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rpaeyuser\Documents\UiPath\Robot Facturación Cemento\Data\Descarga_Mensual\"/>
    </mc:Choice>
  </mc:AlternateContent>
  <bookViews>
    <workbookView xWindow="0" yWindow="0" windowWidth="20490" windowHeight="7620" activeTab="2"/>
  </bookViews>
  <sheets>
    <sheet name="RESUMEN" sheetId="8" r:id="rId1"/>
    <sheet name="PLANILLA" sheetId="11" r:id="rId2"/>
    <sheet name="General" sheetId="1" r:id="rId3"/>
    <sheet name="Pedidos marco" sheetId="2" state="hidden" r:id="rId4"/>
    <sheet name="Cías" sheetId="3" state="hidden" r:id="rId5"/>
  </sheets>
  <definedNames>
    <definedName name="_xlnm._FilterDatabase" localSheetId="2" hidden="1">General!$A$2:$BB$2</definedName>
    <definedName name="_xlnm._FilterDatabase" localSheetId="3" hidden="1">'Pedidos marco'!$A$1:$D$181</definedName>
    <definedName name="_xlnm.Print_Area" localSheetId="1">PLANILLA!$A$1:$O$40</definedName>
    <definedName name="_xlnm.Print_Titles" localSheetId="1">PLANILLA!$1:$6</definedName>
  </definedNames>
  <calcPr calcId="162913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BB4" i="1" l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" i="1"/>
  <c r="G191" i="8" l="1"/>
  <c r="A185" i="2" l="1"/>
  <c r="A184" i="2" l="1"/>
  <c r="A183" i="2"/>
  <c r="A182" i="2"/>
  <c r="A609" i="3"/>
  <c r="A608" i="3"/>
  <c r="A287" i="3"/>
  <c r="A281" i="3"/>
  <c r="A282" i="3"/>
  <c r="A283" i="3"/>
  <c r="A284" i="3"/>
  <c r="A285" i="3"/>
  <c r="A275" i="3"/>
  <c r="A276" i="3"/>
  <c r="A277" i="3"/>
  <c r="A278" i="3"/>
  <c r="A279" i="3"/>
  <c r="A273" i="3"/>
  <c r="A568" i="3"/>
  <c r="A569" i="3"/>
  <c r="A570" i="3"/>
  <c r="A571" i="3"/>
  <c r="A572" i="3"/>
  <c r="A573" i="3"/>
  <c r="A181" i="2" l="1"/>
  <c r="A108" i="2"/>
  <c r="A280" i="3" l="1"/>
  <c r="A265" i="3"/>
  <c r="A607" i="3" l="1"/>
  <c r="A177" i="2" l="1"/>
  <c r="A178" i="2"/>
  <c r="A179" i="2"/>
  <c r="A180" i="2"/>
  <c r="A319" i="3" l="1"/>
  <c r="A162" i="3" l="1"/>
  <c r="A321" i="3"/>
  <c r="A264" i="3"/>
  <c r="A261" i="3"/>
  <c r="A260" i="3"/>
  <c r="A259" i="3"/>
  <c r="A263" i="3"/>
  <c r="A158" i="2" l="1"/>
  <c r="A262" i="3"/>
  <c r="A326" i="3"/>
  <c r="A15" i="2"/>
  <c r="A325" i="3"/>
  <c r="A320" i="3"/>
  <c r="A606" i="3"/>
  <c r="A31" i="2" l="1"/>
  <c r="A133" i="2"/>
  <c r="A291" i="3"/>
  <c r="A289" i="3"/>
  <c r="A137" i="3"/>
  <c r="A327" i="3"/>
  <c r="A376" i="3" l="1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375" i="3"/>
  <c r="A52" i="3"/>
  <c r="A6" i="3"/>
  <c r="F191" i="8"/>
  <c r="A171" i="2" l="1"/>
  <c r="A172" i="2"/>
  <c r="A173" i="2"/>
  <c r="A174" i="2"/>
  <c r="A175" i="2"/>
  <c r="A176" i="2"/>
  <c r="A301" i="3"/>
  <c r="A300" i="3"/>
  <c r="A299" i="3"/>
  <c r="A296" i="3"/>
  <c r="A295" i="3"/>
  <c r="A294" i="3"/>
  <c r="A170" i="2" l="1"/>
  <c r="A293" i="3" l="1"/>
  <c r="A274" i="3" l="1"/>
  <c r="A292" i="3" l="1"/>
  <c r="A290" i="3"/>
  <c r="A288" i="3"/>
  <c r="A286" i="3"/>
  <c r="A272" i="3"/>
  <c r="A271" i="3"/>
  <c r="A244" i="3"/>
  <c r="A195" i="3"/>
  <c r="A355" i="3" l="1"/>
  <c r="A351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66" i="3"/>
  <c r="A267" i="3"/>
  <c r="A268" i="3"/>
  <c r="A269" i="3"/>
  <c r="A270" i="3"/>
  <c r="A297" i="3"/>
  <c r="A298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22" i="3"/>
  <c r="A323" i="3"/>
  <c r="A324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2" i="3"/>
  <c r="A353" i="3"/>
  <c r="A354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53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7" i="3"/>
  <c r="A3" i="3"/>
  <c r="A4" i="3"/>
  <c r="A5" i="3"/>
  <c r="A2" i="3"/>
  <c r="A5" i="2"/>
  <c r="A3" i="2"/>
  <c r="A4" i="2"/>
  <c r="A6" i="2"/>
  <c r="A7" i="2"/>
  <c r="A8" i="2"/>
  <c r="A9" i="2"/>
  <c r="A10" i="2"/>
  <c r="A11" i="2"/>
  <c r="A12" i="2"/>
  <c r="A13" i="2"/>
  <c r="A14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9" i="2"/>
  <c r="A160" i="2"/>
  <c r="A161" i="2"/>
  <c r="A162" i="2"/>
  <c r="A163" i="2"/>
  <c r="A164" i="2"/>
  <c r="A165" i="2"/>
  <c r="A166" i="2"/>
  <c r="A167" i="2"/>
  <c r="A168" i="2"/>
  <c r="A169" i="2"/>
  <c r="A2" i="2"/>
</calcChain>
</file>

<file path=xl/sharedStrings.xml><?xml version="1.0" encoding="utf-8"?>
<sst xmlns="http://schemas.openxmlformats.org/spreadsheetml/2006/main" count="100314" uniqueCount="25381">
  <si>
    <t>Incoterms</t>
  </si>
  <si>
    <t>(Varios elementos)</t>
  </si>
  <si>
    <t>Suma de Flete Transportista</t>
  </si>
  <si>
    <t>mes</t>
  </si>
  <si>
    <t>Descrip. Op. Logístico</t>
  </si>
  <si>
    <t xml:space="preserve">Cod.SAP </t>
  </si>
  <si>
    <t xml:space="preserve">Pedido Marco </t>
  </si>
  <si>
    <t>Total general</t>
  </si>
  <si>
    <t>ALBUJA RUIZ CESAR UBEN</t>
  </si>
  <si>
    <t>4700005442</t>
  </si>
  <si>
    <t>ALEJANDRO CEVALLOS ELIJIO GERMAN</t>
  </si>
  <si>
    <t>4700005572</t>
  </si>
  <si>
    <t>ALMEIDA CHICAIZA MIGUEL ANGEL</t>
  </si>
  <si>
    <t>ALMEIDA ECHEVERRIA NELSON EDUARDO</t>
  </si>
  <si>
    <t>4700005511</t>
  </si>
  <si>
    <t>ALQUINGA LUCERO BYRON EDUARDO</t>
  </si>
  <si>
    <t>4700005512</t>
  </si>
  <si>
    <t>ALQUINGA LUCERO WILTER FABIAN</t>
  </si>
  <si>
    <t>4700005573</t>
  </si>
  <si>
    <t>ALVARADO ROMAN JORGE XAVIER</t>
  </si>
  <si>
    <t>4700005579</t>
  </si>
  <si>
    <t>ALVAREZ GONZAGA LASTEÑA MARIANA</t>
  </si>
  <si>
    <t>4700005443</t>
  </si>
  <si>
    <t>ANDINO CHICO ERLINDA MARIA</t>
  </si>
  <si>
    <t>4700005444</t>
  </si>
  <si>
    <t>ANDRADE ROSERO LUIS ALBERTO</t>
  </si>
  <si>
    <t>4700005513</t>
  </si>
  <si>
    <t>ANDRADE TORRES JORGE PATRICIO</t>
  </si>
  <si>
    <t>4700005445</t>
  </si>
  <si>
    <t>ANRRANGO CALDERON VICTOR HUGO</t>
  </si>
  <si>
    <t>4700005514</t>
  </si>
  <si>
    <t>ARCOS MENDOZA LUIS EDUARDO</t>
  </si>
  <si>
    <t>4700005480</t>
  </si>
  <si>
    <t>ASHQUI ANDINO JORGE AQUILINO</t>
  </si>
  <si>
    <t>4700005515</t>
  </si>
  <si>
    <t>AYALA LOPEZ PABLO ROBERTO</t>
  </si>
  <si>
    <t>4700005516</t>
  </si>
  <si>
    <t>BALCAZAR GORDON ALEJANDRO</t>
  </si>
  <si>
    <t>4700005529</t>
  </si>
  <si>
    <t>BARAHONA MARMOL ADRIAN EDMUNDO</t>
  </si>
  <si>
    <t>4700005530</t>
  </si>
  <si>
    <t>BARRERA GALLEGOS FRANKLIN GUILLERMO</t>
  </si>
  <si>
    <t>4700005446</t>
  </si>
  <si>
    <t>BATALLAS LOMAS ORLANDO GERMAN</t>
  </si>
  <si>
    <t>4700005479</t>
  </si>
  <si>
    <t>BEDON ALMEIDA EDWIN FABIÁN</t>
  </si>
  <si>
    <t>4700005532</t>
  </si>
  <si>
    <t>BEDON AYALA SIXTO LEONIDAS</t>
  </si>
  <si>
    <t>4700005604</t>
  </si>
  <si>
    <t>BENALCAZAR DE LA CRUZ CRISTIAN ROBE</t>
  </si>
  <si>
    <t>BENALCAZAR DE LA CRUZ MILTON PATRIC</t>
  </si>
  <si>
    <t>4700005621</t>
  </si>
  <si>
    <t>BENALCAZAR RUIZ LUIS EDUARDO</t>
  </si>
  <si>
    <t>4700005481</t>
  </si>
  <si>
    <t>BENAVIDES BAEZ RODRIGO NEPTALI</t>
  </si>
  <si>
    <t>4700005447</t>
  </si>
  <si>
    <t>BONILLA PILATAXI CHRISTIAN</t>
  </si>
  <si>
    <t>4700005617</t>
  </si>
  <si>
    <t>BRAVO VASQUEZ JOSE LUIS SIGIFREDO</t>
  </si>
  <si>
    <t>4700005574</t>
  </si>
  <si>
    <t>BUITRON MONTENEGRO JONNY</t>
  </si>
  <si>
    <t>4700005607</t>
  </si>
  <si>
    <t>BURBANO MALDONADO JUAN FRANCISCO</t>
  </si>
  <si>
    <t>4700005536</t>
  </si>
  <si>
    <t>CABEZAS NARVAEZ NANCY JARDELY</t>
  </si>
  <si>
    <t>4700005539</t>
  </si>
  <si>
    <t>CABRERA RECALDE ALFREDO RAYMUNDO</t>
  </si>
  <si>
    <t>4700005448</t>
  </si>
  <si>
    <t>CADENA CIFUENTES IVON SILVANA</t>
  </si>
  <si>
    <t>4700005449</t>
  </si>
  <si>
    <t>CALDERON RIVERA FABIAN TARQUINO</t>
  </si>
  <si>
    <t>4700005483</t>
  </si>
  <si>
    <t>CAMPAÑA MALDONADO BLANCA CECILIA</t>
  </si>
  <si>
    <t>4700005609</t>
  </si>
  <si>
    <t>CAMPAÑA MALDONADO MIGUEL ANGEL</t>
  </si>
  <si>
    <t>4700005484</t>
  </si>
  <si>
    <t>CARRILLO VARGAS MARIO ALFREDO</t>
  </si>
  <si>
    <t>4700005541</t>
  </si>
  <si>
    <t>CASTRO NAVARRETE FRANCISCO ARMANDO</t>
  </si>
  <si>
    <t>4700005485</t>
  </si>
  <si>
    <t>CASTRO NAVARRETE MILTON GEOVANNY</t>
  </si>
  <si>
    <t>4700005450</t>
  </si>
  <si>
    <t>CASTRO SALGADO LUCIO OSWALDO</t>
  </si>
  <si>
    <t>4700005622</t>
  </si>
  <si>
    <t>CERVANTES GORDILLO CONSUELO DEL PIL</t>
  </si>
  <si>
    <t>4700005487</t>
  </si>
  <si>
    <t>CEVALLOS YEPEZ WILLIAM RICARDO</t>
  </si>
  <si>
    <t>4700005542</t>
  </si>
  <si>
    <t>CHICAIZA CHICAIZA CESAR ELOY</t>
  </si>
  <si>
    <t>4700005544</t>
  </si>
  <si>
    <t>COMERCIAL LOS NEVADOS</t>
  </si>
  <si>
    <t>4700005488</t>
  </si>
  <si>
    <t>COMERCIAL MICHELENA S.A.</t>
  </si>
  <si>
    <t>4700005547</t>
  </si>
  <si>
    <t>COMPAÑÍA DE TRANSPORTE DE CARGA PES</t>
  </si>
  <si>
    <t>4700005612</t>
  </si>
  <si>
    <t>COMPAÑIA DE TRANSPORTE PESADO</t>
  </si>
  <si>
    <t>4700005613</t>
  </si>
  <si>
    <t>CORDOVA MEDIAVILLA ANDERSON OMAR</t>
  </si>
  <si>
    <t>4700005489</t>
  </si>
  <si>
    <t>CUASPA PEREZ SEGUNDO MANUEL</t>
  </si>
  <si>
    <t>4700005603</t>
  </si>
  <si>
    <t>DAVILA GONZALES WILMAN GUILLERMO</t>
  </si>
  <si>
    <t>4700005451</t>
  </si>
  <si>
    <t>DISTRIBUCIONES NARANJO</t>
  </si>
  <si>
    <t>4700005606</t>
  </si>
  <si>
    <t>DURAN VALENCIA CARLOS EFREN</t>
  </si>
  <si>
    <t>4700005495</t>
  </si>
  <si>
    <t>ENRIQUEZ LARA ORLANDO DANILO</t>
  </si>
  <si>
    <t>4700005490</t>
  </si>
  <si>
    <t>ESCOBAR VILLARREAL JORGE FRANCISCO</t>
  </si>
  <si>
    <t>4700005491</t>
  </si>
  <si>
    <t>ESPARZA ENDARA ALVARO DAMIAN</t>
  </si>
  <si>
    <t>ESPARZA ENDARA GUIDO MAURICIO</t>
  </si>
  <si>
    <t>4700005492</t>
  </si>
  <si>
    <t>ESPARZA ESPINOZA JIMMY ERNESTO</t>
  </si>
  <si>
    <t>4700005602</t>
  </si>
  <si>
    <t>ESPARZA REVELO JORGE MARCELO</t>
  </si>
  <si>
    <t>4700005608</t>
  </si>
  <si>
    <t>ESPIN GUEVARA JOSE MARCELO</t>
  </si>
  <si>
    <t>4700005452</t>
  </si>
  <si>
    <t>ESPINOSA OTAVALO PABLO ANIBAL</t>
  </si>
  <si>
    <t>4700005471</t>
  </si>
  <si>
    <t>ESPINOZA PAREDES ANGEL POLIVIO</t>
  </si>
  <si>
    <t>4700005504</t>
  </si>
  <si>
    <t>FIALLOS ARTEAGA ESTEFANIA CAROLINA</t>
  </si>
  <si>
    <t>4700005453</t>
  </si>
  <si>
    <t>FLORES ARIAS EDISON IVAN</t>
  </si>
  <si>
    <t>4700005506</t>
  </si>
  <si>
    <t>FLORES RAMIREZ ROGER WILLAN</t>
  </si>
  <si>
    <t>4700005470</t>
  </si>
  <si>
    <t>FRANCO VEGA SANDRO MARCELO</t>
  </si>
  <si>
    <t>4700005605</t>
  </si>
  <si>
    <t>FREVITRANSPORT CIA. LTDA.</t>
  </si>
  <si>
    <t>4700005508</t>
  </si>
  <si>
    <t>FUERTES RUEDA HUGO BALDOMERO</t>
  </si>
  <si>
    <t>4700005575</t>
  </si>
  <si>
    <t>GALARZA PONCE FABIOLA CATHERINE</t>
  </si>
  <si>
    <t>4700005494</t>
  </si>
  <si>
    <t>GARATE CARDENAS CARLOS VINICIO</t>
  </si>
  <si>
    <t>4700005518</t>
  </si>
  <si>
    <t>GARCES MARTINEZ MILTON EDUARDO</t>
  </si>
  <si>
    <t>4700005519</t>
  </si>
  <si>
    <t>GARCES OSWALDO GERMAN</t>
  </si>
  <si>
    <t>4700005509</t>
  </si>
  <si>
    <t>GOMEZ MORALES NORA MONSERRATT</t>
  </si>
  <si>
    <t>4700005520</t>
  </si>
  <si>
    <t>GRANDA ALMEIDA LUIS ANIBAL</t>
  </si>
  <si>
    <t>4700005521</t>
  </si>
  <si>
    <t>GRANJA GOMEZ VINICIO ROLANDO</t>
  </si>
  <si>
    <t>4700005522</t>
  </si>
  <si>
    <t>GUERRA SANCHEZ EDISON RENE</t>
  </si>
  <si>
    <t>4700005455</t>
  </si>
  <si>
    <t>GUERRERO ANDRADE EDUARDO MARCELO</t>
  </si>
  <si>
    <t>4700005517</t>
  </si>
  <si>
    <t>GUILLERMO PASQUEL COMPAÑIA LIMITADA</t>
  </si>
  <si>
    <t>4700005499</t>
  </si>
  <si>
    <t>HARO RUIZ SIXTO RIGOBERTO</t>
  </si>
  <si>
    <t>4700005582</t>
  </si>
  <si>
    <t>HERMOZA LOZADA JORGE ABDON</t>
  </si>
  <si>
    <t>4700005595</t>
  </si>
  <si>
    <t>HERRERA POZO ALEXANDER EFREN</t>
  </si>
  <si>
    <t>4700005578</t>
  </si>
  <si>
    <t>HINOJOSA SAN ANDRES ANGEL PATRICIO</t>
  </si>
  <si>
    <t>4700005454</t>
  </si>
  <si>
    <t>INLAGO ANDRANGO LUIS RODRIGO</t>
  </si>
  <si>
    <t>4700005500</t>
  </si>
  <si>
    <t>JACOME AGUIRRE CARLOS ARTURO</t>
  </si>
  <si>
    <t>4700005523</t>
  </si>
  <si>
    <t>JACOME ECHEVERRIA JEFFERSON SANTIAG</t>
  </si>
  <si>
    <t>4700005524</t>
  </si>
  <si>
    <t>JACOME ECHEVERRIA PEDRO PAUL</t>
  </si>
  <si>
    <t>4700005525</t>
  </si>
  <si>
    <t>JACOME MARTINEZ EDGAR BOLIVAR</t>
  </si>
  <si>
    <t>4700005614</t>
  </si>
  <si>
    <t>JIMENEZ ICAZA HENRY ELADIO</t>
  </si>
  <si>
    <t>4700005592</t>
  </si>
  <si>
    <t>LANDAZURI CORDOVA IVAN OSWALDO</t>
  </si>
  <si>
    <t>4700005501</t>
  </si>
  <si>
    <t>LARA MARTINEZ LUIS NESTOR</t>
  </si>
  <si>
    <t>4700005596</t>
  </si>
  <si>
    <t>LARA VILLEGAS MARIANA DE JESUS</t>
  </si>
  <si>
    <t>4700005502</t>
  </si>
  <si>
    <t>LOPEZ FREDY HERNAN</t>
  </si>
  <si>
    <t>4700005527</t>
  </si>
  <si>
    <t>LOPEZ PALAGUACHI JHON HENRY</t>
  </si>
  <si>
    <t>4700005503</t>
  </si>
  <si>
    <t>LOYO LIMA JORGE FERNANDO</t>
  </si>
  <si>
    <t>4700005616</t>
  </si>
  <si>
    <t>MALDONADO LASSO WILZON GUIDO</t>
  </si>
  <si>
    <t>4700005526</t>
  </si>
  <si>
    <t>MAMUT ANDINO C.A.</t>
  </si>
  <si>
    <t>MEDIAVILLA FLORES WILSON PATRICIO</t>
  </si>
  <si>
    <t>4700005456</t>
  </si>
  <si>
    <t>MEDIAVILLA PERUGACHI JULIO MAURICIO</t>
  </si>
  <si>
    <t>4700005457</t>
  </si>
  <si>
    <t>MEDIAVILLA PERUGACHI LUIS ALFONSO</t>
  </si>
  <si>
    <t>4700005601</t>
  </si>
  <si>
    <t>MEDIAVILLA VALENZUELA MILTON SANTIA</t>
  </si>
  <si>
    <t>4700005458</t>
  </si>
  <si>
    <t>MENDEZ FIGUEROA JUAN CARLOS</t>
  </si>
  <si>
    <t>4700005459</t>
  </si>
  <si>
    <t>MISE MISE NESTOR SALOMON</t>
  </si>
  <si>
    <t>4700005577</t>
  </si>
  <si>
    <t>MONTEROS REYES ROBERTH ESTEBAN</t>
  </si>
  <si>
    <t>4700005498</t>
  </si>
  <si>
    <t>MORALES CARRANZA SANTIAGO PATRICIO</t>
  </si>
  <si>
    <t>4700005497</t>
  </si>
  <si>
    <t>MORALES GARZON CHRISTIAN SANTIAGO</t>
  </si>
  <si>
    <t>4700005598</t>
  </si>
  <si>
    <t>MORALES RUIZ EDGAR MAURICIO</t>
  </si>
  <si>
    <t>4700005581</t>
  </si>
  <si>
    <t>MORAN PERUGACHI ALONSO</t>
  </si>
  <si>
    <t>4700005599</t>
  </si>
  <si>
    <t>MOREANO MOREANO RUBEN DARIO</t>
  </si>
  <si>
    <t>4700005461</t>
  </si>
  <si>
    <t>MUÑOZ ORTIZ JUAN MANUEL</t>
  </si>
  <si>
    <t>4700005462</t>
  </si>
  <si>
    <t>NARANJO JUAN MARCELO</t>
  </si>
  <si>
    <t>4700005557</t>
  </si>
  <si>
    <t>NARVAEZ VILLACIS BLADIMIR EDGARDO</t>
  </si>
  <si>
    <t>4700005558</t>
  </si>
  <si>
    <t>NEWSTEEL TRANSPORTES ECUATORIANOS</t>
  </si>
  <si>
    <t>4700005618</t>
  </si>
  <si>
    <t>NICOLALDE FLORES MILTON FABIAN</t>
  </si>
  <si>
    <t>4700005528</t>
  </si>
  <si>
    <t>PACHECO SALAZAR WILSON FABIAN</t>
  </si>
  <si>
    <t>4700005611</t>
  </si>
  <si>
    <t>PALOMEQUE CAIZA LUIS FERNANDO</t>
  </si>
  <si>
    <t>4700005600</t>
  </si>
  <si>
    <t>PANIMBOZA CHAMBA NANCY PAULINA</t>
  </si>
  <si>
    <t>4700005559</t>
  </si>
  <si>
    <t>PEREZ ALBUJA VICTOR ALEJANDRO</t>
  </si>
  <si>
    <t>4700005597</t>
  </si>
  <si>
    <t>PERUGACHI PANAMA PEDRO CESAR</t>
  </si>
  <si>
    <t>4700005531</t>
  </si>
  <si>
    <t>PERUGACHI SALCEDO HECTOR PATRICIO</t>
  </si>
  <si>
    <t>4700005533</t>
  </si>
  <si>
    <t>PILLAJO GUATEMAL VICTOR JULIO</t>
  </si>
  <si>
    <t>4700005534</t>
  </si>
  <si>
    <t>PINDUISACA MACHADO BLANCA MARIA</t>
  </si>
  <si>
    <t>4700005560</t>
  </si>
  <si>
    <t>PINOS MONTENEGRO MARCO ANTONIO</t>
  </si>
  <si>
    <t>4700005537</t>
  </si>
  <si>
    <t>PINTO TORRES AGUSTO GEOVANY</t>
  </si>
  <si>
    <t>4700005571</t>
  </si>
  <si>
    <t>POZO FUENTES DIEGO FRANCISCO</t>
  </si>
  <si>
    <t>4700005587</t>
  </si>
  <si>
    <t>POZO TARUPI MARCELO JAVIER</t>
  </si>
  <si>
    <t>4700005593</t>
  </si>
  <si>
    <t>POZO VILLAFUERTE EDISON ROBERTO</t>
  </si>
  <si>
    <t>4700005561</t>
  </si>
  <si>
    <t>PROAÑO MESIAS JOSELITO</t>
  </si>
  <si>
    <t>4700005464</t>
  </si>
  <si>
    <t>PUPIALES URRESTA GUSTAVO</t>
  </si>
  <si>
    <t>4700005637</t>
  </si>
  <si>
    <t>RAMIREZ BAEZ FIDEL RAMIRO</t>
  </si>
  <si>
    <t>4700005619</t>
  </si>
  <si>
    <t>REASCOS GUZMAN HARVEY ESTANISLAO</t>
  </si>
  <si>
    <t>4700005538</t>
  </si>
  <si>
    <t>RIVADENEIRA AYALA BERTHA NARCIZA</t>
  </si>
  <si>
    <t>4700005465</t>
  </si>
  <si>
    <t>RIVERA OTACOMA BLANCA MARLENE</t>
  </si>
  <si>
    <t>4700005640</t>
  </si>
  <si>
    <t>RODRIGUEZ CORREA ROSA AYDE</t>
  </si>
  <si>
    <t>4700005615</t>
  </si>
  <si>
    <t>ROMAN BAJANA JHONATHAN MARCEL</t>
  </si>
  <si>
    <t>4700005623</t>
  </si>
  <si>
    <t>ROSERO REYES KAREN AMPARO</t>
  </si>
  <si>
    <t>4700005421</t>
  </si>
  <si>
    <t>ROSERO TAFUR JOSE STALIN</t>
  </si>
  <si>
    <t>4700005584</t>
  </si>
  <si>
    <t>RUIZ CHECA JOSE JAVIER</t>
  </si>
  <si>
    <t>RUIZ LASTRA OLGER FABIAN</t>
  </si>
  <si>
    <t>4700005540</t>
  </si>
  <si>
    <t>RUIZ MORALES VANESSA SOLANGE</t>
  </si>
  <si>
    <t>4700005543</t>
  </si>
  <si>
    <t>RUIZ RUIZ EDISON FRANKLIN</t>
  </si>
  <si>
    <t>4700005545</t>
  </si>
  <si>
    <t>SANCHEZ COVEÑA EDISON DAVID</t>
  </si>
  <si>
    <t>4700005562</t>
  </si>
  <si>
    <t>SANCHEZ PILA FRANKLIN EDUARDO</t>
  </si>
  <si>
    <t>4700005466</t>
  </si>
  <si>
    <t>SANCHEZ TORRES MARCOS OSWALDO</t>
  </si>
  <si>
    <t>4700005589</t>
  </si>
  <si>
    <t>SANCHEZ VALLEJOS JORGE FABIAN</t>
  </si>
  <si>
    <t>4700005563</t>
  </si>
  <si>
    <t>SANTO CHICAIZA EDISON XAVIER</t>
  </si>
  <si>
    <t>4700005565</t>
  </si>
  <si>
    <t>SARABIA YEPEZ RUTH IRENE</t>
  </si>
  <si>
    <t>4700005566</t>
  </si>
  <si>
    <t>SEGOVIA ERAZO PATRICIA ALEXANDRA</t>
  </si>
  <si>
    <t>4700005546</t>
  </si>
  <si>
    <t>SIERRA HERRERA MARCELO EDUARDO</t>
  </si>
  <si>
    <t>4700005567</t>
  </si>
  <si>
    <t>SIGUENZA PARRA FROILAN ALEJANDRO</t>
  </si>
  <si>
    <t>4700005591</t>
  </si>
  <si>
    <t>TAPIA CAMPAÑA NESTOR HEMIRO</t>
  </si>
  <si>
    <t>4700005467</t>
  </si>
  <si>
    <t>TAPIA MEJIA GEOVANNY FRANCISCO</t>
  </si>
  <si>
    <t>4700005548</t>
  </si>
  <si>
    <t>TERAN SARZOSA CRISTIAN DAVID</t>
  </si>
  <si>
    <t>4700005550</t>
  </si>
  <si>
    <t>TERAN SARZOSA FRANCISCO BOLIVAR</t>
  </si>
  <si>
    <t>4700005468</t>
  </si>
  <si>
    <t>TERAN SARZOSA HORSAY XAVIER</t>
  </si>
  <si>
    <t>4700005469</t>
  </si>
  <si>
    <t>TORRES MORALES MARIA GABRIELA</t>
  </si>
  <si>
    <t>4700005434</t>
  </si>
  <si>
    <t>TORRES POZO FABIAN ENRIQUE</t>
  </si>
  <si>
    <t>4700005585</t>
  </si>
  <si>
    <t>TRANSBOSNA CIA. LTDA.</t>
  </si>
  <si>
    <t>4700005583</t>
  </si>
  <si>
    <t>TRANSPORTE DE CARGA PESADA</t>
  </si>
  <si>
    <t>4700005588</t>
  </si>
  <si>
    <t>TRANSPORTES PALACIOS HIDALGO</t>
  </si>
  <si>
    <t>4700005568</t>
  </si>
  <si>
    <t>TULCANAZA VASQUEZ EDISON MARCELO</t>
  </si>
  <si>
    <t>4700005472</t>
  </si>
  <si>
    <t>VALENCIA BENAVIDES GLADYS RUBY</t>
  </si>
  <si>
    <t>4700005586</t>
  </si>
  <si>
    <t>VALENCIA BENAVIDES GUSTAVO PLUTARCO</t>
  </si>
  <si>
    <t>4700005569</t>
  </si>
  <si>
    <t>VALLEJOS VILLEGAS SAUL EDUARDO</t>
  </si>
  <si>
    <t>4700005625</t>
  </si>
  <si>
    <t>VEGA PEREZ JOSE</t>
  </si>
  <si>
    <t>4700005551</t>
  </si>
  <si>
    <t>VEGA RUIZ WILSON MARCELO</t>
  </si>
  <si>
    <t>4700005552</t>
  </si>
  <si>
    <t>VEGA VEGA FABIAN</t>
  </si>
  <si>
    <t>4700005553</t>
  </si>
  <si>
    <t>VELASTEGUI ROMO LENIN ALEXANDER</t>
  </si>
  <si>
    <t>4700005474</t>
  </si>
  <si>
    <t>VILLARREAL HIGUERA FERNANDO SALVADO</t>
  </si>
  <si>
    <t>4700005590</t>
  </si>
  <si>
    <t>VILLEGAS PASQUEL DARWIN EDMUNDO</t>
  </si>
  <si>
    <t>4700005475</t>
  </si>
  <si>
    <t>VILLEGAS PASQUEL RUBEN EDUARDO</t>
  </si>
  <si>
    <t>4700005570</t>
  </si>
  <si>
    <t>VINUEZA PINTO EDISON CRISTOBAL</t>
  </si>
  <si>
    <t>4700005564</t>
  </si>
  <si>
    <t>VIVERO MORALES MILTON CICERON</t>
  </si>
  <si>
    <t>4700005594</t>
  </si>
  <si>
    <t>VIZCAINO FLORES JENNY NARCISA</t>
  </si>
  <si>
    <t>4700005476</t>
  </si>
  <si>
    <t>YEPEZ DIAZ LEONEL MANUEL</t>
  </si>
  <si>
    <t>4700005477</t>
  </si>
  <si>
    <t>Encapado</t>
  </si>
  <si>
    <t>Cem+Enc</t>
  </si>
  <si>
    <t>UNACEM ECUADOR S.A.</t>
  </si>
  <si>
    <t>(Todas)</t>
  </si>
  <si>
    <t>Reporte Planilla Transportista</t>
  </si>
  <si>
    <t>Valores</t>
  </si>
  <si>
    <t>Cod.SAP Op. Logistico</t>
  </si>
  <si>
    <t>Pedido Marco Cía</t>
  </si>
  <si>
    <t>Placa</t>
  </si>
  <si>
    <t>F.Entrega</t>
  </si>
  <si>
    <t>Guía de Remisión</t>
  </si>
  <si>
    <t>Nº de transporte</t>
  </si>
  <si>
    <t>Material</t>
  </si>
  <si>
    <t>Descrip.Material</t>
  </si>
  <si>
    <t>Nombre Cliente</t>
  </si>
  <si>
    <t>Población</t>
  </si>
  <si>
    <t>Ruta</t>
  </si>
  <si>
    <t xml:space="preserve">Toneladas </t>
  </si>
  <si>
    <t xml:space="preserve">Flete </t>
  </si>
  <si>
    <t>TAA4576</t>
  </si>
  <si>
    <t>15-00001123</t>
  </si>
  <si>
    <t>SELVALEGRE</t>
  </si>
  <si>
    <t>15-00001120</t>
  </si>
  <si>
    <t>CAMPEON</t>
  </si>
  <si>
    <t>15-00001115</t>
  </si>
  <si>
    <t>ARMADURO</t>
  </si>
  <si>
    <t>TAA2664</t>
  </si>
  <si>
    <t>TAA6060</t>
  </si>
  <si>
    <t>TBA8880</t>
  </si>
  <si>
    <t>Doc</t>
  </si>
  <si>
    <t>Centro</t>
  </si>
  <si>
    <t>H.Entrega</t>
  </si>
  <si>
    <t>Factura SAP</t>
  </si>
  <si>
    <t>Factura Legal</t>
  </si>
  <si>
    <t>Precio Neto</t>
  </si>
  <si>
    <t>Precio Total</t>
  </si>
  <si>
    <t>Clase doc.ventas</t>
  </si>
  <si>
    <t>Nro. Pedido</t>
  </si>
  <si>
    <t>Or.Recojo</t>
  </si>
  <si>
    <t>Nro.Entrega</t>
  </si>
  <si>
    <t>Cantidad</t>
  </si>
  <si>
    <t>Un.medida venta</t>
  </si>
  <si>
    <t>Cod.SAP Cliente</t>
  </si>
  <si>
    <t>Cod.SAP Dest.Mercancía</t>
  </si>
  <si>
    <t>Descrip. Destinatario Mercancia</t>
  </si>
  <si>
    <t>Dirección Destinatario M.</t>
  </si>
  <si>
    <t>Descrip.Ruta</t>
  </si>
  <si>
    <t>Dist.Km</t>
  </si>
  <si>
    <t>Cod.Conductor</t>
  </si>
  <si>
    <t>Nombre Conductor</t>
  </si>
  <si>
    <t>Tip.Vehículo</t>
  </si>
  <si>
    <t>Cod.Pallet</t>
  </si>
  <si>
    <t>Descrip.Pallet</t>
  </si>
  <si>
    <t>Pre.Serv.Pallet</t>
  </si>
  <si>
    <t>T.Serv.Pallet</t>
  </si>
  <si>
    <t>P.Total Vehiculo</t>
  </si>
  <si>
    <t>P. Neto Vehículo</t>
  </si>
  <si>
    <t>P.Tara Vehículo</t>
  </si>
  <si>
    <t>Flete Transportista</t>
  </si>
  <si>
    <t>Observaciones 1</t>
  </si>
  <si>
    <t>DIA</t>
  </si>
  <si>
    <t>DIAM DD</t>
  </si>
  <si>
    <t>Toneladas</t>
  </si>
  <si>
    <t>Flete</t>
  </si>
  <si>
    <t>flete tn</t>
  </si>
  <si>
    <t>Compañía Nombre Corto</t>
  </si>
  <si>
    <t>Cod. Transp</t>
  </si>
  <si>
    <t>Nombre Transp</t>
  </si>
  <si>
    <t>QUITO</t>
  </si>
  <si>
    <t>HORMIANDES</t>
  </si>
  <si>
    <t>OPTUMB</t>
  </si>
  <si>
    <t>UNION DE CONCRETERAS UNICON UCUE</t>
  </si>
  <si>
    <t>DISTRIBUIDORA ROSERO S.C.C.</t>
  </si>
  <si>
    <t>OPCHIL</t>
  </si>
  <si>
    <t>RIVADENEIRA MORALES KEVIN ANTONIO</t>
  </si>
  <si>
    <t>18UE951</t>
  </si>
  <si>
    <t>103789</t>
  </si>
  <si>
    <t>TRANSPORTE PROPIO</t>
  </si>
  <si>
    <t>XAA1496</t>
  </si>
  <si>
    <t>No.</t>
  </si>
  <si>
    <t>Nom.Prov</t>
  </si>
  <si>
    <t>Cod.Prov</t>
  </si>
  <si>
    <t>Pedido Marco 2019-2020</t>
  </si>
  <si>
    <t>1013946</t>
  </si>
  <si>
    <t>1024814</t>
  </si>
  <si>
    <t>1013966</t>
  </si>
  <si>
    <t>1013827</t>
  </si>
  <si>
    <t>1020877</t>
  </si>
  <si>
    <t>1013844</t>
  </si>
  <si>
    <t>1013522</t>
  </si>
  <si>
    <t>1012808</t>
  </si>
  <si>
    <t>1013747</t>
  </si>
  <si>
    <t>1013670</t>
  </si>
  <si>
    <t>1014052</t>
  </si>
  <si>
    <t>1014103</t>
  </si>
  <si>
    <t>1021138</t>
  </si>
  <si>
    <t>1013812</t>
  </si>
  <si>
    <t>10003459</t>
  </si>
  <si>
    <t>1024381</t>
  </si>
  <si>
    <t>1013894</t>
  </si>
  <si>
    <t>1013581</t>
  </si>
  <si>
    <t>1013479</t>
  </si>
  <si>
    <t>1013915</t>
  </si>
  <si>
    <t>1013860</t>
  </si>
  <si>
    <t>10005626</t>
  </si>
  <si>
    <t>1014062</t>
  </si>
  <si>
    <t>1014167</t>
  </si>
  <si>
    <t>1024926</t>
  </si>
  <si>
    <t>1012819</t>
  </si>
  <si>
    <t>1023153</t>
  </si>
  <si>
    <t>1013746</t>
  </si>
  <si>
    <t>1020579</t>
  </si>
  <si>
    <t>1021688</t>
  </si>
  <si>
    <t>1013603</t>
  </si>
  <si>
    <t>1013388</t>
  </si>
  <si>
    <t>1013627</t>
  </si>
  <si>
    <t>1014016</t>
  </si>
  <si>
    <t>1013684</t>
  </si>
  <si>
    <t>1014038</t>
  </si>
  <si>
    <t>1013576</t>
  </si>
  <si>
    <t>10000368</t>
  </si>
  <si>
    <t>1013142</t>
  </si>
  <si>
    <t>1013625</t>
  </si>
  <si>
    <t>1018470</t>
  </si>
  <si>
    <t>1014509</t>
  </si>
  <si>
    <t>1013241</t>
  </si>
  <si>
    <t>1013227</t>
  </si>
  <si>
    <t>1014104</t>
  </si>
  <si>
    <t>1013573</t>
  </si>
  <si>
    <t>1013724</t>
  </si>
  <si>
    <t>1013863</t>
  </si>
  <si>
    <t>1013759</t>
  </si>
  <si>
    <t>1022019</t>
  </si>
  <si>
    <t>1022361</t>
  </si>
  <si>
    <t>1013510</t>
  </si>
  <si>
    <t>1013819</t>
  </si>
  <si>
    <t>1013565</t>
  </si>
  <si>
    <t>1014322</t>
  </si>
  <si>
    <t>1013502</t>
  </si>
  <si>
    <t>1023045</t>
  </si>
  <si>
    <t>1013642</t>
  </si>
  <si>
    <t>10003431</t>
  </si>
  <si>
    <t>1013887</t>
  </si>
  <si>
    <t>1022501</t>
  </si>
  <si>
    <t>1021996</t>
  </si>
  <si>
    <t>1013244</t>
  </si>
  <si>
    <t>1020060</t>
  </si>
  <si>
    <t>1017789</t>
  </si>
  <si>
    <t>1014271</t>
  </si>
  <si>
    <t>1021764</t>
  </si>
  <si>
    <t>1013719</t>
  </si>
  <si>
    <t>1012880</t>
  </si>
  <si>
    <t>1024047</t>
  </si>
  <si>
    <t>1021990</t>
  </si>
  <si>
    <t>1013930</t>
  </si>
  <si>
    <t>1013882</t>
  </si>
  <si>
    <t>1013755</t>
  </si>
  <si>
    <t>1013275</t>
  </si>
  <si>
    <t>1013505</t>
  </si>
  <si>
    <t>1012608</t>
  </si>
  <si>
    <t>1012878</t>
  </si>
  <si>
    <t>1014153</t>
  </si>
  <si>
    <t>1014323</t>
  </si>
  <si>
    <t>1022327</t>
  </si>
  <si>
    <t>1014289</t>
  </si>
  <si>
    <t>1013862</t>
  </si>
  <si>
    <t>1013515</t>
  </si>
  <si>
    <t>1013858</t>
  </si>
  <si>
    <t>1013806</t>
  </si>
  <si>
    <t>10001792</t>
  </si>
  <si>
    <t>1013947</t>
  </si>
  <si>
    <t>10003460</t>
  </si>
  <si>
    <t>1013076</t>
  </si>
  <si>
    <t>1013949</t>
  </si>
  <si>
    <t>1013809</t>
  </si>
  <si>
    <t>1013493</t>
  </si>
  <si>
    <t>1016455</t>
  </si>
  <si>
    <t>1022020</t>
  </si>
  <si>
    <t>1017066</t>
  </si>
  <si>
    <t>1013799</t>
  </si>
  <si>
    <t>1021765</t>
  </si>
  <si>
    <t>1021830</t>
  </si>
  <si>
    <t>1013766</t>
  </si>
  <si>
    <t>1013871</t>
  </si>
  <si>
    <t>10003566</t>
  </si>
  <si>
    <t>1013859</t>
  </si>
  <si>
    <t>1023356</t>
  </si>
  <si>
    <t>1013256</t>
  </si>
  <si>
    <t>1014205</t>
  </si>
  <si>
    <t>1014339</t>
  </si>
  <si>
    <t>1017512</t>
  </si>
  <si>
    <t>1023011</t>
  </si>
  <si>
    <t>1017790</t>
  </si>
  <si>
    <t>1013485</t>
  </si>
  <si>
    <t>1014277</t>
  </si>
  <si>
    <t>1021616</t>
  </si>
  <si>
    <t>1014267</t>
  </si>
  <si>
    <t>1013148</t>
  </si>
  <si>
    <t>1022996</t>
  </si>
  <si>
    <t>1013568</t>
  </si>
  <si>
    <t>1013548</t>
  </si>
  <si>
    <t>1013643</t>
  </si>
  <si>
    <t>1019410</t>
  </si>
  <si>
    <t>1013768</t>
  </si>
  <si>
    <t>1013556</t>
  </si>
  <si>
    <t>1013181</t>
  </si>
  <si>
    <t>1020716</t>
  </si>
  <si>
    <t>1023031</t>
  </si>
  <si>
    <t>1014110</t>
  </si>
  <si>
    <t>1013635</t>
  </si>
  <si>
    <t>10004775</t>
  </si>
  <si>
    <t>1013538</t>
  </si>
  <si>
    <t>10005834</t>
  </si>
  <si>
    <t>1021773</t>
  </si>
  <si>
    <t>1022120</t>
  </si>
  <si>
    <t>1013597</t>
  </si>
  <si>
    <t>1014439</t>
  </si>
  <si>
    <t>1014106</t>
  </si>
  <si>
    <t>1013584</t>
  </si>
  <si>
    <t>1013232</t>
  </si>
  <si>
    <t>1024017</t>
  </si>
  <si>
    <t>1013820</t>
  </si>
  <si>
    <t>1013262</t>
  </si>
  <si>
    <t>1013772</t>
  </si>
  <si>
    <t>1014100</t>
  </si>
  <si>
    <t>1013279</t>
  </si>
  <si>
    <t>1021912</t>
  </si>
  <si>
    <t>1013764</t>
  </si>
  <si>
    <t>1013257</t>
  </si>
  <si>
    <t>1013583</t>
  </si>
  <si>
    <t>1014266</t>
  </si>
  <si>
    <t>1018725</t>
  </si>
  <si>
    <t>10003654</t>
  </si>
  <si>
    <t>1014036</t>
  </si>
  <si>
    <t>1013592</t>
  </si>
  <si>
    <t>1013539</t>
  </si>
  <si>
    <t>1013906</t>
  </si>
  <si>
    <t>1013649</t>
  </si>
  <si>
    <t>1014151</t>
  </si>
  <si>
    <t>1013789</t>
  </si>
  <si>
    <t>1021893</t>
  </si>
  <si>
    <t>1021623</t>
  </si>
  <si>
    <t>1020170</t>
  </si>
  <si>
    <t>1013602</t>
  </si>
  <si>
    <t>1014018</t>
  </si>
  <si>
    <t>1013564</t>
  </si>
  <si>
    <t>1013102</t>
  </si>
  <si>
    <t>1013273</t>
  </si>
  <si>
    <t>Cod UE</t>
  </si>
  <si>
    <t>Codvehiculo</t>
  </si>
  <si>
    <t>Tipo</t>
  </si>
  <si>
    <t>Compania</t>
  </si>
  <si>
    <t>IAA3024</t>
  </si>
  <si>
    <t>BAÑERA</t>
  </si>
  <si>
    <t>TRANINTAGSA S.A.</t>
  </si>
  <si>
    <t>IAI-439</t>
  </si>
  <si>
    <t>VOLQUETA</t>
  </si>
  <si>
    <t>TRANSCAIMB C.A.</t>
  </si>
  <si>
    <t>IAI-210</t>
  </si>
  <si>
    <t>PYY-853</t>
  </si>
  <si>
    <t>LIDENORTI S.A.</t>
  </si>
  <si>
    <t>PZQ0375</t>
  </si>
  <si>
    <t>PZM0367</t>
  </si>
  <si>
    <t>IAF0825</t>
  </si>
  <si>
    <t>NAA1089</t>
  </si>
  <si>
    <t>PZO0541</t>
  </si>
  <si>
    <t>UBV0428</t>
  </si>
  <si>
    <t>PZQ0573</t>
  </si>
  <si>
    <t>CAE0686</t>
  </si>
  <si>
    <t>PDA3744</t>
  </si>
  <si>
    <t>IAK-110</t>
  </si>
  <si>
    <t>IAK-201</t>
  </si>
  <si>
    <t>PBC3654</t>
  </si>
  <si>
    <t>ICR-106</t>
  </si>
  <si>
    <t>PAQ-042</t>
  </si>
  <si>
    <t>IAI-517</t>
  </si>
  <si>
    <t>SELVALEGRE S.A.</t>
  </si>
  <si>
    <t>POA-631</t>
  </si>
  <si>
    <t>IAA1955</t>
  </si>
  <si>
    <t>IAA3262</t>
  </si>
  <si>
    <t>PYY-854</t>
  </si>
  <si>
    <t>IAA3256</t>
  </si>
  <si>
    <t>IAI0884</t>
  </si>
  <si>
    <t>PYI-648</t>
  </si>
  <si>
    <t>IAA3092</t>
  </si>
  <si>
    <t>EBK-496</t>
  </si>
  <si>
    <t>PYD-723</t>
  </si>
  <si>
    <t>IAI-506</t>
  </si>
  <si>
    <t>IAA3128</t>
  </si>
  <si>
    <t>PUC-605</t>
  </si>
  <si>
    <t>IAA2826</t>
  </si>
  <si>
    <t>IAA2334</t>
  </si>
  <si>
    <t>IAA3174</t>
  </si>
  <si>
    <t>IAI-226</t>
  </si>
  <si>
    <t>PAO-919</t>
  </si>
  <si>
    <t>KAB-555</t>
  </si>
  <si>
    <t>TRAPSA C.A.</t>
  </si>
  <si>
    <t>IAI0967</t>
  </si>
  <si>
    <t>PDB3646</t>
  </si>
  <si>
    <t>IAA3196</t>
  </si>
  <si>
    <t>IAI-219</t>
  </si>
  <si>
    <t>IAI-112</t>
  </si>
  <si>
    <t>PAO-918</t>
  </si>
  <si>
    <t>IAI-635</t>
  </si>
  <si>
    <t>TRAMIQUINDE S.A.</t>
  </si>
  <si>
    <t>IAA1922</t>
  </si>
  <si>
    <t>IAK-399</t>
  </si>
  <si>
    <t>PYV-289</t>
  </si>
  <si>
    <t>IAI2623</t>
  </si>
  <si>
    <t>IAI0880</t>
  </si>
  <si>
    <t>IAA3139</t>
  </si>
  <si>
    <t>IAI0674</t>
  </si>
  <si>
    <t>IAI0521</t>
  </si>
  <si>
    <t>SANJOPAS S.A.</t>
  </si>
  <si>
    <t>IAA1439</t>
  </si>
  <si>
    <t>IAA3152</t>
  </si>
  <si>
    <t>IAA1712</t>
  </si>
  <si>
    <t>IAI0717</t>
  </si>
  <si>
    <t>IAI0714</t>
  </si>
  <si>
    <t>IAI0728</t>
  </si>
  <si>
    <t>IAA1819</t>
  </si>
  <si>
    <t>SAD0141</t>
  </si>
  <si>
    <t>IAI0875</t>
  </si>
  <si>
    <t>IAA1748</t>
  </si>
  <si>
    <t>IAA1943</t>
  </si>
  <si>
    <t>IAA2014</t>
  </si>
  <si>
    <t>IAA3192</t>
  </si>
  <si>
    <t>IAA3191</t>
  </si>
  <si>
    <t>IAA1937</t>
  </si>
  <si>
    <t>IAK-680</t>
  </si>
  <si>
    <t>TANQUERO</t>
  </si>
  <si>
    <t>LA ARMENIA S.A.</t>
  </si>
  <si>
    <t>IAK0809</t>
  </si>
  <si>
    <t>IAK0974</t>
  </si>
  <si>
    <t>Tanquero</t>
  </si>
  <si>
    <t>IAA3051</t>
  </si>
  <si>
    <t>GASSEPH S.A.</t>
  </si>
  <si>
    <t>IBB5683</t>
  </si>
  <si>
    <t>IAA1540</t>
  </si>
  <si>
    <t>BURBANO GARCIA CIA. LTDA.</t>
  </si>
  <si>
    <t>PAB5262</t>
  </si>
  <si>
    <t>TRAIMCOBSA S.A.</t>
  </si>
  <si>
    <t>IAA3082</t>
  </si>
  <si>
    <t>IAA1537</t>
  </si>
  <si>
    <t>IAA1675</t>
  </si>
  <si>
    <t>IAI1568</t>
  </si>
  <si>
    <t>IAK0389</t>
  </si>
  <si>
    <t>MINITRAILER</t>
  </si>
  <si>
    <t>IAA1450</t>
  </si>
  <si>
    <t>TRAILER</t>
  </si>
  <si>
    <t>PAA9187</t>
  </si>
  <si>
    <t>IAA3049</t>
  </si>
  <si>
    <t>MULA</t>
  </si>
  <si>
    <t>IAA1049</t>
  </si>
  <si>
    <t>PCB9954</t>
  </si>
  <si>
    <t>TRAILER CP</t>
  </si>
  <si>
    <t>XBA1993</t>
  </si>
  <si>
    <t>Trailer CP</t>
  </si>
  <si>
    <t>IAA3353</t>
  </si>
  <si>
    <t>TRIMPESAS S.A.</t>
  </si>
  <si>
    <t>IAI-582</t>
  </si>
  <si>
    <t>IAA1600</t>
  </si>
  <si>
    <t>IAI-614</t>
  </si>
  <si>
    <t>IAA3249</t>
  </si>
  <si>
    <t>TRANSSJQ S.A.</t>
  </si>
  <si>
    <t>PAB5248</t>
  </si>
  <si>
    <t>MULA CP</t>
  </si>
  <si>
    <t>IAA1858</t>
  </si>
  <si>
    <t>J.V. TRANSPREMIUN CIA.LTDA</t>
  </si>
  <si>
    <t>IAA1835</t>
  </si>
  <si>
    <t>IAA3059</t>
  </si>
  <si>
    <t>TRANSLOBOL S.A.</t>
  </si>
  <si>
    <t>IAA1622</t>
  </si>
  <si>
    <t>MINITRAILER CP</t>
  </si>
  <si>
    <t>IAI0795</t>
  </si>
  <si>
    <t>IAA3085</t>
  </si>
  <si>
    <t>IAA3016</t>
  </si>
  <si>
    <t>IAK-915</t>
  </si>
  <si>
    <t>NARVAEZ VACA CIA. LTDA.</t>
  </si>
  <si>
    <t>IAA3054</t>
  </si>
  <si>
    <t>IAI-715</t>
  </si>
  <si>
    <t>IAI-995</t>
  </si>
  <si>
    <t>IAA3132</t>
  </si>
  <si>
    <t>IAI-768</t>
  </si>
  <si>
    <t>IAA2687</t>
  </si>
  <si>
    <t>CAA1269</t>
  </si>
  <si>
    <t>PAB2670</t>
  </si>
  <si>
    <t>TRANSVOLCA S.A.</t>
  </si>
  <si>
    <t>IAA3108</t>
  </si>
  <si>
    <t>IAA1929</t>
  </si>
  <si>
    <t>IAA3113</t>
  </si>
  <si>
    <t>IBA7022</t>
  </si>
  <si>
    <t>Mula CP</t>
  </si>
  <si>
    <t>IAA2613</t>
  </si>
  <si>
    <t>IAA2729</t>
  </si>
  <si>
    <t>IBB6315</t>
  </si>
  <si>
    <t>IAI-547</t>
  </si>
  <si>
    <t>IAA1457</t>
  </si>
  <si>
    <t>GLT LOGISTICS S.A.</t>
  </si>
  <si>
    <t>CAA1165</t>
  </si>
  <si>
    <t>IAA3126</t>
  </si>
  <si>
    <t>IAA2665</t>
  </si>
  <si>
    <t>IAA3037</t>
  </si>
  <si>
    <t>VOLQUETAPC</t>
  </si>
  <si>
    <t>PERUGACHICONS</t>
  </si>
  <si>
    <t>IAI-870</t>
  </si>
  <si>
    <t>IAI-872</t>
  </si>
  <si>
    <t>IAI-869</t>
  </si>
  <si>
    <t>IAA3075</t>
  </si>
  <si>
    <t>MAA2916</t>
  </si>
  <si>
    <t>RUTAS COTACACHENSES S.A.</t>
  </si>
  <si>
    <t>XAA-1005</t>
  </si>
  <si>
    <t>CISTERNA CP</t>
  </si>
  <si>
    <t>IAA2628</t>
  </si>
  <si>
    <t>IAI3007</t>
  </si>
  <si>
    <t>RAPIDO EL OTAVALEÑITO S.A.</t>
  </si>
  <si>
    <t>IBB4794</t>
  </si>
  <si>
    <t>IAI-837</t>
  </si>
  <si>
    <t>IAA3135</t>
  </si>
  <si>
    <t>IAI-796</t>
  </si>
  <si>
    <t>IAA1423</t>
  </si>
  <si>
    <t>IAK0386</t>
  </si>
  <si>
    <t>CISTERNA</t>
  </si>
  <si>
    <t>IAA1588</t>
  </si>
  <si>
    <t>IAI-990</t>
  </si>
  <si>
    <t>IAK-824</t>
  </si>
  <si>
    <t>IAI-807</t>
  </si>
  <si>
    <t>IAA1096</t>
  </si>
  <si>
    <t>IAA1670</t>
  </si>
  <si>
    <t>IAA1437</t>
  </si>
  <si>
    <t>SETRAINCE</t>
  </si>
  <si>
    <t>IAA1734</t>
  </si>
  <si>
    <t>IAK-864</t>
  </si>
  <si>
    <t>IAA1576</t>
  </si>
  <si>
    <t>IAA2580</t>
  </si>
  <si>
    <t>TRANSPREMIUM CIA. LTDA.</t>
  </si>
  <si>
    <t>IAA1407</t>
  </si>
  <si>
    <t>PAC1485</t>
  </si>
  <si>
    <t>TRANSCARLONISA</t>
  </si>
  <si>
    <t>IAA3029</t>
  </si>
  <si>
    <t>IAA3030</t>
  </si>
  <si>
    <t>IAA3018</t>
  </si>
  <si>
    <t>PAC6466</t>
  </si>
  <si>
    <t>IAK0812</t>
  </si>
  <si>
    <t>IAA1137</t>
  </si>
  <si>
    <t>IAA3022</t>
  </si>
  <si>
    <t>CAA1390</t>
  </si>
  <si>
    <t>CAA1131</t>
  </si>
  <si>
    <t>CAA2006</t>
  </si>
  <si>
    <t>IAA3042</t>
  </si>
  <si>
    <t>IAA1617</t>
  </si>
  <si>
    <t>IAA3053</t>
  </si>
  <si>
    <t>IAA1801</t>
  </si>
  <si>
    <t>IAI-738</t>
  </si>
  <si>
    <t>IAA3148</t>
  </si>
  <si>
    <t>PBI4142</t>
  </si>
  <si>
    <t>IAA3168</t>
  </si>
  <si>
    <t>CAA1333</t>
  </si>
  <si>
    <t>IAA2820</t>
  </si>
  <si>
    <t>PBJ9699</t>
  </si>
  <si>
    <t>WILLYTRUCK S.A.</t>
  </si>
  <si>
    <t>PCJ3610</t>
  </si>
  <si>
    <t>IAA1541</t>
  </si>
  <si>
    <t>PDB9793</t>
  </si>
  <si>
    <t>PCL6466</t>
  </si>
  <si>
    <t>PCE6530</t>
  </si>
  <si>
    <t>PCA6301</t>
  </si>
  <si>
    <t>PAC2078</t>
  </si>
  <si>
    <t>CALDECARGO CIA</t>
  </si>
  <si>
    <t>TBD4732</t>
  </si>
  <si>
    <t>IAA2615</t>
  </si>
  <si>
    <t>PCB8022</t>
  </si>
  <si>
    <t>JBB0334</t>
  </si>
  <si>
    <t>IAA1596</t>
  </si>
  <si>
    <t>IAA3137</t>
  </si>
  <si>
    <t>IAA1699</t>
  </si>
  <si>
    <t>IAA3155</t>
  </si>
  <si>
    <t>CAA1334</t>
  </si>
  <si>
    <t>COMITRAPSA</t>
  </si>
  <si>
    <t>IAA3146</t>
  </si>
  <si>
    <t>IMBABUMON</t>
  </si>
  <si>
    <t>IAA3166</t>
  </si>
  <si>
    <t>OTAVALOTRUCKS S.A.</t>
  </si>
  <si>
    <t>IAA3073</t>
  </si>
  <si>
    <t>IAA1150</t>
  </si>
  <si>
    <t>PAC4221</t>
  </si>
  <si>
    <t>PDB4427</t>
  </si>
  <si>
    <t>PBT1060</t>
  </si>
  <si>
    <t>IAA2723</t>
  </si>
  <si>
    <t>PBX0263</t>
  </si>
  <si>
    <t>IAA2443</t>
  </si>
  <si>
    <t>BAA1497</t>
  </si>
  <si>
    <t>ALQUINGA &amp; ALQUINGA</t>
  </si>
  <si>
    <t>PAC2883</t>
  </si>
  <si>
    <t>IAA2420</t>
  </si>
  <si>
    <t>IAA1690</t>
  </si>
  <si>
    <t>IAA1565</t>
  </si>
  <si>
    <t>IAA1452</t>
  </si>
  <si>
    <t>IAK0601</t>
  </si>
  <si>
    <t>IAA1529</t>
  </si>
  <si>
    <t>CAA1267</t>
  </si>
  <si>
    <t>TAA3550</t>
  </si>
  <si>
    <t>IAA2742</t>
  </si>
  <si>
    <t>IAA3093</t>
  </si>
  <si>
    <t>UAA1247</t>
  </si>
  <si>
    <t>TBB1980</t>
  </si>
  <si>
    <t>PZG0836</t>
  </si>
  <si>
    <t>IAA1716</t>
  </si>
  <si>
    <t>IAA3074</t>
  </si>
  <si>
    <t>CIAPRUTE S.A.</t>
  </si>
  <si>
    <t>IAA1139</t>
  </si>
  <si>
    <t>IAA2923</t>
  </si>
  <si>
    <t>IAI-866</t>
  </si>
  <si>
    <t>IAA3156</t>
  </si>
  <si>
    <t>IBB-5385</t>
  </si>
  <si>
    <t>IAA2726</t>
  </si>
  <si>
    <t>IAA2557</t>
  </si>
  <si>
    <t>IAA2741</t>
  </si>
  <si>
    <t>IAA2739</t>
  </si>
  <si>
    <t>IBC2633</t>
  </si>
  <si>
    <t>IAA2747</t>
  </si>
  <si>
    <t>CAE0861</t>
  </si>
  <si>
    <t>LBB2178</t>
  </si>
  <si>
    <t>CASTRO HERMANOS S.A.</t>
  </si>
  <si>
    <t>IBB3964</t>
  </si>
  <si>
    <t>TRANSPIONER S.A.</t>
  </si>
  <si>
    <t>IAI2550</t>
  </si>
  <si>
    <t>IAA2681</t>
  </si>
  <si>
    <t>PBS1824</t>
  </si>
  <si>
    <t>SUCUMTRANSA S.A.</t>
  </si>
  <si>
    <t>IAI3118</t>
  </si>
  <si>
    <t>TRANINTAGSA</t>
  </si>
  <si>
    <t>IAA2641</t>
  </si>
  <si>
    <t>IAA1844</t>
  </si>
  <si>
    <t>SILOGTER S.A.</t>
  </si>
  <si>
    <t>PXT0413</t>
  </si>
  <si>
    <t>IAA3271</t>
  </si>
  <si>
    <t>XAA1227</t>
  </si>
  <si>
    <t>PAC7334</t>
  </si>
  <si>
    <t>PAC5632</t>
  </si>
  <si>
    <t>PCK3086</t>
  </si>
  <si>
    <t>IBD4411</t>
  </si>
  <si>
    <t>IAA1686</t>
  </si>
  <si>
    <t>IAA2776</t>
  </si>
  <si>
    <t>IAK-792</t>
  </si>
  <si>
    <t>IAA1545</t>
  </si>
  <si>
    <t>IAI3146</t>
  </si>
  <si>
    <t>ABJ8148</t>
  </si>
  <si>
    <t>ABE3478</t>
  </si>
  <si>
    <t>IAA1604</t>
  </si>
  <si>
    <t>IAK-312</t>
  </si>
  <si>
    <t>IAI0823</t>
  </si>
  <si>
    <t>IAA2720</t>
  </si>
  <si>
    <t>PBO9458</t>
  </si>
  <si>
    <t>PAB5206</t>
  </si>
  <si>
    <t>PAB4937</t>
  </si>
  <si>
    <t>PAC8747</t>
  </si>
  <si>
    <t>IAK-781</t>
  </si>
  <si>
    <t>XAA1062</t>
  </si>
  <si>
    <t>XAA1379</t>
  </si>
  <si>
    <t>KAB0518</t>
  </si>
  <si>
    <t>KAB0966</t>
  </si>
  <si>
    <t>PAA9900</t>
  </si>
  <si>
    <t>TRANSALMEIDA</t>
  </si>
  <si>
    <t>CBA3259</t>
  </si>
  <si>
    <t>PAA9901</t>
  </si>
  <si>
    <t>XBA7719</t>
  </si>
  <si>
    <t>PYQ0505</t>
  </si>
  <si>
    <t>IAA3090</t>
  </si>
  <si>
    <t>IAA2317</t>
  </si>
  <si>
    <t>PZG0734</t>
  </si>
  <si>
    <t>QAA1536</t>
  </si>
  <si>
    <t>PCP5857</t>
  </si>
  <si>
    <t>XAA1813</t>
  </si>
  <si>
    <t>HBD-2431</t>
  </si>
  <si>
    <t>PAB7191</t>
  </si>
  <si>
    <t>IAA1523</t>
  </si>
  <si>
    <t>AAA5456</t>
  </si>
  <si>
    <t>PAB9232</t>
  </si>
  <si>
    <t>IAI-877</t>
  </si>
  <si>
    <t>IAA2509</t>
  </si>
  <si>
    <t>IAK-776</t>
  </si>
  <si>
    <t>KBD0318</t>
  </si>
  <si>
    <t>PBG1767</t>
  </si>
  <si>
    <t>HBD5699</t>
  </si>
  <si>
    <t>TAA6052</t>
  </si>
  <si>
    <t>IAA1572</t>
  </si>
  <si>
    <t>IAA2829</t>
  </si>
  <si>
    <t>ICN0740</t>
  </si>
  <si>
    <t>PAB9418</t>
  </si>
  <si>
    <t>HBA4263</t>
  </si>
  <si>
    <t>POJ-299</t>
  </si>
  <si>
    <t>PAC2293</t>
  </si>
  <si>
    <t>PAC7276</t>
  </si>
  <si>
    <t>TBC2723</t>
  </si>
  <si>
    <t>TBB7258</t>
  </si>
  <si>
    <t>IAA2442</t>
  </si>
  <si>
    <t>IAA1778</t>
  </si>
  <si>
    <t>IAA2828</t>
  </si>
  <si>
    <t>TAA5543</t>
  </si>
  <si>
    <t>JAA2182</t>
  </si>
  <si>
    <t>PCB6044</t>
  </si>
  <si>
    <t>HAA3259</t>
  </si>
  <si>
    <t>TAA5243</t>
  </si>
  <si>
    <t>PAB3499</t>
  </si>
  <si>
    <t>TAA3575</t>
  </si>
  <si>
    <t>AFY0872</t>
  </si>
  <si>
    <t>NAA1316</t>
  </si>
  <si>
    <t>SAA1360</t>
  </si>
  <si>
    <t>XBA7933</t>
  </si>
  <si>
    <t>GBP1146</t>
  </si>
  <si>
    <t>NAA1395</t>
  </si>
  <si>
    <t>GBP2269</t>
  </si>
  <si>
    <t>PAB9246</t>
  </si>
  <si>
    <t>PBD6819</t>
  </si>
  <si>
    <t>AAA2919</t>
  </si>
  <si>
    <t>IAK-780</t>
  </si>
  <si>
    <t>IAA1134</t>
  </si>
  <si>
    <t>QAA1233</t>
  </si>
  <si>
    <t>TAA3786</t>
  </si>
  <si>
    <t>IAA3111</t>
  </si>
  <si>
    <t>PAB1803</t>
  </si>
  <si>
    <t>PZG0733</t>
  </si>
  <si>
    <t>TRANSALMEIDA CIA.</t>
  </si>
  <si>
    <t>PXU0250</t>
  </si>
  <si>
    <t>IAI0575</t>
  </si>
  <si>
    <t>XAA2315</t>
  </si>
  <si>
    <t>PQY0972</t>
  </si>
  <si>
    <t>XBA8027</t>
  </si>
  <si>
    <t>AAX0537</t>
  </si>
  <si>
    <t>TRANSPORTE FRONTERA</t>
  </si>
  <si>
    <t>AAX0468</t>
  </si>
  <si>
    <t>TRANSCONCEM CIA.LTDA.</t>
  </si>
  <si>
    <t>ACT0883</t>
  </si>
  <si>
    <t>BAA1156</t>
  </si>
  <si>
    <t>VOLQUETA CP</t>
  </si>
  <si>
    <t>RENE ANDRADE</t>
  </si>
  <si>
    <t>CAA1086</t>
  </si>
  <si>
    <t>CAA1098</t>
  </si>
  <si>
    <t>CAA1149</t>
  </si>
  <si>
    <t>CAA1170</t>
  </si>
  <si>
    <t>CAA1253</t>
  </si>
  <si>
    <t>CAA1308</t>
  </si>
  <si>
    <t>CAC0837</t>
  </si>
  <si>
    <t>CAC0956</t>
  </si>
  <si>
    <t>CAD0068</t>
  </si>
  <si>
    <t>CAD0697</t>
  </si>
  <si>
    <t>CAD0719</t>
  </si>
  <si>
    <t>CAD0190</t>
  </si>
  <si>
    <t>CAE0453</t>
  </si>
  <si>
    <t>CAE-822</t>
  </si>
  <si>
    <t>CAE-834</t>
  </si>
  <si>
    <t>CAE-843</t>
  </si>
  <si>
    <t>CAE-927</t>
  </si>
  <si>
    <t>CAH-067</t>
  </si>
  <si>
    <t>CAH-186</t>
  </si>
  <si>
    <t>CAH-436</t>
  </si>
  <si>
    <t>CBA1002</t>
  </si>
  <si>
    <t>CBA1314</t>
  </si>
  <si>
    <t>CBM-915</t>
  </si>
  <si>
    <t>EAH-597</t>
  </si>
  <si>
    <t>JC VALENZUELA</t>
  </si>
  <si>
    <t>GBN9364</t>
  </si>
  <si>
    <t>MAMUT ANDINO C.A</t>
  </si>
  <si>
    <t>GHS-490</t>
  </si>
  <si>
    <t>HORMIG. QUITO</t>
  </si>
  <si>
    <t>GJJ0845</t>
  </si>
  <si>
    <t>GKR0026</t>
  </si>
  <si>
    <t>GKR-040</t>
  </si>
  <si>
    <t>GKV-050</t>
  </si>
  <si>
    <t>GMD-326</t>
  </si>
  <si>
    <t>GSC6708</t>
  </si>
  <si>
    <t>GSL2569</t>
  </si>
  <si>
    <t>GLS2569</t>
  </si>
  <si>
    <t>GSL2574</t>
  </si>
  <si>
    <t>HBA1827</t>
  </si>
  <si>
    <t>HORM1</t>
  </si>
  <si>
    <t>PCK7487</t>
  </si>
  <si>
    <t>HPI001</t>
  </si>
  <si>
    <t>HPI-001</t>
  </si>
  <si>
    <t>S.C.C. BOSNA</t>
  </si>
  <si>
    <t>IAA1202</t>
  </si>
  <si>
    <t>IAA1430</t>
  </si>
  <si>
    <t>TRANSCONCEM CIA. LTDA.</t>
  </si>
  <si>
    <t>IAA2427</t>
  </si>
  <si>
    <t>TRANSCONCEM</t>
  </si>
  <si>
    <t>IAA3006</t>
  </si>
  <si>
    <t>IAA3140</t>
  </si>
  <si>
    <t>BAÑERA OC</t>
  </si>
  <si>
    <t>IAA3209</t>
  </si>
  <si>
    <t>IAA3296</t>
  </si>
  <si>
    <t>TANQUERO DIESEL</t>
  </si>
  <si>
    <t>IAH-248</t>
  </si>
  <si>
    <t>IAH-987</t>
  </si>
  <si>
    <t>IAI0994</t>
  </si>
  <si>
    <t>IAI-531</t>
  </si>
  <si>
    <t>METROPOLITANA HORMIGONES</t>
  </si>
  <si>
    <t>UNICON S.A.</t>
  </si>
  <si>
    <t>IAK0661</t>
  </si>
  <si>
    <t>IAK-248</t>
  </si>
  <si>
    <t>IBA3947</t>
  </si>
  <si>
    <t>IBB1729</t>
  </si>
  <si>
    <t>IBB1730</t>
  </si>
  <si>
    <t>IBB1986</t>
  </si>
  <si>
    <t>IBB5228</t>
  </si>
  <si>
    <t>IBB5729</t>
  </si>
  <si>
    <t>IBB5730</t>
  </si>
  <si>
    <t>IBB5731</t>
  </si>
  <si>
    <t>ICJ0412</t>
  </si>
  <si>
    <t>ICN-406</t>
  </si>
  <si>
    <t>ICN-570</t>
  </si>
  <si>
    <t>ICN-575</t>
  </si>
  <si>
    <t>ICR-644</t>
  </si>
  <si>
    <t>JAA2301</t>
  </si>
  <si>
    <t>JBB0382</t>
  </si>
  <si>
    <t>UNICON</t>
  </si>
  <si>
    <t>JBB-384</t>
  </si>
  <si>
    <t>HIDALGO E HIDALGO</t>
  </si>
  <si>
    <t>JBC-026</t>
  </si>
  <si>
    <t>KAA2020</t>
  </si>
  <si>
    <t>KAB0962</t>
  </si>
  <si>
    <t>TRANSCONCEM S.A.</t>
  </si>
  <si>
    <t>LBW-057</t>
  </si>
  <si>
    <t>M502</t>
  </si>
  <si>
    <t>RBA2450</t>
  </si>
  <si>
    <t>M503</t>
  </si>
  <si>
    <t>RBA2448</t>
  </si>
  <si>
    <t>M505</t>
  </si>
  <si>
    <t>RBA2449</t>
  </si>
  <si>
    <t>M506</t>
  </si>
  <si>
    <t>OBA5453</t>
  </si>
  <si>
    <t>M542</t>
  </si>
  <si>
    <t>OAA1318</t>
  </si>
  <si>
    <t>MAMUT C.A.</t>
  </si>
  <si>
    <t>M544</t>
  </si>
  <si>
    <t>OAA1317</t>
  </si>
  <si>
    <t>M551</t>
  </si>
  <si>
    <t>GSG5830</t>
  </si>
  <si>
    <t>M552</t>
  </si>
  <si>
    <t>GSG5889</t>
  </si>
  <si>
    <t>M553</t>
  </si>
  <si>
    <t>GSG5897</t>
  </si>
  <si>
    <t>M554</t>
  </si>
  <si>
    <t>GSG5844</t>
  </si>
  <si>
    <t>M555</t>
  </si>
  <si>
    <t>GBN2413</t>
  </si>
  <si>
    <t>M556</t>
  </si>
  <si>
    <t>GBN2410</t>
  </si>
  <si>
    <t>M558</t>
  </si>
  <si>
    <t>GBN2448</t>
  </si>
  <si>
    <t>M560</t>
  </si>
  <si>
    <t>GBN2467</t>
  </si>
  <si>
    <t>M580</t>
  </si>
  <si>
    <t>GSI2750</t>
  </si>
  <si>
    <t>M585</t>
  </si>
  <si>
    <t>MAP-141</t>
  </si>
  <si>
    <t>NAA1141</t>
  </si>
  <si>
    <t>VOLQUETAS RIO NAPO</t>
  </si>
  <si>
    <t>OC001</t>
  </si>
  <si>
    <t>IAA3336</t>
  </si>
  <si>
    <t>VOLQUETA OC</t>
  </si>
  <si>
    <t>OC002</t>
  </si>
  <si>
    <t>IAA3121</t>
  </si>
  <si>
    <t>OC003</t>
  </si>
  <si>
    <t>IAI-957</t>
  </si>
  <si>
    <t>OC004</t>
  </si>
  <si>
    <t>IAA3099</t>
  </si>
  <si>
    <t>OC005</t>
  </si>
  <si>
    <t>IAA3124</t>
  </si>
  <si>
    <t>OC006</t>
  </si>
  <si>
    <t>IAI-760</t>
  </si>
  <si>
    <t>OC007</t>
  </si>
  <si>
    <t>PAB3791</t>
  </si>
  <si>
    <t>OC008</t>
  </si>
  <si>
    <t>IAA3086</t>
  </si>
  <si>
    <t>OC010</t>
  </si>
  <si>
    <t>IAI-765</t>
  </si>
  <si>
    <t>OC011</t>
  </si>
  <si>
    <t>IAI-761</t>
  </si>
  <si>
    <t>OC012</t>
  </si>
  <si>
    <t>ICH-764</t>
  </si>
  <si>
    <t>OC017</t>
  </si>
  <si>
    <t>PAA1042</t>
  </si>
  <si>
    <t>PAA2473</t>
  </si>
  <si>
    <t>PAA2562</t>
  </si>
  <si>
    <t>PAA5979</t>
  </si>
  <si>
    <t>PAA9503</t>
  </si>
  <si>
    <t>MARCO JEREZ</t>
  </si>
  <si>
    <t>PAA9529</t>
  </si>
  <si>
    <t>TRANSPORTES COELLO</t>
  </si>
  <si>
    <t>PAB2101</t>
  </si>
  <si>
    <t>TRANSPORTE COELLO</t>
  </si>
  <si>
    <t>PAB4038</t>
  </si>
  <si>
    <t>PAB5271</t>
  </si>
  <si>
    <t>PAB6583</t>
  </si>
  <si>
    <t>PAB7362</t>
  </si>
  <si>
    <t>PAB8994</t>
  </si>
  <si>
    <t>PAB7893</t>
  </si>
  <si>
    <t>PAC2068</t>
  </si>
  <si>
    <t>BAYLEY CORPORATION</t>
  </si>
  <si>
    <t>PAC2495</t>
  </si>
  <si>
    <t>PAC3791</t>
  </si>
  <si>
    <t>PAC7716</t>
  </si>
  <si>
    <t>PAC8257</t>
  </si>
  <si>
    <t>PAC8262</t>
  </si>
  <si>
    <t>AV. CORP</t>
  </si>
  <si>
    <t>PAC8263</t>
  </si>
  <si>
    <t>PAC8274</t>
  </si>
  <si>
    <t>PAC8713</t>
  </si>
  <si>
    <t>PAC9227</t>
  </si>
  <si>
    <t>PAO0075</t>
  </si>
  <si>
    <t>PAZ-268</t>
  </si>
  <si>
    <t>PBC6766</t>
  </si>
  <si>
    <t>PBD3684</t>
  </si>
  <si>
    <t>PBF8399</t>
  </si>
  <si>
    <t>PBJ7999</t>
  </si>
  <si>
    <t>REALSOTRANS S.A.</t>
  </si>
  <si>
    <t>PBM2940</t>
  </si>
  <si>
    <t>HORMIG. EQUINOCCIAL</t>
  </si>
  <si>
    <t>PBO5201</t>
  </si>
  <si>
    <t>PBQ1653</t>
  </si>
  <si>
    <t>PBQ9670</t>
  </si>
  <si>
    <t>PBX6937</t>
  </si>
  <si>
    <t>PCC2834</t>
  </si>
  <si>
    <t>PCC4065</t>
  </si>
  <si>
    <t>PCC4067</t>
  </si>
  <si>
    <t>PCC4185</t>
  </si>
  <si>
    <t>PCC4465</t>
  </si>
  <si>
    <t>PCC4653</t>
  </si>
  <si>
    <t>PDA5248</t>
  </si>
  <si>
    <t>TRANSCONCEM CIA LTDA.</t>
  </si>
  <si>
    <t>PLC-574</t>
  </si>
  <si>
    <t>POY-184</t>
  </si>
  <si>
    <t>PPG-319</t>
  </si>
  <si>
    <t>PRF-773</t>
  </si>
  <si>
    <t>PRH-782</t>
  </si>
  <si>
    <t>MEZCLALISTA</t>
  </si>
  <si>
    <t>PSU-385</t>
  </si>
  <si>
    <t>PXN-352</t>
  </si>
  <si>
    <t>PXT-413</t>
  </si>
  <si>
    <t>XAVIER VALENZUELA</t>
  </si>
  <si>
    <t>PXU0252</t>
  </si>
  <si>
    <t>PXU-251</t>
  </si>
  <si>
    <t>PZG0911</t>
  </si>
  <si>
    <t>PZG-787</t>
  </si>
  <si>
    <t>PZL-024</t>
  </si>
  <si>
    <t>PZP-926</t>
  </si>
  <si>
    <t>PZR-058</t>
  </si>
  <si>
    <t>PZR-098</t>
  </si>
  <si>
    <t>PZS-080</t>
  </si>
  <si>
    <t>QAB0221</t>
  </si>
  <si>
    <t>RBA2128</t>
  </si>
  <si>
    <t>SIL001</t>
  </si>
  <si>
    <t>PBX2354</t>
  </si>
  <si>
    <t>Volqueta Silice</t>
  </si>
  <si>
    <t>GALO CARRERA</t>
  </si>
  <si>
    <t>SIL003</t>
  </si>
  <si>
    <t>NAA1313</t>
  </si>
  <si>
    <t>TRAILER SILICE</t>
  </si>
  <si>
    <t>SIL004</t>
  </si>
  <si>
    <t>NAA1113</t>
  </si>
  <si>
    <t>SIL005</t>
  </si>
  <si>
    <t>NAA1006</t>
  </si>
  <si>
    <t>SIL006</t>
  </si>
  <si>
    <t>NAE-727</t>
  </si>
  <si>
    <t>SIL007</t>
  </si>
  <si>
    <t>SIL008</t>
  </si>
  <si>
    <t>NAA1029</t>
  </si>
  <si>
    <t>SIL009</t>
  </si>
  <si>
    <t>PCB8335</t>
  </si>
  <si>
    <t>SIL010</t>
  </si>
  <si>
    <t>PAB5413</t>
  </si>
  <si>
    <t>SIL011</t>
  </si>
  <si>
    <t>NBG0386</t>
  </si>
  <si>
    <t>VOLQUETA SILICE</t>
  </si>
  <si>
    <t>SIL012</t>
  </si>
  <si>
    <t>NAA1319</t>
  </si>
  <si>
    <t>TDV-817</t>
  </si>
  <si>
    <t>DEPOHORMIGON CIA. LTDA</t>
  </si>
  <si>
    <t>UE001</t>
  </si>
  <si>
    <t>IAA1469</t>
  </si>
  <si>
    <t>UE002</t>
  </si>
  <si>
    <t>PAC6054</t>
  </si>
  <si>
    <t>CASTROHERMANOS S.A.</t>
  </si>
  <si>
    <t>UE003</t>
  </si>
  <si>
    <t>IAA1463</t>
  </si>
  <si>
    <t>UE005</t>
  </si>
  <si>
    <t>PAA4872</t>
  </si>
  <si>
    <t>UFV0966</t>
  </si>
  <si>
    <t>XAH-758</t>
  </si>
  <si>
    <t>XAI1220</t>
  </si>
  <si>
    <t>GONZALO COELLO</t>
  </si>
  <si>
    <t>XBL-724</t>
  </si>
  <si>
    <t>XMB0262</t>
  </si>
  <si>
    <t>PCP5943</t>
  </si>
  <si>
    <t>PAA6681</t>
  </si>
  <si>
    <t>LAI0339</t>
  </si>
  <si>
    <t>LAH0794</t>
  </si>
  <si>
    <t>GBN5123</t>
  </si>
  <si>
    <t>PAB9673</t>
  </si>
  <si>
    <t>QBA0811</t>
  </si>
  <si>
    <t>Vehículo1</t>
  </si>
  <si>
    <t>IAI2991</t>
  </si>
  <si>
    <t>IAA1227</t>
  </si>
  <si>
    <t>PAC-7156</t>
  </si>
  <si>
    <t>TRAIMCOBSA S.A</t>
  </si>
  <si>
    <t>IAA3214</t>
  </si>
  <si>
    <t>PAC7418</t>
  </si>
  <si>
    <t>IAI0817</t>
  </si>
  <si>
    <t>TAA6040</t>
  </si>
  <si>
    <t>XAA3490</t>
  </si>
  <si>
    <t>AAA2547</t>
  </si>
  <si>
    <t>PZG0921</t>
  </si>
  <si>
    <t>LA ARMENIA. S.A.</t>
  </si>
  <si>
    <t>ALQUINGA&amp;ALQUINGA</t>
  </si>
  <si>
    <t>LA ARMENIA</t>
  </si>
  <si>
    <t>RUTAS COTACACHENSES</t>
  </si>
  <si>
    <t>TRANSPORTE PESADO CIAPRUTE S.A.</t>
  </si>
  <si>
    <t>LAA2869</t>
  </si>
  <si>
    <t>KBD0092</t>
  </si>
  <si>
    <t>XAA3533</t>
  </si>
  <si>
    <t>NAA1143</t>
  </si>
  <si>
    <t>TRAILER TP</t>
  </si>
  <si>
    <t>GTA1825</t>
  </si>
  <si>
    <t>TRANSALMEIDA CIA. LTDA.</t>
  </si>
  <si>
    <t>HBB4045</t>
  </si>
  <si>
    <t>LAWDAN &amp; ASOCIADOS</t>
  </si>
  <si>
    <t>IAA1476</t>
  </si>
  <si>
    <t>TRANCONCEM CIA. LTDA.</t>
  </si>
  <si>
    <t>PAB4987</t>
  </si>
  <si>
    <t>PAB8259</t>
  </si>
  <si>
    <t>PAB9425</t>
  </si>
  <si>
    <t>PAB9958</t>
  </si>
  <si>
    <t>PAB9960</t>
  </si>
  <si>
    <t>AV. CORP.</t>
  </si>
  <si>
    <t>PAB9961</t>
  </si>
  <si>
    <t>PBW4021</t>
  </si>
  <si>
    <t>PC001</t>
  </si>
  <si>
    <t>PC002</t>
  </si>
  <si>
    <t>PC003</t>
  </si>
  <si>
    <t>IBB6982</t>
  </si>
  <si>
    <t>PERUGACHITRANS S.A.</t>
  </si>
  <si>
    <t>PC004</t>
  </si>
  <si>
    <t>PC005</t>
  </si>
  <si>
    <t>PC006</t>
  </si>
  <si>
    <t>PQP0385</t>
  </si>
  <si>
    <t>METROHORMIGONES</t>
  </si>
  <si>
    <t>IAA1246</t>
  </si>
  <si>
    <t>BUS</t>
  </si>
  <si>
    <t>CONFORTURIS SA</t>
  </si>
  <si>
    <t>IAA3002</t>
  </si>
  <si>
    <t>BUSETA</t>
  </si>
  <si>
    <t>TRANSSEDEFI</t>
  </si>
  <si>
    <t>IAA2183</t>
  </si>
  <si>
    <t>COMPANIA SAN LUIS</t>
  </si>
  <si>
    <t>IAA1771</t>
  </si>
  <si>
    <t>TRANSPORTES IMBACARCHI</t>
  </si>
  <si>
    <t>IAA3393</t>
  </si>
  <si>
    <t>BUSETA OMNIBUS</t>
  </si>
  <si>
    <t>TRANS ESCOLAR SAN LUIS</t>
  </si>
  <si>
    <t>IAA2130</t>
  </si>
  <si>
    <t>DORADOESTIL S.A.</t>
  </si>
  <si>
    <t>IAA3268</t>
  </si>
  <si>
    <t>LIVIANO</t>
  </si>
  <si>
    <t>PAPATIVO TOURS S.A.</t>
  </si>
  <si>
    <t>IAA3215</t>
  </si>
  <si>
    <t>PAPATIVO TOURS S.A</t>
  </si>
  <si>
    <t>IAA2242</t>
  </si>
  <si>
    <t>CIELITO LINDO</t>
  </si>
  <si>
    <t>IAA3335</t>
  </si>
  <si>
    <t>IAA2191</t>
  </si>
  <si>
    <t>MINIBUS</t>
  </si>
  <si>
    <t>SAN LUIS DE OTAVALO</t>
  </si>
  <si>
    <t>PAB9421</t>
  </si>
  <si>
    <t>MAA6741</t>
  </si>
  <si>
    <t>AAX468</t>
  </si>
  <si>
    <t>CAD068</t>
  </si>
  <si>
    <t>CAD190</t>
  </si>
  <si>
    <t>CAE453</t>
  </si>
  <si>
    <t>CAE822</t>
  </si>
  <si>
    <t>CAE834</t>
  </si>
  <si>
    <t>CAE843</t>
  </si>
  <si>
    <t>CAE927</t>
  </si>
  <si>
    <t>CAH067</t>
  </si>
  <si>
    <t>CAH186</t>
  </si>
  <si>
    <t>CAH436</t>
  </si>
  <si>
    <t>CBM915</t>
  </si>
  <si>
    <t>EAH597</t>
  </si>
  <si>
    <t>GHS490</t>
  </si>
  <si>
    <t>GJJ845</t>
  </si>
  <si>
    <t>GKR040</t>
  </si>
  <si>
    <t>GKV050</t>
  </si>
  <si>
    <t>GMD326</t>
  </si>
  <si>
    <t>IAH248</t>
  </si>
  <si>
    <t>IAH987</t>
  </si>
  <si>
    <t>IAI531</t>
  </si>
  <si>
    <t>IAI990</t>
  </si>
  <si>
    <t>IAK248</t>
  </si>
  <si>
    <t>ICN406</t>
  </si>
  <si>
    <t>ICN575</t>
  </si>
  <si>
    <t>ICR644</t>
  </si>
  <si>
    <t>JBB384</t>
  </si>
  <si>
    <t>JBC026</t>
  </si>
  <si>
    <t>LBW057</t>
  </si>
  <si>
    <t>MAP141</t>
  </si>
  <si>
    <t>PAZ268</t>
  </si>
  <si>
    <t>PLC574</t>
  </si>
  <si>
    <t>POY184</t>
  </si>
  <si>
    <t>PPG319</t>
  </si>
  <si>
    <t>PRF773</t>
  </si>
  <si>
    <t>PRH782</t>
  </si>
  <si>
    <t>PS001</t>
  </si>
  <si>
    <t>PS003</t>
  </si>
  <si>
    <t>PS004</t>
  </si>
  <si>
    <t>PS014</t>
  </si>
  <si>
    <t>PS019</t>
  </si>
  <si>
    <t>PS020</t>
  </si>
  <si>
    <t>PS021</t>
  </si>
  <si>
    <t>PS022</t>
  </si>
  <si>
    <t>PS023</t>
  </si>
  <si>
    <t>PS024</t>
  </si>
  <si>
    <t>PS025</t>
  </si>
  <si>
    <t>PSU385</t>
  </si>
  <si>
    <t>PXN352</t>
  </si>
  <si>
    <t>PXT413</t>
  </si>
  <si>
    <t>PXU251</t>
  </si>
  <si>
    <t>PZG787</t>
  </si>
  <si>
    <t>PZL024</t>
  </si>
  <si>
    <t>PZP926</t>
  </si>
  <si>
    <t>PZR058</t>
  </si>
  <si>
    <t>PZR098</t>
  </si>
  <si>
    <t>PZS080</t>
  </si>
  <si>
    <t>SIL013</t>
  </si>
  <si>
    <t>SIL014</t>
  </si>
  <si>
    <t>TDV817</t>
  </si>
  <si>
    <t>XAH758</t>
  </si>
  <si>
    <t>XBL724</t>
  </si>
  <si>
    <t>BRIONES MACIAS MARIO ALEJANDRO</t>
  </si>
  <si>
    <t>XAA3537</t>
  </si>
  <si>
    <t>507GR</t>
  </si>
  <si>
    <t>801GR</t>
  </si>
  <si>
    <t>802GR</t>
  </si>
  <si>
    <t>ICN0570</t>
  </si>
  <si>
    <t>GUERRERO HUALPA WILSON GILBERTO</t>
  </si>
  <si>
    <t>AREQUIPA GUANOLUISA RODRIGO</t>
  </si>
  <si>
    <t>PALACIOSHIDALGO S.A.S.</t>
  </si>
  <si>
    <t>GSL2567</t>
  </si>
  <si>
    <t>GSL-2567</t>
  </si>
  <si>
    <t>XAI0383</t>
  </si>
  <si>
    <t>XAA3546</t>
  </si>
  <si>
    <t>XAA3452</t>
  </si>
  <si>
    <t>IAI3160</t>
  </si>
  <si>
    <t>DE LA CRUZ MANUEL ALADINO</t>
  </si>
  <si>
    <t>QAB0315</t>
  </si>
  <si>
    <t>NAE0726</t>
  </si>
  <si>
    <t xml:space="preserve">TRAILER </t>
  </si>
  <si>
    <t>ELOHIM S.A.</t>
  </si>
  <si>
    <t>CASTROHERMANOS S.A</t>
  </si>
  <si>
    <t>AAA2671</t>
  </si>
  <si>
    <t>IAI3104</t>
  </si>
  <si>
    <t>TAA6082</t>
  </si>
  <si>
    <t>GBN1358</t>
  </si>
  <si>
    <t>PLQ0484</t>
  </si>
  <si>
    <t>4700005672</t>
  </si>
  <si>
    <t>10007210</t>
  </si>
  <si>
    <t>4700005673</t>
  </si>
  <si>
    <t>4700005893</t>
  </si>
  <si>
    <t>101524</t>
  </si>
  <si>
    <t>4700005663</t>
  </si>
  <si>
    <t>10006852</t>
  </si>
  <si>
    <t>4700005664</t>
  </si>
  <si>
    <t>4700005671</t>
  </si>
  <si>
    <t>10007064</t>
  </si>
  <si>
    <t>1023699</t>
  </si>
  <si>
    <t>4700005661</t>
  </si>
  <si>
    <t>4700005895</t>
  </si>
  <si>
    <t>BURBANO BURBANO EDISON XAVIER</t>
  </si>
  <si>
    <t>TOAQUIZA VILCA EDISON VLADIMIR</t>
  </si>
  <si>
    <t>UE004CAL</t>
  </si>
  <si>
    <t>MORALES GORDILLO VICENTE PATRICIO</t>
  </si>
  <si>
    <t>PCW1114</t>
  </si>
  <si>
    <t>03 marzo</t>
  </si>
  <si>
    <t>IAI3149</t>
  </si>
  <si>
    <t>4700005460</t>
  </si>
  <si>
    <t>4700005482</t>
  </si>
  <si>
    <t>012-024-00410214</t>
  </si>
  <si>
    <t>012-024-00410215</t>
  </si>
  <si>
    <t>012-024-00410898</t>
  </si>
  <si>
    <t>012-024-00410899</t>
  </si>
  <si>
    <t>012-024-00410900</t>
  </si>
  <si>
    <t>012-024-00411159</t>
  </si>
  <si>
    <t>012-024-00411160</t>
  </si>
  <si>
    <t>012-024-00411799</t>
  </si>
  <si>
    <t>012-024-00411800</t>
  </si>
  <si>
    <t>012-024-00412387</t>
  </si>
  <si>
    <t>012-024-00412388</t>
  </si>
  <si>
    <t>GARCES MARTINEZ NESTOR FABIAN</t>
  </si>
  <si>
    <t>012-024-00413817</t>
  </si>
  <si>
    <t>012-024-00413818</t>
  </si>
  <si>
    <t>012-024-00413819</t>
  </si>
  <si>
    <t>ESPARZA MENDEZ KEVIN ISRAEL</t>
  </si>
  <si>
    <t>012-024-00414082</t>
  </si>
  <si>
    <t>012-024-00414273</t>
  </si>
  <si>
    <t>CUAICAL CADENA JORGE ERASMO</t>
  </si>
  <si>
    <t>HERRERA GUERRA RICHARD IVAN</t>
  </si>
  <si>
    <t>18CAA1986</t>
  </si>
  <si>
    <t>18TAV1300</t>
  </si>
  <si>
    <t>PCC4465A</t>
  </si>
  <si>
    <t>IAK0386A</t>
  </si>
  <si>
    <t>PZG787A</t>
  </si>
  <si>
    <t>PZG0911A</t>
  </si>
  <si>
    <t>PXU251A</t>
  </si>
  <si>
    <t>PXU0252A</t>
  </si>
  <si>
    <t>PCC-4465</t>
  </si>
  <si>
    <t>IAK-0386</t>
  </si>
  <si>
    <t>IAA2889</t>
  </si>
  <si>
    <t>PZG0787</t>
  </si>
  <si>
    <t>TRANSLOINSA</t>
  </si>
  <si>
    <t>IAA2932</t>
  </si>
  <si>
    <t>IAA2595</t>
  </si>
  <si>
    <t>IAA2594</t>
  </si>
  <si>
    <t>IAA2949</t>
  </si>
  <si>
    <t>IAI3141</t>
  </si>
  <si>
    <t>IAI3115</t>
  </si>
  <si>
    <t>MAA6909</t>
  </si>
  <si>
    <t>IAOI3239</t>
  </si>
  <si>
    <t>IAI3229</t>
  </si>
  <si>
    <t>IAA2941</t>
  </si>
  <si>
    <t>CAA1986</t>
  </si>
  <si>
    <t>TAV1300</t>
  </si>
  <si>
    <t>04 abril</t>
  </si>
  <si>
    <t>1002208244</t>
  </si>
  <si>
    <t>UE01</t>
  </si>
  <si>
    <t>012-024-00412449</t>
  </si>
  <si>
    <t/>
  </si>
  <si>
    <t>ZPRC</t>
  </si>
  <si>
    <t>2500108563</t>
  </si>
  <si>
    <t>P000033293</t>
  </si>
  <si>
    <t>8002825146</t>
  </si>
  <si>
    <t>15-00000218</t>
  </si>
  <si>
    <t>MAGNO HE</t>
  </si>
  <si>
    <t>T</t>
  </si>
  <si>
    <t>101456</t>
  </si>
  <si>
    <t>806059</t>
  </si>
  <si>
    <t>GRANEL UNICON STO DOMINGO</t>
  </si>
  <si>
    <t>SANTO DOMINGO</t>
  </si>
  <si>
    <t>VIA COPETO FRENTE A EUFRATES</t>
  </si>
  <si>
    <t>OJSAND</t>
  </si>
  <si>
    <t>O-Santodomingo -Santodomingodelos</t>
  </si>
  <si>
    <t>10000328</t>
  </si>
  <si>
    <t>ZECI</t>
  </si>
  <si>
    <t>18-PCC4465A</t>
  </si>
  <si>
    <t>2</t>
  </si>
  <si>
    <t>Sin Pallet</t>
  </si>
  <si>
    <t>FCA</t>
  </si>
  <si>
    <t>4</t>
  </si>
  <si>
    <t>1002208246</t>
  </si>
  <si>
    <t>012-024-00412450</t>
  </si>
  <si>
    <t>2500108559</t>
  </si>
  <si>
    <t>P000033289</t>
  </si>
  <si>
    <t>8002825148</t>
  </si>
  <si>
    <t>804298</t>
  </si>
  <si>
    <t>UNICON EN PLANTA</t>
  </si>
  <si>
    <t>AV. SIMON BOLIVAR E INTEROCEANICA</t>
  </si>
  <si>
    <t>OPCUMB</t>
  </si>
  <si>
    <t>O-Pichincha-Cumbaya</t>
  </si>
  <si>
    <t>1014412</t>
  </si>
  <si>
    <t>100020620</t>
  </si>
  <si>
    <t>MIGUEL ALMEIDA</t>
  </si>
  <si>
    <t>18-IAK0386</t>
  </si>
  <si>
    <t>EXW</t>
  </si>
  <si>
    <t>1002208245</t>
  </si>
  <si>
    <t>012-024-00412451</t>
  </si>
  <si>
    <t>2500108558</t>
  </si>
  <si>
    <t>P000033287</t>
  </si>
  <si>
    <t>8002825147</t>
  </si>
  <si>
    <t>10003351</t>
  </si>
  <si>
    <t>18-PZG0911</t>
  </si>
  <si>
    <t>1002208247</t>
  </si>
  <si>
    <t>012-024-00412452</t>
  </si>
  <si>
    <t>2500108557</t>
  </si>
  <si>
    <t>P000033286</t>
  </si>
  <si>
    <t>8002825149</t>
  </si>
  <si>
    <t>100014871</t>
  </si>
  <si>
    <t>JORGE ALMEIDA</t>
  </si>
  <si>
    <t>18-PXU0252</t>
  </si>
  <si>
    <t>1002208250</t>
  </si>
  <si>
    <t>012-024-00412453</t>
  </si>
  <si>
    <t>2500108560</t>
  </si>
  <si>
    <t>P000033290</t>
  </si>
  <si>
    <t>8002825159</t>
  </si>
  <si>
    <t>18-PCC4465</t>
  </si>
  <si>
    <t>1002208254</t>
  </si>
  <si>
    <t>012-024-00412454</t>
  </si>
  <si>
    <t>2500108566</t>
  </si>
  <si>
    <t>P000033300</t>
  </si>
  <si>
    <t>8002825179</t>
  </si>
  <si>
    <t>BOL</t>
  </si>
  <si>
    <t>101633</t>
  </si>
  <si>
    <t>803189</t>
  </si>
  <si>
    <t>SACOS BODEGA LASSO</t>
  </si>
  <si>
    <t>LATACUNGA</t>
  </si>
  <si>
    <t>PANAMERICANA NORTE</t>
  </si>
  <si>
    <t>OXLASS</t>
  </si>
  <si>
    <t>O-Cotopaxi-Lasso</t>
  </si>
  <si>
    <t>100015037</t>
  </si>
  <si>
    <t>JOSE PUMA</t>
  </si>
  <si>
    <t>ZEMU</t>
  </si>
  <si>
    <t>18-UE902</t>
  </si>
  <si>
    <t>1002208251</t>
  </si>
  <si>
    <t>012-024-00412455</t>
  </si>
  <si>
    <t>9000808177</t>
  </si>
  <si>
    <t>012-022-00316309</t>
  </si>
  <si>
    <t>ZPVN</t>
  </si>
  <si>
    <t>40563187</t>
  </si>
  <si>
    <t>0000394187</t>
  </si>
  <si>
    <t>8002825174</t>
  </si>
  <si>
    <t>101704</t>
  </si>
  <si>
    <t>804024</t>
  </si>
  <si>
    <t>GRANEL HORMIANDES SUR</t>
  </si>
  <si>
    <t>MEJÍA</t>
  </si>
  <si>
    <t>PANAMERICANA SUR</t>
  </si>
  <si>
    <t>OPTAMB</t>
  </si>
  <si>
    <t>O-Pichincha-Tambillo</t>
  </si>
  <si>
    <t>1014407</t>
  </si>
  <si>
    <t>100020289</t>
  </si>
  <si>
    <t>FERNANDO FLORES</t>
  </si>
  <si>
    <t>18-PAB7362</t>
  </si>
  <si>
    <t>1002208252</t>
  </si>
  <si>
    <t>012-024-00412456</t>
  </si>
  <si>
    <t>9000808178</t>
  </si>
  <si>
    <t>012-022-00316310</t>
  </si>
  <si>
    <t>40567261</t>
  </si>
  <si>
    <t>P000033247</t>
  </si>
  <si>
    <t>8002825176</t>
  </si>
  <si>
    <t>105046</t>
  </si>
  <si>
    <t>OTORONGO CORNEJO JULIA DORINDA</t>
  </si>
  <si>
    <t>806466</t>
  </si>
  <si>
    <t>FERRETERIA Y PINTURAS BOLIVAR</t>
  </si>
  <si>
    <t>AMBATO</t>
  </si>
  <si>
    <t>AV. VICTOR HUGO Y BATALLA DE PICHIC</t>
  </si>
  <si>
    <t>OTAMBA</t>
  </si>
  <si>
    <t>O-Tungurahua-Ambato</t>
  </si>
  <si>
    <t>100014880</t>
  </si>
  <si>
    <t>MARCO MALITAXI</t>
  </si>
  <si>
    <t>ZETT</t>
  </si>
  <si>
    <t>18-UE388</t>
  </si>
  <si>
    <t>1</t>
  </si>
  <si>
    <t>Con Pallet</t>
  </si>
  <si>
    <t>1002208257</t>
  </si>
  <si>
    <t>012-024-00412457</t>
  </si>
  <si>
    <t>9000808179</t>
  </si>
  <si>
    <t>012-022-00316311</t>
  </si>
  <si>
    <t>40567346</t>
  </si>
  <si>
    <t>0000394467</t>
  </si>
  <si>
    <t>8002825186</t>
  </si>
  <si>
    <t>15-00001124</t>
  </si>
  <si>
    <t>SELVALEGRE ANTIHUMEDAD</t>
  </si>
  <si>
    <t>102260</t>
  </si>
  <si>
    <t>PANELES Y CONSTRUCCIONES PANECONS</t>
  </si>
  <si>
    <t>806831</t>
  </si>
  <si>
    <t>URB. ALTOS DEL PACÍFICO OBRA</t>
  </si>
  <si>
    <t>MANTA</t>
  </si>
  <si>
    <t>CALLE 294 Y JUAN JOSÉ FLORES</t>
  </si>
  <si>
    <t>OMMANT</t>
  </si>
  <si>
    <t>O-Manabi-Manta</t>
  </si>
  <si>
    <t>100014977</t>
  </si>
  <si>
    <t>GERMAN MORALES</t>
  </si>
  <si>
    <t>18-UE639</t>
  </si>
  <si>
    <t>1002208260</t>
  </si>
  <si>
    <t>012-024-00412458</t>
  </si>
  <si>
    <t>9000808180</t>
  </si>
  <si>
    <t>012-022-00316312</t>
  </si>
  <si>
    <t>40567287</t>
  </si>
  <si>
    <t>0000394409</t>
  </si>
  <si>
    <t>8002825189</t>
  </si>
  <si>
    <t>101685</t>
  </si>
  <si>
    <t>SOCIEDAD CIVIL Y COMERCIAL</t>
  </si>
  <si>
    <t>802733</t>
  </si>
  <si>
    <t>DESTINO GRANEL CAYAMBE-CAYAMBE</t>
  </si>
  <si>
    <t>CAYAMBE</t>
  </si>
  <si>
    <t>VIA A OLMEDO</t>
  </si>
  <si>
    <t>OPCAYA</t>
  </si>
  <si>
    <t>O-Pichincha-Cayambe</t>
  </si>
  <si>
    <t>100014925</t>
  </si>
  <si>
    <t>FERNANDO ROSERO</t>
  </si>
  <si>
    <t>18-UE003</t>
  </si>
  <si>
    <t>1002208268</t>
  </si>
  <si>
    <t>012-024-00412459</t>
  </si>
  <si>
    <t>9000808182</t>
  </si>
  <si>
    <t>012-022-00316314</t>
  </si>
  <si>
    <t>40567381</t>
  </si>
  <si>
    <t>P000033279</t>
  </si>
  <si>
    <t>8002825201</t>
  </si>
  <si>
    <t>15-00001119</t>
  </si>
  <si>
    <t>CAMPEON ANTIHUMEDAD</t>
  </si>
  <si>
    <t>102772</t>
  </si>
  <si>
    <t>803514</t>
  </si>
  <si>
    <t>MEGA FERRETERIA BONILLA</t>
  </si>
  <si>
    <t>LA MANÁ</t>
  </si>
  <si>
    <t>AV 19 DE MAYO S/N Y VELASCO IBARRA</t>
  </si>
  <si>
    <t>OXLAMA</t>
  </si>
  <si>
    <t>O-Cotopaxi-Lamana</t>
  </si>
  <si>
    <t>100022202</t>
  </si>
  <si>
    <t>18-UE946</t>
  </si>
  <si>
    <t>012-024-00412460</t>
  </si>
  <si>
    <t>9000808181</t>
  </si>
  <si>
    <t>012-022-00316313</t>
  </si>
  <si>
    <t>40567380</t>
  </si>
  <si>
    <t>P000033278</t>
  </si>
  <si>
    <t>8002825200</t>
  </si>
  <si>
    <t>1002208274</t>
  </si>
  <si>
    <t>012-024-00412461</t>
  </si>
  <si>
    <t>2500108155</t>
  </si>
  <si>
    <t>0000394382</t>
  </si>
  <si>
    <t>8002825208</t>
  </si>
  <si>
    <t>101731</t>
  </si>
  <si>
    <t>INTACO ECUADOR S.A.</t>
  </si>
  <si>
    <t>801733</t>
  </si>
  <si>
    <t>DESTINO GRANEL.</t>
  </si>
  <si>
    <t>VIA PIFO A PINTAG</t>
  </si>
  <si>
    <t>OPITUL</t>
  </si>
  <si>
    <t>O-Pichincha-Itulcachi</t>
  </si>
  <si>
    <t>100018689</t>
  </si>
  <si>
    <t>LUIS OMAR TOAPANTA ARBOLEDA</t>
  </si>
  <si>
    <t>18-IAI0994</t>
  </si>
  <si>
    <t>1002208277</t>
  </si>
  <si>
    <t>012-024-00412462</t>
  </si>
  <si>
    <t>9000808183</t>
  </si>
  <si>
    <t>012-022-00316315</t>
  </si>
  <si>
    <t>40567207</t>
  </si>
  <si>
    <t>0000394295</t>
  </si>
  <si>
    <t>8002825213</t>
  </si>
  <si>
    <t>101720</t>
  </si>
  <si>
    <t>801091</t>
  </si>
  <si>
    <t>BODEGA COMERCIAL LOS NEVADOS MATRIZ</t>
  </si>
  <si>
    <t>AV. MARCO SUBIA Y CALLE TUNGURAHUA</t>
  </si>
  <si>
    <t>OXLATA</t>
  </si>
  <si>
    <t>O-Cotopaxi-Latacunga</t>
  </si>
  <si>
    <t>100014967</t>
  </si>
  <si>
    <t>AUGUSTO LASCANO</t>
  </si>
  <si>
    <t>18-UE915</t>
  </si>
  <si>
    <t>1002208279</t>
  </si>
  <si>
    <t>012-024-00412463</t>
  </si>
  <si>
    <t>9000808184</t>
  </si>
  <si>
    <t>012-022-00316316</t>
  </si>
  <si>
    <t>40566722</t>
  </si>
  <si>
    <t>P000033092</t>
  </si>
  <si>
    <t>8002825218</t>
  </si>
  <si>
    <t>101629</t>
  </si>
  <si>
    <t>800890</t>
  </si>
  <si>
    <t>BODEGA CAMPANA QUITU</t>
  </si>
  <si>
    <t>AV. LIRAÑAN S24-269 Y AV.AMARUÑAN</t>
  </si>
  <si>
    <t>OPQUIT</t>
  </si>
  <si>
    <t>O-Pichincha-Quitumbe</t>
  </si>
  <si>
    <t>100020368</t>
  </si>
  <si>
    <t>VICTOR CAGUANA</t>
  </si>
  <si>
    <t>18-UE652</t>
  </si>
  <si>
    <t>1002208272</t>
  </si>
  <si>
    <t>012-024-00412464</t>
  </si>
  <si>
    <t>9000808185</t>
  </si>
  <si>
    <t>012-022-00316317</t>
  </si>
  <si>
    <t>40567466</t>
  </si>
  <si>
    <t>P000033312</t>
  </si>
  <si>
    <t>8002825206</t>
  </si>
  <si>
    <t>102140</t>
  </si>
  <si>
    <t>DIMATECO</t>
  </si>
  <si>
    <t>802832</t>
  </si>
  <si>
    <t>BODEGA PRINCIPAL-CAYAMBE</t>
  </si>
  <si>
    <t>AV NATALIA JARRIN Y CHILE</t>
  </si>
  <si>
    <t>100015001</t>
  </si>
  <si>
    <t>ERNESTO GUZMAN</t>
  </si>
  <si>
    <t>ZEMT</t>
  </si>
  <si>
    <t>18-UE338</t>
  </si>
  <si>
    <t>1002208284</t>
  </si>
  <si>
    <t>012-024-00412465</t>
  </si>
  <si>
    <t>9000808186</t>
  </si>
  <si>
    <t>012-022-00316318</t>
  </si>
  <si>
    <t>40567430</t>
  </si>
  <si>
    <t>P000033309</t>
  </si>
  <si>
    <t>8002825224</t>
  </si>
  <si>
    <t>100014986</t>
  </si>
  <si>
    <t>MARCO CALDERON</t>
  </si>
  <si>
    <t>18-UE651</t>
  </si>
  <si>
    <t>1002208281</t>
  </si>
  <si>
    <t>012-024-00412466</t>
  </si>
  <si>
    <t>2500108374</t>
  </si>
  <si>
    <t>0000394162</t>
  </si>
  <si>
    <t>8002825221</t>
  </si>
  <si>
    <t>101664</t>
  </si>
  <si>
    <t>ACERIA DEL ECUADOR C.A. ADELCA</t>
  </si>
  <si>
    <t>806374</t>
  </si>
  <si>
    <t>LOPEZ HENRY</t>
  </si>
  <si>
    <t>LAGO AGRIO</t>
  </si>
  <si>
    <t>AV AMAZONAS Y VICENTE NARVAEZ</t>
  </si>
  <si>
    <t>OKLAGO</t>
  </si>
  <si>
    <t>O-Sucumbios-Lagoagrio</t>
  </si>
  <si>
    <t>100019543</t>
  </si>
  <si>
    <t>ANGEL TALAHUA</t>
  </si>
  <si>
    <t>18-UE921</t>
  </si>
  <si>
    <t>1002208300</t>
  </si>
  <si>
    <t>012-024-00412467</t>
  </si>
  <si>
    <t>9000808238</t>
  </si>
  <si>
    <t>012-022-00316320</t>
  </si>
  <si>
    <t>40567422</t>
  </si>
  <si>
    <t>P000033308</t>
  </si>
  <si>
    <t>8002825249</t>
  </si>
  <si>
    <t>101680</t>
  </si>
  <si>
    <t>801411</t>
  </si>
  <si>
    <t>BLOQUERA SALCEDO</t>
  </si>
  <si>
    <t>SALCEDO</t>
  </si>
  <si>
    <t>VIA SALCEDO PANAMERICANA ANTES DE S</t>
  </si>
  <si>
    <t>OXSALC</t>
  </si>
  <si>
    <t>O-Cotopaxi-Salcedo</t>
  </si>
  <si>
    <t>100015021</t>
  </si>
  <si>
    <t>VICTOR PUNGUIL</t>
  </si>
  <si>
    <t>18-UE818</t>
  </si>
  <si>
    <t>012-024-00412468</t>
  </si>
  <si>
    <t>9000808237</t>
  </si>
  <si>
    <t>012-022-00316319</t>
  </si>
  <si>
    <t>40567421</t>
  </si>
  <si>
    <t>P000033307</t>
  </si>
  <si>
    <t>8002825250</t>
  </si>
  <si>
    <t>1002208291</t>
  </si>
  <si>
    <t>012-024-00412469</t>
  </si>
  <si>
    <t>9000808239</t>
  </si>
  <si>
    <t>012-022-00316321</t>
  </si>
  <si>
    <t>40567476</t>
  </si>
  <si>
    <t>P000033314</t>
  </si>
  <si>
    <t>8002825237</t>
  </si>
  <si>
    <t>101961</t>
  </si>
  <si>
    <t>CAMPOVERDE JUMBO DALMITA LISBETH</t>
  </si>
  <si>
    <t>806602</t>
  </si>
  <si>
    <t>BODEGA MATRIZ LA CONCORDIA</t>
  </si>
  <si>
    <t>LA CONCORDIA</t>
  </si>
  <si>
    <t>BY PASS VIA A PUERTO QUITO</t>
  </si>
  <si>
    <t>OJLACO</t>
  </si>
  <si>
    <t>O-SantoDomingo-LaCondordia</t>
  </si>
  <si>
    <t>100014879</t>
  </si>
  <si>
    <t>ADRIAN BARAHONA</t>
  </si>
  <si>
    <t>18-UE386</t>
  </si>
  <si>
    <t>1002208303</t>
  </si>
  <si>
    <t>012-024-00412470</t>
  </si>
  <si>
    <t>9000808240</t>
  </si>
  <si>
    <t>012-022-00316322</t>
  </si>
  <si>
    <t>40567436</t>
  </si>
  <si>
    <t>P000033311</t>
  </si>
  <si>
    <t>8002825255</t>
  </si>
  <si>
    <t>101544</t>
  </si>
  <si>
    <t>801777</t>
  </si>
  <si>
    <t>BODEGA LANDAZURI</t>
  </si>
  <si>
    <t>TULCÁN</t>
  </si>
  <si>
    <t>AV. VEINTIMILLA S/N Y</t>
  </si>
  <si>
    <t>OCTULC</t>
  </si>
  <si>
    <t>O-Carchi-Tulcan</t>
  </si>
  <si>
    <t>1013478</t>
  </si>
  <si>
    <t>100014942</t>
  </si>
  <si>
    <t>FERNANDO GARCIA</t>
  </si>
  <si>
    <t>18-UE589</t>
  </si>
  <si>
    <t>1002208290</t>
  </si>
  <si>
    <t>012-024-00412471</t>
  </si>
  <si>
    <t>2500108154</t>
  </si>
  <si>
    <t>0000394381</t>
  </si>
  <si>
    <t>8002825236</t>
  </si>
  <si>
    <t>15-00001118</t>
  </si>
  <si>
    <t>TECHCEM</t>
  </si>
  <si>
    <t>100015106</t>
  </si>
  <si>
    <t>ANIBAL TOAPANTA</t>
  </si>
  <si>
    <t>18-PAC9227</t>
  </si>
  <si>
    <t>1002208292</t>
  </si>
  <si>
    <t>012-024-00412472</t>
  </si>
  <si>
    <t>9000808242</t>
  </si>
  <si>
    <t>012-022-00316323</t>
  </si>
  <si>
    <t>40567214</t>
  </si>
  <si>
    <t>0000394372</t>
  </si>
  <si>
    <t>8002825238</t>
  </si>
  <si>
    <t>15-00001121</t>
  </si>
  <si>
    <t>GLADIADOR</t>
  </si>
  <si>
    <t>102835</t>
  </si>
  <si>
    <t>SOCIEDAD CIVIL Y COMERCIAL VASFERRI</t>
  </si>
  <si>
    <t>805995</t>
  </si>
  <si>
    <t>GRANEL HORMIGONERA VASFERRI</t>
  </si>
  <si>
    <t>OTAVALO</t>
  </si>
  <si>
    <t>CALLE DEL ROCIO Y PANAMERICANA</t>
  </si>
  <si>
    <t>OIOTAV</t>
  </si>
  <si>
    <t>O-Imbabura-Otavalo</t>
  </si>
  <si>
    <t>100016824</t>
  </si>
  <si>
    <t>JOSE YANEZ</t>
  </si>
  <si>
    <t>18-UE970</t>
  </si>
  <si>
    <t>1002208304</t>
  </si>
  <si>
    <t>012-024-00412473</t>
  </si>
  <si>
    <t>0000394383</t>
  </si>
  <si>
    <t>8002825256</t>
  </si>
  <si>
    <t>100018767</t>
  </si>
  <si>
    <t>RENE FALCON</t>
  </si>
  <si>
    <t>18-PCC4067</t>
  </si>
  <si>
    <t>1002208309</t>
  </si>
  <si>
    <t>012-024-00412474</t>
  </si>
  <si>
    <t>2500108569</t>
  </si>
  <si>
    <t>P000033322</t>
  </si>
  <si>
    <t>8002825266</t>
  </si>
  <si>
    <t>806465</t>
  </si>
  <si>
    <t>BODEGA SACOS BRAZALES PATRICIO NUÑE</t>
  </si>
  <si>
    <t>AV 10 DE AGOSTO</t>
  </si>
  <si>
    <t>100020338</t>
  </si>
  <si>
    <t>ARNULFO TERAN</t>
  </si>
  <si>
    <t>18-UE714</t>
  </si>
  <si>
    <t>1002208315</t>
  </si>
  <si>
    <t>012-024-00412475</t>
  </si>
  <si>
    <t>9000808248</t>
  </si>
  <si>
    <t>012-022-00316326</t>
  </si>
  <si>
    <t>40567484</t>
  </si>
  <si>
    <t>P000033317</t>
  </si>
  <si>
    <t>8002825276</t>
  </si>
  <si>
    <t>101541</t>
  </si>
  <si>
    <t>DISTRIBUIDORA MIRNALME</t>
  </si>
  <si>
    <t>801457</t>
  </si>
  <si>
    <t>BODEGA DISMAFER</t>
  </si>
  <si>
    <t>IBARRA</t>
  </si>
  <si>
    <t>AV JAIME ROLDOS 10-28 Y RAMON ALARC</t>
  </si>
  <si>
    <t>OIIBAR</t>
  </si>
  <si>
    <t>O-Imbabura-Ibarra</t>
  </si>
  <si>
    <t>100015044</t>
  </si>
  <si>
    <t>DAVID BENITEZ</t>
  </si>
  <si>
    <t>18-UE911</t>
  </si>
  <si>
    <t>012-024-00412476</t>
  </si>
  <si>
    <t>9000808246</t>
  </si>
  <si>
    <t>012-022-00316324</t>
  </si>
  <si>
    <t>40567482</t>
  </si>
  <si>
    <t>P000033315</t>
  </si>
  <si>
    <t>8002825277</t>
  </si>
  <si>
    <t>012-024-00412477</t>
  </si>
  <si>
    <t>9000808247</t>
  </si>
  <si>
    <t>012-022-00316325</t>
  </si>
  <si>
    <t>40567483</t>
  </si>
  <si>
    <t>P000033316</t>
  </si>
  <si>
    <t>8002825275</t>
  </si>
  <si>
    <t>1002208310</t>
  </si>
  <si>
    <t>012-024-00412478</t>
  </si>
  <si>
    <t>0000394385</t>
  </si>
  <si>
    <t>8002825267</t>
  </si>
  <si>
    <t>100015104</t>
  </si>
  <si>
    <t>FLAVIO ESQUIVEL</t>
  </si>
  <si>
    <t>18-PAB4038</t>
  </si>
  <si>
    <t>1002208318</t>
  </si>
  <si>
    <t>012-024-00412479</t>
  </si>
  <si>
    <t>9000808249</t>
  </si>
  <si>
    <t>012-022-00316327</t>
  </si>
  <si>
    <t>40567472</t>
  </si>
  <si>
    <t>P000033313</t>
  </si>
  <si>
    <t>8002825283</t>
  </si>
  <si>
    <t>101656</t>
  </si>
  <si>
    <t>CRUZ CHANGALOMBO HILDA PIEDAD</t>
  </si>
  <si>
    <t>803187</t>
  </si>
  <si>
    <t>BODEGA PRINCIPAL SACOS</t>
  </si>
  <si>
    <t>VIA LATACUNGA</t>
  </si>
  <si>
    <t>100014894</t>
  </si>
  <si>
    <t>DANNY TOAPANTA</t>
  </si>
  <si>
    <t>18-UE875</t>
  </si>
  <si>
    <t>1002208320</t>
  </si>
  <si>
    <t>012-024-00412480</t>
  </si>
  <si>
    <t>9000808250</t>
  </si>
  <si>
    <t>012-022-00316328</t>
  </si>
  <si>
    <t>40567514</t>
  </si>
  <si>
    <t>P000033324</t>
  </si>
  <si>
    <t>8002825285</t>
  </si>
  <si>
    <t>101683</t>
  </si>
  <si>
    <t>SOCIEDAD CIVIL Y COMERCIAL BOSNA</t>
  </si>
  <si>
    <t>806828</t>
  </si>
  <si>
    <t>FERRETERÍA IMBAQUINGO-COTACACHI</t>
  </si>
  <si>
    <t>COTACACHI</t>
  </si>
  <si>
    <t>ELEODORO DE LA TORRE Y GARCIA MOREN</t>
  </si>
  <si>
    <t>OISELV</t>
  </si>
  <si>
    <t>O-Imbabura-Selvaalegre</t>
  </si>
  <si>
    <t>10003590</t>
  </si>
  <si>
    <t>18-UE336</t>
  </si>
  <si>
    <t>1002208319</t>
  </si>
  <si>
    <t>012-024-00412481</t>
  </si>
  <si>
    <t>9000808251</t>
  </si>
  <si>
    <t>012-022-00316329</t>
  </si>
  <si>
    <t>40567517</t>
  </si>
  <si>
    <t>P000033325</t>
  </si>
  <si>
    <t>8002825284</t>
  </si>
  <si>
    <t>802026</t>
  </si>
  <si>
    <t>BOSNA PRINCIPAL-OTAVALO</t>
  </si>
  <si>
    <t>PIEDRAHITA 2-74 Y MARIANO SUAREZ OT</t>
  </si>
  <si>
    <t>100014867</t>
  </si>
  <si>
    <t>LUIS RODRGUEZ</t>
  </si>
  <si>
    <t>18-UE681</t>
  </si>
  <si>
    <t>1002208326</t>
  </si>
  <si>
    <t>012-024-00412482</t>
  </si>
  <si>
    <t>9000808252</t>
  </si>
  <si>
    <t>012-022-00316330</t>
  </si>
  <si>
    <t>40567530</t>
  </si>
  <si>
    <t>P000033331</t>
  </si>
  <si>
    <t>8002825295</t>
  </si>
  <si>
    <t>806066</t>
  </si>
  <si>
    <t>SACOS SR LUIS GUITARRA</t>
  </si>
  <si>
    <t>PANAMERICANA VIA QUICOCHA</t>
  </si>
  <si>
    <t>OICOTA</t>
  </si>
  <si>
    <t>O-Imbabura-Cotacachi</t>
  </si>
  <si>
    <t>100014931</t>
  </si>
  <si>
    <t>GALO VACA</t>
  </si>
  <si>
    <t>18-UE737</t>
  </si>
  <si>
    <t>1002208313</t>
  </si>
  <si>
    <t>012-024-00412483</t>
  </si>
  <si>
    <t>9000808255</t>
  </si>
  <si>
    <t>012-022-00316333</t>
  </si>
  <si>
    <t>40567509</t>
  </si>
  <si>
    <t>0000394638</t>
  </si>
  <si>
    <t>8002825273</t>
  </si>
  <si>
    <t>101859</t>
  </si>
  <si>
    <t>CORDERO OROSCO TANIA CAROLA</t>
  </si>
  <si>
    <t>802389</t>
  </si>
  <si>
    <t>SAN LUCAS</t>
  </si>
  <si>
    <t>PEDRO VICENTE MALDONADO</t>
  </si>
  <si>
    <t>CORONEL DONOSO S/N Y ELIAS ESCOBAR</t>
  </si>
  <si>
    <t>OPPEDR</t>
  </si>
  <si>
    <t>O-Pichincha-Pedrovicentemald.</t>
  </si>
  <si>
    <t>100014928</t>
  </si>
  <si>
    <t>RODRIGO INLAGO</t>
  </si>
  <si>
    <t>18-UE565</t>
  </si>
  <si>
    <t>1002208327</t>
  </si>
  <si>
    <t>012-024-00412484</t>
  </si>
  <si>
    <t>9000808256</t>
  </si>
  <si>
    <t>012-022-00316334</t>
  </si>
  <si>
    <t>40567533</t>
  </si>
  <si>
    <t>0000394666</t>
  </si>
  <si>
    <t>8002825297</t>
  </si>
  <si>
    <t>101613</t>
  </si>
  <si>
    <t>804185</t>
  </si>
  <si>
    <t>MEGAHIMERSA</t>
  </si>
  <si>
    <t>CARLOS MANTILLA Y SIMON BOLIVAR</t>
  </si>
  <si>
    <t>OPCARA</t>
  </si>
  <si>
    <t>O-Pichincha-Carapungo</t>
  </si>
  <si>
    <t>100021206</t>
  </si>
  <si>
    <t>ADRIAN OBANDO</t>
  </si>
  <si>
    <t>18-UE679</t>
  </si>
  <si>
    <t>1002208325</t>
  </si>
  <si>
    <t>012-024-00412485</t>
  </si>
  <si>
    <t>9000808257</t>
  </si>
  <si>
    <t>012-022-00316335</t>
  </si>
  <si>
    <t>40567519</t>
  </si>
  <si>
    <t>P000033327</t>
  </si>
  <si>
    <t>8002825294</t>
  </si>
  <si>
    <t>100020578</t>
  </si>
  <si>
    <t>MAYKOL TAIMAL</t>
  </si>
  <si>
    <t>18-UE716</t>
  </si>
  <si>
    <t>1002208332</t>
  </si>
  <si>
    <t>012-024-00412486</t>
  </si>
  <si>
    <t>2500108307</t>
  </si>
  <si>
    <t>0000393851</t>
  </si>
  <si>
    <t>8002825306</t>
  </si>
  <si>
    <t>802944</t>
  </si>
  <si>
    <t>ISRAEL FREIRE FREVI</t>
  </si>
  <si>
    <t>ISRAEL FREIRE VIA A AMBATO</t>
  </si>
  <si>
    <t>100015041</t>
  </si>
  <si>
    <t>TEMISTOCLES FUENTES</t>
  </si>
  <si>
    <t>18-UE908</t>
  </si>
  <si>
    <t>1002208316</t>
  </si>
  <si>
    <t>012-024-00412487</t>
  </si>
  <si>
    <t>9000808288</t>
  </si>
  <si>
    <t>012-022-00316336</t>
  </si>
  <si>
    <t>40567520</t>
  </si>
  <si>
    <t>P000033328</t>
  </si>
  <si>
    <t>8002825281</t>
  </si>
  <si>
    <t>101702</t>
  </si>
  <si>
    <t>801901</t>
  </si>
  <si>
    <t>FERRIPERNOS PACHECO</t>
  </si>
  <si>
    <t>FERRIPERNOS PACHECO AV. EL CONDOR S</t>
  </si>
  <si>
    <t>10008141</t>
  </si>
  <si>
    <t>18-UE929</t>
  </si>
  <si>
    <t>1002208338</t>
  </si>
  <si>
    <t>012-024-00412488</t>
  </si>
  <si>
    <t>9000808298</t>
  </si>
  <si>
    <t>012-022-00316337</t>
  </si>
  <si>
    <t>40560972</t>
  </si>
  <si>
    <t>0000394528</t>
  </si>
  <si>
    <t>8002825311</t>
  </si>
  <si>
    <t>101615</t>
  </si>
  <si>
    <t>VILLAMARIN MENA SONIA AZUCENA</t>
  </si>
  <si>
    <t>802179</t>
  </si>
  <si>
    <t>GRANEL DESTI/PLANTA</t>
  </si>
  <si>
    <t>AV. 6 DE DICIEMBRE N59-10 JUAN MOLI</t>
  </si>
  <si>
    <t>OPCOMI</t>
  </si>
  <si>
    <t>O-Pichincha-Comitedelpueblo</t>
  </si>
  <si>
    <t>1002208333</t>
  </si>
  <si>
    <t>012-024-00412489</t>
  </si>
  <si>
    <t>9000807993</t>
  </si>
  <si>
    <t>013-020-00047943</t>
  </si>
  <si>
    <t>ZPDF</t>
  </si>
  <si>
    <t>70177588</t>
  </si>
  <si>
    <t>0000394440</t>
  </si>
  <si>
    <t>8002825308</t>
  </si>
  <si>
    <t>101450</t>
  </si>
  <si>
    <t>MEGAMETALES S.A.</t>
  </si>
  <si>
    <t>809999</t>
  </si>
  <si>
    <t>LOCAL HIPERFERIA</t>
  </si>
  <si>
    <t>DURÁN</t>
  </si>
  <si>
    <t>VIA DURAN TAMBO KM 3.5.</t>
  </si>
  <si>
    <t>OGDURA</t>
  </si>
  <si>
    <t>O-Guayas-Duran</t>
  </si>
  <si>
    <t>100014846</t>
  </si>
  <si>
    <t>EDUARDO SANCHEZ</t>
  </si>
  <si>
    <t>18-UE324</t>
  </si>
  <si>
    <t>1002208341</t>
  </si>
  <si>
    <t>012-024-00412490</t>
  </si>
  <si>
    <t>2500108568</t>
  </si>
  <si>
    <t>P000033321</t>
  </si>
  <si>
    <t>8002825314</t>
  </si>
  <si>
    <t>15-00001116</t>
  </si>
  <si>
    <t>ARMADURO GRANEL</t>
  </si>
  <si>
    <t>802557</t>
  </si>
  <si>
    <t>GRANEL EL BOLICHE</t>
  </si>
  <si>
    <t>INGRESO AL BOLICHE Y PANA NORTE</t>
  </si>
  <si>
    <t>100015444</t>
  </si>
  <si>
    <t>GALO IBADANGO</t>
  </si>
  <si>
    <t>18-UE656</t>
  </si>
  <si>
    <t>1002208342</t>
  </si>
  <si>
    <t>012-024-00412491</t>
  </si>
  <si>
    <t>9000808321</t>
  </si>
  <si>
    <t>012-022-00316338</t>
  </si>
  <si>
    <t>40567528</t>
  </si>
  <si>
    <t>P000033330</t>
  </si>
  <si>
    <t>8002825315</t>
  </si>
  <si>
    <t>101757</t>
  </si>
  <si>
    <t>INTERNEGOCIOS DE HIERRO S.A.</t>
  </si>
  <si>
    <t>801734</t>
  </si>
  <si>
    <t>INTERNEGOCIOS QUEVED</t>
  </si>
  <si>
    <t>QUEVEDO</t>
  </si>
  <si>
    <t>INTERNEGOCIOS QUEVEDO / VIA A QUEVE</t>
  </si>
  <si>
    <t>ORQUEV</t>
  </si>
  <si>
    <t>O-Losrios-Quevedo</t>
  </si>
  <si>
    <t>100015058</t>
  </si>
  <si>
    <t>JUAN MUÑOZ</t>
  </si>
  <si>
    <t>18-UE985</t>
  </si>
  <si>
    <t>1002208352</t>
  </si>
  <si>
    <t>012-024-00412492</t>
  </si>
  <si>
    <t>2500108570</t>
  </si>
  <si>
    <t>0000394640</t>
  </si>
  <si>
    <t>8002825323</t>
  </si>
  <si>
    <t>101533</t>
  </si>
  <si>
    <t>CONSTANTE NAVAS ALONSO NEPTALI</t>
  </si>
  <si>
    <t>806490</t>
  </si>
  <si>
    <t>CENTRO DE ACOPIO</t>
  </si>
  <si>
    <t>RUMIÑAHUI</t>
  </si>
  <si>
    <t>AV GRAL PINTAG Y GUALACEO</t>
  </si>
  <si>
    <t>OPSANG</t>
  </si>
  <si>
    <t>O-Pichincha-Sangolqui</t>
  </si>
  <si>
    <t>100019386</t>
  </si>
  <si>
    <t>ROBERTO CALUGUILLIN</t>
  </si>
  <si>
    <t>18-UE623</t>
  </si>
  <si>
    <t>Pallet Cortesia</t>
  </si>
  <si>
    <t>1002208351</t>
  </si>
  <si>
    <t>012-024-00412493</t>
  </si>
  <si>
    <t>9000808326</t>
  </si>
  <si>
    <t>012-022-00316339</t>
  </si>
  <si>
    <t>40564120</t>
  </si>
  <si>
    <t>0000393698</t>
  </si>
  <si>
    <t>8002825322</t>
  </si>
  <si>
    <t>801703</t>
  </si>
  <si>
    <t>PLANTA HORMIGONERA</t>
  </si>
  <si>
    <t>PLANTA HORMIGONERA / QUITO</t>
  </si>
  <si>
    <t>1002208343</t>
  </si>
  <si>
    <t>012-024-00412494</t>
  </si>
  <si>
    <t>0000394384</t>
  </si>
  <si>
    <t>8002825317</t>
  </si>
  <si>
    <t>10007939</t>
  </si>
  <si>
    <t>18-PCC4065</t>
  </si>
  <si>
    <t>1002208360</t>
  </si>
  <si>
    <t>012-024-00412495</t>
  </si>
  <si>
    <t>9000808327</t>
  </si>
  <si>
    <t>012-022-00316340</t>
  </si>
  <si>
    <t>40567531</t>
  </si>
  <si>
    <t>0000394664</t>
  </si>
  <si>
    <t>8002825334</t>
  </si>
  <si>
    <t>104016</t>
  </si>
  <si>
    <t>TORO LEON CARLOS STALIN</t>
  </si>
  <si>
    <t>805847</t>
  </si>
  <si>
    <t>BODEGA PRINCIPAL</t>
  </si>
  <si>
    <t>PUJILÍ</t>
  </si>
  <si>
    <t>AV VELASCO IBARRA</t>
  </si>
  <si>
    <t>OXPUJI</t>
  </si>
  <si>
    <t>O-Cotopaxi-Pujili</t>
  </si>
  <si>
    <t>10000932</t>
  </si>
  <si>
    <t>18-UE704</t>
  </si>
  <si>
    <t>1002208353</t>
  </si>
  <si>
    <t>012-024-00412496</t>
  </si>
  <si>
    <t>9000808329</t>
  </si>
  <si>
    <t>012-022-00316341</t>
  </si>
  <si>
    <t>40567560</t>
  </si>
  <si>
    <t>P000033342</t>
  </si>
  <si>
    <t>8002825324</t>
  </si>
  <si>
    <t>101958</t>
  </si>
  <si>
    <t>ELIZALDE ITURRALDE RICARDO ALBERTO</t>
  </si>
  <si>
    <t>802646</t>
  </si>
  <si>
    <t>MATERIALES CONSTRUCCION MI RICHARD</t>
  </si>
  <si>
    <t>ESMERALDAS</t>
  </si>
  <si>
    <t>Av MALDONADO E IMBABURA</t>
  </si>
  <si>
    <t>OEESME</t>
  </si>
  <si>
    <t>O-Esmeraldas-Esmeraldas</t>
  </si>
  <si>
    <t>100014855</t>
  </si>
  <si>
    <t>ALFONSO PALACIOS</t>
  </si>
  <si>
    <t>18-UE342</t>
  </si>
  <si>
    <t>1002208328</t>
  </si>
  <si>
    <t>012-024-00412497</t>
  </si>
  <si>
    <t>2500108495</t>
  </si>
  <si>
    <t>0000394416</t>
  </si>
  <si>
    <t>8002825298</t>
  </si>
  <si>
    <t>101500</t>
  </si>
  <si>
    <t>806419</t>
  </si>
  <si>
    <t>EL CARRIZAL E9-119 Y AV INTEROCEANI</t>
  </si>
  <si>
    <t>O-Pichincha-Tumbaco</t>
  </si>
  <si>
    <t>100020748</t>
  </si>
  <si>
    <t>IVAN SANCHEZ</t>
  </si>
  <si>
    <t>18-UE900</t>
  </si>
  <si>
    <t>1002208359</t>
  </si>
  <si>
    <t>012-024-00412498</t>
  </si>
  <si>
    <t>9000808330</t>
  </si>
  <si>
    <t>012-022-00316342</t>
  </si>
  <si>
    <t>40567553</t>
  </si>
  <si>
    <t>P000033340</t>
  </si>
  <si>
    <t>8002825332</t>
  </si>
  <si>
    <t>101538</t>
  </si>
  <si>
    <t>PUENTE ALLAN EDUARDO ORLANDO</t>
  </si>
  <si>
    <t>801949</t>
  </si>
  <si>
    <t>BUENA FE SUCURSAL</t>
  </si>
  <si>
    <t>BUENA FÉ</t>
  </si>
  <si>
    <t>BUENA FE SUCURSAL / VIA A BUENA FE</t>
  </si>
  <si>
    <t>ORBUEN</t>
  </si>
  <si>
    <t>O-Losrios-Buenafe</t>
  </si>
  <si>
    <t>100018432</t>
  </si>
  <si>
    <t>LUIS AYALA</t>
  </si>
  <si>
    <t>18-UE569</t>
  </si>
  <si>
    <t>1002208368</t>
  </si>
  <si>
    <t>012-024-00412499</t>
  </si>
  <si>
    <t>9000808333</t>
  </si>
  <si>
    <t>012-022-00316343</t>
  </si>
  <si>
    <t>40567586</t>
  </si>
  <si>
    <t>P000033348</t>
  </si>
  <si>
    <t>8002825344</t>
  </si>
  <si>
    <t>101865</t>
  </si>
  <si>
    <t>COMERCIAL PADILLA S.C.C.</t>
  </si>
  <si>
    <t>802401</t>
  </si>
  <si>
    <t>BODEGA SAN JUAN</t>
  </si>
  <si>
    <t>AMALIA URIGUEN Y ALBORNOZ</t>
  </si>
  <si>
    <t>100021318</t>
  </si>
  <si>
    <t>LUIS FLORES</t>
  </si>
  <si>
    <t>18-UE839</t>
  </si>
  <si>
    <t>1002208378</t>
  </si>
  <si>
    <t>012-024-00412500</t>
  </si>
  <si>
    <t>9000808371</t>
  </si>
  <si>
    <t>012-022-00316344</t>
  </si>
  <si>
    <t>40567573</t>
  </si>
  <si>
    <t>0000394720</t>
  </si>
  <si>
    <t>8002825352</t>
  </si>
  <si>
    <t>103416</t>
  </si>
  <si>
    <t>COMERCIO Y DISTRIBUCIONES S.A.</t>
  </si>
  <si>
    <t>805461</t>
  </si>
  <si>
    <t>TAISHA</t>
  </si>
  <si>
    <t>CALLE SHAMAK 3344 Y TUMI</t>
  </si>
  <si>
    <t>OVTAIS</t>
  </si>
  <si>
    <t>O-Moronasantiag-Taisha</t>
  </si>
  <si>
    <t>100014950</t>
  </si>
  <si>
    <t>JORGE MONTESDEOCA</t>
  </si>
  <si>
    <t>18-UE601</t>
  </si>
  <si>
    <t>1002208383</t>
  </si>
  <si>
    <t>012-024-00412501</t>
  </si>
  <si>
    <t>9000808373</t>
  </si>
  <si>
    <t>012-022-00316345</t>
  </si>
  <si>
    <t>40567571</t>
  </si>
  <si>
    <t>0000394718</t>
  </si>
  <si>
    <t>8002825359</t>
  </si>
  <si>
    <t>103110</t>
  </si>
  <si>
    <t>CONSORCIO ESMERALDEÑO DE METALES</t>
  </si>
  <si>
    <t>806362</t>
  </si>
  <si>
    <t>COESMETT BODEGA MATRIZ</t>
  </si>
  <si>
    <t>OLMEDO 304 NTRE IMBABURA Y SAN J</t>
  </si>
  <si>
    <t>100014884</t>
  </si>
  <si>
    <t>GERARDO CADENA</t>
  </si>
  <si>
    <t>18-UE394</t>
  </si>
  <si>
    <t>1002208372</t>
  </si>
  <si>
    <t>012-024-00412502</t>
  </si>
  <si>
    <t>9000808375</t>
  </si>
  <si>
    <t>012-022-00316347</t>
  </si>
  <si>
    <t>40567547</t>
  </si>
  <si>
    <t>0000394674</t>
  </si>
  <si>
    <t>8002825347</t>
  </si>
  <si>
    <t>101795</t>
  </si>
  <si>
    <t>801917</t>
  </si>
  <si>
    <t>BODEGA FERRETERIA STA LUCIA MATRIZ</t>
  </si>
  <si>
    <t>TISALEO</t>
  </si>
  <si>
    <t>ANTONIO JOSE DE SUCRE Y 20 DE OCTUB</t>
  </si>
  <si>
    <t>OTTISA</t>
  </si>
  <si>
    <t>O-Tungurahua-Tisaleo</t>
  </si>
  <si>
    <t>10000176</t>
  </si>
  <si>
    <t>18-UE842</t>
  </si>
  <si>
    <t>012-024-00412503</t>
  </si>
  <si>
    <t>9000808374</t>
  </si>
  <si>
    <t>012-022-00316346</t>
  </si>
  <si>
    <t>0000394675</t>
  </si>
  <si>
    <t>8002825348</t>
  </si>
  <si>
    <t>1002208388</t>
  </si>
  <si>
    <t>012-024-00412504</t>
  </si>
  <si>
    <t>9000808378</t>
  </si>
  <si>
    <t>012-022-00316348</t>
  </si>
  <si>
    <t>40567331</t>
  </si>
  <si>
    <t>0000394448</t>
  </si>
  <si>
    <t>8002825364</t>
  </si>
  <si>
    <t>102931</t>
  </si>
  <si>
    <t>803917</t>
  </si>
  <si>
    <t>DISTRIBUCIONES ARCOS</t>
  </si>
  <si>
    <t>AV. JOSE PERALTA Y JORGE CARRERA</t>
  </si>
  <si>
    <t>100019081</t>
  </si>
  <si>
    <t>JORGE ARCOS</t>
  </si>
  <si>
    <t>18-UE822</t>
  </si>
  <si>
    <t>1002208384</t>
  </si>
  <si>
    <t>012-024-00412505</t>
  </si>
  <si>
    <t>9000808379</t>
  </si>
  <si>
    <t>012-022-00316349</t>
  </si>
  <si>
    <t>40567024</t>
  </si>
  <si>
    <t>0000394702</t>
  </si>
  <si>
    <t>8002825360</t>
  </si>
  <si>
    <t>101453</t>
  </si>
  <si>
    <t>SUDAMERICANA INTEGRAL DE</t>
  </si>
  <si>
    <t>810214</t>
  </si>
  <si>
    <t>GRANEL MINA BALAO</t>
  </si>
  <si>
    <t>BALAO</t>
  </si>
  <si>
    <t>VIA NARANJAL - TENGUEL KM 33</t>
  </si>
  <si>
    <t>OGBALA</t>
  </si>
  <si>
    <t>O-Guayas-Balao</t>
  </si>
  <si>
    <t>1002208374</t>
  </si>
  <si>
    <t>012-024-00412506</t>
  </si>
  <si>
    <t>2500108577</t>
  </si>
  <si>
    <t>P000033351</t>
  </si>
  <si>
    <t>8002825349</t>
  </si>
  <si>
    <t>1002208386</t>
  </si>
  <si>
    <t>012-024-00412507</t>
  </si>
  <si>
    <t>9000808387</t>
  </si>
  <si>
    <t>012-022-00316350</t>
  </si>
  <si>
    <t>40567606</t>
  </si>
  <si>
    <t>P000033362</t>
  </si>
  <si>
    <t>8002825363</t>
  </si>
  <si>
    <t>102767</t>
  </si>
  <si>
    <t>803490</t>
  </si>
  <si>
    <t>BODEGA SR HERRERA</t>
  </si>
  <si>
    <t>AV TULCANAZA Y CALLE SUECIA</t>
  </si>
  <si>
    <t>100014984</t>
  </si>
  <si>
    <t>DIAZ SANTANDER WALTER FABIAN DIAZ W</t>
  </si>
  <si>
    <t>18-UE687</t>
  </si>
  <si>
    <t>1002208397</t>
  </si>
  <si>
    <t>012-024-00412508</t>
  </si>
  <si>
    <t>9000808413</t>
  </si>
  <si>
    <t>012-022-00316352</t>
  </si>
  <si>
    <t>40567588</t>
  </si>
  <si>
    <t>P000033350</t>
  </si>
  <si>
    <t>8002825392</t>
  </si>
  <si>
    <t>100014834</t>
  </si>
  <si>
    <t>MARIO TIGASI</t>
  </si>
  <si>
    <t>18-UE306</t>
  </si>
  <si>
    <t>012-024-00412509</t>
  </si>
  <si>
    <t>9000808412</t>
  </si>
  <si>
    <t>012-022-00316351</t>
  </si>
  <si>
    <t>40567587</t>
  </si>
  <si>
    <t>P000033349</t>
  </si>
  <si>
    <t>8002825391</t>
  </si>
  <si>
    <t>1002208407</t>
  </si>
  <si>
    <t>012-024-00412510</t>
  </si>
  <si>
    <t>2500108561</t>
  </si>
  <si>
    <t>P000033291</t>
  </si>
  <si>
    <t>8002825411</t>
  </si>
  <si>
    <t>810745</t>
  </si>
  <si>
    <t>GRANEL BUENA FE</t>
  </si>
  <si>
    <t>CALLE 7 DE AGISTO Y TRONCAL DE LA C</t>
  </si>
  <si>
    <t>18-IAK0386A</t>
  </si>
  <si>
    <t>1002208398</t>
  </si>
  <si>
    <t>012-024-00412511</t>
  </si>
  <si>
    <t>9000808414</t>
  </si>
  <si>
    <t>012-022-00316353</t>
  </si>
  <si>
    <t>40567562</t>
  </si>
  <si>
    <t>P000033343</t>
  </si>
  <si>
    <t>8002825394</t>
  </si>
  <si>
    <t>800892</t>
  </si>
  <si>
    <t>LATACUNGA CAMPAÑA CE</t>
  </si>
  <si>
    <t>LATACUNGA BARRIO SAN SILVESTRE Y</t>
  </si>
  <si>
    <t>100014985</t>
  </si>
  <si>
    <t>FAUSTO GUAYAQUIL</t>
  </si>
  <si>
    <t>18-UE650</t>
  </si>
  <si>
    <t>1002208406</t>
  </si>
  <si>
    <t>012-024-00412512</t>
  </si>
  <si>
    <t>9000808415</t>
  </si>
  <si>
    <t>012-022-00316354</t>
  </si>
  <si>
    <t>40567555</t>
  </si>
  <si>
    <t>P000033341</t>
  </si>
  <si>
    <t>8002825410</t>
  </si>
  <si>
    <t>803609</t>
  </si>
  <si>
    <t>FERRETERIA LA VILLA</t>
  </si>
  <si>
    <t>PANAMERICANA NORTE HUAYCOPUNGO</t>
  </si>
  <si>
    <t>100016661</t>
  </si>
  <si>
    <t>MILTON BENALCAZAR</t>
  </si>
  <si>
    <t>18-UE389</t>
  </si>
  <si>
    <t>1002208400</t>
  </si>
  <si>
    <t>012-024-00412513</t>
  </si>
  <si>
    <t>2500108580</t>
  </si>
  <si>
    <t>P000033361</t>
  </si>
  <si>
    <t>8002825402</t>
  </si>
  <si>
    <t>101574</t>
  </si>
  <si>
    <t>PALACIOS PUCO ABEL FAUSTO</t>
  </si>
  <si>
    <t>801909</t>
  </si>
  <si>
    <t>BLOQUERA FABIAN MENA</t>
  </si>
  <si>
    <t>PANAMERICANA SUR - VIA LATACUNGA</t>
  </si>
  <si>
    <t>100015039</t>
  </si>
  <si>
    <t>WILSON MENA</t>
  </si>
  <si>
    <t>18-UE905</t>
  </si>
  <si>
    <t>1002208409</t>
  </si>
  <si>
    <t>012-024-00412514</t>
  </si>
  <si>
    <t>9000808417</t>
  </si>
  <si>
    <t>012-022-00316356</t>
  </si>
  <si>
    <t>40567632</t>
  </si>
  <si>
    <t>P000033366</t>
  </si>
  <si>
    <t>8002825413</t>
  </si>
  <si>
    <t>803601</t>
  </si>
  <si>
    <t>FERRICENTRO PIEDRAHITA</t>
  </si>
  <si>
    <t>ATAHUALPA Y PIEDRAHITA</t>
  </si>
  <si>
    <t>10008072</t>
  </si>
  <si>
    <t>18-UE370</t>
  </si>
  <si>
    <t>012-024-00412515</t>
  </si>
  <si>
    <t>9000808416</t>
  </si>
  <si>
    <t>012-022-00316355</t>
  </si>
  <si>
    <t>40567631</t>
  </si>
  <si>
    <t>P000033365</t>
  </si>
  <si>
    <t>8002825414</t>
  </si>
  <si>
    <t>1002208420</t>
  </si>
  <si>
    <t>012-024-00412516</t>
  </si>
  <si>
    <t>2500108574</t>
  </si>
  <si>
    <t>0000394682</t>
  </si>
  <si>
    <t>8002825437</t>
  </si>
  <si>
    <t>101594</t>
  </si>
  <si>
    <t>JEREZ ROMERO MARCO VINICIO</t>
  </si>
  <si>
    <t>801759</t>
  </si>
  <si>
    <t>BODEGA JEREZ MARCO,</t>
  </si>
  <si>
    <t>SAN ANTONIO DE P. AV. EQUINOCCIAL 1</t>
  </si>
  <si>
    <t>OPSANA</t>
  </si>
  <si>
    <t>O-Pichincha-Sanantoniodepichi</t>
  </si>
  <si>
    <t>100014849</t>
  </si>
  <si>
    <t>JOSELITO PROAÑO</t>
  </si>
  <si>
    <t>18-UE332</t>
  </si>
  <si>
    <t>1002208408</t>
  </si>
  <si>
    <t>012-024-00412517</t>
  </si>
  <si>
    <t>9000808419</t>
  </si>
  <si>
    <t>012-022-00316357</t>
  </si>
  <si>
    <t>40567532</t>
  </si>
  <si>
    <t>P000033332</t>
  </si>
  <si>
    <t>8002825412</t>
  </si>
  <si>
    <t>101628</t>
  </si>
  <si>
    <t>COMERCIAL CANO LASTRA CIA. LTDA</t>
  </si>
  <si>
    <t>810217</t>
  </si>
  <si>
    <t>BLOQUERA FRANCO MORENA</t>
  </si>
  <si>
    <t>PANAMERICANA TRONCAL DE LA SIERRA</t>
  </si>
  <si>
    <t>OPCHEC</t>
  </si>
  <si>
    <t>O-Pichincha-Checachilpa</t>
  </si>
  <si>
    <t>100015134</t>
  </si>
  <si>
    <t>FABIAN NICOLALDE</t>
  </si>
  <si>
    <t>18-UE744</t>
  </si>
  <si>
    <t>1002208402</t>
  </si>
  <si>
    <t>012-024-00412518</t>
  </si>
  <si>
    <t>9000808420</t>
  </si>
  <si>
    <t>012-022-00316358</t>
  </si>
  <si>
    <t>40567634</t>
  </si>
  <si>
    <t>P000033367</t>
  </si>
  <si>
    <t>8002825405</t>
  </si>
  <si>
    <t>101964</t>
  </si>
  <si>
    <t>ANGULO NIEVE SIXTA ALEXANDRA</t>
  </si>
  <si>
    <t>802664</t>
  </si>
  <si>
    <t>BODEGA DEPOSITO ALEXANDRA</t>
  </si>
  <si>
    <t>AV JAIME HURTADO Y  1RO DE MAYO</t>
  </si>
  <si>
    <t>1002208411</t>
  </si>
  <si>
    <t>012-024-00412519</t>
  </si>
  <si>
    <t>9000808384</t>
  </si>
  <si>
    <t>013-020-00047991</t>
  </si>
  <si>
    <t>70177672</t>
  </si>
  <si>
    <t>0000394809</t>
  </si>
  <si>
    <t>8002825421</t>
  </si>
  <si>
    <t>105068</t>
  </si>
  <si>
    <t>807014</t>
  </si>
  <si>
    <t>OBRA SHUSHUFINDI</t>
  </si>
  <si>
    <t>SHUSHUFINDI</t>
  </si>
  <si>
    <t>VIA AL CENTRO COMERCIAL CENTRAL</t>
  </si>
  <si>
    <t>OKSHUS</t>
  </si>
  <si>
    <t>O-Sucumbios-Shushufindi</t>
  </si>
  <si>
    <t>100014971</t>
  </si>
  <si>
    <t>EDUARDO QUIROZ</t>
  </si>
  <si>
    <t>18-UE632</t>
  </si>
  <si>
    <t>012-024-00412520</t>
  </si>
  <si>
    <t>9000808383</t>
  </si>
  <si>
    <t>013-020-00047990</t>
  </si>
  <si>
    <t>70177673</t>
  </si>
  <si>
    <t>0000394810</t>
  </si>
  <si>
    <t>8002825420</t>
  </si>
  <si>
    <t>1002208404</t>
  </si>
  <si>
    <t>012-024-00412521</t>
  </si>
  <si>
    <t>9000808427</t>
  </si>
  <si>
    <t>012-022-00316359</t>
  </si>
  <si>
    <t>40567518</t>
  </si>
  <si>
    <t>P000033326</t>
  </si>
  <si>
    <t>8002825408</t>
  </si>
  <si>
    <t>10003585</t>
  </si>
  <si>
    <t>18-UE345</t>
  </si>
  <si>
    <t>1002208425</t>
  </si>
  <si>
    <t>012-024-00412523</t>
  </si>
  <si>
    <t>9000808430</t>
  </si>
  <si>
    <t>012-022-00316362</t>
  </si>
  <si>
    <t>40567656</t>
  </si>
  <si>
    <t>P000033374</t>
  </si>
  <si>
    <t>8002825445</t>
  </si>
  <si>
    <t>805584</t>
  </si>
  <si>
    <t>FERRETERIA SAN ISIDRO</t>
  </si>
  <si>
    <t>MIRA</t>
  </si>
  <si>
    <t>PARQUE CENTRAL DE SAN ISIDRO</t>
  </si>
  <si>
    <t>OCMIRA</t>
  </si>
  <si>
    <t>O-Carchi-Mira</t>
  </si>
  <si>
    <t>012-024-00412524</t>
  </si>
  <si>
    <t>9000808429</t>
  </si>
  <si>
    <t>012-022-00316361</t>
  </si>
  <si>
    <t>40567655</t>
  </si>
  <si>
    <t>P000033373</t>
  </si>
  <si>
    <t>8002825444</t>
  </si>
  <si>
    <t>1002208410</t>
  </si>
  <si>
    <t>012-024-00412525</t>
  </si>
  <si>
    <t>9000808431</t>
  </si>
  <si>
    <t>012-022-00316363</t>
  </si>
  <si>
    <t>40567523</t>
  </si>
  <si>
    <t>P000033329</t>
  </si>
  <si>
    <t>8002825416</t>
  </si>
  <si>
    <t>100019494</t>
  </si>
  <si>
    <t>WILSON GUERRERO</t>
  </si>
  <si>
    <t>18-UE741</t>
  </si>
  <si>
    <t>1002208403</t>
  </si>
  <si>
    <t>012-024-00412526</t>
  </si>
  <si>
    <t>9000808434</t>
  </si>
  <si>
    <t>012-022-00316364</t>
  </si>
  <si>
    <t>40567578</t>
  </si>
  <si>
    <t>P000033345</t>
  </si>
  <si>
    <t>8002825407</t>
  </si>
  <si>
    <t>801948</t>
  </si>
  <si>
    <t>BODEGA PROMAINCO</t>
  </si>
  <si>
    <t>VIA A VALENCIA - LA MANA SECTOR SAN</t>
  </si>
  <si>
    <t>1021911</t>
  </si>
  <si>
    <t>100018690</t>
  </si>
  <si>
    <t>PATRICIO V. MORALES</t>
  </si>
  <si>
    <t>18-UE678</t>
  </si>
  <si>
    <t>1002208401</t>
  </si>
  <si>
    <t>012-024-00412527</t>
  </si>
  <si>
    <t>9000808435</t>
  </si>
  <si>
    <t>012-022-00316365</t>
  </si>
  <si>
    <t>40567549</t>
  </si>
  <si>
    <t>P000033339</t>
  </si>
  <si>
    <t>8002825404</t>
  </si>
  <si>
    <t>100014869</t>
  </si>
  <si>
    <t>JORGE ROCHA</t>
  </si>
  <si>
    <t>18-UE718</t>
  </si>
  <si>
    <t>1002208423</t>
  </si>
  <si>
    <t>012-024-00412528</t>
  </si>
  <si>
    <t>9000808436</t>
  </si>
  <si>
    <t>012-022-00316366</t>
  </si>
  <si>
    <t>40567580</t>
  </si>
  <si>
    <t>0000394730</t>
  </si>
  <si>
    <t>8002825441</t>
  </si>
  <si>
    <t>101473</t>
  </si>
  <si>
    <t>GALABUSINESS CIA LTDA</t>
  </si>
  <si>
    <t>810868</t>
  </si>
  <si>
    <t>LUIS VEGA</t>
  </si>
  <si>
    <t>VIA PATAIN</t>
  </si>
  <si>
    <t>1002208422</t>
  </si>
  <si>
    <t>012-024-00412529</t>
  </si>
  <si>
    <t>9000808442</t>
  </si>
  <si>
    <t>012-022-00316367</t>
  </si>
  <si>
    <t>40567568</t>
  </si>
  <si>
    <t>0000394710</t>
  </si>
  <si>
    <t>8002825439</t>
  </si>
  <si>
    <t>805154</t>
  </si>
  <si>
    <t>MEGAHIERRO 2 EUGENIO ESPEJO</t>
  </si>
  <si>
    <t>EUGENIO ESPEJO Y CORREDOR PERIFERI</t>
  </si>
  <si>
    <t>100014844</t>
  </si>
  <si>
    <t>CARLOS HERNANDEZ</t>
  </si>
  <si>
    <t>18-UE321</t>
  </si>
  <si>
    <t>1002208426</t>
  </si>
  <si>
    <t>012-024-00412530</t>
  </si>
  <si>
    <t>9000808443</t>
  </si>
  <si>
    <t>012-022-00316368</t>
  </si>
  <si>
    <t>40567570</t>
  </si>
  <si>
    <t>0000394707</t>
  </si>
  <si>
    <t>8002825446</t>
  </si>
  <si>
    <t>806917</t>
  </si>
  <si>
    <t>SALAZAR LUIS  SANTIAGO</t>
  </si>
  <si>
    <t>AV CHONTAHUASI Y GONZALES SUAREZ</t>
  </si>
  <si>
    <t>100014941</t>
  </si>
  <si>
    <t>PAUL JACOME</t>
  </si>
  <si>
    <t>18-UE585</t>
  </si>
  <si>
    <t>1002208467</t>
  </si>
  <si>
    <t>012-024-00412531</t>
  </si>
  <si>
    <t>9000808444</t>
  </si>
  <si>
    <t>012-022-00316369</t>
  </si>
  <si>
    <t>40567583</t>
  </si>
  <si>
    <t>P000033346</t>
  </si>
  <si>
    <t>8002825497</t>
  </si>
  <si>
    <t>811037</t>
  </si>
  <si>
    <t>OBRA OMAR LARA MIRA</t>
  </si>
  <si>
    <t>SECTOR LA PRIMAVERA, VIA CHICAL</t>
  </si>
  <si>
    <t>100014999</t>
  </si>
  <si>
    <t>SEGUNDO TUTILLO</t>
  </si>
  <si>
    <t>18-UE730</t>
  </si>
  <si>
    <t>1002208455</t>
  </si>
  <si>
    <t>012-024-00412532</t>
  </si>
  <si>
    <t>9000808450</t>
  </si>
  <si>
    <t>012-022-00316372</t>
  </si>
  <si>
    <t>40567540</t>
  </si>
  <si>
    <t>P000033335</t>
  </si>
  <si>
    <t>8002825481</t>
  </si>
  <si>
    <t>101779</t>
  </si>
  <si>
    <t>SORIA VARGAS VINICIO HERNAN</t>
  </si>
  <si>
    <t>802071</t>
  </si>
  <si>
    <t>BODEGA SORIA</t>
  </si>
  <si>
    <t>INTEROCEANICA LOTE 7</t>
  </si>
  <si>
    <t>OPPUEM</t>
  </si>
  <si>
    <t>O-Pichincha-Puembo</t>
  </si>
  <si>
    <t>100014882</t>
  </si>
  <si>
    <t>JOSE RIVERA</t>
  </si>
  <si>
    <t>18-UE391</t>
  </si>
  <si>
    <t>012-024-00412533</t>
  </si>
  <si>
    <t>9000808448</t>
  </si>
  <si>
    <t>012-022-00316370</t>
  </si>
  <si>
    <t>40567539</t>
  </si>
  <si>
    <t>P000033334</t>
  </si>
  <si>
    <t>8002825480</t>
  </si>
  <si>
    <t>012-024-00412534</t>
  </si>
  <si>
    <t>9000808449</t>
  </si>
  <si>
    <t>012-022-00316371</t>
  </si>
  <si>
    <t>40567538</t>
  </si>
  <si>
    <t>P000033333</t>
  </si>
  <si>
    <t>8002825479</t>
  </si>
  <si>
    <t>803595</t>
  </si>
  <si>
    <t>OBRA PIFO</t>
  </si>
  <si>
    <t>GONZALO PIZARRO E IGNACIO JARRIN</t>
  </si>
  <si>
    <t>OPPIFO</t>
  </si>
  <si>
    <t>O-Pichincha-Pifo</t>
  </si>
  <si>
    <t>1002208421</t>
  </si>
  <si>
    <t>012-024-00412535</t>
  </si>
  <si>
    <t>9000808451</t>
  </si>
  <si>
    <t>012-022-00316373</t>
  </si>
  <si>
    <t>40567654</t>
  </si>
  <si>
    <t>P000033372</t>
  </si>
  <si>
    <t>8002825438</t>
  </si>
  <si>
    <t>15-00000181</t>
  </si>
  <si>
    <t>ARMADURO ANTIHUMEDAD</t>
  </si>
  <si>
    <t>809683</t>
  </si>
  <si>
    <t>OBRA SANTO DOMINGO HORMIGONERA</t>
  </si>
  <si>
    <t>VIA QUEVEDO KM 8</t>
  </si>
  <si>
    <t>OJABRA</t>
  </si>
  <si>
    <t>O-Santodomingo -Abrahamcalazacón</t>
  </si>
  <si>
    <t>10006913</t>
  </si>
  <si>
    <t>18-UE738</t>
  </si>
  <si>
    <t>1002208472</t>
  </si>
  <si>
    <t>012-024-00412536</t>
  </si>
  <si>
    <t>9000808452</t>
  </si>
  <si>
    <t>012-022-00316374</t>
  </si>
  <si>
    <t>40567613</t>
  </si>
  <si>
    <t>0000394761</t>
  </si>
  <si>
    <t>8002825507</t>
  </si>
  <si>
    <t>102238</t>
  </si>
  <si>
    <t>805975</t>
  </si>
  <si>
    <t>FERRECUADOR</t>
  </si>
  <si>
    <t>CUATRO ESQUINAS</t>
  </si>
  <si>
    <t>OPPUEL</t>
  </si>
  <si>
    <t>O-Pichincha-Puellaro</t>
  </si>
  <si>
    <t>10008183</t>
  </si>
  <si>
    <t>18-UE949</t>
  </si>
  <si>
    <t>1002208502</t>
  </si>
  <si>
    <t>012-024-00412537</t>
  </si>
  <si>
    <t>9000808454</t>
  </si>
  <si>
    <t>012-022-00316376</t>
  </si>
  <si>
    <t>40567567</t>
  </si>
  <si>
    <t>0000394715</t>
  </si>
  <si>
    <t>8002825549</t>
  </si>
  <si>
    <t>103778</t>
  </si>
  <si>
    <t>ALEJANDRO CAMACHO VICTORIANO</t>
  </si>
  <si>
    <t>807655</t>
  </si>
  <si>
    <t>OBRA CASCALES</t>
  </si>
  <si>
    <t>CASCALES</t>
  </si>
  <si>
    <t>AV. QUITO E 45</t>
  </si>
  <si>
    <t>OKCASC</t>
  </si>
  <si>
    <t>O-Sucumbios-Cascales</t>
  </si>
  <si>
    <t>10008150</t>
  </si>
  <si>
    <t>18-UE841</t>
  </si>
  <si>
    <t>012-024-00412538</t>
  </si>
  <si>
    <t>9000808453</t>
  </si>
  <si>
    <t>012-022-00316375</t>
  </si>
  <si>
    <t>0000394714</t>
  </si>
  <si>
    <t>8002825548</t>
  </si>
  <si>
    <t>1002208430</t>
  </si>
  <si>
    <t>012-024-00412539</t>
  </si>
  <si>
    <t>2500108575</t>
  </si>
  <si>
    <t>P000033344</t>
  </si>
  <si>
    <t>8002825451</t>
  </si>
  <si>
    <t>101724</t>
  </si>
  <si>
    <t>BEDON TORRES FAUSTO RENE</t>
  </si>
  <si>
    <t>805905</t>
  </si>
  <si>
    <t>EXPLORAP PREFABRICADOS</t>
  </si>
  <si>
    <t>SAN MIGUEL DE URCUQUÍ</t>
  </si>
  <si>
    <t>VÍA URCUQUI</t>
  </si>
  <si>
    <t>OISANM</t>
  </si>
  <si>
    <t>O-Imbabura-Sanmigueldeurcuqu</t>
  </si>
  <si>
    <t>10005628</t>
  </si>
  <si>
    <t>10005661</t>
  </si>
  <si>
    <t>18-UE728</t>
  </si>
  <si>
    <t>1002208478</t>
  </si>
  <si>
    <t>012-024-00412540</t>
  </si>
  <si>
    <t>9000808457</t>
  </si>
  <si>
    <t>012-022-00316377</t>
  </si>
  <si>
    <t>40567566</t>
  </si>
  <si>
    <t>0000394711</t>
  </si>
  <si>
    <t>8002825519</t>
  </si>
  <si>
    <t>805475</t>
  </si>
  <si>
    <t>FERROLAGO</t>
  </si>
  <si>
    <t>VIA A QUITO BARRIO EL PORTAL</t>
  </si>
  <si>
    <t>100021581</t>
  </si>
  <si>
    <t>18-UE948</t>
  </si>
  <si>
    <t>012-024-00412541</t>
  </si>
  <si>
    <t>9000808458</t>
  </si>
  <si>
    <t>012-022-00316378</t>
  </si>
  <si>
    <t>0000394713</t>
  </si>
  <si>
    <t>8002825518</t>
  </si>
  <si>
    <t>1002208503</t>
  </si>
  <si>
    <t>012-024-00412542</t>
  </si>
  <si>
    <t>2500108579</t>
  </si>
  <si>
    <t>P000033355</t>
  </si>
  <si>
    <t>8002825551</t>
  </si>
  <si>
    <t>1002208463</t>
  </si>
  <si>
    <t>012-024-00412543</t>
  </si>
  <si>
    <t>9000808422</t>
  </si>
  <si>
    <t>013-020-00048014</t>
  </si>
  <si>
    <t>70177682</t>
  </si>
  <si>
    <t>0000394867</t>
  </si>
  <si>
    <t>8002825492</t>
  </si>
  <si>
    <t>101578</t>
  </si>
  <si>
    <t>810552</t>
  </si>
  <si>
    <t>PROYECTOS COTOPAXI</t>
  </si>
  <si>
    <t>MARCO AURELIO SUBIA Y 5 DE JUNIO</t>
  </si>
  <si>
    <t>10001167</t>
  </si>
  <si>
    <t>18-UE851</t>
  </si>
  <si>
    <t>012-024-00412544</t>
  </si>
  <si>
    <t>9000808421</t>
  </si>
  <si>
    <t>013-020-00048013</t>
  </si>
  <si>
    <t>70177681</t>
  </si>
  <si>
    <t>0000394866</t>
  </si>
  <si>
    <t>8002825490</t>
  </si>
  <si>
    <t>012-024-00412545</t>
  </si>
  <si>
    <t>9000808423</t>
  </si>
  <si>
    <t>013-020-00048015</t>
  </si>
  <si>
    <t>70177683</t>
  </si>
  <si>
    <t>0000394868</t>
  </si>
  <si>
    <t>8002825491</t>
  </si>
  <si>
    <t>801648</t>
  </si>
  <si>
    <t>SELVALEGRE CAMPEON BODEGA PROPIA</t>
  </si>
  <si>
    <t>AV.MARCO AURELIO SUBIA 7005 Y RIO G</t>
  </si>
  <si>
    <t>1002208479</t>
  </si>
  <si>
    <t>012-024-00412546</t>
  </si>
  <si>
    <t>9000808134</t>
  </si>
  <si>
    <t>013-020-00047988</t>
  </si>
  <si>
    <t>70177638</t>
  </si>
  <si>
    <t>0000394575</t>
  </si>
  <si>
    <t>8002825521</t>
  </si>
  <si>
    <t>101576</t>
  </si>
  <si>
    <t>802173</t>
  </si>
  <si>
    <t>FERROMAX LTGA.</t>
  </si>
  <si>
    <t>AV 5 DE JUNIO S/N Y 10 DE AGOSTO</t>
  </si>
  <si>
    <t>100015040</t>
  </si>
  <si>
    <t>JULIO CESAR GUANOLUISA</t>
  </si>
  <si>
    <t>18-UE906</t>
  </si>
  <si>
    <t>1002208494</t>
  </si>
  <si>
    <t>012-024-00412547</t>
  </si>
  <si>
    <t>9000808461</t>
  </si>
  <si>
    <t>012-022-00316379</t>
  </si>
  <si>
    <t>40567598</t>
  </si>
  <si>
    <t>0000394745</t>
  </si>
  <si>
    <t>8002825538</t>
  </si>
  <si>
    <t>804168</t>
  </si>
  <si>
    <t>FERRETOL CIA LTDA</t>
  </si>
  <si>
    <t>AV MIGUEL ITURRALDE ALADO IGLESIA</t>
  </si>
  <si>
    <t>100014836</t>
  </si>
  <si>
    <t>PEDRO PERUGACHI</t>
  </si>
  <si>
    <t>18-UE308</t>
  </si>
  <si>
    <t>1002208577</t>
  </si>
  <si>
    <t>012-024-00412548</t>
  </si>
  <si>
    <t>0000394439</t>
  </si>
  <si>
    <t>8002825638</t>
  </si>
  <si>
    <t>100017947</t>
  </si>
  <si>
    <t>JORGE LUIS SALAZAR</t>
  </si>
  <si>
    <t>18-UE571</t>
  </si>
  <si>
    <t>1002208470</t>
  </si>
  <si>
    <t>012-024-00412549</t>
  </si>
  <si>
    <t>9000808464</t>
  </si>
  <si>
    <t>012-022-00316381</t>
  </si>
  <si>
    <t>40567590</t>
  </si>
  <si>
    <t>P000033353</t>
  </si>
  <si>
    <t>8002825504</t>
  </si>
  <si>
    <t>807110</t>
  </si>
  <si>
    <t>FERRETERIA EL CARMEN</t>
  </si>
  <si>
    <t>CALLE GUAYAQUIL</t>
  </si>
  <si>
    <t>OPELQU</t>
  </si>
  <si>
    <t>O-Pichincha-Elquinche</t>
  </si>
  <si>
    <t>100014995</t>
  </si>
  <si>
    <t>MIGUEL ANGEL LLIQUIN</t>
  </si>
  <si>
    <t>18-UE372</t>
  </si>
  <si>
    <t>012-024-00412550</t>
  </si>
  <si>
    <t>9000808463</t>
  </si>
  <si>
    <t>012-022-00316380</t>
  </si>
  <si>
    <t>40567589</t>
  </si>
  <si>
    <t>P000033352</t>
  </si>
  <si>
    <t>8002825505</t>
  </si>
  <si>
    <t>1002208454</t>
  </si>
  <si>
    <t>012-024-00412551</t>
  </si>
  <si>
    <t>9000808466</t>
  </si>
  <si>
    <t>012-022-00316383</t>
  </si>
  <si>
    <t>40567569</t>
  </si>
  <si>
    <t>0000394709</t>
  </si>
  <si>
    <t>8002825477</t>
  </si>
  <si>
    <t>805645</t>
  </si>
  <si>
    <t>MEGAHIERRO SUCRE</t>
  </si>
  <si>
    <t>CALLE SUCRE Y OBISPO MOSQUERA</t>
  </si>
  <si>
    <t>10003455</t>
  </si>
  <si>
    <t>18-UE592</t>
  </si>
  <si>
    <t>012-024-00412552</t>
  </si>
  <si>
    <t>9000808465</t>
  </si>
  <si>
    <t>012-022-00316382</t>
  </si>
  <si>
    <t>0000394708</t>
  </si>
  <si>
    <t>8002825478</t>
  </si>
  <si>
    <t>1002208462</t>
  </si>
  <si>
    <t>012-024-00412553</t>
  </si>
  <si>
    <t>2500108578</t>
  </si>
  <si>
    <t>P000033354</t>
  </si>
  <si>
    <t>8002825489</t>
  </si>
  <si>
    <t>1002208527</t>
  </si>
  <si>
    <t>012-024-00412554</t>
  </si>
  <si>
    <t>9000808471</t>
  </si>
  <si>
    <t>012-022-00316385</t>
  </si>
  <si>
    <t>40567653</t>
  </si>
  <si>
    <t>P000033371</t>
  </si>
  <si>
    <t>8002825582</t>
  </si>
  <si>
    <t>101554</t>
  </si>
  <si>
    <t>TERAN JATIVA JOSEFINA MAGDALENA</t>
  </si>
  <si>
    <t>802078</t>
  </si>
  <si>
    <t>FERRETERIA SAN ROQUE</t>
  </si>
  <si>
    <t>ANTONIO ANTE</t>
  </si>
  <si>
    <t>MODESTO LARREA Y PANAMERICANA FRENT</t>
  </si>
  <si>
    <t>OIANTE</t>
  </si>
  <si>
    <t>O-Imbabura-Ant.Ante.(Atuntaqu</t>
  </si>
  <si>
    <t>100018302</t>
  </si>
  <si>
    <t>EDWIN VERA</t>
  </si>
  <si>
    <t>18-UE301</t>
  </si>
  <si>
    <t>012-024-00412555</t>
  </si>
  <si>
    <t>9000808470</t>
  </si>
  <si>
    <t>012-022-00316384</t>
  </si>
  <si>
    <t>40567652</t>
  </si>
  <si>
    <t>P000033370</t>
  </si>
  <si>
    <t>8002825581</t>
  </si>
  <si>
    <t>1002208469</t>
  </si>
  <si>
    <t>012-024-00412556</t>
  </si>
  <si>
    <t>9000808485</t>
  </si>
  <si>
    <t>012-022-00316387</t>
  </si>
  <si>
    <t>40567542</t>
  </si>
  <si>
    <t>P000033337</t>
  </si>
  <si>
    <t>8002825501</t>
  </si>
  <si>
    <t>801023</t>
  </si>
  <si>
    <t>LOCAL TUMBACO</t>
  </si>
  <si>
    <t>FCO. DE ORELLANA S/N Y</t>
  </si>
  <si>
    <t>100014953</t>
  </si>
  <si>
    <t>CESAR ALBUJA</t>
  </si>
  <si>
    <t>18-UE604</t>
  </si>
  <si>
    <t>012-024-00412557</t>
  </si>
  <si>
    <t>9000808483</t>
  </si>
  <si>
    <t>012-022-00316386</t>
  </si>
  <si>
    <t>40567541</t>
  </si>
  <si>
    <t>P000033336</t>
  </si>
  <si>
    <t>8002825502</t>
  </si>
  <si>
    <t>1002208533</t>
  </si>
  <si>
    <t>012-024-00412558</t>
  </si>
  <si>
    <t>9000808489</t>
  </si>
  <si>
    <t>012-022-00316388</t>
  </si>
  <si>
    <t>40567262</t>
  </si>
  <si>
    <t>P000033248</t>
  </si>
  <si>
    <t>8002825588</t>
  </si>
  <si>
    <t>103671</t>
  </si>
  <si>
    <t>DISTRIBUIDORA DE MATERIALES POZO</t>
  </si>
  <si>
    <t>805247</t>
  </si>
  <si>
    <t>BODEGA NORTE DIMACO</t>
  </si>
  <si>
    <t>AV. 24 DE MAYO Y LOS GERANIOS</t>
  </si>
  <si>
    <t>100017804</t>
  </si>
  <si>
    <t>18-UE642</t>
  </si>
  <si>
    <t>1002208536</t>
  </si>
  <si>
    <t>012-024-00412559</t>
  </si>
  <si>
    <t>9000782705</t>
  </si>
  <si>
    <t>013-020-00046415</t>
  </si>
  <si>
    <t>70171631</t>
  </si>
  <si>
    <t>0000394779</t>
  </si>
  <si>
    <t>8002825591</t>
  </si>
  <si>
    <t>101660</t>
  </si>
  <si>
    <t>CONSORCIO NACIONAL DE CEMENTOS</t>
  </si>
  <si>
    <t>801147</t>
  </si>
  <si>
    <t>GRANEL CONSORCIO NACIONAL</t>
  </si>
  <si>
    <t>SECTOR PERUGACHI KM 7,5 VIA SELVA A</t>
  </si>
  <si>
    <t>10005165</t>
  </si>
  <si>
    <t>18-ICJ0412</t>
  </si>
  <si>
    <t>1002208508</t>
  </si>
  <si>
    <t>012-024-00412560</t>
  </si>
  <si>
    <t>9000808492</t>
  </si>
  <si>
    <t>012-022-00316389</t>
  </si>
  <si>
    <t>40567535</t>
  </si>
  <si>
    <t>0000394673</t>
  </si>
  <si>
    <t>8002825557</t>
  </si>
  <si>
    <t>104207</t>
  </si>
  <si>
    <t>QUIROZ VALENCIA LUIS JAVIER</t>
  </si>
  <si>
    <t>806192</t>
  </si>
  <si>
    <t>BODEGA PRINCIPAL DISMAQO</t>
  </si>
  <si>
    <t>PUERTO QUITO</t>
  </si>
  <si>
    <t>CALACALI S/N BARRIO S. BOLIVAR</t>
  </si>
  <si>
    <t>OPPUER</t>
  </si>
  <si>
    <t>O-Pichincha-Puertoquito</t>
  </si>
  <si>
    <t>10007864</t>
  </si>
  <si>
    <t>18-UE397</t>
  </si>
  <si>
    <t>1002208504</t>
  </si>
  <si>
    <t>012-024-00412561</t>
  </si>
  <si>
    <t>9000808495</t>
  </si>
  <si>
    <t>012-022-00316390</t>
  </si>
  <si>
    <t>40567648</t>
  </si>
  <si>
    <t>0000394827</t>
  </si>
  <si>
    <t>8002825552</t>
  </si>
  <si>
    <t>103419</t>
  </si>
  <si>
    <t>BENALCAZAR CHAVARRIA LUIS ALFONSO</t>
  </si>
  <si>
    <t>804752</t>
  </si>
  <si>
    <t>COMERCIAL SAN FRANCISCO</t>
  </si>
  <si>
    <t>GARCIA MORENO Y ANTONIO CALVACHE</t>
  </si>
  <si>
    <t>OPSJOS</t>
  </si>
  <si>
    <t>O-Pichincha-Sanjosedeminas</t>
  </si>
  <si>
    <t>100014932</t>
  </si>
  <si>
    <t>MILTON CORREA</t>
  </si>
  <si>
    <t>18-UE712</t>
  </si>
  <si>
    <t>1002208556</t>
  </si>
  <si>
    <t>012-024-00412562</t>
  </si>
  <si>
    <t>9000808496</t>
  </si>
  <si>
    <t>012-022-00316391</t>
  </si>
  <si>
    <t>40567585</t>
  </si>
  <si>
    <t>P000033347</t>
  </si>
  <si>
    <t>8002825614</t>
  </si>
  <si>
    <t>801408</t>
  </si>
  <si>
    <t>BODEG NARANJO PUJILI</t>
  </si>
  <si>
    <t>BODEG NARANJO PUJILI / VIA A PUJILI</t>
  </si>
  <si>
    <t>100020305</t>
  </si>
  <si>
    <t>PABLO ESPINOSA</t>
  </si>
  <si>
    <t>18-UE939</t>
  </si>
  <si>
    <t>1002208526</t>
  </si>
  <si>
    <t>012-024-00412563</t>
  </si>
  <si>
    <t>9000808497</t>
  </si>
  <si>
    <t>012-022-00316392</t>
  </si>
  <si>
    <t>40567639</t>
  </si>
  <si>
    <t>0000394814</t>
  </si>
  <si>
    <t>8002825580</t>
  </si>
  <si>
    <t>103114</t>
  </si>
  <si>
    <t>SOLORZANO NAVARRETE EDGAR JOSELITO</t>
  </si>
  <si>
    <t>804190</t>
  </si>
  <si>
    <t>EDSOFER FERRETERIA</t>
  </si>
  <si>
    <t>CALLE PALOMINO 1200 Y LIBERTAD</t>
  </si>
  <si>
    <t>1002208582</t>
  </si>
  <si>
    <t>012-024-00412564</t>
  </si>
  <si>
    <t>9000808500</t>
  </si>
  <si>
    <t>012-022-00316393</t>
  </si>
  <si>
    <t>40567505</t>
  </si>
  <si>
    <t>P000033323</t>
  </si>
  <si>
    <t>8002825644</t>
  </si>
  <si>
    <t>804229</t>
  </si>
  <si>
    <t>BODEGA GAD PIFO-QUITO</t>
  </si>
  <si>
    <t>FRANCISCO ORELLANA Y R. BUSTAMANTE</t>
  </si>
  <si>
    <t>100019189</t>
  </si>
  <si>
    <t>EDWIN SIMBAÑA</t>
  </si>
  <si>
    <t>18-UE864</t>
  </si>
  <si>
    <t>1002208560</t>
  </si>
  <si>
    <t>012-024-00412565</t>
  </si>
  <si>
    <t>9000808502</t>
  </si>
  <si>
    <t>012-022-00316394</t>
  </si>
  <si>
    <t>40567293</t>
  </si>
  <si>
    <t>0000394843</t>
  </si>
  <si>
    <t>8002825619</t>
  </si>
  <si>
    <t>101752</t>
  </si>
  <si>
    <t>FERRECONST S.H.</t>
  </si>
  <si>
    <t>810419</t>
  </si>
  <si>
    <t>DISTRICONS LA MANA</t>
  </si>
  <si>
    <t>GALO PLAZA</t>
  </si>
  <si>
    <t>100020988</t>
  </si>
  <si>
    <t>KLEVER AGUALONGO</t>
  </si>
  <si>
    <t>18-UE838</t>
  </si>
  <si>
    <t>1002208458</t>
  </si>
  <si>
    <t>012-024-00412566</t>
  </si>
  <si>
    <t>9000808504</t>
  </si>
  <si>
    <t>012-022-00316395</t>
  </si>
  <si>
    <t>40567629</t>
  </si>
  <si>
    <t>0000394795</t>
  </si>
  <si>
    <t>8002825484</t>
  </si>
  <si>
    <t>803547</t>
  </si>
  <si>
    <t>SEGUNDO ISRAEL MACAS MACAS</t>
  </si>
  <si>
    <t>AV COLONOS</t>
  </si>
  <si>
    <t>100021489</t>
  </si>
  <si>
    <t>ESTEBAN MONTEROS</t>
  </si>
  <si>
    <t>18-UE573</t>
  </si>
  <si>
    <t>1002208603</t>
  </si>
  <si>
    <t>012-024-00412567</t>
  </si>
  <si>
    <t>9000808506</t>
  </si>
  <si>
    <t>012-022-00316397</t>
  </si>
  <si>
    <t>40567706</t>
  </si>
  <si>
    <t>0000394915</t>
  </si>
  <si>
    <t>8002825668</t>
  </si>
  <si>
    <t>101600</t>
  </si>
  <si>
    <t>TERAN RUIZ CARLOS FABIAN</t>
  </si>
  <si>
    <t>802079</t>
  </si>
  <si>
    <t>BODEGA FABIAN TERAN</t>
  </si>
  <si>
    <t>TELESFORO PEÑAHERRERA S/N Y</t>
  </si>
  <si>
    <t>100014955</t>
  </si>
  <si>
    <t>VELASCO VASQUEZ LUIS ENRIQUE</t>
  </si>
  <si>
    <t>18-UE727</t>
  </si>
  <si>
    <t>012-024-00412568</t>
  </si>
  <si>
    <t>9000808505</t>
  </si>
  <si>
    <t>012-022-00316396</t>
  </si>
  <si>
    <t>0000394916</t>
  </si>
  <si>
    <t>8002825669</t>
  </si>
  <si>
    <t>1002208620</t>
  </si>
  <si>
    <t>012-024-00412569</t>
  </si>
  <si>
    <t>9000808507</t>
  </si>
  <si>
    <t>012-022-00316398</t>
  </si>
  <si>
    <t>40567695</t>
  </si>
  <si>
    <t>0000394903</t>
  </si>
  <si>
    <t>8002825687</t>
  </si>
  <si>
    <t>101562</t>
  </si>
  <si>
    <t>CUSTODE ZAMBRANO CARLOS WILFRIDO</t>
  </si>
  <si>
    <t>801279</t>
  </si>
  <si>
    <t>BODEGA CARLOS CUSTODE</t>
  </si>
  <si>
    <t>ANTONIO CLAVIJO S/N Y ANTONIO J. SU</t>
  </si>
  <si>
    <t>1002208595</t>
  </si>
  <si>
    <t>012-024-00412570</t>
  </si>
  <si>
    <t>2500108581</t>
  </si>
  <si>
    <t>0000394798</t>
  </si>
  <si>
    <t>8002825660</t>
  </si>
  <si>
    <t>101580</t>
  </si>
  <si>
    <t>ECOHORMIGONES CIA. LTDA.</t>
  </si>
  <si>
    <t>801461</t>
  </si>
  <si>
    <t>PLANTA DE HORMIGON</t>
  </si>
  <si>
    <t>C.ALASKA Y VIA A RIOBAMBA</t>
  </si>
  <si>
    <t>10000844</t>
  </si>
  <si>
    <t>18-UE001</t>
  </si>
  <si>
    <t>1002208606</t>
  </si>
  <si>
    <t>012-024-00412571</t>
  </si>
  <si>
    <t>9000808508</t>
  </si>
  <si>
    <t>012-022-00316399</t>
  </si>
  <si>
    <t>40567647</t>
  </si>
  <si>
    <t>P000033369</t>
  </si>
  <si>
    <t>8002825673</t>
  </si>
  <si>
    <t>801406</t>
  </si>
  <si>
    <t>BODEGA NARANJO LATAC</t>
  </si>
  <si>
    <t>AVENIDA  UNIDAD NACIONAL S/N Y CAOB</t>
  </si>
  <si>
    <t>10003575</t>
  </si>
  <si>
    <t>18-UE665</t>
  </si>
  <si>
    <t>1002208530</t>
  </si>
  <si>
    <t>012-024-00412572</t>
  </si>
  <si>
    <t>9000808509</t>
  </si>
  <si>
    <t>012-022-00316400</t>
  </si>
  <si>
    <t>40567617</t>
  </si>
  <si>
    <t>0000394793</t>
  </si>
  <si>
    <t>8002825585</t>
  </si>
  <si>
    <t>100014948</t>
  </si>
  <si>
    <t>MARCELO TULCANAZA</t>
  </si>
  <si>
    <t>18-UE597</t>
  </si>
  <si>
    <t>1002208621</t>
  </si>
  <si>
    <t>012-024-00412573</t>
  </si>
  <si>
    <t>9000808511</t>
  </si>
  <si>
    <t>012-022-00316402</t>
  </si>
  <si>
    <t>40567681</t>
  </si>
  <si>
    <t>0000394878</t>
  </si>
  <si>
    <t>8002825689</t>
  </si>
  <si>
    <t>101589</t>
  </si>
  <si>
    <t>RAMOS REAL GINA JIMENA</t>
  </si>
  <si>
    <t>801970</t>
  </si>
  <si>
    <t>BODEGA RAMOS GINA</t>
  </si>
  <si>
    <t>SAN PEDRO DE PELILEO</t>
  </si>
  <si>
    <t>ROCAFUERTE  S/N Y</t>
  </si>
  <si>
    <t>OTSANP</t>
  </si>
  <si>
    <t>O-Tungurahua-Sanpedrodepelileo</t>
  </si>
  <si>
    <t>012-024-00412574</t>
  </si>
  <si>
    <t>9000808510</t>
  </si>
  <si>
    <t>012-022-00316401</t>
  </si>
  <si>
    <t>0000394879</t>
  </si>
  <si>
    <t>8002825688</t>
  </si>
  <si>
    <t>1002208605</t>
  </si>
  <si>
    <t>012-024-00412575</t>
  </si>
  <si>
    <t>9000808512</t>
  </si>
  <si>
    <t>012-022-00316403</t>
  </si>
  <si>
    <t>40567666</t>
  </si>
  <si>
    <t>P000033375</t>
  </si>
  <si>
    <t>8002825672</t>
  </si>
  <si>
    <t>101571</t>
  </si>
  <si>
    <t>TRUJILLO DUQUE E HIJOS CIA. LTDA.</t>
  </si>
  <si>
    <t>802094</t>
  </si>
  <si>
    <t>MATRIZ  LOS GUABOS</t>
  </si>
  <si>
    <t>MATRIZ  GUABOS AV INTEROCEANIC KM 1</t>
  </si>
  <si>
    <t>10008096</t>
  </si>
  <si>
    <t>18-UE724</t>
  </si>
  <si>
    <t>1002208641</t>
  </si>
  <si>
    <t>012-024-00412576</t>
  </si>
  <si>
    <t>9000808517</t>
  </si>
  <si>
    <t>012-022-00316406</t>
  </si>
  <si>
    <t>40567670</t>
  </si>
  <si>
    <t>0000394853</t>
  </si>
  <si>
    <t>8002825718</t>
  </si>
  <si>
    <t>103301</t>
  </si>
  <si>
    <t>MOREANO CALALA SANTIAGO FERNANDO</t>
  </si>
  <si>
    <t>806970</t>
  </si>
  <si>
    <t>TODO PARA MI CASA</t>
  </si>
  <si>
    <t>PANAMERICANA SUR KM5</t>
  </si>
  <si>
    <t>10003594</t>
  </si>
  <si>
    <t>18-UE501</t>
  </si>
  <si>
    <t>012-024-00412577</t>
  </si>
  <si>
    <t>9000808515</t>
  </si>
  <si>
    <t>012-022-00316404</t>
  </si>
  <si>
    <t>40567668</t>
  </si>
  <si>
    <t>0000394852</t>
  </si>
  <si>
    <t>8002825717</t>
  </si>
  <si>
    <t>804526</t>
  </si>
  <si>
    <t>VIA PRINCIPAL KM 31/2</t>
  </si>
  <si>
    <t>012-024-00412578</t>
  </si>
  <si>
    <t>9000808516</t>
  </si>
  <si>
    <t>012-022-00316405</t>
  </si>
  <si>
    <t>0000394854</t>
  </si>
  <si>
    <t>8002825716</t>
  </si>
  <si>
    <t>1002208632</t>
  </si>
  <si>
    <t>012-024-00412579</t>
  </si>
  <si>
    <t>2500108516</t>
  </si>
  <si>
    <t>P000033275</t>
  </si>
  <si>
    <t>8002825703</t>
  </si>
  <si>
    <t>101470</t>
  </si>
  <si>
    <t>802016</t>
  </si>
  <si>
    <t>BODEGA FERRERIA MILENIO PRINCIPAL</t>
  </si>
  <si>
    <t>VICENTE MALDONADO S/N Y BELISARIO Q</t>
  </si>
  <si>
    <t>100021713</t>
  </si>
  <si>
    <t>ORLANDO ROSERO</t>
  </si>
  <si>
    <t>18-UE983</t>
  </si>
  <si>
    <t>012-024-00412580</t>
  </si>
  <si>
    <t>2500108515</t>
  </si>
  <si>
    <t>P000033274</t>
  </si>
  <si>
    <t>8002825702</t>
  </si>
  <si>
    <t>1002208639</t>
  </si>
  <si>
    <t>012-024-00412581</t>
  </si>
  <si>
    <t>9000808523</t>
  </si>
  <si>
    <t>012-022-00316409</t>
  </si>
  <si>
    <t>40567734</t>
  </si>
  <si>
    <t>P000033388</t>
  </si>
  <si>
    <t>8002825714</t>
  </si>
  <si>
    <t>100020137</t>
  </si>
  <si>
    <t>PATRICIO RACINES</t>
  </si>
  <si>
    <t>18-UE981</t>
  </si>
  <si>
    <t>012-024-00412582</t>
  </si>
  <si>
    <t>9000808521</t>
  </si>
  <si>
    <t>012-022-00316407</t>
  </si>
  <si>
    <t>40567733</t>
  </si>
  <si>
    <t>P000033387</t>
  </si>
  <si>
    <t>8002825712</t>
  </si>
  <si>
    <t>012-024-00412583</t>
  </si>
  <si>
    <t>9000808522</t>
  </si>
  <si>
    <t>012-022-00316408</t>
  </si>
  <si>
    <t>40567732</t>
  </si>
  <si>
    <t>P000033386</t>
  </si>
  <si>
    <t>8002825713</t>
  </si>
  <si>
    <t>1002208474</t>
  </si>
  <si>
    <t>012-024-00412584</t>
  </si>
  <si>
    <t>9000808432</t>
  </si>
  <si>
    <t>013-020-00048016</t>
  </si>
  <si>
    <t>70177687</t>
  </si>
  <si>
    <t>0000394874</t>
  </si>
  <si>
    <t>8002825510</t>
  </si>
  <si>
    <t>809676</t>
  </si>
  <si>
    <t>OBRA BUENA FE HORMIGONERA</t>
  </si>
  <si>
    <t>TRONCAL DE LA COSTA</t>
  </si>
  <si>
    <t>100015006</t>
  </si>
  <si>
    <t>JOSE LUIS RIVERA</t>
  </si>
  <si>
    <t>18-UE751</t>
  </si>
  <si>
    <t>1002208609</t>
  </si>
  <si>
    <t>012-024-00412585</t>
  </si>
  <si>
    <t>9000808525</t>
  </si>
  <si>
    <t>012-022-00316411</t>
  </si>
  <si>
    <t>40567593</t>
  </si>
  <si>
    <t>P000033357</t>
  </si>
  <si>
    <t>8002825676</t>
  </si>
  <si>
    <t>012-024-00412586</t>
  </si>
  <si>
    <t>9000808524</t>
  </si>
  <si>
    <t>012-022-00316410</t>
  </si>
  <si>
    <t>40567592</t>
  </si>
  <si>
    <t>P000033356</t>
  </si>
  <si>
    <t>8002825677</t>
  </si>
  <si>
    <t>1002208662</t>
  </si>
  <si>
    <t>012-024-00412587</t>
  </si>
  <si>
    <t>9000808526</t>
  </si>
  <si>
    <t>012-022-00316412</t>
  </si>
  <si>
    <t>40567729</t>
  </si>
  <si>
    <t>0000394936</t>
  </si>
  <si>
    <t>8002825742</t>
  </si>
  <si>
    <t>101785</t>
  </si>
  <si>
    <t>COMERCIAL VACA S.C.</t>
  </si>
  <si>
    <t>801134</t>
  </si>
  <si>
    <t>SAN GABRIEL, FRENTE AL TERMINAL</t>
  </si>
  <si>
    <t>OCMONT</t>
  </si>
  <si>
    <t>O-Carchi-Montufar(Sangabrie</t>
  </si>
  <si>
    <t>100014881</t>
  </si>
  <si>
    <t>18-UE736</t>
  </si>
  <si>
    <t>1002208643</t>
  </si>
  <si>
    <t>012-024-00412588</t>
  </si>
  <si>
    <t>9000808527</t>
  </si>
  <si>
    <t>012-022-00316413</t>
  </si>
  <si>
    <t>40567637</t>
  </si>
  <si>
    <t>0000394807</t>
  </si>
  <si>
    <t>8002825719</t>
  </si>
  <si>
    <t>100015174</t>
  </si>
  <si>
    <t>LUCIO CASTRO</t>
  </si>
  <si>
    <t>18-UE717</t>
  </si>
  <si>
    <t>1002208615</t>
  </si>
  <si>
    <t>012-024-00412589</t>
  </si>
  <si>
    <t>9000808528</t>
  </si>
  <si>
    <t>012-022-00316414</t>
  </si>
  <si>
    <t>40567718</t>
  </si>
  <si>
    <t>0000394924</t>
  </si>
  <si>
    <t>8002825682</t>
  </si>
  <si>
    <t>805431</t>
  </si>
  <si>
    <t>MACAS MARCA OLGA</t>
  </si>
  <si>
    <t>AV LOS COLONOS FRNT GASOLINERA P&amp;S</t>
  </si>
  <si>
    <t>1013885</t>
  </si>
  <si>
    <t>100014989</t>
  </si>
  <si>
    <t>JAIME CHANDI</t>
  </si>
  <si>
    <t>18-UE649</t>
  </si>
  <si>
    <t>1002208656</t>
  </si>
  <si>
    <t>012-024-00412590</t>
  </si>
  <si>
    <t>9000808529</t>
  </si>
  <si>
    <t>012-022-00316415</t>
  </si>
  <si>
    <t>40567721</t>
  </si>
  <si>
    <t>P000033384</t>
  </si>
  <si>
    <t>8002825736</t>
  </si>
  <si>
    <t>101619</t>
  </si>
  <si>
    <t>ZAMBRANO CEDEÑO TRUMAN LINCON</t>
  </si>
  <si>
    <t>802187</t>
  </si>
  <si>
    <t>BODEGA ZAMCED</t>
  </si>
  <si>
    <t>CHONE</t>
  </si>
  <si>
    <t>CALLE 7 DE AGOSTO S/N ENTRE BOLIVAR</t>
  </si>
  <si>
    <t>OMCHON</t>
  </si>
  <si>
    <t>O-Manabi-Chone</t>
  </si>
  <si>
    <t>10007705</t>
  </si>
  <si>
    <t>18-UE713</t>
  </si>
  <si>
    <t>1002208672</t>
  </si>
  <si>
    <t>012-024-00412591</t>
  </si>
  <si>
    <t>9000808530</t>
  </si>
  <si>
    <t>012-022-00316416</t>
  </si>
  <si>
    <t>40567730</t>
  </si>
  <si>
    <t>P000033385</t>
  </si>
  <si>
    <t>8002825755</t>
  </si>
  <si>
    <t>101796</t>
  </si>
  <si>
    <t>CACERES GARCES MARCO JAVIER</t>
  </si>
  <si>
    <t>800877</t>
  </si>
  <si>
    <t>BODEGA PRINCIPAL..,</t>
  </si>
  <si>
    <t>CEVALLOS</t>
  </si>
  <si>
    <t>POLICARPA TINAJERO S/N Y LAS MANZAN</t>
  </si>
  <si>
    <t>OTCEVA</t>
  </si>
  <si>
    <t>O-Tungurahua-Cevallos</t>
  </si>
  <si>
    <t>10008095</t>
  </si>
  <si>
    <t>18-UE675</t>
  </si>
  <si>
    <t>1002208616</t>
  </si>
  <si>
    <t>012-024-00412592</t>
  </si>
  <si>
    <t>2500108618</t>
  </si>
  <si>
    <t>0000394931</t>
  </si>
  <si>
    <t>8002825683</t>
  </si>
  <si>
    <t>101539</t>
  </si>
  <si>
    <t>LUNA GUEVARA JANETH PATRICIA</t>
  </si>
  <si>
    <t>807201</t>
  </si>
  <si>
    <t>BYPASS QUITO A QUEVEDO</t>
  </si>
  <si>
    <t>100014842</t>
  </si>
  <si>
    <t>VICTOR ANRRANGO</t>
  </si>
  <si>
    <t>18-UE316</t>
  </si>
  <si>
    <t>1002208617</t>
  </si>
  <si>
    <t>012-024-00412593</t>
  </si>
  <si>
    <t>0000394932</t>
  </si>
  <si>
    <t>8002825684</t>
  </si>
  <si>
    <t>100014897</t>
  </si>
  <si>
    <t>RAMIRO CHAUCA</t>
  </si>
  <si>
    <t>18-UE315</t>
  </si>
  <si>
    <t>1002208658</t>
  </si>
  <si>
    <t>012-024-00412594</t>
  </si>
  <si>
    <t>9000808532</t>
  </si>
  <si>
    <t>012-022-00316417</t>
  </si>
  <si>
    <t>40567563</t>
  </si>
  <si>
    <t>0000394695</t>
  </si>
  <si>
    <t>8002825738</t>
  </si>
  <si>
    <t>1002208659</t>
  </si>
  <si>
    <t>012-024-00412595</t>
  </si>
  <si>
    <t>9000808533</t>
  </si>
  <si>
    <t>012-022-00316418</t>
  </si>
  <si>
    <t>40566821</t>
  </si>
  <si>
    <t>0000394583</t>
  </si>
  <si>
    <t>8002825739</t>
  </si>
  <si>
    <t>1002208677</t>
  </si>
  <si>
    <t>012-024-00412596</t>
  </si>
  <si>
    <t>9000808534</t>
  </si>
  <si>
    <t>012-022-00316419</t>
  </si>
  <si>
    <t>40567633</t>
  </si>
  <si>
    <t>0000394806</t>
  </si>
  <si>
    <t>8002825760</t>
  </si>
  <si>
    <t>101721</t>
  </si>
  <si>
    <t>WASICENTER CHANGO E HIJOS</t>
  </si>
  <si>
    <t>810446</t>
  </si>
  <si>
    <t>ANDRADE CEVALLOS MARIO MAURICIO</t>
  </si>
  <si>
    <t>AV. FRAY VACAS GALINDO</t>
  </si>
  <si>
    <t>1013243</t>
  </si>
  <si>
    <t>100014903</t>
  </si>
  <si>
    <t>JUAN BURBANO</t>
  </si>
  <si>
    <t>18-UE528</t>
  </si>
  <si>
    <t>1002208667</t>
  </si>
  <si>
    <t>012-024-00412597</t>
  </si>
  <si>
    <t>9000808536</t>
  </si>
  <si>
    <t>012-022-00316421</t>
  </si>
  <si>
    <t>40567626</t>
  </si>
  <si>
    <t>P000033364</t>
  </si>
  <si>
    <t>8002825748</t>
  </si>
  <si>
    <t>801021</t>
  </si>
  <si>
    <t>LOCAL PUEMBO</t>
  </si>
  <si>
    <t>VIA INTEROCEANICA S/N Y LA Y DE PUE</t>
  </si>
  <si>
    <t>012-024-00412598</t>
  </si>
  <si>
    <t>9000808535</t>
  </si>
  <si>
    <t>012-022-00316420</t>
  </si>
  <si>
    <t>40567625</t>
  </si>
  <si>
    <t>P000033363</t>
  </si>
  <si>
    <t>8002825749</t>
  </si>
  <si>
    <t>1002208690</t>
  </si>
  <si>
    <t>012-024-00412599</t>
  </si>
  <si>
    <t>2500108621</t>
  </si>
  <si>
    <t>P000033392</t>
  </si>
  <si>
    <t>8002825779</t>
  </si>
  <si>
    <t>012-024-00412600</t>
  </si>
  <si>
    <t>2500108620</t>
  </si>
  <si>
    <t>P000033391</t>
  </si>
  <si>
    <t>8002825778</t>
  </si>
  <si>
    <t>1002208668</t>
  </si>
  <si>
    <t>012-024-00412601</t>
  </si>
  <si>
    <t>9000808537</t>
  </si>
  <si>
    <t>012-022-00316422</t>
  </si>
  <si>
    <t>40567594</t>
  </si>
  <si>
    <t>P000033358</t>
  </si>
  <si>
    <t>8002825750</t>
  </si>
  <si>
    <t>103128</t>
  </si>
  <si>
    <t>LARA PUGA REBECA MARISOL</t>
  </si>
  <si>
    <t>804226</t>
  </si>
  <si>
    <t>EL CONSTRUCTOR PRINCIPAL</t>
  </si>
  <si>
    <t>NATALIA JARRIN S6-32 Y VENEZUELA</t>
  </si>
  <si>
    <t>100014838</t>
  </si>
  <si>
    <t>MAX INLAGO</t>
  </si>
  <si>
    <t>18-UE954</t>
  </si>
  <si>
    <t>1002208695</t>
  </si>
  <si>
    <t>012-024-00412602</t>
  </si>
  <si>
    <t>9000808540</t>
  </si>
  <si>
    <t>012-022-00316424</t>
  </si>
  <si>
    <t>40567705</t>
  </si>
  <si>
    <t>0000394911</t>
  </si>
  <si>
    <t>8002825786</t>
  </si>
  <si>
    <t>103635</t>
  </si>
  <si>
    <t>810368</t>
  </si>
  <si>
    <t>OBRA PARROQUIA SEVILLA</t>
  </si>
  <si>
    <t>SEVILLA E45</t>
  </si>
  <si>
    <t>100022006</t>
  </si>
  <si>
    <t>18-UE941</t>
  </si>
  <si>
    <t>012-024-00412603</t>
  </si>
  <si>
    <t>9000808539</t>
  </si>
  <si>
    <t>012-022-00316423</t>
  </si>
  <si>
    <t>40567704</t>
  </si>
  <si>
    <t>0000394910</t>
  </si>
  <si>
    <t>8002825787</t>
  </si>
  <si>
    <t>807500</t>
  </si>
  <si>
    <t>OBRA LAGO AGRIO</t>
  </si>
  <si>
    <t>KM 31/2 VIA A QUITO</t>
  </si>
  <si>
    <t>1002208688</t>
  </si>
  <si>
    <t>012-024-00412604</t>
  </si>
  <si>
    <t>9000808544</t>
  </si>
  <si>
    <t>012-022-00316427</t>
  </si>
  <si>
    <t>40567682</t>
  </si>
  <si>
    <t>0000394882</t>
  </si>
  <si>
    <t>8002825774</t>
  </si>
  <si>
    <t>102216</t>
  </si>
  <si>
    <t>BASANTES PEREZ LUIS RODRIGO</t>
  </si>
  <si>
    <t>803127</t>
  </si>
  <si>
    <t>GALO PLAZA S/N JUNTO A ESTADIO</t>
  </si>
  <si>
    <t>012-024-00412605</t>
  </si>
  <si>
    <t>9000808541</t>
  </si>
  <si>
    <t>012-022-00316425</t>
  </si>
  <si>
    <t>0000394883</t>
  </si>
  <si>
    <t>8002825775</t>
  </si>
  <si>
    <t>012-024-00412606</t>
  </si>
  <si>
    <t>9000808543</t>
  </si>
  <si>
    <t>012-022-00316426</t>
  </si>
  <si>
    <t>0000394881</t>
  </si>
  <si>
    <t>8002825776</t>
  </si>
  <si>
    <t>1002208678</t>
  </si>
  <si>
    <t>012-024-00412607</t>
  </si>
  <si>
    <t>9000808546</t>
  </si>
  <si>
    <t>012-022-00316429</t>
  </si>
  <si>
    <t>40567596</t>
  </si>
  <si>
    <t>P000033360</t>
  </si>
  <si>
    <t>8002825762</t>
  </si>
  <si>
    <t>10005884</t>
  </si>
  <si>
    <t>18-UE609</t>
  </si>
  <si>
    <t>012-024-00412608</t>
  </si>
  <si>
    <t>9000808545</t>
  </si>
  <si>
    <t>012-022-00316428</t>
  </si>
  <si>
    <t>40567595</t>
  </si>
  <si>
    <t>P000033359</t>
  </si>
  <si>
    <t>8002825761</t>
  </si>
  <si>
    <t>1002208737</t>
  </si>
  <si>
    <t>012-024-00412609</t>
  </si>
  <si>
    <t>9000808547</t>
  </si>
  <si>
    <t>012-022-00316430</t>
  </si>
  <si>
    <t>40567710</t>
  </si>
  <si>
    <t>P000033379</t>
  </si>
  <si>
    <t>8002825854</t>
  </si>
  <si>
    <t>1002208728</t>
  </si>
  <si>
    <t>012-024-00412610</t>
  </si>
  <si>
    <t>9000808548</t>
  </si>
  <si>
    <t>012-022-00316431</t>
  </si>
  <si>
    <t>40567641</t>
  </si>
  <si>
    <t>0000394816</t>
  </si>
  <si>
    <t>8002825830</t>
  </si>
  <si>
    <t>800622</t>
  </si>
  <si>
    <t>GABRIELA CHILUISA</t>
  </si>
  <si>
    <t>FERRETERIA TOAQUIZA / PANA NORTE</t>
  </si>
  <si>
    <t>10007245</t>
  </si>
  <si>
    <t>10007249</t>
  </si>
  <si>
    <t>18-UE867</t>
  </si>
  <si>
    <t>1002208739</t>
  </si>
  <si>
    <t>012-024-00412611</t>
  </si>
  <si>
    <t>2500108622</t>
  </si>
  <si>
    <t>P000033393</t>
  </si>
  <si>
    <t>8002825862</t>
  </si>
  <si>
    <t>100019438</t>
  </si>
  <si>
    <t>SELSO CASTRO</t>
  </si>
  <si>
    <t>18-UE375</t>
  </si>
  <si>
    <t>1002208707</t>
  </si>
  <si>
    <t>012-024-00412612</t>
  </si>
  <si>
    <t>9000808549</t>
  </si>
  <si>
    <t>012-022-00316432</t>
  </si>
  <si>
    <t>0000394696</t>
  </si>
  <si>
    <t>8002825801</t>
  </si>
  <si>
    <t>100015157</t>
  </si>
  <si>
    <t>CESAR TOCAGON</t>
  </si>
  <si>
    <t>18-UE709</t>
  </si>
  <si>
    <t>1002208716</t>
  </si>
  <si>
    <t>012-024-00412613</t>
  </si>
  <si>
    <t>2500108619</t>
  </si>
  <si>
    <t>P000033383</t>
  </si>
  <si>
    <t>8002825816</t>
  </si>
  <si>
    <t>1002208748</t>
  </si>
  <si>
    <t>012-024-00412614</t>
  </si>
  <si>
    <t>9000808553</t>
  </si>
  <si>
    <t>012-022-00316433</t>
  </si>
  <si>
    <t>40567716</t>
  </si>
  <si>
    <t>0000394923</t>
  </si>
  <si>
    <t>8002825871</t>
  </si>
  <si>
    <t>800652</t>
  </si>
  <si>
    <t>JOSE FREIRE</t>
  </si>
  <si>
    <t>JOSE FREIRE CERCA PLAZA PACHANO</t>
  </si>
  <si>
    <t>10007128</t>
  </si>
  <si>
    <t>18-UE858</t>
  </si>
  <si>
    <t>1002208769</t>
  </si>
  <si>
    <t>012-024-00412615</t>
  </si>
  <si>
    <t>9000808555</t>
  </si>
  <si>
    <t>012-022-00316435</t>
  </si>
  <si>
    <t>40567677</t>
  </si>
  <si>
    <t>0000394870</t>
  </si>
  <si>
    <t>8002825894</t>
  </si>
  <si>
    <t>101447</t>
  </si>
  <si>
    <t>801590</t>
  </si>
  <si>
    <t>LOCAL NORTE</t>
  </si>
  <si>
    <t>LOCAL NORTE / AV INDOAMERICA</t>
  </si>
  <si>
    <t>100020628</t>
  </si>
  <si>
    <t>LEONARDO ORTIZ</t>
  </si>
  <si>
    <t>18-UE835</t>
  </si>
  <si>
    <t>012-024-00412616</t>
  </si>
  <si>
    <t>9000808554</t>
  </si>
  <si>
    <t>012-022-00316434</t>
  </si>
  <si>
    <t>40567678</t>
  </si>
  <si>
    <t>0000394871</t>
  </si>
  <si>
    <t>8002825895</t>
  </si>
  <si>
    <t>801583</t>
  </si>
  <si>
    <t>BODEGA NORTE SALIDA PILLARO IZAMBA</t>
  </si>
  <si>
    <t>AV INDOAMERICA S/N PARTIDERO A PILL</t>
  </si>
  <si>
    <t>1002208756</t>
  </si>
  <si>
    <t>012-024-00412617</t>
  </si>
  <si>
    <t>9000808556</t>
  </si>
  <si>
    <t>012-022-00316436</t>
  </si>
  <si>
    <t>40567616</t>
  </si>
  <si>
    <t>0000394772</t>
  </si>
  <si>
    <t>8002825879</t>
  </si>
  <si>
    <t>805453</t>
  </si>
  <si>
    <t>SUCURSAL EL CONSTRUCTOR TABACUNDO</t>
  </si>
  <si>
    <t>PEDRO MONCAYO</t>
  </si>
  <si>
    <t>PANAMERICANA NORTE KM 48 1/2</t>
  </si>
  <si>
    <t>OPPEDT</t>
  </si>
  <si>
    <t>O-Pichincha-Pedromoncayo</t>
  </si>
  <si>
    <t>100014935</t>
  </si>
  <si>
    <t>EDMUNDO MENDEZ</t>
  </si>
  <si>
    <t>18-UE574</t>
  </si>
  <si>
    <t>1002208754</t>
  </si>
  <si>
    <t>012-024-00412618</t>
  </si>
  <si>
    <t>0000394890</t>
  </si>
  <si>
    <t>8002825877</t>
  </si>
  <si>
    <t>1002208814</t>
  </si>
  <si>
    <t>012-024-00412619</t>
  </si>
  <si>
    <t>9000808513</t>
  </si>
  <si>
    <t>013-020-00048019</t>
  </si>
  <si>
    <t>70177712</t>
  </si>
  <si>
    <t>0000394941</t>
  </si>
  <si>
    <t>8002825955</t>
  </si>
  <si>
    <t>101689</t>
  </si>
  <si>
    <t>CHILENO MILAN SANTIAGO</t>
  </si>
  <si>
    <t>801003</t>
  </si>
  <si>
    <t>FERRET.SHUSHUFINSI</t>
  </si>
  <si>
    <t>FERRETERIA SHUSHUFINDDI/ VIA GUARIC</t>
  </si>
  <si>
    <t>012-024-00412620</t>
  </si>
  <si>
    <t>9000808514</t>
  </si>
  <si>
    <t>013-020-00048020</t>
  </si>
  <si>
    <t>70177713</t>
  </si>
  <si>
    <t>0000394942</t>
  </si>
  <si>
    <t>8002825956</t>
  </si>
  <si>
    <t>1002208808</t>
  </si>
  <si>
    <t>012-024-00412621</t>
  </si>
  <si>
    <t>2500108573</t>
  </si>
  <si>
    <t>0000394680</t>
  </si>
  <si>
    <t>8002825945</t>
  </si>
  <si>
    <t>10007144</t>
  </si>
  <si>
    <t>18-UE857</t>
  </si>
  <si>
    <t>1002208798</t>
  </si>
  <si>
    <t>012-024-00412622</t>
  </si>
  <si>
    <t>9000808563</t>
  </si>
  <si>
    <t>012-022-00316437</t>
  </si>
  <si>
    <t>40567662</t>
  </si>
  <si>
    <t>0000394845</t>
  </si>
  <si>
    <t>8002825930</t>
  </si>
  <si>
    <t>101514</t>
  </si>
  <si>
    <t>DELGADO LUNA LUIS HERIBERTO</t>
  </si>
  <si>
    <t>802258</t>
  </si>
  <si>
    <t>DISTRIBUIDORA SAN LUIS 1 - VERACRUZ</t>
  </si>
  <si>
    <t>VERACURZ N34-14 Y AMERICA</t>
  </si>
  <si>
    <t>OPINAQ</t>
  </si>
  <si>
    <t>O-Pichincha-Iñaquito</t>
  </si>
  <si>
    <t>1002208809</t>
  </si>
  <si>
    <t>012-024-00412623</t>
  </si>
  <si>
    <t>9000808565</t>
  </si>
  <si>
    <t>012-022-00316438</t>
  </si>
  <si>
    <t>40565742</t>
  </si>
  <si>
    <t>0000393791</t>
  </si>
  <si>
    <t>8002825949</t>
  </si>
  <si>
    <t>101648</t>
  </si>
  <si>
    <t>VALENZUELA DIAZ PATRICIO XAVIER</t>
  </si>
  <si>
    <t>804754</t>
  </si>
  <si>
    <t>GRANEL CONCRETEST ANDOAS</t>
  </si>
  <si>
    <t>VIA A LOS BANCOS ANDOAS</t>
  </si>
  <si>
    <t>1014416</t>
  </si>
  <si>
    <t>100018589</t>
  </si>
  <si>
    <t>DAMIAN ESPIN</t>
  </si>
  <si>
    <t>18-PAB9673</t>
  </si>
  <si>
    <t>1002208803</t>
  </si>
  <si>
    <t>012-024-00412624</t>
  </si>
  <si>
    <t>9000808566</t>
  </si>
  <si>
    <t>012-022-00316439</t>
  </si>
  <si>
    <t>40567742</t>
  </si>
  <si>
    <t>P000033394</t>
  </si>
  <si>
    <t>8002825939</t>
  </si>
  <si>
    <t>801410</t>
  </si>
  <si>
    <t>BODE. LA CALERA</t>
  </si>
  <si>
    <t>VIA A LA CALERA A 1 KM 1/2 HACIA  F</t>
  </si>
  <si>
    <t>100020396</t>
  </si>
  <si>
    <t>MIGUEL FARINANGO ALMEIDA</t>
  </si>
  <si>
    <t>18-UE512</t>
  </si>
  <si>
    <t>1002208831</t>
  </si>
  <si>
    <t>012-024-00412625</t>
  </si>
  <si>
    <t>9000808519</t>
  </si>
  <si>
    <t>013-020-00048022</t>
  </si>
  <si>
    <t>70177714</t>
  </si>
  <si>
    <t>0000394944</t>
  </si>
  <si>
    <t>8002825974</t>
  </si>
  <si>
    <t>012-024-00412626</t>
  </si>
  <si>
    <t>9000808518</t>
  </si>
  <si>
    <t>013-020-00048021</t>
  </si>
  <si>
    <t>70177715</t>
  </si>
  <si>
    <t>0000394945</t>
  </si>
  <si>
    <t>8002825973</t>
  </si>
  <si>
    <t>1002208987</t>
  </si>
  <si>
    <t>012-024-00412627</t>
  </si>
  <si>
    <t>9000808640</t>
  </si>
  <si>
    <t>012-022-00316441</t>
  </si>
  <si>
    <t>40567715</t>
  </si>
  <si>
    <t>P000033381</t>
  </si>
  <si>
    <t>8002826232</t>
  </si>
  <si>
    <t>803202</t>
  </si>
  <si>
    <t>BODEGA PROPIA FERRECUADOR</t>
  </si>
  <si>
    <t>AV. SIMON BOLIVAR NO. 826</t>
  </si>
  <si>
    <t>OPGUAY</t>
  </si>
  <si>
    <t>O-Pichincha-Guayllabamba</t>
  </si>
  <si>
    <t>012-024-00412628</t>
  </si>
  <si>
    <t>9000808639</t>
  </si>
  <si>
    <t>012-022-00316440</t>
  </si>
  <si>
    <t>40567714</t>
  </si>
  <si>
    <t>P000033380</t>
  </si>
  <si>
    <t>8002826231</t>
  </si>
  <si>
    <t>1002208986</t>
  </si>
  <si>
    <t>012-024-00412629</t>
  </si>
  <si>
    <t>2500108604</t>
  </si>
  <si>
    <t>0000394858</t>
  </si>
  <si>
    <t>8002826229</t>
  </si>
  <si>
    <t>012-024-00412630</t>
  </si>
  <si>
    <t>0000394857</t>
  </si>
  <si>
    <t>8002826230</t>
  </si>
  <si>
    <t>1002209030</t>
  </si>
  <si>
    <t>012-024-00412631</t>
  </si>
  <si>
    <t>9000808641</t>
  </si>
  <si>
    <t>012-022-00316442</t>
  </si>
  <si>
    <t>0000394449</t>
  </si>
  <si>
    <t>8002826283</t>
  </si>
  <si>
    <t>10002770</t>
  </si>
  <si>
    <t>18-UE821</t>
  </si>
  <si>
    <t>1002209020</t>
  </si>
  <si>
    <t>012-024-00412632</t>
  </si>
  <si>
    <t>9000808644</t>
  </si>
  <si>
    <t>012-022-00316443</t>
  </si>
  <si>
    <t>40567772</t>
  </si>
  <si>
    <t>P000033400</t>
  </si>
  <si>
    <t>8002826273</t>
  </si>
  <si>
    <t>801275</t>
  </si>
  <si>
    <t>GRANEL BODEGA PRINCIPAL</t>
  </si>
  <si>
    <t>LATACUNGA,  CALLE 10 DE AGOSTO</t>
  </si>
  <si>
    <t>10006707</t>
  </si>
  <si>
    <t>EDWIN GEOVANNY CHANGALOMBO GUANOLUI</t>
  </si>
  <si>
    <t>18-UE507GR</t>
  </si>
  <si>
    <t>1002209053</t>
  </si>
  <si>
    <t>012-024-00412633</t>
  </si>
  <si>
    <t>9000808645</t>
  </si>
  <si>
    <t>012-022-00316444</t>
  </si>
  <si>
    <t>40567581</t>
  </si>
  <si>
    <t>0000394734</t>
  </si>
  <si>
    <t>8002826308</t>
  </si>
  <si>
    <t>101776</t>
  </si>
  <si>
    <t>CONSTRUCRETO COMPANIA LIMITADA</t>
  </si>
  <si>
    <t>810344</t>
  </si>
  <si>
    <t>GRANEL PLANTA CONSTRUCRETO</t>
  </si>
  <si>
    <t>GUAYAQUIL</t>
  </si>
  <si>
    <t>VIA A LA COSTA GUAYAQUIL</t>
  </si>
  <si>
    <t>OGDAUL</t>
  </si>
  <si>
    <t>O-Guayas-Daule</t>
  </si>
  <si>
    <t>1014414</t>
  </si>
  <si>
    <t>100015138</t>
  </si>
  <si>
    <t>FRANCISCO ANDAGOYA</t>
  </si>
  <si>
    <t>18-PAA9503</t>
  </si>
  <si>
    <t>1002209078</t>
  </si>
  <si>
    <t>012-024-00412634</t>
  </si>
  <si>
    <t>9000808648</t>
  </si>
  <si>
    <t>012-022-00316445</t>
  </si>
  <si>
    <t>40567783</t>
  </si>
  <si>
    <t>P000033405</t>
  </si>
  <si>
    <t>8002826336</t>
  </si>
  <si>
    <t>100014979</t>
  </si>
  <si>
    <t>RICARDO REALPE</t>
  </si>
  <si>
    <t>18-UE710</t>
  </si>
  <si>
    <t>1002209093</t>
  </si>
  <si>
    <t>012-024-00412635</t>
  </si>
  <si>
    <t>9000808650</t>
  </si>
  <si>
    <t>012-022-00316446</t>
  </si>
  <si>
    <t>40567544</t>
  </si>
  <si>
    <t>0000395000</t>
  </si>
  <si>
    <t>8002826354</t>
  </si>
  <si>
    <t>104123</t>
  </si>
  <si>
    <t>GARCIA ALAVA JONATHAN JAVIER</t>
  </si>
  <si>
    <t>806051</t>
  </si>
  <si>
    <t>BODEGA PRINCIPAL OXICENTRO</t>
  </si>
  <si>
    <t>PEDERNALES</t>
  </si>
  <si>
    <t>AV MANABI ENTRE PLAZA ACOSTA</t>
  </si>
  <si>
    <t>OMPEDE</t>
  </si>
  <si>
    <t>O-Manabi-Pedernales</t>
  </si>
  <si>
    <t>100014839</t>
  </si>
  <si>
    <t>NO USAR</t>
  </si>
  <si>
    <t>18-UE723</t>
  </si>
  <si>
    <t>1002209084</t>
  </si>
  <si>
    <t>012-024-00412636</t>
  </si>
  <si>
    <t>9000808653</t>
  </si>
  <si>
    <t>012-022-00316447</t>
  </si>
  <si>
    <t>40567671</t>
  </si>
  <si>
    <t>P000033376</t>
  </si>
  <si>
    <t>8002826341</t>
  </si>
  <si>
    <t>101726</t>
  </si>
  <si>
    <t>CONSTRUCCIONES CRANBEGAL</t>
  </si>
  <si>
    <t>801198</t>
  </si>
  <si>
    <t>SU FERRETERO No 2</t>
  </si>
  <si>
    <t>IBARRA  AV TEODORO GOMEZ Y JACINTO</t>
  </si>
  <si>
    <t>100016005</t>
  </si>
  <si>
    <t>EDGAR POZO</t>
  </si>
  <si>
    <t>18-UE214</t>
  </si>
  <si>
    <t>1002209103</t>
  </si>
  <si>
    <t>012-024-00412637</t>
  </si>
  <si>
    <t>9000808654</t>
  </si>
  <si>
    <t>012-022-00316448</t>
  </si>
  <si>
    <t>40567627</t>
  </si>
  <si>
    <t>0000394797</t>
  </si>
  <si>
    <t>8002826363</t>
  </si>
  <si>
    <t>803095</t>
  </si>
  <si>
    <t>ANGEL CAMINO</t>
  </si>
  <si>
    <t>VIA A STO DOMINGO</t>
  </si>
  <si>
    <t>1002209100</t>
  </si>
  <si>
    <t>012-024-00412638</t>
  </si>
  <si>
    <t>9000808655</t>
  </si>
  <si>
    <t>012-022-00316449</t>
  </si>
  <si>
    <t>40567711</t>
  </si>
  <si>
    <t>0000394919</t>
  </si>
  <si>
    <t>8002826359</t>
  </si>
  <si>
    <t>101532</t>
  </si>
  <si>
    <t>COLBAPI S.A.</t>
  </si>
  <si>
    <t>811047</t>
  </si>
  <si>
    <t>OBRA URBANIZACION VALLE VERDE</t>
  </si>
  <si>
    <t>BABAHOYO</t>
  </si>
  <si>
    <t>URBANIZACION VALLE VERDE ETAPA 2</t>
  </si>
  <si>
    <t>ORBABH</t>
  </si>
  <si>
    <t>O-Losrios-Babahoyo</t>
  </si>
  <si>
    <t>1002209110</t>
  </si>
  <si>
    <t>012-024-00412639</t>
  </si>
  <si>
    <t>9000808468</t>
  </si>
  <si>
    <t>013-020-00048018</t>
  </si>
  <si>
    <t>70177695</t>
  </si>
  <si>
    <t>0000394897</t>
  </si>
  <si>
    <t>8002826373</t>
  </si>
  <si>
    <t>10003333</t>
  </si>
  <si>
    <t>CABASCANGO FARINANGO JAIRO ALEXIS</t>
  </si>
  <si>
    <t>807652</t>
  </si>
  <si>
    <t>BODEGA PRINCIPAL FERRIPACIFICO</t>
  </si>
  <si>
    <t>ELOY ALFARO</t>
  </si>
  <si>
    <t>LA Y DE BORBON</t>
  </si>
  <si>
    <t>OEELOB</t>
  </si>
  <si>
    <t>O-Esmeraldas-Eloyalfaro(Borbon)</t>
  </si>
  <si>
    <t>100014873</t>
  </si>
  <si>
    <t>JULIO MEDIAVILLA</t>
  </si>
  <si>
    <t>18-UE374</t>
  </si>
  <si>
    <t>012-024-00412640</t>
  </si>
  <si>
    <t>9000808467</t>
  </si>
  <si>
    <t>013-020-00048017</t>
  </si>
  <si>
    <t>70177694</t>
  </si>
  <si>
    <t>0000394896</t>
  </si>
  <si>
    <t>8002826372</t>
  </si>
  <si>
    <t>1002209090</t>
  </si>
  <si>
    <t>012-024-00412641</t>
  </si>
  <si>
    <t>9000808661</t>
  </si>
  <si>
    <t>012-022-00316451</t>
  </si>
  <si>
    <t>40567782</t>
  </si>
  <si>
    <t>P000033404</t>
  </si>
  <si>
    <t>8002826348</t>
  </si>
  <si>
    <t>100014851</t>
  </si>
  <si>
    <t>LUIS MEDIAVILLA</t>
  </si>
  <si>
    <t>18-UE337</t>
  </si>
  <si>
    <t>012-024-00412642</t>
  </si>
  <si>
    <t>9000808660</t>
  </si>
  <si>
    <t>012-022-00316450</t>
  </si>
  <si>
    <t>40567781</t>
  </si>
  <si>
    <t>P000033403</t>
  </si>
  <si>
    <t>8002826349</t>
  </si>
  <si>
    <t>1002209106</t>
  </si>
  <si>
    <t>012-024-00412643</t>
  </si>
  <si>
    <t>9000808662</t>
  </si>
  <si>
    <t>012-022-00316452</t>
  </si>
  <si>
    <t>40567628</t>
  </si>
  <si>
    <t>0000394796</t>
  </si>
  <si>
    <t>8002826366</t>
  </si>
  <si>
    <t>800768</t>
  </si>
  <si>
    <t>LA CASA DEL HIERRO</t>
  </si>
  <si>
    <t>CALLE 7MA</t>
  </si>
  <si>
    <t>100015055</t>
  </si>
  <si>
    <t>BYRON ALQUINGA</t>
  </si>
  <si>
    <t>18-UE963</t>
  </si>
  <si>
    <t>1002209124</t>
  </si>
  <si>
    <t>012-024-00412644</t>
  </si>
  <si>
    <t>9000808664</t>
  </si>
  <si>
    <t>012-022-00316453</t>
  </si>
  <si>
    <t>40567785</t>
  </si>
  <si>
    <t>0000394997</t>
  </si>
  <si>
    <t>8002826387</t>
  </si>
  <si>
    <t>101918</t>
  </si>
  <si>
    <t>CARLOS TOAPANTA COMPAÑIA</t>
  </si>
  <si>
    <t>802543</t>
  </si>
  <si>
    <t>FERRETERIA TOAPANTA</t>
  </si>
  <si>
    <t>AV.  MALDONADO Y  JULIO  ANDRADE</t>
  </si>
  <si>
    <t>OPGUAM</t>
  </si>
  <si>
    <t>O-Pichincha-Guamani</t>
  </si>
  <si>
    <t>10004392</t>
  </si>
  <si>
    <t>TAPIA VINICIO CASTRO</t>
  </si>
  <si>
    <t>18-UE614</t>
  </si>
  <si>
    <t>1002209132</t>
  </si>
  <si>
    <t>012-024-00412645</t>
  </si>
  <si>
    <t>9000808666</t>
  </si>
  <si>
    <t>012-022-00316455</t>
  </si>
  <si>
    <t>40567776</t>
  </si>
  <si>
    <t>P000033401</t>
  </si>
  <si>
    <t>8002826396</t>
  </si>
  <si>
    <t>012-024-00412646</t>
  </si>
  <si>
    <t>9000808665</t>
  </si>
  <si>
    <t>012-022-00316454</t>
  </si>
  <si>
    <t>40567777</t>
  </si>
  <si>
    <t>P000033402</t>
  </si>
  <si>
    <t>8002826395</t>
  </si>
  <si>
    <t>1002209091</t>
  </si>
  <si>
    <t>012-024-00412647</t>
  </si>
  <si>
    <t>9000808670</t>
  </si>
  <si>
    <t>012-022-00316458</t>
  </si>
  <si>
    <t>40567487</t>
  </si>
  <si>
    <t>P000033320</t>
  </si>
  <si>
    <t>8002826351</t>
  </si>
  <si>
    <t>100021851</t>
  </si>
  <si>
    <t>JACINTO LOPEZ</t>
  </si>
  <si>
    <t>18-UE940</t>
  </si>
  <si>
    <t>012-024-00412648</t>
  </si>
  <si>
    <t>9000808668</t>
  </si>
  <si>
    <t>012-022-00316456</t>
  </si>
  <si>
    <t>40567486</t>
  </si>
  <si>
    <t>P000033319</t>
  </si>
  <si>
    <t>8002826350</t>
  </si>
  <si>
    <t>012-024-00412649</t>
  </si>
  <si>
    <t>9000808669</t>
  </si>
  <si>
    <t>012-022-00316457</t>
  </si>
  <si>
    <t>40567485</t>
  </si>
  <si>
    <t>P000033318</t>
  </si>
  <si>
    <t>8002826352</t>
  </si>
  <si>
    <t>1002209105</t>
  </si>
  <si>
    <t>012-024-00412650</t>
  </si>
  <si>
    <t>9000808671</t>
  </si>
  <si>
    <t>012-022-00316459</t>
  </si>
  <si>
    <t>40567548</t>
  </si>
  <si>
    <t>0000394677</t>
  </si>
  <si>
    <t>8002826365</t>
  </si>
  <si>
    <t>10002564</t>
  </si>
  <si>
    <t>CASA FERRETERIA FONG S.A. FERREFONG</t>
  </si>
  <si>
    <t>807453</t>
  </si>
  <si>
    <t>BODEGA SAN CAMILO</t>
  </si>
  <si>
    <t>AV. GUAYAQUIL N° 439 Y CALLEJON A</t>
  </si>
  <si>
    <t>100017801</t>
  </si>
  <si>
    <t>VICTOR CUASES</t>
  </si>
  <si>
    <t>18-UE543</t>
  </si>
  <si>
    <t>1002209170</t>
  </si>
  <si>
    <t>012-024-00412651</t>
  </si>
  <si>
    <t>9000808692</t>
  </si>
  <si>
    <t>012-022-00316461</t>
  </si>
  <si>
    <t>40567709</t>
  </si>
  <si>
    <t>0000394920</t>
  </si>
  <si>
    <t>8002826438</t>
  </si>
  <si>
    <t>103278</t>
  </si>
  <si>
    <t>SERVICIOS &amp; MATERIALES DE CONSTRUCC</t>
  </si>
  <si>
    <t>809604</t>
  </si>
  <si>
    <t>TORRES SAN ISIDRO</t>
  </si>
  <si>
    <t>DE LOS OLVIVOS Y ALTA CALIFORNIA</t>
  </si>
  <si>
    <t>OPSANI</t>
  </si>
  <si>
    <t>O-Pichincha-Sanisidrodelinca</t>
  </si>
  <si>
    <t>100020335</t>
  </si>
  <si>
    <t>LUIS HARO</t>
  </si>
  <si>
    <t>18-UE743</t>
  </si>
  <si>
    <t>012-024-00412652</t>
  </si>
  <si>
    <t>9000808689</t>
  </si>
  <si>
    <t>012-022-00316460</t>
  </si>
  <si>
    <t>40567712</t>
  </si>
  <si>
    <t>0000394921</t>
  </si>
  <si>
    <t>8002826437</t>
  </si>
  <si>
    <t>101598</t>
  </si>
  <si>
    <t>FLORES PEÑA CARMEN MARIA</t>
  </si>
  <si>
    <t>801576</t>
  </si>
  <si>
    <t>BODEGA MACOFER</t>
  </si>
  <si>
    <t>BODEGA MACOFER / CALLE GUAYACANES</t>
  </si>
  <si>
    <t>OPKENN</t>
  </si>
  <si>
    <t>O-Pichincha-Kennedy</t>
  </si>
  <si>
    <t>1002209154</t>
  </si>
  <si>
    <t>012-024-00412653</t>
  </si>
  <si>
    <t>0000394574</t>
  </si>
  <si>
    <t>8002826421</t>
  </si>
  <si>
    <t>1002209136</t>
  </si>
  <si>
    <t>012-024-00412654</t>
  </si>
  <si>
    <t>9000808725</t>
  </si>
  <si>
    <t>012-022-00316462</t>
  </si>
  <si>
    <t>40567680</t>
  </si>
  <si>
    <t>0000394875</t>
  </si>
  <si>
    <t>8002826400</t>
  </si>
  <si>
    <t>103384</t>
  </si>
  <si>
    <t>MOLINA IZQUIERDO FABIAN TRAJANO</t>
  </si>
  <si>
    <t>804677</t>
  </si>
  <si>
    <t>ELECTRO FERRETERO MOLINA</t>
  </si>
  <si>
    <t>MORONA</t>
  </si>
  <si>
    <t>CALLE SOASTI Y 10 DE AGOSTO</t>
  </si>
  <si>
    <t>OVMACA</t>
  </si>
  <si>
    <t>O-Moronasantiag-Macas</t>
  </si>
  <si>
    <t>100016021</t>
  </si>
  <si>
    <t>CARLOS LARA</t>
  </si>
  <si>
    <t>18-UE691</t>
  </si>
  <si>
    <t>1002209178</t>
  </si>
  <si>
    <t>012-024-00412655</t>
  </si>
  <si>
    <t>9000808742</t>
  </si>
  <si>
    <t>012-022-00316463</t>
  </si>
  <si>
    <t>40567696</t>
  </si>
  <si>
    <t>0000394905</t>
  </si>
  <si>
    <t>8002826448</t>
  </si>
  <si>
    <t>101782</t>
  </si>
  <si>
    <t>LUZURIAGA BELTRAN IRMA DEL ROCIO</t>
  </si>
  <si>
    <t>801791</t>
  </si>
  <si>
    <t>BODEGA LUZURIAGA</t>
  </si>
  <si>
    <t>AV. ELOY ALFARO N50-350</t>
  </si>
  <si>
    <t>100014857</t>
  </si>
  <si>
    <t>WILSON PASPUEZAN</t>
  </si>
  <si>
    <t>18-UE346</t>
  </si>
  <si>
    <t>1002209166</t>
  </si>
  <si>
    <t>012-024-00412656</t>
  </si>
  <si>
    <t>9000808749</t>
  </si>
  <si>
    <t>012-022-00316464</t>
  </si>
  <si>
    <t>40567794</t>
  </si>
  <si>
    <t>0000395024</t>
  </si>
  <si>
    <t>8002826433</t>
  </si>
  <si>
    <t>801009</t>
  </si>
  <si>
    <t>BODEGA COLBAPI</t>
  </si>
  <si>
    <t>MALECON Y PEDRO CARBO S/N</t>
  </si>
  <si>
    <t>100022266</t>
  </si>
  <si>
    <t>18-UE711</t>
  </si>
  <si>
    <t>1002209143</t>
  </si>
  <si>
    <t>012-024-00412657</t>
  </si>
  <si>
    <t>9000808750</t>
  </si>
  <si>
    <t>012-022-00316465</t>
  </si>
  <si>
    <t>40567618</t>
  </si>
  <si>
    <t>0000394775</t>
  </si>
  <si>
    <t>8002826409</t>
  </si>
  <si>
    <t>806771</t>
  </si>
  <si>
    <t>LUNA GOMEZ MARIUXI ELIZABETH</t>
  </si>
  <si>
    <t>EL EMPALME</t>
  </si>
  <si>
    <t>VIA A MANABÍ. JUNTO A EL TIA</t>
  </si>
  <si>
    <t>OGELEM</t>
  </si>
  <si>
    <t>O-Guayas-Elempalme</t>
  </si>
  <si>
    <t>1002209171</t>
  </si>
  <si>
    <t>012-024-00412658</t>
  </si>
  <si>
    <t>9000808755</t>
  </si>
  <si>
    <t>012-022-00316466</t>
  </si>
  <si>
    <t>40567635</t>
  </si>
  <si>
    <t>P000033368</t>
  </si>
  <si>
    <t>8002826439</t>
  </si>
  <si>
    <t>101449</t>
  </si>
  <si>
    <t>801745</t>
  </si>
  <si>
    <t>GRANEL, BOD. JACOME MA</t>
  </si>
  <si>
    <t>AV. SIMON RODRIGUEZ S/N Y</t>
  </si>
  <si>
    <t>100019807</t>
  </si>
  <si>
    <t>JUAN TOBAR</t>
  </si>
  <si>
    <t>18-UE801GR</t>
  </si>
  <si>
    <t>1002209158</t>
  </si>
  <si>
    <t>012-024-00412659</t>
  </si>
  <si>
    <t>9000808103</t>
  </si>
  <si>
    <t>013-020-00047986</t>
  </si>
  <si>
    <t>70177623</t>
  </si>
  <si>
    <t>0000394550</t>
  </si>
  <si>
    <t>8002826425</t>
  </si>
  <si>
    <t>10000438</t>
  </si>
  <si>
    <t>TUL ECUADOR ECUATUL S.A.S.</t>
  </si>
  <si>
    <t>807377</t>
  </si>
  <si>
    <t>BODEGA TUL GUAYAQUIL</t>
  </si>
  <si>
    <t>VIA A DAULE KM 14,5</t>
  </si>
  <si>
    <t>OGGUAY</t>
  </si>
  <si>
    <t>O-Guayas-Guayaquil</t>
  </si>
  <si>
    <t>100019625</t>
  </si>
  <si>
    <t>FRANKLIN MENDEZ</t>
  </si>
  <si>
    <t>18-UE551</t>
  </si>
  <si>
    <t>1002209160</t>
  </si>
  <si>
    <t>012-024-00412660</t>
  </si>
  <si>
    <t>0000394552</t>
  </si>
  <si>
    <t>8002826427</t>
  </si>
  <si>
    <t>100019596</t>
  </si>
  <si>
    <t>LUIS E. TOAPANTA</t>
  </si>
  <si>
    <t>18-UE796</t>
  </si>
  <si>
    <t>1002209111</t>
  </si>
  <si>
    <t>012-024-00412661</t>
  </si>
  <si>
    <t>9000802393</t>
  </si>
  <si>
    <t>013-020-00047730</t>
  </si>
  <si>
    <t>70176357</t>
  </si>
  <si>
    <t>0000394547</t>
  </si>
  <si>
    <t>8002826374</t>
  </si>
  <si>
    <t>810921</t>
  </si>
  <si>
    <t>GRANEL DERMIGON</t>
  </si>
  <si>
    <t>AV PRINCIPAL Y PARQUE INDUSTRIAL</t>
  </si>
  <si>
    <t>1002209159</t>
  </si>
  <si>
    <t>012-024-00412662</t>
  </si>
  <si>
    <t>0000394551</t>
  </si>
  <si>
    <t>8002826426</t>
  </si>
  <si>
    <t>100021196</t>
  </si>
  <si>
    <t>PATRICIO CASTILLO</t>
  </si>
  <si>
    <t>18-UE343</t>
  </si>
  <si>
    <t>1002209157</t>
  </si>
  <si>
    <t>012-024-00412663</t>
  </si>
  <si>
    <t>0000394549</t>
  </si>
  <si>
    <t>8002826424</t>
  </si>
  <si>
    <t>100015030</t>
  </si>
  <si>
    <t>MARCO CASTRO</t>
  </si>
  <si>
    <t>18-UE845</t>
  </si>
  <si>
    <t>1002209144</t>
  </si>
  <si>
    <t>012-024-00412664</t>
  </si>
  <si>
    <t>9000808759</t>
  </si>
  <si>
    <t>012-022-00316467</t>
  </si>
  <si>
    <t>40567574</t>
  </si>
  <si>
    <t>0000394722</t>
  </si>
  <si>
    <t>8002826410</t>
  </si>
  <si>
    <t>806985</t>
  </si>
  <si>
    <t>GRANEL DISPOSTES</t>
  </si>
  <si>
    <t>CALLE SAN FRANCISCO DE ASIS</t>
  </si>
  <si>
    <t>1002209180</t>
  </si>
  <si>
    <t>012-024-00412665</t>
  </si>
  <si>
    <t>9000808760</t>
  </si>
  <si>
    <t>012-022-00316468</t>
  </si>
  <si>
    <t>40567720</t>
  </si>
  <si>
    <t>0000394928</t>
  </si>
  <si>
    <t>8002826450</t>
  </si>
  <si>
    <t>805507</t>
  </si>
  <si>
    <t>ARTURO ZAVALA ORLANDO</t>
  </si>
  <si>
    <t>JIPIJAPA</t>
  </si>
  <si>
    <t>VIA PUERTO CAYO - MANTA</t>
  </si>
  <si>
    <t>OMPUER</t>
  </si>
  <si>
    <t>O-Manabi-Puertolopez</t>
  </si>
  <si>
    <t>100018027</t>
  </si>
  <si>
    <t>ALFREDO CABRERA</t>
  </si>
  <si>
    <t>18-UE579</t>
  </si>
  <si>
    <t>1002209161</t>
  </si>
  <si>
    <t>012-024-00412666</t>
  </si>
  <si>
    <t>9000808411</t>
  </si>
  <si>
    <t>013-020-00048012</t>
  </si>
  <si>
    <t>70177679</t>
  </si>
  <si>
    <t>0000394842</t>
  </si>
  <si>
    <t>8002826428</t>
  </si>
  <si>
    <t>807466</t>
  </si>
  <si>
    <t>BODEGA TUL TABABELA</t>
  </si>
  <si>
    <t>SAN PEDRO S/N, OYAMBARILLO</t>
  </si>
  <si>
    <t>OPTABA</t>
  </si>
  <si>
    <t>O-Pichincha-Tababela</t>
  </si>
  <si>
    <t>100014861</t>
  </si>
  <si>
    <t>DIEGO CORONADO</t>
  </si>
  <si>
    <t>18-UE328</t>
  </si>
  <si>
    <t>1002209220</t>
  </si>
  <si>
    <t>012-024-00412667</t>
  </si>
  <si>
    <t>9000808761</t>
  </si>
  <si>
    <t>012-022-00316469</t>
  </si>
  <si>
    <t>40567798</t>
  </si>
  <si>
    <t>P000033413</t>
  </si>
  <si>
    <t>8002826492</t>
  </si>
  <si>
    <t>100021095</t>
  </si>
  <si>
    <t>ROMMEL CUARAN</t>
  </si>
  <si>
    <t>18-UE697</t>
  </si>
  <si>
    <t>1002209238</t>
  </si>
  <si>
    <t>012-024-00412668</t>
  </si>
  <si>
    <t>9000808652</t>
  </si>
  <si>
    <t>013-020-00048089</t>
  </si>
  <si>
    <t>70177728</t>
  </si>
  <si>
    <t>0000395018</t>
  </si>
  <si>
    <t>8002826515</t>
  </si>
  <si>
    <t>105042</t>
  </si>
  <si>
    <t>VELEZ FARIAS SANTO ELADIO</t>
  </si>
  <si>
    <t>806439</t>
  </si>
  <si>
    <t>BODEGA PRINCIPAL FERRETERIA VELEZ</t>
  </si>
  <si>
    <t>EL CARMEN</t>
  </si>
  <si>
    <t>AV LUIS MARIA PINTO</t>
  </si>
  <si>
    <t>OMMANG</t>
  </si>
  <si>
    <t>O-Manabi-Manga del Cura</t>
  </si>
  <si>
    <t>100014907</t>
  </si>
  <si>
    <t>LUIS CALDERON</t>
  </si>
  <si>
    <t>18-UE510</t>
  </si>
  <si>
    <t>1002209217</t>
  </si>
  <si>
    <t>012-024-00412669</t>
  </si>
  <si>
    <t>9000808762</t>
  </si>
  <si>
    <t>012-022-00316470</t>
  </si>
  <si>
    <t>40567787</t>
  </si>
  <si>
    <t>P000033407</t>
  </si>
  <si>
    <t>8002826489</t>
  </si>
  <si>
    <t>101730</t>
  </si>
  <si>
    <t>802061</t>
  </si>
  <si>
    <t>BODEGA FERRYBLOQ</t>
  </si>
  <si>
    <t>BODEGA FERRYBLOQ / VIA ESMERALDAS</t>
  </si>
  <si>
    <t>100014975</t>
  </si>
  <si>
    <t>NESTOR YEPEZ</t>
  </si>
  <si>
    <t>18-UE837</t>
  </si>
  <si>
    <t>1002209265</t>
  </si>
  <si>
    <t>012-024-00412670</t>
  </si>
  <si>
    <t>9000808765</t>
  </si>
  <si>
    <t>012-022-00316472</t>
  </si>
  <si>
    <t>40567808</t>
  </si>
  <si>
    <t>P000033418</t>
  </si>
  <si>
    <t>8002826551</t>
  </si>
  <si>
    <t>103029</t>
  </si>
  <si>
    <t>CANO LASTRA ALBA MARIA</t>
  </si>
  <si>
    <t>806621</t>
  </si>
  <si>
    <t>BIG BLOCK LUIS TOAPANTA</t>
  </si>
  <si>
    <t>PASAJE INTEROCEANICA 2 RUTA VIVA</t>
  </si>
  <si>
    <t>100014832</t>
  </si>
  <si>
    <t>JESUS PIEDRA</t>
  </si>
  <si>
    <t>18-UE304</t>
  </si>
  <si>
    <t>012-024-00412671</t>
  </si>
  <si>
    <t>9000808764</t>
  </si>
  <si>
    <t>012-022-00316471</t>
  </si>
  <si>
    <t>40567807</t>
  </si>
  <si>
    <t>P000033417</t>
  </si>
  <si>
    <t>8002826552</t>
  </si>
  <si>
    <t>804166</t>
  </si>
  <si>
    <t>BOYACA S/N, BARRIO LA MORITA</t>
  </si>
  <si>
    <t>1002209191</t>
  </si>
  <si>
    <t>012-024-00412672</t>
  </si>
  <si>
    <t>9000808768</t>
  </si>
  <si>
    <t>012-022-00316474</t>
  </si>
  <si>
    <t>40567674</t>
  </si>
  <si>
    <t>0000394865</t>
  </si>
  <si>
    <t>8002826460</t>
  </si>
  <si>
    <t>103279</t>
  </si>
  <si>
    <t>ANCHUNDIA VINCES JUAN CARLOS</t>
  </si>
  <si>
    <t>804474</t>
  </si>
  <si>
    <t>PORTOVIEJO</t>
  </si>
  <si>
    <t>DIAGONAL A COMANDO DE POLICIA</t>
  </si>
  <si>
    <t>OMPORT</t>
  </si>
  <si>
    <t>O-Manabi-Portoviejo</t>
  </si>
  <si>
    <t>012-024-00412673</t>
  </si>
  <si>
    <t>9000808767</t>
  </si>
  <si>
    <t>012-022-00316473</t>
  </si>
  <si>
    <t>0000394864</t>
  </si>
  <si>
    <t>8002826461</t>
  </si>
  <si>
    <t>1002209252</t>
  </si>
  <si>
    <t>012-024-00412675</t>
  </si>
  <si>
    <t>2500108681</t>
  </si>
  <si>
    <t>P000033410</t>
  </si>
  <si>
    <t>8002826534</t>
  </si>
  <si>
    <t>1002209283</t>
  </si>
  <si>
    <t>012-024-00412676</t>
  </si>
  <si>
    <t>9000808771</t>
  </si>
  <si>
    <t>012-022-00316477</t>
  </si>
  <si>
    <t>40567806</t>
  </si>
  <si>
    <t>0000395048</t>
  </si>
  <si>
    <t>8002826572</t>
  </si>
  <si>
    <t>100019455</t>
  </si>
  <si>
    <t>ISAIAS ORDONEZ</t>
  </si>
  <si>
    <t>18-UE661</t>
  </si>
  <si>
    <t>012-024-00412677</t>
  </si>
  <si>
    <t>9000808770</t>
  </si>
  <si>
    <t>012-022-00316476</t>
  </si>
  <si>
    <t>40567803</t>
  </si>
  <si>
    <t>0000395047</t>
  </si>
  <si>
    <t>8002826573</t>
  </si>
  <si>
    <t>101669</t>
  </si>
  <si>
    <t>CONSTRUHORMIGON S.A.</t>
  </si>
  <si>
    <t>805611</t>
  </si>
  <si>
    <t>CONSTRUECUADOR -  CONJUNTO LIVORNO</t>
  </si>
  <si>
    <t>CALLE 2 HACIENDA MONTESOR</t>
  </si>
  <si>
    <t>1002209190</t>
  </si>
  <si>
    <t>012-024-00412678</t>
  </si>
  <si>
    <t>9000808773</t>
  </si>
  <si>
    <t>012-022-00316478</t>
  </si>
  <si>
    <t>40567722</t>
  </si>
  <si>
    <t>0000394929</t>
  </si>
  <si>
    <t>8002826459</t>
  </si>
  <si>
    <t>102970</t>
  </si>
  <si>
    <t>MATERIALES DE CONSTRUCCION MACON SA</t>
  </si>
  <si>
    <t>804006</t>
  </si>
  <si>
    <t>AV J RODRIGUEZ YA V DEL BOMBERO</t>
  </si>
  <si>
    <t>1002209215</t>
  </si>
  <si>
    <t>012-024-00412679</t>
  </si>
  <si>
    <t>9000808774</t>
  </si>
  <si>
    <t>012-022-00316479</t>
  </si>
  <si>
    <t>40567791</t>
  </si>
  <si>
    <t>P000033408</t>
  </si>
  <si>
    <t>8002826487</t>
  </si>
  <si>
    <t>802875</t>
  </si>
  <si>
    <t>DESTINO GENERAL FARFÁN - LA PUNTA</t>
  </si>
  <si>
    <t>PUENTE SAN MIGUEL, LAGO AGRIO</t>
  </si>
  <si>
    <t>10006129</t>
  </si>
  <si>
    <t>18-KAA2020</t>
  </si>
  <si>
    <t>1002209188</t>
  </si>
  <si>
    <t>012-024-00412680</t>
  </si>
  <si>
    <t>9000808775</t>
  </si>
  <si>
    <t>012-022-00316480</t>
  </si>
  <si>
    <t>40567577</t>
  </si>
  <si>
    <t>0000394731</t>
  </si>
  <si>
    <t>8002826457</t>
  </si>
  <si>
    <t>806774</t>
  </si>
  <si>
    <t>FERRETERIA BORJA E HIJOS LTDA</t>
  </si>
  <si>
    <t>GUALACEO</t>
  </si>
  <si>
    <t>SANTA BARBARA Y CUENCA</t>
  </si>
  <si>
    <t>OACUEN</t>
  </si>
  <si>
    <t>O-Azuay-Cuenca</t>
  </si>
  <si>
    <t>100014860</t>
  </si>
  <si>
    <t>LUIS TANICUCHI</t>
  </si>
  <si>
    <t>18-UE350</t>
  </si>
  <si>
    <t>1002209199</t>
  </si>
  <si>
    <t>012-024-00412681</t>
  </si>
  <si>
    <t>9000808776</t>
  </si>
  <si>
    <t>012-022-00316481</t>
  </si>
  <si>
    <t>40567740</t>
  </si>
  <si>
    <t>0000394948</t>
  </si>
  <si>
    <t>8002826470</t>
  </si>
  <si>
    <t>1002209249</t>
  </si>
  <si>
    <t>012-024-00412682</t>
  </si>
  <si>
    <t>9000808778</t>
  </si>
  <si>
    <t>012-022-00316483</t>
  </si>
  <si>
    <t>40567793</t>
  </si>
  <si>
    <t>0000395021</t>
  </si>
  <si>
    <t>8002826530</t>
  </si>
  <si>
    <t>102876</t>
  </si>
  <si>
    <t>OSORIO GUERRERO MARCO VINICIO</t>
  </si>
  <si>
    <t>803667</t>
  </si>
  <si>
    <t>FERRETERIA LA ECONOMIA</t>
  </si>
  <si>
    <t>MUISNE</t>
  </si>
  <si>
    <t>CALLE C1 NUMERO 1, NUEVO MUISNE</t>
  </si>
  <si>
    <t>OEMUIS</t>
  </si>
  <si>
    <t>O-Esmeraldas-Muisne</t>
  </si>
  <si>
    <t>012-024-00412683</t>
  </si>
  <si>
    <t>9000808777</t>
  </si>
  <si>
    <t>012-022-00316482</t>
  </si>
  <si>
    <t>0000395022</t>
  </si>
  <si>
    <t>8002826529</t>
  </si>
  <si>
    <t>1002209309</t>
  </si>
  <si>
    <t>012-024-00412684</t>
  </si>
  <si>
    <t>9000808780</t>
  </si>
  <si>
    <t>012-022-00316484</t>
  </si>
  <si>
    <t>40567818</t>
  </si>
  <si>
    <t>P000033421</t>
  </si>
  <si>
    <t>8002826605</t>
  </si>
  <si>
    <t>101458</t>
  </si>
  <si>
    <t>ILLESCAS CERDA GLINYS JANNETH</t>
  </si>
  <si>
    <t>801726</t>
  </si>
  <si>
    <t>BODEGA SAQUISILI</t>
  </si>
  <si>
    <t>SAQUISILÍ</t>
  </si>
  <si>
    <t>SAQUISILI CALLE 9 DE OCTUBRE  Y</t>
  </si>
  <si>
    <t>OXSAQU</t>
  </si>
  <si>
    <t>O-Cotopaxi-Saquisili</t>
  </si>
  <si>
    <t>1002209282</t>
  </si>
  <si>
    <t>012-024-00412685</t>
  </si>
  <si>
    <t>9000808672</t>
  </si>
  <si>
    <t>013-020-00048090</t>
  </si>
  <si>
    <t>70177735</t>
  </si>
  <si>
    <t>0000395042</t>
  </si>
  <si>
    <t>8002826570</t>
  </si>
  <si>
    <t>10003656</t>
  </si>
  <si>
    <t>SANTOS MOREIRA JOSE PATRICIO</t>
  </si>
  <si>
    <t>807730</t>
  </si>
  <si>
    <t>BODEGA GIGANTE FERRETERO</t>
  </si>
  <si>
    <t>ATACAMES</t>
  </si>
  <si>
    <t>VIA PRINCIPAL Y SANTA ELENA</t>
  </si>
  <si>
    <t>OETONS</t>
  </si>
  <si>
    <t>O-Esmeraldas-Tonsupa</t>
  </si>
  <si>
    <t>10008215</t>
  </si>
  <si>
    <t>18-UE630</t>
  </si>
  <si>
    <t>012-024-00412686</t>
  </si>
  <si>
    <t>9000808673</t>
  </si>
  <si>
    <t>013-020-00048091</t>
  </si>
  <si>
    <t>70177734</t>
  </si>
  <si>
    <t>0000395041</t>
  </si>
  <si>
    <t>8002826571</t>
  </si>
  <si>
    <t>1002209308</t>
  </si>
  <si>
    <t>012-024-00412687</t>
  </si>
  <si>
    <t>9000808783</t>
  </si>
  <si>
    <t>012-022-00316486</t>
  </si>
  <si>
    <t>40567812</t>
  </si>
  <si>
    <t>0000395060</t>
  </si>
  <si>
    <t>8002826603</t>
  </si>
  <si>
    <t>800644</t>
  </si>
  <si>
    <t>MONICA AMBROSI A</t>
  </si>
  <si>
    <t>MONICA AMBROSI / VIA A QUEVEDO</t>
  </si>
  <si>
    <t>012-024-00412688</t>
  </si>
  <si>
    <t>9000808782</t>
  </si>
  <si>
    <t>012-022-00316485</t>
  </si>
  <si>
    <t>0000395059</t>
  </si>
  <si>
    <t>8002826604</t>
  </si>
  <si>
    <t>1002209290</t>
  </si>
  <si>
    <t>012-024-00412689</t>
  </si>
  <si>
    <t>9000808784</t>
  </si>
  <si>
    <t>012-022-00316487</t>
  </si>
  <si>
    <t>40567813</t>
  </si>
  <si>
    <t>0000395064</t>
  </si>
  <si>
    <t>8002826580</t>
  </si>
  <si>
    <t>101612</t>
  </si>
  <si>
    <t>QUEZADA GODOY FREDDY IVAN</t>
  </si>
  <si>
    <t>801959</t>
  </si>
  <si>
    <t>BODEGA PROPIA QUEZADA</t>
  </si>
  <si>
    <t>FRANCISCO DE ALBORNOZ N8-149 Y LEON</t>
  </si>
  <si>
    <t>100019981</t>
  </si>
  <si>
    <t>IVAN ALARCON</t>
  </si>
  <si>
    <t>18-UE561</t>
  </si>
  <si>
    <t>1002209304</t>
  </si>
  <si>
    <t>012-024-00412690</t>
  </si>
  <si>
    <t>2500108682</t>
  </si>
  <si>
    <t>P000033411</t>
  </si>
  <si>
    <t>8002826598</t>
  </si>
  <si>
    <t>1002209303</t>
  </si>
  <si>
    <t>012-024-00412692</t>
  </si>
  <si>
    <t>9000808791</t>
  </si>
  <si>
    <t>012-022-00316491</t>
  </si>
  <si>
    <t>40567821</t>
  </si>
  <si>
    <t>P000033424</t>
  </si>
  <si>
    <t>8002826595</t>
  </si>
  <si>
    <t>100014996</t>
  </si>
  <si>
    <t>GERARDO GRANDA</t>
  </si>
  <si>
    <t>18-UE692</t>
  </si>
  <si>
    <t>012-024-00412693</t>
  </si>
  <si>
    <t>9000808789</t>
  </si>
  <si>
    <t>012-022-00316489</t>
  </si>
  <si>
    <t>40567820</t>
  </si>
  <si>
    <t>P000033423</t>
  </si>
  <si>
    <t>8002826596</t>
  </si>
  <si>
    <t>012-024-00412694</t>
  </si>
  <si>
    <t>9000808790</t>
  </si>
  <si>
    <t>012-022-00316490</t>
  </si>
  <si>
    <t>40567819</t>
  </si>
  <si>
    <t>P000033422</t>
  </si>
  <si>
    <t>8002826597</t>
  </si>
  <si>
    <t>1002209335</t>
  </si>
  <si>
    <t>012-024-00412695</t>
  </si>
  <si>
    <t>9000808793</t>
  </si>
  <si>
    <t>012-022-00316493</t>
  </si>
  <si>
    <t>40567815</t>
  </si>
  <si>
    <t>P000033420</t>
  </si>
  <si>
    <t>8002826639</t>
  </si>
  <si>
    <t>806524</t>
  </si>
  <si>
    <t>FERRETERIA DUBAL SORIA</t>
  </si>
  <si>
    <t>PANAMERICANA NORTE Y JOSE MEJIA</t>
  </si>
  <si>
    <t>OPYARU</t>
  </si>
  <si>
    <t>O-Pichincha-Yaruqui</t>
  </si>
  <si>
    <t>100015005</t>
  </si>
  <si>
    <t>LUIS QUITO</t>
  </si>
  <si>
    <t>18-UE398</t>
  </si>
  <si>
    <t>012-024-00412696</t>
  </si>
  <si>
    <t>9000808792</t>
  </si>
  <si>
    <t>012-022-00316492</t>
  </si>
  <si>
    <t>40567814</t>
  </si>
  <si>
    <t>P000033419</t>
  </si>
  <si>
    <t>8002826640</t>
  </si>
  <si>
    <t>1002209310</t>
  </si>
  <si>
    <t>012-024-00412697</t>
  </si>
  <si>
    <t>9000808795</t>
  </si>
  <si>
    <t>012-022-00316495</t>
  </si>
  <si>
    <t>40567824</t>
  </si>
  <si>
    <t>P000033427</t>
  </si>
  <si>
    <t>8002826608</t>
  </si>
  <si>
    <t>803600</t>
  </si>
  <si>
    <t>FERRICENTRO CAMAL</t>
  </si>
  <si>
    <t>PANAMERICANA Y CALLE DEL ROCIO</t>
  </si>
  <si>
    <t>100014926</t>
  </si>
  <si>
    <t>LUIS LATACUMBA</t>
  </si>
  <si>
    <t>18-UE563</t>
  </si>
  <si>
    <t>012-024-00412698</t>
  </si>
  <si>
    <t>9000808794</t>
  </si>
  <si>
    <t>012-022-00316494</t>
  </si>
  <si>
    <t>40567823</t>
  </si>
  <si>
    <t>P000033426</t>
  </si>
  <si>
    <t>8002826607</t>
  </si>
  <si>
    <t>1002209315</t>
  </si>
  <si>
    <t>012-024-00412699</t>
  </si>
  <si>
    <t>9000808798</t>
  </si>
  <si>
    <t>012-022-00316498</t>
  </si>
  <si>
    <t>40567694</t>
  </si>
  <si>
    <t>0000394898</t>
  </si>
  <si>
    <t>8002826615</t>
  </si>
  <si>
    <t>104392</t>
  </si>
  <si>
    <t>ARAQUE TERAN DAVID SEBASTIAN</t>
  </si>
  <si>
    <t>806379</t>
  </si>
  <si>
    <t>BODEGA PRINCIPAL MR BLOQUE</t>
  </si>
  <si>
    <t>VIA CIRCUNVALACION FRT URB ST MARTA</t>
  </si>
  <si>
    <t>012-024-00412700</t>
  </si>
  <si>
    <t>9000808796</t>
  </si>
  <si>
    <t>012-022-00316496</t>
  </si>
  <si>
    <t>0000394895</t>
  </si>
  <si>
    <t>8002826616</t>
  </si>
  <si>
    <t>012-024-00412701</t>
  </si>
  <si>
    <t>9000808797</t>
  </si>
  <si>
    <t>012-022-00316497</t>
  </si>
  <si>
    <t>0000394899</t>
  </si>
  <si>
    <t>8002826614</t>
  </si>
  <si>
    <t>1002209319</t>
  </si>
  <si>
    <t>012-024-00412702</t>
  </si>
  <si>
    <t>2500108685</t>
  </si>
  <si>
    <t>P000033425</t>
  </si>
  <si>
    <t>8002826620</t>
  </si>
  <si>
    <t>1002209339</t>
  </si>
  <si>
    <t>012-024-00412703</t>
  </si>
  <si>
    <t>9000808802</t>
  </si>
  <si>
    <t>012-022-00316499</t>
  </si>
  <si>
    <t>40567719</t>
  </si>
  <si>
    <t>0000394927</t>
  </si>
  <si>
    <t>8002826644</t>
  </si>
  <si>
    <t>1002209338</t>
  </si>
  <si>
    <t>012-024-00412704</t>
  </si>
  <si>
    <t>9000808647</t>
  </si>
  <si>
    <t>013-020-00048088</t>
  </si>
  <si>
    <t>70177726</t>
  </si>
  <si>
    <t>P000033406</t>
  </si>
  <si>
    <t>8002826643</t>
  </si>
  <si>
    <t>102988</t>
  </si>
  <si>
    <t>810848</t>
  </si>
  <si>
    <t>OBRA SEVILLA</t>
  </si>
  <si>
    <t>VIA PRINCIPAL A SEVILLA</t>
  </si>
  <si>
    <t>100020251</t>
  </si>
  <si>
    <t>18-UE934</t>
  </si>
  <si>
    <t>1002209693</t>
  </si>
  <si>
    <t>012-024-00412705</t>
  </si>
  <si>
    <t>9000808928</t>
  </si>
  <si>
    <t>012-022-00316500</t>
  </si>
  <si>
    <t>40567565</t>
  </si>
  <si>
    <t>0000394700</t>
  </si>
  <si>
    <t>8002827049</t>
  </si>
  <si>
    <t>804320</t>
  </si>
  <si>
    <t>ARTEPISO GRANEL-QUITO</t>
  </si>
  <si>
    <t>DE LOS MANZANOS Y NICOLAS PAILACHO</t>
  </si>
  <si>
    <t>100019435</t>
  </si>
  <si>
    <t>LÁZARO CAMPILLO</t>
  </si>
  <si>
    <t>18-UE831</t>
  </si>
  <si>
    <t>1002209685</t>
  </si>
  <si>
    <t>012-024-00412706</t>
  </si>
  <si>
    <t>2500108691</t>
  </si>
  <si>
    <t>P000033442</t>
  </si>
  <si>
    <t>8002827040</t>
  </si>
  <si>
    <t>1002209699</t>
  </si>
  <si>
    <t>012-024-00412707</t>
  </si>
  <si>
    <t>9000808929</t>
  </si>
  <si>
    <t>012-022-00316501</t>
  </si>
  <si>
    <t>40567392</t>
  </si>
  <si>
    <t>0000394893</t>
  </si>
  <si>
    <t>8002827057</t>
  </si>
  <si>
    <t>802062</t>
  </si>
  <si>
    <t>HORMIG DESTINO MAGNO-OTAVALO</t>
  </si>
  <si>
    <t>VIA A SELVALEGRE</t>
  </si>
  <si>
    <t>1002209703</t>
  </si>
  <si>
    <t>012-024-00412708</t>
  </si>
  <si>
    <t>2500108603</t>
  </si>
  <si>
    <t>0000394832</t>
  </si>
  <si>
    <t>8002827063</t>
  </si>
  <si>
    <t>101755</t>
  </si>
  <si>
    <t>DERMIGON, DERIVADOS</t>
  </si>
  <si>
    <t>805597</t>
  </si>
  <si>
    <t>GRANEL PLANTA LASSO</t>
  </si>
  <si>
    <t>PANSUR SAN J.PASTOCALLE 6 KM LASSO</t>
  </si>
  <si>
    <t>1002209700</t>
  </si>
  <si>
    <t>012-024-00412709</t>
  </si>
  <si>
    <t>2500107941</t>
  </si>
  <si>
    <t>0000394777</t>
  </si>
  <si>
    <t>8002827059</t>
  </si>
  <si>
    <t>804646</t>
  </si>
  <si>
    <t>PLANTA TECHCEM</t>
  </si>
  <si>
    <t>ENTREGA EN PLANTA OTAVALO</t>
  </si>
  <si>
    <t>1002209688</t>
  </si>
  <si>
    <t>012-024-00412710</t>
  </si>
  <si>
    <t>9000808934</t>
  </si>
  <si>
    <t>012-022-00316502</t>
  </si>
  <si>
    <t>40567854</t>
  </si>
  <si>
    <t>P000033449</t>
  </si>
  <si>
    <t>8002827042</t>
  </si>
  <si>
    <t>1002209692</t>
  </si>
  <si>
    <t>012-024-00412711</t>
  </si>
  <si>
    <t>0000394196</t>
  </si>
  <si>
    <t>8002827048</t>
  </si>
  <si>
    <t>100017158</t>
  </si>
  <si>
    <t>PEDRO MANUEL QUILO BAUTISTA</t>
  </si>
  <si>
    <t>18-IBA3947</t>
  </si>
  <si>
    <t>1002209701</t>
  </si>
  <si>
    <t>012-024-00412712</t>
  </si>
  <si>
    <t>9000808938</t>
  </si>
  <si>
    <t>012-022-00316503</t>
  </si>
  <si>
    <t>0000394862</t>
  </si>
  <si>
    <t>8002827060</t>
  </si>
  <si>
    <t>1002209715</t>
  </si>
  <si>
    <t>012-024-00412713</t>
  </si>
  <si>
    <t>9000808940</t>
  </si>
  <si>
    <t>012-022-00316505</t>
  </si>
  <si>
    <t>40567856</t>
  </si>
  <si>
    <t>P000033451</t>
  </si>
  <si>
    <t>8002827079</t>
  </si>
  <si>
    <t>012-024-00412714</t>
  </si>
  <si>
    <t>9000808939</t>
  </si>
  <si>
    <t>012-022-00316504</t>
  </si>
  <si>
    <t>40567855</t>
  </si>
  <si>
    <t>P000033450</t>
  </si>
  <si>
    <t>8002827078</t>
  </si>
  <si>
    <t>1002209690</t>
  </si>
  <si>
    <t>012-024-00412715</t>
  </si>
  <si>
    <t>9000808941</t>
  </si>
  <si>
    <t>012-022-00316506</t>
  </si>
  <si>
    <t>40567849</t>
  </si>
  <si>
    <t>P000033444</t>
  </si>
  <si>
    <t>8002827046</t>
  </si>
  <si>
    <t>801744</t>
  </si>
  <si>
    <t>SACOS, BOD. FERRINORTE</t>
  </si>
  <si>
    <t>SIMON RODRIGUEZ S/N Y SALVADOR</t>
  </si>
  <si>
    <t>18-UE801</t>
  </si>
  <si>
    <t>1002209718</t>
  </si>
  <si>
    <t>012-024-00412716</t>
  </si>
  <si>
    <t>2500108695</t>
  </si>
  <si>
    <t>P000033461</t>
  </si>
  <si>
    <t>8002827083</t>
  </si>
  <si>
    <t>810878</t>
  </si>
  <si>
    <t>BODEGA ZUMBALICA</t>
  </si>
  <si>
    <t>COLAISA</t>
  </si>
  <si>
    <t>10005910</t>
  </si>
  <si>
    <t>18-UE735</t>
  </si>
  <si>
    <t>012-024-00412717</t>
  </si>
  <si>
    <t>2500108694</t>
  </si>
  <si>
    <t>P000033460</t>
  </si>
  <si>
    <t>8002827082</t>
  </si>
  <si>
    <t>1002209697</t>
  </si>
  <si>
    <t>012-024-00412718</t>
  </si>
  <si>
    <t>9000808942</t>
  </si>
  <si>
    <t>012-022-00316507</t>
  </si>
  <si>
    <t>40567828</t>
  </si>
  <si>
    <t>P000033430</t>
  </si>
  <si>
    <t>8002827054</t>
  </si>
  <si>
    <t>100020264</t>
  </si>
  <si>
    <t>JUAN VACACELA</t>
  </si>
  <si>
    <t>18-UE937</t>
  </si>
  <si>
    <t>1002209696</t>
  </si>
  <si>
    <t>012-024-00412719</t>
  </si>
  <si>
    <t>9000808944</t>
  </si>
  <si>
    <t>012-022-00316509</t>
  </si>
  <si>
    <t>40567797</t>
  </si>
  <si>
    <t>0000395038</t>
  </si>
  <si>
    <t>8002827053</t>
  </si>
  <si>
    <t>012-024-00412720</t>
  </si>
  <si>
    <t>9000808943</t>
  </si>
  <si>
    <t>012-022-00316508</t>
  </si>
  <si>
    <t>0000395039</t>
  </si>
  <si>
    <t>8002827052</t>
  </si>
  <si>
    <t>1002209702</t>
  </si>
  <si>
    <t>012-024-00412721</t>
  </si>
  <si>
    <t>9000808945</t>
  </si>
  <si>
    <t>012-022-00316510</t>
  </si>
  <si>
    <t>40567831</t>
  </si>
  <si>
    <t>P000033433</t>
  </si>
  <si>
    <t>8002827061</t>
  </si>
  <si>
    <t>1002209708</t>
  </si>
  <si>
    <t>012-024-00412722</t>
  </si>
  <si>
    <t>2500108693</t>
  </si>
  <si>
    <t>P000033459</t>
  </si>
  <si>
    <t>8002827068</t>
  </si>
  <si>
    <t>1002209716</t>
  </si>
  <si>
    <t>012-024-00412723</t>
  </si>
  <si>
    <t>9000808947</t>
  </si>
  <si>
    <t>012-022-00316511</t>
  </si>
  <si>
    <t>40567597</t>
  </si>
  <si>
    <t>0000394743</t>
  </si>
  <si>
    <t>8002827080</t>
  </si>
  <si>
    <t>800657</t>
  </si>
  <si>
    <t>FERRETERIA CHONE</t>
  </si>
  <si>
    <t>SUCRE</t>
  </si>
  <si>
    <t>FERRETERIA CHONE, AV. CESAR RUPERTI</t>
  </si>
  <si>
    <t>OMBAHI</t>
  </si>
  <si>
    <t>O-Manabi-Bahiacaraquez</t>
  </si>
  <si>
    <t>1002209733</t>
  </si>
  <si>
    <t>012-024-00412724</t>
  </si>
  <si>
    <t>9000808948</t>
  </si>
  <si>
    <t>012-022-00316512</t>
  </si>
  <si>
    <t>0000394191</t>
  </si>
  <si>
    <t>8002827102</t>
  </si>
  <si>
    <t>1002209705</t>
  </si>
  <si>
    <t>012-024-00412725</t>
  </si>
  <si>
    <t>9000808949</t>
  </si>
  <si>
    <t>012-022-00316513</t>
  </si>
  <si>
    <t>40567858</t>
  </si>
  <si>
    <t>P000033453</t>
  </si>
  <si>
    <t>8002827065</t>
  </si>
  <si>
    <t>802060</t>
  </si>
  <si>
    <t>MANUEL CANDO</t>
  </si>
  <si>
    <t>MANUEL CANDO / VIA LATACUNGA</t>
  </si>
  <si>
    <t>1002209719</t>
  </si>
  <si>
    <t>012-024-00412726</t>
  </si>
  <si>
    <t>9000808950</t>
  </si>
  <si>
    <t>012-022-00316514</t>
  </si>
  <si>
    <t>40567833</t>
  </si>
  <si>
    <t>P000033434</t>
  </si>
  <si>
    <t>8002827084</t>
  </si>
  <si>
    <t>1002209698</t>
  </si>
  <si>
    <t>012-024-00412727</t>
  </si>
  <si>
    <t>2500108690</t>
  </si>
  <si>
    <t>P000033441</t>
  </si>
  <si>
    <t>8002827055</t>
  </si>
  <si>
    <t>012-024-00412728</t>
  </si>
  <si>
    <t>2500108689</t>
  </si>
  <si>
    <t>P000033440</t>
  </si>
  <si>
    <t>8002827056</t>
  </si>
  <si>
    <t>1002209711</t>
  </si>
  <si>
    <t>012-024-00412729</t>
  </si>
  <si>
    <t>9000808951</t>
  </si>
  <si>
    <t>012-022-00316515</t>
  </si>
  <si>
    <t>40567707</t>
  </si>
  <si>
    <t>0000394918</t>
  </si>
  <si>
    <t>8002827073</t>
  </si>
  <si>
    <t>101529</t>
  </si>
  <si>
    <t>HIDALGO ZAMBRANO RAMON LEONIDAS</t>
  </si>
  <si>
    <t>801700</t>
  </si>
  <si>
    <t>BODEGA OXIMAR</t>
  </si>
  <si>
    <t>3 DE NOVIEMBRE S/N Y 2 S</t>
  </si>
  <si>
    <t>1002209712</t>
  </si>
  <si>
    <t>012-024-00412730</t>
  </si>
  <si>
    <t>9000808952</t>
  </si>
  <si>
    <t>012-022-00316516</t>
  </si>
  <si>
    <t>40567608</t>
  </si>
  <si>
    <t>0000394756</t>
  </si>
  <si>
    <t>8002827074</t>
  </si>
  <si>
    <t>103505</t>
  </si>
  <si>
    <t>MEJIA MOLINA ALEX PAULINO</t>
  </si>
  <si>
    <t>804921</t>
  </si>
  <si>
    <t>BODEGA METALCONS</t>
  </si>
  <si>
    <t>AV CHONE Y 3 DE JULIO</t>
  </si>
  <si>
    <t>OMELCA</t>
  </si>
  <si>
    <t>O-Manabi-Elcarmen</t>
  </si>
  <si>
    <t>100019281</t>
  </si>
  <si>
    <t>BYRON GRANDA</t>
  </si>
  <si>
    <t>18-UE680</t>
  </si>
  <si>
    <t>1002209731</t>
  </si>
  <si>
    <t>012-024-00412731</t>
  </si>
  <si>
    <t>9000808954</t>
  </si>
  <si>
    <t>012-022-00316518</t>
  </si>
  <si>
    <t>40567809</t>
  </si>
  <si>
    <t>0000395054</t>
  </si>
  <si>
    <t>8002827101</t>
  </si>
  <si>
    <t>012-024-00412732</t>
  </si>
  <si>
    <t>9000808953</t>
  </si>
  <si>
    <t>012-022-00316517</t>
  </si>
  <si>
    <t>0000395053</t>
  </si>
  <si>
    <t>8002827100</t>
  </si>
  <si>
    <t>1002209713</t>
  </si>
  <si>
    <t>012-024-00412733</t>
  </si>
  <si>
    <t>9000808956</t>
  </si>
  <si>
    <t>012-022-00316520</t>
  </si>
  <si>
    <t>40567839</t>
  </si>
  <si>
    <t>P000033436</t>
  </si>
  <si>
    <t>8002827076</t>
  </si>
  <si>
    <t>101667</t>
  </si>
  <si>
    <t>CABRERA REVELO JUAN CARLOS</t>
  </si>
  <si>
    <t>800876</t>
  </si>
  <si>
    <t>BODEGA CENTRO FERRET</t>
  </si>
  <si>
    <t>BODEGA CENTRO FERRETERO / VIA ATACA</t>
  </si>
  <si>
    <t>012-024-00412734</t>
  </si>
  <si>
    <t>9000808955</t>
  </si>
  <si>
    <t>012-022-00316519</t>
  </si>
  <si>
    <t>40567838</t>
  </si>
  <si>
    <t>P000033435</t>
  </si>
  <si>
    <t>8002827075</t>
  </si>
  <si>
    <t>1002209714</t>
  </si>
  <si>
    <t>012-024-00412735</t>
  </si>
  <si>
    <t>9000808957</t>
  </si>
  <si>
    <t>012-022-00316521</t>
  </si>
  <si>
    <t>40567795</t>
  </si>
  <si>
    <t>P000033412</t>
  </si>
  <si>
    <t>8002827077</t>
  </si>
  <si>
    <t>101630</t>
  </si>
  <si>
    <t>FERRETERIA EL CARACOL</t>
  </si>
  <si>
    <t>801494</t>
  </si>
  <si>
    <t>FERRETERIA EL CARAC4</t>
  </si>
  <si>
    <t>MANUEL GERMAN S/N Y</t>
  </si>
  <si>
    <t>OPMEJI</t>
  </si>
  <si>
    <t>O-Pichincha-Mejia(Machachi)</t>
  </si>
  <si>
    <t>100017965</t>
  </si>
  <si>
    <t>PATRICIO ARIAS</t>
  </si>
  <si>
    <t>18-UE535</t>
  </si>
  <si>
    <t>1002209721</t>
  </si>
  <si>
    <t>012-024-00412736</t>
  </si>
  <si>
    <t>2500108687</t>
  </si>
  <si>
    <t>P000033431</t>
  </si>
  <si>
    <t>8002827090</t>
  </si>
  <si>
    <t>100014841</t>
  </si>
  <si>
    <t>FARINANGO PEREZ LUIS OSWALDO FARINA</t>
  </si>
  <si>
    <t>18-UE536</t>
  </si>
  <si>
    <t>1002209707</t>
  </si>
  <si>
    <t>012-024-00412737</t>
  </si>
  <si>
    <t>9000808958</t>
  </si>
  <si>
    <t>012-022-00316522</t>
  </si>
  <si>
    <t>40567859</t>
  </si>
  <si>
    <t>P000033454</t>
  </si>
  <si>
    <t>8002827067</t>
  </si>
  <si>
    <t>10007757</t>
  </si>
  <si>
    <t>18-UE769</t>
  </si>
  <si>
    <t>1002209725</t>
  </si>
  <si>
    <t>012-024-00412738</t>
  </si>
  <si>
    <t>9000808959</t>
  </si>
  <si>
    <t>012-022-00316523</t>
  </si>
  <si>
    <t>40567876</t>
  </si>
  <si>
    <t>P000033468</t>
  </si>
  <si>
    <t>8002827095</t>
  </si>
  <si>
    <t>810907</t>
  </si>
  <si>
    <t>FERRETERIA MULTIFERRI</t>
  </si>
  <si>
    <t>LA CAMPAÑÍA BAJO</t>
  </si>
  <si>
    <t>1002209743</t>
  </si>
  <si>
    <t>012-024-00412739</t>
  </si>
  <si>
    <t>2500108699</t>
  </si>
  <si>
    <t>P000033465</t>
  </si>
  <si>
    <t>8002827111</t>
  </si>
  <si>
    <t>806418</t>
  </si>
  <si>
    <t>AV SIMON BOLIVAR Y CALLE QUITO</t>
  </si>
  <si>
    <t>OPNAYO</t>
  </si>
  <si>
    <t>O-Pichincha-Nayon</t>
  </si>
  <si>
    <t>1002209741</t>
  </si>
  <si>
    <t>012-024-00412740</t>
  </si>
  <si>
    <t>2500108688</t>
  </si>
  <si>
    <t>P000033432</t>
  </si>
  <si>
    <t>8002827108</t>
  </si>
  <si>
    <t>100016838</t>
  </si>
  <si>
    <t>NIXON PASPUEL</t>
  </si>
  <si>
    <t>18-UE962</t>
  </si>
  <si>
    <t>1002209753</t>
  </si>
  <si>
    <t>012-024-00412741</t>
  </si>
  <si>
    <t>9000808960</t>
  </si>
  <si>
    <t>012-022-00316524</t>
  </si>
  <si>
    <t>40567817</t>
  </si>
  <si>
    <t>0000395066</t>
  </si>
  <si>
    <t>8002827123</t>
  </si>
  <si>
    <t>101736</t>
  </si>
  <si>
    <t>AILLON VASCONEZ FRANCISCO ANIBAL</t>
  </si>
  <si>
    <t>800784</t>
  </si>
  <si>
    <t>DESTINO GRANEL.,</t>
  </si>
  <si>
    <t>VIA A QUITO PASO LATERAL</t>
  </si>
  <si>
    <t>1002209750</t>
  </si>
  <si>
    <t>012-024-00412742</t>
  </si>
  <si>
    <t>2500108692</t>
  </si>
  <si>
    <t>P000033443</t>
  </si>
  <si>
    <t>8002827120</t>
  </si>
  <si>
    <t>1002209769</t>
  </si>
  <si>
    <t>012-024-00412743</t>
  </si>
  <si>
    <t>9000808963</t>
  </si>
  <si>
    <t>012-022-00316527</t>
  </si>
  <si>
    <t>40567844</t>
  </si>
  <si>
    <t>P000033439</t>
  </si>
  <si>
    <t>8002827157</t>
  </si>
  <si>
    <t>101715</t>
  </si>
  <si>
    <t>MEDINA TERAN DIEGO BLADIMIR</t>
  </si>
  <si>
    <t>807052</t>
  </si>
  <si>
    <t>FERRETERÍA IMANTAG</t>
  </si>
  <si>
    <t>CALLE SUCRE Y  RIO AMAZONAS</t>
  </si>
  <si>
    <t>OIIMAN</t>
  </si>
  <si>
    <t>O-Imbabura-Imantag</t>
  </si>
  <si>
    <t>10008195</t>
  </si>
  <si>
    <t>18-UE706</t>
  </si>
  <si>
    <t>012-024-00412744</t>
  </si>
  <si>
    <t>9000808961</t>
  </si>
  <si>
    <t>012-022-00316525</t>
  </si>
  <si>
    <t>40567843</t>
  </si>
  <si>
    <t>P000033438</t>
  </si>
  <si>
    <t>8002827159</t>
  </si>
  <si>
    <t>012-024-00412745</t>
  </si>
  <si>
    <t>9000808962</t>
  </si>
  <si>
    <t>012-022-00316526</t>
  </si>
  <si>
    <t>40567842</t>
  </si>
  <si>
    <t>P000033437</t>
  </si>
  <si>
    <t>8002827158</t>
  </si>
  <si>
    <t>1002209764</t>
  </si>
  <si>
    <t>012-024-00412746</t>
  </si>
  <si>
    <t>9000808964</t>
  </si>
  <si>
    <t>012-022-00316528</t>
  </si>
  <si>
    <t>40567029</t>
  </si>
  <si>
    <t>0000394802</t>
  </si>
  <si>
    <t>8002827150</t>
  </si>
  <si>
    <t>1011267</t>
  </si>
  <si>
    <t>GOBIERNO AUTONOMO DESCENTRALIZADO</t>
  </si>
  <si>
    <t>807265</t>
  </si>
  <si>
    <t>MUNICIPIO DE OTAVALO</t>
  </si>
  <si>
    <t>CALLE TROCAL DE LA SIERRA, PANAMERI</t>
  </si>
  <si>
    <t>1002209767</t>
  </si>
  <si>
    <t>012-024-00412747</t>
  </si>
  <si>
    <t>9000808965</t>
  </si>
  <si>
    <t>012-022-00316529</t>
  </si>
  <si>
    <t>40567799</t>
  </si>
  <si>
    <t>P000033414</t>
  </si>
  <si>
    <t>8002827153</t>
  </si>
  <si>
    <t>10002800</t>
  </si>
  <si>
    <t>HERNANDEZ RUEDA LESLYE SORAYA</t>
  </si>
  <si>
    <t>807525</t>
  </si>
  <si>
    <t>FERRONORTE BODEGA PROPIA</t>
  </si>
  <si>
    <t>AV LOS CORAZAS 873 Y JOSE POSSE PA</t>
  </si>
  <si>
    <t>1002209759</t>
  </si>
  <si>
    <t>012-024-00412748</t>
  </si>
  <si>
    <t>2500108700</t>
  </si>
  <si>
    <t>P000033470</t>
  </si>
  <si>
    <t>8002827143</t>
  </si>
  <si>
    <t>101663</t>
  </si>
  <si>
    <t>ZURIDIST CIA. LTDA.</t>
  </si>
  <si>
    <t>802188</t>
  </si>
  <si>
    <t>BODEGA MANTA</t>
  </si>
  <si>
    <t>VIA A MONTECRISTI SECTOR LA Y CIUDA</t>
  </si>
  <si>
    <t>1002209770</t>
  </si>
  <si>
    <t>012-024-00412749</t>
  </si>
  <si>
    <t>9000808967</t>
  </si>
  <si>
    <t>012-022-00316531</t>
  </si>
  <si>
    <t>40567790</t>
  </si>
  <si>
    <t>0000395014</t>
  </si>
  <si>
    <t>8002827160</t>
  </si>
  <si>
    <t>10007431</t>
  </si>
  <si>
    <t>REA VACA ELENA NATHALY</t>
  </si>
  <si>
    <t>810515</t>
  </si>
  <si>
    <t>AV LA ECUATORIANA OE8-31 Y CAMILO O</t>
  </si>
  <si>
    <t>OPLAEC</t>
  </si>
  <si>
    <t>O-Pichincha-Laecuatoriana</t>
  </si>
  <si>
    <t>012-024-00412750</t>
  </si>
  <si>
    <t>9000808966</t>
  </si>
  <si>
    <t>012-022-00316530</t>
  </si>
  <si>
    <t>0000395015</t>
  </si>
  <si>
    <t>8002827161</t>
  </si>
  <si>
    <t>1002209772</t>
  </si>
  <si>
    <t>012-024-00412751</t>
  </si>
  <si>
    <t>2500108706</t>
  </si>
  <si>
    <t>P000033476</t>
  </si>
  <si>
    <t>8002827164</t>
  </si>
  <si>
    <t>1002209768</t>
  </si>
  <si>
    <t>012-024-00412752</t>
  </si>
  <si>
    <t>9000808969</t>
  </si>
  <si>
    <t>012-022-00316533</t>
  </si>
  <si>
    <t>40567801</t>
  </si>
  <si>
    <t>P000033416</t>
  </si>
  <si>
    <t>8002827155</t>
  </si>
  <si>
    <t>012-024-00412753</t>
  </si>
  <si>
    <t>9000808968</t>
  </si>
  <si>
    <t>012-022-00316532</t>
  </si>
  <si>
    <t>40567800</t>
  </si>
  <si>
    <t>P000033415</t>
  </si>
  <si>
    <t>8002827156</t>
  </si>
  <si>
    <t>1002209771</t>
  </si>
  <si>
    <t>012-024-00412754</t>
  </si>
  <si>
    <t>9000808970</t>
  </si>
  <si>
    <t>012-022-00316534</t>
  </si>
  <si>
    <t>40567902</t>
  </si>
  <si>
    <t>P000033477</t>
  </si>
  <si>
    <t>8002827163</t>
  </si>
  <si>
    <t>800887</t>
  </si>
  <si>
    <t>BODEGA GUAYLLABAMBA</t>
  </si>
  <si>
    <t>CALLE NOVENA Y CALLE PRINCIPAL CERC</t>
  </si>
  <si>
    <t>1002209765</t>
  </si>
  <si>
    <t>012-024-00412755</t>
  </si>
  <si>
    <t>9000808971</t>
  </si>
  <si>
    <t>012-022-00316535</t>
  </si>
  <si>
    <t>40567747</t>
  </si>
  <si>
    <t>P000033398</t>
  </si>
  <si>
    <t>8002827151</t>
  </si>
  <si>
    <t>810984</t>
  </si>
  <si>
    <t>OBRA BUENOS AIRES</t>
  </si>
  <si>
    <t>PARQUE CENTRAL BUENOS AIRES</t>
  </si>
  <si>
    <t>1002209761</t>
  </si>
  <si>
    <t>012-024-00412756</t>
  </si>
  <si>
    <t>2500108703</t>
  </si>
  <si>
    <t>P000033473</t>
  </si>
  <si>
    <t>8002827145</t>
  </si>
  <si>
    <t>100016219</t>
  </si>
  <si>
    <t>FABIAN ALQUINGA</t>
  </si>
  <si>
    <t>18-UE765</t>
  </si>
  <si>
    <t>1002209762</t>
  </si>
  <si>
    <t>012-024-00412757</t>
  </si>
  <si>
    <t>2500108704</t>
  </si>
  <si>
    <t>P000033474</t>
  </si>
  <si>
    <t>8002827147</t>
  </si>
  <si>
    <t>100018006</t>
  </si>
  <si>
    <t>EDUARDO HERRERA</t>
  </si>
  <si>
    <t>18-UE663</t>
  </si>
  <si>
    <t>1002209806</t>
  </si>
  <si>
    <t>012-024-00412758</t>
  </si>
  <si>
    <t>2500108701</t>
  </si>
  <si>
    <t>P000033471</t>
  </si>
  <si>
    <t>8002827208</t>
  </si>
  <si>
    <t>806432</t>
  </si>
  <si>
    <t>AV PV MALDONADO Y EL PORVENIR</t>
  </si>
  <si>
    <t>100014840</t>
  </si>
  <si>
    <t>MARCO</t>
  </si>
  <si>
    <t>18-UE832</t>
  </si>
  <si>
    <t>1002209760</t>
  </si>
  <si>
    <t>012-024-00412759</t>
  </si>
  <si>
    <t>2500108702</t>
  </si>
  <si>
    <t>P000033472</t>
  </si>
  <si>
    <t>8002827144</t>
  </si>
  <si>
    <t>100014920</t>
  </si>
  <si>
    <t>HECTOR AMAGUAYA</t>
  </si>
  <si>
    <t>18-UE556</t>
  </si>
  <si>
    <t>1002209809</t>
  </si>
  <si>
    <t>012-024-00412760</t>
  </si>
  <si>
    <t>9000808972</t>
  </si>
  <si>
    <t>012-022-00316536</t>
  </si>
  <si>
    <t>0000394766</t>
  </si>
  <si>
    <t>8002827211</t>
  </si>
  <si>
    <t>1002209799</t>
  </si>
  <si>
    <t>012-024-00412761</t>
  </si>
  <si>
    <t>2500108705</t>
  </si>
  <si>
    <t>P000033475</t>
  </si>
  <si>
    <t>8002827197</t>
  </si>
  <si>
    <t>100015198</t>
  </si>
  <si>
    <t>JESUS IBUJES</t>
  </si>
  <si>
    <t>18-UE511</t>
  </si>
  <si>
    <t>1002209834</t>
  </si>
  <si>
    <t>012-024-00412762</t>
  </si>
  <si>
    <t>9000808973</t>
  </si>
  <si>
    <t>012-022-00316537</t>
  </si>
  <si>
    <t>40567880</t>
  </si>
  <si>
    <t>P000033469</t>
  </si>
  <si>
    <t>8002827246</t>
  </si>
  <si>
    <t>800895</t>
  </si>
  <si>
    <t>FERRETERIA PACHECO</t>
  </si>
  <si>
    <t>FERRETERIA PACHECO / VIA A LATACUNG</t>
  </si>
  <si>
    <t>1002209850</t>
  </si>
  <si>
    <t>012-024-00412763</t>
  </si>
  <si>
    <t>9000808974</t>
  </si>
  <si>
    <t>012-022-00316538</t>
  </si>
  <si>
    <t>40567717</t>
  </si>
  <si>
    <t>P000033382</t>
  </si>
  <si>
    <t>8002827263</t>
  </si>
  <si>
    <t>802038</t>
  </si>
  <si>
    <t>CERAMICAS RIALTO-CUENCA</t>
  </si>
  <si>
    <t>CUENCA</t>
  </si>
  <si>
    <t>VIA AZOGUES PANAMERICANA NORTE KM 8</t>
  </si>
  <si>
    <t>100015032</t>
  </si>
  <si>
    <t>LUIS HEREDIA</t>
  </si>
  <si>
    <t>18-UE860</t>
  </si>
  <si>
    <t>1002209838</t>
  </si>
  <si>
    <t>012-024-00412764</t>
  </si>
  <si>
    <t>2500108208</t>
  </si>
  <si>
    <t>0000393043</t>
  </si>
  <si>
    <t>8002827250</t>
  </si>
  <si>
    <t>100019805</t>
  </si>
  <si>
    <t>FABER UBIDIA</t>
  </si>
  <si>
    <t>18-UE930</t>
  </si>
  <si>
    <t>1002209884</t>
  </si>
  <si>
    <t>012-024-00412765</t>
  </si>
  <si>
    <t>9000808975</t>
  </si>
  <si>
    <t>012-022-00316539</t>
  </si>
  <si>
    <t>40567853</t>
  </si>
  <si>
    <t>P000033448</t>
  </si>
  <si>
    <t>8002827304</t>
  </si>
  <si>
    <t>807290</t>
  </si>
  <si>
    <t>OBRA LUIS CARDENAS</t>
  </si>
  <si>
    <t>MONTÚFAR</t>
  </si>
  <si>
    <t>HUMBERTO ARISTIZABAL Y LOS ANDES</t>
  </si>
  <si>
    <t>100021921</t>
  </si>
  <si>
    <t>18-UE357</t>
  </si>
  <si>
    <t>1002209844</t>
  </si>
  <si>
    <t>012-024-00412766</t>
  </si>
  <si>
    <t>2500108697</t>
  </si>
  <si>
    <t>P000033463</t>
  </si>
  <si>
    <t>8002827257</t>
  </si>
  <si>
    <t>1002209896</t>
  </si>
  <si>
    <t>012-024-00412767</t>
  </si>
  <si>
    <t>9000808976</t>
  </si>
  <si>
    <t>012-022-00316540</t>
  </si>
  <si>
    <t>40567862</t>
  </si>
  <si>
    <t>P000033457</t>
  </si>
  <si>
    <t>8002827327</t>
  </si>
  <si>
    <t>1002209909</t>
  </si>
  <si>
    <t>012-024-00412768</t>
  </si>
  <si>
    <t>9000808979</t>
  </si>
  <si>
    <t>012-022-00316541</t>
  </si>
  <si>
    <t>40567857</t>
  </si>
  <si>
    <t>P000033452</t>
  </si>
  <si>
    <t>8002827343</t>
  </si>
  <si>
    <t>1002209846</t>
  </si>
  <si>
    <t>012-024-00412769</t>
  </si>
  <si>
    <t>2500108696</t>
  </si>
  <si>
    <t>P000033462</t>
  </si>
  <si>
    <t>8002827259</t>
  </si>
  <si>
    <t>1002209917</t>
  </si>
  <si>
    <t>012-024-00412770</t>
  </si>
  <si>
    <t>9000808982</t>
  </si>
  <si>
    <t>012-022-00316542</t>
  </si>
  <si>
    <t>40567921</t>
  </si>
  <si>
    <t>P000033483</t>
  </si>
  <si>
    <t>8002827352</t>
  </si>
  <si>
    <t>1002209915</t>
  </si>
  <si>
    <t>012-024-00412771</t>
  </si>
  <si>
    <t>9000808984</t>
  </si>
  <si>
    <t>012-022-00316544</t>
  </si>
  <si>
    <t>40567920</t>
  </si>
  <si>
    <t>P000033482</t>
  </si>
  <si>
    <t>8002827349</t>
  </si>
  <si>
    <t>012-024-00412772</t>
  </si>
  <si>
    <t>9000808983</t>
  </si>
  <si>
    <t>012-022-00316543</t>
  </si>
  <si>
    <t>40567919</t>
  </si>
  <si>
    <t>P000033481</t>
  </si>
  <si>
    <t>8002827350</t>
  </si>
  <si>
    <t>1002209931</t>
  </si>
  <si>
    <t>012-024-00412773</t>
  </si>
  <si>
    <t>9000808987</t>
  </si>
  <si>
    <t>012-022-00316545</t>
  </si>
  <si>
    <t>40567923</t>
  </si>
  <si>
    <t>P000033484</t>
  </si>
  <si>
    <t>8002827368</t>
  </si>
  <si>
    <t>1002209940</t>
  </si>
  <si>
    <t>012-024-00412774</t>
  </si>
  <si>
    <t>2500108708</t>
  </si>
  <si>
    <t>P000033479</t>
  </si>
  <si>
    <t>8002827380</t>
  </si>
  <si>
    <t>801910</t>
  </si>
  <si>
    <t>BODEGA SUCURSAL</t>
  </si>
  <si>
    <t>AVENIDA LEONIDAS DOUBLES CALLE E6A</t>
  </si>
  <si>
    <t>012-024-00412775</t>
  </si>
  <si>
    <t>2500108707</t>
  </si>
  <si>
    <t>P000033478</t>
  </si>
  <si>
    <t>8002827381</t>
  </si>
  <si>
    <t>1002209913</t>
  </si>
  <si>
    <t>012-024-00412776</t>
  </si>
  <si>
    <t>9000808994</t>
  </si>
  <si>
    <t>012-022-00316546</t>
  </si>
  <si>
    <t>40567792</t>
  </si>
  <si>
    <t>P000033409</t>
  </si>
  <si>
    <t>8002827347</t>
  </si>
  <si>
    <t>100019698</t>
  </si>
  <si>
    <t>JHONATAN VELASTEGUI</t>
  </si>
  <si>
    <t>18-UE676</t>
  </si>
  <si>
    <t>1002209864</t>
  </si>
  <si>
    <t>012-024-00412777</t>
  </si>
  <si>
    <t>9000808998</t>
  </si>
  <si>
    <t>012-022-00316549</t>
  </si>
  <si>
    <t>40567746</t>
  </si>
  <si>
    <t>P000033397</t>
  </si>
  <si>
    <t>8002827283</t>
  </si>
  <si>
    <t>801809</t>
  </si>
  <si>
    <t>MULTIFERRETERIA</t>
  </si>
  <si>
    <t>PANAMERICANA NORTE VIA IBARRA Y</t>
  </si>
  <si>
    <t>100015025</t>
  </si>
  <si>
    <t>OSWALDO ARCINIEGA</t>
  </si>
  <si>
    <t>18-UE826</t>
  </si>
  <si>
    <t>012-024-00412778</t>
  </si>
  <si>
    <t>9000808996</t>
  </si>
  <si>
    <t>012-022-00316547</t>
  </si>
  <si>
    <t>40567745</t>
  </si>
  <si>
    <t>P000033396</t>
  </si>
  <si>
    <t>8002827281</t>
  </si>
  <si>
    <t>012-024-00412779</t>
  </si>
  <si>
    <t>9000808997</t>
  </si>
  <si>
    <t>012-022-00316548</t>
  </si>
  <si>
    <t>40567744</t>
  </si>
  <si>
    <t>P000033395</t>
  </si>
  <si>
    <t>8002827282</t>
  </si>
  <si>
    <t>1002209953</t>
  </si>
  <si>
    <t>012-024-00412780</t>
  </si>
  <si>
    <t>9000809001</t>
  </si>
  <si>
    <t>012-022-00316550</t>
  </si>
  <si>
    <t>40567918</t>
  </si>
  <si>
    <t>P000033480</t>
  </si>
  <si>
    <t>8002827398</t>
  </si>
  <si>
    <t>1002210024</t>
  </si>
  <si>
    <t>012-024-00412781</t>
  </si>
  <si>
    <t>2500108721</t>
  </si>
  <si>
    <t>0000395221</t>
  </si>
  <si>
    <t>8002827473</t>
  </si>
  <si>
    <t>101444</t>
  </si>
  <si>
    <t>802000</t>
  </si>
  <si>
    <t>BODEGA RODRIGUEZ ROS</t>
  </si>
  <si>
    <t>AV. LOS CAPULIES 15165 Y LA DELICIA</t>
  </si>
  <si>
    <t>100015056</t>
  </si>
  <si>
    <t>RAUL USULLA</t>
  </si>
  <si>
    <t>18-UE943</t>
  </si>
  <si>
    <t>1002209963</t>
  </si>
  <si>
    <t>012-024-00412782</t>
  </si>
  <si>
    <t>9000809005</t>
  </si>
  <si>
    <t>012-022-00316552</t>
  </si>
  <si>
    <t>40567933</t>
  </si>
  <si>
    <t>0000395116</t>
  </si>
  <si>
    <t>8002827407</t>
  </si>
  <si>
    <t>103390</t>
  </si>
  <si>
    <t>804676</t>
  </si>
  <si>
    <t>FERRETERIA RIVFER</t>
  </si>
  <si>
    <t>100019983</t>
  </si>
  <si>
    <t>STALIN JIMENEZ</t>
  </si>
  <si>
    <t>18-UE931</t>
  </si>
  <si>
    <t>012-024-00412783</t>
  </si>
  <si>
    <t>9000809004</t>
  </si>
  <si>
    <t>012-022-00316551</t>
  </si>
  <si>
    <t>0000395114</t>
  </si>
  <si>
    <t>8002827408</t>
  </si>
  <si>
    <t>1002210009</t>
  </si>
  <si>
    <t>012-024-00412784</t>
  </si>
  <si>
    <t>9000809015</t>
  </si>
  <si>
    <t>012-022-00316554</t>
  </si>
  <si>
    <t>40567969</t>
  </si>
  <si>
    <t>P000033507</t>
  </si>
  <si>
    <t>8002827454</t>
  </si>
  <si>
    <t>101627</t>
  </si>
  <si>
    <t>ACEROSCENTER CIA. LTDA.</t>
  </si>
  <si>
    <t>805948</t>
  </si>
  <si>
    <t>LOCAL SHUSHUFINDI</t>
  </si>
  <si>
    <t>AV AGUARICO TRES Y JUMANDY</t>
  </si>
  <si>
    <t>100020316</t>
  </si>
  <si>
    <t>DAVID TROYA</t>
  </si>
  <si>
    <t>18-UE644</t>
  </si>
  <si>
    <t>012-024-00412785</t>
  </si>
  <si>
    <t>9000809014</t>
  </si>
  <si>
    <t>012-022-00316553</t>
  </si>
  <si>
    <t>40567968</t>
  </si>
  <si>
    <t>P000033506</t>
  </si>
  <si>
    <t>8002827453</t>
  </si>
  <si>
    <t>1002209985</t>
  </si>
  <si>
    <t>012-024-00412786</t>
  </si>
  <si>
    <t>9000809018</t>
  </si>
  <si>
    <t>012-022-00316555</t>
  </si>
  <si>
    <t>40567948</t>
  </si>
  <si>
    <t>P000033500</t>
  </si>
  <si>
    <t>8002827430</t>
  </si>
  <si>
    <t>1002209867</t>
  </si>
  <si>
    <t>012-024-00412787</t>
  </si>
  <si>
    <t>2500108617</t>
  </si>
  <si>
    <t>0000394902</t>
  </si>
  <si>
    <t>8002827286</t>
  </si>
  <si>
    <t>1002209994</t>
  </si>
  <si>
    <t>012-024-00412788</t>
  </si>
  <si>
    <t>9000809021</t>
  </si>
  <si>
    <t>012-022-00316557</t>
  </si>
  <si>
    <t>40567941</t>
  </si>
  <si>
    <t>P000033495</t>
  </si>
  <si>
    <t>8002827440</t>
  </si>
  <si>
    <t>012-024-00412789</t>
  </si>
  <si>
    <t>9000809020</t>
  </si>
  <si>
    <t>012-022-00316556</t>
  </si>
  <si>
    <t>40567940</t>
  </si>
  <si>
    <t>P000033494</t>
  </si>
  <si>
    <t>8002827439</t>
  </si>
  <si>
    <t>1002209990</t>
  </si>
  <si>
    <t>012-024-00412790</t>
  </si>
  <si>
    <t>9000809022</t>
  </si>
  <si>
    <t>012-022-00316558</t>
  </si>
  <si>
    <t>40567959</t>
  </si>
  <si>
    <t>P000033504</t>
  </si>
  <si>
    <t>8002827435</t>
  </si>
  <si>
    <t>10000354</t>
  </si>
  <si>
    <t>18-UE653</t>
  </si>
  <si>
    <t>1002210029</t>
  </si>
  <si>
    <t>012-024-00412791</t>
  </si>
  <si>
    <t>9000809023</t>
  </si>
  <si>
    <t>012-022-00316559</t>
  </si>
  <si>
    <t>40567760</t>
  </si>
  <si>
    <t>0000394971</t>
  </si>
  <si>
    <t>8002827478</t>
  </si>
  <si>
    <t>800741</t>
  </si>
  <si>
    <t>FREVIUNO</t>
  </si>
  <si>
    <t>FREVIUNO A. NEUMANE Y R. UQUILLAS</t>
  </si>
  <si>
    <t>1002209991</t>
  </si>
  <si>
    <t>012-024-00412792</t>
  </si>
  <si>
    <t>9000809025</t>
  </si>
  <si>
    <t>012-022-00316560</t>
  </si>
  <si>
    <t>40567963</t>
  </si>
  <si>
    <t>0000395177</t>
  </si>
  <si>
    <t>8002827436</t>
  </si>
  <si>
    <t>103383</t>
  </si>
  <si>
    <t>TRAVEZ ORTIZ MARIA TERESA</t>
  </si>
  <si>
    <t>804660</t>
  </si>
  <si>
    <t>MEGADEPOFER</t>
  </si>
  <si>
    <t>1002209997</t>
  </si>
  <si>
    <t>012-024-00412793</t>
  </si>
  <si>
    <t>9000809027</t>
  </si>
  <si>
    <t>012-022-00316561</t>
  </si>
  <si>
    <t>40567965</t>
  </si>
  <si>
    <t>P000033505</t>
  </si>
  <si>
    <t>8002827443</t>
  </si>
  <si>
    <t>100014973</t>
  </si>
  <si>
    <t>JOSE ANTONIO CUACES</t>
  </si>
  <si>
    <t>18-UE677</t>
  </si>
  <si>
    <t>1002210031</t>
  </si>
  <si>
    <t>012-024-00412794</t>
  </si>
  <si>
    <t>2500108719</t>
  </si>
  <si>
    <t>0000395165</t>
  </si>
  <si>
    <t>8002827481</t>
  </si>
  <si>
    <t>100015050</t>
  </si>
  <si>
    <t>EDUARDO PEREZ</t>
  </si>
  <si>
    <t>18-UE945</t>
  </si>
  <si>
    <t>012-024-00412795</t>
  </si>
  <si>
    <t>0000395164</t>
  </si>
  <si>
    <t>8002827480</t>
  </si>
  <si>
    <t>012-024-00412796</t>
  </si>
  <si>
    <t>0000395163</t>
  </si>
  <si>
    <t>8002827482</t>
  </si>
  <si>
    <t>1002210034</t>
  </si>
  <si>
    <t>012-024-00412797</t>
  </si>
  <si>
    <t>9000809030</t>
  </si>
  <si>
    <t>012-022-00316562</t>
  </si>
  <si>
    <t>40567755</t>
  </si>
  <si>
    <t>0000394961</t>
  </si>
  <si>
    <t>8002827484</t>
  </si>
  <si>
    <t>1002210051</t>
  </si>
  <si>
    <t>012-024-00412798</t>
  </si>
  <si>
    <t>9000809034</t>
  </si>
  <si>
    <t>012-022-00316563</t>
  </si>
  <si>
    <t>40566348</t>
  </si>
  <si>
    <t>0000395155</t>
  </si>
  <si>
    <t>8002827508</t>
  </si>
  <si>
    <t>1002209968</t>
  </si>
  <si>
    <t>012-024-00412799</t>
  </si>
  <si>
    <t>9000809035</t>
  </si>
  <si>
    <t>012-022-00316564</t>
  </si>
  <si>
    <t>40567949</t>
  </si>
  <si>
    <t>0000395152</t>
  </si>
  <si>
    <t>8002827413</t>
  </si>
  <si>
    <t>101734</t>
  </si>
  <si>
    <t>CABASCANGO REYES PAULINA JANETH</t>
  </si>
  <si>
    <t>800868</t>
  </si>
  <si>
    <t>DIFERPAC</t>
  </si>
  <si>
    <t>TABACUNDO, PANAMERICANA NORTE  Y CA</t>
  </si>
  <si>
    <t>100015160</t>
  </si>
  <si>
    <t>ALONSO MORAN</t>
  </si>
  <si>
    <t>18-UE356</t>
  </si>
  <si>
    <t>1002209954</t>
  </si>
  <si>
    <t>012-024-00412800</t>
  </si>
  <si>
    <t>9000809036</t>
  </si>
  <si>
    <t>012-022-00316565</t>
  </si>
  <si>
    <t>40567802</t>
  </si>
  <si>
    <t>0000395044</t>
  </si>
  <si>
    <t>8002827399</t>
  </si>
  <si>
    <t>807454</t>
  </si>
  <si>
    <t>BODEGA NICOLAS</t>
  </si>
  <si>
    <t>CDLA. LOS CEIBOS, AV. QUITO Y LA K</t>
  </si>
  <si>
    <t>1002210048</t>
  </si>
  <si>
    <t>012-024-00412801</t>
  </si>
  <si>
    <t>2500108616</t>
  </si>
  <si>
    <t>0000394901</t>
  </si>
  <si>
    <t>8002827503</t>
  </si>
  <si>
    <t>100015105</t>
  </si>
  <si>
    <t>MILTON REYES</t>
  </si>
  <si>
    <t>18-IBB1730</t>
  </si>
  <si>
    <t>1002210036</t>
  </si>
  <si>
    <t>012-024-00412802</t>
  </si>
  <si>
    <t>9000809038</t>
  </si>
  <si>
    <t>012-022-00316566</t>
  </si>
  <si>
    <t>40567642</t>
  </si>
  <si>
    <t>0000394830</t>
  </si>
  <si>
    <t>8002827487</t>
  </si>
  <si>
    <t>101895</t>
  </si>
  <si>
    <t>VIBROPOSTE CIA. LTDA.</t>
  </si>
  <si>
    <t>802472</t>
  </si>
  <si>
    <t>DESTINO VIBROPOSTE GRANEL</t>
  </si>
  <si>
    <t>CALLE CORNELIO VELASCO</t>
  </si>
  <si>
    <t>1002210063</t>
  </si>
  <si>
    <t>012-024-00412803</t>
  </si>
  <si>
    <t>9000809043</t>
  </si>
  <si>
    <t>012-022-00316567</t>
  </si>
  <si>
    <t>40567986</t>
  </si>
  <si>
    <t>0000395233</t>
  </si>
  <si>
    <t>8002827522</t>
  </si>
  <si>
    <t>801813</t>
  </si>
  <si>
    <t>LOCAL ALBORADA</t>
  </si>
  <si>
    <t>AV FRANCISCO DE ORELLANA Y OCTAVA E</t>
  </si>
  <si>
    <t>10000371</t>
  </si>
  <si>
    <t>18-UE634</t>
  </si>
  <si>
    <t>1002210070</t>
  </si>
  <si>
    <t>012-024-00412804</t>
  </si>
  <si>
    <t>9000809044</t>
  </si>
  <si>
    <t>012-022-00316568</t>
  </si>
  <si>
    <t>40567999</t>
  </si>
  <si>
    <t>P000033517</t>
  </si>
  <si>
    <t>8002827533</t>
  </si>
  <si>
    <t>802241</t>
  </si>
  <si>
    <t>FERRETERIA ORELLANA</t>
  </si>
  <si>
    <t>ORELLANA</t>
  </si>
  <si>
    <t>AV.ALEJANDO LABAKA-PADAYOS</t>
  </si>
  <si>
    <t>OQELCO</t>
  </si>
  <si>
    <t>O-Orellana-Elcoca</t>
  </si>
  <si>
    <t>10001979</t>
  </si>
  <si>
    <t>18-UE705</t>
  </si>
  <si>
    <t>1002209922</t>
  </si>
  <si>
    <t>012-024-00412805</t>
  </si>
  <si>
    <t>2500108714</t>
  </si>
  <si>
    <t>P000033492</t>
  </si>
  <si>
    <t>8002827359</t>
  </si>
  <si>
    <t>101586</t>
  </si>
  <si>
    <t>FERRETERIAS FERRIGONZ CIA. LTDA.</t>
  </si>
  <si>
    <t>801500</t>
  </si>
  <si>
    <t>FERRIGONZ PRINCIPAL</t>
  </si>
  <si>
    <t>CALLE AZCASUBI Y CALLE CHILE</t>
  </si>
  <si>
    <t>100014974</t>
  </si>
  <si>
    <t>ULISES PAMIÑO</t>
  </si>
  <si>
    <t>18-UE567</t>
  </si>
  <si>
    <t>012-024-00412806</t>
  </si>
  <si>
    <t>2500108713</t>
  </si>
  <si>
    <t>P000033491</t>
  </si>
  <si>
    <t>8002827358</t>
  </si>
  <si>
    <t>012-024-00412807</t>
  </si>
  <si>
    <t>2500108712</t>
  </si>
  <si>
    <t>P000033490</t>
  </si>
  <si>
    <t>8002827357</t>
  </si>
  <si>
    <t>1002209951</t>
  </si>
  <si>
    <t>012-024-00412808</t>
  </si>
  <si>
    <t>9000809046</t>
  </si>
  <si>
    <t>012-022-00316570</t>
  </si>
  <si>
    <t>40567935</t>
  </si>
  <si>
    <t>0000395139</t>
  </si>
  <si>
    <t>8002827396</t>
  </si>
  <si>
    <t>100018201</t>
  </si>
  <si>
    <t>MARCELO GUERRERO</t>
  </si>
  <si>
    <t>18-UE520</t>
  </si>
  <si>
    <t>012-024-00412809</t>
  </si>
  <si>
    <t>9000809045</t>
  </si>
  <si>
    <t>012-022-00316569</t>
  </si>
  <si>
    <t>0000395140</t>
  </si>
  <si>
    <t>8002827395</t>
  </si>
  <si>
    <t>1002210083</t>
  </si>
  <si>
    <t>012-024-00412810</t>
  </si>
  <si>
    <t>9000809049</t>
  </si>
  <si>
    <t>012-022-00316572</t>
  </si>
  <si>
    <t>40568008</t>
  </si>
  <si>
    <t>P000033519</t>
  </si>
  <si>
    <t>8002827551</t>
  </si>
  <si>
    <t>101542</t>
  </si>
  <si>
    <t>FERNANDEZ FARINANGO PEDRO</t>
  </si>
  <si>
    <t>801486</t>
  </si>
  <si>
    <t>BOD. FERRETERIA SION</t>
  </si>
  <si>
    <t>EUGENIO ESPEJO S/N Y FEDERICO PAEZ</t>
  </si>
  <si>
    <t>OISANP</t>
  </si>
  <si>
    <t>O-Imbabura-Sanpablo</t>
  </si>
  <si>
    <t>012-024-00412811</t>
  </si>
  <si>
    <t>9000809048</t>
  </si>
  <si>
    <t>012-022-00316571</t>
  </si>
  <si>
    <t>40568007</t>
  </si>
  <si>
    <t>P000033518</t>
  </si>
  <si>
    <t>8002827550</t>
  </si>
  <si>
    <t>1002210050</t>
  </si>
  <si>
    <t>012-024-00412812</t>
  </si>
  <si>
    <t>9000809053</t>
  </si>
  <si>
    <t>012-022-00316574</t>
  </si>
  <si>
    <t>40567982</t>
  </si>
  <si>
    <t>P000033513</t>
  </si>
  <si>
    <t>8002827507</t>
  </si>
  <si>
    <t>012-024-00412813</t>
  </si>
  <si>
    <t>9000809052</t>
  </si>
  <si>
    <t>012-022-00316573</t>
  </si>
  <si>
    <t>40567981</t>
  </si>
  <si>
    <t>P000033512</t>
  </si>
  <si>
    <t>8002827506</t>
  </si>
  <si>
    <t>1002210080</t>
  </si>
  <si>
    <t>012-024-00412814</t>
  </si>
  <si>
    <t>9000809054</t>
  </si>
  <si>
    <t>012-022-00316575</t>
  </si>
  <si>
    <t>40568011</t>
  </si>
  <si>
    <t>0000395275</t>
  </si>
  <si>
    <t>8002827546</t>
  </si>
  <si>
    <t>102986</t>
  </si>
  <si>
    <t>CORPORACION LOPEZ VILLAGOMEZ CIA.</t>
  </si>
  <si>
    <t>809775</t>
  </si>
  <si>
    <t>FERRI QUEVEDO</t>
  </si>
  <si>
    <t>VIA QUEVEDO KM 5 FRENTE GASOLINERA</t>
  </si>
  <si>
    <t>100019413</t>
  </si>
  <si>
    <t>ROMEL CASANOVA</t>
  </si>
  <si>
    <t>18-UE843</t>
  </si>
  <si>
    <t>1002210105</t>
  </si>
  <si>
    <t>012-024-00412815</t>
  </si>
  <si>
    <t>9000809056</t>
  </si>
  <si>
    <t>012-022-00316576</t>
  </si>
  <si>
    <t>40567984</t>
  </si>
  <si>
    <t>0000395230</t>
  </si>
  <si>
    <t>8002827581</t>
  </si>
  <si>
    <t>101475</t>
  </si>
  <si>
    <t>MENDOZA VELEZ JORGE LUIS</t>
  </si>
  <si>
    <t>801842</t>
  </si>
  <si>
    <t>BODEGA PROP</t>
  </si>
  <si>
    <t>BOLÍVAR</t>
  </si>
  <si>
    <t>LUIS MARIA PINTO S/N Y CESAR OVIDIO</t>
  </si>
  <si>
    <t>OMTOSA</t>
  </si>
  <si>
    <t>O-Manabi-Tosaguacalceta</t>
  </si>
  <si>
    <t>100015029</t>
  </si>
  <si>
    <t>MANUEL CUASPA</t>
  </si>
  <si>
    <t>18-UE844</t>
  </si>
  <si>
    <t>1002210069</t>
  </si>
  <si>
    <t>012-024-00412816</t>
  </si>
  <si>
    <t>9000809062</t>
  </si>
  <si>
    <t>012-022-00316578</t>
  </si>
  <si>
    <t>40567995</t>
  </si>
  <si>
    <t>0000395256</t>
  </si>
  <si>
    <t>8002827532</t>
  </si>
  <si>
    <t>102270</t>
  </si>
  <si>
    <t>ESCANDON VALDEZ SOFIA ISABEL</t>
  </si>
  <si>
    <t>803356</t>
  </si>
  <si>
    <t>BODEGA SIMON PLATA TORRES</t>
  </si>
  <si>
    <t>OLMEDO 407 Y SAN JOSE OBRERO</t>
  </si>
  <si>
    <t>10006961</t>
  </si>
  <si>
    <t>18-UE688</t>
  </si>
  <si>
    <t>012-024-00412817</t>
  </si>
  <si>
    <t>9000809061</t>
  </si>
  <si>
    <t>012-022-00316577</t>
  </si>
  <si>
    <t>40567996</t>
  </si>
  <si>
    <t>0000395257</t>
  </si>
  <si>
    <t>8002827531</t>
  </si>
  <si>
    <t>803357</t>
  </si>
  <si>
    <t>BODEGA 2 CALDERON</t>
  </si>
  <si>
    <t>CALDERON Y PEDRO VICENTE MALDONADO</t>
  </si>
  <si>
    <t>1002210107</t>
  </si>
  <si>
    <t>012-024-00412818</t>
  </si>
  <si>
    <t>9000809065</t>
  </si>
  <si>
    <t>012-022-00316580</t>
  </si>
  <si>
    <t>40567620</t>
  </si>
  <si>
    <t>0000394791</t>
  </si>
  <si>
    <t>8002827584</t>
  </si>
  <si>
    <t>101581</t>
  </si>
  <si>
    <t>802011</t>
  </si>
  <si>
    <t>BODEGA COVEÑA</t>
  </si>
  <si>
    <t>BODEGA PRINCIPAL CALLE 30 SEPTIEMBR</t>
  </si>
  <si>
    <t>10006581</t>
  </si>
  <si>
    <t>18-UE500</t>
  </si>
  <si>
    <t>012-024-00412819</t>
  </si>
  <si>
    <t>9000809064</t>
  </si>
  <si>
    <t>012-022-00316579</t>
  </si>
  <si>
    <t>0000394790</t>
  </si>
  <si>
    <t>8002827583</t>
  </si>
  <si>
    <t>1002209992</t>
  </si>
  <si>
    <t>012-024-00412820</t>
  </si>
  <si>
    <t>2500108716</t>
  </si>
  <si>
    <t>P000033499</t>
  </si>
  <si>
    <t>8002827437</t>
  </si>
  <si>
    <t>100014963</t>
  </si>
  <si>
    <t>MARCOS SANCHEZ</t>
  </si>
  <si>
    <t>18-UE619</t>
  </si>
  <si>
    <t>1002210082</t>
  </si>
  <si>
    <t>012-024-00412821</t>
  </si>
  <si>
    <t>9000809066</t>
  </si>
  <si>
    <t>012-022-00316581</t>
  </si>
  <si>
    <t>40568013</t>
  </si>
  <si>
    <t>P000033520</t>
  </si>
  <si>
    <t>8002827548</t>
  </si>
  <si>
    <t>1002210072</t>
  </si>
  <si>
    <t>012-024-00412822</t>
  </si>
  <si>
    <t>9000809068</t>
  </si>
  <si>
    <t>012-022-00316583</t>
  </si>
  <si>
    <t>0000395259</t>
  </si>
  <si>
    <t>8002827536</t>
  </si>
  <si>
    <t>012-024-00412823</t>
  </si>
  <si>
    <t>9000809067</t>
  </si>
  <si>
    <t>012-022-00316582</t>
  </si>
  <si>
    <t>0000395260</t>
  </si>
  <si>
    <t>8002827537</t>
  </si>
  <si>
    <t>1002210062</t>
  </si>
  <si>
    <t>012-024-00412824</t>
  </si>
  <si>
    <t>9000809069</t>
  </si>
  <si>
    <t>012-022-00316584</t>
  </si>
  <si>
    <t>40567977</t>
  </si>
  <si>
    <t>P000033511</t>
  </si>
  <si>
    <t>8002827521</t>
  </si>
  <si>
    <t>1002210046</t>
  </si>
  <si>
    <t>012-024-00412825</t>
  </si>
  <si>
    <t>2500108686</t>
  </si>
  <si>
    <t>P000033428</t>
  </si>
  <si>
    <t>8002827501</t>
  </si>
  <si>
    <t>800852</t>
  </si>
  <si>
    <t>BODEGA GB</t>
  </si>
  <si>
    <t>AV. MARIANO ACOSTA 23-70 Y JOSE CAN</t>
  </si>
  <si>
    <t>100017276</t>
  </si>
  <si>
    <t>CASTRO PUMABYRON RAMIRO</t>
  </si>
  <si>
    <t>18-UE729</t>
  </si>
  <si>
    <t>1002210054</t>
  </si>
  <si>
    <t>012-024-00412826</t>
  </si>
  <si>
    <t>9000809073</t>
  </si>
  <si>
    <t>012-022-00316586</t>
  </si>
  <si>
    <t>40567811</t>
  </si>
  <si>
    <t>0000395057</t>
  </si>
  <si>
    <t>8002827512</t>
  </si>
  <si>
    <t>1013571</t>
  </si>
  <si>
    <t>100019188</t>
  </si>
  <si>
    <t>ALEX FABRICIO SUAREZ GALLEGOS</t>
  </si>
  <si>
    <t>18-UE549</t>
  </si>
  <si>
    <t>012-024-00412827</t>
  </si>
  <si>
    <t>9000809072</t>
  </si>
  <si>
    <t>012-022-00316585</t>
  </si>
  <si>
    <t>40567810</t>
  </si>
  <si>
    <t>0000395056</t>
  </si>
  <si>
    <t>8002827513</t>
  </si>
  <si>
    <t>1002210078</t>
  </si>
  <si>
    <t>012-024-00412828</t>
  </si>
  <si>
    <t>9000809074</t>
  </si>
  <si>
    <t>012-022-00316587</t>
  </si>
  <si>
    <t>40567951</t>
  </si>
  <si>
    <t>P000033501</t>
  </si>
  <si>
    <t>8002827545</t>
  </si>
  <si>
    <t>1002210076</t>
  </si>
  <si>
    <t>012-024-00412829</t>
  </si>
  <si>
    <t>9000809079</t>
  </si>
  <si>
    <t>012-022-00316588</t>
  </si>
  <si>
    <t>40567955</t>
  </si>
  <si>
    <t>0000395167</t>
  </si>
  <si>
    <t>8002827542</t>
  </si>
  <si>
    <t>100014863</t>
  </si>
  <si>
    <t>MAURICIO MORAN</t>
  </si>
  <si>
    <t>18-UE689</t>
  </si>
  <si>
    <t>1002210119</t>
  </si>
  <si>
    <t>012-024-00412830</t>
  </si>
  <si>
    <t>9000809082</t>
  </si>
  <si>
    <t>012-022-00316589</t>
  </si>
  <si>
    <t>40567860</t>
  </si>
  <si>
    <t>P000033455</t>
  </si>
  <si>
    <t>8002827597</t>
  </si>
  <si>
    <t>1002209998</t>
  </si>
  <si>
    <t>012-024-00412831</t>
  </si>
  <si>
    <t>9000809083</t>
  </si>
  <si>
    <t>012-022-00316590</t>
  </si>
  <si>
    <t>40567960</t>
  </si>
  <si>
    <t>0000395172</t>
  </si>
  <si>
    <t>8002827444</t>
  </si>
  <si>
    <t>101446</t>
  </si>
  <si>
    <t>ALMACENES FERROELECTRICO DISTRIALMA</t>
  </si>
  <si>
    <t>800791</t>
  </si>
  <si>
    <t>FERROELECTRICO 2</t>
  </si>
  <si>
    <t>AV. CRISTOBAL DE TROYA  Y JORGE DAV</t>
  </si>
  <si>
    <t>10003496</t>
  </si>
  <si>
    <t>PABLO ERNESTO AYALA LOPEZ</t>
  </si>
  <si>
    <t>18-UE719</t>
  </si>
  <si>
    <t>1002210111</t>
  </si>
  <si>
    <t>012-024-00412832</t>
  </si>
  <si>
    <t>9000809084</t>
  </si>
  <si>
    <t>012-022-00316591</t>
  </si>
  <si>
    <t>40568030</t>
  </si>
  <si>
    <t>P000033525</t>
  </si>
  <si>
    <t>8002827587</t>
  </si>
  <si>
    <t>803855</t>
  </si>
  <si>
    <t>FERRETERIA HEREDIA</t>
  </si>
  <si>
    <t>CALLE RIO SAN PEDRO</t>
  </si>
  <si>
    <t>1002210088</t>
  </si>
  <si>
    <t>012-024-00412833</t>
  </si>
  <si>
    <t>9000809085</t>
  </si>
  <si>
    <t>012-022-00316592</t>
  </si>
  <si>
    <t>40567956</t>
  </si>
  <si>
    <t>P000033503</t>
  </si>
  <si>
    <t>8002827558</t>
  </si>
  <si>
    <t>100021747</t>
  </si>
  <si>
    <t>MILTON GARCES</t>
  </si>
  <si>
    <t>18-UE787</t>
  </si>
  <si>
    <t>1002210074</t>
  </si>
  <si>
    <t>012-024-00412834</t>
  </si>
  <si>
    <t>2500108717</t>
  </si>
  <si>
    <t>P000033502</t>
  </si>
  <si>
    <t>8002827540</t>
  </si>
  <si>
    <t>1002210138</t>
  </si>
  <si>
    <t>012-024-00412835</t>
  </si>
  <si>
    <t>9000809087</t>
  </si>
  <si>
    <t>012-022-00316594</t>
  </si>
  <si>
    <t>40567875</t>
  </si>
  <si>
    <t>P000033467</t>
  </si>
  <si>
    <t>8002827622</t>
  </si>
  <si>
    <t>012-024-00412836</t>
  </si>
  <si>
    <t>9000809086</t>
  </si>
  <si>
    <t>012-022-00316593</t>
  </si>
  <si>
    <t>40567874</t>
  </si>
  <si>
    <t>P000033466</t>
  </si>
  <si>
    <t>8002827623</t>
  </si>
  <si>
    <t>1002210130</t>
  </si>
  <si>
    <t>012-024-00412837</t>
  </si>
  <si>
    <t>9000809097</t>
  </si>
  <si>
    <t>012-022-00316595</t>
  </si>
  <si>
    <t>40568002</t>
  </si>
  <si>
    <t>0000395281</t>
  </si>
  <si>
    <t>8002827610</t>
  </si>
  <si>
    <t>809603</t>
  </si>
  <si>
    <t>OBRA SAN ISIDRO</t>
  </si>
  <si>
    <t>LUZ DE AMERICA Y VALENTIN ALCIVAR</t>
  </si>
  <si>
    <t>OMJAMA</t>
  </si>
  <si>
    <t>O-Manabi-Jama</t>
  </si>
  <si>
    <t>1002210126</t>
  </si>
  <si>
    <t>012-024-00412838</t>
  </si>
  <si>
    <t>9000809098</t>
  </si>
  <si>
    <t>012-022-00316596</t>
  </si>
  <si>
    <t>40567997</t>
  </si>
  <si>
    <t>0000395263</t>
  </si>
  <si>
    <t>8002827605</t>
  </si>
  <si>
    <t>802247</t>
  </si>
  <si>
    <t>MATERIALES MUSSO</t>
  </si>
  <si>
    <t>JUAN DE SALINAS Y AV. CALDERON</t>
  </si>
  <si>
    <t>1002210132</t>
  </si>
  <si>
    <t>012-024-00412839</t>
  </si>
  <si>
    <t>9000809102</t>
  </si>
  <si>
    <t>012-022-00316598</t>
  </si>
  <si>
    <t>40568000</t>
  </si>
  <si>
    <t>0000395308</t>
  </si>
  <si>
    <t>8002827614</t>
  </si>
  <si>
    <t>104206</t>
  </si>
  <si>
    <t>MOREIRA ALCIVAR JOHANNA MILENA</t>
  </si>
  <si>
    <t>806189</t>
  </si>
  <si>
    <t>BODEGA PRINCIPAL FERREMAR</t>
  </si>
  <si>
    <t>ROCAFUERTE</t>
  </si>
  <si>
    <t>BARRIO LOS ARENALES</t>
  </si>
  <si>
    <t>OMROCA</t>
  </si>
  <si>
    <t>O-Manabi-Rocafuerte</t>
  </si>
  <si>
    <t>100019553</t>
  </si>
  <si>
    <t>HENDRY GRANDA</t>
  </si>
  <si>
    <t>18-UE694</t>
  </si>
  <si>
    <t>012-024-00412840</t>
  </si>
  <si>
    <t>9000809101</t>
  </si>
  <si>
    <t>012-022-00316597</t>
  </si>
  <si>
    <t>0000395309</t>
  </si>
  <si>
    <t>8002827615</t>
  </si>
  <si>
    <t>1002210136</t>
  </si>
  <si>
    <t>012-024-00412841</t>
  </si>
  <si>
    <t>9000809106</t>
  </si>
  <si>
    <t>012-022-00316600</t>
  </si>
  <si>
    <t>40567931</t>
  </si>
  <si>
    <t>P000033489</t>
  </si>
  <si>
    <t>8002827619</t>
  </si>
  <si>
    <t>802398</t>
  </si>
  <si>
    <t>BODEGA MARIANAS</t>
  </si>
  <si>
    <t>GEOVANNY CALLES Y PALERMO</t>
  </si>
  <si>
    <t>012-024-00412842</t>
  </si>
  <si>
    <t>9000809105</t>
  </si>
  <si>
    <t>012-022-00316599</t>
  </si>
  <si>
    <t>40567930</t>
  </si>
  <si>
    <t>P000033488</t>
  </si>
  <si>
    <t>8002827620</t>
  </si>
  <si>
    <t>1002210135</t>
  </si>
  <si>
    <t>012-024-00412843</t>
  </si>
  <si>
    <t>9000809107</t>
  </si>
  <si>
    <t>012-022-00316601</t>
  </si>
  <si>
    <t>40567970</t>
  </si>
  <si>
    <t>P000033508</t>
  </si>
  <si>
    <t>8002827618</t>
  </si>
  <si>
    <t>101463</t>
  </si>
  <si>
    <t>JEREZ GARZON JOSE MARCELO</t>
  </si>
  <si>
    <t>801751</t>
  </si>
  <si>
    <t>BODEGA  JEREZ MARCEL</t>
  </si>
  <si>
    <t>AVENIDA UNIDAD NACIONAL S/N Y</t>
  </si>
  <si>
    <t>100014917</t>
  </si>
  <si>
    <t>ARTURO SUAREZ</t>
  </si>
  <si>
    <t>18-UE952</t>
  </si>
  <si>
    <t>1002210131</t>
  </si>
  <si>
    <t>012-024-00412844</t>
  </si>
  <si>
    <t>9000809109</t>
  </si>
  <si>
    <t>012-022-00316603</t>
  </si>
  <si>
    <t>40568040</t>
  </si>
  <si>
    <t>P000033531</t>
  </si>
  <si>
    <t>8002827612</t>
  </si>
  <si>
    <t>802561</t>
  </si>
  <si>
    <t>LOCAL EL QUINCHE</t>
  </si>
  <si>
    <t>AV. INTEROCEANICA Y CALLE QUITO</t>
  </si>
  <si>
    <t>1023077</t>
  </si>
  <si>
    <t>100014865</t>
  </si>
  <si>
    <t>LUIS LANDI</t>
  </si>
  <si>
    <t>18-UE358</t>
  </si>
  <si>
    <t>012-024-00412845</t>
  </si>
  <si>
    <t>9000809108</t>
  </si>
  <si>
    <t>012-022-00316602</t>
  </si>
  <si>
    <t>40568041</t>
  </si>
  <si>
    <t>P000033532</t>
  </si>
  <si>
    <t>8002827611</t>
  </si>
  <si>
    <t>1002210181</t>
  </si>
  <si>
    <t>012-024-00412846</t>
  </si>
  <si>
    <t>2500108602</t>
  </si>
  <si>
    <t>0000395179</t>
  </si>
  <si>
    <t>8002827681</t>
  </si>
  <si>
    <t>801300</t>
  </si>
  <si>
    <t>DERMIGON GRANEL</t>
  </si>
  <si>
    <t>AV. PRINCIPAL Y PARQUE INDUSTRIAL</t>
  </si>
  <si>
    <t>1002210116</t>
  </si>
  <si>
    <t>012-024-00412847</t>
  </si>
  <si>
    <t>9000809110</t>
  </si>
  <si>
    <t>012-022-00316604</t>
  </si>
  <si>
    <t>40567937</t>
  </si>
  <si>
    <t>P000033493</t>
  </si>
  <si>
    <t>8002827593</t>
  </si>
  <si>
    <t>103612</t>
  </si>
  <si>
    <t>FUERTES AGUILAR MARITZA ELIZABETH</t>
  </si>
  <si>
    <t>805115</t>
  </si>
  <si>
    <t>BODEGA PROPIA</t>
  </si>
  <si>
    <t>AV VEINTIMILLA NTRE PORTUGAL Y MEX</t>
  </si>
  <si>
    <t>100020688</t>
  </si>
  <si>
    <t>JENRRI RIVERA</t>
  </si>
  <si>
    <t>18-UE747</t>
  </si>
  <si>
    <t>1002210127</t>
  </si>
  <si>
    <t>012-024-00412848</t>
  </si>
  <si>
    <t>9000809111</t>
  </si>
  <si>
    <t>012-022-00316605</t>
  </si>
  <si>
    <t>40568038</t>
  </si>
  <si>
    <t>0000395299</t>
  </si>
  <si>
    <t>8002827606</t>
  </si>
  <si>
    <t>101498</t>
  </si>
  <si>
    <t>PROVEEDORA VILLAFUERTE DE</t>
  </si>
  <si>
    <t>801938</t>
  </si>
  <si>
    <t>SUC. EL INCA 2</t>
  </si>
  <si>
    <t>AV DE LAS PALMERAS Y LOS ROBLES</t>
  </si>
  <si>
    <t>1002210149</t>
  </si>
  <si>
    <t>012-024-00412849</t>
  </si>
  <si>
    <t>9000809113</t>
  </si>
  <si>
    <t>012-022-00316607</t>
  </si>
  <si>
    <t>40567958</t>
  </si>
  <si>
    <t>0000395170</t>
  </si>
  <si>
    <t>8002827637</t>
  </si>
  <si>
    <t>012-024-00412850</t>
  </si>
  <si>
    <t>9000809112</t>
  </si>
  <si>
    <t>012-022-00316606</t>
  </si>
  <si>
    <t>0000395169</t>
  </si>
  <si>
    <t>8002827636</t>
  </si>
  <si>
    <t>1002210201</t>
  </si>
  <si>
    <t>012-024-00412851</t>
  </si>
  <si>
    <t>9000809116</t>
  </si>
  <si>
    <t>012-022-00316608</t>
  </si>
  <si>
    <t>40568062</t>
  </si>
  <si>
    <t>0000395352</t>
  </si>
  <si>
    <t>8002827710</t>
  </si>
  <si>
    <t>101778</t>
  </si>
  <si>
    <t>TRONCOSO QUISHPE MARTHA JUDITH</t>
  </si>
  <si>
    <t>802087</t>
  </si>
  <si>
    <t>FERRE SANTA FE</t>
  </si>
  <si>
    <t>CALLE PERIMETRAL N89-74 Y CALLE E -</t>
  </si>
  <si>
    <t>OPCARC</t>
  </si>
  <si>
    <t>O-Pichincha-Carcelen</t>
  </si>
  <si>
    <t>1002210133</t>
  </si>
  <si>
    <t>012-024-00412852</t>
  </si>
  <si>
    <t>2500108725</t>
  </si>
  <si>
    <t>0000395313</t>
  </si>
  <si>
    <t>8002827616</t>
  </si>
  <si>
    <t>101487</t>
  </si>
  <si>
    <t>METALHIERRO S.A.</t>
  </si>
  <si>
    <t>807693</t>
  </si>
  <si>
    <t>FABRICA DE POSTES PLANTA A</t>
  </si>
  <si>
    <t>MONTECRISTI</t>
  </si>
  <si>
    <t>AV METROPOLITANA Y 21 DE NOVIEMBRE</t>
  </si>
  <si>
    <t>1002210147</t>
  </si>
  <si>
    <t>012-024-00412853</t>
  </si>
  <si>
    <t>9000809117</t>
  </si>
  <si>
    <t>012-022-00316609</t>
  </si>
  <si>
    <t>40568054</t>
  </si>
  <si>
    <t>P000033533</t>
  </si>
  <si>
    <t>8002827634</t>
  </si>
  <si>
    <t>804998</t>
  </si>
  <si>
    <t>FERRETERIA GOYES</t>
  </si>
  <si>
    <t>LA JOYA VIA E-35</t>
  </si>
  <si>
    <t>100014858</t>
  </si>
  <si>
    <t>MANUEL MORENO</t>
  </si>
  <si>
    <t>18-UE602</t>
  </si>
  <si>
    <t>1002210143</t>
  </si>
  <si>
    <t>012-024-00412854</t>
  </si>
  <si>
    <t>2500108720</t>
  </si>
  <si>
    <t>0000395215</t>
  </si>
  <si>
    <t>8002827629</t>
  </si>
  <si>
    <t>1002210056</t>
  </si>
  <si>
    <t>012-024-00412855</t>
  </si>
  <si>
    <t>9000809167</t>
  </si>
  <si>
    <t>012-022-00316612</t>
  </si>
  <si>
    <t>40567945</t>
  </si>
  <si>
    <t>P000033498</t>
  </si>
  <si>
    <t>8002827516</t>
  </si>
  <si>
    <t>100015045</t>
  </si>
  <si>
    <t>JOSE MORAN</t>
  </si>
  <si>
    <t>18-UE912</t>
  </si>
  <si>
    <t>012-024-00412856</t>
  </si>
  <si>
    <t>9000809165</t>
  </si>
  <si>
    <t>012-022-00316610</t>
  </si>
  <si>
    <t>40567944</t>
  </si>
  <si>
    <t>P000033497</t>
  </si>
  <si>
    <t>8002827514</t>
  </si>
  <si>
    <t>012-024-00412857</t>
  </si>
  <si>
    <t>9000809166</t>
  </si>
  <si>
    <t>012-022-00316611</t>
  </si>
  <si>
    <t>40567943</t>
  </si>
  <si>
    <t>P000033496</t>
  </si>
  <si>
    <t>8002827515</t>
  </si>
  <si>
    <t>1002210188</t>
  </si>
  <si>
    <t>012-024-00412858</t>
  </si>
  <si>
    <t>9000809168</t>
  </si>
  <si>
    <t>012-022-00316613</t>
  </si>
  <si>
    <t>40568074</t>
  </si>
  <si>
    <t>0000395363</t>
  </si>
  <si>
    <t>8002827690</t>
  </si>
  <si>
    <t>801119</t>
  </si>
  <si>
    <t>BLOQUERA USHIÑA</t>
  </si>
  <si>
    <t>BLOQUERA USHIÑA / VIA GUAYLLABAMBA</t>
  </si>
  <si>
    <t>100016550</t>
  </si>
  <si>
    <t>ARTURO JACOME</t>
  </si>
  <si>
    <t>18-UE627</t>
  </si>
  <si>
    <t>1002210216</t>
  </si>
  <si>
    <t>012-024-00412859</t>
  </si>
  <si>
    <t>0000394778</t>
  </si>
  <si>
    <t>8002827727</t>
  </si>
  <si>
    <t>100017520</t>
  </si>
  <si>
    <t>JAVIER PINCAY</t>
  </si>
  <si>
    <t>18-IBB1986</t>
  </si>
  <si>
    <t>1002210189</t>
  </si>
  <si>
    <t>012-024-00412860</t>
  </si>
  <si>
    <t>9000809170</t>
  </si>
  <si>
    <t>012-022-00316615</t>
  </si>
  <si>
    <t>40567972</t>
  </si>
  <si>
    <t>P000033510</t>
  </si>
  <si>
    <t>8002827692</t>
  </si>
  <si>
    <t>012-024-00412861</t>
  </si>
  <si>
    <t>9000809169</t>
  </si>
  <si>
    <t>012-022-00316614</t>
  </si>
  <si>
    <t>40567971</t>
  </si>
  <si>
    <t>P000033509</t>
  </si>
  <si>
    <t>8002827691</t>
  </si>
  <si>
    <t>1002210227</t>
  </si>
  <si>
    <t>012-024-00412862</t>
  </si>
  <si>
    <t>9000809172</t>
  </si>
  <si>
    <t>012-022-00316617</t>
  </si>
  <si>
    <t>40568066</t>
  </si>
  <si>
    <t>P000033538</t>
  </si>
  <si>
    <t>8002827742</t>
  </si>
  <si>
    <t>012-024-00412863</t>
  </si>
  <si>
    <t>9000809171</t>
  </si>
  <si>
    <t>012-022-00316616</t>
  </si>
  <si>
    <t>40568065</t>
  </si>
  <si>
    <t>P000033537</t>
  </si>
  <si>
    <t>8002827743</t>
  </si>
  <si>
    <t>1002210268</t>
  </si>
  <si>
    <t>012-024-00412864</t>
  </si>
  <si>
    <t>0000394195</t>
  </si>
  <si>
    <t>8002827793</t>
  </si>
  <si>
    <t>100017509</t>
  </si>
  <si>
    <t>RUBEN YANDUN</t>
  </si>
  <si>
    <t>18-IBB5729</t>
  </si>
  <si>
    <t>1002210194</t>
  </si>
  <si>
    <t>012-024-00412865</t>
  </si>
  <si>
    <t>9000809174</t>
  </si>
  <si>
    <t>012-022-00316618</t>
  </si>
  <si>
    <t>40567961</t>
  </si>
  <si>
    <t>0000395174</t>
  </si>
  <si>
    <t>8002827697</t>
  </si>
  <si>
    <t>1002210241</t>
  </si>
  <si>
    <t>012-024-00412866</t>
  </si>
  <si>
    <t>2500108612</t>
  </si>
  <si>
    <t>0000395376</t>
  </si>
  <si>
    <t>8002827760</t>
  </si>
  <si>
    <t>809787</t>
  </si>
  <si>
    <t>FERRETERIA HIERRO &amp; SAN</t>
  </si>
  <si>
    <t>CALLE PRINCIPAL AV. METROPOLITANA Y</t>
  </si>
  <si>
    <t>012-024-00412867</t>
  </si>
  <si>
    <t>2500108611</t>
  </si>
  <si>
    <t>0000395377</t>
  </si>
  <si>
    <t>8002827759</t>
  </si>
  <si>
    <t>1002210239</t>
  </si>
  <si>
    <t>012-024-00412868</t>
  </si>
  <si>
    <t>9000809176</t>
  </si>
  <si>
    <t>012-022-00316619</t>
  </si>
  <si>
    <t>40568080</t>
  </si>
  <si>
    <t>0000395369</t>
  </si>
  <si>
    <t>8002827757</t>
  </si>
  <si>
    <t>811041</t>
  </si>
  <si>
    <t>TORRES FREDDY</t>
  </si>
  <si>
    <t>AV NAPO E2 80 Y SALCEDO</t>
  </si>
  <si>
    <t>OPCHIM</t>
  </si>
  <si>
    <t>O-Pichincha-Chimbacalle</t>
  </si>
  <si>
    <t>1002210237</t>
  </si>
  <si>
    <t>012-024-00412869</t>
  </si>
  <si>
    <t>9000809179</t>
  </si>
  <si>
    <t>012-022-00316620</t>
  </si>
  <si>
    <t>40567980</t>
  </si>
  <si>
    <t>0000395250</t>
  </si>
  <si>
    <t>8002827754</t>
  </si>
  <si>
    <t>1002210249</t>
  </si>
  <si>
    <t>012-024-00412870</t>
  </si>
  <si>
    <t>9000809180</t>
  </si>
  <si>
    <t>012-022-00316621</t>
  </si>
  <si>
    <t>40568101</t>
  </si>
  <si>
    <t>P000033539</t>
  </si>
  <si>
    <t>8002827768</t>
  </si>
  <si>
    <t>809863</t>
  </si>
  <si>
    <t>ACEROCENTER MILAGRO</t>
  </si>
  <si>
    <t>MILAGRO</t>
  </si>
  <si>
    <t>AV 17 DE SEPTIEMBRE</t>
  </si>
  <si>
    <t>OGMILA</t>
  </si>
  <si>
    <t>O-Guayas-Milagro</t>
  </si>
  <si>
    <t>1002210271</t>
  </si>
  <si>
    <t>012-024-00412871</t>
  </si>
  <si>
    <t>2500108732</t>
  </si>
  <si>
    <t>P000033542</t>
  </si>
  <si>
    <t>8002827796</t>
  </si>
  <si>
    <t>1002210309</t>
  </si>
  <si>
    <t>012-024-00412872</t>
  </si>
  <si>
    <t>9000809182</t>
  </si>
  <si>
    <t>012-022-00316622</t>
  </si>
  <si>
    <t>40568047</t>
  </si>
  <si>
    <t>0000395315</t>
  </si>
  <si>
    <t>8002827837</t>
  </si>
  <si>
    <t>105049</t>
  </si>
  <si>
    <t>LOOR MURILLO SANDRA DOLORES</t>
  </si>
  <si>
    <t>806486</t>
  </si>
  <si>
    <t>BODEGA PRINCIPAL ORLANDO JR</t>
  </si>
  <si>
    <t>AV METROPOLITANA NTR ARAUJO Y BELLA</t>
  </si>
  <si>
    <t>1002210319</t>
  </si>
  <si>
    <t>012-024-00412873</t>
  </si>
  <si>
    <t>9000809185</t>
  </si>
  <si>
    <t>012-022-00316623</t>
  </si>
  <si>
    <t>40568121</t>
  </si>
  <si>
    <t>P000033551</t>
  </si>
  <si>
    <t>8002827852</t>
  </si>
  <si>
    <t>10007279</t>
  </si>
  <si>
    <t>18-UE701</t>
  </si>
  <si>
    <t>1002210300</t>
  </si>
  <si>
    <t>012-024-00412874</t>
  </si>
  <si>
    <t>2500108737</t>
  </si>
  <si>
    <t>0000395410</t>
  </si>
  <si>
    <t>8002827828</t>
  </si>
  <si>
    <t>012-024-00412875</t>
  </si>
  <si>
    <t>0000395409</t>
  </si>
  <si>
    <t>8002827829</t>
  </si>
  <si>
    <t>1002210231</t>
  </si>
  <si>
    <t>012-024-00412876</t>
  </si>
  <si>
    <t>9000809189</t>
  </si>
  <si>
    <t>012-022-00316624</t>
  </si>
  <si>
    <t>40568021</t>
  </si>
  <si>
    <t>0000395286</t>
  </si>
  <si>
    <t>8002827747</t>
  </si>
  <si>
    <t>103532</t>
  </si>
  <si>
    <t>VICENTE &amp; ARTURO IMPORTACIONES &amp;</t>
  </si>
  <si>
    <t>805441</t>
  </si>
  <si>
    <t>CPP SHUSHUFINDI</t>
  </si>
  <si>
    <t>VIA A LIMONCOCHA KM 1.5</t>
  </si>
  <si>
    <t>1002210261</t>
  </si>
  <si>
    <t>012-024-00412877</t>
  </si>
  <si>
    <t>2500108731</t>
  </si>
  <si>
    <t>P000033541</t>
  </si>
  <si>
    <t>8002827784</t>
  </si>
  <si>
    <t>802191</t>
  </si>
  <si>
    <t>FERRE ZURITA UNO COM</t>
  </si>
  <si>
    <t>AMERICA Y AV. DEL EJERCITO</t>
  </si>
  <si>
    <t>012-024-00412878</t>
  </si>
  <si>
    <t>2500108730</t>
  </si>
  <si>
    <t>P000033540</t>
  </si>
  <si>
    <t>8002827783</t>
  </si>
  <si>
    <t>1002210333</t>
  </si>
  <si>
    <t>012-024-00412879</t>
  </si>
  <si>
    <t>9000809194</t>
  </si>
  <si>
    <t>012-022-00316625</t>
  </si>
  <si>
    <t>40568145</t>
  </si>
  <si>
    <t>P000033557</t>
  </si>
  <si>
    <t>8002827872</t>
  </si>
  <si>
    <t>803602</t>
  </si>
  <si>
    <t>FERRICENTRO CAYAMBE</t>
  </si>
  <si>
    <t>CALLE VENEZUELA Y HUMBERTO FIERRO</t>
  </si>
  <si>
    <t>1002210315</t>
  </si>
  <si>
    <t>012-024-00412880</t>
  </si>
  <si>
    <t>9000809196</t>
  </si>
  <si>
    <t>012-022-00316627</t>
  </si>
  <si>
    <t>40568123</t>
  </si>
  <si>
    <t>P000033553</t>
  </si>
  <si>
    <t>8002827847</t>
  </si>
  <si>
    <t>012-024-00412881</t>
  </si>
  <si>
    <t>9000809195</t>
  </si>
  <si>
    <t>012-022-00316626</t>
  </si>
  <si>
    <t>40568122</t>
  </si>
  <si>
    <t>P000033552</t>
  </si>
  <si>
    <t>8002827848</t>
  </si>
  <si>
    <t>1002210310</t>
  </si>
  <si>
    <t>012-024-00412882</t>
  </si>
  <si>
    <t>9000809213</t>
  </si>
  <si>
    <t>012-022-00316629</t>
  </si>
  <si>
    <t>40567973</t>
  </si>
  <si>
    <t>0000395223</t>
  </si>
  <si>
    <t>8002827839</t>
  </si>
  <si>
    <t>101661</t>
  </si>
  <si>
    <t>AROCA VERDESOTO SIMON BOLIVAR</t>
  </si>
  <si>
    <t>810295</t>
  </si>
  <si>
    <t>BODEGA PRINCIPAL PROMACONS</t>
  </si>
  <si>
    <t>SAN LORENZO</t>
  </si>
  <si>
    <t>AV PADRE LINO CAMPISAN</t>
  </si>
  <si>
    <t>OESANL</t>
  </si>
  <si>
    <t>O-Esmeraldas-Sanlorenzo</t>
  </si>
  <si>
    <t>100014921</t>
  </si>
  <si>
    <t>BENJAMIN QUILUMBAQUIN</t>
  </si>
  <si>
    <t>18-UE557</t>
  </si>
  <si>
    <t>012-024-00412883</t>
  </si>
  <si>
    <t>9000809212</t>
  </si>
  <si>
    <t>012-022-00316628</t>
  </si>
  <si>
    <t>0000395224</t>
  </si>
  <si>
    <t>8002827838</t>
  </si>
  <si>
    <t>1002210342</t>
  </si>
  <si>
    <t>012-024-00412884</t>
  </si>
  <si>
    <t>9000809219</t>
  </si>
  <si>
    <t>012-022-00316631</t>
  </si>
  <si>
    <t>40568127</t>
  </si>
  <si>
    <t>P000033555</t>
  </si>
  <si>
    <t>8002827882</t>
  </si>
  <si>
    <t>012-024-00412885</t>
  </si>
  <si>
    <t>9000809218</t>
  </si>
  <si>
    <t>012-022-00316630</t>
  </si>
  <si>
    <t>40568126</t>
  </si>
  <si>
    <t>P000033554</t>
  </si>
  <si>
    <t>8002827883</t>
  </si>
  <si>
    <t>1002210313</t>
  </si>
  <si>
    <t>012-024-00412886</t>
  </si>
  <si>
    <t>9000809220</t>
  </si>
  <si>
    <t>012-022-00316632</t>
  </si>
  <si>
    <t>0000395229</t>
  </si>
  <si>
    <t>8002827845</t>
  </si>
  <si>
    <t>100014916</t>
  </si>
  <si>
    <t>MAURICIO FRANCISCO PUETATE HERRERA</t>
  </si>
  <si>
    <t>18-UE550</t>
  </si>
  <si>
    <t>1002210274</t>
  </si>
  <si>
    <t>012-024-00412887</t>
  </si>
  <si>
    <t>9000809221</t>
  </si>
  <si>
    <t>012-022-00316633</t>
  </si>
  <si>
    <t>40568063</t>
  </si>
  <si>
    <t>0000395354</t>
  </si>
  <si>
    <t>8002827799</t>
  </si>
  <si>
    <t>1002210251</t>
  </si>
  <si>
    <t>012-024-00412888</t>
  </si>
  <si>
    <t>9000809223</t>
  </si>
  <si>
    <t>012-022-00316635</t>
  </si>
  <si>
    <t>40568010</t>
  </si>
  <si>
    <t>0000395274</t>
  </si>
  <si>
    <t>8002827772</t>
  </si>
  <si>
    <t>105055</t>
  </si>
  <si>
    <t>ALAVA CEVALLOS GABRIEL ORLANDO</t>
  </si>
  <si>
    <t>806503</t>
  </si>
  <si>
    <t>BODEGA ALAPON PORTOVIEJO</t>
  </si>
  <si>
    <t>MEDARDO CEVALLOS</t>
  </si>
  <si>
    <t>012-024-00412889</t>
  </si>
  <si>
    <t>9000809222</t>
  </si>
  <si>
    <t>012-022-00316634</t>
  </si>
  <si>
    <t>0000395273</t>
  </si>
  <si>
    <t>8002827771</t>
  </si>
  <si>
    <t>1002210354</t>
  </si>
  <si>
    <t>012-024-00412890</t>
  </si>
  <si>
    <t>9000809230</t>
  </si>
  <si>
    <t>012-022-00316637</t>
  </si>
  <si>
    <t>40567736</t>
  </si>
  <si>
    <t>0000395202</t>
  </si>
  <si>
    <t>8002827895</t>
  </si>
  <si>
    <t>10005210</t>
  </si>
  <si>
    <t>18-UE913</t>
  </si>
  <si>
    <t>012-024-00412891</t>
  </si>
  <si>
    <t>9000809229</t>
  </si>
  <si>
    <t>012-022-00316636</t>
  </si>
  <si>
    <t>40567735</t>
  </si>
  <si>
    <t>0000395201</t>
  </si>
  <si>
    <t>8002827894</t>
  </si>
  <si>
    <t>1002210336</t>
  </si>
  <si>
    <t>012-024-00412892</t>
  </si>
  <si>
    <t>9000809240</t>
  </si>
  <si>
    <t>012-022-00316638</t>
  </si>
  <si>
    <t>40568032</t>
  </si>
  <si>
    <t>P000033527</t>
  </si>
  <si>
    <t>8002827875</t>
  </si>
  <si>
    <t>100019271</t>
  </si>
  <si>
    <t>MILTON MANOSALVAS</t>
  </si>
  <si>
    <t>18-UE590</t>
  </si>
  <si>
    <t>1002210330</t>
  </si>
  <si>
    <t>012-024-00412893</t>
  </si>
  <si>
    <t>9000809246</t>
  </si>
  <si>
    <t>012-022-00316640</t>
  </si>
  <si>
    <t>40568102</t>
  </si>
  <si>
    <t>0000395391</t>
  </si>
  <si>
    <t>8002827869</t>
  </si>
  <si>
    <t>102867</t>
  </si>
  <si>
    <t>JADAN SOLIS EDGAR ELADIO</t>
  </si>
  <si>
    <t>803628</t>
  </si>
  <si>
    <t>MATERIALES DE CONSTRUCCION SAN MIGU</t>
  </si>
  <si>
    <t>GUAYAQUIL S/N Y CALLEJON A</t>
  </si>
  <si>
    <t>012-024-00412894</t>
  </si>
  <si>
    <t>9000809245</t>
  </si>
  <si>
    <t>012-022-00316639</t>
  </si>
  <si>
    <t>0000395392</t>
  </si>
  <si>
    <t>8002827868</t>
  </si>
  <si>
    <t>1002210372</t>
  </si>
  <si>
    <t>012-024-00412895</t>
  </si>
  <si>
    <t>9000809251</t>
  </si>
  <si>
    <t>012-022-00316641</t>
  </si>
  <si>
    <t>40568143</t>
  </si>
  <si>
    <t>0000395430</t>
  </si>
  <si>
    <t>8002827919</t>
  </si>
  <si>
    <t>101564</t>
  </si>
  <si>
    <t>CARCELEN GONZALEZ VERONICA</t>
  </si>
  <si>
    <t>800902</t>
  </si>
  <si>
    <t>BODEGA PRINCIP CONO</t>
  </si>
  <si>
    <t>MANUELA CAÑIZARES Y JOSE ABASCAL,</t>
  </si>
  <si>
    <t>OPCONO</t>
  </si>
  <si>
    <t>O-Pichincha-Conocoto</t>
  </si>
  <si>
    <t>1002210360</t>
  </si>
  <si>
    <t>012-024-00412896</t>
  </si>
  <si>
    <t>9000809253</t>
  </si>
  <si>
    <t>012-022-00316642</t>
  </si>
  <si>
    <t>40568026</t>
  </si>
  <si>
    <t>P000033524</t>
  </si>
  <si>
    <t>8002827905</t>
  </si>
  <si>
    <t>1002210320</t>
  </si>
  <si>
    <t>012-024-00412897</t>
  </si>
  <si>
    <t>9000809256</t>
  </si>
  <si>
    <t>012-022-00316644</t>
  </si>
  <si>
    <t>40567993</t>
  </si>
  <si>
    <t>P000033516</t>
  </si>
  <si>
    <t>8002827853</t>
  </si>
  <si>
    <t>807085</t>
  </si>
  <si>
    <t>FERRICENTRO ATUNTAQUI</t>
  </si>
  <si>
    <t>AV SALINAS Y ATAHUALPA</t>
  </si>
  <si>
    <t>012-024-00412898</t>
  </si>
  <si>
    <t>9000809254</t>
  </si>
  <si>
    <t>012-022-00316643</t>
  </si>
  <si>
    <t>40567992</t>
  </si>
  <si>
    <t>P000033515</t>
  </si>
  <si>
    <t>8002827854</t>
  </si>
  <si>
    <t>1002210327</t>
  </si>
  <si>
    <t>012-024-00412899</t>
  </si>
  <si>
    <t>9000809259</t>
  </si>
  <si>
    <t>012-022-00316645</t>
  </si>
  <si>
    <t>40568051</t>
  </si>
  <si>
    <t>0000395324</t>
  </si>
  <si>
    <t>8002827865</t>
  </si>
  <si>
    <t>1002210398</t>
  </si>
  <si>
    <t>012-024-00412900</t>
  </si>
  <si>
    <t>9000809263</t>
  </si>
  <si>
    <t>012-022-00316647</t>
  </si>
  <si>
    <t>40568133</t>
  </si>
  <si>
    <t>0000395425</t>
  </si>
  <si>
    <t>8002827955</t>
  </si>
  <si>
    <t>10000439</t>
  </si>
  <si>
    <t>CASTRO CARREÑO FERNANDA GISSELA</t>
  </si>
  <si>
    <t>807008</t>
  </si>
  <si>
    <t>FERRETERIA JADIFER</t>
  </si>
  <si>
    <t>CALLE PRINCIPAL Y CALLE M</t>
  </si>
  <si>
    <t>OPLASE</t>
  </si>
  <si>
    <t>O-Pichincha-La Sexta</t>
  </si>
  <si>
    <t>012-024-00412901</t>
  </si>
  <si>
    <t>9000809262</t>
  </si>
  <si>
    <t>012-022-00316646</t>
  </si>
  <si>
    <t>0000395424</t>
  </si>
  <si>
    <t>8002827956</t>
  </si>
  <si>
    <t>1002210370</t>
  </si>
  <si>
    <t>012-024-00412902</t>
  </si>
  <si>
    <t>9000809266</t>
  </si>
  <si>
    <t>012-022-00316650</t>
  </si>
  <si>
    <t>40568151</t>
  </si>
  <si>
    <t>P000033560</t>
  </si>
  <si>
    <t>8002827916</t>
  </si>
  <si>
    <t>805434</t>
  </si>
  <si>
    <t>FERRETERIA ECHEVERRIA</t>
  </si>
  <si>
    <t>LINEA FERREA Y 29 DE JUNIO</t>
  </si>
  <si>
    <t>012-024-00412903</t>
  </si>
  <si>
    <t>9000809264</t>
  </si>
  <si>
    <t>012-022-00316648</t>
  </si>
  <si>
    <t>40568152</t>
  </si>
  <si>
    <t>P000033561</t>
  </si>
  <si>
    <t>8002827917</t>
  </si>
  <si>
    <t>012-024-00412904</t>
  </si>
  <si>
    <t>9000809265</t>
  </si>
  <si>
    <t>012-022-00316649</t>
  </si>
  <si>
    <t>40568150</t>
  </si>
  <si>
    <t>P000033559</t>
  </si>
  <si>
    <t>8002827915</t>
  </si>
  <si>
    <t>810781</t>
  </si>
  <si>
    <t>FERRETERIA HARO</t>
  </si>
  <si>
    <t>CALLE QUITO</t>
  </si>
  <si>
    <t>1002210361</t>
  </si>
  <si>
    <t>012-024-00412905</t>
  </si>
  <si>
    <t>2500108715</t>
  </si>
  <si>
    <t>0000395107</t>
  </si>
  <si>
    <t>8002827906</t>
  </si>
  <si>
    <t>801859</t>
  </si>
  <si>
    <t>SUCURSAL METALHIERRO</t>
  </si>
  <si>
    <t>SUCURSAL METALHIERRO/AVENIDA 113</t>
  </si>
  <si>
    <t>1002210400</t>
  </si>
  <si>
    <t>012-024-00412906</t>
  </si>
  <si>
    <t>9000809181</t>
  </si>
  <si>
    <t>013-020-00048096</t>
  </si>
  <si>
    <t>70177850</t>
  </si>
  <si>
    <t>0000395468</t>
  </si>
  <si>
    <t>8002827958</t>
  </si>
  <si>
    <t>102995</t>
  </si>
  <si>
    <t>MORILLO MEZA JORGE RODRIGO</t>
  </si>
  <si>
    <t>804070</t>
  </si>
  <si>
    <t>ROMO'S MATERIALES DE CONSTRUCCION</t>
  </si>
  <si>
    <t>PEDRO VICENTE MALDONADO Y QUITO</t>
  </si>
  <si>
    <t>1002210395</t>
  </si>
  <si>
    <t>012-024-00412907</t>
  </si>
  <si>
    <t>9000809268</t>
  </si>
  <si>
    <t>012-022-00316651</t>
  </si>
  <si>
    <t>40567967</t>
  </si>
  <si>
    <t>0000395192</t>
  </si>
  <si>
    <t>8002827949</t>
  </si>
  <si>
    <t>100015026</t>
  </si>
  <si>
    <t>LUIS GUAMAN</t>
  </si>
  <si>
    <t>18-UE825</t>
  </si>
  <si>
    <t>1002210352</t>
  </si>
  <si>
    <t>012-024-00412908</t>
  </si>
  <si>
    <t>2500108733</t>
  </si>
  <si>
    <t>P000033543</t>
  </si>
  <si>
    <t>8002827892</t>
  </si>
  <si>
    <t>1002210432</t>
  </si>
  <si>
    <t>012-024-00412909</t>
  </si>
  <si>
    <t>9000780169</t>
  </si>
  <si>
    <t>013-020-00046254</t>
  </si>
  <si>
    <t>70170968</t>
  </si>
  <si>
    <t>0000395327</t>
  </si>
  <si>
    <t>8002827996</t>
  </si>
  <si>
    <t>101469</t>
  </si>
  <si>
    <t>CEVALLOS VILLACRES MARCO CARLOS</t>
  </si>
  <si>
    <t>807245</t>
  </si>
  <si>
    <t>ARMADURO BODEGA MCEVALLOS</t>
  </si>
  <si>
    <t>RIOBAMBA</t>
  </si>
  <si>
    <t>AV. VELOZ 4050 Y CARLOS ZAMBRANO</t>
  </si>
  <si>
    <t>OHRIOB</t>
  </si>
  <si>
    <t>O-Chimborazo-Riobamba</t>
  </si>
  <si>
    <t>100015034</t>
  </si>
  <si>
    <t>HECTOR SANTOS</t>
  </si>
  <si>
    <t>18-UE891</t>
  </si>
  <si>
    <t>012-024-00412910</t>
  </si>
  <si>
    <t>9000809042</t>
  </si>
  <si>
    <t>013-020-00048093</t>
  </si>
  <si>
    <t>70177813</t>
  </si>
  <si>
    <t>0000395326</t>
  </si>
  <si>
    <t>8002827997</t>
  </si>
  <si>
    <t>1002210366</t>
  </si>
  <si>
    <t>012-024-00412911</t>
  </si>
  <si>
    <t>2500108734</t>
  </si>
  <si>
    <t>P000033544</t>
  </si>
  <si>
    <t>8002827911</t>
  </si>
  <si>
    <t>1002210435</t>
  </si>
  <si>
    <t>012-024-00412912</t>
  </si>
  <si>
    <t>9000809275</t>
  </si>
  <si>
    <t>012-022-00316652</t>
  </si>
  <si>
    <t>40568190</t>
  </si>
  <si>
    <t>0000395494</t>
  </si>
  <si>
    <t>8002827999</t>
  </si>
  <si>
    <t>800708</t>
  </si>
  <si>
    <t>ESTHELA ORDOÑEZ</t>
  </si>
  <si>
    <t>ESTHELA ORDOÑEZ / VIA A SAQUISILI</t>
  </si>
  <si>
    <t>1002210441</t>
  </si>
  <si>
    <t>012-024-00412913</t>
  </si>
  <si>
    <t>9000809276</t>
  </si>
  <si>
    <t>012-022-00316653</t>
  </si>
  <si>
    <t>40568198</t>
  </si>
  <si>
    <t>0000395521</t>
  </si>
  <si>
    <t>8002828005</t>
  </si>
  <si>
    <t>102905</t>
  </si>
  <si>
    <t>CHANTERA GARCIA MARCELO XAVIER</t>
  </si>
  <si>
    <t>803768</t>
  </si>
  <si>
    <t>CALLE 24 DE MAYO VIA TOSAGUA</t>
  </si>
  <si>
    <t>1002210438</t>
  </si>
  <si>
    <t>012-024-00412914</t>
  </si>
  <si>
    <t>9000809280</t>
  </si>
  <si>
    <t>012-022-00316654</t>
  </si>
  <si>
    <t>40568187</t>
  </si>
  <si>
    <t>0000395493</t>
  </si>
  <si>
    <t>8002828003</t>
  </si>
  <si>
    <t>804176</t>
  </si>
  <si>
    <t>CAMINO MORA XAVIER OSWALDO</t>
  </si>
  <si>
    <t>VIA QUEVEDO KM 3</t>
  </si>
  <si>
    <t>1002210449</t>
  </si>
  <si>
    <t>012-024-00412915</t>
  </si>
  <si>
    <t>9000809281</t>
  </si>
  <si>
    <t>012-022-00316655</t>
  </si>
  <si>
    <t>40567966</t>
  </si>
  <si>
    <t>0000395180</t>
  </si>
  <si>
    <t>8002828013</t>
  </si>
  <si>
    <t>1002210412</t>
  </si>
  <si>
    <t>012-024-00412916</t>
  </si>
  <si>
    <t>2500108724</t>
  </si>
  <si>
    <t>0000395268</t>
  </si>
  <si>
    <t>8002827973</t>
  </si>
  <si>
    <t>012-024-00412917</t>
  </si>
  <si>
    <t>0000395269</t>
  </si>
  <si>
    <t>8002827975</t>
  </si>
  <si>
    <t>012-024-00412918</t>
  </si>
  <si>
    <t>0000395270</t>
  </si>
  <si>
    <t>8002827974</t>
  </si>
  <si>
    <t>1002210433</t>
  </si>
  <si>
    <t>012-024-00412919</t>
  </si>
  <si>
    <t>9000808999</t>
  </si>
  <si>
    <t>013-020-00048092</t>
  </si>
  <si>
    <t>70177789</t>
  </si>
  <si>
    <t>0000395194</t>
  </si>
  <si>
    <t>8002827998</t>
  </si>
  <si>
    <t>810504</t>
  </si>
  <si>
    <t>OBRA ­CASCALES</t>
  </si>
  <si>
    <t>VIA QUITO</t>
  </si>
  <si>
    <t>1002210418</t>
  </si>
  <si>
    <t>012-024-00412920</t>
  </si>
  <si>
    <t>9000809283</t>
  </si>
  <si>
    <t>012-022-00316656</t>
  </si>
  <si>
    <t>40568001</t>
  </si>
  <si>
    <t>0000395287</t>
  </si>
  <si>
    <t>8002827982</t>
  </si>
  <si>
    <t>10006962</t>
  </si>
  <si>
    <t>ACOSTAHORMIGONES S.A.S</t>
  </si>
  <si>
    <t>810367</t>
  </si>
  <si>
    <t>CALLE F Y CALLE 4</t>
  </si>
  <si>
    <t>1002210417</t>
  </si>
  <si>
    <t>012-024-00412921</t>
  </si>
  <si>
    <t>2500108736</t>
  </si>
  <si>
    <t>P000033548</t>
  </si>
  <si>
    <t>8002827980</t>
  </si>
  <si>
    <t>012-024-00412922</t>
  </si>
  <si>
    <t>2500108735</t>
  </si>
  <si>
    <t>P000033547</t>
  </si>
  <si>
    <t>8002827981</t>
  </si>
  <si>
    <t>1002210423</t>
  </si>
  <si>
    <t>012-024-00412923</t>
  </si>
  <si>
    <t>9000809286</t>
  </si>
  <si>
    <t>012-022-00316657</t>
  </si>
  <si>
    <t>0000395127</t>
  </si>
  <si>
    <t>8002827987</t>
  </si>
  <si>
    <t>1002210424</t>
  </si>
  <si>
    <t>012-024-00412924</t>
  </si>
  <si>
    <t>9000809288</t>
  </si>
  <si>
    <t>012-022-00316658</t>
  </si>
  <si>
    <t>40568137</t>
  </si>
  <si>
    <t>0000395428</t>
  </si>
  <si>
    <t>8002827988</t>
  </si>
  <si>
    <t>100014929</t>
  </si>
  <si>
    <t>YEPEZ GALARRAGA LUIS PATRICIO</t>
  </si>
  <si>
    <t>18-UE854</t>
  </si>
  <si>
    <t>1002210396</t>
  </si>
  <si>
    <t>012-024-00412925</t>
  </si>
  <si>
    <t>0000395108</t>
  </si>
  <si>
    <t>8002827951</t>
  </si>
  <si>
    <t>1002210476</t>
  </si>
  <si>
    <t>012-024-00412926</t>
  </si>
  <si>
    <t>9000809290</t>
  </si>
  <si>
    <t>012-022-00316659</t>
  </si>
  <si>
    <t>40568208</t>
  </si>
  <si>
    <t>P000033571</t>
  </si>
  <si>
    <t>8002828051</t>
  </si>
  <si>
    <t>101567</t>
  </si>
  <si>
    <t>ESPINOZA SILVA GISSELA DEL CARMEN</t>
  </si>
  <si>
    <t>801474</t>
  </si>
  <si>
    <t>COM.  ESPINOZA BODEG</t>
  </si>
  <si>
    <t>ALFREDO ESCUDERO S21-27 Y PILALO</t>
  </si>
  <si>
    <t>O-Pichincha-Chillogallo</t>
  </si>
  <si>
    <t>100014954</t>
  </si>
  <si>
    <t>FRANKLIN NAVARRO</t>
  </si>
  <si>
    <t>18-UE605</t>
  </si>
  <si>
    <t>1002210479</t>
  </si>
  <si>
    <t>012-024-00412927</t>
  </si>
  <si>
    <t>9000809291</t>
  </si>
  <si>
    <t>012-022-00316660</t>
  </si>
  <si>
    <t>40567263</t>
  </si>
  <si>
    <t>P000033249</t>
  </si>
  <si>
    <t>8002828054</t>
  </si>
  <si>
    <t>805246</t>
  </si>
  <si>
    <t>BODEGA PRINCIPAL DIMACO</t>
  </si>
  <si>
    <t>AV. VEINTIMILLA Y MÉXICO</t>
  </si>
  <si>
    <t>1002210473</t>
  </si>
  <si>
    <t>012-024-00412928</t>
  </si>
  <si>
    <t>9000809294</t>
  </si>
  <si>
    <t>012-022-00316662</t>
  </si>
  <si>
    <t>40568201</t>
  </si>
  <si>
    <t>0000395528</t>
  </si>
  <si>
    <t>8002828047</t>
  </si>
  <si>
    <t>801106</t>
  </si>
  <si>
    <t>FERRETERIA  GORDON</t>
  </si>
  <si>
    <t>FERRET GORDON/ AV INTEROCEANICA</t>
  </si>
  <si>
    <t>100014899</t>
  </si>
  <si>
    <t>LUIS PILLAJO</t>
  </si>
  <si>
    <t>18-UE517</t>
  </si>
  <si>
    <t>012-024-00412929</t>
  </si>
  <si>
    <t>9000809293</t>
  </si>
  <si>
    <t>012-022-00316661</t>
  </si>
  <si>
    <t>0000395527</t>
  </si>
  <si>
    <t>8002828048</t>
  </si>
  <si>
    <t>1002210419</t>
  </si>
  <si>
    <t>012-024-00412930</t>
  </si>
  <si>
    <t>9000809299</t>
  </si>
  <si>
    <t>012-022-00316663</t>
  </si>
  <si>
    <t>0000395248</t>
  </si>
  <si>
    <t>8002827983</t>
  </si>
  <si>
    <t>1002210489</t>
  </si>
  <si>
    <t>012-024-00412931</t>
  </si>
  <si>
    <t>9000809301</t>
  </si>
  <si>
    <t>012-022-00316664</t>
  </si>
  <si>
    <t>40568188</t>
  </si>
  <si>
    <t>0000395503</t>
  </si>
  <si>
    <t>8002828065</t>
  </si>
  <si>
    <t>804420</t>
  </si>
  <si>
    <t>SUCURSAL TABABELA</t>
  </si>
  <si>
    <t>E35 KM 24</t>
  </si>
  <si>
    <t>100014969</t>
  </si>
  <si>
    <t>ANGEL LARGO</t>
  </si>
  <si>
    <t>18-UE606</t>
  </si>
  <si>
    <t>1002210497</t>
  </si>
  <si>
    <t>012-024-00412932</t>
  </si>
  <si>
    <t>9000809303</t>
  </si>
  <si>
    <t>012-022-00316666</t>
  </si>
  <si>
    <t>40568015</t>
  </si>
  <si>
    <t>P000033522</t>
  </si>
  <si>
    <t>8002828075</t>
  </si>
  <si>
    <t>101476</t>
  </si>
  <si>
    <t>PAZ RUIZ LUIS ALFONSO ESTANISLAO</t>
  </si>
  <si>
    <t>801923</t>
  </si>
  <si>
    <t>BODEGA PAZ LUIS</t>
  </si>
  <si>
    <t>9 DE OCTUBRE S/N Y</t>
  </si>
  <si>
    <t>012-024-00412933</t>
  </si>
  <si>
    <t>9000809302</t>
  </si>
  <si>
    <t>012-022-00316665</t>
  </si>
  <si>
    <t>40568014</t>
  </si>
  <si>
    <t>P000033521</t>
  </si>
  <si>
    <t>8002828074</t>
  </si>
  <si>
    <t>1002210498</t>
  </si>
  <si>
    <t>012-024-00412934</t>
  </si>
  <si>
    <t>9000809306</t>
  </si>
  <si>
    <t>012-022-00316669</t>
  </si>
  <si>
    <t>40567852</t>
  </si>
  <si>
    <t>P000033447</t>
  </si>
  <si>
    <t>8002828076</t>
  </si>
  <si>
    <t>012-024-00412935</t>
  </si>
  <si>
    <t>9000809304</t>
  </si>
  <si>
    <t>012-022-00316667</t>
  </si>
  <si>
    <t>40567851</t>
  </si>
  <si>
    <t>P000033446</t>
  </si>
  <si>
    <t>8002828078</t>
  </si>
  <si>
    <t>012-024-00412936</t>
  </si>
  <si>
    <t>9000809305</t>
  </si>
  <si>
    <t>012-022-00316668</t>
  </si>
  <si>
    <t>40567850</t>
  </si>
  <si>
    <t>P000033445</t>
  </si>
  <si>
    <t>8002828077</t>
  </si>
  <si>
    <t>1002210475</t>
  </si>
  <si>
    <t>012-024-00412937</t>
  </si>
  <si>
    <t>9000809307</t>
  </si>
  <si>
    <t>012-022-00316670</t>
  </si>
  <si>
    <t>40567976</t>
  </si>
  <si>
    <t>0000395206</t>
  </si>
  <si>
    <t>8002828050</t>
  </si>
  <si>
    <t>101577</t>
  </si>
  <si>
    <t>ALLAN SUAREZ CELSO EUCLIDES</t>
  </si>
  <si>
    <t>800788</t>
  </si>
  <si>
    <t>BODEGA ALLAN C</t>
  </si>
  <si>
    <t>BODEGA ALLAN C/ QUEVEDO</t>
  </si>
  <si>
    <t>1002210494</t>
  </si>
  <si>
    <t>012-024-00412938</t>
  </si>
  <si>
    <t>9000809309</t>
  </si>
  <si>
    <t>012-022-00316671</t>
  </si>
  <si>
    <t>40568025</t>
  </si>
  <si>
    <t>P000033523</t>
  </si>
  <si>
    <t>8002828070</t>
  </si>
  <si>
    <t>1002210519</t>
  </si>
  <si>
    <t>012-024-00412939</t>
  </si>
  <si>
    <t>9000809311</t>
  </si>
  <si>
    <t>012-022-00316673</t>
  </si>
  <si>
    <t>40568220</t>
  </si>
  <si>
    <t>0000395546</t>
  </si>
  <si>
    <t>8002828108</t>
  </si>
  <si>
    <t>101489</t>
  </si>
  <si>
    <t>CUITO JACOME RAUL GERMAN</t>
  </si>
  <si>
    <t>801278</t>
  </si>
  <si>
    <t>BODEGA CUITO RAUL</t>
  </si>
  <si>
    <t>AV. ATAHUALPA 638 Y</t>
  </si>
  <si>
    <t>100018609</t>
  </si>
  <si>
    <t>WILSON CHACON</t>
  </si>
  <si>
    <t>18-UE554</t>
  </si>
  <si>
    <t>012-024-00412940</t>
  </si>
  <si>
    <t>9000809310</t>
  </si>
  <si>
    <t>012-022-00316672</t>
  </si>
  <si>
    <t>40568219</t>
  </si>
  <si>
    <t>0000395545</t>
  </si>
  <si>
    <t>8002828107</t>
  </si>
  <si>
    <t>801276</t>
  </si>
  <si>
    <t>EL CONSTRUCTOR 2</t>
  </si>
  <si>
    <t>ENTRADA A AMBATO REDONDEL IZAMBA</t>
  </si>
  <si>
    <t>1002210511</t>
  </si>
  <si>
    <t>012-024-00412941</t>
  </si>
  <si>
    <t>9000809313</t>
  </si>
  <si>
    <t>012-022-00316675</t>
  </si>
  <si>
    <t>40568058</t>
  </si>
  <si>
    <t>0000395350</t>
  </si>
  <si>
    <t>8002828096</t>
  </si>
  <si>
    <t>800589</t>
  </si>
  <si>
    <t>DANILO CORDOVA AGUIL</t>
  </si>
  <si>
    <t>DANILO CORDOVA AGUILAR / VIA AMBATO</t>
  </si>
  <si>
    <t>10006521</t>
  </si>
  <si>
    <t>18-UE726</t>
  </si>
  <si>
    <t>012-024-00412942</t>
  </si>
  <si>
    <t>9000809312</t>
  </si>
  <si>
    <t>012-022-00316674</t>
  </si>
  <si>
    <t>0000395349</t>
  </si>
  <si>
    <t>8002828097</t>
  </si>
  <si>
    <t>1002210506</t>
  </si>
  <si>
    <t>012-024-00412943</t>
  </si>
  <si>
    <t>9000809315</t>
  </si>
  <si>
    <t>012-022-00316677</t>
  </si>
  <si>
    <t>40567988</t>
  </si>
  <si>
    <t>0000395236</t>
  </si>
  <si>
    <t>8002828090</t>
  </si>
  <si>
    <t>105041</t>
  </si>
  <si>
    <t>TAMAYO REVELO NATALIA ALEXANDRA</t>
  </si>
  <si>
    <t>806441</t>
  </si>
  <si>
    <t>CALLE GARCIA MORENO</t>
  </si>
  <si>
    <t>100022169</t>
  </si>
  <si>
    <t>18-UE840</t>
  </si>
  <si>
    <t>012-024-00412944</t>
  </si>
  <si>
    <t>9000809314</t>
  </si>
  <si>
    <t>012-022-00316676</t>
  </si>
  <si>
    <t>0000395235</t>
  </si>
  <si>
    <t>8002828089</t>
  </si>
  <si>
    <t>1002210517</t>
  </si>
  <si>
    <t>012-024-00412945</t>
  </si>
  <si>
    <t>9000809316</t>
  </si>
  <si>
    <t>012-022-00316678</t>
  </si>
  <si>
    <t>40568191</t>
  </si>
  <si>
    <t>0000395495</t>
  </si>
  <si>
    <t>8002828105</t>
  </si>
  <si>
    <t>804460</t>
  </si>
  <si>
    <t>VASQUEZ VIVIANA</t>
  </si>
  <si>
    <t>QUININDÉ</t>
  </si>
  <si>
    <t>VIA A LAS GOLONDRINAS</t>
  </si>
  <si>
    <t>OEQUIN</t>
  </si>
  <si>
    <t>O-Esmeraldas-Quininde</t>
  </si>
  <si>
    <t>1002210414</t>
  </si>
  <si>
    <t>012-024-00412946</t>
  </si>
  <si>
    <t>9000809318</t>
  </si>
  <si>
    <t>012-022-00316679</t>
  </si>
  <si>
    <t>40567975</t>
  </si>
  <si>
    <t>0000395204</t>
  </si>
  <si>
    <t>8002827977</t>
  </si>
  <si>
    <t>100021470</t>
  </si>
  <si>
    <t>EDISSON MAÑAY</t>
  </si>
  <si>
    <t>18-UE933</t>
  </si>
  <si>
    <t>1002210516</t>
  </si>
  <si>
    <t>012-024-00412947</t>
  </si>
  <si>
    <t>9000809319</t>
  </si>
  <si>
    <t>012-022-00316680</t>
  </si>
  <si>
    <t>40568214</t>
  </si>
  <si>
    <t>P000033573</t>
  </si>
  <si>
    <t>8002828104</t>
  </si>
  <si>
    <t>1002210542</t>
  </si>
  <si>
    <t>012-024-00412948</t>
  </si>
  <si>
    <t>9000809320</t>
  </si>
  <si>
    <t>012-022-00316681</t>
  </si>
  <si>
    <t>40568229</t>
  </si>
  <si>
    <t>0000395563</t>
  </si>
  <si>
    <t>8002828135</t>
  </si>
  <si>
    <t>804786</t>
  </si>
  <si>
    <t>VASCONEZ DAVID</t>
  </si>
  <si>
    <t>VIA CHONE</t>
  </si>
  <si>
    <t>100019606</t>
  </si>
  <si>
    <t>SANTIAGO MORALES</t>
  </si>
  <si>
    <t>18-UE668</t>
  </si>
  <si>
    <t>1002210539</t>
  </si>
  <si>
    <t>012-024-00412949</t>
  </si>
  <si>
    <t>2500108718</t>
  </si>
  <si>
    <t>0000395157</t>
  </si>
  <si>
    <t>8002828132</t>
  </si>
  <si>
    <t>1002210550</t>
  </si>
  <si>
    <t>012-024-00412950</t>
  </si>
  <si>
    <t>2500108742</t>
  </si>
  <si>
    <t>P000033565</t>
  </si>
  <si>
    <t>8002828144</t>
  </si>
  <si>
    <t>1002210523</t>
  </si>
  <si>
    <t>012-024-00412951</t>
  </si>
  <si>
    <t>9000809328</t>
  </si>
  <si>
    <t>012-022-00316682</t>
  </si>
  <si>
    <t>40568211</t>
  </si>
  <si>
    <t>P000033572</t>
  </si>
  <si>
    <t>8002828113</t>
  </si>
  <si>
    <t>1002210543</t>
  </si>
  <si>
    <t>012-024-00412952</t>
  </si>
  <si>
    <t>9000809332</t>
  </si>
  <si>
    <t>012-022-00316683</t>
  </si>
  <si>
    <t>40568120</t>
  </si>
  <si>
    <t>P000033550</t>
  </si>
  <si>
    <t>8002828136</t>
  </si>
  <si>
    <t>100014982</t>
  </si>
  <si>
    <t>EDUARDO PABON</t>
  </si>
  <si>
    <t>18-UE740</t>
  </si>
  <si>
    <t>1002210507</t>
  </si>
  <si>
    <t>012-024-00412953</t>
  </si>
  <si>
    <t>9000809335</t>
  </si>
  <si>
    <t>012-022-00316685</t>
  </si>
  <si>
    <t>40568033</t>
  </si>
  <si>
    <t>P000033528</t>
  </si>
  <si>
    <t>8002828092</t>
  </si>
  <si>
    <t>012-024-00412954</t>
  </si>
  <si>
    <t>9000809334</t>
  </si>
  <si>
    <t>012-022-00316684</t>
  </si>
  <si>
    <t>40568034</t>
  </si>
  <si>
    <t>P000033529</t>
  </si>
  <si>
    <t>8002828091</t>
  </si>
  <si>
    <t>1002210537</t>
  </si>
  <si>
    <t>012-024-00412955</t>
  </si>
  <si>
    <t>2500108728</t>
  </si>
  <si>
    <t>P000033536</t>
  </si>
  <si>
    <t>8002828129</t>
  </si>
  <si>
    <t>012-024-00412956</t>
  </si>
  <si>
    <t>2500108727</t>
  </si>
  <si>
    <t>P000033535</t>
  </si>
  <si>
    <t>8002828130</t>
  </si>
  <si>
    <t>1002210431</t>
  </si>
  <si>
    <t>012-024-00412957</t>
  </si>
  <si>
    <t>9000809338</t>
  </si>
  <si>
    <t>012-022-00316686</t>
  </si>
  <si>
    <t>40568023</t>
  </si>
  <si>
    <t>0000395290</t>
  </si>
  <si>
    <t>8002827995</t>
  </si>
  <si>
    <t>102776</t>
  </si>
  <si>
    <t>A&amp;P ASFALTOSYPAVIMENTOS CONSTRUCTOR</t>
  </si>
  <si>
    <t>804808</t>
  </si>
  <si>
    <t>GRANEL A&amp;P ASFALTOS Y PAVIMENTOS</t>
  </si>
  <si>
    <t>VIA A KUMUCHI</t>
  </si>
  <si>
    <t>1002210529</t>
  </si>
  <si>
    <t>012-024-00412958</t>
  </si>
  <si>
    <t>9000809339</t>
  </si>
  <si>
    <t>012-022-00316687</t>
  </si>
  <si>
    <t>40568009</t>
  </si>
  <si>
    <t>0000395272</t>
  </si>
  <si>
    <t>8002828122</t>
  </si>
  <si>
    <t>103131</t>
  </si>
  <si>
    <t>ARTEAGA ALCIVAR RENE CALLETANO</t>
  </si>
  <si>
    <t>804249</t>
  </si>
  <si>
    <t>CALLE PRINCIPAL PARR ELOY ALFARO</t>
  </si>
  <si>
    <t>1002210508</t>
  </si>
  <si>
    <t>012-024-00412959</t>
  </si>
  <si>
    <t>9000809340</t>
  </si>
  <si>
    <t>012-022-00316688</t>
  </si>
  <si>
    <t>40566694</t>
  </si>
  <si>
    <t>0000395382</t>
  </si>
  <si>
    <t>8002828093</t>
  </si>
  <si>
    <t>1002210562</t>
  </si>
  <si>
    <t>012-024-00412960</t>
  </si>
  <si>
    <t>2500108752</t>
  </si>
  <si>
    <t>0000395573</t>
  </si>
  <si>
    <t>8002828160</t>
  </si>
  <si>
    <t>809209</t>
  </si>
  <si>
    <t>PAREDES HERVAS MARITZA SILVANA</t>
  </si>
  <si>
    <t>MONTALVO</t>
  </si>
  <si>
    <t>AV ANTONIO DE LAS BASTIDAS</t>
  </si>
  <si>
    <t>ORMONT</t>
  </si>
  <si>
    <t>O-Losrios-Montalvo</t>
  </si>
  <si>
    <t>100021282</t>
  </si>
  <si>
    <t>FAUSTO PERUGACHI</t>
  </si>
  <si>
    <t>18-UE664</t>
  </si>
  <si>
    <t>012-024-00412961</t>
  </si>
  <si>
    <t>0000395574</t>
  </si>
  <si>
    <t>8002828159</t>
  </si>
  <si>
    <t>1002210560</t>
  </si>
  <si>
    <t>012-024-00412962</t>
  </si>
  <si>
    <t>2500108754</t>
  </si>
  <si>
    <t>0000395580</t>
  </si>
  <si>
    <t>8002828157</t>
  </si>
  <si>
    <t>10000175</t>
  </si>
  <si>
    <t>18-UE620</t>
  </si>
  <si>
    <t>1002210521</t>
  </si>
  <si>
    <t>012-024-00412963</t>
  </si>
  <si>
    <t>9000809060</t>
  </si>
  <si>
    <t>013-020-00048094</t>
  </si>
  <si>
    <t>70177821</t>
  </si>
  <si>
    <t>0000395342</t>
  </si>
  <si>
    <t>8002828111</t>
  </si>
  <si>
    <t>101650</t>
  </si>
  <si>
    <t>HIDALGO E HIDALGO S.A.</t>
  </si>
  <si>
    <t>810768</t>
  </si>
  <si>
    <t>MANTENIMIENTO Y DE BAEZA – LAGO AGR</t>
  </si>
  <si>
    <t>E 45  CASCALES</t>
  </si>
  <si>
    <t>1002210548</t>
  </si>
  <si>
    <t>012-024-00412964</t>
  </si>
  <si>
    <t>9000809343</t>
  </si>
  <si>
    <t>012-022-00316689</t>
  </si>
  <si>
    <t>40568055</t>
  </si>
  <si>
    <t>P000033534</t>
  </si>
  <si>
    <t>8002828142</t>
  </si>
  <si>
    <t>1002210578</t>
  </si>
  <si>
    <t>012-024-00412965</t>
  </si>
  <si>
    <t>9000809346</t>
  </si>
  <si>
    <t>012-022-00316690</t>
  </si>
  <si>
    <t>40568031</t>
  </si>
  <si>
    <t>P000033526</t>
  </si>
  <si>
    <t>8002828183</t>
  </si>
  <si>
    <t>100017992</t>
  </si>
  <si>
    <t>DARWIN VILLEGAS</t>
  </si>
  <si>
    <t>18-UE628</t>
  </si>
  <si>
    <t>1002210588</t>
  </si>
  <si>
    <t>012-024-00412966</t>
  </si>
  <si>
    <t>2500108726</t>
  </si>
  <si>
    <t>0000395331</t>
  </si>
  <si>
    <t>8002828198</t>
  </si>
  <si>
    <t>012-024-00412967</t>
  </si>
  <si>
    <t>0000395332</t>
  </si>
  <si>
    <t>8002828197</t>
  </si>
  <si>
    <t>1002210563</t>
  </si>
  <si>
    <t>012-024-00412968</t>
  </si>
  <si>
    <t>2500108747</t>
  </si>
  <si>
    <t>P000033570</t>
  </si>
  <si>
    <t>8002828161</t>
  </si>
  <si>
    <t>810252</t>
  </si>
  <si>
    <t>CONSORCIO BAG</t>
  </si>
  <si>
    <t>CATALINA ALDAZ Y PORTUGAL</t>
  </si>
  <si>
    <t>1002210568</t>
  </si>
  <si>
    <t>012-024-00412969</t>
  </si>
  <si>
    <t>9000809348</t>
  </si>
  <si>
    <t>012-022-00316691</t>
  </si>
  <si>
    <t>40567985</t>
  </si>
  <si>
    <t>P000033514</t>
  </si>
  <si>
    <t>8002828170</t>
  </si>
  <si>
    <t>807211</t>
  </si>
  <si>
    <t>BODEGA ZURITSA LOCAL 2</t>
  </si>
  <si>
    <t>1002210569</t>
  </si>
  <si>
    <t>012-024-00412970</t>
  </si>
  <si>
    <t>9000809349</t>
  </si>
  <si>
    <t>012-022-00316692</t>
  </si>
  <si>
    <t>40568221</t>
  </si>
  <si>
    <t>0000395548</t>
  </si>
  <si>
    <t>8002828171</t>
  </si>
  <si>
    <t>809513</t>
  </si>
  <si>
    <t>MI LOTE PASCUALES</t>
  </si>
  <si>
    <t>MI LOTE 6</t>
  </si>
  <si>
    <t>1002210604</t>
  </si>
  <si>
    <t>012-024-00412971</t>
  </si>
  <si>
    <t>2500108738</t>
  </si>
  <si>
    <t>0000395434</t>
  </si>
  <si>
    <t>8002828217</t>
  </si>
  <si>
    <t>804507</t>
  </si>
  <si>
    <t>UNICON CARCELEN</t>
  </si>
  <si>
    <t>JOSE ENRIQUE GUERRERO N71-116</t>
  </si>
  <si>
    <t>OPCOM2</t>
  </si>
  <si>
    <t>O-Pichincha-Comite del Pueblo</t>
  </si>
  <si>
    <t>1002210585</t>
  </si>
  <si>
    <t>012-024-00412972</t>
  </si>
  <si>
    <t>2500108739</t>
  </si>
  <si>
    <t>0000395436</t>
  </si>
  <si>
    <t>8002828194</t>
  </si>
  <si>
    <t>801713</t>
  </si>
  <si>
    <t>UNICON NORTE DESTINO</t>
  </si>
  <si>
    <t>10003377</t>
  </si>
  <si>
    <t>18-QBA0811</t>
  </si>
  <si>
    <t>1002210594</t>
  </si>
  <si>
    <t>012-024-00412973</t>
  </si>
  <si>
    <t>2500108755</t>
  </si>
  <si>
    <t>P000033581</t>
  </si>
  <si>
    <t>8002828205</t>
  </si>
  <si>
    <t>1002210492</t>
  </si>
  <si>
    <t>012-024-00412974</t>
  </si>
  <si>
    <t>9000809351</t>
  </si>
  <si>
    <t>012-022-00316693</t>
  </si>
  <si>
    <t>40568222</t>
  </si>
  <si>
    <t>0000395550</t>
  </si>
  <si>
    <t>8002828068</t>
  </si>
  <si>
    <t>807315</t>
  </si>
  <si>
    <t>CASA PARA TODOS NANGARITZA</t>
  </si>
  <si>
    <t>NANGARITZA</t>
  </si>
  <si>
    <t>CALLE CARLOS VELEZ</t>
  </si>
  <si>
    <t>OZNANG</t>
  </si>
  <si>
    <t>O-ZamoraChinchi-Nangaritza</t>
  </si>
  <si>
    <t>100020038</t>
  </si>
  <si>
    <t>ANDRES VIVAS</t>
  </si>
  <si>
    <t>18-UE786</t>
  </si>
  <si>
    <t>1002210614</t>
  </si>
  <si>
    <t>012-024-00412975</t>
  </si>
  <si>
    <t>9000809354</t>
  </si>
  <si>
    <t>012-022-00316694</t>
  </si>
  <si>
    <t>40568053</t>
  </si>
  <si>
    <t>0000395329</t>
  </si>
  <si>
    <t>8002828235</t>
  </si>
  <si>
    <t>810444</t>
  </si>
  <si>
    <t>OBRA ROMAN HERMANOS CASCALES</t>
  </si>
  <si>
    <t>AV QUITO S/N Y TANSVERSAL JUNTO AL</t>
  </si>
  <si>
    <t>10001731</t>
  </si>
  <si>
    <t>18-UE804</t>
  </si>
  <si>
    <t>1002210619</t>
  </si>
  <si>
    <t>012-024-00412976</t>
  </si>
  <si>
    <t>9000809356</t>
  </si>
  <si>
    <t>012-022-00316696</t>
  </si>
  <si>
    <t>40568213</t>
  </si>
  <si>
    <t>0000395541</t>
  </si>
  <si>
    <t>8002828242</t>
  </si>
  <si>
    <t>806019</t>
  </si>
  <si>
    <t>FERRETERIA CIMIENTO</t>
  </si>
  <si>
    <t>AV GALO PLAZA VIA ZULETA</t>
  </si>
  <si>
    <t>OIZULE</t>
  </si>
  <si>
    <t>O-Imbabura-Zuleta</t>
  </si>
  <si>
    <t>012-024-00412977</t>
  </si>
  <si>
    <t>9000809355</t>
  </si>
  <si>
    <t>012-022-00316695</t>
  </si>
  <si>
    <t>40568212</t>
  </si>
  <si>
    <t>0000395540</t>
  </si>
  <si>
    <t>8002828241</t>
  </si>
  <si>
    <t>1002210645</t>
  </si>
  <si>
    <t>012-024-00412978</t>
  </si>
  <si>
    <t>9000809358</t>
  </si>
  <si>
    <t>012-022-00316698</t>
  </si>
  <si>
    <t>40568112</t>
  </si>
  <si>
    <t>P000033546</t>
  </si>
  <si>
    <t>8002828273</t>
  </si>
  <si>
    <t>012-024-00412979</t>
  </si>
  <si>
    <t>9000809357</t>
  </si>
  <si>
    <t>012-022-00316697</t>
  </si>
  <si>
    <t>40568111</t>
  </si>
  <si>
    <t>P000033545</t>
  </si>
  <si>
    <t>8002828274</t>
  </si>
  <si>
    <t>1002210622</t>
  </si>
  <si>
    <t>012-024-00412980</t>
  </si>
  <si>
    <t>9000809359</t>
  </si>
  <si>
    <t>012-022-00316699</t>
  </si>
  <si>
    <t>40568218</t>
  </si>
  <si>
    <t>P000033574</t>
  </si>
  <si>
    <t>8002828245</t>
  </si>
  <si>
    <t>809762</t>
  </si>
  <si>
    <t>FABRICIO VACA</t>
  </si>
  <si>
    <t>CALLE SUCRE</t>
  </si>
  <si>
    <t>1002210591</t>
  </si>
  <si>
    <t>012-024-00412981</t>
  </si>
  <si>
    <t>0000395217</t>
  </si>
  <si>
    <t>8002828201</t>
  </si>
  <si>
    <t>100017321</t>
  </si>
  <si>
    <t>PEPE TERAN</t>
  </si>
  <si>
    <t>18-UE715</t>
  </si>
  <si>
    <t>1002210638</t>
  </si>
  <si>
    <t>012-024-00412982</t>
  </si>
  <si>
    <t>2500108744</t>
  </si>
  <si>
    <t>P000033567</t>
  </si>
  <si>
    <t>8002828265</t>
  </si>
  <si>
    <t>1002210677</t>
  </si>
  <si>
    <t>012-024-00412983</t>
  </si>
  <si>
    <t>9000809360</t>
  </si>
  <si>
    <t>012-022-00316700</t>
  </si>
  <si>
    <t>40568210</t>
  </si>
  <si>
    <t>0000395537</t>
  </si>
  <si>
    <t>8002828312</t>
  </si>
  <si>
    <t>1002210678</t>
  </si>
  <si>
    <t>012-024-00412984</t>
  </si>
  <si>
    <t>9000809361</t>
  </si>
  <si>
    <t>012-022-00316701</t>
  </si>
  <si>
    <t>0000395533</t>
  </si>
  <si>
    <t>8002828313</t>
  </si>
  <si>
    <t>100021749</t>
  </si>
  <si>
    <t>LUIS ALFREDO GUAMAN</t>
  </si>
  <si>
    <t>18-UE803</t>
  </si>
  <si>
    <t>1002210653</t>
  </si>
  <si>
    <t>012-024-00412985</t>
  </si>
  <si>
    <t>9000809362</t>
  </si>
  <si>
    <t>012-022-00316702</t>
  </si>
  <si>
    <t>40568128</t>
  </si>
  <si>
    <t>P000033556</t>
  </si>
  <si>
    <t>8002828282</t>
  </si>
  <si>
    <t>1002210597</t>
  </si>
  <si>
    <t>012-024-00412986</t>
  </si>
  <si>
    <t>9000809363</t>
  </si>
  <si>
    <t>012-022-00316703</t>
  </si>
  <si>
    <t>40568012</t>
  </si>
  <si>
    <t>0000395279</t>
  </si>
  <si>
    <t>8002828208</t>
  </si>
  <si>
    <t>805636</t>
  </si>
  <si>
    <t>FERRETERIA LOPEZ Nª3</t>
  </si>
  <si>
    <t>BY PASS UIO-QUEVEDO Y RIO TOACHI</t>
  </si>
  <si>
    <t>100015007</t>
  </si>
  <si>
    <t>EDISON FLORES</t>
  </si>
  <si>
    <t>18-UE753</t>
  </si>
  <si>
    <t>1002210650</t>
  </si>
  <si>
    <t>012-024-00412987</t>
  </si>
  <si>
    <t>2500108748</t>
  </si>
  <si>
    <t>0000395523</t>
  </si>
  <si>
    <t>8002828279</t>
  </si>
  <si>
    <t>803310</t>
  </si>
  <si>
    <t>GRANEL BODEGA PROPIA EN DESTINO</t>
  </si>
  <si>
    <t>PUCARA Y MISION GEODESICA</t>
  </si>
  <si>
    <t>1002210657</t>
  </si>
  <si>
    <t>012-024-00412988</t>
  </si>
  <si>
    <t>9000809364</t>
  </si>
  <si>
    <t>012-022-00316704</t>
  </si>
  <si>
    <t>40568149</t>
  </si>
  <si>
    <t>0000395449</t>
  </si>
  <si>
    <t>8002828288</t>
  </si>
  <si>
    <t>1002210606</t>
  </si>
  <si>
    <t>012-024-00412989</t>
  </si>
  <si>
    <t>2500108722</t>
  </si>
  <si>
    <t>0000395238</t>
  </si>
  <si>
    <t>8002828220</t>
  </si>
  <si>
    <t>802879</t>
  </si>
  <si>
    <t>BODEGA GENERAL</t>
  </si>
  <si>
    <t>VIA A MANTA</t>
  </si>
  <si>
    <t>100014835</t>
  </si>
  <si>
    <t>EDISON VINUEZA</t>
  </si>
  <si>
    <t>18-UE307</t>
  </si>
  <si>
    <t>1002210627</t>
  </si>
  <si>
    <t>012-024-00412990</t>
  </si>
  <si>
    <t>9000809366</t>
  </si>
  <si>
    <t>012-022-00316705</t>
  </si>
  <si>
    <t>40568043</t>
  </si>
  <si>
    <t>0000395306</t>
  </si>
  <si>
    <t>8002828251</t>
  </si>
  <si>
    <t>101504</t>
  </si>
  <si>
    <t>MEGAKONS S.A.</t>
  </si>
  <si>
    <t>805356</t>
  </si>
  <si>
    <t>BODEGA PROPIA QUITO</t>
  </si>
  <si>
    <t>LOS PINOS Y AV. 6 DE DICIEMBRE</t>
  </si>
  <si>
    <t>100015003</t>
  </si>
  <si>
    <t>MILTON CASTRO</t>
  </si>
  <si>
    <t>18-UE745</t>
  </si>
  <si>
    <t>1002210642</t>
  </si>
  <si>
    <t>012-024-00412991</t>
  </si>
  <si>
    <t>2500108756</t>
  </si>
  <si>
    <t>P000033586</t>
  </si>
  <si>
    <t>8002828271</t>
  </si>
  <si>
    <t>100015103</t>
  </si>
  <si>
    <t>JUAN CUASCOTA</t>
  </si>
  <si>
    <t>18-PXU0252A</t>
  </si>
  <si>
    <t>1002210667</t>
  </si>
  <si>
    <t>012-024-00412992</t>
  </si>
  <si>
    <t>9000809367</t>
  </si>
  <si>
    <t>012-022-00316706</t>
  </si>
  <si>
    <t>40567771</t>
  </si>
  <si>
    <t>P000033399</t>
  </si>
  <si>
    <t>8002828300</t>
  </si>
  <si>
    <t>1002210662</t>
  </si>
  <si>
    <t>012-024-00412993</t>
  </si>
  <si>
    <t>9000809368</t>
  </si>
  <si>
    <t>012-022-00316707</t>
  </si>
  <si>
    <t>40567756</t>
  </si>
  <si>
    <t>0000394963</t>
  </si>
  <si>
    <t>8002828294</t>
  </si>
  <si>
    <t>803996</t>
  </si>
  <si>
    <t>ROMAN HNOS LAGO AGRIO HOME CENTER</t>
  </si>
  <si>
    <t>VIA  QUITO KM 2 1/2</t>
  </si>
  <si>
    <t>100015186</t>
  </si>
  <si>
    <t>ANGEL YUGSI</t>
  </si>
  <si>
    <t>18-UE865</t>
  </si>
  <si>
    <t>1002210687</t>
  </si>
  <si>
    <t>012-024-00412994</t>
  </si>
  <si>
    <t>9000809370</t>
  </si>
  <si>
    <t>012-022-00316709</t>
  </si>
  <si>
    <t>40568226</t>
  </si>
  <si>
    <t>P000033578</t>
  </si>
  <si>
    <t>8002828326</t>
  </si>
  <si>
    <t>012-024-00412995</t>
  </si>
  <si>
    <t>9000809369</t>
  </si>
  <si>
    <t>012-022-00316708</t>
  </si>
  <si>
    <t>40568225</t>
  </si>
  <si>
    <t>P000033577</t>
  </si>
  <si>
    <t>8002828325</t>
  </si>
  <si>
    <t>1002210607</t>
  </si>
  <si>
    <t>012-024-00412996</t>
  </si>
  <si>
    <t>0000395239</t>
  </si>
  <si>
    <t>8002828222</t>
  </si>
  <si>
    <t>100014908</t>
  </si>
  <si>
    <t>CRISTHIAN GIACOMETTI</t>
  </si>
  <si>
    <t>18-UE683</t>
  </si>
  <si>
    <t>1002210691</t>
  </si>
  <si>
    <t>012-024-00412997</t>
  </si>
  <si>
    <t>2500108759</t>
  </si>
  <si>
    <t>P000033589</t>
  </si>
  <si>
    <t>8002828331</t>
  </si>
  <si>
    <t>1002210693</t>
  </si>
  <si>
    <t>012-024-00412998</t>
  </si>
  <si>
    <t>9000809289</t>
  </si>
  <si>
    <t>013-020-00048098</t>
  </si>
  <si>
    <t>70177899</t>
  </si>
  <si>
    <t>0000395577</t>
  </si>
  <si>
    <t>8002828332</t>
  </si>
  <si>
    <t>1002210665</t>
  </si>
  <si>
    <t>012-024-00412999</t>
  </si>
  <si>
    <t>0000395435</t>
  </si>
  <si>
    <t>8002828298</t>
  </si>
  <si>
    <t>1002210697</t>
  </si>
  <si>
    <t>012-024-00413000</t>
  </si>
  <si>
    <t>9000809372</t>
  </si>
  <si>
    <t>012-022-00316711</t>
  </si>
  <si>
    <t>40568250</t>
  </si>
  <si>
    <t>P000033583</t>
  </si>
  <si>
    <t>8002828337</t>
  </si>
  <si>
    <t>012-024-00413001</t>
  </si>
  <si>
    <t>9000809371</t>
  </si>
  <si>
    <t>012-022-00316710</t>
  </si>
  <si>
    <t>40568251</t>
  </si>
  <si>
    <t>P000033584</t>
  </si>
  <si>
    <t>8002828338</t>
  </si>
  <si>
    <t>1002210629</t>
  </si>
  <si>
    <t>012-024-00413002</t>
  </si>
  <si>
    <t>0000395240</t>
  </si>
  <si>
    <t>8002828254</t>
  </si>
  <si>
    <t>100018300</t>
  </si>
  <si>
    <t>CLEVER TAPIA</t>
  </si>
  <si>
    <t>18-UE953</t>
  </si>
  <si>
    <t>1002210705</t>
  </si>
  <si>
    <t>012-024-00413003</t>
  </si>
  <si>
    <t>9000809373</t>
  </si>
  <si>
    <t>012-022-00316712</t>
  </si>
  <si>
    <t>40568194</t>
  </si>
  <si>
    <t>0000395511</t>
  </si>
  <si>
    <t>8002828346</t>
  </si>
  <si>
    <t>802513</t>
  </si>
  <si>
    <t>BLANCA MUSO</t>
  </si>
  <si>
    <t>AV SIMON RODRIGUEZ Y 10 DE AGOSTO</t>
  </si>
  <si>
    <t>10007217</t>
  </si>
  <si>
    <t>18-UE868</t>
  </si>
  <si>
    <t>1002210670</t>
  </si>
  <si>
    <t>012-024-00413004</t>
  </si>
  <si>
    <t>9000809376</t>
  </si>
  <si>
    <t>012-022-00316714</t>
  </si>
  <si>
    <t>40568079</t>
  </si>
  <si>
    <t>0000395397</t>
  </si>
  <si>
    <t>8002828304</t>
  </si>
  <si>
    <t>101688</t>
  </si>
  <si>
    <t>CORDOVA ALTAMIRANO JOSE LEODAN</t>
  </si>
  <si>
    <t>801266</t>
  </si>
  <si>
    <t>BOD.CORDOVA ALTAMIRA</t>
  </si>
  <si>
    <t>TENA</t>
  </si>
  <si>
    <t>ELOY ALFARO S/N Y SALINAS NAPO, TEN</t>
  </si>
  <si>
    <t>ONTENA</t>
  </si>
  <si>
    <t>O-Napo-Tena</t>
  </si>
  <si>
    <t>100015298</t>
  </si>
  <si>
    <t>RAMIRO GUALSAQUI</t>
  </si>
  <si>
    <t>18-UE544</t>
  </si>
  <si>
    <t>012-024-00413005</t>
  </si>
  <si>
    <t>9000809375</t>
  </si>
  <si>
    <t>012-022-00316713</t>
  </si>
  <si>
    <t>0000395396</t>
  </si>
  <si>
    <t>8002828303</t>
  </si>
  <si>
    <t>1002210663</t>
  </si>
  <si>
    <t>012-024-00413006</t>
  </si>
  <si>
    <t>0000395241</t>
  </si>
  <si>
    <t>8002828296</t>
  </si>
  <si>
    <t>1002210728</t>
  </si>
  <si>
    <t>012-024-00413007</t>
  </si>
  <si>
    <t>2500108763</t>
  </si>
  <si>
    <t>P000033598</t>
  </si>
  <si>
    <t>8002828376</t>
  </si>
  <si>
    <t>012-024-00413008</t>
  </si>
  <si>
    <t>2500108762</t>
  </si>
  <si>
    <t>P000033597</t>
  </si>
  <si>
    <t>8002828375</t>
  </si>
  <si>
    <t>1002210706</t>
  </si>
  <si>
    <t>012-024-00413009</t>
  </si>
  <si>
    <t>2500108743</t>
  </si>
  <si>
    <t>P000033566</t>
  </si>
  <si>
    <t>8002828347</t>
  </si>
  <si>
    <t>801499</t>
  </si>
  <si>
    <t>FERRIGONZ TABACUNDO</t>
  </si>
  <si>
    <t>CALLE VELASCO IBARRA 040703 A UNA C</t>
  </si>
  <si>
    <t>1002210752</t>
  </si>
  <si>
    <t>012-024-00413010</t>
  </si>
  <si>
    <t>9000809378</t>
  </si>
  <si>
    <t>012-022-00316715</t>
  </si>
  <si>
    <t>40568224</t>
  </si>
  <si>
    <t>0000395554</t>
  </si>
  <si>
    <t>8002828404</t>
  </si>
  <si>
    <t>1002210744</t>
  </si>
  <si>
    <t>012-024-00413011</t>
  </si>
  <si>
    <t>9000809380</t>
  </si>
  <si>
    <t>012-022-00316716</t>
  </si>
  <si>
    <t>40568178</t>
  </si>
  <si>
    <t>0000395482</t>
  </si>
  <si>
    <t>8002828395</t>
  </si>
  <si>
    <t>102734</t>
  </si>
  <si>
    <t>CHUGA PAUCAR BELEN GABRIELA</t>
  </si>
  <si>
    <t>810970</t>
  </si>
  <si>
    <t>FERRETERIA FRONTERA</t>
  </si>
  <si>
    <t>AV 24 MAYO Y LOS LAURELES</t>
  </si>
  <si>
    <t>1002210830</t>
  </si>
  <si>
    <t>012-024-00413012</t>
  </si>
  <si>
    <t>9000809386</t>
  </si>
  <si>
    <t>012-022-00316717</t>
  </si>
  <si>
    <t>40568248</t>
  </si>
  <si>
    <t>P000033582</t>
  </si>
  <si>
    <t>8002828515</t>
  </si>
  <si>
    <t>1002210831</t>
  </si>
  <si>
    <t>012-024-00413013</t>
  </si>
  <si>
    <t>9000809387</t>
  </si>
  <si>
    <t>012-022-00316718</t>
  </si>
  <si>
    <t>0000394765</t>
  </si>
  <si>
    <t>8002828516</t>
  </si>
  <si>
    <t>1002210843</t>
  </si>
  <si>
    <t>012-024-00413014</t>
  </si>
  <si>
    <t>2500108761</t>
  </si>
  <si>
    <t>P000033596</t>
  </si>
  <si>
    <t>8002828533</t>
  </si>
  <si>
    <t>012-024-00413015</t>
  </si>
  <si>
    <t>2500108760</t>
  </si>
  <si>
    <t>P000033595</t>
  </si>
  <si>
    <t>8002828532</t>
  </si>
  <si>
    <t>1002210847</t>
  </si>
  <si>
    <t>012-024-00413016</t>
  </si>
  <si>
    <t>2500108765</t>
  </si>
  <si>
    <t>P000033604</t>
  </si>
  <si>
    <t>8002828539</t>
  </si>
  <si>
    <t>1002210842</t>
  </si>
  <si>
    <t>012-024-00413017</t>
  </si>
  <si>
    <t>0000395185</t>
  </si>
  <si>
    <t>8002828531</t>
  </si>
  <si>
    <t>1002210848</t>
  </si>
  <si>
    <t>012-024-00413018</t>
  </si>
  <si>
    <t>2500108751</t>
  </si>
  <si>
    <t>P000033576</t>
  </si>
  <si>
    <t>8002828541</t>
  </si>
  <si>
    <t>012-024-00413019</t>
  </si>
  <si>
    <t>2500108750</t>
  </si>
  <si>
    <t>P000033575</t>
  </si>
  <si>
    <t>8002828542</t>
  </si>
  <si>
    <t>1002210844</t>
  </si>
  <si>
    <t>012-024-00413020</t>
  </si>
  <si>
    <t>9000809389</t>
  </si>
  <si>
    <t>012-022-00316719</t>
  </si>
  <si>
    <t>40568227</t>
  </si>
  <si>
    <t>0000395557</t>
  </si>
  <si>
    <t>8002828534</t>
  </si>
  <si>
    <t>1002210859</t>
  </si>
  <si>
    <t>012-024-00413021</t>
  </si>
  <si>
    <t>9000809391</t>
  </si>
  <si>
    <t>012-022-00316721</t>
  </si>
  <si>
    <t>40568192</t>
  </si>
  <si>
    <t>0000395498</t>
  </si>
  <si>
    <t>8002828555</t>
  </si>
  <si>
    <t>101623</t>
  </si>
  <si>
    <t>RIVERA SEVILLA MARTHA ERMENCIA</t>
  </si>
  <si>
    <t>801987</t>
  </si>
  <si>
    <t>BODEGA RIVERA MARTHA</t>
  </si>
  <si>
    <t>FRAY VACAS GALINDO 448 Y P.MONCAYO</t>
  </si>
  <si>
    <t>100014876</t>
  </si>
  <si>
    <t>DARWIN MORILLO</t>
  </si>
  <si>
    <t>18-UE379</t>
  </si>
  <si>
    <t>012-024-00413022</t>
  </si>
  <si>
    <t>9000809390</t>
  </si>
  <si>
    <t>012-022-00316720</t>
  </si>
  <si>
    <t>0000395497</t>
  </si>
  <si>
    <t>8002828556</t>
  </si>
  <si>
    <t>1002210866</t>
  </si>
  <si>
    <t>012-024-00413023</t>
  </si>
  <si>
    <t>9000809392</t>
  </si>
  <si>
    <t>012-022-00316722</t>
  </si>
  <si>
    <t>40568273</t>
  </si>
  <si>
    <t>P000033600</t>
  </si>
  <si>
    <t>8002828566</t>
  </si>
  <si>
    <t>1002210860</t>
  </si>
  <si>
    <t>012-024-00413024</t>
  </si>
  <si>
    <t>9000809395</t>
  </si>
  <si>
    <t>012-022-00316724</t>
  </si>
  <si>
    <t>40568268</t>
  </si>
  <si>
    <t>P000033594</t>
  </si>
  <si>
    <t>8002828558</t>
  </si>
  <si>
    <t>101641</t>
  </si>
  <si>
    <t>GUALSAQUI GUALSAQUI FABRICIO ELADIO</t>
  </si>
  <si>
    <t>801652</t>
  </si>
  <si>
    <t>BODEGA GUALSAQUI FABRICIO</t>
  </si>
  <si>
    <t>PANAMERICANA SUR KM. 4 1/2 S/N Y EN</t>
  </si>
  <si>
    <t>012-024-00413025</t>
  </si>
  <si>
    <t>9000809394</t>
  </si>
  <si>
    <t>012-022-00316723</t>
  </si>
  <si>
    <t>40568267</t>
  </si>
  <si>
    <t>P000033593</t>
  </si>
  <si>
    <t>8002828559</t>
  </si>
  <si>
    <t>1002210874</t>
  </si>
  <si>
    <t>012-024-00413026</t>
  </si>
  <si>
    <t>9000809396</t>
  </si>
  <si>
    <t>012-022-00316725</t>
  </si>
  <si>
    <t>40567861</t>
  </si>
  <si>
    <t>P000033456</t>
  </si>
  <si>
    <t>8002828580</t>
  </si>
  <si>
    <t>1002210846</t>
  </si>
  <si>
    <t>012-024-00413027</t>
  </si>
  <si>
    <t>9000809398</t>
  </si>
  <si>
    <t>012-022-00316727</t>
  </si>
  <si>
    <t>40568179</t>
  </si>
  <si>
    <t>0000395486</t>
  </si>
  <si>
    <t>8002828537</t>
  </si>
  <si>
    <t>012-024-00413028</t>
  </si>
  <si>
    <t>9000809397</t>
  </si>
  <si>
    <t>012-022-00316726</t>
  </si>
  <si>
    <t>0000395484</t>
  </si>
  <si>
    <t>8002828538</t>
  </si>
  <si>
    <t>1002210877</t>
  </si>
  <si>
    <t>012-024-00413029</t>
  </si>
  <si>
    <t>9000809399</t>
  </si>
  <si>
    <t>012-022-00316728</t>
  </si>
  <si>
    <t>40568281</t>
  </si>
  <si>
    <t>P000033602</t>
  </si>
  <si>
    <t>8002828585</t>
  </si>
  <si>
    <t>1002210865</t>
  </si>
  <si>
    <t>012-024-00413030</t>
  </si>
  <si>
    <t>9000809400</t>
  </si>
  <si>
    <t>012-022-00316729</t>
  </si>
  <si>
    <t>40568045</t>
  </si>
  <si>
    <t>0000395310</t>
  </si>
  <si>
    <t>8002828564</t>
  </si>
  <si>
    <t>800655</t>
  </si>
  <si>
    <t>MARCOS SUMBA</t>
  </si>
  <si>
    <t>OBRA. MARCO SUMBA, CALLE COLON 614</t>
  </si>
  <si>
    <t>OMJIPI</t>
  </si>
  <si>
    <t>O-Manabi-Jipijapa</t>
  </si>
  <si>
    <t>1002210873</t>
  </si>
  <si>
    <t>012-024-00413031</t>
  </si>
  <si>
    <t>9000809081</t>
  </si>
  <si>
    <t>013-020-00048095</t>
  </si>
  <si>
    <t>70177830</t>
  </si>
  <si>
    <t>0000395359</t>
  </si>
  <si>
    <t>8002828577</t>
  </si>
  <si>
    <t>10007969</t>
  </si>
  <si>
    <t>FERRETERIA AMBATO FERAMBATO</t>
  </si>
  <si>
    <t>810881</t>
  </si>
  <si>
    <t>FERRETERIA AMBATO</t>
  </si>
  <si>
    <t>AV. AMAZONAS Y SPENCER</t>
  </si>
  <si>
    <t>1002210891</t>
  </si>
  <si>
    <t>012-024-00413032</t>
  </si>
  <si>
    <t>9000809402</t>
  </si>
  <si>
    <t>012-022-00316731</t>
  </si>
  <si>
    <t>40568246</t>
  </si>
  <si>
    <t>0000395586</t>
  </si>
  <si>
    <t>8002828607</t>
  </si>
  <si>
    <t>012-024-00413033</t>
  </si>
  <si>
    <t>9000809401</t>
  </si>
  <si>
    <t>012-022-00316730</t>
  </si>
  <si>
    <t>0000395585</t>
  </si>
  <si>
    <t>8002828606</t>
  </si>
  <si>
    <t>1002210898</t>
  </si>
  <si>
    <t>012-024-00413034</t>
  </si>
  <si>
    <t>2500108764</t>
  </si>
  <si>
    <t>P000033603</t>
  </si>
  <si>
    <t>8002828617</t>
  </si>
  <si>
    <t>1002210894</t>
  </si>
  <si>
    <t>012-024-00413035</t>
  </si>
  <si>
    <t>9000809405</t>
  </si>
  <si>
    <t>012-022-00316732</t>
  </si>
  <si>
    <t>40568318</t>
  </si>
  <si>
    <t>P000033605</t>
  </si>
  <si>
    <t>8002828613</t>
  </si>
  <si>
    <t>1002210892</t>
  </si>
  <si>
    <t>012-024-00413036</t>
  </si>
  <si>
    <t>2500108767</t>
  </si>
  <si>
    <t>P000033615</t>
  </si>
  <si>
    <t>8002828608</t>
  </si>
  <si>
    <t>800901</t>
  </si>
  <si>
    <t>GRANEL BODEGA LASSO</t>
  </si>
  <si>
    <t>PANAMERICANA NORTE S/N Y</t>
  </si>
  <si>
    <t>1002210896</t>
  </si>
  <si>
    <t>012-024-00413037</t>
  </si>
  <si>
    <t>2500108766</t>
  </si>
  <si>
    <t>P000033613</t>
  </si>
  <si>
    <t>8002828615</t>
  </si>
  <si>
    <t>1002210900</t>
  </si>
  <si>
    <t>012-024-00413038</t>
  </si>
  <si>
    <t>0000395187</t>
  </si>
  <si>
    <t>8002828621</t>
  </si>
  <si>
    <t>100014878</t>
  </si>
  <si>
    <t>JUAN CARLOS MANOSALVAS</t>
  </si>
  <si>
    <t>18-LAI0339</t>
  </si>
  <si>
    <t>1002210895</t>
  </si>
  <si>
    <t>012-024-00413039</t>
  </si>
  <si>
    <t>9000809407</t>
  </si>
  <si>
    <t>012-022-00316733</t>
  </si>
  <si>
    <t>40568319</t>
  </si>
  <si>
    <t>P000033606</t>
  </si>
  <si>
    <t>8002828614</t>
  </si>
  <si>
    <t>102197</t>
  </si>
  <si>
    <t>BENAVIDES VALLEJO MARIANA DEL PILAR</t>
  </si>
  <si>
    <t>803062</t>
  </si>
  <si>
    <t>BODEGA SRA BENAVIDES</t>
  </si>
  <si>
    <t>GARCIA MORENO Y ELOY ALFARO</t>
  </si>
  <si>
    <t>1002210908</t>
  </si>
  <si>
    <t>012-024-00413040</t>
  </si>
  <si>
    <t>9000809410</t>
  </si>
  <si>
    <t>012-022-00316735</t>
  </si>
  <si>
    <t>40568235</t>
  </si>
  <si>
    <t>0000395668</t>
  </si>
  <si>
    <t>8002828632</t>
  </si>
  <si>
    <t>101780</t>
  </si>
  <si>
    <t>MEGAPROFER S.A.</t>
  </si>
  <si>
    <t>807425</t>
  </si>
  <si>
    <t>FERRETERIAS ECO IBARRA CALLE QUITO</t>
  </si>
  <si>
    <t>012-024-00413041</t>
  </si>
  <si>
    <t>9000809409</t>
  </si>
  <si>
    <t>012-022-00316734</t>
  </si>
  <si>
    <t>40568234</t>
  </si>
  <si>
    <t>0000395667</t>
  </si>
  <si>
    <t>8002828631</t>
  </si>
  <si>
    <t>1002210911</t>
  </si>
  <si>
    <t>012-024-00413042</t>
  </si>
  <si>
    <t>9000809412</t>
  </si>
  <si>
    <t>012-022-00316737</t>
  </si>
  <si>
    <t>40568324</t>
  </si>
  <si>
    <t>P000033609</t>
  </si>
  <si>
    <t>8002828635</t>
  </si>
  <si>
    <t>012-024-00413043</t>
  </si>
  <si>
    <t>9000809411</t>
  </si>
  <si>
    <t>012-022-00316736</t>
  </si>
  <si>
    <t>40568323</t>
  </si>
  <si>
    <t>P000033608</t>
  </si>
  <si>
    <t>8002828636</t>
  </si>
  <si>
    <t>1002210918</t>
  </si>
  <si>
    <t>012-024-00413044</t>
  </si>
  <si>
    <t>9000809414</t>
  </si>
  <si>
    <t>012-022-00316739</t>
  </si>
  <si>
    <t>40568342</t>
  </si>
  <si>
    <t>P000033623</t>
  </si>
  <si>
    <t>8002828642</t>
  </si>
  <si>
    <t>012-024-00413045</t>
  </si>
  <si>
    <t>9000809413</t>
  </si>
  <si>
    <t>012-022-00316738</t>
  </si>
  <si>
    <t>40568341</t>
  </si>
  <si>
    <t>P000033622</t>
  </si>
  <si>
    <t>8002828641</t>
  </si>
  <si>
    <t>1002210924</t>
  </si>
  <si>
    <t>012-024-00413046</t>
  </si>
  <si>
    <t>9000809416</t>
  </si>
  <si>
    <t>012-022-00316741</t>
  </si>
  <si>
    <t>40568356</t>
  </si>
  <si>
    <t>P000033634</t>
  </si>
  <si>
    <t>8002828648</t>
  </si>
  <si>
    <t>012-024-00413047</t>
  </si>
  <si>
    <t>9000809415</t>
  </si>
  <si>
    <t>012-022-00316740</t>
  </si>
  <si>
    <t>40568355</t>
  </si>
  <si>
    <t>P000033633</t>
  </si>
  <si>
    <t>8002828649</t>
  </si>
  <si>
    <t>1002210929</t>
  </si>
  <si>
    <t>012-024-00413048</t>
  </si>
  <si>
    <t>9000809417</t>
  </si>
  <si>
    <t>012-022-00316742</t>
  </si>
  <si>
    <t>40568157</t>
  </si>
  <si>
    <t>0000395477</t>
  </si>
  <si>
    <t>8002828657</t>
  </si>
  <si>
    <t>101443</t>
  </si>
  <si>
    <t>800881</t>
  </si>
  <si>
    <t>BODEGA GRAL ENRIQUEZ</t>
  </si>
  <si>
    <t>PANAMERICANA NORTE 11-46 Y GRAL. EN</t>
  </si>
  <si>
    <t>1002210953</t>
  </si>
  <si>
    <t>012-024-00413049</t>
  </si>
  <si>
    <t>2500108772</t>
  </si>
  <si>
    <t>0000395725</t>
  </si>
  <si>
    <t>8002828690</t>
  </si>
  <si>
    <t>801999</t>
  </si>
  <si>
    <t>FERRETERIA DANI</t>
  </si>
  <si>
    <t>SANTIAGO DE PÍLLARO</t>
  </si>
  <si>
    <t>GARCIA MORENO</t>
  </si>
  <si>
    <t>OTSANT</t>
  </si>
  <si>
    <t>O-Tungurahua-Santiagodepillaro</t>
  </si>
  <si>
    <t>1002210920</t>
  </si>
  <si>
    <t>012-024-00413050</t>
  </si>
  <si>
    <t>9000809282</t>
  </si>
  <si>
    <t>013-020-00048097</t>
  </si>
  <si>
    <t>70177895</t>
  </si>
  <si>
    <t>0000395570</t>
  </si>
  <si>
    <t>8002828644</t>
  </si>
  <si>
    <t>100017519</t>
  </si>
  <si>
    <t>PATRICIO VILLALBA</t>
  </si>
  <si>
    <t>18-UE305</t>
  </si>
  <si>
    <t>1002210949</t>
  </si>
  <si>
    <t>012-024-00413051</t>
  </si>
  <si>
    <t>9000809447</t>
  </si>
  <si>
    <t>012-022-00316744</t>
  </si>
  <si>
    <t>40568349</t>
  </si>
  <si>
    <t>0000395688</t>
  </si>
  <si>
    <t>8002828682</t>
  </si>
  <si>
    <t>803091</t>
  </si>
  <si>
    <t>GLOBAL FER</t>
  </si>
  <si>
    <t>RIO NAPO Y ABDON CALDERON</t>
  </si>
  <si>
    <t>OPSANP</t>
  </si>
  <si>
    <t>O-Pichincha-Sanpedrodetaboada</t>
  </si>
  <si>
    <t>012-024-00413052</t>
  </si>
  <si>
    <t>9000809445</t>
  </si>
  <si>
    <t>012-022-00316743</t>
  </si>
  <si>
    <t>0000395687</t>
  </si>
  <si>
    <t>8002828683</t>
  </si>
  <si>
    <t>1002210937</t>
  </si>
  <si>
    <t>012-024-00413053</t>
  </si>
  <si>
    <t>9000809472</t>
  </si>
  <si>
    <t>012-022-00316745</t>
  </si>
  <si>
    <t>40568266</t>
  </si>
  <si>
    <t>P000033592</t>
  </si>
  <si>
    <t>8002828666</t>
  </si>
  <si>
    <t>1002210961</t>
  </si>
  <si>
    <t>012-024-00413054</t>
  </si>
  <si>
    <t>9000809504</t>
  </si>
  <si>
    <t>012-022-00316746</t>
  </si>
  <si>
    <t>40568340</t>
  </si>
  <si>
    <t>P000033621</t>
  </si>
  <si>
    <t>8002828701</t>
  </si>
  <si>
    <t>1002210951</t>
  </si>
  <si>
    <t>012-024-00413055</t>
  </si>
  <si>
    <t>9000809505</t>
  </si>
  <si>
    <t>012-022-00316747</t>
  </si>
  <si>
    <t>40568351</t>
  </si>
  <si>
    <t>0000395691</t>
  </si>
  <si>
    <t>8002828686</t>
  </si>
  <si>
    <t>101523</t>
  </si>
  <si>
    <t>ARTEAGA ESPAÑA CARMELA MARIA</t>
  </si>
  <si>
    <t>800845</t>
  </si>
  <si>
    <t>FERRET SAN ISIDRO.</t>
  </si>
  <si>
    <t>FERRETERIA SAN ISIDRO  / DE LAS FUC</t>
  </si>
  <si>
    <t>1002210965</t>
  </si>
  <si>
    <t>012-024-00413056</t>
  </si>
  <si>
    <t>2500108745</t>
  </si>
  <si>
    <t>P000033568</t>
  </si>
  <si>
    <t>8002828706</t>
  </si>
  <si>
    <t>1002210952</t>
  </si>
  <si>
    <t>012-024-00413057</t>
  </si>
  <si>
    <t>0000395158</t>
  </si>
  <si>
    <t>8002828689</t>
  </si>
  <si>
    <t>1002210946</t>
  </si>
  <si>
    <t>012-024-00413058</t>
  </si>
  <si>
    <t>9000809507</t>
  </si>
  <si>
    <t>012-022-00316748</t>
  </si>
  <si>
    <t>40568261</t>
  </si>
  <si>
    <t>P000033590</t>
  </si>
  <si>
    <t>8002828677</t>
  </si>
  <si>
    <t>1002210935</t>
  </si>
  <si>
    <t>012-024-00413059</t>
  </si>
  <si>
    <t>9000809508</t>
  </si>
  <si>
    <t>012-022-00316749</t>
  </si>
  <si>
    <t>40568130</t>
  </si>
  <si>
    <t>0000395419</t>
  </si>
  <si>
    <t>8002828663</t>
  </si>
  <si>
    <t>104220</t>
  </si>
  <si>
    <t>VELEZ DELGADO MARIA JAZMIN</t>
  </si>
  <si>
    <t>806244</t>
  </si>
  <si>
    <t>FERRETERIA ANDRADE 1</t>
  </si>
  <si>
    <t>TOSAGUA</t>
  </si>
  <si>
    <t>AV 24 DE MAYO DIAGONAL AL PARQUE</t>
  </si>
  <si>
    <t>1002210932</t>
  </si>
  <si>
    <t>012-024-00413060</t>
  </si>
  <si>
    <t>9000809510</t>
  </si>
  <si>
    <t>012-022-00316750</t>
  </si>
  <si>
    <t>40568320</t>
  </si>
  <si>
    <t>P000033607</t>
  </si>
  <si>
    <t>8002828660</t>
  </si>
  <si>
    <t>801442</t>
  </si>
  <si>
    <t>VIA INTEROCEANICA S/N Y ENTRAD FERR</t>
  </si>
  <si>
    <t>100019674</t>
  </si>
  <si>
    <t>BRAYAN CHAMBA</t>
  </si>
  <si>
    <t>18-UE583</t>
  </si>
  <si>
    <t>1002210931</t>
  </si>
  <si>
    <t>012-024-00413061</t>
  </si>
  <si>
    <t>9000809511</t>
  </si>
  <si>
    <t>012-022-00316751</t>
  </si>
  <si>
    <t>40568107</t>
  </si>
  <si>
    <t>0000395399</t>
  </si>
  <si>
    <t>8002828659</t>
  </si>
  <si>
    <t>101694</t>
  </si>
  <si>
    <t>PUENTE ALLAN DEYSI MARCIA</t>
  </si>
  <si>
    <t>801946</t>
  </si>
  <si>
    <t>BODEGA DIPROIN.</t>
  </si>
  <si>
    <t>BODEGA DIPROIN / VIA A QUITO</t>
  </si>
  <si>
    <t>OPLASC</t>
  </si>
  <si>
    <t>O-Pichincha-Lascuadras</t>
  </si>
  <si>
    <t>1002210955</t>
  </si>
  <si>
    <t>012-024-00413062</t>
  </si>
  <si>
    <t>9000809513</t>
  </si>
  <si>
    <t>012-022-00316753</t>
  </si>
  <si>
    <t>40568371</t>
  </si>
  <si>
    <t>0000395707</t>
  </si>
  <si>
    <t>8002828692</t>
  </si>
  <si>
    <t>810369</t>
  </si>
  <si>
    <t>PDV CASCALES</t>
  </si>
  <si>
    <t>EL DORADO CASCALES CENTRO E45</t>
  </si>
  <si>
    <t>012-024-00413063</t>
  </si>
  <si>
    <t>9000809512</t>
  </si>
  <si>
    <t>012-022-00316752</t>
  </si>
  <si>
    <t>40568372</t>
  </si>
  <si>
    <t>0000395708</t>
  </si>
  <si>
    <t>8002828693</t>
  </si>
  <si>
    <t>1002210957</t>
  </si>
  <si>
    <t>012-024-00413064</t>
  </si>
  <si>
    <t>9000809515</t>
  </si>
  <si>
    <t>012-022-00316755</t>
  </si>
  <si>
    <t>40568370</t>
  </si>
  <si>
    <t>P000033639</t>
  </si>
  <si>
    <t>8002828696</t>
  </si>
  <si>
    <t>810041</t>
  </si>
  <si>
    <t>FERRYBLOQ TONSUPA</t>
  </si>
  <si>
    <t>VÍA ATACAMES</t>
  </si>
  <si>
    <t>012-024-00413065</t>
  </si>
  <si>
    <t>9000809514</t>
  </si>
  <si>
    <t>012-022-00316754</t>
  </si>
  <si>
    <t>40568369</t>
  </si>
  <si>
    <t>P000033638</t>
  </si>
  <si>
    <t>8002828695</t>
  </si>
  <si>
    <t>1002210963</t>
  </si>
  <si>
    <t>012-024-00413066</t>
  </si>
  <si>
    <t>2500108769</t>
  </si>
  <si>
    <t>0000395705</t>
  </si>
  <si>
    <t>8002828705</t>
  </si>
  <si>
    <t>1002210967</t>
  </si>
  <si>
    <t>012-024-00413067</t>
  </si>
  <si>
    <t>9000809516</t>
  </si>
  <si>
    <t>012-022-00316756</t>
  </si>
  <si>
    <t>40568240</t>
  </si>
  <si>
    <t>0000395676</t>
  </si>
  <si>
    <t>8002828709</t>
  </si>
  <si>
    <t>804905</t>
  </si>
  <si>
    <t>PROFERRETERIAS 12 VENTANAS</t>
  </si>
  <si>
    <t>VENTANAS</t>
  </si>
  <si>
    <t>ORVENT</t>
  </si>
  <si>
    <t>O-Losrios-Ventanas</t>
  </si>
  <si>
    <t>1002210978</t>
  </si>
  <si>
    <t>012-024-00413068</t>
  </si>
  <si>
    <t>9000809520</t>
  </si>
  <si>
    <t>012-022-00316757</t>
  </si>
  <si>
    <t>40568374</t>
  </si>
  <si>
    <t>0000395710</t>
  </si>
  <si>
    <t>8002828726</t>
  </si>
  <si>
    <t>103851</t>
  </si>
  <si>
    <t>JAYA SINCHIGUANO ANTONIO BOLIVAR</t>
  </si>
  <si>
    <t>805605</t>
  </si>
  <si>
    <t>BODEGA MINA SAN ANTONIO</t>
  </si>
  <si>
    <t>CALLE 07 ENTRADA VIRGEN CISNE</t>
  </si>
  <si>
    <t>1002210975</t>
  </si>
  <si>
    <t>012-024-00413069</t>
  </si>
  <si>
    <t>2500108776</t>
  </si>
  <si>
    <t>P000033644</t>
  </si>
  <si>
    <t>8002828718</t>
  </si>
  <si>
    <t>1002210980</t>
  </si>
  <si>
    <t>012-024-00413070</t>
  </si>
  <si>
    <t>9000809521</t>
  </si>
  <si>
    <t>012-022-00316758</t>
  </si>
  <si>
    <t>40568327</t>
  </si>
  <si>
    <t>P000033612</t>
  </si>
  <si>
    <t>8002828730</t>
  </si>
  <si>
    <t>1002210997</t>
  </si>
  <si>
    <t>012-024-00413071</t>
  </si>
  <si>
    <t>9000809522</t>
  </si>
  <si>
    <t>012-022-00316759</t>
  </si>
  <si>
    <t>0000395711</t>
  </si>
  <si>
    <t>8002828748</t>
  </si>
  <si>
    <t>1002210960</t>
  </si>
  <si>
    <t>012-024-00413072</t>
  </si>
  <si>
    <t>9000809523</t>
  </si>
  <si>
    <t>012-022-00316760</t>
  </si>
  <si>
    <t>40568116</t>
  </si>
  <si>
    <t>P000033549</t>
  </si>
  <si>
    <t>8002828699</t>
  </si>
  <si>
    <t>807698</t>
  </si>
  <si>
    <t>OBRA URBANIZACION CASA BONITA</t>
  </si>
  <si>
    <t>VIA ATACAMES KM 5.5</t>
  </si>
  <si>
    <t>1002210981</t>
  </si>
  <si>
    <t>012-024-00413073</t>
  </si>
  <si>
    <t>0000395579</t>
  </si>
  <si>
    <t>8002828731</t>
  </si>
  <si>
    <t>100017268</t>
  </si>
  <si>
    <t>JUAN CARLOS RUIZ</t>
  </si>
  <si>
    <t>18-UE621</t>
  </si>
  <si>
    <t>1002211001</t>
  </si>
  <si>
    <t>012-024-00413074</t>
  </si>
  <si>
    <t>9000809525</t>
  </si>
  <si>
    <t>012-022-00316762</t>
  </si>
  <si>
    <t>40568382</t>
  </si>
  <si>
    <t>0000395734</t>
  </si>
  <si>
    <t>8002828753</t>
  </si>
  <si>
    <t>012-024-00413075</t>
  </si>
  <si>
    <t>9000809524</t>
  </si>
  <si>
    <t>012-022-00316761</t>
  </si>
  <si>
    <t>0000395733</t>
  </si>
  <si>
    <t>8002828754</t>
  </si>
  <si>
    <t>1002210994</t>
  </si>
  <si>
    <t>012-024-00413076</t>
  </si>
  <si>
    <t>9000809529</t>
  </si>
  <si>
    <t>012-022-00316763</t>
  </si>
  <si>
    <t>0000394767</t>
  </si>
  <si>
    <t>8002828744</t>
  </si>
  <si>
    <t>1002210941</t>
  </si>
  <si>
    <t>012-024-00413077</t>
  </si>
  <si>
    <t>9000809531</t>
  </si>
  <si>
    <t>012-022-00316764</t>
  </si>
  <si>
    <t>40568242</t>
  </si>
  <si>
    <t>0000395680</t>
  </si>
  <si>
    <t>8002828671</t>
  </si>
  <si>
    <t>806807</t>
  </si>
  <si>
    <t>GRUPO MENA</t>
  </si>
  <si>
    <t>AV. 6 DE DICIEMBRE N59-10</t>
  </si>
  <si>
    <t>10001972</t>
  </si>
  <si>
    <t>18-UE761</t>
  </si>
  <si>
    <t>1002210991</t>
  </si>
  <si>
    <t>012-024-00413078</t>
  </si>
  <si>
    <t>9000809533</t>
  </si>
  <si>
    <t>012-022-00316765</t>
  </si>
  <si>
    <t>40568156</t>
  </si>
  <si>
    <t>0000395459</t>
  </si>
  <si>
    <t>8002828742</t>
  </si>
  <si>
    <t>103662</t>
  </si>
  <si>
    <t>CHECA SANDOVAL JEFFERSON JOSELITO</t>
  </si>
  <si>
    <t>805222</t>
  </si>
  <si>
    <t>EQUIPOS Y SOLDADURAS ORIENTE</t>
  </si>
  <si>
    <t>CUYABENO</t>
  </si>
  <si>
    <t>VIA AGUAS NEGRAS</t>
  </si>
  <si>
    <t>OKCUYA</t>
  </si>
  <si>
    <t>O-Sucumbios-Cuyabeno</t>
  </si>
  <si>
    <t>1002210966</t>
  </si>
  <si>
    <t>012-024-00413079</t>
  </si>
  <si>
    <t>9000809539</t>
  </si>
  <si>
    <t>012-022-00316767</t>
  </si>
  <si>
    <t>40568164</t>
  </si>
  <si>
    <t>P000033563</t>
  </si>
  <si>
    <t>8002828708</t>
  </si>
  <si>
    <t>012-024-00413080</t>
  </si>
  <si>
    <t>9000809538</t>
  </si>
  <si>
    <t>012-022-00316766</t>
  </si>
  <si>
    <t>40568163</t>
  </si>
  <si>
    <t>P000033562</t>
  </si>
  <si>
    <t>8002828707</t>
  </si>
  <si>
    <t>1002211003</t>
  </si>
  <si>
    <t>012-024-00413081</t>
  </si>
  <si>
    <t>9000809544</t>
  </si>
  <si>
    <t>012-022-00316768</t>
  </si>
  <si>
    <t>40568337</t>
  </si>
  <si>
    <t>P000033619</t>
  </si>
  <si>
    <t>8002828756</t>
  </si>
  <si>
    <t>1002210984</t>
  </si>
  <si>
    <t>012-024-00413082</t>
  </si>
  <si>
    <t>9000809545</t>
  </si>
  <si>
    <t>012-022-00316769</t>
  </si>
  <si>
    <t>40568359</t>
  </si>
  <si>
    <t>P000033635</t>
  </si>
  <si>
    <t>8002828736</t>
  </si>
  <si>
    <t>809900</t>
  </si>
  <si>
    <t>FERRETERIA TACO</t>
  </si>
  <si>
    <t>CALLE ALFONSO LAMIÑA</t>
  </si>
  <si>
    <t>1002210987</t>
  </si>
  <si>
    <t>012-024-00413083</t>
  </si>
  <si>
    <t>9000809548</t>
  </si>
  <si>
    <t>012-022-00316770</t>
  </si>
  <si>
    <t>40568394</t>
  </si>
  <si>
    <t>P000033642</t>
  </si>
  <si>
    <t>8002828739</t>
  </si>
  <si>
    <t>1002210998</t>
  </si>
  <si>
    <t>012-024-00413084</t>
  </si>
  <si>
    <t>9000809551</t>
  </si>
  <si>
    <t>012-022-00316772</t>
  </si>
  <si>
    <t>40568335</t>
  </si>
  <si>
    <t>P000033617</t>
  </si>
  <si>
    <t>8002828750</t>
  </si>
  <si>
    <t>802400</t>
  </si>
  <si>
    <t>BODEGA MORAN</t>
  </si>
  <si>
    <t>CARLOS MANTILLA Y GIOVANNY CALLES</t>
  </si>
  <si>
    <t>012-024-00413085</t>
  </si>
  <si>
    <t>9000809550</t>
  </si>
  <si>
    <t>012-022-00316771</t>
  </si>
  <si>
    <t>40568334</t>
  </si>
  <si>
    <t>P000033616</t>
  </si>
  <si>
    <t>8002828749</t>
  </si>
  <si>
    <t>1002211017</t>
  </si>
  <si>
    <t>012-024-00413086</t>
  </si>
  <si>
    <t>9000809552</t>
  </si>
  <si>
    <t>012-022-00316773</t>
  </si>
  <si>
    <t>40568414</t>
  </si>
  <si>
    <t>0000395804</t>
  </si>
  <si>
    <t>8002828780</t>
  </si>
  <si>
    <t>807452</t>
  </si>
  <si>
    <t>CALLE TERCERA Y LA G</t>
  </si>
  <si>
    <t>1002210976</t>
  </si>
  <si>
    <t>012-024-00413087</t>
  </si>
  <si>
    <t>9000809589</t>
  </si>
  <si>
    <t>012-022-00316776</t>
  </si>
  <si>
    <t>40568346</t>
  </si>
  <si>
    <t>P000033627</t>
  </si>
  <si>
    <t>8002828721</t>
  </si>
  <si>
    <t>012-024-00413088</t>
  </si>
  <si>
    <t>9000809555</t>
  </si>
  <si>
    <t>012-022-00316774</t>
  </si>
  <si>
    <t>40568347</t>
  </si>
  <si>
    <t>P000033628</t>
  </si>
  <si>
    <t>8002828720</t>
  </si>
  <si>
    <t>012-024-00413089</t>
  </si>
  <si>
    <t>9000809569</t>
  </si>
  <si>
    <t>012-022-00316775</t>
  </si>
  <si>
    <t>40568345</t>
  </si>
  <si>
    <t>P000033626</t>
  </si>
  <si>
    <t>8002828719</t>
  </si>
  <si>
    <t>1002211004</t>
  </si>
  <si>
    <t>012-024-00413090</t>
  </si>
  <si>
    <t>9000809591</t>
  </si>
  <si>
    <t>012-022-00316778</t>
  </si>
  <si>
    <t>0000395502</t>
  </si>
  <si>
    <t>8002828757</t>
  </si>
  <si>
    <t>012-024-00413091</t>
  </si>
  <si>
    <t>9000809590</t>
  </si>
  <si>
    <t>012-022-00316777</t>
  </si>
  <si>
    <t>0000395505</t>
  </si>
  <si>
    <t>8002828758</t>
  </si>
  <si>
    <t>1002211014</t>
  </si>
  <si>
    <t>012-024-00413092</t>
  </si>
  <si>
    <t>9000809593</t>
  </si>
  <si>
    <t>012-022-00316779</t>
  </si>
  <si>
    <t>40568272</t>
  </si>
  <si>
    <t>P000033599</t>
  </si>
  <si>
    <t>8002828774</t>
  </si>
  <si>
    <t>802093</t>
  </si>
  <si>
    <t>SUCURSAL TUMBACO</t>
  </si>
  <si>
    <t>SUCURSAL TUMBACO AV INTEROCEANICA K</t>
  </si>
  <si>
    <t>1002211010</t>
  </si>
  <si>
    <t>012-024-00413093</t>
  </si>
  <si>
    <t>9000809594</t>
  </si>
  <si>
    <t>012-022-00316780</t>
  </si>
  <si>
    <t>40568383</t>
  </si>
  <si>
    <t>0000395732</t>
  </si>
  <si>
    <t>8002828769</t>
  </si>
  <si>
    <t>101461</t>
  </si>
  <si>
    <t>NOROÑA VILLAMARIN GEOVANI RENE</t>
  </si>
  <si>
    <t>801882</t>
  </si>
  <si>
    <t>BODEGA NOROÑA</t>
  </si>
  <si>
    <t>BYPASS A MTS DE COCA COLA</t>
  </si>
  <si>
    <t>100014924</t>
  </si>
  <si>
    <t>RAUL POZO</t>
  </si>
  <si>
    <t>18-UE562</t>
  </si>
  <si>
    <t>1002211040</t>
  </si>
  <si>
    <t>012-024-00413094</t>
  </si>
  <si>
    <t>9000809596</t>
  </si>
  <si>
    <t>012-022-00316782</t>
  </si>
  <si>
    <t>40568461</t>
  </si>
  <si>
    <t>0000395872</t>
  </si>
  <si>
    <t>8002828817</t>
  </si>
  <si>
    <t>012-024-00413095</t>
  </si>
  <si>
    <t>9000809595</t>
  </si>
  <si>
    <t>012-022-00316781</t>
  </si>
  <si>
    <t>0000395871</t>
  </si>
  <si>
    <t>8002828818</t>
  </si>
  <si>
    <t>1002211049</t>
  </si>
  <si>
    <t>012-024-00413096</t>
  </si>
  <si>
    <t>9000809597</t>
  </si>
  <si>
    <t>012-022-00316783</t>
  </si>
  <si>
    <t>40568244</t>
  </si>
  <si>
    <t>0000395815</t>
  </si>
  <si>
    <t>8002828831</t>
  </si>
  <si>
    <t>809706</t>
  </si>
  <si>
    <t>DISTRICONS</t>
  </si>
  <si>
    <t>AV RUMIÑAHUI</t>
  </si>
  <si>
    <t>1002211037</t>
  </si>
  <si>
    <t>012-024-00413097</t>
  </si>
  <si>
    <t>9000809601</t>
  </si>
  <si>
    <t>012-022-00316786</t>
  </si>
  <si>
    <t>40568436</t>
  </si>
  <si>
    <t>P000033661</t>
  </si>
  <si>
    <t>8002828810</t>
  </si>
  <si>
    <t>012-024-00413098</t>
  </si>
  <si>
    <t>9000809599</t>
  </si>
  <si>
    <t>012-022-00316784</t>
  </si>
  <si>
    <t>40568435</t>
  </si>
  <si>
    <t>P000033660</t>
  </si>
  <si>
    <t>8002828811</t>
  </si>
  <si>
    <t>012-024-00413099</t>
  </si>
  <si>
    <t>9000809600</t>
  </si>
  <si>
    <t>012-022-00316785</t>
  </si>
  <si>
    <t>40568434</t>
  </si>
  <si>
    <t>P000033659</t>
  </si>
  <si>
    <t>8002828809</t>
  </si>
  <si>
    <t>1002211006</t>
  </si>
  <si>
    <t>012-024-00413100</t>
  </si>
  <si>
    <t>9000780224</t>
  </si>
  <si>
    <t>013-020-00046272</t>
  </si>
  <si>
    <t>70171005</t>
  </si>
  <si>
    <t>0000395490</t>
  </si>
  <si>
    <t>8002828762</t>
  </si>
  <si>
    <t>101483</t>
  </si>
  <si>
    <t>MARTINEZ ROBALINO WASHINGTON</t>
  </si>
  <si>
    <t>801805</t>
  </si>
  <si>
    <t>BODEGA MARTINEZ WAS</t>
  </si>
  <si>
    <t>PASTAZA</t>
  </si>
  <si>
    <t>FRANCISCO DE ORELLANA S/N</t>
  </si>
  <si>
    <t>OSELPU</t>
  </si>
  <si>
    <t>O-Pastaza-Elpuyo</t>
  </si>
  <si>
    <t>012-024-00413101</t>
  </si>
  <si>
    <t>9000780222</t>
  </si>
  <si>
    <t>013-020-00046270</t>
  </si>
  <si>
    <t>70171003</t>
  </si>
  <si>
    <t>0000395488</t>
  </si>
  <si>
    <t>8002828761</t>
  </si>
  <si>
    <t>012-024-00413102</t>
  </si>
  <si>
    <t>9000780223</t>
  </si>
  <si>
    <t>013-020-00046271</t>
  </si>
  <si>
    <t>70171004</t>
  </si>
  <si>
    <t>0000395489</t>
  </si>
  <si>
    <t>8002828763</t>
  </si>
  <si>
    <t>1002211026</t>
  </si>
  <si>
    <t>012-024-00413103</t>
  </si>
  <si>
    <t>9000809602</t>
  </si>
  <si>
    <t>012-022-00316787</t>
  </si>
  <si>
    <t>40568174</t>
  </si>
  <si>
    <t>P000033564</t>
  </si>
  <si>
    <t>8002828794</t>
  </si>
  <si>
    <t>804044</t>
  </si>
  <si>
    <t>FERRETERIA BLANCA MENENDEZ</t>
  </si>
  <si>
    <t>ENTRADA NUEVO QUININDE FRENTEGASOL</t>
  </si>
  <si>
    <t>100014956</t>
  </si>
  <si>
    <t>PABLO ENRIQUEZ</t>
  </si>
  <si>
    <t>18-UE731</t>
  </si>
  <si>
    <t>1002211016</t>
  </si>
  <si>
    <t>012-024-00413104</t>
  </si>
  <si>
    <t>9000809606</t>
  </si>
  <si>
    <t>012-022-00316789</t>
  </si>
  <si>
    <t>40568166</t>
  </si>
  <si>
    <t>0000395467</t>
  </si>
  <si>
    <t>8002828777</t>
  </si>
  <si>
    <t>103507</t>
  </si>
  <si>
    <t>VERA LOOR STALIN JOEL</t>
  </si>
  <si>
    <t>804933</t>
  </si>
  <si>
    <t>BODEGA C-MACO #2</t>
  </si>
  <si>
    <t>CALLE SEGUNDA ENTRE DY E</t>
  </si>
  <si>
    <t>012-024-00413105</t>
  </si>
  <si>
    <t>9000809605</t>
  </si>
  <si>
    <t>012-022-00316788</t>
  </si>
  <si>
    <t>0000395466</t>
  </si>
  <si>
    <t>8002828778</t>
  </si>
  <si>
    <t>1002211018</t>
  </si>
  <si>
    <t>012-024-00413106</t>
  </si>
  <si>
    <t>9000809608</t>
  </si>
  <si>
    <t>012-022-00316791</t>
  </si>
  <si>
    <t>40568353</t>
  </si>
  <si>
    <t>P000033631</t>
  </si>
  <si>
    <t>8002828783</t>
  </si>
  <si>
    <t>100014983</t>
  </si>
  <si>
    <t>DIEGO GUEVARA</t>
  </si>
  <si>
    <t>18-UE624</t>
  </si>
  <si>
    <t>012-024-00413107</t>
  </si>
  <si>
    <t>9000809607</t>
  </si>
  <si>
    <t>012-022-00316790</t>
  </si>
  <si>
    <t>40568352</t>
  </si>
  <si>
    <t>P000033630</t>
  </si>
  <si>
    <t>8002828782</t>
  </si>
  <si>
    <t>1002211048</t>
  </si>
  <si>
    <t>012-024-00413108</t>
  </si>
  <si>
    <t>9000809609</t>
  </si>
  <si>
    <t>012-022-00316792</t>
  </si>
  <si>
    <t>40568418</t>
  </si>
  <si>
    <t>P000033656</t>
  </si>
  <si>
    <t>8002828830</t>
  </si>
  <si>
    <t>803599</t>
  </si>
  <si>
    <t>FERRICENTRO REDONDEL</t>
  </si>
  <si>
    <t>CALLE ROCA Y COLLAHUAZO</t>
  </si>
  <si>
    <t>1002211063</t>
  </si>
  <si>
    <t>012-024-00413109</t>
  </si>
  <si>
    <t>9000809611</t>
  </si>
  <si>
    <t>012-022-00316794</t>
  </si>
  <si>
    <t>40568444</t>
  </si>
  <si>
    <t>P000033665</t>
  </si>
  <si>
    <t>8002828850</t>
  </si>
  <si>
    <t>101744</t>
  </si>
  <si>
    <t>BENALCAZAR DE LA CADENA</t>
  </si>
  <si>
    <t>800854</t>
  </si>
  <si>
    <t>FERRETERIA FRAGA</t>
  </si>
  <si>
    <t>ESPEJO</t>
  </si>
  <si>
    <t>EL ANGEL, CALLE ESMERALDAS Y AV. ES</t>
  </si>
  <si>
    <t>OCELAN</t>
  </si>
  <si>
    <t>O-Carchi-Elangel</t>
  </si>
  <si>
    <t>012-024-00413110</t>
  </si>
  <si>
    <t>9000809610</t>
  </si>
  <si>
    <t>012-022-00316793</t>
  </si>
  <si>
    <t>40568443</t>
  </si>
  <si>
    <t>P000033664</t>
  </si>
  <si>
    <t>8002828851</t>
  </si>
  <si>
    <t>1002211047</t>
  </si>
  <si>
    <t>012-024-00413111</t>
  </si>
  <si>
    <t>9000809613</t>
  </si>
  <si>
    <t>012-022-00316796</t>
  </si>
  <si>
    <t>40568467</t>
  </si>
  <si>
    <t>0000395879</t>
  </si>
  <si>
    <t>8002828827</t>
  </si>
  <si>
    <t>103157</t>
  </si>
  <si>
    <t>ERAZO BECERRA LADY DAMARYS</t>
  </si>
  <si>
    <t>804302</t>
  </si>
  <si>
    <t>FERROCENTRO JUNIOR</t>
  </si>
  <si>
    <t>CALLE UNIDAD NACIONAL Y VENEZUELA</t>
  </si>
  <si>
    <t>012-024-00413112</t>
  </si>
  <si>
    <t>9000809612</t>
  </si>
  <si>
    <t>012-022-00316795</t>
  </si>
  <si>
    <t>0000395880</t>
  </si>
  <si>
    <t>8002828828</t>
  </si>
  <si>
    <t>1002211046</t>
  </si>
  <si>
    <t>012-024-00413113</t>
  </si>
  <si>
    <t>9000809615</t>
  </si>
  <si>
    <t>012-022-00316798</t>
  </si>
  <si>
    <t>40568409</t>
  </si>
  <si>
    <t>0000395788</t>
  </si>
  <si>
    <t>8002828825</t>
  </si>
  <si>
    <t>104200</t>
  </si>
  <si>
    <t>TENE RIGCHAG HEIDY DANIELA</t>
  </si>
  <si>
    <t>806180</t>
  </si>
  <si>
    <t>FERRETENE BODEGA PROPIA</t>
  </si>
  <si>
    <t>TENIENTE HUGO ORTIZ</t>
  </si>
  <si>
    <t>012-024-00413114</t>
  </si>
  <si>
    <t>9000809614</t>
  </si>
  <si>
    <t>012-022-00316797</t>
  </si>
  <si>
    <t>0000395787</t>
  </si>
  <si>
    <t>8002828824</t>
  </si>
  <si>
    <t>1002211050</t>
  </si>
  <si>
    <t>012-024-00413115</t>
  </si>
  <si>
    <t>9000809616</t>
  </si>
  <si>
    <t>012-022-00316799</t>
  </si>
  <si>
    <t>40568466</t>
  </si>
  <si>
    <t>P000033668</t>
  </si>
  <si>
    <t>8002828832</t>
  </si>
  <si>
    <t>1002211067</t>
  </si>
  <si>
    <t>012-024-00413116</t>
  </si>
  <si>
    <t>9000809617</t>
  </si>
  <si>
    <t>012-022-00316800</t>
  </si>
  <si>
    <t>40568348</t>
  </si>
  <si>
    <t>P000033629</t>
  </si>
  <si>
    <t>8002828856</t>
  </si>
  <si>
    <t>1002211039</t>
  </si>
  <si>
    <t>012-024-00413117</t>
  </si>
  <si>
    <t>9000809618</t>
  </si>
  <si>
    <t>012-022-00316801</t>
  </si>
  <si>
    <t>40568231</t>
  </si>
  <si>
    <t>0000395565</t>
  </si>
  <si>
    <t>8002828816</t>
  </si>
  <si>
    <t>103931</t>
  </si>
  <si>
    <t>LLAGUNO ZAMBRANO FRANSHESCA</t>
  </si>
  <si>
    <t>805715</t>
  </si>
  <si>
    <t>MANUEL CORDOVA Y JOSE GILCES</t>
  </si>
  <si>
    <t>100014947</t>
  </si>
  <si>
    <t>DIEGO FLORES</t>
  </si>
  <si>
    <t>18-UE593</t>
  </si>
  <si>
    <t>1002211059</t>
  </si>
  <si>
    <t>012-024-00413118</t>
  </si>
  <si>
    <t>9000809619</t>
  </si>
  <si>
    <t>012-022-00316802</t>
  </si>
  <si>
    <t>40568478</t>
  </si>
  <si>
    <t>P000033670</t>
  </si>
  <si>
    <t>8002828845</t>
  </si>
  <si>
    <t>101552</t>
  </si>
  <si>
    <t>BENAVIDES REVELO SILVIA PATRICIA</t>
  </si>
  <si>
    <t>800857</t>
  </si>
  <si>
    <t>BODEGA BENAVIDES SILVIA</t>
  </si>
  <si>
    <t>CALLE OLMEDO 52069 Y CALLE JUNIN TU</t>
  </si>
  <si>
    <t>100014825</t>
  </si>
  <si>
    <t>ARMANDO MEJIA</t>
  </si>
  <si>
    <t>18-UE215</t>
  </si>
  <si>
    <t>1002211053</t>
  </si>
  <si>
    <t>012-024-00413119</t>
  </si>
  <si>
    <t>9000809620</t>
  </si>
  <si>
    <t>012-022-00316803</t>
  </si>
  <si>
    <t>40568393</t>
  </si>
  <si>
    <t>0000395741</t>
  </si>
  <si>
    <t>8002828836</t>
  </si>
  <si>
    <t>101465</t>
  </si>
  <si>
    <t>COMERCIAL KYWI S.A.</t>
  </si>
  <si>
    <t>801067</t>
  </si>
  <si>
    <t>KYWI ESMERALDAS</t>
  </si>
  <si>
    <t>CALLE PEDRO VICENTE MALDONADO</t>
  </si>
  <si>
    <t>1002211083</t>
  </si>
  <si>
    <t>012-024-00413120</t>
  </si>
  <si>
    <t>2500108777</t>
  </si>
  <si>
    <t>P000033645</t>
  </si>
  <si>
    <t>8002828879</t>
  </si>
  <si>
    <t>1002211071</t>
  </si>
  <si>
    <t>012-024-00413121</t>
  </si>
  <si>
    <t>9000809622</t>
  </si>
  <si>
    <t>012-022-00316805</t>
  </si>
  <si>
    <t>40568442</t>
  </si>
  <si>
    <t>0000395832</t>
  </si>
  <si>
    <t>8002828867</t>
  </si>
  <si>
    <t>10007741</t>
  </si>
  <si>
    <t>NUÑEZ MANOSALVAS JESSICA PAOLA</t>
  </si>
  <si>
    <t>810761</t>
  </si>
  <si>
    <t>DISTRIBUIDORA EL VERGEL YARUQUI</t>
  </si>
  <si>
    <t>PANAMERICANA NORTE E35 Y ALIANZA</t>
  </si>
  <si>
    <t>012-024-00413122</t>
  </si>
  <si>
    <t>9000809621</t>
  </si>
  <si>
    <t>012-022-00316804</t>
  </si>
  <si>
    <t>40568441</t>
  </si>
  <si>
    <t>0000395831</t>
  </si>
  <si>
    <t>8002828866</t>
  </si>
  <si>
    <t>810760</t>
  </si>
  <si>
    <t>DISTRIBUIDORA EL VERGEL SAN CARLOS</t>
  </si>
  <si>
    <t>PANAMERICANA NORTE E35 Y EL GAVILAN</t>
  </si>
  <si>
    <t>1002211035</t>
  </si>
  <si>
    <t>012-024-00413123</t>
  </si>
  <si>
    <t>9000809623</t>
  </si>
  <si>
    <t>012-022-00316806</t>
  </si>
  <si>
    <t>40568185</t>
  </si>
  <si>
    <t>0000395492</t>
  </si>
  <si>
    <t>8002828807</t>
  </si>
  <si>
    <t>804092</t>
  </si>
  <si>
    <t>LASTRA LINA NILA MALENA</t>
  </si>
  <si>
    <t>CAMILO PONCE ENRIQUEZ DGNL COLGIO 2</t>
  </si>
  <si>
    <t>100015010</t>
  </si>
  <si>
    <t>18-UE779</t>
  </si>
  <si>
    <t>1002211062</t>
  </si>
  <si>
    <t>012-024-00413124</t>
  </si>
  <si>
    <t>9000809625</t>
  </si>
  <si>
    <t>012-022-00316807</t>
  </si>
  <si>
    <t>40568354</t>
  </si>
  <si>
    <t>P000033632</t>
  </si>
  <si>
    <t>8002828849</t>
  </si>
  <si>
    <t>1002211100</t>
  </si>
  <si>
    <t>012-024-00413125</t>
  </si>
  <si>
    <t>9000809626</t>
  </si>
  <si>
    <t>012-022-00316808</t>
  </si>
  <si>
    <t>40568049</t>
  </si>
  <si>
    <t>0000395316</t>
  </si>
  <si>
    <t>8002828894</t>
  </si>
  <si>
    <t>103541</t>
  </si>
  <si>
    <t>IMPORTADORA GLOBAL TEXANA</t>
  </si>
  <si>
    <t>805029</t>
  </si>
  <si>
    <t>GRANEL BODEGA EN PLANTA</t>
  </si>
  <si>
    <t>VIA LAGO AGRIO KM7 SHUSHUFINDI</t>
  </si>
  <si>
    <t>100015118</t>
  </si>
  <si>
    <t>CARLOS VALLEJOS</t>
  </si>
  <si>
    <t>18-M553</t>
  </si>
  <si>
    <t>1002211088</t>
  </si>
  <si>
    <t>012-024-00413126</t>
  </si>
  <si>
    <t>0000395778</t>
  </si>
  <si>
    <t>8002828882</t>
  </si>
  <si>
    <t>1002211060</t>
  </si>
  <si>
    <t>012-024-00413127</t>
  </si>
  <si>
    <t>9000809627</t>
  </si>
  <si>
    <t>012-022-00316809</t>
  </si>
  <si>
    <t>40568449</t>
  </si>
  <si>
    <t>0000395845</t>
  </si>
  <si>
    <t>8002828846</t>
  </si>
  <si>
    <t>810634</t>
  </si>
  <si>
    <t>DAYUMA CAMPO PUMA</t>
  </si>
  <si>
    <t>ENTRADA DEL PUMA EL ESFUERZO</t>
  </si>
  <si>
    <t>OQDAYU</t>
  </si>
  <si>
    <t>O-Orellana-Dayuma</t>
  </si>
  <si>
    <t>1002211019</t>
  </si>
  <si>
    <t>012-024-00413128</t>
  </si>
  <si>
    <t>9000809629</t>
  </si>
  <si>
    <t>012-022-00316810</t>
  </si>
  <si>
    <t>0000395805</t>
  </si>
  <si>
    <t>8002828785</t>
  </si>
  <si>
    <t>1002211055</t>
  </si>
  <si>
    <t>012-024-00413129</t>
  </si>
  <si>
    <t>9000809630</t>
  </si>
  <si>
    <t>012-022-00316811</t>
  </si>
  <si>
    <t>40568357</t>
  </si>
  <si>
    <t>0000395697</t>
  </si>
  <si>
    <t>8002828839</t>
  </si>
  <si>
    <t>101732</t>
  </si>
  <si>
    <t>FREILE FERRIN FRECIA NOEMI</t>
  </si>
  <si>
    <t>801580</t>
  </si>
  <si>
    <t>DECORAMOS,</t>
  </si>
  <si>
    <t>DECORAMOS / VIA A MANTA</t>
  </si>
  <si>
    <t>1002211069</t>
  </si>
  <si>
    <t>012-024-00413130</t>
  </si>
  <si>
    <t>9000809632</t>
  </si>
  <si>
    <t>012-022-00316813</t>
  </si>
  <si>
    <t>40568362</t>
  </si>
  <si>
    <t>P000033637</t>
  </si>
  <si>
    <t>8002828859</t>
  </si>
  <si>
    <t>803840</t>
  </si>
  <si>
    <t>LOCAL PORTOVIEJO</t>
  </si>
  <si>
    <t>CALLE A EDUCADORES Y AMIGOS</t>
  </si>
  <si>
    <t>012-024-00413131</t>
  </si>
  <si>
    <t>9000809631</t>
  </si>
  <si>
    <t>012-022-00316812</t>
  </si>
  <si>
    <t>40568361</t>
  </si>
  <si>
    <t>P000033636</t>
  </si>
  <si>
    <t>8002828860</t>
  </si>
  <si>
    <t>1002211041</t>
  </si>
  <si>
    <t>012-024-00413132</t>
  </si>
  <si>
    <t>9000809635</t>
  </si>
  <si>
    <t>012-022-00316815</t>
  </si>
  <si>
    <t>40568457</t>
  </si>
  <si>
    <t>0000395865</t>
  </si>
  <si>
    <t>8002828820</t>
  </si>
  <si>
    <t>10008184</t>
  </si>
  <si>
    <t>MACAS MACAS GLADIS LORENA</t>
  </si>
  <si>
    <t>811007</t>
  </si>
  <si>
    <t>AV LOS COLONOS</t>
  </si>
  <si>
    <t>100014895</t>
  </si>
  <si>
    <t>JAIME TERAN</t>
  </si>
  <si>
    <t>18-UE509</t>
  </si>
  <si>
    <t>012-024-00413133</t>
  </si>
  <si>
    <t>9000809634</t>
  </si>
  <si>
    <t>012-022-00316814</t>
  </si>
  <si>
    <t>40568456</t>
  </si>
  <si>
    <t>0000395864</t>
  </si>
  <si>
    <t>8002828819</t>
  </si>
  <si>
    <t>1002211044</t>
  </si>
  <si>
    <t>012-024-00413134</t>
  </si>
  <si>
    <t>9000809638</t>
  </si>
  <si>
    <t>012-022-00316816</t>
  </si>
  <si>
    <t>40568330</t>
  </si>
  <si>
    <t>P000033614</t>
  </si>
  <si>
    <t>8002828823</t>
  </si>
  <si>
    <t>803978</t>
  </si>
  <si>
    <t>SUCURSAL VENTANAS</t>
  </si>
  <si>
    <t>VIA PRINCIPAL QUEVEDO - BABAHOYO</t>
  </si>
  <si>
    <t>1002211162</t>
  </si>
  <si>
    <t>012-024-00413135</t>
  </si>
  <si>
    <t>2500108788</t>
  </si>
  <si>
    <t>0000395904</t>
  </si>
  <si>
    <t>8002828965</t>
  </si>
  <si>
    <t>012-024-00413136</t>
  </si>
  <si>
    <t>0000395905</t>
  </si>
  <si>
    <t>8002828964</t>
  </si>
  <si>
    <t>1002211125</t>
  </si>
  <si>
    <t>012-024-00413137</t>
  </si>
  <si>
    <t>2500108787</t>
  </si>
  <si>
    <t>0000395901</t>
  </si>
  <si>
    <t>8002828923</t>
  </si>
  <si>
    <t>012-024-00413138</t>
  </si>
  <si>
    <t>0000395902</t>
  </si>
  <si>
    <t>8002828922</t>
  </si>
  <si>
    <t>1002211051</t>
  </si>
  <si>
    <t>012-024-00413139</t>
  </si>
  <si>
    <t>9000809646</t>
  </si>
  <si>
    <t>012-022-00316817</t>
  </si>
  <si>
    <t>40568196</t>
  </si>
  <si>
    <t>0000395519</t>
  </si>
  <si>
    <t>8002828833</t>
  </si>
  <si>
    <t>101638</t>
  </si>
  <si>
    <t>801678</t>
  </si>
  <si>
    <t>BODEGA PASQUEL GUILL</t>
  </si>
  <si>
    <t>AV. MARISCAL SUCRE 951 E ILLESCAS Q</t>
  </si>
  <si>
    <t>OPLAMA</t>
  </si>
  <si>
    <t>O-Pichincha-Lamagdalena</t>
  </si>
  <si>
    <t>1002211057</t>
  </si>
  <si>
    <t>012-024-00413140</t>
  </si>
  <si>
    <t>9000809648</t>
  </si>
  <si>
    <t>012-022-00316819</t>
  </si>
  <si>
    <t>40568237</t>
  </si>
  <si>
    <t>0000395671</t>
  </si>
  <si>
    <t>8002828842</t>
  </si>
  <si>
    <t>810370</t>
  </si>
  <si>
    <t>ECO QUEVEDO AV. JOSEFINA</t>
  </si>
  <si>
    <t>TRONCAL DE LA COSTA Y C. NOVENA</t>
  </si>
  <si>
    <t>012-024-00413141</t>
  </si>
  <si>
    <t>9000809647</t>
  </si>
  <si>
    <t>012-022-00316818</t>
  </si>
  <si>
    <t>40568236</t>
  </si>
  <si>
    <t>0000395670</t>
  </si>
  <si>
    <t>8002828843</t>
  </si>
  <si>
    <t>1002211093</t>
  </si>
  <si>
    <t>012-024-00413142</t>
  </si>
  <si>
    <t>9000809650</t>
  </si>
  <si>
    <t>012-022-00316821</t>
  </si>
  <si>
    <t>40568438</t>
  </si>
  <si>
    <t>P000033663</t>
  </si>
  <si>
    <t>8002828888</t>
  </si>
  <si>
    <t>807691</t>
  </si>
  <si>
    <t>LOCAL PORTOVIEJO 2</t>
  </si>
  <si>
    <t>AV METROPOLITANA Y 15 DE ABRIL</t>
  </si>
  <si>
    <t>012-024-00413143</t>
  </si>
  <si>
    <t>9000809649</t>
  </si>
  <si>
    <t>012-022-00316820</t>
  </si>
  <si>
    <t>40568437</t>
  </si>
  <si>
    <t>P000033662</t>
  </si>
  <si>
    <t>8002828887</t>
  </si>
  <si>
    <t>1002211064</t>
  </si>
  <si>
    <t>012-024-00413144</t>
  </si>
  <si>
    <t>9000809651</t>
  </si>
  <si>
    <t>012-022-00316822</t>
  </si>
  <si>
    <t>40568339</t>
  </si>
  <si>
    <t>P000033620</t>
  </si>
  <si>
    <t>8002828852</t>
  </si>
  <si>
    <t>801735</t>
  </si>
  <si>
    <t>INTERNEGOCIOS BUENA</t>
  </si>
  <si>
    <t>INTERNEGOCIOS BUENA FE / VIA A BUEN</t>
  </si>
  <si>
    <t>1002211131</t>
  </si>
  <si>
    <t>012-024-00413145</t>
  </si>
  <si>
    <t>2500108774</t>
  </si>
  <si>
    <t>0000395747</t>
  </si>
  <si>
    <t>8002828930</t>
  </si>
  <si>
    <t>012-024-00413146</t>
  </si>
  <si>
    <t>0000395746</t>
  </si>
  <si>
    <t>8002828929</t>
  </si>
  <si>
    <t>1002211150</t>
  </si>
  <si>
    <t>012-024-00413147</t>
  </si>
  <si>
    <t>2500108791</t>
  </si>
  <si>
    <t>0000395954</t>
  </si>
  <si>
    <t>8002828954</t>
  </si>
  <si>
    <t>810919</t>
  </si>
  <si>
    <t>LOPEZ SUAREZ JENNY GABRIELA</t>
  </si>
  <si>
    <t>LOS GUABOS 57 Y LOS CAFETOS</t>
  </si>
  <si>
    <t>1002211102</t>
  </si>
  <si>
    <t>012-024-00413148</t>
  </si>
  <si>
    <t>2500108778</t>
  </si>
  <si>
    <t>P000033646</t>
  </si>
  <si>
    <t>8002828895</t>
  </si>
  <si>
    <t>1002211086</t>
  </si>
  <si>
    <t>012-024-00413149</t>
  </si>
  <si>
    <t>9000809598</t>
  </si>
  <si>
    <t>013-020-00048101</t>
  </si>
  <si>
    <t>70177953</t>
  </si>
  <si>
    <t>P000033674</t>
  </si>
  <si>
    <t>8002828881</t>
  </si>
  <si>
    <t>101491</t>
  </si>
  <si>
    <t>MOREJON CACAY BLADIMIR ALFREDO</t>
  </si>
  <si>
    <t>806798</t>
  </si>
  <si>
    <t>FERRETERIA MT SUCURSAL MINDO</t>
  </si>
  <si>
    <t>SAN MIGUEL DE LOS BANCOS</t>
  </si>
  <si>
    <t>AV PRINCIPAL DIAGONAL A UPC</t>
  </si>
  <si>
    <t>OPMIND</t>
  </si>
  <si>
    <t>O-Pichincha-Mindo</t>
  </si>
  <si>
    <t>1002211148</t>
  </si>
  <si>
    <t>012-024-00413150</t>
  </si>
  <si>
    <t>2500108781</t>
  </si>
  <si>
    <t>0000395779</t>
  </si>
  <si>
    <t>8002828951</t>
  </si>
  <si>
    <t>1002211096</t>
  </si>
  <si>
    <t>012-024-00413151</t>
  </si>
  <si>
    <t>2500108784</t>
  </si>
  <si>
    <t>0000395810</t>
  </si>
  <si>
    <t>8002828890</t>
  </si>
  <si>
    <t>800709</t>
  </si>
  <si>
    <t>FERRETERIA LINO</t>
  </si>
  <si>
    <t>PUERTO LÓPEZ</t>
  </si>
  <si>
    <t>FERRETERIA LINO/CALLE GONZALEZ SUAR</t>
  </si>
  <si>
    <t>100016024</t>
  </si>
  <si>
    <t>ANDRES LATACUMBA</t>
  </si>
  <si>
    <t>18-UE672</t>
  </si>
  <si>
    <t>1002211072</t>
  </si>
  <si>
    <t>012-024-00413152</t>
  </si>
  <si>
    <t>9000809658</t>
  </si>
  <si>
    <t>012-022-00316824</t>
  </si>
  <si>
    <t>40568239</t>
  </si>
  <si>
    <t>0000395674</t>
  </si>
  <si>
    <t>8002828871</t>
  </si>
  <si>
    <t>807699</t>
  </si>
  <si>
    <t>TENA ITA</t>
  </si>
  <si>
    <t>CALLE ITA Y CALLE EL CHOFER</t>
  </si>
  <si>
    <t>012-024-00413153</t>
  </si>
  <si>
    <t>9000809657</t>
  </si>
  <si>
    <t>012-022-00316823</t>
  </si>
  <si>
    <t>40568238</t>
  </si>
  <si>
    <t>0000395673</t>
  </si>
  <si>
    <t>8002828870</t>
  </si>
  <si>
    <t>1002211142</t>
  </si>
  <si>
    <t>012-024-00413154</t>
  </si>
  <si>
    <t>9000809659</t>
  </si>
  <si>
    <t>012-022-00316825</t>
  </si>
  <si>
    <t>40568395</t>
  </si>
  <si>
    <t>P000033643</t>
  </si>
  <si>
    <t>8002828944</t>
  </si>
  <si>
    <t>1002211166</t>
  </si>
  <si>
    <t>012-024-00413155</t>
  </si>
  <si>
    <t>9000809663</t>
  </si>
  <si>
    <t>012-022-00316827</t>
  </si>
  <si>
    <t>40568490</t>
  </si>
  <si>
    <t>0000395933</t>
  </si>
  <si>
    <t>8002828972</t>
  </si>
  <si>
    <t>101511</t>
  </si>
  <si>
    <t>TORRES AYALA FAUSTO FERNANDO</t>
  </si>
  <si>
    <t>802082</t>
  </si>
  <si>
    <t>BODEGA TORRES FAUSTO</t>
  </si>
  <si>
    <t>PUELLARO. 24 DE MAYO S/N Y</t>
  </si>
  <si>
    <t>012-024-00413156</t>
  </si>
  <si>
    <t>9000809662</t>
  </si>
  <si>
    <t>012-022-00316826</t>
  </si>
  <si>
    <t>0000395932</t>
  </si>
  <si>
    <t>8002828973</t>
  </si>
  <si>
    <t>1002211133</t>
  </si>
  <si>
    <t>012-024-00413157</t>
  </si>
  <si>
    <t>9000809665</t>
  </si>
  <si>
    <t>012-022-00316829</t>
  </si>
  <si>
    <t>40568497</t>
  </si>
  <si>
    <t>P000033679</t>
  </si>
  <si>
    <t>8002828933</t>
  </si>
  <si>
    <t>104203</t>
  </si>
  <si>
    <t>MONTENEGRO MERCHAN EDWIN BYRON</t>
  </si>
  <si>
    <t>806185</t>
  </si>
  <si>
    <t>FERRIVET HUAMBOYA</t>
  </si>
  <si>
    <t>HUAMBOYA</t>
  </si>
  <si>
    <t>EUGENIO ESPEJO Y 16 DE OCTUBRE</t>
  </si>
  <si>
    <t>OVHUAM</t>
  </si>
  <si>
    <t>O-Moronasantiag-Huamboya</t>
  </si>
  <si>
    <t>012-024-00413158</t>
  </si>
  <si>
    <t>9000809664</t>
  </si>
  <si>
    <t>012-022-00316828</t>
  </si>
  <si>
    <t>40568496</t>
  </si>
  <si>
    <t>P000033678</t>
  </si>
  <si>
    <t>8002828934</t>
  </si>
  <si>
    <t>806186</t>
  </si>
  <si>
    <t>FERRIVET PABLO SEXTO</t>
  </si>
  <si>
    <t>ISIDRO FARINANGO Y ESPAÑA</t>
  </si>
  <si>
    <t>1002211171</t>
  </si>
  <si>
    <t>012-024-00413159</t>
  </si>
  <si>
    <t>9000809668</t>
  </si>
  <si>
    <t>012-022-00316831</t>
  </si>
  <si>
    <t>40568533</t>
  </si>
  <si>
    <t>0000396008</t>
  </si>
  <si>
    <t>8002828986</t>
  </si>
  <si>
    <t>809741</t>
  </si>
  <si>
    <t>FERRETERIA PANZALEO</t>
  </si>
  <si>
    <t>PANZALEO Y CARANQUIS</t>
  </si>
  <si>
    <t>012-024-00413160</t>
  </si>
  <si>
    <t>9000809667</t>
  </si>
  <si>
    <t>012-022-00316830</t>
  </si>
  <si>
    <t>40568532</t>
  </si>
  <si>
    <t>0000396006</t>
  </si>
  <si>
    <t>8002828985</t>
  </si>
  <si>
    <t>806886</t>
  </si>
  <si>
    <t>EL COLIBRI</t>
  </si>
  <si>
    <t>REDONDEL EL COLIBRÍ</t>
  </si>
  <si>
    <t>1002211168</t>
  </si>
  <si>
    <t>012-024-00413161</t>
  </si>
  <si>
    <t>9000809669</t>
  </si>
  <si>
    <t>012-022-00316832</t>
  </si>
  <si>
    <t>40568518</t>
  </si>
  <si>
    <t>0000395962</t>
  </si>
  <si>
    <t>8002828978</t>
  </si>
  <si>
    <t>10002253</t>
  </si>
  <si>
    <t>18-UE607</t>
  </si>
  <si>
    <t>1002211103</t>
  </si>
  <si>
    <t>012-024-00413162</t>
  </si>
  <si>
    <t>9000809671</t>
  </si>
  <si>
    <t>012-022-00316834</t>
  </si>
  <si>
    <t>40568482</t>
  </si>
  <si>
    <t>P000033673</t>
  </si>
  <si>
    <t>8002828896</t>
  </si>
  <si>
    <t>101723</t>
  </si>
  <si>
    <t>AGUIRRE HERRERA FLORENCIO</t>
  </si>
  <si>
    <t>800781</t>
  </si>
  <si>
    <t>LUBRI FERRI AGUIRRE</t>
  </si>
  <si>
    <t>LUBRI FERRI AGUIRRE / VIA A ESMERAL</t>
  </si>
  <si>
    <t>012-024-00413163</t>
  </si>
  <si>
    <t>9000809670</t>
  </si>
  <si>
    <t>012-022-00316833</t>
  </si>
  <si>
    <t>40568481</t>
  </si>
  <si>
    <t>P000033672</t>
  </si>
  <si>
    <t>8002828897</t>
  </si>
  <si>
    <t>1002211179</t>
  </si>
  <si>
    <t>012-024-00413164</t>
  </si>
  <si>
    <t>9000809672</t>
  </si>
  <si>
    <t>012-022-00316835</t>
  </si>
  <si>
    <t>40568543</t>
  </si>
  <si>
    <t>0000396020</t>
  </si>
  <si>
    <t>8002828996</t>
  </si>
  <si>
    <t>10004558</t>
  </si>
  <si>
    <t>MEGACONCRETO S.A.S.</t>
  </si>
  <si>
    <t>809421</t>
  </si>
  <si>
    <t>AV MANABI 187 Y 5 DE JUNIO</t>
  </si>
  <si>
    <t>1002211135</t>
  </si>
  <si>
    <t>012-024-00413165</t>
  </si>
  <si>
    <t>2500108786</t>
  </si>
  <si>
    <t>0000395890</t>
  </si>
  <si>
    <t>8002828936</t>
  </si>
  <si>
    <t>810496</t>
  </si>
  <si>
    <t>GABRIELA CHILUISA-OBRA GUAYAQUIL</t>
  </si>
  <si>
    <t>DAULE</t>
  </si>
  <si>
    <t>VICENTE PIEDRAHITA SOLAR 2</t>
  </si>
  <si>
    <t>1002211144</t>
  </si>
  <si>
    <t>012-024-00413166</t>
  </si>
  <si>
    <t>9000809674</t>
  </si>
  <si>
    <t>012-022-00316837</t>
  </si>
  <si>
    <t>40568486</t>
  </si>
  <si>
    <t>0000395893</t>
  </si>
  <si>
    <t>8002828947</t>
  </si>
  <si>
    <t>103610</t>
  </si>
  <si>
    <t>INMOBILIARIA Y CONSTRUCCIONES</t>
  </si>
  <si>
    <t>805113</t>
  </si>
  <si>
    <t>BODEGA PRINCIPAL RB</t>
  </si>
  <si>
    <t>VIA PRINCIPAL Y GUAYACANES</t>
  </si>
  <si>
    <t>OEATAC</t>
  </si>
  <si>
    <t>O-Esmeraldas-Atacames</t>
  </si>
  <si>
    <t>012-024-00413167</t>
  </si>
  <si>
    <t>ZPTG</t>
  </si>
  <si>
    <t>2000006379</t>
  </si>
  <si>
    <t>0000395895</t>
  </si>
  <si>
    <t>880003337</t>
  </si>
  <si>
    <t>10008254</t>
  </si>
  <si>
    <t>FUNDACION RAIZ - ECUADOR</t>
  </si>
  <si>
    <t>PICHINCHA / QUITO / TUMBACO / VIA I</t>
  </si>
  <si>
    <t>012-024-00413168</t>
  </si>
  <si>
    <t>9000809673</t>
  </si>
  <si>
    <t>012-022-00316836</t>
  </si>
  <si>
    <t>40568487</t>
  </si>
  <si>
    <t>0000395894</t>
  </si>
  <si>
    <t>8002828946</t>
  </si>
  <si>
    <t>1002211173</t>
  </si>
  <si>
    <t>012-024-00413169</t>
  </si>
  <si>
    <t>9000809679</t>
  </si>
  <si>
    <t>012-022-00316840</t>
  </si>
  <si>
    <t>40567927</t>
  </si>
  <si>
    <t>P000033487</t>
  </si>
  <si>
    <t>8002828990</t>
  </si>
  <si>
    <t>012-024-00413170</t>
  </si>
  <si>
    <t>9000809675</t>
  </si>
  <si>
    <t>012-022-00316838</t>
  </si>
  <si>
    <t>40567926</t>
  </si>
  <si>
    <t>P000033486</t>
  </si>
  <si>
    <t>8002828988</t>
  </si>
  <si>
    <t>012-024-00413171</t>
  </si>
  <si>
    <t>9000809676</t>
  </si>
  <si>
    <t>012-022-00316839</t>
  </si>
  <si>
    <t>40567925</t>
  </si>
  <si>
    <t>P000033485</t>
  </si>
  <si>
    <t>8002828989</t>
  </si>
  <si>
    <t>1002211159</t>
  </si>
  <si>
    <t>012-024-00413172</t>
  </si>
  <si>
    <t>9000809530</t>
  </si>
  <si>
    <t>013-020-00048100</t>
  </si>
  <si>
    <t>70177937</t>
  </si>
  <si>
    <t>0000395854</t>
  </si>
  <si>
    <t>8002828960</t>
  </si>
  <si>
    <t>806817</t>
  </si>
  <si>
    <t>BODEGA PRINCIPAL CONANPI</t>
  </si>
  <si>
    <t>CALLE QUITO Y ENRIQUE CASTILLO</t>
  </si>
  <si>
    <t>1002211190</t>
  </si>
  <si>
    <t>012-024-00413173</t>
  </si>
  <si>
    <t>9000809681</t>
  </si>
  <si>
    <t>012-022-00316842</t>
  </si>
  <si>
    <t>40568531</t>
  </si>
  <si>
    <t>P000033687</t>
  </si>
  <si>
    <t>8002829009</t>
  </si>
  <si>
    <t>012-024-00413174</t>
  </si>
  <si>
    <t>9000809680</t>
  </si>
  <si>
    <t>012-022-00316841</t>
  </si>
  <si>
    <t>40568530</t>
  </si>
  <si>
    <t>P000033686</t>
  </si>
  <si>
    <t>8002829008</t>
  </si>
  <si>
    <t>1002211178</t>
  </si>
  <si>
    <t>012-024-00413175</t>
  </si>
  <si>
    <t>9000809683</t>
  </si>
  <si>
    <t>012-022-00316844</t>
  </si>
  <si>
    <t>0000395478</t>
  </si>
  <si>
    <t>8002828994</t>
  </si>
  <si>
    <t>012-024-00413176</t>
  </si>
  <si>
    <t>9000809682</t>
  </si>
  <si>
    <t>012-022-00316843</t>
  </si>
  <si>
    <t>0000395462</t>
  </si>
  <si>
    <t>8002828995</t>
  </si>
  <si>
    <t>1002211180</t>
  </si>
  <si>
    <t>012-024-00413177</t>
  </si>
  <si>
    <t>2500108796</t>
  </si>
  <si>
    <t>0000395996</t>
  </si>
  <si>
    <t>8002828997</t>
  </si>
  <si>
    <t>810669</t>
  </si>
  <si>
    <t>GRANEL CONSORCIO CHONE VIAL</t>
  </si>
  <si>
    <t>AV ELOY ALFARO RDL LOS RAIDISTAS</t>
  </si>
  <si>
    <t>1002211186</t>
  </si>
  <si>
    <t>012-024-00413178</t>
  </si>
  <si>
    <t>9000809684</t>
  </si>
  <si>
    <t>012-022-00316845</t>
  </si>
  <si>
    <t>40568523</t>
  </si>
  <si>
    <t>P000033684</t>
  </si>
  <si>
    <t>8002829003</t>
  </si>
  <si>
    <t>1002211182</t>
  </si>
  <si>
    <t>012-024-00413179</t>
  </si>
  <si>
    <t>0000395730</t>
  </si>
  <si>
    <t>8002829001</t>
  </si>
  <si>
    <t>1002211206</t>
  </si>
  <si>
    <t>012-024-00413180</t>
  </si>
  <si>
    <t>2500108789</t>
  </si>
  <si>
    <t>P000033676</t>
  </si>
  <si>
    <t>8002829024</t>
  </si>
  <si>
    <t>1002211193</t>
  </si>
  <si>
    <t>012-024-00413181</t>
  </si>
  <si>
    <t>9000809686</t>
  </si>
  <si>
    <t>012-022-00316846</t>
  </si>
  <si>
    <t>40568489</t>
  </si>
  <si>
    <t>0000395897</t>
  </si>
  <si>
    <t>8002829012</t>
  </si>
  <si>
    <t>1002211211</t>
  </si>
  <si>
    <t>012-024-00413182</t>
  </si>
  <si>
    <t>9000809689</t>
  </si>
  <si>
    <t>012-022-00316848</t>
  </si>
  <si>
    <t>40568525</t>
  </si>
  <si>
    <t>0000395985</t>
  </si>
  <si>
    <t>8002829031</t>
  </si>
  <si>
    <t>809893</t>
  </si>
  <si>
    <t>ECO CALDERON PIO XII</t>
  </si>
  <si>
    <t>PIO XII Y MANUEL MEDINA</t>
  </si>
  <si>
    <t>012-024-00413183</t>
  </si>
  <si>
    <t>9000809688</t>
  </si>
  <si>
    <t>012-022-00316847</t>
  </si>
  <si>
    <t>40568526</t>
  </si>
  <si>
    <t>0000395986</t>
  </si>
  <si>
    <t>8002829032</t>
  </si>
  <si>
    <t>807295</t>
  </si>
  <si>
    <t>FERRETERIA ECONÓMICA GIOVANNY CALLE</t>
  </si>
  <si>
    <t>AV CAPITAN GIOVANNI CALLES Y TOBIAS</t>
  </si>
  <si>
    <t>1002211165</t>
  </si>
  <si>
    <t>012-024-00413184</t>
  </si>
  <si>
    <t>9000809691</t>
  </si>
  <si>
    <t>012-022-00316849</t>
  </si>
  <si>
    <t>40568520</t>
  </si>
  <si>
    <t>0000395967</t>
  </si>
  <si>
    <t>8002828971</t>
  </si>
  <si>
    <t>104071</t>
  </si>
  <si>
    <t>POSTESAD PREFABRICADOS DE</t>
  </si>
  <si>
    <t>810894</t>
  </si>
  <si>
    <t>BODEGA POSTESAD</t>
  </si>
  <si>
    <t>KM 24 VIA QUININDE MARGEN IZQUIERDO</t>
  </si>
  <si>
    <t>OJVALL</t>
  </si>
  <si>
    <t>O-Santodomingo -Vallehermoso</t>
  </si>
  <si>
    <t>1002211224</t>
  </si>
  <si>
    <t>012-024-00413185</t>
  </si>
  <si>
    <t>2500108757</t>
  </si>
  <si>
    <t>P000033587</t>
  </si>
  <si>
    <t>8002829047</t>
  </si>
  <si>
    <t>1002211247</t>
  </si>
  <si>
    <t>012-024-00413186</t>
  </si>
  <si>
    <t>9000810574</t>
  </si>
  <si>
    <t>012-022-00317198</t>
  </si>
  <si>
    <t>40568537</t>
  </si>
  <si>
    <t>0000396036</t>
  </si>
  <si>
    <t>8002829079</t>
  </si>
  <si>
    <t>012-024-00413187</t>
  </si>
  <si>
    <t>2000006380</t>
  </si>
  <si>
    <t>0000396037</t>
  </si>
  <si>
    <t>880003339</t>
  </si>
  <si>
    <t>102255</t>
  </si>
  <si>
    <t>FUNDACION COMUNIDAD DE REINSERCION</t>
  </si>
  <si>
    <t>MANABI / MANTA / MANTA / S/N</t>
  </si>
  <si>
    <t>1002211225</t>
  </si>
  <si>
    <t>012-024-00413188</t>
  </si>
  <si>
    <t>9000809692</t>
  </si>
  <si>
    <t>012-022-00316850</t>
  </si>
  <si>
    <t>40568519</t>
  </si>
  <si>
    <t>0000395966</t>
  </si>
  <si>
    <t>8002829048</t>
  </si>
  <si>
    <t>103519</t>
  </si>
  <si>
    <t>AGUILAR BECERRA JESSICA PAOLA</t>
  </si>
  <si>
    <t>804973</t>
  </si>
  <si>
    <t>BODEGA FERRI CONSTRUCCIONES SHADAI</t>
  </si>
  <si>
    <t>29 DE JUNIO S/N BARRIO INDIRAGANDI</t>
  </si>
  <si>
    <t>1002211231</t>
  </si>
  <si>
    <t>012-024-00413189</t>
  </si>
  <si>
    <t>9000809628</t>
  </si>
  <si>
    <t>013-020-00048102</t>
  </si>
  <si>
    <t>70177957</t>
  </si>
  <si>
    <t>P000033683</t>
  </si>
  <si>
    <t>8002829055</t>
  </si>
  <si>
    <t>801874</t>
  </si>
  <si>
    <t>BODEGA MOREJON BLADI</t>
  </si>
  <si>
    <t>PACTO 27 DE MARZO S/N Y ESPAÑA</t>
  </si>
  <si>
    <t>OPPACT</t>
  </si>
  <si>
    <t>O-Pichincha-Pacto</t>
  </si>
  <si>
    <t>1002211239</t>
  </si>
  <si>
    <t>012-024-00413190</t>
  </si>
  <si>
    <t>9000809698</t>
  </si>
  <si>
    <t>012-022-00316851</t>
  </si>
  <si>
    <t>40568417</t>
  </si>
  <si>
    <t>0000395818</t>
  </si>
  <si>
    <t>8002829066</t>
  </si>
  <si>
    <t>1002211244</t>
  </si>
  <si>
    <t>012-024-00413191</t>
  </si>
  <si>
    <t>2500108802</t>
  </si>
  <si>
    <t>0000396051</t>
  </si>
  <si>
    <t>8002829073</t>
  </si>
  <si>
    <t>809749</t>
  </si>
  <si>
    <t>OBRA COBEÑA INGRID</t>
  </si>
  <si>
    <t>VIA A QUEVEDO KM33</t>
  </si>
  <si>
    <t>OJLUZD</t>
  </si>
  <si>
    <t>O-Santodomingo -Luzdeamérica</t>
  </si>
  <si>
    <t>1002211238</t>
  </si>
  <si>
    <t>012-024-00413192</t>
  </si>
  <si>
    <t>9000809703</t>
  </si>
  <si>
    <t>012-022-00316852</t>
  </si>
  <si>
    <t>40568241</t>
  </si>
  <si>
    <t>0000395678</t>
  </si>
  <si>
    <t>8002829065</t>
  </si>
  <si>
    <t>805797</t>
  </si>
  <si>
    <t>PROFERRETERIA 13 VINCES</t>
  </si>
  <si>
    <t>VINCES</t>
  </si>
  <si>
    <t>AV. AQUILES CARRIEL</t>
  </si>
  <si>
    <t>ORVINC</t>
  </si>
  <si>
    <t>O-Losrios-Vinces</t>
  </si>
  <si>
    <t>1002211237</t>
  </si>
  <si>
    <t>012-024-00413193</t>
  </si>
  <si>
    <t>9000809704</t>
  </si>
  <si>
    <t>012-022-00316853</t>
  </si>
  <si>
    <t>0000396021</t>
  </si>
  <si>
    <t>8002829064</t>
  </si>
  <si>
    <t>1002211240</t>
  </si>
  <si>
    <t>012-024-00413194</t>
  </si>
  <si>
    <t>9000809707</t>
  </si>
  <si>
    <t>012-022-00316856</t>
  </si>
  <si>
    <t>40568399</t>
  </si>
  <si>
    <t>P000033651</t>
  </si>
  <si>
    <t>8002829068</t>
  </si>
  <si>
    <t>012-024-00413195</t>
  </si>
  <si>
    <t>9000809705</t>
  </si>
  <si>
    <t>012-022-00316854</t>
  </si>
  <si>
    <t>40568398</t>
  </si>
  <si>
    <t>P000033650</t>
  </si>
  <si>
    <t>8002829069</t>
  </si>
  <si>
    <t>012-024-00413196</t>
  </si>
  <si>
    <t>9000809706</t>
  </si>
  <si>
    <t>012-022-00316855</t>
  </si>
  <si>
    <t>40568397</t>
  </si>
  <si>
    <t>P000033649</t>
  </si>
  <si>
    <t>8002829067</t>
  </si>
  <si>
    <t>1002211252</t>
  </si>
  <si>
    <t>012-024-00413197</t>
  </si>
  <si>
    <t>9000809709</t>
  </si>
  <si>
    <t>012-022-00316857</t>
  </si>
  <si>
    <t>40568582</t>
  </si>
  <si>
    <t>0000396093</t>
  </si>
  <si>
    <t>8002829086</t>
  </si>
  <si>
    <t>807340</t>
  </si>
  <si>
    <t>ECOFERRETERIA MARIANA DE JESUS</t>
  </si>
  <si>
    <t>AV. MARIANO DE JESUS 10-74</t>
  </si>
  <si>
    <t>1002211236</t>
  </si>
  <si>
    <t>012-024-00413198</t>
  </si>
  <si>
    <t>9000809710</t>
  </si>
  <si>
    <t>012-022-00316858</t>
  </si>
  <si>
    <t>40568479</t>
  </si>
  <si>
    <t>P000033671</t>
  </si>
  <si>
    <t>8002829063</t>
  </si>
  <si>
    <t>1002211265</t>
  </si>
  <si>
    <t>012-024-00413199</t>
  </si>
  <si>
    <t>2500108807</t>
  </si>
  <si>
    <t>P000033697</t>
  </si>
  <si>
    <t>8002829104</t>
  </si>
  <si>
    <t>1002211251</t>
  </si>
  <si>
    <t>012-024-00413200</t>
  </si>
  <si>
    <t>9000809711</t>
  </si>
  <si>
    <t>012-022-00316859</t>
  </si>
  <si>
    <t>40568521</t>
  </si>
  <si>
    <t>0000395968</t>
  </si>
  <si>
    <t>8002829085</t>
  </si>
  <si>
    <t>1002211253</t>
  </si>
  <si>
    <t>012-024-00413201</t>
  </si>
  <si>
    <t>9000809713</t>
  </si>
  <si>
    <t>012-022-00316861</t>
  </si>
  <si>
    <t>40568559</t>
  </si>
  <si>
    <t>0000396056</t>
  </si>
  <si>
    <t>8002829087</t>
  </si>
  <si>
    <t>102962</t>
  </si>
  <si>
    <t>FERNANDEZ RODRIGUEZ SANTIAGO</t>
  </si>
  <si>
    <t>806672</t>
  </si>
  <si>
    <t>BODEGA PRINCIPAL DICEMFER</t>
  </si>
  <si>
    <t>PASO LATERAL COLEGIO TENIENTE HUGO</t>
  </si>
  <si>
    <t>012-024-00413202</t>
  </si>
  <si>
    <t>9000809712</t>
  </si>
  <si>
    <t>012-022-00316860</t>
  </si>
  <si>
    <t>0000396055</t>
  </si>
  <si>
    <t>8002829088</t>
  </si>
  <si>
    <t>1002211273</t>
  </si>
  <si>
    <t>012-024-00413203</t>
  </si>
  <si>
    <t>9000809714</t>
  </si>
  <si>
    <t>012-022-00316862</t>
  </si>
  <si>
    <t>40568524</t>
  </si>
  <si>
    <t>P000033685</t>
  </si>
  <si>
    <t>8002829113</t>
  </si>
  <si>
    <t>1002211255</t>
  </si>
  <si>
    <t>012-024-00413204</t>
  </si>
  <si>
    <t>9000809715</t>
  </si>
  <si>
    <t>012-022-00316863</t>
  </si>
  <si>
    <t>40568510</t>
  </si>
  <si>
    <t>P000033680</t>
  </si>
  <si>
    <t>8002829092</t>
  </si>
  <si>
    <t>10005115</t>
  </si>
  <si>
    <t>AMORES VELOZ EDISON ENRIQUE</t>
  </si>
  <si>
    <t>809615</t>
  </si>
  <si>
    <t>BODEGA PRINCIPAL EL HUERTO</t>
  </si>
  <si>
    <t>GUARDARALLA 3 RECINTO TIMBRE</t>
  </si>
  <si>
    <t>1002211262</t>
  </si>
  <si>
    <t>012-024-00413205</t>
  </si>
  <si>
    <t>9000809716</t>
  </si>
  <si>
    <t>012-022-00316864</t>
  </si>
  <si>
    <t>0000396022</t>
  </si>
  <si>
    <t>8002829101</t>
  </si>
  <si>
    <t>1002211280</t>
  </si>
  <si>
    <t>012-024-00413206</t>
  </si>
  <si>
    <t>9000809718</t>
  </si>
  <si>
    <t>012-022-00316865</t>
  </si>
  <si>
    <t>40567644</t>
  </si>
  <si>
    <t>0000395776</t>
  </si>
  <si>
    <t>8002829121</t>
  </si>
  <si>
    <t>801051</t>
  </si>
  <si>
    <t>BODEGA COTOGCHOA</t>
  </si>
  <si>
    <t>BODEGA COTOGCHOA / VIA A COTOGCHOA</t>
  </si>
  <si>
    <t>1002211277</t>
  </si>
  <si>
    <t>012-024-00413207</t>
  </si>
  <si>
    <t>9000809721</t>
  </si>
  <si>
    <t>012-022-00316866</t>
  </si>
  <si>
    <t>0000395113</t>
  </si>
  <si>
    <t>8002829118</t>
  </si>
  <si>
    <t>1002211286</t>
  </si>
  <si>
    <t>012-024-00413208</t>
  </si>
  <si>
    <t>2500108793</t>
  </si>
  <si>
    <t>0000395969</t>
  </si>
  <si>
    <t>8002829127</t>
  </si>
  <si>
    <t>810882</t>
  </si>
  <si>
    <t>OBRA MARINA BAY</t>
  </si>
  <si>
    <t>JARAMIJÓ</t>
  </si>
  <si>
    <t>CALLE LOS ALGARROBO</t>
  </si>
  <si>
    <t>1002211287</t>
  </si>
  <si>
    <t>012-024-00413209</t>
  </si>
  <si>
    <t>9000809722</t>
  </si>
  <si>
    <t>012-022-00316867</t>
  </si>
  <si>
    <t>40568522</t>
  </si>
  <si>
    <t>0000395983</t>
  </si>
  <si>
    <t>8002829128</t>
  </si>
  <si>
    <t>10002798</t>
  </si>
  <si>
    <t>ENCALADA PELAEZ PATRICIO JAVIER</t>
  </si>
  <si>
    <t>807524</t>
  </si>
  <si>
    <t>BODEGA ENCAFERRE</t>
  </si>
  <si>
    <t>EUDOMILIO PIEDRA</t>
  </si>
  <si>
    <t>OJELES</t>
  </si>
  <si>
    <t>O-Santodomingo -Elesfuerzo</t>
  </si>
  <si>
    <t>10008262</t>
  </si>
  <si>
    <t>18-UE588</t>
  </si>
  <si>
    <t>1002211300</t>
  </si>
  <si>
    <t>012-024-00413210</t>
  </si>
  <si>
    <t>2500108816</t>
  </si>
  <si>
    <t>P000033715</t>
  </si>
  <si>
    <t>8002829143</t>
  </si>
  <si>
    <t>1002211304</t>
  </si>
  <si>
    <t>012-024-00413211</t>
  </si>
  <si>
    <t>9000809723</t>
  </si>
  <si>
    <t>012-022-00316868</t>
  </si>
  <si>
    <t>40568554</t>
  </si>
  <si>
    <t>0000396105</t>
  </si>
  <si>
    <t>8002829148</t>
  </si>
  <si>
    <t>806590</t>
  </si>
  <si>
    <t>SACOS SR RAUL ARMAS</t>
  </si>
  <si>
    <t>ROCAFUERTE Y SUCRE</t>
  </si>
  <si>
    <t>1002211281</t>
  </si>
  <si>
    <t>012-024-00413212</t>
  </si>
  <si>
    <t>9000809724</t>
  </si>
  <si>
    <t>012-022-00316869</t>
  </si>
  <si>
    <t>40568513</t>
  </si>
  <si>
    <t>0000395945</t>
  </si>
  <si>
    <t>8002829122</t>
  </si>
  <si>
    <t>103269</t>
  </si>
  <si>
    <t>CASTRO SARANGO LUIS GILBERTO</t>
  </si>
  <si>
    <t>804448</t>
  </si>
  <si>
    <t>PERFILERIA CRISFER</t>
  </si>
  <si>
    <t>AV PRINCIPAL S/N Y ARIAS GUERRERO</t>
  </si>
  <si>
    <t>OELASG</t>
  </si>
  <si>
    <t>O-Esmeraldas-Lasgolondrinas</t>
  </si>
  <si>
    <t>1002211308</t>
  </si>
  <si>
    <t>012-024-00413213</t>
  </si>
  <si>
    <t>2500108797</t>
  </si>
  <si>
    <t>0000395998</t>
  </si>
  <si>
    <t>8002829156</t>
  </si>
  <si>
    <t>1002211307</t>
  </si>
  <si>
    <t>012-024-00413214</t>
  </si>
  <si>
    <t>9000809726</t>
  </si>
  <si>
    <t>012-022-00316871</t>
  </si>
  <si>
    <t>40568575</t>
  </si>
  <si>
    <t>0000396082</t>
  </si>
  <si>
    <t>8002829155</t>
  </si>
  <si>
    <t>012-024-00413215</t>
  </si>
  <si>
    <t>9000809725</t>
  </si>
  <si>
    <t>012-022-00316870</t>
  </si>
  <si>
    <t>40568576</t>
  </si>
  <si>
    <t>0000396083</t>
  </si>
  <si>
    <t>8002829154</t>
  </si>
  <si>
    <t>1002211309</t>
  </si>
  <si>
    <t>012-024-00413216</t>
  </si>
  <si>
    <t>9000809727</t>
  </si>
  <si>
    <t>012-022-00316872</t>
  </si>
  <si>
    <t>40568529</t>
  </si>
  <si>
    <t>0000395994</t>
  </si>
  <si>
    <t>8002829157</t>
  </si>
  <si>
    <t>101605</t>
  </si>
  <si>
    <t>CHAVEZ ALTAMIRANO XIOMARA</t>
  </si>
  <si>
    <t>800999</t>
  </si>
  <si>
    <t>BODEGA CHAVEZ XIOMAR</t>
  </si>
  <si>
    <t>VIA INTEROCEANICA KM. 17 Y BUENA</t>
  </si>
  <si>
    <t>1002211310</t>
  </si>
  <si>
    <t>012-024-00413217</t>
  </si>
  <si>
    <t>9000809732</t>
  </si>
  <si>
    <t>012-022-00316873</t>
  </si>
  <si>
    <t>40568262</t>
  </si>
  <si>
    <t>P000033591</t>
  </si>
  <si>
    <t>8002829158</t>
  </si>
  <si>
    <t>10008261</t>
  </si>
  <si>
    <t>TARUPI ROSERO SEGUNDO JAIME</t>
  </si>
  <si>
    <t>18-CAA1986</t>
  </si>
  <si>
    <t>1002211278</t>
  </si>
  <si>
    <t>012-024-00413218</t>
  </si>
  <si>
    <t>9000809733</t>
  </si>
  <si>
    <t>012-022-00316874</t>
  </si>
  <si>
    <t>40568504</t>
  </si>
  <si>
    <t>0000395937</t>
  </si>
  <si>
    <t>8002829119</t>
  </si>
  <si>
    <t>1002211321</t>
  </si>
  <si>
    <t>012-024-00413219</t>
  </si>
  <si>
    <t>9000809734</t>
  </si>
  <si>
    <t>012-022-00316875</t>
  </si>
  <si>
    <t>40568493</t>
  </si>
  <si>
    <t>P000033677</t>
  </si>
  <si>
    <t>8002829168</t>
  </si>
  <si>
    <t>10008264</t>
  </si>
  <si>
    <t>18-TAV1300</t>
  </si>
  <si>
    <t>1002211341</t>
  </si>
  <si>
    <t>012-024-00413220</t>
  </si>
  <si>
    <t>2500108799</t>
  </si>
  <si>
    <t>0000396019</t>
  </si>
  <si>
    <t>8002829197</t>
  </si>
  <si>
    <t>805412</t>
  </si>
  <si>
    <t>YNGRI COBEÑA</t>
  </si>
  <si>
    <t>VIA A QUEVEDO KM 7</t>
  </si>
  <si>
    <t>1002211330</t>
  </si>
  <si>
    <t>012-024-00413221</t>
  </si>
  <si>
    <t>2500108758</t>
  </si>
  <si>
    <t>P000033588</t>
  </si>
  <si>
    <t>8002829181</t>
  </si>
  <si>
    <t>1002211354</t>
  </si>
  <si>
    <t>012-024-00413222</t>
  </si>
  <si>
    <t>9000809736</t>
  </si>
  <si>
    <t>012-022-00316876</t>
  </si>
  <si>
    <t>40568534</t>
  </si>
  <si>
    <t>0000396007</t>
  </si>
  <si>
    <t>8002829214</t>
  </si>
  <si>
    <t>101701</t>
  </si>
  <si>
    <t>ALCIVAR CEVALLOS GLORIA BETTY</t>
  </si>
  <si>
    <t>800787</t>
  </si>
  <si>
    <t>BODEGA ELECTRO VEAL</t>
  </si>
  <si>
    <t>FLAVIO ALFARO</t>
  </si>
  <si>
    <t>BODEGA ELECTRO VEAL / VIA A CHONE</t>
  </si>
  <si>
    <t>OMFLAV</t>
  </si>
  <si>
    <t>O-Manabi-Flavioalfaro</t>
  </si>
  <si>
    <t>1002211359</t>
  </si>
  <si>
    <t>012-024-00413223</t>
  </si>
  <si>
    <t>9000809738</t>
  </si>
  <si>
    <t>012-022-00316877</t>
  </si>
  <si>
    <t>40568167</t>
  </si>
  <si>
    <t>0000395481</t>
  </si>
  <si>
    <t>8002829222</t>
  </si>
  <si>
    <t>1002211336</t>
  </si>
  <si>
    <t>012-024-00413224</t>
  </si>
  <si>
    <t>9000809739</t>
  </si>
  <si>
    <t>012-022-00316878</t>
  </si>
  <si>
    <t>40568233</t>
  </si>
  <si>
    <t>P000033579</t>
  </si>
  <si>
    <t>8002829191</t>
  </si>
  <si>
    <t>1002211339</t>
  </si>
  <si>
    <t>012-024-00413225</t>
  </si>
  <si>
    <t>9000809741</t>
  </si>
  <si>
    <t>012-022-00316880</t>
  </si>
  <si>
    <t>0000395868</t>
  </si>
  <si>
    <t>8002829195</t>
  </si>
  <si>
    <t>012-024-00413226</t>
  </si>
  <si>
    <t>9000809740</t>
  </si>
  <si>
    <t>012-022-00316879</t>
  </si>
  <si>
    <t>0000395869</t>
  </si>
  <si>
    <t>8002829194</t>
  </si>
  <si>
    <t>1002211358</t>
  </si>
  <si>
    <t>012-024-00413227</t>
  </si>
  <si>
    <t>9000809744</t>
  </si>
  <si>
    <t>012-022-00316882</t>
  </si>
  <si>
    <t>40568378</t>
  </si>
  <si>
    <t>P000033641</t>
  </si>
  <si>
    <t>8002829221</t>
  </si>
  <si>
    <t>012-024-00413228</t>
  </si>
  <si>
    <t>9000809743</t>
  </si>
  <si>
    <t>012-022-00316881</t>
  </si>
  <si>
    <t>40568377</t>
  </si>
  <si>
    <t>P000033640</t>
  </si>
  <si>
    <t>8002829220</t>
  </si>
  <si>
    <t>1002211357</t>
  </si>
  <si>
    <t>012-024-00413229</t>
  </si>
  <si>
    <t>9000809747</t>
  </si>
  <si>
    <t>012-022-00316884</t>
  </si>
  <si>
    <t>40568326</t>
  </si>
  <si>
    <t>P000033611</t>
  </si>
  <si>
    <t>8002829218</t>
  </si>
  <si>
    <t>012-024-00413230</t>
  </si>
  <si>
    <t>9000809746</t>
  </si>
  <si>
    <t>012-022-00316883</t>
  </si>
  <si>
    <t>40568325</t>
  </si>
  <si>
    <t>P000033610</t>
  </si>
  <si>
    <t>8002829219</t>
  </si>
  <si>
    <t>1002211369</t>
  </si>
  <si>
    <t>012-024-00413231</t>
  </si>
  <si>
    <t>9000809637</t>
  </si>
  <si>
    <t>013-020-00048103</t>
  </si>
  <si>
    <t>70177960</t>
  </si>
  <si>
    <t>0000396011</t>
  </si>
  <si>
    <t>8002829234</t>
  </si>
  <si>
    <t>102190</t>
  </si>
  <si>
    <t>FLORES IBARRA LENNY NORALMA</t>
  </si>
  <si>
    <t>806953</t>
  </si>
  <si>
    <t>FERRETERIA REY SALOMON</t>
  </si>
  <si>
    <t>VIA A TOSAGUA KM 1</t>
  </si>
  <si>
    <t>1002211322</t>
  </si>
  <si>
    <t>012-024-00413232</t>
  </si>
  <si>
    <t>9000809748</t>
  </si>
  <si>
    <t>012-022-00316885</t>
  </si>
  <si>
    <t>40563320</t>
  </si>
  <si>
    <t>0000395762</t>
  </si>
  <si>
    <t>8002829169</t>
  </si>
  <si>
    <t>101659</t>
  </si>
  <si>
    <t>ETERNIT ECUATORIANA S.A.</t>
  </si>
  <si>
    <t>805760</t>
  </si>
  <si>
    <t>GRANEL ETERNIT</t>
  </si>
  <si>
    <t>KM 14 1/2 SECTOR GUAMANI</t>
  </si>
  <si>
    <t>OPGUA2</t>
  </si>
  <si>
    <t>O-Pichincha-Guamani2</t>
  </si>
  <si>
    <t>100019073</t>
  </si>
  <si>
    <t>ROMERO EDWIN</t>
  </si>
  <si>
    <t>18-IBB1729</t>
  </si>
  <si>
    <t>1002211314</t>
  </si>
  <si>
    <t>012-024-00413233</t>
  </si>
  <si>
    <t>960005659</t>
  </si>
  <si>
    <t>013-020-00048153</t>
  </si>
  <si>
    <t>2000006378</t>
  </si>
  <si>
    <t>0000395891</t>
  </si>
  <si>
    <t>880003340</t>
  </si>
  <si>
    <t>PANAMERICANA SUR KM14 S/N Y SECUNDA</t>
  </si>
  <si>
    <t>1002211371</t>
  </si>
  <si>
    <t>012-024-00413234</t>
  </si>
  <si>
    <t>9000809749</t>
  </si>
  <si>
    <t>012-022-00316886</t>
  </si>
  <si>
    <t>40568590</t>
  </si>
  <si>
    <t>P000033702</t>
  </si>
  <si>
    <t>8002829236</t>
  </si>
  <si>
    <t>810200</t>
  </si>
  <si>
    <t>FERRETERIA IRUGUINCHO</t>
  </si>
  <si>
    <t>CALLE ANTONIO ANTE</t>
  </si>
  <si>
    <t>1002211374</t>
  </si>
  <si>
    <t>012-024-00413235</t>
  </si>
  <si>
    <t>2500108809</t>
  </si>
  <si>
    <t>P000033700</t>
  </si>
  <si>
    <t>8002829238</t>
  </si>
  <si>
    <t>806430</t>
  </si>
  <si>
    <t>LIRA ÑAN Y AMARU ÑAN</t>
  </si>
  <si>
    <t>1002211385</t>
  </si>
  <si>
    <t>012-024-00413236</t>
  </si>
  <si>
    <t>9000809752</t>
  </si>
  <si>
    <t>012-022-00316888</t>
  </si>
  <si>
    <t>40568603</t>
  </si>
  <si>
    <t>P000033712</t>
  </si>
  <si>
    <t>8002829249</t>
  </si>
  <si>
    <t>012-024-00413237</t>
  </si>
  <si>
    <t>9000809751</t>
  </si>
  <si>
    <t>012-022-00316887</t>
  </si>
  <si>
    <t>40568602</t>
  </si>
  <si>
    <t>P000033711</t>
  </si>
  <si>
    <t>8002829248</t>
  </si>
  <si>
    <t>1002211364</t>
  </si>
  <si>
    <t>012-024-00413238</t>
  </si>
  <si>
    <t>9000809754</t>
  </si>
  <si>
    <t>012-022-00316890</t>
  </si>
  <si>
    <t>40568465</t>
  </si>
  <si>
    <t>0000395877</t>
  </si>
  <si>
    <t>8002829228</t>
  </si>
  <si>
    <t>012-024-00413239</t>
  </si>
  <si>
    <t>9000809753</t>
  </si>
  <si>
    <t>012-022-00316889</t>
  </si>
  <si>
    <t>0000395876</t>
  </si>
  <si>
    <t>8002829227</t>
  </si>
  <si>
    <t>1002211392</t>
  </si>
  <si>
    <t>012-024-00413240</t>
  </si>
  <si>
    <t>2500108768</t>
  </si>
  <si>
    <t>P000033618</t>
  </si>
  <si>
    <t>8002829261</t>
  </si>
  <si>
    <t>800900</t>
  </si>
  <si>
    <t>GRANEL SRA MERCEDES PROAÑO</t>
  </si>
  <si>
    <t>LATACUNGA \ SECTOR EL EJIDO LOS ARU</t>
  </si>
  <si>
    <t>1002211356</t>
  </si>
  <si>
    <t>012-024-00413241</t>
  </si>
  <si>
    <t>9000809755</t>
  </si>
  <si>
    <t>012-022-00316891</t>
  </si>
  <si>
    <t>40568432</t>
  </si>
  <si>
    <t>0000395852</t>
  </si>
  <si>
    <t>8002829217</t>
  </si>
  <si>
    <t>1002211393</t>
  </si>
  <si>
    <t>012-024-00413242</t>
  </si>
  <si>
    <t>9000809757</t>
  </si>
  <si>
    <t>012-022-00316893</t>
  </si>
  <si>
    <t>40568611</t>
  </si>
  <si>
    <t>P000033718</t>
  </si>
  <si>
    <t>8002829263</t>
  </si>
  <si>
    <t>012-024-00413243</t>
  </si>
  <si>
    <t>9000809756</t>
  </si>
  <si>
    <t>012-022-00316892</t>
  </si>
  <si>
    <t>40568610</t>
  </si>
  <si>
    <t>P000033717</t>
  </si>
  <si>
    <t>8002829262</t>
  </si>
  <si>
    <t>1002211332</t>
  </si>
  <si>
    <t>012-024-00413244</t>
  </si>
  <si>
    <t>9000809758</t>
  </si>
  <si>
    <t>012-022-00316894</t>
  </si>
  <si>
    <t>0000395763</t>
  </si>
  <si>
    <t>8002829183</t>
  </si>
  <si>
    <t>10003091</t>
  </si>
  <si>
    <t>18-PAA6681</t>
  </si>
  <si>
    <t>1002211389</t>
  </si>
  <si>
    <t>012-024-00413245</t>
  </si>
  <si>
    <t>9000809759</t>
  </si>
  <si>
    <t>012-022-00316895</t>
  </si>
  <si>
    <t>40568516</t>
  </si>
  <si>
    <t>0000395959</t>
  </si>
  <si>
    <t>8002829257</t>
  </si>
  <si>
    <t>1002211396</t>
  </si>
  <si>
    <t>012-024-00413246</t>
  </si>
  <si>
    <t>9000809645</t>
  </si>
  <si>
    <t>013-020-00048105</t>
  </si>
  <si>
    <t>70177965</t>
  </si>
  <si>
    <t>0000396044</t>
  </si>
  <si>
    <t>8002829267</t>
  </si>
  <si>
    <t>012-024-00413247</t>
  </si>
  <si>
    <t>9000809644</t>
  </si>
  <si>
    <t>013-020-00048104</t>
  </si>
  <si>
    <t>70177966</t>
  </si>
  <si>
    <t>0000396045</t>
  </si>
  <si>
    <t>8002829268</t>
  </si>
  <si>
    <t>1002211418</t>
  </si>
  <si>
    <t>012-024-00413248</t>
  </si>
  <si>
    <t>2500108800</t>
  </si>
  <si>
    <t>0000396038</t>
  </si>
  <si>
    <t>8002829292</t>
  </si>
  <si>
    <t>809597</t>
  </si>
  <si>
    <t>GONZAGA RIOS JUANITA HERADIA</t>
  </si>
  <si>
    <t>AV CHONE 1714 Y DIOSA UMIÑA</t>
  </si>
  <si>
    <t>1002211375</t>
  </si>
  <si>
    <t>012-024-00413249</t>
  </si>
  <si>
    <t>2500108779</t>
  </si>
  <si>
    <t>P000033648</t>
  </si>
  <si>
    <t>8002829239</t>
  </si>
  <si>
    <t>1002211419</t>
  </si>
  <si>
    <t>012-024-00413250</t>
  </si>
  <si>
    <t>2500108801</t>
  </si>
  <si>
    <t>0000396052</t>
  </si>
  <si>
    <t>8002829293</t>
  </si>
  <si>
    <t>1002211390</t>
  </si>
  <si>
    <t>012-024-00413251</t>
  </si>
  <si>
    <t>9000809761</t>
  </si>
  <si>
    <t>012-022-00316896</t>
  </si>
  <si>
    <t>40568499</t>
  </si>
  <si>
    <t>0000395921</t>
  </si>
  <si>
    <t>8002829258</t>
  </si>
  <si>
    <t>811061</t>
  </si>
  <si>
    <t>CONSTRUBLOCK</t>
  </si>
  <si>
    <t>VIA SALCEDO TENA</t>
  </si>
  <si>
    <t>1002211471</t>
  </si>
  <si>
    <t>012-024-00413252</t>
  </si>
  <si>
    <t>9000809762</t>
  </si>
  <si>
    <t>012-022-00316897</t>
  </si>
  <si>
    <t>40568391</t>
  </si>
  <si>
    <t>0000395771</t>
  </si>
  <si>
    <t>8002829378</t>
  </si>
  <si>
    <t>1002211476</t>
  </si>
  <si>
    <t>012-024-00413253</t>
  </si>
  <si>
    <t>9000809764</t>
  </si>
  <si>
    <t>012-022-00316899</t>
  </si>
  <si>
    <t>0000395766</t>
  </si>
  <si>
    <t>8002829383</t>
  </si>
  <si>
    <t>012-024-00413254</t>
  </si>
  <si>
    <t>9000809763</t>
  </si>
  <si>
    <t>012-022-00316898</t>
  </si>
  <si>
    <t>0000395768</t>
  </si>
  <si>
    <t>8002829384</t>
  </si>
  <si>
    <t>1002211481</t>
  </si>
  <si>
    <t>012-024-00413255</t>
  </si>
  <si>
    <t>2500108812</t>
  </si>
  <si>
    <t>0000396120</t>
  </si>
  <si>
    <t>8002829391</t>
  </si>
  <si>
    <t>1002211506</t>
  </si>
  <si>
    <t>012-024-00413256</t>
  </si>
  <si>
    <t>2500108815</t>
  </si>
  <si>
    <t>P000033714</t>
  </si>
  <si>
    <t>8002829424</t>
  </si>
  <si>
    <t>012-024-00413257</t>
  </si>
  <si>
    <t>2500108814</t>
  </si>
  <si>
    <t>P000033713</t>
  </si>
  <si>
    <t>8002829423</t>
  </si>
  <si>
    <t>1002211495</t>
  </si>
  <si>
    <t>012-024-00413258</t>
  </si>
  <si>
    <t>9000809717</t>
  </si>
  <si>
    <t>013-020-00048107</t>
  </si>
  <si>
    <t>70177988</t>
  </si>
  <si>
    <t>0000396143</t>
  </si>
  <si>
    <t>8002829407</t>
  </si>
  <si>
    <t>1002211511</t>
  </si>
  <si>
    <t>012-024-00413259</t>
  </si>
  <si>
    <t>2500108821</t>
  </si>
  <si>
    <t>P000033729</t>
  </si>
  <si>
    <t>8002829429</t>
  </si>
  <si>
    <t>1002211483</t>
  </si>
  <si>
    <t>012-024-00413260</t>
  </si>
  <si>
    <t>0000396003</t>
  </si>
  <si>
    <t>8002829394</t>
  </si>
  <si>
    <t>012-024-00413261</t>
  </si>
  <si>
    <t>0000396002</t>
  </si>
  <si>
    <t>8002829393</t>
  </si>
  <si>
    <t>1002211480</t>
  </si>
  <si>
    <t>012-024-00413262</t>
  </si>
  <si>
    <t>2500108792</t>
  </si>
  <si>
    <t>0000395953</t>
  </si>
  <si>
    <t>8002829390</t>
  </si>
  <si>
    <t>1002211531</t>
  </si>
  <si>
    <t>012-024-00413263</t>
  </si>
  <si>
    <t>9000809769</t>
  </si>
  <si>
    <t>012-022-00316900</t>
  </si>
  <si>
    <t>40568615</t>
  </si>
  <si>
    <t>P000033722</t>
  </si>
  <si>
    <t>8002829453</t>
  </si>
  <si>
    <t>1002211525</t>
  </si>
  <si>
    <t>012-024-00413264</t>
  </si>
  <si>
    <t>9000809772</t>
  </si>
  <si>
    <t>012-022-00316902</t>
  </si>
  <si>
    <t>40568623</t>
  </si>
  <si>
    <t>P000033727</t>
  </si>
  <si>
    <t>8002829445</t>
  </si>
  <si>
    <t>012-024-00413265</t>
  </si>
  <si>
    <t>9000809771</t>
  </si>
  <si>
    <t>012-022-00316901</t>
  </si>
  <si>
    <t>40568622</t>
  </si>
  <si>
    <t>P000033726</t>
  </si>
  <si>
    <t>8002829446</t>
  </si>
  <si>
    <t>1002211542</t>
  </si>
  <si>
    <t>012-024-00413266</t>
  </si>
  <si>
    <t>9000809775</t>
  </si>
  <si>
    <t>012-022-00316905</t>
  </si>
  <si>
    <t>40568619</t>
  </si>
  <si>
    <t>P000033725</t>
  </si>
  <si>
    <t>8002829469</t>
  </si>
  <si>
    <t>012-024-00413267</t>
  </si>
  <si>
    <t>9000809773</t>
  </si>
  <si>
    <t>012-022-00316903</t>
  </si>
  <si>
    <t>40568618</t>
  </si>
  <si>
    <t>P000033724</t>
  </si>
  <si>
    <t>8002829470</t>
  </si>
  <si>
    <t>012-024-00413268</t>
  </si>
  <si>
    <t>9000809774</t>
  </si>
  <si>
    <t>012-022-00316904</t>
  </si>
  <si>
    <t>40568617</t>
  </si>
  <si>
    <t>P000033723</t>
  </si>
  <si>
    <t>8002829468</t>
  </si>
  <si>
    <t>1002211565</t>
  </si>
  <si>
    <t>012-024-00413269</t>
  </si>
  <si>
    <t>9000809776</t>
  </si>
  <si>
    <t>012-022-00316906</t>
  </si>
  <si>
    <t>40568577</t>
  </si>
  <si>
    <t>P000033696</t>
  </si>
  <si>
    <t>8002829496</t>
  </si>
  <si>
    <t>1002211520</t>
  </si>
  <si>
    <t>012-024-00413270</t>
  </si>
  <si>
    <t>0000396119</t>
  </si>
  <si>
    <t>8002829439</t>
  </si>
  <si>
    <t>1002211580</t>
  </si>
  <si>
    <t>012-024-00413271</t>
  </si>
  <si>
    <t>2500108811</t>
  </si>
  <si>
    <t>P000033704</t>
  </si>
  <si>
    <t>8002829512</t>
  </si>
  <si>
    <t>1002211581</t>
  </si>
  <si>
    <t>012-024-00413272</t>
  </si>
  <si>
    <t>9000809780</t>
  </si>
  <si>
    <t>012-022-00316907</t>
  </si>
  <si>
    <t>40568594</t>
  </si>
  <si>
    <t>P000033705</t>
  </si>
  <si>
    <t>8002829514</t>
  </si>
  <si>
    <t>802649</t>
  </si>
  <si>
    <t>OBRA MULALILLO</t>
  </si>
  <si>
    <t>MULALILLO PARQUE CENTRAL</t>
  </si>
  <si>
    <t>1002211584</t>
  </si>
  <si>
    <t>012-024-00413273</t>
  </si>
  <si>
    <t>9000809781</t>
  </si>
  <si>
    <t>012-022-00316908</t>
  </si>
  <si>
    <t>40568556</t>
  </si>
  <si>
    <t>P000033690</t>
  </si>
  <si>
    <t>8002829518</t>
  </si>
  <si>
    <t>1002211589</t>
  </si>
  <si>
    <t>012-024-00413274</t>
  </si>
  <si>
    <t>2500108803</t>
  </si>
  <si>
    <t>0000396075</t>
  </si>
  <si>
    <t>8002829524</t>
  </si>
  <si>
    <t>807710</t>
  </si>
  <si>
    <t>BLOQUERA MUNDO BLOQUE</t>
  </si>
  <si>
    <t>VÍA CINCUNVALACION, REDONDEL COLORA</t>
  </si>
  <si>
    <t>1002211570</t>
  </si>
  <si>
    <t>012-024-00413275</t>
  </si>
  <si>
    <t>0000395767</t>
  </si>
  <si>
    <t>8002829501</t>
  </si>
  <si>
    <t>1002211559</t>
  </si>
  <si>
    <t>012-024-00413276</t>
  </si>
  <si>
    <t>0000395769</t>
  </si>
  <si>
    <t>8002829490</t>
  </si>
  <si>
    <t>1002211607</t>
  </si>
  <si>
    <t>012-024-00413277</t>
  </si>
  <si>
    <t>9000809783</t>
  </si>
  <si>
    <t>012-022-00316910</t>
  </si>
  <si>
    <t>40568601</t>
  </si>
  <si>
    <t>P000033710</t>
  </si>
  <si>
    <t>8002829551</t>
  </si>
  <si>
    <t>012-024-00413278</t>
  </si>
  <si>
    <t>9000809782</t>
  </si>
  <si>
    <t>012-022-00316909</t>
  </si>
  <si>
    <t>40568600</t>
  </si>
  <si>
    <t>P000033709</t>
  </si>
  <si>
    <t>8002829550</t>
  </si>
  <si>
    <t>1002211608</t>
  </si>
  <si>
    <t>012-024-00413279</t>
  </si>
  <si>
    <t>9000809785</t>
  </si>
  <si>
    <t>012-022-00316912</t>
  </si>
  <si>
    <t>40568581</t>
  </si>
  <si>
    <t>0000396091</t>
  </si>
  <si>
    <t>8002829553</t>
  </si>
  <si>
    <t>012-024-00413280</t>
  </si>
  <si>
    <t>9000809784</t>
  </si>
  <si>
    <t>012-022-00316911</t>
  </si>
  <si>
    <t>0000396090</t>
  </si>
  <si>
    <t>8002829554</t>
  </si>
  <si>
    <t>1002211611</t>
  </si>
  <si>
    <t>012-024-00413281</t>
  </si>
  <si>
    <t>2500108813</t>
  </si>
  <si>
    <t>P000033708</t>
  </si>
  <si>
    <t>8002829559</t>
  </si>
  <si>
    <t>1002211625</t>
  </si>
  <si>
    <t>012-024-00413282</t>
  </si>
  <si>
    <t>9000809790</t>
  </si>
  <si>
    <t>012-022-00316913</t>
  </si>
  <si>
    <t>40568585</t>
  </si>
  <si>
    <t>0000396098</t>
  </si>
  <si>
    <t>8002829576</t>
  </si>
  <si>
    <t>807492</t>
  </si>
  <si>
    <t>OBRA COLEGIO PIO X</t>
  </si>
  <si>
    <t>VÍA AMBATO</t>
  </si>
  <si>
    <t>1002211583</t>
  </si>
  <si>
    <t>012-024-00413283</t>
  </si>
  <si>
    <t>9000809792</t>
  </si>
  <si>
    <t>012-022-00316914</t>
  </si>
  <si>
    <t>40568546</t>
  </si>
  <si>
    <t>0000396034</t>
  </si>
  <si>
    <t>8002829516</t>
  </si>
  <si>
    <t>1002211592</t>
  </si>
  <si>
    <t>012-024-00413284</t>
  </si>
  <si>
    <t>2500108782</t>
  </si>
  <si>
    <t>P000033653</t>
  </si>
  <si>
    <t>8002829527</t>
  </si>
  <si>
    <t>1002211585</t>
  </si>
  <si>
    <t>012-024-00413285</t>
  </si>
  <si>
    <t>2500108773</t>
  </si>
  <si>
    <t>0000395744</t>
  </si>
  <si>
    <t>8002829520</t>
  </si>
  <si>
    <t>805153</t>
  </si>
  <si>
    <t>MEGAHIERRO 1 CRISTOBAL DE TROYA</t>
  </si>
  <si>
    <t>AV CRISTOBAL DE TROYA</t>
  </si>
  <si>
    <t>1002211636</t>
  </si>
  <si>
    <t>012-024-00413286</t>
  </si>
  <si>
    <t>9000809794</t>
  </si>
  <si>
    <t>012-022-00316915</t>
  </si>
  <si>
    <t>40568673</t>
  </si>
  <si>
    <t>P000033733</t>
  </si>
  <si>
    <t>8002829590</t>
  </si>
  <si>
    <t>1002211597</t>
  </si>
  <si>
    <t>012-024-00413287</t>
  </si>
  <si>
    <t>9000809797</t>
  </si>
  <si>
    <t>012-022-00316916</t>
  </si>
  <si>
    <t>40568396</t>
  </si>
  <si>
    <t>P000033647</t>
  </si>
  <si>
    <t>8002829534</t>
  </si>
  <si>
    <t>1002211683</t>
  </si>
  <si>
    <t>012-024-00413288</t>
  </si>
  <si>
    <t>2500108808</t>
  </si>
  <si>
    <t>P000033698</t>
  </si>
  <si>
    <t>8002829644</t>
  </si>
  <si>
    <t>1002211666</t>
  </si>
  <si>
    <t>012-024-00413289</t>
  </si>
  <si>
    <t>9000809799</t>
  </si>
  <si>
    <t>012-022-00316918</t>
  </si>
  <si>
    <t>40568693</t>
  </si>
  <si>
    <t>0000396210</t>
  </si>
  <si>
    <t>8002829625</t>
  </si>
  <si>
    <t>012-024-00413290</t>
  </si>
  <si>
    <t>9000809798</t>
  </si>
  <si>
    <t>012-022-00316917</t>
  </si>
  <si>
    <t>0000396211</t>
  </si>
  <si>
    <t>8002829624</t>
  </si>
  <si>
    <t>1002211612</t>
  </si>
  <si>
    <t>012-024-00413291</t>
  </si>
  <si>
    <t>9000809802</t>
  </si>
  <si>
    <t>012-022-00316919</t>
  </si>
  <si>
    <t>40568400</t>
  </si>
  <si>
    <t>P000033652</t>
  </si>
  <si>
    <t>8002829560</t>
  </si>
  <si>
    <t>1002211689</t>
  </si>
  <si>
    <t>012-024-00413292</t>
  </si>
  <si>
    <t>2500108819</t>
  </si>
  <si>
    <t>P000033720</t>
  </si>
  <si>
    <t>8002829648</t>
  </si>
  <si>
    <t>012-024-00413293</t>
  </si>
  <si>
    <t>2500108818</t>
  </si>
  <si>
    <t>P000033719</t>
  </si>
  <si>
    <t>8002829649</t>
  </si>
  <si>
    <t>1002211700</t>
  </si>
  <si>
    <t>012-024-00413294</t>
  </si>
  <si>
    <t>2500108820</t>
  </si>
  <si>
    <t>P000033721</t>
  </si>
  <si>
    <t>8002829661</t>
  </si>
  <si>
    <t>806454</t>
  </si>
  <si>
    <t>BOD.SACOS PASTOCALLE PATRICIO NUÑEZ</t>
  </si>
  <si>
    <t>CALLE PRINCIPAL BOLICHE</t>
  </si>
  <si>
    <t>1002211681</t>
  </si>
  <si>
    <t>012-024-00413295</t>
  </si>
  <si>
    <t>2500108775</t>
  </si>
  <si>
    <t>0000395748</t>
  </si>
  <si>
    <t>8002829643</t>
  </si>
  <si>
    <t>803854</t>
  </si>
  <si>
    <t>VILLAFUERTE LORENA</t>
  </si>
  <si>
    <t>LUIS ARIAS GUERRA Y CUMANDA</t>
  </si>
  <si>
    <t>100017974</t>
  </si>
  <si>
    <t>ANGEL MENESES</t>
  </si>
  <si>
    <t>18-UE852</t>
  </si>
  <si>
    <t>1002211727</t>
  </si>
  <si>
    <t>012-024-00413296</t>
  </si>
  <si>
    <t>9000809810</t>
  </si>
  <si>
    <t>012-022-00316921</t>
  </si>
  <si>
    <t>40568713</t>
  </si>
  <si>
    <t>P000033753</t>
  </si>
  <si>
    <t>8002829697</t>
  </si>
  <si>
    <t>012-024-00413297</t>
  </si>
  <si>
    <t>9000809809</t>
  </si>
  <si>
    <t>012-022-00316920</t>
  </si>
  <si>
    <t>40568714</t>
  </si>
  <si>
    <t>P000033754</t>
  </si>
  <si>
    <t>8002829698</t>
  </si>
  <si>
    <t>1002211672</t>
  </si>
  <si>
    <t>012-024-00413298</t>
  </si>
  <si>
    <t>9000809847</t>
  </si>
  <si>
    <t>012-022-00316922</t>
  </si>
  <si>
    <t>40568415</t>
  </si>
  <si>
    <t>P000033654</t>
  </si>
  <si>
    <t>8002829631</t>
  </si>
  <si>
    <t>1002211725</t>
  </si>
  <si>
    <t>012-024-00413299</t>
  </si>
  <si>
    <t>9000809850</t>
  </si>
  <si>
    <t>012-022-00316923</t>
  </si>
  <si>
    <t>0000395126</t>
  </si>
  <si>
    <t>8002829695</t>
  </si>
  <si>
    <t>1002211773</t>
  </si>
  <si>
    <t>012-024-00413300</t>
  </si>
  <si>
    <t>9000809852</t>
  </si>
  <si>
    <t>012-022-00316925</t>
  </si>
  <si>
    <t>40568736</t>
  </si>
  <si>
    <t>P000033759</t>
  </si>
  <si>
    <t>8002829756</t>
  </si>
  <si>
    <t>012-024-00413301</t>
  </si>
  <si>
    <t>9000809851</t>
  </si>
  <si>
    <t>012-022-00316924</t>
  </si>
  <si>
    <t>40568735</t>
  </si>
  <si>
    <t>P000033758</t>
  </si>
  <si>
    <t>8002829755</t>
  </si>
  <si>
    <t>1002211761</t>
  </si>
  <si>
    <t>012-024-00413302</t>
  </si>
  <si>
    <t>0000396144</t>
  </si>
  <si>
    <t>8002829741</t>
  </si>
  <si>
    <t>1002211763</t>
  </si>
  <si>
    <t>012-024-00413303</t>
  </si>
  <si>
    <t>2500108780</t>
  </si>
  <si>
    <t>0000395806</t>
  </si>
  <si>
    <t>8002829743</t>
  </si>
  <si>
    <t>1002211794</t>
  </si>
  <si>
    <t>012-024-00413304</t>
  </si>
  <si>
    <t>9000809857</t>
  </si>
  <si>
    <t>012-022-00316926</t>
  </si>
  <si>
    <t>40568416</t>
  </si>
  <si>
    <t>P000033655</t>
  </si>
  <si>
    <t>8002829781</t>
  </si>
  <si>
    <t>1002211792</t>
  </si>
  <si>
    <t>012-024-00413305</t>
  </si>
  <si>
    <t>9000809859</t>
  </si>
  <si>
    <t>012-022-00316927</t>
  </si>
  <si>
    <t>40568548</t>
  </si>
  <si>
    <t>0000396030</t>
  </si>
  <si>
    <t>8002829779</t>
  </si>
  <si>
    <t>806188</t>
  </si>
  <si>
    <t>CENTRO DE SALUD KUPI 4</t>
  </si>
  <si>
    <t>1002211768</t>
  </si>
  <si>
    <t>012-024-00413306</t>
  </si>
  <si>
    <t>9000809861</t>
  </si>
  <si>
    <t>012-022-00316928</t>
  </si>
  <si>
    <t>0000394764</t>
  </si>
  <si>
    <t>8002829749</t>
  </si>
  <si>
    <t>1002211843</t>
  </si>
  <si>
    <t>012-024-00413307</t>
  </si>
  <si>
    <t>9000809862</t>
  </si>
  <si>
    <t>012-022-00316929</t>
  </si>
  <si>
    <t>40568586</t>
  </si>
  <si>
    <t>0000396100</t>
  </si>
  <si>
    <t>8002829839</t>
  </si>
  <si>
    <t>807687</t>
  </si>
  <si>
    <t>QUILUMBA EDGAR</t>
  </si>
  <si>
    <t>AV WALTER ANDRADE</t>
  </si>
  <si>
    <t>1002211855</t>
  </si>
  <si>
    <t>012-024-00413308</t>
  </si>
  <si>
    <t>9000809863</t>
  </si>
  <si>
    <t>012-022-00316930</t>
  </si>
  <si>
    <t>40568757</t>
  </si>
  <si>
    <t>0000396295</t>
  </si>
  <si>
    <t>8002829858</t>
  </si>
  <si>
    <t>810995</t>
  </si>
  <si>
    <t>OBRA GARCIA MORENO</t>
  </si>
  <si>
    <t>CALLE BOLIVAR Y GARCIA MORENO</t>
  </si>
  <si>
    <t>1002211852</t>
  </si>
  <si>
    <t>012-024-00413309</t>
  </si>
  <si>
    <t>9000809867</t>
  </si>
  <si>
    <t>012-022-00316932</t>
  </si>
  <si>
    <t>40568682</t>
  </si>
  <si>
    <t>P000033738</t>
  </si>
  <si>
    <t>8002829855</t>
  </si>
  <si>
    <t>012-024-00413310</t>
  </si>
  <si>
    <t>9000809866</t>
  </si>
  <si>
    <t>012-022-00316931</t>
  </si>
  <si>
    <t>40568681</t>
  </si>
  <si>
    <t>P000033737</t>
  </si>
  <si>
    <t>8002829854</t>
  </si>
  <si>
    <t>1002211838</t>
  </si>
  <si>
    <t>012-024-00413311</t>
  </si>
  <si>
    <t>0000395133</t>
  </si>
  <si>
    <t>8002829833</t>
  </si>
  <si>
    <t>1002211899</t>
  </si>
  <si>
    <t>012-024-00413312</t>
  </si>
  <si>
    <t>9000809877</t>
  </si>
  <si>
    <t>012-022-00316933</t>
  </si>
  <si>
    <t>0000395317</t>
  </si>
  <si>
    <t>8002829909</t>
  </si>
  <si>
    <t>100021249</t>
  </si>
  <si>
    <t>CARLOS ESPIN</t>
  </si>
  <si>
    <t>18-GSL2567</t>
  </si>
  <si>
    <t>1002211906</t>
  </si>
  <si>
    <t>012-024-00413313</t>
  </si>
  <si>
    <t>2500108828</t>
  </si>
  <si>
    <t>P000033757</t>
  </si>
  <si>
    <t>8002829917</t>
  </si>
  <si>
    <t>012-024-00413314</t>
  </si>
  <si>
    <t>2500108827</t>
  </si>
  <si>
    <t>P000033756</t>
  </si>
  <si>
    <t>8002829918</t>
  </si>
  <si>
    <t>1002211796</t>
  </si>
  <si>
    <t>012-024-00413315</t>
  </si>
  <si>
    <t>9000809882</t>
  </si>
  <si>
    <t>012-022-00316934</t>
  </si>
  <si>
    <t>40568566</t>
  </si>
  <si>
    <t>0000396077</t>
  </si>
  <si>
    <t>8002829783</t>
  </si>
  <si>
    <t>811062</t>
  </si>
  <si>
    <t>OBRA AGRICOLA JARAMILLO JARAGRI</t>
  </si>
  <si>
    <t>QUINSALOMA</t>
  </si>
  <si>
    <t>VIA GALLO GIRO HACIENDA ANITA</t>
  </si>
  <si>
    <t>ORQUIN</t>
  </si>
  <si>
    <t>O-Losrios-Quinsaloma</t>
  </si>
  <si>
    <t>1002211844</t>
  </si>
  <si>
    <t>012-024-00413316</t>
  </si>
  <si>
    <t>9000809884</t>
  </si>
  <si>
    <t>012-022-00316935</t>
  </si>
  <si>
    <t>40568678</t>
  </si>
  <si>
    <t>P000033734</t>
  </si>
  <si>
    <t>8002829841</t>
  </si>
  <si>
    <t>1002211817</t>
  </si>
  <si>
    <t>012-024-00413317</t>
  </si>
  <si>
    <t>9000809886</t>
  </si>
  <si>
    <t>012-022-00316937</t>
  </si>
  <si>
    <t>40568428</t>
  </si>
  <si>
    <t>0000395829</t>
  </si>
  <si>
    <t>8002829807</t>
  </si>
  <si>
    <t>809864</t>
  </si>
  <si>
    <t>FERRETERIA EL TOQUILLAL</t>
  </si>
  <si>
    <t>CALLE PRINCIPAL A 3KM VÍA LA MANA</t>
  </si>
  <si>
    <t>012-024-00413318</t>
  </si>
  <si>
    <t>9000809885</t>
  </si>
  <si>
    <t>012-022-00316936</t>
  </si>
  <si>
    <t>0000395828</t>
  </si>
  <si>
    <t>8002829808</t>
  </si>
  <si>
    <t>1002211845</t>
  </si>
  <si>
    <t>012-024-00413319</t>
  </si>
  <si>
    <t>2500108805</t>
  </si>
  <si>
    <t>P000033694</t>
  </si>
  <si>
    <t>8002829842</t>
  </si>
  <si>
    <t>012-024-00413320</t>
  </si>
  <si>
    <t>2500108804</t>
  </si>
  <si>
    <t>P000033693</t>
  </si>
  <si>
    <t>8002829843</t>
  </si>
  <si>
    <t>1002211891</t>
  </si>
  <si>
    <t>012-024-00413321</t>
  </si>
  <si>
    <t>9000809888</t>
  </si>
  <si>
    <t>012-022-00316938</t>
  </si>
  <si>
    <t>40568762</t>
  </si>
  <si>
    <t>P000033765</t>
  </si>
  <si>
    <t>8002829900</t>
  </si>
  <si>
    <t>801452</t>
  </si>
  <si>
    <t>FERRETERIA SR. CRUZ</t>
  </si>
  <si>
    <t>VIA URCUQUI</t>
  </si>
  <si>
    <t>1002211860</t>
  </si>
  <si>
    <t>012-024-00413322</t>
  </si>
  <si>
    <t>9000809891</t>
  </si>
  <si>
    <t>012-022-00316940</t>
  </si>
  <si>
    <t>40568459</t>
  </si>
  <si>
    <t>0000395862</t>
  </si>
  <si>
    <t>8002829862</t>
  </si>
  <si>
    <t>102869</t>
  </si>
  <si>
    <t>PINEDA MARCILLO FRANK FERNANDO</t>
  </si>
  <si>
    <t>803635</t>
  </si>
  <si>
    <t>ACERPCONST AV CHONE</t>
  </si>
  <si>
    <t>VIA CHONE A 300MT DE ORANGINE</t>
  </si>
  <si>
    <t>OJBOMB</t>
  </si>
  <si>
    <t>O-Santodomingo -Bomboli</t>
  </si>
  <si>
    <t>012-024-00413323</t>
  </si>
  <si>
    <t>9000809890</t>
  </si>
  <si>
    <t>012-022-00316939</t>
  </si>
  <si>
    <t>0000395861</t>
  </si>
  <si>
    <t>8002829863</t>
  </si>
  <si>
    <t>1002211893</t>
  </si>
  <si>
    <t>012-024-00413324</t>
  </si>
  <si>
    <t>2500108833</t>
  </si>
  <si>
    <t>P000033773</t>
  </si>
  <si>
    <t>8002829903</t>
  </si>
  <si>
    <t>801914</t>
  </si>
  <si>
    <t>BODEGA PRINCIPAL,</t>
  </si>
  <si>
    <t>PANAMERICANA SUR KM 18 EL PROVENIR</t>
  </si>
  <si>
    <t>1002211902</t>
  </si>
  <si>
    <t>012-024-00413325</t>
  </si>
  <si>
    <t>9000809896</t>
  </si>
  <si>
    <t>012-022-00316942</t>
  </si>
  <si>
    <t>40568680</t>
  </si>
  <si>
    <t>P000033736</t>
  </si>
  <si>
    <t>8002829913</t>
  </si>
  <si>
    <t>012-024-00413326</t>
  </si>
  <si>
    <t>9000809895</t>
  </si>
  <si>
    <t>012-022-00316941</t>
  </si>
  <si>
    <t>40568679</t>
  </si>
  <si>
    <t>P000033735</t>
  </si>
  <si>
    <t>8002829912</t>
  </si>
  <si>
    <t>1002211925</t>
  </si>
  <si>
    <t>012-024-00413327</t>
  </si>
  <si>
    <t>9000809898</t>
  </si>
  <si>
    <t>012-022-00316944</t>
  </si>
  <si>
    <t>40568804</t>
  </si>
  <si>
    <t>0000396377</t>
  </si>
  <si>
    <t>8002829949</t>
  </si>
  <si>
    <t>012-024-00413328</t>
  </si>
  <si>
    <t>9000809897</t>
  </si>
  <si>
    <t>012-022-00316943</t>
  </si>
  <si>
    <t>0000396374</t>
  </si>
  <si>
    <t>8002829950</t>
  </si>
  <si>
    <t>1002211937</t>
  </si>
  <si>
    <t>012-024-00413329</t>
  </si>
  <si>
    <t>9000809901</t>
  </si>
  <si>
    <t>012-022-00316945</t>
  </si>
  <si>
    <t>40568800</t>
  </si>
  <si>
    <t>0000396366</t>
  </si>
  <si>
    <t>8002829965</t>
  </si>
  <si>
    <t>100021810</t>
  </si>
  <si>
    <t>18-UE846</t>
  </si>
  <si>
    <t>1002211934</t>
  </si>
  <si>
    <t>012-024-00413330</t>
  </si>
  <si>
    <t>9000809934</t>
  </si>
  <si>
    <t>012-022-00316946</t>
  </si>
  <si>
    <t>0000395960</t>
  </si>
  <si>
    <t>8002829963</t>
  </si>
  <si>
    <t>1002211909</t>
  </si>
  <si>
    <t>012-024-00413331</t>
  </si>
  <si>
    <t>9000809936</t>
  </si>
  <si>
    <t>012-022-00316948</t>
  </si>
  <si>
    <t>40568709</t>
  </si>
  <si>
    <t>P000033748</t>
  </si>
  <si>
    <t>8002829922</t>
  </si>
  <si>
    <t>804763</t>
  </si>
  <si>
    <t>FERRICENTRO LOS CEIBOS  - IBARRA</t>
  </si>
  <si>
    <t>RETORNO Y JUAN FRANCISCO BONILLA</t>
  </si>
  <si>
    <t>012-024-00413332</t>
  </si>
  <si>
    <t>9000809935</t>
  </si>
  <si>
    <t>012-022-00316947</t>
  </si>
  <si>
    <t>40568708</t>
  </si>
  <si>
    <t>P000033747</t>
  </si>
  <si>
    <t>8002829921</t>
  </si>
  <si>
    <t>1002211973</t>
  </si>
  <si>
    <t>012-024-00413333</t>
  </si>
  <si>
    <t>9000809939</t>
  </si>
  <si>
    <t>012-022-00316951</t>
  </si>
  <si>
    <t>40568579</t>
  </si>
  <si>
    <t>0000396086</t>
  </si>
  <si>
    <t>8002830016</t>
  </si>
  <si>
    <t>102829</t>
  </si>
  <si>
    <t>AMBULUDI LUNA MARIA ELIZABETH</t>
  </si>
  <si>
    <t>803571</t>
  </si>
  <si>
    <t>EL CONSTRUCTOR</t>
  </si>
  <si>
    <t>AV. 17 DE JULIO Y BLANCA BOLAÑOS</t>
  </si>
  <si>
    <t>012-024-00413334</t>
  </si>
  <si>
    <t>9000809937</t>
  </si>
  <si>
    <t>012-022-00316949</t>
  </si>
  <si>
    <t>0000396085</t>
  </si>
  <si>
    <t>8002830017</t>
  </si>
  <si>
    <t>012-024-00413335</t>
  </si>
  <si>
    <t>9000809938</t>
  </si>
  <si>
    <t>012-022-00316950</t>
  </si>
  <si>
    <t>40568578</t>
  </si>
  <si>
    <t>0000396087</t>
  </si>
  <si>
    <t>8002830015</t>
  </si>
  <si>
    <t>104408</t>
  </si>
  <si>
    <t>SARMIENTO SARMIENDO SEGUNDO</t>
  </si>
  <si>
    <t>806428</t>
  </si>
  <si>
    <t>BODEGA PRINCICPAL FERRETERIA S Y S</t>
  </si>
  <si>
    <t>MOISES CARRERA Y CAMILO PONCE</t>
  </si>
  <si>
    <t>1002211929</t>
  </si>
  <si>
    <t>012-024-00413336</t>
  </si>
  <si>
    <t>9000801713</t>
  </si>
  <si>
    <t>013-020-00047715</t>
  </si>
  <si>
    <t>70176198</t>
  </si>
  <si>
    <t>0000395385</t>
  </si>
  <si>
    <t>8002829956</t>
  </si>
  <si>
    <t>10006845</t>
  </si>
  <si>
    <t>VALENZUELA ITURRALDE RENATA JAEL</t>
  </si>
  <si>
    <t>810307</t>
  </si>
  <si>
    <t>1002211900</t>
  </si>
  <si>
    <t>012-024-00413337</t>
  </si>
  <si>
    <t>9000809942</t>
  </si>
  <si>
    <t>012-022-00316952</t>
  </si>
  <si>
    <t>40568574</t>
  </si>
  <si>
    <t>P000033695</t>
  </si>
  <si>
    <t>8002829910</t>
  </si>
  <si>
    <t>1002211976</t>
  </si>
  <si>
    <t>012-024-00413338</t>
  </si>
  <si>
    <t>9000809943</t>
  </si>
  <si>
    <t>012-022-00316953</t>
  </si>
  <si>
    <t>40568553</t>
  </si>
  <si>
    <t>0000396032</t>
  </si>
  <si>
    <t>8002830020</t>
  </si>
  <si>
    <t>1002211922</t>
  </si>
  <si>
    <t>012-024-00413339</t>
  </si>
  <si>
    <t>9000809945</t>
  </si>
  <si>
    <t>012-022-00316955</t>
  </si>
  <si>
    <t>40568699</t>
  </si>
  <si>
    <t>P000033745</t>
  </si>
  <si>
    <t>8002829946</t>
  </si>
  <si>
    <t>012-024-00413340</t>
  </si>
  <si>
    <t>9000809944</t>
  </si>
  <si>
    <t>012-022-00316954</t>
  </si>
  <si>
    <t>40568698</t>
  </si>
  <si>
    <t>P000033744</t>
  </si>
  <si>
    <t>8002829947</t>
  </si>
  <si>
    <t>1002211939</t>
  </si>
  <si>
    <t>012-024-00413341</t>
  </si>
  <si>
    <t>9000809946</t>
  </si>
  <si>
    <t>012-022-00316956</t>
  </si>
  <si>
    <t>40568808</t>
  </si>
  <si>
    <t>P000033775</t>
  </si>
  <si>
    <t>8002829968</t>
  </si>
  <si>
    <t>1002211971</t>
  </si>
  <si>
    <t>012-024-00413342</t>
  </si>
  <si>
    <t>2500108790</t>
  </si>
  <si>
    <t>0000395946</t>
  </si>
  <si>
    <t>8002830011</t>
  </si>
  <si>
    <t>806918</t>
  </si>
  <si>
    <t>VACA LEON CARLOS</t>
  </si>
  <si>
    <t>CALLE CUENCA S/N Y 15 DE NOVIEMBRE</t>
  </si>
  <si>
    <t>012-024-00413343</t>
  </si>
  <si>
    <t>0000395947</t>
  </si>
  <si>
    <t>8002830012</t>
  </si>
  <si>
    <t>1002212005</t>
  </si>
  <si>
    <t>012-024-00413344</t>
  </si>
  <si>
    <t>2500108835</t>
  </si>
  <si>
    <t>P000033784</t>
  </si>
  <si>
    <t>8002830056</t>
  </si>
  <si>
    <t>1002212003</t>
  </si>
  <si>
    <t>012-024-00413345</t>
  </si>
  <si>
    <t>9000809949</t>
  </si>
  <si>
    <t>012-022-00316957</t>
  </si>
  <si>
    <t>40568765</t>
  </si>
  <si>
    <t>0000396371</t>
  </si>
  <si>
    <t>8002830053</t>
  </si>
  <si>
    <t>102242</t>
  </si>
  <si>
    <t>BRAVO ZAMBRANO EVA MARIA</t>
  </si>
  <si>
    <t>803233</t>
  </si>
  <si>
    <t>FERRETERIA MAYITO</t>
  </si>
  <si>
    <t>BALZAR</t>
  </si>
  <si>
    <t>AV. AMAZONAS</t>
  </si>
  <si>
    <t>OGBALZ</t>
  </si>
  <si>
    <t>O-Guayas-Balzar</t>
  </si>
  <si>
    <t>10006632</t>
  </si>
  <si>
    <t>18-UE966</t>
  </si>
  <si>
    <t>1002211896</t>
  </si>
  <si>
    <t>012-024-00413346</t>
  </si>
  <si>
    <t>9000809952</t>
  </si>
  <si>
    <t>012-022-00316958</t>
  </si>
  <si>
    <t>40568783</t>
  </si>
  <si>
    <t>0000396316</t>
  </si>
  <si>
    <t>8002829906</t>
  </si>
  <si>
    <t>810982</t>
  </si>
  <si>
    <t>PDV SECTOR FAJARDO</t>
  </si>
  <si>
    <t>AV INCA</t>
  </si>
  <si>
    <t>1002212019</t>
  </si>
  <si>
    <t>012-024-00413347</t>
  </si>
  <si>
    <t>9000809955</t>
  </si>
  <si>
    <t>012-022-00316959</t>
  </si>
  <si>
    <t>40568376</t>
  </si>
  <si>
    <t>0000395715</t>
  </si>
  <si>
    <t>8002830068</t>
  </si>
  <si>
    <t>101566</t>
  </si>
  <si>
    <t>TENORIO JIMENEZ NESTOR EFRAIN</t>
  </si>
  <si>
    <t>802077</t>
  </si>
  <si>
    <t>BODEGA TENORIO NESTO</t>
  </si>
  <si>
    <t>AV. ATAHUALPA 6408 Y AV. ROOSEVELT</t>
  </si>
  <si>
    <t>1002211944</t>
  </si>
  <si>
    <t>012-024-00413348</t>
  </si>
  <si>
    <t>9000809956</t>
  </si>
  <si>
    <t>012-022-00316960</t>
  </si>
  <si>
    <t>40568720</t>
  </si>
  <si>
    <t>0000396247</t>
  </si>
  <si>
    <t>8002829975</t>
  </si>
  <si>
    <t>1002211979</t>
  </si>
  <si>
    <t>012-024-00413349</t>
  </si>
  <si>
    <t>9000809962</t>
  </si>
  <si>
    <t>012-022-00316961</t>
  </si>
  <si>
    <t>40568718</t>
  </si>
  <si>
    <t>P000033755</t>
  </si>
  <si>
    <t>8002830024</t>
  </si>
  <si>
    <t>805102</t>
  </si>
  <si>
    <t>FERRICENTRO LAGUNA MALL</t>
  </si>
  <si>
    <t>AV. MARIANO ACOSTA Y G MISTRAL</t>
  </si>
  <si>
    <t>1002211948</t>
  </si>
  <si>
    <t>012-024-00413350</t>
  </si>
  <si>
    <t>9000809965</t>
  </si>
  <si>
    <t>012-022-00316962</t>
  </si>
  <si>
    <t>40568583</t>
  </si>
  <si>
    <t>0000396095</t>
  </si>
  <si>
    <t>8002829979</t>
  </si>
  <si>
    <t>104029</t>
  </si>
  <si>
    <t>GUERRERO BANGUERA SEGUNDO AGENOR</t>
  </si>
  <si>
    <t>805879</t>
  </si>
  <si>
    <t>CALLE NUMERO 4 Y AV UNIVERSITARIA</t>
  </si>
  <si>
    <t>1002211983</t>
  </si>
  <si>
    <t>012-024-00413351</t>
  </si>
  <si>
    <t>9000809966</t>
  </si>
  <si>
    <t>012-022-00316963</t>
  </si>
  <si>
    <t>40568702</t>
  </si>
  <si>
    <t>0000396226</t>
  </si>
  <si>
    <t>8002830028</t>
  </si>
  <si>
    <t>101582</t>
  </si>
  <si>
    <t>TORRES TORRES HUGO ERNESTO</t>
  </si>
  <si>
    <t>802084</t>
  </si>
  <si>
    <t>BODEGA FERROCOMERCIO</t>
  </si>
  <si>
    <t>BODEGA FERROCOMERCIO/ AV WALTER AND</t>
  </si>
  <si>
    <t>1002212020</t>
  </si>
  <si>
    <t>012-024-00413352</t>
  </si>
  <si>
    <t>9000809970</t>
  </si>
  <si>
    <t>012-022-00316966</t>
  </si>
  <si>
    <t>40568536</t>
  </si>
  <si>
    <t>0000396026</t>
  </si>
  <si>
    <t>8002830070</t>
  </si>
  <si>
    <t>012-024-00413353</t>
  </si>
  <si>
    <t>9000809968</t>
  </si>
  <si>
    <t>012-022-00316964</t>
  </si>
  <si>
    <t>0000396027</t>
  </si>
  <si>
    <t>8002830069</t>
  </si>
  <si>
    <t>012-024-00413354</t>
  </si>
  <si>
    <t>9000809969</t>
  </si>
  <si>
    <t>012-022-00316965</t>
  </si>
  <si>
    <t>0000396028</t>
  </si>
  <si>
    <t>8002830071</t>
  </si>
  <si>
    <t>1002212048</t>
  </si>
  <si>
    <t>012-024-00413355</t>
  </si>
  <si>
    <t>9000809973</t>
  </si>
  <si>
    <t>012-022-00316967</t>
  </si>
  <si>
    <t>40568785</t>
  </si>
  <si>
    <t>0000396318</t>
  </si>
  <si>
    <t>8002830101</t>
  </si>
  <si>
    <t>1002212071</t>
  </si>
  <si>
    <t>012-024-00413356</t>
  </si>
  <si>
    <t>9000809977</t>
  </si>
  <si>
    <t>012-022-00316969</t>
  </si>
  <si>
    <t>40568711</t>
  </si>
  <si>
    <t>P000033752</t>
  </si>
  <si>
    <t>8002830123</t>
  </si>
  <si>
    <t>101733</t>
  </si>
  <si>
    <t>ALBAN LONDONO IVAN GUILLERMO</t>
  </si>
  <si>
    <t>800786</t>
  </si>
  <si>
    <t>BODEGA FERRORIENTE,</t>
  </si>
  <si>
    <t>EL QUINCHE, PANAMERICANA Y CALLE MA</t>
  </si>
  <si>
    <t>012-024-00413357</t>
  </si>
  <si>
    <t>9000809976</t>
  </si>
  <si>
    <t>012-022-00316968</t>
  </si>
  <si>
    <t>40568710</t>
  </si>
  <si>
    <t>P000033751</t>
  </si>
  <si>
    <t>8002830124</t>
  </si>
  <si>
    <t>1002212090</t>
  </si>
  <si>
    <t>012-024-00413358</t>
  </si>
  <si>
    <t>9000809981</t>
  </si>
  <si>
    <t>012-022-00316970</t>
  </si>
  <si>
    <t>40568697</t>
  </si>
  <si>
    <t>P000033743</t>
  </si>
  <si>
    <t>8002830147</t>
  </si>
  <si>
    <t>806137</t>
  </si>
  <si>
    <t>NUEVA FERRETERIA TODOKASA</t>
  </si>
  <si>
    <t>AV. E­35 , AV. QUITO</t>
  </si>
  <si>
    <t>1002212086</t>
  </si>
  <si>
    <t>012-024-00413359</t>
  </si>
  <si>
    <t>9000809982</t>
  </si>
  <si>
    <t>012-022-00316971</t>
  </si>
  <si>
    <t>40568071</t>
  </si>
  <si>
    <t>0000395357</t>
  </si>
  <si>
    <t>8002830143</t>
  </si>
  <si>
    <t>1002212080</t>
  </si>
  <si>
    <t>012-024-00413360</t>
  </si>
  <si>
    <t>9000809985</t>
  </si>
  <si>
    <t>012-022-00316972</t>
  </si>
  <si>
    <t>40568343</t>
  </si>
  <si>
    <t>P000033624</t>
  </si>
  <si>
    <t>8002830136</t>
  </si>
  <si>
    <t>1002212077</t>
  </si>
  <si>
    <t>012-024-00413361</t>
  </si>
  <si>
    <t>9000809986</t>
  </si>
  <si>
    <t>012-022-00316973</t>
  </si>
  <si>
    <t>40568562</t>
  </si>
  <si>
    <t>0000396065</t>
  </si>
  <si>
    <t>8002830132</t>
  </si>
  <si>
    <t>809465</t>
  </si>
  <si>
    <t>COMERCIAL IZRAEL</t>
  </si>
  <si>
    <t>VIA CHORLAVI Y GUADUALES 6-31</t>
  </si>
  <si>
    <t>1002212098</t>
  </si>
  <si>
    <t>012-024-00413362</t>
  </si>
  <si>
    <t>9000809990</t>
  </si>
  <si>
    <t>012-022-00316974</t>
  </si>
  <si>
    <t>0000395775</t>
  </si>
  <si>
    <t>8002830156</t>
  </si>
  <si>
    <t>1002212007</t>
  </si>
  <si>
    <t>012-024-00413363</t>
  </si>
  <si>
    <t>0000396000</t>
  </si>
  <si>
    <t>8002830057</t>
  </si>
  <si>
    <t>1002212106</t>
  </si>
  <si>
    <t>012-024-00413364</t>
  </si>
  <si>
    <t>9000809994</t>
  </si>
  <si>
    <t>012-022-00316975</t>
  </si>
  <si>
    <t>40568700</t>
  </si>
  <si>
    <t>P000033746</t>
  </si>
  <si>
    <t>8002830165</t>
  </si>
  <si>
    <t>10008274</t>
  </si>
  <si>
    <t>18-UE789</t>
  </si>
  <si>
    <t>1002212107</t>
  </si>
  <si>
    <t>012-024-00413365</t>
  </si>
  <si>
    <t>9000809997</t>
  </si>
  <si>
    <t>012-022-00316976</t>
  </si>
  <si>
    <t>40568568</t>
  </si>
  <si>
    <t>0000396081</t>
  </si>
  <si>
    <t>8002830166</t>
  </si>
  <si>
    <t>810742</t>
  </si>
  <si>
    <t>VERA SANTILLAN LUIS FERNANDO</t>
  </si>
  <si>
    <t>DEMETRIO AGUILERA Y SAINT AMAND</t>
  </si>
  <si>
    <t>1002212088</t>
  </si>
  <si>
    <t>012-024-00413366</t>
  </si>
  <si>
    <t>2500108823</t>
  </si>
  <si>
    <t>P000033732</t>
  </si>
  <si>
    <t>8002830145</t>
  </si>
  <si>
    <t>1002212119</t>
  </si>
  <si>
    <t>012-024-00413367</t>
  </si>
  <si>
    <t>9000809998</t>
  </si>
  <si>
    <t>012-022-00316977</t>
  </si>
  <si>
    <t>40568862</t>
  </si>
  <si>
    <t>0000396466</t>
  </si>
  <si>
    <t>8002830181</t>
  </si>
  <si>
    <t>801935</t>
  </si>
  <si>
    <t>BODEGA PROVIACEROS</t>
  </si>
  <si>
    <t>BODEGA PROVIACEROS / VIA A QUITO</t>
  </si>
  <si>
    <t>1002212112</t>
  </si>
  <si>
    <t>012-024-00413368</t>
  </si>
  <si>
    <t>9000809999</t>
  </si>
  <si>
    <t>012-022-00316978</t>
  </si>
  <si>
    <t>40568691</t>
  </si>
  <si>
    <t>P000033742</t>
  </si>
  <si>
    <t>8002830173</t>
  </si>
  <si>
    <t>1002212082</t>
  </si>
  <si>
    <t>012-024-00413369</t>
  </si>
  <si>
    <t>2500108836</t>
  </si>
  <si>
    <t>P000033785</t>
  </si>
  <si>
    <t>8002830138</t>
  </si>
  <si>
    <t>1002212116</t>
  </si>
  <si>
    <t>012-024-00413370</t>
  </si>
  <si>
    <t>9000810002</t>
  </si>
  <si>
    <t>012-022-00316979</t>
  </si>
  <si>
    <t>40568701</t>
  </si>
  <si>
    <t>0000396258</t>
  </si>
  <si>
    <t>8002830177</t>
  </si>
  <si>
    <t>1002212125</t>
  </si>
  <si>
    <t>012-024-00413371</t>
  </si>
  <si>
    <t>9000810004</t>
  </si>
  <si>
    <t>012-022-00316980</t>
  </si>
  <si>
    <t>40568748</t>
  </si>
  <si>
    <t>0000396288</t>
  </si>
  <si>
    <t>8002830187</t>
  </si>
  <si>
    <t>806834</t>
  </si>
  <si>
    <t>BALDEON WILFRIDO EDUARDO</t>
  </si>
  <si>
    <t>BOGOTA Y  AV 9 DE OCTUBRE</t>
  </si>
  <si>
    <t>1002212141</t>
  </si>
  <si>
    <t>012-024-00413372</t>
  </si>
  <si>
    <t>9000810006</t>
  </si>
  <si>
    <t>012-022-00316981</t>
  </si>
  <si>
    <t>0000396218</t>
  </si>
  <si>
    <t>8002830206</t>
  </si>
  <si>
    <t>1002212138</t>
  </si>
  <si>
    <t>012-024-00413373</t>
  </si>
  <si>
    <t>9000810008</t>
  </si>
  <si>
    <t>012-022-00316982</t>
  </si>
  <si>
    <t>40568627</t>
  </si>
  <si>
    <t>P000033728</t>
  </si>
  <si>
    <t>8002830203</t>
  </si>
  <si>
    <t>1002212122</t>
  </si>
  <si>
    <t>012-024-00413374</t>
  </si>
  <si>
    <t>9000810010</t>
  </si>
  <si>
    <t>012-022-00316983</t>
  </si>
  <si>
    <t>40568712</t>
  </si>
  <si>
    <t>0000396240</t>
  </si>
  <si>
    <t>8002830184</t>
  </si>
  <si>
    <t>101674</t>
  </si>
  <si>
    <t>CASTELLANO CASTELLANO LUIS HUGO</t>
  </si>
  <si>
    <t>800932</t>
  </si>
  <si>
    <t>BOD P FERRET LOS ILINIZAS</t>
  </si>
  <si>
    <t>SIGCHOS</t>
  </si>
  <si>
    <t>CALLE GUAYAQUIL S/N GRAL RUMIÑAHUI</t>
  </si>
  <si>
    <t>OXSIGC</t>
  </si>
  <si>
    <t>O-Cotopaxi-Sigchos</t>
  </si>
  <si>
    <t>1002212131</t>
  </si>
  <si>
    <t>012-024-00413375</t>
  </si>
  <si>
    <t>9000810011</t>
  </si>
  <si>
    <t>012-022-00316984</t>
  </si>
  <si>
    <t>0000395777</t>
  </si>
  <si>
    <t>8002830194</t>
  </si>
  <si>
    <t>1002212181</t>
  </si>
  <si>
    <t>012-024-00413376</t>
  </si>
  <si>
    <t>9000810025</t>
  </si>
  <si>
    <t>012-022-00316985</t>
  </si>
  <si>
    <t>40568558</t>
  </si>
  <si>
    <t>P000033692</t>
  </si>
  <si>
    <t>8002830253</t>
  </si>
  <si>
    <t>1002212178</t>
  </si>
  <si>
    <t>012-024-00413377</t>
  </si>
  <si>
    <t>9000810026</t>
  </si>
  <si>
    <t>012-022-00316986</t>
  </si>
  <si>
    <t>40568474</t>
  </si>
  <si>
    <t>P000033669</t>
  </si>
  <si>
    <t>8002830250</t>
  </si>
  <si>
    <t>100014919</t>
  </si>
  <si>
    <t>ANIBAL GRANDA</t>
  </si>
  <si>
    <t>18-UE781</t>
  </si>
  <si>
    <t>1002212208</t>
  </si>
  <si>
    <t>012-024-00413378</t>
  </si>
  <si>
    <t>9000810027</t>
  </si>
  <si>
    <t>012-022-00316987</t>
  </si>
  <si>
    <t>40568865</t>
  </si>
  <si>
    <t>0000396470</t>
  </si>
  <si>
    <t>8002830286</t>
  </si>
  <si>
    <t>1002212160</t>
  </si>
  <si>
    <t>012-024-00413379</t>
  </si>
  <si>
    <t>2500108843</t>
  </si>
  <si>
    <t>P000033793</t>
  </si>
  <si>
    <t>8002830226</t>
  </si>
  <si>
    <t>1002212192</t>
  </si>
  <si>
    <t>012-024-00413381</t>
  </si>
  <si>
    <t>9000810033</t>
  </si>
  <si>
    <t>012-022-00316990</t>
  </si>
  <si>
    <t>40568855</t>
  </si>
  <si>
    <t>0000396456</t>
  </si>
  <si>
    <t>8002830266</t>
  </si>
  <si>
    <t>012-024-00413382</t>
  </si>
  <si>
    <t>9000810032</t>
  </si>
  <si>
    <t>012-022-00316989</t>
  </si>
  <si>
    <t>0000396455</t>
  </si>
  <si>
    <t>8002830265</t>
  </si>
  <si>
    <t>1002212227</t>
  </si>
  <si>
    <t>012-024-00413383</t>
  </si>
  <si>
    <t>9000810041</t>
  </si>
  <si>
    <t>012-022-00316993</t>
  </si>
  <si>
    <t>40568886</t>
  </si>
  <si>
    <t>0000396503</t>
  </si>
  <si>
    <t>8002830319</t>
  </si>
  <si>
    <t>104155</t>
  </si>
  <si>
    <t>OROSCO OROSCO CARMEN LEONOR</t>
  </si>
  <si>
    <t>806086</t>
  </si>
  <si>
    <t>BODEGA AGROVETERINARIA SAN LUCAS</t>
  </si>
  <si>
    <t>M. ANDRADE LT Y 29 DE JUNIO</t>
  </si>
  <si>
    <t>012-024-00413384</t>
  </si>
  <si>
    <t>9000810039</t>
  </si>
  <si>
    <t>012-022-00316991</t>
  </si>
  <si>
    <t>0000396502</t>
  </si>
  <si>
    <t>8002830321</t>
  </si>
  <si>
    <t>012-024-00413385</t>
  </si>
  <si>
    <t>9000810040</t>
  </si>
  <si>
    <t>012-022-00316992</t>
  </si>
  <si>
    <t>0000396501</t>
  </si>
  <si>
    <t>8002830320</t>
  </si>
  <si>
    <t>1002212235</t>
  </si>
  <si>
    <t>012-024-00413386</t>
  </si>
  <si>
    <t>9000810045</t>
  </si>
  <si>
    <t>012-022-00316995</t>
  </si>
  <si>
    <t>40568761</t>
  </si>
  <si>
    <t>0000396306</t>
  </si>
  <si>
    <t>8002830333</t>
  </si>
  <si>
    <t>012-024-00413387</t>
  </si>
  <si>
    <t>9000810044</t>
  </si>
  <si>
    <t>012-022-00316994</t>
  </si>
  <si>
    <t>0000396305</t>
  </si>
  <si>
    <t>8002830332</t>
  </si>
  <si>
    <t>1002212244</t>
  </si>
  <si>
    <t>012-024-00413388</t>
  </si>
  <si>
    <t>2500108794</t>
  </si>
  <si>
    <t>0000395970</t>
  </si>
  <si>
    <t>8002830345</t>
  </si>
  <si>
    <t>802190</t>
  </si>
  <si>
    <t>ZURIDIST PEDERNALES</t>
  </si>
  <si>
    <t>AV. GARCIA MORENO ESQ.Y VELASCO IBA</t>
  </si>
  <si>
    <t>1002212228</t>
  </si>
  <si>
    <t>012-024-00413389</t>
  </si>
  <si>
    <t>9000810051</t>
  </si>
  <si>
    <t>012-022-00316996</t>
  </si>
  <si>
    <t>0000396340</t>
  </si>
  <si>
    <t>8002830322</t>
  </si>
  <si>
    <t>100015136</t>
  </si>
  <si>
    <t>JULIO PANCHEZ</t>
  </si>
  <si>
    <t>18-PCC4653</t>
  </si>
  <si>
    <t>1002212247</t>
  </si>
  <si>
    <t>012-024-00413390</t>
  </si>
  <si>
    <t>9000810055</t>
  </si>
  <si>
    <t>012-022-00316998</t>
  </si>
  <si>
    <t>40568905</t>
  </si>
  <si>
    <t>0000396533</t>
  </si>
  <si>
    <t>8002830348</t>
  </si>
  <si>
    <t>012-024-00413391</t>
  </si>
  <si>
    <t>9000810054</t>
  </si>
  <si>
    <t>012-022-00316997</t>
  </si>
  <si>
    <t>0000396532</t>
  </si>
  <si>
    <t>8002830349</t>
  </si>
  <si>
    <t>1002212276</t>
  </si>
  <si>
    <t>012-024-00413392</t>
  </si>
  <si>
    <t>9000810056</t>
  </si>
  <si>
    <t>012-022-00316999</t>
  </si>
  <si>
    <t>40568924</t>
  </si>
  <si>
    <t>0000396564</t>
  </si>
  <si>
    <t>8002830387</t>
  </si>
  <si>
    <t>810735</t>
  </si>
  <si>
    <t>ECO CORAZAS</t>
  </si>
  <si>
    <t>AV DE LOS CORAZAS Y SARANCES</t>
  </si>
  <si>
    <t>1002212203</t>
  </si>
  <si>
    <t>012-024-00413393</t>
  </si>
  <si>
    <t>9000810066</t>
  </si>
  <si>
    <t>012-022-00317000</t>
  </si>
  <si>
    <t>0000396338</t>
  </si>
  <si>
    <t>8002830279</t>
  </si>
  <si>
    <t>1002212229</t>
  </si>
  <si>
    <t>012-024-00413394</t>
  </si>
  <si>
    <t>9000810067</t>
  </si>
  <si>
    <t>012-022-00317001</t>
  </si>
  <si>
    <t>40568794</t>
  </si>
  <si>
    <t>0000396342</t>
  </si>
  <si>
    <t>8002830323</t>
  </si>
  <si>
    <t>1002212309</t>
  </si>
  <si>
    <t>012-024-00413395</t>
  </si>
  <si>
    <t>9000810071</t>
  </si>
  <si>
    <t>012-022-00317002</t>
  </si>
  <si>
    <t>40568838</t>
  </si>
  <si>
    <t>P000033782</t>
  </si>
  <si>
    <t>8002830424</t>
  </si>
  <si>
    <t>1002212268</t>
  </si>
  <si>
    <t>012-024-00413396</t>
  </si>
  <si>
    <t>9000810072</t>
  </si>
  <si>
    <t>012-022-00317003</t>
  </si>
  <si>
    <t>40568387</t>
  </si>
  <si>
    <t>0000395759</t>
  </si>
  <si>
    <t>8002830379</t>
  </si>
  <si>
    <t>1002212267</t>
  </si>
  <si>
    <t>012-024-00413397</t>
  </si>
  <si>
    <t>9000810073</t>
  </si>
  <si>
    <t>012-022-00317004</t>
  </si>
  <si>
    <t>40568386</t>
  </si>
  <si>
    <t>0000395758</t>
  </si>
  <si>
    <t>8002830378</t>
  </si>
  <si>
    <t>1002212331</t>
  </si>
  <si>
    <t>012-024-00413398</t>
  </si>
  <si>
    <t>9000810076</t>
  </si>
  <si>
    <t>012-022-00317007</t>
  </si>
  <si>
    <t>40568454</t>
  </si>
  <si>
    <t>0000395858</t>
  </si>
  <si>
    <t>8002830449</t>
  </si>
  <si>
    <t>103842</t>
  </si>
  <si>
    <t>GOMEZ MASABANDA ZOILA</t>
  </si>
  <si>
    <t>805572</t>
  </si>
  <si>
    <t>AV ILALO Y RIO CORRIENTES ESQ</t>
  </si>
  <si>
    <t>OPSRAF</t>
  </si>
  <si>
    <t>O-Pichincha-Sanrafael</t>
  </si>
  <si>
    <t>012-024-00413399</t>
  </si>
  <si>
    <t>9000810074</t>
  </si>
  <si>
    <t>012-022-00317005</t>
  </si>
  <si>
    <t>0000395857</t>
  </si>
  <si>
    <t>8002830450</t>
  </si>
  <si>
    <t>012-024-00413400</t>
  </si>
  <si>
    <t>9000810075</t>
  </si>
  <si>
    <t>012-022-00317006</t>
  </si>
  <si>
    <t>0000395859</t>
  </si>
  <si>
    <t>8002830451</t>
  </si>
  <si>
    <t>1002212353</t>
  </si>
  <si>
    <t>012-024-00413401</t>
  </si>
  <si>
    <t>9000810077</t>
  </si>
  <si>
    <t>012-022-00317008</t>
  </si>
  <si>
    <t>40568935</t>
  </si>
  <si>
    <t>P000033806</t>
  </si>
  <si>
    <t>8002830477</t>
  </si>
  <si>
    <t>1002212322</t>
  </si>
  <si>
    <t>012-024-00413402</t>
  </si>
  <si>
    <t>9000810079</t>
  </si>
  <si>
    <t>012-022-00317009</t>
  </si>
  <si>
    <t>40568878</t>
  </si>
  <si>
    <t>0000396504</t>
  </si>
  <si>
    <t>8002830440</t>
  </si>
  <si>
    <t>103361</t>
  </si>
  <si>
    <t>LOPEZ HIDALGO ANA CECILIA</t>
  </si>
  <si>
    <t>807361</t>
  </si>
  <si>
    <t>FERRETERIA IDEAL</t>
  </si>
  <si>
    <t>TRONCAL DEL PACIFICO Y AMBATO</t>
  </si>
  <si>
    <t>1002212280</t>
  </si>
  <si>
    <t>012-024-00413403</t>
  </si>
  <si>
    <t>2500108857</t>
  </si>
  <si>
    <t>0000396569</t>
  </si>
  <si>
    <t>8002830395</t>
  </si>
  <si>
    <t>1002212284</t>
  </si>
  <si>
    <t>012-024-00413404</t>
  </si>
  <si>
    <t>9000810082</t>
  </si>
  <si>
    <t>012-022-00317010</t>
  </si>
  <si>
    <t>40568791</t>
  </si>
  <si>
    <t>0000396334</t>
  </si>
  <si>
    <t>8002830398</t>
  </si>
  <si>
    <t>1002212256</t>
  </si>
  <si>
    <t>012-024-00413405</t>
  </si>
  <si>
    <t>9000810083</t>
  </si>
  <si>
    <t>012-022-00317011</t>
  </si>
  <si>
    <t>0000396343</t>
  </si>
  <si>
    <t>8002830361</t>
  </si>
  <si>
    <t>1002212369</t>
  </si>
  <si>
    <t>012-024-00413406</t>
  </si>
  <si>
    <t>9000810084</t>
  </si>
  <si>
    <t>012-022-00317012</t>
  </si>
  <si>
    <t>40568730</t>
  </si>
  <si>
    <t>0000396267</t>
  </si>
  <si>
    <t>8002830499</t>
  </si>
  <si>
    <t>800790</t>
  </si>
  <si>
    <t>FERROELECTRICO 3</t>
  </si>
  <si>
    <t>CALLE SUCRE 13-13 Y ROSALIA ROSALES</t>
  </si>
  <si>
    <t>1002212343</t>
  </si>
  <si>
    <t>012-024-00413407</t>
  </si>
  <si>
    <t>9000810085</t>
  </si>
  <si>
    <t>012-022-00317013</t>
  </si>
  <si>
    <t>40568910</t>
  </si>
  <si>
    <t>0000396538</t>
  </si>
  <si>
    <t>8002830464</t>
  </si>
  <si>
    <t>806723</t>
  </si>
  <si>
    <t>MACAS JUAN BOSCO</t>
  </si>
  <si>
    <t>VIA QUITO DIAGONAL GUERRERO</t>
  </si>
  <si>
    <t>1002212271</t>
  </si>
  <si>
    <t>012-024-00413408</t>
  </si>
  <si>
    <t>9000809804</t>
  </si>
  <si>
    <t>013-020-00048109</t>
  </si>
  <si>
    <t>70178007</t>
  </si>
  <si>
    <t>0000396269</t>
  </si>
  <si>
    <t>8002830382</t>
  </si>
  <si>
    <t>1002212357</t>
  </si>
  <si>
    <t>012-024-00413409</t>
  </si>
  <si>
    <t>9000810088</t>
  </si>
  <si>
    <t>012-022-00317015</t>
  </si>
  <si>
    <t>40568787</t>
  </si>
  <si>
    <t>P000033772</t>
  </si>
  <si>
    <t>8002830483</t>
  </si>
  <si>
    <t>012-024-00413410</t>
  </si>
  <si>
    <t>9000810087</t>
  </si>
  <si>
    <t>012-022-00317014</t>
  </si>
  <si>
    <t>40568786</t>
  </si>
  <si>
    <t>P000033771</t>
  </si>
  <si>
    <t>8002830482</t>
  </si>
  <si>
    <t>1002212380</t>
  </si>
  <si>
    <t>012-024-00413411</t>
  </si>
  <si>
    <t>9000810090</t>
  </si>
  <si>
    <t>012-022-00317016</t>
  </si>
  <si>
    <t>40568588</t>
  </si>
  <si>
    <t>P000033699</t>
  </si>
  <si>
    <t>8002830512</t>
  </si>
  <si>
    <t>1002212361</t>
  </si>
  <si>
    <t>012-024-00413412</t>
  </si>
  <si>
    <t>0000395971</t>
  </si>
  <si>
    <t>8002830488</t>
  </si>
  <si>
    <t>1002212347</t>
  </si>
  <si>
    <t>012-024-00413413</t>
  </si>
  <si>
    <t>9000810091</t>
  </si>
  <si>
    <t>012-022-00317017</t>
  </si>
  <si>
    <t>40568947</t>
  </si>
  <si>
    <t>0000396580</t>
  </si>
  <si>
    <t>8002830469</t>
  </si>
  <si>
    <t>1002212359</t>
  </si>
  <si>
    <t>012-024-00413414</t>
  </si>
  <si>
    <t>9000810095</t>
  </si>
  <si>
    <t>012-022-00317018</t>
  </si>
  <si>
    <t>40568909</t>
  </si>
  <si>
    <t>0000396537</t>
  </si>
  <si>
    <t>8002830486</t>
  </si>
  <si>
    <t>800658</t>
  </si>
  <si>
    <t>JAIME RONQUILLO</t>
  </si>
  <si>
    <t>JAIME RONQUILLO, AV 9 DE OCTUBRE</t>
  </si>
  <si>
    <t>1002212375</t>
  </si>
  <si>
    <t>012-024-00413415</t>
  </si>
  <si>
    <t>9000810098</t>
  </si>
  <si>
    <t>012-022-00317020</t>
  </si>
  <si>
    <t>40568463</t>
  </si>
  <si>
    <t>P000033667</t>
  </si>
  <si>
    <t>8002830506</t>
  </si>
  <si>
    <t>800776</t>
  </si>
  <si>
    <t>ACEROS SAN RAFEL</t>
  </si>
  <si>
    <t>RUMIÑAHUI VIA ILALO S/N Y</t>
  </si>
  <si>
    <t>012-024-00413416</t>
  </si>
  <si>
    <t>9000810097</t>
  </si>
  <si>
    <t>012-022-00317019</t>
  </si>
  <si>
    <t>40568462</t>
  </si>
  <si>
    <t>P000033666</t>
  </si>
  <si>
    <t>8002830505</t>
  </si>
  <si>
    <t>1002212376</t>
  </si>
  <si>
    <t>012-024-00413417</t>
  </si>
  <si>
    <t>9000810099</t>
  </si>
  <si>
    <t>012-022-00317021</t>
  </si>
  <si>
    <t>40568515</t>
  </si>
  <si>
    <t>P000033682</t>
  </si>
  <si>
    <t>8002830507</t>
  </si>
  <si>
    <t>1002212364</t>
  </si>
  <si>
    <t>012-024-00413418</t>
  </si>
  <si>
    <t>9000780126</t>
  </si>
  <si>
    <t>013-020-00046236</t>
  </si>
  <si>
    <t>70170944</t>
  </si>
  <si>
    <t>0000396573</t>
  </si>
  <si>
    <t>8002830493</t>
  </si>
  <si>
    <t>012-024-00413419</t>
  </si>
  <si>
    <t>9000780125</t>
  </si>
  <si>
    <t>013-020-00046235</t>
  </si>
  <si>
    <t>70170943</t>
  </si>
  <si>
    <t>0000396574</t>
  </si>
  <si>
    <t>8002830492</t>
  </si>
  <si>
    <t>1002212393</t>
  </si>
  <si>
    <t>012-024-00413420</t>
  </si>
  <si>
    <t>2500108866</t>
  </si>
  <si>
    <t>0000396614</t>
  </si>
  <si>
    <t>8002830526</t>
  </si>
  <si>
    <t>1002212383</t>
  </si>
  <si>
    <t>012-024-00413421</t>
  </si>
  <si>
    <t>0000395972</t>
  </si>
  <si>
    <t>8002830515</t>
  </si>
  <si>
    <t>1002212460</t>
  </si>
  <si>
    <t>012-024-00413422</t>
  </si>
  <si>
    <t>9000810106</t>
  </si>
  <si>
    <t>012-022-00317022</t>
  </si>
  <si>
    <t>0000395111</t>
  </si>
  <si>
    <t>8002830607</t>
  </si>
  <si>
    <t>1002212367</t>
  </si>
  <si>
    <t>012-024-00413423</t>
  </si>
  <si>
    <t>9000810108</t>
  </si>
  <si>
    <t>012-022-00317024</t>
  </si>
  <si>
    <t>40568912</t>
  </si>
  <si>
    <t>0000396539</t>
  </si>
  <si>
    <t>8002830497</t>
  </si>
  <si>
    <t>012-024-00413424</t>
  </si>
  <si>
    <t>9000810107</t>
  </si>
  <si>
    <t>012-022-00317023</t>
  </si>
  <si>
    <t>0000396541</t>
  </si>
  <si>
    <t>8002830496</t>
  </si>
  <si>
    <t>1002212442</t>
  </si>
  <si>
    <t>012-024-00413425</t>
  </si>
  <si>
    <t>9000810110</t>
  </si>
  <si>
    <t>012-022-00317026</t>
  </si>
  <si>
    <t>40568723</t>
  </si>
  <si>
    <t>0000396255</t>
  </si>
  <si>
    <t>8002830584</t>
  </si>
  <si>
    <t>012-024-00413426</t>
  </si>
  <si>
    <t>9000810109</t>
  </si>
  <si>
    <t>012-022-00317025</t>
  </si>
  <si>
    <t>0000396256</t>
  </si>
  <si>
    <t>8002830585</t>
  </si>
  <si>
    <t>1002212418</t>
  </si>
  <si>
    <t>012-024-00413427</t>
  </si>
  <si>
    <t>9000810111</t>
  </si>
  <si>
    <t>012-022-00317027</t>
  </si>
  <si>
    <t>40568985</t>
  </si>
  <si>
    <t>P000033817</t>
  </si>
  <si>
    <t>8002830556</t>
  </si>
  <si>
    <t>1002212469</t>
  </si>
  <si>
    <t>012-024-00413428</t>
  </si>
  <si>
    <t>9000810113</t>
  </si>
  <si>
    <t>012-022-00317028</t>
  </si>
  <si>
    <t>40568822</t>
  </si>
  <si>
    <t>0000396399</t>
  </si>
  <si>
    <t>8002830616</t>
  </si>
  <si>
    <t>1002212373</t>
  </si>
  <si>
    <t>012-024-00413429</t>
  </si>
  <si>
    <t>9000810114</t>
  </si>
  <si>
    <t>012-022-00317029</t>
  </si>
  <si>
    <t>40568724</t>
  </si>
  <si>
    <t>0000396260</t>
  </si>
  <si>
    <t>8002830503</t>
  </si>
  <si>
    <t>1002212430</t>
  </si>
  <si>
    <t>012-024-00413430</t>
  </si>
  <si>
    <t>9000809503</t>
  </si>
  <si>
    <t>013-020-00048099</t>
  </si>
  <si>
    <t>70177929</t>
  </si>
  <si>
    <t>0000395882</t>
  </si>
  <si>
    <t>8002830570</t>
  </si>
  <si>
    <t>1002212443</t>
  </si>
  <si>
    <t>012-024-00413431</t>
  </si>
  <si>
    <t>9000810118</t>
  </si>
  <si>
    <t>012-022-00317030</t>
  </si>
  <si>
    <t>40568796</t>
  </si>
  <si>
    <t>0000396350</t>
  </si>
  <si>
    <t>8002830586</t>
  </si>
  <si>
    <t>1002212486</t>
  </si>
  <si>
    <t>012-024-00413432</t>
  </si>
  <si>
    <t>9000810121</t>
  </si>
  <si>
    <t>012-022-00317033</t>
  </si>
  <si>
    <t>40568999</t>
  </si>
  <si>
    <t>P000033825</t>
  </si>
  <si>
    <t>8002830639</t>
  </si>
  <si>
    <t>012-024-00413433</t>
  </si>
  <si>
    <t>9000810119</t>
  </si>
  <si>
    <t>012-022-00317031</t>
  </si>
  <si>
    <t>40568998</t>
  </si>
  <si>
    <t>P000033824</t>
  </si>
  <si>
    <t>8002830640</t>
  </si>
  <si>
    <t>012-024-00413434</t>
  </si>
  <si>
    <t>9000810120</t>
  </si>
  <si>
    <t>012-022-00317032</t>
  </si>
  <si>
    <t>40568997</t>
  </si>
  <si>
    <t>P000033823</t>
  </si>
  <si>
    <t>8002830638</t>
  </si>
  <si>
    <t>1002212495</t>
  </si>
  <si>
    <t>012-024-00413435</t>
  </si>
  <si>
    <t>2500108834</t>
  </si>
  <si>
    <t>0000396332</t>
  </si>
  <si>
    <t>8002830650</t>
  </si>
  <si>
    <t>1002212458</t>
  </si>
  <si>
    <t>012-024-00413436</t>
  </si>
  <si>
    <t>9000771235</t>
  </si>
  <si>
    <t>013-020-00045577</t>
  </si>
  <si>
    <t>70168681</t>
  </si>
  <si>
    <t>0000396214</t>
  </si>
  <si>
    <t>8002830605</t>
  </si>
  <si>
    <t>10005986</t>
  </si>
  <si>
    <t>LOPEZ CRESPO CARLOS ANDRES</t>
  </si>
  <si>
    <t>810093</t>
  </si>
  <si>
    <t>GRANEL BODEGA</t>
  </si>
  <si>
    <t>EXTENCION CALLE LOS GALEANOS</t>
  </si>
  <si>
    <t>1002212499</t>
  </si>
  <si>
    <t>012-024-00413437</t>
  </si>
  <si>
    <t>9000810122</t>
  </si>
  <si>
    <t>012-022-00317034</t>
  </si>
  <si>
    <t>40568979</t>
  </si>
  <si>
    <t>0000396607</t>
  </si>
  <si>
    <t>8002830655</t>
  </si>
  <si>
    <t>1002212457</t>
  </si>
  <si>
    <t>012-024-00413438</t>
  </si>
  <si>
    <t>2500108832</t>
  </si>
  <si>
    <t>0000396321</t>
  </si>
  <si>
    <t>8002830603</t>
  </si>
  <si>
    <t>012-024-00413439</t>
  </si>
  <si>
    <t>0000396322</t>
  </si>
  <si>
    <t>8002830602</t>
  </si>
  <si>
    <t>012-024-00413440</t>
  </si>
  <si>
    <t>0000396323</t>
  </si>
  <si>
    <t>8002830604</t>
  </si>
  <si>
    <t>1002212471</t>
  </si>
  <si>
    <t>012-024-00413441</t>
  </si>
  <si>
    <t>2500108795</t>
  </si>
  <si>
    <t>0000395973</t>
  </si>
  <si>
    <t>8002830618</t>
  </si>
  <si>
    <t>803106</t>
  </si>
  <si>
    <t>GRUPO ZURITA COJIMIES</t>
  </si>
  <si>
    <t>VIA A PEDERNALES COJIMIES</t>
  </si>
  <si>
    <t>012-024-00413442</t>
  </si>
  <si>
    <t>0000395974</t>
  </si>
  <si>
    <t>8002830619</t>
  </si>
  <si>
    <t>1002212500</t>
  </si>
  <si>
    <t>012-024-00413443</t>
  </si>
  <si>
    <t>9000810125</t>
  </si>
  <si>
    <t>012-022-00317035</t>
  </si>
  <si>
    <t>40568492</t>
  </si>
  <si>
    <t>P000033675</t>
  </si>
  <si>
    <t>8002830656</t>
  </si>
  <si>
    <t>100015013</t>
  </si>
  <si>
    <t>REA CHARIGUAMAN GALO</t>
  </si>
  <si>
    <t>18-UE802GR</t>
  </si>
  <si>
    <t>1002212409</t>
  </si>
  <si>
    <t>012-024-00413444</t>
  </si>
  <si>
    <t>9000810128</t>
  </si>
  <si>
    <t>012-022-00317037</t>
  </si>
  <si>
    <t>40568704</t>
  </si>
  <si>
    <t>0000396230</t>
  </si>
  <si>
    <t>8002830544</t>
  </si>
  <si>
    <t>012-024-00413445</t>
  </si>
  <si>
    <t>9000810127</t>
  </si>
  <si>
    <t>012-022-00317036</t>
  </si>
  <si>
    <t>0000396231</t>
  </si>
  <si>
    <t>8002830545</t>
  </si>
  <si>
    <t>1002212462</t>
  </si>
  <si>
    <t>012-024-00413446</t>
  </si>
  <si>
    <t>9000810129</t>
  </si>
  <si>
    <t>012-022-00317038</t>
  </si>
  <si>
    <t>40568344</t>
  </si>
  <si>
    <t>P000033625</t>
  </si>
  <si>
    <t>8002830609</t>
  </si>
  <si>
    <t>1002212509</t>
  </si>
  <si>
    <t>012-024-00413447</t>
  </si>
  <si>
    <t>0000396597</t>
  </si>
  <si>
    <t>8002830664</t>
  </si>
  <si>
    <t>1002212502</t>
  </si>
  <si>
    <t>012-024-00413448</t>
  </si>
  <si>
    <t>9000810131</t>
  </si>
  <si>
    <t>012-022-00317039</t>
  </si>
  <si>
    <t>40568593</t>
  </si>
  <si>
    <t>0000396107</t>
  </si>
  <si>
    <t>8002830658</t>
  </si>
  <si>
    <t>1002212487</t>
  </si>
  <si>
    <t>012-024-00413449</t>
  </si>
  <si>
    <t>2500108839</t>
  </si>
  <si>
    <t>0000396437</t>
  </si>
  <si>
    <t>8002830641</t>
  </si>
  <si>
    <t>1002212548</t>
  </si>
  <si>
    <t>012-024-00413450</t>
  </si>
  <si>
    <t>0000396593</t>
  </si>
  <si>
    <t>8002830713</t>
  </si>
  <si>
    <t>1002212498</t>
  </si>
  <si>
    <t>012-024-00413451</t>
  </si>
  <si>
    <t>9000810133</t>
  </si>
  <si>
    <t>012-022-00317041</t>
  </si>
  <si>
    <t>40568587</t>
  </si>
  <si>
    <t>0000396103</t>
  </si>
  <si>
    <t>8002830654</t>
  </si>
  <si>
    <t>810765</t>
  </si>
  <si>
    <t>ORELLANA MALDONADO ALEJANDRA</t>
  </si>
  <si>
    <t>JAIME ROLDOS, ENTRE LA 26 Y 27</t>
  </si>
  <si>
    <t>012-024-00413452</t>
  </si>
  <si>
    <t>9000810132</t>
  </si>
  <si>
    <t>012-022-00317040</t>
  </si>
  <si>
    <t>0000396104</t>
  </si>
  <si>
    <t>8002830653</t>
  </si>
  <si>
    <t>1002212523</t>
  </si>
  <si>
    <t>012-024-00413453</t>
  </si>
  <si>
    <t>9000810137</t>
  </si>
  <si>
    <t>012-022-00317043</t>
  </si>
  <si>
    <t>0000396349</t>
  </si>
  <si>
    <t>8002830684</t>
  </si>
  <si>
    <t>012-024-00413454</t>
  </si>
  <si>
    <t>9000810136</t>
  </si>
  <si>
    <t>012-022-00317042</t>
  </si>
  <si>
    <t>0000396351</t>
  </si>
  <si>
    <t>8002830683</t>
  </si>
  <si>
    <t>1002212520</t>
  </si>
  <si>
    <t>012-024-00413455</t>
  </si>
  <si>
    <t>9000810138</t>
  </si>
  <si>
    <t>012-022-00317044</t>
  </si>
  <si>
    <t>40568589</t>
  </si>
  <si>
    <t>P000033701</t>
  </si>
  <si>
    <t>8002830679</t>
  </si>
  <si>
    <t>1002212514</t>
  </si>
  <si>
    <t>012-024-00413456</t>
  </si>
  <si>
    <t>9000810141</t>
  </si>
  <si>
    <t>012-022-00317046</t>
  </si>
  <si>
    <t>40568803</t>
  </si>
  <si>
    <t>0000396372</t>
  </si>
  <si>
    <t>8002830672</t>
  </si>
  <si>
    <t>012-024-00413457</t>
  </si>
  <si>
    <t>9000810140</t>
  </si>
  <si>
    <t>012-022-00317045</t>
  </si>
  <si>
    <t>0000396373</t>
  </si>
  <si>
    <t>8002830671</t>
  </si>
  <si>
    <t>1002212525</t>
  </si>
  <si>
    <t>012-024-00413458</t>
  </si>
  <si>
    <t>2500108863</t>
  </si>
  <si>
    <t>P000033816</t>
  </si>
  <si>
    <t>8002830688</t>
  </si>
  <si>
    <t>1002212540</t>
  </si>
  <si>
    <t>012-024-00413459</t>
  </si>
  <si>
    <t>2500108798</t>
  </si>
  <si>
    <t>0000396012</t>
  </si>
  <si>
    <t>8002830706</t>
  </si>
  <si>
    <t>1002212566</t>
  </si>
  <si>
    <t>012-024-00413460</t>
  </si>
  <si>
    <t>9000810001</t>
  </si>
  <si>
    <t>013-020-00048114</t>
  </si>
  <si>
    <t>70178075</t>
  </si>
  <si>
    <t>0000396554</t>
  </si>
  <si>
    <t>8002830730</t>
  </si>
  <si>
    <t>012-024-00413461</t>
  </si>
  <si>
    <t>9000810000</t>
  </si>
  <si>
    <t>013-020-00048113</t>
  </si>
  <si>
    <t>70178077</t>
  </si>
  <si>
    <t>0000396555</t>
  </si>
  <si>
    <t>8002830731</t>
  </si>
  <si>
    <t>1002212550</t>
  </si>
  <si>
    <t>012-024-00413462</t>
  </si>
  <si>
    <t>9000809655</t>
  </si>
  <si>
    <t>013-020-00048106</t>
  </si>
  <si>
    <t>70177971</t>
  </si>
  <si>
    <t>0000396060</t>
  </si>
  <si>
    <t>8002830715</t>
  </si>
  <si>
    <t>103177</t>
  </si>
  <si>
    <t>SANTIN CASTRO JOHN ALEJANDRO</t>
  </si>
  <si>
    <t>804352</t>
  </si>
  <si>
    <t>CENTRO FERRETERO LUMBAQUI</t>
  </si>
  <si>
    <t>GONZALO PIZARRO</t>
  </si>
  <si>
    <t>DE LOS COFANES 807 Y RAFAEL FERRER</t>
  </si>
  <si>
    <t>OKLUMB</t>
  </si>
  <si>
    <t>O-Sucumbios-Lumbaqui</t>
  </si>
  <si>
    <t>1002212571</t>
  </si>
  <si>
    <t>012-024-00413463</t>
  </si>
  <si>
    <t>9000810143</t>
  </si>
  <si>
    <t>012-022-00317048</t>
  </si>
  <si>
    <t>40568775</t>
  </si>
  <si>
    <t>0000396312</t>
  </si>
  <si>
    <t>8002830736</t>
  </si>
  <si>
    <t>104066</t>
  </si>
  <si>
    <t>CEDEÑO CEDEÑO ADRIANA MARLEY</t>
  </si>
  <si>
    <t>805965</t>
  </si>
  <si>
    <t>AV CARLOS ALBERTO ARAY</t>
  </si>
  <si>
    <t>012-024-00413464</t>
  </si>
  <si>
    <t>9000810142</t>
  </si>
  <si>
    <t>012-022-00317047</t>
  </si>
  <si>
    <t>0000396311</t>
  </si>
  <si>
    <t>8002830737</t>
  </si>
  <si>
    <t>1002212585</t>
  </si>
  <si>
    <t>012-024-00413465</t>
  </si>
  <si>
    <t>9000810146</t>
  </si>
  <si>
    <t>012-022-00317049</t>
  </si>
  <si>
    <t>40568941</t>
  </si>
  <si>
    <t>0000396578</t>
  </si>
  <si>
    <t>8002830758</t>
  </si>
  <si>
    <t>103429</t>
  </si>
  <si>
    <t>LLUMIPANTA ROMERO MIGUEL ANGEL</t>
  </si>
  <si>
    <t>804755</t>
  </si>
  <si>
    <t>PREFABRICADOS PICHINCHA</t>
  </si>
  <si>
    <t>9 DE OCTUBRE S/N Y 6 DE DICIEMBRE</t>
  </si>
  <si>
    <t>1002212569</t>
  </si>
  <si>
    <t>012-024-00413466</t>
  </si>
  <si>
    <t>9000810148</t>
  </si>
  <si>
    <t>012-022-00317051</t>
  </si>
  <si>
    <t>40568738</t>
  </si>
  <si>
    <t>0000396273</t>
  </si>
  <si>
    <t>8002830734</t>
  </si>
  <si>
    <t>807105</t>
  </si>
  <si>
    <t>FERRETERIA CARLOS GARCIA</t>
  </si>
  <si>
    <t>JAMA</t>
  </si>
  <si>
    <t>28 DE MARZO Y MARCOS C. VALENCIA</t>
  </si>
  <si>
    <t>012-024-00413467</t>
  </si>
  <si>
    <t>9000810147</t>
  </si>
  <si>
    <t>012-022-00317050</t>
  </si>
  <si>
    <t>0000396274</t>
  </si>
  <si>
    <t>8002830733</t>
  </si>
  <si>
    <t>1002212580</t>
  </si>
  <si>
    <t>012-024-00413468</t>
  </si>
  <si>
    <t>9000810003</t>
  </si>
  <si>
    <t>013-020-00048115</t>
  </si>
  <si>
    <t>70178079</t>
  </si>
  <si>
    <t>0000396559</t>
  </si>
  <si>
    <t>8002830751</t>
  </si>
  <si>
    <t>1002212582</t>
  </si>
  <si>
    <t>012-024-00413469</t>
  </si>
  <si>
    <t>9000810149</t>
  </si>
  <si>
    <t>012-022-00317052</t>
  </si>
  <si>
    <t>40568819</t>
  </si>
  <si>
    <t>0000396397</t>
  </si>
  <si>
    <t>8002830753</t>
  </si>
  <si>
    <t>807095</t>
  </si>
  <si>
    <t>FERRETERIA ANDRADE LOCAL 3 SAN VICE</t>
  </si>
  <si>
    <t>SAN VICENTE</t>
  </si>
  <si>
    <t>CALLE VELEZ Y SUCRE ESQUINA</t>
  </si>
  <si>
    <t>OMSANV</t>
  </si>
  <si>
    <t>O-Manabi-Sanvicente</t>
  </si>
  <si>
    <t>1002212598</t>
  </si>
  <si>
    <t>012-024-00413470</t>
  </si>
  <si>
    <t>9000810150</t>
  </si>
  <si>
    <t>012-022-00317053</t>
  </si>
  <si>
    <t>40568557</t>
  </si>
  <si>
    <t>P000033691</t>
  </si>
  <si>
    <t>8002830778</t>
  </si>
  <si>
    <t>10007345</t>
  </si>
  <si>
    <t>18-UE622</t>
  </si>
  <si>
    <t>1002212589</t>
  </si>
  <si>
    <t>012-024-00413471</t>
  </si>
  <si>
    <t>9000810151</t>
  </si>
  <si>
    <t>012-022-00317054</t>
  </si>
  <si>
    <t>40568841</t>
  </si>
  <si>
    <t>0000396411</t>
  </si>
  <si>
    <t>8002830764</t>
  </si>
  <si>
    <t>810141</t>
  </si>
  <si>
    <t>COMERCIAL ALBERTO AVILES</t>
  </si>
  <si>
    <t>OLMEDO</t>
  </si>
  <si>
    <t>VIA PRINCIPAL STA ANA OLMEDO</t>
  </si>
  <si>
    <t>OMSANT</t>
  </si>
  <si>
    <t>O-Manabi-Santaana</t>
  </si>
  <si>
    <t>1002212608</t>
  </si>
  <si>
    <t>012-024-00413472</t>
  </si>
  <si>
    <t>9000810152</t>
  </si>
  <si>
    <t>012-022-00317055</t>
  </si>
  <si>
    <t>40568772</t>
  </si>
  <si>
    <t>P000033766</t>
  </si>
  <si>
    <t>8002830791</t>
  </si>
  <si>
    <t>805824</t>
  </si>
  <si>
    <t>FERRETERIA MINAS</t>
  </si>
  <si>
    <t>ANTONIO JOSÉ DE SUCRE</t>
  </si>
  <si>
    <t>1002212607</t>
  </si>
  <si>
    <t>012-024-00413473</t>
  </si>
  <si>
    <t>9000810154</t>
  </si>
  <si>
    <t>012-022-00317057</t>
  </si>
  <si>
    <t>40568744</t>
  </si>
  <si>
    <t>P000033761</t>
  </si>
  <si>
    <t>8002830789</t>
  </si>
  <si>
    <t>809851</t>
  </si>
  <si>
    <t>FERRICENTRO PEGUCHE</t>
  </si>
  <si>
    <t>PEGUCHE PANAMERICANA NORTE</t>
  </si>
  <si>
    <t>012-024-00413474</t>
  </si>
  <si>
    <t>9000810153</t>
  </si>
  <si>
    <t>012-022-00317056</t>
  </si>
  <si>
    <t>40568743</t>
  </si>
  <si>
    <t>P000033760</t>
  </si>
  <si>
    <t>8002830790</t>
  </si>
  <si>
    <t>1002212606</t>
  </si>
  <si>
    <t>012-024-00413475</t>
  </si>
  <si>
    <t>9000810158</t>
  </si>
  <si>
    <t>012-022-00317058</t>
  </si>
  <si>
    <t>40568591</t>
  </si>
  <si>
    <t>P000033703</t>
  </si>
  <si>
    <t>8002830788</t>
  </si>
  <si>
    <t>100021498</t>
  </si>
  <si>
    <t>JUAN MENDEZ</t>
  </si>
  <si>
    <t>18-UE686</t>
  </si>
  <si>
    <t>1002212619</t>
  </si>
  <si>
    <t>012-024-00413476</t>
  </si>
  <si>
    <t>9000810160</t>
  </si>
  <si>
    <t>012-022-00317060</t>
  </si>
  <si>
    <t>40568854</t>
  </si>
  <si>
    <t>0000396451</t>
  </si>
  <si>
    <t>8002830805</t>
  </si>
  <si>
    <t>012-024-00413477</t>
  </si>
  <si>
    <t>9000810159</t>
  </si>
  <si>
    <t>012-022-00317059</t>
  </si>
  <si>
    <t>40568853</t>
  </si>
  <si>
    <t>0000396450</t>
  </si>
  <si>
    <t>8002830806</t>
  </si>
  <si>
    <t>1002212684</t>
  </si>
  <si>
    <t>012-024-00413478</t>
  </si>
  <si>
    <t>9000810169</t>
  </si>
  <si>
    <t>012-022-00317063</t>
  </si>
  <si>
    <t>40568688</t>
  </si>
  <si>
    <t>P000033740</t>
  </si>
  <si>
    <t>8002830894</t>
  </si>
  <si>
    <t>012-024-00413479</t>
  </si>
  <si>
    <t>9000810167</t>
  </si>
  <si>
    <t>012-022-00317061</t>
  </si>
  <si>
    <t>40568689</t>
  </si>
  <si>
    <t>P000033741</t>
  </si>
  <si>
    <t>8002830895</t>
  </si>
  <si>
    <t>012-024-00413480</t>
  </si>
  <si>
    <t>9000810168</t>
  </si>
  <si>
    <t>012-022-00317062</t>
  </si>
  <si>
    <t>40568687</t>
  </si>
  <si>
    <t>P000033739</t>
  </si>
  <si>
    <t>8002830896</t>
  </si>
  <si>
    <t>1002212686</t>
  </si>
  <si>
    <t>012-024-00413481</t>
  </si>
  <si>
    <t>9000810171</t>
  </si>
  <si>
    <t>012-022-00317064</t>
  </si>
  <si>
    <t>40569020</t>
  </si>
  <si>
    <t>P000033831</t>
  </si>
  <si>
    <t>8002830899</t>
  </si>
  <si>
    <t>1002212683</t>
  </si>
  <si>
    <t>012-024-00413482</t>
  </si>
  <si>
    <t>2500108858</t>
  </si>
  <si>
    <t>0000396582</t>
  </si>
  <si>
    <t>8002830893</t>
  </si>
  <si>
    <t>1002212701</t>
  </si>
  <si>
    <t>012-024-00413483</t>
  </si>
  <si>
    <t>0000396439</t>
  </si>
  <si>
    <t>8002830920</t>
  </si>
  <si>
    <t>012-024-00413484</t>
  </si>
  <si>
    <t>0000396438</t>
  </si>
  <si>
    <t>8002830921</t>
  </si>
  <si>
    <t>1002212733</t>
  </si>
  <si>
    <t>012-024-00413485</t>
  </si>
  <si>
    <t>9000810175</t>
  </si>
  <si>
    <t>012-022-00317066</t>
  </si>
  <si>
    <t>40568810</t>
  </si>
  <si>
    <t>P000033777</t>
  </si>
  <si>
    <t>8002830968</t>
  </si>
  <si>
    <t>012-024-00413486</t>
  </si>
  <si>
    <t>9000810174</t>
  </si>
  <si>
    <t>012-022-00317065</t>
  </si>
  <si>
    <t>40568809</t>
  </si>
  <si>
    <t>P000033776</t>
  </si>
  <si>
    <t>8002830967</t>
  </si>
  <si>
    <t>1002212734</t>
  </si>
  <si>
    <t>012-024-00413487</t>
  </si>
  <si>
    <t>9000810176</t>
  </si>
  <si>
    <t>012-022-00317067</t>
  </si>
  <si>
    <t>40568722</t>
  </si>
  <si>
    <t>0000396253</t>
  </si>
  <si>
    <t>8002830969</t>
  </si>
  <si>
    <t>101593</t>
  </si>
  <si>
    <t>GAVILANES BUENAÑO MILTON HUGO</t>
  </si>
  <si>
    <t>801636</t>
  </si>
  <si>
    <t>BODEGA MILTON GAVILA</t>
  </si>
  <si>
    <t>CALLE REINALDO ESPINOSA</t>
  </si>
  <si>
    <t>1002212746</t>
  </si>
  <si>
    <t>012-024-00413488</t>
  </si>
  <si>
    <t>2500108869</t>
  </si>
  <si>
    <t>P000033830</t>
  </si>
  <si>
    <t>8002830987</t>
  </si>
  <si>
    <t>1002212743</t>
  </si>
  <si>
    <t>012-024-00413489</t>
  </si>
  <si>
    <t>9000810180</t>
  </si>
  <si>
    <t>012-022-00317068</t>
  </si>
  <si>
    <t>40568928</t>
  </si>
  <si>
    <t>0000396567</t>
  </si>
  <si>
    <t>8002830983</t>
  </si>
  <si>
    <t>10001346</t>
  </si>
  <si>
    <t>FERRETERIA Y HOGAR</t>
  </si>
  <si>
    <t>807194</t>
  </si>
  <si>
    <t>CALLE 22 DE ENERO Y EL TEJAR</t>
  </si>
  <si>
    <t>012-024-00413490</t>
  </si>
  <si>
    <t>9000777388</t>
  </si>
  <si>
    <t>013-020-00046005</t>
  </si>
  <si>
    <t>70170239</t>
  </si>
  <si>
    <t>0000396566</t>
  </si>
  <si>
    <t>8002830984</t>
  </si>
  <si>
    <t>1002212749</t>
  </si>
  <si>
    <t>012-024-00413491</t>
  </si>
  <si>
    <t>9000810183</t>
  </si>
  <si>
    <t>012-022-00317069</t>
  </si>
  <si>
    <t>40567863</t>
  </si>
  <si>
    <t>P000033458</t>
  </si>
  <si>
    <t>8002830990</t>
  </si>
  <si>
    <t>1002212744</t>
  </si>
  <si>
    <t>012-024-00413492</t>
  </si>
  <si>
    <t>9000810184</t>
  </si>
  <si>
    <t>012-022-00317070</t>
  </si>
  <si>
    <t>40569005</t>
  </si>
  <si>
    <t>P000033827</t>
  </si>
  <si>
    <t>8002830985</t>
  </si>
  <si>
    <t>1002212752</t>
  </si>
  <si>
    <t>012-024-00413493</t>
  </si>
  <si>
    <t>9000810187</t>
  </si>
  <si>
    <t>012-022-00317072</t>
  </si>
  <si>
    <t>40569037</t>
  </si>
  <si>
    <t>P000033836</t>
  </si>
  <si>
    <t>8002830996</t>
  </si>
  <si>
    <t>012-024-00413494</t>
  </si>
  <si>
    <t>9000810186</t>
  </si>
  <si>
    <t>012-022-00317071</t>
  </si>
  <si>
    <t>40569036</t>
  </si>
  <si>
    <t>P000033835</t>
  </si>
  <si>
    <t>8002830995</t>
  </si>
  <si>
    <t>1002212751</t>
  </si>
  <si>
    <t>012-024-00413495</t>
  </si>
  <si>
    <t>9000810192</t>
  </si>
  <si>
    <t>012-022-00317074</t>
  </si>
  <si>
    <t>40568774</t>
  </si>
  <si>
    <t>P000033768</t>
  </si>
  <si>
    <t>8002830993</t>
  </si>
  <si>
    <t>803122</t>
  </si>
  <si>
    <t>FERRETERIA CADENA</t>
  </si>
  <si>
    <t>PANAMERICANA NORTE VIA AL QUINCHE</t>
  </si>
  <si>
    <t>012-024-00413496</t>
  </si>
  <si>
    <t>9000810191</t>
  </si>
  <si>
    <t>012-022-00317073</t>
  </si>
  <si>
    <t>40568773</t>
  </si>
  <si>
    <t>P000033767</t>
  </si>
  <si>
    <t>8002830994</t>
  </si>
  <si>
    <t>1002212748</t>
  </si>
  <si>
    <t>012-024-00413497</t>
  </si>
  <si>
    <t>0000396359</t>
  </si>
  <si>
    <t>8002830989</t>
  </si>
  <si>
    <t>100015164</t>
  </si>
  <si>
    <t>SEGUNDO TRONCOZO</t>
  </si>
  <si>
    <t>18-PAC8274</t>
  </si>
  <si>
    <t>1002212764</t>
  </si>
  <si>
    <t>012-024-00413498</t>
  </si>
  <si>
    <t>9000810193</t>
  </si>
  <si>
    <t>012-022-00317075</t>
  </si>
  <si>
    <t>40568820</t>
  </si>
  <si>
    <t>P000033780</t>
  </si>
  <si>
    <t>8002831015</t>
  </si>
  <si>
    <t>802933</t>
  </si>
  <si>
    <t>FERRETERIA FERROCONSTRU-TULCÁN</t>
  </si>
  <si>
    <t>CALLE SUCRE Y CALLE QUITO</t>
  </si>
  <si>
    <t>1002212767</t>
  </si>
  <si>
    <t>012-024-00413499</t>
  </si>
  <si>
    <t>9000810195</t>
  </si>
  <si>
    <t>012-022-00317077</t>
  </si>
  <si>
    <t>40569010</t>
  </si>
  <si>
    <t>P000033829</t>
  </si>
  <si>
    <t>8002831019</t>
  </si>
  <si>
    <t>012-024-00413500</t>
  </si>
  <si>
    <t>9000810194</t>
  </si>
  <si>
    <t>012-022-00317076</t>
  </si>
  <si>
    <t>40569009</t>
  </si>
  <si>
    <t>P000033828</t>
  </si>
  <si>
    <t>8002831018</t>
  </si>
  <si>
    <t>1002212758</t>
  </si>
  <si>
    <t>012-024-00413501</t>
  </si>
  <si>
    <t>0000396360</t>
  </si>
  <si>
    <t>8002831004</t>
  </si>
  <si>
    <t>1002212770</t>
  </si>
  <si>
    <t>012-024-00413502</t>
  </si>
  <si>
    <t>9000810196</t>
  </si>
  <si>
    <t>012-022-00317078</t>
  </si>
  <si>
    <t>40569063</t>
  </si>
  <si>
    <t>P000033838</t>
  </si>
  <si>
    <t>8002831022</t>
  </si>
  <si>
    <t>1002212799</t>
  </si>
  <si>
    <t>012-024-00413503</t>
  </si>
  <si>
    <t>9000810198</t>
  </si>
  <si>
    <t>012-022-00317080</t>
  </si>
  <si>
    <t>40568898</t>
  </si>
  <si>
    <t>P000033795</t>
  </si>
  <si>
    <t>8002831056</t>
  </si>
  <si>
    <t>012-024-00413504</t>
  </si>
  <si>
    <t>9000810197</t>
  </si>
  <si>
    <t>012-022-00317079</t>
  </si>
  <si>
    <t>40568899</t>
  </si>
  <si>
    <t>P000033796</t>
  </si>
  <si>
    <t>8002831057</t>
  </si>
  <si>
    <t>1002212802</t>
  </si>
  <si>
    <t>012-024-00413505</t>
  </si>
  <si>
    <t>9000810200</t>
  </si>
  <si>
    <t>012-022-00317081</t>
  </si>
  <si>
    <t>40568790</t>
  </si>
  <si>
    <t>0000396329</t>
  </si>
  <si>
    <t>8002831060</t>
  </si>
  <si>
    <t>810920</t>
  </si>
  <si>
    <t>INMOCONTACTO OBRA CARMEN A</t>
  </si>
  <si>
    <t>CALLE C6 Y JOSE MARÍA VELASCO IBARR</t>
  </si>
  <si>
    <t>OPLLAN</t>
  </si>
  <si>
    <t>O-Pichincha-Llanochico</t>
  </si>
  <si>
    <t>1002212800</t>
  </si>
  <si>
    <t>012-024-00413506</t>
  </si>
  <si>
    <t>9000810202</t>
  </si>
  <si>
    <t>012-022-00317082</t>
  </si>
  <si>
    <t>40568801</t>
  </si>
  <si>
    <t>P000033774</t>
  </si>
  <si>
    <t>8002831058</t>
  </si>
  <si>
    <t>1002212745</t>
  </si>
  <si>
    <t>012-024-00413507</t>
  </si>
  <si>
    <t>9000810203</t>
  </si>
  <si>
    <t>012-022-00317083</t>
  </si>
  <si>
    <t>40568917</t>
  </si>
  <si>
    <t>0000396552</t>
  </si>
  <si>
    <t>8002830986</t>
  </si>
  <si>
    <t>801594</t>
  </si>
  <si>
    <t>DEYSI CARRILLO</t>
  </si>
  <si>
    <t>VERONICA ALVAREZ 1 /CALLE ALTIPILLA</t>
  </si>
  <si>
    <t>1002212781</t>
  </si>
  <si>
    <t>012-024-00413508</t>
  </si>
  <si>
    <t>9000810205</t>
  </si>
  <si>
    <t>012-022-00317085</t>
  </si>
  <si>
    <t>40568667</t>
  </si>
  <si>
    <t>P000033730</t>
  </si>
  <si>
    <t>8002831036</t>
  </si>
  <si>
    <t>805452</t>
  </si>
  <si>
    <t>SUCURSAL SIGZAL</t>
  </si>
  <si>
    <t>REPUBLICA OE 10-97 Y PRIMAVERA</t>
  </si>
  <si>
    <t>012-024-00413509</t>
  </si>
  <si>
    <t>9000810204</t>
  </si>
  <si>
    <t>012-022-00317084</t>
  </si>
  <si>
    <t>40568668</t>
  </si>
  <si>
    <t>P000033731</t>
  </si>
  <si>
    <t>8002831035</t>
  </si>
  <si>
    <t>1002212836</t>
  </si>
  <si>
    <t>012-024-00413510</t>
  </si>
  <si>
    <t>2500108840</t>
  </si>
  <si>
    <t>0000396475</t>
  </si>
  <si>
    <t>8002831099</t>
  </si>
  <si>
    <t>800649</t>
  </si>
  <si>
    <t>EDISON POZO</t>
  </si>
  <si>
    <t>FERRT PROMACERO, AV 24 DE MAYO Y</t>
  </si>
  <si>
    <t>1002212845</t>
  </si>
  <si>
    <t>012-024-00413511</t>
  </si>
  <si>
    <t>2500108771</t>
  </si>
  <si>
    <t>0000395723</t>
  </si>
  <si>
    <t>8002831108</t>
  </si>
  <si>
    <t>1002212825</t>
  </si>
  <si>
    <t>012-024-00413512</t>
  </si>
  <si>
    <t>2500108864</t>
  </si>
  <si>
    <t>P000033819</t>
  </si>
  <si>
    <t>8002831088</t>
  </si>
  <si>
    <t>1002212837</t>
  </si>
  <si>
    <t>012-024-00413513</t>
  </si>
  <si>
    <t>9000810209</t>
  </si>
  <si>
    <t>012-022-00317087</t>
  </si>
  <si>
    <t>40569078</t>
  </si>
  <si>
    <t>P000033842</t>
  </si>
  <si>
    <t>8002831100</t>
  </si>
  <si>
    <t>012-024-00413514</t>
  </si>
  <si>
    <t>9000810208</t>
  </si>
  <si>
    <t>012-022-00317086</t>
  </si>
  <si>
    <t>40569077</t>
  </si>
  <si>
    <t>P000033841</t>
  </si>
  <si>
    <t>8002831101</t>
  </si>
  <si>
    <t>1002212831</t>
  </si>
  <si>
    <t>012-024-00413515</t>
  </si>
  <si>
    <t>9000810211</t>
  </si>
  <si>
    <t>012-022-00317088</t>
  </si>
  <si>
    <t>40568749</t>
  </si>
  <si>
    <t>0000396290</t>
  </si>
  <si>
    <t>8002831094</t>
  </si>
  <si>
    <t>803583</t>
  </si>
  <si>
    <t>JAIME CORDOVA</t>
  </si>
  <si>
    <t>AV 9 DE OCTUBRE Y RIO CURARAY</t>
  </si>
  <si>
    <t>1002212841</t>
  </si>
  <si>
    <t>012-024-00413516</t>
  </si>
  <si>
    <t>9000810213</t>
  </si>
  <si>
    <t>012-022-00317089</t>
  </si>
  <si>
    <t>40569035</t>
  </si>
  <si>
    <t>P000033834</t>
  </si>
  <si>
    <t>8002831105</t>
  </si>
  <si>
    <t>1002212840</t>
  </si>
  <si>
    <t>012-024-00413517</t>
  </si>
  <si>
    <t>2500108859</t>
  </si>
  <si>
    <t>P000033810</t>
  </si>
  <si>
    <t>8002831104</t>
  </si>
  <si>
    <t>807098</t>
  </si>
  <si>
    <t>CALLE LA DELICIA Y AV. LOS CAPULIES</t>
  </si>
  <si>
    <t>1002212873</t>
  </si>
  <si>
    <t>012-024-00413518</t>
  </si>
  <si>
    <t>9000810216</t>
  </si>
  <si>
    <t>012-022-00317090</t>
  </si>
  <si>
    <t>40568821</t>
  </si>
  <si>
    <t>P000033781</t>
  </si>
  <si>
    <t>8002831138</t>
  </si>
  <si>
    <t>1002212862</t>
  </si>
  <si>
    <t>012-024-00413519</t>
  </si>
  <si>
    <t>9000810217</t>
  </si>
  <si>
    <t>012-022-00317091</t>
  </si>
  <si>
    <t>40568934</t>
  </si>
  <si>
    <t>P000033805</t>
  </si>
  <si>
    <t>8002831125</t>
  </si>
  <si>
    <t>1002212877</t>
  </si>
  <si>
    <t>012-024-00413520</t>
  </si>
  <si>
    <t>9000810223</t>
  </si>
  <si>
    <t>012-022-00317094</t>
  </si>
  <si>
    <t>40569114</t>
  </si>
  <si>
    <t>P000033868</t>
  </si>
  <si>
    <t>8002831143</t>
  </si>
  <si>
    <t>012-024-00413521</t>
  </si>
  <si>
    <t>9000810221</t>
  </si>
  <si>
    <t>012-022-00317092</t>
  </si>
  <si>
    <t>40569113</t>
  </si>
  <si>
    <t>P000033867</t>
  </si>
  <si>
    <t>8002831144</t>
  </si>
  <si>
    <t>012-024-00413522</t>
  </si>
  <si>
    <t>9000810222</t>
  </si>
  <si>
    <t>012-022-00317093</t>
  </si>
  <si>
    <t>40569112</t>
  </si>
  <si>
    <t>P000033866</t>
  </si>
  <si>
    <t>8002831145</t>
  </si>
  <si>
    <t>1002212881</t>
  </si>
  <si>
    <t>012-024-00413523</t>
  </si>
  <si>
    <t>9000810224</t>
  </si>
  <si>
    <t>012-022-00317095</t>
  </si>
  <si>
    <t>40569120</t>
  </si>
  <si>
    <t>P000033870</t>
  </si>
  <si>
    <t>8002831148</t>
  </si>
  <si>
    <t>1002212891</t>
  </si>
  <si>
    <t>012-024-00413524</t>
  </si>
  <si>
    <t>9000810227</t>
  </si>
  <si>
    <t>012-022-00317097</t>
  </si>
  <si>
    <t>40568993</t>
  </si>
  <si>
    <t>0000396627</t>
  </si>
  <si>
    <t>8002831158</t>
  </si>
  <si>
    <t>804613</t>
  </si>
  <si>
    <t>RIZZO FELIX ROSALVA BANESA</t>
  </si>
  <si>
    <t>AV UNIDAD NACIONAL Y EVA PERON</t>
  </si>
  <si>
    <t>012-024-00413525</t>
  </si>
  <si>
    <t>9000810226</t>
  </si>
  <si>
    <t>012-022-00317096</t>
  </si>
  <si>
    <t>0000396628</t>
  </si>
  <si>
    <t>8002831159</t>
  </si>
  <si>
    <t>1002212874</t>
  </si>
  <si>
    <t>012-024-00413526</t>
  </si>
  <si>
    <t>9000810229</t>
  </si>
  <si>
    <t>012-022-00317099</t>
  </si>
  <si>
    <t>40569022</t>
  </si>
  <si>
    <t>P000033832</t>
  </si>
  <si>
    <t>8002831139</t>
  </si>
  <si>
    <t>012-024-00413527</t>
  </si>
  <si>
    <t>9000810228</t>
  </si>
  <si>
    <t>012-022-00317098</t>
  </si>
  <si>
    <t>40569023</t>
  </si>
  <si>
    <t>P000033833</t>
  </si>
  <si>
    <t>8002831140</t>
  </si>
  <si>
    <t>1002212880</t>
  </si>
  <si>
    <t>012-024-00413528</t>
  </si>
  <si>
    <t>9000810234</t>
  </si>
  <si>
    <t>012-022-00317100</t>
  </si>
  <si>
    <t>40569121</t>
  </si>
  <si>
    <t>P000033871</t>
  </si>
  <si>
    <t>8002831147</t>
  </si>
  <si>
    <t>1002212901</t>
  </si>
  <si>
    <t>012-024-00413529</t>
  </si>
  <si>
    <t>2500108865</t>
  </si>
  <si>
    <t>P000033820</t>
  </si>
  <si>
    <t>8002831169</t>
  </si>
  <si>
    <t>1002212889</t>
  </si>
  <si>
    <t>012-024-00413530</t>
  </si>
  <si>
    <t>9000810236</t>
  </si>
  <si>
    <t>012-022-00317102</t>
  </si>
  <si>
    <t>40568990</t>
  </si>
  <si>
    <t>0000396623</t>
  </si>
  <si>
    <t>8002831155</t>
  </si>
  <si>
    <t>101488</t>
  </si>
  <si>
    <t>CHASIPANTA REINOSO YARA MAIRA</t>
  </si>
  <si>
    <t>800998</t>
  </si>
  <si>
    <t>BODEGA PRINCIPAL CHA</t>
  </si>
  <si>
    <t>BODEGA PRINCIPAL CHASIPANTA  / VIA</t>
  </si>
  <si>
    <t>OPALAN</t>
  </si>
  <si>
    <t>O-Pichincha-Alangasi</t>
  </si>
  <si>
    <t>012-024-00413531</t>
  </si>
  <si>
    <t>9000810235</t>
  </si>
  <si>
    <t>012-022-00317101</t>
  </si>
  <si>
    <t>0000396622</t>
  </si>
  <si>
    <t>8002831156</t>
  </si>
  <si>
    <t>1002212913</t>
  </si>
  <si>
    <t>012-024-00413532</t>
  </si>
  <si>
    <t>9000810239</t>
  </si>
  <si>
    <t>012-022-00317105</t>
  </si>
  <si>
    <t>40568823</t>
  </si>
  <si>
    <t>0000396403</t>
  </si>
  <si>
    <t>8002831186</t>
  </si>
  <si>
    <t>10000841</t>
  </si>
  <si>
    <t>ARGOTI CORTEZ LUIS ALFONSO</t>
  </si>
  <si>
    <t>807013</t>
  </si>
  <si>
    <t>FERRETERIA ARGOTI</t>
  </si>
  <si>
    <t>AV 6 DE DICIEMBRE Y JIMMY ANCHICO</t>
  </si>
  <si>
    <t>012-024-00413533</t>
  </si>
  <si>
    <t>9000810237</t>
  </si>
  <si>
    <t>012-022-00317103</t>
  </si>
  <si>
    <t>0000396400</t>
  </si>
  <si>
    <t>8002831185</t>
  </si>
  <si>
    <t>012-024-00413534</t>
  </si>
  <si>
    <t>9000810238</t>
  </si>
  <si>
    <t>012-022-00317104</t>
  </si>
  <si>
    <t>0000396402</t>
  </si>
  <si>
    <t>8002831184</t>
  </si>
  <si>
    <t>1002212830</t>
  </si>
  <si>
    <t>012-024-00413535</t>
  </si>
  <si>
    <t>9000810243</t>
  </si>
  <si>
    <t>012-022-00317106</t>
  </si>
  <si>
    <t>40568598</t>
  </si>
  <si>
    <t>0000396123</t>
  </si>
  <si>
    <t>8002831093</t>
  </si>
  <si>
    <t>10008110</t>
  </si>
  <si>
    <t>PETROBYC S.A.</t>
  </si>
  <si>
    <t>810957</t>
  </si>
  <si>
    <t>CALLE S Y AV PV MALDONADO</t>
  </si>
  <si>
    <t>1002212915</t>
  </si>
  <si>
    <t>012-024-00413536</t>
  </si>
  <si>
    <t>9000810246</t>
  </si>
  <si>
    <t>012-022-00317107</t>
  </si>
  <si>
    <t>40568740</t>
  </si>
  <si>
    <t>0000396275</t>
  </si>
  <si>
    <t>8002831189</t>
  </si>
  <si>
    <t>800642</t>
  </si>
  <si>
    <t>BERTHA LEON REINOSO</t>
  </si>
  <si>
    <t>EL TRIUNFO</t>
  </si>
  <si>
    <t>BERTHA LEON REINOSO / VIA AL TRIUNF</t>
  </si>
  <si>
    <t>OGELTR</t>
  </si>
  <si>
    <t>O-Guayas-Eltriunfo</t>
  </si>
  <si>
    <t>1002212939</t>
  </si>
  <si>
    <t>012-024-00413537</t>
  </si>
  <si>
    <t>9000810294</t>
  </si>
  <si>
    <t>012-022-00317109</t>
  </si>
  <si>
    <t>40569126</t>
  </si>
  <si>
    <t>P000033876</t>
  </si>
  <si>
    <t>8002831213</t>
  </si>
  <si>
    <t>012-024-00413538</t>
  </si>
  <si>
    <t>9000810292</t>
  </si>
  <si>
    <t>012-022-00317108</t>
  </si>
  <si>
    <t>40569125</t>
  </si>
  <si>
    <t>P000033875</t>
  </si>
  <si>
    <t>8002831214</t>
  </si>
  <si>
    <t>1002212896</t>
  </si>
  <si>
    <t>012-024-00413539</t>
  </si>
  <si>
    <t>2500108810</t>
  </si>
  <si>
    <t>0000396113</t>
  </si>
  <si>
    <t>8002831163</t>
  </si>
  <si>
    <t>1002212860</t>
  </si>
  <si>
    <t>012-024-00413540</t>
  </si>
  <si>
    <t>0000396110</t>
  </si>
  <si>
    <t>8002831124</t>
  </si>
  <si>
    <t>1002212961</t>
  </si>
  <si>
    <t>012-024-00413541</t>
  </si>
  <si>
    <t>9000810331</t>
  </si>
  <si>
    <t>012-022-00317110</t>
  </si>
  <si>
    <t>40569102</t>
  </si>
  <si>
    <t>0000396685</t>
  </si>
  <si>
    <t>8002831250</t>
  </si>
  <si>
    <t>1002212940</t>
  </si>
  <si>
    <t>012-024-00413542</t>
  </si>
  <si>
    <t>9000810333</t>
  </si>
  <si>
    <t>012-022-00317112</t>
  </si>
  <si>
    <t>40569130</t>
  </si>
  <si>
    <t>0000396720</t>
  </si>
  <si>
    <t>8002831217</t>
  </si>
  <si>
    <t>012-024-00413543</t>
  </si>
  <si>
    <t>9000810332</t>
  </si>
  <si>
    <t>012-022-00317111</t>
  </si>
  <si>
    <t>0000396721</t>
  </si>
  <si>
    <t>8002831216</t>
  </si>
  <si>
    <t>1002212929</t>
  </si>
  <si>
    <t>012-024-00413544</t>
  </si>
  <si>
    <t>2500108879</t>
  </si>
  <si>
    <t>P000033874</t>
  </si>
  <si>
    <t>8002831202</t>
  </si>
  <si>
    <t>1002212934</t>
  </si>
  <si>
    <t>012-024-00413545</t>
  </si>
  <si>
    <t>9000809941</t>
  </si>
  <si>
    <t>013-020-00048112</t>
  </si>
  <si>
    <t>70178040</t>
  </si>
  <si>
    <t>0000396443</t>
  </si>
  <si>
    <t>8002831208</t>
  </si>
  <si>
    <t>1002212895</t>
  </si>
  <si>
    <t>012-024-00413546</t>
  </si>
  <si>
    <t>9000810337</t>
  </si>
  <si>
    <t>012-022-00317113</t>
  </si>
  <si>
    <t>0000396517</t>
  </si>
  <si>
    <t>8002831162</t>
  </si>
  <si>
    <t>1002212957</t>
  </si>
  <si>
    <t>012-024-00413547</t>
  </si>
  <si>
    <t>9000810340</t>
  </si>
  <si>
    <t>012-022-00317115</t>
  </si>
  <si>
    <t>40568747</t>
  </si>
  <si>
    <t>P000033763</t>
  </si>
  <si>
    <t>8002831244</t>
  </si>
  <si>
    <t>012-024-00413548</t>
  </si>
  <si>
    <t>9000810338</t>
  </si>
  <si>
    <t>012-022-00317114</t>
  </si>
  <si>
    <t>40568746</t>
  </si>
  <si>
    <t>P000033762</t>
  </si>
  <si>
    <t>8002831245</t>
  </si>
  <si>
    <t>1002212944</t>
  </si>
  <si>
    <t>012-024-00413550</t>
  </si>
  <si>
    <t>9000810343</t>
  </si>
  <si>
    <t>012-022-00317117</t>
  </si>
  <si>
    <t>40569141</t>
  </si>
  <si>
    <t>0000396743</t>
  </si>
  <si>
    <t>8002831224</t>
  </si>
  <si>
    <t>012-024-00413551</t>
  </si>
  <si>
    <t>9000810342</t>
  </si>
  <si>
    <t>012-022-00317116</t>
  </si>
  <si>
    <t>40569142</t>
  </si>
  <si>
    <t>0000396744</t>
  </si>
  <si>
    <t>8002831223</t>
  </si>
  <si>
    <t>1002212941</t>
  </si>
  <si>
    <t>012-024-00413552</t>
  </si>
  <si>
    <t>9000810345</t>
  </si>
  <si>
    <t>012-022-00317118</t>
  </si>
  <si>
    <t>40568989</t>
  </si>
  <si>
    <t>0000396615</t>
  </si>
  <si>
    <t>8002831218</t>
  </si>
  <si>
    <t>1002212955</t>
  </si>
  <si>
    <t>012-024-00413553</t>
  </si>
  <si>
    <t>0000396112</t>
  </si>
  <si>
    <t>8002831241</t>
  </si>
  <si>
    <t>1002212907</t>
  </si>
  <si>
    <t>012-024-00413554</t>
  </si>
  <si>
    <t>9000810347</t>
  </si>
  <si>
    <t>012-022-00317119</t>
  </si>
  <si>
    <t>40568793</t>
  </si>
  <si>
    <t>0000396336</t>
  </si>
  <si>
    <t>8002831176</t>
  </si>
  <si>
    <t>806726</t>
  </si>
  <si>
    <t>GRANEL HORMIBOSNA IBARRA-IBARRA</t>
  </si>
  <si>
    <t>LAS PALMAS ANTIGUA VIA URCUQUI</t>
  </si>
  <si>
    <t>1002212952</t>
  </si>
  <si>
    <t>012-024-00413555</t>
  </si>
  <si>
    <t>9000810348</t>
  </si>
  <si>
    <t>012-022-00317120</t>
  </si>
  <si>
    <t>40568904</t>
  </si>
  <si>
    <t>0000396536</t>
  </si>
  <si>
    <t>8002831237</t>
  </si>
  <si>
    <t>1002212985</t>
  </si>
  <si>
    <t>012-024-00413556</t>
  </si>
  <si>
    <t>9000810351</t>
  </si>
  <si>
    <t>012-022-00317121</t>
  </si>
  <si>
    <t>40568842</t>
  </si>
  <si>
    <t>0000396412</t>
  </si>
  <si>
    <t>8002831277</t>
  </si>
  <si>
    <t>1002213041</t>
  </si>
  <si>
    <t>012-024-00413557</t>
  </si>
  <si>
    <t>2500108885</t>
  </si>
  <si>
    <t>P000033889</t>
  </si>
  <si>
    <t>8002831337</t>
  </si>
  <si>
    <t>1002212969</t>
  </si>
  <si>
    <t>012-024-00413558</t>
  </si>
  <si>
    <t>9000810352</t>
  </si>
  <si>
    <t>012-022-00317122</t>
  </si>
  <si>
    <t>40568843</t>
  </si>
  <si>
    <t>P000033783</t>
  </si>
  <si>
    <t>8002831258</t>
  </si>
  <si>
    <t>1002213062</t>
  </si>
  <si>
    <t>012-024-00413559</t>
  </si>
  <si>
    <t>9000810241</t>
  </si>
  <si>
    <t>013-020-00048131</t>
  </si>
  <si>
    <t>70178136</t>
  </si>
  <si>
    <t>0000396778</t>
  </si>
  <si>
    <t>8002831362</t>
  </si>
  <si>
    <t>103008</t>
  </si>
  <si>
    <t>INDUSTRIA ACEROS MONTECRISTI</t>
  </si>
  <si>
    <t>807106</t>
  </si>
  <si>
    <t>QUALYACEROS</t>
  </si>
  <si>
    <t>DE LOS JAZMINES N58- 135 Y JUAN M</t>
  </si>
  <si>
    <t>012-024-00413560</t>
  </si>
  <si>
    <t>9000810242</t>
  </si>
  <si>
    <t>013-020-00048132</t>
  </si>
  <si>
    <t>70178135</t>
  </si>
  <si>
    <t>0000396777</t>
  </si>
  <si>
    <t>8002831363</t>
  </si>
  <si>
    <t>1002212988</t>
  </si>
  <si>
    <t>012-024-00413561</t>
  </si>
  <si>
    <t>9000810354</t>
  </si>
  <si>
    <t>012-022-00317123</t>
  </si>
  <si>
    <t>0000396414</t>
  </si>
  <si>
    <t>8002831280</t>
  </si>
  <si>
    <t>1002212964</t>
  </si>
  <si>
    <t>012-024-00413562</t>
  </si>
  <si>
    <t>9000810358</t>
  </si>
  <si>
    <t>012-022-00317124</t>
  </si>
  <si>
    <t>40568781</t>
  </si>
  <si>
    <t>0000396314</t>
  </si>
  <si>
    <t>8002831253</t>
  </si>
  <si>
    <t>1002213083</t>
  </si>
  <si>
    <t>012-024-00413563</t>
  </si>
  <si>
    <t>9000810359</t>
  </si>
  <si>
    <t>012-022-00317125</t>
  </si>
  <si>
    <t>40569175</t>
  </si>
  <si>
    <t>0000396805</t>
  </si>
  <si>
    <t>8002831388</t>
  </si>
  <si>
    <t>802863</t>
  </si>
  <si>
    <t>AV. MANTILLA S/N Y GRAN COLOMBIA</t>
  </si>
  <si>
    <t>OCBOLI</t>
  </si>
  <si>
    <t>O-Carchi-Bolivar</t>
  </si>
  <si>
    <t>1002213079</t>
  </si>
  <si>
    <t>012-024-00413564</t>
  </si>
  <si>
    <t>9000810364</t>
  </si>
  <si>
    <t>012-022-00317126</t>
  </si>
  <si>
    <t>40569173</t>
  </si>
  <si>
    <t>0000396802</t>
  </si>
  <si>
    <t>8002831385</t>
  </si>
  <si>
    <t>1002212987</t>
  </si>
  <si>
    <t>012-024-00413565</t>
  </si>
  <si>
    <t>9000810366</t>
  </si>
  <si>
    <t>012-022-00317127</t>
  </si>
  <si>
    <t>0000396413</t>
  </si>
  <si>
    <t>8002831279</t>
  </si>
  <si>
    <t>1002213111</t>
  </si>
  <si>
    <t>012-024-00413566</t>
  </si>
  <si>
    <t>0000396385</t>
  </si>
  <si>
    <t>8002831421</t>
  </si>
  <si>
    <t>1002212990</t>
  </si>
  <si>
    <t>012-024-00413567</t>
  </si>
  <si>
    <t>9000810005</t>
  </si>
  <si>
    <t>013-020-00048116</t>
  </si>
  <si>
    <t>70178080</t>
  </si>
  <si>
    <t>0000396562</t>
  </si>
  <si>
    <t>8002831282</t>
  </si>
  <si>
    <t>806593</t>
  </si>
  <si>
    <t>BARRIO EL PORTAL</t>
  </si>
  <si>
    <t>1002213088</t>
  </si>
  <si>
    <t>012-024-00413568</t>
  </si>
  <si>
    <t>9000810370</t>
  </si>
  <si>
    <t>012-022-00317128</t>
  </si>
  <si>
    <t>40568980</t>
  </si>
  <si>
    <t>P000033813</t>
  </si>
  <si>
    <t>8002831393</t>
  </si>
  <si>
    <t>1002213012</t>
  </si>
  <si>
    <t>012-024-00413569</t>
  </si>
  <si>
    <t>9000810373</t>
  </si>
  <si>
    <t>012-022-00317129</t>
  </si>
  <si>
    <t>0000396415</t>
  </si>
  <si>
    <t>8002831306</t>
  </si>
  <si>
    <t>1002213073</t>
  </si>
  <si>
    <t>012-024-00413570</t>
  </si>
  <si>
    <t>9000810374</t>
  </si>
  <si>
    <t>012-022-00317130</t>
  </si>
  <si>
    <t>40568907</t>
  </si>
  <si>
    <t>P000033800</t>
  </si>
  <si>
    <t>8002831376</t>
  </si>
  <si>
    <t>1002213121</t>
  </si>
  <si>
    <t>012-024-00413571</t>
  </si>
  <si>
    <t>2500108845</t>
  </si>
  <si>
    <t>P000033803</t>
  </si>
  <si>
    <t>8002831432</t>
  </si>
  <si>
    <t>1002213126</t>
  </si>
  <si>
    <t>012-024-00413572</t>
  </si>
  <si>
    <t>9000810378</t>
  </si>
  <si>
    <t>012-022-00317132</t>
  </si>
  <si>
    <t>40569115</t>
  </si>
  <si>
    <t>0000396694</t>
  </si>
  <si>
    <t>8002831439</t>
  </si>
  <si>
    <t>012-024-00413573</t>
  </si>
  <si>
    <t>9000810377</t>
  </si>
  <si>
    <t>012-022-00317131</t>
  </si>
  <si>
    <t>40556969</t>
  </si>
  <si>
    <t>0000396695</t>
  </si>
  <si>
    <t>8002831440</t>
  </si>
  <si>
    <t>1002213097</t>
  </si>
  <si>
    <t>012-024-00413574</t>
  </si>
  <si>
    <t>2500108875</t>
  </si>
  <si>
    <t>P000033865</t>
  </si>
  <si>
    <t>8002831405</t>
  </si>
  <si>
    <t>012-024-00413575</t>
  </si>
  <si>
    <t>2500108874</t>
  </si>
  <si>
    <t>P000033864</t>
  </si>
  <si>
    <t>8002831404</t>
  </si>
  <si>
    <t>1002212946</t>
  </si>
  <si>
    <t>012-024-00413576</t>
  </si>
  <si>
    <t>9000810385</t>
  </si>
  <si>
    <t>012-022-00317134</t>
  </si>
  <si>
    <t>40568915</t>
  </si>
  <si>
    <t>0000396545</t>
  </si>
  <si>
    <t>8002831227</t>
  </si>
  <si>
    <t>10003672</t>
  </si>
  <si>
    <t>ROMERO MENENDEZ GEREMYN</t>
  </si>
  <si>
    <t>807738</t>
  </si>
  <si>
    <t>BODEGA PRINCIPAL GRUPO ROMERO</t>
  </si>
  <si>
    <t>AV MANABI, SECTOR COROMOTO</t>
  </si>
  <si>
    <t>012-024-00413577</t>
  </si>
  <si>
    <t>9000810384</t>
  </si>
  <si>
    <t>012-022-00317133</t>
  </si>
  <si>
    <t>0000396544</t>
  </si>
  <si>
    <t>8002831228</t>
  </si>
  <si>
    <t>1002213138</t>
  </si>
  <si>
    <t>012-024-00413578</t>
  </si>
  <si>
    <t>9000810386</t>
  </si>
  <si>
    <t>012-022-00317135</t>
  </si>
  <si>
    <t>40569123</t>
  </si>
  <si>
    <t>0000396707</t>
  </si>
  <si>
    <t>8002831461</t>
  </si>
  <si>
    <t>101508</t>
  </si>
  <si>
    <t>JEREZ PAREDES LUIS ANIBAL</t>
  </si>
  <si>
    <t>801756</t>
  </si>
  <si>
    <t>BODEG JEREZ ANIBAL</t>
  </si>
  <si>
    <t>AV. 13 DE JUNIO 2045 Y</t>
  </si>
  <si>
    <t>1002213044</t>
  </si>
  <si>
    <t>012-024-00413579</t>
  </si>
  <si>
    <t>9000810388</t>
  </si>
  <si>
    <t>012-022-00317136</t>
  </si>
  <si>
    <t>40568885</t>
  </si>
  <si>
    <t>P000033792</t>
  </si>
  <si>
    <t>8002831340</t>
  </si>
  <si>
    <t>802610</t>
  </si>
  <si>
    <t>ACEROS LAGO AGRIO</t>
  </si>
  <si>
    <t>AV. RIO AGUARICO BARRIO EL JARDIN</t>
  </si>
  <si>
    <t>1002213093</t>
  </si>
  <si>
    <t>012-024-00413580</t>
  </si>
  <si>
    <t>9000810389</t>
  </si>
  <si>
    <t>012-022-00317137</t>
  </si>
  <si>
    <t>40569161</t>
  </si>
  <si>
    <t>0000396765</t>
  </si>
  <si>
    <t>8002831400</t>
  </si>
  <si>
    <t>810729</t>
  </si>
  <si>
    <t>FERRETERIA CHASSI LA MANA</t>
  </si>
  <si>
    <t>CALLE MEDARDO ÁNGEL SILVA Y QUITO</t>
  </si>
  <si>
    <t>1002213140</t>
  </si>
  <si>
    <t>012-024-00413581</t>
  </si>
  <si>
    <t>9000810390</t>
  </si>
  <si>
    <t>012-022-00317138</t>
  </si>
  <si>
    <t>40568984</t>
  </si>
  <si>
    <t>P000033815</t>
  </si>
  <si>
    <t>8002831463</t>
  </si>
  <si>
    <t>1002213170</t>
  </si>
  <si>
    <t>012-024-00413582</t>
  </si>
  <si>
    <t>2500108867</t>
  </si>
  <si>
    <t>P000033822</t>
  </si>
  <si>
    <t>8002831508</t>
  </si>
  <si>
    <t>1002213039</t>
  </si>
  <si>
    <t>012-024-00413583</t>
  </si>
  <si>
    <t>9000810397</t>
  </si>
  <si>
    <t>012-022-00317139</t>
  </si>
  <si>
    <t>40568872</t>
  </si>
  <si>
    <t>0000396486</t>
  </si>
  <si>
    <t>8002831334</t>
  </si>
  <si>
    <t>10007855</t>
  </si>
  <si>
    <t>MENDOZA GARCIA MARIA MAGDALENA</t>
  </si>
  <si>
    <t>810819</t>
  </si>
  <si>
    <t>AV CHONE Y VIA PITA</t>
  </si>
  <si>
    <t>1002213154</t>
  </si>
  <si>
    <t>012-024-00413584</t>
  </si>
  <si>
    <t>9000810438</t>
  </si>
  <si>
    <t>012-022-00317141</t>
  </si>
  <si>
    <t>40568777</t>
  </si>
  <si>
    <t>P000033770</t>
  </si>
  <si>
    <t>8002831481</t>
  </si>
  <si>
    <t>012-024-00413585</t>
  </si>
  <si>
    <t>9000810437</t>
  </si>
  <si>
    <t>012-022-00317140</t>
  </si>
  <si>
    <t>40568776</t>
  </si>
  <si>
    <t>P000033769</t>
  </si>
  <si>
    <t>8002831482</t>
  </si>
  <si>
    <t>1002213065</t>
  </si>
  <si>
    <t>012-024-00413586</t>
  </si>
  <si>
    <t>2500108870</t>
  </si>
  <si>
    <t>P000033845</t>
  </si>
  <si>
    <t>8002831366</t>
  </si>
  <si>
    <t>1002213068</t>
  </si>
  <si>
    <t>012-024-00413587</t>
  </si>
  <si>
    <t>2500108872</t>
  </si>
  <si>
    <t>P000033847</t>
  </si>
  <si>
    <t>8002831369</t>
  </si>
  <si>
    <t>1002213175</t>
  </si>
  <si>
    <t>012-024-00413588</t>
  </si>
  <si>
    <t>9000810440</t>
  </si>
  <si>
    <t>012-022-00317143</t>
  </si>
  <si>
    <t>40568716</t>
  </si>
  <si>
    <t>0000396244</t>
  </si>
  <si>
    <t>8002831514</t>
  </si>
  <si>
    <t>012-024-00413589</t>
  </si>
  <si>
    <t>9000810439</t>
  </si>
  <si>
    <t>012-022-00317142</t>
  </si>
  <si>
    <t>0000396243</t>
  </si>
  <si>
    <t>8002831513</t>
  </si>
  <si>
    <t>1002213136</t>
  </si>
  <si>
    <t>012-024-00413590</t>
  </si>
  <si>
    <t>9000810441</t>
  </si>
  <si>
    <t>012-022-00317144</t>
  </si>
  <si>
    <t>40568906</t>
  </si>
  <si>
    <t>P000033799</t>
  </si>
  <si>
    <t>8002831458</t>
  </si>
  <si>
    <t>100014930</t>
  </si>
  <si>
    <t>JORGE SANCHEZ</t>
  </si>
  <si>
    <t>18-UE791</t>
  </si>
  <si>
    <t>1002213174</t>
  </si>
  <si>
    <t>012-024-00413591</t>
  </si>
  <si>
    <t>9000810442</t>
  </si>
  <si>
    <t>012-022-00317145</t>
  </si>
  <si>
    <t>40568818</t>
  </si>
  <si>
    <t>P000033779</t>
  </si>
  <si>
    <t>8002831512</t>
  </si>
  <si>
    <t>1002213196</t>
  </si>
  <si>
    <t>012-024-00413592</t>
  </si>
  <si>
    <t>9000810443</t>
  </si>
  <si>
    <t>012-022-00317146</t>
  </si>
  <si>
    <t>40569154</t>
  </si>
  <si>
    <t>P000033881</t>
  </si>
  <si>
    <t>8002831543</t>
  </si>
  <si>
    <t>1002213134</t>
  </si>
  <si>
    <t>012-024-00413593</t>
  </si>
  <si>
    <t>9000810446</t>
  </si>
  <si>
    <t>012-022-00317147</t>
  </si>
  <si>
    <t>40568893</t>
  </si>
  <si>
    <t>P000033794</t>
  </si>
  <si>
    <t>8002831456</t>
  </si>
  <si>
    <t>101485</t>
  </si>
  <si>
    <t>TORRES PEDRO GASPAR</t>
  </si>
  <si>
    <t>802083</t>
  </si>
  <si>
    <t>BODEGA TORRES PEDRO</t>
  </si>
  <si>
    <t>BAÑOS DE AGUA SANTA</t>
  </si>
  <si>
    <t>CALLE AMBATO S/N Y TOMAS HALFLANS</t>
  </si>
  <si>
    <t>OTBANO</t>
  </si>
  <si>
    <t>O-Tungurahua-Baños</t>
  </si>
  <si>
    <t>1002213094</t>
  </si>
  <si>
    <t>012-024-00413594</t>
  </si>
  <si>
    <t>9000810453</t>
  </si>
  <si>
    <t>012-022-00317148</t>
  </si>
  <si>
    <t>40568932</t>
  </si>
  <si>
    <t>P000033804</t>
  </si>
  <si>
    <t>8002831401</t>
  </si>
  <si>
    <t>1002213148</t>
  </si>
  <si>
    <t>012-024-00413595</t>
  </si>
  <si>
    <t>9000810456</t>
  </si>
  <si>
    <t>012-022-00317149</t>
  </si>
  <si>
    <t>40568817</t>
  </si>
  <si>
    <t>P000033778</t>
  </si>
  <si>
    <t>8002831473</t>
  </si>
  <si>
    <t>1002213259</t>
  </si>
  <si>
    <t>012-024-00413596</t>
  </si>
  <si>
    <t>2500108868</t>
  </si>
  <si>
    <t>P000033826</t>
  </si>
  <si>
    <t>8002831618</t>
  </si>
  <si>
    <t>1002213106</t>
  </si>
  <si>
    <t>012-024-00413597</t>
  </si>
  <si>
    <t>9000810478</t>
  </si>
  <si>
    <t>012-022-00317150</t>
  </si>
  <si>
    <t>40568913</t>
  </si>
  <si>
    <t>0000396540</t>
  </si>
  <si>
    <t>8002831415</t>
  </si>
  <si>
    <t>800623</t>
  </si>
  <si>
    <t>SR. MARIO LOPEZ</t>
  </si>
  <si>
    <t>MARIO LOPEZ / VIA A LAGO AGRIO</t>
  </si>
  <si>
    <t>1002213179</t>
  </si>
  <si>
    <t>012-024-00413598</t>
  </si>
  <si>
    <t>9000810485</t>
  </si>
  <si>
    <t>012-022-00317152</t>
  </si>
  <si>
    <t>40568902</t>
  </si>
  <si>
    <t>P000033798</t>
  </si>
  <si>
    <t>8002831518</t>
  </si>
  <si>
    <t>012-024-00413599</t>
  </si>
  <si>
    <t>9000810484</t>
  </si>
  <si>
    <t>012-022-00317151</t>
  </si>
  <si>
    <t>40568901</t>
  </si>
  <si>
    <t>P000033797</t>
  </si>
  <si>
    <t>8002831519</t>
  </si>
  <si>
    <t>1002213238</t>
  </si>
  <si>
    <t>012-024-00413600</t>
  </si>
  <si>
    <t>0000396689</t>
  </si>
  <si>
    <t>8002831593</t>
  </si>
  <si>
    <t>1002213292</t>
  </si>
  <si>
    <t>012-024-00413601</t>
  </si>
  <si>
    <t>9000810486</t>
  </si>
  <si>
    <t>012-022-00317153</t>
  </si>
  <si>
    <t>40569276</t>
  </si>
  <si>
    <t>P000033907</t>
  </si>
  <si>
    <t>8002831657</t>
  </si>
  <si>
    <t>1002213227</t>
  </si>
  <si>
    <t>012-024-00413602</t>
  </si>
  <si>
    <t>0000396445</t>
  </si>
  <si>
    <t>8002831579</t>
  </si>
  <si>
    <t>1002213287</t>
  </si>
  <si>
    <t>012-024-00413603</t>
  </si>
  <si>
    <t>2500108894</t>
  </si>
  <si>
    <t>0000396974</t>
  </si>
  <si>
    <t>8002831650</t>
  </si>
  <si>
    <t>012-024-00413604</t>
  </si>
  <si>
    <t>0000396973</t>
  </si>
  <si>
    <t>8002831649</t>
  </si>
  <si>
    <t>1002213275</t>
  </si>
  <si>
    <t>012-024-00413605</t>
  </si>
  <si>
    <t>2500108844</t>
  </si>
  <si>
    <t>P000033802</t>
  </si>
  <si>
    <t>8002831635</t>
  </si>
  <si>
    <t>1002213309</t>
  </si>
  <si>
    <t>012-024-00413606</t>
  </si>
  <si>
    <t>9000810492</t>
  </si>
  <si>
    <t>012-022-00317155</t>
  </si>
  <si>
    <t>40569195</t>
  </si>
  <si>
    <t>0000396828</t>
  </si>
  <si>
    <t>8002831680</t>
  </si>
  <si>
    <t>012-024-00413607</t>
  </si>
  <si>
    <t>9000810489</t>
  </si>
  <si>
    <t>012-022-00317154</t>
  </si>
  <si>
    <t>0000396827</t>
  </si>
  <si>
    <t>8002831679</t>
  </si>
  <si>
    <t>1002213243</t>
  </si>
  <si>
    <t>012-024-00413608</t>
  </si>
  <si>
    <t>9000810047</t>
  </si>
  <si>
    <t>013-020-00048129</t>
  </si>
  <si>
    <t>70178089</t>
  </si>
  <si>
    <t>0000396596</t>
  </si>
  <si>
    <t>8002831597</t>
  </si>
  <si>
    <t>10005894</t>
  </si>
  <si>
    <t>INMOBILIARIA CONSTRUCTORA MATUTE</t>
  </si>
  <si>
    <t>810420</t>
  </si>
  <si>
    <t>LOCAL MATRIZ</t>
  </si>
  <si>
    <t>CALLE NOUSNA Y AV DECIMA</t>
  </si>
  <si>
    <t>012-024-00413609</t>
  </si>
  <si>
    <t>9000810046</t>
  </si>
  <si>
    <t>013-020-00048128</t>
  </si>
  <si>
    <t>70178088</t>
  </si>
  <si>
    <t>0000396601</t>
  </si>
  <si>
    <t>8002831598</t>
  </si>
  <si>
    <t>1002213247</t>
  </si>
  <si>
    <t>012-024-00413610</t>
  </si>
  <si>
    <t>9000810494</t>
  </si>
  <si>
    <t>012-022-00317156</t>
  </si>
  <si>
    <t>40568861</t>
  </si>
  <si>
    <t>0000396464</t>
  </si>
  <si>
    <t>8002831601</t>
  </si>
  <si>
    <t>1002213272</t>
  </si>
  <si>
    <t>012-024-00413611</t>
  </si>
  <si>
    <t>2500108837</t>
  </si>
  <si>
    <t>P000033786</t>
  </si>
  <si>
    <t>8002831631</t>
  </si>
  <si>
    <t>1002213277</t>
  </si>
  <si>
    <t>012-024-00413612</t>
  </si>
  <si>
    <t>9000810503</t>
  </si>
  <si>
    <t>012-022-00317157</t>
  </si>
  <si>
    <t>40568908</t>
  </si>
  <si>
    <t>P000033801</t>
  </si>
  <si>
    <t>8002831637</t>
  </si>
  <si>
    <t>1002213436</t>
  </si>
  <si>
    <t>012-024-00413613</t>
  </si>
  <si>
    <t>9000810510</t>
  </si>
  <si>
    <t>012-022-00317159</t>
  </si>
  <si>
    <t>40569258</t>
  </si>
  <si>
    <t>P000033899</t>
  </si>
  <si>
    <t>8002831835</t>
  </si>
  <si>
    <t>012-024-00413614</t>
  </si>
  <si>
    <t>9000810509</t>
  </si>
  <si>
    <t>012-022-00317158</t>
  </si>
  <si>
    <t>40569257</t>
  </si>
  <si>
    <t>P000033898</t>
  </si>
  <si>
    <t>8002831834</t>
  </si>
  <si>
    <t>1002213246</t>
  </si>
  <si>
    <t>012-024-00413615</t>
  </si>
  <si>
    <t>9000810513</t>
  </si>
  <si>
    <t>012-022-00317160</t>
  </si>
  <si>
    <t>40568721</t>
  </si>
  <si>
    <t>0000396249</t>
  </si>
  <si>
    <t>8002831600</t>
  </si>
  <si>
    <t>1002213331</t>
  </si>
  <si>
    <t>012-024-00413616</t>
  </si>
  <si>
    <t>9000810514</t>
  </si>
  <si>
    <t>012-022-00317161</t>
  </si>
  <si>
    <t>40568882</t>
  </si>
  <si>
    <t>P000033790</t>
  </si>
  <si>
    <t>8002831710</t>
  </si>
  <si>
    <t>1002213444</t>
  </si>
  <si>
    <t>012-024-00413619</t>
  </si>
  <si>
    <t>9000810520</t>
  </si>
  <si>
    <t>012-022-00317166</t>
  </si>
  <si>
    <t>40569296</t>
  </si>
  <si>
    <t>0000397012</t>
  </si>
  <si>
    <t>8002831842</t>
  </si>
  <si>
    <t>012-024-00413620</t>
  </si>
  <si>
    <t>9000810518</t>
  </si>
  <si>
    <t>012-022-00317164</t>
  </si>
  <si>
    <t>0000397013</t>
  </si>
  <si>
    <t>8002831843</t>
  </si>
  <si>
    <t>012-024-00413621</t>
  </si>
  <si>
    <t>9000810519</t>
  </si>
  <si>
    <t>012-022-00317165</t>
  </si>
  <si>
    <t>0000397014</t>
  </si>
  <si>
    <t>8002831844</t>
  </si>
  <si>
    <t>1002213454</t>
  </si>
  <si>
    <t>012-024-00413622</t>
  </si>
  <si>
    <t>0000389322</t>
  </si>
  <si>
    <t>8002831855</t>
  </si>
  <si>
    <t>1002213264</t>
  </si>
  <si>
    <t>012-024-00413623</t>
  </si>
  <si>
    <t>9000810524</t>
  </si>
  <si>
    <t>012-022-00317167</t>
  </si>
  <si>
    <t>40568881</t>
  </si>
  <si>
    <t>P000033789</t>
  </si>
  <si>
    <t>8002831622</t>
  </si>
  <si>
    <t>1002213268</t>
  </si>
  <si>
    <t>012-024-00413624</t>
  </si>
  <si>
    <t>9000810526</t>
  </si>
  <si>
    <t>012-022-00317169</t>
  </si>
  <si>
    <t>40569111</t>
  </si>
  <si>
    <t>P000033863</t>
  </si>
  <si>
    <t>8002831626</t>
  </si>
  <si>
    <t>100018114</t>
  </si>
  <si>
    <t>MENDEZ MARTINEZ MARCO IVAN</t>
  </si>
  <si>
    <t>18-UE587</t>
  </si>
  <si>
    <t>012-024-00413625</t>
  </si>
  <si>
    <t>9000810525</t>
  </si>
  <si>
    <t>012-022-00317168</t>
  </si>
  <si>
    <t>40569110</t>
  </si>
  <si>
    <t>P000033862</t>
  </si>
  <si>
    <t>8002831625</t>
  </si>
  <si>
    <t>1002213241</t>
  </si>
  <si>
    <t>012-024-00413626</t>
  </si>
  <si>
    <t>2500108871</t>
  </si>
  <si>
    <t>P000033846</t>
  </si>
  <si>
    <t>8002831595</t>
  </si>
  <si>
    <t>1002213411</t>
  </si>
  <si>
    <t>012-024-00413627</t>
  </si>
  <si>
    <t>9000810531</t>
  </si>
  <si>
    <t>012-022-00317170</t>
  </si>
  <si>
    <t>40568942</t>
  </si>
  <si>
    <t>0000396571</t>
  </si>
  <si>
    <t>8002831808</t>
  </si>
  <si>
    <t>802185</t>
  </si>
  <si>
    <t>BODEGA WASICENTER PRINCIPAL</t>
  </si>
  <si>
    <t>AV. CERVANTES S/N Y RIO COSANGA</t>
  </si>
  <si>
    <t>1002213408</t>
  </si>
  <si>
    <t>012-024-00413628</t>
  </si>
  <si>
    <t>9000810534</t>
  </si>
  <si>
    <t>012-022-00317172</t>
  </si>
  <si>
    <t>40569135</t>
  </si>
  <si>
    <t>P000033879</t>
  </si>
  <si>
    <t>8002831805</t>
  </si>
  <si>
    <t>012-024-00413629</t>
  </si>
  <si>
    <t>9000810533</t>
  </si>
  <si>
    <t>012-022-00317171</t>
  </si>
  <si>
    <t>40569134</t>
  </si>
  <si>
    <t>P000033878</t>
  </si>
  <si>
    <t>8002831806</t>
  </si>
  <si>
    <t>1002213321</t>
  </si>
  <si>
    <t>012-024-00413630</t>
  </si>
  <si>
    <t>9000810537</t>
  </si>
  <si>
    <t>012-022-00317173</t>
  </si>
  <si>
    <t>40569081</t>
  </si>
  <si>
    <t>P000033843</t>
  </si>
  <si>
    <t>8002831695</t>
  </si>
  <si>
    <t>1002213326</t>
  </si>
  <si>
    <t>012-024-00413631</t>
  </si>
  <si>
    <t>9000810538</t>
  </si>
  <si>
    <t>012-022-00317174</t>
  </si>
  <si>
    <t>40568874</t>
  </si>
  <si>
    <t>0000396489</t>
  </si>
  <si>
    <t>8002831703</t>
  </si>
  <si>
    <t>103788</t>
  </si>
  <si>
    <t>ASANZA APOLO EDGAR GEOVANNY</t>
  </si>
  <si>
    <t>805486</t>
  </si>
  <si>
    <t>ELECTRO FERRO ASANZA</t>
  </si>
  <si>
    <t>LORETO</t>
  </si>
  <si>
    <t>AV. RAFAEL ANDRADE #11</t>
  </si>
  <si>
    <t>OQLORE</t>
  </si>
  <si>
    <t>O-Orellana-Loreto</t>
  </si>
  <si>
    <t>1002213482</t>
  </si>
  <si>
    <t>012-024-00413632</t>
  </si>
  <si>
    <t>0000396435</t>
  </si>
  <si>
    <t>8002831889</t>
  </si>
  <si>
    <t>1002213297</t>
  </si>
  <si>
    <t>012-024-00413633</t>
  </si>
  <si>
    <t>9000810542</t>
  </si>
  <si>
    <t>012-022-00317175</t>
  </si>
  <si>
    <t>40569060</t>
  </si>
  <si>
    <t>P000033837</t>
  </si>
  <si>
    <t>8002831663</t>
  </si>
  <si>
    <t>1002213464</t>
  </si>
  <si>
    <t>012-024-00413634</t>
  </si>
  <si>
    <t>9000810544</t>
  </si>
  <si>
    <t>012-022-00317177</t>
  </si>
  <si>
    <t>40568939</t>
  </si>
  <si>
    <t>P000033808</t>
  </si>
  <si>
    <t>8002831869</t>
  </si>
  <si>
    <t>101670</t>
  </si>
  <si>
    <t>VARGAS BALCAZAR MARFA MARILU</t>
  </si>
  <si>
    <t>802157</t>
  </si>
  <si>
    <t>MATERIALES FERNANDITO</t>
  </si>
  <si>
    <t>AV. 17 DE JULIO S/N Y SECUNDARIA</t>
  </si>
  <si>
    <t>012-024-00413635</t>
  </si>
  <si>
    <t>9000810543</t>
  </si>
  <si>
    <t>012-022-00317176</t>
  </si>
  <si>
    <t>40568938</t>
  </si>
  <si>
    <t>P000033807</t>
  </si>
  <si>
    <t>8002831868</t>
  </si>
  <si>
    <t>1002213314</t>
  </si>
  <si>
    <t>012-024-00413636</t>
  </si>
  <si>
    <t>9000810545</t>
  </si>
  <si>
    <t>012-022-00317178</t>
  </si>
  <si>
    <t>40569073</t>
  </si>
  <si>
    <t>P000033839</t>
  </si>
  <si>
    <t>8002831685</t>
  </si>
  <si>
    <t>1002213325</t>
  </si>
  <si>
    <t>012-024-00413637</t>
  </si>
  <si>
    <t>9000810547</t>
  </si>
  <si>
    <t>012-022-00317180</t>
  </si>
  <si>
    <t>40569180</t>
  </si>
  <si>
    <t>0000396818</t>
  </si>
  <si>
    <t>8002831701</t>
  </si>
  <si>
    <t>012-024-00413638</t>
  </si>
  <si>
    <t>9000810546</t>
  </si>
  <si>
    <t>012-022-00317179</t>
  </si>
  <si>
    <t>40569181</t>
  </si>
  <si>
    <t>0000396817</t>
  </si>
  <si>
    <t>8002831702</t>
  </si>
  <si>
    <t>1002213317</t>
  </si>
  <si>
    <t>012-024-00413639</t>
  </si>
  <si>
    <t>9000810549</t>
  </si>
  <si>
    <t>012-022-00317181</t>
  </si>
  <si>
    <t>40569076</t>
  </si>
  <si>
    <t>P000033840</t>
  </si>
  <si>
    <t>8002831688</t>
  </si>
  <si>
    <t>1002213422</t>
  </si>
  <si>
    <t>012-024-00413640</t>
  </si>
  <si>
    <t>9000810552</t>
  </si>
  <si>
    <t>012-022-00317182</t>
  </si>
  <si>
    <t>40569136</t>
  </si>
  <si>
    <t>P000033880</t>
  </si>
  <si>
    <t>8002831819</t>
  </si>
  <si>
    <t>1002213417</t>
  </si>
  <si>
    <t>012-024-00413641</t>
  </si>
  <si>
    <t>9000810401</t>
  </si>
  <si>
    <t>013-020-00048143</t>
  </si>
  <si>
    <t>70178176</t>
  </si>
  <si>
    <t>0000396941</t>
  </si>
  <si>
    <t>8002831814</t>
  </si>
  <si>
    <t>810511</t>
  </si>
  <si>
    <t>PDV­ BORJA</t>
  </si>
  <si>
    <t>QUIJOS</t>
  </si>
  <si>
    <t>CALLE VICTOR MONTENEGRO</t>
  </si>
  <si>
    <t>ONQUIJ</t>
  </si>
  <si>
    <t>O-Napo-Quijos(Baeza)</t>
  </si>
  <si>
    <t>012-024-00413642</t>
  </si>
  <si>
    <t>9000810400</t>
  </si>
  <si>
    <t>013-020-00048142</t>
  </si>
  <si>
    <t>70178177</t>
  </si>
  <si>
    <t>0000396942</t>
  </si>
  <si>
    <t>8002831815</t>
  </si>
  <si>
    <t>1002213451</t>
  </si>
  <si>
    <t>012-024-00413643</t>
  </si>
  <si>
    <t>2500108886</t>
  </si>
  <si>
    <t>P000033893</t>
  </si>
  <si>
    <t>8002831852</t>
  </si>
  <si>
    <t>1002213430</t>
  </si>
  <si>
    <t>012-024-00413644</t>
  </si>
  <si>
    <t>2500108838</t>
  </si>
  <si>
    <t>P000033787</t>
  </si>
  <si>
    <t>8002831828</t>
  </si>
  <si>
    <t>1002213414</t>
  </si>
  <si>
    <t>012-024-00413645</t>
  </si>
  <si>
    <t>9000810561</t>
  </si>
  <si>
    <t>012-022-00317183</t>
  </si>
  <si>
    <t>40569084</t>
  </si>
  <si>
    <t>P000033844</t>
  </si>
  <si>
    <t>8002831811</t>
  </si>
  <si>
    <t>1002213440</t>
  </si>
  <si>
    <t>012-024-00413646</t>
  </si>
  <si>
    <t>9000810562</t>
  </si>
  <si>
    <t>012-022-00317184</t>
  </si>
  <si>
    <t>40568884</t>
  </si>
  <si>
    <t>P000033791</t>
  </si>
  <si>
    <t>8002831839</t>
  </si>
  <si>
    <t>100019746</t>
  </si>
  <si>
    <t>WILSON MENDEZ</t>
  </si>
  <si>
    <t>18-UE793</t>
  </si>
  <si>
    <t>1002213316</t>
  </si>
  <si>
    <t>012-024-00413647</t>
  </si>
  <si>
    <t>9000810564</t>
  </si>
  <si>
    <t>012-022-00317185</t>
  </si>
  <si>
    <t>40568867</t>
  </si>
  <si>
    <t>P000033788</t>
  </si>
  <si>
    <t>8002831687</t>
  </si>
  <si>
    <t>1002213423</t>
  </si>
  <si>
    <t>012-024-00413648</t>
  </si>
  <si>
    <t>0000396270</t>
  </si>
  <si>
    <t>8002831820</t>
  </si>
  <si>
    <t>1002213324</t>
  </si>
  <si>
    <t>012-024-00413649</t>
  </si>
  <si>
    <t>9000810567</t>
  </si>
  <si>
    <t>012-022-00317187</t>
  </si>
  <si>
    <t>40569129</t>
  </si>
  <si>
    <t>0000396713</t>
  </si>
  <si>
    <t>8002831700</t>
  </si>
  <si>
    <t>012-024-00413650</t>
  </si>
  <si>
    <t>9000810566</t>
  </si>
  <si>
    <t>012-022-00317186</t>
  </si>
  <si>
    <t>0000396714</t>
  </si>
  <si>
    <t>8002831699</t>
  </si>
  <si>
    <t>1002213439</t>
  </si>
  <si>
    <t>012-024-00413651</t>
  </si>
  <si>
    <t>9000810568</t>
  </si>
  <si>
    <t>012-022-00317188</t>
  </si>
  <si>
    <t>40569214</t>
  </si>
  <si>
    <t>0000396893</t>
  </si>
  <si>
    <t>8002831838</t>
  </si>
  <si>
    <t>1002213427</t>
  </si>
  <si>
    <t>012-024-00413652</t>
  </si>
  <si>
    <t>2500108878</t>
  </si>
  <si>
    <t>P000033873</t>
  </si>
  <si>
    <t>8002831825</t>
  </si>
  <si>
    <t>012-024-00413653</t>
  </si>
  <si>
    <t>2500108877</t>
  </si>
  <si>
    <t>P000033872</t>
  </si>
  <si>
    <t>8002831826</t>
  </si>
  <si>
    <t>1002213531</t>
  </si>
  <si>
    <t>012-024-00413654</t>
  </si>
  <si>
    <t>9000810570</t>
  </si>
  <si>
    <t>012-022-00317189</t>
  </si>
  <si>
    <t>40568535</t>
  </si>
  <si>
    <t>0000396216</t>
  </si>
  <si>
    <t>8002831948</t>
  </si>
  <si>
    <t>1002213470</t>
  </si>
  <si>
    <t>012-024-00413655</t>
  </si>
  <si>
    <t>9000810572</t>
  </si>
  <si>
    <t>012-022-00317190</t>
  </si>
  <si>
    <t>40568734</t>
  </si>
  <si>
    <t>0000396264</t>
  </si>
  <si>
    <t>8002831875</t>
  </si>
  <si>
    <t>10001337</t>
  </si>
  <si>
    <t>PUENTE ALLAN EDGAR PATRICIO</t>
  </si>
  <si>
    <t>807192</t>
  </si>
  <si>
    <t>BODEGA PROPIA PROMACONS</t>
  </si>
  <si>
    <t>AV PROGRESO Y MIRAFLORES</t>
  </si>
  <si>
    <t>1002213509</t>
  </si>
  <si>
    <t>012-024-00413656</t>
  </si>
  <si>
    <t>9000810573</t>
  </si>
  <si>
    <t>012-022-00317191</t>
  </si>
  <si>
    <t>40569216</t>
  </si>
  <si>
    <t>0000396891</t>
  </si>
  <si>
    <t>8002831920</t>
  </si>
  <si>
    <t>805201</t>
  </si>
  <si>
    <t>FERRETERIA BERMUDEZ</t>
  </si>
  <si>
    <t>VIA CENTRO SAN CLEMENTE</t>
  </si>
  <si>
    <t>1002213536</t>
  </si>
  <si>
    <t>012-024-00413657</t>
  </si>
  <si>
    <t>2500108897</t>
  </si>
  <si>
    <t>0000397016</t>
  </si>
  <si>
    <t>8002831953</t>
  </si>
  <si>
    <t>1002213544</t>
  </si>
  <si>
    <t>012-024-00413658</t>
  </si>
  <si>
    <t>9000810578</t>
  </si>
  <si>
    <t>012-022-00317193</t>
  </si>
  <si>
    <t>40569270</t>
  </si>
  <si>
    <t>P000033904</t>
  </si>
  <si>
    <t>8002831966</t>
  </si>
  <si>
    <t>012-024-00413659</t>
  </si>
  <si>
    <t>9000810577</t>
  </si>
  <si>
    <t>012-022-00317192</t>
  </si>
  <si>
    <t>40569269</t>
  </si>
  <si>
    <t>P000033903</t>
  </si>
  <si>
    <t>8002831965</t>
  </si>
  <si>
    <t>1002213498</t>
  </si>
  <si>
    <t>012-024-00413660</t>
  </si>
  <si>
    <t>9000810579</t>
  </si>
  <si>
    <t>012-022-00317194</t>
  </si>
  <si>
    <t>40569087</t>
  </si>
  <si>
    <t>P000033848</t>
  </si>
  <si>
    <t>8002831909</t>
  </si>
  <si>
    <t>1002213540</t>
  </si>
  <si>
    <t>012-024-00413661</t>
  </si>
  <si>
    <t>9000810581</t>
  </si>
  <si>
    <t>012-022-00317196</t>
  </si>
  <si>
    <t>40569252</t>
  </si>
  <si>
    <t>P000033892</t>
  </si>
  <si>
    <t>8002831958</t>
  </si>
  <si>
    <t>804665</t>
  </si>
  <si>
    <t>SU FERRETERO PRINCIPAL</t>
  </si>
  <si>
    <t>TEODORO GOMEZ Y SANCHEZ Y CIFUENTES</t>
  </si>
  <si>
    <t>012-024-00413662</t>
  </si>
  <si>
    <t>9000810580</t>
  </si>
  <si>
    <t>012-022-00317195</t>
  </si>
  <si>
    <t>40569251</t>
  </si>
  <si>
    <t>P000033891</t>
  </si>
  <si>
    <t>8002831957</t>
  </si>
  <si>
    <t>1002213499</t>
  </si>
  <si>
    <t>012-024-00413663</t>
  </si>
  <si>
    <t>9000810582</t>
  </si>
  <si>
    <t>012-022-00317197</t>
  </si>
  <si>
    <t>40568756</t>
  </si>
  <si>
    <t>0000396296</t>
  </si>
  <si>
    <t>8002831910</t>
  </si>
  <si>
    <t>101599</t>
  </si>
  <si>
    <t>LUNA BURGOS MARYURI ELIXABETH</t>
  </si>
  <si>
    <t>801788</t>
  </si>
  <si>
    <t>BOD BLOQUES MAYRITA</t>
  </si>
  <si>
    <t>KM 3 VIA A BRAMADORA Y MARGEN IZQUI</t>
  </si>
  <si>
    <t>1002213452</t>
  </si>
  <si>
    <t>012-024-00413664</t>
  </si>
  <si>
    <t>0000396990</t>
  </si>
  <si>
    <t>8002831853</t>
  </si>
  <si>
    <t>1002213557</t>
  </si>
  <si>
    <t>012-024-00413665</t>
  </si>
  <si>
    <t>9000810590</t>
  </si>
  <si>
    <t>012-022-00317199</t>
  </si>
  <si>
    <t>40569271</t>
  </si>
  <si>
    <t>0000396958</t>
  </si>
  <si>
    <t>8002831979</t>
  </si>
  <si>
    <t>101555</t>
  </si>
  <si>
    <t>MENA HERRERA INES MARIA</t>
  </si>
  <si>
    <t>801833</t>
  </si>
  <si>
    <t>BODEGA MENA IBARRA</t>
  </si>
  <si>
    <t>PANAMERICANA NORTE KM3 JUNTO PETROC</t>
  </si>
  <si>
    <t>1002213555</t>
  </si>
  <si>
    <t>012-024-00413666</t>
  </si>
  <si>
    <t>9000810591</t>
  </si>
  <si>
    <t>012-022-00317200</t>
  </si>
  <si>
    <t>40569297</t>
  </si>
  <si>
    <t>P000033912</t>
  </si>
  <si>
    <t>8002831978</t>
  </si>
  <si>
    <t>1002213560</t>
  </si>
  <si>
    <t>012-024-00413667</t>
  </si>
  <si>
    <t>9000810588</t>
  </si>
  <si>
    <t>012-022-00317201</t>
  </si>
  <si>
    <t>40569273</t>
  </si>
  <si>
    <t>P000033906</t>
  </si>
  <si>
    <t>8002831981</t>
  </si>
  <si>
    <t>012-024-00413668</t>
  </si>
  <si>
    <t>9000810587</t>
  </si>
  <si>
    <t>012-022-00317202</t>
  </si>
  <si>
    <t>40569272</t>
  </si>
  <si>
    <t>P000033905</t>
  </si>
  <si>
    <t>8002831982</t>
  </si>
  <si>
    <t>1002213538</t>
  </si>
  <si>
    <t>012-024-00413669</t>
  </si>
  <si>
    <t>9000810589</t>
  </si>
  <si>
    <t>012-022-00317203</t>
  </si>
  <si>
    <t>40569294</t>
  </si>
  <si>
    <t>P000033911</t>
  </si>
  <si>
    <t>8002831955</t>
  </si>
  <si>
    <t>1002213564</t>
  </si>
  <si>
    <t>012-024-00413670</t>
  </si>
  <si>
    <t>9000810594</t>
  </si>
  <si>
    <t>012-022-00317204</t>
  </si>
  <si>
    <t>40569329</t>
  </si>
  <si>
    <t>0000397058</t>
  </si>
  <si>
    <t>8002831989</t>
  </si>
  <si>
    <t>012-024-00413671</t>
  </si>
  <si>
    <t>9000810595</t>
  </si>
  <si>
    <t>012-022-00317205</t>
  </si>
  <si>
    <t>0000397059</t>
  </si>
  <si>
    <t>8002831988</t>
  </si>
  <si>
    <t>012-024-00413672</t>
  </si>
  <si>
    <t>9000810596</t>
  </si>
  <si>
    <t>012-022-00317206</t>
  </si>
  <si>
    <t>0000397057</t>
  </si>
  <si>
    <t>8002831987</t>
  </si>
  <si>
    <t>1002213503</t>
  </si>
  <si>
    <t>012-024-00413673</t>
  </si>
  <si>
    <t>9000810597</t>
  </si>
  <si>
    <t>012-022-00317207</t>
  </si>
  <si>
    <t>0000396894</t>
  </si>
  <si>
    <t>8002831914</t>
  </si>
  <si>
    <t>1002213571</t>
  </si>
  <si>
    <t>012-024-00413674</t>
  </si>
  <si>
    <t>2500108898</t>
  </si>
  <si>
    <t>P000033913</t>
  </si>
  <si>
    <t>8002831998</t>
  </si>
  <si>
    <t>1002213566</t>
  </si>
  <si>
    <t>012-024-00413677</t>
  </si>
  <si>
    <t>9000810600</t>
  </si>
  <si>
    <t>012-022-00317210</t>
  </si>
  <si>
    <t>40568953</t>
  </si>
  <si>
    <t>P000033809</t>
  </si>
  <si>
    <t>8002831991</t>
  </si>
  <si>
    <t>1002213612</t>
  </si>
  <si>
    <t>012-024-00413678</t>
  </si>
  <si>
    <t>9000810602</t>
  </si>
  <si>
    <t>012-022-00317211</t>
  </si>
  <si>
    <t>40569255</t>
  </si>
  <si>
    <t>0000396930</t>
  </si>
  <si>
    <t>8002832057</t>
  </si>
  <si>
    <t>1002213586</t>
  </si>
  <si>
    <t>012-024-00413679</t>
  </si>
  <si>
    <t>9000810603</t>
  </si>
  <si>
    <t>012-022-00317212</t>
  </si>
  <si>
    <t>40569330</t>
  </si>
  <si>
    <t>0000397062</t>
  </si>
  <si>
    <t>8002832019</t>
  </si>
  <si>
    <t>1002213668</t>
  </si>
  <si>
    <t>012-024-00413680</t>
  </si>
  <si>
    <t>9000810604</t>
  </si>
  <si>
    <t>012-022-00317213</t>
  </si>
  <si>
    <t>40569119</t>
  </si>
  <si>
    <t>P000033869</t>
  </si>
  <si>
    <t>8002832135</t>
  </si>
  <si>
    <t>805255</t>
  </si>
  <si>
    <t>FERRETERIA HUACA</t>
  </si>
  <si>
    <t>SAN PEDRO DE HUACA</t>
  </si>
  <si>
    <t>8 DE DICIEMBRE Y CRISTOBAL COLON</t>
  </si>
  <si>
    <t>OCSANP</t>
  </si>
  <si>
    <t>O-Carchi-Sanpedrodehuaca</t>
  </si>
  <si>
    <t>1002213636</t>
  </si>
  <si>
    <t>012-024-00413681</t>
  </si>
  <si>
    <t>9000810606</t>
  </si>
  <si>
    <t>012-022-00317215</t>
  </si>
  <si>
    <t>40569217</t>
  </si>
  <si>
    <t>0000396897</t>
  </si>
  <si>
    <t>8002832089</t>
  </si>
  <si>
    <t>807716</t>
  </si>
  <si>
    <t>COMERCIAL VACA</t>
  </si>
  <si>
    <t>PANAMERICANA NORTE, FRENTE TERMINAL</t>
  </si>
  <si>
    <t>012-024-00413682</t>
  </si>
  <si>
    <t>9000810605</t>
  </si>
  <si>
    <t>012-022-00317214</t>
  </si>
  <si>
    <t>0000396896</t>
  </si>
  <si>
    <t>8002832090</t>
  </si>
  <si>
    <t>1002213582</t>
  </si>
  <si>
    <t>012-024-00413683</t>
  </si>
  <si>
    <t>9000810607</t>
  </si>
  <si>
    <t>012-022-00317216</t>
  </si>
  <si>
    <t>40569333</t>
  </si>
  <si>
    <t>0000397065</t>
  </si>
  <si>
    <t>8002832012</t>
  </si>
  <si>
    <t>1002213597</t>
  </si>
  <si>
    <t>012-024-00413684</t>
  </si>
  <si>
    <t>9000810608</t>
  </si>
  <si>
    <t>012-022-00317217</t>
  </si>
  <si>
    <t>40568696</t>
  </si>
  <si>
    <t>0000396221</t>
  </si>
  <si>
    <t>8002832036</t>
  </si>
  <si>
    <t>102192</t>
  </si>
  <si>
    <t>GARCIA SAMANIEGO VICTOR MANUEL</t>
  </si>
  <si>
    <t>803053</t>
  </si>
  <si>
    <t>ALTERCONS 1</t>
  </si>
  <si>
    <t>VIA A MACHACHI</t>
  </si>
  <si>
    <t>OPCUTU</t>
  </si>
  <si>
    <t>O-Pichincha-Cutuglahua</t>
  </si>
  <si>
    <t>1002213525</t>
  </si>
  <si>
    <t>012-024-00413685</t>
  </si>
  <si>
    <t>9000810609</t>
  </si>
  <si>
    <t>012-022-00317218</t>
  </si>
  <si>
    <t>40569146</t>
  </si>
  <si>
    <t>0000396815</t>
  </si>
  <si>
    <t>8002831941</t>
  </si>
  <si>
    <t>1002213587</t>
  </si>
  <si>
    <t>012-024-00413686</t>
  </si>
  <si>
    <t>9000810611</t>
  </si>
  <si>
    <t>012-022-00317219</t>
  </si>
  <si>
    <t>40569150</t>
  </si>
  <si>
    <t>0000396771</t>
  </si>
  <si>
    <t>8002832021</t>
  </si>
  <si>
    <t>1002213580</t>
  </si>
  <si>
    <t>012-024-00413687</t>
  </si>
  <si>
    <t>9000810613</t>
  </si>
  <si>
    <t>012-022-00317220</t>
  </si>
  <si>
    <t>40569265</t>
  </si>
  <si>
    <t>P000033902</t>
  </si>
  <si>
    <t>8002832010</t>
  </si>
  <si>
    <t>1002213600</t>
  </si>
  <si>
    <t>012-024-00413688</t>
  </si>
  <si>
    <t>9000810614</t>
  </si>
  <si>
    <t>012-022-00317221</t>
  </si>
  <si>
    <t>40568849</t>
  </si>
  <si>
    <t>0000396458</t>
  </si>
  <si>
    <t>8002832040</t>
  </si>
  <si>
    <t>101560</t>
  </si>
  <si>
    <t>ANDRADE PARRA JANNETH PIEDAD</t>
  </si>
  <si>
    <t>805075</t>
  </si>
  <si>
    <t>BLOQUERA HENRY GUAMAN</t>
  </si>
  <si>
    <t>AV CARAPUNGO Y PASAJE MIRAMELINDA</t>
  </si>
  <si>
    <t>1002213584</t>
  </si>
  <si>
    <t>012-024-00413689</t>
  </si>
  <si>
    <t>9000810617</t>
  </si>
  <si>
    <t>012-022-00317222</t>
  </si>
  <si>
    <t>40569331</t>
  </si>
  <si>
    <t>0000397061</t>
  </si>
  <si>
    <t>8002832015</t>
  </si>
  <si>
    <t>1002213633</t>
  </si>
  <si>
    <t>012-024-00413690</t>
  </si>
  <si>
    <t>9000810619</t>
  </si>
  <si>
    <t>012-022-00317224</t>
  </si>
  <si>
    <t>40569313</t>
  </si>
  <si>
    <t>0000397048</t>
  </si>
  <si>
    <t>8002832085</t>
  </si>
  <si>
    <t>103861</t>
  </si>
  <si>
    <t>A&amp;E ACABADOS EL VERGEL</t>
  </si>
  <si>
    <t>805619</t>
  </si>
  <si>
    <t>BODEGA TABABELA</t>
  </si>
  <si>
    <t>PANAMERICANA E-35 E1-488</t>
  </si>
  <si>
    <t>012-024-00413691</t>
  </si>
  <si>
    <t>9000810618</t>
  </si>
  <si>
    <t>012-022-00317223</t>
  </si>
  <si>
    <t>0000397049</t>
  </si>
  <si>
    <t>8002832084</t>
  </si>
  <si>
    <t>1002213590</t>
  </si>
  <si>
    <t>012-024-00413692</t>
  </si>
  <si>
    <t>9000810620</t>
  </si>
  <si>
    <t>012-022-00317225</t>
  </si>
  <si>
    <t>40569303</t>
  </si>
  <si>
    <t>0000397022</t>
  </si>
  <si>
    <t>8002832028</t>
  </si>
  <si>
    <t>1002213649</t>
  </si>
  <si>
    <t>012-024-00413693</t>
  </si>
  <si>
    <t>9000810621</t>
  </si>
  <si>
    <t>012-022-00317226</t>
  </si>
  <si>
    <t>40569361</t>
  </si>
  <si>
    <t>P000033931</t>
  </si>
  <si>
    <t>8002832114</t>
  </si>
  <si>
    <t>1002213646</t>
  </si>
  <si>
    <t>012-024-00413694</t>
  </si>
  <si>
    <t>9000810623</t>
  </si>
  <si>
    <t>012-022-00317228</t>
  </si>
  <si>
    <t>40568802</t>
  </si>
  <si>
    <t>0000396367</t>
  </si>
  <si>
    <t>8002832110</t>
  </si>
  <si>
    <t>012-024-00413695</t>
  </si>
  <si>
    <t>9000810622</t>
  </si>
  <si>
    <t>012-022-00317227</t>
  </si>
  <si>
    <t>0000396368</t>
  </si>
  <si>
    <t>8002832109</t>
  </si>
  <si>
    <t>1002213585</t>
  </si>
  <si>
    <t>012-024-00413696</t>
  </si>
  <si>
    <t>9000810624</t>
  </si>
  <si>
    <t>012-022-00317229</t>
  </si>
  <si>
    <t>40569124</t>
  </si>
  <si>
    <t>0000396709</t>
  </si>
  <si>
    <t>8002832016</t>
  </si>
  <si>
    <t>1002213622</t>
  </si>
  <si>
    <t>012-024-00413697</t>
  </si>
  <si>
    <t>9000810625</t>
  </si>
  <si>
    <t>012-022-00317230</t>
  </si>
  <si>
    <t>0000396895</t>
  </si>
  <si>
    <t>8002832071</t>
  </si>
  <si>
    <t>1002213613</t>
  </si>
  <si>
    <t>012-024-00413698</t>
  </si>
  <si>
    <t>9000810626</t>
  </si>
  <si>
    <t>012-022-00317231</t>
  </si>
  <si>
    <t>40568975</t>
  </si>
  <si>
    <t>P000033812</t>
  </si>
  <si>
    <t>8002832058</t>
  </si>
  <si>
    <t>1002213677</t>
  </si>
  <si>
    <t>012-024-00413699</t>
  </si>
  <si>
    <t>9000810627</t>
  </si>
  <si>
    <t>012-022-00317232</t>
  </si>
  <si>
    <t>40569182</t>
  </si>
  <si>
    <t>0000396883</t>
  </si>
  <si>
    <t>8002832147</t>
  </si>
  <si>
    <t>10000103</t>
  </si>
  <si>
    <t>GONZALEZ VALENZUELA EDISON FABRIZIO</t>
  </si>
  <si>
    <t>807364</t>
  </si>
  <si>
    <t>GRANEL GOVA HORMIGONES</t>
  </si>
  <si>
    <t>E 35 Y EL GAVILAN</t>
  </si>
  <si>
    <t>1002213640</t>
  </si>
  <si>
    <t>012-024-00413700</t>
  </si>
  <si>
    <t>9000810628</t>
  </si>
  <si>
    <t>012-022-00317233</t>
  </si>
  <si>
    <t>40568706</t>
  </si>
  <si>
    <t>0000396233</t>
  </si>
  <si>
    <t>8002832101</t>
  </si>
  <si>
    <t>806001</t>
  </si>
  <si>
    <t>COMERCIAL GENESIS-OTAVALO</t>
  </si>
  <si>
    <t>PANAMERICANA KM 1 1/2</t>
  </si>
  <si>
    <t>1002213729</t>
  </si>
  <si>
    <t>012-024-00413701</t>
  </si>
  <si>
    <t>2500108698</t>
  </si>
  <si>
    <t>P000033464</t>
  </si>
  <si>
    <t>8002832212</t>
  </si>
  <si>
    <t>1002213723</t>
  </si>
  <si>
    <t>012-024-00413702</t>
  </si>
  <si>
    <t>9000810629</t>
  </si>
  <si>
    <t>012-022-00317234</t>
  </si>
  <si>
    <t>0000396898</t>
  </si>
  <si>
    <t>8002832207</t>
  </si>
  <si>
    <t>1002213648</t>
  </si>
  <si>
    <t>012-024-00413703</t>
  </si>
  <si>
    <t>2500108825</t>
  </si>
  <si>
    <t>P000033750</t>
  </si>
  <si>
    <t>8002832112</t>
  </si>
  <si>
    <t>012-024-00413704</t>
  </si>
  <si>
    <t>2500108824</t>
  </si>
  <si>
    <t>P000033749</t>
  </si>
  <si>
    <t>8002832113</t>
  </si>
  <si>
    <t>1002213716</t>
  </si>
  <si>
    <t>012-024-00413705</t>
  </si>
  <si>
    <t>9000810631</t>
  </si>
  <si>
    <t>012-022-00317235</t>
  </si>
  <si>
    <t>40569348</t>
  </si>
  <si>
    <t>0000397091</t>
  </si>
  <si>
    <t>8002832200</t>
  </si>
  <si>
    <t>805656</t>
  </si>
  <si>
    <t>BLOQUERA EL PROGRESO</t>
  </si>
  <si>
    <t>VIA PRINCIPAL A QUIROGA</t>
  </si>
  <si>
    <t>1002213749</t>
  </si>
  <si>
    <t>012-024-00413706</t>
  </si>
  <si>
    <t>9000810632</t>
  </si>
  <si>
    <t>012-022-00317236</t>
  </si>
  <si>
    <t>40569160</t>
  </si>
  <si>
    <t>P000033882</t>
  </si>
  <si>
    <t>8002832239</t>
  </si>
  <si>
    <t>1002213682</t>
  </si>
  <si>
    <t>012-024-00413707</t>
  </si>
  <si>
    <t>9000810633</t>
  </si>
  <si>
    <t>012-022-00317237</t>
  </si>
  <si>
    <t>40569156</t>
  </si>
  <si>
    <t>0000396759</t>
  </si>
  <si>
    <t>8002832153</t>
  </si>
  <si>
    <t>804061</t>
  </si>
  <si>
    <t>FERRETERIA MACONSE SCC</t>
  </si>
  <si>
    <t>CAMILO PONC ENRIQUZ FRNT FRROCARIL</t>
  </si>
  <si>
    <t>1002213685</t>
  </si>
  <si>
    <t>012-024-00413708</t>
  </si>
  <si>
    <t>2500108881</t>
  </si>
  <si>
    <t>0000396749</t>
  </si>
  <si>
    <t>8002832157</t>
  </si>
  <si>
    <t>1002213737</t>
  </si>
  <si>
    <t>012-024-00413709</t>
  </si>
  <si>
    <t>9000810634</t>
  </si>
  <si>
    <t>012-022-00317238</t>
  </si>
  <si>
    <t>40568991</t>
  </si>
  <si>
    <t>0000396625</t>
  </si>
  <si>
    <t>8002832223</t>
  </si>
  <si>
    <t>1002213727</t>
  </si>
  <si>
    <t>012-024-00413710</t>
  </si>
  <si>
    <t>2500108899</t>
  </si>
  <si>
    <t>0000397024</t>
  </si>
  <si>
    <t>8002832210</t>
  </si>
  <si>
    <t>1002213690</t>
  </si>
  <si>
    <t>012-024-00413711</t>
  </si>
  <si>
    <t>9000810635</t>
  </si>
  <si>
    <t>012-022-00317239</t>
  </si>
  <si>
    <t>0000396772</t>
  </si>
  <si>
    <t>8002832163</t>
  </si>
  <si>
    <t>1002213753</t>
  </si>
  <si>
    <t>012-024-00413712</t>
  </si>
  <si>
    <t>9000810636</t>
  </si>
  <si>
    <t>012-022-00317240</t>
  </si>
  <si>
    <t>40569286</t>
  </si>
  <si>
    <t>0000397006</t>
  </si>
  <si>
    <t>8002832244</t>
  </si>
  <si>
    <t>1002213733</t>
  </si>
  <si>
    <t>012-024-00413713</t>
  </si>
  <si>
    <t>9000810637</t>
  </si>
  <si>
    <t>012-022-00317241</t>
  </si>
  <si>
    <t>40569325</t>
  </si>
  <si>
    <t>0000397100</t>
  </si>
  <si>
    <t>8002832218</t>
  </si>
  <si>
    <t>811086</t>
  </si>
  <si>
    <t>FERRETERIA COTACACHI</t>
  </si>
  <si>
    <t>CALLE SUCRE Y 10 DE AGOSTO ESQUINA</t>
  </si>
  <si>
    <t>1002213802</t>
  </si>
  <si>
    <t>012-024-00413714</t>
  </si>
  <si>
    <t>9000810638</t>
  </si>
  <si>
    <t>012-022-00317242</t>
  </si>
  <si>
    <t>40569222</t>
  </si>
  <si>
    <t>0000396906</t>
  </si>
  <si>
    <t>8002832307</t>
  </si>
  <si>
    <t>810883</t>
  </si>
  <si>
    <t>SACOS NANEGALITO CONCRETES</t>
  </si>
  <si>
    <t>VIA NANEGALITO JUNTO A GASOLINERA B</t>
  </si>
  <si>
    <t>1002213760</t>
  </si>
  <si>
    <t>012-024-00413715</t>
  </si>
  <si>
    <t>9000810527</t>
  </si>
  <si>
    <t>013-020-00048146</t>
  </si>
  <si>
    <t>70178235</t>
  </si>
  <si>
    <t>0000397129</t>
  </si>
  <si>
    <t>8002832250</t>
  </si>
  <si>
    <t>810487</t>
  </si>
  <si>
    <t>FERRETERIA RIERA</t>
  </si>
  <si>
    <t>AV CAMILO OREJUELA</t>
  </si>
  <si>
    <t>1002213744</t>
  </si>
  <si>
    <t>012-024-00413716</t>
  </si>
  <si>
    <t>9000810639</t>
  </si>
  <si>
    <t>012-022-00317243</t>
  </si>
  <si>
    <t>40569339</t>
  </si>
  <si>
    <t>0000397076</t>
  </si>
  <si>
    <t>8002832233</t>
  </si>
  <si>
    <t>1002213764</t>
  </si>
  <si>
    <t>012-024-00413717</t>
  </si>
  <si>
    <t>9000810643</t>
  </si>
  <si>
    <t>012-022-00317244</t>
  </si>
  <si>
    <t>40569213</t>
  </si>
  <si>
    <t>0000396873</t>
  </si>
  <si>
    <t>8002832255</t>
  </si>
  <si>
    <t>803915</t>
  </si>
  <si>
    <t>ROMAN HERMANOS EL COCA</t>
  </si>
  <si>
    <t>JUAN MONTALVO Y AMAZONAS</t>
  </si>
  <si>
    <t>1002213609</t>
  </si>
  <si>
    <t>012-024-00413718</t>
  </si>
  <si>
    <t>9000810647</t>
  </si>
  <si>
    <t>012-022-00317247</t>
  </si>
  <si>
    <t>40569137</t>
  </si>
  <si>
    <t>0000396730</t>
  </si>
  <si>
    <t>8002832053</t>
  </si>
  <si>
    <t>10008144</t>
  </si>
  <si>
    <t>100016749</t>
  </si>
  <si>
    <t>NESTOR GARCES</t>
  </si>
  <si>
    <t>18-UE780</t>
  </si>
  <si>
    <t>012-024-00413719</t>
  </si>
  <si>
    <t>9000810645</t>
  </si>
  <si>
    <t>012-022-00317245</t>
  </si>
  <si>
    <t>0000396731</t>
  </si>
  <si>
    <t>8002832052</t>
  </si>
  <si>
    <t>012-024-00413720</t>
  </si>
  <si>
    <t>9000810646</t>
  </si>
  <si>
    <t>012-022-00317246</t>
  </si>
  <si>
    <t>0000396732</t>
  </si>
  <si>
    <t>8002832054</t>
  </si>
  <si>
    <t>1002213762</t>
  </si>
  <si>
    <t>012-024-00413721</t>
  </si>
  <si>
    <t>9000810648</t>
  </si>
  <si>
    <t>012-022-00317248</t>
  </si>
  <si>
    <t>40569368</t>
  </si>
  <si>
    <t>P000033937</t>
  </si>
  <si>
    <t>8002832252</t>
  </si>
  <si>
    <t>1002213671</t>
  </si>
  <si>
    <t>012-024-00413722</t>
  </si>
  <si>
    <t>9000810650</t>
  </si>
  <si>
    <t>012-022-00317250</t>
  </si>
  <si>
    <t>40568954</t>
  </si>
  <si>
    <t>0000396810</t>
  </si>
  <si>
    <t>8002832140</t>
  </si>
  <si>
    <t>012-024-00413723</t>
  </si>
  <si>
    <t>9000810649</t>
  </si>
  <si>
    <t>012-022-00317249</t>
  </si>
  <si>
    <t>0000396811</t>
  </si>
  <si>
    <t>8002832139</t>
  </si>
  <si>
    <t>1002213777</t>
  </si>
  <si>
    <t>012-024-00413724</t>
  </si>
  <si>
    <t>9000810504</t>
  </si>
  <si>
    <t>013-020-00048145</t>
  </si>
  <si>
    <t>70178224</t>
  </si>
  <si>
    <t>0000397122</t>
  </si>
  <si>
    <t>8002832276</t>
  </si>
  <si>
    <t>1002213754</t>
  </si>
  <si>
    <t>012-024-00413725</t>
  </si>
  <si>
    <t>9000810651</t>
  </si>
  <si>
    <t>012-022-00317251</t>
  </si>
  <si>
    <t>40569310</t>
  </si>
  <si>
    <t>P000033916</t>
  </si>
  <si>
    <t>8002832245</t>
  </si>
  <si>
    <t>1002213773</t>
  </si>
  <si>
    <t>012-024-00413726</t>
  </si>
  <si>
    <t>9000810653</t>
  </si>
  <si>
    <t>012-022-00317253</t>
  </si>
  <si>
    <t>40569362</t>
  </si>
  <si>
    <t>0000397115</t>
  </si>
  <si>
    <t>8002832271</t>
  </si>
  <si>
    <t>012-024-00413727</t>
  </si>
  <si>
    <t>9000810652</t>
  </si>
  <si>
    <t>012-022-00317252</t>
  </si>
  <si>
    <t>0000397114</t>
  </si>
  <si>
    <t>8002832270</t>
  </si>
  <si>
    <t>1002213776</t>
  </si>
  <si>
    <t>012-024-00413728</t>
  </si>
  <si>
    <t>9000810654</t>
  </si>
  <si>
    <t>012-022-00317254</t>
  </si>
  <si>
    <t>40569351</t>
  </si>
  <si>
    <t>0000397093</t>
  </si>
  <si>
    <t>8002832275</t>
  </si>
  <si>
    <t>1002213782</t>
  </si>
  <si>
    <t>012-024-00413729</t>
  </si>
  <si>
    <t>9000810656</t>
  </si>
  <si>
    <t>012-022-00317256</t>
  </si>
  <si>
    <t>40569353</t>
  </si>
  <si>
    <t>0000397105</t>
  </si>
  <si>
    <t>8002832282</t>
  </si>
  <si>
    <t>012-024-00413730</t>
  </si>
  <si>
    <t>9000810655</t>
  </si>
  <si>
    <t>012-022-00317255</t>
  </si>
  <si>
    <t>0000397106</t>
  </si>
  <si>
    <t>8002832283</t>
  </si>
  <si>
    <t>1002213741</t>
  </si>
  <si>
    <t>012-024-00413731</t>
  </si>
  <si>
    <t>9000810659</t>
  </si>
  <si>
    <t>012-022-00317259</t>
  </si>
  <si>
    <t>40569189</t>
  </si>
  <si>
    <t>P000033888</t>
  </si>
  <si>
    <t>8002832228</t>
  </si>
  <si>
    <t>101993</t>
  </si>
  <si>
    <t>CUEVA SANCHEZ GLORIA VERONICA</t>
  </si>
  <si>
    <t>802741</t>
  </si>
  <si>
    <t>BODEGA PRINCIPAL FERRICUEVA</t>
  </si>
  <si>
    <t>AV GALO VELA Y F. LOFFELER</t>
  </si>
  <si>
    <t>012-024-00413732</t>
  </si>
  <si>
    <t>9000810657</t>
  </si>
  <si>
    <t>012-022-00317257</t>
  </si>
  <si>
    <t>40569188</t>
  </si>
  <si>
    <t>P000033887</t>
  </si>
  <si>
    <t>8002832227</t>
  </si>
  <si>
    <t>012-024-00413733</t>
  </si>
  <si>
    <t>9000810658</t>
  </si>
  <si>
    <t>012-022-00317258</t>
  </si>
  <si>
    <t>40569187</t>
  </si>
  <si>
    <t>P000033886</t>
  </si>
  <si>
    <t>8002832229</t>
  </si>
  <si>
    <t>1002213751</t>
  </si>
  <si>
    <t>012-024-00413734</t>
  </si>
  <si>
    <t>9000810661</t>
  </si>
  <si>
    <t>012-022-00317261</t>
  </si>
  <si>
    <t>40568763</t>
  </si>
  <si>
    <t>0000396307</t>
  </si>
  <si>
    <t>8002832241</t>
  </si>
  <si>
    <t>012-024-00413735</t>
  </si>
  <si>
    <t>9000810660</t>
  </si>
  <si>
    <t>012-022-00317260</t>
  </si>
  <si>
    <t>0000396308</t>
  </si>
  <si>
    <t>8002832240</t>
  </si>
  <si>
    <t>1002213806</t>
  </si>
  <si>
    <t>012-024-00413736</t>
  </si>
  <si>
    <t>9000810662</t>
  </si>
  <si>
    <t>012-022-00317262</t>
  </si>
  <si>
    <t>40569396</t>
  </si>
  <si>
    <t>P000033945</t>
  </si>
  <si>
    <t>8002832311</t>
  </si>
  <si>
    <t>1002213788</t>
  </si>
  <si>
    <t>012-024-00413737</t>
  </si>
  <si>
    <t>9000810664</t>
  </si>
  <si>
    <t>012-022-00317264</t>
  </si>
  <si>
    <t>0000396820</t>
  </si>
  <si>
    <t>8002832290</t>
  </si>
  <si>
    <t>012-024-00413738</t>
  </si>
  <si>
    <t>9000810663</t>
  </si>
  <si>
    <t>012-022-00317263</t>
  </si>
  <si>
    <t>0000396821</t>
  </si>
  <si>
    <t>8002832289</t>
  </si>
  <si>
    <t>1002213795</t>
  </si>
  <si>
    <t>012-024-00413739</t>
  </si>
  <si>
    <t>9000810362</t>
  </si>
  <si>
    <t>013-020-00048136</t>
  </si>
  <si>
    <t>70178153</t>
  </si>
  <si>
    <t>0000396909</t>
  </si>
  <si>
    <t>8002832300</t>
  </si>
  <si>
    <t>801818</t>
  </si>
  <si>
    <t>MEGAHIERRO DURAN</t>
  </si>
  <si>
    <t>GUAYAQUIL COOP. 12 DE NOVIEMBRE</t>
  </si>
  <si>
    <t>1002213830</t>
  </si>
  <si>
    <t>012-024-00413740</t>
  </si>
  <si>
    <t>0000397123</t>
  </si>
  <si>
    <t>8002832340</t>
  </si>
  <si>
    <t>1002213778</t>
  </si>
  <si>
    <t>012-024-00413741</t>
  </si>
  <si>
    <t>9000810666</t>
  </si>
  <si>
    <t>012-022-00317265</t>
  </si>
  <si>
    <t>40568771</t>
  </si>
  <si>
    <t>0000396310</t>
  </si>
  <si>
    <t>8002832277</t>
  </si>
  <si>
    <t>1002213800</t>
  </si>
  <si>
    <t>012-024-00413742</t>
  </si>
  <si>
    <t>9000810668</t>
  </si>
  <si>
    <t>012-022-00317266</t>
  </si>
  <si>
    <t>40569211</t>
  </si>
  <si>
    <t>0000396870</t>
  </si>
  <si>
    <t>8002832305</t>
  </si>
  <si>
    <t>1002213849</t>
  </si>
  <si>
    <t>012-024-00413743</t>
  </si>
  <si>
    <t>9000810670</t>
  </si>
  <si>
    <t>012-022-00317268</t>
  </si>
  <si>
    <t>40569262</t>
  </si>
  <si>
    <t>0000396946</t>
  </si>
  <si>
    <t>8002832366</t>
  </si>
  <si>
    <t>810059</t>
  </si>
  <si>
    <t>ECO ARCHIDONA</t>
  </si>
  <si>
    <t>ARCHIDONA</t>
  </si>
  <si>
    <t>AV. COSANGA Y AV. NAPO</t>
  </si>
  <si>
    <t>ONARCH</t>
  </si>
  <si>
    <t>O-Napo-Archidona</t>
  </si>
  <si>
    <t>012-024-00413744</t>
  </si>
  <si>
    <t>9000810669</t>
  </si>
  <si>
    <t>012-022-00317267</t>
  </si>
  <si>
    <t>0000396947</t>
  </si>
  <si>
    <t>8002832365</t>
  </si>
  <si>
    <t>1002213854</t>
  </si>
  <si>
    <t>012-024-00413745</t>
  </si>
  <si>
    <t>9000810673</t>
  </si>
  <si>
    <t>012-022-00317269</t>
  </si>
  <si>
    <t>40569285</t>
  </si>
  <si>
    <t>0000396989</t>
  </si>
  <si>
    <t>8002832373</t>
  </si>
  <si>
    <t>1002213891</t>
  </si>
  <si>
    <t>012-024-00413746</t>
  </si>
  <si>
    <t>9000810676</t>
  </si>
  <si>
    <t>012-022-00317270</t>
  </si>
  <si>
    <t>40569153</t>
  </si>
  <si>
    <t>0000396758</t>
  </si>
  <si>
    <t>8002832435</t>
  </si>
  <si>
    <t>1002213908</t>
  </si>
  <si>
    <t>012-024-00413747</t>
  </si>
  <si>
    <t>9000810677</t>
  </si>
  <si>
    <t>012-022-00317271</t>
  </si>
  <si>
    <t>40569365</t>
  </si>
  <si>
    <t>0000397126</t>
  </si>
  <si>
    <t>8002832462</t>
  </si>
  <si>
    <t>1002213915</t>
  </si>
  <si>
    <t>012-024-00413748</t>
  </si>
  <si>
    <t>2500108904</t>
  </si>
  <si>
    <t>P000033933</t>
  </si>
  <si>
    <t>8002832472</t>
  </si>
  <si>
    <t>801913</t>
  </si>
  <si>
    <t>OBRA LLANO TOAPANTA</t>
  </si>
  <si>
    <t>OBRA LLANO TOAPANTA/ CUILCHE BOLICH</t>
  </si>
  <si>
    <t>012-024-00413749</t>
  </si>
  <si>
    <t>2500108903</t>
  </si>
  <si>
    <t>P000033932</t>
  </si>
  <si>
    <t>8002832473</t>
  </si>
  <si>
    <t>1002213906</t>
  </si>
  <si>
    <t>012-024-00413750</t>
  </si>
  <si>
    <t>9000810678</t>
  </si>
  <si>
    <t>012-022-00317272</t>
  </si>
  <si>
    <t>0000396855</t>
  </si>
  <si>
    <t>8002832459</t>
  </si>
  <si>
    <t>1002213911</t>
  </si>
  <si>
    <t>012-024-00413751</t>
  </si>
  <si>
    <t>9000810681</t>
  </si>
  <si>
    <t>012-022-00317275</t>
  </si>
  <si>
    <t>40569385</t>
  </si>
  <si>
    <t>P000033940</t>
  </si>
  <si>
    <t>8002832468</t>
  </si>
  <si>
    <t>012-024-00413752</t>
  </si>
  <si>
    <t>9000810679</t>
  </si>
  <si>
    <t>012-022-00317273</t>
  </si>
  <si>
    <t>40569384</t>
  </si>
  <si>
    <t>P000033939</t>
  </si>
  <si>
    <t>8002832467</t>
  </si>
  <si>
    <t>012-024-00413753</t>
  </si>
  <si>
    <t>9000810680</t>
  </si>
  <si>
    <t>012-022-00317274</t>
  </si>
  <si>
    <t>40569383</t>
  </si>
  <si>
    <t>P000033938</t>
  </si>
  <si>
    <t>8002832466</t>
  </si>
  <si>
    <t>1002213930</t>
  </si>
  <si>
    <t>012-024-00413754</t>
  </si>
  <si>
    <t>9000810682</t>
  </si>
  <si>
    <t>012-022-00317276</t>
  </si>
  <si>
    <t>40569366</t>
  </si>
  <si>
    <t>P000033934</t>
  </si>
  <si>
    <t>8002832496</t>
  </si>
  <si>
    <t>1002213917</t>
  </si>
  <si>
    <t>012-024-00413755</t>
  </si>
  <si>
    <t>9000810685</t>
  </si>
  <si>
    <t>012-022-00317279</t>
  </si>
  <si>
    <t>40569116</t>
  </si>
  <si>
    <t>0000396698</t>
  </si>
  <si>
    <t>8002832476</t>
  </si>
  <si>
    <t>012-024-00413756</t>
  </si>
  <si>
    <t>9000810683</t>
  </si>
  <si>
    <t>012-022-00317277</t>
  </si>
  <si>
    <t>0000396699</t>
  </si>
  <si>
    <t>8002832475</t>
  </si>
  <si>
    <t>012-024-00413757</t>
  </si>
  <si>
    <t>9000810684</t>
  </si>
  <si>
    <t>012-022-00317278</t>
  </si>
  <si>
    <t>0000396697</t>
  </si>
  <si>
    <t>8002832477</t>
  </si>
  <si>
    <t>1002213936</t>
  </si>
  <si>
    <t>012-024-00413758</t>
  </si>
  <si>
    <t>9000810688</t>
  </si>
  <si>
    <t>012-022-00317281</t>
  </si>
  <si>
    <t>40569388</t>
  </si>
  <si>
    <t>P000033942</t>
  </si>
  <si>
    <t>8002832506</t>
  </si>
  <si>
    <t>012-024-00413759</t>
  </si>
  <si>
    <t>9000810687</t>
  </si>
  <si>
    <t>012-022-00317280</t>
  </si>
  <si>
    <t>40569387</t>
  </si>
  <si>
    <t>P000033941</t>
  </si>
  <si>
    <t>8002832505</t>
  </si>
  <si>
    <t>1002213924</t>
  </si>
  <si>
    <t>012-024-00413760</t>
  </si>
  <si>
    <t>0000396848</t>
  </si>
  <si>
    <t>8002832489</t>
  </si>
  <si>
    <t>1002213926</t>
  </si>
  <si>
    <t>012-024-00413761</t>
  </si>
  <si>
    <t>0000396849</t>
  </si>
  <si>
    <t>8002832491</t>
  </si>
  <si>
    <t>1002213938</t>
  </si>
  <si>
    <t>012-024-00413762</t>
  </si>
  <si>
    <t>9000810690</t>
  </si>
  <si>
    <t>012-022-00317283</t>
  </si>
  <si>
    <t>40569159</t>
  </si>
  <si>
    <t>0000396764</t>
  </si>
  <si>
    <t>8002832511</t>
  </si>
  <si>
    <t>804158</t>
  </si>
  <si>
    <t>MARIA SUSANA COFRE SANTO</t>
  </si>
  <si>
    <t>VIA ZUMBALICA Y LA CALERA</t>
  </si>
  <si>
    <t>012-024-00413763</t>
  </si>
  <si>
    <t>9000810689</t>
  </si>
  <si>
    <t>012-022-00317282</t>
  </si>
  <si>
    <t>0000396763</t>
  </si>
  <si>
    <t>8002832510</t>
  </si>
  <si>
    <t>1002213933</t>
  </si>
  <si>
    <t>012-024-00413764</t>
  </si>
  <si>
    <t>9000810363</t>
  </si>
  <si>
    <t>013-020-00048137</t>
  </si>
  <si>
    <t>70178156</t>
  </si>
  <si>
    <t>0000396910</t>
  </si>
  <si>
    <t>8002832500</t>
  </si>
  <si>
    <t>809594</t>
  </si>
  <si>
    <t>LOCAL VENEZUELA</t>
  </si>
  <si>
    <t>CALLE VENEZUELA SECTOR PUENTE PORTE</t>
  </si>
  <si>
    <t>1002213927</t>
  </si>
  <si>
    <t>012-024-00413765</t>
  </si>
  <si>
    <t>9000810225</t>
  </si>
  <si>
    <t>013-020-00048130</t>
  </si>
  <si>
    <t>70178131</t>
  </si>
  <si>
    <t>0000396738</t>
  </si>
  <si>
    <t>8002832492</t>
  </si>
  <si>
    <t>1002213959</t>
  </si>
  <si>
    <t>012-024-00413766</t>
  </si>
  <si>
    <t>9000810692</t>
  </si>
  <si>
    <t>012-022-00317285</t>
  </si>
  <si>
    <t>40569344</t>
  </si>
  <si>
    <t>0000397088</t>
  </si>
  <si>
    <t>8002832535</t>
  </si>
  <si>
    <t>012-024-00413767</t>
  </si>
  <si>
    <t>9000810691</t>
  </si>
  <si>
    <t>012-022-00317284</t>
  </si>
  <si>
    <t>0000397086</t>
  </si>
  <si>
    <t>8002832534</t>
  </si>
  <si>
    <t>1002213963</t>
  </si>
  <si>
    <t>012-024-00413768</t>
  </si>
  <si>
    <t>2500108912</t>
  </si>
  <si>
    <t>P000033943</t>
  </si>
  <si>
    <t>8002832541</t>
  </si>
  <si>
    <t>1002213944</t>
  </si>
  <si>
    <t>012-024-00413769</t>
  </si>
  <si>
    <t>9000810693</t>
  </si>
  <si>
    <t>012-022-00317286</t>
  </si>
  <si>
    <t>40568758</t>
  </si>
  <si>
    <t>0000396299</t>
  </si>
  <si>
    <t>8002832518</t>
  </si>
  <si>
    <t>101634</t>
  </si>
  <si>
    <t>MACOFE S.A.</t>
  </si>
  <si>
    <t>801795</t>
  </si>
  <si>
    <t>BODEGA PROPIA F</t>
  </si>
  <si>
    <t>LA LIBERTAD</t>
  </si>
  <si>
    <t>AV ELEODORO SOLORZANO S/N DIAGONAL</t>
  </si>
  <si>
    <t>OYLALI</t>
  </si>
  <si>
    <t>O-Santaelena-Lalibertad</t>
  </si>
  <si>
    <t>1002213973</t>
  </si>
  <si>
    <t>012-024-00413770</t>
  </si>
  <si>
    <t>9000810695</t>
  </si>
  <si>
    <t>012-022-00317288</t>
  </si>
  <si>
    <t>40569369</t>
  </si>
  <si>
    <t>0000397138</t>
  </si>
  <si>
    <t>8002832554</t>
  </si>
  <si>
    <t>012-024-00413771</t>
  </si>
  <si>
    <t>9000810694</t>
  </si>
  <si>
    <t>012-022-00317287</t>
  </si>
  <si>
    <t>0000397139</t>
  </si>
  <si>
    <t>8002832553</t>
  </si>
  <si>
    <t>1002213964</t>
  </si>
  <si>
    <t>012-024-00413772</t>
  </si>
  <si>
    <t>9000810696</t>
  </si>
  <si>
    <t>012-022-00317289</t>
  </si>
  <si>
    <t>40569395</t>
  </si>
  <si>
    <t>P000033944</t>
  </si>
  <si>
    <t>8002832542</t>
  </si>
  <si>
    <t>1002213968</t>
  </si>
  <si>
    <t>012-024-00413773</t>
  </si>
  <si>
    <t>9000810697</t>
  </si>
  <si>
    <t>012-022-00317290</t>
  </si>
  <si>
    <t>40568986</t>
  </si>
  <si>
    <t>P000033818</t>
  </si>
  <si>
    <t>8002832547</t>
  </si>
  <si>
    <t>1002213980</t>
  </si>
  <si>
    <t>012-024-00413774</t>
  </si>
  <si>
    <t>9000810700</t>
  </si>
  <si>
    <t>012-022-00317292</t>
  </si>
  <si>
    <t>40569327</t>
  </si>
  <si>
    <t>P000033919</t>
  </si>
  <si>
    <t>8002832562</t>
  </si>
  <si>
    <t>012-024-00413775</t>
  </si>
  <si>
    <t>9000810699</t>
  </si>
  <si>
    <t>012-022-00317291</t>
  </si>
  <si>
    <t>40569326</t>
  </si>
  <si>
    <t>P000033918</t>
  </si>
  <si>
    <t>8002832563</t>
  </si>
  <si>
    <t>1002213993</t>
  </si>
  <si>
    <t>012-024-00413776</t>
  </si>
  <si>
    <t>9000810701</t>
  </si>
  <si>
    <t>012-022-00317293</t>
  </si>
  <si>
    <t>40569435</t>
  </si>
  <si>
    <t>0000397183</t>
  </si>
  <si>
    <t>8002832579</t>
  </si>
  <si>
    <t>1002213953</t>
  </si>
  <si>
    <t>012-024-00413777</t>
  </si>
  <si>
    <t>9000810702</t>
  </si>
  <si>
    <t>012-022-00317294</t>
  </si>
  <si>
    <t>0000396300</t>
  </si>
  <si>
    <t>8002832528</t>
  </si>
  <si>
    <t>1002214002</t>
  </si>
  <si>
    <t>012-024-00413778</t>
  </si>
  <si>
    <t>9000810703</t>
  </si>
  <si>
    <t>012-022-00317295</t>
  </si>
  <si>
    <t>40569295</t>
  </si>
  <si>
    <t>0000397010</t>
  </si>
  <si>
    <t>8002832591</t>
  </si>
  <si>
    <t>1002213990</t>
  </si>
  <si>
    <t>012-024-00413779</t>
  </si>
  <si>
    <t>2500108887</t>
  </si>
  <si>
    <t>P000033894</t>
  </si>
  <si>
    <t>8002832573</t>
  </si>
  <si>
    <t>1002214017</t>
  </si>
  <si>
    <t>012-024-00413780</t>
  </si>
  <si>
    <t>0000396850</t>
  </si>
  <si>
    <t>8002832611</t>
  </si>
  <si>
    <t>1002214013</t>
  </si>
  <si>
    <t>012-024-00413781</t>
  </si>
  <si>
    <t>9000810705</t>
  </si>
  <si>
    <t>012-022-00317297</t>
  </si>
  <si>
    <t>0000396824</t>
  </si>
  <si>
    <t>8002832604</t>
  </si>
  <si>
    <t>012-024-00413782</t>
  </si>
  <si>
    <t>9000810704</t>
  </si>
  <si>
    <t>012-022-00317296</t>
  </si>
  <si>
    <t>0000396823</t>
  </si>
  <si>
    <t>8002832605</t>
  </si>
  <si>
    <t>1002213838</t>
  </si>
  <si>
    <t>012-024-00413783</t>
  </si>
  <si>
    <t>9000810706</t>
  </si>
  <si>
    <t>012-022-00317298</t>
  </si>
  <si>
    <t>40569264</t>
  </si>
  <si>
    <t>0000396954</t>
  </si>
  <si>
    <t>8002832349</t>
  </si>
  <si>
    <t>800827</t>
  </si>
  <si>
    <t>BODEGA 1</t>
  </si>
  <si>
    <t>CALLE JUAN DE ALCAZAR Y ANDRES PERE</t>
  </si>
  <si>
    <t>012-024-00413784</t>
  </si>
  <si>
    <t>9000810707</t>
  </si>
  <si>
    <t>012-022-00317299</t>
  </si>
  <si>
    <t>0000396953</t>
  </si>
  <si>
    <t>8002832350</t>
  </si>
  <si>
    <t>1002214048</t>
  </si>
  <si>
    <t>012-024-00413785</t>
  </si>
  <si>
    <t>9000810751</t>
  </si>
  <si>
    <t>012-022-00317300</t>
  </si>
  <si>
    <t>40569447</t>
  </si>
  <si>
    <t>0000397204</t>
  </si>
  <si>
    <t>8002832661</t>
  </si>
  <si>
    <t>1002214009</t>
  </si>
  <si>
    <t>012-024-00413786</t>
  </si>
  <si>
    <t>0000396739</t>
  </si>
  <si>
    <t>8002832600</t>
  </si>
  <si>
    <t>1002214075</t>
  </si>
  <si>
    <t>012-024-00413787</t>
  </si>
  <si>
    <t>9000810769</t>
  </si>
  <si>
    <t>012-022-00317302</t>
  </si>
  <si>
    <t>40569340</t>
  </si>
  <si>
    <t>0000397081</t>
  </si>
  <si>
    <t>8002832687</t>
  </si>
  <si>
    <t>012-024-00413788</t>
  </si>
  <si>
    <t>9000810768</t>
  </si>
  <si>
    <t>012-022-00317301</t>
  </si>
  <si>
    <t>0000397084</t>
  </si>
  <si>
    <t>8002832686</t>
  </si>
  <si>
    <t>1002214018</t>
  </si>
  <si>
    <t>012-024-00413789</t>
  </si>
  <si>
    <t>9000810772</t>
  </si>
  <si>
    <t>012-022-00317303</t>
  </si>
  <si>
    <t>40568883</t>
  </si>
  <si>
    <t>0000396497</t>
  </si>
  <si>
    <t>8002832613</t>
  </si>
  <si>
    <t>1002214087</t>
  </si>
  <si>
    <t>012-024-00413790</t>
  </si>
  <si>
    <t>9000810832</t>
  </si>
  <si>
    <t>012-022-00317305</t>
  </si>
  <si>
    <t>40569457</t>
  </si>
  <si>
    <t>0000397239</t>
  </si>
  <si>
    <t>8002832704</t>
  </si>
  <si>
    <t>10005140</t>
  </si>
  <si>
    <t>QUISHPE QUISHPE MARIA DEL ROCIO</t>
  </si>
  <si>
    <t>809639</t>
  </si>
  <si>
    <t>FERRIKENS</t>
  </si>
  <si>
    <t>RIO SAN PEDRO 61-33</t>
  </si>
  <si>
    <t>012-024-00413791</t>
  </si>
  <si>
    <t>9000810831</t>
  </si>
  <si>
    <t>012-022-00317304</t>
  </si>
  <si>
    <t>0000397241</t>
  </si>
  <si>
    <t>8002832703</t>
  </si>
  <si>
    <t>1002214074</t>
  </si>
  <si>
    <t>012-024-00413792</t>
  </si>
  <si>
    <t>9000810835</t>
  </si>
  <si>
    <t>012-022-00317307</t>
  </si>
  <si>
    <t>40569168</t>
  </si>
  <si>
    <t>P000033885</t>
  </si>
  <si>
    <t>8002832685</t>
  </si>
  <si>
    <t>012-024-00413793</t>
  </si>
  <si>
    <t>9000810834</t>
  </si>
  <si>
    <t>012-022-00317306</t>
  </si>
  <si>
    <t>40569167</t>
  </si>
  <si>
    <t>P000033884</t>
  </si>
  <si>
    <t>8002832684</t>
  </si>
  <si>
    <t>1002214104</t>
  </si>
  <si>
    <t>012-024-00413794</t>
  </si>
  <si>
    <t>2500108919</t>
  </si>
  <si>
    <t>P000033952</t>
  </si>
  <si>
    <t>8002832729</t>
  </si>
  <si>
    <t>1002214044</t>
  </si>
  <si>
    <t>012-024-00413795</t>
  </si>
  <si>
    <t>9000810964</t>
  </si>
  <si>
    <t>012-022-00317310</t>
  </si>
  <si>
    <t>40568916</t>
  </si>
  <si>
    <t>0000396606</t>
  </si>
  <si>
    <t>8002832654</t>
  </si>
  <si>
    <t>807108</t>
  </si>
  <si>
    <t>VARGAS CASTRO KEVIN</t>
  </si>
  <si>
    <t>JUMANDY DIAGONAL RECINTO FERIAL</t>
  </si>
  <si>
    <t>012-024-00413796</t>
  </si>
  <si>
    <t>9000810962</t>
  </si>
  <si>
    <t>012-022-00317308</t>
  </si>
  <si>
    <t>40568978</t>
  </si>
  <si>
    <t>0000396603</t>
  </si>
  <si>
    <t>8002832652</t>
  </si>
  <si>
    <t>811067</t>
  </si>
  <si>
    <t>BRITO ALDAZ KAROL SOLANGE</t>
  </si>
  <si>
    <t>S/N FRENTE A LA IGLESIA VIA AL PUYO</t>
  </si>
  <si>
    <t>012-024-00413797</t>
  </si>
  <si>
    <t>9000810963</t>
  </si>
  <si>
    <t>012-022-00317309</t>
  </si>
  <si>
    <t>0000396605</t>
  </si>
  <si>
    <t>8002832653</t>
  </si>
  <si>
    <t>1002214124</t>
  </si>
  <si>
    <t>012-024-00413798</t>
  </si>
  <si>
    <t>9000810977</t>
  </si>
  <si>
    <t>012-022-00317311</t>
  </si>
  <si>
    <t>40569455</t>
  </si>
  <si>
    <t>0000397234</t>
  </si>
  <si>
    <t>8002832753</t>
  </si>
  <si>
    <t>801476</t>
  </si>
  <si>
    <t>BODEGA RIOBAMBA</t>
  </si>
  <si>
    <t>AV CORDOVEZ 3358 Y AV DE LOS HEROES</t>
  </si>
  <si>
    <t>1002214116</t>
  </si>
  <si>
    <t>012-024-00413799</t>
  </si>
  <si>
    <t>9000811024</t>
  </si>
  <si>
    <t>012-022-00317312</t>
  </si>
  <si>
    <t>40569449</t>
  </si>
  <si>
    <t>0000397209</t>
  </si>
  <si>
    <t>8002832742</t>
  </si>
  <si>
    <t>805859</t>
  </si>
  <si>
    <t>ANGEL LUCTO-LATACUNGA</t>
  </si>
  <si>
    <t>AV. 27 DE FEBRERO</t>
  </si>
  <si>
    <t>1002214127</t>
  </si>
  <si>
    <t>012-024-00413800</t>
  </si>
  <si>
    <t>2500108917</t>
  </si>
  <si>
    <t>0000397236</t>
  </si>
  <si>
    <t>8002832757</t>
  </si>
  <si>
    <t>012-024-00413801</t>
  </si>
  <si>
    <t>0000397237</t>
  </si>
  <si>
    <t>8002832756</t>
  </si>
  <si>
    <t>1002214121</t>
  </si>
  <si>
    <t>012-024-00413802</t>
  </si>
  <si>
    <t>9000811059</t>
  </si>
  <si>
    <t>012-022-00317314</t>
  </si>
  <si>
    <t>40569238</t>
  </si>
  <si>
    <t>0000397043</t>
  </si>
  <si>
    <t>8002832748</t>
  </si>
  <si>
    <t>012-024-00413803</t>
  </si>
  <si>
    <t>9000811057</t>
  </si>
  <si>
    <t>012-022-00317313</t>
  </si>
  <si>
    <t>0000397044</t>
  </si>
  <si>
    <t>8002832749</t>
  </si>
  <si>
    <t>1002214133</t>
  </si>
  <si>
    <t>012-024-00413804</t>
  </si>
  <si>
    <t>2500108921</t>
  </si>
  <si>
    <t>0000397281</t>
  </si>
  <si>
    <t>8002832765</t>
  </si>
  <si>
    <t>1002214140</t>
  </si>
  <si>
    <t>012-024-00413805</t>
  </si>
  <si>
    <t>9000811127</t>
  </si>
  <si>
    <t>012-022-00317315</t>
  </si>
  <si>
    <t>40569477</t>
  </si>
  <si>
    <t>P000033959</t>
  </si>
  <si>
    <t>8002832774</t>
  </si>
  <si>
    <t>1002214113</t>
  </si>
  <si>
    <t>012-024-00413806</t>
  </si>
  <si>
    <t>0000396433</t>
  </si>
  <si>
    <t>8002832739</t>
  </si>
  <si>
    <t>1002214106</t>
  </si>
  <si>
    <t>012-024-00413807</t>
  </si>
  <si>
    <t>9000811134</t>
  </si>
  <si>
    <t>012-022-00317317</t>
  </si>
  <si>
    <t>40569098</t>
  </si>
  <si>
    <t>P000033859</t>
  </si>
  <si>
    <t>8002832732</t>
  </si>
  <si>
    <t>012-024-00413808</t>
  </si>
  <si>
    <t>9000811133</t>
  </si>
  <si>
    <t>012-022-00317316</t>
  </si>
  <si>
    <t>40569097</t>
  </si>
  <si>
    <t>P000033858</t>
  </si>
  <si>
    <t>8002832731</t>
  </si>
  <si>
    <t>1002214156</t>
  </si>
  <si>
    <t>012-024-00413809</t>
  </si>
  <si>
    <t>9000811137</t>
  </si>
  <si>
    <t>012-022-00317318</t>
  </si>
  <si>
    <t>40569292</t>
  </si>
  <si>
    <t>0000397274</t>
  </si>
  <si>
    <t>8002832797</t>
  </si>
  <si>
    <t>1002214077</t>
  </si>
  <si>
    <t>012-024-00413810</t>
  </si>
  <si>
    <t>9000811139</t>
  </si>
  <si>
    <t>012-022-00317319</t>
  </si>
  <si>
    <t>40568994</t>
  </si>
  <si>
    <t>0000396630</t>
  </si>
  <si>
    <t>8002832689</t>
  </si>
  <si>
    <t>807208</t>
  </si>
  <si>
    <t>SANCHEZ BAJAÑA FRANK XAVIER</t>
  </si>
  <si>
    <t>BABA</t>
  </si>
  <si>
    <t>AV BABAHOYO Y SIMON BOLIVAR</t>
  </si>
  <si>
    <t>ORBABA</t>
  </si>
  <si>
    <t>O-Losrios-Baba</t>
  </si>
  <si>
    <t>1002214080</t>
  </si>
  <si>
    <t>012-024-00413811</t>
  </si>
  <si>
    <t>9000811141</t>
  </si>
  <si>
    <t>012-022-00317321</t>
  </si>
  <si>
    <t>40569234</t>
  </si>
  <si>
    <t>0000396918</t>
  </si>
  <si>
    <t>8002832696</t>
  </si>
  <si>
    <t>101693</t>
  </si>
  <si>
    <t>JARAMILLO ORDOÑEZ EDWIN RODRIGO</t>
  </si>
  <si>
    <t>810671</t>
  </si>
  <si>
    <t>ROYEL FLOWER</t>
  </si>
  <si>
    <t>VIA TABACUNDO</t>
  </si>
  <si>
    <t>012-024-00413812</t>
  </si>
  <si>
    <t>9000811140</t>
  </si>
  <si>
    <t>012-022-00317320</t>
  </si>
  <si>
    <t>40569235</t>
  </si>
  <si>
    <t>0000396919</t>
  </si>
  <si>
    <t>8002832695</t>
  </si>
  <si>
    <t>1002214185</t>
  </si>
  <si>
    <t>012-024-00413813</t>
  </si>
  <si>
    <t>9000811144</t>
  </si>
  <si>
    <t>012-022-00317323</t>
  </si>
  <si>
    <t>40569487</t>
  </si>
  <si>
    <t>P000033961</t>
  </si>
  <si>
    <t>8002832840</t>
  </si>
  <si>
    <t>012-024-00413814</t>
  </si>
  <si>
    <t>9000811143</t>
  </si>
  <si>
    <t>012-022-00317322</t>
  </si>
  <si>
    <t>40569486</t>
  </si>
  <si>
    <t>P000033960</t>
  </si>
  <si>
    <t>8002832839</t>
  </si>
  <si>
    <t>1002214078</t>
  </si>
  <si>
    <t>012-024-00413815</t>
  </si>
  <si>
    <t>9000811147</t>
  </si>
  <si>
    <t>012-022-00317325</t>
  </si>
  <si>
    <t>40568759</t>
  </si>
  <si>
    <t>0000396303</t>
  </si>
  <si>
    <t>8002832690</t>
  </si>
  <si>
    <t>103543</t>
  </si>
  <si>
    <t>ROBLES GARCIA MONICA BEATRIZ</t>
  </si>
  <si>
    <t>805026</t>
  </si>
  <si>
    <t>BODEGA PRINCIPAL VIEJO FABY</t>
  </si>
  <si>
    <t>AV PRINCIPAL, SOLAR 9 Y G</t>
  </si>
  <si>
    <t>012-024-00413816</t>
  </si>
  <si>
    <t>9000811146</t>
  </si>
  <si>
    <t>012-022-00317324</t>
  </si>
  <si>
    <t>0000396304</t>
  </si>
  <si>
    <t>8002832691</t>
  </si>
  <si>
    <t>1002214090</t>
  </si>
  <si>
    <t>2500108901</t>
  </si>
  <si>
    <t>0000397101</t>
  </si>
  <si>
    <t>8002832710</t>
  </si>
  <si>
    <t>10004504</t>
  </si>
  <si>
    <t>18-UE951</t>
  </si>
  <si>
    <t>0000397103</t>
  </si>
  <si>
    <t>8002832711</t>
  </si>
  <si>
    <t>0000397104</t>
  </si>
  <si>
    <t>8002832709</t>
  </si>
  <si>
    <t>1002214189</t>
  </si>
  <si>
    <t>012-024-00413820</t>
  </si>
  <si>
    <t>2500108922</t>
  </si>
  <si>
    <t>P000033963</t>
  </si>
  <si>
    <t>8002832844</t>
  </si>
  <si>
    <t>1002214132</t>
  </si>
  <si>
    <t>012-024-00413821</t>
  </si>
  <si>
    <t>9000811151</t>
  </si>
  <si>
    <t>012-022-00317326</t>
  </si>
  <si>
    <t>40569220</t>
  </si>
  <si>
    <t>P000033890</t>
  </si>
  <si>
    <t>8002832763</t>
  </si>
  <si>
    <t>1002214094</t>
  </si>
  <si>
    <t>012-024-00413822</t>
  </si>
  <si>
    <t>9000810360</t>
  </si>
  <si>
    <t>013-020-00048134</t>
  </si>
  <si>
    <t>70178151</t>
  </si>
  <si>
    <t>0000396907</t>
  </si>
  <si>
    <t>8002832717</t>
  </si>
  <si>
    <t>803377</t>
  </si>
  <si>
    <t>SUCURSAL SAN EDUARDO</t>
  </si>
  <si>
    <t>MZ-189 A-1 Y AV JOSE RODRIGUEZ</t>
  </si>
  <si>
    <t>1002214081</t>
  </si>
  <si>
    <t>012-024-00413823</t>
  </si>
  <si>
    <t>9000811157</t>
  </si>
  <si>
    <t>012-022-00317327</t>
  </si>
  <si>
    <t>40569359</t>
  </si>
  <si>
    <t>P000033929</t>
  </si>
  <si>
    <t>8002832698</t>
  </si>
  <si>
    <t>10006037</t>
  </si>
  <si>
    <t>CHALEN RODRIGUEZ LUIS CESAR</t>
  </si>
  <si>
    <t>810028</t>
  </si>
  <si>
    <t>SANTA ELENA</t>
  </si>
  <si>
    <t>AV PRINCIPAL Y CRUCE PALMAR COLONCH</t>
  </si>
  <si>
    <t>OYMANG</t>
  </si>
  <si>
    <t>O-Santaelena-Manglaralto</t>
  </si>
  <si>
    <t>1002214228</t>
  </si>
  <si>
    <t>012-024-00413824</t>
  </si>
  <si>
    <t>9000811159</t>
  </si>
  <si>
    <t>012-022-00317328</t>
  </si>
  <si>
    <t>0000396516</t>
  </si>
  <si>
    <t>8002832893</t>
  </si>
  <si>
    <t>1002214131</t>
  </si>
  <si>
    <t>012-024-00413825</t>
  </si>
  <si>
    <t>2500108918</t>
  </si>
  <si>
    <t>0000397256</t>
  </si>
  <si>
    <t>8002832762</t>
  </si>
  <si>
    <t>012-024-00413826</t>
  </si>
  <si>
    <t>0000397255</t>
  </si>
  <si>
    <t>8002832760</t>
  </si>
  <si>
    <t>012-024-00413827</t>
  </si>
  <si>
    <t>0000397257</t>
  </si>
  <si>
    <t>8002832761</t>
  </si>
  <si>
    <t>1002214222</t>
  </si>
  <si>
    <t>012-024-00413828</t>
  </si>
  <si>
    <t>9000811163</t>
  </si>
  <si>
    <t>012-022-00317329</t>
  </si>
  <si>
    <t>0000397087</t>
  </si>
  <si>
    <t>8002832885</t>
  </si>
  <si>
    <t>1002214084</t>
  </si>
  <si>
    <t>012-024-00413829</t>
  </si>
  <si>
    <t>0000396747</t>
  </si>
  <si>
    <t>8002832701</t>
  </si>
  <si>
    <t>1002214217</t>
  </si>
  <si>
    <t>012-024-00413830</t>
  </si>
  <si>
    <t>9000811166</t>
  </si>
  <si>
    <t>012-022-00317331</t>
  </si>
  <si>
    <t>40569482</t>
  </si>
  <si>
    <t>0000397290</t>
  </si>
  <si>
    <t>8002832880</t>
  </si>
  <si>
    <t>012-024-00413831</t>
  </si>
  <si>
    <t>9000811165</t>
  </si>
  <si>
    <t>012-022-00317330</t>
  </si>
  <si>
    <t>0000397291</t>
  </si>
  <si>
    <t>8002832879</t>
  </si>
  <si>
    <t>1002214181</t>
  </si>
  <si>
    <t>012-024-00413832</t>
  </si>
  <si>
    <t>9000811167</t>
  </si>
  <si>
    <t>012-022-00317332</t>
  </si>
  <si>
    <t>40569463</t>
  </si>
  <si>
    <t>0000397259</t>
  </si>
  <si>
    <t>8002832835</t>
  </si>
  <si>
    <t>1002214225</t>
  </si>
  <si>
    <t>012-024-00413833</t>
  </si>
  <si>
    <t>9000811171</t>
  </si>
  <si>
    <t>012-022-00317334</t>
  </si>
  <si>
    <t>40569512</t>
  </si>
  <si>
    <t>0000397314</t>
  </si>
  <si>
    <t>8002832888</t>
  </si>
  <si>
    <t>104124</t>
  </si>
  <si>
    <t>POZO VILLAFUERTE MARIA MAGDALENA</t>
  </si>
  <si>
    <t>806057</t>
  </si>
  <si>
    <t>FERRITECHOS</t>
  </si>
  <si>
    <t>AV CONFRATERNIDAD (LOS BOMBEROS)</t>
  </si>
  <si>
    <t>012-024-00413834</t>
  </si>
  <si>
    <t>9000811170</t>
  </si>
  <si>
    <t>012-022-00317333</t>
  </si>
  <si>
    <t>0000397313</t>
  </si>
  <si>
    <t>8002832889</t>
  </si>
  <si>
    <t>1002214177</t>
  </si>
  <si>
    <t>012-024-00413835</t>
  </si>
  <si>
    <t>2500108913</t>
  </si>
  <si>
    <t>P000033946</t>
  </si>
  <si>
    <t>8002832831</t>
  </si>
  <si>
    <t>803741</t>
  </si>
  <si>
    <t>COMERCIAL CEVALLOS</t>
  </si>
  <si>
    <t>ENTRADA BARRIO CUBA</t>
  </si>
  <si>
    <t>1002214157</t>
  </si>
  <si>
    <t>012-024-00413836</t>
  </si>
  <si>
    <t>9000781919</t>
  </si>
  <si>
    <t>013-020-00046403</t>
  </si>
  <si>
    <t>70171460</t>
  </si>
  <si>
    <t>0000397279</t>
  </si>
  <si>
    <t>8002832798</t>
  </si>
  <si>
    <t>804685</t>
  </si>
  <si>
    <t>GRANEL CAMPAMENTO OLMEDO</t>
  </si>
  <si>
    <t>CALLE BELISARIO QUEVEDO</t>
  </si>
  <si>
    <t>1002214138</t>
  </si>
  <si>
    <t>012-024-00413837</t>
  </si>
  <si>
    <t>9000811177</t>
  </si>
  <si>
    <t>012-022-00317335</t>
  </si>
  <si>
    <t>40569464</t>
  </si>
  <si>
    <t>0000397261</t>
  </si>
  <si>
    <t>8002832771</t>
  </si>
  <si>
    <t>103742</t>
  </si>
  <si>
    <t>CAZAR GOMEZ CRISANTO WILFRIDO</t>
  </si>
  <si>
    <t>805411</t>
  </si>
  <si>
    <t>LONGITUDINAL E # 857 Y BROMELIAS</t>
  </si>
  <si>
    <t>1002214221</t>
  </si>
  <si>
    <t>012-024-00413838</t>
  </si>
  <si>
    <t>9000811179</t>
  </si>
  <si>
    <t>012-022-00317336</t>
  </si>
  <si>
    <t>40569495</t>
  </si>
  <si>
    <t>P000033962</t>
  </si>
  <si>
    <t>8002832884</t>
  </si>
  <si>
    <t>1002214331</t>
  </si>
  <si>
    <t>012-024-00413839</t>
  </si>
  <si>
    <t>9000811180</t>
  </si>
  <si>
    <t>012-022-00317337</t>
  </si>
  <si>
    <t>40568946</t>
  </si>
  <si>
    <t>0000396754</t>
  </si>
  <si>
    <t>8002833027</t>
  </si>
  <si>
    <t>15-00000331</t>
  </si>
  <si>
    <t>MAGNO HE ANTIHUMEDAD</t>
  </si>
  <si>
    <t>806565</t>
  </si>
  <si>
    <t>HORMIGONERA JACOME</t>
  </si>
  <si>
    <t>E35 VIA A JULIO ANDRADE</t>
  </si>
  <si>
    <t>OCJULI</t>
  </si>
  <si>
    <t>O-Carchi-Julioandrade</t>
  </si>
  <si>
    <t>1002214172</t>
  </si>
  <si>
    <t>012-024-00413840</t>
  </si>
  <si>
    <t>2500108924</t>
  </si>
  <si>
    <t>P000033966</t>
  </si>
  <si>
    <t>8002832822</t>
  </si>
  <si>
    <t>012-024-00413841</t>
  </si>
  <si>
    <t>2500108923</t>
  </si>
  <si>
    <t>P000033965</t>
  </si>
  <si>
    <t>8002832821</t>
  </si>
  <si>
    <t>1002214167</t>
  </si>
  <si>
    <t>012-024-00413842</t>
  </si>
  <si>
    <t>9000811181</t>
  </si>
  <si>
    <t>012-022-00317338</t>
  </si>
  <si>
    <t>40569493</t>
  </si>
  <si>
    <t>0000397298</t>
  </si>
  <si>
    <t>8002832814</t>
  </si>
  <si>
    <t>103020</t>
  </si>
  <si>
    <t>MEGABYCACE CENTROS FERRETEROS S.A.</t>
  </si>
  <si>
    <t>804145</t>
  </si>
  <si>
    <t>CALLE 5 # OE1-84Y AV MALDONADO</t>
  </si>
  <si>
    <t>1002214269</t>
  </si>
  <si>
    <t>012-024-00413843</t>
  </si>
  <si>
    <t>9000811182</t>
  </si>
  <si>
    <t>012-022-00317339</t>
  </si>
  <si>
    <t>40569518</t>
  </si>
  <si>
    <t>0000397319</t>
  </si>
  <si>
    <t>8002832945</t>
  </si>
  <si>
    <t>805340</t>
  </si>
  <si>
    <t>PROFERRETERIA BABAHOYO</t>
  </si>
  <si>
    <t>AV. JUAN MARCO Y 9 DE NOVIEMBRE</t>
  </si>
  <si>
    <t>1002214204</t>
  </si>
  <si>
    <t>012-024-00413844</t>
  </si>
  <si>
    <t>2500108893</t>
  </si>
  <si>
    <t>0000397134</t>
  </si>
  <si>
    <t>8002832866</t>
  </si>
  <si>
    <t>012-024-00413845</t>
  </si>
  <si>
    <t>0000397133</t>
  </si>
  <si>
    <t>8002832864</t>
  </si>
  <si>
    <t>012-024-00413846</t>
  </si>
  <si>
    <t>0000397132</t>
  </si>
  <si>
    <t>8002832865</t>
  </si>
  <si>
    <t>1002214160</t>
  </si>
  <si>
    <t>012-024-00413847</t>
  </si>
  <si>
    <t>2500108896</t>
  </si>
  <si>
    <t>P000033910</t>
  </si>
  <si>
    <t>8002832803</t>
  </si>
  <si>
    <t>012-024-00413848</t>
  </si>
  <si>
    <t>2500108895</t>
  </si>
  <si>
    <t>P000033909</t>
  </si>
  <si>
    <t>8002832802</t>
  </si>
  <si>
    <t>1002214208</t>
  </si>
  <si>
    <t>012-024-00413849</t>
  </si>
  <si>
    <t>9000811183</t>
  </si>
  <si>
    <t>012-022-00317340</t>
  </si>
  <si>
    <t>40569485</t>
  </si>
  <si>
    <t>0000397293</t>
  </si>
  <si>
    <t>8002832870</t>
  </si>
  <si>
    <t>804380</t>
  </si>
  <si>
    <t>SUCURSAL LATACUNGA</t>
  </si>
  <si>
    <t>MARCO AURELIO SUBIA</t>
  </si>
  <si>
    <t>1002214304</t>
  </si>
  <si>
    <t>012-024-00413850</t>
  </si>
  <si>
    <t>9000811189</t>
  </si>
  <si>
    <t>012-022-00317342</t>
  </si>
  <si>
    <t>40569525</t>
  </si>
  <si>
    <t>P000033975</t>
  </si>
  <si>
    <t>8002832989</t>
  </si>
  <si>
    <t>101478</t>
  </si>
  <si>
    <t>ARROBA MOSCOSO ESTELA MARINA</t>
  </si>
  <si>
    <t>805206</t>
  </si>
  <si>
    <t>FERRETERIA DASALMA</t>
  </si>
  <si>
    <t>AV. MUYUNA Y JUMANDY</t>
  </si>
  <si>
    <t>012-024-00413851</t>
  </si>
  <si>
    <t>9000811188</t>
  </si>
  <si>
    <t>012-022-00317341</t>
  </si>
  <si>
    <t>40569524</t>
  </si>
  <si>
    <t>P000033974</t>
  </si>
  <si>
    <t>8002832990</t>
  </si>
  <si>
    <t>1002214286</t>
  </si>
  <si>
    <t>012-024-00413852</t>
  </si>
  <si>
    <t>9000811194</t>
  </si>
  <si>
    <t>012-022-00317344</t>
  </si>
  <si>
    <t>40569517</t>
  </si>
  <si>
    <t>P000033969</t>
  </si>
  <si>
    <t>8002832965</t>
  </si>
  <si>
    <t>012-024-00413853</t>
  </si>
  <si>
    <t>9000811193</t>
  </si>
  <si>
    <t>012-022-00317343</t>
  </si>
  <si>
    <t>40569516</t>
  </si>
  <si>
    <t>P000033968</t>
  </si>
  <si>
    <t>8002832964</t>
  </si>
  <si>
    <t>1002214305</t>
  </si>
  <si>
    <t>012-024-00413854</t>
  </si>
  <si>
    <t>9000811196</t>
  </si>
  <si>
    <t>012-022-00317346</t>
  </si>
  <si>
    <t>40569510</t>
  </si>
  <si>
    <t>0000397324</t>
  </si>
  <si>
    <t>8002832992</t>
  </si>
  <si>
    <t>803632</t>
  </si>
  <si>
    <t>SEGUNDO LECHON</t>
  </si>
  <si>
    <t>LA JOYA DE LOS SACHAS</t>
  </si>
  <si>
    <t>AV 9 DE OCTUBRE Y JULIO LLORI</t>
  </si>
  <si>
    <t>012-024-00413855</t>
  </si>
  <si>
    <t>9000811195</t>
  </si>
  <si>
    <t>012-022-00317345</t>
  </si>
  <si>
    <t>0000397325</t>
  </si>
  <si>
    <t>8002832991</t>
  </si>
  <si>
    <t>1002214250</t>
  </si>
  <si>
    <t>012-024-00413857</t>
  </si>
  <si>
    <t>2500108888</t>
  </si>
  <si>
    <t>P000033895</t>
  </si>
  <si>
    <t>8002832922</t>
  </si>
  <si>
    <t>1002214171</t>
  </si>
  <si>
    <t>012-024-00413858</t>
  </si>
  <si>
    <t>9000811202</t>
  </si>
  <si>
    <t>012-022-00317348</t>
  </si>
  <si>
    <t>40569321</t>
  </si>
  <si>
    <t>P000033917</t>
  </si>
  <si>
    <t>8002832820</t>
  </si>
  <si>
    <t>802035</t>
  </si>
  <si>
    <t>BOSNA No 2-OTAVALO</t>
  </si>
  <si>
    <t>CALLE MORALES  S/N Y CALLE31 DE OCT</t>
  </si>
  <si>
    <t>1002214227</t>
  </si>
  <si>
    <t>012-024-00413859</t>
  </si>
  <si>
    <t>9000811203</t>
  </si>
  <si>
    <t>012-022-00317349</t>
  </si>
  <si>
    <t>40569183</t>
  </si>
  <si>
    <t>0000396825</t>
  </si>
  <si>
    <t>8002832892</t>
  </si>
  <si>
    <t>1002214232</t>
  </si>
  <si>
    <t>012-024-00413860</t>
  </si>
  <si>
    <t>9000811206</t>
  </si>
  <si>
    <t>012-022-00317351</t>
  </si>
  <si>
    <t>40569109</t>
  </si>
  <si>
    <t>0000396692</t>
  </si>
  <si>
    <t>8002832897</t>
  </si>
  <si>
    <t>012-024-00413861</t>
  </si>
  <si>
    <t>9000811205</t>
  </si>
  <si>
    <t>012-022-00317350</t>
  </si>
  <si>
    <t>0000396691</t>
  </si>
  <si>
    <t>8002832898</t>
  </si>
  <si>
    <t>1002214254</t>
  </si>
  <si>
    <t>012-024-00413862</t>
  </si>
  <si>
    <t>9000811208</t>
  </si>
  <si>
    <t>012-022-00317352</t>
  </si>
  <si>
    <t>40569293</t>
  </si>
  <si>
    <t>0000397276</t>
  </si>
  <si>
    <t>8002832926</t>
  </si>
  <si>
    <t>807707</t>
  </si>
  <si>
    <t>PUENTE COLIMES</t>
  </si>
  <si>
    <t>VIA COLIMES</t>
  </si>
  <si>
    <t>OGCOLI</t>
  </si>
  <si>
    <t>O-Guayas-Colimes</t>
  </si>
  <si>
    <t>1002214306</t>
  </si>
  <si>
    <t>012-024-00413863</t>
  </si>
  <si>
    <t>9000811211</t>
  </si>
  <si>
    <t>012-022-00317354</t>
  </si>
  <si>
    <t>40569343</t>
  </si>
  <si>
    <t>0000397079</t>
  </si>
  <si>
    <t>8002832994</t>
  </si>
  <si>
    <t>810309</t>
  </si>
  <si>
    <t>CASTRO CASTRO CARLOS DEIFILIO</t>
  </si>
  <si>
    <t>GENERAL JUMANDY S/N Y MISION CAPUCH</t>
  </si>
  <si>
    <t>OQLAJO</t>
  </si>
  <si>
    <t>O-Orellana-Lajoyadelossacch</t>
  </si>
  <si>
    <t>012-024-00413864</t>
  </si>
  <si>
    <t>9000811209</t>
  </si>
  <si>
    <t>012-022-00317353</t>
  </si>
  <si>
    <t>0000397080</t>
  </si>
  <si>
    <t>8002832993</t>
  </si>
  <si>
    <t>1002214242</t>
  </si>
  <si>
    <t>012-024-00413865</t>
  </si>
  <si>
    <t>9000811212</t>
  </si>
  <si>
    <t>012-022-00317355</t>
  </si>
  <si>
    <t>40569198</t>
  </si>
  <si>
    <t>0000396836</t>
  </si>
  <si>
    <t>8002832913</t>
  </si>
  <si>
    <t>10008306</t>
  </si>
  <si>
    <t>18-UE794</t>
  </si>
  <si>
    <t>1002214371</t>
  </si>
  <si>
    <t>012-024-00413866</t>
  </si>
  <si>
    <t>9000811213</t>
  </si>
  <si>
    <t>012-022-00317356</t>
  </si>
  <si>
    <t>40568952</t>
  </si>
  <si>
    <t>0000396584</t>
  </si>
  <si>
    <t>8002833081</t>
  </si>
  <si>
    <t>1002214151</t>
  </si>
  <si>
    <t>012-024-00413867</t>
  </si>
  <si>
    <t>2500108920</t>
  </si>
  <si>
    <t>0000397263</t>
  </si>
  <si>
    <t>8002832790</t>
  </si>
  <si>
    <t>10008163</t>
  </si>
  <si>
    <t>10003471</t>
  </si>
  <si>
    <t>18-UE782</t>
  </si>
  <si>
    <t>1002214320</t>
  </si>
  <si>
    <t>012-024-00413868</t>
  </si>
  <si>
    <t>9000811214</t>
  </si>
  <si>
    <t>012-022-00317357</t>
  </si>
  <si>
    <t>40569287</t>
  </si>
  <si>
    <t>0000396992</t>
  </si>
  <si>
    <t>8002833012</t>
  </si>
  <si>
    <t>101631</t>
  </si>
  <si>
    <t>QUINATOA PISUÑA JOSE</t>
  </si>
  <si>
    <t>807102</t>
  </si>
  <si>
    <t>FERRETERIA GRUPO ROCADA</t>
  </si>
  <si>
    <t>VIA PRINCIPAL JUNTO A LA V IRGEN</t>
  </si>
  <si>
    <t>1002214347</t>
  </si>
  <si>
    <t>012-024-00413869</t>
  </si>
  <si>
    <t>9000811215</t>
  </si>
  <si>
    <t>012-022-00317358</t>
  </si>
  <si>
    <t>40569508</t>
  </si>
  <si>
    <t>P000033967</t>
  </si>
  <si>
    <t>8002833048</t>
  </si>
  <si>
    <t>1002214168</t>
  </si>
  <si>
    <t>012-024-00413870</t>
  </si>
  <si>
    <t>9000811221</t>
  </si>
  <si>
    <t>012-022-00317360</t>
  </si>
  <si>
    <t>40569481</t>
  </si>
  <si>
    <t>0000397288</t>
  </si>
  <si>
    <t>8002832815</t>
  </si>
  <si>
    <t>012-024-00413871</t>
  </si>
  <si>
    <t>9000811219</t>
  </si>
  <si>
    <t>012-022-00317359</t>
  </si>
  <si>
    <t>0000397287</t>
  </si>
  <si>
    <t>8002832816</t>
  </si>
  <si>
    <t>1002214310</t>
  </si>
  <si>
    <t>012-024-00413872</t>
  </si>
  <si>
    <t>9000811222</t>
  </si>
  <si>
    <t>012-022-00317361</t>
  </si>
  <si>
    <t>40569509</t>
  </si>
  <si>
    <t>0000397310</t>
  </si>
  <si>
    <t>8002832998</t>
  </si>
  <si>
    <t>1002214299</t>
  </si>
  <si>
    <t>012-024-00413873</t>
  </si>
  <si>
    <t>9000811223</t>
  </si>
  <si>
    <t>012-022-00317362</t>
  </si>
  <si>
    <t>40569539</t>
  </si>
  <si>
    <t>0000397347</t>
  </si>
  <si>
    <t>8002832984</t>
  </si>
  <si>
    <t>805034</t>
  </si>
  <si>
    <t>OBRA DAYUMA CPP</t>
  </si>
  <si>
    <t>KM 40 VIA AL AUCA</t>
  </si>
  <si>
    <t>1002214336</t>
  </si>
  <si>
    <t>012-024-00413874</t>
  </si>
  <si>
    <t>9000811224</t>
  </si>
  <si>
    <t>012-022-00317363</t>
  </si>
  <si>
    <t>40569507</t>
  </si>
  <si>
    <t>P000033964</t>
  </si>
  <si>
    <t>8002833033</t>
  </si>
  <si>
    <t>1002214352</t>
  </si>
  <si>
    <t>012-024-00413875</t>
  </si>
  <si>
    <t>9000811225</t>
  </si>
  <si>
    <t>012-022-00317364</t>
  </si>
  <si>
    <t>40569542</t>
  </si>
  <si>
    <t>P000033985</t>
  </si>
  <si>
    <t>8002833055</t>
  </si>
  <si>
    <t>1002214313</t>
  </si>
  <si>
    <t>012-024-00413876</t>
  </si>
  <si>
    <t>9000810361</t>
  </si>
  <si>
    <t>013-020-00048135</t>
  </si>
  <si>
    <t>70178152</t>
  </si>
  <si>
    <t>0000396908</t>
  </si>
  <si>
    <t>8002833001</t>
  </si>
  <si>
    <t>805661</t>
  </si>
  <si>
    <t>SUCURSAL LA AURORA</t>
  </si>
  <si>
    <t>AV LEON FEBRES CORDERO</t>
  </si>
  <si>
    <t>1002214372</t>
  </si>
  <si>
    <t>012-024-00413877</t>
  </si>
  <si>
    <t>9000811228</t>
  </si>
  <si>
    <t>012-022-00317365</t>
  </si>
  <si>
    <t>40569550</t>
  </si>
  <si>
    <t>P000033990</t>
  </si>
  <si>
    <t>8002833082</t>
  </si>
  <si>
    <t>1002214314</t>
  </si>
  <si>
    <t>012-024-00413878</t>
  </si>
  <si>
    <t>9000811231</t>
  </si>
  <si>
    <t>012-022-00317367</t>
  </si>
  <si>
    <t>40569356</t>
  </si>
  <si>
    <t>P000033928</t>
  </si>
  <si>
    <t>8002833003</t>
  </si>
  <si>
    <t>012-024-00413879</t>
  </si>
  <si>
    <t>9000811230</t>
  </si>
  <si>
    <t>012-022-00317366</t>
  </si>
  <si>
    <t>40569355</t>
  </si>
  <si>
    <t>P000033927</t>
  </si>
  <si>
    <t>8002833002</t>
  </si>
  <si>
    <t>1002214316</t>
  </si>
  <si>
    <t>012-024-00413880</t>
  </si>
  <si>
    <t>2500108876</t>
  </si>
  <si>
    <t>0000396702</t>
  </si>
  <si>
    <t>8002833006</t>
  </si>
  <si>
    <t>012-024-00413881</t>
  </si>
  <si>
    <t>0000396701</t>
  </si>
  <si>
    <t>8002833005</t>
  </si>
  <si>
    <t>1002214278</t>
  </si>
  <si>
    <t>012-024-00413882</t>
  </si>
  <si>
    <t>9000811239</t>
  </si>
  <si>
    <t>012-022-00317369</t>
  </si>
  <si>
    <t>40569174</t>
  </si>
  <si>
    <t>0000396803</t>
  </si>
  <si>
    <t>8002832954</t>
  </si>
  <si>
    <t>012-024-00413883</t>
  </si>
  <si>
    <t>9000811238</t>
  </si>
  <si>
    <t>012-022-00317368</t>
  </si>
  <si>
    <t>0000396804</t>
  </si>
  <si>
    <t>8002832955</t>
  </si>
  <si>
    <t>1002214327</t>
  </si>
  <si>
    <t>012-024-00413884</t>
  </si>
  <si>
    <t>2500108873</t>
  </si>
  <si>
    <t>P000033851</t>
  </si>
  <si>
    <t>8002833020</t>
  </si>
  <si>
    <t>1002214454</t>
  </si>
  <si>
    <t>012-024-00413885</t>
  </si>
  <si>
    <t>9000811240</t>
  </si>
  <si>
    <t>012-022-00317370</t>
  </si>
  <si>
    <t>40569283</t>
  </si>
  <si>
    <t>0000396976</t>
  </si>
  <si>
    <t>8002833175</t>
  </si>
  <si>
    <t>101728</t>
  </si>
  <si>
    <t>BIGPOSTE C.A</t>
  </si>
  <si>
    <t>800859</t>
  </si>
  <si>
    <t>BODEGA BIGPOSTE</t>
  </si>
  <si>
    <t>BODEGA BIGPOSTE / VIA SANTO DOMINGO</t>
  </si>
  <si>
    <t>1002214391</t>
  </si>
  <si>
    <t>012-024-00413886</t>
  </si>
  <si>
    <t>9000811241</t>
  </si>
  <si>
    <t>012-022-00317371</t>
  </si>
  <si>
    <t>40569263</t>
  </si>
  <si>
    <t>P000033901</t>
  </si>
  <si>
    <t>8002833107</t>
  </si>
  <si>
    <t>1002214303</t>
  </si>
  <si>
    <t>012-024-00413887</t>
  </si>
  <si>
    <t>9000811244</t>
  </si>
  <si>
    <t>012-022-00317372</t>
  </si>
  <si>
    <t>40569530</t>
  </si>
  <si>
    <t>0000397339</t>
  </si>
  <si>
    <t>8002832988</t>
  </si>
  <si>
    <t>810661</t>
  </si>
  <si>
    <t>DISFERCONS</t>
  </si>
  <si>
    <t>MARIETA DE VEINTIMILLA Y CARLOS MAN</t>
  </si>
  <si>
    <t>1002214457</t>
  </si>
  <si>
    <t>012-024-00413888</t>
  </si>
  <si>
    <t>9000811253</t>
  </si>
  <si>
    <t>012-022-00317374</t>
  </si>
  <si>
    <t>40569576</t>
  </si>
  <si>
    <t>P000033999</t>
  </si>
  <si>
    <t>8002833179</t>
  </si>
  <si>
    <t>807382</t>
  </si>
  <si>
    <t>JM FERRETERO</t>
  </si>
  <si>
    <t>PEDRO MONCAYO Y SEGUNDO LUIS MORENO</t>
  </si>
  <si>
    <t>012-024-00413889</t>
  </si>
  <si>
    <t>9000811252</t>
  </si>
  <si>
    <t>012-022-00317373</t>
  </si>
  <si>
    <t>40569575</t>
  </si>
  <si>
    <t>P000033998</t>
  </si>
  <si>
    <t>8002833178</t>
  </si>
  <si>
    <t>1002214461</t>
  </si>
  <si>
    <t>012-024-00413890</t>
  </si>
  <si>
    <t>9000811254</t>
  </si>
  <si>
    <t>012-022-00317375</t>
  </si>
  <si>
    <t>40569581</t>
  </si>
  <si>
    <t>P000034000</t>
  </si>
  <si>
    <t>8002833184</t>
  </si>
  <si>
    <t>1002214470</t>
  </si>
  <si>
    <t>012-024-00413891</t>
  </si>
  <si>
    <t>9000811256</t>
  </si>
  <si>
    <t>012-022-00317376</t>
  </si>
  <si>
    <t>40569335</t>
  </si>
  <si>
    <t>0000397069</t>
  </si>
  <si>
    <t>8002833191</t>
  </si>
  <si>
    <t>10003223</t>
  </si>
  <si>
    <t>ANCHUNDIA VERDUGA FERNANDO JOSE</t>
  </si>
  <si>
    <t>807622</t>
  </si>
  <si>
    <t>AV REALES TAMARINDOS  Y EUDORO LOOR</t>
  </si>
  <si>
    <t>1002214429</t>
  </si>
  <si>
    <t>012-024-00413892</t>
  </si>
  <si>
    <t>9000811258</t>
  </si>
  <si>
    <t>012-022-00317378</t>
  </si>
  <si>
    <t>40569311</t>
  </si>
  <si>
    <t>0000397047</t>
  </si>
  <si>
    <t>8002833148</t>
  </si>
  <si>
    <t>012-024-00413893</t>
  </si>
  <si>
    <t>9000811257</t>
  </si>
  <si>
    <t>012-022-00317377</t>
  </si>
  <si>
    <t>0000397046</t>
  </si>
  <si>
    <t>8002833147</t>
  </si>
  <si>
    <t>1002214448</t>
  </si>
  <si>
    <t>012-024-00413894</t>
  </si>
  <si>
    <t>2500108934</t>
  </si>
  <si>
    <t>P000034002</t>
  </si>
  <si>
    <t>8002833169</t>
  </si>
  <si>
    <t>1002214329</t>
  </si>
  <si>
    <t>012-024-00413895</t>
  </si>
  <si>
    <t>9000811261</t>
  </si>
  <si>
    <t>012-022-00317379</t>
  </si>
  <si>
    <t>0000397348</t>
  </si>
  <si>
    <t>8002833023</t>
  </si>
  <si>
    <t>1002214466</t>
  </si>
  <si>
    <t>012-024-00413896</t>
  </si>
  <si>
    <t>9000811262</t>
  </si>
  <si>
    <t>012-022-00317380</t>
  </si>
  <si>
    <t>40569590</t>
  </si>
  <si>
    <t>P000034005</t>
  </si>
  <si>
    <t>8002833187</t>
  </si>
  <si>
    <t>807596</t>
  </si>
  <si>
    <t>FERRETERIA QUELAL CAHUASQUI</t>
  </si>
  <si>
    <t>JUNTA DE CAHUASQUI</t>
  </si>
  <si>
    <t>OICAHU</t>
  </si>
  <si>
    <t>O-Imbabura-Cahuasqui</t>
  </si>
  <si>
    <t>1002214425</t>
  </si>
  <si>
    <t>012-024-00413897</t>
  </si>
  <si>
    <t>9000811268</t>
  </si>
  <si>
    <t>012-022-00317382</t>
  </si>
  <si>
    <t>40569300</t>
  </si>
  <si>
    <t>P000033915</t>
  </si>
  <si>
    <t>8002833144</t>
  </si>
  <si>
    <t>012-024-00413898</t>
  </si>
  <si>
    <t>9000811267</t>
  </si>
  <si>
    <t>012-022-00317381</t>
  </si>
  <si>
    <t>40569299</t>
  </si>
  <si>
    <t>P000033914</t>
  </si>
  <si>
    <t>8002833143</t>
  </si>
  <si>
    <t>1002214529</t>
  </si>
  <si>
    <t>012-024-00413899</t>
  </si>
  <si>
    <t>9000811270</t>
  </si>
  <si>
    <t>012-022-00317384</t>
  </si>
  <si>
    <t>40569536</t>
  </si>
  <si>
    <t>P000033983</t>
  </si>
  <si>
    <t>8002833257</t>
  </si>
  <si>
    <t>012-024-00413900</t>
  </si>
  <si>
    <t>9000811269</t>
  </si>
  <si>
    <t>012-022-00317383</t>
  </si>
  <si>
    <t>40569537</t>
  </si>
  <si>
    <t>P000033984</t>
  </si>
  <si>
    <t>8002833256</t>
  </si>
  <si>
    <t>1002214506</t>
  </si>
  <si>
    <t>012-024-00413901</t>
  </si>
  <si>
    <t>2500108925</t>
  </si>
  <si>
    <t>P000033970</t>
  </si>
  <si>
    <t>8002833229</t>
  </si>
  <si>
    <t>1002214494</t>
  </si>
  <si>
    <t>012-024-00413902</t>
  </si>
  <si>
    <t>9000811271</t>
  </si>
  <si>
    <t>012-022-00317385</t>
  </si>
  <si>
    <t>40569341</t>
  </si>
  <si>
    <t>0000397077</t>
  </si>
  <si>
    <t>8002833215</t>
  </si>
  <si>
    <t>805289</t>
  </si>
  <si>
    <t>OBRA HACIENDA EL CORTIJO</t>
  </si>
  <si>
    <t>KM5 HACIENDA EL CORTIJO</t>
  </si>
  <si>
    <t>1002214517</t>
  </si>
  <si>
    <t>012-024-00413903</t>
  </si>
  <si>
    <t>9000811273</t>
  </si>
  <si>
    <t>012-022-00317387</t>
  </si>
  <si>
    <t>40569597</t>
  </si>
  <si>
    <t>P000034009</t>
  </si>
  <si>
    <t>8002833244</t>
  </si>
  <si>
    <t>012-024-00413904</t>
  </si>
  <si>
    <t>9000811272</t>
  </si>
  <si>
    <t>012-022-00317386</t>
  </si>
  <si>
    <t>40569596</t>
  </si>
  <si>
    <t>P000034008</t>
  </si>
  <si>
    <t>8002833243</t>
  </si>
  <si>
    <t>1002214385</t>
  </si>
  <si>
    <t>012-024-00413905</t>
  </si>
  <si>
    <t>9000811277</t>
  </si>
  <si>
    <t>012-022-00317389</t>
  </si>
  <si>
    <t>40569431</t>
  </si>
  <si>
    <t>P000033951</t>
  </si>
  <si>
    <t>8002833099</t>
  </si>
  <si>
    <t>012-024-00413906</t>
  </si>
  <si>
    <t>9000811276</t>
  </si>
  <si>
    <t>012-022-00317388</t>
  </si>
  <si>
    <t>40569430</t>
  </si>
  <si>
    <t>P000033950</t>
  </si>
  <si>
    <t>8002833100</t>
  </si>
  <si>
    <t>1002214538</t>
  </si>
  <si>
    <t>012-024-00413907</t>
  </si>
  <si>
    <t>9000811278</t>
  </si>
  <si>
    <t>012-022-00317390</t>
  </si>
  <si>
    <t>40569543</t>
  </si>
  <si>
    <t>P000033986</t>
  </si>
  <si>
    <t>8002833271</t>
  </si>
  <si>
    <t>1002214533</t>
  </si>
  <si>
    <t>012-024-00413908</t>
  </si>
  <si>
    <t>9000811285</t>
  </si>
  <si>
    <t>012-022-00317393</t>
  </si>
  <si>
    <t>40569546</t>
  </si>
  <si>
    <t>P000033989</t>
  </si>
  <si>
    <t>8002833265</t>
  </si>
  <si>
    <t>012-024-00413909</t>
  </si>
  <si>
    <t>9000811283</t>
  </si>
  <si>
    <t>012-022-00317391</t>
  </si>
  <si>
    <t>40569545</t>
  </si>
  <si>
    <t>P000033988</t>
  </si>
  <si>
    <t>8002833264</t>
  </si>
  <si>
    <t>012-024-00413910</t>
  </si>
  <si>
    <t>9000811284</t>
  </si>
  <si>
    <t>012-022-00317392</t>
  </si>
  <si>
    <t>40569544</t>
  </si>
  <si>
    <t>P000033987</t>
  </si>
  <si>
    <t>8002833266</t>
  </si>
  <si>
    <t>1002214523</t>
  </si>
  <si>
    <t>012-024-00413911</t>
  </si>
  <si>
    <t>2500108936</t>
  </si>
  <si>
    <t>P000034010</t>
  </si>
  <si>
    <t>8002833250</t>
  </si>
  <si>
    <t>806199</t>
  </si>
  <si>
    <t>FERRETERÍA FLORES</t>
  </si>
  <si>
    <t>PIO XLL LOTE 1 MANUEL ENRIQUEZ</t>
  </si>
  <si>
    <t>1002214432</t>
  </si>
  <si>
    <t>012-024-00413912</t>
  </si>
  <si>
    <t>9000811288</t>
  </si>
  <si>
    <t>012-022-00317394</t>
  </si>
  <si>
    <t>40569360</t>
  </si>
  <si>
    <t>0000397110</t>
  </si>
  <si>
    <t>8002833151</t>
  </si>
  <si>
    <t>1002214550</t>
  </si>
  <si>
    <t>012-024-00413913</t>
  </si>
  <si>
    <t>2500108927</t>
  </si>
  <si>
    <t>P000033972</t>
  </si>
  <si>
    <t>8002833284</t>
  </si>
  <si>
    <t>1002214301</t>
  </si>
  <si>
    <t>012-024-00413914</t>
  </si>
  <si>
    <t>9000811292</t>
  </si>
  <si>
    <t>012-022-00317395</t>
  </si>
  <si>
    <t>0000396977</t>
  </si>
  <si>
    <t>8002832986</t>
  </si>
  <si>
    <t>100018122</t>
  </si>
  <si>
    <t>DIEGO YAR</t>
  </si>
  <si>
    <t>18-UE792</t>
  </si>
  <si>
    <t>1002214562</t>
  </si>
  <si>
    <t>012-024-00413915</t>
  </si>
  <si>
    <t>9000811233</t>
  </si>
  <si>
    <t>013-020-00048158</t>
  </si>
  <si>
    <t>70178326</t>
  </si>
  <si>
    <t>0000397511</t>
  </si>
  <si>
    <t>8002833300</t>
  </si>
  <si>
    <t>1002214565</t>
  </si>
  <si>
    <t>012-024-00413916</t>
  </si>
  <si>
    <t>9000811293</t>
  </si>
  <si>
    <t>012-022-00317396</t>
  </si>
  <si>
    <t>40569584</t>
  </si>
  <si>
    <t>0000397383</t>
  </si>
  <si>
    <t>8002833302</t>
  </si>
  <si>
    <t>1002214473</t>
  </si>
  <si>
    <t>012-024-00413917</t>
  </si>
  <si>
    <t>9000811185</t>
  </si>
  <si>
    <t>013-020-00048155</t>
  </si>
  <si>
    <t>70178309</t>
  </si>
  <si>
    <t>0000397393</t>
  </si>
  <si>
    <t>8002833193</t>
  </si>
  <si>
    <t>810570</t>
  </si>
  <si>
    <t>OBRA LA TRONCAL SEVILLA</t>
  </si>
  <si>
    <t>CENTRO</t>
  </si>
  <si>
    <t>1002214544</t>
  </si>
  <si>
    <t>012-024-00413918</t>
  </si>
  <si>
    <t>9000811295</t>
  </si>
  <si>
    <t>012-022-00317398</t>
  </si>
  <si>
    <t>40569558</t>
  </si>
  <si>
    <t>0000397365</t>
  </si>
  <si>
    <t>8002833278</t>
  </si>
  <si>
    <t>012-024-00413919</t>
  </si>
  <si>
    <t>9000811294</t>
  </si>
  <si>
    <t>012-022-00317397</t>
  </si>
  <si>
    <t>0000397364</t>
  </si>
  <si>
    <t>8002833277</t>
  </si>
  <si>
    <t>1002214559</t>
  </si>
  <si>
    <t>012-024-00413920</t>
  </si>
  <si>
    <t>9000811296</t>
  </si>
  <si>
    <t>012-022-00317399</t>
  </si>
  <si>
    <t>40569630</t>
  </si>
  <si>
    <t>P000034017</t>
  </si>
  <si>
    <t>8002833296</t>
  </si>
  <si>
    <t>1002214569</t>
  </si>
  <si>
    <t>012-024-00413921</t>
  </si>
  <si>
    <t>2500108940</t>
  </si>
  <si>
    <t>0000397519</t>
  </si>
  <si>
    <t>8002833308</t>
  </si>
  <si>
    <t>807558</t>
  </si>
  <si>
    <t>GRANEL HORMIGONERA HORMCEM</t>
  </si>
  <si>
    <t>AV SEGUNDO INGRESO AL FINAL CALLE 5</t>
  </si>
  <si>
    <t>1002214499</t>
  </si>
  <si>
    <t>012-024-00413922</t>
  </si>
  <si>
    <t>9000811297</t>
  </si>
  <si>
    <t>012-022-00317400</t>
  </si>
  <si>
    <t>40569342</t>
  </si>
  <si>
    <t>P000033920</t>
  </si>
  <si>
    <t>8002833222</t>
  </si>
  <si>
    <t>1002214532</t>
  </si>
  <si>
    <t>012-024-00413923</t>
  </si>
  <si>
    <t>9000811298</t>
  </si>
  <si>
    <t>012-022-00317401</t>
  </si>
  <si>
    <t>40569612</t>
  </si>
  <si>
    <t>P000034011</t>
  </si>
  <si>
    <t>8002833263</t>
  </si>
  <si>
    <t>1002214516</t>
  </si>
  <si>
    <t>012-024-00413924</t>
  </si>
  <si>
    <t>9000810532</t>
  </si>
  <si>
    <t>013-020-00048147</t>
  </si>
  <si>
    <t>70178237</t>
  </si>
  <si>
    <t>0000397136</t>
  </si>
  <si>
    <t>8002833242</t>
  </si>
  <si>
    <t>1002214512</t>
  </si>
  <si>
    <t>012-024-00413925</t>
  </si>
  <si>
    <t>9000811207</t>
  </si>
  <si>
    <t>013-020-00048157</t>
  </si>
  <si>
    <t>70178303</t>
  </si>
  <si>
    <t>0000397426</t>
  </si>
  <si>
    <t>8002833236</t>
  </si>
  <si>
    <t>103024</t>
  </si>
  <si>
    <t>OPAMAZONECUADOR S A</t>
  </si>
  <si>
    <t>804157</t>
  </si>
  <si>
    <t>PUERTO PROVIDENCIA - LETICIA</t>
  </si>
  <si>
    <t>SHUSHUFINDE PUERTO PROVIDENCIA</t>
  </si>
  <si>
    <t>OKPUER</t>
  </si>
  <si>
    <t>O-Sucumbios-Puertoitaya</t>
  </si>
  <si>
    <t>1002214577</t>
  </si>
  <si>
    <t>012-024-00413926</t>
  </si>
  <si>
    <t>9000811300</t>
  </si>
  <si>
    <t>012-022-00317402</t>
  </si>
  <si>
    <t>40569278</t>
  </si>
  <si>
    <t>0000397403</t>
  </si>
  <si>
    <t>8002833322</t>
  </si>
  <si>
    <t>1002214611</t>
  </si>
  <si>
    <t>012-024-00413927</t>
  </si>
  <si>
    <t>2500108932</t>
  </si>
  <si>
    <t>P000033979</t>
  </si>
  <si>
    <t>8002833363</t>
  </si>
  <si>
    <t>1002214576</t>
  </si>
  <si>
    <t>012-024-00413928</t>
  </si>
  <si>
    <t>9000811304</t>
  </si>
  <si>
    <t>012-022-00317403</t>
  </si>
  <si>
    <t>40569642</t>
  </si>
  <si>
    <t>P000034020</t>
  </si>
  <si>
    <t>8002833321</t>
  </si>
  <si>
    <t>810840</t>
  </si>
  <si>
    <t>PLATAFORMA MARIANN 30</t>
  </si>
  <si>
    <t>OKAGUA</t>
  </si>
  <si>
    <t>O-Sucumbios-Aguasnegras</t>
  </si>
  <si>
    <t>1002214511</t>
  </si>
  <si>
    <t>012-024-00413929</t>
  </si>
  <si>
    <t>0000397425</t>
  </si>
  <si>
    <t>8002833235</t>
  </si>
  <si>
    <t>1002214605</t>
  </si>
  <si>
    <t>012-024-00413930</t>
  </si>
  <si>
    <t>9000811307</t>
  </si>
  <si>
    <t>012-022-00317404</t>
  </si>
  <si>
    <t>40569574</t>
  </si>
  <si>
    <t>0000397481</t>
  </si>
  <si>
    <t>8002833358</t>
  </si>
  <si>
    <t>809399</t>
  </si>
  <si>
    <t>FERRETERIA ECONOMICA LLANO GRANDE</t>
  </si>
  <si>
    <t>GARCIA MORENO N248 PASAJE 1/4</t>
  </si>
  <si>
    <t>1002214603</t>
  </si>
  <si>
    <t>012-024-00413931</t>
  </si>
  <si>
    <t>9000811309</t>
  </si>
  <si>
    <t>012-022-00317406</t>
  </si>
  <si>
    <t>40569474</t>
  </si>
  <si>
    <t>P000033957</t>
  </si>
  <si>
    <t>8002833355</t>
  </si>
  <si>
    <t>012-024-00413932</t>
  </si>
  <si>
    <t>9000811308</t>
  </si>
  <si>
    <t>012-022-00317405</t>
  </si>
  <si>
    <t>40569473</t>
  </si>
  <si>
    <t>P000033956</t>
  </si>
  <si>
    <t>8002833354</t>
  </si>
  <si>
    <t>1002214623</t>
  </si>
  <si>
    <t>012-024-00413933</t>
  </si>
  <si>
    <t>9000811310</t>
  </si>
  <si>
    <t>012-022-00317407</t>
  </si>
  <si>
    <t>40569259</t>
  </si>
  <si>
    <t>0000396936</t>
  </si>
  <si>
    <t>8002833378</t>
  </si>
  <si>
    <t>1002214621</t>
  </si>
  <si>
    <t>012-024-00413934</t>
  </si>
  <si>
    <t>9000811311</t>
  </si>
  <si>
    <t>012-022-00317408</t>
  </si>
  <si>
    <t>40569127</t>
  </si>
  <si>
    <t>P000033877</t>
  </si>
  <si>
    <t>8002833376</t>
  </si>
  <si>
    <t>1002214566</t>
  </si>
  <si>
    <t>012-024-00413935</t>
  </si>
  <si>
    <t>9000810479</t>
  </si>
  <si>
    <t>013-020-00048144</t>
  </si>
  <si>
    <t>70178207</t>
  </si>
  <si>
    <t>0000397096</t>
  </si>
  <si>
    <t>8002833305</t>
  </si>
  <si>
    <t>102873</t>
  </si>
  <si>
    <t>ANGULO BORJA ANGEL ALBERTO</t>
  </si>
  <si>
    <t>803659</t>
  </si>
  <si>
    <t>FERRETERIA EL AHORRO</t>
  </si>
  <si>
    <t>JULIO ESTUPIÑAN Y 21 DE ENERO</t>
  </si>
  <si>
    <t>OESANM</t>
  </si>
  <si>
    <t>O-Esmeraldas-Sanmateo(Viche)</t>
  </si>
  <si>
    <t>012-024-00413936</t>
  </si>
  <si>
    <t>0000397095</t>
  </si>
  <si>
    <t>8002833304</t>
  </si>
  <si>
    <t>1002214637</t>
  </si>
  <si>
    <t>012-024-00413937</t>
  </si>
  <si>
    <t>9000811313</t>
  </si>
  <si>
    <t>012-022-00317409</t>
  </si>
  <si>
    <t>40569197</t>
  </si>
  <si>
    <t>0000396835</t>
  </si>
  <si>
    <t>8002833393</t>
  </si>
  <si>
    <t>1002214606</t>
  </si>
  <si>
    <t>012-024-00413938</t>
  </si>
  <si>
    <t>9000811316</t>
  </si>
  <si>
    <t>012-022-00317410</t>
  </si>
  <si>
    <t>40569100</t>
  </si>
  <si>
    <t>0000396684</t>
  </si>
  <si>
    <t>8002833359</t>
  </si>
  <si>
    <t>101607</t>
  </si>
  <si>
    <t>JAYA PANCHI MARIA MERCEDES</t>
  </si>
  <si>
    <t>801750</t>
  </si>
  <si>
    <t>FERRETERIA ABIGAIL</t>
  </si>
  <si>
    <t>CALLE C NUMERO 940 Y CALLE 69A</t>
  </si>
  <si>
    <t>1002214632</t>
  </si>
  <si>
    <t>012-024-00413939</t>
  </si>
  <si>
    <t>9000811318</t>
  </si>
  <si>
    <t>012-022-00317411</t>
  </si>
  <si>
    <t>0000397415</t>
  </si>
  <si>
    <t>8002833388</t>
  </si>
  <si>
    <t>1002214650</t>
  </si>
  <si>
    <t>012-024-00413940</t>
  </si>
  <si>
    <t>2500108938</t>
  </si>
  <si>
    <t>P000034015</t>
  </si>
  <si>
    <t>8002833412</t>
  </si>
  <si>
    <t>012-024-00413941</t>
  </si>
  <si>
    <t>2500108937</t>
  </si>
  <si>
    <t>P000034014</t>
  </si>
  <si>
    <t>8002833411</t>
  </si>
  <si>
    <t>1002214685</t>
  </si>
  <si>
    <t>012-024-00413942</t>
  </si>
  <si>
    <t>9000811324</t>
  </si>
  <si>
    <t>012-022-00317412</t>
  </si>
  <si>
    <t>40569592</t>
  </si>
  <si>
    <t>P000034006</t>
  </si>
  <si>
    <t>8002833447</t>
  </si>
  <si>
    <t>800886</t>
  </si>
  <si>
    <t>OB. LA CALERA</t>
  </si>
  <si>
    <t>PANAMERICANA NORTE DIAGONAL UNIVERS</t>
  </si>
  <si>
    <t>1002214625</t>
  </si>
  <si>
    <t>012-024-00413943</t>
  </si>
  <si>
    <t>9000811328</t>
  </si>
  <si>
    <t>012-022-00317414</t>
  </si>
  <si>
    <t>40569171</t>
  </si>
  <si>
    <t>0000396801</t>
  </si>
  <si>
    <t>8002833380</t>
  </si>
  <si>
    <t>012-024-00413944</t>
  </si>
  <si>
    <t>9000811327</t>
  </si>
  <si>
    <t>012-022-00317413</t>
  </si>
  <si>
    <t>0000396800</t>
  </si>
  <si>
    <t>8002833381</t>
  </si>
  <si>
    <t>1002214644</t>
  </si>
  <si>
    <t>012-024-00413945</t>
  </si>
  <si>
    <t>9000811331</t>
  </si>
  <si>
    <t>012-022-00317417</t>
  </si>
  <si>
    <t>40569672</t>
  </si>
  <si>
    <t>0000397604</t>
  </si>
  <si>
    <t>8002833403</t>
  </si>
  <si>
    <t>807345</t>
  </si>
  <si>
    <t>GUZMAN CUAICAL ANGELICA MARIA</t>
  </si>
  <si>
    <t>PIMAMPIRO</t>
  </si>
  <si>
    <t>RACAFUERTE  Y LUIS MARYINEZ</t>
  </si>
  <si>
    <t>OIPIMA</t>
  </si>
  <si>
    <t>O-Imbabura-Pimampiro</t>
  </si>
  <si>
    <t>012-024-00413946</t>
  </si>
  <si>
    <t>9000811329</t>
  </si>
  <si>
    <t>012-022-00317415</t>
  </si>
  <si>
    <t>0000397605</t>
  </si>
  <si>
    <t>8002833401</t>
  </si>
  <si>
    <t>012-024-00413947</t>
  </si>
  <si>
    <t>9000811330</t>
  </si>
  <si>
    <t>012-022-00317416</t>
  </si>
  <si>
    <t>0000397603</t>
  </si>
  <si>
    <t>8002833402</t>
  </si>
  <si>
    <t>1002214592</t>
  </si>
  <si>
    <t>012-024-00413948</t>
  </si>
  <si>
    <t>9000811332</t>
  </si>
  <si>
    <t>012-022-00317418</t>
  </si>
  <si>
    <t>0000397414</t>
  </si>
  <si>
    <t>8002833340</t>
  </si>
  <si>
    <t>1002214627</t>
  </si>
  <si>
    <t>012-024-00413949</t>
  </si>
  <si>
    <t>9000811333</t>
  </si>
  <si>
    <t>012-022-00317419</t>
  </si>
  <si>
    <t>40569570</t>
  </si>
  <si>
    <t>P000033995</t>
  </si>
  <si>
    <t>8002833383</t>
  </si>
  <si>
    <t>1002214649</t>
  </si>
  <si>
    <t>012-024-00413950</t>
  </si>
  <si>
    <t>9000811339</t>
  </si>
  <si>
    <t>012-022-00317421</t>
  </si>
  <si>
    <t>40569680</t>
  </si>
  <si>
    <t>0000397624</t>
  </si>
  <si>
    <t>8002833409</t>
  </si>
  <si>
    <t>012-024-00413951</t>
  </si>
  <si>
    <t>9000811338</t>
  </si>
  <si>
    <t>012-022-00317420</t>
  </si>
  <si>
    <t>0000397623</t>
  </si>
  <si>
    <t>8002833410</t>
  </si>
  <si>
    <t>1002214651</t>
  </si>
  <si>
    <t>012-024-00413952</t>
  </si>
  <si>
    <t>2500108945</t>
  </si>
  <si>
    <t>P000034023</t>
  </si>
  <si>
    <t>8002833414</t>
  </si>
  <si>
    <t>012-024-00413953</t>
  </si>
  <si>
    <t>2500108944</t>
  </si>
  <si>
    <t>P000034022</t>
  </si>
  <si>
    <t>8002833413</t>
  </si>
  <si>
    <t>1002214647</t>
  </si>
  <si>
    <t>012-024-00413954</t>
  </si>
  <si>
    <t>2500108883</t>
  </si>
  <si>
    <t>0000396752</t>
  </si>
  <si>
    <t>8002833406</t>
  </si>
  <si>
    <t>1002214723</t>
  </si>
  <si>
    <t>012-024-00413956</t>
  </si>
  <si>
    <t>9000811343</t>
  </si>
  <si>
    <t>012-022-00317422</t>
  </si>
  <si>
    <t>40569627</t>
  </si>
  <si>
    <t>0000397546</t>
  </si>
  <si>
    <t>8002833490</t>
  </si>
  <si>
    <t>1002214633</t>
  </si>
  <si>
    <t>012-024-00413957</t>
  </si>
  <si>
    <t>9000811347</t>
  </si>
  <si>
    <t>012-022-00317423</t>
  </si>
  <si>
    <t>40569571</t>
  </si>
  <si>
    <t>P000033996</t>
  </si>
  <si>
    <t>8002833389</t>
  </si>
  <si>
    <t>1002214699</t>
  </si>
  <si>
    <t>012-024-00413958</t>
  </si>
  <si>
    <t>9000811349</t>
  </si>
  <si>
    <t>012-022-00317424</t>
  </si>
  <si>
    <t>40569563</t>
  </si>
  <si>
    <t>0000397410</t>
  </si>
  <si>
    <t>8002833462</t>
  </si>
  <si>
    <t>1002214701</t>
  </si>
  <si>
    <t>012-024-00413959</t>
  </si>
  <si>
    <t>2500108935</t>
  </si>
  <si>
    <t>0000397454</t>
  </si>
  <si>
    <t>8002833464</t>
  </si>
  <si>
    <t>1002214737</t>
  </si>
  <si>
    <t>012-024-00413960</t>
  </si>
  <si>
    <t>9000811354</t>
  </si>
  <si>
    <t>012-022-00317426</t>
  </si>
  <si>
    <t>40569703</t>
  </si>
  <si>
    <t>P000034037</t>
  </si>
  <si>
    <t>8002833508</t>
  </si>
  <si>
    <t>012-024-00413961</t>
  </si>
  <si>
    <t>9000811353</t>
  </si>
  <si>
    <t>012-022-00317425</t>
  </si>
  <si>
    <t>40569702</t>
  </si>
  <si>
    <t>P000034036</t>
  </si>
  <si>
    <t>8002833509</t>
  </si>
  <si>
    <t>1002214726</t>
  </si>
  <si>
    <t>012-024-00413962</t>
  </si>
  <si>
    <t>9000811356</t>
  </si>
  <si>
    <t>012-022-00317427</t>
  </si>
  <si>
    <t>40569693</t>
  </si>
  <si>
    <t>P000034029</t>
  </si>
  <si>
    <t>8002833493</t>
  </si>
  <si>
    <t>1002214656</t>
  </si>
  <si>
    <t>012-024-00413963</t>
  </si>
  <si>
    <t>9000811357</t>
  </si>
  <si>
    <t>012-022-00317428</t>
  </si>
  <si>
    <t>40569673</t>
  </si>
  <si>
    <t>0000397606</t>
  </si>
  <si>
    <t>8002833417</t>
  </si>
  <si>
    <t>802632</t>
  </si>
  <si>
    <t>ZAMBRANO MANZABA TAYRON LENIN</t>
  </si>
  <si>
    <t>AV WALTER ANDRADE Y DECIMA ESQUINA</t>
  </si>
  <si>
    <t>1002214756</t>
  </si>
  <si>
    <t>012-024-00413964</t>
  </si>
  <si>
    <t>2500108926</t>
  </si>
  <si>
    <t>P000033971</t>
  </si>
  <si>
    <t>8002833529</t>
  </si>
  <si>
    <t>1002214640</t>
  </si>
  <si>
    <t>012-024-00413965</t>
  </si>
  <si>
    <t>9000811359</t>
  </si>
  <si>
    <t>012-022-00317429</t>
  </si>
  <si>
    <t>40569199</t>
  </si>
  <si>
    <t>0000396843</t>
  </si>
  <si>
    <t>8002833396</t>
  </si>
  <si>
    <t>10001427</t>
  </si>
  <si>
    <t>BELTRAN RIVERA GALO JAVIER</t>
  </si>
  <si>
    <t>807250</t>
  </si>
  <si>
    <t>BODEGA PRINCIPAL COMERCIAL BELTRAN</t>
  </si>
  <si>
    <t>ANCON Y ENTRADA NUEVA JERUSALEN 2</t>
  </si>
  <si>
    <t>OYSANT</t>
  </si>
  <si>
    <t>O-Santaelena-Santaelena</t>
  </si>
  <si>
    <t>1002214704</t>
  </si>
  <si>
    <t>012-024-00413966</t>
  </si>
  <si>
    <t>9000811360</t>
  </si>
  <si>
    <t>012-022-00317430</t>
  </si>
  <si>
    <t>40569692</t>
  </si>
  <si>
    <t>0000397652</t>
  </si>
  <si>
    <t>8002833468</t>
  </si>
  <si>
    <t>1002214658</t>
  </si>
  <si>
    <t>012-024-00413967</t>
  </si>
  <si>
    <t>2500108941</t>
  </si>
  <si>
    <t>0000397530</t>
  </si>
  <si>
    <t>8002833421</t>
  </si>
  <si>
    <t>1002214728</t>
  </si>
  <si>
    <t>012-024-00413968</t>
  </si>
  <si>
    <t>2500108949</t>
  </si>
  <si>
    <t>P000034030</t>
  </si>
  <si>
    <t>8002833497</t>
  </si>
  <si>
    <t>012-024-00413969</t>
  </si>
  <si>
    <t>2500108950</t>
  </si>
  <si>
    <t>P000034031</t>
  </si>
  <si>
    <t>8002833496</t>
  </si>
  <si>
    <t>1002214771</t>
  </si>
  <si>
    <t>012-024-00413970</t>
  </si>
  <si>
    <t>9000811370</t>
  </si>
  <si>
    <t>012-022-00317431</t>
  </si>
  <si>
    <t>40569480</t>
  </si>
  <si>
    <t>0000397285</t>
  </si>
  <si>
    <t>8002833546</t>
  </si>
  <si>
    <t>1002214738</t>
  </si>
  <si>
    <t>012-024-00413971</t>
  </si>
  <si>
    <t>9000811374</t>
  </si>
  <si>
    <t>012-022-00317432</t>
  </si>
  <si>
    <t>40569704</t>
  </si>
  <si>
    <t>P000034038</t>
  </si>
  <si>
    <t>8002833510</t>
  </si>
  <si>
    <t>10008307</t>
  </si>
  <si>
    <t>18-UE783</t>
  </si>
  <si>
    <t>1002214759</t>
  </si>
  <si>
    <t>012-024-00413972</t>
  </si>
  <si>
    <t>9000811376</t>
  </si>
  <si>
    <t>012-022-00317433</t>
  </si>
  <si>
    <t>40569588</t>
  </si>
  <si>
    <t>P000034003</t>
  </si>
  <si>
    <t>8002833532</t>
  </si>
  <si>
    <t>1002214777</t>
  </si>
  <si>
    <t>012-024-00413973</t>
  </si>
  <si>
    <t>9000811377</t>
  </si>
  <si>
    <t>012-022-00317434</t>
  </si>
  <si>
    <t>40569212</t>
  </si>
  <si>
    <t>0000396871</t>
  </si>
  <si>
    <t>8002833551</t>
  </si>
  <si>
    <t>1002214795</t>
  </si>
  <si>
    <t>012-024-00413974</t>
  </si>
  <si>
    <t>9000811378</t>
  </si>
  <si>
    <t>012-022-00317435</t>
  </si>
  <si>
    <t>40569629</t>
  </si>
  <si>
    <t>0000397535</t>
  </si>
  <si>
    <t>8002833568</t>
  </si>
  <si>
    <t>1002214762</t>
  </si>
  <si>
    <t>012-024-00413975</t>
  </si>
  <si>
    <t>2500108951</t>
  </si>
  <si>
    <t>P000034039</t>
  </si>
  <si>
    <t>8002833535</t>
  </si>
  <si>
    <t>1002214748</t>
  </si>
  <si>
    <t>012-024-00413976</t>
  </si>
  <si>
    <t>9000811381</t>
  </si>
  <si>
    <t>012-022-00317437</t>
  </si>
  <si>
    <t>40569701</t>
  </si>
  <si>
    <t>P000034035</t>
  </si>
  <si>
    <t>8002833522</t>
  </si>
  <si>
    <t>012-024-00413977</t>
  </si>
  <si>
    <t>9000811380</t>
  </si>
  <si>
    <t>012-022-00317436</t>
  </si>
  <si>
    <t>40569700</t>
  </si>
  <si>
    <t>P000034034</t>
  </si>
  <si>
    <t>8002833521</t>
  </si>
  <si>
    <t>1002214808</t>
  </si>
  <si>
    <t>012-024-00413978</t>
  </si>
  <si>
    <t>0000397456</t>
  </si>
  <si>
    <t>8002833582</t>
  </si>
  <si>
    <t>1002214745</t>
  </si>
  <si>
    <t>012-024-00413979</t>
  </si>
  <si>
    <t>9000811291</t>
  </si>
  <si>
    <t>013-020-00048159</t>
  </si>
  <si>
    <t>70178351</t>
  </si>
  <si>
    <t>0000397599</t>
  </si>
  <si>
    <t>8002833518</t>
  </si>
  <si>
    <t>811094</t>
  </si>
  <si>
    <t>CYFOIL BRISAS DEL CUYABENO</t>
  </si>
  <si>
    <t>VIA PRINCIPAL</t>
  </si>
  <si>
    <t>1002214830</t>
  </si>
  <si>
    <t>012-024-00413980</t>
  </si>
  <si>
    <t>9000811382</t>
  </si>
  <si>
    <t>012-022-00317438</t>
  </si>
  <si>
    <t>40569709</t>
  </si>
  <si>
    <t>P000034042</t>
  </si>
  <si>
    <t>8002833609</t>
  </si>
  <si>
    <t>1002214784</t>
  </si>
  <si>
    <t>012-024-00413981</t>
  </si>
  <si>
    <t>9000811383</t>
  </si>
  <si>
    <t>012-022-00317439</t>
  </si>
  <si>
    <t>0000397416</t>
  </si>
  <si>
    <t>8002833558</t>
  </si>
  <si>
    <t>1002214671</t>
  </si>
  <si>
    <t>012-024-00413982</t>
  </si>
  <si>
    <t>9000811384</t>
  </si>
  <si>
    <t>012-022-00317440</t>
  </si>
  <si>
    <t>40569572</t>
  </si>
  <si>
    <t>P000033997</t>
  </si>
  <si>
    <t>8002833435</t>
  </si>
  <si>
    <t>1002214841</t>
  </si>
  <si>
    <t>012-024-00413983</t>
  </si>
  <si>
    <t>9000811386</t>
  </si>
  <si>
    <t>012-022-00317442</t>
  </si>
  <si>
    <t>40569708</t>
  </si>
  <si>
    <t>P000034041</t>
  </si>
  <si>
    <t>8002833624</t>
  </si>
  <si>
    <t>18-UE802</t>
  </si>
  <si>
    <t>012-024-00413984</t>
  </si>
  <si>
    <t>9000811385</t>
  </si>
  <si>
    <t>012-022-00317441</t>
  </si>
  <si>
    <t>40569707</t>
  </si>
  <si>
    <t>P000034040</t>
  </si>
  <si>
    <t>8002833623</t>
  </si>
  <si>
    <t>1002214837</t>
  </si>
  <si>
    <t>012-024-00413985</t>
  </si>
  <si>
    <t>9000811387</t>
  </si>
  <si>
    <t>012-022-00317443</t>
  </si>
  <si>
    <t>40569206</t>
  </si>
  <si>
    <t>0000396879</t>
  </si>
  <si>
    <t>8002833620</t>
  </si>
  <si>
    <t>10003243</t>
  </si>
  <si>
    <t>RODRIGUEZ YAGUAL GUILLERMO ISAIAS</t>
  </si>
  <si>
    <t>807626</t>
  </si>
  <si>
    <t>SALINAS</t>
  </si>
  <si>
    <t>CALLE 15 Y CALLE R (MUEY)</t>
  </si>
  <si>
    <t>1002214857</t>
  </si>
  <si>
    <t>012-024-00413986</t>
  </si>
  <si>
    <t>2500108954</t>
  </si>
  <si>
    <t>P000034045</t>
  </si>
  <si>
    <t>8002833642</t>
  </si>
  <si>
    <t>1002214849</t>
  </si>
  <si>
    <t>012-024-00413987</t>
  </si>
  <si>
    <t>2500108933</t>
  </si>
  <si>
    <t>0000397337</t>
  </si>
  <si>
    <t>8002833633</t>
  </si>
  <si>
    <t>1002214750</t>
  </si>
  <si>
    <t>012-024-00413988</t>
  </si>
  <si>
    <t>9000811388</t>
  </si>
  <si>
    <t>012-022-00317444</t>
  </si>
  <si>
    <t>40569242</t>
  </si>
  <si>
    <t>0000396928</t>
  </si>
  <si>
    <t>8002833524</t>
  </si>
  <si>
    <t>1002214746</t>
  </si>
  <si>
    <t>012-024-00413989</t>
  </si>
  <si>
    <t>0000397531</t>
  </si>
  <si>
    <t>8002833519</t>
  </si>
  <si>
    <t>1002214873</t>
  </si>
  <si>
    <t>012-024-00413990</t>
  </si>
  <si>
    <t>2500108955</t>
  </si>
  <si>
    <t>P000034046</t>
  </si>
  <si>
    <t>8002833664</t>
  </si>
  <si>
    <t>1002214840</t>
  </si>
  <si>
    <t>012-024-00413991</t>
  </si>
  <si>
    <t>9000811389</t>
  </si>
  <si>
    <t>012-022-00317445</t>
  </si>
  <si>
    <t>40569711</t>
  </si>
  <si>
    <t>P000034044</t>
  </si>
  <si>
    <t>8002833622</t>
  </si>
  <si>
    <t>10005003</t>
  </si>
  <si>
    <t>CAZORLA NEGRETE EDISON PATRICIO</t>
  </si>
  <si>
    <t>809560</t>
  </si>
  <si>
    <t>FERROALKOSTO</t>
  </si>
  <si>
    <t>AV. EDELBERTO BONILLA</t>
  </si>
  <si>
    <t>1002214908</t>
  </si>
  <si>
    <t>012-024-00413992</t>
  </si>
  <si>
    <t>0000397458</t>
  </si>
  <si>
    <t>8002833703</t>
  </si>
  <si>
    <t>1002214815</t>
  </si>
  <si>
    <t>012-024-00413993</t>
  </si>
  <si>
    <t>0000397412</t>
  </si>
  <si>
    <t>8002833590</t>
  </si>
  <si>
    <t>1002214936</t>
  </si>
  <si>
    <t>012-024-00413994</t>
  </si>
  <si>
    <t>9000811394</t>
  </si>
  <si>
    <t>012-022-00317447</t>
  </si>
  <si>
    <t>40569697</t>
  </si>
  <si>
    <t>P000034033</t>
  </si>
  <si>
    <t>8002833735</t>
  </si>
  <si>
    <t>012-024-00413995</t>
  </si>
  <si>
    <t>9000811393</t>
  </si>
  <si>
    <t>012-022-00317446</t>
  </si>
  <si>
    <t>40569696</t>
  </si>
  <si>
    <t>P000034032</t>
  </si>
  <si>
    <t>8002833736</t>
  </si>
  <si>
    <t>1002214905</t>
  </si>
  <si>
    <t>012-024-00413996</t>
  </si>
  <si>
    <t>2500108952</t>
  </si>
  <si>
    <t>0000397668</t>
  </si>
  <si>
    <t>8002833701</t>
  </si>
  <si>
    <t>012-024-00413997</t>
  </si>
  <si>
    <t>0000397667</t>
  </si>
  <si>
    <t>8002833700</t>
  </si>
  <si>
    <t>1002214943</t>
  </si>
  <si>
    <t>012-024-00413998</t>
  </si>
  <si>
    <t>9000811396</t>
  </si>
  <si>
    <t>012-022-00317448</t>
  </si>
  <si>
    <t>40569511</t>
  </si>
  <si>
    <t>0000397311</t>
  </si>
  <si>
    <t>8002833744</t>
  </si>
  <si>
    <t>1002214890</t>
  </si>
  <si>
    <t>012-024-00413999</t>
  </si>
  <si>
    <t>9000811399</t>
  </si>
  <si>
    <t>012-022-00317450</t>
  </si>
  <si>
    <t>0000397117</t>
  </si>
  <si>
    <t>8002833682</t>
  </si>
  <si>
    <t>012-024-00414000</t>
  </si>
  <si>
    <t>9000811398</t>
  </si>
  <si>
    <t>012-022-00317449</t>
  </si>
  <si>
    <t>0000397118</t>
  </si>
  <si>
    <t>8002833683</t>
  </si>
  <si>
    <t>1002214962</t>
  </si>
  <si>
    <t>012-024-00414001</t>
  </si>
  <si>
    <t>9000811400</t>
  </si>
  <si>
    <t>012-022-00317451</t>
  </si>
  <si>
    <t>0000397417</t>
  </si>
  <si>
    <t>8002833764</t>
  </si>
  <si>
    <t>1002214935</t>
  </si>
  <si>
    <t>012-024-00414002</t>
  </si>
  <si>
    <t>9000811401</t>
  </si>
  <si>
    <t>012-022-00317452</t>
  </si>
  <si>
    <t>40569200</t>
  </si>
  <si>
    <t>0000396878</t>
  </si>
  <si>
    <t>8002833734</t>
  </si>
  <si>
    <t>1002214980</t>
  </si>
  <si>
    <t>012-024-00414003</t>
  </si>
  <si>
    <t>9000811402</t>
  </si>
  <si>
    <t>012-022-00317453</t>
  </si>
  <si>
    <t>40569681</t>
  </si>
  <si>
    <t>0000397626</t>
  </si>
  <si>
    <t>8002833780</t>
  </si>
  <si>
    <t>1002214947</t>
  </si>
  <si>
    <t>012-024-00414004</t>
  </si>
  <si>
    <t>9000811405</t>
  </si>
  <si>
    <t>012-022-00317456</t>
  </si>
  <si>
    <t>40569535</t>
  </si>
  <si>
    <t>P000033982</t>
  </si>
  <si>
    <t>8002833749</t>
  </si>
  <si>
    <t>012-024-00414005</t>
  </si>
  <si>
    <t>9000811403</t>
  </si>
  <si>
    <t>012-022-00317454</t>
  </si>
  <si>
    <t>40569534</t>
  </si>
  <si>
    <t>P000033981</t>
  </si>
  <si>
    <t>8002833747</t>
  </si>
  <si>
    <t>012-024-00414006</t>
  </si>
  <si>
    <t>9000811404</t>
  </si>
  <si>
    <t>012-022-00317455</t>
  </si>
  <si>
    <t>40569533</t>
  </si>
  <si>
    <t>P000033980</t>
  </si>
  <si>
    <t>8002833748</t>
  </si>
  <si>
    <t>1002214914</t>
  </si>
  <si>
    <t>012-024-00414007</t>
  </si>
  <si>
    <t>9000811406</t>
  </si>
  <si>
    <t>012-022-00317457</t>
  </si>
  <si>
    <t>40569620</t>
  </si>
  <si>
    <t>0000397518</t>
  </si>
  <si>
    <t>8002833709</t>
  </si>
  <si>
    <t>1002214917</t>
  </si>
  <si>
    <t>012-024-00414008</t>
  </si>
  <si>
    <t>9000811409</t>
  </si>
  <si>
    <t>012-022-00317459</t>
  </si>
  <si>
    <t>40569350</t>
  </si>
  <si>
    <t>P000033925</t>
  </si>
  <si>
    <t>8002833712</t>
  </si>
  <si>
    <t>806688</t>
  </si>
  <si>
    <t>SUCURSAL CUMBAYA</t>
  </si>
  <si>
    <t>AV MARIA ANGELICA HIDROBO</t>
  </si>
  <si>
    <t>012-024-00414009</t>
  </si>
  <si>
    <t>9000811408</t>
  </si>
  <si>
    <t>012-022-00317458</t>
  </si>
  <si>
    <t>40569349</t>
  </si>
  <si>
    <t>P000033924</t>
  </si>
  <si>
    <t>8002833713</t>
  </si>
  <si>
    <t>1002214994</t>
  </si>
  <si>
    <t>012-024-00414010</t>
  </si>
  <si>
    <t>9000811410</t>
  </si>
  <si>
    <t>012-022-00317460</t>
  </si>
  <si>
    <t>0000396856</t>
  </si>
  <si>
    <t>8002833794</t>
  </si>
  <si>
    <t>1002214915</t>
  </si>
  <si>
    <t>012-024-00414011</t>
  </si>
  <si>
    <t>9000811411</t>
  </si>
  <si>
    <t>012-022-00317461</t>
  </si>
  <si>
    <t>40569631</t>
  </si>
  <si>
    <t>0000397536</t>
  </si>
  <si>
    <t>8002833710</t>
  </si>
  <si>
    <t>1002215040</t>
  </si>
  <si>
    <t>012-024-00414012</t>
  </si>
  <si>
    <t>9000811413</t>
  </si>
  <si>
    <t>012-022-00317463</t>
  </si>
  <si>
    <t>40569683</t>
  </si>
  <si>
    <t>0000397629</t>
  </si>
  <si>
    <t>8002833852</t>
  </si>
  <si>
    <t>811087</t>
  </si>
  <si>
    <t>ARGU PROJECTS</t>
  </si>
  <si>
    <t>CALLE LOS ARRAYANES</t>
  </si>
  <si>
    <t>012-024-00414013</t>
  </si>
  <si>
    <t>9000811412</t>
  </si>
  <si>
    <t>012-022-00317462</t>
  </si>
  <si>
    <t>0000397628</t>
  </si>
  <si>
    <t>8002833851</t>
  </si>
  <si>
    <t>1002215045</t>
  </si>
  <si>
    <t>012-024-00414014</t>
  </si>
  <si>
    <t>9000811414</t>
  </si>
  <si>
    <t>012-022-00317464</t>
  </si>
  <si>
    <t>40569690</t>
  </si>
  <si>
    <t>0000397648</t>
  </si>
  <si>
    <t>8002833858</t>
  </si>
  <si>
    <t>012-024-00414015</t>
  </si>
  <si>
    <t>9000811415</t>
  </si>
  <si>
    <t>012-022-00317465</t>
  </si>
  <si>
    <t>0000397647</t>
  </si>
  <si>
    <t>8002833857</t>
  </si>
  <si>
    <t>1002214998</t>
  </si>
  <si>
    <t>012-024-00414016</t>
  </si>
  <si>
    <t>2500108882</t>
  </si>
  <si>
    <t>0000396748</t>
  </si>
  <si>
    <t>8002833801</t>
  </si>
  <si>
    <t>805028</t>
  </si>
  <si>
    <t>BODEGA MANTA BEACH</t>
  </si>
  <si>
    <t>VIA A SAN MATEO CDLA MANTA BEACH</t>
  </si>
  <si>
    <t>1002214996</t>
  </si>
  <si>
    <t>012-024-00414017</t>
  </si>
  <si>
    <t>9000811418</t>
  </si>
  <si>
    <t>012-022-00317468</t>
  </si>
  <si>
    <t>40569633</t>
  </si>
  <si>
    <t>0000397556</t>
  </si>
  <si>
    <t>8002833797</t>
  </si>
  <si>
    <t>103418</t>
  </si>
  <si>
    <t>ESTACIO CACERES WILSON ALFREDO</t>
  </si>
  <si>
    <t>804748</t>
  </si>
  <si>
    <t>BODEGA WILSON ESTACIO</t>
  </si>
  <si>
    <t>CIUDADELA VICTORIA CALLE C M68 SL29</t>
  </si>
  <si>
    <t>012-024-00414018</t>
  </si>
  <si>
    <t>9000811416</t>
  </si>
  <si>
    <t>012-022-00317466</t>
  </si>
  <si>
    <t>40569638</t>
  </si>
  <si>
    <t>0000397558</t>
  </si>
  <si>
    <t>8002833799</t>
  </si>
  <si>
    <t>012-024-00414019</t>
  </si>
  <si>
    <t>9000811417</t>
  </si>
  <si>
    <t>012-022-00317467</t>
  </si>
  <si>
    <t>0000397557</t>
  </si>
  <si>
    <t>8002833798</t>
  </si>
  <si>
    <t>1002215024</t>
  </si>
  <si>
    <t>012-024-00414020</t>
  </si>
  <si>
    <t>0000396751</t>
  </si>
  <si>
    <t>8002833833</t>
  </si>
  <si>
    <t>1002214913</t>
  </si>
  <si>
    <t>012-024-00414021</t>
  </si>
  <si>
    <t>9000811419</t>
  </si>
  <si>
    <t>012-022-00317469</t>
  </si>
  <si>
    <t>40569643</t>
  </si>
  <si>
    <t>P000034021</t>
  </si>
  <si>
    <t>8002833708</t>
  </si>
  <si>
    <t>1002215041</t>
  </si>
  <si>
    <t>012-024-00414022</t>
  </si>
  <si>
    <t>9000811420</t>
  </si>
  <si>
    <t>012-022-00317470</t>
  </si>
  <si>
    <t>40569714</t>
  </si>
  <si>
    <t>P000034047</t>
  </si>
  <si>
    <t>8002833853</t>
  </si>
  <si>
    <t>1002215039</t>
  </si>
  <si>
    <t>012-024-00414025</t>
  </si>
  <si>
    <t>2500108905</t>
  </si>
  <si>
    <t>P000033935</t>
  </si>
  <si>
    <t>8002833850</t>
  </si>
  <si>
    <t>1002215145</t>
  </si>
  <si>
    <t>012-024-00414026</t>
  </si>
  <si>
    <t>0000396753</t>
  </si>
  <si>
    <t>8002833970</t>
  </si>
  <si>
    <t>1002215162</t>
  </si>
  <si>
    <t>012-024-00414027</t>
  </si>
  <si>
    <t>0000396750</t>
  </si>
  <si>
    <t>8002833991</t>
  </si>
  <si>
    <t>1002215207</t>
  </si>
  <si>
    <t>012-024-00414028</t>
  </si>
  <si>
    <t>9000811427</t>
  </si>
  <si>
    <t>012-022-00317473</t>
  </si>
  <si>
    <t>40569710</t>
  </si>
  <si>
    <t>0000397672</t>
  </si>
  <si>
    <t>8002834047</t>
  </si>
  <si>
    <t>1002215197</t>
  </si>
  <si>
    <t>012-024-00414029</t>
  </si>
  <si>
    <t>9000811428</t>
  </si>
  <si>
    <t>012-022-00317474</t>
  </si>
  <si>
    <t>40569347</t>
  </si>
  <si>
    <t>P000033923</t>
  </si>
  <si>
    <t>8002834036</t>
  </si>
  <si>
    <t>1002215198</t>
  </si>
  <si>
    <t>012-024-00414030</t>
  </si>
  <si>
    <t>9000811431</t>
  </si>
  <si>
    <t>012-022-00317475</t>
  </si>
  <si>
    <t>0000397422</t>
  </si>
  <si>
    <t>8002834037</t>
  </si>
  <si>
    <t>1002215165</t>
  </si>
  <si>
    <t>012-024-00414031</t>
  </si>
  <si>
    <t>9000811436</t>
  </si>
  <si>
    <t>012-022-00317478</t>
  </si>
  <si>
    <t>40569717</t>
  </si>
  <si>
    <t>P000034050</t>
  </si>
  <si>
    <t>8002833996</t>
  </si>
  <si>
    <t>012-024-00414032</t>
  </si>
  <si>
    <t>9000811434</t>
  </si>
  <si>
    <t>012-022-00317476</t>
  </si>
  <si>
    <t>40569716</t>
  </si>
  <si>
    <t>P000034049</t>
  </si>
  <si>
    <t>8002833995</t>
  </si>
  <si>
    <t>012-024-00414033</t>
  </si>
  <si>
    <t>9000811435</t>
  </si>
  <si>
    <t>012-022-00317477</t>
  </si>
  <si>
    <t>40569715</t>
  </si>
  <si>
    <t>P000034048</t>
  </si>
  <si>
    <t>8002833997</t>
  </si>
  <si>
    <t>1002215285</t>
  </si>
  <si>
    <t>012-024-00414034</t>
  </si>
  <si>
    <t>9000811438</t>
  </si>
  <si>
    <t>012-022-00317479</t>
  </si>
  <si>
    <t>40569470</t>
  </si>
  <si>
    <t>0000397273</t>
  </si>
  <si>
    <t>8002834127</t>
  </si>
  <si>
    <t>805024</t>
  </si>
  <si>
    <t>VASQUEZ MARIA</t>
  </si>
  <si>
    <t>CAÑAR</t>
  </si>
  <si>
    <t>AV 24 DE MAYO Y EL VERGEL</t>
  </si>
  <si>
    <t>OUAZOG</t>
  </si>
  <si>
    <t>O-Cañar-Azogues</t>
  </si>
  <si>
    <t>1002215265</t>
  </si>
  <si>
    <t>012-024-00414035</t>
  </si>
  <si>
    <t>9000811441</t>
  </si>
  <si>
    <t>012-022-00317481</t>
  </si>
  <si>
    <t>40569625</t>
  </si>
  <si>
    <t>0000397528</t>
  </si>
  <si>
    <t>8002834111</t>
  </si>
  <si>
    <t>012-024-00414036</t>
  </si>
  <si>
    <t>9000811440</t>
  </si>
  <si>
    <t>012-022-00317480</t>
  </si>
  <si>
    <t>0000397527</t>
  </si>
  <si>
    <t>8002834110</t>
  </si>
  <si>
    <t>1002215309</t>
  </si>
  <si>
    <t>012-024-00414037</t>
  </si>
  <si>
    <t>9000811442</t>
  </si>
  <si>
    <t>012-022-00317482</t>
  </si>
  <si>
    <t>0000397423</t>
  </si>
  <si>
    <t>8002834144</t>
  </si>
  <si>
    <t>1002215308</t>
  </si>
  <si>
    <t>012-024-00414038</t>
  </si>
  <si>
    <t>9000811444</t>
  </si>
  <si>
    <t>012-022-00317483</t>
  </si>
  <si>
    <t>40569721</t>
  </si>
  <si>
    <t>0000397694</t>
  </si>
  <si>
    <t>8002834143</t>
  </si>
  <si>
    <t>1002215327</t>
  </si>
  <si>
    <t>012-024-00414039</t>
  </si>
  <si>
    <t>0000397635</t>
  </si>
  <si>
    <t>8002834160</t>
  </si>
  <si>
    <t>1002215288</t>
  </si>
  <si>
    <t>012-024-00414040</t>
  </si>
  <si>
    <t>9000811452</t>
  </si>
  <si>
    <t>012-022-00317484</t>
  </si>
  <si>
    <t>40569720</t>
  </si>
  <si>
    <t>0000397692</t>
  </si>
  <si>
    <t>8002834130</t>
  </si>
  <si>
    <t>1002215341</t>
  </si>
  <si>
    <t>012-024-00414041</t>
  </si>
  <si>
    <t>9000811458</t>
  </si>
  <si>
    <t>012-022-00317485</t>
  </si>
  <si>
    <t>40569497</t>
  </si>
  <si>
    <t>0000397303</t>
  </si>
  <si>
    <t>8002834173</t>
  </si>
  <si>
    <t>101563</t>
  </si>
  <si>
    <t>ORDOÑEZ MURILLO LUIS MARCELO</t>
  </si>
  <si>
    <t>801896</t>
  </si>
  <si>
    <t>BODEGA HIERRO CONT</t>
  </si>
  <si>
    <t>LATACUNGA CALIXTO PINO 321 Y</t>
  </si>
  <si>
    <t>1002215287</t>
  </si>
  <si>
    <t>012-024-00414042</t>
  </si>
  <si>
    <t>9000811459</t>
  </si>
  <si>
    <t>012-022-00317486</t>
  </si>
  <si>
    <t>40569718</t>
  </si>
  <si>
    <t>P000034051</t>
  </si>
  <si>
    <t>8002834129</t>
  </si>
  <si>
    <t>1002215331</t>
  </si>
  <si>
    <t>012-024-00414043</t>
  </si>
  <si>
    <t>9000811461</t>
  </si>
  <si>
    <t>012-022-00317488</t>
  </si>
  <si>
    <t>40569724</t>
  </si>
  <si>
    <t>P000034053</t>
  </si>
  <si>
    <t>8002834165</t>
  </si>
  <si>
    <t>012-024-00414044</t>
  </si>
  <si>
    <t>9000811460</t>
  </si>
  <si>
    <t>012-022-00317487</t>
  </si>
  <si>
    <t>40569723</t>
  </si>
  <si>
    <t>P000034052</t>
  </si>
  <si>
    <t>8002834164</t>
  </si>
  <si>
    <t>1002215283</t>
  </si>
  <si>
    <t>012-024-00414045</t>
  </si>
  <si>
    <t>9000811463</t>
  </si>
  <si>
    <t>012-022-00317489</t>
  </si>
  <si>
    <t>40569610</t>
  </si>
  <si>
    <t>0000397472</t>
  </si>
  <si>
    <t>8002834126</t>
  </si>
  <si>
    <t>807460</t>
  </si>
  <si>
    <t>DISTRIBUIDOR PAS-SAN LORENZO</t>
  </si>
  <si>
    <t>KM2 VÍA SAN LORENZO</t>
  </si>
  <si>
    <t>1002215326</t>
  </si>
  <si>
    <t>012-024-00414046</t>
  </si>
  <si>
    <t>9000811475</t>
  </si>
  <si>
    <t>012-022-00317490</t>
  </si>
  <si>
    <t>40569557</t>
  </si>
  <si>
    <t>0000397363</t>
  </si>
  <si>
    <t>8002834159</t>
  </si>
  <si>
    <t>807557</t>
  </si>
  <si>
    <t>OBRA HIDROELECTRICA SABANILLA</t>
  </si>
  <si>
    <t>ZAMORA</t>
  </si>
  <si>
    <t>VIA ZAMORA LOJA KM 8.5 BARRIO SAÑAD</t>
  </si>
  <si>
    <t>OZZAMO</t>
  </si>
  <si>
    <t>O-Zamorachinchi-Zamora</t>
  </si>
  <si>
    <t>1002215346</t>
  </si>
  <si>
    <t>012-024-00414047</t>
  </si>
  <si>
    <t>9000811514</t>
  </si>
  <si>
    <t>012-022-00317491</t>
  </si>
  <si>
    <t>40569632</t>
  </si>
  <si>
    <t>0000397541</t>
  </si>
  <si>
    <t>8002834176</t>
  </si>
  <si>
    <t>811025</t>
  </si>
  <si>
    <t>OBRA MARCO MUÑOZ</t>
  </si>
  <si>
    <t>SECTOR EL GAVILAN JUNTO A URB BARU</t>
  </si>
  <si>
    <t>1002215362</t>
  </si>
  <si>
    <t>012-024-00414048</t>
  </si>
  <si>
    <t>9000811546</t>
  </si>
  <si>
    <t>012-022-00317493</t>
  </si>
  <si>
    <t>40569727</t>
  </si>
  <si>
    <t>0000397731</t>
  </si>
  <si>
    <t>8002834193</t>
  </si>
  <si>
    <t>012-024-00414049</t>
  </si>
  <si>
    <t>9000811541</t>
  </si>
  <si>
    <t>012-022-00317492</t>
  </si>
  <si>
    <t>40569728</t>
  </si>
  <si>
    <t>0000397732</t>
  </si>
  <si>
    <t>8002834194</t>
  </si>
  <si>
    <t>1002215356</t>
  </si>
  <si>
    <t>012-024-00414050</t>
  </si>
  <si>
    <t>9000811553</t>
  </si>
  <si>
    <t>012-022-00317495</t>
  </si>
  <si>
    <t>40569647</t>
  </si>
  <si>
    <t>0000397584</t>
  </si>
  <si>
    <t>8002834185</t>
  </si>
  <si>
    <t>811092</t>
  </si>
  <si>
    <t>OBRA TERRAVIVA</t>
  </si>
  <si>
    <t>CALLE LUIS CORDERO</t>
  </si>
  <si>
    <t>012-024-00414051</t>
  </si>
  <si>
    <t>9000811552</t>
  </si>
  <si>
    <t>012-022-00317494</t>
  </si>
  <si>
    <t>40569648</t>
  </si>
  <si>
    <t>0000397585</t>
  </si>
  <si>
    <t>8002834186</t>
  </si>
  <si>
    <t>1002215337</t>
  </si>
  <si>
    <t>012-024-00414052</t>
  </si>
  <si>
    <t>2500108929</t>
  </si>
  <si>
    <t>P000033976</t>
  </si>
  <si>
    <t>8002834170</t>
  </si>
  <si>
    <t>1002215342</t>
  </si>
  <si>
    <t>012-024-00414053</t>
  </si>
  <si>
    <t>9000811321</t>
  </si>
  <si>
    <t>013-020-00048162</t>
  </si>
  <si>
    <t>70178361</t>
  </si>
  <si>
    <t>0000397663</t>
  </si>
  <si>
    <t>8002834174</t>
  </si>
  <si>
    <t>1002215312</t>
  </si>
  <si>
    <t>012-024-00414054</t>
  </si>
  <si>
    <t>9000811556</t>
  </si>
  <si>
    <t>012-022-00317496</t>
  </si>
  <si>
    <t>40569645</t>
  </si>
  <si>
    <t>0000397562</t>
  </si>
  <si>
    <t>8002834147</t>
  </si>
  <si>
    <t>806245</t>
  </si>
  <si>
    <t>FERRETERIA ANDRADE N° 2</t>
  </si>
  <si>
    <t>AV ALEJO LASCANO DIGNAL MICOMISARIA</t>
  </si>
  <si>
    <t>1002215313</t>
  </si>
  <si>
    <t>012-024-00414055</t>
  </si>
  <si>
    <t>9000811559</t>
  </si>
  <si>
    <t>012-022-00317497</t>
  </si>
  <si>
    <t>0000397424</t>
  </si>
  <si>
    <t>8002834148</t>
  </si>
  <si>
    <t>1002215389</t>
  </si>
  <si>
    <t>012-024-00414056</t>
  </si>
  <si>
    <t>9000811562</t>
  </si>
  <si>
    <t>012-022-00317498</t>
  </si>
  <si>
    <t>40569734</t>
  </si>
  <si>
    <t>P000034055</t>
  </si>
  <si>
    <t>8002834221</t>
  </si>
  <si>
    <t>1002215361</t>
  </si>
  <si>
    <t>012-024-00414057</t>
  </si>
  <si>
    <t>9000811564</t>
  </si>
  <si>
    <t>012-022-00317500</t>
  </si>
  <si>
    <t>40569555</t>
  </si>
  <si>
    <t>P000033992</t>
  </si>
  <si>
    <t>8002834191</t>
  </si>
  <si>
    <t>012-024-00414058</t>
  </si>
  <si>
    <t>9000811563</t>
  </si>
  <si>
    <t>012-022-00317499</t>
  </si>
  <si>
    <t>40569554</t>
  </si>
  <si>
    <t>P000033991</t>
  </si>
  <si>
    <t>8002834192</t>
  </si>
  <si>
    <t>1002215328</t>
  </si>
  <si>
    <t>012-024-00414059</t>
  </si>
  <si>
    <t>9000811568</t>
  </si>
  <si>
    <t>012-022-00317502</t>
  </si>
  <si>
    <t>40569635</t>
  </si>
  <si>
    <t>0000397554</t>
  </si>
  <si>
    <t>8002834161</t>
  </si>
  <si>
    <t>101794</t>
  </si>
  <si>
    <t>CADECOADITIVOS CIA. LTDA.</t>
  </si>
  <si>
    <t>800878</t>
  </si>
  <si>
    <t>BODEG CADECOADITIVO</t>
  </si>
  <si>
    <t>BODEGA CADECOADITIVOS / VIA QUITO</t>
  </si>
  <si>
    <t>OPLAAR</t>
  </si>
  <si>
    <t>O-Pichincha-Laargelia</t>
  </si>
  <si>
    <t>012-024-00414060</t>
  </si>
  <si>
    <t>9000811566</t>
  </si>
  <si>
    <t>012-022-00317501</t>
  </si>
  <si>
    <t>0000397555</t>
  </si>
  <si>
    <t>8002834162</t>
  </si>
  <si>
    <t>1002215319</t>
  </si>
  <si>
    <t>012-024-00414061</t>
  </si>
  <si>
    <t>9000811574</t>
  </si>
  <si>
    <t>012-022-00317503</t>
  </si>
  <si>
    <t>40569559</t>
  </si>
  <si>
    <t>0000397367</t>
  </si>
  <si>
    <t>8002834153</t>
  </si>
  <si>
    <t>1002215388</t>
  </si>
  <si>
    <t>012-024-00414062</t>
  </si>
  <si>
    <t>9000811585</t>
  </si>
  <si>
    <t>012-022-00317505</t>
  </si>
  <si>
    <t>40569637</t>
  </si>
  <si>
    <t>P000034019</t>
  </si>
  <si>
    <t>8002834220</t>
  </si>
  <si>
    <t>103156</t>
  </si>
  <si>
    <t>VELEZ LOAYZA DIANA CAROLINA</t>
  </si>
  <si>
    <t>804300</t>
  </si>
  <si>
    <t>FERRETERIA VELEZ</t>
  </si>
  <si>
    <t>AV. FUNDADORES Y CALLE K</t>
  </si>
  <si>
    <t>012-024-00414063</t>
  </si>
  <si>
    <t>9000811584</t>
  </si>
  <si>
    <t>012-022-00317504</t>
  </si>
  <si>
    <t>40569636</t>
  </si>
  <si>
    <t>P000034018</t>
  </si>
  <si>
    <t>8002834219</t>
  </si>
  <si>
    <t>1002215395</t>
  </si>
  <si>
    <t>012-024-00414064</t>
  </si>
  <si>
    <t>9000811588</t>
  </si>
  <si>
    <t>012-022-00317507</t>
  </si>
  <si>
    <t>40569719</t>
  </si>
  <si>
    <t>0000397738</t>
  </si>
  <si>
    <t>8002834226</t>
  </si>
  <si>
    <t>103490</t>
  </si>
  <si>
    <t>CRIOLLO VILLAGOMEZ CRISTHOFER JOAO</t>
  </si>
  <si>
    <t>804875</t>
  </si>
  <si>
    <t>BODEGA  CASA FERRETERA</t>
  </si>
  <si>
    <t>VIA A CHONE KM 21</t>
  </si>
  <si>
    <t>012-024-00414065</t>
  </si>
  <si>
    <t>9000811587</t>
  </si>
  <si>
    <t>012-022-00317506</t>
  </si>
  <si>
    <t>0000397739</t>
  </si>
  <si>
    <t>8002834225</t>
  </si>
  <si>
    <t>1002215357</t>
  </si>
  <si>
    <t>012-024-00414066</t>
  </si>
  <si>
    <t>9000811589</t>
  </si>
  <si>
    <t>012-022-00317508</t>
  </si>
  <si>
    <t>40569665</t>
  </si>
  <si>
    <t>0000397590</t>
  </si>
  <si>
    <t>8002834187</t>
  </si>
  <si>
    <t>1002215426</t>
  </si>
  <si>
    <t>012-024-00414067</t>
  </si>
  <si>
    <t>9000811590</t>
  </si>
  <si>
    <t>012-022-00317509</t>
  </si>
  <si>
    <t>40569699</t>
  </si>
  <si>
    <t>0000397662</t>
  </si>
  <si>
    <t>8002834262</t>
  </si>
  <si>
    <t>1002215363</t>
  </si>
  <si>
    <t>012-024-00414068</t>
  </si>
  <si>
    <t>2500108915</t>
  </si>
  <si>
    <t>P000033948</t>
  </si>
  <si>
    <t>8002834195</t>
  </si>
  <si>
    <t>1002215420</t>
  </si>
  <si>
    <t>012-024-00414069</t>
  </si>
  <si>
    <t>9000811593</t>
  </si>
  <si>
    <t>012-022-00317510</t>
  </si>
  <si>
    <t>40569726</t>
  </si>
  <si>
    <t>P000034054</t>
  </si>
  <si>
    <t>8002834258</t>
  </si>
  <si>
    <t>1002215359</t>
  </si>
  <si>
    <t>012-024-00414070</t>
  </si>
  <si>
    <t>2500108914</t>
  </si>
  <si>
    <t>P000033947</t>
  </si>
  <si>
    <t>8002834189</t>
  </si>
  <si>
    <t>1002215406</t>
  </si>
  <si>
    <t>012-024-00414071</t>
  </si>
  <si>
    <t>9000811595</t>
  </si>
  <si>
    <t>012-022-00317511</t>
  </si>
  <si>
    <t>40569739</t>
  </si>
  <si>
    <t>0000397741</t>
  </si>
  <si>
    <t>8002834241</t>
  </si>
  <si>
    <t>1002215464</t>
  </si>
  <si>
    <t>012-024-00414072</t>
  </si>
  <si>
    <t>2500108902</t>
  </si>
  <si>
    <t>P000033930</t>
  </si>
  <si>
    <t>8002834300</t>
  </si>
  <si>
    <t>1002215428</t>
  </si>
  <si>
    <t>012-024-00414073</t>
  </si>
  <si>
    <t>9000811596</t>
  </si>
  <si>
    <t>012-022-00317512</t>
  </si>
  <si>
    <t>40569573</t>
  </si>
  <si>
    <t>0000397376</t>
  </si>
  <si>
    <t>8002834264</t>
  </si>
  <si>
    <t>1002215409</t>
  </si>
  <si>
    <t>012-024-00414074</t>
  </si>
  <si>
    <t>9000811597</t>
  </si>
  <si>
    <t>012-022-00317513</t>
  </si>
  <si>
    <t>40569742</t>
  </si>
  <si>
    <t>0000397743</t>
  </si>
  <si>
    <t>8002834243</t>
  </si>
  <si>
    <t>1002215436</t>
  </si>
  <si>
    <t>012-024-00414075</t>
  </si>
  <si>
    <t>9000811600</t>
  </si>
  <si>
    <t>012-022-00317514</t>
  </si>
  <si>
    <t>40569743</t>
  </si>
  <si>
    <t>0000397745</t>
  </si>
  <si>
    <t>8002834272</t>
  </si>
  <si>
    <t>1002215323</t>
  </si>
  <si>
    <t>012-024-00414076</t>
  </si>
  <si>
    <t>9000811603</t>
  </si>
  <si>
    <t>012-022-00317515</t>
  </si>
  <si>
    <t>0000397362</t>
  </si>
  <si>
    <t>8002834155</t>
  </si>
  <si>
    <t>1002215473</t>
  </si>
  <si>
    <t>012-024-00414077</t>
  </si>
  <si>
    <t>2500108960</t>
  </si>
  <si>
    <t>P000034063</t>
  </si>
  <si>
    <t>8002834309</t>
  </si>
  <si>
    <t>1002215485</t>
  </si>
  <si>
    <t>012-024-00414078</t>
  </si>
  <si>
    <t>2500108942</t>
  </si>
  <si>
    <t>0000397573</t>
  </si>
  <si>
    <t>8002834323</t>
  </si>
  <si>
    <t>1002215350</t>
  </si>
  <si>
    <t>012-024-00414079</t>
  </si>
  <si>
    <t>9000811605</t>
  </si>
  <si>
    <t>012-022-00317516</t>
  </si>
  <si>
    <t>40569336</t>
  </si>
  <si>
    <t>0000397072</t>
  </si>
  <si>
    <t>8002834179</t>
  </si>
  <si>
    <t>800729</t>
  </si>
  <si>
    <t>JAIME ARTEAGA VERA</t>
  </si>
  <si>
    <t>PASO LATRAL A 3KM D ADELCA PRTOVJO</t>
  </si>
  <si>
    <t>1002215417</t>
  </si>
  <si>
    <t>012-024-00414080</t>
  </si>
  <si>
    <t>9000811607</t>
  </si>
  <si>
    <t>012-022-00317518</t>
  </si>
  <si>
    <t>40569725</t>
  </si>
  <si>
    <t>0000397709</t>
  </si>
  <si>
    <t>8002834253</t>
  </si>
  <si>
    <t>811091</t>
  </si>
  <si>
    <t>NARVAEZ Y MANCHENO</t>
  </si>
  <si>
    <t>CALLE MANUEL BURBANO</t>
  </si>
  <si>
    <t>012-024-00414081</t>
  </si>
  <si>
    <t>9000811606</t>
  </si>
  <si>
    <t>012-022-00317517</t>
  </si>
  <si>
    <t>0000397708</t>
  </si>
  <si>
    <t>8002834254</t>
  </si>
  <si>
    <t>1002215494</t>
  </si>
  <si>
    <t>9000811608</t>
  </si>
  <si>
    <t>012-022-00317519</t>
  </si>
  <si>
    <t>40569745</t>
  </si>
  <si>
    <t>0000397751</t>
  </si>
  <si>
    <t>8002834333</t>
  </si>
  <si>
    <t>10007360</t>
  </si>
  <si>
    <t>810470</t>
  </si>
  <si>
    <t>AV SIMON BOLIVAR Y MALDONADO</t>
  </si>
  <si>
    <t>1002215369</t>
  </si>
  <si>
    <t>012-024-00414083</t>
  </si>
  <si>
    <t>9000811609</t>
  </si>
  <si>
    <t>012-022-00317520</t>
  </si>
  <si>
    <t>40569736</t>
  </si>
  <si>
    <t>P000034056</t>
  </si>
  <si>
    <t>8002834198</t>
  </si>
  <si>
    <t>1002215456</t>
  </si>
  <si>
    <t>012-024-00414084</t>
  </si>
  <si>
    <t>9000811612</t>
  </si>
  <si>
    <t>012-022-00317521</t>
  </si>
  <si>
    <t>40569748</t>
  </si>
  <si>
    <t>0000397777</t>
  </si>
  <si>
    <t>8002834294</t>
  </si>
  <si>
    <t>1002215543</t>
  </si>
  <si>
    <t>012-024-00414085</t>
  </si>
  <si>
    <t>2500108962</t>
  </si>
  <si>
    <t>P000034066</t>
  </si>
  <si>
    <t>8002834382</t>
  </si>
  <si>
    <t>012-024-00414086</t>
  </si>
  <si>
    <t>2500108961</t>
  </si>
  <si>
    <t>P000034065</t>
  </si>
  <si>
    <t>8002834383</t>
  </si>
  <si>
    <t>1002215492</t>
  </si>
  <si>
    <t>012-024-00414087</t>
  </si>
  <si>
    <t>9000811617</t>
  </si>
  <si>
    <t>012-022-00317522</t>
  </si>
  <si>
    <t>0000397427</t>
  </si>
  <si>
    <t>8002834331</t>
  </si>
  <si>
    <t>1002215495</t>
  </si>
  <si>
    <t>012-024-00414088</t>
  </si>
  <si>
    <t>9000811619</t>
  </si>
  <si>
    <t>012-022-00317524</t>
  </si>
  <si>
    <t>40569751</t>
  </si>
  <si>
    <t>0000397783</t>
  </si>
  <si>
    <t>8002834334</t>
  </si>
  <si>
    <t>012-024-00414089</t>
  </si>
  <si>
    <t>9000811618</t>
  </si>
  <si>
    <t>012-022-00317523</t>
  </si>
  <si>
    <t>0000397784</t>
  </si>
  <si>
    <t>8002834335</t>
  </si>
  <si>
    <t>1002215510</t>
  </si>
  <si>
    <t>012-024-00414090</t>
  </si>
  <si>
    <t>9000811620</t>
  </si>
  <si>
    <t>012-022-00317525</t>
  </si>
  <si>
    <t>0000394584</t>
  </si>
  <si>
    <t>8002834347</t>
  </si>
  <si>
    <t>1002215442</t>
  </si>
  <si>
    <t>012-024-00414091</t>
  </si>
  <si>
    <t>9000811621</t>
  </si>
  <si>
    <t>012-022-00317526</t>
  </si>
  <si>
    <t>40569676</t>
  </si>
  <si>
    <t>0000397760</t>
  </si>
  <si>
    <t>8002834279</t>
  </si>
  <si>
    <t>803456</t>
  </si>
  <si>
    <t>JANETH ROCIO PEÑA ALDIAN</t>
  </si>
  <si>
    <t>AV. SIMON PLATA TORRES / BYPASS</t>
  </si>
  <si>
    <t>1002215451</t>
  </si>
  <si>
    <t>012-024-00414092</t>
  </si>
  <si>
    <t>9000811625</t>
  </si>
  <si>
    <t>012-022-00317527</t>
  </si>
  <si>
    <t>40569582</t>
  </si>
  <si>
    <t>P000034001</t>
  </si>
  <si>
    <t>8002834288</t>
  </si>
  <si>
    <t>1002215449</t>
  </si>
  <si>
    <t>012-024-00414093</t>
  </si>
  <si>
    <t>9000811626</t>
  </si>
  <si>
    <t>012-022-00317528</t>
  </si>
  <si>
    <t>40569519</t>
  </si>
  <si>
    <t>0000397762</t>
  </si>
  <si>
    <t>8002834287</t>
  </si>
  <si>
    <t>1002215471</t>
  </si>
  <si>
    <t>012-024-00414094</t>
  </si>
  <si>
    <t>9000811629</t>
  </si>
  <si>
    <t>012-022-00317529</t>
  </si>
  <si>
    <t>40569548</t>
  </si>
  <si>
    <t>0000397781</t>
  </si>
  <si>
    <t>8002834307</t>
  </si>
  <si>
    <t>1002215542</t>
  </si>
  <si>
    <t>012-024-00414095</t>
  </si>
  <si>
    <t>9000811633</t>
  </si>
  <si>
    <t>012-022-00317530</t>
  </si>
  <si>
    <t>40569746</t>
  </si>
  <si>
    <t>0000397755</t>
  </si>
  <si>
    <t>8002834381</t>
  </si>
  <si>
    <t>1002215447</t>
  </si>
  <si>
    <t>012-024-00414096</t>
  </si>
  <si>
    <t>9000811634</t>
  </si>
  <si>
    <t>012-022-00317531</t>
  </si>
  <si>
    <t>40569744</t>
  </si>
  <si>
    <t>0000397764</t>
  </si>
  <si>
    <t>8002834285</t>
  </si>
  <si>
    <t>1002215579</t>
  </si>
  <si>
    <t>012-024-00414097</t>
  </si>
  <si>
    <t>9000811635</t>
  </si>
  <si>
    <t>012-022-00317532</t>
  </si>
  <si>
    <t>40569677</t>
  </si>
  <si>
    <t>0000397609</t>
  </si>
  <si>
    <t>8002834422</t>
  </si>
  <si>
    <t>803455</t>
  </si>
  <si>
    <t>CELIO VERA ALDEAN</t>
  </si>
  <si>
    <t>VIA PUERTO QUITO</t>
  </si>
  <si>
    <t>1002215550</t>
  </si>
  <si>
    <t>012-024-00414098</t>
  </si>
  <si>
    <t>2500108964</t>
  </si>
  <si>
    <t>P000034068</t>
  </si>
  <si>
    <t>8002834392</t>
  </si>
  <si>
    <t>1002215533</t>
  </si>
  <si>
    <t>012-024-00414099</t>
  </si>
  <si>
    <t>9000811636</t>
  </si>
  <si>
    <t>012-022-00317533</t>
  </si>
  <si>
    <t>40569706</t>
  </si>
  <si>
    <t>0000397674</t>
  </si>
  <si>
    <t>8002834370</t>
  </si>
  <si>
    <t>805820</t>
  </si>
  <si>
    <t>AMBATO centro acopio</t>
  </si>
  <si>
    <t>PARQUE INDUSTRIAL STA ROSA</t>
  </si>
  <si>
    <t>1002215548</t>
  </si>
  <si>
    <t>012-024-00414100</t>
  </si>
  <si>
    <t>2500108963</t>
  </si>
  <si>
    <t>P000034067</t>
  </si>
  <si>
    <t>8002834390</t>
  </si>
  <si>
    <t>1002215529</t>
  </si>
  <si>
    <t>012-024-00414101</t>
  </si>
  <si>
    <t>9000811639</t>
  </si>
  <si>
    <t>012-022-00317534</t>
  </si>
  <si>
    <t>40569598</t>
  </si>
  <si>
    <t>0000397795</t>
  </si>
  <si>
    <t>8002834366</t>
  </si>
  <si>
    <t>1002215535</t>
  </si>
  <si>
    <t>012-024-00414102</t>
  </si>
  <si>
    <t>9000811640</t>
  </si>
  <si>
    <t>012-022-00317535</t>
  </si>
  <si>
    <t>40569675</t>
  </si>
  <si>
    <t>0000397607</t>
  </si>
  <si>
    <t>8002834372</t>
  </si>
  <si>
    <t>806010</t>
  </si>
  <si>
    <t>BRITO JORGE</t>
  </si>
  <si>
    <t>JUAN RIVAS Y 12 DE OCTUBRE</t>
  </si>
  <si>
    <t>1002215546</t>
  </si>
  <si>
    <t>012-024-00414103</t>
  </si>
  <si>
    <t>9000811644</t>
  </si>
  <si>
    <t>012-022-00317537</t>
  </si>
  <si>
    <t>40569753</t>
  </si>
  <si>
    <t>0000397797</t>
  </si>
  <si>
    <t>8002834388</t>
  </si>
  <si>
    <t>012-024-00414104</t>
  </si>
  <si>
    <t>9000811643</t>
  </si>
  <si>
    <t>012-022-00317536</t>
  </si>
  <si>
    <t>0000397798</t>
  </si>
  <si>
    <t>8002834387</t>
  </si>
  <si>
    <t>1002215629</t>
  </si>
  <si>
    <t>012-024-00414105</t>
  </si>
  <si>
    <t>9000811648</t>
  </si>
  <si>
    <t>012-022-00317538</t>
  </si>
  <si>
    <t>40569606</t>
  </si>
  <si>
    <t>0000397446</t>
  </si>
  <si>
    <t>8002834482</t>
  </si>
  <si>
    <t>1002216057</t>
  </si>
  <si>
    <t>012-024-00414106</t>
  </si>
  <si>
    <t>2500108939</t>
  </si>
  <si>
    <t>P000034016</t>
  </si>
  <si>
    <t>8002834870</t>
  </si>
  <si>
    <t>1002216062</t>
  </si>
  <si>
    <t>012-024-00414107</t>
  </si>
  <si>
    <t>9000811784</t>
  </si>
  <si>
    <t>012-022-00317539</t>
  </si>
  <si>
    <t>40569622</t>
  </si>
  <si>
    <t>0000397809</t>
  </si>
  <si>
    <t>8002834878</t>
  </si>
  <si>
    <t>1002216059</t>
  </si>
  <si>
    <t>012-024-00414108</t>
  </si>
  <si>
    <t>9000811788</t>
  </si>
  <si>
    <t>012-022-00317541</t>
  </si>
  <si>
    <t>40569768</t>
  </si>
  <si>
    <t>P000034083</t>
  </si>
  <si>
    <t>8002834874</t>
  </si>
  <si>
    <t>012-024-00414109</t>
  </si>
  <si>
    <t>9000811787</t>
  </si>
  <si>
    <t>012-022-00317540</t>
  </si>
  <si>
    <t>40569767</t>
  </si>
  <si>
    <t>P000034082</t>
  </si>
  <si>
    <t>8002834875</t>
  </si>
  <si>
    <t>1002216060</t>
  </si>
  <si>
    <t>012-024-00414110</t>
  </si>
  <si>
    <t>9000811789</t>
  </si>
  <si>
    <t>012-022-00317542</t>
  </si>
  <si>
    <t>40569770</t>
  </si>
  <si>
    <t>P000034085</t>
  </si>
  <si>
    <t>8002834876</t>
  </si>
  <si>
    <t>1002216068</t>
  </si>
  <si>
    <t>012-024-00414111</t>
  </si>
  <si>
    <t>2500108953</t>
  </si>
  <si>
    <t>P000034043</t>
  </si>
  <si>
    <t>8002834882</t>
  </si>
  <si>
    <t>1002216058</t>
  </si>
  <si>
    <t>012-024-00414112</t>
  </si>
  <si>
    <t>9000811792</t>
  </si>
  <si>
    <t>012-022-00317545</t>
  </si>
  <si>
    <t>40569779</t>
  </si>
  <si>
    <t>P000034094</t>
  </si>
  <si>
    <t>8002834873</t>
  </si>
  <si>
    <t>012-024-00414113</t>
  </si>
  <si>
    <t>9000811790</t>
  </si>
  <si>
    <t>012-022-00317543</t>
  </si>
  <si>
    <t>40569778</t>
  </si>
  <si>
    <t>P000034093</t>
  </si>
  <si>
    <t>8002834872</t>
  </si>
  <si>
    <t>012-024-00414114</t>
  </si>
  <si>
    <t>9000811791</t>
  </si>
  <si>
    <t>012-022-00317544</t>
  </si>
  <si>
    <t>40569777</t>
  </si>
  <si>
    <t>P000034092</t>
  </si>
  <si>
    <t>8002834871</t>
  </si>
  <si>
    <t>1002216061</t>
  </si>
  <si>
    <t>012-024-00414115</t>
  </si>
  <si>
    <t>9000811793</t>
  </si>
  <si>
    <t>012-022-00317546</t>
  </si>
  <si>
    <t>40569776</t>
  </si>
  <si>
    <t>P000034091</t>
  </si>
  <si>
    <t>8002834877</t>
  </si>
  <si>
    <t>1002216064</t>
  </si>
  <si>
    <t>012-024-00414116</t>
  </si>
  <si>
    <t>9000811663</t>
  </si>
  <si>
    <t>013-020-00048163</t>
  </si>
  <si>
    <t>70178472</t>
  </si>
  <si>
    <t>P000034079</t>
  </si>
  <si>
    <t>8002834880</t>
  </si>
  <si>
    <t>1002216077</t>
  </si>
  <si>
    <t>012-024-00414117</t>
  </si>
  <si>
    <t>2500108957</t>
  </si>
  <si>
    <t>0000397714</t>
  </si>
  <si>
    <t>8002834895</t>
  </si>
  <si>
    <t>807130</t>
  </si>
  <si>
    <t>GRANEL ABSAON MUÑOZ EN DESTINO</t>
  </si>
  <si>
    <t>AV MANUEL C GALARZA VIA CALACALI</t>
  </si>
  <si>
    <t>OPCALA</t>
  </si>
  <si>
    <t>O-Pichincha-Calacali</t>
  </si>
  <si>
    <t>1002216100</t>
  </si>
  <si>
    <t>012-024-00414118</t>
  </si>
  <si>
    <t>9000811795</t>
  </si>
  <si>
    <t>012-022-00317548</t>
  </si>
  <si>
    <t>40569722</t>
  </si>
  <si>
    <t>0000397698</t>
  </si>
  <si>
    <t>8002834942</t>
  </si>
  <si>
    <t>012-024-00414119</t>
  </si>
  <si>
    <t>9000811794</t>
  </si>
  <si>
    <t>012-022-00317547</t>
  </si>
  <si>
    <t>0000397697</t>
  </si>
  <si>
    <t>8002834943</t>
  </si>
  <si>
    <t>1002216105</t>
  </si>
  <si>
    <t>012-024-00414120</t>
  </si>
  <si>
    <t>9000811796</t>
  </si>
  <si>
    <t>012-022-00317549</t>
  </si>
  <si>
    <t>40569756</t>
  </si>
  <si>
    <t>0000397800</t>
  </si>
  <si>
    <t>8002834950</t>
  </si>
  <si>
    <t>1002216104</t>
  </si>
  <si>
    <t>012-024-00414121</t>
  </si>
  <si>
    <t>2500108959</t>
  </si>
  <si>
    <t>0000397775</t>
  </si>
  <si>
    <t>8002834949</t>
  </si>
  <si>
    <t>1002216102</t>
  </si>
  <si>
    <t>012-024-00414122</t>
  </si>
  <si>
    <t>9000811797</t>
  </si>
  <si>
    <t>012-022-00317550</t>
  </si>
  <si>
    <t>0000397377</t>
  </si>
  <si>
    <t>8002834946</t>
  </si>
  <si>
    <t>1002216103</t>
  </si>
  <si>
    <t>012-024-00414123</t>
  </si>
  <si>
    <t>9000811798</t>
  </si>
  <si>
    <t>012-022-00317551</t>
  </si>
  <si>
    <t>40569757</t>
  </si>
  <si>
    <t>0000397804</t>
  </si>
  <si>
    <t>8002834947</t>
  </si>
  <si>
    <t>1002216086</t>
  </si>
  <si>
    <t>012-024-00414124</t>
  </si>
  <si>
    <t>2500108928</t>
  </si>
  <si>
    <t>P000033973</t>
  </si>
  <si>
    <t>8002834915</t>
  </si>
  <si>
    <t>1002216085</t>
  </si>
  <si>
    <t>012-024-00414125</t>
  </si>
  <si>
    <t>9000811799</t>
  </si>
  <si>
    <t>012-022-00317552</t>
  </si>
  <si>
    <t>0000397432</t>
  </si>
  <si>
    <t>8002834913</t>
  </si>
  <si>
    <t>1002216097</t>
  </si>
  <si>
    <t>012-024-00414126</t>
  </si>
  <si>
    <t>9000811800</t>
  </si>
  <si>
    <t>012-022-00317553</t>
  </si>
  <si>
    <t>40569759</t>
  </si>
  <si>
    <t>P000034072</t>
  </si>
  <si>
    <t>8002834935</t>
  </si>
  <si>
    <t>1002216092</t>
  </si>
  <si>
    <t>012-024-00414127</t>
  </si>
  <si>
    <t>9000811801</t>
  </si>
  <si>
    <t>012-022-00317554</t>
  </si>
  <si>
    <t>0000397434</t>
  </si>
  <si>
    <t>8002834924</t>
  </si>
  <si>
    <t>1002216087</t>
  </si>
  <si>
    <t>012-024-00414128</t>
  </si>
  <si>
    <t>2500108930</t>
  </si>
  <si>
    <t>P000033977</t>
  </si>
  <si>
    <t>8002834916</t>
  </si>
  <si>
    <t>1002216112</t>
  </si>
  <si>
    <t>012-024-00414129</t>
  </si>
  <si>
    <t>9000811802</t>
  </si>
  <si>
    <t>012-022-00317555</t>
  </si>
  <si>
    <t>40569766</t>
  </si>
  <si>
    <t>P000034081</t>
  </si>
  <si>
    <t>8002834958</t>
  </si>
  <si>
    <t>1002216116</t>
  </si>
  <si>
    <t>012-024-00414130</t>
  </si>
  <si>
    <t>9000811803</t>
  </si>
  <si>
    <t>012-022-00317556</t>
  </si>
  <si>
    <t>0000397437</t>
  </si>
  <si>
    <t>8002834962</t>
  </si>
  <si>
    <t>1002216096</t>
  </si>
  <si>
    <t>012-024-00414131</t>
  </si>
  <si>
    <t>9000811804</t>
  </si>
  <si>
    <t>012-022-00317557</t>
  </si>
  <si>
    <t>0000397436</t>
  </si>
  <si>
    <t>8002834932</t>
  </si>
  <si>
    <t>1002216118</t>
  </si>
  <si>
    <t>012-024-00414132</t>
  </si>
  <si>
    <t>9000811806</t>
  </si>
  <si>
    <t>012-022-00317559</t>
  </si>
  <si>
    <t>40569705</t>
  </si>
  <si>
    <t>0000397670</t>
  </si>
  <si>
    <t>8002834968</t>
  </si>
  <si>
    <t>804804</t>
  </si>
  <si>
    <t>LUIS SALAZAR</t>
  </si>
  <si>
    <t>AV LIBERTAD Y EUGENIO ESPEJO</t>
  </si>
  <si>
    <t>012-024-00414133</t>
  </si>
  <si>
    <t>9000811805</t>
  </si>
  <si>
    <t>012-022-00317558</t>
  </si>
  <si>
    <t>0000397671</t>
  </si>
  <si>
    <t>8002834969</t>
  </si>
  <si>
    <t>1002216075</t>
  </si>
  <si>
    <t>012-024-00414134</t>
  </si>
  <si>
    <t>9000811807</t>
  </si>
  <si>
    <t>012-022-00317560</t>
  </si>
  <si>
    <t>40569522</t>
  </si>
  <si>
    <t>0000397486</t>
  </si>
  <si>
    <t>8002834891</t>
  </si>
  <si>
    <t>1002216071</t>
  </si>
  <si>
    <t>012-024-00414135</t>
  </si>
  <si>
    <t>9000811809</t>
  </si>
  <si>
    <t>012-022-00317562</t>
  </si>
  <si>
    <t>40569760</t>
  </si>
  <si>
    <t>P000034073</t>
  </si>
  <si>
    <t>8002834887</t>
  </si>
  <si>
    <t>012-024-00414136</t>
  </si>
  <si>
    <t>9000811808</t>
  </si>
  <si>
    <t>012-022-00317561</t>
  </si>
  <si>
    <t>40569761</t>
  </si>
  <si>
    <t>P000034074</t>
  </si>
  <si>
    <t>8002834886</t>
  </si>
  <si>
    <t>1002216113</t>
  </si>
  <si>
    <t>012-024-00414137</t>
  </si>
  <si>
    <t>9000811810</t>
  </si>
  <si>
    <t>012-022-00317563</t>
  </si>
  <si>
    <t>40568450</t>
  </si>
  <si>
    <t>0000397268</t>
  </si>
  <si>
    <t>8002834959</t>
  </si>
  <si>
    <t>1002216115</t>
  </si>
  <si>
    <t>012-024-00414138</t>
  </si>
  <si>
    <t>2500108947</t>
  </si>
  <si>
    <t>0000397641</t>
  </si>
  <si>
    <t>8002834961</t>
  </si>
  <si>
    <t>1002216098</t>
  </si>
  <si>
    <t>012-024-00414139</t>
  </si>
  <si>
    <t>9000811812</t>
  </si>
  <si>
    <t>012-022-00317565</t>
  </si>
  <si>
    <t>40569468</t>
  </si>
  <si>
    <t>P000033955</t>
  </si>
  <si>
    <t>8002834937</t>
  </si>
  <si>
    <t>012-024-00414140</t>
  </si>
  <si>
    <t>9000811811</t>
  </si>
  <si>
    <t>012-022-00317564</t>
  </si>
  <si>
    <t>40569467</t>
  </si>
  <si>
    <t>P000033954</t>
  </si>
  <si>
    <t>8002834936</t>
  </si>
  <si>
    <t>1002216083</t>
  </si>
  <si>
    <t>012-024-00414141</t>
  </si>
  <si>
    <t>9000811813</t>
  </si>
  <si>
    <t>012-022-00317566</t>
  </si>
  <si>
    <t>40569763</t>
  </si>
  <si>
    <t>P000034076</t>
  </si>
  <si>
    <t>8002834907</t>
  </si>
  <si>
    <t>1002216073</t>
  </si>
  <si>
    <t>012-024-00414142</t>
  </si>
  <si>
    <t>2500108916</t>
  </si>
  <si>
    <t>P000033949</t>
  </si>
  <si>
    <t>8002834889</t>
  </si>
  <si>
    <t>1002216107</t>
  </si>
  <si>
    <t>012-024-00414143</t>
  </si>
  <si>
    <t>2500108967</t>
  </si>
  <si>
    <t>P000034077</t>
  </si>
  <si>
    <t>8002834952</t>
  </si>
  <si>
    <t>1002216109</t>
  </si>
  <si>
    <t>012-024-00414144</t>
  </si>
  <si>
    <t>9000811814</t>
  </si>
  <si>
    <t>012-022-00317567</t>
  </si>
  <si>
    <t>40569802</t>
  </si>
  <si>
    <t>P000034103</t>
  </si>
  <si>
    <t>8002834954</t>
  </si>
  <si>
    <t>1002216114</t>
  </si>
  <si>
    <t>012-024-00414145</t>
  </si>
  <si>
    <t>9000811815</t>
  </si>
  <si>
    <t>012-022-00317568</t>
  </si>
  <si>
    <t>40569668</t>
  </si>
  <si>
    <t>0000397594</t>
  </si>
  <si>
    <t>8002834960</t>
  </si>
  <si>
    <t>1002216084</t>
  </si>
  <si>
    <t>012-024-00414146</t>
  </si>
  <si>
    <t>9000811816</t>
  </si>
  <si>
    <t>012-022-00317569</t>
  </si>
  <si>
    <t>40569771</t>
  </si>
  <si>
    <t>P000034086</t>
  </si>
  <si>
    <t>8002834909</t>
  </si>
  <si>
    <t>1002216091</t>
  </si>
  <si>
    <t>012-024-00414147</t>
  </si>
  <si>
    <t>9000810960</t>
  </si>
  <si>
    <t>013-020-00048154</t>
  </si>
  <si>
    <t>70178270</t>
  </si>
  <si>
    <t>0000397300</t>
  </si>
  <si>
    <t>8002834922</t>
  </si>
  <si>
    <t>101621</t>
  </si>
  <si>
    <t>TERAN VILLARREAL MARCO VINICIO</t>
  </si>
  <si>
    <t>802080</t>
  </si>
  <si>
    <t>BODEGA TERAN MARCO 2</t>
  </si>
  <si>
    <t>AV. VICTOR M. GUZMAN 432 Y</t>
  </si>
  <si>
    <t>1002216072</t>
  </si>
  <si>
    <t>012-024-00414148</t>
  </si>
  <si>
    <t>9000811817</t>
  </si>
  <si>
    <t>012-022-00317570</t>
  </si>
  <si>
    <t>40569749</t>
  </si>
  <si>
    <t>P000034061</t>
  </si>
  <si>
    <t>8002834888</t>
  </si>
  <si>
    <t>1002216099</t>
  </si>
  <si>
    <t>012-024-00414149</t>
  </si>
  <si>
    <t>9000811818</t>
  </si>
  <si>
    <t>012-022-00317571</t>
  </si>
  <si>
    <t>40569466</t>
  </si>
  <si>
    <t>P000033953</t>
  </si>
  <si>
    <t>8002834938</t>
  </si>
  <si>
    <t>1002216089</t>
  </si>
  <si>
    <t>012-024-00414150</t>
  </si>
  <si>
    <t>2500108966</t>
  </si>
  <si>
    <t>P000034071</t>
  </si>
  <si>
    <t>8002834919</t>
  </si>
  <si>
    <t>012-024-00414151</t>
  </si>
  <si>
    <t>2500108965</t>
  </si>
  <si>
    <t>P000034070</t>
  </si>
  <si>
    <t>8002834918</t>
  </si>
  <si>
    <t>1002216070</t>
  </si>
  <si>
    <t>012-024-00414152</t>
  </si>
  <si>
    <t>9000811204</t>
  </si>
  <si>
    <t>013-020-00048156</t>
  </si>
  <si>
    <t>70178316</t>
  </si>
  <si>
    <t>0000397408</t>
  </si>
  <si>
    <t>8002834885</t>
  </si>
  <si>
    <t>1002216078</t>
  </si>
  <si>
    <t>012-024-00414153</t>
  </si>
  <si>
    <t>9000811819</t>
  </si>
  <si>
    <t>012-022-00317572</t>
  </si>
  <si>
    <t>40569764</t>
  </si>
  <si>
    <t>P000034078</t>
  </si>
  <si>
    <t>8002834897</t>
  </si>
  <si>
    <t>802070</t>
  </si>
  <si>
    <t>LA PRIMAVERA</t>
  </si>
  <si>
    <t>AV.MIGUEL ANGEL-LA PRIMAVERA</t>
  </si>
  <si>
    <t>1002216119</t>
  </si>
  <si>
    <t>012-024-00414154</t>
  </si>
  <si>
    <t>2500108976</t>
  </si>
  <si>
    <t>P000034104</t>
  </si>
  <si>
    <t>8002834970</t>
  </si>
  <si>
    <t>810177</t>
  </si>
  <si>
    <t>OBRA VISTA AL MAR</t>
  </si>
  <si>
    <t>RUTA DEL SPONDYLUS, PUERTO CAYO</t>
  </si>
  <si>
    <t>1002216122</t>
  </si>
  <si>
    <t>012-024-00414155</t>
  </si>
  <si>
    <t>9000811820</t>
  </si>
  <si>
    <t>012-022-00317573</t>
  </si>
  <si>
    <t>40569747</t>
  </si>
  <si>
    <t>0000397758</t>
  </si>
  <si>
    <t>8002834974</t>
  </si>
  <si>
    <t>1002216121</t>
  </si>
  <si>
    <t>012-024-00414156</t>
  </si>
  <si>
    <t>9000811821</t>
  </si>
  <si>
    <t>012-022-00317574</t>
  </si>
  <si>
    <t>40569523</t>
  </si>
  <si>
    <t>0000397327</t>
  </si>
  <si>
    <t>8002834973</t>
  </si>
  <si>
    <t>806908</t>
  </si>
  <si>
    <t>LIMONGI SANTOS FREDDY ADRIANO</t>
  </si>
  <si>
    <t>AUTOPISTA MANABI GUILLEN Y PIEDRAS</t>
  </si>
  <si>
    <t>1002216123</t>
  </si>
  <si>
    <t>012-024-00414157</t>
  </si>
  <si>
    <t>2500108958</t>
  </si>
  <si>
    <t>0000397736</t>
  </si>
  <si>
    <t>8002834988</t>
  </si>
  <si>
    <t>1002216124</t>
  </si>
  <si>
    <t>012-024-00414158</t>
  </si>
  <si>
    <t>9000811822</t>
  </si>
  <si>
    <t>012-022-00317575</t>
  </si>
  <si>
    <t>40569750</t>
  </si>
  <si>
    <t>P000034062</t>
  </si>
  <si>
    <t>8002834990</t>
  </si>
  <si>
    <t>804173</t>
  </si>
  <si>
    <t>FERRETERIA MOTOSPORT</t>
  </si>
  <si>
    <t>VIA LITA FRENTE AL MERCADO</t>
  </si>
  <si>
    <t>OILITA</t>
  </si>
  <si>
    <t>O-Imbabura-Lita</t>
  </si>
  <si>
    <t>1002216125</t>
  </si>
  <si>
    <t>012-024-00414159</t>
  </si>
  <si>
    <t>9000811824</t>
  </si>
  <si>
    <t>012-022-00317577</t>
  </si>
  <si>
    <t>40569093</t>
  </si>
  <si>
    <t>P000033855</t>
  </si>
  <si>
    <t>8002834992</t>
  </si>
  <si>
    <t>012-024-00414160</t>
  </si>
  <si>
    <t>9000811823</t>
  </si>
  <si>
    <t>012-022-00317576</t>
  </si>
  <si>
    <t>40569092</t>
  </si>
  <si>
    <t>P000033854</t>
  </si>
  <si>
    <t>8002834993</t>
  </si>
  <si>
    <t>1002216166</t>
  </si>
  <si>
    <t>012-024-00414161</t>
  </si>
  <si>
    <t>9000811825</t>
  </si>
  <si>
    <t>012-022-00317578</t>
  </si>
  <si>
    <t>40569758</t>
  </si>
  <si>
    <t>P000034069</t>
  </si>
  <si>
    <t>8002835049</t>
  </si>
  <si>
    <t>1002216165</t>
  </si>
  <si>
    <t>012-024-00414162</t>
  </si>
  <si>
    <t>0000397534</t>
  </si>
  <si>
    <t>8002835048</t>
  </si>
  <si>
    <t>1002216162</t>
  </si>
  <si>
    <t>012-024-00414163</t>
  </si>
  <si>
    <t>9000811826</t>
  </si>
  <si>
    <t>012-022-00317579</t>
  </si>
  <si>
    <t>40569454</t>
  </si>
  <si>
    <t>0000397225</t>
  </si>
  <si>
    <t>8002835044</t>
  </si>
  <si>
    <t>101695</t>
  </si>
  <si>
    <t>SANDOVAL JORGE</t>
  </si>
  <si>
    <t>802014</t>
  </si>
  <si>
    <t>BODEGA PROPIA ALCANTARILA</t>
  </si>
  <si>
    <t>BODEGA LAS  ALCANTARILLAS / VIA A Q</t>
  </si>
  <si>
    <t>1002216188</t>
  </si>
  <si>
    <t>012-024-00414164</t>
  </si>
  <si>
    <t>9000811827</t>
  </si>
  <si>
    <t>012-022-00317580</t>
  </si>
  <si>
    <t>40569367</t>
  </si>
  <si>
    <t>P000033936</t>
  </si>
  <si>
    <t>8002835085</t>
  </si>
  <si>
    <t>1002216186</t>
  </si>
  <si>
    <t>012-024-00414165</t>
  </si>
  <si>
    <t>9000811828</t>
  </si>
  <si>
    <t>012-022-00317581</t>
  </si>
  <si>
    <t>40569791</t>
  </si>
  <si>
    <t>P000034101</t>
  </si>
  <si>
    <t>8002835081</t>
  </si>
  <si>
    <t>1002216157</t>
  </si>
  <si>
    <t>012-024-00414166</t>
  </si>
  <si>
    <t>9000811829</t>
  </si>
  <si>
    <t>012-022-00317582</t>
  </si>
  <si>
    <t>40569594</t>
  </si>
  <si>
    <t>0000397805</t>
  </si>
  <si>
    <t>8002835038</t>
  </si>
  <si>
    <t>1002216167</t>
  </si>
  <si>
    <t>012-024-00414167</t>
  </si>
  <si>
    <t>2500108931</t>
  </si>
  <si>
    <t>P000033978</t>
  </si>
  <si>
    <t>8002835050</t>
  </si>
  <si>
    <t>1002216224</t>
  </si>
  <si>
    <t>012-024-00414168</t>
  </si>
  <si>
    <t>9000811830</t>
  </si>
  <si>
    <t>012-022-00317583</t>
  </si>
  <si>
    <t>40569682</t>
  </si>
  <si>
    <t>P000034024</t>
  </si>
  <si>
    <t>8002835131</t>
  </si>
  <si>
    <t>802052</t>
  </si>
  <si>
    <t>CONJ EL PARAISO-DAULE</t>
  </si>
  <si>
    <t>VIA DAULE,KM 25 PASANDO LA BODEGA D</t>
  </si>
  <si>
    <t>1002216228</t>
  </si>
  <si>
    <t>012-024-00414169</t>
  </si>
  <si>
    <t>9000811832</t>
  </si>
  <si>
    <t>012-022-00317585</t>
  </si>
  <si>
    <t>40569850</t>
  </si>
  <si>
    <t>P000034112</t>
  </si>
  <si>
    <t>8002835137</t>
  </si>
  <si>
    <t>103865</t>
  </si>
  <si>
    <t>CAZAR GOMEZ MARIA TARGELIA</t>
  </si>
  <si>
    <t>805630</t>
  </si>
  <si>
    <t>FERRIMAXI</t>
  </si>
  <si>
    <t>BOLIVAR 8-79 Y 2 DE MARZO</t>
  </si>
  <si>
    <t>012-024-00414170</t>
  </si>
  <si>
    <t>9000811831</t>
  </si>
  <si>
    <t>012-022-00317584</t>
  </si>
  <si>
    <t>40569849</t>
  </si>
  <si>
    <t>P000034111</t>
  </si>
  <si>
    <t>8002835138</t>
  </si>
  <si>
    <t>1002216219</t>
  </si>
  <si>
    <t>012-024-00414171</t>
  </si>
  <si>
    <t>9000811833</t>
  </si>
  <si>
    <t>012-022-00317586</t>
  </si>
  <si>
    <t>40569774</t>
  </si>
  <si>
    <t>P000034089</t>
  </si>
  <si>
    <t>8002835122</t>
  </si>
  <si>
    <t>801445</t>
  </si>
  <si>
    <t>BODEGA SR. LUIS VERA</t>
  </si>
  <si>
    <t>AMBUQI, ANTES DE LLEGAR AL PEAJE</t>
  </si>
  <si>
    <t>OIAMBU</t>
  </si>
  <si>
    <t>O-Imbabura-Ambuqui</t>
  </si>
  <si>
    <t>1002216240</t>
  </si>
  <si>
    <t>012-024-00414172</t>
  </si>
  <si>
    <t>9000811836</t>
  </si>
  <si>
    <t>012-022-00317588</t>
  </si>
  <si>
    <t>40569738</t>
  </si>
  <si>
    <t>P000034058</t>
  </si>
  <si>
    <t>8002835151</t>
  </si>
  <si>
    <t>012-024-00414173</t>
  </si>
  <si>
    <t>9000811835</t>
  </si>
  <si>
    <t>012-022-00317587</t>
  </si>
  <si>
    <t>40569737</t>
  </si>
  <si>
    <t>P000034057</t>
  </si>
  <si>
    <t>8002835150</t>
  </si>
  <si>
    <t>1002216230</t>
  </si>
  <si>
    <t>012-024-00414174</t>
  </si>
  <si>
    <t>9000811837</t>
  </si>
  <si>
    <t>012-022-00317589</t>
  </si>
  <si>
    <t>40569752</t>
  </si>
  <si>
    <t>0000397786</t>
  </si>
  <si>
    <t>8002835140</t>
  </si>
  <si>
    <t>1002216193</t>
  </si>
  <si>
    <t>012-024-00414175</t>
  </si>
  <si>
    <t>9000811904</t>
  </si>
  <si>
    <t>012-022-00317591</t>
  </si>
  <si>
    <t>40569841</t>
  </si>
  <si>
    <t>P000034110</t>
  </si>
  <si>
    <t>8002835090</t>
  </si>
  <si>
    <t>012-024-00414176</t>
  </si>
  <si>
    <t>9000811903</t>
  </si>
  <si>
    <t>012-022-00317590</t>
  </si>
  <si>
    <t>40569840</t>
  </si>
  <si>
    <t>P000034109</t>
  </si>
  <si>
    <t>8002835091</t>
  </si>
  <si>
    <t>1002216272</t>
  </si>
  <si>
    <t>012-024-00414177</t>
  </si>
  <si>
    <t>9000811910</t>
  </si>
  <si>
    <t>012-022-00317592</t>
  </si>
  <si>
    <t>40569765</t>
  </si>
  <si>
    <t>P000034080</t>
  </si>
  <si>
    <t>8002835194</t>
  </si>
  <si>
    <t>1002216297</t>
  </si>
  <si>
    <t>012-024-00414178</t>
  </si>
  <si>
    <t>9000811911</t>
  </si>
  <si>
    <t>012-022-00317593</t>
  </si>
  <si>
    <t>40569858</t>
  </si>
  <si>
    <t>P000034116</t>
  </si>
  <si>
    <t>8002835225</t>
  </si>
  <si>
    <t>1002216274</t>
  </si>
  <si>
    <t>012-024-00414179</t>
  </si>
  <si>
    <t>9000811916</t>
  </si>
  <si>
    <t>012-022-00317595</t>
  </si>
  <si>
    <t>40569773</t>
  </si>
  <si>
    <t>P000034088</t>
  </si>
  <si>
    <t>8002835198</t>
  </si>
  <si>
    <t>012-024-00414180</t>
  </si>
  <si>
    <t>9000811915</t>
  </si>
  <si>
    <t>012-022-00317594</t>
  </si>
  <si>
    <t>40569772</t>
  </si>
  <si>
    <t>P000034087</t>
  </si>
  <si>
    <t>8002835197</t>
  </si>
  <si>
    <t>1002216284</t>
  </si>
  <si>
    <t>012-024-00414181</t>
  </si>
  <si>
    <t>2500108975</t>
  </si>
  <si>
    <t>P000034102</t>
  </si>
  <si>
    <t>8002835210</t>
  </si>
  <si>
    <t>1002216282</t>
  </si>
  <si>
    <t>012-024-00414182</t>
  </si>
  <si>
    <t>9000811921</t>
  </si>
  <si>
    <t>012-022-00317596</t>
  </si>
  <si>
    <t>40568988</t>
  </si>
  <si>
    <t>P000033821</t>
  </si>
  <si>
    <t>8002835207</t>
  </si>
  <si>
    <t>1002216285</t>
  </si>
  <si>
    <t>012-024-00414183</t>
  </si>
  <si>
    <t>9000811923</t>
  </si>
  <si>
    <t>012-022-00317598</t>
  </si>
  <si>
    <t>40569685</t>
  </si>
  <si>
    <t>P000034026</t>
  </si>
  <si>
    <t>8002835211</t>
  </si>
  <si>
    <t>012-024-00414184</t>
  </si>
  <si>
    <t>9000811922</t>
  </si>
  <si>
    <t>012-022-00317597</t>
  </si>
  <si>
    <t>40569684</t>
  </si>
  <si>
    <t>P000034025</t>
  </si>
  <si>
    <t>8002835212</t>
  </si>
  <si>
    <t>1002216291</t>
  </si>
  <si>
    <t>012-024-00414185</t>
  </si>
  <si>
    <t>9000811924</t>
  </si>
  <si>
    <t>012-022-00317599</t>
  </si>
  <si>
    <t>40569852</t>
  </si>
  <si>
    <t>P000034113</t>
  </si>
  <si>
    <t>8002835219</t>
  </si>
  <si>
    <t>1002216339</t>
  </si>
  <si>
    <t>012-024-00414186</t>
  </si>
  <si>
    <t>9000811925</t>
  </si>
  <si>
    <t>012-022-00317600</t>
  </si>
  <si>
    <t>40569878</t>
  </si>
  <si>
    <t>P000034126</t>
  </si>
  <si>
    <t>8002835274</t>
  </si>
  <si>
    <t>1002216296</t>
  </si>
  <si>
    <t>012-024-00414187</t>
  </si>
  <si>
    <t>9000811927</t>
  </si>
  <si>
    <t>012-022-00317601</t>
  </si>
  <si>
    <t>40569853</t>
  </si>
  <si>
    <t>P000034114</t>
  </si>
  <si>
    <t>8002835224</t>
  </si>
  <si>
    <t>1002216378</t>
  </si>
  <si>
    <t>012-024-00414188</t>
  </si>
  <si>
    <t>9000811928</t>
  </si>
  <si>
    <t>012-022-00317602</t>
  </si>
  <si>
    <t>40569667</t>
  </si>
  <si>
    <t>0000397596</t>
  </si>
  <si>
    <t>8002835323</t>
  </si>
  <si>
    <t>1002216305</t>
  </si>
  <si>
    <t>012-024-00414189</t>
  </si>
  <si>
    <t>9000811930</t>
  </si>
  <si>
    <t>012-022-00317604</t>
  </si>
  <si>
    <t>40569836</t>
  </si>
  <si>
    <t>P000034107</t>
  </si>
  <si>
    <t>8002835233</t>
  </si>
  <si>
    <t>012-024-00414190</t>
  </si>
  <si>
    <t>9000811929</t>
  </si>
  <si>
    <t>012-022-00317603</t>
  </si>
  <si>
    <t>40569837</t>
  </si>
  <si>
    <t>P000034108</t>
  </si>
  <si>
    <t>8002835232</t>
  </si>
  <si>
    <t>1002216369</t>
  </si>
  <si>
    <t>012-024-00414191</t>
  </si>
  <si>
    <t>0000397248</t>
  </si>
  <si>
    <t>8002835311</t>
  </si>
  <si>
    <t>1002216380</t>
  </si>
  <si>
    <t>012-024-00414192</t>
  </si>
  <si>
    <t>2500108980</t>
  </si>
  <si>
    <t>P000034115</t>
  </si>
  <si>
    <t>8002835326</t>
  </si>
  <si>
    <t>1002216316</t>
  </si>
  <si>
    <t>012-024-00414193</t>
  </si>
  <si>
    <t>9000811934</t>
  </si>
  <si>
    <t>012-022-00317606</t>
  </si>
  <si>
    <t>40569872</t>
  </si>
  <si>
    <t>0000397866</t>
  </si>
  <si>
    <t>8002835248</t>
  </si>
  <si>
    <t>012-024-00414194</t>
  </si>
  <si>
    <t>9000811933</t>
  </si>
  <si>
    <t>012-022-00317605</t>
  </si>
  <si>
    <t>0000397865</t>
  </si>
  <si>
    <t>8002835247</t>
  </si>
  <si>
    <t>1002216340</t>
  </si>
  <si>
    <t>012-024-00414195</t>
  </si>
  <si>
    <t>9000811940</t>
  </si>
  <si>
    <t>012-022-00317607</t>
  </si>
  <si>
    <t>40569884</t>
  </si>
  <si>
    <t>P000034127</t>
  </si>
  <si>
    <t>8002835275</t>
  </si>
  <si>
    <t>807388</t>
  </si>
  <si>
    <t>FERRETERIA JR</t>
  </si>
  <si>
    <t>AMBUQUI PANAMERICANA KM 39</t>
  </si>
  <si>
    <t>1002216386</t>
  </si>
  <si>
    <t>012-024-00414196</t>
  </si>
  <si>
    <t>2500108978</t>
  </si>
  <si>
    <t>P000034106</t>
  </si>
  <si>
    <t>8002835335</t>
  </si>
  <si>
    <t>012-024-00414197</t>
  </si>
  <si>
    <t>2500108977</t>
  </si>
  <si>
    <t>P000034105</t>
  </si>
  <si>
    <t>8002835336</t>
  </si>
  <si>
    <t>1002216344</t>
  </si>
  <si>
    <t>012-024-00414198</t>
  </si>
  <si>
    <t>2500108981</t>
  </si>
  <si>
    <t>P000034124</t>
  </si>
  <si>
    <t>8002835279</t>
  </si>
  <si>
    <t>1002216388</t>
  </si>
  <si>
    <t>012-024-00414199</t>
  </si>
  <si>
    <t>9000811944</t>
  </si>
  <si>
    <t>012-022-00317608</t>
  </si>
  <si>
    <t>40569907</t>
  </si>
  <si>
    <t>P000034130</t>
  </si>
  <si>
    <t>8002835339</t>
  </si>
  <si>
    <t>1002216377</t>
  </si>
  <si>
    <t>012-024-00414200</t>
  </si>
  <si>
    <t>9000811945</t>
  </si>
  <si>
    <t>012-022-00317609</t>
  </si>
  <si>
    <t>40569885</t>
  </si>
  <si>
    <t>0000397874</t>
  </si>
  <si>
    <t>8002835322</t>
  </si>
  <si>
    <t>1002216376</t>
  </si>
  <si>
    <t>012-024-00414201</t>
  </si>
  <si>
    <t>2500108982</t>
  </si>
  <si>
    <t>P000034129</t>
  </si>
  <si>
    <t>8002835321</t>
  </si>
  <si>
    <t>1002216365</t>
  </si>
  <si>
    <t>012-024-00414202</t>
  </si>
  <si>
    <t>9000811947</t>
  </si>
  <si>
    <t>012-022-00317610</t>
  </si>
  <si>
    <t>40569894</t>
  </si>
  <si>
    <t>0000397883</t>
  </si>
  <si>
    <t>8002835307</t>
  </si>
  <si>
    <t>806447</t>
  </si>
  <si>
    <t>FERRETERIA UNIVERSAL</t>
  </si>
  <si>
    <t>VIA SAL LORENZO SECTOR EL LIMONAL</t>
  </si>
  <si>
    <t>1002216423</t>
  </si>
  <si>
    <t>012-024-00414203</t>
  </si>
  <si>
    <t>9000811951</t>
  </si>
  <si>
    <t>012-022-00317611</t>
  </si>
  <si>
    <t>40569920</t>
  </si>
  <si>
    <t>P000034134</t>
  </si>
  <si>
    <t>8002835382</t>
  </si>
  <si>
    <t>802059</t>
  </si>
  <si>
    <t>ROMULO CHANGO</t>
  </si>
  <si>
    <t>ROMULO CHANGO / VIA LATACUNGA</t>
  </si>
  <si>
    <t>1002216359</t>
  </si>
  <si>
    <t>012-024-00414204</t>
  </si>
  <si>
    <t>9000811953</t>
  </si>
  <si>
    <t>012-022-00317613</t>
  </si>
  <si>
    <t>40569890</t>
  </si>
  <si>
    <t>0000397880</t>
  </si>
  <si>
    <t>8002835298</t>
  </si>
  <si>
    <t>012-024-00414205</t>
  </si>
  <si>
    <t>9000811952</t>
  </si>
  <si>
    <t>012-022-00317612</t>
  </si>
  <si>
    <t>0000397879</t>
  </si>
  <si>
    <t>8002835299</t>
  </si>
  <si>
    <t>1002216392</t>
  </si>
  <si>
    <t>012-024-00414206</t>
  </si>
  <si>
    <t>9000811954</t>
  </si>
  <si>
    <t>012-022-00317614</t>
  </si>
  <si>
    <t>40569755</t>
  </si>
  <si>
    <t>0000397791</t>
  </si>
  <si>
    <t>8002835344</t>
  </si>
  <si>
    <t>012-024-00414207</t>
  </si>
  <si>
    <t>9000811955</t>
  </si>
  <si>
    <t>012-022-00317615</t>
  </si>
  <si>
    <t>40569754</t>
  </si>
  <si>
    <t>0000397790</t>
  </si>
  <si>
    <t>8002835343</t>
  </si>
  <si>
    <t>1002216353</t>
  </si>
  <si>
    <t>012-024-00414208</t>
  </si>
  <si>
    <t>9000811956</t>
  </si>
  <si>
    <t>012-022-00317616</t>
  </si>
  <si>
    <t>40569886</t>
  </si>
  <si>
    <t>0000397877</t>
  </si>
  <si>
    <t>8002835292</t>
  </si>
  <si>
    <t>1002216432</t>
  </si>
  <si>
    <t>012-024-00414209</t>
  </si>
  <si>
    <t>9000811957</t>
  </si>
  <si>
    <t>012-022-00317617</t>
  </si>
  <si>
    <t>0000396872</t>
  </si>
  <si>
    <t>8002835390</t>
  </si>
  <si>
    <t>1002216425</t>
  </si>
  <si>
    <t>012-024-00414210</t>
  </si>
  <si>
    <t>9000811958</t>
  </si>
  <si>
    <t>012-022-00317618</t>
  </si>
  <si>
    <t>40569917</t>
  </si>
  <si>
    <t>P000034133</t>
  </si>
  <si>
    <t>8002835383</t>
  </si>
  <si>
    <t>1002216413</t>
  </si>
  <si>
    <t>012-024-00414211</t>
  </si>
  <si>
    <t>9000811971</t>
  </si>
  <si>
    <t>012-022-00317621</t>
  </si>
  <si>
    <t>40569862</t>
  </si>
  <si>
    <t>P000034119</t>
  </si>
  <si>
    <t>8002835369</t>
  </si>
  <si>
    <t>012-024-00414212</t>
  </si>
  <si>
    <t>9000811969</t>
  </si>
  <si>
    <t>012-022-00317619</t>
  </si>
  <si>
    <t>40569861</t>
  </si>
  <si>
    <t>P000034118</t>
  </si>
  <si>
    <t>8002835370</t>
  </si>
  <si>
    <t>012-024-00414213</t>
  </si>
  <si>
    <t>9000811970</t>
  </si>
  <si>
    <t>012-022-00317620</t>
  </si>
  <si>
    <t>40569860</t>
  </si>
  <si>
    <t>P000034117</t>
  </si>
  <si>
    <t>8002835368</t>
  </si>
  <si>
    <t>1002216458</t>
  </si>
  <si>
    <t>012-024-00414214</t>
  </si>
  <si>
    <t>2500108970</t>
  </si>
  <si>
    <t>P000034095</t>
  </si>
  <si>
    <t>8002835419</t>
  </si>
  <si>
    <t>1002216467</t>
  </si>
  <si>
    <t>012-024-00414215</t>
  </si>
  <si>
    <t>9000811973</t>
  </si>
  <si>
    <t>012-022-00317622</t>
  </si>
  <si>
    <t>40569942</t>
  </si>
  <si>
    <t>P000034137</t>
  </si>
  <si>
    <t>8002835428</t>
  </si>
  <si>
    <t>1002216474</t>
  </si>
  <si>
    <t>012-024-00414216</t>
  </si>
  <si>
    <t>9000811977</t>
  </si>
  <si>
    <t>012-022-00317623</t>
  </si>
  <si>
    <t>40569938</t>
  </si>
  <si>
    <t>0000397950</t>
  </si>
  <si>
    <t>8002835434</t>
  </si>
  <si>
    <t>1002216398</t>
  </si>
  <si>
    <t>012-024-00414217</t>
  </si>
  <si>
    <t>9000811978</t>
  </si>
  <si>
    <t>012-022-00317624</t>
  </si>
  <si>
    <t>40569897</t>
  </si>
  <si>
    <t>0000397889</t>
  </si>
  <si>
    <t>8002835350</t>
  </si>
  <si>
    <t>1002216503</t>
  </si>
  <si>
    <t>012-024-00414218</t>
  </si>
  <si>
    <t>9000811994</t>
  </si>
  <si>
    <t>012-022-00317625</t>
  </si>
  <si>
    <t>40569933</t>
  </si>
  <si>
    <t>0000397938</t>
  </si>
  <si>
    <t>8002835459</t>
  </si>
  <si>
    <t>1002216443</t>
  </si>
  <si>
    <t>012-024-00414219</t>
  </si>
  <si>
    <t>2500108984</t>
  </si>
  <si>
    <t>0000397930</t>
  </si>
  <si>
    <t>8002835405</t>
  </si>
  <si>
    <t>810083</t>
  </si>
  <si>
    <t>OBRA TENA</t>
  </si>
  <si>
    <t>REDONDEL DE JUMANDI</t>
  </si>
  <si>
    <t>ONAHUA</t>
  </si>
  <si>
    <t>O-Napo-Ahuano</t>
  </si>
  <si>
    <t>1002216513</t>
  </si>
  <si>
    <t>012-024-00414220</t>
  </si>
  <si>
    <t>9000812002</t>
  </si>
  <si>
    <t>012-022-00317626</t>
  </si>
  <si>
    <t>40569955</t>
  </si>
  <si>
    <t>0000397983</t>
  </si>
  <si>
    <t>8002835475</t>
  </si>
  <si>
    <t>1002216415</t>
  </si>
  <si>
    <t>012-024-00414221</t>
  </si>
  <si>
    <t>9000812004</t>
  </si>
  <si>
    <t>012-022-00317627</t>
  </si>
  <si>
    <t>40569914</t>
  </si>
  <si>
    <t>0000397909</t>
  </si>
  <si>
    <t>8002835373</t>
  </si>
  <si>
    <t>1002216435</t>
  </si>
  <si>
    <t>012-024-00414222</t>
  </si>
  <si>
    <t>9000812005</t>
  </si>
  <si>
    <t>012-022-00317628</t>
  </si>
  <si>
    <t>40569762</t>
  </si>
  <si>
    <t>P000034075</t>
  </si>
  <si>
    <t>8002835394</t>
  </si>
  <si>
    <t>1002216533</t>
  </si>
  <si>
    <t>012-024-00414223</t>
  </si>
  <si>
    <t>9000811950</t>
  </si>
  <si>
    <t>013-020-00048164</t>
  </si>
  <si>
    <t>70178525</t>
  </si>
  <si>
    <t>0000397980</t>
  </si>
  <si>
    <t>8002835495</t>
  </si>
  <si>
    <t>1002216389</t>
  </si>
  <si>
    <t>012-024-00414224</t>
  </si>
  <si>
    <t>9000812006</t>
  </si>
  <si>
    <t>012-022-00317629</t>
  </si>
  <si>
    <t>40569893</t>
  </si>
  <si>
    <t>P000034128</t>
  </si>
  <si>
    <t>8002835340</t>
  </si>
  <si>
    <t>807595</t>
  </si>
  <si>
    <t>FERRETERIA SALAZAR HNOS</t>
  </si>
  <si>
    <t>JUNTO A LA POLICIA NACIONAL</t>
  </si>
  <si>
    <t>OKTARA</t>
  </si>
  <si>
    <t>O-Sucumbios-Tarapoa</t>
  </si>
  <si>
    <t>1002216524</t>
  </si>
  <si>
    <t>012-024-00414225</t>
  </si>
  <si>
    <t>9000812015</t>
  </si>
  <si>
    <t>012-022-00317630</t>
  </si>
  <si>
    <t>40569870</t>
  </si>
  <si>
    <t>P000034125</t>
  </si>
  <si>
    <t>8002835487</t>
  </si>
  <si>
    <t>1002216597</t>
  </si>
  <si>
    <t>012-024-00414226</t>
  </si>
  <si>
    <t>9000812016</t>
  </si>
  <si>
    <t>012-022-00317631</t>
  </si>
  <si>
    <t>40569972</t>
  </si>
  <si>
    <t>P000034143</t>
  </si>
  <si>
    <t>8002835570</t>
  </si>
  <si>
    <t>1002216419</t>
  </si>
  <si>
    <t>012-024-00414227</t>
  </si>
  <si>
    <t>9000812017</t>
  </si>
  <si>
    <t>012-022-00317632</t>
  </si>
  <si>
    <t>40569911</t>
  </si>
  <si>
    <t>0000397922</t>
  </si>
  <si>
    <t>8002835378</t>
  </si>
  <si>
    <t>1002216439</t>
  </si>
  <si>
    <t>012-024-00414228</t>
  </si>
  <si>
    <t>9000812022</t>
  </si>
  <si>
    <t>012-022-00317634</t>
  </si>
  <si>
    <t>40569908</t>
  </si>
  <si>
    <t>0000397895</t>
  </si>
  <si>
    <t>8002835399</t>
  </si>
  <si>
    <t>101528</t>
  </si>
  <si>
    <t>HERRERA GRANDA LUCIO LEONEL</t>
  </si>
  <si>
    <t>801697</t>
  </si>
  <si>
    <t>BODEGA HERRERA LUCIO</t>
  </si>
  <si>
    <t>ARIAS GUERRERO 316 Y ENTRE MANABI Y</t>
  </si>
  <si>
    <t>012-024-00414229</t>
  </si>
  <si>
    <t>9000812021</t>
  </si>
  <si>
    <t>012-022-00317633</t>
  </si>
  <si>
    <t>0000397896</t>
  </si>
  <si>
    <t>8002835400</t>
  </si>
  <si>
    <t>1002216609</t>
  </si>
  <si>
    <t>012-024-00414230</t>
  </si>
  <si>
    <t>9000812023</t>
  </si>
  <si>
    <t>012-022-00317635</t>
  </si>
  <si>
    <t>40569963</t>
  </si>
  <si>
    <t>P000034139</t>
  </si>
  <si>
    <t>8002835587</t>
  </si>
  <si>
    <t>806608</t>
  </si>
  <si>
    <t>FERRETERIA PABLO ARENAS</t>
  </si>
  <si>
    <t>VICTOR MANUEL C Y MADRE TERESA</t>
  </si>
  <si>
    <t>1002216481</t>
  </si>
  <si>
    <t>012-024-00414231</t>
  </si>
  <si>
    <t>9000812054</t>
  </si>
  <si>
    <t>012-022-00317636</t>
  </si>
  <si>
    <t>40567070</t>
  </si>
  <si>
    <t>0000397816</t>
  </si>
  <si>
    <t>8002835441</t>
  </si>
  <si>
    <t>802155</t>
  </si>
  <si>
    <t>PLANTA GRANEL</t>
  </si>
  <si>
    <t>AV. INTEROCEANICA</t>
  </si>
  <si>
    <t>1002216535</t>
  </si>
  <si>
    <t>012-024-00414232</t>
  </si>
  <si>
    <t>9000812057</t>
  </si>
  <si>
    <t>012-022-00317637</t>
  </si>
  <si>
    <t>40569939</t>
  </si>
  <si>
    <t>0000397952</t>
  </si>
  <si>
    <t>8002835497</t>
  </si>
  <si>
    <t>1002216506</t>
  </si>
  <si>
    <t>012-024-00414233</t>
  </si>
  <si>
    <t>9000812059</t>
  </si>
  <si>
    <t>012-022-00317638</t>
  </si>
  <si>
    <t>40569912</t>
  </si>
  <si>
    <t>0000397898</t>
  </si>
  <si>
    <t>8002835463</t>
  </si>
  <si>
    <t>10005427</t>
  </si>
  <si>
    <t>VALENCIA MARTINEZ GONZALO FERNANDO</t>
  </si>
  <si>
    <t>809750</t>
  </si>
  <si>
    <t>RECINTO 3 VIAS</t>
  </si>
  <si>
    <t>OECHAM</t>
  </si>
  <si>
    <t>O-Esmeraldas-Chamanga</t>
  </si>
  <si>
    <t>1002216584</t>
  </si>
  <si>
    <t>012-024-00414234</t>
  </si>
  <si>
    <t>9000812060</t>
  </si>
  <si>
    <t>012-022-00317639</t>
  </si>
  <si>
    <t>40569965</t>
  </si>
  <si>
    <t>0000397997</t>
  </si>
  <si>
    <t>8002835551</t>
  </si>
  <si>
    <t>804632</t>
  </si>
  <si>
    <t>FERRETERIA FALCON</t>
  </si>
  <si>
    <t>VIA GUAYLLABAMBA Y Y DE GUAYLL</t>
  </si>
  <si>
    <t>1002216417</t>
  </si>
  <si>
    <t>012-024-00414235</t>
  </si>
  <si>
    <t>9000812061</t>
  </si>
  <si>
    <t>012-022-00317640</t>
  </si>
  <si>
    <t>40569915</t>
  </si>
  <si>
    <t>P000034132</t>
  </si>
  <si>
    <t>8002835376</t>
  </si>
  <si>
    <t>1002216540</t>
  </si>
  <si>
    <t>012-024-00414236</t>
  </si>
  <si>
    <t>9000812064</t>
  </si>
  <si>
    <t>012-022-00317641</t>
  </si>
  <si>
    <t>40569513</t>
  </si>
  <si>
    <t>0000397954</t>
  </si>
  <si>
    <t>8002835500</t>
  </si>
  <si>
    <t>1002216620</t>
  </si>
  <si>
    <t>012-024-00414237</t>
  </si>
  <si>
    <t>9000812065</t>
  </si>
  <si>
    <t>012-022-00317642</t>
  </si>
  <si>
    <t>40569621</t>
  </si>
  <si>
    <t>0000397507</t>
  </si>
  <si>
    <t>8002835603</t>
  </si>
  <si>
    <t>1002216592</t>
  </si>
  <si>
    <t>012-024-00414238</t>
  </si>
  <si>
    <t>9000812066</t>
  </si>
  <si>
    <t>012-022-00317643</t>
  </si>
  <si>
    <t>40569951</t>
  </si>
  <si>
    <t>0000397971</t>
  </si>
  <si>
    <t>8002835564</t>
  </si>
  <si>
    <t>101568</t>
  </si>
  <si>
    <t>CARDENAS CERDA BYRON MAURICIO</t>
  </si>
  <si>
    <t>809394</t>
  </si>
  <si>
    <t>SUCURSAL CALDERÓN</t>
  </si>
  <si>
    <t>JESÚS DEL GRAN PODER Y PIO XII</t>
  </si>
  <si>
    <t>1002216426</t>
  </si>
  <si>
    <t>012-024-00414239</t>
  </si>
  <si>
    <t>9000812067</t>
  </si>
  <si>
    <t>012-022-00317644</t>
  </si>
  <si>
    <t>40569924</t>
  </si>
  <si>
    <t>0000397926</t>
  </si>
  <si>
    <t>8002835384</t>
  </si>
  <si>
    <t>1002216589</t>
  </si>
  <si>
    <t>012-024-00414240</t>
  </si>
  <si>
    <t>9000812068</t>
  </si>
  <si>
    <t>012-022-00317645</t>
  </si>
  <si>
    <t>40569970</t>
  </si>
  <si>
    <t>0000398007</t>
  </si>
  <si>
    <t>8002835559</t>
  </si>
  <si>
    <t>1002216551</t>
  </si>
  <si>
    <t>012-024-00414241</t>
  </si>
  <si>
    <t>9000812070</t>
  </si>
  <si>
    <t>012-022-00317646</t>
  </si>
  <si>
    <t>40569628</t>
  </si>
  <si>
    <t>0000397964</t>
  </si>
  <si>
    <t>8002835511</t>
  </si>
  <si>
    <t>1002216642</t>
  </si>
  <si>
    <t>012-024-00414242</t>
  </si>
  <si>
    <t>9000812072</t>
  </si>
  <si>
    <t>012-022-00317647</t>
  </si>
  <si>
    <t>40569923</t>
  </si>
  <si>
    <t>P000034135</t>
  </si>
  <si>
    <t>8002835628</t>
  </si>
  <si>
    <t>1002216601</t>
  </si>
  <si>
    <t>012-024-00414243</t>
  </si>
  <si>
    <t>9000812074</t>
  </si>
  <si>
    <t>012-022-00317648</t>
  </si>
  <si>
    <t>40569974</t>
  </si>
  <si>
    <t>P000034144</t>
  </si>
  <si>
    <t>8002835574</t>
  </si>
  <si>
    <t>1002216603</t>
  </si>
  <si>
    <t>012-024-00414244</t>
  </si>
  <si>
    <t>9000812076</t>
  </si>
  <si>
    <t>012-022-00317650</t>
  </si>
  <si>
    <t>40569980</t>
  </si>
  <si>
    <t>0000398017</t>
  </si>
  <si>
    <t>8002835576</t>
  </si>
  <si>
    <t>012-024-00414245</t>
  </si>
  <si>
    <t>9000812075</t>
  </si>
  <si>
    <t>012-022-00317649</t>
  </si>
  <si>
    <t>0000398018</t>
  </si>
  <si>
    <t>8002835577</t>
  </si>
  <si>
    <t>1002216643</t>
  </si>
  <si>
    <t>012-024-00414246</t>
  </si>
  <si>
    <t>9000812079</t>
  </si>
  <si>
    <t>012-022-00317651</t>
  </si>
  <si>
    <t>40569646</t>
  </si>
  <si>
    <t>0000397942</t>
  </si>
  <si>
    <t>8002835629</t>
  </si>
  <si>
    <t>1002216630</t>
  </si>
  <si>
    <t>012-024-00414247</t>
  </si>
  <si>
    <t>9000812081</t>
  </si>
  <si>
    <t>012-022-00317652</t>
  </si>
  <si>
    <t>40569941</t>
  </si>
  <si>
    <t>P000034136</t>
  </si>
  <si>
    <t>8002835616</t>
  </si>
  <si>
    <t>1002216651</t>
  </si>
  <si>
    <t>012-024-00414248</t>
  </si>
  <si>
    <t>9000812083</t>
  </si>
  <si>
    <t>012-022-00317653</t>
  </si>
  <si>
    <t>40569926</t>
  </si>
  <si>
    <t>0000397928</t>
  </si>
  <si>
    <t>8002835639</t>
  </si>
  <si>
    <t>809427</t>
  </si>
  <si>
    <t>EL FERRERER</t>
  </si>
  <si>
    <t>AV UNIDAD NACIONAL</t>
  </si>
  <si>
    <t>1002216613</t>
  </si>
  <si>
    <t>012-024-00414249</t>
  </si>
  <si>
    <t>9000811995</t>
  </si>
  <si>
    <t>013-020-00048175</t>
  </si>
  <si>
    <t>70178544</t>
  </si>
  <si>
    <t>0000398041</t>
  </si>
  <si>
    <t>8002835593</t>
  </si>
  <si>
    <t>012-024-00414250</t>
  </si>
  <si>
    <t>0000398042</t>
  </si>
  <si>
    <t>8002835592</t>
  </si>
  <si>
    <t>1002216442</t>
  </si>
  <si>
    <t>012-024-00414251</t>
  </si>
  <si>
    <t>9000812086</t>
  </si>
  <si>
    <t>012-022-00317655</t>
  </si>
  <si>
    <t>40569929</t>
  </si>
  <si>
    <t>0000397932</t>
  </si>
  <si>
    <t>8002835404</t>
  </si>
  <si>
    <t>101558</t>
  </si>
  <si>
    <t>CRESPO CRESPO JOSE ROMERO</t>
  </si>
  <si>
    <t>801271</t>
  </si>
  <si>
    <t>BODEGA CRESPO JOSE</t>
  </si>
  <si>
    <t>CALLE A  LT 34 Y</t>
  </si>
  <si>
    <t>012-024-00414252</t>
  </si>
  <si>
    <t>9000812085</t>
  </si>
  <si>
    <t>012-022-00317654</t>
  </si>
  <si>
    <t>0000397933</t>
  </si>
  <si>
    <t>8002835403</t>
  </si>
  <si>
    <t>1002216636</t>
  </si>
  <si>
    <t>012-024-00414253</t>
  </si>
  <si>
    <t>9000812088</t>
  </si>
  <si>
    <t>012-022-00317656</t>
  </si>
  <si>
    <t>40570002</t>
  </si>
  <si>
    <t>0000398059</t>
  </si>
  <si>
    <t>8002835621</t>
  </si>
  <si>
    <t>1002216610</t>
  </si>
  <si>
    <t>012-024-00414254</t>
  </si>
  <si>
    <t>9000812089</t>
  </si>
  <si>
    <t>012-022-00317657</t>
  </si>
  <si>
    <t>40569977</t>
  </si>
  <si>
    <t>0000398011</t>
  </si>
  <si>
    <t>8002835588</t>
  </si>
  <si>
    <t>802233</t>
  </si>
  <si>
    <t>BLOQUERA FRANKLIN PABON</t>
  </si>
  <si>
    <t>CARRERA EL ALPARGATE Y CHINCHIPE</t>
  </si>
  <si>
    <t>1002216654</t>
  </si>
  <si>
    <t>012-024-00414255</t>
  </si>
  <si>
    <t>9000812090</t>
  </si>
  <si>
    <t>012-022-00317658</t>
  </si>
  <si>
    <t>40569989</t>
  </si>
  <si>
    <t>0000398038</t>
  </si>
  <si>
    <t>8002835641</t>
  </si>
  <si>
    <t>1002216678</t>
  </si>
  <si>
    <t>012-024-00414256</t>
  </si>
  <si>
    <t>9000812129</t>
  </si>
  <si>
    <t>012-022-00317660</t>
  </si>
  <si>
    <t>40570034</t>
  </si>
  <si>
    <t>0000398110</t>
  </si>
  <si>
    <t>8002835672</t>
  </si>
  <si>
    <t>806200</t>
  </si>
  <si>
    <t>PUNTALVIT FERRETERIA</t>
  </si>
  <si>
    <t>24 DE JUNIO E11-236 SAN ISIDRO</t>
  </si>
  <si>
    <t>012-024-00414257</t>
  </si>
  <si>
    <t>9000812128</t>
  </si>
  <si>
    <t>012-022-00317659</t>
  </si>
  <si>
    <t>0000398109</t>
  </si>
  <si>
    <t>8002835673</t>
  </si>
  <si>
    <t>1002216658</t>
  </si>
  <si>
    <t>012-024-00414258</t>
  </si>
  <si>
    <t>2500108994</t>
  </si>
  <si>
    <t>P000034140</t>
  </si>
  <si>
    <t>8002835646</t>
  </si>
  <si>
    <t>1002216666</t>
  </si>
  <si>
    <t>012-024-00414259</t>
  </si>
  <si>
    <t>9000812134</t>
  </si>
  <si>
    <t>012-022-00317663</t>
  </si>
  <si>
    <t>40570004</t>
  </si>
  <si>
    <t>0000398061</t>
  </si>
  <si>
    <t>8002835660</t>
  </si>
  <si>
    <t>806361</t>
  </si>
  <si>
    <t>DIFERPAC QUITO</t>
  </si>
  <si>
    <t>CALLE PARIS Y GABRIELA MISTRAL</t>
  </si>
  <si>
    <t>OPCOND</t>
  </si>
  <si>
    <t>O-Pichincha-Condado</t>
  </si>
  <si>
    <t>012-024-00414260</t>
  </si>
  <si>
    <t>9000812132</t>
  </si>
  <si>
    <t>012-022-00317661</t>
  </si>
  <si>
    <t>0000398063</t>
  </si>
  <si>
    <t>8002835659</t>
  </si>
  <si>
    <t>012-024-00414261</t>
  </si>
  <si>
    <t>9000812133</t>
  </si>
  <si>
    <t>012-022-00317662</t>
  </si>
  <si>
    <t>0000398062</t>
  </si>
  <si>
    <t>8002835658</t>
  </si>
  <si>
    <t>1002216672</t>
  </si>
  <si>
    <t>012-024-00414262</t>
  </si>
  <si>
    <t>9000812135</t>
  </si>
  <si>
    <t>012-022-00317664</t>
  </si>
  <si>
    <t>40569966</t>
  </si>
  <si>
    <t>P000034142</t>
  </si>
  <si>
    <t>8002835666</t>
  </si>
  <si>
    <t>1002216682</t>
  </si>
  <si>
    <t>012-024-00414263</t>
  </si>
  <si>
    <t>9000812136</t>
  </si>
  <si>
    <t>012-022-00317665</t>
  </si>
  <si>
    <t>40569975</t>
  </si>
  <si>
    <t>P000034145</t>
  </si>
  <si>
    <t>8002835678</t>
  </si>
  <si>
    <t>1002216676</t>
  </si>
  <si>
    <t>012-024-00414264</t>
  </si>
  <si>
    <t>9000812137</t>
  </si>
  <si>
    <t>012-022-00317666</t>
  </si>
  <si>
    <t>40570033</t>
  </si>
  <si>
    <t>P000034154</t>
  </si>
  <si>
    <t>8002835670</t>
  </si>
  <si>
    <t>1002216668</t>
  </si>
  <si>
    <t>012-024-00414265</t>
  </si>
  <si>
    <t>9000812139</t>
  </si>
  <si>
    <t>012-022-00317668</t>
  </si>
  <si>
    <t>40569999</t>
  </si>
  <si>
    <t>0000398052</t>
  </si>
  <si>
    <t>8002835662</t>
  </si>
  <si>
    <t>012-024-00414266</t>
  </si>
  <si>
    <t>9000812138</t>
  </si>
  <si>
    <t>012-022-00317667</t>
  </si>
  <si>
    <t>40569998</t>
  </si>
  <si>
    <t>0000398051</t>
  </si>
  <si>
    <t>8002835661</t>
  </si>
  <si>
    <t>1002216628</t>
  </si>
  <si>
    <t>012-024-00414267</t>
  </si>
  <si>
    <t>9000811983</t>
  </si>
  <si>
    <t>013-020-00048173</t>
  </si>
  <si>
    <t>70178534</t>
  </si>
  <si>
    <t>0000398014</t>
  </si>
  <si>
    <t>8002835613</t>
  </si>
  <si>
    <t>1002216663</t>
  </si>
  <si>
    <t>012-024-00414268</t>
  </si>
  <si>
    <t>9000812143</t>
  </si>
  <si>
    <t>012-022-00317669</t>
  </si>
  <si>
    <t>40570019</t>
  </si>
  <si>
    <t>P000034148</t>
  </si>
  <si>
    <t>8002835654</t>
  </si>
  <si>
    <t>1002216688</t>
  </si>
  <si>
    <t>012-024-00414269</t>
  </si>
  <si>
    <t>9000812145</t>
  </si>
  <si>
    <t>012-022-00317670</t>
  </si>
  <si>
    <t>40570035</t>
  </si>
  <si>
    <t>P000034155</t>
  </si>
  <si>
    <t>8002835685</t>
  </si>
  <si>
    <t>809735</t>
  </si>
  <si>
    <t>FERRETERIA CAMILA</t>
  </si>
  <si>
    <t>CALLE E</t>
  </si>
  <si>
    <t>1002216680</t>
  </si>
  <si>
    <t>012-024-00414270</t>
  </si>
  <si>
    <t>9000812147</t>
  </si>
  <si>
    <t>012-022-00317672</t>
  </si>
  <si>
    <t>40570015</t>
  </si>
  <si>
    <t>P000034147</t>
  </si>
  <si>
    <t>8002835675</t>
  </si>
  <si>
    <t>012-024-00414271</t>
  </si>
  <si>
    <t>9000812146</t>
  </si>
  <si>
    <t>012-022-00317671</t>
  </si>
  <si>
    <t>40570014</t>
  </si>
  <si>
    <t>P000034146</t>
  </si>
  <si>
    <t>8002835676</t>
  </si>
  <si>
    <t>1002216693</t>
  </si>
  <si>
    <t>012-024-00414272</t>
  </si>
  <si>
    <t>9000812148</t>
  </si>
  <si>
    <t>012-022-00317673</t>
  </si>
  <si>
    <t>40570042</t>
  </si>
  <si>
    <t>P000034158</t>
  </si>
  <si>
    <t>8002835692</t>
  </si>
  <si>
    <t>810424</t>
  </si>
  <si>
    <t>DEPOSITO MADERAS TORRES</t>
  </si>
  <si>
    <t>VELAZCO IBARRA</t>
  </si>
  <si>
    <t>OINATA</t>
  </si>
  <si>
    <t>O-Imbabura-Natabuela</t>
  </si>
  <si>
    <t>1002216657</t>
  </si>
  <si>
    <t>9000812149</t>
  </si>
  <si>
    <t>012-022-00317674</t>
  </si>
  <si>
    <t>40570010</t>
  </si>
  <si>
    <t>0000398080</t>
  </si>
  <si>
    <t>8002835644</t>
  </si>
  <si>
    <t>1002216696</t>
  </si>
  <si>
    <t>012-024-00414274</t>
  </si>
  <si>
    <t>9000812150</t>
  </si>
  <si>
    <t>012-022-00317675</t>
  </si>
  <si>
    <t>40570037</t>
  </si>
  <si>
    <t>P000034156</t>
  </si>
  <si>
    <t>8002835695</t>
  </si>
  <si>
    <t>806212</t>
  </si>
  <si>
    <t>FERRETERIA PAREDES</t>
  </si>
  <si>
    <t>VALVERDE BALDEON CALLE CUARTA</t>
  </si>
  <si>
    <t>1002216752</t>
  </si>
  <si>
    <t>012-024-00414275</t>
  </si>
  <si>
    <t>9000812151</t>
  </si>
  <si>
    <t>012-022-00317676</t>
  </si>
  <si>
    <t>40570071</t>
  </si>
  <si>
    <t>0000398160</t>
  </si>
  <si>
    <t>8002835749</t>
  </si>
  <si>
    <t>1002216766</t>
  </si>
  <si>
    <t>012-024-00414276</t>
  </si>
  <si>
    <t>9000812157</t>
  </si>
  <si>
    <t>012-022-00317678</t>
  </si>
  <si>
    <t>40570018</t>
  </si>
  <si>
    <t>0000398088</t>
  </si>
  <si>
    <t>8002835765</t>
  </si>
  <si>
    <t>805313</t>
  </si>
  <si>
    <t>LOCAL POLI AMBATO</t>
  </si>
  <si>
    <t>AV BOLIVARIANA Y PALTACALO</t>
  </si>
  <si>
    <t>10008339</t>
  </si>
  <si>
    <t>100014978</t>
  </si>
  <si>
    <t>JORGE CUAICAL</t>
  </si>
  <si>
    <t>18-UE771</t>
  </si>
  <si>
    <t>012-024-00414277</t>
  </si>
  <si>
    <t>9000812156</t>
  </si>
  <si>
    <t>012-022-00317677</t>
  </si>
  <si>
    <t>40570016</t>
  </si>
  <si>
    <t>0000398087</t>
  </si>
  <si>
    <t>8002835766</t>
  </si>
  <si>
    <t>805311</t>
  </si>
  <si>
    <t>LOCAL AMBATO 1</t>
  </si>
  <si>
    <t>QUISQUIS Y ATAHUALPA</t>
  </si>
  <si>
    <t>1002216689</t>
  </si>
  <si>
    <t>012-024-00414278</t>
  </si>
  <si>
    <t>9000812158</t>
  </si>
  <si>
    <t>012-022-00317679</t>
  </si>
  <si>
    <t>40570036</t>
  </si>
  <si>
    <t>0000398112</t>
  </si>
  <si>
    <t>8002835687</t>
  </si>
  <si>
    <t>1002216767</t>
  </si>
  <si>
    <t>012-024-00414279</t>
  </si>
  <si>
    <t>9000812159</t>
  </si>
  <si>
    <t>012-022-00317680</t>
  </si>
  <si>
    <t>40570046</t>
  </si>
  <si>
    <t>P000034160</t>
  </si>
  <si>
    <t>8002835768</t>
  </si>
  <si>
    <t>1002216700</t>
  </si>
  <si>
    <t>012-024-00414280</t>
  </si>
  <si>
    <t>2500108997</t>
  </si>
  <si>
    <t>0000398096</t>
  </si>
  <si>
    <t>8002835699</t>
  </si>
  <si>
    <t>810978</t>
  </si>
  <si>
    <t>SUCURSAL PORTOVIEJO</t>
  </si>
  <si>
    <t>VIA MANTA PORTOVIEJO</t>
  </si>
  <si>
    <t>1002216742</t>
  </si>
  <si>
    <t>012-024-00414281</t>
  </si>
  <si>
    <t>2500109003</t>
  </si>
  <si>
    <t>P000034167</t>
  </si>
  <si>
    <t>8002835736</t>
  </si>
  <si>
    <t>1002216756</t>
  </si>
  <si>
    <t>012-024-00414282</t>
  </si>
  <si>
    <t>9000812164</t>
  </si>
  <si>
    <t>012-022-00317682</t>
  </si>
  <si>
    <t>0000398048</t>
  </si>
  <si>
    <t>8002835753</t>
  </si>
  <si>
    <t>012-024-00414283</t>
  </si>
  <si>
    <t>9000812163</t>
  </si>
  <si>
    <t>012-022-00317681</t>
  </si>
  <si>
    <t>0000398049</t>
  </si>
  <si>
    <t>8002835754</t>
  </si>
  <si>
    <t>1002216782</t>
  </si>
  <si>
    <t>012-024-00414284</t>
  </si>
  <si>
    <t>9000812170</t>
  </si>
  <si>
    <t>012-022-00317684</t>
  </si>
  <si>
    <t>40570072</t>
  </si>
  <si>
    <t>0000398162</t>
  </si>
  <si>
    <t>8002835786</t>
  </si>
  <si>
    <t>806954</t>
  </si>
  <si>
    <t>PADILLA LARA JUAN EUGENIO</t>
  </si>
  <si>
    <t>VIA ATACAMES Y CALLE PRINCIPAL</t>
  </si>
  <si>
    <t>012-024-00414285</t>
  </si>
  <si>
    <t>9000812169</t>
  </si>
  <si>
    <t>012-022-00317683</t>
  </si>
  <si>
    <t>0000398161</t>
  </si>
  <si>
    <t>8002835787</t>
  </si>
  <si>
    <t>1002216698</t>
  </si>
  <si>
    <t>012-024-00414286</t>
  </si>
  <si>
    <t>9000812173</t>
  </si>
  <si>
    <t>012-022-00317685</t>
  </si>
  <si>
    <t>40570041</t>
  </si>
  <si>
    <t>0000398117</t>
  </si>
  <si>
    <t>8002835697</t>
  </si>
  <si>
    <t>1002216774</t>
  </si>
  <si>
    <t>012-024-00414287</t>
  </si>
  <si>
    <t>9000812188</t>
  </si>
  <si>
    <t>012-022-00317686</t>
  </si>
  <si>
    <t>40570073</t>
  </si>
  <si>
    <t>P000034172</t>
  </si>
  <si>
    <t>8002835778</t>
  </si>
  <si>
    <t>801434</t>
  </si>
  <si>
    <t>FERETERIA MARIANITAS</t>
  </si>
  <si>
    <t>FRANCISCO DE ORELLANA E IGNACIO JAR</t>
  </si>
  <si>
    <t>1002216795</t>
  </si>
  <si>
    <t>012-024-00414288</t>
  </si>
  <si>
    <t>9000812196</t>
  </si>
  <si>
    <t>012-022-00317687</t>
  </si>
  <si>
    <t>40570050</t>
  </si>
  <si>
    <t>0000398122</t>
  </si>
  <si>
    <t>8002835801</t>
  </si>
  <si>
    <t>810678</t>
  </si>
  <si>
    <t>MONT BLANC</t>
  </si>
  <si>
    <t>PASEO C Y CAMILO PONCE ENRIQUEZ</t>
  </si>
  <si>
    <t>1002216824</t>
  </si>
  <si>
    <t>012-024-00414289</t>
  </si>
  <si>
    <t>9000812200</t>
  </si>
  <si>
    <t>012-022-00317688</t>
  </si>
  <si>
    <t>0000397759</t>
  </si>
  <si>
    <t>8002835836</t>
  </si>
  <si>
    <t>1002216728</t>
  </si>
  <si>
    <t>012-024-00414290</t>
  </si>
  <si>
    <t>9000812205</t>
  </si>
  <si>
    <t>012-022-00317689</t>
  </si>
  <si>
    <t>40570025</t>
  </si>
  <si>
    <t>P000034149</t>
  </si>
  <si>
    <t>8002835723</t>
  </si>
  <si>
    <t>804674</t>
  </si>
  <si>
    <t>MAGNO HORMIGONERA TAPROCOM</t>
  </si>
  <si>
    <t>1002216841</t>
  </si>
  <si>
    <t>012-024-00414291</t>
  </si>
  <si>
    <t>9000812207</t>
  </si>
  <si>
    <t>012-022-00317690</t>
  </si>
  <si>
    <t>40569790</t>
  </si>
  <si>
    <t>P000034100</t>
  </si>
  <si>
    <t>8002835856</t>
  </si>
  <si>
    <t>1002216780</t>
  </si>
  <si>
    <t>012-024-00414292</t>
  </si>
  <si>
    <t>9000812208</t>
  </si>
  <si>
    <t>012-022-00317691</t>
  </si>
  <si>
    <t>40570028</t>
  </si>
  <si>
    <t>0000398102</t>
  </si>
  <si>
    <t>8002835784</t>
  </si>
  <si>
    <t>1002216819</t>
  </si>
  <si>
    <t>012-024-00414293</t>
  </si>
  <si>
    <t>9000812212</t>
  </si>
  <si>
    <t>012-022-00317692</t>
  </si>
  <si>
    <t>40570078</t>
  </si>
  <si>
    <t>0000398174</t>
  </si>
  <si>
    <t>8002835829</t>
  </si>
  <si>
    <t>1002216846</t>
  </si>
  <si>
    <t>012-024-00414294</t>
  </si>
  <si>
    <t>9000812001</t>
  </si>
  <si>
    <t>013-020-00048176</t>
  </si>
  <si>
    <t>70178542</t>
  </si>
  <si>
    <t>0000398036</t>
  </si>
  <si>
    <t>8002835862</t>
  </si>
  <si>
    <t>10003235</t>
  </si>
  <si>
    <t>CORTEZ OBANDO MARIA GABRIELA</t>
  </si>
  <si>
    <t>807625</t>
  </si>
  <si>
    <t>BODEGA PRINCIPAL FERRETERIA DAYANA</t>
  </si>
  <si>
    <t>RIOVERDE</t>
  </si>
  <si>
    <t>VIA PRINCIPAL RIO VERDE</t>
  </si>
  <si>
    <t>OERIOV</t>
  </si>
  <si>
    <t>O-Esmeraldas-Rioverde</t>
  </si>
  <si>
    <t>1002216820</t>
  </si>
  <si>
    <t>012-024-00414295</t>
  </si>
  <si>
    <t>9000812214</t>
  </si>
  <si>
    <t>012-022-00317693</t>
  </si>
  <si>
    <t>40570057</t>
  </si>
  <si>
    <t>P000034166</t>
  </si>
  <si>
    <t>8002835830</t>
  </si>
  <si>
    <t>1002216791</t>
  </si>
  <si>
    <t>012-024-00414296</t>
  </si>
  <si>
    <t>9000812218</t>
  </si>
  <si>
    <t>012-022-00317694</t>
  </si>
  <si>
    <t>40570039</t>
  </si>
  <si>
    <t>P000034157</t>
  </si>
  <si>
    <t>8002835798</t>
  </si>
  <si>
    <t>1002216832</t>
  </si>
  <si>
    <t>012-024-00414297</t>
  </si>
  <si>
    <t>9000812219</t>
  </si>
  <si>
    <t>012-022-00317695</t>
  </si>
  <si>
    <t>40570077</t>
  </si>
  <si>
    <t>P000034178</t>
  </si>
  <si>
    <t>8002835846</t>
  </si>
  <si>
    <t>1002216888</t>
  </si>
  <si>
    <t>012-024-00414298</t>
  </si>
  <si>
    <t>9000811988</t>
  </si>
  <si>
    <t>013-020-00048174</t>
  </si>
  <si>
    <t>70178538</t>
  </si>
  <si>
    <t>0000398020</t>
  </si>
  <si>
    <t>8002835912</t>
  </si>
  <si>
    <t>1002216770</t>
  </si>
  <si>
    <t>012-024-00414299</t>
  </si>
  <si>
    <t>2500108972</t>
  </si>
  <si>
    <t>P000034097</t>
  </si>
  <si>
    <t>8002835771</t>
  </si>
  <si>
    <t>1002216789</t>
  </si>
  <si>
    <t>012-024-00414300</t>
  </si>
  <si>
    <t>9000812221</t>
  </si>
  <si>
    <t>012-022-00317696</t>
  </si>
  <si>
    <t>40569469</t>
  </si>
  <si>
    <t>0000397265</t>
  </si>
  <si>
    <t>8002835796</t>
  </si>
  <si>
    <t>1002216812</t>
  </si>
  <si>
    <t>012-024-00414301</t>
  </si>
  <si>
    <t>2500109011</t>
  </si>
  <si>
    <t>P000034179</t>
  </si>
  <si>
    <t>8002835822</t>
  </si>
  <si>
    <t>1002216887</t>
  </si>
  <si>
    <t>012-024-00414302</t>
  </si>
  <si>
    <t>9000812225</t>
  </si>
  <si>
    <t>012-022-00317697</t>
  </si>
  <si>
    <t>40570083</t>
  </si>
  <si>
    <t>P000034181</t>
  </si>
  <si>
    <t>8002835911</t>
  </si>
  <si>
    <t>1002216810</t>
  </si>
  <si>
    <t>012-024-00414303</t>
  </si>
  <si>
    <t>9000812228</t>
  </si>
  <si>
    <t>012-022-00317700</t>
  </si>
  <si>
    <t>40570049</t>
  </si>
  <si>
    <t>P000034163</t>
  </si>
  <si>
    <t>8002835817</t>
  </si>
  <si>
    <t>012-024-00414304</t>
  </si>
  <si>
    <t>9000812226</t>
  </si>
  <si>
    <t>012-022-00317698</t>
  </si>
  <si>
    <t>40570048</t>
  </si>
  <si>
    <t>P000034162</t>
  </si>
  <si>
    <t>8002835816</t>
  </si>
  <si>
    <t>012-024-00414305</t>
  </si>
  <si>
    <t>9000812227</t>
  </si>
  <si>
    <t>012-022-00317699</t>
  </si>
  <si>
    <t>40570047</t>
  </si>
  <si>
    <t>P000034161</t>
  </si>
  <si>
    <t>8002835818</t>
  </si>
  <si>
    <t>1002216898</t>
  </si>
  <si>
    <t>012-024-00414306</t>
  </si>
  <si>
    <t>9000811980</t>
  </si>
  <si>
    <t>013-020-00048172</t>
  </si>
  <si>
    <t>70178531</t>
  </si>
  <si>
    <t>0000398009</t>
  </si>
  <si>
    <t>8002835926</t>
  </si>
  <si>
    <t>1002216904</t>
  </si>
  <si>
    <t>012-024-00414307</t>
  </si>
  <si>
    <t>9000812230</t>
  </si>
  <si>
    <t>012-022-00317701</t>
  </si>
  <si>
    <t>40570104</t>
  </si>
  <si>
    <t>0000398213</t>
  </si>
  <si>
    <t>8002835932</t>
  </si>
  <si>
    <t>800718</t>
  </si>
  <si>
    <t>STEEL CENTER QUITO</t>
  </si>
  <si>
    <t>STEEL CENTER / VIA A QUITO</t>
  </si>
  <si>
    <t>OPCOTO</t>
  </si>
  <si>
    <t>O-Pichincha-Cotocollao</t>
  </si>
  <si>
    <t>1002216843</t>
  </si>
  <si>
    <t>012-024-00414308</t>
  </si>
  <si>
    <t>9000812231</t>
  </si>
  <si>
    <t>012-022-00317702</t>
  </si>
  <si>
    <t>0000398169</t>
  </si>
  <si>
    <t>8002835859</t>
  </si>
  <si>
    <t>1002216867</t>
  </si>
  <si>
    <t>012-024-00414309</t>
  </si>
  <si>
    <t>2500108995</t>
  </si>
  <si>
    <t>P000034141</t>
  </si>
  <si>
    <t>8002835889</t>
  </si>
  <si>
    <t>1002216787</t>
  </si>
  <si>
    <t>012-024-00414310</t>
  </si>
  <si>
    <t>9000812233</t>
  </si>
  <si>
    <t>012-022-00317703</t>
  </si>
  <si>
    <t>40569948</t>
  </si>
  <si>
    <t>0000397962</t>
  </si>
  <si>
    <t>8002835794</t>
  </si>
  <si>
    <t>1002216873</t>
  </si>
  <si>
    <t>012-024-00414311</t>
  </si>
  <si>
    <t>2500108999</t>
  </si>
  <si>
    <t>0000398078</t>
  </si>
  <si>
    <t>8002835898</t>
  </si>
  <si>
    <t>012-024-00414312</t>
  </si>
  <si>
    <t>0000398077</t>
  </si>
  <si>
    <t>8002835897</t>
  </si>
  <si>
    <t>1002216876</t>
  </si>
  <si>
    <t>012-024-00414313</t>
  </si>
  <si>
    <t>9000812235</t>
  </si>
  <si>
    <t>012-022-00317704</t>
  </si>
  <si>
    <t>40569982</t>
  </si>
  <si>
    <t>0000398021</t>
  </si>
  <si>
    <t>8002835900</t>
  </si>
  <si>
    <t>103751</t>
  </si>
  <si>
    <t>RODRIGUEZ GUERRA MARIA JOSE</t>
  </si>
  <si>
    <t>805444</t>
  </si>
  <si>
    <t>GRANEL BODEGA PROPIA</t>
  </si>
  <si>
    <t>MIGUEL BEBA Y LUIS ALBOMEDO</t>
  </si>
  <si>
    <t>1002216880</t>
  </si>
  <si>
    <t>012-024-00414314</t>
  </si>
  <si>
    <t>9000812236</t>
  </si>
  <si>
    <t>012-022-00317705</t>
  </si>
  <si>
    <t>0000398170</t>
  </si>
  <si>
    <t>8002835904</t>
  </si>
  <si>
    <t>1002216827</t>
  </si>
  <si>
    <t>012-024-00414315</t>
  </si>
  <si>
    <t>9000812237</t>
  </si>
  <si>
    <t>012-022-00317706</t>
  </si>
  <si>
    <t>40570029</t>
  </si>
  <si>
    <t>0000398103</t>
  </si>
  <si>
    <t>8002835839</t>
  </si>
  <si>
    <t>804077</t>
  </si>
  <si>
    <t>LUZ MARIA PERALTA MORA</t>
  </si>
  <si>
    <t>VARIANTE NORT Y G.ANCHUNDIA BARROS</t>
  </si>
  <si>
    <t>1002216922</t>
  </si>
  <si>
    <t>012-024-00414316</t>
  </si>
  <si>
    <t>9000812241</t>
  </si>
  <si>
    <t>012-022-00317708</t>
  </si>
  <si>
    <t>40570119</t>
  </si>
  <si>
    <t>P000034190</t>
  </si>
  <si>
    <t>8002835952</t>
  </si>
  <si>
    <t>012-024-00414317</t>
  </si>
  <si>
    <t>9000812239</t>
  </si>
  <si>
    <t>012-022-00317707</t>
  </si>
  <si>
    <t>40570118</t>
  </si>
  <si>
    <t>P000034189</t>
  </si>
  <si>
    <t>8002835953</t>
  </si>
  <si>
    <t>1002216783</t>
  </si>
  <si>
    <t>012-024-00414318</t>
  </si>
  <si>
    <t>9000812243</t>
  </si>
  <si>
    <t>012-022-00317710</t>
  </si>
  <si>
    <t>40570055</t>
  </si>
  <si>
    <t>P000034165</t>
  </si>
  <si>
    <t>8002835789</t>
  </si>
  <si>
    <t>012-024-00414319</t>
  </si>
  <si>
    <t>9000812242</t>
  </si>
  <si>
    <t>012-022-00317709</t>
  </si>
  <si>
    <t>40570054</t>
  </si>
  <si>
    <t>P000034164</t>
  </si>
  <si>
    <t>8002835788</t>
  </si>
  <si>
    <t>1002216920</t>
  </si>
  <si>
    <t>012-024-00414320</t>
  </si>
  <si>
    <t>9000812246</t>
  </si>
  <si>
    <t>012-022-00317713</t>
  </si>
  <si>
    <t>40570063</t>
  </si>
  <si>
    <t>P000034169</t>
  </si>
  <si>
    <t>8002835949</t>
  </si>
  <si>
    <t>012-024-00414321</t>
  </si>
  <si>
    <t>9000812244</t>
  </si>
  <si>
    <t>012-022-00317711</t>
  </si>
  <si>
    <t>40570064</t>
  </si>
  <si>
    <t>P000034170</t>
  </si>
  <si>
    <t>8002835948</t>
  </si>
  <si>
    <t>012-024-00414322</t>
  </si>
  <si>
    <t>9000812245</t>
  </si>
  <si>
    <t>012-022-00317712</t>
  </si>
  <si>
    <t>40570062</t>
  </si>
  <si>
    <t>P000034168</t>
  </si>
  <si>
    <t>8002835950</t>
  </si>
  <si>
    <t>1002216806</t>
  </si>
  <si>
    <t>012-024-00414323</t>
  </si>
  <si>
    <t>9000812247</t>
  </si>
  <si>
    <t>012-022-00317714</t>
  </si>
  <si>
    <t>40570087</t>
  </si>
  <si>
    <t>0000398186</t>
  </si>
  <si>
    <t>8002835812</t>
  </si>
  <si>
    <t>1002216895</t>
  </si>
  <si>
    <t>012-024-00414324</t>
  </si>
  <si>
    <t>9000812249</t>
  </si>
  <si>
    <t>012-022-00317716</t>
  </si>
  <si>
    <t>40569868</t>
  </si>
  <si>
    <t>P000034123</t>
  </si>
  <si>
    <t>8002835924</t>
  </si>
  <si>
    <t>012-024-00414325</t>
  </si>
  <si>
    <t>9000812248</t>
  </si>
  <si>
    <t>012-022-00317715</t>
  </si>
  <si>
    <t>40569867</t>
  </si>
  <si>
    <t>P000034122</t>
  </si>
  <si>
    <t>8002835923</t>
  </si>
  <si>
    <t>1002216790</t>
  </si>
  <si>
    <t>012-024-00414326</t>
  </si>
  <si>
    <t>9000812250</t>
  </si>
  <si>
    <t>012-022-00317717</t>
  </si>
  <si>
    <t>40569953</t>
  </si>
  <si>
    <t>0000397982</t>
  </si>
  <si>
    <t>8002835797</t>
  </si>
  <si>
    <t>807109</t>
  </si>
  <si>
    <t>MI FERRE TUMBACO</t>
  </si>
  <si>
    <t>AV INTEROCEANICA Y GUAYAQUIL</t>
  </si>
  <si>
    <t>1002216800</t>
  </si>
  <si>
    <t>012-024-00414327</t>
  </si>
  <si>
    <t>2500108996</t>
  </si>
  <si>
    <t>0000398035</t>
  </si>
  <si>
    <t>8002835806</t>
  </si>
  <si>
    <t>1002216953</t>
  </si>
  <si>
    <t>012-024-00414328</t>
  </si>
  <si>
    <t>9000812251</t>
  </si>
  <si>
    <t>012-022-00317718</t>
  </si>
  <si>
    <t>40570080</t>
  </si>
  <si>
    <t>P000034180</t>
  </si>
  <si>
    <t>8002835987</t>
  </si>
  <si>
    <t>1002216905</t>
  </si>
  <si>
    <t>012-024-00414329</t>
  </si>
  <si>
    <t>9000812252</t>
  </si>
  <si>
    <t>012-022-00317719</t>
  </si>
  <si>
    <t>40570040</t>
  </si>
  <si>
    <t>0000398116</t>
  </si>
  <si>
    <t>8002835933</t>
  </si>
  <si>
    <t>800677</t>
  </si>
  <si>
    <t>HIERRO COMERCIO</t>
  </si>
  <si>
    <t>HIERRO COMERCIO, AV 19 DE MAYO CALL</t>
  </si>
  <si>
    <t>1002216958</t>
  </si>
  <si>
    <t>012-024-00414330</t>
  </si>
  <si>
    <t>9000812257</t>
  </si>
  <si>
    <t>012-022-00317720</t>
  </si>
  <si>
    <t>40570007</t>
  </si>
  <si>
    <t>0000398075</t>
  </si>
  <si>
    <t>8002835992</t>
  </si>
  <si>
    <t>810692</t>
  </si>
  <si>
    <t>HORMIGONERA Y FERRETERIA MENA</t>
  </si>
  <si>
    <t>AV MALDONADO LOTE 066</t>
  </si>
  <si>
    <t>1002216903</t>
  </si>
  <si>
    <t>012-024-00414331</t>
  </si>
  <si>
    <t>9000812258</t>
  </si>
  <si>
    <t>012-022-00317721</t>
  </si>
  <si>
    <t>40569623</t>
  </si>
  <si>
    <t>0000397813</t>
  </si>
  <si>
    <t>8002835931</t>
  </si>
  <si>
    <t>1002216815</t>
  </si>
  <si>
    <t>012-024-00414332</t>
  </si>
  <si>
    <t>2500108971</t>
  </si>
  <si>
    <t>P000034096</t>
  </si>
  <si>
    <t>8002835825</t>
  </si>
  <si>
    <t>1002216891</t>
  </si>
  <si>
    <t>012-024-00414333</t>
  </si>
  <si>
    <t>9000812260</t>
  </si>
  <si>
    <t>012-022-00317723</t>
  </si>
  <si>
    <t>40570088</t>
  </si>
  <si>
    <t>0000398190</t>
  </si>
  <si>
    <t>8002835918</t>
  </si>
  <si>
    <t>012-024-00414334</t>
  </si>
  <si>
    <t>9000812259</t>
  </si>
  <si>
    <t>012-022-00317722</t>
  </si>
  <si>
    <t>0000398189</t>
  </si>
  <si>
    <t>8002835917</t>
  </si>
  <si>
    <t>1002216970</t>
  </si>
  <si>
    <t>012-024-00414335</t>
  </si>
  <si>
    <t>9000812261</t>
  </si>
  <si>
    <t>012-022-00317724</t>
  </si>
  <si>
    <t>40569960</t>
  </si>
  <si>
    <t>P000034138</t>
  </si>
  <si>
    <t>8002836005</t>
  </si>
  <si>
    <t>1002216830</t>
  </si>
  <si>
    <t>012-024-00414336</t>
  </si>
  <si>
    <t>9000812267</t>
  </si>
  <si>
    <t>012-022-00317727</t>
  </si>
  <si>
    <t>40569946</t>
  </si>
  <si>
    <t>0000398126</t>
  </si>
  <si>
    <t>8002835844</t>
  </si>
  <si>
    <t>012-024-00414337</t>
  </si>
  <si>
    <t>9000812265</t>
  </si>
  <si>
    <t>012-022-00317725</t>
  </si>
  <si>
    <t>0000398127</t>
  </si>
  <si>
    <t>8002835843</t>
  </si>
  <si>
    <t>012-024-00414338</t>
  </si>
  <si>
    <t>9000812266</t>
  </si>
  <si>
    <t>012-022-00317726</t>
  </si>
  <si>
    <t>0000398128</t>
  </si>
  <si>
    <t>8002835842</t>
  </si>
  <si>
    <t>1002216933</t>
  </si>
  <si>
    <t>012-024-00414339</t>
  </si>
  <si>
    <t>9000812198</t>
  </si>
  <si>
    <t>013-020-00048298</t>
  </si>
  <si>
    <t>70178601</t>
  </si>
  <si>
    <t>0000398215</t>
  </si>
  <si>
    <t>8002835964</t>
  </si>
  <si>
    <t>101460</t>
  </si>
  <si>
    <t>CERDA COBO CLARK COLON</t>
  </si>
  <si>
    <t>800989</t>
  </si>
  <si>
    <t>BODEGA CERDA CLARK</t>
  </si>
  <si>
    <t>VALENCIA</t>
  </si>
  <si>
    <t>AV. 13 DE DICIEMBRE 421 Y</t>
  </si>
  <si>
    <t>ORVALE</t>
  </si>
  <si>
    <t>O-Losrios-Valencia</t>
  </si>
  <si>
    <t>1002216928</t>
  </si>
  <si>
    <t>012-024-00414340</t>
  </si>
  <si>
    <t>2500109013</t>
  </si>
  <si>
    <t>0000398198</t>
  </si>
  <si>
    <t>8002835958</t>
  </si>
  <si>
    <t>1002216793</t>
  </si>
  <si>
    <t>012-024-00414341</t>
  </si>
  <si>
    <t>0000398097</t>
  </si>
  <si>
    <t>8002835799</t>
  </si>
  <si>
    <t>1002216816</t>
  </si>
  <si>
    <t>012-024-00414342</t>
  </si>
  <si>
    <t>9000812268</t>
  </si>
  <si>
    <t>012-022-00317728</t>
  </si>
  <si>
    <t>40570052</t>
  </si>
  <si>
    <t>0000398137</t>
  </si>
  <si>
    <t>8002835826</t>
  </si>
  <si>
    <t>806071</t>
  </si>
  <si>
    <t>GRANEL FUNDICONSA LAS GOLONDRINAS</t>
  </si>
  <si>
    <t>LAS GOLONDRINAS SECTOR LA SEXTA</t>
  </si>
  <si>
    <t>OELAUN</t>
  </si>
  <si>
    <t>O-Esmeraldas-Launion</t>
  </si>
  <si>
    <t>1002216931</t>
  </si>
  <si>
    <t>012-024-00414343</t>
  </si>
  <si>
    <t>9000812162</t>
  </si>
  <si>
    <t>013-020-00048297</t>
  </si>
  <si>
    <t>70178586</t>
  </si>
  <si>
    <t>0000398193</t>
  </si>
  <si>
    <t>8002835962</t>
  </si>
  <si>
    <t>105075</t>
  </si>
  <si>
    <t>VELEZ LOAIZA LUIS FELIPE</t>
  </si>
  <si>
    <t>806600</t>
  </si>
  <si>
    <t>BODEGA PRINCIPAL VELEZ LUIS FELIPE</t>
  </si>
  <si>
    <t>AV ESMERALDAS Y LAS PROVINCIAS</t>
  </si>
  <si>
    <t>1002216881</t>
  </si>
  <si>
    <t>012-024-00414344</t>
  </si>
  <si>
    <t>9000812272</t>
  </si>
  <si>
    <t>012-022-00317729</t>
  </si>
  <si>
    <t>40569910</t>
  </si>
  <si>
    <t>P000034131</t>
  </si>
  <si>
    <t>8002835905</t>
  </si>
  <si>
    <t>1002216950</t>
  </si>
  <si>
    <t>012-024-00414345</t>
  </si>
  <si>
    <t>2500109017</t>
  </si>
  <si>
    <t>P000034188</t>
  </si>
  <si>
    <t>8002835984</t>
  </si>
  <si>
    <t>810851</t>
  </si>
  <si>
    <t>OBRA ING FRANCIS FRANCO CEVALLOS</t>
  </si>
  <si>
    <t>CALLE PORTOVIEJO</t>
  </si>
  <si>
    <t>10008340</t>
  </si>
  <si>
    <t>10008324</t>
  </si>
  <si>
    <t>18-UE799</t>
  </si>
  <si>
    <t>1002216952</t>
  </si>
  <si>
    <t>012-024-00414346</t>
  </si>
  <si>
    <t>2500109004</t>
  </si>
  <si>
    <t>P000034171</t>
  </si>
  <si>
    <t>8002835986</t>
  </si>
  <si>
    <t>807200</t>
  </si>
  <si>
    <t>TERESA GILER VELEZ</t>
  </si>
  <si>
    <t>PASO LATERALTOSAGUA, DIAGNL GASOLIN</t>
  </si>
  <si>
    <t>1002216934</t>
  </si>
  <si>
    <t>012-024-00414347</t>
  </si>
  <si>
    <t>9000812281</t>
  </si>
  <si>
    <t>012-022-00317731</t>
  </si>
  <si>
    <t>40570085</t>
  </si>
  <si>
    <t>P000034183</t>
  </si>
  <si>
    <t>8002835965</t>
  </si>
  <si>
    <t>012-024-00414348</t>
  </si>
  <si>
    <t>9000812280</t>
  </si>
  <si>
    <t>012-022-00317730</t>
  </si>
  <si>
    <t>40570084</t>
  </si>
  <si>
    <t>P000034182</t>
  </si>
  <si>
    <t>8002835966</t>
  </si>
  <si>
    <t>1002216941</t>
  </si>
  <si>
    <t>012-024-00414349</t>
  </si>
  <si>
    <t>9000812285</t>
  </si>
  <si>
    <t>012-022-00317733</t>
  </si>
  <si>
    <t>40570121</t>
  </si>
  <si>
    <t>P000034192</t>
  </si>
  <si>
    <t>8002835975</t>
  </si>
  <si>
    <t>012-024-00414350</t>
  </si>
  <si>
    <t>9000812284</t>
  </si>
  <si>
    <t>012-022-00317732</t>
  </si>
  <si>
    <t>40570120</t>
  </si>
  <si>
    <t>P000034191</t>
  </si>
  <si>
    <t>8002835974</t>
  </si>
  <si>
    <t>1002216804</t>
  </si>
  <si>
    <t>012-024-00414351</t>
  </si>
  <si>
    <t>2500109006</t>
  </si>
  <si>
    <t>P000034174</t>
  </si>
  <si>
    <t>8002835810</t>
  </si>
  <si>
    <t>10008240</t>
  </si>
  <si>
    <t>18-UE647</t>
  </si>
  <si>
    <t>1002216910</t>
  </si>
  <si>
    <t>012-024-00414352</t>
  </si>
  <si>
    <t>0000398040</t>
  </si>
  <si>
    <t>8002835937</t>
  </si>
  <si>
    <t>1002217015</t>
  </si>
  <si>
    <t>012-024-00414353</t>
  </si>
  <si>
    <t>9000812288</t>
  </si>
  <si>
    <t>012-022-00317734</t>
  </si>
  <si>
    <t>40570091</t>
  </si>
  <si>
    <t>P000034184</t>
  </si>
  <si>
    <t>8002836052</t>
  </si>
  <si>
    <t>811102</t>
  </si>
  <si>
    <t>DURAPISO</t>
  </si>
  <si>
    <t>SECTOR RUMICUCHO</t>
  </si>
  <si>
    <t>1002216997</t>
  </si>
  <si>
    <t>012-024-00414354</t>
  </si>
  <si>
    <t>9000812289</t>
  </si>
  <si>
    <t>012-022-00317735</t>
  </si>
  <si>
    <t>40569921</t>
  </si>
  <si>
    <t>0000397978</t>
  </si>
  <si>
    <t>8002836031</t>
  </si>
  <si>
    <t>1002216977</t>
  </si>
  <si>
    <t>012-024-00414355</t>
  </si>
  <si>
    <t>9000812224</t>
  </si>
  <si>
    <t>013-020-00048302</t>
  </si>
  <si>
    <t>70178617</t>
  </si>
  <si>
    <t>0000398240</t>
  </si>
  <si>
    <t>8002836012</t>
  </si>
  <si>
    <t>1002217039</t>
  </si>
  <si>
    <t>012-024-00414356</t>
  </si>
  <si>
    <t>9000812293</t>
  </si>
  <si>
    <t>012-022-00317737</t>
  </si>
  <si>
    <t>40570138</t>
  </si>
  <si>
    <t>P000034198</t>
  </si>
  <si>
    <t>8002836080</t>
  </si>
  <si>
    <t>012-024-00414357</t>
  </si>
  <si>
    <t>9000812292</t>
  </si>
  <si>
    <t>012-022-00317736</t>
  </si>
  <si>
    <t>40570137</t>
  </si>
  <si>
    <t>P000034197</t>
  </si>
  <si>
    <t>8002836081</t>
  </si>
  <si>
    <t>1002216913</t>
  </si>
  <si>
    <t>012-024-00414358</t>
  </si>
  <si>
    <t>9000812295</t>
  </si>
  <si>
    <t>012-022-00317739</t>
  </si>
  <si>
    <t>40570001</t>
  </si>
  <si>
    <t>0000398223</t>
  </si>
  <si>
    <t>8002835941</t>
  </si>
  <si>
    <t>012-024-00414359</t>
  </si>
  <si>
    <t>9000812294</t>
  </si>
  <si>
    <t>012-022-00317738</t>
  </si>
  <si>
    <t>0000398222</t>
  </si>
  <si>
    <t>8002835942</t>
  </si>
  <si>
    <t>1002217030</t>
  </si>
  <si>
    <t>012-024-00414360</t>
  </si>
  <si>
    <t>2500108998</t>
  </si>
  <si>
    <t>0000398070</t>
  </si>
  <si>
    <t>8002836071</t>
  </si>
  <si>
    <t>807496</t>
  </si>
  <si>
    <t>OBRA HOSPITA DE PEDERNALES</t>
  </si>
  <si>
    <t>AV SAMANES Y 5TA TRANSVERSAL</t>
  </si>
  <si>
    <t>1002217044</t>
  </si>
  <si>
    <t>012-024-00414361</t>
  </si>
  <si>
    <t>9000812297</t>
  </si>
  <si>
    <t>012-022-00317740</t>
  </si>
  <si>
    <t>40569950</t>
  </si>
  <si>
    <t>0000397969</t>
  </si>
  <si>
    <t>8002836086</t>
  </si>
  <si>
    <t>801755</t>
  </si>
  <si>
    <t>BLOQ NACERILLA</t>
  </si>
  <si>
    <t>VIA A SIGCHOS</t>
  </si>
  <si>
    <t>1002217009</t>
  </si>
  <si>
    <t>012-024-00414362</t>
  </si>
  <si>
    <t>9000812298</t>
  </si>
  <si>
    <t>012-022-00317741</t>
  </si>
  <si>
    <t>40570111</t>
  </si>
  <si>
    <t>0000398225</t>
  </si>
  <si>
    <t>8002836045</t>
  </si>
  <si>
    <t>1002217018</t>
  </si>
  <si>
    <t>012-024-00414363</t>
  </si>
  <si>
    <t>9000812300</t>
  </si>
  <si>
    <t>012-022-00317742</t>
  </si>
  <si>
    <t>40570140</t>
  </si>
  <si>
    <t>P000034201</t>
  </si>
  <si>
    <t>8002836056</t>
  </si>
  <si>
    <t>811111</t>
  </si>
  <si>
    <t>OBRA CHONTAPUNTA</t>
  </si>
  <si>
    <t>VÍA AHUANO</t>
  </si>
  <si>
    <t>ONCHON</t>
  </si>
  <si>
    <t>O-Napo-Chontapuntayuralpa</t>
  </si>
  <si>
    <t>100014951</t>
  </si>
  <si>
    <t>DANILO PEREZ</t>
  </si>
  <si>
    <t>1002217012</t>
  </si>
  <si>
    <t>012-024-00414364</t>
  </si>
  <si>
    <t>2500109016</t>
  </si>
  <si>
    <t>P000034187</t>
  </si>
  <si>
    <t>8002836049</t>
  </si>
  <si>
    <t>810288</t>
  </si>
  <si>
    <t>OBRA CONSTRUCTORA DANIEL SINGUENZA</t>
  </si>
  <si>
    <t>VIA PRINCIPAL PASANDO JARDIN DE LOS</t>
  </si>
  <si>
    <t>1002217026</t>
  </si>
  <si>
    <t>012-024-00414365</t>
  </si>
  <si>
    <t>9000812302</t>
  </si>
  <si>
    <t>012-022-00317744</t>
  </si>
  <si>
    <t>40569688</t>
  </si>
  <si>
    <t>0000398236</t>
  </si>
  <si>
    <t>8002836065</t>
  </si>
  <si>
    <t>810348</t>
  </si>
  <si>
    <t>ECO SACHA JAIME ROLDÓS</t>
  </si>
  <si>
    <t>JAIME ROLDOS Y CALLE IBARRA</t>
  </si>
  <si>
    <t>012-024-00414366</t>
  </si>
  <si>
    <t>9000812301</t>
  </si>
  <si>
    <t>012-022-00317743</t>
  </si>
  <si>
    <t>0000398235</t>
  </si>
  <si>
    <t>8002836066</t>
  </si>
  <si>
    <t>1002217066</t>
  </si>
  <si>
    <t>012-024-00414367</t>
  </si>
  <si>
    <t>9000812304</t>
  </si>
  <si>
    <t>012-022-00317746</t>
  </si>
  <si>
    <t>40570142</t>
  </si>
  <si>
    <t>0000398264</t>
  </si>
  <si>
    <t>8002836110</t>
  </si>
  <si>
    <t>012-024-00414368</t>
  </si>
  <si>
    <t>9000812303</t>
  </si>
  <si>
    <t>012-022-00317745</t>
  </si>
  <si>
    <t>0000398265</t>
  </si>
  <si>
    <t>8002836111</t>
  </si>
  <si>
    <t>1002217080</t>
  </si>
  <si>
    <t>012-024-00414369</t>
  </si>
  <si>
    <t>2500109018</t>
  </si>
  <si>
    <t>0000398231</t>
  </si>
  <si>
    <t>8002836128</t>
  </si>
  <si>
    <t>1002216948</t>
  </si>
  <si>
    <t>012-024-00414370</t>
  </si>
  <si>
    <t>9000812306</t>
  </si>
  <si>
    <t>012-022-00317747</t>
  </si>
  <si>
    <t>40570110</t>
  </si>
  <si>
    <t>0000398217</t>
  </si>
  <si>
    <t>8002835981</t>
  </si>
  <si>
    <t>1002217054</t>
  </si>
  <si>
    <t>012-024-00414371</t>
  </si>
  <si>
    <t>2500109024</t>
  </si>
  <si>
    <t>0000398267</t>
  </si>
  <si>
    <t>8002836096</t>
  </si>
  <si>
    <t>807533</t>
  </si>
  <si>
    <t>GUACHI MARCO</t>
  </si>
  <si>
    <t>11 DE JULIO Y PRIMERO DE MAYO</t>
  </si>
  <si>
    <t>012-024-00414372</t>
  </si>
  <si>
    <t>0000398268</t>
  </si>
  <si>
    <t>8002836095</t>
  </si>
  <si>
    <t>1002217035</t>
  </si>
  <si>
    <t>012-024-00414373</t>
  </si>
  <si>
    <t>0000398201</t>
  </si>
  <si>
    <t>8002836076</t>
  </si>
  <si>
    <t>012-024-00414374</t>
  </si>
  <si>
    <t>0000398200</t>
  </si>
  <si>
    <t>8002836077</t>
  </si>
  <si>
    <t>1002217063</t>
  </si>
  <si>
    <t>012-024-00414375</t>
  </si>
  <si>
    <t>9000812311</t>
  </si>
  <si>
    <t>012-022-00317748</t>
  </si>
  <si>
    <t>40570139</t>
  </si>
  <si>
    <t>0000398260</t>
  </si>
  <si>
    <t>8002836106</t>
  </si>
  <si>
    <t>810943</t>
  </si>
  <si>
    <t>OBRA SHELL</t>
  </si>
  <si>
    <t>MERA</t>
  </si>
  <si>
    <t>VÍA AL PUYO</t>
  </si>
  <si>
    <t>OSMERA</t>
  </si>
  <si>
    <t>O-Pastaza-Mera</t>
  </si>
  <si>
    <t>1002217003</t>
  </si>
  <si>
    <t>012-024-00414376</t>
  </si>
  <si>
    <t>9000812312</t>
  </si>
  <si>
    <t>012-022-00317749</t>
  </si>
  <si>
    <t>40570123</t>
  </si>
  <si>
    <t>0000398227</t>
  </si>
  <si>
    <t>8002836037</t>
  </si>
  <si>
    <t>1002217096</t>
  </si>
  <si>
    <t>012-024-00414377</t>
  </si>
  <si>
    <t>9000812313</t>
  </si>
  <si>
    <t>012-022-00317750</t>
  </si>
  <si>
    <t>40570027</t>
  </si>
  <si>
    <t>P000034151</t>
  </si>
  <si>
    <t>8002836146</t>
  </si>
  <si>
    <t>1002217113</t>
  </si>
  <si>
    <t>012-024-00414378</t>
  </si>
  <si>
    <t>2500109025</t>
  </si>
  <si>
    <t>P000034208</t>
  </si>
  <si>
    <t>8002836168</t>
  </si>
  <si>
    <t>1002217128</t>
  </si>
  <si>
    <t>012-024-00414379</t>
  </si>
  <si>
    <t>2500109027</t>
  </si>
  <si>
    <t>P000034216</t>
  </si>
  <si>
    <t>8002836188</t>
  </si>
  <si>
    <t>012-024-00414380</t>
  </si>
  <si>
    <t>2500109026</t>
  </si>
  <si>
    <t>P000034215</t>
  </si>
  <si>
    <t>8002836189</t>
  </si>
  <si>
    <t>1002216994</t>
  </si>
  <si>
    <t>012-024-00414381</t>
  </si>
  <si>
    <t>2500109005</t>
  </si>
  <si>
    <t>P000034173</t>
  </si>
  <si>
    <t>8002836029</t>
  </si>
  <si>
    <t>1002217077</t>
  </si>
  <si>
    <t>012-024-00414382</t>
  </si>
  <si>
    <t>9000812314</t>
  </si>
  <si>
    <t>012-022-00317751</t>
  </si>
  <si>
    <t>40570005</t>
  </si>
  <si>
    <t>0000398094</t>
  </si>
  <si>
    <t>8002836123</t>
  </si>
  <si>
    <t>101923</t>
  </si>
  <si>
    <t>LORA ROBLES LUIS ALFREDO</t>
  </si>
  <si>
    <t>802716</t>
  </si>
  <si>
    <t>GRANEL COMPACTA DESTINO</t>
  </si>
  <si>
    <t>VIA TULCAN</t>
  </si>
  <si>
    <t>1002217126</t>
  </si>
  <si>
    <t>012-024-00414383</t>
  </si>
  <si>
    <t>9000812317</t>
  </si>
  <si>
    <t>012-022-00317753</t>
  </si>
  <si>
    <t>40570031</t>
  </si>
  <si>
    <t>P000034152</t>
  </si>
  <si>
    <t>8002836185</t>
  </si>
  <si>
    <t>012-024-00414384</t>
  </si>
  <si>
    <t>9000812315</t>
  </si>
  <si>
    <t>012-022-00317752</t>
  </si>
  <si>
    <t>40570032</t>
  </si>
  <si>
    <t>P000034153</t>
  </si>
  <si>
    <t>8002836186</t>
  </si>
  <si>
    <t>1002216973</t>
  </si>
  <si>
    <t>012-024-00414385</t>
  </si>
  <si>
    <t>9000812063</t>
  </si>
  <si>
    <t>013-020-00048177</t>
  </si>
  <si>
    <t>70178563</t>
  </si>
  <si>
    <t>0000398106</t>
  </si>
  <si>
    <t>8002836009</t>
  </si>
  <si>
    <t>1002217132</t>
  </si>
  <si>
    <t>012-024-00414386</t>
  </si>
  <si>
    <t>9000812321</t>
  </si>
  <si>
    <t>012-022-00317756</t>
  </si>
  <si>
    <t>40570136</t>
  </si>
  <si>
    <t>P000034196</t>
  </si>
  <si>
    <t>8002836197</t>
  </si>
  <si>
    <t>10001381</t>
  </si>
  <si>
    <t>FIGUEROA ESPIN JUAN JOSE</t>
  </si>
  <si>
    <t>807202</t>
  </si>
  <si>
    <t>24 DE MAYO Y ANA PAREDES</t>
  </si>
  <si>
    <t>012-024-00414387</t>
  </si>
  <si>
    <t>9000812319</t>
  </si>
  <si>
    <t>012-022-00317754</t>
  </si>
  <si>
    <t>40570135</t>
  </si>
  <si>
    <t>P000034195</t>
  </si>
  <si>
    <t>8002836195</t>
  </si>
  <si>
    <t>012-024-00414388</t>
  </si>
  <si>
    <t>9000812320</t>
  </si>
  <si>
    <t>012-022-00317755</t>
  </si>
  <si>
    <t>40570134</t>
  </si>
  <si>
    <t>P000034194</t>
  </si>
  <si>
    <t>8002836196</t>
  </si>
  <si>
    <t>1002217150</t>
  </si>
  <si>
    <t>012-024-00414389</t>
  </si>
  <si>
    <t>2500108974</t>
  </si>
  <si>
    <t>P000034099</t>
  </si>
  <si>
    <t>8002836216</t>
  </si>
  <si>
    <t>1002217147</t>
  </si>
  <si>
    <t>012-024-00414390</t>
  </si>
  <si>
    <t>9000812322</t>
  </si>
  <si>
    <t>012-022-00317757</t>
  </si>
  <si>
    <t>40570147</t>
  </si>
  <si>
    <t>P000034207</t>
  </si>
  <si>
    <t>8002836212</t>
  </si>
  <si>
    <t>1002217058</t>
  </si>
  <si>
    <t>012-024-00414391</t>
  </si>
  <si>
    <t>9000812324</t>
  </si>
  <si>
    <t>012-022-00317759</t>
  </si>
  <si>
    <t>40570130</t>
  </si>
  <si>
    <t>0000398248</t>
  </si>
  <si>
    <t>8002836101</t>
  </si>
  <si>
    <t>800656</t>
  </si>
  <si>
    <t>HECTOR VARGAS</t>
  </si>
  <si>
    <t>HECTOR VARGAS, AV NAPO TRANSVERSAL</t>
  </si>
  <si>
    <t>012-024-00414392</t>
  </si>
  <si>
    <t>9000812323</t>
  </si>
  <si>
    <t>012-022-00317758</t>
  </si>
  <si>
    <t>0000398247</t>
  </si>
  <si>
    <t>8002836102</t>
  </si>
  <si>
    <t>1002216999</t>
  </si>
  <si>
    <t>012-024-00414393</t>
  </si>
  <si>
    <t>9000812202</t>
  </si>
  <si>
    <t>013-020-00048299</t>
  </si>
  <si>
    <t>70178602</t>
  </si>
  <si>
    <t>0000398219</t>
  </si>
  <si>
    <t>8002836034</t>
  </si>
  <si>
    <t>012-024-00414394</t>
  </si>
  <si>
    <t>9000812203</t>
  </si>
  <si>
    <t>013-020-00048300</t>
  </si>
  <si>
    <t>70178604</t>
  </si>
  <si>
    <t>0000398220</t>
  </si>
  <si>
    <t>8002836033</t>
  </si>
  <si>
    <t>1002217073</t>
  </si>
  <si>
    <t>012-024-00414395</t>
  </si>
  <si>
    <t>9000812326</t>
  </si>
  <si>
    <t>012-022-00317761</t>
  </si>
  <si>
    <t>40570109</t>
  </si>
  <si>
    <t>P000034186</t>
  </si>
  <si>
    <t>8002836117</t>
  </si>
  <si>
    <t>012-024-00414396</t>
  </si>
  <si>
    <t>9000812325</t>
  </si>
  <si>
    <t>012-022-00317760</t>
  </si>
  <si>
    <t>40570108</t>
  </si>
  <si>
    <t>P000034185</t>
  </si>
  <si>
    <t>8002836118</t>
  </si>
  <si>
    <t>1002217098</t>
  </si>
  <si>
    <t>012-024-00414397</t>
  </si>
  <si>
    <t>2500109008</t>
  </si>
  <si>
    <t>P000034176</t>
  </si>
  <si>
    <t>8002836150</t>
  </si>
  <si>
    <t>1002217053</t>
  </si>
  <si>
    <t>012-024-00414398</t>
  </si>
  <si>
    <t>2500109007</t>
  </si>
  <si>
    <t>P000034175</t>
  </si>
  <si>
    <t>8002836094</t>
  </si>
  <si>
    <t>1002217201</t>
  </si>
  <si>
    <t>012-024-00414399</t>
  </si>
  <si>
    <t>9000812330</t>
  </si>
  <si>
    <t>012-022-00317763</t>
  </si>
  <si>
    <t>40570149</t>
  </si>
  <si>
    <t>P000034210</t>
  </si>
  <si>
    <t>8002836275</t>
  </si>
  <si>
    <t>012-024-00414400</t>
  </si>
  <si>
    <t>9000812329</t>
  </si>
  <si>
    <t>012-022-00317762</t>
  </si>
  <si>
    <t>40570148</t>
  </si>
  <si>
    <t>P000034209</t>
  </si>
  <si>
    <t>8002836276</t>
  </si>
  <si>
    <t>1002217158</t>
  </si>
  <si>
    <t>012-024-00414401</t>
  </si>
  <si>
    <t>9000812331</t>
  </si>
  <si>
    <t>012-022-00317764</t>
  </si>
  <si>
    <t>40569934</t>
  </si>
  <si>
    <t>0000397946</t>
  </si>
  <si>
    <t>8002836223</t>
  </si>
  <si>
    <t>1002217157</t>
  </si>
  <si>
    <t>012-024-00414402</t>
  </si>
  <si>
    <t>9000812332</t>
  </si>
  <si>
    <t>012-022-00317765</t>
  </si>
  <si>
    <t>0000397945</t>
  </si>
  <si>
    <t>8002836222</t>
  </si>
  <si>
    <t>1002217203</t>
  </si>
  <si>
    <t>012-024-00414403</t>
  </si>
  <si>
    <t>9000812333</t>
  </si>
  <si>
    <t>012-022-00317766</t>
  </si>
  <si>
    <t>40570102</t>
  </si>
  <si>
    <t>0000398206</t>
  </si>
  <si>
    <t>8002836281</t>
  </si>
  <si>
    <t>1002217156</t>
  </si>
  <si>
    <t>012-024-00414404</t>
  </si>
  <si>
    <t>9000812334</t>
  </si>
  <si>
    <t>012-022-00317767</t>
  </si>
  <si>
    <t>0000397944</t>
  </si>
  <si>
    <t>8002836221</t>
  </si>
  <si>
    <t>1002217182</t>
  </si>
  <si>
    <t>012-024-00414405</t>
  </si>
  <si>
    <t>9000812335</t>
  </si>
  <si>
    <t>012-022-00317768</t>
  </si>
  <si>
    <t>40570161</t>
  </si>
  <si>
    <t>P000034217</t>
  </si>
  <si>
    <t>8002836250</t>
  </si>
  <si>
    <t>1002217120</t>
  </si>
  <si>
    <t>012-024-00414406</t>
  </si>
  <si>
    <t>2500109009</t>
  </si>
  <si>
    <t>P000034177</t>
  </si>
  <si>
    <t>8002836178</t>
  </si>
  <si>
    <t>1002217239</t>
  </si>
  <si>
    <t>012-024-00414407</t>
  </si>
  <si>
    <t>9000812337</t>
  </si>
  <si>
    <t>012-022-00317770</t>
  </si>
  <si>
    <t>40569864</t>
  </si>
  <si>
    <t>P000034121</t>
  </si>
  <si>
    <t>8002836330</t>
  </si>
  <si>
    <t>012-024-00414408</t>
  </si>
  <si>
    <t>9000812336</t>
  </si>
  <si>
    <t>012-022-00317769</t>
  </si>
  <si>
    <t>40569863</t>
  </si>
  <si>
    <t>P000034120</t>
  </si>
  <si>
    <t>8002836329</t>
  </si>
  <si>
    <t>1002217290</t>
  </si>
  <si>
    <t>012-024-00414409</t>
  </si>
  <si>
    <t>9000812344</t>
  </si>
  <si>
    <t>012-022-00317771</t>
  </si>
  <si>
    <t>40569968</t>
  </si>
  <si>
    <t>0000398005</t>
  </si>
  <si>
    <t>8002836384</t>
  </si>
  <si>
    <t>1002217359</t>
  </si>
  <si>
    <t>012-024-00414410</t>
  </si>
  <si>
    <t>9000812351</t>
  </si>
  <si>
    <t>012-022-00317772</t>
  </si>
  <si>
    <t>40570179</t>
  </si>
  <si>
    <t>P000034221</t>
  </si>
  <si>
    <t>8002836485</t>
  </si>
  <si>
    <t>1002217373</t>
  </si>
  <si>
    <t>012-024-00414411</t>
  </si>
  <si>
    <t>2500109023</t>
  </si>
  <si>
    <t>P000034203</t>
  </si>
  <si>
    <t>8002836503</t>
  </si>
  <si>
    <t>012-024-00414412</t>
  </si>
  <si>
    <t>2500109022</t>
  </si>
  <si>
    <t>P000034202</t>
  </si>
  <si>
    <t>8002836504</t>
  </si>
  <si>
    <t>1002217381</t>
  </si>
  <si>
    <t>012-024-00414413</t>
  </si>
  <si>
    <t>2500109028</t>
  </si>
  <si>
    <t>P000034222</t>
  </si>
  <si>
    <t>8002836512</t>
  </si>
  <si>
    <t>1002217389</t>
  </si>
  <si>
    <t>012-024-00414414</t>
  </si>
  <si>
    <t>9000812352</t>
  </si>
  <si>
    <t>012-022-00317773</t>
  </si>
  <si>
    <t>40570193</t>
  </si>
  <si>
    <t>P000034223</t>
  </si>
  <si>
    <t>8002836522</t>
  </si>
  <si>
    <t>1002217378</t>
  </si>
  <si>
    <t>012-024-00414415</t>
  </si>
  <si>
    <t>9000812353</t>
  </si>
  <si>
    <t>012-022-00317774</t>
  </si>
  <si>
    <t>0000397810</t>
  </si>
  <si>
    <t>8002836509</t>
  </si>
  <si>
    <t>1002217396</t>
  </si>
  <si>
    <t>012-024-00414416</t>
  </si>
  <si>
    <t>9000812356</t>
  </si>
  <si>
    <t>012-022-00317775</t>
  </si>
  <si>
    <t>40569944</t>
  </si>
  <si>
    <t>0000397961</t>
  </si>
  <si>
    <t>8002836533</t>
  </si>
  <si>
    <t>804131</t>
  </si>
  <si>
    <t>MEGAKYWI SAMBORONDON</t>
  </si>
  <si>
    <t>SAMBORONDÓN</t>
  </si>
  <si>
    <t>KM 9 VIA SAMBORONDON PLAZA BATAN</t>
  </si>
  <si>
    <t>1002217383</t>
  </si>
  <si>
    <t>012-024-00414417</t>
  </si>
  <si>
    <t>9000812357</t>
  </si>
  <si>
    <t>012-022-00317776</t>
  </si>
  <si>
    <t>0000397814</t>
  </si>
  <si>
    <t>8002836514</t>
  </si>
  <si>
    <t>1002217401</t>
  </si>
  <si>
    <t>012-024-00414418</t>
  </si>
  <si>
    <t>9000812358</t>
  </si>
  <si>
    <t>012-022-00317777</t>
  </si>
  <si>
    <t>40570132</t>
  </si>
  <si>
    <t>P000034193</t>
  </si>
  <si>
    <t>8002836538</t>
  </si>
  <si>
    <t>1002217413</t>
  </si>
  <si>
    <t>012-024-00414419</t>
  </si>
  <si>
    <t>2500109000</t>
  </si>
  <si>
    <t>P000034159</t>
  </si>
  <si>
    <t>8002836556</t>
  </si>
  <si>
    <t>1002217431</t>
  </si>
  <si>
    <t>012-024-00414420</t>
  </si>
  <si>
    <t>2500109002</t>
  </si>
  <si>
    <t>0000398147</t>
  </si>
  <si>
    <t>8002836576</t>
  </si>
  <si>
    <t>1002217433</t>
  </si>
  <si>
    <t>012-024-00414421</t>
  </si>
  <si>
    <t>2500108973</t>
  </si>
  <si>
    <t>P000034098</t>
  </si>
  <si>
    <t>8002836578</t>
  </si>
  <si>
    <t>1002217461</t>
  </si>
  <si>
    <t>012-024-00414422</t>
  </si>
  <si>
    <t>9000812423</t>
  </si>
  <si>
    <t>012-022-00317778</t>
  </si>
  <si>
    <t>40570214</t>
  </si>
  <si>
    <t>P000034224</t>
  </si>
  <si>
    <t>8002836602</t>
  </si>
  <si>
    <t>1002217458</t>
  </si>
  <si>
    <t>012-024-00414423</t>
  </si>
  <si>
    <t>9000812426</t>
  </si>
  <si>
    <t>012-022-00317781</t>
  </si>
  <si>
    <t>40569664</t>
  </si>
  <si>
    <t>0000397587</t>
  </si>
  <si>
    <t>8002836599</t>
  </si>
  <si>
    <t>012-024-00414424</t>
  </si>
  <si>
    <t>9000812424</t>
  </si>
  <si>
    <t>012-022-00317779</t>
  </si>
  <si>
    <t>0000397588</t>
  </si>
  <si>
    <t>8002836600</t>
  </si>
  <si>
    <t>012-024-00414425</t>
  </si>
  <si>
    <t>9000812425</t>
  </si>
  <si>
    <t>012-022-00317780</t>
  </si>
  <si>
    <t>0000397589</t>
  </si>
  <si>
    <t>8002836598</t>
  </si>
  <si>
    <t>1002217466</t>
  </si>
  <si>
    <t>012-024-00414426</t>
  </si>
  <si>
    <t>9000812427</t>
  </si>
  <si>
    <t>012-022-00317782</t>
  </si>
  <si>
    <t>40570129</t>
  </si>
  <si>
    <t>0000398244</t>
  </si>
  <si>
    <t>8002836609</t>
  </si>
  <si>
    <t>1002217462</t>
  </si>
  <si>
    <t>012-024-00414427</t>
  </si>
  <si>
    <t>9000812432</t>
  </si>
  <si>
    <t>012-022-00317783</t>
  </si>
  <si>
    <t>40569260</t>
  </si>
  <si>
    <t>P000033900</t>
  </si>
  <si>
    <t>8002836603</t>
  </si>
  <si>
    <t>1002217457</t>
  </si>
  <si>
    <t>012-024-00414428</t>
  </si>
  <si>
    <t>2500109001</t>
  </si>
  <si>
    <t>0000398152</t>
  </si>
  <si>
    <t>8002836597</t>
  </si>
  <si>
    <t>1002217521</t>
  </si>
  <si>
    <t>012-024-00414429</t>
  </si>
  <si>
    <t>9000812447</t>
  </si>
  <si>
    <t>012-022-00317784</t>
  </si>
  <si>
    <t>40569669</t>
  </si>
  <si>
    <t>0000397598</t>
  </si>
  <si>
    <t>8002836668</t>
  </si>
  <si>
    <t>1002217522</t>
  </si>
  <si>
    <t>012-024-00414430</t>
  </si>
  <si>
    <t>9000812448</t>
  </si>
  <si>
    <t>012-022-00317785</t>
  </si>
  <si>
    <t>40570224</t>
  </si>
  <si>
    <t>P000034226</t>
  </si>
  <si>
    <t>8002836670</t>
  </si>
  <si>
    <t>1002217530</t>
  </si>
  <si>
    <t>012-024-00414431</t>
  </si>
  <si>
    <t>9000812450</t>
  </si>
  <si>
    <t>012-022-00317787</t>
  </si>
  <si>
    <t>40570238</t>
  </si>
  <si>
    <t>P000034236</t>
  </si>
  <si>
    <t>8002836677</t>
  </si>
  <si>
    <t>012-024-00414432</t>
  </si>
  <si>
    <t>9000812449</t>
  </si>
  <si>
    <t>012-022-00317786</t>
  </si>
  <si>
    <t>40570239</t>
  </si>
  <si>
    <t>P000034237</t>
  </si>
  <si>
    <t>8002836678</t>
  </si>
  <si>
    <t>1002217575</t>
  </si>
  <si>
    <t>012-024-00414433</t>
  </si>
  <si>
    <t>9000812453</t>
  </si>
  <si>
    <t>012-022-00317788</t>
  </si>
  <si>
    <t>40570234</t>
  </si>
  <si>
    <t>P000034231</t>
  </si>
  <si>
    <t>8002836728</t>
  </si>
  <si>
    <t>1002217540</t>
  </si>
  <si>
    <t>012-024-00414434</t>
  </si>
  <si>
    <t>2500109030</t>
  </si>
  <si>
    <t>P000034235</t>
  </si>
  <si>
    <t>8002836690</t>
  </si>
  <si>
    <t>012-024-00414435</t>
  </si>
  <si>
    <t>2500109029</t>
  </si>
  <si>
    <t>P000034234</t>
  </si>
  <si>
    <t>8002836691</t>
  </si>
  <si>
    <t>1002217502</t>
  </si>
  <si>
    <t>012-024-00414436</t>
  </si>
  <si>
    <t>0000398148</t>
  </si>
  <si>
    <t>8002836644</t>
  </si>
  <si>
    <t>1002217582</t>
  </si>
  <si>
    <t>012-024-00414437</t>
  </si>
  <si>
    <t>9000812457</t>
  </si>
  <si>
    <t>012-022-00317790</t>
  </si>
  <si>
    <t>40570241</t>
  </si>
  <si>
    <t>0000398325</t>
  </si>
  <si>
    <t>8002836735</t>
  </si>
  <si>
    <t>012-024-00414438</t>
  </si>
  <si>
    <t>9000812456</t>
  </si>
  <si>
    <t>012-022-00317789</t>
  </si>
  <si>
    <t>0000398326</t>
  </si>
  <si>
    <t>8002836736</t>
  </si>
  <si>
    <t>1002217529</t>
  </si>
  <si>
    <t>012-024-00414439</t>
  </si>
  <si>
    <t>9000812459</t>
  </si>
  <si>
    <t>012-022-00317791</t>
  </si>
  <si>
    <t>40570243</t>
  </si>
  <si>
    <t>P000034238</t>
  </si>
  <si>
    <t>8002836676</t>
  </si>
  <si>
    <t>1002217496</t>
  </si>
  <si>
    <t>012-024-00414440</t>
  </si>
  <si>
    <t>9000812461</t>
  </si>
  <si>
    <t>012-022-00317792</t>
  </si>
  <si>
    <t>40570227</t>
  </si>
  <si>
    <t>P000034228</t>
  </si>
  <si>
    <t>8002836640</t>
  </si>
  <si>
    <t>1002217580</t>
  </si>
  <si>
    <t>012-024-00414441</t>
  </si>
  <si>
    <t>9000812464</t>
  </si>
  <si>
    <t>012-022-00317795</t>
  </si>
  <si>
    <t>40570152</t>
  </si>
  <si>
    <t>P000034213</t>
  </si>
  <si>
    <t>8002836732</t>
  </si>
  <si>
    <t>012-024-00414442</t>
  </si>
  <si>
    <t>9000812462</t>
  </si>
  <si>
    <t>012-022-00317793</t>
  </si>
  <si>
    <t>40570151</t>
  </si>
  <si>
    <t>P000034212</t>
  </si>
  <si>
    <t>8002836734</t>
  </si>
  <si>
    <t>012-024-00414443</t>
  </si>
  <si>
    <t>9000812463</t>
  </si>
  <si>
    <t>012-022-00317794</t>
  </si>
  <si>
    <t>40570150</t>
  </si>
  <si>
    <t>P000034211</t>
  </si>
  <si>
    <t>8002836733</t>
  </si>
  <si>
    <t>1002217563</t>
  </si>
  <si>
    <t>012-024-00414444</t>
  </si>
  <si>
    <t>9000812437</t>
  </si>
  <si>
    <t>013-020-00048304</t>
  </si>
  <si>
    <t>70178670</t>
  </si>
  <si>
    <t>0000398329</t>
  </si>
  <si>
    <t>8002836715</t>
  </si>
  <si>
    <t>1002217533</t>
  </si>
  <si>
    <t>012-024-00414445</t>
  </si>
  <si>
    <t>9000812466</t>
  </si>
  <si>
    <t>012-022-00317796</t>
  </si>
  <si>
    <t>40570228</t>
  </si>
  <si>
    <t>P000034229</t>
  </si>
  <si>
    <t>8002836682</t>
  </si>
  <si>
    <t>1002217554</t>
  </si>
  <si>
    <t>012-024-00414446</t>
  </si>
  <si>
    <t>2500109031</t>
  </si>
  <si>
    <t>P000034239</t>
  </si>
  <si>
    <t>8002836707</t>
  </si>
  <si>
    <t>1002217566</t>
  </si>
  <si>
    <t>012-024-00414447</t>
  </si>
  <si>
    <t>9000812476</t>
  </si>
  <si>
    <t>012-022-00317798</t>
  </si>
  <si>
    <t>40570246</t>
  </si>
  <si>
    <t>0000398342</t>
  </si>
  <si>
    <t>8002836717</t>
  </si>
  <si>
    <t>012-024-00414448</t>
  </si>
  <si>
    <t>9000812474</t>
  </si>
  <si>
    <t>012-022-00317797</t>
  </si>
  <si>
    <t>0000398341</t>
  </si>
  <si>
    <t>8002836718</t>
  </si>
  <si>
    <t>1002217609</t>
  </si>
  <si>
    <t>012-024-00414449</t>
  </si>
  <si>
    <t>0000396145</t>
  </si>
  <si>
    <t>8002836776</t>
  </si>
  <si>
    <t>1002217534</t>
  </si>
  <si>
    <t>012-024-00414450</t>
  </si>
  <si>
    <t>9000812567</t>
  </si>
  <si>
    <t>012-022-00317799</t>
  </si>
  <si>
    <t>40570232</t>
  </si>
  <si>
    <t>P000034230</t>
  </si>
  <si>
    <t>8002836683</t>
  </si>
  <si>
    <t>1002217565</t>
  </si>
  <si>
    <t>012-024-00414451</t>
  </si>
  <si>
    <t>9000812571</t>
  </si>
  <si>
    <t>012-022-00317800</t>
  </si>
  <si>
    <t>40570245</t>
  </si>
  <si>
    <t>P000034240</t>
  </si>
  <si>
    <t>8002836716</t>
  </si>
  <si>
    <t>1002217585</t>
  </si>
  <si>
    <t>012-024-00414452</t>
  </si>
  <si>
    <t>9000812573</t>
  </si>
  <si>
    <t>012-022-00317801</t>
  </si>
  <si>
    <t>40570247</t>
  </si>
  <si>
    <t>0000398346</t>
  </si>
  <si>
    <t>8002836739</t>
  </si>
  <si>
    <t>1002217605</t>
  </si>
  <si>
    <t>012-024-00414453</t>
  </si>
  <si>
    <t>9000812574</t>
  </si>
  <si>
    <t>012-022-00317802</t>
  </si>
  <si>
    <t>40569919</t>
  </si>
  <si>
    <t>0000397924</t>
  </si>
  <si>
    <t>8002836772</t>
  </si>
  <si>
    <t>1002217598</t>
  </si>
  <si>
    <t>012-024-00414454</t>
  </si>
  <si>
    <t>9000812576</t>
  </si>
  <si>
    <t>012-022-00317803</t>
  </si>
  <si>
    <t>40570257</t>
  </si>
  <si>
    <t>0000398366</t>
  </si>
  <si>
    <t>8002836765</t>
  </si>
  <si>
    <t>1002217591</t>
  </si>
  <si>
    <t>012-024-00414455</t>
  </si>
  <si>
    <t>2500109012</t>
  </si>
  <si>
    <t>0000398182</t>
  </si>
  <si>
    <t>8002836752</t>
  </si>
  <si>
    <t>1002217602</t>
  </si>
  <si>
    <t>012-024-00414456</t>
  </si>
  <si>
    <t>2500109034</t>
  </si>
  <si>
    <t>0000398382</t>
  </si>
  <si>
    <t>8002836768</t>
  </si>
  <si>
    <t>012-024-00414457</t>
  </si>
  <si>
    <t>0000398381</t>
  </si>
  <si>
    <t>8002836769</t>
  </si>
  <si>
    <t>1002217624</t>
  </si>
  <si>
    <t>012-024-00414458</t>
  </si>
  <si>
    <t>9000812586</t>
  </si>
  <si>
    <t>012-022-00317804</t>
  </si>
  <si>
    <t>40570255</t>
  </si>
  <si>
    <t>0000398360</t>
  </si>
  <si>
    <t>8002836792</t>
  </si>
  <si>
    <t>1002217616</t>
  </si>
  <si>
    <t>012-024-00414459</t>
  </si>
  <si>
    <t>9000812589</t>
  </si>
  <si>
    <t>012-022-00317805</t>
  </si>
  <si>
    <t>40570276</t>
  </si>
  <si>
    <t>P000034245</t>
  </si>
  <si>
    <t>8002836783</t>
  </si>
  <si>
    <t>1002217649</t>
  </si>
  <si>
    <t>012-024-00414460</t>
  </si>
  <si>
    <t>9000812593</t>
  </si>
  <si>
    <t>012-022-00317806</t>
  </si>
  <si>
    <t>40570278</t>
  </si>
  <si>
    <t>0000398394</t>
  </si>
  <si>
    <t>8002836820</t>
  </si>
  <si>
    <t>1002217619</t>
  </si>
  <si>
    <t>012-024-00414461</t>
  </si>
  <si>
    <t>9000812595</t>
  </si>
  <si>
    <t>012-022-00317807</t>
  </si>
  <si>
    <t>40570287</t>
  </si>
  <si>
    <t>P000034247</t>
  </si>
  <si>
    <t>8002836787</t>
  </si>
  <si>
    <t>810648</t>
  </si>
  <si>
    <t>FERRETERIA DON PANCHO</t>
  </si>
  <si>
    <t>AV ELOY ALFARO</t>
  </si>
  <si>
    <t>1002217612</t>
  </si>
  <si>
    <t>012-024-00414462</t>
  </si>
  <si>
    <t>9000812597</t>
  </si>
  <si>
    <t>012-022-00317808</t>
  </si>
  <si>
    <t>40570269</t>
  </si>
  <si>
    <t>0000398375</t>
  </si>
  <si>
    <t>8002836778</t>
  </si>
  <si>
    <t>1002217631</t>
  </si>
  <si>
    <t>012-024-00414463</t>
  </si>
  <si>
    <t>9000812601</t>
  </si>
  <si>
    <t>012-022-00317809</t>
  </si>
  <si>
    <t>40570272</t>
  </si>
  <si>
    <t>P000034244</t>
  </si>
  <si>
    <t>8002836799</t>
  </si>
  <si>
    <t>810752</t>
  </si>
  <si>
    <t>FERRETERIA MILAN</t>
  </si>
  <si>
    <t>PANAMERICANA NORTE KM 151</t>
  </si>
  <si>
    <t>1002217634</t>
  </si>
  <si>
    <t>012-024-00414464</t>
  </si>
  <si>
    <t>9000812602</t>
  </si>
  <si>
    <t>012-022-00317810</t>
  </si>
  <si>
    <t>40570265</t>
  </si>
  <si>
    <t>0000398373</t>
  </si>
  <si>
    <t>8002836802</t>
  </si>
  <si>
    <t>1002217635</t>
  </si>
  <si>
    <t>012-024-00414466</t>
  </si>
  <si>
    <t>9000812603</t>
  </si>
  <si>
    <t>012-022-00317811</t>
  </si>
  <si>
    <t>40570263</t>
  </si>
  <si>
    <t>0000398372</t>
  </si>
  <si>
    <t>8002836803</t>
  </si>
  <si>
    <t>103818</t>
  </si>
  <si>
    <t>LOPEZ PINARGOTE YENY YAKELINE</t>
  </si>
  <si>
    <t>805541</t>
  </si>
  <si>
    <t>BODEGA FERRETERIA EL COLORADO</t>
  </si>
  <si>
    <t>VIA QUEVEDO KM 3 1/2 BYPASS</t>
  </si>
  <si>
    <t>1002217584</t>
  </si>
  <si>
    <t>012-024-00414467</t>
  </si>
  <si>
    <t>9000812446</t>
  </si>
  <si>
    <t>013-020-00048309</t>
  </si>
  <si>
    <t>70178678</t>
  </si>
  <si>
    <t>0000398356</t>
  </si>
  <si>
    <t>8002836738</t>
  </si>
  <si>
    <t>1002217673</t>
  </si>
  <si>
    <t>012-024-00414468</t>
  </si>
  <si>
    <t>9000812612</t>
  </si>
  <si>
    <t>012-022-00317812</t>
  </si>
  <si>
    <t>40570302</t>
  </si>
  <si>
    <t>0000398443</t>
  </si>
  <si>
    <t>8002836845</t>
  </si>
  <si>
    <t>1002217725</t>
  </si>
  <si>
    <t>012-024-00414469</t>
  </si>
  <si>
    <t>9000812616</t>
  </si>
  <si>
    <t>012-022-00317813</t>
  </si>
  <si>
    <t>40570314</t>
  </si>
  <si>
    <t>P000034253</t>
  </si>
  <si>
    <t>8002836907</t>
  </si>
  <si>
    <t>1002217640</t>
  </si>
  <si>
    <t>012-024-00414470</t>
  </si>
  <si>
    <t>9000812620</t>
  </si>
  <si>
    <t>012-022-00317814</t>
  </si>
  <si>
    <t>40570125</t>
  </si>
  <si>
    <t>0000398364</t>
  </si>
  <si>
    <t>8002836809</t>
  </si>
  <si>
    <t>804691</t>
  </si>
  <si>
    <t>JARAMILLO ARGANDOÑA JAVIER</t>
  </si>
  <si>
    <t>VIA FLAVIO ALFARO 4KM DE LA CRESPA</t>
  </si>
  <si>
    <t>1002217750</t>
  </si>
  <si>
    <t>012-024-00414471</t>
  </si>
  <si>
    <t>9000812622</t>
  </si>
  <si>
    <t>012-022-00317815</t>
  </si>
  <si>
    <t>0000397509</t>
  </si>
  <si>
    <t>8002836933</t>
  </si>
  <si>
    <t>1002217615</t>
  </si>
  <si>
    <t>012-024-00414472</t>
  </si>
  <si>
    <t>9000812624</t>
  </si>
  <si>
    <t>012-022-00317816</t>
  </si>
  <si>
    <t>40570256</t>
  </si>
  <si>
    <t>P000034241</t>
  </si>
  <si>
    <t>8002836781</t>
  </si>
  <si>
    <t>800778</t>
  </si>
  <si>
    <t>ACEROS STO.DGO.</t>
  </si>
  <si>
    <t>ACEROS SANTO DOMINGO VIA A QUEVEDO</t>
  </si>
  <si>
    <t>1002217661</t>
  </si>
  <si>
    <t>012-024-00414473</t>
  </si>
  <si>
    <t>9000812629</t>
  </si>
  <si>
    <t>012-022-00317817</t>
  </si>
  <si>
    <t>40570280</t>
  </si>
  <si>
    <t>0000398402</t>
  </si>
  <si>
    <t>8002836834</t>
  </si>
  <si>
    <t>1002217687</t>
  </si>
  <si>
    <t>012-024-00414474</t>
  </si>
  <si>
    <t>9000812632</t>
  </si>
  <si>
    <t>012-022-00317818</t>
  </si>
  <si>
    <t>40570220</t>
  </si>
  <si>
    <t>P000034225</t>
  </si>
  <si>
    <t>8002836864</t>
  </si>
  <si>
    <t>1002217739</t>
  </si>
  <si>
    <t>012-024-00414475</t>
  </si>
  <si>
    <t>2500109038</t>
  </si>
  <si>
    <t>P000034256</t>
  </si>
  <si>
    <t>8002836924</t>
  </si>
  <si>
    <t>810818</t>
  </si>
  <si>
    <t>FERRETERÍA SR TARABATA</t>
  </si>
  <si>
    <t>ISIDRO AYORA</t>
  </si>
  <si>
    <t>OPOLME</t>
  </si>
  <si>
    <t>O-Pichincha-Olmedo-Lachimba</t>
  </si>
  <si>
    <t>1002217659</t>
  </si>
  <si>
    <t>012-024-00414476</t>
  </si>
  <si>
    <t>9000812635</t>
  </si>
  <si>
    <t>012-022-00317819</t>
  </si>
  <si>
    <t>0000398401</t>
  </si>
  <si>
    <t>8002836832</t>
  </si>
  <si>
    <t>1002217667</t>
  </si>
  <si>
    <t>012-024-00414477</t>
  </si>
  <si>
    <t>9000812636</t>
  </si>
  <si>
    <t>012-022-00317820</t>
  </si>
  <si>
    <t>40570030</t>
  </si>
  <si>
    <t>0000398101</t>
  </si>
  <si>
    <t>8002836841</t>
  </si>
  <si>
    <t>1002217756</t>
  </si>
  <si>
    <t>012-024-00414478</t>
  </si>
  <si>
    <t>9000812637</t>
  </si>
  <si>
    <t>012-022-00317821</t>
  </si>
  <si>
    <t>40570315</t>
  </si>
  <si>
    <t>0000398463</t>
  </si>
  <si>
    <t>8002836938</t>
  </si>
  <si>
    <t>1002217691</t>
  </si>
  <si>
    <t>012-024-00414479</t>
  </si>
  <si>
    <t>9000812638</t>
  </si>
  <si>
    <t>012-022-00317822</t>
  </si>
  <si>
    <t>40570261</t>
  </si>
  <si>
    <t>P000034242</t>
  </si>
  <si>
    <t>8002836868</t>
  </si>
  <si>
    <t>1002217728</t>
  </si>
  <si>
    <t>012-024-00414480</t>
  </si>
  <si>
    <t>9000812640</t>
  </si>
  <si>
    <t>012-022-00317823</t>
  </si>
  <si>
    <t>40570309</t>
  </si>
  <si>
    <t>0000398450</t>
  </si>
  <si>
    <t>8002836911</t>
  </si>
  <si>
    <t>1002217717</t>
  </si>
  <si>
    <t>012-024-00414481</t>
  </si>
  <si>
    <t>9000812641</t>
  </si>
  <si>
    <t>012-022-00317824</t>
  </si>
  <si>
    <t>40570310</t>
  </si>
  <si>
    <t>0000398453</t>
  </si>
  <si>
    <t>8002836901</t>
  </si>
  <si>
    <t>811004</t>
  </si>
  <si>
    <t>MONTIEL JOSUETH</t>
  </si>
  <si>
    <t>BARRIO EL PROGRESO</t>
  </si>
  <si>
    <t>OETONC</t>
  </si>
  <si>
    <t>O-Esmeraldas-Tonchigue</t>
  </si>
  <si>
    <t>1002217697</t>
  </si>
  <si>
    <t>012-024-00414482</t>
  </si>
  <si>
    <t>9000812642</t>
  </si>
  <si>
    <t>012-022-00317825</t>
  </si>
  <si>
    <t>40570311</t>
  </si>
  <si>
    <t>0000398456</t>
  </si>
  <si>
    <t>8002836877</t>
  </si>
  <si>
    <t>1002217812</t>
  </si>
  <si>
    <t>012-024-00414483</t>
  </si>
  <si>
    <t>2500109020</t>
  </si>
  <si>
    <t>P000034199</t>
  </si>
  <si>
    <t>8002837012</t>
  </si>
  <si>
    <t>1002217690</t>
  </si>
  <si>
    <t>012-024-00414484</t>
  </si>
  <si>
    <t>9000812645</t>
  </si>
  <si>
    <t>012-022-00317826</t>
  </si>
  <si>
    <t>40570254</t>
  </si>
  <si>
    <t>0000398358</t>
  </si>
  <si>
    <t>8002836867</t>
  </si>
  <si>
    <t>1002217671</t>
  </si>
  <si>
    <t>012-024-00414485</t>
  </si>
  <si>
    <t>2500109035</t>
  </si>
  <si>
    <t>0000398418</t>
  </si>
  <si>
    <t>8002836844</t>
  </si>
  <si>
    <t>1002217744</t>
  </si>
  <si>
    <t>012-024-00414486</t>
  </si>
  <si>
    <t>9000812452</t>
  </si>
  <si>
    <t>013-020-00048310</t>
  </si>
  <si>
    <t>70178680</t>
  </si>
  <si>
    <t>0000398399</t>
  </si>
  <si>
    <t>8002836928</t>
  </si>
  <si>
    <t>1002217735</t>
  </si>
  <si>
    <t>012-024-00414487</t>
  </si>
  <si>
    <t>9000812651</t>
  </si>
  <si>
    <t>012-022-00317828</t>
  </si>
  <si>
    <t>40570333</t>
  </si>
  <si>
    <t>P000034259</t>
  </si>
  <si>
    <t>8002836919</t>
  </si>
  <si>
    <t>012-024-00414488</t>
  </si>
  <si>
    <t>9000812650</t>
  </si>
  <si>
    <t>012-022-00317827</t>
  </si>
  <si>
    <t>40570332</t>
  </si>
  <si>
    <t>P000034258</t>
  </si>
  <si>
    <t>8002836920</t>
  </si>
  <si>
    <t>1002217818</t>
  </si>
  <si>
    <t>012-024-00414489</t>
  </si>
  <si>
    <t>9000812657</t>
  </si>
  <si>
    <t>012-022-00317830</t>
  </si>
  <si>
    <t>40570297</t>
  </si>
  <si>
    <t>P000034250</t>
  </si>
  <si>
    <t>8002837021</t>
  </si>
  <si>
    <t>012-024-00414490</t>
  </si>
  <si>
    <t>9000812656</t>
  </si>
  <si>
    <t>012-022-00317829</t>
  </si>
  <si>
    <t>40570296</t>
  </si>
  <si>
    <t>P000034249</t>
  </si>
  <si>
    <t>8002837020</t>
  </si>
  <si>
    <t>1002217819</t>
  </si>
  <si>
    <t>012-024-00414491</t>
  </si>
  <si>
    <t>9000812658</t>
  </si>
  <si>
    <t>012-022-00317831</t>
  </si>
  <si>
    <t>40569215</t>
  </si>
  <si>
    <t>0000396887</t>
  </si>
  <si>
    <t>8002837022</t>
  </si>
  <si>
    <t>1002217722</t>
  </si>
  <si>
    <t>012-024-00414492</t>
  </si>
  <si>
    <t>0000398419</t>
  </si>
  <si>
    <t>8002836906</t>
  </si>
  <si>
    <t>1002217805</t>
  </si>
  <si>
    <t>012-024-00414493</t>
  </si>
  <si>
    <t>9000812660</t>
  </si>
  <si>
    <t>012-022-00317833</t>
  </si>
  <si>
    <t>40570346</t>
  </si>
  <si>
    <t>P000034262</t>
  </si>
  <si>
    <t>8002837004</t>
  </si>
  <si>
    <t>012-024-00414494</t>
  </si>
  <si>
    <t>9000812659</t>
  </si>
  <si>
    <t>012-022-00317832</t>
  </si>
  <si>
    <t>40570345</t>
  </si>
  <si>
    <t>P000034261</t>
  </si>
  <si>
    <t>8002837003</t>
  </si>
  <si>
    <t>1002217638</t>
  </si>
  <si>
    <t>012-024-00414495</t>
  </si>
  <si>
    <t>9000812663</t>
  </si>
  <si>
    <t>012-022-00317835</t>
  </si>
  <si>
    <t>40570274</t>
  </si>
  <si>
    <t>0000398379</t>
  </si>
  <si>
    <t>8002836807</t>
  </si>
  <si>
    <t>101495</t>
  </si>
  <si>
    <t>CABRERA CARRION JOHANA ELIZABETH</t>
  </si>
  <si>
    <t>800869</t>
  </si>
  <si>
    <t>FERRETERIA BALCAZAR</t>
  </si>
  <si>
    <t>ALEJANDRO LABAKA S/N Y JAIME ROLDOS</t>
  </si>
  <si>
    <t>012-024-00414496</t>
  </si>
  <si>
    <t>9000812662</t>
  </si>
  <si>
    <t>012-022-00317834</t>
  </si>
  <si>
    <t>0000398378</t>
  </si>
  <si>
    <t>8002836806</t>
  </si>
  <si>
    <t>1002217761</t>
  </si>
  <si>
    <t>012-024-00414497</t>
  </si>
  <si>
    <t>9000812664</t>
  </si>
  <si>
    <t>012-022-00317836</t>
  </si>
  <si>
    <t>40570289</t>
  </si>
  <si>
    <t>0000398414</t>
  </si>
  <si>
    <t>8002836943</t>
  </si>
  <si>
    <t>802480</t>
  </si>
  <si>
    <t>MANRIQUE SANCHEZ WALTER EDUARDO</t>
  </si>
  <si>
    <t>VIA A CHADE Y AV DE LOS CHOFERES</t>
  </si>
  <si>
    <t>1002217700</t>
  </si>
  <si>
    <t>012-024-00414498</t>
  </si>
  <si>
    <t>9000812666</t>
  </si>
  <si>
    <t>012-022-00317837</t>
  </si>
  <si>
    <t>0000398457</t>
  </si>
  <si>
    <t>8002836881</t>
  </si>
  <si>
    <t>1002217707</t>
  </si>
  <si>
    <t>012-024-00414499</t>
  </si>
  <si>
    <t>9000812667</t>
  </si>
  <si>
    <t>012-022-00317838</t>
  </si>
  <si>
    <t>40570308</t>
  </si>
  <si>
    <t>0000398447</t>
  </si>
  <si>
    <t>8002836888</t>
  </si>
  <si>
    <t>1002217729</t>
  </si>
  <si>
    <t>012-024-00414500</t>
  </si>
  <si>
    <t>9000812671</t>
  </si>
  <si>
    <t>012-022-00317839</t>
  </si>
  <si>
    <t>40570293</t>
  </si>
  <si>
    <t>P000034248</t>
  </si>
  <si>
    <t>8002836914</t>
  </si>
  <si>
    <t>1002217824</t>
  </si>
  <si>
    <t>012-024-00414501</t>
  </si>
  <si>
    <t>9000812604</t>
  </si>
  <si>
    <t>013-020-00048313</t>
  </si>
  <si>
    <t>70178716</t>
  </si>
  <si>
    <t>0000398519</t>
  </si>
  <si>
    <t>8002837031</t>
  </si>
  <si>
    <t>810673</t>
  </si>
  <si>
    <t>FERRETERIA CONSA</t>
  </si>
  <si>
    <t>HUMBERTO ALBORNOZ</t>
  </si>
  <si>
    <t>OPBELI</t>
  </si>
  <si>
    <t>O-Pichincha-Belisarioquevedo</t>
  </si>
  <si>
    <t>1002217815</t>
  </si>
  <si>
    <t>012-024-00414502</t>
  </si>
  <si>
    <t>9000812672</t>
  </si>
  <si>
    <t>012-022-00317840</t>
  </si>
  <si>
    <t>40570306</t>
  </si>
  <si>
    <t>0000398470</t>
  </si>
  <si>
    <t>8002837016</t>
  </si>
  <si>
    <t>1002217823</t>
  </si>
  <si>
    <t>012-024-00414503</t>
  </si>
  <si>
    <t>9000812681</t>
  </si>
  <si>
    <t>012-022-00317842</t>
  </si>
  <si>
    <t>40570361</t>
  </si>
  <si>
    <t>P000034265</t>
  </si>
  <si>
    <t>8002837030</t>
  </si>
  <si>
    <t>012-024-00414504</t>
  </si>
  <si>
    <t>9000812680</t>
  </si>
  <si>
    <t>012-022-00317841</t>
  </si>
  <si>
    <t>40570360</t>
  </si>
  <si>
    <t>P000034264</t>
  </si>
  <si>
    <t>8002837029</t>
  </si>
  <si>
    <t>1002217789</t>
  </si>
  <si>
    <t>012-024-00414505</t>
  </si>
  <si>
    <t>9000812684</t>
  </si>
  <si>
    <t>012-022-00317845</t>
  </si>
  <si>
    <t>40570143</t>
  </si>
  <si>
    <t>P000034204</t>
  </si>
  <si>
    <t>8002836979</t>
  </si>
  <si>
    <t>802399</t>
  </si>
  <si>
    <t>BODEGA CARCELEN</t>
  </si>
  <si>
    <t>VICENTE DUQUE Y ANTONIO CASTILLO</t>
  </si>
  <si>
    <t>012-024-00414506</t>
  </si>
  <si>
    <t>9000812682</t>
  </si>
  <si>
    <t>012-022-00317843</t>
  </si>
  <si>
    <t>40570144</t>
  </si>
  <si>
    <t>P000034205</t>
  </si>
  <si>
    <t>8002836980</t>
  </si>
  <si>
    <t>012-024-00414507</t>
  </si>
  <si>
    <t>9000812683</t>
  </si>
  <si>
    <t>012-022-00317844</t>
  </si>
  <si>
    <t>40570145</t>
  </si>
  <si>
    <t>P000034206</t>
  </si>
  <si>
    <t>8002836978</t>
  </si>
  <si>
    <t>1002217752</t>
  </si>
  <si>
    <t>012-024-00414508</t>
  </si>
  <si>
    <t>9000812686</t>
  </si>
  <si>
    <t>012-022-00317847</t>
  </si>
  <si>
    <t>40570235</t>
  </si>
  <si>
    <t>0000398319</t>
  </si>
  <si>
    <t>8002836934</t>
  </si>
  <si>
    <t>012-024-00414509</t>
  </si>
  <si>
    <t>9000812685</t>
  </si>
  <si>
    <t>012-022-00317846</t>
  </si>
  <si>
    <t>0000398317</t>
  </si>
  <si>
    <t>8002836935</t>
  </si>
  <si>
    <t>1002217817</t>
  </si>
  <si>
    <t>012-024-00414510</t>
  </si>
  <si>
    <t>9000812688</t>
  </si>
  <si>
    <t>012-022-00317848</t>
  </si>
  <si>
    <t>40570357</t>
  </si>
  <si>
    <t>0000398532</t>
  </si>
  <si>
    <t>8002837019</t>
  </si>
  <si>
    <t>811114</t>
  </si>
  <si>
    <t>OBRA CHONGON</t>
  </si>
  <si>
    <t>CERCA VILLA SALAMANCA</t>
  </si>
  <si>
    <t>1002217835</t>
  </si>
  <si>
    <t>012-024-00414511</t>
  </si>
  <si>
    <t>9000812690</t>
  </si>
  <si>
    <t>012-022-00317850</t>
  </si>
  <si>
    <t>40570237</t>
  </si>
  <si>
    <t>P000034233</t>
  </si>
  <si>
    <t>8002837045</t>
  </si>
  <si>
    <t>012-024-00414512</t>
  </si>
  <si>
    <t>9000812689</t>
  </si>
  <si>
    <t>012-022-00317849</t>
  </si>
  <si>
    <t>40570236</t>
  </si>
  <si>
    <t>P000034232</t>
  </si>
  <si>
    <t>8002837044</t>
  </si>
  <si>
    <t>1002217783</t>
  </si>
  <si>
    <t>012-024-00414513</t>
  </si>
  <si>
    <t>9000812692</t>
  </si>
  <si>
    <t>012-022-00317852</t>
  </si>
  <si>
    <t>40570317</t>
  </si>
  <si>
    <t>0000398467</t>
  </si>
  <si>
    <t>8002836967</t>
  </si>
  <si>
    <t>809493</t>
  </si>
  <si>
    <t>ESTACIO QUIÑONEZ JORGE ISAAC</t>
  </si>
  <si>
    <t>PADRE LINO CAMPESAN  Y UNION PRO RE</t>
  </si>
  <si>
    <t>012-024-00414514</t>
  </si>
  <si>
    <t>9000812691</t>
  </si>
  <si>
    <t>012-022-00317851</t>
  </si>
  <si>
    <t>0000398468</t>
  </si>
  <si>
    <t>8002836966</t>
  </si>
  <si>
    <t>1002217845</t>
  </si>
  <si>
    <t>012-024-00414515</t>
  </si>
  <si>
    <t>9000812730</t>
  </si>
  <si>
    <t>012-022-00317853</t>
  </si>
  <si>
    <t>40570295</t>
  </si>
  <si>
    <t>0000398434</t>
  </si>
  <si>
    <t>8002837055</t>
  </si>
  <si>
    <t>1002217712</t>
  </si>
  <si>
    <t>012-024-00414516</t>
  </si>
  <si>
    <t>9000812731</t>
  </si>
  <si>
    <t>012-022-00317854</t>
  </si>
  <si>
    <t>40570290</t>
  </si>
  <si>
    <t>0000398416</t>
  </si>
  <si>
    <t>8002836894</t>
  </si>
  <si>
    <t>1002217868</t>
  </si>
  <si>
    <t>012-024-00414517</t>
  </si>
  <si>
    <t>9000812733</t>
  </si>
  <si>
    <t>012-022-00317855</t>
  </si>
  <si>
    <t>0000397787</t>
  </si>
  <si>
    <t>8002837085</t>
  </si>
  <si>
    <t>1002217832</t>
  </si>
  <si>
    <t>012-024-00414518</t>
  </si>
  <si>
    <t>9000812734</t>
  </si>
  <si>
    <t>012-022-00317856</t>
  </si>
  <si>
    <t>40570325</t>
  </si>
  <si>
    <t>0000398481</t>
  </si>
  <si>
    <t>8002837040</t>
  </si>
  <si>
    <t>809652</t>
  </si>
  <si>
    <t>ROJAS ALBARRACIN CARMEN JULIA</t>
  </si>
  <si>
    <t>MACHALA</t>
  </si>
  <si>
    <t>LA PRADERA B SOLAR 2  Y JUAN PABLO</t>
  </si>
  <si>
    <t>OOHUAQ</t>
  </si>
  <si>
    <t>O-Eloro-Huaquillas</t>
  </si>
  <si>
    <t>1002217895</t>
  </si>
  <si>
    <t>012-024-00414519</t>
  </si>
  <si>
    <t>9000812735</t>
  </si>
  <si>
    <t>012-022-00317857</t>
  </si>
  <si>
    <t>40570327</t>
  </si>
  <si>
    <t>P000034255</t>
  </si>
  <si>
    <t>8002837119</t>
  </si>
  <si>
    <t>1002217839</t>
  </si>
  <si>
    <t>012-024-00414520</t>
  </si>
  <si>
    <t>2500109033</t>
  </si>
  <si>
    <t>P000034243</t>
  </si>
  <si>
    <t>8002837049</t>
  </si>
  <si>
    <t>801503</t>
  </si>
  <si>
    <t>FERRIGONZ No 3</t>
  </si>
  <si>
    <t>AV GONZALO LEON Y AV LIBERTAD</t>
  </si>
  <si>
    <t>1002217853</t>
  </si>
  <si>
    <t>012-024-00414521</t>
  </si>
  <si>
    <t>9000812737</t>
  </si>
  <si>
    <t>012-022-00317858</t>
  </si>
  <si>
    <t>40570298</t>
  </si>
  <si>
    <t>0000398435</t>
  </si>
  <si>
    <t>8002837066</t>
  </si>
  <si>
    <t>809724</t>
  </si>
  <si>
    <t>OBRA CONSORCIO MALIMPA ZAPALLO</t>
  </si>
  <si>
    <t>VIA PRINCIPAL RECINTO ZAPALLO</t>
  </si>
  <si>
    <t>OEZAPA</t>
  </si>
  <si>
    <t>O-Esmeraldas-Zapallo</t>
  </si>
  <si>
    <t>1002217828</t>
  </si>
  <si>
    <t>012-024-00414522</t>
  </si>
  <si>
    <t>9000812740</t>
  </si>
  <si>
    <t>012-022-00317859</t>
  </si>
  <si>
    <t>40570343</t>
  </si>
  <si>
    <t>P000034260</t>
  </si>
  <si>
    <t>8002837035</t>
  </si>
  <si>
    <t>1002217886</t>
  </si>
  <si>
    <t>012-024-00414523</t>
  </si>
  <si>
    <t>9000812741</t>
  </si>
  <si>
    <t>012-022-00317860</t>
  </si>
  <si>
    <t>40570330</t>
  </si>
  <si>
    <t>P000034257</t>
  </si>
  <si>
    <t>8002837107</t>
  </si>
  <si>
    <t>1002217897</t>
  </si>
  <si>
    <t>012-024-00414524</t>
  </si>
  <si>
    <t>9000812746</t>
  </si>
  <si>
    <t>012-022-00317861</t>
  </si>
  <si>
    <t>40569577</t>
  </si>
  <si>
    <t>0000397375</t>
  </si>
  <si>
    <t>8002837122</t>
  </si>
  <si>
    <t>1002217771</t>
  </si>
  <si>
    <t>012-024-00414525</t>
  </si>
  <si>
    <t>9000812748</t>
  </si>
  <si>
    <t>012-022-00317863</t>
  </si>
  <si>
    <t>40570322</t>
  </si>
  <si>
    <t>0000398479</t>
  </si>
  <si>
    <t>8002836953</t>
  </si>
  <si>
    <t>012-024-00414526</t>
  </si>
  <si>
    <t>9000812747</t>
  </si>
  <si>
    <t>012-022-00317862</t>
  </si>
  <si>
    <t>0000398478</t>
  </si>
  <si>
    <t>8002836954</t>
  </si>
  <si>
    <t>1002217899</t>
  </si>
  <si>
    <t>012-024-00414527</t>
  </si>
  <si>
    <t>9000812752</t>
  </si>
  <si>
    <t>012-022-00317864</t>
  </si>
  <si>
    <t>40570277</t>
  </si>
  <si>
    <t>0000398387</t>
  </si>
  <si>
    <t>8002837126</t>
  </si>
  <si>
    <t>1002217747</t>
  </si>
  <si>
    <t>012-024-00414528</t>
  </si>
  <si>
    <t>9000812754</t>
  </si>
  <si>
    <t>012-022-00317865</t>
  </si>
  <si>
    <t>40569471</t>
  </si>
  <si>
    <t>0000397766</t>
  </si>
  <si>
    <t>8002836931</t>
  </si>
  <si>
    <t>10000132</t>
  </si>
  <si>
    <t>MOSSO ORTIZ SHIRLEY JANETH</t>
  </si>
  <si>
    <t>806881</t>
  </si>
  <si>
    <t>FERRETERIA EL FERRETERO</t>
  </si>
  <si>
    <t>GUARANDA</t>
  </si>
  <si>
    <t>AV. PANAMERICANA NORTE</t>
  </si>
  <si>
    <t>OBGUAR</t>
  </si>
  <si>
    <t>O-Bolivar-Guaranda</t>
  </si>
  <si>
    <t>1002217936</t>
  </si>
  <si>
    <t>012-024-00414529</t>
  </si>
  <si>
    <t>9000812757</t>
  </si>
  <si>
    <t>012-022-00317866</t>
  </si>
  <si>
    <t>0000398388</t>
  </si>
  <si>
    <t>8002837178</t>
  </si>
  <si>
    <t>1002217855</t>
  </si>
  <si>
    <t>012-024-00414530</t>
  </si>
  <si>
    <t>9000812762</t>
  </si>
  <si>
    <t>012-022-00317868</t>
  </si>
  <si>
    <t>40570364</t>
  </si>
  <si>
    <t>0000398552</t>
  </si>
  <si>
    <t>8002837070</t>
  </si>
  <si>
    <t>012-024-00414531</t>
  </si>
  <si>
    <t>9000812761</t>
  </si>
  <si>
    <t>012-022-00317867</t>
  </si>
  <si>
    <t>0000398551</t>
  </si>
  <si>
    <t>8002837069</t>
  </si>
  <si>
    <t>1002217876</t>
  </si>
  <si>
    <t>012-024-00414532</t>
  </si>
  <si>
    <t>9000812764</t>
  </si>
  <si>
    <t>012-022-00317870</t>
  </si>
  <si>
    <t>40570304</t>
  </si>
  <si>
    <t>P000034252</t>
  </si>
  <si>
    <t>8002837097</t>
  </si>
  <si>
    <t>805951</t>
  </si>
  <si>
    <t>LOCAL EL COCA 2</t>
  </si>
  <si>
    <t>AV 9 DE OCTUBRE Y LIMONCOCHA</t>
  </si>
  <si>
    <t>012-024-00414533</t>
  </si>
  <si>
    <t>9000812763</t>
  </si>
  <si>
    <t>012-022-00317869</t>
  </si>
  <si>
    <t>40570303</t>
  </si>
  <si>
    <t>P000034251</t>
  </si>
  <si>
    <t>8002837098</t>
  </si>
  <si>
    <t>1002217928</t>
  </si>
  <si>
    <t>012-024-00414534</t>
  </si>
  <si>
    <t>9000812769</t>
  </si>
  <si>
    <t>012-022-00317871</t>
  </si>
  <si>
    <t>0000396888</t>
  </si>
  <si>
    <t>8002837163</t>
  </si>
  <si>
    <t>1002217925</t>
  </si>
  <si>
    <t>012-024-00414535</t>
  </si>
  <si>
    <t>9000812773</t>
  </si>
  <si>
    <t>012-022-00317873</t>
  </si>
  <si>
    <t>40570384</t>
  </si>
  <si>
    <t>0000398606</t>
  </si>
  <si>
    <t>8002837159</t>
  </si>
  <si>
    <t>012-024-00414536</t>
  </si>
  <si>
    <t>9000812772</t>
  </si>
  <si>
    <t>012-022-00317872</t>
  </si>
  <si>
    <t>0000398605</t>
  </si>
  <si>
    <t>8002837158</t>
  </si>
  <si>
    <t>1002217945</t>
  </si>
  <si>
    <t>012-024-00414537</t>
  </si>
  <si>
    <t>9000812774</t>
  </si>
  <si>
    <t>012-022-00317874</t>
  </si>
  <si>
    <t>40570158</t>
  </si>
  <si>
    <t>P000034214</t>
  </si>
  <si>
    <t>8002837190</t>
  </si>
  <si>
    <t>1002217941</t>
  </si>
  <si>
    <t>012-024-00414538</t>
  </si>
  <si>
    <t>9000812779</t>
  </si>
  <si>
    <t>012-022-00317877</t>
  </si>
  <si>
    <t>40570380</t>
  </si>
  <si>
    <t>P000034274</t>
  </si>
  <si>
    <t>8002837184</t>
  </si>
  <si>
    <t>012-024-00414539</t>
  </si>
  <si>
    <t>9000812777</t>
  </si>
  <si>
    <t>012-022-00317875</t>
  </si>
  <si>
    <t>40570379</t>
  </si>
  <si>
    <t>P000034273</t>
  </si>
  <si>
    <t>8002837186</t>
  </si>
  <si>
    <t>012-024-00414540</t>
  </si>
  <si>
    <t>9000812778</t>
  </si>
  <si>
    <t>012-022-00317876</t>
  </si>
  <si>
    <t>40570378</t>
  </si>
  <si>
    <t>P000034272</t>
  </si>
  <si>
    <t>8002837185</t>
  </si>
  <si>
    <t>1002217975</t>
  </si>
  <si>
    <t>012-024-00414541</t>
  </si>
  <si>
    <t>9000812780</t>
  </si>
  <si>
    <t>012-022-00317878</t>
  </si>
  <si>
    <t>40570376</t>
  </si>
  <si>
    <t>0000398600</t>
  </si>
  <si>
    <t>8002837225</t>
  </si>
  <si>
    <t>806612</t>
  </si>
  <si>
    <t>OBRA INMODIN COSTA JAMA</t>
  </si>
  <si>
    <t>VÍA PEDERNALES</t>
  </si>
  <si>
    <t>1002217937</t>
  </si>
  <si>
    <t>012-024-00414542</t>
  </si>
  <si>
    <t>9000812781</t>
  </si>
  <si>
    <t>012-022-00317879</t>
  </si>
  <si>
    <t>40570383</t>
  </si>
  <si>
    <t>0000398603</t>
  </si>
  <si>
    <t>8002837179</t>
  </si>
  <si>
    <t>1002217943</t>
  </si>
  <si>
    <t>012-024-00414543</t>
  </si>
  <si>
    <t>9000812783</t>
  </si>
  <si>
    <t>012-022-00317880</t>
  </si>
  <si>
    <t>40570394</t>
  </si>
  <si>
    <t>P000034278</t>
  </si>
  <si>
    <t>8002837188</t>
  </si>
  <si>
    <t>810098</t>
  </si>
  <si>
    <t>OBRA RECINTO CUPA</t>
  </si>
  <si>
    <t>VIA PRINCIPAL CUPA INGRESO POR FER</t>
  </si>
  <si>
    <t>1002217873</t>
  </si>
  <si>
    <t>012-024-00414544</t>
  </si>
  <si>
    <t>0000398339</t>
  </si>
  <si>
    <t>8002837091</t>
  </si>
  <si>
    <t>1002218002</t>
  </si>
  <si>
    <t>012-024-00414545</t>
  </si>
  <si>
    <t>9000812785</t>
  </si>
  <si>
    <t>012-022-00317882</t>
  </si>
  <si>
    <t>40570387</t>
  </si>
  <si>
    <t>P000034276</t>
  </si>
  <si>
    <t>8002837259</t>
  </si>
  <si>
    <t>806715</t>
  </si>
  <si>
    <t>BLOQUERA SR RUBEN</t>
  </si>
  <si>
    <t>TRONCAL DE LA SIERRA Y SAN AGUSTIN</t>
  </si>
  <si>
    <t>012-024-00414546</t>
  </si>
  <si>
    <t>9000812784</t>
  </si>
  <si>
    <t>012-022-00317881</t>
  </si>
  <si>
    <t>40570388</t>
  </si>
  <si>
    <t>P000034277</t>
  </si>
  <si>
    <t>8002837260</t>
  </si>
  <si>
    <t>803668</t>
  </si>
  <si>
    <t>FERREHOGAR YARUQUI</t>
  </si>
  <si>
    <t>CALLE QUITO Y SIMON BOLIVAR</t>
  </si>
  <si>
    <t>1002217980</t>
  </si>
  <si>
    <t>012-024-00414547</t>
  </si>
  <si>
    <t>9000812786</t>
  </si>
  <si>
    <t>012-022-00317883</t>
  </si>
  <si>
    <t>40570407</t>
  </si>
  <si>
    <t>0000398644</t>
  </si>
  <si>
    <t>8002837231</t>
  </si>
  <si>
    <t>1002217967</t>
  </si>
  <si>
    <t>012-024-00414548</t>
  </si>
  <si>
    <t>9000812789</t>
  </si>
  <si>
    <t>012-022-00317885</t>
  </si>
  <si>
    <t>40570391</t>
  </si>
  <si>
    <t>0000398620</t>
  </si>
  <si>
    <t>8002837217</t>
  </si>
  <si>
    <t>012-024-00414549</t>
  </si>
  <si>
    <t>9000812788</t>
  </si>
  <si>
    <t>012-022-00317884</t>
  </si>
  <si>
    <t>40570390</t>
  </si>
  <si>
    <t>0000398619</t>
  </si>
  <si>
    <t>8002837216</t>
  </si>
  <si>
    <t>1002217949</t>
  </si>
  <si>
    <t>012-024-00414550</t>
  </si>
  <si>
    <t>9000812790</t>
  </si>
  <si>
    <t>012-022-00317886</t>
  </si>
  <si>
    <t>40569689</t>
  </si>
  <si>
    <t>0000397636</t>
  </si>
  <si>
    <t>8002837196</t>
  </si>
  <si>
    <t>1002217995</t>
  </si>
  <si>
    <t>012-024-00414551</t>
  </si>
  <si>
    <t>9000812793</t>
  </si>
  <si>
    <t>012-022-00317887</t>
  </si>
  <si>
    <t>40570411</t>
  </si>
  <si>
    <t>P000034279</t>
  </si>
  <si>
    <t>8002837252</t>
  </si>
  <si>
    <t>1002217953</t>
  </si>
  <si>
    <t>012-024-00414552</t>
  </si>
  <si>
    <t>9000812795</t>
  </si>
  <si>
    <t>012-022-00317888</t>
  </si>
  <si>
    <t>0000398599</t>
  </si>
  <si>
    <t>8002837199</t>
  </si>
  <si>
    <t>1002218023</t>
  </si>
  <si>
    <t>012-024-00414553</t>
  </si>
  <si>
    <t>2500108860</t>
  </si>
  <si>
    <t>P000033811</t>
  </si>
  <si>
    <t>8002837284</t>
  </si>
  <si>
    <t>1002218053</t>
  </si>
  <si>
    <t>012-024-00414554</t>
  </si>
  <si>
    <t>9000812801</t>
  </si>
  <si>
    <t>012-022-00317890</t>
  </si>
  <si>
    <t>40570371</t>
  </si>
  <si>
    <t>0000398590</t>
  </si>
  <si>
    <t>8002837324</t>
  </si>
  <si>
    <t>101513</t>
  </si>
  <si>
    <t>COMERCIO Y CONSTRUCCION</t>
  </si>
  <si>
    <t>801141</t>
  </si>
  <si>
    <t>B. FERRT LAS PALMAS</t>
  </si>
  <si>
    <t>FERRT LAS PALMA / NUESTR SRA DE STA</t>
  </si>
  <si>
    <t>012-024-00414555</t>
  </si>
  <si>
    <t>9000812800</t>
  </si>
  <si>
    <t>012-022-00317889</t>
  </si>
  <si>
    <t>0000398589</t>
  </si>
  <si>
    <t>8002837325</t>
  </si>
  <si>
    <t>1002217997</t>
  </si>
  <si>
    <t>012-024-00414556</t>
  </si>
  <si>
    <t>2500109043</t>
  </si>
  <si>
    <t>P000034268</t>
  </si>
  <si>
    <t>8002837254</t>
  </si>
  <si>
    <t>012-024-00414557</t>
  </si>
  <si>
    <t>2500109042</t>
  </si>
  <si>
    <t>P000034267</t>
  </si>
  <si>
    <t>8002837253</t>
  </si>
  <si>
    <t>1002218007</t>
  </si>
  <si>
    <t>012-024-00414558</t>
  </si>
  <si>
    <t>2500109048</t>
  </si>
  <si>
    <t>0000398615</t>
  </si>
  <si>
    <t>8002837266</t>
  </si>
  <si>
    <t>809451</t>
  </si>
  <si>
    <t>ALCIVAR CEDEÑO CLARA MARGARITA</t>
  </si>
  <si>
    <t>1002217948</t>
  </si>
  <si>
    <t>012-024-00414559</t>
  </si>
  <si>
    <t>0000396386</t>
  </si>
  <si>
    <t>8002837194</t>
  </si>
  <si>
    <t>1002218017</t>
  </si>
  <si>
    <t>012-024-00414560</t>
  </si>
  <si>
    <t>2500109052</t>
  </si>
  <si>
    <t>P000034280</t>
  </si>
  <si>
    <t>8002837279</t>
  </si>
  <si>
    <t>1002217957</t>
  </si>
  <si>
    <t>012-024-00414561</t>
  </si>
  <si>
    <t>9000812803</t>
  </si>
  <si>
    <t>012-022-00317891</t>
  </si>
  <si>
    <t>40570373</t>
  </si>
  <si>
    <t>0000398595</t>
  </si>
  <si>
    <t>8002837203</t>
  </si>
  <si>
    <t>1002217947</t>
  </si>
  <si>
    <t>012-024-00414562</t>
  </si>
  <si>
    <t>9000812804</t>
  </si>
  <si>
    <t>012-022-00317892</t>
  </si>
  <si>
    <t>0000397637</t>
  </si>
  <si>
    <t>8002837192</t>
  </si>
  <si>
    <t>1002218001</t>
  </si>
  <si>
    <t>012-024-00414563</t>
  </si>
  <si>
    <t>9000812807</t>
  </si>
  <si>
    <t>012-022-00317893</t>
  </si>
  <si>
    <t>0000398436</t>
  </si>
  <si>
    <t>8002837258</t>
  </si>
  <si>
    <t>1002218044</t>
  </si>
  <si>
    <t>012-024-00414564</t>
  </si>
  <si>
    <t>9000812809</t>
  </si>
  <si>
    <t>012-022-00317895</t>
  </si>
  <si>
    <t>40570422</t>
  </si>
  <si>
    <t>0000398660</t>
  </si>
  <si>
    <t>8002837314</t>
  </si>
  <si>
    <t>012-024-00414565</t>
  </si>
  <si>
    <t>9000812808</t>
  </si>
  <si>
    <t>012-022-00317894</t>
  </si>
  <si>
    <t>0000398661</t>
  </si>
  <si>
    <t>8002837313</t>
  </si>
  <si>
    <t>1002218065</t>
  </si>
  <si>
    <t>012-024-00414566</t>
  </si>
  <si>
    <t>9000812732</t>
  </si>
  <si>
    <t>013-020-00048318</t>
  </si>
  <si>
    <t>70178755</t>
  </si>
  <si>
    <t>0000398658</t>
  </si>
  <si>
    <t>8002837334</t>
  </si>
  <si>
    <t>1002218083</t>
  </si>
  <si>
    <t>012-024-00414567</t>
  </si>
  <si>
    <t>9000812813</t>
  </si>
  <si>
    <t>012-022-00317896</t>
  </si>
  <si>
    <t>0000398550</t>
  </si>
  <si>
    <t>8002837355</t>
  </si>
  <si>
    <t>1002217987</t>
  </si>
  <si>
    <t>012-024-00414568</t>
  </si>
  <si>
    <t>9000812814</t>
  </si>
  <si>
    <t>012-022-00317897</t>
  </si>
  <si>
    <t>40570402</t>
  </si>
  <si>
    <t>0000398640</t>
  </si>
  <si>
    <t>8002837239</t>
  </si>
  <si>
    <t>1002218121</t>
  </si>
  <si>
    <t>012-024-00414569</t>
  </si>
  <si>
    <t>9000812816</t>
  </si>
  <si>
    <t>012-022-00317899</t>
  </si>
  <si>
    <t>40570324</t>
  </si>
  <si>
    <t>0000398484</t>
  </si>
  <si>
    <t>8002837397</t>
  </si>
  <si>
    <t>012-024-00414570</t>
  </si>
  <si>
    <t>9000812815</t>
  </si>
  <si>
    <t>012-022-00317898</t>
  </si>
  <si>
    <t>40570312</t>
  </si>
  <si>
    <t>0000398482</t>
  </si>
  <si>
    <t>8002837396</t>
  </si>
  <si>
    <t>1002218027</t>
  </si>
  <si>
    <t>012-024-00414571</t>
  </si>
  <si>
    <t>9000812819</t>
  </si>
  <si>
    <t>012-022-00317901</t>
  </si>
  <si>
    <t>0000398392</t>
  </si>
  <si>
    <t>8002837290</t>
  </si>
  <si>
    <t>012-024-00414572</t>
  </si>
  <si>
    <t>9000812818</t>
  </si>
  <si>
    <t>012-022-00317900</t>
  </si>
  <si>
    <t>0000398391</t>
  </si>
  <si>
    <t>8002837289</t>
  </si>
  <si>
    <t>1002218129</t>
  </si>
  <si>
    <t>012-024-00414573</t>
  </si>
  <si>
    <t>2500109039</t>
  </si>
  <si>
    <t>0000398492</t>
  </si>
  <si>
    <t>8002837410</t>
  </si>
  <si>
    <t>012-024-00414574</t>
  </si>
  <si>
    <t>0000398493</t>
  </si>
  <si>
    <t>8002837409</t>
  </si>
  <si>
    <t>1002218043</t>
  </si>
  <si>
    <t>012-024-00414575</t>
  </si>
  <si>
    <t>9000812820</t>
  </si>
  <si>
    <t>012-022-00317902</t>
  </si>
  <si>
    <t>40570363</t>
  </si>
  <si>
    <t>0000398537</t>
  </si>
  <si>
    <t>8002837312</t>
  </si>
  <si>
    <t>103525</t>
  </si>
  <si>
    <t>NAVARRETE ZAMBRANO JACINTO HIPOLITO</t>
  </si>
  <si>
    <t>804989</t>
  </si>
  <si>
    <t>BODEGA PRINCIPAL OXIMETAL</t>
  </si>
  <si>
    <t>MANABI S/N Y PLAZA ACOSTA</t>
  </si>
  <si>
    <t>1002218125</t>
  </si>
  <si>
    <t>012-024-00414576</t>
  </si>
  <si>
    <t>9000812823</t>
  </si>
  <si>
    <t>012-022-00317905</t>
  </si>
  <si>
    <t>40570479</t>
  </si>
  <si>
    <t>0000398762</t>
  </si>
  <si>
    <t>8002837403</t>
  </si>
  <si>
    <t>012-024-00414577</t>
  </si>
  <si>
    <t>9000812821</t>
  </si>
  <si>
    <t>012-022-00317903</t>
  </si>
  <si>
    <t>0000398764</t>
  </si>
  <si>
    <t>8002837402</t>
  </si>
  <si>
    <t>012-024-00414578</t>
  </si>
  <si>
    <t>9000812822</t>
  </si>
  <si>
    <t>012-022-00317904</t>
  </si>
  <si>
    <t>0000398763</t>
  </si>
  <si>
    <t>8002837404</t>
  </si>
  <si>
    <t>1002218133</t>
  </si>
  <si>
    <t>012-024-00414579</t>
  </si>
  <si>
    <t>9000812824</t>
  </si>
  <si>
    <t>012-022-00317906</t>
  </si>
  <si>
    <t>40570444</t>
  </si>
  <si>
    <t>P000034285</t>
  </si>
  <si>
    <t>8002837414</t>
  </si>
  <si>
    <t>804348</t>
  </si>
  <si>
    <t>FERRETERIA LAGO AZUL</t>
  </si>
  <si>
    <t>PANAMERICANA Y GONZALES SUAREZ</t>
  </si>
  <si>
    <t>1002218066</t>
  </si>
  <si>
    <t>012-024-00414580</t>
  </si>
  <si>
    <t>0000397520</t>
  </si>
  <si>
    <t>8002837335</t>
  </si>
  <si>
    <t>1002218109</t>
  </si>
  <si>
    <t>012-024-00414581</t>
  </si>
  <si>
    <t>9000812825</t>
  </si>
  <si>
    <t>012-022-00317907</t>
  </si>
  <si>
    <t>0000398554</t>
  </si>
  <si>
    <t>8002837381</t>
  </si>
  <si>
    <t>1002218119</t>
  </si>
  <si>
    <t>012-024-00414582</t>
  </si>
  <si>
    <t>9000812827</t>
  </si>
  <si>
    <t>012-022-00317909</t>
  </si>
  <si>
    <t>40570477</t>
  </si>
  <si>
    <t>0000398757</t>
  </si>
  <si>
    <t>8002837392</t>
  </si>
  <si>
    <t>012-024-00414583</t>
  </si>
  <si>
    <t>9000812826</t>
  </si>
  <si>
    <t>012-022-00317908</t>
  </si>
  <si>
    <t>0000398758</t>
  </si>
  <si>
    <t>8002837393</t>
  </si>
  <si>
    <t>1002218139</t>
  </si>
  <si>
    <t>012-024-00414584</t>
  </si>
  <si>
    <t>9000812610</t>
  </si>
  <si>
    <t>013-020-00048315</t>
  </si>
  <si>
    <t>70178719</t>
  </si>
  <si>
    <t>0000398524</t>
  </si>
  <si>
    <t>8002837420</t>
  </si>
  <si>
    <t>012-024-00414585</t>
  </si>
  <si>
    <t>0000398523</t>
  </si>
  <si>
    <t>8002837421</t>
  </si>
  <si>
    <t>012-024-00414586</t>
  </si>
  <si>
    <t>9000812609</t>
  </si>
  <si>
    <t>013-020-00048314</t>
  </si>
  <si>
    <t>70178718</t>
  </si>
  <si>
    <t>0000398522</t>
  </si>
  <si>
    <t>8002837419</t>
  </si>
  <si>
    <t>800993</t>
  </si>
  <si>
    <t>SELVALEGRE CAMPEON bodega MCevallos</t>
  </si>
  <si>
    <t>VELOZ 4050 Y CARLOS ZAMBRANO</t>
  </si>
  <si>
    <t>1002218120</t>
  </si>
  <si>
    <t>012-024-00414587</t>
  </si>
  <si>
    <t>9000812828</t>
  </si>
  <si>
    <t>012-022-00317910</t>
  </si>
  <si>
    <t>40570133</t>
  </si>
  <si>
    <t>0000398254</t>
  </si>
  <si>
    <t>8002837395</t>
  </si>
  <si>
    <t>1002218114</t>
  </si>
  <si>
    <t>012-024-00414588</t>
  </si>
  <si>
    <t>2500109059</t>
  </si>
  <si>
    <t>P000034287</t>
  </si>
  <si>
    <t>8002837386</t>
  </si>
  <si>
    <t>012-024-00414589</t>
  </si>
  <si>
    <t>2500109058</t>
  </si>
  <si>
    <t>P000034286</t>
  </si>
  <si>
    <t>8002837385</t>
  </si>
  <si>
    <t>1002218158</t>
  </si>
  <si>
    <t>012-024-00414590</t>
  </si>
  <si>
    <t>9000812829</t>
  </si>
  <si>
    <t>012-022-00317911</t>
  </si>
  <si>
    <t>40570281</t>
  </si>
  <si>
    <t>P000034246</t>
  </si>
  <si>
    <t>8002837447</t>
  </si>
  <si>
    <t>1002218162</t>
  </si>
  <si>
    <t>012-024-00414591</t>
  </si>
  <si>
    <t>2500109055</t>
  </si>
  <si>
    <t>0000398666</t>
  </si>
  <si>
    <t>8002837450</t>
  </si>
  <si>
    <t>811116</t>
  </si>
  <si>
    <t>OBRA PUENTE AGUA DULCE</t>
  </si>
  <si>
    <t>CHINCHIPE</t>
  </si>
  <si>
    <t>PRINCIPAL CHINCHIPE</t>
  </si>
  <si>
    <t>OZELPA</t>
  </si>
  <si>
    <t>O-Zamorachinchi-Elpangui</t>
  </si>
  <si>
    <t>1002217963</t>
  </si>
  <si>
    <t>012-024-00414592</t>
  </si>
  <si>
    <t>9000812832</t>
  </si>
  <si>
    <t>012-022-00317912</t>
  </si>
  <si>
    <t>40570406</t>
  </si>
  <si>
    <t>0000398643</t>
  </si>
  <si>
    <t>8002837211</t>
  </si>
  <si>
    <t>1002218187</t>
  </si>
  <si>
    <t>012-024-00414593</t>
  </si>
  <si>
    <t>9000812834</t>
  </si>
  <si>
    <t>012-022-00317913</t>
  </si>
  <si>
    <t>40570399</t>
  </si>
  <si>
    <t>0000398637</t>
  </si>
  <si>
    <t>8002837476</t>
  </si>
  <si>
    <t>1002218135</t>
  </si>
  <si>
    <t>012-024-00414594</t>
  </si>
  <si>
    <t>9000812835</t>
  </si>
  <si>
    <t>012-022-00317914</t>
  </si>
  <si>
    <t>0000398528</t>
  </si>
  <si>
    <t>8002837415</t>
  </si>
  <si>
    <t>1002218165</t>
  </si>
  <si>
    <t>012-024-00414595</t>
  </si>
  <si>
    <t>0000398667</t>
  </si>
  <si>
    <t>8002837454</t>
  </si>
  <si>
    <t>1002218090</t>
  </si>
  <si>
    <t>012-024-00414596</t>
  </si>
  <si>
    <t>2500109062</t>
  </si>
  <si>
    <t>P000034290</t>
  </si>
  <si>
    <t>8002837363</t>
  </si>
  <si>
    <t>1002218180</t>
  </si>
  <si>
    <t>012-024-00414597</t>
  </si>
  <si>
    <t>9000812837</t>
  </si>
  <si>
    <t>012-022-00317915</t>
  </si>
  <si>
    <t>40570453</t>
  </si>
  <si>
    <t>P000034288</t>
  </si>
  <si>
    <t>8002837469</t>
  </si>
  <si>
    <t>101713</t>
  </si>
  <si>
    <t>CENTRO FERRETERO SAN AGUSTIN</t>
  </si>
  <si>
    <t>800988</t>
  </si>
  <si>
    <t>FERRETERI SN AGUSTIN</t>
  </si>
  <si>
    <t>FERRETERIA SAN AGUSTIN/ VIA A LATAC</t>
  </si>
  <si>
    <t>1002218172</t>
  </si>
  <si>
    <t>012-024-00414598</t>
  </si>
  <si>
    <t>9000812838</t>
  </si>
  <si>
    <t>012-022-00317916</t>
  </si>
  <si>
    <t>40570443</t>
  </si>
  <si>
    <t>P000034284</t>
  </si>
  <si>
    <t>8002837461</t>
  </si>
  <si>
    <t>1002218189</t>
  </si>
  <si>
    <t>012-024-00414599</t>
  </si>
  <si>
    <t>9000812839</t>
  </si>
  <si>
    <t>012-022-00317917</t>
  </si>
  <si>
    <t>40570413</t>
  </si>
  <si>
    <t>0000398654</t>
  </si>
  <si>
    <t>8002837478</t>
  </si>
  <si>
    <t>800678</t>
  </si>
  <si>
    <t>GILER MENDOZA PAULA</t>
  </si>
  <si>
    <t>GILER MENDOZA PAULA, JUNIN MANABI</t>
  </si>
  <si>
    <t>1002218207</t>
  </si>
  <si>
    <t>012-024-00414600</t>
  </si>
  <si>
    <t>2500109054</t>
  </si>
  <si>
    <t>P000034282</t>
  </si>
  <si>
    <t>8002837495</t>
  </si>
  <si>
    <t>1002218200</t>
  </si>
  <si>
    <t>012-024-00414601</t>
  </si>
  <si>
    <t>9000812840</t>
  </si>
  <si>
    <t>012-022-00317918</t>
  </si>
  <si>
    <t>0000397638</t>
  </si>
  <si>
    <t>8002837490</t>
  </si>
  <si>
    <t>1002218216</t>
  </si>
  <si>
    <t>012-024-00414602</t>
  </si>
  <si>
    <t>0000398665</t>
  </si>
  <si>
    <t>8002837505</t>
  </si>
  <si>
    <t>1002218098</t>
  </si>
  <si>
    <t>012-024-00414603</t>
  </si>
  <si>
    <t>9000812843</t>
  </si>
  <si>
    <t>012-022-00317919</t>
  </si>
  <si>
    <t>40570404</t>
  </si>
  <si>
    <t>0000398641</t>
  </si>
  <si>
    <t>8002837370</t>
  </si>
  <si>
    <t>810743</t>
  </si>
  <si>
    <t>GRANEL BODEGA ROMSERR</t>
  </si>
  <si>
    <t>ESMERALDAS VIA ATACAMES</t>
  </si>
  <si>
    <t>1002218161</t>
  </si>
  <si>
    <t>012-024-00414604</t>
  </si>
  <si>
    <t>9000812802</t>
  </si>
  <si>
    <t>013-020-00048323</t>
  </si>
  <si>
    <t>70178780</t>
  </si>
  <si>
    <t>0000398768</t>
  </si>
  <si>
    <t>8002837449</t>
  </si>
  <si>
    <t>1002218212</t>
  </si>
  <si>
    <t>012-024-00414605</t>
  </si>
  <si>
    <t>9000812850</t>
  </si>
  <si>
    <t>012-022-00317920</t>
  </si>
  <si>
    <t>40570365</t>
  </si>
  <si>
    <t>0000398562</t>
  </si>
  <si>
    <t>8002837500</t>
  </si>
  <si>
    <t>1002218251</t>
  </si>
  <si>
    <t>012-024-00414606</t>
  </si>
  <si>
    <t>2500109068</t>
  </si>
  <si>
    <t>0000398845</t>
  </si>
  <si>
    <t>8002837539</t>
  </si>
  <si>
    <t>1002218215</t>
  </si>
  <si>
    <t>012-024-00414607</t>
  </si>
  <si>
    <t>2500109051</t>
  </si>
  <si>
    <t>0000398836</t>
  </si>
  <si>
    <t>8002837503</t>
  </si>
  <si>
    <t>012-024-00414608</t>
  </si>
  <si>
    <t>0000398835</t>
  </si>
  <si>
    <t>8002837504</t>
  </si>
  <si>
    <t>1002218103</t>
  </si>
  <si>
    <t>012-024-00414609</t>
  </si>
  <si>
    <t>9000812851</t>
  </si>
  <si>
    <t>012-022-00317921</t>
  </si>
  <si>
    <t>40570418</t>
  </si>
  <si>
    <t>0000398656</t>
  </si>
  <si>
    <t>8002837375</t>
  </si>
  <si>
    <t>1002218243</t>
  </si>
  <si>
    <t>012-024-00414610</t>
  </si>
  <si>
    <t>0000397537</t>
  </si>
  <si>
    <t>8002837531</t>
  </si>
  <si>
    <t>1002218204</t>
  </si>
  <si>
    <t>012-024-00414611</t>
  </si>
  <si>
    <t>9000812853</t>
  </si>
  <si>
    <t>012-022-00317922</t>
  </si>
  <si>
    <t>40570430</t>
  </si>
  <si>
    <t>0000398677</t>
  </si>
  <si>
    <t>8002837493</t>
  </si>
  <si>
    <t>1002218241</t>
  </si>
  <si>
    <t>012-024-00414612</t>
  </si>
  <si>
    <t>2500109057</t>
  </si>
  <si>
    <t>0000398692</t>
  </si>
  <si>
    <t>8002837529</t>
  </si>
  <si>
    <t>807737</t>
  </si>
  <si>
    <t>OBRA EDICON PORTOVIEJO</t>
  </si>
  <si>
    <t>AV PICOASA</t>
  </si>
  <si>
    <t>1002218263</t>
  </si>
  <si>
    <t>012-024-00414613</t>
  </si>
  <si>
    <t>9000812861</t>
  </si>
  <si>
    <t>012-022-00317924</t>
  </si>
  <si>
    <t>40570381</t>
  </si>
  <si>
    <t>0000398681</t>
  </si>
  <si>
    <t>8002837554</t>
  </si>
  <si>
    <t>811113</t>
  </si>
  <si>
    <t>ECO OTAVALO QUIROGA</t>
  </si>
  <si>
    <t>QUIROGA Y BOLIVAR</t>
  </si>
  <si>
    <t>012-024-00414614</t>
  </si>
  <si>
    <t>9000812860</t>
  </si>
  <si>
    <t>012-022-00317923</t>
  </si>
  <si>
    <t>40570382</t>
  </si>
  <si>
    <t>0000398682</t>
  </si>
  <si>
    <t>8002837555</t>
  </si>
  <si>
    <t>1002218275</t>
  </si>
  <si>
    <t>012-024-00414615</t>
  </si>
  <si>
    <t>0000398668</t>
  </si>
  <si>
    <t>8002837567</t>
  </si>
  <si>
    <t>1002218250</t>
  </si>
  <si>
    <t>012-024-00414616</t>
  </si>
  <si>
    <t>2500109065</t>
  </si>
  <si>
    <t>0000398797</t>
  </si>
  <si>
    <t>8002837538</t>
  </si>
  <si>
    <t>1002218278</t>
  </si>
  <si>
    <t>012-024-00414617</t>
  </si>
  <si>
    <t>9000812862</t>
  </si>
  <si>
    <t>012-022-00317925</t>
  </si>
  <si>
    <t>40570439</t>
  </si>
  <si>
    <t>0000398704</t>
  </si>
  <si>
    <t>8002837570</t>
  </si>
  <si>
    <t>1002218287</t>
  </si>
  <si>
    <t>012-024-00414618</t>
  </si>
  <si>
    <t>9000812863</t>
  </si>
  <si>
    <t>012-022-00317926</t>
  </si>
  <si>
    <t>40570377</t>
  </si>
  <si>
    <t>0000398684</t>
  </si>
  <si>
    <t>8002837580</t>
  </si>
  <si>
    <t>1002218258</t>
  </si>
  <si>
    <t>012-024-00414619</t>
  </si>
  <si>
    <t>9000812865</t>
  </si>
  <si>
    <t>012-022-00317928</t>
  </si>
  <si>
    <t>40570491</t>
  </si>
  <si>
    <t>0000398787</t>
  </si>
  <si>
    <t>8002837550</t>
  </si>
  <si>
    <t>012-024-00414620</t>
  </si>
  <si>
    <t>9000812864</t>
  </si>
  <si>
    <t>012-022-00317927</t>
  </si>
  <si>
    <t>0000398788</t>
  </si>
  <si>
    <t>8002837549</t>
  </si>
  <si>
    <t>1002218288</t>
  </si>
  <si>
    <t>012-024-00414621</t>
  </si>
  <si>
    <t>9000812866</t>
  </si>
  <si>
    <t>012-022-00317929</t>
  </si>
  <si>
    <t>40570359</t>
  </si>
  <si>
    <t>0000398557</t>
  </si>
  <si>
    <t>8002837581</t>
  </si>
  <si>
    <t>810714</t>
  </si>
  <si>
    <t>GRANEL PIFO HORMIGONERA RC3</t>
  </si>
  <si>
    <t>TRONCAL SIERRA Y MA TERESA VELASQUE</t>
  </si>
  <si>
    <t>1002218299</t>
  </si>
  <si>
    <t>012-024-00414622</t>
  </si>
  <si>
    <t>9000812868</t>
  </si>
  <si>
    <t>012-022-00317930</t>
  </si>
  <si>
    <t>40570389</t>
  </si>
  <si>
    <t>0000398612</t>
  </si>
  <si>
    <t>8002837594</t>
  </si>
  <si>
    <t>1002218237</t>
  </si>
  <si>
    <t>012-024-00414623</t>
  </si>
  <si>
    <t>9000812869</t>
  </si>
  <si>
    <t>012-022-00317931</t>
  </si>
  <si>
    <t>40570471</t>
  </si>
  <si>
    <t>0000398749</t>
  </si>
  <si>
    <t>8002837524</t>
  </si>
  <si>
    <t>1002218272</t>
  </si>
  <si>
    <t>012-024-00414624</t>
  </si>
  <si>
    <t>9000812872</t>
  </si>
  <si>
    <t>012-022-00317933</t>
  </si>
  <si>
    <t>40570484</t>
  </si>
  <si>
    <t>P000034293</t>
  </si>
  <si>
    <t>8002837563</t>
  </si>
  <si>
    <t>012-024-00414625</t>
  </si>
  <si>
    <t>9000812871</t>
  </si>
  <si>
    <t>012-022-00317932</t>
  </si>
  <si>
    <t>40570483</t>
  </si>
  <si>
    <t>P000034292</t>
  </si>
  <si>
    <t>8002837564</t>
  </si>
  <si>
    <t>1002218267</t>
  </si>
  <si>
    <t>012-024-00414626</t>
  </si>
  <si>
    <t>9000812771</t>
  </si>
  <si>
    <t>013-020-00048322</t>
  </si>
  <si>
    <t>70178774</t>
  </si>
  <si>
    <t>0000398712</t>
  </si>
  <si>
    <t>8002837558</t>
  </si>
  <si>
    <t>012-024-00414627</t>
  </si>
  <si>
    <t>9000812770</t>
  </si>
  <si>
    <t>013-020-00048321</t>
  </si>
  <si>
    <t>70178773</t>
  </si>
  <si>
    <t>0000398711</t>
  </si>
  <si>
    <t>8002837557</t>
  </si>
  <si>
    <t>1002218220</t>
  </si>
  <si>
    <t>012-024-00414628</t>
  </si>
  <si>
    <t>9000812873</t>
  </si>
  <si>
    <t>012-022-00317934</t>
  </si>
  <si>
    <t>40570341</t>
  </si>
  <si>
    <t>0000398508</t>
  </si>
  <si>
    <t>8002837509</t>
  </si>
  <si>
    <t>101835</t>
  </si>
  <si>
    <t>PREFABRICADOS Y EQUIPOS S.A.</t>
  </si>
  <si>
    <t>802294</t>
  </si>
  <si>
    <t>DESTINO PREFABRICADOS Y EQUIPOS</t>
  </si>
  <si>
    <t>VIA INTEROCEANICA km 24</t>
  </si>
  <si>
    <t>1002218323</t>
  </si>
  <si>
    <t>012-024-00414629</t>
  </si>
  <si>
    <t>9000812875</t>
  </si>
  <si>
    <t>012-022-00317936</t>
  </si>
  <si>
    <t>40570527</t>
  </si>
  <si>
    <t>0000398843</t>
  </si>
  <si>
    <t>8002837623</t>
  </si>
  <si>
    <t>012-024-00414630</t>
  </si>
  <si>
    <t>9000812874</t>
  </si>
  <si>
    <t>012-022-00317935</t>
  </si>
  <si>
    <t>0000398842</t>
  </si>
  <si>
    <t>8002837624</t>
  </si>
  <si>
    <t>1002218310</t>
  </si>
  <si>
    <t>012-024-00414631</t>
  </si>
  <si>
    <t>9000812878</t>
  </si>
  <si>
    <t>012-022-00317939</t>
  </si>
  <si>
    <t>40570539</t>
  </si>
  <si>
    <t>P000034299</t>
  </si>
  <si>
    <t>8002837606</t>
  </si>
  <si>
    <t>012-024-00414632</t>
  </si>
  <si>
    <t>9000812876</t>
  </si>
  <si>
    <t>012-022-00317937</t>
  </si>
  <si>
    <t>40570538</t>
  </si>
  <si>
    <t>P000034298</t>
  </si>
  <si>
    <t>8002837607</t>
  </si>
  <si>
    <t>012-024-00414633</t>
  </si>
  <si>
    <t>9000812877</t>
  </si>
  <si>
    <t>012-022-00317938</t>
  </si>
  <si>
    <t>40570537</t>
  </si>
  <si>
    <t>P000034297</t>
  </si>
  <si>
    <t>8002837608</t>
  </si>
  <si>
    <t>1002218317</t>
  </si>
  <si>
    <t>012-024-00414634</t>
  </si>
  <si>
    <t>9000812881</t>
  </si>
  <si>
    <t>012-022-00317940</t>
  </si>
  <si>
    <t>40570335</t>
  </si>
  <si>
    <t>0000398487</t>
  </si>
  <si>
    <t>8002837616</t>
  </si>
  <si>
    <t>1002218239</t>
  </si>
  <si>
    <t>012-024-00414635</t>
  </si>
  <si>
    <t>2500109046</t>
  </si>
  <si>
    <t>P000034271</t>
  </si>
  <si>
    <t>8002837527</t>
  </si>
  <si>
    <t>1002218308</t>
  </si>
  <si>
    <t>012-024-00414636</t>
  </si>
  <si>
    <t>9000812883</t>
  </si>
  <si>
    <t>012-022-00317941</t>
  </si>
  <si>
    <t>40570441</t>
  </si>
  <si>
    <t>0000398698</t>
  </si>
  <si>
    <t>8002837603</t>
  </si>
  <si>
    <t>101573</t>
  </si>
  <si>
    <t>MENA ZAPATA FAUSTO ANTONIO</t>
  </si>
  <si>
    <t>801837</t>
  </si>
  <si>
    <t>BODEGA MENA FAUSTO</t>
  </si>
  <si>
    <t>PANAMERICANA SUR  LOTE 66 KM 10.5 Y</t>
  </si>
  <si>
    <t>OPSBAR</t>
  </si>
  <si>
    <t>O-Pichincha-Sanbartolo</t>
  </si>
  <si>
    <t>1002218326</t>
  </si>
  <si>
    <t>012-024-00414637</t>
  </si>
  <si>
    <t>2500109040</t>
  </si>
  <si>
    <t>P000034263</t>
  </si>
  <si>
    <t>8002837627</t>
  </si>
  <si>
    <t>1002218280</t>
  </si>
  <si>
    <t>012-024-00414638</t>
  </si>
  <si>
    <t>2500109067</t>
  </si>
  <si>
    <t>0000398817</t>
  </si>
  <si>
    <t>8002837572</t>
  </si>
  <si>
    <t>1002218329</t>
  </si>
  <si>
    <t>012-024-00414639</t>
  </si>
  <si>
    <t>9000812886</t>
  </si>
  <si>
    <t>012-022-00317944</t>
  </si>
  <si>
    <t>40570467</t>
  </si>
  <si>
    <t>0000398743</t>
  </si>
  <si>
    <t>8002837632</t>
  </si>
  <si>
    <t>804147</t>
  </si>
  <si>
    <t>GUADALUPE GONZALEZ</t>
  </si>
  <si>
    <t>AV UNIDAD NACIONAL Y ORELLANA</t>
  </si>
  <si>
    <t>012-024-00414640</t>
  </si>
  <si>
    <t>9000812884</t>
  </si>
  <si>
    <t>012-022-00317942</t>
  </si>
  <si>
    <t>40570468</t>
  </si>
  <si>
    <t>0000398745</t>
  </si>
  <si>
    <t>8002837633</t>
  </si>
  <si>
    <t>810736</t>
  </si>
  <si>
    <t>PORTILLA LUIS</t>
  </si>
  <si>
    <t>AV UNIDAD NACIONAL S/N Y ORIENTAL</t>
  </si>
  <si>
    <t>012-024-00414641</t>
  </si>
  <si>
    <t>9000812885</t>
  </si>
  <si>
    <t>012-022-00317943</t>
  </si>
  <si>
    <t>0000398744</t>
  </si>
  <si>
    <t>8002837634</t>
  </si>
  <si>
    <t>1002218378</t>
  </si>
  <si>
    <t>012-024-00414642</t>
  </si>
  <si>
    <t>9000812888</t>
  </si>
  <si>
    <t>012-022-00317945</t>
  </si>
  <si>
    <t>40570487</t>
  </si>
  <si>
    <t>0000398778</t>
  </si>
  <si>
    <t>8002837695</t>
  </si>
  <si>
    <t>1002218300</t>
  </si>
  <si>
    <t>012-024-00414643</t>
  </si>
  <si>
    <t>2500109061</t>
  </si>
  <si>
    <t>0000398731</t>
  </si>
  <si>
    <t>8002837595</t>
  </si>
  <si>
    <t>1002218349</t>
  </si>
  <si>
    <t>012-024-00414644</t>
  </si>
  <si>
    <t>9000812891</t>
  </si>
  <si>
    <t>012-022-00317947</t>
  </si>
  <si>
    <t>40570465</t>
  </si>
  <si>
    <t>0000398741</t>
  </si>
  <si>
    <t>8002837663</t>
  </si>
  <si>
    <t>811121</t>
  </si>
  <si>
    <t>FERRETERIAS ECONOMICAS SALCEDO</t>
  </si>
  <si>
    <t>AV. JAIME MATA YEROVI SN</t>
  </si>
  <si>
    <t>012-024-00414645</t>
  </si>
  <si>
    <t>9000812890</t>
  </si>
  <si>
    <t>012-022-00317946</t>
  </si>
  <si>
    <t>40570437</t>
  </si>
  <si>
    <t>0000398740</t>
  </si>
  <si>
    <t>8002837662</t>
  </si>
  <si>
    <t>1002218390</t>
  </si>
  <si>
    <t>012-024-00414646</t>
  </si>
  <si>
    <t>9000812893</t>
  </si>
  <si>
    <t>012-022-00317948</t>
  </si>
  <si>
    <t>40570486</t>
  </si>
  <si>
    <t>0000398776</t>
  </si>
  <si>
    <t>8002837712</t>
  </si>
  <si>
    <t>1002218376</t>
  </si>
  <si>
    <t>012-024-00414647</t>
  </si>
  <si>
    <t>2500109069</t>
  </si>
  <si>
    <t>0000398847</t>
  </si>
  <si>
    <t>8002837692</t>
  </si>
  <si>
    <t>1002218377</t>
  </si>
  <si>
    <t>012-024-00414648</t>
  </si>
  <si>
    <t>0000398814</t>
  </si>
  <si>
    <t>8002837693</t>
  </si>
  <si>
    <t>012-024-00414649</t>
  </si>
  <si>
    <t>0000398812</t>
  </si>
  <si>
    <t>8002837694</t>
  </si>
  <si>
    <t>1002218411</t>
  </si>
  <si>
    <t>012-024-00414650</t>
  </si>
  <si>
    <t>9000812895</t>
  </si>
  <si>
    <t>012-022-00317949</t>
  </si>
  <si>
    <t>40570362</t>
  </si>
  <si>
    <t>P000034266</t>
  </si>
  <si>
    <t>8002837741</t>
  </si>
  <si>
    <t>1002218417</t>
  </si>
  <si>
    <t>012-024-00414651</t>
  </si>
  <si>
    <t>9000812896</t>
  </si>
  <si>
    <t>012-022-00317950</t>
  </si>
  <si>
    <t>40570226</t>
  </si>
  <si>
    <t>P000034227</t>
  </si>
  <si>
    <t>8002837745</t>
  </si>
  <si>
    <t>1002218442</t>
  </si>
  <si>
    <t>012-024-00414652</t>
  </si>
  <si>
    <t>9000812899</t>
  </si>
  <si>
    <t>012-022-00317952</t>
  </si>
  <si>
    <t>40570163</t>
  </si>
  <si>
    <t>P000034219</t>
  </si>
  <si>
    <t>8002837770</t>
  </si>
  <si>
    <t>012-024-00414653</t>
  </si>
  <si>
    <t>9000812898</t>
  </si>
  <si>
    <t>012-022-00317951</t>
  </si>
  <si>
    <t>40570162</t>
  </si>
  <si>
    <t>P000034218</t>
  </si>
  <si>
    <t>8002837771</t>
  </si>
  <si>
    <t>1002218454</t>
  </si>
  <si>
    <t>012-024-00414654</t>
  </si>
  <si>
    <t>9000812900</t>
  </si>
  <si>
    <t>012-022-00317953</t>
  </si>
  <si>
    <t>40570275</t>
  </si>
  <si>
    <t>0000398384</t>
  </si>
  <si>
    <t>8002837783</t>
  </si>
  <si>
    <t>1002218466</t>
  </si>
  <si>
    <t>012-024-00414655</t>
  </si>
  <si>
    <t>9000812903</t>
  </si>
  <si>
    <t>012-022-00317954</t>
  </si>
  <si>
    <t>40570557</t>
  </si>
  <si>
    <t>P000034305</t>
  </si>
  <si>
    <t>8002837794</t>
  </si>
  <si>
    <t>1002218478</t>
  </si>
  <si>
    <t>012-024-00414656</t>
  </si>
  <si>
    <t>9000812906</t>
  </si>
  <si>
    <t>012-022-00317955</t>
  </si>
  <si>
    <t>40570485</t>
  </si>
  <si>
    <t>0000398773</t>
  </si>
  <si>
    <t>8002837804</t>
  </si>
  <si>
    <t>1002218473</t>
  </si>
  <si>
    <t>012-024-00414657</t>
  </si>
  <si>
    <t>9000812908</t>
  </si>
  <si>
    <t>012-022-00317956</t>
  </si>
  <si>
    <t>40570375</t>
  </si>
  <si>
    <t>0000398597</t>
  </si>
  <si>
    <t>8002837798</t>
  </si>
  <si>
    <t>1002218604</t>
  </si>
  <si>
    <t>012-024-00414658</t>
  </si>
  <si>
    <t>9000812916</t>
  </si>
  <si>
    <t>012-022-00317957</t>
  </si>
  <si>
    <t>40570476</t>
  </si>
  <si>
    <t>0000398754</t>
  </si>
  <si>
    <t>8002837976</t>
  </si>
  <si>
    <t>1002218606</t>
  </si>
  <si>
    <t>012-024-00414659</t>
  </si>
  <si>
    <t>2500109070</t>
  </si>
  <si>
    <t>0000398849</t>
  </si>
  <si>
    <t>8002837978</t>
  </si>
  <si>
    <t>1002218622</t>
  </si>
  <si>
    <t>012-024-00414660</t>
  </si>
  <si>
    <t>9000812918</t>
  </si>
  <si>
    <t>012-022-00317959</t>
  </si>
  <si>
    <t>40570489</t>
  </si>
  <si>
    <t>0000398781</t>
  </si>
  <si>
    <t>8002837998</t>
  </si>
  <si>
    <t>012-024-00414661</t>
  </si>
  <si>
    <t>9000812917</t>
  </si>
  <si>
    <t>012-022-00317958</t>
  </si>
  <si>
    <t>0000398780</t>
  </si>
  <si>
    <t>8002837997</t>
  </si>
  <si>
    <t>1002218609</t>
  </si>
  <si>
    <t>012-024-00414662</t>
  </si>
  <si>
    <t>9000812767</t>
  </si>
  <si>
    <t>013-020-00048320</t>
  </si>
  <si>
    <t>70178769</t>
  </si>
  <si>
    <t>0000398714</t>
  </si>
  <si>
    <t>8002837982</t>
  </si>
  <si>
    <t>012-024-00414663</t>
  </si>
  <si>
    <t>9000812919</t>
  </si>
  <si>
    <t>012-022-00317960</t>
  </si>
  <si>
    <t>40570445</t>
  </si>
  <si>
    <t>0000398716</t>
  </si>
  <si>
    <t>8002837983</t>
  </si>
  <si>
    <t>012-024-00414664</t>
  </si>
  <si>
    <t>9000812766</t>
  </si>
  <si>
    <t>013-020-00048319</t>
  </si>
  <si>
    <t>70178771</t>
  </si>
  <si>
    <t>0000398715</t>
  </si>
  <si>
    <t>8002837981</t>
  </si>
  <si>
    <t>1002218608</t>
  </si>
  <si>
    <t>012-024-00414665</t>
  </si>
  <si>
    <t>2500109064</t>
  </si>
  <si>
    <t>0000398795</t>
  </si>
  <si>
    <t>8002837980</t>
  </si>
  <si>
    <t>1002218631</t>
  </si>
  <si>
    <t>012-024-00414666</t>
  </si>
  <si>
    <t>9000812920</t>
  </si>
  <si>
    <t>012-022-00317961</t>
  </si>
  <si>
    <t>0000398567</t>
  </si>
  <si>
    <t>8002838009</t>
  </si>
  <si>
    <t>1002218633</t>
  </si>
  <si>
    <t>012-024-00414667</t>
  </si>
  <si>
    <t>9000812921</t>
  </si>
  <si>
    <t>012-022-00317962</t>
  </si>
  <si>
    <t>0000397595</t>
  </si>
  <si>
    <t>8002838012</t>
  </si>
  <si>
    <t>1002218639</t>
  </si>
  <si>
    <t>012-024-00414668</t>
  </si>
  <si>
    <t>9000812924</t>
  </si>
  <si>
    <t>012-022-00317963</t>
  </si>
  <si>
    <t>40570307</t>
  </si>
  <si>
    <t>0000398445</t>
  </si>
  <si>
    <t>8002838021</t>
  </si>
  <si>
    <t>810986</t>
  </si>
  <si>
    <t>OBRA OTON</t>
  </si>
  <si>
    <t>CALLE PRINCIPAL Y 10 DE AGOSTO</t>
  </si>
  <si>
    <t>1002218654</t>
  </si>
  <si>
    <t>012-024-00414669</t>
  </si>
  <si>
    <t>0000398495</t>
  </si>
  <si>
    <t>8002838041</t>
  </si>
  <si>
    <t>1002218655</t>
  </si>
  <si>
    <t>012-024-00414670</t>
  </si>
  <si>
    <t>0000398818</t>
  </si>
  <si>
    <t>8002838042</t>
  </si>
  <si>
    <t>1002218682</t>
  </si>
  <si>
    <t>012-024-00414671</t>
  </si>
  <si>
    <t>9000812982</t>
  </si>
  <si>
    <t>012-022-00317964</t>
  </si>
  <si>
    <t>40570534</t>
  </si>
  <si>
    <t>P000034294</t>
  </si>
  <si>
    <t>8002838064</t>
  </si>
  <si>
    <t>1002218667</t>
  </si>
  <si>
    <t>012-024-00414672</t>
  </si>
  <si>
    <t>2500109060</t>
  </si>
  <si>
    <t>P000034289</t>
  </si>
  <si>
    <t>8002838052</t>
  </si>
  <si>
    <t>1002218669</t>
  </si>
  <si>
    <t>012-024-00414673</t>
  </si>
  <si>
    <t>9000812984</t>
  </si>
  <si>
    <t>012-022-00317965</t>
  </si>
  <si>
    <t>40569769</t>
  </si>
  <si>
    <t>P000034084</t>
  </si>
  <si>
    <t>8002838053</t>
  </si>
  <si>
    <t>1002218690</t>
  </si>
  <si>
    <t>012-024-00414674</t>
  </si>
  <si>
    <t>9000812986</t>
  </si>
  <si>
    <t>012-022-00317967</t>
  </si>
  <si>
    <t>40570549</t>
  </si>
  <si>
    <t>P000034302</t>
  </si>
  <si>
    <t>8002838073</t>
  </si>
  <si>
    <t>012-024-00414675</t>
  </si>
  <si>
    <t>9000812985</t>
  </si>
  <si>
    <t>012-022-00317966</t>
  </si>
  <si>
    <t>40570548</t>
  </si>
  <si>
    <t>P000034301</t>
  </si>
  <si>
    <t>8002838074</t>
  </si>
  <si>
    <t>1002218681</t>
  </si>
  <si>
    <t>012-024-00414676</t>
  </si>
  <si>
    <t>0000398496</t>
  </si>
  <si>
    <t>8002838063</t>
  </si>
  <si>
    <t>100015108</t>
  </si>
  <si>
    <t>JULIAN RIVERA</t>
  </si>
  <si>
    <t>18-IBB5730</t>
  </si>
  <si>
    <t>1002218728</t>
  </si>
  <si>
    <t>012-024-00414677</t>
  </si>
  <si>
    <t>9000812987</t>
  </si>
  <si>
    <t>012-022-00317968</t>
  </si>
  <si>
    <t>40570279</t>
  </si>
  <si>
    <t>0000398398</t>
  </si>
  <si>
    <t>8002838113</t>
  </si>
  <si>
    <t>810014</t>
  </si>
  <si>
    <t>NEVADOS LA MANÁ</t>
  </si>
  <si>
    <t>AV AMAZONAS ENTRE BOLIVAR Y AZUAY</t>
  </si>
  <si>
    <t>1002218720</t>
  </si>
  <si>
    <t>012-024-00414678</t>
  </si>
  <si>
    <t>9000812990</t>
  </si>
  <si>
    <t>012-022-00317969</t>
  </si>
  <si>
    <t>0000398578</t>
  </si>
  <si>
    <t>8002838103</t>
  </si>
  <si>
    <t>1002218735</t>
  </si>
  <si>
    <t>012-024-00414679</t>
  </si>
  <si>
    <t>9000812994</t>
  </si>
  <si>
    <t>012-022-00317971</t>
  </si>
  <si>
    <t>40570609</t>
  </si>
  <si>
    <t>P000034311</t>
  </si>
  <si>
    <t>8002838122</t>
  </si>
  <si>
    <t>806550</t>
  </si>
  <si>
    <t>BLOQUERA RAMON</t>
  </si>
  <si>
    <t>PANAMERICANA E35, CALLE 2</t>
  </si>
  <si>
    <t>012-024-00414680</t>
  </si>
  <si>
    <t>9000812993</t>
  </si>
  <si>
    <t>012-022-00317970</t>
  </si>
  <si>
    <t>40570608</t>
  </si>
  <si>
    <t>P000034310</t>
  </si>
  <si>
    <t>8002838121</t>
  </si>
  <si>
    <t>1002218750</t>
  </si>
  <si>
    <t>012-024-00414681</t>
  </si>
  <si>
    <t>9000812996</t>
  </si>
  <si>
    <t>012-022-00317972</t>
  </si>
  <si>
    <t>40570550</t>
  </si>
  <si>
    <t>P000034303</t>
  </si>
  <si>
    <t>8002838140</t>
  </si>
  <si>
    <t>1002218742</t>
  </si>
  <si>
    <t>012-024-00414682</t>
  </si>
  <si>
    <t>9000812998</t>
  </si>
  <si>
    <t>012-022-00317974</t>
  </si>
  <si>
    <t>40570614</t>
  </si>
  <si>
    <t>P000034315</t>
  </si>
  <si>
    <t>8002838130</t>
  </si>
  <si>
    <t>012-024-00414683</t>
  </si>
  <si>
    <t>9000812997</t>
  </si>
  <si>
    <t>012-022-00317973</t>
  </si>
  <si>
    <t>40570613</t>
  </si>
  <si>
    <t>P000034314</t>
  </si>
  <si>
    <t>8002838131</t>
  </si>
  <si>
    <t>1002218764</t>
  </si>
  <si>
    <t>012-024-00414684</t>
  </si>
  <si>
    <t>9000813004</t>
  </si>
  <si>
    <t>012-022-00317975</t>
  </si>
  <si>
    <t>40570616</t>
  </si>
  <si>
    <t>0000398900</t>
  </si>
  <si>
    <t>8002838157</t>
  </si>
  <si>
    <t>809960</t>
  </si>
  <si>
    <t>PLUAS AGUIRRE FABIOLA LUCIA</t>
  </si>
  <si>
    <t>MOCACHE</t>
  </si>
  <si>
    <t>VIA PRINCIPAL A JAUNECHE</t>
  </si>
  <si>
    <t>ORMOCA</t>
  </si>
  <si>
    <t>O-Losrios-Mocache</t>
  </si>
  <si>
    <t>1002218784</t>
  </si>
  <si>
    <t>012-024-00414685</t>
  </si>
  <si>
    <t>9000813006</t>
  </si>
  <si>
    <t>012-022-00317977</t>
  </si>
  <si>
    <t>40570624</t>
  </si>
  <si>
    <t>P000034323</t>
  </si>
  <si>
    <t>8002838182</t>
  </si>
  <si>
    <t>012-024-00414686</t>
  </si>
  <si>
    <t>9000813005</t>
  </si>
  <si>
    <t>012-022-00317976</t>
  </si>
  <si>
    <t>40570625</t>
  </si>
  <si>
    <t>P000034324</t>
  </si>
  <si>
    <t>8002838183</t>
  </si>
  <si>
    <t>1002218765</t>
  </si>
  <si>
    <t>012-024-00414687</t>
  </si>
  <si>
    <t>2500109073</t>
  </si>
  <si>
    <t>P000034307</t>
  </si>
  <si>
    <t>8002838159</t>
  </si>
  <si>
    <t>012-024-00414688</t>
  </si>
  <si>
    <t>2500109074</t>
  </si>
  <si>
    <t>P000034308</t>
  </si>
  <si>
    <t>8002838158</t>
  </si>
  <si>
    <t>1002218810</t>
  </si>
  <si>
    <t>012-024-00414689</t>
  </si>
  <si>
    <t>9000813011</t>
  </si>
  <si>
    <t>012-022-00317979</t>
  </si>
  <si>
    <t>40570627</t>
  </si>
  <si>
    <t>0000398914</t>
  </si>
  <si>
    <t>8002838214</t>
  </si>
  <si>
    <t>012-024-00414690</t>
  </si>
  <si>
    <t>9000813010</t>
  </si>
  <si>
    <t>012-022-00317978</t>
  </si>
  <si>
    <t>0000398913</t>
  </si>
  <si>
    <t>8002838213</t>
  </si>
  <si>
    <t>1002218831</t>
  </si>
  <si>
    <t>012-024-00414691</t>
  </si>
  <si>
    <t>9000813015</t>
  </si>
  <si>
    <t>012-022-00317980</t>
  </si>
  <si>
    <t>40570617</t>
  </si>
  <si>
    <t>P000034319</t>
  </si>
  <si>
    <t>8002838233</t>
  </si>
  <si>
    <t>1002218829</t>
  </si>
  <si>
    <t>012-024-00414692</t>
  </si>
  <si>
    <t>9000813018</t>
  </si>
  <si>
    <t>012-022-00317981</t>
  </si>
  <si>
    <t>40570629</t>
  </si>
  <si>
    <t>P000034326</t>
  </si>
  <si>
    <t>8002838231</t>
  </si>
  <si>
    <t>1002218727</t>
  </si>
  <si>
    <t>012-024-00414693</t>
  </si>
  <si>
    <t>0000398501</t>
  </si>
  <si>
    <t>8002838112</t>
  </si>
  <si>
    <t>1002218767</t>
  </si>
  <si>
    <t>012-024-00414694</t>
  </si>
  <si>
    <t>0000398819</t>
  </si>
  <si>
    <t>8002838162</t>
  </si>
  <si>
    <t>1002218808</t>
  </si>
  <si>
    <t>012-024-00414695</t>
  </si>
  <si>
    <t>9000813024</t>
  </si>
  <si>
    <t>012-022-00317982</t>
  </si>
  <si>
    <t>40570626</t>
  </si>
  <si>
    <t>0000398907</t>
  </si>
  <si>
    <t>8002838211</t>
  </si>
  <si>
    <t>103266</t>
  </si>
  <si>
    <t>LOOR SANTANA ROBERTO CARLOS</t>
  </si>
  <si>
    <t>804446</t>
  </si>
  <si>
    <t>FERRETERIA Y LUBRICANTES L&amp;G</t>
  </si>
  <si>
    <t>RUPERTO DELGADO S/N RODRIGUEZ LARA</t>
  </si>
  <si>
    <t>1002218857</t>
  </si>
  <si>
    <t>012-024-00414696</t>
  </si>
  <si>
    <t>9000813028</t>
  </si>
  <si>
    <t>012-022-00317984</t>
  </si>
  <si>
    <t>40570631</t>
  </si>
  <si>
    <t>0000398917</t>
  </si>
  <si>
    <t>8002838267</t>
  </si>
  <si>
    <t>012-024-00414697</t>
  </si>
  <si>
    <t>9000813027</t>
  </si>
  <si>
    <t>012-022-00317983</t>
  </si>
  <si>
    <t>0000398916</t>
  </si>
  <si>
    <t>8002838266</t>
  </si>
  <si>
    <t>1002218839</t>
  </si>
  <si>
    <t>012-024-00414698</t>
  </si>
  <si>
    <t>9000813031</t>
  </si>
  <si>
    <t>012-022-00317987</t>
  </si>
  <si>
    <t>40570643</t>
  </si>
  <si>
    <t>0000398929</t>
  </si>
  <si>
    <t>8002838240</t>
  </si>
  <si>
    <t>012-024-00414699</t>
  </si>
  <si>
    <t>9000813029</t>
  </si>
  <si>
    <t>012-022-00317985</t>
  </si>
  <si>
    <t>0000398928</t>
  </si>
  <si>
    <t>8002838241</t>
  </si>
  <si>
    <t>012-024-00414700</t>
  </si>
  <si>
    <t>9000813030</t>
  </si>
  <si>
    <t>012-022-00317986</t>
  </si>
  <si>
    <t>0000398930</t>
  </si>
  <si>
    <t>8002838239</t>
  </si>
  <si>
    <t>1002218866</t>
  </si>
  <si>
    <t>012-024-00414701</t>
  </si>
  <si>
    <t>9000813032</t>
  </si>
  <si>
    <t>012-022-00317988</t>
  </si>
  <si>
    <t>0000398396</t>
  </si>
  <si>
    <t>8002838282</t>
  </si>
  <si>
    <t>1002218769</t>
  </si>
  <si>
    <t>012-024-00414702</t>
  </si>
  <si>
    <t>2500109066</t>
  </si>
  <si>
    <t>0000398800</t>
  </si>
  <si>
    <t>8002838165</t>
  </si>
  <si>
    <t>1002218867</t>
  </si>
  <si>
    <t>012-024-00414703</t>
  </si>
  <si>
    <t>9000813044</t>
  </si>
  <si>
    <t>012-022-00317989</t>
  </si>
  <si>
    <t>40570469</t>
  </si>
  <si>
    <t>0000398747</t>
  </si>
  <si>
    <t>8002838283</t>
  </si>
  <si>
    <t>012-024-00414704</t>
  </si>
  <si>
    <t>9000813045</t>
  </si>
  <si>
    <t>012-022-00317990</t>
  </si>
  <si>
    <t>0000398746</t>
  </si>
  <si>
    <t>8002838284</t>
  </si>
  <si>
    <t>1002218791</t>
  </si>
  <si>
    <t>012-024-00414705</t>
  </si>
  <si>
    <t>0000398801</t>
  </si>
  <si>
    <t>8002838190</t>
  </si>
  <si>
    <t>1002218862</t>
  </si>
  <si>
    <t>012-024-00414706</t>
  </si>
  <si>
    <t>9000813070</t>
  </si>
  <si>
    <t>012-022-00317991</t>
  </si>
  <si>
    <t>40570658</t>
  </si>
  <si>
    <t>P000034333</t>
  </si>
  <si>
    <t>8002838276</t>
  </si>
  <si>
    <t>807578</t>
  </si>
  <si>
    <t>FERRETERIA ARMAS</t>
  </si>
  <si>
    <t>CALLE ROCAFUERTE</t>
  </si>
  <si>
    <t>1002218861</t>
  </si>
  <si>
    <t>012-024-00414707</t>
  </si>
  <si>
    <t>9000813120</t>
  </si>
  <si>
    <t>012-022-00317993</t>
  </si>
  <si>
    <t>40570655</t>
  </si>
  <si>
    <t>0000398940</t>
  </si>
  <si>
    <t>8002838273</t>
  </si>
  <si>
    <t>806213</t>
  </si>
  <si>
    <t>FERRETERIA ALEXANDRA</t>
  </si>
  <si>
    <t>PANA NORTE A 500 MTS REDONDEL AMBUQ</t>
  </si>
  <si>
    <t>012-024-00414708</t>
  </si>
  <si>
    <t>9000813118</t>
  </si>
  <si>
    <t>012-022-00317992</t>
  </si>
  <si>
    <t>0000398939</t>
  </si>
  <si>
    <t>8002838274</t>
  </si>
  <si>
    <t>1002218775</t>
  </si>
  <si>
    <t>012-024-00414709</t>
  </si>
  <si>
    <t>9000813131</t>
  </si>
  <si>
    <t>012-022-00317994</t>
  </si>
  <si>
    <t>40570385</t>
  </si>
  <si>
    <t>0000398607</t>
  </si>
  <si>
    <t>8002838170</t>
  </si>
  <si>
    <t>1002218855</t>
  </si>
  <si>
    <t>012-024-00414710</t>
  </si>
  <si>
    <t>9000813132</t>
  </si>
  <si>
    <t>012-022-00317995</t>
  </si>
  <si>
    <t>40570431</t>
  </si>
  <si>
    <t>P000034283</t>
  </si>
  <si>
    <t>8002838264</t>
  </si>
  <si>
    <t>807618</t>
  </si>
  <si>
    <t>PROYECTO ALTUNA-MANTA</t>
  </si>
  <si>
    <t>CALLE 12 Y TRANSVERSAL 17B</t>
  </si>
  <si>
    <t>1002218781</t>
  </si>
  <si>
    <t>012-024-00414711</t>
  </si>
  <si>
    <t>2500109078</t>
  </si>
  <si>
    <t>0000398905</t>
  </si>
  <si>
    <t>8002838179</t>
  </si>
  <si>
    <t>1002218826</t>
  </si>
  <si>
    <t>012-024-00414712</t>
  </si>
  <si>
    <t>9000813133</t>
  </si>
  <si>
    <t>012-022-00317996</t>
  </si>
  <si>
    <t>40570408</t>
  </si>
  <si>
    <t>0000398648</t>
  </si>
  <si>
    <t>8002838229</t>
  </si>
  <si>
    <t>1002218872</t>
  </si>
  <si>
    <t>012-024-00414713</t>
  </si>
  <si>
    <t>2500109080</t>
  </si>
  <si>
    <t>0000398975</t>
  </si>
  <si>
    <t>8002838291</t>
  </si>
  <si>
    <t>1002218897</t>
  </si>
  <si>
    <t>012-024-00414714</t>
  </si>
  <si>
    <t>2500109084</t>
  </si>
  <si>
    <t>P000034341</t>
  </si>
  <si>
    <t>8002838319</t>
  </si>
  <si>
    <t>012-024-00414715</t>
  </si>
  <si>
    <t>2500109083</t>
  </si>
  <si>
    <t>P000034340</t>
  </si>
  <si>
    <t>8002838318</t>
  </si>
  <si>
    <t>1002218925</t>
  </si>
  <si>
    <t>012-024-00414716</t>
  </si>
  <si>
    <t>9000813137</t>
  </si>
  <si>
    <t>012-022-00317998</t>
  </si>
  <si>
    <t>40570623</t>
  </si>
  <si>
    <t>P000034322</t>
  </si>
  <si>
    <t>8002838350</t>
  </si>
  <si>
    <t>012-024-00414717</t>
  </si>
  <si>
    <t>9000813136</t>
  </si>
  <si>
    <t>012-022-00317997</t>
  </si>
  <si>
    <t>40570622</t>
  </si>
  <si>
    <t>P000034321</t>
  </si>
  <si>
    <t>8002838351</t>
  </si>
  <si>
    <t>1002218843</t>
  </si>
  <si>
    <t>012-024-00414718</t>
  </si>
  <si>
    <t>0000398802</t>
  </si>
  <si>
    <t>8002838247</t>
  </si>
  <si>
    <t>1002218917</t>
  </si>
  <si>
    <t>012-024-00414719</t>
  </si>
  <si>
    <t>9000813139</t>
  </si>
  <si>
    <t>012-022-00317999</t>
  </si>
  <si>
    <t>40570674</t>
  </si>
  <si>
    <t>0000398981</t>
  </si>
  <si>
    <t>8002838341</t>
  </si>
  <si>
    <t>1002218930</t>
  </si>
  <si>
    <t>012-024-00414720</t>
  </si>
  <si>
    <t>9000813142</t>
  </si>
  <si>
    <t>012-022-00318001</t>
  </si>
  <si>
    <t>40570682</t>
  </si>
  <si>
    <t>0000398994</t>
  </si>
  <si>
    <t>8002838359</t>
  </si>
  <si>
    <t>012-024-00414721</t>
  </si>
  <si>
    <t>9000813141</t>
  </si>
  <si>
    <t>012-022-00318000</t>
  </si>
  <si>
    <t>0000398995</t>
  </si>
  <si>
    <t>8002838358</t>
  </si>
  <si>
    <t>1002218881</t>
  </si>
  <si>
    <t>012-024-00414722</t>
  </si>
  <si>
    <t>9000813143</t>
  </si>
  <si>
    <t>012-022-00318002</t>
  </si>
  <si>
    <t>40570494</t>
  </si>
  <si>
    <t>0000398813</t>
  </si>
  <si>
    <t>8002838300</t>
  </si>
  <si>
    <t>1002218910</t>
  </si>
  <si>
    <t>012-024-00414723</t>
  </si>
  <si>
    <t>9000813145</t>
  </si>
  <si>
    <t>012-022-00318004</t>
  </si>
  <si>
    <t>40570536</t>
  </si>
  <si>
    <t>P000034296</t>
  </si>
  <si>
    <t>8002838332</t>
  </si>
  <si>
    <t>100014837</t>
  </si>
  <si>
    <t>PATRICIO ANDRADE</t>
  </si>
  <si>
    <t>18-UE310</t>
  </si>
  <si>
    <t>012-024-00414724</t>
  </si>
  <si>
    <t>9000813144</t>
  </si>
  <si>
    <t>012-022-00318003</t>
  </si>
  <si>
    <t>40570535</t>
  </si>
  <si>
    <t>P000034295</t>
  </si>
  <si>
    <t>8002838331</t>
  </si>
  <si>
    <t>1002218943</t>
  </si>
  <si>
    <t>012-024-00414725</t>
  </si>
  <si>
    <t>2500109087</t>
  </si>
  <si>
    <t>P000034344</t>
  </si>
  <si>
    <t>8002838372</t>
  </si>
  <si>
    <t>1002218960</t>
  </si>
  <si>
    <t>012-024-00414726</t>
  </si>
  <si>
    <t>9000813149</t>
  </si>
  <si>
    <t>012-022-00318005</t>
  </si>
  <si>
    <t>40570705</t>
  </si>
  <si>
    <t>0000399016</t>
  </si>
  <si>
    <t>8002838391</t>
  </si>
  <si>
    <t>1002218915</t>
  </si>
  <si>
    <t>012-024-00414727</t>
  </si>
  <si>
    <t>9000813155</t>
  </si>
  <si>
    <t>012-022-00318007</t>
  </si>
  <si>
    <t>40570653</t>
  </si>
  <si>
    <t>0000398937</t>
  </si>
  <si>
    <t>8002838338</t>
  </si>
  <si>
    <t>012-024-00414728</t>
  </si>
  <si>
    <t>9000813154</t>
  </si>
  <si>
    <t>012-022-00318006</t>
  </si>
  <si>
    <t>0000398936</t>
  </si>
  <si>
    <t>8002838339</t>
  </si>
  <si>
    <t>1002218967</t>
  </si>
  <si>
    <t>012-024-00414729</t>
  </si>
  <si>
    <t>9000813156</t>
  </si>
  <si>
    <t>012-022-00318008</t>
  </si>
  <si>
    <t>40570026</t>
  </si>
  <si>
    <t>P000034150</t>
  </si>
  <si>
    <t>8002838397</t>
  </si>
  <si>
    <t>1002218937</t>
  </si>
  <si>
    <t>012-024-00414730</t>
  </si>
  <si>
    <t>9000813162</t>
  </si>
  <si>
    <t>012-022-00318010</t>
  </si>
  <si>
    <t>40570672</t>
  </si>
  <si>
    <t>0000398980</t>
  </si>
  <si>
    <t>8002838366</t>
  </si>
  <si>
    <t>012-024-00414731</t>
  </si>
  <si>
    <t>9000813161</t>
  </si>
  <si>
    <t>012-022-00318009</t>
  </si>
  <si>
    <t>0000398979</t>
  </si>
  <si>
    <t>8002838365</t>
  </si>
  <si>
    <t>1002218969</t>
  </si>
  <si>
    <t>012-024-00414732</t>
  </si>
  <si>
    <t>2500109077</t>
  </si>
  <si>
    <t>P000034318</t>
  </si>
  <si>
    <t>8002838399</t>
  </si>
  <si>
    <t>1002218976</t>
  </si>
  <si>
    <t>012-024-00414733</t>
  </si>
  <si>
    <t>9000813168</t>
  </si>
  <si>
    <t>012-022-00318011</t>
  </si>
  <si>
    <t>40570615</t>
  </si>
  <si>
    <t>P000034316</t>
  </si>
  <si>
    <t>8002838406</t>
  </si>
  <si>
    <t>1002218982</t>
  </si>
  <si>
    <t>012-024-00414734</t>
  </si>
  <si>
    <t>9000813171</t>
  </si>
  <si>
    <t>012-022-00318012</t>
  </si>
  <si>
    <t>40569165</t>
  </si>
  <si>
    <t>P000033883</t>
  </si>
  <si>
    <t>8002838415</t>
  </si>
  <si>
    <t>1002218987</t>
  </si>
  <si>
    <t>012-024-00414735</t>
  </si>
  <si>
    <t>9000813172</t>
  </si>
  <si>
    <t>012-022-00318013</t>
  </si>
  <si>
    <t>40570697</t>
  </si>
  <si>
    <t>0000399012</t>
  </si>
  <si>
    <t>8002838420</t>
  </si>
  <si>
    <t>1002218955</t>
  </si>
  <si>
    <t>012-024-00414736</t>
  </si>
  <si>
    <t>9000813174</t>
  </si>
  <si>
    <t>012-022-00318014</t>
  </si>
  <si>
    <t>40570656</t>
  </si>
  <si>
    <t>P000034332</t>
  </si>
  <si>
    <t>8002838387</t>
  </si>
  <si>
    <t>1002218957</t>
  </si>
  <si>
    <t>012-024-00414737</t>
  </si>
  <si>
    <t>9000813176</t>
  </si>
  <si>
    <t>012-022-00318016</t>
  </si>
  <si>
    <t>40570684</t>
  </si>
  <si>
    <t>0000399009</t>
  </si>
  <si>
    <t>8002838388</t>
  </si>
  <si>
    <t>101747</t>
  </si>
  <si>
    <t>AGUIRRE ULLOA ROSA ISABEL</t>
  </si>
  <si>
    <t>800782</t>
  </si>
  <si>
    <t>FERRETERIA ZUMBA</t>
  </si>
  <si>
    <t>FERRETERIA ZUMBA / VIA A QUEVEDO</t>
  </si>
  <si>
    <t>012-024-00414738</t>
  </si>
  <si>
    <t>9000813175</t>
  </si>
  <si>
    <t>012-022-00318015</t>
  </si>
  <si>
    <t>0000399008</t>
  </si>
  <si>
    <t>8002838389</t>
  </si>
  <si>
    <t>1002218991</t>
  </si>
  <si>
    <t>012-024-00414739</t>
  </si>
  <si>
    <t>2500109044</t>
  </si>
  <si>
    <t>P000034269</t>
  </si>
  <si>
    <t>8002838425</t>
  </si>
  <si>
    <t>1002218999</t>
  </si>
  <si>
    <t>012-024-00414740</t>
  </si>
  <si>
    <t>9000813177</t>
  </si>
  <si>
    <t>012-022-00318017</t>
  </si>
  <si>
    <t>0000398569</t>
  </si>
  <si>
    <t>8002838432</t>
  </si>
  <si>
    <t>1002218970</t>
  </si>
  <si>
    <t>012-024-00414741</t>
  </si>
  <si>
    <t>2500109076</t>
  </si>
  <si>
    <t>P000034317</t>
  </si>
  <si>
    <t>8002838400</t>
  </si>
  <si>
    <t>1002218972</t>
  </si>
  <si>
    <t>012-024-00414742</t>
  </si>
  <si>
    <t>9000813183</t>
  </si>
  <si>
    <t>012-022-00318018</t>
  </si>
  <si>
    <t>40570659</t>
  </si>
  <si>
    <t>P000034334</t>
  </si>
  <si>
    <t>8002838402</t>
  </si>
  <si>
    <t>1002219001</t>
  </si>
  <si>
    <t>012-024-00414743</t>
  </si>
  <si>
    <t>9000813186</t>
  </si>
  <si>
    <t>012-022-00318021</t>
  </si>
  <si>
    <t>40570722</t>
  </si>
  <si>
    <t>0000399037</t>
  </si>
  <si>
    <t>8002838436</t>
  </si>
  <si>
    <t>012-024-00414744</t>
  </si>
  <si>
    <t>9000813184</t>
  </si>
  <si>
    <t>012-022-00318019</t>
  </si>
  <si>
    <t>0000399035</t>
  </si>
  <si>
    <t>8002838437</t>
  </si>
  <si>
    <t>012-024-00414745</t>
  </si>
  <si>
    <t>9000813185</t>
  </si>
  <si>
    <t>012-022-00318020</t>
  </si>
  <si>
    <t>0000399036</t>
  </si>
  <si>
    <t>8002838435</t>
  </si>
  <si>
    <t>1002219016</t>
  </si>
  <si>
    <t>012-024-00414746</t>
  </si>
  <si>
    <t>9000813025</t>
  </si>
  <si>
    <t>013-020-00048326</t>
  </si>
  <si>
    <t>70178835</t>
  </si>
  <si>
    <t>0000399006</t>
  </si>
  <si>
    <t>8002838453</t>
  </si>
  <si>
    <t>806205</t>
  </si>
  <si>
    <t>FERRETERIA VARELA</t>
  </si>
  <si>
    <t>ANTONIO HERRERA N26-169 Y SANGURIMA</t>
  </si>
  <si>
    <t>1002218993</t>
  </si>
  <si>
    <t>012-024-00414747</t>
  </si>
  <si>
    <t>9000813194</t>
  </si>
  <si>
    <t>012-022-00318022</t>
  </si>
  <si>
    <t>40570610</t>
  </si>
  <si>
    <t>P000034312</t>
  </si>
  <si>
    <t>8002838427</t>
  </si>
  <si>
    <t>1002218974</t>
  </si>
  <si>
    <t>012-024-00414748</t>
  </si>
  <si>
    <t>9000813196</t>
  </si>
  <si>
    <t>012-022-00318023</t>
  </si>
  <si>
    <t>40570495</t>
  </si>
  <si>
    <t>0000398823</t>
  </si>
  <si>
    <t>8002838404</t>
  </si>
  <si>
    <t>1002219028</t>
  </si>
  <si>
    <t>012-024-00414749</t>
  </si>
  <si>
    <t>9000813199</t>
  </si>
  <si>
    <t>012-022-00318026</t>
  </si>
  <si>
    <t>40570713</t>
  </si>
  <si>
    <t>P000034358</t>
  </si>
  <si>
    <t>8002838459</t>
  </si>
  <si>
    <t>012-024-00414750</t>
  </si>
  <si>
    <t>9000813197</t>
  </si>
  <si>
    <t>012-022-00318024</t>
  </si>
  <si>
    <t>40570712</t>
  </si>
  <si>
    <t>P000034357</t>
  </si>
  <si>
    <t>8002838460</t>
  </si>
  <si>
    <t>012-024-00414751</t>
  </si>
  <si>
    <t>9000813198</t>
  </si>
  <si>
    <t>012-022-00318025</t>
  </si>
  <si>
    <t>40570711</t>
  </si>
  <si>
    <t>P000034356</t>
  </si>
  <si>
    <t>8002838461</t>
  </si>
  <si>
    <t>1002219024</t>
  </si>
  <si>
    <t>012-024-00414752</t>
  </si>
  <si>
    <t>9000813200</t>
  </si>
  <si>
    <t>012-022-00318027</t>
  </si>
  <si>
    <t>40570651</t>
  </si>
  <si>
    <t>0000398944</t>
  </si>
  <si>
    <t>8002838458</t>
  </si>
  <si>
    <t>1002218975</t>
  </si>
  <si>
    <t>012-024-00414753</t>
  </si>
  <si>
    <t>2500109072</t>
  </si>
  <si>
    <t>P000034306</t>
  </si>
  <si>
    <t>8002838405</t>
  </si>
  <si>
    <t>1002219054</t>
  </si>
  <si>
    <t>012-024-00414754</t>
  </si>
  <si>
    <t>9000813201</t>
  </si>
  <si>
    <t>012-022-00318028</t>
  </si>
  <si>
    <t>40570729</t>
  </si>
  <si>
    <t>P000034361</t>
  </si>
  <si>
    <t>8002838502</t>
  </si>
  <si>
    <t>1002219062</t>
  </si>
  <si>
    <t>012-024-00414755</t>
  </si>
  <si>
    <t>2500109079</t>
  </si>
  <si>
    <t>P000034325</t>
  </si>
  <si>
    <t>8002838511</t>
  </si>
  <si>
    <t>1002218962</t>
  </si>
  <si>
    <t>012-024-00414756</t>
  </si>
  <si>
    <t>9000813203</t>
  </si>
  <si>
    <t>012-022-00318029</t>
  </si>
  <si>
    <t>40570664</t>
  </si>
  <si>
    <t>0000398953</t>
  </si>
  <si>
    <t>8002838393</t>
  </si>
  <si>
    <t>1002219061</t>
  </si>
  <si>
    <t>012-024-00414757</t>
  </si>
  <si>
    <t>0000397244</t>
  </si>
  <si>
    <t>8002838510</t>
  </si>
  <si>
    <t>1002218971</t>
  </si>
  <si>
    <t>012-024-00414758</t>
  </si>
  <si>
    <t>9000813209</t>
  </si>
  <si>
    <t>012-022-00318030</t>
  </si>
  <si>
    <t>40570636</t>
  </si>
  <si>
    <t>P000034327</t>
  </si>
  <si>
    <t>8002838401</t>
  </si>
  <si>
    <t>1002219082</t>
  </si>
  <si>
    <t>012-024-00414759</t>
  </si>
  <si>
    <t>9000813212</t>
  </si>
  <si>
    <t>012-022-00318031</t>
  </si>
  <si>
    <t>40570497</t>
  </si>
  <si>
    <t>0000398830</t>
  </si>
  <si>
    <t>8002838539</t>
  </si>
  <si>
    <t>805251</t>
  </si>
  <si>
    <t>FERRETERIA SANTA CLARA</t>
  </si>
  <si>
    <t>PANAMERICANA NORTE - VIA A TULCAN</t>
  </si>
  <si>
    <t>1002219078</t>
  </si>
  <si>
    <t>012-024-00414760</t>
  </si>
  <si>
    <t>9000813214</t>
  </si>
  <si>
    <t>012-022-00318032</t>
  </si>
  <si>
    <t>40570751</t>
  </si>
  <si>
    <t>P000034364</t>
  </si>
  <si>
    <t>8002838532</t>
  </si>
  <si>
    <t>1002219065</t>
  </si>
  <si>
    <t>012-024-00414761</t>
  </si>
  <si>
    <t>9000813215</t>
  </si>
  <si>
    <t>012-022-00318033</t>
  </si>
  <si>
    <t>40570680</t>
  </si>
  <si>
    <t>0000398998</t>
  </si>
  <si>
    <t>8002838516</t>
  </si>
  <si>
    <t>1002219056</t>
  </si>
  <si>
    <t>012-024-00414762</t>
  </si>
  <si>
    <t>9000813218</t>
  </si>
  <si>
    <t>012-022-00318034</t>
  </si>
  <si>
    <t>40570735</t>
  </si>
  <si>
    <t>0000399067</t>
  </si>
  <si>
    <t>8002838504</t>
  </si>
  <si>
    <t>1002219130</t>
  </si>
  <si>
    <t>012-024-00414763</t>
  </si>
  <si>
    <t>9000813012</t>
  </si>
  <si>
    <t>013-020-00048324</t>
  </si>
  <si>
    <t>70178826</t>
  </si>
  <si>
    <t>0000398967</t>
  </si>
  <si>
    <t>8002838603</t>
  </si>
  <si>
    <t>012-024-00414764</t>
  </si>
  <si>
    <t>9000813013</t>
  </si>
  <si>
    <t>013-020-00048325</t>
  </si>
  <si>
    <t>70178825</t>
  </si>
  <si>
    <t>0000398965</t>
  </si>
  <si>
    <t>8002838602</t>
  </si>
  <si>
    <t>1002219048</t>
  </si>
  <si>
    <t>012-024-00414765</t>
  </si>
  <si>
    <t>0000397474</t>
  </si>
  <si>
    <t>8002838491</t>
  </si>
  <si>
    <t>1002219076</t>
  </si>
  <si>
    <t>012-024-00414766</t>
  </si>
  <si>
    <t>9000813219</t>
  </si>
  <si>
    <t>012-022-00318035</t>
  </si>
  <si>
    <t>40570695</t>
  </si>
  <si>
    <t>P000034351</t>
  </si>
  <si>
    <t>8002838530</t>
  </si>
  <si>
    <t>1002219040</t>
  </si>
  <si>
    <t>012-024-00414767</t>
  </si>
  <si>
    <t>9000813222</t>
  </si>
  <si>
    <t>012-022-00318036</t>
  </si>
  <si>
    <t>40570611</t>
  </si>
  <si>
    <t>P000034313</t>
  </si>
  <si>
    <t>8002838478</t>
  </si>
  <si>
    <t>807342</t>
  </si>
  <si>
    <t>PROYECTO EMAPA- O-OTAVALO</t>
  </si>
  <si>
    <t>MARIANO SUAREZ &amp; CALLE PIEDRAHITA</t>
  </si>
  <si>
    <t>1002219104</t>
  </si>
  <si>
    <t>012-024-00414768</t>
  </si>
  <si>
    <t>9000813147</t>
  </si>
  <si>
    <t>013-020-00048328</t>
  </si>
  <si>
    <t>70178845</t>
  </si>
  <si>
    <t>0000399051</t>
  </si>
  <si>
    <t>8002838569</t>
  </si>
  <si>
    <t>1002219066</t>
  </si>
  <si>
    <t>012-024-00414769</t>
  </si>
  <si>
    <t>9000813223</t>
  </si>
  <si>
    <t>012-022-00318037</t>
  </si>
  <si>
    <t>0000398999</t>
  </si>
  <si>
    <t>8002838518</t>
  </si>
  <si>
    <t>1002219099</t>
  </si>
  <si>
    <t>012-024-00414770</t>
  </si>
  <si>
    <t>0000397475</t>
  </si>
  <si>
    <t>8002838564</t>
  </si>
  <si>
    <t>1002219167</t>
  </si>
  <si>
    <t>012-024-00414771</t>
  </si>
  <si>
    <t>9000813264</t>
  </si>
  <si>
    <t>012-022-00318039</t>
  </si>
  <si>
    <t>40570756</t>
  </si>
  <si>
    <t>P000034366</t>
  </si>
  <si>
    <t>8002838645</t>
  </si>
  <si>
    <t>012-024-00414772</t>
  </si>
  <si>
    <t>9000813263</t>
  </si>
  <si>
    <t>012-022-00318038</t>
  </si>
  <si>
    <t>40570755</t>
  </si>
  <si>
    <t>P000034365</t>
  </si>
  <si>
    <t>8002838646</t>
  </si>
  <si>
    <t>1002219106</t>
  </si>
  <si>
    <t>012-024-00414773</t>
  </si>
  <si>
    <t>9000813153</t>
  </si>
  <si>
    <t>013-020-00048330</t>
  </si>
  <si>
    <t>70178847</t>
  </si>
  <si>
    <t>0000399054</t>
  </si>
  <si>
    <t>8002838572</t>
  </si>
  <si>
    <t>012-024-00414774</t>
  </si>
  <si>
    <t>9000813152</t>
  </si>
  <si>
    <t>013-020-00048329</t>
  </si>
  <si>
    <t>70178848</t>
  </si>
  <si>
    <t>0000399055</t>
  </si>
  <si>
    <t>8002838571</t>
  </si>
  <si>
    <t>1002219069</t>
  </si>
  <si>
    <t>012-024-00414775</t>
  </si>
  <si>
    <t>9000813267</t>
  </si>
  <si>
    <t>012-022-00318040</t>
  </si>
  <si>
    <t>40570721</t>
  </si>
  <si>
    <t>0000399042</t>
  </si>
  <si>
    <t>8002838521</t>
  </si>
  <si>
    <t>1002219108</t>
  </si>
  <si>
    <t>012-024-00414776</t>
  </si>
  <si>
    <t>0000397476</t>
  </si>
  <si>
    <t>8002838576</t>
  </si>
  <si>
    <t>1002219176</t>
  </si>
  <si>
    <t>012-024-00414777</t>
  </si>
  <si>
    <t>9000813271</t>
  </si>
  <si>
    <t>012-022-00318041</t>
  </si>
  <si>
    <t>40570771</t>
  </si>
  <si>
    <t>P000034368</t>
  </si>
  <si>
    <t>8002838653</t>
  </si>
  <si>
    <t>1002219171</t>
  </si>
  <si>
    <t>012-024-00414778</t>
  </si>
  <si>
    <t>9000813273</t>
  </si>
  <si>
    <t>012-022-00318042</t>
  </si>
  <si>
    <t>40570429</t>
  </si>
  <si>
    <t>0000398708</t>
  </si>
  <si>
    <t>8002838649</t>
  </si>
  <si>
    <t>1002219174</t>
  </si>
  <si>
    <t>012-024-00414779</t>
  </si>
  <si>
    <t>9000813276</t>
  </si>
  <si>
    <t>012-022-00318043</t>
  </si>
  <si>
    <t>40570666</t>
  </si>
  <si>
    <t>P000034335</t>
  </si>
  <si>
    <t>8002838651</t>
  </si>
  <si>
    <t>1002219165</t>
  </si>
  <si>
    <t>012-024-00414780</t>
  </si>
  <si>
    <t>2500109090</t>
  </si>
  <si>
    <t>0000399129</t>
  </si>
  <si>
    <t>8002838643</t>
  </si>
  <si>
    <t>012-024-00414781</t>
  </si>
  <si>
    <t>0000399128</t>
  </si>
  <si>
    <t>8002838642</t>
  </si>
  <si>
    <t>1002219198</t>
  </si>
  <si>
    <t>012-024-00414782</t>
  </si>
  <si>
    <t>9000813279</t>
  </si>
  <si>
    <t>012-022-00318045</t>
  </si>
  <si>
    <t>40570779</t>
  </si>
  <si>
    <t>0000399153</t>
  </si>
  <si>
    <t>8002838676</t>
  </si>
  <si>
    <t>012-024-00414783</t>
  </si>
  <si>
    <t>9000813278</t>
  </si>
  <si>
    <t>012-022-00318044</t>
  </si>
  <si>
    <t>0000399154</t>
  </si>
  <si>
    <t>8002838677</t>
  </si>
  <si>
    <t>1002219157</t>
  </si>
  <si>
    <t>012-024-00414784</t>
  </si>
  <si>
    <t>0000397247</t>
  </si>
  <si>
    <t>8002838629</t>
  </si>
  <si>
    <t>1002219164</t>
  </si>
  <si>
    <t>012-024-00414785</t>
  </si>
  <si>
    <t>2500109082</t>
  </si>
  <si>
    <t>P000034339</t>
  </si>
  <si>
    <t>8002838640</t>
  </si>
  <si>
    <t>012-024-00414786</t>
  </si>
  <si>
    <t>2500109081</t>
  </si>
  <si>
    <t>P000034338</t>
  </si>
  <si>
    <t>8002838639</t>
  </si>
  <si>
    <t>1002219144</t>
  </si>
  <si>
    <t>012-024-00414787</t>
  </si>
  <si>
    <t>2500109047</t>
  </si>
  <si>
    <t>P000034275</t>
  </si>
  <si>
    <t>8002838615</t>
  </si>
  <si>
    <t>1002219140</t>
  </si>
  <si>
    <t>012-024-00414788</t>
  </si>
  <si>
    <t>9000813281</t>
  </si>
  <si>
    <t>012-022-00318046</t>
  </si>
  <si>
    <t>40570764</t>
  </si>
  <si>
    <t>0000399114</t>
  </si>
  <si>
    <t>8002838612</t>
  </si>
  <si>
    <t>1002219250</t>
  </si>
  <si>
    <t>012-024-00414789</t>
  </si>
  <si>
    <t>9000813284</t>
  </si>
  <si>
    <t>012-022-00318047</t>
  </si>
  <si>
    <t>40570787</t>
  </si>
  <si>
    <t>0000399176</t>
  </si>
  <si>
    <t>8002838733</t>
  </si>
  <si>
    <t>1002219280</t>
  </si>
  <si>
    <t>012-024-00414790</t>
  </si>
  <si>
    <t>2500108983</t>
  </si>
  <si>
    <t>0000397887</t>
  </si>
  <si>
    <t>8002838767</t>
  </si>
  <si>
    <t>1002219224</t>
  </si>
  <si>
    <t>012-024-00414791</t>
  </si>
  <si>
    <t>9000813289</t>
  </si>
  <si>
    <t>012-022-00318048</t>
  </si>
  <si>
    <t>40570783</t>
  </si>
  <si>
    <t>P000034370</t>
  </si>
  <si>
    <t>8002838706</t>
  </si>
  <si>
    <t>1002219284</t>
  </si>
  <si>
    <t>012-024-00414792</t>
  </si>
  <si>
    <t>9000813294</t>
  </si>
  <si>
    <t>012-022-00318050</t>
  </si>
  <si>
    <t>40570738</t>
  </si>
  <si>
    <t>P000034363</t>
  </si>
  <si>
    <t>8002838774</t>
  </si>
  <si>
    <t>012-024-00414793</t>
  </si>
  <si>
    <t>9000813291</t>
  </si>
  <si>
    <t>012-022-00318049</t>
  </si>
  <si>
    <t>40570737</t>
  </si>
  <si>
    <t>P000034362</t>
  </si>
  <si>
    <t>8002838773</t>
  </si>
  <si>
    <t>1002219283</t>
  </si>
  <si>
    <t>012-024-00414794</t>
  </si>
  <si>
    <t>9000813301</t>
  </si>
  <si>
    <t>012-022-00318052</t>
  </si>
  <si>
    <t>40570800</t>
  </si>
  <si>
    <t>0000399197</t>
  </si>
  <si>
    <t>8002838771</t>
  </si>
  <si>
    <t>012-024-00414795</t>
  </si>
  <si>
    <t>9000813300</t>
  </si>
  <si>
    <t>012-022-00318051</t>
  </si>
  <si>
    <t>0000399196</t>
  </si>
  <si>
    <t>8002838772</t>
  </si>
  <si>
    <t>1002219281</t>
  </si>
  <si>
    <t>012-024-00414796</t>
  </si>
  <si>
    <t>9000813277</t>
  </si>
  <si>
    <t>013-020-00048332</t>
  </si>
  <si>
    <t>70178893</t>
  </si>
  <si>
    <t>0000399194</t>
  </si>
  <si>
    <t>8002838768</t>
  </si>
  <si>
    <t>810524</t>
  </si>
  <si>
    <t>PDV ­NUEVA VIDA</t>
  </si>
  <si>
    <t>VÍA A PUERTO PROVIDENCIA</t>
  </si>
  <si>
    <t>1002219278</t>
  </si>
  <si>
    <t>012-024-00414797</t>
  </si>
  <si>
    <t>2500109089</t>
  </si>
  <si>
    <t>P000034367</t>
  </si>
  <si>
    <t>8002838765</t>
  </si>
  <si>
    <t>1002219291</t>
  </si>
  <si>
    <t>012-024-00414798</t>
  </si>
  <si>
    <t>9000813308</t>
  </si>
  <si>
    <t>012-022-00318053</t>
  </si>
  <si>
    <t>40570814</t>
  </si>
  <si>
    <t>0000399237</t>
  </si>
  <si>
    <t>8002838781</t>
  </si>
  <si>
    <t>1002219205</t>
  </si>
  <si>
    <t>012-024-00414799</t>
  </si>
  <si>
    <t>9000813312</t>
  </si>
  <si>
    <t>012-022-00318054</t>
  </si>
  <si>
    <t>40570620</t>
  </si>
  <si>
    <t>P000034320</t>
  </si>
  <si>
    <t>8002838685</t>
  </si>
  <si>
    <t>1002219273</t>
  </si>
  <si>
    <t>012-024-00414800</t>
  </si>
  <si>
    <t>0000397478</t>
  </si>
  <si>
    <t>8002838758</t>
  </si>
  <si>
    <t>1002219296</t>
  </si>
  <si>
    <t>012-024-00414801</t>
  </si>
  <si>
    <t>9000813318</t>
  </si>
  <si>
    <t>012-022-00318056</t>
  </si>
  <si>
    <t>40570731</t>
  </si>
  <si>
    <t>0000399065</t>
  </si>
  <si>
    <t>8002838786</t>
  </si>
  <si>
    <t>012-024-00414802</t>
  </si>
  <si>
    <t>9000813317</t>
  </si>
  <si>
    <t>012-022-00318055</t>
  </si>
  <si>
    <t>40570730</t>
  </si>
  <si>
    <t>0000399064</t>
  </si>
  <si>
    <t>8002838785</t>
  </si>
  <si>
    <t>1002219239</t>
  </si>
  <si>
    <t>012-024-00414803</t>
  </si>
  <si>
    <t>9000813320</t>
  </si>
  <si>
    <t>012-022-00318057</t>
  </si>
  <si>
    <t>40570692</t>
  </si>
  <si>
    <t>P000034348</t>
  </si>
  <si>
    <t>8002838720</t>
  </si>
  <si>
    <t>1002219289</t>
  </si>
  <si>
    <t>012-024-00414804</t>
  </si>
  <si>
    <t>0000397441</t>
  </si>
  <si>
    <t>8002838779</t>
  </si>
  <si>
    <t>1002219299</t>
  </si>
  <si>
    <t>012-024-00414805</t>
  </si>
  <si>
    <t>9000813326</t>
  </si>
  <si>
    <t>012-022-00318059</t>
  </si>
  <si>
    <t>40570709</t>
  </si>
  <si>
    <t>P000034355</t>
  </si>
  <si>
    <t>8002838790</t>
  </si>
  <si>
    <t>012-024-00414806</t>
  </si>
  <si>
    <t>9000813325</t>
  </si>
  <si>
    <t>012-022-00318058</t>
  </si>
  <si>
    <t>40570708</t>
  </si>
  <si>
    <t>P000034354</t>
  </si>
  <si>
    <t>8002838789</t>
  </si>
  <si>
    <t>1002219270</t>
  </si>
  <si>
    <t>012-024-00414807</t>
  </si>
  <si>
    <t>9000812441</t>
  </si>
  <si>
    <t>013-020-00048308</t>
  </si>
  <si>
    <t>70178674</t>
  </si>
  <si>
    <t>0000398330</t>
  </si>
  <si>
    <t>8002838755</t>
  </si>
  <si>
    <t>1002219302</t>
  </si>
  <si>
    <t>012-024-00414808</t>
  </si>
  <si>
    <t>0000397443</t>
  </si>
  <si>
    <t>8002838792</t>
  </si>
  <si>
    <t>1002219318</t>
  </si>
  <si>
    <t>012-024-00414809</t>
  </si>
  <si>
    <t>2500109045</t>
  </si>
  <si>
    <t>P000034270</t>
  </si>
  <si>
    <t>8002838809</t>
  </si>
  <si>
    <t>1002219304</t>
  </si>
  <si>
    <t>012-024-00414810</t>
  </si>
  <si>
    <t>9000813335</t>
  </si>
  <si>
    <t>012-022-00318062</t>
  </si>
  <si>
    <t>40570759</t>
  </si>
  <si>
    <t>0000399107</t>
  </si>
  <si>
    <t>8002838794</t>
  </si>
  <si>
    <t>012-024-00414811</t>
  </si>
  <si>
    <t>9000813333</t>
  </si>
  <si>
    <t>012-022-00318060</t>
  </si>
  <si>
    <t>0000399106</t>
  </si>
  <si>
    <t>8002838796</t>
  </si>
  <si>
    <t>012-024-00414812</t>
  </si>
  <si>
    <t>9000813334</t>
  </si>
  <si>
    <t>012-022-00318061</t>
  </si>
  <si>
    <t>0000399108</t>
  </si>
  <si>
    <t>8002838795</t>
  </si>
  <si>
    <t>1002219382</t>
  </si>
  <si>
    <t>012-024-00414813</t>
  </si>
  <si>
    <t>9000813337</t>
  </si>
  <si>
    <t>012-022-00318063</t>
  </si>
  <si>
    <t>40570809</t>
  </si>
  <si>
    <t>0000399215</t>
  </si>
  <si>
    <t>8002838874</t>
  </si>
  <si>
    <t>1002219332</t>
  </si>
  <si>
    <t>012-024-00414814</t>
  </si>
  <si>
    <t>2500109091</t>
  </si>
  <si>
    <t>P000034369</t>
  </si>
  <si>
    <t>8002838821</t>
  </si>
  <si>
    <t>1002219385</t>
  </si>
  <si>
    <t>012-024-00414815</t>
  </si>
  <si>
    <t>9000813341</t>
  </si>
  <si>
    <t>012-022-00318066</t>
  </si>
  <si>
    <t>40570823</t>
  </si>
  <si>
    <t>P000034386</t>
  </si>
  <si>
    <t>8002838878</t>
  </si>
  <si>
    <t>012-024-00414816</t>
  </si>
  <si>
    <t>9000813339</t>
  </si>
  <si>
    <t>012-022-00318064</t>
  </si>
  <si>
    <t>40570822</t>
  </si>
  <si>
    <t>P000034385</t>
  </si>
  <si>
    <t>8002838879</t>
  </si>
  <si>
    <t>012-024-00414817</t>
  </si>
  <si>
    <t>9000813340</t>
  </si>
  <si>
    <t>012-022-00318065</t>
  </si>
  <si>
    <t>40570821</t>
  </si>
  <si>
    <t>P000034384</t>
  </si>
  <si>
    <t>8002838877</t>
  </si>
  <si>
    <t>803596</t>
  </si>
  <si>
    <t>FERRETERIA ROCHA YARUQUI</t>
  </si>
  <si>
    <t>PANAMERICANA E 35</t>
  </si>
  <si>
    <t>1002219426</t>
  </si>
  <si>
    <t>012-024-00414818</t>
  </si>
  <si>
    <t>9000813343</t>
  </si>
  <si>
    <t>012-022-00318068</t>
  </si>
  <si>
    <t>40570805</t>
  </si>
  <si>
    <t>0000399206</t>
  </si>
  <si>
    <t>8002838927</t>
  </si>
  <si>
    <t>803621</t>
  </si>
  <si>
    <t>ROJAS CARCELEN ARAIDA VANESSA</t>
  </si>
  <si>
    <t>AV UNIDAD NACIONAL S/N Y GUAYAQUIL</t>
  </si>
  <si>
    <t>012-024-00414819</t>
  </si>
  <si>
    <t>9000813342</t>
  </si>
  <si>
    <t>012-022-00318067</t>
  </si>
  <si>
    <t>0000399207</t>
  </si>
  <si>
    <t>8002838928</t>
  </si>
  <si>
    <t>1002219369</t>
  </si>
  <si>
    <t>012-024-00414820</t>
  </si>
  <si>
    <t>9000813346</t>
  </si>
  <si>
    <t>012-022-00318069</t>
  </si>
  <si>
    <t>40570812</t>
  </si>
  <si>
    <t>0000399234</t>
  </si>
  <si>
    <t>8002838860</t>
  </si>
  <si>
    <t>1002219380</t>
  </si>
  <si>
    <t>012-024-00414821</t>
  </si>
  <si>
    <t>2500109105</t>
  </si>
  <si>
    <t>P000034382</t>
  </si>
  <si>
    <t>8002838872</t>
  </si>
  <si>
    <t>1002219444</t>
  </si>
  <si>
    <t>012-024-00414822</t>
  </si>
  <si>
    <t>9000813352</t>
  </si>
  <si>
    <t>012-022-00318071</t>
  </si>
  <si>
    <t>40570678</t>
  </si>
  <si>
    <t>P000034337</t>
  </si>
  <si>
    <t>8002838947</t>
  </si>
  <si>
    <t>012-024-00414823</t>
  </si>
  <si>
    <t>9000813351</t>
  </si>
  <si>
    <t>012-022-00318070</t>
  </si>
  <si>
    <t>40570677</t>
  </si>
  <si>
    <t>P000034336</t>
  </si>
  <si>
    <t>8002838948</t>
  </si>
  <si>
    <t>1002219417</t>
  </si>
  <si>
    <t>012-024-00414824</t>
  </si>
  <si>
    <t>9000813354</t>
  </si>
  <si>
    <t>012-022-00318073</t>
  </si>
  <si>
    <t>40570816</t>
  </si>
  <si>
    <t>0000399240</t>
  </si>
  <si>
    <t>8002838915</t>
  </si>
  <si>
    <t>012-024-00414825</t>
  </si>
  <si>
    <t>9000813353</t>
  </si>
  <si>
    <t>012-022-00318072</t>
  </si>
  <si>
    <t>40570807</t>
  </si>
  <si>
    <t>0000399239</t>
  </si>
  <si>
    <t>8002838914</t>
  </si>
  <si>
    <t>810908</t>
  </si>
  <si>
    <t>OBRA SAN ANTONIO</t>
  </si>
  <si>
    <t>VIA A SHUSHUFINDI KM 11 COMUNIDAD</t>
  </si>
  <si>
    <t>1002219435</t>
  </si>
  <si>
    <t>012-024-00414826</t>
  </si>
  <si>
    <t>9000813357</t>
  </si>
  <si>
    <t>012-022-00318075</t>
  </si>
  <si>
    <t>40570849</t>
  </si>
  <si>
    <t>P000034398</t>
  </si>
  <si>
    <t>8002838938</t>
  </si>
  <si>
    <t>012-024-00414827</t>
  </si>
  <si>
    <t>9000813356</t>
  </si>
  <si>
    <t>012-022-00318074</t>
  </si>
  <si>
    <t>40570848</t>
  </si>
  <si>
    <t>P000034397</t>
  </si>
  <si>
    <t>8002838937</t>
  </si>
  <si>
    <t>1002219343</t>
  </si>
  <si>
    <t>012-024-00414828</t>
  </si>
  <si>
    <t>9000813363</t>
  </si>
  <si>
    <t>012-022-00318077</t>
  </si>
  <si>
    <t>40570749</t>
  </si>
  <si>
    <t>0000399081</t>
  </si>
  <si>
    <t>8002838832</t>
  </si>
  <si>
    <t>012-024-00414829</t>
  </si>
  <si>
    <t>9000813362</t>
  </si>
  <si>
    <t>012-022-00318076</t>
  </si>
  <si>
    <t>0000399082</t>
  </si>
  <si>
    <t>8002838833</t>
  </si>
  <si>
    <t>1002219461</t>
  </si>
  <si>
    <t>012-024-00414830</t>
  </si>
  <si>
    <t>9000813368</t>
  </si>
  <si>
    <t>012-022-00318079</t>
  </si>
  <si>
    <t>40570772</t>
  </si>
  <si>
    <t>0000399133</t>
  </si>
  <si>
    <t>8002838967</t>
  </si>
  <si>
    <t>012-024-00414831</t>
  </si>
  <si>
    <t>9000813367</t>
  </si>
  <si>
    <t>012-022-00318078</t>
  </si>
  <si>
    <t>0000399131</t>
  </si>
  <si>
    <t>8002838968</t>
  </si>
  <si>
    <t>1002219398</t>
  </si>
  <si>
    <t>012-024-00414832</t>
  </si>
  <si>
    <t>9000813371</t>
  </si>
  <si>
    <t>012-022-00318080</t>
  </si>
  <si>
    <t>40570796</t>
  </si>
  <si>
    <t>0000399192</t>
  </si>
  <si>
    <t>8002838893</t>
  </si>
  <si>
    <t>807246</t>
  </si>
  <si>
    <t>SUCURSAL PUEMBO</t>
  </si>
  <si>
    <t>AV INTEROCEANICA KM 22</t>
  </si>
  <si>
    <t>1002219468</t>
  </si>
  <si>
    <t>012-024-00414833</t>
  </si>
  <si>
    <t>9000813374</t>
  </si>
  <si>
    <t>012-022-00318081</t>
  </si>
  <si>
    <t>40570774</t>
  </si>
  <si>
    <t>0000399135</t>
  </si>
  <si>
    <t>8002838973</t>
  </si>
  <si>
    <t>1002219478</t>
  </si>
  <si>
    <t>012-024-00414834</t>
  </si>
  <si>
    <t>9000813378</t>
  </si>
  <si>
    <t>012-022-00318082</t>
  </si>
  <si>
    <t>40570831</t>
  </si>
  <si>
    <t>0000399250</t>
  </si>
  <si>
    <t>8002838985</t>
  </si>
  <si>
    <t>1002219348</t>
  </si>
  <si>
    <t>012-024-00414835</t>
  </si>
  <si>
    <t>9000813379</t>
  </si>
  <si>
    <t>012-022-00318083</t>
  </si>
  <si>
    <t>40570714</t>
  </si>
  <si>
    <t>0000399025</t>
  </si>
  <si>
    <t>8002838839</t>
  </si>
  <si>
    <t>1002219433</t>
  </si>
  <si>
    <t>012-024-00414836</t>
  </si>
  <si>
    <t>0000397448</t>
  </si>
  <si>
    <t>8002838935</t>
  </si>
  <si>
    <t>1002219413</t>
  </si>
  <si>
    <t>012-024-00414837</t>
  </si>
  <si>
    <t>9000813381</t>
  </si>
  <si>
    <t>012-022-00318084</t>
  </si>
  <si>
    <t>40570777</t>
  </si>
  <si>
    <t>0000399149</t>
  </si>
  <si>
    <t>8002838910</t>
  </si>
  <si>
    <t>1002219402</t>
  </si>
  <si>
    <t>012-024-00414838</t>
  </si>
  <si>
    <t>9000813386</t>
  </si>
  <si>
    <t>012-022-00318085</t>
  </si>
  <si>
    <t>40570811</t>
  </si>
  <si>
    <t>0000399224</t>
  </si>
  <si>
    <t>8002838897</t>
  </si>
  <si>
    <t>1002219473</t>
  </si>
  <si>
    <t>012-024-00414839</t>
  </si>
  <si>
    <t>9000813391</t>
  </si>
  <si>
    <t>012-022-00318087</t>
  </si>
  <si>
    <t>40570720</t>
  </si>
  <si>
    <t>P000034360</t>
  </si>
  <si>
    <t>8002838980</t>
  </si>
  <si>
    <t>012-024-00414840</t>
  </si>
  <si>
    <t>9000813390</t>
  </si>
  <si>
    <t>012-022-00318086</t>
  </si>
  <si>
    <t>40570719</t>
  </si>
  <si>
    <t>P000034359</t>
  </si>
  <si>
    <t>8002838979</t>
  </si>
  <si>
    <t>1002219377</t>
  </si>
  <si>
    <t>012-024-00414841</t>
  </si>
  <si>
    <t>9000813393</t>
  </si>
  <si>
    <t>012-022-00318088</t>
  </si>
  <si>
    <t>40570791</t>
  </si>
  <si>
    <t>P000034377</t>
  </si>
  <si>
    <t>8002838867</t>
  </si>
  <si>
    <t>1002219498</t>
  </si>
  <si>
    <t>012-024-00414842</t>
  </si>
  <si>
    <t>9000813395</t>
  </si>
  <si>
    <t>012-022-00318089</t>
  </si>
  <si>
    <t>40570802</t>
  </si>
  <si>
    <t>0000399201</t>
  </si>
  <si>
    <t>8002839008</t>
  </si>
  <si>
    <t>811133</t>
  </si>
  <si>
    <t>OBRA CHIPAL</t>
  </si>
  <si>
    <t>CALLE PRINCIPAL RECINTO CHIPAL</t>
  </si>
  <si>
    <t>1002219487</t>
  </si>
  <si>
    <t>012-024-00414843</t>
  </si>
  <si>
    <t>9000813396</t>
  </si>
  <si>
    <t>012-022-00318090</t>
  </si>
  <si>
    <t>40570861</t>
  </si>
  <si>
    <t>P000034402</t>
  </si>
  <si>
    <t>8002838997</t>
  </si>
  <si>
    <t>1002219477</t>
  </si>
  <si>
    <t>012-024-00414844</t>
  </si>
  <si>
    <t>0000398976</t>
  </si>
  <si>
    <t>8002838984</t>
  </si>
  <si>
    <t>1002219497</t>
  </si>
  <si>
    <t>012-024-00414845</t>
  </si>
  <si>
    <t>9000813026</t>
  </si>
  <si>
    <t>013-020-00048327</t>
  </si>
  <si>
    <t>70178832</t>
  </si>
  <si>
    <t>0000399005</t>
  </si>
  <si>
    <t>8002839007</t>
  </si>
  <si>
    <t>805230</t>
  </si>
  <si>
    <t>BLANCA SANTAFE</t>
  </si>
  <si>
    <t>AV. ANTONIO JOSE DE SUCRE</t>
  </si>
  <si>
    <t>1002219408</t>
  </si>
  <si>
    <t>012-024-00414846</t>
  </si>
  <si>
    <t>0000398793</t>
  </si>
  <si>
    <t>8002838904</t>
  </si>
  <si>
    <t>1002219499</t>
  </si>
  <si>
    <t>012-024-00414847</t>
  </si>
  <si>
    <t>9000813398</t>
  </si>
  <si>
    <t>012-022-00318091</t>
  </si>
  <si>
    <t>40570866</t>
  </si>
  <si>
    <t>0000399321</t>
  </si>
  <si>
    <t>8002839009</t>
  </si>
  <si>
    <t>1002219557</t>
  </si>
  <si>
    <t>012-024-00414848</t>
  </si>
  <si>
    <t>9000813399</t>
  </si>
  <si>
    <t>012-022-00318092</t>
  </si>
  <si>
    <t>40570867</t>
  </si>
  <si>
    <t>P000034407</t>
  </si>
  <si>
    <t>8002839069</t>
  </si>
  <si>
    <t>1002219391</t>
  </si>
  <si>
    <t>012-024-00414849</t>
  </si>
  <si>
    <t>9000813400</t>
  </si>
  <si>
    <t>012-022-00318093</t>
  </si>
  <si>
    <t>0000399223</t>
  </si>
  <si>
    <t>8002838884</t>
  </si>
  <si>
    <t>1002219502</t>
  </si>
  <si>
    <t>012-024-00414850</t>
  </si>
  <si>
    <t>9000813402</t>
  </si>
  <si>
    <t>012-022-00318094</t>
  </si>
  <si>
    <t>40570841</t>
  </si>
  <si>
    <t>0000399269</t>
  </si>
  <si>
    <t>8002839012</t>
  </si>
  <si>
    <t>1002219419</t>
  </si>
  <si>
    <t>012-024-00414851</t>
  </si>
  <si>
    <t>9000813403</t>
  </si>
  <si>
    <t>012-022-00318095</t>
  </si>
  <si>
    <t>40570726</t>
  </si>
  <si>
    <t>0000399059</t>
  </si>
  <si>
    <t>8002838920</t>
  </si>
  <si>
    <t>1002219548</t>
  </si>
  <si>
    <t>012-024-00414852</t>
  </si>
  <si>
    <t>9000813405</t>
  </si>
  <si>
    <t>012-022-00318097</t>
  </si>
  <si>
    <t>40570865</t>
  </si>
  <si>
    <t>P000034406</t>
  </si>
  <si>
    <t>8002839059</t>
  </si>
  <si>
    <t>012-024-00414853</t>
  </si>
  <si>
    <t>9000813404</t>
  </si>
  <si>
    <t>012-022-00318096</t>
  </si>
  <si>
    <t>40570864</t>
  </si>
  <si>
    <t>P000034405</t>
  </si>
  <si>
    <t>8002839058</t>
  </si>
  <si>
    <t>1002219374</t>
  </si>
  <si>
    <t>012-024-00414854</t>
  </si>
  <si>
    <t>0000397445</t>
  </si>
  <si>
    <t>8002838864</t>
  </si>
  <si>
    <t>1002219310</t>
  </si>
  <si>
    <t>012-024-00414855</t>
  </si>
  <si>
    <t>0000397444</t>
  </si>
  <si>
    <t>8002838801</t>
  </si>
  <si>
    <t>1002219514</t>
  </si>
  <si>
    <t>012-024-00414856</t>
  </si>
  <si>
    <t>9000813408</t>
  </si>
  <si>
    <t>012-022-00318098</t>
  </si>
  <si>
    <t>0000399226</t>
  </si>
  <si>
    <t>8002839025</t>
  </si>
  <si>
    <t>1002219572</t>
  </si>
  <si>
    <t>012-024-00414857</t>
  </si>
  <si>
    <t>9000813409</t>
  </si>
  <si>
    <t>012-022-00318099</t>
  </si>
  <si>
    <t>40570786</t>
  </si>
  <si>
    <t>0000399172</t>
  </si>
  <si>
    <t>8002839083</t>
  </si>
  <si>
    <t>1002219481</t>
  </si>
  <si>
    <t>012-024-00414858</t>
  </si>
  <si>
    <t>9000813410</t>
  </si>
  <si>
    <t>012-022-00318100</t>
  </si>
  <si>
    <t>0000399159</t>
  </si>
  <si>
    <t>8002838988</t>
  </si>
  <si>
    <t>1002219578</t>
  </si>
  <si>
    <t>012-024-00414859</t>
  </si>
  <si>
    <t>9000813411</t>
  </si>
  <si>
    <t>012-022-00318101</t>
  </si>
  <si>
    <t>40570828</t>
  </si>
  <si>
    <t>0000399248</t>
  </si>
  <si>
    <t>8002839089</t>
  </si>
  <si>
    <t>1002219488</t>
  </si>
  <si>
    <t>012-024-00414860</t>
  </si>
  <si>
    <t>0000397477</t>
  </si>
  <si>
    <t>8002838998</t>
  </si>
  <si>
    <t>1002219493</t>
  </si>
  <si>
    <t>012-024-00414861</t>
  </si>
  <si>
    <t>0000397483</t>
  </si>
  <si>
    <t>8002839003</t>
  </si>
  <si>
    <t>1002219605</t>
  </si>
  <si>
    <t>012-024-00414862</t>
  </si>
  <si>
    <t>2500109115</t>
  </si>
  <si>
    <t>P000034415</t>
  </si>
  <si>
    <t>8002839123</t>
  </si>
  <si>
    <t>012-024-00414863</t>
  </si>
  <si>
    <t>2500109114</t>
  </si>
  <si>
    <t>P000034414</t>
  </si>
  <si>
    <t>8002839124</t>
  </si>
  <si>
    <t>1002219552</t>
  </si>
  <si>
    <t>012-024-00414864</t>
  </si>
  <si>
    <t>9000813417</t>
  </si>
  <si>
    <t>012-022-00318103</t>
  </si>
  <si>
    <t>40570701</t>
  </si>
  <si>
    <t>P000034353</t>
  </si>
  <si>
    <t>8002839064</t>
  </si>
  <si>
    <t>012-024-00414865</t>
  </si>
  <si>
    <t>9000813416</t>
  </si>
  <si>
    <t>012-022-00318102</t>
  </si>
  <si>
    <t>40570700</t>
  </si>
  <si>
    <t>P000034352</t>
  </si>
  <si>
    <t>8002839065</t>
  </si>
  <si>
    <t>1002219575</t>
  </si>
  <si>
    <t>012-024-00414867</t>
  </si>
  <si>
    <t>9000813419</t>
  </si>
  <si>
    <t>012-022-00318104</t>
  </si>
  <si>
    <t>0000398997</t>
  </si>
  <si>
    <t>8002839086</t>
  </si>
  <si>
    <t>1002219603</t>
  </si>
  <si>
    <t>012-024-00414868</t>
  </si>
  <si>
    <t>9000813423</t>
  </si>
  <si>
    <t>012-022-00318105</t>
  </si>
  <si>
    <t>40570855</t>
  </si>
  <si>
    <t>P000034401</t>
  </si>
  <si>
    <t>8002839121</t>
  </si>
  <si>
    <t>1002219522</t>
  </si>
  <si>
    <t>012-024-00414869</t>
  </si>
  <si>
    <t>9000813424</t>
  </si>
  <si>
    <t>012-022-00318106</t>
  </si>
  <si>
    <t>0000398942</t>
  </si>
  <si>
    <t>8002839034</t>
  </si>
  <si>
    <t>1002219535</t>
  </si>
  <si>
    <t>012-024-00414870</t>
  </si>
  <si>
    <t>0000397487</t>
  </si>
  <si>
    <t>8002839043</t>
  </si>
  <si>
    <t>1002219607</t>
  </si>
  <si>
    <t>012-024-00414871</t>
  </si>
  <si>
    <t>9000813426</t>
  </si>
  <si>
    <t>012-022-00318107</t>
  </si>
  <si>
    <t>40570847</t>
  </si>
  <si>
    <t>0000399290</t>
  </si>
  <si>
    <t>8002839126</t>
  </si>
  <si>
    <t>1002219608</t>
  </si>
  <si>
    <t>012-024-00414872</t>
  </si>
  <si>
    <t>2500109063</t>
  </si>
  <si>
    <t>0000398770</t>
  </si>
  <si>
    <t>8002839127</t>
  </si>
  <si>
    <t>1002219549</t>
  </si>
  <si>
    <t>012-024-00414873</t>
  </si>
  <si>
    <t>9000813427</t>
  </si>
  <si>
    <t>012-022-00318108</t>
  </si>
  <si>
    <t>40570842</t>
  </si>
  <si>
    <t>0000399273</t>
  </si>
  <si>
    <t>8002839061</t>
  </si>
  <si>
    <t>1002219680</t>
  </si>
  <si>
    <t>012-024-00414874</t>
  </si>
  <si>
    <t>9000813428</t>
  </si>
  <si>
    <t>012-022-00318109</t>
  </si>
  <si>
    <t>40570859</t>
  </si>
  <si>
    <t>0000399309</t>
  </si>
  <si>
    <t>8002839197</t>
  </si>
  <si>
    <t>1002219540</t>
  </si>
  <si>
    <t>012-024-00414875</t>
  </si>
  <si>
    <t>9000813429</t>
  </si>
  <si>
    <t>012-022-00318110</t>
  </si>
  <si>
    <t>0000398571</t>
  </si>
  <si>
    <t>8002839050</t>
  </si>
  <si>
    <t>100016253</t>
  </si>
  <si>
    <t>SEGUNDO CALI</t>
  </si>
  <si>
    <t>18-PAC3791</t>
  </si>
  <si>
    <t>1002219652</t>
  </si>
  <si>
    <t>012-024-00414876</t>
  </si>
  <si>
    <t>9000813430</t>
  </si>
  <si>
    <t>012-022-00318111</t>
  </si>
  <si>
    <t>40570869</t>
  </si>
  <si>
    <t>P000034411</t>
  </si>
  <si>
    <t>8002839176</t>
  </si>
  <si>
    <t>1002219634</t>
  </si>
  <si>
    <t>012-024-00414877</t>
  </si>
  <si>
    <t>2500109021</t>
  </si>
  <si>
    <t>P000034200</t>
  </si>
  <si>
    <t>8002839153</t>
  </si>
  <si>
    <t>1002219695</t>
  </si>
  <si>
    <t>012-024-00414878</t>
  </si>
  <si>
    <t>9000813432</t>
  </si>
  <si>
    <t>012-022-00318112</t>
  </si>
  <si>
    <t>40570481</t>
  </si>
  <si>
    <t>0000398766</t>
  </si>
  <si>
    <t>8002839213</t>
  </si>
  <si>
    <t>1002219646</t>
  </si>
  <si>
    <t>012-024-00414879</t>
  </si>
  <si>
    <t>9000813433</t>
  </si>
  <si>
    <t>012-022-00318113</t>
  </si>
  <si>
    <t>40570843</t>
  </si>
  <si>
    <t>0000399285</t>
  </si>
  <si>
    <t>8002839170</t>
  </si>
  <si>
    <t>1002219687</t>
  </si>
  <si>
    <t>012-024-00414880</t>
  </si>
  <si>
    <t>9000813434</t>
  </si>
  <si>
    <t>012-022-00318114</t>
  </si>
  <si>
    <t>40570820</t>
  </si>
  <si>
    <t>P000034383</t>
  </si>
  <si>
    <t>8002839203</t>
  </si>
  <si>
    <t>800775</t>
  </si>
  <si>
    <t>ACEROS NORTE</t>
  </si>
  <si>
    <t>QUITO NORTE JUAN MOLINEROS LOTE 9 Y</t>
  </si>
  <si>
    <t>1002219715</t>
  </si>
  <si>
    <t>012-024-00414881</t>
  </si>
  <si>
    <t>9000813436</t>
  </si>
  <si>
    <t>012-022-00318116</t>
  </si>
  <si>
    <t>40570790</t>
  </si>
  <si>
    <t>0000399182</t>
  </si>
  <si>
    <t>8002839245</t>
  </si>
  <si>
    <t>805250</t>
  </si>
  <si>
    <t>FERRETERIALES</t>
  </si>
  <si>
    <t>BOLIVAR Y CHILE</t>
  </si>
  <si>
    <t>012-024-00414882</t>
  </si>
  <si>
    <t>9000813435</t>
  </si>
  <si>
    <t>012-022-00318115</t>
  </si>
  <si>
    <t>40570792</t>
  </si>
  <si>
    <t>0000399183</t>
  </si>
  <si>
    <t>8002839244</t>
  </si>
  <si>
    <t>1002219719</t>
  </si>
  <si>
    <t>012-024-00414883</t>
  </si>
  <si>
    <t>2500109107</t>
  </si>
  <si>
    <t>P000034393</t>
  </si>
  <si>
    <t>8002839249</t>
  </si>
  <si>
    <t>012-024-00414884</t>
  </si>
  <si>
    <t>2500109106</t>
  </si>
  <si>
    <t>P000034392</t>
  </si>
  <si>
    <t>8002839250</t>
  </si>
  <si>
    <t>1002219748</t>
  </si>
  <si>
    <t>012-024-00414885</t>
  </si>
  <si>
    <t>9000813437</t>
  </si>
  <si>
    <t>012-022-00318117</t>
  </si>
  <si>
    <t>40569741</t>
  </si>
  <si>
    <t>P000034060</t>
  </si>
  <si>
    <t>8002839288</t>
  </si>
  <si>
    <t>1002219712</t>
  </si>
  <si>
    <t>012-024-00414886</t>
  </si>
  <si>
    <t>9000813438</t>
  </si>
  <si>
    <t>012-022-00318118</t>
  </si>
  <si>
    <t>40570888</t>
  </si>
  <si>
    <t>P000034424</t>
  </si>
  <si>
    <t>8002839237</t>
  </si>
  <si>
    <t>1002219703</t>
  </si>
  <si>
    <t>012-024-00414887</t>
  </si>
  <si>
    <t>9000813439</t>
  </si>
  <si>
    <t>012-022-00318119</t>
  </si>
  <si>
    <t>40570780</t>
  </si>
  <si>
    <t>0000399156</t>
  </si>
  <si>
    <t>8002839224</t>
  </si>
  <si>
    <t>1002219723</t>
  </si>
  <si>
    <t>012-024-00414888</t>
  </si>
  <si>
    <t>0000397489</t>
  </si>
  <si>
    <t>8002839255</t>
  </si>
  <si>
    <t>1002219742</t>
  </si>
  <si>
    <t>012-024-00414889</t>
  </si>
  <si>
    <t>9000813440</t>
  </si>
  <si>
    <t>012-022-00318120</t>
  </si>
  <si>
    <t>40570490</t>
  </si>
  <si>
    <t>0000398782</t>
  </si>
  <si>
    <t>8002839279</t>
  </si>
  <si>
    <t>1002219757</t>
  </si>
  <si>
    <t>012-024-00414890</t>
  </si>
  <si>
    <t>0000398962</t>
  </si>
  <si>
    <t>8002839296</t>
  </si>
  <si>
    <t>1002219756</t>
  </si>
  <si>
    <t>012-024-00414891</t>
  </si>
  <si>
    <t>2500109113</t>
  </si>
  <si>
    <t>P000034410</t>
  </si>
  <si>
    <t>8002839294</t>
  </si>
  <si>
    <t>012-024-00414892</t>
  </si>
  <si>
    <t>2500109112</t>
  </si>
  <si>
    <t>P000034409</t>
  </si>
  <si>
    <t>8002839295</t>
  </si>
  <si>
    <t>1002219729</t>
  </si>
  <si>
    <t>012-024-00414893</t>
  </si>
  <si>
    <t>2500109117</t>
  </si>
  <si>
    <t>P000034425</t>
  </si>
  <si>
    <t>8002839263</t>
  </si>
  <si>
    <t>1002219749</t>
  </si>
  <si>
    <t>012-024-00414894</t>
  </si>
  <si>
    <t>9000813442</t>
  </si>
  <si>
    <t>012-022-00318122</t>
  </si>
  <si>
    <t>40570825</t>
  </si>
  <si>
    <t>P000034388</t>
  </si>
  <si>
    <t>8002839289</t>
  </si>
  <si>
    <t>012-024-00414895</t>
  </si>
  <si>
    <t>9000813441</t>
  </si>
  <si>
    <t>012-022-00318121</t>
  </si>
  <si>
    <t>40570824</t>
  </si>
  <si>
    <t>P000034387</t>
  </si>
  <si>
    <t>8002839290</t>
  </si>
  <si>
    <t>1002219763</t>
  </si>
  <si>
    <t>012-024-00414896</t>
  </si>
  <si>
    <t>2500109088</t>
  </si>
  <si>
    <t>0000399087</t>
  </si>
  <si>
    <t>8002839305</t>
  </si>
  <si>
    <t>1002219880</t>
  </si>
  <si>
    <t>012-024-00414897</t>
  </si>
  <si>
    <t>9000813451</t>
  </si>
  <si>
    <t>012-022-00318124</t>
  </si>
  <si>
    <t>40570877</t>
  </si>
  <si>
    <t>P000034417</t>
  </si>
  <si>
    <t>8002839451</t>
  </si>
  <si>
    <t>012-024-00414898</t>
  </si>
  <si>
    <t>9000813450</t>
  </si>
  <si>
    <t>012-022-00318123</t>
  </si>
  <si>
    <t>40570878</t>
  </si>
  <si>
    <t>P000034418</t>
  </si>
  <si>
    <t>8002839452</t>
  </si>
  <si>
    <t>1002219893</t>
  </si>
  <si>
    <t>012-024-00414899</t>
  </si>
  <si>
    <t>9000813452</t>
  </si>
  <si>
    <t>012-022-00318125</t>
  </si>
  <si>
    <t>40570844</t>
  </si>
  <si>
    <t>0000399287</t>
  </si>
  <si>
    <t>8002839470</t>
  </si>
  <si>
    <t>1002219753</t>
  </si>
  <si>
    <t>012-024-00414900</t>
  </si>
  <si>
    <t>9000813348</t>
  </si>
  <si>
    <t>013-020-00048334</t>
  </si>
  <si>
    <t>70178936</t>
  </si>
  <si>
    <t>0000399315</t>
  </si>
  <si>
    <t>8002839292</t>
  </si>
  <si>
    <t>1002219895</t>
  </si>
  <si>
    <t>012-024-00414901</t>
  </si>
  <si>
    <t>0000398986</t>
  </si>
  <si>
    <t>8002839472</t>
  </si>
  <si>
    <t>1002219902</t>
  </si>
  <si>
    <t>012-024-00414902</t>
  </si>
  <si>
    <t>9000813454</t>
  </si>
  <si>
    <t>012-022-00318126</t>
  </si>
  <si>
    <t>40570881</t>
  </si>
  <si>
    <t>P000034420</t>
  </si>
  <si>
    <t>8002839482</t>
  </si>
  <si>
    <t>1002219917</t>
  </si>
  <si>
    <t>012-024-00414903</t>
  </si>
  <si>
    <t>2500109116</t>
  </si>
  <si>
    <t>P000034419</t>
  </si>
  <si>
    <t>8002839500</t>
  </si>
  <si>
    <t>1002219918</t>
  </si>
  <si>
    <t>012-024-00414904</t>
  </si>
  <si>
    <t>9000813456</t>
  </si>
  <si>
    <t>012-022-00318127</t>
  </si>
  <si>
    <t>40570175</t>
  </si>
  <si>
    <t>P000034220</t>
  </si>
  <si>
    <t>8002839501</t>
  </si>
  <si>
    <t>1002219915</t>
  </si>
  <si>
    <t>012-024-00414905</t>
  </si>
  <si>
    <t>0000398989</t>
  </si>
  <si>
    <t>8002839497</t>
  </si>
  <si>
    <t>1002219949</t>
  </si>
  <si>
    <t>012-024-00414906</t>
  </si>
  <si>
    <t>9000813459</t>
  </si>
  <si>
    <t>012-022-00318128</t>
  </si>
  <si>
    <t>40570868</t>
  </si>
  <si>
    <t>P000034408</t>
  </si>
  <si>
    <t>8002839535</t>
  </si>
  <si>
    <t>1002219942</t>
  </si>
  <si>
    <t>012-024-00414907</t>
  </si>
  <si>
    <t>9000813464</t>
  </si>
  <si>
    <t>012-022-00318131</t>
  </si>
  <si>
    <t>40570926</t>
  </si>
  <si>
    <t>P000034428</t>
  </si>
  <si>
    <t>8002839527</t>
  </si>
  <si>
    <t>012-024-00414908</t>
  </si>
  <si>
    <t>9000813462</t>
  </si>
  <si>
    <t>012-022-00318129</t>
  </si>
  <si>
    <t>40570925</t>
  </si>
  <si>
    <t>P000034427</t>
  </si>
  <si>
    <t>8002839528</t>
  </si>
  <si>
    <t>012-024-00414909</t>
  </si>
  <si>
    <t>9000813463</t>
  </si>
  <si>
    <t>012-022-00318130</t>
  </si>
  <si>
    <t>40570924</t>
  </si>
  <si>
    <t>P000034426</t>
  </si>
  <si>
    <t>8002839526</t>
  </si>
  <si>
    <t>1002219952</t>
  </si>
  <si>
    <t>012-024-00414910</t>
  </si>
  <si>
    <t>9000813465</t>
  </si>
  <si>
    <t>012-022-00318132</t>
  </si>
  <si>
    <t>40570852</t>
  </si>
  <si>
    <t>P000034399</t>
  </si>
  <si>
    <t>8002839541</t>
  </si>
  <si>
    <t>1002219960</t>
  </si>
  <si>
    <t>012-024-00414911</t>
  </si>
  <si>
    <t>2500109103</t>
  </si>
  <si>
    <t>0000399204</t>
  </si>
  <si>
    <t>8002839550</t>
  </si>
  <si>
    <t>1002219964</t>
  </si>
  <si>
    <t>012-024-00414912</t>
  </si>
  <si>
    <t>9000813466</t>
  </si>
  <si>
    <t>012-022-00318133</t>
  </si>
  <si>
    <t>40570853</t>
  </si>
  <si>
    <t>P000034400</t>
  </si>
  <si>
    <t>8002839553</t>
  </si>
  <si>
    <t>1002219957</t>
  </si>
  <si>
    <t>012-024-00414913</t>
  </si>
  <si>
    <t>2500109095</t>
  </si>
  <si>
    <t>0000399170</t>
  </si>
  <si>
    <t>8002839547</t>
  </si>
  <si>
    <t>1002219938</t>
  </si>
  <si>
    <t>012-024-00414914</t>
  </si>
  <si>
    <t>0000397490</t>
  </si>
  <si>
    <t>8002839522</t>
  </si>
  <si>
    <t>1002219973</t>
  </si>
  <si>
    <t>012-024-00414915</t>
  </si>
  <si>
    <t>9000813469</t>
  </si>
  <si>
    <t>012-022-00318135</t>
  </si>
  <si>
    <t>40570647</t>
  </si>
  <si>
    <t>P000034329</t>
  </si>
  <si>
    <t>8002839565</t>
  </si>
  <si>
    <t>012-024-00414916</t>
  </si>
  <si>
    <t>9000813468</t>
  </si>
  <si>
    <t>012-022-00318134</t>
  </si>
  <si>
    <t>40570646</t>
  </si>
  <si>
    <t>P000034328</t>
  </si>
  <si>
    <t>8002839566</t>
  </si>
  <si>
    <t>1002219993</t>
  </si>
  <si>
    <t>012-024-00414917</t>
  </si>
  <si>
    <t>9000813531</t>
  </si>
  <si>
    <t>012-022-00318136</t>
  </si>
  <si>
    <t>40570938</t>
  </si>
  <si>
    <t>P000034433</t>
  </si>
  <si>
    <t>8002839588</t>
  </si>
  <si>
    <t>804256</t>
  </si>
  <si>
    <t>FERRETERIA ALMEIDA</t>
  </si>
  <si>
    <t>AV QUITO Y SUCRE</t>
  </si>
  <si>
    <t>1002219987</t>
  </si>
  <si>
    <t>012-024-00414918</t>
  </si>
  <si>
    <t>9000813532</t>
  </si>
  <si>
    <t>012-022-00318137</t>
  </si>
  <si>
    <t>0000399277</t>
  </si>
  <si>
    <t>8002839581</t>
  </si>
  <si>
    <t>1002220005</t>
  </si>
  <si>
    <t>012-024-00414919</t>
  </si>
  <si>
    <t>9000813534</t>
  </si>
  <si>
    <t>012-022-00318139</t>
  </si>
  <si>
    <t>40570885</t>
  </si>
  <si>
    <t>P000034423</t>
  </si>
  <si>
    <t>8002839599</t>
  </si>
  <si>
    <t>012-024-00414920</t>
  </si>
  <si>
    <t>9000813533</t>
  </si>
  <si>
    <t>012-022-00318138</t>
  </si>
  <si>
    <t>40570884</t>
  </si>
  <si>
    <t>P000034422</t>
  </si>
  <si>
    <t>8002839598</t>
  </si>
  <si>
    <t>1002220010</t>
  </si>
  <si>
    <t>012-024-00414921</t>
  </si>
  <si>
    <t>9000813536</t>
  </si>
  <si>
    <t>012-022-00318140</t>
  </si>
  <si>
    <t>40570939</t>
  </si>
  <si>
    <t>0000399363</t>
  </si>
  <si>
    <t>8002839605</t>
  </si>
  <si>
    <t>804149</t>
  </si>
  <si>
    <t>MARIO CONDOY MONSERATE</t>
  </si>
  <si>
    <t>SIMON PLATA TORRES Y GUAYAS</t>
  </si>
  <si>
    <t>1002220011</t>
  </si>
  <si>
    <t>012-024-00414922</t>
  </si>
  <si>
    <t>9000813539</t>
  </si>
  <si>
    <t>012-022-00318142</t>
  </si>
  <si>
    <t>40570941</t>
  </si>
  <si>
    <t>P000034434</t>
  </si>
  <si>
    <t>8002839606</t>
  </si>
  <si>
    <t>012-024-00414923</t>
  </si>
  <si>
    <t>9000813538</t>
  </si>
  <si>
    <t>012-022-00318141</t>
  </si>
  <si>
    <t>40570942</t>
  </si>
  <si>
    <t>P000034435</t>
  </si>
  <si>
    <t>8002839607</t>
  </si>
  <si>
    <t>1002220015</t>
  </si>
  <si>
    <t>012-024-00414924</t>
  </si>
  <si>
    <t>2500109121</t>
  </si>
  <si>
    <t>P000034438</t>
  </si>
  <si>
    <t>8002839612</t>
  </si>
  <si>
    <t>012-024-00414925</t>
  </si>
  <si>
    <t>2500109120</t>
  </si>
  <si>
    <t>P000034437</t>
  </si>
  <si>
    <t>8002839611</t>
  </si>
  <si>
    <t>012-024-00414926</t>
  </si>
  <si>
    <t>2500109119</t>
  </si>
  <si>
    <t>P000034436</t>
  </si>
  <si>
    <t>8002839613</t>
  </si>
  <si>
    <t>1002220031</t>
  </si>
  <si>
    <t>012-024-00414927</t>
  </si>
  <si>
    <t>9000813543</t>
  </si>
  <si>
    <t>012-022-00318143</t>
  </si>
  <si>
    <t>0000399222</t>
  </si>
  <si>
    <t>8002839626</t>
  </si>
  <si>
    <t>1002220037</t>
  </si>
  <si>
    <t>012-024-00414928</t>
  </si>
  <si>
    <t>9000813544</t>
  </si>
  <si>
    <t>012-022-00318144</t>
  </si>
  <si>
    <t>40570951</t>
  </si>
  <si>
    <t>P000034439</t>
  </si>
  <si>
    <t>8002839634</t>
  </si>
  <si>
    <t>1002220046</t>
  </si>
  <si>
    <t>012-024-00414929</t>
  </si>
  <si>
    <t>9000813545</t>
  </si>
  <si>
    <t>012-022-00318145</t>
  </si>
  <si>
    <t>40570872</t>
  </si>
  <si>
    <t>P000034412</t>
  </si>
  <si>
    <t>8002839648</t>
  </si>
  <si>
    <t>012-024-00414930</t>
  </si>
  <si>
    <t>9000813546</t>
  </si>
  <si>
    <t>012-022-00318146</t>
  </si>
  <si>
    <t>40570873</t>
  </si>
  <si>
    <t>P000034413</t>
  </si>
  <si>
    <t>8002839647</t>
  </si>
  <si>
    <t>1002220045</t>
  </si>
  <si>
    <t>012-024-00414931</t>
  </si>
  <si>
    <t>9000813547</t>
  </si>
  <si>
    <t>012-022-00318147</t>
  </si>
  <si>
    <t>40570957</t>
  </si>
  <si>
    <t>P000034443</t>
  </si>
  <si>
    <t>8002839646</t>
  </si>
  <si>
    <t>012-024-00414932</t>
  </si>
  <si>
    <t>9000813548</t>
  </si>
  <si>
    <t>012-022-00318148</t>
  </si>
  <si>
    <t>40570956</t>
  </si>
  <si>
    <t>P000034442</t>
  </si>
  <si>
    <t>8002839645</t>
  </si>
  <si>
    <t>1002220018</t>
  </si>
  <si>
    <t>012-024-00414933</t>
  </si>
  <si>
    <t>9000813549</t>
  </si>
  <si>
    <t>012-022-00318149</t>
  </si>
  <si>
    <t>40570740</t>
  </si>
  <si>
    <t>0000399073</t>
  </si>
  <si>
    <t>8002839616</t>
  </si>
  <si>
    <t>1002220035</t>
  </si>
  <si>
    <t>012-024-00414934</t>
  </si>
  <si>
    <t>9000813553</t>
  </si>
  <si>
    <t>012-022-00318150</t>
  </si>
  <si>
    <t>0000399225</t>
  </si>
  <si>
    <t>8002839630</t>
  </si>
  <si>
    <t>1002220066</t>
  </si>
  <si>
    <t>012-024-00414935</t>
  </si>
  <si>
    <t>9000813556</t>
  </si>
  <si>
    <t>012-022-00318151</t>
  </si>
  <si>
    <t>40570937</t>
  </si>
  <si>
    <t>P000034432</t>
  </si>
  <si>
    <t>8002839676</t>
  </si>
  <si>
    <t>1002220074</t>
  </si>
  <si>
    <t>012-024-00414936</t>
  </si>
  <si>
    <t>9000813557</t>
  </si>
  <si>
    <t>012-022-00318152</t>
  </si>
  <si>
    <t>40570969</t>
  </si>
  <si>
    <t>P000034454</t>
  </si>
  <si>
    <t>8002839684</t>
  </si>
  <si>
    <t>1002220080</t>
  </si>
  <si>
    <t>012-024-00414937</t>
  </si>
  <si>
    <t>9000813561</t>
  </si>
  <si>
    <t>012-022-00318154</t>
  </si>
  <si>
    <t>40570966</t>
  </si>
  <si>
    <t>0000399406</t>
  </si>
  <si>
    <t>8002839693</t>
  </si>
  <si>
    <t>012-024-00414938</t>
  </si>
  <si>
    <t>9000813560</t>
  </si>
  <si>
    <t>012-022-00318153</t>
  </si>
  <si>
    <t>0000399407</t>
  </si>
  <si>
    <t>8002839694</t>
  </si>
  <si>
    <t>1002220081</t>
  </si>
  <si>
    <t>012-024-00414939</t>
  </si>
  <si>
    <t>9000813564</t>
  </si>
  <si>
    <t>012-022-00318156</t>
  </si>
  <si>
    <t>40570965</t>
  </si>
  <si>
    <t>0000399403</t>
  </si>
  <si>
    <t>8002839696</t>
  </si>
  <si>
    <t>012-024-00414940</t>
  </si>
  <si>
    <t>9000813563</t>
  </si>
  <si>
    <t>012-022-00318155</t>
  </si>
  <si>
    <t>0000399402</t>
  </si>
  <si>
    <t>8002839695</t>
  </si>
  <si>
    <t>1002220083</t>
  </si>
  <si>
    <t>012-024-00414941</t>
  </si>
  <si>
    <t>2500109125</t>
  </si>
  <si>
    <t>P000034445</t>
  </si>
  <si>
    <t>8002839699</t>
  </si>
  <si>
    <t>012-024-00414942</t>
  </si>
  <si>
    <t>2500109124</t>
  </si>
  <si>
    <t>P000034444</t>
  </si>
  <si>
    <t>8002839698</t>
  </si>
  <si>
    <t>1002220070</t>
  </si>
  <si>
    <t>012-024-00414943</t>
  </si>
  <si>
    <t>9000813595</t>
  </si>
  <si>
    <t>012-022-00318157</t>
  </si>
  <si>
    <t>40570770</t>
  </si>
  <si>
    <t>0000399166</t>
  </si>
  <si>
    <t>8002839680</t>
  </si>
  <si>
    <t>1002220104</t>
  </si>
  <si>
    <t>012-024-00414944</t>
  </si>
  <si>
    <t>2500109123</t>
  </si>
  <si>
    <t>0000399378</t>
  </si>
  <si>
    <t>8002839715</t>
  </si>
  <si>
    <t>1002220093</t>
  </si>
  <si>
    <t>012-024-00414945</t>
  </si>
  <si>
    <t>9000813653</t>
  </si>
  <si>
    <t>012-022-00318158</t>
  </si>
  <si>
    <t>40570797</t>
  </si>
  <si>
    <t>P000034379</t>
  </si>
  <si>
    <t>8002839710</t>
  </si>
  <si>
    <t>1002220114</t>
  </si>
  <si>
    <t>012-024-00414946</t>
  </si>
  <si>
    <t>9000813655</t>
  </si>
  <si>
    <t>012-022-00318159</t>
  </si>
  <si>
    <t>40570974</t>
  </si>
  <si>
    <t>0000399420</t>
  </si>
  <si>
    <t>8002839724</t>
  </si>
  <si>
    <t>1002220096</t>
  </si>
  <si>
    <t>012-024-00414947</t>
  </si>
  <si>
    <t>9000813657</t>
  </si>
  <si>
    <t>012-022-00318160</t>
  </si>
  <si>
    <t>40569589</t>
  </si>
  <si>
    <t>P000034004</t>
  </si>
  <si>
    <t>8002839711</t>
  </si>
  <si>
    <t>1002220073</t>
  </si>
  <si>
    <t>012-024-00414948</t>
  </si>
  <si>
    <t>9000813658</t>
  </si>
  <si>
    <t>012-022-00318161</t>
  </si>
  <si>
    <t>0000399227</t>
  </si>
  <si>
    <t>8002839683</t>
  </si>
  <si>
    <t>1002220098</t>
  </si>
  <si>
    <t>012-024-00414949</t>
  </si>
  <si>
    <t>9000813659</t>
  </si>
  <si>
    <t>012-022-00318162</t>
  </si>
  <si>
    <t>40570955</t>
  </si>
  <si>
    <t>P000034441</t>
  </si>
  <si>
    <t>8002839713</t>
  </si>
  <si>
    <t>1002220125</t>
  </si>
  <si>
    <t>012-024-00414950</t>
  </si>
  <si>
    <t>9000813660</t>
  </si>
  <si>
    <t>012-022-00318163</t>
  </si>
  <si>
    <t>40570834</t>
  </si>
  <si>
    <t>P000034390</t>
  </si>
  <si>
    <t>8002839740</t>
  </si>
  <si>
    <t>012-024-00414951</t>
  </si>
  <si>
    <t>9000813661</t>
  </si>
  <si>
    <t>012-022-00318164</t>
  </si>
  <si>
    <t>40570835</t>
  </si>
  <si>
    <t>P000034391</t>
  </si>
  <si>
    <t>8002839741</t>
  </si>
  <si>
    <t>1002220076</t>
  </si>
  <si>
    <t>012-024-00414952</t>
  </si>
  <si>
    <t>9000813662</t>
  </si>
  <si>
    <t>012-022-00318165</t>
  </si>
  <si>
    <t>40570933</t>
  </si>
  <si>
    <t>P000034430</t>
  </si>
  <si>
    <t>8002839686</t>
  </si>
  <si>
    <t>012-024-00414953</t>
  </si>
  <si>
    <t>9000813663</t>
  </si>
  <si>
    <t>012-022-00318166</t>
  </si>
  <si>
    <t>40570932</t>
  </si>
  <si>
    <t>P000034429</t>
  </si>
  <si>
    <t>8002839687</t>
  </si>
  <si>
    <t>1002220100</t>
  </si>
  <si>
    <t>012-024-00414954</t>
  </si>
  <si>
    <t>9000813666</t>
  </si>
  <si>
    <t>012-022-00318167</t>
  </si>
  <si>
    <t>40570959</t>
  </si>
  <si>
    <t>P000034446</t>
  </si>
  <si>
    <t>8002839714</t>
  </si>
  <si>
    <t>1002220118</t>
  </si>
  <si>
    <t>012-024-00414955</t>
  </si>
  <si>
    <t>9000813670</t>
  </si>
  <si>
    <t>012-022-00318169</t>
  </si>
  <si>
    <t>40570961</t>
  </si>
  <si>
    <t>0000399391</t>
  </si>
  <si>
    <t>8002839728</t>
  </si>
  <si>
    <t>012-024-00414956</t>
  </si>
  <si>
    <t>9000813669</t>
  </si>
  <si>
    <t>012-022-00318168</t>
  </si>
  <si>
    <t>0000399392</t>
  </si>
  <si>
    <t>8002839727</t>
  </si>
  <si>
    <t>1002220109</t>
  </si>
  <si>
    <t>012-024-00414957</t>
  </si>
  <si>
    <t>9000813671</t>
  </si>
  <si>
    <t>012-022-00318170</t>
  </si>
  <si>
    <t>40570934</t>
  </si>
  <si>
    <t>P000034431</t>
  </si>
  <si>
    <t>8002839722</t>
  </si>
  <si>
    <t>1002220143</t>
  </si>
  <si>
    <t>012-024-00414958</t>
  </si>
  <si>
    <t>9000813674</t>
  </si>
  <si>
    <t>012-022-00318171</t>
  </si>
  <si>
    <t>0000398572</t>
  </si>
  <si>
    <t>8002839756</t>
  </si>
  <si>
    <t>1002220130</t>
  </si>
  <si>
    <t>012-024-00414959</t>
  </si>
  <si>
    <t>2500109132</t>
  </si>
  <si>
    <t>P000034452</t>
  </si>
  <si>
    <t>8002839745</t>
  </si>
  <si>
    <t>012-024-00414960</t>
  </si>
  <si>
    <t>2500109133</t>
  </si>
  <si>
    <t>P000034453</t>
  </si>
  <si>
    <t>8002839746</t>
  </si>
  <si>
    <t>1002220165</t>
  </si>
  <si>
    <t>012-024-00414961</t>
  </si>
  <si>
    <t>9000813678</t>
  </si>
  <si>
    <t>012-022-00318172</t>
  </si>
  <si>
    <t>40570953</t>
  </si>
  <si>
    <t>P000034440</t>
  </si>
  <si>
    <t>8002839781</t>
  </si>
  <si>
    <t>1002220161</t>
  </si>
  <si>
    <t>012-024-00414962</t>
  </si>
  <si>
    <t>9000813552</t>
  </si>
  <si>
    <t>013-020-00048336</t>
  </si>
  <si>
    <t>70178976</t>
  </si>
  <si>
    <t>0000399440</t>
  </si>
  <si>
    <t>8002839773</t>
  </si>
  <si>
    <t>012-024-00414963</t>
  </si>
  <si>
    <t>9000813551</t>
  </si>
  <si>
    <t>013-020-00048335</t>
  </si>
  <si>
    <t>70178975</t>
  </si>
  <si>
    <t>0000399439</t>
  </si>
  <si>
    <t>8002839775</t>
  </si>
  <si>
    <t>012-024-00414964</t>
  </si>
  <si>
    <t>9000813679</t>
  </si>
  <si>
    <t>012-022-00318173</t>
  </si>
  <si>
    <t>40570979</t>
  </si>
  <si>
    <t>0000399438</t>
  </si>
  <si>
    <t>8002839774</t>
  </si>
  <si>
    <t>1002220164</t>
  </si>
  <si>
    <t>012-024-00414965</t>
  </si>
  <si>
    <t>9000813682</t>
  </si>
  <si>
    <t>012-022-00318175</t>
  </si>
  <si>
    <t>40570992</t>
  </si>
  <si>
    <t>0000399461</t>
  </si>
  <si>
    <t>8002839780</t>
  </si>
  <si>
    <t>012-024-00414966</t>
  </si>
  <si>
    <t>9000813680</t>
  </si>
  <si>
    <t>012-022-00318174</t>
  </si>
  <si>
    <t>40570990</t>
  </si>
  <si>
    <t>0000399460</t>
  </si>
  <si>
    <t>8002839779</t>
  </si>
  <si>
    <t>1002220140</t>
  </si>
  <si>
    <t>012-024-00414967</t>
  </si>
  <si>
    <t>9000813685</t>
  </si>
  <si>
    <t>012-022-00318177</t>
  </si>
  <si>
    <t>40570858</t>
  </si>
  <si>
    <t>0000399306</t>
  </si>
  <si>
    <t>8002839755</t>
  </si>
  <si>
    <t>012-024-00414968</t>
  </si>
  <si>
    <t>9000813684</t>
  </si>
  <si>
    <t>012-022-00318176</t>
  </si>
  <si>
    <t>0000399307</t>
  </si>
  <si>
    <t>8002839754</t>
  </si>
  <si>
    <t>1002220160</t>
  </si>
  <si>
    <t>012-024-00414969</t>
  </si>
  <si>
    <t>9000813687</t>
  </si>
  <si>
    <t>012-022-00318179</t>
  </si>
  <si>
    <t>40570997</t>
  </si>
  <si>
    <t>P000034459</t>
  </si>
  <si>
    <t>8002839772</t>
  </si>
  <si>
    <t>012-024-00414970</t>
  </si>
  <si>
    <t>9000813686</t>
  </si>
  <si>
    <t>012-022-00318178</t>
  </si>
  <si>
    <t>40570996</t>
  </si>
  <si>
    <t>P000034458</t>
  </si>
  <si>
    <t>8002839771</t>
  </si>
  <si>
    <t>1002220189</t>
  </si>
  <si>
    <t>012-024-00414971</t>
  </si>
  <si>
    <t>2500109129</t>
  </si>
  <si>
    <t>P000034449</t>
  </si>
  <si>
    <t>8002839801</t>
  </si>
  <si>
    <t>1002220205</t>
  </si>
  <si>
    <t>012-024-00414972</t>
  </si>
  <si>
    <t>9000813688</t>
  </si>
  <si>
    <t>012-022-00318180</t>
  </si>
  <si>
    <t>40571011</t>
  </si>
  <si>
    <t>P000034461</t>
  </si>
  <si>
    <t>8002839820</t>
  </si>
  <si>
    <t>1002220172</t>
  </si>
  <si>
    <t>012-024-00414973</t>
  </si>
  <si>
    <t>9000813690</t>
  </si>
  <si>
    <t>012-022-00318182</t>
  </si>
  <si>
    <t>40570427</t>
  </si>
  <si>
    <t>0000398950</t>
  </si>
  <si>
    <t>8002839786</t>
  </si>
  <si>
    <t>012-024-00414974</t>
  </si>
  <si>
    <t>9000813689</t>
  </si>
  <si>
    <t>012-022-00318181</t>
  </si>
  <si>
    <t>0000398951</t>
  </si>
  <si>
    <t>8002839785</t>
  </si>
  <si>
    <t>1002220169</t>
  </si>
  <si>
    <t>012-024-00414975</t>
  </si>
  <si>
    <t>9000813691</t>
  </si>
  <si>
    <t>012-022-00318183</t>
  </si>
  <si>
    <t>40570984</t>
  </si>
  <si>
    <t>P000034456</t>
  </si>
  <si>
    <t>8002839783</t>
  </si>
  <si>
    <t>1002220228</t>
  </si>
  <si>
    <t>012-024-00414976</t>
  </si>
  <si>
    <t>2500109097</t>
  </si>
  <si>
    <t>P000034374</t>
  </si>
  <si>
    <t>8002839852</t>
  </si>
  <si>
    <t>1002220227</t>
  </si>
  <si>
    <t>012-024-00414977</t>
  </si>
  <si>
    <t>9000813696</t>
  </si>
  <si>
    <t>012-022-00318185</t>
  </si>
  <si>
    <t>40571030</t>
  </si>
  <si>
    <t>0000399506</t>
  </si>
  <si>
    <t>8002839851</t>
  </si>
  <si>
    <t>012-024-00414978</t>
  </si>
  <si>
    <t>9000813695</t>
  </si>
  <si>
    <t>012-022-00318184</t>
  </si>
  <si>
    <t>0000399505</t>
  </si>
  <si>
    <t>8002839850</t>
  </si>
  <si>
    <t>1002220194</t>
  </si>
  <si>
    <t>012-024-00414979</t>
  </si>
  <si>
    <t>2500109130</t>
  </si>
  <si>
    <t>P000034450</t>
  </si>
  <si>
    <t>8002839805</t>
  </si>
  <si>
    <t>1002220226</t>
  </si>
  <si>
    <t>012-024-00414980</t>
  </si>
  <si>
    <t>9000813697</t>
  </si>
  <si>
    <t>012-022-00318186</t>
  </si>
  <si>
    <t>40570988</t>
  </si>
  <si>
    <t>P000034457</t>
  </si>
  <si>
    <t>8002839849</t>
  </si>
  <si>
    <t>1002220234</t>
  </si>
  <si>
    <t>012-024-00414981</t>
  </si>
  <si>
    <t>9000813699</t>
  </si>
  <si>
    <t>012-022-00318188</t>
  </si>
  <si>
    <t>40571004</t>
  </si>
  <si>
    <t>0000399510</t>
  </si>
  <si>
    <t>8002839862</t>
  </si>
  <si>
    <t>012-024-00414982</t>
  </si>
  <si>
    <t>9000813698</t>
  </si>
  <si>
    <t>012-022-00318187</t>
  </si>
  <si>
    <t>0000399511</t>
  </si>
  <si>
    <t>8002839861</t>
  </si>
  <si>
    <t>1002220229</t>
  </si>
  <si>
    <t>012-024-00414983</t>
  </si>
  <si>
    <t>9000813700</t>
  </si>
  <si>
    <t>012-022-00318189</t>
  </si>
  <si>
    <t>40570794</t>
  </si>
  <si>
    <t>P000034378</t>
  </si>
  <si>
    <t>8002839853</t>
  </si>
  <si>
    <t>1002220244</t>
  </si>
  <si>
    <t>012-024-00414984</t>
  </si>
  <si>
    <t>0000396389</t>
  </si>
  <si>
    <t>8002839877</t>
  </si>
  <si>
    <t>1002220254</t>
  </si>
  <si>
    <t>012-024-00414985</t>
  </si>
  <si>
    <t>9000813710</t>
  </si>
  <si>
    <t>012-022-00318190</t>
  </si>
  <si>
    <t>40570977</t>
  </si>
  <si>
    <t>P000034455</t>
  </si>
  <si>
    <t>8002839892</t>
  </si>
  <si>
    <t>1002220236</t>
  </si>
  <si>
    <t>012-024-00414986</t>
  </si>
  <si>
    <t>9000813711</t>
  </si>
  <si>
    <t>012-022-00318191</t>
  </si>
  <si>
    <t>40570789</t>
  </si>
  <si>
    <t>0000399178</t>
  </si>
  <si>
    <t>8002839864</t>
  </si>
  <si>
    <t>1002220224</t>
  </si>
  <si>
    <t>012-024-00414987</t>
  </si>
  <si>
    <t>2500109131</t>
  </si>
  <si>
    <t>P000034451</t>
  </si>
  <si>
    <t>8002839847</t>
  </si>
  <si>
    <t>1002220242</t>
  </si>
  <si>
    <t>012-024-00414988</t>
  </si>
  <si>
    <t>9000813713</t>
  </si>
  <si>
    <t>012-022-00318193</t>
  </si>
  <si>
    <t>40571018</t>
  </si>
  <si>
    <t>0000399498</t>
  </si>
  <si>
    <t>8002839873</t>
  </si>
  <si>
    <t>012-024-00414989</t>
  </si>
  <si>
    <t>9000813712</t>
  </si>
  <si>
    <t>012-022-00318192</t>
  </si>
  <si>
    <t>40571019</t>
  </si>
  <si>
    <t>0000399499</t>
  </si>
  <si>
    <t>8002839874</t>
  </si>
  <si>
    <t>1002220245</t>
  </si>
  <si>
    <t>012-024-00414990</t>
  </si>
  <si>
    <t>9000813714</t>
  </si>
  <si>
    <t>012-022-00318194</t>
  </si>
  <si>
    <t>40570798</t>
  </si>
  <si>
    <t>P000034380</t>
  </si>
  <si>
    <t>8002839879</t>
  </si>
  <si>
    <t>1002220246</t>
  </si>
  <si>
    <t>012-024-00414991</t>
  </si>
  <si>
    <t>2500109086</t>
  </si>
  <si>
    <t>P000034343</t>
  </si>
  <si>
    <t>8002839881</t>
  </si>
  <si>
    <t>012-024-00414992</t>
  </si>
  <si>
    <t>2500109085</t>
  </si>
  <si>
    <t>P000034342</t>
  </si>
  <si>
    <t>8002839880</t>
  </si>
  <si>
    <t>1002220249</t>
  </si>
  <si>
    <t>012-024-00414993</t>
  </si>
  <si>
    <t>9000813717</t>
  </si>
  <si>
    <t>012-022-00318196</t>
  </si>
  <si>
    <t>40571036</t>
  </si>
  <si>
    <t>P000034468</t>
  </si>
  <si>
    <t>8002839887</t>
  </si>
  <si>
    <t>012-024-00414994</t>
  </si>
  <si>
    <t>9000813716</t>
  </si>
  <si>
    <t>012-022-00318195</t>
  </si>
  <si>
    <t>40571035</t>
  </si>
  <si>
    <t>P000034467</t>
  </si>
  <si>
    <t>8002839886</t>
  </si>
  <si>
    <t>1002220264</t>
  </si>
  <si>
    <t>012-024-00414995</t>
  </si>
  <si>
    <t>9000813720</t>
  </si>
  <si>
    <t>012-022-00318199</t>
  </si>
  <si>
    <t>40571058</t>
  </si>
  <si>
    <t>P000034473</t>
  </si>
  <si>
    <t>8002839904</t>
  </si>
  <si>
    <t>012-024-00414996</t>
  </si>
  <si>
    <t>9000813718</t>
  </si>
  <si>
    <t>012-022-00318197</t>
  </si>
  <si>
    <t>40571059</t>
  </si>
  <si>
    <t>P000034474</t>
  </si>
  <si>
    <t>8002839903</t>
  </si>
  <si>
    <t>012-024-00414997</t>
  </si>
  <si>
    <t>9000813719</t>
  </si>
  <si>
    <t>012-022-00318198</t>
  </si>
  <si>
    <t>40571057</t>
  </si>
  <si>
    <t>P000034472</t>
  </si>
  <si>
    <t>8002839905</t>
  </si>
  <si>
    <t>1002220279</t>
  </si>
  <si>
    <t>012-024-00414998</t>
  </si>
  <si>
    <t>9000813722</t>
  </si>
  <si>
    <t>012-022-00318201</t>
  </si>
  <si>
    <t>40571073</t>
  </si>
  <si>
    <t>0000399545</t>
  </si>
  <si>
    <t>8002839924</t>
  </si>
  <si>
    <t>103779</t>
  </si>
  <si>
    <t>ORTEGA CANDO ROLANDO GUSTAVO</t>
  </si>
  <si>
    <t>805476</t>
  </si>
  <si>
    <t>BODEGA FERREORTEGA N2</t>
  </si>
  <si>
    <t>Y DE LA ARMENIA VIA CALA CALI BCOS</t>
  </si>
  <si>
    <t>OPNANO</t>
  </si>
  <si>
    <t>O-Pichincha-Nanegalito</t>
  </si>
  <si>
    <t>012-024-00414999</t>
  </si>
  <si>
    <t>9000813721</t>
  </si>
  <si>
    <t>012-022-00318200</t>
  </si>
  <si>
    <t>0000399547</t>
  </si>
  <si>
    <t>8002839925</t>
  </si>
  <si>
    <t>1002220247</t>
  </si>
  <si>
    <t>012-024-00415000</t>
  </si>
  <si>
    <t>9000813725</t>
  </si>
  <si>
    <t>012-022-00318203</t>
  </si>
  <si>
    <t>40570808</t>
  </si>
  <si>
    <t>0000399210</t>
  </si>
  <si>
    <t>8002839882</t>
  </si>
  <si>
    <t>012-024-00415001</t>
  </si>
  <si>
    <t>9000813724</t>
  </si>
  <si>
    <t>012-022-00318202</t>
  </si>
  <si>
    <t>0000399209</t>
  </si>
  <si>
    <t>8002839883</t>
  </si>
  <si>
    <t>1002220282</t>
  </si>
  <si>
    <t>012-024-00415002</t>
  </si>
  <si>
    <t>0000398796</t>
  </si>
  <si>
    <t>8002839932</t>
  </si>
  <si>
    <t>1002220272</t>
  </si>
  <si>
    <t>012-024-00415003</t>
  </si>
  <si>
    <t>9000813766</t>
  </si>
  <si>
    <t>012-022-00318205</t>
  </si>
  <si>
    <t>40570690</t>
  </si>
  <si>
    <t>P000034347</t>
  </si>
  <si>
    <t>8002839917</t>
  </si>
  <si>
    <t>012-024-00415004</t>
  </si>
  <si>
    <t>9000813765</t>
  </si>
  <si>
    <t>012-022-00318204</t>
  </si>
  <si>
    <t>40570689</t>
  </si>
  <si>
    <t>P000034346</t>
  </si>
  <si>
    <t>8002839916</t>
  </si>
  <si>
    <t>1002220190</t>
  </si>
  <si>
    <t>012-024-00415005</t>
  </si>
  <si>
    <t>9000813651</t>
  </si>
  <si>
    <t>013-020-00048337</t>
  </si>
  <si>
    <t>70178983</t>
  </si>
  <si>
    <t>0000399456</t>
  </si>
  <si>
    <t>8002839802</t>
  </si>
  <si>
    <t>1002220300</t>
  </si>
  <si>
    <t>012-024-00415006</t>
  </si>
  <si>
    <t>9000813768</t>
  </si>
  <si>
    <t>012-022-00318207</t>
  </si>
  <si>
    <t>40571082</t>
  </si>
  <si>
    <t>P000034480</t>
  </si>
  <si>
    <t>8002839946</t>
  </si>
  <si>
    <t>012-024-00415007</t>
  </si>
  <si>
    <t>9000813767</t>
  </si>
  <si>
    <t>012-022-00318206</t>
  </si>
  <si>
    <t>40571081</t>
  </si>
  <si>
    <t>P000034479</t>
  </si>
  <si>
    <t>8002839947</t>
  </si>
  <si>
    <t>1002220291</t>
  </si>
  <si>
    <t>012-024-00415008</t>
  </si>
  <si>
    <t>9000813769</t>
  </si>
  <si>
    <t>012-022-00318208</t>
  </si>
  <si>
    <t>40571063</t>
  </si>
  <si>
    <t>0000399555</t>
  </si>
  <si>
    <t>8002839938</t>
  </si>
  <si>
    <t>803883</t>
  </si>
  <si>
    <t>FABRICA MONICA RUALES-LATACUNGA</t>
  </si>
  <si>
    <t>AV COTOPAXI Y PARQUE CENTRAL</t>
  </si>
  <si>
    <t>1002220306</t>
  </si>
  <si>
    <t>012-024-00415009</t>
  </si>
  <si>
    <t>9000813706</t>
  </si>
  <si>
    <t>013-020-00048341</t>
  </si>
  <si>
    <t>70179003</t>
  </si>
  <si>
    <t>0000399566</t>
  </si>
  <si>
    <t>8002839953</t>
  </si>
  <si>
    <t>012-024-00415010</t>
  </si>
  <si>
    <t>9000813705</t>
  </si>
  <si>
    <t>013-020-00048340</t>
  </si>
  <si>
    <t>70179002</t>
  </si>
  <si>
    <t>0000399565</t>
  </si>
  <si>
    <t>8002839954</t>
  </si>
  <si>
    <t>1002220315</t>
  </si>
  <si>
    <t>012-024-00415011</t>
  </si>
  <si>
    <t>9000813770</t>
  </si>
  <si>
    <t>012-022-00318209</t>
  </si>
  <si>
    <t>40571084</t>
  </si>
  <si>
    <t>P000034481</t>
  </si>
  <si>
    <t>8002839968</t>
  </si>
  <si>
    <t>1002220328</t>
  </si>
  <si>
    <t>012-024-00415012</t>
  </si>
  <si>
    <t>9000813775</t>
  </si>
  <si>
    <t>012-022-00318210</t>
  </si>
  <si>
    <t>40571103</t>
  </si>
  <si>
    <t>P000034484</t>
  </si>
  <si>
    <t>8002839982</t>
  </si>
  <si>
    <t>1002220320</t>
  </si>
  <si>
    <t>012-024-00415013</t>
  </si>
  <si>
    <t>2500109096</t>
  </si>
  <si>
    <t>P000034373</t>
  </si>
  <si>
    <t>8002839974</t>
  </si>
  <si>
    <t>1002220324</t>
  </si>
  <si>
    <t>012-024-00415014</t>
  </si>
  <si>
    <t>9000813763</t>
  </si>
  <si>
    <t>013-020-00048342</t>
  </si>
  <si>
    <t>70179010</t>
  </si>
  <si>
    <t>0000399579</t>
  </si>
  <si>
    <t>8002839977</t>
  </si>
  <si>
    <t>807415</t>
  </si>
  <si>
    <t>FERRETERIA JOSE ALAVA</t>
  </si>
  <si>
    <t>AV. CARLOS ALBERTO ARAY</t>
  </si>
  <si>
    <t>1002220350</t>
  </si>
  <si>
    <t>012-024-00415015</t>
  </si>
  <si>
    <t>9000813780</t>
  </si>
  <si>
    <t>012-022-00318211</t>
  </si>
  <si>
    <t>40570968</t>
  </si>
  <si>
    <t>0000399410</t>
  </si>
  <si>
    <t>8002840002</t>
  </si>
  <si>
    <t>1002220314</t>
  </si>
  <si>
    <t>012-024-00415016</t>
  </si>
  <si>
    <t>0000397460</t>
  </si>
  <si>
    <t>8002839965</t>
  </si>
  <si>
    <t>1002220326</t>
  </si>
  <si>
    <t>012-024-00415017</t>
  </si>
  <si>
    <t>9000813782</t>
  </si>
  <si>
    <t>012-022-00318212</t>
  </si>
  <si>
    <t>40571100</t>
  </si>
  <si>
    <t>P000034483</t>
  </si>
  <si>
    <t>8002839981</t>
  </si>
  <si>
    <t>1002220376</t>
  </si>
  <si>
    <t>012-024-00415018</t>
  </si>
  <si>
    <t>9000813795</t>
  </si>
  <si>
    <t>012-022-00318213</t>
  </si>
  <si>
    <t>40571124</t>
  </si>
  <si>
    <t>P000034489</t>
  </si>
  <si>
    <t>8002840023</t>
  </si>
  <si>
    <t>1002220335</t>
  </si>
  <si>
    <t>012-024-00415019</t>
  </si>
  <si>
    <t>2500109128</t>
  </si>
  <si>
    <t>P000034448</t>
  </si>
  <si>
    <t>8002839986</t>
  </si>
  <si>
    <t>012-024-00415020</t>
  </si>
  <si>
    <t>2500109127</t>
  </si>
  <si>
    <t>P000034447</t>
  </si>
  <si>
    <t>8002839987</t>
  </si>
  <si>
    <t>1002220396</t>
  </si>
  <si>
    <t>012-024-00415021</t>
  </si>
  <si>
    <t>9000813798</t>
  </si>
  <si>
    <t>012-022-00318215</t>
  </si>
  <si>
    <t>40570694</t>
  </si>
  <si>
    <t>0000399283</t>
  </si>
  <si>
    <t>8002840044</t>
  </si>
  <si>
    <t>012-024-00415022</t>
  </si>
  <si>
    <t>9000813797</t>
  </si>
  <si>
    <t>012-022-00318214</t>
  </si>
  <si>
    <t>40570693</t>
  </si>
  <si>
    <t>0000399282</t>
  </si>
  <si>
    <t>8002840043</t>
  </si>
  <si>
    <t>1002220362</t>
  </si>
  <si>
    <t>012-024-00415023</t>
  </si>
  <si>
    <t>0000397463</t>
  </si>
  <si>
    <t>8002840011</t>
  </si>
  <si>
    <t>1002220355</t>
  </si>
  <si>
    <t>012-024-00415024</t>
  </si>
  <si>
    <t>0000399280</t>
  </si>
  <si>
    <t>8002840005</t>
  </si>
  <si>
    <t>1002220392</t>
  </si>
  <si>
    <t>012-024-00415025</t>
  </si>
  <si>
    <t>9000813800</t>
  </si>
  <si>
    <t>012-022-00318217</t>
  </si>
  <si>
    <t>40571096</t>
  </si>
  <si>
    <t>0000399588</t>
  </si>
  <si>
    <t>8002840039</t>
  </si>
  <si>
    <t>012-024-00415026</t>
  </si>
  <si>
    <t>9000813799</t>
  </si>
  <si>
    <t>012-022-00318216</t>
  </si>
  <si>
    <t>0000399589</t>
  </si>
  <si>
    <t>8002840040</t>
  </si>
  <si>
    <t>1002220385</t>
  </si>
  <si>
    <t>012-024-00415027</t>
  </si>
  <si>
    <t>9000813802</t>
  </si>
  <si>
    <t>012-022-00318218</t>
  </si>
  <si>
    <t>40571020</t>
  </si>
  <si>
    <t>P000034466</t>
  </si>
  <si>
    <t>8002840033</t>
  </si>
  <si>
    <t>1002220405</t>
  </si>
  <si>
    <t>012-024-00415028</t>
  </si>
  <si>
    <t>9000813805</t>
  </si>
  <si>
    <t>012-022-00318220</t>
  </si>
  <si>
    <t>40571023</t>
  </si>
  <si>
    <t>0000399509</t>
  </si>
  <si>
    <t>8002840055</t>
  </si>
  <si>
    <t>012-024-00415029</t>
  </si>
  <si>
    <t>9000813804</t>
  </si>
  <si>
    <t>012-022-00318219</t>
  </si>
  <si>
    <t>0000399508</t>
  </si>
  <si>
    <t>8002840056</t>
  </si>
  <si>
    <t>1002220358</t>
  </si>
  <si>
    <t>012-024-00415030</t>
  </si>
  <si>
    <t>9000813809</t>
  </si>
  <si>
    <t>012-022-00318221</t>
  </si>
  <si>
    <t>0000399412</t>
  </si>
  <si>
    <t>8002840008</t>
  </si>
  <si>
    <t>1002220386</t>
  </si>
  <si>
    <t>012-024-00415031</t>
  </si>
  <si>
    <t>9000813811</t>
  </si>
  <si>
    <t>012-022-00318222</t>
  </si>
  <si>
    <t>40571130</t>
  </si>
  <si>
    <t>P000034490</t>
  </si>
  <si>
    <t>8002840034</t>
  </si>
  <si>
    <t>1002220413</t>
  </si>
  <si>
    <t>012-024-00415032</t>
  </si>
  <si>
    <t>9000813812</t>
  </si>
  <si>
    <t>012-022-00318223</t>
  </si>
  <si>
    <t>40571101</t>
  </si>
  <si>
    <t>0000399583</t>
  </si>
  <si>
    <t>8002840063</t>
  </si>
  <si>
    <t>1002220382</t>
  </si>
  <si>
    <t>012-024-00415033</t>
  </si>
  <si>
    <t>9000813815</t>
  </si>
  <si>
    <t>012-022-00318226</t>
  </si>
  <si>
    <t>40571016</t>
  </si>
  <si>
    <t>P000034465</t>
  </si>
  <si>
    <t>8002840029</t>
  </si>
  <si>
    <t>012-024-00415034</t>
  </si>
  <si>
    <t>9000813813</t>
  </si>
  <si>
    <t>012-022-00318224</t>
  </si>
  <si>
    <t>40571015</t>
  </si>
  <si>
    <t>P000034464</t>
  </si>
  <si>
    <t>8002840027</t>
  </si>
  <si>
    <t>012-024-00415035</t>
  </si>
  <si>
    <t>9000813814</t>
  </si>
  <si>
    <t>012-022-00318225</t>
  </si>
  <si>
    <t>40571014</t>
  </si>
  <si>
    <t>P000034463</t>
  </si>
  <si>
    <t>8002840028</t>
  </si>
  <si>
    <t>1002220360</t>
  </si>
  <si>
    <t>012-024-00415036</t>
  </si>
  <si>
    <t>0000397461</t>
  </si>
  <si>
    <t>8002840009</t>
  </si>
  <si>
    <t>1002220429</t>
  </si>
  <si>
    <t>012-024-00415037</t>
  </si>
  <si>
    <t>2500109138</t>
  </si>
  <si>
    <t>0000399597</t>
  </si>
  <si>
    <t>8002840078</t>
  </si>
  <si>
    <t>012-024-00415038</t>
  </si>
  <si>
    <t>0000399596</t>
  </si>
  <si>
    <t>8002840079</t>
  </si>
  <si>
    <t>1002220398</t>
  </si>
  <si>
    <t>012-024-00415039</t>
  </si>
  <si>
    <t>9000813816</t>
  </si>
  <si>
    <t>012-022-00318227</t>
  </si>
  <si>
    <t>40571061</t>
  </si>
  <si>
    <t>0000399584</t>
  </si>
  <si>
    <t>8002840046</t>
  </si>
  <si>
    <t>1002220404</t>
  </si>
  <si>
    <t>012-024-00415040</t>
  </si>
  <si>
    <t>2500109122</t>
  </si>
  <si>
    <t>0000399373</t>
  </si>
  <si>
    <t>8002840054</t>
  </si>
  <si>
    <t>1002220426</t>
  </si>
  <si>
    <t>012-024-00415041</t>
  </si>
  <si>
    <t>9000813796</t>
  </si>
  <si>
    <t>013-020-00048345</t>
  </si>
  <si>
    <t>70179025</t>
  </si>
  <si>
    <t>0000399643</t>
  </si>
  <si>
    <t>8002840075</t>
  </si>
  <si>
    <t>10008082</t>
  </si>
  <si>
    <t>PATIÑO CEDEÑO ALEX RENE</t>
  </si>
  <si>
    <t>810930</t>
  </si>
  <si>
    <t>BODEGA PRINCIPAL ALICATE</t>
  </si>
  <si>
    <t>VIA LOS BANCOS KM 109</t>
  </si>
  <si>
    <t>1002220397</t>
  </si>
  <si>
    <t>012-024-00415042</t>
  </si>
  <si>
    <t>9000813819</t>
  </si>
  <si>
    <t>012-022-00318228</t>
  </si>
  <si>
    <t>40570982</t>
  </si>
  <si>
    <t>0000399433</t>
  </si>
  <si>
    <t>8002840045</t>
  </si>
  <si>
    <t>1002220416</t>
  </si>
  <si>
    <t>012-024-00415043</t>
  </si>
  <si>
    <t>0000399374</t>
  </si>
  <si>
    <t>8002840066</t>
  </si>
  <si>
    <t>1002220414</t>
  </si>
  <si>
    <t>012-024-00415044</t>
  </si>
  <si>
    <t>2500109139</t>
  </si>
  <si>
    <t>0000399651</t>
  </si>
  <si>
    <t>8002840064</t>
  </si>
  <si>
    <t>1002220427</t>
  </si>
  <si>
    <t>012-024-00415045</t>
  </si>
  <si>
    <t>0000397462</t>
  </si>
  <si>
    <t>8002840076</t>
  </si>
  <si>
    <t>1002220439</t>
  </si>
  <si>
    <t>012-024-00415046</t>
  </si>
  <si>
    <t>9000813820</t>
  </si>
  <si>
    <t>012-022-00318229</t>
  </si>
  <si>
    <t>40570818</t>
  </si>
  <si>
    <t>0000399243</t>
  </si>
  <si>
    <t>8002840087</t>
  </si>
  <si>
    <t>1002220325</t>
  </si>
  <si>
    <t>012-024-00415047</t>
  </si>
  <si>
    <t>9000813764</t>
  </si>
  <si>
    <t>013-020-00048343</t>
  </si>
  <si>
    <t>70179009</t>
  </si>
  <si>
    <t>0000399580</t>
  </si>
  <si>
    <t>8002839979</t>
  </si>
  <si>
    <t>805194</t>
  </si>
  <si>
    <t>FERRETERIA FERRETON</t>
  </si>
  <si>
    <t>MACHALILLA S/N Y PONPEYO GUERRA</t>
  </si>
  <si>
    <t>1002220442</t>
  </si>
  <si>
    <t>012-024-00415048</t>
  </si>
  <si>
    <t>0000397470</t>
  </si>
  <si>
    <t>8002840090</t>
  </si>
  <si>
    <t>1002220412</t>
  </si>
  <si>
    <t>012-024-00415049</t>
  </si>
  <si>
    <t>0000399645</t>
  </si>
  <si>
    <t>8002840062</t>
  </si>
  <si>
    <t>1002220449</t>
  </si>
  <si>
    <t>012-024-00415050</t>
  </si>
  <si>
    <t>9000813822</t>
  </si>
  <si>
    <t>012-022-00318231</t>
  </si>
  <si>
    <t>40571134</t>
  </si>
  <si>
    <t>0000399641</t>
  </si>
  <si>
    <t>8002840100</t>
  </si>
  <si>
    <t>012-024-00415051</t>
  </si>
  <si>
    <t>9000813821</t>
  </si>
  <si>
    <t>012-022-00318230</t>
  </si>
  <si>
    <t>0000399640</t>
  </si>
  <si>
    <t>8002840101</t>
  </si>
  <si>
    <t>1002220432</t>
  </si>
  <si>
    <t>012-024-00415052</t>
  </si>
  <si>
    <t>2500109140</t>
  </si>
  <si>
    <t>P000034497</t>
  </si>
  <si>
    <t>8002840081</t>
  </si>
  <si>
    <t>1002220271</t>
  </si>
  <si>
    <t>012-024-00415053</t>
  </si>
  <si>
    <t>0000397459</t>
  </si>
  <si>
    <t>8002839914</t>
  </si>
  <si>
    <t>1002220435</t>
  </si>
  <si>
    <t>012-024-00415054</t>
  </si>
  <si>
    <t>9000813823</t>
  </si>
  <si>
    <t>012-022-00318232</t>
  </si>
  <si>
    <t>40571136</t>
  </si>
  <si>
    <t>P000034492</t>
  </si>
  <si>
    <t>8002840083</t>
  </si>
  <si>
    <t>1002220437</t>
  </si>
  <si>
    <t>012-024-00415055</t>
  </si>
  <si>
    <t>9000812438</t>
  </si>
  <si>
    <t>013-020-00048305</t>
  </si>
  <si>
    <t>70178671</t>
  </si>
  <si>
    <t>0000398331</t>
  </si>
  <si>
    <t>8002840085</t>
  </si>
  <si>
    <t>801815</t>
  </si>
  <si>
    <t>MEGAMETALES LAS PALMAS</t>
  </si>
  <si>
    <t>VIA DAULE KM 13 1/2</t>
  </si>
  <si>
    <t>1002220453</t>
  </si>
  <si>
    <t>012-024-00415056</t>
  </si>
  <si>
    <t>9000813825</t>
  </si>
  <si>
    <t>012-022-00318234</t>
  </si>
  <si>
    <t>40571006</t>
  </si>
  <si>
    <t>0000399483</t>
  </si>
  <si>
    <t>8002840105</t>
  </si>
  <si>
    <t>012-024-00415057</t>
  </si>
  <si>
    <t>9000813824</t>
  </si>
  <si>
    <t>012-022-00318233</t>
  </si>
  <si>
    <t>0000399485</t>
  </si>
  <si>
    <t>8002840104</t>
  </si>
  <si>
    <t>1002220422</t>
  </si>
  <si>
    <t>012-024-00415058</t>
  </si>
  <si>
    <t>2500109094</t>
  </si>
  <si>
    <t>P000034372</t>
  </si>
  <si>
    <t>8002840071</t>
  </si>
  <si>
    <t>1002220444</t>
  </si>
  <si>
    <t>012-024-00415059</t>
  </si>
  <si>
    <t>9000813826</t>
  </si>
  <si>
    <t>012-022-00318235</t>
  </si>
  <si>
    <t>40571135</t>
  </si>
  <si>
    <t>P000034491</t>
  </si>
  <si>
    <t>8002840094</t>
  </si>
  <si>
    <t>1002220440</t>
  </si>
  <si>
    <t>012-024-00415060</t>
  </si>
  <si>
    <t>0000397465</t>
  </si>
  <si>
    <t>8002840088</t>
  </si>
  <si>
    <t>1002220438</t>
  </si>
  <si>
    <t>012-024-00415061</t>
  </si>
  <si>
    <t>9000813827</t>
  </si>
  <si>
    <t>012-022-00318236</t>
  </si>
  <si>
    <t>40571133</t>
  </si>
  <si>
    <t>0000399611</t>
  </si>
  <si>
    <t>8002840086</t>
  </si>
  <si>
    <t>1002220441</t>
  </si>
  <si>
    <t>012-024-00415062</t>
  </si>
  <si>
    <t>9000813701</t>
  </si>
  <si>
    <t>013-020-00048339</t>
  </si>
  <si>
    <t>70178995</t>
  </si>
  <si>
    <t>0000399523</t>
  </si>
  <si>
    <t>8002840089</t>
  </si>
  <si>
    <t>1002220425</t>
  </si>
  <si>
    <t>012-024-00415063</t>
  </si>
  <si>
    <t>0000397464</t>
  </si>
  <si>
    <t>8002840074</t>
  </si>
  <si>
    <t>1002220447</t>
  </si>
  <si>
    <t>012-024-00415064</t>
  </si>
  <si>
    <t>9000813829</t>
  </si>
  <si>
    <t>012-022-00318238</t>
  </si>
  <si>
    <t>40571090</t>
  </si>
  <si>
    <t>0000399574</t>
  </si>
  <si>
    <t>8002840097</t>
  </si>
  <si>
    <t>012-024-00415065</t>
  </si>
  <si>
    <t>9000813828</t>
  </si>
  <si>
    <t>012-022-00318237</t>
  </si>
  <si>
    <t>40571089</t>
  </si>
  <si>
    <t>0000399573</t>
  </si>
  <si>
    <t>8002840096</t>
  </si>
  <si>
    <t>1002220468</t>
  </si>
  <si>
    <t>012-024-00415066</t>
  </si>
  <si>
    <t>9000812436</t>
  </si>
  <si>
    <t>013-020-00048303</t>
  </si>
  <si>
    <t>70178669</t>
  </si>
  <si>
    <t>0000398328</t>
  </si>
  <si>
    <t>8002840123</t>
  </si>
  <si>
    <t>801816</t>
  </si>
  <si>
    <t>MAPASINGUE ESTE</t>
  </si>
  <si>
    <t>GUAYAQUIL KM 5 VIA DAULE CALLE</t>
  </si>
  <si>
    <t>1002220455</t>
  </si>
  <si>
    <t>012-024-00415067</t>
  </si>
  <si>
    <t>9000813831</t>
  </si>
  <si>
    <t>012-022-00318239</t>
  </si>
  <si>
    <t>40571060</t>
  </si>
  <si>
    <t>0000399522</t>
  </si>
  <si>
    <t>8002840106</t>
  </si>
  <si>
    <t>1002220462</t>
  </si>
  <si>
    <t>012-024-00415068</t>
  </si>
  <si>
    <t>9000813833</t>
  </si>
  <si>
    <t>012-022-00318241</t>
  </si>
  <si>
    <t>40571022</t>
  </si>
  <si>
    <t>0000399527</t>
  </si>
  <si>
    <t>8002840116</t>
  </si>
  <si>
    <t>804340</t>
  </si>
  <si>
    <t>FERRETERIA DON WILSON</t>
  </si>
  <si>
    <t>VIA PRINCIPAL LAGO AGRIO Y CALLE C</t>
  </si>
  <si>
    <t>012-024-00415069</t>
  </si>
  <si>
    <t>9000813832</t>
  </si>
  <si>
    <t>012-022-00318240</t>
  </si>
  <si>
    <t>0000399528</t>
  </si>
  <si>
    <t>8002840115</t>
  </si>
  <si>
    <t>1002220470</t>
  </si>
  <si>
    <t>012-024-00415070</t>
  </si>
  <si>
    <t>9000813834</t>
  </si>
  <si>
    <t>012-022-00318242</t>
  </si>
  <si>
    <t>40570981</t>
  </si>
  <si>
    <t>0000399429</t>
  </si>
  <si>
    <t>8002840126</t>
  </si>
  <si>
    <t>1002220490</t>
  </si>
  <si>
    <t>012-024-00415071</t>
  </si>
  <si>
    <t>9000813836</t>
  </si>
  <si>
    <t>012-022-00318244</t>
  </si>
  <si>
    <t>40571140</t>
  </si>
  <si>
    <t>P000034496</t>
  </si>
  <si>
    <t>8002840157</t>
  </si>
  <si>
    <t>012-024-00415072</t>
  </si>
  <si>
    <t>9000813835</t>
  </si>
  <si>
    <t>012-022-00318243</t>
  </si>
  <si>
    <t>40571139</t>
  </si>
  <si>
    <t>P000034495</t>
  </si>
  <si>
    <t>8002840158</t>
  </si>
  <si>
    <t>1002220481</t>
  </si>
  <si>
    <t>012-024-00415073</t>
  </si>
  <si>
    <t>9000813837</t>
  </si>
  <si>
    <t>012-022-00318245</t>
  </si>
  <si>
    <t>40570860</t>
  </si>
  <si>
    <t>0000399311</t>
  </si>
  <si>
    <t>8002840144</t>
  </si>
  <si>
    <t>1002220477</t>
  </si>
  <si>
    <t>012-024-00415074</t>
  </si>
  <si>
    <t>9000813838</t>
  </si>
  <si>
    <t>012-022-00318246</t>
  </si>
  <si>
    <t>40571064</t>
  </si>
  <si>
    <t>0000399531</t>
  </si>
  <si>
    <t>8002840138</t>
  </si>
  <si>
    <t>1002220471</t>
  </si>
  <si>
    <t>012-024-00415075</t>
  </si>
  <si>
    <t>9000813839</t>
  </si>
  <si>
    <t>012-022-00318247</t>
  </si>
  <si>
    <t>40571072</t>
  </si>
  <si>
    <t>0000399549</t>
  </si>
  <si>
    <t>8002840127</t>
  </si>
  <si>
    <t>800674</t>
  </si>
  <si>
    <t>OLGA MOREIRA ELINAN</t>
  </si>
  <si>
    <t>OLGA MOREIRA ELINAN / VIA A MONTALV</t>
  </si>
  <si>
    <t>1002220459</t>
  </si>
  <si>
    <t>012-024-00415076</t>
  </si>
  <si>
    <t>2500109142</t>
  </si>
  <si>
    <t>P000034499</t>
  </si>
  <si>
    <t>8002840111</t>
  </si>
  <si>
    <t>1002220497</t>
  </si>
  <si>
    <t>012-024-00415077</t>
  </si>
  <si>
    <t>9000813840</t>
  </si>
  <si>
    <t>012-022-00318248</t>
  </si>
  <si>
    <t>40571068</t>
  </si>
  <si>
    <t>P000034475</t>
  </si>
  <si>
    <t>8002840167</t>
  </si>
  <si>
    <t>1002220484</t>
  </si>
  <si>
    <t>012-024-00415078</t>
  </si>
  <si>
    <t>9000813842</t>
  </si>
  <si>
    <t>012-022-00318250</t>
  </si>
  <si>
    <t>40571111</t>
  </si>
  <si>
    <t>P000034486</t>
  </si>
  <si>
    <t>8002840148</t>
  </si>
  <si>
    <t>012-024-00415079</t>
  </si>
  <si>
    <t>9000813841</t>
  </si>
  <si>
    <t>012-022-00318249</t>
  </si>
  <si>
    <t>40571110</t>
  </si>
  <si>
    <t>P000034485</t>
  </si>
  <si>
    <t>8002840147</t>
  </si>
  <si>
    <t>1002220493</t>
  </si>
  <si>
    <t>012-024-00415080</t>
  </si>
  <si>
    <t>2500109093</t>
  </si>
  <si>
    <t>P000034371</t>
  </si>
  <si>
    <t>8002840162</t>
  </si>
  <si>
    <t>1002220485</t>
  </si>
  <si>
    <t>012-024-00415081</t>
  </si>
  <si>
    <t>2500109137</t>
  </si>
  <si>
    <t>0000399575</t>
  </si>
  <si>
    <t>8002840149</t>
  </si>
  <si>
    <t>1002220511</t>
  </si>
  <si>
    <t>012-024-00415082</t>
  </si>
  <si>
    <t>2500109143</t>
  </si>
  <si>
    <t>P000034500</t>
  </si>
  <si>
    <t>8002840179</t>
  </si>
  <si>
    <t>1002220508</t>
  </si>
  <si>
    <t>012-024-00415083</t>
  </si>
  <si>
    <t>9000813843</t>
  </si>
  <si>
    <t>012-022-00318251</t>
  </si>
  <si>
    <t>40570994</t>
  </si>
  <si>
    <t>0000399464</t>
  </si>
  <si>
    <t>8002840177</t>
  </si>
  <si>
    <t>1002220505</t>
  </si>
  <si>
    <t>012-024-00415084</t>
  </si>
  <si>
    <t>9000813844</t>
  </si>
  <si>
    <t>012-022-00318252</t>
  </si>
  <si>
    <t>40571003</t>
  </si>
  <si>
    <t>P000034460</t>
  </si>
  <si>
    <t>8002840174</t>
  </si>
  <si>
    <t>1002220433</t>
  </si>
  <si>
    <t>012-024-00415085</t>
  </si>
  <si>
    <t>0000397469</t>
  </si>
  <si>
    <t>8002840082</t>
  </si>
  <si>
    <t>1002220519</t>
  </si>
  <si>
    <t>012-024-00415086</t>
  </si>
  <si>
    <t>0000399652</t>
  </si>
  <si>
    <t>8002840188</t>
  </si>
  <si>
    <t>1002220687</t>
  </si>
  <si>
    <t>012-024-00415087</t>
  </si>
  <si>
    <t>9000813933</t>
  </si>
  <si>
    <t>012-022-00318253</t>
  </si>
  <si>
    <t>40571119</t>
  </si>
  <si>
    <t>0000399601</t>
  </si>
  <si>
    <t>8002840398</t>
  </si>
  <si>
    <t>101569</t>
  </si>
  <si>
    <t>ESTRELLA TAPIA ANGEL FABIAN</t>
  </si>
  <si>
    <t>801478</t>
  </si>
  <si>
    <t>BODEGA FERRT 1 ABRIL</t>
  </si>
  <si>
    <t>BODEGA FERRT 1 ABRIL/CALLE 1 DE ABR</t>
  </si>
  <si>
    <t>1002220689</t>
  </si>
  <si>
    <t>012-024-00415088</t>
  </si>
  <si>
    <t>9000813934</t>
  </si>
  <si>
    <t>012-022-00318254</t>
  </si>
  <si>
    <t>40571141</t>
  </si>
  <si>
    <t>0000399671</t>
  </si>
  <si>
    <t>8002840402</t>
  </si>
  <si>
    <t>1002220671</t>
  </si>
  <si>
    <t>012-024-00415089</t>
  </si>
  <si>
    <t>0000397471</t>
  </si>
  <si>
    <t>8002840378</t>
  </si>
  <si>
    <t>1002220684</t>
  </si>
  <si>
    <t>012-024-00415090</t>
  </si>
  <si>
    <t>9000813936</t>
  </si>
  <si>
    <t>012-022-00318256</t>
  </si>
  <si>
    <t>40570838</t>
  </si>
  <si>
    <t>0000399259</t>
  </si>
  <si>
    <t>8002840394</t>
  </si>
  <si>
    <t>012-024-00415091</t>
  </si>
  <si>
    <t>9000813935</t>
  </si>
  <si>
    <t>012-022-00318255</t>
  </si>
  <si>
    <t>0000399258</t>
  </si>
  <si>
    <t>8002840393</t>
  </si>
  <si>
    <t>1002220682</t>
  </si>
  <si>
    <t>012-024-00415092</t>
  </si>
  <si>
    <t>9000813937</t>
  </si>
  <si>
    <t>012-022-00318257</t>
  </si>
  <si>
    <t>40571149</t>
  </si>
  <si>
    <t>0000399683</t>
  </si>
  <si>
    <t>8002840391</t>
  </si>
  <si>
    <t>1002220681</t>
  </si>
  <si>
    <t>012-024-00415093</t>
  </si>
  <si>
    <t>9000813938</t>
  </si>
  <si>
    <t>012-022-00318258</t>
  </si>
  <si>
    <t>40571088</t>
  </si>
  <si>
    <t>0000399606</t>
  </si>
  <si>
    <t>8002840390</t>
  </si>
  <si>
    <t>1002220686</t>
  </si>
  <si>
    <t>012-024-00415094</t>
  </si>
  <si>
    <t>9000813939</t>
  </si>
  <si>
    <t>012-022-00318259</t>
  </si>
  <si>
    <t>0000399684</t>
  </si>
  <si>
    <t>8002840397</t>
  </si>
  <si>
    <t>1002220680</t>
  </si>
  <si>
    <t>012-024-00415095</t>
  </si>
  <si>
    <t>9000813940</t>
  </si>
  <si>
    <t>012-022-00318260</t>
  </si>
  <si>
    <t>40571151</t>
  </si>
  <si>
    <t>0000399688</t>
  </si>
  <si>
    <t>8002840389</t>
  </si>
  <si>
    <t>1002220693</t>
  </si>
  <si>
    <t>012-024-00415096</t>
  </si>
  <si>
    <t>9000813942</t>
  </si>
  <si>
    <t>012-022-00318262</t>
  </si>
  <si>
    <t>40570840</t>
  </si>
  <si>
    <t>0000399262</t>
  </si>
  <si>
    <t>8002840408</t>
  </si>
  <si>
    <t>012-024-00415097</t>
  </si>
  <si>
    <t>9000813941</t>
  </si>
  <si>
    <t>012-022-00318261</t>
  </si>
  <si>
    <t>0000399264</t>
  </si>
  <si>
    <t>8002840407</t>
  </si>
  <si>
    <t>1002220698</t>
  </si>
  <si>
    <t>012-024-00415098</t>
  </si>
  <si>
    <t>0000399647</t>
  </si>
  <si>
    <t>8002840415</t>
  </si>
  <si>
    <t>1002220711</t>
  </si>
  <si>
    <t>012-024-00415099</t>
  </si>
  <si>
    <t>2500109144</t>
  </si>
  <si>
    <t>P000034504</t>
  </si>
  <si>
    <t>8002840435</t>
  </si>
  <si>
    <t>1002220672</t>
  </si>
  <si>
    <t>012-024-00415100</t>
  </si>
  <si>
    <t>0000397451</t>
  </si>
  <si>
    <t>8002840379</t>
  </si>
  <si>
    <t>1002220679</t>
  </si>
  <si>
    <t>012-024-00415101</t>
  </si>
  <si>
    <t>9000813943</t>
  </si>
  <si>
    <t>012-022-00318263</t>
  </si>
  <si>
    <t>40571145</t>
  </si>
  <si>
    <t>0000399681</t>
  </si>
  <si>
    <t>8002840388</t>
  </si>
  <si>
    <t>1002220726</t>
  </si>
  <si>
    <t>012-024-00415102</t>
  </si>
  <si>
    <t>2500109098</t>
  </si>
  <si>
    <t>P000034375</t>
  </si>
  <si>
    <t>8002840452</t>
  </si>
  <si>
    <t>1002220748</t>
  </si>
  <si>
    <t>012-024-00415103</t>
  </si>
  <si>
    <t>0000399649</t>
  </si>
  <si>
    <t>8002840469</t>
  </si>
  <si>
    <t>1002220719</t>
  </si>
  <si>
    <t>012-024-00415104</t>
  </si>
  <si>
    <t>9000813944</t>
  </si>
  <si>
    <t>012-022-00318264</t>
  </si>
  <si>
    <t>40570980</t>
  </si>
  <si>
    <t>0000399428</t>
  </si>
  <si>
    <t>8002840446</t>
  </si>
  <si>
    <t>104175</t>
  </si>
  <si>
    <t>CALDERON TORRES EDISON ODILIO</t>
  </si>
  <si>
    <t>810401</t>
  </si>
  <si>
    <t>BODEGA SAN VICENTE</t>
  </si>
  <si>
    <t>CALLE HUMBERTO GARCIA</t>
  </si>
  <si>
    <t>1002220721</t>
  </si>
  <si>
    <t>012-024-00415105</t>
  </si>
  <si>
    <t>0000397452</t>
  </si>
  <si>
    <t>8002840448</t>
  </si>
  <si>
    <t>1002220799</t>
  </si>
  <si>
    <t>012-024-00415106</t>
  </si>
  <si>
    <t>9000813948</t>
  </si>
  <si>
    <t>012-022-00318267</t>
  </si>
  <si>
    <t>40571293</t>
  </si>
  <si>
    <t>P000034515</t>
  </si>
  <si>
    <t>8002840519</t>
  </si>
  <si>
    <t>012-024-00415107</t>
  </si>
  <si>
    <t>9000813946</t>
  </si>
  <si>
    <t>012-022-00318265</t>
  </si>
  <si>
    <t>40571294</t>
  </si>
  <si>
    <t>P000034516</t>
  </si>
  <si>
    <t>8002840517</t>
  </si>
  <si>
    <t>012-024-00415108</t>
  </si>
  <si>
    <t>9000813947</t>
  </si>
  <si>
    <t>012-022-00318266</t>
  </si>
  <si>
    <t>40571292</t>
  </si>
  <si>
    <t>P000034514</t>
  </si>
  <si>
    <t>8002840518</t>
  </si>
  <si>
    <t>1002220677</t>
  </si>
  <si>
    <t>012-024-00415109</t>
  </si>
  <si>
    <t>9000813962</t>
  </si>
  <si>
    <t>012-022-00318269</t>
  </si>
  <si>
    <t>40571288</t>
  </si>
  <si>
    <t>P000034510</t>
  </si>
  <si>
    <t>8002840386</t>
  </si>
  <si>
    <t>012-024-00415110</t>
  </si>
  <si>
    <t>9000813961</t>
  </si>
  <si>
    <t>012-022-00318268</t>
  </si>
  <si>
    <t>40571287</t>
  </si>
  <si>
    <t>P000034509</t>
  </si>
  <si>
    <t>8002840385</t>
  </si>
  <si>
    <t>1002220753</t>
  </si>
  <si>
    <t>012-024-00415111</t>
  </si>
  <si>
    <t>9000813964</t>
  </si>
  <si>
    <t>012-022-00318271</t>
  </si>
  <si>
    <t>40571253</t>
  </si>
  <si>
    <t>P000034502</t>
  </si>
  <si>
    <t>8002840473</t>
  </si>
  <si>
    <t>012-024-00415112</t>
  </si>
  <si>
    <t>9000813963</t>
  </si>
  <si>
    <t>012-022-00318270</t>
  </si>
  <si>
    <t>40571252</t>
  </si>
  <si>
    <t>P000034501</t>
  </si>
  <si>
    <t>8002840472</t>
  </si>
  <si>
    <t>1002220792</t>
  </si>
  <si>
    <t>012-024-00415113</t>
  </si>
  <si>
    <t>9000813803</t>
  </si>
  <si>
    <t>013-020-00048346</t>
  </si>
  <si>
    <t>70179026</t>
  </si>
  <si>
    <t>0000399678</t>
  </si>
  <si>
    <t>8002840511</t>
  </si>
  <si>
    <t>1002220843</t>
  </si>
  <si>
    <t>012-024-00415114</t>
  </si>
  <si>
    <t>0000399690</t>
  </si>
  <si>
    <t>8002840561</t>
  </si>
  <si>
    <t>1002220855</t>
  </si>
  <si>
    <t>012-024-00415115</t>
  </si>
  <si>
    <t>9000813965</t>
  </si>
  <si>
    <t>012-022-00318272</t>
  </si>
  <si>
    <t>40571013</t>
  </si>
  <si>
    <t>P000034462</t>
  </si>
  <si>
    <t>8002840572</t>
  </si>
  <si>
    <t>1002220850</t>
  </si>
  <si>
    <t>012-024-00415116</t>
  </si>
  <si>
    <t>9000813966</t>
  </si>
  <si>
    <t>012-022-00318273</t>
  </si>
  <si>
    <t>40571123</t>
  </si>
  <si>
    <t>P000034488</t>
  </si>
  <si>
    <t>8002840567</t>
  </si>
  <si>
    <t>1002220866</t>
  </si>
  <si>
    <t>012-024-00415117</t>
  </si>
  <si>
    <t>9000813970</t>
  </si>
  <si>
    <t>012-022-00318276</t>
  </si>
  <si>
    <t>40571306</t>
  </si>
  <si>
    <t>0000399699</t>
  </si>
  <si>
    <t>8002840584</t>
  </si>
  <si>
    <t>012-024-00415118</t>
  </si>
  <si>
    <t>9000813968</t>
  </si>
  <si>
    <t>012-022-00318274</t>
  </si>
  <si>
    <t>0000399700</t>
  </si>
  <si>
    <t>8002840585</t>
  </si>
  <si>
    <t>012-024-00415119</t>
  </si>
  <si>
    <t>9000813969</t>
  </si>
  <si>
    <t>012-022-00318275</t>
  </si>
  <si>
    <t>0000399698</t>
  </si>
  <si>
    <t>8002840586</t>
  </si>
  <si>
    <t>1002220856</t>
  </si>
  <si>
    <t>012-024-00415120</t>
  </si>
  <si>
    <t>9000813974</t>
  </si>
  <si>
    <t>012-022-00318279</t>
  </si>
  <si>
    <t>40571106</t>
  </si>
  <si>
    <t>0000399594</t>
  </si>
  <si>
    <t>8002840573</t>
  </si>
  <si>
    <t>012-024-00415121</t>
  </si>
  <si>
    <t>9000813972</t>
  </si>
  <si>
    <t>012-022-00318277</t>
  </si>
  <si>
    <t>0000399593</t>
  </si>
  <si>
    <t>8002840574</t>
  </si>
  <si>
    <t>012-024-00415122</t>
  </si>
  <si>
    <t>9000813973</t>
  </si>
  <si>
    <t>012-022-00318278</t>
  </si>
  <si>
    <t>40571105</t>
  </si>
  <si>
    <t>0000399592</t>
  </si>
  <si>
    <t>8002840575</t>
  </si>
  <si>
    <t>101624</t>
  </si>
  <si>
    <t>ROMERO RODRIGUEZ BLANCA HERMINIA</t>
  </si>
  <si>
    <t>802004</t>
  </si>
  <si>
    <t>CUMBAYA</t>
  </si>
  <si>
    <t>PASANDO SEMAFORO DE CUMBAYA</t>
  </si>
  <si>
    <t>1002220857</t>
  </si>
  <si>
    <t>012-024-00415123</t>
  </si>
  <si>
    <t>9000813978</t>
  </si>
  <si>
    <t>012-022-00318280</t>
  </si>
  <si>
    <t>40571304</t>
  </si>
  <si>
    <t>P000034517</t>
  </si>
  <si>
    <t>8002840576</t>
  </si>
  <si>
    <t>1002220741</t>
  </si>
  <si>
    <t>012-024-00415124</t>
  </si>
  <si>
    <t>9000813981</t>
  </si>
  <si>
    <t>012-022-00318281</t>
  </si>
  <si>
    <t>0000399658</t>
  </si>
  <si>
    <t>8002840464</t>
  </si>
  <si>
    <t>1002220879</t>
  </si>
  <si>
    <t>012-024-00415125</t>
  </si>
  <si>
    <t>2500109136</t>
  </si>
  <si>
    <t>P000034482</t>
  </si>
  <si>
    <t>8002840597</t>
  </si>
  <si>
    <t>1002220933</t>
  </si>
  <si>
    <t>012-024-00415126</t>
  </si>
  <si>
    <t>9000813985</t>
  </si>
  <si>
    <t>012-022-00318282</t>
  </si>
  <si>
    <t>40571310</t>
  </si>
  <si>
    <t>0000399707</t>
  </si>
  <si>
    <t>8002840648</t>
  </si>
  <si>
    <t>1002220859</t>
  </si>
  <si>
    <t>012-024-00415127</t>
  </si>
  <si>
    <t>9000813988</t>
  </si>
  <si>
    <t>012-022-00318283</t>
  </si>
  <si>
    <t>40571305</t>
  </si>
  <si>
    <t>P000034518</t>
  </si>
  <si>
    <t>8002840578</t>
  </si>
  <si>
    <t>103637</t>
  </si>
  <si>
    <t>PINCAY FARIAS EDISON RAMON</t>
  </si>
  <si>
    <t>805155</t>
  </si>
  <si>
    <t>FERRETERIA COLOR ARTE N°2</t>
  </si>
  <si>
    <t>CENTRO DAYUMA</t>
  </si>
  <si>
    <t>1002220936</t>
  </si>
  <si>
    <t>012-024-00415128</t>
  </si>
  <si>
    <t>9000813990</t>
  </si>
  <si>
    <t>012-022-00318285</t>
  </si>
  <si>
    <t>40571047</t>
  </si>
  <si>
    <t>P000034469</t>
  </si>
  <si>
    <t>8002840652</t>
  </si>
  <si>
    <t>012-024-00415129</t>
  </si>
  <si>
    <t>9000813989</t>
  </si>
  <si>
    <t>012-022-00318284</t>
  </si>
  <si>
    <t>40571048</t>
  </si>
  <si>
    <t>P000034470</t>
  </si>
  <si>
    <t>8002840651</t>
  </si>
  <si>
    <t>1002220905</t>
  </si>
  <si>
    <t>012-024-00415130</t>
  </si>
  <si>
    <t>9000813994</t>
  </si>
  <si>
    <t>012-022-00318286</t>
  </si>
  <si>
    <t>40571066</t>
  </si>
  <si>
    <t>0000399534</t>
  </si>
  <si>
    <t>8002840622</t>
  </si>
  <si>
    <t>1002220862</t>
  </si>
  <si>
    <t>012-024-00415131</t>
  </si>
  <si>
    <t>9000813996</t>
  </si>
  <si>
    <t>012-022-00318288</t>
  </si>
  <si>
    <t>40571077</t>
  </si>
  <si>
    <t>P000034477</t>
  </si>
  <si>
    <t>8002840580</t>
  </si>
  <si>
    <t>806846</t>
  </si>
  <si>
    <t>SUCURSAL COLIBRI</t>
  </si>
  <si>
    <t>AV GRAL RUMIÑAHUI LOTE 6</t>
  </si>
  <si>
    <t>012-024-00415132</t>
  </si>
  <si>
    <t>9000813995</t>
  </si>
  <si>
    <t>012-022-00318287</t>
  </si>
  <si>
    <t>40571076</t>
  </si>
  <si>
    <t>P000034476</t>
  </si>
  <si>
    <t>8002840581</t>
  </si>
  <si>
    <t>1002220678</t>
  </si>
  <si>
    <t>012-024-00415133</t>
  </si>
  <si>
    <t>9000813998</t>
  </si>
  <si>
    <t>012-022-00318289</t>
  </si>
  <si>
    <t>40569352</t>
  </si>
  <si>
    <t>0000397639</t>
  </si>
  <si>
    <t>8002840387</t>
  </si>
  <si>
    <t>1002220873</t>
  </si>
  <si>
    <t>012-024-00415134</t>
  </si>
  <si>
    <t>9000814000</t>
  </si>
  <si>
    <t>012-022-00318291</t>
  </si>
  <si>
    <t>40570999</t>
  </si>
  <si>
    <t>0000399471</t>
  </si>
  <si>
    <t>8002840591</t>
  </si>
  <si>
    <t>012-024-00415135</t>
  </si>
  <si>
    <t>9000813999</t>
  </si>
  <si>
    <t>012-022-00318290</t>
  </si>
  <si>
    <t>0000399472</t>
  </si>
  <si>
    <t>8002840592</t>
  </si>
  <si>
    <t>1002220942</t>
  </si>
  <si>
    <t>012-024-00415136</t>
  </si>
  <si>
    <t>2500109135</t>
  </si>
  <si>
    <t>P000034478</t>
  </si>
  <si>
    <t>8002840659</t>
  </si>
  <si>
    <t>1002220852</t>
  </si>
  <si>
    <t>012-024-00415137</t>
  </si>
  <si>
    <t>9000814001</t>
  </si>
  <si>
    <t>012-022-00318292</t>
  </si>
  <si>
    <t>40571083</t>
  </si>
  <si>
    <t>0000399612</t>
  </si>
  <si>
    <t>8002840569</t>
  </si>
  <si>
    <t>806730</t>
  </si>
  <si>
    <t>FERRETERIA ARMAS LUNA</t>
  </si>
  <si>
    <t>AMALIA URIGUEN Y HNO MIGUEL</t>
  </si>
  <si>
    <t>1002220895</t>
  </si>
  <si>
    <t>012-024-00415138</t>
  </si>
  <si>
    <t>9000814003</t>
  </si>
  <si>
    <t>012-022-00318294</t>
  </si>
  <si>
    <t>40571315</t>
  </si>
  <si>
    <t>P000034523</t>
  </si>
  <si>
    <t>8002840611</t>
  </si>
  <si>
    <t>012-024-00415139</t>
  </si>
  <si>
    <t>9000814002</t>
  </si>
  <si>
    <t>012-022-00318293</t>
  </si>
  <si>
    <t>40571314</t>
  </si>
  <si>
    <t>P000034522</t>
  </si>
  <si>
    <t>8002840612</t>
  </si>
  <si>
    <t>1002220955</t>
  </si>
  <si>
    <t>012-024-00415140</t>
  </si>
  <si>
    <t>9000814004</t>
  </si>
  <si>
    <t>012-022-00318295</t>
  </si>
  <si>
    <t>40571131</t>
  </si>
  <si>
    <t>0000399670</t>
  </si>
  <si>
    <t>8002840671</t>
  </si>
  <si>
    <t>801097</t>
  </si>
  <si>
    <t>DISTRIB. COTOPAXI</t>
  </si>
  <si>
    <t>CALLE FRESNOS S/N Y GUAYACANES</t>
  </si>
  <si>
    <t>1002220926</t>
  </si>
  <si>
    <t>012-024-00415141</t>
  </si>
  <si>
    <t>9000814006</t>
  </si>
  <si>
    <t>012-022-00318297</t>
  </si>
  <si>
    <t>40571312</t>
  </si>
  <si>
    <t>P000034520</t>
  </si>
  <si>
    <t>8002840640</t>
  </si>
  <si>
    <t>012-024-00415142</t>
  </si>
  <si>
    <t>9000814005</t>
  </si>
  <si>
    <t>012-022-00318296</t>
  </si>
  <si>
    <t>40571311</t>
  </si>
  <si>
    <t>P000034519</t>
  </si>
  <si>
    <t>8002840641</t>
  </si>
  <si>
    <t>1002220854</t>
  </si>
  <si>
    <t>012-024-00415143</t>
  </si>
  <si>
    <t>9000814007</t>
  </si>
  <si>
    <t>012-022-00318298</t>
  </si>
  <si>
    <t>40571062</t>
  </si>
  <si>
    <t>0000399524</t>
  </si>
  <si>
    <t>8002840571</t>
  </si>
  <si>
    <t>10007704</t>
  </si>
  <si>
    <t>PINCAY GUTIERREZ APOLINARIA MARIBEL</t>
  </si>
  <si>
    <t>810708</t>
  </si>
  <si>
    <t>MANABI CALLE 22 Y AV 26</t>
  </si>
  <si>
    <t>1002220902</t>
  </si>
  <si>
    <t>012-024-00415144</t>
  </si>
  <si>
    <t>9000814008</t>
  </si>
  <si>
    <t>012-022-00318299</t>
  </si>
  <si>
    <t>40571127</t>
  </si>
  <si>
    <t>0000399605</t>
  </si>
  <si>
    <t>8002840620</t>
  </si>
  <si>
    <t>1002220889</t>
  </si>
  <si>
    <t>012-024-00415145</t>
  </si>
  <si>
    <t>9000814009</t>
  </si>
  <si>
    <t>012-022-00318300</t>
  </si>
  <si>
    <t>0000399167</t>
  </si>
  <si>
    <t>8002840607</t>
  </si>
  <si>
    <t>1002220931</t>
  </si>
  <si>
    <t>012-024-00415146</t>
  </si>
  <si>
    <t>9000814011</t>
  </si>
  <si>
    <t>012-022-00318301</t>
  </si>
  <si>
    <t>40571316</t>
  </si>
  <si>
    <t>P000034526</t>
  </si>
  <si>
    <t>8002840646</t>
  </si>
  <si>
    <t>1002220944</t>
  </si>
  <si>
    <t>012-024-00415147</t>
  </si>
  <si>
    <t>2500109146</t>
  </si>
  <si>
    <t>P000034506</t>
  </si>
  <si>
    <t>8002840661</t>
  </si>
  <si>
    <t>1002220965</t>
  </si>
  <si>
    <t>012-024-00415148</t>
  </si>
  <si>
    <t>9000814013</t>
  </si>
  <si>
    <t>012-022-00318302</t>
  </si>
  <si>
    <t>40571313</t>
  </si>
  <si>
    <t>P000034521</t>
  </si>
  <si>
    <t>8002840680</t>
  </si>
  <si>
    <t>1002220893</t>
  </si>
  <si>
    <t>012-024-00415149</t>
  </si>
  <si>
    <t>9000814014</t>
  </si>
  <si>
    <t>012-022-00318303</t>
  </si>
  <si>
    <t>40570993</t>
  </si>
  <si>
    <t>0000399463</t>
  </si>
  <si>
    <t>8002840609</t>
  </si>
  <si>
    <t>1002220960</t>
  </si>
  <si>
    <t>012-024-00415150</t>
  </si>
  <si>
    <t>2500109104</t>
  </si>
  <si>
    <t>0000399217</t>
  </si>
  <si>
    <t>8002840676</t>
  </si>
  <si>
    <t>012-024-00415151</t>
  </si>
  <si>
    <t>0000399218</t>
  </si>
  <si>
    <t>8002840675</t>
  </si>
  <si>
    <t>1002220885</t>
  </si>
  <si>
    <t>012-024-00415152</t>
  </si>
  <si>
    <t>9000814016</t>
  </si>
  <si>
    <t>012-022-00318304</t>
  </si>
  <si>
    <t>40571108</t>
  </si>
  <si>
    <t>0000399591</t>
  </si>
  <si>
    <t>8002840603</t>
  </si>
  <si>
    <t>1002220961</t>
  </si>
  <si>
    <t>012-024-00415153</t>
  </si>
  <si>
    <t>9000813960</t>
  </si>
  <si>
    <t>013-020-00048347</t>
  </si>
  <si>
    <t>70179044</t>
  </si>
  <si>
    <t>0000399723</t>
  </si>
  <si>
    <t>8002840677</t>
  </si>
  <si>
    <t>10008025</t>
  </si>
  <si>
    <t>ENRIQUE ULLAURI MATERIALES DE</t>
  </si>
  <si>
    <t>810912</t>
  </si>
  <si>
    <t>CATAMAYO</t>
  </si>
  <si>
    <t>BOLIVAR Y AV CATAMAYO</t>
  </si>
  <si>
    <t>OLLOJA</t>
  </si>
  <si>
    <t>O-Loja-Loja</t>
  </si>
  <si>
    <t>1002220985</t>
  </si>
  <si>
    <t>012-024-00415154</t>
  </si>
  <si>
    <t>9000814019</t>
  </si>
  <si>
    <t>012-022-00318305</t>
  </si>
  <si>
    <t>40571317</t>
  </si>
  <si>
    <t>0000399721</t>
  </si>
  <si>
    <t>8002840699</t>
  </si>
  <si>
    <t>1002221014</t>
  </si>
  <si>
    <t>012-024-00415155</t>
  </si>
  <si>
    <t>9000814020</t>
  </si>
  <si>
    <t>012-022-00318306</t>
  </si>
  <si>
    <t>40571318</t>
  </si>
  <si>
    <t>0000399725</t>
  </si>
  <si>
    <t>8002840727</t>
  </si>
  <si>
    <t>1002221073</t>
  </si>
  <si>
    <t>012-024-00415156</t>
  </si>
  <si>
    <t>9000814022</t>
  </si>
  <si>
    <t>012-022-00318308</t>
  </si>
  <si>
    <t>40571326</t>
  </si>
  <si>
    <t>0000399751</t>
  </si>
  <si>
    <t>8002840791</t>
  </si>
  <si>
    <t>012-024-00415157</t>
  </si>
  <si>
    <t>9000814021</t>
  </si>
  <si>
    <t>012-022-00318307</t>
  </si>
  <si>
    <t>0000399750</t>
  </si>
  <si>
    <t>8002840792</t>
  </si>
  <si>
    <t>1002221001</t>
  </si>
  <si>
    <t>012-024-00415158</t>
  </si>
  <si>
    <t>9000814024</t>
  </si>
  <si>
    <t>012-022-00318309</t>
  </si>
  <si>
    <t>40571319</t>
  </si>
  <si>
    <t>P000034529</t>
  </si>
  <si>
    <t>8002840714</t>
  </si>
  <si>
    <t>809460</t>
  </si>
  <si>
    <t>LOCAL LAGO AGRIO 2</t>
  </si>
  <si>
    <t>AV QUITO Y JOSE MARÍA URBINA</t>
  </si>
  <si>
    <t>1002221044</t>
  </si>
  <si>
    <t>012-024-00415159</t>
  </si>
  <si>
    <t>9000814026</t>
  </si>
  <si>
    <t>012-022-00318310</t>
  </si>
  <si>
    <t>40571325</t>
  </si>
  <si>
    <t>0000399748</t>
  </si>
  <si>
    <t>8002840764</t>
  </si>
  <si>
    <t>1002220991</t>
  </si>
  <si>
    <t>012-024-00415160</t>
  </si>
  <si>
    <t>0000397453</t>
  </si>
  <si>
    <t>8002840704</t>
  </si>
  <si>
    <t>1002220994</t>
  </si>
  <si>
    <t>012-024-00415161</t>
  </si>
  <si>
    <t>0000397457</t>
  </si>
  <si>
    <t>8002840707</t>
  </si>
  <si>
    <t>1002220993</t>
  </si>
  <si>
    <t>012-024-00415162</t>
  </si>
  <si>
    <t>0000397455</t>
  </si>
  <si>
    <t>8002840706</t>
  </si>
  <si>
    <t>1002221084</t>
  </si>
  <si>
    <t>012-024-00415163</t>
  </si>
  <si>
    <t>9000814033</t>
  </si>
  <si>
    <t>012-022-00318311</t>
  </si>
  <si>
    <t>40571324</t>
  </si>
  <si>
    <t>0000399746</t>
  </si>
  <si>
    <t>8002840801</t>
  </si>
  <si>
    <t>1002221039</t>
  </si>
  <si>
    <t>012-024-00415164</t>
  </si>
  <si>
    <t>9000814037</t>
  </si>
  <si>
    <t>012-022-00318313</t>
  </si>
  <si>
    <t>40571321</t>
  </si>
  <si>
    <t>P000034531</t>
  </si>
  <si>
    <t>8002840756</t>
  </si>
  <si>
    <t>012-024-00415165</t>
  </si>
  <si>
    <t>9000814036</t>
  </si>
  <si>
    <t>012-022-00318312</t>
  </si>
  <si>
    <t>40571320</t>
  </si>
  <si>
    <t>P000034530</t>
  </si>
  <si>
    <t>8002840757</t>
  </si>
  <si>
    <t>1002221037</t>
  </si>
  <si>
    <t>012-024-00415166</t>
  </si>
  <si>
    <t>2500109153</t>
  </si>
  <si>
    <t>0000399727</t>
  </si>
  <si>
    <t>8002840754</t>
  </si>
  <si>
    <t>012-024-00415167</t>
  </si>
  <si>
    <t>0000399728</t>
  </si>
  <si>
    <t>8002840755</t>
  </si>
  <si>
    <t>1002221080</t>
  </si>
  <si>
    <t>012-024-00415168</t>
  </si>
  <si>
    <t>2500109099</t>
  </si>
  <si>
    <t>P000034376</t>
  </si>
  <si>
    <t>8002840799</t>
  </si>
  <si>
    <t>1002221034</t>
  </si>
  <si>
    <t>012-024-00415169</t>
  </si>
  <si>
    <t>9000814040</t>
  </si>
  <si>
    <t>012-022-00318315</t>
  </si>
  <si>
    <t>40571322</t>
  </si>
  <si>
    <t>0000399732</t>
  </si>
  <si>
    <t>8002840752</t>
  </si>
  <si>
    <t>012-024-00415170</t>
  </si>
  <si>
    <t>9000814039</t>
  </si>
  <si>
    <t>012-022-00318314</t>
  </si>
  <si>
    <t>0000399731</t>
  </si>
  <si>
    <t>8002840751</t>
  </si>
  <si>
    <t>1002221032</t>
  </si>
  <si>
    <t>012-024-00415171</t>
  </si>
  <si>
    <t>2500109152</t>
  </si>
  <si>
    <t>P000034528</t>
  </si>
  <si>
    <t>8002840748</t>
  </si>
  <si>
    <t>012-024-00415172</t>
  </si>
  <si>
    <t>2500109151</t>
  </si>
  <si>
    <t>P000034527</t>
  </si>
  <si>
    <t>8002840749</t>
  </si>
  <si>
    <t>1002220962</t>
  </si>
  <si>
    <t>012-024-00415173</t>
  </si>
  <si>
    <t>9000813331</t>
  </si>
  <si>
    <t>013-020-00048333</t>
  </si>
  <si>
    <t>70178931</t>
  </si>
  <si>
    <t>0000399301</t>
  </si>
  <si>
    <t>8002840678</t>
  </si>
  <si>
    <t>1002221015</t>
  </si>
  <si>
    <t>012-024-00415174</t>
  </si>
  <si>
    <t>2500109154</t>
  </si>
  <si>
    <t>P000034532</t>
  </si>
  <si>
    <t>8002840728</t>
  </si>
  <si>
    <t>100015048</t>
  </si>
  <si>
    <t>PABLO CRIOLLO</t>
  </si>
  <si>
    <t>1002220968</t>
  </si>
  <si>
    <t>012-024-00415175</t>
  </si>
  <si>
    <t>9000813781</t>
  </si>
  <si>
    <t>013-020-00048344</t>
  </si>
  <si>
    <t>70179022</t>
  </si>
  <si>
    <t>0000399639</t>
  </si>
  <si>
    <t>8002840683</t>
  </si>
  <si>
    <t>1002221149</t>
  </si>
  <si>
    <t>012-024-00415176</t>
  </si>
  <si>
    <t>9000814047</t>
  </si>
  <si>
    <t>012-022-00318316</t>
  </si>
  <si>
    <t>40571327</t>
  </si>
  <si>
    <t>P000034537</t>
  </si>
  <si>
    <t>8002840866</t>
  </si>
  <si>
    <t>1002220970</t>
  </si>
  <si>
    <t>012-024-00415177</t>
  </si>
  <si>
    <t>9000813169</t>
  </si>
  <si>
    <t>013-020-00048331</t>
  </si>
  <si>
    <t>70178856</t>
  </si>
  <si>
    <t>0000399083</t>
  </si>
  <si>
    <t>8002840685</t>
  </si>
  <si>
    <t>1002220974</t>
  </si>
  <si>
    <t>012-024-00415178</t>
  </si>
  <si>
    <t>0000399084</t>
  </si>
  <si>
    <t>8002840690</t>
  </si>
  <si>
    <t>1002221019</t>
  </si>
  <si>
    <t>012-024-00415179</t>
  </si>
  <si>
    <t>2500109155</t>
  </si>
  <si>
    <t>P000034533</t>
  </si>
  <si>
    <t>8002840731</t>
  </si>
  <si>
    <t>1002221167</t>
  </si>
  <si>
    <t>012-024-00415180</t>
  </si>
  <si>
    <t>9000814057</t>
  </si>
  <si>
    <t>012-022-00318317</t>
  </si>
  <si>
    <t>40571328</t>
  </si>
  <si>
    <t>P000034538</t>
  </si>
  <si>
    <t>8002840886</t>
  </si>
  <si>
    <t>1002221161</t>
  </si>
  <si>
    <t>012-024-00415181</t>
  </si>
  <si>
    <t>2500109156</t>
  </si>
  <si>
    <t>P000034534</t>
  </si>
  <si>
    <t>8002840878</t>
  </si>
  <si>
    <t>1002221195</t>
  </si>
  <si>
    <t>012-024-00415182</t>
  </si>
  <si>
    <t>9000814059</t>
  </si>
  <si>
    <t>012-022-00318318</t>
  </si>
  <si>
    <t>0000399533</t>
  </si>
  <si>
    <t>8002840912</t>
  </si>
  <si>
    <t>1002221119</t>
  </si>
  <si>
    <t>012-024-00415183</t>
  </si>
  <si>
    <t>2500109159</t>
  </si>
  <si>
    <t>P000034536</t>
  </si>
  <si>
    <t>8002840836</t>
  </si>
  <si>
    <t>811142</t>
  </si>
  <si>
    <t>1002221621</t>
  </si>
  <si>
    <t>012-024-00415184</t>
  </si>
  <si>
    <t>9000814195</t>
  </si>
  <si>
    <t>012-022-00318319</t>
  </si>
  <si>
    <t>40571053</t>
  </si>
  <si>
    <t>P000034471</t>
  </si>
  <si>
    <t>8002841246</t>
  </si>
  <si>
    <t>1002221631</t>
  </si>
  <si>
    <t>012-024-00415185</t>
  </si>
  <si>
    <t>0000399692</t>
  </si>
  <si>
    <t>8002841256</t>
  </si>
  <si>
    <t>1002221624</t>
  </si>
  <si>
    <t>012-024-00415186</t>
  </si>
  <si>
    <t>9000814196</t>
  </si>
  <si>
    <t>012-022-00318320</t>
  </si>
  <si>
    <t>40571276</t>
  </si>
  <si>
    <t>P000034503</t>
  </si>
  <si>
    <t>8002841248</t>
  </si>
  <si>
    <t>806836</t>
  </si>
  <si>
    <t>FERRETERIA EL AHORRO CENTRAL</t>
  </si>
  <si>
    <t>GENERAL ANTONIO ELIZALDE</t>
  </si>
  <si>
    <t>AV 9 DE OCTUBRE</t>
  </si>
  <si>
    <t>OGGANT</t>
  </si>
  <si>
    <t>O-Guayas-Gantonioelizaldebucay</t>
  </si>
  <si>
    <t>1002221623</t>
  </si>
  <si>
    <t>012-024-00415187</t>
  </si>
  <si>
    <t>9000814197</t>
  </si>
  <si>
    <t>012-022-00318321</t>
  </si>
  <si>
    <t>40571339</t>
  </si>
  <si>
    <t>P000034549</t>
  </si>
  <si>
    <t>8002841247</t>
  </si>
  <si>
    <t>1002221626</t>
  </si>
  <si>
    <t>012-024-00415188</t>
  </si>
  <si>
    <t>2500109161</t>
  </si>
  <si>
    <t>P000034551</t>
  </si>
  <si>
    <t>8002841250</t>
  </si>
  <si>
    <t>1002221636</t>
  </si>
  <si>
    <t>012-024-00415189</t>
  </si>
  <si>
    <t>9000814199</t>
  </si>
  <si>
    <t>012-022-00318323</t>
  </si>
  <si>
    <t>40571330</t>
  </si>
  <si>
    <t>P000034540</t>
  </si>
  <si>
    <t>8002841260</t>
  </si>
  <si>
    <t>10002292</t>
  </si>
  <si>
    <t>ZAMBRANO LOPEZ VICTOR EDUARDO</t>
  </si>
  <si>
    <t>807410</t>
  </si>
  <si>
    <t>BODEGA PRINCIPAL PREFICON</t>
  </si>
  <si>
    <t>ALONSO PINZON Y BORJA</t>
  </si>
  <si>
    <t>012-024-00415190</t>
  </si>
  <si>
    <t>9000814198</t>
  </si>
  <si>
    <t>012-022-00318322</t>
  </si>
  <si>
    <t>40571329</t>
  </si>
  <si>
    <t>P000034539</t>
  </si>
  <si>
    <t>8002841261</t>
  </si>
  <si>
    <t>1002221629</t>
  </si>
  <si>
    <t>012-024-00415191</t>
  </si>
  <si>
    <t>9000814203</t>
  </si>
  <si>
    <t>012-022-00318325</t>
  </si>
  <si>
    <t>40571332</t>
  </si>
  <si>
    <t>P000034542</t>
  </si>
  <si>
    <t>8002841254</t>
  </si>
  <si>
    <t>012-024-00415192</t>
  </si>
  <si>
    <t>9000814202</t>
  </si>
  <si>
    <t>012-022-00318324</t>
  </si>
  <si>
    <t>40571331</t>
  </si>
  <si>
    <t>P000034541</t>
  </si>
  <si>
    <t>8002841253</t>
  </si>
  <si>
    <t>1002221633</t>
  </si>
  <si>
    <t>012-024-00415193</t>
  </si>
  <si>
    <t>9000814204</t>
  </si>
  <si>
    <t>012-022-00318326</t>
  </si>
  <si>
    <t>40570975</t>
  </si>
  <si>
    <t>0000399423</t>
  </si>
  <si>
    <t>8002841258</t>
  </si>
  <si>
    <t>1002221644</t>
  </si>
  <si>
    <t>012-024-00415194</t>
  </si>
  <si>
    <t>9000814207</t>
  </si>
  <si>
    <t>012-022-00318329</t>
  </si>
  <si>
    <t>40571335</t>
  </si>
  <si>
    <t>P000034545</t>
  </si>
  <si>
    <t>8002841276</t>
  </si>
  <si>
    <t>012-024-00415195</t>
  </si>
  <si>
    <t>9000814205</t>
  </si>
  <si>
    <t>012-022-00318327</t>
  </si>
  <si>
    <t>40571334</t>
  </si>
  <si>
    <t>P000034544</t>
  </si>
  <si>
    <t>8002841274</t>
  </si>
  <si>
    <t>012-024-00415196</t>
  </si>
  <si>
    <t>9000814206</t>
  </si>
  <si>
    <t>012-022-00318328</t>
  </si>
  <si>
    <t>40571333</t>
  </si>
  <si>
    <t>P000034543</t>
  </si>
  <si>
    <t>8002841275</t>
  </si>
  <si>
    <t>1002221630</t>
  </si>
  <si>
    <t>012-024-00415197</t>
  </si>
  <si>
    <t>9000814208</t>
  </si>
  <si>
    <t>012-022-00318330</t>
  </si>
  <si>
    <t>0000399550</t>
  </si>
  <si>
    <t>8002841255</t>
  </si>
  <si>
    <t>1002221639</t>
  </si>
  <si>
    <t>012-024-00415198</t>
  </si>
  <si>
    <t>2500109158</t>
  </si>
  <si>
    <t>P000034535</t>
  </si>
  <si>
    <t>8002841265</t>
  </si>
  <si>
    <t>1002221638</t>
  </si>
  <si>
    <t>012-024-00415199</t>
  </si>
  <si>
    <t>9000814209</t>
  </si>
  <si>
    <t>012-022-00318331</t>
  </si>
  <si>
    <t>40571113</t>
  </si>
  <si>
    <t>0000399603</t>
  </si>
  <si>
    <t>8002841264</t>
  </si>
  <si>
    <t>1002221634</t>
  </si>
  <si>
    <t>012-024-00415200</t>
  </si>
  <si>
    <t>9000814210</t>
  </si>
  <si>
    <t>012-022-00318332</t>
  </si>
  <si>
    <t>40571338</t>
  </si>
  <si>
    <t>P000034548</t>
  </si>
  <si>
    <t>8002841259</t>
  </si>
  <si>
    <t>1002221632</t>
  </si>
  <si>
    <t>012-024-00415201</t>
  </si>
  <si>
    <t>0000399537</t>
  </si>
  <si>
    <t>8002841257</t>
  </si>
  <si>
    <t>1002221637</t>
  </si>
  <si>
    <t>012-024-00415202</t>
  </si>
  <si>
    <t>9000814211</t>
  </si>
  <si>
    <t>012-022-00318333</t>
  </si>
  <si>
    <t>40571118</t>
  </si>
  <si>
    <t>0000399609</t>
  </si>
  <si>
    <t>8002841262</t>
  </si>
  <si>
    <t>810829</t>
  </si>
  <si>
    <t>BODEGAS ARING CONSTRUCCIONES</t>
  </si>
  <si>
    <t>CDLA 1ERO DE DICIEMBRE</t>
  </si>
  <si>
    <t>1002221640</t>
  </si>
  <si>
    <t>012-024-00415203</t>
  </si>
  <si>
    <t>9000814212</t>
  </si>
  <si>
    <t>012-022-00318334</t>
  </si>
  <si>
    <t>40570826</t>
  </si>
  <si>
    <t>P000034389</t>
  </si>
  <si>
    <t>8002841267</t>
  </si>
  <si>
    <t>1002221646</t>
  </si>
  <si>
    <t>012-024-00415204</t>
  </si>
  <si>
    <t>2500109157</t>
  </si>
  <si>
    <t>0000399744</t>
  </si>
  <si>
    <t>8002841282</t>
  </si>
  <si>
    <t>1002221651</t>
  </si>
  <si>
    <t>012-024-00415205</t>
  </si>
  <si>
    <t>9000814214</t>
  </si>
  <si>
    <t>012-022-00318335</t>
  </si>
  <si>
    <t>40571291</t>
  </si>
  <si>
    <t>P000034513</t>
  </si>
  <si>
    <t>8002841288</t>
  </si>
  <si>
    <t>811132</t>
  </si>
  <si>
    <t>DISTRIBUIDORA KAS INCHALILLO</t>
  </si>
  <si>
    <t>INESPERADO GANGOTENA</t>
  </si>
  <si>
    <t>1002221656</t>
  </si>
  <si>
    <t>012-024-00415206</t>
  </si>
  <si>
    <t>0000397521</t>
  </si>
  <si>
    <t>8002841293</t>
  </si>
  <si>
    <t>1002221652</t>
  </si>
  <si>
    <t>012-024-00415207</t>
  </si>
  <si>
    <t>9000814215</t>
  </si>
  <si>
    <t>012-022-00318336</t>
  </si>
  <si>
    <t>40571142</t>
  </si>
  <si>
    <t>0000399675</t>
  </si>
  <si>
    <t>8002841289</t>
  </si>
  <si>
    <t>10004555</t>
  </si>
  <si>
    <t>ROMAN MOLINA ANDRES SEBASTIAN</t>
  </si>
  <si>
    <t>809419</t>
  </si>
  <si>
    <t>BODEGA COMERCIAL MOLINA PROAÑO</t>
  </si>
  <si>
    <t>QUITO Y CARLOS LOZADA</t>
  </si>
  <si>
    <t>1002221643</t>
  </si>
  <si>
    <t>012-024-00415208</t>
  </si>
  <si>
    <t>9000814218</t>
  </si>
  <si>
    <t>012-022-00318339</t>
  </si>
  <si>
    <t>40571007</t>
  </si>
  <si>
    <t>0000399489</t>
  </si>
  <si>
    <t>8002841271</t>
  </si>
  <si>
    <t>012-024-00415209</t>
  </si>
  <si>
    <t>9000814216</t>
  </si>
  <si>
    <t>012-022-00318337</t>
  </si>
  <si>
    <t>0000399487</t>
  </si>
  <si>
    <t>8002841273</t>
  </si>
  <si>
    <t>012-024-00415210</t>
  </si>
  <si>
    <t>9000814217</t>
  </si>
  <si>
    <t>012-022-00318338</t>
  </si>
  <si>
    <t>0000399488</t>
  </si>
  <si>
    <t>8002841272</t>
  </si>
  <si>
    <t>1002221654</t>
  </si>
  <si>
    <t>012-024-00415211</t>
  </si>
  <si>
    <t>0000399754</t>
  </si>
  <si>
    <t>8002841291</t>
  </si>
  <si>
    <t>1002221660</t>
  </si>
  <si>
    <t>012-024-00415212</t>
  </si>
  <si>
    <t>0000397522</t>
  </si>
  <si>
    <t>8002841302</t>
  </si>
  <si>
    <t>1002221664</t>
  </si>
  <si>
    <t>012-024-00415213</t>
  </si>
  <si>
    <t>2500109167</t>
  </si>
  <si>
    <t>P000034564</t>
  </si>
  <si>
    <t>8002841319</t>
  </si>
  <si>
    <t>012-024-00415214</t>
  </si>
  <si>
    <t>2500109166</t>
  </si>
  <si>
    <t>P000034563</t>
  </si>
  <si>
    <t>8002841318</t>
  </si>
  <si>
    <t>1002221670</t>
  </si>
  <si>
    <t>012-024-00415215</t>
  </si>
  <si>
    <t>2500109141</t>
  </si>
  <si>
    <t>P000034498</t>
  </si>
  <si>
    <t>8002841326</t>
  </si>
  <si>
    <t>1002221671</t>
  </si>
  <si>
    <t>012-024-00415216</t>
  </si>
  <si>
    <t>9000814220</t>
  </si>
  <si>
    <t>012-022-00318341</t>
  </si>
  <si>
    <t>40571336</t>
  </si>
  <si>
    <t>P000034546</t>
  </si>
  <si>
    <t>8002841327</t>
  </si>
  <si>
    <t>012-024-00415217</t>
  </si>
  <si>
    <t>9000814219</t>
  </si>
  <si>
    <t>012-022-00318340</t>
  </si>
  <si>
    <t>40571337</t>
  </si>
  <si>
    <t>P000034547</t>
  </si>
  <si>
    <t>8002841328</t>
  </si>
  <si>
    <t>1002221663</t>
  </si>
  <si>
    <t>012-024-00415218</t>
  </si>
  <si>
    <t>9000814221</t>
  </si>
  <si>
    <t>012-022-00318342</t>
  </si>
  <si>
    <t>0000399660</t>
  </si>
  <si>
    <t>8002841317</t>
  </si>
  <si>
    <t>1002221665</t>
  </si>
  <si>
    <t>012-024-00415219</t>
  </si>
  <si>
    <t>2500109165</t>
  </si>
  <si>
    <t>P000034562</t>
  </si>
  <si>
    <t>8002841320</t>
  </si>
  <si>
    <t>1002221667</t>
  </si>
  <si>
    <t>012-024-00415220</t>
  </si>
  <si>
    <t>2500109169</t>
  </si>
  <si>
    <t>P000034566</t>
  </si>
  <si>
    <t>8002841322</t>
  </si>
  <si>
    <t>1002221666</t>
  </si>
  <si>
    <t>012-024-00415221</t>
  </si>
  <si>
    <t>2500109168</t>
  </si>
  <si>
    <t>P000034565</t>
  </si>
  <si>
    <t>8002841321</t>
  </si>
  <si>
    <t>1002221691</t>
  </si>
  <si>
    <t>012-024-00415222</t>
  </si>
  <si>
    <t>9000814223</t>
  </si>
  <si>
    <t>012-022-00318344</t>
  </si>
  <si>
    <t>40571343</t>
  </si>
  <si>
    <t>P000034553</t>
  </si>
  <si>
    <t>8002841354</t>
  </si>
  <si>
    <t>012-024-00415223</t>
  </si>
  <si>
    <t>9000814222</t>
  </si>
  <si>
    <t>012-022-00318343</t>
  </si>
  <si>
    <t>40571342</t>
  </si>
  <si>
    <t>P000034552</t>
  </si>
  <si>
    <t>8002841355</t>
  </si>
  <si>
    <t>1002221696</t>
  </si>
  <si>
    <t>012-024-00415224</t>
  </si>
  <si>
    <t>9000814225</t>
  </si>
  <si>
    <t>012-022-00318346</t>
  </si>
  <si>
    <t>40571086</t>
  </si>
  <si>
    <t>0000399571</t>
  </si>
  <si>
    <t>8002841362</t>
  </si>
  <si>
    <t>012-024-00415225</t>
  </si>
  <si>
    <t>9000814224</t>
  </si>
  <si>
    <t>012-022-00318345</t>
  </si>
  <si>
    <t>0000399568</t>
  </si>
  <si>
    <t>8002841361</t>
  </si>
  <si>
    <t>1002221703</t>
  </si>
  <si>
    <t>012-024-00415226</t>
  </si>
  <si>
    <t>0000399377</t>
  </si>
  <si>
    <t>8002841371</t>
  </si>
  <si>
    <t>1002221720</t>
  </si>
  <si>
    <t>012-024-00415227</t>
  </si>
  <si>
    <t>9000814226</t>
  </si>
  <si>
    <t>012-022-00318347</t>
  </si>
  <si>
    <t>40571344</t>
  </si>
  <si>
    <t>P000034554</t>
  </si>
  <si>
    <t>8002841393</t>
  </si>
  <si>
    <t>1002221732</t>
  </si>
  <si>
    <t>012-024-00415228</t>
  </si>
  <si>
    <t>9000814227</t>
  </si>
  <si>
    <t>012-022-00318348</t>
  </si>
  <si>
    <t>40571122</t>
  </si>
  <si>
    <t>P000034487</t>
  </si>
  <si>
    <t>8002841409</t>
  </si>
  <si>
    <t>802036</t>
  </si>
  <si>
    <t>SMARTBILDEN CÍA LTDA-RIOBAMBA</t>
  </si>
  <si>
    <t>AV. 11 DE NOVIEMBRE Y CALLE</t>
  </si>
  <si>
    <t>1002221727</t>
  </si>
  <si>
    <t>012-024-00415229</t>
  </si>
  <si>
    <t>9000814229</t>
  </si>
  <si>
    <t>012-022-00318350</t>
  </si>
  <si>
    <t>40571350</t>
  </si>
  <si>
    <t>P000034559</t>
  </si>
  <si>
    <t>8002841401</t>
  </si>
  <si>
    <t>012-024-00415230</t>
  </si>
  <si>
    <t>9000814228</t>
  </si>
  <si>
    <t>012-022-00318349</t>
  </si>
  <si>
    <t>40571349</t>
  </si>
  <si>
    <t>P000034558</t>
  </si>
  <si>
    <t>8002841402</t>
  </si>
  <si>
    <t>1002221735</t>
  </si>
  <si>
    <t>012-024-00415231</t>
  </si>
  <si>
    <t>9000814231</t>
  </si>
  <si>
    <t>012-022-00318351</t>
  </si>
  <si>
    <t>40571388</t>
  </si>
  <si>
    <t>P000034567</t>
  </si>
  <si>
    <t>8002841412</t>
  </si>
  <si>
    <t>1002221655</t>
  </si>
  <si>
    <t>012-024-00415232</t>
  </si>
  <si>
    <t>0000399755</t>
  </si>
  <si>
    <t>8002841292</t>
  </si>
  <si>
    <t>1002221802</t>
  </si>
  <si>
    <t>012-024-00415233</t>
  </si>
  <si>
    <t>9000814233</t>
  </si>
  <si>
    <t>012-022-00318352</t>
  </si>
  <si>
    <t>40571340</t>
  </si>
  <si>
    <t>P000034550</t>
  </si>
  <si>
    <t>8002841500</t>
  </si>
  <si>
    <t>1002221809</t>
  </si>
  <si>
    <t>012-024-00415234</t>
  </si>
  <si>
    <t>9000814236</t>
  </si>
  <si>
    <t>012-022-00318353</t>
  </si>
  <si>
    <t>40571345</t>
  </si>
  <si>
    <t>P000034555</t>
  </si>
  <si>
    <t>8002841507</t>
  </si>
  <si>
    <t>1002221793</t>
  </si>
  <si>
    <t>012-024-00415235</t>
  </si>
  <si>
    <t>2500109171</t>
  </si>
  <si>
    <t>P000034571</t>
  </si>
  <si>
    <t>8002841492</t>
  </si>
  <si>
    <t>1002221792</t>
  </si>
  <si>
    <t>012-024-00415236</t>
  </si>
  <si>
    <t>2500109170</t>
  </si>
  <si>
    <t>P000034570</t>
  </si>
  <si>
    <t>8002841491</t>
  </si>
  <si>
    <t>1002221812</t>
  </si>
  <si>
    <t>012-024-00415237</t>
  </si>
  <si>
    <t>9000814239</t>
  </si>
  <si>
    <t>012-022-00318355</t>
  </si>
  <si>
    <t>40571393</t>
  </si>
  <si>
    <t>P000034569</t>
  </si>
  <si>
    <t>8002841513</t>
  </si>
  <si>
    <t>012-024-00415238</t>
  </si>
  <si>
    <t>9000814238</t>
  </si>
  <si>
    <t>012-022-00318354</t>
  </si>
  <si>
    <t>40571392</t>
  </si>
  <si>
    <t>P000034568</t>
  </si>
  <si>
    <t>8002841512</t>
  </si>
  <si>
    <t>1002221819</t>
  </si>
  <si>
    <t>012-024-00415239</t>
  </si>
  <si>
    <t>9000814242</t>
  </si>
  <si>
    <t>012-022-00318356</t>
  </si>
  <si>
    <t>40571401</t>
  </si>
  <si>
    <t>P000034574</t>
  </si>
  <si>
    <t>8002841521</t>
  </si>
  <si>
    <t>1002221833</t>
  </si>
  <si>
    <t>012-024-00415240</t>
  </si>
  <si>
    <t>9000814244</t>
  </si>
  <si>
    <t>012-022-00318357</t>
  </si>
  <si>
    <t>40570438</t>
  </si>
  <si>
    <t>0000398702</t>
  </si>
  <si>
    <t>8002841543</t>
  </si>
  <si>
    <t>1002221836</t>
  </si>
  <si>
    <t>012-024-00415241</t>
  </si>
  <si>
    <t>2500109172</t>
  </si>
  <si>
    <t>P000034575</t>
  </si>
  <si>
    <t>8002841546</t>
  </si>
  <si>
    <t>1002221831</t>
  </si>
  <si>
    <t>012-024-00415242</t>
  </si>
  <si>
    <t>0000399756</t>
  </si>
  <si>
    <t>8002841541</t>
  </si>
  <si>
    <t>1002221834</t>
  </si>
  <si>
    <t>012-024-00415243</t>
  </si>
  <si>
    <t>9000814247</t>
  </si>
  <si>
    <t>012-022-00318358</t>
  </si>
  <si>
    <t>40571395</t>
  </si>
  <si>
    <t>P000034572</t>
  </si>
  <si>
    <t>8002841544</t>
  </si>
  <si>
    <t>1002221869</t>
  </si>
  <si>
    <t>012-024-00415244</t>
  </si>
  <si>
    <t>9000814249</t>
  </si>
  <si>
    <t>012-022-00318360</t>
  </si>
  <si>
    <t>40571085</t>
  </si>
  <si>
    <t>0000399560</t>
  </si>
  <si>
    <t>8002841592</t>
  </si>
  <si>
    <t>012-024-00415245</t>
  </si>
  <si>
    <t>9000814248</t>
  </si>
  <si>
    <t>012-022-00318359</t>
  </si>
  <si>
    <t>0000399559</t>
  </si>
  <si>
    <t>8002841593</t>
  </si>
  <si>
    <t>1002221843</t>
  </si>
  <si>
    <t>012-024-00415246</t>
  </si>
  <si>
    <t>9000814255</t>
  </si>
  <si>
    <t>012-022-00318363</t>
  </si>
  <si>
    <t>40571405</t>
  </si>
  <si>
    <t>0000399809</t>
  </si>
  <si>
    <t>8002841556</t>
  </si>
  <si>
    <t>012-024-00415247</t>
  </si>
  <si>
    <t>9000814253</t>
  </si>
  <si>
    <t>012-022-00318361</t>
  </si>
  <si>
    <t>0000399808</t>
  </si>
  <si>
    <t>8002841555</t>
  </si>
  <si>
    <t>012-024-00415248</t>
  </si>
  <si>
    <t>9000814254</t>
  </si>
  <si>
    <t>012-022-00318362</t>
  </si>
  <si>
    <t>0000399807</t>
  </si>
  <si>
    <t>8002841557</t>
  </si>
  <si>
    <t>1002221788</t>
  </si>
  <si>
    <t>012-024-00415249</t>
  </si>
  <si>
    <t>9000814256</t>
  </si>
  <si>
    <t>012-022-00318364</t>
  </si>
  <si>
    <t>40571078</t>
  </si>
  <si>
    <t>0000399552</t>
  </si>
  <si>
    <t>8002841479</t>
  </si>
  <si>
    <t>1002221821</t>
  </si>
  <si>
    <t>012-024-00415250</t>
  </si>
  <si>
    <t>9000814269</t>
  </si>
  <si>
    <t>012-022-00318365</t>
  </si>
  <si>
    <t>40571404</t>
  </si>
  <si>
    <t>0000399805</t>
  </si>
  <si>
    <t>8002841523</t>
  </si>
  <si>
    <t>1002221830</t>
  </si>
  <si>
    <t>012-024-00415251</t>
  </si>
  <si>
    <t>9000814292</t>
  </si>
  <si>
    <t>012-022-00318366</t>
  </si>
  <si>
    <t>40570555</t>
  </si>
  <si>
    <t>P000034304</t>
  </si>
  <si>
    <t>8002841539</t>
  </si>
  <si>
    <t>1002221842</t>
  </si>
  <si>
    <t>012-024-00415252</t>
  </si>
  <si>
    <t>9000812439</t>
  </si>
  <si>
    <t>013-020-00048306</t>
  </si>
  <si>
    <t>70178672</t>
  </si>
  <si>
    <t>0000398333</t>
  </si>
  <si>
    <t>8002841554</t>
  </si>
  <si>
    <t>1002221847</t>
  </si>
  <si>
    <t>012-024-00415253</t>
  </si>
  <si>
    <t>9000814299</t>
  </si>
  <si>
    <t>012-022-00318367</t>
  </si>
  <si>
    <t>40571406</t>
  </si>
  <si>
    <t>0000399813</t>
  </si>
  <si>
    <t>8002841562</t>
  </si>
  <si>
    <t>1002221874</t>
  </si>
  <si>
    <t>012-024-00415254</t>
  </si>
  <si>
    <t>9000812440</t>
  </si>
  <si>
    <t>013-020-00048307</t>
  </si>
  <si>
    <t>70178673</t>
  </si>
  <si>
    <t>0000398332</t>
  </si>
  <si>
    <t>8002841598</t>
  </si>
  <si>
    <t>809826</t>
  </si>
  <si>
    <t>LOCAL CALIFORNIA</t>
  </si>
  <si>
    <t>VIA DAULE KM 12 1/2 JUNTO FRENO SEG</t>
  </si>
  <si>
    <t>1002221850</t>
  </si>
  <si>
    <t>012-024-00415255</t>
  </si>
  <si>
    <t>9000814303</t>
  </si>
  <si>
    <t>012-022-00318368</t>
  </si>
  <si>
    <t>40571411</t>
  </si>
  <si>
    <t>P000034579</t>
  </si>
  <si>
    <t>8002841569</t>
  </si>
  <si>
    <t>1002221848</t>
  </si>
  <si>
    <t>012-024-00415256</t>
  </si>
  <si>
    <t>2500109176</t>
  </si>
  <si>
    <t>P000034578</t>
  </si>
  <si>
    <t>8002841564</t>
  </si>
  <si>
    <t>012-024-00415257</t>
  </si>
  <si>
    <t>2500109175</t>
  </si>
  <si>
    <t>P000034577</t>
  </si>
  <si>
    <t>8002841565</t>
  </si>
  <si>
    <t>012-024-00415258</t>
  </si>
  <si>
    <t>2500109174</t>
  </si>
  <si>
    <t>P000034576</t>
  </si>
  <si>
    <t>8002841566</t>
  </si>
  <si>
    <t>1002221906</t>
  </si>
  <si>
    <t>012-024-00415259</t>
  </si>
  <si>
    <t>9000814322</t>
  </si>
  <si>
    <t>012-022-00318369</t>
  </si>
  <si>
    <t>40571069</t>
  </si>
  <si>
    <t>0000399539</t>
  </si>
  <si>
    <t>8002841640</t>
  </si>
  <si>
    <t>1002221876</t>
  </si>
  <si>
    <t>012-024-00415260</t>
  </si>
  <si>
    <t>9000814350</t>
  </si>
  <si>
    <t>012-022-00318371</t>
  </si>
  <si>
    <t>40571424</t>
  </si>
  <si>
    <t>P000034584</t>
  </si>
  <si>
    <t>8002841601</t>
  </si>
  <si>
    <t>012-024-00415261</t>
  </si>
  <si>
    <t>9000814349</t>
  </si>
  <si>
    <t>012-022-00318370</t>
  </si>
  <si>
    <t>40571423</t>
  </si>
  <si>
    <t>P000034583</t>
  </si>
  <si>
    <t>8002841600</t>
  </si>
  <si>
    <t>1002221897</t>
  </si>
  <si>
    <t>012-024-00415262</t>
  </si>
  <si>
    <t>9000814436</t>
  </si>
  <si>
    <t>012-022-00318372</t>
  </si>
  <si>
    <t>40571435</t>
  </si>
  <si>
    <t>P000034586</t>
  </si>
  <si>
    <t>8002841627</t>
  </si>
  <si>
    <t>1002221893</t>
  </si>
  <si>
    <t>012-024-00415263</t>
  </si>
  <si>
    <t>9000814437</t>
  </si>
  <si>
    <t>012-022-00318373</t>
  </si>
  <si>
    <t>40571434</t>
  </si>
  <si>
    <t>P000034585</t>
  </si>
  <si>
    <t>8002841622</t>
  </si>
  <si>
    <t>1002221884</t>
  </si>
  <si>
    <t>012-024-00415264</t>
  </si>
  <si>
    <t>9000814439</t>
  </si>
  <si>
    <t>012-022-00318374</t>
  </si>
  <si>
    <t>40571421</t>
  </si>
  <si>
    <t>P000034582</t>
  </si>
  <si>
    <t>8002841610</t>
  </si>
  <si>
    <t>1002221943</t>
  </si>
  <si>
    <t>012-024-00415265</t>
  </si>
  <si>
    <t>9000814447</t>
  </si>
  <si>
    <t>012-022-00318375</t>
  </si>
  <si>
    <t>0000398582</t>
  </si>
  <si>
    <t>8002841685</t>
  </si>
  <si>
    <t>1002221907</t>
  </si>
  <si>
    <t>012-024-00415266</t>
  </si>
  <si>
    <t>9000814454</t>
  </si>
  <si>
    <t>012-022-00318377</t>
  </si>
  <si>
    <t>0000399541</t>
  </si>
  <si>
    <t>8002841642</t>
  </si>
  <si>
    <t>012-024-00415267</t>
  </si>
  <si>
    <t>9000814453</t>
  </si>
  <si>
    <t>012-022-00318376</t>
  </si>
  <si>
    <t>0000399540</t>
  </si>
  <si>
    <t>8002841641</t>
  </si>
  <si>
    <t>1002221925</t>
  </si>
  <si>
    <t>012-024-00415268</t>
  </si>
  <si>
    <t>9000814455</t>
  </si>
  <si>
    <t>012-022-00318378</t>
  </si>
  <si>
    <t>40571445</t>
  </si>
  <si>
    <t>P000034592</t>
  </si>
  <si>
    <t>8002841664</t>
  </si>
  <si>
    <t>1002221919</t>
  </si>
  <si>
    <t>012-024-00415269</t>
  </si>
  <si>
    <t>9000814459</t>
  </si>
  <si>
    <t>012-022-00318380</t>
  </si>
  <si>
    <t>40571446</t>
  </si>
  <si>
    <t>0000399853</t>
  </si>
  <si>
    <t>8002841659</t>
  </si>
  <si>
    <t>012-024-00415270</t>
  </si>
  <si>
    <t>9000814458</t>
  </si>
  <si>
    <t>012-022-00318379</t>
  </si>
  <si>
    <t>0000399852</t>
  </si>
  <si>
    <t>8002841658</t>
  </si>
  <si>
    <t>1002221895</t>
  </si>
  <si>
    <t>012-024-00415271</t>
  </si>
  <si>
    <t>9000814463</t>
  </si>
  <si>
    <t>012-022-00318382</t>
  </si>
  <si>
    <t>40571437</t>
  </si>
  <si>
    <t>P000034588</t>
  </si>
  <si>
    <t>8002841624</t>
  </si>
  <si>
    <t>012-024-00415272</t>
  </si>
  <si>
    <t>9000814462</t>
  </si>
  <si>
    <t>012-022-00318381</t>
  </si>
  <si>
    <t>40571436</t>
  </si>
  <si>
    <t>P000034587</t>
  </si>
  <si>
    <t>8002841625</t>
  </si>
  <si>
    <t>1002221878</t>
  </si>
  <si>
    <t>012-024-00415273</t>
  </si>
  <si>
    <t>9000814464</t>
  </si>
  <si>
    <t>012-022-00318383</t>
  </si>
  <si>
    <t>40570395</t>
  </si>
  <si>
    <t>0000399838</t>
  </si>
  <si>
    <t>8002841604</t>
  </si>
  <si>
    <t>1002221927</t>
  </si>
  <si>
    <t>012-024-00415274</t>
  </si>
  <si>
    <t>9000814465</t>
  </si>
  <si>
    <t>012-022-00318384</t>
  </si>
  <si>
    <t>40571449</t>
  </si>
  <si>
    <t>P000034593</t>
  </si>
  <si>
    <t>8002841665</t>
  </si>
  <si>
    <t>1002221816</t>
  </si>
  <si>
    <t>012-024-00415275</t>
  </si>
  <si>
    <t>9000814469</t>
  </si>
  <si>
    <t>012-022-00318385</t>
  </si>
  <si>
    <t>40571398</t>
  </si>
  <si>
    <t>P000034573</t>
  </si>
  <si>
    <t>8002841518</t>
  </si>
  <si>
    <t>1002221899</t>
  </si>
  <si>
    <t>012-024-00415276</t>
  </si>
  <si>
    <t>9000814472</t>
  </si>
  <si>
    <t>012-022-00318386</t>
  </si>
  <si>
    <t>40571440</t>
  </si>
  <si>
    <t>P000034591</t>
  </si>
  <si>
    <t>8002841629</t>
  </si>
  <si>
    <t>1002221962</t>
  </si>
  <si>
    <t>012-024-00415277</t>
  </si>
  <si>
    <t>9000814475</t>
  </si>
  <si>
    <t>012-022-00318388</t>
  </si>
  <si>
    <t>40571460</t>
  </si>
  <si>
    <t>0000399879</t>
  </si>
  <si>
    <t>8002841707</t>
  </si>
  <si>
    <t>012-024-00415278</t>
  </si>
  <si>
    <t>9000814474</t>
  </si>
  <si>
    <t>012-022-00318387</t>
  </si>
  <si>
    <t>0000399878</t>
  </si>
  <si>
    <t>8002841706</t>
  </si>
  <si>
    <t>1002221955</t>
  </si>
  <si>
    <t>012-024-00415279</t>
  </si>
  <si>
    <t>9000814479</t>
  </si>
  <si>
    <t>012-022-00318389</t>
  </si>
  <si>
    <t>40571453</t>
  </si>
  <si>
    <t>P000034594</t>
  </si>
  <si>
    <t>8002841699</t>
  </si>
  <si>
    <t>1002221881</t>
  </si>
  <si>
    <t>012-024-00415280</t>
  </si>
  <si>
    <t>9000814480</t>
  </si>
  <si>
    <t>012-022-00318390</t>
  </si>
  <si>
    <t>40571422</t>
  </si>
  <si>
    <t>0000399836</t>
  </si>
  <si>
    <t>8002841607</t>
  </si>
  <si>
    <t>1002221964</t>
  </si>
  <si>
    <t>012-024-00415281</t>
  </si>
  <si>
    <t>2500109177</t>
  </si>
  <si>
    <t>0000399847</t>
  </si>
  <si>
    <t>8002841710</t>
  </si>
  <si>
    <t>012-024-00415282</t>
  </si>
  <si>
    <t>0000399848</t>
  </si>
  <si>
    <t>8002841709</t>
  </si>
  <si>
    <t>1002221976</t>
  </si>
  <si>
    <t>012-024-00415283</t>
  </si>
  <si>
    <t>0000399846</t>
  </si>
  <si>
    <t>8002841732</t>
  </si>
  <si>
    <t>1002221959</t>
  </si>
  <si>
    <t>012-024-00415284</t>
  </si>
  <si>
    <t>9000814490</t>
  </si>
  <si>
    <t>012-022-00318391</t>
  </si>
  <si>
    <t>40571450</t>
  </si>
  <si>
    <t>0000399863</t>
  </si>
  <si>
    <t>8002841702</t>
  </si>
  <si>
    <t>1002221983</t>
  </si>
  <si>
    <t>012-024-00415285</t>
  </si>
  <si>
    <t>9000814494</t>
  </si>
  <si>
    <t>012-022-00318392</t>
  </si>
  <si>
    <t>40571468</t>
  </si>
  <si>
    <t>0000399889</t>
  </si>
  <si>
    <t>8002841743</t>
  </si>
  <si>
    <t>1002221968</t>
  </si>
  <si>
    <t>012-024-00415286</t>
  </si>
  <si>
    <t>2500109185</t>
  </si>
  <si>
    <t>P000034596</t>
  </si>
  <si>
    <t>8002841714</t>
  </si>
  <si>
    <t>1002221858</t>
  </si>
  <si>
    <t>012-024-00415287</t>
  </si>
  <si>
    <t>9000814495</t>
  </si>
  <si>
    <t>012-022-00318393</t>
  </si>
  <si>
    <t>40571419</t>
  </si>
  <si>
    <t>0000399824</t>
  </si>
  <si>
    <t>8002841578</t>
  </si>
  <si>
    <t>1002221929</t>
  </si>
  <si>
    <t>012-024-00415288</t>
  </si>
  <si>
    <t>9000814501</t>
  </si>
  <si>
    <t>012-022-00318394</t>
  </si>
  <si>
    <t>40571447</t>
  </si>
  <si>
    <t>0000399855</t>
  </si>
  <si>
    <t>8002841667</t>
  </si>
  <si>
    <t>1002221860</t>
  </si>
  <si>
    <t>012-024-00415289</t>
  </si>
  <si>
    <t>9000814504</t>
  </si>
  <si>
    <t>012-022-00318395</t>
  </si>
  <si>
    <t>0000399825</t>
  </si>
  <si>
    <t>8002841580</t>
  </si>
  <si>
    <t>1002221951</t>
  </si>
  <si>
    <t>012-024-00415290</t>
  </si>
  <si>
    <t>9000814506</t>
  </si>
  <si>
    <t>012-022-00318396</t>
  </si>
  <si>
    <t>40571455</t>
  </si>
  <si>
    <t>P000034595</t>
  </si>
  <si>
    <t>8002841695</t>
  </si>
  <si>
    <t>1002222026</t>
  </si>
  <si>
    <t>012-024-00415291</t>
  </si>
  <si>
    <t>9000814507</t>
  </si>
  <si>
    <t>012-022-00318397</t>
  </si>
  <si>
    <t>40571490</t>
  </si>
  <si>
    <t>P000034608</t>
  </si>
  <si>
    <t>8002841802</t>
  </si>
  <si>
    <t>012-024-00415292</t>
  </si>
  <si>
    <t>9000814508</t>
  </si>
  <si>
    <t>012-022-00318398</t>
  </si>
  <si>
    <t>40571489</t>
  </si>
  <si>
    <t>P000034607</t>
  </si>
  <si>
    <t>8002841801</t>
  </si>
  <si>
    <t>1002221866</t>
  </si>
  <si>
    <t>012-024-00415293</t>
  </si>
  <si>
    <t>9000814509</t>
  </si>
  <si>
    <t>012-022-00318399</t>
  </si>
  <si>
    <t>0000399826</t>
  </si>
  <si>
    <t>8002841587</t>
  </si>
  <si>
    <t>1002221972</t>
  </si>
  <si>
    <t>012-024-00415294</t>
  </si>
  <si>
    <t>9000814512</t>
  </si>
  <si>
    <t>012-022-00318401</t>
  </si>
  <si>
    <t>40571439</t>
  </si>
  <si>
    <t>P000034590</t>
  </si>
  <si>
    <t>8002841720</t>
  </si>
  <si>
    <t>012-024-00415295</t>
  </si>
  <si>
    <t>9000814511</t>
  </si>
  <si>
    <t>012-022-00318400</t>
  </si>
  <si>
    <t>40571438</t>
  </si>
  <si>
    <t>P000034589</t>
  </si>
  <si>
    <t>8002841719</t>
  </si>
  <si>
    <t>1002221969</t>
  </si>
  <si>
    <t>012-024-00415296</t>
  </si>
  <si>
    <t>9000814520</t>
  </si>
  <si>
    <t>012-022-00318402</t>
  </si>
  <si>
    <t>40571451</t>
  </si>
  <si>
    <t>0000399865</t>
  </si>
  <si>
    <t>8002841715</t>
  </si>
  <si>
    <t>811148</t>
  </si>
  <si>
    <t>OBRA EL CARMEN SR VILLAFUERTE</t>
  </si>
  <si>
    <t>KM 33 VIA A CHONE</t>
  </si>
  <si>
    <t>1002222023</t>
  </si>
  <si>
    <t>012-024-00415297</t>
  </si>
  <si>
    <t>2500109150</t>
  </si>
  <si>
    <t>P000034525</t>
  </si>
  <si>
    <t>8002841797</t>
  </si>
  <si>
    <t>012-024-00415298</t>
  </si>
  <si>
    <t>2500109149</t>
  </si>
  <si>
    <t>P000034524</t>
  </si>
  <si>
    <t>8002841796</t>
  </si>
  <si>
    <t>1002222049</t>
  </si>
  <si>
    <t>012-024-00415299</t>
  </si>
  <si>
    <t>9000814538</t>
  </si>
  <si>
    <t>012-022-00318403</t>
  </si>
  <si>
    <t>40571502</t>
  </si>
  <si>
    <t>P000034613</t>
  </si>
  <si>
    <t>8002841837</t>
  </si>
  <si>
    <t>1002222013</t>
  </si>
  <si>
    <t>012-024-00415300</t>
  </si>
  <si>
    <t>2500109189</t>
  </si>
  <si>
    <t>P000034601</t>
  </si>
  <si>
    <t>8002841779</t>
  </si>
  <si>
    <t>012-024-00415301</t>
  </si>
  <si>
    <t>2500109188</t>
  </si>
  <si>
    <t>P000034600</t>
  </si>
  <si>
    <t>8002841778</t>
  </si>
  <si>
    <t>1002221988</t>
  </si>
  <si>
    <t>012-024-00415302</t>
  </si>
  <si>
    <t>9000814544</t>
  </si>
  <si>
    <t>012-022-00318404</t>
  </si>
  <si>
    <t>40571441</t>
  </si>
  <si>
    <t>0000399844</t>
  </si>
  <si>
    <t>8002841746</t>
  </si>
  <si>
    <t>1002222060</t>
  </si>
  <si>
    <t>012-024-00415303</t>
  </si>
  <si>
    <t>9000814546</t>
  </si>
  <si>
    <t>012-022-00318406</t>
  </si>
  <si>
    <t>0000399569</t>
  </si>
  <si>
    <t>8002841853</t>
  </si>
  <si>
    <t>012-024-00415304</t>
  </si>
  <si>
    <t>9000814545</t>
  </si>
  <si>
    <t>012-022-00318405</t>
  </si>
  <si>
    <t>0000399564</t>
  </si>
  <si>
    <t>8002841854</t>
  </si>
  <si>
    <t>1002222140</t>
  </si>
  <si>
    <t>012-024-00415305</t>
  </si>
  <si>
    <t>2500109203</t>
  </si>
  <si>
    <t>P000034604</t>
  </si>
  <si>
    <t>8002841947</t>
  </si>
  <si>
    <t>1002221952</t>
  </si>
  <si>
    <t>012-024-00415306</t>
  </si>
  <si>
    <t>2500109173</t>
  </si>
  <si>
    <t>0000399811</t>
  </si>
  <si>
    <t>8002841697</t>
  </si>
  <si>
    <t>012-024-00415307</t>
  </si>
  <si>
    <t>0000399812</t>
  </si>
  <si>
    <t>8002841696</t>
  </si>
  <si>
    <t>1002222148</t>
  </si>
  <si>
    <t>012-024-00415308</t>
  </si>
  <si>
    <t>9000814551</t>
  </si>
  <si>
    <t>012-022-00318408</t>
  </si>
  <si>
    <t>40571323</t>
  </si>
  <si>
    <t>0000399738</t>
  </si>
  <si>
    <t>8002841960</t>
  </si>
  <si>
    <t>012-024-00415309</t>
  </si>
  <si>
    <t>9000814550</t>
  </si>
  <si>
    <t>012-022-00318407</t>
  </si>
  <si>
    <t>0000399739</t>
  </si>
  <si>
    <t>8002841959</t>
  </si>
  <si>
    <t>1002222055</t>
  </si>
  <si>
    <t>012-024-00415310</t>
  </si>
  <si>
    <t>9000814552</t>
  </si>
  <si>
    <t>012-022-00318409</t>
  </si>
  <si>
    <t>40571492</t>
  </si>
  <si>
    <t>0000399911</t>
  </si>
  <si>
    <t>8002841845</t>
  </si>
  <si>
    <t>810530</t>
  </si>
  <si>
    <t>PDV PACAYACU PUERO NUEVO</t>
  </si>
  <si>
    <t>INGRESAR DE DURENO A LA IZQUIERDA</t>
  </si>
  <si>
    <t>1002222081</t>
  </si>
  <si>
    <t>012-024-00415311</t>
  </si>
  <si>
    <t>9000814555</t>
  </si>
  <si>
    <t>012-022-00318410</t>
  </si>
  <si>
    <t>40571471</t>
  </si>
  <si>
    <t>0000399893</t>
  </si>
  <si>
    <t>8002841881</t>
  </si>
  <si>
    <t>1002222039</t>
  </si>
  <si>
    <t>012-024-00415312</t>
  </si>
  <si>
    <t>9000814557</t>
  </si>
  <si>
    <t>012-022-00318412</t>
  </si>
  <si>
    <t>40571476</t>
  </si>
  <si>
    <t>P000034603</t>
  </si>
  <si>
    <t>8002841825</t>
  </si>
  <si>
    <t>803608</t>
  </si>
  <si>
    <t>FERRETERIA SARITA</t>
  </si>
  <si>
    <t>JORGE JARRIN Y JUAN MONTALVO</t>
  </si>
  <si>
    <t>012-024-00415313</t>
  </si>
  <si>
    <t>9000814556</t>
  </si>
  <si>
    <t>012-022-00318411</t>
  </si>
  <si>
    <t>40571475</t>
  </si>
  <si>
    <t>P000034602</t>
  </si>
  <si>
    <t>8002841824</t>
  </si>
  <si>
    <t>1002222054</t>
  </si>
  <si>
    <t>012-024-00415314</t>
  </si>
  <si>
    <t>9000814588</t>
  </si>
  <si>
    <t>012-022-00318414</t>
  </si>
  <si>
    <t>40571501</t>
  </si>
  <si>
    <t>0000399915</t>
  </si>
  <si>
    <t>8002841844</t>
  </si>
  <si>
    <t>012-024-00415315</t>
  </si>
  <si>
    <t>9000814587</t>
  </si>
  <si>
    <t>012-022-00318413</t>
  </si>
  <si>
    <t>0000399914</t>
  </si>
  <si>
    <t>8002841843</t>
  </si>
  <si>
    <t>1002222152</t>
  </si>
  <si>
    <t>012-024-00415316</t>
  </si>
  <si>
    <t>9000814590</t>
  </si>
  <si>
    <t>012-022-00318415</t>
  </si>
  <si>
    <t>40571539</t>
  </si>
  <si>
    <t>0000399990</t>
  </si>
  <si>
    <t>8002841968</t>
  </si>
  <si>
    <t>1002222046</t>
  </si>
  <si>
    <t>012-024-00415317</t>
  </si>
  <si>
    <t>9000814591</t>
  </si>
  <si>
    <t>012-022-00318416</t>
  </si>
  <si>
    <t>40571497</t>
  </si>
  <si>
    <t>P000034610</t>
  </si>
  <si>
    <t>8002841830</t>
  </si>
  <si>
    <t>012-024-00415318</t>
  </si>
  <si>
    <t>9000814592</t>
  </si>
  <si>
    <t>012-022-00318417</t>
  </si>
  <si>
    <t>40571496</t>
  </si>
  <si>
    <t>P000034609</t>
  </si>
  <si>
    <t>8002841829</t>
  </si>
  <si>
    <t>1002222052</t>
  </si>
  <si>
    <t>012-024-00415319</t>
  </si>
  <si>
    <t>9000814593</t>
  </si>
  <si>
    <t>012-022-00318418</t>
  </si>
  <si>
    <t>40571465</t>
  </si>
  <si>
    <t>0000399882</t>
  </si>
  <si>
    <t>8002841840</t>
  </si>
  <si>
    <t>1002222029</t>
  </si>
  <si>
    <t>012-024-00415320</t>
  </si>
  <si>
    <t>9000814594</t>
  </si>
  <si>
    <t>012-022-00318419</t>
  </si>
  <si>
    <t>40571484</t>
  </si>
  <si>
    <t>P000034605</t>
  </si>
  <si>
    <t>8002841806</t>
  </si>
  <si>
    <t>1002222153</t>
  </si>
  <si>
    <t>012-024-00415321</t>
  </si>
  <si>
    <t>9000814595</t>
  </si>
  <si>
    <t>012-022-00318420</t>
  </si>
  <si>
    <t>0000399736</t>
  </si>
  <si>
    <t>8002841970</t>
  </si>
  <si>
    <t>1002222149</t>
  </si>
  <si>
    <t>012-024-00415322</t>
  </si>
  <si>
    <t>9000813984</t>
  </si>
  <si>
    <t>013-020-00048348</t>
  </si>
  <si>
    <t>70179051</t>
  </si>
  <si>
    <t>0000399734</t>
  </si>
  <si>
    <t>8002841961</t>
  </si>
  <si>
    <t>1002222155</t>
  </si>
  <si>
    <t>012-024-00415323</t>
  </si>
  <si>
    <t>9000814596</t>
  </si>
  <si>
    <t>012-022-00318421</t>
  </si>
  <si>
    <t>40571534</t>
  </si>
  <si>
    <t>P000034618</t>
  </si>
  <si>
    <t>8002841971</t>
  </si>
  <si>
    <t>012-024-00415324</t>
  </si>
  <si>
    <t>9000814597</t>
  </si>
  <si>
    <t>012-022-00318422</t>
  </si>
  <si>
    <t>40571533</t>
  </si>
  <si>
    <t>P000034617</t>
  </si>
  <si>
    <t>8002841972</t>
  </si>
  <si>
    <t>1002222034</t>
  </si>
  <si>
    <t>012-024-00415325</t>
  </si>
  <si>
    <t>9000814604</t>
  </si>
  <si>
    <t>012-022-00318424</t>
  </si>
  <si>
    <t>40571473</t>
  </si>
  <si>
    <t>0000399897</t>
  </si>
  <si>
    <t>8002841814</t>
  </si>
  <si>
    <t>012-024-00415326</t>
  </si>
  <si>
    <t>9000814603</t>
  </si>
  <si>
    <t>012-022-00318423</t>
  </si>
  <si>
    <t>40571474</t>
  </si>
  <si>
    <t>0000399898</t>
  </si>
  <si>
    <t>8002841815</t>
  </si>
  <si>
    <t>1002222144</t>
  </si>
  <si>
    <t>012-024-00415327</t>
  </si>
  <si>
    <t>9000814606</t>
  </si>
  <si>
    <t>012-022-00318425</t>
  </si>
  <si>
    <t>40570839</t>
  </si>
  <si>
    <t>0000399257</t>
  </si>
  <si>
    <t>8002841953</t>
  </si>
  <si>
    <t>1002222193</t>
  </si>
  <si>
    <t>012-024-00415328</t>
  </si>
  <si>
    <t>9000814610</t>
  </si>
  <si>
    <t>012-022-00318427</t>
  </si>
  <si>
    <t>40571553</t>
  </si>
  <si>
    <t>P000034623</t>
  </si>
  <si>
    <t>8002842021</t>
  </si>
  <si>
    <t>012-024-00415329</t>
  </si>
  <si>
    <t>9000814609</t>
  </si>
  <si>
    <t>012-022-00318426</t>
  </si>
  <si>
    <t>40571552</t>
  </si>
  <si>
    <t>P000034622</t>
  </si>
  <si>
    <t>8002842022</t>
  </si>
  <si>
    <t>1002222174</t>
  </si>
  <si>
    <t>012-024-00415330</t>
  </si>
  <si>
    <t>9000814611</t>
  </si>
  <si>
    <t>012-022-00318428</t>
  </si>
  <si>
    <t>0000399270</t>
  </si>
  <si>
    <t>8002841998</t>
  </si>
  <si>
    <t>1002222180</t>
  </si>
  <si>
    <t>012-024-00415331</t>
  </si>
  <si>
    <t>0000397246</t>
  </si>
  <si>
    <t>8002842006</t>
  </si>
  <si>
    <t>1002222030</t>
  </si>
  <si>
    <t>012-024-00415332</t>
  </si>
  <si>
    <t>9000814624</t>
  </si>
  <si>
    <t>012-022-00318429</t>
  </si>
  <si>
    <t>40571464</t>
  </si>
  <si>
    <t>0000399881</t>
  </si>
  <si>
    <t>8002841808</t>
  </si>
  <si>
    <t>1002222190</t>
  </si>
  <si>
    <t>012-024-00415333</t>
  </si>
  <si>
    <t>9000814631</t>
  </si>
  <si>
    <t>012-022-00318432</t>
  </si>
  <si>
    <t>40571514</t>
  </si>
  <si>
    <t>0000399937</t>
  </si>
  <si>
    <t>8002842015</t>
  </si>
  <si>
    <t>012-024-00415334</t>
  </si>
  <si>
    <t>9000814629</t>
  </si>
  <si>
    <t>012-022-00318430</t>
  </si>
  <si>
    <t>0000399939</t>
  </si>
  <si>
    <t>8002842016</t>
  </si>
  <si>
    <t>012-024-00415335</t>
  </si>
  <si>
    <t>9000814630</t>
  </si>
  <si>
    <t>012-022-00318431</t>
  </si>
  <si>
    <t>0000399938</t>
  </si>
  <si>
    <t>8002842018</t>
  </si>
  <si>
    <t>1002222142</t>
  </si>
  <si>
    <t>012-024-00415336</t>
  </si>
  <si>
    <t>2500109231</t>
  </si>
  <si>
    <t>0000399968</t>
  </si>
  <si>
    <t>8002841951</t>
  </si>
  <si>
    <t>1002222158</t>
  </si>
  <si>
    <t>012-024-00415337</t>
  </si>
  <si>
    <t>0000399969</t>
  </si>
  <si>
    <t>8002841977</t>
  </si>
  <si>
    <t>1002222159</t>
  </si>
  <si>
    <t>012-024-00415338</t>
  </si>
  <si>
    <t>9000814638</t>
  </si>
  <si>
    <t>012-022-00318434</t>
  </si>
  <si>
    <t>40571541</t>
  </si>
  <si>
    <t>P000034620</t>
  </si>
  <si>
    <t>8002841978</t>
  </si>
  <si>
    <t>012-024-00415339</t>
  </si>
  <si>
    <t>9000814637</t>
  </si>
  <si>
    <t>012-022-00318433</t>
  </si>
  <si>
    <t>40571540</t>
  </si>
  <si>
    <t>P000034619</t>
  </si>
  <si>
    <t>8002841979</t>
  </si>
  <si>
    <t>1002222147</t>
  </si>
  <si>
    <t>012-024-00415340</t>
  </si>
  <si>
    <t>9000814645</t>
  </si>
  <si>
    <t>012-022-00318436</t>
  </si>
  <si>
    <t>0000399742</t>
  </si>
  <si>
    <t>8002841957</t>
  </si>
  <si>
    <t>012-024-00415341</t>
  </si>
  <si>
    <t>9000814644</t>
  </si>
  <si>
    <t>012-022-00318435</t>
  </si>
  <si>
    <t>0000399741</t>
  </si>
  <si>
    <t>8002841958</t>
  </si>
  <si>
    <t>1002222233</t>
  </si>
  <si>
    <t>012-024-00415342</t>
  </si>
  <si>
    <t>9000814648</t>
  </si>
  <si>
    <t>012-022-00318437</t>
  </si>
  <si>
    <t>40571483</t>
  </si>
  <si>
    <t>0000399904</t>
  </si>
  <si>
    <t>8002842069</t>
  </si>
  <si>
    <t>1002222164</t>
  </si>
  <si>
    <t>012-024-00415343</t>
  </si>
  <si>
    <t>9000814652</t>
  </si>
  <si>
    <t>012-022-00318439</t>
  </si>
  <si>
    <t>40571506</t>
  </si>
  <si>
    <t>0000399922</t>
  </si>
  <si>
    <t>8002841987</t>
  </si>
  <si>
    <t>012-024-00415344</t>
  </si>
  <si>
    <t>9000814650</t>
  </si>
  <si>
    <t>012-022-00318438</t>
  </si>
  <si>
    <t>0000399921</t>
  </si>
  <si>
    <t>8002841986</t>
  </si>
  <si>
    <t>1002222178</t>
  </si>
  <si>
    <t>012-024-00415345</t>
  </si>
  <si>
    <t>0000399970</t>
  </si>
  <si>
    <t>8002842004</t>
  </si>
  <si>
    <t>1002222306</t>
  </si>
  <si>
    <t>012-024-00415346</t>
  </si>
  <si>
    <t>9000814654</t>
  </si>
  <si>
    <t>012-022-00318441</t>
  </si>
  <si>
    <t>40571462</t>
  </si>
  <si>
    <t>P000034598</t>
  </si>
  <si>
    <t>8002842153</t>
  </si>
  <si>
    <t>012-024-00415347</t>
  </si>
  <si>
    <t>9000814653</t>
  </si>
  <si>
    <t>012-022-00318440</t>
  </si>
  <si>
    <t>40571461</t>
  </si>
  <si>
    <t>P000034597</t>
  </si>
  <si>
    <t>8002842154</t>
  </si>
  <si>
    <t>1002222227</t>
  </si>
  <si>
    <t>012-024-00415348</t>
  </si>
  <si>
    <t>9000814688</t>
  </si>
  <si>
    <t>012-022-00318443</t>
  </si>
  <si>
    <t>40571561</t>
  </si>
  <si>
    <t>P000034626</t>
  </si>
  <si>
    <t>8002842062</t>
  </si>
  <si>
    <t>012-024-00415349</t>
  </si>
  <si>
    <t>9000814686</t>
  </si>
  <si>
    <t>012-022-00318442</t>
  </si>
  <si>
    <t>40571560</t>
  </si>
  <si>
    <t>P000034625</t>
  </si>
  <si>
    <t>8002842063</t>
  </si>
  <si>
    <t>807537</t>
  </si>
  <si>
    <t>FERRETERIA MARIA DEL CISNE</t>
  </si>
  <si>
    <t>CALLE EDUARDO CRESPO</t>
  </si>
  <si>
    <t>1002222303</t>
  </si>
  <si>
    <t>012-024-00415350</t>
  </si>
  <si>
    <t>9000814471</t>
  </si>
  <si>
    <t>013-020-00048384</t>
  </si>
  <si>
    <t>70179125</t>
  </si>
  <si>
    <t>0000399908</t>
  </si>
  <si>
    <t>8002842148</t>
  </si>
  <si>
    <t>1002222165</t>
  </si>
  <si>
    <t>012-024-00415351</t>
  </si>
  <si>
    <t>9000814693</t>
  </si>
  <si>
    <t>012-022-00318444</t>
  </si>
  <si>
    <t>40571498</t>
  </si>
  <si>
    <t>P000034611</t>
  </si>
  <si>
    <t>8002841988</t>
  </si>
  <si>
    <t>1002222312</t>
  </si>
  <si>
    <t>012-024-00415352</t>
  </si>
  <si>
    <t>0000399994</t>
  </si>
  <si>
    <t>8002842163</t>
  </si>
  <si>
    <t>012-024-00415353</t>
  </si>
  <si>
    <t>9000814539</t>
  </si>
  <si>
    <t>013-020-00048401</t>
  </si>
  <si>
    <t>70179163</t>
  </si>
  <si>
    <t>0000399996</t>
  </si>
  <si>
    <t>8002842164</t>
  </si>
  <si>
    <t>1002222317</t>
  </si>
  <si>
    <t>012-024-00415354</t>
  </si>
  <si>
    <t>9000814694</t>
  </si>
  <si>
    <t>012-022-00318445</t>
  </si>
  <si>
    <t>40571528</t>
  </si>
  <si>
    <t>0000399980</t>
  </si>
  <si>
    <t>8002842168</t>
  </si>
  <si>
    <t>1002222224</t>
  </si>
  <si>
    <t>012-024-00415355</t>
  </si>
  <si>
    <t>9000814695</t>
  </si>
  <si>
    <t>012-022-00318446</t>
  </si>
  <si>
    <t>40571503</t>
  </si>
  <si>
    <t>0000399925</t>
  </si>
  <si>
    <t>8002842057</t>
  </si>
  <si>
    <t>1002222135</t>
  </si>
  <si>
    <t>012-024-00415356</t>
  </si>
  <si>
    <t>9000814697</t>
  </si>
  <si>
    <t>012-022-00318447</t>
  </si>
  <si>
    <t>40571467</t>
  </si>
  <si>
    <t>0000399942</t>
  </si>
  <si>
    <t>8002841942</t>
  </si>
  <si>
    <t>1002222388</t>
  </si>
  <si>
    <t>012-024-00415357</t>
  </si>
  <si>
    <t>9000814699</t>
  </si>
  <si>
    <t>012-022-00318448</t>
  </si>
  <si>
    <t>40571452</t>
  </si>
  <si>
    <t>0000399868</t>
  </si>
  <si>
    <t>8002842265</t>
  </si>
  <si>
    <t>1002222314</t>
  </si>
  <si>
    <t>012-024-00415358</t>
  </si>
  <si>
    <t>9000814700</t>
  </si>
  <si>
    <t>012-022-00318449</t>
  </si>
  <si>
    <t>40571515</t>
  </si>
  <si>
    <t>P000034614</t>
  </si>
  <si>
    <t>8002842166</t>
  </si>
  <si>
    <t>1002222340</t>
  </si>
  <si>
    <t>012-024-00415359</t>
  </si>
  <si>
    <t>9000814703</t>
  </si>
  <si>
    <t>012-022-00318451</t>
  </si>
  <si>
    <t>40571526</t>
  </si>
  <si>
    <t>0000399975</t>
  </si>
  <si>
    <t>8002842201</t>
  </si>
  <si>
    <t>810923</t>
  </si>
  <si>
    <t>OBRA­SAN FRANCISCO KM 81</t>
  </si>
  <si>
    <t>VIA QUITO KM 81</t>
  </si>
  <si>
    <t>OKGONZ</t>
  </si>
  <si>
    <t>O-Sucumbios-Gonzalopizarro</t>
  </si>
  <si>
    <t>012-024-00415360</t>
  </si>
  <si>
    <t>9000814702</t>
  </si>
  <si>
    <t>012-022-00318450</t>
  </si>
  <si>
    <t>0000399976</t>
  </si>
  <si>
    <t>8002842202</t>
  </si>
  <si>
    <t>1002222292</t>
  </si>
  <si>
    <t>012-024-00415361</t>
  </si>
  <si>
    <t>9000814704</t>
  </si>
  <si>
    <t>012-022-00318452</t>
  </si>
  <si>
    <t>40571578</t>
  </si>
  <si>
    <t>0000400074</t>
  </si>
  <si>
    <t>8002842133</t>
  </si>
  <si>
    <t>1002222333</t>
  </si>
  <si>
    <t>012-024-00415362</t>
  </si>
  <si>
    <t>9000814706</t>
  </si>
  <si>
    <t>012-022-00318454</t>
  </si>
  <si>
    <t>40571586</t>
  </si>
  <si>
    <t>P000034636</t>
  </si>
  <si>
    <t>8002842194</t>
  </si>
  <si>
    <t>012-024-00415363</t>
  </si>
  <si>
    <t>9000814705</t>
  </si>
  <si>
    <t>012-022-00318453</t>
  </si>
  <si>
    <t>40571585</t>
  </si>
  <si>
    <t>P000034635</t>
  </si>
  <si>
    <t>8002842195</t>
  </si>
  <si>
    <t>1002222177</t>
  </si>
  <si>
    <t>012-024-00415364</t>
  </si>
  <si>
    <t>9000814708</t>
  </si>
  <si>
    <t>012-022-00318456</t>
  </si>
  <si>
    <t>40571529</t>
  </si>
  <si>
    <t>0000399982</t>
  </si>
  <si>
    <t>8002842002</t>
  </si>
  <si>
    <t>012-024-00415365</t>
  </si>
  <si>
    <t>9000814707</t>
  </si>
  <si>
    <t>012-022-00318455</t>
  </si>
  <si>
    <t>0000399983</t>
  </si>
  <si>
    <t>8002842003</t>
  </si>
  <si>
    <t>1002222365</t>
  </si>
  <si>
    <t>012-024-00415366</t>
  </si>
  <si>
    <t>9000814709</t>
  </si>
  <si>
    <t>012-022-00318457</t>
  </si>
  <si>
    <t>40571606</t>
  </si>
  <si>
    <t>P000034643</t>
  </si>
  <si>
    <t>8002842236</t>
  </si>
  <si>
    <t>1002222347</t>
  </si>
  <si>
    <t>012-024-00415367</t>
  </si>
  <si>
    <t>9000814712</t>
  </si>
  <si>
    <t>012-022-00318459</t>
  </si>
  <si>
    <t>40571521</t>
  </si>
  <si>
    <t>P000034616</t>
  </si>
  <si>
    <t>8002842212</t>
  </si>
  <si>
    <t>012-024-00415368</t>
  </si>
  <si>
    <t>9000814711</t>
  </si>
  <si>
    <t>012-022-00318458</t>
  </si>
  <si>
    <t>40571520</t>
  </si>
  <si>
    <t>P000034615</t>
  </si>
  <si>
    <t>8002842213</t>
  </si>
  <si>
    <t>1002222231</t>
  </si>
  <si>
    <t>012-024-00415369</t>
  </si>
  <si>
    <t>9000814713</t>
  </si>
  <si>
    <t>012-022-00318460</t>
  </si>
  <si>
    <t>40571549</t>
  </si>
  <si>
    <t>0000400000</t>
  </si>
  <si>
    <t>8002842068</t>
  </si>
  <si>
    <t>1002222225</t>
  </si>
  <si>
    <t>012-024-00415370</t>
  </si>
  <si>
    <t>9000814714</t>
  </si>
  <si>
    <t>012-022-00318461</t>
  </si>
  <si>
    <t>40571499</t>
  </si>
  <si>
    <t>P000034612</t>
  </si>
  <si>
    <t>8002842059</t>
  </si>
  <si>
    <t>100014902</t>
  </si>
  <si>
    <t>ENRIQUE GUALSAQUI</t>
  </si>
  <si>
    <t>18-UE354</t>
  </si>
  <si>
    <t>1002222321</t>
  </si>
  <si>
    <t>012-024-00415371</t>
  </si>
  <si>
    <t>9000814717</t>
  </si>
  <si>
    <t>012-022-00318463</t>
  </si>
  <si>
    <t>40571551</t>
  </si>
  <si>
    <t>0000400004</t>
  </si>
  <si>
    <t>8002842176</t>
  </si>
  <si>
    <t>101635</t>
  </si>
  <si>
    <t>RUIZ JEREZ MAGDALENA DEL ROCIO</t>
  </si>
  <si>
    <t>802008</t>
  </si>
  <si>
    <t>BODEGA RUIZ MAGDALEN</t>
  </si>
  <si>
    <t>FLORES S/N Y CARLOS TAMAYO</t>
  </si>
  <si>
    <t>012-024-00415372</t>
  </si>
  <si>
    <t>9000814716</t>
  </si>
  <si>
    <t>012-022-00318462</t>
  </si>
  <si>
    <t>0000400003</t>
  </si>
  <si>
    <t>8002842177</t>
  </si>
  <si>
    <t>1002222322</t>
  </si>
  <si>
    <t>012-024-00415373</t>
  </si>
  <si>
    <t>9000814721</t>
  </si>
  <si>
    <t>012-022-00318464</t>
  </si>
  <si>
    <t>40571566</t>
  </si>
  <si>
    <t>0000400041</t>
  </si>
  <si>
    <t>8002842178</t>
  </si>
  <si>
    <t>1002222229</t>
  </si>
  <si>
    <t>012-024-00415374</t>
  </si>
  <si>
    <t>9000814734</t>
  </si>
  <si>
    <t>012-022-00318465</t>
  </si>
  <si>
    <t>40571559</t>
  </si>
  <si>
    <t>P000034624</t>
  </si>
  <si>
    <t>8002842066</t>
  </si>
  <si>
    <t>1002222327</t>
  </si>
  <si>
    <t>012-024-00415375</t>
  </si>
  <si>
    <t>9000814735</t>
  </si>
  <si>
    <t>012-022-00318466</t>
  </si>
  <si>
    <t>40571570</t>
  </si>
  <si>
    <t>0000400050</t>
  </si>
  <si>
    <t>8002842183</t>
  </si>
  <si>
    <t>1002222397</t>
  </si>
  <si>
    <t>012-024-00415376</t>
  </si>
  <si>
    <t>9000814738</t>
  </si>
  <si>
    <t>012-022-00318469</t>
  </si>
  <si>
    <t>40571580</t>
  </si>
  <si>
    <t>0000400078</t>
  </si>
  <si>
    <t>8002842276</t>
  </si>
  <si>
    <t>012-024-00415377</t>
  </si>
  <si>
    <t>9000814736</t>
  </si>
  <si>
    <t>012-022-00318467</t>
  </si>
  <si>
    <t>0000400076</t>
  </si>
  <si>
    <t>8002842274</t>
  </si>
  <si>
    <t>012-024-00415378</t>
  </si>
  <si>
    <t>9000814737</t>
  </si>
  <si>
    <t>012-022-00318468</t>
  </si>
  <si>
    <t>0000400077</t>
  </si>
  <si>
    <t>8002842275</t>
  </si>
  <si>
    <t>1002222400</t>
  </si>
  <si>
    <t>012-024-00415379</t>
  </si>
  <si>
    <t>2500109162</t>
  </si>
  <si>
    <t>P000034560</t>
  </si>
  <si>
    <t>8002842281</t>
  </si>
  <si>
    <t>1002222405</t>
  </si>
  <si>
    <t>012-024-00415380</t>
  </si>
  <si>
    <t>9000814741</t>
  </si>
  <si>
    <t>012-022-00318470</t>
  </si>
  <si>
    <t>40571558</t>
  </si>
  <si>
    <t>0000400030</t>
  </si>
  <si>
    <t>8002842301</t>
  </si>
  <si>
    <t>1002222370</t>
  </si>
  <si>
    <t>012-024-00415381</t>
  </si>
  <si>
    <t>9000814742</t>
  </si>
  <si>
    <t>012-022-00318471</t>
  </si>
  <si>
    <t>40571605</t>
  </si>
  <si>
    <t>P000034641</t>
  </si>
  <si>
    <t>8002842243</t>
  </si>
  <si>
    <t>1002222406</t>
  </si>
  <si>
    <t>012-024-00415382</t>
  </si>
  <si>
    <t>9000814744</t>
  </si>
  <si>
    <t>012-022-00318472</t>
  </si>
  <si>
    <t>40571593</t>
  </si>
  <si>
    <t>P000034637</t>
  </si>
  <si>
    <t>8002842303</t>
  </si>
  <si>
    <t>1002222241</t>
  </si>
  <si>
    <t>012-024-00415383</t>
  </si>
  <si>
    <t>9000814745</t>
  </si>
  <si>
    <t>012-022-00318473</t>
  </si>
  <si>
    <t>0000399926</t>
  </si>
  <si>
    <t>8002842078</t>
  </si>
  <si>
    <t>1002222418</t>
  </si>
  <si>
    <t>012-024-00415384</t>
  </si>
  <si>
    <t>9000814747</t>
  </si>
  <si>
    <t>012-022-00318474</t>
  </si>
  <si>
    <t>40571598</t>
  </si>
  <si>
    <t>P000034639</t>
  </si>
  <si>
    <t>8002842324</t>
  </si>
  <si>
    <t>1002222431</t>
  </si>
  <si>
    <t>012-024-00415385</t>
  </si>
  <si>
    <t>9000814749</t>
  </si>
  <si>
    <t>012-022-00318475</t>
  </si>
  <si>
    <t>40571102</t>
  </si>
  <si>
    <t>0000399585</t>
  </si>
  <si>
    <t>8002842337</t>
  </si>
  <si>
    <t>1002222374</t>
  </si>
  <si>
    <t>012-024-00415386</t>
  </si>
  <si>
    <t>9000814750</t>
  </si>
  <si>
    <t>012-022-00318476</t>
  </si>
  <si>
    <t>40571575</t>
  </si>
  <si>
    <t>0000400061</t>
  </si>
  <si>
    <t>8002842248</t>
  </si>
  <si>
    <t>1002222500</t>
  </si>
  <si>
    <t>012-024-00415387</t>
  </si>
  <si>
    <t>9000814752</t>
  </si>
  <si>
    <t>012-022-00318477</t>
  </si>
  <si>
    <t>40571524</t>
  </si>
  <si>
    <t>0000399963</t>
  </si>
  <si>
    <t>8002842423</t>
  </si>
  <si>
    <t>809781</t>
  </si>
  <si>
    <t>GRANEL COLIMES NORTE</t>
  </si>
  <si>
    <t>COLIMES</t>
  </si>
  <si>
    <t>1002222479</t>
  </si>
  <si>
    <t>012-024-00415388</t>
  </si>
  <si>
    <t>9000814755</t>
  </si>
  <si>
    <t>012-022-00318480</t>
  </si>
  <si>
    <t>40571623</t>
  </si>
  <si>
    <t>0000400117</t>
  </si>
  <si>
    <t>8002842394</t>
  </si>
  <si>
    <t>012-024-00415389</t>
  </si>
  <si>
    <t>9000814753</t>
  </si>
  <si>
    <t>012-022-00318478</t>
  </si>
  <si>
    <t>0000400118</t>
  </si>
  <si>
    <t>8002842395</t>
  </si>
  <si>
    <t>012-024-00415390</t>
  </si>
  <si>
    <t>9000814754</t>
  </si>
  <si>
    <t>012-022-00318479</t>
  </si>
  <si>
    <t>40571620</t>
  </si>
  <si>
    <t>0000400116</t>
  </si>
  <si>
    <t>8002842393</t>
  </si>
  <si>
    <t>801426</t>
  </si>
  <si>
    <t>FERRET PAOLA</t>
  </si>
  <si>
    <t>CL  24  DE MAYO CL CESARO MORA ESQU</t>
  </si>
  <si>
    <t>1002222404</t>
  </si>
  <si>
    <t>012-024-00415391</t>
  </si>
  <si>
    <t>2500109254</t>
  </si>
  <si>
    <t>P000034642</t>
  </si>
  <si>
    <t>8002842297</t>
  </si>
  <si>
    <t>811154</t>
  </si>
  <si>
    <t>FERRETERÍA L Y V</t>
  </si>
  <si>
    <t>AV 113</t>
  </si>
  <si>
    <t>1002222246</t>
  </si>
  <si>
    <t>012-024-00415392</t>
  </si>
  <si>
    <t>9000814757</t>
  </si>
  <si>
    <t>012-022-00318481</t>
  </si>
  <si>
    <t>40571512</t>
  </si>
  <si>
    <t>0000399936</t>
  </si>
  <si>
    <t>8002842085</t>
  </si>
  <si>
    <t>103111</t>
  </si>
  <si>
    <t>ZURITA YANEZ SANTIAGO ANDREI</t>
  </si>
  <si>
    <t>810601</t>
  </si>
  <si>
    <t>VERA MUÑOZ JOSE LUIS BLOQUERA</t>
  </si>
  <si>
    <t>VIA A MANTA, PASANDO LAS BANDERAS</t>
  </si>
  <si>
    <t>1002222372</t>
  </si>
  <si>
    <t>012-024-00415393</t>
  </si>
  <si>
    <t>9000814760</t>
  </si>
  <si>
    <t>012-022-00318483</t>
  </si>
  <si>
    <t>40571568</t>
  </si>
  <si>
    <t>P000034634</t>
  </si>
  <si>
    <t>8002842245</t>
  </si>
  <si>
    <t>012-024-00415394</t>
  </si>
  <si>
    <t>9000814759</t>
  </si>
  <si>
    <t>012-022-00318482</t>
  </si>
  <si>
    <t>40571567</t>
  </si>
  <si>
    <t>P000034633</t>
  </si>
  <si>
    <t>8002842246</t>
  </si>
  <si>
    <t>1002222352</t>
  </si>
  <si>
    <t>012-024-00415395</t>
  </si>
  <si>
    <t>9000814761</t>
  </si>
  <si>
    <t>012-022-00318484</t>
  </si>
  <si>
    <t>40571565</t>
  </si>
  <si>
    <t>0000400040</t>
  </si>
  <si>
    <t>8002842219</t>
  </si>
  <si>
    <t>1002222491</t>
  </si>
  <si>
    <t>012-024-00415396</t>
  </si>
  <si>
    <t>2500109293</t>
  </si>
  <si>
    <t>P000034656</t>
  </si>
  <si>
    <t>8002842411</t>
  </si>
  <si>
    <t>012-024-00415397</t>
  </si>
  <si>
    <t>2500109292</t>
  </si>
  <si>
    <t>P000034655</t>
  </si>
  <si>
    <t>8002842410</t>
  </si>
  <si>
    <t>1002222351</t>
  </si>
  <si>
    <t>012-024-00415398</t>
  </si>
  <si>
    <t>9000814585</t>
  </si>
  <si>
    <t>013-020-00048402</t>
  </si>
  <si>
    <t>70179173</t>
  </si>
  <si>
    <t>0000400034</t>
  </si>
  <si>
    <t>8002842218</t>
  </si>
  <si>
    <t>10007767</t>
  </si>
  <si>
    <t>ESTRADA APOLO OMAR DAVID</t>
  </si>
  <si>
    <t>810769</t>
  </si>
  <si>
    <t>BODEA PRINCIPAL CONSTRUMAX</t>
  </si>
  <si>
    <t>AV PROGRESO Y BELDACOS</t>
  </si>
  <si>
    <t>1002222422</t>
  </si>
  <si>
    <t>012-024-00415399</t>
  </si>
  <si>
    <t>9000814773</t>
  </si>
  <si>
    <t>012-022-00318485</t>
  </si>
  <si>
    <t>40571607</t>
  </si>
  <si>
    <t>P000034644</t>
  </si>
  <si>
    <t>8002842327</t>
  </si>
  <si>
    <t>1002222458</t>
  </si>
  <si>
    <t>012-024-00415400</t>
  </si>
  <si>
    <t>9000814774</t>
  </si>
  <si>
    <t>012-022-00318486</t>
  </si>
  <si>
    <t>40571518</t>
  </si>
  <si>
    <t>0000399946</t>
  </si>
  <si>
    <t>8002842369</t>
  </si>
  <si>
    <t>1002222492</t>
  </si>
  <si>
    <t>012-024-00415401</t>
  </si>
  <si>
    <t>9000814775</t>
  </si>
  <si>
    <t>012-022-00318487</t>
  </si>
  <si>
    <t>40571546</t>
  </si>
  <si>
    <t>0000399995</t>
  </si>
  <si>
    <t>8002842412</t>
  </si>
  <si>
    <t>1002222501</t>
  </si>
  <si>
    <t>012-024-00415402</t>
  </si>
  <si>
    <t>9000814777</t>
  </si>
  <si>
    <t>012-022-00318488</t>
  </si>
  <si>
    <t>40571522</t>
  </si>
  <si>
    <t>0000399962</t>
  </si>
  <si>
    <t>8002842424</t>
  </si>
  <si>
    <t>1002222482</t>
  </si>
  <si>
    <t>012-024-00415403</t>
  </si>
  <si>
    <t>9000814784</t>
  </si>
  <si>
    <t>012-022-00318490</t>
  </si>
  <si>
    <t>40571574</t>
  </si>
  <si>
    <t>0000400059</t>
  </si>
  <si>
    <t>8002842398</t>
  </si>
  <si>
    <t>10000226</t>
  </si>
  <si>
    <t>FLORES ESPINOZA FRANCISCO ENRIQUE</t>
  </si>
  <si>
    <t>806899</t>
  </si>
  <si>
    <t>BODEGA FERRETERIA LA ECONOMIA</t>
  </si>
  <si>
    <t>CALLE FRANCISCO GLEN</t>
  </si>
  <si>
    <t>012-024-00415404</t>
  </si>
  <si>
    <t>9000814783</t>
  </si>
  <si>
    <t>012-022-00318489</t>
  </si>
  <si>
    <t>0000400058</t>
  </si>
  <si>
    <t>8002842399</t>
  </si>
  <si>
    <t>1002222520</t>
  </si>
  <si>
    <t>012-024-00415405</t>
  </si>
  <si>
    <t>2500109295</t>
  </si>
  <si>
    <t>P000034658</t>
  </si>
  <si>
    <t>8002842448</t>
  </si>
  <si>
    <t>012-024-00415406</t>
  </si>
  <si>
    <t>2500109294</t>
  </si>
  <si>
    <t>P000034657</t>
  </si>
  <si>
    <t>8002842447</t>
  </si>
  <si>
    <t>1002222355</t>
  </si>
  <si>
    <t>012-024-00415407</t>
  </si>
  <si>
    <t>9000814787</t>
  </si>
  <si>
    <t>012-022-00318492</t>
  </si>
  <si>
    <t>40571581</t>
  </si>
  <si>
    <t>0000400081</t>
  </si>
  <si>
    <t>8002842222</t>
  </si>
  <si>
    <t>012-024-00415408</t>
  </si>
  <si>
    <t>9000814786</t>
  </si>
  <si>
    <t>012-022-00318491</t>
  </si>
  <si>
    <t>0000400080</t>
  </si>
  <si>
    <t>8002842223</t>
  </si>
  <si>
    <t>1002222448</t>
  </si>
  <si>
    <t>012-024-00415409</t>
  </si>
  <si>
    <t>9000814789</t>
  </si>
  <si>
    <t>012-022-00318493</t>
  </si>
  <si>
    <t>0000399586</t>
  </si>
  <si>
    <t>8002842358</t>
  </si>
  <si>
    <t>1002222480</t>
  </si>
  <si>
    <t>012-024-00415410</t>
  </si>
  <si>
    <t>9000814792</t>
  </si>
  <si>
    <t>012-022-00318494</t>
  </si>
  <si>
    <t>40571571</t>
  </si>
  <si>
    <t>0000400051</t>
  </si>
  <si>
    <t>8002842396</t>
  </si>
  <si>
    <t>1002222515</t>
  </si>
  <si>
    <t>012-024-00415411</t>
  </si>
  <si>
    <t>9000814793</t>
  </si>
  <si>
    <t>012-022-00318495</t>
  </si>
  <si>
    <t>40571597</t>
  </si>
  <si>
    <t>P000034638</t>
  </si>
  <si>
    <t>8002842437</t>
  </si>
  <si>
    <t>810706</t>
  </si>
  <si>
    <t>BLOQUERA PEREZ</t>
  </si>
  <si>
    <t>VIA CALACALI LOS BAÑOS</t>
  </si>
  <si>
    <t>1002222587</t>
  </si>
  <si>
    <t>012-024-00415412</t>
  </si>
  <si>
    <t>9000814794</t>
  </si>
  <si>
    <t>012-022-00318496</t>
  </si>
  <si>
    <t>40571619</t>
  </si>
  <si>
    <t>0000400113</t>
  </si>
  <si>
    <t>8002842513</t>
  </si>
  <si>
    <t>807713</t>
  </si>
  <si>
    <t>GRANEL HORMIGONERA RC3</t>
  </si>
  <si>
    <t>AV REPUBLICA OE11-27 Y ELOY ALFARO</t>
  </si>
  <si>
    <t>1002222494</t>
  </si>
  <si>
    <t>012-024-00415413</t>
  </si>
  <si>
    <t>9000814795</t>
  </si>
  <si>
    <t>012-022-00318497</t>
  </si>
  <si>
    <t>40571591</t>
  </si>
  <si>
    <t>0000400092</t>
  </si>
  <si>
    <t>8002842414</t>
  </si>
  <si>
    <t>1002222526</t>
  </si>
  <si>
    <t>012-024-00415414</t>
  </si>
  <si>
    <t>2500109056</t>
  </si>
  <si>
    <t>0000398673</t>
  </si>
  <si>
    <t>8002842454</t>
  </si>
  <si>
    <t>1002222503</t>
  </si>
  <si>
    <t>012-024-00415415</t>
  </si>
  <si>
    <t>2500109265</t>
  </si>
  <si>
    <t>0000400108</t>
  </si>
  <si>
    <t>8002842425</t>
  </si>
  <si>
    <t>1002222548</t>
  </si>
  <si>
    <t>012-024-00415416</t>
  </si>
  <si>
    <t>9000814798</t>
  </si>
  <si>
    <t>012-022-00318498</t>
  </si>
  <si>
    <t>40571667</t>
  </si>
  <si>
    <t>P000034676</t>
  </si>
  <si>
    <t>8002842477</t>
  </si>
  <si>
    <t>1002222509</t>
  </si>
  <si>
    <t>012-024-00415417</t>
  </si>
  <si>
    <t>9000814799</t>
  </si>
  <si>
    <t>012-022-00318499</t>
  </si>
  <si>
    <t>40571654</t>
  </si>
  <si>
    <t>P000034668</t>
  </si>
  <si>
    <t>8002842432</t>
  </si>
  <si>
    <t>1002222534</t>
  </si>
  <si>
    <t>012-024-00415418</t>
  </si>
  <si>
    <t>9000814801</t>
  </si>
  <si>
    <t>012-022-00318500</t>
  </si>
  <si>
    <t>40571649</t>
  </si>
  <si>
    <t>0000400138</t>
  </si>
  <si>
    <t>8002842462</t>
  </si>
  <si>
    <t>1002222697</t>
  </si>
  <si>
    <t>012-024-00415419</t>
  </si>
  <si>
    <t>2500109126</t>
  </si>
  <si>
    <t>0000399389</t>
  </si>
  <si>
    <t>8002842642</t>
  </si>
  <si>
    <t>1002222539</t>
  </si>
  <si>
    <t>012-024-00415420</t>
  </si>
  <si>
    <t>9000814803</t>
  </si>
  <si>
    <t>012-022-00318501</t>
  </si>
  <si>
    <t>40571582</t>
  </si>
  <si>
    <t>0000400083</t>
  </si>
  <si>
    <t>8002842466</t>
  </si>
  <si>
    <t>1002222555</t>
  </si>
  <si>
    <t>012-024-00415421</t>
  </si>
  <si>
    <t>9000814804</t>
  </si>
  <si>
    <t>012-022-00318502</t>
  </si>
  <si>
    <t>40571668</t>
  </si>
  <si>
    <t>P000034677</t>
  </si>
  <si>
    <t>8002842484</t>
  </si>
  <si>
    <t>1002222590</t>
  </si>
  <si>
    <t>012-024-00415422</t>
  </si>
  <si>
    <t>2500109184</t>
  </si>
  <si>
    <t>0000399870</t>
  </si>
  <si>
    <t>8002842517</t>
  </si>
  <si>
    <t>1002222536</t>
  </si>
  <si>
    <t>012-024-00415423</t>
  </si>
  <si>
    <t>9000814805</t>
  </si>
  <si>
    <t>012-022-00318503</t>
  </si>
  <si>
    <t>40571624</t>
  </si>
  <si>
    <t>P000034651</t>
  </si>
  <si>
    <t>8002842464</t>
  </si>
  <si>
    <t>1002222658</t>
  </si>
  <si>
    <t>012-024-00415424</t>
  </si>
  <si>
    <t>2500109238</t>
  </si>
  <si>
    <t>P000034627</t>
  </si>
  <si>
    <t>8002842595</t>
  </si>
  <si>
    <t>1002222600</t>
  </si>
  <si>
    <t>012-024-00415425</t>
  </si>
  <si>
    <t>2500109285</t>
  </si>
  <si>
    <t>P000034647</t>
  </si>
  <si>
    <t>8002842526</t>
  </si>
  <si>
    <t>012-024-00415426</t>
  </si>
  <si>
    <t>2500109284</t>
  </si>
  <si>
    <t>P000034646</t>
  </si>
  <si>
    <t>8002842527</t>
  </si>
  <si>
    <t>1002222517</t>
  </si>
  <si>
    <t>012-024-00415427</t>
  </si>
  <si>
    <t>9000814806</t>
  </si>
  <si>
    <t>012-022-00318504</t>
  </si>
  <si>
    <t>40571618</t>
  </si>
  <si>
    <t>P000034650</t>
  </si>
  <si>
    <t>8002842444</t>
  </si>
  <si>
    <t>1002222598</t>
  </si>
  <si>
    <t>012-024-00415428</t>
  </si>
  <si>
    <t>9000814807</t>
  </si>
  <si>
    <t>012-022-00318505</t>
  </si>
  <si>
    <t>40571678</t>
  </si>
  <si>
    <t>P000034697</t>
  </si>
  <si>
    <t>8002842524</t>
  </si>
  <si>
    <t>801444</t>
  </si>
  <si>
    <t>FERRICENTRO MIRA JB</t>
  </si>
  <si>
    <t>FERRICENTRO MIRA JB / VIA A MIRA</t>
  </si>
  <si>
    <t>1002222606</t>
  </si>
  <si>
    <t>012-024-00415429</t>
  </si>
  <si>
    <t>9000814808</t>
  </si>
  <si>
    <t>012-022-00318506</t>
  </si>
  <si>
    <t>40571664</t>
  </si>
  <si>
    <t>0000400169</t>
  </si>
  <si>
    <t>8002842531</t>
  </si>
  <si>
    <t>1002222565</t>
  </si>
  <si>
    <t>012-024-00415430</t>
  </si>
  <si>
    <t>9000814809</t>
  </si>
  <si>
    <t>012-022-00318507</t>
  </si>
  <si>
    <t>40571630</t>
  </si>
  <si>
    <t>0000400133</t>
  </si>
  <si>
    <t>8002842494</t>
  </si>
  <si>
    <t>1002222611</t>
  </si>
  <si>
    <t>012-024-00415431</t>
  </si>
  <si>
    <t>2500109296</t>
  </si>
  <si>
    <t>P000034659</t>
  </si>
  <si>
    <t>8002842535</t>
  </si>
  <si>
    <t>1002222685</t>
  </si>
  <si>
    <t>012-024-00415432</t>
  </si>
  <si>
    <t>2500109237</t>
  </si>
  <si>
    <t>0000400013</t>
  </si>
  <si>
    <t>8002842628</t>
  </si>
  <si>
    <t>1002222612</t>
  </si>
  <si>
    <t>012-024-00415433</t>
  </si>
  <si>
    <t>9000814810</t>
  </si>
  <si>
    <t>012-022-00318508</t>
  </si>
  <si>
    <t>40571655</t>
  </si>
  <si>
    <t>P000034669</t>
  </si>
  <si>
    <t>8002842536</t>
  </si>
  <si>
    <t>1002222609</t>
  </si>
  <si>
    <t>012-024-00415434</t>
  </si>
  <si>
    <t>9000814701</t>
  </si>
  <si>
    <t>013-020-00048437</t>
  </si>
  <si>
    <t>70179204</t>
  </si>
  <si>
    <t>P000034664</t>
  </si>
  <si>
    <t>8002842534</t>
  </si>
  <si>
    <t>1002222613</t>
  </si>
  <si>
    <t>012-024-00415435</t>
  </si>
  <si>
    <t>9000814812</t>
  </si>
  <si>
    <t>012-022-00318510</t>
  </si>
  <si>
    <t>40571671</t>
  </si>
  <si>
    <t>0000400178</t>
  </si>
  <si>
    <t>8002842537</t>
  </si>
  <si>
    <t>807352</t>
  </si>
  <si>
    <t>ECO PIMAMPIRO</t>
  </si>
  <si>
    <t>ROCAFUERTE Y JUAN MONTALVO</t>
  </si>
  <si>
    <t>012-024-00415436</t>
  </si>
  <si>
    <t>9000814811</t>
  </si>
  <si>
    <t>012-022-00318509</t>
  </si>
  <si>
    <t>40571672</t>
  </si>
  <si>
    <t>0000400179</t>
  </si>
  <si>
    <t>8002842538</t>
  </si>
  <si>
    <t>1002222617</t>
  </si>
  <si>
    <t>012-024-00415437</t>
  </si>
  <si>
    <t>9000814815</t>
  </si>
  <si>
    <t>012-022-00318513</t>
  </si>
  <si>
    <t>40571683</t>
  </si>
  <si>
    <t>P000034700</t>
  </si>
  <si>
    <t>8002842545</t>
  </si>
  <si>
    <t>012-024-00415438</t>
  </si>
  <si>
    <t>9000814813</t>
  </si>
  <si>
    <t>012-022-00318511</t>
  </si>
  <si>
    <t>40571682</t>
  </si>
  <si>
    <t>P000034699</t>
  </si>
  <si>
    <t>8002842543</t>
  </si>
  <si>
    <t>012-024-00415439</t>
  </si>
  <si>
    <t>9000814814</t>
  </si>
  <si>
    <t>012-022-00318512</t>
  </si>
  <si>
    <t>40571681</t>
  </si>
  <si>
    <t>P000034698</t>
  </si>
  <si>
    <t>8002842544</t>
  </si>
  <si>
    <t>1002222541</t>
  </si>
  <si>
    <t>012-024-00415440</t>
  </si>
  <si>
    <t>9000814816</t>
  </si>
  <si>
    <t>012-022-00318514</t>
  </si>
  <si>
    <t>40571519</t>
  </si>
  <si>
    <t>0000399954</t>
  </si>
  <si>
    <t>8002842468</t>
  </si>
  <si>
    <t>1002222680</t>
  </si>
  <si>
    <t>012-024-00415441</t>
  </si>
  <si>
    <t>9000814817</t>
  </si>
  <si>
    <t>012-022-00318515</t>
  </si>
  <si>
    <t>40571663</t>
  </si>
  <si>
    <t>P000034672</t>
  </si>
  <si>
    <t>8002842619</t>
  </si>
  <si>
    <t>1002222687</t>
  </si>
  <si>
    <t>012-024-00415442</t>
  </si>
  <si>
    <t>9000814818</t>
  </si>
  <si>
    <t>012-022-00318516</t>
  </si>
  <si>
    <t>40571688</t>
  </si>
  <si>
    <t>P000034705</t>
  </si>
  <si>
    <t>8002842630</t>
  </si>
  <si>
    <t>1002222689</t>
  </si>
  <si>
    <t>012-024-00415443</t>
  </si>
  <si>
    <t>9000814820</t>
  </si>
  <si>
    <t>012-022-00318517</t>
  </si>
  <si>
    <t>40571665</t>
  </si>
  <si>
    <t>P000034674</t>
  </si>
  <si>
    <t>8002842632</t>
  </si>
  <si>
    <t>1002222547</t>
  </si>
  <si>
    <t>012-024-00415444</t>
  </si>
  <si>
    <t>2500109288</t>
  </si>
  <si>
    <t>0000400127</t>
  </si>
  <si>
    <t>8002842475</t>
  </si>
  <si>
    <t>012-024-00415445</t>
  </si>
  <si>
    <t>0000400126</t>
  </si>
  <si>
    <t>8002842474</t>
  </si>
  <si>
    <t>012-024-00415446</t>
  </si>
  <si>
    <t>0000400124</t>
  </si>
  <si>
    <t>8002842476</t>
  </si>
  <si>
    <t>1002222712</t>
  </si>
  <si>
    <t>012-024-00415447</t>
  </si>
  <si>
    <t>9000814824</t>
  </si>
  <si>
    <t>012-022-00318518</t>
  </si>
  <si>
    <t>0000399947</t>
  </si>
  <si>
    <t>8002842662</t>
  </si>
  <si>
    <t>1002222570</t>
  </si>
  <si>
    <t>012-024-00415448</t>
  </si>
  <si>
    <t>2500109304</t>
  </si>
  <si>
    <t>P000034673</t>
  </si>
  <si>
    <t>8002842500</t>
  </si>
  <si>
    <t>101585</t>
  </si>
  <si>
    <t>CONSTANTE TIPAN WILLIAM BLADIMIR</t>
  </si>
  <si>
    <t>806421</t>
  </si>
  <si>
    <t>1002222566</t>
  </si>
  <si>
    <t>012-024-00415449</t>
  </si>
  <si>
    <t>9000814827</t>
  </si>
  <si>
    <t>012-022-00318519</t>
  </si>
  <si>
    <t>40571625</t>
  </si>
  <si>
    <t>0000400120</t>
  </si>
  <si>
    <t>8002842495</t>
  </si>
  <si>
    <t>101618</t>
  </si>
  <si>
    <t>PURUHAFERRET CIA. LTDA.</t>
  </si>
  <si>
    <t>801951</t>
  </si>
  <si>
    <t>BOD.LOS CHILLOS</t>
  </si>
  <si>
    <t>AVENIDA ILALO Y AC DE LOS CISNES</t>
  </si>
  <si>
    <t>1002222747</t>
  </si>
  <si>
    <t>012-024-00415450</t>
  </si>
  <si>
    <t>2500109252</t>
  </si>
  <si>
    <t>P000034640</t>
  </si>
  <si>
    <t>8002842704</t>
  </si>
  <si>
    <t>1002222672</t>
  </si>
  <si>
    <t>012-024-00415451</t>
  </si>
  <si>
    <t>9000814829</t>
  </si>
  <si>
    <t>012-022-00318521</t>
  </si>
  <si>
    <t>40571657</t>
  </si>
  <si>
    <t>0000400164</t>
  </si>
  <si>
    <t>8002842610</t>
  </si>
  <si>
    <t>012-024-00415452</t>
  </si>
  <si>
    <t>9000814828</t>
  </si>
  <si>
    <t>012-022-00318520</t>
  </si>
  <si>
    <t>0000400165</t>
  </si>
  <si>
    <t>8002842609</t>
  </si>
  <si>
    <t>1002222686</t>
  </si>
  <si>
    <t>012-024-00415453</t>
  </si>
  <si>
    <t>0000400032</t>
  </si>
  <si>
    <t>8002842629</t>
  </si>
  <si>
    <t>1002222717</t>
  </si>
  <si>
    <t>012-024-00415454</t>
  </si>
  <si>
    <t>2500109148</t>
  </si>
  <si>
    <t>P000034508</t>
  </si>
  <si>
    <t>8002842668</t>
  </si>
  <si>
    <t>1002222684</t>
  </si>
  <si>
    <t>012-024-00415455</t>
  </si>
  <si>
    <t>9000814830</t>
  </si>
  <si>
    <t>012-022-00318522</t>
  </si>
  <si>
    <t>40571669</t>
  </si>
  <si>
    <t>0000400173</t>
  </si>
  <si>
    <t>8002842627</t>
  </si>
  <si>
    <t>1002222723</t>
  </si>
  <si>
    <t>012-024-00415456</t>
  </si>
  <si>
    <t>9000814831</t>
  </si>
  <si>
    <t>012-022-00318523</t>
  </si>
  <si>
    <t>40571666</t>
  </si>
  <si>
    <t>P000034675</t>
  </si>
  <si>
    <t>8002842675</t>
  </si>
  <si>
    <t>1002222637</t>
  </si>
  <si>
    <t>012-024-00415457</t>
  </si>
  <si>
    <t>9000814832</t>
  </si>
  <si>
    <t>012-022-00318524</t>
  </si>
  <si>
    <t>40571640</t>
  </si>
  <si>
    <t>0000400135</t>
  </si>
  <si>
    <t>8002842573</t>
  </si>
  <si>
    <t>1002222661</t>
  </si>
  <si>
    <t>012-024-00415458</t>
  </si>
  <si>
    <t>9000814834</t>
  </si>
  <si>
    <t>012-022-00318525</t>
  </si>
  <si>
    <t>40571642</t>
  </si>
  <si>
    <t>P000034660</t>
  </si>
  <si>
    <t>8002842598</t>
  </si>
  <si>
    <t>1002222662</t>
  </si>
  <si>
    <t>012-024-00415459</t>
  </si>
  <si>
    <t>9000814836</t>
  </si>
  <si>
    <t>012-022-00318527</t>
  </si>
  <si>
    <t>40571661</t>
  </si>
  <si>
    <t>P000034670</t>
  </si>
  <si>
    <t>8002842599</t>
  </si>
  <si>
    <t>012-024-00415460</t>
  </si>
  <si>
    <t>9000814835</t>
  </si>
  <si>
    <t>012-022-00318526</t>
  </si>
  <si>
    <t>40571662</t>
  </si>
  <si>
    <t>P000034671</t>
  </si>
  <si>
    <t>8002842600</t>
  </si>
  <si>
    <t>1002222743</t>
  </si>
  <si>
    <t>012-024-00415461</t>
  </si>
  <si>
    <t>9000814841</t>
  </si>
  <si>
    <t>012-022-00318530</t>
  </si>
  <si>
    <t>40571694</t>
  </si>
  <si>
    <t>P000034711</t>
  </si>
  <si>
    <t>8002842696</t>
  </si>
  <si>
    <t>012-024-00415462</t>
  </si>
  <si>
    <t>9000814839</t>
  </si>
  <si>
    <t>012-022-00318528</t>
  </si>
  <si>
    <t>40571693</t>
  </si>
  <si>
    <t>P000034710</t>
  </si>
  <si>
    <t>8002842697</t>
  </si>
  <si>
    <t>012-024-00415463</t>
  </si>
  <si>
    <t>9000814840</t>
  </si>
  <si>
    <t>012-022-00318529</t>
  </si>
  <si>
    <t>40571692</t>
  </si>
  <si>
    <t>P000034709</t>
  </si>
  <si>
    <t>8002842695</t>
  </si>
  <si>
    <t>1002222574</t>
  </si>
  <si>
    <t>012-024-00415464</t>
  </si>
  <si>
    <t>9000814842</t>
  </si>
  <si>
    <t>012-022-00318531</t>
  </si>
  <si>
    <t>40571660</t>
  </si>
  <si>
    <t>0000400156</t>
  </si>
  <si>
    <t>8002842503</t>
  </si>
  <si>
    <t>1002222753</t>
  </si>
  <si>
    <t>012-024-00415465</t>
  </si>
  <si>
    <t>2500109240</t>
  </si>
  <si>
    <t>P000034629</t>
  </si>
  <si>
    <t>8002842714</t>
  </si>
  <si>
    <t>1002222668</t>
  </si>
  <si>
    <t>012-024-00415466</t>
  </si>
  <si>
    <t>9000814843</t>
  </si>
  <si>
    <t>012-022-00318532</t>
  </si>
  <si>
    <t>0000400172</t>
  </si>
  <si>
    <t>8002842606</t>
  </si>
  <si>
    <t>1002222692</t>
  </si>
  <si>
    <t>012-024-00415467</t>
  </si>
  <si>
    <t>9000814845</t>
  </si>
  <si>
    <t>012-022-00318534</t>
  </si>
  <si>
    <t>40571673</t>
  </si>
  <si>
    <t>P000034695</t>
  </si>
  <si>
    <t>8002842636</t>
  </si>
  <si>
    <t>012-024-00415468</t>
  </si>
  <si>
    <t>9000814844</t>
  </si>
  <si>
    <t>012-022-00318533</t>
  </si>
  <si>
    <t>40571674</t>
  </si>
  <si>
    <t>P000034696</t>
  </si>
  <si>
    <t>8002842635</t>
  </si>
  <si>
    <t>1002222839</t>
  </si>
  <si>
    <t>012-024-00415469</t>
  </si>
  <si>
    <t>2500109330</t>
  </si>
  <si>
    <t>P000034716</t>
  </si>
  <si>
    <t>8002842799</t>
  </si>
  <si>
    <t>1002222679</t>
  </si>
  <si>
    <t>012-024-00415470</t>
  </si>
  <si>
    <t>9000814847</t>
  </si>
  <si>
    <t>012-022-00318536</t>
  </si>
  <si>
    <t>40571647</t>
  </si>
  <si>
    <t>0000400142</t>
  </si>
  <si>
    <t>8002842617</t>
  </si>
  <si>
    <t>012-024-00415471</t>
  </si>
  <si>
    <t>9000814846</t>
  </si>
  <si>
    <t>012-022-00318535</t>
  </si>
  <si>
    <t>0000400141</t>
  </si>
  <si>
    <t>8002842618</t>
  </si>
  <si>
    <t>1002222843</t>
  </si>
  <si>
    <t>012-024-00415472</t>
  </si>
  <si>
    <t>9000814848</t>
  </si>
  <si>
    <t>012-022-00318537</t>
  </si>
  <si>
    <t>40571616</t>
  </si>
  <si>
    <t>0000400131</t>
  </si>
  <si>
    <t>8002842805</t>
  </si>
  <si>
    <t>1002222774</t>
  </si>
  <si>
    <t>012-024-00415473</t>
  </si>
  <si>
    <t>9000814849</t>
  </si>
  <si>
    <t>012-022-00318538</t>
  </si>
  <si>
    <t>40571608</t>
  </si>
  <si>
    <t>P000034645</t>
  </si>
  <si>
    <t>8002842735</t>
  </si>
  <si>
    <t>1002222806</t>
  </si>
  <si>
    <t>012-024-00415474</t>
  </si>
  <si>
    <t>9000814850</t>
  </si>
  <si>
    <t>012-022-00318539</t>
  </si>
  <si>
    <t>40571675</t>
  </si>
  <si>
    <t>0000400181</t>
  </si>
  <si>
    <t>8002842766</t>
  </si>
  <si>
    <t>810682</t>
  </si>
  <si>
    <t>FERRETERIA ECONOMICA PUJILI</t>
  </si>
  <si>
    <t>CALLE TEOFILO Y SUCRE</t>
  </si>
  <si>
    <t>1002222850</t>
  </si>
  <si>
    <t>012-024-00415475</t>
  </si>
  <si>
    <t>2500109242</t>
  </si>
  <si>
    <t>P000034631</t>
  </si>
  <si>
    <t>8002842815</t>
  </si>
  <si>
    <t>1002222759</t>
  </si>
  <si>
    <t>012-024-00415476</t>
  </si>
  <si>
    <t>2500109241</t>
  </si>
  <si>
    <t>P000034630</t>
  </si>
  <si>
    <t>8002842720</t>
  </si>
  <si>
    <t>1002222815</t>
  </si>
  <si>
    <t>012-024-00415477</t>
  </si>
  <si>
    <t>9000814851</t>
  </si>
  <si>
    <t>012-022-00318540</t>
  </si>
  <si>
    <t>40571696</t>
  </si>
  <si>
    <t>P000034712</t>
  </si>
  <si>
    <t>8002842776</t>
  </si>
  <si>
    <t>1002222859</t>
  </si>
  <si>
    <t>012-024-00415478</t>
  </si>
  <si>
    <t>9000814852</t>
  </si>
  <si>
    <t>012-022-00318541</t>
  </si>
  <si>
    <t>0000399948</t>
  </si>
  <si>
    <t>8002842826</t>
  </si>
  <si>
    <t>1002222814</t>
  </si>
  <si>
    <t>012-024-00415479</t>
  </si>
  <si>
    <t>2500109204</t>
  </si>
  <si>
    <t>P000034606</t>
  </si>
  <si>
    <t>8002842775</t>
  </si>
  <si>
    <t>1002222749</t>
  </si>
  <si>
    <t>012-024-00415480</t>
  </si>
  <si>
    <t>9000814853</t>
  </si>
  <si>
    <t>012-022-00318542</t>
  </si>
  <si>
    <t>40571684</t>
  </si>
  <si>
    <t>0000400194</t>
  </si>
  <si>
    <t>8002842708</t>
  </si>
  <si>
    <t>1002222700</t>
  </si>
  <si>
    <t>012-024-00415481</t>
  </si>
  <si>
    <t>9000814855</t>
  </si>
  <si>
    <t>012-022-00318544</t>
  </si>
  <si>
    <t>40571686</t>
  </si>
  <si>
    <t>0000400198</t>
  </si>
  <si>
    <t>8002842645</t>
  </si>
  <si>
    <t>012-024-00415482</t>
  </si>
  <si>
    <t>9000814854</t>
  </si>
  <si>
    <t>012-022-00318543</t>
  </si>
  <si>
    <t>0000400199</t>
  </si>
  <si>
    <t>8002842646</t>
  </si>
  <si>
    <t>1002222851</t>
  </si>
  <si>
    <t>012-024-00415483</t>
  </si>
  <si>
    <t>2500109298</t>
  </si>
  <si>
    <t>0000400151</t>
  </si>
  <si>
    <t>8002842816</t>
  </si>
  <si>
    <t>811146</t>
  </si>
  <si>
    <t>OBRA ROCA SOLIDA</t>
  </si>
  <si>
    <t>VIA VENECIA</t>
  </si>
  <si>
    <t>1002222762</t>
  </si>
  <si>
    <t>012-024-00415484</t>
  </si>
  <si>
    <t>0000400021</t>
  </si>
  <si>
    <t>8002842723</t>
  </si>
  <si>
    <t>1002222841</t>
  </si>
  <si>
    <t>012-024-00415485</t>
  </si>
  <si>
    <t>9000814857</t>
  </si>
  <si>
    <t>012-022-00318546</t>
  </si>
  <si>
    <t>40571680</t>
  </si>
  <si>
    <t>0000400191</t>
  </si>
  <si>
    <t>8002842803</t>
  </si>
  <si>
    <t>810136</t>
  </si>
  <si>
    <t>ECO EL CHACO</t>
  </si>
  <si>
    <t>EL CHACO</t>
  </si>
  <si>
    <t>AV. 12 DE FEBRERO E INTEROCEANICA</t>
  </si>
  <si>
    <t>ONELCH</t>
  </si>
  <si>
    <t>O-Napo-Elchaco</t>
  </si>
  <si>
    <t>012-024-00415486</t>
  </si>
  <si>
    <t>9000814856</t>
  </si>
  <si>
    <t>012-022-00318545</t>
  </si>
  <si>
    <t>0000400192</t>
  </si>
  <si>
    <t>8002842802</t>
  </si>
  <si>
    <t>1002222869</t>
  </si>
  <si>
    <t>012-024-00415487</t>
  </si>
  <si>
    <t>9000814770</t>
  </si>
  <si>
    <t>013-020-00048442</t>
  </si>
  <si>
    <t>70179233</t>
  </si>
  <si>
    <t>P000034704</t>
  </si>
  <si>
    <t>8002842835</t>
  </si>
  <si>
    <t>012-024-00415488</t>
  </si>
  <si>
    <t>9000814769</t>
  </si>
  <si>
    <t>013-020-00048441</t>
  </si>
  <si>
    <t>70179232</t>
  </si>
  <si>
    <t>P000034703</t>
  </si>
  <si>
    <t>8002842836</t>
  </si>
  <si>
    <t>1002222911</t>
  </si>
  <si>
    <t>012-024-00415489</t>
  </si>
  <si>
    <t>9000814859</t>
  </si>
  <si>
    <t>012-022-00318547</t>
  </si>
  <si>
    <t>40571564</t>
  </si>
  <si>
    <t>0000400035</t>
  </si>
  <si>
    <t>8002842881</t>
  </si>
  <si>
    <t>1002222976</t>
  </si>
  <si>
    <t>012-024-00415490</t>
  </si>
  <si>
    <t>9000814862</t>
  </si>
  <si>
    <t>012-022-00318548</t>
  </si>
  <si>
    <t>40571555</t>
  </si>
  <si>
    <t>0000400006</t>
  </si>
  <si>
    <t>8002842962</t>
  </si>
  <si>
    <t>1002222996</t>
  </si>
  <si>
    <t>012-024-00415491</t>
  </si>
  <si>
    <t>9000814863</t>
  </si>
  <si>
    <t>012-022-00318549</t>
  </si>
  <si>
    <t>40571685</t>
  </si>
  <si>
    <t>0000400196</t>
  </si>
  <si>
    <t>8002842990</t>
  </si>
  <si>
    <t>1002222992</t>
  </si>
  <si>
    <t>012-024-00415492</t>
  </si>
  <si>
    <t>2500109291</t>
  </si>
  <si>
    <t>P000034654</t>
  </si>
  <si>
    <t>8002842983</t>
  </si>
  <si>
    <t>012-024-00415493</t>
  </si>
  <si>
    <t>2500109290</t>
  </si>
  <si>
    <t>P000034653</t>
  </si>
  <si>
    <t>8002842984</t>
  </si>
  <si>
    <t>012-024-00415494</t>
  </si>
  <si>
    <t>2500109289</t>
  </si>
  <si>
    <t>P000034652</t>
  </si>
  <si>
    <t>8002842985</t>
  </si>
  <si>
    <t>1002222997</t>
  </si>
  <si>
    <t>012-024-00415496</t>
  </si>
  <si>
    <t>9000814865</t>
  </si>
  <si>
    <t>012-022-00318551</t>
  </si>
  <si>
    <t>40571550</t>
  </si>
  <si>
    <t>P000034621</t>
  </si>
  <si>
    <t>8002842991</t>
  </si>
  <si>
    <t>1002222989</t>
  </si>
  <si>
    <t>012-024-00415497</t>
  </si>
  <si>
    <t>2500109323</t>
  </si>
  <si>
    <t>P000034702</t>
  </si>
  <si>
    <t>8002842980</t>
  </si>
  <si>
    <t>012-024-00415498</t>
  </si>
  <si>
    <t>2500109322</t>
  </si>
  <si>
    <t>P000034701</t>
  </si>
  <si>
    <t>8002842979</t>
  </si>
  <si>
    <t>1002223009</t>
  </si>
  <si>
    <t>012-024-00415499</t>
  </si>
  <si>
    <t>9000814866</t>
  </si>
  <si>
    <t>012-022-00318552</t>
  </si>
  <si>
    <t>40571700</t>
  </si>
  <si>
    <t>P000034713</t>
  </si>
  <si>
    <t>8002843006</t>
  </si>
  <si>
    <t>1002223026</t>
  </si>
  <si>
    <t>012-024-00415500</t>
  </si>
  <si>
    <t>2500109287</t>
  </si>
  <si>
    <t>P000034649</t>
  </si>
  <si>
    <t>8002843028</t>
  </si>
  <si>
    <t>1002223031</t>
  </si>
  <si>
    <t>012-024-00415501</t>
  </si>
  <si>
    <t>9000814870</t>
  </si>
  <si>
    <t>012-022-00318553</t>
  </si>
  <si>
    <t>40571709</t>
  </si>
  <si>
    <t>P000034718</t>
  </si>
  <si>
    <t>8002843036</t>
  </si>
  <si>
    <t>1002223047</t>
  </si>
  <si>
    <t>012-024-00415502</t>
  </si>
  <si>
    <t>9000814871</t>
  </si>
  <si>
    <t>012-022-00318554</t>
  </si>
  <si>
    <t>40571701</t>
  </si>
  <si>
    <t>P000034714</t>
  </si>
  <si>
    <t>8002843051</t>
  </si>
  <si>
    <t>1002223054</t>
  </si>
  <si>
    <t>012-024-00415503</t>
  </si>
  <si>
    <t>2500109332</t>
  </si>
  <si>
    <t>P000034720</t>
  </si>
  <si>
    <t>8002843056</t>
  </si>
  <si>
    <t>012-024-00415504</t>
  </si>
  <si>
    <t>2500109331</t>
  </si>
  <si>
    <t>P000034719</t>
  </si>
  <si>
    <t>8002843057</t>
  </si>
  <si>
    <t>1002223068</t>
  </si>
  <si>
    <t>012-024-00415505</t>
  </si>
  <si>
    <t>9000814873</t>
  </si>
  <si>
    <t>012-022-00318555</t>
  </si>
  <si>
    <t>0000399558</t>
  </si>
  <si>
    <t>8002843070</t>
  </si>
  <si>
    <t>1002223046</t>
  </si>
  <si>
    <t>012-024-00415506</t>
  </si>
  <si>
    <t>2500109247</t>
  </si>
  <si>
    <t>0000400084</t>
  </si>
  <si>
    <t>8002843050</t>
  </si>
  <si>
    <t>1002223062</t>
  </si>
  <si>
    <t>012-024-00415507</t>
  </si>
  <si>
    <t>9000814875</t>
  </si>
  <si>
    <t>012-022-00318556</t>
  </si>
  <si>
    <t>40570876</t>
  </si>
  <si>
    <t>P000034416</t>
  </si>
  <si>
    <t>8002843065</t>
  </si>
  <si>
    <t>1002223099</t>
  </si>
  <si>
    <t>012-024-00415508</t>
  </si>
  <si>
    <t>9000814877</t>
  </si>
  <si>
    <t>012-022-00318558</t>
  </si>
  <si>
    <t>40571749</t>
  </si>
  <si>
    <t>P000034722</t>
  </si>
  <si>
    <t>8002843098</t>
  </si>
  <si>
    <t>012-024-00415509</t>
  </si>
  <si>
    <t>9000814876</t>
  </si>
  <si>
    <t>012-022-00318557</t>
  </si>
  <si>
    <t>40571748</t>
  </si>
  <si>
    <t>P000034721</t>
  </si>
  <si>
    <t>8002843099</t>
  </si>
  <si>
    <t>1002223096</t>
  </si>
  <si>
    <t>012-024-00415510</t>
  </si>
  <si>
    <t>9000814879</t>
  </si>
  <si>
    <t>012-022-00318559</t>
  </si>
  <si>
    <t>40571702</t>
  </si>
  <si>
    <t>P000034715</t>
  </si>
  <si>
    <t>8002843096</t>
  </si>
  <si>
    <t>1002223113</t>
  </si>
  <si>
    <t>012-024-00415511</t>
  </si>
  <si>
    <t>2500109303</t>
  </si>
  <si>
    <t>0000400161</t>
  </si>
  <si>
    <t>8002843116</t>
  </si>
  <si>
    <t>012-024-00415512</t>
  </si>
  <si>
    <t>0000400160</t>
  </si>
  <si>
    <t>8002843114</t>
  </si>
  <si>
    <t>012-024-00415513</t>
  </si>
  <si>
    <t>0000400162</t>
  </si>
  <si>
    <t>8002843115</t>
  </si>
  <si>
    <t>1002223129</t>
  </si>
  <si>
    <t>012-024-00415514</t>
  </si>
  <si>
    <t>2500109333</t>
  </si>
  <si>
    <t>P000034723</t>
  </si>
  <si>
    <t>8002843128</t>
  </si>
  <si>
    <t>1002223139</t>
  </si>
  <si>
    <t>012-024-00415515</t>
  </si>
  <si>
    <t>9000814883</t>
  </si>
  <si>
    <t>012-022-00318561</t>
  </si>
  <si>
    <t>40571758</t>
  </si>
  <si>
    <t>P000034728</t>
  </si>
  <si>
    <t>8002843140</t>
  </si>
  <si>
    <t>012-024-00415516</t>
  </si>
  <si>
    <t>9000814882</t>
  </si>
  <si>
    <t>012-022-00318560</t>
  </si>
  <si>
    <t>40571757</t>
  </si>
  <si>
    <t>P000034727</t>
  </si>
  <si>
    <t>8002843141</t>
  </si>
  <si>
    <t>1002223142</t>
  </si>
  <si>
    <t>012-024-00415517</t>
  </si>
  <si>
    <t>9000814885</t>
  </si>
  <si>
    <t>012-022-00318563</t>
  </si>
  <si>
    <t>40571760</t>
  </si>
  <si>
    <t>P000034730</t>
  </si>
  <si>
    <t>8002843145</t>
  </si>
  <si>
    <t>012-024-00415518</t>
  </si>
  <si>
    <t>9000814884</t>
  </si>
  <si>
    <t>012-022-00318562</t>
  </si>
  <si>
    <t>40571759</t>
  </si>
  <si>
    <t>P000034729</t>
  </si>
  <si>
    <t>8002843144</t>
  </si>
  <si>
    <t>1002223145</t>
  </si>
  <si>
    <t>012-024-00415519</t>
  </si>
  <si>
    <t>9000814886</t>
  </si>
  <si>
    <t>012-022-00318564</t>
  </si>
  <si>
    <t>40571463</t>
  </si>
  <si>
    <t>P000034599</t>
  </si>
  <si>
    <t>8002843150</t>
  </si>
  <si>
    <t>810451</t>
  </si>
  <si>
    <t>LEONARDO ROBALINO COTACACHI</t>
  </si>
  <si>
    <t>PLAZA CENTRAL</t>
  </si>
  <si>
    <t>OIGARC</t>
  </si>
  <si>
    <t>O-Imbabura-Garciamoreno-Elchontal</t>
  </si>
  <si>
    <t>1002223162</t>
  </si>
  <si>
    <t>012-024-00415520</t>
  </si>
  <si>
    <t>9000814889</t>
  </si>
  <si>
    <t>012-022-00318565</t>
  </si>
  <si>
    <t>40571768</t>
  </si>
  <si>
    <t>P000034732</t>
  </si>
  <si>
    <t>8002843168</t>
  </si>
  <si>
    <t>1002223148</t>
  </si>
  <si>
    <t>012-024-00415521</t>
  </si>
  <si>
    <t>9000814892</t>
  </si>
  <si>
    <t>012-022-00318566</t>
  </si>
  <si>
    <t>40570440</t>
  </si>
  <si>
    <t>0000398697</t>
  </si>
  <si>
    <t>8002843153</t>
  </si>
  <si>
    <t>1002223130</t>
  </si>
  <si>
    <t>012-024-00415522</t>
  </si>
  <si>
    <t>9000814893</t>
  </si>
  <si>
    <t>012-022-00318567</t>
  </si>
  <si>
    <t>40571754</t>
  </si>
  <si>
    <t>P000034726</t>
  </si>
  <si>
    <t>8002843129</t>
  </si>
  <si>
    <t>1002223143</t>
  </si>
  <si>
    <t>012-024-00415523</t>
  </si>
  <si>
    <t>2500109239</t>
  </si>
  <si>
    <t>P000034628</t>
  </si>
  <si>
    <t>8002843147</t>
  </si>
  <si>
    <t>1002223138</t>
  </si>
  <si>
    <t>012-024-00415524</t>
  </si>
  <si>
    <t>9000814897</t>
  </si>
  <si>
    <t>012-022-00318568</t>
  </si>
  <si>
    <t>40571658</t>
  </si>
  <si>
    <t>0000400281</t>
  </si>
  <si>
    <t>8002843139</t>
  </si>
  <si>
    <t>1002223137</t>
  </si>
  <si>
    <t>012-024-00415525</t>
  </si>
  <si>
    <t>0000400130</t>
  </si>
  <si>
    <t>8002843138</t>
  </si>
  <si>
    <t>1002223188</t>
  </si>
  <si>
    <t>012-024-00415526</t>
  </si>
  <si>
    <t>9000814902</t>
  </si>
  <si>
    <t>012-022-00318569</t>
  </si>
  <si>
    <t>40570448</t>
  </si>
  <si>
    <t>0000398724</t>
  </si>
  <si>
    <t>8002843193</t>
  </si>
  <si>
    <t>800669</t>
  </si>
  <si>
    <t>FERRETERIA Y MATERIALES DE CONSTRUC</t>
  </si>
  <si>
    <t>FERMACOL VIA A PILLARO ANTES DE LLE</t>
  </si>
  <si>
    <t>1002223203</t>
  </si>
  <si>
    <t>012-024-00415527</t>
  </si>
  <si>
    <t>9000814905</t>
  </si>
  <si>
    <t>012-022-00318570</t>
  </si>
  <si>
    <t>40571778</t>
  </si>
  <si>
    <t>P000034733</t>
  </si>
  <si>
    <t>8002843207</t>
  </si>
  <si>
    <t>1002223206</t>
  </si>
  <si>
    <t>012-024-00415528</t>
  </si>
  <si>
    <t>9000814906</t>
  </si>
  <si>
    <t>012-022-00318571</t>
  </si>
  <si>
    <t>40571786</t>
  </si>
  <si>
    <t>0000400324</t>
  </si>
  <si>
    <t>8002843211</t>
  </si>
  <si>
    <t>1002223209</t>
  </si>
  <si>
    <t>012-024-00415529</t>
  </si>
  <si>
    <t>9000814907</t>
  </si>
  <si>
    <t>012-022-00318572</t>
  </si>
  <si>
    <t>40571763</t>
  </si>
  <si>
    <t>P000034731</t>
  </si>
  <si>
    <t>8002843214</t>
  </si>
  <si>
    <t>1002223294</t>
  </si>
  <si>
    <t>012-024-00415530</t>
  </si>
  <si>
    <t>9000814910</t>
  </si>
  <si>
    <t>012-022-00318573</t>
  </si>
  <si>
    <t>40571809</t>
  </si>
  <si>
    <t>0000400369</t>
  </si>
  <si>
    <t>8002843307</t>
  </si>
  <si>
    <t>1002223204</t>
  </si>
  <si>
    <t>012-024-00415531</t>
  </si>
  <si>
    <t>9000814913</t>
  </si>
  <si>
    <t>012-022-00318575</t>
  </si>
  <si>
    <t>40571785</t>
  </si>
  <si>
    <t>0000400320</t>
  </si>
  <si>
    <t>8002843208</t>
  </si>
  <si>
    <t>012-024-00415532</t>
  </si>
  <si>
    <t>9000814912</t>
  </si>
  <si>
    <t>012-022-00318574</t>
  </si>
  <si>
    <t>0000400321</t>
  </si>
  <si>
    <t>8002843209</t>
  </si>
  <si>
    <t>1002223189</t>
  </si>
  <si>
    <t>012-024-00415533</t>
  </si>
  <si>
    <t>2500109248</t>
  </si>
  <si>
    <t>0000400085</t>
  </si>
  <si>
    <t>8002843194</t>
  </si>
  <si>
    <t>1002223156</t>
  </si>
  <si>
    <t>012-024-00415534</t>
  </si>
  <si>
    <t>9000814963</t>
  </si>
  <si>
    <t>012-022-00318576</t>
  </si>
  <si>
    <t>40571762</t>
  </si>
  <si>
    <t>0000400288</t>
  </si>
  <si>
    <t>8002843161</t>
  </si>
  <si>
    <t>1002223167</t>
  </si>
  <si>
    <t>012-024-00415535</t>
  </si>
  <si>
    <t>9000814984</t>
  </si>
  <si>
    <t>012-022-00318578</t>
  </si>
  <si>
    <t>40571770</t>
  </si>
  <si>
    <t>0000400300</t>
  </si>
  <si>
    <t>8002843175</t>
  </si>
  <si>
    <t>012-024-00415536</t>
  </si>
  <si>
    <t>9000814981</t>
  </si>
  <si>
    <t>012-022-00318577</t>
  </si>
  <si>
    <t>0000400301</t>
  </si>
  <si>
    <t>8002843174</t>
  </si>
  <si>
    <t>1002223244</t>
  </si>
  <si>
    <t>012-024-00415537</t>
  </si>
  <si>
    <t>9000815016</t>
  </si>
  <si>
    <t>012-022-00318580</t>
  </si>
  <si>
    <t>40571801</t>
  </si>
  <si>
    <t>P000034741</t>
  </si>
  <si>
    <t>8002843251</t>
  </si>
  <si>
    <t>012-024-00415538</t>
  </si>
  <si>
    <t>9000815015</t>
  </si>
  <si>
    <t>012-022-00318579</t>
  </si>
  <si>
    <t>40571800</t>
  </si>
  <si>
    <t>P000034740</t>
  </si>
  <si>
    <t>8002843252</t>
  </si>
  <si>
    <t>1002223252</t>
  </si>
  <si>
    <t>012-024-00415539</t>
  </si>
  <si>
    <t>2500109297</t>
  </si>
  <si>
    <t>0000400150</t>
  </si>
  <si>
    <t>8002843261</t>
  </si>
  <si>
    <t>1002223239</t>
  </si>
  <si>
    <t>012-024-00415540</t>
  </si>
  <si>
    <t>9000815018</t>
  </si>
  <si>
    <t>012-022-00318581</t>
  </si>
  <si>
    <t>40571796</t>
  </si>
  <si>
    <t>P000034737</t>
  </si>
  <si>
    <t>8002843247</t>
  </si>
  <si>
    <t>802727</t>
  </si>
  <si>
    <t>LOCAL GUAJALO</t>
  </si>
  <si>
    <t>MALDONADO Y CALLE 5</t>
  </si>
  <si>
    <t>1002223238</t>
  </si>
  <si>
    <t>012-024-00415541</t>
  </si>
  <si>
    <t>9000815020</t>
  </si>
  <si>
    <t>012-022-00318583</t>
  </si>
  <si>
    <t>40571798</t>
  </si>
  <si>
    <t>P000034739</t>
  </si>
  <si>
    <t>8002843246</t>
  </si>
  <si>
    <t>012-024-00415542</t>
  </si>
  <si>
    <t>9000815019</t>
  </si>
  <si>
    <t>012-022-00318582</t>
  </si>
  <si>
    <t>40571797</t>
  </si>
  <si>
    <t>P000034738</t>
  </si>
  <si>
    <t>8002843245</t>
  </si>
  <si>
    <t>1002223282</t>
  </si>
  <si>
    <t>012-024-00415543</t>
  </si>
  <si>
    <t>9000815022</t>
  </si>
  <si>
    <t>012-022-00318585</t>
  </si>
  <si>
    <t>0000399674</t>
  </si>
  <si>
    <t>8002843291</t>
  </si>
  <si>
    <t>012-024-00415544</t>
  </si>
  <si>
    <t>9000815021</t>
  </si>
  <si>
    <t>012-022-00318584</t>
  </si>
  <si>
    <t>0000399673</t>
  </si>
  <si>
    <t>8002843292</t>
  </si>
  <si>
    <t>1002223249</t>
  </si>
  <si>
    <t>012-024-00415545</t>
  </si>
  <si>
    <t>9000815024</t>
  </si>
  <si>
    <t>012-022-00318587</t>
  </si>
  <si>
    <t>40571803</t>
  </si>
  <si>
    <t>P000034743</t>
  </si>
  <si>
    <t>8002843258</t>
  </si>
  <si>
    <t>012-024-00415546</t>
  </si>
  <si>
    <t>9000815023</t>
  </si>
  <si>
    <t>012-022-00318586</t>
  </si>
  <si>
    <t>40571802</t>
  </si>
  <si>
    <t>P000034742</t>
  </si>
  <si>
    <t>8002843257</t>
  </si>
  <si>
    <t>1002223268</t>
  </si>
  <si>
    <t>012-024-00415547</t>
  </si>
  <si>
    <t>9000814890</t>
  </si>
  <si>
    <t>013-020-00048447</t>
  </si>
  <si>
    <t>70179254</t>
  </si>
  <si>
    <t>P000034735</t>
  </si>
  <si>
    <t>8002843278</t>
  </si>
  <si>
    <t>012-024-00415548</t>
  </si>
  <si>
    <t>9000814891</t>
  </si>
  <si>
    <t>013-020-00048448</t>
  </si>
  <si>
    <t>70179255</t>
  </si>
  <si>
    <t>P000034736</t>
  </si>
  <si>
    <t>8002843279</t>
  </si>
  <si>
    <t>1002223292</t>
  </si>
  <si>
    <t>012-024-00415549</t>
  </si>
  <si>
    <t>9000815025</t>
  </si>
  <si>
    <t>012-022-00318588</t>
  </si>
  <si>
    <t>40571001</t>
  </si>
  <si>
    <t>0000399474</t>
  </si>
  <si>
    <t>8002843305</t>
  </si>
  <si>
    <t>1002223192</t>
  </si>
  <si>
    <t>012-024-00415550</t>
  </si>
  <si>
    <t>9000815029</t>
  </si>
  <si>
    <t>012-022-00318590</t>
  </si>
  <si>
    <t>40571775</t>
  </si>
  <si>
    <t>0000400308</t>
  </si>
  <si>
    <t>8002843196</t>
  </si>
  <si>
    <t>012-024-00415551</t>
  </si>
  <si>
    <t>9000815028</t>
  </si>
  <si>
    <t>012-022-00318589</t>
  </si>
  <si>
    <t>0000400307</t>
  </si>
  <si>
    <t>8002843197</t>
  </si>
  <si>
    <t>1002223169</t>
  </si>
  <si>
    <t>012-024-00415552</t>
  </si>
  <si>
    <t>9000815030</t>
  </si>
  <si>
    <t>012-022-00318591</t>
  </si>
  <si>
    <t>40571766</t>
  </si>
  <si>
    <t>0000400294</t>
  </si>
  <si>
    <t>8002843176</t>
  </si>
  <si>
    <t>101526</t>
  </si>
  <si>
    <t>FERRETERIA S.T.I. S.C.</t>
  </si>
  <si>
    <t>801515</t>
  </si>
  <si>
    <t>FERRETERIA STI S4</t>
  </si>
  <si>
    <t>VIA QUEVEDO KM 1 1/2 Y JUAN LEON ME</t>
  </si>
  <si>
    <t>1002223317</t>
  </si>
  <si>
    <t>012-024-00415553</t>
  </si>
  <si>
    <t>9000815033</t>
  </si>
  <si>
    <t>012-022-00318593</t>
  </si>
  <si>
    <t>40571805</t>
  </si>
  <si>
    <t>P000034745</t>
  </si>
  <si>
    <t>8002843327</t>
  </si>
  <si>
    <t>012-024-00415554</t>
  </si>
  <si>
    <t>9000815032</t>
  </si>
  <si>
    <t>012-022-00318592</t>
  </si>
  <si>
    <t>40571804</t>
  </si>
  <si>
    <t>P000034744</t>
  </si>
  <si>
    <t>8002843326</t>
  </si>
  <si>
    <t>1002223318</t>
  </si>
  <si>
    <t>012-024-00415555</t>
  </si>
  <si>
    <t>9000815034</t>
  </si>
  <si>
    <t>012-022-00318594</t>
  </si>
  <si>
    <t>40571807</t>
  </si>
  <si>
    <t>P000034746</t>
  </si>
  <si>
    <t>8002843328</t>
  </si>
  <si>
    <t>1002223331</t>
  </si>
  <si>
    <t>012-024-00415556</t>
  </si>
  <si>
    <t>9000815039</t>
  </si>
  <si>
    <t>012-022-00318595</t>
  </si>
  <si>
    <t>40571827</t>
  </si>
  <si>
    <t>0000400379</t>
  </si>
  <si>
    <t>8002843341</t>
  </si>
  <si>
    <t>1002223288</t>
  </si>
  <si>
    <t>012-024-00415557</t>
  </si>
  <si>
    <t>9000815041</t>
  </si>
  <si>
    <t>012-022-00318596</t>
  </si>
  <si>
    <t>40571819</t>
  </si>
  <si>
    <t>0000400360</t>
  </si>
  <si>
    <t>8002843298</t>
  </si>
  <si>
    <t>811158</t>
  </si>
  <si>
    <t>OBRA SANTA ROSA</t>
  </si>
  <si>
    <t>CALLE EL ORO</t>
  </si>
  <si>
    <t>1002223320</t>
  </si>
  <si>
    <t>012-024-00415558</t>
  </si>
  <si>
    <t>9000815042</t>
  </si>
  <si>
    <t>012-022-00318597</t>
  </si>
  <si>
    <t>40571813</t>
  </si>
  <si>
    <t>P000034747</t>
  </si>
  <si>
    <t>8002843332</t>
  </si>
  <si>
    <t>805763</t>
  </si>
  <si>
    <t>LOCAL CHONE</t>
  </si>
  <si>
    <t>BY PASS INTERSECCION S/N</t>
  </si>
  <si>
    <t>1002223367</t>
  </si>
  <si>
    <t>012-024-00415559</t>
  </si>
  <si>
    <t>2500109336</t>
  </si>
  <si>
    <t>0000400346</t>
  </si>
  <si>
    <t>8002843379</t>
  </si>
  <si>
    <t>1002223271</t>
  </si>
  <si>
    <t>012-024-00415560</t>
  </si>
  <si>
    <t>9000815047</t>
  </si>
  <si>
    <t>012-022-00318598</t>
  </si>
  <si>
    <t>40571812</t>
  </si>
  <si>
    <t>0000400352</t>
  </si>
  <si>
    <t>8002843282</t>
  </si>
  <si>
    <t>804679</t>
  </si>
  <si>
    <t>DOLORES ACOSTA</t>
  </si>
  <si>
    <t>MARTHA BUCARAM  S38C CDLA IBARRA</t>
  </si>
  <si>
    <t>1002223338</t>
  </si>
  <si>
    <t>012-024-00415561</t>
  </si>
  <si>
    <t>9000815051</t>
  </si>
  <si>
    <t>012-022-00318600</t>
  </si>
  <si>
    <t>40571817</t>
  </si>
  <si>
    <t>P000034749</t>
  </si>
  <si>
    <t>8002843349</t>
  </si>
  <si>
    <t>012-024-00415562</t>
  </si>
  <si>
    <t>9000815050</t>
  </si>
  <si>
    <t>012-022-00318599</t>
  </si>
  <si>
    <t>40571816</t>
  </si>
  <si>
    <t>P000034748</t>
  </si>
  <si>
    <t>8002843348</t>
  </si>
  <si>
    <t>1002223344</t>
  </si>
  <si>
    <t>012-024-00415563</t>
  </si>
  <si>
    <t>9000815054</t>
  </si>
  <si>
    <t>012-022-00318601</t>
  </si>
  <si>
    <t>40571826</t>
  </si>
  <si>
    <t>0000400371</t>
  </si>
  <si>
    <t>8002843356</t>
  </si>
  <si>
    <t>1002223359</t>
  </si>
  <si>
    <t>012-024-00415564</t>
  </si>
  <si>
    <t>9000815055</t>
  </si>
  <si>
    <t>012-022-00318602</t>
  </si>
  <si>
    <t>40571676</t>
  </si>
  <si>
    <t>0000400339</t>
  </si>
  <si>
    <t>8002843372</t>
  </si>
  <si>
    <t>1002223372</t>
  </si>
  <si>
    <t>012-024-00415565</t>
  </si>
  <si>
    <t>9000815058</t>
  </si>
  <si>
    <t>012-022-00318605</t>
  </si>
  <si>
    <t>40571792</t>
  </si>
  <si>
    <t>0000400357</t>
  </si>
  <si>
    <t>8002843386</t>
  </si>
  <si>
    <t>012-024-00415566</t>
  </si>
  <si>
    <t>9000815056</t>
  </si>
  <si>
    <t>012-022-00318603</t>
  </si>
  <si>
    <t>40571815</t>
  </si>
  <si>
    <t>0000400359</t>
  </si>
  <si>
    <t>8002843387</t>
  </si>
  <si>
    <t>012-024-00415567</t>
  </si>
  <si>
    <t>9000815057</t>
  </si>
  <si>
    <t>012-022-00318604</t>
  </si>
  <si>
    <t>0000400358</t>
  </si>
  <si>
    <t>8002843385</t>
  </si>
  <si>
    <t>1002223408</t>
  </si>
  <si>
    <t>012-024-00415568</t>
  </si>
  <si>
    <t>9000815115</t>
  </si>
  <si>
    <t>012-022-00318606</t>
  </si>
  <si>
    <t>40571833</t>
  </si>
  <si>
    <t>P000034752</t>
  </si>
  <si>
    <t>8002843427</t>
  </si>
  <si>
    <t>1002223327</t>
  </si>
  <si>
    <t>012-024-00415569</t>
  </si>
  <si>
    <t>9000815137</t>
  </si>
  <si>
    <t>012-022-00318607</t>
  </si>
  <si>
    <t>40571820</t>
  </si>
  <si>
    <t>P000034750</t>
  </si>
  <si>
    <t>8002843336</t>
  </si>
  <si>
    <t>1002223388</t>
  </si>
  <si>
    <t>012-024-00415570</t>
  </si>
  <si>
    <t>9000815138</t>
  </si>
  <si>
    <t>012-022-00318608</t>
  </si>
  <si>
    <t>40571857</t>
  </si>
  <si>
    <t>0000400415</t>
  </si>
  <si>
    <t>8002843405</t>
  </si>
  <si>
    <t>1002223343</t>
  </si>
  <si>
    <t>012-024-00415571</t>
  </si>
  <si>
    <t>9000815153</t>
  </si>
  <si>
    <t>012-022-00318610</t>
  </si>
  <si>
    <t>40571821</t>
  </si>
  <si>
    <t>0000400366</t>
  </si>
  <si>
    <t>8002843355</t>
  </si>
  <si>
    <t>012-024-00415572</t>
  </si>
  <si>
    <t>9000815152</t>
  </si>
  <si>
    <t>012-022-00318609</t>
  </si>
  <si>
    <t>0000400367</t>
  </si>
  <si>
    <t>8002843354</t>
  </si>
  <si>
    <t>1002223399</t>
  </si>
  <si>
    <t>012-024-00415573</t>
  </si>
  <si>
    <t>2500109305</t>
  </si>
  <si>
    <t>P000034678</t>
  </si>
  <si>
    <t>8002843418</t>
  </si>
  <si>
    <t>1002223394</t>
  </si>
  <si>
    <t>012-024-00415574</t>
  </si>
  <si>
    <t>9000815156</t>
  </si>
  <si>
    <t>012-022-00318612</t>
  </si>
  <si>
    <t>40571753</t>
  </si>
  <si>
    <t>P000034725</t>
  </si>
  <si>
    <t>8002843410</t>
  </si>
  <si>
    <t>012-024-00415575</t>
  </si>
  <si>
    <t>9000815155</t>
  </si>
  <si>
    <t>012-022-00318611</t>
  </si>
  <si>
    <t>40571752</t>
  </si>
  <si>
    <t>P000034724</t>
  </si>
  <si>
    <t>8002843411</t>
  </si>
  <si>
    <t>1002223393</t>
  </si>
  <si>
    <t>012-024-00415576</t>
  </si>
  <si>
    <t>9000815157</t>
  </si>
  <si>
    <t>012-022-00318613</t>
  </si>
  <si>
    <t>40571852</t>
  </si>
  <si>
    <t>0000400405</t>
  </si>
  <si>
    <t>8002843409</t>
  </si>
  <si>
    <t>1002223391</t>
  </si>
  <si>
    <t>012-024-00415577</t>
  </si>
  <si>
    <t>9000815158</t>
  </si>
  <si>
    <t>012-022-00318614</t>
  </si>
  <si>
    <t>0000400416</t>
  </si>
  <si>
    <t>8002843408</t>
  </si>
  <si>
    <t>1002223456</t>
  </si>
  <si>
    <t>012-024-00415578</t>
  </si>
  <si>
    <t>9000815160</t>
  </si>
  <si>
    <t>012-022-00318616</t>
  </si>
  <si>
    <t>40571879</t>
  </si>
  <si>
    <t>0000400472</t>
  </si>
  <si>
    <t>8002843488</t>
  </si>
  <si>
    <t>101596</t>
  </si>
  <si>
    <t>DELGADO LUNA EFREN GUSTAVO</t>
  </si>
  <si>
    <t>801280</t>
  </si>
  <si>
    <t>BODEGA DELGADO EFREN</t>
  </si>
  <si>
    <t>AV. MARISCAL SUCRE N71-43 Y</t>
  </si>
  <si>
    <t>012-024-00415579</t>
  </si>
  <si>
    <t>9000815159</t>
  </si>
  <si>
    <t>012-022-00318615</t>
  </si>
  <si>
    <t>0000400471</t>
  </si>
  <si>
    <t>8002843487</t>
  </si>
  <si>
    <t>1002223395</t>
  </si>
  <si>
    <t>012-024-00415580</t>
  </si>
  <si>
    <t>9000815161</t>
  </si>
  <si>
    <t>012-022-00318617</t>
  </si>
  <si>
    <t>0000400410</t>
  </si>
  <si>
    <t>8002843412</t>
  </si>
  <si>
    <t>1002223437</t>
  </si>
  <si>
    <t>012-024-00415581</t>
  </si>
  <si>
    <t>2500109340</t>
  </si>
  <si>
    <t>P000034756</t>
  </si>
  <si>
    <t>8002843462</t>
  </si>
  <si>
    <t>012-024-00415582</t>
  </si>
  <si>
    <t>2500109339</t>
  </si>
  <si>
    <t>P000034755</t>
  </si>
  <si>
    <t>8002843463</t>
  </si>
  <si>
    <t>1002223463</t>
  </si>
  <si>
    <t>012-024-00415583</t>
  </si>
  <si>
    <t>2500109335</t>
  </si>
  <si>
    <t>P000034734</t>
  </si>
  <si>
    <t>8002843498</t>
  </si>
  <si>
    <t>1002223382</t>
  </si>
  <si>
    <t>012-024-00415584</t>
  </si>
  <si>
    <t>9000815166</t>
  </si>
  <si>
    <t>012-022-00318619</t>
  </si>
  <si>
    <t>40571854</t>
  </si>
  <si>
    <t>0000400404</t>
  </si>
  <si>
    <t>8002843397</t>
  </si>
  <si>
    <t>012-024-00415585</t>
  </si>
  <si>
    <t>9000815165</t>
  </si>
  <si>
    <t>012-022-00318618</t>
  </si>
  <si>
    <t>0000400406</t>
  </si>
  <si>
    <t>8002843396</t>
  </si>
  <si>
    <t>1002223464</t>
  </si>
  <si>
    <t>012-024-00415586</t>
  </si>
  <si>
    <t>9000815169</t>
  </si>
  <si>
    <t>012-022-00318620</t>
  </si>
  <si>
    <t>40571864</t>
  </si>
  <si>
    <t>P000034754</t>
  </si>
  <si>
    <t>8002843499</t>
  </si>
  <si>
    <t>1002223466</t>
  </si>
  <si>
    <t>012-024-00415587</t>
  </si>
  <si>
    <t>9000815172</t>
  </si>
  <si>
    <t>012-022-00318621</t>
  </si>
  <si>
    <t>40571828</t>
  </si>
  <si>
    <t>0000400380</t>
  </si>
  <si>
    <t>8002843501</t>
  </si>
  <si>
    <t>1002223496</t>
  </si>
  <si>
    <t>012-024-00415588</t>
  </si>
  <si>
    <t>9000815173</t>
  </si>
  <si>
    <t>012-022-00318622</t>
  </si>
  <si>
    <t>0000399656</t>
  </si>
  <si>
    <t>8002843539</t>
  </si>
  <si>
    <t>1002223390</t>
  </si>
  <si>
    <t>012-024-00415589</t>
  </si>
  <si>
    <t>9000815175</t>
  </si>
  <si>
    <t>012-022-00318623</t>
  </si>
  <si>
    <t>40571848</t>
  </si>
  <si>
    <t>0000400409</t>
  </si>
  <si>
    <t>8002843407</t>
  </si>
  <si>
    <t>1002223533</t>
  </si>
  <si>
    <t>012-024-00415590</t>
  </si>
  <si>
    <t>9000815177</t>
  </si>
  <si>
    <t>012-022-00318624</t>
  </si>
  <si>
    <t>0000400423</t>
  </si>
  <si>
    <t>8002843579</t>
  </si>
  <si>
    <t>012-024-00415591</t>
  </si>
  <si>
    <t>9000813654</t>
  </si>
  <si>
    <t>013-020-00048338</t>
  </si>
  <si>
    <t>70178984</t>
  </si>
  <si>
    <t>0000400424</t>
  </si>
  <si>
    <t>8002843578</t>
  </si>
  <si>
    <t>1002223526</t>
  </si>
  <si>
    <t>012-024-00415592</t>
  </si>
  <si>
    <t>2500109147</t>
  </si>
  <si>
    <t>P000034507</t>
  </si>
  <si>
    <t>8002843571</t>
  </si>
  <si>
    <t>1002223489</t>
  </si>
  <si>
    <t>012-024-00415593</t>
  </si>
  <si>
    <t>9000815217</t>
  </si>
  <si>
    <t>012-022-00318625</t>
  </si>
  <si>
    <t>40571867</t>
  </si>
  <si>
    <t>0000400443</t>
  </si>
  <si>
    <t>8002843529</t>
  </si>
  <si>
    <t>1002223480</t>
  </si>
  <si>
    <t>012-024-00415594</t>
  </si>
  <si>
    <t>9000815219</t>
  </si>
  <si>
    <t>012-022-00318626</t>
  </si>
  <si>
    <t>0000400442</t>
  </si>
  <si>
    <t>8002843520</t>
  </si>
  <si>
    <t>1002223536</t>
  </si>
  <si>
    <t>012-024-00415595</t>
  </si>
  <si>
    <t>9000814911</t>
  </si>
  <si>
    <t>013-020-00048450</t>
  </si>
  <si>
    <t>70179264</t>
  </si>
  <si>
    <t>0000400386</t>
  </si>
  <si>
    <t>8002843582</t>
  </si>
  <si>
    <t>1002223547</t>
  </si>
  <si>
    <t>012-024-00415596</t>
  </si>
  <si>
    <t>9000815227</t>
  </si>
  <si>
    <t>012-022-00318628</t>
  </si>
  <si>
    <t>40571907</t>
  </si>
  <si>
    <t>0000400512</t>
  </si>
  <si>
    <t>8002843592</t>
  </si>
  <si>
    <t>012-024-00415597</t>
  </si>
  <si>
    <t>9000815226</t>
  </si>
  <si>
    <t>012-022-00318627</t>
  </si>
  <si>
    <t>0000400511</t>
  </si>
  <si>
    <t>8002843593</t>
  </si>
  <si>
    <t>1002223537</t>
  </si>
  <si>
    <t>012-024-00415598</t>
  </si>
  <si>
    <t>2500109243</t>
  </si>
  <si>
    <t>P000034632</t>
  </si>
  <si>
    <t>8002843584</t>
  </si>
  <si>
    <t>1002223511</t>
  </si>
  <si>
    <t>012-024-00415599</t>
  </si>
  <si>
    <t>9000815228</t>
  </si>
  <si>
    <t>012-022-00318629</t>
  </si>
  <si>
    <t>0000399949</t>
  </si>
  <si>
    <t>8002843556</t>
  </si>
  <si>
    <t>1002223491</t>
  </si>
  <si>
    <t>012-024-00415600</t>
  </si>
  <si>
    <t>9000815231</t>
  </si>
  <si>
    <t>012-022-00318631</t>
  </si>
  <si>
    <t>40571880</t>
  </si>
  <si>
    <t>0000400485</t>
  </si>
  <si>
    <t>8002843533</t>
  </si>
  <si>
    <t>012-024-00415601</t>
  </si>
  <si>
    <t>9000815230</t>
  </si>
  <si>
    <t>012-022-00318630</t>
  </si>
  <si>
    <t>0000400484</t>
  </si>
  <si>
    <t>8002843532</t>
  </si>
  <si>
    <t>1002223501</t>
  </si>
  <si>
    <t>012-024-00415602</t>
  </si>
  <si>
    <t>2500109349</t>
  </si>
  <si>
    <t>P000034762</t>
  </si>
  <si>
    <t>8002843545</t>
  </si>
  <si>
    <t>1002223544</t>
  </si>
  <si>
    <t>012-024-00415603</t>
  </si>
  <si>
    <t>9000815128</t>
  </si>
  <si>
    <t>013-020-00048457</t>
  </si>
  <si>
    <t>70179282</t>
  </si>
  <si>
    <t>0000400487</t>
  </si>
  <si>
    <t>8002843590</t>
  </si>
  <si>
    <t>1002223604</t>
  </si>
  <si>
    <t>012-024-00415604</t>
  </si>
  <si>
    <t>9000815240</t>
  </si>
  <si>
    <t>012-022-00318632</t>
  </si>
  <si>
    <t>40571509</t>
  </si>
  <si>
    <t>0000399929</t>
  </si>
  <si>
    <t>8002843663</t>
  </si>
  <si>
    <t>811150</t>
  </si>
  <si>
    <t>OBRA SANTA ANA</t>
  </si>
  <si>
    <t>SANTA ANA</t>
  </si>
  <si>
    <t>CALLE 9 DE OCTUBRE</t>
  </si>
  <si>
    <t>1002223384</t>
  </si>
  <si>
    <t>012-024-00415605</t>
  </si>
  <si>
    <t>9000815242</t>
  </si>
  <si>
    <t>012-022-00318633</t>
  </si>
  <si>
    <t>40571856</t>
  </si>
  <si>
    <t>0000400411</t>
  </si>
  <si>
    <t>8002843399</t>
  </si>
  <si>
    <t>102874</t>
  </si>
  <si>
    <t>GUZMAN ORDOÑEZ GALO JUSTINIANO</t>
  </si>
  <si>
    <t>803665</t>
  </si>
  <si>
    <t>FERRETERIA STIT</t>
  </si>
  <si>
    <t>CALLE PRINCIPAL VILLA 3</t>
  </si>
  <si>
    <t>012-024-00415606</t>
  </si>
  <si>
    <t>9000815243</t>
  </si>
  <si>
    <t>012-022-00318634</t>
  </si>
  <si>
    <t>0000400412</t>
  </si>
  <si>
    <t>8002843400</t>
  </si>
  <si>
    <t>1002223606</t>
  </si>
  <si>
    <t>012-024-00415607</t>
  </si>
  <si>
    <t>9000815244</t>
  </si>
  <si>
    <t>012-022-00318635</t>
  </si>
  <si>
    <t>40571920</t>
  </si>
  <si>
    <t>P000034773</t>
  </si>
  <si>
    <t>8002843666</t>
  </si>
  <si>
    <t>1002223555</t>
  </si>
  <si>
    <t>012-024-00415608</t>
  </si>
  <si>
    <t>9000815245</t>
  </si>
  <si>
    <t>012-022-00318636</t>
  </si>
  <si>
    <t>40571870</t>
  </si>
  <si>
    <t>0000400449</t>
  </si>
  <si>
    <t>8002843602</t>
  </si>
  <si>
    <t>012-024-00415609</t>
  </si>
  <si>
    <t>9000815246</t>
  </si>
  <si>
    <t>012-022-00318637</t>
  </si>
  <si>
    <t>0000400448</t>
  </si>
  <si>
    <t>8002843603</t>
  </si>
  <si>
    <t>1002223634</t>
  </si>
  <si>
    <t>012-024-00415610</t>
  </si>
  <si>
    <t>9000815247</t>
  </si>
  <si>
    <t>012-022-00318638</t>
  </si>
  <si>
    <t>40571930</t>
  </si>
  <si>
    <t>0000400569</t>
  </si>
  <si>
    <t>8002843702</t>
  </si>
  <si>
    <t>012-024-00415611</t>
  </si>
  <si>
    <t>9000815248</t>
  </si>
  <si>
    <t>012-022-00318639</t>
  </si>
  <si>
    <t>0000400568</t>
  </si>
  <si>
    <t>8002843703</t>
  </si>
  <si>
    <t>1002223601</t>
  </si>
  <si>
    <t>012-024-00415612</t>
  </si>
  <si>
    <t>9000815250</t>
  </si>
  <si>
    <t>012-022-00318640</t>
  </si>
  <si>
    <t>40571831</t>
  </si>
  <si>
    <t>0000400391</t>
  </si>
  <si>
    <t>8002843662</t>
  </si>
  <si>
    <t>1002223618</t>
  </si>
  <si>
    <t>012-024-00415613</t>
  </si>
  <si>
    <t>9000815218</t>
  </si>
  <si>
    <t>013-020-00048459</t>
  </si>
  <si>
    <t>70179318</t>
  </si>
  <si>
    <t>0000400571</t>
  </si>
  <si>
    <t>8002843681</t>
  </si>
  <si>
    <t>1002223644</t>
  </si>
  <si>
    <t>012-024-00415614</t>
  </si>
  <si>
    <t>2500109355</t>
  </si>
  <si>
    <t>P000034772</t>
  </si>
  <si>
    <t>8002843717</t>
  </si>
  <si>
    <t>1002223639</t>
  </si>
  <si>
    <t>012-024-00415615</t>
  </si>
  <si>
    <t>9000815251</t>
  </si>
  <si>
    <t>012-022-00318641</t>
  </si>
  <si>
    <t>40571945</t>
  </si>
  <si>
    <t>0000400603</t>
  </si>
  <si>
    <t>8002843707</t>
  </si>
  <si>
    <t>1002223617</t>
  </si>
  <si>
    <t>012-024-00415616</t>
  </si>
  <si>
    <t>2500109343</t>
  </si>
  <si>
    <t>P000034759</t>
  </si>
  <si>
    <t>8002843680</t>
  </si>
  <si>
    <t>1002223616</t>
  </si>
  <si>
    <t>012-024-00415617</t>
  </si>
  <si>
    <t>9000815259</t>
  </si>
  <si>
    <t>012-022-00318643</t>
  </si>
  <si>
    <t>40571829</t>
  </si>
  <si>
    <t>0000400545</t>
  </si>
  <si>
    <t>8002843678</t>
  </si>
  <si>
    <t>012-024-00415618</t>
  </si>
  <si>
    <t>9000815258</t>
  </si>
  <si>
    <t>012-022-00318642</t>
  </si>
  <si>
    <t>0000400546</t>
  </si>
  <si>
    <t>8002843679</t>
  </si>
  <si>
    <t>1002223680</t>
  </si>
  <si>
    <t>012-024-00415619</t>
  </si>
  <si>
    <t>9000815261</t>
  </si>
  <si>
    <t>012-022-00318644</t>
  </si>
  <si>
    <t>40571653</t>
  </si>
  <si>
    <t>P000034667</t>
  </si>
  <si>
    <t>8002843762</t>
  </si>
  <si>
    <t>012-024-00415620</t>
  </si>
  <si>
    <t>9000815262</t>
  </si>
  <si>
    <t>012-022-00318645</t>
  </si>
  <si>
    <t>40571652</t>
  </si>
  <si>
    <t>P000034666</t>
  </si>
  <si>
    <t>8002843761</t>
  </si>
  <si>
    <t>012-024-00415621</t>
  </si>
  <si>
    <t>9000815263</t>
  </si>
  <si>
    <t>012-022-00318646</t>
  </si>
  <si>
    <t>40571651</t>
  </si>
  <si>
    <t>P000034665</t>
  </si>
  <si>
    <t>8002843760</t>
  </si>
  <si>
    <t>1002223653</t>
  </si>
  <si>
    <t>012-024-00415622</t>
  </si>
  <si>
    <t>9000815264</t>
  </si>
  <si>
    <t>012-022-00318647</t>
  </si>
  <si>
    <t>40571832</t>
  </si>
  <si>
    <t>P000034751</t>
  </si>
  <si>
    <t>8002843725</t>
  </si>
  <si>
    <t>1002223724</t>
  </si>
  <si>
    <t>012-024-00415623</t>
  </si>
  <si>
    <t>9000815265</t>
  </si>
  <si>
    <t>012-022-00318648</t>
  </si>
  <si>
    <t>40571885</t>
  </si>
  <si>
    <t>P000034765</t>
  </si>
  <si>
    <t>8002843813</t>
  </si>
  <si>
    <t>1002223607</t>
  </si>
  <si>
    <t>012-024-00415624</t>
  </si>
  <si>
    <t>2500109345</t>
  </si>
  <si>
    <t>0000400473</t>
  </si>
  <si>
    <t>8002843667</t>
  </si>
  <si>
    <t>1002223622</t>
  </si>
  <si>
    <t>012-024-00415625</t>
  </si>
  <si>
    <t>2500109351</t>
  </si>
  <si>
    <t>P000034764</t>
  </si>
  <si>
    <t>8002843686</t>
  </si>
  <si>
    <t>1002223697</t>
  </si>
  <si>
    <t>012-024-00415626</t>
  </si>
  <si>
    <t>9000815270</t>
  </si>
  <si>
    <t>012-022-00318649</t>
  </si>
  <si>
    <t>40571125</t>
  </si>
  <si>
    <t>0000400593</t>
  </si>
  <si>
    <t>8002843783</t>
  </si>
  <si>
    <t>1002223682</t>
  </si>
  <si>
    <t>012-024-00415627</t>
  </si>
  <si>
    <t>9000815272</t>
  </si>
  <si>
    <t>012-022-00318651</t>
  </si>
  <si>
    <t>40571846</t>
  </si>
  <si>
    <t>0000400402</t>
  </si>
  <si>
    <t>8002843765</t>
  </si>
  <si>
    <t>012-024-00415628</t>
  </si>
  <si>
    <t>9000815271</t>
  </si>
  <si>
    <t>012-022-00318650</t>
  </si>
  <si>
    <t>40571847</t>
  </si>
  <si>
    <t>0000400401</t>
  </si>
  <si>
    <t>8002843766</t>
  </si>
  <si>
    <t>1002223655</t>
  </si>
  <si>
    <t>012-024-00415629</t>
  </si>
  <si>
    <t>9000815276</t>
  </si>
  <si>
    <t>012-022-00318652</t>
  </si>
  <si>
    <t>40571904</t>
  </si>
  <si>
    <t>P000034771</t>
  </si>
  <si>
    <t>8002843727</t>
  </si>
  <si>
    <t>1002223690</t>
  </si>
  <si>
    <t>012-024-00415630</t>
  </si>
  <si>
    <t>9000815279</t>
  </si>
  <si>
    <t>012-022-00318653</t>
  </si>
  <si>
    <t>40571849</t>
  </si>
  <si>
    <t>0000400437</t>
  </si>
  <si>
    <t>8002843775</t>
  </si>
  <si>
    <t>806859</t>
  </si>
  <si>
    <t>SUCURSAL BY PASS</t>
  </si>
  <si>
    <t>BY PASS QUITO QUEVEDO</t>
  </si>
  <si>
    <t>OJCHIG</t>
  </si>
  <si>
    <t>O-Santodomingo -Chiguilpe</t>
  </si>
  <si>
    <t>1002223689</t>
  </si>
  <si>
    <t>012-024-00415631</t>
  </si>
  <si>
    <t>9000815280</t>
  </si>
  <si>
    <t>012-022-00318654</t>
  </si>
  <si>
    <t>0000399666</t>
  </si>
  <si>
    <t>8002843774</t>
  </si>
  <si>
    <t>1002223720</t>
  </si>
  <si>
    <t>012-024-00415632</t>
  </si>
  <si>
    <t>9000815283</t>
  </si>
  <si>
    <t>012-022-00318656</t>
  </si>
  <si>
    <t>40571897</t>
  </si>
  <si>
    <t>0000400502</t>
  </si>
  <si>
    <t>8002843807</t>
  </si>
  <si>
    <t>012-024-00415633</t>
  </si>
  <si>
    <t>9000815281</t>
  </si>
  <si>
    <t>012-022-00318655</t>
  </si>
  <si>
    <t>0000400501</t>
  </si>
  <si>
    <t>8002843808</t>
  </si>
  <si>
    <t>1002223667</t>
  </si>
  <si>
    <t>012-024-00415634</t>
  </si>
  <si>
    <t>9000815286</t>
  </si>
  <si>
    <t>012-022-00318657</t>
  </si>
  <si>
    <t>0000400591</t>
  </si>
  <si>
    <t>8002843744</t>
  </si>
  <si>
    <t>1002223677</t>
  </si>
  <si>
    <t>012-024-00415635</t>
  </si>
  <si>
    <t>2500109358</t>
  </si>
  <si>
    <t>P000034785</t>
  </si>
  <si>
    <t>8002843756</t>
  </si>
  <si>
    <t>1002223746</t>
  </si>
  <si>
    <t>012-024-00415636</t>
  </si>
  <si>
    <t>9000815287</t>
  </si>
  <si>
    <t>012-022-00318658</t>
  </si>
  <si>
    <t>40571877</t>
  </si>
  <si>
    <t>P000034758</t>
  </si>
  <si>
    <t>8002843840</t>
  </si>
  <si>
    <t>012-024-00415637</t>
  </si>
  <si>
    <t>9000815288</t>
  </si>
  <si>
    <t>012-022-00318659</t>
  </si>
  <si>
    <t>40571876</t>
  </si>
  <si>
    <t>P000034757</t>
  </si>
  <si>
    <t>8002843841</t>
  </si>
  <si>
    <t>1002223613</t>
  </si>
  <si>
    <t>012-024-00415638</t>
  </si>
  <si>
    <t>9000815289</t>
  </si>
  <si>
    <t>012-022-00318660</t>
  </si>
  <si>
    <t>40571896</t>
  </si>
  <si>
    <t>0000400499</t>
  </si>
  <si>
    <t>8002843673</t>
  </si>
  <si>
    <t>1002223615</t>
  </si>
  <si>
    <t>012-024-00415639</t>
  </si>
  <si>
    <t>9000815291</t>
  </si>
  <si>
    <t>012-022-00318662</t>
  </si>
  <si>
    <t>40571924</t>
  </si>
  <si>
    <t>P000034775</t>
  </si>
  <si>
    <t>8002843676</t>
  </si>
  <si>
    <t>012-024-00415640</t>
  </si>
  <si>
    <t>9000815290</t>
  </si>
  <si>
    <t>012-022-00318661</t>
  </si>
  <si>
    <t>40571923</t>
  </si>
  <si>
    <t>P000034774</t>
  </si>
  <si>
    <t>8002843675</t>
  </si>
  <si>
    <t>1002223760</t>
  </si>
  <si>
    <t>012-024-00415641</t>
  </si>
  <si>
    <t>9000815293</t>
  </si>
  <si>
    <t>012-022-00318664</t>
  </si>
  <si>
    <t>40571958</t>
  </si>
  <si>
    <t>P000034796</t>
  </si>
  <si>
    <t>8002843858</t>
  </si>
  <si>
    <t>012-024-00415642</t>
  </si>
  <si>
    <t>9000815292</t>
  </si>
  <si>
    <t>012-022-00318663</t>
  </si>
  <si>
    <t>40571957</t>
  </si>
  <si>
    <t>P000034795</t>
  </si>
  <si>
    <t>8002843857</t>
  </si>
  <si>
    <t>1002223621</t>
  </si>
  <si>
    <t>012-024-00415643</t>
  </si>
  <si>
    <t>2500109350</t>
  </si>
  <si>
    <t>P000034763</t>
  </si>
  <si>
    <t>8002843685</t>
  </si>
  <si>
    <t>1002223796</t>
  </si>
  <si>
    <t>012-024-00415644</t>
  </si>
  <si>
    <t>9000815296</t>
  </si>
  <si>
    <t>012-022-00318665</t>
  </si>
  <si>
    <t>40571888</t>
  </si>
  <si>
    <t>P000034767</t>
  </si>
  <si>
    <t>8002843898</t>
  </si>
  <si>
    <t>1002223764</t>
  </si>
  <si>
    <t>012-024-00415645</t>
  </si>
  <si>
    <t>9000815306</t>
  </si>
  <si>
    <t>012-022-00318668</t>
  </si>
  <si>
    <t>40571936</t>
  </si>
  <si>
    <t>P000034779</t>
  </si>
  <si>
    <t>8002843864</t>
  </si>
  <si>
    <t>012-024-00415646</t>
  </si>
  <si>
    <t>9000815304</t>
  </si>
  <si>
    <t>012-022-00318666</t>
  </si>
  <si>
    <t>40571935</t>
  </si>
  <si>
    <t>P000034778</t>
  </si>
  <si>
    <t>8002843862</t>
  </si>
  <si>
    <t>012-024-00415647</t>
  </si>
  <si>
    <t>9000815305</t>
  </si>
  <si>
    <t>012-022-00318667</t>
  </si>
  <si>
    <t>40571934</t>
  </si>
  <si>
    <t>P000034777</t>
  </si>
  <si>
    <t>8002843863</t>
  </si>
  <si>
    <t>1002223800</t>
  </si>
  <si>
    <t>012-024-00415648</t>
  </si>
  <si>
    <t>9000815049</t>
  </si>
  <si>
    <t>013-020-00048453</t>
  </si>
  <si>
    <t>70179279</t>
  </si>
  <si>
    <t>0000400462</t>
  </si>
  <si>
    <t>8002843903</t>
  </si>
  <si>
    <t>1002223781</t>
  </si>
  <si>
    <t>012-024-00415649</t>
  </si>
  <si>
    <t>9000815308</t>
  </si>
  <si>
    <t>012-022-00318669</t>
  </si>
  <si>
    <t>40571978</t>
  </si>
  <si>
    <t>P000034798</t>
  </si>
  <si>
    <t>8002843884</t>
  </si>
  <si>
    <t>1002223813</t>
  </si>
  <si>
    <t>012-024-00415650</t>
  </si>
  <si>
    <t>9000815311</t>
  </si>
  <si>
    <t>012-022-00318670</t>
  </si>
  <si>
    <t>40571919</t>
  </si>
  <si>
    <t>0000400558</t>
  </si>
  <si>
    <t>8002843924</t>
  </si>
  <si>
    <t>1002223802</t>
  </si>
  <si>
    <t>012-024-00415651</t>
  </si>
  <si>
    <t>9000815314</t>
  </si>
  <si>
    <t>012-022-00318672</t>
  </si>
  <si>
    <t>40571991</t>
  </si>
  <si>
    <t>0000400688</t>
  </si>
  <si>
    <t>8002843906</t>
  </si>
  <si>
    <t>012-024-00415652</t>
  </si>
  <si>
    <t>9000815313</t>
  </si>
  <si>
    <t>012-022-00318671</t>
  </si>
  <si>
    <t>0000400687</t>
  </si>
  <si>
    <t>8002843907</t>
  </si>
  <si>
    <t>1002223794</t>
  </si>
  <si>
    <t>012-024-00415653</t>
  </si>
  <si>
    <t>9000815315</t>
  </si>
  <si>
    <t>012-022-00318673</t>
  </si>
  <si>
    <t>40571887</t>
  </si>
  <si>
    <t>P000034766</t>
  </si>
  <si>
    <t>8002843896</t>
  </si>
  <si>
    <t>806557</t>
  </si>
  <si>
    <t>FERRETERIA GONZALEZ</t>
  </si>
  <si>
    <t>LOS ANDES Y RUMICHACA</t>
  </si>
  <si>
    <t>1002223670</t>
  </si>
  <si>
    <t>012-024-00415654</t>
  </si>
  <si>
    <t>9000815178</t>
  </si>
  <si>
    <t>013-020-00048458</t>
  </si>
  <si>
    <t>70179314</t>
  </si>
  <si>
    <t>0000400550</t>
  </si>
  <si>
    <t>8002843747</t>
  </si>
  <si>
    <t>1002223744</t>
  </si>
  <si>
    <t>012-024-00415655</t>
  </si>
  <si>
    <t>9000815317</t>
  </si>
  <si>
    <t>012-022-00318675</t>
  </si>
  <si>
    <t>40571940</t>
  </si>
  <si>
    <t>P000034781</t>
  </si>
  <si>
    <t>8002843838</t>
  </si>
  <si>
    <t>012-024-00415656</t>
  </si>
  <si>
    <t>9000815316</t>
  </si>
  <si>
    <t>012-022-00318674</t>
  </si>
  <si>
    <t>40571939</t>
  </si>
  <si>
    <t>P000034780</t>
  </si>
  <si>
    <t>8002843837</t>
  </si>
  <si>
    <t>1002223678</t>
  </si>
  <si>
    <t>012-024-00415657</t>
  </si>
  <si>
    <t>9000815026</t>
  </si>
  <si>
    <t>013-020-00048451</t>
  </si>
  <si>
    <t>70179269</t>
  </si>
  <si>
    <t>0000400418</t>
  </si>
  <si>
    <t>8002843758</t>
  </si>
  <si>
    <t>012-024-00415658</t>
  </si>
  <si>
    <t>9000815027</t>
  </si>
  <si>
    <t>013-020-00048452</t>
  </si>
  <si>
    <t>70179268</t>
  </si>
  <si>
    <t>0000400417</t>
  </si>
  <si>
    <t>8002843757</t>
  </si>
  <si>
    <t>1002223862</t>
  </si>
  <si>
    <t>012-024-00415659</t>
  </si>
  <si>
    <t>9000815322</t>
  </si>
  <si>
    <t>012-022-00318676</t>
  </si>
  <si>
    <t>40571814</t>
  </si>
  <si>
    <t>0000400356</t>
  </si>
  <si>
    <t>8002843979</t>
  </si>
  <si>
    <t>1002223856</t>
  </si>
  <si>
    <t>012-024-00415660</t>
  </si>
  <si>
    <t>9000815324</t>
  </si>
  <si>
    <t>012-022-00318677</t>
  </si>
  <si>
    <t>40571969</t>
  </si>
  <si>
    <t>0000400635</t>
  </si>
  <si>
    <t>8002843973</t>
  </si>
  <si>
    <t>1002223683</t>
  </si>
  <si>
    <t>012-024-00415661</t>
  </si>
  <si>
    <t>9000815325</t>
  </si>
  <si>
    <t>012-022-00318678</t>
  </si>
  <si>
    <t>0000400592</t>
  </si>
  <si>
    <t>8002843767</t>
  </si>
  <si>
    <t>1002223708</t>
  </si>
  <si>
    <t>012-024-00415662</t>
  </si>
  <si>
    <t>9000815328</t>
  </si>
  <si>
    <t>012-022-00318679</t>
  </si>
  <si>
    <t>40571953</t>
  </si>
  <si>
    <t>P000034791</t>
  </si>
  <si>
    <t>8002843798</t>
  </si>
  <si>
    <t>1002223880</t>
  </si>
  <si>
    <t>012-024-00415663</t>
  </si>
  <si>
    <t>2500109352</t>
  </si>
  <si>
    <t>P000034769</t>
  </si>
  <si>
    <t>8002843998</t>
  </si>
  <si>
    <t>1002223853</t>
  </si>
  <si>
    <t>012-024-00415664</t>
  </si>
  <si>
    <t>2500109366</t>
  </si>
  <si>
    <t>0000400614</t>
  </si>
  <si>
    <t>8002843970</t>
  </si>
  <si>
    <t>1002223869</t>
  </si>
  <si>
    <t>012-024-00415665</t>
  </si>
  <si>
    <t>2500109344</t>
  </si>
  <si>
    <t>P000034760</t>
  </si>
  <si>
    <t>8002843987</t>
  </si>
  <si>
    <t>1002223837</t>
  </si>
  <si>
    <t>012-024-00415666</t>
  </si>
  <si>
    <t>9000815331</t>
  </si>
  <si>
    <t>012-022-00318681</t>
  </si>
  <si>
    <t>40571910</t>
  </si>
  <si>
    <t>0000400522</t>
  </si>
  <si>
    <t>8002843952</t>
  </si>
  <si>
    <t>012-024-00415667</t>
  </si>
  <si>
    <t>9000815330</t>
  </si>
  <si>
    <t>012-022-00318680</t>
  </si>
  <si>
    <t>0000400521</t>
  </si>
  <si>
    <t>8002843953</t>
  </si>
  <si>
    <t>1002223889</t>
  </si>
  <si>
    <t>012-024-00415668</t>
  </si>
  <si>
    <t>9000815336</t>
  </si>
  <si>
    <t>012-022-00318682</t>
  </si>
  <si>
    <t>40572013</t>
  </si>
  <si>
    <t>0000400758</t>
  </si>
  <si>
    <t>8002844011</t>
  </si>
  <si>
    <t>1002223909</t>
  </si>
  <si>
    <t>012-024-00415669</t>
  </si>
  <si>
    <t>9000815339</t>
  </si>
  <si>
    <t>012-022-00318684</t>
  </si>
  <si>
    <t>40571878</t>
  </si>
  <si>
    <t>0000400465</t>
  </si>
  <si>
    <t>8002844042</t>
  </si>
  <si>
    <t>012-024-00415670</t>
  </si>
  <si>
    <t>9000815338</t>
  </si>
  <si>
    <t>012-022-00318683</t>
  </si>
  <si>
    <t>0000400464</t>
  </si>
  <si>
    <t>8002844043</t>
  </si>
  <si>
    <t>1002223838</t>
  </si>
  <si>
    <t>012-024-00415671</t>
  </si>
  <si>
    <t>9000815342</t>
  </si>
  <si>
    <t>012-022-00318687</t>
  </si>
  <si>
    <t>40571915</t>
  </si>
  <si>
    <t>0000400663</t>
  </si>
  <si>
    <t>8002843954</t>
  </si>
  <si>
    <t>012-024-00415672</t>
  </si>
  <si>
    <t>9000815340</t>
  </si>
  <si>
    <t>012-022-00318685</t>
  </si>
  <si>
    <t>40571985</t>
  </si>
  <si>
    <t>0000400667</t>
  </si>
  <si>
    <t>8002843955</t>
  </si>
  <si>
    <t>810722</t>
  </si>
  <si>
    <t>OBRA NATALIA CORRAL</t>
  </si>
  <si>
    <t>TRONCAL DEL PACIFICO</t>
  </si>
  <si>
    <t>012-024-00415673</t>
  </si>
  <si>
    <t>9000815341</t>
  </si>
  <si>
    <t>012-022-00318686</t>
  </si>
  <si>
    <t>0000400664</t>
  </si>
  <si>
    <t>8002843956</t>
  </si>
  <si>
    <t>1002223739</t>
  </si>
  <si>
    <t>012-024-00415674</t>
  </si>
  <si>
    <t>9000815343</t>
  </si>
  <si>
    <t>012-022-00318688</t>
  </si>
  <si>
    <t>0000400594</t>
  </si>
  <si>
    <t>8002843832</t>
  </si>
  <si>
    <t>1002223929</t>
  </si>
  <si>
    <t>012-024-00415675</t>
  </si>
  <si>
    <t>9000815344</t>
  </si>
  <si>
    <t>012-022-00318689</t>
  </si>
  <si>
    <t>40572019</t>
  </si>
  <si>
    <t>0000400770</t>
  </si>
  <si>
    <t>8002844070</t>
  </si>
  <si>
    <t>1002223723</t>
  </si>
  <si>
    <t>012-024-00415676</t>
  </si>
  <si>
    <t>9000815346</t>
  </si>
  <si>
    <t>012-022-00318691</t>
  </si>
  <si>
    <t>40571872</t>
  </si>
  <si>
    <t>0000400453</t>
  </si>
  <si>
    <t>8002843811</t>
  </si>
  <si>
    <t>012-024-00415677</t>
  </si>
  <si>
    <t>9000815345</t>
  </si>
  <si>
    <t>012-022-00318690</t>
  </si>
  <si>
    <t>0000400454</t>
  </si>
  <si>
    <t>8002843812</t>
  </si>
  <si>
    <t>1002223713</t>
  </si>
  <si>
    <t>012-024-00415678</t>
  </si>
  <si>
    <t>9000815347</t>
  </si>
  <si>
    <t>012-022-00318692</t>
  </si>
  <si>
    <t>40571933</t>
  </si>
  <si>
    <t>0000400575</t>
  </si>
  <si>
    <t>8002843801</t>
  </si>
  <si>
    <t>1002223958</t>
  </si>
  <si>
    <t>012-024-00415679</t>
  </si>
  <si>
    <t>2500109163</t>
  </si>
  <si>
    <t>0000399760</t>
  </si>
  <si>
    <t>8002844107</t>
  </si>
  <si>
    <t>1002223908</t>
  </si>
  <si>
    <t>012-024-00415680</t>
  </si>
  <si>
    <t>0000400153</t>
  </si>
  <si>
    <t>8002844041</t>
  </si>
  <si>
    <t>1002223772</t>
  </si>
  <si>
    <t>012-024-00415681</t>
  </si>
  <si>
    <t>2500109356</t>
  </si>
  <si>
    <t>P000034783</t>
  </si>
  <si>
    <t>8002843873</t>
  </si>
  <si>
    <t>012-024-00415682</t>
  </si>
  <si>
    <t>2500109357</t>
  </si>
  <si>
    <t>P000034784</t>
  </si>
  <si>
    <t>8002843874</t>
  </si>
  <si>
    <t>1002223791</t>
  </si>
  <si>
    <t>012-024-00415683</t>
  </si>
  <si>
    <t>2500109368</t>
  </si>
  <si>
    <t>0000400666</t>
  </si>
  <si>
    <t>8002843894</t>
  </si>
  <si>
    <t>1002223964</t>
  </si>
  <si>
    <t>012-024-00415684</t>
  </si>
  <si>
    <t>9000815348</t>
  </si>
  <si>
    <t>012-022-00318693</t>
  </si>
  <si>
    <t>40571912</t>
  </si>
  <si>
    <t>0000400539</t>
  </si>
  <si>
    <t>8002844113</t>
  </si>
  <si>
    <t>103417</t>
  </si>
  <si>
    <t>CASTILLO SARANGO YADIRA ELIZABETH</t>
  </si>
  <si>
    <t>804747</t>
  </si>
  <si>
    <t>FERRETERIA ALISSON</t>
  </si>
  <si>
    <t>AV TSAFIQUI 116 Y MANUELITA SAENZ</t>
  </si>
  <si>
    <t>OJRIOV</t>
  </si>
  <si>
    <t>O-Santodomingo -Rioverde(Sto.Dom)</t>
  </si>
  <si>
    <t>1002223946</t>
  </si>
  <si>
    <t>012-024-00415685</t>
  </si>
  <si>
    <t>9000815349</t>
  </si>
  <si>
    <t>012-022-00318694</t>
  </si>
  <si>
    <t>40572015</t>
  </si>
  <si>
    <t>0000400762</t>
  </si>
  <si>
    <t>8002844094</t>
  </si>
  <si>
    <t>012-024-00415686</t>
  </si>
  <si>
    <t>9000815350</t>
  </si>
  <si>
    <t>012-022-00318695</t>
  </si>
  <si>
    <t>0000400761</t>
  </si>
  <si>
    <t>8002844092</t>
  </si>
  <si>
    <t>012-024-00415687</t>
  </si>
  <si>
    <t>9000815351</t>
  </si>
  <si>
    <t>012-022-00318696</t>
  </si>
  <si>
    <t>40572014</t>
  </si>
  <si>
    <t>0000400760</t>
  </si>
  <si>
    <t>8002844093</t>
  </si>
  <si>
    <t>1002223985</t>
  </si>
  <si>
    <t>012-024-00415688</t>
  </si>
  <si>
    <t>9000815252</t>
  </si>
  <si>
    <t>013-020-00048461</t>
  </si>
  <si>
    <t>70179335</t>
  </si>
  <si>
    <t>0000400656</t>
  </si>
  <si>
    <t>8002844136</t>
  </si>
  <si>
    <t>012-024-00415689</t>
  </si>
  <si>
    <t>9000815253</t>
  </si>
  <si>
    <t>013-020-00048462</t>
  </si>
  <si>
    <t>70179336</t>
  </si>
  <si>
    <t>0000400657</t>
  </si>
  <si>
    <t>8002844135</t>
  </si>
  <si>
    <t>1002223783</t>
  </si>
  <si>
    <t>012-024-00415690</t>
  </si>
  <si>
    <t>0000400665</t>
  </si>
  <si>
    <t>8002843887</t>
  </si>
  <si>
    <t>1002223951</t>
  </si>
  <si>
    <t>012-024-00415691</t>
  </si>
  <si>
    <t>9000815353</t>
  </si>
  <si>
    <t>012-022-00318697</t>
  </si>
  <si>
    <t>40571972</t>
  </si>
  <si>
    <t>0000400658</t>
  </si>
  <si>
    <t>8002844100</t>
  </si>
  <si>
    <t>1002223878</t>
  </si>
  <si>
    <t>012-024-00415692</t>
  </si>
  <si>
    <t>9000815354</t>
  </si>
  <si>
    <t>012-022-00318698</t>
  </si>
  <si>
    <t>40571976</t>
  </si>
  <si>
    <t>0000400651</t>
  </si>
  <si>
    <t>8002843995</t>
  </si>
  <si>
    <t>1002223972</t>
  </si>
  <si>
    <t>012-024-00415693</t>
  </si>
  <si>
    <t>9000815356</t>
  </si>
  <si>
    <t>012-022-00318700</t>
  </si>
  <si>
    <t>40571990</t>
  </si>
  <si>
    <t>0000400677</t>
  </si>
  <si>
    <t>8002844120</t>
  </si>
  <si>
    <t>012-024-00415694</t>
  </si>
  <si>
    <t>9000815355</t>
  </si>
  <si>
    <t>012-022-00318699</t>
  </si>
  <si>
    <t>0000400678</t>
  </si>
  <si>
    <t>8002844121</t>
  </si>
  <si>
    <t>1002223804</t>
  </si>
  <si>
    <t>012-024-00415695</t>
  </si>
  <si>
    <t>9000815360</t>
  </si>
  <si>
    <t>012-022-00318702</t>
  </si>
  <si>
    <t>40571946</t>
  </si>
  <si>
    <t>0000400606</t>
  </si>
  <si>
    <t>8002843912</t>
  </si>
  <si>
    <t>012-024-00415696</t>
  </si>
  <si>
    <t>9000815359</t>
  </si>
  <si>
    <t>012-022-00318701</t>
  </si>
  <si>
    <t>0000400605</t>
  </si>
  <si>
    <t>8002843911</t>
  </si>
  <si>
    <t>1002223925</t>
  </si>
  <si>
    <t>012-024-00415697</t>
  </si>
  <si>
    <t>0000400670</t>
  </si>
  <si>
    <t>8002844066</t>
  </si>
  <si>
    <t>1002223954</t>
  </si>
  <si>
    <t>012-024-00415698</t>
  </si>
  <si>
    <t>9000815361</t>
  </si>
  <si>
    <t>012-022-00318703</t>
  </si>
  <si>
    <t>40571825</t>
  </si>
  <si>
    <t>0000400730</t>
  </si>
  <si>
    <t>8002844103</t>
  </si>
  <si>
    <t>100015046</t>
  </si>
  <si>
    <t>MIGUEL TOBAR</t>
  </si>
  <si>
    <t>18-UE739</t>
  </si>
  <si>
    <t>1002223934</t>
  </si>
  <si>
    <t>012-024-00415699</t>
  </si>
  <si>
    <t>9000815362</t>
  </si>
  <si>
    <t>012-022-00318704</t>
  </si>
  <si>
    <t>40572003</t>
  </si>
  <si>
    <t>0000400715</t>
  </si>
  <si>
    <t>8002844075</t>
  </si>
  <si>
    <t>1002224014</t>
  </si>
  <si>
    <t>012-024-00415700</t>
  </si>
  <si>
    <t>9000815363</t>
  </si>
  <si>
    <t>012-022-00318705</t>
  </si>
  <si>
    <t>40571869</t>
  </si>
  <si>
    <t>0000400446</t>
  </si>
  <si>
    <t>8002844173</t>
  </si>
  <si>
    <t>1002224080</t>
  </si>
  <si>
    <t>012-024-00415701</t>
  </si>
  <si>
    <t>9000815366</t>
  </si>
  <si>
    <t>012-022-00318706</t>
  </si>
  <si>
    <t>40572049</t>
  </si>
  <si>
    <t>0000400807</t>
  </si>
  <si>
    <t>8002844253</t>
  </si>
  <si>
    <t>103802</t>
  </si>
  <si>
    <t>MALES PEÑA KATHERINE ELIZABETH</t>
  </si>
  <si>
    <t>805517</t>
  </si>
  <si>
    <t>OBRA PEDIDOS EN LINEA 2</t>
  </si>
  <si>
    <t>RAMÓN BORJA Y CORDERO N52-79</t>
  </si>
  <si>
    <t>OZCHIT</t>
  </si>
  <si>
    <t>O-Zamora-Chito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</si>
</sst>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400]h:mm:ss\ AM/PM"/>
    <numFmt numFmtId="165" formatCode="#,##0.000"/>
    <numFmt numFmtId="166" formatCode="#,##0.0000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FFFFFF"/>
      <name val="Calibri"/>
      <family val="2"/>
      <scheme val="minor"/>
    </font>
    <font>
      <b/>
      <sz val="10"/>
      <color theme="0"/>
      <name val="Tahoma"/>
      <family val="2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2"/>
      <color theme="1"/>
      <name val="Tahoma"/>
      <family val="2"/>
    </font>
    <font>
      <b/>
      <sz val="10"/>
      <color theme="1"/>
      <name val="Tahoma"/>
      <family val="2"/>
    </font>
    <font>
      <b/>
      <sz val="11"/>
      <color theme="1"/>
      <name val="Calibri"/>
      <family val="2"/>
    </font>
    <font>
      <sz val="13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5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A61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1"/>
      </top>
      <bottom style="medium">
        <color theme="1" tint="0.499984740745262"/>
      </bottom>
      <diagonal/>
    </border>
  </borders>
  <cellStyleXfs count="10">
    <xf numFmtId="0" fontId="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8">
    <xf numFmtId="0" fontId="0" fillId="0" borderId="0" xfId="0"/>
    <xf numFmtId="0" fontId="4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0" xfId="0" pivotButton="1"/>
    <xf numFmtId="4" fontId="0" fillId="0" borderId="0" xfId="0" applyNumberFormat="1"/>
    <xf numFmtId="0" fontId="6" fillId="0" borderId="0" xfId="0" applyFont="1"/>
    <xf numFmtId="0" fontId="7" fillId="5" borderId="0" xfId="0" applyFont="1" applyFill="1" applyAlignment="1">
      <alignment horizontal="center" vertical="top"/>
    </xf>
    <xf numFmtId="0" fontId="8" fillId="6" borderId="0" xfId="0" applyFont="1" applyFill="1" applyAlignment="1">
      <alignment horizontal="left" vertical="top"/>
    </xf>
    <xf numFmtId="0" fontId="8" fillId="5" borderId="0" xfId="0" applyFont="1" applyFill="1" applyAlignment="1">
      <alignment horizontal="left" vertical="top"/>
    </xf>
    <xf numFmtId="14" fontId="8" fillId="5" borderId="0" xfId="0" applyNumberFormat="1" applyFont="1" applyFill="1" applyAlignment="1">
      <alignment horizontal="center" vertical="top"/>
    </xf>
    <xf numFmtId="0" fontId="8" fillId="5" borderId="0" xfId="0" applyFont="1" applyFill="1" applyAlignment="1">
      <alignment horizontal="center" vertical="top" wrapText="1"/>
    </xf>
    <xf numFmtId="0" fontId="8" fillId="6" borderId="0" xfId="0" applyFont="1" applyFill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4" fontId="11" fillId="0" borderId="0" xfId="0" applyNumberFormat="1" applyFont="1"/>
    <xf numFmtId="0" fontId="12" fillId="0" borderId="0" xfId="0" applyFont="1"/>
    <xf numFmtId="0" fontId="13" fillId="0" borderId="1" xfId="0" applyFont="1" applyBorder="1" applyAlignment="1">
      <alignment vertical="top"/>
    </xf>
    <xf numFmtId="0" fontId="13" fillId="0" borderId="0" xfId="0" applyFont="1" applyAlignment="1">
      <alignment vertical="top"/>
    </xf>
    <xf numFmtId="0" fontId="0" fillId="0" borderId="0" xfId="0" applyAlignment="1">
      <alignment horizontal="right"/>
    </xf>
    <xf numFmtId="4" fontId="0" fillId="0" borderId="0" xfId="0" applyNumberFormat="1" applyAlignment="1">
      <alignment vertical="top"/>
    </xf>
    <xf numFmtId="0" fontId="0" fillId="0" borderId="0" xfId="0" quotePrefix="1"/>
    <xf numFmtId="0" fontId="0" fillId="0" borderId="0" xfId="0" applyFill="1"/>
    <xf numFmtId="0" fontId="0" fillId="7" borderId="0" xfId="0" applyFill="1"/>
    <xf numFmtId="0" fontId="15" fillId="0" borderId="0" xfId="0" applyNumberFormat="1" applyFont="1" applyProtection="1">
      <protection locked="0"/>
    </xf>
    <xf numFmtId="0" fontId="15" fillId="0" borderId="0" xfId="0" applyFont="1" applyProtection="1">
      <protection locked="0"/>
    </xf>
    <xf numFmtId="0" fontId="0" fillId="7" borderId="0" xfId="0" applyFill="1" applyAlignment="1">
      <alignment vertical="top"/>
    </xf>
    <xf numFmtId="4" fontId="16" fillId="8" borderId="2" xfId="0" applyNumberFormat="1" applyFont="1" applyFill="1" applyBorder="1"/>
    <xf numFmtId="0" fontId="17" fillId="0" borderId="0" xfId="0" applyFont="1"/>
    <xf numFmtId="0" fontId="13" fillId="0" borderId="0" xfId="0" applyFont="1" applyBorder="1" applyAlignment="1">
      <alignment vertical="top"/>
    </xf>
    <xf numFmtId="0" fontId="1" fillId="0" borderId="0" xfId="0" applyNumberFormat="1" applyFont="1" applyProtection="1">
      <protection locked="0"/>
    </xf>
    <xf numFmtId="0" fontId="16" fillId="0" borderId="0" xfId="0" applyFont="1"/>
    <xf numFmtId="0" fontId="16" fillId="0" borderId="1" xfId="0" applyFont="1" applyBorder="1"/>
    <xf numFmtId="0" fontId="3" fillId="0" borderId="0" xfId="1" applyProtection="1">
      <protection locked="0"/>
    </xf>
    <xf numFmtId="4" fontId="18" fillId="7" borderId="2" xfId="0" applyNumberFormat="1" applyFont="1" applyFill="1" applyBorder="1"/>
    <xf numFmtId="4" fontId="19" fillId="7" borderId="0" xfId="0" applyNumberFormat="1" applyFont="1" applyFill="1"/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66" fontId="0" fillId="0" borderId="0" xfId="0" applyNumberFormat="1" applyAlignment="1">
      <alignment horizontal="right" vertical="top"/>
    </xf>
  </cellXfs>
  <cellStyles count="10">
    <cellStyle name="Normal" xfId="0" builtinId="0"/>
    <cellStyle name="Normal 11 3 6" xfId="1"/>
    <cellStyle name="Normal 3" xfId="3"/>
    <cellStyle name="Normal 32" xfId="2"/>
    <cellStyle name="Normal 4" xfId="4"/>
    <cellStyle name="Normal 5" xfId="5"/>
    <cellStyle name="Normal 6" xfId="6"/>
    <cellStyle name="Normal 7" xfId="7"/>
    <cellStyle name="Normal 8" xfId="8"/>
    <cellStyle name="Normal 9" xfId="9"/>
  </cellStyles>
  <dxfs count="4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vier Revelo" refreshedDate="44670.351859374998" createdVersion="6" refreshedVersion="6" minRefreshableVersion="3" recordCount="5641">
  <cacheSource type="worksheet">
    <worksheetSource ref="A2:BB2" sheet="General"/>
  </cacheSource>
  <cacheFields count="54">
    <cacheField name="Doc" numFmtId="0">
      <sharedItems containsSemiMixedTypes="0" containsString="0" containsNumber="1" containsInteger="1" minValue="1002193269" maxValue="1002220519"/>
    </cacheField>
    <cacheField name="Centro" numFmtId="0">
      <sharedItems/>
    </cacheField>
    <cacheField name="F.Entrega" numFmtId="14">
      <sharedItems containsSemiMixedTypes="0" containsNonDate="0" containsDate="1" containsString="0" minDate="2022-03-16T00:00:00" maxDate="2022-04-15T00:00:00" count="30"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</sharedItems>
    </cacheField>
    <cacheField name="H.Entrega" numFmtId="164">
      <sharedItems containsSemiMixedTypes="0" containsNonDate="0" containsDate="1" containsString="0" minDate="1899-12-30T00:02:00" maxDate="1899-12-30T23:58:00"/>
    </cacheField>
    <cacheField name="Guía de Remisión" numFmtId="0">
      <sharedItems count="5641">
        <s v="012-024-00409444"/>
        <s v="012-024-00409445"/>
        <s v="012-024-00409446"/>
        <s v="012-024-00409447"/>
        <s v="012-024-00409448"/>
        <s v="012-024-00409449"/>
        <s v="012-024-00409450"/>
        <s v="012-024-00409451"/>
        <s v="012-024-00409452"/>
        <s v="012-024-00409453"/>
        <s v="012-024-00409454"/>
        <s v="012-024-00409455"/>
        <s v="012-024-00409456"/>
        <s v="012-024-00409457"/>
        <s v="012-024-00409458"/>
        <s v="012-024-00409459"/>
        <s v="012-024-00409460"/>
        <s v="012-024-00409461"/>
        <s v="012-024-00409462"/>
        <s v="012-024-00409463"/>
        <s v="012-024-00409464"/>
        <s v="012-024-00409465"/>
        <s v="012-024-00409466"/>
        <s v="012-024-00409467"/>
        <s v="012-024-00409468"/>
        <s v="012-024-00409469"/>
        <s v="012-024-00409470"/>
        <s v="012-024-00409471"/>
        <s v="012-024-00409472"/>
        <s v="012-024-00409473"/>
        <s v="012-024-00409474"/>
        <s v="012-024-00409475"/>
        <s v="012-024-00409476"/>
        <s v="012-024-00409477"/>
        <s v="012-024-00409478"/>
        <s v="012-024-00409479"/>
        <s v="012-024-00409480"/>
        <s v="012-024-00409481"/>
        <s v="012-024-00409482"/>
        <s v="012-024-00409483"/>
        <s v="012-024-00409484"/>
        <s v="012-024-00409485"/>
        <s v="012-024-00409486"/>
        <s v="012-024-00409487"/>
        <s v="012-024-00409488"/>
        <s v="012-024-00409489"/>
        <s v="012-024-00409490"/>
        <s v="012-024-00409491"/>
        <s v="012-024-00409492"/>
        <s v="012-024-00409493"/>
        <s v="012-024-00409494"/>
        <s v="012-024-00409495"/>
        <s v="012-024-00409496"/>
        <s v="012-024-00409497"/>
        <s v="012-024-00409498"/>
        <s v="012-024-00409499"/>
        <s v="012-024-00409500"/>
        <s v="012-024-00409501"/>
        <s v="012-024-00409502"/>
        <s v="012-024-00409503"/>
        <s v="012-024-00409504"/>
        <s v="012-024-00409505"/>
        <s v="012-024-00409506"/>
        <s v="012-024-00409507"/>
        <s v="012-024-00409508"/>
        <s v="012-024-00409509"/>
        <s v="012-024-00409510"/>
        <s v="012-024-00409511"/>
        <s v="012-024-00409512"/>
        <s v="012-024-00409513"/>
        <s v="012-024-00409514"/>
        <s v="012-024-00409515"/>
        <s v="012-024-00409516"/>
        <s v="012-024-00409517"/>
        <s v="012-024-00409518"/>
        <s v="012-024-00409519"/>
        <s v="012-024-00409520"/>
        <s v="012-024-00409521"/>
        <s v="012-024-00409522"/>
        <s v="012-024-00409523"/>
        <s v="012-024-00409524"/>
        <s v="012-024-00409525"/>
        <s v="012-024-00409526"/>
        <s v="012-024-00409527"/>
        <s v="012-024-00409528"/>
        <s v="012-024-00409529"/>
        <s v="012-024-00409530"/>
        <s v="012-024-00409531"/>
        <s v="012-024-00409532"/>
        <s v="012-024-00409533"/>
        <s v="012-024-00409534"/>
        <s v="012-024-00409535"/>
        <s v="012-024-00409536"/>
        <s v="012-024-00409537"/>
        <s v="012-024-00409538"/>
        <s v="012-024-00409539"/>
        <s v="012-024-00409540"/>
        <s v="012-024-00409541"/>
        <s v="012-024-00409542"/>
        <s v="012-024-00409543"/>
        <s v="012-024-00409544"/>
        <s v="012-024-00409545"/>
        <s v="012-024-00409546"/>
        <s v="012-024-00409547"/>
        <s v="012-024-00409548"/>
        <s v="012-024-00409549"/>
        <s v="012-024-00409550"/>
        <s v="012-024-00409551"/>
        <s v="012-024-00409552"/>
        <s v="012-024-00409553"/>
        <s v="012-024-00409554"/>
        <s v="012-024-00409555"/>
        <s v="012-024-00409556"/>
        <s v="012-024-00409557"/>
        <s v="012-024-00409558"/>
        <s v="012-024-00409559"/>
        <s v="012-024-00409560"/>
        <s v="012-024-00409561"/>
        <s v="012-024-00409562"/>
        <s v="012-024-00409563"/>
        <s v="012-024-00409564"/>
        <s v="012-024-00409565"/>
        <s v="012-024-00409566"/>
        <s v="012-024-00409567"/>
        <s v="012-024-00409568"/>
        <s v="012-024-00409569"/>
        <s v="012-024-00409570"/>
        <s v="012-024-00409571"/>
        <s v="012-024-00409572"/>
        <s v="012-024-00409573"/>
        <s v="012-024-00409574"/>
        <s v="012-024-00409575"/>
        <s v="012-024-00409576"/>
        <s v="012-024-00409577"/>
        <s v="012-024-00409578"/>
        <s v="012-024-00409579"/>
        <s v="012-024-00409580"/>
        <s v="012-024-00409581"/>
        <s v="012-024-00409582"/>
        <s v="012-024-00409583"/>
        <s v="012-024-00409584"/>
        <s v="012-024-00409585"/>
        <s v="012-024-00409586"/>
        <s v="012-024-00409587"/>
        <s v="012-024-00409588"/>
        <s v="012-024-00409589"/>
        <s v="012-024-00409590"/>
        <s v="012-024-00409591"/>
        <s v="012-024-00409592"/>
        <s v="012-024-00409593"/>
        <s v="012-024-00409594"/>
        <s v="012-024-00409595"/>
        <s v="012-024-00409596"/>
        <s v="012-024-00409597"/>
        <s v="012-024-00409598"/>
        <s v="012-024-00409599"/>
        <s v="012-024-00409600"/>
        <s v="012-024-00409601"/>
        <s v="012-024-00409602"/>
        <s v="012-024-00409603"/>
        <s v="012-024-00409604"/>
        <s v="012-024-00409605"/>
        <s v="012-024-00409606"/>
        <s v="012-024-00409607"/>
        <s v="012-024-00409608"/>
        <s v="012-024-00409609"/>
        <s v="012-024-00409610"/>
        <s v="012-024-00409611"/>
        <s v="012-024-00409612"/>
        <s v="012-024-00409613"/>
        <s v="012-024-00409614"/>
        <s v="012-024-00409615"/>
        <s v="012-024-00409616"/>
        <s v="012-024-00409617"/>
        <s v="012-024-00409618"/>
        <s v="012-024-00409619"/>
        <s v="012-024-00409620"/>
        <s v="012-024-00409621"/>
        <s v="012-024-00409622"/>
        <s v="012-024-00409623"/>
        <s v="012-024-00409624"/>
        <s v="012-024-00409625"/>
        <s v="012-024-00409626"/>
        <s v="012-024-00409627"/>
        <s v="012-024-00409628"/>
        <s v="012-024-00409629"/>
        <s v="012-024-00409630"/>
        <s v="012-024-00409631"/>
        <s v="012-024-00409632"/>
        <s v="012-024-00409633"/>
        <s v="012-024-00409634"/>
        <s v="012-024-00409635"/>
        <s v="012-024-00409636"/>
        <s v="012-024-00409637"/>
        <s v="012-024-00409638"/>
        <s v="012-024-00409639"/>
        <s v="012-024-00409640"/>
        <s v="012-024-00409641"/>
        <s v="012-024-00409642"/>
        <s v="012-024-00409643"/>
        <s v="012-024-00409644"/>
        <s v="012-024-00409645"/>
        <s v="012-024-00409646"/>
        <s v="012-024-00409647"/>
        <s v="012-024-00409648"/>
        <s v="012-024-00409649"/>
        <s v="012-024-00409650"/>
        <s v="012-024-00409651"/>
        <s v="012-024-00409652"/>
        <s v="012-024-00409653"/>
        <s v="012-024-00409654"/>
        <s v="012-024-00409655"/>
        <s v="012-024-00409656"/>
        <s v="012-024-00409657"/>
        <s v="012-024-00409658"/>
        <s v="012-024-00409659"/>
        <s v="012-024-00409660"/>
        <s v="012-024-00409661"/>
        <s v="012-024-00409662"/>
        <s v="012-024-00409663"/>
        <s v="012-024-00409664"/>
        <s v="012-024-00409665"/>
        <s v="012-024-00409666"/>
        <s v="012-024-00409667"/>
        <s v="012-024-00409668"/>
        <s v="012-024-00409669"/>
        <s v="012-024-00409670"/>
        <s v="012-024-00409671"/>
        <s v="012-024-00409672"/>
        <s v="012-024-00409673"/>
        <s v="012-024-00409674"/>
        <s v="012-024-00409675"/>
        <s v="012-024-00409676"/>
        <s v="012-024-00409677"/>
        <s v="012-024-00409678"/>
        <s v="012-024-00409679"/>
        <s v="012-024-00409680"/>
        <s v="012-024-00409681"/>
        <s v="012-024-00409682"/>
        <s v="012-024-00409683"/>
        <s v="012-024-00409684"/>
        <s v="012-024-00409685"/>
        <s v="012-024-00409686"/>
        <s v="012-024-00409687"/>
        <s v="012-024-00409688"/>
        <s v="012-024-00409689"/>
        <s v="012-024-00409690"/>
        <s v="012-024-00409691"/>
        <s v="012-024-00409692"/>
        <s v="012-024-00409693"/>
        <s v="012-024-00409694"/>
        <s v="012-024-00409695"/>
        <s v="012-024-00409696"/>
        <s v="012-024-00409697"/>
        <s v="012-024-00409698"/>
        <s v="012-024-00409699"/>
        <s v="012-024-00409700"/>
        <s v="012-024-00409701"/>
        <s v="012-024-00409702"/>
        <s v="012-024-00409703"/>
        <s v="012-024-00409704"/>
        <s v="012-024-00409705"/>
        <s v="012-024-00409706"/>
        <s v="012-024-00409707"/>
        <s v="012-024-00409708"/>
        <s v="012-024-00409709"/>
        <s v="012-024-00409710"/>
        <s v="012-024-00409711"/>
        <s v="012-024-00409712"/>
        <s v="012-024-00409713"/>
        <s v="012-024-00409714"/>
        <s v="012-024-00409715"/>
        <s v="012-024-00409716"/>
        <s v="012-024-00409717"/>
        <s v="012-024-00409718"/>
        <s v="012-024-00409719"/>
        <s v="012-024-00409720"/>
        <s v="012-024-00409721"/>
        <s v="012-024-00409722"/>
        <s v="012-024-00409723"/>
        <s v="012-024-00409724"/>
        <s v="012-024-00409725"/>
        <s v="012-024-00409726"/>
        <s v="012-024-00409727"/>
        <s v="012-024-00409728"/>
        <s v="012-024-00409729"/>
        <s v="012-024-00409730"/>
        <s v="012-024-00409731"/>
        <s v="012-024-00409732"/>
        <s v="012-024-00409733"/>
        <s v="012-024-00409734"/>
        <s v="012-024-00409735"/>
        <s v="012-024-00409736"/>
        <s v="012-024-00409737"/>
        <s v="012-024-00409738"/>
        <s v="012-024-00409739"/>
        <s v="012-024-00409740"/>
        <s v="012-024-00409741"/>
        <s v="012-024-00409742"/>
        <s v="012-024-00409743"/>
        <s v="012-024-00409744"/>
        <s v="012-024-00409745"/>
        <s v="012-024-00409746"/>
        <s v="012-024-00409747"/>
        <s v="012-024-00409748"/>
        <s v="012-024-00409749"/>
        <s v="012-024-00409750"/>
        <s v="012-024-00409751"/>
        <s v="012-024-00409752"/>
        <s v="012-024-00409753"/>
        <s v="012-024-00409754"/>
        <s v="012-024-00409755"/>
        <s v="012-024-00409756"/>
        <s v="012-024-00409757"/>
        <s v="012-024-00409758"/>
        <s v="012-024-00409759"/>
        <s v="012-024-00409760"/>
        <s v="012-024-00409761"/>
        <s v="012-024-00409762"/>
        <s v="012-024-00409763"/>
        <s v="012-024-00409764"/>
        <s v="012-024-00409765"/>
        <s v="012-024-00409766"/>
        <s v="012-024-00409767"/>
        <s v="012-024-00409768"/>
        <s v="012-024-00409769"/>
        <s v="012-024-00409770"/>
        <s v="012-024-00409771"/>
        <s v="012-024-00409772"/>
        <s v="012-024-00409773"/>
        <s v="012-024-00409774"/>
        <s v="012-024-00409775"/>
        <s v="012-024-00409776"/>
        <s v="012-024-00409777"/>
        <s v="012-024-00409778"/>
        <s v="012-024-00409779"/>
        <s v="012-024-00409780"/>
        <s v="012-024-00409781"/>
        <s v="012-024-00409782"/>
        <s v="012-024-00409783"/>
        <s v="012-024-00409784"/>
        <s v="012-024-00409785"/>
        <s v="012-024-00409786"/>
        <s v="012-024-00409787"/>
        <s v="012-024-00409788"/>
        <s v="012-024-00409789"/>
        <s v="012-024-00409790"/>
        <s v="012-024-00409791"/>
        <s v="012-024-00409792"/>
        <s v="012-024-00409793"/>
        <s v="012-024-00409794"/>
        <s v="012-024-00409795"/>
        <s v="012-024-00409796"/>
        <s v="012-024-00409797"/>
        <s v="012-024-00409798"/>
        <s v="012-024-00409799"/>
        <s v="012-024-00409800"/>
        <s v="012-024-00409801"/>
        <s v="012-024-00409802"/>
        <s v="012-024-00409803"/>
        <s v="012-024-00409804"/>
        <s v="012-024-00409805"/>
        <s v="012-024-00409806"/>
        <s v="012-024-00409807"/>
        <s v="012-024-00409808"/>
        <s v="012-024-00409809"/>
        <s v="012-024-00409810"/>
        <s v="012-024-00409811"/>
        <s v="012-024-00409812"/>
        <s v="012-024-00409813"/>
        <s v="012-024-00409814"/>
        <s v="012-024-00409815"/>
        <s v="012-024-00409816"/>
        <s v="012-024-00409817"/>
        <s v="012-024-00409818"/>
        <s v="012-024-00409819"/>
        <s v="012-024-00409820"/>
        <s v="012-024-00409821"/>
        <s v="012-024-00409822"/>
        <s v="012-024-00409823"/>
        <s v="012-024-00409824"/>
        <s v="012-024-00409825"/>
        <s v="012-024-00409826"/>
        <s v="012-024-00409827"/>
        <s v="012-024-00409828"/>
        <s v="012-024-00409829"/>
        <s v="012-024-00409830"/>
        <s v="012-024-00409831"/>
        <s v="012-024-00409832"/>
        <s v="012-024-00409833"/>
        <s v="012-024-00409834"/>
        <s v="012-024-00409835"/>
        <s v="012-024-00409836"/>
        <s v="012-024-00409837"/>
        <s v="012-024-00409838"/>
        <s v="012-024-00409839"/>
        <s v="012-024-00409840"/>
        <s v="012-024-00409841"/>
        <s v="012-024-00409842"/>
        <s v="012-024-00409843"/>
        <s v="012-024-00409844"/>
        <s v="012-024-00409845"/>
        <s v="012-024-00409846"/>
        <s v="012-024-00409847"/>
        <s v="012-024-00409848"/>
        <s v="012-024-00409849"/>
        <s v="012-024-00409850"/>
        <s v="012-024-00409851"/>
        <s v="012-024-00409852"/>
        <s v="012-024-00409853"/>
        <s v="012-024-00409854"/>
        <s v="012-024-00409855"/>
        <s v="012-024-00409856"/>
        <s v="012-024-00409857"/>
        <s v="012-024-00409858"/>
        <s v="012-024-00409859"/>
        <s v="012-024-00409860"/>
        <s v="012-024-00409861"/>
        <s v="012-024-00409862"/>
        <s v="012-024-00409863"/>
        <s v="012-024-00409864"/>
        <s v="012-024-00409865"/>
        <s v="012-024-00409866"/>
        <s v="012-024-00409867"/>
        <s v="012-024-00409868"/>
        <s v="012-024-00409869"/>
        <s v="012-024-00409870"/>
        <s v="012-024-00409871"/>
        <s v="012-024-00409872"/>
        <s v="012-024-00409873"/>
        <s v="012-024-00409874"/>
        <s v="012-024-00409875"/>
        <s v="012-024-00409876"/>
        <s v="012-024-00409877"/>
        <s v="012-024-00409878"/>
        <s v="012-024-00409879"/>
        <s v="012-024-00409880"/>
        <s v="012-024-00409881"/>
        <s v="012-024-00409882"/>
        <s v="012-024-00409883"/>
        <s v="012-024-00409884"/>
        <s v="012-024-00409885"/>
        <s v="012-024-00409886"/>
        <s v="012-024-00409887"/>
        <s v="012-024-00409888"/>
        <s v="012-024-00409889"/>
        <s v="012-024-00409890"/>
        <s v="012-024-00409891"/>
        <s v="012-024-00409892"/>
        <s v="012-024-00409893"/>
        <s v="012-024-00409894"/>
        <s v="012-024-00409895"/>
        <s v="012-024-00409896"/>
        <s v="012-024-00409897"/>
        <s v="012-024-00409898"/>
        <s v="012-024-00409899"/>
        <s v="012-024-00409900"/>
        <s v="012-024-00409901"/>
        <s v="012-024-00409902"/>
        <s v="012-024-00409903"/>
        <s v="012-024-00409904"/>
        <s v="012-024-00409905"/>
        <s v="012-024-00409906"/>
        <s v="012-024-00409907"/>
        <s v="012-024-00409908"/>
        <s v="012-024-00409909"/>
        <s v="012-024-00409910"/>
        <s v="012-024-00409911"/>
        <s v="012-024-00409912"/>
        <s v="012-024-00409913"/>
        <s v="012-024-00409914"/>
        <s v="012-024-00409915"/>
        <s v="012-024-00409916"/>
        <s v="012-024-00409917"/>
        <s v="012-024-00409918"/>
        <s v="012-024-00409919"/>
        <s v="012-024-00409920"/>
        <s v="012-024-00409921"/>
        <s v="012-024-00409922"/>
        <s v="012-024-00409923"/>
        <s v="012-024-00409924"/>
        <s v="012-024-00409925"/>
        <s v="012-024-00409926"/>
        <s v="012-024-00409927"/>
        <s v="012-024-00409928"/>
        <s v="012-024-00409929"/>
        <s v="012-024-00409930"/>
        <s v="012-024-00409931"/>
        <s v="012-024-00409932"/>
        <s v="012-024-00409933"/>
        <s v="012-024-00409934"/>
        <s v="012-024-00409935"/>
        <s v="012-024-00409936"/>
        <s v="012-024-00409937"/>
        <s v="012-024-00409938"/>
        <s v="012-024-00409939"/>
        <s v="012-024-00409940"/>
        <s v="012-024-00409941"/>
        <s v="012-024-00409942"/>
        <s v="012-024-00409943"/>
        <s v="012-024-00409944"/>
        <s v="012-024-00409945"/>
        <s v="012-024-00409946"/>
        <s v="012-024-00409947"/>
        <s v="012-024-00409948"/>
        <s v="012-024-00409949"/>
        <s v="012-024-00409950"/>
        <s v="012-024-00409951"/>
        <s v="012-024-00409952"/>
        <s v="012-024-00409953"/>
        <s v="012-024-00409954"/>
        <s v="012-024-00409955"/>
        <s v="012-024-00409956"/>
        <s v="012-024-00409957"/>
        <s v="012-024-00409958"/>
        <s v="012-024-00409959"/>
        <s v="012-024-00409960"/>
        <s v="012-024-00409961"/>
        <s v="012-024-00409962"/>
        <s v="012-024-00409963"/>
        <s v="012-024-00409964"/>
        <s v="012-024-00409965"/>
        <s v="012-024-00409966"/>
        <s v="012-024-00409967"/>
        <s v="012-024-00409968"/>
        <s v="012-024-00409969"/>
        <s v="012-024-00409970"/>
        <s v="012-024-00409971"/>
        <s v="012-024-00409972"/>
        <s v="012-024-00409973"/>
        <s v="012-024-00409974"/>
        <s v="012-024-00409975"/>
        <s v="012-024-00409976"/>
        <s v="012-024-00409977"/>
        <s v="012-024-00409978"/>
        <s v="012-024-00409979"/>
        <s v="012-024-00409980"/>
        <s v="012-024-00409981"/>
        <s v="012-024-00409982"/>
        <s v="012-024-00409983"/>
        <s v="012-024-00409984"/>
        <s v="012-024-00409985"/>
        <s v="012-024-00409986"/>
        <s v="012-024-00409987"/>
        <s v="012-024-00409988"/>
        <s v="012-024-00409989"/>
        <s v="012-024-00409990"/>
        <s v="012-024-00409991"/>
        <s v="012-024-00409992"/>
        <s v="012-024-00409993"/>
        <s v="012-024-00409994"/>
        <s v="012-024-00409995"/>
        <s v="012-024-00409996"/>
        <s v="012-024-00409997"/>
        <s v="012-024-00409998"/>
        <s v="012-024-00409999"/>
        <s v="012-024-00410000"/>
        <s v="012-024-00410001"/>
        <s v="012-024-00410002"/>
        <s v="012-024-00410003"/>
        <s v="012-024-00410004"/>
        <s v="012-024-00410005"/>
        <s v="012-024-00410006"/>
        <s v="012-024-00410007"/>
        <s v="012-024-00410008"/>
        <s v="012-024-00410009"/>
        <s v="012-024-00410010"/>
        <s v="012-024-00410011"/>
        <s v="012-024-00410012"/>
        <s v="012-024-00410013"/>
        <s v="012-024-00410014"/>
        <s v="012-024-00410015"/>
        <s v="012-024-00410016"/>
        <s v="012-024-00410017"/>
        <s v="012-024-00410018"/>
        <s v="012-024-00410019"/>
        <s v="012-024-00410020"/>
        <s v="012-024-00410021"/>
        <s v="012-024-00410022"/>
        <s v="012-024-00410023"/>
        <s v="012-024-00410024"/>
        <s v="012-024-00410025"/>
        <s v="012-024-00410026"/>
        <s v="012-024-00410027"/>
        <s v="012-024-00410028"/>
        <s v="012-024-00410029"/>
        <s v="012-024-00410030"/>
        <s v="012-024-00410031"/>
        <s v="012-024-00410032"/>
        <s v="012-024-00410033"/>
        <s v="012-024-00410034"/>
        <s v="012-024-00410035"/>
        <s v="012-024-00410036"/>
        <s v="012-024-00410037"/>
        <s v="012-024-00410038"/>
        <s v="012-024-00410039"/>
        <s v="012-024-00410040"/>
        <s v="012-024-00410041"/>
        <s v="012-024-00410042"/>
        <s v="012-024-00410043"/>
        <s v="012-024-00410044"/>
        <s v="012-024-00410045"/>
        <s v="012-024-00410046"/>
        <s v="012-024-00410047"/>
        <s v="012-024-00410048"/>
        <s v="012-024-00410049"/>
        <s v="012-024-00410050"/>
        <s v="012-024-00410051"/>
        <s v="012-024-00410052"/>
        <s v="012-024-00410053"/>
        <s v="012-024-00410054"/>
        <s v="012-024-00410055"/>
        <s v="012-024-00410056"/>
        <s v="012-024-00410057"/>
        <s v="012-024-00410058"/>
        <s v="012-024-00410059"/>
        <s v="012-024-00410060"/>
        <s v="012-024-00410061"/>
        <s v="012-024-00410062"/>
        <s v="012-024-00410063"/>
        <s v="012-024-00410064"/>
        <s v="012-024-00410065"/>
        <s v="012-024-00410066"/>
        <s v="012-024-00410067"/>
        <s v="012-024-00410068"/>
        <s v="012-024-00410069"/>
        <s v="012-024-00410070"/>
        <s v="012-024-00410071"/>
        <s v="012-024-00410072"/>
        <s v="012-024-00410073"/>
        <s v="012-024-00410074"/>
        <s v="012-024-00410075"/>
        <s v="012-024-00410076"/>
        <s v="012-024-00410077"/>
        <s v="012-024-00410078"/>
        <s v="012-024-00410079"/>
        <s v="012-024-00410080"/>
        <s v="012-024-00410081"/>
        <s v="012-024-00410082"/>
        <s v="012-024-00410083"/>
        <s v="012-024-00410084"/>
        <s v="012-024-00410085"/>
        <s v="012-024-00410086"/>
        <s v="012-024-00410087"/>
        <s v="012-024-00410088"/>
        <s v="012-024-00410089"/>
        <s v="012-024-00410090"/>
        <s v="012-024-00410091"/>
        <s v="012-024-00410092"/>
        <s v="012-024-00410093"/>
        <s v="012-024-00410094"/>
        <s v="012-024-00410095"/>
        <s v="012-024-00410096"/>
        <s v="012-024-00410097"/>
        <s v="012-024-00410098"/>
        <s v="012-024-00410099"/>
        <s v="012-024-00410100"/>
        <s v="012-024-00410101"/>
        <s v="012-024-00410102"/>
        <s v="012-024-00410103"/>
        <s v="012-024-00410104"/>
        <s v="012-024-00410105"/>
        <s v="012-024-00410106"/>
        <s v="012-024-00410107"/>
        <s v="012-024-00410108"/>
        <s v="012-024-00410109"/>
        <s v="012-024-00410110"/>
        <s v="012-024-00410111"/>
        <s v="012-024-00410112"/>
        <s v="012-024-00410113"/>
        <s v="012-024-00410114"/>
        <s v="012-024-00410115"/>
        <s v="012-024-00410116"/>
        <s v="012-024-00410117"/>
        <s v="012-024-00410118"/>
        <s v="012-024-00410119"/>
        <s v="012-024-00410120"/>
        <s v="012-024-00410121"/>
        <s v="012-024-00410122"/>
        <s v="012-024-00410123"/>
        <s v="012-024-00410124"/>
        <s v="012-024-00410125"/>
        <s v="012-024-00410126"/>
        <s v="012-024-00410127"/>
        <s v="012-024-00410128"/>
        <s v="012-024-00410129"/>
        <s v="012-024-00410130"/>
        <s v="012-024-00410131"/>
        <s v="012-024-00410132"/>
        <s v="012-024-00410133"/>
        <s v="012-024-00410134"/>
        <s v="012-024-00410135"/>
        <s v="012-024-00410136"/>
        <s v="012-024-00410137"/>
        <s v="012-024-00410138"/>
        <s v="012-024-00410139"/>
        <s v="012-024-00410140"/>
        <s v="012-024-00410141"/>
        <s v="012-024-00410142"/>
        <s v="012-024-00410143"/>
        <s v="012-024-00410144"/>
        <s v="012-024-00410145"/>
        <s v="012-024-00410146"/>
        <s v="012-024-00410147"/>
        <s v="012-024-00410148"/>
        <s v="012-024-00410149"/>
        <s v="012-024-00410150"/>
        <s v="012-024-00410151"/>
        <s v="012-024-00410152"/>
        <s v="012-024-00410153"/>
        <s v="012-024-00410154"/>
        <s v="012-024-00410155"/>
        <s v="012-024-00410156"/>
        <s v="012-024-00410157"/>
        <s v="012-024-00410158"/>
        <s v="012-024-00410159"/>
        <s v="012-024-00410160"/>
        <s v="012-024-00410161"/>
        <s v="012-024-00410162"/>
        <s v="012-024-00410163"/>
        <s v="012-024-00410164"/>
        <s v="012-024-00410165"/>
        <s v="012-024-00410166"/>
        <s v="012-024-00410167"/>
        <s v="012-024-00410168"/>
        <s v="012-024-00410169"/>
        <s v="012-024-00410170"/>
        <s v="012-024-00410171"/>
        <s v="012-024-00410172"/>
        <s v="012-024-00410173"/>
        <s v="012-024-00410174"/>
        <s v="012-024-00410175"/>
        <s v="012-024-00410176"/>
        <s v="012-024-00410177"/>
        <s v="012-024-00410178"/>
        <s v="012-024-00410179"/>
        <s v="012-024-00410180"/>
        <s v="012-024-00410181"/>
        <s v="012-024-00410182"/>
        <s v="012-024-00410183"/>
        <s v="012-024-00410184"/>
        <s v="012-024-00410185"/>
        <s v="012-024-00410186"/>
        <s v="012-024-00410187"/>
        <s v="012-024-00410188"/>
        <s v="012-024-00410189"/>
        <s v="012-024-00410190"/>
        <s v="012-024-00410191"/>
        <s v="012-024-00410192"/>
        <s v="012-024-00410193"/>
        <s v="012-024-00410194"/>
        <s v="012-024-00410195"/>
        <s v="012-024-00410196"/>
        <s v="012-024-00410197"/>
        <s v="012-024-00410198"/>
        <s v="012-024-00410199"/>
        <s v="012-024-00410200"/>
        <s v="012-024-00410201"/>
        <s v="012-024-00410202"/>
        <s v="012-024-00410203"/>
        <s v="012-024-00410204"/>
        <s v="012-024-00410205"/>
        <s v="012-024-00410206"/>
        <s v="012-024-00410207"/>
        <s v="012-024-00410208"/>
        <s v="012-024-00410209"/>
        <s v="012-024-00410210"/>
        <s v="012-024-00410211"/>
        <s v="012-024-00410212"/>
        <s v="012-024-00410213"/>
        <s v="012-024-00410214"/>
        <s v="012-024-00410215"/>
        <s v="012-024-00410216"/>
        <s v="012-024-00410217"/>
        <s v="012-024-00410218"/>
        <s v="012-024-00410219"/>
        <s v="012-024-00410220"/>
        <s v="012-024-00410221"/>
        <s v="012-024-00410222"/>
        <s v="012-024-00410223"/>
        <s v="012-024-00410224"/>
        <s v="012-024-00410225"/>
        <s v="012-024-00410226"/>
        <s v="012-024-00410227"/>
        <s v="012-024-00410228"/>
        <s v="012-024-00410229"/>
        <s v="012-024-00410230"/>
        <s v="012-024-00410231"/>
        <s v="012-024-00410232"/>
        <s v="012-024-00410233"/>
        <s v="012-024-00410234"/>
        <s v="012-024-00410235"/>
        <s v="012-024-00410236"/>
        <s v="012-024-00410237"/>
        <s v="012-024-00410238"/>
        <s v="012-024-00410239"/>
        <s v="012-024-00410240"/>
        <s v="012-024-00410241"/>
        <s v="012-024-00410242"/>
        <s v="012-024-00410243"/>
        <s v="012-024-00410244"/>
        <s v="012-024-00410245"/>
        <s v="012-024-00410246"/>
        <s v="012-024-00410247"/>
        <s v="012-024-00410248"/>
        <s v="012-024-00410249"/>
        <s v="012-024-00410250"/>
        <s v="012-024-00410251"/>
        <s v="012-024-00410252"/>
        <s v="012-024-00410253"/>
        <s v="012-024-00410254"/>
        <s v="012-024-00410255"/>
        <s v="012-024-00410256"/>
        <s v="012-024-00410257"/>
        <s v="012-024-00410258"/>
        <s v="012-024-00410259"/>
        <s v="012-024-00410260"/>
        <s v="012-024-00410261"/>
        <s v="012-024-00410262"/>
        <s v="012-024-00410263"/>
        <s v="012-024-00410264"/>
        <s v="012-024-00410265"/>
        <s v="012-024-00410266"/>
        <s v="012-024-00410267"/>
        <s v="012-024-00410268"/>
        <s v="012-024-00410269"/>
        <s v="012-024-00410270"/>
        <s v="012-024-00410271"/>
        <s v="012-024-00410272"/>
        <s v="012-024-00410273"/>
        <s v="012-024-00410274"/>
        <s v="012-024-00410275"/>
        <s v="012-024-00410276"/>
        <s v="012-024-00410277"/>
        <s v="012-024-00410278"/>
        <s v="012-024-00410279"/>
        <s v="012-024-00410280"/>
        <s v="012-024-00410281"/>
        <s v="012-024-00410282"/>
        <s v="012-024-00410283"/>
        <s v="012-024-00410284"/>
        <s v="012-024-00410285"/>
        <s v="012-024-00410286"/>
        <s v="012-024-00410287"/>
        <s v="012-024-00410288"/>
        <s v="012-024-00410289"/>
        <s v="012-024-00410290"/>
        <s v="012-024-00410291"/>
        <s v="012-024-00410292"/>
        <s v="012-024-00410293"/>
        <s v="012-024-00410294"/>
        <s v="012-024-00410295"/>
        <s v="012-024-00410296"/>
        <s v="012-024-00410297"/>
        <s v="012-024-00410298"/>
        <s v="012-024-00410299"/>
        <s v="012-024-00410300"/>
        <s v="012-024-00410301"/>
        <s v="012-024-00410302"/>
        <s v="012-024-00410303"/>
        <s v="012-024-00410304"/>
        <s v="012-024-00410305"/>
        <s v="012-024-00410306"/>
        <s v="012-024-00410307"/>
        <s v="012-024-00410308"/>
        <s v="012-024-00410309"/>
        <s v="012-024-00410310"/>
        <s v="012-024-00410311"/>
        <s v="012-024-00410312"/>
        <s v="012-024-00410313"/>
        <s v="012-024-00410314"/>
        <s v="012-024-00410315"/>
        <s v="012-024-00410316"/>
        <s v="012-024-00410317"/>
        <s v="012-024-00410318"/>
        <s v="012-024-00410319"/>
        <s v="012-024-00410320"/>
        <s v="012-024-00410321"/>
        <s v="012-024-00410322"/>
        <s v="012-024-00410323"/>
        <s v="012-024-00410324"/>
        <s v="012-024-00410325"/>
        <s v="012-024-00410326"/>
        <s v="012-024-00410327"/>
        <s v="012-024-00410328"/>
        <s v="012-024-00410329"/>
        <s v="012-024-00410330"/>
        <s v="012-024-00410331"/>
        <s v="012-024-00410332"/>
        <s v="012-024-00410333"/>
        <s v="012-024-00410334"/>
        <s v="012-024-00410335"/>
        <s v="012-024-00410336"/>
        <s v="012-024-00410337"/>
        <s v="012-024-00410338"/>
        <s v="012-024-00410339"/>
        <s v="012-024-00410340"/>
        <s v="012-024-00410341"/>
        <s v="012-024-00410342"/>
        <s v="012-024-00410343"/>
        <s v="012-024-00410344"/>
        <s v="012-024-00410345"/>
        <s v="012-024-00410346"/>
        <s v="012-024-00410347"/>
        <s v="012-024-00410348"/>
        <s v="012-024-00410349"/>
        <s v="012-024-00410350"/>
        <s v="012-024-00410351"/>
        <s v="012-024-00410352"/>
        <s v="012-024-00410353"/>
        <s v="012-024-00410354"/>
        <s v="012-024-00410355"/>
        <s v="012-024-00410356"/>
        <s v="012-024-00410357"/>
        <s v="012-024-00410358"/>
        <s v="012-024-00410359"/>
        <s v="012-024-00410360"/>
        <s v="012-024-00410361"/>
        <s v="012-024-00410362"/>
        <s v="012-024-00410363"/>
        <s v="012-024-00410364"/>
        <s v="012-024-00410365"/>
        <s v="012-024-00410366"/>
        <s v="012-024-00410367"/>
        <s v="012-024-00410368"/>
        <s v="012-024-00410369"/>
        <s v="012-024-00410370"/>
        <s v="012-024-00410371"/>
        <s v="012-024-00410372"/>
        <s v="012-024-00410373"/>
        <s v="012-024-00410374"/>
        <s v="012-024-00410375"/>
        <s v="012-024-00410376"/>
        <s v="012-024-00410377"/>
        <s v="012-024-00410378"/>
        <s v="012-024-00410379"/>
        <s v="012-024-00410380"/>
        <s v="012-024-00410381"/>
        <s v="012-024-00410382"/>
        <s v="012-024-00410383"/>
        <s v="012-024-00410384"/>
        <s v="012-024-00410385"/>
        <s v="012-024-00410386"/>
        <s v="012-024-00410387"/>
        <s v="012-024-00410388"/>
        <s v="012-024-00410389"/>
        <s v="012-024-00410390"/>
        <s v="012-024-00410391"/>
        <s v="012-024-00410392"/>
        <s v="012-024-00410393"/>
        <s v="012-024-00410394"/>
        <s v="012-024-00410395"/>
        <s v="012-024-00410396"/>
        <s v="012-024-00410397"/>
        <s v="012-024-00410398"/>
        <s v="012-024-00410399"/>
        <s v="012-024-00410400"/>
        <s v="012-024-00410401"/>
        <s v="012-024-00410402"/>
        <s v="012-024-00410403"/>
        <s v="012-024-00410404"/>
        <s v="012-024-00410405"/>
        <s v="012-024-00410406"/>
        <s v="012-024-00410407"/>
        <s v="012-024-00410408"/>
        <s v="012-024-00410409"/>
        <s v="012-024-00410410"/>
        <s v="012-024-00410411"/>
        <s v="012-024-00410412"/>
        <s v="012-024-00410413"/>
        <s v="012-024-00410414"/>
        <s v="012-024-00410415"/>
        <s v="012-024-00410416"/>
        <s v="012-024-00410417"/>
        <s v="012-024-00410418"/>
        <s v="012-024-00410419"/>
        <s v="012-024-00410420"/>
        <s v="012-024-00410421"/>
        <s v="012-024-00410422"/>
        <s v="012-024-00410423"/>
        <s v="012-024-00410424"/>
        <s v="012-024-00410425"/>
        <s v="012-024-00410426"/>
        <s v="012-024-00410427"/>
        <s v="012-024-00410428"/>
        <s v="012-024-00410429"/>
        <s v="012-024-00410430"/>
        <s v="012-024-00410431"/>
        <s v="012-024-00410432"/>
        <s v="012-024-00410433"/>
        <s v="012-024-00410434"/>
        <s v="012-024-00410435"/>
        <s v="012-024-00410436"/>
        <s v="012-024-00410437"/>
        <s v="012-024-00410438"/>
        <s v="012-024-00410439"/>
        <s v="012-024-00410440"/>
        <s v="012-024-00410441"/>
        <s v="012-024-00410442"/>
        <s v="012-024-00410443"/>
        <s v="012-024-00410444"/>
        <s v="012-024-00410445"/>
        <s v="012-024-00410446"/>
        <s v="012-024-00410447"/>
        <s v="012-024-00410448"/>
        <s v="012-024-00410449"/>
        <s v="012-024-00410450"/>
        <s v="012-024-00410451"/>
        <s v="012-024-00410452"/>
        <s v="012-024-00410453"/>
        <s v="012-024-00410454"/>
        <s v="012-024-00410455"/>
        <s v="012-024-00410456"/>
        <s v="012-024-00410457"/>
        <s v="012-024-00410458"/>
        <s v="012-024-00410459"/>
        <s v="012-024-00410460"/>
        <s v="012-024-00410461"/>
        <s v="012-024-00410462"/>
        <s v="012-024-00410463"/>
        <s v="012-024-00410464"/>
        <s v="012-024-00410465"/>
        <s v="012-024-00410466"/>
        <s v="012-024-00410467"/>
        <s v="012-024-00410468"/>
        <s v="012-024-00410469"/>
        <s v="012-024-00410470"/>
        <s v="012-024-00410471"/>
        <s v="012-024-00410472"/>
        <s v="012-024-00410473"/>
        <s v="012-024-00410474"/>
        <s v="012-024-00410475"/>
        <s v="012-024-00410476"/>
        <s v="012-024-00410477"/>
        <s v="012-024-00410478"/>
        <s v="012-024-00410479"/>
        <s v="012-024-00410480"/>
        <s v="012-024-00410481"/>
        <s v="012-024-00410482"/>
        <s v="012-024-00410483"/>
        <s v="012-024-00410484"/>
        <s v="012-024-00410485"/>
        <s v="012-024-00410486"/>
        <s v="012-024-00410487"/>
        <s v="012-024-00410488"/>
        <s v="012-024-00410489"/>
        <s v="012-024-00410490"/>
        <s v="012-024-00410491"/>
        <s v="012-024-00410492"/>
        <s v="012-024-00410493"/>
        <s v="012-024-00410494"/>
        <s v="012-024-00410495"/>
        <s v="012-024-00410496"/>
        <s v="012-024-00410497"/>
        <s v="012-024-00410498"/>
        <s v="012-024-00410499"/>
        <s v="012-024-00410500"/>
        <s v="012-024-00410501"/>
        <s v="012-024-00410502"/>
        <s v="012-024-00410503"/>
        <s v="012-024-00410504"/>
        <s v="012-024-00410505"/>
        <s v="012-024-00410506"/>
        <s v="012-024-00410507"/>
        <s v="012-024-00410508"/>
        <s v="012-024-00410509"/>
        <s v="012-024-00410510"/>
        <s v="012-024-00410511"/>
        <s v="012-024-00410512"/>
        <s v="012-024-00410513"/>
        <s v="012-024-00410514"/>
        <s v="012-024-00410515"/>
        <s v="012-024-00410516"/>
        <s v="012-024-00410517"/>
        <s v="012-024-00410518"/>
        <s v="012-024-00410519"/>
        <s v="012-024-00410520"/>
        <s v="012-024-00410521"/>
        <s v="012-024-00410522"/>
        <s v="012-024-00410523"/>
        <s v="012-024-00410524"/>
        <s v="012-024-00410525"/>
        <s v="012-024-00410526"/>
        <s v="012-024-00410527"/>
        <s v="012-024-00410528"/>
        <s v="012-024-00410529"/>
        <s v="012-024-00410530"/>
        <s v="012-024-00410531"/>
        <s v="012-024-00410532"/>
        <s v="012-024-00410533"/>
        <s v="012-024-00410534"/>
        <s v="012-024-00410535"/>
        <s v="012-024-00410536"/>
        <s v="012-024-00410537"/>
        <s v="012-024-00410538"/>
        <s v="012-024-00410539"/>
        <s v="012-024-00410540"/>
        <s v="012-024-00410541"/>
        <s v="012-024-00410542"/>
        <s v="012-024-00410543"/>
        <s v="012-024-00410544"/>
        <s v="012-024-00410545"/>
        <s v="012-024-00410546"/>
        <s v="012-024-00410547"/>
        <s v="012-024-00410548"/>
        <s v="012-024-00410549"/>
        <s v="012-024-00410550"/>
        <s v="012-024-00410551"/>
        <s v="012-024-00410552"/>
        <s v="012-024-00410553"/>
        <s v="012-024-00410554"/>
        <s v="012-024-00410555"/>
        <s v="012-024-00410556"/>
        <s v="012-024-00410557"/>
        <s v="012-024-00410558"/>
        <s v="012-024-00410559"/>
        <s v="012-024-00410560"/>
        <s v="012-024-00410561"/>
        <s v="012-024-00410562"/>
        <s v="012-024-00410563"/>
        <s v="012-024-00410564"/>
        <s v="012-024-00410565"/>
        <s v="012-024-00410566"/>
        <s v="012-024-00410567"/>
        <s v="012-024-00410568"/>
        <s v="012-024-00410569"/>
        <s v="012-024-00410570"/>
        <s v="012-024-00410571"/>
        <s v="012-024-00410572"/>
        <s v="012-024-00410573"/>
        <s v="012-024-00410574"/>
        <s v="012-024-00410575"/>
        <s v="012-024-00410576"/>
        <s v="012-024-00410577"/>
        <s v="012-024-00410578"/>
        <s v="012-024-00410579"/>
        <s v="012-024-00410580"/>
        <s v="012-024-00410581"/>
        <s v="012-024-00410582"/>
        <s v="012-024-00410583"/>
        <s v="012-024-00410584"/>
        <s v="012-024-00410585"/>
        <s v="012-024-00410586"/>
        <s v="012-024-00410587"/>
        <s v="012-024-00410588"/>
        <s v="012-024-00410589"/>
        <s v="012-024-00410590"/>
        <s v="012-024-00410591"/>
        <s v="012-024-00410592"/>
        <s v="012-024-00410593"/>
        <s v="012-024-00410594"/>
        <s v="012-024-00410595"/>
        <s v="012-024-00410596"/>
        <s v="012-024-00410597"/>
        <s v="012-024-00410598"/>
        <s v="012-024-00410599"/>
        <s v="012-024-00410600"/>
        <s v="012-024-00410601"/>
        <s v="012-024-00410602"/>
        <s v="012-024-00410603"/>
        <s v="012-024-00410604"/>
        <s v="012-024-00410605"/>
        <s v="012-024-00410606"/>
        <s v="012-024-00410607"/>
        <s v="012-024-00410608"/>
        <s v="012-024-00410609"/>
        <s v="012-024-00410610"/>
        <s v="012-024-00410611"/>
        <s v="012-024-00410612"/>
        <s v="012-024-00410613"/>
        <s v="012-024-00410614"/>
        <s v="012-024-00410615"/>
        <s v="012-024-00410616"/>
        <s v="012-024-00410617"/>
        <s v="012-024-00410618"/>
        <s v="012-024-00410619"/>
        <s v="012-024-00410620"/>
        <s v="012-024-00410621"/>
        <s v="012-024-00410622"/>
        <s v="012-024-00410623"/>
        <s v="012-024-00410624"/>
        <s v="012-024-00410625"/>
        <s v="012-024-00410626"/>
        <s v="012-024-00410627"/>
        <s v="012-024-00410628"/>
        <s v="012-024-00410629"/>
        <s v="012-024-00410630"/>
        <s v="012-024-00410631"/>
        <s v="012-024-00410632"/>
        <s v="012-024-00410633"/>
        <s v="012-024-00410634"/>
        <s v="012-024-00410635"/>
        <s v="012-024-00410636"/>
        <s v="012-024-00410637"/>
        <s v="012-024-00410638"/>
        <s v="012-024-00410639"/>
        <s v="012-024-00410640"/>
        <s v="012-024-00410641"/>
        <s v="012-024-00410642"/>
        <s v="012-024-00410643"/>
        <s v="012-024-00410644"/>
        <s v="012-024-00410645"/>
        <s v="012-024-00410646"/>
        <s v="012-024-00410647"/>
        <s v="012-024-00410648"/>
        <s v="012-024-00410649"/>
        <s v="012-024-00410650"/>
        <s v="012-024-00410651"/>
        <s v="012-024-00410652"/>
        <s v="012-024-00410653"/>
        <s v="012-024-00410654"/>
        <s v="012-024-00410655"/>
        <s v="012-024-00410656"/>
        <s v="012-024-00410657"/>
        <s v="012-024-00410658"/>
        <s v="012-024-00410659"/>
        <s v="012-024-00410660"/>
        <s v="012-024-00410661"/>
        <s v="012-024-00410662"/>
        <s v="012-024-00410663"/>
        <s v="012-024-00410664"/>
        <s v="012-024-00410665"/>
        <s v="012-024-00410666"/>
        <s v="012-024-00410667"/>
        <s v="012-024-00410668"/>
        <s v="012-024-00410669"/>
        <s v="012-024-00410670"/>
        <s v="012-024-00410671"/>
        <s v="012-024-00410672"/>
        <s v="012-024-00410673"/>
        <s v="012-024-00410674"/>
        <s v="012-024-00410675"/>
        <s v="012-024-00410676"/>
        <s v="012-024-00410677"/>
        <s v="012-024-00410678"/>
        <s v="012-024-00410679"/>
        <s v="012-024-00410680"/>
        <s v="012-024-00410681"/>
        <s v="012-024-00410682"/>
        <s v="012-024-00410683"/>
        <s v="012-024-00410684"/>
        <s v="012-024-00410685"/>
        <s v="012-024-00410686"/>
        <s v="012-024-00410687"/>
        <s v="012-024-00410688"/>
        <s v="012-024-00410689"/>
        <s v="012-024-00410690"/>
        <s v="012-024-00410691"/>
        <s v="012-024-00410692"/>
        <s v="012-024-00410693"/>
        <s v="012-024-00410694"/>
        <s v="012-024-00410695"/>
        <s v="012-024-00410696"/>
        <s v="012-024-00410697"/>
        <s v="012-024-00410698"/>
        <s v="012-024-00410699"/>
        <s v="012-024-00410700"/>
        <s v="012-024-00410701"/>
        <s v="012-024-00410702"/>
        <s v="012-024-00410703"/>
        <s v="012-024-00410704"/>
        <s v="012-024-00410705"/>
        <s v="012-024-00410706"/>
        <s v="012-024-00410707"/>
        <s v="012-024-00410708"/>
        <s v="012-024-00410709"/>
        <s v="012-024-00410710"/>
        <s v="012-024-00410711"/>
        <s v="012-024-00410712"/>
        <s v="012-024-00410713"/>
        <s v="012-024-00410714"/>
        <s v="012-024-00410715"/>
        <s v="012-024-00410716"/>
        <s v="012-024-00410717"/>
        <s v="012-024-00410718"/>
        <s v="012-024-00410719"/>
        <s v="012-024-00410720"/>
        <s v="012-024-00410721"/>
        <s v="012-024-00410722"/>
        <s v="012-024-00410723"/>
        <s v="012-024-00410724"/>
        <s v="012-024-00410725"/>
        <s v="012-024-00410726"/>
        <s v="012-024-00410727"/>
        <s v="012-024-00410728"/>
        <s v="012-024-00410729"/>
        <s v="012-024-00410730"/>
        <s v="012-024-00410731"/>
        <s v="012-024-00410732"/>
        <s v="012-024-00410733"/>
        <s v="012-024-00410734"/>
        <s v="012-024-00410735"/>
        <s v="012-024-00410736"/>
        <s v="012-024-00410737"/>
        <s v="012-024-00410738"/>
        <s v="012-024-00410739"/>
        <s v="012-024-00410740"/>
        <s v="012-024-00410741"/>
        <s v="012-024-00410742"/>
        <s v="012-024-00410743"/>
        <s v="012-024-00410744"/>
        <s v="012-024-00410745"/>
        <s v="012-024-00410746"/>
        <s v="012-024-00410747"/>
        <s v="012-024-00410748"/>
        <s v="012-024-00410749"/>
        <s v="012-024-00410750"/>
        <s v="012-024-00410751"/>
        <s v="012-024-00410752"/>
        <s v="012-024-00410753"/>
        <s v="012-024-00410754"/>
        <s v="012-024-00410755"/>
        <s v="012-024-00410756"/>
        <s v="012-024-00410757"/>
        <s v="012-024-00410758"/>
        <s v="012-024-00410759"/>
        <s v="012-024-00410760"/>
        <s v="012-024-00410761"/>
        <s v="012-024-00410762"/>
        <s v="012-024-00410763"/>
        <s v="012-024-00410764"/>
        <s v="012-024-00410765"/>
        <s v="012-024-00410766"/>
        <s v="012-024-00410767"/>
        <s v="012-024-00410768"/>
        <s v="012-024-00410769"/>
        <s v="012-024-00410770"/>
        <s v="012-024-00410771"/>
        <s v="012-024-00410772"/>
        <s v="012-024-00410773"/>
        <s v="012-024-00410774"/>
        <s v="012-024-00410775"/>
        <s v="012-024-00410776"/>
        <s v="012-024-00410777"/>
        <s v="012-024-00410778"/>
        <s v="012-024-00410779"/>
        <s v="012-024-00410780"/>
        <s v="012-024-00410781"/>
        <s v="012-024-00410782"/>
        <s v="012-024-00410783"/>
        <s v="012-024-00410784"/>
        <s v="012-024-00410785"/>
        <s v="012-024-00410786"/>
        <s v="012-024-00410787"/>
        <s v="012-024-00410788"/>
        <s v="012-024-00410789"/>
        <s v="012-024-00410790"/>
        <s v="012-024-00410791"/>
        <s v="012-024-00410792"/>
        <s v="012-024-00410793"/>
        <s v="012-024-00410794"/>
        <s v="012-024-00410795"/>
        <s v="012-024-00410796"/>
        <s v="012-024-00410797"/>
        <s v="012-024-00410798"/>
        <s v="012-024-00410799"/>
        <s v="012-024-00410800"/>
        <s v="012-024-00410801"/>
        <s v="012-024-00410802"/>
        <s v="012-024-00410803"/>
        <s v="012-024-00410804"/>
        <s v="012-024-00410805"/>
        <s v="012-024-00410806"/>
        <s v="012-024-00410807"/>
        <s v="012-024-00410808"/>
        <s v="012-024-00410809"/>
        <s v="012-024-00410810"/>
        <s v="012-024-00410811"/>
        <s v="012-024-00410812"/>
        <s v="012-024-00410813"/>
        <s v="012-024-00410814"/>
        <s v="012-024-00410815"/>
        <s v="012-024-00410816"/>
        <s v="012-024-00410817"/>
        <s v="012-024-00410818"/>
        <s v="012-024-00410819"/>
        <s v="012-024-00410820"/>
        <s v="012-024-00410821"/>
        <s v="012-024-00410822"/>
        <s v="012-024-00410823"/>
        <s v="012-024-00410824"/>
        <s v="012-024-00410825"/>
        <s v="012-024-00410826"/>
        <s v="012-024-00410827"/>
        <s v="012-024-00410828"/>
        <s v="012-024-00410829"/>
        <s v="012-024-00410830"/>
        <s v="012-024-00410831"/>
        <s v="012-024-00410832"/>
        <s v="012-024-00410833"/>
        <s v="012-024-00410834"/>
        <s v="012-024-00410835"/>
        <s v="012-024-00410836"/>
        <s v="012-024-00410837"/>
        <s v="012-024-00410838"/>
        <s v="012-024-00410839"/>
        <s v="012-024-00410840"/>
        <s v="012-024-00410841"/>
        <s v="012-024-00410842"/>
        <s v="012-024-00410843"/>
        <s v="012-024-00410844"/>
        <s v="012-024-00410845"/>
        <s v="012-024-00410846"/>
        <s v="012-024-00410847"/>
        <s v="012-024-00410848"/>
        <s v="012-024-00410849"/>
        <s v="012-024-00410850"/>
        <s v="012-024-00410851"/>
        <s v="012-024-00410852"/>
        <s v="012-024-00410853"/>
        <s v="012-024-00410854"/>
        <s v="012-024-00410855"/>
        <s v="012-024-00410856"/>
        <s v="012-024-00410857"/>
        <s v="012-024-00410858"/>
        <s v="012-024-00410859"/>
        <s v="012-024-00410860"/>
        <s v="012-024-00410861"/>
        <s v="012-024-00410862"/>
        <s v="012-024-00410863"/>
        <s v="012-024-00410864"/>
        <s v="012-024-00410865"/>
        <s v="012-024-00410866"/>
        <s v="012-024-00410867"/>
        <s v="012-024-00410868"/>
        <s v="012-024-00410869"/>
        <s v="012-024-00410870"/>
        <s v="012-024-00410871"/>
        <s v="012-024-00410872"/>
        <s v="012-024-00410873"/>
        <s v="012-024-00410874"/>
        <s v="012-024-00410875"/>
        <s v="012-024-00410876"/>
        <s v="012-024-00410877"/>
        <s v="012-024-00410878"/>
        <s v="012-024-00410879"/>
        <s v="012-024-00410880"/>
        <s v="012-024-00410881"/>
        <s v="012-024-00410882"/>
        <s v="012-024-00410883"/>
        <s v="012-024-00410884"/>
        <s v="012-024-00410885"/>
        <s v="012-024-00410886"/>
        <s v="012-024-00410887"/>
        <s v="012-024-00410888"/>
        <s v="012-024-00410889"/>
        <s v="012-024-00410890"/>
        <s v="012-024-00410891"/>
        <s v="012-024-00410892"/>
        <s v="012-024-00410893"/>
        <s v="012-024-00410894"/>
        <s v="012-024-00410895"/>
        <s v="012-024-00410896"/>
        <s v="012-024-00410897"/>
        <s v="012-024-00410898"/>
        <s v="012-024-00410899"/>
        <s v="012-024-00410900"/>
        <s v="012-024-00410901"/>
        <s v="012-024-00410902"/>
        <s v="012-024-00410903"/>
        <s v="012-024-00410904"/>
        <s v="012-024-00410905"/>
        <s v="012-024-00410906"/>
        <s v="012-024-00410907"/>
        <s v="012-024-00410908"/>
        <s v="012-024-00410909"/>
        <s v="012-024-00410910"/>
        <s v="012-024-00410911"/>
        <s v="012-024-00410912"/>
        <s v="012-024-00410913"/>
        <s v="012-024-00410914"/>
        <s v="012-024-00410915"/>
        <s v="012-024-00410916"/>
        <s v="012-024-00410917"/>
        <s v="012-024-00410918"/>
        <s v="012-024-00410919"/>
        <s v="012-024-00410920"/>
        <s v="012-024-00410921"/>
        <s v="012-024-00410922"/>
        <s v="012-024-00410923"/>
        <s v="012-024-00410924"/>
        <s v="012-024-00410925"/>
        <s v="012-024-00410926"/>
        <s v="012-024-00410927"/>
        <s v="012-024-00410928"/>
        <s v="012-024-00410930"/>
        <s v="012-024-00410931"/>
        <s v="012-024-00410932"/>
        <s v="012-024-00410933"/>
        <s v="012-024-00410934"/>
        <s v="012-024-00410935"/>
        <s v="012-024-00410936"/>
        <s v="012-024-00410937"/>
        <s v="012-024-00410938"/>
        <s v="012-024-00410939"/>
        <s v="012-024-00410940"/>
        <s v="012-024-00410941"/>
        <s v="012-024-00410942"/>
        <s v="012-024-00410943"/>
        <s v="012-024-00410944"/>
        <s v="012-024-00410945"/>
        <s v="012-024-00410946"/>
        <s v="012-024-00410947"/>
        <s v="012-024-00410948"/>
        <s v="012-024-00410949"/>
        <s v="012-024-00410950"/>
        <s v="012-024-00410951"/>
        <s v="012-024-00410952"/>
        <s v="012-024-00410953"/>
        <s v="012-024-00410954"/>
        <s v="012-024-00410955"/>
        <s v="012-024-00410956"/>
        <s v="012-024-00410957"/>
        <s v="012-024-00410958"/>
        <s v="012-024-00410959"/>
        <s v="012-024-00410960"/>
        <s v="012-024-00410961"/>
        <s v="012-024-00410962"/>
        <s v="012-024-00410963"/>
        <s v="012-024-00410964"/>
        <s v="012-024-00410965"/>
        <s v="012-024-00410966"/>
        <s v="012-024-00410967"/>
        <s v="012-024-00410968"/>
        <s v="012-024-00410969"/>
        <s v="012-024-00410970"/>
        <s v="012-024-00410971"/>
        <s v="012-024-00410972"/>
        <s v="012-024-00410973"/>
        <s v="012-024-00410974"/>
        <s v="012-024-00410975"/>
        <s v="012-024-00410976"/>
        <s v="012-024-00410977"/>
        <s v="012-024-00410978"/>
        <s v="012-024-00410979"/>
        <s v="012-024-00410980"/>
        <s v="012-024-00410981"/>
        <s v="012-024-00410982"/>
        <s v="012-024-00410983"/>
        <s v="012-024-00410984"/>
        <s v="012-024-00410985"/>
        <s v="012-024-00410986"/>
        <s v="012-024-00410987"/>
        <s v="012-024-00410988"/>
        <s v="012-024-00410989"/>
        <s v="012-024-00410990"/>
        <s v="012-024-00410991"/>
        <s v="012-024-00410992"/>
        <s v="012-024-00410993"/>
        <s v="012-024-00410994"/>
        <s v="012-024-00410995"/>
        <s v="012-024-00410996"/>
        <s v="012-024-00410997"/>
        <s v="012-024-00410998"/>
        <s v="012-024-00410999"/>
        <s v="012-024-00411000"/>
        <s v="012-024-00411001"/>
        <s v="012-024-00411002"/>
        <s v="012-024-00411003"/>
        <s v="012-024-00411004"/>
        <s v="012-024-00411005"/>
        <s v="012-024-00411006"/>
        <s v="012-024-00411007"/>
        <s v="012-024-00411008"/>
        <s v="012-024-00411009"/>
        <s v="012-024-00411010"/>
        <s v="012-024-00411011"/>
        <s v="012-024-00411012"/>
        <s v="012-024-00411013"/>
        <s v="012-024-00411014"/>
        <s v="012-024-00411015"/>
        <s v="012-024-00411016"/>
        <s v="012-024-00411017"/>
        <s v="012-024-00411018"/>
        <s v="012-024-00411019"/>
        <s v="012-024-00411020"/>
        <s v="012-024-00411021"/>
        <s v="012-024-00411022"/>
        <s v="012-024-00411023"/>
        <s v="012-024-00411024"/>
        <s v="012-024-00411025"/>
        <s v="012-024-00411026"/>
        <s v="012-024-00411027"/>
        <s v="012-024-00411028"/>
        <s v="012-024-00411029"/>
        <s v="012-024-00411030"/>
        <s v="012-024-00411031"/>
        <s v="012-024-00411032"/>
        <s v="012-024-00411033"/>
        <s v="012-024-00411034"/>
        <s v="012-024-00411035"/>
        <s v="012-024-00411036"/>
        <s v="012-024-00411037"/>
        <s v="012-024-00411038"/>
        <s v="012-024-00411039"/>
        <s v="012-024-00411040"/>
        <s v="012-024-00411041"/>
        <s v="012-024-00411042"/>
        <s v="012-024-00411043"/>
        <s v="012-024-00411044"/>
        <s v="012-024-00411045"/>
        <s v="012-024-00411046"/>
        <s v="012-024-00411047"/>
        <s v="012-024-00411048"/>
        <s v="012-024-00411049"/>
        <s v="012-024-00411050"/>
        <s v="012-024-00411051"/>
        <s v="012-024-00411052"/>
        <s v="012-024-00411053"/>
        <s v="012-024-00411054"/>
        <s v="012-024-00411055"/>
        <s v="012-024-00411056"/>
        <s v="012-024-00411057"/>
        <s v="012-024-00411058"/>
        <s v="012-024-00411059"/>
        <s v="012-024-00411060"/>
        <s v="012-024-00411061"/>
        <s v="012-024-00411062"/>
        <s v="012-024-00411063"/>
        <s v="012-024-00411064"/>
        <s v="012-024-00411065"/>
        <s v="012-024-00411066"/>
        <s v="012-024-00411067"/>
        <s v="012-024-00411068"/>
        <s v="012-024-00411069"/>
        <s v="012-024-00411070"/>
        <s v="012-024-00411071"/>
        <s v="012-024-00411072"/>
        <s v="012-024-00411073"/>
        <s v="012-024-00411074"/>
        <s v="012-024-00411075"/>
        <s v="012-024-00411076"/>
        <s v="012-024-00411077"/>
        <s v="012-024-00411078"/>
        <s v="012-024-00411079"/>
        <s v="012-024-00411080"/>
        <s v="012-024-00411081"/>
        <s v="012-024-00411082"/>
        <s v="012-024-00411083"/>
        <s v="012-024-00411084"/>
        <s v="012-024-00411085"/>
        <s v="012-024-00411086"/>
        <s v="012-024-00411087"/>
        <s v="012-024-00411088"/>
        <s v="012-024-00411089"/>
        <s v="012-024-00411090"/>
        <s v="012-024-00411091"/>
        <s v="012-024-00411092"/>
        <s v="012-024-00411093"/>
        <s v="012-024-00411094"/>
        <s v="012-024-00411095"/>
        <s v="012-024-00411096"/>
        <s v="012-024-00411097"/>
        <s v="012-024-00411098"/>
        <s v="012-024-00411099"/>
        <s v="012-024-00411100"/>
        <s v="012-024-00411101"/>
        <s v="012-024-00411102"/>
        <s v="012-024-00411103"/>
        <s v="012-024-00411104"/>
        <s v="012-024-00411105"/>
        <s v="012-024-00411106"/>
        <s v="012-024-00411107"/>
        <s v="012-024-00411108"/>
        <s v="012-024-00411109"/>
        <s v="012-024-00411110"/>
        <s v="012-024-00411111"/>
        <s v="012-024-00411112"/>
        <s v="012-024-00411113"/>
        <s v="012-024-00411114"/>
        <s v="012-024-00411115"/>
        <s v="012-024-00411116"/>
        <s v="012-024-00411117"/>
        <s v="012-024-00411118"/>
        <s v="012-024-00411119"/>
        <s v="012-024-00411120"/>
        <s v="012-024-00411121"/>
        <s v="012-024-00411122"/>
        <s v="012-024-00411123"/>
        <s v="012-024-00411124"/>
        <s v="012-024-00411125"/>
        <s v="012-024-00411126"/>
        <s v="012-024-00411127"/>
        <s v="012-024-00411128"/>
        <s v="012-024-00411129"/>
        <s v="012-024-00411130"/>
        <s v="012-024-00411131"/>
        <s v="012-024-00411132"/>
        <s v="012-024-00411133"/>
        <s v="012-024-00411134"/>
        <s v="012-024-00411135"/>
        <s v="012-024-00411136"/>
        <s v="012-024-00411137"/>
        <s v="012-024-00411138"/>
        <s v="012-024-00411139"/>
        <s v="012-024-00411140"/>
        <s v="012-024-00411141"/>
        <s v="012-024-00411142"/>
        <s v="012-024-00411143"/>
        <s v="012-024-00411144"/>
        <s v="012-024-00411145"/>
        <s v="012-024-00411146"/>
        <s v="012-024-00411147"/>
        <s v="012-024-00411148"/>
        <s v="012-024-00411149"/>
        <s v="012-024-00411150"/>
        <s v="012-024-00411151"/>
        <s v="012-024-00411152"/>
        <s v="012-024-00411153"/>
        <s v="012-024-00411154"/>
        <s v="012-024-00411155"/>
        <s v="012-024-00411156"/>
        <s v="012-024-00411157"/>
        <s v="012-024-00411158"/>
        <s v="012-024-00411159"/>
        <s v="012-024-00411160"/>
        <s v="012-024-00411161"/>
        <s v="012-024-00411162"/>
        <s v="012-024-00411163"/>
        <s v="012-024-00411164"/>
        <s v="012-024-00411165"/>
        <s v="012-024-00411166"/>
        <s v="012-024-00411167"/>
        <s v="012-024-00411168"/>
        <s v="012-024-00411169"/>
        <s v="012-024-00411170"/>
        <s v="012-024-00411171"/>
        <s v="012-024-00411172"/>
        <s v="012-024-00411173"/>
        <s v="012-024-00411174"/>
        <s v="012-024-00411175"/>
        <s v="012-024-00411176"/>
        <s v="012-024-00411177"/>
        <s v="012-024-00411178"/>
        <s v="012-024-00411179"/>
        <s v="012-024-00411180"/>
        <s v="012-024-00411181"/>
        <s v="012-024-00411182"/>
        <s v="012-024-00411183"/>
        <s v="012-024-00411184"/>
        <s v="012-024-00411185"/>
        <s v="012-024-00411186"/>
        <s v="012-024-00411187"/>
        <s v="012-024-00411188"/>
        <s v="012-024-00411189"/>
        <s v="012-024-00411190"/>
        <s v="012-024-00411191"/>
        <s v="012-024-00411192"/>
        <s v="012-024-00411193"/>
        <s v="012-024-00411194"/>
        <s v="012-024-00411195"/>
        <s v="012-024-00411196"/>
        <s v="012-024-00411197"/>
        <s v="012-024-00411198"/>
        <s v="012-024-00411199"/>
        <s v="012-024-00411200"/>
        <s v="012-024-00411201"/>
        <s v="012-024-00411202"/>
        <s v="012-024-00411203"/>
        <s v="012-024-00411204"/>
        <s v="012-024-00411205"/>
        <s v="012-024-00411206"/>
        <s v="012-024-00411207"/>
        <s v="012-024-00411208"/>
        <s v="012-024-00411209"/>
        <s v="012-024-00411210"/>
        <s v="012-024-00411211"/>
        <s v="012-024-00411212"/>
        <s v="012-024-00411213"/>
        <s v="012-024-00411214"/>
        <s v="012-024-00411215"/>
        <s v="012-024-00411216"/>
        <s v="012-024-00411217"/>
        <s v="012-024-00411218"/>
        <s v="012-024-00411219"/>
        <s v="012-024-00411220"/>
        <s v="012-024-00411221"/>
        <s v="012-024-00411222"/>
        <s v="012-024-00411223"/>
        <s v="012-024-00411224"/>
        <s v="012-024-00411225"/>
        <s v="012-024-00411226"/>
        <s v="012-024-00411227"/>
        <s v="012-024-00411228"/>
        <s v="012-024-00411229"/>
        <s v="012-024-00411230"/>
        <s v="012-024-00411231"/>
        <s v="012-024-00411232"/>
        <s v="012-024-00411233"/>
        <s v="012-024-00411234"/>
        <s v="012-024-00411235"/>
        <s v="012-024-00411236"/>
        <s v="012-024-00411237"/>
        <s v="012-024-00411238"/>
        <s v="012-024-00411239"/>
        <s v="012-024-00411240"/>
        <s v="012-024-00411241"/>
        <s v="012-024-00411242"/>
        <s v="012-024-00411243"/>
        <s v="012-024-00411244"/>
        <s v="012-024-00411245"/>
        <s v="012-024-00411246"/>
        <s v="012-024-00411247"/>
        <s v="012-024-00411248"/>
        <s v="012-024-00411249"/>
        <s v="012-024-00411250"/>
        <s v="012-024-00411251"/>
        <s v="012-024-00411252"/>
        <s v="012-024-00411253"/>
        <s v="012-024-00411254"/>
        <s v="012-024-00411255"/>
        <s v="012-024-00411256"/>
        <s v="012-024-00411257"/>
        <s v="012-024-00411258"/>
        <s v="012-024-00411259"/>
        <s v="012-024-00411260"/>
        <s v="012-024-00411261"/>
        <s v="012-024-00411262"/>
        <s v="012-024-00411263"/>
        <s v="012-024-00411264"/>
        <s v="012-024-00411265"/>
        <s v="012-024-00411266"/>
        <s v="012-024-00411267"/>
        <s v="012-024-00411268"/>
        <s v="012-024-00411269"/>
        <s v="012-024-00411270"/>
        <s v="012-024-00411271"/>
        <s v="012-024-00411272"/>
        <s v="012-024-00411273"/>
        <s v="012-024-00411274"/>
        <s v="012-024-00411275"/>
        <s v="012-024-00411276"/>
        <s v="012-024-00411277"/>
        <s v="012-024-00411278"/>
        <s v="012-024-00411279"/>
        <s v="012-024-00411280"/>
        <s v="012-024-00411281"/>
        <s v="012-024-00411282"/>
        <s v="012-024-00411283"/>
        <s v="012-024-00411284"/>
        <s v="012-024-00411285"/>
        <s v="012-024-00411286"/>
        <s v="012-024-00411287"/>
        <s v="012-024-00411288"/>
        <s v="012-024-00411289"/>
        <s v="012-024-00411290"/>
        <s v="012-024-00411291"/>
        <s v="012-024-00411292"/>
        <s v="012-024-00411293"/>
        <s v="012-024-00411294"/>
        <s v="012-024-00411295"/>
        <s v="012-024-00411296"/>
        <s v="012-024-00411297"/>
        <s v="012-024-00411298"/>
        <s v="012-024-00411299"/>
        <s v="012-024-00411300"/>
        <s v="012-024-00411301"/>
        <s v="012-024-00411302"/>
        <s v="012-024-00411303"/>
        <s v="012-024-00411304"/>
        <s v="012-024-00411305"/>
        <s v="012-024-00411306"/>
        <s v="012-024-00411307"/>
        <s v="012-024-00411308"/>
        <s v="012-024-00411309"/>
        <s v="012-024-00411310"/>
        <s v="012-024-00411311"/>
        <s v="012-024-00411312"/>
        <s v="012-024-00411313"/>
        <s v="012-024-00411314"/>
        <s v="012-024-00411315"/>
        <s v="012-024-00411316"/>
        <s v="012-024-00411317"/>
        <s v="012-024-00411318"/>
        <s v="012-024-00411319"/>
        <s v="012-024-00411320"/>
        <s v="012-024-00411321"/>
        <s v="012-024-00411322"/>
        <s v="012-024-00411323"/>
        <s v="012-024-00411324"/>
        <s v="012-024-00411325"/>
        <s v="012-024-00411326"/>
        <s v="012-024-00411327"/>
        <s v="012-024-00411328"/>
        <s v="012-024-00411329"/>
        <s v="012-024-00411330"/>
        <s v="012-024-00411331"/>
        <s v="012-024-00411332"/>
        <s v="012-024-00411333"/>
        <s v="012-024-00411334"/>
        <s v="012-024-00411335"/>
        <s v="012-024-00411336"/>
        <s v="012-024-00411337"/>
        <s v="012-024-00411338"/>
        <s v="012-024-00411339"/>
        <s v="012-024-00411340"/>
        <s v="012-024-00411341"/>
        <s v="012-024-00411342"/>
        <s v="012-024-00411343"/>
        <s v="012-024-00411344"/>
        <s v="012-024-00411345"/>
        <s v="012-024-00411346"/>
        <s v="012-024-00411347"/>
        <s v="012-024-00411348"/>
        <s v="012-024-00411349"/>
        <s v="012-024-00411350"/>
        <s v="012-024-00411351"/>
        <s v="012-024-00411352"/>
        <s v="012-024-00411353"/>
        <s v="012-024-00411354"/>
        <s v="012-024-00411355"/>
        <s v="012-024-00411356"/>
        <s v="012-024-00411357"/>
        <s v="012-024-00411358"/>
        <s v="012-024-00411359"/>
        <s v="012-024-00411360"/>
        <s v="012-024-00411361"/>
        <s v="012-024-00411362"/>
        <s v="012-024-00411363"/>
        <s v="012-024-00411364"/>
        <s v="012-024-00411365"/>
        <s v="012-024-00411366"/>
        <s v="012-024-00411367"/>
        <s v="012-024-00411368"/>
        <s v="012-024-00411369"/>
        <s v="012-024-00411370"/>
        <s v="012-024-00411371"/>
        <s v="012-024-00411372"/>
        <s v="012-024-00411373"/>
        <s v="012-024-00411374"/>
        <s v="012-024-00411375"/>
        <s v="012-024-00411376"/>
        <s v="012-024-00411377"/>
        <s v="012-024-00411378"/>
        <s v="012-024-00411379"/>
        <s v="012-024-00411380"/>
        <s v="012-024-00411381"/>
        <s v="012-024-00411382"/>
        <s v="012-024-00411383"/>
        <s v="012-024-00411384"/>
        <s v="012-024-00411385"/>
        <s v="012-024-00411386"/>
        <s v="012-024-00411387"/>
        <s v="012-024-00411388"/>
        <s v="012-024-00411389"/>
        <s v="012-024-00411390"/>
        <s v="012-024-00411391"/>
        <s v="012-024-00411392"/>
        <s v="012-024-00411393"/>
        <s v="012-024-00411394"/>
        <s v="012-024-00411395"/>
        <s v="012-024-00411396"/>
        <s v="012-024-00411397"/>
        <s v="012-024-00411398"/>
        <s v="012-024-00411399"/>
        <s v="012-024-00411400"/>
        <s v="012-024-00411401"/>
        <s v="012-024-00411402"/>
        <s v="012-024-00411403"/>
        <s v="012-024-00411404"/>
        <s v="012-024-00411405"/>
        <s v="012-024-00411406"/>
        <s v="012-024-00411407"/>
        <s v="012-024-00411408"/>
        <s v="012-024-00411409"/>
        <s v="012-024-00411410"/>
        <s v="012-024-00411411"/>
        <s v="012-024-00411412"/>
        <s v="012-024-00411413"/>
        <s v="012-024-00411414"/>
        <s v="012-024-00411415"/>
        <s v="012-024-00411416"/>
        <s v="012-024-00411417"/>
        <s v="012-024-00411418"/>
        <s v="012-024-00411419"/>
        <s v="012-024-00411420"/>
        <s v="012-024-00411421"/>
        <s v="012-024-00411422"/>
        <s v="012-024-00411423"/>
        <s v="012-024-00411424"/>
        <s v="012-024-00411425"/>
        <s v="012-024-00411426"/>
        <s v="012-024-00411427"/>
        <s v="012-024-00411428"/>
        <s v="012-024-00411429"/>
        <s v="012-024-00411430"/>
        <s v="012-024-00411431"/>
        <s v="012-024-00411432"/>
        <s v="012-024-00411433"/>
        <s v="012-024-00411434"/>
        <s v="012-024-00411435"/>
        <s v="012-024-00411436"/>
        <s v="012-024-00411437"/>
        <s v="012-024-00411438"/>
        <s v="012-024-00411439"/>
        <s v="012-024-00411440"/>
        <s v="012-024-00411441"/>
        <s v="012-024-00411442"/>
        <s v="012-024-00411443"/>
        <s v="012-024-00411444"/>
        <s v="012-024-00411445"/>
        <s v="012-024-00411446"/>
        <s v="012-024-00411447"/>
        <s v="012-024-00411448"/>
        <s v="012-024-00411449"/>
        <s v="012-024-00411450"/>
        <s v="012-024-00411451"/>
        <s v="012-024-00411452"/>
        <s v="012-024-00411453"/>
        <s v="012-024-00411454"/>
        <s v="012-024-00411455"/>
        <s v="012-024-00411456"/>
        <s v="012-024-00411457"/>
        <s v="012-024-00411458"/>
        <s v="012-024-00411459"/>
        <s v="012-024-00411460"/>
        <s v="012-024-00411461"/>
        <s v="012-024-00411462"/>
        <s v="012-024-00411463"/>
        <s v="012-024-00411464"/>
        <s v="012-024-00411465"/>
        <s v="012-024-00411466"/>
        <s v="012-024-00411467"/>
        <s v="012-024-00411468"/>
        <s v="012-024-00411469"/>
        <s v="012-024-00411470"/>
        <s v="012-024-00411471"/>
        <s v="012-024-00411472"/>
        <s v="012-024-00411473"/>
        <s v="012-024-00411474"/>
        <s v="012-024-00411475"/>
        <s v="012-024-00411476"/>
        <s v="012-024-00411477"/>
        <s v="012-024-00411478"/>
        <s v="012-024-00411479"/>
        <s v="012-024-00411480"/>
        <s v="012-024-00411481"/>
        <s v="012-024-00411482"/>
        <s v="012-024-00411483"/>
        <s v="012-024-00411484"/>
        <s v="012-024-00411485"/>
        <s v="012-024-00411486"/>
        <s v="012-024-00411487"/>
        <s v="012-024-00411488"/>
        <s v="012-024-00411489"/>
        <s v="012-024-00411490"/>
        <s v="012-024-00411491"/>
        <s v="012-024-00411492"/>
        <s v="012-024-00411493"/>
        <s v="012-024-00411494"/>
        <s v="012-024-00411495"/>
        <s v="012-024-00411496"/>
        <s v="012-024-00411497"/>
        <s v="012-024-00411498"/>
        <s v="012-024-00411499"/>
        <s v="012-024-00411500"/>
        <s v="012-024-00411501"/>
        <s v="012-024-00411502"/>
        <s v="012-024-00411503"/>
        <s v="012-024-00411504"/>
        <s v="012-024-00411505"/>
        <s v="012-024-00411506"/>
        <s v="012-024-00411507"/>
        <s v="012-024-00411508"/>
        <s v="012-024-00411509"/>
        <s v="012-024-00411510"/>
        <s v="012-024-00411511"/>
        <s v="012-024-00411512"/>
        <s v="012-024-00411513"/>
        <s v="012-024-00411514"/>
        <s v="012-024-00411515"/>
        <s v="012-024-00411516"/>
        <s v="012-024-00411517"/>
        <s v="012-024-00411518"/>
        <s v="012-024-00411519"/>
        <s v="012-024-00411520"/>
        <s v="012-024-00411521"/>
        <s v="012-024-00411522"/>
        <s v="012-024-00411523"/>
        <s v="012-024-00411524"/>
        <s v="012-024-00411525"/>
        <s v="012-024-00411526"/>
        <s v="012-024-00411527"/>
        <s v="012-024-00411528"/>
        <s v="012-024-00411529"/>
        <s v="012-024-00411530"/>
        <s v="012-024-00411531"/>
        <s v="012-024-00411532"/>
        <s v="012-024-00411533"/>
        <s v="012-024-00411534"/>
        <s v="012-024-00411535"/>
        <s v="012-024-00411536"/>
        <s v="012-024-00411537"/>
        <s v="012-024-00411538"/>
        <s v="012-024-00411539"/>
        <s v="012-024-00411540"/>
        <s v="012-024-00411541"/>
        <s v="012-024-00411542"/>
        <s v="012-024-00411543"/>
        <s v="012-024-00411544"/>
        <s v="012-024-00411545"/>
        <s v="012-024-00411546"/>
        <s v="012-024-00411547"/>
        <s v="012-024-00411548"/>
        <s v="012-024-00411549"/>
        <s v="012-024-00411550"/>
        <s v="012-024-00411551"/>
        <s v="012-024-00411552"/>
        <s v="012-024-00411553"/>
        <s v="012-024-00411554"/>
        <s v="012-024-00411555"/>
        <s v="012-024-00411556"/>
        <s v="012-024-00411557"/>
        <s v="012-024-00411558"/>
        <s v="012-024-00411559"/>
        <s v="012-024-00411560"/>
        <s v="012-024-00411561"/>
        <s v="012-024-00411562"/>
        <s v="012-024-00411563"/>
        <s v="012-024-00411564"/>
        <s v="012-024-00411565"/>
        <s v="012-024-00411566"/>
        <s v="012-024-00411567"/>
        <s v="012-024-00411568"/>
        <s v="012-024-00411569"/>
        <s v="012-024-00411570"/>
        <s v="012-024-00411571"/>
        <s v="012-024-00411572"/>
        <s v="012-024-00411573"/>
        <s v="012-024-00411574"/>
        <s v="012-024-00411575"/>
        <s v="012-024-00411576"/>
        <s v="012-024-00411577"/>
        <s v="012-024-00411578"/>
        <s v="012-024-00411579"/>
        <s v="012-024-00411580"/>
        <s v="012-024-00411581"/>
        <s v="012-024-00411582"/>
        <s v="012-024-00411583"/>
        <s v="012-024-00411584"/>
        <s v="012-024-00411585"/>
        <s v="012-024-00411586"/>
        <s v="012-024-00411587"/>
        <s v="012-024-00411588"/>
        <s v="012-024-00411589"/>
        <s v="012-024-00411590"/>
        <s v="012-024-00411591"/>
        <s v="012-024-00411592"/>
        <s v="012-024-00411593"/>
        <s v="012-024-00411594"/>
        <s v="012-024-00411595"/>
        <s v="012-024-00411596"/>
        <s v="012-024-00411597"/>
        <s v="012-024-00411598"/>
        <s v="012-024-00411599"/>
        <s v="012-024-00411600"/>
        <s v="012-024-00411601"/>
        <s v="012-024-00411602"/>
        <s v="012-024-00411603"/>
        <s v="012-024-00411604"/>
        <s v="012-024-00411605"/>
        <s v="012-024-00411606"/>
        <s v="012-024-00411607"/>
        <s v="012-024-00411608"/>
        <s v="012-024-00411609"/>
        <s v="012-024-00411610"/>
        <s v="012-024-00411611"/>
        <s v="012-024-00411612"/>
        <s v="012-024-00411613"/>
        <s v="012-024-00411614"/>
        <s v="012-024-00411615"/>
        <s v="012-024-00411616"/>
        <s v="012-024-00411617"/>
        <s v="012-024-00411618"/>
        <s v="012-024-00411619"/>
        <s v="012-024-00411620"/>
        <s v="012-024-00411621"/>
        <s v="012-024-00411622"/>
        <s v="012-024-00411623"/>
        <s v="012-024-00411624"/>
        <s v="012-024-00411625"/>
        <s v="012-024-00411626"/>
        <s v="012-024-00411627"/>
        <s v="012-024-00411628"/>
        <s v="012-024-00411629"/>
        <s v="012-024-00411630"/>
        <s v="012-024-00411631"/>
        <s v="012-024-00411632"/>
        <s v="012-024-00411633"/>
        <s v="012-024-00411634"/>
        <s v="012-024-00411635"/>
        <s v="012-024-00411636"/>
        <s v="012-024-00411637"/>
        <s v="012-024-00411638"/>
        <s v="012-024-00411639"/>
        <s v="012-024-00411640"/>
        <s v="012-024-00411641"/>
        <s v="012-024-00411642"/>
        <s v="012-024-00411643"/>
        <s v="012-024-00411644"/>
        <s v="012-024-00411645"/>
        <s v="012-024-00411646"/>
        <s v="012-024-00411647"/>
        <s v="012-024-00411648"/>
        <s v="012-024-00411649"/>
        <s v="012-024-00411650"/>
        <s v="012-024-00411651"/>
        <s v="012-024-00411652"/>
        <s v="012-024-00411653"/>
        <s v="012-024-00411654"/>
        <s v="012-024-00411655"/>
        <s v="012-024-00411656"/>
        <s v="012-024-00411657"/>
        <s v="012-024-00411658"/>
        <s v="012-024-00411659"/>
        <s v="012-024-00411660"/>
        <s v="012-024-00411661"/>
        <s v="012-024-00411662"/>
        <s v="012-024-00411663"/>
        <s v="012-024-00411664"/>
        <s v="012-024-00411665"/>
        <s v="012-024-00411666"/>
        <s v="012-024-00411667"/>
        <s v="012-024-00411668"/>
        <s v="012-024-00411669"/>
        <s v="012-024-00411670"/>
        <s v="012-024-00411671"/>
        <s v="012-024-00411672"/>
        <s v="012-024-00411673"/>
        <s v="012-024-00411674"/>
        <s v="012-024-00411675"/>
        <s v="012-024-00411676"/>
        <s v="012-024-00411677"/>
        <s v="012-024-00411678"/>
        <s v="012-024-00411679"/>
        <s v="012-024-00411680"/>
        <s v="012-024-00411681"/>
        <s v="012-024-00411682"/>
        <s v="012-024-00411683"/>
        <s v="012-024-00411684"/>
        <s v="012-024-00411685"/>
        <s v="012-024-00411686"/>
        <s v="012-024-00411687"/>
        <s v="012-024-00411688"/>
        <s v="012-024-00411689"/>
        <s v="012-024-00411690"/>
        <s v="012-024-00411691"/>
        <s v="012-024-00411692"/>
        <s v="012-024-00411693"/>
        <s v="012-024-00411694"/>
        <s v="012-024-00411695"/>
        <s v="012-024-00411696"/>
        <s v="012-024-00411697"/>
        <s v="012-024-00411698"/>
        <s v="012-024-00411699"/>
        <s v="012-024-00411700"/>
        <s v="012-024-00411701"/>
        <s v="012-024-00411702"/>
        <s v="012-024-00411703"/>
        <s v="012-024-00411704"/>
        <s v="012-024-00411705"/>
        <s v="012-024-00411706"/>
        <s v="012-024-00411707"/>
        <s v="012-024-00411708"/>
        <s v="012-024-00411709"/>
        <s v="012-024-00411710"/>
        <s v="012-024-00411711"/>
        <s v="012-024-00411712"/>
        <s v="012-024-00411713"/>
        <s v="012-024-00411714"/>
        <s v="012-024-00411715"/>
        <s v="012-024-00411716"/>
        <s v="012-024-00411717"/>
        <s v="012-024-00411718"/>
        <s v="012-024-00411719"/>
        <s v="012-024-00411720"/>
        <s v="012-024-00411721"/>
        <s v="012-024-00411722"/>
        <s v="012-024-00411723"/>
        <s v="012-024-00411724"/>
        <s v="012-024-00411725"/>
        <s v="012-024-00411726"/>
        <s v="012-024-00411727"/>
        <s v="012-024-00411728"/>
        <s v="012-024-00411729"/>
        <s v="012-024-00411730"/>
        <s v="012-024-00411731"/>
        <s v="012-024-00411732"/>
        <s v="012-024-00411733"/>
        <s v="012-024-00411734"/>
        <s v="012-024-00411735"/>
        <s v="012-024-00411736"/>
        <s v="012-024-00411737"/>
        <s v="012-024-00411738"/>
        <s v="012-024-00411739"/>
        <s v="012-024-00411740"/>
        <s v="012-024-00411741"/>
        <s v="012-024-00411742"/>
        <s v="012-024-00411743"/>
        <s v="012-024-00411744"/>
        <s v="012-024-00411745"/>
        <s v="012-024-00411746"/>
        <s v="012-024-00411747"/>
        <s v="012-024-00411748"/>
        <s v="012-024-00411749"/>
        <s v="012-024-00411750"/>
        <s v="012-024-00411751"/>
        <s v="012-024-00411752"/>
        <s v="012-024-00411753"/>
        <s v="012-024-00411754"/>
        <s v="012-024-00411755"/>
        <s v="012-024-00411756"/>
        <s v="012-024-00411757"/>
        <s v="012-024-00411758"/>
        <s v="012-024-00411759"/>
        <s v="012-024-00411760"/>
        <s v="012-024-00411761"/>
        <s v="012-024-00411762"/>
        <s v="012-024-00411763"/>
        <s v="012-024-00411764"/>
        <s v="012-024-00411765"/>
        <s v="012-024-00411766"/>
        <s v="012-024-00411767"/>
        <s v="012-024-00411768"/>
        <s v="012-024-00411769"/>
        <s v="012-024-00411770"/>
        <s v="012-024-00411771"/>
        <s v="012-024-00411772"/>
        <s v="012-024-00411773"/>
        <s v="012-024-00411774"/>
        <s v="012-024-00411775"/>
        <s v="012-024-00411776"/>
        <s v="012-024-00411777"/>
        <s v="012-024-00411778"/>
        <s v="012-024-00411779"/>
        <s v="012-024-00411780"/>
        <s v="012-024-00411781"/>
        <s v="012-024-00411782"/>
        <s v="012-024-00411783"/>
        <s v="012-024-00411784"/>
        <s v="012-024-00411785"/>
        <s v="012-024-00411786"/>
        <s v="012-024-00411787"/>
        <s v="012-024-00411788"/>
        <s v="012-024-00411789"/>
        <s v="012-024-00411790"/>
        <s v="012-024-00411791"/>
        <s v="012-024-00411792"/>
        <s v="012-024-00411793"/>
        <s v="012-024-00411794"/>
        <s v="012-024-00411795"/>
        <s v="012-024-00411796"/>
        <s v="012-024-00411797"/>
        <s v="012-024-00411798"/>
        <s v="012-024-00411799"/>
        <s v="012-024-00411800"/>
        <s v="012-024-00411801"/>
        <s v="012-024-00411802"/>
        <s v="012-024-00411803"/>
        <s v="012-024-00411804"/>
        <s v="012-024-00411805"/>
        <s v="012-024-00411806"/>
        <s v="012-024-00411807"/>
        <s v="012-024-00411808"/>
        <s v="012-024-00411809"/>
        <s v="012-024-00411810"/>
        <s v="012-024-00411811"/>
        <s v="012-024-00411812"/>
        <s v="012-024-00411813"/>
        <s v="012-024-00411814"/>
        <s v="012-024-00411815"/>
        <s v="012-024-00411816"/>
        <s v="012-024-00411817"/>
        <s v="012-024-00411818"/>
        <s v="012-024-00411819"/>
        <s v="012-024-00411820"/>
        <s v="012-024-00411821"/>
        <s v="012-024-00411822"/>
        <s v="012-024-00411823"/>
        <s v="012-024-00411824"/>
        <s v="012-024-00411825"/>
        <s v="012-024-00411826"/>
        <s v="012-024-00411827"/>
        <s v="012-024-00411828"/>
        <s v="012-024-00411829"/>
        <s v="012-024-00411830"/>
        <s v="012-024-00411831"/>
        <s v="012-024-00411832"/>
        <s v="012-024-00411833"/>
        <s v="012-024-00411834"/>
        <s v="012-024-00411835"/>
        <s v="012-024-00411836"/>
        <s v="012-024-00411837"/>
        <s v="012-024-00411838"/>
        <s v="012-024-00411839"/>
        <s v="012-024-00411840"/>
        <s v="012-024-00411841"/>
        <s v="012-024-00411842"/>
        <s v="012-024-00411843"/>
        <s v="012-024-00411844"/>
        <s v="012-024-00411845"/>
        <s v="012-024-00411846"/>
        <s v="012-024-00411847"/>
        <s v="012-024-00411848"/>
        <s v="012-024-00411849"/>
        <s v="012-024-00411850"/>
        <s v="012-024-00411851"/>
        <s v="012-024-00411852"/>
        <s v="012-024-00411853"/>
        <s v="012-024-00411854"/>
        <s v="012-024-00411855"/>
        <s v="012-024-00411856"/>
        <s v="012-024-00411857"/>
        <s v="012-024-00411858"/>
        <s v="012-024-00411859"/>
        <s v="012-024-00411860"/>
        <s v="012-024-00411861"/>
        <s v="012-024-00411862"/>
        <s v="012-024-00411863"/>
        <s v="012-024-00411864"/>
        <s v="012-024-00411865"/>
        <s v="012-024-00411866"/>
        <s v="012-024-00411867"/>
        <s v="012-024-00411868"/>
        <s v="012-024-00411869"/>
        <s v="012-024-00411870"/>
        <s v="012-024-00411871"/>
        <s v="012-024-00411872"/>
        <s v="012-024-00411873"/>
        <s v="012-024-00411874"/>
        <s v="012-024-00411875"/>
        <s v="012-024-00411876"/>
        <s v="012-024-00411877"/>
        <s v="012-024-00411878"/>
        <s v="012-024-00411879"/>
        <s v="012-024-00411880"/>
        <s v="012-024-00411881"/>
        <s v="012-024-00411882"/>
        <s v="012-024-00411883"/>
        <s v="012-024-00411884"/>
        <s v="012-024-00411885"/>
        <s v="012-024-00411886"/>
        <s v="012-024-00411887"/>
        <s v="012-024-00411888"/>
        <s v="012-024-00411889"/>
        <s v="012-024-00411890"/>
        <s v="012-024-00411891"/>
        <s v="012-024-00411892"/>
        <s v="012-024-00411893"/>
        <s v="012-024-00411894"/>
        <s v="012-024-00411895"/>
        <s v="012-024-00411896"/>
        <s v="012-024-00411897"/>
        <s v="012-024-00411898"/>
        <s v="012-024-00411899"/>
        <s v="012-024-00411900"/>
        <s v="012-024-00411901"/>
        <s v="012-024-00411902"/>
        <s v="012-024-00411903"/>
        <s v="012-024-00411904"/>
        <s v="012-024-00411905"/>
        <s v="012-024-00411906"/>
        <s v="012-024-00411907"/>
        <s v="012-024-00411908"/>
        <s v="012-024-00411909"/>
        <s v="012-024-00411910"/>
        <s v="012-024-00411911"/>
        <s v="012-024-00411912"/>
        <s v="012-024-00411913"/>
        <s v="012-024-00411914"/>
        <s v="012-024-00411915"/>
        <s v="012-024-00411916"/>
        <s v="012-024-00411917"/>
        <s v="012-024-00411918"/>
        <s v="012-024-00411919"/>
        <s v="012-024-00411920"/>
        <s v="012-024-00411921"/>
        <s v="012-024-00411922"/>
        <s v="012-024-00411923"/>
        <s v="012-024-00411924"/>
        <s v="012-024-00411925"/>
        <s v="012-024-00411926"/>
        <s v="012-024-00411927"/>
        <s v="012-024-00411928"/>
        <s v="012-024-00411929"/>
        <s v="012-024-00411930"/>
        <s v="012-024-00411931"/>
        <s v="012-024-00411932"/>
        <s v="012-024-00411933"/>
        <s v="012-024-00411934"/>
        <s v="012-024-00411935"/>
        <s v="012-024-00411936"/>
        <s v="012-024-00411937"/>
        <s v="012-024-00411938"/>
        <s v="012-024-00411939"/>
        <s v="012-024-00411940"/>
        <s v="012-024-00411941"/>
        <s v="012-024-00411942"/>
        <s v="012-024-00411943"/>
        <s v="012-024-00411944"/>
        <s v="012-024-00411945"/>
        <s v="012-024-00411946"/>
        <s v="012-024-00411947"/>
        <s v="012-024-00411948"/>
        <s v="012-024-00411949"/>
        <s v="012-024-00411950"/>
        <s v="012-024-00411951"/>
        <s v="012-024-00411952"/>
        <s v="012-024-00411953"/>
        <s v="012-024-00411954"/>
        <s v="012-024-00411955"/>
        <s v="012-024-00411956"/>
        <s v="012-024-00411957"/>
        <s v="012-024-00411958"/>
        <s v="012-024-00411959"/>
        <s v="012-024-00411960"/>
        <s v="012-024-00411961"/>
        <s v="012-024-00411962"/>
        <s v="012-024-00411963"/>
        <s v="012-024-00411964"/>
        <s v="012-024-00411965"/>
        <s v="012-024-00411966"/>
        <s v="012-024-00411967"/>
        <s v="012-024-00411968"/>
        <s v="012-024-00411969"/>
        <s v="012-024-00411970"/>
        <s v="012-024-00411971"/>
        <s v="012-024-00411972"/>
        <s v="012-024-00411973"/>
        <s v="012-024-00411974"/>
        <s v="012-024-00411975"/>
        <s v="012-024-00411976"/>
        <s v="012-024-00411977"/>
        <s v="012-024-00411978"/>
        <s v="012-024-00411979"/>
        <s v="012-024-00411980"/>
        <s v="012-024-00411981"/>
        <s v="012-024-00411982"/>
        <s v="012-024-00411983"/>
        <s v="012-024-00411984"/>
        <s v="012-024-00411985"/>
        <s v="012-024-00411986"/>
        <s v="012-024-00411987"/>
        <s v="012-024-00411988"/>
        <s v="012-024-00411989"/>
        <s v="012-024-00411990"/>
        <s v="012-024-00411991"/>
        <s v="012-024-00411992"/>
        <s v="012-024-00411993"/>
        <s v="012-024-00411994"/>
        <s v="012-024-00411995"/>
        <s v="012-024-00411996"/>
        <s v="012-024-00411997"/>
        <s v="012-024-00411998"/>
        <s v="012-024-00411999"/>
        <s v="012-024-00412000"/>
        <s v="012-024-00412001"/>
        <s v="012-024-00412002"/>
        <s v="012-024-00412003"/>
        <s v="012-024-00412004"/>
        <s v="012-024-00412005"/>
        <s v="012-024-00412006"/>
        <s v="012-024-00412007"/>
        <s v="012-024-00412008"/>
        <s v="012-024-00412009"/>
        <s v="012-024-00412010"/>
        <s v="012-024-00412011"/>
        <s v="012-024-00412012"/>
        <s v="012-024-00412013"/>
        <s v="012-024-00412014"/>
        <s v="012-024-00412015"/>
        <s v="012-024-00412016"/>
        <s v="012-024-00412017"/>
        <s v="012-024-00412018"/>
        <s v="012-024-00412019"/>
        <s v="012-024-00412020"/>
        <s v="012-024-00412021"/>
        <s v="012-024-00412022"/>
        <s v="012-024-00412023"/>
        <s v="012-024-00412024"/>
        <s v="012-024-00412025"/>
        <s v="012-024-00412026"/>
        <s v="012-024-00412027"/>
        <s v="012-024-00412028"/>
        <s v="012-024-00412029"/>
        <s v="012-024-00412030"/>
        <s v="012-024-00412031"/>
        <s v="012-024-00412032"/>
        <s v="012-024-00412033"/>
        <s v="012-024-00412034"/>
        <s v="012-024-00412035"/>
        <s v="012-024-00412036"/>
        <s v="012-024-00412037"/>
        <s v="012-024-00412038"/>
        <s v="012-024-00412039"/>
        <s v="012-024-00412040"/>
        <s v="012-024-00412041"/>
        <s v="012-024-00412042"/>
        <s v="012-024-00412043"/>
        <s v="012-024-00412044"/>
        <s v="012-024-00412045"/>
        <s v="012-024-00412046"/>
        <s v="012-024-00412047"/>
        <s v="012-024-00412048"/>
        <s v="012-024-00412049"/>
        <s v="012-024-00412050"/>
        <s v="012-024-00412051"/>
        <s v="012-024-00412052"/>
        <s v="012-024-00412053"/>
        <s v="012-024-00412054"/>
        <s v="012-024-00412055"/>
        <s v="012-024-00412056"/>
        <s v="012-024-00412057"/>
        <s v="012-024-00412058"/>
        <s v="012-024-00412059"/>
        <s v="012-024-00412060"/>
        <s v="012-024-00412061"/>
        <s v="012-024-00412062"/>
        <s v="012-024-00412063"/>
        <s v="012-024-00412064"/>
        <s v="012-024-00412065"/>
        <s v="012-024-00412066"/>
        <s v="012-024-00412067"/>
        <s v="012-024-00412068"/>
        <s v="012-024-00412069"/>
        <s v="012-024-00412070"/>
        <s v="012-024-00412071"/>
        <s v="012-024-00412072"/>
        <s v="012-024-00412073"/>
        <s v="012-024-00412074"/>
        <s v="012-024-00412075"/>
        <s v="012-024-00412076"/>
        <s v="012-024-00412077"/>
        <s v="012-024-00412078"/>
        <s v="012-024-00412079"/>
        <s v="012-024-00412080"/>
        <s v="012-024-00412081"/>
        <s v="012-024-00412082"/>
        <s v="012-024-00412083"/>
        <s v="012-024-00412084"/>
        <s v="012-024-00412085"/>
        <s v="012-024-00412086"/>
        <s v="012-024-00412087"/>
        <s v="012-024-00412088"/>
        <s v="012-024-00412089"/>
        <s v="012-024-00412090"/>
        <s v="012-024-00412091"/>
        <s v="012-024-00412092"/>
        <s v="012-024-00412093"/>
        <s v="012-024-00412094"/>
        <s v="012-024-00412095"/>
        <s v="012-024-00412096"/>
        <s v="012-024-00412097"/>
        <s v="012-024-00412098"/>
        <s v="012-024-00412099"/>
        <s v="012-024-00412100"/>
        <s v="012-024-00412101"/>
        <s v="012-024-00412102"/>
        <s v="012-024-00412103"/>
        <s v="012-024-00412104"/>
        <s v="012-024-00412105"/>
        <s v="012-024-00412106"/>
        <s v="012-024-00412107"/>
        <s v="012-024-00412108"/>
        <s v="012-024-00412109"/>
        <s v="012-024-00412110"/>
        <s v="012-024-00412111"/>
        <s v="012-024-00412112"/>
        <s v="012-024-00412113"/>
        <s v="012-024-00412114"/>
        <s v="012-024-00412115"/>
        <s v="012-024-00412116"/>
        <s v="012-024-00412117"/>
        <s v="012-024-00412118"/>
        <s v="012-024-00412119"/>
        <s v="012-024-00412120"/>
        <s v="012-024-00412121"/>
        <s v="012-024-00412122"/>
        <s v="012-024-00412123"/>
        <s v="012-024-00412124"/>
        <s v="012-024-00412125"/>
        <s v="012-024-00412126"/>
        <s v="012-024-00412127"/>
        <s v="012-024-00412128"/>
        <s v="012-024-00412129"/>
        <s v="012-024-00412130"/>
        <s v="012-024-00412131"/>
        <s v="012-024-00412132"/>
        <s v="012-024-00412133"/>
        <s v="012-024-00412134"/>
        <s v="012-024-00412135"/>
        <s v="012-024-00412136"/>
        <s v="012-024-00412137"/>
        <s v="012-024-00412138"/>
        <s v="012-024-00412139"/>
        <s v="012-024-00412140"/>
        <s v="012-024-00412141"/>
        <s v="012-024-00412142"/>
        <s v="012-024-00412143"/>
        <s v="012-024-00412144"/>
        <s v="012-024-00412145"/>
        <s v="012-024-00412146"/>
        <s v="012-024-00412147"/>
        <s v="012-024-00412148"/>
        <s v="012-024-00412149"/>
        <s v="012-024-00412150"/>
        <s v="012-024-00412151"/>
        <s v="012-024-00412152"/>
        <s v="012-024-00412153"/>
        <s v="012-024-00412154"/>
        <s v="012-024-00412155"/>
        <s v="012-024-00412156"/>
        <s v="012-024-00412157"/>
        <s v="012-024-00412158"/>
        <s v="012-024-00412159"/>
        <s v="012-024-00412160"/>
        <s v="012-024-00412161"/>
        <s v="012-024-00412162"/>
        <s v="012-024-00412163"/>
        <s v="012-024-00412164"/>
        <s v="012-024-00412165"/>
        <s v="012-024-00412166"/>
        <s v="012-024-00412167"/>
        <s v="012-024-00412168"/>
        <s v="012-024-00412169"/>
        <s v="012-024-00412170"/>
        <s v="012-024-00412171"/>
        <s v="012-024-00412172"/>
        <s v="012-024-00412173"/>
        <s v="012-024-00412174"/>
        <s v="012-024-00412175"/>
        <s v="012-024-00412176"/>
        <s v="012-024-00412177"/>
        <s v="012-024-00412178"/>
        <s v="012-024-00412179"/>
        <s v="012-024-00412180"/>
        <s v="012-024-00412181"/>
        <s v="012-024-00412182"/>
        <s v="012-024-00412183"/>
        <s v="012-024-00412184"/>
        <s v="012-024-00412185"/>
        <s v="012-024-00412186"/>
        <s v="012-024-00412187"/>
        <s v="012-024-00412188"/>
        <s v="012-024-00412189"/>
        <s v="012-024-00412190"/>
        <s v="012-024-00412191"/>
        <s v="012-024-00412192"/>
        <s v="012-024-00412193"/>
        <s v="012-024-00412194"/>
        <s v="012-024-00412195"/>
        <s v="012-024-00412196"/>
        <s v="012-024-00412197"/>
        <s v="012-024-00412198"/>
        <s v="012-024-00412199"/>
        <s v="012-024-00412200"/>
        <s v="012-024-00412201"/>
        <s v="012-024-00412202"/>
        <s v="012-024-00412203"/>
        <s v="012-024-00412204"/>
        <s v="012-024-00412205"/>
        <s v="012-024-00412206"/>
        <s v="012-024-00412207"/>
        <s v="012-024-00412208"/>
        <s v="012-024-00412209"/>
        <s v="012-024-00412210"/>
        <s v="012-024-00412211"/>
        <s v="012-024-00412212"/>
        <s v="012-024-00412213"/>
        <s v="012-024-00412214"/>
        <s v="012-024-00412215"/>
        <s v="012-024-00412216"/>
        <s v="012-024-00412217"/>
        <s v="012-024-00412218"/>
        <s v="012-024-00412219"/>
        <s v="012-024-00412220"/>
        <s v="012-024-00412221"/>
        <s v="012-024-00412222"/>
        <s v="012-024-00412223"/>
        <s v="012-024-00412224"/>
        <s v="012-024-00412225"/>
        <s v="012-024-00412226"/>
        <s v="012-024-00412227"/>
        <s v="012-024-00412228"/>
        <s v="012-024-00412229"/>
        <s v="012-024-00412230"/>
        <s v="012-024-00412231"/>
        <s v="012-024-00412232"/>
        <s v="012-024-00412233"/>
        <s v="012-024-00412234"/>
        <s v="012-024-00412235"/>
        <s v="012-024-00412236"/>
        <s v="012-024-00412237"/>
        <s v="012-024-00412238"/>
        <s v="012-024-00412239"/>
        <s v="012-024-00412240"/>
        <s v="012-024-00412241"/>
        <s v="012-024-00412242"/>
        <s v="012-024-00412243"/>
        <s v="012-024-00412244"/>
        <s v="012-024-00412245"/>
        <s v="012-024-00412246"/>
        <s v="012-024-00412247"/>
        <s v="012-024-00412248"/>
        <s v="012-024-00412249"/>
        <s v="012-024-00412250"/>
        <s v="012-024-00412251"/>
        <s v="012-024-00412252"/>
        <s v="012-024-00412253"/>
        <s v="012-024-00412254"/>
        <s v="012-024-00412255"/>
        <s v="012-024-00412256"/>
        <s v="012-024-00412257"/>
        <s v="012-024-00412258"/>
        <s v="012-024-00412259"/>
        <s v="012-024-00412260"/>
        <s v="012-024-00412261"/>
        <s v="012-024-00412262"/>
        <s v="012-024-00412263"/>
        <s v="012-024-00412264"/>
        <s v="012-024-00412265"/>
        <s v="012-024-00412266"/>
        <s v="012-024-00412267"/>
        <s v="012-024-00412268"/>
        <s v="012-024-00412269"/>
        <s v="012-024-00412270"/>
        <s v="012-024-00412271"/>
        <s v="012-024-00412272"/>
        <s v="012-024-00412273"/>
        <s v="012-024-00412274"/>
        <s v="012-024-00412275"/>
        <s v="012-024-00412276"/>
        <s v="012-024-00412277"/>
        <s v="012-024-00412278"/>
        <s v="012-024-00412279"/>
        <s v="012-024-00412280"/>
        <s v="012-024-00412281"/>
        <s v="012-024-00412282"/>
        <s v="012-024-00412283"/>
        <s v="012-024-00412284"/>
        <s v="012-024-00412285"/>
        <s v="012-024-00412286"/>
        <s v="012-024-00412287"/>
        <s v="012-024-00412288"/>
        <s v="012-024-00412289"/>
        <s v="012-024-00412290"/>
        <s v="012-024-00412291"/>
        <s v="012-024-00412292"/>
        <s v="012-024-00412293"/>
        <s v="012-024-00412294"/>
        <s v="012-024-00412295"/>
        <s v="012-024-00412296"/>
        <s v="012-024-00412297"/>
        <s v="012-024-00412298"/>
        <s v="012-024-00412299"/>
        <s v="012-024-00412300"/>
        <s v="012-024-00412301"/>
        <s v="012-024-00412302"/>
        <s v="012-024-00412303"/>
        <s v="012-024-00412304"/>
        <s v="012-024-00412305"/>
        <s v="012-024-00412306"/>
        <s v="012-024-00412307"/>
        <s v="012-024-00412308"/>
        <s v="012-024-00412309"/>
        <s v="012-024-00412310"/>
        <s v="012-024-00412311"/>
        <s v="012-024-00412312"/>
        <s v="012-024-00412313"/>
        <s v="012-024-00412314"/>
        <s v="012-024-00412315"/>
        <s v="012-024-00412316"/>
        <s v="012-024-00412317"/>
        <s v="012-024-00412318"/>
        <s v="012-024-00412319"/>
        <s v="012-024-00412320"/>
        <s v="012-024-00412321"/>
        <s v="012-024-00412322"/>
        <s v="012-024-00412323"/>
        <s v="012-024-00412324"/>
        <s v="012-024-00412325"/>
        <s v="012-024-00412326"/>
        <s v="012-024-00412327"/>
        <s v="012-024-00412328"/>
        <s v="012-024-00412329"/>
        <s v="012-024-00412330"/>
        <s v="012-024-00412331"/>
        <s v="012-024-00412332"/>
        <s v="012-024-00412333"/>
        <s v="012-024-00412334"/>
        <s v="012-024-00412335"/>
        <s v="012-024-00412336"/>
        <s v="012-024-00412337"/>
        <s v="012-024-00412338"/>
        <s v="012-024-00412339"/>
        <s v="012-024-00412340"/>
        <s v="012-024-00412341"/>
        <s v="012-024-00412342"/>
        <s v="012-024-00412343"/>
        <s v="012-024-00412344"/>
        <s v="012-024-00412345"/>
        <s v="012-024-00412346"/>
        <s v="012-024-00412347"/>
        <s v="012-024-00412348"/>
        <s v="012-024-00412349"/>
        <s v="012-024-00412350"/>
        <s v="012-024-00412351"/>
        <s v="012-024-00412352"/>
        <s v="012-024-00412353"/>
        <s v="012-024-00412354"/>
        <s v="012-024-00412355"/>
        <s v="012-024-00412356"/>
        <s v="012-024-00412357"/>
        <s v="012-024-00412358"/>
        <s v="012-024-00412359"/>
        <s v="012-024-00412360"/>
        <s v="012-024-00412361"/>
        <s v="012-024-00412362"/>
        <s v="012-024-00412363"/>
        <s v="012-024-00412364"/>
        <s v="012-024-00412365"/>
        <s v="012-024-00412366"/>
        <s v="012-024-00412367"/>
        <s v="012-024-00412368"/>
        <s v="012-024-00412369"/>
        <s v="012-024-00412370"/>
        <s v="012-024-00412371"/>
        <s v="012-024-00412372"/>
        <s v="012-024-00412373"/>
        <s v="012-024-00412374"/>
        <s v="012-024-00412375"/>
        <s v="012-024-00412376"/>
        <s v="012-024-00412377"/>
        <s v="012-024-00412378"/>
        <s v="012-024-00412379"/>
        <s v="012-024-00412380"/>
        <s v="012-024-00412381"/>
        <s v="012-024-00412382"/>
        <s v="012-024-00412383"/>
        <s v="012-024-00412384"/>
        <s v="012-024-00412385"/>
        <s v="012-024-00412386"/>
        <s v="012-024-00412387"/>
        <s v="012-024-00412388"/>
        <s v="012-024-00412389"/>
        <s v="012-024-00412390"/>
        <s v="012-024-00412391"/>
        <s v="012-024-00412392"/>
        <s v="012-024-00412393"/>
        <s v="012-024-00412394"/>
        <s v="012-024-00412395"/>
        <s v="012-024-00412396"/>
        <s v="012-024-00412397"/>
        <s v="012-024-00412398"/>
        <s v="012-024-00412399"/>
        <s v="012-024-00412400"/>
        <s v="012-024-00412401"/>
        <s v="012-024-00412402"/>
        <s v="012-024-00412403"/>
        <s v="012-024-00412404"/>
        <s v="012-024-00412405"/>
        <s v="012-024-00412406"/>
        <s v="012-024-00412407"/>
        <s v="012-024-00412408"/>
        <s v="012-024-00412409"/>
        <s v="012-024-00412410"/>
        <s v="012-024-00412411"/>
        <s v="012-024-00412412"/>
        <s v="012-024-00412413"/>
        <s v="012-024-00412414"/>
        <s v="012-024-00412415"/>
        <s v="012-024-00412416"/>
        <s v="012-024-00412417"/>
        <s v="012-024-00412418"/>
        <s v="012-024-00412419"/>
        <s v="012-024-00412420"/>
        <s v="012-024-00412421"/>
        <s v="012-024-00412422"/>
        <s v="012-024-00412423"/>
        <s v="012-024-00412424"/>
        <s v="012-024-00412425"/>
        <s v="012-024-00412426"/>
        <s v="012-024-00412427"/>
        <s v="012-024-00412428"/>
        <s v="012-024-00412429"/>
        <s v="012-024-00412430"/>
        <s v="012-024-00412431"/>
        <s v="012-024-00412432"/>
        <s v="012-024-00412433"/>
        <s v="012-024-00412434"/>
        <s v="012-024-00412435"/>
        <s v="012-024-00412436"/>
        <s v="012-024-00412437"/>
        <s v="012-024-00412438"/>
        <s v="012-024-00412439"/>
        <s v="012-024-00412440"/>
        <s v="012-024-00412441"/>
        <s v="012-024-00412442"/>
        <s v="012-024-00412443"/>
        <s v="012-024-00412444"/>
        <s v="012-024-00412445"/>
        <s v="012-024-00412446"/>
        <s v="012-024-00412447"/>
        <s v="012-024-00412448"/>
        <s v="012-024-00412449"/>
        <s v="012-024-00412450"/>
        <s v="012-024-00412451"/>
        <s v="012-024-00412452"/>
        <s v="012-024-00412453"/>
        <s v="012-024-00412454"/>
        <s v="012-024-00412455"/>
        <s v="012-024-00412456"/>
        <s v="012-024-00412457"/>
        <s v="012-024-00412458"/>
        <s v="012-024-00412459"/>
        <s v="012-024-00412460"/>
        <s v="012-024-00412461"/>
        <s v="012-024-00412462"/>
        <s v="012-024-00412463"/>
        <s v="012-024-00412464"/>
        <s v="012-024-00412465"/>
        <s v="012-024-00412466"/>
        <s v="012-024-00412467"/>
        <s v="012-024-00412468"/>
        <s v="012-024-00412469"/>
        <s v="012-024-00412470"/>
        <s v="012-024-00412471"/>
        <s v="012-024-00412472"/>
        <s v="012-024-00412473"/>
        <s v="012-024-00412474"/>
        <s v="012-024-00412475"/>
        <s v="012-024-00412476"/>
        <s v="012-024-00412477"/>
        <s v="012-024-00412478"/>
        <s v="012-024-00412479"/>
        <s v="012-024-00412480"/>
        <s v="012-024-00412481"/>
        <s v="012-024-00412482"/>
        <s v="012-024-00412483"/>
        <s v="012-024-00412484"/>
        <s v="012-024-00412485"/>
        <s v="012-024-00412486"/>
        <s v="012-024-00412487"/>
        <s v="012-024-00412488"/>
        <s v="012-024-00412489"/>
        <s v="012-024-00412490"/>
        <s v="012-024-00412491"/>
        <s v="012-024-00412492"/>
        <s v="012-024-00412493"/>
        <s v="012-024-00412494"/>
        <s v="012-024-00412495"/>
        <s v="012-024-00412496"/>
        <s v="012-024-00412497"/>
        <s v="012-024-00412498"/>
        <s v="012-024-00412499"/>
        <s v="012-024-00412500"/>
        <s v="012-024-00412501"/>
        <s v="012-024-00412502"/>
        <s v="012-024-00412503"/>
        <s v="012-024-00412504"/>
        <s v="012-024-00412505"/>
        <s v="012-024-00412506"/>
        <s v="012-024-00412507"/>
        <s v="012-024-00412508"/>
        <s v="012-024-00412509"/>
        <s v="012-024-00412510"/>
        <s v="012-024-00412511"/>
        <s v="012-024-00412512"/>
        <s v="012-024-00412513"/>
        <s v="012-024-00412514"/>
        <s v="012-024-00412515"/>
        <s v="012-024-00412516"/>
        <s v="012-024-00412517"/>
        <s v="012-024-00412518"/>
        <s v="012-024-00412519"/>
        <s v="012-024-00412520"/>
        <s v="012-024-00412521"/>
        <s v="012-024-00412522"/>
        <s v="012-024-00412523"/>
        <s v="012-024-00412524"/>
        <s v="012-024-00412525"/>
        <s v="012-024-00412526"/>
        <s v="012-024-00412527"/>
        <s v="012-024-00412528"/>
        <s v="012-024-00412529"/>
        <s v="012-024-00412530"/>
        <s v="012-024-00412531"/>
        <s v="012-024-00412532"/>
        <s v="012-024-00412533"/>
        <s v="012-024-00412534"/>
        <s v="012-024-00412535"/>
        <s v="012-024-00412536"/>
        <s v="012-024-00412537"/>
        <s v="012-024-00412538"/>
        <s v="012-024-00412539"/>
        <s v="012-024-00412540"/>
        <s v="012-024-00412541"/>
        <s v="012-024-00412542"/>
        <s v="012-024-00412543"/>
        <s v="012-024-00412544"/>
        <s v="012-024-00412545"/>
        <s v="012-024-00412546"/>
        <s v="012-024-00412547"/>
        <s v="012-024-00412548"/>
        <s v="012-024-00412549"/>
        <s v="012-024-00412550"/>
        <s v="012-024-00412551"/>
        <s v="012-024-00412552"/>
        <s v="012-024-00412553"/>
        <s v="012-024-00412554"/>
        <s v="012-024-00412555"/>
        <s v="012-024-00412556"/>
        <s v="012-024-00412557"/>
        <s v="012-024-00412558"/>
        <s v="012-024-00412559"/>
        <s v="012-024-00412560"/>
        <s v="012-024-00412561"/>
        <s v="012-024-00412562"/>
        <s v="012-024-00412563"/>
        <s v="012-024-00412564"/>
        <s v="012-024-00412565"/>
        <s v="012-024-00412566"/>
        <s v="012-024-00412567"/>
        <s v="012-024-00412568"/>
        <s v="012-024-00412569"/>
        <s v="012-024-00412570"/>
        <s v="012-024-00412571"/>
        <s v="012-024-00412572"/>
        <s v="012-024-00412573"/>
        <s v="012-024-00412574"/>
        <s v="012-024-00412575"/>
        <s v="012-024-00412576"/>
        <s v="012-024-00412577"/>
        <s v="012-024-00412578"/>
        <s v="012-024-00412579"/>
        <s v="012-024-00412580"/>
        <s v="012-024-00412581"/>
        <s v="012-024-00412582"/>
        <s v="012-024-00412583"/>
        <s v="012-024-00412584"/>
        <s v="012-024-00412585"/>
        <s v="012-024-00412586"/>
        <s v="012-024-00412587"/>
        <s v="012-024-00412588"/>
        <s v="012-024-00412589"/>
        <s v="012-024-00412590"/>
        <s v="012-024-00412591"/>
        <s v="012-024-00412592"/>
        <s v="012-024-00412593"/>
        <s v="012-024-00412594"/>
        <s v="012-024-00412595"/>
        <s v="012-024-00412596"/>
        <s v="012-024-00412597"/>
        <s v="012-024-00412598"/>
        <s v="012-024-00412599"/>
        <s v="012-024-00412600"/>
        <s v="012-024-00412601"/>
        <s v="012-024-00412602"/>
        <s v="012-024-00412603"/>
        <s v="012-024-00412604"/>
        <s v="012-024-00412605"/>
        <s v="012-024-00412606"/>
        <s v="012-024-00412607"/>
        <s v="012-024-00412608"/>
        <s v="012-024-00412609"/>
        <s v="012-024-00412610"/>
        <s v="012-024-00412611"/>
        <s v="012-024-00412612"/>
        <s v="012-024-00412613"/>
        <s v="012-024-00412614"/>
        <s v="012-024-00412615"/>
        <s v="012-024-00412616"/>
        <s v="012-024-00412617"/>
        <s v="012-024-00412618"/>
        <s v="012-024-00412619"/>
        <s v="012-024-00412620"/>
        <s v="012-024-00412621"/>
        <s v="012-024-00412622"/>
        <s v="012-024-00412623"/>
        <s v="012-024-00412624"/>
        <s v="012-024-00412625"/>
        <s v="012-024-00412626"/>
        <s v="012-024-00412627"/>
        <s v="012-024-00412628"/>
        <s v="012-024-00412629"/>
        <s v="012-024-00412630"/>
        <s v="012-024-00412631"/>
        <s v="012-024-00412632"/>
        <s v="012-024-00412633"/>
        <s v="012-024-00412634"/>
        <s v="012-024-00412635"/>
        <s v="012-024-00412636"/>
        <s v="012-024-00412637"/>
        <s v="012-024-00412638"/>
        <s v="012-024-00412639"/>
        <s v="012-024-00412640"/>
        <s v="012-024-00412641"/>
        <s v="012-024-00412642"/>
        <s v="012-024-00412643"/>
        <s v="012-024-00412644"/>
        <s v="012-024-00412645"/>
        <s v="012-024-00412646"/>
        <s v="012-024-00412647"/>
        <s v="012-024-00412648"/>
        <s v="012-024-00412649"/>
        <s v="012-024-00412650"/>
        <s v="012-024-00412651"/>
        <s v="012-024-00412652"/>
        <s v="012-024-00412653"/>
        <s v="012-024-00412654"/>
        <s v="012-024-00412655"/>
        <s v="012-024-00412656"/>
        <s v="012-024-00412657"/>
        <s v="012-024-00412658"/>
        <s v="012-024-00412659"/>
        <s v="012-024-00412660"/>
        <s v="012-024-00412661"/>
        <s v="012-024-00412662"/>
        <s v="012-024-00412663"/>
        <s v="012-024-00412664"/>
        <s v="012-024-00412665"/>
        <s v="012-024-00412666"/>
        <s v="012-024-00412667"/>
        <s v="012-024-00412668"/>
        <s v="012-024-00412669"/>
        <s v="012-024-00412670"/>
        <s v="012-024-00412671"/>
        <s v="012-024-00412672"/>
        <s v="012-024-00412673"/>
        <s v="012-024-00412674"/>
        <s v="012-024-00412675"/>
        <s v="012-024-00412676"/>
        <s v="012-024-00412677"/>
        <s v="012-024-00412678"/>
        <s v="012-024-00412679"/>
        <s v="012-024-00412680"/>
        <s v="012-024-00412681"/>
        <s v="012-024-00412682"/>
        <s v="012-024-00412683"/>
        <s v="012-024-00412684"/>
        <s v="012-024-00412685"/>
        <s v="012-024-00412686"/>
        <s v="012-024-00412687"/>
        <s v="012-024-00412688"/>
        <s v="012-024-00412689"/>
        <s v="012-024-00412690"/>
        <s v="012-024-00412691"/>
        <s v="012-024-00412692"/>
        <s v="012-024-00412693"/>
        <s v="012-024-00412694"/>
        <s v="012-024-00412695"/>
        <s v="012-024-00412696"/>
        <s v="012-024-00412697"/>
        <s v="012-024-00412698"/>
        <s v="012-024-00412699"/>
        <s v="012-024-00412700"/>
        <s v="012-024-00412701"/>
        <s v="012-024-00412702"/>
        <s v="012-024-00412703"/>
        <s v="012-024-00412704"/>
        <s v="012-024-00412705"/>
        <s v="012-024-00412706"/>
        <s v="012-024-00412707"/>
        <s v="012-024-00412708"/>
        <s v="012-024-00412709"/>
        <s v="012-024-00412710"/>
        <s v="012-024-00412711"/>
        <s v="012-024-00412712"/>
        <s v="012-024-00412713"/>
        <s v="012-024-00412714"/>
        <s v="012-024-00412715"/>
        <s v="012-024-00412716"/>
        <s v="012-024-00412717"/>
        <s v="012-024-00412718"/>
        <s v="012-024-00412719"/>
        <s v="012-024-00412720"/>
        <s v="012-024-00412721"/>
        <s v="012-024-00412722"/>
        <s v="012-024-00412723"/>
        <s v="012-024-00412724"/>
        <s v="012-024-00412725"/>
        <s v="012-024-00412726"/>
        <s v="012-024-00412727"/>
        <s v="012-024-00412728"/>
        <s v="012-024-00412729"/>
        <s v="012-024-00412730"/>
        <s v="012-024-00412731"/>
        <s v="012-024-00412732"/>
        <s v="012-024-00412733"/>
        <s v="012-024-00412734"/>
        <s v="012-024-00412735"/>
        <s v="012-024-00412736"/>
        <s v="012-024-00412737"/>
        <s v="012-024-00412738"/>
        <s v="012-024-00412739"/>
        <s v="012-024-00412740"/>
        <s v="012-024-00412741"/>
        <s v="012-024-00412742"/>
        <s v="012-024-00412743"/>
        <s v="012-024-00412744"/>
        <s v="012-024-00412745"/>
        <s v="012-024-00412746"/>
        <s v="012-024-00412747"/>
        <s v="012-024-00412748"/>
        <s v="012-024-00412749"/>
        <s v="012-024-00412750"/>
        <s v="012-024-00412751"/>
        <s v="012-024-00412752"/>
        <s v="012-024-00412753"/>
        <s v="012-024-00412754"/>
        <s v="012-024-00412755"/>
        <s v="012-024-00412756"/>
        <s v="012-024-00412757"/>
        <s v="012-024-00412758"/>
        <s v="012-024-00412759"/>
        <s v="012-024-00412760"/>
        <s v="012-024-00412761"/>
        <s v="012-024-00412762"/>
        <s v="012-024-00412763"/>
        <s v="012-024-00412764"/>
        <s v="012-024-00412765"/>
        <s v="012-024-00412766"/>
        <s v="012-024-00412767"/>
        <s v="012-024-00412768"/>
        <s v="012-024-00412769"/>
        <s v="012-024-00412770"/>
        <s v="012-024-00412771"/>
        <s v="012-024-00412772"/>
        <s v="012-024-00412773"/>
        <s v="012-024-00412774"/>
        <s v="012-024-00412775"/>
        <s v="012-024-00412776"/>
        <s v="012-024-00412777"/>
        <s v="012-024-00412778"/>
        <s v="012-024-00412779"/>
        <s v="012-024-00412780"/>
        <s v="012-024-00412781"/>
        <s v="012-024-00412782"/>
        <s v="012-024-00412783"/>
        <s v="012-024-00412784"/>
        <s v="012-024-00412785"/>
        <s v="012-024-00412786"/>
        <s v="012-024-00412787"/>
        <s v="012-024-00412788"/>
        <s v="012-024-00412789"/>
        <s v="012-024-00412790"/>
        <s v="012-024-00412791"/>
        <s v="012-024-00412792"/>
        <s v="012-024-00412793"/>
        <s v="012-024-00412794"/>
        <s v="012-024-00412795"/>
        <s v="012-024-00412796"/>
        <s v="012-024-00412797"/>
        <s v="012-024-00412798"/>
        <s v="012-024-00412799"/>
        <s v="012-024-00412800"/>
        <s v="012-024-00412801"/>
        <s v="012-024-00412802"/>
        <s v="012-024-00412803"/>
        <s v="012-024-00412804"/>
        <s v="012-024-00412805"/>
        <s v="012-024-00412806"/>
        <s v="012-024-00412807"/>
        <s v="012-024-00412808"/>
        <s v="012-024-00412809"/>
        <s v="012-024-00412810"/>
        <s v="012-024-00412811"/>
        <s v="012-024-00412812"/>
        <s v="012-024-00412813"/>
        <s v="012-024-00412814"/>
        <s v="012-024-00412815"/>
        <s v="012-024-00412816"/>
        <s v="012-024-00412817"/>
        <s v="012-024-00412818"/>
        <s v="012-024-00412819"/>
        <s v="012-024-00412820"/>
        <s v="012-024-00412821"/>
        <s v="012-024-00412822"/>
        <s v="012-024-00412823"/>
        <s v="012-024-00412824"/>
        <s v="012-024-00412825"/>
        <s v="012-024-00412826"/>
        <s v="012-024-00412827"/>
        <s v="012-024-00412828"/>
        <s v="012-024-00412829"/>
        <s v="012-024-00412830"/>
        <s v="012-024-00412831"/>
        <s v="012-024-00412832"/>
        <s v="012-024-00412833"/>
        <s v="012-024-00412834"/>
        <s v="012-024-00412835"/>
        <s v="012-024-00412836"/>
        <s v="012-024-00412837"/>
        <s v="012-024-00412838"/>
        <s v="012-024-00412839"/>
        <s v="012-024-00412840"/>
        <s v="012-024-00412841"/>
        <s v="012-024-00412842"/>
        <s v="012-024-00412843"/>
        <s v="012-024-00412844"/>
        <s v="012-024-00412845"/>
        <s v="012-024-00412846"/>
        <s v="012-024-00412847"/>
        <s v="012-024-00412848"/>
        <s v="012-024-00412849"/>
        <s v="012-024-00412850"/>
        <s v="012-024-00412851"/>
        <s v="012-024-00412852"/>
        <s v="012-024-00412853"/>
        <s v="012-024-00412854"/>
        <s v="012-024-00412855"/>
        <s v="012-024-00412856"/>
        <s v="012-024-00412857"/>
        <s v="012-024-00412858"/>
        <s v="012-024-00412859"/>
        <s v="012-024-00412860"/>
        <s v="012-024-00412861"/>
        <s v="012-024-00412862"/>
        <s v="012-024-00412863"/>
        <s v="012-024-00412864"/>
        <s v="012-024-00412865"/>
        <s v="012-024-00412866"/>
        <s v="012-024-00412867"/>
        <s v="012-024-00412868"/>
        <s v="012-024-00412869"/>
        <s v="012-024-00412870"/>
        <s v="012-024-00412871"/>
        <s v="012-024-00412872"/>
        <s v="012-024-00412873"/>
        <s v="012-024-00412874"/>
        <s v="012-024-00412875"/>
        <s v="012-024-00412876"/>
        <s v="012-024-00412877"/>
        <s v="012-024-00412878"/>
        <s v="012-024-00412879"/>
        <s v="012-024-00412880"/>
        <s v="012-024-00412881"/>
        <s v="012-024-00412882"/>
        <s v="012-024-00412883"/>
        <s v="012-024-00412884"/>
        <s v="012-024-00412885"/>
        <s v="012-024-00412886"/>
        <s v="012-024-00412887"/>
        <s v="012-024-00412888"/>
        <s v="012-024-00412889"/>
        <s v="012-024-00412890"/>
        <s v="012-024-00412891"/>
        <s v="012-024-00412892"/>
        <s v="012-024-00412893"/>
        <s v="012-024-00412894"/>
        <s v="012-024-00412895"/>
        <s v="012-024-00412896"/>
        <s v="012-024-00412897"/>
        <s v="012-024-00412898"/>
        <s v="012-024-00412899"/>
        <s v="012-024-00412900"/>
        <s v="012-024-00412901"/>
        <s v="012-024-00412902"/>
        <s v="012-024-00412903"/>
        <s v="012-024-00412904"/>
        <s v="012-024-00412905"/>
        <s v="012-024-00412906"/>
        <s v="012-024-00412907"/>
        <s v="012-024-00412908"/>
        <s v="012-024-00412909"/>
        <s v="012-024-00412910"/>
        <s v="012-024-00412911"/>
        <s v="012-024-00412912"/>
        <s v="012-024-00412913"/>
        <s v="012-024-00412914"/>
        <s v="012-024-00412915"/>
        <s v="012-024-00412916"/>
        <s v="012-024-00412917"/>
        <s v="012-024-00412918"/>
        <s v="012-024-00412919"/>
        <s v="012-024-00412920"/>
        <s v="012-024-00412921"/>
        <s v="012-024-00412922"/>
        <s v="012-024-00412923"/>
        <s v="012-024-00412924"/>
        <s v="012-024-00412925"/>
        <s v="012-024-00412926"/>
        <s v="012-024-00412927"/>
        <s v="012-024-00412928"/>
        <s v="012-024-00412929"/>
        <s v="012-024-00412930"/>
        <s v="012-024-00412931"/>
        <s v="012-024-00412932"/>
        <s v="012-024-00412933"/>
        <s v="012-024-00412934"/>
        <s v="012-024-00412935"/>
        <s v="012-024-00412936"/>
        <s v="012-024-00412937"/>
        <s v="012-024-00412938"/>
        <s v="012-024-00412939"/>
        <s v="012-024-00412940"/>
        <s v="012-024-00412941"/>
        <s v="012-024-00412942"/>
        <s v="012-024-00412943"/>
        <s v="012-024-00412944"/>
        <s v="012-024-00412945"/>
        <s v="012-024-00412946"/>
        <s v="012-024-00412947"/>
        <s v="012-024-00412948"/>
        <s v="012-024-00412949"/>
        <s v="012-024-00412950"/>
        <s v="012-024-00412951"/>
        <s v="012-024-00412952"/>
        <s v="012-024-00412953"/>
        <s v="012-024-00412954"/>
        <s v="012-024-00412955"/>
        <s v="012-024-00412956"/>
        <s v="012-024-00412957"/>
        <s v="012-024-00412958"/>
        <s v="012-024-00412959"/>
        <s v="012-024-00412960"/>
        <s v="012-024-00412961"/>
        <s v="012-024-00412962"/>
        <s v="012-024-00412963"/>
        <s v="012-024-00412964"/>
        <s v="012-024-00412965"/>
        <s v="012-024-00412966"/>
        <s v="012-024-00412967"/>
        <s v="012-024-00412968"/>
        <s v="012-024-00412969"/>
        <s v="012-024-00412970"/>
        <s v="012-024-00412971"/>
        <s v="012-024-00412972"/>
        <s v="012-024-00412973"/>
        <s v="012-024-00412974"/>
        <s v="012-024-00412975"/>
        <s v="012-024-00412976"/>
        <s v="012-024-00412977"/>
        <s v="012-024-00412978"/>
        <s v="012-024-00412979"/>
        <s v="012-024-00412980"/>
        <s v="012-024-00412981"/>
        <s v="012-024-00412982"/>
        <s v="012-024-00412983"/>
        <s v="012-024-00412984"/>
        <s v="012-024-00412985"/>
        <s v="012-024-00412986"/>
        <s v="012-024-00412987"/>
        <s v="012-024-00412988"/>
        <s v="012-024-00412989"/>
        <s v="012-024-00412990"/>
        <s v="012-024-00412991"/>
        <s v="012-024-00412992"/>
        <s v="012-024-00412993"/>
        <s v="012-024-00412994"/>
        <s v="012-024-00412995"/>
        <s v="012-024-00412996"/>
        <s v="012-024-00412997"/>
        <s v="012-024-00412998"/>
        <s v="012-024-00412999"/>
        <s v="012-024-00413000"/>
        <s v="012-024-00413001"/>
        <s v="012-024-00413002"/>
        <s v="012-024-00413003"/>
        <s v="012-024-00413004"/>
        <s v="012-024-00413005"/>
        <s v="012-024-00413006"/>
        <s v="012-024-00413007"/>
        <s v="012-024-00413008"/>
        <s v="012-024-00413009"/>
        <s v="012-024-00413010"/>
        <s v="012-024-00413011"/>
        <s v="012-024-00413012"/>
        <s v="012-024-00413013"/>
        <s v="012-024-00413014"/>
        <s v="012-024-00413015"/>
        <s v="012-024-00413016"/>
        <s v="012-024-00413017"/>
        <s v="012-024-00413018"/>
        <s v="012-024-00413019"/>
        <s v="012-024-00413020"/>
        <s v="012-024-00413021"/>
        <s v="012-024-00413022"/>
        <s v="012-024-00413023"/>
        <s v="012-024-00413024"/>
        <s v="012-024-00413025"/>
        <s v="012-024-00413026"/>
        <s v="012-024-00413027"/>
        <s v="012-024-00413028"/>
        <s v="012-024-00413029"/>
        <s v="012-024-00413030"/>
        <s v="012-024-00413031"/>
        <s v="012-024-00413032"/>
        <s v="012-024-00413033"/>
        <s v="012-024-00413034"/>
        <s v="012-024-00413035"/>
        <s v="012-024-00413036"/>
        <s v="012-024-00413037"/>
        <s v="012-024-00413038"/>
        <s v="012-024-00413039"/>
        <s v="012-024-00413040"/>
        <s v="012-024-00413041"/>
        <s v="012-024-00413042"/>
        <s v="012-024-00413043"/>
        <s v="012-024-00413044"/>
        <s v="012-024-00413045"/>
        <s v="012-024-00413046"/>
        <s v="012-024-00413047"/>
        <s v="012-024-00413048"/>
        <s v="012-024-00413049"/>
        <s v="012-024-00413050"/>
        <s v="012-024-00413051"/>
        <s v="012-024-00413052"/>
        <s v="012-024-00413053"/>
        <s v="012-024-00413054"/>
        <s v="012-024-00413055"/>
        <s v="012-024-00413056"/>
        <s v="012-024-00413057"/>
        <s v="012-024-00413058"/>
        <s v="012-024-00413059"/>
        <s v="012-024-00413060"/>
        <s v="012-024-00413061"/>
        <s v="012-024-00413062"/>
        <s v="012-024-00413063"/>
        <s v="012-024-00413064"/>
        <s v="012-024-00413065"/>
        <s v="012-024-00413066"/>
        <s v="012-024-00413067"/>
        <s v="012-024-00413068"/>
        <s v="012-024-00413069"/>
        <s v="012-024-00413070"/>
        <s v="012-024-00413071"/>
        <s v="012-024-00413072"/>
        <s v="012-024-00413073"/>
        <s v="012-024-00413074"/>
        <s v="012-024-00413075"/>
        <s v="012-024-00413076"/>
        <s v="012-024-00413077"/>
        <s v="012-024-00413078"/>
        <s v="012-024-00413079"/>
        <s v="012-024-00413080"/>
        <s v="012-024-00413081"/>
        <s v="012-024-00413082"/>
        <s v="012-024-00413083"/>
        <s v="012-024-00413084"/>
        <s v="012-024-00413085"/>
        <s v="012-024-00413086"/>
        <s v="012-024-00413087"/>
        <s v="012-024-00413088"/>
        <s v="012-024-00413089"/>
        <s v="012-024-00413090"/>
        <s v="012-024-00413091"/>
        <s v="012-024-00413092"/>
        <s v="012-024-00413093"/>
        <s v="012-024-00413094"/>
        <s v="012-024-00413095"/>
        <s v="012-024-00413096"/>
        <s v="012-024-00413097"/>
        <s v="012-024-00413098"/>
        <s v="012-024-00413099"/>
        <s v="012-024-00413100"/>
        <s v="012-024-00413101"/>
        <s v="012-024-00413102"/>
        <s v="012-024-00413103"/>
        <s v="012-024-00413104"/>
        <s v="012-024-00413105"/>
        <s v="012-024-00413106"/>
        <s v="012-024-00413107"/>
        <s v="012-024-00413108"/>
        <s v="012-024-00413109"/>
        <s v="012-024-00413110"/>
        <s v="012-024-00413111"/>
        <s v="012-024-00413112"/>
        <s v="012-024-00413113"/>
        <s v="012-024-00413114"/>
        <s v="012-024-00413115"/>
        <s v="012-024-00413116"/>
        <s v="012-024-00413117"/>
        <s v="012-024-00413118"/>
        <s v="012-024-00413119"/>
        <s v="012-024-00413120"/>
        <s v="012-024-00413121"/>
        <s v="012-024-00413122"/>
        <s v="012-024-00413123"/>
        <s v="012-024-00413124"/>
        <s v="012-024-00413125"/>
        <s v="012-024-00413126"/>
        <s v="012-024-00413127"/>
        <s v="012-024-00413128"/>
        <s v="012-024-00413129"/>
        <s v="012-024-00413130"/>
        <s v="012-024-00413131"/>
        <s v="012-024-00413132"/>
        <s v="012-024-00413133"/>
        <s v="012-024-00413134"/>
        <s v="012-024-00413135"/>
        <s v="012-024-00413136"/>
        <s v="012-024-00413137"/>
        <s v="012-024-00413138"/>
        <s v="012-024-00413139"/>
        <s v="012-024-00413140"/>
        <s v="012-024-00413141"/>
        <s v="012-024-00413142"/>
        <s v="012-024-00413143"/>
        <s v="012-024-00413144"/>
        <s v="012-024-00413145"/>
        <s v="012-024-00413146"/>
        <s v="012-024-00413147"/>
        <s v="012-024-00413148"/>
        <s v="012-024-00413149"/>
        <s v="012-024-00413150"/>
        <s v="012-024-00413151"/>
        <s v="012-024-00413152"/>
        <s v="012-024-00413153"/>
        <s v="012-024-00413154"/>
        <s v="012-024-00413155"/>
        <s v="012-024-00413156"/>
        <s v="012-024-00413157"/>
        <s v="012-024-00413158"/>
        <s v="012-024-00413159"/>
        <s v="012-024-00413160"/>
        <s v="012-024-00413161"/>
        <s v="012-024-00413162"/>
        <s v="012-024-00413163"/>
        <s v="012-024-00413164"/>
        <s v="012-024-00413165"/>
        <s v="012-024-00413166"/>
        <s v="012-024-00413167"/>
        <s v="012-024-00413168"/>
        <s v="012-024-00413169"/>
        <s v="012-024-00413170"/>
        <s v="012-024-00413171"/>
        <s v="012-024-00413172"/>
        <s v="012-024-00413173"/>
        <s v="012-024-00413174"/>
        <s v="012-024-00413175"/>
        <s v="012-024-00413176"/>
        <s v="012-024-00413177"/>
        <s v="012-024-00413178"/>
        <s v="012-024-00413179"/>
        <s v="012-024-00413180"/>
        <s v="012-024-00413181"/>
        <s v="012-024-00413182"/>
        <s v="012-024-00413183"/>
        <s v="012-024-00413184"/>
        <s v="012-024-00413185"/>
        <s v="012-024-00413186"/>
        <s v="012-024-00413187"/>
        <s v="012-024-00413188"/>
        <s v="012-024-00413189"/>
        <s v="012-024-00413190"/>
        <s v="012-024-00413191"/>
        <s v="012-024-00413192"/>
        <s v="012-024-00413193"/>
        <s v="012-024-00413194"/>
        <s v="012-024-00413195"/>
        <s v="012-024-00413196"/>
        <s v="012-024-00413197"/>
        <s v="012-024-00413198"/>
        <s v="012-024-00413199"/>
        <s v="012-024-00413200"/>
        <s v="012-024-00413201"/>
        <s v="012-024-00413202"/>
        <s v="012-024-00413203"/>
        <s v="012-024-00413204"/>
        <s v="012-024-00413205"/>
        <s v="012-024-00413206"/>
        <s v="012-024-00413207"/>
        <s v="012-024-00413208"/>
        <s v="012-024-00413209"/>
        <s v="012-024-00413210"/>
        <s v="012-024-00413211"/>
        <s v="012-024-00413212"/>
        <s v="012-024-00413213"/>
        <s v="012-024-00413214"/>
        <s v="012-024-00413215"/>
        <s v="012-024-00413216"/>
        <s v="012-024-00413217"/>
        <s v="012-024-00413218"/>
        <s v="012-024-00413219"/>
        <s v="012-024-00413220"/>
        <s v="012-024-00413221"/>
        <s v="012-024-00413222"/>
        <s v="012-024-00413223"/>
        <s v="012-024-00413224"/>
        <s v="012-024-00413225"/>
        <s v="012-024-00413226"/>
        <s v="012-024-00413227"/>
        <s v="012-024-00413228"/>
        <s v="012-024-00413229"/>
        <s v="012-024-00413230"/>
        <s v="012-024-00413231"/>
        <s v="012-024-00413232"/>
        <s v="012-024-00413233"/>
        <s v="012-024-00413234"/>
        <s v="012-024-00413235"/>
        <s v="012-024-00413236"/>
        <s v="012-024-00413237"/>
        <s v="012-024-00413238"/>
        <s v="012-024-00413239"/>
        <s v="012-024-00413240"/>
        <s v="012-024-00413241"/>
        <s v="012-024-00413242"/>
        <s v="012-024-00413243"/>
        <s v="012-024-00413244"/>
        <s v="012-024-00413245"/>
        <s v="012-024-00413246"/>
        <s v="012-024-00413247"/>
        <s v="012-024-00413248"/>
        <s v="012-024-00413249"/>
        <s v="012-024-00413250"/>
        <s v="012-024-00413251"/>
        <s v="012-024-00413252"/>
        <s v="012-024-00413253"/>
        <s v="012-024-00413254"/>
        <s v="012-024-00413255"/>
        <s v="012-024-00413256"/>
        <s v="012-024-00413257"/>
        <s v="012-024-00413258"/>
        <s v="012-024-00413259"/>
        <s v="012-024-00413260"/>
        <s v="012-024-00413261"/>
        <s v="012-024-00413262"/>
        <s v="012-024-00413263"/>
        <s v="012-024-00413264"/>
        <s v="012-024-00413265"/>
        <s v="012-024-00413266"/>
        <s v="012-024-00413267"/>
        <s v="012-024-00413268"/>
        <s v="012-024-00413269"/>
        <s v="012-024-00413270"/>
        <s v="012-024-00413271"/>
        <s v="012-024-00413272"/>
        <s v="012-024-00413273"/>
        <s v="012-024-00413274"/>
        <s v="012-024-00413275"/>
        <s v="012-024-00413276"/>
        <s v="012-024-00413277"/>
        <s v="012-024-00413278"/>
        <s v="012-024-00413279"/>
        <s v="012-024-00413280"/>
        <s v="012-024-00413281"/>
        <s v="012-024-00413282"/>
        <s v="012-024-00413283"/>
        <s v="012-024-00413284"/>
        <s v="012-024-00413285"/>
        <s v="012-024-00413286"/>
        <s v="012-024-00413287"/>
        <s v="012-024-00413288"/>
        <s v="012-024-00413289"/>
        <s v="012-024-00413290"/>
        <s v="012-024-00413291"/>
        <s v="012-024-00413292"/>
        <s v="012-024-00413293"/>
        <s v="012-024-00413294"/>
        <s v="012-024-00413295"/>
        <s v="012-024-00413296"/>
        <s v="012-024-00413297"/>
        <s v="012-024-00413298"/>
        <s v="012-024-00413299"/>
        <s v="012-024-00413300"/>
        <s v="012-024-00413301"/>
        <s v="012-024-00413302"/>
        <s v="012-024-00413303"/>
        <s v="012-024-00413304"/>
        <s v="012-024-00413305"/>
        <s v="012-024-00413306"/>
        <s v="012-024-00413307"/>
        <s v="012-024-00413308"/>
        <s v="012-024-00413309"/>
        <s v="012-024-00413310"/>
        <s v="012-024-00413311"/>
        <s v="012-024-00413312"/>
        <s v="012-024-00413313"/>
        <s v="012-024-00413314"/>
        <s v="012-024-00413315"/>
        <s v="012-024-00413316"/>
        <s v="012-024-00413317"/>
        <s v="012-024-00413318"/>
        <s v="012-024-00413319"/>
        <s v="012-024-00413320"/>
        <s v="012-024-00413321"/>
        <s v="012-024-00413322"/>
        <s v="012-024-00413323"/>
        <s v="012-024-00413324"/>
        <s v="012-024-00413325"/>
        <s v="012-024-00413326"/>
        <s v="012-024-00413327"/>
        <s v="012-024-00413328"/>
        <s v="012-024-00413329"/>
        <s v="012-024-00413330"/>
        <s v="012-024-00413331"/>
        <s v="012-024-00413332"/>
        <s v="012-024-00413333"/>
        <s v="012-024-00413334"/>
        <s v="012-024-00413335"/>
        <s v="012-024-00413336"/>
        <s v="012-024-00413337"/>
        <s v="012-024-00413338"/>
        <s v="012-024-00413339"/>
        <s v="012-024-00413340"/>
        <s v="012-024-00413341"/>
        <s v="012-024-00413342"/>
        <s v="012-024-00413343"/>
        <s v="012-024-00413344"/>
        <s v="012-024-00413345"/>
        <s v="012-024-00413346"/>
        <s v="012-024-00413347"/>
        <s v="012-024-00413348"/>
        <s v="012-024-00413349"/>
        <s v="012-024-00413350"/>
        <s v="012-024-00413351"/>
        <s v="012-024-00413352"/>
        <s v="012-024-00413353"/>
        <s v="012-024-00413354"/>
        <s v="012-024-00413355"/>
        <s v="012-024-00413356"/>
        <s v="012-024-00413357"/>
        <s v="012-024-00413358"/>
        <s v="012-024-00413359"/>
        <s v="012-024-00413360"/>
        <s v="012-024-00413361"/>
        <s v="012-024-00413362"/>
        <s v="012-024-00413363"/>
        <s v="012-024-00413364"/>
        <s v="012-024-00413365"/>
        <s v="012-024-00413366"/>
        <s v="012-024-00413367"/>
        <s v="012-024-00413368"/>
        <s v="012-024-00413369"/>
        <s v="012-024-00413370"/>
        <s v="012-024-00413371"/>
        <s v="012-024-00413372"/>
        <s v="012-024-00413373"/>
        <s v="012-024-00413374"/>
        <s v="012-024-00413375"/>
        <s v="012-024-00413376"/>
        <s v="012-024-00413377"/>
        <s v="012-024-00413378"/>
        <s v="012-024-00413379"/>
        <s v="012-024-00413380"/>
        <s v="012-024-00413381"/>
        <s v="012-024-00413382"/>
        <s v="012-024-00413383"/>
        <s v="012-024-00413384"/>
        <s v="012-024-00413385"/>
        <s v="012-024-00413386"/>
        <s v="012-024-00413387"/>
        <s v="012-024-00413388"/>
        <s v="012-024-00413389"/>
        <s v="012-024-00413390"/>
        <s v="012-024-00413391"/>
        <s v="012-024-00413392"/>
        <s v="012-024-00413393"/>
        <s v="012-024-00413394"/>
        <s v="012-024-00413395"/>
        <s v="012-024-00413396"/>
        <s v="012-024-00413397"/>
        <s v="012-024-00413398"/>
        <s v="012-024-00413399"/>
        <s v="012-024-00413400"/>
        <s v="012-024-00413401"/>
        <s v="012-024-00413402"/>
        <s v="012-024-00413403"/>
        <s v="012-024-00413404"/>
        <s v="012-024-00413405"/>
        <s v="012-024-00413406"/>
        <s v="012-024-00413407"/>
        <s v="012-024-00413408"/>
        <s v="012-024-00413409"/>
        <s v="012-024-00413410"/>
        <s v="012-024-00413411"/>
        <s v="012-024-00413412"/>
        <s v="012-024-00413413"/>
        <s v="012-024-00413414"/>
        <s v="012-024-00413415"/>
        <s v="012-024-00413416"/>
        <s v="012-024-00413417"/>
        <s v="012-024-00413418"/>
        <s v="012-024-00413419"/>
        <s v="012-024-00413420"/>
        <s v="012-024-00413421"/>
        <s v="012-024-00413422"/>
        <s v="012-024-00413423"/>
        <s v="012-024-00413424"/>
        <s v="012-024-00413425"/>
        <s v="012-024-00413426"/>
        <s v="012-024-00413427"/>
        <s v="012-024-00413428"/>
        <s v="012-024-00413429"/>
        <s v="012-024-00413430"/>
        <s v="012-024-00413431"/>
        <s v="012-024-00413432"/>
        <s v="012-024-00413433"/>
        <s v="012-024-00413434"/>
        <s v="012-024-00413435"/>
        <s v="012-024-00413436"/>
        <s v="012-024-00413437"/>
        <s v="012-024-00413438"/>
        <s v="012-024-00413439"/>
        <s v="012-024-00413440"/>
        <s v="012-024-00413441"/>
        <s v="012-024-00413442"/>
        <s v="012-024-00413443"/>
        <s v="012-024-00413444"/>
        <s v="012-024-00413445"/>
        <s v="012-024-00413446"/>
        <s v="012-024-00413447"/>
        <s v="012-024-00413448"/>
        <s v="012-024-00413449"/>
        <s v="012-024-00413450"/>
        <s v="012-024-00413451"/>
        <s v="012-024-00413452"/>
        <s v="012-024-00413453"/>
        <s v="012-024-00413454"/>
        <s v="012-024-00413455"/>
        <s v="012-024-00413456"/>
        <s v="012-024-00413457"/>
        <s v="012-024-00413458"/>
        <s v="012-024-00413459"/>
        <s v="012-024-00413460"/>
        <s v="012-024-00413461"/>
        <s v="012-024-00413462"/>
        <s v="012-024-00413463"/>
        <s v="012-024-00413464"/>
        <s v="012-024-00413465"/>
        <s v="012-024-00413466"/>
        <s v="012-024-00413467"/>
        <s v="012-024-00413468"/>
        <s v="012-024-00413469"/>
        <s v="012-024-00413470"/>
        <s v="012-024-00413471"/>
        <s v="012-024-00413472"/>
        <s v="012-024-00413473"/>
        <s v="012-024-00413474"/>
        <s v="012-024-00413475"/>
        <s v="012-024-00413476"/>
        <s v="012-024-00413477"/>
        <s v="012-024-00413478"/>
        <s v="012-024-00413479"/>
        <s v="012-024-00413480"/>
        <s v="012-024-00413481"/>
        <s v="012-024-00413482"/>
        <s v="012-024-00413483"/>
        <s v="012-024-00413484"/>
        <s v="012-024-00413485"/>
        <s v="012-024-00413486"/>
        <s v="012-024-00413487"/>
        <s v="012-024-00413488"/>
        <s v="012-024-00413489"/>
        <s v="012-024-00413490"/>
        <s v="012-024-00413491"/>
        <s v="012-024-00413492"/>
        <s v="012-024-00413493"/>
        <s v="012-024-00413494"/>
        <s v="012-024-00413495"/>
        <s v="012-024-00413496"/>
        <s v="012-024-00413497"/>
        <s v="012-024-00413498"/>
        <s v="012-024-00413499"/>
        <s v="012-024-00413500"/>
        <s v="012-024-00413501"/>
        <s v="012-024-00413502"/>
        <s v="012-024-00413503"/>
        <s v="012-024-00413504"/>
        <s v="012-024-00413505"/>
        <s v="012-024-00413506"/>
        <s v="012-024-00413507"/>
        <s v="012-024-00413508"/>
        <s v="012-024-00413509"/>
        <s v="012-024-00413510"/>
        <s v="012-024-00413511"/>
        <s v="012-024-00413512"/>
        <s v="012-024-00413513"/>
        <s v="012-024-00413514"/>
        <s v="012-024-00413515"/>
        <s v="012-024-00413516"/>
        <s v="012-024-00413517"/>
        <s v="012-024-00413518"/>
        <s v="012-024-00413519"/>
        <s v="012-024-00413520"/>
        <s v="012-024-00413521"/>
        <s v="012-024-00413522"/>
        <s v="012-024-00413523"/>
        <s v="012-024-00413524"/>
        <s v="012-024-00413525"/>
        <s v="012-024-00413526"/>
        <s v="012-024-00413527"/>
        <s v="012-024-00413528"/>
        <s v="012-024-00413529"/>
        <s v="012-024-00413530"/>
        <s v="012-024-00413531"/>
        <s v="012-024-00413532"/>
        <s v="012-024-00413533"/>
        <s v="012-024-00413534"/>
        <s v="012-024-00413535"/>
        <s v="012-024-00413536"/>
        <s v="012-024-00413537"/>
        <s v="012-024-00413538"/>
        <s v="012-024-00413539"/>
        <s v="012-024-00413540"/>
        <s v="012-024-00413541"/>
        <s v="012-024-00413542"/>
        <s v="012-024-00413543"/>
        <s v="012-024-00413544"/>
        <s v="012-024-00413545"/>
        <s v="012-024-00413546"/>
        <s v="012-024-00413547"/>
        <s v="012-024-00413548"/>
        <s v="012-024-00413549"/>
        <s v="012-024-00413550"/>
        <s v="012-024-00413551"/>
        <s v="012-024-00413552"/>
        <s v="012-024-00413553"/>
        <s v="012-024-00413554"/>
        <s v="012-024-00413555"/>
        <s v="012-024-00413556"/>
        <s v="012-024-00413557"/>
        <s v="012-024-00413558"/>
        <s v="012-024-00413559"/>
        <s v="012-024-00413560"/>
        <s v="012-024-00413561"/>
        <s v="012-024-00413562"/>
        <s v="012-024-00413563"/>
        <s v="012-024-00413564"/>
        <s v="012-024-00413565"/>
        <s v="012-024-00413566"/>
        <s v="012-024-00413567"/>
        <s v="012-024-00413568"/>
        <s v="012-024-00413569"/>
        <s v="012-024-00413570"/>
        <s v="012-024-00413571"/>
        <s v="012-024-00413572"/>
        <s v="012-024-00413573"/>
        <s v="012-024-00413574"/>
        <s v="012-024-00413575"/>
        <s v="012-024-00413576"/>
        <s v="012-024-00413577"/>
        <s v="012-024-00413578"/>
        <s v="012-024-00413579"/>
        <s v="012-024-00413580"/>
        <s v="012-024-00413581"/>
        <s v="012-024-00413582"/>
        <s v="012-024-00413583"/>
        <s v="012-024-00413584"/>
        <s v="012-024-00413585"/>
        <s v="012-024-00413586"/>
        <s v="012-024-00413587"/>
        <s v="012-024-00413588"/>
        <s v="012-024-00413589"/>
        <s v="012-024-00413590"/>
        <s v="012-024-00413591"/>
        <s v="012-024-00413592"/>
        <s v="012-024-00413593"/>
        <s v="012-024-00413594"/>
        <s v="012-024-00413595"/>
        <s v="012-024-00413596"/>
        <s v="012-024-00413597"/>
        <s v="012-024-00413598"/>
        <s v="012-024-00413599"/>
        <s v="012-024-00413600"/>
        <s v="012-024-00413601"/>
        <s v="012-024-00413602"/>
        <s v="012-024-00413603"/>
        <s v="012-024-00413604"/>
        <s v="012-024-00413605"/>
        <s v="012-024-00413606"/>
        <s v="012-024-00413607"/>
        <s v="012-024-00413608"/>
        <s v="012-024-00413609"/>
        <s v="012-024-00413610"/>
        <s v="012-024-00413611"/>
        <s v="012-024-00413612"/>
        <s v="012-024-00413613"/>
        <s v="012-024-00413614"/>
        <s v="012-024-00413615"/>
        <s v="012-024-00413616"/>
        <s v="012-024-00413617"/>
        <s v="012-024-00413618"/>
        <s v="012-024-00413619"/>
        <s v="012-024-00413620"/>
        <s v="012-024-00413621"/>
        <s v="012-024-00413622"/>
        <s v="012-024-00413623"/>
        <s v="012-024-00413624"/>
        <s v="012-024-00413625"/>
        <s v="012-024-00413626"/>
        <s v="012-024-00413627"/>
        <s v="012-024-00413628"/>
        <s v="012-024-00413629"/>
        <s v="012-024-00413630"/>
        <s v="012-024-00413631"/>
        <s v="012-024-00413632"/>
        <s v="012-024-00413633"/>
        <s v="012-024-00413634"/>
        <s v="012-024-00413635"/>
        <s v="012-024-00413636"/>
        <s v="012-024-00413637"/>
        <s v="012-024-00413638"/>
        <s v="012-024-00413639"/>
        <s v="012-024-00413640"/>
        <s v="012-024-00413641"/>
        <s v="012-024-00413642"/>
        <s v="012-024-00413643"/>
        <s v="012-024-00413644"/>
        <s v="012-024-00413645"/>
        <s v="012-024-00413646"/>
        <s v="012-024-00413647"/>
        <s v="012-024-00413648"/>
        <s v="012-024-00413649"/>
        <s v="012-024-00413650"/>
        <s v="012-024-00413651"/>
        <s v="012-024-00413652"/>
        <s v="012-024-00413653"/>
        <s v="012-024-00413654"/>
        <s v="012-024-00413655"/>
        <s v="012-024-00413656"/>
        <s v="012-024-00413657"/>
        <s v="012-024-00413658"/>
        <s v="012-024-00413659"/>
        <s v="012-024-00413660"/>
        <s v="012-024-00413661"/>
        <s v="012-024-00413662"/>
        <s v="012-024-00413663"/>
        <s v="012-024-00413664"/>
        <s v="012-024-00413665"/>
        <s v="012-024-00413666"/>
        <s v="012-024-00413667"/>
        <s v="012-024-00413668"/>
        <s v="012-024-00413669"/>
        <s v="012-024-00413670"/>
        <s v="012-024-00413671"/>
        <s v="012-024-00413672"/>
        <s v="012-024-00413673"/>
        <s v="012-024-00413674"/>
        <s v="012-024-00413675"/>
        <s v="012-024-00413676"/>
        <s v="012-024-00413677"/>
        <s v="012-024-00413678"/>
        <s v="012-024-00413679"/>
        <s v="012-024-00413680"/>
        <s v="012-024-00413681"/>
        <s v="012-024-00413682"/>
        <s v="012-024-00413683"/>
        <s v="012-024-00413684"/>
        <s v="012-024-00413685"/>
        <s v="012-024-00413686"/>
        <s v="012-024-00413687"/>
        <s v="012-024-00413688"/>
        <s v="012-024-00413689"/>
        <s v="012-024-00413690"/>
        <s v="012-024-00413691"/>
        <s v="012-024-00413692"/>
        <s v="012-024-00413693"/>
        <s v="012-024-00413694"/>
        <s v="012-024-00413695"/>
        <s v="012-024-00413696"/>
        <s v="012-024-00413697"/>
        <s v="012-024-00413698"/>
        <s v="012-024-00413699"/>
        <s v="012-024-00413700"/>
        <s v="012-024-00413701"/>
        <s v="012-024-00413702"/>
        <s v="012-024-00413703"/>
        <s v="012-024-00413704"/>
        <s v="012-024-00413705"/>
        <s v="012-024-00413706"/>
        <s v="012-024-00413707"/>
        <s v="012-024-00413708"/>
        <s v="012-024-00413709"/>
        <s v="012-024-00413710"/>
        <s v="012-024-00413711"/>
        <s v="012-024-00413712"/>
        <s v="012-024-00413713"/>
        <s v="012-024-00413714"/>
        <s v="012-024-00413715"/>
        <s v="012-024-00413716"/>
        <s v="012-024-00413717"/>
        <s v="012-024-00413718"/>
        <s v="012-024-00413719"/>
        <s v="012-024-00413720"/>
        <s v="012-024-00413721"/>
        <s v="012-024-00413722"/>
        <s v="012-024-00413723"/>
        <s v="012-024-00413724"/>
        <s v="012-024-00413725"/>
        <s v="012-024-00413726"/>
        <s v="012-024-00413727"/>
        <s v="012-024-00413728"/>
        <s v="012-024-00413729"/>
        <s v="012-024-00413730"/>
        <s v="012-024-00413731"/>
        <s v="012-024-00413732"/>
        <s v="012-024-00413733"/>
        <s v="012-024-00413734"/>
        <s v="012-024-00413735"/>
        <s v="012-024-00413736"/>
        <s v="012-024-00413737"/>
        <s v="012-024-00413738"/>
        <s v="012-024-00413739"/>
        <s v="012-024-00413740"/>
        <s v="012-024-00413741"/>
        <s v="012-024-00413742"/>
        <s v="012-024-00413743"/>
        <s v="012-024-00413744"/>
        <s v="012-024-00413745"/>
        <s v="012-024-00413746"/>
        <s v="012-024-00413747"/>
        <s v="012-024-00413748"/>
        <s v="012-024-00413749"/>
        <s v="012-024-00413750"/>
        <s v="012-024-00413751"/>
        <s v="012-024-00413752"/>
        <s v="012-024-00413753"/>
        <s v="012-024-00413754"/>
        <s v="012-024-00413755"/>
        <s v="012-024-00413756"/>
        <s v="012-024-00413757"/>
        <s v="012-024-00413758"/>
        <s v="012-024-00413759"/>
        <s v="012-024-00413760"/>
        <s v="012-024-00413761"/>
        <s v="012-024-00413762"/>
        <s v="012-024-00413763"/>
        <s v="012-024-00413764"/>
        <s v="012-024-00413765"/>
        <s v="012-024-00413766"/>
        <s v="012-024-00413767"/>
        <s v="012-024-00413768"/>
        <s v="012-024-00413769"/>
        <s v="012-024-00413770"/>
        <s v="012-024-00413771"/>
        <s v="012-024-00413772"/>
        <s v="012-024-00413773"/>
        <s v="012-024-00413774"/>
        <s v="012-024-00413775"/>
        <s v="012-024-00413776"/>
        <s v="012-024-00413777"/>
        <s v="012-024-00413778"/>
        <s v="012-024-00413779"/>
        <s v="012-024-00413780"/>
        <s v="012-024-00413781"/>
        <s v="012-024-00413782"/>
        <s v="012-024-00413783"/>
        <s v="012-024-00413784"/>
        <s v="012-024-00413785"/>
        <s v="012-024-00413786"/>
        <s v="012-024-00413787"/>
        <s v="012-024-00413788"/>
        <s v="012-024-00413789"/>
        <s v="012-024-00413790"/>
        <s v="012-024-00413791"/>
        <s v="012-024-00413792"/>
        <s v="012-024-00413793"/>
        <s v="012-024-00413794"/>
        <s v="012-024-00413795"/>
        <s v="012-024-00413796"/>
        <s v="012-024-00413797"/>
        <s v="012-024-00413798"/>
        <s v="012-024-00413799"/>
        <s v="012-024-00413800"/>
        <s v="012-024-00413801"/>
        <s v="012-024-00413802"/>
        <s v="012-024-00413803"/>
        <s v="012-024-00413804"/>
        <s v="012-024-00413805"/>
        <s v="012-024-00413806"/>
        <s v="012-024-00413807"/>
        <s v="012-024-00413808"/>
        <s v="012-024-00413809"/>
        <s v="012-024-00413810"/>
        <s v="012-024-00413811"/>
        <s v="012-024-00413812"/>
        <s v="012-024-00413813"/>
        <s v="012-024-00413814"/>
        <s v="012-024-00413815"/>
        <s v="012-024-00413816"/>
        <s v="012-024-00413817"/>
        <s v="012-024-00413818"/>
        <s v="012-024-00413819"/>
        <s v="012-024-00413820"/>
        <s v="012-024-00413821"/>
        <s v="012-024-00413822"/>
        <s v="012-024-00413823"/>
        <s v="012-024-00413824"/>
        <s v="012-024-00413825"/>
        <s v="012-024-00413826"/>
        <s v="012-024-00413827"/>
        <s v="012-024-00413828"/>
        <s v="012-024-00413829"/>
        <s v="012-024-00413830"/>
        <s v="012-024-00413831"/>
        <s v="012-024-00413832"/>
        <s v="012-024-00413833"/>
        <s v="012-024-00413834"/>
        <s v="012-024-00413835"/>
        <s v="012-024-00413836"/>
        <s v="012-024-00413837"/>
        <s v="012-024-00413838"/>
        <s v="012-024-00413839"/>
        <s v="012-024-00413840"/>
        <s v="012-024-00413841"/>
        <s v="012-024-00413842"/>
        <s v="012-024-00413843"/>
        <s v="012-024-00413844"/>
        <s v="012-024-00413845"/>
        <s v="012-024-00413846"/>
        <s v="012-024-00413847"/>
        <s v="012-024-00413848"/>
        <s v="012-024-00413849"/>
        <s v="012-024-00413850"/>
        <s v="012-024-00413851"/>
        <s v="012-024-00413852"/>
        <s v="012-024-00413853"/>
        <s v="012-024-00413854"/>
        <s v="012-024-00413855"/>
        <s v="012-024-00413856"/>
        <s v="012-024-00413857"/>
        <s v="012-024-00413858"/>
        <s v="012-024-00413859"/>
        <s v="012-024-00413860"/>
        <s v="012-024-00413861"/>
        <s v="012-024-00413862"/>
        <s v="012-024-00413863"/>
        <s v="012-024-00413864"/>
        <s v="012-024-00413865"/>
        <s v="012-024-00413866"/>
        <s v="012-024-00413867"/>
        <s v="012-024-00413868"/>
        <s v="012-024-00413869"/>
        <s v="012-024-00413870"/>
        <s v="012-024-00413871"/>
        <s v="012-024-00413872"/>
        <s v="012-024-00413873"/>
        <s v="012-024-00413874"/>
        <s v="012-024-00413875"/>
        <s v="012-024-00413876"/>
        <s v="012-024-00413877"/>
        <s v="012-024-00413878"/>
        <s v="012-024-00413879"/>
        <s v="012-024-00413880"/>
        <s v="012-024-00413881"/>
        <s v="012-024-00413882"/>
        <s v="012-024-00413883"/>
        <s v="012-024-00413884"/>
        <s v="012-024-00413885"/>
        <s v="012-024-00413886"/>
        <s v="012-024-00413887"/>
        <s v="012-024-00413888"/>
        <s v="012-024-00413889"/>
        <s v="012-024-00413890"/>
        <s v="012-024-00413891"/>
        <s v="012-024-00413892"/>
        <s v="012-024-00413893"/>
        <s v="012-024-00413894"/>
        <s v="012-024-00413895"/>
        <s v="012-024-00413896"/>
        <s v="012-024-00413897"/>
        <s v="012-024-00413898"/>
        <s v="012-024-00413899"/>
        <s v="012-024-00413900"/>
        <s v="012-024-00413901"/>
        <s v="012-024-00413902"/>
        <s v="012-024-00413903"/>
        <s v="012-024-00413904"/>
        <s v="012-024-00413905"/>
        <s v="012-024-00413906"/>
        <s v="012-024-00413907"/>
        <s v="012-024-00413908"/>
        <s v="012-024-00413909"/>
        <s v="012-024-00413910"/>
        <s v="012-024-00413911"/>
        <s v="012-024-00413912"/>
        <s v="012-024-00413913"/>
        <s v="012-024-00413914"/>
        <s v="012-024-00413915"/>
        <s v="012-024-00413916"/>
        <s v="012-024-00413917"/>
        <s v="012-024-00413918"/>
        <s v="012-024-00413919"/>
        <s v="012-024-00413920"/>
        <s v="012-024-00413921"/>
        <s v="012-024-00413922"/>
        <s v="012-024-00413923"/>
        <s v="012-024-00413924"/>
        <s v="012-024-00413925"/>
        <s v="012-024-00413926"/>
        <s v="012-024-00413927"/>
        <s v="012-024-00413928"/>
        <s v="012-024-00413929"/>
        <s v="012-024-00413930"/>
        <s v="012-024-00413931"/>
        <s v="012-024-00413932"/>
        <s v="012-024-00413933"/>
        <s v="012-024-00413934"/>
        <s v="012-024-00413935"/>
        <s v="012-024-00413936"/>
        <s v="012-024-00413937"/>
        <s v="012-024-00413938"/>
        <s v="012-024-00413939"/>
        <s v="012-024-00413940"/>
        <s v="012-024-00413941"/>
        <s v="012-024-00413942"/>
        <s v="012-024-00413943"/>
        <s v="012-024-00413944"/>
        <s v="012-024-00413945"/>
        <s v="012-024-00413946"/>
        <s v="012-024-00413947"/>
        <s v="012-024-00413948"/>
        <s v="012-024-00413949"/>
        <s v="012-024-00413950"/>
        <s v="012-024-00413951"/>
        <s v="012-024-00413952"/>
        <s v="012-024-00413953"/>
        <s v="012-024-00413954"/>
        <s v="012-024-00413955"/>
        <s v="012-024-00413956"/>
        <s v="012-024-00413957"/>
        <s v="012-024-00413958"/>
        <s v="012-024-00413959"/>
        <s v="012-024-00413960"/>
        <s v="012-024-00413961"/>
        <s v="012-024-00413962"/>
        <s v="012-024-00413963"/>
        <s v="012-024-00413964"/>
        <s v="012-024-00413965"/>
        <s v="012-024-00413966"/>
        <s v="012-024-00413967"/>
        <s v="012-024-00413968"/>
        <s v="012-024-00413969"/>
        <s v="012-024-00413970"/>
        <s v="012-024-00413971"/>
        <s v="012-024-00413972"/>
        <s v="012-024-00413973"/>
        <s v="012-024-00413974"/>
        <s v="012-024-00413975"/>
        <s v="012-024-00413976"/>
        <s v="012-024-00413977"/>
        <s v="012-024-00413978"/>
        <s v="012-024-00413979"/>
        <s v="012-024-00413980"/>
        <s v="012-024-00413981"/>
        <s v="012-024-00413982"/>
        <s v="012-024-00413983"/>
        <s v="012-024-00413984"/>
        <s v="012-024-00413985"/>
        <s v="012-024-00413986"/>
        <s v="012-024-00413987"/>
        <s v="012-024-00413988"/>
        <s v="012-024-00413989"/>
        <s v="012-024-00413990"/>
        <s v="012-024-00413991"/>
        <s v="012-024-00413992"/>
        <s v="012-024-00413993"/>
        <s v="012-024-00413994"/>
        <s v="012-024-00413995"/>
        <s v="012-024-00413996"/>
        <s v="012-024-00413997"/>
        <s v="012-024-00413998"/>
        <s v="012-024-00413999"/>
        <s v="012-024-00414000"/>
        <s v="012-024-00414001"/>
        <s v="012-024-00414002"/>
        <s v="012-024-00414003"/>
        <s v="012-024-00414004"/>
        <s v="012-024-00414005"/>
        <s v="012-024-00414006"/>
        <s v="012-024-00414007"/>
        <s v="012-024-00414008"/>
        <s v="012-024-00414009"/>
        <s v="012-024-00414010"/>
        <s v="012-024-00414011"/>
        <s v="012-024-00414012"/>
        <s v="012-024-00414013"/>
        <s v="012-024-00414014"/>
        <s v="012-024-00414015"/>
        <s v="012-024-00414016"/>
        <s v="012-024-00414017"/>
        <s v="012-024-00414018"/>
        <s v="012-024-00414019"/>
        <s v="012-024-00414020"/>
        <s v="012-024-00414021"/>
        <s v="012-024-00414022"/>
        <s v="012-024-00414023"/>
        <s v="012-024-00414024"/>
        <s v="012-024-00414025"/>
        <s v="012-024-00414026"/>
        <s v="012-024-00414027"/>
        <s v="012-024-00414028"/>
        <s v="012-024-00414029"/>
        <s v="012-024-00414030"/>
        <s v="012-024-00414031"/>
        <s v="012-024-00414032"/>
        <s v="012-024-00414033"/>
        <s v="012-024-00414034"/>
        <s v="012-024-00414035"/>
        <s v="012-024-00414036"/>
        <s v="012-024-00414037"/>
        <s v="012-024-00414038"/>
        <s v="012-024-00414039"/>
        <s v="012-024-00414040"/>
        <s v="012-024-00414041"/>
        <s v="012-024-00414042"/>
        <s v="012-024-00414043"/>
        <s v="012-024-00414044"/>
        <s v="012-024-00414045"/>
        <s v="012-024-00414046"/>
        <s v="012-024-00414047"/>
        <s v="012-024-00414048"/>
        <s v="012-024-00414049"/>
        <s v="012-024-00414050"/>
        <s v="012-024-00414051"/>
        <s v="012-024-00414052"/>
        <s v="012-024-00414053"/>
        <s v="012-024-00414054"/>
        <s v="012-024-00414055"/>
        <s v="012-024-00414056"/>
        <s v="012-024-00414057"/>
        <s v="012-024-00414058"/>
        <s v="012-024-00414059"/>
        <s v="012-024-00414060"/>
        <s v="012-024-00414061"/>
        <s v="012-024-00414062"/>
        <s v="012-024-00414063"/>
        <s v="012-024-00414064"/>
        <s v="012-024-00414065"/>
        <s v="012-024-00414066"/>
        <s v="012-024-00414067"/>
        <s v="012-024-00414068"/>
        <s v="012-024-00414069"/>
        <s v="012-024-00414070"/>
        <s v="012-024-00414071"/>
        <s v="012-024-00414072"/>
        <s v="012-024-00414073"/>
        <s v="012-024-00414074"/>
        <s v="012-024-00414075"/>
        <s v="012-024-00414076"/>
        <s v="012-024-00414077"/>
        <s v="012-024-00414078"/>
        <s v="012-024-00414079"/>
        <s v="012-024-00414080"/>
        <s v="012-024-00414081"/>
        <s v="012-024-00414082"/>
        <s v="012-024-00414083"/>
        <s v="012-024-00414084"/>
        <s v="012-024-00414085"/>
        <s v="012-024-00414086"/>
        <s v="012-024-00414087"/>
        <s v="012-024-00414088"/>
        <s v="012-024-00414089"/>
        <s v="012-024-00414090"/>
        <s v="012-024-00414091"/>
        <s v="012-024-00414092"/>
        <s v="012-024-00414093"/>
        <s v="012-024-00414094"/>
        <s v="012-024-00414095"/>
        <s v="012-024-00414096"/>
        <s v="012-024-00414097"/>
        <s v="012-024-00414098"/>
        <s v="012-024-00414099"/>
        <s v="012-024-00414100"/>
        <s v="012-024-00414101"/>
        <s v="012-024-00414102"/>
        <s v="012-024-00414103"/>
        <s v="012-024-00414104"/>
        <s v="012-024-00414105"/>
        <s v="012-024-00414106"/>
        <s v="012-024-00414107"/>
        <s v="012-024-00414108"/>
        <s v="012-024-00414109"/>
        <s v="012-024-00414110"/>
        <s v="012-024-00414111"/>
        <s v="012-024-00414112"/>
        <s v="012-024-00414113"/>
        <s v="012-024-00414114"/>
        <s v="012-024-00414115"/>
        <s v="012-024-00414116"/>
        <s v="012-024-00414117"/>
        <s v="012-024-00414118"/>
        <s v="012-024-00414119"/>
        <s v="012-024-00414120"/>
        <s v="012-024-00414121"/>
        <s v="012-024-00414122"/>
        <s v="012-024-00414123"/>
        <s v="012-024-00414124"/>
        <s v="012-024-00414125"/>
        <s v="012-024-00414126"/>
        <s v="012-024-00414127"/>
        <s v="012-024-00414128"/>
        <s v="012-024-00414129"/>
        <s v="012-024-00414130"/>
        <s v="012-024-00414131"/>
        <s v="012-024-00414132"/>
        <s v="012-024-00414133"/>
        <s v="012-024-00414134"/>
        <s v="012-024-00414135"/>
        <s v="012-024-00414136"/>
        <s v="012-024-00414137"/>
        <s v="012-024-00414138"/>
        <s v="012-024-00414139"/>
        <s v="012-024-00414140"/>
        <s v="012-024-00414141"/>
        <s v="012-024-00414142"/>
        <s v="012-024-00414143"/>
        <s v="012-024-00414144"/>
        <s v="012-024-00414145"/>
        <s v="012-024-00414146"/>
        <s v="012-024-00414147"/>
        <s v="012-024-00414148"/>
        <s v="012-024-00414149"/>
        <s v="012-024-00414150"/>
        <s v="012-024-00414151"/>
        <s v="012-024-00414152"/>
        <s v="012-024-00414153"/>
        <s v="012-024-00414154"/>
        <s v="012-024-00414155"/>
        <s v="012-024-00414156"/>
        <s v="012-024-00414157"/>
        <s v="012-024-00414158"/>
        <s v="012-024-00414159"/>
        <s v="012-024-00414160"/>
        <s v="012-024-00414161"/>
        <s v="012-024-00414162"/>
        <s v="012-024-00414163"/>
        <s v="012-024-00414164"/>
        <s v="012-024-00414165"/>
        <s v="012-024-00414166"/>
        <s v="012-024-00414167"/>
        <s v="012-024-00414168"/>
        <s v="012-024-00414169"/>
        <s v="012-024-00414170"/>
        <s v="012-024-00414171"/>
        <s v="012-024-00414172"/>
        <s v="012-024-00414173"/>
        <s v="012-024-00414174"/>
        <s v="012-024-00414175"/>
        <s v="012-024-00414176"/>
        <s v="012-024-00414177"/>
        <s v="012-024-00414178"/>
        <s v="012-024-00414179"/>
        <s v="012-024-00414180"/>
        <s v="012-024-00414181"/>
        <s v="012-024-00414182"/>
        <s v="012-024-00414183"/>
        <s v="012-024-00414184"/>
        <s v="012-024-00414185"/>
        <s v="012-024-00414186"/>
        <s v="012-024-00414187"/>
        <s v="012-024-00414188"/>
        <s v="012-024-00414189"/>
        <s v="012-024-00414190"/>
        <s v="012-024-00414191"/>
        <s v="012-024-00414192"/>
        <s v="012-024-00414193"/>
        <s v="012-024-00414194"/>
        <s v="012-024-00414195"/>
        <s v="012-024-00414196"/>
        <s v="012-024-00414197"/>
        <s v="012-024-00414198"/>
        <s v="012-024-00414199"/>
        <s v="012-024-00414200"/>
        <s v="012-024-00414201"/>
        <s v="012-024-00414202"/>
        <s v="012-024-00414203"/>
        <s v="012-024-00414204"/>
        <s v="012-024-00414205"/>
        <s v="012-024-00414206"/>
        <s v="012-024-00414207"/>
        <s v="012-024-00414208"/>
        <s v="012-024-00414209"/>
        <s v="012-024-00414210"/>
        <s v="012-024-00414211"/>
        <s v="012-024-00414212"/>
        <s v="012-024-00414213"/>
        <s v="012-024-00414214"/>
        <s v="012-024-00414215"/>
        <s v="012-024-00414216"/>
        <s v="012-024-00414217"/>
        <s v="012-024-00414218"/>
        <s v="012-024-00414219"/>
        <s v="012-024-00414220"/>
        <s v="012-024-00414221"/>
        <s v="012-024-00414222"/>
        <s v="012-024-00414223"/>
        <s v="012-024-00414224"/>
        <s v="012-024-00414225"/>
        <s v="012-024-00414226"/>
        <s v="012-024-00414227"/>
        <s v="012-024-00414228"/>
        <s v="012-024-00414229"/>
        <s v="012-024-00414230"/>
        <s v="012-024-00414231"/>
        <s v="012-024-00414232"/>
        <s v="012-024-00414233"/>
        <s v="012-024-00414234"/>
        <s v="012-024-00414235"/>
        <s v="012-024-00414236"/>
        <s v="012-024-00414237"/>
        <s v="012-024-00414238"/>
        <s v="012-024-00414239"/>
        <s v="012-024-00414240"/>
        <s v="012-024-00414241"/>
        <s v="012-024-00414242"/>
        <s v="012-024-00414243"/>
        <s v="012-024-00414244"/>
        <s v="012-024-00414245"/>
        <s v="012-024-00414246"/>
        <s v="012-024-00414247"/>
        <s v="012-024-00414248"/>
        <s v="012-024-00414249"/>
        <s v="012-024-00414250"/>
        <s v="012-024-00414251"/>
        <s v="012-024-00414252"/>
        <s v="012-024-00414253"/>
        <s v="012-024-00414254"/>
        <s v="012-024-00414255"/>
        <s v="012-024-00414256"/>
        <s v="012-024-00414257"/>
        <s v="012-024-00414258"/>
        <s v="012-024-00414259"/>
        <s v="012-024-00414260"/>
        <s v="012-024-00414261"/>
        <s v="012-024-00414262"/>
        <s v="012-024-00414263"/>
        <s v="012-024-00414264"/>
        <s v="012-024-00414265"/>
        <s v="012-024-00414266"/>
        <s v="012-024-00414267"/>
        <s v="012-024-00414268"/>
        <s v="012-024-00414269"/>
        <s v="012-024-00414270"/>
        <s v="012-024-00414271"/>
        <s v="012-024-00414272"/>
        <s v="012-024-00414273"/>
        <s v="012-024-00414274"/>
        <s v="012-024-00414275"/>
        <s v="012-024-00414276"/>
        <s v="012-024-00414277"/>
        <s v="012-024-00414278"/>
        <s v="012-024-00414279"/>
        <s v="012-024-00414280"/>
        <s v="012-024-00414281"/>
        <s v="012-024-00414282"/>
        <s v="012-024-00414283"/>
        <s v="012-024-00414284"/>
        <s v="012-024-00414285"/>
        <s v="012-024-00414286"/>
        <s v="012-024-00414287"/>
        <s v="012-024-00414288"/>
        <s v="012-024-00414289"/>
        <s v="012-024-00414290"/>
        <s v="012-024-00414291"/>
        <s v="012-024-00414292"/>
        <s v="012-024-00414293"/>
        <s v="012-024-00414294"/>
        <s v="012-024-00414295"/>
        <s v="012-024-00414296"/>
        <s v="012-024-00414297"/>
        <s v="012-024-00414298"/>
        <s v="012-024-00414299"/>
        <s v="012-024-00414300"/>
        <s v="012-024-00414301"/>
        <s v="012-024-00414302"/>
        <s v="012-024-00414303"/>
        <s v="012-024-00414304"/>
        <s v="012-024-00414305"/>
        <s v="012-024-00414306"/>
        <s v="012-024-00414307"/>
        <s v="012-024-00414308"/>
        <s v="012-024-00414309"/>
        <s v="012-024-00414310"/>
        <s v="012-024-00414311"/>
        <s v="012-024-00414312"/>
        <s v="012-024-00414313"/>
        <s v="012-024-00414314"/>
        <s v="012-024-00414315"/>
        <s v="012-024-00414316"/>
        <s v="012-024-00414317"/>
        <s v="012-024-00414318"/>
        <s v="012-024-00414319"/>
        <s v="012-024-00414320"/>
        <s v="012-024-00414321"/>
        <s v="012-024-00414322"/>
        <s v="012-024-00414323"/>
        <s v="012-024-00414324"/>
        <s v="012-024-00414325"/>
        <s v="012-024-00414326"/>
        <s v="012-024-00414327"/>
        <s v="012-024-00414328"/>
        <s v="012-024-00414329"/>
        <s v="012-024-00414330"/>
        <s v="012-024-00414331"/>
        <s v="012-024-00414332"/>
        <s v="012-024-00414333"/>
        <s v="012-024-00414334"/>
        <s v="012-024-00414335"/>
        <s v="012-024-00414336"/>
        <s v="012-024-00414337"/>
        <s v="012-024-00414338"/>
        <s v="012-024-00414339"/>
        <s v="012-024-00414340"/>
        <s v="012-024-00414341"/>
        <s v="012-024-00414342"/>
        <s v="012-024-00414343"/>
        <s v="012-024-00414344"/>
        <s v="012-024-00414345"/>
        <s v="012-024-00414346"/>
        <s v="012-024-00414347"/>
        <s v="012-024-00414348"/>
        <s v="012-024-00414349"/>
        <s v="012-024-00414350"/>
        <s v="012-024-00414351"/>
        <s v="012-024-00414352"/>
        <s v="012-024-00414353"/>
        <s v="012-024-00414354"/>
        <s v="012-024-00414355"/>
        <s v="012-024-00414356"/>
        <s v="012-024-00414357"/>
        <s v="012-024-00414358"/>
        <s v="012-024-00414359"/>
        <s v="012-024-00414360"/>
        <s v="012-024-00414361"/>
        <s v="012-024-00414362"/>
        <s v="012-024-00414363"/>
        <s v="012-024-00414364"/>
        <s v="012-024-00414365"/>
        <s v="012-024-00414366"/>
        <s v="012-024-00414367"/>
        <s v="012-024-00414368"/>
        <s v="012-024-00414369"/>
        <s v="012-024-00414370"/>
        <s v="012-024-00414371"/>
        <s v="012-024-00414372"/>
        <s v="012-024-00414373"/>
        <s v="012-024-00414374"/>
        <s v="012-024-00414375"/>
        <s v="012-024-00414376"/>
        <s v="012-024-00414377"/>
        <s v="012-024-00414378"/>
        <s v="012-024-00414379"/>
        <s v="012-024-00414380"/>
        <s v="012-024-00414381"/>
        <s v="012-024-00414382"/>
        <s v="012-024-00414383"/>
        <s v="012-024-00414384"/>
        <s v="012-024-00414385"/>
        <s v="012-024-00414386"/>
        <s v="012-024-00414387"/>
        <s v="012-024-00414388"/>
        <s v="012-024-00414389"/>
        <s v="012-024-00414390"/>
        <s v="012-024-00414391"/>
        <s v="012-024-00414392"/>
        <s v="012-024-00414393"/>
        <s v="012-024-00414394"/>
        <s v="012-024-00414395"/>
        <s v="012-024-00414396"/>
        <s v="012-024-00414397"/>
        <s v="012-024-00414398"/>
        <s v="012-024-00414399"/>
        <s v="012-024-00414400"/>
        <s v="012-024-00414401"/>
        <s v="012-024-00414402"/>
        <s v="012-024-00414403"/>
        <s v="012-024-00414404"/>
        <s v="012-024-00414405"/>
        <s v="012-024-00414406"/>
        <s v="012-024-00414407"/>
        <s v="012-024-00414408"/>
        <s v="012-024-00414409"/>
        <s v="012-024-00414410"/>
        <s v="012-024-00414411"/>
        <s v="012-024-00414412"/>
        <s v="012-024-00414413"/>
        <s v="012-024-00414414"/>
        <s v="012-024-00414415"/>
        <s v="012-024-00414416"/>
        <s v="012-024-00414417"/>
        <s v="012-024-00414418"/>
        <s v="012-024-00414419"/>
        <s v="012-024-00414420"/>
        <s v="012-024-00414421"/>
        <s v="012-024-00414422"/>
        <s v="012-024-00414423"/>
        <s v="012-024-00414424"/>
        <s v="012-024-00414425"/>
        <s v="012-024-00414426"/>
        <s v="012-024-00414427"/>
        <s v="012-024-00414428"/>
        <s v="012-024-00414429"/>
        <s v="012-024-00414430"/>
        <s v="012-024-00414431"/>
        <s v="012-024-00414432"/>
        <s v="012-024-00414433"/>
        <s v="012-024-00414434"/>
        <s v="012-024-00414435"/>
        <s v="012-024-00414436"/>
        <s v="012-024-00414437"/>
        <s v="012-024-00414438"/>
        <s v="012-024-00414439"/>
        <s v="012-024-00414440"/>
        <s v="012-024-00414441"/>
        <s v="012-024-00414442"/>
        <s v="012-024-00414443"/>
        <s v="012-024-00414444"/>
        <s v="012-024-00414445"/>
        <s v="012-024-00414446"/>
        <s v="012-024-00414447"/>
        <s v="012-024-00414448"/>
        <s v="012-024-00414449"/>
        <s v="012-024-00414450"/>
        <s v="012-024-00414451"/>
        <s v="012-024-00414452"/>
        <s v="012-024-00414453"/>
        <s v="012-024-00414454"/>
        <s v="012-024-00414455"/>
        <s v="012-024-00414456"/>
        <s v="012-024-00414457"/>
        <s v="012-024-00414458"/>
        <s v="012-024-00414459"/>
        <s v="012-024-00414460"/>
        <s v="012-024-00414461"/>
        <s v="012-024-00414462"/>
        <s v="012-024-00414463"/>
        <s v="012-024-00414464"/>
        <s v="012-024-00414466"/>
        <s v="012-024-00414467"/>
        <s v="012-024-00414468"/>
        <s v="012-024-00414469"/>
        <s v="012-024-00414470"/>
        <s v="012-024-00414471"/>
        <s v="012-024-00414472"/>
        <s v="012-024-00414473"/>
        <s v="012-024-00414474"/>
        <s v="012-024-00414475"/>
        <s v="012-024-00414476"/>
        <s v="012-024-00414477"/>
        <s v="012-024-00414478"/>
        <s v="012-024-00414479"/>
        <s v="012-024-00414480"/>
        <s v="012-024-00414481"/>
        <s v="012-024-00414482"/>
        <s v="012-024-00414483"/>
        <s v="012-024-00414484"/>
        <s v="012-024-00414485"/>
        <s v="012-024-00414486"/>
        <s v="012-024-00414487"/>
        <s v="012-024-00414488"/>
        <s v="012-024-00414489"/>
        <s v="012-024-00414490"/>
        <s v="012-024-00414491"/>
        <s v="012-024-00414492"/>
        <s v="012-024-00414493"/>
        <s v="012-024-00414494"/>
        <s v="012-024-00414495"/>
        <s v="012-024-00414496"/>
        <s v="012-024-00414497"/>
        <s v="012-024-00414498"/>
        <s v="012-024-00414499"/>
        <s v="012-024-00414500"/>
        <s v="012-024-00414501"/>
        <s v="012-024-00414502"/>
        <s v="012-024-00414503"/>
        <s v="012-024-00414504"/>
        <s v="012-024-00414505"/>
        <s v="012-024-00414506"/>
        <s v="012-024-00414507"/>
        <s v="012-024-00414508"/>
        <s v="012-024-00414509"/>
        <s v="012-024-00414510"/>
        <s v="012-024-00414511"/>
        <s v="012-024-00414512"/>
        <s v="012-024-00414513"/>
        <s v="012-024-00414514"/>
        <s v="012-024-00414515"/>
        <s v="012-024-00414516"/>
        <s v="012-024-00414517"/>
        <s v="012-024-00414518"/>
        <s v="012-024-00414519"/>
        <s v="012-024-00414520"/>
        <s v="012-024-00414521"/>
        <s v="012-024-00414522"/>
        <s v="012-024-00414523"/>
        <s v="012-024-00414524"/>
        <s v="012-024-00414525"/>
        <s v="012-024-00414526"/>
        <s v="012-024-00414527"/>
        <s v="012-024-00414528"/>
        <s v="012-024-00414529"/>
        <s v="012-024-00414530"/>
        <s v="012-024-00414531"/>
        <s v="012-024-00414532"/>
        <s v="012-024-00414533"/>
        <s v="012-024-00414534"/>
        <s v="012-024-00414535"/>
        <s v="012-024-00414536"/>
        <s v="012-024-00414537"/>
        <s v="012-024-00414538"/>
        <s v="012-024-00414539"/>
        <s v="012-024-00414540"/>
        <s v="012-024-00414541"/>
        <s v="012-024-00414542"/>
        <s v="012-024-00414543"/>
        <s v="012-024-00414544"/>
        <s v="012-024-00414545"/>
        <s v="012-024-00414546"/>
        <s v="012-024-00414547"/>
        <s v="012-024-00414548"/>
        <s v="012-024-00414549"/>
        <s v="012-024-00414550"/>
        <s v="012-024-00414551"/>
        <s v="012-024-00414552"/>
        <s v="012-024-00414553"/>
        <s v="012-024-00414554"/>
        <s v="012-024-00414555"/>
        <s v="012-024-00414556"/>
        <s v="012-024-00414557"/>
        <s v="012-024-00414558"/>
        <s v="012-024-00414559"/>
        <s v="012-024-00414560"/>
        <s v="012-024-00414561"/>
        <s v="012-024-00414562"/>
        <s v="012-024-00414563"/>
        <s v="012-024-00414564"/>
        <s v="012-024-00414565"/>
        <s v="012-024-00414566"/>
        <s v="012-024-00414567"/>
        <s v="012-024-00414568"/>
        <s v="012-024-00414569"/>
        <s v="012-024-00414570"/>
        <s v="012-024-00414571"/>
        <s v="012-024-00414572"/>
        <s v="012-024-00414573"/>
        <s v="012-024-00414574"/>
        <s v="012-024-00414575"/>
        <s v="012-024-00414576"/>
        <s v="012-024-00414577"/>
        <s v="012-024-00414578"/>
        <s v="012-024-00414579"/>
        <s v="012-024-00414580"/>
        <s v="012-024-00414581"/>
        <s v="012-024-00414582"/>
        <s v="012-024-00414583"/>
        <s v="012-024-00414584"/>
        <s v="012-024-00414585"/>
        <s v="012-024-00414586"/>
        <s v="012-024-00414587"/>
        <s v="012-024-00414588"/>
        <s v="012-024-00414589"/>
        <s v="012-024-00414590"/>
        <s v="012-024-00414591"/>
        <s v="012-024-00414592"/>
        <s v="012-024-00414593"/>
        <s v="012-024-00414594"/>
        <s v="012-024-00414595"/>
        <s v="012-024-00414596"/>
        <s v="012-024-00414597"/>
        <s v="012-024-00414598"/>
        <s v="012-024-00414599"/>
        <s v="012-024-00414600"/>
        <s v="012-024-00414601"/>
        <s v="012-024-00414602"/>
        <s v="012-024-00414603"/>
        <s v="012-024-00414604"/>
        <s v="012-024-00414605"/>
        <s v="012-024-00414606"/>
        <s v="012-024-00414607"/>
        <s v="012-024-00414608"/>
        <s v="012-024-00414609"/>
        <s v="012-024-00414610"/>
        <s v="012-024-00414611"/>
        <s v="012-024-00414612"/>
        <s v="012-024-00414613"/>
        <s v="012-024-00414614"/>
        <s v="012-024-00414615"/>
        <s v="012-024-00414616"/>
        <s v="012-024-00414617"/>
        <s v="012-024-00414618"/>
        <s v="012-024-00414619"/>
        <s v="012-024-00414620"/>
        <s v="012-024-00414621"/>
        <s v="012-024-00414622"/>
        <s v="012-024-00414623"/>
        <s v="012-024-00414624"/>
        <s v="012-024-00414625"/>
        <s v="012-024-00414626"/>
        <s v="012-024-00414627"/>
        <s v="012-024-00414628"/>
        <s v="012-024-00414629"/>
        <s v="012-024-00414630"/>
        <s v="012-024-00414631"/>
        <s v="012-024-00414632"/>
        <s v="012-024-00414633"/>
        <s v="012-024-00414634"/>
        <s v="012-024-00414635"/>
        <s v="012-024-00414636"/>
        <s v="012-024-00414637"/>
        <s v="012-024-00414638"/>
        <s v="012-024-00414639"/>
        <s v="012-024-00414640"/>
        <s v="012-024-00414641"/>
        <s v="012-024-00414642"/>
        <s v="012-024-00414643"/>
        <s v="012-024-00414644"/>
        <s v="012-024-00414645"/>
        <s v="012-024-00414646"/>
        <s v="012-024-00414647"/>
        <s v="012-024-00414648"/>
        <s v="012-024-00414649"/>
        <s v="012-024-00414650"/>
        <s v="012-024-00414651"/>
        <s v="012-024-00414652"/>
        <s v="012-024-00414653"/>
        <s v="012-024-00414654"/>
        <s v="012-024-00414655"/>
        <s v="012-024-00414656"/>
        <s v="012-024-00414657"/>
        <s v="012-024-00414658"/>
        <s v="012-024-00414659"/>
        <s v="012-024-00414660"/>
        <s v="012-024-00414661"/>
        <s v="012-024-00414662"/>
        <s v="012-024-00414663"/>
        <s v="012-024-00414664"/>
        <s v="012-024-00414665"/>
        <s v="012-024-00414666"/>
        <s v="012-024-00414667"/>
        <s v="012-024-00414668"/>
        <s v="012-024-00414669"/>
        <s v="012-024-00414670"/>
        <s v="012-024-00414671"/>
        <s v="012-024-00414672"/>
        <s v="012-024-00414673"/>
        <s v="012-024-00414674"/>
        <s v="012-024-00414675"/>
        <s v="012-024-00414676"/>
        <s v="012-024-00414677"/>
        <s v="012-024-00414678"/>
        <s v="012-024-00414679"/>
        <s v="012-024-00414680"/>
        <s v="012-024-00414681"/>
        <s v="012-024-00414682"/>
        <s v="012-024-00414683"/>
        <s v="012-024-00414684"/>
        <s v="012-024-00414685"/>
        <s v="012-024-00414686"/>
        <s v="012-024-00414687"/>
        <s v="012-024-00414688"/>
        <s v="012-024-00414689"/>
        <s v="012-024-00414690"/>
        <s v="012-024-00414691"/>
        <s v="012-024-00414692"/>
        <s v="012-024-00414693"/>
        <s v="012-024-00414694"/>
        <s v="012-024-00414695"/>
        <s v="012-024-00414696"/>
        <s v="012-024-00414697"/>
        <s v="012-024-00414698"/>
        <s v="012-024-00414699"/>
        <s v="012-024-00414700"/>
        <s v="012-024-00414701"/>
        <s v="012-024-00414702"/>
        <s v="012-024-00414703"/>
        <s v="012-024-00414704"/>
        <s v="012-024-00414705"/>
        <s v="012-024-00414706"/>
        <s v="012-024-00414707"/>
        <s v="012-024-00414708"/>
        <s v="012-024-00414709"/>
        <s v="012-024-00414710"/>
        <s v="012-024-00414711"/>
        <s v="012-024-00414712"/>
        <s v="012-024-00414713"/>
        <s v="012-024-00414714"/>
        <s v="012-024-00414715"/>
        <s v="012-024-00414716"/>
        <s v="012-024-00414717"/>
        <s v="012-024-00414718"/>
        <s v="012-024-00414719"/>
        <s v="012-024-00414720"/>
        <s v="012-024-00414721"/>
        <s v="012-024-00414722"/>
        <s v="012-024-00414723"/>
        <s v="012-024-00414724"/>
        <s v="012-024-00414725"/>
        <s v="012-024-00414726"/>
        <s v="012-024-00414727"/>
        <s v="012-024-00414728"/>
        <s v="012-024-00414729"/>
        <s v="012-024-00414730"/>
        <s v="012-024-00414731"/>
        <s v="012-024-00414732"/>
        <s v="012-024-00414733"/>
        <s v="012-024-00414734"/>
        <s v="012-024-00414735"/>
        <s v="012-024-00414736"/>
        <s v="012-024-00414737"/>
        <s v="012-024-00414738"/>
        <s v="012-024-00414739"/>
        <s v="012-024-00414740"/>
        <s v="012-024-00414741"/>
        <s v="012-024-00414742"/>
        <s v="012-024-00414743"/>
        <s v="012-024-00414744"/>
        <s v="012-024-00414745"/>
        <s v="012-024-00414746"/>
        <s v="012-024-00414747"/>
        <s v="012-024-00414748"/>
        <s v="012-024-00414749"/>
        <s v="012-024-00414750"/>
        <s v="012-024-00414751"/>
        <s v="012-024-00414752"/>
        <s v="012-024-00414753"/>
        <s v="012-024-00414754"/>
        <s v="012-024-00414755"/>
        <s v="012-024-00414756"/>
        <s v="012-024-00414757"/>
        <s v="012-024-00414758"/>
        <s v="012-024-00414759"/>
        <s v="012-024-00414760"/>
        <s v="012-024-00414761"/>
        <s v="012-024-00414762"/>
        <s v="012-024-00414763"/>
        <s v="012-024-00414764"/>
        <s v="012-024-00414765"/>
        <s v="012-024-00414766"/>
        <s v="012-024-00414767"/>
        <s v="012-024-00414768"/>
        <s v="012-024-00414769"/>
        <s v="012-024-00414770"/>
        <s v="012-024-00414771"/>
        <s v="012-024-00414772"/>
        <s v="012-024-00414773"/>
        <s v="012-024-00414774"/>
        <s v="012-024-00414775"/>
        <s v="012-024-00414776"/>
        <s v="012-024-00414777"/>
        <s v="012-024-00414778"/>
        <s v="012-024-00414779"/>
        <s v="012-024-00414780"/>
        <s v="012-024-00414781"/>
        <s v="012-024-00414782"/>
        <s v="012-024-00414783"/>
        <s v="012-024-00414784"/>
        <s v="012-024-00414785"/>
        <s v="012-024-00414786"/>
        <s v="012-024-00414787"/>
        <s v="012-024-00414788"/>
        <s v="012-024-00414789"/>
        <s v="012-024-00414790"/>
        <s v="012-024-00414791"/>
        <s v="012-024-00414792"/>
        <s v="012-024-00414793"/>
        <s v="012-024-00414794"/>
        <s v="012-024-00414795"/>
        <s v="012-024-00414796"/>
        <s v="012-024-00414797"/>
        <s v="012-024-00414798"/>
        <s v="012-024-00414799"/>
        <s v="012-024-00414800"/>
        <s v="012-024-00414801"/>
        <s v="012-024-00414802"/>
        <s v="012-024-00414803"/>
        <s v="012-024-00414804"/>
        <s v="012-024-00414805"/>
        <s v="012-024-00414806"/>
        <s v="012-024-00414807"/>
        <s v="012-024-00414808"/>
        <s v="012-024-00414809"/>
        <s v="012-024-00414810"/>
        <s v="012-024-00414811"/>
        <s v="012-024-00414812"/>
        <s v="012-024-00414813"/>
        <s v="012-024-00414814"/>
        <s v="012-024-00414815"/>
        <s v="012-024-00414816"/>
        <s v="012-024-00414817"/>
        <s v="012-024-00414818"/>
        <s v="012-024-00414819"/>
        <s v="012-024-00414820"/>
        <s v="012-024-00414821"/>
        <s v="012-024-00414822"/>
        <s v="012-024-00414823"/>
        <s v="012-024-00414824"/>
        <s v="012-024-00414825"/>
        <s v="012-024-00414826"/>
        <s v="012-024-00414827"/>
        <s v="012-024-00414828"/>
        <s v="012-024-00414829"/>
        <s v="012-024-00414830"/>
        <s v="012-024-00414831"/>
        <s v="012-024-00414832"/>
        <s v="012-024-00414833"/>
        <s v="012-024-00414834"/>
        <s v="012-024-00414835"/>
        <s v="012-024-00414836"/>
        <s v="012-024-00414837"/>
        <s v="012-024-00414838"/>
        <s v="012-024-00414839"/>
        <s v="012-024-00414840"/>
        <s v="012-024-00414841"/>
        <s v="012-024-00414842"/>
        <s v="012-024-00414843"/>
        <s v="012-024-00414844"/>
        <s v="012-024-00414845"/>
        <s v="012-024-00414846"/>
        <s v="012-024-00414847"/>
        <s v="012-024-00414848"/>
        <s v="012-024-00414849"/>
        <s v="012-024-00414850"/>
        <s v="012-024-00414851"/>
        <s v="012-024-00414852"/>
        <s v="012-024-00414853"/>
        <s v="012-024-00414854"/>
        <s v="012-024-00414855"/>
        <s v="012-024-00414856"/>
        <s v="012-024-00414857"/>
        <s v="012-024-00414858"/>
        <s v="012-024-00414859"/>
        <s v="012-024-00414860"/>
        <s v="012-024-00414861"/>
        <s v="012-024-00414862"/>
        <s v="012-024-00414863"/>
        <s v="012-024-00414864"/>
        <s v="012-024-00414865"/>
        <s v="012-024-00414866"/>
        <s v="012-024-00414867"/>
        <s v="012-024-00414868"/>
        <s v="012-024-00414869"/>
        <s v="012-024-00414870"/>
        <s v="012-024-00414871"/>
        <s v="012-024-00414872"/>
        <s v="012-024-00414873"/>
        <s v="012-024-00414874"/>
        <s v="012-024-00414875"/>
        <s v="012-024-00414876"/>
        <s v="012-024-00414877"/>
        <s v="012-024-00414878"/>
        <s v="012-024-00414879"/>
        <s v="012-024-00414880"/>
        <s v="012-024-00414881"/>
        <s v="012-024-00414882"/>
        <s v="012-024-00414883"/>
        <s v="012-024-00414884"/>
        <s v="012-024-00414885"/>
        <s v="012-024-00414886"/>
        <s v="012-024-00414887"/>
        <s v="012-024-00414888"/>
        <s v="012-024-00414889"/>
        <s v="012-024-00414890"/>
        <s v="012-024-00414891"/>
        <s v="012-024-00414892"/>
        <s v="012-024-00414893"/>
        <s v="012-024-00414894"/>
        <s v="012-024-00414895"/>
        <s v="012-024-00414896"/>
        <s v="012-024-00414897"/>
        <s v="012-024-00414898"/>
        <s v="012-024-00414899"/>
        <s v="012-024-00414900"/>
        <s v="012-024-00414901"/>
        <s v="012-024-00414902"/>
        <s v="012-024-00414903"/>
        <s v="012-024-00414904"/>
        <s v="012-024-00414905"/>
        <s v="012-024-00414906"/>
        <s v="012-024-00414907"/>
        <s v="012-024-00414908"/>
        <s v="012-024-00414909"/>
        <s v="012-024-00414910"/>
        <s v="012-024-00414911"/>
        <s v="012-024-00414912"/>
        <s v="012-024-00414913"/>
        <s v="012-024-00414914"/>
        <s v="012-024-00414915"/>
        <s v="012-024-00414916"/>
        <s v="012-024-00414917"/>
        <s v="012-024-00414918"/>
        <s v="012-024-00414919"/>
        <s v="012-024-00414920"/>
        <s v="012-024-00414921"/>
        <s v="012-024-00414922"/>
        <s v="012-024-00414923"/>
        <s v="012-024-00414924"/>
        <s v="012-024-00414925"/>
        <s v="012-024-00414926"/>
        <s v="012-024-00414927"/>
        <s v="012-024-00414928"/>
        <s v="012-024-00414929"/>
        <s v="012-024-00414930"/>
        <s v="012-024-00414931"/>
        <s v="012-024-00414932"/>
        <s v="012-024-00414933"/>
        <s v="012-024-00414934"/>
        <s v="012-024-00414935"/>
        <s v="012-024-00414936"/>
        <s v="012-024-00414937"/>
        <s v="012-024-00414938"/>
        <s v="012-024-00414939"/>
        <s v="012-024-00414940"/>
        <s v="012-024-00414941"/>
        <s v="012-024-00414942"/>
        <s v="012-024-00414943"/>
        <s v="012-024-00414944"/>
        <s v="012-024-00414945"/>
        <s v="012-024-00414946"/>
        <s v="012-024-00414947"/>
        <s v="012-024-00414948"/>
        <s v="012-024-00414949"/>
        <s v="012-024-00414950"/>
        <s v="012-024-00414951"/>
        <s v="012-024-00414952"/>
        <s v="012-024-00414953"/>
        <s v="012-024-00414954"/>
        <s v="012-024-00414955"/>
        <s v="012-024-00414956"/>
        <s v="012-024-00414957"/>
        <s v="012-024-00414958"/>
        <s v="012-024-00414959"/>
        <s v="012-024-00414960"/>
        <s v="012-024-00414961"/>
        <s v="012-024-00414962"/>
        <s v="012-024-00414963"/>
        <s v="012-024-00414964"/>
        <s v="012-024-00414965"/>
        <s v="012-024-00414966"/>
        <s v="012-024-00414967"/>
        <s v="012-024-00414968"/>
        <s v="012-024-00414969"/>
        <s v="012-024-00414970"/>
        <s v="012-024-00414971"/>
        <s v="012-024-00414972"/>
        <s v="012-024-00414973"/>
        <s v="012-024-00414974"/>
        <s v="012-024-00414975"/>
        <s v="012-024-00414976"/>
        <s v="012-024-00414977"/>
        <s v="012-024-00414978"/>
        <s v="012-024-00414979"/>
        <s v="012-024-00414980"/>
        <s v="012-024-00414981"/>
        <s v="012-024-00414982"/>
        <s v="012-024-00414983"/>
        <s v="012-024-00414984"/>
        <s v="012-024-00414985"/>
        <s v="012-024-00414986"/>
        <s v="012-024-00414987"/>
        <s v="012-024-00414988"/>
        <s v="012-024-00414989"/>
        <s v="012-024-00414990"/>
        <s v="012-024-00414991"/>
        <s v="012-024-00414992"/>
        <s v="012-024-00414993"/>
        <s v="012-024-00414994"/>
        <s v="012-024-00414995"/>
        <s v="012-024-00414996"/>
        <s v="012-024-00414997"/>
        <s v="012-024-00414998"/>
        <s v="012-024-00414999"/>
        <s v="012-024-00415000"/>
        <s v="012-024-00415001"/>
        <s v="012-024-00415002"/>
        <s v="012-024-00415003"/>
        <s v="012-024-00415004"/>
        <s v="012-024-00415005"/>
        <s v="012-024-00415006"/>
        <s v="012-024-00415007"/>
        <s v="012-024-00415008"/>
        <s v="012-024-00415009"/>
        <s v="012-024-00415010"/>
        <s v="012-024-00415011"/>
        <s v="012-024-00415012"/>
        <s v="012-024-00415013"/>
        <s v="012-024-00415014"/>
        <s v="012-024-00415015"/>
        <s v="012-024-00415016"/>
        <s v="012-024-00415017"/>
        <s v="012-024-00415018"/>
        <s v="012-024-00415019"/>
        <s v="012-024-00415020"/>
        <s v="012-024-00415021"/>
        <s v="012-024-00415022"/>
        <s v="012-024-00415023"/>
        <s v="012-024-00415024"/>
        <s v="012-024-00415025"/>
        <s v="012-024-00415026"/>
        <s v="012-024-00415027"/>
        <s v="012-024-00415028"/>
        <s v="012-024-00415029"/>
        <s v="012-024-00415030"/>
        <s v="012-024-00415031"/>
        <s v="012-024-00415032"/>
        <s v="012-024-00415033"/>
        <s v="012-024-00415034"/>
        <s v="012-024-00415035"/>
        <s v="012-024-00415036"/>
        <s v="012-024-00415037"/>
        <s v="012-024-00415038"/>
        <s v="012-024-00415039"/>
        <s v="012-024-00415040"/>
        <s v="012-024-00415041"/>
        <s v="012-024-00415042"/>
        <s v="012-024-00415043"/>
        <s v="012-024-00415044"/>
        <s v="012-024-00415045"/>
        <s v="012-024-00415046"/>
        <s v="012-024-00415047"/>
        <s v="012-024-00415048"/>
        <s v="012-024-00415049"/>
        <s v="012-024-00415050"/>
        <s v="012-024-00415051"/>
        <s v="012-024-00415052"/>
        <s v="012-024-00415053"/>
        <s v="012-024-00415054"/>
        <s v="012-024-00415055"/>
        <s v="012-024-00415056"/>
        <s v="012-024-00415057"/>
        <s v="012-024-00415058"/>
        <s v="012-024-00415059"/>
        <s v="012-024-00415060"/>
        <s v="012-024-00415061"/>
        <s v="012-024-00415062"/>
        <s v="012-024-00415063"/>
        <s v="012-024-00415064"/>
        <s v="012-024-00415065"/>
        <s v="012-024-00415066"/>
        <s v="012-024-00415067"/>
        <s v="012-024-00415068"/>
        <s v="012-024-00415069"/>
        <s v="012-024-00415070"/>
        <s v="012-024-00415071"/>
        <s v="012-024-00415072"/>
        <s v="012-024-00415073"/>
        <s v="012-024-00415074"/>
        <s v="012-024-00415075"/>
        <s v="012-024-00415076"/>
        <s v="012-024-00415077"/>
        <s v="012-024-00415078"/>
        <s v="012-024-00415079"/>
        <s v="012-024-00415080"/>
        <s v="012-024-00415081"/>
        <s v="012-024-00415082"/>
        <s v="012-024-00415083"/>
        <s v="012-024-00415084"/>
        <s v="012-024-00415085"/>
        <s v="012-024-00415086"/>
      </sharedItems>
    </cacheField>
    <cacheField name="Factura SAP" numFmtId="0">
      <sharedItems/>
    </cacheField>
    <cacheField name="Factura Legal" numFmtId="0">
      <sharedItems/>
    </cacheField>
    <cacheField name="Precio Neto" numFmtId="4">
      <sharedItems containsSemiMixedTypes="0" containsString="0" containsNumber="1" minValue="0" maxValue="4850.33"/>
    </cacheField>
    <cacheField name="Precio Total" numFmtId="4">
      <sharedItems containsSemiMixedTypes="0" containsString="0" containsNumber="1" minValue="0" maxValue="5438.22"/>
    </cacheField>
    <cacheField name="Clase doc.ventas" numFmtId="0">
      <sharedItems/>
    </cacheField>
    <cacheField name="Nro. Pedido" numFmtId="0">
      <sharedItems/>
    </cacheField>
    <cacheField name="Or.Recojo" numFmtId="0">
      <sharedItems containsMixedTypes="1" containsNumber="1" containsInteger="1" minValue="390204" maxValue="397308"/>
    </cacheField>
    <cacheField name="Nro.Entrega" numFmtId="0">
      <sharedItems containsSemiMixedTypes="0" containsString="0" containsNumber="1" containsInteger="1" minValue="880003337" maxValue="8002840188"/>
    </cacheField>
    <cacheField name="Nº de transporte" numFmtId="0">
      <sharedItems containsSemiMixedTypes="0" containsString="0" containsNumber="1" containsInteger="1" minValue="1002193269" maxValue="1002220519" count="4303">
        <n v="1002193279"/>
        <n v="1002193269"/>
        <n v="1002193270"/>
        <n v="1002193292"/>
        <n v="1002193271"/>
        <n v="1002193300"/>
        <n v="1002193298"/>
        <n v="1002193291"/>
        <n v="1002193342"/>
        <n v="1002193369"/>
        <n v="1002193373"/>
        <n v="1002193412"/>
        <n v="1002193410"/>
        <n v="1002193396"/>
        <n v="1002193441"/>
        <n v="1002193453"/>
        <n v="1002193473"/>
        <n v="1002193482"/>
        <n v="1002193477"/>
        <n v="1002193489"/>
        <n v="1002193502"/>
        <n v="1002193509"/>
        <n v="1002193520"/>
        <n v="1002193487"/>
        <n v="1002193492"/>
        <n v="1002193516"/>
        <n v="1002193533"/>
        <n v="1002193548"/>
        <n v="1002193557"/>
        <n v="1002193567"/>
        <n v="1002193491"/>
        <n v="1002193587"/>
        <n v="1002193551"/>
        <n v="1002193539"/>
        <n v="1002193530"/>
        <n v="1002193610"/>
        <n v="1002193503"/>
        <n v="1002193598"/>
        <n v="1002193620"/>
        <n v="1002193607"/>
        <n v="1002193600"/>
        <n v="1002193563"/>
        <n v="1002193615"/>
        <n v="1002193523"/>
        <n v="1002193634"/>
        <n v="1002193627"/>
        <n v="1002193639"/>
        <n v="1002193606"/>
        <n v="1002193631"/>
        <n v="1002193650"/>
        <n v="1002193662"/>
        <n v="1002193619"/>
        <n v="1002193525"/>
        <n v="1002193636"/>
        <n v="1002193602"/>
        <n v="1002193657"/>
        <n v="1002193690"/>
        <n v="1002193692"/>
        <n v="1002193720"/>
        <n v="1002193700"/>
        <n v="1002193710"/>
        <n v="1002193691"/>
        <n v="1002193728"/>
        <n v="1002193729"/>
        <n v="1002193703"/>
        <n v="1002193699"/>
        <n v="1002193735"/>
        <n v="1002193704"/>
        <n v="1002193701"/>
        <n v="1002193712"/>
        <n v="1002193753"/>
        <n v="1002193708"/>
        <n v="1002193765"/>
        <n v="1002193766"/>
        <n v="1002193769"/>
        <n v="1002193768"/>
        <n v="1002193809"/>
        <n v="1002193738"/>
        <n v="1002193812"/>
        <n v="1002193739"/>
        <n v="1002193743"/>
        <n v="1002193813"/>
        <n v="1002193751"/>
        <n v="1002193814"/>
        <n v="1002193767"/>
        <n v="1002193836"/>
        <n v="1002193777"/>
        <n v="1002193854"/>
        <n v="1002193816"/>
        <n v="1002193852"/>
        <n v="1002193822"/>
        <n v="1002193877"/>
        <n v="1002193885"/>
        <n v="1002193880"/>
        <n v="1002193840"/>
        <n v="1002193910"/>
        <n v="1002193874"/>
        <n v="1002193913"/>
        <n v="1002193941"/>
        <n v="1002193954"/>
        <n v="1002193923"/>
        <n v="1002193916"/>
        <n v="1002193946"/>
        <n v="1002193942"/>
        <n v="1002193947"/>
        <n v="1002193994"/>
        <n v="1002193951"/>
        <n v="1002193949"/>
        <n v="1002193956"/>
        <n v="1002193915"/>
        <n v="1002194006"/>
        <n v="1002193958"/>
        <n v="1002193959"/>
        <n v="1002193960"/>
        <n v="1002194002"/>
        <n v="1002194036"/>
        <n v="1002193984"/>
        <n v="1002194041"/>
        <n v="1002193991"/>
        <n v="1002193976"/>
        <n v="1002194003"/>
        <n v="1002194011"/>
        <n v="1002193978"/>
        <n v="1002193996"/>
        <n v="1002194027"/>
        <n v="1002193999"/>
        <n v="1002194023"/>
        <n v="1002194059"/>
        <n v="1002194075"/>
        <n v="1002194046"/>
        <n v="1002194058"/>
        <n v="1002194061"/>
        <n v="1002194052"/>
        <n v="1002194105"/>
        <n v="1002194097"/>
        <n v="1002194085"/>
        <n v="1002194120"/>
        <n v="1002194071"/>
        <n v="1002194083"/>
        <n v="1002194087"/>
        <n v="1002194121"/>
        <n v="1002194130"/>
        <n v="1002194129"/>
        <n v="1002194024"/>
        <n v="1002194092"/>
        <n v="1002194100"/>
        <n v="1002194091"/>
        <n v="1002194106"/>
        <n v="1002194143"/>
        <n v="1002194145"/>
        <n v="1002194109"/>
        <n v="1002194134"/>
        <n v="1002194203"/>
        <n v="1002194191"/>
        <n v="1002194159"/>
        <n v="1002194133"/>
        <n v="1002194152"/>
        <n v="1002194218"/>
        <n v="1002194206"/>
        <n v="1002194194"/>
        <n v="1002194231"/>
        <n v="1002194246"/>
        <n v="1002194233"/>
        <n v="1002194262"/>
        <n v="1002194281"/>
        <n v="1002194220"/>
        <n v="1002194268"/>
        <n v="1002194214"/>
        <n v="1002194275"/>
        <n v="1002194280"/>
        <n v="1002194278"/>
        <n v="1002194314"/>
        <n v="1002194287"/>
        <n v="1002194320"/>
        <n v="1002194310"/>
        <n v="1002194319"/>
        <n v="1002194318"/>
        <n v="1002194359"/>
        <n v="1002194323"/>
        <n v="1002194353"/>
        <n v="1002194358"/>
        <n v="1002194344"/>
        <n v="1002194368"/>
        <n v="1002194369"/>
        <n v="1002194367"/>
        <n v="1002194390"/>
        <n v="1002194479"/>
        <n v="1002194482"/>
        <n v="1002194485"/>
        <n v="1002194512"/>
        <n v="1002194513"/>
        <n v="1002194511"/>
        <n v="1002194503"/>
        <n v="1002194517"/>
        <n v="1002194533"/>
        <n v="1002194541"/>
        <n v="1002194545"/>
        <n v="1002194537"/>
        <n v="1002194551"/>
        <n v="1002194550"/>
        <n v="1002194573"/>
        <n v="1002194534"/>
        <n v="1002194575"/>
        <n v="1002194571"/>
        <n v="1002194557"/>
        <n v="1002194596"/>
        <n v="1002194574"/>
        <n v="1002194598"/>
        <n v="1002194609"/>
        <n v="1002194605"/>
        <n v="1002194607"/>
        <n v="1002194614"/>
        <n v="1002194610"/>
        <n v="1002194608"/>
        <n v="1002194623"/>
        <n v="1002194618"/>
        <n v="1002194628"/>
        <n v="1002194601"/>
        <n v="1002194646"/>
        <n v="1002194634"/>
        <n v="1002194582"/>
        <n v="1002194662"/>
        <n v="1002194656"/>
        <n v="1002194691"/>
        <n v="1002194632"/>
        <n v="1002194692"/>
        <n v="1002194725"/>
        <n v="1002194689"/>
        <n v="1002194681"/>
        <n v="1002194722"/>
        <n v="1002194723"/>
        <n v="1002194704"/>
        <n v="1002194735"/>
        <n v="1002194740"/>
        <n v="1002194777"/>
        <n v="1002194700"/>
        <n v="1002194698"/>
        <n v="1002194784"/>
        <n v="1002194759"/>
        <n v="1002194729"/>
        <n v="1002194739"/>
        <n v="1002194734"/>
        <n v="1002194807"/>
        <n v="1002194764"/>
        <n v="1002194811"/>
        <n v="1002194752"/>
        <n v="1002194834"/>
        <n v="1002194833"/>
        <n v="1002194856"/>
        <n v="1002194815"/>
        <n v="1002194861"/>
        <n v="1002194775"/>
        <n v="1002194825"/>
        <n v="1002194905"/>
        <n v="1002194919"/>
        <n v="1002194844"/>
        <n v="1002194787"/>
        <n v="1002194964"/>
        <n v="1002194781"/>
        <n v="1002194914"/>
        <n v="1002194904"/>
        <n v="1002194916"/>
        <n v="1002194931"/>
        <n v="1002194929"/>
        <n v="1002194902"/>
        <n v="1002194969"/>
        <n v="1002194933"/>
        <n v="1002194936"/>
        <n v="1002194975"/>
        <n v="1002194965"/>
        <n v="1002194970"/>
        <n v="1002195029"/>
        <n v="1002194934"/>
        <n v="1002195023"/>
        <n v="1002195057"/>
        <n v="1002194983"/>
        <n v="1002195024"/>
        <n v="1002195056"/>
        <n v="1002194935"/>
        <n v="1002195085"/>
        <n v="1002195080"/>
        <n v="1002194966"/>
        <n v="1002195086"/>
        <n v="1002195101"/>
        <n v="1002195079"/>
        <n v="1002194892"/>
        <n v="1002195125"/>
        <n v="1002195107"/>
        <n v="1002195106"/>
        <n v="1002194895"/>
        <n v="1002195110"/>
        <n v="1002195123"/>
        <n v="1002194909"/>
        <n v="1002195167"/>
        <n v="1002195147"/>
        <n v="1002195136"/>
        <n v="1002195121"/>
        <n v="1002195164"/>
        <n v="1002195241"/>
        <n v="1002195192"/>
        <n v="1002195124"/>
        <n v="1002195128"/>
        <n v="1002195182"/>
        <n v="1002195168"/>
        <n v="1002195237"/>
        <n v="1002195186"/>
        <n v="1002195190"/>
        <n v="1002195248"/>
        <n v="1002195183"/>
        <n v="1002195180"/>
        <n v="1002195234"/>
        <n v="1002195277"/>
        <n v="1002195259"/>
        <n v="1002195242"/>
        <n v="1002195246"/>
        <n v="1002195176"/>
        <n v="1002195303"/>
        <n v="1002195162"/>
        <n v="1002195312"/>
        <n v="1002195185"/>
        <n v="1002195249"/>
        <n v="1002195267"/>
        <n v="1002195368"/>
        <n v="1002195310"/>
        <n v="1002195334"/>
        <n v="1002195350"/>
        <n v="1002195347"/>
        <n v="1002195271"/>
        <n v="1002195356"/>
        <n v="1002195379"/>
        <n v="1002195275"/>
        <n v="1002195344"/>
        <n v="1002195372"/>
        <n v="1002195366"/>
        <n v="1002195382"/>
        <n v="1002195349"/>
        <n v="1002195362"/>
        <n v="1002195409"/>
        <n v="1002195330"/>
        <n v="1002195327"/>
        <n v="1002195432"/>
        <n v="1002195374"/>
        <n v="1002195425"/>
        <n v="1002195488"/>
        <n v="1002195332"/>
        <n v="1002195317"/>
        <n v="1002195431"/>
        <n v="1002195371"/>
        <n v="1002195516"/>
        <n v="1002195421"/>
        <n v="1002195562"/>
        <n v="1002195458"/>
        <n v="1002195420"/>
        <n v="1002195320"/>
        <n v="1002195543"/>
        <n v="1002195555"/>
        <n v="1002195413"/>
        <n v="1002195460"/>
        <n v="1002195365"/>
        <n v="1002195547"/>
        <n v="1002195574"/>
        <n v="1002195462"/>
        <n v="1002195581"/>
        <n v="1002195580"/>
        <n v="1002195513"/>
        <n v="1002195586"/>
        <n v="1002195596"/>
        <n v="1002195600"/>
        <n v="1002195616"/>
        <n v="1002195686"/>
        <n v="1002195688"/>
        <n v="1002195690"/>
        <n v="1002195689"/>
        <n v="1002195699"/>
        <n v="1002195687"/>
        <n v="1002195741"/>
        <n v="1002195743"/>
        <n v="1002195753"/>
        <n v="1002195744"/>
        <n v="1002195752"/>
        <n v="1002195768"/>
        <n v="1002195797"/>
        <n v="1002195808"/>
        <n v="1002195792"/>
        <n v="1002195840"/>
        <n v="1002195854"/>
        <n v="1002195830"/>
        <n v="1002195799"/>
        <n v="1002195829"/>
        <n v="1002195800"/>
        <n v="1002195877"/>
        <n v="1002195804"/>
        <n v="1002195878"/>
        <n v="1002195882"/>
        <n v="1002195886"/>
        <n v="1002195891"/>
        <n v="1002195856"/>
        <n v="1002195909"/>
        <n v="1002195888"/>
        <n v="1002195850"/>
        <n v="1002195918"/>
        <n v="1002195919"/>
        <n v="1002195943"/>
        <n v="1002195947"/>
        <n v="1002195906"/>
        <n v="1002195960"/>
        <n v="1002195941"/>
        <n v="1002195889"/>
        <n v="1002195975"/>
        <n v="1002195938"/>
        <n v="1002195954"/>
        <n v="1002195934"/>
        <n v="1002195979"/>
        <n v="1002195898"/>
        <n v="1002195896"/>
        <n v="1002195987"/>
        <n v="1002195999"/>
        <n v="1002196003"/>
        <n v="1002196022"/>
        <n v="1002196012"/>
        <n v="1002196072"/>
        <n v="1002196021"/>
        <n v="1002196046"/>
        <n v="1002196040"/>
        <n v="1002196075"/>
        <n v="1002196068"/>
        <n v="1002196085"/>
        <n v="1002196019"/>
        <n v="1002196084"/>
        <n v="1002195949"/>
        <n v="1002196097"/>
        <n v="1002195978"/>
        <n v="1002196087"/>
        <n v="1002196079"/>
        <n v="1002196131"/>
        <n v="1002196048"/>
        <n v="1002196062"/>
        <n v="1002196044"/>
        <n v="1002196111"/>
        <n v="1002196151"/>
        <n v="1002196152"/>
        <n v="1002196098"/>
        <n v="1002196135"/>
        <n v="1002196078"/>
        <n v="1002196130"/>
        <n v="1002196160"/>
        <n v="1002196157"/>
        <n v="1002196230"/>
        <n v="1002196153"/>
        <n v="1002196207"/>
        <n v="1002196247"/>
        <n v="1002196274"/>
        <n v="1002196233"/>
        <n v="1002196248"/>
        <n v="1002196214"/>
        <n v="1002196250"/>
        <n v="1002196286"/>
        <n v="1002196234"/>
        <n v="1002196213"/>
        <n v="1002196292"/>
        <n v="1002196251"/>
        <n v="1002196268"/>
        <n v="1002196254"/>
        <n v="1002196305"/>
        <n v="1002196255"/>
        <n v="1002196319"/>
        <n v="1002196303"/>
        <n v="1002196336"/>
        <n v="1002196311"/>
        <n v="1002196264"/>
        <n v="1002196320"/>
        <n v="1002196315"/>
        <n v="1002196307"/>
        <n v="1002196338"/>
        <n v="1002196309"/>
        <n v="1002196370"/>
        <n v="1002196343"/>
        <n v="1002196410"/>
        <n v="1002196313"/>
        <n v="1002196339"/>
        <n v="1002196411"/>
        <n v="1002196398"/>
        <n v="1002196426"/>
        <n v="1002196435"/>
        <n v="1002196443"/>
        <n v="1002196366"/>
        <n v="1002196382"/>
        <n v="1002196384"/>
        <n v="1002196416"/>
        <n v="1002196385"/>
        <n v="1002196451"/>
        <n v="1002196456"/>
        <n v="1002196481"/>
        <n v="1002196434"/>
        <n v="1002196474"/>
        <n v="1002196527"/>
        <n v="1002196478"/>
        <n v="1002196437"/>
        <n v="1002196438"/>
        <n v="1002196387"/>
        <n v="1002196530"/>
        <n v="1002196488"/>
        <n v="1002196535"/>
        <n v="1002196564"/>
        <n v="1002196560"/>
        <n v="1002196495"/>
        <n v="1002196536"/>
        <n v="1002196575"/>
        <n v="1002196598"/>
        <n v="1002196590"/>
        <n v="1002196653"/>
        <n v="1002196666"/>
        <n v="1002196814"/>
        <n v="1002196822"/>
        <n v="1002196817"/>
        <n v="1002196823"/>
        <n v="1002196819"/>
        <n v="1002196826"/>
        <n v="1002196842"/>
        <n v="1002196828"/>
        <n v="1002196824"/>
        <n v="1002196816"/>
        <n v="1002196855"/>
        <n v="1002196861"/>
        <n v="1002196903"/>
        <n v="1002196942"/>
        <n v="1002196954"/>
        <n v="1002196940"/>
        <n v="1002196948"/>
        <n v="1002196970"/>
        <n v="1002197014"/>
        <n v="1002197020"/>
        <n v="1002196991"/>
        <n v="1002197029"/>
        <n v="1002197000"/>
        <n v="1002197023"/>
        <n v="1002197034"/>
        <n v="1002197017"/>
        <n v="1002197053"/>
        <n v="1002197040"/>
        <n v="1002197006"/>
        <n v="1002197003"/>
        <n v="1002197044"/>
        <n v="1002197068"/>
        <n v="1002197022"/>
        <n v="1002197063"/>
        <n v="1002197061"/>
        <n v="1002197012"/>
        <n v="1002197074"/>
        <n v="1002197102"/>
        <n v="1002197004"/>
        <n v="1002197089"/>
        <n v="1002197066"/>
        <n v="1002197126"/>
        <n v="1002197123"/>
        <n v="1002197113"/>
        <n v="1002197117"/>
        <n v="1002197086"/>
        <n v="1002197124"/>
        <n v="1002197095"/>
        <n v="1002197180"/>
        <n v="1002197140"/>
        <n v="1002197139"/>
        <n v="1002197176"/>
        <n v="1002197185"/>
        <n v="1002197178"/>
        <n v="1002197199"/>
        <n v="1002197189"/>
        <n v="1002197188"/>
        <n v="1002197669"/>
        <n v="1002197674"/>
        <n v="1002197667"/>
        <n v="1002197666"/>
        <n v="1002197672"/>
        <n v="1002197668"/>
        <n v="1002197676"/>
        <n v="1002197670"/>
        <n v="1002197671"/>
        <n v="1002197679"/>
        <n v="1002197682"/>
        <n v="1002197678"/>
        <n v="1002197687"/>
        <n v="1002197673"/>
        <n v="1002197691"/>
        <n v="1002197677"/>
        <n v="1002197688"/>
        <n v="1002197698"/>
        <n v="1002197696"/>
        <n v="1002197702"/>
        <n v="1002197704"/>
        <n v="1002197707"/>
        <n v="1002197709"/>
        <n v="1002197708"/>
        <n v="1002197710"/>
        <n v="1002197711"/>
        <n v="1002197706"/>
        <n v="1002197722"/>
        <n v="1002197718"/>
        <n v="1002197719"/>
        <n v="1002197705"/>
        <n v="1002197724"/>
        <n v="1002197712"/>
        <n v="1002197728"/>
        <n v="1002197723"/>
        <n v="1002197750"/>
        <n v="1002197725"/>
        <n v="1002197755"/>
        <n v="1002197761"/>
        <n v="1002197757"/>
        <n v="1002197771"/>
        <n v="1002197794"/>
        <n v="1002197783"/>
        <n v="1002197797"/>
        <n v="1002197785"/>
        <n v="1002197795"/>
        <n v="1002197804"/>
        <n v="1002197822"/>
        <n v="1002197845"/>
        <n v="1002197848"/>
        <n v="1002197874"/>
        <n v="1002197866"/>
        <n v="1002197843"/>
        <n v="1002197885"/>
        <n v="1002197837"/>
        <n v="1002197891"/>
        <n v="1002197882"/>
        <n v="1002197895"/>
        <n v="1002197890"/>
        <n v="1002197889"/>
        <n v="1002197887"/>
        <n v="1002197922"/>
        <n v="1002197934"/>
        <n v="1002197913"/>
        <n v="1002197915"/>
        <n v="1002197961"/>
        <n v="1002197953"/>
        <n v="1002197905"/>
        <n v="1002197908"/>
        <n v="1002197964"/>
        <n v="1002197967"/>
        <n v="1002197941"/>
        <n v="1002197962"/>
        <n v="1002197996"/>
        <n v="1002197957"/>
        <n v="1002197994"/>
        <n v="1002197969"/>
        <n v="1002197995"/>
        <n v="1002198012"/>
        <n v="1002198014"/>
        <n v="1002197918"/>
        <n v="1002198032"/>
        <n v="1002197919"/>
        <n v="1002198013"/>
        <n v="1002197945"/>
        <n v="1002198004"/>
        <n v="1002198062"/>
        <n v="1002198036"/>
        <n v="1002198067"/>
        <n v="1002198086"/>
        <n v="1002198068"/>
        <n v="1002198056"/>
        <n v="1002198009"/>
        <n v="1002198093"/>
        <n v="1002198110"/>
        <n v="1002198020"/>
        <n v="1002198042"/>
        <n v="1002198007"/>
        <n v="1002198127"/>
        <n v="1002198133"/>
        <n v="1002198091"/>
        <n v="1002198015"/>
        <n v="1002198059"/>
        <n v="1002198023"/>
        <n v="1002198066"/>
        <n v="1002198161"/>
        <n v="1002198138"/>
        <n v="1002198140"/>
        <n v="1002198164"/>
        <n v="1002198054"/>
        <n v="1002198055"/>
        <n v="1002198183"/>
        <n v="1002198052"/>
        <n v="1002198058"/>
        <n v="1002198111"/>
        <n v="1002198186"/>
        <n v="1002198118"/>
        <n v="1002198194"/>
        <n v="1002198163"/>
        <n v="1002198117"/>
        <n v="1002198215"/>
        <n v="1002198048"/>
        <n v="1002198188"/>
        <n v="1002198191"/>
        <n v="1002198217"/>
        <n v="1002198112"/>
        <n v="1002198203"/>
        <n v="1002198228"/>
        <n v="1002198195"/>
        <n v="1002198174"/>
        <n v="1002198222"/>
        <n v="1002198166"/>
        <n v="1002198239"/>
        <n v="1002198234"/>
        <n v="1002198178"/>
        <n v="1002198211"/>
        <n v="1002198288"/>
        <n v="1002198180"/>
        <n v="1002198200"/>
        <n v="1002198280"/>
        <n v="1002198321"/>
        <n v="1002198277"/>
        <n v="1002198240"/>
        <n v="1002198308"/>
        <n v="1002198350"/>
        <n v="1002198292"/>
        <n v="1002198356"/>
        <n v="1002198260"/>
        <n v="1002198344"/>
        <n v="1002198207"/>
        <n v="1002198294"/>
        <n v="1002198338"/>
        <n v="1002198295"/>
        <n v="1002198301"/>
        <n v="1002198263"/>
        <n v="1002198347"/>
        <n v="1002198383"/>
        <n v="1002198365"/>
        <n v="1002198371"/>
        <n v="1002198339"/>
        <n v="1002198375"/>
        <n v="1002198381"/>
        <n v="1002198334"/>
        <n v="1002198362"/>
        <n v="1002198385"/>
        <n v="1002198390"/>
        <n v="1002198450"/>
        <n v="1002198501"/>
        <n v="1002198421"/>
        <n v="1002198487"/>
        <n v="1002198455"/>
        <n v="1002198458"/>
        <n v="1002198431"/>
        <n v="1002198494"/>
        <n v="1002198537"/>
        <n v="1002198441"/>
        <n v="1002198544"/>
        <n v="1002198456"/>
        <n v="1002198499"/>
        <n v="1002198432"/>
        <n v="1002198480"/>
        <n v="1002198541"/>
        <n v="1002198448"/>
        <n v="1002198525"/>
        <n v="1002198549"/>
        <n v="1002198417"/>
        <n v="1002198573"/>
        <n v="1002198589"/>
        <n v="1002198425"/>
        <n v="1002198607"/>
        <n v="1002198552"/>
        <n v="1002198508"/>
        <n v="1002198626"/>
        <n v="1002198613"/>
        <n v="1002198599"/>
        <n v="1002198472"/>
        <n v="1002198600"/>
        <n v="1002198528"/>
        <n v="1002198619"/>
        <n v="1002198639"/>
        <n v="1002198601"/>
        <n v="1002198630"/>
        <n v="1002198621"/>
        <n v="1002198648"/>
        <n v="1002198663"/>
        <n v="1002198581"/>
        <n v="1002198674"/>
        <n v="1002198644"/>
        <n v="1002198671"/>
        <n v="1002198685"/>
        <n v="1002198679"/>
        <n v="1002198665"/>
        <n v="1002198706"/>
        <n v="1002198709"/>
        <n v="1002198667"/>
        <n v="1002198712"/>
        <n v="1002198754"/>
        <n v="1002198728"/>
        <n v="1002198738"/>
        <n v="1002198770"/>
        <n v="1002198756"/>
        <n v="1002198759"/>
        <n v="1002198757"/>
        <n v="1002198783"/>
        <n v="1002198813"/>
        <n v="1002198772"/>
        <n v="1002198820"/>
        <n v="1002198791"/>
        <n v="1002198800"/>
        <n v="1002198810"/>
        <n v="1002198822"/>
        <n v="1002198832"/>
        <n v="1002198838"/>
        <n v="1002198918"/>
        <n v="1002198922"/>
        <n v="1002198926"/>
        <n v="1002198941"/>
        <n v="1002198930"/>
        <n v="1002198929"/>
        <n v="1002198935"/>
        <n v="1002198947"/>
        <n v="1002198955"/>
        <n v="1002198945"/>
        <n v="1002198957"/>
        <n v="1002198971"/>
        <n v="1002198946"/>
        <n v="1002198959"/>
        <n v="1002198985"/>
        <n v="1002198989"/>
        <n v="1002198952"/>
        <n v="1002198978"/>
        <n v="1002198997"/>
        <n v="1002198991"/>
        <n v="1002199002"/>
        <n v="1002199031"/>
        <n v="1002199032"/>
        <n v="1002199044"/>
        <n v="1002199021"/>
        <n v="1002199075"/>
        <n v="1002199077"/>
        <n v="1002199073"/>
        <n v="1002199063"/>
        <n v="1002199100"/>
        <n v="1002199106"/>
        <n v="1002199109"/>
        <n v="1002199111"/>
        <n v="1002199141"/>
        <n v="1002199125"/>
        <n v="1002199156"/>
        <n v="1002199069"/>
        <n v="1002199130"/>
        <n v="1002199145"/>
        <n v="1002199119"/>
        <n v="1002199128"/>
        <n v="1002199136"/>
        <n v="1002199200"/>
        <n v="1002199165"/>
        <n v="1002199157"/>
        <n v="1002199197"/>
        <n v="1002199240"/>
        <n v="1002199176"/>
        <n v="1002199222"/>
        <n v="1002199242"/>
        <n v="1002199259"/>
        <n v="1002199243"/>
        <n v="1002199255"/>
        <n v="1002199248"/>
        <n v="1002199270"/>
        <n v="1002199253"/>
        <n v="1002199251"/>
        <n v="1002199249"/>
        <n v="1002199296"/>
        <n v="1002199307"/>
        <n v="1002199311"/>
        <n v="1002199343"/>
        <n v="1002199318"/>
        <n v="1002199310"/>
        <n v="1002199356"/>
        <n v="1002199317"/>
        <n v="1002199354"/>
        <n v="1002199320"/>
        <n v="1002199378"/>
        <n v="1002199382"/>
        <n v="1002199366"/>
        <n v="1002199385"/>
        <n v="1002199367"/>
        <n v="1002199412"/>
        <n v="1002199404"/>
        <n v="1002199407"/>
        <n v="1002199417"/>
        <n v="1002199388"/>
        <n v="1002199419"/>
        <n v="1002199410"/>
        <n v="1002199427"/>
        <n v="1002199431"/>
        <n v="1002199420"/>
        <n v="1002199471"/>
        <n v="1002199433"/>
        <n v="1002199472"/>
        <n v="1002199434"/>
        <n v="1002199478"/>
        <n v="1002199495"/>
        <n v="1002199423"/>
        <n v="1002199498"/>
        <n v="1002199501"/>
        <n v="1002199463"/>
        <n v="1002199517"/>
        <n v="1002199435"/>
        <n v="1002199506"/>
        <n v="1002199521"/>
        <n v="1002199530"/>
        <n v="1002199546"/>
        <n v="1002199487"/>
        <n v="1002199513"/>
        <n v="1002199551"/>
        <n v="1002199465"/>
        <n v="1002199554"/>
        <n v="1002199537"/>
        <n v="1002199452"/>
        <n v="1002199576"/>
        <n v="1002199571"/>
        <n v="1002199592"/>
        <n v="1002199557"/>
        <n v="1002199527"/>
        <n v="1002199609"/>
        <n v="1002199614"/>
        <n v="1002199532"/>
        <n v="1002199656"/>
        <n v="1002199629"/>
        <n v="1002199625"/>
        <n v="1002199641"/>
        <n v="1002199618"/>
        <n v="1002199684"/>
        <n v="1002199627"/>
        <n v="1002199645"/>
        <n v="1002199694"/>
        <n v="1002199662"/>
        <n v="1002199649"/>
        <n v="1002199681"/>
        <n v="1002199676"/>
        <n v="1002199709"/>
        <n v="1002199663"/>
        <n v="1002199602"/>
        <n v="1002199717"/>
        <n v="1002199669"/>
        <n v="1002199665"/>
        <n v="1002199660"/>
        <n v="1002199748"/>
        <n v="1002199742"/>
        <n v="1002199713"/>
        <n v="1002199698"/>
        <n v="1002199733"/>
        <n v="1002199701"/>
        <n v="1002199771"/>
        <n v="1002199766"/>
        <n v="1002199754"/>
        <n v="1002199796"/>
        <n v="1002199818"/>
        <n v="1002199806"/>
        <n v="1002199780"/>
        <n v="1002199821"/>
        <n v="1002199814"/>
        <n v="1002199752"/>
        <n v="1002199828"/>
        <n v="1002199786"/>
        <n v="1002199838"/>
        <n v="1002199835"/>
        <n v="1002199763"/>
        <n v="1002199866"/>
        <n v="1002199792"/>
        <n v="1002199810"/>
        <n v="1002199789"/>
        <n v="1002199874"/>
        <n v="1002199812"/>
        <n v="1002199876"/>
        <n v="1002199845"/>
        <n v="1002199849"/>
        <n v="1002199892"/>
        <n v="1002199831"/>
        <n v="1002199857"/>
        <n v="1002199918"/>
        <n v="1002199880"/>
        <n v="1002199875"/>
        <n v="1002199879"/>
        <n v="1002199905"/>
        <n v="1002199896"/>
        <n v="1002199919"/>
        <n v="1002199916"/>
        <n v="1002199915"/>
        <n v="1002199901"/>
        <n v="1002199921"/>
        <n v="1002199947"/>
        <n v="1002199933"/>
        <n v="1002199989"/>
        <n v="1002199938"/>
        <n v="1002199977"/>
        <n v="1002199992"/>
        <n v="1002199974"/>
        <n v="1002200026"/>
        <n v="1002200140"/>
        <n v="1002200143"/>
        <n v="1002200120"/>
        <n v="1002200147"/>
        <n v="1002200145"/>
        <n v="1002200148"/>
        <n v="1002200149"/>
        <n v="1002200154"/>
        <n v="1002200161"/>
        <n v="1002200181"/>
        <n v="1002200197"/>
        <n v="1002200239"/>
        <n v="1002200240"/>
        <n v="1002200242"/>
        <n v="1002200245"/>
        <n v="1002200243"/>
        <n v="1002200256"/>
        <n v="1002200264"/>
        <n v="1002200288"/>
        <n v="1002200260"/>
        <n v="1002200273"/>
        <n v="1002200263"/>
        <n v="1002200310"/>
        <n v="1002200267"/>
        <n v="1002200344"/>
        <n v="1002200351"/>
        <n v="1002200357"/>
        <n v="1002200360"/>
        <n v="1002200296"/>
        <n v="1002200352"/>
        <n v="1002200350"/>
        <n v="1002200346"/>
        <n v="1002200317"/>
        <n v="1002200307"/>
        <n v="1002200386"/>
        <n v="1002200315"/>
        <n v="1002200374"/>
        <n v="1002200392"/>
        <n v="1002200390"/>
        <n v="1002200313"/>
        <n v="1002200387"/>
        <n v="1002200398"/>
        <n v="1002200363"/>
        <n v="1002200426"/>
        <n v="1002200411"/>
        <n v="1002200348"/>
        <n v="1002200429"/>
        <n v="1002200447"/>
        <n v="1002200418"/>
        <n v="1002200355"/>
        <n v="1002200421"/>
        <n v="1002200364"/>
        <n v="1002200406"/>
        <n v="1002200461"/>
        <n v="1002200384"/>
        <n v="1002200484"/>
        <n v="1002200492"/>
        <n v="1002200460"/>
        <n v="1002200370"/>
        <n v="1002200541"/>
        <n v="1002200443"/>
        <n v="1002200439"/>
        <n v="1002200451"/>
        <n v="1002200454"/>
        <n v="1002200366"/>
        <n v="1002200448"/>
        <n v="1002200497"/>
        <n v="1002200552"/>
        <n v="1002200488"/>
        <n v="1002200534"/>
        <n v="1002200527"/>
        <n v="1002200535"/>
        <n v="1002200577"/>
        <n v="1002200556"/>
        <n v="1002200562"/>
        <n v="1002200563"/>
        <n v="1002200609"/>
        <n v="1002200610"/>
        <n v="1002200568"/>
        <n v="1002200582"/>
        <n v="1002200560"/>
        <n v="1002200631"/>
        <n v="1002200558"/>
        <n v="1002200555"/>
        <n v="1002200655"/>
        <n v="1002200623"/>
        <n v="1002200647"/>
        <n v="1002200674"/>
        <n v="1002200676"/>
        <n v="1002200658"/>
        <n v="1002200614"/>
        <n v="1002200685"/>
        <n v="1002200628"/>
        <n v="1002200654"/>
        <n v="1002200650"/>
        <n v="1002200701"/>
        <n v="1002200682"/>
        <n v="1002200706"/>
        <n v="1002200662"/>
        <n v="1002200728"/>
        <n v="1002200751"/>
        <n v="1002200722"/>
        <n v="1002200616"/>
        <n v="1002200715"/>
        <n v="1002200776"/>
        <n v="1002200747"/>
        <n v="1002200767"/>
        <n v="1002200819"/>
        <n v="1002200774"/>
        <n v="1002200801"/>
        <n v="1002200780"/>
        <n v="1002200811"/>
        <n v="1002200787"/>
        <n v="1002200824"/>
        <n v="1002200792"/>
        <n v="1002200798"/>
        <n v="1002200809"/>
        <n v="1002200815"/>
        <n v="1002200718"/>
        <n v="1002200860"/>
        <n v="1002200885"/>
        <n v="1002200850"/>
        <n v="1002200833"/>
        <n v="1002200840"/>
        <n v="1002200908"/>
        <n v="1002200929"/>
        <n v="1002200938"/>
        <n v="1002200789"/>
        <n v="1002200828"/>
        <n v="1002200946"/>
        <n v="1002200868"/>
        <n v="1002200879"/>
        <n v="1002200953"/>
        <n v="1002200839"/>
        <n v="1002200964"/>
        <n v="1002200851"/>
        <n v="1002200843"/>
        <n v="1002200950"/>
        <n v="1002200966"/>
        <n v="1002200881"/>
        <n v="1002200919"/>
        <n v="1002200959"/>
        <n v="1002200899"/>
        <n v="1002201029"/>
        <n v="1002201043"/>
        <n v="1002201018"/>
        <n v="1002200996"/>
        <n v="1002200994"/>
        <n v="1002200982"/>
        <n v="1002201060"/>
        <n v="1002200985"/>
        <n v="1002201010"/>
        <n v="1002201075"/>
        <n v="1002201014"/>
        <n v="1002201058"/>
        <n v="1002201024"/>
        <n v="1002201001"/>
        <n v="1002201105"/>
        <n v="1002201086"/>
        <n v="1002201094"/>
        <n v="1002201037"/>
        <n v="1002201134"/>
        <n v="1002201069"/>
        <n v="1002201071"/>
        <n v="1002201151"/>
        <n v="1002201123"/>
        <n v="1002201163"/>
        <n v="1002201142"/>
        <n v="1002201122"/>
        <n v="1002201190"/>
        <n v="1002201204"/>
        <n v="1002201206"/>
        <n v="1002201225"/>
        <n v="1002201191"/>
        <n v="1002201224"/>
        <n v="1002201213"/>
        <n v="1002201237"/>
        <n v="1002201251"/>
        <n v="1002201250"/>
        <n v="1002201260"/>
        <n v="1002201258"/>
        <n v="1002201239"/>
        <n v="1002201360"/>
        <n v="1002201365"/>
        <n v="1002201368"/>
        <n v="1002201383"/>
        <n v="1002201381"/>
        <n v="1002201397"/>
        <n v="1002201419"/>
        <n v="1002201415"/>
        <n v="1002201426"/>
        <n v="1002201417"/>
        <n v="1002201430"/>
        <n v="1002201409"/>
        <n v="1002201446"/>
        <n v="1002201444"/>
        <n v="1002201453"/>
        <n v="1002201471"/>
        <n v="1002201474"/>
        <n v="1002201478"/>
        <n v="1002201510"/>
        <n v="1002201485"/>
        <n v="1002201527"/>
        <n v="1002201487"/>
        <n v="1002201545"/>
        <n v="1002201557"/>
        <n v="1002201482"/>
        <n v="1002201547"/>
        <n v="1002201486"/>
        <n v="1002201571"/>
        <n v="1002201553"/>
        <n v="1002201524"/>
        <n v="1002201533"/>
        <n v="1002201583"/>
        <n v="1002201520"/>
        <n v="1002201588"/>
        <n v="1002201591"/>
        <n v="1002201538"/>
        <n v="1002201573"/>
        <n v="1002201629"/>
        <n v="1002201564"/>
        <n v="1002201606"/>
        <n v="1002201541"/>
        <n v="1002201633"/>
        <n v="1002201632"/>
        <n v="1002201608"/>
        <n v="1002201604"/>
        <n v="1002201651"/>
        <n v="1002201549"/>
        <n v="1002201612"/>
        <n v="1002201624"/>
        <n v="1002201550"/>
        <n v="1002201603"/>
        <n v="1002201662"/>
        <n v="1002201695"/>
        <n v="1002201610"/>
        <n v="1002201700"/>
        <n v="1002201703"/>
        <n v="1002201563"/>
        <n v="1002201714"/>
        <n v="1002201769"/>
        <n v="1002201721"/>
        <n v="1002201552"/>
        <n v="1002201734"/>
        <n v="1002201701"/>
        <n v="1002201554"/>
        <n v="1002201767"/>
        <n v="1002201689"/>
        <n v="1002201757"/>
        <n v="1002201775"/>
        <n v="1002201740"/>
        <n v="1002201770"/>
        <n v="1002201562"/>
        <n v="1002201763"/>
        <n v="1002201559"/>
        <n v="1002201841"/>
        <n v="1002201783"/>
        <n v="1002201806"/>
        <n v="1002201782"/>
        <n v="1002201570"/>
        <n v="1002201790"/>
        <n v="1002201780"/>
        <n v="1002201833"/>
        <n v="1002201601"/>
        <n v="1002201890"/>
        <n v="1002201845"/>
        <n v="1002201652"/>
        <n v="1002201869"/>
        <n v="1002201838"/>
        <n v="1002201876"/>
        <n v="1002201682"/>
        <n v="1002201677"/>
        <n v="1002201881"/>
        <n v="1002201930"/>
        <n v="1002201936"/>
        <n v="1002201960"/>
        <n v="1002201893"/>
        <n v="1002201927"/>
        <n v="1002201684"/>
        <n v="1002201979"/>
        <n v="1002201941"/>
        <n v="1002201952"/>
        <n v="1002201697"/>
        <n v="1002201905"/>
        <n v="1002201913"/>
        <n v="1002201917"/>
        <n v="1002201817"/>
        <n v="1002201918"/>
        <n v="1002201992"/>
        <n v="1002201981"/>
        <n v="1002202018"/>
        <n v="1002201972"/>
        <n v="1002202003"/>
        <n v="1002202030"/>
        <n v="1002202029"/>
        <n v="1002202100"/>
        <n v="1002201986"/>
        <n v="1002202006"/>
        <n v="1002201966"/>
        <n v="1002202083"/>
        <n v="1002201943"/>
        <n v="1002202008"/>
        <n v="1002202063"/>
        <n v="1002201997"/>
        <n v="1002202059"/>
        <n v="1002202096"/>
        <n v="1002202038"/>
        <n v="1002202050"/>
        <n v="1002201990"/>
        <n v="1002202104"/>
        <n v="1002202116"/>
        <n v="1002202109"/>
        <n v="1002202066"/>
        <n v="1002202087"/>
        <n v="1002202069"/>
        <n v="1002202106"/>
        <n v="1002202138"/>
        <n v="1002202136"/>
        <n v="1002202120"/>
        <n v="1002202162"/>
        <n v="1002202124"/>
        <n v="1002202125"/>
        <n v="1002202150"/>
        <n v="1002202184"/>
        <n v="1002202165"/>
        <n v="1002202185"/>
        <n v="1002202189"/>
        <n v="1002202144"/>
        <n v="1002202200"/>
        <n v="1002202219"/>
        <n v="1002202179"/>
        <n v="1002202146"/>
        <n v="1002202152"/>
        <n v="1002202201"/>
        <n v="1002202175"/>
        <n v="1002202170"/>
        <n v="1002202245"/>
        <n v="1002202239"/>
        <n v="1002202205"/>
        <n v="1002202141"/>
        <n v="1002202240"/>
        <n v="1002202264"/>
        <n v="1002202247"/>
        <n v="1002202270"/>
        <n v="1002202260"/>
        <n v="1002202275"/>
        <n v="1002202309"/>
        <n v="1002202287"/>
        <n v="1002202325"/>
        <n v="1002202308"/>
        <n v="1002202358"/>
        <n v="1002202372"/>
        <n v="1002202354"/>
        <n v="1002202357"/>
        <n v="1002202408"/>
        <n v="1002202494"/>
        <n v="1002202504"/>
        <n v="1002202511"/>
        <n v="1002202514"/>
        <n v="1002202515"/>
        <n v="1002202569"/>
        <n v="1002202548"/>
        <n v="1002202617"/>
        <n v="1002202626"/>
        <n v="1002202633"/>
        <n v="1002202619"/>
        <n v="1002202593"/>
        <n v="1002202654"/>
        <n v="1002202630"/>
        <n v="1002202640"/>
        <n v="1002202621"/>
        <n v="1002202642"/>
        <n v="1002202648"/>
        <n v="1002202595"/>
        <n v="1002202666"/>
        <n v="1002202635"/>
        <n v="1002202683"/>
        <n v="1002202639"/>
        <n v="1002202677"/>
        <n v="1002202690"/>
        <n v="1002202694"/>
        <n v="1002202700"/>
        <n v="1002202703"/>
        <n v="1002202701"/>
        <n v="1002202710"/>
        <n v="1002202714"/>
        <n v="1002202688"/>
        <n v="1002202691"/>
        <n v="1002202681"/>
        <n v="1002202696"/>
        <n v="1002202731"/>
        <n v="1002202783"/>
        <n v="1002202779"/>
        <n v="1002202708"/>
        <n v="1002202739"/>
        <n v="1002202757"/>
        <n v="1002202804"/>
        <n v="1002202740"/>
        <n v="1002202768"/>
        <n v="1002202762"/>
        <n v="1002202744"/>
        <n v="1002202831"/>
        <n v="1002202851"/>
        <n v="1002202845"/>
        <n v="1002202821"/>
        <n v="1002202849"/>
        <n v="1002202772"/>
        <n v="1002202725"/>
        <n v="1002202770"/>
        <n v="1002202773"/>
        <n v="1002202867"/>
        <n v="1002202859"/>
        <n v="1002202895"/>
        <n v="1002202916"/>
        <n v="1002202898"/>
        <n v="1002202819"/>
        <n v="1002202858"/>
        <n v="1002202918"/>
        <n v="1002202810"/>
        <n v="1002202889"/>
        <n v="1002202862"/>
        <n v="1002202935"/>
        <n v="1002202835"/>
        <n v="1002202914"/>
        <n v="1002202930"/>
        <n v="1002202946"/>
        <n v="1002202982"/>
        <n v="1002202941"/>
        <n v="1002202932"/>
        <n v="1002202960"/>
        <n v="1002202873"/>
        <n v="1002202949"/>
        <n v="1002203046"/>
        <n v="1002203042"/>
        <n v="1002203054"/>
        <n v="1002203068"/>
        <n v="1002203026"/>
        <n v="1002203033"/>
        <n v="1002203015"/>
        <n v="1002203058"/>
        <n v="1002202958"/>
        <n v="1002203075"/>
        <n v="1002203089"/>
        <n v="1002203097"/>
        <n v="1002203011"/>
        <n v="1002203107"/>
        <n v="1002203052"/>
        <n v="1002203103"/>
        <n v="1002203094"/>
        <n v="1002203119"/>
        <n v="1002203121"/>
        <n v="1002203152"/>
        <n v="1002203082"/>
        <n v="1002203087"/>
        <n v="1002203178"/>
        <n v="1002203133"/>
        <n v="1002203186"/>
        <n v="1002203136"/>
        <n v="1002203169"/>
        <n v="1002203125"/>
        <n v="1002203095"/>
        <n v="1002203196"/>
        <n v="1002203150"/>
        <n v="1002203229"/>
        <n v="1002203165"/>
        <n v="1002203221"/>
        <n v="1002203111"/>
        <n v="1002203137"/>
        <n v="1002203238"/>
        <n v="1002203228"/>
        <n v="1002203263"/>
        <n v="1002203260"/>
        <n v="1002203226"/>
        <n v="1002203271"/>
        <n v="1002203270"/>
        <n v="1002203244"/>
        <n v="1002203278"/>
        <n v="1002203282"/>
        <n v="1002203252"/>
        <n v="1002203218"/>
        <n v="1002203320"/>
        <n v="1002203316"/>
        <n v="1002203275"/>
        <n v="1002203312"/>
        <n v="1002203268"/>
        <n v="1002203322"/>
        <n v="1002203343"/>
        <n v="1002203338"/>
        <n v="1002203280"/>
        <n v="1002203341"/>
        <n v="1002203363"/>
        <n v="1002203235"/>
        <n v="1002203345"/>
        <n v="1002203370"/>
        <n v="1002203402"/>
        <n v="1002203359"/>
        <n v="1002203349"/>
        <n v="1002203352"/>
        <n v="1002203383"/>
        <n v="1002203360"/>
        <n v="1002203374"/>
        <n v="1002203384"/>
        <n v="1002203453"/>
        <n v="1002203464"/>
        <n v="1002203481"/>
        <n v="1002203487"/>
        <n v="1002203508"/>
        <n v="1002203492"/>
        <n v="1002203703"/>
        <n v="1002203705"/>
        <n v="1002203707"/>
        <n v="1002203725"/>
        <n v="1002203720"/>
        <n v="1002203727"/>
        <n v="1002203732"/>
        <n v="1002203741"/>
        <n v="1002203744"/>
        <n v="1002203812"/>
        <n v="1002203816"/>
        <n v="1002203802"/>
        <n v="1002203864"/>
        <n v="1002203828"/>
        <n v="1002203834"/>
        <n v="1002203833"/>
        <n v="1002203835"/>
        <n v="1002203883"/>
        <n v="1002203903"/>
        <n v="1002203899"/>
        <n v="1002203911"/>
        <n v="1002203965"/>
        <n v="1002203953"/>
        <n v="1002203962"/>
        <n v="1002203885"/>
        <n v="1002203904"/>
        <n v="1002203970"/>
        <n v="1002203906"/>
        <n v="1002203895"/>
        <n v="1002203961"/>
        <n v="1002203916"/>
        <n v="1002204004"/>
        <n v="1002203992"/>
        <n v="1002203996"/>
        <n v="1002204008"/>
        <n v="1002204055"/>
        <n v="1002204017"/>
        <n v="1002204112"/>
        <n v="1002204038"/>
        <n v="1002204047"/>
        <n v="1002204032"/>
        <n v="1002203908"/>
        <n v="1002203971"/>
        <n v="1002204002"/>
        <n v="1002204005"/>
        <n v="1002203997"/>
        <n v="1002203998"/>
        <n v="1002203889"/>
        <n v="1002203967"/>
        <n v="1002204029"/>
        <n v="1002204117"/>
        <n v="1002204089"/>
        <n v="1002204082"/>
        <n v="1002204070"/>
        <n v="1002204101"/>
        <n v="1002204587"/>
        <n v="1002204584"/>
        <n v="1002204585"/>
        <n v="1002204583"/>
        <n v="1002204591"/>
        <n v="1002204586"/>
        <n v="1002204582"/>
        <n v="1002204588"/>
        <n v="1002204589"/>
        <n v="1002204592"/>
        <n v="1002204593"/>
        <n v="1002204594"/>
        <n v="1002204590"/>
        <n v="1002204599"/>
        <n v="1002204597"/>
        <n v="1002204598"/>
        <n v="1002204602"/>
        <n v="1002204603"/>
        <n v="1002204614"/>
        <n v="1002204610"/>
        <n v="1002204616"/>
        <n v="1002204613"/>
        <n v="1002204624"/>
        <n v="1002204612"/>
        <n v="1002204621"/>
        <n v="1002204620"/>
        <n v="1002204618"/>
        <n v="1002204623"/>
        <n v="1002204619"/>
        <n v="1002204628"/>
        <n v="1002204659"/>
        <n v="1002204663"/>
        <n v="1002204642"/>
        <n v="1002204684"/>
        <n v="1002204726"/>
        <n v="1002204752"/>
        <n v="1002204760"/>
        <n v="1002204755"/>
        <n v="1002204753"/>
        <n v="1002204766"/>
        <n v="1002204763"/>
        <n v="1002204773"/>
        <n v="1002204774"/>
        <n v="1002204788"/>
        <n v="1002204793"/>
        <n v="1002204797"/>
        <n v="1002204780"/>
        <n v="1002204798"/>
        <n v="1002204805"/>
        <n v="1002204800"/>
        <n v="1002204833"/>
        <n v="1002204830"/>
        <n v="1002204811"/>
        <n v="1002204795"/>
        <n v="1002204809"/>
        <n v="1002204853"/>
        <n v="1002204831"/>
        <n v="1002204859"/>
        <n v="1002204786"/>
        <n v="1002204819"/>
        <n v="1002204792"/>
        <n v="1002204860"/>
        <n v="1002204814"/>
        <n v="1002204861"/>
        <n v="1002204850"/>
        <n v="1002204807"/>
        <n v="1002204846"/>
        <n v="1002204816"/>
        <n v="1002204874"/>
        <n v="1002204903"/>
        <n v="1002204852"/>
        <n v="1002204839"/>
        <n v="1002204915"/>
        <n v="1002204872"/>
        <n v="1002204865"/>
        <n v="1002204909"/>
        <n v="1002204923"/>
        <n v="1002204891"/>
        <n v="1002204937"/>
        <n v="1002204894"/>
        <n v="1002204904"/>
        <n v="1002204954"/>
        <n v="1002204971"/>
        <n v="1002204932"/>
        <n v="1002204900"/>
        <n v="1002204950"/>
        <n v="1002204939"/>
        <n v="1002204928"/>
        <n v="1002204998"/>
        <n v="1002204944"/>
        <n v="1002204918"/>
        <n v="1002204996"/>
        <n v="1002205017"/>
        <n v="1002204959"/>
        <n v="1002205020"/>
        <n v="1002204963"/>
        <n v="1002204989"/>
        <n v="1002204927"/>
        <n v="1002204964"/>
        <n v="1002204955"/>
        <n v="1002205056"/>
        <n v="1002204974"/>
        <n v="1002204972"/>
        <n v="1002205057"/>
        <n v="1002205054"/>
        <n v="1002205063"/>
        <n v="1002205044"/>
        <n v="1002205003"/>
        <n v="1002205071"/>
        <n v="1002204968"/>
        <n v="1002204965"/>
        <n v="1002205052"/>
        <n v="1002205085"/>
        <n v="1002205004"/>
        <n v="1002205049"/>
        <n v="1002205067"/>
        <n v="1002205075"/>
        <n v="1002205089"/>
        <n v="1002205080"/>
        <n v="1002205095"/>
        <n v="1002205157"/>
        <n v="1002205069"/>
        <n v="1002205112"/>
        <n v="1002205072"/>
        <n v="1002205064"/>
        <n v="1002205187"/>
        <n v="1002205120"/>
        <n v="1002205172"/>
        <n v="1002205170"/>
        <n v="1002205134"/>
        <n v="1002205182"/>
        <n v="1002205078"/>
        <n v="1002205150"/>
        <n v="1002205148"/>
        <n v="1002205184"/>
        <n v="1002205132"/>
        <n v="1002205166"/>
        <n v="1002205229"/>
        <n v="1002205222"/>
        <n v="1002205188"/>
        <n v="1002205143"/>
        <n v="1002205191"/>
        <n v="1002205277"/>
        <n v="1002205245"/>
        <n v="1002205223"/>
        <n v="1002205219"/>
        <n v="1002205160"/>
        <n v="1002205266"/>
        <n v="1002205225"/>
        <n v="1002205253"/>
        <n v="1002205244"/>
        <n v="1002205161"/>
        <n v="1002205263"/>
        <n v="1002205246"/>
        <n v="1002205300"/>
        <n v="1002205255"/>
        <n v="1002205256"/>
        <n v="1002205250"/>
        <n v="1002205271"/>
        <n v="1002205257"/>
        <n v="1002205306"/>
        <n v="1002205303"/>
        <n v="1002205270"/>
        <n v="1002205320"/>
        <n v="1002205273"/>
        <n v="1002205326"/>
        <n v="1002205337"/>
        <n v="1002205349"/>
        <n v="1002205338"/>
        <n v="1002205333"/>
        <n v="1002205324"/>
        <n v="1002205318"/>
        <n v="1002205356"/>
        <n v="1002205361"/>
        <n v="1002205316"/>
        <n v="1002205367"/>
        <n v="1002205363"/>
        <n v="1002205328"/>
        <n v="1002205359"/>
        <n v="1002205383"/>
        <n v="1002205365"/>
        <n v="1002205364"/>
        <n v="1002205342"/>
        <n v="1002205331"/>
        <n v="1002205371"/>
        <n v="1002205413"/>
        <n v="1002205385"/>
        <n v="1002205370"/>
        <n v="1002205378"/>
        <n v="1002205422"/>
        <n v="1002205372"/>
        <n v="1002205357"/>
        <n v="1002205403"/>
        <n v="1002205428"/>
        <n v="1002205373"/>
        <n v="1002205381"/>
        <n v="1002205482"/>
        <n v="1002205416"/>
        <n v="1002205439"/>
        <n v="1002205407"/>
        <n v="1002205460"/>
        <n v="1002205421"/>
        <n v="1002205449"/>
        <n v="1002205419"/>
        <n v="1002205379"/>
        <n v="1002205457"/>
        <n v="1002205387"/>
        <n v="1002205410"/>
        <n v="1002205466"/>
        <n v="1002205417"/>
        <n v="1002205478"/>
        <n v="1002205435"/>
        <n v="1002205468"/>
        <n v="1002205489"/>
        <n v="1002205470"/>
        <n v="1002205471"/>
        <n v="1002205418"/>
        <n v="1002205486"/>
        <n v="1002205461"/>
        <n v="1002205441"/>
        <n v="1002205476"/>
        <n v="1002205510"/>
        <n v="1002205485"/>
        <n v="1002205488"/>
        <n v="1002205519"/>
        <n v="1002205532"/>
        <n v="1002205539"/>
        <n v="1002205542"/>
        <n v="1002205596"/>
        <n v="1002205604"/>
        <n v="1002205612"/>
        <n v="1002205609"/>
        <n v="1002205616"/>
        <n v="1002205628"/>
        <n v="1002205629"/>
        <n v="1002205617"/>
        <n v="1002205638"/>
        <n v="1002205647"/>
        <n v="1002205614"/>
        <n v="1002205656"/>
        <n v="1002205654"/>
        <n v="1002205659"/>
        <n v="1002205693"/>
        <n v="1002205674"/>
        <n v="1002205713"/>
        <n v="1002205696"/>
        <n v="1002205711"/>
        <n v="1002205685"/>
        <n v="1002205735"/>
        <n v="1002205716"/>
        <n v="1002205732"/>
        <n v="1002205737"/>
        <n v="1002205709"/>
        <n v="1002205710"/>
        <n v="1002205759"/>
        <n v="1002205719"/>
        <n v="1002205731"/>
        <n v="1002205772"/>
        <n v="1002205757"/>
        <n v="1002205760"/>
        <n v="1002205788"/>
        <n v="1002205767"/>
        <n v="1002205777"/>
        <n v="1002205775"/>
        <n v="1002205728"/>
        <n v="1002205850"/>
        <n v="1002205802"/>
        <n v="1002205795"/>
        <n v="1002205778"/>
        <n v="1002205811"/>
        <n v="1002205770"/>
        <n v="1002205763"/>
        <n v="1002205793"/>
        <n v="1002205841"/>
        <n v="1002205796"/>
        <n v="1002205877"/>
        <n v="1002205836"/>
        <n v="1002205902"/>
        <n v="1002205869"/>
        <n v="1002205883"/>
        <n v="1002205915"/>
        <n v="1002205911"/>
        <n v="1002205917"/>
        <n v="1002205925"/>
        <n v="1002205926"/>
        <n v="1002205919"/>
        <n v="1002205920"/>
        <n v="1002205847"/>
        <n v="1002205946"/>
        <n v="1002205988"/>
        <n v="1002205927"/>
        <n v="1002205994"/>
        <n v="1002205986"/>
        <n v="1002205928"/>
        <n v="1002206016"/>
        <n v="1002206004"/>
        <n v="1002206026"/>
        <n v="1002205933"/>
        <n v="1002205992"/>
        <n v="1002206035"/>
        <n v="1002206031"/>
        <n v="1002206033"/>
        <n v="1002205993"/>
        <n v="1002206044"/>
        <n v="1002206028"/>
        <n v="1002206056"/>
        <n v="1002206054"/>
        <n v="1002206069"/>
        <n v="1002206107"/>
        <n v="1002206073"/>
        <n v="1002206137"/>
        <n v="1002206103"/>
        <n v="1002206075"/>
        <n v="1002206112"/>
        <n v="1002206111"/>
        <n v="1002206131"/>
        <n v="1002206113"/>
        <n v="1002206154"/>
        <n v="1002206141"/>
        <n v="1002206135"/>
        <n v="1002206121"/>
        <n v="1002206138"/>
        <n v="1002206176"/>
        <n v="1002206136"/>
        <n v="1002206153"/>
        <n v="1002206189"/>
        <n v="1002206197"/>
        <n v="1002206148"/>
        <n v="1002206196"/>
        <n v="1002206149"/>
        <n v="1002206201"/>
        <n v="1002206144"/>
        <n v="1002206163"/>
        <n v="1002206207"/>
        <n v="1002206199"/>
        <n v="1002206142"/>
        <n v="1002206193"/>
        <n v="1002206209"/>
        <n v="1002206232"/>
        <n v="1002206202"/>
        <n v="1002206204"/>
        <n v="1002206206"/>
        <n v="1002206218"/>
        <n v="1002206222"/>
        <n v="1002206251"/>
        <n v="1002206259"/>
        <n v="1002206238"/>
        <n v="1002206257"/>
        <n v="1002206237"/>
        <n v="1002206211"/>
        <n v="1002206261"/>
        <n v="1002206258"/>
        <n v="1002206254"/>
        <n v="1002206298"/>
        <n v="1002206294"/>
        <n v="1002206271"/>
        <n v="1002206276"/>
        <n v="1002206288"/>
        <n v="1002206307"/>
        <n v="1002206227"/>
        <n v="1002206305"/>
        <n v="1002206317"/>
        <n v="1002206311"/>
        <n v="1002206325"/>
        <n v="1002206319"/>
        <n v="1002206310"/>
        <n v="1002206236"/>
        <n v="1002206342"/>
        <n v="1002206230"/>
        <n v="1002206326"/>
        <n v="1002206337"/>
        <n v="1002206332"/>
        <n v="1002206233"/>
        <n v="1002206277"/>
        <n v="1002206291"/>
        <n v="1002206360"/>
        <n v="1002206355"/>
        <n v="1002206365"/>
        <n v="1002206369"/>
        <n v="1002206413"/>
        <n v="1002206390"/>
        <n v="1002206297"/>
        <n v="1002206410"/>
        <n v="1002206327"/>
        <n v="1002206331"/>
        <n v="1002206414"/>
        <n v="1002206406"/>
        <n v="1002206434"/>
        <n v="1002206418"/>
        <n v="1002206372"/>
        <n v="1002206384"/>
        <n v="1002206415"/>
        <n v="1002206436"/>
        <n v="1002206452"/>
        <n v="1002206349"/>
        <n v="1002206514"/>
        <n v="1002206507"/>
        <n v="1002206531"/>
        <n v="1002206533"/>
        <n v="1002206527"/>
        <n v="1002206534"/>
        <n v="1002206567"/>
        <n v="1002206560"/>
        <n v="1002206550"/>
        <n v="1002206578"/>
        <n v="1002206579"/>
        <n v="1002206559"/>
        <n v="1002206591"/>
        <n v="1002206571"/>
        <n v="1002206601"/>
        <n v="1002206624"/>
        <n v="1002206627"/>
        <n v="1002206631"/>
        <n v="1002206615"/>
        <n v="1002206634"/>
        <n v="1002206630"/>
        <n v="1002206629"/>
        <n v="1002206670"/>
        <n v="1002206618"/>
        <n v="1002206645"/>
        <n v="1002206650"/>
        <n v="1002206635"/>
        <n v="1002206573"/>
        <n v="1002206665"/>
        <n v="1002206626"/>
        <n v="1002206698"/>
        <n v="1002206672"/>
        <n v="1002206661"/>
        <n v="1002206596"/>
        <n v="1002206674"/>
        <n v="1002206711"/>
        <n v="1002206656"/>
        <n v="1002206688"/>
        <n v="1002206710"/>
        <n v="1002206683"/>
        <n v="1002206657"/>
        <n v="1002206759"/>
        <n v="1002206722"/>
        <n v="1002206755"/>
        <n v="1002206717"/>
        <n v="1002206764"/>
        <n v="1002206715"/>
        <n v="1002206720"/>
        <n v="1002206757"/>
        <n v="1002206767"/>
        <n v="1002206756"/>
        <n v="1002206768"/>
        <n v="1002206681"/>
        <n v="1002206746"/>
        <n v="1002206822"/>
        <n v="1002206818"/>
        <n v="1002206738"/>
        <n v="1002206804"/>
        <n v="1002206739"/>
        <n v="1002206742"/>
        <n v="1002206809"/>
        <n v="1002206828"/>
        <n v="1002206781"/>
        <n v="1002206825"/>
        <n v="1002206799"/>
        <n v="1002206851"/>
        <n v="1002206750"/>
        <n v="1002206819"/>
        <n v="1002206909"/>
        <n v="1002206857"/>
        <n v="1002206841"/>
        <n v="1002206842"/>
        <n v="1002206855"/>
        <n v="1002206856"/>
        <n v="1002206821"/>
        <n v="1002206870"/>
        <n v="1002206871"/>
        <n v="1002206911"/>
        <n v="1002206884"/>
        <n v="1002206905"/>
        <n v="1002206928"/>
        <n v="1002206927"/>
        <n v="1002206931"/>
        <n v="1002206941"/>
        <n v="1002206896"/>
        <n v="1002206944"/>
        <n v="1002206983"/>
        <n v="1002207002"/>
        <n v="1002206992"/>
        <n v="1002207014"/>
        <n v="1002207005"/>
        <n v="1002206982"/>
        <n v="1002207008"/>
        <n v="1002206937"/>
        <n v="1002206985"/>
        <n v="1002207072"/>
        <n v="1002207024"/>
        <n v="1002207029"/>
        <n v="1002207015"/>
        <n v="1002207040"/>
        <n v="1002206984"/>
        <n v="1002207064"/>
        <n v="1002207044"/>
        <n v="1002207082"/>
        <n v="1002207032"/>
        <n v="1002207026"/>
        <n v="1002207068"/>
        <n v="1002207045"/>
        <n v="1002207066"/>
        <n v="1002207033"/>
        <n v="1002207060"/>
        <n v="1002207050"/>
        <n v="1002207118"/>
        <n v="1002207091"/>
        <n v="1002207129"/>
        <n v="1002207094"/>
        <n v="1002207061"/>
        <n v="1002207104"/>
        <n v="1002207120"/>
        <n v="1002207127"/>
        <n v="1002207070"/>
        <n v="1002207123"/>
        <n v="1002207143"/>
        <n v="1002207150"/>
        <n v="1002207182"/>
        <n v="1002207145"/>
        <n v="1002207151"/>
        <n v="1002207162"/>
        <n v="1002207169"/>
        <n v="1002207168"/>
        <n v="1002207181"/>
        <n v="1002207176"/>
        <n v="1002207216"/>
        <n v="1002207187"/>
        <n v="1002207209"/>
        <n v="1002207140"/>
        <n v="1002207121"/>
        <n v="1002207234"/>
        <n v="1002207188"/>
        <n v="1002207211"/>
        <n v="1002207208"/>
        <n v="1002207228"/>
        <n v="1002207192"/>
        <n v="1002207224"/>
        <n v="1002207221"/>
        <n v="1002207235"/>
        <n v="1002207248"/>
        <n v="1002207261"/>
        <n v="1002207243"/>
        <n v="1002207249"/>
        <n v="1002207262"/>
        <n v="1002207266"/>
        <n v="1002207250"/>
        <n v="1002207240"/>
        <n v="1002207275"/>
        <n v="1002207285"/>
        <n v="1002207278"/>
        <n v="1002207280"/>
        <n v="1002207291"/>
        <n v="1002207295"/>
        <n v="1002207277"/>
        <n v="1002207315"/>
        <n v="1002207300"/>
        <n v="1002207351"/>
        <n v="1002207344"/>
        <n v="1002207359"/>
        <n v="1002207346"/>
        <n v="1002207358"/>
        <n v="1002207361"/>
        <n v="1002207354"/>
        <n v="1002207376"/>
        <n v="1002207404"/>
        <n v="1002207395"/>
        <n v="1002207418"/>
        <n v="1002207402"/>
        <n v="1002207497"/>
        <n v="1002207502"/>
        <n v="1002207516"/>
        <n v="1002207523"/>
        <n v="1002207534"/>
        <n v="1002207526"/>
        <n v="1002207553"/>
        <n v="1002207549"/>
        <n v="1002207556"/>
        <n v="1002207550"/>
        <n v="1002207567"/>
        <n v="1002207561"/>
        <n v="1002207552"/>
        <n v="1002207600"/>
        <n v="1002207599"/>
        <n v="1002207606"/>
        <n v="1002207620"/>
        <n v="1002207625"/>
        <n v="1002207601"/>
        <n v="1002207624"/>
        <n v="1002207622"/>
        <n v="1002207615"/>
        <n v="1002207644"/>
        <n v="1002207640"/>
        <n v="1002207611"/>
        <n v="1002207617"/>
        <n v="1002207647"/>
        <n v="1002207652"/>
        <n v="1002207612"/>
        <n v="1002207645"/>
        <n v="1002207653"/>
        <n v="1002207646"/>
        <n v="1002207687"/>
        <n v="1002207683"/>
        <n v="1002207671"/>
        <n v="1002207723"/>
        <n v="1002207688"/>
        <n v="1002207719"/>
        <n v="1002207654"/>
        <n v="1002207740"/>
        <n v="1002207741"/>
        <n v="1002207775"/>
        <n v="1002207678"/>
        <n v="1002207769"/>
        <n v="1002207786"/>
        <n v="1002207751"/>
        <n v="1002207767"/>
        <n v="1002207728"/>
        <n v="1002207768"/>
        <n v="1002207750"/>
        <n v="1002207752"/>
        <n v="1002207803"/>
        <n v="1002207807"/>
        <n v="1002207796"/>
        <n v="1002207858"/>
        <n v="1002207836"/>
        <n v="1002207856"/>
        <n v="1002207841"/>
        <n v="1002207834"/>
        <n v="1002207876"/>
        <n v="1002207813"/>
        <n v="1002207845"/>
        <n v="1002207922"/>
        <n v="1002207880"/>
        <n v="1002207863"/>
        <n v="1002207883"/>
        <n v="1002207942"/>
        <n v="1002207951"/>
        <n v="1002207864"/>
        <n v="1002207948"/>
        <n v="1002207960"/>
        <n v="1002207953"/>
        <n v="1002207882"/>
        <n v="1002207959"/>
        <n v="1002207988"/>
        <n v="1002207928"/>
        <n v="1002207991"/>
        <n v="1002208066"/>
        <n v="1002207983"/>
        <n v="1002207952"/>
        <n v="1002207986"/>
        <n v="1002207958"/>
        <n v="1002208010"/>
        <n v="1002208035"/>
        <n v="1002207937"/>
        <n v="1002208036"/>
        <n v="1002208050"/>
        <n v="1002208002"/>
        <n v="1002208052"/>
        <n v="1002208043"/>
        <n v="1002208058"/>
        <n v="1002208067"/>
        <n v="1002208053"/>
        <n v="1002208078"/>
        <n v="1002208062"/>
        <n v="1002208055"/>
        <n v="1002208133"/>
        <n v="1002208086"/>
        <n v="1002208063"/>
        <n v="1002208095"/>
        <n v="1002208110"/>
        <n v="1002208119"/>
        <n v="1002208123"/>
        <n v="1002208085"/>
        <n v="1002208121"/>
        <n v="1002208131"/>
        <n v="1002208122"/>
        <n v="1002208103"/>
        <n v="1002208098"/>
        <n v="1002208124"/>
        <n v="1002208084"/>
        <n v="1002208151"/>
        <n v="1002208127"/>
        <n v="1002208132"/>
        <n v="1002208172"/>
        <n v="1002208112"/>
        <n v="1002208108"/>
        <n v="1002208104"/>
        <n v="1002208153"/>
        <n v="1002208166"/>
        <n v="1002208179"/>
        <n v="1002208158"/>
        <n v="1002208116"/>
        <n v="1002208165"/>
        <n v="1002208118"/>
        <n v="1002208171"/>
        <n v="1002208181"/>
        <n v="1002208169"/>
        <n v="1002208194"/>
        <n v="1002208201"/>
        <n v="1002208196"/>
        <n v="1002208185"/>
        <n v="1002208200"/>
        <n v="1002208182"/>
        <n v="1002208206"/>
        <n v="1002208205"/>
        <n v="1002208204"/>
        <n v="1002208217"/>
        <n v="1002208220"/>
        <n v="1002208224"/>
        <n v="1002208225"/>
        <n v="1002208228"/>
        <n v="1002208223"/>
        <n v="1002208229"/>
        <n v="1002208221"/>
        <n v="1002208231"/>
        <n v="1002208237"/>
        <n v="1002208227"/>
        <n v="1002208235"/>
        <n v="1002208240"/>
        <n v="1002208234"/>
        <n v="1002208243"/>
        <n v="1002208244"/>
        <n v="1002208246"/>
        <n v="1002208245"/>
        <n v="1002208247"/>
        <n v="1002208250"/>
        <n v="1002208254"/>
        <n v="1002208251"/>
        <n v="1002208252"/>
        <n v="1002208257"/>
        <n v="1002208260"/>
        <n v="1002208268"/>
        <n v="1002208274"/>
        <n v="1002208277"/>
        <n v="1002208279"/>
        <n v="1002208272"/>
        <n v="1002208284"/>
        <n v="1002208281"/>
        <n v="1002208300"/>
        <n v="1002208291"/>
        <n v="1002208303"/>
        <n v="1002208290"/>
        <n v="1002208292"/>
        <n v="1002208304"/>
        <n v="1002208309"/>
        <n v="1002208315"/>
        <n v="1002208310"/>
        <n v="1002208318"/>
        <n v="1002208320"/>
        <n v="1002208319"/>
        <n v="1002208326"/>
        <n v="1002208313"/>
        <n v="1002208327"/>
        <n v="1002208325"/>
        <n v="1002208332"/>
        <n v="1002208316"/>
        <n v="1002208338"/>
        <n v="1002208333"/>
        <n v="1002208341"/>
        <n v="1002208342"/>
        <n v="1002208352"/>
        <n v="1002208351"/>
        <n v="1002208343"/>
        <n v="1002208360"/>
        <n v="1002208353"/>
        <n v="1002208328"/>
        <n v="1002208359"/>
        <n v="1002208368"/>
        <n v="1002208378"/>
        <n v="1002208383"/>
        <n v="1002208372"/>
        <n v="1002208388"/>
        <n v="1002208384"/>
        <n v="1002208374"/>
        <n v="1002208386"/>
        <n v="1002208397"/>
        <n v="1002208407"/>
        <n v="1002208398"/>
        <n v="1002208406"/>
        <n v="1002208400"/>
        <n v="1002208409"/>
        <n v="1002208420"/>
        <n v="1002208408"/>
        <n v="1002208402"/>
        <n v="1002208411"/>
        <n v="1002208404"/>
        <n v="1002208424"/>
        <n v="1002208425"/>
        <n v="1002208410"/>
        <n v="1002208403"/>
        <n v="1002208401"/>
        <n v="1002208423"/>
        <n v="1002208422"/>
        <n v="1002208426"/>
        <n v="1002208467"/>
        <n v="1002208455"/>
        <n v="1002208421"/>
        <n v="1002208472"/>
        <n v="1002208502"/>
        <n v="1002208430"/>
        <n v="1002208478"/>
        <n v="1002208503"/>
        <n v="1002208463"/>
        <n v="1002208479"/>
        <n v="1002208494"/>
        <n v="1002208577"/>
        <n v="1002208470"/>
        <n v="1002208454"/>
        <n v="1002208462"/>
        <n v="1002208527"/>
        <n v="1002208469"/>
        <n v="1002208533"/>
        <n v="1002208536"/>
        <n v="1002208508"/>
        <n v="1002208504"/>
        <n v="1002208556"/>
        <n v="1002208526"/>
        <n v="1002208582"/>
        <n v="1002208560"/>
        <n v="1002208458"/>
        <n v="1002208603"/>
        <n v="1002208620"/>
        <n v="1002208595"/>
        <n v="1002208606"/>
        <n v="1002208530"/>
        <n v="1002208621"/>
        <n v="1002208605"/>
        <n v="1002208641"/>
        <n v="1002208632"/>
        <n v="1002208639"/>
        <n v="1002208474"/>
        <n v="1002208609"/>
        <n v="1002208662"/>
        <n v="1002208643"/>
        <n v="1002208615"/>
        <n v="1002208656"/>
        <n v="1002208672"/>
        <n v="1002208616"/>
        <n v="1002208617"/>
        <n v="1002208658"/>
        <n v="1002208659"/>
        <n v="1002208677"/>
        <n v="1002208667"/>
        <n v="1002208690"/>
        <n v="1002208668"/>
        <n v="1002208695"/>
        <n v="1002208688"/>
        <n v="1002208678"/>
        <n v="1002208737"/>
        <n v="1002208728"/>
        <n v="1002208739"/>
        <n v="1002208707"/>
        <n v="1002208716"/>
        <n v="1002208748"/>
        <n v="1002208769"/>
        <n v="1002208756"/>
        <n v="1002208754"/>
        <n v="1002208814"/>
        <n v="1002208808"/>
        <n v="1002208798"/>
        <n v="1002208809"/>
        <n v="1002208803"/>
        <n v="1002208831"/>
        <n v="1002208987"/>
        <n v="1002208986"/>
        <n v="1002209030"/>
        <n v="1002209020"/>
        <n v="1002209053"/>
        <n v="1002209078"/>
        <n v="1002209093"/>
        <n v="1002209084"/>
        <n v="1002209103"/>
        <n v="1002209100"/>
        <n v="1002209110"/>
        <n v="1002209090"/>
        <n v="1002209106"/>
        <n v="1002209124"/>
        <n v="1002209132"/>
        <n v="1002209091"/>
        <n v="1002209105"/>
        <n v="1002209170"/>
        <n v="1002209154"/>
        <n v="1002209136"/>
        <n v="1002209178"/>
        <n v="1002209166"/>
        <n v="1002209143"/>
        <n v="1002209171"/>
        <n v="1002209158"/>
        <n v="1002209160"/>
        <n v="1002209111"/>
        <n v="1002209159"/>
        <n v="1002209157"/>
        <n v="1002209144"/>
        <n v="1002209180"/>
        <n v="1002209161"/>
        <n v="1002209220"/>
        <n v="1002209238"/>
        <n v="1002209217"/>
        <n v="1002209265"/>
        <n v="1002209191"/>
        <n v="1002209244"/>
        <n v="1002209252"/>
        <n v="1002209283"/>
        <n v="1002209190"/>
        <n v="1002209215"/>
        <n v="1002209188"/>
        <n v="1002209199"/>
        <n v="1002209249"/>
        <n v="1002209309"/>
        <n v="1002209282"/>
        <n v="1002209308"/>
        <n v="1002209290"/>
        <n v="1002209304"/>
        <n v="1002209292"/>
        <n v="1002209303"/>
        <n v="1002209335"/>
        <n v="1002209310"/>
        <n v="1002209315"/>
        <n v="1002209319"/>
        <n v="1002209339"/>
        <n v="1002209338"/>
        <n v="1002209693"/>
        <n v="1002209685"/>
        <n v="1002209699"/>
        <n v="1002209703"/>
        <n v="1002209700"/>
        <n v="1002209688"/>
        <n v="1002209692"/>
        <n v="1002209701"/>
        <n v="1002209715"/>
        <n v="1002209690"/>
        <n v="1002209718"/>
        <n v="1002209697"/>
        <n v="1002209696"/>
        <n v="1002209702"/>
        <n v="1002209708"/>
        <n v="1002209716"/>
        <n v="1002209733"/>
        <n v="1002209705"/>
        <n v="1002209719"/>
        <n v="1002209698"/>
        <n v="1002209711"/>
        <n v="1002209712"/>
        <n v="1002209731"/>
        <n v="1002209713"/>
        <n v="1002209714"/>
        <n v="1002209721"/>
        <n v="1002209707"/>
        <n v="1002209725"/>
        <n v="1002209743"/>
        <n v="1002209741"/>
        <n v="1002209753"/>
        <n v="1002209750"/>
        <n v="1002209769"/>
        <n v="1002209764"/>
        <n v="1002209767"/>
        <n v="1002209759"/>
        <n v="1002209770"/>
        <n v="1002209772"/>
        <n v="1002209768"/>
        <n v="1002209771"/>
        <n v="1002209765"/>
        <n v="1002209761"/>
        <n v="1002209762"/>
        <n v="1002209806"/>
        <n v="1002209760"/>
        <n v="1002209809"/>
        <n v="1002209799"/>
        <n v="1002209834"/>
        <n v="1002209850"/>
        <n v="1002209838"/>
        <n v="1002209884"/>
        <n v="1002209844"/>
        <n v="1002209896"/>
        <n v="1002209909"/>
        <n v="1002209846"/>
        <n v="1002209917"/>
        <n v="1002209915"/>
        <n v="1002209931"/>
        <n v="1002209940"/>
        <n v="1002209913"/>
        <n v="1002209864"/>
        <n v="1002209953"/>
        <n v="1002210024"/>
        <n v="1002209963"/>
        <n v="1002210009"/>
        <n v="1002209985"/>
        <n v="1002209867"/>
        <n v="1002209994"/>
        <n v="1002209990"/>
        <n v="1002210029"/>
        <n v="1002209991"/>
        <n v="1002209997"/>
        <n v="1002210031"/>
        <n v="1002210034"/>
        <n v="1002210051"/>
        <n v="1002209968"/>
        <n v="1002209954"/>
        <n v="1002210048"/>
        <n v="1002210036"/>
        <n v="1002210063"/>
        <n v="1002210070"/>
        <n v="1002209922"/>
        <n v="1002209951"/>
        <n v="1002210083"/>
        <n v="1002210050"/>
        <n v="1002210080"/>
        <n v="1002210105"/>
        <n v="1002210069"/>
        <n v="1002210107"/>
        <n v="1002209992"/>
        <n v="1002210082"/>
        <n v="1002210072"/>
        <n v="1002210062"/>
        <n v="1002210046"/>
        <n v="1002210054"/>
        <n v="1002210078"/>
        <n v="1002210076"/>
        <n v="1002210119"/>
        <n v="1002209998"/>
        <n v="1002210111"/>
        <n v="1002210088"/>
        <n v="1002210074"/>
        <n v="1002210138"/>
        <n v="1002210130"/>
        <n v="1002210126"/>
        <n v="1002210132"/>
        <n v="1002210136"/>
        <n v="1002210135"/>
        <n v="1002210131"/>
        <n v="1002210181"/>
        <n v="1002210116"/>
        <n v="1002210127"/>
        <n v="1002210149"/>
        <n v="1002210201"/>
        <n v="1002210133"/>
        <n v="1002210147"/>
        <n v="1002210143"/>
        <n v="1002210056"/>
        <n v="1002210188"/>
        <n v="1002210216"/>
        <n v="1002210189"/>
        <n v="1002210227"/>
        <n v="1002210268"/>
        <n v="1002210194"/>
        <n v="1002210241"/>
        <n v="1002210239"/>
        <n v="1002210237"/>
        <n v="1002210249"/>
        <n v="1002210271"/>
        <n v="1002210309"/>
        <n v="1002210319"/>
        <n v="1002210300"/>
        <n v="1002210231"/>
        <n v="1002210261"/>
        <n v="1002210333"/>
        <n v="1002210315"/>
        <n v="1002210310"/>
        <n v="1002210342"/>
        <n v="1002210313"/>
        <n v="1002210274"/>
        <n v="1002210251"/>
        <n v="1002210354"/>
        <n v="1002210336"/>
        <n v="1002210330"/>
        <n v="1002210372"/>
        <n v="1002210360"/>
        <n v="1002210320"/>
        <n v="1002210327"/>
        <n v="1002210398"/>
        <n v="1002210370"/>
        <n v="1002210361"/>
        <n v="1002210400"/>
        <n v="1002210395"/>
        <n v="1002210352"/>
        <n v="1002210432"/>
        <n v="1002210366"/>
        <n v="1002210435"/>
        <n v="1002210441"/>
        <n v="1002210438"/>
        <n v="1002210449"/>
        <n v="1002210412"/>
        <n v="1002210433"/>
        <n v="1002210418"/>
        <n v="1002210417"/>
        <n v="1002210423"/>
        <n v="1002210424"/>
        <n v="1002210396"/>
        <n v="1002210476"/>
        <n v="1002210479"/>
        <n v="1002210473"/>
        <n v="1002210419"/>
        <n v="1002210489"/>
        <n v="1002210497"/>
        <n v="1002210498"/>
        <n v="1002210475"/>
        <n v="1002210494"/>
        <n v="1002210519"/>
        <n v="1002210511"/>
        <n v="1002210506"/>
        <n v="1002210517"/>
        <n v="1002210414"/>
        <n v="1002210516"/>
        <n v="1002210542"/>
        <n v="1002210539"/>
        <n v="1002210550"/>
        <n v="1002210523"/>
        <n v="1002210543"/>
        <n v="1002210507"/>
        <n v="1002210537"/>
        <n v="1002210431"/>
        <n v="1002210529"/>
        <n v="1002210508"/>
        <n v="1002210562"/>
        <n v="1002210560"/>
        <n v="1002210521"/>
        <n v="1002210548"/>
        <n v="1002210578"/>
        <n v="1002210588"/>
        <n v="1002210563"/>
        <n v="1002210568"/>
        <n v="1002210569"/>
        <n v="1002210604"/>
        <n v="1002210585"/>
        <n v="1002210594"/>
        <n v="1002210492"/>
        <n v="1002210614"/>
        <n v="1002210619"/>
        <n v="1002210645"/>
        <n v="1002210622"/>
        <n v="1002210591"/>
        <n v="1002210638"/>
        <n v="1002210677"/>
        <n v="1002210678"/>
        <n v="1002210653"/>
        <n v="1002210597"/>
        <n v="1002210650"/>
        <n v="1002210657"/>
        <n v="1002210606"/>
        <n v="1002210627"/>
        <n v="1002210642"/>
        <n v="1002210667"/>
        <n v="1002210662"/>
        <n v="1002210687"/>
        <n v="1002210607"/>
        <n v="1002210691"/>
        <n v="1002210693"/>
        <n v="1002210665"/>
        <n v="1002210697"/>
        <n v="1002210629"/>
        <n v="1002210705"/>
        <n v="1002210670"/>
        <n v="1002210663"/>
        <n v="1002210728"/>
        <n v="1002210706"/>
        <n v="1002210752"/>
        <n v="1002210744"/>
        <n v="1002210830"/>
        <n v="1002210831"/>
        <n v="1002210843"/>
        <n v="1002210847"/>
        <n v="1002210842"/>
        <n v="1002210848"/>
        <n v="1002210844"/>
        <n v="1002210859"/>
        <n v="1002210866"/>
        <n v="1002210860"/>
        <n v="1002210874"/>
        <n v="1002210846"/>
        <n v="1002210877"/>
        <n v="1002210865"/>
        <n v="1002210873"/>
        <n v="1002210891"/>
        <n v="1002210898"/>
        <n v="1002210894"/>
        <n v="1002210892"/>
        <n v="1002210896"/>
        <n v="1002210900"/>
        <n v="1002210895"/>
        <n v="1002210908"/>
        <n v="1002210911"/>
        <n v="1002210918"/>
        <n v="1002210924"/>
        <n v="1002210929"/>
        <n v="1002210953"/>
        <n v="1002210920"/>
        <n v="1002210949"/>
        <n v="1002210937"/>
        <n v="1002210961"/>
        <n v="1002210951"/>
        <n v="1002210965"/>
        <n v="1002210952"/>
        <n v="1002210946"/>
        <n v="1002210935"/>
        <n v="1002210932"/>
        <n v="1002210931"/>
        <n v="1002210955"/>
        <n v="1002210957"/>
        <n v="1002210963"/>
        <n v="1002210967"/>
        <n v="1002210978"/>
        <n v="1002210975"/>
        <n v="1002210980"/>
        <n v="1002210997"/>
        <n v="1002210960"/>
        <n v="1002210981"/>
        <n v="1002211001"/>
        <n v="1002210994"/>
        <n v="1002210941"/>
        <n v="1002210991"/>
        <n v="1002210966"/>
        <n v="1002211003"/>
        <n v="1002210984"/>
        <n v="1002210987"/>
        <n v="1002210998"/>
        <n v="1002211017"/>
        <n v="1002210976"/>
        <n v="1002211004"/>
        <n v="1002211014"/>
        <n v="1002211010"/>
        <n v="1002211040"/>
        <n v="1002211049"/>
        <n v="1002211037"/>
        <n v="1002211006"/>
        <n v="1002211026"/>
        <n v="1002211016"/>
        <n v="1002211018"/>
        <n v="1002211048"/>
        <n v="1002211063"/>
        <n v="1002211047"/>
        <n v="1002211046"/>
        <n v="1002211050"/>
        <n v="1002211067"/>
        <n v="1002211039"/>
        <n v="1002211059"/>
        <n v="1002211053"/>
        <n v="1002211083"/>
        <n v="1002211071"/>
        <n v="1002211035"/>
        <n v="1002211062"/>
        <n v="1002211100"/>
        <n v="1002211088"/>
        <n v="1002211060"/>
        <n v="1002211019"/>
        <n v="1002211055"/>
        <n v="1002211069"/>
        <n v="1002211041"/>
        <n v="1002211044"/>
        <n v="1002211162"/>
        <n v="1002211125"/>
        <n v="1002211051"/>
        <n v="1002211057"/>
        <n v="1002211093"/>
        <n v="1002211064"/>
        <n v="1002211131"/>
        <n v="1002211150"/>
        <n v="1002211102"/>
        <n v="1002211086"/>
        <n v="1002211148"/>
        <n v="1002211096"/>
        <n v="1002211072"/>
        <n v="1002211142"/>
        <n v="1002211166"/>
        <n v="1002211133"/>
        <n v="1002211171"/>
        <n v="1002211168"/>
        <n v="1002211103"/>
        <n v="1002211179"/>
        <n v="1002211135"/>
        <n v="1002211144"/>
        <n v="1002211173"/>
        <n v="1002211159"/>
        <n v="1002211190"/>
        <n v="1002211178"/>
        <n v="1002211180"/>
        <n v="1002211186"/>
        <n v="1002211182"/>
        <n v="1002211206"/>
        <n v="1002211193"/>
        <n v="1002211211"/>
        <n v="1002211165"/>
        <n v="1002211224"/>
        <n v="1002211247"/>
        <n v="1002211225"/>
        <n v="1002211231"/>
        <n v="1002211239"/>
        <n v="1002211244"/>
        <n v="1002211238"/>
        <n v="1002211237"/>
        <n v="1002211240"/>
        <n v="1002211252"/>
        <n v="1002211236"/>
        <n v="1002211265"/>
        <n v="1002211251"/>
        <n v="1002211253"/>
        <n v="1002211273"/>
        <n v="1002211255"/>
        <n v="1002211262"/>
        <n v="1002211280"/>
        <n v="1002211277"/>
        <n v="1002211286"/>
        <n v="1002211287"/>
        <n v="1002211300"/>
        <n v="1002211304"/>
        <n v="1002211281"/>
        <n v="1002211308"/>
        <n v="1002211307"/>
        <n v="1002211309"/>
        <n v="1002211310"/>
        <n v="1002211278"/>
        <n v="1002211321"/>
        <n v="1002211341"/>
        <n v="1002211330"/>
        <n v="1002211354"/>
        <n v="1002211359"/>
        <n v="1002211336"/>
        <n v="1002211339"/>
        <n v="1002211358"/>
        <n v="1002211357"/>
        <n v="1002211369"/>
        <n v="1002211322"/>
        <n v="1002211314"/>
        <n v="1002211371"/>
        <n v="1002211374"/>
        <n v="1002211385"/>
        <n v="1002211364"/>
        <n v="1002211392"/>
        <n v="1002211356"/>
        <n v="1002211393"/>
        <n v="1002211332"/>
        <n v="1002211389"/>
        <n v="1002211396"/>
        <n v="1002211418"/>
        <n v="1002211375"/>
        <n v="1002211419"/>
        <n v="1002211390"/>
        <n v="1002211471"/>
        <n v="1002211476"/>
        <n v="1002211481"/>
        <n v="1002211506"/>
        <n v="1002211495"/>
        <n v="1002211511"/>
        <n v="1002211483"/>
        <n v="1002211480"/>
        <n v="1002211531"/>
        <n v="1002211525"/>
        <n v="1002211542"/>
        <n v="1002211565"/>
        <n v="1002211520"/>
        <n v="1002211580"/>
        <n v="1002211581"/>
        <n v="1002211584"/>
        <n v="1002211589"/>
        <n v="1002211570"/>
        <n v="1002211559"/>
        <n v="1002211607"/>
        <n v="1002211608"/>
        <n v="1002211611"/>
        <n v="1002211625"/>
        <n v="1002211583"/>
        <n v="1002211592"/>
        <n v="1002211585"/>
        <n v="1002211636"/>
        <n v="1002211597"/>
        <n v="1002211683"/>
        <n v="1002211666"/>
        <n v="1002211612"/>
        <n v="1002211689"/>
        <n v="1002211700"/>
        <n v="1002211681"/>
        <n v="1002211727"/>
        <n v="1002211672"/>
        <n v="1002211725"/>
        <n v="1002211773"/>
        <n v="1002211761"/>
        <n v="1002211763"/>
        <n v="1002211794"/>
        <n v="1002211792"/>
        <n v="1002211768"/>
        <n v="1002211843"/>
        <n v="1002211855"/>
        <n v="1002211852"/>
        <n v="1002211838"/>
        <n v="1002211899"/>
        <n v="1002211906"/>
        <n v="1002211796"/>
        <n v="1002211844"/>
        <n v="1002211817"/>
        <n v="1002211845"/>
        <n v="1002211891"/>
        <n v="1002211860"/>
        <n v="1002211893"/>
        <n v="1002211902"/>
        <n v="1002211925"/>
        <n v="1002211937"/>
        <n v="1002211934"/>
        <n v="1002211909"/>
        <n v="1002211973"/>
        <n v="1002211929"/>
        <n v="1002211900"/>
        <n v="1002211976"/>
        <n v="1002211922"/>
        <n v="1002211939"/>
        <n v="1002211971"/>
        <n v="1002212005"/>
        <n v="1002212003"/>
        <n v="1002211896"/>
        <n v="1002212019"/>
        <n v="1002211944"/>
        <n v="1002211979"/>
        <n v="1002211948"/>
        <n v="1002211983"/>
        <n v="1002212020"/>
        <n v="1002212048"/>
        <n v="1002212071"/>
        <n v="1002212090"/>
        <n v="1002212086"/>
        <n v="1002212080"/>
        <n v="1002212077"/>
        <n v="1002212098"/>
        <n v="1002212007"/>
        <n v="1002212106"/>
        <n v="1002212107"/>
        <n v="1002212088"/>
        <n v="1002212119"/>
        <n v="1002212112"/>
        <n v="1002212082"/>
        <n v="1002212116"/>
        <n v="1002212125"/>
        <n v="1002212141"/>
        <n v="1002212138"/>
        <n v="1002212122"/>
        <n v="1002212131"/>
        <n v="1002212181"/>
        <n v="1002212178"/>
        <n v="1002212208"/>
        <n v="1002212160"/>
        <n v="1002212189"/>
        <n v="1002212192"/>
        <n v="1002212227"/>
        <n v="1002212235"/>
        <n v="1002212244"/>
        <n v="1002212228"/>
        <n v="1002212247"/>
        <n v="1002212276"/>
        <n v="1002212203"/>
        <n v="1002212229"/>
        <n v="1002212309"/>
        <n v="1002212268"/>
        <n v="1002212267"/>
        <n v="1002212331"/>
        <n v="1002212353"/>
        <n v="1002212322"/>
        <n v="1002212280"/>
        <n v="1002212284"/>
        <n v="1002212256"/>
        <n v="1002212369"/>
        <n v="1002212343"/>
        <n v="1002212271"/>
        <n v="1002212357"/>
        <n v="1002212380"/>
        <n v="1002212361"/>
        <n v="1002212347"/>
        <n v="1002212359"/>
        <n v="1002212375"/>
        <n v="1002212376"/>
        <n v="1002212364"/>
        <n v="1002212393"/>
        <n v="1002212383"/>
        <n v="1002212460"/>
        <n v="1002212367"/>
        <n v="1002212442"/>
        <n v="1002212418"/>
        <n v="1002212469"/>
        <n v="1002212373"/>
        <n v="1002212430"/>
        <n v="1002212443"/>
        <n v="1002212486"/>
        <n v="1002212495"/>
        <n v="1002212458"/>
        <n v="1002212499"/>
        <n v="1002212457"/>
        <n v="1002212471"/>
        <n v="1002212500"/>
        <n v="1002212409"/>
        <n v="1002212462"/>
        <n v="1002212509"/>
        <n v="1002212502"/>
        <n v="1002212487"/>
        <n v="1002212548"/>
        <n v="1002212498"/>
        <n v="1002212523"/>
        <n v="1002212520"/>
        <n v="1002212514"/>
        <n v="1002212525"/>
        <n v="1002212540"/>
        <n v="1002212566"/>
        <n v="1002212550"/>
        <n v="1002212571"/>
        <n v="1002212585"/>
        <n v="1002212569"/>
        <n v="1002212580"/>
        <n v="1002212582"/>
        <n v="1002212598"/>
        <n v="1002212589"/>
        <n v="1002212608"/>
        <n v="1002212607"/>
        <n v="1002212606"/>
        <n v="1002212619"/>
        <n v="1002212684"/>
        <n v="1002212686"/>
        <n v="1002212683"/>
        <n v="1002212701"/>
        <n v="1002212733"/>
        <n v="1002212734"/>
        <n v="1002212746"/>
        <n v="1002212743"/>
        <n v="1002212749"/>
        <n v="1002212744"/>
        <n v="1002212752"/>
        <n v="1002212751"/>
        <n v="1002212748"/>
        <n v="1002212764"/>
        <n v="1002212767"/>
        <n v="1002212758"/>
        <n v="1002212770"/>
        <n v="1002212799"/>
        <n v="1002212802"/>
        <n v="1002212800"/>
        <n v="1002212745"/>
        <n v="1002212781"/>
        <n v="1002212836"/>
        <n v="1002212845"/>
        <n v="1002212825"/>
        <n v="1002212837"/>
        <n v="1002212831"/>
        <n v="1002212841"/>
        <n v="1002212840"/>
        <n v="1002212873"/>
        <n v="1002212862"/>
        <n v="1002212877"/>
        <n v="1002212881"/>
        <n v="1002212891"/>
        <n v="1002212874"/>
        <n v="1002212880"/>
        <n v="1002212901"/>
        <n v="1002212889"/>
        <n v="1002212913"/>
        <n v="1002212830"/>
        <n v="1002212915"/>
        <n v="1002212939"/>
        <n v="1002212896"/>
        <n v="1002212860"/>
        <n v="1002212961"/>
        <n v="1002212940"/>
        <n v="1002212929"/>
        <n v="1002212934"/>
        <n v="1002212895"/>
        <n v="1002212957"/>
        <n v="1002212899"/>
        <n v="1002212944"/>
        <n v="1002212941"/>
        <n v="1002212955"/>
        <n v="1002212907"/>
        <n v="1002212952"/>
        <n v="1002212985"/>
        <n v="1002213041"/>
        <n v="1002212969"/>
        <n v="1002213062"/>
        <n v="1002212988"/>
        <n v="1002212964"/>
        <n v="1002213083"/>
        <n v="1002213079"/>
        <n v="1002212987"/>
        <n v="1002213111"/>
        <n v="1002212990"/>
        <n v="1002213088"/>
        <n v="1002213012"/>
        <n v="1002213073"/>
        <n v="1002213121"/>
        <n v="1002213126"/>
        <n v="1002213097"/>
        <n v="1002212946"/>
        <n v="1002213138"/>
        <n v="1002213044"/>
        <n v="1002213093"/>
        <n v="1002213140"/>
        <n v="1002213170"/>
        <n v="1002213039"/>
        <n v="1002213154"/>
        <n v="1002213065"/>
        <n v="1002213068"/>
        <n v="1002213175"/>
        <n v="1002213136"/>
        <n v="1002213174"/>
        <n v="1002213196"/>
        <n v="1002213134"/>
        <n v="1002213094"/>
        <n v="1002213148"/>
        <n v="1002213259"/>
        <n v="1002213106"/>
        <n v="1002213179"/>
        <n v="1002213238"/>
        <n v="1002213292"/>
        <n v="1002213227"/>
        <n v="1002213287"/>
        <n v="1002213275"/>
        <n v="1002213309"/>
        <n v="1002213243"/>
        <n v="1002213247"/>
        <n v="1002213272"/>
        <n v="1002213277"/>
        <n v="1002213436"/>
        <n v="1002213246"/>
        <n v="1002213331"/>
        <n v="1002213289"/>
        <n v="1002213444"/>
        <n v="1002213454"/>
        <n v="1002213264"/>
        <n v="1002213268"/>
        <n v="1002213241"/>
        <n v="1002213411"/>
        <n v="1002213408"/>
        <n v="1002213321"/>
        <n v="1002213326"/>
        <n v="1002213482"/>
        <n v="1002213297"/>
        <n v="1002213464"/>
        <n v="1002213314"/>
        <n v="1002213325"/>
        <n v="1002213317"/>
        <n v="1002213422"/>
        <n v="1002213417"/>
        <n v="1002213451"/>
        <n v="1002213430"/>
        <n v="1002213414"/>
        <n v="1002213440"/>
        <n v="1002213316"/>
        <n v="1002213423"/>
        <n v="1002213324"/>
        <n v="1002213439"/>
        <n v="1002213427"/>
        <n v="1002213531"/>
        <n v="1002213470"/>
        <n v="1002213509"/>
        <n v="1002213536"/>
        <n v="1002213544"/>
        <n v="1002213498"/>
        <n v="1002213540"/>
        <n v="1002213499"/>
        <n v="1002213452"/>
        <n v="1002213557"/>
        <n v="1002213555"/>
        <n v="1002213560"/>
        <n v="1002213538"/>
        <n v="1002213564"/>
        <n v="1002213503"/>
        <n v="1002213571"/>
        <n v="1002213547"/>
        <n v="1002213566"/>
        <n v="1002213612"/>
        <n v="1002213586"/>
        <n v="1002213668"/>
        <n v="1002213636"/>
        <n v="1002213582"/>
        <n v="1002213597"/>
        <n v="1002213525"/>
        <n v="1002213587"/>
        <n v="1002213580"/>
        <n v="1002213600"/>
        <n v="1002213584"/>
        <n v="1002213633"/>
        <n v="1002213590"/>
        <n v="1002213649"/>
        <n v="1002213646"/>
        <n v="1002213585"/>
        <n v="1002213622"/>
        <n v="1002213613"/>
        <n v="1002213677"/>
        <n v="1002213640"/>
        <n v="1002213729"/>
        <n v="1002213723"/>
        <n v="1002213648"/>
        <n v="1002213716"/>
        <n v="1002213749"/>
        <n v="1002213682"/>
        <n v="1002213685"/>
        <n v="1002213737"/>
        <n v="1002213727"/>
        <n v="1002213690"/>
        <n v="1002213753"/>
        <n v="1002213733"/>
        <n v="1002213802"/>
        <n v="1002213760"/>
        <n v="1002213744"/>
        <n v="1002213764"/>
        <n v="1002213609"/>
        <n v="1002213762"/>
        <n v="1002213671"/>
        <n v="1002213777"/>
        <n v="1002213754"/>
        <n v="1002213773"/>
        <n v="1002213776"/>
        <n v="1002213782"/>
        <n v="1002213741"/>
        <n v="1002213751"/>
        <n v="1002213806"/>
        <n v="1002213788"/>
        <n v="1002213795"/>
        <n v="1002213830"/>
        <n v="1002213778"/>
        <n v="1002213800"/>
        <n v="1002213849"/>
        <n v="1002213854"/>
        <n v="1002213891"/>
        <n v="1002213908"/>
        <n v="1002213915"/>
        <n v="1002213906"/>
        <n v="1002213911"/>
        <n v="1002213930"/>
        <n v="1002213917"/>
        <n v="1002213936"/>
        <n v="1002213924"/>
        <n v="1002213926"/>
        <n v="1002213938"/>
        <n v="1002213933"/>
        <n v="1002213927"/>
        <n v="1002213959"/>
        <n v="1002213963"/>
        <n v="1002213944"/>
        <n v="1002213973"/>
        <n v="1002213964"/>
        <n v="1002213968"/>
        <n v="1002213980"/>
        <n v="1002213993"/>
        <n v="1002213953"/>
        <n v="1002214002"/>
        <n v="1002213990"/>
        <n v="1002214017"/>
        <n v="1002214013"/>
        <n v="1002213838"/>
        <n v="1002214048"/>
        <n v="1002214009"/>
        <n v="1002214075"/>
        <n v="1002214018"/>
        <n v="1002214087"/>
        <n v="1002214074"/>
        <n v="1002214104"/>
        <n v="1002214044"/>
        <n v="1002214124"/>
        <n v="1002214116"/>
        <n v="1002214127"/>
        <n v="1002214121"/>
        <n v="1002214133"/>
        <n v="1002214140"/>
        <n v="1002214113"/>
        <n v="1002214106"/>
        <n v="1002214156"/>
        <n v="1002214077"/>
        <n v="1002214080"/>
        <n v="1002214185"/>
        <n v="1002214078"/>
        <n v="1002214090"/>
        <n v="1002214189"/>
        <n v="1002214132"/>
        <n v="1002214094"/>
        <n v="1002214081"/>
        <n v="1002214228"/>
        <n v="1002214131"/>
        <n v="1002214222"/>
        <n v="1002214084"/>
        <n v="1002214217"/>
        <n v="1002214181"/>
        <n v="1002214225"/>
        <n v="1002214177"/>
        <n v="1002214157"/>
        <n v="1002214138"/>
        <n v="1002214221"/>
        <n v="1002214331"/>
        <n v="1002214172"/>
        <n v="1002214167"/>
        <n v="1002214269"/>
        <n v="1002214204"/>
        <n v="1002214160"/>
        <n v="1002214208"/>
        <n v="1002214304"/>
        <n v="1002214286"/>
        <n v="1002214305"/>
        <n v="1002214211"/>
        <n v="1002214250"/>
        <n v="1002214171"/>
        <n v="1002214227"/>
        <n v="1002214232"/>
        <n v="1002214254"/>
        <n v="1002214306"/>
        <n v="1002214242"/>
        <n v="1002214371"/>
        <n v="1002214151"/>
        <n v="1002214320"/>
        <n v="1002214347"/>
        <n v="1002214168"/>
        <n v="1002214310"/>
        <n v="1002214299"/>
        <n v="1002214336"/>
        <n v="1002214352"/>
        <n v="1002214313"/>
        <n v="1002214372"/>
        <n v="1002214314"/>
        <n v="1002214316"/>
        <n v="1002214278"/>
        <n v="1002214327"/>
        <n v="1002214454"/>
        <n v="1002214391"/>
        <n v="1002214303"/>
        <n v="1002214457"/>
        <n v="1002214461"/>
        <n v="1002214470"/>
        <n v="1002214429"/>
        <n v="1002214448"/>
        <n v="1002214329"/>
        <n v="1002214466"/>
        <n v="1002214425"/>
        <n v="1002214529"/>
        <n v="1002214506"/>
        <n v="1002214494"/>
        <n v="1002214517"/>
        <n v="1002214385"/>
        <n v="1002214538"/>
        <n v="1002214533"/>
        <n v="1002214523"/>
        <n v="1002214432"/>
        <n v="1002214550"/>
        <n v="1002214301"/>
        <n v="1002214562"/>
        <n v="1002214565"/>
        <n v="1002214473"/>
        <n v="1002214544"/>
        <n v="1002214559"/>
        <n v="1002214569"/>
        <n v="1002214499"/>
        <n v="1002214532"/>
        <n v="1002214516"/>
        <n v="1002214512"/>
        <n v="1002214577"/>
        <n v="1002214611"/>
        <n v="1002214576"/>
        <n v="1002214511"/>
        <n v="1002214605"/>
        <n v="1002214603"/>
        <n v="1002214623"/>
        <n v="1002214621"/>
        <n v="1002214566"/>
        <n v="1002214637"/>
        <n v="1002214606"/>
        <n v="1002214632"/>
        <n v="1002214650"/>
        <n v="1002214685"/>
        <n v="1002214625"/>
        <n v="1002214644"/>
        <n v="1002214592"/>
        <n v="1002214627"/>
        <n v="1002214649"/>
        <n v="1002214651"/>
        <n v="1002214647"/>
        <n v="1002214739"/>
        <n v="1002214723"/>
        <n v="1002214633"/>
        <n v="1002214699"/>
        <n v="1002214701"/>
        <n v="1002214737"/>
        <n v="1002214726"/>
        <n v="1002214656"/>
        <n v="1002214756"/>
        <n v="1002214640"/>
        <n v="1002214704"/>
        <n v="1002214658"/>
        <n v="1002214728"/>
        <n v="1002214771"/>
        <n v="1002214738"/>
        <n v="1002214759"/>
        <n v="1002214777"/>
        <n v="1002214795"/>
        <n v="1002214762"/>
        <n v="1002214748"/>
        <n v="1002214808"/>
        <n v="1002214745"/>
        <n v="1002214830"/>
        <n v="1002214784"/>
        <n v="1002214671"/>
        <n v="1002214841"/>
        <n v="1002214837"/>
        <n v="1002214857"/>
        <n v="1002214849"/>
        <n v="1002214750"/>
        <n v="1002214746"/>
        <n v="1002214873"/>
        <n v="1002214840"/>
        <n v="1002214908"/>
        <n v="1002214815"/>
        <n v="1002214936"/>
        <n v="1002214905"/>
        <n v="1002214943"/>
        <n v="1002214890"/>
        <n v="1002214962"/>
        <n v="1002214935"/>
        <n v="1002214980"/>
        <n v="1002214947"/>
        <n v="1002214914"/>
        <n v="1002214917"/>
        <n v="1002214994"/>
        <n v="1002214915"/>
        <n v="1002215040"/>
        <n v="1002215045"/>
        <n v="1002214998"/>
        <n v="1002214996"/>
        <n v="1002215024"/>
        <n v="1002214913"/>
        <n v="1002215041"/>
        <n v="1002214995"/>
        <n v="1002215039"/>
        <n v="1002215145"/>
        <n v="1002215162"/>
        <n v="1002215207"/>
        <n v="1002215197"/>
        <n v="1002215198"/>
        <n v="1002215165"/>
        <n v="1002215285"/>
        <n v="1002215265"/>
        <n v="1002215309"/>
        <n v="1002215308"/>
        <n v="1002215327"/>
        <n v="1002215288"/>
        <n v="1002215341"/>
        <n v="1002215287"/>
        <n v="1002215331"/>
        <n v="1002215283"/>
        <n v="1002215326"/>
        <n v="1002215346"/>
        <n v="1002215362"/>
        <n v="1002215356"/>
        <n v="1002215337"/>
        <n v="1002215342"/>
        <n v="1002215312"/>
        <n v="1002215313"/>
        <n v="1002215389"/>
        <n v="1002215361"/>
        <n v="1002215328"/>
        <n v="1002215319"/>
        <n v="1002215388"/>
        <n v="1002215395"/>
        <n v="1002215357"/>
        <n v="1002215426"/>
        <n v="1002215363"/>
        <n v="1002215420"/>
        <n v="1002215359"/>
        <n v="1002215406"/>
        <n v="1002215464"/>
        <n v="1002215428"/>
        <n v="1002215409"/>
        <n v="1002215436"/>
        <n v="1002215323"/>
        <n v="1002215473"/>
        <n v="1002215485"/>
        <n v="1002215350"/>
        <n v="1002215417"/>
        <n v="1002215494"/>
        <n v="1002215369"/>
        <n v="1002215456"/>
        <n v="1002215543"/>
        <n v="1002215492"/>
        <n v="1002215495"/>
        <n v="1002215510"/>
        <n v="1002215442"/>
        <n v="1002215451"/>
        <n v="1002215449"/>
        <n v="1002215471"/>
        <n v="1002215542"/>
        <n v="1002215447"/>
        <n v="1002215579"/>
        <n v="1002215550"/>
        <n v="1002215533"/>
        <n v="1002215548"/>
        <n v="1002215529"/>
        <n v="1002215535"/>
        <n v="1002215546"/>
        <n v="1002215629"/>
        <n v="1002216057"/>
        <n v="1002216062"/>
        <n v="1002216059"/>
        <n v="1002216060"/>
        <n v="1002216068"/>
        <n v="1002216058"/>
        <n v="1002216061"/>
        <n v="1002216064"/>
        <n v="1002216077"/>
        <n v="1002216100"/>
        <n v="1002216105"/>
        <n v="1002216104"/>
        <n v="1002216102"/>
        <n v="1002216103"/>
        <n v="1002216086"/>
        <n v="1002216085"/>
        <n v="1002216097"/>
        <n v="1002216092"/>
        <n v="1002216087"/>
        <n v="1002216112"/>
        <n v="1002216116"/>
        <n v="1002216096"/>
        <n v="1002216118"/>
        <n v="1002216075"/>
        <n v="1002216071"/>
        <n v="1002216113"/>
        <n v="1002216115"/>
        <n v="1002216098"/>
        <n v="1002216083"/>
        <n v="1002216073"/>
        <n v="1002216107"/>
        <n v="1002216109"/>
        <n v="1002216114"/>
        <n v="1002216084"/>
        <n v="1002216091"/>
        <n v="1002216072"/>
        <n v="1002216099"/>
        <n v="1002216089"/>
        <n v="1002216070"/>
        <n v="1002216078"/>
        <n v="1002216119"/>
        <n v="1002216122"/>
        <n v="1002216121"/>
        <n v="1002216123"/>
        <n v="1002216124"/>
        <n v="1002216125"/>
        <n v="1002216166"/>
        <n v="1002216165"/>
        <n v="1002216162"/>
        <n v="1002216188"/>
        <n v="1002216186"/>
        <n v="1002216157"/>
        <n v="1002216167"/>
        <n v="1002216224"/>
        <n v="1002216228"/>
        <n v="1002216219"/>
        <n v="1002216240"/>
        <n v="1002216230"/>
        <n v="1002216193"/>
        <n v="1002216272"/>
        <n v="1002216297"/>
        <n v="1002216274"/>
        <n v="1002216284"/>
        <n v="1002216282"/>
        <n v="1002216285"/>
        <n v="1002216291"/>
        <n v="1002216339"/>
        <n v="1002216296"/>
        <n v="1002216378"/>
        <n v="1002216305"/>
        <n v="1002216369"/>
        <n v="1002216380"/>
        <n v="1002216316"/>
        <n v="1002216340"/>
        <n v="1002216386"/>
        <n v="1002216344"/>
        <n v="1002216388"/>
        <n v="1002216377"/>
        <n v="1002216376"/>
        <n v="1002216365"/>
        <n v="1002216423"/>
        <n v="1002216359"/>
        <n v="1002216392"/>
        <n v="1002216353"/>
        <n v="1002216432"/>
        <n v="1002216425"/>
        <n v="1002216413"/>
        <n v="1002216458"/>
        <n v="1002216467"/>
        <n v="1002216474"/>
        <n v="1002216398"/>
        <n v="1002216503"/>
        <n v="1002216443"/>
        <n v="1002216513"/>
        <n v="1002216415"/>
        <n v="1002216435"/>
        <n v="1002216533"/>
        <n v="1002216389"/>
        <n v="1002216524"/>
        <n v="1002216597"/>
        <n v="1002216419"/>
        <n v="1002216439"/>
        <n v="1002216609"/>
        <n v="1002216481"/>
        <n v="1002216535"/>
        <n v="1002216506"/>
        <n v="1002216584"/>
        <n v="1002216417"/>
        <n v="1002216540"/>
        <n v="1002216620"/>
        <n v="1002216592"/>
        <n v="1002216426"/>
        <n v="1002216589"/>
        <n v="1002216551"/>
        <n v="1002216642"/>
        <n v="1002216601"/>
        <n v="1002216603"/>
        <n v="1002216643"/>
        <n v="1002216630"/>
        <n v="1002216651"/>
        <n v="1002216613"/>
        <n v="1002216442"/>
        <n v="1002216636"/>
        <n v="1002216610"/>
        <n v="1002216654"/>
        <n v="1002216678"/>
        <n v="1002216658"/>
        <n v="1002216666"/>
        <n v="1002216672"/>
        <n v="1002216682"/>
        <n v="1002216676"/>
        <n v="1002216668"/>
        <n v="1002216628"/>
        <n v="1002216663"/>
        <n v="1002216688"/>
        <n v="1002216680"/>
        <n v="1002216693"/>
        <n v="1002216657"/>
        <n v="1002216696"/>
        <n v="1002216752"/>
        <n v="1002216766"/>
        <n v="1002216689"/>
        <n v="1002216767"/>
        <n v="1002216700"/>
        <n v="1002216742"/>
        <n v="1002216756"/>
        <n v="1002216782"/>
        <n v="1002216698"/>
        <n v="1002216774"/>
        <n v="1002216795"/>
        <n v="1002216824"/>
        <n v="1002216728"/>
        <n v="1002216841"/>
        <n v="1002216780"/>
        <n v="1002216819"/>
        <n v="1002216846"/>
        <n v="1002216820"/>
        <n v="1002216791"/>
        <n v="1002216832"/>
        <n v="1002216888"/>
        <n v="1002216770"/>
        <n v="1002216789"/>
        <n v="1002216812"/>
        <n v="1002216887"/>
        <n v="1002216810"/>
        <n v="1002216898"/>
        <n v="1002216904"/>
        <n v="1002216843"/>
        <n v="1002216867"/>
        <n v="1002216787"/>
        <n v="1002216873"/>
        <n v="1002216876"/>
        <n v="1002216880"/>
        <n v="1002216827"/>
        <n v="1002216922"/>
        <n v="1002216783"/>
        <n v="1002216920"/>
        <n v="1002216806"/>
        <n v="1002216895"/>
        <n v="1002216790"/>
        <n v="1002216800"/>
        <n v="1002216953"/>
        <n v="1002216905"/>
        <n v="1002216958"/>
        <n v="1002216903"/>
        <n v="1002216815"/>
        <n v="1002216891"/>
        <n v="1002216970"/>
        <n v="1002216830"/>
        <n v="1002216933"/>
        <n v="1002216928"/>
        <n v="1002216793"/>
        <n v="1002216816"/>
        <n v="1002216931"/>
        <n v="1002216881"/>
        <n v="1002216950"/>
        <n v="1002216952"/>
        <n v="1002216934"/>
        <n v="1002216941"/>
        <n v="1002216804"/>
        <n v="1002216910"/>
        <n v="1002217015"/>
        <n v="1002216997"/>
        <n v="1002216977"/>
        <n v="1002217039"/>
        <n v="1002216913"/>
        <n v="1002217030"/>
        <n v="1002217044"/>
        <n v="1002217009"/>
        <n v="1002217018"/>
        <n v="1002217012"/>
        <n v="1002217026"/>
        <n v="1002217066"/>
        <n v="1002217080"/>
        <n v="1002216948"/>
        <n v="1002217054"/>
        <n v="1002217035"/>
        <n v="1002217063"/>
        <n v="1002217003"/>
        <n v="1002217096"/>
        <n v="1002217113"/>
        <n v="1002217128"/>
        <n v="1002216994"/>
        <n v="1002217077"/>
        <n v="1002217126"/>
        <n v="1002216973"/>
        <n v="1002217132"/>
        <n v="1002217150"/>
        <n v="1002217147"/>
        <n v="1002217058"/>
        <n v="1002216999"/>
        <n v="1002217073"/>
        <n v="1002217098"/>
        <n v="1002217053"/>
        <n v="1002217201"/>
        <n v="1002217158"/>
        <n v="1002217157"/>
        <n v="1002217203"/>
        <n v="1002217156"/>
        <n v="1002217182"/>
        <n v="1002217120"/>
        <n v="1002217239"/>
        <n v="1002217290"/>
        <n v="1002217359"/>
        <n v="1002217373"/>
        <n v="1002217381"/>
        <n v="1002217389"/>
        <n v="1002217378"/>
        <n v="1002217396"/>
        <n v="1002217383"/>
        <n v="1002217401"/>
        <n v="1002217413"/>
        <n v="1002217431"/>
        <n v="1002217433"/>
        <n v="1002217461"/>
        <n v="1002217458"/>
        <n v="1002217466"/>
        <n v="1002217462"/>
        <n v="1002217457"/>
        <n v="1002217521"/>
        <n v="1002217522"/>
        <n v="1002217530"/>
        <n v="1002217575"/>
        <n v="1002217540"/>
        <n v="1002217502"/>
        <n v="1002217582"/>
        <n v="1002217529"/>
        <n v="1002217496"/>
        <n v="1002217580"/>
        <n v="1002217563"/>
        <n v="1002217533"/>
        <n v="1002217554"/>
        <n v="1002217566"/>
        <n v="1002217609"/>
        <n v="1002217534"/>
        <n v="1002217565"/>
        <n v="1002217585"/>
        <n v="1002217605"/>
        <n v="1002217598"/>
        <n v="1002217591"/>
        <n v="1002217602"/>
        <n v="1002217624"/>
        <n v="1002217616"/>
        <n v="1002217649"/>
        <n v="1002217619"/>
        <n v="1002217612"/>
        <n v="1002217631"/>
        <n v="1002217634"/>
        <n v="1002217635"/>
        <n v="1002217584"/>
        <n v="1002217673"/>
        <n v="1002217725"/>
        <n v="1002217640"/>
        <n v="1002217750"/>
        <n v="1002217615"/>
        <n v="1002217661"/>
        <n v="1002217687"/>
        <n v="1002217739"/>
        <n v="1002217659"/>
        <n v="1002217667"/>
        <n v="1002217756"/>
        <n v="1002217691"/>
        <n v="1002217728"/>
        <n v="1002217717"/>
        <n v="1002217697"/>
        <n v="1002217812"/>
        <n v="1002217690"/>
        <n v="1002217671"/>
        <n v="1002217744"/>
        <n v="1002217735"/>
        <n v="1002217818"/>
        <n v="1002217819"/>
        <n v="1002217722"/>
        <n v="1002217805"/>
        <n v="1002217638"/>
        <n v="1002217761"/>
        <n v="1002217700"/>
        <n v="1002217707"/>
        <n v="1002217729"/>
        <n v="1002217824"/>
        <n v="1002217815"/>
        <n v="1002217823"/>
        <n v="1002217789"/>
        <n v="1002217752"/>
        <n v="1002217817"/>
        <n v="1002217835"/>
        <n v="1002217783"/>
        <n v="1002217845"/>
        <n v="1002217712"/>
        <n v="1002217868"/>
        <n v="1002217832"/>
        <n v="1002217895"/>
        <n v="1002217839"/>
        <n v="1002217853"/>
        <n v="1002217828"/>
        <n v="1002217886"/>
        <n v="1002217897"/>
        <n v="1002217771"/>
        <n v="1002217899"/>
        <n v="1002217747"/>
        <n v="1002217936"/>
        <n v="1002217855"/>
        <n v="1002217876"/>
        <n v="1002217928"/>
        <n v="1002217925"/>
        <n v="1002217945"/>
        <n v="1002217941"/>
        <n v="1002217975"/>
        <n v="1002217937"/>
        <n v="1002217943"/>
        <n v="1002217873"/>
        <n v="1002218002"/>
        <n v="1002217980"/>
        <n v="1002217967"/>
        <n v="1002217949"/>
        <n v="1002217995"/>
        <n v="1002217953"/>
        <n v="1002218023"/>
        <n v="1002218053"/>
        <n v="1002217997"/>
        <n v="1002218007"/>
        <n v="1002217948"/>
        <n v="1002218017"/>
        <n v="1002217957"/>
        <n v="1002217947"/>
        <n v="1002218001"/>
        <n v="1002218044"/>
        <n v="1002218065"/>
        <n v="1002218083"/>
        <n v="1002217987"/>
        <n v="1002218121"/>
        <n v="1002218027"/>
        <n v="1002218129"/>
        <n v="1002218043"/>
        <n v="1002218125"/>
        <n v="1002218133"/>
        <n v="1002218066"/>
        <n v="1002218109"/>
        <n v="1002218119"/>
        <n v="1002218139"/>
        <n v="1002218120"/>
        <n v="1002218114"/>
        <n v="1002218158"/>
        <n v="1002218162"/>
        <n v="1002217963"/>
        <n v="1002218187"/>
        <n v="1002218135"/>
        <n v="1002218165"/>
        <n v="1002218090"/>
        <n v="1002218180"/>
        <n v="1002218172"/>
        <n v="1002218189"/>
        <n v="1002218207"/>
        <n v="1002218200"/>
        <n v="1002218216"/>
        <n v="1002218098"/>
        <n v="1002218161"/>
        <n v="1002218212"/>
        <n v="1002218251"/>
        <n v="1002218215"/>
        <n v="1002218103"/>
        <n v="1002218243"/>
        <n v="1002218204"/>
        <n v="1002218241"/>
        <n v="1002218263"/>
        <n v="1002218275"/>
        <n v="1002218250"/>
        <n v="1002218278"/>
        <n v="1002218287"/>
        <n v="1002218258"/>
        <n v="1002218288"/>
        <n v="1002218299"/>
        <n v="1002218237"/>
        <n v="1002218272"/>
        <n v="1002218267"/>
        <n v="1002218220"/>
        <n v="1002218323"/>
        <n v="1002218310"/>
        <n v="1002218317"/>
        <n v="1002218239"/>
        <n v="1002218308"/>
        <n v="1002218326"/>
        <n v="1002218280"/>
        <n v="1002218329"/>
        <n v="1002218378"/>
        <n v="1002218300"/>
        <n v="1002218349"/>
        <n v="1002218390"/>
        <n v="1002218376"/>
        <n v="1002218377"/>
        <n v="1002218411"/>
        <n v="1002218417"/>
        <n v="1002218442"/>
        <n v="1002218454"/>
        <n v="1002218466"/>
        <n v="1002218478"/>
        <n v="1002218473"/>
        <n v="1002218604"/>
        <n v="1002218606"/>
        <n v="1002218622"/>
        <n v="1002218609"/>
        <n v="1002218608"/>
        <n v="1002218631"/>
        <n v="1002218633"/>
        <n v="1002218639"/>
        <n v="1002218654"/>
        <n v="1002218655"/>
        <n v="1002218682"/>
        <n v="1002218667"/>
        <n v="1002218669"/>
        <n v="1002218690"/>
        <n v="1002218681"/>
        <n v="1002218728"/>
        <n v="1002218720"/>
        <n v="1002218735"/>
        <n v="1002218750"/>
        <n v="1002218742"/>
        <n v="1002218764"/>
        <n v="1002218784"/>
        <n v="1002218765"/>
        <n v="1002218810"/>
        <n v="1002218831"/>
        <n v="1002218829"/>
        <n v="1002218727"/>
        <n v="1002218767"/>
        <n v="1002218808"/>
        <n v="1002218857"/>
        <n v="1002218839"/>
        <n v="1002218866"/>
        <n v="1002218769"/>
        <n v="1002218867"/>
        <n v="1002218791"/>
        <n v="1002218862"/>
        <n v="1002218861"/>
        <n v="1002218775"/>
        <n v="1002218855"/>
        <n v="1002218781"/>
        <n v="1002218826"/>
        <n v="1002218872"/>
        <n v="1002218897"/>
        <n v="1002218925"/>
        <n v="1002218843"/>
        <n v="1002218917"/>
        <n v="1002218930"/>
        <n v="1002218881"/>
        <n v="1002218910"/>
        <n v="1002218943"/>
        <n v="1002218960"/>
        <n v="1002218915"/>
        <n v="1002218967"/>
        <n v="1002218937"/>
        <n v="1002218969"/>
        <n v="1002218976"/>
        <n v="1002218982"/>
        <n v="1002218987"/>
        <n v="1002218955"/>
        <n v="1002218957"/>
        <n v="1002218991"/>
        <n v="1002218999"/>
        <n v="1002218970"/>
        <n v="1002218972"/>
        <n v="1002219001"/>
        <n v="1002219016"/>
        <n v="1002218993"/>
        <n v="1002218974"/>
        <n v="1002219028"/>
        <n v="1002219024"/>
        <n v="1002218975"/>
        <n v="1002219054"/>
        <n v="1002219062"/>
        <n v="1002218962"/>
        <n v="1002219061"/>
        <n v="1002218971"/>
        <n v="1002219082"/>
        <n v="1002219078"/>
        <n v="1002219065"/>
        <n v="1002219056"/>
        <n v="1002219130"/>
        <n v="1002219048"/>
        <n v="1002219076"/>
        <n v="1002219040"/>
        <n v="1002219104"/>
        <n v="1002219066"/>
        <n v="1002219099"/>
        <n v="1002219167"/>
        <n v="1002219106"/>
        <n v="1002219069"/>
        <n v="1002219108"/>
        <n v="1002219176"/>
        <n v="1002219171"/>
        <n v="1002219174"/>
        <n v="1002219165"/>
        <n v="1002219198"/>
        <n v="1002219157"/>
        <n v="1002219164"/>
        <n v="1002219144"/>
        <n v="1002219140"/>
        <n v="1002219250"/>
        <n v="1002219280"/>
        <n v="1002219224"/>
        <n v="1002219284"/>
        <n v="1002219283"/>
        <n v="1002219281"/>
        <n v="1002219278"/>
        <n v="1002219291"/>
        <n v="1002219205"/>
        <n v="1002219273"/>
        <n v="1002219296"/>
        <n v="1002219239"/>
        <n v="1002219289"/>
        <n v="1002219299"/>
        <n v="1002219270"/>
        <n v="1002219302"/>
        <n v="1002219318"/>
        <n v="1002219304"/>
        <n v="1002219382"/>
        <n v="1002219332"/>
        <n v="1002219385"/>
        <n v="1002219426"/>
        <n v="1002219369"/>
        <n v="1002219380"/>
        <n v="1002219444"/>
        <n v="1002219417"/>
        <n v="1002219435"/>
        <n v="1002219343"/>
        <n v="1002219461"/>
        <n v="1002219398"/>
        <n v="1002219468"/>
        <n v="1002219478"/>
        <n v="1002219348"/>
        <n v="1002219433"/>
        <n v="1002219413"/>
        <n v="1002219402"/>
        <n v="1002219473"/>
        <n v="1002219377"/>
        <n v="1002219498"/>
        <n v="1002219487"/>
        <n v="1002219477"/>
        <n v="1002219497"/>
        <n v="1002219408"/>
        <n v="1002219499"/>
        <n v="1002219557"/>
        <n v="1002219391"/>
        <n v="1002219502"/>
        <n v="1002219419"/>
        <n v="1002219548"/>
        <n v="1002219374"/>
        <n v="1002219310"/>
        <n v="1002219514"/>
        <n v="1002219572"/>
        <n v="1002219481"/>
        <n v="1002219578"/>
        <n v="1002219488"/>
        <n v="1002219493"/>
        <n v="1002219605"/>
        <n v="1002219552"/>
        <n v="1002219457"/>
        <n v="1002219575"/>
        <n v="1002219603"/>
        <n v="1002219522"/>
        <n v="1002219535"/>
        <n v="1002219607"/>
        <n v="1002219608"/>
        <n v="1002219549"/>
        <n v="1002219680"/>
        <n v="1002219540"/>
        <n v="1002219652"/>
        <n v="1002219634"/>
        <n v="1002219695"/>
        <n v="1002219646"/>
        <n v="1002219687"/>
        <n v="1002219715"/>
        <n v="1002219719"/>
        <n v="1002219748"/>
        <n v="1002219712"/>
        <n v="1002219703"/>
        <n v="1002219723"/>
        <n v="1002219742"/>
        <n v="1002219757"/>
        <n v="1002219756"/>
        <n v="1002219729"/>
        <n v="1002219749"/>
        <n v="1002219763"/>
        <n v="1002219880"/>
        <n v="1002219893"/>
        <n v="1002219753"/>
        <n v="1002219895"/>
        <n v="1002219902"/>
        <n v="1002219917"/>
        <n v="1002219918"/>
        <n v="1002219915"/>
        <n v="1002219949"/>
        <n v="1002219942"/>
        <n v="1002219952"/>
        <n v="1002219960"/>
        <n v="1002219964"/>
        <n v="1002219957"/>
        <n v="1002219938"/>
        <n v="1002219973"/>
        <n v="1002219993"/>
        <n v="1002219987"/>
        <n v="1002220005"/>
        <n v="1002220010"/>
        <n v="1002220011"/>
        <n v="1002220015"/>
        <n v="1002220031"/>
        <n v="1002220037"/>
        <n v="1002220046"/>
        <n v="1002220045"/>
        <n v="1002220018"/>
        <n v="1002220035"/>
        <n v="1002220066"/>
        <n v="1002220074"/>
        <n v="1002220080"/>
        <n v="1002220081"/>
        <n v="1002220083"/>
        <n v="1002220070"/>
        <n v="1002220104"/>
        <n v="1002220093"/>
        <n v="1002220114"/>
        <n v="1002220096"/>
        <n v="1002220073"/>
        <n v="1002220098"/>
        <n v="1002220125"/>
        <n v="1002220076"/>
        <n v="1002220100"/>
        <n v="1002220118"/>
        <n v="1002220109"/>
        <n v="1002220143"/>
        <n v="1002220130"/>
        <n v="1002220165"/>
        <n v="1002220161"/>
        <n v="1002220164"/>
        <n v="1002220140"/>
        <n v="1002220160"/>
        <n v="1002220189"/>
        <n v="1002220205"/>
        <n v="1002220172"/>
        <n v="1002220169"/>
        <n v="1002220228"/>
        <n v="1002220227"/>
        <n v="1002220194"/>
        <n v="1002220226"/>
        <n v="1002220234"/>
        <n v="1002220229"/>
        <n v="1002220244"/>
        <n v="1002220254"/>
        <n v="1002220236"/>
        <n v="1002220224"/>
        <n v="1002220242"/>
        <n v="1002220245"/>
        <n v="1002220246"/>
        <n v="1002220249"/>
        <n v="1002220264"/>
        <n v="1002220279"/>
        <n v="1002220247"/>
        <n v="1002220282"/>
        <n v="1002220272"/>
        <n v="1002220190"/>
        <n v="1002220300"/>
        <n v="1002220291"/>
        <n v="1002220306"/>
        <n v="1002220315"/>
        <n v="1002220328"/>
        <n v="1002220320"/>
        <n v="1002220324"/>
        <n v="1002220350"/>
        <n v="1002220314"/>
        <n v="1002220326"/>
        <n v="1002220376"/>
        <n v="1002220335"/>
        <n v="1002220396"/>
        <n v="1002220362"/>
        <n v="1002220355"/>
        <n v="1002220392"/>
        <n v="1002220385"/>
        <n v="1002220405"/>
        <n v="1002220358"/>
        <n v="1002220386"/>
        <n v="1002220413"/>
        <n v="1002220382"/>
        <n v="1002220360"/>
        <n v="1002220429"/>
        <n v="1002220398"/>
        <n v="1002220404"/>
        <n v="1002220426"/>
        <n v="1002220397"/>
        <n v="1002220416"/>
        <n v="1002220414"/>
        <n v="1002220427"/>
        <n v="1002220439"/>
        <n v="1002220325"/>
        <n v="1002220442"/>
        <n v="1002220412"/>
        <n v="1002220449"/>
        <n v="1002220432"/>
        <n v="1002220271"/>
        <n v="1002220435"/>
        <n v="1002220437"/>
        <n v="1002220453"/>
        <n v="1002220422"/>
        <n v="1002220444"/>
        <n v="1002220440"/>
        <n v="1002220438"/>
        <n v="1002220441"/>
        <n v="1002220425"/>
        <n v="1002220447"/>
        <n v="1002220468"/>
        <n v="1002220455"/>
        <n v="1002220462"/>
        <n v="1002220470"/>
        <n v="1002220490"/>
        <n v="1002220481"/>
        <n v="1002220477"/>
        <n v="1002220471"/>
        <n v="1002220459"/>
        <n v="1002220497"/>
        <n v="1002220484"/>
        <n v="1002220493"/>
        <n v="1002220485"/>
        <n v="1002220511"/>
        <n v="1002220508"/>
        <n v="1002220505"/>
        <n v="1002220433"/>
        <n v="1002220519"/>
      </sharedItems>
    </cacheField>
    <cacheField name="Material" numFmtId="0">
      <sharedItems count="11">
        <s v="15-00000331"/>
        <s v="15-00001118"/>
        <s v="15-00000218"/>
        <s v="15-00001119"/>
        <s v="15-00001124"/>
        <s v="15-00001120"/>
        <s v="15-00001123"/>
        <s v="15-00001115"/>
        <s v="15-00001121"/>
        <s v="15-00000181"/>
        <s v="15-00001116"/>
      </sharedItems>
    </cacheField>
    <cacheField name="Descrip.Material" numFmtId="0">
      <sharedItems count="11">
        <s v="MAGNO HE ANTIHUMEDAD"/>
        <s v="TECHCEM"/>
        <s v="MAGNO HE"/>
        <s v="CAMPEON ANTIHUMEDAD"/>
        <s v="SELVALEGRE ANTIHUMEDAD"/>
        <s v="CAMPEON"/>
        <s v="SELVALEGRE"/>
        <s v="ARMADURO"/>
        <s v="GLADIADOR"/>
        <s v="ARMADURO ANTIHUMEDAD"/>
        <s v="ARMADURO GRANEL"/>
      </sharedItems>
    </cacheField>
    <cacheField name="Cantidad" numFmtId="165">
      <sharedItems containsString="0" containsBlank="1" containsNumber="1" minValue="20" maxValue="680"/>
    </cacheField>
    <cacheField name="Un.medida venta" numFmtId="0">
      <sharedItems/>
    </cacheField>
    <cacheField name="Cod.SAP Cliente" numFmtId="0">
      <sharedItems/>
    </cacheField>
    <cacheField name="Nombre Cliente" numFmtId="0">
      <sharedItems count="327">
        <s v="DISTRIBUIDORA DE MATERIALES POZO"/>
        <s v="INTACO ECUADOR S.A."/>
        <s v="DIMATECO"/>
        <s v="HORMIANDES"/>
        <s v="FIGUEROA ESPIN JUAN JOSE"/>
        <s v="SARABIA YEPEZ RUTH IRENE"/>
        <s v="CONSTANTE TIPAN WILLIAM BLADIMIR"/>
        <s v="CAMPAÑA MALDONADO BLANCA CECILIA"/>
        <s v="ACERIA DEL ECUADOR C.A. ADELCA"/>
        <s v="CONSORCIO NACIONAL DE CEMENTOS"/>
        <s v="QUISHPE QUISHPE MARIA DEL ROCIO"/>
        <s v="ROMERO RODRIGUEZ BLANCA HERMINIA"/>
        <s v="DISTRIBUCIONES NARANJO"/>
        <s v="COMERCIAL CANO LASTRA CIA. LTDA"/>
        <s v="RIVERA SEVILLA MARTHA ERMENCIA"/>
        <s v="CAMPAÑA MALDONADO MIGUEL ANGEL"/>
        <s v="SOCIEDAD CIVIL Y COMERCIAL BOSNA"/>
        <s v="CASA FERRETERIA FONG S.A. FERREFONG"/>
        <s v="CACERES GARCES MARCO JAVIER"/>
        <s v="CHICANGO FREIRE AYRTON BRYAN"/>
        <s v="MEGABYCACE CENTROS FERRETEROS S.A."/>
        <s v="PAZ RUIZ LUIS ALFONSO ESTANISLAO"/>
        <s v="PERUGACHI SALCEDO HECTOR PATRICIO"/>
        <s v="CORDOVA ALTAMIRANO JOSE LEODAN"/>
        <s v="MOREANO CALALA SANTIAGO FERNANDO"/>
        <s v="VALENZUELA DIAZ PATRICIO XAVIER"/>
        <s v="UNION DE CONCRETERAS UNICON UCUE"/>
        <s v="MOREJON CACAY BLADIMIR ALFREDO"/>
        <s v="CRUZ CHANGALOMBO HILDA PIEDAD"/>
        <s v="INTERNEGOCIOS DE HIERRO S.A."/>
        <s v="DISTRIBUIDORA ROSERO S.C.C."/>
        <s v="COMERCIAL PADILLA S.C.C."/>
        <s v="BELTRAN RIVERA GALO JAVIER"/>
        <s v="FERRETERIAS FERRIGONZ CIA. LTDA."/>
        <s v="GUERRERO BANGUERA SEGUNDO AGENOR"/>
        <s v="FREILE FERRIN FRECIA NOEMI"/>
        <s v="CARDENAS CERDA BYRON MAURICIO"/>
        <s v="GUALSAQUI GUALSAQUI FABRICIO ELADIO"/>
        <s v="TRUJILLO DUQUE E HIJOS CIA. LTDA."/>
        <s v="ESCANDON VALDEZ SOFIA ISABEL"/>
        <s v="GUILLERMO PASQUEL COMPAÑIA LIMITADA"/>
        <s v="LANDAZURI CORDOVA IVAN OSWALDO"/>
        <s v="PANELES Y CONSTRUCCIONES PANECONS"/>
        <s v="MEDINA TERAN DIEGO BLADIMIR"/>
        <s v="ALBAN LONDONO IVAN GUILLERMO"/>
        <s v="LORA ROBLES LUIS ALFREDO"/>
        <s v="ZURIDIST CIA. LTDA."/>
        <s v="ZAMBRANO LOPEZ VICTOR EDUARDO"/>
        <s v="ALMACENES FERROELECTRICO DISTRIALMA"/>
        <s v="ACEROSCENTER CIA. LTDA."/>
        <s v="BEDON TORRES FAUSTO RENE"/>
        <s v="BONILLA PILATAXI CHRISTIAN"/>
        <s v="JEREZ ROMERO MARCO VINICIO"/>
        <s v="PANIMBOZA CHAMBA NANCY PAULINA"/>
        <s v="CORPORACION LOPEZ VILLAGOMEZ CIA."/>
        <s v="CERDA COBO CLARK COLON"/>
        <s v="MEGAPROFER S.A."/>
        <s v="CONSTRUCCIONES CRANBEGAL"/>
        <s v="SOCIEDAD CIVIL Y COMERCIAL"/>
        <s v="COMERCIAL LOS NEVADOS"/>
        <s v="TERAN RUIZ CARLOS FABIAN"/>
        <s v="QUEZADA GODOY FREDDY IVAN"/>
        <s v="DELGADO LUNA LUIS HERIBERTO"/>
        <s v="HERRERA POZO ALEXANDER EFREN"/>
        <s v="RODRIGUEZ CORREA ROSA AYDE"/>
        <s v="LARA PUGA REBECA MARISOL"/>
        <s v="CABASCANGO REYES PAULINA JANETH"/>
        <s v="PALOMEQUE CAIZA LUIS FERNANDO"/>
        <s v="ANGULO NIEVE SIXTA ALEXANDRA"/>
        <s v="RODRIGUEZ GUERRA MARIA JOSE"/>
        <s v="REA VACA ELENA NATHALY"/>
        <s v="JARAMILLO ORDOÑEZ EDWIN RODRIGO"/>
        <s v="ALEJANDRO CAMACHO VICTORIANO"/>
        <s v="RUIZ JEREZ MAGDALENA DEL ROCIO"/>
        <s v="A&amp;P ASFALTOSYPAVIMENTOS CONSTRUCTOR"/>
        <s v="QUINATOA PISUÑA JOSE"/>
        <s v="MONTENEGRO MERCHAN EDWIN BYRON"/>
        <s v="ARROBA MOSCOSO ESTELA MARINA"/>
        <s v="MEJIA MOLINA ALEX PAULINO"/>
        <s v="ARTEAGA ALCIVAR RENE CALLETANO"/>
        <s v="DISTRIBUIDORA MIRNALME"/>
        <s v="CAMPOVERDE JUMBO DALMITA LISBETH"/>
        <s v="VEGA VEGA FABIAN"/>
        <s v="TORRES AYALA FAUSTO FERNANDO"/>
        <s v="ETERNIT ECUATORIANA S.A."/>
        <s v="SORIA VARGAS VINICIO HERNAN"/>
        <s v="GOMEZ MASABANDA ZOILA"/>
        <s v="NOROÑA VILLAMARIN GEOVANI RENE"/>
        <s v="CANO LASTRA ALBA MARIA"/>
        <s v="COMERCIAL MICHELENA S.A."/>
        <s v="GALLARDO PANCHI ALEXANDRA DEL ROCIO"/>
        <s v="FERNANDEZ RODRIGUEZ SANTIAGO"/>
        <s v="GALARZA PONCE FABIOLA CATHERINE"/>
        <s v="METALHIERRO S.A."/>
        <s v="INDUSTRIA ACEROS MONTECRISTI"/>
        <s v="CHECA SANDOVAL JEFFERSON JOSELITO"/>
        <s v="FERRETERIA EL CARACOL"/>
        <s v="ANDRADE PARRA JANNETH PIEDAD"/>
        <s v="ZAMBRANO CEDEÑO TRUMAN LINCON"/>
        <s v="JACOME MARTINEZ EDGAR BOLIVAR"/>
        <s v="BENAVIDES REVELO SILVIA PATRICIA"/>
        <s v="JEREZ PAREDES LUIS ANIBAL"/>
        <s v="SOCIEDAD CIVIL Y COMERCIAL VASFERRI"/>
        <s v="CHALEN RODRIGUEZ LUIS CESAR"/>
        <s v="PALACIOS PUCO ABEL FAUSTO"/>
        <s v="GAVILANES BUENAÑO MILTON HUGO"/>
        <s v="CHASIPANTA REINOSO YARA MAIRA"/>
        <s v="RIVADENEIRA MORALES KEVIN ANTONIO"/>
        <s v="BIGPOSTE C.A"/>
        <s v="OROSCO OROSCO CARMEN LEONOR"/>
        <s v="ANCHUNDIA VINCES JUAN CARLOS"/>
        <s v="PACHECO SALAZAR WILSON FABIAN"/>
        <s v="SANDOVAL JORGE"/>
        <s v="HERNANDEZ RUEDA LESLYE SORAYA"/>
        <s v="ROMERO MENENDEZ GEREMYN"/>
        <s v="HIDALGO ZAMBRANO RAMON LEONIDAS"/>
        <s v="ZURITA YANEZ SANTIAGO ANDREI"/>
        <s v="GARCIA SAMANIEGO VICTOR MANUEL"/>
        <s v="AGUIRRE ULLOA ROSA ISABEL"/>
        <s v="POSTESAD PREFABRICADOS DE"/>
        <s v="MEGAKONS S.A."/>
        <s v="LLAGUNO ZAMBRANO FRANSHESCA"/>
        <s v="ENCALADA PELAEZ PATRICIO JAVIER"/>
        <s v="CABRERA CARRION JOHANA ELIZABETH"/>
        <s v="ALEJANDRO CEVALLOS ELIJIO GERMAN"/>
        <s v="COMPAÑIA ANONIMA DE ACABADOS Y DISE"/>
        <s v="CORDERO OROSCO TANIA CAROLA"/>
        <s v="ACOSTAHORMIGONES S.A.S"/>
        <s v="JAYA SINCHIGUANO ANTONIO BOLIVAR"/>
        <s v="AILLON VASCONEZ FRANCISCO ANIBAL"/>
        <s v="TENORIO JIMENEZ NESTOR EFRAIN"/>
        <s v="TENE RIGCHAG HEIDY DANIELA"/>
        <s v="TORRES TORRES HUGO ERNESTO"/>
        <s v="ECOHORMIGONES CIA. LTDA."/>
        <s v="WASICENTER CHANGO E HIJOS"/>
        <s v="IMPORTADORA GLOBAL TEXANA"/>
        <s v="GARCIA ALAVA JONATHAN JAVIER"/>
        <s v="FERRETERIA TOBAR NOLIVOS"/>
        <s v="PINCAY GUTIERREZ APOLINARIA MARIBEL"/>
        <s v="PUENTE ALLAN EDUARDO ORLANDO"/>
        <s v="VIBROPOSTE CIA. LTDA."/>
        <s v="CABRERA REVELO JUAN CARLOS"/>
        <s v="PUENTE ALLAN EDGAR PATRICIO"/>
        <s v="ESPINOZA SILVA GISSELA DEL CARMEN"/>
        <s v="VELEZ LOAYZA DIANA CAROLINA"/>
        <s v="CONSORCIO ESMERALDEÑO DE METALES"/>
        <s v="SOLORZANO NAVARRETE EDGAR JOSELITO"/>
        <s v="LUNA GUEVARA JANETH PATRICIA"/>
        <s v="GUZMAN ORDOÑEZ GALO JUSTINIANO"/>
        <s v="PATIÑO CEDEÑO ALEX RENE"/>
        <s v="DELGADO LUNA EFREN GUSTAVO"/>
        <s v="CARCELEN GONZALEZ VERONICA"/>
        <s v="CABASCANGO FARINANGO JAIRO ALEXIS"/>
        <s v="BRAVO ZAMBRANO EVA MARIA"/>
        <s v="FERRECONST S.H."/>
        <s v="CONSTRUHORMIGON S.A."/>
        <s v="VELEZ DELGADO MARIA JAZMIN"/>
        <s v="CEDEÑO CEDEÑO ADRIANA MARLEY"/>
        <s v="TRAVEZ ORTIZ MARIA TERESA"/>
        <s v="OTORONGO CORNEJO JULIA DORINDA"/>
        <s v="ARGOTI CORTEZ LUIS ALFONSO"/>
        <s v="ARTEAGA ESPAÑA CARMELA MARIA"/>
        <s v="CEVALLOS VILLACRES MARCO CARLOS"/>
        <s v="CUEVA SANCHEZ GLORIA VERONICA"/>
        <s v="ALCIVAR CEVALLOS GLORIA BETTY"/>
        <s v="CONSTANTE NAVAS ALONSO NEPTALI"/>
        <s v="BASANTES PEREZ LUIS RODRIGO"/>
        <s v="AGUIRRE HERRERA FLORENCIO"/>
        <s v="ARCOS MENDOZA LUIS EDUARDO"/>
        <s v="VARGAS BALCAZAR MARFA MARILU"/>
        <s v="GRANJA GOMEZ VINICIO ROLANDO"/>
        <s v="ROMSERR CONSTRUCCIONES Y SERVICIOS"/>
        <s v="CONSTRUCRETO COMPANIA LIMITADA"/>
        <s v="TERAN JATIVA JOSEFINA MAGDALENA"/>
        <s v="MATERIALES DE CONSTRUCCION MACON SA"/>
        <s v="FLORES IBARRA LENNY NORALMA"/>
        <s v="MACOFE S.A."/>
        <s v="ILLESCAS CERDA GLINYS JANNETH"/>
        <s v="VILLAMARIN MENA SONIA AZUCENA"/>
        <s v="PALACIOSHIDALGO S.A.S."/>
        <s v="PINOS MONTENEGRO MARCO ANTONIO"/>
        <s v="TORRES MORALES MARIA GABRIELA"/>
        <s v="ALAVA CEVALLOS GABRIEL ORLANDO"/>
        <s v="MEGAMETALES S.A."/>
        <s v="AGUILAR BECERRA JESSICA PAOLA"/>
        <s v="CAZAR GOMEZ MARIA TARGELIA"/>
        <s v="ROMAN MOLINA ANDRES SEBASTIAN"/>
        <s v="A&amp;E ACABADOS EL VERGEL"/>
        <s v="BENALCAZAR CHAVARRIA LUIS ALFONSO"/>
        <s v="FERNANDEZ FARINANGO PEDRO"/>
        <s v="MOLINA IZQUIERDO FABIAN TRAJANO"/>
        <s v="ALLAN SUAREZ CELSO EUCLIDES"/>
        <s v="LUZURIAGA BELTRAN IRMA DEL ROCIO"/>
        <s v="OSORIO GUERRERO MARCO VINICIO"/>
        <s v="BENALCAZAR DE LA CADENA"/>
        <s v="RAMOS REAL GINA JIMENA"/>
        <s v="CRESPO CRESPO JOSE ROMERO"/>
        <s v="NUÑEZ MANOSALVAS JESSICA PAOLA"/>
        <s v="INMOBILIARIA CONSTRUCTORA MATUTE"/>
        <s v="MOREIRA ALCIVAR JOHANNA MILENA"/>
        <s v="SERVICIOS &amp; MATERIALES DE CONSTRUCC"/>
        <s v="ORTEGA CANDO ROLANDO GUSTAVO"/>
        <s v="CASTRO SARANGO LUIS GILBERTO"/>
        <s v="SALINAS ROVALINO JORGE OSWALDO"/>
        <s v="CASTRO CARREÑO FERNANDA GISSELA"/>
        <s v="SANTIN CASTRO JOHN ALEJANDRO"/>
        <s v="BATALLAS LOMAS ORLANDO GERMAN"/>
        <s v="PAZ SANCLEMENTE YERBY MARDUCK"/>
        <s v="PINCAY FARIAS EDISON RAMON"/>
        <s v="VERA LOOR STALIN JOEL"/>
        <s v="HIDALGO E HIDALGO S.A."/>
        <s v="NOBAHORM CONSTRUCTORA"/>
        <s v="ELIZALDE ITURRALDE RICARDO ALBERTO"/>
        <s v="CHILENO MILAN SANTIAGO"/>
        <s v="SANCHEZ COVEÑA EDISON DAVID"/>
        <s v="SANTOS MOREIRA JOSE PATRICIO"/>
        <s v="FERRETERIA Y HOGAR"/>
        <s v="CHANTERA GARCIA MARCELO XAVIER"/>
        <s v="CALDERON RIVERA FABIAN TARQUINO"/>
        <s v="CRIOLLO VILLAGOMEZ CRISTHOFER JOAO"/>
        <s v="COMERCIAL VACA S.C."/>
        <s v="SUDAMERICANA INTEGRAL DE"/>
        <s v="AROCA VERDESOTO SIMON BOLIVAR"/>
        <s v="IMPORTADOR FERRETERO JCMCORTE S.A.S"/>
        <s v="ORDOÑEZ MURILLO LUIS MARCELO"/>
        <s v="FERRETERIA S.T.I. S.C."/>
        <s v="CASTRO SALGADO LUCIO OSWALDO"/>
        <s v="RODRIGUEZ YAGUAL GUILLERMO ISAIAS"/>
        <s v="PINEDA MARCILLO FRANK FERNANDO"/>
        <s v="CONTRUTOBAR CIA. LTDA."/>
        <s v="CADECOADITIVOS CIA. LTDA."/>
        <s v="TUL ECUADOR ECUATUL S.A.S."/>
        <s v="COMERCIAL KYWI S.A."/>
        <s v="ERAZO BECERRA LADY DAMARYS"/>
        <s v="MEGACONCRETO S.A.S."/>
        <s v="ESTRELLA TAPIA ANGEL FABIAN"/>
        <s v="FLORES PEÑA CARMEN MARIA"/>
        <s v="FUERTES AGUILAR MARITZA ELIZABETH"/>
        <s v="FLORES ESPINOZA FRANCISCO ENRIQUE"/>
        <s v="FERRETERIA AMBATO FERAMBATO"/>
        <s v="CEDEÑO MUÑOZ IRLANDA GUILLERMINA"/>
        <s v="ARAQUE TERAN DAVID SEBASTIAN"/>
        <s v="VICENTE &amp; ARTURO IMPORTACIONES &amp;"/>
        <s v="TITO ALVARADO ANA LUCIA"/>
        <s v="PILLA SALAN SEGUNDO EDUARDO"/>
        <s v="CALDERON TORRES EDISON ODILIO"/>
        <s v="CASTELLANO CASTELLANO LUIS HUGO"/>
        <s v="LUNA BURGOS MARYURI ELIXABETH"/>
        <s v="PUENTE ALLAN DEYSI MARCIA"/>
        <s v="LOPEZ PINARGOTE YENY YAKELINE"/>
        <s v="PREFABRICADOS Y EQUIPOS S.A."/>
        <s v="DERMIGON, DERIVADOS"/>
        <s v="AMBULUDI LUNA MARIA ELIZABETH"/>
        <s v="SARMIENTO SARMIENDO SEGUNDO EDILBER"/>
        <s v="TERAN VILLARREAL MARCO VINICIO"/>
        <s v="CASTILLO SARANGO YADIRA ELIZABETH"/>
        <s v="TORO LEON CARLOS STALIN"/>
        <s v="AGUIRRE VICTOR HERMEL"/>
        <s v="TAPIA SALGADO ADRIANA DE LAS"/>
        <s v="LOPEZ CRESPO CARLOS ANDRES"/>
        <s v="POZO VILLAFUERTE MARIA MAGDALENA"/>
        <s v="LLUMIPANTA ROMERO MIGUEL ANGEL"/>
        <s v="MENDOZA VELEZ JORGE LUIS"/>
        <s v="COMERCIO Y CONSTRUCCION"/>
        <s v="JEREZ GARZON JOSE MARCELO"/>
        <s v="TORRES PEDRO GASPAR"/>
        <s v="COMERCIO Y DISTRIBUCIONES S.A."/>
        <s v="MIÑO DIAZ MARCELO BENJAMIN"/>
        <s v="VELEZ FARIAS SANTO ELADIO"/>
        <s v="ROBLES GARCIA MONICA BEATRIZ"/>
        <s v="PERALTA AREVALO GABRIELA IRAHI"/>
        <s v="MENA ZAPATA FAUSTO ANTONIO"/>
        <s v="JAYA PANCHI MARIA MERCEDES"/>
        <s v="CHUGA PAUCAR BELEN GABRIELA"/>
        <s v="PURUHAFERRET CIA. LTDA."/>
        <s v="VALENZUELA ITURRALDE RENATA JAEL"/>
        <s v="FARINANGO CATOTA SEGUNDO MANUEL"/>
        <s v="MORILLO MEZA JORGE RODRIGO"/>
        <s v="AVILA AVILA MARIO FLORESMILO"/>
        <s v="CAZAR GOMEZ CRISANTO WILFRIDO"/>
        <s v="VACA GUAMANQUISPE BYRON ROBERTO"/>
        <s v="NAVARRETE ZAMBRANO JACINTO HIPOLITO"/>
        <s v="MENA HERRERA INES MARIA"/>
        <s v="ARANDY GRANDA JOSE EDGAR REINEL"/>
        <s v="HERRERA GRANDA LUCIO LEONEL"/>
        <s v="ALVAREZ LUNA MEDARIO ESTUARDO"/>
        <s v="ANGULO BORJA ANGEL ALBERTO"/>
        <s v="COLBAPI S.A."/>
        <s v="MENDOZA GARCIA MARIA MAGDALENA"/>
        <s v="LOPEZ SUAREZ JENNY GABRIELA"/>
        <s v="VELEZ LOAIZA LUIS FELIPE"/>
        <s v="GONZALEZ VALENZUELA EDISON FABRIZIO"/>
        <s v="INMOBILIARIA Y CONSTRUCCIONES"/>
        <s v="VALENCIA MARTINEZ GONZALO FERNANDO"/>
        <s v="CARRERA JORDAN MARIA DELFINA"/>
        <s v="LOPEZ HIDALGO ANA CECILIA"/>
        <s v="IDMACERO IMPORTADORA DE"/>
        <s v="CAZORLA NEGRETE EDISON PATRICIO"/>
        <s v="ENRIQUE ULLAURI MATERIALES DE"/>
        <s v="FRANCO INTRIAGO DIONISIO JOSE"/>
        <s v="GALABUSINESS CIA LTDA"/>
        <s v="QUIROZ VALENCIA LUIS JAVIER"/>
        <s v="CUSTODE ZAMBRANO CARLOS WILFRIDO"/>
        <s v="CARLOS TOAPANTA COMPAÑIA"/>
        <s v="GOBIERNO AUTONOMO DESCENTRALIZADO"/>
        <s v="PROVEEDORA VILLAFUERTE DE"/>
        <s v="TRONCOSO QUISHPE MARTHA JUDITH"/>
        <s v="LOOR MURILLO SANDRA DOLORES"/>
        <s v="JADAN SOLIS EDGAR ELADIO"/>
        <s v="CUITO JACOME RAUL GERMAN"/>
        <s v="TAMAYO REVELO NATALIA ALEXANDRA"/>
        <s v="BENAVIDES VALLEJO MARIANA DEL PILAR"/>
        <s v="MARTINEZ ROBALINO WASHINGTON"/>
        <s v="MACAS MACAS GLADIS LORENA"/>
        <s v="FUNDACION RAIZ - ECUADOR"/>
        <s v="FUNDACION COMUNIDAD DE REINSERCION"/>
        <s v="AMORES VELOZ EDISON ENRIQUE"/>
        <s v="CHAVEZ ALTAMIRANO XIOMARA"/>
        <s v="PETROBYC S.A."/>
        <s v="ASANZA APOLO EDGAR GEOVANNY"/>
        <s v="ANCHUNDIA VERDUGA FERNANDO JOSE"/>
        <s v="OPAMAZONECUADOR S A"/>
        <s v="ESTACIO CACERES WILSON ALFREDO"/>
        <s v="CORTEZ OBANDO MARIA GABRIELA"/>
        <s v="MOSSO ORTIZ SHIRLEY JANETH"/>
        <s v="CENTRO FERRETERO SAN AGUSTIN"/>
        <s v="LOOR SANTANA ROBERTO CARLOS"/>
      </sharedItems>
    </cacheField>
    <cacheField name="Cod.SAP Dest.Mercancía" numFmtId="0">
      <sharedItems/>
    </cacheField>
    <cacheField name="Descrip. Destinatario Mercancia" numFmtId="0">
      <sharedItems/>
    </cacheField>
    <cacheField name="Población" numFmtId="0">
      <sharedItems count="115">
        <s v="TULCÁN"/>
        <s v="QUITO"/>
        <s v="SANTO DOMINGO"/>
        <s v="MEJÍA"/>
        <s v="SALCEDO"/>
        <s v="RUMIÑAHUI"/>
        <s v="LATACUNGA"/>
        <s v="SAN PEDRO DE PELILEO"/>
        <s v="OTAVALO"/>
        <s v="IBARRA"/>
        <s v="PUJILÍ"/>
        <s v="COTACACHI"/>
        <s v="QUEVEDO"/>
        <s v="CEVALLOS"/>
        <s v="RIOBAMBA"/>
        <s v="TENA"/>
        <s v="PEDRO VICENTE MALDONADO"/>
        <s v="SAN MIGUEL DE LOS BANCOS"/>
        <s v="SANTA ELENA"/>
        <s v="CAYAMBE"/>
        <s v="SAN VICENTE"/>
        <s v="SUCRE"/>
        <s v="ESMERALDAS"/>
        <s v="MANTA"/>
        <s v="PEDERNALES"/>
        <s v="CUENCA"/>
        <s v="LA MANÁ"/>
        <s v="AMBATO"/>
        <s v="TISALEO"/>
        <s v="VALENCIA"/>
        <s v="BABAHOYO"/>
        <s v="BUENA FÉ"/>
        <s v="PIMAMPIRO"/>
        <s v="ORELLANA"/>
        <s v="PASTAZA"/>
        <s v="SHUSHUFINDI"/>
        <s v="LAGO AGRIO"/>
        <s v="SANTIAGO DE PÍLLARO"/>
        <s v="HUAMBOYA"/>
        <s v="EL CARMEN"/>
        <s v="PORTOVIEJO"/>
        <s v="LA CONCORDIA"/>
        <s v="ATACAMES"/>
        <s v="PALANDA"/>
        <s v="SANTA ANA"/>
        <s v="CUYABENO"/>
        <s v="JIPIJAPA"/>
        <s v="CHONE"/>
        <s v="GUALACEO"/>
        <s v="MONTÚFAR"/>
        <s v="PEDRO MONCAYO"/>
        <s v="ANTONIO ANTE"/>
        <s v="EL EMPALME"/>
        <s v="CASCALES"/>
        <s v="LA JOYA DE LOS SACHAS"/>
        <s v="QUIJOS"/>
        <s v="LA LIBERTAD"/>
        <s v="GONZALO PIZARRO"/>
        <s v="MIRA"/>
        <s v="QUINSALOMA"/>
        <s v="VENTANAS"/>
        <s v="ELOY ALFARO"/>
        <s v="BALZAR"/>
        <s v="JAMA"/>
        <s v="FLAVIO ALFARO"/>
        <s v="QUININDÉ"/>
        <s v="MUISNE"/>
        <s v="SIGCHOS"/>
        <s v="GUAYAQUIL"/>
        <s v="TOSAGUA"/>
        <s v="SAN MIGUEL DE URCUQUÍ"/>
        <s v="MONTECRISTI"/>
        <s v="SAQUISILÍ"/>
        <s v="ARAJUNO"/>
        <s v="VINCES"/>
        <s v="MORONA"/>
        <s v="ESPEJO"/>
        <s v="PUERTO LÓPEZ"/>
        <s v="ZAMORA"/>
        <s v="ROCAFUERTE"/>
        <s v="PUERTO QUITO"/>
        <s v="LA TRONCAL"/>
        <s v="ARCHIDONA"/>
        <s v="MERA"/>
        <s v="BOLÍVAR"/>
        <s v="COLIMES"/>
        <s v="SAN LORENZO"/>
        <s v="BALAO"/>
        <s v="SALINAS"/>
        <s v="MOCACHE"/>
        <s v="BABA"/>
        <s v="DAULE"/>
        <s v="MACHALA"/>
        <s v="GUARANDA"/>
        <s v="NARANJAL"/>
        <s v="MONTALVO"/>
        <s v="RIOVERDE"/>
        <s v="EL CHACO"/>
        <s v="DURÁN"/>
        <s v="BAÑOS DE AGUA SANTA"/>
        <s v="TAISHA"/>
        <s v="PALORA"/>
        <s v="PICHINCHA"/>
        <s v="PUTUMAYO"/>
        <s v="CATAMAYO"/>
        <s v="NANGARITZA"/>
        <s v="MILAGRO"/>
        <s v="JARAMIJÓ"/>
        <s v="OLMEDO"/>
        <s v="EL TRIUNFO"/>
        <s v="LORETO"/>
        <s v="SAN PEDRO DE HUACA"/>
        <s v="CAÑAR"/>
        <s v="SAMBORONDÓN"/>
        <s v="CHINCHIPE"/>
      </sharedItems>
    </cacheField>
    <cacheField name="Dirección Destinatario M." numFmtId="0">
      <sharedItems/>
    </cacheField>
    <cacheField name="Ruta" numFmtId="0">
      <sharedItems count="192">
        <s v="OCJULI"/>
        <s v="OPITUL"/>
        <s v="OJALLU"/>
        <s v="OPTAMB"/>
        <s v="OXSALC"/>
        <s v="OPSANG"/>
        <s v="OXLASS"/>
        <s v="OTSANP"/>
        <s v="OIOTAV"/>
        <s v="OPCUMB"/>
        <s v="OPTUMB"/>
        <s v="OIIBAR"/>
        <s v="OXPUJI"/>
        <s v="OISELV"/>
        <s v="ORQUEV"/>
        <s v="OTCEVA"/>
        <s v="OCTULC"/>
        <s v="OXLATA"/>
        <s v="OHRIOB"/>
        <s v="OICOTA"/>
        <s v="OPGUAY"/>
        <s v="ONTENA"/>
        <s v="OPPEDR"/>
        <s v="OPMIND"/>
        <s v="OPQUIT"/>
        <s v="OPLAEC"/>
        <s v="OPCARA"/>
        <s v="OYSANT"/>
        <s v="OPOLME"/>
        <s v="OMSANV"/>
        <s v="OMBAHI"/>
        <s v="OPCOMI"/>
        <s v="OEESME"/>
        <s v="OMMANT"/>
        <s v="OISANP"/>
        <s v="OPLAMA"/>
        <s v="OPELQU"/>
        <s v="OMPEDE"/>
        <s v="OACUEN"/>
        <s v="OXLAMA"/>
        <s v="OPSANA"/>
        <s v="OTAMBA"/>
        <s v="OTTISA"/>
        <s v="OJSAND"/>
        <s v="ORVALE"/>
        <s v="ORBABH"/>
        <s v="OPRUMI"/>
        <s v="ORBUEN"/>
        <s v="OIPIMA"/>
        <s v="OQELCO"/>
        <s v="OPCAYA"/>
        <s v="OSELPU"/>
        <s v="OPYARU"/>
        <s v="OKSHUS"/>
        <s v="OPCHIM"/>
        <s v="OKLAGO"/>
        <s v="OTSANT"/>
        <s v="OVHUAM"/>
        <s v="OMELCA"/>
        <s v="OMPORT"/>
        <s v="OJABRA"/>
        <s v="OPPUEM"/>
        <s v="OPPUEL"/>
        <s v="OPGUA2"/>
        <s v="OJLACO"/>
        <s v="OPSRAF"/>
        <s v="OPNAYO"/>
        <s v="OEATAC"/>
        <s v="OZPALA"/>
        <s v="OMSANT"/>
        <s v="OKCUYA"/>
        <s v="OMJIPI"/>
        <s v="OPMEJI"/>
        <s v="OPLLAN"/>
        <s v="OMCHON"/>
        <s v="OPSJOS"/>
        <s v="OYMANG"/>
        <s v="OPGUAM"/>
        <s v="OPSANI"/>
        <s v="OCMONT"/>
        <s v="OPPEDT"/>
        <s v="OPALAN"/>
        <s v="OPPIFO"/>
        <s v="OIANTE"/>
        <s v="OINATA"/>
        <s v="OETONS"/>
        <s v="OPCHIL"/>
        <s v="OGELEM"/>
        <s v="OPCUTU"/>
        <s v="OJVALL"/>
        <s v="OMROCA"/>
        <s v="OKCASC"/>
        <s v="OJELES"/>
        <s v="OPBELI"/>
        <s v="OQLAJO"/>
        <s v="ONQUIJ"/>
        <s v="OMPUER"/>
        <s v="OETONC"/>
        <s v="OPKENN"/>
        <s v="OYLALI"/>
        <s v="OKGONZ"/>
        <s v="OILITA"/>
        <s v="OIAMBU"/>
        <s v="OCMIRA"/>
        <s v="ORQUIN"/>
        <s v="OKFARF"/>
        <s v="ORVENT"/>
        <s v="OPCARC"/>
        <s v="OPCOND"/>
        <s v="OPCONO"/>
        <s v="OEELOB"/>
        <s v="OGBALZ"/>
        <s v="OMJAMA"/>
        <s v="OMFLAV"/>
        <s v="OPTABA"/>
        <s v="OEQUIN"/>
        <s v="OIIMAN"/>
        <s v="OEMUIS"/>
        <s v="OXSIGC"/>
        <s v="OGDAUL"/>
        <s v="OGGUAY"/>
        <s v="OQDAYU"/>
        <s v="OMTOSA"/>
        <s v="OIZULE"/>
        <s v="OISANM"/>
        <s v="OXSAQU"/>
        <s v="OSARAJ"/>
        <s v="OPCOM2"/>
        <s v="ORVINC"/>
        <s v="OVMACA"/>
        <s v="OCELAN"/>
        <s v="OZZAMO"/>
        <s v="OPNANO"/>
        <s v="OELASG"/>
        <s v="OPLASE"/>
        <s v="OULATR"/>
        <s v="OKLUMB"/>
        <s v="ONARCH"/>
        <s v="OSMERA"/>
        <s v="OCBOLI"/>
        <s v="OPCALA"/>
        <s v="ONAHUA"/>
        <s v="OGCOLI"/>
        <s v="OESANL"/>
        <s v="OPINAQ"/>
        <s v="OGBALA"/>
        <s v="OMMANG"/>
        <s v="OJBOMB"/>
        <s v="OPPOMA"/>
        <s v="ORMOCA"/>
        <s v="OPLAAR"/>
        <s v="ORBABA"/>
        <s v="ORPATR"/>
        <s v="OKTARA"/>
        <s v="OICAHU"/>
        <s v="OESANM"/>
        <s v="OJLUZD"/>
        <s v="OOHUAQ"/>
        <s v="OBGUAR"/>
        <s v="OPLASC"/>
        <s v="OKAGUA"/>
        <s v="OGNARA"/>
        <s v="OJRIOV"/>
        <s v="ORMONT"/>
        <s v="OERIOV"/>
        <s v="ONELCH"/>
        <s v="OGDURA"/>
        <s v="OTBANO"/>
        <s v="OPCHEC"/>
        <s v="OVTAIS"/>
        <s v="OPPACT"/>
        <s v="OPCOTO"/>
        <s v="OPSBAR"/>
        <s v="OVPALO"/>
        <s v="OJCHIG"/>
        <s v="OKPUTU"/>
        <s v="OECHAM"/>
        <s v="OPPUER"/>
        <s v="OKLIMO"/>
        <s v="OLLOJA"/>
        <s v="OZNANG"/>
        <s v="OGMILA"/>
        <s v="OPSANP"/>
        <s v="OGELTR"/>
        <s v="OQLORE"/>
        <s v="OCSANP"/>
        <s v="OKPUER"/>
        <s v="OUAZOG"/>
        <s v="OELAUN"/>
        <s v="ONCHON"/>
        <s v="OEZAPA"/>
        <s v="OZELPA"/>
      </sharedItems>
    </cacheField>
    <cacheField name="Descrip.Ruta" numFmtId="0">
      <sharedItems/>
    </cacheField>
    <cacheField name="Dist.Km" numFmtId="165">
      <sharedItems containsString="0" containsBlank="1" containsNumber="1" minValue="8" maxValue="984"/>
    </cacheField>
    <cacheField name="Cod.SAP Op. Logistico" numFmtId="0">
      <sharedItems containsSemiMixedTypes="0" containsString="0" containsNumber="1" containsInteger="1" minValue="101524" maxValue="10008340" count="184">
        <n v="1013643"/>
        <n v="1013227"/>
        <n v="1014266"/>
        <n v="1014407"/>
        <n v="1013820"/>
        <n v="1013625"/>
        <n v="1013241"/>
        <n v="1013388"/>
        <n v="1019410"/>
        <n v="1013262"/>
        <n v="1013863"/>
        <n v="1013273"/>
        <n v="1013603"/>
        <n v="10003460"/>
        <n v="1014339"/>
        <n v="1013871"/>
        <n v="1020060"/>
        <n v="1013627"/>
        <n v="1021830"/>
        <n v="1013548"/>
        <n v="1016455"/>
        <n v="1013819"/>
        <n v="1014062"/>
        <n v="1021616"/>
        <n v="1013602"/>
        <n v="10003566"/>
        <n v="1014416"/>
        <n v="1014412"/>
        <n v="1014322"/>
        <n v="1017066"/>
        <n v="1013966"/>
        <n v="1014267"/>
        <n v="1013522"/>
        <n v="1022019"/>
        <n v="1024381"/>
        <n v="1013510"/>
        <n v="1014167"/>
        <n v="1012819"/>
        <n v="1014018"/>
        <n v="1014100"/>
        <n v="1013181"/>
        <n v="1020579"/>
        <n v="1014103"/>
        <n v="1013930"/>
        <n v="1022120"/>
        <n v="1014271"/>
        <n v="1013764"/>
        <n v="1013747"/>
        <n v="1024047"/>
        <n v="1023356"/>
        <n v="1013766"/>
        <n v="1014153"/>
        <n v="1013947"/>
        <n v="1014036"/>
        <n v="1024926"/>
        <n v="1013568"/>
        <n v="1013768"/>
        <n v="1013244"/>
        <n v="1017790"/>
        <n v="10000368"/>
        <n v="1022501"/>
        <n v="1013670"/>
        <n v="1013493"/>
        <n v="10005834"/>
        <n v="10003431"/>
        <n v="1013485"/>
        <n v="1023077"/>
        <n v="1013148"/>
        <n v="1013859"/>
        <n v="1013812"/>
        <n v="1014205"/>
        <n v="1013556"/>
        <n v="1013538"/>
        <n v="1013684"/>
        <n v="1014110"/>
        <n v="1013906"/>
        <n v="1013592"/>
        <n v="1013584"/>
        <n v="1023011"/>
        <n v="1013844"/>
        <n v="1013576"/>
        <n v="1013564"/>
        <n v="1021911"/>
        <n v="1013539"/>
        <n v="1013799"/>
        <n v="1020716"/>
        <n v="1013102"/>
        <n v="10007064"/>
        <n v="1014104"/>
        <n v="1013724"/>
        <n v="1021893"/>
        <n v="1012808"/>
        <n v="1013789"/>
        <n v="1012878"/>
        <n v="10003459"/>
        <n v="1013809"/>
        <n v="1023153"/>
        <n v="1014052"/>
        <n v="1014509"/>
        <n v="1014016"/>
        <n v="1013597"/>
        <n v="1017789"/>
        <n v="1021912"/>
        <n v="1013573"/>
        <n v="1013719"/>
        <n v="1020170"/>
        <n v="1021623"/>
        <n v="1013275"/>
        <n v="1013862"/>
        <n v="1018470"/>
        <n v="1013860"/>
        <n v="1018725"/>
        <n v="1013949"/>
        <n v="1014038"/>
        <n v="1014106"/>
        <n v="1013515"/>
        <n v="1014289"/>
        <n v="1013894"/>
        <n v="1013505"/>
        <n v="1014277"/>
        <n v="1023699"/>
        <n v="1013565"/>
        <n v="1024017"/>
        <n v="1013915"/>
        <n v="1013649"/>
        <n v="1013257"/>
        <n v="1013243"/>
        <n v="1021688"/>
        <n v="1013885"/>
        <n v="1022361"/>
        <n v="1014151"/>
        <n v="1013806"/>
        <n v="1024814"/>
        <n v="10005626"/>
        <n v="1013581"/>
        <n v="1020877"/>
        <n v="1014323"/>
        <n v="1013256"/>
        <n v="1013946"/>
        <n v="1013882"/>
        <n v="1017512"/>
        <n v="1013076"/>
        <n v="1013478"/>
        <n v="1013759"/>
        <n v="1023045"/>
        <n v="10007210"/>
        <n v="1013635"/>
        <n v="1013642"/>
        <n v="1013232"/>
        <n v="10005628"/>
        <n v="1022327"/>
        <n v="1021773"/>
        <n v="10004775"/>
        <n v="101524"/>
        <n v="1013142"/>
        <n v="1013772"/>
        <n v="1021996"/>
        <n v="1013571"/>
        <n v="1021138"/>
        <n v="1013279"/>
        <n v="1021990"/>
        <n v="1014414"/>
        <n v="1021764"/>
        <n v="1013858"/>
        <n v="1013583"/>
        <n v="10003654"/>
        <n v="1022996"/>
        <n v="103789"/>
        <n v="1013887"/>
        <n v="10006852"/>
        <n v="10001792"/>
        <n v="1022020"/>
        <n v="1013827"/>
        <n v="1012880"/>
        <n v="1013746"/>
        <n v="10007245"/>
        <n v="1013502"/>
        <n v="1012608"/>
        <n v="1014439"/>
        <n v="10008261"/>
        <n v="10008144"/>
        <n v="10008163"/>
        <n v="10008339"/>
        <n v="10008340"/>
      </sharedItems>
    </cacheField>
    <cacheField name="Descrip. Op. Logístico" numFmtId="0">
      <sharedItems count="184">
        <s v="POZO TARUPI MARCELO JAVIER"/>
        <s v="COMPAÑIA DE TRANSPORTE PESADO"/>
        <s v="TRANSBOSNA CIA. LTDA."/>
        <s v="HORMIANDES"/>
        <s v="SARABIA YEPEZ RUTH IRENE"/>
        <s v="CHICAIZA CHICAIZA CESAR ELOY"/>
        <s v="COMPAÑÍA DE TRANSPORTE DE CARGA PES"/>
        <s v="CAMPAÑA MALDONADO BLANCA CECILIA"/>
        <s v="POZO VILLAFUERTE EDISON ROBERTO"/>
        <s v="SEGOVIA ERAZO PATRICIA ALEXANDRA"/>
        <s v="DISTRIBUCIONES NARANJO"/>
        <s v="YEPEZ DIAZ LEONEL MANUEL"/>
        <s v="CALDERON RIVERA FABIAN TARQUINO"/>
        <s v="MALDONADO LASSO WILZON GUIDO"/>
        <s v="NICOLALDE FLORES MILTON FABIAN"/>
        <s v="MORAN PERUGACHI ALONSO"/>
        <s v="FUERTES RUEDA HUGO BALDOMERO"/>
        <s v="CAMPAÑA MALDONADO MIGUEL ANGEL"/>
        <s v="MORALES GARZON CHRISTIAN SANTIAGO"/>
        <s v="POZO FUENTES DIEGO FRANCISCO"/>
        <s v="MEDIAVILLA VALENZUELA MILTON SANTIA"/>
        <s v="ESPARZA ENDARA GUIDO MAURICIO"/>
        <s v="BENALCAZAR DE LA CRUZ MILTON PATRIC"/>
        <s v="PERUGACHI SALCEDO HECTOR PATRICIO"/>
        <s v="VILLEGAS PASQUEL RUBEN EDUARDO"/>
        <s v="MOREANO MOREANO RUBEN DARIO"/>
        <s v="VALENZUELA DIAZ PATRICIO XAVIER"/>
        <s v="UNION DE CONCRETERAS UNICON UCUE"/>
        <s v="ESPARZA REVELO JORGE MARCELO"/>
        <s v="MISE MISE NESTOR SALOMON"/>
        <s v="ALMEIDA CHICAIZA MIGUEL ANGEL"/>
        <s v="PILLAJO GUATEMAL VICTOR JULIO"/>
        <s v="ALVARADO ROMAN JORGE XAVIER"/>
        <s v="ENRIQUEZ LARA ORLANDO DANILO"/>
        <s v="BALCAZAR GORDON ALEJANDRO"/>
        <s v="ESPARZA ENDARA ALVARO DAMIAN"/>
        <s v="BENALCAZAR RUIZ LUIS EDUARDO"/>
        <s v="BRAVO VASQUEZ JOSE LUIS SIGIFREDO"/>
        <s v="VINUEZA PINTO EDISON CRISTOBAL"/>
        <s v="SIGUENZA PARRA FROILAN ALEJANDRO"/>
        <s v="REASCOS GUZMAN HARVEY ESTANISLAO"/>
        <s v="CABRERA RECALDE ALFREDO RAYMUNDO"/>
        <s v="ANRRANGO CALDERON VICTOR HUGO"/>
        <s v="GUERRA SANCHEZ EDISON RENE"/>
        <s v="RUIZ MORALES VANESSA SOLANGE"/>
        <s v="GARATE CARDENAS CARLOS VINICIO"/>
        <s v="TERAN SARZOSA CRISTIAN DAVID"/>
        <s v="ANDINO CHICO ERLINDA MARIA"/>
        <s v="GRANDA ALMEIDA LUIS ANIBAL"/>
        <s v="NARANJO JUAN MARCELO"/>
        <s v="MORALES RUIZ EDGAR MAURICIO"/>
        <s v="INLAGO ANDRANGO LUIS RODRIGO"/>
        <s v="LOYO LIMA JORGE FERNANDO"/>
        <s v="TULCANAZA VASQUEZ EDISON MARCELO"/>
        <s v="BONILLA PILATAXI CHRISTIAN"/>
        <s v="PINTO TORRES AGUSTO GEOVANY"/>
        <s v="PROAÑO MESIAS JOSELITO"/>
        <s v="FREVITRANSPORT CIA. LTDA."/>
        <s v="PANIMBOZA CHAMBA NANCY PAULINA"/>
        <s v="CERVANTES GORDILLO CONSUELO DEL PIL"/>
        <s v="FLORES RAMIREZ ROGER WILLAN"/>
        <s v="ANDRADE ROSERO LUIS ALBERTO"/>
        <s v="MEDIAVILLA PERUGACHI LUIS ALFONSO"/>
        <s v="RUIZ CHECA JOSE JAVIER"/>
        <s v="FIALLOS ARTEAGA ESTEFANIA CAROLINA"/>
        <s v="PEREZ ALBUJA VICTOR ALEJANDRO"/>
        <s v="JIMENEZ ICAZA HENRY ELADIO"/>
        <s v="PINDUISACA MACHADO BLANCA MARIA"/>
        <s v="MUÑOZ ORTIZ JUAN MANUEL"/>
        <s v="ASHQUI ANDINO JORGE AQUILINO"/>
        <s v="NEWSTEEL TRANSPORTES ECUATORIANOS"/>
        <s v="RAMIREZ BAEZ FIDEL RAMIRO"/>
        <s v="ROSERO TAFUR JOSE STALIN"/>
        <s v="CASTRO NAVARRETE FRANCISCO ARMANDO"/>
        <s v="RODRIGUEZ CORREA ROSA AYDE"/>
        <s v="VALLEJOS VILLEGAS SAUL EDUARDO"/>
        <s v="VALENCIA BENAVIDES GLADYS RUBY"/>
        <s v="SANCHEZ TORRES MARCOS OSWALDO"/>
        <s v="PALOMEQUE CAIZA LUIS FERNANDO"/>
        <s v="ALQUINGA LUCERO WILTER FABIAN"/>
        <s v="CASTRO SALGADO LUCIO OSWALDO"/>
        <s v="VIVERO MORALES MILTON CICERON"/>
        <s v="MORALES GORDILLO VICENTE PATRICIO"/>
        <s v="VALENCIA BENAVIDES GUSTAVO PLUTARCO"/>
        <s v="MONTEROS REYES ROBERTH ESTEBAN"/>
        <s v="RIVADENEIRA AYALA BERTHA NARCIZA"/>
        <s v="VIZCAINO FLORES JENNY NARCISA"/>
        <s v="GUERRERO HUALPA WILSON GILBERTO"/>
        <s v="CORDOVA MEDIAVILLA ANDERSON OMAR"/>
        <s v="DAVILA GONZALES WILMAN GUILLERMO"/>
        <s v="VELASTEGUI ROMO LENIN ALEXANDER"/>
        <s v="ALVAREZ GONZAGA LASTEÑA MARIANA"/>
        <s v="VEGA VEGA FABIAN"/>
        <s v="HINOJOSA SAN ANDRES ANGEL PATRICIO"/>
        <s v="AYALA LOPEZ PABLO ROBERTO"/>
        <s v="MEDIAVILLA PERUGACHI JULIO MAURICIO"/>
        <s v="BUITRON MONTENEGRO JONNY"/>
        <s v="ANDRADE TORRES JORGE PATRICIO"/>
        <s v="COMERCIAL MICHELENA S.A."/>
        <s v="CARRILLO VARGAS MARIO ALFREDO"/>
        <s v="RUIZ RUIZ EDISON FRANKLIN"/>
        <s v="GALARZA PONCE FABIOLA CATHERINE"/>
        <s v="TAPIA MEJIA GEOVANNY FRANCISCO"/>
        <s v="CUASPA PEREZ SEGUNDO MANUEL"/>
        <s v="GARCES OSWALDO GERMAN"/>
        <s v="VILLEGAS PASQUEL DARWIN EDMUNDO"/>
        <s v="VILLARREAL HIGUERA FERNANDO SALVADO"/>
        <s v="HARO RUIZ SIXTO RIGOBERTO"/>
        <s v="JACOME MARTINEZ EDGAR BOLIVAR"/>
        <s v="COMERCIAL LOS NEVADOS"/>
        <s v="BEDON AYALA SIXTO LEONIDAS"/>
        <s v="TRANSPORTE DE CARGA PESADA"/>
        <s v="MEDIAVILLA FLORES WILSON PATRICIO"/>
        <s v="CASTRO NAVARRETE MILTON GEOVANNY"/>
        <s v="SANCHEZ PILA FRANKLIN EDUARDO"/>
        <s v="LARA MARTINEZ LUIS NESTOR"/>
        <s v="JACOME ECHEVERRIA PEDRO PAUL"/>
        <s v="BARAHONA MARMOL ADRIAN EDMUNDO"/>
        <s v="HERMOZA LOZADA JORGE ABDON"/>
        <s v="PERUGACHI PANAMA PEDRO CESAR"/>
        <s v="RIVADENEIRA MORALES KEVIN ANTONIO"/>
        <s v="ESPARZA ESPINOZA JIMMY ERNESTO"/>
        <s v="SANTO CHICAIZA EDISON XAVIER"/>
        <s v="BEDON ALMEIDA EDWIN FABIÁN"/>
        <s v="VEGA PEREZ JOSE"/>
        <s v="TERAN SARZOSA FRANCISCO BOLIVAR"/>
        <s v="BURBANO MALDONADO JUAN FRANCISCO"/>
        <s v="CADENA CIFUENTES IVON SILVANA"/>
        <s v="TORRES POZO FABIAN ENRIQUE"/>
        <s v="ESCOBAR VILLARREAL JORGE FRANCISCO"/>
        <s v="VEGA RUIZ WILSON MARCELO"/>
        <s v="LOPEZ FREDY HERNAN"/>
        <s v="ALEJANDRO CEVALLOS ELIJIO GERMAN"/>
        <s v="BENALCAZAR DE LA CRUZ CRISTIAN ROBE"/>
        <s v="BARRERA GALLEGOS FRANKLIN GUILLERMO"/>
        <s v="ALQUINGA LUCERO BYRON EDUARDO"/>
        <s v="JACOME AGUIRRE CARLOS ARTURO"/>
        <s v="NARVAEZ VILLACIS BLADIMIR EDGARDO"/>
        <s v="ALBUJA RUIZ CESAR UBEN"/>
        <s v="GUERRERO ANDRADE EDUARDO MARCELO"/>
        <s v="PACHECO SALAZAR WILSON FABIAN"/>
        <s v="MAMUT ANDINO C.A."/>
        <s v="LANDAZURI CORDOVA IVAN OSWALDO"/>
        <s v="DURAN VALENCIA CARLOS EFREN"/>
        <s v="ESPINOSA OTAVALO PABLO ANIBAL"/>
        <s v="AREQUIPA GUANOLUISA RODRIGO"/>
        <s v="ROMAN BAJANA JHONATHAN MARCEL"/>
        <s v="ESPINOZA PAREDES ANGEL POLIVIO"/>
        <s v="SANCHEZ VALLEJOS JORGE FABIAN"/>
        <s v="PUPIALES URRESTA GUSTAVO"/>
        <s v="JACOME ECHEVERRIA JEFFERSON SANTIAG"/>
        <s v="RUIZ LASTRA OLGER FABIAN"/>
        <s v="ROSERO REYES KAREN AMPARO"/>
        <s v="BRIONES MACIAS MARIO ALEJANDRO"/>
        <s v="CEVALLOS YEPEZ WILLIAM RICARDO"/>
        <s v="SIERRA HERRERA MARCELO EDUARDO"/>
        <s v="FRANCO VEGA SANDRO MARCELO"/>
        <s v="BENAVIDES BAEZ RODRIGO NEPTALI"/>
        <s v="ARCOS MENDOZA LUIS EDUARDO"/>
        <s v="TAPIA CAMPAÑA NESTOR HEMIRO"/>
        <s v="GRANJA GOMEZ VINICIO ROLANDO"/>
        <s v="JEREZ ROMERO MARCO VINICIO"/>
        <s v="GARCES MARTINEZ MILTON EDUARDO"/>
        <s v="LARA VILLEGAS MARIANA DE JESUS"/>
        <s v="TERAN SARZOSA HORSAY XAVIER"/>
        <s v="TRANSPORTES PALACIOS HIDALGO"/>
        <s v="PINOS MONTENEGRO MARCO ANTONIO"/>
        <s v="TORRES MORALES MARIA GABRIELA"/>
        <s v="FLORES ARIAS EDISON IVAN"/>
        <s v="DE LA CRUZ MANUEL ALADINO"/>
        <s v="LOPEZ PALAGUACHI JHON HENRY"/>
        <s v="MENDEZ FIGUEROA JUAN CARLOS"/>
        <s v="ALMEIDA ECHEVERRIA NELSON EDUARDO"/>
        <s v="GOMEZ MORALES NORA MONSERRATT"/>
        <s v="CABEZAS NARVAEZ NANCY JARDELY"/>
        <s v="TOAQUIZA VILCA EDISON VLADIMIR"/>
        <s v="ESPIN GUEVARA JOSE MARCELO"/>
        <s v="HERRERA POZO ALEXANDER EFREN"/>
        <s v="SANCHEZ COVEÑA EDISON DAVID"/>
        <s v="TARUPI ROSERO SEGUNDO JAIME"/>
        <s v="GARCES MARTINEZ NESTOR FABIAN"/>
        <s v="ESPARZA MENDEZ KEVIN ISRAEL"/>
        <s v="CUAICAL CADENA JORGE ERASMO"/>
        <s v="HERRERA GUERRA RICHARD IVAN"/>
      </sharedItems>
    </cacheField>
    <cacheField name="Cod.Conductor" numFmtId="0">
      <sharedItems/>
    </cacheField>
    <cacheField name="Nombre Conductor" numFmtId="0">
      <sharedItems/>
    </cacheField>
    <cacheField name="Tip.Vehículo" numFmtId="0">
      <sharedItems/>
    </cacheField>
    <cacheField name="Vehículo1" numFmtId="0">
      <sharedItems count="298">
        <s v="18UE357"/>
        <s v="18ICN0570"/>
        <s v="18IAI0994"/>
        <s v="18UE864"/>
        <s v="18PAB7362"/>
        <s v="18UE981"/>
        <s v="18UE983"/>
        <s v="18UE616"/>
        <s v="18UE652"/>
        <s v="18UE625"/>
        <s v="18PAB4038"/>
        <s v="18UE743"/>
        <s v="18UE306"/>
        <s v="18UE556"/>
        <s v="18UE379"/>
        <s v="18UE723"/>
        <s v="18UE860"/>
        <s v="18UE818"/>
        <s v="18UE744"/>
        <s v="18UE356"/>
        <s v="18UE614"/>
        <s v="18UE711"/>
        <s v="18UE902"/>
        <s v="18UE668"/>
        <s v="18UE583"/>
        <s v="18UE912"/>
        <s v="18UE634"/>
        <s v="18UE346"/>
        <s v="18UE389"/>
        <s v="18UE949"/>
        <s v="18UE854"/>
        <s v="18UE501"/>
        <s v="18PAB9673"/>
        <s v="18PZG0911"/>
        <s v="18UE680"/>
        <s v="18UE875"/>
        <s v="18UE742"/>
        <s v="18UE517"/>
        <s v="18UE650"/>
        <s v="18UE557"/>
        <s v="18UE737"/>
        <s v="18PCC4465"/>
        <s v="18UE839"/>
        <s v="18UE740"/>
        <s v="18UE372"/>
        <s v="18UE512"/>
        <s v="18UE307"/>
        <s v="18UE705"/>
        <s v="18UE642"/>
        <s v="18UE304"/>
        <s v="18UE579"/>
        <s v="18UE316"/>
        <s v="18UE620"/>
        <s v="18UE535"/>
        <s v="18UE701"/>
        <s v="18UE704"/>
        <s v="18UE554"/>
        <s v="18UE510"/>
        <s v="18UE970"/>
        <s v="18UE593"/>
        <s v="18ICJ0412"/>
        <s v="18UE590"/>
        <s v="18UE694"/>
        <s v="18UE761"/>
        <s v="18PCC4185"/>
        <s v="18UE397"/>
        <s v="18UE565"/>
        <s v="18UE342"/>
        <s v="18UE597"/>
        <s v="18UE946"/>
        <s v="18UE900"/>
        <s v="18UE332"/>
        <s v="18UE858"/>
        <s v="18UE842"/>
        <s v="18UE394"/>
        <s v="18UE622"/>
        <s v="18UE769"/>
        <s v="18UE321"/>
        <s v="18UE337"/>
        <s v="18UE735"/>
        <s v="18UE718"/>
        <s v="18UE623"/>
        <s v="18UE350"/>
        <s v="18UE358"/>
        <s v="18UE962"/>
        <s v="18UE908"/>
        <s v="18UE985"/>
        <s v="18UE915"/>
        <s v="18UE714"/>
        <s v="18UE651"/>
        <s v="18UE305"/>
        <s v="18UE689"/>
        <s v="18PCC4465A"/>
        <s v="18UE215"/>
        <s v="18UE602"/>
        <s v="18UE391"/>
        <s v="18UE943"/>
        <s v="18IAK0386"/>
        <s v="18UE561"/>
        <s v="18UE840"/>
        <s v="18UE619"/>
        <s v="18UE632"/>
        <s v="18UE301"/>
        <s v="18UE937"/>
        <s v="18UE005"/>
        <s v="18UE709"/>
        <s v="18UE562"/>
        <s v="18UE630"/>
        <s v="18UE003"/>
        <s v="18UE717"/>
        <s v="18UE715"/>
        <s v="18UE688"/>
        <s v="18UE678"/>
        <s v="18UE751"/>
        <s v="18UE343"/>
        <s v="18UE573"/>
        <s v="18UE683"/>
        <s v="18UE779"/>
        <s v="18UE681"/>
        <s v="18UE741"/>
        <s v="18UE336"/>
        <s v="18UE592"/>
        <s v="18UE676"/>
        <s v="18PAC9227"/>
        <s v="18UE911"/>
        <s v="18UE857"/>
        <s v="18UE729"/>
        <s v="18UE906"/>
        <s v="18UE656"/>
        <s v="18UE606"/>
        <s v="18PCC4065"/>
        <s v="18UE719"/>
        <s v="18LAI0339"/>
        <s v="18UE739"/>
        <s v="18UE374"/>
        <s v="18UE713"/>
        <s v="18PAA6681"/>
        <s v="18UE310"/>
        <s v="18UE930"/>
        <s v="18UE692"/>
        <s v="18UE370"/>
        <s v="18UE835"/>
        <s v="18UE679"/>
        <s v="18UE697"/>
        <s v="18UE843"/>
        <s v="18UE587"/>
        <s v="18IBB1986"/>
        <s v="18UE628"/>
        <s v="18UE712"/>
        <s v="18UE653"/>
        <s v="18UE802"/>
        <s v="18UE609"/>
        <s v="18UE838"/>
        <s v="18UE954"/>
        <s v="18UE832"/>
        <s v="18UE507GR"/>
        <s v="18UE710"/>
        <s v="18UE338"/>
        <s v="18UE745"/>
        <s v="18UE324"/>
        <s v="18UE691"/>
        <s v="18UE585"/>
        <s v="18UE509"/>
        <s v="18UE386"/>
        <s v="18UE953"/>
        <s v="18UE375"/>
        <s v="18UE308"/>
        <s v="18UE569"/>
        <s v="18UE931"/>
        <s v="18UE661"/>
        <s v="18UE731"/>
        <s v="18UE940"/>
        <s v="18UE844"/>
        <s v="18UE837"/>
        <s v="18UE952"/>
        <s v="18UE398"/>
        <s v="18UE388"/>
        <s v="18UE765"/>
        <s v="18UE511"/>
        <s v="18UE214"/>
        <s v="18UE528"/>
        <s v="18UE663"/>
        <s v="18UE730"/>
        <s v="18UE644"/>
        <s v="18UE649"/>
        <s v="18UE677"/>
        <s v="18UE736"/>
        <s v="18UE601"/>
        <s v="18UE588"/>
        <s v="18UE841"/>
        <s v="18UE727"/>
        <s v="18UE574"/>
        <s v="18UE826"/>
        <s v="18UE963"/>
        <s v="18UE627"/>
        <s v="18UE845"/>
        <s v="18UE624"/>
        <s v="18UE604"/>
        <s v="18UE001"/>
        <s v="18UE536"/>
        <s v="18IBB1730"/>
        <s v="18IBA3947"/>
        <s v="18PXU0252"/>
        <s v="18UE905"/>
        <s v="18UE520"/>
        <s v="18UE933"/>
        <s v="18GSL2567"/>
        <s v="18M553"/>
        <s v="18UE589"/>
        <s v="18UE550"/>
        <s v="18UE747"/>
        <s v="18UE939"/>
        <s v="18UE913"/>
        <s v="18UE868"/>
        <s v="18UE804"/>
        <s v="18KAA2020"/>
        <s v="18UE865"/>
        <s v="18UE803"/>
        <s v="18UE831"/>
        <s v="18UE571"/>
        <s v="18UE941"/>
        <s v="18UE605"/>
        <s v="18UE567"/>
        <s v="18UE728"/>
        <s v="18UE706"/>
        <s v="18UE665"/>
        <s v="18UE726"/>
        <s v="18UE948"/>
        <s v="18UE966"/>
        <s v="18UE801GR"/>
        <s v="18UE672"/>
        <s v="18UE891"/>
        <s v="18UE315"/>
        <s v="18UE544"/>
        <s v="18UE716"/>
        <s v="18UE687"/>
        <s v="18UE563"/>
        <s v="18UE621"/>
        <s v="18UE549"/>
        <s v="18UE821"/>
        <s v="18UE825"/>
        <s v="18UE851"/>
        <s v="18UE822"/>
        <s v="18PAC3791"/>
        <s v="18PAA9503"/>
        <s v="18UE664"/>
        <s v="18UE543"/>
        <s v="18IAK0386A"/>
        <s v="18UE354"/>
        <s v="18UE787"/>
        <s v="18UE951"/>
        <s v="18UE934"/>
        <s v="18QBA0811"/>
        <s v="18UE959"/>
        <s v="18UE945"/>
        <s v="18UE852"/>
        <s v="18UE753"/>
        <s v="18UE738"/>
        <s v="18UE921"/>
        <s v="18UE724"/>
        <s v="18UE675"/>
        <s v="18IBB1729"/>
        <s v="18UE686"/>
        <s v="18UE328"/>
        <s v="18UE976"/>
        <s v="18UE846"/>
        <s v="18PAC8274"/>
        <s v="18IBB5730"/>
        <s v="18UE639"/>
        <s v="18PCC4653"/>
        <s v="18PCC4067"/>
        <s v="18UE796"/>
        <s v="18IBB5729"/>
        <s v="18UE929"/>
        <s v="18UE551"/>
        <s v="18UE867"/>
        <s v="18UE345"/>
        <s v="18UE801"/>
        <s v="18UE607"/>
        <s v="18UE500"/>
        <s v="18UE781"/>
        <s v="18PAC8257"/>
        <s v="18UE786"/>
        <s v="18PXU0252A"/>
        <s v="18CAA1986"/>
        <s v="18TAV1300"/>
        <s v="18UE789"/>
        <s v="18UE802GR"/>
        <s v="18UE791"/>
        <s v="18UE793"/>
        <s v="18UE780"/>
        <s v="18UE794"/>
        <s v="18UE782"/>
        <s v="18UE792"/>
        <s v="18UE783"/>
        <s v="18UE771"/>
        <s v="18UE799"/>
        <s v="18UE647"/>
      </sharedItems>
    </cacheField>
    <cacheField name="Cod.Pallet" numFmtId="0">
      <sharedItems/>
    </cacheField>
    <cacheField name="Descrip.Pallet" numFmtId="0">
      <sharedItems/>
    </cacheField>
    <cacheField name="Pre.Serv.Pallet" numFmtId="4">
      <sharedItems containsSemiMixedTypes="0" containsString="0" containsNumber="1" minValue="0" maxValue="0.05"/>
    </cacheField>
    <cacheField name="T.Serv.Pallet" numFmtId="4">
      <sharedItems containsSemiMixedTypes="0" containsString="0" containsNumber="1" containsInteger="1" minValue="0" maxValue="34"/>
    </cacheField>
    <cacheField name="Incoterms" numFmtId="0">
      <sharedItems count="2">
        <s v="FCA"/>
        <s v="EXW"/>
      </sharedItems>
    </cacheField>
    <cacheField name="P.Total Vehiculo" numFmtId="165">
      <sharedItems containsSemiMixedTypes="0" containsString="0" containsNumber="1" minValue="4463.3329999999996" maxValue="52860"/>
    </cacheField>
    <cacheField name="P. Neto Vehículo" numFmtId="165">
      <sharedItems containsSemiMixedTypes="0" containsString="0" containsNumber="1" minValue="1001.515" maxValue="34130"/>
    </cacheField>
    <cacheField name="P.Tara Vehículo" numFmtId="165">
      <sharedItems containsSemiMixedTypes="0" containsString="0" containsNumber="1" minValue="2876.6669999999999" maxValue="20120"/>
    </cacheField>
    <cacheField name="Flete Transportista" numFmtId="4">
      <sharedItems containsString="0" containsBlank="1" containsNumber="1" minValue="0" maxValue="2016.55"/>
    </cacheField>
    <cacheField name="Observaciones 1" numFmtId="0">
      <sharedItems containsBlank="1" containsMixedTypes="1" containsNumber="1" containsInteger="1" minValue="400037" maxValue="400037"/>
    </cacheField>
    <cacheField name="Pedido Marco Cía" numFmtId="0">
      <sharedItems containsMixedTypes="1" containsNumber="1" containsInteger="1" minValue="0" maxValue="4700005940" count="176">
        <s v="4700005593"/>
        <s v="4700005613"/>
        <s v="4700005583"/>
        <n v="0"/>
        <s v="4700005566"/>
        <s v="4700005544"/>
        <s v="4700005612"/>
        <s v="4700005609"/>
        <s v="4700005561"/>
        <s v="4700005546"/>
        <s v="4700005606"/>
        <s v="4700005477"/>
        <s v="4700005483"/>
        <s v="4700005526"/>
        <s v="4700005528"/>
        <s v="4700005599"/>
        <s v="4700005575"/>
        <s v="4700005484"/>
        <s v="4700005598"/>
        <s v="4700005587"/>
        <s v="4700005458"/>
        <s v="4700005492"/>
        <s v="4700005621"/>
        <s v="4700005533"/>
        <s v="4700005570"/>
        <s v="4700005461"/>
        <s v="4700005608"/>
        <s v="4700005577"/>
        <s v="4700005672"/>
        <s v="4700005534"/>
        <s v="4700005579"/>
        <s v="4700005490"/>
        <s v="4700005529"/>
        <s v="4700005671"/>
        <s v="4700005481"/>
        <s v="4700005574"/>
        <s v="4700005564"/>
        <s v="4700005591"/>
        <s v="4700005538"/>
        <s v="4700005448"/>
        <s v="4700005514"/>
        <s v="4700005455"/>
        <s v="4700005543"/>
        <s v="4700005518"/>
        <s v="4700005550"/>
        <s v="4700005444"/>
        <s v="4700005521"/>
        <s v="4700005557"/>
        <s v="4700005581"/>
        <s v="4700005500"/>
        <s v="4700005616"/>
        <s v="4700005472"/>
        <s v="4700005617"/>
        <s v="4700005571"/>
        <s v="4700005464"/>
        <s v="4700005508"/>
        <s v="4700005559"/>
        <s v="4700005487"/>
        <s v="4700005470"/>
        <s v="4700005513"/>
        <s v="4700005601"/>
        <s v="4700005895"/>
        <s v="4700005453"/>
        <s v="4700005597"/>
        <s v="4700005592"/>
        <s v="4700005560"/>
        <s v="4700005462"/>
        <s v="4700005515"/>
        <s v="4700005618"/>
        <s v="4700005619"/>
        <s v="4700005584"/>
        <s v="4700005485"/>
        <s v="4700005615"/>
        <s v="4700005625"/>
        <s v="4700005586"/>
        <s v="4700005589"/>
        <s v="4700005600"/>
        <s v="4700005573"/>
        <s v="4700005622"/>
        <s v="4700005594"/>
        <s v="4700005460"/>
        <s v="4700005569"/>
        <s v="4700005498"/>
        <s v="4700005465"/>
        <s v="4700005476"/>
        <n v="4700005668"/>
        <s v="4700005489"/>
        <s v="4700005451"/>
        <s v="4700005474"/>
        <s v="4700005443"/>
        <s v="4700005553"/>
        <s v="4700005454"/>
        <s v="4700005516"/>
        <s v="4700005457"/>
        <s v="4700005607"/>
        <s v="4700005445"/>
        <s v="4700005547"/>
        <s v="4700005541"/>
        <s v="4700005545"/>
        <s v="4700005494"/>
        <s v="4700005548"/>
        <s v="4700005603"/>
        <s v="4700005509"/>
        <s v="4700005475"/>
        <s v="4700005590"/>
        <s v="4700005582"/>
        <s v="4700005614"/>
        <s v="4700005488"/>
        <s v="4700005604"/>
        <s v="4700005588"/>
        <s v="4700005456"/>
        <s v="4700005450"/>
        <s v="4700005466"/>
        <s v="4700005596"/>
        <s v="4700005525"/>
        <s v="4700005530"/>
        <s v="4700005595"/>
        <s v="4700005531"/>
        <s v="4700005661"/>
        <s v="4700005602"/>
        <s v="4700005565"/>
        <s v="4700005532"/>
        <s v="4700005551"/>
        <s v="4700005468"/>
        <s v="4700005536"/>
        <s v="4700005449"/>
        <s v="4700005585"/>
        <s v="4700005491"/>
        <s v="4700005552"/>
        <s v="4700005527"/>
        <s v="4700005572"/>
        <s v="4700005893"/>
        <s v="4700005446"/>
        <s v="4700005512"/>
        <s v="4700005523"/>
        <s v="4700005558"/>
        <s v="4700005442"/>
        <s v="4700005517"/>
        <s v="4700005611"/>
        <s v="4700005501"/>
        <s v="4700005495"/>
        <s v="4700005471"/>
        <s v="4700005673"/>
        <s v="4700005623"/>
        <s v="4700005504"/>
        <s v="4700005563"/>
        <s v="4700005637"/>
        <s v="4700005524"/>
        <s v="4700005540"/>
        <s v="4700005421"/>
        <s v="4700005663"/>
        <s v="4700005542"/>
        <s v="4700005567"/>
        <s v="4700005605"/>
        <s v="4700005447"/>
        <s v="4700005480"/>
        <s v="4700005467"/>
        <s v="4700005522"/>
        <s v="4700005519"/>
        <s v="4700005502"/>
        <s v="4700005469"/>
        <s v="4700005568"/>
        <s v="4700005537"/>
        <s v="4700005434"/>
        <s v="4700005506"/>
        <s v="4700005664"/>
        <s v="4700005503"/>
        <s v="4700005459"/>
        <s v="4700005511"/>
        <s v="4700005520"/>
        <s v="4700005539"/>
        <n v="4700005815"/>
        <s v="4700005452"/>
        <s v="4700005578"/>
        <s v="4700005562"/>
        <n v="4700005940"/>
      </sharedItems>
    </cacheField>
    <cacheField name="DIA" numFmtId="0">
      <sharedItems containsSemiMixedTypes="0" containsString="0" containsNumber="1" containsInteger="1" minValue="1" maxValue="31"/>
    </cacheField>
    <cacheField name="DIAM DD" numFmtId="0">
      <sharedItems/>
    </cacheField>
    <cacheField name="Toneladas" numFmtId="166">
      <sharedItems containsString="0" containsBlank="1" containsNumber="1" minValue="1" maxValue="34"/>
    </cacheField>
    <cacheField name="mes" numFmtId="0">
      <sharedItems count="2">
        <s v="03 marzo"/>
        <s v="04 abril"/>
      </sharedItems>
    </cacheField>
    <cacheField name="Flete" numFmtId="4">
      <sharedItems containsMixedTypes="1" containsNumber="1" minValue="0" maxValue="62.21999382906511"/>
    </cacheField>
    <cacheField name="flete tn" numFmtId="4">
      <sharedItems containsMixedTypes="1" containsNumber="1" minValue="0" maxValue="62.21999382906511"/>
    </cacheField>
    <cacheField name="Compañía Nombre Corto" numFmtId="0">
      <sharedItems/>
    </cacheField>
    <cacheField name="Cod. Transp" numFmtId="0">
      <sharedItems containsSemiMixedTypes="0" containsString="0" containsNumber="1" containsInteger="1" minValue="101524" maxValue="10008340"/>
    </cacheField>
    <cacheField name="Nombre Transp" numFmtId="0">
      <sharedItems/>
    </cacheField>
    <cacheField name="Placa" numFmtId="0">
      <sharedItems count="296">
        <s v="CAA1269"/>
        <s v="ICN-570"/>
        <s v="IAI0994"/>
        <s v="ICN0740"/>
        <s v="PAB7362"/>
        <s v="XAA2315"/>
        <s v="PQY0972"/>
        <s v="PCJ3610"/>
        <s v="PBT1060"/>
        <s v="TBD4732"/>
        <s v="PAB4038"/>
        <s v="IAI3104"/>
        <s v="XBA1993"/>
        <s v="IAK-864"/>
        <s v="IBA7022"/>
        <s v="PAC7334"/>
        <s v="IAA2829"/>
        <s v="XBA7719"/>
        <s v="PCW1114"/>
        <s v="IAA2687"/>
        <s v="PBJ9699"/>
        <s v="IAI2550"/>
        <s v="PAC2293"/>
        <s v="IAA1690"/>
        <s v="IAA1137"/>
        <s v="IAA2828"/>
        <s v="IAA3137"/>
        <s v="IAI-995"/>
        <s v="IBB6315"/>
        <s v="PCP5943"/>
        <s v="IAA1572"/>
        <s v="XAA3490"/>
        <s v="PAB9673"/>
        <s v="PZG0911"/>
        <s v="IAA2742"/>
        <s v="XAA3537"/>
        <s v="QAB0315"/>
        <s v="IAA3135"/>
        <s v="PAC4221"/>
        <s v="AAA2547"/>
        <s v="ABE3478"/>
        <s v="PCC4465"/>
        <s v="PAB7191"/>
        <s v="AAA2671"/>
        <s v="IAA1929"/>
        <s v="IAI-837"/>
        <s v="IAA3353"/>
        <s v="IAA2739"/>
        <s v="CAA1334"/>
        <s v="IAA1049"/>
        <s v="IAK0812"/>
        <s v="IAA3249"/>
        <s v="PDB9793"/>
        <s v="IAA1588"/>
        <s v="IAA2557"/>
        <s v="IAA2741"/>
        <s v="IAA1734"/>
        <s v="IAI3007"/>
        <s v="PZG0733"/>
        <s v="IAA1617"/>
        <s v="ICJ0412"/>
        <s v="CAA2006"/>
        <s v="IBB-5385"/>
        <s v="PBO9458"/>
        <s v="PCC4185"/>
        <s v="IAA3126"/>
        <s v="PAC1485"/>
        <s v="IAK-915"/>
        <s v="IAA3053"/>
        <s v="GBP2269"/>
        <s v="POJ-299"/>
        <s v="IAA1622"/>
        <s v="XAI0383"/>
        <s v="PAB9232"/>
        <s v="IAA1457"/>
        <s v="PCE6530"/>
        <s v="PAB4937"/>
        <s v="IAA1858"/>
        <s v="IAI0795"/>
        <s v="IAI3146"/>
        <s v="IAA3271"/>
        <s v="PCA6301"/>
        <s v="IAA3132"/>
        <s v="PAB2670"/>
        <s v="IAA3111"/>
        <s v="TBB7258"/>
        <s v="XBA8027"/>
        <s v="JAA2182"/>
        <s v="IAI3118"/>
        <s v="PDB4427"/>
        <s v="PCB9954"/>
        <s v="IAA1139"/>
        <s v="PCC-4465"/>
        <s v="IAA1450"/>
        <s v="IAI-738"/>
        <s v="IAI-547"/>
        <s v="TAA4576"/>
        <s v="IAK0386"/>
        <s v="IAA1576"/>
        <s v="IAA1523"/>
        <s v="IAA1541"/>
        <s v="IAA1596"/>
        <s v="IAA3049"/>
        <s v="NAA1316"/>
        <s v="PAA4872"/>
        <s v="LBB2178"/>
        <s v="IAA2580"/>
        <s v="JBB0334"/>
        <s v="IAA1463"/>
        <s v="PXT0413"/>
        <s v="IAA2641"/>
        <s v="IAA3074"/>
        <s v="CAA1267"/>
        <s v="IAI0823"/>
        <s v="IAA3054"/>
        <s v="GBN1358"/>
        <s v="UAA1247"/>
        <s v="PAC8747"/>
        <s v="IAA3093"/>
        <s v="IAI3160"/>
        <s v="PAC7418"/>
        <s v="IAA3042"/>
        <s v="IAK0601"/>
        <s v="PAC9227"/>
        <s v="IAA1778"/>
        <s v="TAA6082"/>
        <s v="IAA2776"/>
        <s v="TBC2723"/>
        <s v="PBX0263"/>
        <s v="IAA3168"/>
        <s v="PCC4065"/>
        <s v="XAA1227"/>
        <s v="LAI0339"/>
        <s v="IAA1430"/>
        <s v="IAI0817"/>
        <s v="PBS1824"/>
        <s v="PAA6681"/>
        <s v="IAA1600"/>
        <s v="PAB3499"/>
        <s v="IAI-866"/>
        <s v="IAA3108"/>
        <s v="PCP5857"/>
        <s v="TAA3550"/>
        <s v="IAA2726"/>
        <s v="IAI-877"/>
        <s v="PZG0921"/>
        <s v="IBB1986"/>
        <s v="PCB8022"/>
        <s v="IAA2681"/>
        <s v="IAA2723"/>
        <s v="XAA1379"/>
        <s v="IAA2820"/>
        <s v="HBD-2431"/>
        <s v="IAA1134"/>
        <s v="QAA1536"/>
        <s v="XAA-1005"/>
        <s v="IBB3964"/>
        <s v="IAA3085"/>
        <s v="IAA1604"/>
        <s v="IAA1835"/>
        <s v="IAA2923"/>
        <s v="IAA3022"/>
        <s v="IAA2628"/>
        <s v="IAA2613"/>
        <s v="IAK-780"/>
        <s v="IAA3113"/>
        <s v="IAI-582"/>
        <s v="IAA3030"/>
        <s v="XAA3533"/>
        <s v="IAA2443"/>
        <s v="IAA1545"/>
        <s v="GBP1146"/>
        <s v="IAA2509"/>
        <s v="XAA1813"/>
        <s v="AAA2919"/>
        <s v="IAA2665"/>
        <s v="IAA2729"/>
        <s v="PAB5206"/>
        <s v="IBB4794"/>
        <s v="IAK0389"/>
        <s v="IAA1423"/>
        <s v="BAA1497"/>
        <s v="IAK-792"/>
        <s v="IAA3166"/>
        <s v="IAA1150"/>
        <s v="IAA1529"/>
        <s v="ABJ8148"/>
        <s v="IAA1801"/>
        <s v="CAA1390"/>
        <s v="AAA5456"/>
        <s v="IBD4411"/>
        <s v="PAC6466"/>
        <s v="IAA2317"/>
        <s v="PAB1803"/>
        <s v="IAA2615"/>
        <s v="IAK-776"/>
        <s v="PAC2078"/>
        <s v="IAA3148"/>
        <s v="IAA1469"/>
        <s v="IAI-990"/>
        <s v="IBB1730"/>
        <s v="IBA3947"/>
        <s v="PXU0252"/>
        <s v="PAC7276"/>
        <s v="IAI-796"/>
        <s v="TAA3575"/>
        <s v="GSL-2567"/>
        <s v="GSG5897"/>
        <s v="CAA1131"/>
        <s v="IAA1670"/>
        <s v="IAK-312"/>
        <s v="XBA7933"/>
        <s v="TAA5543"/>
        <s v="XAA3546"/>
        <s v="KAB0966"/>
        <s v="KAA2020"/>
        <s v="PAB9418"/>
        <s v="KAB0518"/>
        <s v="PZG0734"/>
        <s v="IAA3018"/>
        <s v="NAA1395"/>
        <s v="PBI4142"/>
        <s v="IAA3029"/>
        <s v="IAA1686"/>
        <s v="IBC2633"/>
        <s v="IAA2420"/>
        <s v="PCK3086"/>
        <s v="PAB9246"/>
        <s v="GTA1825"/>
        <s v="XAA1062"/>
        <s v="IAA1565"/>
        <s v="HBA4263"/>
        <s v="IAI-614"/>
        <s v="IAI-807"/>
        <s v="IAA1844"/>
        <s v="IAA1716"/>
        <s v="IAA1407"/>
        <s v="PCL6466"/>
        <s v="IAA1096"/>
        <s v="LAA2869"/>
        <s v="IAA3090"/>
        <s v="HBD5699"/>
        <s v="PYQ0505"/>
        <s v="PAC3791"/>
        <s v="PAA9503"/>
        <s v="PAC2883"/>
        <s v="IAK-824"/>
        <s v="IAK-0386"/>
        <s v="IAI-768"/>
        <s v="IAI3149"/>
        <s v="PBD6819"/>
        <s v="AFY0872"/>
        <s v="QBA0811"/>
        <s v="TAA3786"/>
        <s v="TAA6060"/>
        <s v="TAA6052"/>
        <s v="IAA2720"/>
        <s v="NAE0726"/>
        <s v="KBD0092"/>
        <s v="PAC5632"/>
        <s v="IAA1452"/>
        <s v="IBB1729"/>
        <s v="PZG0836"/>
        <s v="IAA3059"/>
        <s v="TBA8880"/>
        <s v="KBD0318"/>
        <s v="PAC8274"/>
        <s v="IBB5730"/>
        <s v="IAA3155"/>
        <s v="PCC4653"/>
        <s v="XAA1496"/>
        <s v="PCC4067"/>
        <s v="IAK-781"/>
        <s v="IBB5729"/>
        <s v="TAA5243"/>
        <s v="IAA1437"/>
        <s v="XAA3452"/>
        <s v="IAI-715"/>
        <s v="CAA1333"/>
        <s v="MAA2916"/>
        <s v="IAA2932"/>
        <s v="PAC8257"/>
        <s v="IAA2949"/>
        <s v="18CAA1986"/>
        <s v="18TAV1300"/>
        <s v="IAI3141"/>
        <s v="IAI3115"/>
        <s v="IAOI3239"/>
        <s v="PZG0787"/>
        <s v="IAI3229"/>
        <s v="IAA2595"/>
        <s v="MAA6909"/>
        <s v="IAA2594"/>
        <s v="IAA2889"/>
        <s v="IAA2941"/>
        <s v="IAA30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vier Revelo" refreshedDate="44670.384768634256" createdVersion="6" refreshedVersion="6" minRefreshableVersion="3" recordCount="5610">
  <cacheSource type="worksheet">
    <worksheetSource ref="A2:AY2" sheet="General"/>
  </cacheSource>
  <cacheFields count="51">
    <cacheField name="Doc" numFmtId="0">
      <sharedItems containsSemiMixedTypes="0" containsString="0" containsNumber="1" containsInteger="1" minValue="1002193269" maxValue="1002220519"/>
    </cacheField>
    <cacheField name="Centro" numFmtId="0">
      <sharedItems/>
    </cacheField>
    <cacheField name="F.Entrega" numFmtId="14">
      <sharedItems containsSemiMixedTypes="0" containsNonDate="0" containsDate="1" containsString="0" minDate="2022-03-16T00:00:00" maxDate="2022-04-15T00:00:00"/>
    </cacheField>
    <cacheField name="H.Entrega" numFmtId="164">
      <sharedItems containsSemiMixedTypes="0" containsNonDate="0" containsDate="1" containsString="0" minDate="1899-12-30T00:02:00" maxDate="1899-12-30T23:58:00"/>
    </cacheField>
    <cacheField name="Guía de Remisión" numFmtId="0">
      <sharedItems/>
    </cacheField>
    <cacheField name="Factura SAP" numFmtId="0">
      <sharedItems/>
    </cacheField>
    <cacheField name="Factura Legal" numFmtId="0">
      <sharedItems/>
    </cacheField>
    <cacheField name="Precio Neto" numFmtId="4">
      <sharedItems containsSemiMixedTypes="0" containsString="0" containsNumber="1" minValue="0" maxValue="4841.6000000000004"/>
    </cacheField>
    <cacheField name="Precio Total" numFmtId="4">
      <sharedItems containsSemiMixedTypes="0" containsString="0" containsNumber="1" minValue="0" maxValue="5428.43"/>
    </cacheField>
    <cacheField name="Clase doc.ventas" numFmtId="0">
      <sharedItems/>
    </cacheField>
    <cacheField name="Nro. Pedido" numFmtId="0">
      <sharedItems/>
    </cacheField>
    <cacheField name="Or.Recojo" numFmtId="0">
      <sharedItems/>
    </cacheField>
    <cacheField name="Nro.Entrega" numFmtId="0">
      <sharedItems containsSemiMixedTypes="0" containsString="0" containsNumber="1" containsInteger="1" minValue="880003337" maxValue="8002840188"/>
    </cacheField>
    <cacheField name="Nº de transporte" numFmtId="0">
      <sharedItems containsSemiMixedTypes="0" containsString="0" containsNumber="1" containsInteger="1" minValue="1002193269" maxValue="1002220519"/>
    </cacheField>
    <cacheField name="Material" numFmtId="0">
      <sharedItems/>
    </cacheField>
    <cacheField name="Descrip.Material" numFmtId="0">
      <sharedItems/>
    </cacheField>
    <cacheField name="Cantidad" numFmtId="165">
      <sharedItems containsSemiMixedTypes="0" containsString="0" containsNumber="1" minValue="20" maxValue="680"/>
    </cacheField>
    <cacheField name="Un.medida venta" numFmtId="0">
      <sharedItems/>
    </cacheField>
    <cacheField name="Cod.SAP Cliente" numFmtId="0">
      <sharedItems/>
    </cacheField>
    <cacheField name="Nombre Cliente" numFmtId="0">
      <sharedItems/>
    </cacheField>
    <cacheField name="Cod.SAP Dest.Mercancía" numFmtId="0">
      <sharedItems/>
    </cacheField>
    <cacheField name="Descrip. Destinatario Mercancia" numFmtId="0">
      <sharedItems/>
    </cacheField>
    <cacheField name="Población" numFmtId="0">
      <sharedItems/>
    </cacheField>
    <cacheField name="Dirección Destinatario M." numFmtId="0">
      <sharedItems/>
    </cacheField>
    <cacheField name="Ruta" numFmtId="0">
      <sharedItems/>
    </cacheField>
    <cacheField name="Descrip.Ruta" numFmtId="0">
      <sharedItems/>
    </cacheField>
    <cacheField name="Dist.Km" numFmtId="165">
      <sharedItems containsString="0" containsBlank="1" containsNumber="1" minValue="8" maxValue="984"/>
    </cacheField>
    <cacheField name="Cod.SAP Op. Logistico" numFmtId="0">
      <sharedItems containsSemiMixedTypes="0" containsString="0" containsNumber="1" containsInteger="1" minValue="101524" maxValue="10008340" count="184">
        <n v="1013643"/>
        <n v="1013227"/>
        <n v="1014266"/>
        <n v="1014407"/>
        <n v="1013820"/>
        <n v="1013625"/>
        <n v="1013241"/>
        <n v="1013388"/>
        <n v="1019410"/>
        <n v="1013262"/>
        <n v="1013863"/>
        <n v="1013273"/>
        <n v="1013603"/>
        <n v="10003460"/>
        <n v="1014339"/>
        <n v="1013871"/>
        <n v="1020060"/>
        <n v="1013627"/>
        <n v="1021830"/>
        <n v="1013548"/>
        <n v="1016455"/>
        <n v="1013819"/>
        <n v="1014062"/>
        <n v="1021616"/>
        <n v="1013602"/>
        <n v="10003566"/>
        <n v="1014416"/>
        <n v="1014412"/>
        <n v="1014322"/>
        <n v="1017066"/>
        <n v="1013966"/>
        <n v="1014267"/>
        <n v="1013522"/>
        <n v="1022019"/>
        <n v="1024381"/>
        <n v="1013510"/>
        <n v="1014167"/>
        <n v="1012819"/>
        <n v="1014018"/>
        <n v="1014100"/>
        <n v="1013181"/>
        <n v="1020579"/>
        <n v="1014103"/>
        <n v="1013930"/>
        <n v="1022120"/>
        <n v="1014271"/>
        <n v="1013764"/>
        <n v="1013747"/>
        <n v="1024047"/>
        <n v="1023356"/>
        <n v="1013766"/>
        <n v="1014153"/>
        <n v="1013947"/>
        <n v="1014036"/>
        <n v="1024926"/>
        <n v="1013568"/>
        <n v="1013768"/>
        <n v="1013244"/>
        <n v="1017790"/>
        <n v="10000368"/>
        <n v="1022501"/>
        <n v="1013670"/>
        <n v="1013493"/>
        <n v="10005834"/>
        <n v="10003431"/>
        <n v="1013485"/>
        <n v="1023077"/>
        <n v="1013148"/>
        <n v="1013859"/>
        <n v="1013812"/>
        <n v="1014205"/>
        <n v="1013556"/>
        <n v="1013538"/>
        <n v="1013684"/>
        <n v="1014110"/>
        <n v="1013906"/>
        <n v="1013592"/>
        <n v="1013584"/>
        <n v="1023011"/>
        <n v="1013844"/>
        <n v="1013576"/>
        <n v="1013564"/>
        <n v="1021911"/>
        <n v="1013539"/>
        <n v="1013799"/>
        <n v="1020716"/>
        <n v="1013102"/>
        <n v="10007064"/>
        <n v="1014104"/>
        <n v="1013724"/>
        <n v="1021893"/>
        <n v="1012808"/>
        <n v="1013789"/>
        <n v="1012878"/>
        <n v="10003459"/>
        <n v="1013809"/>
        <n v="1023153"/>
        <n v="1014052"/>
        <n v="1014509"/>
        <n v="1014016"/>
        <n v="1013597"/>
        <n v="1017789"/>
        <n v="1021912"/>
        <n v="1013573"/>
        <n v="1013719"/>
        <n v="1020170"/>
        <n v="1021623"/>
        <n v="1013275"/>
        <n v="1013862"/>
        <n v="1018470"/>
        <n v="1013860"/>
        <n v="1018725"/>
        <n v="1013949"/>
        <n v="1014038"/>
        <n v="1014106"/>
        <n v="1013515"/>
        <n v="1014289"/>
        <n v="1013894"/>
        <n v="1013505"/>
        <n v="1014277"/>
        <n v="1023699"/>
        <n v="1013565"/>
        <n v="1024017"/>
        <n v="1013915"/>
        <n v="1013649"/>
        <n v="1013257"/>
        <n v="1013243"/>
        <n v="1021688"/>
        <n v="1013885"/>
        <n v="1022361"/>
        <n v="1014151"/>
        <n v="1013806"/>
        <n v="1024814"/>
        <n v="10005626"/>
        <n v="1013581"/>
        <n v="1020877"/>
        <n v="1014323"/>
        <n v="1013256"/>
        <n v="1013946"/>
        <n v="1013882"/>
        <n v="1017512"/>
        <n v="1013076"/>
        <n v="1013478"/>
        <n v="1023045"/>
        <n v="10007210"/>
        <n v="1013635"/>
        <n v="1013642"/>
        <n v="1013232"/>
        <n v="10005628"/>
        <n v="1022327"/>
        <n v="1021773"/>
        <n v="10004775"/>
        <n v="101524"/>
        <n v="1013759"/>
        <n v="1013142"/>
        <n v="1013772"/>
        <n v="1021996"/>
        <n v="1013571"/>
        <n v="1021138"/>
        <n v="1013279"/>
        <n v="1021990"/>
        <n v="1014414"/>
        <n v="1021764"/>
        <n v="1013858"/>
        <n v="1013583"/>
        <n v="10003654"/>
        <n v="1022996"/>
        <n v="103789"/>
        <n v="1013887"/>
        <n v="10006852"/>
        <n v="10001792"/>
        <n v="1022020"/>
        <n v="1013827"/>
        <n v="1012880"/>
        <n v="1013746"/>
        <n v="10007245"/>
        <n v="1013502"/>
        <n v="1012608"/>
        <n v="1014439"/>
        <n v="10008261"/>
        <n v="10008144"/>
        <n v="10008163"/>
        <n v="10008339"/>
        <n v="10008340"/>
      </sharedItems>
    </cacheField>
    <cacheField name="Descrip. Op. Logístico" numFmtId="0">
      <sharedItems count="184">
        <s v="POZO TARUPI MARCELO JAVIER"/>
        <s v="COMPAÑIA DE TRANSPORTE PESADO"/>
        <s v="TRANSBOSNA CIA. LTDA."/>
        <s v="HORMIANDES"/>
        <s v="SARABIA YEPEZ RUTH IRENE"/>
        <s v="CHICAIZA CHICAIZA CESAR ELOY"/>
        <s v="COMPAÑÍA DE TRANSPORTE DE CARGA PES"/>
        <s v="CAMPAÑA MALDONADO BLANCA CECILIA"/>
        <s v="POZO VILLAFUERTE EDISON ROBERTO"/>
        <s v="SEGOVIA ERAZO PATRICIA ALEXANDRA"/>
        <s v="DISTRIBUCIONES NARANJO"/>
        <s v="YEPEZ DIAZ LEONEL MANUEL"/>
        <s v="CALDERON RIVERA FABIAN TARQUINO"/>
        <s v="MALDONADO LASSO WILZON GUIDO"/>
        <s v="NICOLALDE FLORES MILTON FABIAN"/>
        <s v="MORAN PERUGACHI ALONSO"/>
        <s v="FUERTES RUEDA HUGO BALDOMERO"/>
        <s v="CAMPAÑA MALDONADO MIGUEL ANGEL"/>
        <s v="MORALES GARZON CHRISTIAN SANTIAGO"/>
        <s v="POZO FUENTES DIEGO FRANCISCO"/>
        <s v="MEDIAVILLA VALENZUELA MILTON SANTIA"/>
        <s v="ESPARZA ENDARA GUIDO MAURICIO"/>
        <s v="BENALCAZAR DE LA CRUZ MILTON PATRIC"/>
        <s v="PERUGACHI SALCEDO HECTOR PATRICIO"/>
        <s v="VILLEGAS PASQUEL RUBEN EDUARDO"/>
        <s v="MOREANO MOREANO RUBEN DARIO"/>
        <s v="VALENZUELA DIAZ PATRICIO XAVIER"/>
        <s v="UNION DE CONCRETERAS UNICON UCUE"/>
        <s v="ESPARZA REVELO JORGE MARCELO"/>
        <s v="MISE MISE NESTOR SALOMON"/>
        <s v="ALMEIDA CHICAIZA MIGUEL ANGEL"/>
        <s v="PILLAJO GUATEMAL VICTOR JULIO"/>
        <s v="ALVARADO ROMAN JORGE XAVIER"/>
        <s v="ENRIQUEZ LARA ORLANDO DANILO"/>
        <s v="BALCAZAR GORDON ALEJANDRO"/>
        <s v="ESPARZA ENDARA ALVARO DAMIAN"/>
        <s v="BENALCAZAR RUIZ LUIS EDUARDO"/>
        <s v="BRAVO VASQUEZ JOSE LUIS SIGIFREDO"/>
        <s v="VINUEZA PINTO EDISON CRISTOBAL"/>
        <s v="SIGUENZA PARRA FROILAN ALEJANDRO"/>
        <s v="REASCOS GUZMAN HARVEY ESTANISLAO"/>
        <s v="CABRERA RECALDE ALFREDO RAYMUNDO"/>
        <s v="ANRRANGO CALDERON VICTOR HUGO"/>
        <s v="GUERRA SANCHEZ EDISON RENE"/>
        <s v="RUIZ MORALES VANESSA SOLANGE"/>
        <s v="GARATE CARDENAS CARLOS VINICIO"/>
        <s v="TERAN SARZOSA CRISTIAN DAVID"/>
        <s v="ANDINO CHICO ERLINDA MARIA"/>
        <s v="GRANDA ALMEIDA LUIS ANIBAL"/>
        <s v="NARANJO JUAN MARCELO"/>
        <s v="MORALES RUIZ EDGAR MAURICIO"/>
        <s v="INLAGO ANDRANGO LUIS RODRIGO"/>
        <s v="LOYO LIMA JORGE FERNANDO"/>
        <s v="TULCANAZA VASQUEZ EDISON MARCELO"/>
        <s v="BONILLA PILATAXI CHRISTIAN"/>
        <s v="PINTO TORRES AGUSTO GEOVANY"/>
        <s v="PROAÑO MESIAS JOSELITO"/>
        <s v="FREVITRANSPORT CIA. LTDA."/>
        <s v="PANIMBOZA CHAMBA NANCY PAULINA"/>
        <s v="CERVANTES GORDILLO CONSUELO DEL PIL"/>
        <s v="FLORES RAMIREZ ROGER WILLAN"/>
        <s v="ANDRADE ROSERO LUIS ALBERTO"/>
        <s v="MEDIAVILLA PERUGACHI LUIS ALFONSO"/>
        <s v="RUIZ CHECA JOSE JAVIER"/>
        <s v="FIALLOS ARTEAGA ESTEFANIA CAROLINA"/>
        <s v="PEREZ ALBUJA VICTOR ALEJANDRO"/>
        <s v="JIMENEZ ICAZA HENRY ELADIO"/>
        <s v="PINDUISACA MACHADO BLANCA MARIA"/>
        <s v="MUÑOZ ORTIZ JUAN MANUEL"/>
        <s v="ASHQUI ANDINO JORGE AQUILINO"/>
        <s v="NEWSTEEL TRANSPORTES ECUATORIANOS"/>
        <s v="RAMIREZ BAEZ FIDEL RAMIRO"/>
        <s v="ROSERO TAFUR JOSE STALIN"/>
        <s v="CASTRO NAVARRETE FRANCISCO ARMANDO"/>
        <s v="RODRIGUEZ CORREA ROSA AYDE"/>
        <s v="VALLEJOS VILLEGAS SAUL EDUARDO"/>
        <s v="VALENCIA BENAVIDES GLADYS RUBY"/>
        <s v="SANCHEZ TORRES MARCOS OSWALDO"/>
        <s v="PALOMEQUE CAIZA LUIS FERNANDO"/>
        <s v="ALQUINGA LUCERO WILTER FABIAN"/>
        <s v="CASTRO SALGADO LUCIO OSWALDO"/>
        <s v="VIVERO MORALES MILTON CICERON"/>
        <s v="MORALES GORDILLO VICENTE PATRICIO"/>
        <s v="VALENCIA BENAVIDES GUSTAVO PLUTARCO"/>
        <s v="MONTEROS REYES ROBERTH ESTEBAN"/>
        <s v="RIVADENEIRA AYALA BERTHA NARCIZA"/>
        <s v="VIZCAINO FLORES JENNY NARCISA"/>
        <s v="GUERRERO HUALPA WILSON GILBERTO"/>
        <s v="CORDOVA MEDIAVILLA ANDERSON OMAR"/>
        <s v="DAVILA GONZALES WILMAN GUILLERMO"/>
        <s v="VELASTEGUI ROMO LENIN ALEXANDER"/>
        <s v="ALVAREZ GONZAGA LASTEÑA MARIANA"/>
        <s v="VEGA VEGA FABIAN"/>
        <s v="HINOJOSA SAN ANDRES ANGEL PATRICIO"/>
        <s v="AYALA LOPEZ PABLO ROBERTO"/>
        <s v="MEDIAVILLA PERUGACHI JULIO MAURICIO"/>
        <s v="BUITRON MONTENEGRO JONNY"/>
        <s v="ANDRADE TORRES JORGE PATRICIO"/>
        <s v="COMERCIAL MICHELENA S.A."/>
        <s v="CARRILLO VARGAS MARIO ALFREDO"/>
        <s v="RUIZ RUIZ EDISON FRANKLIN"/>
        <s v="GALARZA PONCE FABIOLA CATHERINE"/>
        <s v="TAPIA MEJIA GEOVANNY FRANCISCO"/>
        <s v="CUASPA PEREZ SEGUNDO MANUEL"/>
        <s v="GARCES OSWALDO GERMAN"/>
        <s v="VILLEGAS PASQUEL DARWIN EDMUNDO"/>
        <s v="VILLARREAL HIGUERA FERNANDO SALVADO"/>
        <s v="HARO RUIZ SIXTO RIGOBERTO"/>
        <s v="JACOME MARTINEZ EDGAR BOLIVAR"/>
        <s v="COMERCIAL LOS NEVADOS"/>
        <s v="BEDON AYALA SIXTO LEONIDAS"/>
        <s v="TRANSPORTE DE CARGA PESADA"/>
        <s v="MEDIAVILLA FLORES WILSON PATRICIO"/>
        <s v="CASTRO NAVARRETE MILTON GEOVANNY"/>
        <s v="SANCHEZ PILA FRANKLIN EDUARDO"/>
        <s v="LARA MARTINEZ LUIS NESTOR"/>
        <s v="JACOME ECHEVERRIA PEDRO PAUL"/>
        <s v="BARAHONA MARMOL ADRIAN EDMUNDO"/>
        <s v="HERMOZA LOZADA JORGE ABDON"/>
        <s v="PERUGACHI PANAMA PEDRO CESAR"/>
        <s v="RIVADENEIRA MORALES KEVIN ANTONIO"/>
        <s v="ESPARZA ESPINOZA JIMMY ERNESTO"/>
        <s v="SANTO CHICAIZA EDISON XAVIER"/>
        <s v="BEDON ALMEIDA EDWIN FABIÁN"/>
        <s v="VEGA PEREZ JOSE"/>
        <s v="TERAN SARZOSA FRANCISCO BOLIVAR"/>
        <s v="BURBANO MALDONADO JUAN FRANCISCO"/>
        <s v="CADENA CIFUENTES IVON SILVANA"/>
        <s v="TORRES POZO FABIAN ENRIQUE"/>
        <s v="ESCOBAR VILLARREAL JORGE FRANCISCO"/>
        <s v="VEGA RUIZ WILSON MARCELO"/>
        <s v="LOPEZ FREDY HERNAN"/>
        <s v="ALEJANDRO CEVALLOS ELIJIO GERMAN"/>
        <s v="BENALCAZAR DE LA CRUZ CRISTIAN ROBE"/>
        <s v="BARRERA GALLEGOS FRANKLIN GUILLERMO"/>
        <s v="ALQUINGA LUCERO BYRON EDUARDO"/>
        <s v="JACOME AGUIRRE CARLOS ARTURO"/>
        <s v="NARVAEZ VILLACIS BLADIMIR EDGARDO"/>
        <s v="ALBUJA RUIZ CESAR UBEN"/>
        <s v="GUERRERO ANDRADE EDUARDO MARCELO"/>
        <s v="PACHECO SALAZAR WILSON FABIAN"/>
        <s v="MAMUT ANDINO C.A."/>
        <s v="LANDAZURI CORDOVA IVAN OSWALDO"/>
        <s v="ESPINOSA OTAVALO PABLO ANIBAL"/>
        <s v="AREQUIPA GUANOLUISA RODRIGO"/>
        <s v="ROMAN BAJANA JHONATHAN MARCEL"/>
        <s v="ESPINOZA PAREDES ANGEL POLIVIO"/>
        <s v="SANCHEZ VALLEJOS JORGE FABIAN"/>
        <s v="PUPIALES URRESTA GUSTAVO"/>
        <s v="JACOME ECHEVERRIA JEFFERSON SANTIAG"/>
        <s v="RUIZ LASTRA OLGER FABIAN"/>
        <s v="ROSERO REYES KAREN AMPARO"/>
        <s v="BRIONES MACIAS MARIO ALEJANDRO"/>
        <s v="DURAN VALENCIA CARLOS EFREN"/>
        <s v="CEVALLOS YEPEZ WILLIAM RICARDO"/>
        <s v="SIERRA HERRERA MARCELO EDUARDO"/>
        <s v="FRANCO VEGA SANDRO MARCELO"/>
        <s v="BENAVIDES BAEZ RODRIGO NEPTALI"/>
        <s v="ARCOS MENDOZA LUIS EDUARDO"/>
        <s v="TAPIA CAMPAÑA NESTOR HEMIRO"/>
        <s v="GRANJA GOMEZ VINICIO ROLANDO"/>
        <s v="JEREZ ROMERO MARCO VINICIO"/>
        <s v="GARCES MARTINEZ MILTON EDUARDO"/>
        <s v="LARA VILLEGAS MARIANA DE JESUS"/>
        <s v="TERAN SARZOSA HORSAY XAVIER"/>
        <s v="TRANSPORTES PALACIOS HIDALGO"/>
        <s v="PINOS MONTENEGRO MARCO ANTONIO"/>
        <s v="TORRES MORALES MARIA GABRIELA"/>
        <s v="FLORES ARIAS EDISON IVAN"/>
        <s v="DE LA CRUZ MANUEL ALADINO"/>
        <s v="LOPEZ PALAGUACHI JHON HENRY"/>
        <s v="MENDEZ FIGUEROA JUAN CARLOS"/>
        <s v="ALMEIDA ECHEVERRIA NELSON EDUARDO"/>
        <s v="GOMEZ MORALES NORA MONSERRATT"/>
        <s v="CABEZAS NARVAEZ NANCY JARDELY"/>
        <s v="TOAQUIZA VILCA EDISON VLADIMIR"/>
        <s v="ESPIN GUEVARA JOSE MARCELO"/>
        <s v="HERRERA POZO ALEXANDER EFREN"/>
        <s v="SANCHEZ COVEÑA EDISON DAVID"/>
        <s v="TARUPI ROSERO SEGUNDO JAIME"/>
        <s v="GARCES MARTINEZ NESTOR FABIAN"/>
        <s v="ESPARZA MENDEZ KEVIN ISRAEL"/>
        <s v="CUAICAL CADENA JORGE ERASMO"/>
        <s v="HERRERA GUERRA RICHARD IVAN"/>
      </sharedItems>
    </cacheField>
    <cacheField name="Cod.Conductor" numFmtId="0">
      <sharedItems/>
    </cacheField>
    <cacheField name="Nombre Conductor" numFmtId="0">
      <sharedItems/>
    </cacheField>
    <cacheField name="Tip.Vehículo" numFmtId="0">
      <sharedItems/>
    </cacheField>
    <cacheField name="Vehículo1" numFmtId="0">
      <sharedItems/>
    </cacheField>
    <cacheField name="Cod.Pallet" numFmtId="0">
      <sharedItems/>
    </cacheField>
    <cacheField name="Descrip.Pallet" numFmtId="0">
      <sharedItems/>
    </cacheField>
    <cacheField name="Pre.Serv.Pallet" numFmtId="4">
      <sharedItems containsSemiMixedTypes="0" containsString="0" containsNumber="1" minValue="0" maxValue="0.05"/>
    </cacheField>
    <cacheField name="T.Serv.Pallet" numFmtId="4">
      <sharedItems containsSemiMixedTypes="0" containsString="0" containsNumber="1" containsInteger="1" minValue="0" maxValue="34"/>
    </cacheField>
    <cacheField name="Incoterms" numFmtId="0">
      <sharedItems count="2">
        <s v="FCA"/>
        <s v="EXW"/>
      </sharedItems>
    </cacheField>
    <cacheField name="P.Total Vehiculo" numFmtId="165">
      <sharedItems containsSemiMixedTypes="0" containsString="0" containsNumber="1" minValue="4463.3329999999996" maxValue="52860"/>
    </cacheField>
    <cacheField name="P. Neto Vehículo" numFmtId="165">
      <sharedItems containsSemiMixedTypes="0" containsString="0" containsNumber="1" minValue="1001.515" maxValue="34130"/>
    </cacheField>
    <cacheField name="P.Tara Vehículo" numFmtId="165">
      <sharedItems containsSemiMixedTypes="0" containsString="0" containsNumber="1" minValue="2876.6669999999999" maxValue="20120"/>
    </cacheField>
    <cacheField name="Flete Transportista" numFmtId="4">
      <sharedItems containsSemiMixedTypes="0" containsString="0" containsNumber="1" minValue="0" maxValue="2016.55"/>
    </cacheField>
    <cacheField name="Observaciones 1" numFmtId="0">
      <sharedItems containsBlank="1" containsMixedTypes="1" containsNumber="1" containsInteger="1" minValue="400037" maxValue="400037"/>
    </cacheField>
    <cacheField name="Pedido Marco Cía" numFmtId="0">
      <sharedItems containsMixedTypes="1" containsNumber="1" containsInteger="1" minValue="0" maxValue="4700005961" count="179">
        <s v="4700005593"/>
        <s v="4700005613"/>
        <s v="4700005583"/>
        <n v="0"/>
        <s v="4700005566"/>
        <s v="4700005544"/>
        <s v="4700005612"/>
        <s v="4700005609"/>
        <s v="4700005561"/>
        <s v="4700005546"/>
        <s v="4700005606"/>
        <s v="4700005477"/>
        <s v="4700005483"/>
        <s v="4700005526"/>
        <s v="4700005528"/>
        <s v="4700005599"/>
        <s v="4700005575"/>
        <s v="4700005484"/>
        <s v="4700005598"/>
        <s v="4700005587"/>
        <s v="4700005458"/>
        <s v="4700005492"/>
        <s v="4700005621"/>
        <s v="4700005533"/>
        <s v="4700005570"/>
        <s v="4700005461"/>
        <s v="4700005608"/>
        <s v="4700005577"/>
        <s v="4700005672"/>
        <s v="4700005534"/>
        <s v="4700005579"/>
        <s v="4700005490"/>
        <s v="4700005529"/>
        <s v="4700005671"/>
        <s v="4700005481"/>
        <s v="4700005574"/>
        <s v="4700005564"/>
        <s v="4700005591"/>
        <s v="4700005538"/>
        <s v="4700005448"/>
        <s v="4700005514"/>
        <s v="4700005455"/>
        <s v="4700005543"/>
        <s v="4700005518"/>
        <s v="4700005550"/>
        <s v="4700005444"/>
        <s v="4700005521"/>
        <s v="4700005557"/>
        <s v="4700005581"/>
        <s v="4700005500"/>
        <s v="4700005616"/>
        <s v="4700005472"/>
        <s v="4700005617"/>
        <s v="4700005571"/>
        <s v="4700005464"/>
        <s v="4700005508"/>
        <s v="4700005559"/>
        <s v="4700005487"/>
        <s v="4700005470"/>
        <s v="4700005513"/>
        <s v="4700005601"/>
        <s v="4700005895"/>
        <s v="4700005453"/>
        <s v="4700005597"/>
        <s v="4700005592"/>
        <s v="4700005560"/>
        <s v="4700005462"/>
        <s v="4700005515"/>
        <s v="4700005618"/>
        <s v="4700005619"/>
        <s v="4700005584"/>
        <s v="4700005485"/>
        <s v="4700005615"/>
        <s v="4700005625"/>
        <s v="4700005586"/>
        <s v="4700005589"/>
        <s v="4700005600"/>
        <s v="4700005573"/>
        <s v="4700005622"/>
        <s v="4700005594"/>
        <s v="4700005460"/>
        <s v="4700005569"/>
        <s v="4700005498"/>
        <s v="4700005465"/>
        <s v="4700005476"/>
        <n v="4700005668"/>
        <s v="4700005489"/>
        <s v="4700005451"/>
        <s v="4700005474"/>
        <s v="4700005443"/>
        <s v="4700005553"/>
        <s v="4700005454"/>
        <s v="4700005516"/>
        <s v="4700005457"/>
        <s v="4700005607"/>
        <s v="4700005445"/>
        <s v="4700005547"/>
        <s v="4700005541"/>
        <s v="4700005545"/>
        <s v="4700005494"/>
        <s v="4700005548"/>
        <s v="4700005603"/>
        <s v="4700005509"/>
        <s v="4700005475"/>
        <s v="4700005590"/>
        <s v="4700005582"/>
        <s v="4700005614"/>
        <s v="4700005488"/>
        <s v="4700005604"/>
        <s v="4700005588"/>
        <s v="4700005456"/>
        <s v="4700005450"/>
        <s v="4700005466"/>
        <s v="4700005596"/>
        <s v="4700005525"/>
        <s v="4700005530"/>
        <s v="4700005595"/>
        <s v="4700005531"/>
        <s v="4700005661"/>
        <s v="4700005602"/>
        <s v="4700005565"/>
        <s v="4700005532"/>
        <s v="4700005551"/>
        <s v="4700005468"/>
        <s v="4700005536"/>
        <s v="4700005449"/>
        <s v="4700005585"/>
        <s v="4700005491"/>
        <s v="4700005552"/>
        <s v="4700005527"/>
        <s v="4700005572"/>
        <s v="4700005893"/>
        <s v="4700005446"/>
        <s v="4700005512"/>
        <s v="4700005523"/>
        <s v="4700005558"/>
        <s v="4700005442"/>
        <s v="4700005517"/>
        <s v="4700005611"/>
        <s v="4700005501"/>
        <s v="4700005471"/>
        <s v="4700005673"/>
        <s v="4700005623"/>
        <s v="4700005504"/>
        <s v="4700005563"/>
        <s v="4700005637"/>
        <s v="4700005524"/>
        <s v="4700005540"/>
        <s v="4700005421"/>
        <s v="4700005663"/>
        <s v="4700005495"/>
        <s v="4700005542"/>
        <s v="4700005567"/>
        <s v="4700005605"/>
        <s v="4700005447"/>
        <s v="4700005480"/>
        <s v="4700005467"/>
        <s v="4700005522"/>
        <s v="4700005519"/>
        <s v="4700005502"/>
        <s v="4700005469"/>
        <s v="4700005568"/>
        <s v="4700005537"/>
        <s v="4700005434"/>
        <s v="4700005506"/>
        <s v="4700005664"/>
        <s v="4700005503"/>
        <s v="4700005459"/>
        <s v="4700005511"/>
        <s v="4700005520"/>
        <s v="4700005539"/>
        <n v="4700005815"/>
        <s v="4700005452"/>
        <s v="4700005578"/>
        <s v="4700005562"/>
        <n v="4700005939"/>
        <n v="4700005940"/>
        <n v="4700005961"/>
        <n v="4700005960"/>
      </sharedItems>
    </cacheField>
    <cacheField name="DIA" numFmtId="0">
      <sharedItems containsSemiMixedTypes="0" containsString="0" containsNumber="1" containsInteger="1" minValue="1" maxValue="31"/>
    </cacheField>
    <cacheField name="DIAM DD" numFmtId="0">
      <sharedItems/>
    </cacheField>
    <cacheField name="Toneladas" numFmtId="166">
      <sharedItems containsSemiMixedTypes="0" containsString="0" containsNumber="1" minValue="1" maxValue="34"/>
    </cacheField>
    <cacheField name="mes" numFmtId="0">
      <sharedItems count="2">
        <s v="03 marzo"/>
        <s v="04 abril"/>
      </sharedItems>
    </cacheField>
    <cacheField name="Flete" numFmtId="4">
      <sharedItems containsSemiMixedTypes="0" containsString="0" containsNumber="1" minValue="0" maxValue="62.21999382906511"/>
    </cacheField>
    <cacheField name="flete tn" numFmtId="4">
      <sharedItems containsSemiMixedTypes="0" containsString="0" containsNumber="1" minValue="0" maxValue="62.21999382906511"/>
    </cacheField>
    <cacheField name="Compañía Nombre Cor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41">
  <r>
    <n v="1002193279"/>
    <s v="UE01"/>
    <x v="0"/>
    <d v="1899-12-30T04:39:00"/>
    <x v="0"/>
    <s v="9000801040"/>
    <s v="012-022-00314124"/>
    <n v="2563.1999999999998"/>
    <n v="2873.87"/>
    <s v="ZPVN"/>
    <s v="40562395"/>
    <s v="0000388253"/>
    <n v="8002806384"/>
    <x v="0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610"/>
    <n v="18000"/>
    <n v="8610"/>
    <n v="190.8"/>
    <m/>
    <x v="0"/>
    <n v="16"/>
    <s v="16"/>
    <n v="18"/>
    <x v="0"/>
    <n v="0.53"/>
    <n v="10.600000000000001"/>
    <s v="TRANSPORTE PROPIO"/>
    <n v="1013643"/>
    <s v="POZO TARUPI MARCELO JAVIER"/>
    <x v="0"/>
  </r>
  <r>
    <n v="1002193269"/>
    <s v="UE01"/>
    <x v="0"/>
    <d v="1899-12-30T05:10:00"/>
    <x v="1"/>
    <s v=""/>
    <s v=""/>
    <n v="0"/>
    <n v="0"/>
    <s v="ZPRC"/>
    <s v="2500107563"/>
    <s v="0000388652"/>
    <n v="8002806375"/>
    <x v="1"/>
    <x v="1"/>
    <x v="1"/>
    <n v="32.71"/>
    <s v="T"/>
    <s v="101731"/>
    <x v="1"/>
    <s v="801733"/>
    <s v="DESTINO GRANEL."/>
    <x v="1"/>
    <s v="VIA PIFO A PINTAG"/>
    <x v="1"/>
    <s v="O-Pichincha-Itulcachi"/>
    <n v="105"/>
    <x v="1"/>
    <x v="1"/>
    <s v="100015500"/>
    <s v="FARINANGO MANUEL"/>
    <s v="ZECI"/>
    <x v="1"/>
    <s v="2"/>
    <s v="Sin Pallet"/>
    <n v="0"/>
    <n v="0"/>
    <x v="0"/>
    <n v="50930"/>
    <n v="32710"/>
    <n v="18220"/>
    <n v="303.88"/>
    <m/>
    <x v="1"/>
    <n v="16"/>
    <s v="16"/>
    <n v="32.71"/>
    <x v="0"/>
    <n v="9.2901253439315195"/>
    <n v="9.2901253439315195"/>
    <s v="TRANSCONCEM CIA. LTDA."/>
    <n v="1013227"/>
    <s v="COMPAÑIA DE TRANSPORTE PESADO"/>
    <x v="1"/>
  </r>
  <r>
    <n v="1002193270"/>
    <s v="UE01"/>
    <x v="0"/>
    <d v="1899-12-30T05:12:00"/>
    <x v="2"/>
    <s v=""/>
    <s v=""/>
    <n v="0"/>
    <n v="0"/>
    <s v="ZPRC"/>
    <s v="2500107564"/>
    <s v="0000388653"/>
    <n v="8002806376"/>
    <x v="2"/>
    <x v="2"/>
    <x v="2"/>
    <n v="31.77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550"/>
    <n v="31770"/>
    <n v="19780"/>
    <n v="295.14"/>
    <m/>
    <x v="1"/>
    <n v="16"/>
    <s v="16"/>
    <n v="31.77"/>
    <x v="0"/>
    <n v="9.2898961284230399"/>
    <n v="9.2898961284230399"/>
    <s v="TRANSCONCEM CIA.LTDA."/>
    <n v="1013227"/>
    <s v="COMPAÑIA DE TRANSPORTE PESADO"/>
    <x v="2"/>
  </r>
  <r>
    <n v="1002193292"/>
    <s v="UE01"/>
    <x v="0"/>
    <d v="1899-12-30T05:35:00"/>
    <x v="3"/>
    <s v="9000801045"/>
    <s v="012-022-00314126"/>
    <n v="2308.4499999999998"/>
    <n v="2588.25"/>
    <s v="ZPVN"/>
    <s v="40562882"/>
    <s v="P000031880"/>
    <n v="8002806403"/>
    <x v="3"/>
    <x v="3"/>
    <x v="3"/>
    <n v="360"/>
    <s v="BOL"/>
    <s v="102140"/>
    <x v="2"/>
    <s v="805199"/>
    <s v="FERRETERIA JOHN-SANTO DOMINGO"/>
    <x v="2"/>
    <s v="AV QUITO PRINCIPAL KM 23"/>
    <x v="2"/>
    <s v="O-Santodomingo -Alluriquin"/>
    <m/>
    <x v="2"/>
    <x v="2"/>
    <s v="100019189"/>
    <s v="SIMBAÑA EDWIN"/>
    <s v="ZEMT"/>
    <x v="3"/>
    <s v="2"/>
    <s v="Sin Pallet"/>
    <n v="0"/>
    <n v="0"/>
    <x v="0"/>
    <n v="25507.5"/>
    <n v="18052.5"/>
    <n v="7455"/>
    <n v="273.60000000000002"/>
    <m/>
    <x v="2"/>
    <n v="16"/>
    <s v="16"/>
    <n v="18"/>
    <x v="0"/>
    <n v="0.76"/>
    <n v="15.200000000000001"/>
    <s v="TRANSPORTE PROPIO"/>
    <n v="1014266"/>
    <s v="TRANSBOSNA CIA. LTDA."/>
    <x v="3"/>
  </r>
  <r>
    <n v="1002193292"/>
    <s v="UE01"/>
    <x v="0"/>
    <d v="1899-12-30T05:35:00"/>
    <x v="4"/>
    <s v="9000801044"/>
    <s v="012-022-00314125"/>
    <n v="800.21"/>
    <n v="897.21"/>
    <s v="ZPVN"/>
    <s v="40562883"/>
    <s v="P000031881"/>
    <n v="8002806402"/>
    <x v="3"/>
    <x v="4"/>
    <x v="4"/>
    <n v="120"/>
    <s v="BOL"/>
    <s v="102140"/>
    <x v="2"/>
    <s v="805199"/>
    <s v="FERRETERIA JOHN-SANTO DOMINGO"/>
    <x v="2"/>
    <s v="AV QUITO PRINCIPAL KM 23"/>
    <x v="2"/>
    <s v="O-Santodomingo -Alluriquin"/>
    <n v="218"/>
    <x v="2"/>
    <x v="2"/>
    <s v="100019189"/>
    <s v="SIMBAÑA EDWIN"/>
    <s v="ZEMT"/>
    <x v="3"/>
    <s v="2"/>
    <s v="Sin Pallet"/>
    <n v="0"/>
    <n v="0"/>
    <x v="0"/>
    <n v="13472.5"/>
    <n v="6017.5"/>
    <n v="7455"/>
    <n v="91.2"/>
    <m/>
    <x v="2"/>
    <n v="16"/>
    <s v="16"/>
    <n v="6"/>
    <x v="0"/>
    <n v="0.76"/>
    <n v="15.200000000000001"/>
    <s v="TRANSPORTE PROPIO"/>
    <n v="1014266"/>
    <s v="TRANSBOSNA CIA. LTDA."/>
    <x v="3"/>
  </r>
  <r>
    <n v="1002193271"/>
    <s v="UE01"/>
    <x v="0"/>
    <d v="1899-12-30T05:41:00"/>
    <x v="5"/>
    <s v="9000801046"/>
    <s v="012-022-00314127"/>
    <n v="3690.73"/>
    <n v="4138.07"/>
    <s v="ZPVN"/>
    <s v="40560039"/>
    <s v="0000387228"/>
    <n v="8002806377"/>
    <x v="4"/>
    <x v="2"/>
    <x v="2"/>
    <n v="31.74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080"/>
    <n v="31740"/>
    <n v="19340"/>
    <n v="0"/>
    <m/>
    <x v="3"/>
    <n v="16"/>
    <s v="16"/>
    <n v="31.74"/>
    <x v="0"/>
    <n v="0"/>
    <n v="0"/>
    <s v="HORMIANDES"/>
    <n v="1014407"/>
    <s v="HORMIANDES"/>
    <x v="4"/>
  </r>
  <r>
    <n v="1002193300"/>
    <s v="UE01"/>
    <x v="0"/>
    <d v="1899-12-30T05:50:00"/>
    <x v="6"/>
    <s v="9000801048"/>
    <s v="012-022-00314129"/>
    <n v="358.15"/>
    <n v="401.56"/>
    <s v="ZPVN"/>
    <s v="40562936"/>
    <s v="P000031903"/>
    <n v="8002806414"/>
    <x v="5"/>
    <x v="5"/>
    <x v="5"/>
    <n v="60"/>
    <s v="BOL"/>
    <s v="10001381"/>
    <x v="4"/>
    <s v="807202"/>
    <s v="BODEGA PRINCIPAL"/>
    <x v="4"/>
    <s v="24 DE MAYO Y ANA PAREDES"/>
    <x v="4"/>
    <s v="O-Cotopaxi-Salcedo"/>
    <m/>
    <x v="4"/>
    <x v="4"/>
    <s v="100020137"/>
    <s v="RACINES PATRICIO"/>
    <s v="ZETT"/>
    <x v="5"/>
    <s v="2"/>
    <s v="Sin Pallet"/>
    <n v="0"/>
    <n v="0"/>
    <x v="0"/>
    <n v="12494.545"/>
    <n v="3004.5450000000001"/>
    <n v="9490"/>
    <n v="45.6"/>
    <m/>
    <x v="4"/>
    <n v="16"/>
    <s v="16"/>
    <n v="3"/>
    <x v="0"/>
    <n v="0.76"/>
    <n v="15.200000000000001"/>
    <s v="TRANSPORTE PROPIO"/>
    <n v="1013820"/>
    <s v="SARABIA YEPEZ RUTH IRENE"/>
    <x v="5"/>
  </r>
  <r>
    <n v="1002193300"/>
    <s v="UE01"/>
    <x v="0"/>
    <d v="1899-12-30T05:50:00"/>
    <x v="7"/>
    <s v="9000801047"/>
    <s v="012-022-00314128"/>
    <n v="3882.87"/>
    <n v="4353.49"/>
    <s v="ZPVN"/>
    <s v="40562935"/>
    <s v="P000031902"/>
    <n v="8002806415"/>
    <x v="5"/>
    <x v="6"/>
    <x v="6"/>
    <n v="60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39535.455000000002"/>
    <n v="30045.455000000002"/>
    <n v="9490"/>
    <n v="456"/>
    <m/>
    <x v="4"/>
    <n v="16"/>
    <s v="16"/>
    <n v="30"/>
    <x v="0"/>
    <n v="0.76"/>
    <n v="15.2"/>
    <s v="TRANSPORTE PROPIO"/>
    <n v="1013820"/>
    <s v="SARABIA YEPEZ RUTH IRENE"/>
    <x v="5"/>
  </r>
  <r>
    <n v="1002193298"/>
    <s v="UE01"/>
    <x v="0"/>
    <d v="1899-12-30T05:54:00"/>
    <x v="8"/>
    <s v=""/>
    <s v=""/>
    <n v="0"/>
    <n v="0"/>
    <s v="ZPRC"/>
    <s v="2500107781"/>
    <s v="P000031897"/>
    <n v="8002806412"/>
    <x v="6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70"/>
    <n v="34050"/>
    <n v="17920"/>
    <n v="516.79999999999995"/>
    <m/>
    <x v="5"/>
    <n v="16"/>
    <s v="16"/>
    <n v="34"/>
    <x v="0"/>
    <n v="0.7599999999999999"/>
    <n v="15.2"/>
    <s v="TRANSPORTE PROPIO"/>
    <n v="1013625"/>
    <s v="CHICAIZA CHICAIZA CESAR ELOY"/>
    <x v="6"/>
  </r>
  <r>
    <n v="1002193291"/>
    <s v="UE01"/>
    <x v="0"/>
    <d v="1899-12-30T06:11:00"/>
    <x v="9"/>
    <s v=""/>
    <s v=""/>
    <n v="0"/>
    <n v="0"/>
    <s v="ZPRC"/>
    <s v="2500107684"/>
    <s v="P000031827"/>
    <n v="8002806399"/>
    <x v="7"/>
    <x v="7"/>
    <x v="7"/>
    <n v="120"/>
    <s v="BOL"/>
    <s v="101585"/>
    <x v="6"/>
    <s v="806421"/>
    <s v="CENTRO DE ACOPIO"/>
    <x v="5"/>
    <s v="AV GRAL PINTAG Y GUALACEO"/>
    <x v="5"/>
    <s v="O-Pichincha-Sangolqui"/>
    <m/>
    <x v="6"/>
    <x v="6"/>
    <s v="10003542"/>
    <s v="CASTELLANO SANCHEZ CARLOS ANDRES"/>
    <s v="ZEMT"/>
    <x v="7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  <n v="1013241"/>
    <s v="COMPAÑÍA DE TRANSPORTE DE CARGA PES"/>
    <x v="7"/>
  </r>
  <r>
    <n v="1002193291"/>
    <s v="UE01"/>
    <x v="0"/>
    <d v="1899-12-30T06:11:00"/>
    <x v="10"/>
    <s v=""/>
    <s v=""/>
    <n v="0"/>
    <n v="0"/>
    <s v="ZPRC"/>
    <s v="2500107683"/>
    <s v="P000031826"/>
    <n v="8002806400"/>
    <x v="7"/>
    <x v="5"/>
    <x v="5"/>
    <n v="120"/>
    <s v="BOL"/>
    <s v="101585"/>
    <x v="6"/>
    <s v="806421"/>
    <s v="CENTRO DE ACOPIO"/>
    <x v="5"/>
    <s v="AV GRAL PINTAG Y GUALACEO"/>
    <x v="5"/>
    <s v="O-Pichincha-Sangolqui"/>
    <m/>
    <x v="6"/>
    <x v="6"/>
    <s v="10003542"/>
    <s v="CASTELLANO SANCHEZ CARLOS ANDRES"/>
    <s v="ZEMT"/>
    <x v="7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  <n v="1013241"/>
    <s v="COMPAÑÍA DE TRANSPORTE DE CARGA PES"/>
    <x v="7"/>
  </r>
  <r>
    <n v="1002193291"/>
    <s v="UE01"/>
    <x v="0"/>
    <d v="1899-12-30T06:11:00"/>
    <x v="11"/>
    <s v=""/>
    <s v=""/>
    <n v="0"/>
    <n v="0"/>
    <s v="ZPRC"/>
    <s v="2500107682"/>
    <s v="P000031825"/>
    <n v="8002806401"/>
    <x v="7"/>
    <x v="6"/>
    <x v="6"/>
    <n v="24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16798.332999999999"/>
    <n v="12025"/>
    <n v="4773.3329999999996"/>
    <n v="129.6"/>
    <m/>
    <x v="6"/>
    <n v="16"/>
    <s v="16"/>
    <n v="12"/>
    <x v="0"/>
    <n v="0.53999999999999992"/>
    <n v="10.799999999999999"/>
    <s v="WILLYTRUCK S.A."/>
    <n v="1013241"/>
    <s v="COMPAÑÍA DE TRANSPORTE DE CARGA PES"/>
    <x v="7"/>
  </r>
  <r>
    <n v="1002193342"/>
    <s v="UE01"/>
    <x v="0"/>
    <d v="1899-12-30T06:46:00"/>
    <x v="12"/>
    <s v="9000801052"/>
    <s v="012-022-00314130"/>
    <n v="2319.08"/>
    <n v="2600.17"/>
    <s v="ZPVN"/>
    <s v="40562966"/>
    <s v="P000031908"/>
    <n v="8002806458"/>
    <x v="8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50"/>
    <n v="18000"/>
    <n v="9050"/>
    <n v="248.4"/>
    <m/>
    <x v="7"/>
    <n v="16"/>
    <s v="16"/>
    <n v="18"/>
    <x v="0"/>
    <n v="0.69000000000000006"/>
    <n v="13.8"/>
    <s v="TRANSPORTE PROPIO"/>
    <n v="1013388"/>
    <s v="CAMPAÑA MALDONADO BLANCA CECILIA"/>
    <x v="8"/>
  </r>
  <r>
    <n v="1002193369"/>
    <s v="UE01"/>
    <x v="0"/>
    <d v="1899-12-30T07:41:00"/>
    <x v="13"/>
    <s v="9000801128"/>
    <s v="012-022-00314131"/>
    <n v="4092"/>
    <n v="4587.9799999999996"/>
    <s v="ZPVN"/>
    <s v="40562861"/>
    <s v="0000388893"/>
    <n v="8002806483"/>
    <x v="9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6429"/>
    <s v="PAREDES PEREZ JHONNY FABRICIO"/>
    <s v="ZETT"/>
    <x v="9"/>
    <s v="2"/>
    <s v="Sin Pallet"/>
    <n v="0"/>
    <n v="0"/>
    <x v="0"/>
    <n v="50050"/>
    <n v="33050"/>
    <n v="17000"/>
    <n v="620.4"/>
    <m/>
    <x v="8"/>
    <n v="16"/>
    <s v="16"/>
    <n v="33"/>
    <x v="0"/>
    <n v="0.94"/>
    <n v="18.8"/>
    <s v="TRANSPORTE PROPIO"/>
    <n v="1019410"/>
    <s v="POZO VILLAFUERTE EDISON ROBERTO"/>
    <x v="9"/>
  </r>
  <r>
    <n v="1002193373"/>
    <s v="UE01"/>
    <x v="0"/>
    <d v="1899-12-30T08:10:00"/>
    <x v="14"/>
    <s v=""/>
    <s v=""/>
    <n v="0"/>
    <n v="0"/>
    <s v="ZPRC"/>
    <s v="2500107487"/>
    <s v="0000387995"/>
    <n v="8002806486"/>
    <x v="10"/>
    <x v="1"/>
    <x v="1"/>
    <n v="29.95"/>
    <s v="T"/>
    <s v="101660"/>
    <x v="9"/>
    <s v="804646"/>
    <s v="PLANTA TECHCEM"/>
    <x v="8"/>
    <s v="ENTREGA EN PLANTA OTAVALO"/>
    <x v="8"/>
    <s v="O-Imbabura-Otavalo"/>
    <n v="8"/>
    <x v="1"/>
    <x v="1"/>
    <s v="100015104"/>
    <s v="ESQUIVEL FLAVIO"/>
    <s v="ZECI"/>
    <x v="10"/>
    <s v="2"/>
    <s v="Sin Pallet"/>
    <n v="0"/>
    <n v="0"/>
    <x v="1"/>
    <n v="48800"/>
    <n v="29950"/>
    <n v="18850"/>
    <n v="0"/>
    <m/>
    <x v="1"/>
    <n v="16"/>
    <s v="16"/>
    <n v="29.95"/>
    <x v="0"/>
    <n v="0"/>
    <n v="0"/>
    <s v="TRANSCONCEM CIA. LTDA."/>
    <n v="1013227"/>
    <s v="COMPAÑIA DE TRANSPORTE PESADO"/>
    <x v="10"/>
  </r>
  <r>
    <n v="1002193412"/>
    <s v="UE01"/>
    <x v="0"/>
    <d v="1899-12-30T08:34:00"/>
    <x v="15"/>
    <s v="9000801131"/>
    <s v="012-022-00314133"/>
    <n v="1108.8"/>
    <n v="1243.2"/>
    <s v="ZPVN"/>
    <s v="40562899"/>
    <s v="0000388934"/>
    <n v="8002806534"/>
    <x v="11"/>
    <x v="6"/>
    <x v="6"/>
    <n v="160"/>
    <s v="BOL"/>
    <s v="10005140"/>
    <x v="10"/>
    <s v="809639"/>
    <s v="FERRIKENS"/>
    <x v="1"/>
    <s v="RIO SAN PEDRO 61-33"/>
    <x v="9"/>
    <s v="O-Pichincha-Cumbaya"/>
    <m/>
    <x v="9"/>
    <x v="9"/>
    <s v="100020335"/>
    <s v="HARO LUIS"/>
    <s v="ZEMU"/>
    <x v="11"/>
    <s v="2"/>
    <s v="Sin Pallet"/>
    <n v="0"/>
    <n v="0"/>
    <x v="0"/>
    <n v="12568.333000000001"/>
    <n v="8013.3329999999996"/>
    <n v="4555"/>
    <n v="73.599999999999994"/>
    <m/>
    <x v="9"/>
    <n v="16"/>
    <s v="16"/>
    <n v="8"/>
    <x v="0"/>
    <n v="0.45999999999999996"/>
    <n v="9.1999999999999993"/>
    <s v="SANJOPAS S.A."/>
    <n v="1013262"/>
    <s v="SEGOVIA ERAZO PATRICIA ALEXANDRA"/>
    <x v="11"/>
  </r>
  <r>
    <n v="1002193412"/>
    <s v="UE01"/>
    <x v="0"/>
    <d v="1899-12-30T08:34:00"/>
    <x v="16"/>
    <s v="9000801130"/>
    <s v="012-022-00314132"/>
    <n v="1386"/>
    <n v="1553.99"/>
    <s v="ZPVN"/>
    <s v="40562900"/>
    <s v="0000388933"/>
    <n v="8002806533"/>
    <x v="11"/>
    <x v="6"/>
    <x v="6"/>
    <n v="200"/>
    <s v="BOL"/>
    <s v="101624"/>
    <x v="11"/>
    <s v="802004"/>
    <s v="CUMBAYA"/>
    <x v="1"/>
    <s v="PASANDO SEMAFORO DE CUMBAYA"/>
    <x v="9"/>
    <s v="O-Pichincha-Cumbaya"/>
    <n v="113"/>
    <x v="9"/>
    <x v="9"/>
    <s v="100020335"/>
    <s v="HARO LUIS"/>
    <s v="ZEMU"/>
    <x v="11"/>
    <s v="2"/>
    <s v="Sin Pallet"/>
    <n v="0"/>
    <n v="0"/>
    <x v="0"/>
    <n v="14571.666999999999"/>
    <n v="10016.666999999999"/>
    <n v="4555"/>
    <n v="92"/>
    <m/>
    <x v="9"/>
    <n v="16"/>
    <s v="16"/>
    <n v="10"/>
    <x v="0"/>
    <n v="0.46"/>
    <n v="9.1999999999999993"/>
    <s v="SANJOPAS S.A."/>
    <n v="1013262"/>
    <s v="SEGOVIA ERAZO PATRICIA ALEXANDRA"/>
    <x v="11"/>
  </r>
  <r>
    <n v="1002193410"/>
    <s v="UE01"/>
    <x v="0"/>
    <d v="1899-12-30T08:36:00"/>
    <x v="17"/>
    <s v="9000801133"/>
    <s v="012-022-00314135"/>
    <n v="233.25"/>
    <n v="261.52"/>
    <s v="ZPVN"/>
    <s v="40562873"/>
    <s v="P000031874"/>
    <n v="8002806531"/>
    <x v="12"/>
    <x v="5"/>
    <x v="5"/>
    <n v="40"/>
    <s v="BOL"/>
    <s v="101680"/>
    <x v="12"/>
    <s v="801411"/>
    <s v="BLOQUERA SALCEDO"/>
    <x v="4"/>
    <s v="VIA SALCEDO PANAMERICANA ANTES DE S"/>
    <x v="4"/>
    <s v="O-Cotopaxi-Salcedo"/>
    <m/>
    <x v="10"/>
    <x v="10"/>
    <s v="100014834"/>
    <s v="TIGASI MARIO"/>
    <s v="ZETT"/>
    <x v="12"/>
    <s v="2"/>
    <s v="Sin Pallet"/>
    <n v="0"/>
    <n v="0"/>
    <x v="0"/>
    <n v="10748.529"/>
    <n v="2003.529"/>
    <n v="8745"/>
    <n v="30.4"/>
    <m/>
    <x v="10"/>
    <n v="16"/>
    <s v="16"/>
    <n v="2"/>
    <x v="0"/>
    <n v="0.76"/>
    <n v="15.2"/>
    <s v="TRANSPORTE PROPIO"/>
    <n v="1013863"/>
    <s v="DISTRIBUCIONES NARANJO"/>
    <x v="12"/>
  </r>
  <r>
    <n v="1002193410"/>
    <s v="UE01"/>
    <x v="0"/>
    <d v="1899-12-30T08:36:00"/>
    <x v="18"/>
    <s v="9000801132"/>
    <s v="012-022-00314134"/>
    <n v="4066.08"/>
    <n v="4558.92"/>
    <s v="ZPVN"/>
    <s v="40562872"/>
    <s v="P000031873"/>
    <n v="8002806532"/>
    <x v="12"/>
    <x v="6"/>
    <x v="6"/>
    <n v="64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40801.470999999998"/>
    <n v="32056.471000000001"/>
    <n v="8745"/>
    <n v="486.4"/>
    <m/>
    <x v="10"/>
    <n v="16"/>
    <s v="16"/>
    <n v="32"/>
    <x v="0"/>
    <n v="0.76"/>
    <n v="15.2"/>
    <s v="TRANSPORTE PROPIO"/>
    <n v="1013863"/>
    <s v="DISTRIBUCIONES NARANJO"/>
    <x v="12"/>
  </r>
  <r>
    <n v="1002193396"/>
    <s v="UE01"/>
    <x v="0"/>
    <d v="1899-12-30T08:42:00"/>
    <x v="19"/>
    <s v="9000801135"/>
    <s v="012-022-00314136"/>
    <n v="3235.2"/>
    <n v="3627.32"/>
    <s v="ZPVN"/>
    <s v="40562776"/>
    <s v="P000031852"/>
    <n v="8002806513"/>
    <x v="13"/>
    <x v="6"/>
    <x v="6"/>
    <n v="480"/>
    <s v="BOL"/>
    <s v="101628"/>
    <x v="13"/>
    <s v="801023"/>
    <s v="LOCAL TUMBACO"/>
    <x v="1"/>
    <s v="FCO. DE ORELLANA S/N Y"/>
    <x v="10"/>
    <s v="O-Pichincha-Tumbaco"/>
    <n v="110"/>
    <x v="11"/>
    <x v="11"/>
    <s v="100014920"/>
    <s v="AMAGUAYA HECTOR"/>
    <s v="ZEMT"/>
    <x v="13"/>
    <s v="1"/>
    <s v="Con Pallet"/>
    <n v="0.05"/>
    <n v="24"/>
    <x v="0"/>
    <n v="40420"/>
    <n v="24050"/>
    <n v="16370"/>
    <n v="220.8"/>
    <m/>
    <x v="11"/>
    <n v="16"/>
    <s v="16"/>
    <n v="24"/>
    <x v="0"/>
    <n v="0.46"/>
    <n v="9.2000000000000011"/>
    <s v="TRAPSA C.A."/>
    <n v="1013273"/>
    <s v="YEPEZ DIAZ LEONEL MANUEL"/>
    <x v="13"/>
  </r>
  <r>
    <n v="1002193441"/>
    <s v="UE01"/>
    <x v="0"/>
    <d v="1899-12-30T08:53:00"/>
    <x v="20"/>
    <s v="9000801137"/>
    <s v="012-022-00314137"/>
    <n v="2534.4"/>
    <n v="2841.59"/>
    <s v="ZPVN"/>
    <s v="40561596"/>
    <s v="0000387294"/>
    <n v="8002806558"/>
    <x v="14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7010"/>
    <n v="18060"/>
    <n v="8950"/>
    <n v="68.400000000000006"/>
    <m/>
    <x v="12"/>
    <n v="16"/>
    <s v="16"/>
    <n v="18"/>
    <x v="0"/>
    <n v="0.19"/>
    <n v="3.8000000000000003"/>
    <s v="TRANSPORTE PROPIO"/>
    <n v="1013603"/>
    <s v="CALDERON RIVERA FABIAN TARQUINO"/>
    <x v="14"/>
  </r>
  <r>
    <n v="1002193453"/>
    <s v="UE01"/>
    <x v="0"/>
    <d v="1899-12-30T09:14:00"/>
    <x v="21"/>
    <s v=""/>
    <s v=""/>
    <n v="0"/>
    <n v="0"/>
    <s v="ZPRC"/>
    <s v="2500107784"/>
    <s v="P000031901"/>
    <n v="8002806571"/>
    <x v="15"/>
    <x v="7"/>
    <x v="7"/>
    <n v="360"/>
    <s v="BOL"/>
    <s v="101633"/>
    <x v="15"/>
    <s v="803189"/>
    <s v="SACOS BODEGA LASSO"/>
    <x v="6"/>
    <s v="PANAMERICANA NORTE"/>
    <x v="6"/>
    <s v="O-Cotopaxi-Lasso"/>
    <n v="178"/>
    <x v="13"/>
    <x v="13"/>
    <s v="100014839"/>
    <s v="MALDONADO WILZON"/>
    <s v="ZEMU"/>
    <x v="15"/>
    <s v="2"/>
    <s v="Sin Pallet"/>
    <n v="0"/>
    <n v="0"/>
    <x v="0"/>
    <n v="27180"/>
    <n v="18020"/>
    <n v="9160"/>
    <n v="248.4"/>
    <m/>
    <x v="13"/>
    <n v="16"/>
    <s v="16"/>
    <n v="18"/>
    <x v="0"/>
    <n v="0.69000000000000006"/>
    <n v="13.8"/>
    <s v="ALQUINGA&amp;ALQUINGA"/>
    <n v="10003460"/>
    <s v="MALDONADO LASSO WILZON GUIDO"/>
    <x v="15"/>
  </r>
  <r>
    <n v="1002193473"/>
    <s v="UE01"/>
    <x v="0"/>
    <d v="1899-12-30T09:23:00"/>
    <x v="22"/>
    <s v=""/>
    <s v=""/>
    <n v="0"/>
    <n v="0"/>
    <s v="ZPRC"/>
    <s v="2500107787"/>
    <s v="P000031909"/>
    <n v="8002806589"/>
    <x v="16"/>
    <x v="7"/>
    <x v="7"/>
    <n v="360"/>
    <s v="BOL"/>
    <s v="101633"/>
    <x v="15"/>
    <s v="803189"/>
    <s v="SACOS BODEGA LASSO"/>
    <x v="6"/>
    <s v="PANAMERICANA NORTE"/>
    <x v="6"/>
    <s v="O-Cotopaxi-Lasso"/>
    <n v="178"/>
    <x v="2"/>
    <x v="2"/>
    <s v="100015032"/>
    <s v="HEREDIA LUIS"/>
    <s v="ZEMU"/>
    <x v="16"/>
    <s v="2"/>
    <s v="Sin Pallet"/>
    <n v="0"/>
    <n v="0"/>
    <x v="0"/>
    <n v="26990"/>
    <n v="18030"/>
    <n v="8960"/>
    <n v="248.4"/>
    <m/>
    <x v="2"/>
    <n v="16"/>
    <s v="16"/>
    <n v="18"/>
    <x v="0"/>
    <n v="0.69000000000000006"/>
    <n v="13.8"/>
    <s v="TRANSPORTE PROPIO"/>
    <n v="1014266"/>
    <s v="TRANSBOSNA CIA. LTDA."/>
    <x v="16"/>
  </r>
  <r>
    <n v="1002193482"/>
    <s v="UE01"/>
    <x v="0"/>
    <d v="1899-12-30T09:49:00"/>
    <x v="23"/>
    <s v="9000801151"/>
    <s v="012-022-00314139"/>
    <n v="1278.53"/>
    <n v="1433.49"/>
    <s v="ZPVN"/>
    <s v="40562877"/>
    <s v="P000031877"/>
    <n v="8002806599"/>
    <x v="17"/>
    <x v="7"/>
    <x v="7"/>
    <n v="20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5021"/>
    <s v="PUNGUIL VICTOR"/>
    <s v="ZETT"/>
    <x v="17"/>
    <s v="2"/>
    <s v="Sin Pallet"/>
    <n v="0"/>
    <n v="0"/>
    <x v="0"/>
    <n v="19024.241999999998"/>
    <n v="10024.242"/>
    <n v="9000"/>
    <n v="156"/>
    <m/>
    <x v="10"/>
    <n v="16"/>
    <s v="16"/>
    <n v="10"/>
    <x v="0"/>
    <n v="0.78"/>
    <n v="15.6"/>
    <s v="TRANSPORTE PROPIO"/>
    <n v="1013863"/>
    <s v="DISTRIBUCIONES NARANJO"/>
    <x v="17"/>
  </r>
  <r>
    <n v="1002193482"/>
    <s v="UE01"/>
    <x v="0"/>
    <d v="1899-12-30T09:49:00"/>
    <x v="24"/>
    <s v="9000801150"/>
    <s v="012-022-00314138"/>
    <n v="2922.49"/>
    <n v="3276.72"/>
    <s v="ZPVN"/>
    <s v="40562876"/>
    <s v="P000031876"/>
    <n v="8002806600"/>
    <x v="17"/>
    <x v="6"/>
    <x v="6"/>
    <n v="4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32055.758000000002"/>
    <n v="23055.758000000002"/>
    <n v="9000"/>
    <n v="358.8"/>
    <m/>
    <x v="10"/>
    <n v="16"/>
    <s v="16"/>
    <n v="23"/>
    <x v="0"/>
    <n v="0.78"/>
    <n v="15.6"/>
    <s v="TRANSPORTE PROPIO"/>
    <n v="1013863"/>
    <s v="DISTRIBUCIONES NARANJO"/>
    <x v="17"/>
  </r>
  <r>
    <n v="1002193477"/>
    <s v="UE01"/>
    <x v="0"/>
    <d v="1899-12-30T09:51:00"/>
    <x v="25"/>
    <s v="9000801153"/>
    <s v="012-022-00314140"/>
    <n v="2439.65"/>
    <n v="2735.35"/>
    <s v="ZPVN"/>
    <s v="40562997"/>
    <s v="P000031918"/>
    <n v="8002806593"/>
    <x v="18"/>
    <x v="6"/>
    <x v="6"/>
    <n v="360"/>
    <s v="BOL"/>
    <s v="101683"/>
    <x v="16"/>
    <s v="806828"/>
    <s v="FERRETERÍA IMBAQUINGO-COTACACHI"/>
    <x v="11"/>
    <s v="ELEODORO DE LA TORRE Y GARCIA MOREN"/>
    <x v="13"/>
    <s v="O-Imbabura-Selvaalegre"/>
    <n v="150"/>
    <x v="14"/>
    <x v="14"/>
    <s v="100015134"/>
    <s v="NICOLALDE FABIAN"/>
    <s v="ZEMU"/>
    <x v="18"/>
    <s v="2"/>
    <s v="Sin Pallet"/>
    <n v="0"/>
    <n v="0"/>
    <x v="0"/>
    <n v="27140"/>
    <n v="18080"/>
    <n v="9060"/>
    <n v="234"/>
    <m/>
    <x v="14"/>
    <n v="16"/>
    <s v="16"/>
    <n v="18"/>
    <x v="0"/>
    <n v="0.65"/>
    <n v="13"/>
    <s v="SANJOPAS S.A."/>
    <n v="1014339"/>
    <s v="NICOLALDE FLORES MILTON FABIAN"/>
    <x v="18"/>
  </r>
  <r>
    <n v="1002193489"/>
    <s v="UE01"/>
    <x v="0"/>
    <d v="1899-12-30T09:55:00"/>
    <x v="26"/>
    <s v="9000801156"/>
    <s v="012-022-00314141"/>
    <n v="4268.8"/>
    <n v="4786.21"/>
    <s v="ZPVN"/>
    <s v="40563018"/>
    <s v="0000389029"/>
    <n v="8002806608"/>
    <x v="19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5"/>
    <x v="15"/>
    <s v="100015160"/>
    <s v="MORAN ALONSO"/>
    <s v="ZETT"/>
    <x v="19"/>
    <s v="1"/>
    <s v="Con Pallet"/>
    <n v="0.05"/>
    <n v="32"/>
    <x v="0"/>
    <n v="50610"/>
    <n v="32040"/>
    <n v="18570"/>
    <n v="659.2"/>
    <m/>
    <x v="15"/>
    <n v="16"/>
    <s v="16"/>
    <n v="32"/>
    <x v="0"/>
    <n v="1.03"/>
    <n v="20.6"/>
    <s v="SANJOPAS S.A."/>
    <n v="1013871"/>
    <s v="MORAN PERUGACHI ALONSO"/>
    <x v="19"/>
  </r>
  <r>
    <n v="1002193502"/>
    <s v="UE01"/>
    <x v="0"/>
    <d v="1899-12-30T09:56:00"/>
    <x v="27"/>
    <s v=""/>
    <s v=""/>
    <n v="0"/>
    <n v="0"/>
    <s v="ZPRC"/>
    <s v="2500107679"/>
    <s v="P000031821"/>
    <n v="8002806622"/>
    <x v="20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060"/>
    <n v="24020"/>
    <n v="14040"/>
    <n v="259.2"/>
    <m/>
    <x v="6"/>
    <n v="16"/>
    <s v="16"/>
    <n v="24"/>
    <x v="0"/>
    <n v="0.53999999999999992"/>
    <n v="10.799999999999999"/>
    <s v="WILLYTRUCK S.A."/>
    <n v="1013241"/>
    <s v="COMPAÑÍA DE TRANSPORTE DE CARGA PES"/>
    <x v="20"/>
  </r>
  <r>
    <n v="1002193509"/>
    <s v="UE01"/>
    <x v="0"/>
    <d v="1899-12-30T10:18:00"/>
    <x v="28"/>
    <s v="9000801158"/>
    <s v="012-022-00314142"/>
    <n v="2329.7199999999998"/>
    <n v="2612.1"/>
    <s v="ZPVN"/>
    <s v="40562971"/>
    <s v="P000031910"/>
    <n v="8002806630"/>
    <x v="21"/>
    <x v="6"/>
    <x v="6"/>
    <n v="360"/>
    <s v="BOL"/>
    <s v="101796"/>
    <x v="18"/>
    <s v="800877"/>
    <s v="BODEGA PRINCIPAL..,"/>
    <x v="13"/>
    <s v="POLICARPA TINAJERO S/N Y LAS MANZAN"/>
    <x v="15"/>
    <s v="O-Tungurahua-Cevallos"/>
    <n v="259"/>
    <x v="16"/>
    <x v="16"/>
    <s v="100022266"/>
    <s v="CALDERON REYES SEGUNDO JORGE"/>
    <s v="ZEMU"/>
    <x v="21"/>
    <s v="2"/>
    <s v="Sin Pallet"/>
    <n v="0"/>
    <n v="0"/>
    <x v="0"/>
    <n v="27100"/>
    <n v="18020"/>
    <n v="9080"/>
    <n v="338.4"/>
    <m/>
    <x v="16"/>
    <n v="16"/>
    <s v="16"/>
    <n v="18"/>
    <x v="0"/>
    <n v="0.94"/>
    <n v="18.799999999999997"/>
    <s v="LA ARMENIA S.A."/>
    <n v="1020060"/>
    <s v="FUERTES RUEDA HUGO BALDOMERO"/>
    <x v="21"/>
  </r>
  <r>
    <n v="1002193520"/>
    <s v="UE01"/>
    <x v="0"/>
    <d v="1899-12-30T10:23:00"/>
    <x v="29"/>
    <s v=""/>
    <s v=""/>
    <n v="0"/>
    <n v="0"/>
    <s v="ZPRC"/>
    <s v="2500107797"/>
    <s v="P000031934"/>
    <n v="8002806645"/>
    <x v="22"/>
    <x v="7"/>
    <x v="7"/>
    <n v="160"/>
    <s v="BOL"/>
    <s v="101633"/>
    <x v="15"/>
    <s v="803189"/>
    <s v="SACOS BODEGA LASSO"/>
    <x v="6"/>
    <s v="PANAMERICANA NORTE"/>
    <x v="6"/>
    <s v="O-Cotopaxi-Lasso"/>
    <m/>
    <x v="17"/>
    <x v="17"/>
    <s v="100015037"/>
    <s v="PUMA JOSE"/>
    <s v="ZEMU"/>
    <x v="22"/>
    <s v="2"/>
    <s v="Sin Pallet"/>
    <n v="0"/>
    <n v="0"/>
    <x v="0"/>
    <n v="12393.333000000001"/>
    <n v="8013.3329999999996"/>
    <n v="4380"/>
    <n v="110.4"/>
    <m/>
    <x v="17"/>
    <n v="16"/>
    <s v="16"/>
    <n v="8"/>
    <x v="0"/>
    <n v="0.69000000000000006"/>
    <n v="13.8"/>
    <s v="TRANSPORTE PROPIO"/>
    <n v="1013627"/>
    <s v="CAMPAÑA MALDONADO MIGUEL ANGEL"/>
    <x v="22"/>
  </r>
  <r>
    <n v="1002193520"/>
    <s v="UE01"/>
    <x v="0"/>
    <d v="1899-12-30T10:23:00"/>
    <x v="30"/>
    <s v=""/>
    <s v=""/>
    <n v="0"/>
    <n v="0"/>
    <s v="ZPRC"/>
    <s v="2500107796"/>
    <s v="P000031933"/>
    <n v="8002806644"/>
    <x v="22"/>
    <x v="6"/>
    <x v="6"/>
    <n v="20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14396.666999999999"/>
    <n v="10016.666999999999"/>
    <n v="4380"/>
    <n v="138"/>
    <m/>
    <x v="17"/>
    <n v="16"/>
    <s v="16"/>
    <n v="10"/>
    <x v="0"/>
    <n v="0.69"/>
    <n v="13.8"/>
    <s v="TRANSPORTE PROPIO"/>
    <n v="1013627"/>
    <s v="CAMPAÑA MALDONADO MIGUEL ANGEL"/>
    <x v="22"/>
  </r>
  <r>
    <n v="1002193487"/>
    <s v="UE01"/>
    <x v="0"/>
    <d v="1899-12-30T10:31:00"/>
    <x v="31"/>
    <s v="9000801171"/>
    <s v="012-022-00314143"/>
    <n v="4268.8"/>
    <n v="4786.21"/>
    <s v="ZPVN"/>
    <s v="40563018"/>
    <s v="0000389027"/>
    <n v="8002806605"/>
    <x v="23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8"/>
    <x v="18"/>
    <s v="100019606"/>
    <s v="MORALES SANTIAGO"/>
    <s v="ZETT"/>
    <x v="23"/>
    <s v="1"/>
    <s v="Con Pallet"/>
    <n v="0.05"/>
    <n v="32"/>
    <x v="0"/>
    <n v="50970"/>
    <n v="32050"/>
    <n v="18920"/>
    <n v="659.2"/>
    <m/>
    <x v="18"/>
    <n v="16"/>
    <s v="16"/>
    <n v="32"/>
    <x v="0"/>
    <n v="1.03"/>
    <n v="20.6"/>
    <s v="LA ARMENIA S.A."/>
    <n v="1021830"/>
    <s v="MORALES GARZON CHRISTIAN SANTIAGO"/>
    <x v="23"/>
  </r>
  <r>
    <n v="1002193492"/>
    <s v="UE01"/>
    <x v="0"/>
    <d v="1899-12-30T10:32:00"/>
    <x v="32"/>
    <s v="9000801178"/>
    <s v="012-022-00314144"/>
    <n v="4371.2"/>
    <n v="4901.01"/>
    <s v="ZPVN"/>
    <s v="40562827"/>
    <s v="0000389002"/>
    <n v="8002806612"/>
    <x v="24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19"/>
    <x v="19"/>
    <s v="100019674"/>
    <s v="CHAMBA BRAYAN"/>
    <s v="ZETT"/>
    <x v="24"/>
    <s v="1"/>
    <s v="Con Pallet"/>
    <n v="0.05"/>
    <n v="32"/>
    <x v="0"/>
    <n v="50150"/>
    <n v="32040"/>
    <n v="18110"/>
    <n v="371.2"/>
    <m/>
    <x v="19"/>
    <n v="16"/>
    <s v="16"/>
    <n v="32"/>
    <x v="0"/>
    <n v="0.57999999999999996"/>
    <n v="11.6"/>
    <s v="LIDENORTI S.A."/>
    <n v="1013548"/>
    <s v="POZO FUENTES DIEGO FRANCISCO"/>
    <x v="24"/>
  </r>
  <r>
    <n v="1002193516"/>
    <s v="UE01"/>
    <x v="0"/>
    <d v="1899-12-30T10:37:00"/>
    <x v="33"/>
    <s v="9000801220"/>
    <s v="012-022-00314145"/>
    <n v="3153.6"/>
    <n v="3535.83"/>
    <s v="ZPVN"/>
    <s v="40562799"/>
    <s v="0000388787"/>
    <n v="8002806640"/>
    <x v="25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20"/>
    <x v="20"/>
    <s v="100015045"/>
    <s v="MORAN JOSE"/>
    <s v="ZEMT"/>
    <x v="25"/>
    <s v="2"/>
    <s v="Sin Pallet"/>
    <n v="0"/>
    <n v="0"/>
    <x v="0"/>
    <n v="39630"/>
    <n v="24030"/>
    <n v="15600"/>
    <n v="355.2"/>
    <m/>
    <x v="20"/>
    <n v="16"/>
    <s v="16"/>
    <n v="24"/>
    <x v="0"/>
    <n v="0.74"/>
    <n v="14.799999999999999"/>
    <s v="TRANSSJQ S.A."/>
    <n v="1016455"/>
    <s v="MEDIAVILLA VALENZUELA MILTON SANTIA"/>
    <x v="25"/>
  </r>
  <r>
    <n v="1002193533"/>
    <s v="UE01"/>
    <x v="0"/>
    <d v="1899-12-30T10:40:00"/>
    <x v="34"/>
    <s v=""/>
    <s v=""/>
    <n v="0"/>
    <n v="0"/>
    <s v="ZPRC"/>
    <s v="2500107793"/>
    <s v="P000031927"/>
    <n v="8002806659"/>
    <x v="26"/>
    <x v="7"/>
    <x v="7"/>
    <n v="280"/>
    <s v="BOL"/>
    <s v="101633"/>
    <x v="15"/>
    <s v="806465"/>
    <s v="BODEGA SACOS BRAZALES PATRICIO NUÑE"/>
    <x v="6"/>
    <s v="AV 10 DE AGOSTO"/>
    <x v="17"/>
    <s v="O-Cotopaxi-Latacunga"/>
    <m/>
    <x v="21"/>
    <x v="21"/>
    <s v="10000371"/>
    <s v="PERUGACHI MORENO DARWIN SANTIAGO"/>
    <s v="ZEMU"/>
    <x v="26"/>
    <s v="2"/>
    <s v="Sin Pallet"/>
    <n v="0"/>
    <n v="0"/>
    <x v="0"/>
    <n v="18608.888999999999"/>
    <n v="14038.888999999999"/>
    <n v="4570"/>
    <n v="207.2"/>
    <m/>
    <x v="21"/>
    <n v="16"/>
    <s v="16"/>
    <n v="14"/>
    <x v="0"/>
    <n v="0.74"/>
    <n v="14.799999999999999"/>
    <s v="TRIMPESAS S.A."/>
    <n v="1013819"/>
    <s v="ESPARZA ENDARA GUIDO MAURICIO"/>
    <x v="26"/>
  </r>
  <r>
    <n v="1002193533"/>
    <s v="UE01"/>
    <x v="0"/>
    <d v="1899-12-30T10:40:00"/>
    <x v="35"/>
    <s v=""/>
    <s v=""/>
    <n v="0"/>
    <n v="0"/>
    <s v="ZPRC"/>
    <s v="2500107792"/>
    <s v="P000031926"/>
    <n v="8002806658"/>
    <x v="26"/>
    <x v="6"/>
    <x v="6"/>
    <n v="80"/>
    <s v="BOL"/>
    <s v="101633"/>
    <x v="15"/>
    <s v="806465"/>
    <s v="BODEGA SACOS BRAZALES PATRICIO NUÑE"/>
    <x v="6"/>
    <s v="AV 10 DE AGOSTO"/>
    <x v="17"/>
    <s v="O-Cotopaxi-Latacunga"/>
    <n v="198"/>
    <x v="21"/>
    <x v="21"/>
    <s v="10000371"/>
    <s v="PERUGACHI MORENO DARWIN SANTIAGO"/>
    <s v="ZEMU"/>
    <x v="26"/>
    <s v="2"/>
    <s v="Sin Pallet"/>
    <n v="0"/>
    <n v="0"/>
    <x v="0"/>
    <n v="8581.1110000000008"/>
    <n v="4011.1109999999999"/>
    <n v="4570"/>
    <n v="59.2"/>
    <m/>
    <x v="21"/>
    <n v="16"/>
    <s v="16"/>
    <n v="4"/>
    <x v="0"/>
    <n v="0.74"/>
    <n v="14.8"/>
    <s v="TRIMPESAS S.A."/>
    <n v="1013819"/>
    <s v="ESPARZA ENDARA GUIDO MAURICIO"/>
    <x v="26"/>
  </r>
  <r>
    <n v="1002193548"/>
    <s v="UE01"/>
    <x v="0"/>
    <d v="1899-12-30T10:45:00"/>
    <x v="36"/>
    <s v="9000801272"/>
    <s v="012-022-00314146"/>
    <n v="2070"/>
    <n v="2320.9"/>
    <s v="ZPVN"/>
    <s v="40562520"/>
    <s v="0000388454"/>
    <n v="8002806671"/>
    <x v="27"/>
    <x v="5"/>
    <x v="5"/>
    <n v="360"/>
    <s v="BOL"/>
    <s v="101664"/>
    <x v="8"/>
    <s v="800671"/>
    <s v="GLADIS CARRAZCO"/>
    <x v="14"/>
    <s v="ENTRADA A RIOBAMBA"/>
    <x v="18"/>
    <s v="O-Chimborazo-Riobamba"/>
    <n v="303"/>
    <x v="9"/>
    <x v="9"/>
    <s v="100014857"/>
    <s v="PASPUEZAN WILSON"/>
    <s v="ZEMU"/>
    <x v="27"/>
    <s v="2"/>
    <s v="Sin Pallet"/>
    <n v="0"/>
    <n v="0"/>
    <x v="0"/>
    <n v="27110"/>
    <n v="18020"/>
    <n v="9090"/>
    <n v="399.6"/>
    <m/>
    <x v="9"/>
    <n v="16"/>
    <s v="16"/>
    <n v="18"/>
    <x v="0"/>
    <n v="1.1100000000000001"/>
    <n v="22.200000000000003"/>
    <s v="LIDENORTI S.A."/>
    <n v="1013262"/>
    <s v="SEGOVIA ERAZO PATRICIA ALEXANDRA"/>
    <x v="27"/>
  </r>
  <r>
    <n v="1002193557"/>
    <s v="UE01"/>
    <x v="0"/>
    <d v="1899-12-30T10:47:00"/>
    <x v="37"/>
    <s v="9000801276"/>
    <s v="012-022-00314148"/>
    <n v="1941.63"/>
    <n v="2176.9699999999998"/>
    <s v="ZPVN"/>
    <s v="40562995"/>
    <s v="P000031917"/>
    <n v="8002806682"/>
    <x v="28"/>
    <x v="7"/>
    <x v="7"/>
    <n v="280"/>
    <s v="BOL"/>
    <s v="101476"/>
    <x v="21"/>
    <s v="801923"/>
    <s v="BODEGA PAZ LUIS"/>
    <x v="11"/>
    <s v="9 DE OCTUBRE S/N Y"/>
    <x v="19"/>
    <s v="O-Imbabura-Cotacachi"/>
    <m/>
    <x v="22"/>
    <x v="22"/>
    <s v="100016661"/>
    <s v="BENALCAZAR MILTON"/>
    <s v="ZEMU"/>
    <x v="28"/>
    <s v="2"/>
    <s v="Sin Pallet"/>
    <n v="0"/>
    <n v="0"/>
    <x v="0"/>
    <n v="18655"/>
    <n v="14070"/>
    <n v="4585"/>
    <n v="42"/>
    <m/>
    <x v="22"/>
    <n v="16"/>
    <s v="16"/>
    <n v="14"/>
    <x v="0"/>
    <n v="0.15"/>
    <n v="3"/>
    <s v="TRANINTAGSA S.A."/>
    <n v="1014062"/>
    <s v="BENALCAZAR DE LA CRUZ MILTON PATRIC"/>
    <x v="28"/>
  </r>
  <r>
    <n v="1002193557"/>
    <s v="UE01"/>
    <x v="0"/>
    <d v="1899-12-30T10:47:00"/>
    <x v="38"/>
    <s v="9000801275"/>
    <s v="012-022-00314147"/>
    <n v="505.9"/>
    <n v="567.22"/>
    <s v="ZPVN"/>
    <s v="40562994"/>
    <s v="P000031916"/>
    <n v="8002806681"/>
    <x v="28"/>
    <x v="5"/>
    <x v="5"/>
    <n v="80"/>
    <s v="BOL"/>
    <s v="101476"/>
    <x v="21"/>
    <s v="801923"/>
    <s v="BODEGA PAZ LUIS"/>
    <x v="11"/>
    <s v="9 DE OCTUBRE S/N Y"/>
    <x v="19"/>
    <s v="O-Imbabura-Cotacachi"/>
    <n v="15"/>
    <x v="22"/>
    <x v="22"/>
    <s v="100016661"/>
    <s v="BENALCAZAR MILTON"/>
    <s v="ZEMU"/>
    <x v="28"/>
    <s v="2"/>
    <s v="Sin Pallet"/>
    <n v="0"/>
    <n v="0"/>
    <x v="0"/>
    <n v="8605"/>
    <n v="4020"/>
    <n v="4585"/>
    <n v="12"/>
    <m/>
    <x v="22"/>
    <n v="16"/>
    <s v="16"/>
    <n v="4"/>
    <x v="0"/>
    <n v="0.15"/>
    <n v="3"/>
    <s v="TRANINTAGSA S.A."/>
    <n v="1014062"/>
    <s v="BENALCAZAR DE LA CRUZ MILTON PATRIC"/>
    <x v="28"/>
  </r>
  <r>
    <n v="1002193567"/>
    <s v="UE01"/>
    <x v="0"/>
    <d v="1899-12-30T10:57:00"/>
    <x v="39"/>
    <s v="9000801278"/>
    <s v="012-022-00314150"/>
    <n v="818.53"/>
    <n v="917.74"/>
    <s v="ZPVN"/>
    <s v="40563005"/>
    <s v="0000389014"/>
    <n v="8002806693"/>
    <x v="29"/>
    <x v="7"/>
    <x v="7"/>
    <n v="12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10426.666999999999"/>
    <n v="6016.6670000000004"/>
    <n v="4410"/>
    <n v="39.6"/>
    <m/>
    <x v="23"/>
    <n v="16"/>
    <s v="16"/>
    <n v="6"/>
    <x v="0"/>
    <n v="0.33"/>
    <n v="6.6000000000000005"/>
    <s v="TRANSPORTE PROPIO"/>
    <n v="1021616"/>
    <s v="PERUGACHI SALCEDO HECTOR PATRICIO"/>
    <x v="29"/>
  </r>
  <r>
    <n v="1002193567"/>
    <s v="UE01"/>
    <x v="0"/>
    <d v="1899-12-30T10:57:00"/>
    <x v="40"/>
    <s v="9000801277"/>
    <s v="012-022-00314149"/>
    <n v="1629.94"/>
    <n v="1827.5"/>
    <s v="ZPVN"/>
    <s v="40563005"/>
    <s v="0000389013"/>
    <n v="8002806694"/>
    <x v="29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6443.332999999999"/>
    <n v="12033.333000000001"/>
    <n v="4410"/>
    <n v="79.2"/>
    <m/>
    <x v="23"/>
    <n v="16"/>
    <s v="16"/>
    <n v="12"/>
    <x v="0"/>
    <n v="0.33"/>
    <n v="6.6000000000000005"/>
    <s v="TRANSPORTE PROPIO"/>
    <n v="1021616"/>
    <s v="PERUGACHI SALCEDO HECTOR PATRICIO"/>
    <x v="29"/>
  </r>
  <r>
    <n v="1002193491"/>
    <s v="UE01"/>
    <x v="0"/>
    <d v="1899-12-30T11:04:00"/>
    <x v="41"/>
    <s v="9000801283"/>
    <s v="012-022-00314152"/>
    <n v="1560"/>
    <n v="1749.08"/>
    <s v="ZPVN"/>
    <s v="40562985"/>
    <s v="P000031913"/>
    <n v="8002806611"/>
    <x v="30"/>
    <x v="3"/>
    <x v="3"/>
    <n v="240"/>
    <s v="BOL"/>
    <s v="101688"/>
    <x v="23"/>
    <s v="801266"/>
    <s v="BOD.CORDOVA ALTAMIRA"/>
    <x v="15"/>
    <s v="ELOY ALFARO S/N Y SALINAS NAPO, TEN"/>
    <x v="21"/>
    <s v="O-Napo-Tena"/>
    <m/>
    <x v="24"/>
    <x v="24"/>
    <s v="100014929"/>
    <s v="YEPEZ PATRICIO"/>
    <s v="ZETT"/>
    <x v="30"/>
    <s v="1"/>
    <s v="Con Pallet"/>
    <n v="0.05"/>
    <n v="12"/>
    <x v="0"/>
    <n v="20986.25"/>
    <n v="12011.25"/>
    <n v="8975"/>
    <n v="216"/>
    <m/>
    <x v="24"/>
    <n v="16"/>
    <s v="16"/>
    <n v="12"/>
    <x v="0"/>
    <n v="0.9"/>
    <n v="18"/>
    <s v="LIDENORTI S.A."/>
    <n v="1013602"/>
    <s v="VILLEGAS PASQUEL RUBEN EDUARDO"/>
    <x v="30"/>
  </r>
  <r>
    <n v="1002193491"/>
    <s v="UE01"/>
    <x v="0"/>
    <d v="1899-12-30T11:04:00"/>
    <x v="42"/>
    <s v="9000801282"/>
    <s v="012-022-00314151"/>
    <n v="2708"/>
    <n v="3036.23"/>
    <s v="ZPVN"/>
    <s v="40562986"/>
    <s v="P000031914"/>
    <n v="8002806610"/>
    <x v="30"/>
    <x v="4"/>
    <x v="4"/>
    <n v="400"/>
    <s v="BOL"/>
    <s v="101688"/>
    <x v="23"/>
    <s v="801266"/>
    <s v="BOD.CORDOVA ALTAMIRA"/>
    <x v="15"/>
    <s v="ELOY ALFARO S/N Y SALINAS NAPO, TEN"/>
    <x v="21"/>
    <s v="O-Napo-Tena"/>
    <n v="258"/>
    <x v="24"/>
    <x v="24"/>
    <s v="100014929"/>
    <s v="YEPEZ PATRICIO"/>
    <s v="ZETT"/>
    <x v="30"/>
    <s v="1"/>
    <s v="Con Pallet"/>
    <n v="0.05"/>
    <n v="20"/>
    <x v="0"/>
    <n v="28993.75"/>
    <n v="20018.75"/>
    <n v="8975"/>
    <n v="360"/>
    <m/>
    <x v="24"/>
    <n v="16"/>
    <s v="16"/>
    <n v="20"/>
    <x v="0"/>
    <n v="0.9"/>
    <n v="18"/>
    <s v="LIDENORTI S.A."/>
    <n v="1013602"/>
    <s v="VILLEGAS PASQUEL RUBEN EDUARDO"/>
    <x v="30"/>
  </r>
  <r>
    <n v="1002193587"/>
    <s v="UE01"/>
    <x v="0"/>
    <d v="1899-12-30T11:10:00"/>
    <x v="43"/>
    <s v="9000801286"/>
    <s v="012-022-00314154"/>
    <n v="1067.2"/>
    <n v="1196.55"/>
    <s v="ZPVN"/>
    <s v="40562879"/>
    <s v="0000388915"/>
    <n v="8002806721"/>
    <x v="31"/>
    <x v="7"/>
    <x v="7"/>
    <n v="16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4500"/>
    <n v="8020"/>
    <n v="6480"/>
    <n v="110.4"/>
    <m/>
    <x v="25"/>
    <n v="16"/>
    <s v="16"/>
    <n v="8"/>
    <x v="0"/>
    <n v="0.69000000000000006"/>
    <n v="13.8"/>
    <s v="TRANSPORTE PROPIO"/>
    <n v="10003566"/>
    <s v="MOREANO MOREANO RUBEN DARIO"/>
    <x v="31"/>
  </r>
  <r>
    <n v="1002193587"/>
    <s v="UE01"/>
    <x v="0"/>
    <d v="1899-12-30T11:10:00"/>
    <x v="44"/>
    <s v="9000801285"/>
    <s v="012-022-00314153"/>
    <n v="2121.6"/>
    <n v="2378.75"/>
    <s v="ZPVN"/>
    <s v="40562880"/>
    <s v="0000388914"/>
    <n v="8002806722"/>
    <x v="31"/>
    <x v="6"/>
    <x v="6"/>
    <n v="3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2520"/>
    <n v="16040"/>
    <n v="6480"/>
    <n v="236.8"/>
    <m/>
    <x v="25"/>
    <n v="16"/>
    <s v="16"/>
    <n v="16"/>
    <x v="0"/>
    <n v="0.74"/>
    <n v="14.8"/>
    <s v="TRANSPORTE PROPIO"/>
    <n v="10003566"/>
    <s v="MOREANO MOREANO RUBEN DARIO"/>
    <x v="31"/>
  </r>
  <r>
    <n v="1002193551"/>
    <s v="UE01"/>
    <x v="0"/>
    <d v="1899-12-30T11:12:00"/>
    <x v="45"/>
    <s v="9000801292"/>
    <s v="012-022-00314155"/>
    <n v="3253.99"/>
    <n v="3648.4"/>
    <s v="ZPVN"/>
    <s v="40561563"/>
    <s v="0000387206"/>
    <n v="8002806674"/>
    <x v="32"/>
    <x v="8"/>
    <x v="8"/>
    <n v="32.07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430"/>
    <n v="32070"/>
    <n v="19360"/>
    <n v="0"/>
    <m/>
    <x v="3"/>
    <n v="16"/>
    <s v="16"/>
    <n v="32.07"/>
    <x v="0"/>
    <n v="0"/>
    <n v="0"/>
    <s v="XAVIER VALENZUELA"/>
    <n v="1014416"/>
    <s v="VALENZUELA DIAZ PATRICIO XAVIER"/>
    <x v="32"/>
  </r>
  <r>
    <n v="1002193539"/>
    <s v="UE01"/>
    <x v="0"/>
    <d v="1899-12-30T11:15:00"/>
    <x v="46"/>
    <s v=""/>
    <s v=""/>
    <n v="0"/>
    <n v="0"/>
    <s v="ZPRC"/>
    <s v="2500107765"/>
    <s v="P000031865"/>
    <n v="8002806663"/>
    <x v="33"/>
    <x v="2"/>
    <x v="2"/>
    <n v="31.31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560"/>
    <n v="31310"/>
    <n v="19250"/>
    <n v="0"/>
    <m/>
    <x v="3"/>
    <n v="16"/>
    <s v="16"/>
    <n v="31.31"/>
    <x v="0"/>
    <n v="0"/>
    <n v="0"/>
    <s v="UNICON"/>
    <n v="1014412"/>
    <s v="UNION DE CONCRETERAS UNICON UCUE"/>
    <x v="33"/>
  </r>
  <r>
    <n v="1002193530"/>
    <s v="UE01"/>
    <x v="0"/>
    <d v="1899-12-30T11:19:00"/>
    <x v="47"/>
    <s v="9000800888"/>
    <s v="013-020-00047692"/>
    <n v="3302.4"/>
    <n v="3702.67"/>
    <s v="ZPDF"/>
    <s v="70176037"/>
    <s v="0000388838"/>
    <n v="8002806656"/>
    <x v="34"/>
    <x v="4"/>
    <x v="4"/>
    <n v="480"/>
    <s v="BOL"/>
    <s v="101491"/>
    <x v="27"/>
    <s v="806798"/>
    <s v="FERRETERIA MT SUCURSAL MINDO"/>
    <x v="17"/>
    <s v="AV PRINCIPAL DIAGONAL A UPC"/>
    <x v="23"/>
    <s v="O-Pichincha-Mindo"/>
    <n v="168"/>
    <x v="28"/>
    <x v="28"/>
    <s v="100019281"/>
    <s v="GRANDA BYRON"/>
    <s v="ZEMT"/>
    <x v="34"/>
    <s v="2"/>
    <s v="Sin Pallet"/>
    <n v="0"/>
    <n v="0"/>
    <x v="0"/>
    <n v="37770"/>
    <n v="24010"/>
    <n v="13760"/>
    <n v="403.2"/>
    <s v="ajuste 76,80 pago de la guia 405582 viaje a ambato y luego le regresan a latacunga"/>
    <x v="26"/>
    <n v="16"/>
    <s v="16"/>
    <n v="24"/>
    <x v="0"/>
    <n v="0.84"/>
    <n v="16.8"/>
    <s v="TRIMPESAS S.A."/>
    <n v="1014322"/>
    <s v="ESPARZA REVELO JORGE MARCELO"/>
    <x v="34"/>
  </r>
  <r>
    <n v="1002193610"/>
    <s v="UE01"/>
    <x v="0"/>
    <d v="1899-12-30T11:20:00"/>
    <x v="48"/>
    <s v="9000801295"/>
    <s v="012-022-00314157"/>
    <n v="4054.8"/>
    <n v="4546.2700000000004"/>
    <s v="ZPVN"/>
    <s v="40562981"/>
    <s v="P000031911"/>
    <n v="8002806746"/>
    <x v="35"/>
    <x v="7"/>
    <x v="7"/>
    <n v="62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9963.332999999999"/>
    <n v="31103.332999999999"/>
    <n v="8860"/>
    <n v="458.8"/>
    <m/>
    <x v="27"/>
    <n v="16"/>
    <s v="16"/>
    <n v="31"/>
    <x v="0"/>
    <n v="0.74"/>
    <n v="14.8"/>
    <s v="TRANSPORTE PROPIO"/>
    <n v="1017066"/>
    <s v="MISE MISE NESTOR SALOMON"/>
    <x v="35"/>
  </r>
  <r>
    <n v="1002193610"/>
    <s v="UE01"/>
    <x v="0"/>
    <d v="1899-12-30T11:20:00"/>
    <x v="49"/>
    <s v="9000801294"/>
    <s v="012-022-00314156"/>
    <n v="260"/>
    <n v="291.51"/>
    <s v="ZPVN"/>
    <s v="40562982"/>
    <s v="P000031912"/>
    <n v="8002806747"/>
    <x v="35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66.666999999999"/>
    <n v="2006.6669999999999"/>
    <n v="8860"/>
    <n v="29.6"/>
    <m/>
    <x v="27"/>
    <n v="16"/>
    <s v="16"/>
    <n v="2"/>
    <x v="0"/>
    <n v="0.74"/>
    <n v="14.8"/>
    <s v="TRANSPORTE PROPIO"/>
    <n v="1017066"/>
    <s v="MISE MISE NESTOR SALOMON"/>
    <x v="35"/>
  </r>
  <r>
    <n v="1002193503"/>
    <s v="UE01"/>
    <x v="0"/>
    <d v="1899-12-30T11:29:00"/>
    <x v="50"/>
    <s v="9000801298"/>
    <s v="012-022-00314158"/>
    <n v="4102.3999999999996"/>
    <n v="4599.6400000000003"/>
    <s v="ZPVN"/>
    <s v="40563018"/>
    <s v="0000389030"/>
    <n v="8002806623"/>
    <x v="36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30"/>
    <x v="30"/>
    <s v="100015103"/>
    <s v="CUASCOTA JUAN"/>
    <s v="ZETT"/>
    <x v="36"/>
    <s v="1"/>
    <s v="Con Pallet"/>
    <n v="0.05"/>
    <n v="32"/>
    <x v="0"/>
    <n v="50840"/>
    <n v="32060"/>
    <n v="18780"/>
    <n v="659.2"/>
    <m/>
    <x v="28"/>
    <n v="16"/>
    <s v="16"/>
    <n v="32"/>
    <x v="0"/>
    <n v="1.03"/>
    <n v="20.6"/>
    <s v="TRANSALMEIDA"/>
    <n v="1013966"/>
    <s v="ALMEIDA CHICAIZA MIGUEL ANGEL"/>
    <x v="36"/>
  </r>
  <r>
    <n v="1002193598"/>
    <s v="UE01"/>
    <x v="0"/>
    <d v="1899-12-30T11:32:00"/>
    <x v="51"/>
    <s v="9000801299"/>
    <s v="012-022-00314159"/>
    <n v="2401.1999999999998"/>
    <n v="2692.24"/>
    <s v="ZPVN"/>
    <s v="40563021"/>
    <s v="P000031931"/>
    <n v="8002806733"/>
    <x v="37"/>
    <x v="4"/>
    <x v="4"/>
    <n v="360"/>
    <s v="BOL"/>
    <s v="101757"/>
    <x v="29"/>
    <s v="801734"/>
    <s v="INTERNEGOCIOS QUEVED"/>
    <x v="12"/>
    <s v="INTERNEGOCIOS QUEVEDO / VIA A QUEVE"/>
    <x v="14"/>
    <s v="O-Losrios-Quevedo"/>
    <n v="345"/>
    <x v="31"/>
    <x v="31"/>
    <s v="100014899"/>
    <s v="PILLAJO LUIS"/>
    <s v="ZEMU"/>
    <x v="37"/>
    <s v="2"/>
    <s v="Sin Pallet"/>
    <n v="0"/>
    <n v="0"/>
    <x v="0"/>
    <n v="27020"/>
    <n v="18000"/>
    <n v="9020"/>
    <n v="370.8"/>
    <m/>
    <x v="29"/>
    <n v="16"/>
    <s v="16"/>
    <n v="18"/>
    <x v="0"/>
    <n v="1.03"/>
    <n v="20.6"/>
    <s v="SANJOPAS S.A."/>
    <n v="1014267"/>
    <s v="PILLAJO GUATEMAL VICTOR JULIO"/>
    <x v="37"/>
  </r>
  <r>
    <n v="1002193620"/>
    <s v="UE01"/>
    <x v="0"/>
    <d v="1899-12-30T11:34:00"/>
    <x v="52"/>
    <s v=""/>
    <s v=""/>
    <n v="0"/>
    <n v="0"/>
    <s v="ZPRC"/>
    <s v="2500107788"/>
    <s v="P000031915"/>
    <n v="8002806754"/>
    <x v="38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70"/>
    <n v="34080"/>
    <n v="17790"/>
    <n v="346.8"/>
    <m/>
    <x v="7"/>
    <n v="16"/>
    <s v="16"/>
    <n v="34"/>
    <x v="0"/>
    <n v="0.51"/>
    <n v="10.200000000000001"/>
    <s v="TRANSPORTE PROPIO"/>
    <n v="1013388"/>
    <s v="CAMPAÑA MALDONADO BLANCA CECILIA"/>
    <x v="38"/>
  </r>
  <r>
    <n v="1002193607"/>
    <s v="UE01"/>
    <x v="0"/>
    <d v="1899-12-30T11:39:00"/>
    <x v="53"/>
    <s v="9000801302"/>
    <s v="012-022-00314160"/>
    <n v="4448.3999999999996"/>
    <n v="4987.58"/>
    <s v="ZPVN"/>
    <s v="40563022"/>
    <s v="P000031932"/>
    <n v="8002806743"/>
    <x v="39"/>
    <x v="6"/>
    <x v="6"/>
    <n v="660"/>
    <s v="BOL"/>
    <s v="101500"/>
    <x v="30"/>
    <s v="809735"/>
    <s v="FERRETERIA CAMILA"/>
    <x v="1"/>
    <s v="CALLE E"/>
    <x v="25"/>
    <s v="O-Pichincha-Laecuatoriana"/>
    <n v="130"/>
    <x v="32"/>
    <x v="32"/>
    <s v="100014921"/>
    <s v="QUILUMBAQUIN BENJAMIN"/>
    <s v="ZETT"/>
    <x v="39"/>
    <s v="2"/>
    <s v="Sin Pallet"/>
    <n v="0"/>
    <n v="0"/>
    <x v="0"/>
    <n v="51000"/>
    <n v="33150"/>
    <n v="17850"/>
    <n v="336.6"/>
    <m/>
    <x v="30"/>
    <n v="16"/>
    <s v="16"/>
    <n v="33"/>
    <x v="0"/>
    <n v="0.51"/>
    <n v="10.200000000000001"/>
    <s v="TRIMPESAS S.A."/>
    <n v="1013522"/>
    <s v="ALVARADO ROMAN JORGE XAVIER"/>
    <x v="39"/>
  </r>
  <r>
    <n v="1002193600"/>
    <s v="UE01"/>
    <x v="0"/>
    <d v="1899-12-30T11:40:00"/>
    <x v="54"/>
    <s v="9000801303"/>
    <s v="012-022-00314161"/>
    <n v="2138.4"/>
    <n v="2397.59"/>
    <s v="ZPVN"/>
    <s v="40563032"/>
    <s v="0000389051"/>
    <n v="8002806735"/>
    <x v="40"/>
    <x v="3"/>
    <x v="3"/>
    <n v="360"/>
    <s v="BOL"/>
    <s v="101664"/>
    <x v="8"/>
    <s v="807687"/>
    <s v="QUILUMBA EDGAR"/>
    <x v="12"/>
    <s v="AV WALTER ANDRADE"/>
    <x v="14"/>
    <s v="O-Losrios-Quevedo"/>
    <n v="345"/>
    <x v="33"/>
    <x v="33"/>
    <s v="100014931"/>
    <s v="VACA GALO"/>
    <s v="ZEMU"/>
    <x v="40"/>
    <s v="2"/>
    <s v="Sin Pallet"/>
    <n v="0"/>
    <n v="0"/>
    <x v="0"/>
    <n v="27020"/>
    <n v="18000"/>
    <n v="9020"/>
    <n v="370.8"/>
    <m/>
    <x v="31"/>
    <n v="16"/>
    <s v="16"/>
    <n v="18"/>
    <x v="0"/>
    <n v="1.03"/>
    <n v="20.6"/>
    <s v="TRANSPORTE PESADO CIAPRUTE S.A."/>
    <n v="1022019"/>
    <s v="ENRIQUEZ LARA ORLANDO DANILO"/>
    <x v="40"/>
  </r>
  <r>
    <n v="1002193563"/>
    <s v="UE01"/>
    <x v="0"/>
    <d v="1899-12-30T11:43:00"/>
    <x v="55"/>
    <s v=""/>
    <s v=""/>
    <n v="0"/>
    <n v="0"/>
    <s v="ZPRC"/>
    <s v="2500107804"/>
    <s v="P000031947"/>
    <n v="8002806688"/>
    <x v="41"/>
    <x v="2"/>
    <x v="2"/>
    <n v="30.4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100"/>
    <n v="30450"/>
    <n v="18650"/>
    <n v="0"/>
    <m/>
    <x v="3"/>
    <n v="16"/>
    <s v="16"/>
    <n v="30.45"/>
    <x v="0"/>
    <n v="0"/>
    <n v="0"/>
    <s v="UNICON"/>
    <n v="1014412"/>
    <s v="UNION DE CONCRETERAS UNICON UCUE"/>
    <x v="41"/>
  </r>
  <r>
    <n v="1002193615"/>
    <s v="UE01"/>
    <x v="0"/>
    <d v="1899-12-30T11:45:00"/>
    <x v="56"/>
    <s v="9000801307"/>
    <s v="012-022-00314162"/>
    <n v="4537.37"/>
    <n v="5087.32"/>
    <s v="ZPVN"/>
    <s v="40563049"/>
    <s v="P000031946"/>
    <n v="8002806752"/>
    <x v="42"/>
    <x v="6"/>
    <x v="6"/>
    <n v="6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940"/>
    <n v="34090"/>
    <n v="16850"/>
    <n v="299.2"/>
    <m/>
    <x v="32"/>
    <n v="16"/>
    <s v="16"/>
    <n v="34"/>
    <x v="0"/>
    <n v="0.44"/>
    <n v="8.7999999999999989"/>
    <s v="TRANSPORTE PROPIO"/>
    <n v="1024381"/>
    <s v="BALCAZAR GORDON ALEJANDRO"/>
    <x v="42"/>
  </r>
  <r>
    <n v="1002193523"/>
    <s v="UE01"/>
    <x v="0"/>
    <d v="1899-12-30T11:51:00"/>
    <x v="57"/>
    <s v="9000801310"/>
    <s v="012-022-00314163"/>
    <n v="4375.8"/>
    <n v="4906.18"/>
    <s v="ZPVN"/>
    <s v="40563024"/>
    <s v="0000389041"/>
    <n v="8002806648"/>
    <x v="43"/>
    <x v="3"/>
    <x v="3"/>
    <n v="660"/>
    <s v="BOL"/>
    <s v="10001427"/>
    <x v="32"/>
    <s v="807250"/>
    <s v="BODEGA PRINCIPAL COMERCIAL BELTRAN"/>
    <x v="18"/>
    <s v="ANCON Y ENTRADA NUEVA JERUSALEN 2"/>
    <x v="27"/>
    <s v="O-Santaelena-Santaelena"/>
    <n v="630"/>
    <x v="35"/>
    <x v="35"/>
    <s v="100015771"/>
    <s v="ALVARADO JORGE"/>
    <s v="ZETT"/>
    <x v="43"/>
    <s v="2"/>
    <s v="Sin Pallet"/>
    <n v="0"/>
    <n v="0"/>
    <x v="0"/>
    <n v="50880"/>
    <n v="33070"/>
    <n v="17810"/>
    <n v="1036.2"/>
    <m/>
    <x v="33"/>
    <n v="16"/>
    <s v="16"/>
    <n v="33"/>
    <x v="0"/>
    <n v="1.57"/>
    <n v="31.400000000000002"/>
    <s v="SELVALEGRE S.A."/>
    <n v="1013510"/>
    <s v="ESPARZA ENDARA ALVARO DAMIAN"/>
    <x v="43"/>
  </r>
  <r>
    <n v="1002193634"/>
    <s v="UE01"/>
    <x v="0"/>
    <d v="1899-12-30T11:53:00"/>
    <x v="58"/>
    <s v=""/>
    <s v=""/>
    <n v="0"/>
    <n v="0"/>
    <s v="ZPRC"/>
    <s v="2500107799"/>
    <s v="P000031939"/>
    <n v="8002806778"/>
    <x v="44"/>
    <x v="6"/>
    <x v="6"/>
    <n v="360"/>
    <s v="BOL"/>
    <s v="101586"/>
    <x v="33"/>
    <s v="810818"/>
    <s v="FERRETERÍA SR TARABATA"/>
    <x v="19"/>
    <s v="ISIDRO AYORA"/>
    <x v="28"/>
    <s v="O-Pichincha-Olmedo-Lachimba"/>
    <n v="70"/>
    <x v="36"/>
    <x v="36"/>
    <s v="100014995"/>
    <s v="LLIQUIN MIGUEL ANGEL"/>
    <s v="ZEMU"/>
    <x v="44"/>
    <s v="2"/>
    <s v="Sin Pallet"/>
    <n v="0"/>
    <n v="0"/>
    <x v="0"/>
    <n v="27300"/>
    <n v="18030"/>
    <n v="9270"/>
    <n v="90"/>
    <m/>
    <x v="34"/>
    <n v="16"/>
    <s v="16"/>
    <n v="18"/>
    <x v="0"/>
    <n v="0.25"/>
    <n v="5"/>
    <s v="TRANINTAGSA S.A."/>
    <n v="1014167"/>
    <s v="BENALCAZAR RUIZ LUIS EDUARDO"/>
    <x v="44"/>
  </r>
  <r>
    <n v="1002193627"/>
    <s v="UE01"/>
    <x v="0"/>
    <d v="1899-12-30T12:07:00"/>
    <x v="59"/>
    <s v="9000801312"/>
    <s v="012-022-00314165"/>
    <n v="1121.4000000000001"/>
    <n v="1257.32"/>
    <s v="ZPVN"/>
    <s v="40563045"/>
    <s v="0000389067"/>
    <n v="8002806768"/>
    <x v="45"/>
    <x v="3"/>
    <x v="3"/>
    <n v="180"/>
    <s v="BOL"/>
    <s v="101664"/>
    <x v="8"/>
    <s v="810312"/>
    <s v="CALDERON EDISON BODEGA SAN VICENTE"/>
    <x v="20"/>
    <s v="CALLE HUMBERTO GARCIA"/>
    <x v="29"/>
    <s v="O-Manabi-Sanvicente"/>
    <m/>
    <x v="37"/>
    <x v="37"/>
    <s v="100020396"/>
    <s v="FARINANGO MIGUEL"/>
    <s v="ZEMU"/>
    <x v="45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  <n v="1012819"/>
    <s v="BRAVO VASQUEZ JOSE LUIS SIGIFREDO"/>
    <x v="45"/>
  </r>
  <r>
    <n v="1002193627"/>
    <s v="UE01"/>
    <x v="0"/>
    <d v="1899-12-30T12:07:00"/>
    <x v="60"/>
    <s v="9000801311"/>
    <s v="012-022-00314164"/>
    <n v="1121.4000000000001"/>
    <n v="1257.32"/>
    <s v="ZPVN"/>
    <s v="40563046"/>
    <s v="0000389068"/>
    <n v="8002806769"/>
    <x v="45"/>
    <x v="3"/>
    <x v="3"/>
    <n v="180"/>
    <s v="BOL"/>
    <s v="101664"/>
    <x v="8"/>
    <s v="800657"/>
    <s v="FERRETERIA CHONE"/>
    <x v="21"/>
    <s v="FERRETERIA CHONE, AV. CESAR RUPERTI"/>
    <x v="30"/>
    <s v="O-Manabi-Bahiacaraquez"/>
    <n v="439"/>
    <x v="37"/>
    <x v="37"/>
    <s v="100020396"/>
    <s v="FARINANGO MIGUEL"/>
    <s v="ZEMU"/>
    <x v="45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  <n v="1012819"/>
    <s v="BRAVO VASQUEZ JOSE LUIS SIGIFREDO"/>
    <x v="45"/>
  </r>
  <r>
    <n v="1002193639"/>
    <s v="UE01"/>
    <x v="0"/>
    <d v="1899-12-30T12:08:00"/>
    <x v="61"/>
    <s v="9000801313"/>
    <s v="012-022-00314166"/>
    <n v="3707.55"/>
    <n v="4156.93"/>
    <s v="ZPVN"/>
    <s v="40559869"/>
    <s v="0000386212"/>
    <n v="8002806786"/>
    <x v="46"/>
    <x v="2"/>
    <x v="2"/>
    <n v="31.86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80"/>
    <n v="31860"/>
    <n v="19720"/>
    <n v="0"/>
    <m/>
    <x v="3"/>
    <n v="16"/>
    <s v="16"/>
    <n v="31.86"/>
    <x v="0"/>
    <n v="0"/>
    <n v="0"/>
    <s v="HORMIANDES"/>
    <n v="1014407"/>
    <s v="HORMIANDES"/>
    <x v="4"/>
  </r>
  <r>
    <n v="1002193606"/>
    <s v="UE01"/>
    <x v="0"/>
    <d v="1899-12-30T12:14:00"/>
    <x v="62"/>
    <s v="9000801317"/>
    <s v="012-022-00314167"/>
    <n v="4550.3999999999996"/>
    <n v="5101.9399999999996"/>
    <s v="ZPVN"/>
    <s v="40563052"/>
    <s v="0000389099"/>
    <n v="8002806742"/>
    <x v="47"/>
    <x v="9"/>
    <x v="9"/>
    <n v="640"/>
    <s v="BOL"/>
    <s v="104029"/>
    <x v="34"/>
    <s v="805879"/>
    <s v="BODEGA PRINCIPAL"/>
    <x v="22"/>
    <s v="CALLE NUMERO 4 Y AV UNIVERSITARIA"/>
    <x v="32"/>
    <s v="O-Esmeraldas-Esmeraldas"/>
    <n v="388"/>
    <x v="38"/>
    <x v="38"/>
    <s v="100014835"/>
    <s v="VINUEZA EDISON"/>
    <s v="ZETT"/>
    <x v="46"/>
    <s v="1"/>
    <s v="Con Pallet"/>
    <n v="0.05"/>
    <n v="32"/>
    <x v="0"/>
    <n v="50430"/>
    <n v="32100"/>
    <n v="18330"/>
    <n v="678.4"/>
    <m/>
    <x v="36"/>
    <n v="16"/>
    <s v="16"/>
    <n v="32"/>
    <x v="0"/>
    <n v="1.06"/>
    <n v="21.2"/>
    <s v="TRIMPESAS S.A."/>
    <n v="1014018"/>
    <s v="VINUEZA PINTO EDISON CRISTOBAL"/>
    <x v="46"/>
  </r>
  <r>
    <n v="1002193631"/>
    <s v="UE01"/>
    <x v="0"/>
    <d v="1899-12-30T12:15:00"/>
    <x v="63"/>
    <s v="9000801318"/>
    <s v="012-022-00314168"/>
    <n v="2358"/>
    <n v="2643.8"/>
    <s v="ZPVN"/>
    <s v="40563051"/>
    <s v="0000389098"/>
    <n v="8002806774"/>
    <x v="48"/>
    <x v="3"/>
    <x v="3"/>
    <n v="360"/>
    <s v="BOL"/>
    <s v="101732"/>
    <x v="35"/>
    <s v="801580"/>
    <s v="DECORAMOS,"/>
    <x v="23"/>
    <s v="DECORAMOS / VIA A MANTA"/>
    <x v="33"/>
    <s v="O-Manabi-Manta"/>
    <n v="486"/>
    <x v="39"/>
    <x v="39"/>
    <s v="10001979"/>
    <s v="TITISTAR CUCAS FERNANDO PATRICIO"/>
    <s v="ZEMU"/>
    <x v="47"/>
    <s v="2"/>
    <s v="Sin Pallet"/>
    <n v="0"/>
    <n v="0"/>
    <x v="0"/>
    <n v="26970"/>
    <n v="18050"/>
    <n v="8920"/>
    <n v="406.8"/>
    <m/>
    <x v="37"/>
    <n v="16"/>
    <s v="16"/>
    <n v="18"/>
    <x v="0"/>
    <n v="1.1300000000000001"/>
    <n v="22.6"/>
    <s v="TRANSLOBOL S.A."/>
    <n v="1014100"/>
    <s v="SIGUENZA PARRA FROILAN ALEJANDRO"/>
    <x v="47"/>
  </r>
  <r>
    <n v="1002193650"/>
    <s v="UE01"/>
    <x v="0"/>
    <d v="1899-12-30T12:29:00"/>
    <x v="64"/>
    <s v="9000801321"/>
    <s v="012-022-00314169"/>
    <n v="2469.6"/>
    <n v="2768.93"/>
    <s v="ZPVN"/>
    <s v="40563037"/>
    <s v="0000389057"/>
    <n v="8002806800"/>
    <x v="49"/>
    <x v="6"/>
    <x v="6"/>
    <n v="360"/>
    <s v="BOL"/>
    <s v="101568"/>
    <x v="36"/>
    <s v="809394"/>
    <s v="SUCURSAL CALDERÓN"/>
    <x v="1"/>
    <s v="JESÚS DEL GRAN PODER Y PIO XII"/>
    <x v="26"/>
    <s v="O-Pichincha-Carapungo"/>
    <n v="89"/>
    <x v="0"/>
    <x v="0"/>
    <s v="100017804"/>
    <s v="FARINANGO HECTOR"/>
    <s v="ZEMU"/>
    <x v="48"/>
    <s v="2"/>
    <s v="Sin Pallet"/>
    <n v="0"/>
    <n v="0"/>
    <x v="0"/>
    <n v="27020"/>
    <n v="18020"/>
    <n v="9000"/>
    <n v="158.4"/>
    <m/>
    <x v="0"/>
    <n v="16"/>
    <s v="16"/>
    <n v="18"/>
    <x v="0"/>
    <n v="0.44"/>
    <n v="8.8000000000000007"/>
    <s v="COMITRAPSA"/>
    <n v="1013643"/>
    <s v="POZO TARUPI MARCELO JAVIER"/>
    <x v="48"/>
  </r>
  <r>
    <n v="1002193662"/>
    <s v="UE01"/>
    <x v="0"/>
    <d v="1899-12-30T12:32:00"/>
    <x v="65"/>
    <s v="9000801322"/>
    <s v="012-022-00314170"/>
    <n v="2484.11"/>
    <n v="2785.2"/>
    <s v="ZPVN"/>
    <s v="40563069"/>
    <s v="P000031955"/>
    <n v="8002806814"/>
    <x v="50"/>
    <x v="6"/>
    <x v="6"/>
    <n v="360"/>
    <s v="BOL"/>
    <s v="101641"/>
    <x v="37"/>
    <s v="801652"/>
    <s v="BODEGA GUALSAQUI FABRICIO"/>
    <x v="8"/>
    <s v="PANAMERICANA SUR KM. 4 1/2 S/N Y EN"/>
    <x v="34"/>
    <s v="O-Imbabura-Sanpablo"/>
    <n v="15"/>
    <x v="40"/>
    <x v="40"/>
    <s v="100014832"/>
    <s v="PIEDRA JESUS"/>
    <s v="ZEMU"/>
    <x v="49"/>
    <s v="2"/>
    <s v="Sin Pallet"/>
    <n v="0"/>
    <n v="0"/>
    <x v="0"/>
    <n v="27050"/>
    <n v="18010"/>
    <n v="9040"/>
    <n v="54"/>
    <m/>
    <x v="38"/>
    <n v="16"/>
    <s v="16"/>
    <n v="18"/>
    <x v="0"/>
    <n v="0.15"/>
    <n v="3"/>
    <s v="LIDENORTI S.A."/>
    <n v="1013181"/>
    <s v="REASCOS GUZMAN HARVEY ESTANISLAO"/>
    <x v="49"/>
  </r>
  <r>
    <n v="1002193619"/>
    <s v="UE01"/>
    <x v="0"/>
    <d v="1899-12-30T12:38:00"/>
    <x v="66"/>
    <s v="9000801323"/>
    <s v="012-022-00314171"/>
    <n v="3235.2"/>
    <n v="3627.32"/>
    <s v="ZPVN"/>
    <s v="40562924"/>
    <s v="P000031900"/>
    <n v="8002806753"/>
    <x v="51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41"/>
    <x v="41"/>
    <s v="100018027"/>
    <s v="CABRERA ALFREDO"/>
    <s v="ZEMT"/>
    <x v="50"/>
    <s v="1"/>
    <s v="Con Pallet"/>
    <n v="0.05"/>
    <n v="24"/>
    <x v="0"/>
    <n v="39030"/>
    <n v="24010"/>
    <n v="15020"/>
    <n v="220.8"/>
    <m/>
    <x v="39"/>
    <n v="16"/>
    <s v="16"/>
    <n v="24"/>
    <x v="0"/>
    <n v="0.46"/>
    <n v="9.2000000000000011"/>
    <s v="LIDENORTI S.A."/>
    <n v="1020579"/>
    <s v="CABRERA RECALDE ALFREDO RAYMUNDO"/>
    <x v="50"/>
  </r>
  <r>
    <n v="1002193525"/>
    <s v="UE01"/>
    <x v="0"/>
    <d v="1899-12-30T12:50:00"/>
    <x v="67"/>
    <s v="9000801325"/>
    <s v="012-022-00314173"/>
    <n v="2262.4"/>
    <n v="2536.62"/>
    <s v="ZPVN"/>
    <s v="40563019"/>
    <s v="0000389033"/>
    <n v="8002806652"/>
    <x v="52"/>
    <x v="4"/>
    <x v="4"/>
    <n v="320"/>
    <s v="BOL"/>
    <s v="102270"/>
    <x v="39"/>
    <s v="803356"/>
    <s v="BODEGA SIMON PLATA TORRES"/>
    <x v="22"/>
    <s v="OLMEDO 407 Y SAN JOSE OBRERO"/>
    <x v="32"/>
    <s v="O-Esmeraldas-Esmeraldas"/>
    <m/>
    <x v="42"/>
    <x v="42"/>
    <s v="100014842"/>
    <s v="ANRRANGO VICTOR"/>
    <s v="ZETT"/>
    <x v="51"/>
    <s v="2"/>
    <s v="Sin Pallet"/>
    <n v="0"/>
    <n v="0"/>
    <x v="0"/>
    <n v="24780"/>
    <n v="16000"/>
    <n v="8780"/>
    <n v="339.2"/>
    <m/>
    <x v="40"/>
    <n v="16"/>
    <s v="16"/>
    <n v="16"/>
    <x v="0"/>
    <n v="1.06"/>
    <n v="21.2"/>
    <s v="TRANSSJQ S.A."/>
    <n v="1014103"/>
    <s v="ANRRANGO CALDERON VICTOR HUGO"/>
    <x v="51"/>
  </r>
  <r>
    <n v="1002193525"/>
    <s v="UE01"/>
    <x v="0"/>
    <d v="1899-12-30T12:50:00"/>
    <x v="68"/>
    <s v="9000801324"/>
    <s v="012-022-00314172"/>
    <n v="2403.8000000000002"/>
    <n v="2695.16"/>
    <s v="ZPVN"/>
    <s v="40563020"/>
    <s v="0000389032"/>
    <n v="8002806651"/>
    <x v="52"/>
    <x v="4"/>
    <x v="4"/>
    <n v="340"/>
    <s v="BOL"/>
    <s v="102270"/>
    <x v="39"/>
    <s v="803357"/>
    <s v="BODEGA 2 CALDERON"/>
    <x v="22"/>
    <s v="CALDERON Y PEDRO VICENTE MALDONADO"/>
    <x v="32"/>
    <s v="O-Esmeraldas-Esmeraldas"/>
    <n v="388"/>
    <x v="42"/>
    <x v="42"/>
    <s v="100014842"/>
    <s v="ANRRANGO VICTOR"/>
    <s v="ZETT"/>
    <x v="51"/>
    <s v="2"/>
    <s v="Sin Pallet"/>
    <n v="0"/>
    <n v="0"/>
    <x v="0"/>
    <n v="25780"/>
    <n v="17000"/>
    <n v="8780"/>
    <n v="360.4"/>
    <m/>
    <x v="40"/>
    <n v="16"/>
    <s v="16"/>
    <n v="17"/>
    <x v="0"/>
    <n v="1.0599999999999998"/>
    <n v="21.2"/>
    <s v="TRANSSJQ S.A."/>
    <n v="1014103"/>
    <s v="ANRRANGO CALDERON VICTOR HUGO"/>
    <x v="51"/>
  </r>
  <r>
    <n v="1002193636"/>
    <s v="UE01"/>
    <x v="0"/>
    <d v="1899-12-30T12:53:00"/>
    <x v="69"/>
    <s v=""/>
    <s v=""/>
    <n v="0"/>
    <n v="0"/>
    <s v="ZPRC"/>
    <s v="2500107820"/>
    <s v="P000031954"/>
    <n v="8002806782"/>
    <x v="53"/>
    <x v="7"/>
    <x v="7"/>
    <n v="120"/>
    <s v="BOL"/>
    <s v="101585"/>
    <x v="6"/>
    <s v="806421"/>
    <s v="CENTRO DE ACOPIO"/>
    <x v="5"/>
    <s v="AV GRAL PINTAG Y GUALACEO"/>
    <x v="5"/>
    <s v="O-Pichincha-Sangolqui"/>
    <m/>
    <x v="6"/>
    <x v="6"/>
    <s v="10000175"/>
    <s v="CALDERON CHASIPANTA JUAN CARLOS"/>
    <s v="ZETT"/>
    <x v="52"/>
    <s v="4"/>
    <s v="Pallet Cortesia"/>
    <n v="0"/>
    <n v="0"/>
    <x v="0"/>
    <n v="12335.416999999999"/>
    <n v="6018.75"/>
    <n v="6316.6670000000004"/>
    <n v="64.8"/>
    <m/>
    <x v="6"/>
    <n v="16"/>
    <s v="16"/>
    <n v="6"/>
    <x v="0"/>
    <n v="0.53999999999999992"/>
    <n v="10.799999999999999"/>
    <s v="TRANSPORTE PROPIO"/>
    <n v="1013241"/>
    <s v="COMPAÑÍA DE TRANSPORTE DE CARGA PES"/>
    <x v="52"/>
  </r>
  <r>
    <n v="1002193636"/>
    <s v="UE01"/>
    <x v="0"/>
    <d v="1899-12-30T12:53:00"/>
    <x v="70"/>
    <s v=""/>
    <s v=""/>
    <n v="0"/>
    <n v="0"/>
    <s v="ZPRC"/>
    <s v="2500107818"/>
    <s v="P000031952"/>
    <n v="8002806780"/>
    <x v="53"/>
    <x v="5"/>
    <x v="5"/>
    <n v="320"/>
    <s v="BOL"/>
    <s v="101585"/>
    <x v="6"/>
    <s v="806421"/>
    <s v="CENTRO DE ACOPIO"/>
    <x v="5"/>
    <s v="AV GRAL PINTAG Y GUALACEO"/>
    <x v="5"/>
    <s v="O-Pichincha-Sangolqui"/>
    <m/>
    <x v="6"/>
    <x v="6"/>
    <s v="10000175"/>
    <s v="CALDERON CHASIPANTA JUAN CARLOS"/>
    <s v="ZETT"/>
    <x v="52"/>
    <s v="4"/>
    <s v="Pallet Cortesia"/>
    <n v="0"/>
    <n v="0"/>
    <x v="0"/>
    <n v="22366.667000000001"/>
    <n v="16050"/>
    <n v="6316.6670000000004"/>
    <n v="172.8"/>
    <m/>
    <x v="6"/>
    <n v="16"/>
    <s v="16"/>
    <n v="16"/>
    <x v="0"/>
    <n v="0.54"/>
    <n v="10.8"/>
    <s v="TRANSPORTE PROPIO"/>
    <n v="1013241"/>
    <s v="COMPAÑÍA DE TRANSPORTE DE CARGA PES"/>
    <x v="52"/>
  </r>
  <r>
    <n v="1002193636"/>
    <s v="UE01"/>
    <x v="0"/>
    <d v="1899-12-30T12:53:00"/>
    <x v="71"/>
    <s v=""/>
    <s v=""/>
    <n v="0"/>
    <n v="0"/>
    <s v="ZPRC"/>
    <s v="2500107819"/>
    <s v="P000031953"/>
    <n v="8002806781"/>
    <x v="53"/>
    <x v="6"/>
    <x v="6"/>
    <n v="200"/>
    <s v="BOL"/>
    <s v="101585"/>
    <x v="6"/>
    <s v="806421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16347.916999999999"/>
    <n v="10031.25"/>
    <n v="6316.6670000000004"/>
    <n v="108"/>
    <m/>
    <x v="6"/>
    <n v="16"/>
    <s v="16"/>
    <n v="10"/>
    <x v="0"/>
    <n v="0.54"/>
    <n v="10.8"/>
    <s v="TRANSPORTE PROPIO"/>
    <n v="1013241"/>
    <s v="COMPAÑÍA DE TRANSPORTE DE CARGA PES"/>
    <x v="52"/>
  </r>
  <r>
    <n v="1002193602"/>
    <s v="UE01"/>
    <x v="0"/>
    <d v="1899-12-30T13:01:00"/>
    <x v="72"/>
    <s v="9000801327"/>
    <s v="012-022-00314175"/>
    <n v="2209.16"/>
    <n v="2476.9299999999998"/>
    <s v="ZPVN"/>
    <s v="40562862"/>
    <s v="0000388881"/>
    <n v="8002806738"/>
    <x v="54"/>
    <x v="5"/>
    <x v="5"/>
    <n v="360"/>
    <s v="BOL"/>
    <s v="101638"/>
    <x v="40"/>
    <s v="801678"/>
    <s v="BODEGA PASQUEL GUILL"/>
    <x v="1"/>
    <s v="AV. MARISCAL SUCRE 951 E ILLESCAS Q"/>
    <x v="35"/>
    <s v="O-Pichincha-Lamagdalena"/>
    <m/>
    <x v="43"/>
    <x v="43"/>
    <s v="100017965"/>
    <s v="ARIAS PATRICIO"/>
    <s v="ZEMT"/>
    <x v="53"/>
    <s v="1"/>
    <s v="Con Pallet"/>
    <n v="0.05"/>
    <n v="18"/>
    <x v="0"/>
    <n v="25837.5"/>
    <n v="18022.5"/>
    <n v="7815"/>
    <n v="180"/>
    <m/>
    <x v="41"/>
    <n v="16"/>
    <s v="16"/>
    <n v="18"/>
    <x v="0"/>
    <n v="0.5"/>
    <n v="10"/>
    <s v="LIDENORTI S.A."/>
    <n v="1013930"/>
    <s v="GUERRA SANCHEZ EDISON RENE"/>
    <x v="53"/>
  </r>
  <r>
    <n v="1002193602"/>
    <s v="UE01"/>
    <x v="0"/>
    <d v="1899-12-30T13:01:00"/>
    <x v="73"/>
    <s v="9000801326"/>
    <s v="012-022-00314174"/>
    <n v="802.58"/>
    <n v="899.86"/>
    <s v="ZPVN"/>
    <s v="40562862"/>
    <s v="0000388880"/>
    <n v="8002806737"/>
    <x v="54"/>
    <x v="6"/>
    <x v="6"/>
    <n v="120"/>
    <s v="BOL"/>
    <s v="101638"/>
    <x v="40"/>
    <s v="801678"/>
    <s v="BODEGA PASQUEL GUILL"/>
    <x v="1"/>
    <s v="AV. MARISCAL SUCRE 951 E ILLESCAS Q"/>
    <x v="35"/>
    <s v="O-Pichincha-Lamagdalena"/>
    <n v="118"/>
    <x v="43"/>
    <x v="43"/>
    <s v="100017965"/>
    <s v="ARIAS PATRICIO"/>
    <s v="ZEMT"/>
    <x v="53"/>
    <s v="1"/>
    <s v="Con Pallet"/>
    <n v="0.05"/>
    <n v="6"/>
    <x v="0"/>
    <n v="13822.5"/>
    <n v="6007.5"/>
    <n v="7815"/>
    <n v="60"/>
    <m/>
    <x v="41"/>
    <n v="16"/>
    <s v="16"/>
    <n v="6"/>
    <x v="0"/>
    <n v="0.5"/>
    <n v="10"/>
    <s v="LIDENORTI S.A."/>
    <n v="1013930"/>
    <s v="GUERRA SANCHEZ EDISON RENE"/>
    <x v="53"/>
  </r>
  <r>
    <n v="1002193657"/>
    <s v="UE01"/>
    <x v="0"/>
    <d v="1899-12-30T13:02:00"/>
    <x v="74"/>
    <s v="9000801328"/>
    <s v="012-022-00314176"/>
    <n v="2408.4"/>
    <n v="2700.32"/>
    <s v="ZPVN"/>
    <s v="40563042"/>
    <s v="P000031944"/>
    <n v="8002806806"/>
    <x v="55"/>
    <x v="6"/>
    <x v="6"/>
    <n v="360"/>
    <s v="BOL"/>
    <s v="101544"/>
    <x v="41"/>
    <s v="801777"/>
    <s v="BODEGA LANDAZURI"/>
    <x v="0"/>
    <s v="AV. VEINTIMILLA S/N Y"/>
    <x v="16"/>
    <s v="O-Carchi-Tulcan"/>
    <n v="159"/>
    <x v="44"/>
    <x v="44"/>
    <s v="10007279"/>
    <s v="QUILUMBANGO LLIQUIN HECTOR FERNANDO"/>
    <s v="ZEMU"/>
    <x v="54"/>
    <s v="2"/>
    <s v="Sin Pallet"/>
    <n v="0"/>
    <n v="0"/>
    <x v="0"/>
    <n v="27200"/>
    <n v="18050"/>
    <n v="9150"/>
    <n v="208.8"/>
    <m/>
    <x v="42"/>
    <n v="16"/>
    <s v="16"/>
    <n v="18"/>
    <x v="0"/>
    <n v="0.58000000000000007"/>
    <n v="11.600000000000001"/>
    <s v="LIDENORTI S.A."/>
    <n v="1022120"/>
    <s v="RUIZ MORALES VANESSA SOLANGE"/>
    <x v="54"/>
  </r>
  <r>
    <n v="1002193690"/>
    <s v="UE01"/>
    <x v="0"/>
    <d v="1899-12-30T13:05:00"/>
    <x v="75"/>
    <s v="9000801331"/>
    <s v="012-022-00314177"/>
    <n v="2476.8000000000002"/>
    <n v="2777.01"/>
    <s v="ZPVN"/>
    <s v="40563073"/>
    <s v="0000389117"/>
    <n v="8002806848"/>
    <x v="56"/>
    <x v="4"/>
    <x v="4"/>
    <n v="360"/>
    <s v="BOL"/>
    <s v="102260"/>
    <x v="42"/>
    <s v="806831"/>
    <s v="URB. ALTOS DEL PACÍFICO OBRA"/>
    <x v="23"/>
    <s v="CALLE 294 Y JUAN JOSÉ FLORES"/>
    <x v="33"/>
    <s v="O-Manabi-Manta"/>
    <n v="486"/>
    <x v="45"/>
    <x v="45"/>
    <s v="10000932"/>
    <s v="CACOANGO RODRIGO"/>
    <s v="ZEMU"/>
    <x v="55"/>
    <s v="2"/>
    <s v="Sin Pallet"/>
    <n v="0"/>
    <n v="0"/>
    <x v="0"/>
    <n v="27080"/>
    <n v="18020"/>
    <n v="9060"/>
    <n v="406.8"/>
    <m/>
    <x v="43"/>
    <n v="16"/>
    <s v="16"/>
    <n v="18"/>
    <x v="0"/>
    <n v="1.1300000000000001"/>
    <n v="22.6"/>
    <s v="TRAPSA C.A."/>
    <n v="1014271"/>
    <s v="GARATE CARDENAS CARLOS VINICIO"/>
    <x v="55"/>
  </r>
  <r>
    <n v="1002193692"/>
    <s v="UE01"/>
    <x v="0"/>
    <d v="1899-12-30T13:06:00"/>
    <x v="76"/>
    <s v="9000777805"/>
    <s v="013-020-00046026"/>
    <n v="2400.64"/>
    <n v="2691.62"/>
    <s v="ZPDF"/>
    <s v="70170317"/>
    <s v="0000389119"/>
    <n v="8002806850"/>
    <x v="57"/>
    <x v="7"/>
    <x v="7"/>
    <n v="360"/>
    <s v="BOL"/>
    <s v="101715"/>
    <x v="43"/>
    <s v="810435"/>
    <s v="ADOQUINES SR RAMIRO TORRES"/>
    <x v="9"/>
    <s v="PANAMERICANA NORTE E335"/>
    <x v="11"/>
    <s v="O-Imbabura-Ibarra"/>
    <n v="30"/>
    <x v="46"/>
    <x v="46"/>
    <s v="100018609"/>
    <s v="CHACON WILSON"/>
    <s v="ZEMU"/>
    <x v="56"/>
    <s v="2"/>
    <s v="Sin Pallet"/>
    <n v="0"/>
    <n v="0"/>
    <x v="0"/>
    <n v="27210"/>
    <n v="18050"/>
    <n v="9160"/>
    <n v="68.400000000000006"/>
    <m/>
    <x v="44"/>
    <n v="16"/>
    <s v="16"/>
    <n v="18"/>
    <x v="0"/>
    <n v="0.19"/>
    <n v="3.8000000000000003"/>
    <s v="TRAPSA C.A."/>
    <n v="1013764"/>
    <s v="TERAN SARZOSA CRISTIAN DAVID"/>
    <x v="56"/>
  </r>
  <r>
    <n v="1002193720"/>
    <s v="UE01"/>
    <x v="0"/>
    <d v="1899-12-30T13:08:00"/>
    <x v="77"/>
    <s v="9000801333"/>
    <s v="012-022-00314179"/>
    <n v="513.6"/>
    <n v="575.85"/>
    <s v="ZPVN"/>
    <s v="40563084"/>
    <s v="0000389132"/>
    <n v="8002806882"/>
    <x v="58"/>
    <x v="5"/>
    <x v="5"/>
    <n v="80"/>
    <s v="BOL"/>
    <s v="101733"/>
    <x v="44"/>
    <s v="800786"/>
    <s v="BODEGA FERRORIENTE,"/>
    <x v="1"/>
    <s v="EL QUINCHE, PANAMERICANA Y CALLE MA"/>
    <x v="36"/>
    <s v="O-Pichincha-Elquinche"/>
    <m/>
    <x v="37"/>
    <x v="37"/>
    <s v="100014907"/>
    <s v="CALDERON LUIS"/>
    <s v="ZEMU"/>
    <x v="57"/>
    <s v="2"/>
    <s v="Sin Pallet"/>
    <n v="0"/>
    <n v="0"/>
    <x v="0"/>
    <n v="8609.4439999999995"/>
    <n v="4004.444"/>
    <n v="4605"/>
    <n v="28"/>
    <m/>
    <x v="35"/>
    <n v="16"/>
    <s v="16"/>
    <n v="4"/>
    <x v="0"/>
    <n v="0.35"/>
    <n v="7"/>
    <s v="RAPIDO EL OTAVALEÑITO S.A."/>
    <n v="1012819"/>
    <s v="BRAVO VASQUEZ JOSE LUIS SIGIFREDO"/>
    <x v="57"/>
  </r>
  <r>
    <n v="1002193720"/>
    <s v="UE01"/>
    <x v="0"/>
    <d v="1899-12-30T13:08:00"/>
    <x v="78"/>
    <s v="9000801332"/>
    <s v="012-022-00314178"/>
    <n v="1940.4"/>
    <n v="2175.59"/>
    <s v="ZPVN"/>
    <s v="40563084"/>
    <s v="0000389134"/>
    <n v="8002806883"/>
    <x v="58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37"/>
    <x v="37"/>
    <s v="100014907"/>
    <s v="CALDERON LUIS"/>
    <s v="ZEMU"/>
    <x v="57"/>
    <s v="2"/>
    <s v="Sin Pallet"/>
    <n v="0"/>
    <n v="0"/>
    <x v="0"/>
    <n v="18620.556"/>
    <n v="14015.556"/>
    <n v="4605"/>
    <n v="98"/>
    <m/>
    <x v="35"/>
    <n v="16"/>
    <s v="16"/>
    <n v="14"/>
    <x v="0"/>
    <n v="0.35"/>
    <n v="7"/>
    <s v="RAPIDO EL OTAVALEÑITO S.A."/>
    <n v="1012819"/>
    <s v="BRAVO VASQUEZ JOSE LUIS SIGIFREDO"/>
    <x v="57"/>
  </r>
  <r>
    <n v="1002193700"/>
    <s v="UE01"/>
    <x v="0"/>
    <d v="1899-12-30T13:11:00"/>
    <x v="79"/>
    <s v="9000801334"/>
    <s v="012-022-00314180"/>
    <n v="4500.75"/>
    <n v="5046.2700000000004"/>
    <s v="ZPVN"/>
    <s v="40563014"/>
    <s v="0000389034"/>
    <n v="8002806859"/>
    <x v="59"/>
    <x v="2"/>
    <x v="2"/>
    <n v="32.479999999999997"/>
    <s v="T"/>
    <s v="101923"/>
    <x v="45"/>
    <s v="802716"/>
    <s v="GRANEL COMPACTA DESTINO"/>
    <x v="9"/>
    <s v="VIA TULCAN"/>
    <x v="11"/>
    <s v="O-Imbabura-Ibarra"/>
    <n v="30"/>
    <x v="30"/>
    <x v="30"/>
    <s v="100016824"/>
    <s v="YANEZ JOSE"/>
    <s v="ZECI"/>
    <x v="58"/>
    <s v="2"/>
    <s v="Sin Pallet"/>
    <n v="0"/>
    <n v="0"/>
    <x v="0"/>
    <n v="50650"/>
    <n v="32480"/>
    <n v="18170"/>
    <n v="167.27"/>
    <m/>
    <x v="28"/>
    <n v="16"/>
    <s v="16"/>
    <n v="32.479999999999997"/>
    <x v="0"/>
    <n v="5.1499384236453212"/>
    <n v="5.1499384236453212"/>
    <s v="TRANSALMEIDA CIA."/>
    <n v="1013966"/>
    <s v="ALMEIDA CHICAIZA MIGUEL ANGEL"/>
    <x v="58"/>
  </r>
  <r>
    <n v="1002193710"/>
    <s v="UE01"/>
    <x v="0"/>
    <d v="1899-12-30T13:16:00"/>
    <x v="80"/>
    <s v=""/>
    <s v=""/>
    <n v="0"/>
    <n v="0"/>
    <s v="ZPRC"/>
    <s v="2500107800"/>
    <s v="P000031940"/>
    <n v="8002806870"/>
    <x v="60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47"/>
    <x v="47"/>
    <s v="100014947"/>
    <s v="FLORES DIEGO"/>
    <s v="ZEMT"/>
    <x v="59"/>
    <s v="1"/>
    <s v="Con Pallet"/>
    <n v="0.05"/>
    <n v="24"/>
    <x v="0"/>
    <n v="38670"/>
    <n v="24010"/>
    <n v="14660"/>
    <n v="456"/>
    <m/>
    <x v="45"/>
    <n v="16"/>
    <s v="16"/>
    <n v="24"/>
    <x v="0"/>
    <n v="0.95"/>
    <n v="19"/>
    <s v="TRIMPESAS S.A."/>
    <n v="1013747"/>
    <s v="ANDINO CHICO ERLINDA MARIA"/>
    <x v="59"/>
  </r>
  <r>
    <n v="1002193691"/>
    <s v="UE01"/>
    <x v="0"/>
    <d v="1899-12-30T13:22:00"/>
    <x v="81"/>
    <s v="9000782705"/>
    <s v="013-020-00046415"/>
    <n v="3662.87"/>
    <n v="4106.83"/>
    <s v="ZPDF"/>
    <s v="70171631"/>
    <s v="0000381126"/>
    <n v="8002806849"/>
    <x v="61"/>
    <x v="8"/>
    <x v="8"/>
    <n v="32.7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1960"/>
    <n v="32710"/>
    <n v="19250"/>
    <n v="0"/>
    <m/>
    <x v="1"/>
    <n v="16"/>
    <s v="16"/>
    <n v="32.71"/>
    <x v="0"/>
    <n v="0"/>
    <n v="0"/>
    <s v="TRANCONCEM CIA. LTDA."/>
    <n v="1013227"/>
    <s v="COMPAÑIA DE TRANSPORTE PESADO"/>
    <x v="60"/>
  </r>
  <r>
    <n v="1002193728"/>
    <s v="UE01"/>
    <x v="0"/>
    <d v="1899-12-30T13:28:00"/>
    <x v="82"/>
    <s v="9000801343"/>
    <s v="012-022-00314181"/>
    <n v="4549.2"/>
    <n v="5100.59"/>
    <s v="ZPVN"/>
    <s v="40562263"/>
    <s v="P000031681"/>
    <n v="8002806894"/>
    <x v="62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49850"/>
    <n v="34060"/>
    <n v="15790"/>
    <n v="394.4"/>
    <m/>
    <x v="0"/>
    <n v="16"/>
    <s v="16"/>
    <n v="34"/>
    <x v="0"/>
    <n v="0.57999999999999996"/>
    <n v="11.6"/>
    <s v="TRANSPORTE PROPIO"/>
    <n v="1013643"/>
    <s v="POZO TARUPI MARCELO JAVIER"/>
    <x v="61"/>
  </r>
  <r>
    <n v="1002193729"/>
    <s v="UE01"/>
    <x v="0"/>
    <d v="1899-12-30T13:29:00"/>
    <x v="83"/>
    <s v="9000801345"/>
    <s v="012-022-00314183"/>
    <n v="982.4"/>
    <n v="1101.48"/>
    <s v="ZPVN"/>
    <s v="40563081"/>
    <s v="0000389163"/>
    <n v="8002806895"/>
    <x v="63"/>
    <x v="3"/>
    <x v="3"/>
    <n v="160"/>
    <s v="BOL"/>
    <s v="10002292"/>
    <x v="47"/>
    <s v="807410"/>
    <s v="BODEGA PRINCIPAL PREFICON"/>
    <x v="25"/>
    <s v="ALONSO PINZON Y BORJA"/>
    <x v="38"/>
    <s v="O-Azuay-Cuenca"/>
    <m/>
    <x v="48"/>
    <x v="48"/>
    <s v="100019553"/>
    <s v="GRANDA HENDRY"/>
    <s v="ZEMU"/>
    <x v="62"/>
    <s v="2"/>
    <s v="Sin Pallet"/>
    <n v="0"/>
    <n v="0"/>
    <x v="0"/>
    <n v="12563.333000000001"/>
    <n v="8013.3329999999996"/>
    <n v="4550"/>
    <n v="304"/>
    <m/>
    <x v="46"/>
    <n v="16"/>
    <s v="16"/>
    <n v="8"/>
    <x v="0"/>
    <n v="1.9"/>
    <n v="38"/>
    <s v="TRAPSA C.A."/>
    <n v="1024047"/>
    <s v="GRANDA ALMEIDA LUIS ANIBAL"/>
    <x v="62"/>
  </r>
  <r>
    <n v="1002193729"/>
    <s v="UE01"/>
    <x v="0"/>
    <d v="1899-12-30T13:29:00"/>
    <x v="84"/>
    <s v="9000801344"/>
    <s v="012-022-00314182"/>
    <n v="1330"/>
    <n v="1491.2"/>
    <s v="ZPVN"/>
    <s v="40563081"/>
    <s v="0000389162"/>
    <n v="8002806896"/>
    <x v="63"/>
    <x v="4"/>
    <x v="4"/>
    <n v="200"/>
    <s v="BOL"/>
    <s v="10002292"/>
    <x v="47"/>
    <s v="807410"/>
    <s v="BODEGA PRINCIPAL PREFICON"/>
    <x v="25"/>
    <s v="ALONSO PINZON Y BORJA"/>
    <x v="38"/>
    <s v="O-Azuay-Cuenca"/>
    <n v="550"/>
    <x v="48"/>
    <x v="48"/>
    <s v="100019553"/>
    <s v="GRANDA HENDRY"/>
    <s v="ZEMU"/>
    <x v="62"/>
    <s v="2"/>
    <s v="Sin Pallet"/>
    <n v="0"/>
    <n v="0"/>
    <x v="0"/>
    <n v="14566.666999999999"/>
    <n v="10016.666999999999"/>
    <n v="4550"/>
    <n v="380"/>
    <m/>
    <x v="46"/>
    <n v="16"/>
    <s v="16"/>
    <n v="10"/>
    <x v="0"/>
    <n v="1.9"/>
    <n v="38"/>
    <s v="TRAPSA C.A."/>
    <n v="1024047"/>
    <s v="GRANDA ALMEIDA LUIS ANIBAL"/>
    <x v="62"/>
  </r>
  <r>
    <n v="1002193703"/>
    <s v="UE01"/>
    <x v="0"/>
    <d v="1899-12-30T13:54:00"/>
    <x v="85"/>
    <s v="9000801315"/>
    <s v="013-020-00047710"/>
    <n v="4318.24"/>
    <n v="4841.63"/>
    <s v="ZPDF"/>
    <s v="70176103"/>
    <s v="0000389125"/>
    <n v="8002806862"/>
    <x v="64"/>
    <x v="6"/>
    <x v="6"/>
    <n v="640"/>
    <s v="BOL"/>
    <s v="101446"/>
    <x v="48"/>
    <s v="800790"/>
    <s v="FERROELECTRICO 3"/>
    <x v="9"/>
    <s v="CALLE SUCRE 13-13 Y ROSALIA ROSALES"/>
    <x v="11"/>
    <s v="O-Imbabura-Ibarra"/>
    <n v="30"/>
    <x v="49"/>
    <x v="49"/>
    <s v="10001972"/>
    <s v="NARANJO JUAN MARCELO"/>
    <s v="ZETT"/>
    <x v="63"/>
    <s v="1"/>
    <s v="Con Pallet"/>
    <n v="0.05"/>
    <n v="32"/>
    <x v="0"/>
    <n v="50260"/>
    <n v="32080"/>
    <n v="18180"/>
    <n v="121.6"/>
    <m/>
    <x v="47"/>
    <n v="16"/>
    <s v="16"/>
    <n v="32"/>
    <x v="0"/>
    <n v="0.19"/>
    <n v="3.8"/>
    <s v="ALQUINGA &amp; ALQUINGA"/>
    <n v="1023356"/>
    <s v="NARANJO JUAN MARCELO"/>
    <x v="63"/>
  </r>
  <r>
    <n v="1002193699"/>
    <s v="UE01"/>
    <x v="0"/>
    <d v="1899-12-30T13:57:00"/>
    <x v="86"/>
    <s v="9000782705"/>
    <s v="013-020-00046415"/>
    <n v="3674.06"/>
    <n v="4119.38"/>
    <s v="ZPDF"/>
    <s v="70171631"/>
    <s v="0000387237"/>
    <n v="8002806857"/>
    <x v="65"/>
    <x v="8"/>
    <x v="8"/>
    <n v="32.8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643"/>
    <s v="AGUIRRE MILTON"/>
    <s v="ZECI"/>
    <x v="64"/>
    <s v="2"/>
    <s v="Sin Pallet"/>
    <n v="0"/>
    <n v="0"/>
    <x v="1"/>
    <n v="51920"/>
    <n v="32810"/>
    <n v="19110"/>
    <n v="0"/>
    <m/>
    <x v="1"/>
    <n v="16"/>
    <s v="16"/>
    <n v="32.81"/>
    <x v="0"/>
    <n v="0"/>
    <n v="0"/>
    <s v="TRANSCONCEM CIA. LTDA."/>
    <n v="1013227"/>
    <s v="COMPAÑIA DE TRANSPORTE PESADO"/>
    <x v="64"/>
  </r>
  <r>
    <n v="1002193735"/>
    <s v="UE01"/>
    <x v="0"/>
    <d v="1899-12-30T13:59:00"/>
    <x v="87"/>
    <s v="9000801351"/>
    <s v="012-022-00314185"/>
    <n v="1227.31"/>
    <n v="1376.07"/>
    <s v="ZPVN"/>
    <s v="40563059"/>
    <s v="P000031951"/>
    <n v="8002806901"/>
    <x v="66"/>
    <x v="5"/>
    <x v="5"/>
    <n v="200"/>
    <s v="BOL"/>
    <s v="101627"/>
    <x v="49"/>
    <s v="806846"/>
    <s v="SUCURSAL COLIBRI"/>
    <x v="5"/>
    <s v="AV GRAL RUMIÑAHUI LOTE 6"/>
    <x v="5"/>
    <s v="O-Pichincha-Sangolqui"/>
    <m/>
    <x v="50"/>
    <x v="50"/>
    <s v="10007864"/>
    <s v="AREVALO AYALA MANUEL ARCESIO"/>
    <s v="ZEMU"/>
    <x v="65"/>
    <s v="2"/>
    <s v="Sin Pallet"/>
    <n v="0"/>
    <n v="0"/>
    <x v="0"/>
    <n v="14617.222"/>
    <n v="10022.222"/>
    <n v="4595"/>
    <n v="108"/>
    <m/>
    <x v="48"/>
    <n v="16"/>
    <s v="16"/>
    <n v="10"/>
    <x v="0"/>
    <n v="0.54"/>
    <n v="10.8"/>
    <s v="TRIMPESAS S.A."/>
    <n v="1013766"/>
    <s v="MORALES RUIZ EDGAR MAURICIO"/>
    <x v="65"/>
  </r>
  <r>
    <n v="1002193735"/>
    <s v="UE01"/>
    <x v="0"/>
    <d v="1899-12-30T13:59:00"/>
    <x v="88"/>
    <s v="9000801350"/>
    <s v="012-022-00314184"/>
    <n v="1070.0999999999999"/>
    <n v="1199.8"/>
    <s v="ZPVN"/>
    <s v="40563058"/>
    <s v="P000031950"/>
    <n v="8002806902"/>
    <x v="66"/>
    <x v="6"/>
    <x v="6"/>
    <n v="160"/>
    <s v="BOL"/>
    <s v="101627"/>
    <x v="49"/>
    <s v="806846"/>
    <s v="SUCURSAL COLIBRI"/>
    <x v="5"/>
    <s v="AV GRAL RUMIÑAHUI LOTE 6"/>
    <x v="5"/>
    <s v="O-Pichincha-Sangolqui"/>
    <n v="130"/>
    <x v="50"/>
    <x v="50"/>
    <s v="10007864"/>
    <s v="AREVALO AYALA MANUEL ARCESIO"/>
    <s v="ZEMU"/>
    <x v="65"/>
    <s v="2"/>
    <s v="Sin Pallet"/>
    <n v="0"/>
    <n v="0"/>
    <x v="0"/>
    <n v="12612.778"/>
    <n v="8017.7780000000002"/>
    <n v="4595"/>
    <n v="86.4"/>
    <m/>
    <x v="48"/>
    <n v="16"/>
    <s v="16"/>
    <n v="8"/>
    <x v="0"/>
    <n v="0.54"/>
    <n v="10.8"/>
    <s v="TRIMPESAS S.A."/>
    <n v="1013766"/>
    <s v="MORALES RUIZ EDGAR MAURICIO"/>
    <x v="65"/>
  </r>
  <r>
    <n v="1002193704"/>
    <s v="UE01"/>
    <x v="0"/>
    <d v="1899-12-30T14:03:00"/>
    <x v="89"/>
    <s v="9000801314"/>
    <s v="013-020-00047709"/>
    <n v="4362.37"/>
    <n v="4891.1099999999997"/>
    <s v="ZPDF"/>
    <s v="70176104"/>
    <s v="0000389127"/>
    <n v="8002806863"/>
    <x v="67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51"/>
    <x v="51"/>
    <s v="100014928"/>
    <s v="INLAGO RODRIGO"/>
    <s v="ZETT"/>
    <x v="66"/>
    <s v="1"/>
    <s v="Con Pallet"/>
    <n v="0.05"/>
    <n v="32"/>
    <x v="0"/>
    <n v="50360"/>
    <n v="32100"/>
    <n v="18260"/>
    <n v="121.6"/>
    <m/>
    <x v="49"/>
    <n v="16"/>
    <s v="16"/>
    <n v="32"/>
    <x v="0"/>
    <n v="0.19"/>
    <n v="3.8"/>
    <s v="TRANSCARLONISA"/>
    <n v="1014153"/>
    <s v="INLAGO ANDRANGO LUIS RODRIGO"/>
    <x v="66"/>
  </r>
  <r>
    <n v="1002193701"/>
    <s v="UE01"/>
    <x v="0"/>
    <d v="1899-12-30T14:04:00"/>
    <x v="90"/>
    <s v=""/>
    <s v=""/>
    <n v="0"/>
    <n v="0"/>
    <s v="ZPRC"/>
    <s v="2500107789"/>
    <s v="0000389138"/>
    <n v="8002806860"/>
    <x v="68"/>
    <x v="7"/>
    <x v="7"/>
    <n v="640"/>
    <s v="BOL"/>
    <s v="101724"/>
    <x v="50"/>
    <s v="800852"/>
    <s v="BODEGA GB"/>
    <x v="9"/>
    <s v="AV. MARIANO ACOSTA 23-70 Y JOSE CAN"/>
    <x v="11"/>
    <s v="O-Imbabura-Ibarra"/>
    <n v="30"/>
    <x v="52"/>
    <x v="52"/>
    <s v="100014855"/>
    <s v="PALACIOS ALFONSO"/>
    <s v="ZETT"/>
    <x v="67"/>
    <s v="1"/>
    <s v="Con Pallet"/>
    <n v="0.05"/>
    <n v="32"/>
    <x v="0"/>
    <n v="49990"/>
    <n v="32110"/>
    <n v="17880"/>
    <n v="121.6"/>
    <m/>
    <x v="50"/>
    <n v="16"/>
    <s v="16"/>
    <n v="32"/>
    <x v="0"/>
    <n v="0.19"/>
    <n v="3.8"/>
    <s v="NARVAEZ VACA CIA. LTDA."/>
    <n v="1013947"/>
    <s v="LOYO LIMA JORGE FERNANDO"/>
    <x v="67"/>
  </r>
  <r>
    <n v="1002193712"/>
    <s v="UE01"/>
    <x v="0"/>
    <d v="1899-12-30T14:06:00"/>
    <x v="91"/>
    <s v="9000801353"/>
    <s v="012-022-00314187"/>
    <n v="744.66"/>
    <n v="834.92"/>
    <s v="ZPVN"/>
    <s v="40563034"/>
    <s v="P000031937"/>
    <n v="8002806873"/>
    <x v="69"/>
    <x v="5"/>
    <x v="5"/>
    <n v="120"/>
    <s v="BOL"/>
    <s v="101683"/>
    <x v="16"/>
    <s v="802026"/>
    <s v="BOSNA PRINCIPAL-OTAVALO"/>
    <x v="8"/>
    <s v="PIEDRAHITA 2-74 Y MARIANO SUAREZ OT"/>
    <x v="8"/>
    <s v="O-Imbabura-Otavalo"/>
    <m/>
    <x v="53"/>
    <x v="53"/>
    <s v="100014948"/>
    <s v="TULCANAZA MARCELO"/>
    <s v="ZEMT"/>
    <x v="68"/>
    <s v="1"/>
    <s v="Con Pallet"/>
    <n v="0.05"/>
    <n v="6"/>
    <x v="0"/>
    <n v="12670"/>
    <n v="6010"/>
    <n v="6660"/>
    <n v="10.8"/>
    <m/>
    <x v="51"/>
    <n v="16"/>
    <s v="16"/>
    <n v="6"/>
    <x v="0"/>
    <n v="9.0000000000000011E-2"/>
    <n v="1.8"/>
    <s v="TRIMPESAS S.A."/>
    <n v="1014036"/>
    <s v="TULCANAZA VASQUEZ EDISON MARCELO"/>
    <x v="68"/>
  </r>
  <r>
    <n v="1002193712"/>
    <s v="UE01"/>
    <x v="0"/>
    <d v="1899-12-30T14:06:00"/>
    <x v="92"/>
    <s v="9000801352"/>
    <s v="012-022-00314186"/>
    <n v="2429.0100000000002"/>
    <n v="2723.42"/>
    <s v="ZPVN"/>
    <s v="40563033"/>
    <s v="P000031936"/>
    <n v="8002806872"/>
    <x v="69"/>
    <x v="6"/>
    <x v="6"/>
    <n v="360"/>
    <s v="BOL"/>
    <s v="101683"/>
    <x v="16"/>
    <s v="802026"/>
    <s v="BOSNA PRINCIPAL-OTAVALO"/>
    <x v="8"/>
    <s v="PIEDRAHITA 2-74 Y MARIANO SUAREZ OT"/>
    <x v="8"/>
    <s v="O-Imbabura-Otavalo"/>
    <n v="8"/>
    <x v="53"/>
    <x v="53"/>
    <s v="100014948"/>
    <s v="TULCANAZA MARCELO"/>
    <s v="ZEMT"/>
    <x v="68"/>
    <s v="1"/>
    <s v="Con Pallet"/>
    <n v="0.05"/>
    <n v="18"/>
    <x v="0"/>
    <n v="24690"/>
    <n v="18030"/>
    <n v="6660"/>
    <n v="32.4"/>
    <m/>
    <x v="51"/>
    <n v="16"/>
    <s v="16"/>
    <n v="18"/>
    <x v="0"/>
    <n v="0.09"/>
    <n v="1.7999999999999998"/>
    <s v="TRIMPESAS S.A."/>
    <n v="1014036"/>
    <s v="TULCANAZA VASQUEZ EDISON MARCELO"/>
    <x v="68"/>
  </r>
  <r>
    <n v="1002193753"/>
    <s v="UE01"/>
    <x v="0"/>
    <d v="1899-12-30T14:08:00"/>
    <x v="93"/>
    <s v="9000801355"/>
    <s v="012-022-00314189"/>
    <n v="2257.1999999999998"/>
    <n v="2530.7800000000002"/>
    <s v="ZPVN"/>
    <s v="40562914"/>
    <s v="P000031896"/>
    <n v="8002806922"/>
    <x v="70"/>
    <x v="3"/>
    <x v="3"/>
    <n v="36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27003.635999999999"/>
    <n v="18043.635999999999"/>
    <n v="8960"/>
    <n v="478.8"/>
    <m/>
    <x v="52"/>
    <n v="16"/>
    <s v="16"/>
    <n v="18"/>
    <x v="0"/>
    <n v="1.33"/>
    <n v="26.6"/>
    <s v="TRANSPORTE PROPIO"/>
    <n v="1024926"/>
    <s v="BONILLA PILATAXI CHRISTIAN"/>
    <x v="69"/>
  </r>
  <r>
    <n v="1002193753"/>
    <s v="UE01"/>
    <x v="0"/>
    <d v="1899-12-30T14:08:00"/>
    <x v="94"/>
    <s v="9000801354"/>
    <s v="012-022-00314188"/>
    <n v="1956"/>
    <n v="2193.08"/>
    <s v="ZPVN"/>
    <s v="40562913"/>
    <s v="P000031895"/>
    <n v="8002806923"/>
    <x v="70"/>
    <x v="4"/>
    <x v="4"/>
    <n v="3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3996.364000000001"/>
    <n v="15036.364"/>
    <n v="8960"/>
    <n v="399"/>
    <m/>
    <x v="52"/>
    <n v="16"/>
    <s v="16"/>
    <n v="15"/>
    <x v="0"/>
    <n v="1.33"/>
    <n v="26.6"/>
    <s v="TRANSPORTE PROPIO"/>
    <n v="1024926"/>
    <s v="BONILLA PILATAXI CHRISTIAN"/>
    <x v="69"/>
  </r>
  <r>
    <n v="1002193708"/>
    <s v="UE01"/>
    <x v="0"/>
    <d v="1899-12-30T14:14:00"/>
    <x v="95"/>
    <s v="9000801314"/>
    <s v="013-020-00047709"/>
    <n v="4362.37"/>
    <n v="4891.1099999999997"/>
    <s v="ZPDF"/>
    <s v="70176104"/>
    <s v="0000389128"/>
    <n v="8002806868"/>
    <x v="71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55"/>
    <x v="55"/>
    <s v="100020748"/>
    <s v="SANCHEZ IVAN"/>
    <s v="ZETT"/>
    <x v="70"/>
    <s v="1"/>
    <s v="Con Pallet"/>
    <n v="0.05"/>
    <n v="32"/>
    <x v="0"/>
    <n v="51140"/>
    <n v="32130"/>
    <n v="19010"/>
    <n v="121.6"/>
    <m/>
    <x v="53"/>
    <n v="16"/>
    <s v="16"/>
    <n v="32"/>
    <x v="0"/>
    <n v="0.19"/>
    <n v="3.8"/>
    <s v="LIDENORTI S.A."/>
    <n v="1013568"/>
    <s v="PINTO TORRES AGUSTO GEOVANY"/>
    <x v="70"/>
  </r>
  <r>
    <n v="1002193765"/>
    <s v="UE01"/>
    <x v="0"/>
    <d v="1899-12-30T14:18:00"/>
    <x v="96"/>
    <s v=""/>
    <s v=""/>
    <n v="0"/>
    <n v="0"/>
    <s v="ZPRC"/>
    <s v="2500107822"/>
    <s v="0000389172"/>
    <n v="8002806933"/>
    <x v="72"/>
    <x v="5"/>
    <x v="5"/>
    <n v="20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7801.667000000001"/>
    <n v="10016.666999999999"/>
    <n v="7785"/>
    <n v="102"/>
    <m/>
    <x v="54"/>
    <n v="16"/>
    <s v="16"/>
    <n v="10"/>
    <x v="0"/>
    <n v="0.51"/>
    <n v="10.199999999999999"/>
    <s v="TRANSPORTE PROPIO"/>
    <n v="1013768"/>
    <s v="PROAÑO MESIAS JOSELITO"/>
    <x v="71"/>
  </r>
  <r>
    <n v="1002193765"/>
    <s v="UE01"/>
    <x v="0"/>
    <d v="1899-12-30T14:18:00"/>
    <x v="97"/>
    <s v=""/>
    <s v=""/>
    <n v="0"/>
    <n v="0"/>
    <s v="ZPRC"/>
    <s v="2500107822"/>
    <s v="0000389171"/>
    <n v="8002806934"/>
    <x v="72"/>
    <x v="6"/>
    <x v="6"/>
    <n v="2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1808.332999999999"/>
    <n v="14023.333000000001"/>
    <n v="7785"/>
    <n v="142.80000000000001"/>
    <m/>
    <x v="54"/>
    <n v="16"/>
    <s v="16"/>
    <n v="14"/>
    <x v="0"/>
    <n v="0.51"/>
    <n v="10.200000000000001"/>
    <s v="TRANSPORTE PROPIO"/>
    <n v="1013768"/>
    <s v="PROAÑO MESIAS JOSELITO"/>
    <x v="71"/>
  </r>
  <r>
    <n v="1002193766"/>
    <s v="UE01"/>
    <x v="0"/>
    <d v="1899-12-30T14:29:00"/>
    <x v="98"/>
    <s v="9000801358"/>
    <s v="012-022-00314190"/>
    <n v="4092"/>
    <n v="4587.9799999999996"/>
    <s v="ZPVN"/>
    <s v="40562856"/>
    <s v="0000388888"/>
    <n v="8002806935"/>
    <x v="73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860"/>
    <n v="33060"/>
    <n v="17800"/>
    <n v="594"/>
    <m/>
    <x v="55"/>
    <n v="16"/>
    <s v="16"/>
    <n v="33"/>
    <x v="0"/>
    <n v="0.9"/>
    <n v="18"/>
    <s v="TRANSPORTE PROPIO"/>
    <n v="1013244"/>
    <s v="FREVITRANSPORT CIA. LTDA."/>
    <x v="72"/>
  </r>
  <r>
    <n v="1002193769"/>
    <s v="UE01"/>
    <x v="0"/>
    <d v="1899-12-30T14:32:00"/>
    <x v="99"/>
    <s v="9000801362"/>
    <s v="012-022-00314193"/>
    <n v="781.3"/>
    <n v="876"/>
    <s v="ZPVN"/>
    <s v="40563013"/>
    <s v="P000031930"/>
    <n v="8002806942"/>
    <x v="74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1647.879000000001"/>
    <n v="6014.5460000000003"/>
    <n v="5633.3329999999996"/>
    <n v="112.8"/>
    <m/>
    <x v="56"/>
    <n v="16"/>
    <s v="16"/>
    <n v="6"/>
    <x v="0"/>
    <n v="0.94"/>
    <n v="18.8"/>
    <s v="TRANSPORTE PROPIO"/>
    <n v="1017790"/>
    <s v="PANIMBOZA CHAMBA NANCY PAULINA"/>
    <x v="73"/>
  </r>
  <r>
    <n v="1002193769"/>
    <s v="UE01"/>
    <x v="0"/>
    <d v="1899-12-30T14:32:00"/>
    <x v="100"/>
    <s v="9000801360"/>
    <s v="012-022-00314191"/>
    <n v="596.91"/>
    <n v="669.26"/>
    <s v="ZPVN"/>
    <s v="40563012"/>
    <s v="P000031929"/>
    <n v="8002806940"/>
    <x v="74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0645.454"/>
    <n v="5012.1210000000001"/>
    <n v="5633.3329999999996"/>
    <n v="94"/>
    <m/>
    <x v="56"/>
    <n v="16"/>
    <s v="16"/>
    <n v="5"/>
    <x v="0"/>
    <n v="0.94"/>
    <n v="18.8"/>
    <s v="TRANSPORTE PROPIO"/>
    <n v="1017790"/>
    <s v="PANIMBOZA CHAMBA NANCY PAULINA"/>
    <x v="73"/>
  </r>
  <r>
    <n v="1002193769"/>
    <s v="UE01"/>
    <x v="0"/>
    <d v="1899-12-30T14:32:00"/>
    <x v="101"/>
    <s v="9000801361"/>
    <s v="012-022-00314192"/>
    <n v="2847.44"/>
    <n v="3192.57"/>
    <s v="ZPVN"/>
    <s v="40563011"/>
    <s v="P000031928"/>
    <n v="8002806941"/>
    <x v="74"/>
    <x v="6"/>
    <x v="6"/>
    <n v="4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7686.666000000001"/>
    <n v="22053.332999999999"/>
    <n v="5633.3329999999996"/>
    <n v="413.6"/>
    <m/>
    <x v="56"/>
    <n v="16"/>
    <s v="16"/>
    <n v="22"/>
    <x v="0"/>
    <n v="0.94000000000000006"/>
    <n v="18.8"/>
    <s v="TRANSPORTE PROPIO"/>
    <n v="1017790"/>
    <s v="PANIMBOZA CHAMBA NANCY PAULINA"/>
    <x v="73"/>
  </r>
  <r>
    <n v="1002193768"/>
    <s v="UE01"/>
    <x v="0"/>
    <d v="1899-12-30T14:35:00"/>
    <x v="102"/>
    <s v="9000801364"/>
    <s v="012-022-00314194"/>
    <n v="2318.4"/>
    <n v="2599.41"/>
    <s v="ZPVN"/>
    <s v="40563092"/>
    <s v="0000389159"/>
    <n v="8002806938"/>
    <x v="75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59"/>
    <x v="59"/>
    <s v="100014884"/>
    <s v="CADENA GERARDO"/>
    <s v="ZEMU"/>
    <x v="74"/>
    <s v="2"/>
    <s v="Sin Pallet"/>
    <n v="0"/>
    <n v="0"/>
    <x v="0"/>
    <n v="27110"/>
    <n v="18040"/>
    <n v="9070"/>
    <n v="302.39999999999998"/>
    <m/>
    <x v="57"/>
    <n v="16"/>
    <s v="16"/>
    <n v="18"/>
    <x v="0"/>
    <n v="0.84"/>
    <n v="16.799999999999997"/>
    <s v="GLT LOGISTICS S.A."/>
    <n v="10000368"/>
    <s v="CERVANTES GORDILLO CONSUELO DEL PIL"/>
    <x v="74"/>
  </r>
  <r>
    <n v="1002193809"/>
    <s v="UE01"/>
    <x v="0"/>
    <d v="1899-12-30T14:38:00"/>
    <x v="103"/>
    <s v="9000801279"/>
    <s v="013-020-00047703"/>
    <n v="2307.6"/>
    <n v="2587.29"/>
    <s v="ZPDF"/>
    <s v="70176087"/>
    <s v="0000389100"/>
    <n v="8002806989"/>
    <x v="76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22"/>
    <x v="22"/>
    <s v="100016661"/>
    <s v="BENALCAZAR MILTON"/>
    <s v="ZEMU"/>
    <x v="28"/>
    <s v="2"/>
    <s v="Sin Pallet"/>
    <n v="0"/>
    <n v="0"/>
    <x v="0"/>
    <n v="27180"/>
    <n v="18020"/>
    <n v="9160"/>
    <n v="424.8"/>
    <m/>
    <x v="22"/>
    <n v="16"/>
    <s v="16"/>
    <n v="18"/>
    <x v="0"/>
    <n v="1.18"/>
    <n v="23.6"/>
    <s v="TRANINTAGSA S.A."/>
    <n v="1014062"/>
    <s v="BENALCAZAR DE LA CRUZ MILTON PATRIC"/>
    <x v="28"/>
  </r>
  <r>
    <n v="1002193738"/>
    <s v="UE01"/>
    <x v="0"/>
    <d v="1899-12-30T14:43:00"/>
    <x v="104"/>
    <s v=""/>
    <s v=""/>
    <n v="0"/>
    <n v="0"/>
    <s v="ZPRC"/>
    <s v="2500107681"/>
    <s v="P000031823"/>
    <n v="8002806906"/>
    <x v="77"/>
    <x v="7"/>
    <x v="7"/>
    <n v="240"/>
    <s v="BOL"/>
    <s v="101585"/>
    <x v="6"/>
    <s v="806421"/>
    <s v="CENTRO DE ACOPIO"/>
    <x v="5"/>
    <s v="AV GRAL PINTAG Y GUALACEO"/>
    <x v="5"/>
    <s v="O-Pichincha-Sangolqui"/>
    <m/>
    <x v="6"/>
    <x v="6"/>
    <s v="10007345"/>
    <s v="LOPEZ CASTRO JAIME MARCELO"/>
    <s v="ZEMT"/>
    <x v="75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  <n v="1013241"/>
    <s v="COMPAÑÍA DE TRANSPORTE DE CARGA PES"/>
    <x v="75"/>
  </r>
  <r>
    <n v="1002193738"/>
    <s v="UE01"/>
    <x v="0"/>
    <d v="1899-12-30T14:43:00"/>
    <x v="105"/>
    <s v=""/>
    <s v=""/>
    <n v="0"/>
    <n v="0"/>
    <s v="ZPRC"/>
    <s v="2500107680"/>
    <s v="P000031822"/>
    <n v="8002806905"/>
    <x v="77"/>
    <x v="5"/>
    <x v="5"/>
    <n v="24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  <n v="1013241"/>
    <s v="COMPAÑÍA DE TRANSPORTE DE CARGA PES"/>
    <x v="75"/>
  </r>
  <r>
    <n v="1002193812"/>
    <s v="UE01"/>
    <x v="0"/>
    <d v="1899-12-30T14:50:00"/>
    <x v="106"/>
    <s v="9000801280"/>
    <s v="013-020-00047704"/>
    <n v="2401.1999999999998"/>
    <n v="2692.24"/>
    <s v="ZPDF"/>
    <s v="70176088"/>
    <s v="0000389101"/>
    <n v="8002806992"/>
    <x v="78"/>
    <x v="4"/>
    <x v="4"/>
    <n v="360"/>
    <s v="BOL"/>
    <s v="101460"/>
    <x v="55"/>
    <s v="800989"/>
    <s v="BODEGA CERDA CLARK"/>
    <x v="29"/>
    <s v="AV. 13 DE DICIEMBRE 421 Y"/>
    <x v="44"/>
    <s v="O-Losrios-Valencia"/>
    <n v="352"/>
    <x v="60"/>
    <x v="60"/>
    <s v="10007757"/>
    <s v="GUALACATA FERNANDEZ MANUEL RAUL"/>
    <s v="ZEMU"/>
    <x v="76"/>
    <s v="2"/>
    <s v="Sin Pallet"/>
    <n v="0"/>
    <n v="0"/>
    <x v="0"/>
    <n v="26980"/>
    <n v="18010"/>
    <n v="8970"/>
    <n v="424.8"/>
    <m/>
    <x v="58"/>
    <n v="16"/>
    <s v="16"/>
    <n v="18"/>
    <x v="0"/>
    <n v="1.18"/>
    <n v="23.6"/>
    <s v="ALQUINGA &amp; ALQUINGA"/>
    <n v="1022501"/>
    <s v="FLORES RAMIREZ ROGER WILLAN"/>
    <x v="76"/>
  </r>
  <r>
    <n v="1002193739"/>
    <s v="UE01"/>
    <x v="0"/>
    <d v="1899-12-30T14:56:00"/>
    <x v="107"/>
    <s v="9000801314"/>
    <s v="013-020-00047709"/>
    <n v="4362.37"/>
    <n v="4891.1099999999997"/>
    <s v="ZPDF"/>
    <s v="70176104"/>
    <s v="0000389129"/>
    <n v="8002806907"/>
    <x v="79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61"/>
    <x v="61"/>
    <s v="100014844"/>
    <s v="HERNANDEZ CARLOS"/>
    <s v="ZETT"/>
    <x v="77"/>
    <s v="1"/>
    <s v="Con Pallet"/>
    <n v="0.05"/>
    <n v="32"/>
    <x v="0"/>
    <n v="50140"/>
    <n v="32120"/>
    <n v="18020"/>
    <n v="121.6"/>
    <m/>
    <x v="59"/>
    <n v="16"/>
    <s v="16"/>
    <n v="32"/>
    <x v="0"/>
    <n v="0.19"/>
    <n v="3.8"/>
    <s v="J.V. TRANSPREMIUN CIA.LTDA"/>
    <n v="1013670"/>
    <s v="ANDRADE ROSERO LUIS ALBERTO"/>
    <x v="77"/>
  </r>
  <r>
    <n v="1002193743"/>
    <s v="UE01"/>
    <x v="0"/>
    <d v="1899-12-30T15:01:00"/>
    <x v="108"/>
    <s v=""/>
    <s v=""/>
    <n v="0"/>
    <n v="0"/>
    <s v="ZPRC"/>
    <s v="2500107803"/>
    <s v="P000031943"/>
    <n v="8002806913"/>
    <x v="80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62"/>
    <x v="62"/>
    <s v="100014851"/>
    <s v="MEDIAVILLA LUIS"/>
    <s v="ZEMT"/>
    <x v="78"/>
    <s v="1"/>
    <s v="Con Pallet"/>
    <n v="0.05"/>
    <n v="24"/>
    <x v="0"/>
    <n v="40110"/>
    <n v="24010"/>
    <n v="16100"/>
    <n v="456"/>
    <m/>
    <x v="60"/>
    <n v="16"/>
    <s v="16"/>
    <n v="24"/>
    <x v="0"/>
    <n v="0.95"/>
    <n v="19"/>
    <s v="SANJOPAS S.A."/>
    <n v="1013493"/>
    <s v="MEDIAVILLA PERUGACHI LUIS ALFONSO"/>
    <x v="78"/>
  </r>
  <r>
    <n v="1002193813"/>
    <s v="UE01"/>
    <x v="0"/>
    <d v="1899-12-30T15:05:00"/>
    <x v="109"/>
    <s v="9000801397"/>
    <s v="012-022-00314195"/>
    <n v="2239.1999999999998"/>
    <n v="2510.6"/>
    <s v="ZPVN"/>
    <s v="40563065"/>
    <s v="0000389111"/>
    <n v="8002806993"/>
    <x v="81"/>
    <x v="3"/>
    <x v="3"/>
    <n v="360"/>
    <s v="BOL"/>
    <s v="101780"/>
    <x v="56"/>
    <s v="805340"/>
    <s v="PROFERRETERIA BABAHOYO"/>
    <x v="30"/>
    <s v="AV. JUAN MARCO Y 9 DE NOVIEMBRE"/>
    <x v="45"/>
    <s v="O-Losrios-Babahoyo"/>
    <n v="446"/>
    <x v="63"/>
    <x v="63"/>
    <s v="10005910"/>
    <s v="URBANO MOQUINCHE WALTER ARMANDO"/>
    <s v="ZEMU"/>
    <x v="79"/>
    <s v="2"/>
    <s v="Sin Pallet"/>
    <n v="0"/>
    <n v="0"/>
    <x v="0"/>
    <n v="26820"/>
    <n v="18030"/>
    <n v="8790"/>
    <n v="424.8"/>
    <m/>
    <x v="61"/>
    <n v="16"/>
    <s v="16"/>
    <n v="18"/>
    <x v="0"/>
    <n v="1.18"/>
    <n v="23.6"/>
    <s v="RUTAS COTACACHENSES"/>
    <n v="10005834"/>
    <s v="RUIZ CHECA JOSE JAVIER"/>
    <x v="79"/>
  </r>
  <r>
    <n v="1002193751"/>
    <s v="UE01"/>
    <x v="0"/>
    <d v="1899-12-30T15:10:00"/>
    <x v="110"/>
    <s v="9000801399"/>
    <s v="012-022-00314196"/>
    <n v="3238.68"/>
    <n v="3631.23"/>
    <s v="ZPVN"/>
    <s v="40563035"/>
    <s v="P000031938"/>
    <n v="8002806920"/>
    <x v="82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4"/>
    <x v="64"/>
    <s v="100014869"/>
    <s v="ROCHA JORGE"/>
    <s v="ZEMT"/>
    <x v="80"/>
    <s v="1"/>
    <s v="Con Pallet"/>
    <n v="0.05"/>
    <n v="24"/>
    <x v="0"/>
    <n v="40110"/>
    <n v="24090"/>
    <n v="16020"/>
    <n v="43.2"/>
    <m/>
    <x v="62"/>
    <n v="16"/>
    <s v="16"/>
    <n v="24"/>
    <x v="0"/>
    <n v="9.0000000000000011E-2"/>
    <n v="1.8"/>
    <s v="TRAPSA C.A."/>
    <n v="10003431"/>
    <s v="FIALLOS ARTEAGA ESTEFANIA CAROLINA"/>
    <x v="80"/>
  </r>
  <r>
    <n v="1002193814"/>
    <s v="UE01"/>
    <x v="0"/>
    <d v="1899-12-30T15:13:00"/>
    <x v="111"/>
    <s v="9000801400"/>
    <s v="012-022-00314197"/>
    <n v="3278.88"/>
    <n v="3676.31"/>
    <s v="ZPVN"/>
    <s v="40563083"/>
    <s v="P000031957"/>
    <n v="8002806994"/>
    <x v="83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6"/>
    <x v="6"/>
    <s v="100019386"/>
    <s v="CALUGUILLIN ROBERTO"/>
    <s v="ZEMT"/>
    <x v="81"/>
    <s v="1"/>
    <s v="Con Pallet"/>
    <n v="0.05"/>
    <n v="24"/>
    <x v="0"/>
    <n v="39360"/>
    <n v="24030"/>
    <n v="15330"/>
    <n v="91.2"/>
    <m/>
    <x v="6"/>
    <n v="16"/>
    <s v="16"/>
    <n v="24"/>
    <x v="0"/>
    <n v="0.19"/>
    <n v="3.8000000000000003"/>
    <s v="TRANSPORTE PROPIO"/>
    <n v="1013241"/>
    <s v="COMPAÑÍA DE TRANSPORTE DE CARGA PES"/>
    <x v="81"/>
  </r>
  <r>
    <n v="1002193767"/>
    <s v="UE01"/>
    <x v="0"/>
    <d v="1899-12-30T15:14:00"/>
    <x v="112"/>
    <s v=""/>
    <s v=""/>
    <n v="0"/>
    <n v="0"/>
    <s v="ZPRC"/>
    <s v="2500107802"/>
    <s v="P000031942"/>
    <n v="8002806937"/>
    <x v="84"/>
    <x v="7"/>
    <x v="7"/>
    <n v="320"/>
    <s v="BOL"/>
    <s v="101724"/>
    <x v="50"/>
    <s v="800852"/>
    <s v="BODEGA GB"/>
    <x v="9"/>
    <s v="AV. MARIANO ACOSTA 23-70 Y JOSE CAN"/>
    <x v="11"/>
    <s v="O-Imbabura-Ibarra"/>
    <m/>
    <x v="65"/>
    <x v="65"/>
    <s v="100014860"/>
    <s v="TANICUCHI LUIS"/>
    <s v="ZEMT"/>
    <x v="82"/>
    <s v="1"/>
    <s v="Con Pallet"/>
    <n v="0.05"/>
    <n v="16"/>
    <x v="0"/>
    <n v="23728.332999999999"/>
    <n v="16053.333000000001"/>
    <n v="7675"/>
    <n v="60.8"/>
    <m/>
    <x v="63"/>
    <n v="16"/>
    <s v="16"/>
    <n v="16"/>
    <x v="0"/>
    <n v="0.19"/>
    <n v="3.8"/>
    <s v="TRANSSJQ S.A."/>
    <n v="1013485"/>
    <s v="PEREZ ALBUJA VICTOR ALEJANDRO"/>
    <x v="82"/>
  </r>
  <r>
    <n v="1002193767"/>
    <s v="UE01"/>
    <x v="0"/>
    <d v="1899-12-30T15:14:00"/>
    <x v="113"/>
    <s v=""/>
    <s v=""/>
    <n v="0"/>
    <n v="0"/>
    <s v="ZPRC"/>
    <s v="2500107801"/>
    <s v="P000031941"/>
    <n v="8002806936"/>
    <x v="84"/>
    <x v="6"/>
    <x v="6"/>
    <n v="160"/>
    <s v="BOL"/>
    <s v="101724"/>
    <x v="50"/>
    <s v="800852"/>
    <s v="BODEGA GB"/>
    <x v="9"/>
    <s v="AV. MARIANO ACOSTA 23-70 Y JOSE CAN"/>
    <x v="11"/>
    <s v="O-Imbabura-Ibarra"/>
    <n v="30"/>
    <x v="65"/>
    <x v="65"/>
    <s v="100014860"/>
    <s v="TANICUCHI LUIS"/>
    <s v="ZEMT"/>
    <x v="82"/>
    <s v="1"/>
    <s v="Con Pallet"/>
    <n v="0.05"/>
    <n v="8"/>
    <x v="0"/>
    <n v="15701.666999999999"/>
    <n v="8026.6670000000004"/>
    <n v="7675"/>
    <n v="30.4"/>
    <m/>
    <x v="63"/>
    <n v="16"/>
    <s v="16"/>
    <n v="8"/>
    <x v="0"/>
    <n v="0.19"/>
    <n v="3.8"/>
    <s v="TRANSSJQ S.A."/>
    <n v="1013485"/>
    <s v="PEREZ ALBUJA VICTOR ALEJANDRO"/>
    <x v="82"/>
  </r>
  <r>
    <n v="1002193836"/>
    <s v="UE01"/>
    <x v="0"/>
    <d v="1899-12-30T15:20:00"/>
    <x v="114"/>
    <s v="9000801403"/>
    <s v="012-022-00314198"/>
    <n v="2354.4"/>
    <n v="2639.77"/>
    <s v="ZPVN"/>
    <s v="40563086"/>
    <s v="P000031958"/>
    <n v="8002807017"/>
    <x v="85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66"/>
    <x v="66"/>
    <s v="100014865"/>
    <s v="LANDI LUIS"/>
    <s v="ZEMU"/>
    <x v="83"/>
    <s v="2"/>
    <s v="Sin Pallet"/>
    <n v="0"/>
    <n v="0"/>
    <x v="0"/>
    <n v="27340"/>
    <n v="18060"/>
    <n v="9280"/>
    <n v="266.39999999999998"/>
    <m/>
    <x v="64"/>
    <n v="16"/>
    <s v="16"/>
    <n v="18"/>
    <x v="0"/>
    <n v="0.74"/>
    <n v="14.799999999999999"/>
    <s v="TRANSVOLCA S.A."/>
    <n v="1023077"/>
    <s v="JIMENEZ ICAZA HENRY ELADIO"/>
    <x v="83"/>
  </r>
  <r>
    <n v="1002193777"/>
    <s v="UE01"/>
    <x v="0"/>
    <d v="1899-12-30T15:25:00"/>
    <x v="115"/>
    <s v="9000801315"/>
    <s v="013-020-00047710"/>
    <n v="2159.12"/>
    <n v="2420.8200000000002"/>
    <s v="ZPDF"/>
    <s v="70176103"/>
    <s v="0000389175"/>
    <n v="8002806949"/>
    <x v="86"/>
    <x v="6"/>
    <x v="6"/>
    <n v="320"/>
    <s v="BOL"/>
    <s v="101446"/>
    <x v="48"/>
    <s v="800790"/>
    <s v="FERROELECTRICO 3"/>
    <x v="9"/>
    <s v="CALLE SUCRE 13-13 Y ROSALIA ROSALES"/>
    <x v="11"/>
    <s v="O-Imbabura-Ibarra"/>
    <m/>
    <x v="67"/>
    <x v="67"/>
    <s v="100016838"/>
    <s v="PASPUEL NIXON"/>
    <s v="ZETT"/>
    <x v="84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  <n v="1013148"/>
    <s v="PINDUISACA MACHADO BLANCA MARIA"/>
    <x v="84"/>
  </r>
  <r>
    <n v="1002193777"/>
    <s v="UE01"/>
    <x v="0"/>
    <d v="1899-12-30T15:25:00"/>
    <x v="116"/>
    <s v="9000798479"/>
    <s v="013-020-00047469"/>
    <n v="2159.12"/>
    <n v="2420.8200000000002"/>
    <s v="ZPDF"/>
    <s v="70175485"/>
    <s v="0000389174"/>
    <n v="8002806950"/>
    <x v="86"/>
    <x v="6"/>
    <x v="6"/>
    <n v="320"/>
    <s v="BOL"/>
    <s v="101446"/>
    <x v="48"/>
    <s v="800790"/>
    <s v="FERROELECTRICO 3"/>
    <x v="9"/>
    <s v="CALLE SUCRE 13-13 Y ROSALIA ROSALES"/>
    <x v="11"/>
    <s v="O-Imbabura-Ibarra"/>
    <n v="30"/>
    <x v="67"/>
    <x v="67"/>
    <s v="100016838"/>
    <s v="PASPUEL NIXON"/>
    <s v="ZETT"/>
    <x v="84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  <n v="1013148"/>
    <s v="PINDUISACA MACHADO BLANCA MARIA"/>
    <x v="84"/>
  </r>
  <r>
    <n v="1002193854"/>
    <s v="UE01"/>
    <x v="0"/>
    <d v="1899-12-30T15:36:00"/>
    <x v="117"/>
    <s v="9000801405"/>
    <s v="012-022-00314199"/>
    <n v="4092"/>
    <n v="4587.9799999999996"/>
    <s v="ZPVN"/>
    <s v="40562855"/>
    <s v="0000388889"/>
    <n v="8002807033"/>
    <x v="87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200"/>
    <n v="33130"/>
    <n v="18070"/>
    <n v="594"/>
    <m/>
    <x v="55"/>
    <n v="16"/>
    <s v="16"/>
    <n v="33"/>
    <x v="0"/>
    <n v="0.9"/>
    <n v="18"/>
    <s v="TRANSPORTE PROPIO"/>
    <n v="1013244"/>
    <s v="FREVITRANSPORT CIA. LTDA."/>
    <x v="85"/>
  </r>
  <r>
    <n v="1002193816"/>
    <s v="UE01"/>
    <x v="0"/>
    <d v="1899-12-30T15:38:00"/>
    <x v="118"/>
    <s v="9000801406"/>
    <s v="012-022-00314200"/>
    <n v="3211.2"/>
    <n v="3600.41"/>
    <s v="ZPVN"/>
    <s v="40563053"/>
    <s v="P000031949"/>
    <n v="8002806997"/>
    <x v="88"/>
    <x v="6"/>
    <x v="6"/>
    <n v="480"/>
    <s v="BOL"/>
    <s v="101544"/>
    <x v="41"/>
    <s v="801777"/>
    <s v="BODEGA LANDAZURI"/>
    <x v="0"/>
    <s v="AV. VEINTIMILLA S/N Y"/>
    <x v="16"/>
    <s v="O-Carchi-Tulcan"/>
    <n v="159"/>
    <x v="68"/>
    <x v="68"/>
    <s v="100015058"/>
    <s v="MUÑOZ JUAN"/>
    <s v="ZEMT"/>
    <x v="86"/>
    <s v="1"/>
    <s v="Con Pallet"/>
    <n v="0.05"/>
    <n v="24"/>
    <x v="0"/>
    <n v="40720"/>
    <n v="24030"/>
    <n v="16690"/>
    <n v="278.39999999999998"/>
    <m/>
    <x v="66"/>
    <n v="16"/>
    <s v="16"/>
    <n v="24"/>
    <x v="0"/>
    <n v="0.57999999999999996"/>
    <n v="11.6"/>
    <s v="SELVALEGRE S.A."/>
    <n v="1013859"/>
    <s v="MUÑOZ ORTIZ JUAN MANUEL"/>
    <x v="86"/>
  </r>
  <r>
    <n v="1002193852"/>
    <s v="UE01"/>
    <x v="0"/>
    <d v="1899-12-30T15:39:00"/>
    <x v="119"/>
    <s v="9000801407"/>
    <s v="012-022-00314201"/>
    <n v="4251.6499999999996"/>
    <n v="4766.9799999999996"/>
    <s v="ZPVN"/>
    <s v="40561697"/>
    <s v="0000387427"/>
    <n v="8002807031"/>
    <x v="89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40"/>
    <n v="33120"/>
    <n v="17820"/>
    <n v="488.4"/>
    <m/>
    <x v="67"/>
    <n v="16"/>
    <s v="16"/>
    <n v="33"/>
    <x v="0"/>
    <n v="0.74"/>
    <n v="14.799999999999999"/>
    <s v="TRANSPORTE PROPIO"/>
    <n v="1013812"/>
    <s v="ASHQUI ANDINO JORGE AQUILINO"/>
    <x v="87"/>
  </r>
  <r>
    <n v="1002193822"/>
    <s v="UE01"/>
    <x v="0"/>
    <d v="1899-12-30T15:43:00"/>
    <x v="120"/>
    <s v=""/>
    <s v=""/>
    <n v="0"/>
    <n v="0"/>
    <s v="ZPRC"/>
    <s v="2500107686"/>
    <s v="P000031829"/>
    <n v="8002807000"/>
    <x v="90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38540"/>
    <n v="24030"/>
    <n v="14510"/>
    <n v="259.2"/>
    <m/>
    <x v="6"/>
    <n v="16"/>
    <s v="16"/>
    <n v="24"/>
    <x v="0"/>
    <n v="0.53999999999999992"/>
    <n v="10.799999999999999"/>
    <s v="WILLYTRUCK S.A."/>
    <n v="1013241"/>
    <s v="COMPAÑÍA DE TRANSPORTE DE CARGA PES"/>
    <x v="7"/>
  </r>
  <r>
    <n v="1002193877"/>
    <s v="UE01"/>
    <x v="0"/>
    <d v="1899-12-30T15:48:00"/>
    <x v="121"/>
    <s v="9000801410"/>
    <s v="012-022-00314203"/>
    <n v="1139.2"/>
    <n v="1277.27"/>
    <s v="ZPVN"/>
    <s v="40563112"/>
    <s v="0000389212"/>
    <n v="8002807059"/>
    <x v="91"/>
    <x v="7"/>
    <x v="7"/>
    <n v="160"/>
    <s v="BOL"/>
    <s v="101600"/>
    <x v="60"/>
    <s v="802079"/>
    <s v="BODEGA FABIAN TERAN"/>
    <x v="11"/>
    <s v="TELESFORO PEÑAHERRERA S/N Y"/>
    <x v="19"/>
    <s v="O-Imbabura-Cotacachi"/>
    <m/>
    <x v="22"/>
    <x v="22"/>
    <s v="100020338"/>
    <s v="TERAN ARNULFO"/>
    <s v="ZEMU"/>
    <x v="88"/>
    <s v="2"/>
    <s v="Sin Pallet"/>
    <n v="0"/>
    <n v="0"/>
    <x v="0"/>
    <n v="12547.778"/>
    <n v="8017.7780000000002"/>
    <n v="4530"/>
    <n v="24"/>
    <m/>
    <x v="22"/>
    <n v="16"/>
    <s v="16"/>
    <n v="8"/>
    <x v="0"/>
    <n v="0.15"/>
    <n v="3"/>
    <s v="TRANINTAGSA"/>
    <n v="1014062"/>
    <s v="BENALCAZAR DE LA CRUZ MILTON PATRIC"/>
    <x v="88"/>
  </r>
  <r>
    <n v="1002193877"/>
    <s v="UE01"/>
    <x v="0"/>
    <d v="1899-12-30T15:48:00"/>
    <x v="122"/>
    <s v="9000801409"/>
    <s v="012-022-00314202"/>
    <n v="1408"/>
    <n v="1578.66"/>
    <s v="ZPVN"/>
    <s v="40563112"/>
    <s v="0000389211"/>
    <n v="8002807058"/>
    <x v="91"/>
    <x v="6"/>
    <x v="6"/>
    <n v="200"/>
    <s v="BOL"/>
    <s v="101600"/>
    <x v="60"/>
    <s v="802079"/>
    <s v="BODEGA FABIAN TERAN"/>
    <x v="11"/>
    <s v="TELESFORO PEÑAHERRERA S/N Y"/>
    <x v="19"/>
    <s v="O-Imbabura-Cotacachi"/>
    <n v="15"/>
    <x v="22"/>
    <x v="22"/>
    <s v="100020338"/>
    <s v="TERAN ARNULFO"/>
    <s v="ZEMU"/>
    <x v="88"/>
    <s v="2"/>
    <s v="Sin Pallet"/>
    <n v="0"/>
    <n v="0"/>
    <x v="0"/>
    <n v="14552.222"/>
    <n v="10022.222"/>
    <n v="4530"/>
    <n v="30"/>
    <m/>
    <x v="22"/>
    <n v="16"/>
    <s v="16"/>
    <n v="10"/>
    <x v="0"/>
    <n v="0.15"/>
    <n v="3"/>
    <s v="TRANINTAGSA"/>
    <n v="1014062"/>
    <s v="BENALCAZAR DE LA CRUZ MILTON PATRIC"/>
    <x v="88"/>
  </r>
  <r>
    <n v="1002193885"/>
    <s v="UE01"/>
    <x v="0"/>
    <d v="1899-12-30T15:52:00"/>
    <x v="123"/>
    <s v="9000801412"/>
    <s v="012-022-00314204"/>
    <n v="2390"/>
    <n v="2679.68"/>
    <s v="ZPVN"/>
    <s v="40563095"/>
    <s v="P000031961"/>
    <n v="8002807068"/>
    <x v="92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30"/>
    <n v="18020"/>
    <n v="9310"/>
    <n v="183.6"/>
    <m/>
    <x v="7"/>
    <n v="16"/>
    <s v="16"/>
    <n v="18"/>
    <x v="0"/>
    <n v="0.51"/>
    <n v="10.199999999999999"/>
    <s v="TRANSPORTE PROPIO"/>
    <n v="1013388"/>
    <s v="CAMPAÑA MALDONADO BLANCA CECILIA"/>
    <x v="89"/>
  </r>
  <r>
    <n v="1002193880"/>
    <s v="UE01"/>
    <x v="0"/>
    <d v="1899-12-30T15:55:00"/>
    <x v="124"/>
    <s v=""/>
    <s v=""/>
    <n v="0"/>
    <n v="0"/>
    <s v="ZPRC"/>
    <s v="2500107821"/>
    <s v="P000031962"/>
    <n v="8002807063"/>
    <x v="93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0"/>
    <x v="70"/>
    <s v="100017519"/>
    <s v="VILLALBA PATRICIO"/>
    <s v="ZETT"/>
    <x v="90"/>
    <s v="1"/>
    <s v="Con Pallet"/>
    <n v="0.05"/>
    <n v="32"/>
    <x v="0"/>
    <n v="50750"/>
    <n v="32060"/>
    <n v="18690"/>
    <n v="281.60000000000002"/>
    <m/>
    <x v="68"/>
    <n v="16"/>
    <s v="16"/>
    <n v="32"/>
    <x v="0"/>
    <n v="0.44000000000000006"/>
    <n v="8.8000000000000007"/>
    <s v="TRANSPORTE PROPIO"/>
    <n v="1014205"/>
    <s v="NEWSTEEL TRANSPORTES ECUATORIANOS"/>
    <x v="90"/>
  </r>
  <r>
    <n v="1002193840"/>
    <s v="UE01"/>
    <x v="0"/>
    <d v="1899-12-30T16:02:00"/>
    <x v="125"/>
    <s v="9000801416"/>
    <s v="012-022-00314206"/>
    <n v="500.54"/>
    <n v="561.20000000000005"/>
    <s v="ZPVN"/>
    <s v="40562988"/>
    <s v="0000388999"/>
    <n v="8002807021"/>
    <x v="94"/>
    <x v="5"/>
    <x v="5"/>
    <n v="80"/>
    <s v="BOL"/>
    <s v="101514"/>
    <x v="62"/>
    <s v="801282"/>
    <s v="BODEGA DELGADO LUIS - MAÑOSCA"/>
    <x v="1"/>
    <s v="AV REPUBLICA OE3-323 Y MAÑOSCA"/>
    <x v="46"/>
    <s v="O-Pichincha-Rumipamba"/>
    <m/>
    <x v="71"/>
    <x v="71"/>
    <s v="100014863"/>
    <s v="MORAN MAURICIO"/>
    <s v="ZEMT"/>
    <x v="91"/>
    <s v="1"/>
    <s v="Con Pallet"/>
    <n v="0.05"/>
    <n v="4"/>
    <x v="0"/>
    <n v="11736.666999999999"/>
    <n v="4006.6669999999999"/>
    <n v="7730"/>
    <n v="36"/>
    <m/>
    <x v="69"/>
    <n v="16"/>
    <s v="16"/>
    <n v="4"/>
    <x v="0"/>
    <n v="0.45"/>
    <n v="9"/>
    <s v="LA ARMENIA S.A."/>
    <n v="1013556"/>
    <s v="RAMIREZ BAEZ FIDEL RAMIRO"/>
    <x v="91"/>
  </r>
  <r>
    <n v="1002193840"/>
    <s v="UE01"/>
    <x v="0"/>
    <d v="1899-12-30T16:02:00"/>
    <x v="126"/>
    <s v="9000801415"/>
    <s v="012-022-00314205"/>
    <n v="2716.56"/>
    <n v="3045.83"/>
    <s v="ZPVN"/>
    <s v="40562988"/>
    <s v="0000388998"/>
    <n v="8002807022"/>
    <x v="94"/>
    <x v="6"/>
    <x v="6"/>
    <n v="400"/>
    <s v="BOL"/>
    <s v="101514"/>
    <x v="62"/>
    <s v="801282"/>
    <s v="BODEGA DELGADO LUIS - MAÑOSCA"/>
    <x v="1"/>
    <s v="AV REPUBLICA OE3-323 Y MAÑOSCA"/>
    <x v="46"/>
    <s v="O-Pichincha-Rumipamba"/>
    <n v="103"/>
    <x v="71"/>
    <x v="71"/>
    <s v="100014863"/>
    <s v="MORAN MAURICIO"/>
    <s v="ZEMT"/>
    <x v="91"/>
    <s v="1"/>
    <s v="Con Pallet"/>
    <n v="0.05"/>
    <n v="20"/>
    <x v="0"/>
    <n v="27763.332999999999"/>
    <n v="20033.332999999999"/>
    <n v="7730"/>
    <n v="180"/>
    <m/>
    <x v="69"/>
    <n v="16"/>
    <s v="16"/>
    <n v="20"/>
    <x v="0"/>
    <n v="0.45"/>
    <n v="9"/>
    <s v="LA ARMENIA S.A."/>
    <n v="1013556"/>
    <s v="RAMIREZ BAEZ FIDEL RAMIRO"/>
    <x v="91"/>
  </r>
  <r>
    <n v="1002193910"/>
    <s v="UE01"/>
    <x v="0"/>
    <d v="1899-12-30T16:07:00"/>
    <x v="127"/>
    <s v=""/>
    <s v=""/>
    <n v="0"/>
    <n v="0"/>
    <s v="ZPRC"/>
    <s v="2500107617"/>
    <s v="P000031709"/>
    <n v="8002807100"/>
    <x v="95"/>
    <x v="2"/>
    <x v="2"/>
    <n v="26.96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3710"/>
    <n v="26960"/>
    <n v="16750"/>
    <n v="685.05"/>
    <m/>
    <x v="28"/>
    <n v="16"/>
    <s v="16"/>
    <n v="26.96"/>
    <x v="0"/>
    <n v="25.409866468842729"/>
    <n v="25.409866468842729"/>
    <s v="TRANSALMEIDA"/>
    <n v="1013966"/>
    <s v="ALMEIDA CHICAIZA MIGUEL ANGEL"/>
    <x v="92"/>
  </r>
  <r>
    <n v="1002193874"/>
    <s v="UE01"/>
    <x v="0"/>
    <d v="1899-12-30T16:15:00"/>
    <x v="128"/>
    <s v="9000801418"/>
    <s v="012-022-00314207"/>
    <n v="4507.8"/>
    <n v="5054.18"/>
    <s v="ZPVN"/>
    <s v="40563094"/>
    <s v="P000031960"/>
    <n v="8002807054"/>
    <x v="96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72"/>
    <x v="72"/>
    <s v="100014825"/>
    <s v="MEJIA ARMANDO"/>
    <s v="ZETT"/>
    <x v="93"/>
    <s v="2"/>
    <s v="Sin Pallet"/>
    <n v="0"/>
    <n v="0"/>
    <x v="0"/>
    <n v="50220"/>
    <n v="33040"/>
    <n v="17180"/>
    <n v="382.8"/>
    <m/>
    <x v="70"/>
    <n v="16"/>
    <s v="16"/>
    <n v="33"/>
    <x v="0"/>
    <n v="0.58000000000000007"/>
    <n v="11.6"/>
    <s v="LIDENORTI S.A."/>
    <n v="1013538"/>
    <s v="ROSERO TAFUR JOSE STALIN"/>
    <x v="93"/>
  </r>
  <r>
    <n v="1002193913"/>
    <s v="UE01"/>
    <x v="0"/>
    <d v="1899-12-30T16:19:00"/>
    <x v="129"/>
    <s v="9000801420"/>
    <s v="012-022-00314209"/>
    <n v="2220.8000000000002"/>
    <n v="2489.98"/>
    <s v="ZPVN"/>
    <s v="40563111"/>
    <s v="0000389207"/>
    <n v="8002807104"/>
    <x v="97"/>
    <x v="7"/>
    <x v="7"/>
    <n v="320"/>
    <s v="BOL"/>
    <s v="101780"/>
    <x v="56"/>
    <s v="807352"/>
    <s v="ECO PIMAMPIRO"/>
    <x v="32"/>
    <s v="ROCAFUERTE Y JUAN MONTALVO"/>
    <x v="48"/>
    <s v="O-Imbabura-Pimampiro"/>
    <m/>
    <x v="65"/>
    <x v="65"/>
    <s v="100014858"/>
    <s v="MORENO MANUEL"/>
    <s v="ZEMU"/>
    <x v="94"/>
    <s v="2"/>
    <s v="Sin Pallet"/>
    <n v="0"/>
    <n v="0"/>
    <x v="0"/>
    <n v="20591.667000000001"/>
    <n v="16026.666999999999"/>
    <n v="4565"/>
    <n v="131.19999999999999"/>
    <m/>
    <x v="63"/>
    <n v="16"/>
    <s v="16"/>
    <n v="16"/>
    <x v="0"/>
    <n v="0.41"/>
    <n v="8.1999999999999993"/>
    <s v="TRANSSJQ S.A."/>
    <n v="1013485"/>
    <s v="PEREZ ALBUJA VICTOR ALEJANDRO"/>
    <x v="94"/>
  </r>
  <r>
    <n v="1002193913"/>
    <s v="UE01"/>
    <x v="0"/>
    <d v="1899-12-30T16:19:00"/>
    <x v="130"/>
    <s v="9000801419"/>
    <s v="012-022-00314208"/>
    <n v="254"/>
    <n v="284.79000000000002"/>
    <s v="ZPVN"/>
    <s v="40563110"/>
    <s v="0000389206"/>
    <n v="8002807105"/>
    <x v="97"/>
    <x v="5"/>
    <x v="5"/>
    <n v="40"/>
    <s v="BOL"/>
    <s v="101780"/>
    <x v="56"/>
    <s v="807352"/>
    <s v="ECO PIMAMPIRO"/>
    <x v="32"/>
    <s v="ROCAFUERTE Y JUAN MONTALVO"/>
    <x v="48"/>
    <s v="O-Imbabura-Pimampiro"/>
    <n v="78"/>
    <x v="65"/>
    <x v="65"/>
    <s v="100014858"/>
    <s v="MORENO MANUEL"/>
    <s v="ZEMU"/>
    <x v="94"/>
    <s v="2"/>
    <s v="Sin Pallet"/>
    <n v="0"/>
    <n v="0"/>
    <x v="0"/>
    <n v="6568.3329999999996"/>
    <n v="2003.3330000000001"/>
    <n v="4565"/>
    <n v="16.399999999999999"/>
    <m/>
    <x v="63"/>
    <n v="16"/>
    <s v="16"/>
    <n v="2"/>
    <x v="0"/>
    <n v="0.41"/>
    <n v="8.1999999999999993"/>
    <s v="TRANSSJQ S.A."/>
    <n v="1013485"/>
    <s v="PEREZ ALBUJA VICTOR ALEJANDRO"/>
    <x v="94"/>
  </r>
  <r>
    <n v="1002193941"/>
    <s v="UE01"/>
    <x v="0"/>
    <d v="1899-12-30T16:30:00"/>
    <x v="131"/>
    <s v="9000801424"/>
    <s v="012-022-00314212"/>
    <n v="1049.5999999999999"/>
    <n v="1176.82"/>
    <s v="ZPVN"/>
    <s v="40563149"/>
    <s v="0000389245"/>
    <n v="8002807135"/>
    <x v="98"/>
    <x v="7"/>
    <x v="7"/>
    <n v="160"/>
    <s v="BOL"/>
    <s v="101664"/>
    <x v="8"/>
    <s v="807345"/>
    <s v="GUZMAN CUAICAL ANGELICA MARIA"/>
    <x v="32"/>
    <s v="RACAFUERTE  Y LUIS MARYINEZ"/>
    <x v="48"/>
    <s v="O-Imbabura-Pimampiro"/>
    <m/>
    <x v="73"/>
    <x v="73"/>
    <s v="100014882"/>
    <s v="RIVERA JOSE"/>
    <s v="ZEMU"/>
    <x v="95"/>
    <s v="2"/>
    <s v="Sin Pallet"/>
    <n v="0"/>
    <n v="0"/>
    <x v="0"/>
    <n v="11090"/>
    <n v="8013.3329999999996"/>
    <n v="3076.6669999999999"/>
    <n v="65.599999999999994"/>
    <m/>
    <x v="71"/>
    <n v="16"/>
    <s v="16"/>
    <n v="8"/>
    <x v="0"/>
    <n v="0.41"/>
    <n v="8.1999999999999993"/>
    <s v="TRIMPESAS S.A."/>
    <n v="1013684"/>
    <s v="CASTRO NAVARRETE FRANCISCO ARMANDO"/>
    <x v="95"/>
  </r>
  <r>
    <n v="1002193941"/>
    <s v="UE01"/>
    <x v="0"/>
    <d v="1899-12-30T16:30:00"/>
    <x v="132"/>
    <s v="9000801422"/>
    <s v="012-022-00314210"/>
    <n v="712.8"/>
    <n v="799.2"/>
    <s v="ZPVN"/>
    <s v="40563149"/>
    <s v="0000389246"/>
    <n v="8002807137"/>
    <x v="98"/>
    <x v="5"/>
    <x v="5"/>
    <n v="120"/>
    <s v="BOL"/>
    <s v="101664"/>
    <x v="8"/>
    <s v="807345"/>
    <s v="GUZMAN CUAICAL ANGELICA MARIA"/>
    <x v="32"/>
    <s v="RACAFUERTE  Y LUIS MARYINEZ"/>
    <x v="48"/>
    <s v="O-Imbabura-Pimampiro"/>
    <m/>
    <x v="73"/>
    <x v="73"/>
    <s v="100014882"/>
    <s v="RIVERA JOSE"/>
    <s v="ZEMU"/>
    <x v="95"/>
    <s v="2"/>
    <s v="Sin Pallet"/>
    <n v="0"/>
    <n v="0"/>
    <x v="0"/>
    <n v="9086.6669999999995"/>
    <n v="6010"/>
    <n v="3076.6669999999999"/>
    <n v="49.2"/>
    <m/>
    <x v="71"/>
    <n v="16"/>
    <s v="16"/>
    <n v="6"/>
    <x v="0"/>
    <n v="0.41000000000000003"/>
    <n v="8.2000000000000011"/>
    <s v="TRIMPESAS S.A."/>
    <n v="1013684"/>
    <s v="CASTRO NAVARRETE FRANCISCO ARMANDO"/>
    <x v="95"/>
  </r>
  <r>
    <n v="1002193941"/>
    <s v="UE01"/>
    <x v="0"/>
    <d v="1899-12-30T16:30:00"/>
    <x v="133"/>
    <s v="9000801423"/>
    <s v="012-022-00314211"/>
    <n v="518.4"/>
    <n v="581.24"/>
    <s v="ZPVN"/>
    <s v="40563149"/>
    <s v="0000389247"/>
    <n v="8002807136"/>
    <x v="98"/>
    <x v="6"/>
    <x v="6"/>
    <n v="80"/>
    <s v="BOL"/>
    <s v="101664"/>
    <x v="8"/>
    <s v="807345"/>
    <s v="GUZMAN CUAICAL ANGELICA MARIA"/>
    <x v="32"/>
    <s v="RACAFUERTE  Y LUIS MARYINEZ"/>
    <x v="48"/>
    <s v="O-Imbabura-Pimampiro"/>
    <n v="78"/>
    <x v="73"/>
    <x v="73"/>
    <s v="100014882"/>
    <s v="RIVERA JOSE"/>
    <s v="ZEMU"/>
    <x v="95"/>
    <s v="2"/>
    <s v="Sin Pallet"/>
    <n v="0"/>
    <n v="0"/>
    <x v="0"/>
    <n v="7083.3339999999998"/>
    <n v="4006.6669999999999"/>
    <n v="3076.6669999999999"/>
    <n v="32.799999999999997"/>
    <m/>
    <x v="71"/>
    <n v="16"/>
    <s v="16"/>
    <n v="4"/>
    <x v="0"/>
    <n v="0.41"/>
    <n v="8.1999999999999993"/>
    <s v="TRIMPESAS S.A."/>
    <n v="1013684"/>
    <s v="CASTRO NAVARRETE FRANCISCO ARMANDO"/>
    <x v="95"/>
  </r>
  <r>
    <n v="1002193954"/>
    <s v="UE01"/>
    <x v="0"/>
    <d v="1899-12-30T16:34:00"/>
    <x v="134"/>
    <s v=""/>
    <s v=""/>
    <n v="0"/>
    <n v="0"/>
    <s v="ZPRC"/>
    <s v="2500107824"/>
    <s v="P000031966"/>
    <n v="8002807153"/>
    <x v="99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270"/>
    <n v="18050"/>
    <n v="9220"/>
    <n v="324"/>
    <m/>
    <x v="72"/>
    <n v="16"/>
    <s v="16"/>
    <n v="18"/>
    <x v="0"/>
    <n v="0.9"/>
    <n v="18"/>
    <s v="TRANSPORTE PROPIO"/>
    <n v="1014110"/>
    <s v="RODRIGUEZ CORREA ROSA AYDE"/>
    <x v="96"/>
  </r>
  <r>
    <n v="1002193923"/>
    <s v="UE01"/>
    <x v="0"/>
    <d v="1899-12-30T16:35:00"/>
    <x v="135"/>
    <s v=""/>
    <s v=""/>
    <n v="0"/>
    <n v="0"/>
    <s v="ZPRC"/>
    <s v="2500107823"/>
    <s v="P000031965"/>
    <n v="8002807115"/>
    <x v="100"/>
    <x v="2"/>
    <x v="2"/>
    <n v="30.35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8550"/>
    <n v="30350"/>
    <n v="18200"/>
    <n v="0"/>
    <m/>
    <x v="3"/>
    <n v="16"/>
    <s v="16"/>
    <n v="30.35"/>
    <x v="0"/>
    <n v="0"/>
    <n v="0"/>
    <s v="UNICON S.A."/>
    <n v="1014412"/>
    <s v="UNION DE CONCRETERAS UNICON UCUE"/>
    <x v="97"/>
  </r>
  <r>
    <n v="1002193916"/>
    <s v="UE01"/>
    <x v="0"/>
    <d v="1899-12-30T16:37:00"/>
    <x v="136"/>
    <s v="9000801427"/>
    <s v="012-022-00314213"/>
    <n v="4083.2"/>
    <n v="4578.1099999999997"/>
    <s v="ZPVN"/>
    <s v="40563139"/>
    <s v="0000389239"/>
    <n v="8002807108"/>
    <x v="101"/>
    <x v="3"/>
    <x v="3"/>
    <n v="640"/>
    <s v="BOL"/>
    <s v="101664"/>
    <x v="8"/>
    <s v="803583"/>
    <s v="JAIME CORDOVA"/>
    <x v="33"/>
    <s v="AV 9 DE OCTUBRE Y RIO CURARAY"/>
    <x v="49"/>
    <s v="O-Orellana-Elcoca"/>
    <n v="355"/>
    <x v="75"/>
    <x v="75"/>
    <s v="100019981"/>
    <s v="ALARCON IVAN"/>
    <s v="ZETT"/>
    <x v="98"/>
    <s v="1"/>
    <s v="Con Pallet"/>
    <n v="0.05"/>
    <n v="32"/>
    <x v="0"/>
    <n v="49670"/>
    <n v="32110"/>
    <n v="17560"/>
    <n v="844.8"/>
    <m/>
    <x v="73"/>
    <n v="16"/>
    <s v="16"/>
    <n v="32"/>
    <x v="0"/>
    <n v="1.3199999999999998"/>
    <n v="26.4"/>
    <s v="J.V. TRANSPREMIUN CIA.LTDA"/>
    <n v="1013906"/>
    <s v="VALLEJOS VILLEGAS SAUL EDUARDO"/>
    <x v="98"/>
  </r>
  <r>
    <n v="1002193946"/>
    <s v="UE01"/>
    <x v="0"/>
    <d v="1899-12-30T16:42:00"/>
    <x v="137"/>
    <s v="9000801432"/>
    <s v="012-022-00314215"/>
    <n v="506.4"/>
    <n v="567.78"/>
    <s v="ZPVN"/>
    <s v="40563002"/>
    <s v="P000031924"/>
    <n v="8002807143"/>
    <x v="102"/>
    <x v="5"/>
    <x v="5"/>
    <n v="80"/>
    <s v="BOL"/>
    <s v="103128"/>
    <x v="65"/>
    <s v="804226"/>
    <s v="EL CONSTRUCTOR PRINCIPAL"/>
    <x v="19"/>
    <s v="NATALIA JARRIN S6-32 Y VENEZUELA"/>
    <x v="50"/>
    <s v="O-Pichincha-Cayambe"/>
    <m/>
    <x v="76"/>
    <x v="76"/>
    <s v="100022169"/>
    <s v="LOMAS MONTESDEOCA VINICIO XAVIER"/>
    <s v="ZEMT"/>
    <x v="99"/>
    <s v="1"/>
    <s v="Con Pallet"/>
    <n v="0.05"/>
    <n v="4"/>
    <x v="0"/>
    <n v="11825"/>
    <n v="4010"/>
    <n v="7815"/>
    <n v="16.8"/>
    <m/>
    <x v="74"/>
    <n v="16"/>
    <s v="16"/>
    <n v="4"/>
    <x v="0"/>
    <n v="0.21000000000000002"/>
    <n v="4.2"/>
    <s v="LIDENORTI S.A."/>
    <n v="1013592"/>
    <s v="VALENCIA BENAVIDES GLADYS RUBY"/>
    <x v="99"/>
  </r>
  <r>
    <n v="1002193946"/>
    <s v="UE01"/>
    <x v="0"/>
    <d v="1899-12-30T16:42:00"/>
    <x v="138"/>
    <s v="9000801431"/>
    <s v="012-022-00314214"/>
    <n v="2760"/>
    <n v="3094.53"/>
    <s v="ZPVN"/>
    <s v="40563001"/>
    <s v="P000031923"/>
    <n v="8002807142"/>
    <x v="102"/>
    <x v="6"/>
    <x v="6"/>
    <n v="400"/>
    <s v="BOL"/>
    <s v="103128"/>
    <x v="65"/>
    <s v="804226"/>
    <s v="EL CONSTRUCTOR PRINCIPAL"/>
    <x v="19"/>
    <s v="NATALIA JARRIN S6-32 Y VENEZUELA"/>
    <x v="50"/>
    <s v="O-Pichincha-Cayambe"/>
    <n v="40"/>
    <x v="76"/>
    <x v="76"/>
    <s v="100022169"/>
    <s v="LOMAS MONTESDEOCA VINICIO XAVIER"/>
    <s v="ZEMT"/>
    <x v="99"/>
    <s v="1"/>
    <s v="Con Pallet"/>
    <n v="0.05"/>
    <n v="20"/>
    <x v="0"/>
    <n v="27865"/>
    <n v="20050"/>
    <n v="7815"/>
    <n v="84"/>
    <m/>
    <x v="74"/>
    <n v="16"/>
    <s v="16"/>
    <n v="20"/>
    <x v="0"/>
    <n v="0.21"/>
    <n v="4.2"/>
    <s v="LIDENORTI S.A."/>
    <n v="1013592"/>
    <s v="VALENCIA BENAVIDES GLADYS RUBY"/>
    <x v="99"/>
  </r>
  <r>
    <n v="1002193942"/>
    <s v="UE01"/>
    <x v="0"/>
    <d v="1899-12-30T16:47:00"/>
    <x v="139"/>
    <s v="9000801433"/>
    <s v="012-022-00314216"/>
    <n v="2232"/>
    <n v="2502.5300000000002"/>
    <s v="ZPVN"/>
    <s v="40563104"/>
    <s v="0000389189"/>
    <n v="8002807138"/>
    <x v="103"/>
    <x v="3"/>
    <x v="3"/>
    <n v="360"/>
    <s v="BOL"/>
    <s v="101664"/>
    <x v="8"/>
    <s v="807262"/>
    <s v="ALVAREZ COBA VERONICA JESSENIA"/>
    <x v="34"/>
    <s v="VIA MACAS KM 2"/>
    <x v="51"/>
    <s v="O-Pastaza-Elpuyo"/>
    <n v="337"/>
    <x v="77"/>
    <x v="77"/>
    <s v="100014963"/>
    <s v="SANCHEZ MARCOS"/>
    <s v="ZEMU"/>
    <x v="100"/>
    <s v="2"/>
    <s v="Sin Pallet"/>
    <n v="0"/>
    <n v="0"/>
    <x v="0"/>
    <n v="27100"/>
    <n v="18030"/>
    <n v="9070"/>
    <n v="388.8"/>
    <m/>
    <x v="75"/>
    <n v="16"/>
    <s v="16"/>
    <n v="18"/>
    <x v="0"/>
    <n v="1.08"/>
    <n v="21.6"/>
    <s v="LIDENORTI S.A."/>
    <n v="1013584"/>
    <s v="SANCHEZ TORRES MARCOS OSWALDO"/>
    <x v="100"/>
  </r>
  <r>
    <n v="1002193947"/>
    <s v="UE01"/>
    <x v="0"/>
    <d v="1899-12-30T16:59:00"/>
    <x v="140"/>
    <s v="9000801443"/>
    <s v="012-022-00314217"/>
    <n v="3345.6"/>
    <n v="3751.11"/>
    <s v="ZPVN"/>
    <s v="40563038"/>
    <s v="0000389061"/>
    <n v="8002807144"/>
    <x v="104"/>
    <x v="6"/>
    <x v="6"/>
    <n v="480"/>
    <s v="BOL"/>
    <s v="101734"/>
    <x v="66"/>
    <s v="800868"/>
    <s v="DIFERPAC"/>
    <x v="19"/>
    <s v="TABACUNDO, PANAMERICANA NORTE  Y CA"/>
    <x v="50"/>
    <s v="O-Pichincha-Cayambe"/>
    <n v="40"/>
    <x v="77"/>
    <x v="77"/>
    <s v="100014971"/>
    <s v="QUIROZ EDUARDO"/>
    <s v="ZEMT"/>
    <x v="101"/>
    <s v="1"/>
    <s v="Con Pallet"/>
    <n v="0.05"/>
    <n v="24"/>
    <x v="0"/>
    <n v="40420"/>
    <n v="24080"/>
    <n v="16340"/>
    <n v="100.8"/>
    <m/>
    <x v="75"/>
    <n v="16"/>
    <s v="16"/>
    <n v="24"/>
    <x v="0"/>
    <n v="0.21"/>
    <n v="4.2"/>
    <s v="LIDENORTI S.A."/>
    <n v="1013584"/>
    <s v="SANCHEZ TORRES MARCOS OSWALDO"/>
    <x v="101"/>
  </r>
  <r>
    <n v="1002193994"/>
    <s v="UE01"/>
    <x v="0"/>
    <d v="1899-12-30T17:02:00"/>
    <x v="141"/>
    <s v="9000801445"/>
    <s v="012-022-00314219"/>
    <n v="1108.8"/>
    <n v="1243.2"/>
    <s v="ZPVN"/>
    <s v="40563156"/>
    <s v="0000389265"/>
    <n v="8002807203"/>
    <x v="105"/>
    <x v="6"/>
    <x v="6"/>
    <n v="160"/>
    <s v="BOL"/>
    <s v="101780"/>
    <x v="56"/>
    <s v="806886"/>
    <s v="EL COLIBRI"/>
    <x v="5"/>
    <s v="REDONDEL EL COLIBRÍ"/>
    <x v="5"/>
    <s v="O-Pichincha-Sangolqui"/>
    <m/>
    <x v="15"/>
    <x v="15"/>
    <s v="100018302"/>
    <s v="VERA EDWIN"/>
    <s v="ZEMU"/>
    <x v="102"/>
    <s v="2"/>
    <s v="Sin Pallet"/>
    <n v="0"/>
    <n v="0"/>
    <x v="0"/>
    <n v="12591.111000000001"/>
    <n v="8031.1109999999999"/>
    <n v="4560"/>
    <n v="86.4"/>
    <m/>
    <x v="15"/>
    <n v="16"/>
    <s v="16"/>
    <n v="8"/>
    <x v="0"/>
    <n v="0.54"/>
    <n v="10.8"/>
    <s v="SANJOPAS S.A."/>
    <n v="1013871"/>
    <s v="MORAN PERUGACHI ALONSO"/>
    <x v="102"/>
  </r>
  <r>
    <n v="1002193994"/>
    <s v="UE01"/>
    <x v="0"/>
    <d v="1899-12-30T17:02:00"/>
    <x v="142"/>
    <s v="9000801444"/>
    <s v="012-022-00314218"/>
    <n v="1386"/>
    <n v="1553.99"/>
    <s v="ZPVN"/>
    <s v="40563155"/>
    <s v="0000389263"/>
    <n v="8002807204"/>
    <x v="105"/>
    <x v="6"/>
    <x v="6"/>
    <n v="200"/>
    <s v="BOL"/>
    <s v="101780"/>
    <x v="56"/>
    <s v="809741"/>
    <s v="FERRETERIA PANZALEO"/>
    <x v="5"/>
    <s v="PANZALEO Y CARANQUIS"/>
    <x v="5"/>
    <s v="O-Pichincha-Sangolqui"/>
    <n v="130"/>
    <x v="15"/>
    <x v="15"/>
    <s v="100018302"/>
    <s v="VERA EDWIN"/>
    <s v="ZEMU"/>
    <x v="102"/>
    <s v="2"/>
    <s v="Sin Pallet"/>
    <n v="0"/>
    <n v="0"/>
    <x v="0"/>
    <n v="14598.888999999999"/>
    <n v="10038.888999999999"/>
    <n v="4560"/>
    <n v="108"/>
    <m/>
    <x v="15"/>
    <n v="16"/>
    <s v="16"/>
    <n v="10"/>
    <x v="0"/>
    <n v="0.54"/>
    <n v="10.8"/>
    <s v="SANJOPAS S.A."/>
    <n v="1013871"/>
    <s v="MORAN PERUGACHI ALONSO"/>
    <x v="102"/>
  </r>
  <r>
    <n v="1002193951"/>
    <s v="UE01"/>
    <x v="0"/>
    <d v="1899-12-30T17:03:00"/>
    <x v="143"/>
    <s v="9000801447"/>
    <s v="012-022-00314221"/>
    <n v="271.47000000000003"/>
    <n v="304.38"/>
    <s v="ZPVN"/>
    <s v="40563162"/>
    <s v="0000389278"/>
    <n v="8002807149"/>
    <x v="106"/>
    <x v="7"/>
    <x v="7"/>
    <n v="40"/>
    <s v="BOL"/>
    <s v="103635"/>
    <x v="67"/>
    <s v="810554"/>
    <s v="PDV PALOMEQUE &amp; ULLOA QUITO"/>
    <x v="1"/>
    <s v="CALLE GONZALO PIZARRO"/>
    <x v="10"/>
    <s v="O-Pichincha-Tumbaco"/>
    <m/>
    <x v="78"/>
    <x v="78"/>
    <s v="100020264"/>
    <s v="VACACELA JUAN"/>
    <s v="ZEMU"/>
    <x v="103"/>
    <s v="2"/>
    <s v="Sin Pallet"/>
    <n v="0"/>
    <n v="0"/>
    <x v="0"/>
    <n v="6768.5290000000005"/>
    <n v="2003.529"/>
    <n v="4765"/>
    <n v="18.399999999999999"/>
    <m/>
    <x v="76"/>
    <n v="16"/>
    <s v="16"/>
    <n v="2"/>
    <x v="0"/>
    <n v="0.45999999999999996"/>
    <n v="9.1999999999999993"/>
    <s v="TRANSPORTE PROPIO"/>
    <n v="1023011"/>
    <s v="PALOMEQUE CAIZA LUIS FERNANDO"/>
    <x v="103"/>
  </r>
  <r>
    <n v="1002193951"/>
    <s v="UE01"/>
    <x v="0"/>
    <d v="1899-12-30T17:03:00"/>
    <x v="144"/>
    <s v="9000801446"/>
    <s v="012-022-00314220"/>
    <n v="2027.13"/>
    <n v="2272.84"/>
    <s v="ZPVN"/>
    <s v="40563162"/>
    <s v="0000389279"/>
    <n v="8002807150"/>
    <x v="106"/>
    <x v="6"/>
    <x v="6"/>
    <n v="300"/>
    <s v="BOL"/>
    <s v="103635"/>
    <x v="67"/>
    <s v="810554"/>
    <s v="PDV PALOMEQUE &amp; ULLOA QUITO"/>
    <x v="1"/>
    <s v="CALLE GONZALO PIZARRO"/>
    <x v="10"/>
    <s v="O-Pichincha-Tumbaco"/>
    <n v="110"/>
    <x v="78"/>
    <x v="78"/>
    <s v="100020264"/>
    <s v="VACACELA JUAN"/>
    <s v="ZEMU"/>
    <x v="103"/>
    <s v="2"/>
    <s v="Sin Pallet"/>
    <n v="0"/>
    <n v="0"/>
    <x v="0"/>
    <n v="19791.471000000001"/>
    <n v="15026.471"/>
    <n v="4765"/>
    <n v="138"/>
    <m/>
    <x v="76"/>
    <n v="16"/>
    <s v="16"/>
    <n v="15"/>
    <x v="0"/>
    <n v="0.46"/>
    <n v="9.1999999999999993"/>
    <s v="TRANSPORTE PROPIO"/>
    <n v="1023011"/>
    <s v="PALOMEQUE CAIZA LUIS FERNANDO"/>
    <x v="103"/>
  </r>
  <r>
    <n v="1002193949"/>
    <s v="UE01"/>
    <x v="0"/>
    <d v="1899-12-30T17:06:00"/>
    <x v="145"/>
    <s v="9000801449"/>
    <s v="012-022-00314222"/>
    <n v="4148.6099999999997"/>
    <n v="4651.45"/>
    <s v="ZPVN"/>
    <s v="40563126"/>
    <s v="0000389224"/>
    <n v="8002807147"/>
    <x v="107"/>
    <x v="2"/>
    <x v="2"/>
    <n v="31.57"/>
    <s v="T"/>
    <s v="101470"/>
    <x v="5"/>
    <s v="806985"/>
    <s v="GRANEL DISPOSTES"/>
    <x v="6"/>
    <s v="CALLE SAN FRANCISCO DE ASIS"/>
    <x v="17"/>
    <s v="O-Cotopaxi-Latacunga"/>
    <n v="198"/>
    <x v="79"/>
    <x v="79"/>
    <s v="100015008"/>
    <s v="CHACHALO KLEVER"/>
    <s v="ZECI"/>
    <x v="104"/>
    <s v="2"/>
    <s v="Sin Pallet"/>
    <n v="0"/>
    <n v="0"/>
    <x v="0"/>
    <n v="50800"/>
    <n v="31570"/>
    <n v="19230"/>
    <n v="364"/>
    <m/>
    <x v="77"/>
    <n v="16"/>
    <s v="16"/>
    <n v="31.57"/>
    <x v="0"/>
    <n v="11.529933481152993"/>
    <n v="11.529933481152993"/>
    <s v="ALQUINGA &amp; ALQUINGA"/>
    <n v="1013844"/>
    <s v="ALQUINGA LUCERO WILTER FABIAN"/>
    <x v="104"/>
  </r>
  <r>
    <n v="1002193956"/>
    <s v="UE01"/>
    <x v="0"/>
    <d v="1899-12-30T17:10:00"/>
    <x v="146"/>
    <s v=""/>
    <s v=""/>
    <n v="0"/>
    <n v="0"/>
    <s v="ZPRC"/>
    <s v="2500107798"/>
    <s v="0000389048"/>
    <n v="8002807156"/>
    <x v="108"/>
    <x v="10"/>
    <x v="10"/>
    <n v="32.17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1600"/>
    <n v="32170"/>
    <n v="19430"/>
    <n v="295.95999999999998"/>
    <m/>
    <x v="78"/>
    <n v="16"/>
    <s v="16"/>
    <n v="32.17"/>
    <x v="0"/>
    <n v="9.1998756605533103"/>
    <n v="9.1998756605533103"/>
    <s v="CASTRO HERMANOS S.A."/>
    <n v="1013576"/>
    <s v="CASTRO SALGADO LUCIO OSWALDO"/>
    <x v="105"/>
  </r>
  <r>
    <n v="1002193915"/>
    <s v="UE01"/>
    <x v="0"/>
    <d v="1899-12-30T17:11:00"/>
    <x v="147"/>
    <s v="9000801451"/>
    <s v="012-022-00314223"/>
    <n v="4498.6899999999996"/>
    <n v="5043.96"/>
    <s v="ZPVN"/>
    <s v="40563088"/>
    <s v="P000031959"/>
    <n v="8002807107"/>
    <x v="10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75"/>
    <x v="75"/>
    <s v="100014924"/>
    <s v="POZO RAUL"/>
    <s v="ZETT"/>
    <x v="106"/>
    <s v="2"/>
    <s v="Sin Pallet"/>
    <n v="0"/>
    <n v="0"/>
    <x v="0"/>
    <n v="49870"/>
    <n v="33070"/>
    <n v="16800"/>
    <n v="699.6"/>
    <m/>
    <x v="73"/>
    <n v="16"/>
    <s v="16"/>
    <n v="33"/>
    <x v="0"/>
    <n v="1.06"/>
    <n v="21.2"/>
    <s v="TRANSPREMIUM CIA. LTDA."/>
    <n v="1013906"/>
    <s v="VALLEJOS VILLEGAS SAUL EDUARDO"/>
    <x v="106"/>
  </r>
  <r>
    <n v="1002194006"/>
    <s v="UE01"/>
    <x v="0"/>
    <d v="1899-12-30T17:15:00"/>
    <x v="148"/>
    <s v="9000801454"/>
    <s v="012-022-00314225"/>
    <n v="1078.4000000000001"/>
    <n v="1209.1099999999999"/>
    <s v="ZPVN"/>
    <s v="40563116"/>
    <s v="0000389217"/>
    <n v="8002807220"/>
    <x v="110"/>
    <x v="6"/>
    <x v="6"/>
    <n v="160"/>
    <s v="BOL"/>
    <s v="101500"/>
    <x v="30"/>
    <s v="804257"/>
    <s v="FERRIANDES"/>
    <x v="1"/>
    <s v="GARCIA MORENO Y EUGENIO ESPEJO"/>
    <x v="52"/>
    <s v="O-Pichincha-Yaruqui"/>
    <m/>
    <x v="16"/>
    <x v="16"/>
    <s v="100014951"/>
    <s v="PEREZ DANILO"/>
    <s v="ZEMU"/>
    <x v="107"/>
    <s v="2"/>
    <s v="Sin Pallet"/>
    <n v="0"/>
    <n v="0"/>
    <x v="0"/>
    <n v="12441.111000000001"/>
    <n v="8031.1109999999999"/>
    <n v="4410"/>
    <n v="60.8"/>
    <m/>
    <x v="16"/>
    <n v="16"/>
    <s v="16"/>
    <n v="8"/>
    <x v="0"/>
    <n v="0.38"/>
    <n v="7.6"/>
    <s v="LA ARMENIA S.A."/>
    <n v="1020060"/>
    <s v="FUERTES RUEDA HUGO BALDOMERO"/>
    <x v="107"/>
  </r>
  <r>
    <n v="1002194006"/>
    <s v="UE01"/>
    <x v="0"/>
    <d v="1899-12-30T17:15:00"/>
    <x v="149"/>
    <s v="9000801453"/>
    <s v="012-022-00314224"/>
    <n v="1348"/>
    <n v="1511.39"/>
    <s v="ZPVN"/>
    <s v="40563117"/>
    <s v="0000389218"/>
    <n v="8002807219"/>
    <x v="110"/>
    <x v="6"/>
    <x v="6"/>
    <n v="200"/>
    <s v="BOL"/>
    <s v="101500"/>
    <x v="30"/>
    <s v="801442"/>
    <s v="DISTRIBUIDORA ROSERO S.C.C."/>
    <x v="1"/>
    <s v="VIA INTEROCEANICA S/N Y ENTRAD FERR"/>
    <x v="10"/>
    <s v="O-Pichincha-Tumbaco"/>
    <n v="110"/>
    <x v="16"/>
    <x v="16"/>
    <s v="100014951"/>
    <s v="PEREZ DANILO"/>
    <s v="ZEMU"/>
    <x v="107"/>
    <s v="2"/>
    <s v="Sin Pallet"/>
    <n v="0"/>
    <n v="0"/>
    <x v="0"/>
    <n v="14448.888999999999"/>
    <n v="10038.888999999999"/>
    <n v="4410"/>
    <n v="92"/>
    <m/>
    <x v="16"/>
    <n v="16"/>
    <s v="16"/>
    <n v="10"/>
    <x v="0"/>
    <n v="0.46"/>
    <n v="9.1999999999999993"/>
    <s v="LA ARMENIA S.A."/>
    <n v="1020060"/>
    <s v="FUERTES RUEDA HUGO BALDOMERO"/>
    <x v="107"/>
  </r>
  <r>
    <n v="1002193958"/>
    <s v="UE01"/>
    <x v="0"/>
    <d v="1899-12-30T17:25:00"/>
    <x v="150"/>
    <s v="9000801455"/>
    <s v="012-022-00314226"/>
    <n v="4082.44"/>
    <n v="4577.26"/>
    <s v="ZPVN"/>
    <s v="40563150"/>
    <s v="0000389249"/>
    <n v="8002807157"/>
    <x v="111"/>
    <x v="1"/>
    <x v="1"/>
    <n v="30.04"/>
    <s v="T"/>
    <s v="103751"/>
    <x v="69"/>
    <s v="805444"/>
    <s v="GRANEL BODEGA PROPIA"/>
    <x v="1"/>
    <s v="MIGUEL BEBA Y LUIS ALBOMEDO"/>
    <x v="40"/>
    <s v="O-Pichincha-Sanantoniodepichi"/>
    <n v="101"/>
    <x v="75"/>
    <x v="75"/>
    <s v="100014925"/>
    <s v="ROSERO FERNANDO"/>
    <s v="ZECI"/>
    <x v="108"/>
    <s v="2"/>
    <s v="Sin Pallet"/>
    <n v="0"/>
    <n v="0"/>
    <x v="0"/>
    <n v="49400"/>
    <n v="30040"/>
    <n v="19360"/>
    <n v="193.46"/>
    <m/>
    <x v="73"/>
    <n v="16"/>
    <s v="16"/>
    <n v="30.04"/>
    <x v="0"/>
    <n v="6.4400798934753665"/>
    <n v="6.4400798934753665"/>
    <s v="J.V. TRANSPREMIUN CIA.LTDA"/>
    <n v="1013906"/>
    <s v="VALLEJOS VILLEGAS SAUL EDUARDO"/>
    <x v="108"/>
  </r>
  <r>
    <n v="1002193959"/>
    <s v="UE01"/>
    <x v="0"/>
    <d v="1899-12-30T17:26:00"/>
    <x v="151"/>
    <s v="9000801459"/>
    <s v="012-022-00314227"/>
    <n v="3877.83"/>
    <n v="4347.8500000000004"/>
    <s v="ZPVN"/>
    <s v="40563090"/>
    <s v="0000389156"/>
    <n v="8002807158"/>
    <x v="112"/>
    <x v="2"/>
    <x v="2"/>
    <n v="31.95"/>
    <s v="T"/>
    <s v="101685"/>
    <x v="58"/>
    <s v="802733"/>
    <s v="DESTINO GRANEL CAYAMBE-CAYAMBE"/>
    <x v="19"/>
    <s v="VIA A OLMEDO"/>
    <x v="50"/>
    <s v="O-Pichincha-Cayambe"/>
    <n v="40"/>
    <x v="80"/>
    <x v="80"/>
    <s v="100015174"/>
    <s v="CASTRO LUCIO"/>
    <s v="ZECI"/>
    <x v="109"/>
    <s v="2"/>
    <s v="Sin Pallet"/>
    <n v="0"/>
    <n v="0"/>
    <x v="0"/>
    <n v="50460"/>
    <n v="31950"/>
    <n v="18510"/>
    <n v="160.07"/>
    <m/>
    <x v="78"/>
    <n v="16"/>
    <s v="16"/>
    <n v="31.95"/>
    <x v="0"/>
    <n v="5.010015649452269"/>
    <n v="5.010015649452269"/>
    <s v="CASTRO HERMANOS S.A."/>
    <n v="1013576"/>
    <s v="CASTRO SALGADO LUCIO OSWALDO"/>
    <x v="109"/>
  </r>
  <r>
    <n v="1002193960"/>
    <s v="UE01"/>
    <x v="0"/>
    <d v="1899-12-30T17:28:00"/>
    <x v="152"/>
    <s v="9000801461"/>
    <s v="012-022-00314229"/>
    <n v="1274"/>
    <n v="1428.42"/>
    <s v="ZPVN"/>
    <s v="40563146"/>
    <s v="0000389251"/>
    <n v="8002807162"/>
    <x v="113"/>
    <x v="3"/>
    <x v="3"/>
    <n v="200"/>
    <s v="BOL"/>
    <s v="101664"/>
    <x v="8"/>
    <s v="804613"/>
    <s v="RIZZO FELIX ROSALVA BANESA"/>
    <x v="35"/>
    <s v="AV UNIDAD NACIONAL Y EVA PERON"/>
    <x v="53"/>
    <s v="O-Sucumbios-Shushufindi"/>
    <m/>
    <x v="40"/>
    <x v="40"/>
    <s v="100014832"/>
    <s v="PIEDRA JESUS"/>
    <s v="ZEMU"/>
    <x v="49"/>
    <s v="2"/>
    <s v="Sin Pallet"/>
    <n v="0"/>
    <n v="0"/>
    <x v="0"/>
    <n v="14542.778"/>
    <n v="10027.778"/>
    <n v="4515"/>
    <n v="248"/>
    <m/>
    <x v="38"/>
    <n v="16"/>
    <s v="16"/>
    <n v="10"/>
    <x v="0"/>
    <n v="1.24"/>
    <n v="24.8"/>
    <s v="LIDENORTI S.A."/>
    <n v="1013181"/>
    <s v="REASCOS GUZMAN HARVEY ESTANISLAO"/>
    <x v="49"/>
  </r>
  <r>
    <n v="1002193960"/>
    <s v="UE01"/>
    <x v="0"/>
    <d v="1899-12-30T17:28:00"/>
    <x v="153"/>
    <s v="9000801460"/>
    <s v="012-022-00314228"/>
    <n v="1059.2"/>
    <n v="1187.58"/>
    <s v="ZPVN"/>
    <s v="40563146"/>
    <s v="0000389252"/>
    <n v="8002807161"/>
    <x v="113"/>
    <x v="4"/>
    <x v="4"/>
    <n v="160"/>
    <s v="BOL"/>
    <s v="101664"/>
    <x v="8"/>
    <s v="804613"/>
    <s v="RIZZO FELIX ROSALVA BANESA"/>
    <x v="35"/>
    <s v="AV UNIDAD NACIONAL Y EVA PERON"/>
    <x v="53"/>
    <s v="O-Sucumbios-Shushufindi"/>
    <n v="385"/>
    <x v="40"/>
    <x v="40"/>
    <s v="100014832"/>
    <s v="PIEDRA JESUS"/>
    <s v="ZEMU"/>
    <x v="49"/>
    <s v="2"/>
    <s v="Sin Pallet"/>
    <n v="0"/>
    <n v="0"/>
    <x v="0"/>
    <n v="12537.222"/>
    <n v="8022.2219999999998"/>
    <n v="4515"/>
    <n v="198.4"/>
    <m/>
    <x v="38"/>
    <n v="16"/>
    <s v="16"/>
    <n v="8"/>
    <x v="0"/>
    <n v="1.24"/>
    <n v="24.8"/>
    <s v="LIDENORTI S.A."/>
    <n v="1013181"/>
    <s v="REASCOS GUZMAN HARVEY ESTANISLAO"/>
    <x v="49"/>
  </r>
  <r>
    <n v="1002194002"/>
    <s v="UE01"/>
    <x v="0"/>
    <d v="1899-12-30T17:30:00"/>
    <x v="154"/>
    <s v="9000801462"/>
    <s v="012-022-00314230"/>
    <n v="4415.3999999999996"/>
    <n v="4950.58"/>
    <s v="ZPVN"/>
    <s v="40563131"/>
    <s v="P000031964"/>
    <n v="8002807215"/>
    <x v="114"/>
    <x v="6"/>
    <x v="6"/>
    <n v="660"/>
    <s v="BOL"/>
    <s v="101544"/>
    <x v="41"/>
    <s v="801777"/>
    <s v="BODEGA LANDAZURI"/>
    <x v="0"/>
    <s v="AV. VEINTIMILLA S/N Y"/>
    <x v="16"/>
    <s v="O-Carchi-Tulcan"/>
    <n v="159"/>
    <x v="81"/>
    <x v="81"/>
    <s v="100020170"/>
    <s v="SANTACRUZ WILSON"/>
    <s v="ZETT"/>
    <x v="110"/>
    <s v="2"/>
    <s v="Sin Pallet"/>
    <n v="0"/>
    <n v="0"/>
    <x v="0"/>
    <n v="49760"/>
    <n v="33110"/>
    <n v="16650"/>
    <n v="382.8"/>
    <m/>
    <x v="79"/>
    <n v="16"/>
    <s v="16"/>
    <n v="33"/>
    <x v="0"/>
    <n v="0.58000000000000007"/>
    <n v="11.6"/>
    <s v="LA ARMENIA. S.A."/>
    <n v="1013564"/>
    <s v="VIVERO MORALES MILTON CICERON"/>
    <x v="110"/>
  </r>
  <r>
    <n v="1002194036"/>
    <s v="UE01"/>
    <x v="0"/>
    <d v="1899-12-30T17:35:00"/>
    <x v="155"/>
    <s v="9000801465"/>
    <s v="012-022-00314233"/>
    <n v="256.8"/>
    <n v="287.93"/>
    <s v="ZPVN"/>
    <s v="40563176"/>
    <s v="0000389313"/>
    <n v="8002807260"/>
    <x v="115"/>
    <x v="5"/>
    <x v="5"/>
    <n v="40"/>
    <s v="BOL"/>
    <s v="10007431"/>
    <x v="70"/>
    <s v="810515"/>
    <s v="BODEGA PRINCIPAL"/>
    <x v="1"/>
    <s v="AV LA ECUATORIANA OE8-31 Y CAMILO O"/>
    <x v="25"/>
    <s v="O-Pichincha-Laecuatoriana"/>
    <m/>
    <x v="33"/>
    <x v="33"/>
    <s v="10006961"/>
    <s v="CUSHCAGUA SALAZAR JOSE MANUEL"/>
    <s v="ZEMU"/>
    <x v="111"/>
    <s v="2"/>
    <s v="Sin Pallet"/>
    <n v="0"/>
    <n v="0"/>
    <x v="0"/>
    <n v="5011.1109999999999"/>
    <n v="2004.444"/>
    <n v="3006.6669999999999"/>
    <n v="20.399999999999999"/>
    <m/>
    <x v="31"/>
    <n v="16"/>
    <s v="16"/>
    <n v="2"/>
    <x v="0"/>
    <n v="0.51"/>
    <n v="10.199999999999999"/>
    <s v="CIAPRUTE S.A."/>
    <n v="1022019"/>
    <s v="ENRIQUEZ LARA ORLANDO DANILO"/>
    <x v="111"/>
  </r>
  <r>
    <n v="1002194036"/>
    <s v="UE01"/>
    <x v="0"/>
    <d v="1899-12-30T17:35:00"/>
    <x v="156"/>
    <s v="9000801463"/>
    <s v="012-022-00314231"/>
    <n v="668.81"/>
    <n v="749.88"/>
    <s v="ZPVN"/>
    <s v="40563178"/>
    <s v="0000389314"/>
    <n v="8002807261"/>
    <x v="115"/>
    <x v="6"/>
    <x v="6"/>
    <n v="100"/>
    <s v="BOL"/>
    <s v="101627"/>
    <x v="49"/>
    <s v="807469"/>
    <s v="ACEROSCENTER MASCOTA"/>
    <x v="1"/>
    <s v="AV RODRIGO DE CHAVEZ 1399"/>
    <x v="54"/>
    <s v="O-Pichincha-Chimbacalle"/>
    <m/>
    <x v="33"/>
    <x v="33"/>
    <s v="10006961"/>
    <s v="CUSHCAGUA SALAZAR JOSE MANUEL"/>
    <s v="ZEMU"/>
    <x v="111"/>
    <s v="2"/>
    <s v="Sin Pallet"/>
    <n v="0"/>
    <n v="0"/>
    <x v="0"/>
    <n v="8017.7780000000002"/>
    <n v="5011.1109999999999"/>
    <n v="3006.6669999999999"/>
    <n v="50"/>
    <m/>
    <x v="31"/>
    <n v="16"/>
    <s v="16"/>
    <n v="5"/>
    <x v="0"/>
    <n v="0.5"/>
    <n v="10"/>
    <s v="CIAPRUTE S.A."/>
    <n v="1022019"/>
    <s v="ENRIQUEZ LARA ORLANDO DANILO"/>
    <x v="111"/>
  </r>
  <r>
    <n v="1002194036"/>
    <s v="UE01"/>
    <x v="0"/>
    <d v="1899-12-30T17:35:00"/>
    <x v="157"/>
    <s v="9000801464"/>
    <s v="012-022-00314232"/>
    <n v="1524.6"/>
    <n v="1709.39"/>
    <s v="ZPVN"/>
    <s v="40563176"/>
    <s v="0000389312"/>
    <n v="8002807262"/>
    <x v="115"/>
    <x v="6"/>
    <x v="6"/>
    <n v="220"/>
    <s v="BOL"/>
    <s v="10007431"/>
    <x v="70"/>
    <s v="810515"/>
    <s v="BODEGA PRINCIPAL"/>
    <x v="1"/>
    <s v="AV LA ECUATORIANA OE8-31 Y CAMILO O"/>
    <x v="25"/>
    <s v="O-Pichincha-Laecuatoriana"/>
    <n v="130"/>
    <x v="33"/>
    <x v="33"/>
    <s v="10006961"/>
    <s v="CUSHCAGUA SALAZAR JOSE MANUEL"/>
    <s v="ZEMU"/>
    <x v="111"/>
    <s v="2"/>
    <s v="Sin Pallet"/>
    <n v="0"/>
    <n v="0"/>
    <x v="0"/>
    <n v="14031.111999999999"/>
    <n v="11024.445"/>
    <n v="3006.6669999999999"/>
    <n v="112.2"/>
    <m/>
    <x v="31"/>
    <n v="16"/>
    <s v="16"/>
    <n v="11"/>
    <x v="0"/>
    <n v="0.51"/>
    <n v="10.200000000000001"/>
    <s v="CIAPRUTE S.A."/>
    <n v="1022019"/>
    <s v="ENRIQUEZ LARA ORLANDO DANILO"/>
    <x v="111"/>
  </r>
  <r>
    <n v="1002193984"/>
    <s v="UE01"/>
    <x v="0"/>
    <d v="1899-12-30T17:37:00"/>
    <x v="158"/>
    <s v=""/>
    <s v=""/>
    <n v="0"/>
    <n v="0"/>
    <s v="ZPRC"/>
    <s v="2500107805"/>
    <s v="P000031948"/>
    <n v="8002807191"/>
    <x v="116"/>
    <x v="3"/>
    <x v="3"/>
    <n v="480"/>
    <s v="BOL"/>
    <s v="101663"/>
    <x v="46"/>
    <s v="803106"/>
    <s v="GRUPO ZURITA COJIMIES"/>
    <x v="24"/>
    <s v="VIA A PEDERNALES COJIMIES"/>
    <x v="37"/>
    <s v="O-Manabi-Pedernales"/>
    <n v="347"/>
    <x v="82"/>
    <x v="82"/>
    <s v="100018690"/>
    <s v="MORALES PATRICIO V."/>
    <s v="ZEMT"/>
    <x v="112"/>
    <s v="1"/>
    <s v="Con Pallet"/>
    <n v="0.05"/>
    <n v="24"/>
    <x v="0"/>
    <n v="40200"/>
    <n v="24050"/>
    <n v="16150"/>
    <n v="456"/>
    <m/>
    <x v="80"/>
    <n v="16"/>
    <s v="16"/>
    <n v="24"/>
    <x v="0"/>
    <n v="0.95"/>
    <n v="19"/>
    <s v="LA ARMENIA S.A."/>
    <n v="1021911"/>
    <s v="MORALES GORDILLO VICENTE PATRICIO"/>
    <x v="112"/>
  </r>
  <r>
    <n v="1002194041"/>
    <s v="UE01"/>
    <x v="0"/>
    <d v="1899-12-30T17:39:00"/>
    <x v="159"/>
    <s v="9000801468"/>
    <s v="012-022-00314234"/>
    <n v="2494.8000000000002"/>
    <n v="2797.19"/>
    <s v="ZPVN"/>
    <s v="40563108"/>
    <s v="0000389199"/>
    <n v="8002807269"/>
    <x v="117"/>
    <x v="6"/>
    <x v="6"/>
    <n v="360"/>
    <s v="BOL"/>
    <s v="101693"/>
    <x v="71"/>
    <s v="801749"/>
    <s v="BODEGA JARAMILO OR"/>
    <x v="1"/>
    <s v="AV. 13 DE JUNIO Y AV. EQUINOCCIAL"/>
    <x v="40"/>
    <s v="O-Pichincha-Sanantoniodepichi"/>
    <n v="101"/>
    <x v="36"/>
    <x v="36"/>
    <s v="100014995"/>
    <s v="LLIQUIN MIGUEL ANGEL"/>
    <s v="ZEMU"/>
    <x v="44"/>
    <s v="2"/>
    <s v="Sin Pallet"/>
    <n v="0"/>
    <n v="0"/>
    <x v="0"/>
    <n v="27340"/>
    <n v="18050"/>
    <n v="9290"/>
    <n v="183.6"/>
    <m/>
    <x v="34"/>
    <n v="16"/>
    <s v="16"/>
    <n v="18"/>
    <x v="0"/>
    <n v="0.51"/>
    <n v="10.199999999999999"/>
    <s v="TRANINTAGSA S.A."/>
    <n v="1014167"/>
    <s v="BENALCAZAR RUIZ LUIS EDUARDO"/>
    <x v="44"/>
  </r>
  <r>
    <n v="1002193991"/>
    <s v="UE01"/>
    <x v="0"/>
    <d v="1899-12-30T17:49:00"/>
    <x v="160"/>
    <s v=""/>
    <s v=""/>
    <n v="0"/>
    <n v="0"/>
    <s v="ZPRC"/>
    <s v="2500107826"/>
    <s v="P000031974"/>
    <n v="8002807199"/>
    <x v="118"/>
    <x v="5"/>
    <x v="5"/>
    <n v="80"/>
    <s v="BOL"/>
    <s v="101612"/>
    <x v="61"/>
    <s v="801959"/>
    <s v="BODEGA PROPIA QUEZADA"/>
    <x v="1"/>
    <s v="FRANCISCO DE ALBORNOZ N8-149 Y LEON"/>
    <x v="26"/>
    <s v="O-Pichincha-Carapungo"/>
    <m/>
    <x v="83"/>
    <x v="83"/>
    <s v="100015006"/>
    <s v="RIVERA JOSE LUIS"/>
    <s v="ZETT"/>
    <x v="113"/>
    <s v="1"/>
    <s v="Con Pallet"/>
    <n v="0.05"/>
    <n v="4"/>
    <x v="0"/>
    <n v="13346.25"/>
    <n v="4011.25"/>
    <n v="9335"/>
    <n v="35.200000000000003"/>
    <m/>
    <x v="81"/>
    <n v="16"/>
    <s v="16"/>
    <n v="4"/>
    <x v="0"/>
    <n v="0.44000000000000006"/>
    <n v="8.8000000000000007"/>
    <s v="LIDENORTI S.A."/>
    <n v="1013539"/>
    <s v="VALENCIA BENAVIDES GUSTAVO PLUTARCO"/>
    <x v="113"/>
  </r>
  <r>
    <n v="1002193991"/>
    <s v="UE01"/>
    <x v="0"/>
    <d v="1899-12-30T17:49:00"/>
    <x v="161"/>
    <s v=""/>
    <s v=""/>
    <n v="0"/>
    <n v="0"/>
    <s v="ZPRC"/>
    <s v="2500107825"/>
    <s v="P000031973"/>
    <n v="8002807200"/>
    <x v="118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83"/>
    <x v="83"/>
    <s v="100015006"/>
    <s v="RIVERA JOSE LUIS"/>
    <s v="ZETT"/>
    <x v="113"/>
    <s v="1"/>
    <s v="Con Pallet"/>
    <n v="0.05"/>
    <n v="28"/>
    <x v="0"/>
    <n v="37413.75"/>
    <n v="28078.75"/>
    <n v="9335"/>
    <n v="246.4"/>
    <m/>
    <x v="81"/>
    <n v="16"/>
    <s v="16"/>
    <n v="28"/>
    <x v="0"/>
    <n v="0.44"/>
    <n v="8.8000000000000007"/>
    <s v="LIDENORTI S.A."/>
    <n v="1013539"/>
    <s v="VALENCIA BENAVIDES GUSTAVO PLUTARCO"/>
    <x v="113"/>
  </r>
  <r>
    <n v="1002193976"/>
    <s v="UE01"/>
    <x v="0"/>
    <d v="1899-12-30T17:51:00"/>
    <x v="162"/>
    <s v="9000801475"/>
    <s v="012-022-00314235"/>
    <n v="4121.6000000000004"/>
    <n v="4621.16"/>
    <s v="ZPVN"/>
    <s v="40563161"/>
    <s v="0000389283"/>
    <n v="8002807182"/>
    <x v="119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28"/>
    <x v="28"/>
    <s v="100021196"/>
    <s v="CASTILLO PATRICIO"/>
    <s v="ZETT"/>
    <x v="114"/>
    <s v="1"/>
    <s v="Con Pallet"/>
    <n v="0.05"/>
    <n v="32"/>
    <x v="0"/>
    <n v="50900"/>
    <n v="32040"/>
    <n v="18860"/>
    <n v="537.6"/>
    <m/>
    <x v="26"/>
    <n v="16"/>
    <s v="16"/>
    <n v="32"/>
    <x v="0"/>
    <n v="0.84000000000000008"/>
    <n v="16.8"/>
    <s v="TRIMPESAS S.A."/>
    <n v="1014322"/>
    <s v="ESPARZA REVELO JORGE MARCELO"/>
    <x v="114"/>
  </r>
  <r>
    <n v="1002194003"/>
    <s v="UE01"/>
    <x v="0"/>
    <d v="1899-12-30T17:54:00"/>
    <x v="163"/>
    <s v="9000801477"/>
    <s v="012-022-00314237"/>
    <n v="3701.6"/>
    <n v="4150.26"/>
    <s v="ZPVN"/>
    <s v="40563175"/>
    <s v="0000389297"/>
    <n v="8002807217"/>
    <x v="120"/>
    <x v="3"/>
    <x v="3"/>
    <n v="560"/>
    <s v="BOL"/>
    <s v="103778"/>
    <x v="72"/>
    <s v="805475"/>
    <s v="FERROLAGO"/>
    <x v="36"/>
    <s v="VIA A QUITO BARRIO EL PORTAL"/>
    <x v="55"/>
    <s v="O-Sucumbios-Lagoagrio"/>
    <m/>
    <x v="84"/>
    <x v="84"/>
    <s v="100021489"/>
    <s v="MONTEROS ESTEBAN"/>
    <s v="ZETT"/>
    <x v="115"/>
    <s v="1"/>
    <s v="Con Pallet"/>
    <n v="0.05"/>
    <n v="28"/>
    <x v="0"/>
    <n v="36890"/>
    <n v="28035"/>
    <n v="8855"/>
    <n v="778.4"/>
    <m/>
    <x v="82"/>
    <n v="16"/>
    <s v="16"/>
    <n v="28"/>
    <x v="0"/>
    <n v="1.39"/>
    <n v="27.8"/>
    <s v="TRANSSJQ S.A."/>
    <n v="1013799"/>
    <s v="MONTEROS REYES ROBERTH ESTEBAN"/>
    <x v="115"/>
  </r>
  <r>
    <n v="1002194003"/>
    <s v="UE01"/>
    <x v="0"/>
    <d v="1899-12-30T17:54:00"/>
    <x v="164"/>
    <s v="9000801476"/>
    <s v="012-022-00314236"/>
    <n v="549.6"/>
    <n v="616.21"/>
    <s v="ZPVN"/>
    <s v="40563175"/>
    <s v="0000389295"/>
    <n v="8002807216"/>
    <x v="120"/>
    <x v="4"/>
    <x v="4"/>
    <n v="80"/>
    <s v="BOL"/>
    <s v="103778"/>
    <x v="72"/>
    <s v="805475"/>
    <s v="FERROLAGO"/>
    <x v="36"/>
    <s v="VIA A QUITO BARRIO EL PORTAL"/>
    <x v="55"/>
    <s v="O-Sucumbios-Lagoagrio"/>
    <n v="469"/>
    <x v="84"/>
    <x v="84"/>
    <s v="100021489"/>
    <s v="MONTEROS ESTEBAN"/>
    <s v="ZETT"/>
    <x v="115"/>
    <s v="1"/>
    <s v="Con Pallet"/>
    <n v="0.05"/>
    <n v="4"/>
    <x v="0"/>
    <n v="12860"/>
    <n v="4005"/>
    <n v="8855"/>
    <n v="111.2"/>
    <m/>
    <x v="82"/>
    <n v="16"/>
    <s v="16"/>
    <n v="4"/>
    <x v="0"/>
    <n v="1.3900000000000001"/>
    <n v="27.8"/>
    <s v="TRANSSJQ S.A."/>
    <n v="1013799"/>
    <s v="MONTEROS REYES ROBERTH ESTEBAN"/>
    <x v="115"/>
  </r>
  <r>
    <n v="1002194011"/>
    <s v="UE01"/>
    <x v="0"/>
    <d v="1899-12-30T17:56:00"/>
    <x v="165"/>
    <s v="9000801480"/>
    <s v="012-022-00314239"/>
    <n v="1067.2"/>
    <n v="1196.55"/>
    <s v="ZPVN"/>
    <s v="40563105"/>
    <s v="0000389192"/>
    <n v="8002807228"/>
    <x v="121"/>
    <x v="7"/>
    <x v="7"/>
    <n v="160"/>
    <s v="BOL"/>
    <s v="101635"/>
    <x v="73"/>
    <s v="802008"/>
    <s v="BODEGA RUIZ MAGDALEN"/>
    <x v="37"/>
    <s v="FLORES S/N Y CARLOS TAMAYO"/>
    <x v="56"/>
    <s v="O-Tungurahua-Santiagodepillaro"/>
    <m/>
    <x v="71"/>
    <x v="71"/>
    <s v="100014908"/>
    <s v="GIACOMETTI CRISTHIAN"/>
    <s v="ZETT"/>
    <x v="116"/>
    <s v="1"/>
    <s v="Con Pallet"/>
    <n v="0.05"/>
    <n v="8"/>
    <x v="0"/>
    <n v="16755"/>
    <n v="8025"/>
    <n v="8730"/>
    <n v="160"/>
    <m/>
    <x v="69"/>
    <n v="16"/>
    <s v="16"/>
    <n v="8"/>
    <x v="0"/>
    <n v="1"/>
    <n v="20"/>
    <s v="LA ARMENIA S.A."/>
    <n v="1013556"/>
    <s v="RAMIREZ BAEZ FIDEL RAMIRO"/>
    <x v="116"/>
  </r>
  <r>
    <n v="1002194011"/>
    <s v="UE01"/>
    <x v="0"/>
    <d v="1899-12-30T17:56:00"/>
    <x v="166"/>
    <s v="9000801479"/>
    <s v="012-022-00314238"/>
    <n v="3182.4"/>
    <n v="3568.13"/>
    <s v="ZPVN"/>
    <s v="40563105"/>
    <s v="0000389191"/>
    <n v="8002807229"/>
    <x v="121"/>
    <x v="6"/>
    <x v="6"/>
    <n v="480"/>
    <s v="BOL"/>
    <s v="101635"/>
    <x v="73"/>
    <s v="802008"/>
    <s v="BODEGA RUIZ MAGDALEN"/>
    <x v="37"/>
    <s v="FLORES S/N Y CARLOS TAMAYO"/>
    <x v="56"/>
    <s v="O-Tungurahua-Santiagodepillaro"/>
    <n v="247"/>
    <x v="71"/>
    <x v="71"/>
    <s v="100014908"/>
    <s v="GIACOMETTI CRISTHIAN"/>
    <s v="ZETT"/>
    <x v="116"/>
    <s v="1"/>
    <s v="Con Pallet"/>
    <n v="0.05"/>
    <n v="24"/>
    <x v="0"/>
    <n v="32805"/>
    <n v="24075"/>
    <n v="8730"/>
    <n v="480"/>
    <m/>
    <x v="69"/>
    <n v="16"/>
    <s v="16"/>
    <n v="24"/>
    <x v="0"/>
    <n v="1"/>
    <n v="20"/>
    <s v="LA ARMENIA S.A."/>
    <n v="1013556"/>
    <s v="RAMIREZ BAEZ FIDEL RAMIRO"/>
    <x v="116"/>
  </r>
  <r>
    <n v="1002193978"/>
    <s v="UE01"/>
    <x v="0"/>
    <d v="1899-12-30T18:02:00"/>
    <x v="167"/>
    <s v="9000801486"/>
    <s v="012-022-00314240"/>
    <n v="4050.83"/>
    <n v="4541.82"/>
    <s v="ZPVN"/>
    <s v="40563089"/>
    <s v="0000389155"/>
    <n v="8002807184"/>
    <x v="122"/>
    <x v="2"/>
    <x v="2"/>
    <n v="32.03"/>
    <s v="T"/>
    <s v="102776"/>
    <x v="74"/>
    <s v="804808"/>
    <s v="GRANEL A&amp;P ASFALTOS Y PAVIMENTOS"/>
    <x v="27"/>
    <s v="VIA A KUMUCHI"/>
    <x v="41"/>
    <s v="O-Tungurahua-Ambato"/>
    <n v="250"/>
    <x v="30"/>
    <x v="30"/>
    <s v="100016824"/>
    <s v="YANEZ JOSE"/>
    <s v="ZECI"/>
    <x v="58"/>
    <s v="2"/>
    <s v="Sin Pallet"/>
    <n v="0"/>
    <n v="0"/>
    <x v="0"/>
    <n v="50140"/>
    <n v="32030"/>
    <n v="18110"/>
    <n v="655.97"/>
    <m/>
    <x v="28"/>
    <n v="16"/>
    <s v="16"/>
    <n v="32.03"/>
    <x v="0"/>
    <n v="20.479862628785515"/>
    <n v="20.479862628785515"/>
    <s v="TRANSALMEIDA CIA."/>
    <n v="1013966"/>
    <s v="ALMEIDA CHICAIZA MIGUEL ANGEL"/>
    <x v="58"/>
  </r>
  <r>
    <n v="1002193996"/>
    <s v="UE01"/>
    <x v="0"/>
    <d v="1899-12-30T18:05:00"/>
    <x v="168"/>
    <s v="9000801487"/>
    <s v="012-022-00314241"/>
    <n v="3326.4"/>
    <n v="3729.58"/>
    <s v="ZPVN"/>
    <s v="40563017"/>
    <s v="0000389024"/>
    <n v="8002807206"/>
    <x v="123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85"/>
    <x v="85"/>
    <s v="100015010"/>
    <s v="RIVERA JOSE"/>
    <s v="ZEMT"/>
    <x v="117"/>
    <s v="1"/>
    <s v="Con Pallet"/>
    <n v="0.05"/>
    <n v="24"/>
    <x v="0"/>
    <n v="40040"/>
    <n v="24070"/>
    <n v="15970"/>
    <n v="220.8"/>
    <m/>
    <x v="83"/>
    <n v="16"/>
    <s v="16"/>
    <n v="24"/>
    <x v="0"/>
    <n v="0.46"/>
    <n v="9.2000000000000011"/>
    <s v="LIDENORTI S.A."/>
    <n v="1020716"/>
    <s v="RIVADENEIRA AYALA BERTHA NARCIZA"/>
    <x v="117"/>
  </r>
  <r>
    <n v="1002194027"/>
    <s v="UE01"/>
    <x v="0"/>
    <d v="1899-12-30T18:06:00"/>
    <x v="169"/>
    <s v=""/>
    <s v=""/>
    <n v="0"/>
    <n v="0"/>
    <s v="ZPRC"/>
    <s v="2500107487"/>
    <s v="0000387996"/>
    <n v="8002807248"/>
    <x v="124"/>
    <x v="1"/>
    <x v="1"/>
    <n v="32.32"/>
    <s v="T"/>
    <s v="101660"/>
    <x v="9"/>
    <s v="804646"/>
    <s v="PLANTA TECHCEM"/>
    <x v="8"/>
    <s v="ENTREGA EN PLANTA OTAVALO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1480"/>
    <n v="32320"/>
    <n v="19160"/>
    <n v="0"/>
    <m/>
    <x v="1"/>
    <n v="16"/>
    <s v="16"/>
    <n v="32.32"/>
    <x v="0"/>
    <n v="0"/>
    <n v="0"/>
    <s v="TRANCONCEM CIA. LTDA."/>
    <n v="1013227"/>
    <s v="COMPAÑIA DE TRANSPORTE PESADO"/>
    <x v="60"/>
  </r>
  <r>
    <n v="1002193999"/>
    <s v="UE01"/>
    <x v="0"/>
    <d v="1899-12-30T18:08:00"/>
    <x v="170"/>
    <s v="9000801490"/>
    <s v="012-022-00314243"/>
    <n v="1300"/>
    <n v="1457.57"/>
    <s v="ZPVN"/>
    <s v="40562601"/>
    <s v="P000031781"/>
    <n v="8002807212"/>
    <x v="125"/>
    <x v="3"/>
    <x v="3"/>
    <n v="200"/>
    <s v="BOL"/>
    <s v="104203"/>
    <x v="76"/>
    <s v="806185"/>
    <s v="FERRIVET HUAMBOYA"/>
    <x v="38"/>
    <s v="EUGENIO ESPEJO Y 16 DE OCTUBRE"/>
    <x v="57"/>
    <s v="O-Moronasantiag-Huamboya"/>
    <m/>
    <x v="86"/>
    <x v="86"/>
    <s v="100014867"/>
    <s v="RODRIGUEZ LUIS"/>
    <s v="ZEMT"/>
    <x v="118"/>
    <s v="2"/>
    <s v="Sin Pallet"/>
    <n v="0"/>
    <n v="0"/>
    <x v="0"/>
    <n v="17150.832999999999"/>
    <n v="10020.833000000001"/>
    <n v="7130"/>
    <n v="256"/>
    <m/>
    <x v="84"/>
    <n v="16"/>
    <s v="16"/>
    <n v="10"/>
    <x v="0"/>
    <n v="1.28"/>
    <n v="25.6"/>
    <s v="TRIMPESAS S.A."/>
    <n v="1013102"/>
    <s v="VIZCAINO FLORES JENNY NARCISA"/>
    <x v="118"/>
  </r>
  <r>
    <n v="1002193999"/>
    <s v="UE01"/>
    <x v="0"/>
    <d v="1899-12-30T18:08:00"/>
    <x v="171"/>
    <s v="9000801489"/>
    <s v="012-022-00314242"/>
    <n v="1820"/>
    <n v="2040.6"/>
    <s v="ZPVN"/>
    <s v="40562600"/>
    <s v="P000031780"/>
    <n v="8002807211"/>
    <x v="125"/>
    <x v="3"/>
    <x v="3"/>
    <n v="280"/>
    <s v="BOL"/>
    <s v="104203"/>
    <x v="76"/>
    <s v="806186"/>
    <s v="FERRIVET PABLO SEXTO"/>
    <x v="38"/>
    <s v="ISIDRO FARINANGO Y ESPAÑA"/>
    <x v="57"/>
    <s v="O-Moronasantiag-Huamboya"/>
    <n v="399"/>
    <x v="86"/>
    <x v="86"/>
    <s v="100014867"/>
    <s v="RODRIGUEZ LUIS"/>
    <s v="ZEMT"/>
    <x v="118"/>
    <s v="2"/>
    <s v="Sin Pallet"/>
    <n v="0"/>
    <n v="0"/>
    <x v="0"/>
    <n v="21159.167000000001"/>
    <n v="14029.166999999999"/>
    <n v="7130"/>
    <n v="358.4"/>
    <m/>
    <x v="84"/>
    <n v="16"/>
    <s v="16"/>
    <n v="14"/>
    <x v="0"/>
    <n v="1.28"/>
    <n v="25.599999999999998"/>
    <s v="TRIMPESAS S.A."/>
    <n v="1013102"/>
    <s v="VIZCAINO FLORES JENNY NARCISA"/>
    <x v="118"/>
  </r>
  <r>
    <n v="1002194023"/>
    <s v="UE01"/>
    <x v="0"/>
    <d v="1899-12-30T18:14:00"/>
    <x v="172"/>
    <s v="9000801493"/>
    <s v="012-022-00314245"/>
    <n v="2208.1"/>
    <n v="2475.73"/>
    <s v="ZPVN"/>
    <s v="40563180"/>
    <s v="P000031981"/>
    <n v="8002807243"/>
    <x v="126"/>
    <x v="7"/>
    <x v="7"/>
    <n v="320"/>
    <s v="BOL"/>
    <s v="101726"/>
    <x v="57"/>
    <s v="801198"/>
    <s v="SU FERRETERO No 2"/>
    <x v="9"/>
    <s v="IBARRA  AV TEODORO GOMEZ Y JACINTO"/>
    <x v="11"/>
    <s v="O-Imbabura-Ibarra"/>
    <m/>
    <x v="87"/>
    <x v="87"/>
    <s v="100019494"/>
    <s v="GUERRERO WILSON"/>
    <s v="ZEMT"/>
    <x v="119"/>
    <s v="1"/>
    <s v="Con Pallet"/>
    <n v="0.05"/>
    <n v="16"/>
    <x v="0"/>
    <n v="24273.332999999999"/>
    <n v="16013.333000000001"/>
    <n v="8260"/>
    <n v="60.8"/>
    <m/>
    <x v="85"/>
    <n v="16"/>
    <s v="16"/>
    <n v="16"/>
    <x v="0"/>
    <n v="0.19"/>
    <n v="3.8"/>
    <s v="RUTAS COTACACHENSES"/>
    <n v="10007064"/>
    <s v="GUERRERO HUALPA WILSON GILBERTO"/>
    <x v="119"/>
  </r>
  <r>
    <n v="1002194023"/>
    <s v="UE01"/>
    <x v="0"/>
    <d v="1899-12-30T18:14:00"/>
    <x v="173"/>
    <s v="9000801492"/>
    <s v="012-022-00314244"/>
    <n v="1004.26"/>
    <n v="1125.98"/>
    <s v="ZPVN"/>
    <s v="40563179"/>
    <s v="P000031980"/>
    <n v="8002807244"/>
    <x v="126"/>
    <x v="5"/>
    <x v="5"/>
    <n v="160"/>
    <s v="BOL"/>
    <s v="101726"/>
    <x v="57"/>
    <s v="801198"/>
    <s v="SU FERRETERO No 2"/>
    <x v="9"/>
    <s v="IBARRA  AV TEODORO GOMEZ Y JACINTO"/>
    <x v="11"/>
    <s v="O-Imbabura-Ibarra"/>
    <n v="30"/>
    <x v="87"/>
    <x v="87"/>
    <s v="100019494"/>
    <s v="GUERRERO WILSON"/>
    <s v="ZEMT"/>
    <x v="119"/>
    <s v="1"/>
    <s v="Con Pallet"/>
    <n v="0.05"/>
    <n v="8"/>
    <x v="0"/>
    <n v="16266.666999999999"/>
    <n v="8006.6670000000004"/>
    <n v="8260"/>
    <n v="30.4"/>
    <m/>
    <x v="85"/>
    <n v="16"/>
    <s v="16"/>
    <n v="8"/>
    <x v="0"/>
    <n v="0.19"/>
    <n v="3.8"/>
    <s v="RUTAS COTACACHENSES"/>
    <n v="10007064"/>
    <s v="GUERRERO HUALPA WILSON GILBERTO"/>
    <x v="119"/>
  </r>
  <r>
    <n v="1002194059"/>
    <s v="UE01"/>
    <x v="0"/>
    <d v="1899-12-30T18:16:00"/>
    <x v="174"/>
    <s v="9000801495"/>
    <s v="012-022-00314247"/>
    <n v="745.2"/>
    <n v="835.52"/>
    <s v="ZPVN"/>
    <s v="40563159"/>
    <s v="0000389270"/>
    <n v="8002807293"/>
    <x v="127"/>
    <x v="3"/>
    <x v="3"/>
    <n v="120"/>
    <s v="BOL"/>
    <s v="101664"/>
    <x v="8"/>
    <s v="807108"/>
    <s v="VARGAS CASTRO KEVIN"/>
    <x v="15"/>
    <s v="JUMANDY DIAGONAL RECINTO FERIAL"/>
    <x v="21"/>
    <s v="O-Napo-Tena"/>
    <m/>
    <x v="9"/>
    <x v="9"/>
    <s v="100020335"/>
    <s v="HARO LUIS"/>
    <s v="ZEMU"/>
    <x v="11"/>
    <s v="2"/>
    <s v="Sin Pallet"/>
    <n v="0"/>
    <n v="0"/>
    <x v="0"/>
    <n v="10550"/>
    <n v="6010"/>
    <n v="4540"/>
    <n v="108"/>
    <m/>
    <x v="9"/>
    <n v="16"/>
    <s v="16"/>
    <n v="6"/>
    <x v="0"/>
    <n v="0.9"/>
    <n v="18"/>
    <s v="SANJOPAS S.A."/>
    <n v="1013262"/>
    <s v="SEGOVIA ERAZO PATRICIA ALEXANDRA"/>
    <x v="11"/>
  </r>
  <r>
    <n v="1002194059"/>
    <s v="UE01"/>
    <x v="0"/>
    <d v="1899-12-30T18:16:00"/>
    <x v="175"/>
    <s v="9000801494"/>
    <s v="012-022-00314246"/>
    <n v="1560"/>
    <n v="1749.08"/>
    <s v="ZPVN"/>
    <s v="40563124"/>
    <s v="0000389271"/>
    <n v="8002807292"/>
    <x v="127"/>
    <x v="3"/>
    <x v="3"/>
    <n v="240"/>
    <s v="BOL"/>
    <s v="101478"/>
    <x v="77"/>
    <s v="805206"/>
    <s v="FERRETERIA DASALMA"/>
    <x v="15"/>
    <s v="AV. MUYUNA Y JUMANDY"/>
    <x v="21"/>
    <s v="O-Napo-Tena"/>
    <n v="258"/>
    <x v="9"/>
    <x v="9"/>
    <s v="100020335"/>
    <s v="HARO LUIS"/>
    <s v="ZEMU"/>
    <x v="11"/>
    <s v="2"/>
    <s v="Sin Pallet"/>
    <n v="0"/>
    <n v="0"/>
    <x v="0"/>
    <n v="16560"/>
    <n v="12020"/>
    <n v="4540"/>
    <n v="216"/>
    <m/>
    <x v="9"/>
    <n v="16"/>
    <s v="16"/>
    <n v="12"/>
    <x v="0"/>
    <n v="0.9"/>
    <n v="18"/>
    <s v="SANJOPAS S.A."/>
    <n v="1013262"/>
    <s v="SEGOVIA ERAZO PATRICIA ALEXANDRA"/>
    <x v="11"/>
  </r>
  <r>
    <n v="1002194075"/>
    <s v="UE01"/>
    <x v="0"/>
    <d v="1899-12-30T18:22:00"/>
    <x v="176"/>
    <s v="9000777805"/>
    <s v="013-020-00046026"/>
    <n v="2400.64"/>
    <n v="2691.62"/>
    <s v="ZPDF"/>
    <s v="70170317"/>
    <s v="0000389358"/>
    <n v="8002807312"/>
    <x v="128"/>
    <x v="7"/>
    <x v="7"/>
    <n v="360"/>
    <s v="BOL"/>
    <s v="101715"/>
    <x v="43"/>
    <s v="810435"/>
    <s v="ADOQUINES SR RAMIRO TORRES"/>
    <x v="9"/>
    <s v="PANAMERICANA NORTE E335"/>
    <x v="11"/>
    <s v="O-Imbabura-Ibarra"/>
    <n v="30"/>
    <x v="88"/>
    <x v="88"/>
    <s v="10003590"/>
    <s v="CUAYCAL TACUNGA JORGE ANIBAL"/>
    <s v="ZEMU"/>
    <x v="120"/>
    <s v="2"/>
    <s v="Sin Pallet"/>
    <n v="0"/>
    <n v="0"/>
    <x v="0"/>
    <n v="27090"/>
    <n v="18050"/>
    <n v="9040"/>
    <n v="68.400000000000006"/>
    <m/>
    <x v="86"/>
    <n v="16"/>
    <s v="16"/>
    <n v="18"/>
    <x v="0"/>
    <n v="0.19"/>
    <n v="3.8000000000000003"/>
    <s v="TRANSSJQ S.A."/>
    <n v="1014104"/>
    <s v="CORDOVA MEDIAVILLA ANDERSON OMAR"/>
    <x v="120"/>
  </r>
  <r>
    <n v="1002194046"/>
    <s v="UE01"/>
    <x v="0"/>
    <d v="1899-12-30T18:23:00"/>
    <x v="177"/>
    <s v="9000801499"/>
    <s v="012-022-00314248"/>
    <n v="3122.06"/>
    <n v="3500.48"/>
    <s v="ZPVN"/>
    <s v="40563054"/>
    <s v="0000389084"/>
    <n v="8002807276"/>
    <x v="129"/>
    <x v="3"/>
    <x v="3"/>
    <n v="480"/>
    <s v="BOL"/>
    <s v="103505"/>
    <x v="78"/>
    <s v="804921"/>
    <s v="BODEGA METALCONS"/>
    <x v="39"/>
    <s v="AV CHONE Y 3 DE JULIO"/>
    <x v="58"/>
    <s v="O-Manabi-Elcarmen"/>
    <n v="278"/>
    <x v="89"/>
    <x v="89"/>
    <s v="10003455"/>
    <s v="CARVAJAL GOMEZ EDISON JOSE"/>
    <s v="ZEMT"/>
    <x v="121"/>
    <s v="1"/>
    <s v="Con Pallet"/>
    <n v="0.05"/>
    <n v="24"/>
    <x v="0"/>
    <n v="37230"/>
    <n v="24040"/>
    <n v="13190"/>
    <n v="398.4"/>
    <m/>
    <x v="87"/>
    <n v="16"/>
    <s v="16"/>
    <n v="24"/>
    <x v="0"/>
    <n v="0.83"/>
    <n v="16.599999999999998"/>
    <s v="TRANINTAGSA S.A."/>
    <n v="1013724"/>
    <s v="DAVILA GONZALES WILMAN GUILLERMO"/>
    <x v="121"/>
  </r>
  <r>
    <n v="1002194058"/>
    <s v="UE01"/>
    <x v="0"/>
    <d v="1899-12-30T18:26:00"/>
    <x v="178"/>
    <s v="9000801501"/>
    <s v="012-022-00314249"/>
    <n v="3312"/>
    <n v="3713.44"/>
    <s v="ZPVN"/>
    <s v="40563000"/>
    <s v="P000031922"/>
    <n v="8002807290"/>
    <x v="13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90"/>
    <x v="90"/>
    <s v="100019698"/>
    <s v="VELASTEGUI JHONATAN"/>
    <s v="ZEMT"/>
    <x v="122"/>
    <s v="1"/>
    <s v="Con Pallet"/>
    <n v="0.05"/>
    <n v="24"/>
    <x v="0"/>
    <n v="38640"/>
    <n v="24070"/>
    <n v="14570"/>
    <n v="100.8"/>
    <m/>
    <x v="88"/>
    <n v="16"/>
    <s v="16"/>
    <n v="24"/>
    <x v="0"/>
    <n v="0.21"/>
    <n v="4.2"/>
    <s v="LIDENORTI S.A."/>
    <n v="1021893"/>
    <s v="VELASTEGUI ROMO LENIN ALEXANDER"/>
    <x v="122"/>
  </r>
  <r>
    <n v="1002194061"/>
    <s v="UE01"/>
    <x v="0"/>
    <d v="1899-12-30T18:32:00"/>
    <x v="179"/>
    <s v=""/>
    <s v=""/>
    <n v="0"/>
    <n v="0"/>
    <s v="ZPRC"/>
    <s v="2500107487"/>
    <s v="0000387997"/>
    <n v="8002807295"/>
    <x v="131"/>
    <x v="1"/>
    <x v="1"/>
    <n v="31.59"/>
    <s v="T"/>
    <s v="101660"/>
    <x v="9"/>
    <s v="804646"/>
    <s v="PLANTA TECHCEM"/>
    <x v="8"/>
    <s v="ENTREGA EN PLANTA OTAVALO"/>
    <x v="8"/>
    <s v="O-Imbabura-Otavalo"/>
    <n v="8"/>
    <x v="1"/>
    <x v="1"/>
    <s v="100015106"/>
    <s v="TOAPANTA ANIBAL"/>
    <s v="ZECI"/>
    <x v="123"/>
    <s v="2"/>
    <s v="Sin Pallet"/>
    <n v="0"/>
    <n v="0"/>
    <x v="1"/>
    <n v="50070"/>
    <n v="31590"/>
    <n v="18480"/>
    <n v="0"/>
    <m/>
    <x v="1"/>
    <n v="16"/>
    <s v="16"/>
    <n v="31.59"/>
    <x v="0"/>
    <n v="0"/>
    <n v="0"/>
    <s v="TRANSCONCEM CIA. LTDA."/>
    <n v="1013227"/>
    <s v="COMPAÑIA DE TRANSPORTE PESADO"/>
    <x v="123"/>
  </r>
  <r>
    <n v="1002194052"/>
    <s v="UE01"/>
    <x v="0"/>
    <d v="1899-12-30T18:36:00"/>
    <x v="180"/>
    <s v="9000801502"/>
    <s v="012-022-00314250"/>
    <n v="4323"/>
    <n v="4846.9799999999996"/>
    <s v="ZPVN"/>
    <s v="40563192"/>
    <s v="0000389348"/>
    <n v="8002807282"/>
    <x v="132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52"/>
    <x v="52"/>
    <s v="100014855"/>
    <s v="PALACIOS ALFONSO"/>
    <s v="ZETT"/>
    <x v="67"/>
    <s v="2"/>
    <s v="Sin Pallet"/>
    <n v="0"/>
    <n v="0"/>
    <x v="0"/>
    <n v="50700"/>
    <n v="33030"/>
    <n v="17670"/>
    <n v="745.8"/>
    <m/>
    <x v="50"/>
    <n v="16"/>
    <s v="16"/>
    <n v="33"/>
    <x v="0"/>
    <n v="1.1299999999999999"/>
    <n v="22.599999999999998"/>
    <s v="NARVAEZ VACA CIA. LTDA."/>
    <n v="1013947"/>
    <s v="LOYO LIMA JORGE FERNANDO"/>
    <x v="67"/>
  </r>
  <r>
    <n v="1002194105"/>
    <s v="UE01"/>
    <x v="0"/>
    <d v="1899-12-30T18:43:00"/>
    <x v="181"/>
    <s v="9000801504"/>
    <s v="012-022-00314252"/>
    <n v="758.84"/>
    <n v="850.82"/>
    <s v="ZPVN"/>
    <s v="40563145"/>
    <s v="P000031970"/>
    <n v="8002807353"/>
    <x v="133"/>
    <x v="3"/>
    <x v="3"/>
    <n v="120"/>
    <s v="BOL"/>
    <s v="101627"/>
    <x v="49"/>
    <s v="807691"/>
    <s v="LOCAL PORTOVIEJO 2"/>
    <x v="40"/>
    <s v="AV METROPOLITANA Y 15 DE ABRIL"/>
    <x v="59"/>
    <s v="O-Manabi-Portoviejo"/>
    <m/>
    <x v="46"/>
    <x v="46"/>
    <s v="100018609"/>
    <s v="CHACON WILSON"/>
    <s v="ZEMU"/>
    <x v="56"/>
    <s v="2"/>
    <s v="Sin Pallet"/>
    <n v="0"/>
    <n v="0"/>
    <x v="0"/>
    <n v="10581.666999999999"/>
    <n v="6006.6670000000004"/>
    <n v="4575"/>
    <n v="138"/>
    <m/>
    <x v="44"/>
    <n v="16"/>
    <s v="16"/>
    <n v="6"/>
    <x v="0"/>
    <n v="1.1499999999999999"/>
    <n v="23"/>
    <s v="TRAPSA C.A."/>
    <n v="1013764"/>
    <s v="TERAN SARZOSA CRISTIAN DAVID"/>
    <x v="56"/>
  </r>
  <r>
    <n v="1002194105"/>
    <s v="UE01"/>
    <x v="0"/>
    <d v="1899-12-30T18:43:00"/>
    <x v="182"/>
    <s v="9000801503"/>
    <s v="012-022-00314251"/>
    <n v="1579.15"/>
    <n v="1770.56"/>
    <s v="ZPVN"/>
    <s v="40563144"/>
    <s v="P000031969"/>
    <n v="8002807354"/>
    <x v="133"/>
    <x v="4"/>
    <x v="4"/>
    <n v="240"/>
    <s v="BOL"/>
    <s v="101627"/>
    <x v="49"/>
    <s v="807691"/>
    <s v="LOCAL PORTOVIEJO 2"/>
    <x v="40"/>
    <s v="AV METROPOLITANA Y 15 DE ABRIL"/>
    <x v="59"/>
    <s v="O-Manabi-Portoviejo"/>
    <n v="468"/>
    <x v="46"/>
    <x v="46"/>
    <s v="100018609"/>
    <s v="CHACON WILSON"/>
    <s v="ZEMU"/>
    <x v="56"/>
    <s v="2"/>
    <s v="Sin Pallet"/>
    <n v="0"/>
    <n v="0"/>
    <x v="0"/>
    <n v="16588.332999999999"/>
    <n v="12013.333000000001"/>
    <n v="4575"/>
    <n v="276"/>
    <m/>
    <x v="44"/>
    <n v="16"/>
    <s v="16"/>
    <n v="12"/>
    <x v="0"/>
    <n v="1.1499999999999999"/>
    <n v="23"/>
    <s v="TRAPSA C.A."/>
    <n v="1013764"/>
    <s v="TERAN SARZOSA CRISTIAN DAVID"/>
    <x v="56"/>
  </r>
  <r>
    <n v="1002194097"/>
    <s v="UE01"/>
    <x v="0"/>
    <d v="1899-12-30T18:46:00"/>
    <x v="183"/>
    <s v="9000801507"/>
    <s v="012-022-00314254"/>
    <n v="272.83999999999997"/>
    <n v="305.91000000000003"/>
    <s v="ZPVN"/>
    <s v="40563199"/>
    <s v="0000389361"/>
    <n v="8002807341"/>
    <x v="134"/>
    <x v="7"/>
    <x v="7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6667.7780000000002"/>
    <n v="2007.778"/>
    <n v="4660"/>
    <n v="13.2"/>
    <m/>
    <x v="23"/>
    <n v="16"/>
    <s v="16"/>
    <n v="2"/>
    <x v="0"/>
    <n v="0.32999999999999996"/>
    <n v="6.6"/>
    <s v="TRANSPORTE PROPIO"/>
    <n v="1021616"/>
    <s v="PERUGACHI SALCEDO HECTOR PATRICIO"/>
    <x v="29"/>
  </r>
  <r>
    <n v="1002194097"/>
    <s v="UE01"/>
    <x v="0"/>
    <d v="1899-12-30T18:46:00"/>
    <x v="184"/>
    <s v="9000801505"/>
    <s v="012-022-00314253"/>
    <n v="2173.25"/>
    <n v="2436.66"/>
    <s v="ZPVN"/>
    <s v="40563199"/>
    <s v="0000389360"/>
    <n v="8002807342"/>
    <x v="134"/>
    <x v="6"/>
    <x v="6"/>
    <n v="3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20722.222000000002"/>
    <n v="16062.222"/>
    <n v="4660"/>
    <n v="105.6"/>
    <m/>
    <x v="23"/>
    <n v="16"/>
    <s v="16"/>
    <n v="16"/>
    <x v="0"/>
    <n v="0.32999999999999996"/>
    <n v="6.6"/>
    <s v="TRANSPORTE PROPIO"/>
    <n v="1021616"/>
    <s v="PERUGACHI SALCEDO HECTOR PATRICIO"/>
    <x v="29"/>
  </r>
  <r>
    <n v="1002194085"/>
    <s v="UE01"/>
    <x v="0"/>
    <d v="1899-12-30T18:47:00"/>
    <x v="185"/>
    <s v="9000801509"/>
    <s v="012-022-00314255"/>
    <n v="3345.6"/>
    <n v="3751.11"/>
    <s v="ZPVN"/>
    <s v="40563214"/>
    <s v="P000031991"/>
    <n v="8002807327"/>
    <x v="135"/>
    <x v="7"/>
    <x v="7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40"/>
    <n v="24060"/>
    <n v="12680"/>
    <n v="91.2"/>
    <m/>
    <x v="89"/>
    <n v="16"/>
    <s v="16"/>
    <n v="24"/>
    <x v="0"/>
    <n v="0.19"/>
    <n v="3.8000000000000003"/>
    <s v="TRANSPORTE PROPIO"/>
    <n v="1012808"/>
    <s v="ALVAREZ GONZAGA LASTEÑA MARIANA"/>
    <x v="124"/>
  </r>
  <r>
    <n v="1002194120"/>
    <s v="UE01"/>
    <x v="0"/>
    <d v="1899-12-30T18:53:00"/>
    <x v="186"/>
    <s v="9000801512"/>
    <s v="012-022-00314257"/>
    <n v="1612"/>
    <n v="1807.38"/>
    <s v="ZPVN"/>
    <s v="40563210"/>
    <s v="0000389377"/>
    <n v="8002807377"/>
    <x v="136"/>
    <x v="6"/>
    <x v="6"/>
    <n v="260"/>
    <s v="BOL"/>
    <s v="101664"/>
    <x v="8"/>
    <s v="800741"/>
    <s v="FREVIUNO"/>
    <x v="27"/>
    <s v="FREVIUNO A. NEUMANE Y R. UQUILLAS"/>
    <x v="41"/>
    <s v="O-Tungurahua-Ambato"/>
    <m/>
    <x v="57"/>
    <x v="57"/>
    <s v="10007144"/>
    <s v="GOMEZ ZAMORA FAUSTO RODRIGO"/>
    <s v="ZETT"/>
    <x v="125"/>
    <s v="2"/>
    <s v="Sin Pallet"/>
    <n v="0"/>
    <n v="0"/>
    <x v="0"/>
    <n v="22483.635999999999"/>
    <n v="13023.636"/>
    <n v="9460"/>
    <n v="234"/>
    <m/>
    <x v="55"/>
    <n v="16"/>
    <s v="16"/>
    <n v="13"/>
    <x v="0"/>
    <n v="0.9"/>
    <n v="18"/>
    <s v="TRANSPORTE PROPIO"/>
    <n v="1013244"/>
    <s v="FREVITRANSPORT CIA. LTDA."/>
    <x v="125"/>
  </r>
  <r>
    <n v="1002194120"/>
    <s v="UE01"/>
    <x v="0"/>
    <d v="1899-12-30T18:53:00"/>
    <x v="187"/>
    <s v="9000801511"/>
    <s v="012-022-00314256"/>
    <n v="2480"/>
    <n v="2780.59"/>
    <s v="ZPVN"/>
    <s v="40563209"/>
    <s v="0000389376"/>
    <n v="8002807378"/>
    <x v="136"/>
    <x v="6"/>
    <x v="6"/>
    <n v="400"/>
    <s v="BOL"/>
    <s v="101664"/>
    <x v="8"/>
    <s v="800652"/>
    <s v="JOSE FREIRE"/>
    <x v="27"/>
    <s v="JOSE FREIRE CERCA PLAZA PACHANO"/>
    <x v="41"/>
    <s v="O-Tungurahua-Ambato"/>
    <n v="250"/>
    <x v="57"/>
    <x v="57"/>
    <s v="10007144"/>
    <s v="GOMEZ ZAMORA FAUSTO RODRIGO"/>
    <s v="ZETT"/>
    <x v="125"/>
    <s v="2"/>
    <s v="Sin Pallet"/>
    <n v="0"/>
    <n v="0"/>
    <x v="0"/>
    <n v="29496.364000000001"/>
    <n v="20036.364000000001"/>
    <n v="9460"/>
    <n v="360"/>
    <m/>
    <x v="55"/>
    <n v="16"/>
    <s v="16"/>
    <n v="20"/>
    <x v="0"/>
    <n v="0.9"/>
    <n v="18"/>
    <s v="TRANSPORTE PROPIO"/>
    <n v="1013244"/>
    <s v="FREVITRANSPORT CIA. LTDA."/>
    <x v="125"/>
  </r>
  <r>
    <n v="1002194071"/>
    <s v="UE01"/>
    <x v="0"/>
    <d v="1899-12-30T18:54:00"/>
    <x v="188"/>
    <s v="9000801514"/>
    <s v="012-022-00314258"/>
    <n v="4446.68"/>
    <n v="4985.6400000000003"/>
    <s v="ZPVN"/>
    <s v="40563202"/>
    <s v="P000031987"/>
    <n v="8002807308"/>
    <x v="137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49"/>
    <x v="49"/>
    <s v="10001972"/>
    <s v="NARANJO JUAN MARCELO"/>
    <s v="ZETT"/>
    <x v="63"/>
    <s v="2"/>
    <s v="Sin Pallet"/>
    <n v="0"/>
    <n v="0"/>
    <x v="0"/>
    <n v="50570"/>
    <n v="33120"/>
    <n v="17450"/>
    <n v="574.20000000000005"/>
    <m/>
    <x v="47"/>
    <n v="16"/>
    <s v="16"/>
    <n v="33"/>
    <x v="0"/>
    <n v="0.87000000000000011"/>
    <n v="17.400000000000002"/>
    <s v="ALQUINGA &amp; ALQUINGA"/>
    <n v="1023356"/>
    <s v="NARANJO JUAN MARCELO"/>
    <x v="63"/>
  </r>
  <r>
    <n v="1002194083"/>
    <s v="UE01"/>
    <x v="0"/>
    <d v="1899-12-30T18:58:00"/>
    <x v="189"/>
    <s v="9000801515"/>
    <s v="012-022-00314259"/>
    <n v="3235.2"/>
    <n v="3627.32"/>
    <s v="ZPVN"/>
    <s v="40563188"/>
    <s v="P000031983"/>
    <n v="8002807325"/>
    <x v="138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7276"/>
    <s v="CASTRO BYRON"/>
    <s v="ZEMT"/>
    <x v="126"/>
    <s v="1"/>
    <s v="Con Pallet"/>
    <n v="0.05"/>
    <n v="24"/>
    <x v="0"/>
    <n v="40100"/>
    <n v="24060"/>
    <n v="16040"/>
    <n v="206.4"/>
    <m/>
    <x v="62"/>
    <n v="16"/>
    <s v="16"/>
    <n v="24"/>
    <x v="0"/>
    <n v="0.43"/>
    <n v="8.6"/>
    <s v="TRIMPESAS S.A."/>
    <n v="10003431"/>
    <s v="FIALLOS ARTEAGA ESTEFANIA CAROLINA"/>
    <x v="126"/>
  </r>
  <r>
    <n v="1002194087"/>
    <s v="UE01"/>
    <x v="0"/>
    <d v="1899-12-30T19:03:00"/>
    <x v="190"/>
    <s v="9000801516"/>
    <s v="012-022-00314260"/>
    <n v="2343.91"/>
    <n v="2628.01"/>
    <s v="ZPVN"/>
    <s v="40563206"/>
    <s v="0000389371"/>
    <n v="8002807329"/>
    <x v="139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80"/>
    <n v="8980"/>
    <n v="266.39999999999998"/>
    <m/>
    <x v="90"/>
    <n v="16"/>
    <s v="16"/>
    <n v="18"/>
    <x v="0"/>
    <n v="0.74"/>
    <n v="14.799999999999999"/>
    <s v="TRANSPORTE PROPIO"/>
    <n v="1013789"/>
    <s v="VEGA VEGA FABIAN"/>
    <x v="127"/>
  </r>
  <r>
    <n v="1002194121"/>
    <s v="UE01"/>
    <x v="0"/>
    <d v="1899-12-30T19:06:00"/>
    <x v="191"/>
    <s v=""/>
    <s v=""/>
    <n v="0"/>
    <n v="0"/>
    <s v="ZPRC"/>
    <s v="2500107786"/>
    <s v="P000031905"/>
    <n v="8002807379"/>
    <x v="140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320"/>
    <n v="24090"/>
    <n v="14230"/>
    <n v="259.2"/>
    <m/>
    <x v="6"/>
    <n v="16"/>
    <s v="16"/>
    <n v="24"/>
    <x v="0"/>
    <n v="0.53999999999999992"/>
    <n v="10.799999999999999"/>
    <s v="WILLYTRUCK S.A."/>
    <n v="1013241"/>
    <s v="COMPAÑÍA DE TRANSPORTE DE CARGA PES"/>
    <x v="20"/>
  </r>
  <r>
    <n v="1002194130"/>
    <s v="UE01"/>
    <x v="0"/>
    <d v="1899-12-30T19:07:00"/>
    <x v="192"/>
    <s v=""/>
    <s v=""/>
    <n v="0"/>
    <n v="0"/>
    <s v="ZPRC"/>
    <s v="2500107832"/>
    <s v="P000031990"/>
    <n v="8002807392"/>
    <x v="141"/>
    <x v="10"/>
    <x v="10"/>
    <n v="31.49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49590"/>
    <n v="31490"/>
    <n v="18100"/>
    <n v="462.9"/>
    <m/>
    <x v="7"/>
    <n v="16"/>
    <s v="16"/>
    <n v="31.49"/>
    <x v="0"/>
    <n v="14.699904731660844"/>
    <n v="14.699904731660844"/>
    <s v="TRANSPORTE PROPIO"/>
    <n v="1013388"/>
    <s v="CAMPAÑA MALDONADO BLANCA CECILIA"/>
    <x v="128"/>
  </r>
  <r>
    <n v="1002194129"/>
    <s v="UE01"/>
    <x v="0"/>
    <d v="1899-12-30T19:09:00"/>
    <x v="193"/>
    <s v="9000801518"/>
    <s v="012-022-00314262"/>
    <n v="278.39999999999998"/>
    <n v="312.14999999999998"/>
    <s v="ZPVN"/>
    <s v="40563163"/>
    <s v="0000389330"/>
    <n v="8002807390"/>
    <x v="142"/>
    <x v="7"/>
    <x v="7"/>
    <n v="40"/>
    <s v="BOL"/>
    <s v="101511"/>
    <x v="83"/>
    <s v="802082"/>
    <s v="BODEGA TORRES FAUSTO"/>
    <x v="1"/>
    <s v="PUELLARO. 24 DE MAYO S/N Y"/>
    <x v="62"/>
    <s v="O-Pichincha-Puellaro"/>
    <m/>
    <x v="93"/>
    <x v="93"/>
    <s v="100014969"/>
    <s v="LARGO ANGEL"/>
    <s v="ZEMU"/>
    <x v="129"/>
    <s v="2"/>
    <s v="Sin Pallet"/>
    <n v="0"/>
    <n v="0"/>
    <x v="0"/>
    <n v="6598.3329999999996"/>
    <n v="2003.3330000000001"/>
    <n v="4595"/>
    <n v="16.399999999999999"/>
    <m/>
    <x v="91"/>
    <n v="16"/>
    <s v="16"/>
    <n v="2"/>
    <x v="0"/>
    <n v="0.41"/>
    <n v="8.1999999999999993"/>
    <s v="TRANSSJQ S.A."/>
    <n v="1012878"/>
    <s v="HINOJOSA SAN ANDRES ANGEL PATRICIO"/>
    <x v="129"/>
  </r>
  <r>
    <n v="1002194129"/>
    <s v="UE01"/>
    <x v="0"/>
    <d v="1899-12-30T19:09:00"/>
    <x v="194"/>
    <s v="9000801517"/>
    <s v="012-022-00314261"/>
    <n v="2217.6"/>
    <n v="2486.39"/>
    <s v="ZPVN"/>
    <s v="40563163"/>
    <s v="0000389328"/>
    <n v="8002807391"/>
    <x v="142"/>
    <x v="6"/>
    <x v="6"/>
    <n v="320"/>
    <s v="BOL"/>
    <s v="101511"/>
    <x v="83"/>
    <s v="802082"/>
    <s v="BODEGA TORRES FAUSTO"/>
    <x v="1"/>
    <s v="PUELLARO. 24 DE MAYO S/N Y"/>
    <x v="62"/>
    <s v="O-Pichincha-Puellaro"/>
    <n v="84"/>
    <x v="93"/>
    <x v="93"/>
    <s v="100014969"/>
    <s v="LARGO ANGEL"/>
    <s v="ZEMU"/>
    <x v="129"/>
    <s v="2"/>
    <s v="Sin Pallet"/>
    <n v="0"/>
    <n v="0"/>
    <x v="0"/>
    <n v="20621.667000000001"/>
    <n v="16026.666999999999"/>
    <n v="4595"/>
    <n v="131.19999999999999"/>
    <m/>
    <x v="91"/>
    <n v="16"/>
    <s v="16"/>
    <n v="16"/>
    <x v="0"/>
    <n v="0.41"/>
    <n v="8.1999999999999993"/>
    <s v="TRANSSJQ S.A."/>
    <n v="1012878"/>
    <s v="HINOJOSA SAN ANDRES ANGEL PATRICIO"/>
    <x v="129"/>
  </r>
  <r>
    <n v="1002194024"/>
    <s v="UE01"/>
    <x v="0"/>
    <d v="1899-12-30T19:12:00"/>
    <x v="195"/>
    <s v="9000801520"/>
    <s v="012-022-00314263"/>
    <n v="3609.6"/>
    <n v="4047.1"/>
    <s v="ZPVN"/>
    <s v="40560785"/>
    <s v="0000389142"/>
    <n v="8002807245"/>
    <x v="143"/>
    <x v="2"/>
    <x v="2"/>
    <n v="30.08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48610"/>
    <n v="30080"/>
    <n v="18530"/>
    <n v="338.1"/>
    <m/>
    <x v="1"/>
    <n v="16"/>
    <s v="16"/>
    <n v="30.08"/>
    <x v="0"/>
    <n v="11.240026595744682"/>
    <n v="11.240026595744682"/>
    <s v="TRANSCONCEM CIA. LTDA."/>
    <n v="1013227"/>
    <s v="COMPAÑIA DE TRANSPORTE PESADO"/>
    <x v="130"/>
  </r>
  <r>
    <n v="1002194092"/>
    <s v="UE01"/>
    <x v="0"/>
    <d v="1899-12-30T19:16:00"/>
    <x v="196"/>
    <s v="9000801521"/>
    <s v="012-022-00314264"/>
    <n v="4166.3999999999996"/>
    <n v="4671.3999999999996"/>
    <s v="ZPVN"/>
    <s v="40563205"/>
    <s v="P000031989"/>
    <n v="8002807336"/>
    <x v="144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94"/>
    <x v="94"/>
    <s v="10003496"/>
    <s v="AYALA LOPEZ PABLO ERNESTO"/>
    <s v="ZETT"/>
    <x v="131"/>
    <s v="1"/>
    <s v="Con Pallet"/>
    <n v="0.05"/>
    <n v="32"/>
    <x v="0"/>
    <n v="50320"/>
    <n v="32090"/>
    <n v="18230"/>
    <n v="492.8"/>
    <m/>
    <x v="92"/>
    <n v="16"/>
    <s v="16"/>
    <n v="32"/>
    <x v="0"/>
    <n v="0.77"/>
    <n v="15.4"/>
    <s v="TRAPSA C.A."/>
    <n v="10003459"/>
    <s v="AYALA LOPEZ PABLO ROBERTO"/>
    <x v="131"/>
  </r>
  <r>
    <n v="1002194100"/>
    <s v="UE01"/>
    <x v="0"/>
    <d v="1899-12-30T19:17:00"/>
    <x v="197"/>
    <s v="9000801523"/>
    <s v="012-022-00314265"/>
    <n v="3704.4"/>
    <n v="4153.3999999999996"/>
    <s v="ZPVN"/>
    <s v="40560785"/>
    <s v="0000389143"/>
    <n v="8002807348"/>
    <x v="145"/>
    <x v="2"/>
    <x v="2"/>
    <n v="30.87"/>
    <s v="T"/>
    <s v="101659"/>
    <x v="84"/>
    <s v="805760"/>
    <s v="GRANEL ETERNIT"/>
    <x v="1"/>
    <s v="KM 14 1/2 SECTOR GUAMANI"/>
    <x v="63"/>
    <s v="O-Pichincha-Guamani2"/>
    <n v="127"/>
    <x v="1"/>
    <x v="1"/>
    <s v="100014878"/>
    <s v="MANOSALVAS JUAN CARLOS"/>
    <s v="ZECI"/>
    <x v="132"/>
    <s v="2"/>
    <s v="Sin Pallet"/>
    <n v="0"/>
    <n v="0"/>
    <x v="0"/>
    <n v="50280"/>
    <n v="30870"/>
    <n v="19410"/>
    <n v="346.98"/>
    <m/>
    <x v="1"/>
    <n v="16"/>
    <s v="16"/>
    <n v="30.87"/>
    <x v="0"/>
    <n v="11.240038872691935"/>
    <n v="11.240038872691935"/>
    <s v="TRANSCONCEM CIA. LTDA."/>
    <n v="1013227"/>
    <s v="COMPAÑIA DE TRANSPORTE PESADO"/>
    <x v="132"/>
  </r>
  <r>
    <n v="1002194091"/>
    <s v="UE01"/>
    <x v="0"/>
    <d v="1899-12-30T19:19:00"/>
    <x v="198"/>
    <s v="9000801526"/>
    <s v="012-022-00314268"/>
    <n v="1074.83"/>
    <n v="1205.1099999999999"/>
    <s v="ZPVN"/>
    <s v="40562961"/>
    <s v="0000389257"/>
    <n v="8002807335"/>
    <x v="146"/>
    <x v="7"/>
    <x v="7"/>
    <n v="160"/>
    <s v="BOL"/>
    <s v="101779"/>
    <x v="85"/>
    <s v="802071"/>
    <s v="BODEGA SORIA"/>
    <x v="1"/>
    <s v="INTEROCEANICA LOTE 7"/>
    <x v="61"/>
    <s v="O-Pichincha-Puembo"/>
    <m/>
    <x v="80"/>
    <x v="80"/>
    <s v="10007049"/>
    <s v="ANTAMBA PACHITO IMMY ANTHONY"/>
    <s v="ZETT"/>
    <x v="133"/>
    <s v="1"/>
    <s v="Con Pallet"/>
    <n v="0.05"/>
    <n v="8"/>
    <x v="0"/>
    <n v="14436.666999999999"/>
    <n v="8030"/>
    <n v="6406.6670000000004"/>
    <n v="68.8"/>
    <m/>
    <x v="78"/>
    <n v="16"/>
    <s v="16"/>
    <n v="8"/>
    <x v="0"/>
    <n v="0.43"/>
    <n v="8.6"/>
    <s v="CASTROHERMANOS S.A"/>
    <n v="1013576"/>
    <s v="CASTRO SALGADO LUCIO OSWALDO"/>
    <x v="133"/>
  </r>
  <r>
    <n v="1002194091"/>
    <s v="UE01"/>
    <x v="0"/>
    <d v="1899-12-30T19:19:00"/>
    <x v="199"/>
    <s v="9000801524"/>
    <s v="012-022-00314266"/>
    <n v="245.46"/>
    <n v="275.22000000000003"/>
    <s v="ZPVN"/>
    <s v="40563158"/>
    <s v="0000389258"/>
    <n v="8002807334"/>
    <x v="146"/>
    <x v="5"/>
    <x v="5"/>
    <n v="40"/>
    <s v="BOL"/>
    <s v="101779"/>
    <x v="85"/>
    <s v="802071"/>
    <s v="BODEGA SORIA"/>
    <x v="1"/>
    <s v="INTEROCEANICA LOTE 7"/>
    <x v="61"/>
    <s v="O-Pichincha-Puembo"/>
    <m/>
    <x v="80"/>
    <x v="80"/>
    <s v="10007049"/>
    <s v="ANTAMBA PACHITO IMMY ANTHONY"/>
    <s v="ZETT"/>
    <x v="133"/>
    <s v="1"/>
    <s v="Con Pallet"/>
    <n v="0.05"/>
    <n v="2"/>
    <x v="0"/>
    <n v="8414.1669999999995"/>
    <n v="2007.5"/>
    <n v="6406.6670000000004"/>
    <n v="17.2"/>
    <m/>
    <x v="78"/>
    <n v="16"/>
    <s v="16"/>
    <n v="2"/>
    <x v="0"/>
    <n v="0.43"/>
    <n v="8.6"/>
    <s v="CASTROHERMANOS S.A"/>
    <n v="1013576"/>
    <s v="CASTRO SALGADO LUCIO OSWALDO"/>
    <x v="133"/>
  </r>
  <r>
    <n v="1002194091"/>
    <s v="UE01"/>
    <x v="0"/>
    <d v="1899-12-30T19:19:00"/>
    <x v="200"/>
    <s v="9000801525"/>
    <s v="012-022-00314267"/>
    <n v="2942.79"/>
    <n v="3299.47"/>
    <s v="ZPVN"/>
    <s v="40562960"/>
    <s v="0000389256"/>
    <n v="8002807333"/>
    <x v="146"/>
    <x v="6"/>
    <x v="6"/>
    <n v="440"/>
    <s v="BOL"/>
    <s v="101779"/>
    <x v="85"/>
    <s v="802071"/>
    <s v="BODEGA SORIA"/>
    <x v="1"/>
    <s v="INTEROCEANICA LOTE 7"/>
    <x v="61"/>
    <s v="O-Pichincha-Puembo"/>
    <n v="110"/>
    <x v="80"/>
    <x v="80"/>
    <s v="10007049"/>
    <s v="ANTAMBA PACHITO IMMY ANTHONY"/>
    <s v="ZETT"/>
    <x v="133"/>
    <s v="1"/>
    <s v="Con Pallet"/>
    <n v="0.05"/>
    <n v="22"/>
    <x v="0"/>
    <n v="28489.167000000001"/>
    <n v="22082.5"/>
    <n v="6406.6670000000004"/>
    <n v="189.2"/>
    <m/>
    <x v="78"/>
    <n v="16"/>
    <s v="16"/>
    <n v="22"/>
    <x v="0"/>
    <n v="0.43"/>
    <n v="8.6"/>
    <s v="CASTROHERMANOS S.A"/>
    <n v="1013576"/>
    <s v="CASTRO SALGADO LUCIO OSWALDO"/>
    <x v="133"/>
  </r>
  <r>
    <n v="1002194106"/>
    <s v="UE01"/>
    <x v="0"/>
    <d v="1899-12-30T19:26:00"/>
    <x v="201"/>
    <s v="9000801529"/>
    <s v="012-022-00314271"/>
    <n v="556.79999999999995"/>
    <n v="624.29"/>
    <s v="ZPVN"/>
    <s v="40563213"/>
    <s v="0000389383"/>
    <n v="8002807355"/>
    <x v="147"/>
    <x v="7"/>
    <x v="7"/>
    <n v="80"/>
    <s v="BOL"/>
    <s v="103842"/>
    <x v="86"/>
    <s v="805572"/>
    <s v="BODEGA PRINCIPAL"/>
    <x v="5"/>
    <s v="AV ILALO Y RIO CORRIENTES ESQ"/>
    <x v="65"/>
    <s v="O-Pichincha-Sanrafael"/>
    <m/>
    <x v="95"/>
    <x v="95"/>
    <s v="100014873"/>
    <s v="MEDIAVILLA JULIO"/>
    <s v="ZEMT"/>
    <x v="134"/>
    <s v="1"/>
    <s v="Con Pallet"/>
    <n v="0.05"/>
    <n v="4"/>
    <x v="0"/>
    <n v="9091.6669999999995"/>
    <n v="4011.6669999999999"/>
    <n v="5080"/>
    <n v="41.6"/>
    <m/>
    <x v="93"/>
    <n v="16"/>
    <s v="16"/>
    <n v="4"/>
    <x v="0"/>
    <n v="0.52"/>
    <n v="10.4"/>
    <s v="SANJOPAS S.A."/>
    <n v="1013809"/>
    <s v="MEDIAVILLA PERUGACHI JULIO MAURICIO"/>
    <x v="134"/>
  </r>
  <r>
    <n v="1002194106"/>
    <s v="UE01"/>
    <x v="0"/>
    <d v="1899-12-30T19:26:00"/>
    <x v="202"/>
    <s v="9000801527"/>
    <s v="012-022-00314269"/>
    <n v="256.8"/>
    <n v="287.93"/>
    <s v="ZPVN"/>
    <s v="40563213"/>
    <s v="0000389384"/>
    <n v="8002807357"/>
    <x v="147"/>
    <x v="5"/>
    <x v="5"/>
    <n v="40"/>
    <s v="BOL"/>
    <s v="103842"/>
    <x v="86"/>
    <s v="805572"/>
    <s v="BODEGA PRINCIPAL"/>
    <x v="5"/>
    <s v="AV ILALO Y RIO CORRIENTES ESQ"/>
    <x v="65"/>
    <s v="O-Pichincha-Sanrafael"/>
    <m/>
    <x v="95"/>
    <x v="95"/>
    <s v="100014873"/>
    <s v="MEDIAVILLA JULIO"/>
    <s v="ZEMT"/>
    <x v="134"/>
    <s v="1"/>
    <s v="Con Pallet"/>
    <n v="0.05"/>
    <n v="2"/>
    <x v="0"/>
    <n v="7085.8329999999996"/>
    <n v="2005.8330000000001"/>
    <n v="5080"/>
    <n v="20.8"/>
    <m/>
    <x v="93"/>
    <n v="16"/>
    <s v="16"/>
    <n v="2"/>
    <x v="0"/>
    <n v="0.52"/>
    <n v="10.4"/>
    <s v="SANJOPAS S.A."/>
    <n v="1013809"/>
    <s v="MEDIAVILLA PERUGACHI JULIO MAURICIO"/>
    <x v="134"/>
  </r>
  <r>
    <n v="1002194106"/>
    <s v="UE01"/>
    <x v="0"/>
    <d v="1899-12-30T19:26:00"/>
    <x v="203"/>
    <s v="9000801528"/>
    <s v="012-022-00314270"/>
    <n v="2494.8000000000002"/>
    <n v="2797.19"/>
    <s v="ZPVN"/>
    <s v="40563213"/>
    <s v="0000389382"/>
    <n v="8002807356"/>
    <x v="147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95"/>
    <x v="95"/>
    <s v="100014873"/>
    <s v="MEDIAVILLA JULIO"/>
    <s v="ZEMT"/>
    <x v="134"/>
    <s v="1"/>
    <s v="Con Pallet"/>
    <n v="0.05"/>
    <n v="18"/>
    <x v="0"/>
    <n v="23132.5"/>
    <n v="18052.5"/>
    <n v="5080"/>
    <n v="187.2"/>
    <m/>
    <x v="93"/>
    <n v="16"/>
    <s v="16"/>
    <n v="18"/>
    <x v="0"/>
    <n v="0.52"/>
    <n v="10.399999999999999"/>
    <s v="SANJOPAS S.A."/>
    <n v="1013809"/>
    <s v="MEDIAVILLA PERUGACHI JULIO MAURICIO"/>
    <x v="134"/>
  </r>
  <r>
    <n v="1002194143"/>
    <s v="UE01"/>
    <x v="0"/>
    <d v="1899-12-30T19:36:00"/>
    <x v="204"/>
    <s v="9000801530"/>
    <s v="012-022-00314272"/>
    <n v="3153.6"/>
    <n v="3535.83"/>
    <s v="ZPVN"/>
    <s v="40563093"/>
    <s v="0000389161"/>
    <n v="8002807403"/>
    <x v="148"/>
    <x v="3"/>
    <x v="3"/>
    <n v="480"/>
    <s v="BOL"/>
    <s v="101461"/>
    <x v="87"/>
    <s v="801882"/>
    <s v="BODEGA NOROÑA"/>
    <x v="2"/>
    <s v="BYPASS A MTS DE COCA COLA"/>
    <x v="43"/>
    <s v="O-Santodomingo -Santodomingodelos"/>
    <n v="247"/>
    <x v="64"/>
    <x v="64"/>
    <s v="100014869"/>
    <s v="ROCHA JORGE"/>
    <s v="ZEMT"/>
    <x v="80"/>
    <s v="2"/>
    <s v="Sin Pallet"/>
    <n v="0"/>
    <n v="0"/>
    <x v="0"/>
    <n v="39480"/>
    <n v="24030"/>
    <n v="15450"/>
    <n v="403.2"/>
    <m/>
    <x v="62"/>
    <n v="16"/>
    <s v="16"/>
    <n v="24"/>
    <x v="0"/>
    <n v="0.84"/>
    <n v="16.8"/>
    <s v="TRAPSA C.A."/>
    <n v="10003431"/>
    <s v="FIALLOS ARTEAGA ESTEFANIA CAROLINA"/>
    <x v="80"/>
  </r>
  <r>
    <n v="1002194145"/>
    <s v="UE01"/>
    <x v="0"/>
    <d v="1899-12-30T19:42:00"/>
    <x v="205"/>
    <s v="9000801532"/>
    <s v="012-022-00314274"/>
    <n v="256.8"/>
    <n v="287.93"/>
    <s v="ZPVN"/>
    <s v="40563228"/>
    <s v="P000031996"/>
    <n v="8002807404"/>
    <x v="149"/>
    <x v="5"/>
    <x v="5"/>
    <n v="40"/>
    <s v="BOL"/>
    <s v="103029"/>
    <x v="88"/>
    <s v="804166"/>
    <s v="BODEGA PRINCIPAL"/>
    <x v="1"/>
    <s v="BOYACA S/N, BARRIO LA MORITA"/>
    <x v="10"/>
    <s v="O-Pichincha-Tumbaco"/>
    <m/>
    <x v="96"/>
    <x v="96"/>
    <s v="10007705"/>
    <s v="BUITRON MONTENEGRO JONNY WASHIGNTON"/>
    <s v="ZEMU"/>
    <x v="135"/>
    <s v="2"/>
    <s v="Sin Pallet"/>
    <n v="0"/>
    <n v="0"/>
    <x v="0"/>
    <n v="6385.5559999999996"/>
    <n v="2005.556"/>
    <n v="4380"/>
    <n v="18.399999999999999"/>
    <m/>
    <x v="94"/>
    <n v="16"/>
    <s v="16"/>
    <n v="2"/>
    <x v="0"/>
    <n v="0.45999999999999996"/>
    <n v="9.1999999999999993"/>
    <s v="SUCUMTRANSA S.A."/>
    <n v="1023153"/>
    <s v="BUITRON MONTENEGRO JONNY"/>
    <x v="135"/>
  </r>
  <r>
    <n v="1002194145"/>
    <s v="UE01"/>
    <x v="0"/>
    <d v="1899-12-30T19:42:00"/>
    <x v="206"/>
    <s v="9000801531"/>
    <s v="012-022-00314273"/>
    <n v="2217.6"/>
    <n v="2486.39"/>
    <s v="ZPVN"/>
    <s v="40563227"/>
    <s v="P000031995"/>
    <n v="8002807405"/>
    <x v="149"/>
    <x v="6"/>
    <x v="6"/>
    <n v="320"/>
    <s v="BOL"/>
    <s v="103029"/>
    <x v="88"/>
    <s v="804166"/>
    <s v="BODEGA PRINCIPAL"/>
    <x v="1"/>
    <s v="BOYACA S/N, BARRIO LA MORITA"/>
    <x v="10"/>
    <s v="O-Pichincha-Tumbaco"/>
    <n v="110"/>
    <x v="96"/>
    <x v="96"/>
    <s v="10007705"/>
    <s v="BUITRON MONTENEGRO JONNY WASHIGNTON"/>
    <s v="ZEMU"/>
    <x v="135"/>
    <s v="2"/>
    <s v="Sin Pallet"/>
    <n v="0"/>
    <n v="0"/>
    <x v="0"/>
    <n v="20424.444"/>
    <n v="16044.444"/>
    <n v="4380"/>
    <n v="147.19999999999999"/>
    <m/>
    <x v="94"/>
    <n v="16"/>
    <s v="16"/>
    <n v="16"/>
    <x v="0"/>
    <n v="0.45999999999999996"/>
    <n v="9.1999999999999993"/>
    <s v="SUCUMTRANSA S.A."/>
    <n v="1023153"/>
    <s v="BUITRON MONTENEGRO JONNY"/>
    <x v="135"/>
  </r>
  <r>
    <n v="1002194109"/>
    <s v="UE01"/>
    <x v="0"/>
    <d v="1899-12-30T19:44:00"/>
    <x v="207"/>
    <s v="9000801533"/>
    <s v="012-022-00314275"/>
    <n v="3913.2"/>
    <n v="4387.5"/>
    <s v="ZPVN"/>
    <s v="40560785"/>
    <s v="0000389144"/>
    <n v="8002807360"/>
    <x v="150"/>
    <x v="2"/>
    <x v="2"/>
    <n v="32.61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2400"/>
    <n v="32610"/>
    <n v="19790"/>
    <n v="366.54"/>
    <m/>
    <x v="1"/>
    <n v="16"/>
    <s v="16"/>
    <n v="32.61"/>
    <x v="0"/>
    <n v="11.240110395584177"/>
    <n v="11.240110395584177"/>
    <s v="TRANSCONCEM CIA. LTDA."/>
    <n v="1013227"/>
    <s v="COMPAÑIA DE TRANSPORTE PESADO"/>
    <x v="136"/>
  </r>
  <r>
    <n v="1002194134"/>
    <s v="UE01"/>
    <x v="0"/>
    <d v="1899-12-30T19:48:00"/>
    <x v="208"/>
    <s v="9000801534"/>
    <s v="012-022-00314276"/>
    <n v="3235.2"/>
    <n v="3627.32"/>
    <s v="ZPVN"/>
    <s v="40563071"/>
    <s v="P000031956"/>
    <n v="8002807394"/>
    <x v="151"/>
    <x v="6"/>
    <x v="6"/>
    <n v="480"/>
    <s v="BOL"/>
    <s v="101500"/>
    <x v="30"/>
    <s v="801442"/>
    <s v="DISTRIBUIDORA ROSERO S.C.C."/>
    <x v="1"/>
    <s v="VIA INTEROCEANICA S/N Y ENTRAD FERR"/>
    <x v="10"/>
    <s v="O-Pichincha-Tumbaco"/>
    <n v="110"/>
    <x v="97"/>
    <x v="97"/>
    <s v="100014919"/>
    <s v="GRANDA ANIBAL"/>
    <s v="ZEMT"/>
    <x v="137"/>
    <s v="1"/>
    <s v="Con Pallet"/>
    <n v="0.05"/>
    <n v="24"/>
    <x v="0"/>
    <n v="39360"/>
    <n v="24020"/>
    <n v="15340"/>
    <n v="220.8"/>
    <m/>
    <x v="95"/>
    <n v="16"/>
    <s v="16"/>
    <n v="24"/>
    <x v="0"/>
    <n v="0.46"/>
    <n v="9.2000000000000011"/>
    <s v="LIDENORTI S.A."/>
    <n v="1014052"/>
    <s v="ANDRADE TORRES JORGE PATRICIO"/>
    <x v="137"/>
  </r>
  <r>
    <n v="1002194203"/>
    <s v="UE01"/>
    <x v="0"/>
    <d v="1899-12-30T19:50:00"/>
    <x v="209"/>
    <s v=""/>
    <s v=""/>
    <n v="0"/>
    <n v="0"/>
    <s v="ZPRC"/>
    <s v="2500107841"/>
    <s v="P000032009"/>
    <n v="8002807454"/>
    <x v="15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50"/>
    <n v="32120"/>
    <n v="18230"/>
    <n v="288"/>
    <m/>
    <x v="96"/>
    <n v="16"/>
    <s v="16"/>
    <n v="32"/>
    <x v="0"/>
    <n v="0.45"/>
    <n v="9"/>
    <s v="TRANSPORTE PROPIO"/>
    <n v="1014509"/>
    <s v="COMERCIAL MICHELENA S.A."/>
    <x v="138"/>
  </r>
  <r>
    <n v="1002194191"/>
    <s v="UE01"/>
    <x v="0"/>
    <d v="1899-12-30T19:51:00"/>
    <x v="210"/>
    <s v="9000801535"/>
    <s v="012-022-00314277"/>
    <n v="3274.29"/>
    <n v="3671.15"/>
    <s v="ZPVN"/>
    <s v="40561563"/>
    <s v="0000387207"/>
    <n v="8002807441"/>
    <x v="153"/>
    <x v="8"/>
    <x v="8"/>
    <n v="32.27000000000000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710"/>
    <n v="32270"/>
    <n v="19440"/>
    <n v="0"/>
    <m/>
    <x v="3"/>
    <n v="16"/>
    <s v="16"/>
    <n v="32.270000000000003"/>
    <x v="0"/>
    <n v="0"/>
    <n v="0"/>
    <s v="XAVIER VALENZUELA"/>
    <n v="1014416"/>
    <s v="VALENZUELA DIAZ PATRICIO XAVIER"/>
    <x v="32"/>
  </r>
  <r>
    <n v="1002194159"/>
    <s v="UE01"/>
    <x v="0"/>
    <d v="1899-12-30T19:54:00"/>
    <x v="211"/>
    <s v="9000801537"/>
    <s v="012-022-00314279"/>
    <n v="1366"/>
    <n v="1531.57"/>
    <s v="ZPVN"/>
    <s v="40563008"/>
    <s v="0000389026"/>
    <n v="8002807414"/>
    <x v="154"/>
    <x v="3"/>
    <x v="3"/>
    <n v="200"/>
    <s v="BOL"/>
    <s v="104053"/>
    <x v="90"/>
    <s v="805929"/>
    <s v="BODEGA PRINCIPAL"/>
    <x v="42"/>
    <s v="VIA PRINCIPAL ATACAMES M43-S16"/>
    <x v="67"/>
    <s v="O-Esmeraldas-Atacames"/>
    <m/>
    <x v="53"/>
    <x v="53"/>
    <s v="100014948"/>
    <s v="TULCANAZA MARCELO"/>
    <s v="ZEMT"/>
    <x v="68"/>
    <s v="2"/>
    <s v="Sin Pallet"/>
    <n v="0"/>
    <n v="0"/>
    <x v="0"/>
    <n v="16423.332999999999"/>
    <n v="10033.333000000001"/>
    <n v="6390"/>
    <n v="214"/>
    <m/>
    <x v="51"/>
    <n v="16"/>
    <s v="16"/>
    <n v="10"/>
    <x v="0"/>
    <n v="1.07"/>
    <n v="21.4"/>
    <s v="TRIMPESAS S.A."/>
    <n v="1014036"/>
    <s v="TULCANAZA VASQUEZ EDISON MARCELO"/>
    <x v="68"/>
  </r>
  <r>
    <n v="1002194159"/>
    <s v="UE01"/>
    <x v="0"/>
    <d v="1899-12-30T19:54:00"/>
    <x v="212"/>
    <s v="9000801536"/>
    <s v="012-022-00314278"/>
    <n v="1988"/>
    <n v="2228.96"/>
    <s v="ZPVN"/>
    <s v="40563008"/>
    <s v="0000389025"/>
    <n v="8002807415"/>
    <x v="154"/>
    <x v="4"/>
    <x v="4"/>
    <n v="280"/>
    <s v="BOL"/>
    <s v="104053"/>
    <x v="90"/>
    <s v="805929"/>
    <s v="BODEGA PRINCIPAL"/>
    <x v="42"/>
    <s v="VIA PRINCIPAL ATACAMES M43-S16"/>
    <x v="67"/>
    <s v="O-Esmeraldas-Atacames"/>
    <n v="412"/>
    <x v="53"/>
    <x v="53"/>
    <s v="100014948"/>
    <s v="TULCANAZA MARCELO"/>
    <s v="ZEMT"/>
    <x v="68"/>
    <s v="2"/>
    <s v="Sin Pallet"/>
    <n v="0"/>
    <n v="0"/>
    <x v="0"/>
    <n v="20436.667000000001"/>
    <n v="14046.666999999999"/>
    <n v="6390"/>
    <n v="299.60000000000002"/>
    <m/>
    <x v="51"/>
    <n v="16"/>
    <s v="16"/>
    <n v="14"/>
    <x v="0"/>
    <n v="1.07"/>
    <n v="21.400000000000002"/>
    <s v="TRIMPESAS S.A."/>
    <n v="1014036"/>
    <s v="TULCANAZA VASQUEZ EDISON MARCELO"/>
    <x v="68"/>
  </r>
  <r>
    <n v="1002194133"/>
    <s v="UE01"/>
    <x v="0"/>
    <d v="1899-12-30T19:56:00"/>
    <x v="213"/>
    <s v="9000801538"/>
    <s v="012-022-00314280"/>
    <n v="4446.68"/>
    <n v="4985.6400000000003"/>
    <s v="ZPVN"/>
    <s v="40563203"/>
    <s v="P000031988"/>
    <n v="8002807393"/>
    <x v="155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99"/>
    <x v="99"/>
    <s v="100014996"/>
    <s v="GRANDA GERARDO"/>
    <s v="ZETT"/>
    <x v="139"/>
    <s v="2"/>
    <s v="Sin Pallet"/>
    <n v="0"/>
    <n v="0"/>
    <x v="0"/>
    <n v="50700"/>
    <n v="33110"/>
    <n v="17590"/>
    <n v="574.20000000000005"/>
    <m/>
    <x v="97"/>
    <n v="16"/>
    <s v="16"/>
    <n v="33"/>
    <x v="0"/>
    <n v="0.87000000000000011"/>
    <n v="17.400000000000002"/>
    <s v="TRANSLOBOL S.A."/>
    <n v="1014016"/>
    <s v="CARRILLO VARGAS MARIO ALFREDO"/>
    <x v="139"/>
  </r>
  <r>
    <n v="1002194152"/>
    <s v="UE01"/>
    <x v="0"/>
    <d v="1899-12-30T19:58:00"/>
    <x v="214"/>
    <s v="9000801540"/>
    <s v="012-022-00314282"/>
    <n v="1038.4000000000001"/>
    <n v="1164.26"/>
    <s v="ZPVN"/>
    <s v="40563138"/>
    <s v="0000389241"/>
    <n v="8002807409"/>
    <x v="156"/>
    <x v="3"/>
    <x v="3"/>
    <n v="160"/>
    <s v="BOL"/>
    <s v="102962"/>
    <x v="91"/>
    <s v="806672"/>
    <s v="BODEGA PRINCIPAL DICEMFER"/>
    <x v="40"/>
    <s v="PASO LATERAL COLEGIO TENIENTE HUGO"/>
    <x v="59"/>
    <s v="O-Manabi-Portoviejo"/>
    <m/>
    <x v="100"/>
    <x v="100"/>
    <s v="10008072"/>
    <s v="FLORES GARCIA CHRISTIA FERNANDO"/>
    <s v="ZEMU"/>
    <x v="140"/>
    <s v="2"/>
    <s v="Sin Pallet"/>
    <n v="0"/>
    <n v="0"/>
    <x v="0"/>
    <n v="12557.222"/>
    <n v="8022.2219999999998"/>
    <n v="4535"/>
    <n v="184"/>
    <m/>
    <x v="98"/>
    <n v="16"/>
    <s v="16"/>
    <n v="8"/>
    <x v="0"/>
    <n v="1.1499999999999999"/>
    <n v="23"/>
    <s v="SANJOPAS S.A."/>
    <n v="1013597"/>
    <s v="RUIZ RUIZ EDISON FRANKLIN"/>
    <x v="140"/>
  </r>
  <r>
    <n v="1002194152"/>
    <s v="UE01"/>
    <x v="0"/>
    <d v="1899-12-30T19:58:00"/>
    <x v="215"/>
    <s v="9000801539"/>
    <s v="012-022-00314281"/>
    <n v="1350"/>
    <n v="1513.63"/>
    <s v="ZPVN"/>
    <s v="40563138"/>
    <s v="0000389242"/>
    <n v="8002807410"/>
    <x v="156"/>
    <x v="4"/>
    <x v="4"/>
    <n v="200"/>
    <s v="BOL"/>
    <s v="102962"/>
    <x v="91"/>
    <s v="806672"/>
    <s v="BODEGA PRINCIPAL DICEMFER"/>
    <x v="40"/>
    <s v="PASO LATERAL COLEGIO TENIENTE HUGO"/>
    <x v="59"/>
    <s v="O-Manabi-Portoviejo"/>
    <n v="468"/>
    <x v="100"/>
    <x v="100"/>
    <s v="10008072"/>
    <s v="FLORES GARCIA CHRISTIA FERNANDO"/>
    <s v="ZEMU"/>
    <x v="140"/>
    <s v="2"/>
    <s v="Sin Pallet"/>
    <n v="0"/>
    <n v="0"/>
    <x v="0"/>
    <n v="14562.778"/>
    <n v="10027.778"/>
    <n v="4535"/>
    <n v="230"/>
    <m/>
    <x v="98"/>
    <n v="16"/>
    <s v="16"/>
    <n v="10"/>
    <x v="0"/>
    <n v="1.1499999999999999"/>
    <n v="23"/>
    <s v="SANJOPAS S.A."/>
    <n v="1013597"/>
    <s v="RUIZ RUIZ EDISON FRANKLIN"/>
    <x v="140"/>
  </r>
  <r>
    <n v="1002194218"/>
    <s v="UE01"/>
    <x v="0"/>
    <d v="1899-12-30T20:01:00"/>
    <x v="216"/>
    <s v="9000801542"/>
    <s v="012-022-00314284"/>
    <n v="242.4"/>
    <n v="271.77999999999997"/>
    <s v="ZPVN"/>
    <s v="40563201"/>
    <s v="0000389364"/>
    <n v="8002807474"/>
    <x v="157"/>
    <x v="5"/>
    <x v="5"/>
    <n v="40"/>
    <s v="BOL"/>
    <s v="101447"/>
    <x v="92"/>
    <s v="801594"/>
    <s v="DEYSI CARRILLO"/>
    <x v="37"/>
    <s v="VERONICA ALVAREZ 1 /CALLE ALTIPILLA"/>
    <x v="56"/>
    <s v="O-Tungurahua-Santiagodepillaro"/>
    <m/>
    <x v="101"/>
    <x v="101"/>
    <s v="100020628"/>
    <s v="ORTIZ LEONARDO"/>
    <s v="ZEMU"/>
    <x v="141"/>
    <s v="2"/>
    <s v="Sin Pallet"/>
    <n v="0"/>
    <n v="0"/>
    <x v="0"/>
    <n v="6655.5559999999996"/>
    <n v="2005.556"/>
    <n v="4650"/>
    <n v="40"/>
    <m/>
    <x v="99"/>
    <n v="16"/>
    <s v="16"/>
    <n v="2"/>
    <x v="0"/>
    <n v="1"/>
    <n v="20"/>
    <s v="TRANSPORTE PROPIO"/>
    <n v="1017789"/>
    <s v="GALARZA PONCE FABIOLA CATHERINE"/>
    <x v="141"/>
  </r>
  <r>
    <n v="1002194218"/>
    <s v="UE01"/>
    <x v="0"/>
    <d v="1899-12-30T20:01:00"/>
    <x v="217"/>
    <s v="9000801541"/>
    <s v="012-022-00314283"/>
    <n v="2102.4"/>
    <n v="2357.23"/>
    <s v="ZPVN"/>
    <s v="40563201"/>
    <s v="0000389363"/>
    <n v="8002807473"/>
    <x v="157"/>
    <x v="6"/>
    <x v="6"/>
    <n v="320"/>
    <s v="BOL"/>
    <s v="101447"/>
    <x v="92"/>
    <s v="801594"/>
    <s v="DEYSI CARRILLO"/>
    <x v="37"/>
    <s v="VERONICA ALVAREZ 1 /CALLE ALTIPILLA"/>
    <x v="56"/>
    <s v="O-Tungurahua-Santiagodepillaro"/>
    <n v="247"/>
    <x v="101"/>
    <x v="101"/>
    <s v="100020628"/>
    <s v="ORTIZ LEONARDO"/>
    <s v="ZEMU"/>
    <x v="141"/>
    <s v="2"/>
    <s v="Sin Pallet"/>
    <n v="0"/>
    <n v="0"/>
    <x v="0"/>
    <n v="20694.444"/>
    <n v="16044.444"/>
    <n v="4650"/>
    <n v="320"/>
    <m/>
    <x v="99"/>
    <n v="16"/>
    <s v="16"/>
    <n v="16"/>
    <x v="0"/>
    <n v="1"/>
    <n v="20"/>
    <s v="TRANSPORTE PROPIO"/>
    <n v="1017789"/>
    <s v="GALARZA PONCE FABIOLA CATHERINE"/>
    <x v="141"/>
  </r>
  <r>
    <n v="1002194206"/>
    <s v="UE01"/>
    <x v="0"/>
    <d v="1899-12-30T20:08:00"/>
    <x v="218"/>
    <s v=""/>
    <s v=""/>
    <n v="0"/>
    <n v="0"/>
    <s v="ZPRC"/>
    <s v="2500107831"/>
    <s v="0000389305"/>
    <n v="8002807458"/>
    <x v="158"/>
    <x v="3"/>
    <x v="3"/>
    <n v="360"/>
    <s v="BOL"/>
    <s v="101487"/>
    <x v="93"/>
    <s v="807566"/>
    <s v="OBRA PUENTES PALANDA"/>
    <x v="43"/>
    <s v="VIA PRINCIPAL A PALANDA"/>
    <x v="68"/>
    <s v="O-ZamoraChinchi-Palanda"/>
    <n v="984"/>
    <x v="22"/>
    <x v="22"/>
    <s v="100020338"/>
    <s v="TERAN ARNULFO"/>
    <s v="ZEMU"/>
    <x v="88"/>
    <s v="2"/>
    <s v="Sin Pallet"/>
    <n v="0"/>
    <n v="0"/>
    <x v="0"/>
    <n v="27070"/>
    <n v="18040"/>
    <n v="9030"/>
    <n v="1044"/>
    <m/>
    <x v="22"/>
    <n v="16"/>
    <s v="16"/>
    <n v="18"/>
    <x v="0"/>
    <n v="2.9"/>
    <n v="58"/>
    <s v="TRANINTAGSA"/>
    <n v="1014062"/>
    <s v="BENALCAZAR DE LA CRUZ MILTON PATRIC"/>
    <x v="88"/>
  </r>
  <r>
    <n v="1002194194"/>
    <s v="UE01"/>
    <x v="0"/>
    <d v="1899-12-30T20:09:00"/>
    <x v="219"/>
    <s v="9000801544"/>
    <s v="012-022-00314285"/>
    <n v="4280.42"/>
    <n v="4799.2299999999996"/>
    <s v="ZPVN"/>
    <s v="40563160"/>
    <s v="0000389273"/>
    <n v="8002807445"/>
    <x v="159"/>
    <x v="6"/>
    <x v="6"/>
    <n v="640"/>
    <s v="BOL"/>
    <s v="101638"/>
    <x v="40"/>
    <s v="807109"/>
    <s v="MI FERRE TUMBACO"/>
    <x v="1"/>
    <s v="AV INTEROCEANICA Y GUAYAQUIL"/>
    <x v="10"/>
    <s v="O-Pichincha-Tumbaco"/>
    <n v="110"/>
    <x v="51"/>
    <x v="51"/>
    <s v="100014928"/>
    <s v="INLAGO RODRIGO"/>
    <s v="ZETT"/>
    <x v="66"/>
    <s v="1"/>
    <s v="Con Pallet"/>
    <n v="0.05"/>
    <n v="32"/>
    <x v="0"/>
    <n v="50710"/>
    <n v="32040"/>
    <n v="18670"/>
    <n v="294.39999999999998"/>
    <m/>
    <x v="49"/>
    <n v="16"/>
    <s v="16"/>
    <n v="32"/>
    <x v="0"/>
    <n v="0.45999999999999996"/>
    <n v="9.1999999999999993"/>
    <s v="TRANSCARLONISA"/>
    <n v="1014153"/>
    <s v="INLAGO ANDRANGO LUIS RODRIGO"/>
    <x v="66"/>
  </r>
  <r>
    <n v="1002194231"/>
    <s v="UE01"/>
    <x v="0"/>
    <d v="1899-12-30T20:45:00"/>
    <x v="220"/>
    <s v="9000801435"/>
    <s v="013-020-00047712"/>
    <n v="1494.05"/>
    <n v="1675.14"/>
    <s v="ZPDF"/>
    <s v="70176139"/>
    <s v="0000389346"/>
    <n v="8002807493"/>
    <x v="160"/>
    <x v="5"/>
    <x v="5"/>
    <n v="240"/>
    <s v="BOL"/>
    <s v="103008"/>
    <x v="94"/>
    <s v="807106"/>
    <s v="QUALYACEROS"/>
    <x v="1"/>
    <s v="DE LOS JAZMINES N58- 135 Y JUAN M"/>
    <x v="31"/>
    <s v="O-Pichincha-Comitedelpueblo"/>
    <m/>
    <x v="102"/>
    <x v="102"/>
    <s v="100021206"/>
    <s v="OBANDO ADRIAN"/>
    <s v="ZEMU"/>
    <x v="142"/>
    <s v="2"/>
    <s v="Sin Pallet"/>
    <n v="0"/>
    <n v="0"/>
    <x v="0"/>
    <n v="16460"/>
    <n v="12020"/>
    <n v="4440"/>
    <n v="108"/>
    <m/>
    <x v="100"/>
    <n v="16"/>
    <s v="16"/>
    <n v="12"/>
    <x v="0"/>
    <n v="0.45"/>
    <n v="9"/>
    <s v="LA ARMENIA S.A."/>
    <n v="1021912"/>
    <s v="TAPIA MEJIA GEOVANNY FRANCISCO"/>
    <x v="142"/>
  </r>
  <r>
    <n v="1002194231"/>
    <s v="UE01"/>
    <x v="0"/>
    <d v="1899-12-30T20:45:00"/>
    <x v="221"/>
    <s v="9000801434"/>
    <s v="013-020-00047711"/>
    <n v="810.85"/>
    <n v="909.13"/>
    <s v="ZPDF"/>
    <s v="70176138"/>
    <s v="0000389345"/>
    <n v="8002807494"/>
    <x v="160"/>
    <x v="6"/>
    <x v="6"/>
    <n v="120"/>
    <s v="BOL"/>
    <s v="103008"/>
    <x v="94"/>
    <s v="807106"/>
    <s v="QUALYACEROS"/>
    <x v="1"/>
    <s v="DE LOS JAZMINES N58- 135 Y JUAN M"/>
    <x v="31"/>
    <s v="O-Pichincha-Comitedelpueblo"/>
    <n v="94.6"/>
    <x v="102"/>
    <x v="102"/>
    <s v="100021206"/>
    <s v="OBANDO ADRIAN"/>
    <s v="ZEMU"/>
    <x v="142"/>
    <s v="2"/>
    <s v="Sin Pallet"/>
    <n v="0"/>
    <n v="0"/>
    <x v="0"/>
    <n v="10450"/>
    <n v="6010"/>
    <n v="4440"/>
    <n v="54"/>
    <m/>
    <x v="100"/>
    <n v="16"/>
    <s v="16"/>
    <n v="6"/>
    <x v="0"/>
    <n v="0.45"/>
    <n v="9"/>
    <s v="LA ARMENIA S.A."/>
    <n v="1021912"/>
    <s v="TAPIA MEJIA GEOVANNY FRANCISCO"/>
    <x v="142"/>
  </r>
  <r>
    <n v="1002194246"/>
    <s v="UE01"/>
    <x v="0"/>
    <d v="1899-12-30T20:52:00"/>
    <x v="222"/>
    <s v="9000801437"/>
    <s v="013-020-00047714"/>
    <n v="2301.35"/>
    <n v="2580.29"/>
    <s v="ZPDF"/>
    <s v="70176141"/>
    <s v="0000389341"/>
    <n v="8002807507"/>
    <x v="161"/>
    <x v="3"/>
    <x v="3"/>
    <n v="360"/>
    <s v="BOL"/>
    <s v="103008"/>
    <x v="94"/>
    <s v="810909"/>
    <s v="PINTURAS HERNANDEZ"/>
    <x v="44"/>
    <s v="ANGEL RAFAEL ALAVA S/N Y PORTOVIEJO"/>
    <x v="69"/>
    <s v="O-Manabi-Santaana"/>
    <n v="482"/>
    <x v="37"/>
    <x v="37"/>
    <s v="100014907"/>
    <s v="CALDERON LUIS"/>
    <s v="ZEMU"/>
    <x v="57"/>
    <s v="2"/>
    <s v="Sin Pallet"/>
    <n v="0"/>
    <n v="0"/>
    <x v="0"/>
    <n v="27230"/>
    <n v="18000"/>
    <n v="9230"/>
    <n v="432"/>
    <m/>
    <x v="35"/>
    <n v="16"/>
    <s v="16"/>
    <n v="18"/>
    <x v="0"/>
    <n v="1.2"/>
    <n v="24"/>
    <s v="RAPIDO EL OTAVALEÑITO S.A."/>
    <n v="1012819"/>
    <s v="BRAVO VASQUEZ JOSE LUIS SIGIFREDO"/>
    <x v="57"/>
  </r>
  <r>
    <n v="1002194233"/>
    <s v="UE01"/>
    <x v="0"/>
    <d v="1899-12-30T21:06:00"/>
    <x v="223"/>
    <s v="9000801550"/>
    <s v="012-022-00314286"/>
    <n v="2426.4"/>
    <n v="2720.5"/>
    <s v="ZPVN"/>
    <s v="40563198"/>
    <s v="0000389356"/>
    <n v="8002807495"/>
    <x v="162"/>
    <x v="3"/>
    <x v="3"/>
    <n v="360"/>
    <s v="BOL"/>
    <s v="103662"/>
    <x v="95"/>
    <s v="805222"/>
    <s v="EQUIPOS Y SOLDADURAS ORIENTE"/>
    <x v="45"/>
    <s v="VIA AGUAS NEGRAS"/>
    <x v="70"/>
    <s v="O-Sucumbios-Cuyabeno"/>
    <n v="461"/>
    <x v="14"/>
    <x v="14"/>
    <s v="100015134"/>
    <s v="NICOLALDE FABIAN"/>
    <s v="ZEMU"/>
    <x v="18"/>
    <s v="2"/>
    <s v="Sin Pallet"/>
    <n v="0"/>
    <n v="0"/>
    <x v="0"/>
    <n v="27130"/>
    <n v="18030"/>
    <n v="9100"/>
    <n v="518.4"/>
    <m/>
    <x v="14"/>
    <n v="16"/>
    <s v="16"/>
    <n v="18"/>
    <x v="0"/>
    <n v="1.44"/>
    <n v="28.799999999999997"/>
    <s v="SANJOPAS S.A."/>
    <n v="1014339"/>
    <s v="NICOLALDE FLORES MILTON FABIAN"/>
    <x v="18"/>
  </r>
  <r>
    <n v="1002194262"/>
    <s v="UE01"/>
    <x v="0"/>
    <d v="1899-12-30T21:10:00"/>
    <x v="224"/>
    <s v="9000801551"/>
    <s v="012-022-00314287"/>
    <n v="2390"/>
    <n v="2679.68"/>
    <s v="ZPVN"/>
    <s v="40563122"/>
    <s v="0000389275"/>
    <n v="8002807525"/>
    <x v="163"/>
    <x v="6"/>
    <x v="6"/>
    <n v="360"/>
    <s v="BOL"/>
    <s v="101613"/>
    <x v="89"/>
    <s v="810306"/>
    <s v="FERRE NOLE"/>
    <x v="1"/>
    <s v="ENTRADA A CHAQUIBAMBA KM 4.5"/>
    <x v="20"/>
    <s v="O-Pichincha-Guayllabamba"/>
    <n v="67"/>
    <x v="22"/>
    <x v="22"/>
    <s v="100021095"/>
    <s v="CUARAN ROMMEL"/>
    <s v="ZEMU"/>
    <x v="143"/>
    <s v="2"/>
    <s v="Sin Pallet"/>
    <n v="0"/>
    <n v="0"/>
    <x v="0"/>
    <n v="27250"/>
    <n v="18020"/>
    <n v="9230"/>
    <n v="118.8"/>
    <m/>
    <x v="22"/>
    <n v="16"/>
    <s v="16"/>
    <n v="18"/>
    <x v="0"/>
    <n v="0.33"/>
    <n v="6.6"/>
    <s v="TRANINTAGSA S.A."/>
    <n v="1014062"/>
    <s v="BENALCAZAR DE LA CRUZ MILTON PATRIC"/>
    <x v="143"/>
  </r>
  <r>
    <n v="1002194281"/>
    <s v="UE01"/>
    <x v="0"/>
    <d v="1899-12-30T21:16:00"/>
    <x v="225"/>
    <s v="9000801565"/>
    <s v="012-022-00314288"/>
    <n v="2426.4"/>
    <n v="2720.5"/>
    <s v="ZPVN"/>
    <s v="40563186"/>
    <s v="P000031982"/>
    <n v="8002807548"/>
    <x v="164"/>
    <x v="6"/>
    <x v="6"/>
    <n v="360"/>
    <s v="BOL"/>
    <s v="101500"/>
    <x v="30"/>
    <s v="804256"/>
    <s v="FERRETERIA ALMEIDA"/>
    <x v="1"/>
    <s v="AV QUITO Y SUCRE"/>
    <x v="52"/>
    <s v="O-Pichincha-Yaruqui"/>
    <n v="87"/>
    <x v="103"/>
    <x v="103"/>
    <s v="100019413"/>
    <s v="CASANOVA ROMEL"/>
    <s v="ZEMU"/>
    <x v="144"/>
    <s v="2"/>
    <s v="Sin Pallet"/>
    <n v="0"/>
    <n v="0"/>
    <x v="0"/>
    <n v="26930"/>
    <n v="18030"/>
    <n v="8900"/>
    <n v="136.80000000000001"/>
    <m/>
    <x v="101"/>
    <n v="16"/>
    <s v="16"/>
    <n v="18"/>
    <x v="0"/>
    <n v="0.38"/>
    <n v="7.6000000000000005"/>
    <s v="TRAPSA C.A."/>
    <n v="1013573"/>
    <s v="CUASPA PEREZ SEGUNDO MANUEL"/>
    <x v="144"/>
  </r>
  <r>
    <n v="1002194220"/>
    <s v="UE01"/>
    <x v="0"/>
    <d v="1899-12-30T21:17:00"/>
    <x v="226"/>
    <s v=""/>
    <s v=""/>
    <n v="0"/>
    <n v="0"/>
    <s v="ZPRC"/>
    <s v="2500107827"/>
    <s v="0000389285"/>
    <n v="8002807477"/>
    <x v="165"/>
    <x v="7"/>
    <x v="7"/>
    <n v="4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8228.9580000000005"/>
    <n v="2005.625"/>
    <n v="6223.3329999999996"/>
    <n v="18.399999999999999"/>
    <m/>
    <x v="102"/>
    <n v="16"/>
    <s v="16"/>
    <n v="2"/>
    <x v="0"/>
    <n v="0.45999999999999996"/>
    <n v="9.1999999999999993"/>
    <s v="TRANSSJQ S.A."/>
    <n v="1013719"/>
    <s v="GARCES OSWALDO GERMAN"/>
    <x v="145"/>
  </r>
  <r>
    <n v="1002194220"/>
    <s v="UE01"/>
    <x v="0"/>
    <d v="1899-12-30T21:17:00"/>
    <x v="227"/>
    <s v=""/>
    <s v=""/>
    <n v="0"/>
    <n v="0"/>
    <s v="ZPRC"/>
    <s v="2500107827"/>
    <s v="0000389286"/>
    <n v="8002807476"/>
    <x v="165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10234.583000000001"/>
    <n v="4011.25"/>
    <n v="6223.3329999999996"/>
    <n v="36.799999999999997"/>
    <m/>
    <x v="102"/>
    <n v="16"/>
    <s v="16"/>
    <n v="4"/>
    <x v="0"/>
    <n v="0.45999999999999996"/>
    <n v="9.1999999999999993"/>
    <s v="TRANSSJQ S.A."/>
    <n v="1013719"/>
    <s v="GARCES OSWALDO GERMAN"/>
    <x v="145"/>
  </r>
  <r>
    <n v="1002194220"/>
    <s v="UE01"/>
    <x v="0"/>
    <d v="1899-12-30T21:17:00"/>
    <x v="228"/>
    <s v=""/>
    <s v=""/>
    <n v="0"/>
    <n v="0"/>
    <s v="ZPRC"/>
    <s v="2500107827"/>
    <s v="0000389287"/>
    <n v="8002807478"/>
    <x v="165"/>
    <x v="6"/>
    <x v="6"/>
    <n v="520"/>
    <s v="BOL"/>
    <s v="101500"/>
    <x v="30"/>
    <s v="806419"/>
    <s v="CENTRO DE ACOPIO"/>
    <x v="1"/>
    <s v="EL CARRIZAL E9-119 Y AV INTEROCEANI"/>
    <x v="10"/>
    <s v="O-Pichincha-Tumbaco"/>
    <n v="110"/>
    <x v="104"/>
    <x v="104"/>
    <s v="100019779"/>
    <s v="BARBA REINALDO"/>
    <s v="ZETT"/>
    <x v="145"/>
    <s v="4"/>
    <s v="Pallet Cortesia"/>
    <n v="0"/>
    <n v="0"/>
    <x v="0"/>
    <n v="32296.457999999999"/>
    <n v="26073.125"/>
    <n v="6223.3329999999996"/>
    <n v="239.2"/>
    <m/>
    <x v="102"/>
    <n v="16"/>
    <s v="16"/>
    <n v="26"/>
    <x v="0"/>
    <n v="0.45999999999999996"/>
    <n v="9.1999999999999993"/>
    <s v="TRANSSJQ S.A."/>
    <n v="1013719"/>
    <s v="GARCES OSWALDO GERMAN"/>
    <x v="145"/>
  </r>
  <r>
    <n v="1002194268"/>
    <s v="UE01"/>
    <x v="0"/>
    <d v="1899-12-30T21:21:00"/>
    <x v="229"/>
    <s v="9000801566"/>
    <s v="012-022-00314289"/>
    <n v="3948"/>
    <n v="4426.5200000000004"/>
    <s v="ZPVN"/>
    <s v="40560785"/>
    <s v="0000389145"/>
    <n v="8002807532"/>
    <x v="166"/>
    <x v="2"/>
    <x v="2"/>
    <n v="32.9"/>
    <s v="T"/>
    <s v="101659"/>
    <x v="84"/>
    <s v="805760"/>
    <s v="GRANEL ETERNIT"/>
    <x v="1"/>
    <s v="KM 14 1/2 SECTOR GUAMANI"/>
    <x v="63"/>
    <s v="O-Pichincha-Guamani2"/>
    <n v="127"/>
    <x v="1"/>
    <x v="1"/>
    <s v="100017520"/>
    <s v="PINCAY JAVIER"/>
    <s v="ZECI"/>
    <x v="146"/>
    <s v="2"/>
    <s v="Sin Pallet"/>
    <n v="0"/>
    <n v="0"/>
    <x v="0"/>
    <n v="51780"/>
    <n v="32900"/>
    <n v="18880"/>
    <n v="369.8"/>
    <m/>
    <x v="1"/>
    <n v="16"/>
    <s v="16"/>
    <n v="32.9"/>
    <x v="0"/>
    <n v="11.240121580547113"/>
    <n v="11.240121580547113"/>
    <s v="TRANSCONCEM CIA. LTDA."/>
    <n v="1013227"/>
    <s v="COMPAÑIA DE TRANSPORTE PESADO"/>
    <x v="146"/>
  </r>
  <r>
    <n v="1002194214"/>
    <s v="UE01"/>
    <x v="0"/>
    <d v="1899-12-30T21:25:00"/>
    <x v="230"/>
    <s v="9000801567"/>
    <s v="012-022-00314290"/>
    <n v="2880"/>
    <n v="3229.07"/>
    <s v="ZPVN"/>
    <s v="40563043"/>
    <s v="0000389066"/>
    <n v="8002807468"/>
    <x v="167"/>
    <x v="3"/>
    <x v="3"/>
    <n v="480"/>
    <s v="BOL"/>
    <s v="101664"/>
    <x v="8"/>
    <s v="800655"/>
    <s v="MARCOS SUMBA"/>
    <x v="46"/>
    <s v="OBRA. MARCO SUMBA, CALLE COLON 614"/>
    <x v="71"/>
    <s v="O-Manabi-Jipijapa"/>
    <n v="512"/>
    <x v="6"/>
    <x v="6"/>
    <s v="100019386"/>
    <s v="CALUGUILLIN ROBERTO"/>
    <s v="ZEMT"/>
    <x v="81"/>
    <s v="2"/>
    <s v="Sin Pallet"/>
    <n v="0"/>
    <n v="0"/>
    <x v="0"/>
    <n v="38800"/>
    <n v="24070"/>
    <n v="14730"/>
    <n v="547.20000000000005"/>
    <m/>
    <x v="6"/>
    <n v="16"/>
    <s v="16"/>
    <n v="24"/>
    <x v="0"/>
    <n v="1.1400000000000001"/>
    <n v="22.8"/>
    <s v="TRANSPORTE PROPIO"/>
    <n v="1013241"/>
    <s v="COMPAÑÍA DE TRANSPORTE DE CARGA PES"/>
    <x v="81"/>
  </r>
  <r>
    <n v="1002194275"/>
    <s v="UE01"/>
    <x v="0"/>
    <d v="1899-12-30T21:28:00"/>
    <x v="231"/>
    <s v="9000801568"/>
    <s v="012-022-00314291"/>
    <n v="3259.2"/>
    <n v="3654.23"/>
    <s v="ZPVN"/>
    <s v="40563216"/>
    <s v="P000031992"/>
    <n v="8002807542"/>
    <x v="168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05"/>
    <x v="105"/>
    <s v="100017992"/>
    <s v="VILLEGAS DARWIN"/>
    <s v="ZEMT"/>
    <x v="147"/>
    <s v="1"/>
    <s v="Con Pallet"/>
    <n v="0.05"/>
    <n v="24"/>
    <x v="0"/>
    <n v="40060"/>
    <n v="24060"/>
    <n v="16000"/>
    <n v="264"/>
    <m/>
    <x v="103"/>
    <n v="16"/>
    <s v="16"/>
    <n v="24"/>
    <x v="0"/>
    <n v="0.55000000000000004"/>
    <n v="11"/>
    <s v="TRIMPESAS S.A."/>
    <n v="1020170"/>
    <s v="VILLEGAS PASQUEL DARWIN EDMUNDO"/>
    <x v="147"/>
  </r>
  <r>
    <n v="1002194280"/>
    <s v="UE01"/>
    <x v="0"/>
    <d v="1899-12-30T21:32:00"/>
    <x v="232"/>
    <s v="9000801569"/>
    <s v="012-022-00314292"/>
    <n v="2966.4"/>
    <n v="3325.95"/>
    <s v="ZPVN"/>
    <s v="40563218"/>
    <s v="P000031993"/>
    <n v="8002807547"/>
    <x v="169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41"/>
    <x v="41"/>
    <s v="100018027"/>
    <s v="CABRERA ALFREDO"/>
    <s v="ZEMT"/>
    <x v="50"/>
    <s v="1"/>
    <s v="Con Pallet"/>
    <n v="0.05"/>
    <n v="24"/>
    <x v="0"/>
    <n v="39310"/>
    <n v="24080"/>
    <n v="15230"/>
    <n v="220.8"/>
    <m/>
    <x v="39"/>
    <n v="16"/>
    <s v="16"/>
    <n v="24"/>
    <x v="0"/>
    <n v="0.46"/>
    <n v="9.2000000000000011"/>
    <s v="LIDENORTI S.A."/>
    <n v="1020579"/>
    <s v="CABRERA RECALDE ALFREDO RAYMUNDO"/>
    <x v="50"/>
  </r>
  <r>
    <n v="1002194278"/>
    <s v="UE01"/>
    <x v="0"/>
    <d v="1899-12-30T21:40:00"/>
    <x v="233"/>
    <s v="9000801570"/>
    <s v="012-022-00314293"/>
    <n v="3340.8"/>
    <n v="3745.73"/>
    <s v="ZPVN"/>
    <s v="40563114"/>
    <s v="0000389389"/>
    <n v="8002807545"/>
    <x v="170"/>
    <x v="7"/>
    <x v="7"/>
    <n v="480"/>
    <s v="BOL"/>
    <s v="101560"/>
    <x v="97"/>
    <s v="805075"/>
    <s v="BLOQUERA HENRY GUAMAN"/>
    <x v="1"/>
    <s v="AV CARAPUNGO Y PASAJE MIRAMELINDA"/>
    <x v="73"/>
    <s v="O-Pichincha-Llanochico"/>
    <n v="91.4"/>
    <x v="11"/>
    <x v="11"/>
    <s v="100014920"/>
    <s v="AMAGUAYA HECTOR"/>
    <s v="ZEMT"/>
    <x v="13"/>
    <s v="1"/>
    <s v="Con Pallet"/>
    <n v="0.05"/>
    <n v="24"/>
    <x v="0"/>
    <n v="40310"/>
    <n v="24060"/>
    <n v="16250"/>
    <n v="211.2"/>
    <m/>
    <x v="11"/>
    <n v="16"/>
    <s v="16"/>
    <n v="24"/>
    <x v="0"/>
    <n v="0.44"/>
    <n v="8.7999999999999989"/>
    <s v="TRAPSA C.A."/>
    <n v="1013273"/>
    <s v="YEPEZ DIAZ LEONEL MANUEL"/>
    <x v="13"/>
  </r>
  <r>
    <n v="1002194314"/>
    <s v="UE01"/>
    <x v="0"/>
    <d v="1899-12-30T21:44:00"/>
    <x v="234"/>
    <s v=""/>
    <s v=""/>
    <n v="0"/>
    <n v="0"/>
    <s v="ZPRC"/>
    <s v="2500107833"/>
    <s v="P000031994"/>
    <n v="8002807588"/>
    <x v="171"/>
    <x v="5"/>
    <x v="5"/>
    <n v="360"/>
    <s v="BOL"/>
    <s v="101633"/>
    <x v="15"/>
    <s v="803189"/>
    <s v="SACOS BODEGA LASSO"/>
    <x v="6"/>
    <s v="PANAMERICANA NORTE"/>
    <x v="6"/>
    <s v="O-Cotopaxi-Lasso"/>
    <n v="178"/>
    <x v="106"/>
    <x v="106"/>
    <s v="100014932"/>
    <s v="CORREA MILTON"/>
    <s v="ZEMU"/>
    <x v="148"/>
    <s v="2"/>
    <s v="Sin Pallet"/>
    <n v="0"/>
    <n v="0"/>
    <x v="0"/>
    <n v="26990"/>
    <n v="18050"/>
    <n v="8940"/>
    <n v="248.4"/>
    <m/>
    <x v="104"/>
    <n v="16"/>
    <s v="16"/>
    <n v="18"/>
    <x v="0"/>
    <n v="0.69000000000000006"/>
    <n v="13.8"/>
    <s v="LA ARMENIA S.A."/>
    <n v="1021623"/>
    <s v="VILLARREAL HIGUERA FERNANDO SALVADO"/>
    <x v="148"/>
  </r>
  <r>
    <n v="1002194287"/>
    <s v="UE01"/>
    <x v="0"/>
    <d v="1899-12-30T22:11:00"/>
    <x v="235"/>
    <s v=""/>
    <s v=""/>
    <n v="0"/>
    <n v="0"/>
    <s v="ZPRC"/>
    <s v="2500107828"/>
    <s v="P000031976"/>
    <n v="8002807556"/>
    <x v="172"/>
    <x v="2"/>
    <x v="2"/>
    <n v="32.2299999999999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1150"/>
    <n v="32230"/>
    <n v="18920"/>
    <n v="0"/>
    <m/>
    <x v="3"/>
    <n v="16"/>
    <s v="16"/>
    <n v="32.229999999999997"/>
    <x v="0"/>
    <n v="0"/>
    <n v="0"/>
    <s v="UNICON"/>
    <n v="1014412"/>
    <s v="UNION DE CONCRETERAS UNICON UCUE"/>
    <x v="41"/>
  </r>
  <r>
    <n v="1002194320"/>
    <s v="UE01"/>
    <x v="0"/>
    <d v="1899-12-30T22:13:00"/>
    <x v="236"/>
    <s v="9000801575"/>
    <s v="012-022-00314295"/>
    <n v="243.49"/>
    <n v="273"/>
    <s v="ZPVN"/>
    <s v="40563204"/>
    <s v="0000389366"/>
    <n v="8002807595"/>
    <x v="173"/>
    <x v="5"/>
    <x v="5"/>
    <n v="40"/>
    <s v="BOL"/>
    <s v="101613"/>
    <x v="89"/>
    <s v="801106"/>
    <s v="FERRETERIA  GORDON"/>
    <x v="1"/>
    <s v="FERRET GORDON/ AV INTEROCEANICA"/>
    <x v="36"/>
    <s v="O-Pichincha-Elquinche"/>
    <m/>
    <x v="107"/>
    <x v="107"/>
    <s v="10000354"/>
    <s v="HARO HARO JORDAN JOSUE"/>
    <s v="ZEMU"/>
    <x v="149"/>
    <s v="2"/>
    <s v="Sin Pallet"/>
    <n v="0"/>
    <n v="0"/>
    <x v="0"/>
    <n v="6565.5559999999996"/>
    <n v="2005.556"/>
    <n v="4560"/>
    <n v="14"/>
    <m/>
    <x v="105"/>
    <n v="16"/>
    <s v="16"/>
    <n v="2"/>
    <x v="0"/>
    <n v="0.35"/>
    <n v="7"/>
    <s v="TRIMPESAS S.A."/>
    <n v="1013275"/>
    <s v="HARO RUIZ SIXTO RIGOBERTO"/>
    <x v="149"/>
  </r>
  <r>
    <n v="1002194320"/>
    <s v="UE01"/>
    <x v="0"/>
    <d v="1899-12-30T22:13:00"/>
    <x v="237"/>
    <s v="9000801574"/>
    <s v="012-022-00314294"/>
    <n v="2124.4499999999998"/>
    <n v="2381.94"/>
    <s v="ZPVN"/>
    <s v="40563204"/>
    <s v="0000389367"/>
    <n v="8002807594"/>
    <x v="173"/>
    <x v="6"/>
    <x v="6"/>
    <n v="320"/>
    <s v="BOL"/>
    <s v="101613"/>
    <x v="89"/>
    <s v="801106"/>
    <s v="FERRETERIA  GORDON"/>
    <x v="1"/>
    <s v="FERRET GORDON/ AV INTEROCEANICA"/>
    <x v="36"/>
    <s v="O-Pichincha-Elquinche"/>
    <n v="76"/>
    <x v="107"/>
    <x v="107"/>
    <s v="10000354"/>
    <s v="HARO HARO JORDAN JOSUE"/>
    <s v="ZEMU"/>
    <x v="149"/>
    <s v="2"/>
    <s v="Sin Pallet"/>
    <n v="0"/>
    <n v="0"/>
    <x v="0"/>
    <n v="20604.444"/>
    <n v="16044.444"/>
    <n v="4560"/>
    <n v="112"/>
    <m/>
    <x v="105"/>
    <n v="16"/>
    <s v="16"/>
    <n v="16"/>
    <x v="0"/>
    <n v="0.35"/>
    <n v="7"/>
    <s v="TRIMPESAS S.A."/>
    <n v="1013275"/>
    <s v="HARO RUIZ SIXTO RIGOBERTO"/>
    <x v="149"/>
  </r>
  <r>
    <n v="1002194310"/>
    <s v="UE01"/>
    <x v="0"/>
    <d v="1899-12-30T22:15:00"/>
    <x v="238"/>
    <s v="9000801576"/>
    <s v="012-022-00314296"/>
    <n v="2386.8000000000002"/>
    <n v="2676.1"/>
    <s v="ZPVN"/>
    <s v="40563194"/>
    <s v="P000031985"/>
    <n v="8002807584"/>
    <x v="174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0"/>
    <x v="0"/>
    <s v="100017804"/>
    <s v="FARINANGO HECTOR"/>
    <s v="ZEMU"/>
    <x v="48"/>
    <s v="2"/>
    <s v="Sin Pallet"/>
    <n v="0"/>
    <n v="0"/>
    <x v="0"/>
    <n v="27010"/>
    <n v="18000"/>
    <n v="9010"/>
    <n v="385.2"/>
    <m/>
    <x v="0"/>
    <n v="16"/>
    <s v="16"/>
    <n v="18"/>
    <x v="0"/>
    <n v="1.07"/>
    <n v="21.4"/>
    <s v="COMITRAPSA"/>
    <n v="1013643"/>
    <s v="POZO TARUPI MARCELO JAVIER"/>
    <x v="48"/>
  </r>
  <r>
    <n v="1002194319"/>
    <s v="UE01"/>
    <x v="0"/>
    <d v="1899-12-30T22:18:00"/>
    <x v="239"/>
    <s v="9000801577"/>
    <s v="012-022-00314297"/>
    <n v="4316.3999999999996"/>
    <n v="4839.58"/>
    <s v="ZPVN"/>
    <s v="40563238"/>
    <s v="P000032010"/>
    <n v="8002807593"/>
    <x v="175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1020"/>
    <n v="33090"/>
    <n v="17930"/>
    <n v="488.4"/>
    <m/>
    <x v="106"/>
    <n v="16"/>
    <s v="16"/>
    <n v="33"/>
    <x v="0"/>
    <n v="0.74"/>
    <n v="14.799999999999999"/>
    <s v="TRANSPORTE PROPIO"/>
    <n v="1013862"/>
    <s v="JACOME MARTINEZ EDGAR BOLIVAR"/>
    <x v="150"/>
  </r>
  <r>
    <n v="1002194318"/>
    <s v="UE01"/>
    <x v="0"/>
    <d v="1899-12-30T22:20:00"/>
    <x v="240"/>
    <s v="9000801578"/>
    <s v="012-022-00314298"/>
    <n v="2798.4"/>
    <n v="3137.59"/>
    <s v="ZPVN"/>
    <s v="40562983"/>
    <s v="0000388995"/>
    <n v="8002807592"/>
    <x v="176"/>
    <x v="5"/>
    <x v="5"/>
    <n v="480"/>
    <s v="BOL"/>
    <s v="101664"/>
    <x v="8"/>
    <s v="806774"/>
    <s v="FERRETERIA BORJA E HIJOS LTDA"/>
    <x v="48"/>
    <s v="SANTA BARBARA Y CUENCA"/>
    <x v="38"/>
    <s v="O-Azuay-Cuenca"/>
    <n v="550"/>
    <x v="107"/>
    <x v="107"/>
    <s v="10005884"/>
    <s v="FLORES SANTANDER CARLOS EDUARDO"/>
    <s v="ZEMT"/>
    <x v="151"/>
    <s v="2"/>
    <s v="Sin Pallet"/>
    <n v="0"/>
    <n v="0"/>
    <x v="0"/>
    <n v="40180"/>
    <n v="24090"/>
    <n v="16090"/>
    <n v="912"/>
    <m/>
    <x v="105"/>
    <n v="16"/>
    <s v="16"/>
    <n v="24"/>
    <x v="0"/>
    <n v="1.9"/>
    <n v="38"/>
    <s v="TRIMPESAS S.A."/>
    <n v="1013275"/>
    <s v="HARO RUIZ SIXTO RIGOBERTO"/>
    <x v="151"/>
  </r>
  <r>
    <n v="1002194359"/>
    <s v="UE01"/>
    <x v="0"/>
    <d v="1899-12-30T22:25:00"/>
    <x v="241"/>
    <s v="9000801579"/>
    <s v="012-022-00314299"/>
    <n v="2390"/>
    <n v="2679.68"/>
    <s v="ZPVN"/>
    <s v="40563029"/>
    <s v="0000389052"/>
    <n v="8002807660"/>
    <x v="177"/>
    <x v="6"/>
    <x v="6"/>
    <n v="360"/>
    <s v="BOL"/>
    <s v="101613"/>
    <x v="89"/>
    <s v="804632"/>
    <s v="FERRETERIA FALCON"/>
    <x v="1"/>
    <s v="VIA GUAYLLABAMBA Y Y DE GUAYLL"/>
    <x v="20"/>
    <s v="O-Pichincha-Guayllabamba"/>
    <n v="67"/>
    <x v="9"/>
    <x v="9"/>
    <s v="100014857"/>
    <s v="PASPUEZAN WILSON"/>
    <s v="ZEMU"/>
    <x v="27"/>
    <s v="2"/>
    <s v="Sin Pallet"/>
    <n v="0"/>
    <n v="0"/>
    <x v="0"/>
    <n v="27160"/>
    <n v="18020"/>
    <n v="9140"/>
    <n v="118.8"/>
    <s v="regularizacion remplazaa la guia 409389"/>
    <x v="9"/>
    <n v="16"/>
    <s v="16"/>
    <n v="18"/>
    <x v="0"/>
    <n v="0.33"/>
    <n v="6.6"/>
    <s v="LIDENORTI S.A."/>
    <n v="1013262"/>
    <s v="SEGOVIA ERAZO PATRICIA ALEXANDRA"/>
    <x v="27"/>
  </r>
  <r>
    <n v="1002194323"/>
    <s v="UE01"/>
    <x v="0"/>
    <d v="1899-12-30T22:28:00"/>
    <x v="242"/>
    <s v="9000801580"/>
    <s v="012-022-00314300"/>
    <n v="4353.7"/>
    <n v="4881.3900000000003"/>
    <s v="ZPVN"/>
    <s v="40563169"/>
    <s v="P000031975"/>
    <n v="8002807598"/>
    <x v="178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70"/>
    <n v="34090"/>
    <n v="17980"/>
    <n v="503.2"/>
    <m/>
    <x v="7"/>
    <n v="16"/>
    <s v="16"/>
    <n v="34"/>
    <x v="0"/>
    <n v="0.74"/>
    <n v="14.799999999999999"/>
    <s v="TRANSPORTE PROPIO"/>
    <n v="1013388"/>
    <s v="CAMPAÑA MALDONADO BLANCA CECILIA"/>
    <x v="38"/>
  </r>
  <r>
    <n v="1002194353"/>
    <s v="UE01"/>
    <x v="0"/>
    <d v="1899-12-30T22:40:00"/>
    <x v="243"/>
    <s v="9000801582"/>
    <s v="012-022-00314301"/>
    <n v="4507.8"/>
    <n v="5054.18"/>
    <s v="ZPVN"/>
    <s v="40563200"/>
    <s v="P000031986"/>
    <n v="8002807653"/>
    <x v="179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32"/>
    <x v="32"/>
    <s v="100014921"/>
    <s v="QUILUMBAQUIN BENJAMIN"/>
    <s v="ZETT"/>
    <x v="39"/>
    <s v="2"/>
    <s v="Sin Pallet"/>
    <n v="0"/>
    <n v="0"/>
    <x v="0"/>
    <n v="50950"/>
    <n v="33050"/>
    <n v="17900"/>
    <n v="382.8"/>
    <m/>
    <x v="30"/>
    <n v="16"/>
    <s v="16"/>
    <n v="33"/>
    <x v="0"/>
    <n v="0.58000000000000007"/>
    <n v="11.6"/>
    <s v="TRIMPESAS S.A."/>
    <n v="1013522"/>
    <s v="ALVARADO ROMAN JORGE XAVIER"/>
    <x v="39"/>
  </r>
  <r>
    <n v="1002194358"/>
    <s v="UE01"/>
    <x v="0"/>
    <d v="1899-12-30T22:43:00"/>
    <x v="244"/>
    <s v="9000801585"/>
    <s v="012-022-00314302"/>
    <n v="2190.25"/>
    <n v="2455.7199999999998"/>
    <s v="ZPVN"/>
    <s v="40563208"/>
    <s v="0000389375"/>
    <n v="8002807659"/>
    <x v="180"/>
    <x v="7"/>
    <x v="7"/>
    <n v="34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800"/>
    <n v="17070"/>
    <n v="9730"/>
    <n v="251.6"/>
    <m/>
    <x v="107"/>
    <n v="16"/>
    <s v="16"/>
    <n v="17"/>
    <x v="0"/>
    <n v="0.74"/>
    <n v="14.799999999999999"/>
    <s v="TRANSPORTE PROPIO"/>
    <n v="1018470"/>
    <s v="COMERCIAL LOS NEVADOS"/>
    <x v="152"/>
  </r>
  <r>
    <n v="1002194344"/>
    <s v="UE01"/>
    <x v="0"/>
    <d v="1899-12-30T22:50:00"/>
    <x v="245"/>
    <s v=""/>
    <s v=""/>
    <n v="0"/>
    <n v="0"/>
    <s v="ZPRC"/>
    <s v="2500107685"/>
    <s v="P000031828"/>
    <n v="8002807641"/>
    <x v="181"/>
    <x v="6"/>
    <x v="6"/>
    <n v="640"/>
    <s v="BOL"/>
    <s v="101585"/>
    <x v="6"/>
    <s v="806421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51050"/>
    <n v="32040"/>
    <n v="19010"/>
    <n v="345.6"/>
    <m/>
    <x v="6"/>
    <n v="16"/>
    <s v="16"/>
    <n v="32"/>
    <x v="0"/>
    <n v="0.54"/>
    <n v="10.8"/>
    <s v="TRANSPORTE PROPIO"/>
    <n v="1013241"/>
    <s v="COMPAÑÍA DE TRANSPORTE DE CARGA PES"/>
    <x v="52"/>
  </r>
  <r>
    <n v="1002194368"/>
    <s v="UE01"/>
    <x v="0"/>
    <d v="1899-12-30T23:00:00"/>
    <x v="246"/>
    <s v="9000801586"/>
    <s v="012-022-00314303"/>
    <n v="2402.14"/>
    <n v="2693.3"/>
    <s v="ZPVN"/>
    <s v="40563189"/>
    <s v="P000031984"/>
    <n v="8002807680"/>
    <x v="182"/>
    <x v="6"/>
    <x v="6"/>
    <n v="360"/>
    <s v="BOL"/>
    <s v="101865"/>
    <x v="31"/>
    <s v="805824"/>
    <s v="FERRETERIA MINAS"/>
    <x v="1"/>
    <s v="ANTONIO JOSÉ DE SUCRE"/>
    <x v="75"/>
    <s v="O-Pichincha-Sanjosedeminas"/>
    <n v="130"/>
    <x v="13"/>
    <x v="13"/>
    <s v="100014839"/>
    <s v="MALDONADO WILZON"/>
    <s v="ZEMU"/>
    <x v="15"/>
    <s v="2"/>
    <s v="Sin Pallet"/>
    <n v="0"/>
    <n v="0"/>
    <x v="0"/>
    <n v="27110"/>
    <n v="18090"/>
    <n v="9020"/>
    <n v="183.6"/>
    <m/>
    <x v="13"/>
    <n v="16"/>
    <s v="16"/>
    <n v="18"/>
    <x v="0"/>
    <n v="0.51"/>
    <n v="10.199999999999999"/>
    <s v="ALQUINGA&amp;ALQUINGA"/>
    <n v="10003460"/>
    <s v="MALDONADO LASSO WILZON GUIDO"/>
    <x v="15"/>
  </r>
  <r>
    <n v="1002194369"/>
    <s v="UE01"/>
    <x v="0"/>
    <d v="1899-12-30T23:01:00"/>
    <x v="247"/>
    <s v="9000801588"/>
    <s v="012-022-00314305"/>
    <n v="818.4"/>
    <n v="917.6"/>
    <s v="ZPVN"/>
    <s v="40563063"/>
    <s v="0000389108"/>
    <n v="8002807681"/>
    <x v="183"/>
    <x v="7"/>
    <x v="7"/>
    <n v="12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3687.5"/>
    <n v="6017.5"/>
    <n v="7670"/>
    <n v="61.2"/>
    <m/>
    <x v="54"/>
    <n v="16"/>
    <s v="16"/>
    <n v="6"/>
    <x v="0"/>
    <n v="0.51"/>
    <n v="10.200000000000001"/>
    <s v="TRANSPORTE PROPIO"/>
    <n v="1013768"/>
    <s v="PROAÑO MESIAS JOSELITO"/>
    <x v="71"/>
  </r>
  <r>
    <n v="1002194369"/>
    <s v="UE01"/>
    <x v="0"/>
    <d v="1899-12-30T23:01:00"/>
    <x v="248"/>
    <s v="9000801587"/>
    <s v="012-022-00314304"/>
    <n v="2444.4"/>
    <n v="2740.68"/>
    <s v="ZPVN"/>
    <s v="40563063"/>
    <s v="0000389109"/>
    <n v="8002807682"/>
    <x v="183"/>
    <x v="6"/>
    <x v="6"/>
    <n v="36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722.5"/>
    <n v="18052.5"/>
    <n v="7670"/>
    <n v="183.6"/>
    <m/>
    <x v="54"/>
    <n v="16"/>
    <s v="16"/>
    <n v="18"/>
    <x v="0"/>
    <n v="0.51"/>
    <n v="10.199999999999999"/>
    <s v="TRANSPORTE PROPIO"/>
    <n v="1013768"/>
    <s v="PROAÑO MESIAS JOSELITO"/>
    <x v="71"/>
  </r>
  <r>
    <n v="1002194367"/>
    <s v="UE01"/>
    <x v="0"/>
    <d v="1899-12-30T23:20:00"/>
    <x v="249"/>
    <s v="9000801590"/>
    <s v="012-022-00314307"/>
    <n v="557.6"/>
    <n v="625.17999999999995"/>
    <s v="ZPVN"/>
    <s v="40563141"/>
    <s v="P000031968"/>
    <n v="8002807678"/>
    <x v="184"/>
    <x v="7"/>
    <x v="7"/>
    <n v="80"/>
    <s v="BOL"/>
    <s v="102835"/>
    <x v="102"/>
    <s v="803600"/>
    <s v="FERRICENTRO CAMAL"/>
    <x v="8"/>
    <s v="PANAMERICANA Y CALLE DEL ROCIO"/>
    <x v="8"/>
    <s v="O-Imbabura-Otavalo"/>
    <m/>
    <x v="19"/>
    <x v="19"/>
    <s v="100019674"/>
    <s v="CHAMBA BRAYAN"/>
    <s v="ZETT"/>
    <x v="24"/>
    <s v="1"/>
    <s v="Con Pallet"/>
    <n v="0.05"/>
    <n v="4"/>
    <x v="0"/>
    <n v="13295"/>
    <n v="4005"/>
    <n v="9290"/>
    <n v="7.2"/>
    <m/>
    <x v="19"/>
    <n v="16"/>
    <s v="16"/>
    <n v="4"/>
    <x v="0"/>
    <n v="0.09"/>
    <n v="1.8"/>
    <s v="LIDENORTI S.A."/>
    <n v="1013548"/>
    <s v="POZO FUENTES DIEGO FRANCISCO"/>
    <x v="24"/>
  </r>
  <r>
    <n v="1002194367"/>
    <s v="UE01"/>
    <x v="0"/>
    <d v="1899-12-30T23:20:00"/>
    <x v="250"/>
    <s v="9000801589"/>
    <s v="012-022-00314306"/>
    <n v="3864"/>
    <n v="4332.34"/>
    <s v="ZPVN"/>
    <s v="40563140"/>
    <s v="P000031967"/>
    <n v="8002807677"/>
    <x v="184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19"/>
    <x v="19"/>
    <s v="100019674"/>
    <s v="CHAMBA BRAYAN"/>
    <s v="ZETT"/>
    <x v="24"/>
    <s v="1"/>
    <s v="Con Pallet"/>
    <n v="0.05"/>
    <n v="28"/>
    <x v="0"/>
    <n v="37325"/>
    <n v="28035"/>
    <n v="9290"/>
    <n v="50.4"/>
    <m/>
    <x v="19"/>
    <n v="16"/>
    <s v="16"/>
    <n v="28"/>
    <x v="0"/>
    <n v="0.09"/>
    <n v="1.8"/>
    <s v="LIDENORTI S.A."/>
    <n v="1013548"/>
    <s v="POZO FUENTES DIEGO FRANCISCO"/>
    <x v="24"/>
  </r>
  <r>
    <n v="1002194390"/>
    <s v="UE01"/>
    <x v="1"/>
    <d v="1899-12-30T00:21:00"/>
    <x v="251"/>
    <s v="9000801591"/>
    <s v="012-022-00314308"/>
    <n v="3182.4"/>
    <n v="3568.13"/>
    <s v="ZPVN"/>
    <s v="40563229"/>
    <s v="P000031997"/>
    <n v="8002807708"/>
    <x v="185"/>
    <x v="3"/>
    <x v="3"/>
    <n v="480"/>
    <s v="BOL"/>
    <s v="10006037"/>
    <x v="103"/>
    <s v="810028"/>
    <s v="BODEGA PRINCIPAL"/>
    <x v="18"/>
    <s v="AV PRINCIPAL Y CRUCE PALMAR COLONCH"/>
    <x v="76"/>
    <s v="O-Santaelena-Manglaralto"/>
    <n v="668"/>
    <x v="110"/>
    <x v="110"/>
    <s v="100014838"/>
    <s v="INLAGO MAX"/>
    <s v="ZEMT"/>
    <x v="153"/>
    <s v="1"/>
    <s v="Con Pallet"/>
    <n v="0.05"/>
    <n v="24"/>
    <x v="0"/>
    <n v="40260"/>
    <n v="24060"/>
    <n v="16200"/>
    <n v="772.8"/>
    <m/>
    <x v="108"/>
    <n v="17"/>
    <s v="17"/>
    <n v="24"/>
    <x v="0"/>
    <n v="1.6099999999999999"/>
    <n v="32.199999999999996"/>
    <s v="LIDENORTI S.A."/>
    <n v="1013860"/>
    <s v="BEDON AYALA SIXTO LEONIDAS"/>
    <x v="153"/>
  </r>
  <r>
    <n v="1002194479"/>
    <s v="UE01"/>
    <x v="1"/>
    <d v="1899-12-30T05:04:00"/>
    <x v="252"/>
    <s v=""/>
    <s v=""/>
    <n v="0"/>
    <n v="0"/>
    <s v="ZPRC"/>
    <s v="2500107563"/>
    <s v="0000389146"/>
    <n v="8002807828"/>
    <x v="186"/>
    <x v="1"/>
    <x v="1"/>
    <n v="32.19"/>
    <s v="T"/>
    <s v="101731"/>
    <x v="1"/>
    <s v="801733"/>
    <s v="DESTINO GRANEL."/>
    <x v="1"/>
    <s v="VIA PIFO A PINTAG"/>
    <x v="1"/>
    <s v="O-Pichincha-Itulcachi"/>
    <n v="105"/>
    <x v="1"/>
    <x v="1"/>
    <s v="100015500"/>
    <s v="FARINANGO MANUEL"/>
    <s v="ZECI"/>
    <x v="1"/>
    <s v="2"/>
    <s v="Sin Pallet"/>
    <n v="0"/>
    <n v="0"/>
    <x v="0"/>
    <n v="50290"/>
    <n v="32190"/>
    <n v="18100"/>
    <n v="299.05"/>
    <m/>
    <x v="1"/>
    <n v="17"/>
    <s v="17"/>
    <n v="32.19"/>
    <x v="0"/>
    <n v="9.2901522211867054"/>
    <n v="9.2901522211867054"/>
    <s v="TRANSCONCEM CIA. LTDA."/>
    <n v="1013227"/>
    <s v="COMPAÑIA DE TRANSPORTE PESADO"/>
    <x v="1"/>
  </r>
  <r>
    <n v="1002194482"/>
    <s v="UE01"/>
    <x v="1"/>
    <d v="1899-12-30T05:07:00"/>
    <x v="253"/>
    <s v="9000801596"/>
    <s v="012-022-00314309"/>
    <n v="3740.73"/>
    <n v="4194.13"/>
    <s v="ZPVN"/>
    <s v="40560039"/>
    <s v="0000387230"/>
    <n v="8002807831"/>
    <x v="187"/>
    <x v="2"/>
    <x v="2"/>
    <n v="32.1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680"/>
    <n v="32170"/>
    <n v="19510"/>
    <n v="0"/>
    <m/>
    <x v="3"/>
    <n v="17"/>
    <s v="17"/>
    <n v="32.17"/>
    <x v="0"/>
    <n v="0"/>
    <n v="0"/>
    <s v="HORMIANDES"/>
    <n v="1014407"/>
    <s v="HORMIANDES"/>
    <x v="4"/>
  </r>
  <r>
    <n v="1002194485"/>
    <s v="UE01"/>
    <x v="1"/>
    <d v="1899-12-30T05:11:00"/>
    <x v="254"/>
    <s v=""/>
    <s v=""/>
    <n v="0"/>
    <n v="0"/>
    <s v="ZPRC"/>
    <s v="2500107835"/>
    <s v="P000032001"/>
    <n v="8002807835"/>
    <x v="188"/>
    <x v="7"/>
    <x v="7"/>
    <n v="320"/>
    <s v="BOL"/>
    <s v="101574"/>
    <x v="104"/>
    <s v="806432"/>
    <s v="CENTRO DE ACOPIO"/>
    <x v="1"/>
    <s v="AV PV MALDONADO Y EL POR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4718.788"/>
    <n v="16038.788"/>
    <n v="8680"/>
    <n v="163.19999999999999"/>
    <m/>
    <x v="109"/>
    <n v="17"/>
    <s v="17"/>
    <n v="16"/>
    <x v="0"/>
    <n v="0.51"/>
    <n v="10.199999999999999"/>
    <s v="TRANSPORTE PROPIO"/>
    <n v="1018725"/>
    <s v="TRANSPORTE DE CARGA PESADA"/>
    <x v="154"/>
  </r>
  <r>
    <n v="1002194485"/>
    <s v="UE01"/>
    <x v="1"/>
    <d v="1899-12-30T05:11:00"/>
    <x v="255"/>
    <s v=""/>
    <s v=""/>
    <n v="0"/>
    <n v="0"/>
    <s v="ZPRC"/>
    <s v="2500107834"/>
    <s v="P000032000"/>
    <n v="8002807836"/>
    <x v="188"/>
    <x v="6"/>
    <x v="6"/>
    <n v="34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721.212"/>
    <n v="17041.212"/>
    <n v="8680"/>
    <n v="173.4"/>
    <m/>
    <x v="109"/>
    <n v="17"/>
    <s v="17"/>
    <n v="17"/>
    <x v="0"/>
    <n v="0.51"/>
    <n v="10.200000000000001"/>
    <s v="TRANSPORTE PROPIO"/>
    <n v="1018725"/>
    <s v="TRANSPORTE DE CARGA PESADA"/>
    <x v="154"/>
  </r>
  <r>
    <n v="1002194512"/>
    <s v="UE01"/>
    <x v="1"/>
    <d v="1899-12-30T06:05:00"/>
    <x v="256"/>
    <s v=""/>
    <s v=""/>
    <n v="0"/>
    <n v="0"/>
    <s v="ZPRC"/>
    <s v="2500107845"/>
    <s v="P000032019"/>
    <n v="8002807869"/>
    <x v="189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70"/>
    <n v="18080"/>
    <n v="8890"/>
    <n v="248.4"/>
    <m/>
    <x v="17"/>
    <n v="17"/>
    <s v="17"/>
    <n v="18"/>
    <x v="0"/>
    <n v="0.69000000000000006"/>
    <n v="13.8"/>
    <s v="TRANSPORTE PROPIO"/>
    <n v="1013627"/>
    <s v="CAMPAÑA MALDONADO MIGUEL ANGEL"/>
    <x v="22"/>
  </r>
  <r>
    <n v="1002194513"/>
    <s v="UE01"/>
    <x v="1"/>
    <d v="1899-12-30T06:06:00"/>
    <x v="257"/>
    <s v="9000801602"/>
    <s v="012-022-00314310"/>
    <n v="3813.41"/>
    <n v="4275.62"/>
    <s v="ZPVN"/>
    <s v="40562656"/>
    <s v="0000388573"/>
    <n v="8002807870"/>
    <x v="190"/>
    <x v="10"/>
    <x v="10"/>
    <n v="30.27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7650"/>
    <n v="30270"/>
    <n v="17380"/>
    <n v="493.4"/>
    <m/>
    <x v="27"/>
    <n v="17"/>
    <s v="17"/>
    <n v="30.27"/>
    <x v="0"/>
    <n v="16.299966963990748"/>
    <n v="16.299966963990748"/>
    <s v="TRANSPORTE PROPIO"/>
    <n v="1017066"/>
    <s v="MISE MISE NESTOR SALOMON"/>
    <x v="155"/>
  </r>
  <r>
    <n v="1002194511"/>
    <s v="UE01"/>
    <x v="1"/>
    <d v="1899-12-30T06:09:00"/>
    <x v="258"/>
    <s v="9000801603"/>
    <s v="012-022-00314311"/>
    <n v="2426.4"/>
    <n v="2720.5"/>
    <s v="ZPVN"/>
    <s v="40563164"/>
    <s v="P000031971"/>
    <n v="8002807868"/>
    <x v="191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9"/>
    <x v="39"/>
    <s v="100014979"/>
    <s v="REALPE RICARDO"/>
    <s v="ZEMU"/>
    <x v="156"/>
    <s v="1"/>
    <s v="Con Pallet"/>
    <n v="0.05"/>
    <n v="18"/>
    <x v="0"/>
    <n v="27220"/>
    <n v="18010"/>
    <n v="9210"/>
    <n v="165.6"/>
    <m/>
    <x v="37"/>
    <n v="17"/>
    <s v="17"/>
    <n v="18"/>
    <x v="0"/>
    <n v="0.45999999999999996"/>
    <n v="9.1999999999999993"/>
    <s v="TRANSPIONER S.A."/>
    <n v="1014100"/>
    <s v="SIGUENZA PARRA FROILAN ALEJANDRO"/>
    <x v="156"/>
  </r>
  <r>
    <n v="1002194503"/>
    <s v="UE01"/>
    <x v="1"/>
    <d v="1899-12-30T06:11:00"/>
    <x v="259"/>
    <s v=""/>
    <s v=""/>
    <n v="0"/>
    <n v="0"/>
    <s v="ZPRC"/>
    <s v="2500107836"/>
    <s v="P000032002"/>
    <n v="8002807861"/>
    <x v="192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2"/>
    <x v="112"/>
    <s v="100015001"/>
    <s v="GUZMAN ERNESTO"/>
    <s v="ZEMT"/>
    <x v="157"/>
    <s v="1"/>
    <s v="Con Pallet"/>
    <n v="0.05"/>
    <n v="24"/>
    <x v="0"/>
    <n v="39350"/>
    <n v="24040"/>
    <n v="15310"/>
    <n v="542.4"/>
    <m/>
    <x v="110"/>
    <n v="17"/>
    <s v="17"/>
    <n v="24"/>
    <x v="0"/>
    <n v="1.1299999999999999"/>
    <n v="22.599999999999998"/>
    <s v="TRANSSJQ S.A."/>
    <n v="1013949"/>
    <s v="MEDIAVILLA FLORES WILSON PATRICIO"/>
    <x v="157"/>
  </r>
  <r>
    <n v="1002194517"/>
    <s v="UE01"/>
    <x v="1"/>
    <d v="1899-12-30T06:21:00"/>
    <x v="260"/>
    <s v="9000801604"/>
    <s v="012-022-00314312"/>
    <n v="2394"/>
    <n v="2684.17"/>
    <s v="ZPVN"/>
    <s v="40563215"/>
    <s v="0000389391"/>
    <n v="8002807875"/>
    <x v="193"/>
    <x v="6"/>
    <x v="6"/>
    <n v="360"/>
    <s v="BOL"/>
    <s v="101664"/>
    <x v="8"/>
    <s v="810562"/>
    <s v="FERROTULCANAZA CAYAMBE"/>
    <x v="19"/>
    <s v="PANAMERICANA NORTE VIA A TABACUNDO"/>
    <x v="50"/>
    <s v="O-Pichincha-Cayambe"/>
    <n v="40"/>
    <x v="73"/>
    <x v="73"/>
    <s v="100014882"/>
    <s v="RIVERA JOSE"/>
    <s v="ZEMU"/>
    <x v="95"/>
    <s v="2"/>
    <s v="Sin Pallet"/>
    <n v="0"/>
    <n v="0"/>
    <x v="0"/>
    <n v="27260"/>
    <n v="18010"/>
    <n v="9250"/>
    <n v="75.599999999999994"/>
    <m/>
    <x v="71"/>
    <n v="17"/>
    <s v="17"/>
    <n v="18"/>
    <x v="0"/>
    <n v="0.21"/>
    <n v="4.1999999999999993"/>
    <s v="TRIMPESAS S.A."/>
    <n v="1013684"/>
    <s v="CASTRO NAVARRETE FRANCISCO ARMANDO"/>
    <x v="95"/>
  </r>
  <r>
    <n v="1002194533"/>
    <s v="UE01"/>
    <x v="1"/>
    <d v="1899-12-30T06:40:00"/>
    <x v="261"/>
    <s v="9000801606"/>
    <s v="012-022-00314313"/>
    <n v="3271.78"/>
    <n v="3668.34"/>
    <s v="ZPVN"/>
    <s v="40563177"/>
    <s v="P000031979"/>
    <n v="8002807892"/>
    <x v="194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2"/>
    <x v="2"/>
    <s v="100019189"/>
    <s v="SIMBAÑA EDWIN"/>
    <s v="ZEMT"/>
    <x v="3"/>
    <s v="1"/>
    <s v="Con Pallet"/>
    <n v="0.05"/>
    <n v="24"/>
    <x v="0"/>
    <n v="39080"/>
    <n v="24050"/>
    <n v="15030"/>
    <n v="43.2"/>
    <m/>
    <x v="2"/>
    <n v="17"/>
    <s v="17"/>
    <n v="24"/>
    <x v="0"/>
    <n v="9.0000000000000011E-2"/>
    <n v="1.8"/>
    <s v="TRANSPORTE PROPIO"/>
    <n v="1014266"/>
    <s v="TRANSBOSNA CIA. LTDA."/>
    <x v="3"/>
  </r>
  <r>
    <n v="1002194541"/>
    <s v="UE01"/>
    <x v="1"/>
    <d v="1899-12-30T06:56:00"/>
    <x v="262"/>
    <s v=""/>
    <s v=""/>
    <n v="0"/>
    <n v="0"/>
    <s v="ZPRC"/>
    <s v="2500107840"/>
    <s v="P000032006"/>
    <n v="8002807901"/>
    <x v="195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2010"/>
    <n v="34060"/>
    <n v="17950"/>
    <n v="516.79999999999995"/>
    <m/>
    <x v="5"/>
    <n v="17"/>
    <s v="17"/>
    <n v="34"/>
    <x v="0"/>
    <n v="0.7599999999999999"/>
    <n v="15.2"/>
    <s v="TRANSPORTE PROPIO"/>
    <n v="1013625"/>
    <s v="CHICAIZA CHICAIZA CESAR ELOY"/>
    <x v="6"/>
  </r>
  <r>
    <n v="1002194545"/>
    <s v="UE01"/>
    <x v="1"/>
    <d v="1899-12-30T06:57:00"/>
    <x v="263"/>
    <s v="9000801608"/>
    <s v="012-022-00314314"/>
    <n v="2319.08"/>
    <n v="2600.17"/>
    <s v="ZPVN"/>
    <s v="40563168"/>
    <s v="P000031972"/>
    <n v="8002807910"/>
    <x v="196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20"/>
    <n v="18030"/>
    <n v="9090"/>
    <n v="248.4"/>
    <m/>
    <x v="7"/>
    <n v="17"/>
    <s v="17"/>
    <n v="18"/>
    <x v="0"/>
    <n v="0.69000000000000006"/>
    <n v="13.8"/>
    <s v="TRANSPORTE PROPIO"/>
    <n v="1013388"/>
    <s v="CAMPAÑA MALDONADO BLANCA CECILIA"/>
    <x v="8"/>
  </r>
  <r>
    <n v="1002194537"/>
    <s v="UE01"/>
    <x v="1"/>
    <d v="1899-12-30T07:00:00"/>
    <x v="264"/>
    <s v="9000801609"/>
    <s v="012-022-00314315"/>
    <n v="4641.71"/>
    <n v="5204.32"/>
    <s v="ZPVN"/>
    <s v="40563197"/>
    <s v="0000389354"/>
    <n v="8002807897"/>
    <x v="197"/>
    <x v="6"/>
    <x v="6"/>
    <n v="680"/>
    <s v="BOL"/>
    <s v="101593"/>
    <x v="105"/>
    <s v="801636"/>
    <s v="BODEGA MILTON GAVILA"/>
    <x v="1"/>
    <s v="CALLE REINALDO ESPINOSA"/>
    <x v="78"/>
    <s v="O-Pichincha-Sanisidrodelinca"/>
    <n v="96.5"/>
    <x v="34"/>
    <x v="34"/>
    <s v="100021318"/>
    <s v="FLORES LUIS"/>
    <s v="ZETT"/>
    <x v="42"/>
    <s v="1"/>
    <s v="Con Pallet"/>
    <n v="0.05"/>
    <n v="34"/>
    <x v="0"/>
    <n v="50900"/>
    <n v="34110"/>
    <n v="16790"/>
    <n v="306"/>
    <m/>
    <x v="32"/>
    <n v="17"/>
    <s v="17"/>
    <n v="34"/>
    <x v="0"/>
    <n v="0.45"/>
    <n v="9"/>
    <s v="TRANSPORTE PROPIO"/>
    <n v="1024381"/>
    <s v="BALCAZAR GORDON ALEJANDRO"/>
    <x v="42"/>
  </r>
  <r>
    <n v="1002194551"/>
    <s v="UE01"/>
    <x v="1"/>
    <d v="1899-12-30T07:14:00"/>
    <x v="265"/>
    <s v="9000801611"/>
    <s v="012-022-00314317"/>
    <n v="748.21"/>
    <n v="838.9"/>
    <s v="ZPVN"/>
    <s v="40562820"/>
    <s v="0000388911"/>
    <n v="8002807920"/>
    <x v="198"/>
    <x v="5"/>
    <x v="5"/>
    <n v="120"/>
    <s v="BOL"/>
    <s v="102140"/>
    <x v="2"/>
    <s v="802832"/>
    <s v="BODEGA PRINCIPAL-CAYAMBE"/>
    <x v="19"/>
    <s v="AV NATALIA JARRIN Y CHILE"/>
    <x v="50"/>
    <s v="O-Pichincha-Cayambe"/>
    <m/>
    <x v="113"/>
    <x v="113"/>
    <s v="100015003"/>
    <s v="CASTRO MILTON"/>
    <s v="ZEMT"/>
    <x v="158"/>
    <s v="1"/>
    <s v="Con Pallet"/>
    <n v="0.05"/>
    <n v="6"/>
    <x v="0"/>
    <n v="13257.5"/>
    <n v="6017.5"/>
    <n v="7240"/>
    <n v="25.2"/>
    <m/>
    <x v="111"/>
    <n v="17"/>
    <s v="17"/>
    <n v="6"/>
    <x v="0"/>
    <n v="0.21"/>
    <n v="4.2"/>
    <s v="TRANSVOLCA S.A."/>
    <n v="1014038"/>
    <s v="CASTRO NAVARRETE MILTON GEOVANNY"/>
    <x v="158"/>
  </r>
  <r>
    <n v="1002194551"/>
    <s v="UE01"/>
    <x v="1"/>
    <d v="1899-12-30T07:14:00"/>
    <x v="266"/>
    <s v="9000801610"/>
    <s v="012-022-00314316"/>
    <n v="2446.7399999999998"/>
    <n v="2743.3"/>
    <s v="ZPVN"/>
    <s v="40562820"/>
    <s v="0000388910"/>
    <n v="8002807919"/>
    <x v="198"/>
    <x v="6"/>
    <x v="6"/>
    <n v="360"/>
    <s v="BOL"/>
    <s v="102140"/>
    <x v="2"/>
    <s v="802832"/>
    <s v="BODEGA PRINCIPAL-CAYAMBE"/>
    <x v="19"/>
    <s v="AV NATALIA JARRIN Y CHILE"/>
    <x v="50"/>
    <s v="O-Pichincha-Cayambe"/>
    <n v="40"/>
    <x v="113"/>
    <x v="113"/>
    <s v="100015003"/>
    <s v="CASTRO MILTON"/>
    <s v="ZEMT"/>
    <x v="158"/>
    <s v="1"/>
    <s v="Con Pallet"/>
    <n v="0.05"/>
    <n v="18"/>
    <x v="0"/>
    <n v="25292.5"/>
    <n v="18052.5"/>
    <n v="7240"/>
    <n v="75.599999999999994"/>
    <m/>
    <x v="111"/>
    <n v="17"/>
    <s v="17"/>
    <n v="18"/>
    <x v="0"/>
    <n v="0.21"/>
    <n v="4.1999999999999993"/>
    <s v="TRANSVOLCA S.A."/>
    <n v="1014038"/>
    <s v="CASTRO NAVARRETE MILTON GEOVANNY"/>
    <x v="158"/>
  </r>
  <r>
    <n v="1002194550"/>
    <s v="UE01"/>
    <x v="1"/>
    <d v="1899-12-30T07:20:00"/>
    <x v="267"/>
    <s v="9000801436"/>
    <s v="013-020-00047713"/>
    <n v="2372.27"/>
    <n v="2659.8"/>
    <s v="ZPDF"/>
    <s v="70176140"/>
    <s v="0000389343"/>
    <n v="8002807917"/>
    <x v="199"/>
    <x v="3"/>
    <x v="3"/>
    <n v="360"/>
    <s v="BOL"/>
    <s v="103008"/>
    <x v="94"/>
    <s v="807703"/>
    <s v="CLARA MARGARITA ALCIVAR"/>
    <x v="47"/>
    <s v="AV. CARLOS ALBERTO ARAY Y NARANJOS"/>
    <x v="74"/>
    <s v="O-Manabi-Chone"/>
    <n v="396"/>
    <x v="44"/>
    <x v="44"/>
    <s v="10007279"/>
    <s v="QUILUMBANGO LLIQUIN HECTOR FERNANDO"/>
    <s v="ZEMU"/>
    <x v="54"/>
    <s v="2"/>
    <s v="Sin Pallet"/>
    <n v="0"/>
    <n v="0"/>
    <x v="0"/>
    <n v="27170"/>
    <n v="18030"/>
    <n v="9140"/>
    <n v="385.2"/>
    <m/>
    <x v="42"/>
    <n v="17"/>
    <s v="17"/>
    <n v="18"/>
    <x v="0"/>
    <n v="1.07"/>
    <n v="21.4"/>
    <s v="LIDENORTI S.A."/>
    <n v="1022120"/>
    <s v="RUIZ MORALES VANESSA SOLANGE"/>
    <x v="54"/>
  </r>
  <r>
    <n v="1002194573"/>
    <s v="UE01"/>
    <x v="1"/>
    <d v="1899-12-30T07:22:00"/>
    <x v="268"/>
    <s v="9000801614"/>
    <s v="012-022-00314319"/>
    <n v="2173.5"/>
    <n v="2436.94"/>
    <s v="ZPVN"/>
    <s v="40563244"/>
    <s v="P000032012"/>
    <n v="8002807947"/>
    <x v="200"/>
    <x v="7"/>
    <x v="7"/>
    <n v="34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6221.667000000001"/>
    <n v="17056.667000000001"/>
    <n v="9165"/>
    <n v="258.39999999999998"/>
    <m/>
    <x v="10"/>
    <n v="17"/>
    <s v="17"/>
    <n v="17"/>
    <x v="0"/>
    <n v="0.7599999999999999"/>
    <n v="15.2"/>
    <s v="TRANSPORTE PROPIO"/>
    <n v="1013863"/>
    <s v="DISTRIBUCIONES NARANJO"/>
    <x v="17"/>
  </r>
  <r>
    <n v="1002194573"/>
    <s v="UE01"/>
    <x v="1"/>
    <d v="1899-12-30T07:22:00"/>
    <x v="269"/>
    <s v="9000801613"/>
    <s v="012-022-00314318"/>
    <n v="2033.04"/>
    <n v="2279.4499999999998"/>
    <s v="ZPVN"/>
    <s v="40563243"/>
    <s v="P000032011"/>
    <n v="8002807948"/>
    <x v="200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218.332999999999"/>
    <n v="16053.333000000001"/>
    <n v="9165"/>
    <n v="243.2"/>
    <m/>
    <x v="10"/>
    <n v="17"/>
    <s v="17"/>
    <n v="16"/>
    <x v="0"/>
    <n v="0.76"/>
    <n v="15.2"/>
    <s v="TRANSPORTE PROPIO"/>
    <n v="1013863"/>
    <s v="DISTRIBUCIONES NARANJO"/>
    <x v="17"/>
  </r>
  <r>
    <n v="1002194534"/>
    <s v="UE01"/>
    <x v="1"/>
    <d v="1899-12-30T07:25:00"/>
    <x v="270"/>
    <s v=""/>
    <s v=""/>
    <n v="0"/>
    <n v="0"/>
    <s v="ZPRC"/>
    <s v="2500107842"/>
    <s v="P000032013"/>
    <n v="8002807893"/>
    <x v="201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38420"/>
    <n v="24030"/>
    <n v="14390"/>
    <n v="259.2"/>
    <m/>
    <x v="6"/>
    <n v="17"/>
    <s v="17"/>
    <n v="24"/>
    <x v="0"/>
    <n v="0.53999999999999992"/>
    <n v="10.799999999999999"/>
    <s v="WILLYTRUCK S.A."/>
    <n v="1013241"/>
    <s v="COMPAÑÍA DE TRANSPORTE DE CARGA PES"/>
    <x v="7"/>
  </r>
  <r>
    <n v="1002194575"/>
    <s v="UE01"/>
    <x v="1"/>
    <d v="1899-12-30T07:28:00"/>
    <x v="271"/>
    <s v="9000801615"/>
    <s v="012-022-00314320"/>
    <n v="2440.8000000000002"/>
    <n v="2736.64"/>
    <s v="ZPVN"/>
    <s v="40563030"/>
    <s v="P000031935"/>
    <n v="8002807951"/>
    <x v="202"/>
    <x v="7"/>
    <x v="7"/>
    <n v="360"/>
    <s v="BOL"/>
    <s v="103671"/>
    <x v="0"/>
    <s v="805254"/>
    <s v="FERRETERIA ARMAS"/>
    <x v="49"/>
    <s v="CALLE ROCAFUERTE Y SUCRE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930"/>
    <n v="18030"/>
    <n v="8900"/>
    <n v="165.6"/>
    <m/>
    <x v="0"/>
    <n v="17"/>
    <s v="17"/>
    <n v="18"/>
    <x v="0"/>
    <n v="0.45999999999999996"/>
    <n v="9.1999999999999993"/>
    <s v="TRANSPORTE PROPIO"/>
    <n v="1013643"/>
    <s v="POZO TARUPI MARCELO JAVIER"/>
    <x v="0"/>
  </r>
  <r>
    <n v="1002194571"/>
    <s v="UE01"/>
    <x v="1"/>
    <d v="1899-12-30T07:42:00"/>
    <x v="272"/>
    <s v=""/>
    <s v=""/>
    <n v="0"/>
    <n v="0"/>
    <s v="ZPRC"/>
    <s v="2500107837"/>
    <s v="P000032003"/>
    <n v="8002807944"/>
    <x v="203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220"/>
    <n v="24000"/>
    <n v="15220"/>
    <n v="542.4"/>
    <m/>
    <x v="112"/>
    <n v="17"/>
    <s v="17"/>
    <n v="24"/>
    <x v="0"/>
    <n v="1.1299999999999999"/>
    <n v="22.599999999999998"/>
    <s v="LIDENORTI S.A."/>
    <n v="1014106"/>
    <s v="SANCHEZ PILA FRANKLIN EDUARDO"/>
    <x v="159"/>
  </r>
  <r>
    <n v="1002194557"/>
    <s v="UE01"/>
    <x v="1"/>
    <d v="1899-12-30T07:56:00"/>
    <x v="273"/>
    <s v=""/>
    <s v=""/>
    <n v="0"/>
    <n v="0"/>
    <s v="ZPRC"/>
    <s v="2500107843"/>
    <s v="P000032014"/>
    <n v="8002807928"/>
    <x v="204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40080"/>
    <n v="24030"/>
    <n v="16050"/>
    <n v="259.2"/>
    <m/>
    <x v="6"/>
    <n v="17"/>
    <s v="17"/>
    <n v="24"/>
    <x v="0"/>
    <n v="0.53999999999999992"/>
    <n v="10.799999999999999"/>
    <s v="TRANSPORTE PROPIO"/>
    <n v="1013241"/>
    <s v="COMPAÑÍA DE TRANSPORTE DE CARGA PES"/>
    <x v="75"/>
  </r>
  <r>
    <n v="1002194596"/>
    <s v="UE01"/>
    <x v="1"/>
    <d v="1899-12-30T08:04:00"/>
    <x v="274"/>
    <s v="9000801616"/>
    <s v="012-022-00314321"/>
    <n v="3235.2"/>
    <n v="3627.32"/>
    <s v="ZPVN"/>
    <s v="40563171"/>
    <s v="0000389289"/>
    <n v="8002807979"/>
    <x v="205"/>
    <x v="6"/>
    <x v="6"/>
    <n v="480"/>
    <s v="BOL"/>
    <s v="101500"/>
    <x v="30"/>
    <s v="806601"/>
    <s v="FERRETERIA RG"/>
    <x v="1"/>
    <s v="AV INTEROCEANICA KM 17,5 Y RIO A"/>
    <x v="10"/>
    <s v="O-Pichincha-Tumbaco"/>
    <n v="110"/>
    <x v="115"/>
    <x v="115"/>
    <s v="100016021"/>
    <s v="LARA CARLOS"/>
    <s v="ZEMT"/>
    <x v="160"/>
    <s v="2"/>
    <s v="Sin Pallet"/>
    <n v="0"/>
    <n v="0"/>
    <x v="0"/>
    <n v="39220"/>
    <n v="24010"/>
    <n v="15210"/>
    <n v="220.8"/>
    <m/>
    <x v="113"/>
    <n v="17"/>
    <s v="17"/>
    <n v="24"/>
    <x v="0"/>
    <n v="0.46"/>
    <n v="9.2000000000000011"/>
    <s v="TRIMPESAS S.A."/>
    <n v="1013515"/>
    <s v="LARA MARTINEZ LUIS NESTOR"/>
    <x v="160"/>
  </r>
  <r>
    <n v="1002194574"/>
    <s v="UE01"/>
    <x v="1"/>
    <d v="1899-12-30T08:05:00"/>
    <x v="275"/>
    <s v="9000801617"/>
    <s v="012-022-00314322"/>
    <n v="2394"/>
    <n v="2684.17"/>
    <s v="ZPVN"/>
    <s v="40563222"/>
    <s v="0000389397"/>
    <n v="8002807950"/>
    <x v="206"/>
    <x v="6"/>
    <x v="6"/>
    <n v="360"/>
    <s v="BOL"/>
    <s v="101664"/>
    <x v="8"/>
    <s v="810564"/>
    <s v="FERROTULCANAZA TABACUNDO"/>
    <x v="50"/>
    <s v="VELASCO IBARRA A MEDIA CUADRA DEL P"/>
    <x v="80"/>
    <s v="O-Pichincha-Pedromoncayo"/>
    <n v="40"/>
    <x v="116"/>
    <x v="116"/>
    <s v="100014941"/>
    <s v="JACOME PAUL"/>
    <s v="ZEMU"/>
    <x v="161"/>
    <s v="2"/>
    <s v="Sin Pallet"/>
    <n v="0"/>
    <n v="0"/>
    <x v="0"/>
    <n v="27090"/>
    <n v="18070"/>
    <n v="9020"/>
    <n v="75.599999999999994"/>
    <m/>
    <x v="114"/>
    <n v="17"/>
    <s v="17"/>
    <n v="18"/>
    <x v="0"/>
    <n v="0.21"/>
    <n v="4.1999999999999993"/>
    <s v="TRAPSA C.A."/>
    <n v="1014289"/>
    <s v="JACOME ECHEVERRIA PEDRO PAUL"/>
    <x v="161"/>
  </r>
  <r>
    <n v="1002194598"/>
    <s v="UE01"/>
    <x v="1"/>
    <d v="1899-12-30T08:20:00"/>
    <x v="276"/>
    <s v="9000801618"/>
    <s v="012-022-00314323"/>
    <n v="4323"/>
    <n v="4846.9799999999996"/>
    <s v="ZPVN"/>
    <s v="40563217"/>
    <s v="0000389393"/>
    <n v="8002807982"/>
    <x v="207"/>
    <x v="6"/>
    <x v="6"/>
    <n v="660"/>
    <s v="BOL"/>
    <s v="101664"/>
    <x v="8"/>
    <s v="810561"/>
    <s v="FERROTULCANAZA SAN JUAN DE CALDERON"/>
    <x v="1"/>
    <s v="PIO XII Y 24 DE JUNIO"/>
    <x v="26"/>
    <s v="O-Pichincha-Carapungo"/>
    <n v="89"/>
    <x v="81"/>
    <x v="81"/>
    <s v="100014895"/>
    <s v="TERAN JAIME"/>
    <s v="ZETT"/>
    <x v="162"/>
    <s v="2"/>
    <s v="Sin Pallet"/>
    <n v="0"/>
    <n v="0"/>
    <x v="0"/>
    <n v="50210"/>
    <n v="33060"/>
    <n v="17150"/>
    <n v="290.39999999999998"/>
    <m/>
    <x v="79"/>
    <n v="17"/>
    <s v="17"/>
    <n v="33"/>
    <x v="0"/>
    <n v="0.43999999999999995"/>
    <n v="8.7999999999999989"/>
    <s v="LA ARMENIA S.A."/>
    <n v="1013564"/>
    <s v="VIVERO MORALES MILTON CICERON"/>
    <x v="162"/>
  </r>
  <r>
    <n v="1002194609"/>
    <s v="UE01"/>
    <x v="1"/>
    <d v="1899-12-30T08:42:00"/>
    <x v="277"/>
    <s v="9000801692"/>
    <s v="012-022-00314324"/>
    <n v="2409.2600000000002"/>
    <n v="2701.28"/>
    <s v="ZPVN"/>
    <s v="40563251"/>
    <s v="P000032018"/>
    <n v="8002807996"/>
    <x v="208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9"/>
    <x v="9"/>
    <s v="100014857"/>
    <s v="PASPUEZAN WILSON"/>
    <s v="ZEMU"/>
    <x v="27"/>
    <s v="2"/>
    <s v="Sin Pallet"/>
    <n v="0"/>
    <n v="0"/>
    <x v="0"/>
    <n v="27150"/>
    <n v="18020"/>
    <n v="9130"/>
    <n v="165.6"/>
    <m/>
    <x v="9"/>
    <n v="17"/>
    <s v="17"/>
    <n v="18"/>
    <x v="0"/>
    <n v="0.45999999999999996"/>
    <n v="9.1999999999999993"/>
    <s v="LIDENORTI S.A."/>
    <n v="1013262"/>
    <s v="SEGOVIA ERAZO PATRICIA ALEXANDRA"/>
    <x v="27"/>
  </r>
  <r>
    <n v="1002194605"/>
    <s v="UE01"/>
    <x v="1"/>
    <d v="1899-12-30T08:51:00"/>
    <x v="278"/>
    <s v="9000801694"/>
    <s v="012-022-00314326"/>
    <n v="1236"/>
    <n v="1385.81"/>
    <s v="ZPVN"/>
    <s v="40563233"/>
    <s v="P000031999"/>
    <n v="8002807989"/>
    <x v="209"/>
    <x v="5"/>
    <x v="5"/>
    <n v="200"/>
    <s v="BOL"/>
    <s v="101500"/>
    <x v="30"/>
    <s v="807110"/>
    <s v="FERRETERIA EL CARMEN"/>
    <x v="1"/>
    <s v="CALLE GUAYAQUIL"/>
    <x v="36"/>
    <s v="O-Pichincha-Elquinche"/>
    <m/>
    <x v="16"/>
    <x v="16"/>
    <s v="100022266"/>
    <s v="CALDERON REYES SEGUNDO JORGE"/>
    <s v="ZEMU"/>
    <x v="21"/>
    <s v="2"/>
    <s v="Sin Pallet"/>
    <n v="0"/>
    <n v="0"/>
    <x v="0"/>
    <n v="14568.888999999999"/>
    <n v="10038.888999999999"/>
    <n v="4530"/>
    <n v="70"/>
    <m/>
    <x v="16"/>
    <n v="17"/>
    <s v="17"/>
    <n v="10"/>
    <x v="0"/>
    <n v="0.35"/>
    <n v="7"/>
    <s v="LA ARMENIA S.A."/>
    <n v="1020060"/>
    <s v="FUERTES RUEDA HUGO BALDOMERO"/>
    <x v="21"/>
  </r>
  <r>
    <n v="1002194605"/>
    <s v="UE01"/>
    <x v="1"/>
    <d v="1899-12-30T08:51:00"/>
    <x v="279"/>
    <s v="9000801693"/>
    <s v="012-022-00314325"/>
    <n v="1078.4000000000001"/>
    <n v="1209.1099999999999"/>
    <s v="ZPVN"/>
    <s v="40563232"/>
    <s v="P000031998"/>
    <n v="8002807990"/>
    <x v="209"/>
    <x v="6"/>
    <x v="6"/>
    <n v="160"/>
    <s v="BOL"/>
    <s v="101500"/>
    <x v="30"/>
    <s v="807110"/>
    <s v="FERRETERIA EL CARMEN"/>
    <x v="1"/>
    <s v="CALLE GUAYAQUIL"/>
    <x v="36"/>
    <s v="O-Pichincha-Elquinche"/>
    <n v="76"/>
    <x v="16"/>
    <x v="16"/>
    <s v="100022266"/>
    <s v="CALDERON REYES SEGUNDO JORGE"/>
    <s v="ZEMU"/>
    <x v="21"/>
    <s v="2"/>
    <s v="Sin Pallet"/>
    <n v="0"/>
    <n v="0"/>
    <x v="0"/>
    <n v="12561.111000000001"/>
    <n v="8031.1109999999999"/>
    <n v="4530"/>
    <n v="56"/>
    <m/>
    <x v="16"/>
    <n v="17"/>
    <s v="17"/>
    <n v="8"/>
    <x v="0"/>
    <n v="0.35"/>
    <n v="7"/>
    <s v="LA ARMENIA S.A."/>
    <n v="1020060"/>
    <s v="FUERTES RUEDA HUGO BALDOMERO"/>
    <x v="21"/>
  </r>
  <r>
    <n v="1002194607"/>
    <s v="UE01"/>
    <x v="1"/>
    <d v="1899-12-30T08:52:00"/>
    <x v="280"/>
    <s v=""/>
    <s v=""/>
    <n v="0"/>
    <n v="0"/>
    <s v="ZPRC"/>
    <s v="2500107564"/>
    <s v="0000389147"/>
    <n v="8002807992"/>
    <x v="210"/>
    <x v="2"/>
    <x v="2"/>
    <n v="31.47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310"/>
    <n v="31470"/>
    <n v="19840"/>
    <n v="292.36"/>
    <m/>
    <x v="1"/>
    <n v="17"/>
    <s v="17"/>
    <n v="31.47"/>
    <x v="0"/>
    <n v="9.2901175722910718"/>
    <n v="9.2901175722910718"/>
    <s v="TRANSCONCEM CIA.LTDA."/>
    <n v="1013227"/>
    <s v="COMPAÑIA DE TRANSPORTE PESADO"/>
    <x v="2"/>
  </r>
  <r>
    <n v="1002194614"/>
    <s v="UE01"/>
    <x v="1"/>
    <d v="1899-12-30T08:54:00"/>
    <x v="281"/>
    <s v="9000801695"/>
    <s v="012-022-00314327"/>
    <n v="4323"/>
    <n v="4846.9799999999996"/>
    <s v="ZPVN"/>
    <s v="40563220"/>
    <s v="0000389395"/>
    <n v="8002808002"/>
    <x v="211"/>
    <x v="6"/>
    <x v="6"/>
    <n v="660"/>
    <s v="BOL"/>
    <s v="101664"/>
    <x v="8"/>
    <s v="810565"/>
    <s v="FERROTULCANAZA DUCHICELA CALDERON"/>
    <x v="1"/>
    <s v="AV DUCHICELA N5 - 118"/>
    <x v="26"/>
    <s v="O-Pichincha-Carapungo"/>
    <n v="89"/>
    <x v="117"/>
    <x v="117"/>
    <s v="100014879"/>
    <s v="BARAHONA ADRIAN"/>
    <s v="ZETT"/>
    <x v="163"/>
    <s v="2"/>
    <s v="Sin Pallet"/>
    <n v="0"/>
    <n v="0"/>
    <x v="0"/>
    <n v="50950"/>
    <n v="33100"/>
    <n v="17850"/>
    <n v="290.39999999999998"/>
    <m/>
    <x v="115"/>
    <n v="17"/>
    <s v="17"/>
    <n v="33"/>
    <x v="0"/>
    <n v="0.43999999999999995"/>
    <n v="8.7999999999999989"/>
    <s v="LIDENORTI S.A."/>
    <n v="1013894"/>
    <s v="BARAHONA MARMOL ADRIAN EDMUNDO"/>
    <x v="163"/>
  </r>
  <r>
    <n v="1002194610"/>
    <s v="UE01"/>
    <x v="1"/>
    <d v="1899-12-30T09:04:00"/>
    <x v="282"/>
    <s v="9000801697"/>
    <s v="012-022-00314328"/>
    <n v="4323"/>
    <n v="4846.9799999999996"/>
    <s v="ZPVN"/>
    <s v="40563219"/>
    <s v="0000389394"/>
    <n v="8002807997"/>
    <x v="212"/>
    <x v="6"/>
    <x v="6"/>
    <n v="660"/>
    <s v="BOL"/>
    <s v="101664"/>
    <x v="8"/>
    <s v="810568"/>
    <s v="FERROTULCANAZA MITAD DEL MUNDO"/>
    <x v="1"/>
    <s v="REINA DE QUITO Y DE LAS CULTURAS"/>
    <x v="40"/>
    <s v="O-Pichincha-Sanantoniodepichi"/>
    <n v="101"/>
    <x v="110"/>
    <x v="110"/>
    <s v="100018300"/>
    <s v="TAPIA CLEVER"/>
    <s v="ZETT"/>
    <x v="164"/>
    <s v="2"/>
    <s v="Sin Pallet"/>
    <n v="0"/>
    <n v="0"/>
    <x v="0"/>
    <n v="50690"/>
    <n v="33040"/>
    <n v="17650"/>
    <n v="336.6"/>
    <m/>
    <x v="108"/>
    <n v="17"/>
    <s v="17"/>
    <n v="33"/>
    <x v="0"/>
    <n v="0.51"/>
    <n v="10.200000000000001"/>
    <s v="LIDENORTI S.A."/>
    <n v="1013860"/>
    <s v="BEDON AYALA SIXTO LEONIDAS"/>
    <x v="164"/>
  </r>
  <r>
    <n v="1002194608"/>
    <s v="UE01"/>
    <x v="1"/>
    <d v="1899-12-30T09:05:00"/>
    <x v="283"/>
    <s v="9000801700"/>
    <s v="012-022-00314330"/>
    <n v="278.39999999999998"/>
    <n v="312.14999999999998"/>
    <s v="ZPVN"/>
    <s v="40563225"/>
    <s v="0000389406"/>
    <n v="8002807994"/>
    <x v="213"/>
    <x v="7"/>
    <x v="7"/>
    <n v="40"/>
    <s v="BOL"/>
    <s v="101488"/>
    <x v="106"/>
    <s v="800998"/>
    <s v="BODEGA PRINCIPAL CHA"/>
    <x v="1"/>
    <s v="BODEGA PRINCIPAL CHASIPANTA  / VIA"/>
    <x v="81"/>
    <s v="O-Pichincha-Alangasi"/>
    <m/>
    <x v="118"/>
    <x v="118"/>
    <s v="100019438"/>
    <s v="CASTRO SELSO"/>
    <s v="ZEMU"/>
    <x v="165"/>
    <s v="2"/>
    <s v="Sin Pallet"/>
    <n v="0"/>
    <n v="0"/>
    <x v="0"/>
    <n v="6608.8890000000001"/>
    <n v="2008.8889999999999"/>
    <n v="4600"/>
    <n v="21.2"/>
    <m/>
    <x v="116"/>
    <n v="17"/>
    <s v="17"/>
    <n v="2"/>
    <x v="0"/>
    <n v="0.53"/>
    <n v="10.6"/>
    <s v="TRAPSA C.A."/>
    <n v="1013505"/>
    <s v="HERMOZA LOZADA JORGE ABDON"/>
    <x v="165"/>
  </r>
  <r>
    <n v="1002194608"/>
    <s v="UE01"/>
    <x v="1"/>
    <d v="1899-12-30T09:05:00"/>
    <x v="284"/>
    <s v="9000801699"/>
    <s v="012-022-00314329"/>
    <n v="2217.6"/>
    <n v="2486.39"/>
    <s v="ZPVN"/>
    <s v="40563225"/>
    <s v="0000389405"/>
    <n v="8002807995"/>
    <x v="213"/>
    <x v="6"/>
    <x v="6"/>
    <n v="320"/>
    <s v="BOL"/>
    <s v="101488"/>
    <x v="106"/>
    <s v="800998"/>
    <s v="BODEGA PRINCIPAL CHA"/>
    <x v="1"/>
    <s v="BODEGA PRINCIPAL CHASIPANTA  / VIA"/>
    <x v="81"/>
    <s v="O-Pichincha-Alangasi"/>
    <n v="124"/>
    <x v="118"/>
    <x v="118"/>
    <s v="100019438"/>
    <s v="CASTRO SELSO"/>
    <s v="ZEMU"/>
    <x v="165"/>
    <s v="2"/>
    <s v="Sin Pallet"/>
    <n v="0"/>
    <n v="0"/>
    <x v="0"/>
    <n v="20671.111000000001"/>
    <n v="16071.111000000001"/>
    <n v="4600"/>
    <n v="169.6"/>
    <m/>
    <x v="116"/>
    <n v="17"/>
    <s v="17"/>
    <n v="16"/>
    <x v="0"/>
    <n v="0.53"/>
    <n v="10.6"/>
    <s v="TRAPSA C.A."/>
    <n v="1013505"/>
    <s v="HERMOZA LOZADA JORGE ABDON"/>
    <x v="165"/>
  </r>
  <r>
    <n v="1002194623"/>
    <s v="UE01"/>
    <x v="1"/>
    <d v="1899-12-30T09:10:00"/>
    <x v="285"/>
    <s v="9000801702"/>
    <s v="012-022-00314332"/>
    <n v="247.2"/>
    <n v="277.16000000000003"/>
    <s v="ZPVN"/>
    <s v="40563316"/>
    <s v="P000032023"/>
    <n v="8002808015"/>
    <x v="214"/>
    <x v="5"/>
    <x v="5"/>
    <n v="40"/>
    <s v="BOL"/>
    <s v="101500"/>
    <x v="30"/>
    <s v="803122"/>
    <s v="FERRETERIA CADENA"/>
    <x v="1"/>
    <s v="PANAMERICANA NORTE VIA AL QUINCHE"/>
    <x v="20"/>
    <s v="O-Pichincha-Guayllabamba"/>
    <m/>
    <x v="119"/>
    <x v="119"/>
    <s v="100014836"/>
    <s v="PERUGACHI PEDRO"/>
    <s v="ZEMU"/>
    <x v="166"/>
    <s v="2"/>
    <s v="Sin Pallet"/>
    <n v="0"/>
    <n v="0"/>
    <x v="0"/>
    <n v="6517.2219999999998"/>
    <n v="2002.222"/>
    <n v="4515"/>
    <n v="13.2"/>
    <m/>
    <x v="117"/>
    <n v="17"/>
    <s v="17"/>
    <n v="2"/>
    <x v="0"/>
    <n v="0.32999999999999996"/>
    <n v="6.6"/>
    <s v="TRIMPESAS S.A."/>
    <n v="1014277"/>
    <s v="PERUGACHI PANAMA PEDRO CESAR"/>
    <x v="166"/>
  </r>
  <r>
    <n v="1002194623"/>
    <s v="UE01"/>
    <x v="1"/>
    <d v="1899-12-30T09:10:00"/>
    <x v="286"/>
    <s v="9000801701"/>
    <s v="012-022-00314331"/>
    <n v="2156.8000000000002"/>
    <n v="2418.2199999999998"/>
    <s v="ZPVN"/>
    <s v="40563315"/>
    <s v="P000032022"/>
    <n v="8002808014"/>
    <x v="214"/>
    <x v="6"/>
    <x v="6"/>
    <n v="320"/>
    <s v="BOL"/>
    <s v="101500"/>
    <x v="30"/>
    <s v="803122"/>
    <s v="FERRETERIA CADENA"/>
    <x v="1"/>
    <s v="PANAMERICANA NORTE VIA AL QUINCHE"/>
    <x v="20"/>
    <s v="O-Pichincha-Guayllabamba"/>
    <n v="67"/>
    <x v="119"/>
    <x v="119"/>
    <s v="100014836"/>
    <s v="PERUGACHI PEDRO"/>
    <s v="ZEMU"/>
    <x v="166"/>
    <s v="2"/>
    <s v="Sin Pallet"/>
    <n v="0"/>
    <n v="0"/>
    <x v="0"/>
    <n v="20532.777999999998"/>
    <n v="16017.778"/>
    <n v="4515"/>
    <n v="105.6"/>
    <m/>
    <x v="117"/>
    <n v="17"/>
    <s v="17"/>
    <n v="16"/>
    <x v="0"/>
    <n v="0.32999999999999996"/>
    <n v="6.6"/>
    <s v="TRIMPESAS S.A."/>
    <n v="1014277"/>
    <s v="PERUGACHI PANAMA PEDRO CESAR"/>
    <x v="166"/>
  </r>
  <r>
    <n v="1002194618"/>
    <s v="UE01"/>
    <x v="1"/>
    <d v="1899-12-30T09:11:00"/>
    <x v="287"/>
    <s v="9000801703"/>
    <s v="012-022-00314333"/>
    <n v="2407.73"/>
    <n v="2699.56"/>
    <s v="ZPVN"/>
    <s v="40563129"/>
    <s v="P000031963"/>
    <n v="8002808007"/>
    <x v="215"/>
    <x v="6"/>
    <x v="6"/>
    <n v="36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5032"/>
    <s v="HEREDIA LUIS"/>
    <s v="ZEMU"/>
    <x v="16"/>
    <s v="2"/>
    <s v="Sin Pallet"/>
    <n v="0"/>
    <n v="0"/>
    <x v="0"/>
    <n v="27280"/>
    <n v="18090"/>
    <n v="9190"/>
    <n v="154.80000000000001"/>
    <m/>
    <x v="2"/>
    <n v="17"/>
    <s v="17"/>
    <n v="18"/>
    <x v="0"/>
    <n v="0.43000000000000005"/>
    <n v="8.6000000000000014"/>
    <s v="TRANSPORTE PROPIO"/>
    <n v="1014266"/>
    <s v="TRANSBOSNA CIA. LTDA."/>
    <x v="16"/>
  </r>
  <r>
    <n v="1002194628"/>
    <s v="UE01"/>
    <x v="1"/>
    <d v="1899-12-30T09:21:00"/>
    <x v="288"/>
    <s v="9000801708"/>
    <s v="012-022-00314335"/>
    <n v="1030.7"/>
    <n v="1155.6199999999999"/>
    <s v="ZPVN"/>
    <s v="40563237"/>
    <s v="P000032008"/>
    <n v="8002808020"/>
    <x v="216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7516.514999999999"/>
    <n v="8031.5150000000003"/>
    <n v="9485"/>
    <n v="121.6"/>
    <m/>
    <x v="4"/>
    <n v="17"/>
    <s v="17"/>
    <n v="8"/>
    <x v="0"/>
    <n v="0.76"/>
    <n v="15.2"/>
    <s v="TRANSPORTE PROPIO"/>
    <n v="1013820"/>
    <s v="SARABIA YEPEZ RUTH IRENE"/>
    <x v="5"/>
  </r>
  <r>
    <n v="1002194628"/>
    <s v="UE01"/>
    <x v="1"/>
    <d v="1899-12-30T09:21:00"/>
    <x v="289"/>
    <s v="9000801707"/>
    <s v="012-022-00314334"/>
    <n v="3201.25"/>
    <n v="3589.26"/>
    <s v="ZPVN"/>
    <s v="40563236"/>
    <s v="P000032007"/>
    <n v="8002808021"/>
    <x v="216"/>
    <x v="6"/>
    <x v="6"/>
    <n v="50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4583.485000000001"/>
    <n v="25098.485000000001"/>
    <n v="9485"/>
    <n v="380"/>
    <m/>
    <x v="4"/>
    <n v="17"/>
    <s v="17"/>
    <n v="25"/>
    <x v="0"/>
    <n v="0.76"/>
    <n v="15.2"/>
    <s v="TRANSPORTE PROPIO"/>
    <n v="1013820"/>
    <s v="SARABIA YEPEZ RUTH IRENE"/>
    <x v="5"/>
  </r>
  <r>
    <n v="1002194601"/>
    <s v="UE01"/>
    <x v="1"/>
    <d v="1899-12-30T09:22:00"/>
    <x v="290"/>
    <s v=""/>
    <s v=""/>
    <n v="0"/>
    <n v="0"/>
    <s v="ZPRC"/>
    <s v="2500107839"/>
    <s v="P000032005"/>
    <n v="8002807985"/>
    <x v="217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28"/>
    <x v="28"/>
    <s v="100018432"/>
    <s v="AYALA LUIS"/>
    <s v="ZEMT"/>
    <x v="167"/>
    <s v="1"/>
    <s v="Con Pallet"/>
    <n v="0.05"/>
    <n v="24"/>
    <x v="0"/>
    <n v="40230"/>
    <n v="24050"/>
    <n v="16180"/>
    <n v="542.4"/>
    <m/>
    <x v="26"/>
    <n v="17"/>
    <s v="17"/>
    <n v="24"/>
    <x v="0"/>
    <n v="1.1299999999999999"/>
    <n v="22.599999999999998"/>
    <s v="TRIMPESAS S.A."/>
    <n v="1014322"/>
    <s v="ESPARZA REVELO JORGE MARCELO"/>
    <x v="167"/>
  </r>
  <r>
    <n v="1002194646"/>
    <s v="UE01"/>
    <x v="1"/>
    <d v="1899-12-30T09:35:00"/>
    <x v="291"/>
    <s v="9000801714"/>
    <s v="012-022-00314336"/>
    <n v="4320.21"/>
    <n v="4843.8500000000004"/>
    <s v="ZPVN"/>
    <s v="40563181"/>
    <s v="0000389501"/>
    <n v="8002808045"/>
    <x v="218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40"/>
    <n v="34040"/>
    <n v="17300"/>
    <n v="530.4"/>
    <m/>
    <x v="10"/>
    <n v="17"/>
    <s v="17"/>
    <n v="34"/>
    <x v="0"/>
    <n v="0.77999999999999992"/>
    <n v="15.6"/>
    <s v="TRANSPORTE PROPIO"/>
    <n v="1013863"/>
    <s v="DISTRIBUCIONES NARANJO"/>
    <x v="12"/>
  </r>
  <r>
    <n v="1002194634"/>
    <s v="UE01"/>
    <x v="1"/>
    <d v="1899-12-30T09:37:00"/>
    <x v="292"/>
    <s v="9000801719"/>
    <s v="012-022-00314339"/>
    <n v="2879.32"/>
    <n v="3228.31"/>
    <s v="ZPVN"/>
    <s v="40563184"/>
    <s v="0000389476"/>
    <n v="8002808029"/>
    <x v="219"/>
    <x v="7"/>
    <x v="7"/>
    <n v="4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1"/>
    <s v="Con Pallet"/>
    <n v="0.05"/>
    <n v="22"/>
    <x v="0"/>
    <n v="28135"/>
    <n v="22055"/>
    <n v="6080"/>
    <n v="334.4"/>
    <m/>
    <x v="118"/>
    <n v="17"/>
    <s v="17"/>
    <n v="22"/>
    <x v="0"/>
    <n v="0.7599999999999999"/>
    <n v="15.2"/>
    <s v="TRANSPORTE PROPIO"/>
    <n v="1023699"/>
    <s v="RIVADENEIRA MORALES KEVIN ANTONIO"/>
    <x v="168"/>
  </r>
  <r>
    <n v="1002194634"/>
    <s v="UE01"/>
    <x v="1"/>
    <d v="1899-12-30T09:37:00"/>
    <x v="293"/>
    <s v="9000801717"/>
    <s v="012-022-00314337"/>
    <n v="239.98"/>
    <n v="269.07"/>
    <s v="ZPVN"/>
    <s v="40563184"/>
    <s v="0000389478"/>
    <n v="8002808031"/>
    <x v="219"/>
    <x v="5"/>
    <x v="5"/>
    <n v="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1"/>
    <s v="Con Pallet"/>
    <n v="0.05"/>
    <n v="2"/>
    <x v="0"/>
    <n v="8085"/>
    <n v="2005"/>
    <n v="6080"/>
    <n v="30.4"/>
    <m/>
    <x v="118"/>
    <n v="17"/>
    <s v="17"/>
    <n v="2"/>
    <x v="0"/>
    <n v="0.76"/>
    <n v="15.2"/>
    <s v="TRANSPORTE PROPIO"/>
    <n v="1023699"/>
    <s v="RIVADENEIRA MORALES KEVIN ANTONIO"/>
    <x v="168"/>
  </r>
  <r>
    <n v="1002194634"/>
    <s v="UE01"/>
    <x v="1"/>
    <d v="1899-12-30T09:37:00"/>
    <x v="294"/>
    <s v="9000801718"/>
    <s v="012-022-00314338"/>
    <n v="1040.69"/>
    <n v="1166.83"/>
    <s v="ZPVN"/>
    <s v="40563184"/>
    <s v="0000389477"/>
    <n v="8002808030"/>
    <x v="219"/>
    <x v="6"/>
    <x v="6"/>
    <n v="1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1"/>
    <s v="Con Pallet"/>
    <n v="0.05"/>
    <n v="8"/>
    <x v="0"/>
    <n v="14100"/>
    <n v="8020"/>
    <n v="6080"/>
    <n v="121.6"/>
    <m/>
    <x v="118"/>
    <n v="17"/>
    <s v="17"/>
    <n v="8"/>
    <x v="0"/>
    <n v="0.76"/>
    <n v="15.2"/>
    <s v="TRANSPORTE PROPIO"/>
    <n v="1023699"/>
    <s v="RIVADENEIRA MORALES KEVIN ANTONIO"/>
    <x v="168"/>
  </r>
  <r>
    <n v="1002194582"/>
    <s v="UE01"/>
    <x v="1"/>
    <d v="1899-12-30T09:41:00"/>
    <x v="295"/>
    <s v=""/>
    <s v=""/>
    <n v="0"/>
    <n v="0"/>
    <s v="ZPRC"/>
    <s v="2500107838"/>
    <s v="P000032004"/>
    <n v="8002807960"/>
    <x v="220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68"/>
    <x v="68"/>
    <s v="100015058"/>
    <s v="MUÑOZ JUAN"/>
    <s v="ZEMT"/>
    <x v="86"/>
    <s v="1"/>
    <s v="Con Pallet"/>
    <n v="0.05"/>
    <n v="24"/>
    <x v="0"/>
    <n v="40940"/>
    <n v="24060"/>
    <n v="16880"/>
    <n v="542.4"/>
    <m/>
    <x v="66"/>
    <n v="17"/>
    <s v="17"/>
    <n v="24"/>
    <x v="0"/>
    <n v="1.1299999999999999"/>
    <n v="22.599999999999998"/>
    <s v="SELVALEGRE S.A."/>
    <n v="1013859"/>
    <s v="MUÑOZ ORTIZ JUAN MANUEL"/>
    <x v="86"/>
  </r>
  <r>
    <n v="1002194662"/>
    <s v="UE01"/>
    <x v="1"/>
    <d v="1899-12-30T09:50:00"/>
    <x v="296"/>
    <s v="9000801721"/>
    <s v="012-022-00314340"/>
    <n v="2471.56"/>
    <n v="2771.13"/>
    <s v="ZPVN"/>
    <s v="40563325"/>
    <s v="P000032028"/>
    <n v="8002808069"/>
    <x v="221"/>
    <x v="6"/>
    <x v="6"/>
    <n v="360"/>
    <s v="BOL"/>
    <s v="101476"/>
    <x v="21"/>
    <s v="801923"/>
    <s v="BODEGA PAZ LUIS"/>
    <x v="11"/>
    <s v="9 DE OCTUBRE S/N Y"/>
    <x v="19"/>
    <s v="O-Imbabura-Cotacachi"/>
    <n v="15"/>
    <x v="106"/>
    <x v="106"/>
    <s v="100019455"/>
    <s v="ORDONEZ ISAIAS"/>
    <s v="ZEMU"/>
    <x v="169"/>
    <s v="2"/>
    <s v="Sin Pallet"/>
    <n v="0"/>
    <n v="0"/>
    <x v="0"/>
    <n v="27120"/>
    <n v="18040"/>
    <n v="9080"/>
    <n v="54"/>
    <m/>
    <x v="104"/>
    <n v="17"/>
    <s v="17"/>
    <n v="18"/>
    <x v="0"/>
    <n v="0.15"/>
    <n v="3"/>
    <s v="LA ARMENIA S.A."/>
    <n v="1021623"/>
    <s v="VILLARREAL HIGUERA FERNANDO SALVADO"/>
    <x v="169"/>
  </r>
  <r>
    <n v="1002194656"/>
    <s v="UE01"/>
    <x v="1"/>
    <d v="1899-12-30T09:58:00"/>
    <x v="297"/>
    <s v="9000777804"/>
    <s v="013-020-00046025"/>
    <n v="800.21"/>
    <n v="897.21"/>
    <s v="ZPDF"/>
    <s v="70170316"/>
    <s v="0000389350"/>
    <n v="8002808060"/>
    <x v="222"/>
    <x v="7"/>
    <x v="7"/>
    <n v="12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  <n v="1013565"/>
    <s v="ESPARZA ESPINOZA JIMMY ERNESTO"/>
    <x v="170"/>
  </r>
  <r>
    <n v="1002194656"/>
    <s v="UE01"/>
    <x v="1"/>
    <d v="1899-12-30T09:58:00"/>
    <x v="298"/>
    <s v="9000779397"/>
    <s v="013-020-00046182"/>
    <n v="728.11"/>
    <n v="816.36"/>
    <s v="ZPDF"/>
    <s v="70170700"/>
    <s v="0000389351"/>
    <n v="8002808061"/>
    <x v="222"/>
    <x v="5"/>
    <x v="5"/>
    <n v="12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  <n v="1013565"/>
    <s v="ESPARZA ESPINOZA JIMMY ERNESTO"/>
    <x v="170"/>
  </r>
  <r>
    <n v="1002194656"/>
    <s v="UE01"/>
    <x v="1"/>
    <d v="1899-12-30T09:58:00"/>
    <x v="299"/>
    <s v="9000801724"/>
    <s v="012-022-00314341"/>
    <n v="1631.16"/>
    <n v="1828.87"/>
    <s v="ZPVN"/>
    <s v="40563195"/>
    <s v="0000389352"/>
    <n v="8002808059"/>
    <x v="222"/>
    <x v="6"/>
    <x v="6"/>
    <n v="240"/>
    <s v="BOL"/>
    <s v="101715"/>
    <x v="43"/>
    <s v="801809"/>
    <s v="MULTIFERRETERIA"/>
    <x v="51"/>
    <s v="PANAMERICANA NORTE VIA IBARRA Y"/>
    <x v="83"/>
    <s v="O-Imbabura-Ant.Ante.(Atuntaqu"/>
    <n v="20"/>
    <x v="121"/>
    <x v="121"/>
    <s v="100014956"/>
    <s v="ENRIQUEZ PABLO"/>
    <s v="ZEMT"/>
    <x v="170"/>
    <s v="1"/>
    <s v="Con Pallet"/>
    <n v="0.05"/>
    <n v="12"/>
    <x v="0"/>
    <n v="17618.332999999999"/>
    <n v="12035"/>
    <n v="5583.3329999999996"/>
    <n v="38.4"/>
    <m/>
    <x v="119"/>
    <n v="17"/>
    <s v="17"/>
    <n v="12"/>
    <x v="0"/>
    <n v="0.16"/>
    <n v="3.1999999999999997"/>
    <s v="LIDENORTI S.A."/>
    <n v="1013565"/>
    <s v="ESPARZA ESPINOZA JIMMY ERNESTO"/>
    <x v="170"/>
  </r>
  <r>
    <n v="1002194691"/>
    <s v="UE01"/>
    <x v="1"/>
    <d v="1899-12-30T10:04:00"/>
    <x v="300"/>
    <s v="9000801725"/>
    <s v="012-022-00314342"/>
    <n v="4316.3999999999996"/>
    <n v="4839.58"/>
    <s v="ZPVN"/>
    <s v="40563313"/>
    <s v="P000032020"/>
    <n v="8002808098"/>
    <x v="223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50"/>
    <n v="33080"/>
    <n v="17570"/>
    <n v="488.4"/>
    <m/>
    <x v="27"/>
    <n v="17"/>
    <s v="17"/>
    <n v="33"/>
    <x v="0"/>
    <n v="0.74"/>
    <n v="14.799999999999999"/>
    <s v="TRANSPORTE PROPIO"/>
    <n v="1017066"/>
    <s v="MISE MISE NESTOR SALOMON"/>
    <x v="35"/>
  </r>
  <r>
    <n v="1002194632"/>
    <s v="UE01"/>
    <x v="1"/>
    <d v="1899-12-30T10:07:00"/>
    <x v="301"/>
    <s v="9000801727"/>
    <s v="012-022-00314343"/>
    <n v="3755.4"/>
    <n v="4210.58"/>
    <s v="ZPVN"/>
    <s v="40562861"/>
    <s v="0000388892"/>
    <n v="8002808026"/>
    <x v="224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6429"/>
    <s v="PAREDES PEREZ JHONNY FABRICIO"/>
    <s v="ZETT"/>
    <x v="9"/>
    <s v="2"/>
    <s v="Sin Pallet"/>
    <n v="0"/>
    <n v="0"/>
    <x v="0"/>
    <n v="50170"/>
    <n v="33100"/>
    <n v="17070"/>
    <n v="620.4"/>
    <m/>
    <x v="8"/>
    <n v="17"/>
    <s v="17"/>
    <n v="33"/>
    <x v="0"/>
    <n v="0.94"/>
    <n v="18.8"/>
    <s v="TRANSPORTE PROPIO"/>
    <n v="1019410"/>
    <s v="POZO VILLAFUERTE EDISON ROBERTO"/>
    <x v="9"/>
  </r>
  <r>
    <n v="1002194692"/>
    <s v="UE01"/>
    <x v="1"/>
    <d v="1899-12-30T10:20:00"/>
    <x v="302"/>
    <s v="9000801730"/>
    <s v="012-022-00314344"/>
    <n v="3106.3"/>
    <n v="3482.81"/>
    <s v="ZPVN"/>
    <s v="40563329"/>
    <s v="P000032031"/>
    <n v="8002808099"/>
    <x v="225"/>
    <x v="6"/>
    <x v="6"/>
    <n v="480"/>
    <s v="BOL"/>
    <s v="102140"/>
    <x v="2"/>
    <s v="805860"/>
    <s v="ANGEL LUCTO-LATACUNGA"/>
    <x v="6"/>
    <s v="AV. 27 DE FEBRERO"/>
    <x v="17"/>
    <s v="O-Cotopaxi-Latacunga"/>
    <n v="198"/>
    <x v="2"/>
    <x v="2"/>
    <s v="100019189"/>
    <s v="SIMBAÑA EDWIN"/>
    <s v="ZEMT"/>
    <x v="3"/>
    <s v="2"/>
    <s v="Sin Pallet"/>
    <n v="0"/>
    <n v="0"/>
    <x v="0"/>
    <n v="39080"/>
    <n v="24040"/>
    <n v="15040"/>
    <n v="355.2"/>
    <m/>
    <x v="2"/>
    <n v="17"/>
    <s v="17"/>
    <n v="24"/>
    <x v="0"/>
    <n v="0.74"/>
    <n v="14.799999999999999"/>
    <s v="TRANSPORTE PROPIO"/>
    <n v="1014266"/>
    <s v="TRANSBOSNA CIA. LTDA."/>
    <x v="3"/>
  </r>
  <r>
    <n v="1002194725"/>
    <s v="UE01"/>
    <x v="1"/>
    <d v="1899-12-30T10:24:00"/>
    <x v="303"/>
    <s v="9000801732"/>
    <s v="012-022-00314345"/>
    <n v="2484.11"/>
    <n v="2785.2"/>
    <s v="ZPVN"/>
    <s v="40563327"/>
    <s v="P000032030"/>
    <n v="8002808137"/>
    <x v="226"/>
    <x v="7"/>
    <x v="7"/>
    <n v="360"/>
    <s v="BOL"/>
    <s v="101726"/>
    <x v="57"/>
    <s v="810424"/>
    <s v="DEPOSITO MADERAS TORRES"/>
    <x v="51"/>
    <s v="VELAZCO IBARRA"/>
    <x v="84"/>
    <s v="O-Imbabura-Natabuela"/>
    <n v="28.3"/>
    <x v="13"/>
    <x v="13"/>
    <s v="100014839"/>
    <s v="MALDONADO WILZON"/>
    <s v="ZEMU"/>
    <x v="15"/>
    <s v="2"/>
    <s v="Sin Pallet"/>
    <n v="0"/>
    <n v="0"/>
    <x v="0"/>
    <n v="27160"/>
    <n v="18040"/>
    <n v="9120"/>
    <n v="57.6"/>
    <m/>
    <x v="13"/>
    <n v="17"/>
    <s v="17"/>
    <n v="18"/>
    <x v="0"/>
    <n v="0.16"/>
    <n v="3.2"/>
    <s v="ALQUINGA&amp;ALQUINGA"/>
    <n v="10003460"/>
    <s v="MALDONADO LASSO WILZON GUIDO"/>
    <x v="15"/>
  </r>
  <r>
    <n v="1002194689"/>
    <s v="UE01"/>
    <x v="1"/>
    <d v="1899-12-30T10:31:00"/>
    <x v="304"/>
    <s v="9000801748"/>
    <s v="012-022-00314347"/>
    <n v="627"/>
    <n v="703"/>
    <s v="ZPVN"/>
    <s v="40563250"/>
    <s v="P000032017"/>
    <n v="8002808096"/>
    <x v="227"/>
    <x v="3"/>
    <x v="3"/>
    <n v="10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13711.061"/>
    <n v="5006.0609999999997"/>
    <n v="8705"/>
    <n v="133"/>
    <m/>
    <x v="52"/>
    <n v="17"/>
    <s v="17"/>
    <n v="5"/>
    <x v="0"/>
    <n v="1.33"/>
    <n v="26.6"/>
    <s v="TRANSPORTE PROPIO"/>
    <n v="1024926"/>
    <s v="BONILLA PILATAXI CHRISTIAN"/>
    <x v="171"/>
  </r>
  <r>
    <n v="1002194689"/>
    <s v="UE01"/>
    <x v="1"/>
    <d v="1899-12-30T10:31:00"/>
    <x v="305"/>
    <s v="9000801745"/>
    <s v="012-022-00314346"/>
    <n v="3651.2"/>
    <n v="4093.75"/>
    <s v="ZPVN"/>
    <s v="40563249"/>
    <s v="P000032016"/>
    <n v="8002808095"/>
    <x v="227"/>
    <x v="4"/>
    <x v="4"/>
    <n v="5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6738.938999999998"/>
    <n v="28033.938999999998"/>
    <n v="8705"/>
    <n v="744.8"/>
    <m/>
    <x v="52"/>
    <n v="17"/>
    <s v="17"/>
    <n v="28"/>
    <x v="0"/>
    <n v="1.3299999999999998"/>
    <n v="26.599999999999998"/>
    <s v="TRANSPORTE PROPIO"/>
    <n v="1024926"/>
    <s v="BONILLA PILATAXI CHRISTIAN"/>
    <x v="171"/>
  </r>
  <r>
    <n v="1002194681"/>
    <s v="UE01"/>
    <x v="1"/>
    <d v="1899-12-30T10:51:00"/>
    <x v="306"/>
    <s v="9000801833"/>
    <s v="012-022-00314348"/>
    <n v="4192"/>
    <n v="4700.1000000000004"/>
    <s v="ZPVN"/>
    <s v="40563223"/>
    <s v="0000389396"/>
    <n v="8002808088"/>
    <x v="228"/>
    <x v="6"/>
    <x v="6"/>
    <n v="640"/>
    <s v="BOL"/>
    <s v="101664"/>
    <x v="8"/>
    <s v="810556"/>
    <s v="FERROTULCANAZA SANGOLQUI"/>
    <x v="5"/>
    <s v="AV GENERAL RUMIÑAHUI"/>
    <x v="5"/>
    <s v="O-Pichincha-Sangolqui"/>
    <n v="130"/>
    <x v="103"/>
    <x v="103"/>
    <s v="100015029"/>
    <s v="CUASPA MANUEL"/>
    <s v="ZETT"/>
    <x v="172"/>
    <s v="4"/>
    <s v="Pallet Cortesia"/>
    <n v="0"/>
    <n v="0"/>
    <x v="0"/>
    <n v="50760"/>
    <n v="32050"/>
    <n v="18710"/>
    <n v="345.6"/>
    <m/>
    <x v="101"/>
    <n v="17"/>
    <s v="17"/>
    <n v="32"/>
    <x v="0"/>
    <n v="0.54"/>
    <n v="10.8"/>
    <s v="TRAPSA C.A."/>
    <n v="1013573"/>
    <s v="CUASPA PEREZ SEGUNDO MANUEL"/>
    <x v="172"/>
  </r>
  <r>
    <n v="1002194722"/>
    <s v="UE01"/>
    <x v="1"/>
    <d v="1899-12-30T11:06:00"/>
    <x v="307"/>
    <s v="9000801836"/>
    <s v="012-022-00314350"/>
    <n v="2144"/>
    <n v="2403.87"/>
    <s v="ZPVN"/>
    <s v="40563359"/>
    <s v="P000032041"/>
    <n v="8002808135"/>
    <x v="229"/>
    <x v="3"/>
    <x v="3"/>
    <n v="320"/>
    <s v="BOL"/>
    <s v="101730"/>
    <x v="58"/>
    <s v="810041"/>
    <s v="FERRYBLOQ TONSUPA"/>
    <x v="42"/>
    <s v="VÍA ATACAMES"/>
    <x v="85"/>
    <s v="O-Esmeraldas-Tonsupa"/>
    <m/>
    <x v="122"/>
    <x v="122"/>
    <s v="100014975"/>
    <s v="YEPEZ NESTOR"/>
    <s v="ZETT"/>
    <x v="173"/>
    <s v="2"/>
    <s v="Sin Pallet"/>
    <n v="0"/>
    <n v="0"/>
    <x v="0"/>
    <n v="25334.241999999998"/>
    <n v="16024.242"/>
    <n v="9310"/>
    <n v="352"/>
    <m/>
    <x v="120"/>
    <n v="17"/>
    <s v="17"/>
    <n v="16"/>
    <x v="0"/>
    <n v="1.1000000000000001"/>
    <n v="22"/>
    <s v="TRANSPORTE PROPIO"/>
    <n v="1024017"/>
    <s v="SANTO CHICAIZA EDISON XAVIER"/>
    <x v="173"/>
  </r>
  <r>
    <n v="1002194722"/>
    <s v="UE01"/>
    <x v="1"/>
    <d v="1899-12-30T11:06:00"/>
    <x v="308"/>
    <s v="9000801835"/>
    <s v="012-022-00314349"/>
    <n v="2366.4"/>
    <n v="2653.23"/>
    <s v="ZPVN"/>
    <s v="40563358"/>
    <s v="P000032040"/>
    <n v="8002808134"/>
    <x v="229"/>
    <x v="4"/>
    <x v="4"/>
    <n v="34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26335.758000000002"/>
    <n v="17025.758000000002"/>
    <n v="9310"/>
    <n v="374"/>
    <m/>
    <x v="120"/>
    <n v="17"/>
    <s v="17"/>
    <n v="17"/>
    <x v="0"/>
    <n v="1.1000000000000001"/>
    <n v="22"/>
    <s v="TRANSPORTE PROPIO"/>
    <n v="1024017"/>
    <s v="SANTO CHICAIZA EDISON XAVIER"/>
    <x v="173"/>
  </r>
  <r>
    <n v="1002194723"/>
    <s v="UE01"/>
    <x v="1"/>
    <d v="1899-12-30T11:12:00"/>
    <x v="309"/>
    <s v="9000801839"/>
    <s v="012-022-00314351"/>
    <n v="4422.3999999999996"/>
    <n v="4958.43"/>
    <s v="ZPVN"/>
    <s v="40563364"/>
    <s v="P000032044"/>
    <n v="8002808136"/>
    <x v="230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23"/>
    <x v="123"/>
    <s v="100014917"/>
    <s v="SUAREZ ARTURO"/>
    <s v="ZETT"/>
    <x v="174"/>
    <s v="1"/>
    <s v="Con Pallet"/>
    <n v="0.05"/>
    <n v="32"/>
    <x v="0"/>
    <n v="49600"/>
    <n v="32070"/>
    <n v="17530"/>
    <n v="537.6"/>
    <m/>
    <x v="121"/>
    <n v="17"/>
    <s v="17"/>
    <n v="32"/>
    <x v="0"/>
    <n v="0.84000000000000008"/>
    <n v="16.8"/>
    <s v="LIDENORTI S.A."/>
    <n v="1013915"/>
    <s v="BEDON ALMEIDA EDWIN FABIÁN"/>
    <x v="174"/>
  </r>
  <r>
    <n v="1002194704"/>
    <s v="UE01"/>
    <x v="1"/>
    <d v="1899-12-30T11:15:00"/>
    <x v="310"/>
    <s v="9000801841"/>
    <s v="012-022-00314353"/>
    <n v="528"/>
    <n v="592"/>
    <s v="ZPVN"/>
    <s v="40563322"/>
    <s v="0000389493"/>
    <n v="8002808114"/>
    <x v="231"/>
    <x v="3"/>
    <x v="3"/>
    <n v="80"/>
    <s v="BOL"/>
    <s v="104155"/>
    <x v="109"/>
    <s v="806086"/>
    <s v="BODEGA AGROVETERINARIA SAN LUCAS"/>
    <x v="16"/>
    <s v="M. ANDRADE LT Y 29 DE JUNIO"/>
    <x v="22"/>
    <s v="O-Pichincha-Pedrovicentemald."/>
    <m/>
    <x v="124"/>
    <x v="124"/>
    <s v="100015005"/>
    <s v="QUITO LUIS"/>
    <s v="ZEMU"/>
    <x v="175"/>
    <s v="2"/>
    <s v="Sin Pallet"/>
    <n v="0"/>
    <n v="0"/>
    <x v="0"/>
    <n v="8559.4439999999995"/>
    <n v="4004.444"/>
    <n v="4555"/>
    <n v="56.8"/>
    <m/>
    <x v="122"/>
    <n v="17"/>
    <s v="17"/>
    <n v="4"/>
    <x v="0"/>
    <n v="0.71"/>
    <n v="14.2"/>
    <s v="LIDENORTI S.A."/>
    <n v="1013649"/>
    <s v="VEGA PEREZ JOSE"/>
    <x v="175"/>
  </r>
  <r>
    <n v="1002194704"/>
    <s v="UE01"/>
    <x v="1"/>
    <d v="1899-12-30T11:15:00"/>
    <x v="311"/>
    <s v="9000801840"/>
    <s v="012-022-00314352"/>
    <n v="1892.8"/>
    <n v="2122.2199999999998"/>
    <s v="ZPVN"/>
    <s v="40563322"/>
    <s v="0000389492"/>
    <n v="8002808115"/>
    <x v="231"/>
    <x v="4"/>
    <x v="4"/>
    <n v="280"/>
    <s v="BOL"/>
    <s v="104155"/>
    <x v="109"/>
    <s v="806086"/>
    <s v="BODEGA AGROVETERINARIA SAN LUCAS"/>
    <x v="16"/>
    <s v="M. ANDRADE LT Y 29 DE JUNIO"/>
    <x v="22"/>
    <s v="O-Pichincha-Pedrovicentemald."/>
    <n v="210"/>
    <x v="124"/>
    <x v="124"/>
    <s v="100015005"/>
    <s v="QUITO LUIS"/>
    <s v="ZEMU"/>
    <x v="175"/>
    <s v="2"/>
    <s v="Sin Pallet"/>
    <n v="0"/>
    <n v="0"/>
    <x v="0"/>
    <n v="18570.556"/>
    <n v="14015.556"/>
    <n v="4555"/>
    <n v="198.8"/>
    <m/>
    <x v="122"/>
    <n v="17"/>
    <s v="17"/>
    <n v="14"/>
    <x v="0"/>
    <n v="0.71000000000000008"/>
    <n v="14.200000000000001"/>
    <s v="LIDENORTI S.A."/>
    <n v="1013649"/>
    <s v="VEGA PEREZ JOSE"/>
    <x v="175"/>
  </r>
  <r>
    <n v="1002194735"/>
    <s v="UE01"/>
    <x v="1"/>
    <d v="1899-12-30T11:21:00"/>
    <x v="312"/>
    <s v="9000801842"/>
    <s v="012-022-00314354"/>
    <n v="3076.8"/>
    <n v="3449.73"/>
    <s v="ZPVN"/>
    <s v="40563367"/>
    <s v="P000032047"/>
    <n v="8002808147"/>
    <x v="232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65"/>
    <x v="65"/>
    <s v="100014860"/>
    <s v="TANICUCHI LUIS"/>
    <s v="ZEMT"/>
    <x v="82"/>
    <s v="1"/>
    <s v="Con Pallet"/>
    <n v="0.05"/>
    <n v="24"/>
    <x v="0"/>
    <n v="39550"/>
    <n v="24020"/>
    <n v="15530"/>
    <n v="494.4"/>
    <m/>
    <x v="63"/>
    <n v="17"/>
    <s v="17"/>
    <n v="24"/>
    <x v="0"/>
    <n v="1.03"/>
    <n v="20.599999999999998"/>
    <s v="TRANSSJQ S.A."/>
    <n v="1013485"/>
    <s v="PEREZ ALBUJA VICTOR ALEJANDRO"/>
    <x v="82"/>
  </r>
  <r>
    <n v="1002194740"/>
    <s v="UE01"/>
    <x v="1"/>
    <d v="1899-12-30T11:26:00"/>
    <x v="313"/>
    <s v="9000801846"/>
    <s v="012-022-00314356"/>
    <n v="1564.97"/>
    <n v="1754.66"/>
    <s v="ZPVN"/>
    <s v="40563319"/>
    <s v="P000032025"/>
    <n v="8002808154"/>
    <x v="233"/>
    <x v="3"/>
    <x v="3"/>
    <n v="240"/>
    <s v="BOL"/>
    <s v="101627"/>
    <x v="49"/>
    <s v="802241"/>
    <s v="FERRETERIA ORELLANA"/>
    <x v="33"/>
    <s v="AV.ALEJANDO LABAKA-PADAYOS"/>
    <x v="49"/>
    <s v="O-Orellana-Elcoca"/>
    <m/>
    <x v="103"/>
    <x v="103"/>
    <s v="100019413"/>
    <s v="CASANOVA ROMEL"/>
    <s v="ZEMU"/>
    <x v="144"/>
    <s v="2"/>
    <s v="Sin Pallet"/>
    <n v="0"/>
    <n v="0"/>
    <x v="0"/>
    <n v="16498.332999999999"/>
    <n v="12013.333000000001"/>
    <n v="4485"/>
    <n v="316.8"/>
    <m/>
    <x v="101"/>
    <n v="17"/>
    <s v="17"/>
    <n v="12"/>
    <x v="0"/>
    <n v="1.32"/>
    <n v="26.400000000000002"/>
    <s v="TRAPSA C.A."/>
    <n v="1013573"/>
    <s v="CUASPA PEREZ SEGUNDO MANUEL"/>
    <x v="144"/>
  </r>
  <r>
    <n v="1002194740"/>
    <s v="UE01"/>
    <x v="1"/>
    <d v="1899-12-30T11:26:00"/>
    <x v="314"/>
    <s v="9000801845"/>
    <s v="012-022-00314355"/>
    <n v="814.4"/>
    <n v="913.11"/>
    <s v="ZPVN"/>
    <s v="40563318"/>
    <s v="P000032024"/>
    <n v="8002808155"/>
    <x v="233"/>
    <x v="4"/>
    <x v="4"/>
    <n v="120"/>
    <s v="BOL"/>
    <s v="101627"/>
    <x v="49"/>
    <s v="802241"/>
    <s v="FERRETERIA ORELLANA"/>
    <x v="33"/>
    <s v="AV.ALEJANDO LABAKA-PADAYOS"/>
    <x v="49"/>
    <s v="O-Orellana-Elcoca"/>
    <n v="355"/>
    <x v="103"/>
    <x v="103"/>
    <s v="100019413"/>
    <s v="CASANOVA ROMEL"/>
    <s v="ZEMU"/>
    <x v="144"/>
    <s v="2"/>
    <s v="Sin Pallet"/>
    <n v="0"/>
    <n v="0"/>
    <x v="0"/>
    <n v="10491.666999999999"/>
    <n v="6006.6670000000004"/>
    <n v="4485"/>
    <n v="158.4"/>
    <m/>
    <x v="101"/>
    <n v="17"/>
    <s v="17"/>
    <n v="6"/>
    <x v="0"/>
    <n v="1.32"/>
    <n v="26.400000000000002"/>
    <s v="TRAPSA C.A."/>
    <n v="1013573"/>
    <s v="CUASPA PEREZ SEGUNDO MANUEL"/>
    <x v="144"/>
  </r>
  <r>
    <n v="1002194777"/>
    <s v="UE01"/>
    <x v="1"/>
    <d v="1899-12-30T11:32:00"/>
    <x v="315"/>
    <s v=""/>
    <s v=""/>
    <n v="0"/>
    <n v="0"/>
    <s v="ZPRC"/>
    <s v="2500107849"/>
    <s v="P000032036"/>
    <n v="8002808195"/>
    <x v="234"/>
    <x v="7"/>
    <x v="7"/>
    <n v="360"/>
    <s v="BOL"/>
    <s v="101633"/>
    <x v="15"/>
    <s v="803189"/>
    <s v="SACOS BODEGA LASSO"/>
    <x v="6"/>
    <s v="PANAMERICANA NORTE"/>
    <x v="6"/>
    <s v="O-Cotopaxi-Lasso"/>
    <n v="178"/>
    <x v="73"/>
    <x v="73"/>
    <s v="100014882"/>
    <s v="RIVERA JOSE"/>
    <s v="ZEMU"/>
    <x v="95"/>
    <s v="2"/>
    <s v="Sin Pallet"/>
    <n v="0"/>
    <n v="0"/>
    <x v="0"/>
    <n v="27240"/>
    <n v="18030"/>
    <n v="9210"/>
    <n v="248.4"/>
    <m/>
    <x v="71"/>
    <n v="17"/>
    <s v="17"/>
    <n v="18"/>
    <x v="0"/>
    <n v="0.69000000000000006"/>
    <n v="13.8"/>
    <s v="TRIMPESAS S.A."/>
    <n v="1013684"/>
    <s v="CASTRO NAVARRETE FRANCISCO ARMANDO"/>
    <x v="95"/>
  </r>
  <r>
    <n v="1002194700"/>
    <s v="UE01"/>
    <x v="1"/>
    <d v="1899-12-30T11:35:00"/>
    <x v="316"/>
    <s v="9000801849"/>
    <s v="012-022-00314358"/>
    <n v="1557.6"/>
    <n v="1746.39"/>
    <s v="ZPVN"/>
    <s v="40563317"/>
    <s v="0000389470"/>
    <n v="8002808110"/>
    <x v="235"/>
    <x v="3"/>
    <x v="3"/>
    <n v="240"/>
    <s v="BOL"/>
    <s v="103279"/>
    <x v="110"/>
    <s v="804474"/>
    <s v="BODEGA PRINCIPAL"/>
    <x v="40"/>
    <s v="DIAGONAL A COMANDO DE POLICIA"/>
    <x v="59"/>
    <s v="O-Manabi-Portoviejo"/>
    <m/>
    <x v="77"/>
    <x v="77"/>
    <s v="100014971"/>
    <s v="QUIROZ EDUARDO"/>
    <s v="ZEMT"/>
    <x v="101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  <n v="1013584"/>
    <s v="SANCHEZ TORRES MARCOS OSWALDO"/>
    <x v="101"/>
  </r>
  <r>
    <n v="1002194700"/>
    <s v="UE01"/>
    <x v="1"/>
    <d v="1899-12-30T11:35:00"/>
    <x v="317"/>
    <s v="9000801848"/>
    <s v="012-022-00314357"/>
    <n v="1620"/>
    <n v="1816.35"/>
    <s v="ZPVN"/>
    <s v="40563317"/>
    <s v="0000389469"/>
    <n v="8002808109"/>
    <x v="235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77"/>
    <x v="77"/>
    <s v="100014971"/>
    <s v="QUIROZ EDUARDO"/>
    <s v="ZEMT"/>
    <x v="101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  <n v="1013584"/>
    <s v="SANCHEZ TORRES MARCOS OSWALDO"/>
    <x v="101"/>
  </r>
  <r>
    <n v="1002194698"/>
    <s v="UE01"/>
    <x v="1"/>
    <d v="1899-12-30T11:40:00"/>
    <x v="318"/>
    <s v="9000801850"/>
    <s v="012-022-00314359"/>
    <n v="4268.8"/>
    <n v="4786.21"/>
    <s v="ZPVN"/>
    <s v="40563147"/>
    <s v="0000389244"/>
    <n v="8002808107"/>
    <x v="236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61"/>
    <x v="61"/>
    <s v="100014844"/>
    <s v="HERNANDEZ CARLOS"/>
    <s v="ZETT"/>
    <x v="77"/>
    <s v="1"/>
    <s v="Con Pallet"/>
    <n v="0.05"/>
    <n v="32"/>
    <x v="0"/>
    <n v="50590"/>
    <n v="32050"/>
    <n v="18540"/>
    <n v="659.2"/>
    <m/>
    <x v="59"/>
    <n v="17"/>
    <s v="17"/>
    <n v="32"/>
    <x v="0"/>
    <n v="1.03"/>
    <n v="20.6"/>
    <s v="J.V. TRANSPREMIUN CIA.LTDA"/>
    <n v="1013670"/>
    <s v="ANDRADE ROSERO LUIS ALBERTO"/>
    <x v="77"/>
  </r>
  <r>
    <n v="1002194784"/>
    <s v="UE01"/>
    <x v="1"/>
    <d v="1899-12-30T11:49:00"/>
    <x v="319"/>
    <s v="9000801854"/>
    <s v="012-022-00314361"/>
    <n v="2148.58"/>
    <n v="2409"/>
    <s v="ZPVN"/>
    <s v="40563379"/>
    <s v="0000389554"/>
    <n v="8002808204"/>
    <x v="237"/>
    <x v="7"/>
    <x v="7"/>
    <n v="330"/>
    <s v="BOL"/>
    <s v="101576"/>
    <x v="82"/>
    <s v="802173"/>
    <s v="FERROMAX LTGA."/>
    <x v="6"/>
    <s v="AV 5 DE JUNIO S/N Y 10 DE AGOSTO"/>
    <x v="17"/>
    <s v="O-Cotopaxi-Latacunga"/>
    <m/>
    <x v="62"/>
    <x v="62"/>
    <s v="100014880"/>
    <s v="MALITAXI MARCO"/>
    <s v="ZETT"/>
    <x v="176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  <n v="1013493"/>
    <s v="MEDIAVILLA PERUGACHI LUIS ALFONSO"/>
    <x v="176"/>
  </r>
  <r>
    <n v="1002194784"/>
    <s v="UE01"/>
    <x v="1"/>
    <d v="1899-12-30T11:49:00"/>
    <x v="320"/>
    <s v="9000801853"/>
    <s v="012-022-00314360"/>
    <n v="2135.58"/>
    <n v="2394.4299999999998"/>
    <s v="ZPVN"/>
    <s v="40563379"/>
    <s v="0000389555"/>
    <n v="8002808203"/>
    <x v="237"/>
    <x v="6"/>
    <x v="6"/>
    <n v="330"/>
    <s v="BOL"/>
    <s v="101576"/>
    <x v="82"/>
    <s v="802173"/>
    <s v="FERROMAX LTGA."/>
    <x v="6"/>
    <s v="AV 5 DE JUNIO S/N Y 10 DE AGOSTO"/>
    <x v="17"/>
    <s v="O-Cotopaxi-Latacunga"/>
    <n v="198"/>
    <x v="62"/>
    <x v="62"/>
    <s v="100014880"/>
    <s v="MALITAXI MARCO"/>
    <s v="ZETT"/>
    <x v="176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  <n v="1013493"/>
    <s v="MEDIAVILLA PERUGACHI LUIS ALFONSO"/>
    <x v="176"/>
  </r>
  <r>
    <n v="1002194759"/>
    <s v="UE01"/>
    <x v="1"/>
    <d v="1899-12-30T11:53:00"/>
    <x v="321"/>
    <s v="9000801857"/>
    <s v="012-022-00314362"/>
    <n v="3120"/>
    <n v="3498.16"/>
    <s v="ZPVN"/>
    <s v="40563380"/>
    <s v="0000389558"/>
    <n v="8002808175"/>
    <x v="238"/>
    <x v="6"/>
    <x v="6"/>
    <n v="480"/>
    <s v="BOL"/>
    <s v="101702"/>
    <x v="111"/>
    <s v="801901"/>
    <s v="FERRIPERNOS PACHECO"/>
    <x v="27"/>
    <s v="FERRIPERNOS PACHECO AV. EL CONDOR S"/>
    <x v="41"/>
    <s v="O-Tungurahua-Ambato"/>
    <n v="250"/>
    <x v="113"/>
    <x v="113"/>
    <s v="100015003"/>
    <s v="CASTRO MILTON"/>
    <s v="ZEMT"/>
    <x v="158"/>
    <s v="2"/>
    <s v="Sin Pallet"/>
    <n v="0"/>
    <n v="0"/>
    <x v="0"/>
    <n v="37900"/>
    <n v="24020"/>
    <n v="13880"/>
    <n v="432"/>
    <m/>
    <x v="111"/>
    <n v="17"/>
    <s v="17"/>
    <n v="24"/>
    <x v="0"/>
    <n v="0.9"/>
    <n v="18"/>
    <s v="TRANSVOLCA S.A."/>
    <n v="1014038"/>
    <s v="CASTRO NAVARRETE MILTON GEOVANNY"/>
    <x v="158"/>
  </r>
  <r>
    <n v="1002194729"/>
    <s v="UE01"/>
    <x v="1"/>
    <d v="1899-12-30T11:57:00"/>
    <x v="322"/>
    <s v="9000801860"/>
    <s v="012-022-00314363"/>
    <n v="4422.3999999999996"/>
    <n v="4958.43"/>
    <s v="ZPVN"/>
    <s v="40563366"/>
    <s v="P000032046"/>
    <n v="8002808141"/>
    <x v="239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9"/>
    <x v="19"/>
    <s v="100019674"/>
    <s v="CHAMBA BRAYAN"/>
    <s v="ZETT"/>
    <x v="24"/>
    <s v="1"/>
    <s v="Con Pallet"/>
    <n v="0.05"/>
    <n v="32"/>
    <x v="0"/>
    <n v="50670"/>
    <n v="32090"/>
    <n v="18580"/>
    <n v="537.6"/>
    <m/>
    <x v="19"/>
    <n v="17"/>
    <s v="17"/>
    <n v="32"/>
    <x v="0"/>
    <n v="0.84000000000000008"/>
    <n v="16.8"/>
    <s v="LIDENORTI S.A."/>
    <n v="1013548"/>
    <s v="POZO FUENTES DIEGO FRANCISCO"/>
    <x v="24"/>
  </r>
  <r>
    <n v="1002194739"/>
    <s v="UE01"/>
    <x v="1"/>
    <d v="1899-12-30T11:58:00"/>
    <x v="323"/>
    <s v=""/>
    <s v=""/>
    <n v="0"/>
    <n v="0"/>
    <s v="ZPRC"/>
    <s v="2500107847"/>
    <s v="P000032027"/>
    <n v="8002808152"/>
    <x v="240"/>
    <x v="7"/>
    <x v="7"/>
    <n v="240"/>
    <s v="BOL"/>
    <s v="101586"/>
    <x v="33"/>
    <s v="801500"/>
    <s v="FERRIGONZ PRINCIPAL"/>
    <x v="19"/>
    <s v="CALLE AZCASUBI Y CALLE CHILE"/>
    <x v="50"/>
    <s v="O-Pichincha-Cayambe"/>
    <m/>
    <x v="79"/>
    <x v="79"/>
    <s v="100016219"/>
    <s v="ALQUINGA FABIAN"/>
    <s v="ZEMT"/>
    <x v="177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  <n v="1013844"/>
    <s v="ALQUINGA LUCERO WILTER FABIAN"/>
    <x v="177"/>
  </r>
  <r>
    <n v="1002194739"/>
    <s v="UE01"/>
    <x v="1"/>
    <d v="1899-12-30T11:58:00"/>
    <x v="324"/>
    <s v=""/>
    <s v=""/>
    <n v="0"/>
    <n v="0"/>
    <s v="ZPRC"/>
    <s v="2500107846"/>
    <s v="P000032026"/>
    <n v="8002808153"/>
    <x v="240"/>
    <x v="6"/>
    <x v="6"/>
    <n v="240"/>
    <s v="BOL"/>
    <s v="101586"/>
    <x v="33"/>
    <s v="801500"/>
    <s v="FERRIGONZ PRINCIPAL"/>
    <x v="19"/>
    <s v="CALLE AZCASUBI Y CALLE CHILE"/>
    <x v="50"/>
    <s v="O-Pichincha-Cayambe"/>
    <n v="40"/>
    <x v="79"/>
    <x v="79"/>
    <s v="100016219"/>
    <s v="ALQUINGA FABIAN"/>
    <s v="ZEMT"/>
    <x v="177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  <n v="1013844"/>
    <s v="ALQUINGA LUCERO WILTER FABIAN"/>
    <x v="177"/>
  </r>
  <r>
    <n v="1002194734"/>
    <s v="UE01"/>
    <x v="1"/>
    <d v="1899-12-30T12:02:00"/>
    <x v="325"/>
    <s v="9000801863"/>
    <s v="012-022-00314364"/>
    <n v="3292.8"/>
    <n v="3691.91"/>
    <s v="ZPVN"/>
    <s v="40563135"/>
    <s v="0000389233"/>
    <n v="8002808146"/>
    <x v="241"/>
    <x v="6"/>
    <x v="6"/>
    <n v="480"/>
    <s v="BOL"/>
    <s v="101695"/>
    <x v="112"/>
    <s v="802014"/>
    <s v="BODEGA PROPIA ALCANTARILA"/>
    <x v="1"/>
    <s v="BODEGA LAS  ALCANTARILLAS / VIA A Q"/>
    <x v="40"/>
    <s v="O-Pichincha-Sanantoniodepichi"/>
    <n v="101"/>
    <x v="125"/>
    <x v="125"/>
    <s v="100015198"/>
    <s v="IBUJES JESUS"/>
    <s v="ZEMT"/>
    <x v="178"/>
    <s v="1"/>
    <s v="Con Pallet"/>
    <n v="0.05"/>
    <n v="24"/>
    <x v="0"/>
    <n v="39360"/>
    <n v="24040"/>
    <n v="15320"/>
    <n v="244.8"/>
    <m/>
    <x v="123"/>
    <n v="17"/>
    <s v="17"/>
    <n v="24"/>
    <x v="0"/>
    <n v="0.51"/>
    <n v="10.200000000000001"/>
    <s v="TRAPSA C.A."/>
    <n v="1013257"/>
    <s v="TERAN SARZOSA FRANCISCO BOLIVAR"/>
    <x v="178"/>
  </r>
  <r>
    <n v="1002194807"/>
    <s v="UE01"/>
    <x v="1"/>
    <d v="1899-12-30T12:06:00"/>
    <x v="326"/>
    <s v="9000801864"/>
    <s v="012-022-00314365"/>
    <n v="3684.91"/>
    <n v="4131.55"/>
    <s v="ZPVN"/>
    <s v="40560039"/>
    <s v="0000388052"/>
    <n v="8002808230"/>
    <x v="242"/>
    <x v="2"/>
    <x v="2"/>
    <n v="31.69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90"/>
    <n v="31690"/>
    <n v="19500"/>
    <n v="0"/>
    <m/>
    <x v="3"/>
    <n v="17"/>
    <s v="17"/>
    <n v="31.69"/>
    <x v="0"/>
    <n v="0"/>
    <n v="0"/>
    <s v="HORMIANDES"/>
    <n v="1014407"/>
    <s v="HORMIANDES"/>
    <x v="4"/>
  </r>
  <r>
    <n v="1002194764"/>
    <s v="UE01"/>
    <x v="1"/>
    <d v="1899-12-30T12:55:00"/>
    <x v="327"/>
    <s v="9000801876"/>
    <s v="012-022-00314367"/>
    <n v="506.4"/>
    <n v="567.78"/>
    <s v="ZPVN"/>
    <s v="40563343"/>
    <s v="P000032034"/>
    <n v="8002808180"/>
    <x v="243"/>
    <x v="5"/>
    <x v="5"/>
    <n v="80"/>
    <s v="BOL"/>
    <s v="103128"/>
    <x v="65"/>
    <s v="804226"/>
    <s v="EL CONSTRUCTOR PRINCIPAL"/>
    <x v="19"/>
    <s v="NATALIA JARRIN S6-32 Y VENEZUELA"/>
    <x v="50"/>
    <s v="O-Pichincha-Cayambe"/>
    <m/>
    <x v="72"/>
    <x v="72"/>
    <s v="100016005"/>
    <s v="POZO EDGAR"/>
    <s v="ZEMT"/>
    <x v="179"/>
    <s v="1"/>
    <s v="Con Pallet"/>
    <n v="0.05"/>
    <n v="4"/>
    <x v="0"/>
    <n v="12161.666999999999"/>
    <n v="4001.6669999999999"/>
    <n v="8160"/>
    <n v="16.8"/>
    <m/>
    <x v="70"/>
    <n v="17"/>
    <s v="17"/>
    <n v="4"/>
    <x v="0"/>
    <n v="0.21000000000000002"/>
    <n v="4.2"/>
    <s v="LIDENORTI S.A."/>
    <n v="1013538"/>
    <s v="ROSERO TAFUR JOSE STALIN"/>
    <x v="179"/>
  </r>
  <r>
    <n v="1002194764"/>
    <s v="UE01"/>
    <x v="1"/>
    <d v="1899-12-30T12:55:00"/>
    <x v="328"/>
    <s v="9000801875"/>
    <s v="012-022-00314366"/>
    <n v="2760"/>
    <n v="3094.53"/>
    <s v="ZPVN"/>
    <s v="40563344"/>
    <s v="P000032035"/>
    <n v="8002808179"/>
    <x v="243"/>
    <x v="6"/>
    <x v="6"/>
    <n v="400"/>
    <s v="BOL"/>
    <s v="103128"/>
    <x v="65"/>
    <s v="804226"/>
    <s v="EL CONSTRUCTOR PRINCIPAL"/>
    <x v="19"/>
    <s v="NATALIA JARRIN S6-32 Y VENEZUELA"/>
    <x v="50"/>
    <s v="O-Pichincha-Cayambe"/>
    <n v="40"/>
    <x v="72"/>
    <x v="72"/>
    <s v="100016005"/>
    <s v="POZO EDGAR"/>
    <s v="ZEMT"/>
    <x v="179"/>
    <s v="1"/>
    <s v="Con Pallet"/>
    <n v="0.05"/>
    <n v="20"/>
    <x v="0"/>
    <n v="28168.332999999999"/>
    <n v="20008.332999999999"/>
    <n v="8160"/>
    <n v="84"/>
    <m/>
    <x v="70"/>
    <n v="17"/>
    <s v="17"/>
    <n v="20"/>
    <x v="0"/>
    <n v="0.21"/>
    <n v="4.2"/>
    <s v="LIDENORTI S.A."/>
    <n v="1013538"/>
    <s v="ROSERO TAFUR JOSE STALIN"/>
    <x v="179"/>
  </r>
  <r>
    <n v="1002194811"/>
    <s v="UE01"/>
    <x v="1"/>
    <d v="1899-12-30T13:01:00"/>
    <x v="329"/>
    <s v="9000801878"/>
    <s v="012-022-00314368"/>
    <n v="4381.67"/>
    <n v="4912.76"/>
    <s v="ZPVN"/>
    <s v="40563357"/>
    <s v="0000389588"/>
    <n v="8002808234"/>
    <x v="244"/>
    <x v="6"/>
    <x v="6"/>
    <n v="660"/>
    <s v="BOL"/>
    <s v="101613"/>
    <x v="89"/>
    <s v="810692"/>
    <s v="HORMIGONERA Y FERRETERIA MENA"/>
    <x v="1"/>
    <s v="AV MALDONADO LOTE 066"/>
    <x v="86"/>
    <s v="O-Pichincha-Chillogallo"/>
    <n v="128"/>
    <x v="126"/>
    <x v="126"/>
    <s v="100014903"/>
    <s v="BURBANO JUAN"/>
    <s v="ZETT"/>
    <x v="180"/>
    <s v="2"/>
    <s v="Sin Pallet"/>
    <n v="0"/>
    <n v="0"/>
    <x v="0"/>
    <n v="51060"/>
    <n v="33050"/>
    <n v="18010"/>
    <n v="336.6"/>
    <m/>
    <x v="124"/>
    <n v="17"/>
    <s v="17"/>
    <n v="33"/>
    <x v="0"/>
    <n v="0.51"/>
    <n v="10.200000000000001"/>
    <s v="LIDENORTI S.A."/>
    <n v="1013243"/>
    <s v="BURBANO MALDONADO JUAN FRANCISCO"/>
    <x v="180"/>
  </r>
  <r>
    <n v="1002194752"/>
    <s v="UE01"/>
    <x v="1"/>
    <d v="1899-12-30T13:12:00"/>
    <x v="330"/>
    <s v="9000801882"/>
    <s v="012-022-00314369"/>
    <n v="3312"/>
    <n v="3713.44"/>
    <s v="ZPVN"/>
    <s v="40563342"/>
    <s v="P000032033"/>
    <n v="8002808165"/>
    <x v="245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27"/>
    <x v="127"/>
    <s v="100018006"/>
    <s v="HERRERA EDUARDO"/>
    <s v="ZEMT"/>
    <x v="181"/>
    <s v="1"/>
    <s v="Con Pallet"/>
    <n v="0.05"/>
    <n v="24"/>
    <x v="0"/>
    <n v="37420"/>
    <n v="24100"/>
    <n v="13320"/>
    <n v="100.8"/>
    <m/>
    <x v="125"/>
    <n v="17"/>
    <s v="17"/>
    <n v="24"/>
    <x v="0"/>
    <n v="0.21"/>
    <n v="4.2"/>
    <s v="ALQUINGA &amp; ALQUINGA"/>
    <n v="1021688"/>
    <s v="CADENA CIFUENTES IVON SILVANA"/>
    <x v="181"/>
  </r>
  <r>
    <n v="1002194834"/>
    <s v="UE01"/>
    <x v="1"/>
    <d v="1899-12-30T13:13:00"/>
    <x v="331"/>
    <s v=""/>
    <s v=""/>
    <n v="0"/>
    <n v="0"/>
    <s v="ZPRC"/>
    <s v="2500107848"/>
    <s v="0000389499"/>
    <n v="8002808259"/>
    <x v="246"/>
    <x v="3"/>
    <x v="3"/>
    <n v="360"/>
    <s v="BOL"/>
    <s v="101487"/>
    <x v="93"/>
    <s v="807566"/>
    <s v="OBRA PUENTES PALANDA"/>
    <x v="43"/>
    <s v="VIA PRINCIPAL A PALANDA"/>
    <x v="68"/>
    <s v="O-ZamoraChinchi-Palanda"/>
    <n v="984"/>
    <x v="93"/>
    <x v="93"/>
    <s v="100014969"/>
    <s v="LARGO ANGEL"/>
    <s v="ZEMU"/>
    <x v="129"/>
    <s v="2"/>
    <s v="Sin Pallet"/>
    <n v="0"/>
    <n v="0"/>
    <x v="0"/>
    <n v="27230"/>
    <n v="18000"/>
    <n v="9230"/>
    <n v="1044"/>
    <m/>
    <x v="91"/>
    <n v="17"/>
    <s v="17"/>
    <n v="18"/>
    <x v="0"/>
    <n v="2.9"/>
    <n v="58"/>
    <s v="TRANSSJQ S.A."/>
    <n v="1012878"/>
    <s v="HINOJOSA SAN ANDRES ANGEL PATRICIO"/>
    <x v="129"/>
  </r>
  <r>
    <n v="1002194833"/>
    <s v="UE01"/>
    <x v="1"/>
    <d v="1899-12-30T13:15:00"/>
    <x v="332"/>
    <s v="9000801883"/>
    <s v="012-022-00314370"/>
    <n v="2509.1999999999998"/>
    <n v="2813.33"/>
    <s v="ZPVN"/>
    <s v="40563332"/>
    <s v="P000032032"/>
    <n v="8002808258"/>
    <x v="247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65"/>
    <x v="65"/>
    <s v="100014858"/>
    <s v="MORENO MANUEL"/>
    <s v="ZEMU"/>
    <x v="94"/>
    <s v="2"/>
    <s v="Sin Pallet"/>
    <n v="0"/>
    <n v="0"/>
    <x v="0"/>
    <n v="27130"/>
    <n v="18030"/>
    <n v="9100"/>
    <n v="54"/>
    <m/>
    <x v="63"/>
    <n v="17"/>
    <s v="17"/>
    <n v="18"/>
    <x v="0"/>
    <n v="0.15"/>
    <n v="3"/>
    <s v="TRANSSJQ S.A."/>
    <n v="1013485"/>
    <s v="PEREZ ALBUJA VICTOR ALEJANDRO"/>
    <x v="94"/>
  </r>
  <r>
    <n v="1002194856"/>
    <s v="UE01"/>
    <x v="1"/>
    <d v="1899-12-30T13:16:00"/>
    <x v="333"/>
    <s v="9000801886"/>
    <s v="012-022-00314373"/>
    <n v="1408"/>
    <n v="1578.66"/>
    <s v="ZPVN"/>
    <s v="40563333"/>
    <s v="0000389507"/>
    <n v="8002808287"/>
    <x v="248"/>
    <x v="7"/>
    <x v="7"/>
    <n v="200"/>
    <s v="BOL"/>
    <s v="10002800"/>
    <x v="113"/>
    <s v="807525"/>
    <s v="FERRONORTE BODEGA PROPIA"/>
    <x v="8"/>
    <s v="AV LOS CORAZAS 873 Y JOSE POSSE PA"/>
    <x v="8"/>
    <s v="O-Imbabura-Otavalo"/>
    <m/>
    <x v="121"/>
    <x v="121"/>
    <s v="100014999"/>
    <s v="TUTILLO SEGUNDO"/>
    <s v="ZEMU"/>
    <x v="182"/>
    <s v="2"/>
    <s v="Sin Pallet"/>
    <n v="0"/>
    <n v="0"/>
    <x v="0"/>
    <n v="13045.556"/>
    <n v="10022.223"/>
    <n v="3023.3330000000001"/>
    <n v="18"/>
    <m/>
    <x v="119"/>
    <n v="17"/>
    <s v="17"/>
    <n v="10"/>
    <x v="0"/>
    <n v="0.09"/>
    <n v="1.8"/>
    <s v="LIDENORTI S.A."/>
    <n v="1013565"/>
    <s v="ESPARZA ESPINOZA JIMMY ERNESTO"/>
    <x v="182"/>
  </r>
  <r>
    <n v="1002194856"/>
    <s v="UE01"/>
    <x v="1"/>
    <d v="1899-12-30T13:16:00"/>
    <x v="334"/>
    <s v="9000801884"/>
    <s v="012-022-00314371"/>
    <n v="257.60000000000002"/>
    <n v="288.82"/>
    <s v="ZPVN"/>
    <s v="40563333"/>
    <s v="0000389508"/>
    <n v="8002808286"/>
    <x v="248"/>
    <x v="5"/>
    <x v="5"/>
    <n v="40"/>
    <s v="BOL"/>
    <s v="10002800"/>
    <x v="113"/>
    <s v="807525"/>
    <s v="FERRONORTE BODEGA PROPIA"/>
    <x v="8"/>
    <s v="AV LOS CORAZAS 873 Y JOSE POSSE PA"/>
    <x v="8"/>
    <s v="O-Imbabura-Otavalo"/>
    <m/>
    <x v="121"/>
    <x v="121"/>
    <s v="100014999"/>
    <s v="TUTILLO SEGUNDO"/>
    <s v="ZEMU"/>
    <x v="182"/>
    <s v="2"/>
    <s v="Sin Pallet"/>
    <n v="0"/>
    <n v="0"/>
    <x v="0"/>
    <n v="5027.777"/>
    <n v="2004.444"/>
    <n v="3023.3330000000001"/>
    <n v="3.6"/>
    <m/>
    <x v="119"/>
    <n v="17"/>
    <s v="17"/>
    <n v="2"/>
    <x v="0"/>
    <n v="0.09"/>
    <n v="1.8"/>
    <s v="LIDENORTI S.A."/>
    <n v="1013565"/>
    <s v="ESPARZA ESPINOZA JIMMY ERNESTO"/>
    <x v="182"/>
  </r>
  <r>
    <n v="1002194856"/>
    <s v="UE01"/>
    <x v="1"/>
    <d v="1899-12-30T13:16:00"/>
    <x v="335"/>
    <s v="9000801885"/>
    <s v="012-022-00314372"/>
    <n v="836.4"/>
    <n v="937.78"/>
    <s v="ZPVN"/>
    <s v="40563333"/>
    <s v="0000389509"/>
    <n v="8002808285"/>
    <x v="248"/>
    <x v="6"/>
    <x v="6"/>
    <n v="120"/>
    <s v="BOL"/>
    <s v="10002800"/>
    <x v="113"/>
    <s v="807525"/>
    <s v="FERRONORTE BODEGA PROPIA"/>
    <x v="8"/>
    <s v="AV LOS CORAZAS 873 Y JOSE POSSE PA"/>
    <x v="8"/>
    <s v="O-Imbabura-Otavalo"/>
    <n v="8"/>
    <x v="121"/>
    <x v="121"/>
    <s v="100014999"/>
    <s v="TUTILLO SEGUNDO"/>
    <s v="ZEMU"/>
    <x v="182"/>
    <s v="2"/>
    <s v="Sin Pallet"/>
    <n v="0"/>
    <n v="0"/>
    <x v="0"/>
    <n v="9036.6659999999993"/>
    <n v="6013.3329999999996"/>
    <n v="3023.3330000000001"/>
    <n v="10.8"/>
    <m/>
    <x v="119"/>
    <n v="17"/>
    <s v="17"/>
    <n v="6"/>
    <x v="0"/>
    <n v="9.0000000000000011E-2"/>
    <n v="1.8"/>
    <s v="LIDENORTI S.A."/>
    <n v="1013565"/>
    <s v="ESPARZA ESPINOZA JIMMY ERNESTO"/>
    <x v="182"/>
  </r>
  <r>
    <n v="1002194815"/>
    <s v="UE01"/>
    <x v="1"/>
    <d v="1899-12-30T13:20:00"/>
    <x v="336"/>
    <s v="9000801888"/>
    <s v="012-022-00314374"/>
    <n v="4498.6899999999996"/>
    <n v="5043.96"/>
    <s v="ZPVN"/>
    <s v="40563396"/>
    <s v="P000032056"/>
    <n v="8002808238"/>
    <x v="24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80"/>
    <x v="80"/>
    <s v="10007049"/>
    <s v="ANTAMBA PACHITO IMMY ANTHONY"/>
    <s v="ZETT"/>
    <x v="133"/>
    <s v="2"/>
    <s v="Sin Pallet"/>
    <n v="0"/>
    <n v="0"/>
    <x v="0"/>
    <n v="51600"/>
    <n v="33000"/>
    <n v="18600"/>
    <n v="699.6"/>
    <m/>
    <x v="78"/>
    <n v="17"/>
    <s v="17"/>
    <n v="33"/>
    <x v="0"/>
    <n v="1.06"/>
    <n v="21.2"/>
    <s v="CASTROHERMANOS S.A"/>
    <n v="1013576"/>
    <s v="CASTRO SALGADO LUCIO OSWALDO"/>
    <x v="133"/>
  </r>
  <r>
    <n v="1002194861"/>
    <s v="UE01"/>
    <x v="1"/>
    <d v="1899-12-30T13:20:00"/>
    <x v="337"/>
    <s v="9000801889"/>
    <s v="012-022-00314375"/>
    <n v="2471.56"/>
    <n v="2771.13"/>
    <s v="ZPVN"/>
    <s v="40563347"/>
    <s v="P000032037"/>
    <n v="8002808293"/>
    <x v="250"/>
    <x v="6"/>
    <x v="6"/>
    <n v="360"/>
    <s v="BOL"/>
    <s v="101476"/>
    <x v="21"/>
    <s v="801923"/>
    <s v="BODEGA PAZ LUIS"/>
    <x v="11"/>
    <s v="9 DE OCTUBRE S/N Y"/>
    <x v="19"/>
    <s v="O-Imbabura-Cotacachi"/>
    <n v="15"/>
    <x v="22"/>
    <x v="22"/>
    <s v="100021095"/>
    <s v="CUARAN ROMMEL"/>
    <s v="ZEMU"/>
    <x v="143"/>
    <s v="2"/>
    <s v="Sin Pallet"/>
    <n v="0"/>
    <n v="0"/>
    <x v="0"/>
    <n v="27290"/>
    <n v="18090"/>
    <n v="9200"/>
    <n v="54"/>
    <m/>
    <x v="22"/>
    <n v="17"/>
    <s v="17"/>
    <n v="18"/>
    <x v="0"/>
    <n v="0.15"/>
    <n v="3"/>
    <s v="TRANINTAGSA S.A."/>
    <n v="1014062"/>
    <s v="BENALCAZAR DE LA CRUZ MILTON PATRIC"/>
    <x v="143"/>
  </r>
  <r>
    <n v="1002194775"/>
    <s v="UE01"/>
    <x v="1"/>
    <d v="1899-12-30T13:23:00"/>
    <x v="338"/>
    <s v="9000801890"/>
    <s v="012-022-00314376"/>
    <n v="3072"/>
    <n v="3444.35"/>
    <s v="ZPVN"/>
    <s v="40563353"/>
    <s v="0000389546"/>
    <n v="8002808193"/>
    <x v="251"/>
    <x v="3"/>
    <x v="3"/>
    <n v="480"/>
    <s v="BOL"/>
    <s v="10003672"/>
    <x v="114"/>
    <s v="807738"/>
    <s v="BODEGA PRINCIPAL GRUPO ROMERO"/>
    <x v="52"/>
    <s v="AV MANABI, SECTOR COROMOTO"/>
    <x v="87"/>
    <s v="O-Guayas-Elempalme"/>
    <n v="383"/>
    <x v="87"/>
    <x v="87"/>
    <s v="100019494"/>
    <s v="GUERRERO WILSON"/>
    <s v="ZEMT"/>
    <x v="119"/>
    <s v="1"/>
    <s v="Con Pallet"/>
    <n v="0.05"/>
    <n v="24"/>
    <x v="0"/>
    <n v="40670"/>
    <n v="24000"/>
    <n v="16670"/>
    <n v="484.8"/>
    <m/>
    <x v="85"/>
    <n v="17"/>
    <s v="17"/>
    <n v="24"/>
    <x v="0"/>
    <n v="1.01"/>
    <n v="20.2"/>
    <s v="RUTAS COTACACHENSES"/>
    <n v="10007064"/>
    <s v="GUERRERO HUALPA WILSON GILBERTO"/>
    <x v="119"/>
  </r>
  <r>
    <n v="1002194825"/>
    <s v="UE01"/>
    <x v="1"/>
    <d v="1899-12-30T13:37:00"/>
    <x v="339"/>
    <s v="9000801892"/>
    <s v="012-022-00314377"/>
    <n v="3267.05"/>
    <n v="3663.04"/>
    <s v="ZPVN"/>
    <s v="40563406"/>
    <s v="0000389581"/>
    <n v="8002808248"/>
    <x v="252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11"/>
    <x v="11"/>
    <s v="100014920"/>
    <s v="AMAGUAYA HECTOR"/>
    <s v="ZEMT"/>
    <x v="13"/>
    <s v="1"/>
    <s v="Con Pallet"/>
    <n v="0.05"/>
    <n v="24"/>
    <x v="0"/>
    <n v="40170"/>
    <n v="24020"/>
    <n v="16150"/>
    <n v="456"/>
    <m/>
    <x v="11"/>
    <n v="17"/>
    <s v="17"/>
    <n v="24"/>
    <x v="0"/>
    <n v="0.95"/>
    <n v="19"/>
    <s v="TRAPSA C.A."/>
    <n v="1013273"/>
    <s v="YEPEZ DIAZ LEONEL MANUEL"/>
    <x v="13"/>
  </r>
  <r>
    <n v="1002194905"/>
    <s v="UE01"/>
    <x v="1"/>
    <d v="1899-12-30T13:41:00"/>
    <x v="340"/>
    <s v="9000801894"/>
    <s v="012-022-00314379"/>
    <n v="836.4"/>
    <n v="937.78"/>
    <s v="ZPVN"/>
    <s v="40563386"/>
    <s v="P000032053"/>
    <n v="8002808350"/>
    <x v="253"/>
    <x v="7"/>
    <x v="7"/>
    <n v="120"/>
    <s v="BOL"/>
    <s v="102835"/>
    <x v="102"/>
    <s v="809851"/>
    <s v="FERRICENTRO PEGUCHE"/>
    <x v="8"/>
    <s v="PEGUCHE PANAMERICANA NORTE"/>
    <x v="8"/>
    <s v="O-Imbabura-Otavalo"/>
    <m/>
    <x v="14"/>
    <x v="14"/>
    <s v="100020316"/>
    <s v="TROYA DAVID"/>
    <s v="ZEMU"/>
    <x v="183"/>
    <s v="2"/>
    <s v="Sin Pallet"/>
    <n v="0"/>
    <n v="0"/>
    <x v="0"/>
    <n v="10476.666999999999"/>
    <n v="6016.6670000000004"/>
    <n v="4460"/>
    <n v="10.8"/>
    <m/>
    <x v="14"/>
    <n v="17"/>
    <s v="17"/>
    <n v="6"/>
    <x v="0"/>
    <n v="9.0000000000000011E-2"/>
    <n v="1.8"/>
    <s v="OTAVALOTRUCKS S.A."/>
    <n v="1014339"/>
    <s v="NICOLALDE FLORES MILTON FABIAN"/>
    <x v="183"/>
  </r>
  <r>
    <n v="1002194905"/>
    <s v="UE01"/>
    <x v="1"/>
    <d v="1899-12-30T13:41:00"/>
    <x v="341"/>
    <s v="9000801893"/>
    <s v="012-022-00314378"/>
    <n v="1656"/>
    <n v="1856.72"/>
    <s v="ZPVN"/>
    <s v="40563385"/>
    <s v="P000032052"/>
    <n v="8002808349"/>
    <x v="253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4"/>
    <x v="14"/>
    <s v="100020316"/>
    <s v="TROYA DAVID"/>
    <s v="ZEMU"/>
    <x v="183"/>
    <s v="2"/>
    <s v="Sin Pallet"/>
    <n v="0"/>
    <n v="0"/>
    <x v="0"/>
    <n v="16493.332999999999"/>
    <n v="12033.333000000001"/>
    <n v="4460"/>
    <n v="21.6"/>
    <m/>
    <x v="14"/>
    <n v="17"/>
    <s v="17"/>
    <n v="12"/>
    <x v="0"/>
    <n v="9.0000000000000011E-2"/>
    <n v="1.8"/>
    <s v="OTAVALOTRUCKS S.A."/>
    <n v="1014339"/>
    <s v="NICOLALDE FLORES MILTON FABIAN"/>
    <x v="183"/>
  </r>
  <r>
    <n v="1002194919"/>
    <s v="UE01"/>
    <x v="1"/>
    <d v="1899-12-30T13:43:00"/>
    <x v="342"/>
    <s v="9000801895"/>
    <s v="012-022-00314380"/>
    <n v="3044.83"/>
    <n v="3413.88"/>
    <s v="ZPVN"/>
    <s v="40563393"/>
    <s v="P000032055"/>
    <n v="8002808367"/>
    <x v="254"/>
    <x v="3"/>
    <x v="3"/>
    <n v="480"/>
    <s v="BOL"/>
    <s v="101627"/>
    <x v="49"/>
    <s v="804705"/>
    <s v="LOCAL EL CARMEN"/>
    <x v="39"/>
    <s v="AV CHONE SN Y CALLE 21"/>
    <x v="58"/>
    <s v="O-Manabi-Elcarmen"/>
    <n v="278"/>
    <x v="28"/>
    <x v="28"/>
    <s v="100019281"/>
    <s v="GRANDA BYRON"/>
    <s v="ZEMT"/>
    <x v="34"/>
    <s v="2"/>
    <s v="Sin Pallet"/>
    <n v="0"/>
    <n v="0"/>
    <x v="0"/>
    <n v="37940"/>
    <n v="24010"/>
    <n v="13930"/>
    <n v="398.4"/>
    <m/>
    <x v="26"/>
    <n v="17"/>
    <s v="17"/>
    <n v="24"/>
    <x v="0"/>
    <n v="0.83"/>
    <n v="16.599999999999998"/>
    <s v="TRIMPESAS S.A."/>
    <n v="1014322"/>
    <s v="ESPARZA REVELO JORGE MARCELO"/>
    <x v="34"/>
  </r>
  <r>
    <n v="1002194844"/>
    <s v="UE01"/>
    <x v="1"/>
    <d v="1899-12-30T14:13:00"/>
    <x v="343"/>
    <s v="9000801898"/>
    <s v="012-022-00314381"/>
    <n v="4358.3999999999996"/>
    <n v="4886.67"/>
    <s v="ZPVN"/>
    <s v="40563387"/>
    <s v="0000389592"/>
    <n v="8002808273"/>
    <x v="255"/>
    <x v="4"/>
    <x v="4"/>
    <n v="640"/>
    <s v="BOL"/>
    <s v="103111"/>
    <x v="116"/>
    <s v="810601"/>
    <s v="VERA MUÑOZ JOSE LUIS BLOQUERA"/>
    <x v="40"/>
    <s v="VIA A MANTA, PASANDO LAS BANDERAS"/>
    <x v="59"/>
    <s v="O-Manabi-Portoviejo"/>
    <n v="468"/>
    <x v="81"/>
    <x v="81"/>
    <s v="100020170"/>
    <s v="SANTACRUZ WILSON"/>
    <s v="ZETT"/>
    <x v="110"/>
    <s v="1"/>
    <s v="Con Pallet"/>
    <n v="0.05"/>
    <n v="32"/>
    <x v="0"/>
    <n v="49830"/>
    <n v="32040"/>
    <n v="17790"/>
    <n v="736"/>
    <m/>
    <x v="79"/>
    <n v="17"/>
    <s v="17"/>
    <n v="32"/>
    <x v="0"/>
    <n v="1.1499999999999999"/>
    <n v="23"/>
    <s v="LA ARMENIA. S.A."/>
    <n v="1013564"/>
    <s v="VIVERO MORALES MILTON CICERON"/>
    <x v="110"/>
  </r>
  <r>
    <n v="1002194787"/>
    <s v="UE01"/>
    <x v="1"/>
    <d v="1899-12-30T14:14:00"/>
    <x v="344"/>
    <s v="9000801899"/>
    <s v="012-022-00314382"/>
    <n v="4416"/>
    <n v="4951.25"/>
    <s v="ZPVN"/>
    <s v="40563326"/>
    <s v="P000032029"/>
    <n v="8002808207"/>
    <x v="256"/>
    <x v="6"/>
    <x v="6"/>
    <n v="640"/>
    <s v="BOL"/>
    <s v="102835"/>
    <x v="102"/>
    <s v="803600"/>
    <s v="FERRICENTRO CAMAL"/>
    <x v="8"/>
    <s v="PANAMERICANA Y CALLE DEL ROCIO"/>
    <x v="8"/>
    <s v="O-Imbabura-Otavalo"/>
    <n v="8"/>
    <x v="128"/>
    <x v="128"/>
    <s v="100014989"/>
    <s v="CHANDI JAIME"/>
    <s v="ZETT"/>
    <x v="184"/>
    <s v="1"/>
    <s v="Con Pallet"/>
    <n v="0.05"/>
    <n v="32"/>
    <x v="0"/>
    <n v="50590"/>
    <n v="32110"/>
    <n v="18480"/>
    <n v="57.6"/>
    <m/>
    <x v="126"/>
    <n v="17"/>
    <s v="17"/>
    <n v="32"/>
    <x v="0"/>
    <n v="0.09"/>
    <n v="1.8"/>
    <s v="TRIMPESAS S.A."/>
    <n v="1013885"/>
    <s v="TORRES POZO FABIAN ENRIQUE"/>
    <x v="184"/>
  </r>
  <r>
    <n v="1002194964"/>
    <s v="UE01"/>
    <x v="1"/>
    <d v="1899-12-30T14:19:00"/>
    <x v="345"/>
    <s v=""/>
    <s v=""/>
    <n v="0"/>
    <n v="0"/>
    <s v="ZPRC"/>
    <s v="2500107829"/>
    <s v="P000031977"/>
    <n v="8002808425"/>
    <x v="257"/>
    <x v="2"/>
    <x v="2"/>
    <n v="31.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450"/>
    <n v="31300"/>
    <n v="19150"/>
    <n v="0"/>
    <m/>
    <x v="3"/>
    <n v="17"/>
    <s v="17"/>
    <n v="31.3"/>
    <x v="0"/>
    <n v="0"/>
    <n v="0"/>
    <s v="UNICON"/>
    <n v="1014412"/>
    <s v="UNION DE CONCRETERAS UNICON UCUE"/>
    <x v="33"/>
  </r>
  <r>
    <n v="1002194781"/>
    <s v="UE01"/>
    <x v="1"/>
    <d v="1899-12-30T14:20:00"/>
    <x v="346"/>
    <s v=""/>
    <s v=""/>
    <n v="0"/>
    <n v="0"/>
    <s v="ZPRC"/>
    <s v="2500107668"/>
    <s v="P000031811"/>
    <n v="8002808199"/>
    <x v="258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280"/>
    <n v="24040"/>
    <n v="14240"/>
    <n v="259.2"/>
    <m/>
    <x v="6"/>
    <n v="17"/>
    <s v="17"/>
    <n v="24"/>
    <x v="0"/>
    <n v="0.53999999999999992"/>
    <n v="10.799999999999999"/>
    <s v="WILLYTRUCK S.A."/>
    <n v="1013241"/>
    <s v="COMPAÑÍA DE TRANSPORTE DE CARGA PES"/>
    <x v="20"/>
  </r>
  <r>
    <n v="1002194914"/>
    <s v="UE01"/>
    <x v="1"/>
    <d v="1899-12-30T14:22:00"/>
    <x v="347"/>
    <s v="9000801904"/>
    <s v="012-022-00314383"/>
    <n v="3120"/>
    <n v="3498.16"/>
    <s v="ZPVN"/>
    <s v="40563420"/>
    <s v="0000389614"/>
    <n v="8002808360"/>
    <x v="259"/>
    <x v="3"/>
    <x v="3"/>
    <n v="480"/>
    <s v="BOL"/>
    <s v="101780"/>
    <x v="56"/>
    <s v="804086"/>
    <s v="PROFERRETERIA TENA"/>
    <x v="15"/>
    <s v="AV. VICTOR SAN MIGUEL"/>
    <x v="21"/>
    <s v="O-Napo-Tena"/>
    <n v="258"/>
    <x v="95"/>
    <x v="95"/>
    <s v="100014873"/>
    <s v="MEDIAVILLA JULIO"/>
    <s v="ZEMT"/>
    <x v="134"/>
    <s v="1"/>
    <s v="Con Pallet"/>
    <n v="0.05"/>
    <n v="24"/>
    <x v="0"/>
    <n v="39160"/>
    <n v="24040"/>
    <n v="15120"/>
    <n v="432"/>
    <m/>
    <x v="93"/>
    <n v="17"/>
    <s v="17"/>
    <n v="24"/>
    <x v="0"/>
    <n v="0.9"/>
    <n v="18"/>
    <s v="SANJOPAS S.A."/>
    <n v="1013809"/>
    <s v="MEDIAVILLA PERUGACHI JULIO MAURICIO"/>
    <x v="134"/>
  </r>
  <r>
    <n v="1002194904"/>
    <s v="UE01"/>
    <x v="1"/>
    <d v="1899-12-30T14:25:00"/>
    <x v="348"/>
    <s v="9000801941"/>
    <s v="012-022-00314385"/>
    <n v="2230.4"/>
    <n v="2500.7399999999998"/>
    <s v="ZPVN"/>
    <s v="40563373"/>
    <s v="P000032051"/>
    <n v="8002808348"/>
    <x v="260"/>
    <x v="7"/>
    <x v="7"/>
    <n v="320"/>
    <s v="BOL"/>
    <s v="102835"/>
    <x v="102"/>
    <s v="807085"/>
    <s v="FERRICENTRO ATUNTAQUI"/>
    <x v="51"/>
    <s v="AV SALINAS Y ATAHUALPA"/>
    <x v="83"/>
    <s v="O-Imbabura-Ant.Ante.(Atuntaqu"/>
    <m/>
    <x v="106"/>
    <x v="106"/>
    <s v="100014973"/>
    <s v="CUACES JOSE ANTONIO"/>
    <s v="ZEMU"/>
    <x v="185"/>
    <s v="2"/>
    <s v="Sin Pallet"/>
    <n v="0"/>
    <n v="0"/>
    <x v="0"/>
    <n v="20507.777999999998"/>
    <n v="16017.778"/>
    <n v="4490"/>
    <n v="51.2"/>
    <m/>
    <x v="104"/>
    <n v="17"/>
    <s v="17"/>
    <n v="16"/>
    <x v="0"/>
    <n v="0.16"/>
    <n v="3.2"/>
    <s v="LA ARMENIA S.A."/>
    <n v="1021623"/>
    <s v="VILLARREAL HIGUERA FERNANDO SALVADO"/>
    <x v="185"/>
  </r>
  <r>
    <n v="1002194904"/>
    <s v="UE01"/>
    <x v="1"/>
    <d v="1899-12-30T14:25:00"/>
    <x v="349"/>
    <s v="9000801940"/>
    <s v="012-022-00314384"/>
    <n v="276"/>
    <n v="309.45"/>
    <s v="ZPVN"/>
    <s v="40563372"/>
    <s v="P000032050"/>
    <n v="8002808347"/>
    <x v="260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06"/>
    <x v="106"/>
    <s v="100014973"/>
    <s v="CUACES JOSE ANTONIO"/>
    <s v="ZEMU"/>
    <x v="185"/>
    <s v="2"/>
    <s v="Sin Pallet"/>
    <n v="0"/>
    <n v="0"/>
    <x v="0"/>
    <n v="6492.2219999999998"/>
    <n v="2002.222"/>
    <n v="4490"/>
    <n v="6.4"/>
    <m/>
    <x v="104"/>
    <n v="17"/>
    <s v="17"/>
    <n v="2"/>
    <x v="0"/>
    <n v="0.16"/>
    <n v="3.2"/>
    <s v="LA ARMENIA S.A."/>
    <n v="1021623"/>
    <s v="VILLARREAL HIGUERA FERNANDO SALVADO"/>
    <x v="185"/>
  </r>
  <r>
    <n v="1002194916"/>
    <s v="UE01"/>
    <x v="1"/>
    <d v="1899-12-30T14:27:00"/>
    <x v="350"/>
    <s v="9000801945"/>
    <s v="012-022-00314387"/>
    <n v="256.8"/>
    <n v="287.93"/>
    <s v="ZPVN"/>
    <s v="40563335"/>
    <s v="0000389583"/>
    <n v="8002808363"/>
    <x v="261"/>
    <x v="5"/>
    <x v="5"/>
    <n v="40"/>
    <s v="BOL"/>
    <s v="102192"/>
    <x v="117"/>
    <s v="803054"/>
    <s v="ALTERCONS 2"/>
    <x v="3"/>
    <s v="VIA A TAMBILLO"/>
    <x v="88"/>
    <s v="O-Pichincha-Cutuglahua"/>
    <m/>
    <x v="21"/>
    <x v="21"/>
    <s v="10000371"/>
    <s v="PERUGACHI MORENO DARWIN SANTIAGO"/>
    <s v="ZEMU"/>
    <x v="26"/>
    <s v="2"/>
    <s v="Sin Pallet"/>
    <n v="0"/>
    <n v="0"/>
    <x v="0"/>
    <n v="6548.3329999999996"/>
    <n v="2003.3330000000001"/>
    <n v="4545"/>
    <n v="20.399999999999999"/>
    <m/>
    <x v="21"/>
    <n v="17"/>
    <s v="17"/>
    <n v="2"/>
    <x v="0"/>
    <n v="0.51"/>
    <n v="10.199999999999999"/>
    <s v="TRIMPESAS S.A."/>
    <n v="1013819"/>
    <s v="ESPARZA ENDARA GUIDO MAURICIO"/>
    <x v="26"/>
  </r>
  <r>
    <n v="1002194916"/>
    <s v="UE01"/>
    <x v="1"/>
    <d v="1899-12-30T14:27:00"/>
    <x v="351"/>
    <s v="9000801944"/>
    <s v="012-022-00314386"/>
    <n v="2217.6"/>
    <n v="2486.39"/>
    <s v="ZPVN"/>
    <s v="40563335"/>
    <s v="0000389584"/>
    <n v="8002808364"/>
    <x v="261"/>
    <x v="6"/>
    <x v="6"/>
    <n v="320"/>
    <s v="BOL"/>
    <s v="102192"/>
    <x v="117"/>
    <s v="803054"/>
    <s v="ALTERCONS 2"/>
    <x v="3"/>
    <s v="VIA A TAMBILLO"/>
    <x v="88"/>
    <s v="O-Pichincha-Cutuglahua"/>
    <n v="122"/>
    <x v="21"/>
    <x v="21"/>
    <s v="10000371"/>
    <s v="PERUGACHI MORENO DARWIN SANTIAGO"/>
    <s v="ZEMU"/>
    <x v="26"/>
    <s v="2"/>
    <s v="Sin Pallet"/>
    <n v="0"/>
    <n v="0"/>
    <x v="0"/>
    <n v="20571.667000000001"/>
    <n v="16026.666999999999"/>
    <n v="4545"/>
    <n v="163.19999999999999"/>
    <m/>
    <x v="21"/>
    <n v="17"/>
    <s v="17"/>
    <n v="16"/>
    <x v="0"/>
    <n v="0.51"/>
    <n v="10.199999999999999"/>
    <s v="TRIMPESAS S.A."/>
    <n v="1013819"/>
    <s v="ESPARZA ENDARA GUIDO MAURICIO"/>
    <x v="26"/>
  </r>
  <r>
    <n v="1002194931"/>
    <s v="UE01"/>
    <x v="1"/>
    <d v="1899-12-30T14:29:00"/>
    <x v="352"/>
    <s v="9000801946"/>
    <s v="012-022-00314388"/>
    <n v="2138.4"/>
    <n v="2397.59"/>
    <s v="ZPVN"/>
    <s v="40563395"/>
    <s v="0000389573"/>
    <n v="8002808384"/>
    <x v="262"/>
    <x v="3"/>
    <x v="3"/>
    <n v="360"/>
    <s v="BOL"/>
    <s v="101664"/>
    <x v="8"/>
    <s v="810765"/>
    <s v="ORELLANA MALDONADO ALEJANDRA"/>
    <x v="12"/>
    <s v="JAIME ROLDOS, ENTRE LA 26 Y 27"/>
    <x v="14"/>
    <s v="O-Losrios-Quevedo"/>
    <n v="345"/>
    <x v="16"/>
    <x v="16"/>
    <s v="100014951"/>
    <s v="PEREZ DANILO"/>
    <s v="ZEMU"/>
    <x v="107"/>
    <s v="2"/>
    <s v="Sin Pallet"/>
    <n v="0"/>
    <n v="0"/>
    <x v="0"/>
    <n v="26940"/>
    <n v="18080"/>
    <n v="8860"/>
    <n v="370.8"/>
    <m/>
    <x v="16"/>
    <n v="17"/>
    <s v="17"/>
    <n v="18"/>
    <x v="0"/>
    <n v="1.03"/>
    <n v="20.6"/>
    <s v="LA ARMENIA S.A."/>
    <n v="1020060"/>
    <s v="FUERTES RUEDA HUGO BALDOMERO"/>
    <x v="107"/>
  </r>
  <r>
    <n v="1002194929"/>
    <s v="UE01"/>
    <x v="1"/>
    <d v="1899-12-30T14:33:00"/>
    <x v="353"/>
    <s v="9000801949"/>
    <s v="012-022-00314390"/>
    <n v="777.6"/>
    <n v="871.85"/>
    <s v="ZPVN"/>
    <s v="40563360"/>
    <s v="0000389533"/>
    <n v="8002808382"/>
    <x v="263"/>
    <x v="3"/>
    <x v="3"/>
    <n v="120"/>
    <s v="BOL"/>
    <s v="101747"/>
    <x v="118"/>
    <s v="800782"/>
    <s v="FERRETERIA ZUMBA"/>
    <x v="12"/>
    <s v="FERRETERIA ZUMBA / VIA A QUEVEDO"/>
    <x v="14"/>
    <s v="O-Losrios-Quevedo"/>
    <m/>
    <x v="36"/>
    <x v="36"/>
    <s v="100014995"/>
    <s v="LLIQUIN MIGUEL ANGEL"/>
    <s v="ZEMU"/>
    <x v="44"/>
    <s v="2"/>
    <s v="Sin Pallet"/>
    <n v="0"/>
    <n v="0"/>
    <x v="0"/>
    <n v="10643.333000000001"/>
    <n v="6003.3329999999996"/>
    <n v="4640"/>
    <n v="123.6"/>
    <m/>
    <x v="34"/>
    <n v="17"/>
    <s v="17"/>
    <n v="6"/>
    <x v="0"/>
    <n v="1.03"/>
    <n v="20.599999999999998"/>
    <s v="TRANINTAGSA S.A."/>
    <n v="1014167"/>
    <s v="BENALCAZAR RUIZ LUIS EDUARDO"/>
    <x v="44"/>
  </r>
  <r>
    <n v="1002194929"/>
    <s v="UE01"/>
    <x v="1"/>
    <d v="1899-12-30T14:33:00"/>
    <x v="354"/>
    <s v="9000801948"/>
    <s v="012-022-00314389"/>
    <n v="1617.6"/>
    <n v="1813.66"/>
    <s v="ZPVN"/>
    <s v="40563360"/>
    <s v="0000389534"/>
    <n v="8002808381"/>
    <x v="263"/>
    <x v="4"/>
    <x v="4"/>
    <n v="240"/>
    <s v="BOL"/>
    <s v="101747"/>
    <x v="118"/>
    <s v="800782"/>
    <s v="FERRETERIA ZUMBA"/>
    <x v="12"/>
    <s v="FERRETERIA ZUMBA / VIA A QUEVEDO"/>
    <x v="14"/>
    <s v="O-Losrios-Quevedo"/>
    <n v="345"/>
    <x v="36"/>
    <x v="36"/>
    <s v="100014995"/>
    <s v="LLIQUIN MIGUEL ANGEL"/>
    <s v="ZEMU"/>
    <x v="44"/>
    <s v="2"/>
    <s v="Sin Pallet"/>
    <n v="0"/>
    <n v="0"/>
    <x v="0"/>
    <n v="16646.667000000001"/>
    <n v="12006.666999999999"/>
    <n v="4640"/>
    <n v="247.2"/>
    <m/>
    <x v="34"/>
    <n v="17"/>
    <s v="17"/>
    <n v="12"/>
    <x v="0"/>
    <n v="1.03"/>
    <n v="20.599999999999998"/>
    <s v="TRANINTAGSA S.A."/>
    <n v="1014167"/>
    <s v="BENALCAZAR RUIZ LUIS EDUARDO"/>
    <x v="44"/>
  </r>
  <r>
    <n v="1002194902"/>
    <s v="UE01"/>
    <x v="1"/>
    <d v="1899-12-30T14:35:00"/>
    <x v="355"/>
    <s v="9000801952"/>
    <s v="012-022-00314391"/>
    <n v="2487.6"/>
    <n v="2789.11"/>
    <s v="ZPVN"/>
    <s v="40563341"/>
    <s v="0000389517"/>
    <n v="8002808345"/>
    <x v="264"/>
    <x v="9"/>
    <x v="9"/>
    <n v="360"/>
    <s v="BOL"/>
    <s v="104071"/>
    <x v="119"/>
    <s v="810894"/>
    <s v="BODEGA POSTESAD"/>
    <x v="2"/>
    <s v="KM 24 VIA QUININDE MARGEN IZQUIERDO"/>
    <x v="89"/>
    <s v="O-Santodomingo -Vallehermoso"/>
    <n v="233"/>
    <x v="107"/>
    <x v="107"/>
    <s v="10000354"/>
    <s v="HARO HARO JORDAN JOSUE"/>
    <s v="ZEMU"/>
    <x v="149"/>
    <s v="2"/>
    <s v="Sin Pallet"/>
    <n v="0"/>
    <n v="0"/>
    <x v="0"/>
    <n v="27140"/>
    <n v="18040"/>
    <n v="9100"/>
    <n v="288"/>
    <m/>
    <x v="105"/>
    <n v="17"/>
    <s v="17"/>
    <n v="18"/>
    <x v="0"/>
    <n v="0.8"/>
    <n v="16"/>
    <s v="TRIMPESAS S.A."/>
    <n v="1013275"/>
    <s v="HARO RUIZ SIXTO RIGOBERTO"/>
    <x v="149"/>
  </r>
  <r>
    <n v="1002194969"/>
    <s v="UE01"/>
    <x v="1"/>
    <d v="1899-12-30T14:36:00"/>
    <x v="356"/>
    <s v="9000801953"/>
    <s v="012-022-00314392"/>
    <n v="2336.81"/>
    <n v="2620.0500000000002"/>
    <s v="ZPVN"/>
    <s v="40563355"/>
    <s v="0000389525"/>
    <n v="8002808431"/>
    <x v="265"/>
    <x v="4"/>
    <x v="4"/>
    <n v="360"/>
    <s v="BOL"/>
    <s v="101504"/>
    <x v="120"/>
    <s v="810729"/>
    <s v="FERRETERIA CHASSI LA MANA"/>
    <x v="26"/>
    <s v="CALLE MEDARDO ÁNGEL SILVA Y QUITO"/>
    <x v="39"/>
    <s v="O-Cotopaxi-Lamana"/>
    <n v="330"/>
    <x v="129"/>
    <x v="129"/>
    <s v="100014881"/>
    <s v="HARO VICENTE"/>
    <s v="ZEMU"/>
    <x v="186"/>
    <s v="2"/>
    <s v="Sin Pallet"/>
    <n v="0"/>
    <n v="0"/>
    <x v="0"/>
    <n v="27260"/>
    <n v="18000"/>
    <n v="9260"/>
    <n v="478.8"/>
    <m/>
    <x v="127"/>
    <n v="17"/>
    <s v="17"/>
    <n v="18"/>
    <x v="0"/>
    <n v="1.33"/>
    <n v="26.6"/>
    <s v="SANJOPAS S.A."/>
    <n v="1022361"/>
    <s v="ESCOBAR VILLARREAL JORGE FRANCISCO"/>
    <x v="186"/>
  </r>
  <r>
    <n v="1002194933"/>
    <s v="UE01"/>
    <x v="1"/>
    <d v="1899-12-30T14:39:00"/>
    <x v="357"/>
    <s v="9000801954"/>
    <s v="012-022-00314393"/>
    <n v="2209.16"/>
    <n v="2476.9299999999998"/>
    <s v="ZPVN"/>
    <s v="40563427"/>
    <s v="0000389628"/>
    <n v="8002808386"/>
    <x v="266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130"/>
    <x v="130"/>
    <s v="100014950"/>
    <s v="MONTESDEOCA JORGE"/>
    <s v="ZEMU"/>
    <x v="187"/>
    <s v="2"/>
    <s v="Sin Pallet"/>
    <n v="0"/>
    <n v="0"/>
    <x v="0"/>
    <n v="27220"/>
    <n v="18070"/>
    <n v="9150"/>
    <n v="158.4"/>
    <m/>
    <x v="128"/>
    <n v="17"/>
    <s v="17"/>
    <n v="18"/>
    <x v="0"/>
    <n v="0.44"/>
    <n v="8.8000000000000007"/>
    <s v="LIDENORTI S.A."/>
    <n v="1014151"/>
    <s v="VEGA RUIZ WILSON MARCELO"/>
    <x v="187"/>
  </r>
  <r>
    <n v="1002194936"/>
    <s v="UE01"/>
    <x v="1"/>
    <d v="1899-12-30T14:45:00"/>
    <x v="358"/>
    <s v="9000801955"/>
    <s v="012-022-00314394"/>
    <n v="3144"/>
    <n v="3525.07"/>
    <s v="ZPVN"/>
    <s v="40563383"/>
    <s v="0000389570"/>
    <n v="8002808389"/>
    <x v="267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71"/>
    <x v="71"/>
    <s v="100014863"/>
    <s v="MORAN MAURICIO"/>
    <s v="ZEMT"/>
    <x v="91"/>
    <s v="1"/>
    <s v="Con Pallet"/>
    <n v="0.05"/>
    <n v="24"/>
    <x v="0"/>
    <n v="39750"/>
    <n v="24060"/>
    <n v="15690"/>
    <n v="542.4"/>
    <m/>
    <x v="69"/>
    <n v="17"/>
    <s v="17"/>
    <n v="24"/>
    <x v="0"/>
    <n v="1.1299999999999999"/>
    <n v="22.599999999999998"/>
    <s v="LA ARMENIA S.A."/>
    <n v="1013556"/>
    <s v="RAMIREZ BAEZ FIDEL RAMIRO"/>
    <x v="91"/>
  </r>
  <r>
    <n v="1002194975"/>
    <s v="UE01"/>
    <x v="1"/>
    <d v="1899-12-30T14:50:00"/>
    <x v="359"/>
    <s v="9000801956"/>
    <s v="012-022-00314395"/>
    <n v="2494.8000000000002"/>
    <n v="2797.19"/>
    <s v="ZPVN"/>
    <s v="40563402"/>
    <s v="0000389577"/>
    <n v="8002808436"/>
    <x v="268"/>
    <x v="6"/>
    <x v="6"/>
    <n v="360"/>
    <s v="BOL"/>
    <s v="101780"/>
    <x v="56"/>
    <s v="807340"/>
    <s v="ECOFERRETERIA MARIANA DE JESUS"/>
    <x v="5"/>
    <s v="AV. MARIANO DE JESUS 10-74"/>
    <x v="5"/>
    <s v="O-Pichincha-Sangolqui"/>
    <n v="130"/>
    <x v="131"/>
    <x v="131"/>
    <s v="100020038"/>
    <s v="VIVAS ANDRES"/>
    <s v="ZEMU"/>
    <x v="188"/>
    <s v="2"/>
    <s v="Sin Pallet"/>
    <n v="0"/>
    <n v="0"/>
    <x v="0"/>
    <n v="27240"/>
    <n v="17980"/>
    <n v="9260"/>
    <n v="194.4"/>
    <m/>
    <x v="129"/>
    <n v="17"/>
    <s v="17"/>
    <n v="18"/>
    <x v="0"/>
    <n v="0.54"/>
    <n v="10.8"/>
    <s v="SETRAINCE"/>
    <n v="1013806"/>
    <s v="LOPEZ FREDY HERNAN"/>
    <x v="188"/>
  </r>
  <r>
    <n v="1002194965"/>
    <s v="UE01"/>
    <x v="1"/>
    <d v="1899-12-30T14:51:00"/>
    <x v="360"/>
    <s v="9000801722"/>
    <s v="013-020-00047716"/>
    <n v="3255.42"/>
    <n v="3650"/>
    <s v="ZPDF"/>
    <s v="70176203"/>
    <s v="0000389543"/>
    <n v="8002808426"/>
    <x v="269"/>
    <x v="3"/>
    <x v="3"/>
    <n v="500"/>
    <s v="BOL"/>
    <s v="103778"/>
    <x v="72"/>
    <s v="807655"/>
    <s v="OBRA CASCALES"/>
    <x v="53"/>
    <s v="AV. QUITO E 45"/>
    <x v="91"/>
    <s v="O-Sucumbios-Cascales"/>
    <m/>
    <x v="132"/>
    <x v="132"/>
    <s v="10004750"/>
    <s v="ESPINOZA QUINTEROS KEVIN EDUARDO"/>
    <s v="ZETT"/>
    <x v="189"/>
    <s v="2"/>
    <s v="Sin Pallet"/>
    <n v="0"/>
    <n v="0"/>
    <x v="0"/>
    <n v="34492.879000000001"/>
    <n v="25037.879000000001"/>
    <n v="9455"/>
    <n v="755"/>
    <m/>
    <x v="130"/>
    <n v="17"/>
    <s v="17"/>
    <n v="25"/>
    <x v="0"/>
    <n v="1.51"/>
    <n v="30.2"/>
    <s v="TRANSPORTE PROPIO"/>
    <n v="1024814"/>
    <s v="ALEJANDRO CEVALLOS ELIJIO GERMAN"/>
    <x v="189"/>
  </r>
  <r>
    <n v="1002194965"/>
    <s v="UE01"/>
    <x v="1"/>
    <d v="1899-12-30T14:51:00"/>
    <x v="361"/>
    <s v="9000801723"/>
    <s v="013-020-00047717"/>
    <n v="1082.71"/>
    <n v="1213.95"/>
    <s v="ZPDF"/>
    <s v="70176205"/>
    <s v="0000389544"/>
    <n v="8002808427"/>
    <x v="269"/>
    <x v="4"/>
    <x v="4"/>
    <n v="160"/>
    <s v="BOL"/>
    <s v="103778"/>
    <x v="72"/>
    <s v="807655"/>
    <s v="OBRA CASCALES"/>
    <x v="53"/>
    <s v="AV. QUITO E 45"/>
    <x v="91"/>
    <s v="O-Sucumbios-Cascales"/>
    <n v="506"/>
    <x v="132"/>
    <x v="132"/>
    <s v="10004750"/>
    <s v="ESPINOZA QUINTEROS KEVIN EDUARDO"/>
    <s v="ZETT"/>
    <x v="189"/>
    <s v="2"/>
    <s v="Sin Pallet"/>
    <n v="0"/>
    <n v="0"/>
    <x v="0"/>
    <n v="17467.120999999999"/>
    <n v="8012.1210000000001"/>
    <n v="9455"/>
    <n v="241.6"/>
    <m/>
    <x v="130"/>
    <n v="17"/>
    <s v="17"/>
    <n v="8"/>
    <x v="0"/>
    <n v="1.51"/>
    <n v="30.2"/>
    <s v="TRANSPORTE PROPIO"/>
    <n v="1024814"/>
    <s v="ALEJANDRO CEVALLOS ELIJIO GERMAN"/>
    <x v="189"/>
  </r>
  <r>
    <n v="1002194970"/>
    <s v="UE01"/>
    <x v="1"/>
    <d v="1899-12-30T15:04:00"/>
    <x v="362"/>
    <s v="9000801957"/>
    <s v="012-022-00314396"/>
    <n v="2138.4"/>
    <n v="2397.59"/>
    <s v="ZPVN"/>
    <s v="40563430"/>
    <s v="0000389632"/>
    <n v="8002808432"/>
    <x v="270"/>
    <x v="3"/>
    <x v="3"/>
    <n v="360"/>
    <s v="BOL"/>
    <s v="101664"/>
    <x v="8"/>
    <s v="802632"/>
    <s v="ZAMBRANO MANZABA TAYRON LENIN"/>
    <x v="12"/>
    <s v="AV WALTER ANDRADE Y DECIMA ESQUINA"/>
    <x v="14"/>
    <s v="O-Losrios-Quevedo"/>
    <n v="345"/>
    <x v="102"/>
    <x v="102"/>
    <s v="100021206"/>
    <s v="OBANDO ADRIAN"/>
    <s v="ZEMU"/>
    <x v="142"/>
    <s v="2"/>
    <s v="Sin Pallet"/>
    <n v="0"/>
    <n v="0"/>
    <x v="0"/>
    <n v="27060"/>
    <n v="18060"/>
    <n v="9000"/>
    <n v="370.8"/>
    <m/>
    <x v="100"/>
    <n v="17"/>
    <s v="17"/>
    <n v="18"/>
    <x v="0"/>
    <n v="1.03"/>
    <n v="20.6"/>
    <s v="LA ARMENIA S.A."/>
    <n v="1021912"/>
    <s v="TAPIA MEJIA GEOVANNY FRANCISCO"/>
    <x v="142"/>
  </r>
  <r>
    <n v="1002195029"/>
    <s v="UE01"/>
    <x v="1"/>
    <d v="1899-12-30T15:13:00"/>
    <x v="363"/>
    <s v="9000801958"/>
    <s v="012-022-00314397"/>
    <n v="2365.1999999999998"/>
    <n v="2651.87"/>
    <s v="ZPVN"/>
    <s v="40563415"/>
    <s v="0000389607"/>
    <n v="8002808500"/>
    <x v="271"/>
    <x v="3"/>
    <x v="3"/>
    <n v="360"/>
    <s v="BOL"/>
    <s v="10002798"/>
    <x v="122"/>
    <s v="807524"/>
    <s v="BODEGA ENCAFERRE"/>
    <x v="2"/>
    <s v="EUDOMILIO PIEDRA"/>
    <x v="92"/>
    <s v="O-Santodomingo -Elesfuerzo"/>
    <n v="265"/>
    <x v="50"/>
    <x v="50"/>
    <s v="10007864"/>
    <s v="AREVALO AYALA MANUEL ARCESIO"/>
    <s v="ZEMU"/>
    <x v="65"/>
    <s v="2"/>
    <s v="Sin Pallet"/>
    <n v="0"/>
    <n v="0"/>
    <x v="0"/>
    <n v="27220"/>
    <n v="18030"/>
    <n v="9190"/>
    <n v="345.6"/>
    <m/>
    <x v="48"/>
    <n v="17"/>
    <s v="17"/>
    <n v="18"/>
    <x v="0"/>
    <n v="0.96000000000000008"/>
    <n v="19.200000000000003"/>
    <s v="TRIMPESAS S.A."/>
    <n v="1013766"/>
    <s v="MORALES RUIZ EDGAR MAURICIO"/>
    <x v="65"/>
  </r>
  <r>
    <n v="1002194934"/>
    <s v="UE01"/>
    <x v="1"/>
    <d v="1899-12-30T15:19:00"/>
    <x v="364"/>
    <s v="9000801832"/>
    <s v="013-020-00047718"/>
    <n v="2432.56"/>
    <n v="2727.4"/>
    <s v="ZPDF"/>
    <s v="70176214"/>
    <s v="0000389586"/>
    <n v="8002808387"/>
    <x v="272"/>
    <x v="6"/>
    <x v="6"/>
    <n v="360"/>
    <s v="BOL"/>
    <s v="103008"/>
    <x v="94"/>
    <s v="806205"/>
    <s v="FERRETERIA VARELA"/>
    <x v="1"/>
    <s v="ANTONIO HERRERA N26-169 Y SANGURIMA"/>
    <x v="93"/>
    <s v="O-Pichincha-Belisarioquevedo"/>
    <n v="103"/>
    <x v="133"/>
    <x v="133"/>
    <s v="100014955"/>
    <s v="VELASCO LUIS"/>
    <s v="ZEMU"/>
    <x v="190"/>
    <s v="2"/>
    <s v="Sin Pallet"/>
    <n v="0"/>
    <n v="0"/>
    <x v="0"/>
    <n v="27240"/>
    <n v="18020"/>
    <n v="9220"/>
    <n v="162"/>
    <m/>
    <x v="131"/>
    <n v="17"/>
    <s v="17"/>
    <n v="18"/>
    <x v="0"/>
    <n v="0.45"/>
    <n v="9"/>
    <s v="RUTAS COTACACHENSES S.A."/>
    <n v="10005626"/>
    <s v="BENALCAZAR DE LA CRUZ CRISTIAN ROBE"/>
    <x v="190"/>
  </r>
  <r>
    <n v="1002195023"/>
    <s v="UE01"/>
    <x v="1"/>
    <d v="1899-12-30T15:25:00"/>
    <x v="365"/>
    <s v="9000801963"/>
    <s v="012-022-00314398"/>
    <n v="2390"/>
    <n v="2679.68"/>
    <s v="ZPVN"/>
    <s v="40563392"/>
    <s v="P000032054"/>
    <n v="8002808492"/>
    <x v="273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30"/>
    <n v="9310"/>
    <n v="183.6"/>
    <m/>
    <x v="7"/>
    <n v="17"/>
    <s v="17"/>
    <n v="18"/>
    <x v="0"/>
    <n v="0.51"/>
    <n v="10.199999999999999"/>
    <s v="TRANSPORTE PROPIO"/>
    <n v="1013388"/>
    <s v="CAMPAÑA MALDONADO BLANCA CECILIA"/>
    <x v="89"/>
  </r>
  <r>
    <n v="1002195057"/>
    <s v="UE01"/>
    <x v="1"/>
    <d v="1899-12-30T15:25:00"/>
    <x v="366"/>
    <s v=""/>
    <s v=""/>
    <n v="0"/>
    <n v="0"/>
    <s v="ZPRC"/>
    <s v="2500107830"/>
    <s v="P000031978"/>
    <n v="8002808529"/>
    <x v="274"/>
    <x v="2"/>
    <x v="2"/>
    <n v="30.89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7320"/>
    <n v="30890"/>
    <n v="16430"/>
    <n v="0"/>
    <m/>
    <x v="3"/>
    <n v="17"/>
    <s v="17"/>
    <n v="30.89"/>
    <x v="0"/>
    <n v="0"/>
    <n v="0"/>
    <s v="UNICON S.A."/>
    <n v="1014412"/>
    <s v="UNION DE CONCRETERAS UNICON UCUE"/>
    <x v="97"/>
  </r>
  <r>
    <n v="1002194983"/>
    <s v="UE01"/>
    <x v="1"/>
    <d v="1899-12-30T15:28:00"/>
    <x v="367"/>
    <s v="9000801965"/>
    <s v="012-022-00314399"/>
    <n v="4271.16"/>
    <n v="4788.8500000000004"/>
    <s v="ZPVN"/>
    <s v="40563314"/>
    <s v="P000032021"/>
    <n v="8002808443"/>
    <x v="275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49890"/>
    <n v="32970"/>
    <n v="16920"/>
    <n v="620.4"/>
    <m/>
    <x v="56"/>
    <n v="17"/>
    <s v="17"/>
    <n v="33"/>
    <x v="0"/>
    <n v="0.94"/>
    <n v="18.8"/>
    <s v="TRANSPORTE PROPIO"/>
    <n v="1017790"/>
    <s v="PANIMBOZA CHAMBA NANCY PAULINA"/>
    <x v="73"/>
  </r>
  <r>
    <n v="1002195024"/>
    <s v="UE01"/>
    <x v="1"/>
    <d v="1899-12-30T15:30:00"/>
    <x v="368"/>
    <s v="9000801966"/>
    <s v="012-022-00314400"/>
    <n v="3211.2"/>
    <n v="3600.41"/>
    <s v="ZPVN"/>
    <s v="40563451"/>
    <s v="P000032062"/>
    <n v="8002808494"/>
    <x v="276"/>
    <x v="3"/>
    <x v="3"/>
    <n v="480"/>
    <s v="BOL"/>
    <s v="101495"/>
    <x v="123"/>
    <s v="800869"/>
    <s v="FERRETERIA BALCAZAR"/>
    <x v="54"/>
    <s v="ALEJANDRO LABAKA S/N Y JAIME ROLDOS"/>
    <x v="94"/>
    <s v="O-Orellana-Lajoyadelossacch"/>
    <n v="371"/>
    <x v="41"/>
    <x v="41"/>
    <s v="100018027"/>
    <s v="CABRERA ALFREDO"/>
    <s v="ZEMT"/>
    <x v="50"/>
    <s v="1"/>
    <s v="Con Pallet"/>
    <n v="0.05"/>
    <n v="24"/>
    <x v="0"/>
    <n v="39170"/>
    <n v="24050"/>
    <n v="15120"/>
    <n v="580.79999999999995"/>
    <m/>
    <x v="39"/>
    <n v="17"/>
    <s v="17"/>
    <n v="24"/>
    <x v="0"/>
    <n v="1.21"/>
    <n v="24.2"/>
    <s v="LIDENORTI S.A."/>
    <n v="1020579"/>
    <s v="CABRERA RECALDE ALFREDO RAYMUNDO"/>
    <x v="50"/>
  </r>
  <r>
    <n v="1002195056"/>
    <s v="UE01"/>
    <x v="1"/>
    <d v="1899-12-30T15:36:00"/>
    <x v="369"/>
    <s v="9000801968"/>
    <s v="012-022-00314401"/>
    <n v="4549.2"/>
    <n v="5100.59"/>
    <s v="ZPVN"/>
    <s v="40563362"/>
    <s v="P000032042"/>
    <n v="8002808528"/>
    <x v="277"/>
    <x v="6"/>
    <x v="6"/>
    <n v="680"/>
    <s v="BOL"/>
    <s v="103671"/>
    <x v="0"/>
    <s v="805251"/>
    <s v="FERRETERIA SANTA CLARA"/>
    <x v="0"/>
    <s v="PANAMERICANA NORTE - VIA A TULCAN"/>
    <x v="0"/>
    <s v="O-Carchi-Julioandrade"/>
    <n v="131"/>
    <x v="0"/>
    <x v="0"/>
    <s v="100019271"/>
    <s v="MANOSALVAS MILTON"/>
    <s v="ZETT"/>
    <x v="61"/>
    <s v="2"/>
    <s v="Sin Pallet"/>
    <n v="0"/>
    <n v="0"/>
    <x v="0"/>
    <n v="50340"/>
    <n v="34080"/>
    <n v="16260"/>
    <n v="360.4"/>
    <m/>
    <x v="0"/>
    <n v="17"/>
    <s v="17"/>
    <n v="34"/>
    <x v="0"/>
    <n v="0.52999999999999992"/>
    <n v="10.6"/>
    <s v="TRANSPORTE PROPIO"/>
    <n v="1013643"/>
    <s v="POZO TARUPI MARCELO JAVIER"/>
    <x v="61"/>
  </r>
  <r>
    <n v="1002194935"/>
    <s v="UE01"/>
    <x v="1"/>
    <d v="1899-12-30T15:43:00"/>
    <x v="370"/>
    <s v="9000801970"/>
    <s v="012-022-00314402"/>
    <n v="3259.87"/>
    <n v="3654.98"/>
    <s v="ZPVN"/>
    <s v="40563384"/>
    <s v="0000389567"/>
    <n v="8002808388"/>
    <x v="278"/>
    <x v="6"/>
    <x v="6"/>
    <n v="480"/>
    <s v="BOL"/>
    <s v="101514"/>
    <x v="62"/>
    <s v="801282"/>
    <s v="BODEGA DELGADO LUIS - MAÑOSCA"/>
    <x v="1"/>
    <s v="AV REPUBLICA OE3-323 Y MAÑOSCA"/>
    <x v="46"/>
    <s v="O-Pichincha-Rumipamba"/>
    <n v="103"/>
    <x v="39"/>
    <x v="39"/>
    <s v="100014935"/>
    <s v="MENDEZ EDMUNDO"/>
    <s v="ZEMT"/>
    <x v="191"/>
    <s v="1"/>
    <s v="Con Pallet"/>
    <n v="0.05"/>
    <n v="24"/>
    <x v="0"/>
    <n v="38690"/>
    <n v="24090"/>
    <n v="14600"/>
    <n v="216"/>
    <m/>
    <x v="37"/>
    <n v="17"/>
    <s v="17"/>
    <n v="24"/>
    <x v="0"/>
    <n v="0.45"/>
    <n v="9"/>
    <s v="TRANSLOBOL S.A."/>
    <n v="1014100"/>
    <s v="SIGUENZA PARRA FROILAN ALEJANDRO"/>
    <x v="191"/>
  </r>
  <r>
    <n v="1002195085"/>
    <s v="UE01"/>
    <x v="1"/>
    <d v="1899-12-30T15:46:00"/>
    <x v="371"/>
    <s v="9000801973"/>
    <s v="012-022-00314405"/>
    <n v="272.83999999999997"/>
    <n v="305.91000000000003"/>
    <s v="ZPVN"/>
    <s v="40563472"/>
    <s v="0000389701"/>
    <n v="8002808565"/>
    <x v="279"/>
    <x v="7"/>
    <x v="7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5090"/>
    <n v="2006.6669999999999"/>
    <n v="3083.3330000000001"/>
    <n v="13.2"/>
    <m/>
    <x v="23"/>
    <n v="17"/>
    <s v="17"/>
    <n v="2"/>
    <x v="0"/>
    <n v="0.32999999999999996"/>
    <n v="6.6"/>
    <s v="TRANSPORTE PROPIO"/>
    <n v="1021616"/>
    <s v="PERUGACHI SALCEDO HECTOR PATRICIO"/>
    <x v="29"/>
  </r>
  <r>
    <n v="1002195085"/>
    <s v="UE01"/>
    <x v="1"/>
    <d v="1899-12-30T15:46:00"/>
    <x v="372"/>
    <s v="9000801971"/>
    <s v="012-022-00314403"/>
    <n v="250.27"/>
    <n v="280.60000000000002"/>
    <s v="ZPVN"/>
    <s v="40563472"/>
    <s v="0000389700"/>
    <n v="8002808567"/>
    <x v="279"/>
    <x v="5"/>
    <x v="5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5089.9989999999998"/>
    <n v="2006.6659999999999"/>
    <n v="3083.3330000000001"/>
    <n v="13.2"/>
    <m/>
    <x v="23"/>
    <n v="17"/>
    <s v="17"/>
    <n v="2"/>
    <x v="0"/>
    <n v="0.32999999999999996"/>
    <n v="6.6"/>
    <s v="TRANSPORTE PROPIO"/>
    <n v="1021616"/>
    <s v="PERUGACHI SALCEDO HECTOR PATRICIO"/>
    <x v="29"/>
  </r>
  <r>
    <n v="1002195085"/>
    <s v="UE01"/>
    <x v="1"/>
    <d v="1899-12-30T15:46:00"/>
    <x v="373"/>
    <s v="9000801972"/>
    <s v="012-022-00314404"/>
    <n v="1901.59"/>
    <n v="2132.0700000000002"/>
    <s v="ZPVN"/>
    <s v="40563472"/>
    <s v="0000389699"/>
    <n v="8002808566"/>
    <x v="279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7130"/>
    <n v="14046.666999999999"/>
    <n v="3083.3330000000001"/>
    <n v="92.4"/>
    <m/>
    <x v="23"/>
    <n v="17"/>
    <s v="17"/>
    <n v="14"/>
    <x v="0"/>
    <n v="0.33"/>
    <n v="6.6000000000000005"/>
    <s v="TRANSPORTE PROPIO"/>
    <n v="1021616"/>
    <s v="PERUGACHI SALCEDO HECTOR PATRICIO"/>
    <x v="29"/>
  </r>
  <r>
    <n v="1002195080"/>
    <s v="UE01"/>
    <x v="1"/>
    <d v="1899-12-30T15:50:00"/>
    <x v="374"/>
    <s v="9000777804"/>
    <s v="013-020-00046025"/>
    <n v="1600.43"/>
    <n v="1794.41"/>
    <s v="ZPDF"/>
    <s v="70170316"/>
    <s v="0000389677"/>
    <n v="8002808558"/>
    <x v="280"/>
    <x v="7"/>
    <x v="7"/>
    <n v="240"/>
    <s v="BOL"/>
    <s v="101715"/>
    <x v="43"/>
    <s v="801809"/>
    <s v="MULTIFERRETERIA"/>
    <x v="51"/>
    <s v="PANAMERICANA NORTE VIA IBARRA Y"/>
    <x v="83"/>
    <s v="O-Imbabura-Ant.Ante.(Atuntaqu"/>
    <m/>
    <x v="134"/>
    <x v="134"/>
    <s v="100015025"/>
    <s v="ARCINIEGA OSWALDO"/>
    <s v="ZEMT"/>
    <x v="192"/>
    <s v="1"/>
    <s v="Con Pallet"/>
    <n v="0.05"/>
    <n v="12"/>
    <x v="0"/>
    <n v="17303.332999999999"/>
    <n v="12040"/>
    <n v="5263.3329999999996"/>
    <n v="38.4"/>
    <m/>
    <x v="132"/>
    <n v="17"/>
    <s v="17"/>
    <n v="12"/>
    <x v="0"/>
    <n v="0.16"/>
    <n v="3.1999999999999997"/>
    <s v="LIDENORTI S.A."/>
    <n v="1013581"/>
    <s v="BARRERA GALLEGOS FRANKLIN GUILLERMO"/>
    <x v="192"/>
  </r>
  <r>
    <n v="1002195080"/>
    <s v="UE01"/>
    <x v="1"/>
    <d v="1899-12-30T15:50:00"/>
    <x v="375"/>
    <s v="9000780027"/>
    <s v="013-020-00046213"/>
    <n v="242.7"/>
    <n v="272.12"/>
    <s v="ZPDF"/>
    <s v="70170866"/>
    <s v="0000389679"/>
    <n v="8002808559"/>
    <x v="280"/>
    <x v="5"/>
    <x v="5"/>
    <n v="40"/>
    <s v="BOL"/>
    <s v="101715"/>
    <x v="43"/>
    <s v="801809"/>
    <s v="MULTIFERRETERIA"/>
    <x v="51"/>
    <s v="PANAMERICANA NORTE VIA IBARRA Y"/>
    <x v="83"/>
    <s v="O-Imbabura-Ant.Ante.(Atuntaqu"/>
    <m/>
    <x v="134"/>
    <x v="134"/>
    <s v="100015025"/>
    <s v="ARCINIEGA OSWALDO"/>
    <s v="ZEMT"/>
    <x v="192"/>
    <s v="1"/>
    <s v="Con Pallet"/>
    <n v="0.05"/>
    <n v="2"/>
    <x v="0"/>
    <n v="7270"/>
    <n v="2006.6669999999999"/>
    <n v="5263.3329999999996"/>
    <n v="6.4"/>
    <m/>
    <x v="132"/>
    <n v="17"/>
    <s v="17"/>
    <n v="2"/>
    <x v="0"/>
    <n v="0.16"/>
    <n v="3.2"/>
    <s v="LIDENORTI S.A."/>
    <n v="1013581"/>
    <s v="BARRERA GALLEGOS FRANKLIN GUILLERMO"/>
    <x v="192"/>
  </r>
  <r>
    <n v="1002195080"/>
    <s v="UE01"/>
    <x v="1"/>
    <d v="1899-12-30T15:50:00"/>
    <x v="376"/>
    <s v="9000779397"/>
    <s v="013-020-00046182"/>
    <n v="1213.52"/>
    <n v="1360.61"/>
    <s v="ZPDF"/>
    <s v="70170700"/>
    <s v="0000389678"/>
    <n v="8002808560"/>
    <x v="280"/>
    <x v="5"/>
    <x v="5"/>
    <n v="20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10"/>
    <x v="0"/>
    <n v="15296.665999999999"/>
    <n v="10033.333000000001"/>
    <n v="5263.3329999999996"/>
    <n v="32"/>
    <m/>
    <x v="132"/>
    <n v="17"/>
    <s v="17"/>
    <n v="10"/>
    <x v="0"/>
    <n v="0.16"/>
    <n v="3.2"/>
    <s v="LIDENORTI S.A."/>
    <n v="1013581"/>
    <s v="BARRERA GALLEGOS FRANKLIN GUILLERMO"/>
    <x v="192"/>
  </r>
  <r>
    <n v="1002194966"/>
    <s v="UE01"/>
    <x v="1"/>
    <d v="1899-12-30T15:57:00"/>
    <x v="377"/>
    <s v="9000801852"/>
    <s v="013-020-00047719"/>
    <n v="4166.9399999999996"/>
    <n v="4672"/>
    <s v="ZPDF"/>
    <s v="70176216"/>
    <s v="0000389605"/>
    <n v="8002808428"/>
    <x v="281"/>
    <x v="3"/>
    <x v="3"/>
    <n v="640"/>
    <s v="BOL"/>
    <s v="105068"/>
    <x v="124"/>
    <s v="806593"/>
    <s v="BODEGA PRINCIPAL"/>
    <x v="36"/>
    <s v="BARRIO EL PORTAL"/>
    <x v="55"/>
    <s v="O-Sucumbios-Lagoagrio"/>
    <n v="469"/>
    <x v="51"/>
    <x v="51"/>
    <s v="100014928"/>
    <s v="INLAGO RODRIGO"/>
    <s v="ZETT"/>
    <x v="66"/>
    <s v="2"/>
    <s v="Sin Pallet"/>
    <n v="0"/>
    <n v="0"/>
    <x v="0"/>
    <n v="50130"/>
    <n v="32080"/>
    <n v="18050"/>
    <n v="889.6"/>
    <m/>
    <x v="49"/>
    <n v="17"/>
    <s v="17"/>
    <n v="32"/>
    <x v="0"/>
    <n v="1.3900000000000001"/>
    <n v="27.8"/>
    <s v="TRANSCARLONISA"/>
    <n v="1014153"/>
    <s v="INLAGO ANDRANGO LUIS RODRIGO"/>
    <x v="66"/>
  </r>
  <r>
    <n v="1002195086"/>
    <s v="UE01"/>
    <x v="1"/>
    <d v="1899-12-30T16:00:00"/>
    <x v="378"/>
    <s v=""/>
    <s v=""/>
    <n v="0"/>
    <n v="0"/>
    <s v="ZPRC"/>
    <s v="2500107850"/>
    <s v="0000389616"/>
    <n v="8002808568"/>
    <x v="28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080"/>
    <n v="32030"/>
    <n v="18050"/>
    <n v="288"/>
    <m/>
    <x v="96"/>
    <n v="17"/>
    <s v="17"/>
    <n v="32"/>
    <x v="0"/>
    <n v="0.45"/>
    <n v="9"/>
    <s v="TRANSPORTE PROPIO"/>
    <n v="1014509"/>
    <s v="COMERCIAL MICHELENA S.A."/>
    <x v="138"/>
  </r>
  <r>
    <n v="1002195101"/>
    <s v="UE01"/>
    <x v="1"/>
    <d v="1899-12-30T16:15:00"/>
    <x v="379"/>
    <s v="9000801982"/>
    <s v="012-022-00314406"/>
    <n v="2484"/>
    <n v="2785.08"/>
    <s v="ZPVN"/>
    <s v="40563473"/>
    <s v="P000032065"/>
    <n v="8002808585"/>
    <x v="283"/>
    <x v="6"/>
    <x v="6"/>
    <n v="360"/>
    <s v="BOL"/>
    <s v="102835"/>
    <x v="102"/>
    <s v="803599"/>
    <s v="FERRICENTRO REDONDEL"/>
    <x v="8"/>
    <s v="CALLE ROCA Y COLLAHUAZO"/>
    <x v="8"/>
    <s v="O-Imbabura-Otavalo"/>
    <n v="8"/>
    <x v="66"/>
    <x v="66"/>
    <s v="100014865"/>
    <s v="LANDI LUIS"/>
    <s v="ZEMU"/>
    <x v="83"/>
    <s v="2"/>
    <s v="Sin Pallet"/>
    <n v="0"/>
    <n v="0"/>
    <x v="0"/>
    <n v="27290"/>
    <n v="18010"/>
    <n v="9280"/>
    <n v="32.4"/>
    <m/>
    <x v="64"/>
    <n v="17"/>
    <s v="17"/>
    <n v="18"/>
    <x v="0"/>
    <n v="0.09"/>
    <n v="1.7999999999999998"/>
    <s v="TRANSVOLCA S.A."/>
    <n v="1023077"/>
    <s v="JIMENEZ ICAZA HENRY ELADIO"/>
    <x v="83"/>
  </r>
  <r>
    <n v="1002195079"/>
    <s v="UE01"/>
    <x v="1"/>
    <d v="1899-12-30T16:20:00"/>
    <x v="380"/>
    <s v="9000801984"/>
    <s v="012-022-00314408"/>
    <n v="1074.83"/>
    <n v="1205.1099999999999"/>
    <s v="ZPVN"/>
    <s v="40563440"/>
    <s v="P000032061"/>
    <n v="8002808557"/>
    <x v="284"/>
    <x v="7"/>
    <x v="7"/>
    <n v="160"/>
    <s v="BOL"/>
    <s v="101779"/>
    <x v="85"/>
    <s v="802071"/>
    <s v="BODEGA SORIA"/>
    <x v="1"/>
    <s v="INTEROCEANICA LOTE 7"/>
    <x v="61"/>
    <s v="O-Pichincha-Puembo"/>
    <m/>
    <x v="97"/>
    <x v="97"/>
    <s v="100014919"/>
    <s v="GRANDA ANIBAL"/>
    <s v="ZEMT"/>
    <x v="137"/>
    <s v="1"/>
    <s v="Con Pallet"/>
    <n v="0.05"/>
    <n v="8"/>
    <x v="0"/>
    <n v="15755"/>
    <n v="8010"/>
    <n v="7745"/>
    <n v="68.8"/>
    <m/>
    <x v="95"/>
    <n v="17"/>
    <s v="17"/>
    <n v="8"/>
    <x v="0"/>
    <n v="0.43"/>
    <n v="8.6"/>
    <s v="LIDENORTI S.A."/>
    <n v="1014052"/>
    <s v="ANDRADE TORRES JORGE PATRICIO"/>
    <x v="137"/>
  </r>
  <r>
    <n v="1002195079"/>
    <s v="UE01"/>
    <x v="1"/>
    <d v="1899-12-30T16:20:00"/>
    <x v="381"/>
    <s v="9000801983"/>
    <s v="012-022-00314407"/>
    <n v="2140.21"/>
    <n v="2399.62"/>
    <s v="ZPVN"/>
    <s v="40563439"/>
    <s v="P000032060"/>
    <n v="8002808556"/>
    <x v="284"/>
    <x v="6"/>
    <x v="6"/>
    <n v="320"/>
    <s v="BOL"/>
    <s v="101779"/>
    <x v="85"/>
    <s v="802071"/>
    <s v="BODEGA SORIA"/>
    <x v="1"/>
    <s v="INTEROCEANICA LOTE 7"/>
    <x v="61"/>
    <s v="O-Pichincha-Puembo"/>
    <n v="110"/>
    <x v="97"/>
    <x v="97"/>
    <s v="100014919"/>
    <s v="GRANDA ANIBAL"/>
    <s v="ZEMT"/>
    <x v="137"/>
    <s v="1"/>
    <s v="Con Pallet"/>
    <n v="0.05"/>
    <n v="16"/>
    <x v="0"/>
    <n v="23765"/>
    <n v="16020"/>
    <n v="7745"/>
    <n v="137.6"/>
    <m/>
    <x v="95"/>
    <n v="17"/>
    <s v="17"/>
    <n v="16"/>
    <x v="0"/>
    <n v="0.43"/>
    <n v="8.6"/>
    <s v="LIDENORTI S.A."/>
    <n v="1014052"/>
    <s v="ANDRADE TORRES JORGE PATRICIO"/>
    <x v="137"/>
  </r>
  <r>
    <n v="1002194892"/>
    <s v="UE01"/>
    <x v="1"/>
    <d v="1899-12-30T16:24:00"/>
    <x v="382"/>
    <s v="9000801986"/>
    <s v="012-022-00314409"/>
    <n v="4514.3999999999996"/>
    <n v="5061.58"/>
    <s v="ZPVN"/>
    <s v="40563346"/>
    <s v="0000389522"/>
    <n v="8002808333"/>
    <x v="285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35"/>
    <x v="135"/>
    <s v="100015055"/>
    <s v="ALQUINGA BYRON"/>
    <s v="ZETT"/>
    <x v="193"/>
    <s v="2"/>
    <s v="Sin Pallet"/>
    <n v="0"/>
    <n v="0"/>
    <x v="0"/>
    <n v="50710"/>
    <n v="33020"/>
    <n v="17690"/>
    <n v="574.20000000000005"/>
    <m/>
    <x v="133"/>
    <n v="17"/>
    <s v="17"/>
    <n v="33"/>
    <x v="0"/>
    <n v="0.87000000000000011"/>
    <n v="17.400000000000002"/>
    <s v="ALQUINGA &amp; ALQUINGA"/>
    <n v="1020877"/>
    <s v="ALQUINGA LUCERO BYRON EDUARDO"/>
    <x v="193"/>
  </r>
  <r>
    <n v="1002195125"/>
    <s v="UE01"/>
    <x v="1"/>
    <d v="1899-12-30T16:34:00"/>
    <x v="383"/>
    <s v="9000801989"/>
    <s v="012-022-00314410"/>
    <n v="4537.37"/>
    <n v="5087.32"/>
    <s v="ZPVN"/>
    <s v="40563417"/>
    <s v="P000032058"/>
    <n v="8002808615"/>
    <x v="286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1120"/>
    <n v="34060"/>
    <n v="17060"/>
    <n v="299.2"/>
    <m/>
    <x v="32"/>
    <n v="17"/>
    <s v="17"/>
    <n v="34"/>
    <x v="0"/>
    <n v="0.44"/>
    <n v="8.7999999999999989"/>
    <s v="TRANSPORTE PROPIO"/>
    <n v="1024381"/>
    <s v="BALCAZAR GORDON ALEJANDRO"/>
    <x v="42"/>
  </r>
  <r>
    <n v="1002195107"/>
    <s v="UE01"/>
    <x v="1"/>
    <d v="1899-12-30T16:36:00"/>
    <x v="384"/>
    <s v="9000801951"/>
    <s v="013-020-00047721"/>
    <n v="1008.64"/>
    <n v="1130.9000000000001"/>
    <s v="ZPDF"/>
    <s v="70176251"/>
    <s v="0000389674"/>
    <n v="8002808591"/>
    <x v="287"/>
    <x v="3"/>
    <x v="3"/>
    <n v="160"/>
    <s v="BOL"/>
    <s v="105068"/>
    <x v="124"/>
    <s v="810511"/>
    <s v="PDV­ BORJA"/>
    <x v="55"/>
    <s v="CALLE VICTOR MONTENEGRO"/>
    <x v="95"/>
    <s v="O-Napo-Quijos(Baeza)"/>
    <m/>
    <x v="106"/>
    <x v="106"/>
    <s v="100019455"/>
    <s v="ORDONEZ ISAIAS"/>
    <s v="ZEMU"/>
    <x v="169"/>
    <s v="2"/>
    <s v="Sin Pallet"/>
    <n v="0"/>
    <n v="0"/>
    <x v="0"/>
    <n v="12535.556"/>
    <n v="7995.5559999999996"/>
    <n v="4540"/>
    <n v="100.8"/>
    <m/>
    <x v="104"/>
    <n v="17"/>
    <s v="17"/>
    <n v="8"/>
    <x v="0"/>
    <n v="0.63"/>
    <n v="12.6"/>
    <s v="LA ARMENIA S.A."/>
    <n v="1021623"/>
    <s v="VILLARREAL HIGUERA FERNANDO SALVADO"/>
    <x v="169"/>
  </r>
  <r>
    <n v="1002195107"/>
    <s v="UE01"/>
    <x v="1"/>
    <d v="1899-12-30T16:36:00"/>
    <x v="385"/>
    <s v="9000801950"/>
    <s v="013-020-00047720"/>
    <n v="1312.02"/>
    <n v="1471.04"/>
    <s v="ZPDF"/>
    <s v="70176253"/>
    <s v="0000389675"/>
    <n v="8002808592"/>
    <x v="287"/>
    <x v="4"/>
    <x v="4"/>
    <n v="200"/>
    <s v="BOL"/>
    <s v="105068"/>
    <x v="124"/>
    <s v="810511"/>
    <s v="PDV­ BORJA"/>
    <x v="55"/>
    <s v="CALLE VICTOR MONTENEGRO"/>
    <x v="95"/>
    <s v="O-Napo-Quijos(Baeza)"/>
    <n v="173"/>
    <x v="106"/>
    <x v="106"/>
    <s v="100019455"/>
    <s v="ORDONEZ ISAIAS"/>
    <s v="ZEMU"/>
    <x v="169"/>
    <s v="2"/>
    <s v="Sin Pallet"/>
    <n v="0"/>
    <n v="0"/>
    <x v="0"/>
    <n v="14534.444"/>
    <n v="9994.4439999999995"/>
    <n v="4540"/>
    <n v="126"/>
    <m/>
    <x v="104"/>
    <n v="17"/>
    <s v="17"/>
    <n v="10"/>
    <x v="0"/>
    <n v="0.63"/>
    <n v="12.6"/>
    <s v="LA ARMENIA S.A."/>
    <n v="1021623"/>
    <s v="VILLARREAL HIGUERA FERNANDO SALVADO"/>
    <x v="169"/>
  </r>
  <r>
    <n v="1002195106"/>
    <s v="UE01"/>
    <x v="1"/>
    <d v="1899-12-30T16:42:00"/>
    <x v="386"/>
    <s v="9000801995"/>
    <s v="012-022-00314411"/>
    <n v="2545.1999999999998"/>
    <n v="2853.69"/>
    <s v="ZPVN"/>
    <s v="40563459"/>
    <s v="0000389668"/>
    <n v="8002808590"/>
    <x v="288"/>
    <x v="4"/>
    <x v="4"/>
    <n v="360"/>
    <s v="BOL"/>
    <s v="103526"/>
    <x v="125"/>
    <s v="804991"/>
    <s v="URBANIZACION BONA TERRA"/>
    <x v="22"/>
    <s v="VIA A ATACAMES PASANDO &quot;Y  EL LEON"/>
    <x v="32"/>
    <s v="O-Esmeraldas-Esmeraldas"/>
    <n v="388"/>
    <x v="116"/>
    <x v="116"/>
    <s v="100014941"/>
    <s v="JACOME PAUL"/>
    <s v="ZEMU"/>
    <x v="161"/>
    <s v="2"/>
    <s v="Sin Pallet"/>
    <n v="0"/>
    <n v="0"/>
    <x v="0"/>
    <n v="27000"/>
    <n v="18000"/>
    <n v="9000"/>
    <n v="381.6"/>
    <m/>
    <x v="114"/>
    <n v="17"/>
    <s v="17"/>
    <n v="18"/>
    <x v="0"/>
    <n v="1.06"/>
    <n v="21.200000000000003"/>
    <s v="TRAPSA C.A."/>
    <n v="1014289"/>
    <s v="JACOME ECHEVERRIA PEDRO PAUL"/>
    <x v="161"/>
  </r>
  <r>
    <n v="1002194895"/>
    <s v="UE01"/>
    <x v="1"/>
    <d v="1899-12-30T16:49:00"/>
    <x v="387"/>
    <s v="9000801996"/>
    <s v="012-022-00314412"/>
    <n v="4514.3999999999996"/>
    <n v="5061.58"/>
    <s v="ZPVN"/>
    <s v="40563348"/>
    <s v="0000389523"/>
    <n v="8002808338"/>
    <x v="289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83"/>
    <x v="83"/>
    <s v="100015006"/>
    <s v="RIVERA JOSE LUIS"/>
    <s v="ZETT"/>
    <x v="113"/>
    <s v="2"/>
    <s v="Sin Pallet"/>
    <n v="0"/>
    <n v="0"/>
    <x v="0"/>
    <n v="51060"/>
    <n v="33030"/>
    <n v="18030"/>
    <n v="574.20000000000005"/>
    <m/>
    <x v="81"/>
    <n v="17"/>
    <s v="17"/>
    <n v="33"/>
    <x v="0"/>
    <n v="0.87000000000000011"/>
    <n v="17.400000000000002"/>
    <s v="LIDENORTI S.A."/>
    <n v="1013539"/>
    <s v="VALENCIA BENAVIDES GUSTAVO PLUTARCO"/>
    <x v="113"/>
  </r>
  <r>
    <n v="1002195110"/>
    <s v="UE01"/>
    <x v="1"/>
    <d v="1899-12-30T16:55:00"/>
    <x v="388"/>
    <s v=""/>
    <s v=""/>
    <n v="0"/>
    <n v="0"/>
    <s v="ZPRC"/>
    <s v="2500107852"/>
    <s v="0000389670"/>
    <n v="8002808596"/>
    <x v="290"/>
    <x v="3"/>
    <x v="3"/>
    <n v="360"/>
    <s v="BOL"/>
    <s v="101487"/>
    <x v="93"/>
    <s v="809451"/>
    <s v="ALCIVAR CEDEÑO CLARA MARGARITA"/>
    <x v="47"/>
    <s v="AV CARLOS ALBERTO ARAY"/>
    <x v="74"/>
    <s v="O-Manabi-Chone"/>
    <n v="396"/>
    <x v="13"/>
    <x v="13"/>
    <s v="100014839"/>
    <s v="MALDONADO WILZON"/>
    <s v="ZEMU"/>
    <x v="15"/>
    <s v="2"/>
    <s v="Sin Pallet"/>
    <n v="0"/>
    <n v="0"/>
    <x v="0"/>
    <n v="27190"/>
    <n v="18030"/>
    <n v="9160"/>
    <n v="385.2"/>
    <m/>
    <x v="13"/>
    <n v="17"/>
    <s v="17"/>
    <n v="18"/>
    <x v="0"/>
    <n v="1.07"/>
    <n v="21.4"/>
    <s v="ALQUINGA&amp;ALQUINGA"/>
    <n v="10003460"/>
    <s v="MALDONADO LASSO WILZON GUIDO"/>
    <x v="15"/>
  </r>
  <r>
    <n v="1002195123"/>
    <s v="UE01"/>
    <x v="1"/>
    <d v="1899-12-30T17:00:00"/>
    <x v="389"/>
    <s v="9000801998"/>
    <s v="012-022-00314414"/>
    <n v="1320"/>
    <n v="1479.99"/>
    <s v="ZPVN"/>
    <s v="40563484"/>
    <s v="0000389709"/>
    <n v="8002808611"/>
    <x v="291"/>
    <x v="3"/>
    <x v="3"/>
    <n v="200"/>
    <s v="BOL"/>
    <s v="101859"/>
    <x v="126"/>
    <s v="802389"/>
    <s v="SAN LUCAS"/>
    <x v="16"/>
    <s v="CORONEL DONOSO S/N Y ELIAS ESCOBAR"/>
    <x v="22"/>
    <s v="O-Pichincha-Pedrovicentemald."/>
    <m/>
    <x v="136"/>
    <x v="136"/>
    <s v="100016550"/>
    <s v="JACOME ARTURO"/>
    <s v="ZEMU"/>
    <x v="194"/>
    <s v="2"/>
    <s v="Sin Pallet"/>
    <n v="0"/>
    <n v="0"/>
    <x v="0"/>
    <n v="14606.111000000001"/>
    <n v="10011.111000000001"/>
    <n v="4595"/>
    <n v="142"/>
    <m/>
    <x v="134"/>
    <n v="17"/>
    <s v="17"/>
    <n v="10"/>
    <x v="0"/>
    <n v="0.71"/>
    <n v="14.2"/>
    <s v="LIDENORTI S.A."/>
    <n v="1014323"/>
    <s v="JACOME AGUIRRE CARLOS ARTURO"/>
    <x v="194"/>
  </r>
  <r>
    <n v="1002195123"/>
    <s v="UE01"/>
    <x v="1"/>
    <d v="1899-12-30T17:00:00"/>
    <x v="390"/>
    <s v="9000801997"/>
    <s v="012-022-00314413"/>
    <n v="1081.5999999999999"/>
    <n v="1212.69"/>
    <s v="ZPVN"/>
    <s v="40563484"/>
    <s v="0000389708"/>
    <n v="8002808612"/>
    <x v="291"/>
    <x v="4"/>
    <x v="4"/>
    <n v="160"/>
    <s v="BOL"/>
    <s v="101859"/>
    <x v="126"/>
    <s v="802389"/>
    <s v="SAN LUCAS"/>
    <x v="16"/>
    <s v="CORONEL DONOSO S/N Y ELIAS ESCOBAR"/>
    <x v="22"/>
    <s v="O-Pichincha-Pedrovicentemald."/>
    <n v="210"/>
    <x v="136"/>
    <x v="136"/>
    <s v="100016550"/>
    <s v="JACOME ARTURO"/>
    <s v="ZEMU"/>
    <x v="194"/>
    <s v="2"/>
    <s v="Sin Pallet"/>
    <n v="0"/>
    <n v="0"/>
    <x v="0"/>
    <n v="12603.888999999999"/>
    <n v="8008.8890000000001"/>
    <n v="4595"/>
    <n v="113.6"/>
    <m/>
    <x v="134"/>
    <n v="17"/>
    <s v="17"/>
    <n v="8"/>
    <x v="0"/>
    <n v="0.71"/>
    <n v="14.2"/>
    <s v="LIDENORTI S.A."/>
    <n v="1014323"/>
    <s v="JACOME AGUIRRE CARLOS ARTURO"/>
    <x v="194"/>
  </r>
  <r>
    <n v="1002194909"/>
    <s v="UE01"/>
    <x v="1"/>
    <d v="1899-12-30T17:04:00"/>
    <x v="391"/>
    <s v="9000802002"/>
    <s v="012-022-00314415"/>
    <n v="4446.68"/>
    <n v="4985.6400000000003"/>
    <s v="ZPVN"/>
    <s v="40563349"/>
    <s v="0000389537"/>
    <n v="8002808354"/>
    <x v="292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76"/>
    <x v="76"/>
    <s v="100015030"/>
    <s v="CASTRO MARCO"/>
    <s v="ZETT"/>
    <x v="195"/>
    <s v="2"/>
    <s v="Sin Pallet"/>
    <n v="0"/>
    <n v="0"/>
    <x v="0"/>
    <n v="50430"/>
    <n v="33020"/>
    <n v="17410"/>
    <n v="574.20000000000005"/>
    <m/>
    <x v="74"/>
    <n v="17"/>
    <s v="17"/>
    <n v="33"/>
    <x v="0"/>
    <n v="0.87000000000000011"/>
    <n v="17.400000000000002"/>
    <s v="LIDENORTI S.A."/>
    <n v="1013592"/>
    <s v="VALENCIA BENAVIDES GLADYS RUBY"/>
    <x v="195"/>
  </r>
  <r>
    <n v="1002195167"/>
    <s v="UE01"/>
    <x v="1"/>
    <d v="1899-12-30T17:09:00"/>
    <x v="392"/>
    <s v="9000802003"/>
    <s v="012-022-00314416"/>
    <n v="3791.74"/>
    <n v="4251.32"/>
    <s v="ZPVN"/>
    <s v="40563435"/>
    <s v="0000389645"/>
    <n v="8002808668"/>
    <x v="293"/>
    <x v="2"/>
    <x v="2"/>
    <n v="30.9"/>
    <s v="T"/>
    <s v="10006962"/>
    <x v="127"/>
    <s v="810367"/>
    <s v="GRANEL BODEGA PRINCIPAL"/>
    <x v="27"/>
    <s v="CALLE F Y CALLE 4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300"/>
    <n v="30900"/>
    <n v="19400"/>
    <n v="446.81"/>
    <m/>
    <x v="73"/>
    <n v="17"/>
    <s v="17"/>
    <n v="30.9"/>
    <x v="0"/>
    <n v="14.459870550161813"/>
    <n v="14.459870550161813"/>
    <s v="J.V. TRANSPREMIUN CIA.LTDA"/>
    <n v="1013906"/>
    <s v="VALLEJOS VILLEGAS SAUL EDUARDO"/>
    <x v="108"/>
  </r>
  <r>
    <n v="1002195147"/>
    <s v="UE01"/>
    <x v="1"/>
    <d v="1899-12-30T17:14:00"/>
    <x v="393"/>
    <s v="9000802005"/>
    <s v="012-022-00314418"/>
    <n v="1070.0999999999999"/>
    <n v="1199.8"/>
    <s v="ZPVN"/>
    <s v="40563485"/>
    <s v="0000389715"/>
    <n v="8002808641"/>
    <x v="294"/>
    <x v="6"/>
    <x v="6"/>
    <n v="160"/>
    <s v="BOL"/>
    <s v="101779"/>
    <x v="85"/>
    <s v="802071"/>
    <s v="BODEGA SORIA"/>
    <x v="1"/>
    <s v="INTEROCEANICA LOTE 7"/>
    <x v="61"/>
    <s v="O-Pichincha-Puembo"/>
    <m/>
    <x v="121"/>
    <x v="121"/>
    <s v="100014999"/>
    <s v="TUTILLO SEGUNDO"/>
    <s v="ZEMU"/>
    <x v="182"/>
    <s v="2"/>
    <s v="Sin Pallet"/>
    <n v="0"/>
    <n v="0"/>
    <x v="0"/>
    <n v="12535"/>
    <n v="8000"/>
    <n v="4535"/>
    <n v="68.8"/>
    <m/>
    <x v="119"/>
    <n v="17"/>
    <s v="17"/>
    <n v="8"/>
    <x v="0"/>
    <n v="0.43"/>
    <n v="8.6"/>
    <s v="LIDENORTI S.A."/>
    <n v="1013565"/>
    <s v="ESPARZA ESPINOZA JIMMY ERNESTO"/>
    <x v="182"/>
  </r>
  <r>
    <n v="1002195147"/>
    <s v="UE01"/>
    <x v="1"/>
    <d v="1899-12-30T17:14:00"/>
    <x v="394"/>
    <s v="9000802004"/>
    <s v="012-022-00314417"/>
    <n v="1337.63"/>
    <n v="1499.76"/>
    <s v="ZPVN"/>
    <s v="40563487"/>
    <s v="0000389714"/>
    <n v="8002808642"/>
    <x v="294"/>
    <x v="6"/>
    <x v="6"/>
    <n v="200"/>
    <s v="BOL"/>
    <s v="101779"/>
    <x v="85"/>
    <s v="803595"/>
    <s v="OBRA PIFO"/>
    <x v="1"/>
    <s v="GONZALO PIZARRO E IGNACIO JARRIN"/>
    <x v="82"/>
    <s v="O-Pichincha-Pifo"/>
    <n v="102"/>
    <x v="121"/>
    <x v="121"/>
    <s v="100014999"/>
    <s v="TUTILLO SEGUNDO"/>
    <s v="ZEMU"/>
    <x v="182"/>
    <s v="2"/>
    <s v="Sin Pallet"/>
    <n v="0"/>
    <n v="0"/>
    <x v="0"/>
    <n v="14535"/>
    <n v="10000"/>
    <n v="4535"/>
    <n v="86"/>
    <m/>
    <x v="119"/>
    <n v="17"/>
    <s v="17"/>
    <n v="10"/>
    <x v="0"/>
    <n v="0.43"/>
    <n v="8.6"/>
    <s v="LIDENORTI S.A."/>
    <n v="1013565"/>
    <s v="ESPARZA ESPINOZA JIMMY ERNESTO"/>
    <x v="182"/>
  </r>
  <r>
    <n v="1002195136"/>
    <s v="UE01"/>
    <x v="1"/>
    <d v="1899-12-30T17:18:00"/>
    <x v="395"/>
    <s v=""/>
    <s v=""/>
    <n v="0"/>
    <n v="0"/>
    <s v="ZPRC"/>
    <s v="2500107855"/>
    <s v="P000032068"/>
    <n v="8002808630"/>
    <x v="295"/>
    <x v="7"/>
    <x v="7"/>
    <n v="360"/>
    <s v="BOL"/>
    <s v="101633"/>
    <x v="15"/>
    <s v="803189"/>
    <s v="SACOS BODEGA LASSO"/>
    <x v="6"/>
    <s v="PANAMERICANA NORTE"/>
    <x v="6"/>
    <s v="O-Cotopaxi-Lasso"/>
    <n v="178"/>
    <x v="16"/>
    <x v="16"/>
    <s v="100022266"/>
    <s v="CALDERON REYES SEGUNDO JORGE"/>
    <s v="ZEMU"/>
    <x v="21"/>
    <s v="2"/>
    <s v="Sin Pallet"/>
    <n v="0"/>
    <n v="0"/>
    <x v="0"/>
    <n v="27140"/>
    <n v="18040"/>
    <n v="9100"/>
    <n v="248.4"/>
    <m/>
    <x v="16"/>
    <n v="17"/>
    <s v="17"/>
    <n v="18"/>
    <x v="0"/>
    <n v="0.69000000000000006"/>
    <n v="13.8"/>
    <s v="LA ARMENIA S.A."/>
    <n v="1020060"/>
    <s v="FUERTES RUEDA HUGO BALDOMERO"/>
    <x v="21"/>
  </r>
  <r>
    <n v="1002195121"/>
    <s v="UE01"/>
    <x v="1"/>
    <d v="1899-12-30T17:20:00"/>
    <x v="396"/>
    <s v="9000802006"/>
    <s v="012-022-00314419"/>
    <n v="2462.4"/>
    <n v="2760.86"/>
    <s v="ZPVN"/>
    <s v="40563461"/>
    <s v="0000389703"/>
    <n v="8002808609"/>
    <x v="296"/>
    <x v="4"/>
    <x v="4"/>
    <n v="360"/>
    <s v="BOL"/>
    <s v="103851"/>
    <x v="128"/>
    <s v="805605"/>
    <s v="BODEGA MINA SAN ANTONIO"/>
    <x v="41"/>
    <s v="CALLE 07 ENTRADA VIRGEN CISNE"/>
    <x v="64"/>
    <s v="O-SantoDomingo-LaCondordia"/>
    <n v="233"/>
    <x v="33"/>
    <x v="33"/>
    <s v="10006961"/>
    <s v="CUSHCAGUA SALAZAR JOSE MANUEL"/>
    <s v="ZEMU"/>
    <x v="111"/>
    <s v="2"/>
    <s v="Sin Pallet"/>
    <n v="0"/>
    <n v="0"/>
    <x v="0"/>
    <n v="27000"/>
    <n v="18000"/>
    <n v="9000"/>
    <n v="277.2"/>
    <m/>
    <x v="31"/>
    <n v="17"/>
    <s v="17"/>
    <n v="18"/>
    <x v="0"/>
    <n v="0.77"/>
    <n v="15.399999999999999"/>
    <s v="CIAPRUTE S.A."/>
    <n v="1022019"/>
    <s v="ENRIQUEZ LARA ORLANDO DANILO"/>
    <x v="111"/>
  </r>
  <r>
    <n v="1002195164"/>
    <s v="UE01"/>
    <x v="1"/>
    <d v="1899-12-30T17:26:00"/>
    <x v="397"/>
    <s v="9000802009"/>
    <s v="012-022-00314420"/>
    <n v="4053.36"/>
    <n v="4544.6499999999996"/>
    <s v="ZPVN"/>
    <s v="40563408"/>
    <s v="0000389610"/>
    <n v="8002808664"/>
    <x v="297"/>
    <x v="2"/>
    <x v="2"/>
    <n v="32.049999999999997"/>
    <s v="T"/>
    <s v="101736"/>
    <x v="129"/>
    <s v="800784"/>
    <s v="DESTINO GRANEL.,"/>
    <x v="27"/>
    <s v="VIA A QUITO PASO LATERAL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600"/>
    <n v="32050"/>
    <n v="18550"/>
    <n v="656.38"/>
    <m/>
    <x v="78"/>
    <n v="17"/>
    <s v="17"/>
    <n v="32.049999999999997"/>
    <x v="0"/>
    <n v="20.479875195007804"/>
    <n v="20.479875195007804"/>
    <s v="CASTRO HERMANOS S.A."/>
    <n v="1013576"/>
    <s v="CASTRO SALGADO LUCIO OSWALDO"/>
    <x v="109"/>
  </r>
  <r>
    <n v="1002195241"/>
    <s v="UE01"/>
    <x v="1"/>
    <d v="1899-12-30T17:27:00"/>
    <x v="398"/>
    <s v="9000802014"/>
    <s v="012-022-00314422"/>
    <n v="1159.54"/>
    <n v="1300.08"/>
    <s v="ZPVN"/>
    <s v="40563426"/>
    <s v="0000389624"/>
    <n v="8002808746"/>
    <x v="298"/>
    <x v="7"/>
    <x v="7"/>
    <n v="180"/>
    <s v="BOL"/>
    <s v="101720"/>
    <x v="59"/>
    <s v="801091"/>
    <s v="BODEGA COMERCIAL LOS NEVADOS MATRIZ"/>
    <x v="6"/>
    <s v="AV. MARCO SUBIA Y CALLE TUNGURAHUA"/>
    <x v="17"/>
    <s v="O-Cotopaxi-Latacunga"/>
    <m/>
    <x v="109"/>
    <x v="109"/>
    <s v="100020988"/>
    <s v="AGUALONGO KLEVER"/>
    <s v="ZEMU"/>
    <x v="152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  <n v="1018470"/>
    <s v="COMERCIAL LOS NEVADOS"/>
    <x v="152"/>
  </r>
  <r>
    <n v="1002195241"/>
    <s v="UE01"/>
    <x v="1"/>
    <d v="1899-12-30T17:27:00"/>
    <x v="399"/>
    <s v="9000802013"/>
    <s v="012-022-00314421"/>
    <n v="1193.4000000000001"/>
    <n v="1338.05"/>
    <s v="ZPVN"/>
    <s v="40563338"/>
    <s v="0000389535"/>
    <n v="8002808747"/>
    <x v="298"/>
    <x v="6"/>
    <x v="6"/>
    <n v="18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  <n v="1018470"/>
    <s v="COMERCIAL LOS NEVADOS"/>
    <x v="152"/>
  </r>
  <r>
    <n v="1002195192"/>
    <s v="UE01"/>
    <x v="1"/>
    <d v="1899-12-30T17:30:00"/>
    <x v="400"/>
    <s v="9000802016"/>
    <s v="012-022-00314424"/>
    <n v="1560"/>
    <n v="1749.08"/>
    <s v="ZPVN"/>
    <s v="40563495"/>
    <s v="0000389727"/>
    <n v="8002808694"/>
    <x v="299"/>
    <x v="3"/>
    <x v="3"/>
    <n v="240"/>
    <s v="BOL"/>
    <s v="104200"/>
    <x v="131"/>
    <s v="806180"/>
    <s v="FERRETENE BODEGA PROPIA"/>
    <x v="34"/>
    <s v="TENIENTE HUGO ORTIZ"/>
    <x v="51"/>
    <s v="O-Pastaza-Elpuyo"/>
    <m/>
    <x v="119"/>
    <x v="119"/>
    <s v="100014836"/>
    <s v="PERUGACHI PEDRO"/>
    <s v="ZEMU"/>
    <x v="166"/>
    <s v="2"/>
    <s v="Sin Pallet"/>
    <n v="0"/>
    <n v="0"/>
    <x v="0"/>
    <n v="16568.332999999999"/>
    <n v="12013.333000000001"/>
    <n v="4555"/>
    <n v="259.2"/>
    <m/>
    <x v="117"/>
    <n v="17"/>
    <s v="17"/>
    <n v="12"/>
    <x v="0"/>
    <n v="1.0799999999999998"/>
    <n v="21.599999999999998"/>
    <s v="TRIMPESAS S.A."/>
    <n v="1014277"/>
    <s v="PERUGACHI PANAMA PEDRO CESAR"/>
    <x v="166"/>
  </r>
  <r>
    <n v="1002195192"/>
    <s v="UE01"/>
    <x v="1"/>
    <d v="1899-12-30T17:30:00"/>
    <x v="401"/>
    <s v="9000802015"/>
    <s v="012-022-00314423"/>
    <n v="811.2"/>
    <n v="909.52"/>
    <s v="ZPVN"/>
    <s v="40563495"/>
    <s v="0000389726"/>
    <n v="8002808695"/>
    <x v="299"/>
    <x v="4"/>
    <x v="4"/>
    <n v="120"/>
    <s v="BOL"/>
    <s v="104200"/>
    <x v="131"/>
    <s v="806180"/>
    <s v="FERRETENE BODEGA PROPIA"/>
    <x v="34"/>
    <s v="TENIENTE HUGO ORTIZ"/>
    <x v="51"/>
    <s v="O-Pastaza-Elpuyo"/>
    <n v="337"/>
    <x v="119"/>
    <x v="119"/>
    <s v="100014836"/>
    <s v="PERUGACHI PEDRO"/>
    <s v="ZEMU"/>
    <x v="166"/>
    <s v="2"/>
    <s v="Sin Pallet"/>
    <n v="0"/>
    <n v="0"/>
    <x v="0"/>
    <n v="10561.666999999999"/>
    <n v="6006.6670000000004"/>
    <n v="4555"/>
    <n v="129.6"/>
    <m/>
    <x v="117"/>
    <n v="17"/>
    <s v="17"/>
    <n v="6"/>
    <x v="0"/>
    <n v="1.0799999999999998"/>
    <n v="21.599999999999998"/>
    <s v="TRIMPESAS S.A."/>
    <n v="1014277"/>
    <s v="PERUGACHI PANAMA PEDRO CESAR"/>
    <x v="166"/>
  </r>
  <r>
    <n v="1002195124"/>
    <s v="UE01"/>
    <x v="1"/>
    <d v="1899-12-30T17:35:00"/>
    <x v="402"/>
    <s v="9000802019"/>
    <s v="012-022-00314426"/>
    <n v="758.84"/>
    <n v="850.82"/>
    <s v="ZPVN"/>
    <s v="40563481"/>
    <s v="P000032067"/>
    <n v="8002808613"/>
    <x v="300"/>
    <x v="3"/>
    <x v="3"/>
    <n v="120"/>
    <s v="BOL"/>
    <s v="101627"/>
    <x v="49"/>
    <s v="803840"/>
    <s v="LOCAL PORTOVIEJO"/>
    <x v="40"/>
    <s v="CALLE A EDUCADORES Y AMIGOS"/>
    <x v="59"/>
    <s v="O-Manabi-Portoviejo"/>
    <m/>
    <x v="39"/>
    <x v="39"/>
    <s v="100014979"/>
    <s v="REALPE RICARDO"/>
    <s v="ZEMU"/>
    <x v="156"/>
    <s v="2"/>
    <s v="Sin Pallet"/>
    <n v="0"/>
    <n v="0"/>
    <x v="0"/>
    <n v="10495"/>
    <n v="6000"/>
    <n v="4495"/>
    <n v="138"/>
    <m/>
    <x v="37"/>
    <n v="17"/>
    <s v="17"/>
    <n v="6"/>
    <x v="0"/>
    <n v="1.1499999999999999"/>
    <n v="23"/>
    <s v="TRANSPIONER S.A."/>
    <n v="1014100"/>
    <s v="SIGUENZA PARRA FROILAN ALEJANDRO"/>
    <x v="156"/>
  </r>
  <r>
    <n v="1002195124"/>
    <s v="UE01"/>
    <x v="1"/>
    <d v="1899-12-30T17:35:00"/>
    <x v="403"/>
    <s v="9000802018"/>
    <s v="012-022-00314425"/>
    <n v="1579.15"/>
    <n v="1770.56"/>
    <s v="ZPVN"/>
    <s v="40563480"/>
    <s v="P000032066"/>
    <n v="8002808614"/>
    <x v="300"/>
    <x v="4"/>
    <x v="4"/>
    <n v="240"/>
    <s v="BOL"/>
    <s v="101627"/>
    <x v="49"/>
    <s v="803840"/>
    <s v="LOCAL PORTOVIEJO"/>
    <x v="40"/>
    <s v="CALLE A EDUCADORES Y AMIGO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6495"/>
    <n v="12000"/>
    <n v="4495"/>
    <n v="276"/>
    <m/>
    <x v="37"/>
    <n v="17"/>
    <s v="17"/>
    <n v="12"/>
    <x v="0"/>
    <n v="1.1499999999999999"/>
    <n v="23"/>
    <s v="TRANSPIONER S.A."/>
    <n v="1014100"/>
    <s v="SIGUENZA PARRA FROILAN ALEJANDRO"/>
    <x v="156"/>
  </r>
  <r>
    <n v="1002195128"/>
    <s v="UE01"/>
    <x v="1"/>
    <d v="1899-12-30T17:44:00"/>
    <x v="404"/>
    <s v="9000802023"/>
    <s v="012-022-00314427"/>
    <n v="2307.6"/>
    <n v="2587.29"/>
    <s v="ZPVN"/>
    <s v="40563390"/>
    <s v="0000389571"/>
    <n v="8002808618"/>
    <x v="301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88"/>
    <x v="88"/>
    <s v="10003590"/>
    <s v="CUAYCAL TACUNGA JORGE ANIBAL"/>
    <s v="ZEMU"/>
    <x v="120"/>
    <s v="2"/>
    <s v="Sin Pallet"/>
    <n v="0"/>
    <n v="0"/>
    <x v="0"/>
    <n v="27050"/>
    <n v="18040"/>
    <n v="9010"/>
    <n v="370.8"/>
    <m/>
    <x v="86"/>
    <n v="17"/>
    <s v="17"/>
    <n v="18"/>
    <x v="0"/>
    <n v="1.03"/>
    <n v="20.6"/>
    <s v="TRANSSJQ S.A."/>
    <n v="1014104"/>
    <s v="CORDOVA MEDIAVILLA ANDERSON OMAR"/>
    <x v="120"/>
  </r>
  <r>
    <n v="1002195182"/>
    <s v="UE01"/>
    <x v="1"/>
    <d v="1899-12-30T17:47:00"/>
    <x v="405"/>
    <s v="9000802026"/>
    <s v="012-022-00314429"/>
    <n v="1560"/>
    <n v="1749.08"/>
    <s v="ZPVN"/>
    <s v="40563502"/>
    <s v="0000389733"/>
    <n v="8002808683"/>
    <x v="302"/>
    <x v="3"/>
    <x v="3"/>
    <n v="240"/>
    <s v="BOL"/>
    <s v="101688"/>
    <x v="23"/>
    <s v="801266"/>
    <s v="BOD.CORDOVA ALTAMIRA"/>
    <x v="15"/>
    <s v="ELOY ALFARO S/N Y SALINAS NAPO, TEN"/>
    <x v="21"/>
    <s v="O-Napo-Tena"/>
    <m/>
    <x v="104"/>
    <x v="104"/>
    <s v="100019779"/>
    <s v="BARBA REINALDO"/>
    <s v="ZETT"/>
    <x v="145"/>
    <s v="1"/>
    <s v="Con Pallet"/>
    <n v="0.05"/>
    <n v="12"/>
    <x v="0"/>
    <n v="21267.5"/>
    <n v="12007.5"/>
    <n v="9260"/>
    <n v="216"/>
    <m/>
    <x v="102"/>
    <n v="17"/>
    <s v="17"/>
    <n v="12"/>
    <x v="0"/>
    <n v="0.9"/>
    <n v="18"/>
    <s v="TRANSSJQ S.A."/>
    <n v="1013719"/>
    <s v="GARCES OSWALDO GERMAN"/>
    <x v="145"/>
  </r>
  <r>
    <n v="1002195182"/>
    <s v="UE01"/>
    <x v="1"/>
    <d v="1899-12-30T17:47:00"/>
    <x v="406"/>
    <s v="9000802025"/>
    <s v="012-022-00314428"/>
    <n v="2708"/>
    <n v="3036.23"/>
    <s v="ZPVN"/>
    <s v="40563502"/>
    <s v="0000389732"/>
    <n v="8002808682"/>
    <x v="302"/>
    <x v="4"/>
    <x v="4"/>
    <n v="400"/>
    <s v="BOL"/>
    <s v="101688"/>
    <x v="23"/>
    <s v="801266"/>
    <s v="BOD.CORDOVA ALTAMIRA"/>
    <x v="15"/>
    <s v="ELOY ALFARO S/N Y SALINAS NAPO, TEN"/>
    <x v="21"/>
    <s v="O-Napo-Tena"/>
    <n v="258"/>
    <x v="104"/>
    <x v="104"/>
    <s v="100019779"/>
    <s v="BARBA REINALDO"/>
    <s v="ZETT"/>
    <x v="145"/>
    <s v="1"/>
    <s v="Con Pallet"/>
    <n v="0.05"/>
    <n v="20"/>
    <x v="0"/>
    <n v="29272.5"/>
    <n v="20012.5"/>
    <n v="9260"/>
    <n v="360"/>
    <m/>
    <x v="102"/>
    <n v="17"/>
    <s v="17"/>
    <n v="20"/>
    <x v="0"/>
    <n v="0.9"/>
    <n v="18"/>
    <s v="TRANSSJQ S.A."/>
    <n v="1013719"/>
    <s v="GARCES OSWALDO GERMAN"/>
    <x v="145"/>
  </r>
  <r>
    <n v="1002195168"/>
    <s v="UE01"/>
    <x v="1"/>
    <d v="1899-12-30T17:51:00"/>
    <x v="407"/>
    <s v=""/>
    <s v=""/>
    <n v="0"/>
    <n v="0"/>
    <s v="ZPRC"/>
    <s v="2500107342"/>
    <s v="0000389671"/>
    <n v="8002808669"/>
    <x v="303"/>
    <x v="2"/>
    <x v="2"/>
    <n v="31.36"/>
    <s v="T"/>
    <s v="101580"/>
    <x v="133"/>
    <s v="801461"/>
    <s v="PLANTA DE HORMIGON"/>
    <x v="27"/>
    <s v="C.ALASKA Y VIA A RIOBAMBA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0440"/>
    <n v="31360"/>
    <n v="19080"/>
    <n v="642.25"/>
    <m/>
    <x v="78"/>
    <n v="17"/>
    <s v="17"/>
    <n v="31.36"/>
    <x v="0"/>
    <n v="20.479910714285715"/>
    <n v="20.479910714285715"/>
    <s v="CASTRO HERMANOS S.A."/>
    <n v="1013576"/>
    <s v="CASTRO SALGADO LUCIO OSWALDO"/>
    <x v="105"/>
  </r>
  <r>
    <n v="1002195237"/>
    <s v="UE01"/>
    <x v="1"/>
    <d v="1899-12-30T17:56:00"/>
    <x v="408"/>
    <s v="9000802035"/>
    <s v="012-022-00314430"/>
    <n v="4507.8"/>
    <n v="5054.18"/>
    <s v="ZPVN"/>
    <s v="40563508"/>
    <s v="0000389745"/>
    <n v="8002808743"/>
    <x v="304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72"/>
    <x v="72"/>
    <s v="100014825"/>
    <s v="MEJIA ARMANDO"/>
    <s v="ZETT"/>
    <x v="93"/>
    <s v="2"/>
    <s v="Sin Pallet"/>
    <n v="0"/>
    <n v="0"/>
    <x v="0"/>
    <n v="50270"/>
    <n v="33080"/>
    <n v="17190"/>
    <n v="382.8"/>
    <m/>
    <x v="70"/>
    <n v="17"/>
    <s v="17"/>
    <n v="33"/>
    <x v="0"/>
    <n v="0.58000000000000007"/>
    <n v="11.6"/>
    <s v="LIDENORTI S.A."/>
    <n v="1013538"/>
    <s v="ROSERO TAFUR JOSE STALIN"/>
    <x v="93"/>
  </r>
  <r>
    <n v="1002195186"/>
    <s v="UE01"/>
    <x v="1"/>
    <d v="1899-12-30T18:15:00"/>
    <x v="409"/>
    <s v=""/>
    <s v=""/>
    <n v="0"/>
    <n v="0"/>
    <s v="ZPRC"/>
    <s v="2500107856"/>
    <s v="0000389719"/>
    <n v="8002808688"/>
    <x v="30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1"/>
    <x v="71"/>
    <s v="100014908"/>
    <s v="GIACOMETTI CRISTHIAN"/>
    <s v="ZETT"/>
    <x v="116"/>
    <s v="4"/>
    <s v="Pallet Cortesia"/>
    <n v="0"/>
    <n v="0"/>
    <x v="0"/>
    <n v="49500"/>
    <n v="32020"/>
    <n v="17480"/>
    <n v="288"/>
    <m/>
    <x v="69"/>
    <n v="17"/>
    <s v="17"/>
    <n v="32"/>
    <x v="0"/>
    <n v="0.45"/>
    <n v="9"/>
    <s v="LA ARMENIA S.A."/>
    <n v="1013556"/>
    <s v="RAMIREZ BAEZ FIDEL RAMIRO"/>
    <x v="116"/>
  </r>
  <r>
    <n v="1002195190"/>
    <s v="UE01"/>
    <x v="1"/>
    <d v="1899-12-30T18:21:00"/>
    <x v="410"/>
    <s v="9000802041"/>
    <s v="012-022-00314431"/>
    <n v="4745.3999999999996"/>
    <n v="5320.58"/>
    <s v="ZPVN"/>
    <s v="40563398"/>
    <s v="0000389575"/>
    <n v="8002808692"/>
    <x v="306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137"/>
    <x v="137"/>
    <s v="100014983"/>
    <s v="GUEVARA DIEGO"/>
    <s v="ZETT"/>
    <x v="196"/>
    <s v="2"/>
    <s v="Sin Pallet"/>
    <n v="0"/>
    <n v="0"/>
    <x v="0"/>
    <n v="50870"/>
    <n v="33100"/>
    <n v="17770"/>
    <n v="125.4"/>
    <m/>
    <x v="135"/>
    <n v="17"/>
    <s v="17"/>
    <n v="33"/>
    <x v="0"/>
    <n v="0.19"/>
    <n v="3.8000000000000003"/>
    <s v="CALDECARGO CIA"/>
    <n v="1013256"/>
    <s v="NARVAEZ VILLACIS BLADIMIR EDGARDO"/>
    <x v="196"/>
  </r>
  <r>
    <n v="1002195248"/>
    <s v="UE01"/>
    <x v="1"/>
    <d v="1899-12-30T18:22:00"/>
    <x v="411"/>
    <s v=""/>
    <s v=""/>
    <n v="0"/>
    <n v="0"/>
    <s v="ZPRC"/>
    <s v="2500107857"/>
    <s v="P000032075"/>
    <n v="8002808755"/>
    <x v="30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40"/>
    <n v="18040"/>
    <n v="9200"/>
    <n v="266.39999999999998"/>
    <m/>
    <x v="22"/>
    <n v="17"/>
    <s v="17"/>
    <n v="18"/>
    <x v="0"/>
    <n v="0.74"/>
    <n v="14.799999999999999"/>
    <s v="TRANINTAGSA S.A."/>
    <n v="1014062"/>
    <s v="BENALCAZAR DE LA CRUZ MILTON PATRIC"/>
    <x v="143"/>
  </r>
  <r>
    <n v="1002195183"/>
    <s v="UE01"/>
    <x v="1"/>
    <d v="1899-12-30T18:25:00"/>
    <x v="412"/>
    <s v="9000802044"/>
    <s v="012-022-00314432"/>
    <n v="4371.2"/>
    <n v="4901.01"/>
    <s v="ZPVN"/>
    <s v="40563504"/>
    <s v="0000389735"/>
    <n v="8002808684"/>
    <x v="308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67"/>
    <x v="67"/>
    <s v="100016838"/>
    <s v="PASPUEL NIXON"/>
    <s v="ZETT"/>
    <x v="84"/>
    <s v="1"/>
    <s v="Con Pallet"/>
    <n v="0.05"/>
    <n v="32"/>
    <x v="0"/>
    <n v="51030"/>
    <n v="32060"/>
    <n v="18970"/>
    <n v="371.2"/>
    <m/>
    <x v="65"/>
    <n v="17"/>
    <s v="17"/>
    <n v="32"/>
    <x v="0"/>
    <n v="0.57999999999999996"/>
    <n v="11.6"/>
    <s v="TRAPSA C.A."/>
    <n v="1013148"/>
    <s v="PINDUISACA MACHADO BLANCA MARIA"/>
    <x v="84"/>
  </r>
  <r>
    <n v="1002195180"/>
    <s v="UE01"/>
    <x v="1"/>
    <d v="1899-12-30T18:29:00"/>
    <x v="413"/>
    <s v="9000782703"/>
    <s v="013-020-00046413"/>
    <n v="3190.61"/>
    <n v="3577.33"/>
    <s v="ZPDF"/>
    <s v="70171633"/>
    <s v="0000377168"/>
    <n v="8002808680"/>
    <x v="309"/>
    <x v="2"/>
    <x v="2"/>
    <n v="32.92"/>
    <s v="T"/>
    <s v="101660"/>
    <x v="9"/>
    <s v="807558"/>
    <s v="GRANEL HORMIGONERA HORMCEM"/>
    <x v="27"/>
    <s v="AV SEGUNDO INGRESO AL FINAL CALLE 5"/>
    <x v="41"/>
    <s v="O-Tungurahua-Ambato"/>
    <n v="250"/>
    <x v="1"/>
    <x v="1"/>
    <s v="100017643"/>
    <s v="AGUIRRE MILTON"/>
    <s v="ZECI"/>
    <x v="64"/>
    <s v="2"/>
    <s v="Sin Pallet"/>
    <n v="0"/>
    <n v="0"/>
    <x v="1"/>
    <n v="52060"/>
    <n v="32920"/>
    <n v="19140"/>
    <n v="0"/>
    <m/>
    <x v="1"/>
    <n v="17"/>
    <s v="17"/>
    <n v="32.92"/>
    <x v="0"/>
    <n v="0"/>
    <n v="0"/>
    <s v="TRANSCONCEM CIA. LTDA."/>
    <n v="1013227"/>
    <s v="COMPAÑIA DE TRANSPORTE PESADO"/>
    <x v="64"/>
  </r>
  <r>
    <n v="1002195234"/>
    <s v="UE01"/>
    <x v="1"/>
    <d v="1899-12-30T18:31:00"/>
    <x v="414"/>
    <s v="9000802045"/>
    <s v="012-022-00314433"/>
    <n v="2880"/>
    <n v="3229.07"/>
    <s v="ZPVN"/>
    <s v="40563513"/>
    <s v="0000389749"/>
    <n v="8002808740"/>
    <x v="310"/>
    <x v="3"/>
    <x v="3"/>
    <n v="480"/>
    <s v="BOL"/>
    <s v="101664"/>
    <x v="8"/>
    <s v="805507"/>
    <s v="ARTURO ZAVALA ORLANDO"/>
    <x v="46"/>
    <s v="VIA PUERTO CAYO - MANTA"/>
    <x v="96"/>
    <s v="O-Manabi-Puertolopez"/>
    <n v="565"/>
    <x v="85"/>
    <x v="85"/>
    <s v="100015010"/>
    <s v="RIVERA JOSE"/>
    <s v="ZEMT"/>
    <x v="117"/>
    <s v="2"/>
    <s v="Sin Pallet"/>
    <n v="0"/>
    <n v="0"/>
    <x v="0"/>
    <n v="39390"/>
    <n v="24040"/>
    <n v="15350"/>
    <n v="600"/>
    <m/>
    <x v="83"/>
    <n v="17"/>
    <s v="17"/>
    <n v="24"/>
    <x v="0"/>
    <n v="1.25"/>
    <n v="25"/>
    <s v="LIDENORTI S.A."/>
    <n v="1020716"/>
    <s v="RIVADENEIRA AYALA BERTHA NARCIZA"/>
    <x v="117"/>
  </r>
  <r>
    <n v="1002195277"/>
    <s v="UE01"/>
    <x v="1"/>
    <d v="1899-12-30T18:32:00"/>
    <x v="415"/>
    <s v=""/>
    <s v=""/>
    <n v="0"/>
    <n v="0"/>
    <s v="ZPRC"/>
    <s v="2500107861"/>
    <s v="P000032082"/>
    <n v="8002808794"/>
    <x v="311"/>
    <x v="7"/>
    <x v="7"/>
    <n v="160"/>
    <s v="BOL"/>
    <s v="101633"/>
    <x v="15"/>
    <s v="803189"/>
    <s v="SACOS BODEGA LASSO"/>
    <x v="6"/>
    <s v="PANAMERICANA NORTE"/>
    <x v="6"/>
    <s v="O-Cotopaxi-Lasso"/>
    <m/>
    <x v="65"/>
    <x v="65"/>
    <s v="100014858"/>
    <s v="MORENO MANUEL"/>
    <s v="ZEMU"/>
    <x v="94"/>
    <s v="2"/>
    <s v="Sin Pallet"/>
    <n v="0"/>
    <n v="0"/>
    <x v="0"/>
    <n v="11025.556"/>
    <n v="7995.5559999999996"/>
    <n v="3030"/>
    <n v="110.4"/>
    <m/>
    <x v="63"/>
    <n v="17"/>
    <s v="17"/>
    <n v="8"/>
    <x v="0"/>
    <n v="0.69000000000000006"/>
    <n v="13.8"/>
    <s v="TRANSSJQ S.A."/>
    <n v="1013485"/>
    <s v="PEREZ ALBUJA VICTOR ALEJANDRO"/>
    <x v="94"/>
  </r>
  <r>
    <n v="1002195277"/>
    <s v="UE01"/>
    <x v="1"/>
    <d v="1899-12-30T18:32:00"/>
    <x v="416"/>
    <s v=""/>
    <s v=""/>
    <n v="0"/>
    <n v="0"/>
    <s v="ZPRC"/>
    <s v="2500107860"/>
    <s v="P000032081"/>
    <n v="8002808793"/>
    <x v="311"/>
    <x v="5"/>
    <x v="5"/>
    <n v="80"/>
    <s v="BOL"/>
    <s v="101633"/>
    <x v="15"/>
    <s v="803189"/>
    <s v="SACOS BODEGA LASSO"/>
    <x v="6"/>
    <s v="PANAMERICANA NORTE"/>
    <x v="6"/>
    <s v="O-Cotopaxi-Lasso"/>
    <m/>
    <x v="65"/>
    <x v="65"/>
    <s v="100014858"/>
    <s v="MORENO MANUEL"/>
    <s v="ZEMU"/>
    <x v="94"/>
    <s v="2"/>
    <s v="Sin Pallet"/>
    <n v="0"/>
    <n v="0"/>
    <x v="0"/>
    <n v="7027.7780000000002"/>
    <n v="3997.7779999999998"/>
    <n v="3030"/>
    <n v="55.2"/>
    <m/>
    <x v="63"/>
    <n v="17"/>
    <s v="17"/>
    <n v="4"/>
    <x v="0"/>
    <n v="0.69000000000000006"/>
    <n v="13.8"/>
    <s v="TRANSSJQ S.A."/>
    <n v="1013485"/>
    <s v="PEREZ ALBUJA VICTOR ALEJANDRO"/>
    <x v="94"/>
  </r>
  <r>
    <n v="1002195277"/>
    <s v="UE01"/>
    <x v="1"/>
    <d v="1899-12-30T18:32:00"/>
    <x v="417"/>
    <s v=""/>
    <s v=""/>
    <n v="0"/>
    <n v="0"/>
    <s v="ZPRC"/>
    <s v="2500107859"/>
    <s v="P000032080"/>
    <n v="8002808795"/>
    <x v="311"/>
    <x v="6"/>
    <x v="6"/>
    <n v="120"/>
    <s v="BOL"/>
    <s v="101633"/>
    <x v="15"/>
    <s v="803189"/>
    <s v="SACOS BODEGA LASSO"/>
    <x v="6"/>
    <s v="PANAMERICANA NORTE"/>
    <x v="6"/>
    <s v="O-Cotopaxi-Lasso"/>
    <n v="178"/>
    <x v="65"/>
    <x v="65"/>
    <s v="100014858"/>
    <s v="MORENO MANUEL"/>
    <s v="ZEMU"/>
    <x v="94"/>
    <s v="2"/>
    <s v="Sin Pallet"/>
    <n v="0"/>
    <n v="0"/>
    <x v="0"/>
    <n v="9026.6659999999993"/>
    <n v="5996.6660000000002"/>
    <n v="3030"/>
    <n v="82.8"/>
    <m/>
    <x v="63"/>
    <n v="17"/>
    <s v="17"/>
    <n v="6"/>
    <x v="0"/>
    <n v="0.69"/>
    <n v="13.799999999999999"/>
    <s v="TRANSSJQ S.A."/>
    <n v="1013485"/>
    <s v="PEREZ ALBUJA VICTOR ALEJANDRO"/>
    <x v="94"/>
  </r>
  <r>
    <n v="1002195259"/>
    <s v="UE01"/>
    <x v="1"/>
    <d v="1899-12-30T18:39:00"/>
    <x v="418"/>
    <s v="9000802046"/>
    <s v="012-022-00314434"/>
    <n v="2408.4"/>
    <n v="2700.32"/>
    <s v="ZPVN"/>
    <s v="40563363"/>
    <s v="P000032043"/>
    <n v="8002808768"/>
    <x v="312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80"/>
    <n v="18000"/>
    <n v="8880"/>
    <n v="208.8"/>
    <m/>
    <x v="0"/>
    <n v="17"/>
    <s v="17"/>
    <n v="18"/>
    <x v="0"/>
    <n v="0.58000000000000007"/>
    <n v="11.600000000000001"/>
    <s v="TRANSPORTE PROPIO"/>
    <n v="1013643"/>
    <s v="POZO TARUPI MARCELO JAVIER"/>
    <x v="0"/>
  </r>
  <r>
    <n v="1002195242"/>
    <s v="UE01"/>
    <x v="1"/>
    <d v="1899-12-30T18:40:00"/>
    <x v="419"/>
    <s v="9000802048"/>
    <s v="012-022-00314435"/>
    <n v="3326.4"/>
    <n v="3729.58"/>
    <s v="ZPVN"/>
    <s v="40563512"/>
    <s v="0000389747"/>
    <n v="8002808748"/>
    <x v="313"/>
    <x v="6"/>
    <x v="6"/>
    <n v="480"/>
    <s v="BOL"/>
    <s v="102192"/>
    <x v="117"/>
    <s v="803053"/>
    <s v="ALTERCONS 1"/>
    <x v="3"/>
    <s v="VIA A MACHACHI"/>
    <x v="88"/>
    <s v="O-Pichincha-Cutuglahua"/>
    <n v="122"/>
    <x v="105"/>
    <x v="105"/>
    <s v="100017992"/>
    <s v="VILLEGAS DARWIN"/>
    <s v="ZEMT"/>
    <x v="147"/>
    <s v="1"/>
    <s v="Con Pallet"/>
    <n v="0.05"/>
    <n v="24"/>
    <x v="0"/>
    <n v="40210"/>
    <n v="24000"/>
    <n v="16210"/>
    <n v="244.8"/>
    <m/>
    <x v="103"/>
    <n v="17"/>
    <s v="17"/>
    <n v="24"/>
    <x v="0"/>
    <n v="0.51"/>
    <n v="10.200000000000001"/>
    <s v="TRIMPESAS S.A."/>
    <n v="1020170"/>
    <s v="VILLEGAS PASQUEL DARWIN EDMUNDO"/>
    <x v="147"/>
  </r>
  <r>
    <n v="1002195246"/>
    <s v="UE01"/>
    <x v="1"/>
    <d v="1899-12-30T18:47:00"/>
    <x v="420"/>
    <s v="9000802053"/>
    <s v="012-022-00314437"/>
    <n v="741.6"/>
    <n v="831.48"/>
    <s v="ZPVN"/>
    <s v="40563510"/>
    <s v="P000032077"/>
    <n v="8002808751"/>
    <x v="314"/>
    <x v="5"/>
    <x v="5"/>
    <n v="120"/>
    <s v="BOL"/>
    <s v="101500"/>
    <x v="30"/>
    <s v="801442"/>
    <s v="DISTRIBUIDORA ROSERO S.C.C."/>
    <x v="1"/>
    <s v="VIA INTEROCEANICA S/N Y ENTRAD FERR"/>
    <x v="10"/>
    <s v="O-Pichincha-Tumbaco"/>
    <m/>
    <x v="138"/>
    <x v="138"/>
    <s v="100014953"/>
    <s v="ALBUJA CESAR"/>
    <s v="ZEMT"/>
    <x v="197"/>
    <s v="1"/>
    <s v="Con Pallet"/>
    <n v="0.05"/>
    <n v="6"/>
    <x v="0"/>
    <n v="13347.5"/>
    <n v="6012.5"/>
    <n v="7335"/>
    <n v="55.2"/>
    <m/>
    <x v="136"/>
    <n v="17"/>
    <s v="17"/>
    <n v="6"/>
    <x v="0"/>
    <n v="0.46"/>
    <n v="9.2000000000000011"/>
    <s v="RUTAS COTACACHENSES S.A."/>
    <n v="1013946"/>
    <s v="ALBUJA RUIZ CESAR UBEN"/>
    <x v="197"/>
  </r>
  <r>
    <n v="1002195246"/>
    <s v="UE01"/>
    <x v="1"/>
    <d v="1899-12-30T18:47:00"/>
    <x v="421"/>
    <s v="9000802052"/>
    <s v="012-022-00314436"/>
    <n v="2426.4"/>
    <n v="2720.5"/>
    <s v="ZPVN"/>
    <s v="40563509"/>
    <s v="P000032076"/>
    <n v="8002808750"/>
    <x v="314"/>
    <x v="6"/>
    <x v="6"/>
    <n v="360"/>
    <s v="BOL"/>
    <s v="101500"/>
    <x v="30"/>
    <s v="801442"/>
    <s v="DISTRIBUIDORA ROSERO S.C.C."/>
    <x v="1"/>
    <s v="VIA INTEROCEANICA S/N Y ENTRAD FERR"/>
    <x v="10"/>
    <s v="O-Pichincha-Tumbaco"/>
    <n v="110"/>
    <x v="138"/>
    <x v="138"/>
    <s v="100014953"/>
    <s v="ALBUJA CESAR"/>
    <s v="ZEMT"/>
    <x v="197"/>
    <s v="1"/>
    <s v="Con Pallet"/>
    <n v="0.05"/>
    <n v="18"/>
    <x v="0"/>
    <n v="25372.5"/>
    <n v="18037.5"/>
    <n v="7335"/>
    <n v="165.6"/>
    <m/>
    <x v="136"/>
    <n v="17"/>
    <s v="17"/>
    <n v="18"/>
    <x v="0"/>
    <n v="0.45999999999999996"/>
    <n v="9.1999999999999993"/>
    <s v="RUTAS COTACACHENSES S.A."/>
    <n v="1013946"/>
    <s v="ALBUJA RUIZ CESAR UBEN"/>
    <x v="197"/>
  </r>
  <r>
    <n v="1002195176"/>
    <s v="UE01"/>
    <x v="1"/>
    <d v="1899-12-30T18:51:00"/>
    <x v="422"/>
    <s v="9000802054"/>
    <s v="012-022-00314438"/>
    <n v="4249.6000000000004"/>
    <n v="4764.68"/>
    <s v="ZPVN"/>
    <s v="40563501"/>
    <s v="0000389730"/>
    <n v="8002808677"/>
    <x v="315"/>
    <x v="4"/>
    <x v="4"/>
    <n v="640"/>
    <s v="BOL"/>
    <s v="101664"/>
    <x v="8"/>
    <s v="803583"/>
    <s v="JAIME CORDOVA"/>
    <x v="33"/>
    <s v="AV 9 DE OCTUBRE Y RIO CURARAY"/>
    <x v="49"/>
    <s v="O-Orellana-Elcoca"/>
    <n v="355"/>
    <x v="32"/>
    <x v="32"/>
    <s v="100014921"/>
    <s v="QUILUMBAQUIN BENJAMIN"/>
    <s v="ZETT"/>
    <x v="39"/>
    <s v="1"/>
    <s v="Con Pallet"/>
    <n v="0.05"/>
    <n v="32"/>
    <x v="0"/>
    <n v="50720"/>
    <n v="32010"/>
    <n v="18710"/>
    <n v="844.8"/>
    <m/>
    <x v="30"/>
    <n v="17"/>
    <s v="17"/>
    <n v="32"/>
    <x v="0"/>
    <n v="1.3199999999999998"/>
    <n v="26.4"/>
    <s v="TRIMPESAS S.A."/>
    <n v="1013522"/>
    <s v="ALVARADO ROMAN JORGE XAVIER"/>
    <x v="39"/>
  </r>
  <r>
    <n v="1002195303"/>
    <s v="UE01"/>
    <x v="1"/>
    <d v="1899-12-30T18:55:00"/>
    <x v="423"/>
    <s v="9000802056"/>
    <s v="012-022-00314440"/>
    <n v="812.4"/>
    <n v="910.87"/>
    <s v="ZPVN"/>
    <s v="40563492"/>
    <s v="P000032070"/>
    <n v="8002808826"/>
    <x v="316"/>
    <x v="7"/>
    <x v="7"/>
    <n v="120"/>
    <s v="BOL"/>
    <s v="101628"/>
    <x v="13"/>
    <s v="802561"/>
    <s v="LOCAL EL QUINCHE"/>
    <x v="1"/>
    <s v="AV. INTEROCEANICA Y CALLE QUITO"/>
    <x v="36"/>
    <s v="O-Pichincha-Elquinche"/>
    <m/>
    <x v="9"/>
    <x v="9"/>
    <s v="100020335"/>
    <s v="HARO LUIS"/>
    <s v="ZEMU"/>
    <x v="11"/>
    <s v="2"/>
    <s v="Sin Pallet"/>
    <n v="0"/>
    <n v="0"/>
    <x v="0"/>
    <n v="10560"/>
    <n v="6010"/>
    <n v="4550"/>
    <n v="42"/>
    <m/>
    <x v="9"/>
    <n v="17"/>
    <s v="17"/>
    <n v="6"/>
    <x v="0"/>
    <n v="0.35"/>
    <n v="7"/>
    <s v="SANJOPAS S.A."/>
    <n v="1013262"/>
    <s v="SEGOVIA ERAZO PATRICIA ALEXANDRA"/>
    <x v="11"/>
  </r>
  <r>
    <n v="1002195303"/>
    <s v="UE01"/>
    <x v="1"/>
    <d v="1899-12-30T18:55:00"/>
    <x v="424"/>
    <s v="9000802055"/>
    <s v="012-022-00314439"/>
    <n v="1617.6"/>
    <n v="1813.66"/>
    <s v="ZPVN"/>
    <s v="40563491"/>
    <s v="P000032069"/>
    <n v="8002808825"/>
    <x v="316"/>
    <x v="6"/>
    <x v="6"/>
    <n v="240"/>
    <s v="BOL"/>
    <s v="101628"/>
    <x v="13"/>
    <s v="802561"/>
    <s v="LOCAL EL QUINCHE"/>
    <x v="1"/>
    <s v="AV. INTEROCEANICA Y CALLE QUITO"/>
    <x v="36"/>
    <s v="O-Pichincha-Elquinche"/>
    <n v="76"/>
    <x v="9"/>
    <x v="9"/>
    <s v="100020335"/>
    <s v="HARO LUIS"/>
    <s v="ZEMU"/>
    <x v="11"/>
    <s v="2"/>
    <s v="Sin Pallet"/>
    <n v="0"/>
    <n v="0"/>
    <x v="0"/>
    <n v="16570"/>
    <n v="12020"/>
    <n v="4550"/>
    <n v="84"/>
    <m/>
    <x v="9"/>
    <n v="17"/>
    <s v="17"/>
    <n v="12"/>
    <x v="0"/>
    <n v="0.35"/>
    <n v="7"/>
    <s v="SANJOPAS S.A."/>
    <n v="1013262"/>
    <s v="SEGOVIA ERAZO PATRICIA ALEXANDRA"/>
    <x v="11"/>
  </r>
  <r>
    <n v="1002195162"/>
    <s v="UE01"/>
    <x v="1"/>
    <d v="1899-12-30T18:59:00"/>
    <x v="425"/>
    <s v="9000802057"/>
    <s v="012-022-00314441"/>
    <n v="3918.68"/>
    <n v="4393.6499999999996"/>
    <s v="ZPVN"/>
    <s v="40563405"/>
    <s v="0000389611"/>
    <n v="8002808661"/>
    <x v="317"/>
    <x v="2"/>
    <x v="2"/>
    <n v="32.19"/>
    <s v="T"/>
    <s v="101685"/>
    <x v="58"/>
    <s v="802062"/>
    <s v="HORMIG DESTINO MAGNO-OTAVALO"/>
    <x v="8"/>
    <s v="VIA A SELVALEGRE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2160"/>
    <n v="32190"/>
    <n v="19970"/>
    <n v="79.19"/>
    <m/>
    <x v="18"/>
    <n v="17"/>
    <s v="17"/>
    <n v="32.19"/>
    <x v="0"/>
    <n v="2.460080770425598"/>
    <n v="2.460080770425598"/>
    <s v="LA ARMENIA S.A."/>
    <n v="1021830"/>
    <s v="MORALES GARZON CHRISTIAN SANTIAGO"/>
    <x v="198"/>
  </r>
  <r>
    <n v="1002195312"/>
    <s v="UE01"/>
    <x v="1"/>
    <d v="1899-12-30T19:00:00"/>
    <x v="426"/>
    <s v="9000802058"/>
    <s v="012-022-00314442"/>
    <n v="2444.4"/>
    <n v="2740.68"/>
    <s v="ZPVN"/>
    <s v="40563500"/>
    <s v="P000032074"/>
    <n v="8002808834"/>
    <x v="318"/>
    <x v="6"/>
    <x v="6"/>
    <n v="360"/>
    <s v="BOL"/>
    <s v="101779"/>
    <x v="85"/>
    <s v="809900"/>
    <s v="FERRETERIA TACO"/>
    <x v="1"/>
    <s v="CALLE ALFONSO LAMIÑA"/>
    <x v="10"/>
    <s v="O-Pichincha-Tumbaco"/>
    <n v="110"/>
    <x v="106"/>
    <x v="106"/>
    <s v="100014932"/>
    <s v="CORREA MILTON"/>
    <s v="ZEMU"/>
    <x v="148"/>
    <s v="2"/>
    <s v="Sin Pallet"/>
    <n v="0"/>
    <n v="0"/>
    <x v="0"/>
    <n v="27020"/>
    <n v="18020"/>
    <n v="9000"/>
    <n v="165.6"/>
    <m/>
    <x v="104"/>
    <n v="17"/>
    <s v="17"/>
    <n v="18"/>
    <x v="0"/>
    <n v="0.45999999999999996"/>
    <n v="9.1999999999999993"/>
    <s v="LA ARMENIA S.A."/>
    <n v="1021623"/>
    <s v="VILLARREAL HIGUERA FERNANDO SALVADO"/>
    <x v="148"/>
  </r>
  <r>
    <n v="1002195185"/>
    <s v="UE01"/>
    <x v="1"/>
    <d v="1899-12-30T19:05:00"/>
    <x v="427"/>
    <s v="9000802060"/>
    <s v="012-022-00314443"/>
    <n v="4256"/>
    <n v="4771.8500000000004"/>
    <s v="ZPVN"/>
    <s v="40563432"/>
    <s v="0000389642"/>
    <n v="8002808686"/>
    <x v="319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84"/>
    <x v="84"/>
    <s v="100014841"/>
    <s v="FARINANGO OSWALDO"/>
    <s v="ZETT"/>
    <x v="199"/>
    <s v="1"/>
    <s v="Con Pallet"/>
    <n v="0.05"/>
    <n v="32"/>
    <x v="0"/>
    <n v="49860"/>
    <n v="32080"/>
    <n v="17780"/>
    <n v="121.6"/>
    <m/>
    <x v="82"/>
    <n v="17"/>
    <s v="17"/>
    <n v="32"/>
    <x v="0"/>
    <n v="0.19"/>
    <n v="3.8"/>
    <s v="TRANSSJQ S.A."/>
    <n v="1013799"/>
    <s v="MONTEROS REYES ROBERTH ESTEBAN"/>
    <x v="199"/>
  </r>
  <r>
    <n v="1002195249"/>
    <s v="UE01"/>
    <x v="1"/>
    <d v="1899-12-30T19:06:00"/>
    <x v="428"/>
    <s v="9000802061"/>
    <s v="012-022-00314444"/>
    <n v="3742.8"/>
    <n v="4196.46"/>
    <s v="ZPVN"/>
    <s v="40560785"/>
    <s v="0000389484"/>
    <n v="8002808756"/>
    <x v="320"/>
    <x v="2"/>
    <x v="2"/>
    <n v="31.19"/>
    <s v="T"/>
    <s v="101659"/>
    <x v="84"/>
    <s v="805760"/>
    <s v="GRANEL ETERNIT"/>
    <x v="1"/>
    <s v="KM 14 1/2 SECTOR GUAMANI"/>
    <x v="63"/>
    <s v="O-Pichincha-Guamani2"/>
    <n v="127"/>
    <x v="1"/>
    <x v="1"/>
    <s v="100015105"/>
    <s v="REYES MILTON"/>
    <s v="ZECI"/>
    <x v="200"/>
    <s v="2"/>
    <s v="Sin Pallet"/>
    <n v="0"/>
    <n v="0"/>
    <x v="0"/>
    <n v="49920"/>
    <n v="31190"/>
    <n v="18730"/>
    <n v="350.58"/>
    <m/>
    <x v="1"/>
    <n v="17"/>
    <s v="17"/>
    <n v="31.19"/>
    <x v="0"/>
    <n v="11.240141070856042"/>
    <n v="11.240141070856042"/>
    <s v="TRANSCONCEM CIA. LTDA."/>
    <n v="1013227"/>
    <s v="COMPAÑIA DE TRANSPORTE PESADO"/>
    <x v="200"/>
  </r>
  <r>
    <n v="1002195267"/>
    <s v="UE01"/>
    <x v="1"/>
    <d v="1899-12-30T19:09:00"/>
    <x v="429"/>
    <s v="9000802062"/>
    <s v="012-022-00314445"/>
    <n v="3871.2"/>
    <n v="4340.41"/>
    <s v="ZPVN"/>
    <s v="40560785"/>
    <s v="0000389485"/>
    <n v="8002808778"/>
    <x v="321"/>
    <x v="2"/>
    <x v="2"/>
    <n v="32.26"/>
    <s v="T"/>
    <s v="101659"/>
    <x v="84"/>
    <s v="805760"/>
    <s v="GRANEL ETERNIT"/>
    <x v="1"/>
    <s v="KM 14 1/2 SECTOR GUAMANI"/>
    <x v="63"/>
    <s v="O-Pichincha-Guamani2"/>
    <n v="127"/>
    <x v="1"/>
    <x v="1"/>
    <s v="100017158"/>
    <s v="QUILO PEDRO"/>
    <s v="ZECI"/>
    <x v="201"/>
    <s v="2"/>
    <s v="Sin Pallet"/>
    <n v="0"/>
    <n v="0"/>
    <x v="0"/>
    <n v="50970"/>
    <n v="32260"/>
    <n v="18710"/>
    <n v="362.6"/>
    <m/>
    <x v="1"/>
    <n v="17"/>
    <s v="17"/>
    <n v="32.26"/>
    <x v="0"/>
    <n v="11.239925604463734"/>
    <n v="11.239925604463734"/>
    <s v="TRANSCONCEM CIA. LTDA."/>
    <n v="1013227"/>
    <s v="COMPAÑIA DE TRANSPORTE PESADO"/>
    <x v="201"/>
  </r>
  <r>
    <n v="1002195368"/>
    <s v="UE01"/>
    <x v="1"/>
    <d v="1899-12-30T19:10:00"/>
    <x v="430"/>
    <s v=""/>
    <s v=""/>
    <n v="0"/>
    <n v="0"/>
    <s v="ZPRC"/>
    <s v="2500107851"/>
    <s v="P000032059"/>
    <n v="8002808901"/>
    <x v="322"/>
    <x v="2"/>
    <x v="2"/>
    <n v="31.54"/>
    <s v="T"/>
    <s v="101456"/>
    <x v="26"/>
    <s v="804298"/>
    <s v="UNICON EN PLANTA"/>
    <x v="1"/>
    <s v="AV. SIMON BOLIVAR E INTEROCEANICA"/>
    <x v="9"/>
    <s v="O-Pichincha-Cumbaya"/>
    <n v="113"/>
    <x v="27"/>
    <x v="27"/>
    <s v="100015103"/>
    <s v="CUASCOTA JUAN"/>
    <s v="ZECI"/>
    <x v="202"/>
    <s v="2"/>
    <s v="Sin Pallet"/>
    <n v="0"/>
    <n v="0"/>
    <x v="1"/>
    <n v="49380"/>
    <n v="31540"/>
    <n v="17840"/>
    <n v="0"/>
    <m/>
    <x v="3"/>
    <n v="17"/>
    <s v="17"/>
    <n v="31.54"/>
    <x v="0"/>
    <n v="0"/>
    <n v="0"/>
    <s v="UNICON"/>
    <n v="1014412"/>
    <s v="UNION DE CONCRETERAS UNICON UCUE"/>
    <x v="202"/>
  </r>
  <r>
    <n v="1002195310"/>
    <s v="UE01"/>
    <x v="1"/>
    <d v="1899-12-30T19:12:00"/>
    <x v="431"/>
    <s v=""/>
    <s v=""/>
    <n v="0"/>
    <n v="0"/>
    <s v="ZPRC"/>
    <s v="2500107866"/>
    <s v="P000032092"/>
    <n v="8002808832"/>
    <x v="323"/>
    <x v="5"/>
    <x v="5"/>
    <n v="240"/>
    <s v="BOL"/>
    <s v="101574"/>
    <x v="104"/>
    <s v="806432"/>
    <s v="CENTRO DE ACOPIO"/>
    <x v="1"/>
    <s v="AV PV MALDONADO Y EL PORVENIR"/>
    <x v="77"/>
    <s v="O-Pichincha-Guamani"/>
    <m/>
    <x v="111"/>
    <x v="111"/>
    <s v="100015039"/>
    <s v="MENA WILSON"/>
    <s v="ZETT"/>
    <x v="203"/>
    <s v="2"/>
    <s v="Sin Pallet"/>
    <n v="0"/>
    <n v="0"/>
    <x v="0"/>
    <n v="20827.273000000001"/>
    <n v="12007.272999999999"/>
    <n v="8820"/>
    <n v="122.4"/>
    <m/>
    <x v="109"/>
    <n v="17"/>
    <s v="17"/>
    <n v="12"/>
    <x v="0"/>
    <n v="0.51"/>
    <n v="10.200000000000001"/>
    <s v="TRANSPORTE PROPIO"/>
    <n v="1018725"/>
    <s v="TRANSPORTE DE CARGA PESADA"/>
    <x v="203"/>
  </r>
  <r>
    <n v="1002195310"/>
    <s v="UE01"/>
    <x v="1"/>
    <d v="1899-12-30T19:12:00"/>
    <x v="432"/>
    <s v=""/>
    <s v=""/>
    <n v="0"/>
    <n v="0"/>
    <s v="ZPRC"/>
    <s v="2500107865"/>
    <s v="P000032091"/>
    <n v="8002808833"/>
    <x v="323"/>
    <x v="6"/>
    <x v="6"/>
    <n v="4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9832.726999999999"/>
    <n v="21012.726999999999"/>
    <n v="8820"/>
    <n v="214.2"/>
    <m/>
    <x v="109"/>
    <n v="17"/>
    <s v="17"/>
    <n v="21"/>
    <x v="0"/>
    <n v="0.51"/>
    <n v="10.199999999999999"/>
    <s v="TRANSPORTE PROPIO"/>
    <n v="1018725"/>
    <s v="TRANSPORTE DE CARGA PESADA"/>
    <x v="203"/>
  </r>
  <r>
    <n v="1002195334"/>
    <s v="UE01"/>
    <x v="1"/>
    <d v="1899-12-30T19:14:00"/>
    <x v="433"/>
    <s v="9000802064"/>
    <s v="012-022-00314446"/>
    <n v="3999.6"/>
    <n v="4484.38"/>
    <s v="ZPVN"/>
    <s v="40563540"/>
    <s v="0000389778"/>
    <n v="8002808863"/>
    <x v="324"/>
    <x v="3"/>
    <x v="3"/>
    <n v="660"/>
    <s v="BOL"/>
    <s v="101664"/>
    <x v="8"/>
    <s v="804786"/>
    <s v="VASCONEZ DAVID"/>
    <x v="39"/>
    <s v="VIA CHONE"/>
    <x v="58"/>
    <s v="O-Manabi-Elcarmen"/>
    <n v="278"/>
    <x v="139"/>
    <x v="139"/>
    <s v="100018201"/>
    <s v="GUERRERO MARCELO"/>
    <s v="ZETT"/>
    <x v="204"/>
    <s v="2"/>
    <s v="Sin Pallet"/>
    <n v="0"/>
    <n v="0"/>
    <x v="0"/>
    <n v="50020"/>
    <n v="33090"/>
    <n v="16930"/>
    <n v="547.79999999999995"/>
    <m/>
    <x v="137"/>
    <n v="17"/>
    <s v="17"/>
    <n v="33"/>
    <x v="0"/>
    <n v="0.83"/>
    <n v="16.599999999999998"/>
    <s v="TRAPSA C.A."/>
    <n v="1013882"/>
    <s v="GUERRERO ANDRADE EDUARDO MARCELO"/>
    <x v="204"/>
  </r>
  <r>
    <n v="1002195350"/>
    <s v="UE01"/>
    <x v="1"/>
    <d v="1899-12-30T19:16:00"/>
    <x v="434"/>
    <s v="9000802067"/>
    <s v="012-022-00314448"/>
    <n v="716.4"/>
    <n v="803.23"/>
    <s v="ZPVN"/>
    <s v="40563412"/>
    <s v="0000389601"/>
    <n v="8002808881"/>
    <x v="325"/>
    <x v="5"/>
    <x v="5"/>
    <n v="12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21470"/>
    <s v="MAÑAY EDISSON"/>
    <s v="ZETT"/>
    <x v="205"/>
    <s v="2"/>
    <s v="Sin Pallet"/>
    <n v="0"/>
    <n v="0"/>
    <x v="0"/>
    <n v="15013.636"/>
    <n v="6003.6360000000004"/>
    <n v="9010"/>
    <n v="108"/>
    <m/>
    <x v="138"/>
    <n v="17"/>
    <s v="17"/>
    <n v="6"/>
    <x v="0"/>
    <n v="0.9"/>
    <n v="18"/>
    <s v="TRANSPORTE PROPIO"/>
    <n v="1017512"/>
    <s v="PACHECO SALAZAR WILSON FABIAN"/>
    <x v="205"/>
  </r>
  <r>
    <n v="1002195350"/>
    <s v="UE01"/>
    <x v="1"/>
    <d v="1899-12-30T19:16:00"/>
    <x v="435"/>
    <s v="9000802066"/>
    <s v="012-022-00314447"/>
    <n v="3510"/>
    <n v="3935.43"/>
    <s v="ZPVN"/>
    <s v="40563412"/>
    <s v="0000389602"/>
    <n v="8002808880"/>
    <x v="325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6026.364000000001"/>
    <n v="27016.364000000001"/>
    <n v="9010"/>
    <n v="486"/>
    <m/>
    <x v="138"/>
    <n v="17"/>
    <s v="17"/>
    <n v="27"/>
    <x v="0"/>
    <n v="0.9"/>
    <n v="18"/>
    <s v="TRANSPORTE PROPIO"/>
    <n v="1017512"/>
    <s v="PACHECO SALAZAR WILSON FABIAN"/>
    <x v="205"/>
  </r>
  <r>
    <n v="1002195347"/>
    <s v="UE01"/>
    <x v="1"/>
    <d v="1899-12-30T19:23:00"/>
    <x v="436"/>
    <s v="9000802070"/>
    <s v="012-022-00314450"/>
    <n v="767.12"/>
    <n v="860.1"/>
    <s v="ZPVN"/>
    <s v="40563534"/>
    <s v="P000032094"/>
    <n v="8002808877"/>
    <x v="326"/>
    <x v="7"/>
    <x v="7"/>
    <n v="120"/>
    <s v="BOL"/>
    <s v="101680"/>
    <x v="12"/>
    <s v="801411"/>
    <s v="BLOQUERA SALCEDO"/>
    <x v="4"/>
    <s v="VIA SALCEDO PANAMERICANA ANTES DE S"/>
    <x v="4"/>
    <s v="O-Cotopaxi-Salcedo"/>
    <m/>
    <x v="106"/>
    <x v="106"/>
    <s v="100014973"/>
    <s v="CUACES JOSE ANTONIO"/>
    <s v="ZEMU"/>
    <x v="185"/>
    <s v="2"/>
    <s v="Sin Pallet"/>
    <n v="0"/>
    <n v="0"/>
    <x v="0"/>
    <n v="10513.333000000001"/>
    <n v="6013.3329999999996"/>
    <n v="4500"/>
    <n v="91.2"/>
    <m/>
    <x v="104"/>
    <n v="17"/>
    <s v="17"/>
    <n v="6"/>
    <x v="0"/>
    <n v="0.76"/>
    <n v="15.200000000000001"/>
    <s v="LA ARMENIA S.A."/>
    <n v="1021623"/>
    <s v="VILLARREAL HIGUERA FERNANDO SALVADO"/>
    <x v="185"/>
  </r>
  <r>
    <n v="1002195347"/>
    <s v="UE01"/>
    <x v="1"/>
    <d v="1899-12-30T19:23:00"/>
    <x v="437"/>
    <s v="9000802069"/>
    <s v="012-022-00314449"/>
    <n v="1524.78"/>
    <n v="1709.59"/>
    <s v="ZPVN"/>
    <s v="40563533"/>
    <s v="P000032093"/>
    <n v="8002808876"/>
    <x v="326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106"/>
    <x v="106"/>
    <s v="100014973"/>
    <s v="CUACES JOSE ANTONIO"/>
    <s v="ZEMU"/>
    <x v="185"/>
    <s v="2"/>
    <s v="Sin Pallet"/>
    <n v="0"/>
    <n v="0"/>
    <x v="0"/>
    <n v="16526.667000000001"/>
    <n v="12026.666999999999"/>
    <n v="4500"/>
    <n v="182.4"/>
    <m/>
    <x v="104"/>
    <n v="17"/>
    <s v="17"/>
    <n v="12"/>
    <x v="0"/>
    <n v="0.76"/>
    <n v="15.200000000000001"/>
    <s v="LA ARMENIA S.A."/>
    <n v="1021623"/>
    <s v="VILLARREAL HIGUERA FERNANDO SALVADO"/>
    <x v="185"/>
  </r>
  <r>
    <n v="1002195271"/>
    <s v="UE01"/>
    <x v="1"/>
    <d v="1899-12-30T19:24:00"/>
    <x v="438"/>
    <s v=""/>
    <s v=""/>
    <n v="0"/>
    <n v="0"/>
    <s v="ZPRC"/>
    <s v="2500107790"/>
    <s v="P000031920"/>
    <n v="8002808783"/>
    <x v="327"/>
    <x v="7"/>
    <x v="7"/>
    <n v="240"/>
    <s v="BOL"/>
    <s v="101585"/>
    <x v="6"/>
    <s v="806421"/>
    <s v="CENTRO DE ACOPIO"/>
    <x v="5"/>
    <s v="AV GRAL PINTAG Y GUALACEO"/>
    <x v="5"/>
    <s v="O-Pichincha-Sangolqui"/>
    <m/>
    <x v="6"/>
    <x v="6"/>
    <s v="10003542"/>
    <s v="CASTELLANO SANCHEZ CARLOS ANDRES"/>
    <s v="ZEMT"/>
    <x v="7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  <n v="1013241"/>
    <s v="COMPAÑÍA DE TRANSPORTE DE CARGA PES"/>
    <x v="7"/>
  </r>
  <r>
    <n v="1002195271"/>
    <s v="UE01"/>
    <x v="1"/>
    <d v="1899-12-30T19:24:00"/>
    <x v="439"/>
    <s v=""/>
    <s v=""/>
    <n v="0"/>
    <n v="0"/>
    <s v="ZPRC"/>
    <s v="2500107791"/>
    <s v="P000031921"/>
    <n v="8002808784"/>
    <x v="327"/>
    <x v="6"/>
    <x v="6"/>
    <n v="24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  <n v="1013241"/>
    <s v="COMPAÑÍA DE TRANSPORTE DE CARGA PES"/>
    <x v="7"/>
  </r>
  <r>
    <n v="1002195356"/>
    <s v="UE01"/>
    <x v="1"/>
    <d v="1899-12-30T19:27:00"/>
    <x v="440"/>
    <s v="9000802071"/>
    <s v="012-022-00314451"/>
    <n v="2287.17"/>
    <n v="2564.39"/>
    <s v="ZPVN"/>
    <s v="40563532"/>
    <s v="P000032090"/>
    <n v="8002808889"/>
    <x v="328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20316"/>
    <s v="TROYA DAVID"/>
    <s v="ZEMU"/>
    <x v="183"/>
    <s v="2"/>
    <s v="Sin Pallet"/>
    <n v="0"/>
    <n v="0"/>
    <x v="0"/>
    <n v="26940"/>
    <n v="18030"/>
    <n v="8910"/>
    <n v="273.60000000000002"/>
    <m/>
    <x v="14"/>
    <n v="17"/>
    <s v="17"/>
    <n v="18"/>
    <x v="0"/>
    <n v="0.76"/>
    <n v="15.200000000000001"/>
    <s v="OTAVALOTRUCKS S.A."/>
    <n v="1014339"/>
    <s v="NICOLALDE FLORES MILTON FABIAN"/>
    <x v="183"/>
  </r>
  <r>
    <n v="1002195379"/>
    <s v="UE01"/>
    <x v="1"/>
    <d v="1899-12-30T19:30:00"/>
    <x v="441"/>
    <s v="9000802072"/>
    <s v="012-022-00314452"/>
    <n v="4165.84"/>
    <n v="4670.7700000000004"/>
    <s v="ZPVN"/>
    <s v="40563462"/>
    <s v="0000389687"/>
    <n v="8002808913"/>
    <x v="329"/>
    <x v="8"/>
    <x v="8"/>
    <n v="32.74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6780"/>
    <n v="32740"/>
    <n v="14040"/>
    <n v="0"/>
    <m/>
    <x v="3"/>
    <n v="17"/>
    <s v="17"/>
    <n v="32.74"/>
    <x v="0"/>
    <n v="0"/>
    <n v="0"/>
    <s v="MAMUT ANDINO C.A."/>
    <n v="1013076"/>
    <s v="MAMUT ANDINO C.A."/>
    <x v="206"/>
  </r>
  <r>
    <n v="1002195275"/>
    <s v="UE01"/>
    <x v="1"/>
    <d v="1899-12-30T19:34:00"/>
    <x v="442"/>
    <s v="9000802074"/>
    <s v="012-022-00314454"/>
    <n v="500.54"/>
    <n v="561.20000000000005"/>
    <s v="ZPVN"/>
    <s v="40563526"/>
    <s v="0000389758"/>
    <n v="8002808790"/>
    <x v="330"/>
    <x v="5"/>
    <x v="5"/>
    <n v="80"/>
    <s v="BOL"/>
    <s v="101514"/>
    <x v="62"/>
    <s v="801282"/>
    <s v="BODEGA DELGADO LUIS - MAÑOSCA"/>
    <x v="1"/>
    <s v="AV REPUBLICA OE3-323 Y MAÑOSCA"/>
    <x v="46"/>
    <s v="O-Pichincha-Rumipamba"/>
    <m/>
    <x v="20"/>
    <x v="20"/>
    <s v="100015045"/>
    <s v="MORAN JOSE"/>
    <s v="ZEMT"/>
    <x v="25"/>
    <s v="1"/>
    <s v="Con Pallet"/>
    <n v="0.05"/>
    <n v="4"/>
    <x v="0"/>
    <n v="12110"/>
    <n v="4010"/>
    <n v="8100"/>
    <n v="36"/>
    <m/>
    <x v="20"/>
    <n v="17"/>
    <s v="17"/>
    <n v="4"/>
    <x v="0"/>
    <n v="0.45"/>
    <n v="9"/>
    <s v="TRANSSJQ S.A."/>
    <n v="1016455"/>
    <s v="MEDIAVILLA VALENZUELA MILTON SANTIA"/>
    <x v="25"/>
  </r>
  <r>
    <n v="1002195275"/>
    <s v="UE01"/>
    <x v="1"/>
    <d v="1899-12-30T19:34:00"/>
    <x v="443"/>
    <s v="9000802073"/>
    <s v="012-022-00314453"/>
    <n v="2716.56"/>
    <n v="3045.83"/>
    <s v="ZPVN"/>
    <s v="40563526"/>
    <s v="0000389757"/>
    <n v="8002808791"/>
    <x v="330"/>
    <x v="6"/>
    <x v="6"/>
    <n v="400"/>
    <s v="BOL"/>
    <s v="101514"/>
    <x v="62"/>
    <s v="801282"/>
    <s v="BODEGA DELGADO LUIS - MAÑOSCA"/>
    <x v="1"/>
    <s v="AV REPUBLICA OE3-323 Y MAÑOSCA"/>
    <x v="46"/>
    <s v="O-Pichincha-Rumipamba"/>
    <n v="103"/>
    <x v="20"/>
    <x v="20"/>
    <s v="100015045"/>
    <s v="MORAN JOSE"/>
    <s v="ZEMT"/>
    <x v="25"/>
    <s v="1"/>
    <s v="Con Pallet"/>
    <n v="0.05"/>
    <n v="20"/>
    <x v="0"/>
    <n v="28150"/>
    <n v="20050"/>
    <n v="8100"/>
    <n v="180"/>
    <m/>
    <x v="20"/>
    <n v="17"/>
    <s v="17"/>
    <n v="20"/>
    <x v="0"/>
    <n v="0.45"/>
    <n v="9"/>
    <s v="TRANSSJQ S.A."/>
    <n v="1016455"/>
    <s v="MEDIAVILLA VALENZUELA MILTON SANTIA"/>
    <x v="25"/>
  </r>
  <r>
    <n v="1002195344"/>
    <s v="UE01"/>
    <x v="1"/>
    <d v="1899-12-30T19:35:00"/>
    <x v="444"/>
    <s v=""/>
    <s v=""/>
    <n v="0"/>
    <n v="0"/>
    <s v="ZPRC"/>
    <s v="2500107782"/>
    <s v="P000031898"/>
    <n v="8002808873"/>
    <x v="331"/>
    <x v="4"/>
    <x v="4"/>
    <n v="660"/>
    <s v="BOL"/>
    <s v="101585"/>
    <x v="6"/>
    <s v="806390"/>
    <s v="FERRETERIA LA BENDICION DE DIOS"/>
    <x v="42"/>
    <s v="EUGENIO ESPEJO Y TRONCAL DEL PACIFI"/>
    <x v="97"/>
    <s v="O-Esmeraldas-Tonchigue"/>
    <n v="432"/>
    <x v="6"/>
    <x v="6"/>
    <s v="10000175"/>
    <s v="CALDERON CHASIPANTA JUAN CARLOS"/>
    <s v="ZETT"/>
    <x v="52"/>
    <s v="2"/>
    <s v="Sin Pallet"/>
    <n v="0"/>
    <n v="0"/>
    <x v="0"/>
    <n v="51250"/>
    <n v="33000"/>
    <n v="18250"/>
    <n v="778.8"/>
    <m/>
    <x v="6"/>
    <n v="17"/>
    <s v="17"/>
    <n v="33"/>
    <x v="0"/>
    <n v="1.18"/>
    <n v="23.599999999999998"/>
    <s v="TRANSPORTE PROPIO"/>
    <n v="1013241"/>
    <s v="COMPAÑÍA DE TRANSPORTE DE CARGA PES"/>
    <x v="52"/>
  </r>
  <r>
    <n v="1002195372"/>
    <s v="UE01"/>
    <x v="1"/>
    <d v="1899-12-30T19:40:00"/>
    <x v="445"/>
    <s v="9000802076"/>
    <s v="012-022-00314456"/>
    <n v="758.84"/>
    <n v="850.82"/>
    <s v="ZPVN"/>
    <s v="40563351"/>
    <s v="P000032039"/>
    <n v="8002808906"/>
    <x v="332"/>
    <x v="5"/>
    <x v="5"/>
    <n v="120"/>
    <s v="BOL"/>
    <s v="101476"/>
    <x v="21"/>
    <s v="801923"/>
    <s v="BODEGA PAZ LUIS"/>
    <x v="11"/>
    <s v="9 DE OCTUBRE S/N Y"/>
    <x v="19"/>
    <s v="O-Imbabura-Cotacachi"/>
    <m/>
    <x v="66"/>
    <x v="66"/>
    <s v="100014865"/>
    <s v="LANDI LUIS"/>
    <s v="ZEMU"/>
    <x v="83"/>
    <s v="2"/>
    <s v="Sin Pallet"/>
    <n v="0"/>
    <n v="0"/>
    <x v="0"/>
    <n v="10641.666999999999"/>
    <n v="6006.6670000000004"/>
    <n v="4635"/>
    <n v="18"/>
    <m/>
    <x v="64"/>
    <n v="17"/>
    <s v="17"/>
    <n v="6"/>
    <x v="0"/>
    <n v="0.15"/>
    <n v="3"/>
    <s v="TRANSVOLCA S.A."/>
    <n v="1023077"/>
    <s v="JIMENEZ ICAZA HENRY ELADIO"/>
    <x v="83"/>
  </r>
  <r>
    <n v="1002195372"/>
    <s v="UE01"/>
    <x v="1"/>
    <d v="1899-12-30T19:40:00"/>
    <x v="446"/>
    <s v="9000802075"/>
    <s v="012-022-00314455"/>
    <n v="1647.71"/>
    <n v="1847.43"/>
    <s v="ZPVN"/>
    <s v="40563350"/>
    <s v="P000032038"/>
    <n v="8002808907"/>
    <x v="332"/>
    <x v="6"/>
    <x v="6"/>
    <n v="240"/>
    <s v="BOL"/>
    <s v="101476"/>
    <x v="21"/>
    <s v="801923"/>
    <s v="BODEGA PAZ LUIS"/>
    <x v="11"/>
    <s v="9 DE OCTUBRE S/N Y"/>
    <x v="19"/>
    <s v="O-Imbabura-Cotacachi"/>
    <n v="15"/>
    <x v="66"/>
    <x v="66"/>
    <s v="100014865"/>
    <s v="LANDI LUIS"/>
    <s v="ZEMU"/>
    <x v="83"/>
    <s v="2"/>
    <s v="Sin Pallet"/>
    <n v="0"/>
    <n v="0"/>
    <x v="0"/>
    <n v="16648.332999999999"/>
    <n v="12013.333000000001"/>
    <n v="4635"/>
    <n v="36"/>
    <m/>
    <x v="64"/>
    <n v="17"/>
    <s v="17"/>
    <n v="12"/>
    <x v="0"/>
    <n v="0.15"/>
    <n v="3"/>
    <s v="TRANSVOLCA S.A."/>
    <n v="1023077"/>
    <s v="JIMENEZ ICAZA HENRY ELADIO"/>
    <x v="83"/>
  </r>
  <r>
    <n v="1002195366"/>
    <s v="UE01"/>
    <x v="1"/>
    <d v="1899-12-30T19:46:00"/>
    <x v="447"/>
    <s v=""/>
    <s v=""/>
    <n v="0"/>
    <n v="0"/>
    <s v="ZPRC"/>
    <s v="2500107868"/>
    <s v="P000032100"/>
    <n v="8002808898"/>
    <x v="333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94"/>
    <x v="94"/>
    <s v="10003496"/>
    <s v="AYALA LOPEZ PABLO ERNESTO"/>
    <s v="ZETT"/>
    <x v="131"/>
    <s v="1"/>
    <s v="Con Pallet"/>
    <n v="0.05"/>
    <n v="32"/>
    <x v="0"/>
    <n v="50410"/>
    <n v="32070"/>
    <n v="18340"/>
    <n v="134.4"/>
    <m/>
    <x v="92"/>
    <n v="17"/>
    <s v="17"/>
    <n v="32"/>
    <x v="0"/>
    <n v="0.21000000000000002"/>
    <n v="4.2"/>
    <s v="TRAPSA C.A."/>
    <n v="10003459"/>
    <s v="AYALA LOPEZ PABLO ROBERTO"/>
    <x v="131"/>
  </r>
  <r>
    <n v="1002195382"/>
    <s v="UE01"/>
    <x v="1"/>
    <d v="1899-12-30T19:48:00"/>
    <x v="448"/>
    <s v="9000802077"/>
    <s v="012-022-00314457"/>
    <n v="4177.29"/>
    <n v="4683.6000000000004"/>
    <s v="ZPVN"/>
    <s v="40563462"/>
    <s v="0000389688"/>
    <n v="8002808917"/>
    <x v="334"/>
    <x v="8"/>
    <x v="8"/>
    <n v="32.83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8520"/>
    <n v="32830"/>
    <n v="15690"/>
    <n v="0"/>
    <m/>
    <x v="3"/>
    <n v="17"/>
    <s v="17"/>
    <n v="32.83"/>
    <x v="0"/>
    <n v="0"/>
    <n v="0"/>
    <s v="MAMUT ANDINO C.A."/>
    <n v="1013076"/>
    <s v="MAMUT ANDINO C.A."/>
    <x v="207"/>
  </r>
  <r>
    <n v="1002195349"/>
    <s v="UE01"/>
    <x v="1"/>
    <d v="1899-12-30T19:50:00"/>
    <x v="449"/>
    <s v="9000802079"/>
    <s v="012-022-00314459"/>
    <n v="1898.4"/>
    <n v="2128.5"/>
    <s v="ZPVN"/>
    <s v="40563497"/>
    <s v="P000032072"/>
    <n v="8002808878"/>
    <x v="335"/>
    <x v="3"/>
    <x v="3"/>
    <n v="280"/>
    <s v="BOL"/>
    <s v="104123"/>
    <x v="136"/>
    <s v="806051"/>
    <s v="BODEGA PRINCIPAL OXICENTRO"/>
    <x v="24"/>
    <s v="AV MANABI ENTRE PLAZA ACOSTA"/>
    <x v="37"/>
    <s v="O-Manabi-Pedernales"/>
    <m/>
    <x v="96"/>
    <x v="96"/>
    <s v="10007705"/>
    <s v="BUITRON MONTENEGRO JONNY WASHIGNTON"/>
    <s v="ZEMU"/>
    <x v="135"/>
    <s v="2"/>
    <s v="Sin Pallet"/>
    <n v="0"/>
    <n v="0"/>
    <x v="0"/>
    <n v="18413.888999999999"/>
    <n v="14038.888999999999"/>
    <n v="4375"/>
    <n v="266"/>
    <m/>
    <x v="94"/>
    <n v="17"/>
    <s v="17"/>
    <n v="14"/>
    <x v="0"/>
    <n v="0.95"/>
    <n v="19"/>
    <s v="SUCUMTRANSA S.A."/>
    <n v="1023153"/>
    <s v="BUITRON MONTENEGRO JONNY"/>
    <x v="135"/>
  </r>
  <r>
    <n v="1002195349"/>
    <s v="UE01"/>
    <x v="1"/>
    <d v="1899-12-30T19:50:00"/>
    <x v="450"/>
    <s v="9000802078"/>
    <s v="012-022-00314458"/>
    <n v="564"/>
    <n v="632.36"/>
    <s v="ZPVN"/>
    <s v="40563498"/>
    <s v="P000032073"/>
    <n v="8002808879"/>
    <x v="335"/>
    <x v="4"/>
    <x v="4"/>
    <n v="80"/>
    <s v="BOL"/>
    <s v="104123"/>
    <x v="136"/>
    <s v="806051"/>
    <s v="BODEGA PRINCIPAL OXICENTRO"/>
    <x v="24"/>
    <s v="AV MANABI ENTRE PLAZA ACOSTA"/>
    <x v="37"/>
    <s v="O-Manabi-Pedernales"/>
    <n v="347"/>
    <x v="96"/>
    <x v="96"/>
    <s v="10007705"/>
    <s v="BUITRON MONTENEGRO JONNY WASHIGNTON"/>
    <s v="ZEMU"/>
    <x v="135"/>
    <s v="2"/>
    <s v="Sin Pallet"/>
    <n v="0"/>
    <n v="0"/>
    <x v="0"/>
    <n v="8386.1110000000008"/>
    <n v="4011.1109999999999"/>
    <n v="4375"/>
    <n v="76"/>
    <m/>
    <x v="94"/>
    <n v="17"/>
    <s v="17"/>
    <n v="4"/>
    <x v="0"/>
    <n v="0.95"/>
    <n v="19"/>
    <s v="SUCUMTRANSA S.A."/>
    <n v="1023153"/>
    <s v="BUITRON MONTENEGRO JONNY"/>
    <x v="135"/>
  </r>
  <r>
    <n v="1002195362"/>
    <s v="UE01"/>
    <x v="1"/>
    <d v="1899-12-30T19:52:00"/>
    <x v="451"/>
    <s v="9000802080"/>
    <s v="012-022-00314460"/>
    <n v="3235.2"/>
    <n v="3627.32"/>
    <s v="ZPVN"/>
    <s v="40563539"/>
    <s v="P000032095"/>
    <n v="8002808895"/>
    <x v="336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76"/>
    <x v="76"/>
    <s v="100022169"/>
    <s v="LOMAS MONTESDEOCA VINICIO XAVIER"/>
    <s v="ZEMT"/>
    <x v="99"/>
    <s v="1"/>
    <s v="Con Pallet"/>
    <n v="0.05"/>
    <n v="24"/>
    <x v="0"/>
    <n v="39590"/>
    <n v="24020"/>
    <n v="15570"/>
    <n v="220.8"/>
    <m/>
    <x v="74"/>
    <n v="17"/>
    <s v="17"/>
    <n v="24"/>
    <x v="0"/>
    <n v="0.46"/>
    <n v="9.2000000000000011"/>
    <s v="LIDENORTI S.A."/>
    <n v="1013592"/>
    <s v="VALENCIA BENAVIDES GLADYS RUBY"/>
    <x v="99"/>
  </r>
  <r>
    <n v="1002195409"/>
    <s v="UE01"/>
    <x v="1"/>
    <d v="1899-12-30T19:55:00"/>
    <x v="452"/>
    <s v="9000802081"/>
    <s v="012-022-00314461"/>
    <n v="2329.7199999999998"/>
    <n v="2612.1"/>
    <s v="ZPVN"/>
    <s v="40563514"/>
    <s v="P000032078"/>
    <n v="8002808954"/>
    <x v="337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20"/>
    <n v="9040"/>
    <n v="266.39999999999998"/>
    <m/>
    <x v="90"/>
    <n v="17"/>
    <s v="17"/>
    <n v="18"/>
    <x v="0"/>
    <n v="0.74"/>
    <n v="14.799999999999999"/>
    <s v="TRANSPORTE PROPIO"/>
    <n v="1013789"/>
    <s v="VEGA VEGA FABIAN"/>
    <x v="127"/>
  </r>
  <r>
    <n v="1002195330"/>
    <s v="UE01"/>
    <x v="1"/>
    <d v="1899-12-30T19:57:00"/>
    <x v="453"/>
    <s v="9000802082"/>
    <s v="012-022-00314462"/>
    <n v="3326.4"/>
    <n v="3729.58"/>
    <s v="ZPVN"/>
    <s v="40563515"/>
    <s v="0000389753"/>
    <n v="8002808858"/>
    <x v="338"/>
    <x v="6"/>
    <x v="6"/>
    <n v="480"/>
    <s v="BOL"/>
    <s v="101516"/>
    <x v="137"/>
    <s v="801519"/>
    <s v="BODEGA 10 DE AGOSTO"/>
    <x v="1"/>
    <s v="BODEGA 10 DE AGOSTO No 9602"/>
    <x v="98"/>
    <s v="O-Pichincha-Kennedy"/>
    <n v="97.5"/>
    <x v="115"/>
    <x v="115"/>
    <s v="100016021"/>
    <s v="LARA CARLOS"/>
    <s v="ZEMT"/>
    <x v="160"/>
    <s v="1"/>
    <s v="Con Pallet"/>
    <n v="0.05"/>
    <n v="24"/>
    <x v="0"/>
    <n v="40010"/>
    <n v="24050"/>
    <n v="15960"/>
    <n v="216"/>
    <m/>
    <x v="113"/>
    <n v="17"/>
    <s v="17"/>
    <n v="24"/>
    <x v="0"/>
    <n v="0.45"/>
    <n v="9"/>
    <s v="TRIMPESAS S.A."/>
    <n v="1013515"/>
    <s v="LARA MARTINEZ LUIS NESTOR"/>
    <x v="160"/>
  </r>
  <r>
    <n v="1002195327"/>
    <s v="UE01"/>
    <x v="1"/>
    <d v="1899-12-30T20:00:00"/>
    <x v="454"/>
    <s v="9000802027"/>
    <s v="013-020-00047722"/>
    <n v="3182.4"/>
    <n v="3568.13"/>
    <s v="ZPDF"/>
    <s v="70176285"/>
    <s v="0000389776"/>
    <n v="8002808854"/>
    <x v="339"/>
    <x v="3"/>
    <x v="3"/>
    <n v="480"/>
    <s v="BOL"/>
    <s v="10007704"/>
    <x v="138"/>
    <s v="810708"/>
    <s v="BODEGA PRINCIPAL"/>
    <x v="56"/>
    <s v="MANABI CALLE 22 Y AV 26"/>
    <x v="99"/>
    <s v="O-Santaelena-Lalibertad"/>
    <n v="643"/>
    <x v="90"/>
    <x v="90"/>
    <s v="100019698"/>
    <s v="VELASTEGUI JHONATAN"/>
    <s v="ZEMT"/>
    <x v="122"/>
    <s v="4"/>
    <s v="Pallet Cortesia"/>
    <n v="0"/>
    <n v="0"/>
    <x v="0"/>
    <n v="38740"/>
    <n v="24050"/>
    <n v="14690"/>
    <n v="763.2"/>
    <m/>
    <x v="88"/>
    <n v="17"/>
    <s v="17"/>
    <n v="24"/>
    <x v="0"/>
    <n v="1.59"/>
    <n v="31.8"/>
    <s v="LIDENORTI S.A."/>
    <n v="1021893"/>
    <s v="VELASTEGUI ROMO LENIN ALEXANDER"/>
    <x v="122"/>
  </r>
  <r>
    <n v="1002195432"/>
    <s v="UE01"/>
    <x v="1"/>
    <d v="1899-12-30T20:14:00"/>
    <x v="455"/>
    <s v=""/>
    <s v=""/>
    <n v="0"/>
    <n v="0"/>
    <s v="ZPRC"/>
    <s v="2500107853"/>
    <s v="P000032063"/>
    <n v="8002808980"/>
    <x v="340"/>
    <x v="2"/>
    <x v="2"/>
    <n v="30.3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7030"/>
    <n v="30330"/>
    <n v="16700"/>
    <n v="0"/>
    <m/>
    <x v="3"/>
    <n v="17"/>
    <s v="17"/>
    <n v="30.33"/>
    <x v="0"/>
    <n v="0"/>
    <n v="0"/>
    <s v="UNICON"/>
    <n v="1014412"/>
    <s v="UNION DE CONCRETERAS UNICON UCUE"/>
    <x v="33"/>
  </r>
  <r>
    <n v="1002195374"/>
    <s v="UE01"/>
    <x v="1"/>
    <d v="1899-12-30T20:42:00"/>
    <x v="456"/>
    <s v=""/>
    <s v=""/>
    <n v="0"/>
    <n v="0"/>
    <s v="ZPRC"/>
    <s v="2500107864"/>
    <s v="P000032085"/>
    <n v="8002808909"/>
    <x v="341"/>
    <x v="5"/>
    <x v="5"/>
    <n v="80"/>
    <s v="BOL"/>
    <s v="101629"/>
    <x v="7"/>
    <s v="806430"/>
    <s v="CENTRO DE ACOPIO"/>
    <x v="1"/>
    <s v="LIRA ÑAN Y AMARU ÑAN"/>
    <x v="24"/>
    <s v="O-Pichincha-Quitumbe"/>
    <m/>
    <x v="7"/>
    <x v="7"/>
    <s v="100014985"/>
    <s v="GUAYAQUIL FAUSTO"/>
    <s v="ZETT"/>
    <x v="38"/>
    <s v="2"/>
    <s v="Sin Pallet"/>
    <n v="0"/>
    <n v="0"/>
    <x v="0"/>
    <n v="12973.235000000001"/>
    <n v="4008.2350000000001"/>
    <n v="8965"/>
    <n v="40.799999999999997"/>
    <m/>
    <x v="7"/>
    <n v="17"/>
    <s v="17"/>
    <n v="4"/>
    <x v="0"/>
    <n v="0.51"/>
    <n v="10.199999999999999"/>
    <s v="TRANSPORTE PROPIO"/>
    <n v="1013388"/>
    <s v="CAMPAÑA MALDONADO BLANCA CECILIA"/>
    <x v="38"/>
  </r>
  <r>
    <n v="1002195374"/>
    <s v="UE01"/>
    <x v="1"/>
    <d v="1899-12-30T20:42:00"/>
    <x v="457"/>
    <s v=""/>
    <s v=""/>
    <n v="0"/>
    <n v="0"/>
    <s v="ZPRC"/>
    <s v="2500107863"/>
    <s v="P000032084"/>
    <n v="8002808908"/>
    <x v="341"/>
    <x v="6"/>
    <x v="6"/>
    <n v="60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9026.764999999999"/>
    <n v="30061.764999999999"/>
    <n v="8965"/>
    <n v="306"/>
    <m/>
    <x v="7"/>
    <n v="17"/>
    <s v="17"/>
    <n v="30"/>
    <x v="0"/>
    <n v="0.51"/>
    <n v="10.199999999999999"/>
    <s v="TRANSPORTE PROPIO"/>
    <n v="1013388"/>
    <s v="CAMPAÑA MALDONADO BLANCA CECILIA"/>
    <x v="38"/>
  </r>
  <r>
    <n v="1002195425"/>
    <s v="UE01"/>
    <x v="1"/>
    <d v="1899-12-30T20:51:00"/>
    <x v="458"/>
    <s v="9000802089"/>
    <s v="012-022-00314463"/>
    <n v="4415.3999999999996"/>
    <n v="4950.58"/>
    <s v="ZPVN"/>
    <s v="40563548"/>
    <s v="P000032102"/>
    <n v="8002808971"/>
    <x v="342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20"/>
    <n v="33030"/>
    <n v="18290"/>
    <n v="382.8"/>
    <m/>
    <x v="139"/>
    <n v="17"/>
    <s v="17"/>
    <n v="33"/>
    <x v="0"/>
    <n v="0.58000000000000007"/>
    <n v="11.6"/>
    <s v="TRANSPORTE PROPIO"/>
    <n v="1013478"/>
    <s v="LANDAZURI CORDOVA IVAN OSWALDO"/>
    <x v="208"/>
  </r>
  <r>
    <n v="1002195488"/>
    <s v="UE01"/>
    <x v="1"/>
    <d v="1899-12-30T20:52:00"/>
    <x v="459"/>
    <s v=""/>
    <s v=""/>
    <n v="0"/>
    <n v="0"/>
    <s v="ZPRC"/>
    <s v="2500107858"/>
    <s v="P000032079"/>
    <n v="8002809052"/>
    <x v="343"/>
    <x v="10"/>
    <x v="10"/>
    <n v="32.229999999999997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50600"/>
    <n v="32230"/>
    <n v="18370"/>
    <n v="525.35"/>
    <m/>
    <x v="7"/>
    <n v="17"/>
    <s v="17"/>
    <n v="32.229999999999997"/>
    <x v="0"/>
    <n v="16.300031026993487"/>
    <n v="16.300031026993487"/>
    <s v="TRANSPORTE PROPIO"/>
    <n v="1013388"/>
    <s v="CAMPAÑA MALDONADO BLANCA CECILIA"/>
    <x v="128"/>
  </r>
  <r>
    <n v="1002195332"/>
    <s v="UE01"/>
    <x v="1"/>
    <d v="1899-12-30T20:55:00"/>
    <x v="460"/>
    <s v=""/>
    <s v=""/>
    <n v="0"/>
    <n v="0"/>
    <s v="ZPRC"/>
    <s v="2500107844"/>
    <s v="P000032015"/>
    <n v="8002808861"/>
    <x v="344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40060"/>
    <n v="24020"/>
    <n v="16040"/>
    <n v="259.2"/>
    <m/>
    <x v="6"/>
    <n v="17"/>
    <s v="17"/>
    <n v="24"/>
    <x v="0"/>
    <n v="0.53999999999999992"/>
    <n v="10.799999999999999"/>
    <s v="TRANSPORTE PROPIO"/>
    <n v="1013241"/>
    <s v="COMPAÑÍA DE TRANSPORTE DE CARGA PES"/>
    <x v="75"/>
  </r>
  <r>
    <n v="1002195317"/>
    <s v="UE01"/>
    <x v="1"/>
    <d v="1899-12-30T21:06:00"/>
    <x v="461"/>
    <s v="9000802091"/>
    <s v="012-022-00314465"/>
    <n v="1850.8"/>
    <n v="2075.13"/>
    <s v="ZPVN"/>
    <s v="40563535"/>
    <s v="0000389768"/>
    <n v="8002808843"/>
    <x v="345"/>
    <x v="3"/>
    <x v="3"/>
    <n v="280"/>
    <s v="BOL"/>
    <s v="105068"/>
    <x v="124"/>
    <s v="810504"/>
    <s v="OBRA ­CASCALES"/>
    <x v="53"/>
    <s v="VIA QUITO"/>
    <x v="91"/>
    <s v="O-Sucumbios-Cascales"/>
    <m/>
    <x v="64"/>
    <x v="64"/>
    <s v="100017276"/>
    <s v="CASTRO BYRON"/>
    <s v="ZEMT"/>
    <x v="126"/>
    <s v="2"/>
    <s v="Sin Pallet"/>
    <n v="0"/>
    <n v="0"/>
    <x v="0"/>
    <n v="21739.167000000001"/>
    <n v="14029.166999999999"/>
    <n v="7710"/>
    <n v="422.8"/>
    <m/>
    <x v="62"/>
    <n v="17"/>
    <s v="17"/>
    <n v="14"/>
    <x v="0"/>
    <n v="1.51"/>
    <n v="30.2"/>
    <s v="TRIMPESAS S.A."/>
    <n v="10003431"/>
    <s v="FIALLOS ARTEAGA ESTEFANIA CAROLINA"/>
    <x v="126"/>
  </r>
  <r>
    <n v="1002195317"/>
    <s v="UE01"/>
    <x v="1"/>
    <d v="1899-12-30T21:06:00"/>
    <x v="462"/>
    <s v="9000802090"/>
    <s v="012-022-00314464"/>
    <n v="1374"/>
    <n v="1540.54"/>
    <s v="ZPVN"/>
    <s v="40563537"/>
    <s v="0000389769"/>
    <n v="8002808842"/>
    <x v="345"/>
    <x v="4"/>
    <x v="4"/>
    <n v="200"/>
    <s v="BOL"/>
    <s v="105068"/>
    <x v="124"/>
    <s v="810923"/>
    <s v="OBRA­SAN FRANCISCO KM 81"/>
    <x v="57"/>
    <s v="VIA QUITO KM 81"/>
    <x v="100"/>
    <s v="O-Sucumbios-Gonzalopizarro"/>
    <n v="273"/>
    <x v="64"/>
    <x v="64"/>
    <s v="100017276"/>
    <s v="CASTRO BYRON"/>
    <s v="ZEMT"/>
    <x v="126"/>
    <s v="2"/>
    <s v="Sin Pallet"/>
    <n v="0"/>
    <n v="0"/>
    <x v="0"/>
    <n v="17730.832999999999"/>
    <n v="10020.833000000001"/>
    <n v="7710"/>
    <n v="190"/>
    <m/>
    <x v="62"/>
    <n v="17"/>
    <s v="17"/>
    <n v="10"/>
    <x v="0"/>
    <n v="0.95"/>
    <n v="19"/>
    <s v="TRIMPESAS S.A."/>
    <n v="10003431"/>
    <s v="FIALLOS ARTEAGA ESTEFANIA CAROLINA"/>
    <x v="126"/>
  </r>
  <r>
    <n v="1002195431"/>
    <s v="UE01"/>
    <x v="1"/>
    <d v="1899-12-30T21:19:00"/>
    <x v="463"/>
    <s v="9000802094"/>
    <s v="012-022-00314467"/>
    <n v="470.44"/>
    <n v="527.46"/>
    <s v="ZPVN"/>
    <s v="40563494"/>
    <s v="0000389724"/>
    <n v="8002808979"/>
    <x v="346"/>
    <x v="5"/>
    <x v="5"/>
    <n v="80"/>
    <s v="BOL"/>
    <s v="101720"/>
    <x v="59"/>
    <s v="801091"/>
    <s v="BODEGA COMERCIAL LOS NEVADOS MATRIZ"/>
    <x v="6"/>
    <s v="AV. MARCO SUBIA Y CALLE TUNGURAHUA"/>
    <x v="17"/>
    <s v="O-Cotopaxi-Latacunga"/>
    <m/>
    <x v="69"/>
    <x v="69"/>
    <s v="100014967"/>
    <s v="LASCANO AUGUSTO"/>
    <s v="ZETT"/>
    <x v="87"/>
    <s v="2"/>
    <s v="Sin Pallet"/>
    <n v="0"/>
    <n v="0"/>
    <x v="0"/>
    <n v="12931.061"/>
    <n v="4006.0610000000001"/>
    <n v="8925"/>
    <n v="59.2"/>
    <m/>
    <x v="67"/>
    <n v="17"/>
    <s v="17"/>
    <n v="4"/>
    <x v="0"/>
    <n v="0.74"/>
    <n v="14.8"/>
    <s v="TRANSPORTE PROPIO"/>
    <n v="1013812"/>
    <s v="ASHQUI ANDINO JORGE AQUILINO"/>
    <x v="87"/>
  </r>
  <r>
    <n v="1002195431"/>
    <s v="UE01"/>
    <x v="1"/>
    <d v="1899-12-30T21:19:00"/>
    <x v="464"/>
    <s v="9000802093"/>
    <s v="012-022-00314466"/>
    <n v="3713.45"/>
    <n v="4163.54"/>
    <s v="ZPVN"/>
    <s v="40563494"/>
    <s v="0000389723"/>
    <n v="8002808978"/>
    <x v="346"/>
    <x v="6"/>
    <x v="6"/>
    <n v="58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37968.938999999998"/>
    <n v="29043.938999999998"/>
    <n v="8925"/>
    <n v="429.2"/>
    <m/>
    <x v="67"/>
    <n v="17"/>
    <s v="17"/>
    <n v="29"/>
    <x v="0"/>
    <n v="0.74"/>
    <n v="14.799999999999999"/>
    <s v="TRANSPORTE PROPIO"/>
    <n v="1013812"/>
    <s v="ASHQUI ANDINO JORGE AQUILINO"/>
    <x v="87"/>
  </r>
  <r>
    <n v="1002195371"/>
    <s v="UE01"/>
    <x v="1"/>
    <d v="1899-12-30T21:23:00"/>
    <x v="465"/>
    <s v="9000802095"/>
    <s v="012-022-00314468"/>
    <n v="4505.1899999999996"/>
    <n v="5051.25"/>
    <s v="ZPVN"/>
    <s v="40563542"/>
    <s v="0000389782"/>
    <n v="8002808904"/>
    <x v="347"/>
    <x v="9"/>
    <x v="9"/>
    <n v="660"/>
    <s v="BOL"/>
    <s v="101446"/>
    <x v="48"/>
    <s v="806447"/>
    <s v="FERRETERIA UNIVERSAL"/>
    <x v="9"/>
    <s v="VIA SAL LORENZO SECTOR EL LIMONAL"/>
    <x v="101"/>
    <s v="O-Imbabura-Lita"/>
    <n v="548"/>
    <x v="128"/>
    <x v="128"/>
    <s v="100014989"/>
    <s v="CHANDI JAIME"/>
    <s v="ZETT"/>
    <x v="184"/>
    <s v="2"/>
    <s v="Sin Pallet"/>
    <n v="0"/>
    <n v="0"/>
    <x v="0"/>
    <n v="50810"/>
    <n v="33060"/>
    <n v="17750"/>
    <n v="330"/>
    <s v="ajuste flete porque se pasa por el derrumbo sin autorizacion. Flete anulado 1036,20"/>
    <x v="126"/>
    <n v="17"/>
    <s v="17"/>
    <n v="33"/>
    <x v="0"/>
    <n v="0.5"/>
    <n v="10"/>
    <s v="TRIMPESAS S.A."/>
    <n v="1013885"/>
    <s v="TORRES POZO FABIAN ENRIQUE"/>
    <x v="184"/>
  </r>
  <r>
    <n v="1002195516"/>
    <s v="UE01"/>
    <x v="1"/>
    <d v="1899-12-30T21:40:00"/>
    <x v="466"/>
    <s v="9000802098"/>
    <s v="012-022-00314469"/>
    <n v="2304.9"/>
    <n v="2584.27"/>
    <s v="ZPVN"/>
    <s v="40563523"/>
    <s v="P000032087"/>
    <n v="8002809082"/>
    <x v="348"/>
    <x v="6"/>
    <x v="6"/>
    <n v="360"/>
    <s v="BOL"/>
    <s v="101629"/>
    <x v="7"/>
    <s v="800886"/>
    <s v="OB. LA CALERA"/>
    <x v="6"/>
    <s v="PANAMERICANA NORTE DIAGONAL UNIVERS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090"/>
    <n v="18020"/>
    <n v="9070"/>
    <n v="266.39999999999998"/>
    <m/>
    <x v="7"/>
    <n v="17"/>
    <s v="17"/>
    <n v="18"/>
    <x v="0"/>
    <n v="0.74"/>
    <n v="14.799999999999999"/>
    <s v="TRANSPORTE PROPIO"/>
    <n v="1013388"/>
    <s v="CAMPAÑA MALDONADO BLANCA CECILIA"/>
    <x v="8"/>
  </r>
  <r>
    <n v="1002195421"/>
    <s v="UE01"/>
    <x v="1"/>
    <d v="1899-12-30T21:43:00"/>
    <x v="467"/>
    <s v="9000802101"/>
    <s v="012-022-00314470"/>
    <n v="4318.24"/>
    <n v="4841.6400000000003"/>
    <s v="ZPVN"/>
    <s v="40563340"/>
    <s v="0000389512"/>
    <n v="8002808967"/>
    <x v="349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71"/>
    <x v="71"/>
    <s v="100014916"/>
    <s v="PUETATE MAURICIO"/>
    <s v="ZETT"/>
    <x v="209"/>
    <s v="1"/>
    <s v="Con Pallet"/>
    <n v="0.05"/>
    <n v="32"/>
    <x v="0"/>
    <n v="50430"/>
    <n v="32000"/>
    <n v="18430"/>
    <n v="121.6"/>
    <m/>
    <x v="69"/>
    <n v="17"/>
    <s v="17"/>
    <n v="32"/>
    <x v="0"/>
    <n v="0.19"/>
    <n v="3.8"/>
    <s v="LA ARMENIA S.A."/>
    <n v="1013556"/>
    <s v="RAMIREZ BAEZ FIDEL RAMIRO"/>
    <x v="209"/>
  </r>
  <r>
    <n v="1002195562"/>
    <s v="UE01"/>
    <x v="1"/>
    <d v="1899-12-30T21:52:00"/>
    <x v="468"/>
    <s v="9000802104"/>
    <s v="012-022-00314473"/>
    <n v="254.8"/>
    <n v="285.69"/>
    <s v="ZPVN"/>
    <s v="40563524"/>
    <s v="0000389762"/>
    <n v="8002809136"/>
    <x v="350"/>
    <x v="3"/>
    <x v="3"/>
    <n v="40"/>
    <s v="BOL"/>
    <s v="101664"/>
    <x v="8"/>
    <s v="804147"/>
    <s v="GUADALUPE GONZALEZ"/>
    <x v="35"/>
    <s v="AV UNIDAD NACIONAL Y ORELLANA"/>
    <x v="53"/>
    <s v="O-Sucumbios-Shushufindi"/>
    <m/>
    <x v="143"/>
    <x v="143"/>
    <s v="100020688"/>
    <s v="RIVERA JENRRI"/>
    <s v="ZETT"/>
    <x v="210"/>
    <s v="2"/>
    <s v="Sin Pallet"/>
    <n v="0"/>
    <n v="0"/>
    <x v="0"/>
    <n v="7886.0609999999997"/>
    <n v="1999.394"/>
    <n v="5886.6670000000004"/>
    <m/>
    <s v="nc"/>
    <x v="140"/>
    <n v="17"/>
    <s v="17"/>
    <n v="2"/>
    <x v="0"/>
    <n v="0"/>
    <n v="0"/>
    <s v="LIDENORTI S.A."/>
    <n v="1013759"/>
    <s v="DURAN VALENCIA CARLOS EFREN"/>
    <x v="210"/>
  </r>
  <r>
    <n v="1002195562"/>
    <s v="UE01"/>
    <x v="1"/>
    <d v="1899-12-30T21:52:00"/>
    <x v="469"/>
    <s v="9000802102"/>
    <s v="012-022-00314471"/>
    <n v="3057.6"/>
    <n v="3428.2"/>
    <s v="ZPVN"/>
    <s v="40563527"/>
    <s v="0000389760"/>
    <n v="8002809135"/>
    <x v="350"/>
    <x v="3"/>
    <x v="3"/>
    <n v="480"/>
    <s v="BOL"/>
    <s v="101664"/>
    <x v="8"/>
    <s v="810908"/>
    <s v="OBRA SAN ANTONIO"/>
    <x v="35"/>
    <s v="VIA A SHUSHUFINDI KM 11 COMUNIDAD"/>
    <x v="53"/>
    <s v="O-Sucumbios-Shushufindi"/>
    <m/>
    <x v="143"/>
    <x v="143"/>
    <s v="100020688"/>
    <s v="RIVERA JENRRI"/>
    <s v="ZETT"/>
    <x v="210"/>
    <s v="2"/>
    <s v="Sin Pallet"/>
    <n v="0"/>
    <n v="0"/>
    <x v="0"/>
    <n v="29879.394"/>
    <n v="23992.726999999999"/>
    <n v="5886.6670000000004"/>
    <m/>
    <s v="nc"/>
    <x v="140"/>
    <n v="17"/>
    <s v="17"/>
    <n v="24"/>
    <x v="0"/>
    <n v="0"/>
    <n v="0"/>
    <s v="LIDENORTI S.A."/>
    <n v="1013759"/>
    <s v="DURAN VALENCIA CARLOS EFREN"/>
    <x v="210"/>
  </r>
  <r>
    <n v="1002195562"/>
    <s v="UE01"/>
    <x v="1"/>
    <d v="1899-12-30T21:52:00"/>
    <x v="470"/>
    <s v="9000802103"/>
    <s v="012-022-00314472"/>
    <n v="926.8"/>
    <n v="1039.1400000000001"/>
    <s v="ZPVN"/>
    <s v="40563525"/>
    <s v="0000389761"/>
    <n v="8002809134"/>
    <x v="350"/>
    <x v="4"/>
    <x v="4"/>
    <n v="140"/>
    <s v="BOL"/>
    <s v="101664"/>
    <x v="8"/>
    <s v="804147"/>
    <s v="GUADALUPE GONZALEZ"/>
    <x v="35"/>
    <s v="AV UNIDAD NACIONAL Y ORELLANA"/>
    <x v="53"/>
    <s v="O-Sucumbios-Shushufindi"/>
    <m/>
    <x v="143"/>
    <x v="143"/>
    <s v="100020688"/>
    <s v="RIVERA JENRRI"/>
    <s v="ZETT"/>
    <x v="210"/>
    <s v="2"/>
    <s v="Sin Pallet"/>
    <n v="0"/>
    <n v="0"/>
    <x v="0"/>
    <n v="12884.546"/>
    <n v="6997.8789999999999"/>
    <n v="5886.6670000000004"/>
    <m/>
    <s v="nc"/>
    <x v="140"/>
    <n v="17"/>
    <s v="17"/>
    <n v="7"/>
    <x v="0"/>
    <n v="0"/>
    <n v="0"/>
    <s v="LIDENORTI S.A."/>
    <n v="1013759"/>
    <s v="DURAN VALENCIA CARLOS EFREN"/>
    <x v="210"/>
  </r>
  <r>
    <n v="1002195458"/>
    <s v="UE01"/>
    <x v="1"/>
    <d v="1899-12-30T21:54:00"/>
    <x v="471"/>
    <s v="9000802105"/>
    <s v="012-022-00314474"/>
    <n v="2287.17"/>
    <n v="2564.39"/>
    <s v="ZPVN"/>
    <s v="40563530"/>
    <s v="0000389764"/>
    <n v="8002809013"/>
    <x v="351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7140"/>
    <n v="18000"/>
    <n v="9140"/>
    <n v="280.8"/>
    <m/>
    <x v="141"/>
    <n v="17"/>
    <s v="17"/>
    <n v="18"/>
    <x v="0"/>
    <n v="0.78"/>
    <n v="15.600000000000001"/>
    <s v="TRANSPORTE PROPIO"/>
    <n v="1023045"/>
    <s v="ESPINOSA OTAVALO PABLO ANIBAL"/>
    <x v="211"/>
  </r>
  <r>
    <n v="1002195420"/>
    <s v="UE01"/>
    <x v="1"/>
    <d v="1899-12-30T22:06:00"/>
    <x v="472"/>
    <s v="9000802106"/>
    <s v="012-022-00314475"/>
    <n v="4362.37"/>
    <n v="4891.1099999999997"/>
    <s v="ZPVN"/>
    <s v="40563339"/>
    <s v="0000389511"/>
    <n v="8002808966"/>
    <x v="352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24"/>
    <x v="24"/>
    <s v="100014929"/>
    <s v="YEPEZ PATRICIO"/>
    <s v="ZETT"/>
    <x v="30"/>
    <s v="1"/>
    <s v="Con Pallet"/>
    <n v="0.05"/>
    <n v="32"/>
    <x v="0"/>
    <n v="49770"/>
    <n v="32090"/>
    <n v="17680"/>
    <n v="121.6"/>
    <m/>
    <x v="24"/>
    <n v="17"/>
    <s v="17"/>
    <n v="32"/>
    <x v="0"/>
    <n v="0.19"/>
    <n v="3.8"/>
    <s v="LIDENORTI S.A."/>
    <n v="1013602"/>
    <s v="VILLEGAS PASQUEL RUBEN EDUARDO"/>
    <x v="30"/>
  </r>
  <r>
    <n v="1002195320"/>
    <s v="UE01"/>
    <x v="1"/>
    <d v="1899-12-30T22:16:00"/>
    <x v="473"/>
    <s v="9000802109"/>
    <s v="012-022-00314476"/>
    <n v="3235.2"/>
    <n v="3627.32"/>
    <s v="ZPVN"/>
    <s v="40563536"/>
    <s v="0000389771"/>
    <n v="8002808847"/>
    <x v="353"/>
    <x v="3"/>
    <x v="3"/>
    <n v="480"/>
    <s v="BOL"/>
    <s v="103662"/>
    <x v="95"/>
    <s v="805222"/>
    <s v="EQUIPOS Y SOLDADURAS ORIENTE"/>
    <x v="45"/>
    <s v="VIA AGUAS NEGRAS"/>
    <x v="70"/>
    <s v="O-Sucumbios-Cuyabeno"/>
    <n v="461"/>
    <x v="121"/>
    <x v="121"/>
    <s v="100014956"/>
    <s v="ENRIQUEZ PABLO"/>
    <s v="ZEMT"/>
    <x v="170"/>
    <s v="2"/>
    <s v="Sin Pallet"/>
    <n v="0"/>
    <n v="0"/>
    <x v="0"/>
    <n v="40390"/>
    <n v="24090"/>
    <n v="16300"/>
    <n v="691.2"/>
    <m/>
    <x v="119"/>
    <n v="17"/>
    <s v="17"/>
    <n v="24"/>
    <x v="0"/>
    <n v="1.4400000000000002"/>
    <n v="28.8"/>
    <s v="LIDENORTI S.A."/>
    <n v="1013565"/>
    <s v="ESPARZA ESPINOZA JIMMY ERNESTO"/>
    <x v="170"/>
  </r>
  <r>
    <n v="1002195543"/>
    <s v="UE01"/>
    <x v="1"/>
    <d v="1899-12-30T22:25:00"/>
    <x v="474"/>
    <s v="9000802112"/>
    <s v="012-022-00314478"/>
    <n v="2557.06"/>
    <n v="2867"/>
    <s v="ZPVN"/>
    <s v="40563529"/>
    <s v="P000032089"/>
    <n v="8002809114"/>
    <x v="354"/>
    <x v="7"/>
    <x v="7"/>
    <n v="40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28687.940999999999"/>
    <n v="20052.940999999999"/>
    <n v="8635"/>
    <n v="312"/>
    <m/>
    <x v="10"/>
    <n v="17"/>
    <s v="17"/>
    <n v="20"/>
    <x v="0"/>
    <n v="0.78"/>
    <n v="15.6"/>
    <s v="TRANSPORTE PROPIO"/>
    <n v="1013863"/>
    <s v="DISTRIBUCIONES NARANJO"/>
    <x v="12"/>
  </r>
  <r>
    <n v="1002195543"/>
    <s v="UE01"/>
    <x v="1"/>
    <d v="1899-12-30T22:25:00"/>
    <x v="475"/>
    <s v="9000802111"/>
    <s v="012-022-00314477"/>
    <n v="1778.91"/>
    <n v="1994.53"/>
    <s v="ZPVN"/>
    <s v="40563528"/>
    <s v="P000032088"/>
    <n v="8002809115"/>
    <x v="354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672.059000000001"/>
    <n v="14037.058999999999"/>
    <n v="8635"/>
    <n v="218.4"/>
    <m/>
    <x v="10"/>
    <n v="17"/>
    <s v="17"/>
    <n v="14"/>
    <x v="0"/>
    <n v="0.78"/>
    <n v="15.6"/>
    <s v="TRANSPORTE PROPIO"/>
    <n v="1013863"/>
    <s v="DISTRIBUCIONES NARANJO"/>
    <x v="12"/>
  </r>
  <r>
    <n v="1002195555"/>
    <s v="UE01"/>
    <x v="1"/>
    <d v="1899-12-30T22:29:00"/>
    <x v="476"/>
    <s v="9000802113"/>
    <s v="012-022-00314479"/>
    <n v="3307.77"/>
    <n v="3708.69"/>
    <s v="ZPVN"/>
    <s v="40561563"/>
    <s v="0000387208"/>
    <n v="8002809127"/>
    <x v="355"/>
    <x v="8"/>
    <x v="8"/>
    <n v="32.6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280"/>
    <n v="32600"/>
    <n v="18680"/>
    <n v="0"/>
    <m/>
    <x v="3"/>
    <n v="17"/>
    <s v="17"/>
    <n v="32.6"/>
    <x v="0"/>
    <n v="0"/>
    <n v="0"/>
    <s v="XAVIER VALENZUELA"/>
    <n v="1014416"/>
    <s v="VALENZUELA DIAZ PATRICIO XAVIER"/>
    <x v="32"/>
  </r>
  <r>
    <n v="1002195413"/>
    <s v="UE01"/>
    <x v="1"/>
    <d v="1899-12-30T22:30:00"/>
    <x v="477"/>
    <s v="9000802114"/>
    <s v="012-022-00314480"/>
    <n v="3012.77"/>
    <n v="3377.93"/>
    <s v="ZPVN"/>
    <s v="40563545"/>
    <s v="P000032099"/>
    <n v="8002808958"/>
    <x v="356"/>
    <x v="5"/>
    <x v="5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840"/>
    <n v="24070"/>
    <n v="12770"/>
    <n v="91.2"/>
    <m/>
    <x v="89"/>
    <n v="17"/>
    <s v="17"/>
    <n v="24"/>
    <x v="0"/>
    <n v="0.19"/>
    <n v="3.8000000000000003"/>
    <s v="TRANSPORTE PROPIO"/>
    <n v="1012808"/>
    <s v="ALVAREZ GONZAGA LASTEÑA MARIANA"/>
    <x v="124"/>
  </r>
  <r>
    <n v="1002195460"/>
    <s v="UE01"/>
    <x v="1"/>
    <d v="1899-12-30T22:34:00"/>
    <x v="478"/>
    <s v="9000802117"/>
    <s v="012-022-00314482"/>
    <n v="784.8"/>
    <n v="879.93"/>
    <s v="ZPVN"/>
    <s v="40563412"/>
    <s v="0000389600"/>
    <n v="8002809015"/>
    <x v="357"/>
    <x v="7"/>
    <x v="7"/>
    <n v="12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15085.909"/>
    <n v="6010.9089999999997"/>
    <n v="9075"/>
    <n v="108"/>
    <m/>
    <x v="138"/>
    <n v="17"/>
    <s v="17"/>
    <n v="6"/>
    <x v="0"/>
    <n v="0.9"/>
    <n v="18"/>
    <s v="TRANSPORTE PROPIO"/>
    <n v="1017512"/>
    <s v="PACHECO SALAZAR WILSON FABIAN"/>
    <x v="212"/>
  </r>
  <r>
    <n v="1002195460"/>
    <s v="UE01"/>
    <x v="1"/>
    <d v="1899-12-30T22:34:00"/>
    <x v="479"/>
    <s v="9000802116"/>
    <s v="012-022-00314481"/>
    <n v="3510"/>
    <n v="3935.43"/>
    <s v="ZPVN"/>
    <s v="40563412"/>
    <s v="0000389599"/>
    <n v="8002809016"/>
    <x v="357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6124.091"/>
    <n v="27049.091"/>
    <n v="9075"/>
    <n v="486"/>
    <m/>
    <x v="138"/>
    <n v="17"/>
    <s v="17"/>
    <n v="27"/>
    <x v="0"/>
    <n v="0.9"/>
    <n v="18"/>
    <s v="TRANSPORTE PROPIO"/>
    <n v="1017512"/>
    <s v="PACHECO SALAZAR WILSON FABIAN"/>
    <x v="212"/>
  </r>
  <r>
    <n v="1002195365"/>
    <s v="UE01"/>
    <x v="1"/>
    <d v="1899-12-30T22:51:00"/>
    <x v="480"/>
    <s v="9000802118"/>
    <s v="012-022-00314483"/>
    <n v="2923.2"/>
    <n v="3277.51"/>
    <s v="ZPVN"/>
    <s v="40563541"/>
    <s v="0000389780"/>
    <n v="8002808897"/>
    <x v="358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72"/>
    <x v="72"/>
    <s v="100016005"/>
    <s v="POZO EDGAR"/>
    <s v="ZEMT"/>
    <x v="179"/>
    <s v="1"/>
    <s v="Con Pallet"/>
    <n v="0.05"/>
    <n v="24"/>
    <x v="0"/>
    <n v="40300"/>
    <n v="24080"/>
    <n v="16220"/>
    <n v="369.6"/>
    <m/>
    <x v="70"/>
    <n v="17"/>
    <s v="17"/>
    <n v="24"/>
    <x v="0"/>
    <n v="0.77"/>
    <n v="15.4"/>
    <s v="LIDENORTI S.A."/>
    <n v="1013538"/>
    <s v="ROSERO TAFUR JOSE STALIN"/>
    <x v="179"/>
  </r>
  <r>
    <n v="1002195547"/>
    <s v="UE01"/>
    <x v="1"/>
    <d v="1899-12-30T22:55:00"/>
    <x v="481"/>
    <s v="9000802119"/>
    <s v="012-022-00314484"/>
    <n v="2268"/>
    <n v="2542.9"/>
    <s v="ZPVN"/>
    <s v="40563424"/>
    <s v="0000389621"/>
    <n v="8002809119"/>
    <x v="359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40"/>
    <n v="18060"/>
    <n v="9080"/>
    <n v="266.39999999999998"/>
    <m/>
    <x v="142"/>
    <n v="17"/>
    <s v="17"/>
    <n v="18"/>
    <x v="0"/>
    <n v="0.74"/>
    <n v="14.799999999999999"/>
    <s v="TRANSPORTE PROPIO"/>
    <n v="10007210"/>
    <s v="AREQUIPA GUANOLUISA RODRIGO"/>
    <x v="213"/>
  </r>
  <r>
    <n v="1002195574"/>
    <s v="UE01"/>
    <x v="1"/>
    <d v="1899-12-30T23:01:00"/>
    <x v="482"/>
    <s v="9000802120"/>
    <s v="012-022-00314485"/>
    <n v="4332.04"/>
    <n v="4857.1099999999997"/>
    <s v="ZPVN"/>
    <s v="40563520"/>
    <s v="0000389755"/>
    <n v="8002809151"/>
    <x v="360"/>
    <x v="6"/>
    <x v="6"/>
    <n v="660"/>
    <s v="BOL"/>
    <s v="103390"/>
    <x v="107"/>
    <s v="806705"/>
    <s v="FERRETERIA MASRIU"/>
    <x v="27"/>
    <s v="AV CARLOS CANDO"/>
    <x v="41"/>
    <s v="O-Tungurahua-Ambato"/>
    <n v="250"/>
    <x v="120"/>
    <x v="120"/>
    <s v="100019983"/>
    <s v="JIMENEZ STALIN"/>
    <s v="ZETT"/>
    <x v="168"/>
    <s v="2"/>
    <s v="Sin Pallet"/>
    <n v="0"/>
    <n v="0"/>
    <x v="0"/>
    <n v="50540"/>
    <n v="33070"/>
    <n v="17470"/>
    <n v="594"/>
    <m/>
    <x v="118"/>
    <n v="17"/>
    <s v="17"/>
    <n v="33"/>
    <x v="0"/>
    <n v="0.9"/>
    <n v="18"/>
    <s v="TRANSPORTE PROPIO"/>
    <n v="1023699"/>
    <s v="RIVADENEIRA MORALES KEVIN ANTONIO"/>
    <x v="168"/>
  </r>
  <r>
    <n v="1002195462"/>
    <s v="UE01"/>
    <x v="1"/>
    <d v="1899-12-30T23:02:00"/>
    <x v="483"/>
    <s v="9000802122"/>
    <s v="012-022-00314486"/>
    <n v="3024"/>
    <n v="3390.53"/>
    <s v="ZPVN"/>
    <s v="40563556"/>
    <s v="P000032103"/>
    <n v="8002809019"/>
    <x v="361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43"/>
    <x v="43"/>
    <s v="100017965"/>
    <s v="ARIAS PATRICIO"/>
    <s v="ZEMT"/>
    <x v="53"/>
    <s v="1"/>
    <s v="Con Pallet"/>
    <n v="0.05"/>
    <n v="24"/>
    <x v="0"/>
    <n v="39770"/>
    <n v="24030"/>
    <n v="15740"/>
    <n v="494.4"/>
    <m/>
    <x v="41"/>
    <n v="17"/>
    <s v="17"/>
    <n v="24"/>
    <x v="0"/>
    <n v="1.03"/>
    <n v="20.599999999999998"/>
    <s v="LIDENORTI S.A."/>
    <n v="1013930"/>
    <s v="GUERRA SANCHEZ EDISON RENE"/>
    <x v="53"/>
  </r>
  <r>
    <n v="1002195581"/>
    <s v="UE01"/>
    <x v="1"/>
    <d v="1899-12-30T23:20:00"/>
    <x v="484"/>
    <s v="9000802123"/>
    <s v="012-022-00314487"/>
    <n v="3810"/>
    <n v="4271.8"/>
    <s v="ZPVN"/>
    <s v="40560785"/>
    <s v="0000389486"/>
    <n v="8002809160"/>
    <x v="362"/>
    <x v="2"/>
    <x v="2"/>
    <n v="31.75"/>
    <s v="T"/>
    <s v="101659"/>
    <x v="84"/>
    <s v="805760"/>
    <s v="GRANEL ETERNIT"/>
    <x v="1"/>
    <s v="KM 14 1/2 SECTOR GUAMANI"/>
    <x v="63"/>
    <s v="O-Pichincha-Guamani2"/>
    <n v="127"/>
    <x v="1"/>
    <x v="1"/>
    <s v="100015104"/>
    <s v="ESQUIVEL FLAVIO"/>
    <s v="ZECI"/>
    <x v="10"/>
    <s v="2"/>
    <s v="Sin Pallet"/>
    <n v="0"/>
    <n v="0"/>
    <x v="0"/>
    <n v="50590"/>
    <n v="31750"/>
    <n v="18840"/>
    <n v="356.87"/>
    <m/>
    <x v="1"/>
    <n v="17"/>
    <s v="17"/>
    <n v="31.75"/>
    <x v="0"/>
    <n v="11.24"/>
    <n v="11.24"/>
    <s v="TRANSCONCEM CIA. LTDA."/>
    <n v="1013227"/>
    <s v="COMPAÑIA DE TRANSPORTE PESADO"/>
    <x v="10"/>
  </r>
  <r>
    <n v="1002195580"/>
    <s v="UE01"/>
    <x v="1"/>
    <d v="1899-12-30T23:26:00"/>
    <x v="485"/>
    <s v="9000802124"/>
    <s v="012-022-00314488"/>
    <n v="4032"/>
    <n v="4520.7"/>
    <s v="ZPVN"/>
    <s v="40562445"/>
    <s v="0000388341"/>
    <n v="8002809159"/>
    <x v="363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00"/>
    <n v="32070"/>
    <n v="18730"/>
    <n v="966.4"/>
    <m/>
    <x v="143"/>
    <n v="17"/>
    <s v="17"/>
    <n v="32"/>
    <x v="0"/>
    <n v="1.51"/>
    <n v="30.2"/>
    <s v="TRANSPORTE PROPIO"/>
    <n v="1013635"/>
    <s v="ROMAN BAJANA JHONATHAN MARCEL"/>
    <x v="214"/>
  </r>
  <r>
    <n v="1002195513"/>
    <s v="UE01"/>
    <x v="1"/>
    <d v="1899-12-30T23:31:00"/>
    <x v="486"/>
    <s v="9000802125"/>
    <s v="012-022-00314489"/>
    <n v="2310"/>
    <n v="2589.9899999999998"/>
    <s v="ZPVN"/>
    <s v="40563560"/>
    <s v="P000032106"/>
    <n v="8002809079"/>
    <x v="36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70"/>
    <n v="18430"/>
    <n v="0"/>
    <m/>
    <x v="139"/>
    <n v="17"/>
    <s v="17"/>
    <n v="33"/>
    <x v="0"/>
    <n v="0"/>
    <n v="0"/>
    <s v="TRANSPORTE PROPIO"/>
    <n v="1013478"/>
    <s v="LANDAZURI CORDOVA IVAN OSWALDO"/>
    <x v="215"/>
  </r>
  <r>
    <n v="1002195586"/>
    <s v="UE01"/>
    <x v="1"/>
    <d v="1899-12-30T23:39:00"/>
    <x v="487"/>
    <s v="9000802126"/>
    <s v="012-022-00314490"/>
    <n v="4032"/>
    <n v="4520.7"/>
    <s v="ZPVN"/>
    <s v="40563441"/>
    <s v="0000389647"/>
    <n v="8002809168"/>
    <x v="365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630"/>
    <n v="32070"/>
    <n v="18560"/>
    <n v="966.4"/>
    <m/>
    <x v="143"/>
    <n v="17"/>
    <s v="17"/>
    <n v="32"/>
    <x v="0"/>
    <n v="1.51"/>
    <n v="30.2"/>
    <s v="TRANSPORTE PROPIO"/>
    <n v="1013635"/>
    <s v="ROMAN BAJANA JHONATHAN MARCEL"/>
    <x v="216"/>
  </r>
  <r>
    <n v="1002195596"/>
    <s v="UE01"/>
    <x v="1"/>
    <d v="1899-12-30T23:44:00"/>
    <x v="488"/>
    <s v="9000802127"/>
    <s v="012-022-00314491"/>
    <n v="2365.1999999999998"/>
    <n v="2651.87"/>
    <s v="ZPVN"/>
    <s v="40563505"/>
    <s v="0000389737"/>
    <n v="8002809180"/>
    <x v="36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20"/>
    <n v="9180"/>
    <n v="324"/>
    <m/>
    <x v="99"/>
    <n v="17"/>
    <s v="17"/>
    <n v="18"/>
    <x v="0"/>
    <n v="0.9"/>
    <n v="18"/>
    <s v="TRANSPORTE PROPIO"/>
    <n v="1017789"/>
    <s v="GALARZA PONCE FABIOLA CATHERINE"/>
    <x v="141"/>
  </r>
  <r>
    <n v="1002195600"/>
    <s v="UE01"/>
    <x v="2"/>
    <d v="1899-12-30T00:09:00"/>
    <x v="489"/>
    <s v="9000802128"/>
    <s v="012-022-00314492"/>
    <n v="3914.4"/>
    <n v="4388.8500000000004"/>
    <s v="ZPVN"/>
    <s v="40563320"/>
    <s v="0000389487"/>
    <n v="8002809185"/>
    <x v="367"/>
    <x v="2"/>
    <x v="2"/>
    <n v="32.61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2360"/>
    <n v="32620"/>
    <n v="19740"/>
    <n v="366.65"/>
    <m/>
    <x v="1"/>
    <n v="18"/>
    <s v="18"/>
    <n v="32.619999999999997"/>
    <x v="0"/>
    <n v="11.240036787247087"/>
    <n v="11.240036787247087"/>
    <s v="TRANSCONCEM CIA.LTDA."/>
    <n v="1013227"/>
    <s v="COMPAÑIA DE TRANSPORTE PESADO"/>
    <x v="2"/>
  </r>
  <r>
    <n v="1002195616"/>
    <s v="UE01"/>
    <x v="2"/>
    <d v="1899-12-30T00:31:00"/>
    <x v="490"/>
    <s v="9000802129"/>
    <s v="012-022-00314493"/>
    <n v="4032"/>
    <n v="4520.7"/>
    <s v="ZPVN"/>
    <s v="40563441"/>
    <s v="0000389650"/>
    <n v="8002809209"/>
    <x v="36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20"/>
    <n v="32090"/>
    <n v="17430"/>
    <n v="966.4"/>
    <m/>
    <x v="143"/>
    <n v="18"/>
    <s v="18"/>
    <n v="32"/>
    <x v="0"/>
    <n v="1.51"/>
    <n v="30.2"/>
    <s v="TRANSPORTE PROPIO"/>
    <n v="1013635"/>
    <s v="ROMAN BAJANA JHONATHAN MARCEL"/>
    <x v="217"/>
  </r>
  <r>
    <n v="1002195686"/>
    <s v="UE01"/>
    <x v="2"/>
    <d v="1899-12-30T04:55:00"/>
    <x v="491"/>
    <s v=""/>
    <s v=""/>
    <n v="0"/>
    <n v="0"/>
    <s v="ZPRC"/>
    <s v="2500107869"/>
    <s v="P000032107"/>
    <n v="8002809305"/>
    <x v="369"/>
    <x v="7"/>
    <x v="7"/>
    <n v="66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50400"/>
    <n v="33010"/>
    <n v="17390"/>
    <n v="455.4"/>
    <m/>
    <x v="109"/>
    <n v="18"/>
    <s v="18"/>
    <n v="33"/>
    <x v="0"/>
    <n v="0.69"/>
    <n v="13.799999999999999"/>
    <s v="TRANSPORTE PROPIO"/>
    <n v="1018725"/>
    <s v="TRANSPORTE DE CARGA PESADA"/>
    <x v="154"/>
  </r>
  <r>
    <n v="1002195688"/>
    <s v="UE01"/>
    <x v="2"/>
    <d v="1899-12-30T05:05:00"/>
    <x v="492"/>
    <s v=""/>
    <s v=""/>
    <n v="0"/>
    <n v="0"/>
    <s v="ZPRC"/>
    <s v="2500107862"/>
    <s v="P000032083"/>
    <n v="8002809307"/>
    <x v="370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50"/>
    <n v="18070"/>
    <n v="8880"/>
    <n v="248.4"/>
    <m/>
    <x v="17"/>
    <n v="18"/>
    <s v="18"/>
    <n v="18"/>
    <x v="0"/>
    <n v="0.69000000000000006"/>
    <n v="13.8"/>
    <s v="TRANSPORTE PROPIO"/>
    <n v="1013627"/>
    <s v="CAMPAÑA MALDONADO MIGUEL ANGEL"/>
    <x v="22"/>
  </r>
  <r>
    <n v="1002195690"/>
    <s v="UE01"/>
    <x v="2"/>
    <d v="1899-12-30T05:13:00"/>
    <x v="493"/>
    <s v="9000802140"/>
    <s v="012-022-00314495"/>
    <n v="278.77999999999997"/>
    <n v="312.57"/>
    <s v="ZPVN"/>
    <s v="40563559"/>
    <s v="P000032105"/>
    <n v="8002809309"/>
    <x v="371"/>
    <x v="7"/>
    <x v="7"/>
    <n v="40"/>
    <s v="BOL"/>
    <s v="101641"/>
    <x v="37"/>
    <s v="801652"/>
    <s v="BODEGA GUALSAQUI FABRICIO"/>
    <x v="8"/>
    <s v="PANAMERICANA SUR KM. 4 1/2 S/N Y EN"/>
    <x v="34"/>
    <s v="O-Imbabura-Sanpablo"/>
    <m/>
    <x v="118"/>
    <x v="118"/>
    <s v="100019438"/>
    <s v="CASTRO SELSO"/>
    <s v="ZEMU"/>
    <x v="165"/>
    <s v="2"/>
    <s v="Sin Pallet"/>
    <n v="0"/>
    <n v="0"/>
    <x v="0"/>
    <n v="6500"/>
    <n v="2000"/>
    <n v="4500"/>
    <n v="6"/>
    <m/>
    <x v="116"/>
    <n v="18"/>
    <s v="18"/>
    <n v="2"/>
    <x v="0"/>
    <n v="0.15"/>
    <n v="3"/>
    <s v="TRAPSA C.A."/>
    <n v="1013505"/>
    <s v="HERMOZA LOZADA JORGE ABDON"/>
    <x v="165"/>
  </r>
  <r>
    <n v="1002195690"/>
    <s v="UE01"/>
    <x v="2"/>
    <d v="1899-12-30T05:13:00"/>
    <x v="494"/>
    <s v="9000802139"/>
    <s v="012-022-00314494"/>
    <n v="2208.1"/>
    <n v="2475.73"/>
    <s v="ZPVN"/>
    <s v="40563558"/>
    <s v="P000032104"/>
    <n v="8002809310"/>
    <x v="371"/>
    <x v="6"/>
    <x v="6"/>
    <n v="320"/>
    <s v="BOL"/>
    <s v="101641"/>
    <x v="37"/>
    <s v="801652"/>
    <s v="BODEGA GUALSAQUI FABRICIO"/>
    <x v="8"/>
    <s v="PANAMERICANA SUR KM. 4 1/2 S/N Y EN"/>
    <x v="34"/>
    <s v="O-Imbabura-Sanpablo"/>
    <n v="15"/>
    <x v="118"/>
    <x v="118"/>
    <s v="100019438"/>
    <s v="CASTRO SELSO"/>
    <s v="ZEMU"/>
    <x v="165"/>
    <s v="2"/>
    <s v="Sin Pallet"/>
    <n v="0"/>
    <n v="0"/>
    <x v="0"/>
    <n v="20500"/>
    <n v="16000"/>
    <n v="4500"/>
    <n v="48"/>
    <m/>
    <x v="116"/>
    <n v="18"/>
    <s v="18"/>
    <n v="16"/>
    <x v="0"/>
    <n v="0.15"/>
    <n v="3"/>
    <s v="TRAPSA C.A."/>
    <n v="1013505"/>
    <s v="HERMOZA LOZADA JORGE ABDON"/>
    <x v="165"/>
  </r>
  <r>
    <n v="1002195689"/>
    <s v="UE01"/>
    <x v="2"/>
    <d v="1899-12-30T05:19:00"/>
    <x v="495"/>
    <s v=""/>
    <s v=""/>
    <n v="0"/>
    <n v="0"/>
    <s v="ZPRC"/>
    <s v="2500107870"/>
    <s v="P000032109"/>
    <n v="8002809308"/>
    <x v="372"/>
    <x v="5"/>
    <x v="5"/>
    <n v="360"/>
    <s v="BOL"/>
    <s v="101633"/>
    <x v="15"/>
    <s v="803189"/>
    <s v="SACOS BODEGA LASSO"/>
    <x v="6"/>
    <s v="PANAMERICANA NORTE"/>
    <x v="6"/>
    <s v="O-Cotopaxi-Lasso"/>
    <n v="178"/>
    <x v="15"/>
    <x v="15"/>
    <s v="100018302"/>
    <s v="VERA EDWIN"/>
    <s v="ZEMU"/>
    <x v="102"/>
    <s v="2"/>
    <s v="Sin Pallet"/>
    <n v="0"/>
    <n v="0"/>
    <x v="0"/>
    <n v="27080"/>
    <n v="18060"/>
    <n v="9020"/>
    <n v="248.4"/>
    <m/>
    <x v="15"/>
    <n v="18"/>
    <s v="18"/>
    <n v="18"/>
    <x v="0"/>
    <n v="0.69000000000000006"/>
    <n v="13.8"/>
    <s v="SANJOPAS S.A."/>
    <n v="1013871"/>
    <s v="MORAN PERUGACHI ALONSO"/>
    <x v="102"/>
  </r>
  <r>
    <n v="1002195699"/>
    <s v="UE01"/>
    <x v="2"/>
    <d v="1899-12-30T05:55:00"/>
    <x v="496"/>
    <s v="9000802143"/>
    <s v="012-022-00314496"/>
    <n v="3693.59"/>
    <n v="4141.28"/>
    <s v="ZPVN"/>
    <s v="40559869"/>
    <s v="0000387231"/>
    <n v="8002809320"/>
    <x v="373"/>
    <x v="2"/>
    <x v="2"/>
    <n v="31.74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00"/>
    <n v="31740"/>
    <n v="19760"/>
    <n v="0"/>
    <m/>
    <x v="3"/>
    <n v="18"/>
    <s v="18"/>
    <n v="31.74"/>
    <x v="0"/>
    <n v="0"/>
    <n v="0"/>
    <s v="HORMIANDES"/>
    <n v="1014407"/>
    <s v="HORMIANDES"/>
    <x v="4"/>
  </r>
  <r>
    <n v="1002195687"/>
    <s v="UE01"/>
    <x v="2"/>
    <d v="1899-12-30T06:02:00"/>
    <x v="497"/>
    <s v="9000802145"/>
    <s v="012-022-00314497"/>
    <n v="3278.88"/>
    <n v="3676.31"/>
    <s v="ZPVN"/>
    <s v="40563574"/>
    <s v="P000032108"/>
    <n v="8002809306"/>
    <x v="374"/>
    <x v="6"/>
    <x v="6"/>
    <n v="480"/>
    <s v="BOL"/>
    <s v="101726"/>
    <x v="57"/>
    <s v="810907"/>
    <s v="FERRETERIA MULTIFERRI"/>
    <x v="8"/>
    <s v="LA CAMPAÑÍA BAJO"/>
    <x v="8"/>
    <s v="O-Imbabura-Otavalo"/>
    <n v="8"/>
    <x v="79"/>
    <x v="79"/>
    <s v="100016219"/>
    <s v="ALQUINGA FABIAN"/>
    <s v="ZEMT"/>
    <x v="177"/>
    <s v="2"/>
    <s v="Sin Pallet"/>
    <n v="0"/>
    <n v="0"/>
    <x v="0"/>
    <n v="39460"/>
    <n v="24080"/>
    <n v="15380"/>
    <n v="43.2"/>
    <m/>
    <x v="77"/>
    <n v="18"/>
    <s v="18"/>
    <n v="24"/>
    <x v="0"/>
    <n v="9.0000000000000011E-2"/>
    <n v="1.8"/>
    <s v="ALQUINGA &amp; ALQUINGA"/>
    <n v="1013844"/>
    <s v="ALQUINGA LUCERO WILTER FABIAN"/>
    <x v="177"/>
  </r>
  <r>
    <n v="1002195741"/>
    <s v="UE01"/>
    <x v="2"/>
    <d v="1899-12-30T06:39:00"/>
    <x v="498"/>
    <s v=""/>
    <s v=""/>
    <n v="0"/>
    <n v="0"/>
    <s v="ZPRC"/>
    <s v="2500107871"/>
    <s v="P000032110"/>
    <n v="8002809374"/>
    <x v="375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30"/>
    <n v="34030"/>
    <n v="17900"/>
    <n v="516.79999999999995"/>
    <m/>
    <x v="5"/>
    <n v="18"/>
    <s v="18"/>
    <n v="34"/>
    <x v="0"/>
    <n v="0.7599999999999999"/>
    <n v="15.2"/>
    <s v="TRANSPORTE PROPIO"/>
    <n v="1013625"/>
    <s v="CHICAIZA CHICAIZA CESAR ELOY"/>
    <x v="6"/>
  </r>
  <r>
    <n v="1002195743"/>
    <s v="UE01"/>
    <x v="2"/>
    <d v="1899-12-30T06:40:00"/>
    <x v="499"/>
    <s v=""/>
    <s v=""/>
    <n v="0"/>
    <n v="0"/>
    <s v="ZPRC"/>
    <s v="2500107873"/>
    <s v="P000032112"/>
    <n v="8002809376"/>
    <x v="376"/>
    <x v="7"/>
    <x v="7"/>
    <n v="20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9466.061000000002"/>
    <n v="10006.061"/>
    <n v="9460"/>
    <n v="152"/>
    <m/>
    <x v="4"/>
    <n v="18"/>
    <s v="18"/>
    <n v="10"/>
    <x v="0"/>
    <n v="0.76"/>
    <n v="15.2"/>
    <s v="TRANSPORTE PROPIO"/>
    <n v="1013820"/>
    <s v="SARABIA YEPEZ RUTH IRENE"/>
    <x v="5"/>
  </r>
  <r>
    <n v="1002195743"/>
    <s v="UE01"/>
    <x v="2"/>
    <d v="1899-12-30T06:40:00"/>
    <x v="500"/>
    <s v=""/>
    <s v=""/>
    <n v="0"/>
    <n v="0"/>
    <s v="ZPRC"/>
    <s v="2500107872"/>
    <s v="P000032111"/>
    <n v="8002809377"/>
    <x v="376"/>
    <x v="6"/>
    <x v="6"/>
    <n v="4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2473.938999999998"/>
    <n v="23013.938999999998"/>
    <n v="9460"/>
    <n v="349.6"/>
    <m/>
    <x v="4"/>
    <n v="18"/>
    <s v="18"/>
    <n v="23"/>
    <x v="0"/>
    <n v="0.76"/>
    <n v="15.200000000000001"/>
    <s v="TRANSPORTE PROPIO"/>
    <n v="1013820"/>
    <s v="SARABIA YEPEZ RUTH IRENE"/>
    <x v="5"/>
  </r>
  <r>
    <n v="1002195753"/>
    <s v="UE01"/>
    <x v="2"/>
    <d v="1899-12-30T06:44:00"/>
    <x v="501"/>
    <s v="9000802148"/>
    <s v="012-022-00314498"/>
    <n v="2390"/>
    <n v="2679.68"/>
    <s v="ZPVN"/>
    <s v="40563522"/>
    <s v="P000032086"/>
    <n v="8002809391"/>
    <x v="37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030"/>
    <n v="18030"/>
    <n v="9000"/>
    <n v="183.6"/>
    <m/>
    <x v="7"/>
    <n v="18"/>
    <s v="18"/>
    <n v="18"/>
    <x v="0"/>
    <n v="0.51"/>
    <n v="10.199999999999999"/>
    <s v="TRANSPORTE PROPIO"/>
    <n v="1013388"/>
    <s v="CAMPAÑA MALDONADO BLANCA CECILIA"/>
    <x v="89"/>
  </r>
  <r>
    <n v="1002195744"/>
    <s v="UE01"/>
    <x v="2"/>
    <d v="1899-12-30T06:51:00"/>
    <x v="502"/>
    <s v="9000802151"/>
    <s v="012-022-00314500"/>
    <n v="2173.5"/>
    <n v="2436.94"/>
    <s v="ZPVN"/>
    <s v="40563544"/>
    <s v="P000032098"/>
    <n v="8002809379"/>
    <x v="378"/>
    <x v="7"/>
    <x v="7"/>
    <n v="34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6040.606"/>
    <n v="17020.606"/>
    <n v="9020"/>
    <n v="258.39999999999998"/>
    <m/>
    <x v="10"/>
    <n v="18"/>
    <s v="18"/>
    <n v="17"/>
    <x v="0"/>
    <n v="0.7599999999999999"/>
    <n v="15.2"/>
    <s v="TRANSPORTE PROPIO"/>
    <n v="1013863"/>
    <s v="DISTRIBUCIONES NARANJO"/>
    <x v="17"/>
  </r>
  <r>
    <n v="1002195744"/>
    <s v="UE01"/>
    <x v="2"/>
    <d v="1899-12-30T06:51:00"/>
    <x v="503"/>
    <s v="9000802150"/>
    <s v="012-022-00314499"/>
    <n v="2033.04"/>
    <n v="2279.4499999999998"/>
    <s v="ZPVN"/>
    <s v="40563543"/>
    <s v="P000032097"/>
    <n v="8002809378"/>
    <x v="378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039.394"/>
    <n v="16019.394"/>
    <n v="9020"/>
    <n v="243.2"/>
    <m/>
    <x v="10"/>
    <n v="18"/>
    <s v="18"/>
    <n v="16"/>
    <x v="0"/>
    <n v="0.76"/>
    <n v="15.2"/>
    <s v="TRANSPORTE PROPIO"/>
    <n v="1013863"/>
    <s v="DISTRIBUCIONES NARANJO"/>
    <x v="17"/>
  </r>
  <r>
    <n v="1002195752"/>
    <s v="UE01"/>
    <x v="2"/>
    <d v="1899-12-30T07:58:00"/>
    <x v="504"/>
    <s v="9000802158"/>
    <s v="012-022-00314501"/>
    <n v="4067.38"/>
    <n v="4560.38"/>
    <s v="ZPVN"/>
    <s v="40563356"/>
    <s v="0000389609"/>
    <n v="8002809390"/>
    <x v="379"/>
    <x v="2"/>
    <x v="2"/>
    <n v="30.16"/>
    <s v="T"/>
    <s v="101895"/>
    <x v="140"/>
    <s v="802472"/>
    <s v="DESTINO VIBROPOSTE GRANEL"/>
    <x v="51"/>
    <s v="CALLE CORNELIO VELASCO"/>
    <x v="83"/>
    <s v="O-Imbabura-Ant.Ante.(Atuntaqu"/>
    <n v="20"/>
    <x v="30"/>
    <x v="30"/>
    <s v="100019435"/>
    <s v="CAMPILLO LÁZARO"/>
    <s v="ZECI"/>
    <x v="218"/>
    <s v="2"/>
    <s v="Sin Pallet"/>
    <n v="0"/>
    <n v="0"/>
    <x v="0"/>
    <n v="48640"/>
    <n v="30160"/>
    <n v="18480"/>
    <n v="134.51"/>
    <m/>
    <x v="28"/>
    <n v="18"/>
    <s v="18"/>
    <n v="30.16"/>
    <x v="0"/>
    <n v="4.4598806366047743"/>
    <n v="4.4598806366047743"/>
    <s v="TRANSALMEIDA"/>
    <n v="1013966"/>
    <s v="ALMEIDA CHICAIZA MIGUEL ANGEL"/>
    <x v="218"/>
  </r>
  <r>
    <n v="1002195768"/>
    <s v="UE01"/>
    <x v="2"/>
    <d v="1899-12-30T08:15:00"/>
    <x v="505"/>
    <s v=""/>
    <s v=""/>
    <n v="0"/>
    <n v="0"/>
    <s v="ZPRC"/>
    <s v="2500107854"/>
    <s v="P000032064"/>
    <n v="8002809410"/>
    <x v="380"/>
    <x v="2"/>
    <x v="2"/>
    <n v="32.38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2030"/>
    <n v="32380"/>
    <n v="19650"/>
    <n v="0"/>
    <m/>
    <x v="3"/>
    <n v="18"/>
    <s v="18"/>
    <n v="32.380000000000003"/>
    <x v="0"/>
    <n v="0"/>
    <n v="0"/>
    <s v="UNICON"/>
    <n v="1014412"/>
    <s v="UNION DE CONCRETERAS UNICON UCUE"/>
    <x v="33"/>
  </r>
  <r>
    <n v="1002195797"/>
    <s v="UE01"/>
    <x v="2"/>
    <d v="1899-12-30T08:26:00"/>
    <x v="506"/>
    <s v="9000802160"/>
    <s v="012-022-00314502"/>
    <n v="2509.1999999999998"/>
    <n v="2813.33"/>
    <s v="ZPVN"/>
    <s v="40563634"/>
    <s v="P000032119"/>
    <n v="8002809448"/>
    <x v="381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63"/>
    <x v="63"/>
    <s v="10005910"/>
    <s v="URBANO MOQUINCHE WALTER ARMANDO"/>
    <s v="ZEMU"/>
    <x v="79"/>
    <s v="2"/>
    <s v="Sin Pallet"/>
    <n v="0"/>
    <n v="0"/>
    <x v="0"/>
    <n v="26780"/>
    <n v="18060"/>
    <n v="8720"/>
    <n v="68.400000000000006"/>
    <m/>
    <x v="61"/>
    <n v="18"/>
    <s v="18"/>
    <n v="18"/>
    <x v="0"/>
    <n v="0.19"/>
    <n v="3.8000000000000003"/>
    <s v="RUTAS COTACACHENSES"/>
    <n v="10005834"/>
    <s v="RUIZ CHECA JOSE JAVIER"/>
    <x v="79"/>
  </r>
  <r>
    <n v="1002195808"/>
    <s v="UE01"/>
    <x v="2"/>
    <d v="1899-12-30T08:42:00"/>
    <x v="507"/>
    <s v="9000802162"/>
    <s v="012-022-00314503"/>
    <n v="2498.4"/>
    <n v="2801.22"/>
    <s v="ZPVN"/>
    <s v="40563641"/>
    <s v="P000032120"/>
    <n v="8002809462"/>
    <x v="382"/>
    <x v="7"/>
    <x v="7"/>
    <n v="360"/>
    <s v="BOL"/>
    <s v="101552"/>
    <x v="100"/>
    <s v="810752"/>
    <s v="FERRETERIA MILAN"/>
    <x v="9"/>
    <s v="PANAMERICANA NORTE KM 151"/>
    <x v="102"/>
    <s v="O-Imbabura-Ambuqui"/>
    <n v="68.5"/>
    <x v="22"/>
    <x v="22"/>
    <s v="100016661"/>
    <s v="BENALCAZAR MILTON"/>
    <s v="ZEMU"/>
    <x v="28"/>
    <s v="2"/>
    <s v="Sin Pallet"/>
    <n v="0"/>
    <n v="0"/>
    <x v="0"/>
    <n v="27170"/>
    <n v="18050"/>
    <n v="9120"/>
    <n v="111.6"/>
    <m/>
    <x v="22"/>
    <n v="18"/>
    <s v="18"/>
    <n v="18"/>
    <x v="0"/>
    <n v="0.31"/>
    <n v="6.1999999999999993"/>
    <s v="TRANINTAGSA S.A."/>
    <n v="1014062"/>
    <s v="BENALCAZAR DE LA CRUZ MILTON PATRIC"/>
    <x v="28"/>
  </r>
  <r>
    <n v="1002195792"/>
    <s v="UE01"/>
    <x v="2"/>
    <d v="1899-12-30T08:52:00"/>
    <x v="508"/>
    <s v="9000802167"/>
    <s v="012-022-00314504"/>
    <n v="3321.65"/>
    <n v="3724.26"/>
    <s v="ZPVN"/>
    <s v="40563629"/>
    <s v="P000032115"/>
    <n v="8002809442"/>
    <x v="383"/>
    <x v="4"/>
    <x v="4"/>
    <n v="480"/>
    <s v="BOL"/>
    <s v="101667"/>
    <x v="141"/>
    <s v="807698"/>
    <s v="OBRA URBANIZACION CASA BONITA"/>
    <x v="22"/>
    <s v="VIA ATACAMES KM 5.5"/>
    <x v="32"/>
    <s v="O-Esmeraldas-Esmeraldas"/>
    <n v="388"/>
    <x v="127"/>
    <x v="127"/>
    <s v="100018006"/>
    <s v="HERRERA EDUARDO"/>
    <s v="ZEMT"/>
    <x v="181"/>
    <s v="2"/>
    <s v="Sin Pallet"/>
    <n v="0"/>
    <n v="0"/>
    <x v="0"/>
    <n v="36770"/>
    <n v="24020"/>
    <n v="12750"/>
    <n v="508.8"/>
    <m/>
    <x v="125"/>
    <n v="18"/>
    <s v="18"/>
    <n v="24"/>
    <x v="0"/>
    <n v="1.06"/>
    <n v="21.2"/>
    <s v="ALQUINGA &amp; ALQUINGA"/>
    <n v="1021688"/>
    <s v="CADENA CIFUENTES IVON SILVANA"/>
    <x v="181"/>
  </r>
  <r>
    <n v="1002195840"/>
    <s v="UE01"/>
    <x v="2"/>
    <d v="1899-12-30T09:10:00"/>
    <x v="509"/>
    <s v="9000802181"/>
    <s v="012-022-00314505"/>
    <n v="2411.2800000000002"/>
    <n v="2703.54"/>
    <s v="ZPVN"/>
    <s v="40563662"/>
    <s v="0000389845"/>
    <n v="8002809498"/>
    <x v="384"/>
    <x v="6"/>
    <x v="6"/>
    <n v="360"/>
    <s v="BOL"/>
    <s v="101683"/>
    <x v="16"/>
    <s v="806446"/>
    <s v="EL BALCON FERRETERO-MIRA"/>
    <x v="58"/>
    <s v="AV. GARCIA MORENO Y PANAM NORTE"/>
    <x v="103"/>
    <s v="O-Carchi-Mira"/>
    <n v="71"/>
    <x v="2"/>
    <x v="2"/>
    <s v="100015032"/>
    <s v="HEREDIA LUIS"/>
    <s v="ZEMU"/>
    <x v="16"/>
    <s v="2"/>
    <s v="Sin Pallet"/>
    <n v="0"/>
    <n v="0"/>
    <x v="0"/>
    <n v="27250"/>
    <n v="18010"/>
    <n v="9240"/>
    <n v="136.80000000000001"/>
    <m/>
    <x v="2"/>
    <n v="18"/>
    <s v="18"/>
    <n v="18"/>
    <x v="0"/>
    <n v="0.38"/>
    <n v="7.6000000000000005"/>
    <s v="TRANSPORTE PROPIO"/>
    <n v="1014266"/>
    <s v="TRANSBOSNA CIA. LTDA."/>
    <x v="16"/>
  </r>
  <r>
    <n v="1002195854"/>
    <s v="UE01"/>
    <x v="2"/>
    <d v="1899-12-30T09:22:00"/>
    <x v="510"/>
    <s v="9000802223"/>
    <s v="012-022-00314507"/>
    <n v="246"/>
    <n v="275.82"/>
    <s v="ZPVN"/>
    <s v="40563657"/>
    <s v="0000389842"/>
    <n v="8002809522"/>
    <x v="385"/>
    <x v="5"/>
    <x v="5"/>
    <n v="4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8526.6669999999995"/>
    <n v="2001.6669999999999"/>
    <n v="6525"/>
    <n v="29.6"/>
    <m/>
    <x v="25"/>
    <n v="18"/>
    <s v="18"/>
    <n v="2"/>
    <x v="0"/>
    <n v="0.74"/>
    <n v="14.8"/>
    <s v="TRANSPORTE PROPIO"/>
    <n v="10003566"/>
    <s v="MOREANO MOREANO RUBEN DARIO"/>
    <x v="31"/>
  </r>
  <r>
    <n v="1002195854"/>
    <s v="UE01"/>
    <x v="2"/>
    <d v="1899-12-30T09:22:00"/>
    <x v="511"/>
    <s v="9000802222"/>
    <s v="012-022-00314506"/>
    <n v="2917.2"/>
    <n v="3270.78"/>
    <s v="ZPVN"/>
    <s v="40563657"/>
    <s v="0000389841"/>
    <n v="8002809523"/>
    <x v="385"/>
    <x v="6"/>
    <x v="6"/>
    <n v="44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8543.332999999999"/>
    <n v="22018.332999999999"/>
    <n v="6525"/>
    <n v="325.60000000000002"/>
    <m/>
    <x v="25"/>
    <n v="18"/>
    <s v="18"/>
    <n v="22"/>
    <x v="0"/>
    <n v="0.7400000000000001"/>
    <n v="14.8"/>
    <s v="TRANSPORTE PROPIO"/>
    <n v="10003566"/>
    <s v="MOREANO MOREANO RUBEN DARIO"/>
    <x v="31"/>
  </r>
  <r>
    <n v="1002195830"/>
    <s v="UE01"/>
    <x v="2"/>
    <d v="1899-12-30T09:26:00"/>
    <x v="512"/>
    <s v="9000802224"/>
    <s v="012-022-00314508"/>
    <n v="4316.3999999999996"/>
    <n v="4839.58"/>
    <s v="ZPVN"/>
    <s v="40563547"/>
    <s v="P000032101"/>
    <n v="8002809487"/>
    <x v="386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60"/>
    <n v="33100"/>
    <n v="17760"/>
    <n v="488.4"/>
    <m/>
    <x v="27"/>
    <n v="18"/>
    <s v="18"/>
    <n v="33"/>
    <x v="0"/>
    <n v="0.74"/>
    <n v="14.799999999999999"/>
    <s v="TRANSPORTE PROPIO"/>
    <n v="1017066"/>
    <s v="MISE MISE NESTOR SALOMON"/>
    <x v="35"/>
  </r>
  <r>
    <n v="1002195799"/>
    <s v="UE01"/>
    <x v="2"/>
    <d v="1899-12-30T09:30:00"/>
    <x v="513"/>
    <s v="9000802225"/>
    <s v="012-022-00314509"/>
    <n v="3321.65"/>
    <n v="3724.26"/>
    <s v="ZPVN"/>
    <s v="40563630"/>
    <s v="P000032116"/>
    <n v="8002809451"/>
    <x v="387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18"/>
    <x v="118"/>
    <s v="100017947"/>
    <s v="SALAZAR JORGE LUIS"/>
    <s v="ZEMT"/>
    <x v="219"/>
    <s v="1"/>
    <s v="Con Pallet"/>
    <n v="0.05"/>
    <n v="24"/>
    <x v="0"/>
    <n v="38720"/>
    <n v="24010"/>
    <n v="14710"/>
    <n v="508.8"/>
    <m/>
    <x v="116"/>
    <n v="18"/>
    <s v="18"/>
    <n v="24"/>
    <x v="0"/>
    <n v="1.06"/>
    <n v="21.2"/>
    <s v="TRAPSA C.A."/>
    <n v="1013505"/>
    <s v="HERMOZA LOZADA JORGE ABDON"/>
    <x v="219"/>
  </r>
  <r>
    <n v="1002195829"/>
    <s v="UE01"/>
    <x v="2"/>
    <d v="1899-12-30T09:35:00"/>
    <x v="514"/>
    <s v=""/>
    <s v=""/>
    <n v="0"/>
    <n v="0"/>
    <s v="ZPRC"/>
    <s v="2500107874"/>
    <s v="P000032127"/>
    <n v="8002809486"/>
    <x v="388"/>
    <x v="7"/>
    <x v="7"/>
    <n v="360"/>
    <s v="BOL"/>
    <s v="101633"/>
    <x v="15"/>
    <s v="810878"/>
    <s v="BODEGA ZUMBALICA"/>
    <x v="6"/>
    <s v="COLAISA"/>
    <x v="17"/>
    <s v="O-Cotopaxi-Latacunga"/>
    <n v="198"/>
    <x v="9"/>
    <x v="9"/>
    <s v="100014857"/>
    <s v="PASPUEZAN WILSON"/>
    <s v="ZEMU"/>
    <x v="27"/>
    <s v="2"/>
    <s v="Sin Pallet"/>
    <n v="0"/>
    <n v="0"/>
    <x v="0"/>
    <n v="27080"/>
    <n v="18050"/>
    <n v="9030"/>
    <n v="266.39999999999998"/>
    <m/>
    <x v="9"/>
    <n v="18"/>
    <s v="18"/>
    <n v="18"/>
    <x v="0"/>
    <n v="0.74"/>
    <n v="14.799999999999999"/>
    <s v="LIDENORTI S.A."/>
    <n v="1013262"/>
    <s v="SEGOVIA ERAZO PATRICIA ALEXANDRA"/>
    <x v="27"/>
  </r>
  <r>
    <n v="1002195800"/>
    <s v="UE01"/>
    <x v="2"/>
    <d v="1899-12-30T09:53:00"/>
    <x v="515"/>
    <s v="9000802232"/>
    <s v="012-022-00314511"/>
    <n v="2661.12"/>
    <n v="2983.66"/>
    <s v="ZPVN"/>
    <s v="40563632"/>
    <s v="P000032117"/>
    <n v="8002809452"/>
    <x v="389"/>
    <x v="3"/>
    <x v="3"/>
    <n v="400"/>
    <s v="BOL"/>
    <s v="101667"/>
    <x v="141"/>
    <s v="800876"/>
    <s v="BODEGA CENTRO FERRET"/>
    <x v="22"/>
    <s v="BODEGA CENTRO FERRETERO / VIA ATACA"/>
    <x v="32"/>
    <s v="O-Esmeraldas-Esmeraldas"/>
    <m/>
    <x v="125"/>
    <x v="125"/>
    <s v="100015198"/>
    <s v="IBUJES JESUS"/>
    <s v="ZEMT"/>
    <x v="178"/>
    <s v="1"/>
    <s v="Con Pallet"/>
    <n v="0.05"/>
    <n v="20"/>
    <x v="0"/>
    <n v="27625"/>
    <n v="20025"/>
    <n v="7600"/>
    <n v="424"/>
    <m/>
    <x v="123"/>
    <n v="18"/>
    <s v="18"/>
    <n v="20"/>
    <x v="0"/>
    <n v="1.06"/>
    <n v="21.2"/>
    <s v="TRAPSA C.A."/>
    <n v="1013257"/>
    <s v="TERAN SARZOSA FRANCISCO BOLIVAR"/>
    <x v="178"/>
  </r>
  <r>
    <n v="1002195800"/>
    <s v="UE01"/>
    <x v="2"/>
    <d v="1899-12-30T09:53:00"/>
    <x v="516"/>
    <s v="9000802231"/>
    <s v="012-022-00314510"/>
    <n v="553.61"/>
    <n v="620.71"/>
    <s v="ZPVN"/>
    <s v="40563633"/>
    <s v="P000032118"/>
    <n v="8002809453"/>
    <x v="389"/>
    <x v="4"/>
    <x v="4"/>
    <n v="80"/>
    <s v="BOL"/>
    <s v="101667"/>
    <x v="141"/>
    <s v="800876"/>
    <s v="BODEGA CENTRO FERRET"/>
    <x v="22"/>
    <s v="BODEGA CENTRO FERRETERO / VIA ATACA"/>
    <x v="32"/>
    <s v="O-Esmeraldas-Esmeraldas"/>
    <n v="388"/>
    <x v="125"/>
    <x v="125"/>
    <s v="100015198"/>
    <s v="IBUJES JESUS"/>
    <s v="ZEMT"/>
    <x v="178"/>
    <s v="1"/>
    <s v="Con Pallet"/>
    <n v="0.05"/>
    <n v="4"/>
    <x v="0"/>
    <n v="11605"/>
    <n v="4005"/>
    <n v="7600"/>
    <n v="84.8"/>
    <m/>
    <x v="123"/>
    <n v="18"/>
    <s v="18"/>
    <n v="4"/>
    <x v="0"/>
    <n v="1.06"/>
    <n v="21.2"/>
    <s v="TRAPSA C.A."/>
    <n v="1013257"/>
    <s v="TERAN SARZOSA FRANCISCO BOLIVAR"/>
    <x v="178"/>
  </r>
  <r>
    <n v="1002195877"/>
    <s v="UE01"/>
    <x v="2"/>
    <d v="1899-12-30T09:57:00"/>
    <x v="517"/>
    <s v="9000802234"/>
    <s v="012-022-00314513"/>
    <n v="2469.6"/>
    <n v="2768.93"/>
    <s v="ZPVN"/>
    <s v="40563683"/>
    <s v="P000032133"/>
    <n v="8002809545"/>
    <x v="390"/>
    <x v="7"/>
    <x v="7"/>
    <n v="360"/>
    <s v="BOL"/>
    <s v="101541"/>
    <x v="80"/>
    <s v="805584"/>
    <s v="FERRETERIA SAN ISIDRO"/>
    <x v="58"/>
    <s v="PARQUE CENTRAL DE SAN ISIDRO"/>
    <x v="103"/>
    <s v="O-Carchi-Mira"/>
    <m/>
    <x v="91"/>
    <x v="91"/>
    <s v="100015044"/>
    <s v="BENITEZ DAVID"/>
    <s v="ZEMT"/>
    <x v="124"/>
    <s v="2"/>
    <s v="Sin Pallet"/>
    <n v="0"/>
    <n v="0"/>
    <x v="0"/>
    <n v="24377.5"/>
    <n v="18022.5"/>
    <n v="6355"/>
    <n v="136.80000000000001"/>
    <m/>
    <x v="89"/>
    <n v="18"/>
    <s v="18"/>
    <n v="18"/>
    <x v="0"/>
    <n v="0.38"/>
    <n v="7.6000000000000005"/>
    <s v="TRANSPORTE PROPIO"/>
    <n v="1012808"/>
    <s v="ALVAREZ GONZAGA LASTEÑA MARIANA"/>
    <x v="124"/>
  </r>
  <r>
    <n v="1002195877"/>
    <s v="UE01"/>
    <x v="2"/>
    <d v="1899-12-30T09:57:00"/>
    <x v="518"/>
    <s v="9000802233"/>
    <s v="012-022-00314512"/>
    <n v="816"/>
    <n v="914.9"/>
    <s v="ZPVN"/>
    <s v="40563682"/>
    <s v="P000032132"/>
    <n v="8002809544"/>
    <x v="390"/>
    <x v="6"/>
    <x v="6"/>
    <n v="12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2362.5"/>
    <n v="6007.5"/>
    <n v="6355"/>
    <n v="45.6"/>
    <m/>
    <x v="89"/>
    <n v="18"/>
    <s v="18"/>
    <n v="6"/>
    <x v="0"/>
    <n v="0.38"/>
    <n v="7.6000000000000005"/>
    <s v="TRANSPORTE PROPIO"/>
    <n v="1012808"/>
    <s v="ALVAREZ GONZAGA LASTEÑA MARIANA"/>
    <x v="124"/>
  </r>
  <r>
    <n v="1002195804"/>
    <s v="UE01"/>
    <x v="2"/>
    <d v="1899-12-30T09:58:00"/>
    <x v="519"/>
    <s v="9000802235"/>
    <s v="012-022-00314514"/>
    <n v="3110.4"/>
    <n v="3487.4"/>
    <s v="ZPVN"/>
    <s v="40563637"/>
    <s v="0000389828"/>
    <n v="8002809457"/>
    <x v="391"/>
    <x v="3"/>
    <x v="3"/>
    <n v="480"/>
    <s v="BOL"/>
    <s v="10001337"/>
    <x v="142"/>
    <s v="807192"/>
    <s v="BODEGA PROPIA PROMACONS"/>
    <x v="59"/>
    <s v="AV PROGRESO Y MIRAFLORES"/>
    <x v="104"/>
    <s v="O-Losrios-Quinsaloma"/>
    <n v="413"/>
    <x v="39"/>
    <x v="39"/>
    <s v="100014935"/>
    <s v="MENDEZ EDMUNDO"/>
    <s v="ZEMT"/>
    <x v="191"/>
    <s v="1"/>
    <s v="Con Pallet"/>
    <n v="0.05"/>
    <n v="24"/>
    <x v="0"/>
    <n v="38720"/>
    <n v="24060"/>
    <n v="14660"/>
    <n v="552"/>
    <m/>
    <x v="37"/>
    <n v="18"/>
    <s v="18"/>
    <n v="24"/>
    <x v="0"/>
    <n v="1.1499999999999999"/>
    <n v="23"/>
    <s v="TRANSLOBOL S.A."/>
    <n v="1014100"/>
    <s v="SIGUENZA PARRA FROILAN ALEJANDRO"/>
    <x v="191"/>
  </r>
  <r>
    <n v="1002195878"/>
    <s v="UE01"/>
    <x v="2"/>
    <d v="1899-12-30T10:06:00"/>
    <x v="520"/>
    <s v="9000802238"/>
    <s v="012-022-00314515"/>
    <n v="4415.3999999999996"/>
    <n v="4950.58"/>
    <s v="ZPVN"/>
    <s v="40563680"/>
    <s v="P000032131"/>
    <n v="8002809546"/>
    <x v="392"/>
    <x v="6"/>
    <x v="6"/>
    <n v="660"/>
    <s v="BOL"/>
    <s v="101544"/>
    <x v="41"/>
    <s v="801777"/>
    <s v="BODEGA LANDAZURI"/>
    <x v="0"/>
    <s v="AV. VEINTIMILLA S/N Y"/>
    <x v="16"/>
    <s v="O-Carchi-Tulcan"/>
    <n v="159"/>
    <x v="110"/>
    <x v="110"/>
    <s v="100018300"/>
    <s v="TAPIA CLEVER"/>
    <s v="ZETT"/>
    <x v="164"/>
    <s v="2"/>
    <s v="Sin Pallet"/>
    <n v="0"/>
    <n v="0"/>
    <x v="0"/>
    <n v="50730"/>
    <n v="33040"/>
    <n v="17690"/>
    <n v="382.8"/>
    <m/>
    <x v="108"/>
    <n v="18"/>
    <s v="18"/>
    <n v="33"/>
    <x v="0"/>
    <n v="0.58000000000000007"/>
    <n v="11.6"/>
    <s v="LIDENORTI S.A."/>
    <n v="1013860"/>
    <s v="BEDON AYALA SIXTO LEONIDAS"/>
    <x v="164"/>
  </r>
  <r>
    <n v="1002195882"/>
    <s v="UE01"/>
    <x v="2"/>
    <d v="1899-12-30T10:11:00"/>
    <x v="521"/>
    <s v=""/>
    <s v=""/>
    <n v="0"/>
    <n v="0"/>
    <s v="ZPRC"/>
    <s v="2500107876"/>
    <s v="P000032134"/>
    <n v="8002809552"/>
    <x v="393"/>
    <x v="5"/>
    <x v="5"/>
    <n v="40"/>
    <s v="BOL"/>
    <s v="101612"/>
    <x v="61"/>
    <s v="806199"/>
    <s v="FERRETERÍA FLORES"/>
    <x v="1"/>
    <s v="PIO XLL LOTE 1 MANUEL ENRIQUEZ"/>
    <x v="26"/>
    <s v="O-Pichincha-Carapungo"/>
    <m/>
    <x v="77"/>
    <x v="77"/>
    <s v="100014963"/>
    <s v="SANCHEZ MARCOS"/>
    <s v="ZEMU"/>
    <x v="100"/>
    <s v="2"/>
    <s v="Sin Pallet"/>
    <n v="0"/>
    <n v="0"/>
    <x v="0"/>
    <n v="6518.3329999999996"/>
    <n v="2003.3330000000001"/>
    <n v="4515"/>
    <n v="17.600000000000001"/>
    <m/>
    <x v="75"/>
    <n v="18"/>
    <s v="18"/>
    <n v="2"/>
    <x v="0"/>
    <n v="0.44000000000000006"/>
    <n v="8.8000000000000007"/>
    <s v="LIDENORTI S.A."/>
    <n v="1013584"/>
    <s v="SANCHEZ TORRES MARCOS OSWALDO"/>
    <x v="100"/>
  </r>
  <r>
    <n v="1002195882"/>
    <s v="UE01"/>
    <x v="2"/>
    <d v="1899-12-30T10:11:00"/>
    <x v="522"/>
    <s v=""/>
    <s v=""/>
    <n v="0"/>
    <n v="0"/>
    <s v="ZPRC"/>
    <s v="2500107877"/>
    <s v="P000032135"/>
    <n v="8002809551"/>
    <x v="393"/>
    <x v="6"/>
    <x v="6"/>
    <n v="320"/>
    <s v="BOL"/>
    <s v="101612"/>
    <x v="61"/>
    <s v="806199"/>
    <s v="FERRETERÍA FLORES"/>
    <x v="1"/>
    <s v="PIO XLL LOTE 1 MANUEL ENRIQUEZ"/>
    <x v="26"/>
    <s v="O-Pichincha-Carapungo"/>
    <n v="89"/>
    <x v="77"/>
    <x v="77"/>
    <s v="100014963"/>
    <s v="SANCHEZ MARCOS"/>
    <s v="ZEMU"/>
    <x v="100"/>
    <s v="2"/>
    <s v="Sin Pallet"/>
    <n v="0"/>
    <n v="0"/>
    <x v="0"/>
    <n v="20541.667000000001"/>
    <n v="16026.666999999999"/>
    <n v="4515"/>
    <n v="140.80000000000001"/>
    <m/>
    <x v="75"/>
    <n v="18"/>
    <s v="18"/>
    <n v="16"/>
    <x v="0"/>
    <n v="0.44000000000000006"/>
    <n v="8.8000000000000007"/>
    <s v="LIDENORTI S.A."/>
    <n v="1013584"/>
    <s v="SANCHEZ TORRES MARCOS OSWALDO"/>
    <x v="100"/>
  </r>
  <r>
    <n v="1002195886"/>
    <s v="UE01"/>
    <x v="2"/>
    <d v="1899-12-30T10:17:00"/>
    <x v="523"/>
    <s v="9000802245"/>
    <s v="012-022-00314518"/>
    <n v="534.4"/>
    <n v="599.16999999999996"/>
    <s v="ZPVN"/>
    <s v="40563665"/>
    <s v="0000389851"/>
    <n v="8002809556"/>
    <x v="394"/>
    <x v="3"/>
    <x v="3"/>
    <n v="80"/>
    <s v="BOL"/>
    <s v="103635"/>
    <x v="67"/>
    <s v="807660"/>
    <s v="CENTRO FERRETERO LA PUNTA"/>
    <x v="36"/>
    <s v="AV PRINCIPAL, FRENTE AL COLISEO"/>
    <x v="105"/>
    <s v="O-Sucumbios-Farfan"/>
    <m/>
    <x v="78"/>
    <x v="78"/>
    <s v="100022006"/>
    <s v="MEJIA VEGA GINSON ALEXANDER"/>
    <s v="ZETT"/>
    <x v="220"/>
    <s v="2"/>
    <s v="Sin Pallet"/>
    <n v="0"/>
    <n v="0"/>
    <x v="0"/>
    <n v="10221.666999999999"/>
    <n v="4005"/>
    <n v="6216.6670000000004"/>
    <n v="94.4"/>
    <m/>
    <x v="76"/>
    <n v="18"/>
    <s v="18"/>
    <n v="4"/>
    <x v="0"/>
    <n v="1.1800000000000002"/>
    <n v="23.6"/>
    <s v="TRANSPORTE PROPIO"/>
    <n v="1023011"/>
    <s v="PALOMEQUE CAIZA LUIS FERNANDO"/>
    <x v="220"/>
  </r>
  <r>
    <n v="1002195886"/>
    <s v="UE01"/>
    <x v="2"/>
    <d v="1899-12-30T10:17:00"/>
    <x v="524"/>
    <s v="9000802243"/>
    <s v="012-022-00314516"/>
    <n v="1603.2"/>
    <n v="1797.51"/>
    <s v="ZPVN"/>
    <s v="40563664"/>
    <s v="0000389850"/>
    <n v="8002809555"/>
    <x v="394"/>
    <x v="3"/>
    <x v="3"/>
    <n v="240"/>
    <s v="BOL"/>
    <s v="103635"/>
    <x v="67"/>
    <s v="807500"/>
    <s v="OBRA LAGO AGRIO"/>
    <x v="36"/>
    <s v="KM 31/2 VIA A QUITO"/>
    <x v="55"/>
    <s v="O-Sucumbios-Lagoagrio"/>
    <m/>
    <x v="78"/>
    <x v="78"/>
    <s v="100022006"/>
    <s v="MEJIA VEGA GINSON ALEXANDER"/>
    <s v="ZETT"/>
    <x v="220"/>
    <s v="2"/>
    <s v="Sin Pallet"/>
    <n v="0"/>
    <n v="0"/>
    <x v="0"/>
    <n v="18231.667000000001"/>
    <n v="12015"/>
    <n v="6216.6670000000004"/>
    <n v="333.6"/>
    <m/>
    <x v="76"/>
    <n v="18"/>
    <s v="18"/>
    <n v="12"/>
    <x v="0"/>
    <n v="1.3900000000000001"/>
    <n v="27.8"/>
    <s v="TRANSPORTE PROPIO"/>
    <n v="1023011"/>
    <s v="PALOMEQUE CAIZA LUIS FERNANDO"/>
    <x v="220"/>
  </r>
  <r>
    <n v="1002195886"/>
    <s v="UE01"/>
    <x v="2"/>
    <d v="1899-12-30T10:17:00"/>
    <x v="525"/>
    <s v="9000802244"/>
    <s v="012-022-00314517"/>
    <n v="2137.6"/>
    <n v="2396.69"/>
    <s v="ZPVN"/>
    <s v="40563663"/>
    <s v="0000389849"/>
    <n v="8002809557"/>
    <x v="394"/>
    <x v="3"/>
    <x v="3"/>
    <n v="3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2236.667000000001"/>
    <n v="16020"/>
    <n v="6216.6670000000004"/>
    <n v="483.2"/>
    <m/>
    <x v="76"/>
    <n v="18"/>
    <s v="18"/>
    <n v="16"/>
    <x v="0"/>
    <n v="1.51"/>
    <n v="30.2"/>
    <s v="TRANSPORTE PROPIO"/>
    <n v="1023011"/>
    <s v="PALOMEQUE CAIZA LUIS FERNANDO"/>
    <x v="220"/>
  </r>
  <r>
    <n v="1002195891"/>
    <s v="UE01"/>
    <x v="2"/>
    <d v="1899-12-30T10:20:00"/>
    <x v="526"/>
    <s v="9000802246"/>
    <s v="012-022-00314519"/>
    <n v="4390.3999999999996"/>
    <n v="4922.55"/>
    <s v="ZPVN"/>
    <s v="40563674"/>
    <s v="P000032130"/>
    <n v="8002809564"/>
    <x v="395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220"/>
    <n v="32030"/>
    <n v="18190"/>
    <n v="326.39999999999998"/>
    <m/>
    <x v="144"/>
    <n v="18"/>
    <s v="18"/>
    <n v="32"/>
    <x v="0"/>
    <n v="0.51"/>
    <n v="10.199999999999999"/>
    <s v="TRANSPORTE PROPIO"/>
    <n v="1013642"/>
    <s v="ESPINOZA PAREDES ANGEL POLIVIO"/>
    <x v="221"/>
  </r>
  <r>
    <n v="1002195856"/>
    <s v="UE01"/>
    <x v="2"/>
    <d v="1899-12-30T10:34:00"/>
    <x v="527"/>
    <s v=""/>
    <s v=""/>
    <n v="0"/>
    <n v="0"/>
    <s v="ZPRC"/>
    <s v="2500107875"/>
    <s v="0000389864"/>
    <n v="8002809526"/>
    <x v="396"/>
    <x v="7"/>
    <x v="7"/>
    <n v="200"/>
    <s v="BOL"/>
    <s v="101500"/>
    <x v="30"/>
    <s v="806419"/>
    <s v="CENTRO DE ACOPIO"/>
    <x v="1"/>
    <s v="EL CARRIZAL E9-119 Y AV INTEROCEANI"/>
    <x v="10"/>
    <s v="O-Pichincha-Tumbaco"/>
    <m/>
    <x v="148"/>
    <x v="148"/>
    <s v="100014974"/>
    <s v="PAZMIÑO ULISES"/>
    <s v="ZETT"/>
    <x v="222"/>
    <s v="4"/>
    <s v="Pallet Cortesia"/>
    <n v="0"/>
    <n v="0"/>
    <x v="0"/>
    <n v="18798.125"/>
    <n v="10003.125"/>
    <n v="8795"/>
    <n v="92"/>
    <m/>
    <x v="145"/>
    <n v="18"/>
    <s v="18"/>
    <n v="10"/>
    <x v="0"/>
    <n v="0.46"/>
    <n v="9.1999999999999993"/>
    <s v="SANJOPAS S.A."/>
    <n v="1013232"/>
    <s v="SANCHEZ VALLEJOS JORGE FABIAN"/>
    <x v="222"/>
  </r>
  <r>
    <n v="1002195856"/>
    <s v="UE01"/>
    <x v="2"/>
    <d v="1899-12-30T10:34:00"/>
    <x v="528"/>
    <s v=""/>
    <s v=""/>
    <n v="0"/>
    <n v="0"/>
    <s v="ZPRC"/>
    <s v="2500107875"/>
    <s v="0000389865"/>
    <n v="8002809525"/>
    <x v="396"/>
    <x v="6"/>
    <x v="6"/>
    <n v="440"/>
    <s v="BOL"/>
    <s v="101500"/>
    <x v="30"/>
    <s v="806419"/>
    <s v="CENTRO DE ACOPIO"/>
    <x v="1"/>
    <s v="EL CARRIZAL E9-119 Y AV INTEROCEANI"/>
    <x v="10"/>
    <s v="O-Pichincha-Tumbaco"/>
    <n v="110"/>
    <x v="148"/>
    <x v="148"/>
    <s v="100014974"/>
    <s v="PAZMIÑO ULISES"/>
    <s v="ZETT"/>
    <x v="222"/>
    <s v="4"/>
    <s v="Pallet Cortesia"/>
    <n v="0"/>
    <n v="0"/>
    <x v="0"/>
    <n v="30801.875"/>
    <n v="22006.875"/>
    <n v="8795"/>
    <n v="202.4"/>
    <m/>
    <x v="145"/>
    <n v="18"/>
    <s v="18"/>
    <n v="22"/>
    <x v="0"/>
    <n v="0.46"/>
    <n v="9.2000000000000011"/>
    <s v="SANJOPAS S.A."/>
    <n v="1013232"/>
    <s v="SANCHEZ VALLEJOS JORGE FABIAN"/>
    <x v="222"/>
  </r>
  <r>
    <n v="1002195909"/>
    <s v="UE01"/>
    <x v="2"/>
    <d v="1899-12-30T10:40:00"/>
    <x v="529"/>
    <s v="9000802324"/>
    <s v="012-022-00314520"/>
    <n v="3883.31"/>
    <n v="4354"/>
    <s v="ZPVN"/>
    <s v="40563506"/>
    <s v="0000389741"/>
    <n v="8002809584"/>
    <x v="397"/>
    <x v="1"/>
    <x v="1"/>
    <n v="30.64"/>
    <s v="T"/>
    <s v="102140"/>
    <x v="2"/>
    <s v="804320"/>
    <s v="ARTEPISO GRANEL-QUITO"/>
    <x v="1"/>
    <s v="DE LOS MANZANOS Y NICOLAS PAILACHO"/>
    <x v="61"/>
    <s v="O-Pichincha-Puembo"/>
    <n v="110"/>
    <x v="79"/>
    <x v="79"/>
    <s v="100015008"/>
    <s v="CHACHALO KLEVER"/>
    <s v="ZECI"/>
    <x v="104"/>
    <s v="2"/>
    <s v="Sin Pallet"/>
    <n v="0"/>
    <n v="0"/>
    <x v="0"/>
    <n v="49970"/>
    <n v="30640"/>
    <n v="19330"/>
    <n v="214.79"/>
    <m/>
    <x v="77"/>
    <n v="18"/>
    <s v="18"/>
    <n v="30.64"/>
    <x v="0"/>
    <n v="7.0101174934725847"/>
    <n v="7.0101174934725847"/>
    <s v="ALQUINGA &amp; ALQUINGA"/>
    <n v="1013844"/>
    <s v="ALQUINGA LUCERO WILTER FABIAN"/>
    <x v="104"/>
  </r>
  <r>
    <n v="1002195888"/>
    <s v="UE01"/>
    <x v="2"/>
    <d v="1899-12-30T10:43:00"/>
    <x v="530"/>
    <s v="9000802347"/>
    <s v="012-022-00314522"/>
    <n v="1647.71"/>
    <n v="1847.43"/>
    <s v="ZPVN"/>
    <s v="40563687"/>
    <s v="P000032137"/>
    <n v="8002809559"/>
    <x v="398"/>
    <x v="7"/>
    <x v="7"/>
    <n v="240"/>
    <s v="BOL"/>
    <s v="101724"/>
    <x v="50"/>
    <s v="800852"/>
    <s v="BODEGA GB"/>
    <x v="9"/>
    <s v="AV. MARIANO ACOSTA 23-70 Y JOSE CAN"/>
    <x v="11"/>
    <s v="O-Imbabura-Ibarra"/>
    <m/>
    <x v="149"/>
    <x v="149"/>
    <s v="10005661"/>
    <s v="PUPIALES ARELLANO CARLOS ANDRES"/>
    <s v="ZEMT"/>
    <x v="223"/>
    <s v="1"/>
    <s v="Con Pallet"/>
    <n v="0.05"/>
    <n v="12"/>
    <x v="0"/>
    <n v="19960"/>
    <n v="12005"/>
    <n v="7955"/>
    <n v="45.6"/>
    <m/>
    <x v="146"/>
    <n v="18"/>
    <s v="18"/>
    <n v="12"/>
    <x v="0"/>
    <n v="0.19"/>
    <n v="3.8000000000000003"/>
    <s v="LA ARMENIA"/>
    <n v="10005628"/>
    <s v="PUPIALES URRESTA GUSTAVO"/>
    <x v="223"/>
  </r>
  <r>
    <n v="1002195888"/>
    <s v="UE01"/>
    <x v="2"/>
    <d v="1899-12-30T10:43:00"/>
    <x v="531"/>
    <s v="9000802346"/>
    <s v="012-022-00314521"/>
    <n v="1631.16"/>
    <n v="1828.87"/>
    <s v="ZPVN"/>
    <s v="40563686"/>
    <s v="P000032136"/>
    <n v="8002809560"/>
    <x v="398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49"/>
    <x v="149"/>
    <s v="10005661"/>
    <s v="PUPIALES ARELLANO CARLOS ANDRES"/>
    <s v="ZEMT"/>
    <x v="223"/>
    <s v="1"/>
    <s v="Con Pallet"/>
    <n v="0.05"/>
    <n v="12"/>
    <x v="0"/>
    <n v="19960"/>
    <n v="12005"/>
    <n v="7955"/>
    <n v="45.6"/>
    <m/>
    <x v="146"/>
    <n v="18"/>
    <s v="18"/>
    <n v="12"/>
    <x v="0"/>
    <n v="0.19"/>
    <n v="3.8000000000000003"/>
    <s v="LA ARMENIA"/>
    <n v="10005628"/>
    <s v="PUPIALES URRESTA GUSTAVO"/>
    <x v="223"/>
  </r>
  <r>
    <n v="1002195850"/>
    <s v="UE01"/>
    <x v="2"/>
    <d v="1899-12-30T10:46:00"/>
    <x v="532"/>
    <s v="9000802351"/>
    <s v="012-022-00314524"/>
    <n v="1605.6"/>
    <n v="1800.21"/>
    <s v="ZPVN"/>
    <s v="40563673"/>
    <s v="P000032129"/>
    <n v="8002809518"/>
    <x v="399"/>
    <x v="3"/>
    <x v="3"/>
    <n v="240"/>
    <s v="BOL"/>
    <s v="103156"/>
    <x v="144"/>
    <s v="804300"/>
    <s v="FERRETERIA VELEZ"/>
    <x v="54"/>
    <s v="AV. FUNDADORES Y CALLE K"/>
    <x v="94"/>
    <s v="O-Orellana-Lajoyadelossacch"/>
    <m/>
    <x v="97"/>
    <x v="97"/>
    <s v="100014919"/>
    <s v="GRANDA ANIBAL"/>
    <s v="ZEMT"/>
    <x v="137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  <n v="1014052"/>
    <s v="ANDRADE TORRES JORGE PATRICIO"/>
    <x v="137"/>
  </r>
  <r>
    <n v="1002195850"/>
    <s v="UE01"/>
    <x v="2"/>
    <d v="1899-12-30T10:46:00"/>
    <x v="533"/>
    <s v="9000802350"/>
    <s v="012-022-00314523"/>
    <n v="1670.4"/>
    <n v="1872.87"/>
    <s v="ZPVN"/>
    <s v="40563672"/>
    <s v="P000032128"/>
    <n v="8002809519"/>
    <x v="399"/>
    <x v="4"/>
    <x v="4"/>
    <n v="240"/>
    <s v="BOL"/>
    <s v="103156"/>
    <x v="144"/>
    <s v="804300"/>
    <s v="FERRETERIA VELEZ"/>
    <x v="54"/>
    <s v="AV. FUNDADORES Y CALLE K"/>
    <x v="94"/>
    <s v="O-Orellana-Lajoyadelossacch"/>
    <n v="371"/>
    <x v="97"/>
    <x v="97"/>
    <s v="100014919"/>
    <s v="GRANDA ANIBAL"/>
    <s v="ZEMT"/>
    <x v="137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  <n v="1014052"/>
    <s v="ANDRADE TORRES JORGE PATRICIO"/>
    <x v="137"/>
  </r>
  <r>
    <n v="1002195918"/>
    <s v="UE01"/>
    <x v="2"/>
    <d v="1899-12-30T10:51:00"/>
    <x v="534"/>
    <s v="9000802354"/>
    <s v="012-022-00314526"/>
    <n v="1078.4000000000001"/>
    <n v="1209.1099999999999"/>
    <s v="ZPVN"/>
    <s v="40563693"/>
    <s v="0000389906"/>
    <n v="8002809594"/>
    <x v="400"/>
    <x v="6"/>
    <x v="6"/>
    <n v="160"/>
    <s v="BOL"/>
    <s v="101500"/>
    <x v="30"/>
    <s v="801430"/>
    <s v="FERRETERIA NICOLE"/>
    <x v="1"/>
    <s v="CALLE EUGENIO ESPEJO Y LINEA FERREA"/>
    <x v="52"/>
    <s v="O-Pichincha-Yaruqui"/>
    <m/>
    <x v="37"/>
    <x v="37"/>
    <s v="100020396"/>
    <s v="FARINANGO MIGUEL"/>
    <s v="ZEMU"/>
    <x v="45"/>
    <s v="2"/>
    <s v="Sin Pallet"/>
    <n v="0"/>
    <n v="0"/>
    <x v="0"/>
    <n v="12537.778"/>
    <n v="8017.7780000000002"/>
    <n v="4520"/>
    <n v="60.8"/>
    <m/>
    <x v="35"/>
    <n v="18"/>
    <s v="18"/>
    <n v="8"/>
    <x v="0"/>
    <n v="0.38"/>
    <n v="7.6"/>
    <s v="RAPIDO EL OTAVALEÑITO S.A."/>
    <n v="1012819"/>
    <s v="BRAVO VASQUEZ JOSE LUIS SIGIFREDO"/>
    <x v="45"/>
  </r>
  <r>
    <n v="1002195918"/>
    <s v="UE01"/>
    <x v="2"/>
    <d v="1899-12-30T10:51:00"/>
    <x v="535"/>
    <s v="9000802353"/>
    <s v="012-022-00314525"/>
    <n v="1348"/>
    <n v="1511.39"/>
    <s v="ZPVN"/>
    <s v="40563694"/>
    <s v="0000389909"/>
    <n v="8002809595"/>
    <x v="400"/>
    <x v="6"/>
    <x v="6"/>
    <n v="200"/>
    <s v="BOL"/>
    <s v="101500"/>
    <x v="30"/>
    <s v="801442"/>
    <s v="DISTRIBUIDORA ROSERO S.C.C."/>
    <x v="1"/>
    <s v="VIA INTEROCEANICA S/N Y ENTRAD FERR"/>
    <x v="10"/>
    <s v="O-Pichincha-Tumbaco"/>
    <n v="110"/>
    <x v="37"/>
    <x v="37"/>
    <s v="100020396"/>
    <s v="FARINANGO MIGUEL"/>
    <s v="ZEMU"/>
    <x v="45"/>
    <s v="2"/>
    <s v="Sin Pallet"/>
    <n v="0"/>
    <n v="0"/>
    <x v="0"/>
    <n v="14542.222"/>
    <n v="10022.222"/>
    <n v="4520"/>
    <n v="92"/>
    <m/>
    <x v="35"/>
    <n v="18"/>
    <s v="18"/>
    <n v="10"/>
    <x v="0"/>
    <n v="0.46"/>
    <n v="9.1999999999999993"/>
    <s v="RAPIDO EL OTAVALEÑITO S.A."/>
    <n v="1012819"/>
    <s v="BRAVO VASQUEZ JOSE LUIS SIGIFREDO"/>
    <x v="45"/>
  </r>
  <r>
    <n v="1002195919"/>
    <s v="UE01"/>
    <x v="2"/>
    <d v="1899-12-30T10:56:00"/>
    <x v="536"/>
    <s v="9000802358"/>
    <s v="012-022-00314527"/>
    <n v="2507.02"/>
    <n v="2810.88"/>
    <s v="ZPVN"/>
    <s v="40563667"/>
    <s v="0000389854"/>
    <n v="8002809597"/>
    <x v="401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73"/>
    <x v="73"/>
    <s v="100014882"/>
    <s v="RIVERA JOSE"/>
    <s v="ZEMU"/>
    <x v="95"/>
    <s v="2"/>
    <s v="Sin Pallet"/>
    <n v="0"/>
    <n v="0"/>
    <x v="0"/>
    <n v="27250"/>
    <n v="18020"/>
    <n v="9230"/>
    <n v="381.6"/>
    <m/>
    <x v="71"/>
    <n v="18"/>
    <s v="18"/>
    <n v="18"/>
    <x v="0"/>
    <n v="1.06"/>
    <n v="21.200000000000003"/>
    <s v="TRIMPESAS S.A."/>
    <n v="1013684"/>
    <s v="CASTRO NAVARRETE FRANCISCO ARMANDO"/>
    <x v="95"/>
  </r>
  <r>
    <n v="1002195943"/>
    <s v="UE01"/>
    <x v="2"/>
    <d v="1899-12-30T10:59:00"/>
    <x v="537"/>
    <s v="9000802362"/>
    <s v="012-022-00314529"/>
    <n v="1126.4000000000001"/>
    <n v="1262.93"/>
    <s v="ZPVN"/>
    <s v="40563709"/>
    <s v="P000032144"/>
    <n v="8002809625"/>
    <x v="402"/>
    <x v="7"/>
    <x v="7"/>
    <n v="160"/>
    <s v="BOL"/>
    <s v="10002800"/>
    <x v="113"/>
    <s v="807525"/>
    <s v="FERRONORTE BODEGA PROPIA"/>
    <x v="8"/>
    <s v="AV LOS CORAZAS 873 Y JOSE POSSE PA"/>
    <x v="8"/>
    <s v="O-Imbabura-Otavalo"/>
    <m/>
    <x v="150"/>
    <x v="150"/>
    <s v="100019954"/>
    <s v="JACOME SANTIAGO"/>
    <s v="ZEMU"/>
    <x v="224"/>
    <s v="2"/>
    <s v="Sin Pallet"/>
    <n v="0"/>
    <n v="0"/>
    <x v="0"/>
    <n v="12558.333000000001"/>
    <n v="8013.3329999999996"/>
    <n v="4545"/>
    <n v="14.4"/>
    <m/>
    <x v="147"/>
    <n v="18"/>
    <s v="18"/>
    <n v="8"/>
    <x v="0"/>
    <n v="0.09"/>
    <n v="1.8"/>
    <s v="SANJOPAS S.A."/>
    <n v="1022327"/>
    <s v="JACOME ECHEVERRIA JEFFERSON SANTIAG"/>
    <x v="224"/>
  </r>
  <r>
    <n v="1002195943"/>
    <s v="UE01"/>
    <x v="2"/>
    <d v="1899-12-30T10:59:00"/>
    <x v="538"/>
    <s v="9000802361"/>
    <s v="012-022-00314528"/>
    <n v="1394"/>
    <n v="1562.96"/>
    <s v="ZPVN"/>
    <s v="40563708"/>
    <s v="P000032143"/>
    <n v="8002809626"/>
    <x v="402"/>
    <x v="6"/>
    <x v="6"/>
    <n v="200"/>
    <s v="BOL"/>
    <s v="10002800"/>
    <x v="113"/>
    <s v="807525"/>
    <s v="FERRONORTE BODEGA PROPIA"/>
    <x v="8"/>
    <s v="AV LOS CORAZAS 873 Y JOSE POSSE PA"/>
    <x v="8"/>
    <s v="O-Imbabura-Otavalo"/>
    <n v="8"/>
    <x v="150"/>
    <x v="150"/>
    <s v="100019954"/>
    <s v="JACOME SANTIAGO"/>
    <s v="ZEMU"/>
    <x v="224"/>
    <s v="2"/>
    <s v="Sin Pallet"/>
    <n v="0"/>
    <n v="0"/>
    <x v="0"/>
    <n v="14561.666999999999"/>
    <n v="10016.666999999999"/>
    <n v="4545"/>
    <n v="18"/>
    <m/>
    <x v="147"/>
    <n v="18"/>
    <s v="18"/>
    <n v="10"/>
    <x v="0"/>
    <n v="0.09"/>
    <n v="1.8"/>
    <s v="SANJOPAS S.A."/>
    <n v="1022327"/>
    <s v="JACOME ECHEVERRIA JEFFERSON SANTIAG"/>
    <x v="224"/>
  </r>
  <r>
    <n v="1002195947"/>
    <s v="UE01"/>
    <x v="2"/>
    <d v="1899-12-30T11:00:00"/>
    <x v="539"/>
    <s v=""/>
    <s v=""/>
    <n v="0"/>
    <n v="0"/>
    <s v="ZPRC"/>
    <s v="2500107880"/>
    <s v="P000032140"/>
    <n v="8002809632"/>
    <x v="403"/>
    <x v="4"/>
    <x v="4"/>
    <n v="360"/>
    <s v="BOL"/>
    <s v="101663"/>
    <x v="46"/>
    <s v="809610"/>
    <s v="CONSTRUCTORA AYALA &amp; RAMIREZ CIA LT"/>
    <x v="22"/>
    <s v="CALLE ESMERALDAS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27150"/>
    <n v="18010"/>
    <n v="9140"/>
    <n v="381.6"/>
    <m/>
    <x v="119"/>
    <n v="18"/>
    <s v="18"/>
    <n v="18"/>
    <x v="0"/>
    <n v="1.06"/>
    <n v="21.200000000000003"/>
    <s v="LIDENORTI S.A."/>
    <n v="1013565"/>
    <s v="ESPARZA ESPINOZA JIMMY ERNESTO"/>
    <x v="182"/>
  </r>
  <r>
    <n v="1002195906"/>
    <s v="UE01"/>
    <x v="2"/>
    <d v="1899-12-30T11:07:00"/>
    <x v="540"/>
    <s v="9000802365"/>
    <s v="012-022-00314530"/>
    <n v="3953.12"/>
    <n v="4432.26"/>
    <s v="ZPVN"/>
    <s v="40563679"/>
    <s v="0000389886"/>
    <n v="8002809581"/>
    <x v="404"/>
    <x v="8"/>
    <x v="8"/>
    <n v="32.4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50580"/>
    <n v="32400"/>
    <n v="18180"/>
    <n v="114.05"/>
    <m/>
    <x v="28"/>
    <n v="18"/>
    <s v="18"/>
    <n v="32.4"/>
    <x v="0"/>
    <n v="3.5200617283950617"/>
    <n v="3.5200617283950617"/>
    <s v="TRANSALMEIDA CIA."/>
    <n v="1013966"/>
    <s v="ALMEIDA CHICAIZA MIGUEL ANGEL"/>
    <x v="58"/>
  </r>
  <r>
    <n v="1002195960"/>
    <s v="UE01"/>
    <x v="2"/>
    <d v="1899-12-30T11:09:00"/>
    <x v="541"/>
    <s v=""/>
    <s v=""/>
    <n v="0"/>
    <n v="0"/>
    <s v="ZPRC"/>
    <s v="2500107878"/>
    <s v="0000389901"/>
    <n v="8002809648"/>
    <x v="405"/>
    <x v="7"/>
    <x v="7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  <n v="1013768"/>
    <s v="PROAÑO MESIAS JOSELITO"/>
    <x v="71"/>
  </r>
  <r>
    <n v="1002195960"/>
    <s v="UE01"/>
    <x v="2"/>
    <d v="1899-12-30T11:09:00"/>
    <x v="542"/>
    <s v=""/>
    <s v=""/>
    <n v="0"/>
    <n v="0"/>
    <s v="ZPRC"/>
    <s v="2500107878"/>
    <s v="0000389900"/>
    <n v="8002809649"/>
    <x v="405"/>
    <x v="5"/>
    <x v="5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  <n v="1013768"/>
    <s v="PROAÑO MESIAS JOSELITO"/>
    <x v="71"/>
  </r>
  <r>
    <n v="1002195960"/>
    <s v="UE01"/>
    <x v="2"/>
    <d v="1899-12-30T11:09:00"/>
    <x v="543"/>
    <s v=""/>
    <s v=""/>
    <n v="0"/>
    <n v="0"/>
    <s v="ZPRC"/>
    <s v="2500107878"/>
    <s v="0000389902"/>
    <n v="8002809647"/>
    <x v="405"/>
    <x v="6"/>
    <x v="6"/>
    <n v="40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215"/>
    <n v="20025"/>
    <n v="5190"/>
    <n v="204"/>
    <m/>
    <x v="54"/>
    <n v="18"/>
    <s v="18"/>
    <n v="20"/>
    <x v="0"/>
    <n v="0.51"/>
    <n v="10.199999999999999"/>
    <s v="TRANSPORTE PROPIO"/>
    <n v="1013768"/>
    <s v="PROAÑO MESIAS JOSELITO"/>
    <x v="71"/>
  </r>
  <r>
    <n v="1002195941"/>
    <s v="UE01"/>
    <x v="2"/>
    <d v="1899-12-30T11:17:00"/>
    <x v="544"/>
    <s v="9000802368"/>
    <s v="012-022-00314532"/>
    <n v="543.20000000000005"/>
    <n v="609.04"/>
    <s v="ZPVN"/>
    <s v="40563675"/>
    <s v="0000389862"/>
    <n v="8002809623"/>
    <x v="406"/>
    <x v="3"/>
    <x v="3"/>
    <n v="80"/>
    <s v="BOL"/>
    <s v="103114"/>
    <x v="146"/>
    <s v="804190"/>
    <s v="EDSOFER FERRETERIA"/>
    <x v="22"/>
    <s v="CALLE PALOMINO 1200 Y LIBERTAD"/>
    <x v="32"/>
    <s v="O-Esmeraldas-Esmeraldas"/>
    <m/>
    <x v="151"/>
    <x v="151"/>
    <s v="10003575"/>
    <s v="QUILCA CAYAMBE EDISON BAYARDO"/>
    <s v="ZEMU"/>
    <x v="225"/>
    <s v="2"/>
    <s v="Sin Pallet"/>
    <n v="0"/>
    <n v="0"/>
    <x v="0"/>
    <n v="8507.2219999999998"/>
    <n v="4002.2220000000002"/>
    <n v="4505"/>
    <n v="84.8"/>
    <m/>
    <x v="148"/>
    <n v="18"/>
    <s v="18"/>
    <n v="4"/>
    <x v="0"/>
    <n v="1.06"/>
    <n v="21.2"/>
    <s v="RUTAS COTACACHENSES S.A."/>
    <n v="1021773"/>
    <s v="RUIZ LASTRA OLGER FABIAN"/>
    <x v="225"/>
  </r>
  <r>
    <n v="1002195941"/>
    <s v="UE01"/>
    <x v="2"/>
    <d v="1899-12-30T11:17:00"/>
    <x v="545"/>
    <s v="9000802367"/>
    <s v="012-022-00314531"/>
    <n v="1979.6"/>
    <n v="2219.54"/>
    <s v="ZPVN"/>
    <s v="40563675"/>
    <s v="0000389861"/>
    <n v="8002809622"/>
    <x v="406"/>
    <x v="4"/>
    <x v="4"/>
    <n v="280"/>
    <s v="BOL"/>
    <s v="103114"/>
    <x v="146"/>
    <s v="804190"/>
    <s v="EDSOFER FERRETERIA"/>
    <x v="22"/>
    <s v="CALLE PALOMINO 1200 Y LIBERTAD"/>
    <x v="32"/>
    <s v="O-Esmeraldas-Esmeraldas"/>
    <n v="388"/>
    <x v="151"/>
    <x v="151"/>
    <s v="10003575"/>
    <s v="QUILCA CAYAMBE EDISON BAYARDO"/>
    <s v="ZEMU"/>
    <x v="225"/>
    <s v="2"/>
    <s v="Sin Pallet"/>
    <n v="0"/>
    <n v="0"/>
    <x v="0"/>
    <n v="18512.777999999998"/>
    <n v="14007.778"/>
    <n v="4505"/>
    <n v="296.8"/>
    <m/>
    <x v="148"/>
    <n v="18"/>
    <s v="18"/>
    <n v="14"/>
    <x v="0"/>
    <n v="1.06"/>
    <n v="21.2"/>
    <s v="RUTAS COTACACHENSES S.A."/>
    <n v="1021773"/>
    <s v="RUIZ LASTRA OLGER FABIAN"/>
    <x v="225"/>
  </r>
  <r>
    <n v="1002195889"/>
    <s v="UE01"/>
    <x v="2"/>
    <d v="1899-12-30T11:31:00"/>
    <x v="546"/>
    <s v="9000802371"/>
    <s v="012-022-00314534"/>
    <n v="1025.5999999999999"/>
    <n v="1149.9100000000001"/>
    <s v="ZPVN"/>
    <s v="40563676"/>
    <s v="0000389877"/>
    <n v="8002809562"/>
    <x v="407"/>
    <x v="3"/>
    <x v="3"/>
    <n v="160"/>
    <s v="BOL"/>
    <s v="101780"/>
    <x v="56"/>
    <s v="810370"/>
    <s v="ECO QUEVEDO AV. JOSEFINA"/>
    <x v="12"/>
    <s v="TRONCAL DE LA COSTA Y C. NOVENA"/>
    <x v="14"/>
    <s v="O-Losrios-Quevedo"/>
    <m/>
    <x v="62"/>
    <x v="62"/>
    <s v="100014851"/>
    <s v="MEDIAVILLA LUIS"/>
    <s v="ZEMT"/>
    <x v="78"/>
    <s v="1"/>
    <s v="Con Pallet"/>
    <n v="0.05"/>
    <n v="8"/>
    <x v="0"/>
    <n v="16028.333000000001"/>
    <n v="8003.3329999999996"/>
    <n v="8025"/>
    <n v="164.8"/>
    <m/>
    <x v="60"/>
    <n v="18"/>
    <s v="18"/>
    <n v="8"/>
    <x v="0"/>
    <n v="1.03"/>
    <n v="20.6"/>
    <s v="SANJOPAS S.A."/>
    <n v="1013493"/>
    <s v="MEDIAVILLA PERUGACHI LUIS ALFONSO"/>
    <x v="78"/>
  </r>
  <r>
    <n v="1002195889"/>
    <s v="UE01"/>
    <x v="2"/>
    <d v="1899-12-30T11:31:00"/>
    <x v="547"/>
    <s v="9000802370"/>
    <s v="012-022-00314533"/>
    <n v="2134.4"/>
    <n v="2393.11"/>
    <s v="ZPVN"/>
    <s v="40563677"/>
    <s v="0000389878"/>
    <n v="8002809563"/>
    <x v="407"/>
    <x v="4"/>
    <x v="4"/>
    <n v="320"/>
    <s v="BOL"/>
    <s v="101780"/>
    <x v="56"/>
    <s v="810370"/>
    <s v="ECO QUEVEDO AV. JOSEFINA"/>
    <x v="12"/>
    <s v="TRONCAL DE LA COSTA Y C. NOVENA"/>
    <x v="14"/>
    <s v="O-Losrios-Quevedo"/>
    <n v="345"/>
    <x v="62"/>
    <x v="62"/>
    <s v="100014851"/>
    <s v="MEDIAVILLA LUIS"/>
    <s v="ZEMT"/>
    <x v="78"/>
    <s v="1"/>
    <s v="Con Pallet"/>
    <n v="0.05"/>
    <n v="16"/>
    <x v="0"/>
    <n v="24031.667000000001"/>
    <n v="16006.666999999999"/>
    <n v="8025"/>
    <n v="329.6"/>
    <m/>
    <x v="60"/>
    <n v="18"/>
    <s v="18"/>
    <n v="16"/>
    <x v="0"/>
    <n v="1.03"/>
    <n v="20.6"/>
    <s v="SANJOPAS S.A."/>
    <n v="1013493"/>
    <s v="MEDIAVILLA PERUGACHI LUIS ALFONSO"/>
    <x v="78"/>
  </r>
  <r>
    <n v="1002195975"/>
    <s v="UE01"/>
    <x v="2"/>
    <d v="1899-12-30T11:32:00"/>
    <x v="548"/>
    <s v="9000802372"/>
    <s v="012-022-00314535"/>
    <n v="2408.4"/>
    <n v="2700.32"/>
    <s v="ZPVN"/>
    <s v="40563496"/>
    <s v="P000032071"/>
    <n v="8002809670"/>
    <x v="408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380"/>
    <n v="18040"/>
    <n v="9340"/>
    <n v="208.8"/>
    <m/>
    <x v="0"/>
    <n v="18"/>
    <s v="18"/>
    <n v="18"/>
    <x v="0"/>
    <n v="0.58000000000000007"/>
    <n v="11.600000000000001"/>
    <s v="COMITRAPSA"/>
    <n v="1013643"/>
    <s v="POZO TARUPI MARCELO JAVIER"/>
    <x v="48"/>
  </r>
  <r>
    <n v="1002195938"/>
    <s v="UE01"/>
    <x v="2"/>
    <d v="1899-12-30T11:35:00"/>
    <x v="549"/>
    <s v=""/>
    <s v=""/>
    <n v="0"/>
    <n v="0"/>
    <s v="ZPRC"/>
    <s v="2500107867"/>
    <s v="P000032096"/>
    <n v="8002809616"/>
    <x v="409"/>
    <x v="2"/>
    <x v="2"/>
    <n v="31.1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7430"/>
    <n v="31110"/>
    <n v="16320"/>
    <n v="0"/>
    <m/>
    <x v="3"/>
    <n v="18"/>
    <s v="18"/>
    <n v="31.11"/>
    <x v="0"/>
    <n v="0"/>
    <n v="0"/>
    <s v="UNICON S.A."/>
    <n v="1014412"/>
    <s v="UNION DE CONCRETERAS UNICON UCUE"/>
    <x v="97"/>
  </r>
  <r>
    <n v="1002195954"/>
    <s v="UE01"/>
    <x v="2"/>
    <d v="1899-12-30T11:39:00"/>
    <x v="550"/>
    <s v=""/>
    <s v=""/>
    <n v="0"/>
    <n v="0"/>
    <s v="ZPRC"/>
    <s v="2500107879"/>
    <s v="P000032138"/>
    <n v="8002809639"/>
    <x v="410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66"/>
    <x v="66"/>
    <s v="100014865"/>
    <s v="LANDI LUIS"/>
    <s v="ZEMU"/>
    <x v="83"/>
    <s v="2"/>
    <s v="Sin Pallet"/>
    <n v="0"/>
    <n v="0"/>
    <x v="0"/>
    <n v="27280"/>
    <n v="18030"/>
    <n v="9250"/>
    <n v="266.39999999999998"/>
    <m/>
    <x v="64"/>
    <n v="18"/>
    <s v="18"/>
    <n v="18"/>
    <x v="0"/>
    <n v="0.74"/>
    <n v="14.799999999999999"/>
    <s v="TRANSVOLCA S.A."/>
    <n v="1023077"/>
    <s v="JIMENEZ ICAZA HENRY ELADIO"/>
    <x v="83"/>
  </r>
  <r>
    <n v="1002195934"/>
    <s v="UE01"/>
    <x v="2"/>
    <d v="1899-12-30T11:41:00"/>
    <x v="551"/>
    <s v="9000802375"/>
    <s v="012-022-00314536"/>
    <n v="3153.58"/>
    <n v="3535.81"/>
    <s v="ZPVN"/>
    <s v="40563702"/>
    <s v="0000389922"/>
    <n v="8002809612"/>
    <x v="411"/>
    <x v="4"/>
    <x v="4"/>
    <n v="480"/>
    <s v="BOL"/>
    <s v="101539"/>
    <x v="147"/>
    <s v="810928"/>
    <s v="OBRA QUEVEDO"/>
    <x v="12"/>
    <s v="E25 TROCAL DE LA COSTA, QUEVEPAL"/>
    <x v="14"/>
    <s v="O-Losrios-Quevedo"/>
    <n v="345"/>
    <x v="134"/>
    <x v="134"/>
    <s v="100015025"/>
    <s v="ARCINIEGA OSWALDO"/>
    <s v="ZEMT"/>
    <x v="192"/>
    <s v="2"/>
    <s v="Sin Pallet"/>
    <n v="0"/>
    <n v="0"/>
    <x v="0"/>
    <n v="39160"/>
    <n v="24010"/>
    <n v="15150"/>
    <n v="494.4"/>
    <m/>
    <x v="132"/>
    <n v="18"/>
    <s v="18"/>
    <n v="24"/>
    <x v="0"/>
    <n v="1.03"/>
    <n v="20.599999999999998"/>
    <s v="LIDENORTI S.A."/>
    <n v="1013581"/>
    <s v="BARRERA GALLEGOS FRANKLIN GUILLERMO"/>
    <x v="192"/>
  </r>
  <r>
    <n v="1002195979"/>
    <s v="UE01"/>
    <x v="2"/>
    <d v="1899-12-30T11:44:00"/>
    <x v="552"/>
    <s v="9000802376"/>
    <s v="012-022-00314537"/>
    <n v="2257.1999999999998"/>
    <n v="2530.7800000000002"/>
    <s v="ZPVN"/>
    <s v="40563721"/>
    <s v="0000389962"/>
    <n v="8002809675"/>
    <x v="412"/>
    <x v="6"/>
    <x v="6"/>
    <n v="360"/>
    <s v="BOL"/>
    <s v="101664"/>
    <x v="8"/>
    <s v="804168"/>
    <s v="FERRETOL CIA LTDA"/>
    <x v="6"/>
    <s v="AV MIGUEL ITURRALDE ALADO IGLESIA"/>
    <x v="17"/>
    <s v="O-Cotopaxi-Latacunga"/>
    <n v="198"/>
    <x v="118"/>
    <x v="118"/>
    <s v="100019438"/>
    <s v="CASTRO SELSO"/>
    <s v="ZEMU"/>
    <x v="165"/>
    <s v="2"/>
    <s v="Sin Pallet"/>
    <n v="0"/>
    <n v="0"/>
    <x v="0"/>
    <n v="27250"/>
    <n v="18040"/>
    <n v="9210"/>
    <n v="266.39999999999998"/>
    <m/>
    <x v="116"/>
    <n v="18"/>
    <s v="18"/>
    <n v="18"/>
    <x v="0"/>
    <n v="0.74"/>
    <n v="14.799999999999999"/>
    <s v="TRAPSA C.A."/>
    <n v="1013505"/>
    <s v="HERMOZA LOZADA JORGE ABDON"/>
    <x v="165"/>
  </r>
  <r>
    <n v="1002195898"/>
    <s v="UE01"/>
    <x v="2"/>
    <d v="1899-12-30T11:45:00"/>
    <x v="553"/>
    <s v="9000802377"/>
    <s v="012-022-00314538"/>
    <n v="3393.6"/>
    <n v="3804.92"/>
    <s v="ZPVN"/>
    <s v="40563689"/>
    <s v="0000389898"/>
    <n v="8002809573"/>
    <x v="413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76"/>
    <x v="76"/>
    <s v="100022169"/>
    <s v="LOMAS MONTESDEOCA VINICIO XAVIER"/>
    <s v="ZEMT"/>
    <x v="99"/>
    <s v="1"/>
    <s v="Con Pallet"/>
    <n v="0.05"/>
    <n v="24"/>
    <x v="0"/>
    <n v="39440"/>
    <n v="24010"/>
    <n v="15430"/>
    <n v="508.8"/>
    <m/>
    <x v="74"/>
    <n v="18"/>
    <s v="18"/>
    <n v="24"/>
    <x v="0"/>
    <n v="1.06"/>
    <n v="21.2"/>
    <s v="LIDENORTI S.A."/>
    <n v="1013592"/>
    <s v="VALENCIA BENAVIDES GLADYS RUBY"/>
    <x v="99"/>
  </r>
  <r>
    <n v="1002195896"/>
    <s v="UE01"/>
    <x v="2"/>
    <d v="1899-12-30T11:57:00"/>
    <x v="554"/>
    <s v="9000802382"/>
    <s v="012-022-00314540"/>
    <n v="2512"/>
    <n v="2816.47"/>
    <s v="ZPVN"/>
    <s v="40563688"/>
    <s v="0000389895"/>
    <n v="8002809570"/>
    <x v="414"/>
    <x v="3"/>
    <x v="3"/>
    <n v="400"/>
    <s v="BOL"/>
    <s v="102874"/>
    <x v="148"/>
    <s v="803665"/>
    <s v="FERRETERIA STIT"/>
    <x v="60"/>
    <s v="CALLE PRINCIPAL VILLA 3"/>
    <x v="106"/>
    <s v="O-Losrios-Ventanas"/>
    <m/>
    <x v="117"/>
    <x v="117"/>
    <s v="100014879"/>
    <s v="BARAHONA ADRIAN"/>
    <s v="ZETT"/>
    <x v="163"/>
    <s v="1"/>
    <s v="Con Pallet"/>
    <n v="0.05"/>
    <n v="20"/>
    <x v="0"/>
    <n v="29322.5"/>
    <n v="20037.5"/>
    <n v="9285"/>
    <n v="472"/>
    <m/>
    <x v="115"/>
    <n v="18"/>
    <s v="18"/>
    <n v="20"/>
    <x v="0"/>
    <n v="1.18"/>
    <n v="23.6"/>
    <s v="LIDENORTI S.A."/>
    <n v="1013894"/>
    <s v="BARAHONA MARMOL ADRIAN EDMUNDO"/>
    <x v="163"/>
  </r>
  <r>
    <n v="1002195896"/>
    <s v="UE01"/>
    <x v="2"/>
    <d v="1899-12-30T11:57:00"/>
    <x v="555"/>
    <s v="9000802381"/>
    <s v="012-022-00314539"/>
    <n v="1567.2"/>
    <n v="1757.15"/>
    <s v="ZPVN"/>
    <s v="40563688"/>
    <s v="0000389896"/>
    <n v="8002809571"/>
    <x v="414"/>
    <x v="4"/>
    <x v="4"/>
    <n v="240"/>
    <s v="BOL"/>
    <s v="102874"/>
    <x v="148"/>
    <s v="803665"/>
    <s v="FERRETERIA STIT"/>
    <x v="60"/>
    <s v="CALLE PRINCIPAL VILLA 3"/>
    <x v="106"/>
    <s v="O-Losrios-Ventanas"/>
    <n v="424"/>
    <x v="117"/>
    <x v="117"/>
    <s v="100014879"/>
    <s v="BARAHONA ADRIAN"/>
    <s v="ZETT"/>
    <x v="163"/>
    <s v="1"/>
    <s v="Con Pallet"/>
    <n v="0.05"/>
    <n v="12"/>
    <x v="0"/>
    <n v="21307.5"/>
    <n v="12022.5"/>
    <n v="9285"/>
    <n v="283.2"/>
    <m/>
    <x v="115"/>
    <n v="18"/>
    <s v="18"/>
    <n v="12"/>
    <x v="0"/>
    <n v="1.18"/>
    <n v="23.599999999999998"/>
    <s v="LIDENORTI S.A."/>
    <n v="1013894"/>
    <s v="BARAHONA MARMOL ADRIAN EDMUNDO"/>
    <x v="163"/>
  </r>
  <r>
    <n v="1002195987"/>
    <s v="UE01"/>
    <x v="2"/>
    <d v="1899-12-30T12:05:00"/>
    <x v="556"/>
    <s v="9000802384"/>
    <s v="012-022-00314541"/>
    <n v="2332.4"/>
    <n v="2615.1"/>
    <s v="ZPVN"/>
    <s v="40563695"/>
    <s v="0000389912"/>
    <n v="8002809683"/>
    <x v="415"/>
    <x v="6"/>
    <x v="6"/>
    <n v="340"/>
    <s v="BOL"/>
    <s v="103635"/>
    <x v="67"/>
    <s v="810554"/>
    <s v="PDV PALOMEQUE &amp; ULLOA QUITO"/>
    <x v="1"/>
    <s v="CALLE GONZALO PIZARRO"/>
    <x v="10"/>
    <s v="O-Pichincha-Tumbaco"/>
    <n v="110"/>
    <x v="78"/>
    <x v="78"/>
    <s v="100020264"/>
    <s v="VACACELA JUAN"/>
    <s v="ZEMU"/>
    <x v="103"/>
    <s v="2"/>
    <s v="Sin Pallet"/>
    <n v="0"/>
    <n v="0"/>
    <x v="0"/>
    <n v="26530"/>
    <n v="17010"/>
    <n v="9520"/>
    <n v="156.4"/>
    <m/>
    <x v="76"/>
    <n v="18"/>
    <s v="18"/>
    <n v="17"/>
    <x v="0"/>
    <n v="0.46"/>
    <n v="9.2000000000000011"/>
    <s v="TRANSPORTE PROPIO"/>
    <n v="1023011"/>
    <s v="PALOMEQUE CAIZA LUIS FERNANDO"/>
    <x v="103"/>
  </r>
  <r>
    <n v="1002195999"/>
    <s v="UE01"/>
    <x v="2"/>
    <d v="1899-12-30T12:08:00"/>
    <x v="557"/>
    <s v="9000802389"/>
    <s v="012-022-00314544"/>
    <n v="804.28"/>
    <n v="901.76"/>
    <s v="ZPVN"/>
    <s v="40563651"/>
    <s v="P000032126"/>
    <n v="8002809700"/>
    <x v="416"/>
    <x v="7"/>
    <x v="7"/>
    <n v="12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6"/>
    <x v="0"/>
    <n v="11625.686"/>
    <n v="6012.3530000000001"/>
    <n v="5613.3329999999996"/>
    <n v="54"/>
    <m/>
    <x v="32"/>
    <n v="18"/>
    <s v="18"/>
    <n v="6"/>
    <x v="0"/>
    <n v="0.45"/>
    <n v="9"/>
    <s v="TRANSPORTE PROPIO"/>
    <n v="1024381"/>
    <s v="BALCAZAR GORDON ALEJANDRO"/>
    <x v="42"/>
  </r>
  <r>
    <n v="1002195999"/>
    <s v="UE01"/>
    <x v="2"/>
    <d v="1899-12-30T12:08:00"/>
    <x v="558"/>
    <s v="9000802387"/>
    <s v="012-022-00314542"/>
    <n v="978.91"/>
    <n v="1097.56"/>
    <s v="ZPVN"/>
    <s v="40563650"/>
    <s v="P000032125"/>
    <n v="8002809698"/>
    <x v="416"/>
    <x v="5"/>
    <x v="5"/>
    <n v="16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8"/>
    <x v="0"/>
    <n v="13629.804"/>
    <n v="8016.4709999999995"/>
    <n v="5613.3329999999996"/>
    <n v="72"/>
    <m/>
    <x v="32"/>
    <n v="18"/>
    <s v="18"/>
    <n v="8"/>
    <x v="0"/>
    <n v="0.45"/>
    <n v="9"/>
    <s v="TRANSPORTE PROPIO"/>
    <n v="1024381"/>
    <s v="BALCAZAR GORDON ALEJANDRO"/>
    <x v="42"/>
  </r>
  <r>
    <n v="1002195999"/>
    <s v="UE01"/>
    <x v="2"/>
    <d v="1899-12-30T12:08:00"/>
    <x v="559"/>
    <s v="9000802388"/>
    <s v="012-022-00314543"/>
    <n v="2669.04"/>
    <n v="2992.54"/>
    <s v="ZPVN"/>
    <s v="40563649"/>
    <s v="P000032124"/>
    <n v="8002809699"/>
    <x v="416"/>
    <x v="6"/>
    <x v="6"/>
    <n v="40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20"/>
    <x v="0"/>
    <n v="25654.508999999998"/>
    <n v="20041.175999999999"/>
    <n v="5613.3329999999996"/>
    <n v="180"/>
    <m/>
    <x v="32"/>
    <n v="18"/>
    <s v="18"/>
    <n v="20"/>
    <x v="0"/>
    <n v="0.45"/>
    <n v="9"/>
    <s v="TRANSPORTE PROPIO"/>
    <n v="1024381"/>
    <s v="BALCAZAR GORDON ALEJANDRO"/>
    <x v="42"/>
  </r>
  <r>
    <n v="1002196003"/>
    <s v="UE01"/>
    <x v="2"/>
    <d v="1899-12-30T12:41:00"/>
    <x v="560"/>
    <s v="9000802397"/>
    <s v="012-022-00314546"/>
    <n v="1254"/>
    <n v="1405.99"/>
    <s v="ZPVN"/>
    <s v="40563628"/>
    <s v="P000032114"/>
    <n v="8002809704"/>
    <x v="417"/>
    <x v="3"/>
    <x v="3"/>
    <n v="20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19018.182000000001"/>
    <n v="10018.182000000001"/>
    <n v="9000"/>
    <n v="266"/>
    <m/>
    <x v="52"/>
    <n v="18"/>
    <s v="18"/>
    <n v="10"/>
    <x v="0"/>
    <n v="1.33"/>
    <n v="26.6"/>
    <s v="TRANSPORTE PROPIO"/>
    <n v="1024926"/>
    <s v="BONILLA PILATAXI CHRISTIAN"/>
    <x v="69"/>
  </r>
  <r>
    <n v="1002196003"/>
    <s v="UE01"/>
    <x v="2"/>
    <d v="1899-12-30T12:41:00"/>
    <x v="561"/>
    <s v="9000802396"/>
    <s v="012-022-00314545"/>
    <n v="2999.2"/>
    <n v="3362.72"/>
    <s v="ZPVN"/>
    <s v="40563627"/>
    <s v="P000032113"/>
    <n v="8002809703"/>
    <x v="417"/>
    <x v="4"/>
    <x v="4"/>
    <n v="4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2041.817999999999"/>
    <n v="23041.817999999999"/>
    <n v="9000"/>
    <n v="611.79999999999995"/>
    <m/>
    <x v="52"/>
    <n v="18"/>
    <s v="18"/>
    <n v="23"/>
    <x v="0"/>
    <n v="1.3299999999999998"/>
    <n v="26.599999999999998"/>
    <s v="TRANSPORTE PROPIO"/>
    <n v="1024926"/>
    <s v="BONILLA PILATAXI CHRISTIAN"/>
    <x v="69"/>
  </r>
  <r>
    <n v="1002196022"/>
    <s v="UE01"/>
    <x v="2"/>
    <d v="1899-12-30T12:45:00"/>
    <x v="562"/>
    <s v="9000802399"/>
    <s v="012-022-00314548"/>
    <n v="496.44"/>
    <n v="556.61"/>
    <s v="ZPVN"/>
    <s v="40563728"/>
    <s v="0000389979"/>
    <n v="8002809731"/>
    <x v="418"/>
    <x v="5"/>
    <x v="5"/>
    <n v="80"/>
    <s v="BOL"/>
    <s v="101683"/>
    <x v="16"/>
    <s v="802026"/>
    <s v="BOSNA PRINCIPAL-OTAVALO"/>
    <x v="8"/>
    <s v="PIEDRAHITA 2-74 Y MARIANO SUAREZ OT"/>
    <x v="8"/>
    <s v="O-Imbabura-Otavalo"/>
    <m/>
    <x v="86"/>
    <x v="86"/>
    <s v="100014867"/>
    <s v="RODRIGUEZ LUIS"/>
    <s v="ZEMT"/>
    <x v="118"/>
    <s v="1"/>
    <s v="Con Pallet"/>
    <n v="0.05"/>
    <n v="4"/>
    <x v="0"/>
    <n v="11483.333000000001"/>
    <n v="4013.3330000000001"/>
    <n v="7470"/>
    <n v="7.2"/>
    <m/>
    <x v="84"/>
    <n v="18"/>
    <s v="18"/>
    <n v="4"/>
    <x v="0"/>
    <n v="0.09"/>
    <n v="1.8"/>
    <s v="TRIMPESAS S.A."/>
    <n v="1013102"/>
    <s v="VIZCAINO FLORES JENNY NARCISA"/>
    <x v="118"/>
  </r>
  <r>
    <n v="1002196022"/>
    <s v="UE01"/>
    <x v="2"/>
    <d v="1899-12-30T12:45:00"/>
    <x v="563"/>
    <s v="9000802398"/>
    <s v="012-022-00314547"/>
    <n v="2698.9"/>
    <n v="3026.03"/>
    <s v="ZPVN"/>
    <s v="40563728"/>
    <s v="0000389978"/>
    <n v="8002809732"/>
    <x v="418"/>
    <x v="6"/>
    <x v="6"/>
    <n v="400"/>
    <s v="BOL"/>
    <s v="101683"/>
    <x v="16"/>
    <s v="802026"/>
    <s v="BOSNA PRINCIPAL-OTAVALO"/>
    <x v="8"/>
    <s v="PIEDRAHITA 2-74 Y MARIANO SUAREZ OT"/>
    <x v="8"/>
    <s v="O-Imbabura-Otavalo"/>
    <n v="8"/>
    <x v="86"/>
    <x v="86"/>
    <s v="100014867"/>
    <s v="RODRIGUEZ LUIS"/>
    <s v="ZEMT"/>
    <x v="118"/>
    <s v="1"/>
    <s v="Con Pallet"/>
    <n v="0.05"/>
    <n v="20"/>
    <x v="0"/>
    <n v="27536.667000000001"/>
    <n v="20066.667000000001"/>
    <n v="7470"/>
    <n v="36"/>
    <m/>
    <x v="84"/>
    <n v="18"/>
    <s v="18"/>
    <n v="20"/>
    <x v="0"/>
    <n v="0.09"/>
    <n v="1.8"/>
    <s v="TRIMPESAS S.A."/>
    <n v="1013102"/>
    <s v="VIZCAINO FLORES JENNY NARCISA"/>
    <x v="118"/>
  </r>
  <r>
    <n v="1002196012"/>
    <s v="UE01"/>
    <x v="2"/>
    <d v="1899-12-30T12:49:00"/>
    <x v="564"/>
    <s v="9000802403"/>
    <s v="012-022-00314551"/>
    <n v="520.87"/>
    <n v="584"/>
    <s v="ZPVN"/>
    <s v="40563647"/>
    <s v="P000032123"/>
    <n v="8002809716"/>
    <x v="419"/>
    <x v="7"/>
    <x v="7"/>
    <n v="8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9721.5149999999994"/>
    <n v="4004.848"/>
    <n v="5716.6670000000004"/>
    <n v="75.2"/>
    <m/>
    <x v="56"/>
    <n v="18"/>
    <s v="18"/>
    <n v="4"/>
    <x v="0"/>
    <n v="0.94000000000000006"/>
    <n v="18.8"/>
    <s v="TRANSPORTE PROPIO"/>
    <n v="1017790"/>
    <s v="PANIMBOZA CHAMBA NANCY PAULINA"/>
    <x v="73"/>
  </r>
  <r>
    <n v="1002196012"/>
    <s v="UE01"/>
    <x v="2"/>
    <d v="1899-12-30T12:49:00"/>
    <x v="565"/>
    <s v="9000802401"/>
    <s v="012-022-00314549"/>
    <n v="596.91"/>
    <n v="669.26"/>
    <s v="ZPVN"/>
    <s v="40563646"/>
    <s v="P000032122"/>
    <n v="8002809714"/>
    <x v="419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0722.727999999999"/>
    <n v="5006.0609999999997"/>
    <n v="5716.6670000000004"/>
    <n v="94"/>
    <m/>
    <x v="56"/>
    <n v="18"/>
    <s v="18"/>
    <n v="5"/>
    <x v="0"/>
    <n v="0.94"/>
    <n v="18.8"/>
    <s v="TRANSPORTE PROPIO"/>
    <n v="1017790"/>
    <s v="PANIMBOZA CHAMBA NANCY PAULINA"/>
    <x v="73"/>
  </r>
  <r>
    <n v="1002196012"/>
    <s v="UE01"/>
    <x v="2"/>
    <d v="1899-12-30T12:49:00"/>
    <x v="566"/>
    <s v="9000802402"/>
    <s v="012-022-00314550"/>
    <n v="3106.3"/>
    <n v="3482.81"/>
    <s v="ZPVN"/>
    <s v="40563645"/>
    <s v="P000032121"/>
    <n v="8002809715"/>
    <x v="419"/>
    <x v="6"/>
    <x v="6"/>
    <n v="48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9745.758000000002"/>
    <n v="24029.091"/>
    <n v="5716.6670000000004"/>
    <n v="451.2"/>
    <m/>
    <x v="56"/>
    <n v="18"/>
    <s v="18"/>
    <n v="24"/>
    <x v="0"/>
    <n v="0.94"/>
    <n v="18.8"/>
    <s v="TRANSPORTE PROPIO"/>
    <n v="1017790"/>
    <s v="PANIMBOZA CHAMBA NANCY PAULINA"/>
    <x v="73"/>
  </r>
  <r>
    <n v="1002196072"/>
    <s v="UE01"/>
    <x v="2"/>
    <d v="1899-12-30T12:51:00"/>
    <x v="567"/>
    <s v="9000802404"/>
    <s v="012-022-00314552"/>
    <n v="3479.08"/>
    <n v="3900.77"/>
    <s v="ZPVN"/>
    <s v="40557049"/>
    <s v="0000381120"/>
    <n v="8002809788"/>
    <x v="420"/>
    <x v="8"/>
    <x v="8"/>
    <n v="31.8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0780"/>
    <n v="31800"/>
    <n v="18980"/>
    <n v="0"/>
    <m/>
    <x v="3"/>
    <n v="18"/>
    <s v="18"/>
    <n v="31.8"/>
    <x v="0"/>
    <n v="0"/>
    <n v="0"/>
    <s v="XAVIER VALENZUELA"/>
    <n v="1014416"/>
    <s v="VALENZUELA DIAZ PATRICIO XAVIER"/>
    <x v="32"/>
  </r>
  <r>
    <n v="1002196021"/>
    <s v="UE01"/>
    <x v="2"/>
    <d v="1899-12-30T12:52:00"/>
    <x v="568"/>
    <s v="9000802406"/>
    <s v="012-022-00314554"/>
    <n v="278.8"/>
    <n v="312.60000000000002"/>
    <s v="ZPVN"/>
    <s v="40563733"/>
    <s v="P000032148"/>
    <n v="8002809730"/>
    <x v="421"/>
    <x v="7"/>
    <x v="7"/>
    <n v="40"/>
    <s v="BOL"/>
    <s v="102835"/>
    <x v="102"/>
    <s v="803601"/>
    <s v="FERRICENTRO PIEDRAHITA"/>
    <x v="8"/>
    <s v="ATAHUALPA Y PIEDRAHITA"/>
    <x v="8"/>
    <s v="O-Imbabura-Otavalo"/>
    <m/>
    <x v="40"/>
    <x v="40"/>
    <s v="100014832"/>
    <s v="PIEDRA JESUS"/>
    <s v="ZEMU"/>
    <x v="49"/>
    <s v="2"/>
    <s v="Sin Pallet"/>
    <n v="0"/>
    <n v="0"/>
    <x v="0"/>
    <n v="6467.2219999999998"/>
    <n v="2002.222"/>
    <n v="4465"/>
    <n v="3.6"/>
    <m/>
    <x v="38"/>
    <n v="18"/>
    <s v="18"/>
    <n v="2"/>
    <x v="0"/>
    <n v="0.09"/>
    <n v="1.8"/>
    <s v="LIDENORTI S.A."/>
    <n v="1013181"/>
    <s v="REASCOS GUZMAN HARVEY ESTANISLAO"/>
    <x v="49"/>
  </r>
  <r>
    <n v="1002196021"/>
    <s v="UE01"/>
    <x v="2"/>
    <d v="1899-12-30T12:52:00"/>
    <x v="569"/>
    <s v="9000802405"/>
    <s v="012-022-00314553"/>
    <n v="2208"/>
    <n v="2475.62"/>
    <s v="ZPVN"/>
    <s v="40563732"/>
    <s v="P000032147"/>
    <n v="8002809729"/>
    <x v="421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40"/>
    <x v="40"/>
    <s v="100014832"/>
    <s v="PIEDRA JESUS"/>
    <s v="ZEMU"/>
    <x v="49"/>
    <s v="2"/>
    <s v="Sin Pallet"/>
    <n v="0"/>
    <n v="0"/>
    <x v="0"/>
    <n v="20482.777999999998"/>
    <n v="16017.778"/>
    <n v="4465"/>
    <n v="28.8"/>
    <m/>
    <x v="38"/>
    <n v="18"/>
    <s v="18"/>
    <n v="16"/>
    <x v="0"/>
    <n v="0.09"/>
    <n v="1.8"/>
    <s v="LIDENORTI S.A."/>
    <n v="1013181"/>
    <s v="REASCOS GUZMAN HARVEY ESTANISLAO"/>
    <x v="49"/>
  </r>
  <r>
    <n v="1002196046"/>
    <s v="UE01"/>
    <x v="2"/>
    <d v="1899-12-30T12:55:00"/>
    <x v="570"/>
    <s v="9000802407"/>
    <s v="012-022-00314555"/>
    <n v="3238.68"/>
    <n v="3631.23"/>
    <s v="ZPVN"/>
    <s v="40563728"/>
    <s v="0000389975"/>
    <n v="8002809758"/>
    <x v="422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4"/>
    <x v="64"/>
    <s v="100014869"/>
    <s v="ROCHA JORGE"/>
    <s v="ZEMT"/>
    <x v="80"/>
    <s v="1"/>
    <s v="Con Pallet"/>
    <n v="0.05"/>
    <n v="24"/>
    <x v="0"/>
    <n v="39900"/>
    <n v="23990"/>
    <n v="15910"/>
    <n v="43.2"/>
    <m/>
    <x v="62"/>
    <n v="18"/>
    <s v="18"/>
    <n v="24"/>
    <x v="0"/>
    <n v="9.0000000000000011E-2"/>
    <n v="1.8"/>
    <s v="TRAPSA C.A."/>
    <n v="10003431"/>
    <s v="FIALLOS ARTEAGA ESTEFANIA CAROLINA"/>
    <x v="80"/>
  </r>
  <r>
    <n v="1002196040"/>
    <s v="UE01"/>
    <x v="2"/>
    <d v="1899-12-30T13:00:00"/>
    <x v="571"/>
    <s v="9000802355"/>
    <s v="013-020-00047723"/>
    <n v="533.6"/>
    <n v="598.27"/>
    <s v="ZPDF"/>
    <s v="70176342"/>
    <s v="0000389969"/>
    <n v="8002809752"/>
    <x v="423"/>
    <x v="3"/>
    <x v="3"/>
    <n v="80"/>
    <s v="BOL"/>
    <s v="10008082"/>
    <x v="149"/>
    <s v="810930"/>
    <s v="BODEGA PRINCIPAL ALICATE"/>
    <x v="16"/>
    <s v="VIA LOS BANCOS KM 109"/>
    <x v="22"/>
    <s v="O-Pichincha-Pedrovicentemald."/>
    <m/>
    <x v="9"/>
    <x v="9"/>
    <s v="100020335"/>
    <s v="HARO LUIS"/>
    <s v="ZEMU"/>
    <x v="11"/>
    <s v="2"/>
    <s v="Sin Pallet"/>
    <n v="0"/>
    <n v="0"/>
    <x v="0"/>
    <n v="8562.2219999999998"/>
    <n v="4002.2220000000002"/>
    <n v="4560"/>
    <n v="56.8"/>
    <m/>
    <x v="9"/>
    <n v="18"/>
    <s v="18"/>
    <n v="4"/>
    <x v="0"/>
    <n v="0.71"/>
    <n v="14.2"/>
    <s v="SANJOPAS S.A."/>
    <n v="1013262"/>
    <s v="SEGOVIA ERAZO PATRICIA ALEXANDRA"/>
    <x v="11"/>
  </r>
  <r>
    <n v="1002196040"/>
    <s v="UE01"/>
    <x v="2"/>
    <d v="1899-12-30T13:00:00"/>
    <x v="572"/>
    <s v="9000802356"/>
    <s v="013-020-00047724"/>
    <n v="1912.4"/>
    <n v="2144.1999999999998"/>
    <s v="ZPDF"/>
    <s v="70176343"/>
    <s v="0000389968"/>
    <n v="8002809751"/>
    <x v="423"/>
    <x v="4"/>
    <x v="4"/>
    <n v="280"/>
    <s v="BOL"/>
    <s v="10008082"/>
    <x v="149"/>
    <s v="810930"/>
    <s v="BODEGA PRINCIPAL ALICATE"/>
    <x v="16"/>
    <s v="VIA LOS BANCOS KM 109"/>
    <x v="22"/>
    <s v="O-Pichincha-Pedrovicentemald."/>
    <n v="210"/>
    <x v="9"/>
    <x v="9"/>
    <s v="100020335"/>
    <s v="HARO LUIS"/>
    <s v="ZEMU"/>
    <x v="11"/>
    <s v="2"/>
    <s v="Sin Pallet"/>
    <n v="0"/>
    <n v="0"/>
    <x v="0"/>
    <n v="18567.777999999998"/>
    <n v="14007.778"/>
    <n v="4560"/>
    <n v="198.8"/>
    <m/>
    <x v="9"/>
    <n v="18"/>
    <s v="18"/>
    <n v="14"/>
    <x v="0"/>
    <n v="0.71000000000000008"/>
    <n v="14.200000000000001"/>
    <s v="SANJOPAS S.A."/>
    <n v="1013262"/>
    <s v="SEGOVIA ERAZO PATRICIA ALEXANDRA"/>
    <x v="11"/>
  </r>
  <r>
    <n v="1002196075"/>
    <s v="UE01"/>
    <x v="2"/>
    <d v="1899-12-30T13:14:00"/>
    <x v="573"/>
    <s v=""/>
    <s v=""/>
    <n v="0"/>
    <n v="0"/>
    <s v="ZPRC"/>
    <s v="2500107487"/>
    <s v="0000388004"/>
    <n v="8002809793"/>
    <x v="424"/>
    <x v="1"/>
    <x v="1"/>
    <n v="31.73"/>
    <s v="T"/>
    <s v="101660"/>
    <x v="9"/>
    <s v="804646"/>
    <s v="PLANTA TECHCEM"/>
    <x v="8"/>
    <s v="ENTREGA EN PLANTA OTAVALO"/>
    <x v="8"/>
    <s v="O-Imbabura-Otavalo"/>
    <n v="8"/>
    <x v="1"/>
    <x v="1"/>
    <s v="100015500"/>
    <s v="FARINANGO MANUEL"/>
    <s v="ZECI"/>
    <x v="1"/>
    <s v="2"/>
    <s v="Sin Pallet"/>
    <n v="0"/>
    <n v="0"/>
    <x v="1"/>
    <n v="49650"/>
    <n v="31730"/>
    <n v="17920"/>
    <n v="0"/>
    <m/>
    <x v="1"/>
    <n v="18"/>
    <s v="18"/>
    <n v="31.73"/>
    <x v="0"/>
    <n v="0"/>
    <n v="0"/>
    <s v="TRANSCONCEM CIA. LTDA."/>
    <n v="1013227"/>
    <s v="COMPAÑIA DE TRANSPORTE PESADO"/>
    <x v="1"/>
  </r>
  <r>
    <n v="1002196068"/>
    <s v="UE01"/>
    <x v="2"/>
    <d v="1899-12-30T13:15:00"/>
    <x v="574"/>
    <s v="9000802410"/>
    <s v="012-022-00314556"/>
    <n v="2358"/>
    <n v="2643.8"/>
    <s v="ZPVN"/>
    <s v="40563735"/>
    <s v="0000389996"/>
    <n v="8002809784"/>
    <x v="425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30"/>
    <x v="130"/>
    <s v="100014950"/>
    <s v="MONTESDEOCA JORGE"/>
    <s v="ZEMU"/>
    <x v="187"/>
    <s v="2"/>
    <s v="Sin Pallet"/>
    <n v="0"/>
    <n v="0"/>
    <x v="0"/>
    <n v="27150"/>
    <n v="18000"/>
    <n v="9150"/>
    <n v="136.80000000000001"/>
    <m/>
    <x v="128"/>
    <n v="18"/>
    <s v="18"/>
    <n v="18"/>
    <x v="0"/>
    <n v="0.38"/>
    <n v="7.6000000000000005"/>
    <s v="LIDENORTI S.A."/>
    <n v="1014151"/>
    <s v="VEGA RUIZ WILSON MARCELO"/>
    <x v="187"/>
  </r>
  <r>
    <n v="1002196085"/>
    <s v="UE01"/>
    <x v="2"/>
    <d v="1899-12-30T13:16:00"/>
    <x v="575"/>
    <s v="9000802411"/>
    <s v="012-022-00314557"/>
    <n v="4353.7"/>
    <n v="4881.3900000000003"/>
    <s v="ZPVN"/>
    <s v="40563698"/>
    <s v="P000032139"/>
    <n v="8002809803"/>
    <x v="426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870"/>
    <n v="34130"/>
    <n v="17740"/>
    <n v="503.2"/>
    <m/>
    <x v="7"/>
    <n v="18"/>
    <s v="18"/>
    <n v="34"/>
    <x v="0"/>
    <n v="0.74"/>
    <n v="14.799999999999999"/>
    <s v="TRANSPORTE PROPIO"/>
    <n v="1013388"/>
    <s v="CAMPAÑA MALDONADO BLANCA CECILIA"/>
    <x v="38"/>
  </r>
  <r>
    <n v="1002196019"/>
    <s v="UE01"/>
    <x v="2"/>
    <d v="1899-12-30T13:17:00"/>
    <x v="576"/>
    <s v="9000802412"/>
    <s v="012-022-00314558"/>
    <n v="2494.8000000000002"/>
    <n v="2797.19"/>
    <s v="ZPVN"/>
    <s v="40563730"/>
    <s v="0000389987"/>
    <n v="8002809727"/>
    <x v="427"/>
    <x v="6"/>
    <x v="6"/>
    <n v="360"/>
    <s v="BOL"/>
    <s v="101596"/>
    <x v="150"/>
    <s v="801280"/>
    <s v="BODEGA DELGADO EFREN"/>
    <x v="1"/>
    <s v="AV. MARISCAL SUCRE N71-43 Y"/>
    <x v="108"/>
    <s v="O-Pichincha-Condado"/>
    <n v="96.7"/>
    <x v="124"/>
    <x v="124"/>
    <s v="100015005"/>
    <s v="QUITO LUIS"/>
    <s v="ZEMU"/>
    <x v="175"/>
    <s v="2"/>
    <s v="Sin Pallet"/>
    <n v="0"/>
    <n v="0"/>
    <x v="0"/>
    <n v="27150"/>
    <n v="18050"/>
    <n v="9100"/>
    <n v="162"/>
    <m/>
    <x v="122"/>
    <n v="18"/>
    <s v="18"/>
    <n v="18"/>
    <x v="0"/>
    <n v="0.45"/>
    <n v="9"/>
    <s v="LIDENORTI S.A."/>
    <n v="1013649"/>
    <s v="VEGA PEREZ JOSE"/>
    <x v="175"/>
  </r>
  <r>
    <n v="1002196084"/>
    <s v="UE01"/>
    <x v="2"/>
    <d v="1899-12-30T13:21:00"/>
    <x v="577"/>
    <s v=""/>
    <s v=""/>
    <n v="0"/>
    <n v="0"/>
    <s v="ZPRC"/>
    <s v="2500107884"/>
    <s v="P000032149"/>
    <n v="8002809802"/>
    <x v="428"/>
    <x v="2"/>
    <x v="2"/>
    <n v="29.18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8930"/>
    <n v="29180"/>
    <n v="19750"/>
    <n v="0"/>
    <m/>
    <x v="3"/>
    <n v="18"/>
    <s v="18"/>
    <n v="29.18"/>
    <x v="0"/>
    <n v="0"/>
    <n v="0"/>
    <s v="UNICON"/>
    <n v="1014412"/>
    <s v="UNION DE CONCRETERAS UNICON UCUE"/>
    <x v="33"/>
  </r>
  <r>
    <n v="1002195949"/>
    <s v="UE01"/>
    <x v="2"/>
    <d v="1899-12-30T13:22:00"/>
    <x v="578"/>
    <s v="9000802449"/>
    <s v="012-022-00314559"/>
    <n v="4185.8599999999997"/>
    <n v="4693.21"/>
    <s v="ZPVN"/>
    <s v="40563710"/>
    <s v="0000389946"/>
    <n v="8002809633"/>
    <x v="429"/>
    <x v="3"/>
    <x v="3"/>
    <n v="640"/>
    <s v="BOL"/>
    <s v="101529"/>
    <x v="115"/>
    <s v="801700"/>
    <s v="BODEGA OXIMAR"/>
    <x v="24"/>
    <s v="3 DE NOVIEMBRE S/N Y 2 S"/>
    <x v="37"/>
    <s v="O-Manabi-Pedernales"/>
    <n v="347"/>
    <x v="81"/>
    <x v="81"/>
    <s v="100014895"/>
    <s v="TERAN JAIME"/>
    <s v="ZETT"/>
    <x v="162"/>
    <s v="1"/>
    <s v="Con Pallet"/>
    <n v="0.05"/>
    <n v="32"/>
    <x v="0"/>
    <n v="49700"/>
    <n v="32060"/>
    <n v="17640"/>
    <n v="608"/>
    <m/>
    <x v="79"/>
    <n v="18"/>
    <s v="18"/>
    <n v="32"/>
    <x v="0"/>
    <n v="0.95"/>
    <n v="19"/>
    <s v="LA ARMENIA S.A."/>
    <n v="1013564"/>
    <s v="VIVERO MORALES MILTON CICERON"/>
    <x v="162"/>
  </r>
  <r>
    <n v="1002196097"/>
    <s v="UE01"/>
    <x v="2"/>
    <d v="1899-12-30T13:24:00"/>
    <x v="579"/>
    <s v="9000802450"/>
    <s v="012-022-00314560"/>
    <n v="3639.56"/>
    <n v="4080.7"/>
    <s v="ZPVN"/>
    <s v="40563187"/>
    <s v="0000389326"/>
    <n v="8002809821"/>
    <x v="430"/>
    <x v="2"/>
    <x v="2"/>
    <n v="31.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940"/>
    <n v="31300"/>
    <n v="19640"/>
    <n v="0"/>
    <m/>
    <x v="3"/>
    <n v="18"/>
    <s v="18"/>
    <n v="31.3"/>
    <x v="0"/>
    <n v="0"/>
    <n v="0"/>
    <s v="HORMIANDES"/>
    <n v="1014407"/>
    <s v="HORMIANDES"/>
    <x v="4"/>
  </r>
  <r>
    <n v="1002195978"/>
    <s v="UE01"/>
    <x v="2"/>
    <d v="1899-12-30T13:27:00"/>
    <x v="580"/>
    <s v=""/>
    <s v=""/>
    <n v="0"/>
    <n v="0"/>
    <s v="ZPRC"/>
    <s v="2500107883"/>
    <s v="P000032146"/>
    <n v="8002809674"/>
    <x v="431"/>
    <x v="5"/>
    <x v="5"/>
    <n v="80"/>
    <s v="BOL"/>
    <s v="101612"/>
    <x v="61"/>
    <s v="801959"/>
    <s v="BODEGA PROPIA QUEZADA"/>
    <x v="1"/>
    <s v="FRANCISCO DE ALBORNOZ N8-149 Y LEON"/>
    <x v="26"/>
    <s v="O-Pichincha-Carapungo"/>
    <m/>
    <x v="15"/>
    <x v="15"/>
    <s v="100015160"/>
    <s v="MORAN ALONSO"/>
    <s v="ZETT"/>
    <x v="19"/>
    <s v="1"/>
    <s v="Con Pallet"/>
    <n v="0.05"/>
    <n v="4"/>
    <x v="0"/>
    <n v="13183.75"/>
    <n v="4003.75"/>
    <n v="9180"/>
    <n v="35.200000000000003"/>
    <m/>
    <x v="15"/>
    <n v="18"/>
    <s v="18"/>
    <n v="4"/>
    <x v="0"/>
    <n v="0.44000000000000006"/>
    <n v="8.8000000000000007"/>
    <s v="SANJOPAS S.A."/>
    <n v="1013871"/>
    <s v="MORAN PERUGACHI ALONSO"/>
    <x v="19"/>
  </r>
  <r>
    <n v="1002195978"/>
    <s v="UE01"/>
    <x v="2"/>
    <d v="1899-12-30T13:27:00"/>
    <x v="581"/>
    <s v=""/>
    <s v=""/>
    <n v="0"/>
    <n v="0"/>
    <s v="ZPRC"/>
    <s v="2500107882"/>
    <s v="P000032145"/>
    <n v="8002809673"/>
    <x v="431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15"/>
    <x v="15"/>
    <s v="100015160"/>
    <s v="MORAN ALONSO"/>
    <s v="ZETT"/>
    <x v="19"/>
    <s v="1"/>
    <s v="Con Pallet"/>
    <n v="0.05"/>
    <n v="28"/>
    <x v="0"/>
    <n v="37206.25"/>
    <n v="28026.25"/>
    <n v="9180"/>
    <n v="246.4"/>
    <m/>
    <x v="15"/>
    <n v="18"/>
    <s v="18"/>
    <n v="28"/>
    <x v="0"/>
    <n v="0.44"/>
    <n v="8.8000000000000007"/>
    <s v="SANJOPAS S.A."/>
    <n v="1013871"/>
    <s v="MORAN PERUGACHI ALONSO"/>
    <x v="19"/>
  </r>
  <r>
    <n v="1002196087"/>
    <s v="UE01"/>
    <x v="2"/>
    <d v="1899-12-30T13:49:00"/>
    <x v="582"/>
    <s v="9000802452"/>
    <s v="012-022-00314561"/>
    <n v="2494.8000000000002"/>
    <n v="2797.19"/>
    <s v="ZPVN"/>
    <s v="40563742"/>
    <s v="0000390010"/>
    <n v="8002809805"/>
    <x v="432"/>
    <x v="6"/>
    <x v="6"/>
    <n v="360"/>
    <s v="BOL"/>
    <s v="101564"/>
    <x v="151"/>
    <s v="800902"/>
    <s v="BODEGA PRINCIP CONO"/>
    <x v="1"/>
    <s v="MANUELA CAÑIZARES Y JOSE ABASCAL,"/>
    <x v="109"/>
    <s v="O-Pichincha-Conocoto"/>
    <n v="123"/>
    <x v="14"/>
    <x v="14"/>
    <s v="100015134"/>
    <s v="NICOLALDE FABIAN"/>
    <s v="ZEMU"/>
    <x v="18"/>
    <s v="2"/>
    <s v="Sin Pallet"/>
    <n v="0"/>
    <n v="0"/>
    <x v="0"/>
    <n v="27100"/>
    <n v="18060"/>
    <n v="9040"/>
    <n v="183.6"/>
    <m/>
    <x v="14"/>
    <n v="18"/>
    <s v="18"/>
    <n v="18"/>
    <x v="0"/>
    <n v="0.51"/>
    <n v="10.199999999999999"/>
    <s v="SANJOPAS S.A."/>
    <n v="1014339"/>
    <s v="NICOLALDE FLORES MILTON FABIAN"/>
    <x v="18"/>
  </r>
  <r>
    <n v="1002196079"/>
    <s v="UE01"/>
    <x v="2"/>
    <d v="1899-12-30T13:52:00"/>
    <x v="583"/>
    <s v="9000802454"/>
    <s v="012-022-00314562"/>
    <n v="3210.31"/>
    <n v="3599.42"/>
    <s v="ZPVN"/>
    <s v="40563745"/>
    <s v="P000032155"/>
    <n v="8002809797"/>
    <x v="433"/>
    <x v="6"/>
    <x v="6"/>
    <n v="480"/>
    <s v="BOL"/>
    <s v="101627"/>
    <x v="49"/>
    <s v="800776"/>
    <s v="ACEROS SAN RAFEL"/>
    <x v="5"/>
    <s v="RUMIÑAHUI VIA ILALO S/N Y"/>
    <x v="65"/>
    <s v="O-Pichincha-Sanrafael"/>
    <n v="130"/>
    <x v="152"/>
    <x v="152"/>
    <s v="10006521"/>
    <s v="ANANGONO GARCIA NELSON PABLO"/>
    <s v="ZEMT"/>
    <x v="226"/>
    <s v="1"/>
    <s v="Con Pallet"/>
    <n v="0.05"/>
    <n v="24"/>
    <x v="0"/>
    <n v="37900"/>
    <n v="24040"/>
    <n v="13860"/>
    <n v="249.6"/>
    <m/>
    <x v="149"/>
    <n v="18"/>
    <s v="18"/>
    <n v="24"/>
    <x v="0"/>
    <n v="0.52"/>
    <n v="10.4"/>
    <s v="TRANSSJQ S.A."/>
    <n v="10004775"/>
    <s v="ROSERO REYES KAREN AMPARO"/>
    <x v="226"/>
  </r>
  <r>
    <n v="1002196131"/>
    <s v="UE01"/>
    <x v="2"/>
    <d v="1899-12-30T13:53:00"/>
    <x v="584"/>
    <s v="9000802456"/>
    <s v="012-022-00314564"/>
    <n v="1212"/>
    <n v="1358.9"/>
    <s v="ZPVN"/>
    <s v="40563753"/>
    <s v="0000390035"/>
    <n v="8002809864"/>
    <x v="434"/>
    <x v="5"/>
    <x v="5"/>
    <n v="200"/>
    <s v="BOL"/>
    <s v="103020"/>
    <x v="20"/>
    <s v="804380"/>
    <s v="SUCURSAL LATACUNGA"/>
    <x v="6"/>
    <s v="MARCO AURELIO SUBIA"/>
    <x v="17"/>
    <s v="O-Cotopaxi-Latacunga"/>
    <m/>
    <x v="138"/>
    <x v="138"/>
    <s v="100014953"/>
    <s v="ALBUJA CESAR"/>
    <s v="ZEMT"/>
    <x v="197"/>
    <s v="2"/>
    <s v="Sin Pallet"/>
    <n v="0"/>
    <n v="0"/>
    <x v="0"/>
    <n v="17015.832999999999"/>
    <n v="10020.833000000001"/>
    <n v="6995"/>
    <n v="148"/>
    <m/>
    <x v="136"/>
    <n v="18"/>
    <s v="18"/>
    <n v="10"/>
    <x v="0"/>
    <n v="0.74"/>
    <n v="14.8"/>
    <s v="RUTAS COTACACHENSES S.A."/>
    <n v="1013946"/>
    <s v="ALBUJA RUIZ CESAR UBEN"/>
    <x v="197"/>
  </r>
  <r>
    <n v="1002196131"/>
    <s v="UE01"/>
    <x v="2"/>
    <d v="1899-12-30T13:53:00"/>
    <x v="585"/>
    <s v="9000802455"/>
    <s v="012-022-00314563"/>
    <n v="1839.6"/>
    <n v="2062.5700000000002"/>
    <s v="ZPVN"/>
    <s v="40563753"/>
    <s v="0000390034"/>
    <n v="8002809865"/>
    <x v="434"/>
    <x v="6"/>
    <x v="6"/>
    <n v="280"/>
    <s v="BOL"/>
    <s v="103020"/>
    <x v="20"/>
    <s v="804380"/>
    <s v="SUCURSAL LATACUNGA"/>
    <x v="6"/>
    <s v="MARCO AURELIO SUBIA"/>
    <x v="17"/>
    <s v="O-Cotopaxi-Latacunga"/>
    <n v="198"/>
    <x v="138"/>
    <x v="138"/>
    <s v="100014953"/>
    <s v="ALBUJA CESAR"/>
    <s v="ZEMT"/>
    <x v="197"/>
    <s v="2"/>
    <s v="Sin Pallet"/>
    <n v="0"/>
    <n v="0"/>
    <x v="0"/>
    <n v="21024.167000000001"/>
    <n v="14029.166999999999"/>
    <n v="6995"/>
    <n v="207.2"/>
    <m/>
    <x v="136"/>
    <n v="18"/>
    <s v="18"/>
    <n v="14"/>
    <x v="0"/>
    <n v="0.74"/>
    <n v="14.799999999999999"/>
    <s v="RUTAS COTACACHENSES S.A."/>
    <n v="1013946"/>
    <s v="ALBUJA RUIZ CESAR UBEN"/>
    <x v="197"/>
  </r>
  <r>
    <n v="1002196048"/>
    <s v="UE01"/>
    <x v="2"/>
    <d v="1899-12-30T13:57:00"/>
    <x v="586"/>
    <s v="9000802458"/>
    <s v="012-022-00314565"/>
    <n v="3238.68"/>
    <n v="3631.23"/>
    <s v="ZPVN"/>
    <s v="40563728"/>
    <s v="0000389977"/>
    <n v="8002809760"/>
    <x v="435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"/>
    <x v="6"/>
    <s v="10004392"/>
    <s v="KLEVER"/>
    <s v="ZEMT"/>
    <x v="20"/>
    <s v="1"/>
    <s v="Con Pallet"/>
    <n v="0.05"/>
    <n v="24"/>
    <x v="0"/>
    <n v="38520"/>
    <n v="24040"/>
    <n v="14480"/>
    <n v="43.2"/>
    <m/>
    <x v="6"/>
    <n v="18"/>
    <s v="18"/>
    <n v="24"/>
    <x v="0"/>
    <n v="9.0000000000000011E-2"/>
    <n v="1.8"/>
    <s v="WILLYTRUCK S.A."/>
    <n v="1013241"/>
    <s v="COMPAÑÍA DE TRANSPORTE DE CARGA PES"/>
    <x v="20"/>
  </r>
  <r>
    <n v="1002196062"/>
    <s v="UE01"/>
    <x v="2"/>
    <d v="1899-12-30T13:58:00"/>
    <x v="587"/>
    <s v="9000802460"/>
    <s v="012-022-00314567"/>
    <n v="1242"/>
    <n v="1392.54"/>
    <s v="ZPVN"/>
    <s v="40563737"/>
    <s v="0000390004"/>
    <n v="8002809775"/>
    <x v="436"/>
    <x v="3"/>
    <x v="3"/>
    <n v="200"/>
    <s v="BOL"/>
    <s v="101664"/>
    <x v="8"/>
    <s v="807108"/>
    <s v="VARGAS CASTRO KEVIN"/>
    <x v="15"/>
    <s v="JUMANDY DIAGONAL RECINTO FERIAL"/>
    <x v="21"/>
    <s v="O-Napo-Tena"/>
    <m/>
    <x v="63"/>
    <x v="63"/>
    <s v="10005910"/>
    <s v="URBANO MOQUINCHE WALTER ARMANDO"/>
    <s v="ZEMU"/>
    <x v="79"/>
    <s v="2"/>
    <s v="Sin Pallet"/>
    <n v="0"/>
    <n v="0"/>
    <x v="0"/>
    <n v="14396.111000000001"/>
    <n v="10011.111000000001"/>
    <n v="4385"/>
    <n v="180"/>
    <m/>
    <x v="61"/>
    <n v="18"/>
    <s v="18"/>
    <n v="10"/>
    <x v="0"/>
    <n v="0.9"/>
    <n v="18"/>
    <s v="RUTAS COTACACHENSES"/>
    <n v="10005834"/>
    <s v="RUIZ CHECA JOSE JAVIER"/>
    <x v="79"/>
  </r>
  <r>
    <n v="1002196062"/>
    <s v="UE01"/>
    <x v="2"/>
    <d v="1899-12-30T13:58:00"/>
    <x v="588"/>
    <s v="9000802459"/>
    <s v="012-022-00314566"/>
    <n v="1033.5999999999999"/>
    <n v="1158.8800000000001"/>
    <s v="ZPVN"/>
    <s v="40563737"/>
    <s v="0000390005"/>
    <n v="8002809774"/>
    <x v="436"/>
    <x v="4"/>
    <x v="4"/>
    <n v="160"/>
    <s v="BOL"/>
    <s v="101664"/>
    <x v="8"/>
    <s v="807108"/>
    <s v="VARGAS CASTRO KEVIN"/>
    <x v="15"/>
    <s v="JUMANDY DIAGONAL RECINTO FERIAL"/>
    <x v="21"/>
    <s v="O-Napo-Tena"/>
    <n v="258"/>
    <x v="63"/>
    <x v="63"/>
    <s v="10005910"/>
    <s v="URBANO MOQUINCHE WALTER ARMANDO"/>
    <s v="ZEMU"/>
    <x v="79"/>
    <s v="2"/>
    <s v="Sin Pallet"/>
    <n v="0"/>
    <n v="0"/>
    <x v="0"/>
    <n v="12393.888999999999"/>
    <n v="8008.8890000000001"/>
    <n v="4385"/>
    <n v="144"/>
    <m/>
    <x v="61"/>
    <n v="18"/>
    <s v="18"/>
    <n v="8"/>
    <x v="0"/>
    <n v="0.9"/>
    <n v="18"/>
    <s v="RUTAS COTACACHENSES"/>
    <n v="10005834"/>
    <s v="RUIZ CHECA JOSE JAVIER"/>
    <x v="79"/>
  </r>
  <r>
    <n v="1002196044"/>
    <s v="UE01"/>
    <x v="2"/>
    <d v="1899-12-30T14:04:00"/>
    <x v="589"/>
    <s v="9000802373"/>
    <s v="013-020-00047725"/>
    <n v="1644"/>
    <n v="1843.26"/>
    <s v="ZPDF"/>
    <s v="70176352"/>
    <s v="0000390001"/>
    <n v="8002809756"/>
    <x v="437"/>
    <x v="3"/>
    <x v="3"/>
    <n v="240"/>
    <s v="BOL"/>
    <s v="10003333"/>
    <x v="152"/>
    <s v="807652"/>
    <s v="BODEGA PRINCIPAL FERRIPACIFICO"/>
    <x v="61"/>
    <s v="LA Y DE BORBON"/>
    <x v="110"/>
    <s v="O-Esmeraldas-Eloyalfaro(Borbon)"/>
    <m/>
    <x v="79"/>
    <x v="79"/>
    <s v="100016219"/>
    <s v="ALQUINGA FABIAN"/>
    <s v="ZEMT"/>
    <x v="177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  <n v="1013844"/>
    <s v="ALQUINGA LUCERO WILTER FABIAN"/>
    <x v="177"/>
  </r>
  <r>
    <n v="1002196044"/>
    <s v="UE01"/>
    <x v="2"/>
    <d v="1899-12-30T14:04:00"/>
    <x v="590"/>
    <s v="9000802374"/>
    <s v="013-020-00047726"/>
    <n v="1708.8"/>
    <n v="1915.92"/>
    <s v="ZPDF"/>
    <s v="70176353"/>
    <s v="0000390002"/>
    <n v="8002809755"/>
    <x v="437"/>
    <x v="4"/>
    <x v="4"/>
    <n v="240"/>
    <s v="BOL"/>
    <s v="10003333"/>
    <x v="152"/>
    <s v="807652"/>
    <s v="BODEGA PRINCIPAL FERRIPACIFICO"/>
    <x v="61"/>
    <s v="LA Y DE BORBON"/>
    <x v="110"/>
    <s v="O-Esmeraldas-Eloyalfaro(Borbon)"/>
    <n v="477"/>
    <x v="79"/>
    <x v="79"/>
    <s v="100016219"/>
    <s v="ALQUINGA FABIAN"/>
    <s v="ZEMT"/>
    <x v="177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  <n v="1013844"/>
    <s v="ALQUINGA LUCERO WILTER FABIAN"/>
    <x v="177"/>
  </r>
  <r>
    <n v="1002196111"/>
    <s v="UE01"/>
    <x v="2"/>
    <d v="1899-12-30T14:05:00"/>
    <x v="591"/>
    <s v=""/>
    <s v=""/>
    <n v="0"/>
    <n v="0"/>
    <s v="ZPRC"/>
    <s v="2500107885"/>
    <s v="P000032150"/>
    <n v="8002809840"/>
    <x v="438"/>
    <x v="2"/>
    <x v="2"/>
    <n v="31.56"/>
    <s v="T"/>
    <s v="101456"/>
    <x v="26"/>
    <s v="804298"/>
    <s v="UNICON EN PLANTA"/>
    <x v="1"/>
    <s v="AV. SIMON BOLIVAR E INTEROCEANICA"/>
    <x v="9"/>
    <s v="O-Pichincha-Cumbaya"/>
    <n v="113"/>
    <x v="27"/>
    <x v="27"/>
    <s v="100015103"/>
    <s v="CUASCOTA JUAN"/>
    <s v="ZECI"/>
    <x v="202"/>
    <s v="2"/>
    <s v="Sin Pallet"/>
    <n v="0"/>
    <n v="0"/>
    <x v="1"/>
    <n v="48650"/>
    <n v="31560"/>
    <n v="17090"/>
    <n v="0"/>
    <m/>
    <x v="3"/>
    <n v="18"/>
    <s v="18"/>
    <n v="31.56"/>
    <x v="0"/>
    <n v="0"/>
    <n v="0"/>
    <s v="UNICON"/>
    <n v="1014412"/>
    <s v="UNION DE CONCRETERAS UNICON UCUE"/>
    <x v="202"/>
  </r>
  <r>
    <n v="1002196151"/>
    <s v="UE01"/>
    <x v="2"/>
    <d v="1899-12-30T14:09:00"/>
    <x v="592"/>
    <s v="9000802464"/>
    <s v="012-022-00314568"/>
    <n v="2390"/>
    <n v="2679.68"/>
    <s v="ZPVN"/>
    <s v="40563751"/>
    <s v="0000390025"/>
    <n v="8002809890"/>
    <x v="439"/>
    <x v="6"/>
    <x v="6"/>
    <n v="360"/>
    <s v="BOL"/>
    <s v="101613"/>
    <x v="89"/>
    <s v="804296"/>
    <s v="FERRETERIA JOELITO"/>
    <x v="1"/>
    <s v="CALLE C Y PREDRO QUIÑONEZ"/>
    <x v="77"/>
    <s v="O-Pichincha-Guamani"/>
    <n v="129"/>
    <x v="39"/>
    <x v="39"/>
    <s v="10001979"/>
    <s v="TITISTAR CUCAS FERNANDO PATRICIO"/>
    <s v="ZEMU"/>
    <x v="47"/>
    <s v="2"/>
    <s v="Sin Pallet"/>
    <n v="0"/>
    <n v="0"/>
    <x v="0"/>
    <n v="26980"/>
    <n v="18060"/>
    <n v="8920"/>
    <n v="183.6"/>
    <m/>
    <x v="37"/>
    <n v="18"/>
    <s v="18"/>
    <n v="18"/>
    <x v="0"/>
    <n v="0.51"/>
    <n v="10.199999999999999"/>
    <s v="TRANSLOBOL S.A."/>
    <n v="1014100"/>
    <s v="SIGUENZA PARRA FROILAN ALEJANDRO"/>
    <x v="47"/>
  </r>
  <r>
    <n v="1002196152"/>
    <s v="UE01"/>
    <x v="2"/>
    <d v="1899-12-30T14:11:00"/>
    <x v="593"/>
    <s v="9000802465"/>
    <s v="012-022-00314569"/>
    <n v="2408.4"/>
    <n v="2700.32"/>
    <s v="ZPVN"/>
    <s v="40563365"/>
    <s v="P000032045"/>
    <n v="8002809891"/>
    <x v="440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50"/>
    <n v="18000"/>
    <n v="8850"/>
    <n v="208.8"/>
    <m/>
    <x v="0"/>
    <n v="18"/>
    <s v="18"/>
    <n v="18"/>
    <x v="0"/>
    <n v="0.58000000000000007"/>
    <n v="11.600000000000001"/>
    <s v="TRANSPORTE PROPIO"/>
    <n v="1013643"/>
    <s v="POZO TARUPI MARCELO JAVIER"/>
    <x v="0"/>
  </r>
  <r>
    <n v="1002196098"/>
    <s v="UE01"/>
    <x v="2"/>
    <d v="1899-12-30T14:13:00"/>
    <x v="594"/>
    <s v="9000802383"/>
    <s v="013-020-00047727"/>
    <n v="4297.16"/>
    <n v="4818"/>
    <s v="ZPDF"/>
    <s v="70176351"/>
    <s v="0000390016"/>
    <n v="8002809822"/>
    <x v="441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70"/>
    <n v="33040"/>
    <n v="18330"/>
    <n v="996.6"/>
    <m/>
    <x v="130"/>
    <n v="18"/>
    <s v="18"/>
    <n v="33"/>
    <x v="0"/>
    <n v="1.51"/>
    <n v="30.2"/>
    <s v="TRANSPORTE PROPIO"/>
    <n v="1024814"/>
    <s v="ALEJANDRO CEVALLOS ELIJIO GERMAN"/>
    <x v="227"/>
  </r>
  <r>
    <n v="1002196135"/>
    <s v="UE01"/>
    <x v="2"/>
    <d v="1899-12-30T14:14:00"/>
    <x v="595"/>
    <s v="9000802466"/>
    <s v="012-022-00314570"/>
    <n v="2484"/>
    <n v="2785.08"/>
    <s v="ZPVN"/>
    <s v="40563754"/>
    <s v="P000032156"/>
    <n v="8002809869"/>
    <x v="442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100"/>
    <x v="100"/>
    <s v="10008072"/>
    <s v="FLORES GARCIA CHRISTIA FERNANDO"/>
    <s v="ZEMU"/>
    <x v="140"/>
    <s v="2"/>
    <s v="Sin Pallet"/>
    <n v="0"/>
    <n v="0"/>
    <x v="0"/>
    <n v="27280"/>
    <n v="18050"/>
    <n v="9230"/>
    <n v="75.599999999999994"/>
    <m/>
    <x v="98"/>
    <n v="18"/>
    <s v="18"/>
    <n v="18"/>
    <x v="0"/>
    <n v="0.21"/>
    <n v="4.1999999999999993"/>
    <s v="SANJOPAS S.A."/>
    <n v="1013597"/>
    <s v="RUIZ RUIZ EDISON FRANKLIN"/>
    <x v="140"/>
  </r>
  <r>
    <n v="1002196078"/>
    <s v="UE01"/>
    <x v="2"/>
    <d v="1899-12-30T14:20:00"/>
    <x v="596"/>
    <s v="9000802468"/>
    <s v="012-022-00314571"/>
    <n v="4192"/>
    <n v="4700.1000000000004"/>
    <s v="ZPVN"/>
    <s v="40563744"/>
    <s v="P000032153"/>
    <n v="8002809796"/>
    <x v="443"/>
    <x v="4"/>
    <x v="4"/>
    <n v="640"/>
    <s v="BOL"/>
    <s v="101538"/>
    <x v="139"/>
    <s v="801948"/>
    <s v="BODEGA PROMAINCO"/>
    <x v="12"/>
    <s v="VIA A VALENCIA - LA MANA SECTOR SAN"/>
    <x v="14"/>
    <s v="O-Losrios-Quevedo"/>
    <n v="345"/>
    <x v="103"/>
    <x v="103"/>
    <s v="100015029"/>
    <s v="CUASPA MANUEL"/>
    <s v="ZETT"/>
    <x v="172"/>
    <s v="1"/>
    <s v="Con Pallet"/>
    <n v="0.05"/>
    <n v="32"/>
    <x v="0"/>
    <n v="50640"/>
    <n v="32010"/>
    <n v="18630"/>
    <n v="659.2"/>
    <m/>
    <x v="101"/>
    <n v="18"/>
    <s v="18"/>
    <n v="32"/>
    <x v="0"/>
    <n v="1.03"/>
    <n v="20.6"/>
    <s v="TRAPSA C.A."/>
    <n v="1013573"/>
    <s v="CUASPA PEREZ SEGUNDO MANUEL"/>
    <x v="172"/>
  </r>
  <r>
    <n v="1002196130"/>
    <s v="UE01"/>
    <x v="2"/>
    <d v="1899-12-30T14:34:00"/>
    <x v="597"/>
    <s v="9000802470"/>
    <s v="012-022-00314572"/>
    <n v="2361.6"/>
    <n v="2647.84"/>
    <s v="ZPVN"/>
    <s v="40563750"/>
    <s v="0000390021"/>
    <n v="8002809863"/>
    <x v="444"/>
    <x v="3"/>
    <x v="3"/>
    <n v="360"/>
    <s v="BOL"/>
    <s v="101780"/>
    <x v="56"/>
    <s v="810931"/>
    <s v="ECO PUYO CACIQUE NAYAPI"/>
    <x v="34"/>
    <s v="TENIENTE HUGO ORTIZ Y CACIQUE"/>
    <x v="51"/>
    <s v="O-Pastaza-Elpuyo"/>
    <n v="337"/>
    <x v="16"/>
    <x v="16"/>
    <s v="100022266"/>
    <s v="CALDERON REYES SEGUNDO JORGE"/>
    <s v="ZEMU"/>
    <x v="21"/>
    <s v="2"/>
    <s v="Sin Pallet"/>
    <n v="0"/>
    <n v="0"/>
    <x v="0"/>
    <n v="27130"/>
    <n v="18050"/>
    <n v="9080"/>
    <n v="388.8"/>
    <m/>
    <x v="16"/>
    <n v="18"/>
    <s v="18"/>
    <n v="18"/>
    <x v="0"/>
    <n v="1.08"/>
    <n v="21.6"/>
    <s v="LA ARMENIA S.A."/>
    <n v="1020060"/>
    <s v="FUERTES RUEDA HUGO BALDOMERO"/>
    <x v="21"/>
  </r>
  <r>
    <n v="1002196160"/>
    <s v="UE01"/>
    <x v="2"/>
    <d v="1899-12-30T14:57:00"/>
    <x v="598"/>
    <s v="9000802475"/>
    <s v="012-022-00314573"/>
    <n v="4256"/>
    <n v="4771.8500000000004"/>
    <s v="ZPVN"/>
    <s v="40563727"/>
    <s v="0000389971"/>
    <n v="8002809902"/>
    <x v="445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90"/>
    <n v="32010"/>
    <n v="18780"/>
    <n v="742.4"/>
    <m/>
    <x v="150"/>
    <n v="18"/>
    <s v="18"/>
    <n v="32"/>
    <x v="0"/>
    <n v="1.1599999999999999"/>
    <n v="23.2"/>
    <s v="TRANSPORTE PROPIO"/>
    <n v="101524"/>
    <s v="BRIONES MACIAS MARIO ALEJANDRO"/>
    <x v="228"/>
  </r>
  <r>
    <n v="1002196157"/>
    <s v="UE01"/>
    <x v="2"/>
    <d v="1899-12-30T15:00:00"/>
    <x v="599"/>
    <s v="9000802476"/>
    <s v="012-022-00314574"/>
    <n v="4390.3999999999996"/>
    <n v="4922.55"/>
    <s v="ZPVN"/>
    <s v="40563765"/>
    <s v="0000390057"/>
    <n v="8002809897"/>
    <x v="446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38"/>
    <x v="38"/>
    <s v="100014835"/>
    <s v="VINUEZA EDISON"/>
    <s v="ZETT"/>
    <x v="46"/>
    <s v="1"/>
    <s v="Con Pallet"/>
    <n v="0.05"/>
    <n v="32"/>
    <x v="0"/>
    <n v="50150"/>
    <n v="32040"/>
    <n v="18110"/>
    <n v="326.39999999999998"/>
    <m/>
    <x v="36"/>
    <n v="18"/>
    <s v="18"/>
    <n v="32"/>
    <x v="0"/>
    <n v="0.51"/>
    <n v="10.199999999999999"/>
    <s v="TRIMPESAS S.A."/>
    <n v="1014018"/>
    <s v="VINUEZA PINTO EDISON CRISTOBAL"/>
    <x v="46"/>
  </r>
  <r>
    <n v="1002196230"/>
    <s v="UE01"/>
    <x v="2"/>
    <d v="1899-12-30T15:08:00"/>
    <x v="600"/>
    <s v="9000802479"/>
    <s v="012-022-00314576"/>
    <n v="1041.74"/>
    <n v="1168.01"/>
    <s v="ZPVN"/>
    <s v="40563786"/>
    <s v="0000390101"/>
    <n v="8002809981"/>
    <x v="447"/>
    <x v="7"/>
    <x v="7"/>
    <n v="16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2498.888999999999"/>
    <n v="8008.8890000000001"/>
    <n v="4490"/>
    <n v="118.4"/>
    <m/>
    <x v="90"/>
    <n v="18"/>
    <s v="18"/>
    <n v="8"/>
    <x v="0"/>
    <n v="0.74"/>
    <n v="14.8"/>
    <s v="TRANSPORTE PROPIO"/>
    <n v="1013789"/>
    <s v="VEGA VEGA FABIAN"/>
    <x v="127"/>
  </r>
  <r>
    <n v="1002196230"/>
    <s v="UE01"/>
    <x v="2"/>
    <d v="1899-12-30T15:08:00"/>
    <x v="601"/>
    <s v="9000802478"/>
    <s v="012-022-00314575"/>
    <n v="1294.29"/>
    <n v="1451.16"/>
    <s v="ZPVN"/>
    <s v="40563786"/>
    <s v="0000390102"/>
    <n v="8002809980"/>
    <x v="447"/>
    <x v="6"/>
    <x v="6"/>
    <n v="20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4501.111000000001"/>
    <n v="10011.111000000001"/>
    <n v="4490"/>
    <n v="148"/>
    <m/>
    <x v="90"/>
    <n v="18"/>
    <s v="18"/>
    <n v="10"/>
    <x v="0"/>
    <n v="0.74"/>
    <n v="14.8"/>
    <s v="TRANSPORTE PROPIO"/>
    <n v="1013789"/>
    <s v="VEGA VEGA FABIAN"/>
    <x v="127"/>
  </r>
  <r>
    <n v="1002196153"/>
    <s v="UE01"/>
    <x v="2"/>
    <d v="1899-12-30T15:11:00"/>
    <x v="602"/>
    <s v="9000802386"/>
    <s v="013-020-00047728"/>
    <n v="2343.91"/>
    <n v="2628.01"/>
    <s v="ZPDF"/>
    <s v="70176355"/>
    <s v="0000390018"/>
    <n v="8002809892"/>
    <x v="448"/>
    <x v="3"/>
    <x v="3"/>
    <n v="360"/>
    <s v="BOL"/>
    <s v="105068"/>
    <x v="124"/>
    <s v="810530"/>
    <s v="PDV PACAYACU PUERO NUEVO"/>
    <x v="36"/>
    <s v="INGRESAR DE DURENO A LA IZQUIERDA"/>
    <x v="55"/>
    <s v="O-Sucumbios-Lagoagrio"/>
    <n v="469"/>
    <x v="106"/>
    <x v="106"/>
    <s v="100014932"/>
    <s v="CORREA MILTON"/>
    <s v="ZEMU"/>
    <x v="148"/>
    <s v="2"/>
    <s v="Sin Pallet"/>
    <n v="0"/>
    <n v="0"/>
    <x v="0"/>
    <n v="27060"/>
    <n v="18020"/>
    <n v="9040"/>
    <n v="500.4"/>
    <m/>
    <x v="104"/>
    <n v="18"/>
    <s v="18"/>
    <n v="18"/>
    <x v="0"/>
    <n v="1.39"/>
    <n v="27.799999999999997"/>
    <s v="LA ARMENIA S.A."/>
    <n v="1021623"/>
    <s v="VILLARREAL HIGUERA FERNANDO SALVADO"/>
    <x v="148"/>
  </r>
  <r>
    <n v="1002196207"/>
    <s v="UE01"/>
    <x v="2"/>
    <d v="1899-12-30T15:19:00"/>
    <x v="603"/>
    <s v=""/>
    <s v=""/>
    <n v="0"/>
    <n v="0"/>
    <s v="ZPRC"/>
    <s v="2500107890"/>
    <s v="P000032161"/>
    <n v="8002809953"/>
    <x v="449"/>
    <x v="6"/>
    <x v="6"/>
    <n v="640"/>
    <s v="BOL"/>
    <s v="101629"/>
    <x v="7"/>
    <s v="806430"/>
    <s v="CENTRO DE ACOPIO"/>
    <x v="1"/>
    <s v="LIRA ÑAN Y AMARU ÑAN"/>
    <x v="24"/>
    <s v="O-Pichincha-Quitumbe"/>
    <n v="127"/>
    <x v="143"/>
    <x v="143"/>
    <s v="100020688"/>
    <s v="RIVERA JENRRI"/>
    <s v="ZETT"/>
    <x v="210"/>
    <s v="4"/>
    <s v="Pallet Cortesia"/>
    <n v="0"/>
    <n v="0"/>
    <x v="0"/>
    <n v="50170"/>
    <n v="32060"/>
    <n v="18110"/>
    <n v="326.39999999999998"/>
    <m/>
    <x v="140"/>
    <n v="18"/>
    <s v="18"/>
    <n v="32"/>
    <x v="0"/>
    <n v="0.51"/>
    <n v="10.199999999999999"/>
    <s v="LIDENORTI S.A."/>
    <n v="1013759"/>
    <s v="DURAN VALENCIA CARLOS EFREN"/>
    <x v="210"/>
  </r>
  <r>
    <n v="1002196247"/>
    <s v="UE01"/>
    <x v="2"/>
    <d v="1899-12-30T15:20:00"/>
    <x v="604"/>
    <s v="9000802485"/>
    <s v="012-022-00314578"/>
    <n v="2045.65"/>
    <n v="2293.6"/>
    <s v="ZPVN"/>
    <s v="40563805"/>
    <s v="P000032167"/>
    <n v="8002809998"/>
    <x v="450"/>
    <x v="7"/>
    <x v="7"/>
    <n v="32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24772.647000000001"/>
    <n v="16037.647000000001"/>
    <n v="8735"/>
    <n v="249.6"/>
    <m/>
    <x v="10"/>
    <n v="18"/>
    <s v="18"/>
    <n v="16"/>
    <x v="0"/>
    <n v="0.78"/>
    <n v="15.6"/>
    <s v="TRANSPORTE PROPIO"/>
    <n v="1013863"/>
    <s v="DISTRIBUCIONES NARANJO"/>
    <x v="12"/>
  </r>
  <r>
    <n v="1002196247"/>
    <s v="UE01"/>
    <x v="2"/>
    <d v="1899-12-30T15:20:00"/>
    <x v="605"/>
    <s v="9000802484"/>
    <s v="012-022-00314577"/>
    <n v="2287.17"/>
    <n v="2564.39"/>
    <s v="ZPVN"/>
    <s v="40563804"/>
    <s v="P000032166"/>
    <n v="8002809999"/>
    <x v="450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6777.352999999999"/>
    <n v="18042.352999999999"/>
    <n v="8735"/>
    <n v="280.8"/>
    <m/>
    <x v="10"/>
    <n v="18"/>
    <s v="18"/>
    <n v="18"/>
    <x v="0"/>
    <n v="0.78"/>
    <n v="15.600000000000001"/>
    <s v="TRANSPORTE PROPIO"/>
    <n v="1013863"/>
    <s v="DISTRIBUCIONES NARANJO"/>
    <x v="12"/>
  </r>
  <r>
    <n v="1002196274"/>
    <s v="UE01"/>
    <x v="2"/>
    <d v="1899-12-30T15:26:00"/>
    <x v="606"/>
    <s v="9000802489"/>
    <s v="012-022-00314579"/>
    <n v="2254.1999999999998"/>
    <n v="2527.42"/>
    <s v="ZPVN"/>
    <s v="40563403"/>
    <s v="P000032057"/>
    <n v="8002810031"/>
    <x v="451"/>
    <x v="6"/>
    <x v="6"/>
    <n v="3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30"/>
    <n v="17010"/>
    <n v="9720"/>
    <n v="251.6"/>
    <m/>
    <x v="107"/>
    <n v="18"/>
    <s v="18"/>
    <n v="17"/>
    <x v="0"/>
    <n v="0.74"/>
    <n v="14.799999999999999"/>
    <s v="TRANSPORTE PROPIO"/>
    <n v="1018470"/>
    <s v="COMERCIAL LOS NEVADOS"/>
    <x v="152"/>
  </r>
  <r>
    <n v="1002196233"/>
    <s v="UE01"/>
    <x v="2"/>
    <d v="1899-12-30T15:32:00"/>
    <x v="607"/>
    <s v="9000802492"/>
    <s v="012-022-00314581"/>
    <n v="1139.2"/>
    <n v="1277.27"/>
    <s v="ZPVN"/>
    <s v="40563762"/>
    <s v="0000390051"/>
    <n v="8002809984"/>
    <x v="452"/>
    <x v="4"/>
    <x v="4"/>
    <n v="160"/>
    <s v="BOL"/>
    <s v="101669"/>
    <x v="155"/>
    <s v="806612"/>
    <s v="OBRA INMODIN COSTA JAMA"/>
    <x v="63"/>
    <s v="VÍA PEDERNALES"/>
    <x v="112"/>
    <s v="O-Manabi-Jama"/>
    <m/>
    <x v="21"/>
    <x v="21"/>
    <s v="10000371"/>
    <s v="PERUGACHI MORENO DARWIN SANTIAGO"/>
    <s v="ZEMU"/>
    <x v="26"/>
    <s v="2"/>
    <s v="Sin Pallet"/>
    <n v="0"/>
    <n v="0"/>
    <x v="0"/>
    <n v="12553.888999999999"/>
    <n v="8008.8890000000001"/>
    <n v="4545"/>
    <n v="158.4"/>
    <m/>
    <x v="21"/>
    <n v="18"/>
    <s v="18"/>
    <n v="8"/>
    <x v="0"/>
    <n v="0.99"/>
    <n v="19.8"/>
    <s v="TRIMPESAS S.A."/>
    <n v="1013819"/>
    <s v="ESPARZA ENDARA GUIDO MAURICIO"/>
    <x v="26"/>
  </r>
  <r>
    <n v="1002196233"/>
    <s v="UE01"/>
    <x v="2"/>
    <d v="1899-12-30T15:32:00"/>
    <x v="608"/>
    <s v="9000802491"/>
    <s v="012-022-00314580"/>
    <n v="1424"/>
    <n v="1596.6"/>
    <s v="ZPVN"/>
    <s v="40563761"/>
    <s v="0000390050"/>
    <n v="8002809985"/>
    <x v="452"/>
    <x v="4"/>
    <x v="4"/>
    <n v="200"/>
    <s v="BOL"/>
    <s v="101669"/>
    <x v="155"/>
    <s v="806612"/>
    <s v="OBRA INMODIN COSTA JAMA"/>
    <x v="63"/>
    <s v="VÍA PEDERNALES"/>
    <x v="112"/>
    <s v="O-Manabi-Jama"/>
    <n v="406"/>
    <x v="21"/>
    <x v="21"/>
    <s v="10000371"/>
    <s v="PERUGACHI MORENO DARWIN SANTIAGO"/>
    <s v="ZEMU"/>
    <x v="26"/>
    <s v="2"/>
    <s v="Sin Pallet"/>
    <n v="0"/>
    <n v="0"/>
    <x v="0"/>
    <n v="14556.111000000001"/>
    <n v="10011.111000000001"/>
    <n v="4545"/>
    <n v="198"/>
    <m/>
    <x v="21"/>
    <n v="18"/>
    <s v="18"/>
    <n v="10"/>
    <x v="0"/>
    <n v="0.99"/>
    <n v="19.8"/>
    <s v="TRIMPESAS S.A."/>
    <n v="1013819"/>
    <s v="ESPARZA ENDARA GUIDO MAURICIO"/>
    <x v="26"/>
  </r>
  <r>
    <n v="1002196248"/>
    <s v="UE01"/>
    <x v="2"/>
    <d v="1899-12-30T15:37:00"/>
    <x v="609"/>
    <s v="9000802496"/>
    <s v="012-022-00314583"/>
    <n v="277.38"/>
    <n v="311"/>
    <s v="ZPVN"/>
    <s v="40563809"/>
    <s v="P000032168"/>
    <n v="8002810000"/>
    <x v="453"/>
    <x v="7"/>
    <x v="7"/>
    <n v="40"/>
    <s v="BOL"/>
    <s v="101476"/>
    <x v="21"/>
    <s v="807382"/>
    <s v="JM FERRETERO"/>
    <x v="11"/>
    <s v="PEDRO MONCAYO Y SEGUNDO LUIS MORENO"/>
    <x v="19"/>
    <s v="O-Imbabura-Cotacachi"/>
    <m/>
    <x v="106"/>
    <x v="106"/>
    <s v="100019455"/>
    <s v="ORDONEZ ISAIAS"/>
    <s v="ZEMU"/>
    <x v="169"/>
    <s v="2"/>
    <s v="Sin Pallet"/>
    <n v="0"/>
    <n v="0"/>
    <x v="0"/>
    <n v="6538.3329999999996"/>
    <n v="2003.3330000000001"/>
    <n v="4535"/>
    <n v="6"/>
    <m/>
    <x v="104"/>
    <n v="18"/>
    <s v="18"/>
    <n v="2"/>
    <x v="0"/>
    <n v="0.15"/>
    <n v="3"/>
    <s v="LA ARMENIA S.A."/>
    <n v="1021623"/>
    <s v="VILLARREAL HIGUERA FERNANDO SALVADO"/>
    <x v="169"/>
  </r>
  <r>
    <n v="1002196248"/>
    <s v="UE01"/>
    <x v="2"/>
    <d v="1899-12-30T15:37:00"/>
    <x v="610"/>
    <s v="9000802495"/>
    <s v="012-022-00314582"/>
    <n v="2196.94"/>
    <n v="2463.2199999999998"/>
    <s v="ZPVN"/>
    <s v="40563810"/>
    <s v="P000032169"/>
    <n v="8002810001"/>
    <x v="453"/>
    <x v="6"/>
    <x v="6"/>
    <n v="320"/>
    <s v="BOL"/>
    <s v="101476"/>
    <x v="21"/>
    <s v="807382"/>
    <s v="JM FERRETERO"/>
    <x v="11"/>
    <s v="PEDRO MONCAYO Y SEGUNDO LUIS MORENO"/>
    <x v="19"/>
    <s v="O-Imbabura-Cotacachi"/>
    <n v="15"/>
    <x v="106"/>
    <x v="106"/>
    <s v="100019455"/>
    <s v="ORDONEZ ISAIAS"/>
    <s v="ZEMU"/>
    <x v="169"/>
    <s v="2"/>
    <s v="Sin Pallet"/>
    <n v="0"/>
    <n v="0"/>
    <x v="0"/>
    <n v="20561.667000000001"/>
    <n v="16026.666999999999"/>
    <n v="4535"/>
    <n v="48"/>
    <m/>
    <x v="104"/>
    <n v="18"/>
    <s v="18"/>
    <n v="16"/>
    <x v="0"/>
    <n v="0.15"/>
    <n v="3"/>
    <s v="LA ARMENIA S.A."/>
    <n v="1021623"/>
    <s v="VILLARREAL HIGUERA FERNANDO SALVADO"/>
    <x v="169"/>
  </r>
  <r>
    <n v="1002196214"/>
    <s v="UE01"/>
    <x v="2"/>
    <d v="1899-12-30T15:38:00"/>
    <x v="611"/>
    <s v="9000802499"/>
    <s v="012-022-00314585"/>
    <n v="252"/>
    <n v="282.54000000000002"/>
    <s v="ZPVN"/>
    <s v="40563782"/>
    <s v="0000390089"/>
    <n v="8002809962"/>
    <x v="454"/>
    <x v="7"/>
    <x v="7"/>
    <n v="40"/>
    <s v="BOL"/>
    <s v="101664"/>
    <x v="8"/>
    <s v="800589"/>
    <s v="DANILO CORDOVA AGUIL"/>
    <x v="27"/>
    <s v="DANILO CORDOVA AGUILAR / VIA AMBATO"/>
    <x v="41"/>
    <s v="O-Tungurahua-Ambato"/>
    <m/>
    <x v="105"/>
    <x v="105"/>
    <s v="100017992"/>
    <s v="VILLEGAS DARWIN"/>
    <s v="ZEMT"/>
    <x v="147"/>
    <s v="2"/>
    <s v="Sin Pallet"/>
    <n v="0"/>
    <n v="0"/>
    <x v="0"/>
    <n v="9898.3330000000005"/>
    <n v="2008.3330000000001"/>
    <n v="7890"/>
    <n v="36"/>
    <m/>
    <x v="103"/>
    <n v="18"/>
    <s v="18"/>
    <n v="2"/>
    <x v="0"/>
    <n v="0.9"/>
    <n v="18"/>
    <s v="TRIMPESAS S.A."/>
    <n v="1020170"/>
    <s v="VILLEGAS PASQUEL DARWIN EDMUNDO"/>
    <x v="147"/>
  </r>
  <r>
    <n v="1002196214"/>
    <s v="UE01"/>
    <x v="2"/>
    <d v="1899-12-30T15:38:00"/>
    <x v="612"/>
    <s v="9000802498"/>
    <s v="012-022-00314584"/>
    <n v="2758.8"/>
    <n v="3093.19"/>
    <s v="ZPVN"/>
    <s v="40563782"/>
    <s v="0000390087"/>
    <n v="8002809963"/>
    <x v="454"/>
    <x v="6"/>
    <x v="6"/>
    <n v="440"/>
    <s v="BOL"/>
    <s v="101664"/>
    <x v="8"/>
    <s v="800589"/>
    <s v="DANILO CORDOVA AGUIL"/>
    <x v="27"/>
    <s v="DANILO CORDOVA AGUILAR / VIA AMBATO"/>
    <x v="41"/>
    <s v="O-Tungurahua-Ambato"/>
    <n v="250"/>
    <x v="105"/>
    <x v="105"/>
    <s v="100017992"/>
    <s v="VILLEGAS DARWIN"/>
    <s v="ZEMT"/>
    <x v="147"/>
    <s v="2"/>
    <s v="Sin Pallet"/>
    <n v="0"/>
    <n v="0"/>
    <x v="0"/>
    <n v="29981.667000000001"/>
    <n v="22091.667000000001"/>
    <n v="7890"/>
    <n v="396"/>
    <m/>
    <x v="103"/>
    <n v="18"/>
    <s v="18"/>
    <n v="22"/>
    <x v="0"/>
    <n v="0.9"/>
    <n v="18"/>
    <s v="TRIMPESAS S.A."/>
    <n v="1020170"/>
    <s v="VILLEGAS PASQUEL DARWIN EDMUNDO"/>
    <x v="147"/>
  </r>
  <r>
    <n v="1002196250"/>
    <s v="UE01"/>
    <x v="2"/>
    <d v="1899-12-30T15:40:00"/>
    <x v="613"/>
    <s v="9000802500"/>
    <s v="012-022-00314586"/>
    <n v="2433.6"/>
    <n v="2728.57"/>
    <s v="ZPVN"/>
    <s v="40563783"/>
    <s v="0000390090"/>
    <n v="8002810004"/>
    <x v="455"/>
    <x v="3"/>
    <x v="3"/>
    <n v="360"/>
    <s v="BOL"/>
    <s v="104220"/>
    <x v="156"/>
    <s v="807095"/>
    <s v="FERRETERIA ANDRADE LOCAL 3 SAN VICE"/>
    <x v="20"/>
    <s v="CALLE VELEZ Y SUCRE ESQUINA"/>
    <x v="29"/>
    <s v="O-Manabi-Sanvicente"/>
    <n v="439"/>
    <x v="44"/>
    <x v="44"/>
    <s v="10007279"/>
    <s v="QUILUMBANGO LLIQUIN HECTOR FERNANDO"/>
    <s v="ZEMU"/>
    <x v="54"/>
    <s v="2"/>
    <s v="Sin Pallet"/>
    <n v="0"/>
    <n v="0"/>
    <x v="0"/>
    <n v="27120"/>
    <n v="18040"/>
    <n v="9080"/>
    <n v="406.8"/>
    <m/>
    <x v="42"/>
    <n v="18"/>
    <s v="18"/>
    <n v="18"/>
    <x v="0"/>
    <n v="1.1300000000000001"/>
    <n v="22.6"/>
    <s v="LIDENORTI S.A."/>
    <n v="1022120"/>
    <s v="RUIZ MORALES VANESSA SOLANGE"/>
    <x v="54"/>
  </r>
  <r>
    <n v="1002196286"/>
    <s v="UE01"/>
    <x v="2"/>
    <d v="1899-12-30T15:43:00"/>
    <x v="614"/>
    <s v="9000802501"/>
    <s v="012-022-00314587"/>
    <n v="2397.1"/>
    <n v="2687.64"/>
    <s v="ZPVN"/>
    <s v="40563789"/>
    <s v="P000032162"/>
    <n v="8002810042"/>
    <x v="456"/>
    <x v="6"/>
    <x v="6"/>
    <n v="36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5032"/>
    <s v="HEREDIA LUIS"/>
    <s v="ZEMU"/>
    <x v="16"/>
    <s v="2"/>
    <s v="Sin Pallet"/>
    <n v="0"/>
    <n v="0"/>
    <x v="0"/>
    <n v="27260"/>
    <n v="18050"/>
    <n v="9210"/>
    <n v="208.8"/>
    <m/>
    <x v="2"/>
    <n v="18"/>
    <s v="18"/>
    <n v="18"/>
    <x v="0"/>
    <n v="0.58000000000000007"/>
    <n v="11.600000000000001"/>
    <s v="TRANSPORTE PROPIO"/>
    <n v="1014266"/>
    <s v="TRANSBOSNA CIA. LTDA."/>
    <x v="16"/>
  </r>
  <r>
    <n v="1002196234"/>
    <s v="UE01"/>
    <x v="2"/>
    <d v="1899-12-30T15:48:00"/>
    <x v="615"/>
    <s v="9000802504"/>
    <s v="012-022-00314590"/>
    <n v="284.39999999999998"/>
    <n v="318.87"/>
    <s v="ZPVN"/>
    <s v="40563775"/>
    <s v="0000390081"/>
    <n v="8002809986"/>
    <x v="457"/>
    <x v="9"/>
    <x v="9"/>
    <n v="40"/>
    <s v="BOL"/>
    <s v="104066"/>
    <x v="157"/>
    <s v="805965"/>
    <s v="BODEGA PRINCIPAL"/>
    <x v="64"/>
    <s v="AV CARLOS ALBERTO ARAY"/>
    <x v="113"/>
    <s v="O-Manabi-Flavioalfaro"/>
    <m/>
    <x v="150"/>
    <x v="150"/>
    <s v="100019954"/>
    <s v="JACOME SANTIAGO"/>
    <s v="ZEMU"/>
    <x v="224"/>
    <s v="2"/>
    <s v="Sin Pallet"/>
    <n v="0"/>
    <n v="0"/>
    <x v="0"/>
    <n v="5027.7780000000002"/>
    <n v="2001.1110000000001"/>
    <n v="3026.6669999999999"/>
    <n v="37.200000000000003"/>
    <m/>
    <x v="147"/>
    <n v="18"/>
    <s v="18"/>
    <n v="2"/>
    <x v="0"/>
    <n v="0.93"/>
    <n v="18.600000000000001"/>
    <s v="SANJOPAS S.A."/>
    <n v="1022327"/>
    <s v="JACOME ECHEVERRIA JEFFERSON SANTIAG"/>
    <x v="224"/>
  </r>
  <r>
    <n v="1002196234"/>
    <s v="UE01"/>
    <x v="2"/>
    <d v="1899-12-30T15:48:00"/>
    <x v="616"/>
    <s v="9000802502"/>
    <s v="012-022-00314588"/>
    <n v="1352"/>
    <n v="1515.87"/>
    <s v="ZPVN"/>
    <s v="40563775"/>
    <s v="0000390079"/>
    <n v="8002809988"/>
    <x v="457"/>
    <x v="3"/>
    <x v="3"/>
    <n v="200"/>
    <s v="BOL"/>
    <s v="104066"/>
    <x v="157"/>
    <s v="805965"/>
    <s v="BODEGA PRINCIPAL"/>
    <x v="64"/>
    <s v="AV CARLOS ALBERTO ARAY"/>
    <x v="113"/>
    <s v="O-Manabi-Flavioalfaro"/>
    <m/>
    <x v="150"/>
    <x v="150"/>
    <s v="100019954"/>
    <s v="JACOME SANTIAGO"/>
    <s v="ZEMU"/>
    <x v="224"/>
    <s v="2"/>
    <s v="Sin Pallet"/>
    <n v="0"/>
    <n v="0"/>
    <x v="0"/>
    <n v="13032.223"/>
    <n v="10005.556"/>
    <n v="3026.6669999999999"/>
    <n v="186"/>
    <m/>
    <x v="147"/>
    <n v="18"/>
    <s v="18"/>
    <n v="10"/>
    <x v="0"/>
    <n v="0.93"/>
    <n v="18.600000000000001"/>
    <s v="SANJOPAS S.A."/>
    <n v="1022327"/>
    <s v="JACOME ECHEVERRIA JEFFERSON SANTIAG"/>
    <x v="224"/>
  </r>
  <r>
    <n v="1002196234"/>
    <s v="UE01"/>
    <x v="2"/>
    <d v="1899-12-30T15:48:00"/>
    <x v="617"/>
    <s v="9000802503"/>
    <s v="012-022-00314589"/>
    <n v="844.8"/>
    <n v="947.2"/>
    <s v="ZPVN"/>
    <s v="40563775"/>
    <s v="0000390080"/>
    <n v="8002809987"/>
    <x v="457"/>
    <x v="4"/>
    <x v="4"/>
    <n v="120"/>
    <s v="BOL"/>
    <s v="104066"/>
    <x v="157"/>
    <s v="805965"/>
    <s v="BODEGA PRINCIPAL"/>
    <x v="64"/>
    <s v="AV CARLOS ALBERTO ARAY"/>
    <x v="113"/>
    <s v="O-Manabi-Flavioalfaro"/>
    <n v="345"/>
    <x v="150"/>
    <x v="150"/>
    <s v="100019954"/>
    <s v="JACOME SANTIAGO"/>
    <s v="ZEMU"/>
    <x v="224"/>
    <s v="2"/>
    <s v="Sin Pallet"/>
    <n v="0"/>
    <n v="0"/>
    <x v="0"/>
    <n v="9030"/>
    <n v="6003.3329999999996"/>
    <n v="3026.6669999999999"/>
    <n v="111.6"/>
    <m/>
    <x v="147"/>
    <n v="18"/>
    <s v="18"/>
    <n v="6"/>
    <x v="0"/>
    <n v="0.92999999999999994"/>
    <n v="18.599999999999998"/>
    <s v="SANJOPAS S.A."/>
    <n v="1022327"/>
    <s v="JACOME ECHEVERRIA JEFFERSON SANTIAG"/>
    <x v="224"/>
  </r>
  <r>
    <n v="1002196213"/>
    <s v="UE01"/>
    <x v="2"/>
    <d v="1899-12-30T15:53:00"/>
    <x v="618"/>
    <s v="9000802506"/>
    <s v="012-022-00314592"/>
    <n v="506.4"/>
    <n v="567.78"/>
    <s v="ZPVN"/>
    <s v="40563764"/>
    <s v="P000032159"/>
    <n v="8002809961"/>
    <x v="458"/>
    <x v="5"/>
    <x v="5"/>
    <n v="80"/>
    <s v="BOL"/>
    <s v="103128"/>
    <x v="65"/>
    <s v="805453"/>
    <s v="SUCURSAL EL CONSTRUCTOR TABACUNDO"/>
    <x v="50"/>
    <s v="PANAMERICANA NORTE KM 48 1/2"/>
    <x v="80"/>
    <s v="O-Pichincha-Pedromoncayo"/>
    <m/>
    <x v="53"/>
    <x v="53"/>
    <s v="100014948"/>
    <s v="TULCANAZA MARCELO"/>
    <s v="ZEMT"/>
    <x v="68"/>
    <s v="2"/>
    <s v="Sin Pallet"/>
    <n v="0"/>
    <n v="0"/>
    <x v="0"/>
    <n v="10405"/>
    <n v="4005"/>
    <n v="6400"/>
    <n v="16.8"/>
    <m/>
    <x v="51"/>
    <n v="18"/>
    <s v="18"/>
    <n v="4"/>
    <x v="0"/>
    <n v="0.21000000000000002"/>
    <n v="4.2"/>
    <s v="TRIMPESAS S.A."/>
    <n v="1014036"/>
    <s v="TULCANAZA VASQUEZ EDISON MARCELO"/>
    <x v="68"/>
  </r>
  <r>
    <n v="1002196213"/>
    <s v="UE01"/>
    <x v="2"/>
    <d v="1899-12-30T15:53:00"/>
    <x v="619"/>
    <s v="9000802505"/>
    <s v="012-022-00314591"/>
    <n v="2760"/>
    <n v="3094.53"/>
    <s v="ZPVN"/>
    <s v="40563763"/>
    <s v="P000032158"/>
    <n v="8002809960"/>
    <x v="458"/>
    <x v="6"/>
    <x v="6"/>
    <n v="400"/>
    <s v="BOL"/>
    <s v="103128"/>
    <x v="65"/>
    <s v="805453"/>
    <s v="SUCURSAL EL CONSTRUCTOR TABACUNDO"/>
    <x v="50"/>
    <s v="PANAMERICANA NORTE KM 48 1/2"/>
    <x v="80"/>
    <s v="O-Pichincha-Pedromoncayo"/>
    <n v="40"/>
    <x v="53"/>
    <x v="53"/>
    <s v="100014948"/>
    <s v="TULCANAZA MARCELO"/>
    <s v="ZEMT"/>
    <x v="68"/>
    <s v="2"/>
    <s v="Sin Pallet"/>
    <n v="0"/>
    <n v="0"/>
    <x v="0"/>
    <n v="26425"/>
    <n v="20025"/>
    <n v="6400"/>
    <n v="84"/>
    <m/>
    <x v="51"/>
    <n v="18"/>
    <s v="18"/>
    <n v="20"/>
    <x v="0"/>
    <n v="0.21"/>
    <n v="4.2"/>
    <s v="TRIMPESAS S.A."/>
    <n v="1014036"/>
    <s v="TULCANAZA VASQUEZ EDISON MARCELO"/>
    <x v="68"/>
  </r>
  <r>
    <n v="1002196292"/>
    <s v="UE01"/>
    <x v="2"/>
    <d v="1899-12-30T15:55:00"/>
    <x v="620"/>
    <s v="9000802509"/>
    <s v="012-022-00314594"/>
    <n v="1070.0999999999999"/>
    <n v="1199.8"/>
    <s v="ZPVN"/>
    <s v="40563826"/>
    <s v="0000390140"/>
    <n v="8002810048"/>
    <x v="459"/>
    <x v="6"/>
    <x v="6"/>
    <n v="160"/>
    <s v="BOL"/>
    <s v="101779"/>
    <x v="85"/>
    <s v="802071"/>
    <s v="BODEGA SORIA"/>
    <x v="1"/>
    <s v="INTEROCEANICA LOTE 7"/>
    <x v="61"/>
    <s v="O-Pichincha-Puembo"/>
    <m/>
    <x v="22"/>
    <x v="22"/>
    <s v="100016661"/>
    <s v="BENALCAZAR MILTON"/>
    <s v="ZEMU"/>
    <x v="28"/>
    <s v="2"/>
    <s v="Sin Pallet"/>
    <n v="0"/>
    <n v="0"/>
    <x v="0"/>
    <n v="12597.222"/>
    <n v="8022.2219999999998"/>
    <n v="4575"/>
    <n v="68.8"/>
    <m/>
    <x v="22"/>
    <n v="18"/>
    <s v="18"/>
    <n v="8"/>
    <x v="0"/>
    <n v="0.43"/>
    <n v="8.6"/>
    <s v="TRANINTAGSA S.A."/>
    <n v="1014062"/>
    <s v="BENALCAZAR DE LA CRUZ MILTON PATRIC"/>
    <x v="28"/>
  </r>
  <r>
    <n v="1002196292"/>
    <s v="UE01"/>
    <x v="2"/>
    <d v="1899-12-30T15:55:00"/>
    <x v="621"/>
    <s v="9000802507"/>
    <s v="012-022-00314593"/>
    <n v="1337.63"/>
    <n v="1499.76"/>
    <s v="ZPVN"/>
    <s v="40563825"/>
    <s v="0000390138"/>
    <n v="8002810049"/>
    <x v="459"/>
    <x v="6"/>
    <x v="6"/>
    <n v="200"/>
    <s v="BOL"/>
    <s v="101779"/>
    <x v="85"/>
    <s v="810781"/>
    <s v="FERRETERIA HARO"/>
    <x v="1"/>
    <s v="CALLE QUITO"/>
    <x v="114"/>
    <s v="O-Pichincha-Tababela"/>
    <n v="89"/>
    <x v="22"/>
    <x v="22"/>
    <s v="100016661"/>
    <s v="BENALCAZAR MILTON"/>
    <s v="ZEMU"/>
    <x v="28"/>
    <s v="2"/>
    <s v="Sin Pallet"/>
    <n v="0"/>
    <n v="0"/>
    <x v="0"/>
    <n v="14602.778"/>
    <n v="10027.778"/>
    <n v="4575"/>
    <n v="82"/>
    <m/>
    <x v="22"/>
    <n v="18"/>
    <s v="18"/>
    <n v="10"/>
    <x v="0"/>
    <n v="0.41"/>
    <n v="8.1999999999999993"/>
    <s v="TRANINTAGSA S.A."/>
    <n v="1014062"/>
    <s v="BENALCAZAR DE LA CRUZ MILTON PATRIC"/>
    <x v="28"/>
  </r>
  <r>
    <n v="1002196251"/>
    <s v="UE01"/>
    <x v="2"/>
    <d v="1899-12-30T16:00:00"/>
    <x v="622"/>
    <s v="9000802515"/>
    <s v="012-022-00314595"/>
    <n v="4057.81"/>
    <n v="4549.6499999999996"/>
    <s v="ZPVN"/>
    <s v="40563814"/>
    <s v="P000032172"/>
    <n v="8002810005"/>
    <x v="460"/>
    <x v="10"/>
    <x v="10"/>
    <n v="32.2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790"/>
    <n v="32210"/>
    <n v="17580"/>
    <n v="525.02"/>
    <m/>
    <x v="106"/>
    <n v="18"/>
    <s v="18"/>
    <n v="32.21"/>
    <x v="0"/>
    <n v="16.299906861223221"/>
    <n v="16.299906861223221"/>
    <s v="TRANSPORTE PROPIO"/>
    <n v="1013862"/>
    <s v="JACOME MARTINEZ EDGAR BOLIVAR"/>
    <x v="229"/>
  </r>
  <r>
    <n v="1002196268"/>
    <s v="UE01"/>
    <x v="2"/>
    <d v="1899-12-30T16:06:00"/>
    <x v="623"/>
    <s v="9000802518"/>
    <s v="012-022-00314596"/>
    <n v="2494.8000000000002"/>
    <n v="2797.19"/>
    <s v="ZPVN"/>
    <s v="40563816"/>
    <s v="0000390125"/>
    <n v="8002810023"/>
    <x v="461"/>
    <x v="6"/>
    <x v="6"/>
    <n v="360"/>
    <s v="BOL"/>
    <s v="103383"/>
    <x v="158"/>
    <s v="804660"/>
    <s v="MEGADEPOFER"/>
    <x v="1"/>
    <s v="PANAMERICANA NORTE"/>
    <x v="26"/>
    <s v="O-Pichincha-Carapungo"/>
    <n v="89"/>
    <x v="131"/>
    <x v="131"/>
    <s v="100020038"/>
    <s v="VIVAS ANDRES"/>
    <s v="ZEMU"/>
    <x v="188"/>
    <s v="2"/>
    <s v="Sin Pallet"/>
    <n v="0"/>
    <n v="0"/>
    <x v="0"/>
    <n v="27200"/>
    <n v="18020"/>
    <n v="9180"/>
    <n v="158.4"/>
    <m/>
    <x v="129"/>
    <n v="18"/>
    <s v="18"/>
    <n v="18"/>
    <x v="0"/>
    <n v="0.44"/>
    <n v="8.8000000000000007"/>
    <s v="SETRAINCE"/>
    <n v="1013806"/>
    <s v="LOPEZ FREDY HERNAN"/>
    <x v="188"/>
  </r>
  <r>
    <n v="1002196254"/>
    <s v="UE01"/>
    <x v="2"/>
    <d v="1899-12-30T16:17:00"/>
    <x v="624"/>
    <s v="9000802520"/>
    <s v="012-022-00314597"/>
    <n v="4179.55"/>
    <n v="4686.1400000000003"/>
    <s v="ZPVN"/>
    <s v="40563815"/>
    <s v="0000390116"/>
    <n v="8002810008"/>
    <x v="462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75"/>
    <x v="75"/>
    <s v="100019981"/>
    <s v="ALARCON IVAN"/>
    <s v="ZETT"/>
    <x v="98"/>
    <s v="1"/>
    <s v="Con Pallet"/>
    <n v="0.05"/>
    <n v="32"/>
    <x v="0"/>
    <n v="49440"/>
    <n v="32120"/>
    <n v="17320"/>
    <n v="576"/>
    <m/>
    <x v="73"/>
    <n v="18"/>
    <s v="18"/>
    <n v="32"/>
    <x v="0"/>
    <n v="0.9"/>
    <n v="18"/>
    <s v="J.V. TRANSPREMIUN CIA.LTDA"/>
    <n v="1013906"/>
    <s v="VALLEJOS VILLEGAS SAUL EDUARDO"/>
    <x v="98"/>
  </r>
  <r>
    <n v="1002196305"/>
    <s v="UE01"/>
    <x v="2"/>
    <d v="1899-12-30T16:18:00"/>
    <x v="625"/>
    <s v="9000802521"/>
    <s v="012-022-00314598"/>
    <n v="4415.3999999999996"/>
    <n v="4950.58"/>
    <s v="ZPVN"/>
    <s v="40563774"/>
    <s v="P000032160"/>
    <n v="8002810067"/>
    <x v="463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30"/>
    <n v="33070"/>
    <n v="18360"/>
    <n v="382.8"/>
    <m/>
    <x v="139"/>
    <n v="18"/>
    <s v="18"/>
    <n v="33"/>
    <x v="0"/>
    <n v="0.58000000000000007"/>
    <n v="11.6"/>
    <s v="TRANSPORTE PROPIO"/>
    <n v="1013478"/>
    <s v="LANDAZURI CORDOVA IVAN OSWALDO"/>
    <x v="208"/>
  </r>
  <r>
    <n v="1002196255"/>
    <s v="UE01"/>
    <x v="2"/>
    <d v="1899-12-30T16:22:00"/>
    <x v="626"/>
    <s v="9000802527"/>
    <s v="012-022-00314600"/>
    <n v="286"/>
    <n v="320.67"/>
    <s v="ZPVN"/>
    <s v="40563776"/>
    <s v="0000390078"/>
    <n v="8002810010"/>
    <x v="464"/>
    <x v="9"/>
    <x v="9"/>
    <n v="40"/>
    <s v="BOL"/>
    <s v="10000841"/>
    <x v="160"/>
    <s v="807013"/>
    <s v="FERRETERIA ARGOTI"/>
    <x v="65"/>
    <s v="AV 6 DE DICIEMBRE Y JIMMY ANCHICO"/>
    <x v="115"/>
    <s v="O-Esmeraldas-Quininde"/>
    <m/>
    <x v="42"/>
    <x v="42"/>
    <s v="100014842"/>
    <s v="ANRRANGO VICTOR"/>
    <s v="ZETT"/>
    <x v="51"/>
    <s v="2"/>
    <s v="Sin Pallet"/>
    <n v="0"/>
    <n v="0"/>
    <x v="0"/>
    <n v="10844.848"/>
    <n v="2004.848"/>
    <n v="8840"/>
    <n v="30.4"/>
    <m/>
    <x v="40"/>
    <n v="18"/>
    <s v="18"/>
    <n v="2"/>
    <x v="0"/>
    <n v="0.76"/>
    <n v="15.2"/>
    <s v="TRANSSJQ S.A."/>
    <n v="1014103"/>
    <s v="ANRRANGO CALDERON VICTOR HUGO"/>
    <x v="51"/>
  </r>
  <r>
    <n v="1002196255"/>
    <s v="UE01"/>
    <x v="2"/>
    <d v="1899-12-30T16:22:00"/>
    <x v="627"/>
    <s v="9000802526"/>
    <s v="012-022-00314599"/>
    <n v="4228.3999999999996"/>
    <n v="4740.91"/>
    <s v="ZPVN"/>
    <s v="40563776"/>
    <s v="0000390077"/>
    <n v="8002810009"/>
    <x v="464"/>
    <x v="3"/>
    <x v="3"/>
    <n v="620"/>
    <s v="BOL"/>
    <s v="10000841"/>
    <x v="160"/>
    <s v="807013"/>
    <s v="FERRETERIA ARGOTI"/>
    <x v="65"/>
    <s v="AV 6 DE DICIEMBRE Y JIMMY ANCHICO"/>
    <x v="115"/>
    <s v="O-Esmeraldas-Quininde"/>
    <n v="293"/>
    <x v="42"/>
    <x v="42"/>
    <s v="100014842"/>
    <s v="ANRRANGO VICTOR"/>
    <s v="ZETT"/>
    <x v="51"/>
    <s v="2"/>
    <s v="Sin Pallet"/>
    <n v="0"/>
    <n v="0"/>
    <x v="0"/>
    <n v="39915.152000000002"/>
    <n v="31075.151999999998"/>
    <n v="8840"/>
    <n v="471.2"/>
    <m/>
    <x v="40"/>
    <n v="18"/>
    <s v="18"/>
    <n v="31"/>
    <x v="0"/>
    <n v="0.76"/>
    <n v="15.2"/>
    <s v="TRANSSJQ S.A."/>
    <n v="1014103"/>
    <s v="ANRRANGO CALDERON VICTOR HUGO"/>
    <x v="51"/>
  </r>
  <r>
    <n v="1002196319"/>
    <s v="UE01"/>
    <x v="2"/>
    <d v="1899-12-30T16:27:00"/>
    <x v="628"/>
    <s v=""/>
    <s v=""/>
    <n v="0"/>
    <n v="0"/>
    <s v="ZPRC"/>
    <s v="2500107886"/>
    <s v="P000032151"/>
    <n v="8002810084"/>
    <x v="465"/>
    <x v="2"/>
    <x v="2"/>
    <n v="31.44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600"/>
    <n v="31440"/>
    <n v="18160"/>
    <n v="0"/>
    <m/>
    <x v="3"/>
    <n v="18"/>
    <s v="18"/>
    <n v="31.44"/>
    <x v="0"/>
    <n v="0"/>
    <n v="0"/>
    <s v="UNICON S.A."/>
    <n v="1014412"/>
    <s v="UNION DE CONCRETERAS UNICON UCUE"/>
    <x v="97"/>
  </r>
  <r>
    <n v="1002196303"/>
    <s v="UE01"/>
    <x v="2"/>
    <d v="1899-12-30T16:29:00"/>
    <x v="629"/>
    <s v="9000802534"/>
    <s v="012-022-00314602"/>
    <n v="3270"/>
    <n v="3666.35"/>
    <s v="ZPVN"/>
    <s v="40563812"/>
    <s v="P000032171"/>
    <n v="8002810063"/>
    <x v="466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3940.758000000002"/>
    <n v="25075.758000000002"/>
    <n v="8865"/>
    <n v="370"/>
    <m/>
    <x v="106"/>
    <n v="18"/>
    <s v="18"/>
    <n v="25"/>
    <x v="0"/>
    <n v="0.74"/>
    <n v="14.8"/>
    <s v="TRANSPORTE PROPIO"/>
    <n v="1013862"/>
    <s v="JACOME MARTINEZ EDGAR BOLIVAR"/>
    <x v="150"/>
  </r>
  <r>
    <n v="1002196303"/>
    <s v="UE01"/>
    <x v="2"/>
    <d v="1899-12-30T16:29:00"/>
    <x v="630"/>
    <s v="9000802533"/>
    <s v="012-022-00314601"/>
    <n v="1040"/>
    <n v="1166.05"/>
    <s v="ZPVN"/>
    <s v="40563811"/>
    <s v="P000032170"/>
    <n v="8002810064"/>
    <x v="466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89.241999999998"/>
    <n v="8024.2420000000002"/>
    <n v="8865"/>
    <n v="118.4"/>
    <m/>
    <x v="106"/>
    <n v="18"/>
    <s v="18"/>
    <n v="8"/>
    <x v="0"/>
    <n v="0.74"/>
    <n v="14.8"/>
    <s v="TRANSPORTE PROPIO"/>
    <n v="1013862"/>
    <s v="JACOME MARTINEZ EDGAR BOLIVAR"/>
    <x v="150"/>
  </r>
  <r>
    <n v="1002196336"/>
    <s v="UE01"/>
    <x v="2"/>
    <d v="1899-12-30T16:32:00"/>
    <x v="631"/>
    <s v="9000802540"/>
    <s v="012-022-00314604"/>
    <n v="545.69000000000005"/>
    <n v="611.83000000000004"/>
    <s v="ZPVN"/>
    <s v="40563818"/>
    <s v="0000390130"/>
    <n v="8002810107"/>
    <x v="467"/>
    <x v="7"/>
    <x v="7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8648.3330000000005"/>
    <n v="4013.3330000000001"/>
    <n v="4635"/>
    <n v="26.4"/>
    <m/>
    <x v="23"/>
    <n v="18"/>
    <s v="18"/>
    <n v="4"/>
    <x v="0"/>
    <n v="0.32999999999999996"/>
    <n v="6.6"/>
    <s v="TRANSPORTE PROPIO"/>
    <n v="1021616"/>
    <s v="PERUGACHI SALCEDO HECTOR PATRICIO"/>
    <x v="29"/>
  </r>
  <r>
    <n v="1002196336"/>
    <s v="UE01"/>
    <x v="2"/>
    <d v="1899-12-30T16:32:00"/>
    <x v="632"/>
    <s v="9000802539"/>
    <s v="012-022-00314603"/>
    <n v="1901.59"/>
    <n v="2132.0700000000002"/>
    <s v="ZPVN"/>
    <s v="40563818"/>
    <s v="0000390129"/>
    <n v="8002810106"/>
    <x v="467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8681.667000000001"/>
    <n v="14046.666999999999"/>
    <n v="4635"/>
    <n v="92.4"/>
    <m/>
    <x v="23"/>
    <n v="18"/>
    <s v="18"/>
    <n v="14"/>
    <x v="0"/>
    <n v="0.33"/>
    <n v="6.6000000000000005"/>
    <s v="TRANSPORTE PROPIO"/>
    <n v="1021616"/>
    <s v="PERUGACHI SALCEDO HECTOR PATRICIO"/>
    <x v="29"/>
  </r>
  <r>
    <n v="1002196311"/>
    <s v="UE01"/>
    <x v="2"/>
    <d v="1899-12-30T16:34:00"/>
    <x v="633"/>
    <s v="9000802497"/>
    <s v="013-020-00047731"/>
    <n v="2304.9"/>
    <n v="2584.27"/>
    <s v="ZPDF"/>
    <s v="70176386"/>
    <s v="0000390157"/>
    <n v="8002810075"/>
    <x v="468"/>
    <x v="6"/>
    <x v="6"/>
    <n v="360"/>
    <s v="BOL"/>
    <s v="101702"/>
    <x v="111"/>
    <s v="801901"/>
    <s v="FERRIPERNOS PACHECO"/>
    <x v="27"/>
    <s v="FERRIPERNOS PACHECO AV. EL CONDOR S"/>
    <x v="41"/>
    <s v="O-Tungurahua-Ambato"/>
    <n v="250"/>
    <x v="65"/>
    <x v="65"/>
    <s v="100014858"/>
    <s v="MORENO MANUEL"/>
    <s v="ZEMU"/>
    <x v="94"/>
    <s v="2"/>
    <s v="Sin Pallet"/>
    <n v="0"/>
    <n v="0"/>
    <x v="0"/>
    <n v="27110"/>
    <n v="18040"/>
    <n v="9070"/>
    <n v="324"/>
    <m/>
    <x v="63"/>
    <n v="18"/>
    <s v="18"/>
    <n v="18"/>
    <x v="0"/>
    <n v="0.9"/>
    <n v="18"/>
    <s v="TRANSSJQ S.A."/>
    <n v="1013485"/>
    <s v="PEREZ ALBUJA VICTOR ALEJANDRO"/>
    <x v="94"/>
  </r>
  <r>
    <n v="1002196264"/>
    <s v="UE01"/>
    <x v="2"/>
    <d v="1899-12-30T16:37:00"/>
    <x v="634"/>
    <s v="9000802543"/>
    <s v="012-022-00314605"/>
    <n v="2851.2"/>
    <n v="3196.78"/>
    <s v="ZPVN"/>
    <s v="40563791"/>
    <s v="0000390111"/>
    <n v="8002810019"/>
    <x v="469"/>
    <x v="3"/>
    <x v="3"/>
    <n v="480"/>
    <s v="BOL"/>
    <s v="101664"/>
    <x v="8"/>
    <s v="800768"/>
    <s v="LA CASA DEL HIERRO"/>
    <x v="12"/>
    <s v="CALLE 7MA"/>
    <x v="14"/>
    <s v="O-Losrios-Quevedo"/>
    <n v="345"/>
    <x v="115"/>
    <x v="115"/>
    <s v="100016021"/>
    <s v="LARA CARLOS"/>
    <s v="ZEMT"/>
    <x v="160"/>
    <s v="2"/>
    <s v="Sin Pallet"/>
    <n v="0"/>
    <n v="0"/>
    <x v="0"/>
    <n v="39290"/>
    <n v="24080"/>
    <n v="15210"/>
    <n v="494.4"/>
    <m/>
    <x v="113"/>
    <n v="18"/>
    <s v="18"/>
    <n v="24"/>
    <x v="0"/>
    <n v="1.03"/>
    <n v="20.599999999999998"/>
    <s v="TRIMPESAS S.A."/>
    <n v="1013515"/>
    <s v="LARA MARTINEZ LUIS NESTOR"/>
    <x v="160"/>
  </r>
  <r>
    <n v="1002196320"/>
    <s v="UE01"/>
    <x v="2"/>
    <d v="1899-12-30T16:46:00"/>
    <x v="635"/>
    <s v=""/>
    <s v=""/>
    <n v="0"/>
    <n v="0"/>
    <s v="ZPRC"/>
    <s v="2500107887"/>
    <s v="P000032152"/>
    <n v="8002810086"/>
    <x v="470"/>
    <x v="2"/>
    <x v="2"/>
    <n v="30.64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420"/>
    <n v="30640"/>
    <n v="18780"/>
    <n v="0"/>
    <m/>
    <x v="3"/>
    <n v="18"/>
    <s v="18"/>
    <n v="30.64"/>
    <x v="0"/>
    <n v="0"/>
    <n v="0"/>
    <s v="UNICON"/>
    <n v="1014412"/>
    <s v="UNION DE CONCRETERAS UNICON UCUE"/>
    <x v="41"/>
  </r>
  <r>
    <n v="1002196315"/>
    <s v="UE01"/>
    <x v="2"/>
    <d v="1899-12-30T16:52:00"/>
    <x v="636"/>
    <s v="9000802549"/>
    <s v="012-022-00314606"/>
    <n v="4507.8"/>
    <n v="5054.18"/>
    <s v="ZPVN"/>
    <s v="40563838"/>
    <s v="P000032175"/>
    <n v="8002810080"/>
    <x v="471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75"/>
    <x v="75"/>
    <s v="100016024"/>
    <s v="LATACUMBA ANDRES"/>
    <s v="ZETT"/>
    <x v="230"/>
    <s v="2"/>
    <s v="Sin Pallet"/>
    <n v="0"/>
    <n v="0"/>
    <x v="0"/>
    <n v="50210"/>
    <n v="33030"/>
    <n v="17180"/>
    <n v="382.8"/>
    <m/>
    <x v="73"/>
    <n v="18"/>
    <s v="18"/>
    <n v="33"/>
    <x v="0"/>
    <n v="0.58000000000000007"/>
    <n v="11.6"/>
    <s v="J.V. TRANSPREMIUN CIA.LTDA"/>
    <n v="1013906"/>
    <s v="VALLEJOS VILLEGAS SAUL EDUARDO"/>
    <x v="230"/>
  </r>
  <r>
    <n v="1002196307"/>
    <s v="UE01"/>
    <x v="2"/>
    <d v="1899-12-30T16:53:00"/>
    <x v="637"/>
    <s v="9000802550"/>
    <s v="012-022-00314607"/>
    <n v="4166.3999999999996"/>
    <n v="4671.3999999999996"/>
    <s v="ZPVN"/>
    <s v="40563790"/>
    <s v="P000032163"/>
    <n v="8002810069"/>
    <x v="472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94"/>
    <x v="94"/>
    <s v="10003496"/>
    <s v="AYALA LOPEZ PABLO ERNESTO"/>
    <s v="ZETT"/>
    <x v="131"/>
    <s v="1"/>
    <s v="Con Pallet"/>
    <n v="0.05"/>
    <n v="32"/>
    <x v="0"/>
    <n v="50500"/>
    <n v="32060"/>
    <n v="18440"/>
    <n v="492.8"/>
    <m/>
    <x v="92"/>
    <n v="18"/>
    <s v="18"/>
    <n v="32"/>
    <x v="0"/>
    <n v="0.77"/>
    <n v="15.4"/>
    <s v="TRAPSA C.A."/>
    <n v="10003459"/>
    <s v="AYALA LOPEZ PABLO ROBERTO"/>
    <x v="131"/>
  </r>
  <r>
    <n v="1002196338"/>
    <s v="UE01"/>
    <x v="2"/>
    <d v="1899-12-30T16:57:00"/>
    <x v="638"/>
    <s v="9000802554"/>
    <s v="012-022-00314608"/>
    <n v="2494.8000000000002"/>
    <n v="2797.19"/>
    <s v="ZPVN"/>
    <s v="40563846"/>
    <s v="0000390168"/>
    <n v="8002810110"/>
    <x v="473"/>
    <x v="6"/>
    <x v="6"/>
    <n v="360"/>
    <s v="BOL"/>
    <s v="101523"/>
    <x v="161"/>
    <s v="800845"/>
    <s v="FERRET SAN ISIDRO."/>
    <x v="1"/>
    <s v="FERRETERIA SAN ISIDRO  / DE LAS FUC"/>
    <x v="78"/>
    <s v="O-Pichincha-Sanisidrodelinca"/>
    <n v="96.5"/>
    <x v="22"/>
    <x v="22"/>
    <s v="100021095"/>
    <s v="CUARAN ROMMEL"/>
    <s v="ZEMU"/>
    <x v="143"/>
    <s v="2"/>
    <s v="Sin Pallet"/>
    <n v="0"/>
    <n v="0"/>
    <x v="0"/>
    <n v="27250"/>
    <n v="18030"/>
    <n v="9220"/>
    <n v="162"/>
    <m/>
    <x v="22"/>
    <n v="18"/>
    <s v="18"/>
    <n v="18"/>
    <x v="0"/>
    <n v="0.45"/>
    <n v="9"/>
    <s v="TRANINTAGSA S.A."/>
    <n v="1014062"/>
    <s v="BENALCAZAR DE LA CRUZ MILTON PATRIC"/>
    <x v="143"/>
  </r>
  <r>
    <n v="1002196309"/>
    <s v="UE01"/>
    <x v="2"/>
    <d v="1899-12-30T17:08:00"/>
    <x v="639"/>
    <s v=""/>
    <s v=""/>
    <n v="0"/>
    <n v="0"/>
    <s v="ZPRC"/>
    <s v="2500107892"/>
    <s v="P000032173"/>
    <n v="8002810073"/>
    <x v="474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14841"/>
    <s v="FARINANGO OSWALDO"/>
    <s v="ZETT"/>
    <x v="199"/>
    <s v="4"/>
    <s v="Pallet Cortesia"/>
    <n v="0"/>
    <n v="0"/>
    <x v="0"/>
    <n v="49960"/>
    <n v="32060"/>
    <n v="17900"/>
    <n v="537.6"/>
    <m/>
    <x v="82"/>
    <n v="18"/>
    <s v="18"/>
    <n v="32"/>
    <x v="0"/>
    <n v="0.84000000000000008"/>
    <n v="16.8"/>
    <s v="TRANSSJQ S.A."/>
    <n v="1013799"/>
    <s v="MONTEROS REYES ROBERTH ESTEBAN"/>
    <x v="199"/>
  </r>
  <r>
    <n v="1002196370"/>
    <s v="UE01"/>
    <x v="2"/>
    <d v="1899-12-30T17:16:00"/>
    <x v="640"/>
    <s v="9000780169"/>
    <s v="013-020-00046254"/>
    <n v="3498.26"/>
    <n v="3922.28"/>
    <s v="ZPDF"/>
    <s v="70170968"/>
    <s v="0000390112"/>
    <n v="8002810148"/>
    <x v="475"/>
    <x v="7"/>
    <x v="7"/>
    <n v="560"/>
    <s v="BOL"/>
    <s v="101469"/>
    <x v="162"/>
    <s v="807245"/>
    <s v="ARMADURO BODEGA MCEVALLOS"/>
    <x v="14"/>
    <s v="AV. VELOZ 4050 Y CARLOS ZAMBRANO"/>
    <x v="18"/>
    <s v="O-Chimborazo-Riobamba"/>
    <m/>
    <x v="154"/>
    <x v="154"/>
    <s v="100015034"/>
    <s v="SANTOS HECTOR"/>
    <s v="ZETT"/>
    <x v="231"/>
    <s v="2"/>
    <s v="Sin Pallet"/>
    <n v="0"/>
    <n v="0"/>
    <x v="0"/>
    <n v="37180"/>
    <n v="28070"/>
    <n v="9110"/>
    <n v="621.6"/>
    <m/>
    <x v="151"/>
    <n v="18"/>
    <s v="18"/>
    <n v="28"/>
    <x v="0"/>
    <n v="1.1100000000000001"/>
    <n v="22.2"/>
    <s v="TRANSPORTE PROPIO"/>
    <n v="1013142"/>
    <s v="CEVALLOS YEPEZ WILLIAM RICARDO"/>
    <x v="231"/>
  </r>
  <r>
    <n v="1002196370"/>
    <s v="UE01"/>
    <x v="2"/>
    <d v="1899-12-30T17:16:00"/>
    <x v="641"/>
    <s v="9000802556"/>
    <s v="012-022-00314609"/>
    <n v="484.8"/>
    <n v="543.55999999999995"/>
    <s v="ZPVN"/>
    <s v="40563799"/>
    <s v="0000390113"/>
    <n v="8002810149"/>
    <x v="475"/>
    <x v="5"/>
    <x v="5"/>
    <n v="80"/>
    <s v="BOL"/>
    <s v="101469"/>
    <x v="162"/>
    <s v="800993"/>
    <s v="SELVALEGRE CAMPEON bodega MCevallos"/>
    <x v="14"/>
    <s v="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13120"/>
    <n v="4010"/>
    <n v="9110"/>
    <n v="88.8"/>
    <m/>
    <x v="151"/>
    <n v="18"/>
    <s v="18"/>
    <n v="4"/>
    <x v="0"/>
    <n v="1.1099999999999999"/>
    <n v="22.2"/>
    <s v="TRANSPORTE PROPIO"/>
    <n v="1013142"/>
    <s v="CEVALLOS YEPEZ WILLIAM RICARDO"/>
    <x v="231"/>
  </r>
  <r>
    <n v="1002196343"/>
    <s v="UE01"/>
    <x v="2"/>
    <d v="1899-12-30T17:22:00"/>
    <x v="642"/>
    <s v="9000802559"/>
    <s v="012-022-00314612"/>
    <n v="262.8"/>
    <n v="294.66000000000003"/>
    <s v="ZPVN"/>
    <s v="40563851"/>
    <s v="P000032180"/>
    <n v="8002810116"/>
    <x v="476"/>
    <x v="7"/>
    <x v="7"/>
    <n v="40"/>
    <s v="BOL"/>
    <s v="101993"/>
    <x v="163"/>
    <s v="802741"/>
    <s v="BODEGA PRINCIPAL FERRICUEVA"/>
    <x v="27"/>
    <s v="AV GALO VELA Y F. LOFFELER"/>
    <x v="41"/>
    <s v="O-Tungurahua-Ambato"/>
    <m/>
    <x v="35"/>
    <x v="35"/>
    <s v="100014897"/>
    <s v="CHAUCA RAMIRO"/>
    <s v="ZETT"/>
    <x v="232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  <n v="1013510"/>
    <s v="ESPARZA ENDARA ALVARO DAMIAN"/>
    <x v="232"/>
  </r>
  <r>
    <n v="1002196343"/>
    <s v="UE01"/>
    <x v="2"/>
    <d v="1899-12-30T17:22:00"/>
    <x v="643"/>
    <s v="9000802557"/>
    <s v="012-022-00314610"/>
    <n v="242.31"/>
    <n v="271.68"/>
    <s v="ZPVN"/>
    <s v="40563850"/>
    <s v="P000032179"/>
    <n v="8002810117"/>
    <x v="476"/>
    <x v="5"/>
    <x v="5"/>
    <n v="40"/>
    <s v="BOL"/>
    <s v="101993"/>
    <x v="163"/>
    <s v="802741"/>
    <s v="BODEGA PRINCIPAL FERRICUEVA"/>
    <x v="27"/>
    <s v="AV GALO VELA Y F. LOFFELER"/>
    <x v="41"/>
    <s v="O-Tungurahua-Ambato"/>
    <m/>
    <x v="35"/>
    <x v="35"/>
    <s v="100014897"/>
    <s v="CHAUCA RAMIRO"/>
    <s v="ZETT"/>
    <x v="232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  <n v="1013510"/>
    <s v="ESPARZA ENDARA ALVARO DAMIAN"/>
    <x v="232"/>
  </r>
  <r>
    <n v="1002196343"/>
    <s v="UE01"/>
    <x v="2"/>
    <d v="1899-12-30T17:22:00"/>
    <x v="644"/>
    <s v="9000802558"/>
    <s v="012-022-00314611"/>
    <n v="3657.11"/>
    <n v="4100.37"/>
    <s v="ZPVN"/>
    <s v="40563849"/>
    <s v="P000032178"/>
    <n v="8002810115"/>
    <x v="476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35"/>
    <x v="35"/>
    <s v="100014897"/>
    <s v="CHAUCA RAMIRO"/>
    <s v="ZETT"/>
    <x v="232"/>
    <s v="1"/>
    <s v="Con Pallet"/>
    <n v="0.05"/>
    <n v="28"/>
    <x v="0"/>
    <n v="33901.667000000001"/>
    <n v="28035"/>
    <n v="5866.6670000000004"/>
    <n v="504"/>
    <m/>
    <x v="33"/>
    <n v="18"/>
    <s v="18"/>
    <n v="28"/>
    <x v="0"/>
    <n v="0.9"/>
    <n v="18"/>
    <s v="SELVALEGRE S.A."/>
    <n v="1013510"/>
    <s v="ESPARZA ENDARA ALVARO DAMIAN"/>
    <x v="232"/>
  </r>
  <r>
    <n v="1002196410"/>
    <s v="UE01"/>
    <x v="2"/>
    <d v="1899-12-30T17:34:00"/>
    <x v="645"/>
    <s v=""/>
    <s v=""/>
    <n v="0"/>
    <n v="0"/>
    <s v="ZPRC"/>
    <s v="2500107900"/>
    <s v="P000032189"/>
    <n v="8002810202"/>
    <x v="477"/>
    <x v="7"/>
    <x v="7"/>
    <n v="120"/>
    <s v="BOL"/>
    <s v="101633"/>
    <x v="15"/>
    <s v="810878"/>
    <s v="BODEGA ZUMBALICA"/>
    <x v="6"/>
    <s v="COLAISA"/>
    <x v="17"/>
    <s v="O-Cotopaxi-Latacunga"/>
    <m/>
    <x v="33"/>
    <x v="33"/>
    <s v="10006961"/>
    <s v="CUSHCAGUA SALAZAR JOSE MANUEL"/>
    <s v="ZEMU"/>
    <x v="111"/>
    <s v="2"/>
    <s v="Sin Pallet"/>
    <n v="0"/>
    <n v="0"/>
    <x v="0"/>
    <n v="10550"/>
    <n v="6020"/>
    <n v="4530"/>
    <n v="88.8"/>
    <m/>
    <x v="31"/>
    <n v="18"/>
    <s v="18"/>
    <n v="6"/>
    <x v="0"/>
    <n v="0.74"/>
    <n v="14.799999999999999"/>
    <s v="CIAPRUTE S.A."/>
    <n v="1022019"/>
    <s v="ENRIQUEZ LARA ORLANDO DANILO"/>
    <x v="111"/>
  </r>
  <r>
    <n v="1002196410"/>
    <s v="UE01"/>
    <x v="2"/>
    <d v="1899-12-30T17:34:00"/>
    <x v="646"/>
    <s v=""/>
    <s v=""/>
    <n v="0"/>
    <n v="0"/>
    <s v="ZPRC"/>
    <s v="2500107899"/>
    <s v="P000032188"/>
    <n v="8002810201"/>
    <x v="477"/>
    <x v="6"/>
    <x v="6"/>
    <n v="240"/>
    <s v="BOL"/>
    <s v="101633"/>
    <x v="15"/>
    <s v="810878"/>
    <s v="BODEGA ZUMBALICA"/>
    <x v="6"/>
    <s v="COLAISA"/>
    <x v="17"/>
    <s v="O-Cotopaxi-Latacunga"/>
    <n v="198"/>
    <x v="33"/>
    <x v="33"/>
    <s v="10006961"/>
    <s v="CUSHCAGUA SALAZAR JOSE MANUEL"/>
    <s v="ZEMU"/>
    <x v="111"/>
    <s v="2"/>
    <s v="Sin Pallet"/>
    <n v="0"/>
    <n v="0"/>
    <x v="0"/>
    <n v="16570"/>
    <n v="12040"/>
    <n v="4530"/>
    <n v="177.6"/>
    <m/>
    <x v="31"/>
    <n v="18"/>
    <s v="18"/>
    <n v="12"/>
    <x v="0"/>
    <n v="0.74"/>
    <n v="14.799999999999999"/>
    <s v="CIAPRUTE S.A."/>
    <n v="1022019"/>
    <s v="ENRIQUEZ LARA ORLANDO DANILO"/>
    <x v="111"/>
  </r>
  <r>
    <n v="1002196313"/>
    <s v="UE01"/>
    <x v="2"/>
    <d v="1899-12-30T17:45:00"/>
    <x v="647"/>
    <s v=""/>
    <s v=""/>
    <n v="0"/>
    <n v="0"/>
    <s v="ZPRC"/>
    <s v="2500107893"/>
    <s v="P000032174"/>
    <n v="8002810077"/>
    <x v="47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71"/>
    <x v="71"/>
    <s v="100014916"/>
    <s v="PUETATE MAURICIO"/>
    <s v="ZETT"/>
    <x v="209"/>
    <s v="4"/>
    <s v="Pallet Cortesia"/>
    <n v="0"/>
    <n v="0"/>
    <x v="0"/>
    <n v="50390"/>
    <n v="32010"/>
    <n v="18380"/>
    <n v="537.6"/>
    <m/>
    <x v="69"/>
    <n v="18"/>
    <s v="18"/>
    <n v="32"/>
    <x v="0"/>
    <n v="0.84000000000000008"/>
    <n v="16.8"/>
    <s v="LA ARMENIA S.A."/>
    <n v="1013556"/>
    <s v="RAMIREZ BAEZ FIDEL RAMIRO"/>
    <x v="209"/>
  </r>
  <r>
    <n v="1002196339"/>
    <s v="UE01"/>
    <x v="2"/>
    <d v="1899-12-30T17:49:00"/>
    <x v="648"/>
    <s v=""/>
    <s v=""/>
    <n v="0"/>
    <n v="0"/>
    <s v="ZPRC"/>
    <s v="2500107895"/>
    <s v="P000032176"/>
    <n v="8002810111"/>
    <x v="47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24"/>
    <x v="24"/>
    <s v="100014929"/>
    <s v="YEPEZ PATRICIO"/>
    <s v="ZETT"/>
    <x v="30"/>
    <s v="4"/>
    <s v="Pallet Cortesia"/>
    <n v="0"/>
    <n v="0"/>
    <x v="0"/>
    <n v="49630"/>
    <n v="32020"/>
    <n v="17610"/>
    <n v="537.6"/>
    <m/>
    <x v="24"/>
    <n v="18"/>
    <s v="18"/>
    <n v="32"/>
    <x v="0"/>
    <n v="0.84000000000000008"/>
    <n v="16.8"/>
    <s v="LIDENORTI S.A."/>
    <n v="1013602"/>
    <s v="VILLEGAS PASQUEL RUBEN EDUARDO"/>
    <x v="30"/>
  </r>
  <r>
    <n v="1002196411"/>
    <s v="UE01"/>
    <x v="2"/>
    <d v="1899-12-30T17:52:00"/>
    <x v="649"/>
    <s v=""/>
    <s v=""/>
    <n v="0"/>
    <n v="0"/>
    <s v="ZPRC"/>
    <s v="2500107898"/>
    <s v="P000032187"/>
    <n v="8002810203"/>
    <x v="480"/>
    <x v="7"/>
    <x v="7"/>
    <n v="360"/>
    <s v="BOL"/>
    <s v="101633"/>
    <x v="15"/>
    <s v="803189"/>
    <s v="SACOS BODEGA LASSO"/>
    <x v="6"/>
    <s v="PANAMERICANA NORTE"/>
    <x v="6"/>
    <s v="O-Cotopaxi-Lasso"/>
    <n v="178"/>
    <x v="59"/>
    <x v="59"/>
    <s v="100014884"/>
    <s v="CADENA GERARDO"/>
    <s v="ZEMU"/>
    <x v="74"/>
    <s v="2"/>
    <s v="Sin Pallet"/>
    <n v="0"/>
    <n v="0"/>
    <x v="0"/>
    <n v="27080"/>
    <n v="18020"/>
    <n v="9060"/>
    <n v="248.4"/>
    <m/>
    <x v="57"/>
    <n v="18"/>
    <s v="18"/>
    <n v="18"/>
    <x v="0"/>
    <n v="0.69000000000000006"/>
    <n v="13.8"/>
    <s v="GLT LOGISTICS S.A."/>
    <n v="10000368"/>
    <s v="CERVANTES GORDILLO CONSUELO DEL PIL"/>
    <x v="74"/>
  </r>
  <r>
    <n v="1002196398"/>
    <s v="UE01"/>
    <x v="2"/>
    <d v="1899-12-30T17:57:00"/>
    <x v="650"/>
    <s v="9000802568"/>
    <s v="012-022-00314613"/>
    <n v="2433.6"/>
    <n v="2728.57"/>
    <s v="ZPVN"/>
    <s v="40563871"/>
    <s v="0000390200"/>
    <n v="8002810188"/>
    <x v="481"/>
    <x v="3"/>
    <x v="3"/>
    <n v="360"/>
    <s v="BOL"/>
    <s v="101701"/>
    <x v="164"/>
    <s v="800787"/>
    <s v="BODEGA ELECTRO VEAL"/>
    <x v="64"/>
    <s v="BODEGA ELECTRO VEAL / VIA A CHONE"/>
    <x v="113"/>
    <s v="O-Manabi-Flavioalfaro"/>
    <n v="345"/>
    <x v="14"/>
    <x v="14"/>
    <s v="100020316"/>
    <s v="TROYA DAVID"/>
    <s v="ZEMU"/>
    <x v="183"/>
    <s v="2"/>
    <s v="Sin Pallet"/>
    <n v="0"/>
    <n v="0"/>
    <x v="0"/>
    <n v="26880"/>
    <n v="18010"/>
    <n v="8870"/>
    <n v="334.8"/>
    <m/>
    <x v="14"/>
    <n v="18"/>
    <s v="18"/>
    <n v="18"/>
    <x v="0"/>
    <n v="0.93"/>
    <n v="18.600000000000001"/>
    <s v="OTAVALOTRUCKS S.A."/>
    <n v="1014339"/>
    <s v="NICOLALDE FLORES MILTON FABIAN"/>
    <x v="183"/>
  </r>
  <r>
    <n v="1002196426"/>
    <s v="UE01"/>
    <x v="2"/>
    <d v="1899-12-30T17:58:00"/>
    <x v="651"/>
    <s v="9000802569"/>
    <s v="012-022-00314614"/>
    <n v="3982.54"/>
    <n v="4465.24"/>
    <s v="ZPVN"/>
    <s v="40563715"/>
    <s v="0000389960"/>
    <n v="8002810224"/>
    <x v="482"/>
    <x v="2"/>
    <x v="2"/>
    <n v="31.49"/>
    <s v="T"/>
    <s v="102776"/>
    <x v="74"/>
    <s v="804808"/>
    <s v="GRANEL A&amp;P ASFALTOS Y PAVIMENTOS"/>
    <x v="27"/>
    <s v="VIA A KUMUCHI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800"/>
    <n v="31490"/>
    <n v="19310"/>
    <n v="455.35"/>
    <m/>
    <x v="73"/>
    <n v="18"/>
    <s v="18"/>
    <n v="31.49"/>
    <x v="0"/>
    <n v="14.46014607812004"/>
    <n v="14.46014607812004"/>
    <s v="J.V. TRANSPREMIUN CIA.LTDA"/>
    <n v="1013906"/>
    <s v="VALLEJOS VILLEGAS SAUL EDUARDO"/>
    <x v="108"/>
  </r>
  <r>
    <n v="1002196435"/>
    <s v="UE01"/>
    <x v="2"/>
    <d v="1899-12-30T18:02:00"/>
    <x v="652"/>
    <s v=""/>
    <s v=""/>
    <n v="0"/>
    <n v="0"/>
    <s v="ZPVN"/>
    <s v="40563874"/>
    <n v="390204"/>
    <n v="8002810233"/>
    <x v="483"/>
    <x v="3"/>
    <x v="3"/>
    <m/>
    <s v="BOL"/>
    <s v="101664"/>
    <x v="8"/>
    <s v="806723"/>
    <s v="MACAS JUAN BOSCO"/>
    <x v="17"/>
    <s v="VIA QUITO DIAGONAL GUERRERO"/>
    <x v="23"/>
    <s v="O-Pichincha-Mindo"/>
    <m/>
    <x v="107"/>
    <x v="107"/>
    <s v="10000354"/>
    <s v="HARO HARO JORDAN JOSUE"/>
    <s v="ZEMU"/>
    <x v="149"/>
    <s v="2"/>
    <s v="Sin Pallet"/>
    <n v="0"/>
    <n v="0"/>
    <x v="0"/>
    <n v="27110"/>
    <n v="18010"/>
    <n v="9100"/>
    <m/>
    <s v="regularizacion remplaza la guia ."/>
    <x v="105"/>
    <n v="18"/>
    <s v="18"/>
    <m/>
    <x v="0"/>
    <s v=""/>
    <s v=""/>
    <s v="TRIMPESAS S.A."/>
    <n v="1013275"/>
    <s v="HARO RUIZ SIXTO RIGOBERTO"/>
    <x v="149"/>
  </r>
  <r>
    <n v="1002196443"/>
    <s v="UE01"/>
    <x v="2"/>
    <d v="1899-12-30T18:08:00"/>
    <x v="653"/>
    <s v="9000802576"/>
    <s v="012-022-00314616"/>
    <n v="2287.17"/>
    <n v="2564.39"/>
    <s v="ZPVN"/>
    <s v="40563876"/>
    <s v="P000032190"/>
    <n v="8002810243"/>
    <x v="484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06"/>
    <x v="106"/>
    <s v="100014973"/>
    <s v="CUACES JOSE ANTONIO"/>
    <s v="ZEMU"/>
    <x v="185"/>
    <s v="2"/>
    <s v="Sin Pallet"/>
    <n v="0"/>
    <n v="0"/>
    <x v="0"/>
    <n v="27010"/>
    <n v="18050"/>
    <n v="8960"/>
    <n v="266.39999999999998"/>
    <m/>
    <x v="104"/>
    <n v="18"/>
    <s v="18"/>
    <n v="18"/>
    <x v="0"/>
    <n v="0.74"/>
    <n v="14.799999999999999"/>
    <s v="LA ARMENIA S.A."/>
    <n v="1021623"/>
    <s v="VILLARREAL HIGUERA FERNANDO SALVADO"/>
    <x v="185"/>
  </r>
  <r>
    <n v="1002196366"/>
    <s v="UE01"/>
    <x v="2"/>
    <d v="1899-12-30T18:11:00"/>
    <x v="654"/>
    <s v="9000802577"/>
    <s v="012-022-00314617"/>
    <n v="4371.2"/>
    <n v="4901.01"/>
    <s v="ZPVN"/>
    <s v="40563787"/>
    <s v="0000390178"/>
    <n v="8002810143"/>
    <x v="485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155"/>
    <x v="155"/>
    <s v="100015298"/>
    <s v="GUALSAQUI RAMIRO"/>
    <s v="ZETT"/>
    <x v="233"/>
    <s v="1"/>
    <s v="Con Pallet"/>
    <n v="0.05"/>
    <n v="32"/>
    <x v="0"/>
    <n v="50450"/>
    <n v="32090"/>
    <n v="18360"/>
    <n v="371.2"/>
    <m/>
    <x v="152"/>
    <n v="18"/>
    <s v="18"/>
    <n v="32"/>
    <x v="0"/>
    <n v="0.57999999999999996"/>
    <n v="11.6"/>
    <s v="SANJOPAS S.A."/>
    <n v="1013772"/>
    <s v="SIERRA HERRERA MARCELO EDUARDO"/>
    <x v="233"/>
  </r>
  <r>
    <n v="1002196382"/>
    <s v="UE01"/>
    <x v="2"/>
    <d v="1899-12-30T18:13:00"/>
    <x v="655"/>
    <s v=""/>
    <s v=""/>
    <n v="0"/>
    <n v="0"/>
    <s v="ZPRC"/>
    <s v="2500107891"/>
    <s v="0000390153"/>
    <n v="8002810163"/>
    <x v="486"/>
    <x v="5"/>
    <x v="5"/>
    <n v="12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3615"/>
    <n v="6015"/>
    <n v="7600"/>
    <n v="64.8"/>
    <m/>
    <x v="6"/>
    <n v="18"/>
    <s v="18"/>
    <n v="6"/>
    <x v="0"/>
    <n v="0.53999999999999992"/>
    <n v="10.799999999999999"/>
    <s v="TRANSPORTE PROPIO"/>
    <n v="1013241"/>
    <s v="COMPAÑÍA DE TRANSPORTE DE CARGA PES"/>
    <x v="81"/>
  </r>
  <r>
    <n v="1002196382"/>
    <s v="UE01"/>
    <x v="2"/>
    <d v="1899-12-30T18:13:00"/>
    <x v="656"/>
    <s v=""/>
    <s v=""/>
    <n v="0"/>
    <n v="0"/>
    <s v="ZPRC"/>
    <s v="2500107891"/>
    <s v="0000390152"/>
    <n v="8002810162"/>
    <x v="486"/>
    <x v="6"/>
    <x v="6"/>
    <n v="36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5645"/>
    <n v="18045"/>
    <n v="7600"/>
    <n v="194.4"/>
    <m/>
    <x v="6"/>
    <n v="18"/>
    <s v="18"/>
    <n v="18"/>
    <x v="0"/>
    <n v="0.54"/>
    <n v="10.8"/>
    <s v="TRANSPORTE PROPIO"/>
    <n v="1013241"/>
    <s v="COMPAÑÍA DE TRANSPORTE DE CARGA PES"/>
    <x v="81"/>
  </r>
  <r>
    <n v="1002196384"/>
    <s v="UE01"/>
    <x v="2"/>
    <d v="1899-12-30T18:15:00"/>
    <x v="657"/>
    <s v="9000802579"/>
    <s v="012-022-00314619"/>
    <n v="271.60000000000002"/>
    <n v="304.52"/>
    <s v="ZPVN"/>
    <s v="40563864"/>
    <s v="0000390194"/>
    <n v="8002810166"/>
    <x v="487"/>
    <x v="3"/>
    <x v="3"/>
    <n v="40"/>
    <s v="BOL"/>
    <s v="102270"/>
    <x v="39"/>
    <s v="803356"/>
    <s v="BODEGA SIMON PLATA TORRES"/>
    <x v="22"/>
    <s v="OLMEDO 407 Y SAN JOSE OBRERO"/>
    <x v="32"/>
    <s v="O-Esmeraldas-Esmeraldas"/>
    <m/>
    <x v="149"/>
    <x v="149"/>
    <s v="10005661"/>
    <s v="PUPIALES ARELLANO CARLOS ANDRES"/>
    <s v="ZEMT"/>
    <x v="223"/>
    <s v="2"/>
    <s v="Sin Pallet"/>
    <n v="0"/>
    <n v="0"/>
    <x v="0"/>
    <n v="9840"/>
    <n v="2000"/>
    <n v="7840"/>
    <n v="42.4"/>
    <m/>
    <x v="146"/>
    <n v="18"/>
    <s v="18"/>
    <n v="2"/>
    <x v="0"/>
    <n v="1.06"/>
    <n v="21.2"/>
    <s v="LA ARMENIA"/>
    <n v="10005628"/>
    <s v="PUPIALES URRESTA GUSTAVO"/>
    <x v="223"/>
  </r>
  <r>
    <n v="1002196384"/>
    <s v="UE01"/>
    <x v="2"/>
    <d v="1899-12-30T18:15:00"/>
    <x v="658"/>
    <s v="9000802578"/>
    <s v="012-022-00314618"/>
    <n v="3110.8"/>
    <n v="3487.85"/>
    <s v="ZPVN"/>
    <s v="40563865"/>
    <s v="0000390193"/>
    <n v="8002810165"/>
    <x v="487"/>
    <x v="4"/>
    <x v="4"/>
    <n v="440"/>
    <s v="BOL"/>
    <s v="102270"/>
    <x v="39"/>
    <s v="803357"/>
    <s v="BODEGA 2 CALDERON"/>
    <x v="22"/>
    <s v="CALDERON Y PEDRO VICENTE MALDONADO"/>
    <x v="32"/>
    <s v="O-Esmeraldas-Esmeraldas"/>
    <n v="388"/>
    <x v="149"/>
    <x v="149"/>
    <s v="10005661"/>
    <s v="PUPIALES ARELLANO CARLOS ANDRES"/>
    <s v="ZEMT"/>
    <x v="223"/>
    <s v="2"/>
    <s v="Sin Pallet"/>
    <n v="0"/>
    <n v="0"/>
    <x v="0"/>
    <n v="29840"/>
    <n v="22000"/>
    <n v="7840"/>
    <n v="466.4"/>
    <m/>
    <x v="146"/>
    <n v="18"/>
    <s v="18"/>
    <n v="22"/>
    <x v="0"/>
    <n v="1.06"/>
    <n v="21.2"/>
    <s v="LA ARMENIA"/>
    <n v="10005628"/>
    <s v="PUPIALES URRESTA GUSTAVO"/>
    <x v="223"/>
  </r>
  <r>
    <n v="1002196416"/>
    <s v="UE01"/>
    <x v="2"/>
    <d v="1899-12-30T18:17:00"/>
    <x v="659"/>
    <s v=""/>
    <s v=""/>
    <n v="0"/>
    <n v="0"/>
    <s v="ZPRC"/>
    <s v="2500107896"/>
    <s v="P000032177"/>
    <n v="8002810210"/>
    <x v="48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21489"/>
    <s v="MONTEROS ESTEBAN"/>
    <s v="ZETT"/>
    <x v="115"/>
    <s v="4"/>
    <s v="Pallet Cortesia"/>
    <n v="0"/>
    <n v="0"/>
    <x v="0"/>
    <n v="49490"/>
    <n v="32030"/>
    <n v="17460"/>
    <n v="537.6"/>
    <m/>
    <x v="82"/>
    <n v="18"/>
    <s v="18"/>
    <n v="32"/>
    <x v="0"/>
    <n v="0.84000000000000008"/>
    <n v="16.8"/>
    <s v="TRANSSJQ S.A."/>
    <n v="1013799"/>
    <s v="MONTEROS REYES ROBERTH ESTEBAN"/>
    <x v="115"/>
  </r>
  <r>
    <n v="1002196385"/>
    <s v="UE01"/>
    <x v="2"/>
    <d v="1899-12-30T18:22:00"/>
    <x v="660"/>
    <s v="9000802583"/>
    <s v="012-022-00314620"/>
    <n v="3226.61"/>
    <n v="3617.69"/>
    <s v="ZPVN"/>
    <s v="40563867"/>
    <s v="P000032186"/>
    <n v="8002810167"/>
    <x v="489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56"/>
    <x v="156"/>
    <s v="100020578"/>
    <s v="TAIMAL MAYKOL"/>
    <s v="ZEMT"/>
    <x v="234"/>
    <s v="1"/>
    <s v="Con Pallet"/>
    <n v="0.05"/>
    <n v="24"/>
    <x v="0"/>
    <n v="39990"/>
    <n v="24060"/>
    <n v="15930"/>
    <n v="264"/>
    <m/>
    <x v="153"/>
    <n v="18"/>
    <s v="18"/>
    <n v="24"/>
    <x v="0"/>
    <n v="0.55000000000000004"/>
    <n v="11"/>
    <s v="SILOGTER S.A."/>
    <n v="1021996"/>
    <s v="FRANCO VEGA SANDRO MARCELO"/>
    <x v="234"/>
  </r>
  <r>
    <n v="1002196451"/>
    <s v="UE01"/>
    <x v="2"/>
    <d v="1899-12-30T18:25:00"/>
    <x v="661"/>
    <s v="9000802584"/>
    <s v="012-022-00314621"/>
    <n v="3732.6"/>
    <n v="4185.01"/>
    <s v="ZPVN"/>
    <s v="40563788"/>
    <s v="0000390109"/>
    <n v="8002810255"/>
    <x v="490"/>
    <x v="8"/>
    <x v="8"/>
    <n v="31.52"/>
    <s v="T"/>
    <s v="101628"/>
    <x v="13"/>
    <s v="804816"/>
    <s v="GRANEL HORMIGONERA JCV CAYAMBE"/>
    <x v="19"/>
    <s v="PANAMERICANA VIA CAYAMBE TABACUNDO"/>
    <x v="50"/>
    <s v="O-Pichincha-Cayambe"/>
    <n v="40"/>
    <x v="80"/>
    <x v="80"/>
    <s v="100015157"/>
    <s v="TOCAGON CESAR"/>
    <s v="ZECI"/>
    <x v="105"/>
    <s v="2"/>
    <s v="Sin Pallet"/>
    <n v="0"/>
    <n v="0"/>
    <x v="0"/>
    <n v="50840"/>
    <n v="31520"/>
    <n v="19320"/>
    <n v="157.91999999999999"/>
    <m/>
    <x v="78"/>
    <n v="18"/>
    <s v="18"/>
    <n v="31.52"/>
    <x v="0"/>
    <n v="5.0101522842639588"/>
    <n v="5.0101522842639588"/>
    <s v="CASTRO HERMANOS S.A."/>
    <n v="1013576"/>
    <s v="CASTRO SALGADO LUCIO OSWALDO"/>
    <x v="105"/>
  </r>
  <r>
    <n v="1002196456"/>
    <s v="UE01"/>
    <x v="2"/>
    <d v="1899-12-30T18:28:00"/>
    <x v="662"/>
    <s v="9000802586"/>
    <s v="012-022-00314623"/>
    <n v="767.12"/>
    <n v="860.1"/>
    <s v="ZPVN"/>
    <s v="40563883"/>
    <s v="P000032192"/>
    <n v="8002810262"/>
    <x v="491"/>
    <x v="7"/>
    <x v="7"/>
    <n v="120"/>
    <s v="BOL"/>
    <s v="101680"/>
    <x v="12"/>
    <s v="801411"/>
    <s v="BLOQUERA SALCEDO"/>
    <x v="4"/>
    <s v="VIA SALCEDO PANAMERICANA ANTES DE S"/>
    <x v="4"/>
    <s v="O-Cotopaxi-Salcedo"/>
    <m/>
    <x v="33"/>
    <x v="33"/>
    <s v="100014931"/>
    <s v="VACA GALO"/>
    <s v="ZEMU"/>
    <x v="40"/>
    <s v="2"/>
    <s v="Sin Pallet"/>
    <n v="0"/>
    <n v="0"/>
    <x v="0"/>
    <n v="10511.666999999999"/>
    <n v="6016.6670000000004"/>
    <n v="4495"/>
    <n v="91.2"/>
    <m/>
    <x v="31"/>
    <n v="18"/>
    <s v="18"/>
    <n v="6"/>
    <x v="0"/>
    <n v="0.76"/>
    <n v="15.200000000000001"/>
    <s v="TRANSPORTE PESADO CIAPRUTE S.A."/>
    <n v="1022019"/>
    <s v="ENRIQUEZ LARA ORLANDO DANILO"/>
    <x v="40"/>
  </r>
  <r>
    <n v="1002196456"/>
    <s v="UE01"/>
    <x v="2"/>
    <d v="1899-12-30T18:28:00"/>
    <x v="663"/>
    <s v="9000802585"/>
    <s v="012-022-00314622"/>
    <n v="1524.78"/>
    <n v="1709.59"/>
    <s v="ZPVN"/>
    <s v="40563882"/>
    <s v="P000032191"/>
    <n v="8002810261"/>
    <x v="491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33"/>
    <x v="33"/>
    <s v="100014931"/>
    <s v="VACA GALO"/>
    <s v="ZEMU"/>
    <x v="40"/>
    <s v="2"/>
    <s v="Sin Pallet"/>
    <n v="0"/>
    <n v="0"/>
    <x v="0"/>
    <n v="16528.332999999999"/>
    <n v="12033.333000000001"/>
    <n v="4495"/>
    <n v="182.4"/>
    <m/>
    <x v="31"/>
    <n v="18"/>
    <s v="18"/>
    <n v="12"/>
    <x v="0"/>
    <n v="0.76"/>
    <n v="15.200000000000001"/>
    <s v="TRANSPORTE PESADO CIAPRUTE S.A."/>
    <n v="1022019"/>
    <s v="ENRIQUEZ LARA ORLANDO DANILO"/>
    <x v="40"/>
  </r>
  <r>
    <n v="1002196481"/>
    <s v="UE01"/>
    <x v="2"/>
    <d v="1899-12-30T18:32:00"/>
    <x v="664"/>
    <s v="9000802589"/>
    <s v="012-022-00314625"/>
    <n v="800.4"/>
    <n v="897.42"/>
    <s v="ZPVN"/>
    <s v="40563893"/>
    <s v="0000390225"/>
    <n v="8002810295"/>
    <x v="492"/>
    <x v="7"/>
    <x v="7"/>
    <n v="120"/>
    <s v="BOL"/>
    <s v="102216"/>
    <x v="166"/>
    <s v="803127"/>
    <s v="BODEGA PRINCIPAL"/>
    <x v="7"/>
    <s v="GALO PLAZA S/N JUNTO A ESTADIO"/>
    <x v="7"/>
    <s v="O-Tungurahua-Sanpedrodepelileo"/>
    <m/>
    <x v="50"/>
    <x v="50"/>
    <s v="10007864"/>
    <s v="AREVALO AYALA MANUEL ARCESIO"/>
    <s v="ZEMU"/>
    <x v="65"/>
    <s v="2"/>
    <s v="Sin Pallet"/>
    <n v="0"/>
    <n v="0"/>
    <x v="0"/>
    <n v="10606.666999999999"/>
    <n v="6016.6670000000004"/>
    <n v="4590"/>
    <n v="112.8"/>
    <m/>
    <x v="48"/>
    <n v="18"/>
    <s v="18"/>
    <n v="6"/>
    <x v="0"/>
    <n v="0.94"/>
    <n v="18.8"/>
    <s v="TRIMPESAS S.A."/>
    <n v="1013766"/>
    <s v="MORALES RUIZ EDGAR MAURICIO"/>
    <x v="65"/>
  </r>
  <r>
    <n v="1002196481"/>
    <s v="UE01"/>
    <x v="2"/>
    <d v="1899-12-30T18:32:00"/>
    <x v="665"/>
    <s v="9000802588"/>
    <s v="012-022-00314624"/>
    <n v="1591.2"/>
    <n v="1784.06"/>
    <s v="ZPVN"/>
    <s v="40563893"/>
    <s v="0000390224"/>
    <n v="8002810296"/>
    <x v="492"/>
    <x v="6"/>
    <x v="6"/>
    <n v="240"/>
    <s v="BOL"/>
    <s v="102216"/>
    <x v="166"/>
    <s v="803127"/>
    <s v="BODEGA PRINCIPAL"/>
    <x v="7"/>
    <s v="GALO PLAZA S/N JUNTO A ESTADIO"/>
    <x v="7"/>
    <s v="O-Tungurahua-Sanpedrodepelileo"/>
    <n v="261"/>
    <x v="50"/>
    <x v="50"/>
    <s v="10007864"/>
    <s v="AREVALO AYALA MANUEL ARCESIO"/>
    <s v="ZEMU"/>
    <x v="65"/>
    <s v="2"/>
    <s v="Sin Pallet"/>
    <n v="0"/>
    <n v="0"/>
    <x v="0"/>
    <n v="16623.332999999999"/>
    <n v="12033.333000000001"/>
    <n v="4590"/>
    <n v="225.6"/>
    <m/>
    <x v="48"/>
    <n v="18"/>
    <s v="18"/>
    <n v="12"/>
    <x v="0"/>
    <n v="0.94"/>
    <n v="18.8"/>
    <s v="TRIMPESAS S.A."/>
    <n v="1013766"/>
    <s v="MORALES RUIZ EDGAR MAURICIO"/>
    <x v="65"/>
  </r>
  <r>
    <n v="1002196434"/>
    <s v="UE01"/>
    <x v="2"/>
    <d v="1899-12-30T18:44:00"/>
    <x v="666"/>
    <s v="9000802592"/>
    <s v="012-022-00314626"/>
    <n v="3897.6"/>
    <n v="4370.01"/>
    <s v="ZPVN"/>
    <s v="40563875"/>
    <s v="0000390207"/>
    <n v="8002810232"/>
    <x v="493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156"/>
    <x v="156"/>
    <s v="100014984"/>
    <s v="DIAZ WALTER"/>
    <s v="ZETT"/>
    <x v="235"/>
    <s v="1"/>
    <s v="Con Pallet"/>
    <n v="0.05"/>
    <n v="32"/>
    <x v="0"/>
    <n v="49570"/>
    <n v="32060"/>
    <n v="17510"/>
    <n v="537.6"/>
    <m/>
    <x v="153"/>
    <n v="18"/>
    <s v="18"/>
    <n v="32"/>
    <x v="0"/>
    <n v="0.84000000000000008"/>
    <n v="16.8"/>
    <s v="LIDENORTI S.A."/>
    <n v="1021996"/>
    <s v="FRANCO VEGA SANDRO MARCELO"/>
    <x v="235"/>
  </r>
  <r>
    <n v="1002196474"/>
    <s v="UE01"/>
    <x v="2"/>
    <d v="1899-12-30T18:48:00"/>
    <x v="667"/>
    <s v="9000802594"/>
    <s v="012-022-00314627"/>
    <n v="3853.07"/>
    <n v="4320.09"/>
    <s v="ZPVN"/>
    <s v="40563679"/>
    <s v="0000389948"/>
    <n v="8002810286"/>
    <x v="494"/>
    <x v="8"/>
    <x v="8"/>
    <n v="31.58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790"/>
    <n v="31580"/>
    <n v="18210"/>
    <n v="111.16"/>
    <m/>
    <x v="28"/>
    <n v="18"/>
    <s v="18"/>
    <n v="31.58"/>
    <x v="0"/>
    <n v="3.519949335022166"/>
    <n v="3.519949335022166"/>
    <s v="TRANSALMEIDA CIA."/>
    <n v="1013966"/>
    <s v="ALMEIDA CHICAIZA MIGUEL ANGEL"/>
    <x v="58"/>
  </r>
  <r>
    <n v="1002196527"/>
    <s v="UE01"/>
    <x v="2"/>
    <d v="1899-12-30T18:51:00"/>
    <x v="668"/>
    <s v="9000802595"/>
    <s v="012-022-00314628"/>
    <n v="4204.8"/>
    <n v="4714.45"/>
    <s v="ZPVN"/>
    <s v="40563859"/>
    <s v="P000032183"/>
    <n v="8002810348"/>
    <x v="495"/>
    <x v="6"/>
    <x v="6"/>
    <n v="640"/>
    <s v="BOL"/>
    <s v="101567"/>
    <x v="143"/>
    <s v="801476"/>
    <s v="BODEGA RIOBAMBA"/>
    <x v="14"/>
    <s v="AV CORDOVEZ 3358 Y AV DE LOS HEROES"/>
    <x v="18"/>
    <s v="O-Chimborazo-Riobamba"/>
    <n v="303"/>
    <x v="147"/>
    <x v="147"/>
    <s v="100014954"/>
    <s v="NAVARRO FRANKLIN"/>
    <s v="ZETT"/>
    <x v="221"/>
    <s v="2"/>
    <s v="Sin Pallet"/>
    <n v="0"/>
    <n v="0"/>
    <x v="0"/>
    <n v="50170"/>
    <n v="32100"/>
    <n v="18070"/>
    <n v="710.4"/>
    <m/>
    <x v="144"/>
    <n v="18"/>
    <s v="18"/>
    <n v="32"/>
    <x v="0"/>
    <n v="1.1099999999999999"/>
    <n v="22.2"/>
    <s v="TRANSPORTE PROPIO"/>
    <n v="1013642"/>
    <s v="ESPINOZA PAREDES ANGEL POLIVIO"/>
    <x v="221"/>
  </r>
  <r>
    <n v="1002196478"/>
    <s v="UE01"/>
    <x v="2"/>
    <d v="1899-12-30T18:56:00"/>
    <x v="669"/>
    <s v="9000802597"/>
    <s v="012-022-00314630"/>
    <n v="996.8"/>
    <n v="1117.6199999999999"/>
    <s v="ZPVN"/>
    <s v="40563885"/>
    <s v="0000390212"/>
    <n v="8002810291"/>
    <x v="496"/>
    <x v="3"/>
    <x v="3"/>
    <n v="160"/>
    <s v="BOL"/>
    <s v="101664"/>
    <x v="8"/>
    <s v="800658"/>
    <s v="JAIME RONQUILLO"/>
    <x v="22"/>
    <s v="JAIME RONQUILLO, AV 9 DE OCTUBRE"/>
    <x v="32"/>
    <s v="O-Esmeraldas-Esmeraldas"/>
    <m/>
    <x v="136"/>
    <x v="136"/>
    <s v="100016550"/>
    <s v="JACOME ARTURO"/>
    <s v="ZEMU"/>
    <x v="194"/>
    <s v="2"/>
    <s v="Sin Pallet"/>
    <n v="0"/>
    <n v="0"/>
    <x v="0"/>
    <n v="12600"/>
    <n v="8000"/>
    <n v="4600"/>
    <n v="169.6"/>
    <m/>
    <x v="134"/>
    <n v="18"/>
    <s v="18"/>
    <n v="8"/>
    <x v="0"/>
    <n v="1.06"/>
    <n v="21.2"/>
    <s v="LIDENORTI S.A."/>
    <n v="1014323"/>
    <s v="JACOME AGUIRRE CARLOS ARTURO"/>
    <x v="194"/>
  </r>
  <r>
    <n v="1002196478"/>
    <s v="UE01"/>
    <x v="2"/>
    <d v="1899-12-30T18:56:00"/>
    <x v="670"/>
    <s v="9000802596"/>
    <s v="012-022-00314629"/>
    <n v="1296"/>
    <n v="1453.08"/>
    <s v="ZPVN"/>
    <s v="40563881"/>
    <s v="0000390211"/>
    <n v="8002810290"/>
    <x v="496"/>
    <x v="4"/>
    <x v="4"/>
    <n v="200"/>
    <s v="BOL"/>
    <s v="101664"/>
    <x v="8"/>
    <s v="800658"/>
    <s v="JAIME RONQUILLO"/>
    <x v="22"/>
    <s v="JAIME RONQUILLO, AV 9 DE OCTUBRE"/>
    <x v="32"/>
    <s v="O-Esmeraldas-Esmeraldas"/>
    <n v="388"/>
    <x v="136"/>
    <x v="136"/>
    <s v="100016550"/>
    <s v="JACOME ARTURO"/>
    <s v="ZEMU"/>
    <x v="194"/>
    <s v="2"/>
    <s v="Sin Pallet"/>
    <n v="0"/>
    <n v="0"/>
    <x v="0"/>
    <n v="14600"/>
    <n v="10000"/>
    <n v="4600"/>
    <n v="212"/>
    <m/>
    <x v="134"/>
    <n v="18"/>
    <s v="18"/>
    <n v="10"/>
    <x v="0"/>
    <n v="1.06"/>
    <n v="21.2"/>
    <s v="LIDENORTI S.A."/>
    <n v="1014323"/>
    <s v="JACOME AGUIRRE CARLOS ARTURO"/>
    <x v="194"/>
  </r>
  <r>
    <n v="1002196437"/>
    <s v="UE01"/>
    <x v="2"/>
    <d v="1899-12-30T19:03:00"/>
    <x v="671"/>
    <s v="9000802517"/>
    <s v="013-020-00047732"/>
    <n v="4166.9399999999996"/>
    <n v="4672"/>
    <s v="ZPDF"/>
    <s v="70176395"/>
    <s v="0000390174"/>
    <n v="8002810235"/>
    <x v="497"/>
    <x v="3"/>
    <x v="3"/>
    <n v="640"/>
    <s v="BOL"/>
    <s v="103778"/>
    <x v="72"/>
    <s v="805475"/>
    <s v="FERROLAGO"/>
    <x v="36"/>
    <s v="VIA A QUITO BARRIO EL PORTAL"/>
    <x v="55"/>
    <s v="O-Sucumbios-Lagoagrio"/>
    <n v="469"/>
    <x v="75"/>
    <x v="75"/>
    <s v="100014926"/>
    <s v="LATACUMBA LUIS"/>
    <s v="ZETT"/>
    <x v="236"/>
    <s v="1"/>
    <s v="Con Pallet"/>
    <n v="0.05"/>
    <n v="32"/>
    <x v="0"/>
    <n v="50480"/>
    <n v="32040"/>
    <n v="18440"/>
    <n v="889.6"/>
    <m/>
    <x v="73"/>
    <n v="18"/>
    <s v="18"/>
    <n v="32"/>
    <x v="0"/>
    <n v="1.3900000000000001"/>
    <n v="27.8"/>
    <s v="J.V. TRANSPREMIUN CIA.LTDA"/>
    <n v="1013906"/>
    <s v="VALLEJOS VILLEGAS SAUL EDUARDO"/>
    <x v="236"/>
  </r>
  <r>
    <n v="1002196438"/>
    <s v="UE01"/>
    <x v="2"/>
    <d v="1899-12-30T19:17:00"/>
    <x v="672"/>
    <s v="9000802601"/>
    <s v="012-022-00314632"/>
    <n v="2192"/>
    <n v="2457.6799999999998"/>
    <s v="ZPVN"/>
    <s v="40563861"/>
    <s v="P000032185"/>
    <n v="8002810236"/>
    <x v="498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m/>
    <x v="137"/>
    <x v="137"/>
    <s v="100014983"/>
    <s v="GUEVARA DIEGO"/>
    <s v="ZETT"/>
    <x v="196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  <n v="1013256"/>
    <s v="NARVAEZ VILLACIS BLADIMIR EDGARDO"/>
    <x v="196"/>
  </r>
  <r>
    <n v="1002196438"/>
    <s v="UE01"/>
    <x v="2"/>
    <d v="1899-12-30T19:17:00"/>
    <x v="673"/>
    <s v="9000802600"/>
    <s v="012-022-00314631"/>
    <n v="2278.4"/>
    <n v="2554.56"/>
    <s v="ZPVN"/>
    <s v="40563860"/>
    <s v="P000032184"/>
    <n v="8002810237"/>
    <x v="498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137"/>
    <x v="137"/>
    <s v="100014983"/>
    <s v="GUEVARA DIEGO"/>
    <s v="ZETT"/>
    <x v="196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  <n v="1013256"/>
    <s v="NARVAEZ VILLACIS BLADIMIR EDGARDO"/>
    <x v="196"/>
  </r>
  <r>
    <n v="1002196387"/>
    <s v="UE01"/>
    <x v="2"/>
    <d v="1899-12-30T19:18:00"/>
    <x v="674"/>
    <s v="9000802606"/>
    <s v="012-022-00314636"/>
    <n v="509.6"/>
    <n v="571.36"/>
    <s v="ZPVN"/>
    <s v="40563854"/>
    <s v="0000390190"/>
    <n v="8002810172"/>
    <x v="499"/>
    <x v="3"/>
    <x v="3"/>
    <n v="80"/>
    <s v="BOL"/>
    <s v="101664"/>
    <x v="8"/>
    <s v="810736"/>
    <s v="PORTILLA LUIS"/>
    <x v="35"/>
    <s v="AV UNIDAD NACIONAL S/N Y ORIENTAL"/>
    <x v="53"/>
    <s v="O-Sucumbios-Shushufindi"/>
    <m/>
    <x v="20"/>
    <x v="20"/>
    <s v="100015045"/>
    <s v="MORAN JOSE"/>
    <s v="ZEMT"/>
    <x v="25"/>
    <s v="2"/>
    <s v="Sin Pallet"/>
    <n v="0"/>
    <n v="0"/>
    <x v="0"/>
    <n v="7949.1670000000004"/>
    <n v="4001.6669999999999"/>
    <n v="3947.5"/>
    <n v="99.2"/>
    <m/>
    <x v="20"/>
    <n v="18"/>
    <s v="18"/>
    <n v="4"/>
    <x v="0"/>
    <n v="1.24"/>
    <n v="24.8"/>
    <s v="TRANSSJQ S.A."/>
    <n v="1016455"/>
    <s v="MEDIAVILLA VALENZUELA MILTON SANTIA"/>
    <x v="25"/>
  </r>
  <r>
    <n v="1002196387"/>
    <s v="UE01"/>
    <x v="2"/>
    <d v="1899-12-30T19:18:00"/>
    <x v="675"/>
    <s v="9000802603"/>
    <s v="012-022-00314633"/>
    <n v="764.4"/>
    <n v="857.05"/>
    <s v="ZPVN"/>
    <s v="40563862"/>
    <s v="0000390189"/>
    <n v="8002810171"/>
    <x v="499"/>
    <x v="3"/>
    <x v="3"/>
    <n v="120"/>
    <s v="BOL"/>
    <s v="101664"/>
    <x v="8"/>
    <s v="804613"/>
    <s v="RIZZO FELIX ROSALVA BANESA"/>
    <x v="35"/>
    <s v="AV UNIDAD NACIONAL Y EVA PERON"/>
    <x v="53"/>
    <s v="O-Sucumbios-Shushufindi"/>
    <m/>
    <x v="20"/>
    <x v="20"/>
    <s v="100015045"/>
    <s v="MORAN JOSE"/>
    <s v="ZEMT"/>
    <x v="25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  <n v="1016455"/>
    <s v="MEDIAVILLA VALENZUELA MILTON SANTIA"/>
    <x v="25"/>
  </r>
  <r>
    <n v="1002196387"/>
    <s v="UE01"/>
    <x v="2"/>
    <d v="1899-12-30T19:18:00"/>
    <x v="676"/>
    <s v="9000802604"/>
    <s v="012-022-00314634"/>
    <n v="794.4"/>
    <n v="890.69"/>
    <s v="ZPVN"/>
    <s v="40563854"/>
    <s v="0000390188"/>
    <n v="8002810169"/>
    <x v="499"/>
    <x v="4"/>
    <x v="4"/>
    <n v="120"/>
    <s v="BOL"/>
    <s v="101664"/>
    <x v="8"/>
    <s v="810736"/>
    <s v="PORTILLA LUIS"/>
    <x v="35"/>
    <s v="AV UNIDAD NACIONAL S/N Y ORIENTAL"/>
    <x v="53"/>
    <s v="O-Sucumbios-Shushufindi"/>
    <m/>
    <x v="20"/>
    <x v="20"/>
    <s v="100015045"/>
    <s v="MORAN JOSE"/>
    <s v="ZEMT"/>
    <x v="25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  <n v="1016455"/>
    <s v="MEDIAVILLA VALENZUELA MILTON SANTIA"/>
    <x v="25"/>
  </r>
  <r>
    <n v="1002196387"/>
    <s v="UE01"/>
    <x v="2"/>
    <d v="1899-12-30T19:18:00"/>
    <x v="677"/>
    <s v="9000802605"/>
    <s v="012-022-00314635"/>
    <n v="1059.2"/>
    <n v="1187.58"/>
    <s v="ZPVN"/>
    <s v="40563862"/>
    <s v="0000390187"/>
    <n v="8002810170"/>
    <x v="499"/>
    <x v="4"/>
    <x v="4"/>
    <n v="160"/>
    <s v="BOL"/>
    <s v="101664"/>
    <x v="8"/>
    <s v="804613"/>
    <s v="RIZZO FELIX ROSALVA BANESA"/>
    <x v="35"/>
    <s v="AV UNIDAD NACIONAL Y EVA PERON"/>
    <x v="53"/>
    <s v="O-Sucumbios-Shushufindi"/>
    <n v="385"/>
    <x v="20"/>
    <x v="20"/>
    <s v="100015045"/>
    <s v="MORAN JOSE"/>
    <s v="ZEMT"/>
    <x v="25"/>
    <s v="2"/>
    <s v="Sin Pallet"/>
    <n v="0"/>
    <n v="0"/>
    <x v="0"/>
    <n v="11950.833000000001"/>
    <n v="8003.3329999999996"/>
    <n v="3947.5"/>
    <n v="198.4"/>
    <m/>
    <x v="20"/>
    <n v="18"/>
    <s v="18"/>
    <n v="8"/>
    <x v="0"/>
    <n v="1.24"/>
    <n v="24.8"/>
    <s v="TRANSSJQ S.A."/>
    <n v="1016455"/>
    <s v="MEDIAVILLA VALENZUELA MILTON SANTIA"/>
    <x v="25"/>
  </r>
  <r>
    <n v="1002196530"/>
    <s v="UE01"/>
    <x v="2"/>
    <d v="1899-12-30T19:21:00"/>
    <x v="678"/>
    <s v="9000802609"/>
    <s v="012-022-00314638"/>
    <n v="557.6"/>
    <n v="625.17999999999995"/>
    <s v="ZPVN"/>
    <s v="40563902"/>
    <s v="P000032199"/>
    <n v="8002810353"/>
    <x v="500"/>
    <x v="7"/>
    <x v="7"/>
    <n v="80"/>
    <s v="BOL"/>
    <s v="102835"/>
    <x v="102"/>
    <s v="803600"/>
    <s v="FERRICENTRO CAMAL"/>
    <x v="8"/>
    <s v="PANAMERICANA Y CALLE DEL ROCIO"/>
    <x v="8"/>
    <s v="O-Imbabura-Otavalo"/>
    <m/>
    <x v="6"/>
    <x v="6"/>
    <s v="100017268"/>
    <s v="RUIZ JUAN CARLOS"/>
    <s v="ZETT"/>
    <x v="237"/>
    <s v="1"/>
    <s v="Con Pallet"/>
    <n v="0.05"/>
    <n v="4"/>
    <x v="0"/>
    <n v="12742.5"/>
    <n v="4012.5"/>
    <n v="8730"/>
    <n v="7.2"/>
    <m/>
    <x v="6"/>
    <n v="18"/>
    <s v="18"/>
    <n v="4"/>
    <x v="0"/>
    <n v="0.09"/>
    <n v="1.8"/>
    <s v="TRANSPORTE PROPIO"/>
    <n v="1013241"/>
    <s v="COMPAÑÍA DE TRANSPORTE DE CARGA PES"/>
    <x v="237"/>
  </r>
  <r>
    <n v="1002196530"/>
    <s v="UE01"/>
    <x v="2"/>
    <d v="1899-12-30T19:21:00"/>
    <x v="679"/>
    <s v="9000802608"/>
    <s v="012-022-00314637"/>
    <n v="3864"/>
    <n v="4332.34"/>
    <s v="ZPVN"/>
    <s v="40563901"/>
    <s v="P000032198"/>
    <n v="8002810352"/>
    <x v="500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6"/>
    <x v="6"/>
    <s v="100017268"/>
    <s v="RUIZ JUAN CARLOS"/>
    <s v="ZETT"/>
    <x v="237"/>
    <s v="1"/>
    <s v="Con Pallet"/>
    <n v="0.05"/>
    <n v="28"/>
    <x v="0"/>
    <n v="36817.5"/>
    <n v="28087.5"/>
    <n v="8730"/>
    <n v="50.4"/>
    <m/>
    <x v="6"/>
    <n v="18"/>
    <s v="18"/>
    <n v="28"/>
    <x v="0"/>
    <n v="0.09"/>
    <n v="1.8"/>
    <s v="TRANSPORTE PROPIO"/>
    <n v="1013241"/>
    <s v="COMPAÑÍA DE TRANSPORTE DE CARGA PES"/>
    <x v="237"/>
  </r>
  <r>
    <n v="1002196488"/>
    <s v="UE01"/>
    <x v="2"/>
    <d v="1899-12-30T19:24:00"/>
    <x v="680"/>
    <s v="9000802610"/>
    <s v="012-022-00314639"/>
    <n v="3173.83"/>
    <n v="3558.52"/>
    <s v="ZPVN"/>
    <s v="40561563"/>
    <s v="0000387209"/>
    <n v="8002810304"/>
    <x v="501"/>
    <x v="8"/>
    <x v="8"/>
    <n v="31.28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870"/>
    <n v="31280"/>
    <n v="18590"/>
    <n v="0"/>
    <m/>
    <x v="3"/>
    <n v="18"/>
    <s v="18"/>
    <n v="31.28"/>
    <x v="0"/>
    <n v="0"/>
    <n v="0"/>
    <s v="XAVIER VALENZUELA"/>
    <n v="1014416"/>
    <s v="VALENZUELA DIAZ PATRICIO XAVIER"/>
    <x v="32"/>
  </r>
  <r>
    <n v="1002196535"/>
    <s v="UE01"/>
    <x v="2"/>
    <d v="1899-12-30T19:32:00"/>
    <x v="681"/>
    <s v="9000802615"/>
    <s v="012-022-00314640"/>
    <n v="2923.2"/>
    <n v="3277.51"/>
    <s v="ZPVN"/>
    <s v="40563894"/>
    <s v="0000390227"/>
    <n v="8002810358"/>
    <x v="502"/>
    <x v="3"/>
    <x v="3"/>
    <n v="480"/>
    <s v="BOL"/>
    <s v="101664"/>
    <x v="8"/>
    <s v="803456"/>
    <s v="JANETH ROCIO PEÑA ALDIAN"/>
    <x v="41"/>
    <s v="AV. SIMON PLATA TORRES / BYPASS"/>
    <x v="64"/>
    <s v="O-SantoDomingo-LaCondordia"/>
    <n v="233"/>
    <x v="157"/>
    <x v="157"/>
    <s v="100019188"/>
    <s v="SUAREZ ALEX"/>
    <s v="ZEMT"/>
    <x v="238"/>
    <s v="2"/>
    <s v="Sin Pallet"/>
    <n v="0"/>
    <n v="0"/>
    <x v="0"/>
    <n v="39440"/>
    <n v="24050"/>
    <n v="15390"/>
    <n v="369.6"/>
    <m/>
    <x v="154"/>
    <n v="18"/>
    <s v="18"/>
    <n v="24"/>
    <x v="0"/>
    <n v="0.77"/>
    <n v="15.4"/>
    <s v="LA ARMENIA S.A."/>
    <n v="1013571"/>
    <s v="BENAVIDES BAEZ RODRIGO NEPTALI"/>
    <x v="238"/>
  </r>
  <r>
    <n v="1002196564"/>
    <s v="UE01"/>
    <x v="2"/>
    <d v="1899-12-30T19:34:00"/>
    <x v="682"/>
    <s v="9000802616"/>
    <s v="012-022-00314641"/>
    <n v="4332.04"/>
    <n v="4857.1099999999997"/>
    <s v="ZPVN"/>
    <s v="40563769"/>
    <s v="0000390066"/>
    <n v="8002810395"/>
    <x v="503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100"/>
    <n v="33110"/>
    <n v="17990"/>
    <n v="594"/>
    <m/>
    <x v="155"/>
    <n v="18"/>
    <s v="18"/>
    <n v="33"/>
    <x v="0"/>
    <n v="0.9"/>
    <n v="18"/>
    <s v="TRANSPORTE PROPIO"/>
    <n v="1021138"/>
    <s v="ARCOS MENDOZA LUIS EDUARDO"/>
    <x v="239"/>
  </r>
  <r>
    <n v="1002196560"/>
    <s v="UE01"/>
    <x v="2"/>
    <d v="1899-12-30T19:40:00"/>
    <x v="683"/>
    <s v="9000802618"/>
    <s v="012-022-00314643"/>
    <n v="823.85"/>
    <n v="923.7"/>
    <s v="ZPVN"/>
    <s v="40563905"/>
    <s v="P000032206"/>
    <n v="8002810390"/>
    <x v="504"/>
    <x v="7"/>
    <x v="7"/>
    <n v="120"/>
    <s v="BOL"/>
    <s v="101715"/>
    <x v="43"/>
    <s v="807052"/>
    <s v="FERRETERÍA IMANTAG"/>
    <x v="11"/>
    <s v="CALLE SUCRE Y  RIO AMAZONAS"/>
    <x v="116"/>
    <s v="O-Imbabura-Imantag"/>
    <m/>
    <x v="45"/>
    <x v="45"/>
    <s v="10000932"/>
    <s v="CACOANGO RODRIGO"/>
    <s v="ZEMU"/>
    <x v="55"/>
    <s v="2"/>
    <s v="Sin Pallet"/>
    <n v="0"/>
    <n v="0"/>
    <x v="0"/>
    <n v="10521.666999999999"/>
    <n v="6016.6670000000004"/>
    <n v="4505"/>
    <n v="25.2"/>
    <m/>
    <x v="43"/>
    <n v="18"/>
    <s v="18"/>
    <n v="6"/>
    <x v="0"/>
    <n v="0.21"/>
    <n v="4.2"/>
    <s v="TRAPSA C.A."/>
    <n v="1014271"/>
    <s v="GARATE CARDENAS CARLOS VINICIO"/>
    <x v="55"/>
  </r>
  <r>
    <n v="1002196560"/>
    <s v="UE01"/>
    <x v="2"/>
    <d v="1899-12-30T19:40:00"/>
    <x v="684"/>
    <s v="9000802617"/>
    <s v="012-022-00314642"/>
    <n v="1631.16"/>
    <n v="1828.87"/>
    <s v="ZPVN"/>
    <s v="40563904"/>
    <s v="P000032205"/>
    <n v="8002810391"/>
    <x v="504"/>
    <x v="6"/>
    <x v="6"/>
    <n v="240"/>
    <s v="BOL"/>
    <s v="101715"/>
    <x v="43"/>
    <s v="807052"/>
    <s v="FERRETERÍA IMANTAG"/>
    <x v="11"/>
    <s v="CALLE SUCRE Y  RIO AMAZONAS"/>
    <x v="116"/>
    <s v="O-Imbabura-Imantag"/>
    <n v="49"/>
    <x v="45"/>
    <x v="45"/>
    <s v="10000932"/>
    <s v="CACOANGO RODRIGO"/>
    <s v="ZEMU"/>
    <x v="55"/>
    <s v="2"/>
    <s v="Sin Pallet"/>
    <n v="0"/>
    <n v="0"/>
    <x v="0"/>
    <n v="16538.332999999999"/>
    <n v="12033.333000000001"/>
    <n v="4505"/>
    <n v="50.4"/>
    <m/>
    <x v="43"/>
    <n v="18"/>
    <s v="18"/>
    <n v="12"/>
    <x v="0"/>
    <n v="0.21"/>
    <n v="4.2"/>
    <s v="TRAPSA C.A."/>
    <n v="1014271"/>
    <s v="GARATE CARDENAS CARLOS VINICIO"/>
    <x v="55"/>
  </r>
  <r>
    <n v="1002196495"/>
    <s v="UE01"/>
    <x v="2"/>
    <d v="1899-12-30T19:41:00"/>
    <x v="685"/>
    <s v="9000802621"/>
    <s v="012-022-00314645"/>
    <n v="1610.4"/>
    <n v="1805.59"/>
    <s v="ZPVN"/>
    <s v="40563899"/>
    <s v="P000032197"/>
    <n v="8002810313"/>
    <x v="505"/>
    <x v="3"/>
    <x v="3"/>
    <n v="240"/>
    <s v="BOL"/>
    <s v="101670"/>
    <x v="169"/>
    <s v="802157"/>
    <s v="MATERIALES FERNANDITO"/>
    <x v="17"/>
    <s v="AV. 17 DE JULIO S/N Y SECUNDARIA"/>
    <x v="23"/>
    <s v="O-Pichincha-Mindo"/>
    <m/>
    <x v="159"/>
    <x v="159"/>
    <s v="100015026"/>
    <s v="GUAMAN LUIS"/>
    <s v="ZEMT"/>
    <x v="240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  <n v="1013279"/>
    <s v="TAPIA CAMPAÑA NESTOR HEMIRO"/>
    <x v="240"/>
  </r>
  <r>
    <n v="1002196495"/>
    <s v="UE01"/>
    <x v="2"/>
    <d v="1899-12-30T19:41:00"/>
    <x v="686"/>
    <s v="9000802620"/>
    <s v="012-022-00314644"/>
    <n v="1651.2"/>
    <n v="1851.33"/>
    <s v="ZPVN"/>
    <s v="40563898"/>
    <s v="P000032196"/>
    <n v="8002810312"/>
    <x v="505"/>
    <x v="4"/>
    <x v="4"/>
    <n v="240"/>
    <s v="BOL"/>
    <s v="101670"/>
    <x v="169"/>
    <s v="802157"/>
    <s v="MATERIALES FERNANDITO"/>
    <x v="17"/>
    <s v="AV. 17 DE JULIO S/N Y SECUNDARIA"/>
    <x v="23"/>
    <s v="O-Pichincha-Mindo"/>
    <n v="168"/>
    <x v="159"/>
    <x v="159"/>
    <s v="100015026"/>
    <s v="GUAMAN LUIS"/>
    <s v="ZEMT"/>
    <x v="240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  <n v="1013279"/>
    <s v="TAPIA CAMPAÑA NESTOR HEMIRO"/>
    <x v="240"/>
  </r>
  <r>
    <n v="1002196536"/>
    <s v="UE01"/>
    <x v="2"/>
    <d v="1899-12-30T19:49:00"/>
    <x v="687"/>
    <s v=""/>
    <s v=""/>
    <n v="0"/>
    <n v="0"/>
    <s v="ZPRC"/>
    <s v="2500107904"/>
    <s v="P000032201"/>
    <n v="8002810360"/>
    <x v="506"/>
    <x v="3"/>
    <x v="3"/>
    <n v="240"/>
    <s v="BOL"/>
    <s v="101663"/>
    <x v="46"/>
    <s v="807081"/>
    <s v="ROBERTO PARDO QUEZADA"/>
    <x v="66"/>
    <s v="MALECON , AVENIDA PRINCIPAL"/>
    <x v="117"/>
    <s v="O-Esmeraldas-Muisne"/>
    <m/>
    <x v="86"/>
    <x v="86"/>
    <s v="100014867"/>
    <s v="RODRIGUEZ LUIS"/>
    <s v="ZEMT"/>
    <x v="118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  <n v="1013102"/>
    <s v="VIZCAINO FLORES JENNY NARCISA"/>
    <x v="118"/>
  </r>
  <r>
    <n v="1002196536"/>
    <s v="UE01"/>
    <x v="2"/>
    <d v="1899-12-30T19:49:00"/>
    <x v="688"/>
    <s v=""/>
    <s v=""/>
    <n v="0"/>
    <n v="0"/>
    <s v="ZPRC"/>
    <s v="2500107903"/>
    <s v="P000032200"/>
    <n v="8002810359"/>
    <x v="506"/>
    <x v="4"/>
    <x v="4"/>
    <n v="240"/>
    <s v="BOL"/>
    <s v="101663"/>
    <x v="46"/>
    <s v="807081"/>
    <s v="ROBERTO PARDO QUEZADA"/>
    <x v="66"/>
    <s v="MALECON , AVENIDA PRINCIPAL"/>
    <x v="117"/>
    <s v="O-Esmeraldas-Muisne"/>
    <n v="499"/>
    <x v="86"/>
    <x v="86"/>
    <s v="100014867"/>
    <s v="RODRIGUEZ LUIS"/>
    <s v="ZEMT"/>
    <x v="118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  <n v="1013102"/>
    <s v="VIZCAINO FLORES JENNY NARCISA"/>
    <x v="118"/>
  </r>
  <r>
    <n v="1002196575"/>
    <s v="UE01"/>
    <x v="2"/>
    <d v="1899-12-30T19:58:00"/>
    <x v="689"/>
    <s v="9000802623"/>
    <s v="012-022-00314647"/>
    <n v="3533.71"/>
    <n v="3962.02"/>
    <s v="ZPVN"/>
    <s v="40563889"/>
    <s v="0000390216"/>
    <n v="8002810410"/>
    <x v="507"/>
    <x v="7"/>
    <x v="7"/>
    <n v="5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36183.635999999999"/>
    <n v="27073.635999999999"/>
    <n v="9110"/>
    <n v="410.4"/>
    <m/>
    <x v="118"/>
    <n v="18"/>
    <s v="18"/>
    <n v="27"/>
    <x v="0"/>
    <n v="0.76"/>
    <n v="15.2"/>
    <s v="TRANSPORTE PROPIO"/>
    <n v="1023699"/>
    <s v="RIVADENEIRA MORALES KEVIN ANTONIO"/>
    <x v="168"/>
  </r>
  <r>
    <n v="1002196575"/>
    <s v="UE01"/>
    <x v="2"/>
    <d v="1899-12-30T19:58:00"/>
    <x v="690"/>
    <s v="9000802622"/>
    <s v="012-022-00314646"/>
    <n v="780.52"/>
    <n v="875.12"/>
    <s v="ZPVN"/>
    <s v="40563889"/>
    <s v="0000390217"/>
    <n v="8002810409"/>
    <x v="507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126.364"/>
    <n v="6016.3639999999996"/>
    <n v="9110"/>
    <n v="91.2"/>
    <m/>
    <x v="118"/>
    <n v="18"/>
    <s v="18"/>
    <n v="6"/>
    <x v="0"/>
    <n v="0.76"/>
    <n v="15.200000000000001"/>
    <s v="TRANSPORTE PROPIO"/>
    <n v="1023699"/>
    <s v="RIVADENEIRA MORALES KEVIN ANTONIO"/>
    <x v="168"/>
  </r>
  <r>
    <n v="1002196598"/>
    <s v="UE01"/>
    <x v="2"/>
    <d v="1899-12-30T20:45:00"/>
    <x v="691"/>
    <s v="9000802626"/>
    <s v="012-022-00314648"/>
    <n v="3680.27"/>
    <n v="4126.34"/>
    <s v="ZPVN"/>
    <s v="40563187"/>
    <s v="0000389327"/>
    <n v="8002810442"/>
    <x v="508"/>
    <x v="2"/>
    <x v="2"/>
    <n v="31.65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320"/>
    <n v="31650"/>
    <n v="19670"/>
    <n v="0"/>
    <m/>
    <x v="3"/>
    <n v="18"/>
    <s v="18"/>
    <n v="31.65"/>
    <x v="0"/>
    <n v="0"/>
    <n v="0"/>
    <s v="HORMIANDES"/>
    <n v="1014407"/>
    <s v="HORMIANDES"/>
    <x v="4"/>
  </r>
  <r>
    <n v="1002196590"/>
    <s v="UE01"/>
    <x v="2"/>
    <d v="1899-12-30T21:18:00"/>
    <x v="692"/>
    <s v="9000802632"/>
    <s v="012-022-00314650"/>
    <n v="255.71"/>
    <n v="286.70999999999998"/>
    <s v="ZPVN"/>
    <s v="40563887"/>
    <s v="P000032194"/>
    <n v="8002810431"/>
    <x v="509"/>
    <x v="7"/>
    <x v="7"/>
    <n v="4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5021"/>
    <s v="PUNGUIL VICTOR"/>
    <s v="ZETT"/>
    <x v="17"/>
    <s v="2"/>
    <s v="Sin Pallet"/>
    <n v="0"/>
    <n v="0"/>
    <x v="0"/>
    <n v="11013.03"/>
    <n v="2003.03"/>
    <n v="9010"/>
    <n v="31.2"/>
    <m/>
    <x v="10"/>
    <n v="18"/>
    <s v="18"/>
    <n v="2"/>
    <x v="0"/>
    <n v="0.78"/>
    <n v="15.6"/>
    <s v="TRANSPORTE PROPIO"/>
    <n v="1013863"/>
    <s v="DISTRIBUCIONES NARANJO"/>
    <x v="17"/>
  </r>
  <r>
    <n v="1002196590"/>
    <s v="UE01"/>
    <x v="2"/>
    <d v="1899-12-30T21:18:00"/>
    <x v="693"/>
    <s v="9000802631"/>
    <s v="012-022-00314649"/>
    <n v="3939.01"/>
    <n v="4416.4399999999996"/>
    <s v="ZPVN"/>
    <s v="40563886"/>
    <s v="P000032193"/>
    <n v="8002810430"/>
    <x v="509"/>
    <x v="6"/>
    <x v="6"/>
    <n v="6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40056.97"/>
    <n v="31046.97"/>
    <n v="9010"/>
    <n v="483.6"/>
    <m/>
    <x v="10"/>
    <n v="18"/>
    <s v="18"/>
    <n v="31"/>
    <x v="0"/>
    <n v="0.78"/>
    <n v="15.600000000000001"/>
    <s v="TRANSPORTE PROPIO"/>
    <n v="1013863"/>
    <s v="DISTRIBUCIONES NARANJO"/>
    <x v="17"/>
  </r>
  <r>
    <n v="1002196653"/>
    <s v="UE01"/>
    <x v="2"/>
    <d v="1899-12-30T21:39:00"/>
    <x v="694"/>
    <s v=""/>
    <s v=""/>
    <n v="0"/>
    <n v="0"/>
    <s v="ZPRC"/>
    <s v="2500107888"/>
    <s v="P000032154"/>
    <n v="8002810500"/>
    <x v="510"/>
    <x v="2"/>
    <x v="2"/>
    <n v="31.7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970"/>
    <n v="31760"/>
    <n v="19210"/>
    <n v="0"/>
    <m/>
    <x v="3"/>
    <n v="18"/>
    <s v="18"/>
    <n v="31.76"/>
    <x v="0"/>
    <n v="0"/>
    <n v="0"/>
    <s v="UNICON"/>
    <n v="1014412"/>
    <s v="UNION DE CONCRETERAS UNICON UCUE"/>
    <x v="33"/>
  </r>
  <r>
    <n v="1002196666"/>
    <s v="UE01"/>
    <x v="2"/>
    <d v="1899-12-30T21:48:00"/>
    <x v="695"/>
    <s v=""/>
    <s v=""/>
    <n v="0"/>
    <n v="0"/>
    <s v="ZPRC"/>
    <s v="2500107908"/>
    <s v="P000032207"/>
    <n v="8002810512"/>
    <x v="511"/>
    <x v="10"/>
    <x v="10"/>
    <n v="30.71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48860"/>
    <n v="30710"/>
    <n v="18150"/>
    <n v="451.44"/>
    <m/>
    <x v="7"/>
    <n v="18"/>
    <s v="18"/>
    <n v="30.71"/>
    <x v="0"/>
    <n v="14.700097688049494"/>
    <n v="14.700097688049494"/>
    <s v="TRANSPORTE PROPIO"/>
    <n v="1013388"/>
    <s v="CAMPAÑA MALDONADO BLANCA CECILIA"/>
    <x v="128"/>
  </r>
  <r>
    <n v="1002196814"/>
    <s v="UE01"/>
    <x v="3"/>
    <d v="1899-12-30T04:38:00"/>
    <x v="696"/>
    <s v="9000802581"/>
    <s v="013-020-00047733"/>
    <n v="2365.1999999999998"/>
    <n v="2651.87"/>
    <s v="ZPDF"/>
    <s v="70176433"/>
    <s v="0000390231"/>
    <n v="8002810684"/>
    <x v="512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00"/>
    <n v="18040"/>
    <n v="9360"/>
    <n v="266.39999999999998"/>
    <m/>
    <x v="157"/>
    <n v="19"/>
    <s v="19"/>
    <n v="18"/>
    <x v="0"/>
    <n v="0.74"/>
    <n v="14.799999999999999"/>
    <s v="TRANSPORTE PROPIO"/>
    <n v="1021990"/>
    <s v="GRANJA GOMEZ VINICIO ROLANDO"/>
    <x v="241"/>
  </r>
  <r>
    <n v="1002196822"/>
    <s v="UE01"/>
    <x v="3"/>
    <d v="1899-12-30T04:47:00"/>
    <x v="697"/>
    <s v="9000802650"/>
    <s v="012-022-00314652"/>
    <n v="1067.2"/>
    <n v="1196.55"/>
    <s v="ZPVN"/>
    <s v="40563890"/>
    <s v="0000390219"/>
    <n v="8002810693"/>
    <x v="513"/>
    <x v="7"/>
    <x v="7"/>
    <n v="16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4488.333000000001"/>
    <n v="8013.3329999999996"/>
    <n v="6475"/>
    <n v="110.4"/>
    <m/>
    <x v="25"/>
    <n v="19"/>
    <s v="19"/>
    <n v="8"/>
    <x v="0"/>
    <n v="0.69000000000000006"/>
    <n v="13.8"/>
    <s v="TRANSPORTE PROPIO"/>
    <n v="10003566"/>
    <s v="MOREANO MOREANO RUBEN DARIO"/>
    <x v="31"/>
  </r>
  <r>
    <n v="1002196822"/>
    <s v="UE01"/>
    <x v="3"/>
    <d v="1899-12-30T04:47:00"/>
    <x v="698"/>
    <s v="9000802649"/>
    <s v="012-022-00314651"/>
    <n v="2121.6"/>
    <n v="2378.75"/>
    <s v="ZPVN"/>
    <s v="40563891"/>
    <s v="0000390220"/>
    <n v="8002810694"/>
    <x v="513"/>
    <x v="6"/>
    <x v="6"/>
    <n v="3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2501.667000000001"/>
    <n v="16026.666999999999"/>
    <n v="6475"/>
    <n v="236.8"/>
    <m/>
    <x v="25"/>
    <n v="19"/>
    <s v="19"/>
    <n v="16"/>
    <x v="0"/>
    <n v="0.74"/>
    <n v="14.8"/>
    <s v="TRANSPORTE PROPIO"/>
    <n v="10003566"/>
    <s v="MOREANO MOREANO RUBEN DARIO"/>
    <x v="31"/>
  </r>
  <r>
    <n v="1002196817"/>
    <s v="UE01"/>
    <x v="3"/>
    <d v="1899-12-30T04:48:00"/>
    <x v="699"/>
    <s v="9000802651"/>
    <s v="012-022-00314653"/>
    <n v="4290"/>
    <n v="4809.9799999999996"/>
    <s v="ZPVN"/>
    <s v="40563700"/>
    <s v="P000032141"/>
    <n v="8002810687"/>
    <x v="514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0820"/>
    <n v="33060"/>
    <n v="17760"/>
    <n v="594"/>
    <m/>
    <x v="138"/>
    <n v="19"/>
    <s v="19"/>
    <n v="33"/>
    <x v="0"/>
    <n v="0.9"/>
    <n v="18"/>
    <s v="TRANSPORTE PROPIO"/>
    <n v="1017512"/>
    <s v="PACHECO SALAZAR WILSON FABIAN"/>
    <x v="212"/>
  </r>
  <r>
    <n v="1002196823"/>
    <s v="UE01"/>
    <x v="3"/>
    <d v="1899-12-30T04:55:00"/>
    <x v="700"/>
    <s v=""/>
    <s v=""/>
    <n v="0"/>
    <n v="0"/>
    <s v="ZPRC"/>
    <s v="2500107487"/>
    <s v="0000389299"/>
    <n v="8002810695"/>
    <x v="515"/>
    <x v="1"/>
    <x v="1"/>
    <n v="31.46"/>
    <s v="T"/>
    <s v="101660"/>
    <x v="9"/>
    <s v="804646"/>
    <s v="PLANTA TECHCEM"/>
    <x v="8"/>
    <s v="ENTREGA EN PLANTA OTAVALO"/>
    <x v="8"/>
    <s v="O-Imbabura-Otavalo"/>
    <n v="8"/>
    <x v="1"/>
    <x v="1"/>
    <s v="100015104"/>
    <s v="ESQUIVEL FLAVIO"/>
    <s v="ZECI"/>
    <x v="10"/>
    <s v="2"/>
    <s v="Sin Pallet"/>
    <n v="0"/>
    <n v="0"/>
    <x v="1"/>
    <n v="50520"/>
    <n v="31460"/>
    <n v="19060"/>
    <n v="0"/>
    <m/>
    <x v="1"/>
    <n v="19"/>
    <s v="19"/>
    <n v="31.46"/>
    <x v="0"/>
    <n v="0"/>
    <n v="0"/>
    <s v="TRANSCONCEM CIA. LTDA."/>
    <n v="1013227"/>
    <s v="COMPAÑIA DE TRANSPORTE PESADO"/>
    <x v="10"/>
  </r>
  <r>
    <n v="1002196819"/>
    <s v="UE01"/>
    <x v="3"/>
    <d v="1899-12-30T04:57:00"/>
    <x v="701"/>
    <s v="9000802652"/>
    <s v="012-022-00314654"/>
    <n v="2365.1999999999998"/>
    <n v="2651.87"/>
    <s v="ZPVN"/>
    <s v="40563831"/>
    <s v="0000390148"/>
    <n v="8002810689"/>
    <x v="51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80"/>
    <n v="18040"/>
    <n v="9240"/>
    <n v="324"/>
    <m/>
    <x v="99"/>
    <n v="19"/>
    <s v="19"/>
    <n v="18"/>
    <x v="0"/>
    <n v="0.9"/>
    <n v="18"/>
    <s v="TRANSPORTE PROPIO"/>
    <n v="1017789"/>
    <s v="GALARZA PONCE FABIOLA CATHERINE"/>
    <x v="141"/>
  </r>
  <r>
    <n v="1002196826"/>
    <s v="UE01"/>
    <x v="3"/>
    <d v="1899-12-30T05:00:00"/>
    <x v="702"/>
    <s v=""/>
    <s v=""/>
    <n v="0"/>
    <n v="0"/>
    <s v="ZPRC"/>
    <s v="2500107906"/>
    <s v="P000032203"/>
    <n v="8002810699"/>
    <x v="517"/>
    <x v="7"/>
    <x v="7"/>
    <n v="240"/>
    <s v="BOL"/>
    <s v="101574"/>
    <x v="104"/>
    <s v="801913"/>
    <s v="OBRA LLANO TOAPANTA"/>
    <x v="6"/>
    <s v="OBRA LLANO TOAPANTA/ CUILCHE BOLICH"/>
    <x v="6"/>
    <s v="O-Cotopaxi-Lasso"/>
    <m/>
    <x v="111"/>
    <x v="111"/>
    <s v="100015039"/>
    <s v="MENA WILSON"/>
    <s v="ZETT"/>
    <x v="203"/>
    <s v="2"/>
    <s v="Sin Pallet"/>
    <n v="0"/>
    <n v="0"/>
    <x v="0"/>
    <n v="20991.817999999999"/>
    <n v="12021.817999999999"/>
    <n v="8970"/>
    <n v="165.6"/>
    <m/>
    <x v="109"/>
    <n v="19"/>
    <s v="19"/>
    <n v="12"/>
    <x v="0"/>
    <n v="0.69"/>
    <n v="13.799999999999999"/>
    <s v="TRANSPORTE PROPIO"/>
    <n v="1018725"/>
    <s v="TRANSPORTE DE CARGA PESADA"/>
    <x v="203"/>
  </r>
  <r>
    <n v="1002196826"/>
    <s v="UE01"/>
    <x v="3"/>
    <d v="1899-12-30T05:00:00"/>
    <x v="703"/>
    <s v=""/>
    <s v=""/>
    <n v="0"/>
    <n v="0"/>
    <s v="ZPRC"/>
    <s v="2500107905"/>
    <s v="P000032202"/>
    <n v="8002810698"/>
    <x v="517"/>
    <x v="6"/>
    <x v="6"/>
    <n v="42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30008.182000000001"/>
    <n v="21038.182000000001"/>
    <n v="8970"/>
    <n v="289.8"/>
    <m/>
    <x v="109"/>
    <n v="19"/>
    <s v="19"/>
    <n v="21"/>
    <x v="0"/>
    <n v="0.69000000000000006"/>
    <n v="13.8"/>
    <s v="TRANSPORTE PROPIO"/>
    <n v="1018725"/>
    <s v="TRANSPORTE DE CARGA PESADA"/>
    <x v="203"/>
  </r>
  <r>
    <n v="1002196842"/>
    <s v="UE01"/>
    <x v="3"/>
    <d v="1899-12-30T05:12:00"/>
    <x v="704"/>
    <s v="9000802653"/>
    <s v="012-022-00314655"/>
    <n v="4332.04"/>
    <n v="4857.1099999999997"/>
    <s v="ZPVN"/>
    <s v="40563769"/>
    <s v="0000390068"/>
    <n v="8002810717"/>
    <x v="518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70"/>
    <n v="33070"/>
    <n v="18400"/>
    <n v="594"/>
    <m/>
    <x v="155"/>
    <n v="19"/>
    <s v="19"/>
    <n v="33"/>
    <x v="0"/>
    <n v="0.9"/>
    <n v="18"/>
    <s v="TRANSPORTE PROPIO"/>
    <n v="1021138"/>
    <s v="ARCOS MENDOZA LUIS EDUARDO"/>
    <x v="242"/>
  </r>
  <r>
    <n v="1002196828"/>
    <s v="UE01"/>
    <x v="3"/>
    <d v="1899-12-30T05:16:00"/>
    <x v="705"/>
    <s v=""/>
    <s v=""/>
    <n v="0"/>
    <n v="0"/>
    <s v="ZPRC"/>
    <s v="2500107907"/>
    <s v="P000032204"/>
    <n v="8002810701"/>
    <x v="519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460"/>
    <n v="33050"/>
    <n v="17410"/>
    <n v="336.6"/>
    <m/>
    <x v="109"/>
    <n v="19"/>
    <s v="19"/>
    <n v="33"/>
    <x v="0"/>
    <n v="0.51"/>
    <n v="10.200000000000001"/>
    <s v="TRANSPORTE PROPIO"/>
    <n v="1018725"/>
    <s v="TRANSPORTE DE CARGA PESADA"/>
    <x v="154"/>
  </r>
  <r>
    <n v="1002196824"/>
    <s v="UE01"/>
    <x v="3"/>
    <d v="1899-12-30T05:21:00"/>
    <x v="706"/>
    <s v=""/>
    <s v=""/>
    <n v="0"/>
    <n v="0"/>
    <s v="ZPRC"/>
    <s v="2500107487"/>
    <s v="0000389300"/>
    <n v="8002810696"/>
    <x v="520"/>
    <x v="1"/>
    <x v="1"/>
    <n v="30.76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710"/>
    <n v="30760"/>
    <n v="18950"/>
    <n v="0"/>
    <m/>
    <x v="1"/>
    <n v="19"/>
    <s v="19"/>
    <n v="30.76"/>
    <x v="0"/>
    <n v="0"/>
    <n v="0"/>
    <s v="TRANSCONCEM CIA. LTDA."/>
    <n v="1013227"/>
    <s v="COMPAÑIA DE TRANSPORTE PESADO"/>
    <x v="200"/>
  </r>
  <r>
    <n v="1002196816"/>
    <s v="UE01"/>
    <x v="3"/>
    <d v="1899-12-30T05:29:00"/>
    <x v="707"/>
    <s v="9000802654"/>
    <s v="012-022-00314656"/>
    <n v="3840.21"/>
    <n v="4305.67"/>
    <s v="ZPVN"/>
    <s v="40559869"/>
    <s v="0000388053"/>
    <n v="8002810686"/>
    <x v="521"/>
    <x v="2"/>
    <x v="2"/>
    <n v="3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16253"/>
    <s v="CALI SEGUNDO"/>
    <s v="ZECI"/>
    <x v="243"/>
    <s v="2"/>
    <s v="Sin Pallet"/>
    <n v="0"/>
    <n v="0"/>
    <x v="1"/>
    <n v="52850"/>
    <n v="33000"/>
    <n v="19850"/>
    <n v="0"/>
    <m/>
    <x v="3"/>
    <n v="19"/>
    <s v="19"/>
    <n v="33"/>
    <x v="0"/>
    <n v="0"/>
    <n v="0"/>
    <s v="HORMIANDES"/>
    <n v="1014407"/>
    <s v="HORMIANDES"/>
    <x v="243"/>
  </r>
  <r>
    <n v="1002196855"/>
    <s v="UE01"/>
    <x v="3"/>
    <d v="1899-12-30T05:58:00"/>
    <x v="708"/>
    <s v=""/>
    <s v=""/>
    <n v="0"/>
    <n v="0"/>
    <s v="ZPRC"/>
    <s v="2500107487"/>
    <s v="0000389301"/>
    <n v="8002810732"/>
    <x v="522"/>
    <x v="1"/>
    <x v="1"/>
    <n v="30.68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49250"/>
    <n v="30680"/>
    <n v="18570"/>
    <n v="0"/>
    <m/>
    <x v="1"/>
    <n v="19"/>
    <s v="19"/>
    <n v="30.68"/>
    <x v="0"/>
    <n v="0"/>
    <n v="0"/>
    <s v="TRANSCONCEM CIA. LTDA."/>
    <n v="1013227"/>
    <s v="COMPAÑIA DE TRANSPORTE PESADO"/>
    <x v="146"/>
  </r>
  <r>
    <n v="1002196861"/>
    <s v="UE01"/>
    <x v="3"/>
    <d v="1899-12-30T06:04:00"/>
    <x v="709"/>
    <s v="9000802656"/>
    <s v="012-022-00314658"/>
    <n v="1881"/>
    <n v="2108.9899999999998"/>
    <s v="ZPVN"/>
    <s v="40563936"/>
    <s v="P000032209"/>
    <n v="8002810739"/>
    <x v="523"/>
    <x v="3"/>
    <x v="3"/>
    <n v="30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23750.909"/>
    <n v="15040.909"/>
    <n v="8710"/>
    <n v="399"/>
    <m/>
    <x v="52"/>
    <n v="19"/>
    <s v="19"/>
    <n v="15"/>
    <x v="0"/>
    <n v="1.33"/>
    <n v="26.6"/>
    <s v="TRANSPORTE PROPIO"/>
    <n v="1024926"/>
    <s v="BONILLA PILATAXI CHRISTIAN"/>
    <x v="171"/>
  </r>
  <r>
    <n v="1002196861"/>
    <s v="UE01"/>
    <x v="3"/>
    <d v="1899-12-30T06:04:00"/>
    <x v="710"/>
    <s v="9000802655"/>
    <s v="012-022-00314657"/>
    <n v="2347.1999999999998"/>
    <n v="2631.69"/>
    <s v="ZPVN"/>
    <s v="40563935"/>
    <s v="P000032208"/>
    <n v="8002810738"/>
    <x v="523"/>
    <x v="4"/>
    <x v="4"/>
    <n v="3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6759.091"/>
    <n v="18049.091"/>
    <n v="8710"/>
    <n v="478.8"/>
    <m/>
    <x v="52"/>
    <n v="19"/>
    <s v="19"/>
    <n v="18"/>
    <x v="0"/>
    <n v="1.33"/>
    <n v="26.6"/>
    <s v="TRANSPORTE PROPIO"/>
    <n v="1024926"/>
    <s v="BONILLA PILATAXI CHRISTIAN"/>
    <x v="171"/>
  </r>
  <r>
    <n v="1002196903"/>
    <s v="UE01"/>
    <x v="3"/>
    <d v="1899-12-30T07:30:00"/>
    <x v="711"/>
    <s v="9000802660"/>
    <s v="012-022-00314660"/>
    <n v="1223.6400000000001"/>
    <n v="1371.96"/>
    <s v="ZPVN"/>
    <s v="40563856"/>
    <s v="P000032182"/>
    <n v="8002810793"/>
    <x v="524"/>
    <x v="5"/>
    <x v="5"/>
    <n v="200"/>
    <s v="BOL"/>
    <s v="101865"/>
    <x v="31"/>
    <s v="802401"/>
    <s v="BODEGA SAN JUAN"/>
    <x v="1"/>
    <s v="AMALIA URIGUEN Y ALBORNOZ"/>
    <x v="26"/>
    <s v="O-Pichincha-Carapungo"/>
    <m/>
    <x v="34"/>
    <x v="34"/>
    <s v="100021318"/>
    <s v="FLORES LUIS"/>
    <s v="ZETT"/>
    <x v="42"/>
    <s v="1"/>
    <s v="Con Pallet"/>
    <n v="0.05"/>
    <n v="10"/>
    <x v="0"/>
    <n v="18390.588"/>
    <n v="10020.588"/>
    <n v="8370"/>
    <n v="88"/>
    <m/>
    <x v="32"/>
    <n v="19"/>
    <s v="19"/>
    <n v="10"/>
    <x v="0"/>
    <n v="0.44"/>
    <n v="8.8000000000000007"/>
    <s v="TRANSPORTE PROPIO"/>
    <n v="1024381"/>
    <s v="BALCAZAR GORDON ALEJANDRO"/>
    <x v="42"/>
  </r>
  <r>
    <n v="1002196903"/>
    <s v="UE01"/>
    <x v="3"/>
    <d v="1899-12-30T07:30:00"/>
    <x v="712"/>
    <s v="9000802659"/>
    <s v="012-022-00314659"/>
    <n v="3202.85"/>
    <n v="3591.05"/>
    <s v="ZPVN"/>
    <s v="40563855"/>
    <s v="P000032181"/>
    <n v="8002810792"/>
    <x v="524"/>
    <x v="6"/>
    <x v="6"/>
    <n v="4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19.412"/>
    <n v="24049.412"/>
    <n v="8370"/>
    <n v="211.2"/>
    <m/>
    <x v="32"/>
    <n v="19"/>
    <s v="19"/>
    <n v="24"/>
    <x v="0"/>
    <n v="0.44"/>
    <n v="8.7999999999999989"/>
    <s v="TRANSPORTE PROPIO"/>
    <n v="1024381"/>
    <s v="BALCAZAR GORDON ALEJANDRO"/>
    <x v="42"/>
  </r>
  <r>
    <n v="1002196942"/>
    <s v="UE01"/>
    <x v="3"/>
    <d v="1899-12-30T08:38:00"/>
    <x v="713"/>
    <s v="9000802665"/>
    <s v="012-022-00314661"/>
    <n v="2301.35"/>
    <n v="2580.29"/>
    <s v="ZPVN"/>
    <s v="40563892"/>
    <s v="P000032195"/>
    <n v="8002810837"/>
    <x v="525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100"/>
    <n v="18030"/>
    <n v="9070"/>
    <n v="273.60000000000002"/>
    <m/>
    <x v="141"/>
    <n v="19"/>
    <s v="19"/>
    <n v="18"/>
    <x v="0"/>
    <n v="0.76"/>
    <n v="15.200000000000001"/>
    <s v="TRANSPORTE PROPIO"/>
    <n v="1023045"/>
    <s v="ESPINOSA OTAVALO PABLO ANIBAL"/>
    <x v="211"/>
  </r>
  <r>
    <n v="1002196954"/>
    <s v="UE01"/>
    <x v="3"/>
    <d v="1899-12-30T08:49:00"/>
    <x v="714"/>
    <s v="9000802666"/>
    <s v="012-022-00314662"/>
    <n v="2301.35"/>
    <n v="2580.29"/>
    <s v="ZPVN"/>
    <s v="40563942"/>
    <s v="P000032211"/>
    <n v="8002810851"/>
    <x v="52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1"/>
    <x v="31"/>
    <s v="100014899"/>
    <s v="PILLAJO LUIS"/>
    <s v="ZEMU"/>
    <x v="37"/>
    <s v="2"/>
    <s v="Sin Pallet"/>
    <n v="0"/>
    <n v="0"/>
    <x v="0"/>
    <n v="27060"/>
    <n v="18040"/>
    <n v="9020"/>
    <n v="266.39999999999998"/>
    <m/>
    <x v="29"/>
    <n v="19"/>
    <s v="19"/>
    <n v="18"/>
    <x v="0"/>
    <n v="0.74"/>
    <n v="14.799999999999999"/>
    <s v="SANJOPAS S.A."/>
    <n v="1014267"/>
    <s v="PILLAJO GUATEMAL VICTOR JULIO"/>
    <x v="37"/>
  </r>
  <r>
    <n v="1002196940"/>
    <s v="UE01"/>
    <x v="3"/>
    <d v="1899-12-30T09:19:00"/>
    <x v="715"/>
    <s v="9000802669"/>
    <s v="012-022-00314664"/>
    <n v="3793.2"/>
    <n v="4252.96"/>
    <s v="ZPVN"/>
    <s v="40563369"/>
    <s v="P000032048"/>
    <n v="8002810834"/>
    <x v="527"/>
    <x v="7"/>
    <x v="7"/>
    <n v="58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7833.938999999998"/>
    <n v="29043.938999999998"/>
    <n v="8790"/>
    <n v="429.2"/>
    <m/>
    <x v="27"/>
    <n v="19"/>
    <s v="19"/>
    <n v="29"/>
    <x v="0"/>
    <n v="0.74"/>
    <n v="14.799999999999999"/>
    <s v="TRANSPORTE PROPIO"/>
    <n v="1017066"/>
    <s v="MISE MISE NESTOR SALOMON"/>
    <x v="35"/>
  </r>
  <r>
    <n v="1002196940"/>
    <s v="UE01"/>
    <x v="3"/>
    <d v="1899-12-30T09:19:00"/>
    <x v="716"/>
    <s v="9000802668"/>
    <s v="012-022-00314663"/>
    <n v="520"/>
    <n v="583.03"/>
    <s v="ZPVN"/>
    <s v="40563370"/>
    <s v="P000032049"/>
    <n v="8002810835"/>
    <x v="527"/>
    <x v="6"/>
    <x v="6"/>
    <n v="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2796.061"/>
    <n v="4006.0610000000001"/>
    <n v="8790"/>
    <n v="59.2"/>
    <m/>
    <x v="27"/>
    <n v="19"/>
    <s v="19"/>
    <n v="4"/>
    <x v="0"/>
    <n v="0.74"/>
    <n v="14.8"/>
    <s v="TRANSPORTE PROPIO"/>
    <n v="1017066"/>
    <s v="MISE MISE NESTOR SALOMON"/>
    <x v="35"/>
  </r>
  <r>
    <n v="1002196948"/>
    <s v="UE01"/>
    <x v="3"/>
    <d v="1899-12-30T09:31:00"/>
    <x v="717"/>
    <s v="9000802675"/>
    <s v="012-022-00314665"/>
    <n v="4038.23"/>
    <n v="4527.6899999999996"/>
    <s v="ZPVN"/>
    <s v="40563785"/>
    <s v="0000390099"/>
    <n v="8002810843"/>
    <x v="528"/>
    <x v="2"/>
    <x v="2"/>
    <n v="30.73"/>
    <s v="T"/>
    <s v="101470"/>
    <x v="5"/>
    <s v="806985"/>
    <s v="GRANEL DISPOSTES"/>
    <x v="6"/>
    <s v="CALLE SAN FRANCISCO DE ASIS"/>
    <x v="17"/>
    <s v="O-Cotopaxi-Latacunga"/>
    <n v="198"/>
    <x v="30"/>
    <x v="30"/>
    <s v="100019435"/>
    <s v="CAMPILLO LÁZARO"/>
    <s v="ZECI"/>
    <x v="218"/>
    <s v="2"/>
    <s v="Sin Pallet"/>
    <n v="0"/>
    <n v="0"/>
    <x v="0"/>
    <n v="49180"/>
    <n v="30730"/>
    <n v="18450"/>
    <n v="500.9"/>
    <m/>
    <x v="28"/>
    <n v="19"/>
    <s v="19"/>
    <n v="30.73"/>
    <x v="0"/>
    <n v="16.300032541490399"/>
    <n v="16.300032541490399"/>
    <s v="TRANSALMEIDA"/>
    <n v="1013966"/>
    <s v="ALMEIDA CHICAIZA MIGUEL ANGEL"/>
    <x v="218"/>
  </r>
  <r>
    <n v="1002196970"/>
    <s v="UE01"/>
    <x v="3"/>
    <d v="1899-12-30T09:52:00"/>
    <x v="718"/>
    <s v="9000802679"/>
    <s v="012-022-00314666"/>
    <n v="4573.63"/>
    <n v="5127.99"/>
    <s v="ZPVN"/>
    <s v="40563914"/>
    <s v="0000390239"/>
    <n v="8002810865"/>
    <x v="529"/>
    <x v="2"/>
    <x v="2"/>
    <n v="31.97"/>
    <s v="T"/>
    <s v="103270"/>
    <x v="171"/>
    <s v="804453"/>
    <s v="GRANEL PLANTA PROPIA"/>
    <x v="22"/>
    <s v="KM 6 VIA A ATACAMES"/>
    <x v="32"/>
    <s v="O-Esmeraldas-Esmeraldas"/>
    <n v="388"/>
    <x v="80"/>
    <x v="80"/>
    <s v="100015174"/>
    <s v="CASTRO LUCIO"/>
    <s v="ZECI"/>
    <x v="109"/>
    <s v="2"/>
    <s v="Sin Pallet"/>
    <n v="0"/>
    <n v="0"/>
    <x v="0"/>
    <n v="50330"/>
    <n v="31970"/>
    <n v="18360"/>
    <n v="865.75"/>
    <m/>
    <x v="78"/>
    <n v="19"/>
    <s v="19"/>
    <n v="31.97"/>
    <x v="0"/>
    <n v="27.080075070378481"/>
    <n v="27.080075070378481"/>
    <s v="CASTRO HERMANOS S.A."/>
    <n v="1013576"/>
    <s v="CASTRO SALGADO LUCIO OSWALDO"/>
    <x v="109"/>
  </r>
  <r>
    <n v="1002197014"/>
    <s v="UE01"/>
    <x v="3"/>
    <d v="1899-12-30T10:00:00"/>
    <x v="719"/>
    <s v="9000802680"/>
    <s v="012-022-00314667"/>
    <n v="2340"/>
    <n v="2623.62"/>
    <s v="ZPVN"/>
    <s v="40563950"/>
    <s v="0000390293"/>
    <n v="8002810912"/>
    <x v="530"/>
    <x v="4"/>
    <x v="4"/>
    <n v="360"/>
    <s v="BOL"/>
    <s v="101664"/>
    <x v="8"/>
    <s v="806723"/>
    <s v="MACAS JUAN BOSCO"/>
    <x v="17"/>
    <s v="VIA QUITO DIAGONAL GUERRERO"/>
    <x v="23"/>
    <s v="O-Pichincha-Mindo"/>
    <n v="168"/>
    <x v="15"/>
    <x v="15"/>
    <s v="100018302"/>
    <s v="VERA EDWIN"/>
    <s v="ZEMU"/>
    <x v="102"/>
    <s v="2"/>
    <s v="Sin Pallet"/>
    <n v="0"/>
    <n v="0"/>
    <x v="0"/>
    <n v="27120"/>
    <n v="18000"/>
    <n v="9120"/>
    <n v="244.8"/>
    <m/>
    <x v="15"/>
    <n v="19"/>
    <s v="19"/>
    <n v="18"/>
    <x v="0"/>
    <n v="0.68"/>
    <n v="13.600000000000001"/>
    <s v="SANJOPAS S.A."/>
    <n v="1013871"/>
    <s v="MORAN PERUGACHI ALONSO"/>
    <x v="102"/>
  </r>
  <r>
    <n v="1002197020"/>
    <s v="UE01"/>
    <x v="3"/>
    <d v="1899-12-30T10:01:00"/>
    <x v="720"/>
    <s v=""/>
    <s v=""/>
    <n v="0"/>
    <n v="0"/>
    <s v="ZPRC"/>
    <s v="2500107910"/>
    <s v="P000032219"/>
    <n v="8002810921"/>
    <x v="531"/>
    <x v="4"/>
    <x v="4"/>
    <n v="360"/>
    <s v="BOL"/>
    <s v="101633"/>
    <x v="15"/>
    <s v="806569"/>
    <s v="FERRETERIA SILVA"/>
    <x v="67"/>
    <s v="HUGO PAEZ Y RODRIGO ITURRALDE"/>
    <x v="118"/>
    <s v="O-Cotopaxi-Sigchos"/>
    <n v="231"/>
    <x v="106"/>
    <x v="106"/>
    <s v="100019455"/>
    <s v="ORDONEZ ISAIAS"/>
    <s v="ZEMU"/>
    <x v="169"/>
    <s v="2"/>
    <s v="Sin Pallet"/>
    <n v="0"/>
    <n v="0"/>
    <x v="0"/>
    <n v="27070"/>
    <n v="18010"/>
    <n v="9060"/>
    <n v="403.2"/>
    <m/>
    <x v="104"/>
    <n v="19"/>
    <s v="19"/>
    <n v="18"/>
    <x v="0"/>
    <n v="1.1199999999999999"/>
    <n v="22.4"/>
    <s v="LA ARMENIA S.A."/>
    <n v="1021623"/>
    <s v="VILLARREAL HIGUERA FERNANDO SALVADO"/>
    <x v="169"/>
  </r>
  <r>
    <n v="1002196991"/>
    <s v="UE01"/>
    <x v="3"/>
    <d v="1899-12-30T10:09:00"/>
    <x v="721"/>
    <s v="9000802684"/>
    <s v="012-022-00314668"/>
    <n v="3064.82"/>
    <n v="3436.3"/>
    <s v="ZPVN"/>
    <s v="40563706"/>
    <s v="0000389942"/>
    <n v="8002810890"/>
    <x v="532"/>
    <x v="2"/>
    <x v="2"/>
    <n v="32.36"/>
    <s v="T"/>
    <s v="101776"/>
    <x v="172"/>
    <s v="810344"/>
    <s v="GRANEL PLANTA CONSTRUCRETO"/>
    <x v="68"/>
    <s v="VIA A LA COSTA GUAYAQUIL"/>
    <x v="119"/>
    <s v="O-Guayas-Daule"/>
    <n v="481"/>
    <x v="161"/>
    <x v="161"/>
    <s v="100015138"/>
    <s v="ANDAGOYA FRANCISCO"/>
    <s v="ZECI"/>
    <x v="244"/>
    <s v="2"/>
    <s v="Sin Pallet"/>
    <n v="0"/>
    <n v="0"/>
    <x v="1"/>
    <n v="50210"/>
    <n v="32360"/>
    <n v="17850"/>
    <n v="0"/>
    <m/>
    <x v="3"/>
    <n v="19"/>
    <s v="19"/>
    <n v="32.36"/>
    <x v="0"/>
    <n v="0"/>
    <n v="0"/>
    <s v="MARCO JEREZ"/>
    <n v="1014414"/>
    <s v="JEREZ ROMERO MARCO VINICIO"/>
    <x v="244"/>
  </r>
  <r>
    <n v="1002197029"/>
    <s v="UE01"/>
    <x v="3"/>
    <d v="1899-12-30T10:15:00"/>
    <x v="722"/>
    <s v="9000802688"/>
    <s v="012-022-00314669"/>
    <n v="2563.1999999999998"/>
    <n v="2873.87"/>
    <s v="ZPVN"/>
    <s v="40563960"/>
    <s v="P000032221"/>
    <n v="8002810928"/>
    <x v="533"/>
    <x v="7"/>
    <x v="7"/>
    <n v="360"/>
    <s v="BOL"/>
    <s v="101554"/>
    <x v="173"/>
    <s v="802078"/>
    <s v="FERRETERIA SAN ROQUE"/>
    <x v="51"/>
    <s v="MODESTO LARREA Y PANAMERICANA FRENT"/>
    <x v="83"/>
    <s v="O-Imbabura-Ant.Ante.(Atuntaqu"/>
    <n v="20"/>
    <x v="162"/>
    <x v="162"/>
    <s v="100021282"/>
    <s v="PERUGACHI FAUSTO"/>
    <s v="ZEMU"/>
    <x v="245"/>
    <s v="2"/>
    <s v="Sin Pallet"/>
    <n v="0"/>
    <n v="0"/>
    <x v="0"/>
    <n v="27160"/>
    <n v="18020"/>
    <n v="9140"/>
    <n v="57.6"/>
    <m/>
    <x v="158"/>
    <n v="19"/>
    <s v="19"/>
    <n v="18"/>
    <x v="0"/>
    <n v="0.16"/>
    <n v="3.2"/>
    <s v="TRANSSJQ S.A."/>
    <n v="1021764"/>
    <s v="GARCES MARTINEZ MILTON EDUARDO"/>
    <x v="245"/>
  </r>
  <r>
    <n v="1002197000"/>
    <s v="UE01"/>
    <x v="3"/>
    <d v="1899-12-30T10:21:00"/>
    <x v="723"/>
    <s v="9000802690"/>
    <s v="012-022-00314670"/>
    <n v="3082.66"/>
    <n v="3456.3"/>
    <s v="ZPVN"/>
    <s v="40561921"/>
    <s v="0000389388"/>
    <n v="8002810897"/>
    <x v="534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64"/>
    <x v="64"/>
    <s v="100014869"/>
    <s v="ROCHA JORGE"/>
    <s v="ZEMT"/>
    <x v="80"/>
    <s v="1"/>
    <s v="Con Pallet"/>
    <n v="0.05"/>
    <n v="24"/>
    <x v="0"/>
    <n v="39910"/>
    <n v="24000"/>
    <n v="15910"/>
    <n v="624"/>
    <m/>
    <x v="62"/>
    <n v="19"/>
    <s v="19"/>
    <n v="24"/>
    <x v="0"/>
    <n v="1.3"/>
    <n v="26"/>
    <s v="TRAPSA C.A."/>
    <n v="10003431"/>
    <s v="FIALLOS ARTEAGA ESTEFANIA CAROLINA"/>
    <x v="80"/>
  </r>
  <r>
    <n v="1002197023"/>
    <s v="UE01"/>
    <x v="3"/>
    <d v="1899-12-30T10:23:00"/>
    <x v="724"/>
    <s v=""/>
    <s v=""/>
    <n v="0"/>
    <n v="0"/>
    <s v="ZPRC"/>
    <s v="2500107911"/>
    <s v="P000032220"/>
    <n v="8002810923"/>
    <x v="535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270"/>
    <n v="18050"/>
    <n v="9220"/>
    <n v="266.39999999999998"/>
    <m/>
    <x v="98"/>
    <n v="19"/>
    <s v="19"/>
    <n v="18"/>
    <x v="0"/>
    <n v="0.74"/>
    <n v="14.799999999999999"/>
    <s v="SANJOPAS S.A."/>
    <n v="1013597"/>
    <s v="RUIZ RUIZ EDISON FRANKLIN"/>
    <x v="140"/>
  </r>
  <r>
    <n v="1002197034"/>
    <s v="UE01"/>
    <x v="3"/>
    <d v="1899-12-30T10:28:00"/>
    <x v="725"/>
    <s v="9000802693"/>
    <s v="012-022-00314672"/>
    <n v="2131.1999999999998"/>
    <n v="2389.5100000000002"/>
    <s v="ZPVN"/>
    <s v="40563958"/>
    <s v="P000032217"/>
    <n v="8002810933"/>
    <x v="536"/>
    <x v="3"/>
    <x v="3"/>
    <n v="320"/>
    <s v="BOL"/>
    <s v="101730"/>
    <x v="58"/>
    <s v="802061"/>
    <s v="BODEGA FERRYBLOQ"/>
    <x v="22"/>
    <s v="BODEGA FERRYBLOQ / VIA ESMERALDAS"/>
    <x v="32"/>
    <s v="O-Esmeraldas-Esmeraldas"/>
    <m/>
    <x v="122"/>
    <x v="122"/>
    <s v="100014975"/>
    <s v="YEPEZ NESTOR"/>
    <s v="ZETT"/>
    <x v="173"/>
    <s v="2"/>
    <s v="Sin Pallet"/>
    <n v="0"/>
    <n v="0"/>
    <x v="0"/>
    <n v="25303.938999999998"/>
    <n v="16033.939"/>
    <n v="9270"/>
    <n v="339.2"/>
    <m/>
    <x v="120"/>
    <n v="19"/>
    <s v="19"/>
    <n v="16"/>
    <x v="0"/>
    <n v="1.06"/>
    <n v="21.2"/>
    <s v="TRANSPORTE PROPIO"/>
    <n v="1024017"/>
    <s v="SANTO CHICAIZA EDISON XAVIER"/>
    <x v="173"/>
  </r>
  <r>
    <n v="1002197034"/>
    <s v="UE01"/>
    <x v="3"/>
    <d v="1899-12-30T10:28:00"/>
    <x v="726"/>
    <s v="9000802692"/>
    <s v="012-022-00314671"/>
    <n v="2352.8000000000002"/>
    <n v="2637.98"/>
    <s v="ZPVN"/>
    <s v="40563957"/>
    <s v="P000032216"/>
    <n v="8002810934"/>
    <x v="536"/>
    <x v="4"/>
    <x v="4"/>
    <n v="34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26306.061000000002"/>
    <n v="17036.061000000002"/>
    <n v="9270"/>
    <n v="360.4"/>
    <m/>
    <x v="120"/>
    <n v="19"/>
    <s v="19"/>
    <n v="17"/>
    <x v="0"/>
    <n v="1.0599999999999998"/>
    <n v="21.2"/>
    <s v="TRANSPORTE PROPIO"/>
    <n v="1024017"/>
    <s v="SANTO CHICAIZA EDISON XAVIER"/>
    <x v="173"/>
  </r>
  <r>
    <n v="1002197017"/>
    <s v="UE01"/>
    <x v="3"/>
    <d v="1899-12-30T10:40:00"/>
    <x v="727"/>
    <s v="9000802769"/>
    <s v="012-022-00314673"/>
    <n v="4745.3999999999996"/>
    <n v="5320.58"/>
    <s v="ZPVN"/>
    <s v="40563468"/>
    <s v="0000390059"/>
    <n v="8002810915"/>
    <x v="537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71"/>
    <x v="71"/>
    <s v="100014908"/>
    <s v="GIACOMETTI CRISTHIAN"/>
    <s v="ZETT"/>
    <x v="116"/>
    <s v="2"/>
    <s v="Sin Pallet"/>
    <n v="0"/>
    <n v="0"/>
    <x v="0"/>
    <n v="49810"/>
    <n v="33020"/>
    <n v="16790"/>
    <n v="897.6"/>
    <m/>
    <x v="69"/>
    <n v="19"/>
    <s v="19"/>
    <n v="33"/>
    <x v="0"/>
    <n v="1.36"/>
    <n v="27.2"/>
    <s v="LA ARMENIA S.A."/>
    <n v="1013556"/>
    <s v="RAMIREZ BAEZ FIDEL RAMIRO"/>
    <x v="116"/>
  </r>
  <r>
    <n v="1002197053"/>
    <s v="UE01"/>
    <x v="3"/>
    <d v="1899-12-30T10:46:00"/>
    <x v="728"/>
    <s v="9000802790"/>
    <s v="012-022-00314674"/>
    <n v="2372.27"/>
    <n v="2659.8"/>
    <s v="ZPVN"/>
    <s v="40563962"/>
    <s v="P000032222"/>
    <n v="8002810952"/>
    <x v="538"/>
    <x v="3"/>
    <x v="3"/>
    <n v="360"/>
    <s v="BOL"/>
    <s v="101627"/>
    <x v="49"/>
    <s v="810098"/>
    <s v="OBRA RECINTO CUPA"/>
    <x v="65"/>
    <s v="VIA PRINCIPAL CUPA INGRESO POR FER"/>
    <x v="115"/>
    <s v="O-Esmeraldas-Quininde"/>
    <n v="293"/>
    <x v="36"/>
    <x v="36"/>
    <s v="100014995"/>
    <s v="LLIQUIN MIGUEL ANGEL"/>
    <s v="ZEMU"/>
    <x v="44"/>
    <s v="2"/>
    <s v="Sin Pallet"/>
    <n v="0"/>
    <n v="0"/>
    <x v="0"/>
    <n v="27280"/>
    <n v="18010"/>
    <n v="9270"/>
    <n v="273.60000000000002"/>
    <m/>
    <x v="34"/>
    <n v="19"/>
    <s v="19"/>
    <n v="18"/>
    <x v="0"/>
    <n v="0.76"/>
    <n v="15.200000000000001"/>
    <s v="TRANINTAGSA S.A."/>
    <n v="1014167"/>
    <s v="BENALCAZAR RUIZ LUIS EDUARDO"/>
    <x v="44"/>
  </r>
  <r>
    <n v="1002197040"/>
    <s v="UE01"/>
    <x v="3"/>
    <d v="1899-12-30T10:47:00"/>
    <x v="729"/>
    <s v="9000802677"/>
    <s v="013-020-00047734"/>
    <n v="2358"/>
    <n v="2643.8"/>
    <s v="ZPDF"/>
    <s v="70176461"/>
    <s v="0000390306"/>
    <n v="8002810939"/>
    <x v="539"/>
    <x v="3"/>
    <x v="3"/>
    <n v="360"/>
    <s v="BOL"/>
    <s v="102190"/>
    <x v="175"/>
    <s v="806953"/>
    <s v="FERRETERIA REY SALOMON"/>
    <x v="69"/>
    <s v="VIA A TOSAGUA KM 1"/>
    <x v="122"/>
    <s v="O-Manabi-Tosaguacalceta"/>
    <n v="418"/>
    <x v="77"/>
    <x v="77"/>
    <s v="100014963"/>
    <s v="SANCHEZ MARCOS"/>
    <s v="ZEMU"/>
    <x v="100"/>
    <s v="2"/>
    <s v="Sin Pallet"/>
    <n v="0"/>
    <n v="0"/>
    <x v="0"/>
    <n v="27080"/>
    <n v="18030"/>
    <n v="9050"/>
    <n v="363.6"/>
    <m/>
    <x v="75"/>
    <n v="19"/>
    <s v="19"/>
    <n v="18"/>
    <x v="0"/>
    <n v="1.01"/>
    <n v="20.200000000000003"/>
    <s v="LIDENORTI S.A."/>
    <n v="1013584"/>
    <s v="SANCHEZ TORRES MARCOS OSWALDO"/>
    <x v="100"/>
  </r>
  <r>
    <n v="1002197006"/>
    <s v="UE01"/>
    <x v="3"/>
    <d v="1899-12-30T10:50:00"/>
    <x v="730"/>
    <s v="9000802791"/>
    <s v="012-022-00314675"/>
    <n v="3182.4"/>
    <n v="3568.13"/>
    <s v="ZPVN"/>
    <s v="40563863"/>
    <s v="0000390191"/>
    <n v="8002810904"/>
    <x v="540"/>
    <x v="6"/>
    <x v="6"/>
    <n v="480"/>
    <s v="BOL"/>
    <s v="101780"/>
    <x v="56"/>
    <s v="805820"/>
    <s v="AMBATO centro acopio"/>
    <x v="27"/>
    <s v="PARQUE INDUSTRIAL STA ROSA"/>
    <x v="41"/>
    <s v="O-Tungurahua-Ambato"/>
    <n v="250"/>
    <x v="47"/>
    <x v="47"/>
    <s v="100014947"/>
    <s v="FLORES DIEGO"/>
    <s v="ZEMT"/>
    <x v="59"/>
    <s v="1"/>
    <s v="Con Pallet"/>
    <n v="0.05"/>
    <n v="24"/>
    <x v="0"/>
    <n v="38730"/>
    <n v="24060"/>
    <n v="14670"/>
    <n v="432"/>
    <m/>
    <x v="45"/>
    <n v="19"/>
    <s v="19"/>
    <n v="24"/>
    <x v="0"/>
    <n v="0.9"/>
    <n v="18"/>
    <s v="TRIMPESAS S.A."/>
    <n v="1013747"/>
    <s v="ANDINO CHICO ERLINDA MARIA"/>
    <x v="59"/>
  </r>
  <r>
    <n v="1002197003"/>
    <s v="UE01"/>
    <x v="3"/>
    <d v="1899-12-30T10:55:00"/>
    <x v="731"/>
    <s v="9000802793"/>
    <s v="012-022-00314676"/>
    <n v="3115.2"/>
    <n v="3492.78"/>
    <s v="ZPVN"/>
    <s v="40563946"/>
    <s v="0000390274"/>
    <n v="8002810900"/>
    <x v="541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6"/>
    <x v="6"/>
    <s v="10004392"/>
    <s v="KLEVER"/>
    <s v="ZEMT"/>
    <x v="20"/>
    <s v="1"/>
    <s v="Con Pallet"/>
    <n v="0.05"/>
    <n v="24"/>
    <x v="0"/>
    <n v="38520"/>
    <n v="24050"/>
    <n v="14470"/>
    <n v="552"/>
    <m/>
    <x v="6"/>
    <n v="19"/>
    <s v="19"/>
    <n v="24"/>
    <x v="0"/>
    <n v="1.1499999999999999"/>
    <n v="23"/>
    <s v="WILLYTRUCK S.A."/>
    <n v="1013241"/>
    <s v="COMPAÑÍA DE TRANSPORTE DE CARGA PES"/>
    <x v="20"/>
  </r>
  <r>
    <n v="1002197044"/>
    <s v="UE01"/>
    <x v="3"/>
    <d v="1899-12-30T10:56:00"/>
    <x v="732"/>
    <s v="9000802795"/>
    <s v="012-022-00314678"/>
    <n v="545.69000000000005"/>
    <n v="611.83000000000004"/>
    <s v="ZPVN"/>
    <s v="40563843"/>
    <s v="0000390163"/>
    <n v="8002810945"/>
    <x v="542"/>
    <x v="7"/>
    <x v="7"/>
    <n v="8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8423.8889999999992"/>
    <n v="4008.8890000000001"/>
    <n v="4415"/>
    <n v="32.799999999999997"/>
    <m/>
    <x v="23"/>
    <n v="19"/>
    <s v="19"/>
    <n v="4"/>
    <x v="0"/>
    <n v="0.41"/>
    <n v="8.1999999999999993"/>
    <s v="TRANSPORTE PROPIO"/>
    <n v="1021616"/>
    <s v="PERUGACHI SALCEDO HECTOR PATRICIO"/>
    <x v="29"/>
  </r>
  <r>
    <n v="1002197044"/>
    <s v="UE01"/>
    <x v="3"/>
    <d v="1899-12-30T10:56:00"/>
    <x v="733"/>
    <s v="9000802794"/>
    <s v="012-022-00314677"/>
    <n v="1901.59"/>
    <n v="2132.0700000000002"/>
    <s v="ZPVN"/>
    <s v="40563843"/>
    <s v="0000390162"/>
    <n v="8002810944"/>
    <x v="542"/>
    <x v="6"/>
    <x v="6"/>
    <n v="28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18446.111000000001"/>
    <n v="14031.111000000001"/>
    <n v="4415"/>
    <n v="114.8"/>
    <m/>
    <x v="23"/>
    <n v="19"/>
    <s v="19"/>
    <n v="14"/>
    <x v="0"/>
    <n v="0.41"/>
    <n v="8.1999999999999993"/>
    <s v="TRANSPORTE PROPIO"/>
    <n v="1021616"/>
    <s v="PERUGACHI SALCEDO HECTOR PATRICIO"/>
    <x v="29"/>
  </r>
  <r>
    <n v="1002197068"/>
    <s v="UE01"/>
    <x v="3"/>
    <d v="1899-12-30T11:04:00"/>
    <x v="734"/>
    <s v="9000802796"/>
    <s v="012-022-00314679"/>
    <n v="2368.73"/>
    <n v="2655.84"/>
    <s v="ZPVN"/>
    <s v="40563964"/>
    <s v="P000032223"/>
    <n v="8002810967"/>
    <x v="543"/>
    <x v="4"/>
    <x v="4"/>
    <n v="360"/>
    <s v="BOL"/>
    <s v="101627"/>
    <x v="49"/>
    <s v="806083"/>
    <s v="SUCURSAL MANTA"/>
    <x v="23"/>
    <s v="AV LA CULTURA JUNTO AL ECOPARK"/>
    <x v="33"/>
    <s v="O-Manabi-Manta"/>
    <n v="486"/>
    <x v="37"/>
    <x v="37"/>
    <s v="100020396"/>
    <s v="FARINANGO MIGUEL"/>
    <s v="ZEMU"/>
    <x v="45"/>
    <s v="2"/>
    <s v="Sin Pallet"/>
    <n v="0"/>
    <n v="0"/>
    <x v="0"/>
    <n v="27010"/>
    <n v="18030"/>
    <n v="8980"/>
    <n v="406.8"/>
    <m/>
    <x v="35"/>
    <n v="19"/>
    <s v="19"/>
    <n v="18"/>
    <x v="0"/>
    <n v="1.1300000000000001"/>
    <n v="22.6"/>
    <s v="RAPIDO EL OTAVALEÑITO S.A."/>
    <n v="1012819"/>
    <s v="BRAVO VASQUEZ JOSE LUIS SIGIFREDO"/>
    <x v="45"/>
  </r>
  <r>
    <n v="1002197022"/>
    <s v="UE01"/>
    <x v="3"/>
    <d v="1899-12-30T11:08:00"/>
    <x v="735"/>
    <s v=""/>
    <s v=""/>
    <n v="0"/>
    <n v="0"/>
    <s v="ZPRC"/>
    <s v="2500107909"/>
    <s v="P000032218"/>
    <n v="8002810922"/>
    <x v="544"/>
    <x v="7"/>
    <x v="7"/>
    <n v="640"/>
    <s v="BOL"/>
    <s v="101724"/>
    <x v="50"/>
    <s v="800852"/>
    <s v="BODEGA GB"/>
    <x v="9"/>
    <s v="AV. MARIANO ACOSTA 23-70 Y JOSE CAN"/>
    <x v="11"/>
    <s v="O-Imbabura-Ibarra"/>
    <n v="30"/>
    <x v="163"/>
    <x v="163"/>
    <s v="100017801"/>
    <s v="CUASES VICTOR"/>
    <s v="ZETT"/>
    <x v="246"/>
    <s v="1"/>
    <s v="Con Pallet"/>
    <n v="0.05"/>
    <n v="32"/>
    <x v="0"/>
    <n v="50780"/>
    <n v="32060"/>
    <n v="18720"/>
    <n v="121.6"/>
    <m/>
    <x v="159"/>
    <n v="19"/>
    <s v="19"/>
    <n v="32"/>
    <x v="0"/>
    <n v="0.19"/>
    <n v="3.8"/>
    <s v="TRIMPESAS S.A."/>
    <n v="1013858"/>
    <s v="LARA VILLEGAS MARIANA DE JESUS"/>
    <x v="246"/>
  </r>
  <r>
    <n v="1002197063"/>
    <s v="UE01"/>
    <x v="3"/>
    <d v="1899-12-30T11:11:00"/>
    <x v="736"/>
    <s v="9000802798"/>
    <s v="012-022-00314680"/>
    <n v="3082.66"/>
    <n v="3456.3"/>
    <s v="ZPVN"/>
    <s v="40561921"/>
    <s v="0000389551"/>
    <n v="8002810961"/>
    <x v="545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6"/>
    <x v="6"/>
    <s v="10003542"/>
    <s v="CASTELLANO SANCHEZ CARLOS ANDRES"/>
    <s v="ZEMT"/>
    <x v="7"/>
    <s v="1"/>
    <s v="Con Pallet"/>
    <n v="0.05"/>
    <n v="24"/>
    <x v="0"/>
    <n v="38830"/>
    <n v="24020"/>
    <n v="14810"/>
    <n v="624"/>
    <m/>
    <x v="6"/>
    <n v="19"/>
    <s v="19"/>
    <n v="24"/>
    <x v="0"/>
    <n v="1.3"/>
    <n v="26"/>
    <s v="WILLYTRUCK S.A."/>
    <n v="1013241"/>
    <s v="COMPAÑÍA DE TRANSPORTE DE CARGA PES"/>
    <x v="7"/>
  </r>
  <r>
    <n v="1002197061"/>
    <s v="UE01"/>
    <x v="3"/>
    <d v="1899-12-30T11:15:00"/>
    <x v="737"/>
    <s v=""/>
    <s v=""/>
    <n v="0"/>
    <n v="0"/>
    <s v="ZPRC"/>
    <s v="2500107889"/>
    <s v="0000390029"/>
    <n v="8002810959"/>
    <x v="546"/>
    <x v="7"/>
    <x v="7"/>
    <n v="480"/>
    <s v="BOL"/>
    <s v="101613"/>
    <x v="89"/>
    <s v="806418"/>
    <s v="CENTRO DE ACOPIO"/>
    <x v="1"/>
    <s v="AV SIMON BOLIVAR Y CALLE QUITO"/>
    <x v="66"/>
    <s v="O-Pichincha-Nayon"/>
    <n v="96.3"/>
    <x v="113"/>
    <x v="113"/>
    <s v="100015003"/>
    <s v="CASTRO MILTON"/>
    <s v="ZEMT"/>
    <x v="158"/>
    <s v="4"/>
    <s v="Pallet Cortesia"/>
    <n v="0"/>
    <n v="0"/>
    <x v="0"/>
    <n v="38560"/>
    <n v="24040"/>
    <n v="14520"/>
    <n v="216"/>
    <m/>
    <x v="111"/>
    <n v="19"/>
    <s v="19"/>
    <n v="24"/>
    <x v="0"/>
    <n v="0.45"/>
    <n v="9"/>
    <s v="TRANSVOLCA S.A."/>
    <n v="1014038"/>
    <s v="CASTRO NAVARRETE MILTON GEOVANNY"/>
    <x v="158"/>
  </r>
  <r>
    <n v="1002197012"/>
    <s v="UE01"/>
    <x v="3"/>
    <d v="1899-12-30T11:17:00"/>
    <x v="738"/>
    <s v="9000802801"/>
    <s v="012-022-00314681"/>
    <n v="3148.8"/>
    <n v="3530.46"/>
    <s v="ZPVN"/>
    <s v="40563820"/>
    <s v="0000390132"/>
    <n v="8002810910"/>
    <x v="547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"/>
    <x v="6"/>
    <s v="10007345"/>
    <s v="LOPEZ CASTRO JAIME MARCELO"/>
    <s v="ZEMT"/>
    <x v="75"/>
    <s v="1"/>
    <s v="Con Pallet"/>
    <n v="0.05"/>
    <n v="24"/>
    <x v="0"/>
    <n v="40020"/>
    <n v="24040"/>
    <n v="15980"/>
    <n v="763.2"/>
    <m/>
    <x v="6"/>
    <n v="19"/>
    <s v="19"/>
    <n v="24"/>
    <x v="0"/>
    <n v="1.59"/>
    <n v="31.8"/>
    <s v="TRANSPORTE PROPIO"/>
    <n v="1013241"/>
    <s v="COMPAÑÍA DE TRANSPORTE DE CARGA PES"/>
    <x v="75"/>
  </r>
  <r>
    <n v="1002197074"/>
    <s v="UE01"/>
    <x v="3"/>
    <d v="1899-12-30T11:21:00"/>
    <x v="739"/>
    <s v=""/>
    <s v=""/>
    <n v="0"/>
    <n v="0"/>
    <s v="ZPRC"/>
    <s v="2500107618"/>
    <s v="P000031710"/>
    <n v="8002810971"/>
    <x v="548"/>
    <x v="2"/>
    <x v="2"/>
    <n v="31.4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50940"/>
    <n v="31400"/>
    <n v="19540"/>
    <n v="797.87"/>
    <m/>
    <x v="28"/>
    <n v="19"/>
    <s v="19"/>
    <n v="31.4"/>
    <x v="0"/>
    <n v="25.409872611464969"/>
    <n v="25.409872611464969"/>
    <s v="TRANSALMEIDA"/>
    <n v="1013966"/>
    <s v="ALMEIDA CHICAIZA MIGUEL ANGEL"/>
    <x v="247"/>
  </r>
  <r>
    <n v="1002197102"/>
    <s v="UE01"/>
    <x v="3"/>
    <d v="1899-12-30T11:24:00"/>
    <x v="740"/>
    <s v="9000802802"/>
    <s v="012-022-00314682"/>
    <n v="4415.3999999999996"/>
    <n v="4950.58"/>
    <s v="ZPVN"/>
    <s v="40563941"/>
    <s v="P000032210"/>
    <n v="8002811002"/>
    <x v="549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90"/>
    <n v="33060"/>
    <n v="18530"/>
    <n v="382.8"/>
    <m/>
    <x v="139"/>
    <n v="19"/>
    <s v="19"/>
    <n v="33"/>
    <x v="0"/>
    <n v="0.58000000000000007"/>
    <n v="11.6"/>
    <s v="TRANSPORTE PROPIO"/>
    <n v="1013478"/>
    <s v="LANDAZURI CORDOVA IVAN OSWALDO"/>
    <x v="208"/>
  </r>
  <r>
    <n v="1002197004"/>
    <s v="UE01"/>
    <x v="3"/>
    <d v="1899-12-30T11:27:00"/>
    <x v="741"/>
    <s v="9000802805"/>
    <s v="012-022-00314684"/>
    <n v="1380.06"/>
    <n v="1547.34"/>
    <s v="ZPVN"/>
    <s v="40563949"/>
    <s v="P000032213"/>
    <n v="8002810902"/>
    <x v="550"/>
    <x v="7"/>
    <x v="7"/>
    <n v="200"/>
    <s v="BOL"/>
    <s v="101726"/>
    <x v="57"/>
    <s v="801198"/>
    <s v="SU FERRETERO No 2"/>
    <x v="9"/>
    <s v="IBARRA  AV TEODORO GOMEZ Y JACINTO"/>
    <x v="11"/>
    <s v="O-Imbabura-Ibarra"/>
    <m/>
    <x v="164"/>
    <x v="164"/>
    <s v="100014902"/>
    <s v="GUALSAQUI ENRIQUE"/>
    <s v="ZEMT"/>
    <x v="248"/>
    <s v="1"/>
    <s v="Con Pallet"/>
    <n v="0.05"/>
    <n v="10"/>
    <x v="0"/>
    <n v="17935"/>
    <n v="10025"/>
    <n v="7910"/>
    <n v="38"/>
    <m/>
    <x v="160"/>
    <n v="19"/>
    <s v="19"/>
    <n v="10"/>
    <x v="0"/>
    <n v="0.19"/>
    <n v="3.8"/>
    <s v="TRAPSA C.A."/>
    <n v="1013583"/>
    <s v="TERAN SARZOSA HORSAY XAVIER"/>
    <x v="248"/>
  </r>
  <r>
    <n v="1002197004"/>
    <s v="UE01"/>
    <x v="3"/>
    <d v="1899-12-30T11:27:00"/>
    <x v="742"/>
    <s v="9000802804"/>
    <s v="012-022-00314683"/>
    <n v="1912.68"/>
    <n v="2144.5100000000002"/>
    <s v="ZPVN"/>
    <s v="40563948"/>
    <s v="P000032212"/>
    <n v="8002810901"/>
    <x v="550"/>
    <x v="6"/>
    <x v="6"/>
    <n v="280"/>
    <s v="BOL"/>
    <s v="101726"/>
    <x v="57"/>
    <s v="801198"/>
    <s v="SU FERRETERO No 2"/>
    <x v="9"/>
    <s v="IBARRA  AV TEODORO GOMEZ Y JACINTO"/>
    <x v="11"/>
    <s v="O-Imbabura-Ibarra"/>
    <n v="30"/>
    <x v="164"/>
    <x v="164"/>
    <s v="100014902"/>
    <s v="GUALSAQUI ENRIQUE"/>
    <s v="ZEMT"/>
    <x v="248"/>
    <s v="1"/>
    <s v="Con Pallet"/>
    <n v="0.05"/>
    <n v="14"/>
    <x v="0"/>
    <n v="21945"/>
    <n v="14035"/>
    <n v="7910"/>
    <n v="53.2"/>
    <m/>
    <x v="160"/>
    <n v="19"/>
    <s v="19"/>
    <n v="14"/>
    <x v="0"/>
    <n v="0.19"/>
    <n v="3.8000000000000003"/>
    <s v="TRAPSA C.A."/>
    <n v="1013583"/>
    <s v="TERAN SARZOSA HORSAY XAVIER"/>
    <x v="248"/>
  </r>
  <r>
    <n v="1002197089"/>
    <s v="UE01"/>
    <x v="3"/>
    <d v="1899-12-30T11:34:00"/>
    <x v="743"/>
    <s v="9000802806"/>
    <s v="012-022-00314685"/>
    <n v="2453.83"/>
    <n v="2751.25"/>
    <s v="ZPVN"/>
    <s v="40563968"/>
    <s v="0000390316"/>
    <n v="8002810988"/>
    <x v="551"/>
    <x v="7"/>
    <x v="7"/>
    <n v="360"/>
    <s v="BOL"/>
    <s v="101446"/>
    <x v="48"/>
    <s v="806019"/>
    <s v="FERRETERIA CIMIENTO"/>
    <x v="9"/>
    <s v="AV GALO PLAZA VIA ZULETA"/>
    <x v="123"/>
    <s v="O-Imbabura-Zuleta"/>
    <n v="57"/>
    <x v="119"/>
    <x v="119"/>
    <s v="100014836"/>
    <s v="PERUGACHI PEDRO"/>
    <s v="ZEMU"/>
    <x v="166"/>
    <s v="2"/>
    <s v="Sin Pallet"/>
    <n v="0"/>
    <n v="0"/>
    <x v="0"/>
    <n v="27060"/>
    <n v="18040"/>
    <n v="9020"/>
    <n v="100.8"/>
    <m/>
    <x v="117"/>
    <n v="19"/>
    <s v="19"/>
    <n v="18"/>
    <x v="0"/>
    <n v="0.27999999999999997"/>
    <n v="5.6"/>
    <s v="TRIMPESAS S.A."/>
    <n v="1014277"/>
    <s v="PERUGACHI PANAMA PEDRO CESAR"/>
    <x v="166"/>
  </r>
  <r>
    <n v="1002197066"/>
    <s v="UE01"/>
    <x v="3"/>
    <d v="1899-12-30T11:40:00"/>
    <x v="744"/>
    <s v=""/>
    <s v=""/>
    <n v="0"/>
    <n v="0"/>
    <s v="ZPRC"/>
    <s v="2500107913"/>
    <s v="P000032225"/>
    <n v="8002810965"/>
    <x v="552"/>
    <x v="7"/>
    <x v="7"/>
    <n v="200"/>
    <s v="BOL"/>
    <s v="101633"/>
    <x v="15"/>
    <s v="810878"/>
    <s v="BODEGA ZUMBALICA"/>
    <x v="6"/>
    <s v="COLAISA"/>
    <x v="17"/>
    <s v="O-Cotopaxi-Latacunga"/>
    <m/>
    <x v="103"/>
    <x v="103"/>
    <s v="100019413"/>
    <s v="CASANOVA ROMEL"/>
    <s v="ZEMU"/>
    <x v="144"/>
    <s v="2"/>
    <s v="Sin Pallet"/>
    <n v="0"/>
    <n v="0"/>
    <x v="0"/>
    <n v="14492.222"/>
    <n v="10022.222"/>
    <n v="4470"/>
    <n v="148"/>
    <m/>
    <x v="101"/>
    <n v="19"/>
    <s v="19"/>
    <n v="10"/>
    <x v="0"/>
    <n v="0.74"/>
    <n v="14.8"/>
    <s v="TRAPSA C.A."/>
    <n v="1013573"/>
    <s v="CUASPA PEREZ SEGUNDO MANUEL"/>
    <x v="144"/>
  </r>
  <r>
    <n v="1002197066"/>
    <s v="UE01"/>
    <x v="3"/>
    <d v="1899-12-30T11:40:00"/>
    <x v="745"/>
    <s v=""/>
    <s v=""/>
    <n v="0"/>
    <n v="0"/>
    <s v="ZPRC"/>
    <s v="2500107912"/>
    <s v="P000032224"/>
    <n v="8002810964"/>
    <x v="552"/>
    <x v="6"/>
    <x v="6"/>
    <n v="160"/>
    <s v="BOL"/>
    <s v="101633"/>
    <x v="15"/>
    <s v="810878"/>
    <s v="BODEGA ZUMBALICA"/>
    <x v="6"/>
    <s v="COLAISA"/>
    <x v="17"/>
    <s v="O-Cotopaxi-Latacunga"/>
    <n v="198"/>
    <x v="103"/>
    <x v="103"/>
    <s v="100019413"/>
    <s v="CASANOVA ROMEL"/>
    <s v="ZEMU"/>
    <x v="144"/>
    <s v="2"/>
    <s v="Sin Pallet"/>
    <n v="0"/>
    <n v="0"/>
    <x v="0"/>
    <n v="12487.778"/>
    <n v="8017.7780000000002"/>
    <n v="4470"/>
    <n v="118.4"/>
    <m/>
    <x v="101"/>
    <n v="19"/>
    <s v="19"/>
    <n v="8"/>
    <x v="0"/>
    <n v="0.74"/>
    <n v="14.8"/>
    <s v="TRAPSA C.A."/>
    <n v="1013573"/>
    <s v="CUASPA PEREZ SEGUNDO MANUEL"/>
    <x v="144"/>
  </r>
  <r>
    <n v="1002197126"/>
    <s v="UE01"/>
    <x v="3"/>
    <d v="1899-12-30T11:42:00"/>
    <x v="746"/>
    <s v=""/>
    <s v=""/>
    <n v="0"/>
    <n v="0"/>
    <s v="ZPRC"/>
    <s v="2500107487"/>
    <s v="0000389479"/>
    <n v="8002811030"/>
    <x v="553"/>
    <x v="1"/>
    <x v="1"/>
    <n v="32.47"/>
    <s v="T"/>
    <s v="101660"/>
    <x v="9"/>
    <s v="804646"/>
    <s v="PLANTA TECHCEM"/>
    <x v="8"/>
    <s v="ENTREGA EN PLANTA OTAVALO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1820"/>
    <n v="32470"/>
    <n v="19350"/>
    <n v="0"/>
    <m/>
    <x v="1"/>
    <n v="19"/>
    <s v="19"/>
    <n v="32.47"/>
    <x v="0"/>
    <n v="0"/>
    <n v="0"/>
    <s v="TRANCONCEM CIA. LTDA."/>
    <n v="1013227"/>
    <s v="COMPAÑIA DE TRANSPORTE PESADO"/>
    <x v="60"/>
  </r>
  <r>
    <n v="1002197123"/>
    <s v="UE01"/>
    <x v="3"/>
    <d v="1899-12-30T11:46:00"/>
    <x v="747"/>
    <s v="9000802810"/>
    <s v="012-022-00314686"/>
    <n v="3196.13"/>
    <n v="3583.53"/>
    <s v="ZPVN"/>
    <s v="40563729"/>
    <s v="0000389983"/>
    <n v="8002811027"/>
    <x v="554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8950"/>
    <n v="24060"/>
    <n v="14890"/>
    <n v="278.39999999999998"/>
    <m/>
    <x v="2"/>
    <n v="19"/>
    <s v="19"/>
    <n v="24"/>
    <x v="0"/>
    <n v="0.57999999999999996"/>
    <n v="11.6"/>
    <s v="TRANSPORTE PROPIO"/>
    <n v="1014266"/>
    <s v="TRANSBOSNA CIA. LTDA."/>
    <x v="3"/>
  </r>
  <r>
    <n v="1002197113"/>
    <s v="UE01"/>
    <x v="3"/>
    <d v="1899-12-30T11:47:00"/>
    <x v="748"/>
    <s v="9000802811"/>
    <s v="012-022-00314687"/>
    <n v="2329.7199999999998"/>
    <n v="2612.1"/>
    <s v="ZPVN"/>
    <s v="40563965"/>
    <s v="P000032226"/>
    <n v="8002811014"/>
    <x v="555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50"/>
    <n v="18010"/>
    <n v="9040"/>
    <n v="266.39999999999998"/>
    <m/>
    <x v="90"/>
    <n v="19"/>
    <s v="19"/>
    <n v="18"/>
    <x v="0"/>
    <n v="0.74"/>
    <n v="14.799999999999999"/>
    <s v="TRANSPORTE PROPIO"/>
    <n v="1013789"/>
    <s v="VEGA VEGA FABIAN"/>
    <x v="127"/>
  </r>
  <r>
    <n v="1002197117"/>
    <s v="UE01"/>
    <x v="3"/>
    <d v="1899-12-30T11:50:00"/>
    <x v="749"/>
    <s v="9000802813"/>
    <s v="012-022-00314688"/>
    <n v="3345.6"/>
    <n v="3751.11"/>
    <s v="ZPVN"/>
    <s v="40563969"/>
    <s v="0000390317"/>
    <n v="8002811018"/>
    <x v="556"/>
    <x v="7"/>
    <x v="7"/>
    <n v="480"/>
    <s v="BOL"/>
    <s v="101541"/>
    <x v="80"/>
    <s v="801452"/>
    <s v="FERRETERIA SR. CRUZ"/>
    <x v="70"/>
    <s v="VIA URCUQUI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780"/>
    <n v="24060"/>
    <n v="12720"/>
    <n v="129.6"/>
    <m/>
    <x v="89"/>
    <n v="19"/>
    <s v="19"/>
    <n v="24"/>
    <x v="0"/>
    <n v="0.26999999999999996"/>
    <n v="5.3999999999999995"/>
    <s v="TRANSPORTE PROPIO"/>
    <n v="1012808"/>
    <s v="ALVAREZ GONZAGA LASTEÑA MARIANA"/>
    <x v="124"/>
  </r>
  <r>
    <n v="1002197086"/>
    <s v="UE01"/>
    <x v="3"/>
    <d v="1899-12-30T11:54:00"/>
    <x v="750"/>
    <s v="9000802814"/>
    <s v="012-022-00314689"/>
    <n v="3660.49"/>
    <n v="4104.17"/>
    <s v="ZPVN"/>
    <s v="40563187"/>
    <s v="0000389329"/>
    <n v="8002810985"/>
    <x v="557"/>
    <x v="2"/>
    <x v="2"/>
    <n v="31.48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40"/>
    <n v="31480"/>
    <n v="19760"/>
    <n v="0"/>
    <m/>
    <x v="3"/>
    <n v="19"/>
    <s v="19"/>
    <n v="31.48"/>
    <x v="0"/>
    <n v="0"/>
    <n v="0"/>
    <s v="HORMIANDES"/>
    <n v="1014407"/>
    <s v="HORMIANDES"/>
    <x v="4"/>
  </r>
  <r>
    <n v="1002197124"/>
    <s v="UE01"/>
    <x v="3"/>
    <d v="1899-12-30T12:00:00"/>
    <x v="751"/>
    <s v=""/>
    <s v=""/>
    <n v="0"/>
    <n v="0"/>
    <s v="ZPRC"/>
    <s v="2500107914"/>
    <s v="P000032228"/>
    <n v="8002811028"/>
    <x v="558"/>
    <x v="3"/>
    <x v="3"/>
    <n v="360"/>
    <s v="BOL"/>
    <s v="101663"/>
    <x v="46"/>
    <s v="807710"/>
    <s v="BLOQUERA MUNDO BLOQUE"/>
    <x v="71"/>
    <s v="VÍA CINCUNVALACION, REDONDEL COLORA"/>
    <x v="33"/>
    <s v="O-Manabi-Manta"/>
    <n v="486"/>
    <x v="9"/>
    <x v="9"/>
    <s v="100014857"/>
    <s v="PASPUEZAN WILSON"/>
    <s v="ZEMU"/>
    <x v="27"/>
    <s v="2"/>
    <s v="Sin Pallet"/>
    <n v="0"/>
    <n v="0"/>
    <x v="0"/>
    <n v="27080"/>
    <n v="18030"/>
    <n v="9050"/>
    <n v="406.8"/>
    <m/>
    <x v="9"/>
    <n v="19"/>
    <s v="19"/>
    <n v="18"/>
    <x v="0"/>
    <n v="1.1300000000000001"/>
    <n v="22.6"/>
    <s v="LIDENORTI S.A."/>
    <n v="1013262"/>
    <s v="SEGOVIA ERAZO PATRICIA ALEXANDRA"/>
    <x v="27"/>
  </r>
  <r>
    <n v="1002197095"/>
    <s v="UE01"/>
    <x v="3"/>
    <d v="1899-12-30T12:09:00"/>
    <x v="752"/>
    <s v="9000802750"/>
    <s v="013-020-00047735"/>
    <n v="4166.9399999999996"/>
    <n v="4672"/>
    <s v="ZPDF"/>
    <s v="70176468"/>
    <s v="0000390320"/>
    <n v="8002810993"/>
    <x v="559"/>
    <x v="3"/>
    <x v="3"/>
    <n v="640"/>
    <s v="BOL"/>
    <s v="103778"/>
    <x v="72"/>
    <s v="805475"/>
    <s v="FERROLAGO"/>
    <x v="36"/>
    <s v="VIA A QUITO BARRIO EL PORTAL"/>
    <x v="55"/>
    <s v="O-Sucumbios-Lagoagrio"/>
    <n v="469"/>
    <x v="18"/>
    <x v="18"/>
    <s v="100019606"/>
    <s v="MORALES SANTIAGO"/>
    <s v="ZETT"/>
    <x v="23"/>
    <s v="1"/>
    <s v="Con Pallet"/>
    <n v="0.05"/>
    <n v="32"/>
    <x v="0"/>
    <n v="50930"/>
    <n v="32080"/>
    <n v="18850"/>
    <n v="889.6"/>
    <m/>
    <x v="18"/>
    <n v="19"/>
    <s v="19"/>
    <n v="32"/>
    <x v="0"/>
    <n v="1.3900000000000001"/>
    <n v="27.8"/>
    <s v="LA ARMENIA S.A."/>
    <n v="1021830"/>
    <s v="MORALES GARZON CHRISTIAN SANTIAGO"/>
    <x v="23"/>
  </r>
  <r>
    <n v="1002197180"/>
    <s v="UE01"/>
    <x v="3"/>
    <d v="1899-12-30T12:19:00"/>
    <x v="753"/>
    <s v="9000802818"/>
    <s v="012-022-00314690"/>
    <n v="4358.18"/>
    <n v="4886.42"/>
    <s v="ZPVN"/>
    <s v="40563963"/>
    <s v="0000390311"/>
    <n v="8002811092"/>
    <x v="560"/>
    <x v="7"/>
    <x v="7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930"/>
    <n v="33080"/>
    <n v="17850"/>
    <n v="594"/>
    <m/>
    <x v="155"/>
    <n v="19"/>
    <s v="19"/>
    <n v="33"/>
    <x v="0"/>
    <n v="0.9"/>
    <n v="18"/>
    <s v="TRANSPORTE PROPIO"/>
    <n v="1021138"/>
    <s v="ARCOS MENDOZA LUIS EDUARDO"/>
    <x v="239"/>
  </r>
  <r>
    <n v="1002197140"/>
    <s v="UE01"/>
    <x v="3"/>
    <d v="1899-12-30T12:25:00"/>
    <x v="754"/>
    <s v=""/>
    <s v=""/>
    <n v="0"/>
    <n v="0"/>
    <s v="ZPRC"/>
    <s v="2500107917"/>
    <s v="P000032232"/>
    <n v="8002811046"/>
    <x v="561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41"/>
    <x v="41"/>
    <s v="100018027"/>
    <s v="CABRERA ALFREDO"/>
    <s v="ZEMT"/>
    <x v="50"/>
    <s v="1"/>
    <s v="Con Pallet"/>
    <n v="0.05"/>
    <n v="24"/>
    <x v="0"/>
    <n v="39560"/>
    <n v="24060"/>
    <n v="15500"/>
    <n v="542.4"/>
    <m/>
    <x v="39"/>
    <n v="19"/>
    <s v="19"/>
    <n v="24"/>
    <x v="0"/>
    <n v="1.1299999999999999"/>
    <n v="22.599999999999998"/>
    <s v="LIDENORTI S.A."/>
    <n v="1020579"/>
    <s v="CABRERA RECALDE ALFREDO RAYMUNDO"/>
    <x v="50"/>
  </r>
  <r>
    <n v="1002197139"/>
    <s v="UE01"/>
    <x v="3"/>
    <d v="1899-12-30T12:32:00"/>
    <x v="755"/>
    <s v=""/>
    <s v=""/>
    <n v="0"/>
    <n v="0"/>
    <s v="ZPRC"/>
    <s v="2500107916"/>
    <s v="P000032231"/>
    <n v="8002811045"/>
    <x v="562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5"/>
    <x v="65"/>
    <s v="100014860"/>
    <s v="TANICUCHI LUIS"/>
    <s v="ZEMT"/>
    <x v="82"/>
    <s v="1"/>
    <s v="Con Pallet"/>
    <n v="0.05"/>
    <n v="24"/>
    <x v="0"/>
    <n v="39340"/>
    <n v="24050"/>
    <n v="15290"/>
    <n v="542.4"/>
    <m/>
    <x v="63"/>
    <n v="19"/>
    <s v="19"/>
    <n v="24"/>
    <x v="0"/>
    <n v="1.1299999999999999"/>
    <n v="22.599999999999998"/>
    <s v="TRANSSJQ S.A."/>
    <n v="1013485"/>
    <s v="PEREZ ALBUJA VICTOR ALEJANDRO"/>
    <x v="82"/>
  </r>
  <r>
    <n v="1002197176"/>
    <s v="UE01"/>
    <x v="3"/>
    <d v="1899-12-30T12:41:00"/>
    <x v="756"/>
    <s v="9000802824"/>
    <s v="012-022-00314691"/>
    <n v="2985.6"/>
    <n v="3347.47"/>
    <s v="ZPVN"/>
    <s v="40563975"/>
    <s v="P000032234"/>
    <n v="8002811087"/>
    <x v="563"/>
    <x v="3"/>
    <x v="3"/>
    <n v="480"/>
    <s v="BOL"/>
    <s v="101757"/>
    <x v="29"/>
    <s v="803978"/>
    <s v="SUCURSAL VENTANAS"/>
    <x v="60"/>
    <s v="VIA PRINCIPAL QUEVEDO - BABAHOYO"/>
    <x v="106"/>
    <s v="O-Losrios-Ventanas"/>
    <n v="424"/>
    <x v="104"/>
    <x v="104"/>
    <s v="100021747"/>
    <s v="GARCES MILTON"/>
    <s v="ZEMT"/>
    <x v="249"/>
    <s v="1"/>
    <s v="Con Pallet"/>
    <n v="0.05"/>
    <n v="24"/>
    <x v="0"/>
    <n v="37660"/>
    <n v="24100"/>
    <n v="13560"/>
    <n v="566.4"/>
    <m/>
    <x v="102"/>
    <n v="19"/>
    <s v="19"/>
    <n v="24"/>
    <x v="0"/>
    <n v="1.18"/>
    <n v="23.599999999999998"/>
    <s v="TRANSSJQ S.A."/>
    <n v="1013719"/>
    <s v="GARCES OSWALDO GERMAN"/>
    <x v="249"/>
  </r>
  <r>
    <n v="1002197185"/>
    <s v="UE01"/>
    <x v="3"/>
    <d v="1899-12-30T12:46:00"/>
    <x v="757"/>
    <s v="9000802826"/>
    <s v="012-022-00314692"/>
    <n v="4032"/>
    <n v="4520.7"/>
    <s v="ZPVN"/>
    <s v="40563770"/>
    <s v="0000390071"/>
    <n v="8002811097"/>
    <x v="564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60"/>
    <n v="32070"/>
    <n v="18790"/>
    <n v="966.4"/>
    <m/>
    <x v="143"/>
    <n v="19"/>
    <s v="19"/>
    <n v="32"/>
    <x v="0"/>
    <n v="1.51"/>
    <n v="30.2"/>
    <s v="TRANSPORTE PROPIO"/>
    <n v="1013635"/>
    <s v="ROMAN BAJANA JHONATHAN MARCEL"/>
    <x v="214"/>
  </r>
  <r>
    <n v="1002197178"/>
    <s v="UE01"/>
    <x v="3"/>
    <d v="1899-12-30T12:52:00"/>
    <x v="758"/>
    <s v=""/>
    <s v=""/>
    <n v="0"/>
    <n v="0"/>
    <s v="ZPRC"/>
    <s v="2500107918"/>
    <s v="P000032233"/>
    <n v="8002811089"/>
    <x v="565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82"/>
    <x v="82"/>
    <s v="100018690"/>
    <s v="MORALES PATRICIO V."/>
    <s v="ZEMT"/>
    <x v="112"/>
    <s v="1"/>
    <s v="Con Pallet"/>
    <n v="0.05"/>
    <n v="24"/>
    <x v="0"/>
    <n v="39920"/>
    <n v="24030"/>
    <n v="15890"/>
    <n v="129.6"/>
    <m/>
    <x v="80"/>
    <n v="19"/>
    <s v="19"/>
    <n v="24"/>
    <x v="0"/>
    <n v="0.26999999999999996"/>
    <n v="5.3999999999999995"/>
    <s v="LA ARMENIA S.A."/>
    <n v="1021911"/>
    <s v="MORALES GORDILLO VICENTE PATRICIO"/>
    <x v="112"/>
  </r>
  <r>
    <n v="1002197199"/>
    <s v="UE01"/>
    <x v="3"/>
    <d v="1899-12-30T12:56:00"/>
    <x v="759"/>
    <s v="9000802828"/>
    <s v="012-022-00314693"/>
    <n v="2386.8000000000002"/>
    <n v="2676.1"/>
    <s v="ZPVN"/>
    <s v="40563979"/>
    <s v="P000032236"/>
    <n v="8002811115"/>
    <x v="566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22"/>
    <x v="22"/>
    <s v="100016661"/>
    <s v="BENALCAZAR MILTON"/>
    <s v="ZEMU"/>
    <x v="28"/>
    <s v="2"/>
    <s v="Sin Pallet"/>
    <n v="0"/>
    <n v="0"/>
    <x v="0"/>
    <n v="27120"/>
    <n v="18020"/>
    <n v="9100"/>
    <n v="262.8"/>
    <m/>
    <x v="22"/>
    <n v="19"/>
    <s v="19"/>
    <n v="18"/>
    <x v="0"/>
    <n v="0.73"/>
    <n v="14.600000000000001"/>
    <s v="TRANINTAGSA S.A."/>
    <n v="1014062"/>
    <s v="BENALCAZAR DE LA CRUZ MILTON PATRIC"/>
    <x v="28"/>
  </r>
  <r>
    <n v="1002197189"/>
    <s v="UE01"/>
    <x v="3"/>
    <d v="1899-12-30T13:01:00"/>
    <x v="760"/>
    <s v=""/>
    <s v=""/>
    <n v="0"/>
    <n v="0"/>
    <s v="ZPRC"/>
    <s v="2500107915"/>
    <s v="P000032229"/>
    <n v="8002811101"/>
    <x v="567"/>
    <x v="3"/>
    <x v="3"/>
    <n v="360"/>
    <s v="BOL"/>
    <s v="101663"/>
    <x v="46"/>
    <s v="807710"/>
    <s v="BLOQUERA MUNDO BLOQUE"/>
    <x v="71"/>
    <s v="VÍA CINCUNVALACION, REDONDEL COLORA"/>
    <x v="33"/>
    <s v="O-Manabi-Manta"/>
    <n v="486"/>
    <x v="45"/>
    <x v="45"/>
    <s v="10000932"/>
    <s v="CACOANGO RODRIGO"/>
    <s v="ZEMU"/>
    <x v="55"/>
    <s v="2"/>
    <s v="Sin Pallet"/>
    <n v="0"/>
    <n v="0"/>
    <x v="0"/>
    <n v="27150"/>
    <n v="18050"/>
    <n v="9100"/>
    <n v="406.8"/>
    <m/>
    <x v="43"/>
    <n v="19"/>
    <s v="19"/>
    <n v="18"/>
    <x v="0"/>
    <n v="1.1300000000000001"/>
    <n v="22.6"/>
    <s v="TRAPSA C.A."/>
    <n v="1014271"/>
    <s v="GARATE CARDENAS CARLOS VINICIO"/>
    <x v="55"/>
  </r>
  <r>
    <n v="1002197188"/>
    <s v="UE01"/>
    <x v="3"/>
    <d v="1899-12-30T13:07:00"/>
    <x v="761"/>
    <s v="9000802836"/>
    <s v="012-022-00314694"/>
    <n v="4032"/>
    <n v="4520.7"/>
    <s v="ZPVN"/>
    <s v="40563770"/>
    <s v="0000390072"/>
    <n v="8002811100"/>
    <x v="56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50"/>
    <n v="32080"/>
    <n v="17470"/>
    <n v="966.4"/>
    <m/>
    <x v="143"/>
    <n v="19"/>
    <s v="19"/>
    <n v="32"/>
    <x v="0"/>
    <n v="1.51"/>
    <n v="30.2"/>
    <s v="TRANSPORTE PROPIO"/>
    <n v="1013635"/>
    <s v="ROMAN BAJANA JHONATHAN MARCEL"/>
    <x v="217"/>
  </r>
  <r>
    <n v="1002197669"/>
    <s v="UE01"/>
    <x v="4"/>
    <d v="1899-12-30T20:48:00"/>
    <x v="762"/>
    <s v="9000802990"/>
    <s v="012-022-00314695"/>
    <n v="4415.3999999999996"/>
    <n v="4950.58"/>
    <s v="ZPVN"/>
    <s v="40564001"/>
    <s v="P000032249"/>
    <n v="8002811634"/>
    <x v="569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00"/>
    <n v="33090"/>
    <n v="18310"/>
    <n v="382.8"/>
    <m/>
    <x v="139"/>
    <n v="20"/>
    <s v="20"/>
    <n v="33"/>
    <x v="0"/>
    <n v="0.58000000000000007"/>
    <n v="11.6"/>
    <s v="TRANSPORTE PROPIO"/>
    <n v="1013478"/>
    <s v="LANDAZURI CORDOVA IVAN OSWALDO"/>
    <x v="208"/>
  </r>
  <r>
    <n v="1002197674"/>
    <s v="UE01"/>
    <x v="4"/>
    <d v="1899-12-30T20:53:00"/>
    <x v="763"/>
    <s v="9000802991"/>
    <s v="012-022-00314696"/>
    <n v="3735.89"/>
    <n v="4188.71"/>
    <s v="ZPVN"/>
    <s v="40560972"/>
    <s v="0000390145"/>
    <n v="8002811641"/>
    <x v="570"/>
    <x v="8"/>
    <x v="8"/>
    <n v="30.26"/>
    <s v="T"/>
    <s v="101615"/>
    <x v="178"/>
    <s v="802179"/>
    <s v="GRANEL DESTI/PLANTA"/>
    <x v="1"/>
    <s v="AV. 6 DE DICIEMBRE N59-10 JUAN MOLI"/>
    <x v="31"/>
    <s v="O-Pichincha-Comitedelpueblo"/>
    <n v="94.6"/>
    <x v="79"/>
    <x v="79"/>
    <s v="100015008"/>
    <s v="CHACHALO KLEVER"/>
    <s v="ZECI"/>
    <x v="104"/>
    <s v="2"/>
    <s v="Sin Pallet"/>
    <n v="0"/>
    <n v="0"/>
    <x v="0"/>
    <n v="49580"/>
    <n v="30260"/>
    <n v="19320"/>
    <n v="182.47"/>
    <m/>
    <x v="77"/>
    <n v="20"/>
    <s v="20"/>
    <n v="30.26"/>
    <x v="0"/>
    <n v="6.0300727032385986"/>
    <n v="6.0300727032385986"/>
    <s v="ALQUINGA &amp; ALQUINGA"/>
    <n v="1013844"/>
    <s v="ALQUINGA LUCERO WILTER FABIAN"/>
    <x v="104"/>
  </r>
  <r>
    <n v="1002197667"/>
    <s v="UE01"/>
    <x v="4"/>
    <d v="1899-12-30T20:55:00"/>
    <x v="764"/>
    <s v=""/>
    <s v=""/>
    <n v="0"/>
    <n v="0"/>
    <s v="ZPRC"/>
    <s v="2500107342"/>
    <s v="0000390270"/>
    <n v="8002811632"/>
    <x v="571"/>
    <x v="2"/>
    <x v="2"/>
    <n v="31.86"/>
    <s v="T"/>
    <s v="101580"/>
    <x v="133"/>
    <s v="801461"/>
    <s v="PLANTA DE HORMIGON"/>
    <x v="27"/>
    <s v="C.ALASKA Y VIA A RIOBAMBA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310"/>
    <n v="31860"/>
    <n v="19450"/>
    <n v="652.49"/>
    <m/>
    <x v="78"/>
    <n v="20"/>
    <s v="20"/>
    <n v="31.86"/>
    <x v="0"/>
    <n v="20.479912115505336"/>
    <n v="20.479912115505336"/>
    <s v="CASTRO HERMANOS S.A."/>
    <n v="1013576"/>
    <s v="CASTRO SALGADO LUCIO OSWALDO"/>
    <x v="105"/>
  </r>
  <r>
    <n v="1002197666"/>
    <s v="UE01"/>
    <x v="4"/>
    <d v="1899-12-30T21:10:00"/>
    <x v="765"/>
    <s v=""/>
    <s v=""/>
    <n v="0"/>
    <n v="0"/>
    <s v="ZPRC"/>
    <s v="2500107342"/>
    <s v="0000390269"/>
    <n v="8002811631"/>
    <x v="572"/>
    <x v="2"/>
    <x v="2"/>
    <n v="30.77"/>
    <s v="T"/>
    <s v="101580"/>
    <x v="133"/>
    <s v="801461"/>
    <s v="PLANTA DE HORMIGON"/>
    <x v="27"/>
    <s v="C.ALASKA Y VIA A RIOBAMBA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150"/>
    <n v="30770"/>
    <n v="19380"/>
    <n v="444.93"/>
    <m/>
    <x v="73"/>
    <n v="20"/>
    <s v="20"/>
    <n v="30.77"/>
    <x v="0"/>
    <n v="14.459863503412414"/>
    <n v="14.459863503412414"/>
    <s v="J.V. TRANSPREMIUN CIA.LTDA"/>
    <n v="1013906"/>
    <s v="VALLEJOS VILLEGAS SAUL EDUARDO"/>
    <x v="108"/>
  </r>
  <r>
    <n v="1002197672"/>
    <s v="UE01"/>
    <x v="4"/>
    <d v="1899-12-30T21:25:00"/>
    <x v="766"/>
    <s v=""/>
    <s v=""/>
    <n v="0"/>
    <n v="0"/>
    <s v="ZPRC"/>
    <s v="2500107894"/>
    <s v="0000390160"/>
    <n v="8002811638"/>
    <x v="573"/>
    <x v="10"/>
    <x v="10"/>
    <n v="31.42"/>
    <s v="T"/>
    <s v="101594"/>
    <x v="52"/>
    <s v="803310"/>
    <s v="GRANEL BODEGA PROPIA EN DESTINO"/>
    <x v="1"/>
    <s v="PUCARA Y MISION GEODESICA"/>
    <x v="40"/>
    <s v="O-Pichincha-Sanantoniodepichi"/>
    <n v="101"/>
    <x v="30"/>
    <x v="30"/>
    <s v="100016824"/>
    <s v="YANEZ JOSE"/>
    <s v="ZECI"/>
    <x v="58"/>
    <s v="2"/>
    <s v="Sin Pallet"/>
    <n v="0"/>
    <n v="0"/>
    <x v="0"/>
    <n v="49810"/>
    <n v="31420"/>
    <n v="18390"/>
    <n v="289.06"/>
    <m/>
    <x v="28"/>
    <n v="20"/>
    <s v="20"/>
    <n v="31.42"/>
    <x v="0"/>
    <n v="9.1998726925525141"/>
    <n v="9.1998726925525141"/>
    <s v="TRANSALMEIDA CIA."/>
    <n v="1013966"/>
    <s v="ALMEIDA CHICAIZA MIGUEL ANGEL"/>
    <x v="58"/>
  </r>
  <r>
    <n v="1002197668"/>
    <s v="UE01"/>
    <x v="4"/>
    <d v="1899-12-30T21:27:00"/>
    <x v="767"/>
    <s v="9000802993"/>
    <s v="012-022-00314697"/>
    <n v="4193.1400000000003"/>
    <n v="4701.38"/>
    <s v="ZPVN"/>
    <s v="40564020"/>
    <s v="P000032261"/>
    <n v="8002811633"/>
    <x v="574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50820"/>
    <n v="33080"/>
    <n v="17740"/>
    <n v="514.79999999999995"/>
    <m/>
    <x v="10"/>
    <n v="20"/>
    <s v="20"/>
    <n v="33"/>
    <x v="0"/>
    <n v="0.77999999999999992"/>
    <n v="15.599999999999998"/>
    <s v="TRANSPORTE PROPIO"/>
    <n v="1013863"/>
    <s v="DISTRIBUCIONES NARANJO"/>
    <x v="17"/>
  </r>
  <r>
    <n v="1002197676"/>
    <s v="UE01"/>
    <x v="4"/>
    <d v="1899-12-30T21:43:00"/>
    <x v="768"/>
    <s v=""/>
    <s v=""/>
    <n v="0"/>
    <n v="0"/>
    <s v="ZPRC"/>
    <s v="2500107487"/>
    <s v="0000389481"/>
    <n v="8002811643"/>
    <x v="575"/>
    <x v="1"/>
    <x v="1"/>
    <n v="29.89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8660"/>
    <n v="29890"/>
    <n v="18770"/>
    <n v="0"/>
    <m/>
    <x v="1"/>
    <n v="20"/>
    <s v="20"/>
    <n v="29.89"/>
    <x v="0"/>
    <n v="0"/>
    <n v="0"/>
    <s v="TRANSCONCEM CIA. LTDA."/>
    <n v="1013227"/>
    <s v="COMPAÑIA DE TRANSPORTE PESADO"/>
    <x v="201"/>
  </r>
  <r>
    <n v="1002197670"/>
    <s v="UE01"/>
    <x v="4"/>
    <d v="1899-12-30T21:45:00"/>
    <x v="769"/>
    <s v="9000802994"/>
    <s v="012-022-00314698"/>
    <n v="4251.6499999999996"/>
    <n v="4766.9799999999996"/>
    <s v="ZPVN"/>
    <s v="40563174"/>
    <s v="0000389292"/>
    <n v="8002811635"/>
    <x v="576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50"/>
    <n v="33060"/>
    <n v="17790"/>
    <n v="488.4"/>
    <m/>
    <x v="67"/>
    <n v="20"/>
    <s v="20"/>
    <n v="33"/>
    <x v="0"/>
    <n v="0.74"/>
    <n v="14.799999999999999"/>
    <s v="TRANSPORTE PROPIO"/>
    <n v="1013812"/>
    <s v="ASHQUI ANDINO JORGE AQUILINO"/>
    <x v="87"/>
  </r>
  <r>
    <n v="1002197671"/>
    <s v="UE01"/>
    <x v="4"/>
    <d v="1899-12-30T21:51:00"/>
    <x v="770"/>
    <s v="9000780540"/>
    <s v="013-020-00046331"/>
    <n v="527.16999999999996"/>
    <n v="591.07000000000005"/>
    <s v="ZPDF"/>
    <s v="70171097"/>
    <s v="0000390331"/>
    <n v="8002811636"/>
    <x v="577"/>
    <x v="7"/>
    <x v="7"/>
    <n v="8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3386.25"/>
    <n v="4006.25"/>
    <n v="9380"/>
    <n v="40.799999999999997"/>
    <m/>
    <x v="161"/>
    <n v="20"/>
    <s v="20"/>
    <n v="4"/>
    <x v="0"/>
    <n v="0.51"/>
    <n v="10.199999999999999"/>
    <s v="TRANSPORTE PROPIO"/>
    <n v="10003654"/>
    <s v="TRANSPORTES PALACIOS HIDALGO"/>
    <x v="250"/>
  </r>
  <r>
    <n v="1002197671"/>
    <s v="UE01"/>
    <x v="4"/>
    <d v="1899-12-30T21:51:00"/>
    <x v="771"/>
    <s v="9000802996"/>
    <s v="012-022-00314699"/>
    <n v="3841.6"/>
    <n v="4307.22"/>
    <s v="ZPVN"/>
    <s v="40563976"/>
    <s v="0000390332"/>
    <n v="8002811637"/>
    <x v="577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7423.75"/>
    <n v="28043.75"/>
    <n v="9380"/>
    <n v="285.60000000000002"/>
    <m/>
    <x v="161"/>
    <n v="20"/>
    <s v="20"/>
    <n v="28"/>
    <x v="0"/>
    <n v="0.51"/>
    <n v="10.200000000000001"/>
    <s v="TRANSPORTE PROPIO"/>
    <n v="10003654"/>
    <s v="TRANSPORTES PALACIOS HIDALGO"/>
    <x v="250"/>
  </r>
  <r>
    <n v="1002197679"/>
    <s v="UE01"/>
    <x v="4"/>
    <d v="1899-12-30T22:00:00"/>
    <x v="772"/>
    <s v="9000802997"/>
    <s v="012-022-00314700"/>
    <n v="3919.2"/>
    <n v="4394.2299999999996"/>
    <s v="ZPVN"/>
    <s v="40563320"/>
    <s v="0000390041"/>
    <n v="8002811646"/>
    <x v="578"/>
    <x v="2"/>
    <x v="2"/>
    <n v="32.65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2140"/>
    <n v="32660"/>
    <n v="19480"/>
    <n v="367.1"/>
    <m/>
    <x v="1"/>
    <n v="20"/>
    <s v="20"/>
    <n v="32.659999999999997"/>
    <x v="0"/>
    <n v="11.240048989589715"/>
    <n v="11.240048989589715"/>
    <s v="TRANSCONCEM CIA.LTDA."/>
    <n v="1013227"/>
    <s v="COMPAÑIA DE TRANSPORTE PESADO"/>
    <x v="2"/>
  </r>
  <r>
    <n v="1002197682"/>
    <s v="UE01"/>
    <x v="4"/>
    <d v="1899-12-30T22:07:00"/>
    <x v="773"/>
    <s v="9000802874"/>
    <s v="013-020-00047737"/>
    <n v="2414.83"/>
    <n v="2707.52"/>
    <s v="ZPDF"/>
    <s v="70176521"/>
    <s v="P000032245"/>
    <n v="8002811647"/>
    <x v="579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370"/>
    <n v="18030"/>
    <n v="9340"/>
    <n v="543.6"/>
    <m/>
    <x v="162"/>
    <n v="20"/>
    <s v="20"/>
    <n v="18"/>
    <x v="0"/>
    <n v="1.51"/>
    <n v="30.200000000000003"/>
    <s v="TRANSPORTE PROPIO"/>
    <n v="1022996"/>
    <s v="PINOS MONTENEGRO MARCO ANTONIO"/>
    <x v="251"/>
  </r>
  <r>
    <n v="1002197678"/>
    <s v="UE01"/>
    <x v="4"/>
    <d v="1899-12-30T22:12:00"/>
    <x v="774"/>
    <s v="9000803001"/>
    <s v="012-022-00314701"/>
    <n v="3938.13"/>
    <n v="4415.46"/>
    <s v="ZPVN"/>
    <s v="40564019"/>
    <s v="P000032260"/>
    <n v="8002811645"/>
    <x v="580"/>
    <x v="10"/>
    <x v="10"/>
    <n v="31.2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160"/>
    <n v="31260"/>
    <n v="17900"/>
    <n v="509.54"/>
    <m/>
    <x v="106"/>
    <n v="20"/>
    <s v="20"/>
    <n v="31.26"/>
    <x v="0"/>
    <n v="16.300063979526552"/>
    <n v="16.300063979526552"/>
    <s v="TRANSPORTE PROPIO"/>
    <n v="1013862"/>
    <s v="JACOME MARTINEZ EDGAR BOLIVAR"/>
    <x v="229"/>
  </r>
  <r>
    <n v="1002197687"/>
    <s v="UE01"/>
    <x v="4"/>
    <d v="1899-12-30T22:19:00"/>
    <x v="775"/>
    <s v="9000803003"/>
    <s v="012-022-00314703"/>
    <n v="3793.2"/>
    <n v="4252.96"/>
    <s v="ZPVN"/>
    <s v="40563951"/>
    <s v="P000032214"/>
    <n v="8002811653"/>
    <x v="581"/>
    <x v="7"/>
    <x v="7"/>
    <n v="58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7969.091"/>
    <n v="29079.091"/>
    <n v="8890"/>
    <n v="429.2"/>
    <m/>
    <x v="27"/>
    <n v="20"/>
    <s v="20"/>
    <n v="29"/>
    <x v="0"/>
    <n v="0.74"/>
    <n v="14.799999999999999"/>
    <s v="TRANSPORTE PROPIO"/>
    <n v="1017066"/>
    <s v="MISE MISE NESTOR SALOMON"/>
    <x v="35"/>
  </r>
  <r>
    <n v="1002197687"/>
    <s v="UE01"/>
    <x v="4"/>
    <d v="1899-12-30T22:19:00"/>
    <x v="776"/>
    <s v="9000803002"/>
    <s v="012-022-00314702"/>
    <n v="520"/>
    <n v="583.03"/>
    <s v="ZPVN"/>
    <s v="40563952"/>
    <s v="P000032215"/>
    <n v="8002811654"/>
    <x v="581"/>
    <x v="6"/>
    <x v="6"/>
    <n v="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2900.909"/>
    <n v="4010.9090000000001"/>
    <n v="8890"/>
    <n v="59.2"/>
    <m/>
    <x v="27"/>
    <n v="20"/>
    <s v="20"/>
    <n v="4"/>
    <x v="0"/>
    <n v="0.74"/>
    <n v="14.8"/>
    <s v="TRANSPORTE PROPIO"/>
    <n v="1017066"/>
    <s v="MISE MISE NESTOR SALOMON"/>
    <x v="35"/>
  </r>
  <r>
    <n v="1002197673"/>
    <s v="UE01"/>
    <x v="4"/>
    <d v="1899-12-30T22:41:00"/>
    <x v="777"/>
    <s v=""/>
    <s v=""/>
    <n v="0"/>
    <n v="0"/>
    <s v="ZPRC"/>
    <s v="2500107881"/>
    <s v="0000389950"/>
    <n v="8002811640"/>
    <x v="582"/>
    <x v="10"/>
    <x v="10"/>
    <n v="31.59"/>
    <s v="T"/>
    <s v="101633"/>
    <x v="15"/>
    <s v="806453"/>
    <s v="GRANEL SILO PATRICIO NUÑEZ"/>
    <x v="6"/>
    <s v="AV.10 DE AGOSTO ( LOMA DE BRASALES)"/>
    <x v="17"/>
    <s v="O-Cotopaxi-Latacunga"/>
    <n v="198"/>
    <x v="18"/>
    <x v="18"/>
    <s v="10000844"/>
    <s v="MORALES GARZON ISRAEL ALEJANDRO"/>
    <s v="ZECI"/>
    <x v="198"/>
    <s v="2"/>
    <s v="Sin Pallet"/>
    <n v="0"/>
    <n v="0"/>
    <x v="0"/>
    <n v="51550"/>
    <n v="31590"/>
    <n v="19960"/>
    <n v="364.23"/>
    <m/>
    <x v="18"/>
    <n v="20"/>
    <s v="20"/>
    <n v="31.59"/>
    <x v="0"/>
    <n v="11.52991452991453"/>
    <n v="11.52991452991453"/>
    <s v="LA ARMENIA S.A."/>
    <n v="1021830"/>
    <s v="MORALES GARZON CHRISTIAN SANTIAGO"/>
    <x v="198"/>
  </r>
  <r>
    <n v="1002197691"/>
    <s v="UE01"/>
    <x v="4"/>
    <d v="1899-12-30T22:55:00"/>
    <x v="778"/>
    <s v="9000803006"/>
    <s v="012-022-00314704"/>
    <n v="4290"/>
    <n v="4809.9799999999996"/>
    <s v="ZPVN"/>
    <s v="40563701"/>
    <s v="P000032142"/>
    <n v="8002811658"/>
    <x v="583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00"/>
    <n v="33060"/>
    <n v="17840"/>
    <n v="594"/>
    <m/>
    <x v="138"/>
    <n v="20"/>
    <s v="20"/>
    <n v="33"/>
    <x v="0"/>
    <n v="0.9"/>
    <n v="18"/>
    <s v="TRANSPORTE PROPIO"/>
    <n v="1017512"/>
    <s v="PACHECO SALAZAR WILSON FABIAN"/>
    <x v="205"/>
  </r>
  <r>
    <n v="1002197677"/>
    <s v="UE01"/>
    <x v="4"/>
    <d v="1899-12-30T23:07:00"/>
    <x v="779"/>
    <s v=""/>
    <s v=""/>
    <n v="0"/>
    <n v="0"/>
    <s v="ZPRC"/>
    <s v="2500107897"/>
    <s v="0000390176"/>
    <n v="8002811644"/>
    <x v="584"/>
    <x v="8"/>
    <x v="8"/>
    <n v="32.17"/>
    <s v="T"/>
    <s v="101487"/>
    <x v="93"/>
    <s v="810669"/>
    <s v="GRANEL CONSORCIO CHONE VIAL"/>
    <x v="47"/>
    <s v="AV ELOY ALFARO RDL LOS RAIDISTAS"/>
    <x v="74"/>
    <s v="O-Manabi-Chone"/>
    <n v="396"/>
    <x v="1"/>
    <x v="1"/>
    <s v="10003377"/>
    <s v="NARVAEZ IPIALES BRAYAN JAVIER"/>
    <s v="ZECI"/>
    <x v="252"/>
    <s v="2"/>
    <s v="Sin Pallet"/>
    <n v="0"/>
    <n v="0"/>
    <x v="0"/>
    <n v="50680"/>
    <n v="32170"/>
    <n v="18510"/>
    <n v="968.32"/>
    <m/>
    <x v="1"/>
    <n v="20"/>
    <s v="20"/>
    <n v="32.17"/>
    <x v="0"/>
    <n v="30.100093254585016"/>
    <n v="30.100093254585016"/>
    <s v="TRANSCONCEM CIA. LTDA."/>
    <n v="1013227"/>
    <s v="COMPAÑIA DE TRANSPORTE PESADO"/>
    <x v="252"/>
  </r>
  <r>
    <n v="1002197688"/>
    <s v="UE01"/>
    <x v="4"/>
    <d v="1899-12-30T23:12:00"/>
    <x v="780"/>
    <s v="9000803007"/>
    <s v="012-022-00314705"/>
    <n v="3910.8"/>
    <n v="4384.82"/>
    <s v="ZPVN"/>
    <s v="40563320"/>
    <s v="0000390042"/>
    <n v="8002811655"/>
    <x v="585"/>
    <x v="2"/>
    <x v="2"/>
    <n v="32.59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51180"/>
    <n v="32590"/>
    <n v="18590"/>
    <n v="366.31"/>
    <m/>
    <x v="1"/>
    <n v="20"/>
    <s v="20"/>
    <n v="32.590000000000003"/>
    <x v="0"/>
    <n v="11.239950905185639"/>
    <n v="11.239950905185639"/>
    <s v="TRANSCONCEM CIA. LTDA."/>
    <n v="1013227"/>
    <s v="COMPAÑIA DE TRANSPORTE PESADO"/>
    <x v="130"/>
  </r>
  <r>
    <n v="1002197698"/>
    <s v="UE01"/>
    <x v="4"/>
    <d v="1899-12-30T23:20:00"/>
    <x v="781"/>
    <s v="9000803008"/>
    <s v="012-022-00314706"/>
    <n v="2458.8000000000002"/>
    <n v="2756.83"/>
    <s v="ZPVN"/>
    <s v="40564004"/>
    <s v="P000032252"/>
    <n v="8002811672"/>
    <x v="586"/>
    <x v="4"/>
    <x v="4"/>
    <n v="360"/>
    <s v="BOL"/>
    <s v="103789"/>
    <x v="181"/>
    <s v="809656"/>
    <s v="OBRA ARAJUNO"/>
    <x v="73"/>
    <s v="PUENTE DE ACCESO ARAJUNO"/>
    <x v="126"/>
    <s v="O-Pastaza-Arajuno"/>
    <n v="398"/>
    <x v="167"/>
    <x v="167"/>
    <s v="10005047"/>
    <s v="VILLALVA MEDINA RAMIRO CORAZON"/>
    <s v="ZEMU"/>
    <x v="253"/>
    <s v="2"/>
    <s v="Sin Pallet"/>
    <n v="0"/>
    <n v="0"/>
    <x v="0"/>
    <n v="27900"/>
    <n v="18000"/>
    <n v="9900"/>
    <n v="489.6"/>
    <m/>
    <x v="163"/>
    <n v="20"/>
    <s v="20"/>
    <n v="18"/>
    <x v="0"/>
    <n v="1.36"/>
    <n v="27.200000000000003"/>
    <s v="TRANSPORTE PROPIO"/>
    <n v="103789"/>
    <s v="TORRES MORALES MARIA GABRIELA"/>
    <x v="253"/>
  </r>
  <r>
    <n v="1002197696"/>
    <s v="UE01"/>
    <x v="4"/>
    <d v="1899-12-30T23:35:00"/>
    <x v="782"/>
    <s v="9000803009"/>
    <s v="012-022-00314707"/>
    <n v="3692.47"/>
    <n v="4140.0200000000004"/>
    <s v="ZPVN"/>
    <s v="40562656"/>
    <s v="0000388574"/>
    <n v="8002811668"/>
    <x v="587"/>
    <x v="10"/>
    <x v="10"/>
    <n v="29.31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710"/>
    <n v="29310"/>
    <n v="17400"/>
    <n v="477.75"/>
    <m/>
    <x v="27"/>
    <n v="20"/>
    <s v="20"/>
    <n v="29.31"/>
    <x v="0"/>
    <n v="16.299897645854657"/>
    <n v="16.299897645854657"/>
    <s v="TRANSPORTE PROPIO"/>
    <n v="1017066"/>
    <s v="MISE MISE NESTOR SALOMON"/>
    <x v="155"/>
  </r>
  <r>
    <n v="1002197702"/>
    <s v="UE01"/>
    <x v="4"/>
    <d v="1899-12-30T23:55:00"/>
    <x v="783"/>
    <s v="9000803011"/>
    <s v="012-022-00314709"/>
    <n v="2354.4"/>
    <n v="2639.77"/>
    <s v="ZPVN"/>
    <s v="40563953"/>
    <s v="0000390277"/>
    <n v="8002811680"/>
    <x v="588"/>
    <x v="7"/>
    <x v="7"/>
    <n v="36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7002.726999999999"/>
    <n v="18032.726999999999"/>
    <n v="8970"/>
    <n v="324"/>
    <m/>
    <x v="138"/>
    <n v="20"/>
    <s v="20"/>
    <n v="18"/>
    <x v="0"/>
    <n v="0.9"/>
    <n v="18"/>
    <s v="TRANSPORTE PROPIO"/>
    <n v="1017512"/>
    <s v="PACHECO SALAZAR WILSON FABIAN"/>
    <x v="212"/>
  </r>
  <r>
    <n v="1002197702"/>
    <s v="UE01"/>
    <x v="4"/>
    <d v="1899-12-30T23:55:00"/>
    <x v="784"/>
    <s v="9000803010"/>
    <s v="012-022-00314708"/>
    <n v="1950"/>
    <n v="2186.35"/>
    <s v="ZPVN"/>
    <s v="40563953"/>
    <s v="0000390278"/>
    <n v="8002811681"/>
    <x v="588"/>
    <x v="6"/>
    <x v="6"/>
    <n v="3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3997.273000000001"/>
    <n v="15027.272999999999"/>
    <n v="8970"/>
    <n v="270"/>
    <m/>
    <x v="138"/>
    <n v="20"/>
    <s v="20"/>
    <n v="15"/>
    <x v="0"/>
    <n v="0.9"/>
    <n v="18"/>
    <s v="TRANSPORTE PROPIO"/>
    <n v="1017512"/>
    <s v="PACHECO SALAZAR WILSON FABIAN"/>
    <x v="212"/>
  </r>
  <r>
    <n v="1002197704"/>
    <s v="UE01"/>
    <x v="5"/>
    <d v="1899-12-30T01:52:00"/>
    <x v="785"/>
    <s v="9000803012"/>
    <s v="012-022-00314710"/>
    <n v="3828"/>
    <n v="4291.9799999999996"/>
    <s v="ZPVN"/>
    <s v="40563320"/>
    <s v="0000390043"/>
    <n v="8002811685"/>
    <x v="589"/>
    <x v="2"/>
    <x v="2"/>
    <n v="31.9"/>
    <s v="T"/>
    <s v="101659"/>
    <x v="84"/>
    <s v="805760"/>
    <s v="GRANEL ETERNIT"/>
    <x v="1"/>
    <s v="KM 14 1/2 SECTOR GUAMANI"/>
    <x v="63"/>
    <s v="O-Pichincha-Guamani2"/>
    <n v="127"/>
    <x v="1"/>
    <x v="1"/>
    <s v="100015500"/>
    <s v="FARINANGO MANUEL"/>
    <s v="ZECI"/>
    <x v="1"/>
    <s v="2"/>
    <s v="Sin Pallet"/>
    <n v="0"/>
    <n v="0"/>
    <x v="0"/>
    <n v="49870"/>
    <n v="31900"/>
    <n v="17970"/>
    <n v="358.56"/>
    <m/>
    <x v="1"/>
    <n v="21"/>
    <s v="21"/>
    <n v="31.9"/>
    <x v="0"/>
    <n v="11.24012539184953"/>
    <n v="11.24012539184953"/>
    <s v="TRANSCONCEM CIA. LTDA."/>
    <n v="1013227"/>
    <s v="COMPAÑIA DE TRANSPORTE PESADO"/>
    <x v="1"/>
  </r>
  <r>
    <n v="1002197707"/>
    <s v="UE01"/>
    <x v="5"/>
    <d v="1899-12-30T05:07:00"/>
    <x v="786"/>
    <s v="9000803013"/>
    <s v="012-022-00314711"/>
    <n v="2509.1999999999998"/>
    <n v="2813.33"/>
    <s v="ZPVN"/>
    <s v="40563971"/>
    <s v="P000032230"/>
    <n v="8002811702"/>
    <x v="590"/>
    <x v="6"/>
    <x v="6"/>
    <n v="360"/>
    <s v="BOL"/>
    <s v="10002800"/>
    <x v="113"/>
    <s v="807525"/>
    <s v="FERRONORTE BODEGA PROPIA"/>
    <x v="8"/>
    <s v="AV LOS CORAZAS 873 Y JOSE POSSE PA"/>
    <x v="8"/>
    <s v="O-Imbabura-Otavalo"/>
    <n v="8"/>
    <x v="66"/>
    <x v="66"/>
    <s v="100014865"/>
    <s v="LANDI LUIS"/>
    <s v="ZEMU"/>
    <x v="83"/>
    <s v="2"/>
    <s v="Sin Pallet"/>
    <n v="0"/>
    <n v="0"/>
    <x v="0"/>
    <n v="27240"/>
    <n v="18030"/>
    <n v="9210"/>
    <n v="32.4"/>
    <m/>
    <x v="64"/>
    <n v="21"/>
    <s v="21"/>
    <n v="18"/>
    <x v="0"/>
    <n v="0.09"/>
    <n v="1.7999999999999998"/>
    <s v="TRANSVOLCA S.A."/>
    <n v="1023077"/>
    <s v="JIMENEZ ICAZA HENRY ELADIO"/>
    <x v="83"/>
  </r>
  <r>
    <n v="1002197709"/>
    <s v="UE01"/>
    <x v="5"/>
    <d v="1899-12-30T05:12:00"/>
    <x v="787"/>
    <s v="9000803014"/>
    <s v="012-022-00314712"/>
    <n v="4316.3999999999996"/>
    <n v="4839.58"/>
    <s v="ZPVN"/>
    <s v="40564026"/>
    <s v="P000032263"/>
    <n v="8002811704"/>
    <x v="591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1000"/>
    <n v="33020"/>
    <n v="17980"/>
    <n v="488.4"/>
    <m/>
    <x v="106"/>
    <n v="21"/>
    <s v="21"/>
    <n v="33"/>
    <x v="0"/>
    <n v="0.74"/>
    <n v="14.799999999999999"/>
    <s v="TRANSPORTE PROPIO"/>
    <n v="1013862"/>
    <s v="JACOME MARTINEZ EDGAR BOLIVAR"/>
    <x v="150"/>
  </r>
  <r>
    <n v="1002197708"/>
    <s v="UE01"/>
    <x v="5"/>
    <d v="1899-12-30T05:16:00"/>
    <x v="788"/>
    <s v="9000803015"/>
    <s v="012-022-00314713"/>
    <n v="2287.17"/>
    <n v="2564.39"/>
    <s v="ZPVN"/>
    <s v="40564011"/>
    <s v="P000032258"/>
    <n v="8002811703"/>
    <x v="592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9"/>
    <x v="9"/>
    <s v="100020335"/>
    <s v="HARO LUIS"/>
    <s v="ZEMU"/>
    <x v="11"/>
    <s v="2"/>
    <s v="Sin Pallet"/>
    <n v="0"/>
    <n v="0"/>
    <x v="0"/>
    <n v="27180"/>
    <n v="18060"/>
    <n v="9120"/>
    <n v="266.39999999999998"/>
    <m/>
    <x v="9"/>
    <n v="21"/>
    <s v="21"/>
    <n v="18"/>
    <x v="0"/>
    <n v="0.74"/>
    <n v="14.799999999999999"/>
    <s v="SANJOPAS S.A."/>
    <n v="1013262"/>
    <s v="SEGOVIA ERAZO PATRICIA ALEXANDRA"/>
    <x v="11"/>
  </r>
  <r>
    <n v="1002197710"/>
    <s v="UE01"/>
    <x v="5"/>
    <d v="1899-12-30T05:20:00"/>
    <x v="789"/>
    <s v="9000803017"/>
    <s v="012-022-00314715"/>
    <n v="549.24"/>
    <n v="615.80999999999995"/>
    <s v="ZPVN"/>
    <s v="40563766"/>
    <s v="0000390105"/>
    <n v="8002811706"/>
    <x v="593"/>
    <x v="7"/>
    <x v="7"/>
    <n v="80"/>
    <s v="BOL"/>
    <s v="102140"/>
    <x v="2"/>
    <s v="802832"/>
    <s v="BODEGA PRINCIPAL-CAYAMBE"/>
    <x v="19"/>
    <s v="AV NATALIA JARRIN Y CHILE"/>
    <x v="50"/>
    <s v="O-Pichincha-Cayambe"/>
    <m/>
    <x v="114"/>
    <x v="114"/>
    <s v="100014846"/>
    <s v="SANCHEZ EDUARDO"/>
    <s v="ZEMT"/>
    <x v="159"/>
    <s v="1"/>
    <s v="Con Pallet"/>
    <n v="0.05"/>
    <n v="4"/>
    <x v="0"/>
    <n v="11760"/>
    <n v="4000"/>
    <n v="7760"/>
    <n v="16.8"/>
    <m/>
    <x v="112"/>
    <n v="21"/>
    <s v="21"/>
    <n v="4"/>
    <x v="0"/>
    <n v="0.21000000000000002"/>
    <n v="4.2"/>
    <s v="LIDENORTI S.A."/>
    <n v="1014106"/>
    <s v="SANCHEZ PILA FRANKLIN EDUARDO"/>
    <x v="159"/>
  </r>
  <r>
    <n v="1002197710"/>
    <s v="UE01"/>
    <x v="5"/>
    <d v="1899-12-30T05:20:00"/>
    <x v="790"/>
    <s v="9000803016"/>
    <s v="012-022-00314714"/>
    <n v="2718.6"/>
    <n v="3048.11"/>
    <s v="ZPVN"/>
    <s v="40563766"/>
    <s v="0000390104"/>
    <n v="8002811705"/>
    <x v="593"/>
    <x v="6"/>
    <x v="6"/>
    <n v="400"/>
    <s v="BOL"/>
    <s v="102140"/>
    <x v="2"/>
    <s v="802832"/>
    <s v="BODEGA PRINCIPAL-CAYAMBE"/>
    <x v="19"/>
    <s v="AV NATALIA JARRIN Y CHILE"/>
    <x v="50"/>
    <s v="O-Pichincha-Cayambe"/>
    <n v="40"/>
    <x v="114"/>
    <x v="114"/>
    <s v="100014846"/>
    <s v="SANCHEZ EDUARDO"/>
    <s v="ZEMT"/>
    <x v="159"/>
    <s v="1"/>
    <s v="Con Pallet"/>
    <n v="0.05"/>
    <n v="20"/>
    <x v="0"/>
    <n v="27760"/>
    <n v="20000"/>
    <n v="7760"/>
    <n v="84"/>
    <m/>
    <x v="112"/>
    <n v="21"/>
    <s v="21"/>
    <n v="20"/>
    <x v="0"/>
    <n v="0.21"/>
    <n v="4.2"/>
    <s v="LIDENORTI S.A."/>
    <n v="1014106"/>
    <s v="SANCHEZ PILA FRANKLIN EDUARDO"/>
    <x v="159"/>
  </r>
  <r>
    <n v="1002197711"/>
    <s v="UE01"/>
    <x v="5"/>
    <d v="1899-12-30T05:23:00"/>
    <x v="791"/>
    <s v="9000803018"/>
    <s v="012-022-00314716"/>
    <n v="2301.35"/>
    <n v="2580.29"/>
    <s v="ZPVN"/>
    <s v="40564012"/>
    <s v="P000032259"/>
    <n v="8002811707"/>
    <x v="59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130"/>
    <n v="18020"/>
    <n v="9110"/>
    <n v="266.39999999999998"/>
    <m/>
    <x v="122"/>
    <n v="21"/>
    <s v="21"/>
    <n v="18"/>
    <x v="0"/>
    <n v="0.74"/>
    <n v="14.799999999999999"/>
    <s v="LIDENORTI S.A."/>
    <n v="1013649"/>
    <s v="VEGA PEREZ JOSE"/>
    <x v="175"/>
  </r>
  <r>
    <n v="1002197706"/>
    <s v="UE01"/>
    <x v="5"/>
    <d v="1899-12-30T05:25:00"/>
    <x v="792"/>
    <s v="9000803019"/>
    <s v="012-022-00314717"/>
    <n v="2329.7199999999998"/>
    <n v="2612.1"/>
    <s v="ZPVN"/>
    <s v="40563990"/>
    <s v="P000032244"/>
    <n v="8002811701"/>
    <x v="595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133"/>
    <x v="133"/>
    <s v="100014955"/>
    <s v="VELASCO LUIS"/>
    <s v="ZEMU"/>
    <x v="190"/>
    <s v="2"/>
    <s v="Sin Pallet"/>
    <n v="0"/>
    <n v="0"/>
    <x v="0"/>
    <n v="27250"/>
    <n v="18030"/>
    <n v="9220"/>
    <n v="338.4"/>
    <m/>
    <x v="131"/>
    <n v="21"/>
    <s v="21"/>
    <n v="18"/>
    <x v="0"/>
    <n v="0.94"/>
    <n v="18.799999999999997"/>
    <s v="RUTAS COTACACHENSES S.A."/>
    <n v="10005626"/>
    <s v="BENALCAZAR DE LA CRUZ CRISTIAN ROBE"/>
    <x v="190"/>
  </r>
  <r>
    <n v="1002197722"/>
    <s v="UE01"/>
    <x v="5"/>
    <d v="1899-12-30T05:28:00"/>
    <x v="793"/>
    <s v=""/>
    <s v=""/>
    <n v="0"/>
    <n v="0"/>
    <s v="ZPRC"/>
    <s v="2500107919"/>
    <s v="P000032235"/>
    <n v="8002811724"/>
    <x v="596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880"/>
    <n v="18000"/>
    <n v="8880"/>
    <n v="248.4"/>
    <m/>
    <x v="17"/>
    <n v="21"/>
    <s v="21"/>
    <n v="18"/>
    <x v="0"/>
    <n v="0.69000000000000006"/>
    <n v="13.8"/>
    <s v="TRANSPORTE PROPIO"/>
    <n v="1013627"/>
    <s v="CAMPAÑA MALDONADO MIGUEL ANGEL"/>
    <x v="22"/>
  </r>
  <r>
    <n v="1002197718"/>
    <s v="UE01"/>
    <x v="5"/>
    <d v="1899-12-30T05:34:00"/>
    <x v="794"/>
    <s v="9000803021"/>
    <s v="012-022-00314719"/>
    <n v="999.18"/>
    <n v="1120.29"/>
    <s v="ZPVN"/>
    <s v="40563983"/>
    <s v="P000032238"/>
    <n v="8002811718"/>
    <x v="597"/>
    <x v="5"/>
    <x v="5"/>
    <n v="160"/>
    <s v="BOL"/>
    <s v="101715"/>
    <x v="43"/>
    <s v="801809"/>
    <s v="MULTIFERRETERIA"/>
    <x v="51"/>
    <s v="PANAMERICANA NORTE VIA IBARRA Y"/>
    <x v="83"/>
    <s v="O-Imbabura-Ant.Ante.(Atuntaqu"/>
    <m/>
    <x v="110"/>
    <x v="110"/>
    <s v="100014838"/>
    <s v="INLAGO MAX"/>
    <s v="ZEMT"/>
    <x v="153"/>
    <s v="1"/>
    <s v="Con Pallet"/>
    <n v="0.05"/>
    <n v="8"/>
    <x v="0"/>
    <n v="15966.666999999999"/>
    <n v="8016.6670000000004"/>
    <n v="7950"/>
    <n v="25.6"/>
    <m/>
    <x v="108"/>
    <n v="21"/>
    <s v="21"/>
    <n v="8"/>
    <x v="0"/>
    <n v="0.16"/>
    <n v="3.2"/>
    <s v="LIDENORTI S.A."/>
    <n v="1013860"/>
    <s v="BEDON AYALA SIXTO LEONIDAS"/>
    <x v="153"/>
  </r>
  <r>
    <n v="1002197718"/>
    <s v="UE01"/>
    <x v="5"/>
    <d v="1899-12-30T05:34:00"/>
    <x v="795"/>
    <s v="9000803020"/>
    <s v="012-022-00314718"/>
    <n v="2174.88"/>
    <n v="2438.4899999999998"/>
    <s v="ZPVN"/>
    <s v="40563982"/>
    <s v="P000032237"/>
    <n v="8002811717"/>
    <x v="597"/>
    <x v="6"/>
    <x v="6"/>
    <n v="320"/>
    <s v="BOL"/>
    <s v="101715"/>
    <x v="43"/>
    <s v="801809"/>
    <s v="MULTIFERRETERIA"/>
    <x v="51"/>
    <s v="PANAMERICANA NORTE VIA IBARRA Y"/>
    <x v="83"/>
    <s v="O-Imbabura-Ant.Ante.(Atuntaqu"/>
    <n v="20"/>
    <x v="110"/>
    <x v="110"/>
    <s v="100014838"/>
    <s v="INLAGO MAX"/>
    <s v="ZEMT"/>
    <x v="153"/>
    <s v="1"/>
    <s v="Con Pallet"/>
    <n v="0.05"/>
    <n v="16"/>
    <x v="0"/>
    <n v="23983.332999999999"/>
    <n v="16033.333000000001"/>
    <n v="7950"/>
    <n v="51.2"/>
    <m/>
    <x v="108"/>
    <n v="21"/>
    <s v="21"/>
    <n v="16"/>
    <x v="0"/>
    <n v="0.16"/>
    <n v="3.2"/>
    <s v="LIDENORTI S.A."/>
    <n v="1013860"/>
    <s v="BEDON AYALA SIXTO LEONIDAS"/>
    <x v="153"/>
  </r>
  <r>
    <n v="1002197719"/>
    <s v="UE01"/>
    <x v="5"/>
    <d v="1899-12-30T05:36:00"/>
    <x v="796"/>
    <s v="9000803023"/>
    <s v="012-022-00314721"/>
    <n v="1572"/>
    <n v="1762.54"/>
    <s v="ZPVN"/>
    <s v="40563995"/>
    <s v="0000390341"/>
    <n v="8002811720"/>
    <x v="598"/>
    <x v="3"/>
    <x v="3"/>
    <n v="240"/>
    <s v="BOL"/>
    <s v="105055"/>
    <x v="182"/>
    <s v="806503"/>
    <s v="BODEGA ALAPON PORTOVIEJO"/>
    <x v="40"/>
    <s v="MEDARDO CEVALLOS"/>
    <x v="59"/>
    <s v="O-Manabi-Portoviejo"/>
    <m/>
    <x v="48"/>
    <x v="48"/>
    <s v="100019553"/>
    <s v="GRANDA HENDRY"/>
    <s v="ZEMU"/>
    <x v="62"/>
    <s v="2"/>
    <s v="Sin Pallet"/>
    <n v="0"/>
    <n v="0"/>
    <x v="0"/>
    <n v="16561.667000000001"/>
    <n v="12026.666999999999"/>
    <n v="4535"/>
    <n v="276"/>
    <m/>
    <x v="46"/>
    <n v="21"/>
    <s v="21"/>
    <n v="12"/>
    <x v="0"/>
    <n v="1.1499999999999999"/>
    <n v="23"/>
    <s v="TRAPSA C.A."/>
    <n v="1024047"/>
    <s v="GRANDA ALMEIDA LUIS ANIBAL"/>
    <x v="62"/>
  </r>
  <r>
    <n v="1002197719"/>
    <s v="UE01"/>
    <x v="5"/>
    <d v="1899-12-30T05:36:00"/>
    <x v="797"/>
    <s v="9000803022"/>
    <s v="012-022-00314720"/>
    <n v="817.2"/>
    <n v="916.25"/>
    <s v="ZPVN"/>
    <s v="40563995"/>
    <s v="0000390342"/>
    <n v="8002811719"/>
    <x v="598"/>
    <x v="4"/>
    <x v="4"/>
    <n v="120"/>
    <s v="BOL"/>
    <s v="105055"/>
    <x v="182"/>
    <s v="806503"/>
    <s v="BODEGA ALAPON PORTOVIEJO"/>
    <x v="40"/>
    <s v="MEDARDO CEVALLOS"/>
    <x v="59"/>
    <s v="O-Manabi-Portoviejo"/>
    <n v="468"/>
    <x v="48"/>
    <x v="48"/>
    <s v="100019553"/>
    <s v="GRANDA HENDRY"/>
    <s v="ZEMU"/>
    <x v="62"/>
    <s v="2"/>
    <s v="Sin Pallet"/>
    <n v="0"/>
    <n v="0"/>
    <x v="0"/>
    <n v="10548.333000000001"/>
    <n v="6013.3329999999996"/>
    <n v="4535"/>
    <n v="138"/>
    <m/>
    <x v="46"/>
    <n v="21"/>
    <s v="21"/>
    <n v="6"/>
    <x v="0"/>
    <n v="1.1499999999999999"/>
    <n v="23"/>
    <s v="TRAPSA C.A."/>
    <n v="1024047"/>
    <s v="GRANDA ALMEIDA LUIS ANIBAL"/>
    <x v="62"/>
  </r>
  <r>
    <n v="1002197705"/>
    <s v="UE01"/>
    <x v="5"/>
    <d v="1899-12-30T05:48:00"/>
    <x v="798"/>
    <s v="9000782334"/>
    <s v="013-020-00046410"/>
    <n v="3805.43"/>
    <n v="4266.67"/>
    <s v="ZPDF"/>
    <s v="70171548"/>
    <s v="0000390165"/>
    <n v="8002811700"/>
    <x v="599"/>
    <x v="2"/>
    <x v="2"/>
    <n v="32.04"/>
    <s v="T"/>
    <s v="101685"/>
    <x v="58"/>
    <s v="806726"/>
    <s v="GRANEL HORMIBOSNA IBARRA-IBARRA"/>
    <x v="9"/>
    <s v="LAS PALMAS ANTIGUA VIA URCUQUI"/>
    <x v="11"/>
    <s v="O-Imbabura-Ibarra"/>
    <n v="30"/>
    <x v="80"/>
    <x v="80"/>
    <s v="100015174"/>
    <s v="CASTRO LUCIO"/>
    <s v="ZECI"/>
    <x v="109"/>
    <s v="2"/>
    <s v="Sin Pallet"/>
    <n v="0"/>
    <n v="0"/>
    <x v="0"/>
    <n v="50390"/>
    <n v="32040"/>
    <n v="18350"/>
    <n v="165.01"/>
    <m/>
    <x v="78"/>
    <n v="21"/>
    <s v="21"/>
    <n v="32.04"/>
    <x v="0"/>
    <n v="5.1501248439450684"/>
    <n v="5.1501248439450684"/>
    <s v="CASTRO HERMANOS S.A."/>
    <n v="1013576"/>
    <s v="CASTRO SALGADO LUCIO OSWALDO"/>
    <x v="109"/>
  </r>
  <r>
    <n v="1002197724"/>
    <s v="UE01"/>
    <x v="5"/>
    <d v="1899-12-30T05:50:00"/>
    <x v="799"/>
    <s v="9000803024"/>
    <s v="012-022-00314722"/>
    <n v="3235.2"/>
    <n v="3627.32"/>
    <s v="ZPVN"/>
    <s v="40563987"/>
    <s v="P000032241"/>
    <n v="8002811728"/>
    <x v="600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89"/>
    <x v="89"/>
    <s v="10003455"/>
    <s v="CARVAJAL GOMEZ EDISON JOSE"/>
    <s v="ZEMT"/>
    <x v="121"/>
    <s v="1"/>
    <s v="Con Pallet"/>
    <n v="0.05"/>
    <n v="24"/>
    <x v="0"/>
    <n v="37370"/>
    <n v="24090"/>
    <n v="13280"/>
    <n v="220.8"/>
    <m/>
    <x v="87"/>
    <n v="21"/>
    <s v="21"/>
    <n v="24"/>
    <x v="0"/>
    <n v="0.46"/>
    <n v="9.2000000000000011"/>
    <s v="TRANINTAGSA S.A."/>
    <n v="1013724"/>
    <s v="DAVILA GONZALES WILMAN GUILLERMO"/>
    <x v="121"/>
  </r>
  <r>
    <n v="1002197712"/>
    <s v="UE01"/>
    <x v="5"/>
    <d v="1899-12-30T06:03:00"/>
    <x v="800"/>
    <s v="9000803025"/>
    <s v="012-022-00314723"/>
    <n v="3708"/>
    <n v="4157.43"/>
    <s v="ZPVN"/>
    <s v="40563320"/>
    <s v="0000390044"/>
    <n v="8002811708"/>
    <x v="601"/>
    <x v="2"/>
    <x v="2"/>
    <n v="30.9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0280"/>
    <n v="30900"/>
    <n v="19380"/>
    <n v="347.32"/>
    <m/>
    <x v="1"/>
    <n v="21"/>
    <s v="21"/>
    <n v="30.9"/>
    <x v="0"/>
    <n v="11.240129449838188"/>
    <n v="11.240129449838188"/>
    <s v="TRANCONCEM CIA. LTDA."/>
    <n v="1013227"/>
    <s v="COMPAÑIA DE TRANSPORTE PESADO"/>
    <x v="60"/>
  </r>
  <r>
    <n v="1002197728"/>
    <s v="UE01"/>
    <x v="5"/>
    <d v="1899-12-30T06:03:00"/>
    <x v="801"/>
    <s v="9000803027"/>
    <s v="012-022-00314725"/>
    <n v="806.12"/>
    <n v="903.82"/>
    <s v="ZPVN"/>
    <s v="40563989"/>
    <s v="P000032243"/>
    <n v="8002811732"/>
    <x v="602"/>
    <x v="7"/>
    <x v="7"/>
    <n v="120"/>
    <s v="BOL"/>
    <s v="101779"/>
    <x v="85"/>
    <s v="805434"/>
    <s v="FERRETERIA ECHEVERRIA"/>
    <x v="1"/>
    <s v="LINEA FERREA Y 29 DE JUNIO"/>
    <x v="52"/>
    <s v="O-Pichincha-Yaruqui"/>
    <m/>
    <x v="95"/>
    <x v="95"/>
    <s v="100014873"/>
    <s v="MEDIAVILLA JULIO"/>
    <s v="ZEMT"/>
    <x v="134"/>
    <s v="2"/>
    <s v="Sin Pallet"/>
    <n v="0"/>
    <n v="0"/>
    <x v="0"/>
    <n v="13302.5"/>
    <n v="6017.5"/>
    <n v="7285"/>
    <n v="45.6"/>
    <m/>
    <x v="93"/>
    <n v="21"/>
    <s v="21"/>
    <n v="6"/>
    <x v="0"/>
    <n v="0.38"/>
    <n v="7.6000000000000005"/>
    <s v="SANJOPAS S.A."/>
    <n v="1013809"/>
    <s v="MEDIAVILLA PERUGACHI JULIO MAURICIO"/>
    <x v="134"/>
  </r>
  <r>
    <n v="1002197728"/>
    <s v="UE01"/>
    <x v="5"/>
    <d v="1899-12-30T06:03:00"/>
    <x v="802"/>
    <s v="9000803026"/>
    <s v="012-022-00314724"/>
    <n v="2407.73"/>
    <n v="2699.56"/>
    <s v="ZPVN"/>
    <s v="40563988"/>
    <s v="P000032242"/>
    <n v="8002811734"/>
    <x v="602"/>
    <x v="6"/>
    <x v="6"/>
    <n v="360"/>
    <s v="BOL"/>
    <s v="101779"/>
    <x v="85"/>
    <s v="805434"/>
    <s v="FERRETERIA ECHEVERRIA"/>
    <x v="1"/>
    <s v="LINEA FERREA Y 29 DE JUNIO"/>
    <x v="52"/>
    <s v="O-Pichincha-Yaruqui"/>
    <n v="87"/>
    <x v="95"/>
    <x v="95"/>
    <s v="100014873"/>
    <s v="MEDIAVILLA JULIO"/>
    <s v="ZEMT"/>
    <x v="134"/>
    <s v="2"/>
    <s v="Sin Pallet"/>
    <n v="0"/>
    <n v="0"/>
    <x v="0"/>
    <n v="25337.5"/>
    <n v="18052.5"/>
    <n v="7285"/>
    <n v="136.80000000000001"/>
    <m/>
    <x v="93"/>
    <n v="21"/>
    <s v="21"/>
    <n v="18"/>
    <x v="0"/>
    <n v="0.38"/>
    <n v="7.6000000000000005"/>
    <s v="SANJOPAS S.A."/>
    <n v="1013809"/>
    <s v="MEDIAVILLA PERUGACHI JULIO MAURICIO"/>
    <x v="134"/>
  </r>
  <r>
    <n v="1002197723"/>
    <s v="UE01"/>
    <x v="5"/>
    <d v="1899-12-30T06:07:00"/>
    <x v="803"/>
    <s v="9000803028"/>
    <s v="012-022-00314726"/>
    <n v="3235.2"/>
    <n v="3627.32"/>
    <s v="ZPVN"/>
    <s v="40563986"/>
    <s v="P000032240"/>
    <n v="8002811727"/>
    <x v="603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87"/>
    <x v="87"/>
    <s v="100019494"/>
    <s v="GUERRERO WILSON"/>
    <s v="ZEMT"/>
    <x v="119"/>
    <s v="1"/>
    <s v="Con Pallet"/>
    <n v="0.05"/>
    <n v="24"/>
    <x v="0"/>
    <n v="40710"/>
    <n v="24050"/>
    <n v="16660"/>
    <n v="220.8"/>
    <m/>
    <x v="85"/>
    <n v="21"/>
    <s v="21"/>
    <n v="24"/>
    <x v="0"/>
    <n v="0.46"/>
    <n v="9.2000000000000011"/>
    <s v="RUTAS COTACACHENSES"/>
    <n v="10007064"/>
    <s v="GUERRERO HUALPA WILSON GILBERTO"/>
    <x v="119"/>
  </r>
  <r>
    <n v="1002197750"/>
    <s v="UE01"/>
    <x v="5"/>
    <d v="1899-12-30T06:20:00"/>
    <x v="804"/>
    <s v="9000803029"/>
    <s v="012-022-00314727"/>
    <n v="2966.4"/>
    <n v="3325.95"/>
    <s v="ZPVN"/>
    <s v="40564027"/>
    <s v="P000032264"/>
    <n v="8002811765"/>
    <x v="604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152"/>
    <x v="152"/>
    <s v="10006521"/>
    <s v="ANANGONO GARCIA NELSON PABLO"/>
    <s v="ZEMT"/>
    <x v="226"/>
    <s v="1"/>
    <s v="Con Pallet"/>
    <n v="0.05"/>
    <n v="24"/>
    <x v="0"/>
    <n v="38230"/>
    <n v="24090"/>
    <n v="14140"/>
    <n v="220.8"/>
    <m/>
    <x v="149"/>
    <n v="21"/>
    <s v="21"/>
    <n v="24"/>
    <x v="0"/>
    <n v="0.46"/>
    <n v="9.2000000000000011"/>
    <s v="TRANSSJQ S.A."/>
    <n v="10004775"/>
    <s v="ROSERO REYES KAREN AMPARO"/>
    <x v="226"/>
  </r>
  <r>
    <n v="1002197725"/>
    <s v="UE01"/>
    <x v="5"/>
    <d v="1899-12-30T06:27:00"/>
    <x v="805"/>
    <s v="9000803030"/>
    <s v="012-022-00314728"/>
    <n v="3747.12"/>
    <n v="4201.29"/>
    <s v="ZPVN"/>
    <s v="40559869"/>
    <s v="0000388054"/>
    <n v="8002811729"/>
    <x v="605"/>
    <x v="2"/>
    <x v="2"/>
    <n v="32.20000000000000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20"/>
    <n v="32200"/>
    <n v="19320"/>
    <n v="0"/>
    <m/>
    <x v="3"/>
    <n v="21"/>
    <s v="21"/>
    <n v="32.200000000000003"/>
    <x v="0"/>
    <n v="0"/>
    <n v="0"/>
    <s v="HORMIANDES"/>
    <n v="1014407"/>
    <s v="HORMIANDES"/>
    <x v="4"/>
  </r>
  <r>
    <n v="1002197755"/>
    <s v="UE01"/>
    <x v="5"/>
    <d v="1899-12-30T06:31:00"/>
    <x v="806"/>
    <s v=""/>
    <s v=""/>
    <n v="0"/>
    <n v="0"/>
    <s v="ZPRC"/>
    <s v="2500107889"/>
    <s v="0000390030"/>
    <n v="8002811769"/>
    <x v="60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10"/>
    <n v="32050"/>
    <n v="18260"/>
    <n v="288"/>
    <m/>
    <x v="96"/>
    <n v="21"/>
    <s v="21"/>
    <n v="32"/>
    <x v="0"/>
    <n v="0.45"/>
    <n v="9"/>
    <s v="TRANSPORTE PROPIO"/>
    <n v="1014509"/>
    <s v="COMERCIAL MICHELENA S.A."/>
    <x v="138"/>
  </r>
  <r>
    <n v="1002197761"/>
    <s v="UE01"/>
    <x v="5"/>
    <d v="1899-12-30T06:45:00"/>
    <x v="807"/>
    <s v=""/>
    <s v=""/>
    <n v="0"/>
    <n v="0"/>
    <s v="ZPRC"/>
    <s v="2500107920"/>
    <s v="P000032246"/>
    <n v="8002811777"/>
    <x v="607"/>
    <x v="2"/>
    <x v="2"/>
    <m/>
    <s v="T"/>
    <s v="101456"/>
    <x v="26"/>
    <s v="804507"/>
    <s v="UNICON CARCELEN"/>
    <x v="1"/>
    <s v="JOSE ENRIQUE GUERRERO N71-116"/>
    <x v="127"/>
    <s v="O-Pichincha-Comite del Pueblo"/>
    <m/>
    <x v="27"/>
    <x v="27"/>
    <s v="10000328"/>
    <s v="QUILUMBAQUIN BONILLA EFRAIN"/>
    <s v="ZECI"/>
    <x v="41"/>
    <s v="2"/>
    <s v="Sin Pallet"/>
    <n v="0"/>
    <n v="0"/>
    <x v="0"/>
    <n v="49010"/>
    <n v="29970"/>
    <n v="19040"/>
    <m/>
    <s v="regularizacion remplaza la guia ."/>
    <x v="3"/>
    <n v="21"/>
    <s v="21"/>
    <m/>
    <x v="0"/>
    <s v=""/>
    <s v=""/>
    <s v="UNICON"/>
    <n v="1014412"/>
    <s v="UNION DE CONCRETERAS UNICON UCUE"/>
    <x v="41"/>
  </r>
  <r>
    <n v="1002197757"/>
    <s v="UE01"/>
    <x v="5"/>
    <d v="1899-12-30T06:49:00"/>
    <x v="808"/>
    <s v="9000803032"/>
    <s v="012-022-00314729"/>
    <n v="3262.32"/>
    <n v="3657.74"/>
    <s v="ZPVN"/>
    <s v="40563967"/>
    <s v="P000032227"/>
    <n v="8002811772"/>
    <x v="608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112"/>
    <x v="112"/>
    <s v="100015001"/>
    <s v="GUZMAN ERNESTO"/>
    <s v="ZEMT"/>
    <x v="157"/>
    <s v="1"/>
    <s v="Con Pallet"/>
    <n v="0.05"/>
    <n v="24"/>
    <x v="0"/>
    <n v="39410"/>
    <n v="24070"/>
    <n v="15340"/>
    <n v="100.8"/>
    <m/>
    <x v="110"/>
    <n v="21"/>
    <s v="21"/>
    <n v="24"/>
    <x v="0"/>
    <n v="0.21"/>
    <n v="4.2"/>
    <s v="TRANSSJQ S.A."/>
    <n v="1013949"/>
    <s v="MEDIAVILLA FLORES WILSON PATRICIO"/>
    <x v="157"/>
  </r>
  <r>
    <n v="1002197771"/>
    <s v="UE01"/>
    <x v="5"/>
    <d v="1899-12-30T06:50:00"/>
    <x v="809"/>
    <s v="9000802837"/>
    <s v="013-020-00047736"/>
    <n v="4297.16"/>
    <n v="4818"/>
    <s v="ZPDF"/>
    <s v="70176499"/>
    <s v="P000032239"/>
    <n v="8002811787"/>
    <x v="609"/>
    <x v="3"/>
    <x v="3"/>
    <n v="660"/>
    <s v="BOL"/>
    <s v="103778"/>
    <x v="72"/>
    <s v="805475"/>
    <s v="FERROLAGO"/>
    <x v="36"/>
    <s v="VIA A QUITO BARRIO EL PORTAL"/>
    <x v="55"/>
    <s v="O-Sucumbios-Lagoagrio"/>
    <n v="469"/>
    <x v="132"/>
    <x v="132"/>
    <s v="10004750"/>
    <s v="ESPINOZA QUINTEROS KEVIN EDUARDO"/>
    <s v="ZETT"/>
    <x v="189"/>
    <s v="2"/>
    <s v="Sin Pallet"/>
    <n v="0"/>
    <n v="0"/>
    <x v="0"/>
    <n v="52200"/>
    <n v="33090"/>
    <n v="19110"/>
    <n v="917.4"/>
    <m/>
    <x v="130"/>
    <n v="21"/>
    <s v="21"/>
    <n v="33"/>
    <x v="0"/>
    <n v="1.39"/>
    <n v="27.8"/>
    <s v="TRANSPORTE PROPIO"/>
    <n v="1024814"/>
    <s v="ALEJANDRO CEVALLOS ELIJIO GERMAN"/>
    <x v="189"/>
  </r>
  <r>
    <n v="1002197794"/>
    <s v="UE01"/>
    <x v="5"/>
    <d v="1899-12-30T06:56:00"/>
    <x v="810"/>
    <s v="9000803034"/>
    <s v="012-022-00314731"/>
    <n v="730.48"/>
    <n v="819.02"/>
    <s v="ZPVN"/>
    <s v="40564078"/>
    <s v="P000032278"/>
    <n v="8002811814"/>
    <x v="610"/>
    <x v="5"/>
    <x v="5"/>
    <n v="120"/>
    <s v="BOL"/>
    <s v="101629"/>
    <x v="7"/>
    <s v="800887"/>
    <s v="BODEGA GUAYLLABAMBA"/>
    <x v="1"/>
    <s v="CALLE NOVENA Y CALLE PRINCIPAL CERC"/>
    <x v="20"/>
    <s v="O-Pichincha-Guayllabamba"/>
    <m/>
    <x v="7"/>
    <x v="7"/>
    <s v="100020368"/>
    <s v="CAGUANA VICTOR"/>
    <s v="ZEMU"/>
    <x v="8"/>
    <s v="2"/>
    <s v="Sin Pallet"/>
    <n v="0"/>
    <n v="0"/>
    <x v="0"/>
    <n v="10538.333000000001"/>
    <n v="6013.3329999999996"/>
    <n v="4525"/>
    <n v="39.6"/>
    <m/>
    <x v="7"/>
    <n v="21"/>
    <s v="21"/>
    <n v="6"/>
    <x v="0"/>
    <n v="0.33"/>
    <n v="6.6000000000000005"/>
    <s v="TRANSPORTE PROPIO"/>
    <n v="1013388"/>
    <s v="CAMPAÑA MALDONADO BLANCA CECILIA"/>
    <x v="8"/>
  </r>
  <r>
    <n v="1002197794"/>
    <s v="UE01"/>
    <x v="5"/>
    <d v="1899-12-30T06:56:00"/>
    <x v="811"/>
    <s v="9000803033"/>
    <s v="012-022-00314730"/>
    <n v="1593.34"/>
    <n v="1786.46"/>
    <s v="ZPVN"/>
    <s v="40564077"/>
    <s v="P000032277"/>
    <n v="8002811815"/>
    <x v="610"/>
    <x v="6"/>
    <x v="6"/>
    <n v="24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16551.667000000001"/>
    <n v="12026.666999999999"/>
    <n v="4525"/>
    <n v="79.2"/>
    <m/>
    <x v="7"/>
    <n v="21"/>
    <s v="21"/>
    <n v="12"/>
    <x v="0"/>
    <n v="0.33"/>
    <n v="6.6000000000000005"/>
    <s v="TRANSPORTE PROPIO"/>
    <n v="1013388"/>
    <s v="CAMPAÑA MALDONADO BLANCA CECILIA"/>
    <x v="8"/>
  </r>
  <r>
    <n v="1002197783"/>
    <s v="UE01"/>
    <x v="5"/>
    <d v="1899-12-30T07:06:00"/>
    <x v="812"/>
    <s v="9000803036"/>
    <s v="012-022-00314732"/>
    <n v="3043.2"/>
    <n v="3412.05"/>
    <s v="ZPVN"/>
    <s v="40564076"/>
    <s v="P000032276"/>
    <n v="8002811802"/>
    <x v="611"/>
    <x v="5"/>
    <x v="5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60"/>
    <n v="24090"/>
    <n v="12670"/>
    <n v="91.2"/>
    <m/>
    <x v="89"/>
    <n v="21"/>
    <s v="21"/>
    <n v="24"/>
    <x v="0"/>
    <n v="0.19"/>
    <n v="3.8000000000000003"/>
    <s v="TRANSPORTE PROPIO"/>
    <n v="1012808"/>
    <s v="ALVAREZ GONZAGA LASTEÑA MARIANA"/>
    <x v="124"/>
  </r>
  <r>
    <n v="1002197797"/>
    <s v="UE01"/>
    <x v="5"/>
    <d v="1899-12-30T07:06:00"/>
    <x v="813"/>
    <s v="9000803037"/>
    <s v="012-022-00314733"/>
    <n v="2390"/>
    <n v="2679.68"/>
    <s v="ZPVN"/>
    <s v="40564046"/>
    <s v="P000032271"/>
    <n v="8002811820"/>
    <x v="612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20"/>
    <n v="18040"/>
    <n v="9280"/>
    <n v="183.6"/>
    <m/>
    <x v="7"/>
    <n v="21"/>
    <s v="21"/>
    <n v="18"/>
    <x v="0"/>
    <n v="0.51"/>
    <n v="10.199999999999999"/>
    <s v="TRANSPORTE PROPIO"/>
    <n v="1013388"/>
    <s v="CAMPAÑA MALDONADO BLANCA CECILIA"/>
    <x v="89"/>
  </r>
  <r>
    <n v="1002197785"/>
    <s v="UE01"/>
    <x v="5"/>
    <d v="1899-12-30T07:14:00"/>
    <x v="814"/>
    <s v="9000782705"/>
    <s v="013-020-00046415"/>
    <n v="3480.34"/>
    <n v="3902.18"/>
    <s v="ZPDF"/>
    <s v="70171631"/>
    <s v="0000387239"/>
    <n v="8002811804"/>
    <x v="613"/>
    <x v="8"/>
    <x v="8"/>
    <n v="31.08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20"/>
    <s v="PINCAY JAVIER"/>
    <s v="ZECI"/>
    <x v="146"/>
    <s v="2"/>
    <s v="Sin Pallet"/>
    <n v="0"/>
    <n v="0"/>
    <x v="1"/>
    <n v="49940"/>
    <n v="31080"/>
    <n v="18860"/>
    <n v="0"/>
    <m/>
    <x v="1"/>
    <n v="21"/>
    <s v="21"/>
    <n v="31.08"/>
    <x v="0"/>
    <n v="0"/>
    <n v="0"/>
    <s v="TRANSCONCEM CIA. LTDA."/>
    <n v="1013227"/>
    <s v="COMPAÑIA DE TRANSPORTE PESADO"/>
    <x v="146"/>
  </r>
  <r>
    <n v="1002197795"/>
    <s v="UE01"/>
    <x v="5"/>
    <d v="1899-12-30T07:22:00"/>
    <x v="815"/>
    <s v=""/>
    <s v=""/>
    <n v="0"/>
    <n v="0"/>
    <s v="ZPRC"/>
    <s v="2500107921"/>
    <s v="P000032247"/>
    <n v="8002811816"/>
    <x v="614"/>
    <x v="2"/>
    <x v="2"/>
    <n v="31.3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340"/>
    <n v="31330"/>
    <n v="19010"/>
    <n v="0"/>
    <m/>
    <x v="3"/>
    <n v="21"/>
    <s v="21"/>
    <n v="31.33"/>
    <x v="0"/>
    <n v="0"/>
    <n v="0"/>
    <s v="UNICON"/>
    <n v="1014412"/>
    <s v="UNION DE CONCRETERAS UNICON UCUE"/>
    <x v="33"/>
  </r>
  <r>
    <n v="1002197804"/>
    <s v="UE01"/>
    <x v="5"/>
    <d v="1899-12-30T07:28:00"/>
    <x v="816"/>
    <s v="9000803038"/>
    <s v="012-022-00314734"/>
    <n v="2301.35"/>
    <n v="2580.29"/>
    <s v="ZPVN"/>
    <s v="40564084"/>
    <s v="P000032279"/>
    <n v="8002811830"/>
    <x v="61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2"/>
    <x v="102"/>
    <s v="100021206"/>
    <s v="OBANDO ADRIAN"/>
    <s v="ZEMU"/>
    <x v="142"/>
    <s v="2"/>
    <s v="Sin Pallet"/>
    <n v="0"/>
    <n v="0"/>
    <x v="0"/>
    <n v="26930"/>
    <n v="18010"/>
    <n v="8920"/>
    <n v="266.39999999999998"/>
    <m/>
    <x v="100"/>
    <n v="21"/>
    <s v="21"/>
    <n v="18"/>
    <x v="0"/>
    <n v="0.74"/>
    <n v="14.799999999999999"/>
    <s v="LA ARMENIA S.A."/>
    <n v="1021912"/>
    <s v="TAPIA MEJIA GEOVANNY FRANCISCO"/>
    <x v="142"/>
  </r>
  <r>
    <n v="1002197822"/>
    <s v="UE01"/>
    <x v="5"/>
    <d v="1899-12-30T07:48:00"/>
    <x v="817"/>
    <s v="9000803040"/>
    <s v="012-022-00314735"/>
    <n v="4271.16"/>
    <n v="4788.8500000000004"/>
    <s v="ZPVN"/>
    <s v="40563003"/>
    <s v="P000031925"/>
    <n v="8002811850"/>
    <x v="616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260"/>
    <n v="33070"/>
    <n v="17190"/>
    <n v="620.4"/>
    <m/>
    <x v="56"/>
    <n v="21"/>
    <s v="21"/>
    <n v="33"/>
    <x v="0"/>
    <n v="0.94"/>
    <n v="18.8"/>
    <s v="TRANSPORTE PROPIO"/>
    <n v="1017790"/>
    <s v="PANIMBOZA CHAMBA NANCY PAULINA"/>
    <x v="73"/>
  </r>
  <r>
    <n v="1002197845"/>
    <s v="UE01"/>
    <x v="5"/>
    <d v="1899-12-30T08:12:00"/>
    <x v="818"/>
    <s v="9000803042"/>
    <s v="012-022-00314736"/>
    <n v="2301.35"/>
    <n v="2580.29"/>
    <s v="ZPVN"/>
    <s v="40564091"/>
    <s v="P000032285"/>
    <n v="8002811880"/>
    <x v="617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18"/>
    <x v="118"/>
    <s v="100019438"/>
    <s v="CASTRO SELSO"/>
    <s v="ZEMU"/>
    <x v="165"/>
    <s v="2"/>
    <s v="Sin Pallet"/>
    <n v="0"/>
    <n v="0"/>
    <x v="0"/>
    <n v="27230"/>
    <n v="18030"/>
    <n v="9200"/>
    <n v="266.39999999999998"/>
    <m/>
    <x v="116"/>
    <n v="21"/>
    <s v="21"/>
    <n v="18"/>
    <x v="0"/>
    <n v="0.74"/>
    <n v="14.799999999999999"/>
    <s v="TRAPSA C.A."/>
    <n v="1013505"/>
    <s v="HERMOZA LOZADA JORGE ABDON"/>
    <x v="165"/>
  </r>
  <r>
    <n v="1002197848"/>
    <s v="UE01"/>
    <x v="5"/>
    <d v="1899-12-30T08:24:00"/>
    <x v="819"/>
    <s v=""/>
    <s v=""/>
    <n v="0"/>
    <n v="0"/>
    <s v="ZPRC"/>
    <s v="2500107939"/>
    <s v="P000032286"/>
    <n v="8002811882"/>
    <x v="618"/>
    <x v="7"/>
    <x v="7"/>
    <n v="360"/>
    <s v="BOL"/>
    <s v="101633"/>
    <x v="15"/>
    <s v="803189"/>
    <s v="SACOS BODEGA LASSO"/>
    <x v="6"/>
    <s v="PANAMERICANA NORTE"/>
    <x v="6"/>
    <s v="O-Cotopaxi-Lasso"/>
    <n v="178"/>
    <x v="162"/>
    <x v="162"/>
    <s v="100021282"/>
    <s v="PERUGACHI FAUSTO"/>
    <s v="ZEMU"/>
    <x v="245"/>
    <s v="2"/>
    <s v="Sin Pallet"/>
    <n v="0"/>
    <n v="0"/>
    <x v="0"/>
    <n v="27160"/>
    <n v="18040"/>
    <n v="9120"/>
    <n v="248.4"/>
    <m/>
    <x v="158"/>
    <n v="21"/>
    <s v="21"/>
    <n v="18"/>
    <x v="0"/>
    <n v="0.69000000000000006"/>
    <n v="13.8"/>
    <s v="TRANSSJQ S.A."/>
    <n v="1021764"/>
    <s v="GARCES MARTINEZ MILTON EDUARDO"/>
    <x v="245"/>
  </r>
  <r>
    <n v="1002197874"/>
    <s v="UE01"/>
    <x v="5"/>
    <d v="1899-12-30T08:36:00"/>
    <x v="820"/>
    <s v=""/>
    <s v=""/>
    <n v="0"/>
    <n v="0"/>
    <s v="ZPRC"/>
    <s v="2500107934"/>
    <s v="P000032273"/>
    <n v="8002811916"/>
    <x v="619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90"/>
    <n v="34090"/>
    <n v="17900"/>
    <n v="346.8"/>
    <m/>
    <x v="7"/>
    <n v="21"/>
    <s v="21"/>
    <n v="34"/>
    <x v="0"/>
    <n v="0.51"/>
    <n v="10.200000000000001"/>
    <s v="TRANSPORTE PROPIO"/>
    <n v="1013388"/>
    <s v="CAMPAÑA MALDONADO BLANCA CECILIA"/>
    <x v="38"/>
  </r>
  <r>
    <n v="1002197866"/>
    <s v="UE01"/>
    <x v="5"/>
    <d v="1899-12-30T08:46:00"/>
    <x v="821"/>
    <s v=""/>
    <s v=""/>
    <n v="0"/>
    <n v="0"/>
    <s v="ZPRC"/>
    <s v="2500107938"/>
    <s v="P000032281"/>
    <n v="8002811905"/>
    <x v="620"/>
    <x v="7"/>
    <x v="7"/>
    <n v="24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  <n v="1013241"/>
    <s v="COMPAÑÍA DE TRANSPORTE DE CARGA PES"/>
    <x v="81"/>
  </r>
  <r>
    <n v="1002197866"/>
    <s v="UE01"/>
    <x v="5"/>
    <d v="1899-12-30T08:46:00"/>
    <x v="822"/>
    <s v=""/>
    <s v=""/>
    <n v="0"/>
    <n v="0"/>
    <s v="ZPRC"/>
    <s v="2500107937"/>
    <s v="P000032280"/>
    <n v="8002811904"/>
    <x v="620"/>
    <x v="6"/>
    <x v="6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  <n v="1013241"/>
    <s v="COMPAÑÍA DE TRANSPORTE DE CARGA PES"/>
    <x v="81"/>
  </r>
  <r>
    <n v="1002197843"/>
    <s v="UE01"/>
    <x v="5"/>
    <d v="1899-12-30T08:58:00"/>
    <x v="823"/>
    <s v="9000803051"/>
    <s v="012-022-00314737"/>
    <n v="2354.4"/>
    <n v="2639.77"/>
    <s v="ZPVN"/>
    <s v="40564090"/>
    <s v="P000032284"/>
    <n v="8002811878"/>
    <x v="621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131"/>
    <x v="131"/>
    <s v="100020038"/>
    <s v="VIVAS ANDRES"/>
    <s v="ZEMU"/>
    <x v="188"/>
    <s v="2"/>
    <s v="Sin Pallet"/>
    <n v="0"/>
    <n v="0"/>
    <x v="0"/>
    <n v="27240"/>
    <n v="18050"/>
    <n v="9190"/>
    <n v="266.39999999999998"/>
    <m/>
    <x v="129"/>
    <n v="21"/>
    <s v="21"/>
    <n v="18"/>
    <x v="0"/>
    <n v="0.74"/>
    <n v="14.799999999999999"/>
    <s v="SETRAINCE"/>
    <n v="1013806"/>
    <s v="LOPEZ FREDY HERNAN"/>
    <x v="188"/>
  </r>
  <r>
    <n v="1002197885"/>
    <s v="UE01"/>
    <x v="5"/>
    <d v="1899-12-30T09:02:00"/>
    <x v="824"/>
    <s v="9000803053"/>
    <s v="012-022-00314739"/>
    <n v="932.99"/>
    <n v="1046.08"/>
    <s v="ZPVN"/>
    <s v="40564032"/>
    <s v="P000032268"/>
    <n v="8002811935"/>
    <x v="622"/>
    <x v="5"/>
    <x v="5"/>
    <n v="160"/>
    <s v="BOL"/>
    <s v="101680"/>
    <x v="12"/>
    <s v="801411"/>
    <s v="BLOQUERA SALCEDO"/>
    <x v="4"/>
    <s v="VIA SALCEDO PANAMERICANA ANTES DE S"/>
    <x v="4"/>
    <s v="O-Cotopaxi-Salcedo"/>
    <m/>
    <x v="10"/>
    <x v="10"/>
    <s v="100014834"/>
    <s v="TIGASI MARIO"/>
    <s v="ZETT"/>
    <x v="12"/>
    <s v="2"/>
    <s v="Sin Pallet"/>
    <n v="0"/>
    <n v="0"/>
    <x v="0"/>
    <n v="16738.824000000001"/>
    <n v="8018.8239999999996"/>
    <n v="8720"/>
    <n v="121.6"/>
    <m/>
    <x v="10"/>
    <n v="21"/>
    <s v="21"/>
    <n v="8"/>
    <x v="0"/>
    <n v="0.76"/>
    <n v="15.2"/>
    <s v="TRANSPORTE PROPIO"/>
    <n v="1013863"/>
    <s v="DISTRIBUCIONES NARANJO"/>
    <x v="12"/>
  </r>
  <r>
    <n v="1002197885"/>
    <s v="UE01"/>
    <x v="5"/>
    <d v="1899-12-30T09:02:00"/>
    <x v="825"/>
    <s v="9000803052"/>
    <s v="012-022-00314738"/>
    <n v="3303.69"/>
    <n v="3704.12"/>
    <s v="ZPVN"/>
    <s v="40564031"/>
    <s v="P000032267"/>
    <n v="8002811936"/>
    <x v="622"/>
    <x v="6"/>
    <x v="6"/>
    <n v="5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34781.175999999999"/>
    <n v="26061.175999999999"/>
    <n v="8720"/>
    <n v="395.2"/>
    <m/>
    <x v="10"/>
    <n v="21"/>
    <s v="21"/>
    <n v="26"/>
    <x v="0"/>
    <n v="0.76"/>
    <n v="15.2"/>
    <s v="TRANSPORTE PROPIO"/>
    <n v="1013863"/>
    <s v="DISTRIBUCIONES NARANJO"/>
    <x v="12"/>
  </r>
  <r>
    <n v="1002197837"/>
    <s v="UE01"/>
    <x v="5"/>
    <d v="1899-12-30T09:08:00"/>
    <x v="826"/>
    <s v="9000803056"/>
    <s v="012-022-00314741"/>
    <n v="1612.25"/>
    <n v="1807.67"/>
    <s v="ZPVN"/>
    <s v="40564088"/>
    <s v="P000032283"/>
    <n v="8002811871"/>
    <x v="623"/>
    <x v="7"/>
    <x v="7"/>
    <n v="240"/>
    <s v="BOL"/>
    <s v="101779"/>
    <x v="85"/>
    <s v="802071"/>
    <s v="BODEGA SORIA"/>
    <x v="1"/>
    <s v="INTEROCEANICA LOTE 7"/>
    <x v="61"/>
    <s v="O-Pichincha-Puembo"/>
    <m/>
    <x v="28"/>
    <x v="28"/>
    <s v="100018432"/>
    <s v="AYALA LUIS"/>
    <s v="ZEMT"/>
    <x v="167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  <n v="1014322"/>
    <s v="ESPARZA REVELO JORGE MARCELO"/>
    <x v="167"/>
  </r>
  <r>
    <n v="1002197837"/>
    <s v="UE01"/>
    <x v="5"/>
    <d v="1899-12-30T09:08:00"/>
    <x v="827"/>
    <s v="9000803055"/>
    <s v="012-022-00314740"/>
    <n v="1605.16"/>
    <n v="1799.72"/>
    <s v="ZPVN"/>
    <s v="40564087"/>
    <s v="P000032282"/>
    <n v="8002811870"/>
    <x v="623"/>
    <x v="6"/>
    <x v="6"/>
    <n v="240"/>
    <s v="BOL"/>
    <s v="101779"/>
    <x v="85"/>
    <s v="802071"/>
    <s v="BODEGA SORIA"/>
    <x v="1"/>
    <s v="INTEROCEANICA LOTE 7"/>
    <x v="61"/>
    <s v="O-Pichincha-Puembo"/>
    <n v="110"/>
    <x v="28"/>
    <x v="28"/>
    <s v="100018432"/>
    <s v="AYALA LUIS"/>
    <s v="ZEMT"/>
    <x v="167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  <n v="1014322"/>
    <s v="ESPARZA REVELO JORGE MARCELO"/>
    <x v="167"/>
  </r>
  <r>
    <n v="1002197891"/>
    <s v="UE01"/>
    <x v="5"/>
    <d v="1899-12-30T09:09:00"/>
    <x v="828"/>
    <s v="9000803057"/>
    <s v="012-022-00314742"/>
    <n v="2329.1999999999998"/>
    <n v="2611.5100000000002"/>
    <s v="ZPVN"/>
    <s v="40564105"/>
    <s v="0000390408"/>
    <n v="8002811942"/>
    <x v="624"/>
    <x v="4"/>
    <x v="4"/>
    <n v="360"/>
    <s v="BOL"/>
    <s v="101450"/>
    <x v="183"/>
    <s v="801813"/>
    <s v="LOCAL ALBORADA"/>
    <x v="68"/>
    <s v="AV FRANCISCO DE ORELLANA Y OCTAVA E"/>
    <x v="120"/>
    <s v="O-Guayas-Guayaquil"/>
    <n v="524"/>
    <x v="59"/>
    <x v="59"/>
    <s v="100014884"/>
    <s v="CADENA GERARDO"/>
    <s v="ZEMU"/>
    <x v="74"/>
    <s v="2"/>
    <s v="Sin Pallet"/>
    <n v="0"/>
    <n v="0"/>
    <x v="0"/>
    <n v="27140"/>
    <n v="18090"/>
    <n v="9050"/>
    <n v="468"/>
    <m/>
    <x v="57"/>
    <n v="21"/>
    <s v="21"/>
    <n v="18"/>
    <x v="0"/>
    <n v="1.3"/>
    <n v="26"/>
    <s v="GLT LOGISTICS S.A."/>
    <n v="10000368"/>
    <s v="CERVANTES GORDILLO CONSUELO DEL PIL"/>
    <x v="74"/>
  </r>
  <r>
    <n v="1002197882"/>
    <s v="UE01"/>
    <x v="5"/>
    <d v="1899-12-30T09:12:00"/>
    <x v="829"/>
    <s v="9000803060"/>
    <s v="012-022-00314744"/>
    <n v="2045.65"/>
    <n v="2293.6"/>
    <s v="ZPVN"/>
    <s v="40564034"/>
    <s v="P000032270"/>
    <n v="8002811930"/>
    <x v="625"/>
    <x v="7"/>
    <x v="7"/>
    <n v="320"/>
    <s v="BOL"/>
    <s v="101680"/>
    <x v="12"/>
    <s v="801410"/>
    <s v="BODE. LA CALERA"/>
    <x v="6"/>
    <s v="VIA A LA CALERA A 1 KM 1/2 HACIA  F"/>
    <x v="17"/>
    <s v="O-Cotopaxi-Latacunga"/>
    <m/>
    <x v="144"/>
    <x v="144"/>
    <s v="100020305"/>
    <s v="ESPINOSA PABLO ANIBAL"/>
    <s v="ZEMU"/>
    <x v="211"/>
    <s v="2"/>
    <s v="Sin Pallet"/>
    <n v="0"/>
    <n v="0"/>
    <x v="0"/>
    <n v="20547.222000000002"/>
    <n v="16062.222"/>
    <n v="4485"/>
    <n v="236.8"/>
    <m/>
    <x v="141"/>
    <n v="21"/>
    <s v="21"/>
    <n v="16"/>
    <x v="0"/>
    <n v="0.74"/>
    <n v="14.8"/>
    <s v="TRANSPORTE PROPIO"/>
    <n v="1023045"/>
    <s v="ESPINOSA OTAVALO PABLO ANIBAL"/>
    <x v="211"/>
  </r>
  <r>
    <n v="1002197882"/>
    <s v="UE01"/>
    <x v="5"/>
    <d v="1899-12-30T09:12:00"/>
    <x v="830"/>
    <s v="9000803059"/>
    <s v="012-022-00314743"/>
    <n v="254.13"/>
    <n v="284.94"/>
    <s v="ZPVN"/>
    <s v="40564033"/>
    <s v="P000032269"/>
    <n v="8002811931"/>
    <x v="625"/>
    <x v="6"/>
    <x v="6"/>
    <n v="4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6492.7780000000002"/>
    <n v="2007.778"/>
    <n v="4485"/>
    <n v="29.6"/>
    <m/>
    <x v="141"/>
    <n v="21"/>
    <s v="21"/>
    <n v="2"/>
    <x v="0"/>
    <n v="0.74"/>
    <n v="14.8"/>
    <s v="TRANSPORTE PROPIO"/>
    <n v="1023045"/>
    <s v="ESPINOSA OTAVALO PABLO ANIBAL"/>
    <x v="211"/>
  </r>
  <r>
    <n v="1002197895"/>
    <s v="UE01"/>
    <x v="5"/>
    <d v="1899-12-30T09:21:00"/>
    <x v="831"/>
    <s v="9000803065"/>
    <s v="012-022-00314745"/>
    <n v="3076.8"/>
    <n v="3449.73"/>
    <s v="ZPVN"/>
    <s v="40564107"/>
    <s v="P000032292"/>
    <n v="8002811946"/>
    <x v="626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64"/>
    <x v="64"/>
    <s v="100017276"/>
    <s v="CASTRO BYRON"/>
    <s v="ZEMT"/>
    <x v="126"/>
    <s v="1"/>
    <s v="Con Pallet"/>
    <n v="0.05"/>
    <n v="24"/>
    <x v="0"/>
    <n v="39970"/>
    <n v="24060"/>
    <n v="15910"/>
    <n v="494.4"/>
    <m/>
    <x v="62"/>
    <n v="21"/>
    <s v="21"/>
    <n v="24"/>
    <x v="0"/>
    <n v="1.03"/>
    <n v="20.599999999999998"/>
    <s v="TRIMPESAS S.A."/>
    <n v="10003431"/>
    <s v="FIALLOS ARTEAGA ESTEFANIA CAROLINA"/>
    <x v="126"/>
  </r>
  <r>
    <n v="1002197890"/>
    <s v="UE01"/>
    <x v="5"/>
    <d v="1899-12-30T09:25:00"/>
    <x v="832"/>
    <s v=""/>
    <s v=""/>
    <n v="0"/>
    <n v="0"/>
    <s v="ZPRC"/>
    <s v="2500107940"/>
    <s v="P000032288"/>
    <n v="8002811941"/>
    <x v="627"/>
    <x v="6"/>
    <x v="6"/>
    <n v="360"/>
    <s v="BOL"/>
    <s v="101633"/>
    <x v="15"/>
    <s v="803189"/>
    <s v="SACOS BODEGA LASSO"/>
    <x v="6"/>
    <s v="PANAMERICANA NORTE"/>
    <x v="6"/>
    <s v="O-Cotopaxi-Lasso"/>
    <n v="178"/>
    <x v="130"/>
    <x v="130"/>
    <s v="100014950"/>
    <s v="MONTESDEOCA JORGE"/>
    <s v="ZEMU"/>
    <x v="187"/>
    <s v="2"/>
    <s v="Sin Pallet"/>
    <n v="0"/>
    <n v="0"/>
    <x v="0"/>
    <n v="27190"/>
    <n v="18030"/>
    <n v="9160"/>
    <n v="248.4"/>
    <m/>
    <x v="128"/>
    <n v="21"/>
    <s v="21"/>
    <n v="18"/>
    <x v="0"/>
    <n v="0.69000000000000006"/>
    <n v="13.8"/>
    <s v="LIDENORTI S.A."/>
    <n v="1014151"/>
    <s v="VEGA RUIZ WILSON MARCELO"/>
    <x v="187"/>
  </r>
  <r>
    <n v="1002197889"/>
    <s v="UE01"/>
    <x v="5"/>
    <d v="1899-12-30T09:53:00"/>
    <x v="833"/>
    <s v="9000803074"/>
    <s v="012-022-00314746"/>
    <n v="2509.1999999999998"/>
    <n v="2813.33"/>
    <s v="ZPVN"/>
    <s v="40564109"/>
    <s v="P000032293"/>
    <n v="8002811940"/>
    <x v="628"/>
    <x v="7"/>
    <x v="7"/>
    <n v="360"/>
    <s v="BOL"/>
    <s v="102835"/>
    <x v="102"/>
    <s v="807085"/>
    <s v="FERRICENTRO ATUNTAQUI"/>
    <x v="51"/>
    <s v="AV SALINAS Y ATAHUALPA"/>
    <x v="83"/>
    <s v="O-Imbabura-Ant.Ante.(Atuntaqu"/>
    <n v="20"/>
    <x v="39"/>
    <x v="39"/>
    <s v="100014979"/>
    <s v="REALPE RICARDO"/>
    <s v="ZEMU"/>
    <x v="156"/>
    <s v="2"/>
    <s v="Sin Pallet"/>
    <n v="0"/>
    <n v="0"/>
    <x v="0"/>
    <n v="27050"/>
    <n v="18070"/>
    <n v="8980"/>
    <n v="57.6"/>
    <m/>
    <x v="37"/>
    <n v="21"/>
    <s v="21"/>
    <n v="18"/>
    <x v="0"/>
    <n v="0.16"/>
    <n v="3.2"/>
    <s v="TRANSPIONER S.A."/>
    <n v="1014100"/>
    <s v="SIGUENZA PARRA FROILAN ALEJANDRO"/>
    <x v="156"/>
  </r>
  <r>
    <n v="1002197887"/>
    <s v="UE01"/>
    <x v="5"/>
    <d v="1899-12-30T10:00:00"/>
    <x v="834"/>
    <s v="9000803077"/>
    <s v="012-022-00314747"/>
    <n v="2301.35"/>
    <n v="2580.29"/>
    <s v="ZPVN"/>
    <s v="40564099"/>
    <s v="P000032287"/>
    <n v="8002811938"/>
    <x v="629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"/>
    <x v="14"/>
    <s v="100015134"/>
    <s v="NICOLALDE FABIAN"/>
    <s v="ZEMU"/>
    <x v="18"/>
    <s v="2"/>
    <s v="Sin Pallet"/>
    <n v="0"/>
    <n v="0"/>
    <x v="0"/>
    <n v="27070"/>
    <n v="18050"/>
    <n v="9020"/>
    <n v="266.39999999999998"/>
    <m/>
    <x v="14"/>
    <n v="21"/>
    <s v="21"/>
    <n v="18"/>
    <x v="0"/>
    <n v="0.74"/>
    <n v="14.799999999999999"/>
    <s v="SANJOPAS S.A."/>
    <n v="1014339"/>
    <s v="NICOLALDE FLORES MILTON FABIAN"/>
    <x v="18"/>
  </r>
  <r>
    <n v="1002197922"/>
    <s v="UE01"/>
    <x v="5"/>
    <d v="1899-12-30T10:05:00"/>
    <x v="835"/>
    <s v=""/>
    <s v=""/>
    <n v="0"/>
    <n v="0"/>
    <s v="ZPRC"/>
    <s v="2500107945"/>
    <s v="0000390441"/>
    <n v="8002811972"/>
    <x v="630"/>
    <x v="7"/>
    <x v="7"/>
    <n v="300"/>
    <s v="BOL"/>
    <s v="101444"/>
    <x v="64"/>
    <s v="807098"/>
    <s v="CENTRO DE ACOPIO"/>
    <x v="27"/>
    <s v="CALLE LA DELICIA Y AV. LOS CAPULIES"/>
    <x v="41"/>
    <s v="O-Tungurahua-Ambato"/>
    <m/>
    <x v="74"/>
    <x v="74"/>
    <s v="100015050"/>
    <s v="PEREZ EDUARDO"/>
    <s v="ZETT"/>
    <x v="254"/>
    <s v="2"/>
    <s v="Sin Pallet"/>
    <n v="0"/>
    <n v="0"/>
    <x v="0"/>
    <n v="24303.182000000001"/>
    <n v="15018.182000000001"/>
    <n v="9285"/>
    <n v="270"/>
    <m/>
    <x v="72"/>
    <n v="21"/>
    <s v="21"/>
    <n v="15"/>
    <x v="0"/>
    <n v="0.9"/>
    <n v="18"/>
    <s v="TRANSPORTE PROPIO"/>
    <n v="1014110"/>
    <s v="RODRIGUEZ CORREA ROSA AYDE"/>
    <x v="254"/>
  </r>
  <r>
    <n v="1002197922"/>
    <s v="UE01"/>
    <x v="5"/>
    <d v="1899-12-30T10:05:00"/>
    <x v="836"/>
    <s v=""/>
    <s v=""/>
    <n v="0"/>
    <n v="0"/>
    <s v="ZPRC"/>
    <s v="2500107944"/>
    <s v="0000390439"/>
    <n v="8002811971"/>
    <x v="630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7306.817999999999"/>
    <n v="18021.817999999999"/>
    <n v="9285"/>
    <n v="324"/>
    <m/>
    <x v="72"/>
    <n v="21"/>
    <s v="21"/>
    <n v="18"/>
    <x v="0"/>
    <n v="0.9"/>
    <n v="18"/>
    <s v="TRANSPORTE PROPIO"/>
    <n v="1014110"/>
    <s v="RODRIGUEZ CORREA ROSA AYDE"/>
    <x v="254"/>
  </r>
  <r>
    <n v="1002197934"/>
    <s v="UE01"/>
    <x v="5"/>
    <d v="1899-12-30T10:07:00"/>
    <x v="837"/>
    <s v=""/>
    <s v=""/>
    <n v="0"/>
    <n v="0"/>
    <s v="ZPRC"/>
    <s v="2500107946"/>
    <s v="P000032296"/>
    <n v="8002811988"/>
    <x v="631"/>
    <x v="7"/>
    <x v="7"/>
    <n v="360"/>
    <s v="BOL"/>
    <s v="101633"/>
    <x v="15"/>
    <s v="803189"/>
    <s v="SACOS BODEGA LASSO"/>
    <x v="6"/>
    <s v="PANAMERICANA NORTE"/>
    <x v="6"/>
    <s v="O-Cotopaxi-Lasso"/>
    <n v="178"/>
    <x v="0"/>
    <x v="0"/>
    <s v="100017804"/>
    <s v="FARINANGO HECTOR"/>
    <s v="ZEMU"/>
    <x v="48"/>
    <s v="2"/>
    <s v="Sin Pallet"/>
    <n v="0"/>
    <n v="0"/>
    <x v="0"/>
    <n v="27080"/>
    <n v="18060"/>
    <n v="9020"/>
    <n v="248.4"/>
    <m/>
    <x v="0"/>
    <n v="21"/>
    <s v="21"/>
    <n v="18"/>
    <x v="0"/>
    <n v="0.69000000000000006"/>
    <n v="13.8"/>
    <s v="COMITRAPSA"/>
    <n v="1013643"/>
    <s v="POZO TARUPI MARCELO JAVIER"/>
    <x v="48"/>
  </r>
  <r>
    <n v="1002197913"/>
    <s v="UE01"/>
    <x v="5"/>
    <d v="1899-12-30T10:09:00"/>
    <x v="838"/>
    <s v="9000803081"/>
    <s v="012-022-00314748"/>
    <n v="2458.8000000000002"/>
    <n v="2756.83"/>
    <s v="ZPVN"/>
    <s v="40564117"/>
    <s v="0000390445"/>
    <n v="8002811963"/>
    <x v="632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116"/>
    <x v="116"/>
    <s v="100014941"/>
    <s v="JACOME PAUL"/>
    <s v="ZEMU"/>
    <x v="161"/>
    <s v="2"/>
    <s v="Sin Pallet"/>
    <n v="0"/>
    <n v="0"/>
    <x v="0"/>
    <n v="27060"/>
    <n v="18050"/>
    <n v="9010"/>
    <n v="255.6"/>
    <m/>
    <x v="114"/>
    <n v="21"/>
    <s v="21"/>
    <n v="18"/>
    <x v="0"/>
    <n v="0.71"/>
    <n v="14.2"/>
    <s v="TRAPSA C.A."/>
    <n v="1014289"/>
    <s v="JACOME ECHEVERRIA PEDRO PAUL"/>
    <x v="161"/>
  </r>
  <r>
    <n v="1002197915"/>
    <s v="UE01"/>
    <x v="5"/>
    <d v="1899-12-30T10:10:00"/>
    <x v="839"/>
    <s v="9000803082"/>
    <s v="012-022-00314749"/>
    <n v="2386.8000000000002"/>
    <n v="2676.1"/>
    <s v="ZPVN"/>
    <s v="40564106"/>
    <s v="P000032291"/>
    <n v="8002811964"/>
    <x v="633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39"/>
    <x v="39"/>
    <s v="10001979"/>
    <s v="TITISTAR CUCAS FERNANDO PATRICIO"/>
    <s v="ZEMU"/>
    <x v="47"/>
    <s v="2"/>
    <s v="Sin Pallet"/>
    <n v="0"/>
    <n v="0"/>
    <x v="0"/>
    <n v="26980"/>
    <n v="18050"/>
    <n v="8930"/>
    <n v="385.2"/>
    <m/>
    <x v="37"/>
    <n v="21"/>
    <s v="21"/>
    <n v="18"/>
    <x v="0"/>
    <n v="1.07"/>
    <n v="21.4"/>
    <s v="TRANSLOBOL S.A."/>
    <n v="1014100"/>
    <s v="SIGUENZA PARRA FROILAN ALEJANDRO"/>
    <x v="47"/>
  </r>
  <r>
    <n v="1002197961"/>
    <s v="UE01"/>
    <x v="5"/>
    <d v="1899-12-30T10:11:00"/>
    <x v="840"/>
    <s v="9000803086"/>
    <s v="012-022-00314751"/>
    <n v="1139.2"/>
    <n v="1277.27"/>
    <s v="ZPVN"/>
    <s v="40564130"/>
    <s v="P000032300"/>
    <n v="8002812018"/>
    <x v="634"/>
    <x v="7"/>
    <x v="7"/>
    <n v="160"/>
    <s v="BOL"/>
    <s v="103865"/>
    <x v="185"/>
    <s v="805630"/>
    <s v="FERRIMAXI"/>
    <x v="51"/>
    <s v="BOLIVAR 8-79 Y 2 DE MARZO"/>
    <x v="83"/>
    <s v="O-Imbabura-Ant.Ante.(Atuntaqu"/>
    <m/>
    <x v="63"/>
    <x v="63"/>
    <s v="10005910"/>
    <s v="URBANO MOQUINCHE WALTER ARMANDO"/>
    <s v="ZEMU"/>
    <x v="79"/>
    <s v="2"/>
    <s v="Sin Pallet"/>
    <n v="0"/>
    <n v="0"/>
    <x v="0"/>
    <n v="12397.778"/>
    <n v="8017.7780000000002"/>
    <n v="4380"/>
    <n v="25.6"/>
    <m/>
    <x v="61"/>
    <n v="21"/>
    <s v="21"/>
    <n v="8"/>
    <x v="0"/>
    <n v="0.16"/>
    <n v="3.2"/>
    <s v="RUTAS COTACACHENSES"/>
    <n v="10005834"/>
    <s v="RUIZ CHECA JOSE JAVIER"/>
    <x v="79"/>
  </r>
  <r>
    <n v="1002197961"/>
    <s v="UE01"/>
    <x v="5"/>
    <d v="1899-12-30T10:11:00"/>
    <x v="841"/>
    <s v="9000803084"/>
    <s v="012-022-00314750"/>
    <n v="1408"/>
    <n v="1578.66"/>
    <s v="ZPVN"/>
    <s v="40564129"/>
    <s v="P000032299"/>
    <n v="8002812019"/>
    <x v="634"/>
    <x v="6"/>
    <x v="6"/>
    <n v="200"/>
    <s v="BOL"/>
    <s v="103865"/>
    <x v="185"/>
    <s v="805630"/>
    <s v="FERRIMAXI"/>
    <x v="51"/>
    <s v="BOLIVAR 8-79 Y 2 DE MARZO"/>
    <x v="83"/>
    <s v="O-Imbabura-Ant.Ante.(Atuntaqu"/>
    <n v="20"/>
    <x v="63"/>
    <x v="63"/>
    <s v="10005910"/>
    <s v="URBANO MOQUINCHE WALTER ARMANDO"/>
    <s v="ZEMU"/>
    <x v="79"/>
    <s v="2"/>
    <s v="Sin Pallet"/>
    <n v="0"/>
    <n v="0"/>
    <x v="0"/>
    <n v="14402.222"/>
    <n v="10022.222"/>
    <n v="4380"/>
    <n v="32"/>
    <m/>
    <x v="61"/>
    <n v="21"/>
    <s v="21"/>
    <n v="10"/>
    <x v="0"/>
    <n v="0.16"/>
    <n v="3.2"/>
    <s v="RUTAS COTACACHENSES"/>
    <n v="10005834"/>
    <s v="RUIZ CHECA JOSE JAVIER"/>
    <x v="79"/>
  </r>
  <r>
    <n v="1002197953"/>
    <s v="UE01"/>
    <x v="5"/>
    <d v="1899-12-30T10:14:00"/>
    <x v="842"/>
    <s v="9000803090"/>
    <s v="012-022-00314753"/>
    <n v="379.8"/>
    <n v="425.84"/>
    <s v="ZPVN"/>
    <s v="40563844"/>
    <s v="0000390473"/>
    <n v="8002812008"/>
    <x v="635"/>
    <x v="3"/>
    <x v="3"/>
    <n v="60"/>
    <s v="BOL"/>
    <s v="10004555"/>
    <x v="186"/>
    <s v="809419"/>
    <s v="BODEGA COMERCIAL MOLINA PROAÑO"/>
    <x v="26"/>
    <s v="QUITO Y CARLOS LOZADA"/>
    <x v="39"/>
    <s v="O-Cotopaxi-Lamana"/>
    <m/>
    <x v="109"/>
    <x v="109"/>
    <s v="100020988"/>
    <s v="AGUALONGO KLEVER"/>
    <s v="ZEMU"/>
    <x v="152"/>
    <s v="2"/>
    <s v="Sin Pallet"/>
    <n v="0"/>
    <n v="0"/>
    <x v="0"/>
    <n v="7885.5879999999997"/>
    <n v="3010.5880000000002"/>
    <n v="4875"/>
    <n v="79.8"/>
    <m/>
    <x v="107"/>
    <n v="21"/>
    <s v="21"/>
    <n v="3"/>
    <x v="0"/>
    <n v="1.3299999999999998"/>
    <n v="26.599999999999998"/>
    <s v="TRANSPORTE PROPIO"/>
    <n v="1018470"/>
    <s v="COMERCIAL LOS NEVADOS"/>
    <x v="152"/>
  </r>
  <r>
    <n v="1002197953"/>
    <s v="UE01"/>
    <x v="5"/>
    <d v="1899-12-30T10:14:00"/>
    <x v="843"/>
    <s v="9000803089"/>
    <s v="012-022-00314752"/>
    <n v="1845.2"/>
    <n v="2068.85"/>
    <s v="ZPVN"/>
    <s v="40563844"/>
    <s v="0000390472"/>
    <n v="8002812009"/>
    <x v="635"/>
    <x v="4"/>
    <x v="4"/>
    <n v="280"/>
    <s v="BOL"/>
    <s v="10004555"/>
    <x v="186"/>
    <s v="809419"/>
    <s v="BODEGA COMERCIAL MOLINA PROAÑO"/>
    <x v="26"/>
    <s v="QUITO Y CARLOS LOZADA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18924.412"/>
    <n v="14049.412"/>
    <n v="4875"/>
    <n v="372.4"/>
    <m/>
    <x v="107"/>
    <n v="21"/>
    <s v="21"/>
    <n v="14"/>
    <x v="0"/>
    <n v="1.3299999999999998"/>
    <n v="26.599999999999998"/>
    <s v="TRANSPORTE PROPIO"/>
    <n v="1018470"/>
    <s v="COMERCIAL LOS NEVADOS"/>
    <x v="152"/>
  </r>
  <r>
    <n v="1002197905"/>
    <s v="UE01"/>
    <x v="5"/>
    <d v="1899-12-30T10:15:00"/>
    <x v="844"/>
    <s v="9000803091"/>
    <s v="012-022-00314754"/>
    <n v="4268.8"/>
    <n v="4786.21"/>
    <s v="ZPVN"/>
    <s v="40564115"/>
    <s v="0000390437"/>
    <n v="8002811954"/>
    <x v="636"/>
    <x v="4"/>
    <x v="4"/>
    <n v="640"/>
    <s v="BOL"/>
    <s v="10002564"/>
    <x v="17"/>
    <s v="807453"/>
    <s v="BODEGA SAN CAMILO"/>
    <x v="12"/>
    <s v="AV. GUAYAQUIL N° 439 Y CALLEJON A"/>
    <x v="14"/>
    <s v="O-Losrios-Quevedo"/>
    <n v="345"/>
    <x v="67"/>
    <x v="67"/>
    <s v="100016838"/>
    <s v="PASPUEL NIXON"/>
    <s v="ZETT"/>
    <x v="84"/>
    <s v="1"/>
    <s v="Con Pallet"/>
    <n v="0.05"/>
    <n v="32"/>
    <x v="0"/>
    <n v="51010"/>
    <n v="32040"/>
    <n v="18970"/>
    <n v="659.2"/>
    <m/>
    <x v="65"/>
    <n v="21"/>
    <s v="21"/>
    <n v="32"/>
    <x v="0"/>
    <n v="1.03"/>
    <n v="20.6"/>
    <s v="TRAPSA C.A."/>
    <n v="1013148"/>
    <s v="PINDUISACA MACHADO BLANCA MARIA"/>
    <x v="84"/>
  </r>
  <r>
    <n v="1002197908"/>
    <s v="UE01"/>
    <x v="5"/>
    <d v="1899-12-30T10:18:00"/>
    <x v="845"/>
    <s v="9000803093"/>
    <s v="012-022-00314755"/>
    <n v="4102.3999999999996"/>
    <n v="4599.6400000000003"/>
    <s v="ZPVN"/>
    <s v="40564115"/>
    <s v="0000390438"/>
    <n v="8002811957"/>
    <x v="637"/>
    <x v="3"/>
    <x v="3"/>
    <n v="640"/>
    <s v="BOL"/>
    <s v="10002564"/>
    <x v="17"/>
    <s v="807453"/>
    <s v="BODEGA SAN CAMILO"/>
    <x v="12"/>
    <s v="AV. GUAYAQUIL N° 439 Y CALLEJON A"/>
    <x v="14"/>
    <s v="O-Losrios-Quevedo"/>
    <n v="345"/>
    <x v="72"/>
    <x v="72"/>
    <s v="100014825"/>
    <s v="MEJIA ARMANDO"/>
    <s v="ZETT"/>
    <x v="93"/>
    <s v="1"/>
    <s v="Con Pallet"/>
    <n v="0.05"/>
    <n v="32"/>
    <x v="0"/>
    <n v="49880"/>
    <n v="32080"/>
    <n v="17800"/>
    <n v="659.2"/>
    <m/>
    <x v="70"/>
    <n v="21"/>
    <s v="21"/>
    <n v="32"/>
    <x v="0"/>
    <n v="1.03"/>
    <n v="20.6"/>
    <s v="LIDENORTI S.A."/>
    <n v="1013538"/>
    <s v="ROSERO TAFUR JOSE STALIN"/>
    <x v="93"/>
  </r>
  <r>
    <n v="1002197964"/>
    <s v="UE01"/>
    <x v="5"/>
    <d v="1899-12-30T10:28:00"/>
    <x v="846"/>
    <s v="9000803095"/>
    <s v="012-022-00314757"/>
    <n v="278.39999999999998"/>
    <n v="312.14999999999998"/>
    <s v="ZPVN"/>
    <s v="40564136"/>
    <s v="0000390482"/>
    <n v="8002812023"/>
    <x v="638"/>
    <x v="7"/>
    <x v="7"/>
    <n v="40"/>
    <s v="BOL"/>
    <s v="103861"/>
    <x v="187"/>
    <s v="805619"/>
    <s v="BODEGA TABABELA"/>
    <x v="1"/>
    <s v="PANAMERICANA E-35 E1-488"/>
    <x v="82"/>
    <s v="O-Pichincha-Pifo"/>
    <m/>
    <x v="75"/>
    <x v="75"/>
    <s v="100014924"/>
    <s v="POZO RAUL"/>
    <s v="ZETT"/>
    <x v="106"/>
    <s v="2"/>
    <s v="Sin Pallet"/>
    <n v="0"/>
    <n v="0"/>
    <x v="0"/>
    <n v="10658.636"/>
    <n v="2003.636"/>
    <n v="8655"/>
    <n v="17.2"/>
    <m/>
    <x v="73"/>
    <n v="21"/>
    <s v="21"/>
    <n v="2"/>
    <x v="0"/>
    <n v="0.43"/>
    <n v="8.6"/>
    <s v="TRANSPREMIUM CIA. LTDA."/>
    <n v="1013906"/>
    <s v="VALLEJOS VILLEGAS SAUL EDUARDO"/>
    <x v="106"/>
  </r>
  <r>
    <n v="1002197964"/>
    <s v="UE01"/>
    <x v="5"/>
    <d v="1899-12-30T10:28:00"/>
    <x v="847"/>
    <s v="9000803094"/>
    <s v="012-022-00314756"/>
    <n v="4296.6000000000004"/>
    <n v="4817.37"/>
    <s v="ZPVN"/>
    <s v="40564136"/>
    <s v="0000390483"/>
    <n v="8002812022"/>
    <x v="638"/>
    <x v="6"/>
    <x v="6"/>
    <n v="620"/>
    <s v="BOL"/>
    <s v="103861"/>
    <x v="187"/>
    <s v="805619"/>
    <s v="BODEGA TABABELA"/>
    <x v="1"/>
    <s v="PANAMERICANA E-35 E1-488"/>
    <x v="82"/>
    <s v="O-Pichincha-Pifo"/>
    <n v="102"/>
    <x v="75"/>
    <x v="75"/>
    <s v="100014924"/>
    <s v="POZO RAUL"/>
    <s v="ZETT"/>
    <x v="106"/>
    <s v="2"/>
    <s v="Sin Pallet"/>
    <n v="0"/>
    <n v="0"/>
    <x v="0"/>
    <n v="39711.364000000001"/>
    <n v="31056.364000000001"/>
    <n v="8655"/>
    <n v="266.60000000000002"/>
    <m/>
    <x v="73"/>
    <n v="21"/>
    <s v="21"/>
    <n v="31"/>
    <x v="0"/>
    <n v="0.43000000000000005"/>
    <n v="8.6000000000000014"/>
    <s v="TRANSPREMIUM CIA. LTDA."/>
    <n v="1013906"/>
    <s v="VALLEJOS VILLEGAS SAUL EDUARDO"/>
    <x v="106"/>
  </r>
  <r>
    <n v="1002197967"/>
    <s v="UE01"/>
    <x v="5"/>
    <d v="1899-12-30T10:35:00"/>
    <x v="848"/>
    <s v="9000803102"/>
    <s v="012-022-00314759"/>
    <n v="513.6"/>
    <n v="575.85"/>
    <s v="ZPVN"/>
    <s v="40564139"/>
    <s v="0000390486"/>
    <n v="8002812025"/>
    <x v="639"/>
    <x v="5"/>
    <x v="5"/>
    <n v="80"/>
    <s v="BOL"/>
    <s v="103419"/>
    <x v="188"/>
    <s v="804752"/>
    <s v="COMERCIAL SAN FRANCISCO"/>
    <x v="1"/>
    <s v="GARCIA MORENO Y ANTONIO CALVACHE"/>
    <x v="75"/>
    <s v="O-Pichincha-Sanjosedeminas"/>
    <m/>
    <x v="107"/>
    <x v="107"/>
    <s v="10000354"/>
    <s v="HARO HARO JORDAN JOSUE"/>
    <s v="ZEMU"/>
    <x v="149"/>
    <s v="2"/>
    <s v="Sin Pallet"/>
    <n v="0"/>
    <n v="0"/>
    <x v="0"/>
    <n v="8543.8889999999992"/>
    <n v="4008.8890000000001"/>
    <n v="4535"/>
    <n v="40.799999999999997"/>
    <m/>
    <x v="105"/>
    <n v="21"/>
    <s v="21"/>
    <n v="4"/>
    <x v="0"/>
    <n v="0.51"/>
    <n v="10.199999999999999"/>
    <s v="TRIMPESAS S.A."/>
    <n v="1013275"/>
    <s v="HARO RUIZ SIXTO RIGOBERTO"/>
    <x v="149"/>
  </r>
  <r>
    <n v="1002197967"/>
    <s v="UE01"/>
    <x v="5"/>
    <d v="1899-12-30T10:35:00"/>
    <x v="849"/>
    <s v="9000803101"/>
    <s v="012-022-00314758"/>
    <n v="1940.4"/>
    <n v="2175.59"/>
    <s v="ZPVN"/>
    <s v="40564139"/>
    <s v="0000390485"/>
    <n v="8002812026"/>
    <x v="639"/>
    <x v="6"/>
    <x v="6"/>
    <n v="280"/>
    <s v="BOL"/>
    <s v="103419"/>
    <x v="188"/>
    <s v="804752"/>
    <s v="COMERCIAL SAN FRANCISCO"/>
    <x v="1"/>
    <s v="GARCIA MORENO Y ANTONIO CALVACHE"/>
    <x v="75"/>
    <s v="O-Pichincha-Sanjosedeminas"/>
    <n v="130"/>
    <x v="107"/>
    <x v="107"/>
    <s v="10000354"/>
    <s v="HARO HARO JORDAN JOSUE"/>
    <s v="ZEMU"/>
    <x v="149"/>
    <s v="2"/>
    <s v="Sin Pallet"/>
    <n v="0"/>
    <n v="0"/>
    <x v="0"/>
    <n v="18566.111000000001"/>
    <n v="14031.111000000001"/>
    <n v="4535"/>
    <n v="142.80000000000001"/>
    <m/>
    <x v="105"/>
    <n v="21"/>
    <s v="21"/>
    <n v="14"/>
    <x v="0"/>
    <n v="0.51"/>
    <n v="10.200000000000001"/>
    <s v="TRIMPESAS S.A."/>
    <n v="1013275"/>
    <s v="HARO RUIZ SIXTO RIGOBERTO"/>
    <x v="149"/>
  </r>
  <r>
    <n v="1002197941"/>
    <s v="UE01"/>
    <x v="5"/>
    <d v="1899-12-30T10:39:00"/>
    <x v="850"/>
    <s v="9000803105"/>
    <s v="012-022-00314761"/>
    <n v="284.8"/>
    <n v="319.32"/>
    <s v="ZPVN"/>
    <s v="40564124"/>
    <s v="P000032298"/>
    <n v="8002811996"/>
    <x v="640"/>
    <x v="7"/>
    <x v="7"/>
    <n v="40"/>
    <s v="BOL"/>
    <s v="101542"/>
    <x v="189"/>
    <s v="801486"/>
    <s v="BOD. FERRETERIA SION"/>
    <x v="8"/>
    <s v="EUGENIO ESPEJO S/N Y FEDERICO PAEZ"/>
    <x v="34"/>
    <s v="O-Imbabura-Sanpablo"/>
    <m/>
    <x v="50"/>
    <x v="50"/>
    <s v="10007864"/>
    <s v="AREVALO AYALA MANUEL ARCESIO"/>
    <s v="ZEMU"/>
    <x v="65"/>
    <s v="2"/>
    <s v="Sin Pallet"/>
    <n v="0"/>
    <n v="0"/>
    <x v="0"/>
    <n v="6609.4440000000004"/>
    <n v="2004.444"/>
    <n v="4605"/>
    <n v="6"/>
    <m/>
    <x v="48"/>
    <n v="21"/>
    <s v="21"/>
    <n v="2"/>
    <x v="0"/>
    <n v="0.15"/>
    <n v="3"/>
    <s v="TRIMPESAS S.A."/>
    <n v="1013766"/>
    <s v="MORALES RUIZ EDGAR MAURICIO"/>
    <x v="65"/>
  </r>
  <r>
    <n v="1002197941"/>
    <s v="UE01"/>
    <x v="5"/>
    <d v="1899-12-30T10:39:00"/>
    <x v="851"/>
    <s v="9000803104"/>
    <s v="012-022-00314760"/>
    <n v="2252.8000000000002"/>
    <n v="2525.86"/>
    <s v="ZPVN"/>
    <s v="40564123"/>
    <s v="P000032297"/>
    <n v="8002811995"/>
    <x v="640"/>
    <x v="6"/>
    <x v="6"/>
    <n v="320"/>
    <s v="BOL"/>
    <s v="101542"/>
    <x v="189"/>
    <s v="801486"/>
    <s v="BOD. FERRETERIA SION"/>
    <x v="8"/>
    <s v="EUGENIO ESPEJO S/N Y FEDERICO PAEZ"/>
    <x v="34"/>
    <s v="O-Imbabura-Sanpablo"/>
    <n v="15"/>
    <x v="50"/>
    <x v="50"/>
    <s v="10007864"/>
    <s v="AREVALO AYALA MANUEL ARCESIO"/>
    <s v="ZEMU"/>
    <x v="65"/>
    <s v="2"/>
    <s v="Sin Pallet"/>
    <n v="0"/>
    <n v="0"/>
    <x v="0"/>
    <n v="20640.556"/>
    <n v="16035.556"/>
    <n v="4605"/>
    <n v="48"/>
    <m/>
    <x v="48"/>
    <n v="21"/>
    <s v="21"/>
    <n v="16"/>
    <x v="0"/>
    <n v="0.15"/>
    <n v="3"/>
    <s v="TRIMPESAS S.A."/>
    <n v="1013766"/>
    <s v="MORALES RUIZ EDGAR MAURICIO"/>
    <x v="65"/>
  </r>
  <r>
    <n v="1002197962"/>
    <s v="UE01"/>
    <x v="5"/>
    <d v="1899-12-30T10:43:00"/>
    <x v="852"/>
    <s v="9000803136"/>
    <s v="012-022-00314762"/>
    <n v="2523.6"/>
    <n v="2829.47"/>
    <s v="ZPVN"/>
    <s v="40564131"/>
    <s v="P000032301"/>
    <n v="8002812020"/>
    <x v="641"/>
    <x v="7"/>
    <x v="7"/>
    <n v="360"/>
    <s v="BOL"/>
    <s v="101552"/>
    <x v="100"/>
    <s v="807388"/>
    <s v="FERRETERIA JR"/>
    <x v="9"/>
    <s v="AMBUQUI PANAMERICANA KM 39"/>
    <x v="102"/>
    <s v="O-Imbabura-Ambuqui"/>
    <n v="68.5"/>
    <x v="16"/>
    <x v="16"/>
    <s v="100022266"/>
    <s v="CALDERON REYES SEGUNDO JORGE"/>
    <s v="ZEMU"/>
    <x v="21"/>
    <s v="2"/>
    <s v="Sin Pallet"/>
    <n v="0"/>
    <n v="0"/>
    <x v="0"/>
    <n v="27040"/>
    <n v="18010"/>
    <n v="9030"/>
    <n v="111.6"/>
    <m/>
    <x v="16"/>
    <n v="21"/>
    <s v="21"/>
    <n v="18"/>
    <x v="0"/>
    <n v="0.31"/>
    <n v="6.1999999999999993"/>
    <s v="LA ARMENIA S.A."/>
    <n v="1020060"/>
    <s v="FUERTES RUEDA HUGO BALDOMERO"/>
    <x v="21"/>
  </r>
  <r>
    <n v="1002197996"/>
    <s v="UE01"/>
    <x v="5"/>
    <d v="1899-12-30T10:47:00"/>
    <x v="853"/>
    <s v="9000803176"/>
    <s v="012-022-00314763"/>
    <n v="3201.22"/>
    <n v="3589.23"/>
    <s v="ZPVN"/>
    <s v="40561563"/>
    <s v="0000389335"/>
    <n v="8002812067"/>
    <x v="642"/>
    <x v="8"/>
    <x v="8"/>
    <n v="31.55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030"/>
    <n v="31550"/>
    <n v="18480"/>
    <n v="0"/>
    <m/>
    <x v="3"/>
    <n v="21"/>
    <s v="21"/>
    <n v="31.55"/>
    <x v="0"/>
    <n v="0"/>
    <n v="0"/>
    <s v="XAVIER VALENZUELA"/>
    <n v="1014416"/>
    <s v="VALENZUELA DIAZ PATRICIO XAVIER"/>
    <x v="32"/>
  </r>
  <r>
    <n v="1002197957"/>
    <s v="UE01"/>
    <x v="5"/>
    <d v="1899-12-30T10:48:00"/>
    <x v="854"/>
    <s v="9000803189"/>
    <s v="012-022-00314764"/>
    <n v="3100.8"/>
    <n v="3476.64"/>
    <s v="ZPVN"/>
    <s v="40564118"/>
    <s v="0000390479"/>
    <n v="8002812013"/>
    <x v="643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164"/>
    <x v="164"/>
    <s v="100014902"/>
    <s v="GUALSAQUI ENRIQUE"/>
    <s v="ZEMT"/>
    <x v="248"/>
    <s v="1"/>
    <s v="Con Pallet"/>
    <n v="0.05"/>
    <n v="24"/>
    <x v="0"/>
    <n v="39810"/>
    <n v="24050"/>
    <n v="15760"/>
    <n v="576"/>
    <m/>
    <x v="160"/>
    <n v="21"/>
    <s v="21"/>
    <n v="24"/>
    <x v="0"/>
    <n v="1.2"/>
    <n v="24"/>
    <s v="TRAPSA C.A."/>
    <n v="1013583"/>
    <s v="TERAN SARZOSA HORSAY XAVIER"/>
    <x v="248"/>
  </r>
  <r>
    <n v="1002197994"/>
    <s v="UE01"/>
    <x v="5"/>
    <d v="1899-12-30T10:49:00"/>
    <x v="855"/>
    <s v=""/>
    <s v=""/>
    <n v="0"/>
    <n v="0"/>
    <s v="ZPRC"/>
    <s v="2500107944"/>
    <s v="0000390435"/>
    <n v="8002812063"/>
    <x v="644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10"/>
    <n v="18030"/>
    <n v="9380"/>
    <n v="324"/>
    <m/>
    <x v="72"/>
    <n v="21"/>
    <s v="21"/>
    <n v="18"/>
    <x v="0"/>
    <n v="0.9"/>
    <n v="18"/>
    <s v="TRANSPORTE PROPIO"/>
    <n v="1014110"/>
    <s v="RODRIGUEZ CORREA ROSA AYDE"/>
    <x v="96"/>
  </r>
  <r>
    <n v="1002197969"/>
    <s v="UE01"/>
    <x v="5"/>
    <d v="1899-12-30T10:52:00"/>
    <x v="856"/>
    <s v=""/>
    <s v=""/>
    <n v="0"/>
    <n v="0"/>
    <s v="ZPRC"/>
    <s v="2500107922"/>
    <s v="P000032248"/>
    <n v="8002812028"/>
    <x v="645"/>
    <x v="2"/>
    <x v="2"/>
    <n v="30.78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870"/>
    <n v="30780"/>
    <n v="19090"/>
    <n v="0"/>
    <m/>
    <x v="3"/>
    <n v="21"/>
    <s v="21"/>
    <n v="30.78"/>
    <x v="0"/>
    <n v="0"/>
    <n v="0"/>
    <s v="UNICON"/>
    <n v="1014412"/>
    <s v="UNION DE CONCRETERAS UNICON UCUE"/>
    <x v="41"/>
  </r>
  <r>
    <n v="1002197995"/>
    <s v="UE01"/>
    <x v="5"/>
    <d v="1899-12-30T11:03:00"/>
    <x v="857"/>
    <s v="9000803193"/>
    <s v="012-022-00314765"/>
    <n v="4092"/>
    <n v="4587.9799999999996"/>
    <s v="ZPVN"/>
    <s v="40564157"/>
    <s v="0000390530"/>
    <n v="8002812066"/>
    <x v="646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750"/>
    <n v="33070"/>
    <n v="17680"/>
    <n v="594"/>
    <m/>
    <x v="55"/>
    <n v="21"/>
    <s v="21"/>
    <n v="33"/>
    <x v="0"/>
    <n v="0.9"/>
    <n v="18"/>
    <s v="TRANSPORTE PROPIO"/>
    <n v="1013244"/>
    <s v="FREVITRANSPORT CIA. LTDA."/>
    <x v="72"/>
  </r>
  <r>
    <n v="1002198012"/>
    <s v="UE01"/>
    <x v="5"/>
    <d v="1899-12-30T11:07:00"/>
    <x v="858"/>
    <s v="9000803196"/>
    <s v="012-022-00314766"/>
    <n v="4292.84"/>
    <n v="4813.16"/>
    <s v="ZPVN"/>
    <s v="40564112"/>
    <s v="0000390415"/>
    <n v="8002812088"/>
    <x v="647"/>
    <x v="6"/>
    <x v="6"/>
    <n v="6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1300"/>
    <n v="33080"/>
    <n v="18220"/>
    <n v="501.6"/>
    <m/>
    <x v="118"/>
    <n v="21"/>
    <s v="21"/>
    <n v="33"/>
    <x v="0"/>
    <n v="0.76"/>
    <n v="15.200000000000001"/>
    <s v="TRANSPORTE PROPIO"/>
    <n v="1023699"/>
    <s v="RIVADENEIRA MORALES KEVIN ANTONIO"/>
    <x v="168"/>
  </r>
  <r>
    <n v="1002198014"/>
    <s v="UE01"/>
    <x v="5"/>
    <d v="1899-12-30T11:15:00"/>
    <x v="859"/>
    <s v="9000803201"/>
    <s v="012-022-00314767"/>
    <n v="3172.8"/>
    <n v="3557.37"/>
    <s v="ZPVN"/>
    <s v="40564144"/>
    <s v="0000390495"/>
    <n v="8002812091"/>
    <x v="648"/>
    <x v="3"/>
    <x v="3"/>
    <n v="480"/>
    <s v="BOL"/>
    <s v="103384"/>
    <x v="190"/>
    <s v="804677"/>
    <s v="ELECTRO FERRETERO MOLINA"/>
    <x v="75"/>
    <s v="CALLE SOASTI Y 10 DE AGOSTO"/>
    <x v="129"/>
    <s v="O-Moronasantiag-Macas"/>
    <n v="456"/>
    <x v="138"/>
    <x v="138"/>
    <s v="100014953"/>
    <s v="ALBUJA CESAR"/>
    <s v="ZEMT"/>
    <x v="197"/>
    <s v="2"/>
    <s v="Sin Pallet"/>
    <n v="0"/>
    <n v="0"/>
    <x v="0"/>
    <n v="37840"/>
    <n v="24030"/>
    <n v="13810"/>
    <n v="643.20000000000005"/>
    <m/>
    <x v="136"/>
    <n v="21"/>
    <s v="21"/>
    <n v="24"/>
    <x v="0"/>
    <n v="1.34"/>
    <n v="26.8"/>
    <s v="RUTAS COTACACHENSES S.A."/>
    <n v="1013946"/>
    <s v="ALBUJA RUIZ CESAR UBEN"/>
    <x v="197"/>
  </r>
  <r>
    <n v="1002197918"/>
    <s v="UE01"/>
    <x v="5"/>
    <d v="1899-12-30T11:20:00"/>
    <x v="860"/>
    <s v="9000803203"/>
    <s v="012-022-00314768"/>
    <n v="3350.4"/>
    <n v="3756.49"/>
    <s v="ZPVN"/>
    <s v="40564114"/>
    <s v="P000032295"/>
    <n v="8002811966"/>
    <x v="649"/>
    <x v="9"/>
    <x v="9"/>
    <n v="480"/>
    <s v="BOL"/>
    <s v="101541"/>
    <x v="80"/>
    <s v="804173"/>
    <s v="FERRETERIA MOTOSPORT"/>
    <x v="9"/>
    <s v="VIA LITA FRENTE AL MERCADO"/>
    <x v="101"/>
    <s v="O-Imbabura-Lita"/>
    <n v="548"/>
    <x v="97"/>
    <x v="97"/>
    <s v="100014919"/>
    <s v="GRANDA ANIBAL"/>
    <s v="ZEMT"/>
    <x v="137"/>
    <s v="2"/>
    <s v="Sin Pallet"/>
    <n v="0"/>
    <n v="0"/>
    <x v="0"/>
    <n v="38860"/>
    <n v="24060"/>
    <n v="14800"/>
    <n v="753.6"/>
    <m/>
    <x v="95"/>
    <n v="21"/>
    <s v="21"/>
    <n v="24"/>
    <x v="0"/>
    <n v="1.57"/>
    <n v="31.400000000000002"/>
    <s v="LIDENORTI S.A."/>
    <n v="1014052"/>
    <s v="ANDRADE TORRES JORGE PATRICIO"/>
    <x v="137"/>
  </r>
  <r>
    <n v="1002198032"/>
    <s v="UE01"/>
    <x v="5"/>
    <d v="1899-12-30T11:23:00"/>
    <x v="861"/>
    <s v="9000803206"/>
    <s v="012-022-00314769"/>
    <n v="4092"/>
    <n v="4587.9799999999996"/>
    <s v="ZPVN"/>
    <s v="40563832"/>
    <s v="0000390545"/>
    <n v="8002812114"/>
    <x v="650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20"/>
    <n v="33050"/>
    <n v="18370"/>
    <n v="620.4"/>
    <m/>
    <x v="8"/>
    <n v="21"/>
    <s v="21"/>
    <n v="33"/>
    <x v="0"/>
    <n v="0.94"/>
    <n v="18.8"/>
    <s v="TRANSPORTE PROPIO"/>
    <n v="1019410"/>
    <s v="POZO VILLAFUERTE EDISON ROBERTO"/>
    <x v="255"/>
  </r>
  <r>
    <n v="1002197919"/>
    <s v="UE01"/>
    <x v="5"/>
    <d v="1899-12-30T11:26:00"/>
    <x v="862"/>
    <s v="9000803210"/>
    <s v="012-022-00314770"/>
    <n v="3009.6"/>
    <n v="3374.38"/>
    <s v="ZPVN"/>
    <s v="40563477"/>
    <s v="0000389704"/>
    <n v="8002811968"/>
    <x v="651"/>
    <x v="9"/>
    <x v="9"/>
    <n v="480"/>
    <s v="BOL"/>
    <s v="101664"/>
    <x v="8"/>
    <s v="806879"/>
    <s v="MACIAS ZAMBRANO FAUSTO JAVIER"/>
    <x v="29"/>
    <s v="VALENCIA QUEVEDO KM 3 SECTOR AGUAS"/>
    <x v="44"/>
    <s v="O-Losrios-Valencia"/>
    <n v="352"/>
    <x v="68"/>
    <x v="68"/>
    <s v="100015058"/>
    <s v="MUÑOZ JUAN"/>
    <s v="ZEMT"/>
    <x v="86"/>
    <s v="2"/>
    <s v="Sin Pallet"/>
    <n v="0"/>
    <n v="0"/>
    <x v="0"/>
    <n v="40260"/>
    <n v="24080"/>
    <n v="16180"/>
    <n v="566.4"/>
    <m/>
    <x v="66"/>
    <n v="21"/>
    <s v="21"/>
    <n v="24"/>
    <x v="0"/>
    <n v="1.18"/>
    <n v="23.599999999999998"/>
    <s v="SELVALEGRE S.A."/>
    <n v="1013859"/>
    <s v="MUÑOZ ORTIZ JUAN MANUEL"/>
    <x v="86"/>
  </r>
  <r>
    <n v="1002198013"/>
    <s v="UE01"/>
    <x v="5"/>
    <d v="1899-12-30T11:34:00"/>
    <x v="863"/>
    <s v=""/>
    <s v=""/>
    <n v="0"/>
    <n v="0"/>
    <s v="ZPRC"/>
    <s v="2500107953"/>
    <s v="0000390539"/>
    <n v="8002812090"/>
    <x v="652"/>
    <x v="7"/>
    <x v="7"/>
    <n v="320"/>
    <s v="BOL"/>
    <s v="101574"/>
    <x v="104"/>
    <s v="801910"/>
    <s v="BODEGA SUCURSAL"/>
    <x v="1"/>
    <s v="AVENIDA LEONIDAS DOUBLES CALLE E6A"/>
    <x v="77"/>
    <s v="O-Pichincha-Guamani"/>
    <m/>
    <x v="111"/>
    <x v="111"/>
    <s v="100014840"/>
    <s v="VALENCIA MARCO"/>
    <s v="ZETT"/>
    <x v="154"/>
    <s v="2"/>
    <s v="Sin Pallet"/>
    <n v="0"/>
    <n v="0"/>
    <x v="0"/>
    <n v="24648.788"/>
    <n v="16038.788"/>
    <n v="8610"/>
    <n v="163.19999999999999"/>
    <m/>
    <x v="109"/>
    <n v="21"/>
    <s v="21"/>
    <n v="16"/>
    <x v="0"/>
    <n v="0.51"/>
    <n v="10.199999999999999"/>
    <s v="TRANSPORTE PROPIO"/>
    <n v="1018725"/>
    <s v="TRANSPORTE DE CARGA PESADA"/>
    <x v="154"/>
  </r>
  <r>
    <n v="1002198013"/>
    <s v="UE01"/>
    <x v="5"/>
    <d v="1899-12-30T11:34:00"/>
    <x v="864"/>
    <s v=""/>
    <s v=""/>
    <n v="0"/>
    <n v="0"/>
    <s v="ZPRC"/>
    <s v="2500107953"/>
    <s v="0000390538"/>
    <n v="8002812089"/>
    <x v="652"/>
    <x v="6"/>
    <x v="6"/>
    <n v="34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651.212"/>
    <n v="17041.212"/>
    <n v="8610"/>
    <n v="173.4"/>
    <m/>
    <x v="109"/>
    <n v="21"/>
    <s v="21"/>
    <n v="17"/>
    <x v="0"/>
    <n v="0.51"/>
    <n v="10.200000000000001"/>
    <s v="TRANSPORTE PROPIO"/>
    <n v="1018725"/>
    <s v="TRANSPORTE DE CARGA PESADA"/>
    <x v="154"/>
  </r>
  <r>
    <n v="1002197945"/>
    <s v="UE01"/>
    <x v="5"/>
    <d v="1899-12-30T11:36:00"/>
    <x v="865"/>
    <s v="9000803214"/>
    <s v="012-022-00314772"/>
    <n v="997.61"/>
    <n v="1118.52"/>
    <s v="ZPVN"/>
    <s v="40564125"/>
    <s v="0000390464"/>
    <n v="8002811999"/>
    <x v="653"/>
    <x v="3"/>
    <x v="3"/>
    <n v="160"/>
    <s v="BOL"/>
    <s v="101504"/>
    <x v="120"/>
    <s v="809864"/>
    <s v="FERRETERIA EL TOQUILLAL"/>
    <x v="26"/>
    <s v="CALLE PRINCIPAL A 3KM VÍA LA MANA"/>
    <x v="39"/>
    <s v="O-Cotopaxi-Lamana"/>
    <m/>
    <x v="53"/>
    <x v="53"/>
    <s v="100014948"/>
    <s v="TULCANAZA MARCELO"/>
    <s v="ZEMT"/>
    <x v="68"/>
    <s v="1"/>
    <s v="Con Pallet"/>
    <n v="0.05"/>
    <n v="8"/>
    <x v="0"/>
    <n v="14661.666999999999"/>
    <n v="8006.6670000000004"/>
    <n v="6655"/>
    <n v="212.8"/>
    <m/>
    <x v="51"/>
    <n v="21"/>
    <s v="21"/>
    <n v="8"/>
    <x v="0"/>
    <n v="1.33"/>
    <n v="26.6"/>
    <s v="TRIMPESAS S.A."/>
    <n v="1014036"/>
    <s v="TULCANAZA VASQUEZ EDISON MARCELO"/>
    <x v="68"/>
  </r>
  <r>
    <n v="1002197945"/>
    <s v="UE01"/>
    <x v="5"/>
    <d v="1899-12-30T11:36:00"/>
    <x v="866"/>
    <s v="9000803213"/>
    <s v="012-022-00314771"/>
    <n v="2077.17"/>
    <n v="2328.94"/>
    <s v="ZPVN"/>
    <s v="40564125"/>
    <s v="0000390463"/>
    <n v="8002812000"/>
    <x v="653"/>
    <x v="4"/>
    <x v="4"/>
    <n v="320"/>
    <s v="BOL"/>
    <s v="101504"/>
    <x v="120"/>
    <s v="809864"/>
    <s v="FERRETERIA EL TOQUILLAL"/>
    <x v="26"/>
    <s v="CALLE PRINCIPAL A 3KM VÍA LA MANA"/>
    <x v="39"/>
    <s v="O-Cotopaxi-Lamana"/>
    <n v="330"/>
    <x v="53"/>
    <x v="53"/>
    <s v="100014948"/>
    <s v="TULCANAZA MARCELO"/>
    <s v="ZEMT"/>
    <x v="68"/>
    <s v="1"/>
    <s v="Con Pallet"/>
    <n v="0.05"/>
    <n v="16"/>
    <x v="0"/>
    <n v="22668.332999999999"/>
    <n v="16013.333000000001"/>
    <n v="6655"/>
    <n v="425.6"/>
    <m/>
    <x v="51"/>
    <n v="21"/>
    <s v="21"/>
    <n v="16"/>
    <x v="0"/>
    <n v="1.33"/>
    <n v="26.6"/>
    <s v="TRIMPESAS S.A."/>
    <n v="1014036"/>
    <s v="TULCANAZA VASQUEZ EDISON MARCELO"/>
    <x v="68"/>
  </r>
  <r>
    <n v="1002198004"/>
    <s v="UE01"/>
    <x v="5"/>
    <d v="1899-12-30T11:46:00"/>
    <x v="867"/>
    <s v=""/>
    <s v=""/>
    <n v="0"/>
    <n v="0"/>
    <s v="ZPRC"/>
    <s v="2500107951"/>
    <s v="P000032304"/>
    <n v="8002812076"/>
    <x v="654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168"/>
    <x v="168"/>
    <s v="100015007"/>
    <s v="FLORES EDISON"/>
    <s v="ZETT"/>
    <x v="256"/>
    <s v="1"/>
    <s v="Con Pallet"/>
    <n v="0.05"/>
    <n v="32"/>
    <x v="0"/>
    <n v="50630"/>
    <n v="32080"/>
    <n v="18550"/>
    <n v="281.60000000000002"/>
    <m/>
    <x v="164"/>
    <n v="21"/>
    <s v="21"/>
    <n v="32"/>
    <x v="0"/>
    <n v="0.44000000000000006"/>
    <n v="8.8000000000000007"/>
    <s v="TRIMPESAS S.A."/>
    <n v="1013887"/>
    <s v="FLORES ARIAS EDISON IVAN"/>
    <x v="256"/>
  </r>
  <r>
    <n v="1002198062"/>
    <s v="UE01"/>
    <x v="5"/>
    <d v="1899-12-30T11:54:00"/>
    <x v="868"/>
    <s v="9000803217"/>
    <s v="012-022-00314774"/>
    <n v="1730.4"/>
    <n v="1940.14"/>
    <s v="ZPVN"/>
    <s v="40564182"/>
    <s v="P000032315"/>
    <n v="8002812154"/>
    <x v="655"/>
    <x v="5"/>
    <x v="5"/>
    <n v="280"/>
    <s v="BOL"/>
    <s v="101500"/>
    <x v="30"/>
    <s v="807110"/>
    <s v="FERRETERIA EL CARMEN"/>
    <x v="1"/>
    <s v="CALLE GUAYAQUIL"/>
    <x v="36"/>
    <s v="O-Pichincha-Elquinche"/>
    <m/>
    <x v="22"/>
    <x v="22"/>
    <s v="100020338"/>
    <s v="TERAN ARNULFO"/>
    <s v="ZEMU"/>
    <x v="88"/>
    <s v="2"/>
    <s v="Sin Pallet"/>
    <n v="0"/>
    <n v="0"/>
    <x v="0"/>
    <n v="18564.444"/>
    <n v="14054.444"/>
    <n v="4510"/>
    <n v="98"/>
    <m/>
    <x v="22"/>
    <n v="21"/>
    <s v="21"/>
    <n v="14"/>
    <x v="0"/>
    <n v="0.35"/>
    <n v="7"/>
    <s v="TRANINTAGSA"/>
    <n v="1014062"/>
    <s v="BENALCAZAR DE LA CRUZ MILTON PATRIC"/>
    <x v="88"/>
  </r>
  <r>
    <n v="1002198062"/>
    <s v="UE01"/>
    <x v="5"/>
    <d v="1899-12-30T11:54:00"/>
    <x v="869"/>
    <s v="9000803216"/>
    <s v="012-022-00314773"/>
    <n v="539.20000000000005"/>
    <n v="604.54999999999995"/>
    <s v="ZPVN"/>
    <s v="40564181"/>
    <s v="P000032314"/>
    <n v="8002812155"/>
    <x v="655"/>
    <x v="6"/>
    <x v="6"/>
    <n v="80"/>
    <s v="BOL"/>
    <s v="101500"/>
    <x v="30"/>
    <s v="807110"/>
    <s v="FERRETERIA EL CARMEN"/>
    <x v="1"/>
    <s v="CALLE GUAYAQUIL"/>
    <x v="36"/>
    <s v="O-Pichincha-Elquinche"/>
    <n v="76"/>
    <x v="22"/>
    <x v="22"/>
    <s v="100020338"/>
    <s v="TERAN ARNULFO"/>
    <s v="ZEMU"/>
    <x v="88"/>
    <s v="2"/>
    <s v="Sin Pallet"/>
    <n v="0"/>
    <n v="0"/>
    <x v="0"/>
    <n v="8525.5560000000005"/>
    <n v="4015.556"/>
    <n v="4510"/>
    <n v="28"/>
    <m/>
    <x v="22"/>
    <n v="21"/>
    <s v="21"/>
    <n v="4"/>
    <x v="0"/>
    <n v="0.35"/>
    <n v="7"/>
    <s v="TRANINTAGSA"/>
    <n v="1014062"/>
    <s v="BENALCAZAR DE LA CRUZ MILTON PATRIC"/>
    <x v="88"/>
  </r>
  <r>
    <n v="1002198036"/>
    <s v="UE01"/>
    <x v="5"/>
    <d v="1899-12-30T12:07:00"/>
    <x v="870"/>
    <s v="9000803220"/>
    <s v="012-022-00314776"/>
    <n v="1030.7"/>
    <n v="1155.6199999999999"/>
    <s v="ZPVN"/>
    <s v="40564161"/>
    <s v="0000390533"/>
    <n v="8002812119"/>
    <x v="656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5"/>
    <x v="5"/>
    <s v="100021713"/>
    <s v="ROSERO ORLANDO"/>
    <s v="ZETT"/>
    <x v="6"/>
    <s v="2"/>
    <s v="Sin Pallet"/>
    <n v="0"/>
    <n v="0"/>
    <x v="0"/>
    <n v="16977.059000000001"/>
    <n v="8007.0590000000002"/>
    <n v="8970"/>
    <n v="121.6"/>
    <m/>
    <x v="5"/>
    <n v="21"/>
    <s v="21"/>
    <n v="8"/>
    <x v="0"/>
    <n v="0.76"/>
    <n v="15.2"/>
    <s v="TRANSPORTE PROPIO"/>
    <n v="1013625"/>
    <s v="CHICAIZA CHICAIZA CESAR ELOY"/>
    <x v="6"/>
  </r>
  <r>
    <n v="1002198036"/>
    <s v="UE01"/>
    <x v="5"/>
    <d v="1899-12-30T12:07:00"/>
    <x v="871"/>
    <s v="9000803219"/>
    <s v="012-022-00314775"/>
    <n v="3329.3"/>
    <n v="3732.84"/>
    <s v="ZPVN"/>
    <s v="40564161"/>
    <s v="0000390566"/>
    <n v="8002812118"/>
    <x v="656"/>
    <x v="6"/>
    <x v="6"/>
    <n v="5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4992.940999999999"/>
    <n v="26022.940999999999"/>
    <n v="8970"/>
    <n v="395.2"/>
    <m/>
    <x v="5"/>
    <n v="21"/>
    <s v="21"/>
    <n v="26"/>
    <x v="0"/>
    <n v="0.76"/>
    <n v="15.2"/>
    <s v="TRANSPORTE PROPIO"/>
    <n v="1013625"/>
    <s v="CHICAIZA CHICAIZA CESAR ELOY"/>
    <x v="6"/>
  </r>
  <r>
    <n v="1002198067"/>
    <s v="UE01"/>
    <x v="5"/>
    <d v="1899-12-30T12:11:00"/>
    <x v="872"/>
    <s v="9000803221"/>
    <s v="012-022-00314777"/>
    <n v="2332.8000000000002"/>
    <n v="2615.5500000000002"/>
    <s v="ZPVN"/>
    <s v="40564142"/>
    <s v="0000390493"/>
    <n v="8002812160"/>
    <x v="657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33"/>
    <x v="33"/>
    <s v="100014931"/>
    <s v="VACA GALO"/>
    <s v="ZEMU"/>
    <x v="40"/>
    <s v="2"/>
    <s v="Sin Pallet"/>
    <n v="0"/>
    <n v="0"/>
    <x v="0"/>
    <n v="27000"/>
    <n v="18050"/>
    <n v="8950"/>
    <n v="370.8"/>
    <m/>
    <x v="31"/>
    <n v="21"/>
    <s v="21"/>
    <n v="18"/>
    <x v="0"/>
    <n v="1.03"/>
    <n v="20.6"/>
    <s v="TRANSPORTE PESADO CIAPRUTE S.A."/>
    <n v="1022019"/>
    <s v="ENRIQUEZ LARA ORLANDO DANILO"/>
    <x v="40"/>
  </r>
  <r>
    <n v="1002198086"/>
    <s v="UE01"/>
    <x v="5"/>
    <d v="1899-12-30T12:14:00"/>
    <x v="873"/>
    <s v="9000803222"/>
    <s v="012-022-00314778"/>
    <n v="2494.8000000000002"/>
    <n v="2797.19"/>
    <s v="ZPVN"/>
    <s v="40564194"/>
    <s v="0000390586"/>
    <n v="8002812180"/>
    <x v="658"/>
    <x v="6"/>
    <x v="6"/>
    <n v="360"/>
    <s v="BOL"/>
    <s v="101782"/>
    <x v="192"/>
    <s v="801791"/>
    <s v="BODEGA LUZURIAGA"/>
    <x v="1"/>
    <s v="AV. ELOY ALFARO N50-350"/>
    <x v="78"/>
    <s v="O-Pichincha-Sanisidrodelinca"/>
    <n v="96.5"/>
    <x v="129"/>
    <x v="129"/>
    <s v="100014881"/>
    <s v="HARO VICENTE"/>
    <s v="ZEMU"/>
    <x v="186"/>
    <s v="2"/>
    <s v="Sin Pallet"/>
    <n v="0"/>
    <n v="0"/>
    <x v="0"/>
    <n v="27310"/>
    <n v="18040"/>
    <n v="9270"/>
    <n v="162"/>
    <m/>
    <x v="127"/>
    <n v="21"/>
    <s v="21"/>
    <n v="18"/>
    <x v="0"/>
    <n v="0.45"/>
    <n v="9"/>
    <s v="SANJOPAS S.A."/>
    <n v="1022361"/>
    <s v="ESCOBAR VILLARREAL JORGE FRANCISCO"/>
    <x v="186"/>
  </r>
  <r>
    <n v="1002198068"/>
    <s v="UE01"/>
    <x v="5"/>
    <d v="1899-12-30T12:15:00"/>
    <x v="874"/>
    <s v="9000803224"/>
    <s v="012-022-00314780"/>
    <n v="279.2"/>
    <n v="313.04000000000002"/>
    <s v="ZPVN"/>
    <s v="40564151"/>
    <s v="0000390517"/>
    <n v="8002812162"/>
    <x v="659"/>
    <x v="3"/>
    <x v="3"/>
    <n v="40"/>
    <s v="BOL"/>
    <s v="102876"/>
    <x v="193"/>
    <s v="803667"/>
    <s v="FERRETERIA LA ECONOMIA"/>
    <x v="66"/>
    <s v="CALLE C1 NUMERO 1, NUEVO MUISNE"/>
    <x v="117"/>
    <s v="O-Esmeraldas-Muisne"/>
    <m/>
    <x v="106"/>
    <x v="106"/>
    <s v="100014973"/>
    <s v="CUACES JOSE ANTONIO"/>
    <s v="ZEMU"/>
    <x v="185"/>
    <s v="2"/>
    <s v="Sin Pallet"/>
    <n v="0"/>
    <n v="0"/>
    <x v="0"/>
    <n v="6483.3329999999996"/>
    <n v="2003.3330000000001"/>
    <n v="4480"/>
    <n v="50.8"/>
    <m/>
    <x v="104"/>
    <n v="21"/>
    <s v="21"/>
    <n v="2"/>
    <x v="0"/>
    <n v="1.27"/>
    <n v="25.4"/>
    <s v="LA ARMENIA S.A."/>
    <n v="1021623"/>
    <s v="VILLARREAL HIGUERA FERNANDO SALVADO"/>
    <x v="185"/>
  </r>
  <r>
    <n v="1002198068"/>
    <s v="UE01"/>
    <x v="5"/>
    <d v="1899-12-30T12:15:00"/>
    <x v="875"/>
    <s v="9000803223"/>
    <s v="012-022-00314779"/>
    <n v="2323.1999999999998"/>
    <n v="2604.7800000000002"/>
    <s v="ZPVN"/>
    <s v="40564151"/>
    <s v="0000390515"/>
    <n v="8002812161"/>
    <x v="659"/>
    <x v="4"/>
    <x v="4"/>
    <n v="320"/>
    <s v="BOL"/>
    <s v="102876"/>
    <x v="193"/>
    <s v="803667"/>
    <s v="FERRETERIA LA ECONOMIA"/>
    <x v="66"/>
    <s v="CALLE C1 NUMERO 1, NUEVO MUISNE"/>
    <x v="117"/>
    <s v="O-Esmeraldas-Muisne"/>
    <n v="499"/>
    <x v="106"/>
    <x v="106"/>
    <s v="100014973"/>
    <s v="CUACES JOSE ANTONIO"/>
    <s v="ZEMU"/>
    <x v="185"/>
    <s v="2"/>
    <s v="Sin Pallet"/>
    <n v="0"/>
    <n v="0"/>
    <x v="0"/>
    <n v="20506.667000000001"/>
    <n v="16026.666999999999"/>
    <n v="4480"/>
    <n v="406.4"/>
    <m/>
    <x v="104"/>
    <n v="21"/>
    <s v="21"/>
    <n v="16"/>
    <x v="0"/>
    <n v="1.27"/>
    <n v="25.4"/>
    <s v="LA ARMENIA S.A."/>
    <n v="1021623"/>
    <s v="VILLARREAL HIGUERA FERNANDO SALVADO"/>
    <x v="185"/>
  </r>
  <r>
    <n v="1002198056"/>
    <s v="UE01"/>
    <x v="5"/>
    <d v="1899-12-30T12:19:00"/>
    <x v="876"/>
    <s v="9000803226"/>
    <s v="012-022-00314781"/>
    <n v="4448.3999999999996"/>
    <n v="4987.58"/>
    <s v="ZPVN"/>
    <s v="40564179"/>
    <s v="P000032313"/>
    <n v="8002812145"/>
    <x v="660"/>
    <x v="6"/>
    <x v="6"/>
    <m/>
    <s v="BOL"/>
    <s v="101500"/>
    <x v="30"/>
    <s v="810648"/>
    <s v="FERRETERIA DON PANCHO"/>
    <x v="1"/>
    <s v="AV ELOY ALFARO"/>
    <x v="26"/>
    <s v="O-Pichincha-Carapungo"/>
    <m/>
    <x v="28"/>
    <x v="28"/>
    <s v="100021196"/>
    <s v="CASTILLO PATRICIO"/>
    <s v="ZETT"/>
    <x v="114"/>
    <s v="2"/>
    <s v="Sin Pallet"/>
    <n v="0"/>
    <n v="0"/>
    <x v="0"/>
    <n v="50920"/>
    <n v="33090"/>
    <n v="17830"/>
    <m/>
    <s v="procedimiento 2 se anula flete 290,40  guia que remplaza 410755"/>
    <x v="26"/>
    <n v="21"/>
    <s v="21"/>
    <m/>
    <x v="0"/>
    <s v=""/>
    <s v=""/>
    <s v="TRIMPESAS S.A."/>
    <n v="1014322"/>
    <s v="ESPARZA REVELO JORGE MARCELO"/>
    <x v="114"/>
  </r>
  <r>
    <n v="1002198009"/>
    <s v="UE01"/>
    <x v="5"/>
    <d v="1899-12-30T12:21:00"/>
    <x v="877"/>
    <s v=""/>
    <s v=""/>
    <n v="0"/>
    <n v="0"/>
    <s v="ZPRC"/>
    <s v="2500107952"/>
    <s v="0000390507"/>
    <n v="8002812081"/>
    <x v="661"/>
    <x v="7"/>
    <x v="7"/>
    <n v="4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8163.5420000000004"/>
    <n v="2006.875"/>
    <n v="6156.6670000000004"/>
    <n v="18.399999999999999"/>
    <m/>
    <x v="102"/>
    <n v="21"/>
    <s v="21"/>
    <n v="2"/>
    <x v="0"/>
    <n v="0.45999999999999996"/>
    <n v="9.1999999999999993"/>
    <s v="TRANSSJQ S.A."/>
    <n v="1013719"/>
    <s v="GARCES OSWALDO GERMAN"/>
    <x v="145"/>
  </r>
  <r>
    <n v="1002198009"/>
    <s v="UE01"/>
    <x v="5"/>
    <d v="1899-12-30T12:21:00"/>
    <x v="878"/>
    <s v=""/>
    <s v=""/>
    <n v="0"/>
    <n v="0"/>
    <s v="ZPRC"/>
    <s v="2500107952"/>
    <s v="0000390506"/>
    <n v="8002812082"/>
    <x v="661"/>
    <x v="5"/>
    <x v="5"/>
    <n v="12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12177.291999999999"/>
    <n v="6020.625"/>
    <n v="6156.6670000000004"/>
    <n v="55.2"/>
    <m/>
    <x v="102"/>
    <n v="21"/>
    <s v="21"/>
    <n v="6"/>
    <x v="0"/>
    <n v="0.46"/>
    <n v="9.2000000000000011"/>
    <s v="TRANSSJQ S.A."/>
    <n v="1013719"/>
    <s v="GARCES OSWALDO GERMAN"/>
    <x v="145"/>
  </r>
  <r>
    <n v="1002198009"/>
    <s v="UE01"/>
    <x v="5"/>
    <d v="1899-12-30T12:21:00"/>
    <x v="879"/>
    <s v=""/>
    <s v=""/>
    <n v="0"/>
    <n v="0"/>
    <s v="ZPRC"/>
    <s v="2500107952"/>
    <s v="0000390508"/>
    <n v="8002812083"/>
    <x v="661"/>
    <x v="6"/>
    <x v="6"/>
    <n v="480"/>
    <s v="BOL"/>
    <s v="101500"/>
    <x v="30"/>
    <s v="806419"/>
    <s v="CENTRO DE ACOPIO"/>
    <x v="1"/>
    <s v="EL CARRIZAL E9-119 Y AV INTEROCEANI"/>
    <x v="10"/>
    <s v="O-Pichincha-Tumbaco"/>
    <n v="110"/>
    <x v="104"/>
    <x v="104"/>
    <s v="100019779"/>
    <s v="BARBA REINALDO"/>
    <s v="ZETT"/>
    <x v="145"/>
    <s v="4"/>
    <s v="Pallet Cortesia"/>
    <n v="0"/>
    <n v="0"/>
    <x v="0"/>
    <n v="30239.167000000001"/>
    <n v="24082.5"/>
    <n v="6156.6670000000004"/>
    <n v="220.8"/>
    <m/>
    <x v="102"/>
    <n v="21"/>
    <s v="21"/>
    <n v="24"/>
    <x v="0"/>
    <n v="0.46"/>
    <n v="9.2000000000000011"/>
    <s v="TRANSSJQ S.A."/>
    <n v="1013719"/>
    <s v="GARCES OSWALDO GERMAN"/>
    <x v="145"/>
  </r>
  <r>
    <n v="1002198093"/>
    <s v="UE01"/>
    <x v="5"/>
    <d v="1899-12-30T12:27:00"/>
    <x v="880"/>
    <s v="9000803230"/>
    <s v="012-022-00314782"/>
    <n v="2545.1999999999998"/>
    <n v="2853.69"/>
    <s v="ZPVN"/>
    <s v="40564192"/>
    <s v="0000390583"/>
    <n v="8002812195"/>
    <x v="662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13"/>
    <x v="13"/>
    <s v="100014839"/>
    <s v="MALDONADO WILZON"/>
    <s v="ZEMU"/>
    <x v="15"/>
    <s v="2"/>
    <s v="Sin Pallet"/>
    <n v="0"/>
    <n v="0"/>
    <x v="0"/>
    <n v="27210"/>
    <n v="18020"/>
    <n v="9190"/>
    <n v="381.6"/>
    <m/>
    <x v="13"/>
    <n v="21"/>
    <s v="21"/>
    <n v="18"/>
    <x v="0"/>
    <n v="1.06"/>
    <n v="21.200000000000003"/>
    <s v="ALQUINGA&amp;ALQUINGA"/>
    <n v="10003460"/>
    <s v="MALDONADO LASSO WILZON GUIDO"/>
    <x v="15"/>
  </r>
  <r>
    <n v="1002198110"/>
    <s v="UE01"/>
    <x v="5"/>
    <d v="1899-12-30T12:35:00"/>
    <x v="881"/>
    <s v="9000803232"/>
    <s v="012-022-00314783"/>
    <n v="2365.1999999999998"/>
    <n v="2651.87"/>
    <s v="ZPVN"/>
    <s v="40563972"/>
    <s v="0000390327"/>
    <n v="8002812218"/>
    <x v="66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10"/>
    <n v="18030"/>
    <n v="9180"/>
    <n v="324"/>
    <m/>
    <x v="99"/>
    <n v="21"/>
    <s v="21"/>
    <n v="18"/>
    <x v="0"/>
    <n v="0.9"/>
    <n v="18"/>
    <s v="TRANSPORTE PROPIO"/>
    <n v="1017789"/>
    <s v="GALARZA PONCE FABIOLA CATHERINE"/>
    <x v="141"/>
  </r>
  <r>
    <n v="1002198020"/>
    <s v="UE01"/>
    <x v="5"/>
    <d v="1899-12-30T12:37:00"/>
    <x v="882"/>
    <s v="9000803234"/>
    <s v="012-022-00314785"/>
    <n v="277.2"/>
    <n v="310.79000000000002"/>
    <s v="ZPVN"/>
    <s v="40564126"/>
    <s v="0000390469"/>
    <n v="8002812097"/>
    <x v="664"/>
    <x v="7"/>
    <x v="7"/>
    <n v="40"/>
    <s v="BOL"/>
    <s v="101744"/>
    <x v="194"/>
    <s v="800854"/>
    <s v="FERRETERIA FRAGA"/>
    <x v="76"/>
    <s v="EL ANGEL, CALLE ESMERALDAS Y AV. ES"/>
    <x v="130"/>
    <s v="O-Carchi-Elangel"/>
    <m/>
    <x v="21"/>
    <x v="21"/>
    <s v="10000371"/>
    <s v="PERUGACHI MORENO DARWIN SANTIAGO"/>
    <s v="ZEMU"/>
    <x v="26"/>
    <s v="2"/>
    <s v="Sin Pallet"/>
    <n v="0"/>
    <n v="0"/>
    <x v="0"/>
    <n v="6536.1109999999999"/>
    <n v="2001.1110000000001"/>
    <n v="4535"/>
    <n v="18.8"/>
    <m/>
    <x v="21"/>
    <n v="21"/>
    <s v="21"/>
    <n v="2"/>
    <x v="0"/>
    <n v="0.47000000000000003"/>
    <n v="9.4"/>
    <s v="TRIMPESAS S.A."/>
    <n v="1013819"/>
    <s v="ESPARZA ENDARA GUIDO MAURICIO"/>
    <x v="26"/>
  </r>
  <r>
    <n v="1002198020"/>
    <s v="UE01"/>
    <x v="5"/>
    <d v="1899-12-30T12:37:00"/>
    <x v="883"/>
    <s v="9000803233"/>
    <s v="012-022-00314784"/>
    <n v="2198.4"/>
    <n v="2464.86"/>
    <s v="ZPVN"/>
    <s v="40564127"/>
    <s v="0000390470"/>
    <n v="8002812098"/>
    <x v="664"/>
    <x v="6"/>
    <x v="6"/>
    <n v="320"/>
    <s v="BOL"/>
    <s v="101744"/>
    <x v="194"/>
    <s v="800854"/>
    <s v="FERRETERIA FRAGA"/>
    <x v="76"/>
    <s v="EL ANGEL, CALLE ESMERALDAS Y AV. ES"/>
    <x v="130"/>
    <s v="O-Carchi-Elangel"/>
    <n v="91"/>
    <x v="21"/>
    <x v="21"/>
    <s v="10000371"/>
    <s v="PERUGACHI MORENO DARWIN SANTIAGO"/>
    <s v="ZEMU"/>
    <x v="26"/>
    <s v="2"/>
    <s v="Sin Pallet"/>
    <n v="0"/>
    <n v="0"/>
    <x v="0"/>
    <n v="20543.888999999999"/>
    <n v="16008.888999999999"/>
    <n v="4535"/>
    <n v="150.4"/>
    <m/>
    <x v="21"/>
    <n v="21"/>
    <s v="21"/>
    <n v="16"/>
    <x v="0"/>
    <n v="0.47000000000000003"/>
    <n v="9.4"/>
    <s v="TRIMPESAS S.A."/>
    <n v="1013819"/>
    <s v="ESPARZA ENDARA GUIDO MAURICIO"/>
    <x v="26"/>
  </r>
  <r>
    <n v="1002198042"/>
    <s v="UE01"/>
    <x v="5"/>
    <d v="1899-12-30T12:41:00"/>
    <x v="884"/>
    <s v="9000803236"/>
    <s v="012-022-00314787"/>
    <n v="2230.4"/>
    <n v="2500.7399999999998"/>
    <s v="ZPVN"/>
    <s v="40564154"/>
    <s v="P000032307"/>
    <n v="8002812126"/>
    <x v="665"/>
    <x v="7"/>
    <x v="7"/>
    <n v="320"/>
    <s v="BOL"/>
    <s v="102835"/>
    <x v="102"/>
    <s v="804763"/>
    <s v="FERRICENTRO LOS CEIBOS  - IBARRA"/>
    <x v="9"/>
    <s v="RETORNO Y JUAN FRANCISCO BONILLA"/>
    <x v="11"/>
    <s v="O-Imbabura-Ibarra"/>
    <m/>
    <x v="60"/>
    <x v="60"/>
    <s v="10007757"/>
    <s v="GUALACATA FERNANDEZ MANUEL RAUL"/>
    <s v="ZEMU"/>
    <x v="76"/>
    <s v="2"/>
    <s v="Sin Pallet"/>
    <n v="0"/>
    <n v="0"/>
    <x v="0"/>
    <n v="20510.556"/>
    <n v="16035.556"/>
    <n v="4475"/>
    <n v="60.8"/>
    <m/>
    <x v="58"/>
    <n v="21"/>
    <s v="21"/>
    <n v="16"/>
    <x v="0"/>
    <n v="0.19"/>
    <n v="3.8"/>
    <s v="ALQUINGA &amp; ALQUINGA"/>
    <n v="1022501"/>
    <s v="FLORES RAMIREZ ROGER WILLAN"/>
    <x v="76"/>
  </r>
  <r>
    <n v="1002198042"/>
    <s v="UE01"/>
    <x v="5"/>
    <d v="1899-12-30T12:41:00"/>
    <x v="885"/>
    <s v="9000803235"/>
    <s v="012-022-00314786"/>
    <n v="276"/>
    <n v="309.45"/>
    <s v="ZPVN"/>
    <s v="40564153"/>
    <s v="P000032306"/>
    <n v="8002812127"/>
    <x v="665"/>
    <x v="6"/>
    <x v="6"/>
    <n v="40"/>
    <s v="BOL"/>
    <s v="102835"/>
    <x v="102"/>
    <s v="804763"/>
    <s v="FERRICENTRO LOS CEIBOS  - IBARRA"/>
    <x v="9"/>
    <s v="RETORNO Y JUAN FRANCISCO BONILLA"/>
    <x v="11"/>
    <s v="O-Imbabura-Ibarra"/>
    <n v="30"/>
    <x v="60"/>
    <x v="60"/>
    <s v="10007757"/>
    <s v="GUALACATA FERNANDEZ MANUEL RAUL"/>
    <s v="ZEMU"/>
    <x v="76"/>
    <s v="2"/>
    <s v="Sin Pallet"/>
    <n v="0"/>
    <n v="0"/>
    <x v="0"/>
    <n v="6479.4440000000004"/>
    <n v="2004.444"/>
    <n v="4475"/>
    <n v="7.6"/>
    <m/>
    <x v="58"/>
    <n v="21"/>
    <s v="21"/>
    <n v="2"/>
    <x v="0"/>
    <n v="0.19"/>
    <n v="3.8"/>
    <s v="ALQUINGA &amp; ALQUINGA"/>
    <n v="1022501"/>
    <s v="FLORES RAMIREZ ROGER WILLAN"/>
    <x v="76"/>
  </r>
  <r>
    <n v="1002198007"/>
    <s v="UE01"/>
    <x v="5"/>
    <d v="1899-12-30T12:47:00"/>
    <x v="886"/>
    <s v="9000803237"/>
    <s v="012-022-00314788"/>
    <n v="4121.6000000000004"/>
    <n v="4621.16"/>
    <s v="ZPVN"/>
    <s v="40564149"/>
    <s v="0000390513"/>
    <n v="8002812079"/>
    <x v="666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69"/>
    <x v="169"/>
    <s v="10006913"/>
    <s v="DE LA CRUZ MANUEL ALADINO"/>
    <s v="ZETT"/>
    <x v="257"/>
    <s v="1"/>
    <s v="Con Pallet"/>
    <n v="0.05"/>
    <n v="32"/>
    <x v="0"/>
    <n v="49790"/>
    <n v="32050"/>
    <n v="17740"/>
    <n v="537.6"/>
    <m/>
    <x v="165"/>
    <n v="21"/>
    <s v="21"/>
    <n v="32"/>
    <x v="0"/>
    <n v="0.84000000000000008"/>
    <n v="16.8"/>
    <s v="ELOHIM S.A."/>
    <n v="10006852"/>
    <s v="DE LA CRUZ MANUEL ALADINO"/>
    <x v="257"/>
  </r>
  <r>
    <n v="1002198127"/>
    <s v="UE01"/>
    <x v="5"/>
    <d v="1899-12-30T12:52:00"/>
    <x v="887"/>
    <s v="9000803238"/>
    <s v="012-022-00314789"/>
    <n v="4332.04"/>
    <n v="4857.1099999999997"/>
    <s v="ZPVN"/>
    <s v="40563963"/>
    <s v="0000390312"/>
    <n v="8002812238"/>
    <x v="667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220"/>
    <n v="33080"/>
    <n v="18140"/>
    <n v="594"/>
    <m/>
    <x v="155"/>
    <n v="21"/>
    <s v="21"/>
    <n v="33"/>
    <x v="0"/>
    <n v="0.9"/>
    <n v="18"/>
    <s v="TRANSPORTE PROPIO"/>
    <n v="1021138"/>
    <s v="ARCOS MENDOZA LUIS EDUARDO"/>
    <x v="242"/>
  </r>
  <r>
    <n v="1002198133"/>
    <s v="UE01"/>
    <x v="5"/>
    <d v="1899-12-30T12:55:00"/>
    <x v="888"/>
    <s v=""/>
    <s v=""/>
    <n v="0"/>
    <n v="0"/>
    <s v="ZPRC"/>
    <s v="2500107941"/>
    <s v="0000390400"/>
    <n v="8002812247"/>
    <x v="668"/>
    <x v="1"/>
    <x v="1"/>
    <n v="31.46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49910"/>
    <n v="31460"/>
    <n v="18450"/>
    <n v="0"/>
    <m/>
    <x v="1"/>
    <n v="21"/>
    <s v="21"/>
    <n v="31.46"/>
    <x v="0"/>
    <n v="0"/>
    <n v="0"/>
    <s v="TRANSCONCEM CIA. LTDA."/>
    <n v="1013227"/>
    <s v="COMPAÑIA DE TRANSPORTE PESADO"/>
    <x v="146"/>
  </r>
  <r>
    <n v="1002198091"/>
    <s v="UE01"/>
    <x v="5"/>
    <d v="1899-12-30T13:00:00"/>
    <x v="889"/>
    <s v="9000803243"/>
    <s v="012-022-00314792"/>
    <n v="1067.2"/>
    <n v="1196.55"/>
    <s v="ZPVN"/>
    <s v="40564195"/>
    <s v="0000390589"/>
    <n v="8002812189"/>
    <x v="669"/>
    <x v="7"/>
    <x v="7"/>
    <n v="160"/>
    <s v="BOL"/>
    <s v="101589"/>
    <x v="195"/>
    <s v="801970"/>
    <s v="BODEGA RAMOS GINA"/>
    <x v="7"/>
    <s v="ROCAFUERTE  S/N Y"/>
    <x v="7"/>
    <s v="O-Tungurahua-Sanpedrodepelileo"/>
    <m/>
    <x v="16"/>
    <x v="16"/>
    <s v="100014951"/>
    <s v="PEREZ DANILO"/>
    <s v="ZEMU"/>
    <x v="107"/>
    <s v="2"/>
    <s v="Sin Pallet"/>
    <n v="0"/>
    <n v="0"/>
    <x v="0"/>
    <n v="10995.555"/>
    <n v="8022.2219999999998"/>
    <n v="2973.3330000000001"/>
    <n v="150.4"/>
    <m/>
    <x v="16"/>
    <n v="21"/>
    <s v="21"/>
    <n v="8"/>
    <x v="0"/>
    <n v="0.94000000000000006"/>
    <n v="18.8"/>
    <s v="LA ARMENIA S.A."/>
    <n v="1020060"/>
    <s v="FUERTES RUEDA HUGO BALDOMERO"/>
    <x v="107"/>
  </r>
  <r>
    <n v="1002198091"/>
    <s v="UE01"/>
    <x v="5"/>
    <d v="1899-12-30T13:00:00"/>
    <x v="890"/>
    <s v="9000803241"/>
    <s v="012-022-00314790"/>
    <n v="492"/>
    <n v="551.63"/>
    <s v="ZPVN"/>
    <s v="40564195"/>
    <s v="0000390588"/>
    <n v="8002812190"/>
    <x v="669"/>
    <x v="5"/>
    <x v="5"/>
    <n v="80"/>
    <s v="BOL"/>
    <s v="101589"/>
    <x v="195"/>
    <s v="801970"/>
    <s v="BODEGA RAMOS GINA"/>
    <x v="7"/>
    <s v="ROCAFUERTE  S/N Y"/>
    <x v="7"/>
    <s v="O-Tungurahua-Sanpedrodepelileo"/>
    <m/>
    <x v="16"/>
    <x v="16"/>
    <s v="100014951"/>
    <s v="PEREZ DANILO"/>
    <s v="ZEMU"/>
    <x v="107"/>
    <s v="2"/>
    <s v="Sin Pallet"/>
    <n v="0"/>
    <n v="0"/>
    <x v="0"/>
    <n v="6984.4440000000004"/>
    <n v="4011.1109999999999"/>
    <n v="2973.3330000000001"/>
    <n v="75.2"/>
    <m/>
    <x v="16"/>
    <n v="21"/>
    <s v="21"/>
    <n v="4"/>
    <x v="0"/>
    <n v="0.94000000000000006"/>
    <n v="18.8"/>
    <s v="LA ARMENIA S.A."/>
    <n v="1020060"/>
    <s v="FUERTES RUEDA HUGO BALDOMERO"/>
    <x v="107"/>
  </r>
  <r>
    <n v="1002198091"/>
    <s v="UE01"/>
    <x v="5"/>
    <d v="1899-12-30T13:00:00"/>
    <x v="891"/>
    <s v="9000803242"/>
    <s v="012-022-00314791"/>
    <n v="795.6"/>
    <n v="892.03"/>
    <s v="ZPVN"/>
    <s v="40564195"/>
    <s v="0000390590"/>
    <n v="8002812188"/>
    <x v="669"/>
    <x v="6"/>
    <x v="6"/>
    <n v="120"/>
    <s v="BOL"/>
    <s v="101589"/>
    <x v="195"/>
    <s v="801970"/>
    <s v="BODEGA RAMOS GINA"/>
    <x v="7"/>
    <s v="ROCAFUERTE  S/N Y"/>
    <x v="7"/>
    <s v="O-Tungurahua-Sanpedrodepelileo"/>
    <n v="261"/>
    <x v="16"/>
    <x v="16"/>
    <s v="100014951"/>
    <s v="PEREZ DANILO"/>
    <s v="ZEMU"/>
    <x v="107"/>
    <s v="2"/>
    <s v="Sin Pallet"/>
    <n v="0"/>
    <n v="0"/>
    <x v="0"/>
    <n v="8990"/>
    <n v="6016.6670000000004"/>
    <n v="2973.3330000000001"/>
    <n v="112.8"/>
    <m/>
    <x v="16"/>
    <n v="21"/>
    <s v="21"/>
    <n v="6"/>
    <x v="0"/>
    <n v="0.94"/>
    <n v="18.8"/>
    <s v="LA ARMENIA S.A."/>
    <n v="1020060"/>
    <s v="FUERTES RUEDA HUGO BALDOMERO"/>
    <x v="107"/>
  </r>
  <r>
    <n v="1002198015"/>
    <s v="UE01"/>
    <x v="5"/>
    <d v="1899-12-30T13:02:00"/>
    <x v="892"/>
    <s v="9000803246"/>
    <s v="012-022-00314793"/>
    <n v="3321.65"/>
    <n v="3724.26"/>
    <s v="ZPVN"/>
    <s v="40564150"/>
    <s v="P000032305"/>
    <n v="8002812092"/>
    <x v="670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21"/>
    <x v="121"/>
    <s v="100014956"/>
    <s v="ENRIQUEZ PABLO"/>
    <s v="ZEMT"/>
    <x v="170"/>
    <s v="1"/>
    <s v="Con Pallet"/>
    <n v="0.05"/>
    <n v="24"/>
    <x v="0"/>
    <n v="40830"/>
    <n v="24040"/>
    <n v="16790"/>
    <n v="508.8"/>
    <m/>
    <x v="119"/>
    <n v="21"/>
    <s v="21"/>
    <n v="24"/>
    <x v="0"/>
    <n v="1.06"/>
    <n v="21.2"/>
    <s v="LIDENORTI S.A."/>
    <n v="1013565"/>
    <s v="ESPARZA ESPINOZA JIMMY ERNESTO"/>
    <x v="170"/>
  </r>
  <r>
    <n v="1002198059"/>
    <s v="UE01"/>
    <x v="5"/>
    <d v="1899-12-30T13:02:00"/>
    <x v="893"/>
    <s v="9000803250"/>
    <s v="012-022-00314795"/>
    <n v="256.8"/>
    <n v="287.93"/>
    <s v="ZPVN"/>
    <s v="40564172"/>
    <s v="0000390563"/>
    <n v="8002812152"/>
    <x v="671"/>
    <x v="5"/>
    <x v="5"/>
    <n v="40"/>
    <s v="BOL"/>
    <s v="101558"/>
    <x v="196"/>
    <s v="801271"/>
    <s v="BODEGA CRESPO JOSE"/>
    <x v="1"/>
    <s v="CALLE A  LT 34 Y"/>
    <x v="54"/>
    <s v="O-Pichincha-Chimbacalle"/>
    <m/>
    <x v="39"/>
    <x v="39"/>
    <s v="100014935"/>
    <s v="MENDEZ EDMUNDO"/>
    <s v="ZEMT"/>
    <x v="191"/>
    <s v="2"/>
    <s v="Sin Pallet"/>
    <n v="0"/>
    <n v="0"/>
    <x v="0"/>
    <n v="8992.5"/>
    <n v="2007.5"/>
    <n v="6985"/>
    <n v="20"/>
    <m/>
    <x v="37"/>
    <n v="21"/>
    <s v="21"/>
    <n v="2"/>
    <x v="0"/>
    <n v="0.5"/>
    <n v="10"/>
    <s v="TRANSLOBOL S.A."/>
    <n v="1014100"/>
    <s v="SIGUENZA PARRA FROILAN ALEJANDRO"/>
    <x v="191"/>
  </r>
  <r>
    <n v="1002198059"/>
    <s v="UE01"/>
    <x v="5"/>
    <d v="1899-12-30T13:02:00"/>
    <x v="894"/>
    <s v="9000803249"/>
    <s v="012-022-00314794"/>
    <n v="3049.2"/>
    <n v="3418.78"/>
    <s v="ZPVN"/>
    <s v="40564172"/>
    <s v="0000390564"/>
    <n v="8002812151"/>
    <x v="671"/>
    <x v="6"/>
    <x v="6"/>
    <n v="440"/>
    <s v="BOL"/>
    <s v="101558"/>
    <x v="196"/>
    <s v="801271"/>
    <s v="BODEGA CRESPO JOSE"/>
    <x v="1"/>
    <s v="CALLE A  LT 34 Y"/>
    <x v="54"/>
    <s v="O-Pichincha-Chimbacalle"/>
    <n v="117"/>
    <x v="39"/>
    <x v="39"/>
    <s v="100014935"/>
    <s v="MENDEZ EDMUNDO"/>
    <s v="ZEMT"/>
    <x v="191"/>
    <s v="2"/>
    <s v="Sin Pallet"/>
    <n v="0"/>
    <n v="0"/>
    <x v="0"/>
    <n v="29067.5"/>
    <n v="22082.5"/>
    <n v="6985"/>
    <n v="220"/>
    <m/>
    <x v="37"/>
    <n v="21"/>
    <s v="21"/>
    <n v="22"/>
    <x v="0"/>
    <n v="0.5"/>
    <n v="10"/>
    <s v="TRANSLOBOL S.A."/>
    <n v="1014100"/>
    <s v="SIGUENZA PARRA FROILAN ALEJANDRO"/>
    <x v="191"/>
  </r>
  <r>
    <n v="1002198023"/>
    <s v="UE01"/>
    <x v="5"/>
    <d v="1899-12-30T13:05:00"/>
    <x v="895"/>
    <s v="9000803251"/>
    <s v="012-022-00314796"/>
    <n v="2426.4"/>
    <n v="2720.5"/>
    <s v="ZPVN"/>
    <s v="40564110"/>
    <s v="P000032294"/>
    <n v="8002812100"/>
    <x v="672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4"/>
    <x v="14"/>
    <s v="100020316"/>
    <s v="TROYA DAVID"/>
    <s v="ZEMU"/>
    <x v="183"/>
    <s v="1"/>
    <s v="Con Pallet"/>
    <n v="0.05"/>
    <n v="18"/>
    <x v="0"/>
    <n v="27300"/>
    <n v="18040"/>
    <n v="9260"/>
    <n v="165.6"/>
    <m/>
    <x v="14"/>
    <n v="21"/>
    <s v="21"/>
    <n v="18"/>
    <x v="0"/>
    <n v="0.45999999999999996"/>
    <n v="9.1999999999999993"/>
    <s v="OTAVALOTRUCKS S.A."/>
    <n v="1014339"/>
    <s v="NICOLALDE FLORES MILTON FABIAN"/>
    <x v="183"/>
  </r>
  <r>
    <n v="1002198066"/>
    <s v="UE01"/>
    <x v="5"/>
    <d v="1899-12-30T13:08:00"/>
    <x v="896"/>
    <s v="9000803252"/>
    <s v="012-022-00314797"/>
    <n v="2301.35"/>
    <n v="2580.29"/>
    <s v="ZPVN"/>
    <s v="40564143"/>
    <s v="P000032302"/>
    <n v="8002812159"/>
    <x v="67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080"/>
    <n v="18060"/>
    <n v="9020"/>
    <n v="266.39999999999998"/>
    <m/>
    <x v="22"/>
    <n v="21"/>
    <s v="21"/>
    <n v="18"/>
    <x v="0"/>
    <n v="0.74"/>
    <n v="14.799999999999999"/>
    <s v="TRANINTAGSA S.A."/>
    <n v="1014062"/>
    <s v="BENALCAZAR DE LA CRUZ MILTON PATRIC"/>
    <x v="143"/>
  </r>
  <r>
    <n v="1002198161"/>
    <s v="UE01"/>
    <x v="5"/>
    <d v="1899-12-30T13:11:00"/>
    <x v="897"/>
    <s v="9000803254"/>
    <s v="012-022-00314798"/>
    <n v="2426.4"/>
    <n v="2720.5"/>
    <s v="ZPVN"/>
    <s v="40564229"/>
    <s v="P000032325"/>
    <n v="8002812287"/>
    <x v="674"/>
    <x v="6"/>
    <x v="6"/>
    <n v="360"/>
    <s v="BOL"/>
    <s v="101500"/>
    <x v="30"/>
    <s v="804998"/>
    <s v="FERRETERIA GOYES"/>
    <x v="1"/>
    <s v="LA JOYA VIA E-35"/>
    <x v="52"/>
    <s v="O-Pichincha-Yaruqui"/>
    <n v="87"/>
    <x v="73"/>
    <x v="73"/>
    <s v="100014882"/>
    <s v="RIVERA JOSE"/>
    <s v="ZEMU"/>
    <x v="95"/>
    <s v="2"/>
    <s v="Sin Pallet"/>
    <n v="0"/>
    <n v="0"/>
    <x v="0"/>
    <n v="27190"/>
    <n v="18050"/>
    <n v="9140"/>
    <n v="136.80000000000001"/>
    <m/>
    <x v="71"/>
    <n v="21"/>
    <s v="21"/>
    <n v="18"/>
    <x v="0"/>
    <n v="0.38"/>
    <n v="7.6000000000000005"/>
    <s v="TRIMPESAS S.A."/>
    <n v="1013684"/>
    <s v="CASTRO NAVARRETE FRANCISCO ARMANDO"/>
    <x v="95"/>
  </r>
  <r>
    <n v="1002198138"/>
    <s v="UE01"/>
    <x v="5"/>
    <d v="1899-12-30T13:19:00"/>
    <x v="898"/>
    <s v=""/>
    <s v=""/>
    <n v="0"/>
    <n v="0"/>
    <s v="ZPRC"/>
    <s v="2500107957"/>
    <s v="0000390599"/>
    <n v="8002812255"/>
    <x v="675"/>
    <x v="4"/>
    <x v="4"/>
    <n v="640"/>
    <s v="BOL"/>
    <s v="101487"/>
    <x v="93"/>
    <s v="802879"/>
    <s v="BODEGA GENERAL"/>
    <x v="23"/>
    <s v="VIA A MANTA"/>
    <x v="33"/>
    <s v="O-Manabi-Manta"/>
    <n v="486"/>
    <x v="148"/>
    <x v="148"/>
    <s v="100014974"/>
    <s v="PAZMIÑO ULISES"/>
    <s v="ZETT"/>
    <x v="222"/>
    <s v="1"/>
    <s v="Con Pallet"/>
    <n v="0.05"/>
    <n v="32"/>
    <x v="0"/>
    <n v="49960"/>
    <n v="32060"/>
    <n v="17900"/>
    <n v="723.2"/>
    <m/>
    <x v="145"/>
    <n v="21"/>
    <s v="21"/>
    <n v="32"/>
    <x v="0"/>
    <n v="1.1300000000000001"/>
    <n v="22.6"/>
    <s v="SANJOPAS S.A."/>
    <n v="1013232"/>
    <s v="SANCHEZ VALLEJOS JORGE FABIAN"/>
    <x v="222"/>
  </r>
  <r>
    <n v="1002198140"/>
    <s v="UE01"/>
    <x v="5"/>
    <d v="1899-12-30T13:22:00"/>
    <x v="899"/>
    <s v="9000803256"/>
    <s v="012-022-00314799"/>
    <n v="4076.8"/>
    <n v="4570.9399999999996"/>
    <s v="ZPVN"/>
    <s v="40564213"/>
    <s v="0000390623"/>
    <n v="8002812257"/>
    <x v="676"/>
    <x v="3"/>
    <x v="3"/>
    <n v="640"/>
    <s v="BOL"/>
    <s v="101664"/>
    <x v="8"/>
    <s v="800623"/>
    <s v="SR. MARIO LOPEZ"/>
    <x v="36"/>
    <s v="MARIO LOPEZ / VIA A LAGO AGRIO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610"/>
    <n v="32080"/>
    <n v="17530"/>
    <n v="889.6"/>
    <m/>
    <x v="166"/>
    <n v="21"/>
    <s v="21"/>
    <n v="32"/>
    <x v="0"/>
    <n v="1.3900000000000001"/>
    <n v="27.8"/>
    <s v="TRANSPORTE PROPIO"/>
    <n v="10001792"/>
    <s v="LOPEZ PALAGUACHI JHON HENRY"/>
    <x v="258"/>
  </r>
  <r>
    <n v="1002198164"/>
    <s v="UE01"/>
    <x v="5"/>
    <d v="1899-12-30T13:24:00"/>
    <x v="900"/>
    <s v="9000803259"/>
    <s v="012-022-00314801"/>
    <n v="539.20000000000005"/>
    <n v="604.54999999999995"/>
    <s v="ZPVN"/>
    <s v="40564262"/>
    <s v="0000390646"/>
    <n v="8002812292"/>
    <x v="677"/>
    <x v="6"/>
    <x v="6"/>
    <n v="80"/>
    <s v="BOL"/>
    <s v="101500"/>
    <x v="30"/>
    <s v="804257"/>
    <s v="FERRIANDES"/>
    <x v="1"/>
    <s v="GARCIA MORENO Y EUGENIO ESPEJO"/>
    <x v="52"/>
    <s v="O-Pichincha-Yaruqui"/>
    <m/>
    <x v="151"/>
    <x v="151"/>
    <s v="10003575"/>
    <s v="QUILCA CAYAMBE EDISON BAYARDO"/>
    <s v="ZEMU"/>
    <x v="225"/>
    <s v="2"/>
    <s v="Sin Pallet"/>
    <n v="0"/>
    <n v="0"/>
    <x v="0"/>
    <n v="8516.6669999999995"/>
    <n v="4006.6669999999999"/>
    <n v="4510"/>
    <n v="30.4"/>
    <m/>
    <x v="148"/>
    <n v="21"/>
    <s v="21"/>
    <n v="4"/>
    <x v="0"/>
    <n v="0.38"/>
    <n v="7.6"/>
    <s v="RUTAS COTACACHENSES S.A."/>
    <n v="1021773"/>
    <s v="RUIZ LASTRA OLGER FABIAN"/>
    <x v="225"/>
  </r>
  <r>
    <n v="1002198164"/>
    <s v="UE01"/>
    <x v="5"/>
    <d v="1899-12-30T13:24:00"/>
    <x v="901"/>
    <s v="9000803258"/>
    <s v="012-022-00314800"/>
    <n v="1887.2"/>
    <n v="2115.94"/>
    <s v="ZPVN"/>
    <s v="40564263"/>
    <s v="0000390647"/>
    <n v="8002812293"/>
    <x v="677"/>
    <x v="6"/>
    <x v="6"/>
    <n v="280"/>
    <s v="BOL"/>
    <s v="101500"/>
    <x v="30"/>
    <s v="801442"/>
    <s v="DISTRIBUIDORA ROSERO S.C.C."/>
    <x v="1"/>
    <s v="VIA INTEROCEANICA S/N Y ENTRAD FERR"/>
    <x v="10"/>
    <s v="O-Pichincha-Tumbaco"/>
    <n v="110"/>
    <x v="151"/>
    <x v="151"/>
    <s v="10003575"/>
    <s v="QUILCA CAYAMBE EDISON BAYARDO"/>
    <s v="ZEMU"/>
    <x v="225"/>
    <s v="2"/>
    <s v="Sin Pallet"/>
    <n v="0"/>
    <n v="0"/>
    <x v="0"/>
    <n v="18533.332999999999"/>
    <n v="14023.333000000001"/>
    <n v="4510"/>
    <n v="128.80000000000001"/>
    <m/>
    <x v="148"/>
    <n v="21"/>
    <s v="21"/>
    <n v="14"/>
    <x v="0"/>
    <n v="0.46"/>
    <n v="9.2000000000000011"/>
    <s v="RUTAS COTACACHENSES S.A."/>
    <n v="1021773"/>
    <s v="RUIZ LASTRA OLGER FABIAN"/>
    <x v="225"/>
  </r>
  <r>
    <n v="1002198054"/>
    <s v="UE01"/>
    <x v="5"/>
    <d v="1899-12-30T13:27:00"/>
    <x v="902"/>
    <s v="9000803260"/>
    <s v="012-022-00314802"/>
    <n v="3840"/>
    <n v="4305.43"/>
    <s v="ZPVN"/>
    <s v="40564174"/>
    <s v="0000390572"/>
    <n v="8002812142"/>
    <x v="678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110"/>
    <x v="110"/>
    <s v="100018300"/>
    <s v="TAPIA CLEVER"/>
    <s v="ZETT"/>
    <x v="164"/>
    <s v="1"/>
    <s v="Con Pallet"/>
    <n v="0.05"/>
    <n v="32"/>
    <x v="0"/>
    <n v="50600"/>
    <n v="32080"/>
    <n v="18520"/>
    <n v="800"/>
    <m/>
    <x v="108"/>
    <n v="21"/>
    <s v="21"/>
    <n v="32"/>
    <x v="0"/>
    <n v="1.25"/>
    <n v="25"/>
    <s v="LIDENORTI S.A."/>
    <n v="1013860"/>
    <s v="BEDON AYALA SIXTO LEONIDAS"/>
    <x v="164"/>
  </r>
  <r>
    <n v="1002198055"/>
    <s v="UE01"/>
    <x v="5"/>
    <d v="1899-12-30T13:32:00"/>
    <x v="903"/>
    <s v="9000803266"/>
    <s v="012-022-00314804"/>
    <n v="278.8"/>
    <n v="312.60000000000002"/>
    <s v="ZPVN"/>
    <s v="40564178"/>
    <s v="P000032312"/>
    <n v="8002812143"/>
    <x v="679"/>
    <x v="7"/>
    <x v="7"/>
    <n v="40"/>
    <s v="BOL"/>
    <s v="102835"/>
    <x v="102"/>
    <s v="803600"/>
    <s v="FERRICENTRO CAMAL"/>
    <x v="8"/>
    <s v="PANAMERICANA Y CALLE DEL ROCIO"/>
    <x v="8"/>
    <s v="O-Imbabura-Otavalo"/>
    <m/>
    <x v="30"/>
    <x v="30"/>
    <s v="100015103"/>
    <s v="CUASCOTA JUAN"/>
    <s v="ZETT"/>
    <x v="36"/>
    <s v="1"/>
    <s v="Con Pallet"/>
    <n v="0.05"/>
    <n v="2"/>
    <x v="0"/>
    <n v="11483.125"/>
    <n v="2003.125"/>
    <n v="9480"/>
    <n v="3.6"/>
    <m/>
    <x v="28"/>
    <n v="21"/>
    <s v="21"/>
    <n v="2"/>
    <x v="0"/>
    <n v="0.09"/>
    <n v="1.8"/>
    <s v="TRANSALMEIDA"/>
    <n v="1013966"/>
    <s v="ALMEIDA CHICAIZA MIGUEL ANGEL"/>
    <x v="36"/>
  </r>
  <r>
    <n v="1002198055"/>
    <s v="UE01"/>
    <x v="5"/>
    <d v="1899-12-30T13:32:00"/>
    <x v="904"/>
    <s v="9000803265"/>
    <s v="012-022-00314803"/>
    <n v="4140"/>
    <n v="4641.79"/>
    <s v="ZPVN"/>
    <s v="40564177"/>
    <s v="P000032311"/>
    <n v="8002812144"/>
    <x v="679"/>
    <x v="6"/>
    <x v="6"/>
    <n v="600"/>
    <s v="BOL"/>
    <s v="102835"/>
    <x v="102"/>
    <s v="803600"/>
    <s v="FERRICENTRO CAMAL"/>
    <x v="8"/>
    <s v="PANAMERICANA Y CALLE DEL ROCIO"/>
    <x v="8"/>
    <s v="O-Imbabura-Otavalo"/>
    <n v="8"/>
    <x v="30"/>
    <x v="30"/>
    <s v="100015103"/>
    <s v="CUASCOTA JUAN"/>
    <s v="ZETT"/>
    <x v="36"/>
    <s v="1"/>
    <s v="Con Pallet"/>
    <n v="0.05"/>
    <n v="30"/>
    <x v="0"/>
    <n v="39526.875"/>
    <n v="30046.875"/>
    <n v="9480"/>
    <n v="54"/>
    <m/>
    <x v="28"/>
    <n v="21"/>
    <s v="21"/>
    <n v="30"/>
    <x v="0"/>
    <n v="0.09"/>
    <n v="1.8"/>
    <s v="TRANSALMEIDA"/>
    <n v="1013966"/>
    <s v="ALMEIDA CHICAIZA MIGUEL ANGEL"/>
    <x v="36"/>
  </r>
  <r>
    <n v="1002198183"/>
    <s v="UE01"/>
    <x v="5"/>
    <d v="1899-12-30T13:47:00"/>
    <x v="905"/>
    <s v="9000803268"/>
    <s v="012-022-00314806"/>
    <n v="1223.6400000000001"/>
    <n v="1371.96"/>
    <s v="ZPVN"/>
    <s v="40564191"/>
    <s v="P000032318"/>
    <n v="8002812317"/>
    <x v="680"/>
    <x v="5"/>
    <x v="5"/>
    <n v="200"/>
    <s v="BOL"/>
    <s v="101865"/>
    <x v="31"/>
    <s v="802398"/>
    <s v="BODEGA MARIANAS"/>
    <x v="1"/>
    <s v="GEOVANNY CALLES Y PALERMO"/>
    <x v="26"/>
    <s v="O-Pichincha-Carapungo"/>
    <m/>
    <x v="34"/>
    <x v="34"/>
    <s v="100021318"/>
    <s v="FLORES LUIS"/>
    <s v="ZETT"/>
    <x v="42"/>
    <s v="1"/>
    <s v="Con Pallet"/>
    <n v="0.05"/>
    <n v="10"/>
    <x v="0"/>
    <n v="18498.824000000001"/>
    <n v="10008.824000000001"/>
    <n v="8490"/>
    <n v="88"/>
    <m/>
    <x v="32"/>
    <n v="21"/>
    <s v="21"/>
    <n v="10"/>
    <x v="0"/>
    <n v="0.44"/>
    <n v="8.8000000000000007"/>
    <s v="TRANSPORTE PROPIO"/>
    <n v="1024381"/>
    <s v="BALCAZAR GORDON ALEJANDRO"/>
    <x v="42"/>
  </r>
  <r>
    <n v="1002198183"/>
    <s v="UE01"/>
    <x v="5"/>
    <d v="1899-12-30T13:47:00"/>
    <x v="906"/>
    <s v="9000803267"/>
    <s v="012-022-00314805"/>
    <n v="3202.85"/>
    <n v="3591.05"/>
    <s v="ZPVN"/>
    <s v="40564190"/>
    <s v="P000032317"/>
    <n v="8002812318"/>
    <x v="680"/>
    <x v="6"/>
    <x v="6"/>
    <n v="4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511.175999999999"/>
    <n v="24021.175999999999"/>
    <n v="8490"/>
    <n v="211.2"/>
    <m/>
    <x v="32"/>
    <n v="21"/>
    <s v="21"/>
    <n v="24"/>
    <x v="0"/>
    <n v="0.44"/>
    <n v="8.7999999999999989"/>
    <s v="TRANSPORTE PROPIO"/>
    <n v="1024381"/>
    <s v="BALCAZAR GORDON ALEJANDRO"/>
    <x v="42"/>
  </r>
  <r>
    <n v="1002198052"/>
    <s v="UE01"/>
    <x v="5"/>
    <d v="1899-12-30T13:49:00"/>
    <x v="907"/>
    <s v=""/>
    <s v=""/>
    <n v="0"/>
    <n v="0"/>
    <s v="ZPRC"/>
    <s v="2500107943"/>
    <s v="P000032290"/>
    <n v="8002812139"/>
    <x v="681"/>
    <x v="5"/>
    <x v="5"/>
    <n v="80"/>
    <s v="BOL"/>
    <s v="101586"/>
    <x v="33"/>
    <s v="801500"/>
    <s v="FERRIGONZ PRINCIPAL"/>
    <x v="19"/>
    <s v="CALLE AZCASUBI Y CALLE CHILE"/>
    <x v="50"/>
    <s v="O-Pichincha-Cayambe"/>
    <m/>
    <x v="32"/>
    <x v="32"/>
    <s v="100014921"/>
    <s v="QUILUMBAQUIN BENJAMIN"/>
    <s v="ZETT"/>
    <x v="39"/>
    <s v="1"/>
    <s v="Con Pallet"/>
    <n v="0.05"/>
    <n v="4"/>
    <x v="0"/>
    <n v="13302.5"/>
    <n v="4007.5"/>
    <n v="9295"/>
    <n v="16.8"/>
    <m/>
    <x v="30"/>
    <n v="21"/>
    <s v="21"/>
    <n v="4"/>
    <x v="0"/>
    <n v="0.21000000000000002"/>
    <n v="4.2"/>
    <s v="TRIMPESAS S.A."/>
    <n v="1013522"/>
    <s v="ALVARADO ROMAN JORGE XAVIER"/>
    <x v="39"/>
  </r>
  <r>
    <n v="1002198052"/>
    <s v="UE01"/>
    <x v="5"/>
    <d v="1899-12-30T13:49:00"/>
    <x v="908"/>
    <s v=""/>
    <s v=""/>
    <n v="0"/>
    <n v="0"/>
    <s v="ZPRC"/>
    <s v="2500107942"/>
    <s v="P000032289"/>
    <n v="8002812140"/>
    <x v="681"/>
    <x v="6"/>
    <x v="6"/>
    <n v="560"/>
    <s v="BOL"/>
    <s v="101586"/>
    <x v="33"/>
    <s v="801500"/>
    <s v="FERRIGONZ PRINCIPAL"/>
    <x v="19"/>
    <s v="CALLE AZCASUBI Y CALLE CHILE"/>
    <x v="50"/>
    <s v="O-Pichincha-Cayambe"/>
    <n v="40"/>
    <x v="32"/>
    <x v="32"/>
    <s v="100014921"/>
    <s v="QUILUMBAQUIN BENJAMIN"/>
    <s v="ZETT"/>
    <x v="39"/>
    <s v="1"/>
    <s v="Con Pallet"/>
    <n v="0.05"/>
    <n v="28"/>
    <x v="0"/>
    <n v="37347.5"/>
    <n v="28052.5"/>
    <n v="9295"/>
    <n v="117.6"/>
    <m/>
    <x v="30"/>
    <n v="21"/>
    <s v="21"/>
    <n v="28"/>
    <x v="0"/>
    <n v="0.21"/>
    <n v="4.2"/>
    <s v="TRIMPESAS S.A."/>
    <n v="1013522"/>
    <s v="ALVARADO ROMAN JORGE XAVIER"/>
    <x v="39"/>
  </r>
  <r>
    <n v="1002198058"/>
    <s v="UE01"/>
    <x v="5"/>
    <d v="1899-12-30T13:51:00"/>
    <x v="909"/>
    <s v="9000803269"/>
    <s v="012-022-00314807"/>
    <n v="4268.8"/>
    <n v="4786.21"/>
    <s v="ZPVN"/>
    <s v="40564173"/>
    <s v="0000390571"/>
    <n v="8002812150"/>
    <x v="682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35"/>
    <x v="35"/>
    <s v="100015771"/>
    <s v="ALVARADO JORGE"/>
    <s v="ZETT"/>
    <x v="43"/>
    <s v="1"/>
    <s v="Con Pallet"/>
    <n v="0.05"/>
    <n v="32"/>
    <x v="0"/>
    <n v="50580"/>
    <n v="32050"/>
    <n v="18530"/>
    <n v="659.2"/>
    <m/>
    <x v="33"/>
    <n v="21"/>
    <s v="21"/>
    <n v="32"/>
    <x v="0"/>
    <n v="1.03"/>
    <n v="20.6"/>
    <s v="SELVALEGRE S.A."/>
    <n v="1013510"/>
    <s v="ESPARZA ENDARA ALVARO DAMIAN"/>
    <x v="43"/>
  </r>
  <r>
    <n v="1002198111"/>
    <s v="UE01"/>
    <x v="5"/>
    <d v="1899-12-30T13:56:00"/>
    <x v="910"/>
    <s v=""/>
    <s v=""/>
    <n v="0"/>
    <n v="0"/>
    <s v="ZPRC"/>
    <s v="2500107957"/>
    <s v="0000390596"/>
    <n v="8002812220"/>
    <x v="683"/>
    <x v="3"/>
    <x v="3"/>
    <n v="640"/>
    <s v="BOL"/>
    <s v="101487"/>
    <x v="93"/>
    <s v="802879"/>
    <s v="BODEGA GENERAL"/>
    <x v="23"/>
    <s v="VIA A MANTA"/>
    <x v="33"/>
    <s v="O-Manabi-Manta"/>
    <n v="486"/>
    <x v="49"/>
    <x v="49"/>
    <s v="10001972"/>
    <s v="NARANJO JUAN MARCELO"/>
    <s v="ZETT"/>
    <x v="63"/>
    <s v="1"/>
    <s v="Con Pallet"/>
    <n v="0.05"/>
    <n v="32"/>
    <x v="0"/>
    <n v="49960"/>
    <n v="32090"/>
    <n v="17870"/>
    <n v="723.2"/>
    <m/>
    <x v="47"/>
    <n v="21"/>
    <s v="21"/>
    <n v="32"/>
    <x v="0"/>
    <n v="1.1300000000000001"/>
    <n v="22.6"/>
    <s v="ALQUINGA &amp; ALQUINGA"/>
    <n v="1023356"/>
    <s v="NARANJO JUAN MARCELO"/>
    <x v="63"/>
  </r>
  <r>
    <n v="1002198186"/>
    <s v="UE01"/>
    <x v="5"/>
    <d v="1899-12-30T14:05:00"/>
    <x v="911"/>
    <s v="9000803305"/>
    <s v="012-022-00314809"/>
    <n v="2006.4"/>
    <n v="2249.59"/>
    <s v="ZPVN"/>
    <s v="40564009"/>
    <s v="P000032256"/>
    <n v="8002812323"/>
    <x v="684"/>
    <x v="3"/>
    <x v="3"/>
    <n v="32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24939.697"/>
    <n v="16009.697"/>
    <n v="8930"/>
    <n v="425.6"/>
    <m/>
    <x v="52"/>
    <n v="21"/>
    <s v="21"/>
    <n v="16"/>
    <x v="0"/>
    <n v="1.33"/>
    <n v="26.6"/>
    <s v="TRANSPORTE PROPIO"/>
    <n v="1024926"/>
    <s v="BONILLA PILATAXI CHRISTIAN"/>
    <x v="69"/>
  </r>
  <r>
    <n v="1002198186"/>
    <s v="UE01"/>
    <x v="5"/>
    <d v="1899-12-30T14:05:00"/>
    <x v="912"/>
    <s v="9000803304"/>
    <s v="012-022-00314808"/>
    <n v="2216.8000000000002"/>
    <n v="2485.4899999999998"/>
    <s v="ZPVN"/>
    <s v="40564008"/>
    <s v="P000032255"/>
    <n v="8002812322"/>
    <x v="684"/>
    <x v="4"/>
    <x v="4"/>
    <n v="3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5940.303"/>
    <n v="17010.303"/>
    <n v="8930"/>
    <n v="452.2"/>
    <m/>
    <x v="52"/>
    <n v="21"/>
    <s v="21"/>
    <n v="17"/>
    <x v="0"/>
    <n v="1.33"/>
    <n v="26.599999999999998"/>
    <s v="TRANSPORTE PROPIO"/>
    <n v="1024926"/>
    <s v="BONILLA PILATAXI CHRISTIAN"/>
    <x v="69"/>
  </r>
  <r>
    <n v="1002198118"/>
    <s v="UE01"/>
    <x v="5"/>
    <d v="1899-12-30T14:08:00"/>
    <x v="913"/>
    <s v="9000803306"/>
    <s v="012-022-00314810"/>
    <n v="4428.6000000000004"/>
    <n v="4965.37"/>
    <s v="ZPVN"/>
    <s v="40564208"/>
    <s v="0000390615"/>
    <n v="8002812228"/>
    <x v="685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6"/>
    <x v="6"/>
    <s v="100017268"/>
    <s v="RUIZ JUAN CARLOS"/>
    <s v="ZETT"/>
    <x v="237"/>
    <s v="2"/>
    <s v="Sin Pallet"/>
    <n v="0"/>
    <n v="0"/>
    <x v="0"/>
    <n v="49740"/>
    <n v="33030"/>
    <n v="16710"/>
    <n v="1432.2"/>
    <m/>
    <x v="6"/>
    <n v="21"/>
    <s v="21"/>
    <n v="33"/>
    <x v="0"/>
    <n v="2.17"/>
    <n v="43.4"/>
    <s v="TRANSPORTE PROPIO"/>
    <n v="1013241"/>
    <s v="COMPAÑÍA DE TRANSPORTE DE CARGA PES"/>
    <x v="237"/>
  </r>
  <r>
    <n v="1002198194"/>
    <s v="UE01"/>
    <x v="5"/>
    <d v="1899-12-30T14:16:00"/>
    <x v="914"/>
    <s v="9000803307"/>
    <s v="012-022-00314811"/>
    <n v="2494.8000000000002"/>
    <n v="2797.19"/>
    <s v="ZPVN"/>
    <s v="40564265"/>
    <s v="0000390644"/>
    <n v="8002812334"/>
    <x v="686"/>
    <x v="6"/>
    <x v="6"/>
    <n v="360"/>
    <s v="BOL"/>
    <s v="10007741"/>
    <x v="197"/>
    <s v="810760"/>
    <s v="DISTRIBUIDORA EL VERGEL SAN CARLOS"/>
    <x v="1"/>
    <s v="PANAMERICANA NORTE E35 Y EL GAVILAN"/>
    <x v="52"/>
    <s v="O-Pichincha-Yaruqui"/>
    <n v="87"/>
    <x v="44"/>
    <x v="44"/>
    <s v="10007279"/>
    <s v="QUILUMBANGO LLIQUIN HECTOR FERNANDO"/>
    <s v="ZEMU"/>
    <x v="54"/>
    <s v="2"/>
    <s v="Sin Pallet"/>
    <n v="0"/>
    <n v="0"/>
    <x v="0"/>
    <n v="27120"/>
    <n v="18050"/>
    <n v="9070"/>
    <n v="136.80000000000001"/>
    <m/>
    <x v="42"/>
    <n v="21"/>
    <s v="21"/>
    <n v="18"/>
    <x v="0"/>
    <n v="0.38"/>
    <n v="7.6000000000000005"/>
    <s v="LIDENORTI S.A."/>
    <n v="1022120"/>
    <s v="RUIZ MORALES VANESSA SOLANGE"/>
    <x v="54"/>
  </r>
  <r>
    <n v="1002198163"/>
    <s v="UE01"/>
    <x v="5"/>
    <d v="1899-12-30T14:24:00"/>
    <x v="915"/>
    <s v="9000803308"/>
    <s v="012-022-00314812"/>
    <n v="4303.2"/>
    <n v="4824.7700000000004"/>
    <s v="ZPVN"/>
    <s v="40564233"/>
    <s v="P000032326"/>
    <n v="8002812290"/>
    <x v="687"/>
    <x v="4"/>
    <x v="4"/>
    <n v="6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50410"/>
    <n v="33020"/>
    <n v="17390"/>
    <n v="877.8"/>
    <m/>
    <x v="52"/>
    <n v="21"/>
    <s v="21"/>
    <n v="33"/>
    <x v="0"/>
    <n v="1.3299999999999998"/>
    <n v="26.599999999999998"/>
    <s v="TRANSPORTE PROPIO"/>
    <n v="1024926"/>
    <s v="BONILLA PILATAXI CHRISTIAN"/>
    <x v="171"/>
  </r>
  <r>
    <n v="1002198117"/>
    <s v="UE01"/>
    <x v="5"/>
    <d v="1899-12-30T14:26:00"/>
    <x v="916"/>
    <s v="9000803309"/>
    <s v="012-022-00314813"/>
    <n v="4556.8"/>
    <n v="5109.12"/>
    <s v="ZPVN"/>
    <s v="40564210"/>
    <s v="P000032322"/>
    <n v="8002812227"/>
    <x v="688"/>
    <x v="4"/>
    <x v="4"/>
    <n v="640"/>
    <s v="BOL"/>
    <s v="101723"/>
    <x v="167"/>
    <s v="800781"/>
    <s v="LUBRI FERRI AGUIRRE"/>
    <x v="61"/>
    <s v="LUBRI FERRI AGUIRRE / VIA A ESMERAL"/>
    <x v="110"/>
    <s v="O-Esmeraldas-Eloyalfaro(Borbon)"/>
    <n v="477"/>
    <x v="55"/>
    <x v="55"/>
    <s v="100020748"/>
    <s v="SANCHEZ IVAN"/>
    <s v="ZETT"/>
    <x v="70"/>
    <s v="1"/>
    <s v="Con Pallet"/>
    <n v="0.05"/>
    <n v="32"/>
    <x v="0"/>
    <n v="51020"/>
    <n v="32050"/>
    <n v="18970"/>
    <n v="832"/>
    <m/>
    <x v="53"/>
    <n v="21"/>
    <s v="21"/>
    <n v="32"/>
    <x v="0"/>
    <n v="1.3"/>
    <n v="26"/>
    <s v="LIDENORTI S.A."/>
    <n v="1013568"/>
    <s v="PINTO TORRES AGUSTO GEOVANY"/>
    <x v="70"/>
  </r>
  <r>
    <n v="1002198215"/>
    <s v="UE01"/>
    <x v="5"/>
    <d v="1899-12-30T14:32:00"/>
    <x v="917"/>
    <s v="9000803312"/>
    <s v="012-022-00314815"/>
    <n v="4054.8"/>
    <n v="4546.2700000000004"/>
    <s v="ZPVN"/>
    <s v="40564005"/>
    <s v="P000032253"/>
    <n v="8002812362"/>
    <x v="689"/>
    <x v="7"/>
    <x v="7"/>
    <n v="62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9908.938999999998"/>
    <n v="31093.938999999998"/>
    <n v="8815"/>
    <n v="458.8"/>
    <m/>
    <x v="27"/>
    <n v="21"/>
    <s v="21"/>
    <n v="31"/>
    <x v="0"/>
    <n v="0.74"/>
    <n v="14.8"/>
    <s v="TRANSPORTE PROPIO"/>
    <n v="1017066"/>
    <s v="MISE MISE NESTOR SALOMON"/>
    <x v="35"/>
  </r>
  <r>
    <n v="1002198215"/>
    <s v="UE01"/>
    <x v="5"/>
    <d v="1899-12-30T14:32:00"/>
    <x v="918"/>
    <s v="9000803311"/>
    <s v="012-022-00314814"/>
    <n v="260"/>
    <n v="291.51"/>
    <s v="ZPVN"/>
    <s v="40564006"/>
    <s v="P000032254"/>
    <n v="8002812363"/>
    <x v="689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21.061"/>
    <n v="2006.0609999999999"/>
    <n v="8815"/>
    <n v="29.6"/>
    <m/>
    <x v="27"/>
    <n v="21"/>
    <s v="21"/>
    <n v="2"/>
    <x v="0"/>
    <n v="0.74"/>
    <n v="14.8"/>
    <s v="TRANSPORTE PROPIO"/>
    <n v="1017066"/>
    <s v="MISE MISE NESTOR SALOMON"/>
    <x v="35"/>
  </r>
  <r>
    <n v="1002198048"/>
    <s v="UE01"/>
    <x v="5"/>
    <d v="1899-12-30T14:35:00"/>
    <x v="919"/>
    <s v="9000803317"/>
    <s v="012-022-00314816"/>
    <n v="4102.3999999999996"/>
    <n v="4599.6400000000003"/>
    <s v="ZPVN"/>
    <s v="40564173"/>
    <s v="0000390570"/>
    <n v="8002812135"/>
    <x v="690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15"/>
    <x v="15"/>
    <s v="100015160"/>
    <s v="MORAN ALONSO"/>
    <s v="ZETT"/>
    <x v="19"/>
    <s v="1"/>
    <s v="Con Pallet"/>
    <n v="0.05"/>
    <n v="32"/>
    <x v="0"/>
    <n v="50610"/>
    <n v="32060"/>
    <n v="18550"/>
    <n v="659.2"/>
    <m/>
    <x v="15"/>
    <n v="21"/>
    <s v="21"/>
    <n v="32"/>
    <x v="0"/>
    <n v="1.03"/>
    <n v="20.6"/>
    <s v="SANJOPAS S.A."/>
    <n v="1013871"/>
    <s v="MORAN PERUGACHI ALONSO"/>
    <x v="19"/>
  </r>
  <r>
    <n v="1002198188"/>
    <s v="UE01"/>
    <x v="5"/>
    <d v="1899-12-30T14:40:00"/>
    <x v="920"/>
    <s v="9000803321"/>
    <s v="012-022-00314817"/>
    <n v="2286.9"/>
    <n v="2564.09"/>
    <s v="ZPVN"/>
    <s v="40564277"/>
    <s v="P000032328"/>
    <n v="8002812327"/>
    <x v="691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680"/>
    <n v="33050"/>
    <n v="18630"/>
    <n v="0"/>
    <m/>
    <x v="139"/>
    <n v="21"/>
    <s v="21"/>
    <n v="33"/>
    <x v="0"/>
    <n v="0"/>
    <n v="0"/>
    <s v="TRANSPORTE PROPIO"/>
    <n v="1013478"/>
    <s v="LANDAZURI CORDOVA IVAN OSWALDO"/>
    <x v="215"/>
  </r>
  <r>
    <n v="1002198191"/>
    <s v="UE01"/>
    <x v="5"/>
    <d v="1899-12-30T14:43:00"/>
    <x v="921"/>
    <s v="9000803326"/>
    <s v="012-022-00314819"/>
    <n v="282.8"/>
    <n v="317.08"/>
    <s v="ZPVN"/>
    <s v="40564274"/>
    <s v="0000390652"/>
    <n v="8002812330"/>
    <x v="692"/>
    <x v="4"/>
    <x v="4"/>
    <n v="40"/>
    <s v="BOL"/>
    <s v="102270"/>
    <x v="39"/>
    <s v="803357"/>
    <s v="BODEGA 2 CALDERON"/>
    <x v="22"/>
    <s v="CALDERON Y PEDRO VICENTE MALDONADO"/>
    <x v="32"/>
    <s v="O-Esmeraldas-Esmeraldas"/>
    <m/>
    <x v="105"/>
    <x v="105"/>
    <s v="100017992"/>
    <s v="VILLEGAS DARWIN"/>
    <s v="ZEMT"/>
    <x v="147"/>
    <s v="2"/>
    <s v="Sin Pallet"/>
    <n v="0"/>
    <n v="0"/>
    <x v="0"/>
    <n v="9752.5"/>
    <n v="2002.5"/>
    <n v="7750"/>
    <n v="42.4"/>
    <m/>
    <x v="103"/>
    <n v="21"/>
    <s v="21"/>
    <n v="2"/>
    <x v="0"/>
    <n v="1.06"/>
    <n v="21.2"/>
    <s v="TRIMPESAS S.A."/>
    <n v="1020170"/>
    <s v="VILLEGAS PASQUEL DARWIN EDMUNDO"/>
    <x v="147"/>
  </r>
  <r>
    <n v="1002198191"/>
    <s v="UE01"/>
    <x v="5"/>
    <d v="1899-12-30T14:43:00"/>
    <x v="922"/>
    <s v="9000803325"/>
    <s v="012-022-00314818"/>
    <n v="3110.8"/>
    <n v="3487.85"/>
    <s v="ZPVN"/>
    <s v="40564273"/>
    <s v="0000390651"/>
    <n v="8002812331"/>
    <x v="692"/>
    <x v="4"/>
    <x v="4"/>
    <n v="440"/>
    <s v="BOL"/>
    <s v="102270"/>
    <x v="39"/>
    <s v="803356"/>
    <s v="BODEGA SIMON PLATA TORRES"/>
    <x v="22"/>
    <s v="OLMEDO 407 Y SAN JOSE OBRERO"/>
    <x v="32"/>
    <s v="O-Esmeraldas-Esmeraldas"/>
    <n v="388"/>
    <x v="105"/>
    <x v="105"/>
    <s v="100017992"/>
    <s v="VILLEGAS DARWIN"/>
    <s v="ZEMT"/>
    <x v="147"/>
    <s v="2"/>
    <s v="Sin Pallet"/>
    <n v="0"/>
    <n v="0"/>
    <x v="0"/>
    <n v="29777.5"/>
    <n v="22027.5"/>
    <n v="7750"/>
    <n v="466.4"/>
    <m/>
    <x v="103"/>
    <n v="21"/>
    <s v="21"/>
    <n v="22"/>
    <x v="0"/>
    <n v="1.06"/>
    <n v="21.2"/>
    <s v="TRIMPESAS S.A."/>
    <n v="1020170"/>
    <s v="VILLEGAS PASQUEL DARWIN EDMUNDO"/>
    <x v="147"/>
  </r>
  <r>
    <n v="1002198217"/>
    <s v="UE01"/>
    <x v="5"/>
    <d v="1899-12-30T14:47:00"/>
    <x v="923"/>
    <s v="9000803328"/>
    <s v="012-022-00314820"/>
    <n v="2319.08"/>
    <n v="2600.17"/>
    <s v="ZPVN"/>
    <s v="40564209"/>
    <s v="P000032321"/>
    <n v="8002812365"/>
    <x v="693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30"/>
    <n v="18090"/>
    <n v="9040"/>
    <n v="248.4"/>
    <m/>
    <x v="7"/>
    <n v="21"/>
    <s v="21"/>
    <n v="18"/>
    <x v="0"/>
    <n v="0.69000000000000006"/>
    <n v="13.8"/>
    <s v="TRANSPORTE PROPIO"/>
    <n v="1013388"/>
    <s v="CAMPAÑA MALDONADO BLANCA CECILIA"/>
    <x v="8"/>
  </r>
  <r>
    <n v="1002198112"/>
    <s v="UE01"/>
    <x v="5"/>
    <d v="1899-12-30T14:50:00"/>
    <x v="924"/>
    <s v=""/>
    <s v=""/>
    <n v="0"/>
    <n v="0"/>
    <s v="ZPRC"/>
    <s v="2500107957"/>
    <s v="0000390598"/>
    <n v="8002812221"/>
    <x v="694"/>
    <x v="3"/>
    <x v="3"/>
    <n v="640"/>
    <s v="BOL"/>
    <s v="101487"/>
    <x v="93"/>
    <s v="802879"/>
    <s v="BODEGA GENERAL"/>
    <x v="23"/>
    <s v="VIA A MANTA"/>
    <x v="33"/>
    <s v="O-Manabi-Manta"/>
    <n v="486"/>
    <x v="126"/>
    <x v="126"/>
    <s v="100014903"/>
    <s v="BURBANO JUAN"/>
    <s v="ZETT"/>
    <x v="180"/>
    <s v="1"/>
    <s v="Con Pallet"/>
    <n v="0.05"/>
    <n v="32"/>
    <x v="0"/>
    <n v="50540"/>
    <n v="32050"/>
    <n v="18490"/>
    <n v="723.2"/>
    <m/>
    <x v="124"/>
    <n v="21"/>
    <s v="21"/>
    <n v="32"/>
    <x v="0"/>
    <n v="1.1300000000000001"/>
    <n v="22.6"/>
    <s v="LIDENORTI S.A."/>
    <n v="1013243"/>
    <s v="BURBANO MALDONADO JUAN FRANCISCO"/>
    <x v="180"/>
  </r>
  <r>
    <n v="1002198203"/>
    <s v="UE01"/>
    <x v="5"/>
    <d v="1899-12-30T14:54:00"/>
    <x v="925"/>
    <s v="9000803330"/>
    <s v="012-022-00314821"/>
    <n v="2301.35"/>
    <n v="2580.29"/>
    <s v="ZPVN"/>
    <s v="40564285"/>
    <s v="P000032331"/>
    <n v="8002812344"/>
    <x v="69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40"/>
    <n v="18070"/>
    <n v="9170"/>
    <n v="266.39999999999998"/>
    <m/>
    <x v="134"/>
    <n v="21"/>
    <s v="21"/>
    <n v="18"/>
    <x v="0"/>
    <n v="0.74"/>
    <n v="14.799999999999999"/>
    <s v="LIDENORTI S.A."/>
    <n v="1014323"/>
    <s v="JACOME AGUIRRE CARLOS ARTURO"/>
    <x v="194"/>
  </r>
  <r>
    <n v="1002198228"/>
    <s v="UE01"/>
    <x v="5"/>
    <d v="1899-12-30T15:02:00"/>
    <x v="926"/>
    <s v="9000803332"/>
    <s v="012-022-00314822"/>
    <n v="2507.02"/>
    <n v="2810.88"/>
    <s v="ZPVN"/>
    <s v="40564205"/>
    <s v="0000390607"/>
    <n v="8002812383"/>
    <x v="696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66"/>
    <x v="66"/>
    <s v="100014865"/>
    <s v="LANDI LUIS"/>
    <s v="ZEMU"/>
    <x v="83"/>
    <s v="2"/>
    <s v="Sin Pallet"/>
    <n v="0"/>
    <n v="0"/>
    <x v="0"/>
    <n v="27230"/>
    <n v="18030"/>
    <n v="9200"/>
    <n v="381.6"/>
    <m/>
    <x v="64"/>
    <n v="21"/>
    <s v="21"/>
    <n v="18"/>
    <x v="0"/>
    <n v="1.06"/>
    <n v="21.200000000000003"/>
    <s v="TRANSVOLCA S.A."/>
    <n v="1023077"/>
    <s v="JIMENEZ ICAZA HENRY ELADIO"/>
    <x v="83"/>
  </r>
  <r>
    <n v="1002198195"/>
    <s v="UE01"/>
    <x v="5"/>
    <d v="1899-12-30T15:09:00"/>
    <x v="927"/>
    <s v="9000803200"/>
    <s v="013-020-00047743"/>
    <n v="2992.82"/>
    <n v="3355.57"/>
    <s v="ZPDF"/>
    <s v="70176576"/>
    <s v="0000390591"/>
    <n v="8002812335"/>
    <x v="697"/>
    <x v="3"/>
    <x v="3"/>
    <n v="480"/>
    <s v="BOL"/>
    <s v="10005894"/>
    <x v="198"/>
    <s v="810942"/>
    <s v="OBRA TENGUEL"/>
    <x v="68"/>
    <s v="PARQUE PADRE MANTILLA"/>
    <x v="120"/>
    <s v="O-Guayas-Guayaquil"/>
    <n v="524"/>
    <x v="28"/>
    <x v="28"/>
    <s v="100019281"/>
    <s v="GRANDA BYRON"/>
    <s v="ZEMT"/>
    <x v="34"/>
    <s v="2"/>
    <s v="Sin Pallet"/>
    <n v="0"/>
    <n v="0"/>
    <x v="0"/>
    <n v="37980"/>
    <n v="24030"/>
    <n v="13950"/>
    <n v="624"/>
    <m/>
    <x v="26"/>
    <n v="21"/>
    <s v="21"/>
    <n v="24"/>
    <x v="0"/>
    <n v="1.3"/>
    <n v="26"/>
    <s v="TRIMPESAS S.A."/>
    <n v="1014322"/>
    <s v="ESPARZA REVELO JORGE MARCELO"/>
    <x v="34"/>
  </r>
  <r>
    <n v="1002198174"/>
    <s v="UE01"/>
    <x v="5"/>
    <d v="1899-12-30T15:12:00"/>
    <x v="928"/>
    <s v="9000777805"/>
    <s v="013-020-00046026"/>
    <n v="3200.86"/>
    <n v="3588.82"/>
    <s v="ZPDF"/>
    <s v="70170317"/>
    <s v="0000390552"/>
    <n v="8002812308"/>
    <x v="698"/>
    <x v="7"/>
    <x v="7"/>
    <n v="480"/>
    <s v="BOL"/>
    <s v="101715"/>
    <x v="43"/>
    <s v="810435"/>
    <s v="ADOQUINES SR RAMIRO TORRES"/>
    <x v="9"/>
    <s v="PANAMERICANA NORTE E335"/>
    <x v="11"/>
    <s v="O-Imbabura-Ibarra"/>
    <n v="30"/>
    <x v="79"/>
    <x v="79"/>
    <s v="100016219"/>
    <s v="ALQUINGA FABIAN"/>
    <s v="ZEMT"/>
    <x v="177"/>
    <s v="2"/>
    <s v="Sin Pallet"/>
    <n v="0"/>
    <n v="0"/>
    <x v="0"/>
    <n v="39140"/>
    <n v="24080"/>
    <n v="15060"/>
    <n v="91.2"/>
    <m/>
    <x v="77"/>
    <n v="21"/>
    <s v="21"/>
    <n v="24"/>
    <x v="0"/>
    <n v="0.19"/>
    <n v="3.8000000000000003"/>
    <s v="ALQUINGA &amp; ALQUINGA"/>
    <n v="1013844"/>
    <s v="ALQUINGA LUCERO WILTER FABIAN"/>
    <x v="177"/>
  </r>
  <r>
    <n v="1002198222"/>
    <s v="UE01"/>
    <x v="5"/>
    <d v="1899-12-30T15:14:00"/>
    <x v="929"/>
    <s v="9000803335"/>
    <s v="012-022-00314824"/>
    <n v="1356"/>
    <n v="1520.36"/>
    <s v="ZPVN"/>
    <s v="40564202"/>
    <s v="P000032320"/>
    <n v="8002812372"/>
    <x v="699"/>
    <x v="3"/>
    <x v="3"/>
    <n v="200"/>
    <s v="BOL"/>
    <s v="104123"/>
    <x v="136"/>
    <s v="806051"/>
    <s v="BODEGA PRINCIPAL OXICENTRO"/>
    <x v="24"/>
    <s v="AV MANABI ENTRE PLAZA ACOSTA"/>
    <x v="37"/>
    <s v="O-Manabi-Pedernales"/>
    <m/>
    <x v="93"/>
    <x v="93"/>
    <s v="100014969"/>
    <s v="LARGO ANGEL"/>
    <s v="ZEMU"/>
    <x v="129"/>
    <s v="2"/>
    <s v="Sin Pallet"/>
    <n v="0"/>
    <n v="0"/>
    <x v="0"/>
    <n v="14566.666999999999"/>
    <n v="10016.666999999999"/>
    <n v="4550"/>
    <n v="190"/>
    <m/>
    <x v="91"/>
    <n v="21"/>
    <s v="21"/>
    <n v="10"/>
    <x v="0"/>
    <n v="0.95"/>
    <n v="19"/>
    <s v="TRANSSJQ S.A."/>
    <n v="1012878"/>
    <s v="HINOJOSA SAN ANDRES ANGEL PATRICIO"/>
    <x v="129"/>
  </r>
  <r>
    <n v="1002198222"/>
    <s v="UE01"/>
    <x v="5"/>
    <d v="1899-12-30T15:14:00"/>
    <x v="930"/>
    <s v="9000803334"/>
    <s v="012-022-00314823"/>
    <n v="1128"/>
    <n v="1264.72"/>
    <s v="ZPVN"/>
    <s v="40564201"/>
    <s v="P000032319"/>
    <n v="8002812373"/>
    <x v="699"/>
    <x v="4"/>
    <x v="4"/>
    <n v="160"/>
    <s v="BOL"/>
    <s v="104123"/>
    <x v="136"/>
    <s v="806051"/>
    <s v="BODEGA PRINCIPAL OXICENTRO"/>
    <x v="24"/>
    <s v="AV MANABI ENTRE PLAZA ACOSTA"/>
    <x v="37"/>
    <s v="O-Manabi-Pedernales"/>
    <n v="347"/>
    <x v="93"/>
    <x v="93"/>
    <s v="100014969"/>
    <s v="LARGO ANGEL"/>
    <s v="ZEMU"/>
    <x v="129"/>
    <s v="2"/>
    <s v="Sin Pallet"/>
    <n v="0"/>
    <n v="0"/>
    <x v="0"/>
    <n v="12563.333000000001"/>
    <n v="8013.3329999999996"/>
    <n v="4550"/>
    <n v="152"/>
    <m/>
    <x v="91"/>
    <n v="21"/>
    <s v="21"/>
    <n v="8"/>
    <x v="0"/>
    <n v="0.95"/>
    <n v="19"/>
    <s v="TRANSSJQ S.A."/>
    <n v="1012878"/>
    <s v="HINOJOSA SAN ANDRES ANGEL PATRICIO"/>
    <x v="129"/>
  </r>
  <r>
    <n v="1002198166"/>
    <s v="UE01"/>
    <x v="5"/>
    <d v="1899-12-30T15:17:00"/>
    <x v="931"/>
    <s v="9000803337"/>
    <s v="012-022-00314826"/>
    <n v="955.06"/>
    <n v="1070.82"/>
    <s v="ZPVN"/>
    <s v="40564165"/>
    <s v="P000032310"/>
    <n v="8002812295"/>
    <x v="700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121"/>
    <x v="121"/>
    <s v="100014999"/>
    <s v="TUTILLO SEGUNDO"/>
    <s v="ZEMU"/>
    <x v="182"/>
    <s v="2"/>
    <s v="Sin Pallet"/>
    <n v="0"/>
    <n v="0"/>
    <x v="0"/>
    <n v="12537.222"/>
    <n v="8022.2219999999998"/>
    <n v="4515"/>
    <n v="150.4"/>
    <m/>
    <x v="119"/>
    <n v="21"/>
    <s v="21"/>
    <n v="8"/>
    <x v="0"/>
    <n v="0.94000000000000006"/>
    <n v="18.8"/>
    <s v="LIDENORTI S.A."/>
    <n v="1013565"/>
    <s v="ESPARZA ESPINOZA JIMMY ERNESTO"/>
    <x v="182"/>
  </r>
  <r>
    <n v="1002198166"/>
    <s v="UE01"/>
    <x v="5"/>
    <d v="1899-12-30T15:17:00"/>
    <x v="932"/>
    <s v="9000803336"/>
    <s v="012-022-00314825"/>
    <n v="1294.29"/>
    <n v="1451.16"/>
    <s v="ZPVN"/>
    <s v="40564164"/>
    <s v="P000032309"/>
    <n v="8002812296"/>
    <x v="700"/>
    <x v="6"/>
    <x v="6"/>
    <n v="200"/>
    <s v="BOL"/>
    <s v="101795"/>
    <x v="53"/>
    <s v="801917"/>
    <s v="BODEGA FERRETERIA STA LUCIA MATRIZ"/>
    <x v="28"/>
    <s v="ANTONIO JOSE DE SUCRE Y 20 DE OCTUB"/>
    <x v="42"/>
    <s v="O-Tungurahua-Tisaleo"/>
    <n v="259"/>
    <x v="121"/>
    <x v="121"/>
    <s v="100014999"/>
    <s v="TUTILLO SEGUNDO"/>
    <s v="ZEMU"/>
    <x v="182"/>
    <s v="2"/>
    <s v="Sin Pallet"/>
    <n v="0"/>
    <n v="0"/>
    <x v="0"/>
    <n v="14542.778"/>
    <n v="10027.778"/>
    <n v="4515"/>
    <n v="188"/>
    <m/>
    <x v="119"/>
    <n v="21"/>
    <s v="21"/>
    <n v="10"/>
    <x v="0"/>
    <n v="0.94"/>
    <n v="18.8"/>
    <s v="LIDENORTI S.A."/>
    <n v="1013565"/>
    <s v="ESPARZA ESPINOZA JIMMY ERNESTO"/>
    <x v="182"/>
  </r>
  <r>
    <n v="1002198239"/>
    <s v="UE01"/>
    <x v="5"/>
    <d v="1899-12-30T15:19:00"/>
    <x v="933"/>
    <s v="9000803204"/>
    <s v="013-020-00047744"/>
    <n v="2436.1"/>
    <n v="2731.37"/>
    <s v="ZPDF"/>
    <s v="70176578"/>
    <s v="0000390611"/>
    <n v="8002812396"/>
    <x v="701"/>
    <x v="4"/>
    <x v="4"/>
    <n v="360"/>
    <s v="BOL"/>
    <s v="103778"/>
    <x v="72"/>
    <s v="810570"/>
    <s v="OBRA LA TRONCAL SEVILLA"/>
    <x v="53"/>
    <s v="CENTRO"/>
    <x v="91"/>
    <s v="O-Sucumbios-Cascales"/>
    <n v="506"/>
    <x v="119"/>
    <x v="119"/>
    <s v="100014836"/>
    <s v="PERUGACHI PEDRO"/>
    <s v="ZEMU"/>
    <x v="166"/>
    <s v="2"/>
    <s v="Sin Pallet"/>
    <n v="0"/>
    <n v="0"/>
    <x v="0"/>
    <n v="27140"/>
    <n v="18030"/>
    <n v="9110"/>
    <n v="543.6"/>
    <m/>
    <x v="117"/>
    <n v="21"/>
    <s v="21"/>
    <n v="18"/>
    <x v="0"/>
    <n v="1.51"/>
    <n v="30.200000000000003"/>
    <s v="TRIMPESAS S.A."/>
    <n v="1014277"/>
    <s v="PERUGACHI PANAMA PEDRO CESAR"/>
    <x v="166"/>
  </r>
  <r>
    <n v="1002198234"/>
    <s v="UE01"/>
    <x v="5"/>
    <d v="1899-12-30T15:22:00"/>
    <x v="934"/>
    <s v="9000803338"/>
    <s v="012-022-00314827"/>
    <n v="2358"/>
    <n v="2643.8"/>
    <s v="ZPVN"/>
    <s v="40564207"/>
    <s v="0000390609"/>
    <n v="8002812390"/>
    <x v="702"/>
    <x v="3"/>
    <x v="3"/>
    <n v="360"/>
    <s v="BOL"/>
    <s v="104206"/>
    <x v="199"/>
    <s v="806189"/>
    <s v="BODEGA PRINCIPAL FERREMAR"/>
    <x v="79"/>
    <s v="BARRIO LOS ARENALES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27150"/>
    <n v="18020"/>
    <n v="9130"/>
    <n v="406.8"/>
    <m/>
    <x v="98"/>
    <n v="21"/>
    <s v="21"/>
    <n v="18"/>
    <x v="0"/>
    <n v="1.1300000000000001"/>
    <n v="22.6"/>
    <s v="SANJOPAS S.A."/>
    <n v="1013597"/>
    <s v="RUIZ RUIZ EDISON FRANKLIN"/>
    <x v="140"/>
  </r>
  <r>
    <n v="1002198178"/>
    <s v="UE01"/>
    <x v="5"/>
    <d v="1899-12-30T15:27:00"/>
    <x v="935"/>
    <s v="9000803341"/>
    <s v="012-022-00314828"/>
    <n v="2432.56"/>
    <n v="2727.4"/>
    <s v="ZPVN"/>
    <s v="40564218"/>
    <s v="0000390631"/>
    <n v="8002812312"/>
    <x v="703"/>
    <x v="6"/>
    <x v="6"/>
    <n v="360"/>
    <s v="BOL"/>
    <s v="103278"/>
    <x v="200"/>
    <s v="807053"/>
    <s v="OBRA JANET CADENA"/>
    <x v="1"/>
    <s v="AVENIDA SIENA Y ALBERTI"/>
    <x v="9"/>
    <s v="O-Pichincha-Cumbaya"/>
    <n v="113"/>
    <x v="106"/>
    <x v="106"/>
    <s v="100014932"/>
    <s v="CORREA MILTON"/>
    <s v="ZEMU"/>
    <x v="148"/>
    <s v="2"/>
    <s v="Sin Pallet"/>
    <n v="0"/>
    <n v="0"/>
    <x v="0"/>
    <n v="26950"/>
    <n v="18030"/>
    <n v="8920"/>
    <n v="165.6"/>
    <m/>
    <x v="104"/>
    <n v="21"/>
    <s v="21"/>
    <n v="18"/>
    <x v="0"/>
    <n v="0.45999999999999996"/>
    <n v="9.1999999999999993"/>
    <s v="LA ARMENIA S.A."/>
    <n v="1021623"/>
    <s v="VILLARREAL HIGUERA FERNANDO SALVADO"/>
    <x v="148"/>
  </r>
  <r>
    <n v="1002198211"/>
    <s v="UE01"/>
    <x v="5"/>
    <d v="1899-12-30T15:31:00"/>
    <x v="936"/>
    <s v="9000803342"/>
    <s v="012-022-00314829"/>
    <n v="2990.4"/>
    <n v="3352.86"/>
    <s v="ZPVN"/>
    <s v="40564188"/>
    <s v="0000390582"/>
    <n v="8002812357"/>
    <x v="704"/>
    <x v="3"/>
    <x v="3"/>
    <n v="480"/>
    <s v="BOL"/>
    <s v="101664"/>
    <x v="8"/>
    <s v="800657"/>
    <s v="FERRETERIA CHONE"/>
    <x v="21"/>
    <s v="FERRETERIA CHONE, AV. CESAR RUPERTI"/>
    <x v="30"/>
    <s v="O-Manabi-Bahiacaraquez"/>
    <n v="439"/>
    <x v="159"/>
    <x v="159"/>
    <s v="100015026"/>
    <s v="GUAMAN LUIS"/>
    <s v="ZEMT"/>
    <x v="240"/>
    <s v="2"/>
    <s v="Sin Pallet"/>
    <n v="0"/>
    <n v="0"/>
    <x v="0"/>
    <n v="39650"/>
    <n v="24050"/>
    <n v="15600"/>
    <n v="542.4"/>
    <m/>
    <x v="156"/>
    <n v="21"/>
    <s v="21"/>
    <n v="24"/>
    <x v="0"/>
    <n v="1.1299999999999999"/>
    <n v="22.599999999999998"/>
    <s v="TRAPSA C.A."/>
    <n v="1013279"/>
    <s v="TAPIA CAMPAÑA NESTOR HEMIRO"/>
    <x v="240"/>
  </r>
  <r>
    <n v="1002198288"/>
    <s v="UE01"/>
    <x v="5"/>
    <d v="1899-12-30T15:32:00"/>
    <x v="937"/>
    <s v="9000803343"/>
    <s v="012-022-00314830"/>
    <n v="2476.8000000000002"/>
    <n v="2777.01"/>
    <s v="ZPVN"/>
    <s v="40564270"/>
    <s v="0000390657"/>
    <n v="8002812455"/>
    <x v="705"/>
    <x v="4"/>
    <x v="4"/>
    <n v="360"/>
    <s v="BOL"/>
    <s v="103779"/>
    <x v="201"/>
    <s v="805476"/>
    <s v="BODEGA FERREORTEGA N2"/>
    <x v="1"/>
    <s v="Y DE LA ARMENIA VIA CALA CALI BCOS"/>
    <x v="132"/>
    <s v="O-Pichincha-Nanegalito"/>
    <n v="143"/>
    <x v="150"/>
    <x v="150"/>
    <s v="100019954"/>
    <s v="JACOME SANTIAGO"/>
    <s v="ZEMU"/>
    <x v="224"/>
    <s v="2"/>
    <s v="Sin Pallet"/>
    <n v="0"/>
    <n v="0"/>
    <x v="0"/>
    <n v="27070"/>
    <n v="18040"/>
    <n v="9030"/>
    <n v="226.8"/>
    <m/>
    <x v="147"/>
    <n v="21"/>
    <s v="21"/>
    <n v="18"/>
    <x v="0"/>
    <n v="0.63"/>
    <n v="12.600000000000001"/>
    <s v="SANJOPAS S.A."/>
    <n v="1022327"/>
    <s v="JACOME ECHEVERRIA JEFFERSON SANTIAG"/>
    <x v="224"/>
  </r>
  <r>
    <n v="1002198180"/>
    <s v="UE01"/>
    <x v="5"/>
    <d v="1899-12-30T15:35:00"/>
    <x v="938"/>
    <s v="9000803344"/>
    <s v="012-022-00314831"/>
    <n v="3312.14"/>
    <n v="3713.6"/>
    <s v="ZPVN"/>
    <s v="40564189"/>
    <s v="P000032316"/>
    <n v="8002812314"/>
    <x v="706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11"/>
    <x v="11"/>
    <s v="100014920"/>
    <s v="AMAGUAYA HECTOR"/>
    <s v="ZEMT"/>
    <x v="13"/>
    <s v="1"/>
    <s v="Con Pallet"/>
    <n v="0.05"/>
    <n v="24"/>
    <x v="0"/>
    <n v="40420"/>
    <n v="24080"/>
    <n v="16340"/>
    <n v="91.2"/>
    <m/>
    <x v="11"/>
    <n v="21"/>
    <s v="21"/>
    <n v="24"/>
    <x v="0"/>
    <n v="0.19"/>
    <n v="3.8000000000000003"/>
    <s v="TRAPSA C.A."/>
    <n v="1013273"/>
    <s v="YEPEZ DIAZ LEONEL MANUEL"/>
    <x v="13"/>
  </r>
  <r>
    <n v="1002198200"/>
    <s v="UE01"/>
    <x v="5"/>
    <d v="1899-12-30T15:36:00"/>
    <x v="939"/>
    <s v="9000803346"/>
    <s v="012-022-00314832"/>
    <n v="3024"/>
    <n v="3390.53"/>
    <s v="ZPVN"/>
    <s v="40564216"/>
    <s v="P000032323"/>
    <n v="8002812341"/>
    <x v="707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82"/>
    <x v="82"/>
    <s v="100018690"/>
    <s v="MORALES PATRICIO V."/>
    <s v="ZEMT"/>
    <x v="112"/>
    <s v="1"/>
    <s v="Con Pallet"/>
    <n v="0.05"/>
    <n v="24"/>
    <x v="0"/>
    <n v="40230"/>
    <n v="24040"/>
    <n v="16190"/>
    <n v="494.4"/>
    <m/>
    <x v="80"/>
    <n v="21"/>
    <s v="21"/>
    <n v="24"/>
    <x v="0"/>
    <n v="1.03"/>
    <n v="20.599999999999998"/>
    <s v="LA ARMENIA S.A."/>
    <n v="1021911"/>
    <s v="MORALES GORDILLO VICENTE PATRICIO"/>
    <x v="112"/>
  </r>
  <r>
    <n v="1002198280"/>
    <s v="UE01"/>
    <x v="5"/>
    <d v="1899-12-30T15:37:00"/>
    <x v="940"/>
    <s v="9000803347"/>
    <s v="012-022-00314833"/>
    <n v="4415.3999999999996"/>
    <n v="4950.58"/>
    <s v="ZPVN"/>
    <s v="40564239"/>
    <s v="P000032327"/>
    <n v="8002812443"/>
    <x v="70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40"/>
    <n v="33090"/>
    <n v="18350"/>
    <n v="382.8"/>
    <m/>
    <x v="139"/>
    <n v="21"/>
    <s v="21"/>
    <n v="33"/>
    <x v="0"/>
    <n v="0.58000000000000007"/>
    <n v="11.6"/>
    <s v="TRANSPORTE PROPIO"/>
    <n v="1013478"/>
    <s v="LANDAZURI CORDOVA IVAN OSWALDO"/>
    <x v="208"/>
  </r>
  <r>
    <n v="1002198321"/>
    <s v="UE01"/>
    <x v="5"/>
    <d v="1899-12-30T15:39:00"/>
    <x v="941"/>
    <s v="9000803349"/>
    <s v="012-022-00314835"/>
    <n v="271.60000000000002"/>
    <n v="304.52"/>
    <s v="ZPVN"/>
    <s v="40564273"/>
    <s v="0000390655"/>
    <n v="8002812488"/>
    <x v="709"/>
    <x v="3"/>
    <x v="3"/>
    <n v="40"/>
    <s v="BOL"/>
    <s v="102270"/>
    <x v="39"/>
    <s v="803356"/>
    <s v="BODEGA SIMON PLATA TORRES"/>
    <x v="22"/>
    <s v="OLMEDO 407 Y SAN JOSE OBRERO"/>
    <x v="32"/>
    <s v="O-Esmeraldas-Esmeraldas"/>
    <m/>
    <x v="71"/>
    <x v="71"/>
    <s v="100014863"/>
    <s v="MORAN MAURICIO"/>
    <s v="ZEMT"/>
    <x v="91"/>
    <s v="2"/>
    <s v="Sin Pallet"/>
    <n v="0"/>
    <n v="0"/>
    <x v="0"/>
    <n v="9615"/>
    <n v="2000"/>
    <n v="7615"/>
    <n v="42.4"/>
    <m/>
    <x v="69"/>
    <n v="21"/>
    <s v="21"/>
    <n v="2"/>
    <x v="0"/>
    <n v="1.06"/>
    <n v="21.2"/>
    <s v="LA ARMENIA S.A."/>
    <n v="1013556"/>
    <s v="RAMIREZ BAEZ FIDEL RAMIRO"/>
    <x v="91"/>
  </r>
  <r>
    <n v="1002198321"/>
    <s v="UE01"/>
    <x v="5"/>
    <d v="1899-12-30T15:39:00"/>
    <x v="942"/>
    <s v="9000803348"/>
    <s v="012-022-00314834"/>
    <n v="3110.8"/>
    <n v="3487.85"/>
    <s v="ZPVN"/>
    <s v="40564274"/>
    <s v="0000390654"/>
    <n v="8002812489"/>
    <x v="709"/>
    <x v="4"/>
    <x v="4"/>
    <n v="440"/>
    <s v="BOL"/>
    <s v="102270"/>
    <x v="39"/>
    <s v="803357"/>
    <s v="BODEGA 2 CALDERON"/>
    <x v="22"/>
    <s v="CALDERON Y PEDRO VICENTE MALDONADO"/>
    <x v="32"/>
    <s v="O-Esmeraldas-Esmeraldas"/>
    <n v="388"/>
    <x v="71"/>
    <x v="71"/>
    <s v="100014863"/>
    <s v="MORAN MAURICIO"/>
    <s v="ZEMT"/>
    <x v="91"/>
    <s v="2"/>
    <s v="Sin Pallet"/>
    <n v="0"/>
    <n v="0"/>
    <x v="0"/>
    <n v="29615"/>
    <n v="22000"/>
    <n v="7615"/>
    <n v="466.4"/>
    <m/>
    <x v="69"/>
    <n v="21"/>
    <s v="21"/>
    <n v="22"/>
    <x v="0"/>
    <n v="1.06"/>
    <n v="21.2"/>
    <s v="LA ARMENIA S.A."/>
    <n v="1013556"/>
    <s v="RAMIREZ BAEZ FIDEL RAMIRO"/>
    <x v="91"/>
  </r>
  <r>
    <n v="1002198277"/>
    <s v="UE01"/>
    <x v="5"/>
    <d v="1899-12-30T15:42:00"/>
    <x v="943"/>
    <s v="9000803352"/>
    <s v="012-022-00314836"/>
    <n v="3024"/>
    <n v="3390.53"/>
    <s v="ZPVN"/>
    <s v="40564217"/>
    <s v="P000032324"/>
    <n v="8002812440"/>
    <x v="710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114"/>
    <x v="114"/>
    <s v="100014846"/>
    <s v="SANCHEZ EDUARDO"/>
    <s v="ZEMT"/>
    <x v="159"/>
    <s v="1"/>
    <s v="Con Pallet"/>
    <n v="0.05"/>
    <n v="24"/>
    <x v="0"/>
    <n v="39580"/>
    <n v="24070"/>
    <n v="15510"/>
    <n v="494.4"/>
    <m/>
    <x v="112"/>
    <n v="21"/>
    <s v="21"/>
    <n v="24"/>
    <x v="0"/>
    <n v="1.03"/>
    <n v="20.599999999999998"/>
    <s v="LIDENORTI S.A."/>
    <n v="1014106"/>
    <s v="SANCHEZ PILA FRANKLIN EDUARDO"/>
    <x v="159"/>
  </r>
  <r>
    <n v="1002198240"/>
    <s v="UE01"/>
    <x v="5"/>
    <d v="1899-12-30T15:48:00"/>
    <x v="944"/>
    <s v="9000803354"/>
    <s v="012-022-00314837"/>
    <n v="3235.2"/>
    <n v="3627.32"/>
    <s v="ZPVN"/>
    <s v="40564282"/>
    <s v="P000032330"/>
    <n v="8002812397"/>
    <x v="711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72"/>
    <x v="72"/>
    <s v="100016005"/>
    <s v="POZO EDGAR"/>
    <s v="ZEMT"/>
    <x v="179"/>
    <s v="1"/>
    <s v="Con Pallet"/>
    <n v="0.05"/>
    <n v="24"/>
    <x v="0"/>
    <n v="40290"/>
    <n v="24060"/>
    <n v="16230"/>
    <n v="206.4"/>
    <m/>
    <x v="70"/>
    <n v="21"/>
    <s v="21"/>
    <n v="24"/>
    <x v="0"/>
    <n v="0.43"/>
    <n v="8.6"/>
    <s v="LIDENORTI S.A."/>
    <n v="1013538"/>
    <s v="ROSERO TAFUR JOSE STALIN"/>
    <x v="179"/>
  </r>
  <r>
    <n v="1002198308"/>
    <s v="UE01"/>
    <x v="5"/>
    <d v="1899-12-30T15:50:00"/>
    <x v="945"/>
    <s v="9000803356"/>
    <s v="012-022-00314838"/>
    <n v="4297.16"/>
    <n v="4818"/>
    <s v="ZPVN"/>
    <s v="40564307"/>
    <s v="0000390703"/>
    <n v="8002812480"/>
    <x v="712"/>
    <x v="7"/>
    <x v="7"/>
    <n v="660"/>
    <s v="BOL"/>
    <s v="101504"/>
    <x v="120"/>
    <s v="807545"/>
    <s v="OBRA JEAL CONSTRUCCIONES"/>
    <x v="27"/>
    <s v="SECTOR LAS VIÑAS PASO LATERAL"/>
    <x v="41"/>
    <s v="O-Tungurahua-Ambato"/>
    <n v="250"/>
    <x v="51"/>
    <x v="51"/>
    <s v="100014928"/>
    <s v="INLAGO RODRIGO"/>
    <s v="ZETT"/>
    <x v="66"/>
    <s v="2"/>
    <s v="Sin Pallet"/>
    <n v="0"/>
    <n v="0"/>
    <x v="0"/>
    <n v="50490"/>
    <n v="33080"/>
    <n v="17410"/>
    <n v="594"/>
    <m/>
    <x v="49"/>
    <n v="21"/>
    <s v="21"/>
    <n v="33"/>
    <x v="0"/>
    <n v="0.9"/>
    <n v="18"/>
    <s v="TRANSCARLONISA"/>
    <n v="1014153"/>
    <s v="INLAGO ANDRANGO LUIS RODRIGO"/>
    <x v="66"/>
  </r>
  <r>
    <n v="1002198350"/>
    <s v="UE01"/>
    <x v="5"/>
    <d v="1899-12-30T16:01:00"/>
    <x v="946"/>
    <s v=""/>
    <s v=""/>
    <n v="0"/>
    <n v="0"/>
    <s v="ZPRC"/>
    <s v="2500107966"/>
    <s v="P000032343"/>
    <n v="8002812521"/>
    <x v="713"/>
    <x v="2"/>
    <x v="2"/>
    <n v="30.9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070"/>
    <n v="30980"/>
    <n v="19090"/>
    <n v="787.2"/>
    <m/>
    <x v="28"/>
    <n v="21"/>
    <s v="21"/>
    <n v="30.98"/>
    <x v="0"/>
    <n v="25.40994189799871"/>
    <n v="25.40994189799871"/>
    <s v="TRANSALMEIDA"/>
    <n v="1013966"/>
    <s v="ALMEIDA CHICAIZA MIGUEL ANGEL"/>
    <x v="92"/>
  </r>
  <r>
    <n v="1002198292"/>
    <s v="UE01"/>
    <x v="5"/>
    <d v="1899-12-30T16:03:00"/>
    <x v="947"/>
    <s v="9000803364"/>
    <s v="012-022-00314839"/>
    <n v="3259.2"/>
    <n v="3654.23"/>
    <s v="ZPVN"/>
    <s v="40564304"/>
    <s v="P000032336"/>
    <n v="8002812458"/>
    <x v="714"/>
    <x v="6"/>
    <x v="6"/>
    <n v="480"/>
    <s v="BOL"/>
    <s v="101779"/>
    <x v="85"/>
    <s v="802071"/>
    <s v="BODEGA SORIA"/>
    <x v="1"/>
    <s v="INTEROCEANICA LOTE 7"/>
    <x v="61"/>
    <s v="O-Pichincha-Puembo"/>
    <n v="110"/>
    <x v="127"/>
    <x v="127"/>
    <s v="100018006"/>
    <s v="HERRERA EDUARDO"/>
    <s v="ZEMT"/>
    <x v="181"/>
    <s v="1"/>
    <s v="Con Pallet"/>
    <n v="0.05"/>
    <n v="24"/>
    <x v="0"/>
    <n v="37200"/>
    <n v="24070"/>
    <n v="13130"/>
    <n v="206.4"/>
    <m/>
    <x v="125"/>
    <n v="21"/>
    <s v="21"/>
    <n v="24"/>
    <x v="0"/>
    <n v="0.43"/>
    <n v="8.6"/>
    <s v="ALQUINGA &amp; ALQUINGA"/>
    <n v="1021688"/>
    <s v="CADENA CIFUENTES IVON SILVANA"/>
    <x v="181"/>
  </r>
  <r>
    <n v="1002198356"/>
    <s v="UE01"/>
    <x v="5"/>
    <d v="1899-12-30T16:08:00"/>
    <x v="948"/>
    <s v="9000803367"/>
    <s v="012-022-00314840"/>
    <n v="2257.1999999999998"/>
    <n v="2530.7800000000002"/>
    <s v="ZPVN"/>
    <s v="40564300"/>
    <s v="0000390681"/>
    <n v="8002812528"/>
    <x v="715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63"/>
    <x v="63"/>
    <s v="10005910"/>
    <s v="URBANO MOQUINCHE WALTER ARMANDO"/>
    <s v="ZEMU"/>
    <x v="79"/>
    <s v="2"/>
    <s v="Sin Pallet"/>
    <n v="0"/>
    <n v="0"/>
    <x v="0"/>
    <n v="26780"/>
    <n v="18040"/>
    <n v="8740"/>
    <n v="262.8"/>
    <m/>
    <x v="61"/>
    <n v="21"/>
    <s v="21"/>
    <n v="18"/>
    <x v="0"/>
    <n v="0.73"/>
    <n v="14.600000000000001"/>
    <s v="RUTAS COTACACHENSES"/>
    <n v="10005834"/>
    <s v="RUIZ CHECA JOSE JAVIER"/>
    <x v="79"/>
  </r>
  <r>
    <n v="1002198260"/>
    <s v="UE01"/>
    <x v="5"/>
    <d v="1899-12-30T16:11:00"/>
    <x v="949"/>
    <s v="9000803368"/>
    <s v="012-022-00314841"/>
    <n v="4534.2"/>
    <n v="5083.7700000000004"/>
    <s v="ZPVN"/>
    <s v="40564296"/>
    <s v="0000390674"/>
    <n v="8002812420"/>
    <x v="716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143"/>
    <x v="143"/>
    <s v="100020688"/>
    <s v="RIVERA JENRRI"/>
    <s v="ZETT"/>
    <x v="210"/>
    <s v="2"/>
    <s v="Sin Pallet"/>
    <n v="0"/>
    <n v="0"/>
    <x v="0"/>
    <n v="50600"/>
    <n v="33030"/>
    <n v="17570"/>
    <n v="620.4"/>
    <m/>
    <x v="140"/>
    <n v="21"/>
    <s v="21"/>
    <n v="33"/>
    <x v="0"/>
    <n v="0.94"/>
    <n v="18.8"/>
    <s v="LIDENORTI S.A."/>
    <n v="1013759"/>
    <s v="DURAN VALENCIA CARLOS EFREN"/>
    <x v="210"/>
  </r>
  <r>
    <n v="1002198344"/>
    <s v="UE01"/>
    <x v="5"/>
    <d v="1899-12-30T16:19:00"/>
    <x v="950"/>
    <s v="9000803372"/>
    <s v="012-022-00314842"/>
    <n v="3345.6"/>
    <n v="3751.11"/>
    <s v="ZPVN"/>
    <s v="40564158"/>
    <s v="P000032308"/>
    <n v="8002812516"/>
    <x v="717"/>
    <x v="7"/>
    <x v="7"/>
    <n v="480"/>
    <s v="BOL"/>
    <s v="101541"/>
    <x v="80"/>
    <s v="806608"/>
    <s v="FERRETERIA PABLO ARENAS"/>
    <x v="70"/>
    <s v="VICTOR MANUEL C Y MADRE TERESA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840"/>
    <n v="24100"/>
    <n v="12740"/>
    <n v="129.6"/>
    <m/>
    <x v="89"/>
    <n v="21"/>
    <s v="21"/>
    <n v="24"/>
    <x v="0"/>
    <n v="0.26999999999999996"/>
    <n v="5.3999999999999995"/>
    <s v="TRANSPORTE PROPIO"/>
    <n v="1012808"/>
    <s v="ALVAREZ GONZAGA LASTEÑA MARIANA"/>
    <x v="124"/>
  </r>
  <r>
    <n v="1002198207"/>
    <s v="UE01"/>
    <x v="5"/>
    <d v="1899-12-30T16:20:00"/>
    <x v="951"/>
    <s v="9000803373"/>
    <s v="012-022-00314843"/>
    <n v="2401.1999999999998"/>
    <n v="2692.24"/>
    <s v="ZPVN"/>
    <s v="40564197"/>
    <s v="0000390594"/>
    <n v="8002812349"/>
    <x v="718"/>
    <x v="7"/>
    <x v="7"/>
    <n v="360"/>
    <s v="BOL"/>
    <s v="101501"/>
    <x v="203"/>
    <s v="802010"/>
    <s v="CONSTRUSUR BODEGA"/>
    <x v="27"/>
    <s v="VIA A RIOBAMBA KM 8 1/2 S/N DESVIO"/>
    <x v="41"/>
    <s v="O-Tungurahua-Ambato"/>
    <n v="250"/>
    <x v="40"/>
    <x v="40"/>
    <s v="100014832"/>
    <s v="PIEDRA JESUS"/>
    <s v="ZEMU"/>
    <x v="49"/>
    <s v="2"/>
    <s v="Sin Pallet"/>
    <n v="0"/>
    <n v="0"/>
    <x v="0"/>
    <n v="27210"/>
    <n v="18090"/>
    <n v="9120"/>
    <n v="324"/>
    <m/>
    <x v="38"/>
    <n v="21"/>
    <s v="21"/>
    <n v="18"/>
    <x v="0"/>
    <n v="0.9"/>
    <n v="18"/>
    <s v="LIDENORTI S.A."/>
    <n v="1013181"/>
    <s v="REASCOS GUZMAN HARVEY ESTANISLAO"/>
    <x v="49"/>
  </r>
  <r>
    <n v="1002198294"/>
    <s v="UE01"/>
    <x v="5"/>
    <d v="1899-12-30T16:24:00"/>
    <x v="952"/>
    <s v="9000803374"/>
    <s v="012-022-00314844"/>
    <n v="3144"/>
    <n v="3525.07"/>
    <s v="ZPVN"/>
    <s v="40564266"/>
    <s v="0000390649"/>
    <n v="8002812461"/>
    <x v="719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110"/>
    <x v="110"/>
    <s v="100014838"/>
    <s v="INLAGO MAX"/>
    <s v="ZEMT"/>
    <x v="153"/>
    <s v="1"/>
    <s v="Con Pallet"/>
    <n v="0.05"/>
    <n v="24"/>
    <x v="0"/>
    <n v="39920"/>
    <n v="24050"/>
    <n v="15870"/>
    <n v="542.4"/>
    <m/>
    <x v="108"/>
    <n v="21"/>
    <s v="21"/>
    <n v="24"/>
    <x v="0"/>
    <n v="1.1299999999999999"/>
    <n v="22.599999999999998"/>
    <s v="LIDENORTI S.A."/>
    <n v="1013860"/>
    <s v="BEDON AYALA SIXTO LEONIDAS"/>
    <x v="153"/>
  </r>
  <r>
    <n v="1002198338"/>
    <s v="UE01"/>
    <x v="5"/>
    <d v="1899-12-30T16:25:00"/>
    <x v="953"/>
    <s v="9000803376"/>
    <s v="012-022-00314846"/>
    <n v="2276"/>
    <n v="2551.87"/>
    <s v="ZPVN"/>
    <s v="40564155"/>
    <s v="0000390532"/>
    <n v="8002812510"/>
    <x v="720"/>
    <x v="5"/>
    <x v="5"/>
    <n v="400"/>
    <s v="BOL"/>
    <s v="101664"/>
    <x v="8"/>
    <s v="800741"/>
    <s v="FREVIUNO"/>
    <x v="27"/>
    <s v="FREVIUNO A. NEUMANE Y R. UQUILLAS"/>
    <x v="41"/>
    <s v="O-Tungurahua-Ambato"/>
    <m/>
    <x v="57"/>
    <x v="57"/>
    <s v="100015041"/>
    <s v="FUENTES TEMISTOCLES"/>
    <s v="ZETT"/>
    <x v="85"/>
    <s v="2"/>
    <s v="Sin Pallet"/>
    <n v="0"/>
    <n v="0"/>
    <x v="0"/>
    <n v="29113.788"/>
    <n v="20078.788"/>
    <n v="9035"/>
    <n v="360"/>
    <m/>
    <x v="55"/>
    <n v="21"/>
    <s v="21"/>
    <n v="20"/>
    <x v="0"/>
    <n v="0.9"/>
    <n v="18"/>
    <s v="TRANSPORTE PROPIO"/>
    <n v="1013244"/>
    <s v="FREVITRANSPORT CIA. LTDA."/>
    <x v="85"/>
  </r>
  <r>
    <n v="1002198338"/>
    <s v="UE01"/>
    <x v="5"/>
    <d v="1899-12-30T16:25:00"/>
    <x v="954"/>
    <s v="9000803375"/>
    <s v="012-022-00314845"/>
    <n v="1612"/>
    <n v="1807.38"/>
    <s v="ZPVN"/>
    <s v="40564160"/>
    <s v="0000390543"/>
    <n v="8002812511"/>
    <x v="720"/>
    <x v="6"/>
    <x v="6"/>
    <n v="260"/>
    <s v="BOL"/>
    <s v="101664"/>
    <x v="8"/>
    <s v="800652"/>
    <s v="JOSE FREIRE"/>
    <x v="27"/>
    <s v="JOSE FREIRE CERCA PLAZA PACHAN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22086.212"/>
    <n v="13051.212"/>
    <n v="9035"/>
    <n v="234"/>
    <m/>
    <x v="55"/>
    <n v="21"/>
    <s v="21"/>
    <n v="13"/>
    <x v="0"/>
    <n v="0.9"/>
    <n v="18"/>
    <s v="TRANSPORTE PROPIO"/>
    <n v="1013244"/>
    <s v="FREVITRANSPORT CIA. LTDA."/>
    <x v="85"/>
  </r>
  <r>
    <n v="1002198295"/>
    <s v="UE01"/>
    <x v="5"/>
    <d v="1899-12-30T16:27:00"/>
    <x v="955"/>
    <s v="9000803378"/>
    <s v="012-022-00314848"/>
    <n v="528"/>
    <n v="592"/>
    <s v="ZPVN"/>
    <s v="40564299"/>
    <s v="0000390676"/>
    <n v="8002812464"/>
    <x v="721"/>
    <x v="3"/>
    <x v="3"/>
    <n v="80"/>
    <s v="BOL"/>
    <s v="10000439"/>
    <x v="204"/>
    <s v="807008"/>
    <s v="FERRETERIA JADIFER"/>
    <x v="80"/>
    <s v="CALLE PRINCIPAL Y CALLE M"/>
    <x v="134"/>
    <s v="O-Pichincha-La Sexta"/>
    <m/>
    <x v="106"/>
    <x v="106"/>
    <s v="100019455"/>
    <s v="ORDONEZ ISAIAS"/>
    <s v="ZEMU"/>
    <x v="169"/>
    <s v="2"/>
    <s v="Sin Pallet"/>
    <n v="0"/>
    <n v="0"/>
    <x v="0"/>
    <n v="8535.5560000000005"/>
    <n v="4015.556"/>
    <n v="4520"/>
    <n v="69.599999999999994"/>
    <m/>
    <x v="104"/>
    <n v="21"/>
    <s v="21"/>
    <n v="4"/>
    <x v="0"/>
    <n v="0.86999999999999988"/>
    <n v="17.399999999999999"/>
    <s v="LA ARMENIA S.A."/>
    <n v="1021623"/>
    <s v="VILLARREAL HIGUERA FERNANDO SALVADO"/>
    <x v="169"/>
  </r>
  <r>
    <n v="1002198295"/>
    <s v="UE01"/>
    <x v="5"/>
    <d v="1899-12-30T16:27:00"/>
    <x v="956"/>
    <s v="9000803377"/>
    <s v="012-022-00314847"/>
    <n v="1923.6"/>
    <n v="2156.75"/>
    <s v="ZPVN"/>
    <s v="40564299"/>
    <s v="0000390675"/>
    <n v="8002812463"/>
    <x v="721"/>
    <x v="4"/>
    <x v="4"/>
    <n v="280"/>
    <s v="BOL"/>
    <s v="10000439"/>
    <x v="204"/>
    <s v="807008"/>
    <s v="FERRETERIA JADIFER"/>
    <x v="80"/>
    <s v="CALLE PRINCIPAL Y CALLE M"/>
    <x v="134"/>
    <s v="O-Pichincha-La Sexta"/>
    <n v="256"/>
    <x v="106"/>
    <x v="106"/>
    <s v="100019455"/>
    <s v="ORDONEZ ISAIAS"/>
    <s v="ZEMU"/>
    <x v="169"/>
    <s v="2"/>
    <s v="Sin Pallet"/>
    <n v="0"/>
    <n v="0"/>
    <x v="0"/>
    <n v="18574.444"/>
    <n v="14054.444"/>
    <n v="4520"/>
    <n v="243.6"/>
    <m/>
    <x v="104"/>
    <n v="21"/>
    <s v="21"/>
    <n v="14"/>
    <x v="0"/>
    <n v="0.87"/>
    <n v="17.399999999999999"/>
    <s v="LA ARMENIA S.A."/>
    <n v="1021623"/>
    <s v="VILLARREAL HIGUERA FERNANDO SALVADO"/>
    <x v="169"/>
  </r>
  <r>
    <n v="1002198301"/>
    <s v="UE01"/>
    <x v="5"/>
    <d v="1899-12-30T16:29:00"/>
    <x v="957"/>
    <s v="9000803379"/>
    <s v="012-022-00314849"/>
    <n v="2426.4"/>
    <n v="2720.5"/>
    <s v="ZPVN"/>
    <s v="40564280"/>
    <s v="P000032329"/>
    <n v="8002812472"/>
    <x v="722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9"/>
    <x v="39"/>
    <s v="100014979"/>
    <s v="REALPE RICARDO"/>
    <s v="ZEMU"/>
    <x v="156"/>
    <s v="1"/>
    <s v="Con Pallet"/>
    <n v="0.05"/>
    <n v="18"/>
    <x v="0"/>
    <n v="27390"/>
    <n v="18020"/>
    <n v="9370"/>
    <n v="165.6"/>
    <m/>
    <x v="37"/>
    <n v="21"/>
    <s v="21"/>
    <n v="18"/>
    <x v="0"/>
    <n v="0.45999999999999996"/>
    <n v="9.1999999999999993"/>
    <s v="TRANSPIONER S.A."/>
    <n v="1014100"/>
    <s v="SIGUENZA PARRA FROILAN ALEJANDRO"/>
    <x v="156"/>
  </r>
  <r>
    <n v="1002198263"/>
    <s v="UE01"/>
    <x v="5"/>
    <d v="1899-12-30T16:34:00"/>
    <x v="958"/>
    <s v="9000803401"/>
    <s v="012-022-00314851"/>
    <n v="2660"/>
    <n v="2982.41"/>
    <s v="ZPVN"/>
    <s v="40564203"/>
    <s v="0000390618"/>
    <n v="8002812424"/>
    <x v="723"/>
    <x v="7"/>
    <x v="7"/>
    <n v="400"/>
    <s v="BOL"/>
    <s v="101664"/>
    <x v="8"/>
    <s v="805153"/>
    <s v="MEGAHIERRO 1 CRISTOBAL DE TROYA"/>
    <x v="9"/>
    <s v="AV CRISTOBAL DE TROYA"/>
    <x v="11"/>
    <s v="O-Imbabura-Ibarra"/>
    <m/>
    <x v="99"/>
    <x v="99"/>
    <s v="100014996"/>
    <s v="GRANDA GERARDO"/>
    <s v="ZETT"/>
    <x v="139"/>
    <s v="1"/>
    <s v="Con Pallet"/>
    <n v="0.05"/>
    <n v="20"/>
    <x v="0"/>
    <n v="29130"/>
    <n v="20050"/>
    <n v="9080"/>
    <n v="76"/>
    <m/>
    <x v="97"/>
    <n v="21"/>
    <s v="21"/>
    <n v="20"/>
    <x v="0"/>
    <n v="0.19"/>
    <n v="3.8"/>
    <s v="TRANSLOBOL S.A."/>
    <n v="1014016"/>
    <s v="CARRILLO VARGAS MARIO ALFREDO"/>
    <x v="139"/>
  </r>
  <r>
    <n v="1002198263"/>
    <s v="UE01"/>
    <x v="5"/>
    <d v="1899-12-30T16:34:00"/>
    <x v="959"/>
    <s v="9000803400"/>
    <s v="012-022-00314850"/>
    <n v="1579.2"/>
    <n v="1770.61"/>
    <s v="ZPVN"/>
    <s v="40564203"/>
    <s v="0000390619"/>
    <n v="8002812425"/>
    <x v="723"/>
    <x v="6"/>
    <x v="6"/>
    <n v="240"/>
    <s v="BOL"/>
    <s v="101664"/>
    <x v="8"/>
    <s v="805153"/>
    <s v="MEGAHIERRO 1 CRISTOBAL DE TROYA"/>
    <x v="9"/>
    <s v="AV CRISTOBAL DE TROYA"/>
    <x v="11"/>
    <s v="O-Imbabura-Ibarra"/>
    <n v="30"/>
    <x v="99"/>
    <x v="99"/>
    <s v="100014996"/>
    <s v="GRANDA GERARDO"/>
    <s v="ZETT"/>
    <x v="139"/>
    <s v="1"/>
    <s v="Con Pallet"/>
    <n v="0.05"/>
    <n v="12"/>
    <x v="0"/>
    <n v="21110"/>
    <n v="12030"/>
    <n v="9080"/>
    <n v="45.6"/>
    <m/>
    <x v="97"/>
    <n v="21"/>
    <s v="21"/>
    <n v="12"/>
    <x v="0"/>
    <n v="0.19"/>
    <n v="3.8000000000000003"/>
    <s v="TRANSLOBOL S.A."/>
    <n v="1014016"/>
    <s v="CARRILLO VARGAS MARIO ALFREDO"/>
    <x v="139"/>
  </r>
  <r>
    <n v="1002198347"/>
    <s v="UE01"/>
    <x v="5"/>
    <d v="1899-12-30T16:36:00"/>
    <x v="960"/>
    <s v="9000803402"/>
    <s v="012-022-00314852"/>
    <n v="4362.6000000000004"/>
    <n v="4891.37"/>
    <s v="ZPVN"/>
    <s v="40564313"/>
    <s v="0000390713"/>
    <n v="8002812519"/>
    <x v="724"/>
    <x v="4"/>
    <x v="4"/>
    <n v="660"/>
    <s v="BOL"/>
    <s v="101669"/>
    <x v="155"/>
    <s v="809659"/>
    <s v="CASA PARA TODOS LA TRONCAL"/>
    <x v="81"/>
    <s v="BENIGNO CRESPO"/>
    <x v="135"/>
    <s v="O-Cañar-Latroncal"/>
    <n v="473"/>
    <x v="80"/>
    <x v="80"/>
    <s v="10007049"/>
    <s v="ANTAMBA PACHITO IMMY ANTHONY"/>
    <s v="ZETT"/>
    <x v="133"/>
    <s v="2"/>
    <s v="Sin Pallet"/>
    <n v="0"/>
    <n v="0"/>
    <x v="0"/>
    <n v="51390"/>
    <n v="33100"/>
    <n v="18290"/>
    <n v="904.2"/>
    <m/>
    <x v="78"/>
    <n v="21"/>
    <s v="21"/>
    <n v="33"/>
    <x v="0"/>
    <n v="1.37"/>
    <n v="27.400000000000002"/>
    <s v="CASTROHERMANOS S.A"/>
    <n v="1013576"/>
    <s v="CASTRO SALGADO LUCIO OSWALDO"/>
    <x v="133"/>
  </r>
  <r>
    <n v="1002198383"/>
    <s v="UE01"/>
    <x v="5"/>
    <d v="1899-12-30T16:40:00"/>
    <x v="961"/>
    <s v="9000803403"/>
    <s v="012-022-00314853"/>
    <n v="4428.6000000000004"/>
    <n v="4965.37"/>
    <s v="ZPVN"/>
    <s v="40564208"/>
    <s v="0000390617"/>
    <n v="8002812560"/>
    <x v="725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75"/>
    <x v="75"/>
    <s v="100016024"/>
    <s v="LATACUMBA ANDRES"/>
    <s v="ZETT"/>
    <x v="230"/>
    <s v="2"/>
    <s v="Sin Pallet"/>
    <n v="0"/>
    <n v="0"/>
    <x v="0"/>
    <n v="49920"/>
    <n v="33050"/>
    <n v="16870"/>
    <n v="1432.2"/>
    <m/>
    <x v="73"/>
    <n v="21"/>
    <s v="21"/>
    <n v="33"/>
    <x v="0"/>
    <n v="2.17"/>
    <n v="43.4"/>
    <s v="J.V. TRANSPREMIUN CIA.LTDA"/>
    <n v="1013906"/>
    <s v="VALLEJOS VILLEGAS SAUL EDUARDO"/>
    <x v="230"/>
  </r>
  <r>
    <n v="1002198365"/>
    <s v="UE01"/>
    <x v="5"/>
    <d v="1899-12-30T16:44:00"/>
    <x v="962"/>
    <s v="9000803331"/>
    <s v="013-020-00047745"/>
    <n v="3235.2"/>
    <n v="3627.32"/>
    <s v="ZPDF"/>
    <s v="70176616"/>
    <s v="0000390724"/>
    <n v="8002812539"/>
    <x v="726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62"/>
    <x v="62"/>
    <s v="100014851"/>
    <s v="MEDIAVILLA LUIS"/>
    <s v="ZEMT"/>
    <x v="78"/>
    <s v="1"/>
    <s v="Con Pallet"/>
    <n v="0.05"/>
    <n v="24"/>
    <x v="0"/>
    <n v="40140"/>
    <n v="24030"/>
    <n v="16110"/>
    <n v="465.6"/>
    <m/>
    <x v="60"/>
    <n v="21"/>
    <s v="21"/>
    <n v="24"/>
    <x v="0"/>
    <n v="0.97000000000000008"/>
    <n v="19.400000000000002"/>
    <s v="SANJOPAS S.A."/>
    <n v="1013493"/>
    <s v="MEDIAVILLA PERUGACHI LUIS ALFONSO"/>
    <x v="78"/>
  </r>
  <r>
    <n v="1002198371"/>
    <s v="UE01"/>
    <x v="5"/>
    <d v="1899-12-30T16:48:00"/>
    <x v="963"/>
    <s v=""/>
    <s v=""/>
    <n v="0"/>
    <n v="0"/>
    <s v="ZPRC"/>
    <s v="2500107963"/>
    <s v="P000032340"/>
    <n v="8002812546"/>
    <x v="727"/>
    <x v="7"/>
    <x v="7"/>
    <n v="40"/>
    <s v="BOL"/>
    <s v="101612"/>
    <x v="61"/>
    <s v="801959"/>
    <s v="BODEGA PROPIA QUEZADA"/>
    <x v="1"/>
    <s v="FRANCISCO DE ALBORNOZ N8-149 Y LEON"/>
    <x v="26"/>
    <s v="O-Pichincha-Carapungo"/>
    <m/>
    <x v="76"/>
    <x v="76"/>
    <s v="100015030"/>
    <s v="CASTRO MARCO"/>
    <s v="ZETT"/>
    <x v="195"/>
    <s v="1"/>
    <s v="Con Pallet"/>
    <n v="0.05"/>
    <n v="2"/>
    <x v="0"/>
    <n v="8186.4579999999996"/>
    <n v="2003.125"/>
    <n v="6183.3329999999996"/>
    <n v="17.600000000000001"/>
    <m/>
    <x v="74"/>
    <n v="21"/>
    <s v="21"/>
    <n v="2"/>
    <x v="0"/>
    <n v="0.44000000000000006"/>
    <n v="8.8000000000000007"/>
    <s v="LIDENORTI S.A."/>
    <n v="1013592"/>
    <s v="VALENCIA BENAVIDES GLADYS RUBY"/>
    <x v="195"/>
  </r>
  <r>
    <n v="1002198371"/>
    <s v="UE01"/>
    <x v="5"/>
    <d v="1899-12-30T16:48:00"/>
    <x v="964"/>
    <s v=""/>
    <s v=""/>
    <n v="0"/>
    <n v="0"/>
    <s v="ZPRC"/>
    <s v="2500107964"/>
    <s v="P000032341"/>
    <n v="8002812547"/>
    <x v="727"/>
    <x v="5"/>
    <x v="5"/>
    <n v="120"/>
    <s v="BOL"/>
    <s v="101612"/>
    <x v="61"/>
    <s v="801959"/>
    <s v="BODEGA PROPIA QUEZADA"/>
    <x v="1"/>
    <s v="FRANCISCO DE ALBORNOZ N8-149 Y LEON"/>
    <x v="26"/>
    <s v="O-Pichincha-Carapungo"/>
    <m/>
    <x v="76"/>
    <x v="76"/>
    <s v="100015030"/>
    <s v="CASTRO MARCO"/>
    <s v="ZETT"/>
    <x v="195"/>
    <s v="1"/>
    <s v="Con Pallet"/>
    <n v="0.05"/>
    <n v="6"/>
    <x v="0"/>
    <n v="12192.708000000001"/>
    <n v="6009.375"/>
    <n v="6183.3329999999996"/>
    <n v="52.8"/>
    <m/>
    <x v="74"/>
    <n v="21"/>
    <s v="21"/>
    <n v="6"/>
    <x v="0"/>
    <n v="0.44"/>
    <n v="8.7999999999999989"/>
    <s v="LIDENORTI S.A."/>
    <n v="1013592"/>
    <s v="VALENCIA BENAVIDES GLADYS RUBY"/>
    <x v="195"/>
  </r>
  <r>
    <n v="1002198371"/>
    <s v="UE01"/>
    <x v="5"/>
    <d v="1899-12-30T16:48:00"/>
    <x v="965"/>
    <s v=""/>
    <s v=""/>
    <n v="0"/>
    <n v="0"/>
    <s v="ZPRC"/>
    <s v="2500107965"/>
    <s v="P000032342"/>
    <n v="8002812545"/>
    <x v="727"/>
    <x v="6"/>
    <x v="6"/>
    <n v="480"/>
    <s v="BOL"/>
    <s v="101612"/>
    <x v="61"/>
    <s v="801959"/>
    <s v="BODEGA PROPIA QUEZADA"/>
    <x v="1"/>
    <s v="FRANCISCO DE ALBORNOZ N8-149 Y LEON"/>
    <x v="26"/>
    <s v="O-Pichincha-Carapungo"/>
    <n v="89"/>
    <x v="76"/>
    <x v="76"/>
    <s v="100015030"/>
    <s v="CASTRO MARCO"/>
    <s v="ZETT"/>
    <x v="195"/>
    <s v="1"/>
    <s v="Con Pallet"/>
    <n v="0.05"/>
    <n v="24"/>
    <x v="0"/>
    <n v="30220.832999999999"/>
    <n v="24037.5"/>
    <n v="6183.3329999999996"/>
    <n v="211.2"/>
    <m/>
    <x v="74"/>
    <n v="21"/>
    <s v="21"/>
    <n v="24"/>
    <x v="0"/>
    <n v="0.44"/>
    <n v="8.7999999999999989"/>
    <s v="LIDENORTI S.A."/>
    <n v="1013592"/>
    <s v="VALENCIA BENAVIDES GLADYS RUBY"/>
    <x v="195"/>
  </r>
  <r>
    <n v="1002198339"/>
    <s v="UE01"/>
    <x v="5"/>
    <d v="1899-12-30T16:52:00"/>
    <x v="966"/>
    <s v="9000803408"/>
    <s v="012-022-00314854"/>
    <n v="2458.8000000000002"/>
    <n v="2756.83"/>
    <s v="ZPVN"/>
    <s v="40564310"/>
    <s v="0000390709"/>
    <n v="8002812512"/>
    <x v="728"/>
    <x v="6"/>
    <x v="6"/>
    <n v="360"/>
    <s v="BOL"/>
    <s v="101788"/>
    <x v="206"/>
    <s v="800848"/>
    <s v="BODEGA JULIO ANDRADE"/>
    <x v="0"/>
    <s v="PANAMERICANA NORTE S/N Y"/>
    <x v="0"/>
    <s v="O-Carchi-Julioandrade"/>
    <n v="131"/>
    <x v="22"/>
    <x v="22"/>
    <s v="100016661"/>
    <s v="BENALCAZAR MILTON"/>
    <s v="ZEMU"/>
    <x v="28"/>
    <s v="2"/>
    <s v="Sin Pallet"/>
    <n v="0"/>
    <n v="0"/>
    <x v="0"/>
    <n v="27230"/>
    <n v="18060"/>
    <n v="9170"/>
    <n v="190.8"/>
    <m/>
    <x v="22"/>
    <n v="21"/>
    <s v="21"/>
    <n v="18"/>
    <x v="0"/>
    <n v="0.53"/>
    <n v="10.600000000000001"/>
    <s v="TRANINTAGSA S.A."/>
    <n v="1014062"/>
    <s v="BENALCAZAR DE LA CRUZ MILTON PATRIC"/>
    <x v="28"/>
  </r>
  <r>
    <n v="1002198375"/>
    <s v="UE01"/>
    <x v="5"/>
    <d v="1899-12-30T16:53:00"/>
    <x v="967"/>
    <s v="9000803409"/>
    <s v="012-022-00314855"/>
    <n v="3248.14"/>
    <n v="3641.84"/>
    <s v="ZPVN"/>
    <s v="40564335"/>
    <s v="P000032347"/>
    <n v="8002812552"/>
    <x v="729"/>
    <x v="4"/>
    <x v="4"/>
    <n v="480"/>
    <s v="BOL"/>
    <s v="101627"/>
    <x v="49"/>
    <s v="802610"/>
    <s v="ACEROS LAGO AGRIO"/>
    <x v="36"/>
    <s v="AV. RIO AGUARICO BARRIO EL JARDIN"/>
    <x v="55"/>
    <s v="O-Sucumbios-Lagoagrio"/>
    <n v="469"/>
    <x v="113"/>
    <x v="113"/>
    <s v="100015003"/>
    <s v="CASTRO MILTON"/>
    <s v="ZEMT"/>
    <x v="158"/>
    <s v="1"/>
    <s v="Con Pallet"/>
    <n v="0.05"/>
    <n v="24"/>
    <x v="0"/>
    <n v="38420"/>
    <n v="24030"/>
    <n v="14390"/>
    <n v="667.2"/>
    <m/>
    <x v="111"/>
    <n v="21"/>
    <s v="21"/>
    <n v="24"/>
    <x v="0"/>
    <n v="1.3900000000000001"/>
    <n v="27.8"/>
    <s v="TRANSVOLCA S.A."/>
    <n v="1014038"/>
    <s v="CASTRO NAVARRETE MILTON GEOVANNY"/>
    <x v="158"/>
  </r>
  <r>
    <n v="1002198381"/>
    <s v="UE01"/>
    <x v="5"/>
    <d v="1899-12-30T16:55:00"/>
    <x v="968"/>
    <s v="9000803410"/>
    <s v="012-022-00314856"/>
    <n v="4336.2"/>
    <n v="4861.7700000000004"/>
    <s v="ZPVN"/>
    <s v="40564256"/>
    <s v="0000390737"/>
    <n v="8002812558"/>
    <x v="730"/>
    <x v="3"/>
    <x v="3"/>
    <n v="660"/>
    <s v="BOL"/>
    <s v="104142"/>
    <x v="207"/>
    <s v="806073"/>
    <s v="BODEGA PRINCIPAL FERREPAZ"/>
    <x v="39"/>
    <s v="AV CHONE Y LOS ROBLES ESQ."/>
    <x v="58"/>
    <s v="O-Manabi-Elcarmen"/>
    <n v="278"/>
    <x v="52"/>
    <x v="52"/>
    <s v="100014855"/>
    <s v="PALACIOS ALFONSO"/>
    <s v="ZETT"/>
    <x v="67"/>
    <s v="2"/>
    <s v="Sin Pallet"/>
    <n v="0"/>
    <n v="0"/>
    <x v="0"/>
    <n v="50720"/>
    <n v="33090"/>
    <n v="17630"/>
    <n v="547.79999999999995"/>
    <m/>
    <x v="50"/>
    <n v="21"/>
    <s v="21"/>
    <n v="33"/>
    <x v="0"/>
    <n v="0.83"/>
    <n v="16.599999999999998"/>
    <s v="NARVAEZ VACA CIA. LTDA."/>
    <n v="1013947"/>
    <s v="LOYO LIMA JORGE FERNANDO"/>
    <x v="67"/>
  </r>
  <r>
    <n v="1002198334"/>
    <s v="UE01"/>
    <x v="5"/>
    <d v="1899-12-30T17:00:00"/>
    <x v="969"/>
    <s v=""/>
    <s v=""/>
    <n v="0"/>
    <n v="0"/>
    <s v="ZPRC"/>
    <s v="2500107958"/>
    <s v="0000390597"/>
    <n v="8002812504"/>
    <x v="731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20"/>
    <x v="20"/>
    <s v="100015045"/>
    <s v="MORAN JOSE"/>
    <s v="ZEMT"/>
    <x v="25"/>
    <s v="1"/>
    <s v="Con Pallet"/>
    <n v="0.05"/>
    <n v="24"/>
    <x v="0"/>
    <n v="40010"/>
    <n v="24040"/>
    <n v="15970"/>
    <n v="542.4"/>
    <m/>
    <x v="20"/>
    <n v="21"/>
    <s v="21"/>
    <n v="24"/>
    <x v="0"/>
    <n v="1.1299999999999999"/>
    <n v="22.599999999999998"/>
    <s v="TRANSSJQ S.A."/>
    <n v="1016455"/>
    <s v="MEDIAVILLA VALENZUELA MILTON SANTIA"/>
    <x v="25"/>
  </r>
  <r>
    <n v="1002198362"/>
    <s v="UE01"/>
    <x v="5"/>
    <d v="1899-12-30T17:01:00"/>
    <x v="970"/>
    <s v="9000803412"/>
    <s v="012-022-00314858"/>
    <n v="1987.2"/>
    <n v="2228.06"/>
    <s v="ZPVN"/>
    <s v="40564303"/>
    <s v="0000390719"/>
    <n v="8002812535"/>
    <x v="732"/>
    <x v="3"/>
    <x v="3"/>
    <n v="320"/>
    <s v="BOL"/>
    <s v="101664"/>
    <x v="8"/>
    <s v="806918"/>
    <s v="VACA LEON CARLOS"/>
    <x v="15"/>
    <s v="CALLE CUENCA S/N Y 15 DE NOVIEMBRE"/>
    <x v="21"/>
    <s v="O-Napo-Tena"/>
    <m/>
    <x v="118"/>
    <x v="118"/>
    <s v="100017947"/>
    <s v="SALAZAR JORGE LUIS"/>
    <s v="ZEMT"/>
    <x v="219"/>
    <s v="1"/>
    <s v="Con Pallet"/>
    <n v="0.05"/>
    <n v="16"/>
    <x v="0"/>
    <n v="23366.667000000001"/>
    <n v="16026.666999999999"/>
    <n v="7340"/>
    <n v="288"/>
    <m/>
    <x v="116"/>
    <n v="21"/>
    <s v="21"/>
    <n v="16"/>
    <x v="0"/>
    <n v="0.9"/>
    <n v="18"/>
    <s v="TRAPSA C.A."/>
    <n v="1013505"/>
    <s v="HERMOZA LOZADA JORGE ABDON"/>
    <x v="219"/>
  </r>
  <r>
    <n v="1002198362"/>
    <s v="UE01"/>
    <x v="5"/>
    <d v="1899-12-30T17:01:00"/>
    <x v="971"/>
    <s v="9000803411"/>
    <s v="012-022-00314857"/>
    <n v="1033.5999999999999"/>
    <n v="1158.8800000000001"/>
    <s v="ZPVN"/>
    <s v="40564303"/>
    <s v="0000390720"/>
    <n v="8002812536"/>
    <x v="732"/>
    <x v="4"/>
    <x v="4"/>
    <n v="160"/>
    <s v="BOL"/>
    <s v="101664"/>
    <x v="8"/>
    <s v="806918"/>
    <s v="VACA LEON CARLOS"/>
    <x v="15"/>
    <s v="CALLE CUENCA S/N Y 15 DE NOVIEMBRE"/>
    <x v="21"/>
    <s v="O-Napo-Tena"/>
    <n v="258"/>
    <x v="118"/>
    <x v="118"/>
    <s v="100017947"/>
    <s v="SALAZAR JORGE LUIS"/>
    <s v="ZEMT"/>
    <x v="219"/>
    <s v="1"/>
    <s v="Con Pallet"/>
    <n v="0.05"/>
    <n v="8"/>
    <x v="0"/>
    <n v="15353.333000000001"/>
    <n v="8013.3329999999996"/>
    <n v="7340"/>
    <n v="144"/>
    <m/>
    <x v="116"/>
    <n v="21"/>
    <s v="21"/>
    <n v="8"/>
    <x v="0"/>
    <n v="0.9"/>
    <n v="18"/>
    <s v="TRAPSA C.A."/>
    <n v="1013505"/>
    <s v="HERMOZA LOZADA JORGE ABDON"/>
    <x v="219"/>
  </r>
  <r>
    <n v="1002198385"/>
    <s v="UE01"/>
    <x v="5"/>
    <d v="1899-12-30T17:11:00"/>
    <x v="972"/>
    <s v="9000803414"/>
    <s v="012-022-00314859"/>
    <n v="4166.9399999999996"/>
    <n v="4672"/>
    <s v="ZPVN"/>
    <s v="40564341"/>
    <s v="P000032350"/>
    <n v="8002812562"/>
    <x v="733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55"/>
    <x v="155"/>
    <s v="100015298"/>
    <s v="GUALSAQUI RAMIRO"/>
    <s v="ZETT"/>
    <x v="233"/>
    <s v="1"/>
    <s v="Con Pallet"/>
    <n v="0.05"/>
    <n v="32"/>
    <x v="0"/>
    <n v="50460"/>
    <n v="32110"/>
    <n v="18350"/>
    <n v="889.6"/>
    <m/>
    <x v="152"/>
    <n v="21"/>
    <s v="21"/>
    <n v="32"/>
    <x v="0"/>
    <n v="1.3900000000000001"/>
    <n v="27.8"/>
    <s v="SANJOPAS S.A."/>
    <n v="1013772"/>
    <s v="SIERRA HERRERA MARCELO EDUARDO"/>
    <x v="233"/>
  </r>
  <r>
    <n v="1002198390"/>
    <s v="UE01"/>
    <x v="5"/>
    <d v="1899-12-30T17:15:00"/>
    <x v="973"/>
    <s v="9000803416"/>
    <s v="012-022-00314860"/>
    <n v="4138.2"/>
    <n v="4639.7700000000004"/>
    <s v="ZPVN"/>
    <s v="40564334"/>
    <s v="0000390739"/>
    <n v="8002812567"/>
    <x v="734"/>
    <x v="6"/>
    <x v="6"/>
    <n v="660"/>
    <s v="BOL"/>
    <s v="101664"/>
    <x v="8"/>
    <s v="800622"/>
    <s v="GABRIELA CHILUISA"/>
    <x v="6"/>
    <s v="FERRETERIA TOAQUIZA / PANA NORTE"/>
    <x v="17"/>
    <s v="O-Cotopaxi-Latacunga"/>
    <n v="198"/>
    <x v="38"/>
    <x v="38"/>
    <s v="100014835"/>
    <s v="VINUEZA EDISON"/>
    <s v="ZETT"/>
    <x v="46"/>
    <s v="2"/>
    <s v="Sin Pallet"/>
    <n v="0"/>
    <n v="0"/>
    <x v="0"/>
    <n v="50550"/>
    <n v="33050"/>
    <n v="17500"/>
    <n v="488.4"/>
    <m/>
    <x v="36"/>
    <n v="21"/>
    <s v="21"/>
    <n v="33"/>
    <x v="0"/>
    <n v="0.74"/>
    <n v="14.799999999999999"/>
    <s v="TRIMPESAS S.A."/>
    <n v="1014018"/>
    <s v="VINUEZA PINTO EDISON CRISTOBAL"/>
    <x v="46"/>
  </r>
  <r>
    <n v="1002198450"/>
    <s v="UE01"/>
    <x v="5"/>
    <d v="1899-12-30T17:22:00"/>
    <x v="974"/>
    <s v="9000803423"/>
    <s v="012-022-00314862"/>
    <n v="266.74"/>
    <n v="299.07"/>
    <s v="ZPVN"/>
    <s v="40564370"/>
    <s v="P000032358"/>
    <n v="8002812645"/>
    <x v="735"/>
    <x v="9"/>
    <x v="9"/>
    <n v="40"/>
    <s v="BOL"/>
    <s v="101539"/>
    <x v="147"/>
    <s v="807211"/>
    <s v="BODEGA ZURITSA LOCAL 2"/>
    <x v="2"/>
    <s v="BYPASS QUITO A QUEVEDO"/>
    <x v="43"/>
    <s v="O-Santodomingo -Santodomingodelos"/>
    <m/>
    <x v="125"/>
    <x v="125"/>
    <s v="100015198"/>
    <s v="IBUJES JESUS"/>
    <s v="ZEMT"/>
    <x v="178"/>
    <s v="1"/>
    <s v="Con Pallet"/>
    <n v="0.05"/>
    <n v="2"/>
    <x v="0"/>
    <n v="9626.6669999999995"/>
    <n v="2001.6669999999999"/>
    <n v="7625"/>
    <n v="33.6"/>
    <m/>
    <x v="123"/>
    <n v="21"/>
    <s v="21"/>
    <n v="2"/>
    <x v="0"/>
    <n v="0.84000000000000008"/>
    <n v="16.8"/>
    <s v="TRAPSA C.A."/>
    <n v="1013257"/>
    <s v="TERAN SARZOSA FRANCISCO BOLIVAR"/>
    <x v="178"/>
  </r>
  <r>
    <n v="1002198450"/>
    <s v="UE01"/>
    <x v="5"/>
    <d v="1899-12-30T17:22:00"/>
    <x v="975"/>
    <s v="9000803422"/>
    <s v="012-022-00314861"/>
    <n v="2908.11"/>
    <n v="3260.59"/>
    <s v="ZPVN"/>
    <s v="40564369"/>
    <s v="P000032357"/>
    <n v="8002812646"/>
    <x v="735"/>
    <x v="4"/>
    <x v="4"/>
    <n v="440"/>
    <s v="BOL"/>
    <s v="101539"/>
    <x v="147"/>
    <s v="807211"/>
    <s v="BODEGA ZURITSA LOCAL 2"/>
    <x v="2"/>
    <s v="BYPASS QUITO A QUEVEDO"/>
    <x v="43"/>
    <s v="O-Santodomingo -Santodomingodelos"/>
    <n v="247"/>
    <x v="125"/>
    <x v="125"/>
    <s v="100015198"/>
    <s v="IBUJES JESUS"/>
    <s v="ZEMT"/>
    <x v="178"/>
    <s v="1"/>
    <s v="Con Pallet"/>
    <n v="0.05"/>
    <n v="22"/>
    <x v="0"/>
    <n v="29643.332999999999"/>
    <n v="22018.332999999999"/>
    <n v="7625"/>
    <n v="369.6"/>
    <m/>
    <x v="123"/>
    <n v="21"/>
    <s v="21"/>
    <n v="22"/>
    <x v="0"/>
    <n v="0.84000000000000008"/>
    <n v="16.8"/>
    <s v="TRAPSA C.A."/>
    <n v="1013257"/>
    <s v="TERAN SARZOSA FRANCISCO BOLIVAR"/>
    <x v="178"/>
  </r>
  <r>
    <n v="1002198501"/>
    <s v="UE01"/>
    <x v="5"/>
    <d v="1899-12-30T17:24:00"/>
    <x v="976"/>
    <s v="9000803425"/>
    <s v="012-022-00314864"/>
    <n v="2188.8000000000002"/>
    <n v="2454.1"/>
    <s v="ZPVN"/>
    <s v="40564297"/>
    <s v="P000032334"/>
    <n v="8002812700"/>
    <x v="736"/>
    <x v="3"/>
    <x v="3"/>
    <n v="320"/>
    <s v="BOL"/>
    <s v="103637"/>
    <x v="208"/>
    <s v="805155"/>
    <s v="FERRETERIA COLOR ARTE N°2"/>
    <x v="33"/>
    <s v="CENTRO DAYUMA"/>
    <x v="121"/>
    <s v="O-Orellana-Dayuma"/>
    <m/>
    <x v="16"/>
    <x v="16"/>
    <s v="100022266"/>
    <s v="CALDERON REYES SEGUNDO JORGE"/>
    <s v="ZEMU"/>
    <x v="21"/>
    <s v="2"/>
    <s v="Sin Pallet"/>
    <n v="0"/>
    <n v="0"/>
    <x v="0"/>
    <n v="20560.556"/>
    <n v="16035.556"/>
    <n v="4525"/>
    <n v="435.2"/>
    <m/>
    <x v="16"/>
    <n v="21"/>
    <s v="21"/>
    <n v="16"/>
    <x v="0"/>
    <n v="1.3599999999999999"/>
    <n v="27.2"/>
    <s v="LA ARMENIA S.A."/>
    <n v="1020060"/>
    <s v="FUERTES RUEDA HUGO BALDOMERO"/>
    <x v="21"/>
  </r>
  <r>
    <n v="1002198501"/>
    <s v="UE01"/>
    <x v="5"/>
    <d v="1899-12-30T17:24:00"/>
    <x v="977"/>
    <s v="9000803424"/>
    <s v="012-022-00314863"/>
    <n v="284.8"/>
    <n v="319.32"/>
    <s v="ZPVN"/>
    <s v="40564298"/>
    <s v="P000032335"/>
    <n v="8002812701"/>
    <x v="736"/>
    <x v="4"/>
    <x v="4"/>
    <n v="40"/>
    <s v="BOL"/>
    <s v="103637"/>
    <x v="208"/>
    <s v="805155"/>
    <s v="FERRETERIA COLOR ARTE N°2"/>
    <x v="33"/>
    <s v="CENTRO DAYUMA"/>
    <x v="121"/>
    <s v="O-Orellana-Dayuma"/>
    <n v="359"/>
    <x v="16"/>
    <x v="16"/>
    <s v="100022266"/>
    <s v="CALDERON REYES SEGUNDO JORGE"/>
    <s v="ZEMU"/>
    <x v="21"/>
    <s v="2"/>
    <s v="Sin Pallet"/>
    <n v="0"/>
    <n v="0"/>
    <x v="0"/>
    <n v="6529.4440000000004"/>
    <n v="2004.444"/>
    <n v="4525"/>
    <n v="54.4"/>
    <m/>
    <x v="16"/>
    <n v="21"/>
    <s v="21"/>
    <n v="2"/>
    <x v="0"/>
    <n v="1.3599999999999999"/>
    <n v="27.2"/>
    <s v="LA ARMENIA S.A."/>
    <n v="1020060"/>
    <s v="FUERTES RUEDA HUGO BALDOMERO"/>
    <x v="21"/>
  </r>
  <r>
    <n v="1002198421"/>
    <s v="UE01"/>
    <x v="5"/>
    <d v="1899-12-30T17:26:00"/>
    <x v="978"/>
    <s v="9000803427"/>
    <s v="012-022-00314865"/>
    <n v="2174.4"/>
    <n v="2437.9499999999998"/>
    <s v="ZPVN"/>
    <s v="40564318"/>
    <s v="0000390717"/>
    <n v="8002812615"/>
    <x v="737"/>
    <x v="3"/>
    <x v="3"/>
    <n v="360"/>
    <s v="BOL"/>
    <s v="101664"/>
    <x v="8"/>
    <s v="800682"/>
    <s v="EL ESPECIALISTA WINTER MOREJON"/>
    <x v="23"/>
    <s v="AV DE LA CULTURA"/>
    <x v="33"/>
    <s v="O-Manabi-Manta"/>
    <n v="486"/>
    <x v="107"/>
    <x v="107"/>
    <s v="10000354"/>
    <s v="HARO HARO JORDAN JOSUE"/>
    <s v="ZEMU"/>
    <x v="149"/>
    <s v="2"/>
    <s v="Sin Pallet"/>
    <n v="0"/>
    <n v="0"/>
    <x v="0"/>
    <n v="27090"/>
    <n v="18040"/>
    <n v="9050"/>
    <n v="406.8"/>
    <m/>
    <x v="105"/>
    <n v="21"/>
    <s v="21"/>
    <n v="18"/>
    <x v="0"/>
    <n v="1.1300000000000001"/>
    <n v="22.6"/>
    <s v="TRIMPESAS S.A."/>
    <n v="1013275"/>
    <s v="HARO RUIZ SIXTO RIGOBERTO"/>
    <x v="149"/>
  </r>
  <r>
    <n v="1002198487"/>
    <s v="UE01"/>
    <x v="5"/>
    <d v="1899-12-30T17:28:00"/>
    <x v="979"/>
    <s v=""/>
    <s v=""/>
    <n v="0"/>
    <n v="0"/>
    <s v="ZPRC"/>
    <s v="2500107342"/>
    <s v="0000390639"/>
    <n v="8002812684"/>
    <x v="738"/>
    <x v="2"/>
    <x v="2"/>
    <n v="31.89"/>
    <s v="T"/>
    <s v="101580"/>
    <x v="133"/>
    <s v="801461"/>
    <s v="PLANTA DE HORMIGON"/>
    <x v="27"/>
    <s v="C.ALASKA Y VIA A RIOBAMBA"/>
    <x v="41"/>
    <s v="O-Tungurahua-Ambato"/>
    <n v="250"/>
    <x v="79"/>
    <x v="79"/>
    <s v="100015008"/>
    <s v="CHACHALO KLEVER"/>
    <s v="ZECI"/>
    <x v="104"/>
    <s v="2"/>
    <s v="Sin Pallet"/>
    <n v="0"/>
    <n v="0"/>
    <x v="0"/>
    <n v="51390"/>
    <n v="31890"/>
    <n v="19500"/>
    <n v="461.13"/>
    <m/>
    <x v="77"/>
    <n v="21"/>
    <s v="21"/>
    <n v="31.89"/>
    <x v="0"/>
    <n v="14.460018814675447"/>
    <n v="14.460018814675447"/>
    <s v="ALQUINGA &amp; ALQUINGA"/>
    <n v="1013844"/>
    <s v="ALQUINGA LUCERO WILTER FABIAN"/>
    <x v="104"/>
  </r>
  <r>
    <n v="1002198455"/>
    <s v="UE01"/>
    <x v="5"/>
    <d v="1899-12-30T17:29:00"/>
    <x v="980"/>
    <s v=""/>
    <s v=""/>
    <n v="0"/>
    <n v="0"/>
    <s v="ZPRC"/>
    <s v="2500107958"/>
    <s v="0000390600"/>
    <n v="8002812652"/>
    <x v="739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12"/>
    <x v="112"/>
    <s v="100015001"/>
    <s v="GUZMAN ERNESTO"/>
    <s v="ZEMT"/>
    <x v="157"/>
    <s v="1"/>
    <s v="Con Pallet"/>
    <n v="0.05"/>
    <n v="24"/>
    <x v="0"/>
    <n v="39510"/>
    <n v="24040"/>
    <n v="15470"/>
    <n v="542.4"/>
    <m/>
    <x v="110"/>
    <n v="21"/>
    <s v="21"/>
    <n v="24"/>
    <x v="0"/>
    <n v="1.1299999999999999"/>
    <n v="22.599999999999998"/>
    <s v="TRANSSJQ S.A."/>
    <n v="1013949"/>
    <s v="MEDIAVILLA FLORES WILSON PATRICIO"/>
    <x v="157"/>
  </r>
  <r>
    <n v="1002198458"/>
    <s v="UE01"/>
    <x v="5"/>
    <d v="1899-12-30T17:38:00"/>
    <x v="981"/>
    <s v=""/>
    <s v=""/>
    <n v="0"/>
    <n v="0"/>
    <s v="ZPRC"/>
    <s v="2500107968"/>
    <s v="P000032354"/>
    <n v="8002812656"/>
    <x v="740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660"/>
    <n v="24030"/>
    <n v="16630"/>
    <n v="542.4"/>
    <m/>
    <x v="85"/>
    <n v="21"/>
    <s v="21"/>
    <n v="24"/>
    <x v="0"/>
    <n v="1.1299999999999999"/>
    <n v="22.599999999999998"/>
    <s v="RUTAS COTACACHENSES"/>
    <n v="10007064"/>
    <s v="GUERRERO HUALPA WILSON GILBERTO"/>
    <x v="119"/>
  </r>
  <r>
    <n v="1002198431"/>
    <s v="UE01"/>
    <x v="5"/>
    <d v="1899-12-30T17:42:00"/>
    <x v="982"/>
    <s v=""/>
    <s v=""/>
    <n v="0"/>
    <n v="0"/>
    <s v="ZPRC"/>
    <s v="2500107969"/>
    <s v="0000390763"/>
    <n v="8002812629"/>
    <x v="74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5"/>
    <x v="75"/>
    <s v="100014926"/>
    <s v="LATACUMBA LUIS"/>
    <s v="ZETT"/>
    <x v="236"/>
    <s v="4"/>
    <s v="Pallet Cortesia"/>
    <n v="0"/>
    <n v="0"/>
    <x v="0"/>
    <n v="49870"/>
    <n v="32080"/>
    <n v="17790"/>
    <n v="288"/>
    <m/>
    <x v="73"/>
    <n v="21"/>
    <s v="21"/>
    <n v="32"/>
    <x v="0"/>
    <n v="0.45"/>
    <n v="9"/>
    <s v="J.V. TRANSPREMIUN CIA.LTDA"/>
    <n v="1013906"/>
    <s v="VALLEJOS VILLEGAS SAUL EDUARDO"/>
    <x v="236"/>
  </r>
  <r>
    <n v="1002198494"/>
    <s v="UE01"/>
    <x v="5"/>
    <d v="1899-12-30T17:44:00"/>
    <x v="983"/>
    <s v="9000803434"/>
    <s v="012-022-00314867"/>
    <n v="2684.91"/>
    <n v="3010.34"/>
    <s v="ZPVN"/>
    <s v="40564326"/>
    <s v="P000032345"/>
    <n v="8002812691"/>
    <x v="742"/>
    <x v="7"/>
    <x v="7"/>
    <n v="42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30044.091"/>
    <n v="21019.091"/>
    <n v="9025"/>
    <n v="319.2"/>
    <m/>
    <x v="10"/>
    <n v="21"/>
    <s v="21"/>
    <n v="21"/>
    <x v="0"/>
    <n v="0.76"/>
    <n v="15.2"/>
    <s v="TRANSPORTE PROPIO"/>
    <n v="1013863"/>
    <s v="DISTRIBUCIONES NARANJO"/>
    <x v="17"/>
  </r>
  <r>
    <n v="1002198494"/>
    <s v="UE01"/>
    <x v="5"/>
    <d v="1899-12-30T17:44:00"/>
    <x v="984"/>
    <s v="9000803433"/>
    <s v="012-022-00314866"/>
    <n v="1524.78"/>
    <n v="1709.59"/>
    <s v="ZPVN"/>
    <s v="40564325"/>
    <s v="P000032344"/>
    <n v="8002812690"/>
    <x v="742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1035.909"/>
    <n v="12010.909"/>
    <n v="9025"/>
    <n v="182.4"/>
    <m/>
    <x v="10"/>
    <n v="21"/>
    <s v="21"/>
    <n v="12"/>
    <x v="0"/>
    <n v="0.76"/>
    <n v="15.200000000000001"/>
    <s v="TRANSPORTE PROPIO"/>
    <n v="1013863"/>
    <s v="DISTRIBUCIONES NARANJO"/>
    <x v="17"/>
  </r>
  <r>
    <n v="1002198537"/>
    <s v="UE01"/>
    <x v="5"/>
    <d v="1899-12-30T17:45:00"/>
    <x v="985"/>
    <s v="9000803404"/>
    <s v="013-020-00047750"/>
    <n v="4297.16"/>
    <n v="4818"/>
    <s v="ZPDF"/>
    <s v="70176545"/>
    <s v="0000390834"/>
    <n v="8002812743"/>
    <x v="743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400"/>
    <n v="33060"/>
    <n v="18340"/>
    <n v="996.6"/>
    <m/>
    <x v="130"/>
    <n v="21"/>
    <s v="21"/>
    <n v="33"/>
    <x v="0"/>
    <n v="1.51"/>
    <n v="30.2"/>
    <s v="TRANSPORTE PROPIO"/>
    <n v="1024814"/>
    <s v="ALEJANDRO CEVALLOS ELIJIO GERMAN"/>
    <x v="227"/>
  </r>
  <r>
    <n v="1002198441"/>
    <s v="UE01"/>
    <x v="5"/>
    <d v="1899-12-30T17:47:00"/>
    <x v="986"/>
    <s v="9000803436"/>
    <s v="012-022-00314868"/>
    <n v="3730.8"/>
    <n v="4183"/>
    <s v="ZPVN"/>
    <s v="40563320"/>
    <s v="0000390523"/>
    <n v="8002812638"/>
    <x v="744"/>
    <x v="2"/>
    <x v="2"/>
    <n v="31.09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0940"/>
    <n v="31090"/>
    <n v="19850"/>
    <n v="349.45"/>
    <m/>
    <x v="1"/>
    <n v="21"/>
    <s v="21"/>
    <n v="31.09"/>
    <x v="0"/>
    <n v="11.239948536506915"/>
    <n v="11.239948536506915"/>
    <s v="TRANSCONCEM CIA.LTDA."/>
    <n v="1013227"/>
    <s v="COMPAÑIA DE TRANSPORTE PESADO"/>
    <x v="2"/>
  </r>
  <r>
    <n v="1002198544"/>
    <s v="UE01"/>
    <x v="5"/>
    <d v="1899-12-30T17:48:00"/>
    <x v="987"/>
    <s v="9000803437"/>
    <s v="012-022-00314869"/>
    <n v="2491.1999999999998"/>
    <n v="2793.15"/>
    <s v="ZPVN"/>
    <s v="40564290"/>
    <s v="P000032333"/>
    <n v="8002812751"/>
    <x v="745"/>
    <x v="4"/>
    <x v="4"/>
    <n v="360"/>
    <s v="BOL"/>
    <s v="101730"/>
    <x v="58"/>
    <s v="802061"/>
    <s v="BODEGA FERRYBLOQ"/>
    <x v="22"/>
    <s v="BODEGA FERRYBLOQ / VIA ESMERALDAS"/>
    <x v="32"/>
    <s v="O-Esmeraldas-Esmeraldas"/>
    <n v="388"/>
    <x v="9"/>
    <x v="9"/>
    <s v="100020335"/>
    <s v="HARO LUIS"/>
    <s v="ZEMU"/>
    <x v="11"/>
    <s v="2"/>
    <s v="Sin Pallet"/>
    <n v="0"/>
    <n v="0"/>
    <x v="0"/>
    <n v="27140"/>
    <n v="18020"/>
    <n v="9120"/>
    <n v="381.6"/>
    <m/>
    <x v="9"/>
    <n v="21"/>
    <s v="21"/>
    <n v="18"/>
    <x v="0"/>
    <n v="1.06"/>
    <n v="21.200000000000003"/>
    <s v="SANJOPAS S.A."/>
    <n v="1013262"/>
    <s v="SEGOVIA ERAZO PATRICIA ALEXANDRA"/>
    <x v="11"/>
  </r>
  <r>
    <n v="1002198456"/>
    <s v="UE01"/>
    <x v="5"/>
    <d v="1899-12-30T17:50:00"/>
    <x v="988"/>
    <s v="9000803439"/>
    <s v="012-022-00314870"/>
    <n v="3110.4"/>
    <n v="3487.4"/>
    <s v="ZPVN"/>
    <s v="40564363"/>
    <s v="0000390774"/>
    <n v="8002812653"/>
    <x v="746"/>
    <x v="3"/>
    <x v="3"/>
    <n v="480"/>
    <s v="BOL"/>
    <s v="103507"/>
    <x v="209"/>
    <s v="804933"/>
    <s v="BODEGA C-MACO #2"/>
    <x v="12"/>
    <s v="CALLE SEGUNDA ENTRE DY E"/>
    <x v="14"/>
    <s v="O-Losrios-Quevedo"/>
    <n v="345"/>
    <x v="43"/>
    <x v="43"/>
    <s v="100017965"/>
    <s v="ARIAS PATRICIO"/>
    <s v="ZEMT"/>
    <x v="53"/>
    <s v="1"/>
    <s v="Con Pallet"/>
    <n v="0.05"/>
    <n v="24"/>
    <x v="0"/>
    <n v="39540"/>
    <n v="24020"/>
    <n v="15520"/>
    <n v="494.4"/>
    <m/>
    <x v="41"/>
    <n v="21"/>
    <s v="21"/>
    <n v="24"/>
    <x v="0"/>
    <n v="1.03"/>
    <n v="20.599999999999998"/>
    <s v="LIDENORTI S.A."/>
    <n v="1013930"/>
    <s v="GUERRA SANCHEZ EDISON RENE"/>
    <x v="53"/>
  </r>
  <r>
    <n v="1002198499"/>
    <s v="UE01"/>
    <x v="5"/>
    <d v="1899-12-30T17:55:00"/>
    <x v="989"/>
    <s v="9000803441"/>
    <s v="012-022-00314871"/>
    <n v="2426.4"/>
    <n v="2720.5"/>
    <s v="ZPVN"/>
    <s v="40564366"/>
    <s v="P000032355"/>
    <n v="8002812697"/>
    <x v="747"/>
    <x v="6"/>
    <x v="6"/>
    <n v="360"/>
    <s v="BOL"/>
    <s v="101571"/>
    <x v="38"/>
    <s v="803855"/>
    <s v="FERRETERIA HEREDIA"/>
    <x v="1"/>
    <s v="CALLE RIO SAN PEDRO"/>
    <x v="9"/>
    <s v="O-Pichincha-Cumbaya"/>
    <n v="113"/>
    <x v="96"/>
    <x v="96"/>
    <s v="10007705"/>
    <s v="BUITRON MONTENEGRO JONNY WASHIGNTON"/>
    <s v="ZEMU"/>
    <x v="135"/>
    <s v="2"/>
    <s v="Sin Pallet"/>
    <n v="0"/>
    <n v="0"/>
    <x v="0"/>
    <n v="26850"/>
    <n v="18080"/>
    <n v="8770"/>
    <n v="165.6"/>
    <m/>
    <x v="94"/>
    <n v="21"/>
    <s v="21"/>
    <n v="18"/>
    <x v="0"/>
    <n v="0.45999999999999996"/>
    <n v="9.1999999999999993"/>
    <s v="SUCUMTRANSA S.A."/>
    <n v="1023153"/>
    <s v="BUITRON MONTENEGRO JONNY"/>
    <x v="135"/>
  </r>
  <r>
    <n v="1002198432"/>
    <s v="UE01"/>
    <x v="5"/>
    <d v="1899-12-30T18:03:00"/>
    <x v="990"/>
    <s v=""/>
    <s v=""/>
    <n v="0"/>
    <n v="0"/>
    <s v="ZPRC"/>
    <s v="2500107969"/>
    <s v="0000390762"/>
    <n v="8002812630"/>
    <x v="74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23"/>
    <x v="123"/>
    <s v="100014917"/>
    <s v="SUAREZ ARTURO"/>
    <s v="ZETT"/>
    <x v="174"/>
    <s v="4"/>
    <s v="Pallet Cortesia"/>
    <n v="0"/>
    <n v="0"/>
    <x v="0"/>
    <n v="49680"/>
    <n v="32100"/>
    <n v="17580"/>
    <n v="288"/>
    <m/>
    <x v="121"/>
    <n v="21"/>
    <s v="21"/>
    <n v="32"/>
    <x v="0"/>
    <n v="0.45"/>
    <n v="9"/>
    <s v="LIDENORTI S.A."/>
    <n v="1013915"/>
    <s v="BEDON ALMEIDA EDWIN FABIÁN"/>
    <x v="174"/>
  </r>
  <r>
    <n v="1002198480"/>
    <s v="UE01"/>
    <x v="5"/>
    <d v="1899-12-30T18:04:00"/>
    <x v="991"/>
    <s v="9000803445"/>
    <s v="012-022-00314872"/>
    <n v="4313.6000000000004"/>
    <n v="4836.43"/>
    <s v="ZPVN"/>
    <s v="40564382"/>
    <s v="P000032363"/>
    <n v="8002812677"/>
    <x v="749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139"/>
    <x v="139"/>
    <s v="100018201"/>
    <s v="GUERRERO MARCELO"/>
    <s v="ZETT"/>
    <x v="204"/>
    <s v="1"/>
    <s v="Con Pallet"/>
    <n v="0.05"/>
    <n v="32"/>
    <x v="0"/>
    <n v="49660"/>
    <n v="32100"/>
    <n v="17560"/>
    <n v="294.39999999999998"/>
    <m/>
    <x v="137"/>
    <n v="21"/>
    <s v="21"/>
    <n v="32"/>
    <x v="0"/>
    <n v="0.45999999999999996"/>
    <n v="9.1999999999999993"/>
    <s v="TRAPSA C.A."/>
    <n v="1013882"/>
    <s v="GUERRERO ANDRADE EDUARDO MARCELO"/>
    <x v="204"/>
  </r>
  <r>
    <n v="1002198541"/>
    <s v="UE01"/>
    <x v="5"/>
    <d v="1899-12-30T18:06:00"/>
    <x v="992"/>
    <s v="9000781919"/>
    <s v="013-020-00046403"/>
    <n v="4098.88"/>
    <n v="4595.6899999999996"/>
    <s v="ZPDF"/>
    <s v="70171460"/>
    <s v="0000390635"/>
    <n v="8002812747"/>
    <x v="750"/>
    <x v="8"/>
    <x v="8"/>
    <n v="32.04"/>
    <s v="T"/>
    <s v="101650"/>
    <x v="210"/>
    <s v="804685"/>
    <s v="GRANEL CAMPAMENTO OLMEDO"/>
    <x v="19"/>
    <s v="CALLE BELISARIO QUEVEDO"/>
    <x v="50"/>
    <s v="O-Pichincha-Cayambe"/>
    <n v="40"/>
    <x v="18"/>
    <x v="18"/>
    <s v="10000844"/>
    <s v="MORALES GARZON ISRAEL ALEJANDRO"/>
    <s v="ZECI"/>
    <x v="198"/>
    <s v="2"/>
    <s v="Sin Pallet"/>
    <n v="0"/>
    <n v="0"/>
    <x v="0"/>
    <n v="51900"/>
    <n v="32040"/>
    <n v="19860"/>
    <n v="112.78"/>
    <m/>
    <x v="18"/>
    <n v="21"/>
    <s v="21"/>
    <n v="32.04"/>
    <x v="0"/>
    <n v="3.5199750312109863"/>
    <n v="3.5199750312109863"/>
    <s v="LA ARMENIA S.A."/>
    <n v="1021830"/>
    <s v="MORALES GARZON CHRISTIAN SANTIAGO"/>
    <x v="198"/>
  </r>
  <r>
    <n v="1002198448"/>
    <s v="UE01"/>
    <x v="5"/>
    <d v="1899-12-30T18:09:00"/>
    <x v="993"/>
    <s v="9000803447"/>
    <s v="012-022-00314873"/>
    <n v="3680.4"/>
    <n v="4126.49"/>
    <s v="ZPVN"/>
    <s v="40563320"/>
    <s v="0000390524"/>
    <n v="8002812644"/>
    <x v="751"/>
    <x v="2"/>
    <x v="2"/>
    <n v="30.67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49080"/>
    <n v="30670"/>
    <n v="18410"/>
    <n v="344.73"/>
    <m/>
    <x v="1"/>
    <n v="21"/>
    <s v="21"/>
    <n v="30.67"/>
    <x v="0"/>
    <n v="11.239973915878709"/>
    <n v="11.239973915878709"/>
    <s v="TRANSCONCEM CIA. LTDA."/>
    <n v="1013227"/>
    <s v="COMPAÑIA DE TRANSPORTE PESADO"/>
    <x v="130"/>
  </r>
  <r>
    <n v="1002198525"/>
    <s v="UE01"/>
    <x v="5"/>
    <d v="1899-12-30T18:13:00"/>
    <x v="994"/>
    <s v="9000803452"/>
    <s v="012-022-00314874"/>
    <n v="4123.4799999999996"/>
    <n v="4623.2700000000004"/>
    <s v="ZPVN"/>
    <s v="40564281"/>
    <s v="0000390658"/>
    <n v="8002812729"/>
    <x v="752"/>
    <x v="2"/>
    <x v="2"/>
    <n v="32.25"/>
    <s v="T"/>
    <s v="104182"/>
    <x v="211"/>
    <s v="806148"/>
    <s v="HORMIGONERA NOBOA (NOBAHORM)"/>
    <x v="1"/>
    <s v="ACEITUNOS E6-71 Y AV. ELOY ALFARO"/>
    <x v="31"/>
    <s v="O-Pichincha-Comitedelpueblo"/>
    <n v="94.6"/>
    <x v="80"/>
    <x v="80"/>
    <s v="100015174"/>
    <s v="CASTRO LUCIO"/>
    <s v="ZECI"/>
    <x v="109"/>
    <s v="2"/>
    <s v="Sin Pallet"/>
    <n v="0"/>
    <n v="0"/>
    <x v="0"/>
    <n v="50780"/>
    <n v="32250"/>
    <n v="18530"/>
    <n v="277.67"/>
    <m/>
    <x v="78"/>
    <n v="21"/>
    <s v="21"/>
    <n v="32.25"/>
    <x v="0"/>
    <n v="8.6099224806201562"/>
    <n v="8.6099224806201562"/>
    <s v="CASTRO HERMANOS S.A."/>
    <n v="1013576"/>
    <s v="CASTRO SALGADO LUCIO OSWALDO"/>
    <x v="109"/>
  </r>
  <r>
    <n v="1002198549"/>
    <s v="UE01"/>
    <x v="5"/>
    <d v="1899-12-30T18:13:00"/>
    <x v="995"/>
    <s v="9000803454"/>
    <s v="012-022-00314876"/>
    <n v="1242"/>
    <n v="1392.54"/>
    <s v="ZPVN"/>
    <s v="40564301"/>
    <s v="0000390682"/>
    <n v="8002812760"/>
    <x v="753"/>
    <x v="3"/>
    <x v="3"/>
    <n v="200"/>
    <s v="BOL"/>
    <s v="101664"/>
    <x v="8"/>
    <s v="800656"/>
    <s v="HECTOR VARGAS"/>
    <x v="82"/>
    <s v="HECTOR VARGAS, AV NAPO TRANSVERSAL"/>
    <x v="137"/>
    <s v="O-Napo-Archidona"/>
    <m/>
    <x v="31"/>
    <x v="31"/>
    <s v="100014899"/>
    <s v="PILLAJO LUIS"/>
    <s v="ZEMU"/>
    <x v="37"/>
    <s v="2"/>
    <s v="Sin Pallet"/>
    <n v="0"/>
    <n v="0"/>
    <x v="0"/>
    <n v="14512.222"/>
    <n v="10022.222"/>
    <n v="4490"/>
    <n v="172"/>
    <m/>
    <x v="29"/>
    <n v="21"/>
    <s v="21"/>
    <n v="10"/>
    <x v="0"/>
    <n v="0.86"/>
    <n v="17.2"/>
    <s v="SANJOPAS S.A."/>
    <n v="1014267"/>
    <s v="PILLAJO GUATEMAL VICTOR JULIO"/>
    <x v="37"/>
  </r>
  <r>
    <n v="1002198549"/>
    <s v="UE01"/>
    <x v="5"/>
    <d v="1899-12-30T18:13:00"/>
    <x v="996"/>
    <s v="9000803453"/>
    <s v="012-022-00314875"/>
    <n v="1033.5999999999999"/>
    <n v="1158.8800000000001"/>
    <s v="ZPVN"/>
    <s v="40564301"/>
    <s v="0000390683"/>
    <n v="8002812761"/>
    <x v="753"/>
    <x v="4"/>
    <x v="4"/>
    <n v="160"/>
    <s v="BOL"/>
    <s v="101664"/>
    <x v="8"/>
    <s v="800656"/>
    <s v="HECTOR VARGAS"/>
    <x v="82"/>
    <s v="HECTOR VARGAS, AV NAPO TRANSVERSAL"/>
    <x v="137"/>
    <s v="O-Napo-Archidona"/>
    <n v="247"/>
    <x v="31"/>
    <x v="31"/>
    <s v="100014899"/>
    <s v="PILLAJO LUIS"/>
    <s v="ZEMU"/>
    <x v="37"/>
    <s v="2"/>
    <s v="Sin Pallet"/>
    <n v="0"/>
    <n v="0"/>
    <x v="0"/>
    <n v="12507.778"/>
    <n v="8017.7780000000002"/>
    <n v="4490"/>
    <n v="137.6"/>
    <m/>
    <x v="29"/>
    <n v="21"/>
    <s v="21"/>
    <n v="8"/>
    <x v="0"/>
    <n v="0.86"/>
    <n v="17.2"/>
    <s v="SANJOPAS S.A."/>
    <n v="1014267"/>
    <s v="PILLAJO GUATEMAL VICTOR JULIO"/>
    <x v="37"/>
  </r>
  <r>
    <n v="1002198417"/>
    <s v="UE01"/>
    <x v="5"/>
    <d v="1899-12-30T18:16:00"/>
    <x v="997"/>
    <s v="9000803456"/>
    <s v="012-022-00314877"/>
    <n v="2301.35"/>
    <n v="2580.29"/>
    <s v="ZPVN"/>
    <s v="40564286"/>
    <s v="P000032332"/>
    <n v="8002812603"/>
    <x v="75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6"/>
    <s v="SALAZAR ECHEVERRIA JUAN CARLOS"/>
    <s v="ZEMU"/>
    <x v="259"/>
    <s v="2"/>
    <s v="Sin Pallet"/>
    <n v="0"/>
    <n v="0"/>
    <x v="0"/>
    <n v="26810"/>
    <n v="18010"/>
    <n v="8800"/>
    <n v="266.39999999999998"/>
    <m/>
    <x v="94"/>
    <n v="21"/>
    <s v="21"/>
    <n v="18"/>
    <x v="0"/>
    <n v="0.74"/>
    <n v="14.799999999999999"/>
    <s v="RUTAS COTACACHENSES S.A."/>
    <n v="1023153"/>
    <s v="BUITRON MONTENEGRO JONNY"/>
    <x v="259"/>
  </r>
  <r>
    <n v="1002198573"/>
    <s v="UE01"/>
    <x v="5"/>
    <d v="1899-12-30T18:18:00"/>
    <x v="998"/>
    <s v="9000803458"/>
    <s v="012-022-00314878"/>
    <n v="3302.4"/>
    <n v="3702.67"/>
    <s v="ZPVN"/>
    <s v="40564353"/>
    <s v="0000390766"/>
    <n v="8002812790"/>
    <x v="755"/>
    <x v="4"/>
    <x v="4"/>
    <n v="480"/>
    <s v="BOL"/>
    <s v="101669"/>
    <x v="155"/>
    <s v="810946"/>
    <s v="OBRA PLADECO JARAMIJO"/>
    <x v="23"/>
    <s v="VÍA MONTECRISTI JARAMIJO"/>
    <x v="33"/>
    <s v="O-Manabi-Manta"/>
    <n v="486"/>
    <x v="86"/>
    <x v="86"/>
    <s v="100014867"/>
    <s v="RODRIGUEZ LUIS"/>
    <s v="ZEMT"/>
    <x v="118"/>
    <s v="2"/>
    <s v="Sin Pallet"/>
    <n v="0"/>
    <n v="0"/>
    <x v="0"/>
    <n v="38300"/>
    <n v="24060"/>
    <n v="14240"/>
    <n v="542.4"/>
    <m/>
    <x v="84"/>
    <n v="21"/>
    <s v="21"/>
    <n v="24"/>
    <x v="0"/>
    <n v="1.1299999999999999"/>
    <n v="22.599999999999998"/>
    <s v="TRIMPESAS S.A."/>
    <n v="1013102"/>
    <s v="VIZCAINO FLORES JENNY NARCISA"/>
    <x v="118"/>
  </r>
  <r>
    <n v="1002198589"/>
    <s v="UE01"/>
    <x v="5"/>
    <d v="1899-12-30T18:20:00"/>
    <x v="999"/>
    <s v="9000803460"/>
    <s v="012-022-00314879"/>
    <n v="2433.6"/>
    <n v="2728.57"/>
    <s v="ZPVN"/>
    <s v="40564311"/>
    <s v="0000390711"/>
    <n v="8002812805"/>
    <x v="756"/>
    <x v="4"/>
    <x v="4"/>
    <n v="360"/>
    <s v="BOL"/>
    <s v="103384"/>
    <x v="190"/>
    <s v="810943"/>
    <s v="OBRA SHELL"/>
    <x v="83"/>
    <s v="VÍA AL PUYO"/>
    <x v="138"/>
    <s v="O-Pastaza-Mera"/>
    <n v="327"/>
    <x v="50"/>
    <x v="50"/>
    <s v="10007864"/>
    <s v="AREVALO AYALA MANUEL ARCESIO"/>
    <s v="ZEMU"/>
    <x v="65"/>
    <s v="2"/>
    <s v="Sin Pallet"/>
    <n v="0"/>
    <n v="0"/>
    <x v="0"/>
    <n v="27200"/>
    <n v="18030"/>
    <n v="9170"/>
    <n v="378"/>
    <m/>
    <x v="48"/>
    <n v="21"/>
    <s v="21"/>
    <n v="18"/>
    <x v="0"/>
    <n v="1.05"/>
    <n v="21"/>
    <s v="TRIMPESAS S.A."/>
    <n v="1013766"/>
    <s v="MORALES RUIZ EDGAR MAURICIO"/>
    <x v="65"/>
  </r>
  <r>
    <n v="1002198425"/>
    <s v="UE01"/>
    <x v="5"/>
    <d v="1899-12-30T18:21:00"/>
    <x v="1000"/>
    <s v="9000803462"/>
    <s v="012-022-00314880"/>
    <n v="2301.35"/>
    <n v="2580.29"/>
    <s v="ZPVN"/>
    <s v="40564328"/>
    <s v="P000032346"/>
    <n v="8002812622"/>
    <x v="757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900"/>
    <n v="18000"/>
    <n v="8900"/>
    <n v="266.39999999999998"/>
    <m/>
    <x v="94"/>
    <n v="21"/>
    <s v="21"/>
    <n v="18"/>
    <x v="0"/>
    <n v="0.74"/>
    <n v="14.799999999999999"/>
    <s v="RUTAS COTACACHENSES S.A."/>
    <n v="1023153"/>
    <s v="BUITRON MONTENEGRO JONNY"/>
    <x v="260"/>
  </r>
  <r>
    <n v="1002198607"/>
    <s v="UE01"/>
    <x v="5"/>
    <d v="1899-12-30T18:24:00"/>
    <x v="1001"/>
    <s v="9000803464"/>
    <s v="012-022-00314881"/>
    <n v="2322"/>
    <n v="2603.44"/>
    <s v="ZPVN"/>
    <s v="40564215"/>
    <s v="0000390625"/>
    <n v="8002812826"/>
    <x v="758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88"/>
    <x v="88"/>
    <s v="10003590"/>
    <s v="CUAYCAL TACUNGA JORGE ANIBAL"/>
    <s v="ZEMU"/>
    <x v="120"/>
    <s v="2"/>
    <s v="Sin Pallet"/>
    <n v="0"/>
    <n v="0"/>
    <x v="0"/>
    <n v="27050"/>
    <n v="18040"/>
    <n v="9010"/>
    <n v="165.6"/>
    <m/>
    <x v="86"/>
    <n v="21"/>
    <s v="21"/>
    <n v="18"/>
    <x v="0"/>
    <n v="0.45999999999999996"/>
    <n v="9.1999999999999993"/>
    <s v="TRANSSJQ S.A."/>
    <n v="1014104"/>
    <s v="CORDOVA MEDIAVILLA ANDERSON OMAR"/>
    <x v="120"/>
  </r>
  <r>
    <n v="1002198552"/>
    <s v="UE01"/>
    <x v="5"/>
    <d v="1899-12-30T18:25:00"/>
    <x v="1002"/>
    <s v="9000803465"/>
    <s v="012-022-00314882"/>
    <n v="2268"/>
    <n v="2542.9"/>
    <s v="ZPVN"/>
    <s v="40564320"/>
    <s v="0000390722"/>
    <n v="8002812763"/>
    <x v="759"/>
    <x v="7"/>
    <x v="7"/>
    <n v="360"/>
    <s v="BOL"/>
    <s v="101664"/>
    <x v="8"/>
    <s v="804158"/>
    <s v="MARIA SUSANA COFRE SANTO"/>
    <x v="6"/>
    <s v="VIA ZUMBALICA Y LA CALERA"/>
    <x v="17"/>
    <s v="O-Cotopaxi-Latacunga"/>
    <n v="198"/>
    <x v="15"/>
    <x v="15"/>
    <s v="100018302"/>
    <s v="VERA EDWIN"/>
    <s v="ZEMU"/>
    <x v="102"/>
    <s v="2"/>
    <s v="Sin Pallet"/>
    <n v="0"/>
    <n v="0"/>
    <x v="0"/>
    <n v="27080"/>
    <n v="18020"/>
    <n v="9060"/>
    <n v="266.39999999999998"/>
    <m/>
    <x v="15"/>
    <n v="21"/>
    <s v="21"/>
    <n v="18"/>
    <x v="0"/>
    <n v="0.74"/>
    <n v="14.799999999999999"/>
    <s v="SANJOPAS S.A."/>
    <n v="1013871"/>
    <s v="MORAN PERUGACHI ALONSO"/>
    <x v="102"/>
  </r>
  <r>
    <n v="1002198508"/>
    <s v="UE01"/>
    <x v="5"/>
    <d v="1899-12-30T18:27:00"/>
    <x v="1003"/>
    <s v="9000803468"/>
    <s v="012-022-00314884"/>
    <n v="741.6"/>
    <n v="831.48"/>
    <s v="ZPVN"/>
    <s v="40564368"/>
    <s v="0000390786"/>
    <n v="8002812709"/>
    <x v="760"/>
    <x v="5"/>
    <x v="5"/>
    <n v="120"/>
    <s v="BOL"/>
    <s v="101571"/>
    <x v="38"/>
    <s v="802094"/>
    <s v="MATRIZ  LOS GUABOS"/>
    <x v="1"/>
    <s v="MATRIZ  GUABOS AV INTEROCEANIC KM 1"/>
    <x v="9"/>
    <s v="O-Pichincha-Cumbaya"/>
    <m/>
    <x v="60"/>
    <x v="60"/>
    <s v="10007757"/>
    <s v="GUALACATA FERNANDEZ MANUEL RAUL"/>
    <s v="ZEMU"/>
    <x v="76"/>
    <s v="1"/>
    <s v="Con Pallet"/>
    <n v="0.05"/>
    <n v="6"/>
    <x v="0"/>
    <n v="10673.333000000001"/>
    <n v="6013.3329999999996"/>
    <n v="4660"/>
    <n v="55.2"/>
    <m/>
    <x v="58"/>
    <n v="21"/>
    <s v="21"/>
    <n v="6"/>
    <x v="0"/>
    <n v="0.46"/>
    <n v="9.2000000000000011"/>
    <s v="ALQUINGA &amp; ALQUINGA"/>
    <n v="1022501"/>
    <s v="FLORES RAMIREZ ROGER WILLAN"/>
    <x v="76"/>
  </r>
  <r>
    <n v="1002198508"/>
    <s v="UE01"/>
    <x v="5"/>
    <d v="1899-12-30T18:27:00"/>
    <x v="1004"/>
    <s v="9000803467"/>
    <s v="012-022-00314883"/>
    <n v="1617.6"/>
    <n v="1813.66"/>
    <s v="ZPVN"/>
    <s v="40564368"/>
    <s v="0000390787"/>
    <n v="8002812708"/>
    <x v="760"/>
    <x v="6"/>
    <x v="6"/>
    <n v="240"/>
    <s v="BOL"/>
    <s v="101571"/>
    <x v="38"/>
    <s v="802094"/>
    <s v="MATRIZ  LOS GUABOS"/>
    <x v="1"/>
    <s v="MATRIZ  GUABOS AV INTEROCEANIC KM 1"/>
    <x v="9"/>
    <s v="O-Pichincha-Cumbaya"/>
    <n v="113"/>
    <x v="60"/>
    <x v="60"/>
    <s v="10007757"/>
    <s v="GUALACATA FERNANDEZ MANUEL RAUL"/>
    <s v="ZEMU"/>
    <x v="76"/>
    <s v="1"/>
    <s v="Con Pallet"/>
    <n v="0.05"/>
    <n v="12"/>
    <x v="0"/>
    <n v="16686.667000000001"/>
    <n v="12026.666999999999"/>
    <n v="4660"/>
    <n v="110.4"/>
    <m/>
    <x v="58"/>
    <n v="21"/>
    <s v="21"/>
    <n v="12"/>
    <x v="0"/>
    <n v="0.46"/>
    <n v="9.2000000000000011"/>
    <s v="ALQUINGA &amp; ALQUINGA"/>
    <n v="1022501"/>
    <s v="FLORES RAMIREZ ROGER WILLAN"/>
    <x v="76"/>
  </r>
  <r>
    <n v="1002198626"/>
    <s v="UE01"/>
    <x v="5"/>
    <d v="1899-12-30T18:32:00"/>
    <x v="1005"/>
    <s v="9000803470"/>
    <s v="012-022-00314886"/>
    <n v="1820"/>
    <n v="2040.6"/>
    <s v="ZPVN"/>
    <s v="40564324"/>
    <s v="0000390728"/>
    <n v="8002812851"/>
    <x v="761"/>
    <x v="3"/>
    <x v="3"/>
    <n v="280"/>
    <s v="BOL"/>
    <s v="101780"/>
    <x v="56"/>
    <s v="810059"/>
    <s v="ECO ARCHIDONA"/>
    <x v="82"/>
    <s v="AV. COSANGA Y AV. NAPO"/>
    <x v="137"/>
    <s v="O-Napo-Archidona"/>
    <m/>
    <x v="22"/>
    <x v="22"/>
    <s v="100020338"/>
    <s v="TERAN ARNULFO"/>
    <s v="ZEMU"/>
    <x v="88"/>
    <s v="2"/>
    <s v="Sin Pallet"/>
    <n v="0"/>
    <n v="0"/>
    <x v="0"/>
    <n v="18576.111000000001"/>
    <n v="14031.111000000001"/>
    <n v="4545"/>
    <n v="240.8"/>
    <m/>
    <x v="22"/>
    <n v="21"/>
    <s v="21"/>
    <n v="14"/>
    <x v="0"/>
    <n v="0.86"/>
    <n v="17.2"/>
    <s v="TRANINTAGSA"/>
    <n v="1014062"/>
    <s v="BENALCAZAR DE LA CRUZ MILTON PATRIC"/>
    <x v="88"/>
  </r>
  <r>
    <n v="1002198626"/>
    <s v="UE01"/>
    <x v="5"/>
    <d v="1899-12-30T18:32:00"/>
    <x v="1006"/>
    <s v="9000803469"/>
    <s v="012-022-00314885"/>
    <n v="541.6"/>
    <n v="607.24"/>
    <s v="ZPVN"/>
    <s v="40564322"/>
    <s v="0000390727"/>
    <n v="8002812850"/>
    <x v="761"/>
    <x v="4"/>
    <x v="4"/>
    <n v="80"/>
    <s v="BOL"/>
    <s v="101780"/>
    <x v="56"/>
    <s v="810059"/>
    <s v="ECO ARCHIDONA"/>
    <x v="82"/>
    <s v="AV. COSANGA Y AV. NAPO"/>
    <x v="137"/>
    <s v="O-Napo-Archidona"/>
    <n v="247"/>
    <x v="22"/>
    <x v="22"/>
    <s v="100020338"/>
    <s v="TERAN ARNULFO"/>
    <s v="ZEMU"/>
    <x v="88"/>
    <s v="2"/>
    <s v="Sin Pallet"/>
    <n v="0"/>
    <n v="0"/>
    <x v="0"/>
    <n v="8553.8889999999992"/>
    <n v="4008.8890000000001"/>
    <n v="4545"/>
    <n v="68.8"/>
    <m/>
    <x v="22"/>
    <n v="21"/>
    <s v="21"/>
    <n v="4"/>
    <x v="0"/>
    <n v="0.86"/>
    <n v="17.2"/>
    <s v="TRANINTAGSA"/>
    <n v="1014062"/>
    <s v="BENALCAZAR DE LA CRUZ MILTON PATRIC"/>
    <x v="88"/>
  </r>
  <r>
    <n v="1002198613"/>
    <s v="UE01"/>
    <x v="5"/>
    <d v="1899-12-30T18:34:00"/>
    <x v="1007"/>
    <s v=""/>
    <s v=""/>
    <n v="0"/>
    <n v="0"/>
    <s v="ZPRC"/>
    <s v="2500107977"/>
    <s v="P000032374"/>
    <n v="8002812836"/>
    <x v="762"/>
    <x v="3"/>
    <x v="3"/>
    <n v="280"/>
    <s v="BOL"/>
    <s v="101663"/>
    <x v="46"/>
    <s v="802191"/>
    <s v="FERRE ZURITA UNO COM"/>
    <x v="40"/>
    <s v="AMERICA Y AV. DEL EJERCITO"/>
    <x v="59"/>
    <s v="O-Manabi-Portoviejo"/>
    <m/>
    <x v="90"/>
    <x v="90"/>
    <s v="100019698"/>
    <s v="VELASTEGUI JHONATAN"/>
    <s v="ZEMT"/>
    <x v="122"/>
    <s v="2"/>
    <s v="Sin Pallet"/>
    <n v="0"/>
    <n v="0"/>
    <x v="0"/>
    <n v="21168.332999999999"/>
    <n v="14023.333000000001"/>
    <n v="7145"/>
    <n v="322"/>
    <m/>
    <x v="88"/>
    <n v="21"/>
    <s v="21"/>
    <n v="14"/>
    <x v="0"/>
    <n v="1.1499999999999999"/>
    <n v="23"/>
    <s v="LIDENORTI S.A."/>
    <n v="1021893"/>
    <s v="VELASTEGUI ROMO LENIN ALEXANDER"/>
    <x v="122"/>
  </r>
  <r>
    <n v="1002198613"/>
    <s v="UE01"/>
    <x v="5"/>
    <d v="1899-12-30T18:34:00"/>
    <x v="1008"/>
    <s v=""/>
    <s v=""/>
    <n v="0"/>
    <n v="0"/>
    <s v="ZPRC"/>
    <s v="2500107976"/>
    <s v="P000032373"/>
    <n v="8002812835"/>
    <x v="762"/>
    <x v="4"/>
    <x v="4"/>
    <n v="200"/>
    <s v="BOL"/>
    <s v="101663"/>
    <x v="46"/>
    <s v="802191"/>
    <s v="FERRE ZURITA UNO COM"/>
    <x v="40"/>
    <s v="AMERICA Y AV. DEL EJERCITO"/>
    <x v="59"/>
    <s v="O-Manabi-Portoviejo"/>
    <n v="468"/>
    <x v="90"/>
    <x v="90"/>
    <s v="100019698"/>
    <s v="VELASTEGUI JHONATAN"/>
    <s v="ZEMT"/>
    <x v="122"/>
    <s v="2"/>
    <s v="Sin Pallet"/>
    <n v="0"/>
    <n v="0"/>
    <x v="0"/>
    <n v="17161.667000000001"/>
    <n v="10016.666999999999"/>
    <n v="7145"/>
    <n v="230"/>
    <m/>
    <x v="88"/>
    <n v="21"/>
    <s v="21"/>
    <n v="10"/>
    <x v="0"/>
    <n v="1.1499999999999999"/>
    <n v="23"/>
    <s v="LIDENORTI S.A."/>
    <n v="1021893"/>
    <s v="VELASTEGUI ROMO LENIN ALEXANDER"/>
    <x v="122"/>
  </r>
  <r>
    <n v="1002198599"/>
    <s v="UE01"/>
    <x v="5"/>
    <d v="1899-12-30T18:44:00"/>
    <x v="1009"/>
    <s v="9000803475"/>
    <s v="012-022-00314887"/>
    <n v="4613.3999999999996"/>
    <n v="5172.58"/>
    <s v="ZPVN"/>
    <s v="40564385"/>
    <s v="P000032365"/>
    <n v="8002812817"/>
    <x v="763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163"/>
    <x v="163"/>
    <s v="100017801"/>
    <s v="CUASES VICTOR"/>
    <s v="ZETT"/>
    <x v="246"/>
    <s v="2"/>
    <s v="Sin Pallet"/>
    <n v="0"/>
    <n v="0"/>
    <x v="0"/>
    <n v="51020"/>
    <n v="33070"/>
    <n v="17950"/>
    <n v="699.6"/>
    <m/>
    <x v="159"/>
    <n v="21"/>
    <s v="21"/>
    <n v="33"/>
    <x v="0"/>
    <n v="1.06"/>
    <n v="21.2"/>
    <s v="TRIMPESAS S.A."/>
    <n v="1013858"/>
    <s v="LARA VILLEGAS MARIANA DE JESUS"/>
    <x v="246"/>
  </r>
  <r>
    <n v="1002198472"/>
    <s v="UE01"/>
    <x v="5"/>
    <d v="1899-12-30T18:49:00"/>
    <x v="1010"/>
    <s v=""/>
    <s v=""/>
    <n v="0"/>
    <n v="0"/>
    <s v="ZPRC"/>
    <s v="2500107971"/>
    <s v="P000032356"/>
    <n v="8002812670"/>
    <x v="764"/>
    <x v="9"/>
    <x v="9"/>
    <n v="480"/>
    <s v="BOL"/>
    <s v="101539"/>
    <x v="147"/>
    <s v="807201"/>
    <s v="CENTRO DE ACOPIO"/>
    <x v="2"/>
    <s v="BYPASS QUITO A QUEVEDO"/>
    <x v="43"/>
    <s v="O-Santodomingo -Santodomingodelos"/>
    <n v="247"/>
    <x v="95"/>
    <x v="95"/>
    <s v="100014873"/>
    <s v="MEDIAVILLA JULIO"/>
    <s v="ZEMT"/>
    <x v="134"/>
    <s v="4"/>
    <s v="Pallet Cortesia"/>
    <n v="0"/>
    <n v="0"/>
    <x v="0"/>
    <n v="39100"/>
    <n v="24060"/>
    <n v="15040"/>
    <n v="403.2"/>
    <m/>
    <x v="93"/>
    <n v="21"/>
    <s v="21"/>
    <n v="24"/>
    <x v="0"/>
    <n v="0.84"/>
    <n v="16.8"/>
    <s v="SANJOPAS S.A."/>
    <n v="1013809"/>
    <s v="MEDIAVILLA PERUGACHI JULIO MAURICIO"/>
    <x v="134"/>
  </r>
  <r>
    <n v="1002198600"/>
    <s v="UE01"/>
    <x v="5"/>
    <d v="1899-12-30T18:53:00"/>
    <x v="1011"/>
    <s v="9000803476"/>
    <s v="012-022-00314888"/>
    <n v="3886.49"/>
    <n v="4357.5600000000004"/>
    <s v="ZPVN"/>
    <s v="40563814"/>
    <s v="0000390150"/>
    <n v="8002812818"/>
    <x v="765"/>
    <x v="10"/>
    <x v="10"/>
    <n v="30.85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550"/>
    <n v="30850"/>
    <n v="17700"/>
    <n v="502.86"/>
    <m/>
    <x v="106"/>
    <n v="21"/>
    <s v="21"/>
    <n v="30.85"/>
    <x v="0"/>
    <n v="16.300162074554294"/>
    <n v="16.300162074554294"/>
    <s v="TRANSPORTE PROPIO"/>
    <n v="1013862"/>
    <s v="JACOME MARTINEZ EDGAR BOLIVAR"/>
    <x v="229"/>
  </r>
  <r>
    <n v="1002198528"/>
    <s v="UE01"/>
    <x v="5"/>
    <d v="1899-12-30T18:59:00"/>
    <x v="1012"/>
    <s v="9000803478"/>
    <s v="012-022-00314889"/>
    <n v="3959.15"/>
    <n v="4439.03"/>
    <s v="ZPVN"/>
    <s v="40564287"/>
    <s v="0000390662"/>
    <n v="8002812731"/>
    <x v="766"/>
    <x v="2"/>
    <x v="2"/>
    <n v="32.619999999999997"/>
    <s v="T"/>
    <s v="101685"/>
    <x v="58"/>
    <s v="802733"/>
    <s v="DESTINO GRANEL CAYAMBE-CAYAMBE"/>
    <x v="19"/>
    <s v="VIA A OLMEDO"/>
    <x v="50"/>
    <s v="O-Pichincha-Cayambe"/>
    <n v="40"/>
    <x v="30"/>
    <x v="30"/>
    <s v="100016824"/>
    <s v="YANEZ JOSE"/>
    <s v="ZECI"/>
    <x v="58"/>
    <s v="2"/>
    <s v="Sin Pallet"/>
    <n v="0"/>
    <n v="0"/>
    <x v="0"/>
    <n v="50850"/>
    <n v="32620"/>
    <n v="18230"/>
    <n v="163.43"/>
    <m/>
    <x v="28"/>
    <n v="21"/>
    <s v="21"/>
    <n v="32.619999999999997"/>
    <x v="0"/>
    <n v="5.0101164929491118"/>
    <n v="5.0101164929491118"/>
    <s v="TRANSALMEIDA CIA."/>
    <n v="1013966"/>
    <s v="ALMEIDA CHICAIZA MIGUEL ANGEL"/>
    <x v="58"/>
  </r>
  <r>
    <n v="1002198619"/>
    <s v="UE01"/>
    <x v="5"/>
    <d v="1899-12-30T19:03:00"/>
    <x v="1013"/>
    <s v="9000803482"/>
    <s v="012-022-00314890"/>
    <n v="4332.8"/>
    <n v="4857.97"/>
    <s v="ZPVN"/>
    <s v="40564414"/>
    <s v="P000032379"/>
    <n v="8002812842"/>
    <x v="767"/>
    <x v="7"/>
    <x v="7"/>
    <n v="640"/>
    <s v="BOL"/>
    <s v="101628"/>
    <x v="13"/>
    <s v="801021"/>
    <s v="LOCAL PUEMBO"/>
    <x v="1"/>
    <s v="VIA INTEROCEANICA S/N Y LA Y DE PUE"/>
    <x v="61"/>
    <s v="O-Pichincha-Puembo"/>
    <n v="110"/>
    <x v="83"/>
    <x v="83"/>
    <s v="100015006"/>
    <s v="RIVERA JOSE LUIS"/>
    <s v="ZETT"/>
    <x v="113"/>
    <s v="1"/>
    <s v="Con Pallet"/>
    <n v="0.05"/>
    <n v="32"/>
    <x v="0"/>
    <n v="50560"/>
    <n v="32070"/>
    <n v="18490"/>
    <n v="275.2"/>
    <m/>
    <x v="81"/>
    <n v="21"/>
    <s v="21"/>
    <n v="32"/>
    <x v="0"/>
    <n v="0.43"/>
    <n v="8.6"/>
    <s v="LIDENORTI S.A."/>
    <n v="1013539"/>
    <s v="VALENCIA BENAVIDES GUSTAVO PLUTARCO"/>
    <x v="113"/>
  </r>
  <r>
    <n v="1002198639"/>
    <s v="UE01"/>
    <x v="5"/>
    <d v="1899-12-30T19:04:00"/>
    <x v="1014"/>
    <s v=""/>
    <s v=""/>
    <n v="0"/>
    <n v="0"/>
    <s v="ZPRC"/>
    <s v="2500107970"/>
    <s v="0000390775"/>
    <n v="8002812869"/>
    <x v="768"/>
    <x v="7"/>
    <x v="7"/>
    <n v="16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5558.333000000001"/>
    <n v="8033.3329999999996"/>
    <n v="7525"/>
    <n v="86.4"/>
    <m/>
    <x v="6"/>
    <n v="21"/>
    <s v="21"/>
    <n v="8"/>
    <x v="0"/>
    <n v="0.54"/>
    <n v="10.8"/>
    <s v="TRANSPORTE PROPIO"/>
    <n v="1013241"/>
    <s v="COMPAÑÍA DE TRANSPORTE DE CARGA PES"/>
    <x v="81"/>
  </r>
  <r>
    <n v="1002198639"/>
    <s v="UE01"/>
    <x v="5"/>
    <d v="1899-12-30T19:04:00"/>
    <x v="1015"/>
    <s v=""/>
    <s v=""/>
    <n v="0"/>
    <n v="0"/>
    <s v="ZPRC"/>
    <s v="2500107970"/>
    <s v="0000390773"/>
    <n v="8002812870"/>
    <x v="768"/>
    <x v="6"/>
    <x v="6"/>
    <n v="32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3591.667000000001"/>
    <n v="16066.666999999999"/>
    <n v="7525"/>
    <n v="172.8"/>
    <m/>
    <x v="6"/>
    <n v="21"/>
    <s v="21"/>
    <n v="16"/>
    <x v="0"/>
    <n v="0.54"/>
    <n v="10.8"/>
    <s v="TRANSPORTE PROPIO"/>
    <n v="1013241"/>
    <s v="COMPAÑÍA DE TRANSPORTE DE CARGA PES"/>
    <x v="81"/>
  </r>
  <r>
    <n v="1002198601"/>
    <s v="UE01"/>
    <x v="5"/>
    <d v="1899-12-30T19:09:00"/>
    <x v="1016"/>
    <s v="9000803483"/>
    <s v="012-022-00314891"/>
    <n v="3908.4"/>
    <n v="4382.13"/>
    <s v="ZPVN"/>
    <s v="40563320"/>
    <s v="0000390522"/>
    <n v="8002812820"/>
    <x v="769"/>
    <x v="2"/>
    <x v="2"/>
    <n v="32.57"/>
    <s v="T"/>
    <s v="101659"/>
    <x v="84"/>
    <s v="805760"/>
    <s v="GRANEL ETERNIT"/>
    <x v="1"/>
    <s v="KM 14 1/2 SECTOR GUAMANI"/>
    <x v="63"/>
    <s v="O-Pichincha-Guamani2"/>
    <n v="127"/>
    <x v="1"/>
    <x v="1"/>
    <s v="100015500"/>
    <s v="FARINANGO MANUEL"/>
    <s v="ZECI"/>
    <x v="1"/>
    <s v="2"/>
    <s v="Sin Pallet"/>
    <n v="0"/>
    <n v="0"/>
    <x v="0"/>
    <n v="50710"/>
    <n v="32570"/>
    <n v="18140"/>
    <n v="366.09"/>
    <m/>
    <x v="1"/>
    <n v="21"/>
    <s v="21"/>
    <n v="32.57"/>
    <x v="0"/>
    <n v="11.240098249923241"/>
    <n v="11.240098249923241"/>
    <s v="TRANSCONCEM CIA. LTDA."/>
    <n v="1013227"/>
    <s v="COMPAÑIA DE TRANSPORTE PESADO"/>
    <x v="1"/>
  </r>
  <r>
    <n v="1002198630"/>
    <s v="UE01"/>
    <x v="5"/>
    <d v="1899-12-30T19:23:00"/>
    <x v="1017"/>
    <s v="9000803486"/>
    <s v="012-022-00314892"/>
    <n v="3835.2"/>
    <n v="4300.05"/>
    <s v="ZPVN"/>
    <s v="40563320"/>
    <s v="0000390525"/>
    <n v="8002812856"/>
    <x v="770"/>
    <x v="2"/>
    <x v="2"/>
    <n v="31.96"/>
    <s v="T"/>
    <s v="101659"/>
    <x v="84"/>
    <s v="805760"/>
    <s v="GRANEL ETERNIT"/>
    <x v="1"/>
    <s v="KM 14 1/2 SECTOR GUAMANI"/>
    <x v="63"/>
    <s v="O-Pichincha-Guamani2"/>
    <n v="127"/>
    <x v="1"/>
    <x v="1"/>
    <s v="100014878"/>
    <s v="MANOSALVAS JUAN CARLOS"/>
    <s v="ZECI"/>
    <x v="132"/>
    <s v="2"/>
    <s v="Sin Pallet"/>
    <n v="0"/>
    <n v="0"/>
    <x v="0"/>
    <n v="51770"/>
    <n v="31960"/>
    <n v="19810"/>
    <n v="359.23"/>
    <m/>
    <x v="1"/>
    <n v="21"/>
    <s v="21"/>
    <n v="31.96"/>
    <x v="0"/>
    <n v="11.239987484355444"/>
    <n v="11.239987484355444"/>
    <s v="TRANSCONCEM CIA. LTDA."/>
    <n v="1013227"/>
    <s v="COMPAÑIA DE TRANSPORTE PESADO"/>
    <x v="132"/>
  </r>
  <r>
    <n v="1002198621"/>
    <s v="UE01"/>
    <x v="5"/>
    <d v="1899-12-30T19:24:00"/>
    <x v="1018"/>
    <s v="9000777804"/>
    <s v="013-020-00046025"/>
    <n v="1867.17"/>
    <n v="2093.48"/>
    <s v="ZPDF"/>
    <s v="70170316"/>
    <s v="0000390851"/>
    <n v="8002812845"/>
    <x v="771"/>
    <x v="7"/>
    <x v="7"/>
    <n v="280"/>
    <s v="BOL"/>
    <s v="101715"/>
    <x v="43"/>
    <s v="801809"/>
    <s v="MULTIFERRETERIA"/>
    <x v="51"/>
    <s v="PANAMERICANA NORTE VIA IBARRA Y"/>
    <x v="83"/>
    <s v="O-Imbabura-Ant.Ante.(Atuntaqu"/>
    <m/>
    <x v="134"/>
    <x v="134"/>
    <s v="100015025"/>
    <s v="ARCINIEGA OSWALDO"/>
    <s v="ZEMT"/>
    <x v="192"/>
    <s v="1"/>
    <s v="Con Pallet"/>
    <n v="0.05"/>
    <n v="14"/>
    <x v="0"/>
    <n v="21881.667000000001"/>
    <n v="14046.666999999999"/>
    <n v="7835"/>
    <n v="44.8"/>
    <m/>
    <x v="132"/>
    <n v="21"/>
    <s v="21"/>
    <n v="14"/>
    <x v="0"/>
    <n v="0.16"/>
    <n v="3.1999999999999997"/>
    <s v="LIDENORTI S.A."/>
    <n v="1013581"/>
    <s v="BARRERA GALLEGOS FRANKLIN GUILLERMO"/>
    <x v="192"/>
  </r>
  <r>
    <n v="1002198621"/>
    <s v="UE01"/>
    <x v="5"/>
    <d v="1899-12-30T19:24:00"/>
    <x v="1019"/>
    <s v="9000780027"/>
    <s v="013-020-00046213"/>
    <n v="1213.52"/>
    <n v="1360.61"/>
    <s v="ZPDF"/>
    <s v="70170866"/>
    <s v="0000390850"/>
    <n v="8002812844"/>
    <x v="771"/>
    <x v="5"/>
    <x v="5"/>
    <n v="20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10"/>
    <x v="0"/>
    <n v="17868.332999999999"/>
    <n v="10033.333000000001"/>
    <n v="7835"/>
    <n v="32"/>
    <m/>
    <x v="132"/>
    <n v="21"/>
    <s v="21"/>
    <n v="10"/>
    <x v="0"/>
    <n v="0.16"/>
    <n v="3.2"/>
    <s v="LIDENORTI S.A."/>
    <n v="1013581"/>
    <s v="BARRERA GALLEGOS FRANKLIN GUILLERMO"/>
    <x v="192"/>
  </r>
  <r>
    <n v="1002198648"/>
    <s v="UE01"/>
    <x v="5"/>
    <d v="1899-12-30T19:27:00"/>
    <x v="1020"/>
    <s v="9000803490"/>
    <s v="012-022-00314895"/>
    <n v="272.83999999999997"/>
    <n v="305.91000000000003"/>
    <s v="ZPVN"/>
    <s v="40564426"/>
    <s v="0000390873"/>
    <n v="8002812883"/>
    <x v="772"/>
    <x v="7"/>
    <x v="7"/>
    <n v="40"/>
    <s v="BOL"/>
    <s v="102238"/>
    <x v="22"/>
    <s v="803202"/>
    <s v="BODEGA PROPIA FERRECUADOR"/>
    <x v="1"/>
    <s v="AV. SIMON BOLIVAR NO. 826"/>
    <x v="20"/>
    <s v="O-Pichincha-Guayllabamba"/>
    <m/>
    <x v="149"/>
    <x v="149"/>
    <s v="10005661"/>
    <s v="PUPIALES ARELLANO CARLOS ANDRES"/>
    <s v="ZEMT"/>
    <x v="223"/>
    <s v="1"/>
    <s v="Con Pallet"/>
    <n v="0.05"/>
    <n v="2"/>
    <x v="0"/>
    <n v="7332.5"/>
    <n v="2005.8330000000001"/>
    <n v="5326.6670000000004"/>
    <n v="13.2"/>
    <m/>
    <x v="146"/>
    <n v="21"/>
    <s v="21"/>
    <n v="2"/>
    <x v="0"/>
    <n v="0.32999999999999996"/>
    <n v="6.6"/>
    <s v="LA ARMENIA"/>
    <n v="10005628"/>
    <s v="PUPIALES URRESTA GUSTAVO"/>
    <x v="223"/>
  </r>
  <r>
    <n v="1002198648"/>
    <s v="UE01"/>
    <x v="5"/>
    <d v="1899-12-30T19:27:00"/>
    <x v="1021"/>
    <s v="9000803488"/>
    <s v="012-022-00314893"/>
    <n v="500.54"/>
    <n v="561.20000000000005"/>
    <s v="ZPVN"/>
    <s v="40564426"/>
    <s v="0000390872"/>
    <n v="8002812884"/>
    <x v="772"/>
    <x v="5"/>
    <x v="5"/>
    <n v="80"/>
    <s v="BOL"/>
    <s v="102238"/>
    <x v="22"/>
    <s v="803202"/>
    <s v="BODEGA PROPIA FERRECUADOR"/>
    <x v="1"/>
    <s v="AV. SIMON BOLIVAR NO. 826"/>
    <x v="20"/>
    <s v="O-Pichincha-Guayllabamba"/>
    <m/>
    <x v="149"/>
    <x v="149"/>
    <s v="10005661"/>
    <s v="PUPIALES ARELLANO CARLOS ANDRES"/>
    <s v="ZEMT"/>
    <x v="223"/>
    <s v="1"/>
    <s v="Con Pallet"/>
    <n v="0.05"/>
    <n v="4"/>
    <x v="0"/>
    <n v="9338.3340000000007"/>
    <n v="4011.6669999999999"/>
    <n v="5326.6670000000004"/>
    <n v="26.4"/>
    <m/>
    <x v="146"/>
    <n v="21"/>
    <s v="21"/>
    <n v="4"/>
    <x v="0"/>
    <n v="0.32999999999999996"/>
    <n v="6.6"/>
    <s v="LA ARMENIA"/>
    <n v="10005628"/>
    <s v="PUPIALES URRESTA GUSTAVO"/>
    <x v="223"/>
  </r>
  <r>
    <n v="1002198648"/>
    <s v="UE01"/>
    <x v="5"/>
    <d v="1899-12-30T19:27:00"/>
    <x v="1022"/>
    <s v="9000803489"/>
    <s v="012-022-00314894"/>
    <n v="2444.9"/>
    <n v="2741.24"/>
    <s v="ZPVN"/>
    <s v="40564426"/>
    <s v="0000390871"/>
    <n v="8002812885"/>
    <x v="772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149"/>
    <x v="149"/>
    <s v="10005661"/>
    <s v="PUPIALES ARELLANO CARLOS ANDRES"/>
    <s v="ZEMT"/>
    <x v="223"/>
    <s v="1"/>
    <s v="Con Pallet"/>
    <n v="0.05"/>
    <n v="18"/>
    <x v="0"/>
    <n v="23379.167000000001"/>
    <n v="18052.5"/>
    <n v="5326.6670000000004"/>
    <n v="118.8"/>
    <m/>
    <x v="146"/>
    <n v="21"/>
    <s v="21"/>
    <n v="18"/>
    <x v="0"/>
    <n v="0.33"/>
    <n v="6.6"/>
    <s v="LA ARMENIA"/>
    <n v="10005628"/>
    <s v="PUPIALES URRESTA GUSTAVO"/>
    <x v="223"/>
  </r>
  <r>
    <n v="1002198663"/>
    <s v="UE01"/>
    <x v="5"/>
    <d v="1899-12-30T19:29:00"/>
    <x v="1023"/>
    <s v="9000803491"/>
    <s v="012-022-00314896"/>
    <n v="3235.2"/>
    <n v="3627.32"/>
    <s v="ZPVN"/>
    <s v="40564428"/>
    <s v="0000390875"/>
    <n v="8002812900"/>
    <x v="773"/>
    <x v="6"/>
    <x v="6"/>
    <n v="480"/>
    <s v="BOL"/>
    <s v="101500"/>
    <x v="30"/>
    <s v="810648"/>
    <s v="FERRETERIA DON PANCHO"/>
    <x v="1"/>
    <s v="AV ELOY ALFARO"/>
    <x v="26"/>
    <s v="O-Pichincha-Carapungo"/>
    <n v="89"/>
    <x v="79"/>
    <x v="79"/>
    <s v="100016219"/>
    <s v="ALQUINGA FABIAN"/>
    <s v="ZEMT"/>
    <x v="177"/>
    <s v="2"/>
    <s v="Sin Pallet"/>
    <n v="0"/>
    <n v="0"/>
    <x v="0"/>
    <n v="38920"/>
    <n v="24060"/>
    <n v="14860"/>
    <n v="211.2"/>
    <m/>
    <x v="77"/>
    <n v="21"/>
    <s v="21"/>
    <n v="24"/>
    <x v="0"/>
    <n v="0.44"/>
    <n v="8.7999999999999989"/>
    <s v="ALQUINGA &amp; ALQUINGA"/>
    <n v="1013844"/>
    <s v="ALQUINGA LUCERO WILTER FABIAN"/>
    <x v="177"/>
  </r>
  <r>
    <n v="1002198581"/>
    <s v="UE01"/>
    <x v="5"/>
    <d v="1899-12-30T19:32:00"/>
    <x v="1024"/>
    <s v=""/>
    <s v=""/>
    <n v="0"/>
    <n v="0"/>
    <s v="ZPRC"/>
    <s v="2500107960"/>
    <s v="P000032337"/>
    <n v="8002812799"/>
    <x v="774"/>
    <x v="2"/>
    <x v="2"/>
    <n v="31.34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780"/>
    <n v="31340"/>
    <n v="18440"/>
    <n v="0"/>
    <m/>
    <x v="3"/>
    <n v="21"/>
    <s v="21"/>
    <n v="31.34"/>
    <x v="0"/>
    <n v="0"/>
    <n v="0"/>
    <s v="UNICON S.A."/>
    <n v="1014412"/>
    <s v="UNION DE CONCRETERAS UNICON UCUE"/>
    <x v="97"/>
  </r>
  <r>
    <n v="1002198674"/>
    <s v="UE01"/>
    <x v="5"/>
    <d v="1899-12-30T19:37:00"/>
    <x v="1025"/>
    <s v="9000803507"/>
    <s v="012-022-00314898"/>
    <n v="278.39999999999998"/>
    <n v="312.14999999999998"/>
    <s v="ZPVN"/>
    <s v="40564419"/>
    <s v="P000032381"/>
    <n v="8002812913"/>
    <x v="775"/>
    <x v="7"/>
    <x v="7"/>
    <n v="40"/>
    <s v="BOL"/>
    <s v="103029"/>
    <x v="88"/>
    <s v="806621"/>
    <s v="BIG BLOCK LUIS TOAPANTA"/>
    <x v="1"/>
    <s v="PASAJE INTEROCEANICA 2 RUTA VIVA"/>
    <x v="61"/>
    <s v="O-Pichincha-Puembo"/>
    <m/>
    <x v="36"/>
    <x v="36"/>
    <s v="100014995"/>
    <s v="LLIQUIN MIGUEL ANGEL"/>
    <s v="ZEMU"/>
    <x v="44"/>
    <s v="2"/>
    <s v="Sin Pallet"/>
    <n v="0"/>
    <n v="0"/>
    <x v="0"/>
    <n v="6647.2219999999998"/>
    <n v="2002.222"/>
    <n v="4645"/>
    <n v="17.2"/>
    <m/>
    <x v="34"/>
    <n v="21"/>
    <s v="21"/>
    <n v="2"/>
    <x v="0"/>
    <n v="0.43"/>
    <n v="8.6"/>
    <s v="TRANINTAGSA S.A."/>
    <n v="1014167"/>
    <s v="BENALCAZAR RUIZ LUIS EDUARDO"/>
    <x v="44"/>
  </r>
  <r>
    <n v="1002198674"/>
    <s v="UE01"/>
    <x v="5"/>
    <d v="1899-12-30T19:37:00"/>
    <x v="1026"/>
    <s v="9000803506"/>
    <s v="012-022-00314897"/>
    <n v="2217.6"/>
    <n v="2486.39"/>
    <s v="ZPVN"/>
    <s v="40564418"/>
    <s v="P000032380"/>
    <n v="8002812912"/>
    <x v="775"/>
    <x v="6"/>
    <x v="6"/>
    <n v="320"/>
    <s v="BOL"/>
    <s v="103029"/>
    <x v="88"/>
    <s v="804166"/>
    <s v="BODEGA PRINCIPAL"/>
    <x v="1"/>
    <s v="BOYACA S/N, BARRIO LA MORITA"/>
    <x v="10"/>
    <s v="O-Pichincha-Tumbaco"/>
    <n v="110"/>
    <x v="36"/>
    <x v="36"/>
    <s v="100014995"/>
    <s v="LLIQUIN MIGUEL ANGEL"/>
    <s v="ZEMU"/>
    <x v="44"/>
    <s v="2"/>
    <s v="Sin Pallet"/>
    <n v="0"/>
    <n v="0"/>
    <x v="0"/>
    <n v="20662.777999999998"/>
    <n v="16017.778"/>
    <n v="4645"/>
    <n v="147.19999999999999"/>
    <m/>
    <x v="34"/>
    <n v="21"/>
    <s v="21"/>
    <n v="16"/>
    <x v="0"/>
    <n v="0.45999999999999996"/>
    <n v="9.1999999999999993"/>
    <s v="TRANINTAGSA S.A."/>
    <n v="1014167"/>
    <s v="BENALCAZAR RUIZ LUIS EDUARDO"/>
    <x v="44"/>
  </r>
  <r>
    <n v="1002198644"/>
    <s v="UE01"/>
    <x v="5"/>
    <d v="1899-12-30T19:38:00"/>
    <x v="1027"/>
    <s v="9000803508"/>
    <s v="012-022-00314899"/>
    <n v="4362.37"/>
    <n v="4891.1099999999997"/>
    <s v="ZPVN"/>
    <s v="40564180"/>
    <s v="0000390576"/>
    <n v="8002812877"/>
    <x v="776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9"/>
    <x v="19"/>
    <s v="100019674"/>
    <s v="CHAMBA BRAYAN"/>
    <s v="ZETT"/>
    <x v="24"/>
    <s v="1"/>
    <s v="Con Pallet"/>
    <n v="0.05"/>
    <n v="32"/>
    <x v="0"/>
    <n v="50360"/>
    <n v="32110"/>
    <n v="18250"/>
    <n v="121.6"/>
    <m/>
    <x v="19"/>
    <n v="21"/>
    <s v="21"/>
    <n v="32"/>
    <x v="0"/>
    <n v="0.19"/>
    <n v="3.8"/>
    <s v="LIDENORTI S.A."/>
    <n v="1013548"/>
    <s v="POZO FUENTES DIEGO FRANCISCO"/>
    <x v="24"/>
  </r>
  <r>
    <n v="1002198671"/>
    <s v="UE01"/>
    <x v="5"/>
    <d v="1899-12-30T19:49:00"/>
    <x v="1028"/>
    <s v="9000803511"/>
    <s v="012-022-00314900"/>
    <n v="3345.6"/>
    <n v="3751.11"/>
    <s v="ZPVN"/>
    <s v="40564407"/>
    <s v="0000390846"/>
    <n v="8002812908"/>
    <x v="777"/>
    <x v="7"/>
    <x v="7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80"/>
    <n v="24050"/>
    <n v="12730"/>
    <n v="91.2"/>
    <m/>
    <x v="89"/>
    <n v="21"/>
    <s v="21"/>
    <n v="24"/>
    <x v="0"/>
    <n v="0.19"/>
    <n v="3.8000000000000003"/>
    <s v="TRANSPORTE PROPIO"/>
    <n v="1012808"/>
    <s v="ALVAREZ GONZAGA LASTEÑA MARIANA"/>
    <x v="124"/>
  </r>
  <r>
    <n v="1002198685"/>
    <s v="UE01"/>
    <x v="5"/>
    <d v="1899-12-30T19:52:00"/>
    <x v="1029"/>
    <s v="9000803516"/>
    <s v="012-022-00314901"/>
    <n v="4514.45"/>
    <n v="5061.63"/>
    <s v="ZPVN"/>
    <s v="40564410"/>
    <s v="P000032375"/>
    <n v="8002812927"/>
    <x v="778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100"/>
    <n v="17810"/>
    <n v="346.8"/>
    <m/>
    <x v="7"/>
    <n v="21"/>
    <s v="21"/>
    <n v="34"/>
    <x v="0"/>
    <n v="0.51"/>
    <n v="10.200000000000001"/>
    <s v="TRANSPORTE PROPIO"/>
    <n v="1013388"/>
    <s v="CAMPAÑA MALDONADO BLANCA CECILIA"/>
    <x v="38"/>
  </r>
  <r>
    <n v="1002198679"/>
    <s v="UE01"/>
    <x v="5"/>
    <d v="1899-12-30T19:53:00"/>
    <x v="1030"/>
    <s v="9000803519"/>
    <s v="012-022-00314903"/>
    <n v="1432.8"/>
    <n v="1606.47"/>
    <s v="ZPVN"/>
    <s v="40563953"/>
    <s v="0000390281"/>
    <n v="8002812921"/>
    <x v="779"/>
    <x v="5"/>
    <x v="5"/>
    <n v="24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0885"/>
    <n v="12040"/>
    <n v="8845"/>
    <n v="216"/>
    <m/>
    <x v="138"/>
    <n v="21"/>
    <s v="21"/>
    <n v="12"/>
    <x v="0"/>
    <n v="0.9"/>
    <n v="18"/>
    <s v="TRANSPORTE PROPIO"/>
    <n v="1017512"/>
    <s v="PACHECO SALAZAR WILSON FABIAN"/>
    <x v="212"/>
  </r>
  <r>
    <n v="1002198679"/>
    <s v="UE01"/>
    <x v="5"/>
    <d v="1899-12-30T19:53:00"/>
    <x v="1031"/>
    <s v="9000803518"/>
    <s v="012-022-00314902"/>
    <n v="2730"/>
    <n v="3060.89"/>
    <s v="ZPVN"/>
    <s v="40563953"/>
    <s v="0000390280"/>
    <n v="8002812920"/>
    <x v="779"/>
    <x v="6"/>
    <x v="6"/>
    <n v="4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9915"/>
    <n v="21070"/>
    <n v="8845"/>
    <n v="378"/>
    <m/>
    <x v="138"/>
    <n v="21"/>
    <s v="21"/>
    <n v="21"/>
    <x v="0"/>
    <n v="0.9"/>
    <n v="18"/>
    <s v="TRANSPORTE PROPIO"/>
    <n v="1017512"/>
    <s v="PACHECO SALAZAR WILSON FABIAN"/>
    <x v="212"/>
  </r>
  <r>
    <n v="1002198665"/>
    <s v="UE01"/>
    <x v="5"/>
    <d v="1899-12-30T20:10:00"/>
    <x v="1032"/>
    <s v=""/>
    <s v=""/>
    <n v="0"/>
    <n v="0"/>
    <s v="ZPRC"/>
    <s v="2500107978"/>
    <s v="P000032382"/>
    <n v="8002812902"/>
    <x v="780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17"/>
    <x v="117"/>
    <s v="100014879"/>
    <s v="BARAHONA ADRIAN"/>
    <s v="ZETT"/>
    <x v="163"/>
    <s v="4"/>
    <s v="Pallet Cortesia"/>
    <n v="0"/>
    <n v="0"/>
    <x v="0"/>
    <n v="50570"/>
    <n v="32050"/>
    <n v="18520"/>
    <n v="537.6"/>
    <m/>
    <x v="115"/>
    <n v="21"/>
    <s v="21"/>
    <n v="32"/>
    <x v="0"/>
    <n v="0.84000000000000008"/>
    <n v="16.8"/>
    <s v="LIDENORTI S.A."/>
    <n v="1013894"/>
    <s v="BARAHONA MARMOL ADRIAN EDMUNDO"/>
    <x v="163"/>
  </r>
  <r>
    <n v="1002198706"/>
    <s v="UE01"/>
    <x v="5"/>
    <d v="1899-12-30T20:11:00"/>
    <x v="1033"/>
    <s v="9000803520"/>
    <s v="012-022-00314904"/>
    <n v="4332.04"/>
    <n v="4857.1099999999997"/>
    <s v="ZPVN"/>
    <s v="40564346"/>
    <s v="0000390747"/>
    <n v="8002812954"/>
    <x v="78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120"/>
    <n v="33130"/>
    <n v="17990"/>
    <n v="594"/>
    <m/>
    <x v="155"/>
    <n v="21"/>
    <s v="21"/>
    <n v="33"/>
    <x v="0"/>
    <n v="0.9"/>
    <n v="18"/>
    <s v="TRANSPORTE PROPIO"/>
    <n v="1021138"/>
    <s v="ARCOS MENDOZA LUIS EDUARDO"/>
    <x v="239"/>
  </r>
  <r>
    <n v="1002198709"/>
    <s v="UE01"/>
    <x v="5"/>
    <d v="1899-12-30T20:49:00"/>
    <x v="1034"/>
    <s v="9000803523"/>
    <s v="012-022-00314905"/>
    <n v="2354.4"/>
    <n v="2639.77"/>
    <s v="ZPVN"/>
    <s v="40564371"/>
    <s v="P000032359"/>
    <n v="8002812957"/>
    <x v="782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73"/>
    <x v="73"/>
    <s v="100014882"/>
    <s v="RIVERA JOSE"/>
    <s v="ZEMU"/>
    <x v="95"/>
    <s v="2"/>
    <s v="Sin Pallet"/>
    <n v="0"/>
    <n v="0"/>
    <x v="0"/>
    <n v="27080"/>
    <n v="17990"/>
    <n v="9090"/>
    <n v="266.39999999999998"/>
    <m/>
    <x v="71"/>
    <n v="21"/>
    <s v="21"/>
    <n v="18"/>
    <x v="0"/>
    <n v="0.74"/>
    <n v="14.799999999999999"/>
    <s v="TRIMPESAS S.A."/>
    <n v="1013684"/>
    <s v="CASTRO NAVARRETE FRANCISCO ARMANDO"/>
    <x v="95"/>
  </r>
  <r>
    <n v="1002198667"/>
    <s v="UE01"/>
    <x v="5"/>
    <d v="1899-12-30T20:54:00"/>
    <x v="1035"/>
    <s v=""/>
    <s v=""/>
    <n v="0"/>
    <n v="0"/>
    <s v="ZPRC"/>
    <s v="2500107979"/>
    <s v="P000032383"/>
    <n v="8002812904"/>
    <x v="783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35"/>
    <x v="135"/>
    <s v="100015055"/>
    <s v="ALQUINGA BYRON"/>
    <s v="ZETT"/>
    <x v="193"/>
    <s v="4"/>
    <s v="Pallet Cortesia"/>
    <n v="0"/>
    <n v="0"/>
    <x v="0"/>
    <n v="50530"/>
    <n v="32100"/>
    <n v="18430"/>
    <n v="537.6"/>
    <m/>
    <x v="133"/>
    <n v="21"/>
    <s v="21"/>
    <n v="32"/>
    <x v="0"/>
    <n v="0.84000000000000008"/>
    <n v="16.8"/>
    <s v="ALQUINGA &amp; ALQUINGA"/>
    <n v="1020877"/>
    <s v="ALQUINGA LUCERO BYRON EDUARDO"/>
    <x v="193"/>
  </r>
  <r>
    <n v="1002198712"/>
    <s v="UE01"/>
    <x v="5"/>
    <d v="1899-12-30T20:56:00"/>
    <x v="1036"/>
    <s v=""/>
    <s v=""/>
    <n v="0"/>
    <n v="0"/>
    <s v="ZPRC"/>
    <s v="2500107987"/>
    <s v="P000032401"/>
    <n v="8002812961"/>
    <x v="784"/>
    <x v="7"/>
    <x v="7"/>
    <n v="360"/>
    <s v="BOL"/>
    <s v="101633"/>
    <x v="15"/>
    <s v="810878"/>
    <s v="BODEGA ZUMBALICA"/>
    <x v="6"/>
    <s v="COLAISA"/>
    <x v="17"/>
    <s v="O-Cotopaxi-Latacunga"/>
    <n v="198"/>
    <x v="21"/>
    <x v="21"/>
    <s v="10000371"/>
    <s v="PERUGACHI MORENO DARWIN SANTIAGO"/>
    <s v="ZEMU"/>
    <x v="26"/>
    <s v="2"/>
    <s v="Sin Pallet"/>
    <n v="0"/>
    <n v="0"/>
    <x v="0"/>
    <n v="27130"/>
    <n v="18010"/>
    <n v="9120"/>
    <n v="266.39999999999998"/>
    <m/>
    <x v="21"/>
    <n v="21"/>
    <s v="21"/>
    <n v="18"/>
    <x v="0"/>
    <n v="0.74"/>
    <n v="14.799999999999999"/>
    <s v="TRIMPESAS S.A."/>
    <n v="1013819"/>
    <s v="ESPARZA ENDARA GUIDO MAURICIO"/>
    <x v="26"/>
  </r>
  <r>
    <n v="1002198754"/>
    <s v="UE01"/>
    <x v="5"/>
    <d v="1899-12-30T21:05:00"/>
    <x v="1037"/>
    <s v="9000803525"/>
    <s v="012-022-00314906"/>
    <n v="4038.4"/>
    <n v="4527.88"/>
    <s v="ZPVN"/>
    <s v="40564390"/>
    <s v="0000390838"/>
    <n v="8002813016"/>
    <x v="785"/>
    <x v="3"/>
    <x v="3"/>
    <n v="640"/>
    <s v="BOL"/>
    <s v="101664"/>
    <x v="8"/>
    <s v="803915"/>
    <s v="ROMAN HERMANOS EL COCA"/>
    <x v="33"/>
    <s v="JUAN MONTALVO Y AMAZONAS"/>
    <x v="49"/>
    <s v="O-Orellana-Elcoca"/>
    <n v="355"/>
    <x v="146"/>
    <x v="146"/>
    <s v="10001731"/>
    <s v="TUSTON LOZADA EDDY EDUARDO"/>
    <s v="ZETT"/>
    <x v="214"/>
    <s v="2"/>
    <s v="Sin Pallet"/>
    <n v="0"/>
    <n v="0"/>
    <x v="0"/>
    <n v="50770"/>
    <n v="32030"/>
    <n v="18740"/>
    <n v="844.8"/>
    <m/>
    <x v="143"/>
    <n v="21"/>
    <s v="21"/>
    <n v="32"/>
    <x v="0"/>
    <n v="1.3199999999999998"/>
    <n v="26.4"/>
    <s v="TRANSPORTE PROPIO"/>
    <n v="1013635"/>
    <s v="ROMAN BAJANA JHONATHAN MARCEL"/>
    <x v="214"/>
  </r>
  <r>
    <n v="1002198728"/>
    <s v="UE01"/>
    <x v="5"/>
    <d v="1899-12-30T21:11:00"/>
    <x v="1038"/>
    <s v="9000803527"/>
    <s v="012-022-00314908"/>
    <n v="3270"/>
    <n v="3666.35"/>
    <s v="ZPVN"/>
    <s v="40564439"/>
    <s v="P000032400"/>
    <n v="8002812980"/>
    <x v="786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3922.879000000001"/>
    <n v="25037.879000000001"/>
    <n v="8885"/>
    <n v="370"/>
    <m/>
    <x v="106"/>
    <n v="21"/>
    <s v="21"/>
    <n v="25"/>
    <x v="0"/>
    <n v="0.74"/>
    <n v="14.8"/>
    <s v="TRANSPORTE PROPIO"/>
    <n v="1013862"/>
    <s v="JACOME MARTINEZ EDGAR BOLIVAR"/>
    <x v="150"/>
  </r>
  <r>
    <n v="1002198728"/>
    <s v="UE01"/>
    <x v="5"/>
    <d v="1899-12-30T21:11:00"/>
    <x v="1039"/>
    <s v="9000803526"/>
    <s v="012-022-00314907"/>
    <n v="1040"/>
    <n v="1166.05"/>
    <s v="ZPVN"/>
    <s v="40564438"/>
    <s v="P000032399"/>
    <n v="8002812979"/>
    <x v="786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97.120999999999"/>
    <n v="8012.1210000000001"/>
    <n v="8885"/>
    <n v="118.4"/>
    <m/>
    <x v="106"/>
    <n v="21"/>
    <s v="21"/>
    <n v="8"/>
    <x v="0"/>
    <n v="0.74"/>
    <n v="14.8"/>
    <s v="TRANSPORTE PROPIO"/>
    <n v="1013862"/>
    <s v="JACOME MARTINEZ EDGAR BOLIVAR"/>
    <x v="150"/>
  </r>
  <r>
    <n v="1002198738"/>
    <s v="UE01"/>
    <x v="5"/>
    <d v="1899-12-30T21:26:00"/>
    <x v="1040"/>
    <s v="9000803529"/>
    <s v="012-022-00314909"/>
    <n v="2437.1999999999998"/>
    <n v="2732.6"/>
    <s v="ZPVN"/>
    <s v="40564403"/>
    <s v="P000032372"/>
    <n v="8002812997"/>
    <x v="787"/>
    <x v="7"/>
    <x v="7"/>
    <n v="360"/>
    <s v="BOL"/>
    <s v="101571"/>
    <x v="38"/>
    <s v="810706"/>
    <s v="BLOQUERA PEREZ"/>
    <x v="1"/>
    <s v="VIA CALACALI LOS BAÑOS"/>
    <x v="140"/>
    <s v="O-Pichincha-Calacali"/>
    <n v="109"/>
    <x v="124"/>
    <x v="124"/>
    <s v="100015005"/>
    <s v="QUITO LUIS"/>
    <s v="ZEMU"/>
    <x v="175"/>
    <s v="2"/>
    <s v="Sin Pallet"/>
    <n v="0"/>
    <n v="0"/>
    <x v="0"/>
    <n v="27190"/>
    <n v="18040"/>
    <n v="9150"/>
    <n v="187.2"/>
    <m/>
    <x v="122"/>
    <n v="21"/>
    <s v="21"/>
    <n v="18"/>
    <x v="0"/>
    <n v="0.52"/>
    <n v="10.399999999999999"/>
    <s v="LIDENORTI S.A."/>
    <n v="1013649"/>
    <s v="VEGA PEREZ JOSE"/>
    <x v="175"/>
  </r>
  <r>
    <n v="1002198770"/>
    <s v="UE01"/>
    <x v="5"/>
    <d v="1899-12-30T21:33:00"/>
    <x v="1041"/>
    <s v="9000803531"/>
    <s v="012-022-00314911"/>
    <n v="266.8"/>
    <n v="299.14"/>
    <s v="ZPVN"/>
    <s v="40564327"/>
    <s v="0000390731"/>
    <n v="8002813034"/>
    <x v="788"/>
    <x v="7"/>
    <x v="7"/>
    <n v="4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8490.8330000000005"/>
    <n v="2005.8330000000001"/>
    <n v="6485"/>
    <n v="27.6"/>
    <m/>
    <x v="25"/>
    <n v="21"/>
    <s v="21"/>
    <n v="2"/>
    <x v="0"/>
    <n v="0.69000000000000006"/>
    <n v="13.8"/>
    <s v="TRANSPORTE PROPIO"/>
    <n v="10003566"/>
    <s v="MOREANO MOREANO RUBEN DARIO"/>
    <x v="31"/>
  </r>
  <r>
    <n v="1002198770"/>
    <s v="UE01"/>
    <x v="5"/>
    <d v="1899-12-30T21:33:00"/>
    <x v="1042"/>
    <s v="9000803530"/>
    <s v="012-022-00314910"/>
    <n v="2917.2"/>
    <n v="3270.78"/>
    <s v="ZPVN"/>
    <s v="40564327"/>
    <s v="0000390730"/>
    <n v="8002813033"/>
    <x v="788"/>
    <x v="6"/>
    <x v="6"/>
    <n v="440"/>
    <s v="BOL"/>
    <s v="103301"/>
    <x v="24"/>
    <s v="804526"/>
    <s v="BODEGA PRINCIPAL"/>
    <x v="6"/>
    <s v="VIA PRINCIPAL KM 31/2"/>
    <x v="6"/>
    <s v="O-Cotopaxi-Lasso"/>
    <n v="178"/>
    <x v="25"/>
    <x v="25"/>
    <s v="10003594"/>
    <s v="MOREANO CALALA SANTIAGO FERNANDO"/>
    <s v="ZEMT"/>
    <x v="31"/>
    <s v="2"/>
    <s v="Sin Pallet"/>
    <n v="0"/>
    <n v="0"/>
    <x v="0"/>
    <n v="28549.167000000001"/>
    <n v="22064.167000000001"/>
    <n v="6485"/>
    <n v="303.60000000000002"/>
    <m/>
    <x v="25"/>
    <n v="21"/>
    <s v="21"/>
    <n v="22"/>
    <x v="0"/>
    <n v="0.69000000000000006"/>
    <n v="13.8"/>
    <s v="TRANSPORTE PROPIO"/>
    <n v="10003566"/>
    <s v="MOREANO MOREANO RUBEN DARIO"/>
    <x v="31"/>
  </r>
  <r>
    <n v="1002198756"/>
    <s v="UE01"/>
    <x v="5"/>
    <d v="1899-12-30T21:39:00"/>
    <x v="1043"/>
    <s v="9000803532"/>
    <s v="012-022-00314912"/>
    <n v="4032"/>
    <n v="4520.7"/>
    <s v="ZPVN"/>
    <s v="40563770"/>
    <s v="0000390073"/>
    <n v="8002813018"/>
    <x v="78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610"/>
    <n v="32080"/>
    <n v="17530"/>
    <n v="966.4"/>
    <m/>
    <x v="143"/>
    <n v="21"/>
    <s v="21"/>
    <n v="32"/>
    <x v="0"/>
    <n v="1.51"/>
    <n v="30.2"/>
    <s v="TRANSPORTE PROPIO"/>
    <n v="1013635"/>
    <s v="ROMAN BAJANA JHONATHAN MARCEL"/>
    <x v="217"/>
  </r>
  <r>
    <n v="1002198759"/>
    <s v="UE01"/>
    <x v="5"/>
    <d v="1899-12-30T21:45:00"/>
    <x v="1044"/>
    <s v="9000803363"/>
    <s v="013-020-00047747"/>
    <n v="1587.17"/>
    <n v="1779.54"/>
    <s v="ZPDF"/>
    <s v="70176628"/>
    <s v="0000390783"/>
    <n v="8002813022"/>
    <x v="790"/>
    <x v="3"/>
    <x v="3"/>
    <n v="240"/>
    <s v="BOL"/>
    <s v="101689"/>
    <x v="213"/>
    <s v="801003"/>
    <s v="FERRET.SHUSHUFINSI"/>
    <x v="35"/>
    <s v="FERRETERIA SHUSHUFINDDI/ VIA GUARIC"/>
    <x v="53"/>
    <s v="O-Sucumbios-Shushufindi"/>
    <m/>
    <x v="151"/>
    <x v="151"/>
    <s v="10003575"/>
    <s v="QUILCA CAYAMBE EDISON BAYARDO"/>
    <s v="ZEMU"/>
    <x v="225"/>
    <s v="2"/>
    <s v="Sin Pallet"/>
    <n v="0"/>
    <n v="0"/>
    <x v="0"/>
    <n v="16563.332999999999"/>
    <n v="12013.333000000001"/>
    <n v="4550"/>
    <n v="297.60000000000002"/>
    <m/>
    <x v="148"/>
    <n v="21"/>
    <s v="21"/>
    <n v="12"/>
    <x v="0"/>
    <n v="1.24"/>
    <n v="24.8"/>
    <s v="RUTAS COTACACHENSES S.A."/>
    <n v="1021773"/>
    <s v="RUIZ LASTRA OLGER FABIAN"/>
    <x v="225"/>
  </r>
  <r>
    <n v="1002198759"/>
    <s v="UE01"/>
    <x v="5"/>
    <d v="1899-12-30T21:45:00"/>
    <x v="1045"/>
    <s v="9000803362"/>
    <s v="013-020-00047746"/>
    <n v="824.47"/>
    <n v="924.4"/>
    <s v="ZPDF"/>
    <s v="70176629"/>
    <s v="0000390784"/>
    <n v="8002813021"/>
    <x v="790"/>
    <x v="4"/>
    <x v="4"/>
    <n v="120"/>
    <s v="BOL"/>
    <s v="101689"/>
    <x v="213"/>
    <s v="801003"/>
    <s v="FERRET.SHUSHUFINSI"/>
    <x v="35"/>
    <s v="FERRETERIA SHUSHUFINDDI/ VIA GUARIC"/>
    <x v="53"/>
    <s v="O-Sucumbios-Shushufindi"/>
    <n v="385"/>
    <x v="151"/>
    <x v="151"/>
    <s v="10003575"/>
    <s v="QUILCA CAYAMBE EDISON BAYARDO"/>
    <s v="ZEMU"/>
    <x v="225"/>
    <s v="2"/>
    <s v="Sin Pallet"/>
    <n v="0"/>
    <n v="0"/>
    <x v="0"/>
    <n v="10556.666999999999"/>
    <n v="6006.6670000000004"/>
    <n v="4550"/>
    <n v="148.80000000000001"/>
    <m/>
    <x v="148"/>
    <n v="21"/>
    <s v="21"/>
    <n v="6"/>
    <x v="0"/>
    <n v="1.24"/>
    <n v="24.8"/>
    <s v="RUTAS COTACACHENSES S.A."/>
    <n v="1021773"/>
    <s v="RUIZ LASTRA OLGER FABIAN"/>
    <x v="225"/>
  </r>
  <r>
    <n v="1002198757"/>
    <s v="UE01"/>
    <x v="5"/>
    <d v="1899-12-30T21:56:00"/>
    <x v="1046"/>
    <s v="9000803535"/>
    <s v="012-022-00314913"/>
    <n v="4032"/>
    <n v="4520.7"/>
    <s v="ZPVN"/>
    <s v="40564384"/>
    <s v="0000390817"/>
    <n v="8002813019"/>
    <x v="791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15186"/>
    <s v="YUGSI ANGEL"/>
    <s v="ZETT"/>
    <x v="216"/>
    <s v="2"/>
    <s v="Sin Pallet"/>
    <n v="0"/>
    <n v="0"/>
    <x v="0"/>
    <n v="50700"/>
    <n v="32080"/>
    <n v="18620"/>
    <n v="889.6"/>
    <m/>
    <x v="143"/>
    <n v="21"/>
    <s v="21"/>
    <n v="32"/>
    <x v="0"/>
    <n v="1.3900000000000001"/>
    <n v="27.8"/>
    <s v="TRANSPORTE PROPIO"/>
    <n v="1013635"/>
    <s v="ROMAN BAJANA JHONATHAN MARCEL"/>
    <x v="216"/>
  </r>
  <r>
    <n v="1002198783"/>
    <s v="UE01"/>
    <x v="5"/>
    <d v="1899-12-30T22:02:00"/>
    <x v="1047"/>
    <s v="9000803536"/>
    <s v="012-022-00314914"/>
    <n v="4290"/>
    <n v="4809.9799999999996"/>
    <s v="ZPVN"/>
    <s v="40563953"/>
    <s v="0000390279"/>
    <n v="8002813050"/>
    <x v="792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150"/>
    <n v="33120"/>
    <n v="18030"/>
    <n v="594"/>
    <m/>
    <x v="138"/>
    <n v="21"/>
    <s v="21"/>
    <n v="33"/>
    <x v="0"/>
    <n v="0.9"/>
    <n v="18"/>
    <s v="TRANSPORTE PROPIO"/>
    <n v="1017512"/>
    <s v="PACHECO SALAZAR WILSON FABIAN"/>
    <x v="205"/>
  </r>
  <r>
    <n v="1002198813"/>
    <s v="UE01"/>
    <x v="5"/>
    <d v="1899-12-30T22:09:00"/>
    <x v="1048"/>
    <s v=""/>
    <s v=""/>
    <n v="0"/>
    <n v="0"/>
    <s v="ZPRC"/>
    <s v="2500107959"/>
    <s v="0000390664"/>
    <n v="8002813091"/>
    <x v="793"/>
    <x v="2"/>
    <x v="2"/>
    <n v="29.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010"/>
    <n v="29970"/>
    <n v="19040"/>
    <n v="0"/>
    <s v="remplaza  a la guia "/>
    <x v="3"/>
    <n v="21"/>
    <s v="21"/>
    <n v="29.97"/>
    <x v="0"/>
    <n v="0"/>
    <n v="0"/>
    <s v="UNICON"/>
    <n v="1014412"/>
    <s v="UNION DE CONCRETERAS UNICON UCUE"/>
    <x v="41"/>
  </r>
  <r>
    <n v="1002198772"/>
    <s v="UE01"/>
    <x v="5"/>
    <d v="1899-12-30T22:12:00"/>
    <x v="1049"/>
    <s v="9000803539"/>
    <s v="012-022-00314916"/>
    <n v="519.20000000000005"/>
    <n v="582.13"/>
    <s v="ZPVN"/>
    <s v="40564331"/>
    <s v="0000390734"/>
    <n v="8002813036"/>
    <x v="794"/>
    <x v="3"/>
    <x v="3"/>
    <n v="80"/>
    <s v="BOL"/>
    <s v="101581"/>
    <x v="214"/>
    <s v="802011"/>
    <s v="BODEGA COVEÑA"/>
    <x v="40"/>
    <s v="BODEGA PRINCIPAL CALLE 30 SEPTIEMBR"/>
    <x v="59"/>
    <s v="O-Manabi-Portoviejo"/>
    <m/>
    <x v="129"/>
    <x v="129"/>
    <s v="100014881"/>
    <s v="HARO VICENTE"/>
    <s v="ZEMU"/>
    <x v="186"/>
    <s v="2"/>
    <s v="Sin Pallet"/>
    <n v="0"/>
    <n v="0"/>
    <x v="0"/>
    <n v="8658.8889999999992"/>
    <n v="4008.8890000000001"/>
    <n v="4650"/>
    <n v="92"/>
    <m/>
    <x v="127"/>
    <n v="21"/>
    <s v="21"/>
    <n v="4"/>
    <x v="0"/>
    <n v="1.1499999999999999"/>
    <n v="23"/>
    <s v="SANJOPAS S.A."/>
    <n v="1022361"/>
    <s v="ESCOBAR VILLARREAL JORGE FRANCISCO"/>
    <x v="186"/>
  </r>
  <r>
    <n v="1002198772"/>
    <s v="UE01"/>
    <x v="5"/>
    <d v="1899-12-30T22:12:00"/>
    <x v="1050"/>
    <s v="9000803538"/>
    <s v="012-022-00314915"/>
    <n v="1890"/>
    <n v="2119.08"/>
    <s v="ZPVN"/>
    <s v="40564331"/>
    <s v="0000390733"/>
    <n v="8002813037"/>
    <x v="794"/>
    <x v="4"/>
    <x v="4"/>
    <n v="280"/>
    <s v="BOL"/>
    <s v="101581"/>
    <x v="214"/>
    <s v="802011"/>
    <s v="BODEGA COVEÑA"/>
    <x v="40"/>
    <s v="BODEGA PRINCIPAL CALLE 30 SEPTIEMBR"/>
    <x v="59"/>
    <s v="O-Manabi-Portoviejo"/>
    <n v="468"/>
    <x v="129"/>
    <x v="129"/>
    <s v="100014881"/>
    <s v="HARO VICENTE"/>
    <s v="ZEMU"/>
    <x v="186"/>
    <s v="2"/>
    <s v="Sin Pallet"/>
    <n v="0"/>
    <n v="0"/>
    <x v="0"/>
    <n v="18681.111000000001"/>
    <n v="14031.111000000001"/>
    <n v="4650"/>
    <n v="322"/>
    <m/>
    <x v="127"/>
    <n v="21"/>
    <s v="21"/>
    <n v="14"/>
    <x v="0"/>
    <n v="1.1499999999999999"/>
    <n v="23"/>
    <s v="SANJOPAS S.A."/>
    <n v="1022361"/>
    <s v="ESCOBAR VILLARREAL JORGE FRANCISCO"/>
    <x v="186"/>
  </r>
  <r>
    <n v="1002198820"/>
    <s v="UE01"/>
    <x v="5"/>
    <d v="1899-12-30T22:14:00"/>
    <x v="1051"/>
    <s v="9000803540"/>
    <s v="012-022-00314917"/>
    <n v="2376"/>
    <n v="2663.99"/>
    <s v="ZPVN"/>
    <s v="40563974"/>
    <s v="0000390330"/>
    <n v="8002813098"/>
    <x v="795"/>
    <x v="3"/>
    <x v="3"/>
    <n v="360"/>
    <s v="BOL"/>
    <s v="101859"/>
    <x v="126"/>
    <s v="802389"/>
    <s v="SAN LUCAS"/>
    <x v="16"/>
    <s v="CORONEL DONOSO S/N Y ELIAS ESCOBAR"/>
    <x v="22"/>
    <s v="O-Pichincha-Pedrovicentemald."/>
    <n v="210"/>
    <x v="107"/>
    <x v="107"/>
    <s v="10000354"/>
    <s v="HARO HARO JORDAN JOSUE"/>
    <s v="ZEMU"/>
    <x v="149"/>
    <s v="2"/>
    <s v="Sin Pallet"/>
    <n v="0"/>
    <n v="0"/>
    <x v="0"/>
    <n v="27110"/>
    <n v="18010"/>
    <n v="9100"/>
    <n v="255.6"/>
    <s v="remplaza a la guia 410096"/>
    <x v="105"/>
    <n v="21"/>
    <s v="21"/>
    <n v="18"/>
    <x v="0"/>
    <n v="0.71"/>
    <n v="14.2"/>
    <s v="TRIMPESAS S.A."/>
    <n v="1013275"/>
    <s v="HARO RUIZ SIXTO RIGOBERTO"/>
    <x v="149"/>
  </r>
  <r>
    <n v="1002198791"/>
    <s v="UE01"/>
    <x v="5"/>
    <d v="1899-12-30T22:17:00"/>
    <x v="1052"/>
    <s v="9000803543"/>
    <s v="012-022-00314920"/>
    <n v="1171.95"/>
    <n v="1313.99"/>
    <s v="ZPVN"/>
    <s v="40564436"/>
    <s v="P000032396"/>
    <n v="8002813060"/>
    <x v="796"/>
    <x v="7"/>
    <x v="7"/>
    <n v="18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4757.272999999999"/>
    <n v="9027.2729999999992"/>
    <n v="5730"/>
    <n v="169.2"/>
    <m/>
    <x v="56"/>
    <n v="21"/>
    <s v="21"/>
    <n v="9"/>
    <x v="0"/>
    <n v="0.94"/>
    <n v="18.799999999999997"/>
    <s v="TRANSPORTE PROPIO"/>
    <n v="1017790"/>
    <s v="PANIMBOZA CHAMBA NANCY PAULINA"/>
    <x v="73"/>
  </r>
  <r>
    <n v="1002198791"/>
    <s v="UE01"/>
    <x v="5"/>
    <d v="1899-12-30T22:17:00"/>
    <x v="1053"/>
    <s v="9000803541"/>
    <s v="012-022-00314918"/>
    <n v="716.29"/>
    <n v="803.1"/>
    <s v="ZPVN"/>
    <s v="40564435"/>
    <s v="P000032395"/>
    <n v="8002813061"/>
    <x v="796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1748.182000000001"/>
    <n v="6018.1819999999998"/>
    <n v="5730"/>
    <n v="112.8"/>
    <m/>
    <x v="56"/>
    <n v="21"/>
    <s v="21"/>
    <n v="6"/>
    <x v="0"/>
    <n v="0.94"/>
    <n v="18.8"/>
    <s v="TRANSPORTE PROPIO"/>
    <n v="1017790"/>
    <s v="PANIMBOZA CHAMBA NANCY PAULINA"/>
    <x v="73"/>
  </r>
  <r>
    <n v="1002198791"/>
    <s v="UE01"/>
    <x v="5"/>
    <d v="1899-12-30T22:17:00"/>
    <x v="1054"/>
    <s v="9000803542"/>
    <s v="012-022-00314919"/>
    <n v="2329.7199999999998"/>
    <n v="2612.1"/>
    <s v="ZPVN"/>
    <s v="40564434"/>
    <s v="P000032394"/>
    <n v="8002813059"/>
    <x v="796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3784.544999999998"/>
    <n v="18054.544999999998"/>
    <n v="5730"/>
    <n v="338.4"/>
    <m/>
    <x v="56"/>
    <n v="21"/>
    <s v="21"/>
    <n v="18"/>
    <x v="0"/>
    <n v="0.94"/>
    <n v="18.799999999999997"/>
    <s v="TRANSPORTE PROPIO"/>
    <n v="1017790"/>
    <s v="PANIMBOZA CHAMBA NANCY PAULINA"/>
    <x v="73"/>
  </r>
  <r>
    <n v="1002198800"/>
    <s v="UE01"/>
    <x v="5"/>
    <d v="1899-12-30T22:33:00"/>
    <x v="1055"/>
    <s v="9000803546"/>
    <s v="012-022-00314921"/>
    <n v="4320.21"/>
    <n v="4843.8500000000004"/>
    <s v="ZPVN"/>
    <s v="40564388"/>
    <s v="P000032369"/>
    <n v="8002813071"/>
    <x v="797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790"/>
    <n v="34120"/>
    <n v="17670"/>
    <n v="530.4"/>
    <m/>
    <x v="10"/>
    <n v="21"/>
    <s v="21"/>
    <n v="34"/>
    <x v="0"/>
    <n v="0.77999999999999992"/>
    <n v="15.6"/>
    <s v="TRANSPORTE PROPIO"/>
    <n v="1013863"/>
    <s v="DISTRIBUCIONES NARANJO"/>
    <x v="12"/>
  </r>
  <r>
    <n v="1002198810"/>
    <s v="UE01"/>
    <x v="5"/>
    <d v="1899-12-30T22:53:00"/>
    <x v="1056"/>
    <s v="9000803551"/>
    <s v="012-022-00314923"/>
    <n v="1624.8"/>
    <n v="1821.74"/>
    <s v="ZPVN"/>
    <s v="40564411"/>
    <s v="P000032376"/>
    <n v="8002813088"/>
    <x v="798"/>
    <x v="7"/>
    <x v="7"/>
    <n v="240"/>
    <s v="BOL"/>
    <s v="101628"/>
    <x v="13"/>
    <s v="802561"/>
    <s v="LOCAL EL QUINCHE"/>
    <x v="1"/>
    <s v="AV. INTEROCEANICA Y CALLE QUITO"/>
    <x v="36"/>
    <s v="O-Pichincha-Elquinche"/>
    <m/>
    <x v="133"/>
    <x v="133"/>
    <s v="100014955"/>
    <s v="VELASCO LUIS"/>
    <s v="ZEMU"/>
    <x v="190"/>
    <s v="2"/>
    <s v="Sin Pallet"/>
    <n v="0"/>
    <n v="0"/>
    <x v="0"/>
    <n v="16605"/>
    <n v="12000"/>
    <n v="4605"/>
    <n v="84"/>
    <m/>
    <x v="131"/>
    <n v="21"/>
    <s v="21"/>
    <n v="12"/>
    <x v="0"/>
    <n v="0.35"/>
    <n v="7"/>
    <s v="RUTAS COTACACHENSES S.A."/>
    <n v="10005626"/>
    <s v="BENALCAZAR DE LA CRUZ CRISTIAN ROBE"/>
    <x v="190"/>
  </r>
  <r>
    <n v="1002198810"/>
    <s v="UE01"/>
    <x v="5"/>
    <d v="1899-12-30T22:53:00"/>
    <x v="1057"/>
    <s v="9000803550"/>
    <s v="012-022-00314922"/>
    <n v="808.8"/>
    <n v="906.84"/>
    <s v="ZPVN"/>
    <s v="40564412"/>
    <s v="P000032377"/>
    <n v="8002813087"/>
    <x v="798"/>
    <x v="6"/>
    <x v="6"/>
    <n v="120"/>
    <s v="BOL"/>
    <s v="101628"/>
    <x v="13"/>
    <s v="802561"/>
    <s v="LOCAL EL QUINCHE"/>
    <x v="1"/>
    <s v="AV. INTEROCEANICA Y CALLE QUITO"/>
    <x v="36"/>
    <s v="O-Pichincha-Elquinche"/>
    <n v="76"/>
    <x v="133"/>
    <x v="133"/>
    <s v="100014955"/>
    <s v="VELASCO LUIS"/>
    <s v="ZEMU"/>
    <x v="190"/>
    <s v="2"/>
    <s v="Sin Pallet"/>
    <n v="0"/>
    <n v="0"/>
    <x v="0"/>
    <n v="10605"/>
    <n v="6000"/>
    <n v="4605"/>
    <n v="42"/>
    <m/>
    <x v="131"/>
    <n v="21"/>
    <s v="21"/>
    <n v="6"/>
    <x v="0"/>
    <n v="0.35"/>
    <n v="7"/>
    <s v="RUTAS COTACACHENSES S.A."/>
    <n v="10005626"/>
    <s v="BENALCAZAR DE LA CRUZ CRISTIAN ROBE"/>
    <x v="190"/>
  </r>
  <r>
    <n v="1002198822"/>
    <s v="UE01"/>
    <x v="5"/>
    <d v="1899-12-30T23:16:00"/>
    <x v="1058"/>
    <s v="9000803555"/>
    <s v="012-022-00314924"/>
    <n v="2588.4"/>
    <n v="2902.13"/>
    <s v="ZPVN"/>
    <s v="40564397"/>
    <s v="0000390842"/>
    <n v="8002813100"/>
    <x v="799"/>
    <x v="7"/>
    <x v="7"/>
    <n v="360"/>
    <s v="BOL"/>
    <s v="103419"/>
    <x v="188"/>
    <s v="805656"/>
    <s v="BLOQUERA EL PROGRESO"/>
    <x v="11"/>
    <s v="VIA PRINCIPAL A QUIROGA"/>
    <x v="19"/>
    <s v="O-Imbabura-Cotacachi"/>
    <n v="15"/>
    <x v="33"/>
    <x v="33"/>
    <s v="10006961"/>
    <s v="CUSHCAGUA SALAZAR JOSE MANUEL"/>
    <s v="ZEMU"/>
    <x v="111"/>
    <s v="2"/>
    <s v="Sin Pallet"/>
    <n v="0"/>
    <n v="0"/>
    <x v="0"/>
    <n v="27210"/>
    <n v="18000"/>
    <n v="9210"/>
    <n v="54"/>
    <m/>
    <x v="31"/>
    <n v="21"/>
    <s v="21"/>
    <n v="18"/>
    <x v="0"/>
    <n v="0.15"/>
    <n v="3"/>
    <s v="CIAPRUTE S.A."/>
    <n v="1022019"/>
    <s v="ENRIQUEZ LARA ORLANDO DANILO"/>
    <x v="111"/>
  </r>
  <r>
    <n v="1002198832"/>
    <s v="UE01"/>
    <x v="5"/>
    <d v="1899-12-30T23:22:00"/>
    <x v="1059"/>
    <s v="9000803556"/>
    <s v="012-022-00314925"/>
    <n v="2358"/>
    <n v="2643.8"/>
    <s v="ZPVN"/>
    <s v="40564361"/>
    <s v="0000390772"/>
    <n v="8002813113"/>
    <x v="800"/>
    <x v="6"/>
    <x v="6"/>
    <n v="360"/>
    <s v="BOL"/>
    <s v="101664"/>
    <x v="8"/>
    <s v="810919"/>
    <s v="LOPEZ SUAREZ JENNY GABRIELA"/>
    <x v="5"/>
    <s v="LOS GUABOS 57 Y LOS CAFETOS"/>
    <x v="5"/>
    <s v="O-Pichincha-Sangolqui"/>
    <n v="130"/>
    <x v="162"/>
    <x v="162"/>
    <s v="100021282"/>
    <s v="PERUGACHI FAUSTO"/>
    <s v="ZEMU"/>
    <x v="245"/>
    <s v="2"/>
    <s v="Sin Pallet"/>
    <n v="0"/>
    <n v="0"/>
    <x v="0"/>
    <n v="27210"/>
    <n v="18030"/>
    <n v="9180"/>
    <n v="194.4"/>
    <m/>
    <x v="158"/>
    <n v="21"/>
    <s v="21"/>
    <n v="18"/>
    <x v="0"/>
    <n v="0.54"/>
    <n v="10.8"/>
    <s v="TRANSSJQ S.A."/>
    <n v="1021764"/>
    <s v="GARCES MARTINEZ MILTON EDUARDO"/>
    <x v="245"/>
  </r>
  <r>
    <n v="1002198838"/>
    <s v="UE01"/>
    <x v="6"/>
    <d v="1899-12-30T00:02:00"/>
    <x v="1060"/>
    <s v="9000803557"/>
    <s v="012-022-00314926"/>
    <n v="3581.93"/>
    <n v="4016.08"/>
    <s v="ZPVN"/>
    <s v="40557049"/>
    <s v="0000385155"/>
    <n v="8002813121"/>
    <x v="801"/>
    <x v="8"/>
    <x v="8"/>
    <n v="32.74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1310"/>
    <n v="32740"/>
    <n v="18570"/>
    <n v="0"/>
    <m/>
    <x v="3"/>
    <n v="22"/>
    <s v="22"/>
    <n v="32.74"/>
    <x v="0"/>
    <n v="0"/>
    <n v="0"/>
    <s v="XAVIER VALENZUELA"/>
    <n v="1014416"/>
    <s v="VALENZUELA DIAZ PATRICIO XAVIER"/>
    <x v="32"/>
  </r>
  <r>
    <n v="1002198918"/>
    <s v="UE01"/>
    <x v="6"/>
    <d v="1899-12-30T04:56:00"/>
    <x v="1061"/>
    <s v=""/>
    <s v=""/>
    <n v="0"/>
    <n v="0"/>
    <s v="ZPRC"/>
    <s v="2500107983"/>
    <s v="P000032387"/>
    <n v="8002813231"/>
    <x v="802"/>
    <x v="5"/>
    <x v="5"/>
    <n v="160"/>
    <s v="BOL"/>
    <s v="101574"/>
    <x v="104"/>
    <s v="801914"/>
    <s v="BODEGA PRINCIPAL,"/>
    <x v="1"/>
    <s v="PANAMERICANA SUR KM 18 EL PROVENIR"/>
    <x v="77"/>
    <s v="O-Pichincha-Guamani"/>
    <m/>
    <x v="111"/>
    <x v="111"/>
    <s v="100015039"/>
    <s v="MENA WILSON"/>
    <s v="ZETT"/>
    <x v="203"/>
    <s v="2"/>
    <s v="Sin Pallet"/>
    <n v="0"/>
    <n v="0"/>
    <x v="0"/>
    <n v="16981.817999999999"/>
    <n v="8021.8180000000002"/>
    <n v="8960"/>
    <n v="81.599999999999994"/>
    <m/>
    <x v="109"/>
    <n v="22"/>
    <s v="22"/>
    <n v="8"/>
    <x v="0"/>
    <n v="0.51"/>
    <n v="10.199999999999999"/>
    <s v="TRANSPORTE PROPIO"/>
    <n v="1018725"/>
    <s v="TRANSPORTE DE CARGA PESADA"/>
    <x v="203"/>
  </r>
  <r>
    <n v="1002198918"/>
    <s v="UE01"/>
    <x v="6"/>
    <d v="1899-12-30T04:56:00"/>
    <x v="1062"/>
    <s v=""/>
    <s v=""/>
    <n v="0"/>
    <n v="0"/>
    <s v="ZPRC"/>
    <s v="2500107982"/>
    <s v="P000032386"/>
    <n v="8002813230"/>
    <x v="802"/>
    <x v="6"/>
    <x v="6"/>
    <n v="50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34028.182000000001"/>
    <n v="25068.182000000001"/>
    <n v="8960"/>
    <n v="255"/>
    <m/>
    <x v="109"/>
    <n v="22"/>
    <s v="22"/>
    <n v="25"/>
    <x v="0"/>
    <n v="0.51"/>
    <n v="10.199999999999999"/>
    <s v="TRANSPORTE PROPIO"/>
    <n v="1018725"/>
    <s v="TRANSPORTE DE CARGA PESADA"/>
    <x v="203"/>
  </r>
  <r>
    <n v="1002198922"/>
    <s v="UE01"/>
    <x v="6"/>
    <d v="1899-12-30T05:02:00"/>
    <x v="1063"/>
    <s v="9000803565"/>
    <s v="012-022-00314927"/>
    <n v="3746.65"/>
    <n v="4200.7700000000004"/>
    <s v="ZPVN"/>
    <s v="40562656"/>
    <s v="0000389934"/>
    <n v="8002813236"/>
    <x v="803"/>
    <x v="10"/>
    <x v="10"/>
    <n v="29.74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7160"/>
    <n v="29740"/>
    <n v="17420"/>
    <n v="484.76"/>
    <m/>
    <x v="27"/>
    <n v="22"/>
    <s v="22"/>
    <n v="29.74"/>
    <x v="0"/>
    <n v="16.299932750504372"/>
    <n v="16.299932750504372"/>
    <s v="TRANSPORTE PROPIO"/>
    <n v="1017066"/>
    <s v="MISE MISE NESTOR SALOMON"/>
    <x v="155"/>
  </r>
  <r>
    <n v="1002198926"/>
    <s v="UE01"/>
    <x v="6"/>
    <d v="1899-12-30T05:15:00"/>
    <x v="1064"/>
    <s v="9000803381"/>
    <s v="013-020-00047748"/>
    <n v="1092.8"/>
    <n v="1225.26"/>
    <s v="ZPDF"/>
    <s v="70176635"/>
    <s v="0000390811"/>
    <n v="8002813243"/>
    <x v="804"/>
    <x v="3"/>
    <x v="3"/>
    <n v="160"/>
    <s v="BOL"/>
    <s v="10003656"/>
    <x v="215"/>
    <s v="807730"/>
    <s v="BODEGA GIGANTE FERRETERO"/>
    <x v="42"/>
    <s v="VIA PRINCIPAL Y SANTA ELENA"/>
    <x v="85"/>
    <s v="O-Esmeraldas-Tonsupa"/>
    <m/>
    <x v="130"/>
    <x v="130"/>
    <s v="100014950"/>
    <s v="MONTESDEOCA JORGE"/>
    <s v="ZEMU"/>
    <x v="187"/>
    <s v="2"/>
    <s v="Sin Pallet"/>
    <n v="0"/>
    <n v="0"/>
    <x v="0"/>
    <n v="12593.333000000001"/>
    <n v="8013.3329999999996"/>
    <n v="4580"/>
    <n v="176"/>
    <m/>
    <x v="128"/>
    <n v="22"/>
    <s v="22"/>
    <n v="8"/>
    <x v="0"/>
    <n v="1.1000000000000001"/>
    <n v="22"/>
    <s v="LIDENORTI S.A."/>
    <n v="1014151"/>
    <s v="VEGA RUIZ WILSON MARCELO"/>
    <x v="187"/>
  </r>
  <r>
    <n v="1002198926"/>
    <s v="UE01"/>
    <x v="6"/>
    <d v="1899-12-30T05:15:00"/>
    <x v="1065"/>
    <s v="9000803382"/>
    <s v="013-020-00047749"/>
    <n v="1420"/>
    <n v="1592.11"/>
    <s v="ZPDF"/>
    <s v="70176636"/>
    <s v="0000390810"/>
    <n v="8002813242"/>
    <x v="804"/>
    <x v="4"/>
    <x v="4"/>
    <n v="200"/>
    <s v="BOL"/>
    <s v="10003656"/>
    <x v="215"/>
    <s v="807730"/>
    <s v="BODEGA GIGANTE FERRETERO"/>
    <x v="42"/>
    <s v="VIA PRINCIPAL Y SANTA ELENA"/>
    <x v="85"/>
    <s v="O-Esmeraldas-Tonsupa"/>
    <n v="403"/>
    <x v="130"/>
    <x v="130"/>
    <s v="100014950"/>
    <s v="MONTESDEOCA JORGE"/>
    <s v="ZEMU"/>
    <x v="187"/>
    <s v="2"/>
    <s v="Sin Pallet"/>
    <n v="0"/>
    <n v="0"/>
    <x v="0"/>
    <n v="14596.666999999999"/>
    <n v="10016.666999999999"/>
    <n v="4580"/>
    <n v="220"/>
    <m/>
    <x v="128"/>
    <n v="22"/>
    <s v="22"/>
    <n v="10"/>
    <x v="0"/>
    <n v="1.1000000000000001"/>
    <n v="22"/>
    <s v="LIDENORTI S.A."/>
    <n v="1014151"/>
    <s v="VEGA RUIZ WILSON MARCELO"/>
    <x v="187"/>
  </r>
  <r>
    <n v="1002198941"/>
    <s v="UE01"/>
    <x v="6"/>
    <d v="1899-12-30T05:21:00"/>
    <x v="1066"/>
    <s v="9000803567"/>
    <s v="012-022-00314929"/>
    <n v="1274"/>
    <n v="1428.42"/>
    <s v="ZPVN"/>
    <s v="40564417"/>
    <s v="0000390855"/>
    <n v="8002813261"/>
    <x v="805"/>
    <x v="3"/>
    <x v="3"/>
    <n v="200"/>
    <s v="BOL"/>
    <s v="101664"/>
    <x v="8"/>
    <s v="803031"/>
    <s v="BETTY CHANALUISA"/>
    <x v="35"/>
    <s v="VIA A SHUSHUFINDI"/>
    <x v="53"/>
    <s v="O-Sucumbios-Shushufindi"/>
    <m/>
    <x v="118"/>
    <x v="118"/>
    <s v="100019438"/>
    <s v="CASTRO SELSO"/>
    <s v="ZEMU"/>
    <x v="165"/>
    <s v="2"/>
    <s v="Sin Pallet"/>
    <n v="0"/>
    <n v="0"/>
    <x v="0"/>
    <n v="14611.666999999999"/>
    <n v="10016.666999999999"/>
    <n v="4595"/>
    <n v="248"/>
    <m/>
    <x v="116"/>
    <n v="22"/>
    <s v="22"/>
    <n v="10"/>
    <x v="0"/>
    <n v="1.24"/>
    <n v="24.8"/>
    <s v="TRAPSA C.A."/>
    <n v="1013505"/>
    <s v="HERMOZA LOZADA JORGE ABDON"/>
    <x v="165"/>
  </r>
  <r>
    <n v="1002198941"/>
    <s v="UE01"/>
    <x v="6"/>
    <d v="1899-12-30T05:21:00"/>
    <x v="1067"/>
    <s v="9000803566"/>
    <s v="012-022-00314928"/>
    <n v="1059.2"/>
    <n v="1187.58"/>
    <s v="ZPVN"/>
    <s v="40564417"/>
    <s v="0000390856"/>
    <n v="8002813260"/>
    <x v="805"/>
    <x v="4"/>
    <x v="4"/>
    <n v="160"/>
    <s v="BOL"/>
    <s v="101664"/>
    <x v="8"/>
    <s v="803031"/>
    <s v="BETTY CHANALUISA"/>
    <x v="35"/>
    <s v="VIA A SHUSHUFINDI"/>
    <x v="53"/>
    <s v="O-Sucumbios-Shushufindi"/>
    <n v="385"/>
    <x v="118"/>
    <x v="118"/>
    <s v="100019438"/>
    <s v="CASTRO SELSO"/>
    <s v="ZEMU"/>
    <x v="165"/>
    <s v="2"/>
    <s v="Sin Pallet"/>
    <n v="0"/>
    <n v="0"/>
    <x v="0"/>
    <n v="12608.333000000001"/>
    <n v="8013.3329999999996"/>
    <n v="4595"/>
    <n v="198.4"/>
    <m/>
    <x v="116"/>
    <n v="22"/>
    <s v="22"/>
    <n v="8"/>
    <x v="0"/>
    <n v="1.24"/>
    <n v="24.8"/>
    <s v="TRAPSA C.A."/>
    <n v="1013505"/>
    <s v="HERMOZA LOZADA JORGE ABDON"/>
    <x v="165"/>
  </r>
  <r>
    <n v="1002198930"/>
    <s v="UE01"/>
    <x v="6"/>
    <d v="1899-12-30T05:23:00"/>
    <x v="1068"/>
    <s v=""/>
    <s v=""/>
    <n v="0"/>
    <n v="0"/>
    <s v="ZPRC"/>
    <s v="2500107991"/>
    <s v="P000032407"/>
    <n v="8002813248"/>
    <x v="806"/>
    <x v="7"/>
    <x v="7"/>
    <n v="260"/>
    <s v="BOL"/>
    <s v="101574"/>
    <x v="104"/>
    <s v="801913"/>
    <s v="OBRA LLANO TOAPANTA"/>
    <x v="6"/>
    <s v="OBRA LLANO TOAPANTA/ CUILCHE BOLICH"/>
    <x v="6"/>
    <s v="O-Cotopaxi-Lasso"/>
    <m/>
    <x v="111"/>
    <x v="111"/>
    <s v="100014840"/>
    <s v="VALENCIA MARCO"/>
    <s v="ZETT"/>
    <x v="154"/>
    <s v="2"/>
    <s v="Sin Pallet"/>
    <n v="0"/>
    <n v="0"/>
    <x v="0"/>
    <n v="21487.576000000001"/>
    <n v="13027.575999999999"/>
    <n v="8460"/>
    <n v="179.4"/>
    <m/>
    <x v="109"/>
    <n v="22"/>
    <s v="22"/>
    <n v="13"/>
    <x v="0"/>
    <n v="0.69000000000000006"/>
    <n v="13.8"/>
    <s v="TRANSPORTE PROPIO"/>
    <n v="1018725"/>
    <s v="TRANSPORTE DE CARGA PESADA"/>
    <x v="154"/>
  </r>
  <r>
    <n v="1002198930"/>
    <s v="UE01"/>
    <x v="6"/>
    <d v="1899-12-30T05:23:00"/>
    <x v="1069"/>
    <s v=""/>
    <s v=""/>
    <n v="0"/>
    <n v="0"/>
    <s v="ZPRC"/>
    <s v="2500107990"/>
    <s v="P000032406"/>
    <n v="8002813247"/>
    <x v="806"/>
    <x v="6"/>
    <x v="6"/>
    <n v="40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28502.423999999999"/>
    <n v="20042.423999999999"/>
    <n v="8460"/>
    <n v="276"/>
    <m/>
    <x v="109"/>
    <n v="22"/>
    <s v="22"/>
    <n v="20"/>
    <x v="0"/>
    <n v="0.69"/>
    <n v="13.8"/>
    <s v="TRANSPORTE PROPIO"/>
    <n v="1018725"/>
    <s v="TRANSPORTE DE CARGA PESADA"/>
    <x v="154"/>
  </r>
  <r>
    <n v="1002198929"/>
    <s v="UE01"/>
    <x v="6"/>
    <d v="1899-12-30T05:28:00"/>
    <x v="1070"/>
    <s v=""/>
    <s v=""/>
    <n v="0"/>
    <n v="0"/>
    <s v="ZPRC"/>
    <s v="2500107975"/>
    <s v="0000390823"/>
    <n v="8002813246"/>
    <x v="807"/>
    <x v="4"/>
    <x v="4"/>
    <n v="360"/>
    <s v="BOL"/>
    <s v="101487"/>
    <x v="93"/>
    <s v="810945"/>
    <s v="OBRA LUIS RUEDA MENDOZA"/>
    <x v="11"/>
    <s v="VIA LA SEXTA, ZAPALLO"/>
    <x v="133"/>
    <s v="O-Esmeraldas-Lasgolondrinas"/>
    <n v="290"/>
    <x v="14"/>
    <x v="14"/>
    <s v="100015134"/>
    <s v="NICOLALDE FABIAN"/>
    <s v="ZEMU"/>
    <x v="18"/>
    <s v="2"/>
    <s v="Sin Pallet"/>
    <n v="0"/>
    <n v="0"/>
    <x v="0"/>
    <n v="27060"/>
    <n v="18020"/>
    <n v="9040"/>
    <n v="338.4"/>
    <m/>
    <x v="14"/>
    <n v="22"/>
    <s v="22"/>
    <n v="18"/>
    <x v="0"/>
    <n v="0.94"/>
    <n v="18.799999999999997"/>
    <s v="SANJOPAS S.A."/>
    <n v="1014339"/>
    <s v="NICOLALDE FLORES MILTON FABIAN"/>
    <x v="18"/>
  </r>
  <r>
    <n v="1002198935"/>
    <s v="UE01"/>
    <x v="6"/>
    <d v="1899-12-30T05:32:00"/>
    <x v="1071"/>
    <s v=""/>
    <s v=""/>
    <n v="0"/>
    <n v="0"/>
    <s v="ZPRC"/>
    <s v="2500107989"/>
    <s v="P000032403"/>
    <n v="8002813253"/>
    <x v="80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30"/>
    <n v="18040"/>
    <n v="8890"/>
    <n v="248.4"/>
    <m/>
    <x v="17"/>
    <n v="22"/>
    <s v="22"/>
    <n v="18"/>
    <x v="0"/>
    <n v="0.69000000000000006"/>
    <n v="13.8"/>
    <s v="TRANSPORTE PROPIO"/>
    <n v="1013627"/>
    <s v="CAMPAÑA MALDONADO MIGUEL ANGEL"/>
    <x v="22"/>
  </r>
  <r>
    <n v="1002198947"/>
    <s v="UE01"/>
    <x v="6"/>
    <d v="1899-12-30T05:57:00"/>
    <x v="1072"/>
    <s v="9000777388"/>
    <s v="013-020-00046005"/>
    <n v="4147.6400000000003"/>
    <n v="4650.3599999999997"/>
    <s v="ZPDF"/>
    <s v="70170239"/>
    <s v="0000390866"/>
    <n v="8002813269"/>
    <x v="809"/>
    <x v="6"/>
    <x v="6"/>
    <n v="660"/>
    <s v="BOL"/>
    <s v="10001346"/>
    <x v="216"/>
    <s v="807194"/>
    <s v="BODEGA PRINCIPAL"/>
    <x v="27"/>
    <s v="CALLE 22 DE ENERO Y EL TEJAR"/>
    <x v="41"/>
    <s v="O-Tungurahua-Ambato"/>
    <n v="250"/>
    <x v="4"/>
    <x v="4"/>
    <s v="100020137"/>
    <s v="RACINES PATRICIO"/>
    <s v="ZETT"/>
    <x v="5"/>
    <s v="2"/>
    <s v="Sin Pallet"/>
    <n v="0"/>
    <n v="0"/>
    <x v="0"/>
    <n v="52010"/>
    <n v="33020"/>
    <n v="18990"/>
    <n v="594"/>
    <m/>
    <x v="4"/>
    <n v="22"/>
    <s v="22"/>
    <n v="33"/>
    <x v="0"/>
    <n v="0.9"/>
    <n v="18"/>
    <s v="TRANSPORTE PROPIO"/>
    <n v="1013820"/>
    <s v="SARABIA YEPEZ RUTH IRENE"/>
    <x v="5"/>
  </r>
  <r>
    <n v="1002198955"/>
    <s v="UE01"/>
    <x v="6"/>
    <d v="1899-12-30T05:59:00"/>
    <x v="1073"/>
    <s v="9000803568"/>
    <s v="012-022-00314930"/>
    <n v="2358"/>
    <n v="2643.8"/>
    <s v="ZPVN"/>
    <s v="40564365"/>
    <s v="0000390779"/>
    <n v="8002813278"/>
    <x v="810"/>
    <x v="3"/>
    <x v="3"/>
    <n v="360"/>
    <s v="BOL"/>
    <s v="102905"/>
    <x v="217"/>
    <s v="803768"/>
    <s v="BODEGA PRINCIPAL"/>
    <x v="79"/>
    <s v="CALLE 24 DE MAYO VIA TOSAGUA"/>
    <x v="90"/>
    <s v="O-Manabi-Rocafuerte"/>
    <n v="450"/>
    <x v="9"/>
    <x v="9"/>
    <s v="100014857"/>
    <s v="PASPUEZAN WILSON"/>
    <s v="ZEMU"/>
    <x v="27"/>
    <s v="2"/>
    <s v="Sin Pallet"/>
    <n v="0"/>
    <n v="0"/>
    <x v="0"/>
    <n v="27070"/>
    <n v="18030"/>
    <n v="9040"/>
    <n v="406.8"/>
    <m/>
    <x v="9"/>
    <n v="22"/>
    <s v="22"/>
    <n v="18"/>
    <x v="0"/>
    <n v="1.1300000000000001"/>
    <n v="22.6"/>
    <s v="LIDENORTI S.A."/>
    <n v="1013262"/>
    <s v="SEGOVIA ERAZO PATRICIA ALEXANDRA"/>
    <x v="27"/>
  </r>
  <r>
    <n v="1002198945"/>
    <s v="UE01"/>
    <x v="6"/>
    <d v="1899-12-30T06:29:00"/>
    <x v="1074"/>
    <s v=""/>
    <s v=""/>
    <n v="0"/>
    <n v="0"/>
    <s v="ZPRC"/>
    <s v="2500107961"/>
    <s v="P000032338"/>
    <n v="8002813266"/>
    <x v="811"/>
    <x v="2"/>
    <x v="2"/>
    <n v="30.42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7000"/>
    <n v="30420"/>
    <n v="16580"/>
    <n v="0"/>
    <m/>
    <x v="3"/>
    <n v="22"/>
    <s v="22"/>
    <n v="30.42"/>
    <x v="0"/>
    <n v="0"/>
    <n v="0"/>
    <s v="UNICON"/>
    <n v="1014412"/>
    <s v="UNION DE CONCRETERAS UNICON UCUE"/>
    <x v="41"/>
  </r>
  <r>
    <n v="1002198957"/>
    <s v="UE01"/>
    <x v="6"/>
    <d v="1899-12-30T06:30:00"/>
    <x v="1075"/>
    <s v="9000803569"/>
    <s v="012-022-00314931"/>
    <n v="2174.4"/>
    <n v="2437.9499999999998"/>
    <s v="ZPVN"/>
    <s v="40564386"/>
    <s v="0000390819"/>
    <n v="8002813281"/>
    <x v="812"/>
    <x v="3"/>
    <x v="3"/>
    <n v="360"/>
    <s v="BOL"/>
    <s v="101664"/>
    <x v="8"/>
    <s v="806908"/>
    <s v="LIMONGI SANTOS FREDDY ADRIANO"/>
    <x v="40"/>
    <s v="AUTOPISTA MANABI GUILLEN Y PIEDRAS"/>
    <x v="59"/>
    <s v="O-Manabi-Portoviejo"/>
    <n v="468"/>
    <x v="0"/>
    <x v="0"/>
    <s v="100017804"/>
    <s v="FARINANGO HECTOR"/>
    <s v="ZEMU"/>
    <x v="48"/>
    <s v="2"/>
    <s v="Sin Pallet"/>
    <n v="0"/>
    <n v="0"/>
    <x v="0"/>
    <n v="27060"/>
    <n v="18030"/>
    <n v="9030"/>
    <n v="414"/>
    <m/>
    <x v="0"/>
    <n v="22"/>
    <s v="22"/>
    <n v="18"/>
    <x v="0"/>
    <n v="1.1499999999999999"/>
    <n v="23"/>
    <s v="COMITRAPSA"/>
    <n v="1013643"/>
    <s v="POZO TARUPI MARCELO JAVIER"/>
    <x v="48"/>
  </r>
  <r>
    <n v="1002198971"/>
    <s v="UE01"/>
    <x v="6"/>
    <d v="1899-12-30T06:33:00"/>
    <x v="1076"/>
    <s v="9000803570"/>
    <s v="012-022-00314932"/>
    <n v="2365.1999999999998"/>
    <n v="2651.87"/>
    <s v="ZPVN"/>
    <s v="40564349"/>
    <s v="0000390753"/>
    <n v="8002813300"/>
    <x v="81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90"/>
    <n v="18070"/>
    <n v="9220"/>
    <n v="324"/>
    <m/>
    <x v="99"/>
    <n v="22"/>
    <s v="22"/>
    <n v="18"/>
    <x v="0"/>
    <n v="0.9"/>
    <n v="18"/>
    <s v="TRANSPORTE PROPIO"/>
    <n v="1017789"/>
    <s v="GALARZA PONCE FABIOLA CATHERINE"/>
    <x v="141"/>
  </r>
  <r>
    <n v="1002198946"/>
    <s v="UE01"/>
    <x v="6"/>
    <d v="1899-12-30T06:41:00"/>
    <x v="1077"/>
    <s v="9000803571"/>
    <s v="012-022-00314933"/>
    <n v="3673.28"/>
    <n v="4118.5"/>
    <s v="ZPVN"/>
    <s v="40563187"/>
    <s v="0000389924"/>
    <n v="8002813268"/>
    <x v="814"/>
    <x v="2"/>
    <x v="2"/>
    <n v="31.59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00"/>
    <n v="31590"/>
    <n v="19610"/>
    <n v="0"/>
    <m/>
    <x v="3"/>
    <n v="22"/>
    <s v="22"/>
    <n v="31.59"/>
    <x v="0"/>
    <n v="0"/>
    <n v="0"/>
    <s v="HORMIANDES"/>
    <n v="1014407"/>
    <s v="HORMIANDES"/>
    <x v="4"/>
  </r>
  <r>
    <n v="1002198959"/>
    <s v="UE01"/>
    <x v="6"/>
    <d v="1899-12-30T06:42:00"/>
    <x v="1078"/>
    <s v="9000803572"/>
    <s v="012-022-00314934"/>
    <n v="2253.6"/>
    <n v="2526.75"/>
    <s v="ZPVN"/>
    <s v="40564401"/>
    <s v="0000390858"/>
    <n v="8002813284"/>
    <x v="815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65"/>
    <x v="65"/>
    <s v="100014858"/>
    <s v="MORENO MANUEL"/>
    <s v="ZEMU"/>
    <x v="94"/>
    <s v="2"/>
    <s v="Sin Pallet"/>
    <n v="0"/>
    <n v="0"/>
    <x v="0"/>
    <n v="27080"/>
    <n v="18020"/>
    <n v="9060"/>
    <n v="273.60000000000002"/>
    <m/>
    <x v="63"/>
    <n v="22"/>
    <s v="22"/>
    <n v="18"/>
    <x v="0"/>
    <n v="0.76"/>
    <n v="15.200000000000001"/>
    <s v="TRANSSJQ S.A."/>
    <n v="1013485"/>
    <s v="PEREZ ALBUJA VICTOR ALEJANDRO"/>
    <x v="94"/>
  </r>
  <r>
    <n v="1002198985"/>
    <s v="UE01"/>
    <x v="6"/>
    <d v="1899-12-30T06:52:00"/>
    <x v="1079"/>
    <s v="9000803574"/>
    <s v="012-022-00314936"/>
    <n v="1020.1"/>
    <n v="1143.74"/>
    <s v="ZPVN"/>
    <s v="40564373"/>
    <s v="0000390794"/>
    <n v="8002813321"/>
    <x v="816"/>
    <x v="5"/>
    <x v="5"/>
    <n v="160"/>
    <s v="BOL"/>
    <s v="101443"/>
    <x v="218"/>
    <s v="800881"/>
    <s v="BODEGA GRAL ENRIQUEZ"/>
    <x v="51"/>
    <s v="PANAMERICANA NORTE 11-46 Y GRAL. EN"/>
    <x v="83"/>
    <s v="O-Imbabura-Ant.Ante.(Atuntaqu"/>
    <m/>
    <x v="12"/>
    <x v="12"/>
    <s v="100014876"/>
    <s v="MORILLO DARWIN"/>
    <s v="ZEMU"/>
    <x v="14"/>
    <s v="2"/>
    <s v="Sin Pallet"/>
    <n v="0"/>
    <n v="0"/>
    <x v="0"/>
    <n v="12496.666999999999"/>
    <n v="8026.6670000000004"/>
    <n v="4470"/>
    <n v="25.6"/>
    <m/>
    <x v="12"/>
    <n v="22"/>
    <s v="22"/>
    <n v="8"/>
    <x v="0"/>
    <n v="0.16"/>
    <n v="3.2"/>
    <s v="TRANSPORTE PROPIO"/>
    <n v="1013603"/>
    <s v="CALDERON RIVERA FABIAN TARQUINO"/>
    <x v="14"/>
  </r>
  <r>
    <n v="1002198985"/>
    <s v="UE01"/>
    <x v="6"/>
    <d v="1899-12-30T06:52:00"/>
    <x v="1080"/>
    <s v="9000803573"/>
    <s v="012-022-00314935"/>
    <n v="1380.06"/>
    <n v="1547.34"/>
    <s v="ZPVN"/>
    <s v="40564373"/>
    <s v="0000390793"/>
    <n v="8002813320"/>
    <x v="816"/>
    <x v="6"/>
    <x v="6"/>
    <n v="20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4503.333000000001"/>
    <n v="10033.333000000001"/>
    <n v="4470"/>
    <n v="32"/>
    <m/>
    <x v="12"/>
    <n v="22"/>
    <s v="22"/>
    <n v="10"/>
    <x v="0"/>
    <n v="0.16"/>
    <n v="3.2"/>
    <s v="TRANSPORTE PROPIO"/>
    <n v="1013603"/>
    <s v="CALDERON RIVERA FABIAN TARQUINO"/>
    <x v="14"/>
  </r>
  <r>
    <n v="1002198989"/>
    <s v="UE01"/>
    <x v="6"/>
    <d v="1899-12-30T07:13:00"/>
    <x v="1081"/>
    <s v="9000803578"/>
    <s v="012-022-00314937"/>
    <n v="2304.9"/>
    <n v="2584.27"/>
    <s v="ZPVN"/>
    <s v="40564413"/>
    <s v="P000032378"/>
    <n v="8002813328"/>
    <x v="817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20"/>
    <n v="18020"/>
    <n v="9300"/>
    <n v="266.39999999999998"/>
    <m/>
    <x v="7"/>
    <n v="22"/>
    <s v="22"/>
    <n v="18"/>
    <x v="0"/>
    <n v="0.74"/>
    <n v="14.799999999999999"/>
    <s v="TRANSPORTE PROPIO"/>
    <n v="1013388"/>
    <s v="CAMPAÑA MALDONADO BLANCA CECILIA"/>
    <x v="89"/>
  </r>
  <r>
    <n v="1002198952"/>
    <s v="UE01"/>
    <x v="6"/>
    <d v="1899-12-30T07:19:00"/>
    <x v="1082"/>
    <s v=""/>
    <s v=""/>
    <n v="0"/>
    <n v="0"/>
    <s v="ZPRC"/>
    <s v="2500107901"/>
    <s v="0000390516"/>
    <n v="8002813275"/>
    <x v="818"/>
    <x v="1"/>
    <x v="1"/>
    <n v="31.22"/>
    <s v="T"/>
    <s v="101731"/>
    <x v="1"/>
    <s v="801733"/>
    <s v="DESTINO GRANEL."/>
    <x v="1"/>
    <s v="VIA PIFO A PINTAG"/>
    <x v="1"/>
    <s v="O-Pichincha-Itulcachi"/>
    <n v="105"/>
    <x v="1"/>
    <x v="1"/>
    <s v="10005165"/>
    <s v="GARCIA MORALES ARMANDO XAVIER"/>
    <s v="ZECI"/>
    <x v="60"/>
    <s v="2"/>
    <s v="Sin Pallet"/>
    <n v="0"/>
    <n v="0"/>
    <x v="0"/>
    <n v="50750"/>
    <n v="31220"/>
    <n v="19530"/>
    <n v="290.02999999999997"/>
    <m/>
    <x v="1"/>
    <n v="22"/>
    <s v="22"/>
    <n v="31.22"/>
    <x v="0"/>
    <n v="9.2898782831518254"/>
    <n v="9.2898782831518254"/>
    <s v="TRANCONCEM CIA. LTDA."/>
    <n v="1013227"/>
    <s v="COMPAÑIA DE TRANSPORTE PESADO"/>
    <x v="60"/>
  </r>
  <r>
    <n v="1002198978"/>
    <s v="UE01"/>
    <x v="6"/>
    <d v="1899-12-30T07:20:00"/>
    <x v="1083"/>
    <s v=""/>
    <s v=""/>
    <n v="0"/>
    <n v="0"/>
    <s v="ZPRC"/>
    <s v="2500107902"/>
    <s v="0000390519"/>
    <n v="8002813308"/>
    <x v="819"/>
    <x v="2"/>
    <x v="2"/>
    <n v="30.62"/>
    <s v="T"/>
    <s v="101731"/>
    <x v="1"/>
    <s v="801733"/>
    <s v="DESTINO GRANEL."/>
    <x v="1"/>
    <s v="VIA PIFO A PINTAG"/>
    <x v="1"/>
    <s v="O-Pichincha-Itulcachi"/>
    <n v="105"/>
    <x v="1"/>
    <x v="1"/>
    <s v="10003091"/>
    <s v="SARAGURO GRANDA ANGEL MANUEL"/>
    <s v="ZECI"/>
    <x v="136"/>
    <s v="2"/>
    <s v="Sin Pallet"/>
    <n v="0"/>
    <n v="0"/>
    <x v="0"/>
    <n v="50490"/>
    <n v="30620"/>
    <n v="19870"/>
    <n v="284.45999999999998"/>
    <m/>
    <x v="1"/>
    <n v="22"/>
    <s v="22"/>
    <n v="30.62"/>
    <x v="0"/>
    <n v="9.2900065316786407"/>
    <n v="9.2900065316786407"/>
    <s v="TRANSCONCEM CIA. LTDA."/>
    <n v="1013227"/>
    <s v="COMPAÑIA DE TRANSPORTE PESADO"/>
    <x v="136"/>
  </r>
  <r>
    <n v="1002198997"/>
    <s v="UE01"/>
    <x v="6"/>
    <d v="1899-12-30T07:31:00"/>
    <x v="1084"/>
    <s v=""/>
    <s v=""/>
    <n v="0"/>
    <n v="0"/>
    <s v="ZPRC"/>
    <s v="2500107889"/>
    <s v="0000390031"/>
    <n v="8002813338"/>
    <x v="820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80"/>
    <n v="32080"/>
    <n v="18200"/>
    <n v="288"/>
    <m/>
    <x v="96"/>
    <n v="22"/>
    <s v="22"/>
    <n v="32"/>
    <x v="0"/>
    <n v="0.45"/>
    <n v="9"/>
    <s v="TRANSPORTE PROPIO"/>
    <n v="1014509"/>
    <s v="COMERCIAL MICHELENA S.A."/>
    <x v="138"/>
  </r>
  <r>
    <n v="1002198991"/>
    <s v="UE01"/>
    <x v="6"/>
    <d v="1899-12-30T07:32:00"/>
    <x v="1085"/>
    <s v="9000803580"/>
    <s v="012-022-00314938"/>
    <n v="2365.1999999999998"/>
    <n v="2651.87"/>
    <s v="ZPVN"/>
    <s v="40564147"/>
    <s v="0000390869"/>
    <n v="8002813330"/>
    <x v="821"/>
    <x v="3"/>
    <x v="3"/>
    <n v="360"/>
    <s v="BOL"/>
    <s v="103490"/>
    <x v="219"/>
    <s v="804875"/>
    <s v="BODEGA  CASA FERRETERA"/>
    <x v="2"/>
    <s v="VIA A CHONE KM 21"/>
    <x v="43"/>
    <s v="O-Santodomingo -Santodomingodelos"/>
    <n v="247"/>
    <x v="37"/>
    <x v="37"/>
    <s v="100020396"/>
    <s v="FARINANGO MIGUEL"/>
    <s v="ZEMU"/>
    <x v="45"/>
    <s v="2"/>
    <s v="Sin Pallet"/>
    <n v="0"/>
    <n v="0"/>
    <x v="0"/>
    <n v="27070"/>
    <n v="18030"/>
    <n v="9040"/>
    <n v="302.39999999999998"/>
    <m/>
    <x v="35"/>
    <n v="22"/>
    <s v="22"/>
    <n v="18"/>
    <x v="0"/>
    <n v="0.84"/>
    <n v="16.799999999999997"/>
    <s v="RAPIDO EL OTAVALEÑITO S.A."/>
    <n v="1012819"/>
    <s v="BRAVO VASQUEZ JOSE LUIS SIGIFREDO"/>
    <x v="45"/>
  </r>
  <r>
    <n v="1002199002"/>
    <s v="UE01"/>
    <x v="6"/>
    <d v="1899-12-30T07:47:00"/>
    <x v="1086"/>
    <s v="9000803582"/>
    <s v="012-022-00314940"/>
    <n v="278.8"/>
    <n v="312.60000000000002"/>
    <s v="ZPVN"/>
    <s v="40564453"/>
    <s v="P000032405"/>
    <n v="8002813348"/>
    <x v="822"/>
    <x v="7"/>
    <x v="7"/>
    <n v="40"/>
    <s v="BOL"/>
    <s v="102835"/>
    <x v="102"/>
    <s v="803601"/>
    <s v="FERRICENTRO PIEDRAHITA"/>
    <x v="8"/>
    <s v="ATAHUALPA Y PIEDRAHITA"/>
    <x v="8"/>
    <s v="O-Imbabura-Otavalo"/>
    <m/>
    <x v="131"/>
    <x v="131"/>
    <s v="100020038"/>
    <s v="VIVAS ANDRES"/>
    <s v="ZEMU"/>
    <x v="188"/>
    <s v="2"/>
    <s v="Sin Pallet"/>
    <n v="0"/>
    <n v="0"/>
    <x v="0"/>
    <n v="6612.7780000000002"/>
    <n v="2007.778"/>
    <n v="4605"/>
    <n v="3.6"/>
    <m/>
    <x v="129"/>
    <n v="22"/>
    <s v="22"/>
    <n v="2"/>
    <x v="0"/>
    <n v="0.09"/>
    <n v="1.8"/>
    <s v="SETRAINCE"/>
    <n v="1013806"/>
    <s v="LOPEZ FREDY HERNAN"/>
    <x v="188"/>
  </r>
  <r>
    <n v="1002199002"/>
    <s v="UE01"/>
    <x v="6"/>
    <d v="1899-12-30T07:47:00"/>
    <x v="1087"/>
    <s v="9000803581"/>
    <s v="012-022-00314939"/>
    <n v="2208"/>
    <n v="2475.62"/>
    <s v="ZPVN"/>
    <s v="40564452"/>
    <s v="P000032404"/>
    <n v="8002813347"/>
    <x v="822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131"/>
    <x v="131"/>
    <s v="100020038"/>
    <s v="VIVAS ANDRES"/>
    <s v="ZEMU"/>
    <x v="188"/>
    <s v="2"/>
    <s v="Sin Pallet"/>
    <n v="0"/>
    <n v="0"/>
    <x v="0"/>
    <n v="20667.222000000002"/>
    <n v="16062.222"/>
    <n v="4605"/>
    <n v="28.8"/>
    <m/>
    <x v="129"/>
    <n v="22"/>
    <s v="22"/>
    <n v="16"/>
    <x v="0"/>
    <n v="0.09"/>
    <n v="1.8"/>
    <s v="SETRAINCE"/>
    <n v="1013806"/>
    <s v="LOPEZ FREDY HERNAN"/>
    <x v="188"/>
  </r>
  <r>
    <n v="1002199031"/>
    <s v="UE01"/>
    <x v="6"/>
    <d v="1899-12-30T08:14:00"/>
    <x v="1088"/>
    <s v="9000803583"/>
    <s v="012-022-00314941"/>
    <n v="4251.6499999999996"/>
    <n v="4766.9799999999996"/>
    <s v="ZPVN"/>
    <s v="40564023"/>
    <s v="P000032262"/>
    <n v="8002813384"/>
    <x v="823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20"/>
    <n v="33090"/>
    <n v="17830"/>
    <n v="488.4"/>
    <m/>
    <x v="67"/>
    <n v="22"/>
    <s v="22"/>
    <n v="33"/>
    <x v="0"/>
    <n v="0.74"/>
    <n v="14.799999999999999"/>
    <s v="TRANSPORTE PROPIO"/>
    <n v="1013812"/>
    <s v="ASHQUI ANDINO JORGE AQUILINO"/>
    <x v="87"/>
  </r>
  <r>
    <n v="1002199032"/>
    <s v="UE01"/>
    <x v="6"/>
    <d v="1899-12-30T08:27:00"/>
    <x v="1089"/>
    <s v="9000803587"/>
    <s v="012-022-00314943"/>
    <n v="1701.41"/>
    <n v="1907.63"/>
    <s v="ZPVN"/>
    <s v="40564430"/>
    <s v="P000032389"/>
    <n v="8002813386"/>
    <x v="824"/>
    <x v="7"/>
    <x v="7"/>
    <n v="26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2225.455000000002"/>
    <n v="13035.455"/>
    <n v="9190"/>
    <n v="197.6"/>
    <m/>
    <x v="118"/>
    <n v="22"/>
    <s v="22"/>
    <n v="13"/>
    <x v="0"/>
    <n v="0.76"/>
    <n v="15.2"/>
    <s v="TRANSPORTE PROPIO"/>
    <n v="1023699"/>
    <s v="RIVADENEIRA MORALES KEVIN ANTONIO"/>
    <x v="168"/>
  </r>
  <r>
    <n v="1002199032"/>
    <s v="UE01"/>
    <x v="6"/>
    <d v="1899-12-30T08:27:00"/>
    <x v="1090"/>
    <s v="9000803586"/>
    <s v="012-022-00314942"/>
    <n v="2601.7199999999998"/>
    <n v="2917.07"/>
    <s v="ZPVN"/>
    <s v="40564429"/>
    <s v="P000032388"/>
    <n v="8002813385"/>
    <x v="824"/>
    <x v="6"/>
    <x v="6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244.544999999998"/>
    <n v="20054.544999999998"/>
    <n v="9190"/>
    <n v="304"/>
    <m/>
    <x v="118"/>
    <n v="22"/>
    <s v="22"/>
    <n v="20"/>
    <x v="0"/>
    <n v="0.76"/>
    <n v="15.2"/>
    <s v="TRANSPORTE PROPIO"/>
    <n v="1023699"/>
    <s v="RIVADENEIRA MORALES KEVIN ANTONIO"/>
    <x v="168"/>
  </r>
  <r>
    <n v="1002199044"/>
    <s v="UE01"/>
    <x v="6"/>
    <d v="1899-12-30T08:43:00"/>
    <x v="1091"/>
    <s v="9000803588"/>
    <s v="012-022-00314944"/>
    <n v="2343.91"/>
    <n v="2628.01"/>
    <s v="ZPVN"/>
    <s v="40564505"/>
    <s v="P000032410"/>
    <n v="8002813403"/>
    <x v="82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50"/>
    <n v="9020"/>
    <n v="266.39999999999998"/>
    <m/>
    <x v="90"/>
    <n v="22"/>
    <s v="22"/>
    <n v="18"/>
    <x v="0"/>
    <n v="0.74"/>
    <n v="14.799999999999999"/>
    <s v="TRANSPORTE PROPIO"/>
    <n v="1013789"/>
    <s v="VEGA VEGA FABIAN"/>
    <x v="127"/>
  </r>
  <r>
    <n v="1002199021"/>
    <s v="UE01"/>
    <x v="6"/>
    <d v="1899-12-30T09:11:00"/>
    <x v="1092"/>
    <s v="9000803652"/>
    <s v="012-022-00314945"/>
    <n v="3235.2"/>
    <n v="3627.32"/>
    <s v="ZPVN"/>
    <s v="40564496"/>
    <s v="P000032408"/>
    <n v="8002813370"/>
    <x v="826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76"/>
    <x v="76"/>
    <s v="100022169"/>
    <s v="LOMAS MONTESDEOCA VINICIO XAVIER"/>
    <s v="ZEMT"/>
    <x v="99"/>
    <s v="1"/>
    <s v="Con Pallet"/>
    <n v="0.05"/>
    <n v="24"/>
    <x v="0"/>
    <n v="39430"/>
    <n v="24040"/>
    <n v="15390"/>
    <n v="220.8"/>
    <m/>
    <x v="74"/>
    <n v="22"/>
    <s v="22"/>
    <n v="24"/>
    <x v="0"/>
    <n v="0.46"/>
    <n v="9.2000000000000011"/>
    <s v="LIDENORTI S.A."/>
    <n v="1013592"/>
    <s v="VALENCIA BENAVIDES GLADYS RUBY"/>
    <x v="99"/>
  </r>
  <r>
    <n v="1002199075"/>
    <s v="UE01"/>
    <x v="6"/>
    <d v="1899-12-30T09:18:00"/>
    <x v="1093"/>
    <s v="9000803657"/>
    <s v="012-022-00314947"/>
    <n v="1408"/>
    <n v="1578.66"/>
    <s v="ZPVN"/>
    <s v="40564379"/>
    <s v="0000390804"/>
    <n v="8002813443"/>
    <x v="827"/>
    <x v="7"/>
    <x v="7"/>
    <n v="200"/>
    <s v="BOL"/>
    <s v="101623"/>
    <x v="14"/>
    <s v="801987"/>
    <s v="BODEGA RIVERA MARTHA"/>
    <x v="9"/>
    <s v="FRAY VACAS GALINDO 448 Y P.MONCAYO"/>
    <x v="11"/>
    <s v="O-Imbabura-Ibarra"/>
    <m/>
    <x v="12"/>
    <x v="12"/>
    <s v="100014876"/>
    <s v="MORILLO DARWIN"/>
    <s v="ZEMU"/>
    <x v="14"/>
    <s v="2"/>
    <s v="Sin Pallet"/>
    <n v="0"/>
    <n v="0"/>
    <x v="0"/>
    <n v="14503.888999999999"/>
    <n v="10038.888999999999"/>
    <n v="4465"/>
    <n v="38"/>
    <m/>
    <x v="12"/>
    <n v="22"/>
    <s v="22"/>
    <n v="10"/>
    <x v="0"/>
    <n v="0.19"/>
    <n v="3.8"/>
    <s v="TRANSPORTE PROPIO"/>
    <n v="1013603"/>
    <s v="CALDERON RIVERA FABIAN TARQUINO"/>
    <x v="14"/>
  </r>
  <r>
    <n v="1002199075"/>
    <s v="UE01"/>
    <x v="6"/>
    <d v="1899-12-30T09:18:00"/>
    <x v="1094"/>
    <s v="9000803656"/>
    <s v="012-022-00314946"/>
    <n v="1115.2"/>
    <n v="1250.3699999999999"/>
    <s v="ZPVN"/>
    <s v="40564379"/>
    <s v="0000390803"/>
    <n v="8002813444"/>
    <x v="827"/>
    <x v="6"/>
    <x v="6"/>
    <n v="1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2496.111000000001"/>
    <n v="8031.1109999999999"/>
    <n v="4465"/>
    <n v="30.4"/>
    <m/>
    <x v="12"/>
    <n v="22"/>
    <s v="22"/>
    <n v="8"/>
    <x v="0"/>
    <n v="0.19"/>
    <n v="3.8"/>
    <s v="TRANSPORTE PROPIO"/>
    <n v="1013603"/>
    <s v="CALDERON RIVERA FABIAN TARQUINO"/>
    <x v="14"/>
  </r>
  <r>
    <n v="1002199077"/>
    <s v="UE01"/>
    <x v="6"/>
    <d v="1899-12-30T09:19:00"/>
    <x v="1095"/>
    <s v=""/>
    <s v=""/>
    <n v="0"/>
    <n v="0"/>
    <s v="ZPRC"/>
    <s v="2500107984"/>
    <s v="P000032393"/>
    <n v="8002813447"/>
    <x v="828"/>
    <x v="4"/>
    <x v="4"/>
    <n v="360"/>
    <s v="BOL"/>
    <s v="101444"/>
    <x v="64"/>
    <s v="810083"/>
    <s v="OBRA TENA"/>
    <x v="15"/>
    <s v="REDONDEL DE JUMANDI"/>
    <x v="141"/>
    <s v="O-Napo-Ahuano"/>
    <n v="288"/>
    <x v="74"/>
    <x v="74"/>
    <s v="100015056"/>
    <s v="USULLA RAUL"/>
    <s v="ZEMU"/>
    <x v="96"/>
    <s v="2"/>
    <s v="Sin Pallet"/>
    <n v="0"/>
    <n v="0"/>
    <x v="0"/>
    <n v="27230"/>
    <n v="18030"/>
    <n v="9200"/>
    <n v="360"/>
    <m/>
    <x v="72"/>
    <n v="22"/>
    <s v="22"/>
    <n v="18"/>
    <x v="0"/>
    <n v="1"/>
    <n v="20"/>
    <s v="TRANSPORTE PROPIO"/>
    <n v="1014110"/>
    <s v="RODRIGUEZ CORREA ROSA AYDE"/>
    <x v="96"/>
  </r>
  <r>
    <n v="1002199073"/>
    <s v="UE01"/>
    <x v="6"/>
    <d v="1899-12-30T09:23:00"/>
    <x v="1096"/>
    <s v="9000803658"/>
    <s v="012-022-00314948"/>
    <n v="2301.35"/>
    <n v="2580.29"/>
    <s v="ZPVN"/>
    <s v="40564512"/>
    <s v="P000032414"/>
    <n v="8002813441"/>
    <x v="829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50"/>
    <n v="18050"/>
    <n v="9000"/>
    <n v="266.39999999999998"/>
    <m/>
    <x v="141"/>
    <n v="22"/>
    <s v="22"/>
    <n v="18"/>
    <x v="0"/>
    <n v="0.74"/>
    <n v="14.799999999999999"/>
    <s v="TRANSPORTE PROPIO"/>
    <n v="1023045"/>
    <s v="ESPINOSA OTAVALO PABLO ANIBAL"/>
    <x v="211"/>
  </r>
  <r>
    <n v="1002199063"/>
    <s v="UE01"/>
    <x v="6"/>
    <d v="1899-12-30T09:23:00"/>
    <x v="1097"/>
    <s v="9000803659"/>
    <s v="012-022-00314949"/>
    <n v="4567.2"/>
    <n v="5120.7700000000004"/>
    <s v="ZPVN"/>
    <s v="40564500"/>
    <s v="P000032409"/>
    <n v="8002813428"/>
    <x v="830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600"/>
    <n v="33090"/>
    <n v="18510"/>
    <n v="699.6"/>
    <m/>
    <x v="120"/>
    <n v="22"/>
    <s v="22"/>
    <n v="33"/>
    <x v="0"/>
    <n v="1.06"/>
    <n v="21.2"/>
    <s v="TRANSPORTE PROPIO"/>
    <n v="1024017"/>
    <s v="SANTO CHICAIZA EDISON XAVIER"/>
    <x v="173"/>
  </r>
  <r>
    <n v="1002199100"/>
    <s v="UE01"/>
    <x v="6"/>
    <d v="1899-12-30T09:35:00"/>
    <x v="1098"/>
    <s v="9000803661"/>
    <s v="012-022-00314950"/>
    <n v="3210.31"/>
    <n v="3599.42"/>
    <s v="ZPVN"/>
    <s v="40564520"/>
    <s v="P000032416"/>
    <n v="8002813478"/>
    <x v="831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9020"/>
    <n v="24020"/>
    <n v="15000"/>
    <n v="206.4"/>
    <m/>
    <x v="2"/>
    <n v="22"/>
    <s v="22"/>
    <n v="24"/>
    <x v="0"/>
    <n v="0.43"/>
    <n v="8.6"/>
    <s v="TRANSPORTE PROPIO"/>
    <n v="1014266"/>
    <s v="TRANSBOSNA CIA. LTDA."/>
    <x v="3"/>
  </r>
  <r>
    <n v="1002199106"/>
    <s v="UE01"/>
    <x v="6"/>
    <d v="1899-12-30T09:36:00"/>
    <x v="1099"/>
    <s v=""/>
    <s v=""/>
    <n v="0"/>
    <n v="0"/>
    <s v="ZPRC"/>
    <s v="2500107988"/>
    <s v="P000032402"/>
    <n v="8002813484"/>
    <x v="832"/>
    <x v="7"/>
    <x v="7"/>
    <n v="360"/>
    <s v="BOL"/>
    <s v="101633"/>
    <x v="15"/>
    <s v="803189"/>
    <s v="SACOS BODEGA LASSO"/>
    <x v="6"/>
    <s v="PANAMERICANA NORTE"/>
    <x v="6"/>
    <s v="O-Cotopaxi-Lasso"/>
    <n v="178"/>
    <x v="103"/>
    <x v="103"/>
    <s v="100019413"/>
    <s v="CASANOVA ROMEL"/>
    <s v="ZEMU"/>
    <x v="144"/>
    <s v="2"/>
    <s v="Sin Pallet"/>
    <n v="0"/>
    <n v="0"/>
    <x v="0"/>
    <n v="27070"/>
    <n v="18070"/>
    <n v="9000"/>
    <n v="248.4"/>
    <m/>
    <x v="101"/>
    <n v="22"/>
    <s v="22"/>
    <n v="18"/>
    <x v="0"/>
    <n v="0.69000000000000006"/>
    <n v="13.8"/>
    <s v="TRAPSA C.A."/>
    <n v="1013573"/>
    <s v="CUASPA PEREZ SEGUNDO MANUEL"/>
    <x v="144"/>
  </r>
  <r>
    <n v="1002199109"/>
    <s v="UE01"/>
    <x v="6"/>
    <d v="1899-12-30T09:52:00"/>
    <x v="1100"/>
    <s v="9000803662"/>
    <s v="012-022-00314951"/>
    <n v="3146.44"/>
    <n v="3527.81"/>
    <s v="ZPVN"/>
    <s v="40561563"/>
    <s v="0000389336"/>
    <n v="8002813487"/>
    <x v="833"/>
    <x v="8"/>
    <x v="8"/>
    <n v="31.01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810"/>
    <n v="31010"/>
    <n v="18800"/>
    <n v="0"/>
    <m/>
    <x v="3"/>
    <n v="22"/>
    <s v="22"/>
    <n v="31.01"/>
    <x v="0"/>
    <n v="0"/>
    <n v="0"/>
    <s v="XAVIER VALENZUELA"/>
    <n v="1014416"/>
    <s v="VALENZUELA DIAZ PATRICIO XAVIER"/>
    <x v="32"/>
  </r>
  <r>
    <n v="1002199111"/>
    <s v="UE01"/>
    <x v="6"/>
    <d v="1899-12-30T09:55:00"/>
    <x v="1101"/>
    <s v="9000803650"/>
    <s v="013-020-00047751"/>
    <n v="4219.1499999999996"/>
    <n v="4730.54"/>
    <s v="ZPDF"/>
    <s v="70176691"/>
    <s v="0000390981"/>
    <n v="8002813489"/>
    <x v="834"/>
    <x v="3"/>
    <x v="3"/>
    <n v="660"/>
    <s v="BOL"/>
    <s v="103008"/>
    <x v="94"/>
    <s v="805201"/>
    <s v="FERRETERIA BERMUDEZ"/>
    <x v="21"/>
    <s v="VIA CENTRO SAN CLEMENTE"/>
    <x v="59"/>
    <s v="O-Manabi-Portoviejo"/>
    <n v="468"/>
    <x v="70"/>
    <x v="70"/>
    <s v="100017519"/>
    <s v="VILLALBA PATRICIO"/>
    <s v="ZETT"/>
    <x v="90"/>
    <s v="2"/>
    <s v="Sin Pallet"/>
    <n v="0"/>
    <n v="0"/>
    <x v="0"/>
    <n v="51010"/>
    <n v="33060"/>
    <n v="17950"/>
    <n v="759"/>
    <m/>
    <x v="68"/>
    <n v="22"/>
    <s v="22"/>
    <n v="33"/>
    <x v="0"/>
    <n v="1.1499999999999999"/>
    <n v="23"/>
    <s v="TRANSPORTE PROPIO"/>
    <n v="1014205"/>
    <s v="NEWSTEEL TRANSPORTES ECUATORIANOS"/>
    <x v="90"/>
  </r>
  <r>
    <n v="1002199141"/>
    <s v="UE01"/>
    <x v="6"/>
    <d v="1899-12-30T10:14:00"/>
    <x v="1102"/>
    <s v="9000803670"/>
    <s v="012-022-00314954"/>
    <n v="1736.8"/>
    <n v="1947.32"/>
    <s v="ZPVN"/>
    <s v="40564554"/>
    <s v="0000390994"/>
    <n v="8002813524"/>
    <x v="835"/>
    <x v="3"/>
    <x v="3"/>
    <n v="260"/>
    <s v="BOL"/>
    <s v="103635"/>
    <x v="67"/>
    <s v="810368"/>
    <s v="OBRA PARROQUIA SEVILLA"/>
    <x v="53"/>
    <s v="SEVILLA E45"/>
    <x v="91"/>
    <s v="O-Sucumbios-Cascales"/>
    <m/>
    <x v="78"/>
    <x v="78"/>
    <s v="100022006"/>
    <s v="MEJIA VEGA GINSON ALEXANDER"/>
    <s v="ZETT"/>
    <x v="220"/>
    <s v="2"/>
    <s v="Sin Pallet"/>
    <n v="0"/>
    <n v="0"/>
    <x v="0"/>
    <n v="19221.771000000001"/>
    <n v="13028.438"/>
    <n v="6193.3329999999996"/>
    <n v="392.6"/>
    <m/>
    <x v="76"/>
    <n v="22"/>
    <s v="22"/>
    <n v="13"/>
    <x v="0"/>
    <n v="1.51"/>
    <n v="30.200000000000003"/>
    <s v="TRANSPORTE PROPIO"/>
    <n v="1023011"/>
    <s v="PALOMEQUE CAIZA LUIS FERNANDO"/>
    <x v="220"/>
  </r>
  <r>
    <n v="1002199141"/>
    <s v="UE01"/>
    <x v="6"/>
    <d v="1899-12-30T10:14:00"/>
    <x v="1103"/>
    <s v="9000803668"/>
    <s v="012-022-00314952"/>
    <n v="1736.8"/>
    <n v="1947.32"/>
    <s v="ZPVN"/>
    <s v="40564555"/>
    <s v="0000390996"/>
    <n v="8002813525"/>
    <x v="835"/>
    <x v="3"/>
    <x v="3"/>
    <n v="260"/>
    <s v="BOL"/>
    <s v="103635"/>
    <x v="67"/>
    <s v="807500"/>
    <s v="OBRA LAGO AGRIO"/>
    <x v="36"/>
    <s v="KM 31/2 VIA A QUITO"/>
    <x v="55"/>
    <s v="O-Sucumbios-Lagoagrio"/>
    <m/>
    <x v="78"/>
    <x v="78"/>
    <s v="100022006"/>
    <s v="MEJIA VEGA GINSON ALEXANDER"/>
    <s v="ZETT"/>
    <x v="220"/>
    <s v="2"/>
    <s v="Sin Pallet"/>
    <n v="0"/>
    <n v="0"/>
    <x v="0"/>
    <n v="19221.771000000001"/>
    <n v="13028.438"/>
    <n v="6193.3329999999996"/>
    <n v="361.4"/>
    <m/>
    <x v="76"/>
    <n v="22"/>
    <s v="22"/>
    <n v="13"/>
    <x v="0"/>
    <n v="1.39"/>
    <n v="27.799999999999997"/>
    <s v="TRANSPORTE PROPIO"/>
    <n v="1023011"/>
    <s v="PALOMEQUE CAIZA LUIS FERNANDO"/>
    <x v="220"/>
  </r>
  <r>
    <n v="1002199141"/>
    <s v="UE01"/>
    <x v="6"/>
    <d v="1899-12-30T10:14:00"/>
    <x v="1104"/>
    <s v="9000803669"/>
    <s v="012-022-00314953"/>
    <n v="832.8"/>
    <n v="933.74"/>
    <s v="ZPVN"/>
    <s v="40564554"/>
    <s v="0000390995"/>
    <n v="8002813526"/>
    <x v="835"/>
    <x v="4"/>
    <x v="4"/>
    <n v="1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12206.457"/>
    <n v="6013.1239999999998"/>
    <n v="6193.3329999999996"/>
    <n v="181.2"/>
    <m/>
    <x v="76"/>
    <n v="22"/>
    <s v="22"/>
    <n v="6"/>
    <x v="0"/>
    <n v="1.51"/>
    <n v="30.2"/>
    <s v="TRANSPORTE PROPIO"/>
    <n v="1023011"/>
    <s v="PALOMEQUE CAIZA LUIS FERNANDO"/>
    <x v="220"/>
  </r>
  <r>
    <n v="1002199125"/>
    <s v="UE01"/>
    <x v="6"/>
    <d v="1899-12-30T10:16:00"/>
    <x v="1105"/>
    <s v=""/>
    <s v=""/>
    <n v="0"/>
    <n v="0"/>
    <s v="ZPRC"/>
    <s v="2500107941"/>
    <s v="0000390402"/>
    <n v="8002813504"/>
    <x v="836"/>
    <x v="1"/>
    <x v="1"/>
    <n v="30.88"/>
    <s v="T"/>
    <s v="101660"/>
    <x v="9"/>
    <s v="804646"/>
    <s v="PLANTA TECHCEM"/>
    <x v="8"/>
    <s v="ENTREGA EN PLANTA OTAVALO"/>
    <x v="8"/>
    <s v="O-Imbabura-Otavalo"/>
    <n v="8"/>
    <x v="1"/>
    <x v="1"/>
    <s v="100019073"/>
    <s v="ROMERO EDWIN"/>
    <s v="ZECI"/>
    <x v="261"/>
    <s v="2"/>
    <s v="Sin Pallet"/>
    <n v="0"/>
    <n v="0"/>
    <x v="1"/>
    <n v="49180"/>
    <n v="30880"/>
    <n v="18300"/>
    <n v="0"/>
    <m/>
    <x v="1"/>
    <n v="22"/>
    <s v="22"/>
    <n v="30.88"/>
    <x v="0"/>
    <n v="0"/>
    <n v="0"/>
    <s v="TRANSCONCEM CIA. LTDA."/>
    <n v="1013227"/>
    <s v="COMPAÑIA DE TRANSPORTE PESADO"/>
    <x v="261"/>
  </r>
  <r>
    <n v="1002199156"/>
    <s v="UE01"/>
    <x v="6"/>
    <d v="1899-12-30T10:21:00"/>
    <x v="1106"/>
    <s v="9000803671"/>
    <s v="012-022-00314955"/>
    <n v="3278.4"/>
    <n v="3675.77"/>
    <s v="ZPVN"/>
    <s v="40563970"/>
    <s v="0000391035"/>
    <n v="8002813545"/>
    <x v="837"/>
    <x v="6"/>
    <x v="6"/>
    <n v="480"/>
    <s v="BOL"/>
    <s v="101785"/>
    <x v="220"/>
    <s v="801134"/>
    <s v="BODEGA PRINCIPAL"/>
    <x v="0"/>
    <s v="SAN GABRIEL, FRENTE AL TERMINAL"/>
    <x v="79"/>
    <s v="O-Carchi-Montufar(Sangabrie"/>
    <n v="120"/>
    <x v="85"/>
    <x v="85"/>
    <s v="100015010"/>
    <s v="RIVERA JOSE"/>
    <s v="ZEMT"/>
    <x v="117"/>
    <s v="2"/>
    <s v="Sin Pallet"/>
    <n v="0"/>
    <n v="0"/>
    <x v="0"/>
    <n v="39380"/>
    <n v="24060"/>
    <n v="15320"/>
    <n v="220.8"/>
    <m/>
    <x v="83"/>
    <n v="22"/>
    <s v="22"/>
    <n v="24"/>
    <x v="0"/>
    <n v="0.46"/>
    <n v="9.2000000000000011"/>
    <s v="LIDENORTI S.A."/>
    <n v="1020716"/>
    <s v="RIVADENEIRA AYALA BERTHA NARCIZA"/>
    <x v="117"/>
  </r>
  <r>
    <n v="1002199069"/>
    <s v="UE01"/>
    <x v="6"/>
    <d v="1899-12-30T10:26:00"/>
    <x v="1107"/>
    <s v="9000803676"/>
    <s v="012-022-00314957"/>
    <n v="2557.06"/>
    <n v="2867"/>
    <s v="ZPVN"/>
    <s v="40564527"/>
    <s v="0000390958"/>
    <n v="8002813436"/>
    <x v="838"/>
    <x v="7"/>
    <x v="7"/>
    <n v="400"/>
    <s v="BOL"/>
    <s v="101680"/>
    <x v="12"/>
    <s v="801406"/>
    <s v="BODEGA NARANJO LATAC"/>
    <x v="6"/>
    <s v="AVENIDA  UNIDAD NACIONAL S/N Y CAOB"/>
    <x v="17"/>
    <s v="O-Cotopaxi-Latacunga"/>
    <m/>
    <x v="103"/>
    <x v="103"/>
    <s v="100015029"/>
    <s v="CUASPA MANUEL"/>
    <s v="ZETT"/>
    <x v="172"/>
    <s v="2"/>
    <s v="Sin Pallet"/>
    <n v="0"/>
    <n v="0"/>
    <x v="0"/>
    <n v="29130"/>
    <n v="20050"/>
    <n v="9080"/>
    <n v="296"/>
    <m/>
    <x v="101"/>
    <n v="22"/>
    <s v="22"/>
    <n v="20"/>
    <x v="0"/>
    <n v="0.74"/>
    <n v="14.8"/>
    <s v="TRAPSA C.A."/>
    <n v="1013573"/>
    <s v="CUASPA PEREZ SEGUNDO MANUEL"/>
    <x v="172"/>
  </r>
  <r>
    <n v="1002199069"/>
    <s v="UE01"/>
    <x v="6"/>
    <d v="1899-12-30T10:26:00"/>
    <x v="1108"/>
    <s v="9000803674"/>
    <s v="012-022-00314956"/>
    <n v="1524.78"/>
    <n v="1709.59"/>
    <s v="ZPVN"/>
    <s v="40564527"/>
    <s v="0000390959"/>
    <n v="8002813435"/>
    <x v="838"/>
    <x v="6"/>
    <x v="6"/>
    <n v="240"/>
    <s v="BOL"/>
    <s v="101680"/>
    <x v="12"/>
    <s v="801406"/>
    <s v="BODEGA NARANJO LATAC"/>
    <x v="6"/>
    <s v="AVENIDA  UNIDAD NACIONAL S/N Y CAOB"/>
    <x v="17"/>
    <s v="O-Cotopaxi-Latacunga"/>
    <n v="198"/>
    <x v="103"/>
    <x v="103"/>
    <s v="100015029"/>
    <s v="CUASPA MANUEL"/>
    <s v="ZETT"/>
    <x v="172"/>
    <s v="2"/>
    <s v="Sin Pallet"/>
    <n v="0"/>
    <n v="0"/>
    <x v="0"/>
    <n v="21110"/>
    <n v="12030"/>
    <n v="9080"/>
    <n v="177.6"/>
    <m/>
    <x v="101"/>
    <n v="22"/>
    <s v="22"/>
    <n v="12"/>
    <x v="0"/>
    <n v="0.74"/>
    <n v="14.799999999999999"/>
    <s v="TRAPSA C.A."/>
    <n v="1013573"/>
    <s v="CUASPA PEREZ SEGUNDO MANUEL"/>
    <x v="172"/>
  </r>
  <r>
    <n v="1002199130"/>
    <s v="UE01"/>
    <x v="6"/>
    <d v="1899-12-30T10:27:00"/>
    <x v="1109"/>
    <s v="9000803678"/>
    <s v="012-022-00314959"/>
    <n v="1501.63"/>
    <n v="1683.64"/>
    <s v="ZPVN"/>
    <s v="40564549"/>
    <s v="0000390989"/>
    <n v="8002813510"/>
    <x v="839"/>
    <x v="5"/>
    <x v="5"/>
    <n v="240"/>
    <s v="BOL"/>
    <s v="101514"/>
    <x v="62"/>
    <s v="801282"/>
    <s v="BODEGA DELGADO LUIS - MAÑOSCA"/>
    <x v="1"/>
    <s v="AV REPUBLICA OE3-323 Y MAÑOSCA"/>
    <x v="46"/>
    <s v="O-Pichincha-Rumipamba"/>
    <m/>
    <x v="171"/>
    <x v="171"/>
    <s v="100021498"/>
    <s v="MENDEZ JUAN"/>
    <s v="ZEMT"/>
    <x v="262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  <n v="1022020"/>
    <s v="MENDEZ FIGUEROA JUAN CARLOS"/>
    <x v="262"/>
  </r>
  <r>
    <n v="1002199130"/>
    <s v="UE01"/>
    <x v="6"/>
    <d v="1899-12-30T10:27:00"/>
    <x v="1110"/>
    <s v="9000803677"/>
    <s v="012-022-00314958"/>
    <n v="1629.94"/>
    <n v="1827.5"/>
    <s v="ZPVN"/>
    <s v="40564549"/>
    <s v="0000390988"/>
    <n v="8002813509"/>
    <x v="839"/>
    <x v="6"/>
    <x v="6"/>
    <n v="240"/>
    <s v="BOL"/>
    <s v="101514"/>
    <x v="62"/>
    <s v="801282"/>
    <s v="BODEGA DELGADO LUIS - MAÑOSCA"/>
    <x v="1"/>
    <s v="AV REPUBLICA OE3-323 Y MAÑOSCA"/>
    <x v="46"/>
    <s v="O-Pichincha-Rumipamba"/>
    <n v="103"/>
    <x v="171"/>
    <x v="171"/>
    <s v="100021498"/>
    <s v="MENDEZ JUAN"/>
    <s v="ZEMT"/>
    <x v="262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  <n v="1022020"/>
    <s v="MENDEZ FIGUEROA JUAN CARLOS"/>
    <x v="262"/>
  </r>
  <r>
    <n v="1002199145"/>
    <s v="UE01"/>
    <x v="6"/>
    <d v="1899-12-30T10:30:00"/>
    <x v="1111"/>
    <s v="9000803692"/>
    <s v="012-022-00314962"/>
    <n v="801.6"/>
    <n v="898.76"/>
    <s v="ZPVN"/>
    <s v="40564556"/>
    <s v="0000390999"/>
    <n v="8002813530"/>
    <x v="840"/>
    <x v="3"/>
    <x v="3"/>
    <n v="120"/>
    <s v="BOL"/>
    <s v="103635"/>
    <x v="67"/>
    <s v="807500"/>
    <s v="OBRA LAGO AGRIO"/>
    <x v="36"/>
    <s v="KM 31/2 VIA A QUITO"/>
    <x v="55"/>
    <s v="O-Sucumbios-Lagoagrio"/>
    <m/>
    <x v="78"/>
    <x v="78"/>
    <s v="100020264"/>
    <s v="VACACELA JUAN"/>
    <s v="ZEMU"/>
    <x v="103"/>
    <s v="2"/>
    <s v="Sin Pallet"/>
    <n v="0"/>
    <n v="0"/>
    <x v="0"/>
    <n v="9156.8619999999992"/>
    <n v="6003.5290000000005"/>
    <n v="3153.3330000000001"/>
    <n v="166.8"/>
    <m/>
    <x v="76"/>
    <n v="22"/>
    <s v="22"/>
    <n v="6"/>
    <x v="0"/>
    <n v="1.3900000000000001"/>
    <n v="27.8"/>
    <s v="TRANSPORTE PROPIO"/>
    <n v="1023011"/>
    <s v="PALOMEQUE CAIZA LUIS FERNANDO"/>
    <x v="103"/>
  </r>
  <r>
    <n v="1002199145"/>
    <s v="UE01"/>
    <x v="6"/>
    <d v="1899-12-30T10:30:00"/>
    <x v="1112"/>
    <s v="9000803687"/>
    <s v="012-022-00314960"/>
    <n v="935.2"/>
    <n v="1048.55"/>
    <s v="ZPVN"/>
    <s v="40564558"/>
    <s v="0000391000"/>
    <n v="8002813531"/>
    <x v="840"/>
    <x v="3"/>
    <x v="3"/>
    <n v="140"/>
    <s v="BOL"/>
    <s v="103635"/>
    <x v="67"/>
    <s v="810369"/>
    <s v="PDV CASCALES"/>
    <x v="53"/>
    <s v="EL DORADO CASCALES CENTRO E45"/>
    <x v="91"/>
    <s v="O-Sucumbios-Cascales"/>
    <m/>
    <x v="78"/>
    <x v="78"/>
    <s v="100020264"/>
    <s v="VACACELA JUAN"/>
    <s v="ZEMU"/>
    <x v="103"/>
    <s v="2"/>
    <s v="Sin Pallet"/>
    <n v="0"/>
    <n v="0"/>
    <x v="0"/>
    <n v="10157.450999999999"/>
    <n v="7004.1180000000004"/>
    <n v="3153.3330000000001"/>
    <n v="211.4"/>
    <m/>
    <x v="76"/>
    <n v="22"/>
    <s v="22"/>
    <n v="7"/>
    <x v="0"/>
    <n v="1.51"/>
    <n v="30.2"/>
    <s v="TRANSPORTE PROPIO"/>
    <n v="1023011"/>
    <s v="PALOMEQUE CAIZA LUIS FERNANDO"/>
    <x v="103"/>
  </r>
  <r>
    <n v="1002199145"/>
    <s v="UE01"/>
    <x v="6"/>
    <d v="1899-12-30T10:30:00"/>
    <x v="1113"/>
    <s v="9000803689"/>
    <s v="012-022-00314961"/>
    <n v="555.20000000000005"/>
    <n v="622.49"/>
    <s v="ZPVN"/>
    <s v="40564559"/>
    <s v="0000391001"/>
    <n v="8002813532"/>
    <x v="840"/>
    <x v="4"/>
    <x v="4"/>
    <n v="80"/>
    <s v="BOL"/>
    <s v="103635"/>
    <x v="67"/>
    <s v="807660"/>
    <s v="CENTRO FERRETERO LA PUNTA"/>
    <x v="36"/>
    <s v="AV PRINCIPAL, FRENTE AL COLISEO"/>
    <x v="105"/>
    <s v="O-Sucumbios-Farfan"/>
    <n v="368"/>
    <x v="78"/>
    <x v="78"/>
    <s v="100020264"/>
    <s v="VACACELA JUAN"/>
    <s v="ZEMU"/>
    <x v="103"/>
    <s v="2"/>
    <s v="Sin Pallet"/>
    <n v="0"/>
    <n v="0"/>
    <x v="0"/>
    <n v="7155.6859999999997"/>
    <n v="4002.3530000000001"/>
    <n v="3153.3330000000001"/>
    <n v="94.4"/>
    <m/>
    <x v="76"/>
    <n v="22"/>
    <s v="22"/>
    <n v="4"/>
    <x v="0"/>
    <n v="1.1800000000000002"/>
    <n v="23.6"/>
    <s v="TRANSPORTE PROPIO"/>
    <n v="1023011"/>
    <s v="PALOMEQUE CAIZA LUIS FERNANDO"/>
    <x v="103"/>
  </r>
  <r>
    <n v="1002199119"/>
    <s v="UE01"/>
    <x v="6"/>
    <d v="1899-12-30T10:32:00"/>
    <x v="1114"/>
    <s v="9000803699"/>
    <s v="012-022-00314963"/>
    <n v="3931.25"/>
    <n v="4407.74"/>
    <s v="ZPVN"/>
    <s v="40564186"/>
    <s v="0000390945"/>
    <n v="8002813500"/>
    <x v="841"/>
    <x v="2"/>
    <x v="2"/>
    <n v="31.76"/>
    <s v="T"/>
    <s v="101453"/>
    <x v="221"/>
    <s v="809781"/>
    <s v="GRANEL COLIMES NORTE"/>
    <x v="85"/>
    <s v="VIA COLIMES"/>
    <x v="142"/>
    <s v="O-Guayas-Colimes"/>
    <n v="544"/>
    <x v="30"/>
    <x v="30"/>
    <s v="100019435"/>
    <s v="CAMPILLO LÁZARO"/>
    <s v="ZECI"/>
    <x v="218"/>
    <s v="2"/>
    <s v="Sin Pallet"/>
    <n v="0"/>
    <n v="0"/>
    <x v="0"/>
    <n v="49790"/>
    <n v="31760"/>
    <n v="18030"/>
    <n v="1219.9000000000001"/>
    <m/>
    <x v="28"/>
    <n v="22"/>
    <s v="22"/>
    <n v="31.76"/>
    <x v="0"/>
    <n v="38.409949622166245"/>
    <n v="38.409949622166245"/>
    <s v="TRANSALMEIDA"/>
    <n v="1013966"/>
    <s v="ALMEIDA CHICAIZA MIGUEL ANGEL"/>
    <x v="218"/>
  </r>
  <r>
    <n v="1002199128"/>
    <s v="UE01"/>
    <x v="6"/>
    <d v="1899-12-30T10:37:00"/>
    <x v="1115"/>
    <s v=""/>
    <s v=""/>
    <n v="0"/>
    <n v="0"/>
    <s v="ZPRC"/>
    <s v="2500107995"/>
    <s v="0000390970"/>
    <n v="8002813507"/>
    <x v="842"/>
    <x v="6"/>
    <x v="6"/>
    <n v="480"/>
    <s v="BOL"/>
    <s v="101629"/>
    <x v="7"/>
    <s v="806430"/>
    <s v="CENTRO DE ACOPIO"/>
    <x v="1"/>
    <s v="LIRA ÑAN Y AMARU ÑAN"/>
    <x v="24"/>
    <s v="O-Pichincha-Quitumbe"/>
    <n v="127"/>
    <x v="28"/>
    <x v="28"/>
    <s v="100018432"/>
    <s v="AYALA LUIS"/>
    <s v="ZEMT"/>
    <x v="167"/>
    <s v="4"/>
    <s v="Pallet Cortesia"/>
    <n v="0"/>
    <n v="0"/>
    <x v="0"/>
    <n v="40170"/>
    <n v="24080"/>
    <n v="16090"/>
    <n v="244.8"/>
    <m/>
    <x v="26"/>
    <n v="22"/>
    <s v="22"/>
    <n v="24"/>
    <x v="0"/>
    <n v="0.51"/>
    <n v="10.200000000000001"/>
    <s v="TRIMPESAS S.A."/>
    <n v="1014322"/>
    <s v="ESPARZA REVELO JORGE MARCELO"/>
    <x v="167"/>
  </r>
  <r>
    <n v="1002199136"/>
    <s v="UE01"/>
    <x v="6"/>
    <d v="1899-12-30T10:39:00"/>
    <x v="1116"/>
    <s v="9000803755"/>
    <s v="012-022-00314966"/>
    <n v="563.20000000000005"/>
    <n v="631.46"/>
    <s v="ZPVN"/>
    <s v="40564561"/>
    <s v="0000391007"/>
    <n v="8002813519"/>
    <x v="843"/>
    <x v="7"/>
    <x v="7"/>
    <n v="80"/>
    <s v="BOL"/>
    <s v="101734"/>
    <x v="66"/>
    <s v="800868"/>
    <s v="DIFERPAC"/>
    <x v="19"/>
    <s v="TABACUNDO, PANAMERICANA NORTE  Y CA"/>
    <x v="50"/>
    <s v="O-Pichincha-Cayambe"/>
    <m/>
    <x v="94"/>
    <x v="94"/>
    <s v="10003496"/>
    <s v="AYALA LOPEZ PABLO ERNESTO"/>
    <s v="ZETT"/>
    <x v="131"/>
    <s v="1"/>
    <s v="Con Pallet"/>
    <n v="0.05"/>
    <n v="4"/>
    <x v="0"/>
    <n v="10133.333000000001"/>
    <n v="4010"/>
    <n v="6123.3329999999996"/>
    <n v="16.8"/>
    <m/>
    <x v="92"/>
    <n v="22"/>
    <s v="22"/>
    <n v="4"/>
    <x v="0"/>
    <n v="0.21000000000000002"/>
    <n v="4.2"/>
    <s v="TRAPSA C.A."/>
    <n v="10003459"/>
    <s v="AYALA LOPEZ PABLO ROBERTO"/>
    <x v="131"/>
  </r>
  <r>
    <n v="1002199136"/>
    <s v="UE01"/>
    <x v="6"/>
    <d v="1899-12-30T10:39:00"/>
    <x v="1117"/>
    <s v="9000803752"/>
    <s v="012-022-00314964"/>
    <n v="256.8"/>
    <n v="287.93"/>
    <s v="ZPVN"/>
    <s v="40564561"/>
    <s v="0000391006"/>
    <n v="8002813517"/>
    <x v="843"/>
    <x v="5"/>
    <x v="5"/>
    <n v="40"/>
    <s v="BOL"/>
    <s v="101734"/>
    <x v="66"/>
    <s v="800868"/>
    <s v="DIFERPAC"/>
    <x v="19"/>
    <s v="TABACUNDO, PANAMERICANA NORTE  Y CA"/>
    <x v="50"/>
    <s v="O-Pichincha-Cayambe"/>
    <m/>
    <x v="94"/>
    <x v="94"/>
    <s v="10003496"/>
    <s v="AYALA LOPEZ PABLO ERNESTO"/>
    <s v="ZETT"/>
    <x v="131"/>
    <s v="1"/>
    <s v="Con Pallet"/>
    <n v="0.05"/>
    <n v="2"/>
    <x v="0"/>
    <n v="8128.3329999999996"/>
    <n v="2005"/>
    <n v="6123.3329999999996"/>
    <n v="8.4"/>
    <m/>
    <x v="92"/>
    <n v="22"/>
    <s v="22"/>
    <n v="2"/>
    <x v="0"/>
    <n v="0.21000000000000002"/>
    <n v="4.2"/>
    <s v="TRAPSA C.A."/>
    <n v="10003459"/>
    <s v="AYALA LOPEZ PABLO ROBERTO"/>
    <x v="131"/>
  </r>
  <r>
    <n v="1002199136"/>
    <s v="UE01"/>
    <x v="6"/>
    <d v="1899-12-30T10:39:00"/>
    <x v="1118"/>
    <s v="9000803753"/>
    <s v="012-022-00314965"/>
    <n v="3624.4"/>
    <n v="4063.7"/>
    <s v="ZPVN"/>
    <s v="40564561"/>
    <s v="0000391008"/>
    <n v="8002813518"/>
    <x v="843"/>
    <x v="6"/>
    <x v="6"/>
    <n v="520"/>
    <s v="BOL"/>
    <s v="101734"/>
    <x v="66"/>
    <s v="800868"/>
    <s v="DIFERPAC"/>
    <x v="19"/>
    <s v="TABACUNDO, PANAMERICANA NORTE  Y CA"/>
    <x v="50"/>
    <s v="O-Pichincha-Cayambe"/>
    <n v="40"/>
    <x v="94"/>
    <x v="94"/>
    <s v="10003496"/>
    <s v="AYALA LOPEZ PABLO ERNESTO"/>
    <s v="ZETT"/>
    <x v="131"/>
    <s v="1"/>
    <s v="Con Pallet"/>
    <n v="0.05"/>
    <n v="26"/>
    <x v="0"/>
    <n v="32188.332999999999"/>
    <n v="26065"/>
    <n v="6123.3329999999996"/>
    <n v="109.2"/>
    <m/>
    <x v="92"/>
    <n v="22"/>
    <s v="22"/>
    <n v="26"/>
    <x v="0"/>
    <n v="0.21"/>
    <n v="4.2"/>
    <s v="TRAPSA C.A."/>
    <n v="10003459"/>
    <s v="AYALA LOPEZ PABLO ROBERTO"/>
    <x v="131"/>
  </r>
  <r>
    <n v="1002199200"/>
    <s v="UE01"/>
    <x v="6"/>
    <d v="1899-12-30T10:47:00"/>
    <x v="1119"/>
    <s v="9000803789"/>
    <s v="012-022-00314967"/>
    <n v="4316.3999999999996"/>
    <n v="4839.58"/>
    <s v="ZPVN"/>
    <s v="40564530"/>
    <s v="P000032417"/>
    <n v="8002813596"/>
    <x v="844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10"/>
    <n v="33090"/>
    <n v="17720"/>
    <n v="488.4"/>
    <m/>
    <x v="27"/>
    <n v="22"/>
    <s v="22"/>
    <n v="33"/>
    <x v="0"/>
    <n v="0.74"/>
    <n v="14.799999999999999"/>
    <s v="TRANSPORTE PROPIO"/>
    <n v="1017066"/>
    <s v="MISE MISE NESTOR SALOMON"/>
    <x v="35"/>
  </r>
  <r>
    <n v="1002199165"/>
    <s v="UE01"/>
    <x v="6"/>
    <d v="1899-12-30T10:52:00"/>
    <x v="1120"/>
    <s v="9000803791"/>
    <s v="012-022-00314969"/>
    <n v="3049.8"/>
    <n v="3419.46"/>
    <s v="ZPVN"/>
    <s v="40564576"/>
    <s v="0000391037"/>
    <n v="8002813554"/>
    <x v="845"/>
    <x v="3"/>
    <x v="3"/>
    <n v="460"/>
    <s v="BOL"/>
    <s v="10001427"/>
    <x v="32"/>
    <s v="807250"/>
    <s v="BODEGA PRINCIPAL COMERCIAL BELTRAN"/>
    <x v="18"/>
    <s v="ANCON Y ENTRADA NUEVA JERUSALEN 2"/>
    <x v="27"/>
    <s v="O-Santaelena-Santaelena"/>
    <m/>
    <x v="172"/>
    <x v="172"/>
    <s v="100014861"/>
    <s v="CORONADO DIEGO"/>
    <s v="ZETT"/>
    <x v="263"/>
    <s v="2"/>
    <s v="Sin Pallet"/>
    <n v="0"/>
    <n v="0"/>
    <x v="0"/>
    <n v="31754.848000000002"/>
    <n v="23034.848000000002"/>
    <n v="8720"/>
    <n v="722.2"/>
    <m/>
    <x v="168"/>
    <n v="22"/>
    <s v="22"/>
    <n v="23"/>
    <x v="0"/>
    <n v="1.57"/>
    <n v="31.400000000000002"/>
    <s v="TRANSLOBOL S.A."/>
    <n v="1013827"/>
    <s v="ALMEIDA ECHEVERRIA NELSON EDUARDO"/>
    <x v="263"/>
  </r>
  <r>
    <n v="1002199165"/>
    <s v="UE01"/>
    <x v="6"/>
    <d v="1899-12-30T10:52:00"/>
    <x v="1121"/>
    <s v="9000803790"/>
    <s v="012-022-00314968"/>
    <n v="1378"/>
    <n v="1545.02"/>
    <s v="ZPVN"/>
    <s v="40564576"/>
    <s v="0000391038"/>
    <n v="8002813555"/>
    <x v="845"/>
    <x v="4"/>
    <x v="4"/>
    <n v="200"/>
    <s v="BOL"/>
    <s v="10001427"/>
    <x v="32"/>
    <s v="807250"/>
    <s v="BODEGA PRINCIPAL COMERCIAL BELTRAN"/>
    <x v="18"/>
    <s v="ANCON Y ENTRADA NUEVA JERUSALEN 2"/>
    <x v="27"/>
    <s v="O-Santaelena-Santaelena"/>
    <n v="630"/>
    <x v="172"/>
    <x v="172"/>
    <s v="100014861"/>
    <s v="CORONADO DIEGO"/>
    <s v="ZETT"/>
    <x v="263"/>
    <s v="2"/>
    <s v="Sin Pallet"/>
    <n v="0"/>
    <n v="0"/>
    <x v="0"/>
    <n v="18735.151999999998"/>
    <n v="10015.152"/>
    <n v="8720"/>
    <n v="314"/>
    <m/>
    <x v="168"/>
    <n v="22"/>
    <s v="22"/>
    <n v="10"/>
    <x v="0"/>
    <n v="1.57"/>
    <n v="31.4"/>
    <s v="TRANSLOBOL S.A."/>
    <n v="1013827"/>
    <s v="ALMEIDA ECHEVERRIA NELSON EDUARDO"/>
    <x v="263"/>
  </r>
  <r>
    <n v="1002199157"/>
    <s v="UE01"/>
    <x v="6"/>
    <d v="1899-12-30T10:57:00"/>
    <x v="1122"/>
    <s v="9000803794"/>
    <s v="012-022-00314970"/>
    <n v="3120"/>
    <n v="3498.16"/>
    <s v="ZPVN"/>
    <s v="40564557"/>
    <s v="0000390992"/>
    <n v="8002813546"/>
    <x v="846"/>
    <x v="3"/>
    <x v="3"/>
    <n v="480"/>
    <s v="BOL"/>
    <s v="104220"/>
    <x v="156"/>
    <s v="806245"/>
    <s v="FERRETERIA ANDRADE N° 2"/>
    <x v="46"/>
    <s v="AV ALEJO LASCANO DIGNAL MICOMISARIA"/>
    <x v="71"/>
    <s v="O-Manabi-Jipijapa"/>
    <n v="512"/>
    <x v="89"/>
    <x v="89"/>
    <s v="10003455"/>
    <s v="CARVAJAL GOMEZ EDISON JOSE"/>
    <s v="ZEMT"/>
    <x v="121"/>
    <s v="1"/>
    <s v="Con Pallet"/>
    <n v="0.05"/>
    <n v="24"/>
    <x v="0"/>
    <n v="37450"/>
    <n v="24060"/>
    <n v="13390"/>
    <n v="547.20000000000005"/>
    <m/>
    <x v="87"/>
    <n v="22"/>
    <s v="22"/>
    <n v="24"/>
    <x v="0"/>
    <n v="1.1400000000000001"/>
    <n v="22.8"/>
    <s v="TRANINTAGSA S.A."/>
    <n v="1013724"/>
    <s v="DAVILA GONZALES WILMAN GUILLERMO"/>
    <x v="121"/>
  </r>
  <r>
    <n v="1002199197"/>
    <s v="UE01"/>
    <x v="6"/>
    <d v="1899-12-30T11:00:00"/>
    <x v="1123"/>
    <s v="9000803797"/>
    <s v="012-022-00314973"/>
    <n v="1067.2"/>
    <n v="1196.55"/>
    <s v="ZPVN"/>
    <s v="40564587"/>
    <s v="0000391056"/>
    <n v="8002813590"/>
    <x v="847"/>
    <x v="7"/>
    <x v="7"/>
    <n v="160"/>
    <s v="BOL"/>
    <s v="102216"/>
    <x v="166"/>
    <s v="803127"/>
    <s v="BODEGA PRINCIPAL"/>
    <x v="7"/>
    <s v="GALO PLAZA S/N JUNTO A ESTADIO"/>
    <x v="7"/>
    <s v="O-Tungurahua-Sanpedrodepelileo"/>
    <m/>
    <x v="157"/>
    <x v="157"/>
    <s v="100019188"/>
    <s v="SUAREZ ALEX"/>
    <s v="ZEMT"/>
    <x v="238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  <n v="1013571"/>
    <s v="BENAVIDES BAEZ RODRIGO NEPTALI"/>
    <x v="238"/>
  </r>
  <r>
    <n v="1002199197"/>
    <s v="UE01"/>
    <x v="6"/>
    <d v="1899-12-30T11:00:00"/>
    <x v="1124"/>
    <s v="9000803795"/>
    <s v="012-022-00314971"/>
    <n v="984"/>
    <n v="1103.27"/>
    <s v="ZPVN"/>
    <s v="40564587"/>
    <s v="0000391057"/>
    <n v="8002813591"/>
    <x v="847"/>
    <x v="5"/>
    <x v="5"/>
    <n v="160"/>
    <s v="BOL"/>
    <s v="102216"/>
    <x v="166"/>
    <s v="803127"/>
    <s v="BODEGA PRINCIPAL"/>
    <x v="7"/>
    <s v="GALO PLAZA S/N JUNTO A ESTADIO"/>
    <x v="7"/>
    <s v="O-Tungurahua-Sanpedrodepelileo"/>
    <m/>
    <x v="157"/>
    <x v="157"/>
    <s v="100019188"/>
    <s v="SUAREZ ALEX"/>
    <s v="ZEMT"/>
    <x v="238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  <n v="1013571"/>
    <s v="BENAVIDES BAEZ RODRIGO NEPTALI"/>
    <x v="238"/>
  </r>
  <r>
    <n v="1002199197"/>
    <s v="UE01"/>
    <x v="6"/>
    <d v="1899-12-30T11:00:00"/>
    <x v="1125"/>
    <s v="9000803796"/>
    <s v="012-022-00314972"/>
    <n v="1060.8"/>
    <n v="1189.3800000000001"/>
    <s v="ZPVN"/>
    <s v="40564587"/>
    <s v="0000391055"/>
    <n v="8002813592"/>
    <x v="847"/>
    <x v="6"/>
    <x v="6"/>
    <n v="160"/>
    <s v="BOL"/>
    <s v="102216"/>
    <x v="166"/>
    <s v="803127"/>
    <s v="BODEGA PRINCIPAL"/>
    <x v="7"/>
    <s v="GALO PLAZA S/N JUNTO A ESTADIO"/>
    <x v="7"/>
    <s v="O-Tungurahua-Sanpedrodepelileo"/>
    <n v="261"/>
    <x v="157"/>
    <x v="157"/>
    <s v="100019188"/>
    <s v="SUAREZ ALEX"/>
    <s v="ZEMT"/>
    <x v="238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  <n v="1013571"/>
    <s v="BENAVIDES BAEZ RODRIGO NEPTALI"/>
    <x v="238"/>
  </r>
  <r>
    <n v="1002199240"/>
    <s v="UE01"/>
    <x v="6"/>
    <d v="1899-12-30T11:10:00"/>
    <x v="1126"/>
    <s v="9000803799"/>
    <s v="012-022-00314974"/>
    <n v="2440.8000000000002"/>
    <n v="2736.64"/>
    <s v="ZPVN"/>
    <s v="40564566"/>
    <s v="P000032423"/>
    <n v="8002813641"/>
    <x v="848"/>
    <x v="7"/>
    <x v="7"/>
    <n v="360"/>
    <s v="BOL"/>
    <s v="103671"/>
    <x v="0"/>
    <s v="805254"/>
    <s v="FERRETERIA ARMAS"/>
    <x v="49"/>
    <s v="CALLE ROCAFUERTE Y SUCRE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890"/>
    <n v="18050"/>
    <n v="8840"/>
    <n v="165.6"/>
    <m/>
    <x v="0"/>
    <n v="22"/>
    <s v="22"/>
    <n v="18"/>
    <x v="0"/>
    <n v="0.45999999999999996"/>
    <n v="9.1999999999999993"/>
    <s v="TRANSPORTE PROPIO"/>
    <n v="1013643"/>
    <s v="POZO TARUPI MARCELO JAVIER"/>
    <x v="0"/>
  </r>
  <r>
    <n v="1002199176"/>
    <s v="UE01"/>
    <x v="6"/>
    <d v="1899-12-30T11:18:00"/>
    <x v="1127"/>
    <s v="9000803802"/>
    <s v="012-022-00314975"/>
    <n v="3249.6"/>
    <n v="3643.47"/>
    <s v="ZPVN"/>
    <s v="40564581"/>
    <s v="0000391044"/>
    <n v="8002813563"/>
    <x v="849"/>
    <x v="4"/>
    <x v="4"/>
    <n v="480"/>
    <s v="BOL"/>
    <s v="101780"/>
    <x v="56"/>
    <s v="804086"/>
    <s v="PROFERRETERIA TENA"/>
    <x v="15"/>
    <s v="AV. VICTOR SAN MIGUEL"/>
    <x v="21"/>
    <s v="O-Napo-Tena"/>
    <n v="258"/>
    <x v="156"/>
    <x v="156"/>
    <s v="100020578"/>
    <s v="TAIMAL MAYKOL"/>
    <s v="ZEMT"/>
    <x v="234"/>
    <s v="1"/>
    <s v="Con Pallet"/>
    <n v="0.05"/>
    <n v="24"/>
    <x v="0"/>
    <n v="39650"/>
    <n v="24040"/>
    <n v="15610"/>
    <n v="432"/>
    <m/>
    <x v="153"/>
    <n v="22"/>
    <s v="22"/>
    <n v="24"/>
    <x v="0"/>
    <n v="0.9"/>
    <n v="18"/>
    <s v="SILOGTER S.A."/>
    <n v="1021996"/>
    <s v="FRANCO VEGA SANDRO MARCELO"/>
    <x v="234"/>
  </r>
  <r>
    <n v="1002199222"/>
    <s v="UE01"/>
    <x v="6"/>
    <d v="1899-12-30T11:26:00"/>
    <x v="1128"/>
    <s v="9000803806"/>
    <s v="012-022-00314976"/>
    <n v="2534.4"/>
    <n v="2841.59"/>
    <s v="ZPVN"/>
    <s v="40564336"/>
    <s v="P000032348"/>
    <n v="8002813620"/>
    <x v="850"/>
    <x v="7"/>
    <x v="7"/>
    <n v="360"/>
    <s v="BOL"/>
    <s v="10002800"/>
    <x v="113"/>
    <s v="807525"/>
    <s v="FERRONORTE BODEGA PROPIA"/>
    <x v="8"/>
    <s v="AV LOS CORAZAS 873 Y JOSE POSSE PA"/>
    <x v="8"/>
    <s v="O-Imbabura-Otavalo"/>
    <n v="8"/>
    <x v="96"/>
    <x v="96"/>
    <s v="10007705"/>
    <s v="BUITRON MONTENEGRO JONNY WASHIGNTON"/>
    <s v="ZEMU"/>
    <x v="135"/>
    <s v="2"/>
    <s v="Sin Pallet"/>
    <n v="0"/>
    <n v="0"/>
    <x v="0"/>
    <n v="26780"/>
    <n v="18070"/>
    <n v="8710"/>
    <n v="32.4"/>
    <m/>
    <x v="94"/>
    <n v="22"/>
    <s v="22"/>
    <n v="18"/>
    <x v="0"/>
    <n v="0.09"/>
    <n v="1.7999999999999998"/>
    <s v="SUCUMTRANSA S.A."/>
    <n v="1023153"/>
    <s v="BUITRON MONTENEGRO JONNY"/>
    <x v="135"/>
  </r>
  <r>
    <n v="1002199242"/>
    <s v="UE01"/>
    <x v="6"/>
    <d v="1899-12-30T11:27:00"/>
    <x v="1129"/>
    <s v="9000803808"/>
    <s v="012-022-00314978"/>
    <n v="828.04"/>
    <n v="928.4"/>
    <s v="ZPVN"/>
    <s v="40564348"/>
    <s v="P000032352"/>
    <n v="8002813644"/>
    <x v="851"/>
    <x v="7"/>
    <x v="7"/>
    <n v="120"/>
    <s v="BOL"/>
    <s v="101726"/>
    <x v="57"/>
    <s v="804665"/>
    <s v="SU FERRETERO PRINCIPAL"/>
    <x v="9"/>
    <s v="TEODORO GOMEZ Y SANCHEZ Y CIFUENTES"/>
    <x v="11"/>
    <s v="O-Imbabura-Ibarra"/>
    <m/>
    <x v="131"/>
    <x v="131"/>
    <s v="100020038"/>
    <s v="VIVAS ANDRES"/>
    <s v="ZEMU"/>
    <x v="188"/>
    <s v="2"/>
    <s v="Sin Pallet"/>
    <n v="0"/>
    <n v="0"/>
    <x v="0"/>
    <n v="10608.333000000001"/>
    <n v="6013.3329999999996"/>
    <n v="4595"/>
    <n v="22.8"/>
    <m/>
    <x v="129"/>
    <n v="22"/>
    <s v="22"/>
    <n v="6"/>
    <x v="0"/>
    <n v="0.19"/>
    <n v="3.8000000000000003"/>
    <s v="SETRAINCE"/>
    <n v="1013806"/>
    <s v="LOPEZ FREDY HERNAN"/>
    <x v="188"/>
  </r>
  <r>
    <n v="1002199242"/>
    <s v="UE01"/>
    <x v="6"/>
    <d v="1899-12-30T11:27:00"/>
    <x v="1130"/>
    <s v="9000803807"/>
    <s v="012-022-00314977"/>
    <n v="1639.44"/>
    <n v="1838.15"/>
    <s v="ZPVN"/>
    <s v="40564347"/>
    <s v="P000032351"/>
    <n v="8002813643"/>
    <x v="851"/>
    <x v="6"/>
    <x v="6"/>
    <n v="240"/>
    <s v="BOL"/>
    <s v="101726"/>
    <x v="57"/>
    <s v="804665"/>
    <s v="SU FERRETERO PRINCIPAL"/>
    <x v="9"/>
    <s v="TEODORO GOMEZ Y SANCHEZ Y CIFUENTES"/>
    <x v="11"/>
    <s v="O-Imbabura-Ibarra"/>
    <n v="30"/>
    <x v="131"/>
    <x v="131"/>
    <s v="100020038"/>
    <s v="VIVAS ANDRES"/>
    <s v="ZEMU"/>
    <x v="188"/>
    <s v="2"/>
    <s v="Sin Pallet"/>
    <n v="0"/>
    <n v="0"/>
    <x v="0"/>
    <n v="16621.667000000001"/>
    <n v="12026.666999999999"/>
    <n v="4595"/>
    <n v="45.6"/>
    <m/>
    <x v="129"/>
    <n v="22"/>
    <s v="22"/>
    <n v="12"/>
    <x v="0"/>
    <n v="0.19"/>
    <n v="3.8000000000000003"/>
    <s v="SETRAINCE"/>
    <n v="1013806"/>
    <s v="LOPEZ FREDY HERNAN"/>
    <x v="188"/>
  </r>
  <r>
    <n v="1002199259"/>
    <s v="UE01"/>
    <x v="6"/>
    <d v="1899-12-30T11:32:00"/>
    <x v="1131"/>
    <s v="9000803813"/>
    <s v="012-022-00314980"/>
    <n v="1223.6400000000001"/>
    <n v="1371.96"/>
    <s v="ZPVN"/>
    <s v="40564603"/>
    <s v="P000032433"/>
    <n v="8002813664"/>
    <x v="852"/>
    <x v="5"/>
    <x v="5"/>
    <n v="20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10"/>
    <x v="0"/>
    <n v="18447.647000000001"/>
    <n v="10017.647000000001"/>
    <n v="8430"/>
    <n v="88"/>
    <m/>
    <x v="32"/>
    <n v="22"/>
    <s v="22"/>
    <n v="10"/>
    <x v="0"/>
    <n v="0.44"/>
    <n v="8.8000000000000007"/>
    <s v="TRANSPORTE PROPIO"/>
    <n v="1024381"/>
    <s v="BALCAZAR GORDON ALEJANDRO"/>
    <x v="42"/>
  </r>
  <r>
    <n v="1002199259"/>
    <s v="UE01"/>
    <x v="6"/>
    <d v="1899-12-30T11:32:00"/>
    <x v="1132"/>
    <s v="9000803812"/>
    <s v="012-022-00314979"/>
    <n v="3202.85"/>
    <n v="3591.05"/>
    <s v="ZPVN"/>
    <s v="40564602"/>
    <s v="P000032432"/>
    <n v="8002813665"/>
    <x v="852"/>
    <x v="6"/>
    <x v="6"/>
    <n v="48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72.352999999999"/>
    <n v="24042.352999999999"/>
    <n v="8430"/>
    <n v="211.2"/>
    <m/>
    <x v="32"/>
    <n v="22"/>
    <s v="22"/>
    <n v="24"/>
    <x v="0"/>
    <n v="0.44"/>
    <n v="8.7999999999999989"/>
    <s v="TRANSPORTE PROPIO"/>
    <n v="1024381"/>
    <s v="BALCAZAR GORDON ALEJANDRO"/>
    <x v="42"/>
  </r>
  <r>
    <n v="1002199243"/>
    <s v="UE01"/>
    <x v="6"/>
    <d v="1899-12-30T11:36:00"/>
    <x v="1133"/>
    <s v="9000803814"/>
    <s v="012-022-00314981"/>
    <n v="2534.4"/>
    <n v="2841.59"/>
    <s v="ZPVN"/>
    <s v="40564339"/>
    <s v="P000032349"/>
    <n v="8002813646"/>
    <x v="853"/>
    <x v="7"/>
    <x v="7"/>
    <n v="360"/>
    <s v="BOL"/>
    <s v="10002800"/>
    <x v="113"/>
    <s v="810739"/>
    <s v="LUIS GUITARRA PUNTO PIGULCA"/>
    <x v="8"/>
    <s v="COMUNIDAD SAN LUIS DE PIGULCA"/>
    <x v="8"/>
    <s v="O-Imbabura-Otavalo"/>
    <n v="8"/>
    <x v="33"/>
    <x v="33"/>
    <s v="10006961"/>
    <s v="CUSHCAGUA SALAZAR JOSE MANUEL"/>
    <s v="ZEMU"/>
    <x v="111"/>
    <s v="2"/>
    <s v="Sin Pallet"/>
    <n v="0"/>
    <n v="0"/>
    <x v="0"/>
    <n v="27160"/>
    <n v="18040"/>
    <n v="9120"/>
    <n v="32.4"/>
    <m/>
    <x v="31"/>
    <n v="22"/>
    <s v="22"/>
    <n v="18"/>
    <x v="0"/>
    <n v="0.09"/>
    <n v="1.7999999999999998"/>
    <s v="CIAPRUTE S.A."/>
    <n v="1022019"/>
    <s v="ENRIQUEZ LARA ORLANDO DANILO"/>
    <x v="111"/>
  </r>
  <r>
    <n v="1002199255"/>
    <s v="UE01"/>
    <x v="6"/>
    <d v="1899-12-30T11:40:00"/>
    <x v="1134"/>
    <s v="9000803817"/>
    <s v="012-022-00314983"/>
    <n v="1386.88"/>
    <n v="1554.98"/>
    <s v="ZPVN"/>
    <s v="40564378"/>
    <s v="P000032361"/>
    <n v="8002813662"/>
    <x v="854"/>
    <x v="7"/>
    <x v="7"/>
    <n v="200"/>
    <s v="BOL"/>
    <s v="101476"/>
    <x v="21"/>
    <s v="801923"/>
    <s v="BODEGA PAZ LUIS"/>
    <x v="11"/>
    <s v="9 DE OCTUBRE S/N Y"/>
    <x v="19"/>
    <s v="O-Imbabura-Cotacachi"/>
    <m/>
    <x v="44"/>
    <x v="44"/>
    <s v="10007279"/>
    <s v="QUILUMBANGO LLIQUIN HECTOR FERNANDO"/>
    <s v="ZEMU"/>
    <x v="54"/>
    <s v="2"/>
    <s v="Sin Pallet"/>
    <n v="0"/>
    <n v="0"/>
    <x v="0"/>
    <n v="14547.222"/>
    <n v="10022.222"/>
    <n v="4525"/>
    <n v="30"/>
    <m/>
    <x v="42"/>
    <n v="22"/>
    <s v="22"/>
    <n v="10"/>
    <x v="0"/>
    <n v="0.15"/>
    <n v="3"/>
    <s v="LIDENORTI S.A."/>
    <n v="1022120"/>
    <s v="RUIZ MORALES VANESSA SOLANGE"/>
    <x v="54"/>
  </r>
  <r>
    <n v="1002199255"/>
    <s v="UE01"/>
    <x v="6"/>
    <d v="1899-12-30T11:40:00"/>
    <x v="1135"/>
    <s v="9000803816"/>
    <s v="012-022-00314982"/>
    <n v="1011.79"/>
    <n v="1134.42"/>
    <s v="ZPVN"/>
    <s v="40564377"/>
    <s v="P000032360"/>
    <n v="8002813661"/>
    <x v="854"/>
    <x v="5"/>
    <x v="5"/>
    <n v="160"/>
    <s v="BOL"/>
    <s v="101476"/>
    <x v="21"/>
    <s v="801923"/>
    <s v="BODEGA PAZ LUIS"/>
    <x v="11"/>
    <s v="9 DE OCTUBRE S/N Y"/>
    <x v="19"/>
    <s v="O-Imbabura-Cotacachi"/>
    <n v="15"/>
    <x v="44"/>
    <x v="44"/>
    <s v="10007279"/>
    <s v="QUILUMBANGO LLIQUIN HECTOR FERNANDO"/>
    <s v="ZEMU"/>
    <x v="54"/>
    <s v="2"/>
    <s v="Sin Pallet"/>
    <n v="0"/>
    <n v="0"/>
    <x v="0"/>
    <n v="12542.778"/>
    <n v="8017.7780000000002"/>
    <n v="4525"/>
    <n v="24"/>
    <m/>
    <x v="42"/>
    <n v="22"/>
    <s v="22"/>
    <n v="8"/>
    <x v="0"/>
    <n v="0.15"/>
    <n v="3"/>
    <s v="LIDENORTI S.A."/>
    <n v="1022120"/>
    <s v="RUIZ MORALES VANESSA SOLANGE"/>
    <x v="54"/>
  </r>
  <r>
    <n v="1002199248"/>
    <s v="UE01"/>
    <x v="6"/>
    <d v="1899-12-30T11:47:00"/>
    <x v="1136"/>
    <s v="9000803821"/>
    <s v="012-022-00314984"/>
    <n v="4507.8"/>
    <n v="5054.18"/>
    <s v="ZPVN"/>
    <s v="40564607"/>
    <s v="P000032437"/>
    <n v="8002813650"/>
    <x v="855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61"/>
    <x v="61"/>
    <s v="100014844"/>
    <s v="HERNANDEZ CARLOS"/>
    <s v="ZETT"/>
    <x v="77"/>
    <s v="2"/>
    <s v="Sin Pallet"/>
    <n v="0"/>
    <n v="0"/>
    <x v="0"/>
    <n v="50850"/>
    <n v="33090"/>
    <n v="17760"/>
    <n v="382.8"/>
    <m/>
    <x v="59"/>
    <n v="22"/>
    <s v="22"/>
    <n v="33"/>
    <x v="0"/>
    <n v="0.58000000000000007"/>
    <n v="11.6"/>
    <s v="J.V. TRANSPREMIUN CIA.LTDA"/>
    <n v="1013670"/>
    <s v="ANDRADE ROSERO LUIS ALBERTO"/>
    <x v="77"/>
  </r>
  <r>
    <n v="1002199270"/>
    <s v="UE01"/>
    <x v="6"/>
    <d v="1899-12-30T11:49:00"/>
    <x v="1137"/>
    <s v="9000803822"/>
    <s v="012-022-00314985"/>
    <n v="2471.56"/>
    <n v="2771.13"/>
    <s v="ZPVN"/>
    <s v="40564380"/>
    <s v="P000032362"/>
    <n v="8002813676"/>
    <x v="856"/>
    <x v="6"/>
    <x v="6"/>
    <n v="360"/>
    <s v="BOL"/>
    <s v="101476"/>
    <x v="21"/>
    <s v="801923"/>
    <s v="BODEGA PAZ LUIS"/>
    <x v="11"/>
    <s v="9 DE OCTUBRE S/N Y"/>
    <x v="19"/>
    <s v="O-Imbabura-Cotacachi"/>
    <n v="15"/>
    <x v="133"/>
    <x v="133"/>
    <s v="100014955"/>
    <s v="VELASCO LUIS"/>
    <s v="ZEMU"/>
    <x v="190"/>
    <s v="2"/>
    <s v="Sin Pallet"/>
    <n v="0"/>
    <n v="0"/>
    <x v="0"/>
    <n v="27250"/>
    <n v="18060"/>
    <n v="9190"/>
    <n v="54"/>
    <m/>
    <x v="131"/>
    <n v="22"/>
    <s v="22"/>
    <n v="18"/>
    <x v="0"/>
    <n v="0.15"/>
    <n v="3"/>
    <s v="RUTAS COTACACHENSES S.A."/>
    <n v="10005626"/>
    <s v="BENALCAZAR DE LA CRUZ CRISTIAN ROBE"/>
    <x v="190"/>
  </r>
  <r>
    <n v="1002199253"/>
    <s v="UE01"/>
    <x v="6"/>
    <d v="1899-12-30T11:55:00"/>
    <x v="1138"/>
    <s v=""/>
    <s v=""/>
    <n v="0"/>
    <n v="0"/>
    <s v="ZPRC"/>
    <s v="2500107997"/>
    <s v="0000391088"/>
    <n v="8002813658"/>
    <x v="857"/>
    <x v="5"/>
    <x v="5"/>
    <n v="80"/>
    <s v="BOL"/>
    <s v="101444"/>
    <x v="64"/>
    <s v="807098"/>
    <s v="CENTRO DE ACOPIO"/>
    <x v="27"/>
    <s v="CALLE LA DELICIA Y AV. LOS CAPULIES"/>
    <x v="41"/>
    <s v="O-Tungurahua-Ambato"/>
    <m/>
    <x v="74"/>
    <x v="74"/>
    <s v="10003613"/>
    <s v="ORTIZ LOPEZ RUBEN ABELARDO"/>
    <s v="ZETT"/>
    <x v="264"/>
    <s v="4"/>
    <s v="Pallet Cortesia"/>
    <n v="0"/>
    <n v="0"/>
    <x v="0"/>
    <n v="13366.25"/>
    <n v="4011.25"/>
    <n v="9355"/>
    <n v="72"/>
    <m/>
    <x v="72"/>
    <n v="22"/>
    <s v="22"/>
    <n v="4"/>
    <x v="0"/>
    <n v="0.9"/>
    <n v="18"/>
    <s v="TRANSPORTE PROPIO"/>
    <n v="1014110"/>
    <s v="RODRIGUEZ CORREA ROSA AYDE"/>
    <x v="264"/>
  </r>
  <r>
    <n v="1002199253"/>
    <s v="UE01"/>
    <x v="6"/>
    <d v="1899-12-30T11:55:00"/>
    <x v="1139"/>
    <s v=""/>
    <s v=""/>
    <n v="0"/>
    <n v="0"/>
    <s v="ZPRC"/>
    <s v="2500107997"/>
    <s v="0000391087"/>
    <n v="8002813657"/>
    <x v="857"/>
    <x v="6"/>
    <x v="6"/>
    <n v="5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3613"/>
    <s v="ORTIZ LOPEZ RUBEN ABELARDO"/>
    <s v="ZETT"/>
    <x v="264"/>
    <s v="4"/>
    <s v="Pallet Cortesia"/>
    <n v="0"/>
    <n v="0"/>
    <x v="0"/>
    <n v="37433.75"/>
    <n v="28078.75"/>
    <n v="9355"/>
    <n v="504"/>
    <m/>
    <x v="72"/>
    <n v="22"/>
    <s v="22"/>
    <n v="28"/>
    <x v="0"/>
    <n v="0.9"/>
    <n v="18"/>
    <s v="TRANSPORTE PROPIO"/>
    <n v="1014110"/>
    <s v="RODRIGUEZ CORREA ROSA AYDE"/>
    <x v="264"/>
  </r>
  <r>
    <n v="1002199251"/>
    <s v="UE01"/>
    <x v="6"/>
    <d v="1899-12-30T12:05:00"/>
    <x v="1140"/>
    <s v="9000803825"/>
    <s v="012-022-00314987"/>
    <n v="2712"/>
    <n v="3040.71"/>
    <s v="ZPVN"/>
    <s v="40564599"/>
    <s v="0000391075"/>
    <n v="8002813656"/>
    <x v="858"/>
    <x v="3"/>
    <x v="3"/>
    <n v="400"/>
    <s v="BOL"/>
    <s v="101661"/>
    <x v="222"/>
    <s v="810295"/>
    <s v="BODEGA PRINCIPAL PROMACONS"/>
    <x v="86"/>
    <s v="AV PADRE LINO CAMPISAN"/>
    <x v="143"/>
    <s v="O-Esmeraldas-Sanlorenzo"/>
    <m/>
    <x v="84"/>
    <x v="84"/>
    <s v="100014841"/>
    <s v="FARINANGO OSWALDO"/>
    <s v="ZETT"/>
    <x v="199"/>
    <s v="2"/>
    <s v="Sin Pallet"/>
    <n v="0"/>
    <n v="0"/>
    <x v="0"/>
    <n v="28527.423999999999"/>
    <n v="20042.423999999999"/>
    <n v="8485"/>
    <n v="580"/>
    <m/>
    <x v="82"/>
    <n v="22"/>
    <s v="22"/>
    <n v="20"/>
    <x v="0"/>
    <n v="1.45"/>
    <n v="29"/>
    <s v="TRANSSJQ S.A."/>
    <n v="1013799"/>
    <s v="MONTEROS REYES ROBERTH ESTEBAN"/>
    <x v="199"/>
  </r>
  <r>
    <n v="1002199251"/>
    <s v="UE01"/>
    <x v="6"/>
    <d v="1899-12-30T12:05:00"/>
    <x v="1141"/>
    <s v="9000803824"/>
    <s v="012-022-00314986"/>
    <n v="1833"/>
    <n v="2055.17"/>
    <s v="ZPVN"/>
    <s v="40564599"/>
    <s v="0000391076"/>
    <n v="8002813655"/>
    <x v="858"/>
    <x v="4"/>
    <x v="4"/>
    <n v="260"/>
    <s v="BOL"/>
    <s v="101661"/>
    <x v="222"/>
    <s v="810295"/>
    <s v="BODEGA PRINCIPAL PROMACONS"/>
    <x v="86"/>
    <s v="AV PADRE LINO CAMPISAN"/>
    <x v="143"/>
    <s v="O-Esmeraldas-Sanlorenzo"/>
    <n v="529"/>
    <x v="84"/>
    <x v="84"/>
    <s v="100014841"/>
    <s v="FARINANGO OSWALDO"/>
    <s v="ZETT"/>
    <x v="199"/>
    <s v="2"/>
    <s v="Sin Pallet"/>
    <n v="0"/>
    <n v="0"/>
    <x v="0"/>
    <n v="21512.576000000001"/>
    <n v="13027.575999999999"/>
    <n v="8485"/>
    <n v="377"/>
    <m/>
    <x v="82"/>
    <n v="22"/>
    <s v="22"/>
    <n v="13"/>
    <x v="0"/>
    <n v="1.45"/>
    <n v="29"/>
    <s v="TRANSSJQ S.A."/>
    <n v="1013799"/>
    <s v="MONTEROS REYES ROBERTH ESTEBAN"/>
    <x v="199"/>
  </r>
  <r>
    <n v="1002199249"/>
    <s v="UE01"/>
    <x v="6"/>
    <d v="1899-12-30T12:06:00"/>
    <x v="1142"/>
    <s v=""/>
    <s v=""/>
    <n v="0"/>
    <n v="0"/>
    <s v="ZPRC"/>
    <s v="2500107999"/>
    <s v="P000032436"/>
    <n v="8002813652"/>
    <x v="859"/>
    <x v="7"/>
    <x v="7"/>
    <n v="400"/>
    <s v="BOL"/>
    <s v="101724"/>
    <x v="50"/>
    <s v="800852"/>
    <s v="BODEGA GB"/>
    <x v="9"/>
    <s v="AV. MARIANO ACOSTA 23-70 Y JOSE CAN"/>
    <x v="11"/>
    <s v="O-Imbabura-Ibarra"/>
    <m/>
    <x v="81"/>
    <x v="81"/>
    <s v="100014895"/>
    <s v="TERAN JAIME"/>
    <s v="ZETT"/>
    <x v="162"/>
    <s v="1"/>
    <s v="Con Pallet"/>
    <n v="0.05"/>
    <n v="20"/>
    <x v="0"/>
    <n v="28913.75"/>
    <n v="20043.75"/>
    <n v="8870"/>
    <n v="76"/>
    <m/>
    <x v="79"/>
    <n v="22"/>
    <s v="22"/>
    <n v="20"/>
    <x v="0"/>
    <n v="0.19"/>
    <n v="3.8"/>
    <s v="LA ARMENIA S.A."/>
    <n v="1013564"/>
    <s v="VIVERO MORALES MILTON CICERON"/>
    <x v="162"/>
  </r>
  <r>
    <n v="1002199249"/>
    <s v="UE01"/>
    <x v="6"/>
    <d v="1899-12-30T12:06:00"/>
    <x v="1143"/>
    <s v=""/>
    <s v=""/>
    <n v="0"/>
    <n v="0"/>
    <s v="ZPRC"/>
    <s v="2500107998"/>
    <s v="P000032435"/>
    <n v="8002813651"/>
    <x v="859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81"/>
    <x v="81"/>
    <s v="100014895"/>
    <s v="TERAN JAIME"/>
    <s v="ZETT"/>
    <x v="162"/>
    <s v="1"/>
    <s v="Con Pallet"/>
    <n v="0.05"/>
    <n v="12"/>
    <x v="0"/>
    <n v="20896.25"/>
    <n v="12026.25"/>
    <n v="8870"/>
    <n v="45.6"/>
    <m/>
    <x v="79"/>
    <n v="22"/>
    <s v="22"/>
    <n v="12"/>
    <x v="0"/>
    <n v="0.19"/>
    <n v="3.8000000000000003"/>
    <s v="LA ARMENIA S.A."/>
    <n v="1013564"/>
    <s v="VIVERO MORALES MILTON CICERON"/>
    <x v="162"/>
  </r>
  <r>
    <n v="1002199296"/>
    <s v="UE01"/>
    <x v="6"/>
    <d v="1899-12-30T12:09:00"/>
    <x v="1144"/>
    <s v="9000803827"/>
    <s v="012-022-00314989"/>
    <n v="836.4"/>
    <n v="937.78"/>
    <s v="ZPVN"/>
    <s v="40564580"/>
    <s v="P000032429"/>
    <n v="8002813704"/>
    <x v="860"/>
    <x v="7"/>
    <x v="7"/>
    <n v="120"/>
    <s v="BOL"/>
    <s v="102835"/>
    <x v="102"/>
    <s v="809851"/>
    <s v="FERRICENTRO PEGUCHE"/>
    <x v="8"/>
    <s v="PEGUCHE PANAMERICANA NORTE"/>
    <x v="8"/>
    <s v="O-Imbabura-Otavalo"/>
    <m/>
    <x v="22"/>
    <x v="22"/>
    <s v="100021095"/>
    <s v="CUARAN ROMMEL"/>
    <s v="ZEMU"/>
    <x v="143"/>
    <s v="2"/>
    <s v="Sin Pallet"/>
    <n v="0"/>
    <n v="0"/>
    <x v="0"/>
    <n v="10515"/>
    <n v="6010"/>
    <n v="4505"/>
    <n v="10.8"/>
    <m/>
    <x v="22"/>
    <n v="22"/>
    <s v="22"/>
    <n v="6"/>
    <x v="0"/>
    <n v="9.0000000000000011E-2"/>
    <n v="1.8"/>
    <s v="TRANINTAGSA S.A."/>
    <n v="1014062"/>
    <s v="BENALCAZAR DE LA CRUZ MILTON PATRIC"/>
    <x v="143"/>
  </r>
  <r>
    <n v="1002199296"/>
    <s v="UE01"/>
    <x v="6"/>
    <d v="1899-12-30T12:09:00"/>
    <x v="1145"/>
    <s v="9000803826"/>
    <s v="012-022-00314988"/>
    <n v="1656"/>
    <n v="1856.72"/>
    <s v="ZPVN"/>
    <s v="40564579"/>
    <s v="P000032428"/>
    <n v="8002813703"/>
    <x v="860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22"/>
    <x v="22"/>
    <s v="100021095"/>
    <s v="CUARAN ROMMEL"/>
    <s v="ZEMU"/>
    <x v="143"/>
    <s v="2"/>
    <s v="Sin Pallet"/>
    <n v="0"/>
    <n v="0"/>
    <x v="0"/>
    <n v="16525"/>
    <n v="12020"/>
    <n v="4505"/>
    <n v="21.6"/>
    <m/>
    <x v="22"/>
    <n v="22"/>
    <s v="22"/>
    <n v="12"/>
    <x v="0"/>
    <n v="9.0000000000000011E-2"/>
    <n v="1.8"/>
    <s v="TRANINTAGSA S.A."/>
    <n v="1014062"/>
    <s v="BENALCAZAR DE LA CRUZ MILTON PATRIC"/>
    <x v="143"/>
  </r>
  <r>
    <n v="1002199307"/>
    <s v="UE01"/>
    <x v="6"/>
    <d v="1899-12-30T12:10:00"/>
    <x v="1146"/>
    <s v="9000803828"/>
    <s v="012-022-00314990"/>
    <n v="4032"/>
    <n v="4520.7"/>
    <s v="ZPVN"/>
    <s v="40564387"/>
    <s v="0000390833"/>
    <n v="8002813714"/>
    <x v="861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30"/>
    <n v="32060"/>
    <n v="17770"/>
    <n v="966.4"/>
    <m/>
    <x v="143"/>
    <n v="22"/>
    <s v="22"/>
    <n v="32"/>
    <x v="0"/>
    <n v="1.51"/>
    <n v="30.2"/>
    <s v="TRANSPORTE PROPIO"/>
    <n v="1013635"/>
    <s v="ROMAN BAJANA JHONATHAN MARCEL"/>
    <x v="265"/>
  </r>
  <r>
    <n v="1002199311"/>
    <s v="UE01"/>
    <x v="6"/>
    <d v="1899-12-30T12:17:00"/>
    <x v="1147"/>
    <s v="9000803831"/>
    <s v="012-022-00314991"/>
    <n v="4019.14"/>
    <n v="4506.29"/>
    <s v="ZPVN"/>
    <s v="40564186"/>
    <s v="0000390946"/>
    <n v="8002813719"/>
    <x v="862"/>
    <x v="2"/>
    <x v="2"/>
    <n v="32.47"/>
    <s v="T"/>
    <s v="101453"/>
    <x v="221"/>
    <s v="809781"/>
    <s v="GRANEL COLIMES NORTE"/>
    <x v="85"/>
    <s v="VIA COLIMES"/>
    <x v="142"/>
    <s v="O-Guayas-Colimes"/>
    <n v="544"/>
    <x v="30"/>
    <x v="30"/>
    <s v="100016824"/>
    <s v="YANEZ JOSE"/>
    <s v="ZECI"/>
    <x v="58"/>
    <s v="2"/>
    <s v="Sin Pallet"/>
    <n v="0"/>
    <n v="0"/>
    <x v="0"/>
    <n v="50690"/>
    <n v="32470"/>
    <n v="18220"/>
    <n v="1247.17"/>
    <m/>
    <x v="28"/>
    <n v="22"/>
    <s v="22"/>
    <n v="32.47"/>
    <x v="0"/>
    <n v="38.409916846319682"/>
    <n v="38.409916846319682"/>
    <s v="TRANSALMEIDA CIA."/>
    <n v="1013966"/>
    <s v="ALMEIDA CHICAIZA MIGUEL ANGEL"/>
    <x v="58"/>
  </r>
  <r>
    <n v="1002199343"/>
    <s v="UE01"/>
    <x v="6"/>
    <d v="1899-12-30T12:29:00"/>
    <x v="1148"/>
    <s v="9000803836"/>
    <s v="012-022-00314992"/>
    <n v="2534.4"/>
    <n v="2841.59"/>
    <s v="ZPVN"/>
    <s v="40564379"/>
    <s v="0000390801"/>
    <n v="8002813766"/>
    <x v="863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6940"/>
    <n v="18040"/>
    <n v="8900"/>
    <n v="68.400000000000006"/>
    <m/>
    <x v="12"/>
    <n v="22"/>
    <s v="22"/>
    <n v="18"/>
    <x v="0"/>
    <n v="0.19"/>
    <n v="3.8000000000000003"/>
    <s v="TRANSPORTE PROPIO"/>
    <n v="1013603"/>
    <s v="CALDERON RIVERA FABIAN TARQUINO"/>
    <x v="14"/>
  </r>
  <r>
    <n v="1002199318"/>
    <s v="UE01"/>
    <x v="6"/>
    <d v="1899-12-30T12:39:00"/>
    <x v="1149"/>
    <s v="9000803844"/>
    <s v="012-022-00314994"/>
    <n v="1564.97"/>
    <n v="1754.66"/>
    <s v="ZPVN"/>
    <s v="40564626"/>
    <s v="P000032444"/>
    <n v="8002813730"/>
    <x v="864"/>
    <x v="3"/>
    <x v="3"/>
    <n v="240"/>
    <s v="BOL"/>
    <s v="101627"/>
    <x v="49"/>
    <s v="805951"/>
    <s v="LOCAL EL COCA 2"/>
    <x v="33"/>
    <s v="AV 9 DE OCTUBRE Y LIMONCOCHA"/>
    <x v="49"/>
    <s v="O-Orellana-Elcoca"/>
    <m/>
    <x v="39"/>
    <x v="39"/>
    <s v="100014935"/>
    <s v="MENDEZ EDMUNDO"/>
    <s v="ZEMT"/>
    <x v="191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  <n v="1014100"/>
    <s v="SIGUENZA PARRA FROILAN ALEJANDRO"/>
    <x v="191"/>
  </r>
  <r>
    <n v="1002199318"/>
    <s v="UE01"/>
    <x v="6"/>
    <d v="1899-12-30T12:39:00"/>
    <x v="1150"/>
    <s v="9000803841"/>
    <s v="012-022-00314993"/>
    <n v="1628.8"/>
    <n v="1826.23"/>
    <s v="ZPVN"/>
    <s v="40564625"/>
    <s v="P000032443"/>
    <n v="8002813731"/>
    <x v="864"/>
    <x v="4"/>
    <x v="4"/>
    <n v="240"/>
    <s v="BOL"/>
    <s v="101627"/>
    <x v="49"/>
    <s v="805951"/>
    <s v="LOCAL EL COCA 2"/>
    <x v="33"/>
    <s v="AV 9 DE OCTUBRE Y LIMONCOCHA"/>
    <x v="49"/>
    <s v="O-Orellana-Elcoca"/>
    <n v="355"/>
    <x v="39"/>
    <x v="39"/>
    <s v="100014935"/>
    <s v="MENDEZ EDMUNDO"/>
    <s v="ZEMT"/>
    <x v="191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  <n v="1014100"/>
    <s v="SIGUENZA PARRA FROILAN ALEJANDRO"/>
    <x v="191"/>
  </r>
  <r>
    <n v="1002199310"/>
    <s v="UE01"/>
    <x v="6"/>
    <d v="1899-12-30T12:58:00"/>
    <x v="1151"/>
    <s v="9000803810"/>
    <s v="013-020-00047754"/>
    <n v="3679.2"/>
    <n v="4125.1400000000003"/>
    <s v="ZPDF"/>
    <s v="70176715"/>
    <s v="0000391108"/>
    <n v="8002813718"/>
    <x v="865"/>
    <x v="3"/>
    <x v="3"/>
    <n v="560"/>
    <s v="BOL"/>
    <s v="10006812"/>
    <x v="223"/>
    <s v="810297"/>
    <s v="FERRETERIA JMC 1"/>
    <x v="2"/>
    <s v="AV LOS COLONOS"/>
    <x v="43"/>
    <s v="O-Santodomingo -Santodomingodelos"/>
    <m/>
    <x v="75"/>
    <x v="75"/>
    <s v="100019981"/>
    <s v="ALARCON IVAN"/>
    <s v="ZETT"/>
    <x v="98"/>
    <s v="1"/>
    <s v="Con Pallet"/>
    <n v="0.05"/>
    <n v="28"/>
    <x v="0"/>
    <n v="36940"/>
    <n v="28035"/>
    <n v="8905"/>
    <n v="470.4"/>
    <m/>
    <x v="73"/>
    <n v="22"/>
    <s v="22"/>
    <n v="28"/>
    <x v="0"/>
    <n v="0.84"/>
    <n v="16.8"/>
    <s v="J.V. TRANSPREMIUN CIA.LTDA"/>
    <n v="1013906"/>
    <s v="VALLEJOS VILLEGAS SAUL EDUARDO"/>
    <x v="98"/>
  </r>
  <r>
    <n v="1002199310"/>
    <s v="UE01"/>
    <x v="6"/>
    <d v="1899-12-30T12:58:00"/>
    <x v="1152"/>
    <s v="9000803811"/>
    <s v="013-020-00047755"/>
    <n v="547.20000000000005"/>
    <n v="613.52"/>
    <s v="ZPDF"/>
    <s v="70176716"/>
    <s v="0000391112"/>
    <n v="8002813717"/>
    <x v="865"/>
    <x v="4"/>
    <x v="4"/>
    <n v="80"/>
    <s v="BOL"/>
    <s v="10006812"/>
    <x v="223"/>
    <s v="810297"/>
    <s v="FERRETERIA JMC 1"/>
    <x v="2"/>
    <s v="AV LOS COLONOS"/>
    <x v="43"/>
    <s v="O-Santodomingo -Santodomingodelos"/>
    <n v="247"/>
    <x v="75"/>
    <x v="75"/>
    <s v="100019981"/>
    <s v="ALARCON IVAN"/>
    <s v="ZETT"/>
    <x v="98"/>
    <s v="1"/>
    <s v="Con Pallet"/>
    <n v="0.05"/>
    <n v="4"/>
    <x v="0"/>
    <n v="12910"/>
    <n v="4005"/>
    <n v="8905"/>
    <n v="67.2"/>
    <m/>
    <x v="73"/>
    <n v="22"/>
    <s v="22"/>
    <n v="4"/>
    <x v="0"/>
    <n v="0.84000000000000008"/>
    <n v="16.8"/>
    <s v="J.V. TRANSPREMIUN CIA.LTDA"/>
    <n v="1013906"/>
    <s v="VALLEJOS VILLEGAS SAUL EDUARDO"/>
    <x v="98"/>
  </r>
  <r>
    <n v="1002199356"/>
    <s v="UE01"/>
    <x v="6"/>
    <d v="1899-12-30T13:01:00"/>
    <x v="1153"/>
    <s v="9000803849"/>
    <s v="012-022-00314996"/>
    <n v="1993.6"/>
    <n v="2235.2399999999998"/>
    <s v="ZPVN"/>
    <s v="40564588"/>
    <s v="0000391059"/>
    <n v="8002813789"/>
    <x v="866"/>
    <x v="7"/>
    <x v="7"/>
    <n v="280"/>
    <s v="BOL"/>
    <s v="101780"/>
    <x v="56"/>
    <s v="807425"/>
    <s v="FERRETERIAS ECO IBARRA CALLE QUITO"/>
    <x v="9"/>
    <s v="CALLE QUITO"/>
    <x v="11"/>
    <s v="O-Imbabura-Ibarra"/>
    <m/>
    <x v="106"/>
    <x v="106"/>
    <s v="100014932"/>
    <s v="CORREA MILTON"/>
    <s v="ZEMU"/>
    <x v="148"/>
    <s v="2"/>
    <s v="Sin Pallet"/>
    <n v="0"/>
    <n v="0"/>
    <x v="0"/>
    <n v="18570"/>
    <n v="14070"/>
    <n v="4500"/>
    <n v="53.2"/>
    <m/>
    <x v="104"/>
    <n v="22"/>
    <s v="22"/>
    <n v="14"/>
    <x v="0"/>
    <n v="0.19"/>
    <n v="3.8000000000000003"/>
    <s v="LA ARMENIA S.A."/>
    <n v="1021623"/>
    <s v="VILLARREAL HIGUERA FERNANDO SALVADO"/>
    <x v="148"/>
  </r>
  <r>
    <n v="1002199356"/>
    <s v="UE01"/>
    <x v="6"/>
    <d v="1899-12-30T13:01:00"/>
    <x v="1154"/>
    <s v="9000803848"/>
    <s v="012-022-00314995"/>
    <n v="523.20000000000005"/>
    <n v="586.61"/>
    <s v="ZPVN"/>
    <s v="40564589"/>
    <s v="0000391060"/>
    <n v="8002813788"/>
    <x v="866"/>
    <x v="5"/>
    <x v="5"/>
    <n v="80"/>
    <s v="BOL"/>
    <s v="101780"/>
    <x v="56"/>
    <s v="807425"/>
    <s v="FERRETERIAS ECO IBARRA CALLE QUITO"/>
    <x v="9"/>
    <s v="CALLE QUITO"/>
    <x v="11"/>
    <s v="O-Imbabura-Ibarra"/>
    <n v="30"/>
    <x v="106"/>
    <x v="106"/>
    <s v="100014932"/>
    <s v="CORREA MILTON"/>
    <s v="ZEMU"/>
    <x v="148"/>
    <s v="2"/>
    <s v="Sin Pallet"/>
    <n v="0"/>
    <n v="0"/>
    <x v="0"/>
    <n v="8520"/>
    <n v="4020"/>
    <n v="4500"/>
    <n v="15.2"/>
    <m/>
    <x v="104"/>
    <n v="22"/>
    <s v="22"/>
    <n v="4"/>
    <x v="0"/>
    <n v="0.19"/>
    <n v="3.8"/>
    <s v="LA ARMENIA S.A."/>
    <n v="1021623"/>
    <s v="VILLARREAL HIGUERA FERNANDO SALVADO"/>
    <x v="148"/>
  </r>
  <r>
    <n v="1002199317"/>
    <s v="UE01"/>
    <x v="6"/>
    <d v="1899-12-30T13:33:00"/>
    <x v="1155"/>
    <s v="9000803850"/>
    <s v="012-022-00314997"/>
    <n v="4102.3999999999996"/>
    <n v="4599.6400000000003"/>
    <s v="ZPVN"/>
    <s v="40564624"/>
    <s v="0000391114"/>
    <n v="8002813728"/>
    <x v="867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75"/>
    <x v="75"/>
    <s v="100014924"/>
    <s v="POZO RAUL"/>
    <s v="ZETT"/>
    <x v="106"/>
    <s v="1"/>
    <s v="Con Pallet"/>
    <n v="0.05"/>
    <n v="32"/>
    <x v="0"/>
    <n v="49990"/>
    <n v="32050"/>
    <n v="17940"/>
    <n v="659.2"/>
    <m/>
    <x v="73"/>
    <n v="22"/>
    <s v="22"/>
    <n v="32"/>
    <x v="0"/>
    <n v="1.03"/>
    <n v="20.6"/>
    <s v="TRANSPREMIUM CIA. LTDA."/>
    <n v="1013906"/>
    <s v="VALLEJOS VILLEGAS SAUL EDUARDO"/>
    <x v="106"/>
  </r>
  <r>
    <n v="1002199354"/>
    <s v="UE01"/>
    <x v="6"/>
    <d v="1899-12-30T13:37:00"/>
    <x v="1156"/>
    <s v=""/>
    <s v=""/>
    <n v="0"/>
    <n v="0"/>
    <s v="ZPRC"/>
    <s v="2500107962"/>
    <s v="P000032339"/>
    <n v="8002813784"/>
    <x v="868"/>
    <x v="2"/>
    <x v="2"/>
    <n v="32.88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750"/>
    <n v="32880"/>
    <n v="18870"/>
    <n v="0"/>
    <m/>
    <x v="3"/>
    <n v="22"/>
    <s v="22"/>
    <n v="32.880000000000003"/>
    <x v="0"/>
    <n v="0"/>
    <n v="0"/>
    <s v="UNICON"/>
    <n v="1014412"/>
    <s v="UNION DE CONCRETERAS UNICON UCUE"/>
    <x v="33"/>
  </r>
  <r>
    <n v="1002199320"/>
    <s v="UE01"/>
    <x v="6"/>
    <d v="1899-12-30T13:42:00"/>
    <x v="1157"/>
    <s v="9000803851"/>
    <s v="012-022-00314998"/>
    <n v="3259.87"/>
    <n v="3654.98"/>
    <s v="ZPVN"/>
    <s v="40564613"/>
    <s v="0000391109"/>
    <n v="8002813733"/>
    <x v="869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07"/>
    <x v="107"/>
    <s v="10005884"/>
    <s v="FLORES SANTANDER CARLOS EDUARDO"/>
    <s v="ZEMT"/>
    <x v="151"/>
    <s v="1"/>
    <s v="Con Pallet"/>
    <n v="0.05"/>
    <n v="24"/>
    <x v="0"/>
    <n v="40310"/>
    <n v="24030"/>
    <n v="16280"/>
    <n v="216"/>
    <m/>
    <x v="105"/>
    <n v="22"/>
    <s v="22"/>
    <n v="24"/>
    <x v="0"/>
    <n v="0.45"/>
    <n v="9"/>
    <s v="TRIMPESAS S.A."/>
    <n v="1013275"/>
    <s v="HARO RUIZ SIXTO RIGOBERTO"/>
    <x v="151"/>
  </r>
  <r>
    <n v="1002199378"/>
    <s v="UE01"/>
    <x v="6"/>
    <d v="1899-12-30T13:43:00"/>
    <x v="1158"/>
    <s v="9000803852"/>
    <s v="012-022-00314999"/>
    <n v="2358"/>
    <n v="2643.8"/>
    <s v="ZPVN"/>
    <s v="40564578"/>
    <s v="0000391041"/>
    <n v="8002813818"/>
    <x v="870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22"/>
    <x v="22"/>
    <s v="100016661"/>
    <s v="BENALCAZAR MILTON"/>
    <s v="ZEMU"/>
    <x v="28"/>
    <s v="2"/>
    <s v="Sin Pallet"/>
    <n v="0"/>
    <n v="0"/>
    <x v="0"/>
    <n v="27250"/>
    <n v="18070"/>
    <n v="9180"/>
    <n v="136.80000000000001"/>
    <m/>
    <x v="22"/>
    <n v="22"/>
    <s v="22"/>
    <n v="18"/>
    <x v="0"/>
    <n v="0.38"/>
    <n v="7.6000000000000005"/>
    <s v="TRANINTAGSA S.A."/>
    <n v="1014062"/>
    <s v="BENALCAZAR DE LA CRUZ MILTON PATRIC"/>
    <x v="28"/>
  </r>
  <r>
    <n v="1002199382"/>
    <s v="UE01"/>
    <x v="6"/>
    <d v="1899-12-30T13:46:00"/>
    <x v="1159"/>
    <s v="9000803855"/>
    <s v="012-022-00315001"/>
    <n v="3196.32"/>
    <n v="3583.74"/>
    <s v="ZPVN"/>
    <s v="40564617"/>
    <s v="P000032441"/>
    <n v="8002813823"/>
    <x v="871"/>
    <x v="7"/>
    <x v="7"/>
    <n v="50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34172.879000000001"/>
    <n v="25037.879000000001"/>
    <n v="9135"/>
    <n v="380"/>
    <m/>
    <x v="10"/>
    <n v="22"/>
    <s v="22"/>
    <n v="25"/>
    <x v="0"/>
    <n v="0.76"/>
    <n v="15.2"/>
    <s v="TRANSPORTE PROPIO"/>
    <n v="1013863"/>
    <s v="DISTRIBUCIONES NARANJO"/>
    <x v="17"/>
  </r>
  <r>
    <n v="1002199382"/>
    <s v="UE01"/>
    <x v="6"/>
    <d v="1899-12-30T13:46:00"/>
    <x v="1160"/>
    <s v="9000803854"/>
    <s v="012-022-00315000"/>
    <n v="1016.52"/>
    <n v="1139.73"/>
    <s v="ZPVN"/>
    <s v="40564616"/>
    <s v="P000032440"/>
    <n v="8002813822"/>
    <x v="871"/>
    <x v="6"/>
    <x v="6"/>
    <n v="1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7147.120999999999"/>
    <n v="8012.1210000000001"/>
    <n v="9135"/>
    <n v="121.6"/>
    <m/>
    <x v="10"/>
    <n v="22"/>
    <s v="22"/>
    <n v="8"/>
    <x v="0"/>
    <n v="0.76"/>
    <n v="15.2"/>
    <s v="TRANSPORTE PROPIO"/>
    <n v="1013863"/>
    <s v="DISTRIBUCIONES NARANJO"/>
    <x v="17"/>
  </r>
  <r>
    <n v="1002199366"/>
    <s v="UE01"/>
    <x v="6"/>
    <d v="1899-12-30T13:47:00"/>
    <x v="1161"/>
    <s v="9000803857"/>
    <s v="012-022-00315002"/>
    <n v="3192"/>
    <n v="3578.89"/>
    <s v="ZPVN"/>
    <s v="40564655"/>
    <s v="0000391132"/>
    <n v="8002813803"/>
    <x v="872"/>
    <x v="4"/>
    <x v="4"/>
    <n v="480"/>
    <s v="BOL"/>
    <s v="10003672"/>
    <x v="114"/>
    <s v="807738"/>
    <s v="BODEGA PRINCIPAL GRUPO ROMERO"/>
    <x v="52"/>
    <s v="AV MANABI, SECTOR COROMOTO"/>
    <x v="87"/>
    <s v="O-Guayas-Elempalme"/>
    <n v="383"/>
    <x v="127"/>
    <x v="127"/>
    <s v="100018006"/>
    <s v="HERRERA EDUARDO"/>
    <s v="ZEMT"/>
    <x v="181"/>
    <s v="1"/>
    <s v="Con Pallet"/>
    <n v="0.05"/>
    <n v="24"/>
    <x v="0"/>
    <n v="37300"/>
    <n v="24030"/>
    <n v="13270"/>
    <n v="484.8"/>
    <m/>
    <x v="125"/>
    <n v="22"/>
    <s v="22"/>
    <n v="24"/>
    <x v="0"/>
    <n v="1.01"/>
    <n v="20.2"/>
    <s v="ALQUINGA &amp; ALQUINGA"/>
    <n v="1021688"/>
    <s v="CADENA CIFUENTES IVON SILVANA"/>
    <x v="181"/>
  </r>
  <r>
    <n v="1002199385"/>
    <s v="UE01"/>
    <x v="6"/>
    <d v="1899-12-30T13:51:00"/>
    <x v="1162"/>
    <s v="9000803859"/>
    <s v="012-022-00315004"/>
    <n v="2788"/>
    <n v="3125.92"/>
    <s v="ZPVN"/>
    <s v="40564628"/>
    <s v="P000032446"/>
    <n v="8002813829"/>
    <x v="873"/>
    <x v="7"/>
    <x v="7"/>
    <n v="40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26398.332999999999"/>
    <n v="20058.332999999999"/>
    <n v="6340"/>
    <n v="76"/>
    <m/>
    <x v="89"/>
    <n v="22"/>
    <s v="22"/>
    <n v="20"/>
    <x v="0"/>
    <n v="0.19"/>
    <n v="3.8"/>
    <s v="TRANSPORTE PROPIO"/>
    <n v="1012808"/>
    <s v="ALVAREZ GONZAGA LASTEÑA MARIANA"/>
    <x v="124"/>
  </r>
  <r>
    <n v="1002199385"/>
    <s v="UE01"/>
    <x v="6"/>
    <d v="1899-12-30T13:51:00"/>
    <x v="1163"/>
    <s v="9000803858"/>
    <s v="012-022-00315003"/>
    <n v="552"/>
    <n v="618.91"/>
    <s v="ZPVN"/>
    <s v="40564627"/>
    <s v="P000032445"/>
    <n v="8002813828"/>
    <x v="873"/>
    <x v="6"/>
    <x v="6"/>
    <n v="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351.666999999999"/>
    <n v="4011.6669999999999"/>
    <n v="6340"/>
    <n v="15.2"/>
    <m/>
    <x v="89"/>
    <n v="22"/>
    <s v="22"/>
    <n v="4"/>
    <x v="0"/>
    <n v="0.19"/>
    <n v="3.8"/>
    <s v="TRANSPORTE PROPIO"/>
    <n v="1012808"/>
    <s v="ALVAREZ GONZAGA LASTEÑA MARIANA"/>
    <x v="124"/>
  </r>
  <r>
    <n v="1002199367"/>
    <s v="UE01"/>
    <x v="6"/>
    <d v="1899-12-30T13:55:00"/>
    <x v="1164"/>
    <s v="9000803860"/>
    <s v="012-022-00315005"/>
    <n v="3312.14"/>
    <n v="3713.6"/>
    <s v="ZPVN"/>
    <s v="40564641"/>
    <s v="P000032447"/>
    <n v="8002813805"/>
    <x v="874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6"/>
    <x v="6"/>
    <s v="10007345"/>
    <s v="LOPEZ CASTRO JAIME MARCELO"/>
    <s v="ZEMT"/>
    <x v="75"/>
    <s v="1"/>
    <s v="Con Pallet"/>
    <n v="0.05"/>
    <n v="24"/>
    <x v="0"/>
    <n v="39730"/>
    <n v="24060"/>
    <n v="15670"/>
    <n v="91.2"/>
    <m/>
    <x v="6"/>
    <n v="22"/>
    <s v="22"/>
    <n v="24"/>
    <x v="0"/>
    <n v="0.19"/>
    <n v="3.8000000000000003"/>
    <s v="TRANSPORTE PROPIO"/>
    <n v="1013241"/>
    <s v="COMPAÑÍA DE TRANSPORTE DE CARGA PES"/>
    <x v="75"/>
  </r>
  <r>
    <n v="1002199412"/>
    <s v="UE01"/>
    <x v="6"/>
    <d v="1899-12-30T14:04:00"/>
    <x v="1165"/>
    <s v=""/>
    <s v=""/>
    <n v="0"/>
    <n v="0"/>
    <s v="ZPRC"/>
    <s v="2500107992"/>
    <s v="P000032412"/>
    <n v="8002813866"/>
    <x v="875"/>
    <x v="7"/>
    <x v="7"/>
    <n v="360"/>
    <s v="BOL"/>
    <s v="101633"/>
    <x v="15"/>
    <s v="810878"/>
    <s v="BODEGA ZUMBALICA"/>
    <x v="6"/>
    <s v="COLAISA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7090"/>
    <n v="18040"/>
    <n v="9050"/>
    <n v="266.39999999999998"/>
    <m/>
    <x v="86"/>
    <n v="22"/>
    <s v="22"/>
    <n v="18"/>
    <x v="0"/>
    <n v="0.74"/>
    <n v="14.799999999999999"/>
    <s v="TRANSSJQ S.A."/>
    <n v="1014104"/>
    <s v="CORDOVA MEDIAVILLA ANDERSON OMAR"/>
    <x v="120"/>
  </r>
  <r>
    <n v="1002199404"/>
    <s v="UE01"/>
    <x v="6"/>
    <d v="1899-12-30T14:07:00"/>
    <x v="1166"/>
    <s v="9000803865"/>
    <s v="012-022-00315007"/>
    <n v="278.8"/>
    <n v="312.60000000000002"/>
    <s v="ZPVN"/>
    <s v="40564657"/>
    <s v="P000032450"/>
    <n v="8002813855"/>
    <x v="876"/>
    <x v="7"/>
    <x v="7"/>
    <n v="40"/>
    <s v="BOL"/>
    <s v="102835"/>
    <x v="102"/>
    <s v="803608"/>
    <s v="FERRETERIA SARITA"/>
    <x v="8"/>
    <s v="JORGE JARRIN Y JUAN MONTALVO"/>
    <x v="8"/>
    <s v="O-Imbabura-Otavalo"/>
    <m/>
    <x v="36"/>
    <x v="36"/>
    <s v="100014995"/>
    <s v="LLIQUIN MIGUEL ANGEL"/>
    <s v="ZEMU"/>
    <x v="44"/>
    <s v="2"/>
    <s v="Sin Pallet"/>
    <n v="0"/>
    <n v="0"/>
    <x v="0"/>
    <n v="6645.5559999999996"/>
    <n v="2005.556"/>
    <n v="4640"/>
    <n v="3.6"/>
    <m/>
    <x v="34"/>
    <n v="22"/>
    <s v="22"/>
    <n v="2"/>
    <x v="0"/>
    <n v="0.09"/>
    <n v="1.8"/>
    <s v="TRANINTAGSA S.A."/>
    <n v="1014167"/>
    <s v="BENALCAZAR RUIZ LUIS EDUARDO"/>
    <x v="44"/>
  </r>
  <r>
    <n v="1002199404"/>
    <s v="UE01"/>
    <x v="6"/>
    <d v="1899-12-30T14:07:00"/>
    <x v="1167"/>
    <s v="9000803864"/>
    <s v="012-022-00315006"/>
    <n v="2208"/>
    <n v="2475.62"/>
    <s v="ZPVN"/>
    <s v="40564656"/>
    <s v="P000032449"/>
    <n v="8002813854"/>
    <x v="876"/>
    <x v="6"/>
    <x v="6"/>
    <n v="320"/>
    <s v="BOL"/>
    <s v="102835"/>
    <x v="102"/>
    <s v="803608"/>
    <s v="FERRETERIA SARITA"/>
    <x v="8"/>
    <s v="JORGE JARRIN Y JUAN MONTALVO"/>
    <x v="8"/>
    <s v="O-Imbabura-Otavalo"/>
    <n v="8"/>
    <x v="36"/>
    <x v="36"/>
    <s v="100014995"/>
    <s v="LLIQUIN MIGUEL ANGEL"/>
    <s v="ZEMU"/>
    <x v="44"/>
    <s v="2"/>
    <s v="Sin Pallet"/>
    <n v="0"/>
    <n v="0"/>
    <x v="0"/>
    <n v="20684.444"/>
    <n v="16044.444"/>
    <n v="4640"/>
    <n v="28.8"/>
    <m/>
    <x v="34"/>
    <n v="22"/>
    <s v="22"/>
    <n v="16"/>
    <x v="0"/>
    <n v="0.09"/>
    <n v="1.8"/>
    <s v="TRANINTAGSA S.A."/>
    <n v="1014167"/>
    <s v="BENALCAZAR RUIZ LUIS EDUARDO"/>
    <x v="44"/>
  </r>
  <r>
    <n v="1002199407"/>
    <s v="UE01"/>
    <x v="6"/>
    <d v="1899-12-30T14:10:00"/>
    <x v="1168"/>
    <s v="9000803866"/>
    <s v="012-022-00315008"/>
    <n v="4320.21"/>
    <n v="4843.8500000000004"/>
    <s v="ZPVN"/>
    <s v="40564618"/>
    <s v="P000032442"/>
    <n v="8002813858"/>
    <x v="877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610"/>
    <n v="34050"/>
    <n v="17560"/>
    <n v="530.4"/>
    <m/>
    <x v="10"/>
    <n v="22"/>
    <s v="22"/>
    <n v="34"/>
    <x v="0"/>
    <n v="0.77999999999999992"/>
    <n v="15.6"/>
    <s v="TRANSPORTE PROPIO"/>
    <n v="1013863"/>
    <s v="DISTRIBUCIONES NARANJO"/>
    <x v="12"/>
  </r>
  <r>
    <n v="1002199417"/>
    <s v="UE01"/>
    <x v="6"/>
    <d v="1899-12-30T14:12:00"/>
    <x v="1169"/>
    <s v=""/>
    <s v=""/>
    <n v="0"/>
    <n v="0"/>
    <s v="ZPRC"/>
    <s v="2500107993"/>
    <s v="P000032413"/>
    <n v="8002813871"/>
    <x v="878"/>
    <x v="4"/>
    <x v="4"/>
    <n v="360"/>
    <s v="BOL"/>
    <s v="101663"/>
    <x v="46"/>
    <s v="809786"/>
    <s v="OBRA CONSTRUCTORA MABINPORT SA"/>
    <x v="21"/>
    <s v="KILOMETRO 1 VÍA SAN CLEMENTE BAHÍA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26740"/>
    <n v="18030"/>
    <n v="8710"/>
    <n v="414"/>
    <m/>
    <x v="94"/>
    <n v="22"/>
    <s v="22"/>
    <n v="18"/>
    <x v="0"/>
    <n v="1.1499999999999999"/>
    <n v="23"/>
    <s v="SUCUMTRANSA S.A."/>
    <n v="1023153"/>
    <s v="BUITRON MONTENEGRO JONNY"/>
    <x v="135"/>
  </r>
  <r>
    <n v="1002199388"/>
    <s v="UE01"/>
    <x v="6"/>
    <d v="1899-12-30T14:13:00"/>
    <x v="1170"/>
    <s v="9000803867"/>
    <s v="012-022-00315009"/>
    <n v="4719.2"/>
    <n v="5291.19"/>
    <s v="ZPVN"/>
    <s v="40564562"/>
    <s v="0000391011"/>
    <n v="8002813832"/>
    <x v="879"/>
    <x v="0"/>
    <x v="0"/>
    <n v="680"/>
    <s v="BOL"/>
    <s v="103671"/>
    <x v="0"/>
    <s v="810004"/>
    <s v="CANTERA RAMIREZ"/>
    <x v="9"/>
    <s v="AMBUQUI PANAMERICANA NORTE KM 86"/>
    <x v="102"/>
    <s v="O-Imbabura-Ambuqui"/>
    <n v="68.5"/>
    <x v="0"/>
    <x v="0"/>
    <s v="100019271"/>
    <s v="MANOSALVAS MILTON"/>
    <s v="ZETT"/>
    <x v="61"/>
    <s v="2"/>
    <s v="Sin Pallet"/>
    <n v="0"/>
    <n v="0"/>
    <x v="0"/>
    <n v="50090"/>
    <n v="34020"/>
    <n v="16070"/>
    <n v="210.8"/>
    <m/>
    <x v="0"/>
    <n v="22"/>
    <s v="22"/>
    <n v="34"/>
    <x v="0"/>
    <n v="0.31"/>
    <n v="6.2"/>
    <s v="TRANSPORTE PROPIO"/>
    <n v="1013643"/>
    <s v="POZO TARUPI MARCELO JAVIER"/>
    <x v="61"/>
  </r>
  <r>
    <n v="1002199419"/>
    <s v="UE01"/>
    <x v="6"/>
    <d v="1899-12-30T14:18:00"/>
    <x v="1171"/>
    <s v="9000803868"/>
    <s v="012-022-00315010"/>
    <n v="4424.6400000000003"/>
    <n v="4960.9399999999996"/>
    <s v="ZPVN"/>
    <s v="40564517"/>
    <s v="0000390997"/>
    <n v="8002813872"/>
    <x v="880"/>
    <x v="8"/>
    <x v="8"/>
    <n v="30.5"/>
    <s v="T"/>
    <s v="101669"/>
    <x v="155"/>
    <s v="810677"/>
    <s v="GRANEL MEDCAREHEALTH SA"/>
    <x v="42"/>
    <s v="AV CIRCULVALACION ATACAMES"/>
    <x v="67"/>
    <s v="O-Esmeraldas-Atacames"/>
    <n v="412"/>
    <x v="1"/>
    <x v="1"/>
    <s v="100015105"/>
    <s v="REYES MILTON"/>
    <s v="ZECI"/>
    <x v="200"/>
    <s v="2"/>
    <s v="Sin Pallet"/>
    <n v="0"/>
    <n v="0"/>
    <x v="0"/>
    <n v="48830"/>
    <n v="30500"/>
    <n v="18330"/>
    <n v="856.44"/>
    <m/>
    <x v="1"/>
    <n v="22"/>
    <s v="22"/>
    <n v="30.5"/>
    <x v="0"/>
    <n v="28.080000000000002"/>
    <n v="28.080000000000002"/>
    <s v="TRANSCONCEM CIA. LTDA."/>
    <n v="1013227"/>
    <s v="COMPAÑIA DE TRANSPORTE PESADO"/>
    <x v="200"/>
  </r>
  <r>
    <n v="1002199410"/>
    <s v="UE01"/>
    <x v="6"/>
    <d v="1899-12-30T14:22:00"/>
    <x v="1172"/>
    <s v=""/>
    <s v=""/>
    <n v="0"/>
    <n v="0"/>
    <s v="ZPRC"/>
    <s v="2500108003"/>
    <s v="P000032461"/>
    <n v="8002813863"/>
    <x v="881"/>
    <x v="5"/>
    <x v="5"/>
    <n v="120"/>
    <s v="BOL"/>
    <s v="101629"/>
    <x v="7"/>
    <s v="806430"/>
    <s v="CENTRO DE ACOPIO"/>
    <x v="1"/>
    <s v="LIRA ÑAN Y AMARU ÑAN"/>
    <x v="24"/>
    <s v="O-Pichincha-Quitumbe"/>
    <m/>
    <x v="7"/>
    <x v="7"/>
    <s v="100014985"/>
    <s v="GUAYAQUIL FAUSTO"/>
    <s v="ZETT"/>
    <x v="38"/>
    <s v="2"/>
    <s v="Sin Pallet"/>
    <n v="0"/>
    <n v="0"/>
    <x v="0"/>
    <n v="14969.118"/>
    <n v="6014.1180000000004"/>
    <n v="8955"/>
    <n v="61.2"/>
    <m/>
    <x v="7"/>
    <n v="22"/>
    <s v="22"/>
    <n v="6"/>
    <x v="0"/>
    <n v="0.51"/>
    <n v="10.200000000000001"/>
    <s v="TRANSPORTE PROPIO"/>
    <n v="1013388"/>
    <s v="CAMPAÑA MALDONADO BLANCA CECILIA"/>
    <x v="38"/>
  </r>
  <r>
    <n v="1002199410"/>
    <s v="UE01"/>
    <x v="6"/>
    <d v="1899-12-30T14:22:00"/>
    <x v="1173"/>
    <s v=""/>
    <s v=""/>
    <n v="0"/>
    <n v="0"/>
    <s v="ZPRC"/>
    <s v="2500108004"/>
    <s v="P000032462"/>
    <n v="8002813864"/>
    <x v="881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7020.881999999998"/>
    <n v="28065.882000000001"/>
    <n v="8955"/>
    <n v="285.60000000000002"/>
    <m/>
    <x v="7"/>
    <n v="22"/>
    <s v="22"/>
    <n v="28"/>
    <x v="0"/>
    <n v="0.51"/>
    <n v="10.200000000000001"/>
    <s v="TRANSPORTE PROPIO"/>
    <n v="1013388"/>
    <s v="CAMPAÑA MALDONADO BLANCA CECILIA"/>
    <x v="38"/>
  </r>
  <r>
    <n v="1002199427"/>
    <s v="UE01"/>
    <x v="6"/>
    <d v="1899-12-30T14:32:00"/>
    <x v="1174"/>
    <s v="9000803871"/>
    <s v="012-022-00315011"/>
    <n v="4136.16"/>
    <n v="4637.49"/>
    <s v="ZPVN"/>
    <s v="40564567"/>
    <s v="0000391070"/>
    <n v="8002813883"/>
    <x v="882"/>
    <x v="8"/>
    <x v="8"/>
    <n v="32.409999999999997"/>
    <s v="T"/>
    <s v="101453"/>
    <x v="221"/>
    <s v="810214"/>
    <s v="GRANEL MINA BALAO"/>
    <x v="87"/>
    <s v="VIA NARANJAL - TENGUEL KM 33"/>
    <x v="145"/>
    <s v="O-Guayas-Balao"/>
    <n v="551"/>
    <x v="1"/>
    <x v="1"/>
    <s v="100018689"/>
    <s v="TOAPANTA LUIS"/>
    <s v="ZECI"/>
    <x v="2"/>
    <s v="2"/>
    <s v="Sin Pallet"/>
    <n v="0"/>
    <n v="0"/>
    <x v="0"/>
    <n v="51740"/>
    <n v="32410"/>
    <n v="19330"/>
    <n v="2016.55"/>
    <s v=" 679,96 se ajusta parte del flete de la guia 402794  a balao por no estar creada en sap "/>
    <x v="1"/>
    <n v="22"/>
    <s v="22"/>
    <n v="32.409999999999997"/>
    <x v="0"/>
    <n v="62.21999382906511"/>
    <n v="62.21999382906511"/>
    <s v="TRANSCONCEM CIA.LTDA."/>
    <n v="1013227"/>
    <s v="COMPAÑIA DE TRANSPORTE PESADO"/>
    <x v="2"/>
  </r>
  <r>
    <n v="1002199431"/>
    <s v="UE01"/>
    <x v="6"/>
    <d v="1899-12-30T14:32:00"/>
    <x v="1175"/>
    <s v="9000803872"/>
    <s v="012-022-00315012"/>
    <n v="2304.9"/>
    <n v="2584.27"/>
    <s v="ZPVN"/>
    <s v="40564695"/>
    <s v="P000032465"/>
    <n v="8002813888"/>
    <x v="883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110"/>
    <n v="18050"/>
    <n v="9060"/>
    <n v="266.39999999999998"/>
    <m/>
    <x v="7"/>
    <n v="22"/>
    <s v="22"/>
    <n v="18"/>
    <x v="0"/>
    <n v="0.74"/>
    <n v="14.799999999999999"/>
    <s v="TRANSPORTE PROPIO"/>
    <n v="1013388"/>
    <s v="CAMPAÑA MALDONADO BLANCA CECILIA"/>
    <x v="8"/>
  </r>
  <r>
    <n v="1002199420"/>
    <s v="UE01"/>
    <x v="6"/>
    <d v="1899-12-30T14:47:00"/>
    <x v="1176"/>
    <s v="9000803651"/>
    <s v="013-020-00047752"/>
    <n v="2372.27"/>
    <n v="2659.8"/>
    <s v="ZPDF"/>
    <s v="70176692"/>
    <s v="0000390983"/>
    <n v="8002813873"/>
    <x v="884"/>
    <x v="3"/>
    <x v="3"/>
    <n v="360"/>
    <s v="BOL"/>
    <s v="103008"/>
    <x v="94"/>
    <s v="807029"/>
    <s v="DEPOSITO DEL SUR"/>
    <x v="21"/>
    <s v="AV. CESAR RUPERTI DUEÑAS"/>
    <x v="30"/>
    <s v="O-Manabi-Bahiacaraquez"/>
    <n v="439"/>
    <x v="60"/>
    <x v="60"/>
    <s v="10007757"/>
    <s v="GUALACATA FERNANDEZ MANUEL RAUL"/>
    <s v="ZEMU"/>
    <x v="76"/>
    <s v="2"/>
    <s v="Sin Pallet"/>
    <n v="0"/>
    <n v="0"/>
    <x v="0"/>
    <n v="26930"/>
    <n v="18020"/>
    <n v="8910"/>
    <n v="406.8"/>
    <m/>
    <x v="58"/>
    <n v="22"/>
    <s v="22"/>
    <n v="18"/>
    <x v="0"/>
    <n v="1.1300000000000001"/>
    <n v="22.6"/>
    <s v="ALQUINGA &amp; ALQUINGA"/>
    <n v="1022501"/>
    <s v="FLORES RAMIREZ ROGER WILLAN"/>
    <x v="76"/>
  </r>
  <r>
    <n v="1002199471"/>
    <s v="UE01"/>
    <x v="6"/>
    <d v="1899-12-30T14:56:00"/>
    <x v="1177"/>
    <s v="9000803882"/>
    <s v="012-022-00315014"/>
    <n v="1593.6"/>
    <n v="1786.75"/>
    <s v="ZPVN"/>
    <s v="40564532"/>
    <s v="P000032419"/>
    <n v="8002813933"/>
    <x v="885"/>
    <x v="3"/>
    <x v="3"/>
    <n v="240"/>
    <s v="BOL"/>
    <s v="101733"/>
    <x v="44"/>
    <s v="800785"/>
    <s v="FERRORIENTE TENA"/>
    <x v="15"/>
    <s v="EL TENA, AV. EL CHOFER Y CALLE GABR"/>
    <x v="21"/>
    <s v="O-Napo-Tena"/>
    <m/>
    <x v="124"/>
    <x v="124"/>
    <s v="100015005"/>
    <s v="QUITO LUIS"/>
    <s v="ZEMU"/>
    <x v="175"/>
    <s v="2"/>
    <s v="Sin Pallet"/>
    <n v="0"/>
    <n v="0"/>
    <x v="0"/>
    <n v="16561.667000000001"/>
    <n v="12006.666999999999"/>
    <n v="4555"/>
    <n v="216"/>
    <m/>
    <x v="122"/>
    <n v="22"/>
    <s v="22"/>
    <n v="12"/>
    <x v="0"/>
    <n v="0.9"/>
    <n v="18"/>
    <s v="LIDENORTI S.A."/>
    <n v="1013649"/>
    <s v="VEGA PEREZ JOSE"/>
    <x v="175"/>
  </r>
  <r>
    <n v="1002199471"/>
    <s v="UE01"/>
    <x v="6"/>
    <d v="1899-12-30T14:56:00"/>
    <x v="1178"/>
    <s v="9000803881"/>
    <s v="012-022-00315013"/>
    <n v="829.2"/>
    <n v="929.7"/>
    <s v="ZPVN"/>
    <s v="40564531"/>
    <s v="P000032418"/>
    <n v="8002813932"/>
    <x v="885"/>
    <x v="4"/>
    <x v="4"/>
    <n v="120"/>
    <s v="BOL"/>
    <s v="101733"/>
    <x v="44"/>
    <s v="800785"/>
    <s v="FERRORIENTE TENA"/>
    <x v="15"/>
    <s v="EL TENA, AV. EL CHOFER Y CALLE GABR"/>
    <x v="21"/>
    <s v="O-Napo-Tena"/>
    <n v="258"/>
    <x v="124"/>
    <x v="124"/>
    <s v="100015005"/>
    <s v="QUITO LUIS"/>
    <s v="ZEMU"/>
    <x v="175"/>
    <s v="2"/>
    <s v="Sin Pallet"/>
    <n v="0"/>
    <n v="0"/>
    <x v="0"/>
    <n v="10558.333000000001"/>
    <n v="6003.3329999999996"/>
    <n v="4555"/>
    <n v="108"/>
    <m/>
    <x v="122"/>
    <n v="22"/>
    <s v="22"/>
    <n v="6"/>
    <x v="0"/>
    <n v="0.9"/>
    <n v="18"/>
    <s v="LIDENORTI S.A."/>
    <n v="1013649"/>
    <s v="VEGA PEREZ JOSE"/>
    <x v="175"/>
  </r>
  <r>
    <n v="1002199433"/>
    <s v="UE01"/>
    <x v="6"/>
    <d v="1899-12-30T14:59:00"/>
    <x v="1179"/>
    <s v="9000803883"/>
    <s v="012-022-00315015"/>
    <n v="3393.6"/>
    <n v="3804.92"/>
    <s v="ZPVN"/>
    <s v="40564696"/>
    <s v="0000391175"/>
    <n v="8002813890"/>
    <x v="886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34"/>
    <x v="134"/>
    <s v="100015025"/>
    <s v="ARCINIEGA OSWALDO"/>
    <s v="ZEMT"/>
    <x v="192"/>
    <s v="1"/>
    <s v="Con Pallet"/>
    <n v="0.05"/>
    <n v="24"/>
    <x v="0"/>
    <n v="39710"/>
    <n v="24090"/>
    <n v="15620"/>
    <n v="508.8"/>
    <m/>
    <x v="132"/>
    <n v="22"/>
    <s v="22"/>
    <n v="24"/>
    <x v="0"/>
    <n v="1.06"/>
    <n v="21.2"/>
    <s v="LIDENORTI S.A."/>
    <n v="1013581"/>
    <s v="BARRERA GALLEGOS FRANKLIN GUILLERMO"/>
    <x v="192"/>
  </r>
  <r>
    <n v="1002199472"/>
    <s v="UE01"/>
    <x v="6"/>
    <d v="1899-12-30T15:03:00"/>
    <x v="1180"/>
    <s v="9000803886"/>
    <s v="012-022-00315017"/>
    <n v="854.4"/>
    <n v="957.96"/>
    <s v="ZPVN"/>
    <s v="40564583"/>
    <s v="0000391049"/>
    <n v="8002813934"/>
    <x v="887"/>
    <x v="7"/>
    <x v="7"/>
    <n v="120"/>
    <s v="BOL"/>
    <s v="101600"/>
    <x v="60"/>
    <s v="802079"/>
    <s v="BODEGA FABIAN TERAN"/>
    <x v="11"/>
    <s v="TELESFORO PEÑAHERRERA S/N Y"/>
    <x v="19"/>
    <s v="O-Imbabura-Cotacachi"/>
    <m/>
    <x v="63"/>
    <x v="63"/>
    <s v="10005910"/>
    <s v="URBANO MOQUINCHE WALTER ARMANDO"/>
    <s v="ZEMU"/>
    <x v="79"/>
    <s v="2"/>
    <s v="Sin Pallet"/>
    <n v="0"/>
    <n v="0"/>
    <x v="0"/>
    <n v="10410"/>
    <n v="6020"/>
    <n v="4390"/>
    <n v="18"/>
    <m/>
    <x v="61"/>
    <n v="22"/>
    <s v="22"/>
    <n v="6"/>
    <x v="0"/>
    <n v="0.15"/>
    <n v="3"/>
    <s v="RUTAS COTACACHENSES"/>
    <n v="10005834"/>
    <s v="RUIZ CHECA JOSE JAVIER"/>
    <x v="79"/>
  </r>
  <r>
    <n v="1002199472"/>
    <s v="UE01"/>
    <x v="6"/>
    <d v="1899-12-30T15:03:00"/>
    <x v="1181"/>
    <s v="9000803885"/>
    <s v="012-022-00315016"/>
    <n v="1689.6"/>
    <n v="1894.39"/>
    <s v="ZPVN"/>
    <s v="40564583"/>
    <s v="0000391048"/>
    <n v="8002813935"/>
    <x v="887"/>
    <x v="6"/>
    <x v="6"/>
    <n v="240"/>
    <s v="BOL"/>
    <s v="101600"/>
    <x v="60"/>
    <s v="802079"/>
    <s v="BODEGA FABIAN TERAN"/>
    <x v="11"/>
    <s v="TELESFORO PEÑAHERRERA S/N Y"/>
    <x v="19"/>
    <s v="O-Imbabura-Cotacachi"/>
    <n v="15"/>
    <x v="63"/>
    <x v="63"/>
    <s v="10005910"/>
    <s v="URBANO MOQUINCHE WALTER ARMANDO"/>
    <s v="ZEMU"/>
    <x v="79"/>
    <s v="2"/>
    <s v="Sin Pallet"/>
    <n v="0"/>
    <n v="0"/>
    <x v="0"/>
    <n v="16430"/>
    <n v="12040"/>
    <n v="4390"/>
    <n v="36"/>
    <m/>
    <x v="61"/>
    <n v="22"/>
    <s v="22"/>
    <n v="12"/>
    <x v="0"/>
    <n v="0.15"/>
    <n v="3"/>
    <s v="RUTAS COTACACHENSES"/>
    <n v="10005834"/>
    <s v="RUIZ CHECA JOSE JAVIER"/>
    <x v="79"/>
  </r>
  <r>
    <n v="1002199434"/>
    <s v="UE01"/>
    <x v="6"/>
    <d v="1899-12-30T15:19:00"/>
    <x v="1182"/>
    <s v="9000803888"/>
    <s v="012-022-00315019"/>
    <n v="1012.8"/>
    <n v="1135.56"/>
    <s v="ZPVN"/>
    <s v="40564669"/>
    <s v="P000032456"/>
    <n v="8002813892"/>
    <x v="888"/>
    <x v="5"/>
    <x v="5"/>
    <n v="160"/>
    <s v="BOL"/>
    <s v="103128"/>
    <x v="65"/>
    <s v="805452"/>
    <s v="SUCURSAL SIGZAL"/>
    <x v="19"/>
    <s v="REPUBLICA OE 10-97 Y PRIMAVERA"/>
    <x v="50"/>
    <s v="O-Pichincha-Cayambe"/>
    <m/>
    <x v="149"/>
    <x v="149"/>
    <s v="10005661"/>
    <s v="PUPIALES ARELLANO CARLOS ANDRES"/>
    <s v="ZEMT"/>
    <x v="223"/>
    <s v="1"/>
    <s v="Con Pallet"/>
    <n v="0.05"/>
    <n v="8"/>
    <x v="0"/>
    <n v="16183.333000000001"/>
    <n v="8013.3329999999996"/>
    <n v="8170"/>
    <n v="33.6"/>
    <m/>
    <x v="146"/>
    <n v="22"/>
    <s v="22"/>
    <n v="8"/>
    <x v="0"/>
    <n v="0.21000000000000002"/>
    <n v="4.2"/>
    <s v="LA ARMENIA"/>
    <n v="10005628"/>
    <s v="PUPIALES URRESTA GUSTAVO"/>
    <x v="223"/>
  </r>
  <r>
    <n v="1002199434"/>
    <s v="UE01"/>
    <x v="6"/>
    <d v="1899-12-30T15:19:00"/>
    <x v="1183"/>
    <s v="9000803887"/>
    <s v="012-022-00315018"/>
    <n v="2208"/>
    <n v="2475.62"/>
    <s v="ZPVN"/>
    <s v="40564668"/>
    <s v="P000032455"/>
    <n v="8002813891"/>
    <x v="888"/>
    <x v="6"/>
    <x v="6"/>
    <n v="320"/>
    <s v="BOL"/>
    <s v="103128"/>
    <x v="65"/>
    <s v="805452"/>
    <s v="SUCURSAL SIGZAL"/>
    <x v="19"/>
    <s v="REPUBLICA OE 10-97 Y PRIMAVERA"/>
    <x v="50"/>
    <s v="O-Pichincha-Cayambe"/>
    <n v="40"/>
    <x v="149"/>
    <x v="149"/>
    <s v="10005661"/>
    <s v="PUPIALES ARELLANO CARLOS ANDRES"/>
    <s v="ZEMT"/>
    <x v="223"/>
    <s v="1"/>
    <s v="Con Pallet"/>
    <n v="0.05"/>
    <n v="16"/>
    <x v="0"/>
    <n v="24196.667000000001"/>
    <n v="16026.666999999999"/>
    <n v="8170"/>
    <n v="67.2"/>
    <m/>
    <x v="146"/>
    <n v="22"/>
    <s v="22"/>
    <n v="16"/>
    <x v="0"/>
    <n v="0.21000000000000002"/>
    <n v="4.2"/>
    <s v="LA ARMENIA"/>
    <n v="10005628"/>
    <s v="PUPIALES URRESTA GUSTAVO"/>
    <x v="223"/>
  </r>
  <r>
    <n v="1002199478"/>
    <s v="UE01"/>
    <x v="6"/>
    <d v="1899-12-30T15:23:00"/>
    <x v="1184"/>
    <s v="9000803891"/>
    <s v="012-022-00315022"/>
    <n v="260.43"/>
    <n v="291.99"/>
    <s v="ZPVN"/>
    <s v="40564710"/>
    <s v="P000032468"/>
    <n v="8002813944"/>
    <x v="889"/>
    <x v="7"/>
    <x v="7"/>
    <n v="40"/>
    <s v="BOL"/>
    <s v="10001381"/>
    <x v="4"/>
    <s v="807202"/>
    <s v="BODEGA PRINCIPAL"/>
    <x v="4"/>
    <s v="24 DE MAYO Y ANA PAREDES"/>
    <x v="4"/>
    <s v="O-Cotopaxi-Salcedo"/>
    <m/>
    <x v="5"/>
    <x v="5"/>
    <s v="100021713"/>
    <s v="ROSERO ORLANDO"/>
    <s v="ZETT"/>
    <x v="6"/>
    <s v="2"/>
    <s v="Sin Pallet"/>
    <n v="0"/>
    <n v="0"/>
    <x v="0"/>
    <n v="7992.549"/>
    <n v="2005.8820000000001"/>
    <n v="5986.6670000000004"/>
    <n v="30.4"/>
    <m/>
    <x v="5"/>
    <n v="22"/>
    <s v="22"/>
    <n v="2"/>
    <x v="0"/>
    <n v="0.76"/>
    <n v="15.2"/>
    <s v="TRANSPORTE PROPIO"/>
    <n v="1013625"/>
    <s v="CHICAIZA CHICAIZA CESAR ELOY"/>
    <x v="6"/>
  </r>
  <r>
    <n v="1002199478"/>
    <s v="UE01"/>
    <x v="6"/>
    <d v="1899-12-30T15:23:00"/>
    <x v="1185"/>
    <s v="9000803889"/>
    <s v="012-022-00315020"/>
    <n v="477.53"/>
    <n v="535.41"/>
    <s v="ZPVN"/>
    <s v="40564709"/>
    <s v="P000032467"/>
    <n v="8002813945"/>
    <x v="889"/>
    <x v="5"/>
    <x v="5"/>
    <n v="80"/>
    <s v="BOL"/>
    <s v="10001381"/>
    <x v="4"/>
    <s v="807202"/>
    <s v="BODEGA PRINCIPAL"/>
    <x v="4"/>
    <s v="24 DE MAYO Y ANA PAREDES"/>
    <x v="4"/>
    <s v="O-Cotopaxi-Salcedo"/>
    <m/>
    <x v="5"/>
    <x v="5"/>
    <s v="100021713"/>
    <s v="ROSERO ORLANDO"/>
    <s v="ZETT"/>
    <x v="6"/>
    <s v="2"/>
    <s v="Sin Pallet"/>
    <n v="0"/>
    <n v="0"/>
    <x v="0"/>
    <n v="9998.4320000000007"/>
    <n v="4011.7649999999999"/>
    <n v="5986.6670000000004"/>
    <n v="60.8"/>
    <m/>
    <x v="5"/>
    <n v="22"/>
    <s v="22"/>
    <n v="4"/>
    <x v="0"/>
    <n v="0.76"/>
    <n v="15.2"/>
    <s v="TRANSPORTE PROPIO"/>
    <n v="1013625"/>
    <s v="CHICAIZA CHICAIZA CESAR ELOY"/>
    <x v="6"/>
  </r>
  <r>
    <n v="1002199478"/>
    <s v="UE01"/>
    <x v="6"/>
    <d v="1899-12-30T15:23:00"/>
    <x v="1186"/>
    <s v="9000803890"/>
    <s v="012-022-00315021"/>
    <n v="3624.01"/>
    <n v="4063.26"/>
    <s v="ZPVN"/>
    <s v="40564708"/>
    <s v="P000032466"/>
    <n v="8002813946"/>
    <x v="889"/>
    <x v="6"/>
    <x v="6"/>
    <n v="560"/>
    <s v="BOL"/>
    <s v="10001381"/>
    <x v="4"/>
    <s v="807202"/>
    <s v="BODEGA PRINCIPAL"/>
    <x v="4"/>
    <s v="24 DE MAYO Y ANA PAREDES"/>
    <x v="4"/>
    <s v="O-Cotopaxi-Salcedo"/>
    <n v="218"/>
    <x v="5"/>
    <x v="5"/>
    <s v="100021713"/>
    <s v="ROSERO ORLANDO"/>
    <s v="ZETT"/>
    <x v="6"/>
    <s v="2"/>
    <s v="Sin Pallet"/>
    <n v="0"/>
    <n v="0"/>
    <x v="0"/>
    <n v="34069.019999999997"/>
    <n v="28082.352999999999"/>
    <n v="5986.6670000000004"/>
    <n v="425.6"/>
    <m/>
    <x v="5"/>
    <n v="22"/>
    <s v="22"/>
    <n v="28"/>
    <x v="0"/>
    <n v="0.76"/>
    <n v="15.200000000000001"/>
    <s v="TRANSPORTE PROPIO"/>
    <n v="1013625"/>
    <s v="CHICAIZA CHICAIZA CESAR ELOY"/>
    <x v="6"/>
  </r>
  <r>
    <n v="1002199495"/>
    <s v="UE01"/>
    <x v="6"/>
    <d v="1899-12-30T15:27:00"/>
    <x v="1187"/>
    <s v="9000803892"/>
    <s v="012-022-00315023"/>
    <n v="4290"/>
    <n v="4809.9799999999996"/>
    <s v="ZPVN"/>
    <s v="40564571"/>
    <s v="P000032425"/>
    <n v="8002813963"/>
    <x v="890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1160"/>
    <n v="33060"/>
    <n v="18100"/>
    <n v="594"/>
    <m/>
    <x v="138"/>
    <n v="22"/>
    <s v="22"/>
    <n v="33"/>
    <x v="0"/>
    <n v="0.9"/>
    <n v="18"/>
    <s v="TRANSPORTE PROPIO"/>
    <n v="1017512"/>
    <s v="PACHECO SALAZAR WILSON FABIAN"/>
    <x v="212"/>
  </r>
  <r>
    <n v="1002199423"/>
    <s v="UE01"/>
    <x v="6"/>
    <d v="1899-12-30T15:35:00"/>
    <x v="1188"/>
    <s v="9000803898"/>
    <s v="012-022-00315026"/>
    <n v="541.6"/>
    <n v="607.24"/>
    <s v="ZPVN"/>
    <s v="40564678"/>
    <s v="P000032460"/>
    <n v="8002813878"/>
    <x v="891"/>
    <x v="7"/>
    <x v="7"/>
    <n v="80"/>
    <s v="BOL"/>
    <s v="101500"/>
    <x v="30"/>
    <s v="801442"/>
    <s v="DISTRIBUIDORA ROSERO S.C.C."/>
    <x v="1"/>
    <s v="VIA INTEROCEANICA S/N Y ENTRAD FERR"/>
    <x v="10"/>
    <s v="O-Pichincha-Tumbaco"/>
    <m/>
    <x v="81"/>
    <x v="81"/>
    <s v="100020170"/>
    <s v="SANTACRUZ WILSON"/>
    <s v="ZETT"/>
    <x v="110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  <n v="1013564"/>
    <s v="VIVERO MORALES MILTON CICERON"/>
    <x v="110"/>
  </r>
  <r>
    <n v="1002199423"/>
    <s v="UE01"/>
    <x v="6"/>
    <d v="1899-12-30T15:35:00"/>
    <x v="1189"/>
    <s v="9000803895"/>
    <s v="012-022-00315024"/>
    <n v="494.4"/>
    <n v="554.33000000000004"/>
    <s v="ZPVN"/>
    <s v="40564677"/>
    <s v="P000032459"/>
    <n v="8002813876"/>
    <x v="891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m/>
    <x v="81"/>
    <x v="81"/>
    <s v="100020170"/>
    <s v="SANTACRUZ WILSON"/>
    <s v="ZETT"/>
    <x v="110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  <n v="1013564"/>
    <s v="VIVERO MORALES MILTON CICERON"/>
    <x v="110"/>
  </r>
  <r>
    <n v="1002199423"/>
    <s v="UE01"/>
    <x v="6"/>
    <d v="1899-12-30T15:35:00"/>
    <x v="1190"/>
    <s v="9000803896"/>
    <s v="012-022-00315025"/>
    <n v="3235.2"/>
    <n v="3627.32"/>
    <s v="ZPVN"/>
    <s v="40564676"/>
    <s v="P000032458"/>
    <n v="8002813877"/>
    <x v="891"/>
    <x v="6"/>
    <x v="6"/>
    <n v="480"/>
    <s v="BOL"/>
    <s v="101500"/>
    <x v="30"/>
    <s v="801442"/>
    <s v="DISTRIBUIDORA ROSERO S.C.C."/>
    <x v="1"/>
    <s v="VIA INTEROCEANICA S/N Y ENTRAD FERR"/>
    <x v="10"/>
    <s v="O-Pichincha-Tumbaco"/>
    <n v="110"/>
    <x v="81"/>
    <x v="81"/>
    <s v="100020170"/>
    <s v="SANTACRUZ WILSON"/>
    <s v="ZETT"/>
    <x v="110"/>
    <s v="1"/>
    <s v="Con Pallet"/>
    <n v="0.05"/>
    <n v="24"/>
    <x v="0"/>
    <n v="29845.832999999999"/>
    <n v="24052.5"/>
    <n v="5793.3329999999996"/>
    <n v="220.8"/>
    <m/>
    <x v="79"/>
    <n v="22"/>
    <s v="22"/>
    <n v="24"/>
    <x v="0"/>
    <n v="0.46"/>
    <n v="9.2000000000000011"/>
    <s v="LA ARMENIA. S.A."/>
    <n v="1013564"/>
    <s v="VIVERO MORALES MILTON CICERON"/>
    <x v="110"/>
  </r>
  <r>
    <n v="1002199498"/>
    <s v="UE01"/>
    <x v="6"/>
    <d v="1899-12-30T15:40:00"/>
    <x v="1191"/>
    <s v="9000803933"/>
    <s v="012-022-00315027"/>
    <n v="2386.8000000000002"/>
    <n v="2676.1"/>
    <s v="ZPVN"/>
    <s v="40564533"/>
    <s v="0000390966"/>
    <n v="8002813965"/>
    <x v="892"/>
    <x v="6"/>
    <x v="6"/>
    <n v="360"/>
    <s v="BOL"/>
    <s v="101563"/>
    <x v="224"/>
    <s v="801896"/>
    <s v="BODEGA HIERRO CONT"/>
    <x v="6"/>
    <s v="LATACUNGA CALIXTO PINO 321 Y"/>
    <x v="17"/>
    <s v="O-Cotopaxi-Latacunga"/>
    <n v="198"/>
    <x v="150"/>
    <x v="150"/>
    <s v="100019954"/>
    <s v="JACOME SANTIAGO"/>
    <s v="ZEMU"/>
    <x v="224"/>
    <s v="2"/>
    <s v="Sin Pallet"/>
    <n v="0"/>
    <n v="0"/>
    <x v="0"/>
    <n v="27160"/>
    <n v="18050"/>
    <n v="9110"/>
    <n v="266.39999999999998"/>
    <m/>
    <x v="147"/>
    <n v="22"/>
    <s v="22"/>
    <n v="18"/>
    <x v="0"/>
    <n v="0.74"/>
    <n v="14.799999999999999"/>
    <s v="SANJOPAS S.A."/>
    <n v="1022327"/>
    <s v="JACOME ECHEVERRIA JEFFERSON SANTIAG"/>
    <x v="224"/>
  </r>
  <r>
    <n v="1002199501"/>
    <s v="UE01"/>
    <x v="6"/>
    <d v="1899-12-30T15:43:00"/>
    <x v="1192"/>
    <s v="9000803934"/>
    <s v="012-022-00315028"/>
    <n v="2459.16"/>
    <n v="2757.23"/>
    <s v="ZPVN"/>
    <s v="40564591"/>
    <s v="P000032430"/>
    <n v="8002813968"/>
    <x v="893"/>
    <x v="6"/>
    <x v="6"/>
    <n v="360"/>
    <s v="BOL"/>
    <s v="101726"/>
    <x v="57"/>
    <s v="809762"/>
    <s v="FABRICIO VACA"/>
    <x v="11"/>
    <s v="CALLE SUCRE"/>
    <x v="19"/>
    <s v="O-Imbabura-Cotacachi"/>
    <n v="15"/>
    <x v="136"/>
    <x v="136"/>
    <s v="100016550"/>
    <s v="JACOME ARTURO"/>
    <s v="ZEMU"/>
    <x v="194"/>
    <s v="2"/>
    <s v="Sin Pallet"/>
    <n v="0"/>
    <n v="0"/>
    <x v="0"/>
    <n v="27230"/>
    <n v="18040"/>
    <n v="9190"/>
    <n v="54"/>
    <m/>
    <x v="134"/>
    <n v="22"/>
    <s v="22"/>
    <n v="18"/>
    <x v="0"/>
    <n v="0.15"/>
    <n v="3"/>
    <s v="LIDENORTI S.A."/>
    <n v="1014323"/>
    <s v="JACOME AGUIRRE CARLOS ARTURO"/>
    <x v="194"/>
  </r>
  <r>
    <n v="1002199463"/>
    <s v="UE01"/>
    <x v="6"/>
    <d v="1899-12-30T15:48:00"/>
    <x v="1193"/>
    <s v="9000804000"/>
    <s v="012-022-00315029"/>
    <n v="2851.2"/>
    <n v="3196.78"/>
    <s v="ZPVN"/>
    <s v="40564699"/>
    <s v="0000391178"/>
    <n v="8002813923"/>
    <x v="894"/>
    <x v="3"/>
    <x v="3"/>
    <n v="480"/>
    <s v="BOL"/>
    <s v="101664"/>
    <x v="8"/>
    <s v="806010"/>
    <s v="BRITO JORGE"/>
    <x v="39"/>
    <s v="JUAN RIVAS Y 12 DE OCTUBRE"/>
    <x v="146"/>
    <s v="O-Manabi-Manga del Cura"/>
    <n v="331"/>
    <x v="11"/>
    <x v="11"/>
    <s v="100014920"/>
    <s v="AMAGUAYA HECTOR"/>
    <s v="ZEMT"/>
    <x v="13"/>
    <s v="1"/>
    <s v="Con Pallet"/>
    <n v="0.05"/>
    <n v="24"/>
    <x v="0"/>
    <n v="40340"/>
    <n v="24060"/>
    <n v="16280"/>
    <n v="475.2"/>
    <m/>
    <x v="11"/>
    <n v="22"/>
    <s v="22"/>
    <n v="24"/>
    <x v="0"/>
    <n v="0.99"/>
    <n v="19.8"/>
    <s v="TRAPSA C.A."/>
    <n v="1013273"/>
    <s v="YEPEZ DIAZ LEONEL MANUEL"/>
    <x v="13"/>
  </r>
  <r>
    <n v="1002199517"/>
    <s v="UE01"/>
    <x v="6"/>
    <d v="1899-12-30T15:49:00"/>
    <x v="1194"/>
    <s v="9000804001"/>
    <s v="012-022-00315030"/>
    <n v="2534"/>
    <n v="2841.14"/>
    <s v="ZPVN"/>
    <s v="40564374"/>
    <s v="0000390791"/>
    <n v="8002813985"/>
    <x v="895"/>
    <x v="9"/>
    <x v="9"/>
    <n v="360"/>
    <s v="BOL"/>
    <s v="101443"/>
    <x v="218"/>
    <s v="805289"/>
    <s v="OBRA HACIENDA EL CORTIJO"/>
    <x v="86"/>
    <s v="KM5 HACIENDA EL CORTIJO"/>
    <x v="143"/>
    <s v="O-Esmeraldas-Sanlorenzo"/>
    <n v="529"/>
    <x v="12"/>
    <x v="12"/>
    <s v="100014876"/>
    <s v="MORILLO DARWIN"/>
    <s v="ZEMU"/>
    <x v="14"/>
    <s v="2"/>
    <s v="Sin Pallet"/>
    <n v="0"/>
    <n v="0"/>
    <x v="0"/>
    <n v="27030"/>
    <n v="18030"/>
    <n v="9000"/>
    <n v="522"/>
    <m/>
    <x v="12"/>
    <n v="22"/>
    <s v="22"/>
    <n v="18"/>
    <x v="0"/>
    <n v="1.45"/>
    <n v="29"/>
    <s v="TRANSPORTE PROPIO"/>
    <n v="1013603"/>
    <s v="CALDERON RIVERA FABIAN TARQUINO"/>
    <x v="14"/>
  </r>
  <r>
    <n v="1002199435"/>
    <s v="UE01"/>
    <x v="6"/>
    <d v="1899-12-30T15:54:00"/>
    <x v="1195"/>
    <s v="9000804002"/>
    <s v="012-022-00315031"/>
    <n v="4166.3999999999996"/>
    <n v="4671.3999999999996"/>
    <s v="ZPVN"/>
    <s v="40564686"/>
    <s v="0000391174"/>
    <n v="8002813893"/>
    <x v="896"/>
    <x v="3"/>
    <x v="3"/>
    <n v="640"/>
    <s v="BOL"/>
    <s v="101526"/>
    <x v="225"/>
    <s v="801515"/>
    <s v="FERRETERIA STI S4"/>
    <x v="2"/>
    <s v="VIA QUEVEDO KM 1 1/2 Y JUAN LEON ME"/>
    <x v="60"/>
    <s v="O-Santodomingo -Abrahamcalazacón"/>
    <n v="242"/>
    <x v="71"/>
    <x v="71"/>
    <s v="100014916"/>
    <s v="PUETATE MAURICIO"/>
    <s v="ZETT"/>
    <x v="209"/>
    <s v="1"/>
    <s v="Con Pallet"/>
    <n v="0.05"/>
    <n v="32"/>
    <x v="0"/>
    <n v="50380"/>
    <n v="32040"/>
    <n v="18340"/>
    <n v="556.79999999999995"/>
    <m/>
    <x v="69"/>
    <n v="22"/>
    <s v="22"/>
    <n v="32"/>
    <x v="0"/>
    <n v="0.86999999999999988"/>
    <n v="17.399999999999999"/>
    <s v="LA ARMENIA S.A."/>
    <n v="1013556"/>
    <s v="RAMIREZ BAEZ FIDEL RAMIRO"/>
    <x v="209"/>
  </r>
  <r>
    <n v="1002199506"/>
    <s v="UE01"/>
    <x v="6"/>
    <d v="1899-12-30T15:57:00"/>
    <x v="1196"/>
    <s v="9000804003"/>
    <s v="012-022-00315032"/>
    <n v="2287.17"/>
    <n v="2564.39"/>
    <s v="ZPVN"/>
    <s v="40564535"/>
    <s v="P000032421"/>
    <n v="8002813972"/>
    <x v="897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22"/>
    <x v="22"/>
    <s v="100021095"/>
    <s v="CUARAN ROMMEL"/>
    <s v="ZEMU"/>
    <x v="143"/>
    <s v="2"/>
    <s v="Sin Pallet"/>
    <n v="0"/>
    <n v="0"/>
    <x v="0"/>
    <n v="27240"/>
    <n v="18030"/>
    <n v="9210"/>
    <n v="273.60000000000002"/>
    <m/>
    <x v="22"/>
    <n v="22"/>
    <s v="22"/>
    <n v="18"/>
    <x v="0"/>
    <n v="0.76"/>
    <n v="15.200000000000001"/>
    <s v="TRANINTAGSA S.A."/>
    <n v="1014062"/>
    <s v="BENALCAZAR DE LA CRUZ MILTON PATRIC"/>
    <x v="143"/>
  </r>
  <r>
    <n v="1002199521"/>
    <s v="UE01"/>
    <x v="6"/>
    <d v="1899-12-30T16:00:00"/>
    <x v="1197"/>
    <s v="9000804005"/>
    <s v="012-022-00315033"/>
    <n v="2407.73"/>
    <n v="2699.56"/>
    <s v="ZPVN"/>
    <s v="40564519"/>
    <s v="P000032415"/>
    <n v="8002813989"/>
    <x v="898"/>
    <x v="6"/>
    <x v="6"/>
    <n v="360"/>
    <s v="BOL"/>
    <s v="101627"/>
    <x v="49"/>
    <s v="802727"/>
    <s v="LOCAL GUAJALO"/>
    <x v="1"/>
    <s v="MALDONADO Y CALLE 5"/>
    <x v="77"/>
    <s v="O-Pichincha-Guamani"/>
    <n v="129"/>
    <x v="46"/>
    <x v="46"/>
    <s v="100018609"/>
    <s v="CHACON WILSON"/>
    <s v="ZEMU"/>
    <x v="56"/>
    <s v="2"/>
    <s v="Sin Pallet"/>
    <n v="0"/>
    <n v="0"/>
    <x v="0"/>
    <n v="27210"/>
    <n v="18020"/>
    <n v="9190"/>
    <n v="183.6"/>
    <m/>
    <x v="44"/>
    <n v="22"/>
    <s v="22"/>
    <n v="18"/>
    <x v="0"/>
    <n v="0.51"/>
    <n v="10.199999999999999"/>
    <s v="TRAPSA C.A."/>
    <n v="1013764"/>
    <s v="TERAN SARZOSA CRISTIAN DAVID"/>
    <x v="56"/>
  </r>
  <r>
    <n v="1002199530"/>
    <s v="UE01"/>
    <x v="6"/>
    <d v="1899-12-30T16:01:00"/>
    <x v="1198"/>
    <s v="9000804010"/>
    <s v="012-022-00315035"/>
    <n v="500.54"/>
    <n v="561.20000000000005"/>
    <s v="ZPVN"/>
    <s v="40564003"/>
    <s v="P000032251"/>
    <n v="8002813999"/>
    <x v="899"/>
    <x v="5"/>
    <x v="5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8645"/>
    <n v="4020"/>
    <n v="4625"/>
    <n v="26.4"/>
    <m/>
    <x v="23"/>
    <n v="22"/>
    <s v="22"/>
    <n v="4"/>
    <x v="0"/>
    <n v="0.32999999999999996"/>
    <n v="6.6"/>
    <s v="TRANSPORTE PROPIO"/>
    <n v="1021616"/>
    <s v="PERUGACHI SALCEDO HECTOR PATRICIO"/>
    <x v="29"/>
  </r>
  <r>
    <n v="1002199530"/>
    <s v="UE01"/>
    <x v="6"/>
    <d v="1899-12-30T16:01:00"/>
    <x v="1199"/>
    <s v="9000804009"/>
    <s v="012-022-00315034"/>
    <n v="1901.59"/>
    <n v="2132.0700000000002"/>
    <s v="ZPVN"/>
    <s v="40564002"/>
    <s v="P000032250"/>
    <n v="8002814000"/>
    <x v="899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8695"/>
    <n v="14070"/>
    <n v="4625"/>
    <n v="92.4"/>
    <m/>
    <x v="23"/>
    <n v="22"/>
    <s v="22"/>
    <n v="14"/>
    <x v="0"/>
    <n v="0.33"/>
    <n v="6.6000000000000005"/>
    <s v="TRANSPORTE PROPIO"/>
    <n v="1021616"/>
    <s v="PERUGACHI SALCEDO HECTOR PATRICIO"/>
    <x v="29"/>
  </r>
  <r>
    <n v="1002199546"/>
    <s v="UE01"/>
    <x v="6"/>
    <d v="1899-12-30T16:04:00"/>
    <x v="1200"/>
    <s v="9000804012"/>
    <s v="012-022-00315036"/>
    <n v="2471.56"/>
    <n v="2771.13"/>
    <s v="ZPVN"/>
    <s v="40564600"/>
    <s v="P000032431"/>
    <n v="8002814019"/>
    <x v="900"/>
    <x v="6"/>
    <x v="6"/>
    <n v="360"/>
    <s v="BOL"/>
    <s v="101476"/>
    <x v="21"/>
    <s v="801923"/>
    <s v="BODEGA PAZ LUIS"/>
    <x v="11"/>
    <s v="9 DE OCTUBRE S/N Y"/>
    <x v="19"/>
    <s v="O-Imbabura-Cotacachi"/>
    <n v="15"/>
    <x v="96"/>
    <x v="96"/>
    <s v="10008095"/>
    <s v="TATES CASTILLO LUIS EUCLIDES"/>
    <s v="ZEMU"/>
    <x v="260"/>
    <s v="2"/>
    <s v="Sin Pallet"/>
    <n v="0"/>
    <n v="0"/>
    <x v="0"/>
    <n v="26880"/>
    <n v="18040"/>
    <n v="8840"/>
    <n v="54"/>
    <m/>
    <x v="94"/>
    <n v="22"/>
    <s v="22"/>
    <n v="18"/>
    <x v="0"/>
    <n v="0.15"/>
    <n v="3"/>
    <s v="RUTAS COTACACHENSES S.A."/>
    <n v="1023153"/>
    <s v="BUITRON MONTENEGRO JONNY"/>
    <x v="260"/>
  </r>
  <r>
    <n v="1002199487"/>
    <s v="UE01"/>
    <x v="6"/>
    <d v="1899-12-30T16:09:00"/>
    <x v="1201"/>
    <s v="9000802393"/>
    <s v="013-020-00047730"/>
    <n v="4325.99"/>
    <n v="4850.33"/>
    <s v="ZPDF"/>
    <s v="70176357"/>
    <s v="0000391004"/>
    <n v="8002813955"/>
    <x v="901"/>
    <x v="2"/>
    <x v="2"/>
    <n v="32.799999999999997"/>
    <s v="T"/>
    <s v="1013576"/>
    <x v="226"/>
    <s v="810921"/>
    <s v="GRANEL DERMIGON"/>
    <x v="68"/>
    <s v="AV PRINCIPAL Y PARQUE INDUSTRIAL"/>
    <x v="120"/>
    <s v="O-Guayas-Guayaquil"/>
    <n v="524"/>
    <x v="1"/>
    <x v="1"/>
    <s v="100014878"/>
    <s v="MANOSALVAS JUAN CARLOS"/>
    <s v="ZECI"/>
    <x v="132"/>
    <s v="2"/>
    <s v="Sin Pallet"/>
    <n v="0"/>
    <n v="0"/>
    <x v="0"/>
    <n v="52350"/>
    <n v="32800"/>
    <n v="19550"/>
    <n v="1315.61"/>
    <m/>
    <x v="1"/>
    <n v="22"/>
    <s v="22"/>
    <n v="32.799999999999997"/>
    <x v="0"/>
    <n v="40.110060975609755"/>
    <n v="40.110060975609755"/>
    <s v="TRANSCONCEM CIA. LTDA."/>
    <n v="1013227"/>
    <s v="COMPAÑIA DE TRANSPORTE PESADO"/>
    <x v="132"/>
  </r>
  <r>
    <n v="1002199513"/>
    <s v="UE01"/>
    <x v="6"/>
    <d v="1899-12-30T16:11:00"/>
    <x v="1202"/>
    <s v=""/>
    <s v=""/>
    <n v="0"/>
    <n v="0"/>
    <s v="ZPRC"/>
    <s v="2500107994"/>
    <s v="P000032420"/>
    <n v="8002813981"/>
    <x v="902"/>
    <x v="7"/>
    <x v="7"/>
    <n v="360"/>
    <s v="BOL"/>
    <s v="101633"/>
    <x v="15"/>
    <s v="803189"/>
    <s v="SACOS BODEGA LASSO"/>
    <x v="6"/>
    <s v="PANAMERICANA NORTE"/>
    <x v="6"/>
    <s v="O-Cotopaxi-Lasso"/>
    <n v="178"/>
    <x v="44"/>
    <x v="44"/>
    <s v="10007279"/>
    <s v="QUILUMBANGO LLIQUIN HECTOR FERNANDO"/>
    <s v="ZEMU"/>
    <x v="54"/>
    <s v="2"/>
    <s v="Sin Pallet"/>
    <n v="0"/>
    <n v="0"/>
    <x v="0"/>
    <n v="27090"/>
    <n v="18070"/>
    <n v="9020"/>
    <n v="248.4"/>
    <m/>
    <x v="42"/>
    <n v="22"/>
    <s v="22"/>
    <n v="18"/>
    <x v="0"/>
    <n v="0.69000000000000006"/>
    <n v="13.8"/>
    <s v="LIDENORTI S.A."/>
    <n v="1022120"/>
    <s v="RUIZ MORALES VANESSA SOLANGE"/>
    <x v="54"/>
  </r>
  <r>
    <n v="1002199551"/>
    <s v="UE01"/>
    <x v="6"/>
    <d v="1899-12-30T16:17:00"/>
    <x v="1203"/>
    <s v="9000804019"/>
    <s v="012-022-00315037"/>
    <n v="4290"/>
    <n v="4809.9799999999996"/>
    <s v="ZPVN"/>
    <s v="40564573"/>
    <s v="P000032426"/>
    <n v="8002814025"/>
    <x v="903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030"/>
    <n v="33060"/>
    <n v="17970"/>
    <n v="594"/>
    <m/>
    <x v="138"/>
    <n v="22"/>
    <s v="22"/>
    <n v="33"/>
    <x v="0"/>
    <n v="0.9"/>
    <n v="18"/>
    <s v="TRANSPORTE PROPIO"/>
    <n v="1017512"/>
    <s v="PACHECO SALAZAR WILSON FABIAN"/>
    <x v="205"/>
  </r>
  <r>
    <n v="1002199465"/>
    <s v="UE01"/>
    <x v="6"/>
    <d v="1899-12-30T16:21:00"/>
    <x v="1204"/>
    <s v="9000804020"/>
    <s v="012-022-00315038"/>
    <n v="3182.4"/>
    <n v="3568.13"/>
    <s v="ZPVN"/>
    <s v="40564679"/>
    <s v="0000391181"/>
    <n v="8002813926"/>
    <x v="904"/>
    <x v="3"/>
    <x v="3"/>
    <n v="480"/>
    <s v="BOL"/>
    <s v="10003243"/>
    <x v="227"/>
    <s v="807626"/>
    <s v="BODEGA PRINCIPAL"/>
    <x v="88"/>
    <s v="CALLE 15 Y CALLE R (MUEY)"/>
    <x v="76"/>
    <s v="O-Santaelena-Manglaralto"/>
    <n v="668"/>
    <x v="6"/>
    <x v="6"/>
    <s v="100019386"/>
    <s v="CALUGUILLIN ROBERTO"/>
    <s v="ZEMT"/>
    <x v="81"/>
    <s v="1"/>
    <s v="Con Pallet"/>
    <n v="0.05"/>
    <n v="24"/>
    <x v="0"/>
    <n v="39280"/>
    <n v="24010"/>
    <n v="15270"/>
    <n v="772.8"/>
    <m/>
    <x v="6"/>
    <n v="22"/>
    <s v="22"/>
    <n v="24"/>
    <x v="0"/>
    <n v="1.6099999999999999"/>
    <n v="32.199999999999996"/>
    <s v="TRANSPORTE PROPIO"/>
    <n v="1013241"/>
    <s v="COMPAÑÍA DE TRANSPORTE DE CARGA PES"/>
    <x v="81"/>
  </r>
  <r>
    <n v="1002199554"/>
    <s v="UE01"/>
    <x v="6"/>
    <d v="1899-12-30T16:24:00"/>
    <x v="1205"/>
    <s v="9000804024"/>
    <s v="012-022-00315040"/>
    <n v="1364"/>
    <n v="1529.33"/>
    <s v="ZPVN"/>
    <s v="40564529"/>
    <s v="0000390962"/>
    <n v="8002814030"/>
    <x v="905"/>
    <x v="7"/>
    <x v="7"/>
    <n v="20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7759.167000000001"/>
    <n v="10029.166999999999"/>
    <n v="7730"/>
    <n v="102"/>
    <m/>
    <x v="54"/>
    <n v="22"/>
    <s v="22"/>
    <n v="10"/>
    <x v="0"/>
    <n v="0.51"/>
    <n v="10.199999999999999"/>
    <s v="TRANSPORTE PROPIO"/>
    <n v="1013768"/>
    <s v="PROAÑO MESIAS JOSELITO"/>
    <x v="71"/>
  </r>
  <r>
    <n v="1002199554"/>
    <s v="UE01"/>
    <x v="6"/>
    <d v="1899-12-30T16:24:00"/>
    <x v="1206"/>
    <s v="9000804023"/>
    <s v="012-022-00315039"/>
    <n v="1901.2"/>
    <n v="2131.63"/>
    <s v="ZPVN"/>
    <s v="40564529"/>
    <s v="0000390961"/>
    <n v="8002814029"/>
    <x v="905"/>
    <x v="6"/>
    <x v="6"/>
    <n v="28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1770.832999999999"/>
    <n v="14040.833000000001"/>
    <n v="7730"/>
    <n v="142.80000000000001"/>
    <m/>
    <x v="54"/>
    <n v="22"/>
    <s v="22"/>
    <n v="14"/>
    <x v="0"/>
    <n v="0.51"/>
    <n v="10.200000000000001"/>
    <s v="TRANSPORTE PROPIO"/>
    <n v="1013768"/>
    <s v="PROAÑO MESIAS JOSELITO"/>
    <x v="71"/>
  </r>
  <r>
    <n v="1002199537"/>
    <s v="UE01"/>
    <x v="6"/>
    <d v="1899-12-30T16:25:00"/>
    <x v="1207"/>
    <s v="9000804026"/>
    <s v="012-022-00315042"/>
    <n v="556.79999999999995"/>
    <n v="624.29"/>
    <s v="ZPVN"/>
    <s v="40564569"/>
    <s v="0000391033"/>
    <n v="8002814008"/>
    <x v="906"/>
    <x v="7"/>
    <x v="7"/>
    <n v="80"/>
    <s v="BOL"/>
    <s v="101511"/>
    <x v="83"/>
    <s v="802082"/>
    <s v="BODEGA TORRES FAUSTO"/>
    <x v="1"/>
    <s v="PUELLARO. 24 DE MAYO S/N Y"/>
    <x v="62"/>
    <s v="O-Pichincha-Puellaro"/>
    <m/>
    <x v="96"/>
    <x v="96"/>
    <s v="10008096"/>
    <s v="SALAZAR ECHEVERRIA JUAN CARLOS"/>
    <s v="ZEMU"/>
    <x v="259"/>
    <s v="2"/>
    <s v="Sin Pallet"/>
    <n v="0"/>
    <n v="0"/>
    <x v="0"/>
    <n v="8450"/>
    <n v="4020"/>
    <n v="4430"/>
    <n v="32.799999999999997"/>
    <m/>
    <x v="94"/>
    <n v="22"/>
    <s v="22"/>
    <n v="4"/>
    <x v="0"/>
    <n v="0.41"/>
    <n v="8.1999999999999993"/>
    <s v="RUTAS COTACACHENSES S.A."/>
    <n v="1023153"/>
    <s v="BUITRON MONTENEGRO JONNY"/>
    <x v="259"/>
  </r>
  <r>
    <n v="1002199537"/>
    <s v="UE01"/>
    <x v="6"/>
    <d v="1899-12-30T16:25:00"/>
    <x v="1208"/>
    <s v="9000804025"/>
    <s v="012-022-00315041"/>
    <n v="1940.4"/>
    <n v="2175.59"/>
    <s v="ZPVN"/>
    <s v="40564569"/>
    <s v="0000391032"/>
    <n v="8002814007"/>
    <x v="906"/>
    <x v="6"/>
    <x v="6"/>
    <n v="280"/>
    <s v="BOL"/>
    <s v="101511"/>
    <x v="83"/>
    <s v="802082"/>
    <s v="BODEGA TORRES FAUSTO"/>
    <x v="1"/>
    <s v="PUELLARO. 24 DE MAYO S/N Y"/>
    <x v="62"/>
    <s v="O-Pichincha-Puellaro"/>
    <n v="84"/>
    <x v="96"/>
    <x v="96"/>
    <s v="10008096"/>
    <s v="SALAZAR ECHEVERRIA JUAN CARLOS"/>
    <s v="ZEMU"/>
    <x v="259"/>
    <s v="2"/>
    <s v="Sin Pallet"/>
    <n v="0"/>
    <n v="0"/>
    <x v="0"/>
    <n v="18500"/>
    <n v="14070"/>
    <n v="4430"/>
    <n v="114.8"/>
    <m/>
    <x v="94"/>
    <n v="22"/>
    <s v="22"/>
    <n v="14"/>
    <x v="0"/>
    <n v="0.41"/>
    <n v="8.1999999999999993"/>
    <s v="RUTAS COTACACHENSES S.A."/>
    <n v="1023153"/>
    <s v="BUITRON MONTENEGRO JONNY"/>
    <x v="259"/>
  </r>
  <r>
    <n v="1002199452"/>
    <s v="UE01"/>
    <x v="6"/>
    <d v="1899-12-30T16:28:00"/>
    <x v="1209"/>
    <s v="9000804028"/>
    <s v="012-022-00315044"/>
    <n v="2628"/>
    <n v="2946.53"/>
    <s v="ZPVN"/>
    <s v="40564700"/>
    <s v="0000391179"/>
    <n v="8002813913"/>
    <x v="907"/>
    <x v="3"/>
    <x v="3"/>
    <n v="400"/>
    <s v="BOL"/>
    <s v="102869"/>
    <x v="228"/>
    <s v="803635"/>
    <s v="ACERPCONST AV CHONE"/>
    <x v="2"/>
    <s v="VIA CHONE A 300MT DE ORANGINE"/>
    <x v="147"/>
    <s v="O-Santodomingo -Bomboli"/>
    <m/>
    <x v="79"/>
    <x v="79"/>
    <s v="100016219"/>
    <s v="ALQUINGA FABIAN"/>
    <s v="ZEMT"/>
    <x v="177"/>
    <s v="1"/>
    <s v="Con Pallet"/>
    <n v="0.05"/>
    <n v="20"/>
    <x v="0"/>
    <n v="27813.332999999999"/>
    <n v="20033.332999999999"/>
    <n v="7780"/>
    <n v="356"/>
    <m/>
    <x v="77"/>
    <n v="22"/>
    <s v="22"/>
    <n v="20"/>
    <x v="0"/>
    <n v="0.89"/>
    <n v="17.8"/>
    <s v="ALQUINGA &amp; ALQUINGA"/>
    <n v="1013844"/>
    <s v="ALQUINGA LUCERO WILTER FABIAN"/>
    <x v="177"/>
  </r>
  <r>
    <n v="1002199452"/>
    <s v="UE01"/>
    <x v="6"/>
    <d v="1899-12-30T16:28:00"/>
    <x v="1210"/>
    <s v="9000804027"/>
    <s v="012-022-00315043"/>
    <n v="547.20000000000005"/>
    <n v="613.52"/>
    <s v="ZPVN"/>
    <s v="40564700"/>
    <s v="0000391180"/>
    <n v="8002813912"/>
    <x v="907"/>
    <x v="4"/>
    <x v="4"/>
    <n v="80"/>
    <s v="BOL"/>
    <s v="102869"/>
    <x v="228"/>
    <s v="803635"/>
    <s v="ACERPCONST AV CHONE"/>
    <x v="2"/>
    <s v="VIA CHONE A 300MT DE ORANGINE"/>
    <x v="147"/>
    <s v="O-Santodomingo -Bomboli"/>
    <n v="248"/>
    <x v="79"/>
    <x v="79"/>
    <s v="100016219"/>
    <s v="ALQUINGA FABIAN"/>
    <s v="ZEMT"/>
    <x v="177"/>
    <s v="1"/>
    <s v="Con Pallet"/>
    <n v="0.05"/>
    <n v="4"/>
    <x v="0"/>
    <n v="11786.666999999999"/>
    <n v="4006.6669999999999"/>
    <n v="7780"/>
    <n v="71.2"/>
    <m/>
    <x v="77"/>
    <n v="22"/>
    <s v="22"/>
    <n v="4"/>
    <x v="0"/>
    <n v="0.89"/>
    <n v="17.8"/>
    <s v="ALQUINGA &amp; ALQUINGA"/>
    <n v="1013844"/>
    <s v="ALQUINGA LUCERO WILTER FABIAN"/>
    <x v="177"/>
  </r>
  <r>
    <n v="1002199576"/>
    <s v="UE01"/>
    <x v="6"/>
    <d v="1899-12-30T16:30:00"/>
    <x v="1211"/>
    <s v="9000804030"/>
    <s v="012-022-00315046"/>
    <n v="486.98"/>
    <n v="546.01"/>
    <s v="ZPVN"/>
    <s v="40564598"/>
    <s v="0000391072"/>
    <n v="8002814056"/>
    <x v="908"/>
    <x v="5"/>
    <x v="5"/>
    <n v="80"/>
    <s v="BOL"/>
    <s v="101613"/>
    <x v="89"/>
    <s v="804089"/>
    <s v="FERRETERIA ECUADOR"/>
    <x v="1"/>
    <s v="VIA POMASQUI Y LOS ARRAYANES"/>
    <x v="148"/>
    <s v="O-Pichincha-Pomasqui"/>
    <m/>
    <x v="16"/>
    <x v="16"/>
    <s v="100014951"/>
    <s v="PEREZ DANILO"/>
    <s v="ZEMU"/>
    <x v="107"/>
    <s v="2"/>
    <s v="Sin Pallet"/>
    <n v="0"/>
    <n v="0"/>
    <x v="0"/>
    <n v="8419.4439999999995"/>
    <n v="4004.444"/>
    <n v="4415"/>
    <n v="36.799999999999997"/>
    <m/>
    <x v="16"/>
    <n v="22"/>
    <s v="22"/>
    <n v="4"/>
    <x v="0"/>
    <n v="0.45999999999999996"/>
    <n v="9.1999999999999993"/>
    <s v="LA ARMENIA S.A."/>
    <n v="1020060"/>
    <s v="FUERTES RUEDA HUGO BALDOMERO"/>
    <x v="107"/>
  </r>
  <r>
    <n v="1002199576"/>
    <s v="UE01"/>
    <x v="6"/>
    <d v="1899-12-30T16:30:00"/>
    <x v="1212"/>
    <s v="9000804029"/>
    <s v="012-022-00315045"/>
    <n v="1858.89"/>
    <n v="2084.1999999999998"/>
    <s v="ZPVN"/>
    <s v="40564598"/>
    <s v="0000391073"/>
    <n v="8002814057"/>
    <x v="908"/>
    <x v="6"/>
    <x v="6"/>
    <n v="280"/>
    <s v="BOL"/>
    <s v="101613"/>
    <x v="89"/>
    <s v="804089"/>
    <s v="FERRETERIA ECUADOR"/>
    <x v="1"/>
    <s v="VIA POMASQUI Y LOS ARRAYANES"/>
    <x v="148"/>
    <s v="O-Pichincha-Pomasqui"/>
    <n v="95"/>
    <x v="16"/>
    <x v="16"/>
    <s v="100014951"/>
    <s v="PEREZ DANILO"/>
    <s v="ZEMU"/>
    <x v="107"/>
    <s v="2"/>
    <s v="Sin Pallet"/>
    <n v="0"/>
    <n v="0"/>
    <x v="0"/>
    <n v="18430.556"/>
    <n v="14015.556"/>
    <n v="4415"/>
    <n v="128.80000000000001"/>
    <m/>
    <x v="16"/>
    <n v="22"/>
    <s v="22"/>
    <n v="14"/>
    <x v="0"/>
    <n v="0.46"/>
    <n v="9.2000000000000011"/>
    <s v="LA ARMENIA S.A."/>
    <n v="1020060"/>
    <s v="FUERTES RUEDA HUGO BALDOMERO"/>
    <x v="107"/>
  </r>
  <r>
    <n v="1002199571"/>
    <s v="UE01"/>
    <x v="6"/>
    <d v="1899-12-30T16:34:00"/>
    <x v="1213"/>
    <s v="9000804032"/>
    <s v="012-022-00315047"/>
    <n v="2138.4"/>
    <n v="2397.59"/>
    <s v="ZPVN"/>
    <s v="40564563"/>
    <s v="0000391010"/>
    <n v="8002814051"/>
    <x v="909"/>
    <x v="3"/>
    <x v="3"/>
    <n v="360"/>
    <s v="BOL"/>
    <s v="101664"/>
    <x v="8"/>
    <s v="809960"/>
    <s v="PLUAS AGUIRRE FABIOLA LUCIA"/>
    <x v="89"/>
    <s v="VIA PRINCIPAL A JAUNECHE"/>
    <x v="149"/>
    <s v="O-Losrios-Mocache"/>
    <n v="472"/>
    <x v="33"/>
    <x v="33"/>
    <s v="10006961"/>
    <s v="CUSHCAGUA SALAZAR JOSE MANUEL"/>
    <s v="ZEMU"/>
    <x v="111"/>
    <s v="2"/>
    <s v="Sin Pallet"/>
    <n v="0"/>
    <n v="0"/>
    <x v="0"/>
    <n v="27120"/>
    <n v="18010"/>
    <n v="9110"/>
    <n v="424.8"/>
    <m/>
    <x v="31"/>
    <n v="22"/>
    <s v="22"/>
    <n v="18"/>
    <x v="0"/>
    <n v="1.18"/>
    <n v="23.6"/>
    <s v="CIAPRUTE S.A."/>
    <n v="1022019"/>
    <s v="ENRIQUEZ LARA ORLANDO DANILO"/>
    <x v="111"/>
  </r>
  <r>
    <n v="1002199592"/>
    <s v="UE01"/>
    <x v="6"/>
    <d v="1899-12-30T16:36:00"/>
    <x v="1214"/>
    <s v="9000803815"/>
    <s v="013-020-00047756"/>
    <n v="2307.6"/>
    <n v="2587.29"/>
    <s v="ZPDF"/>
    <s v="70176717"/>
    <s v="0000391120"/>
    <n v="8002814072"/>
    <x v="910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131"/>
    <x v="131"/>
    <s v="100020038"/>
    <s v="VIVAS ANDRES"/>
    <s v="ZEMU"/>
    <x v="188"/>
    <s v="2"/>
    <s v="Sin Pallet"/>
    <n v="0"/>
    <n v="0"/>
    <x v="0"/>
    <n v="27210"/>
    <n v="18000"/>
    <n v="9210"/>
    <n v="424.8"/>
    <m/>
    <x v="129"/>
    <n v="22"/>
    <s v="22"/>
    <n v="18"/>
    <x v="0"/>
    <n v="1.18"/>
    <n v="23.6"/>
    <s v="SETRAINCE"/>
    <n v="1013806"/>
    <s v="LOPEZ FREDY HERNAN"/>
    <x v="188"/>
  </r>
  <r>
    <n v="1002199557"/>
    <s v="UE01"/>
    <x v="6"/>
    <d v="1899-12-30T16:38:00"/>
    <x v="1215"/>
    <s v=""/>
    <s v=""/>
    <n v="0"/>
    <n v="0"/>
    <s v="ZPRC"/>
    <s v="2500108001"/>
    <s v="P000032452"/>
    <n v="8002814034"/>
    <x v="911"/>
    <x v="5"/>
    <x v="5"/>
    <n v="240"/>
    <s v="BOL"/>
    <s v="101574"/>
    <x v="104"/>
    <s v="806432"/>
    <s v="CENTRO DE ACOPIO"/>
    <x v="1"/>
    <s v="AV PV MALDONADO Y EL PORVENIR"/>
    <x v="77"/>
    <s v="O-Pichincha-Guamani"/>
    <m/>
    <x v="111"/>
    <x v="111"/>
    <s v="100015039"/>
    <s v="MENA WILSON"/>
    <s v="ZETT"/>
    <x v="203"/>
    <s v="2"/>
    <s v="Sin Pallet"/>
    <n v="0"/>
    <n v="0"/>
    <x v="0"/>
    <n v="20842.273000000001"/>
    <n v="12047.272999999999"/>
    <n v="8795"/>
    <n v="122.4"/>
    <m/>
    <x v="109"/>
    <n v="22"/>
    <s v="22"/>
    <n v="12"/>
    <x v="0"/>
    <n v="0.51"/>
    <n v="10.200000000000001"/>
    <s v="TRANSPORTE PROPIO"/>
    <n v="1018725"/>
    <s v="TRANSPORTE DE CARGA PESADA"/>
    <x v="203"/>
  </r>
  <r>
    <n v="1002199557"/>
    <s v="UE01"/>
    <x v="6"/>
    <d v="1899-12-30T16:38:00"/>
    <x v="1216"/>
    <s v=""/>
    <s v=""/>
    <n v="0"/>
    <n v="0"/>
    <s v="ZPRC"/>
    <s v="2500108000"/>
    <s v="P000032451"/>
    <n v="8002814033"/>
    <x v="911"/>
    <x v="6"/>
    <x v="6"/>
    <n v="4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9877.726999999999"/>
    <n v="21082.726999999999"/>
    <n v="8795"/>
    <n v="214.2"/>
    <m/>
    <x v="109"/>
    <n v="22"/>
    <s v="22"/>
    <n v="21"/>
    <x v="0"/>
    <n v="0.51"/>
    <n v="10.199999999999999"/>
    <s v="TRANSPORTE PROPIO"/>
    <n v="1018725"/>
    <s v="TRANSPORTE DE CARGA PESADA"/>
    <x v="203"/>
  </r>
  <r>
    <n v="1002199527"/>
    <s v="UE01"/>
    <x v="6"/>
    <d v="1899-12-30T16:43:00"/>
    <x v="1217"/>
    <s v=""/>
    <s v=""/>
    <n v="0"/>
    <n v="0"/>
    <s v="ZPRC"/>
    <s v="2500107996"/>
    <s v="P000032427"/>
    <n v="8002813996"/>
    <x v="912"/>
    <x v="2"/>
    <x v="2"/>
    <n v="26.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3610"/>
    <n v="26700"/>
    <n v="16910"/>
    <n v="678.45"/>
    <m/>
    <x v="28"/>
    <n v="22"/>
    <s v="22"/>
    <n v="26.7"/>
    <x v="0"/>
    <n v="25.410112359550563"/>
    <n v="25.410112359550563"/>
    <s v="TRANSALMEIDA"/>
    <n v="1013966"/>
    <s v="ALMEIDA CHICAIZA MIGUEL ANGEL"/>
    <x v="92"/>
  </r>
  <r>
    <n v="1002199609"/>
    <s v="UE01"/>
    <x v="6"/>
    <d v="1899-12-30T16:48:00"/>
    <x v="1218"/>
    <s v="9000804037"/>
    <s v="012-022-00315049"/>
    <n v="758.84"/>
    <n v="850.82"/>
    <s v="ZPVN"/>
    <s v="40564732"/>
    <s v="P000032475"/>
    <n v="8002814094"/>
    <x v="913"/>
    <x v="3"/>
    <x v="3"/>
    <n v="120"/>
    <s v="BOL"/>
    <s v="101627"/>
    <x v="49"/>
    <s v="807691"/>
    <s v="LOCAL PORTOVIEJO 2"/>
    <x v="40"/>
    <s v="AV METROPOLITANA Y 15 DE ABRIL"/>
    <x v="59"/>
    <s v="O-Manabi-Portoviejo"/>
    <m/>
    <x v="39"/>
    <x v="39"/>
    <s v="100014979"/>
    <s v="REALPE RICARDO"/>
    <s v="ZEMU"/>
    <x v="156"/>
    <s v="2"/>
    <s v="Sin Pallet"/>
    <n v="0"/>
    <n v="0"/>
    <x v="0"/>
    <n v="10448.333000000001"/>
    <n v="6013.3329999999996"/>
    <n v="4435"/>
    <n v="138"/>
    <m/>
    <x v="37"/>
    <n v="22"/>
    <s v="22"/>
    <n v="6"/>
    <x v="0"/>
    <n v="1.1499999999999999"/>
    <n v="23"/>
    <s v="TRANSPIONER S.A."/>
    <n v="1014100"/>
    <s v="SIGUENZA PARRA FROILAN ALEJANDRO"/>
    <x v="156"/>
  </r>
  <r>
    <n v="1002199609"/>
    <s v="UE01"/>
    <x v="6"/>
    <d v="1899-12-30T16:48:00"/>
    <x v="1219"/>
    <s v="9000804036"/>
    <s v="012-022-00315048"/>
    <n v="1579.15"/>
    <n v="1770.56"/>
    <s v="ZPVN"/>
    <s v="40564731"/>
    <s v="P000032474"/>
    <n v="8002814095"/>
    <x v="913"/>
    <x v="4"/>
    <x v="4"/>
    <n v="240"/>
    <s v="BOL"/>
    <s v="101627"/>
    <x v="49"/>
    <s v="807691"/>
    <s v="LOCAL PORTOVIEJO 2"/>
    <x v="40"/>
    <s v="AV METROPOLITANA Y 15 DE ABRIL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6461.667000000001"/>
    <n v="12026.666999999999"/>
    <n v="4435"/>
    <n v="276"/>
    <m/>
    <x v="37"/>
    <n v="22"/>
    <s v="22"/>
    <n v="12"/>
    <x v="0"/>
    <n v="1.1499999999999999"/>
    <n v="23"/>
    <s v="TRANSPIONER S.A."/>
    <n v="1014100"/>
    <s v="SIGUENZA PARRA FROILAN ALEJANDRO"/>
    <x v="156"/>
  </r>
  <r>
    <n v="1002199614"/>
    <s v="UE01"/>
    <x v="6"/>
    <d v="1899-12-30T16:50:00"/>
    <x v="1220"/>
    <s v="9000804038"/>
    <s v="012-022-00315050"/>
    <n v="2192.4"/>
    <n v="2458.14"/>
    <s v="ZPVN"/>
    <s v="40564425"/>
    <s v="0000390868"/>
    <n v="8002814100"/>
    <x v="914"/>
    <x v="3"/>
    <x v="3"/>
    <n v="360"/>
    <s v="BOL"/>
    <s v="101664"/>
    <x v="8"/>
    <s v="805412"/>
    <s v="YNGRI COBEÑA"/>
    <x v="2"/>
    <s v="VIA A QUEVEDO KM 7"/>
    <x v="60"/>
    <s v="O-Santodomingo -Abrahamcalazacón"/>
    <n v="242"/>
    <x v="14"/>
    <x v="14"/>
    <s v="100020316"/>
    <s v="TROYA DAVID"/>
    <s v="ZEMU"/>
    <x v="183"/>
    <s v="2"/>
    <s v="Sin Pallet"/>
    <n v="0"/>
    <n v="0"/>
    <x v="0"/>
    <n v="26920"/>
    <n v="18010"/>
    <n v="8910"/>
    <n v="313.2"/>
    <m/>
    <x v="14"/>
    <n v="22"/>
    <s v="22"/>
    <n v="18"/>
    <x v="0"/>
    <n v="0.87"/>
    <n v="17.399999999999999"/>
    <s v="OTAVALOTRUCKS S.A."/>
    <n v="1014339"/>
    <s v="NICOLALDE FLORES MILTON FABIAN"/>
    <x v="183"/>
  </r>
  <r>
    <n v="1002199532"/>
    <s v="UE01"/>
    <x v="6"/>
    <d v="1899-12-30T16:56:00"/>
    <x v="1221"/>
    <s v="9000804039"/>
    <s v="012-022-00315051"/>
    <n v="4435.2"/>
    <n v="4972.7700000000004"/>
    <s v="ZPVN"/>
    <s v="40564726"/>
    <s v="0000391233"/>
    <n v="8002814002"/>
    <x v="915"/>
    <x v="6"/>
    <x v="6"/>
    <n v="640"/>
    <s v="BOL"/>
    <s v="101712"/>
    <x v="229"/>
    <s v="801261"/>
    <s v="BODEGA MARIANAS,"/>
    <x v="1"/>
    <s v="BODEGA MARIANAS / VIA A QUITO"/>
    <x v="26"/>
    <s v="O-Pichincha-Carapungo"/>
    <n v="89"/>
    <x v="24"/>
    <x v="24"/>
    <s v="100014929"/>
    <s v="YEPEZ PATRICIO"/>
    <s v="ZETT"/>
    <x v="30"/>
    <s v="1"/>
    <s v="Con Pallet"/>
    <n v="0.05"/>
    <n v="32"/>
    <x v="0"/>
    <n v="50030"/>
    <n v="32090"/>
    <n v="17940"/>
    <n v="281.60000000000002"/>
    <m/>
    <x v="24"/>
    <n v="22"/>
    <s v="22"/>
    <n v="32"/>
    <x v="0"/>
    <n v="0.44000000000000006"/>
    <n v="8.8000000000000007"/>
    <s v="LIDENORTI S.A."/>
    <n v="1013602"/>
    <s v="VILLEGAS PASQUEL RUBEN EDUARDO"/>
    <x v="30"/>
  </r>
  <r>
    <n v="1002199656"/>
    <s v="UE01"/>
    <x v="6"/>
    <d v="1899-12-30T16:58:00"/>
    <x v="1222"/>
    <s v=""/>
    <s v=""/>
    <n v="0"/>
    <n v="0"/>
    <s v="ZPRC"/>
    <s v="2500108008"/>
    <s v="P000032469"/>
    <n v="8002814153"/>
    <x v="916"/>
    <x v="6"/>
    <x v="6"/>
    <n v="360"/>
    <s v="BOL"/>
    <s v="101633"/>
    <x v="15"/>
    <s v="810878"/>
    <s v="BODEGA ZUMBALICA"/>
    <x v="6"/>
    <s v="COLAISA"/>
    <x v="17"/>
    <s v="O-Cotopaxi-Latacunga"/>
    <n v="198"/>
    <x v="116"/>
    <x v="116"/>
    <s v="100014941"/>
    <s v="JACOME PAUL"/>
    <s v="ZEMU"/>
    <x v="161"/>
    <s v="2"/>
    <s v="Sin Pallet"/>
    <n v="0"/>
    <n v="0"/>
    <x v="0"/>
    <n v="27020"/>
    <n v="18030"/>
    <n v="8990"/>
    <n v="266.39999999999998"/>
    <m/>
    <x v="114"/>
    <n v="22"/>
    <s v="22"/>
    <n v="18"/>
    <x v="0"/>
    <n v="0.74"/>
    <n v="14.799999999999999"/>
    <s v="TRAPSA C.A."/>
    <n v="1014289"/>
    <s v="JACOME ECHEVERRIA PEDRO PAUL"/>
    <x v="161"/>
  </r>
  <r>
    <n v="1002199629"/>
    <s v="UE01"/>
    <x v="6"/>
    <d v="1899-12-30T17:00:00"/>
    <x v="1223"/>
    <s v="9000804042"/>
    <s v="012-022-00315054"/>
    <n v="800.4"/>
    <n v="897.42"/>
    <s v="ZPVN"/>
    <s v="40564675"/>
    <s v="0000391156"/>
    <n v="8002814121"/>
    <x v="917"/>
    <x v="7"/>
    <x v="7"/>
    <n v="12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10345.833000000001"/>
    <n v="6022.5"/>
    <n v="4323.3329999999996"/>
    <n v="88.8"/>
    <m/>
    <x v="25"/>
    <n v="22"/>
    <s v="22"/>
    <n v="6"/>
    <x v="0"/>
    <n v="0.74"/>
    <n v="14.799999999999999"/>
    <s v="TRANSPORTE PROPIO"/>
    <n v="10003566"/>
    <s v="MOREANO MOREANO RUBEN DARIO"/>
    <x v="31"/>
  </r>
  <r>
    <n v="1002199629"/>
    <s v="UE01"/>
    <x v="6"/>
    <d v="1899-12-30T17:00:00"/>
    <x v="1224"/>
    <s v="9000804040"/>
    <s v="012-022-00315052"/>
    <n v="246"/>
    <n v="275.82"/>
    <s v="ZPVN"/>
    <s v="40564675"/>
    <s v="0000391157"/>
    <n v="8002814120"/>
    <x v="917"/>
    <x v="5"/>
    <x v="5"/>
    <n v="4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6330.8329999999996"/>
    <n v="2007.5"/>
    <n v="4323.3329999999996"/>
    <n v="29.6"/>
    <m/>
    <x v="25"/>
    <n v="22"/>
    <s v="22"/>
    <n v="2"/>
    <x v="0"/>
    <n v="0.74"/>
    <n v="14.8"/>
    <s v="TRANSPORTE PROPIO"/>
    <n v="10003566"/>
    <s v="MOREANO MOREANO RUBEN DARIO"/>
    <x v="31"/>
  </r>
  <r>
    <n v="1002199629"/>
    <s v="UE01"/>
    <x v="6"/>
    <d v="1899-12-30T17:00:00"/>
    <x v="1225"/>
    <s v="9000804041"/>
    <s v="012-022-00315053"/>
    <n v="2121.6"/>
    <n v="2378.75"/>
    <s v="ZPVN"/>
    <s v="40564675"/>
    <s v="0000391158"/>
    <n v="8002814119"/>
    <x v="917"/>
    <x v="6"/>
    <x v="6"/>
    <n v="3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0383.332999999999"/>
    <n v="16060"/>
    <n v="4323.3329999999996"/>
    <n v="236.8"/>
    <m/>
    <x v="25"/>
    <n v="22"/>
    <s v="22"/>
    <n v="16"/>
    <x v="0"/>
    <n v="0.74"/>
    <n v="14.8"/>
    <s v="TRANSPORTE PROPIO"/>
    <n v="10003566"/>
    <s v="MOREANO MOREANO RUBEN DARIO"/>
    <x v="31"/>
  </r>
  <r>
    <n v="1002199625"/>
    <s v="UE01"/>
    <x v="6"/>
    <d v="1899-12-30T17:09:00"/>
    <x v="1226"/>
    <s v="9000804052"/>
    <s v="012-022-00315056"/>
    <n v="271.2"/>
    <n v="304.07"/>
    <s v="ZPVN"/>
    <s v="40564610"/>
    <s v="P000032438"/>
    <n v="8002814115"/>
    <x v="918"/>
    <x v="7"/>
    <x v="7"/>
    <n v="40"/>
    <s v="BOL"/>
    <s v="103671"/>
    <x v="0"/>
    <s v="805254"/>
    <s v="FERRETERIA ARMAS"/>
    <x v="49"/>
    <s v="CALLE ROCAFUERTE Y SUCRE"/>
    <x v="79"/>
    <s v="O-Carchi-Montufar(Sangabrie"/>
    <m/>
    <x v="21"/>
    <x v="21"/>
    <s v="10000371"/>
    <s v="PERUGACHI MORENO DARWIN SANTIAGO"/>
    <s v="ZEMU"/>
    <x v="26"/>
    <s v="2"/>
    <s v="Sin Pallet"/>
    <n v="0"/>
    <n v="0"/>
    <x v="0"/>
    <n v="6562.7780000000002"/>
    <n v="2007.778"/>
    <n v="4555"/>
    <n v="18.399999999999999"/>
    <m/>
    <x v="21"/>
    <n v="22"/>
    <s v="22"/>
    <n v="2"/>
    <x v="0"/>
    <n v="0.45999999999999996"/>
    <n v="9.1999999999999993"/>
    <s v="TRIMPESAS S.A."/>
    <n v="1013819"/>
    <s v="ESPARZA ENDARA GUIDO MAURICIO"/>
    <x v="26"/>
  </r>
  <r>
    <n v="1002199625"/>
    <s v="UE01"/>
    <x v="6"/>
    <d v="1899-12-30T17:09:00"/>
    <x v="1227"/>
    <s v="9000804051"/>
    <s v="012-022-00315055"/>
    <n v="2140.8000000000002"/>
    <n v="2400.2800000000002"/>
    <s v="ZPVN"/>
    <s v="40564611"/>
    <s v="P000032439"/>
    <n v="8002814114"/>
    <x v="918"/>
    <x v="6"/>
    <x v="6"/>
    <n v="320"/>
    <s v="BOL"/>
    <s v="103671"/>
    <x v="0"/>
    <s v="805254"/>
    <s v="FERRETERIA ARMAS"/>
    <x v="49"/>
    <s v="CALLE ROCAFUERTE Y SUCRE"/>
    <x v="79"/>
    <s v="O-Carchi-Montufar(Sangabrie"/>
    <n v="120"/>
    <x v="21"/>
    <x v="21"/>
    <s v="10000371"/>
    <s v="PERUGACHI MORENO DARWIN SANTIAGO"/>
    <s v="ZEMU"/>
    <x v="26"/>
    <s v="2"/>
    <s v="Sin Pallet"/>
    <n v="0"/>
    <n v="0"/>
    <x v="0"/>
    <n v="20617.222000000002"/>
    <n v="16062.222"/>
    <n v="4555"/>
    <n v="147.19999999999999"/>
    <m/>
    <x v="21"/>
    <n v="22"/>
    <s v="22"/>
    <n v="16"/>
    <x v="0"/>
    <n v="0.45999999999999996"/>
    <n v="9.1999999999999993"/>
    <s v="TRIMPESAS S.A."/>
    <n v="1013819"/>
    <s v="ESPARZA ENDARA GUIDO MAURICIO"/>
    <x v="26"/>
  </r>
  <r>
    <n v="1002199641"/>
    <s v="UE01"/>
    <x v="6"/>
    <d v="1899-12-30T17:12:00"/>
    <x v="1228"/>
    <s v="9000804054"/>
    <s v="012-022-00315057"/>
    <n v="3201.6"/>
    <n v="3589.65"/>
    <s v="ZPVN"/>
    <s v="40564744"/>
    <s v="P000032483"/>
    <n v="8002814134"/>
    <x v="919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72"/>
    <x v="72"/>
    <s v="100016005"/>
    <s v="POZO EDGAR"/>
    <s v="ZEMT"/>
    <x v="179"/>
    <s v="1"/>
    <s v="Con Pallet"/>
    <n v="0.05"/>
    <n v="24"/>
    <x v="0"/>
    <n v="40500"/>
    <n v="24010"/>
    <n v="16490"/>
    <n v="494.4"/>
    <m/>
    <x v="70"/>
    <n v="22"/>
    <s v="22"/>
    <n v="24"/>
    <x v="0"/>
    <n v="1.03"/>
    <n v="20.599999999999998"/>
    <s v="LIDENORTI S.A."/>
    <n v="1013538"/>
    <s v="ROSERO TAFUR JOSE STALIN"/>
    <x v="179"/>
  </r>
  <r>
    <n v="1002199618"/>
    <s v="UE01"/>
    <x v="6"/>
    <d v="1899-12-30T17:16:00"/>
    <x v="1229"/>
    <s v="9000804057"/>
    <s v="012-022-00315058"/>
    <n v="3749.18"/>
    <n v="4203.6000000000004"/>
    <s v="ZPVN"/>
    <s v="40564729"/>
    <s v="0000391238"/>
    <n v="8002814106"/>
    <x v="920"/>
    <x v="8"/>
    <x v="8"/>
    <n v="31.66"/>
    <s v="T"/>
    <s v="101628"/>
    <x v="13"/>
    <s v="804816"/>
    <s v="GRANEL HORMIGONERA JCV CAYAMBE"/>
    <x v="19"/>
    <s v="PANAMERICANA VIA CAYAMBE TABACUN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1040"/>
    <n v="31660"/>
    <n v="19380"/>
    <n v="111.44"/>
    <m/>
    <x v="73"/>
    <n v="22"/>
    <s v="22"/>
    <n v="31.66"/>
    <x v="0"/>
    <n v="3.5198989260897031"/>
    <n v="3.5198989260897031"/>
    <s v="J.V. TRANSPREMIUN CIA.LTDA"/>
    <n v="1013906"/>
    <s v="VALLEJOS VILLEGAS SAUL EDUARDO"/>
    <x v="108"/>
  </r>
  <r>
    <n v="1002199684"/>
    <s v="UE01"/>
    <x v="6"/>
    <d v="1899-12-30T17:17:00"/>
    <x v="1230"/>
    <s v=""/>
    <s v=""/>
    <n v="0"/>
    <n v="0"/>
    <s v="ZPRC"/>
    <s v="2500108002"/>
    <s v="P000032457"/>
    <n v="8002814183"/>
    <x v="921"/>
    <x v="3"/>
    <x v="3"/>
    <n v="360"/>
    <s v="BOL"/>
    <s v="101663"/>
    <x v="46"/>
    <s v="803741"/>
    <s v="COMERCIAL CEVALLOS"/>
    <x v="23"/>
    <s v="ENTRADA BARRIO CUBA"/>
    <x v="33"/>
    <s v="O-Manabi-Manta"/>
    <n v="486"/>
    <x v="162"/>
    <x v="162"/>
    <s v="100021282"/>
    <s v="PERUGACHI FAUSTO"/>
    <s v="ZEMU"/>
    <x v="245"/>
    <s v="2"/>
    <s v="Sin Pallet"/>
    <n v="0"/>
    <n v="0"/>
    <x v="0"/>
    <n v="27250"/>
    <n v="18050"/>
    <n v="9200"/>
    <n v="406.8"/>
    <m/>
    <x v="158"/>
    <n v="22"/>
    <s v="22"/>
    <n v="18"/>
    <x v="0"/>
    <n v="1.1300000000000001"/>
    <n v="22.6"/>
    <s v="TRANSSJQ S.A."/>
    <n v="1021764"/>
    <s v="GARCES MARTINEZ MILTON EDUARDO"/>
    <x v="245"/>
  </r>
  <r>
    <n v="1002199627"/>
    <s v="UE01"/>
    <x v="6"/>
    <d v="1899-12-30T17:20:00"/>
    <x v="1231"/>
    <s v=""/>
    <s v=""/>
    <n v="0"/>
    <n v="0"/>
    <s v="ZPRC"/>
    <s v="2500108006"/>
    <s v="P000032463"/>
    <n v="8002814117"/>
    <x v="922"/>
    <x v="2"/>
    <x v="2"/>
    <n v="31.96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550"/>
    <n v="31960"/>
    <n v="18590"/>
    <n v="0"/>
    <m/>
    <x v="3"/>
    <n v="22"/>
    <s v="22"/>
    <n v="31.96"/>
    <x v="0"/>
    <n v="0"/>
    <n v="0"/>
    <s v="UNICON S.A."/>
    <n v="1014412"/>
    <s v="UNION DE CONCRETERAS UNICON UCUE"/>
    <x v="97"/>
  </r>
  <r>
    <n v="1002199645"/>
    <s v="UE01"/>
    <x v="6"/>
    <d v="1899-12-30T17:24:00"/>
    <x v="1232"/>
    <s v="9000804064"/>
    <s v="012-022-00315060"/>
    <n v="2568"/>
    <n v="2879.26"/>
    <s v="ZPVN"/>
    <s v="40564672"/>
    <s v="0000391153"/>
    <n v="8002814139"/>
    <x v="923"/>
    <x v="5"/>
    <x v="5"/>
    <n v="400"/>
    <s v="BOL"/>
    <s v="101794"/>
    <x v="230"/>
    <s v="800878"/>
    <s v="BODEG CADECOADITIVO"/>
    <x v="1"/>
    <s v="BODEGA CADECOADITIVOS / VIA QUITO"/>
    <x v="150"/>
    <s v="O-Pichincha-Laargelia"/>
    <m/>
    <x v="41"/>
    <x v="41"/>
    <s v="100018027"/>
    <s v="CABRERA ALFREDO"/>
    <s v="ZEMT"/>
    <x v="50"/>
    <s v="1"/>
    <s v="Con Pallet"/>
    <n v="0.05"/>
    <n v="20"/>
    <x v="0"/>
    <n v="27558.332999999999"/>
    <n v="20058.332999999999"/>
    <n v="7500"/>
    <n v="204"/>
    <m/>
    <x v="39"/>
    <n v="22"/>
    <s v="22"/>
    <n v="20"/>
    <x v="0"/>
    <n v="0.51"/>
    <n v="10.199999999999999"/>
    <s v="LIDENORTI S.A."/>
    <n v="1020579"/>
    <s v="CABRERA RECALDE ALFREDO RAYMUNDO"/>
    <x v="50"/>
  </r>
  <r>
    <n v="1002199645"/>
    <s v="UE01"/>
    <x v="6"/>
    <d v="1899-12-30T17:24:00"/>
    <x v="1233"/>
    <s v="9000804063"/>
    <s v="012-022-00315059"/>
    <n v="554.4"/>
    <n v="621.6"/>
    <s v="ZPVN"/>
    <s v="40564672"/>
    <s v="0000391154"/>
    <n v="8002814140"/>
    <x v="923"/>
    <x v="6"/>
    <x v="6"/>
    <n v="80"/>
    <s v="BOL"/>
    <s v="101794"/>
    <x v="230"/>
    <s v="800878"/>
    <s v="BODEG CADECOADITIVO"/>
    <x v="1"/>
    <s v="BODEGA CADECOADITIVOS / VIA QUITO"/>
    <x v="150"/>
    <s v="O-Pichincha-Laargelia"/>
    <n v="121"/>
    <x v="41"/>
    <x v="41"/>
    <s v="100018027"/>
    <s v="CABRERA ALFREDO"/>
    <s v="ZEMT"/>
    <x v="50"/>
    <s v="1"/>
    <s v="Con Pallet"/>
    <n v="0.05"/>
    <n v="4"/>
    <x v="0"/>
    <n v="11511.666999999999"/>
    <n v="4011.6669999999999"/>
    <n v="7500"/>
    <n v="40.799999999999997"/>
    <m/>
    <x v="39"/>
    <n v="22"/>
    <s v="22"/>
    <n v="4"/>
    <x v="0"/>
    <n v="0.51"/>
    <n v="10.199999999999999"/>
    <s v="LIDENORTI S.A."/>
    <n v="1020579"/>
    <s v="CABRERA RECALDE ALFREDO RAYMUNDO"/>
    <x v="50"/>
  </r>
  <r>
    <n v="1002199694"/>
    <s v="UE01"/>
    <x v="6"/>
    <d v="1899-12-30T17:28:00"/>
    <x v="1234"/>
    <s v="9000804069"/>
    <s v="012-022-00315062"/>
    <n v="1193.82"/>
    <n v="1338.52"/>
    <s v="ZPVN"/>
    <s v="40564748"/>
    <s v="P000032485"/>
    <n v="8002814199"/>
    <x v="924"/>
    <x v="5"/>
    <x v="5"/>
    <n v="2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8621.212"/>
    <n v="10021.212"/>
    <n v="8600"/>
    <n v="188"/>
    <m/>
    <x v="56"/>
    <n v="22"/>
    <s v="22"/>
    <n v="10"/>
    <x v="0"/>
    <n v="0.94"/>
    <n v="18.8"/>
    <s v="TRANSPORTE PROPIO"/>
    <n v="1017790"/>
    <s v="PANIMBOZA CHAMBA NANCY PAULINA"/>
    <x v="73"/>
  </r>
  <r>
    <n v="1002199694"/>
    <s v="UE01"/>
    <x v="6"/>
    <d v="1899-12-30T17:28:00"/>
    <x v="1235"/>
    <s v="9000804068"/>
    <s v="012-022-00315061"/>
    <n v="2976.87"/>
    <n v="3337.68"/>
    <s v="ZPVN"/>
    <s v="40564747"/>
    <s v="P000032484"/>
    <n v="8002814198"/>
    <x v="924"/>
    <x v="6"/>
    <x v="6"/>
    <n v="4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1648.788"/>
    <n v="23048.788"/>
    <n v="8600"/>
    <n v="432.4"/>
    <m/>
    <x v="56"/>
    <n v="22"/>
    <s v="22"/>
    <n v="23"/>
    <x v="0"/>
    <n v="0.94"/>
    <n v="18.8"/>
    <s v="TRANSPORTE PROPIO"/>
    <n v="1017790"/>
    <s v="PANIMBOZA CHAMBA NANCY PAULINA"/>
    <x v="73"/>
  </r>
  <r>
    <n v="1002199662"/>
    <s v="UE01"/>
    <x v="6"/>
    <d v="1899-12-30T17:33:00"/>
    <x v="1236"/>
    <s v="9000804072"/>
    <s v="012-022-00315064"/>
    <n v="1492.8"/>
    <n v="1673.74"/>
    <s v="ZPVN"/>
    <s v="40564754"/>
    <s v="P000032487"/>
    <n v="8002814163"/>
    <x v="925"/>
    <x v="3"/>
    <x v="3"/>
    <n v="240"/>
    <s v="BOL"/>
    <s v="101757"/>
    <x v="29"/>
    <s v="803978"/>
    <s v="SUCURSAL VENTANAS"/>
    <x v="60"/>
    <s v="VIA PRINCIPAL QUEVEDO - BABAHOYO"/>
    <x v="106"/>
    <s v="O-Losrios-Ventanas"/>
    <m/>
    <x v="152"/>
    <x v="152"/>
    <s v="10006521"/>
    <s v="ANANGONO GARCIA NELSON PABLO"/>
    <s v="ZEMT"/>
    <x v="226"/>
    <s v="1"/>
    <s v="Con Pallet"/>
    <n v="0.05"/>
    <n v="12"/>
    <x v="0"/>
    <n v="19015"/>
    <n v="12015"/>
    <n v="7000"/>
    <n v="283.2"/>
    <m/>
    <x v="149"/>
    <n v="22"/>
    <s v="22"/>
    <n v="12"/>
    <x v="0"/>
    <n v="1.18"/>
    <n v="23.599999999999998"/>
    <s v="TRANSSJQ S.A."/>
    <n v="10004775"/>
    <s v="ROSERO REYES KAREN AMPARO"/>
    <x v="226"/>
  </r>
  <r>
    <n v="1002199662"/>
    <s v="UE01"/>
    <x v="6"/>
    <d v="1899-12-30T17:33:00"/>
    <x v="1237"/>
    <s v="9000804071"/>
    <s v="012-022-00315063"/>
    <n v="1550.4"/>
    <n v="1738.32"/>
    <s v="ZPVN"/>
    <s v="40564753"/>
    <s v="P000032486"/>
    <n v="8002814162"/>
    <x v="925"/>
    <x v="4"/>
    <x v="4"/>
    <n v="240"/>
    <s v="BOL"/>
    <s v="101757"/>
    <x v="29"/>
    <s v="803978"/>
    <s v="SUCURSAL VENTANAS"/>
    <x v="60"/>
    <s v="VIA PRINCIPAL QUEVEDO - BABAHOYO"/>
    <x v="106"/>
    <s v="O-Losrios-Ventanas"/>
    <n v="424"/>
    <x v="152"/>
    <x v="152"/>
    <s v="10006521"/>
    <s v="ANANGONO GARCIA NELSON PABLO"/>
    <s v="ZEMT"/>
    <x v="226"/>
    <s v="1"/>
    <s v="Con Pallet"/>
    <n v="0.05"/>
    <n v="12"/>
    <x v="0"/>
    <n v="19015"/>
    <n v="12015"/>
    <n v="7000"/>
    <n v="283.2"/>
    <m/>
    <x v="149"/>
    <n v="22"/>
    <s v="22"/>
    <n v="12"/>
    <x v="0"/>
    <n v="1.18"/>
    <n v="23.599999999999998"/>
    <s v="TRANSSJQ S.A."/>
    <n v="10004775"/>
    <s v="ROSERO REYES KAREN AMPARO"/>
    <x v="226"/>
  </r>
  <r>
    <n v="1002199649"/>
    <s v="UE01"/>
    <x v="6"/>
    <d v="1899-12-30T17:38:00"/>
    <x v="1238"/>
    <s v="9000804075"/>
    <s v="012-022-00315066"/>
    <n v="549.24"/>
    <n v="615.80999999999995"/>
    <s v="ZPVN"/>
    <s v="40564639"/>
    <s v="0000391125"/>
    <n v="8002814145"/>
    <x v="926"/>
    <x v="7"/>
    <x v="7"/>
    <n v="80"/>
    <s v="BOL"/>
    <s v="102140"/>
    <x v="2"/>
    <s v="802832"/>
    <s v="BODEGA PRINCIPAL-CAYAMBE"/>
    <x v="19"/>
    <s v="AV NATALIA JARRIN Y CHILE"/>
    <x v="50"/>
    <s v="O-Pichincha-Cayambe"/>
    <m/>
    <x v="47"/>
    <x v="47"/>
    <s v="100014947"/>
    <s v="FLORES DIEGO"/>
    <s v="ZEMT"/>
    <x v="59"/>
    <s v="1"/>
    <s v="Con Pallet"/>
    <n v="0.05"/>
    <n v="4"/>
    <x v="0"/>
    <n v="11355"/>
    <n v="4015"/>
    <n v="7340"/>
    <n v="16.8"/>
    <m/>
    <x v="45"/>
    <n v="22"/>
    <s v="22"/>
    <n v="4"/>
    <x v="0"/>
    <n v="0.21000000000000002"/>
    <n v="4.2"/>
    <s v="TRIMPESAS S.A."/>
    <n v="1013747"/>
    <s v="ANDINO CHICO ERLINDA MARIA"/>
    <x v="59"/>
  </r>
  <r>
    <n v="1002199649"/>
    <s v="UE01"/>
    <x v="6"/>
    <d v="1899-12-30T17:38:00"/>
    <x v="1239"/>
    <s v="9000804074"/>
    <s v="012-022-00315065"/>
    <n v="2718.6"/>
    <n v="3048.11"/>
    <s v="ZPVN"/>
    <s v="40564639"/>
    <s v="0000391124"/>
    <n v="8002814144"/>
    <x v="926"/>
    <x v="6"/>
    <x v="6"/>
    <n v="400"/>
    <s v="BOL"/>
    <s v="102140"/>
    <x v="2"/>
    <s v="802832"/>
    <s v="BODEGA PRINCIPAL-CAYAMBE"/>
    <x v="19"/>
    <s v="AV NATALIA JARRIN Y CHILE"/>
    <x v="50"/>
    <s v="O-Pichincha-Cayambe"/>
    <n v="40"/>
    <x v="47"/>
    <x v="47"/>
    <s v="100014947"/>
    <s v="FLORES DIEGO"/>
    <s v="ZEMT"/>
    <x v="59"/>
    <s v="1"/>
    <s v="Con Pallet"/>
    <n v="0.05"/>
    <n v="20"/>
    <x v="0"/>
    <n v="27415"/>
    <n v="20075"/>
    <n v="7340"/>
    <n v="84"/>
    <m/>
    <x v="45"/>
    <n v="22"/>
    <s v="22"/>
    <n v="20"/>
    <x v="0"/>
    <n v="0.21"/>
    <n v="4.2"/>
    <s v="TRIMPESAS S.A."/>
    <n v="1013747"/>
    <s v="ANDINO CHICO ERLINDA MARIA"/>
    <x v="59"/>
  </r>
  <r>
    <n v="1002199681"/>
    <s v="UE01"/>
    <x v="6"/>
    <d v="1899-12-30T17:42:00"/>
    <x v="1240"/>
    <s v="9000804077"/>
    <s v="012-022-00315068"/>
    <n v="557.6"/>
    <n v="625.17999999999995"/>
    <s v="ZPVN"/>
    <s v="40564664"/>
    <s v="P000032454"/>
    <n v="8002814179"/>
    <x v="927"/>
    <x v="7"/>
    <x v="7"/>
    <n v="80"/>
    <s v="BOL"/>
    <s v="102835"/>
    <x v="102"/>
    <s v="803599"/>
    <s v="FERRICENTRO REDONDEL"/>
    <x v="8"/>
    <s v="CALLE ROCA Y COLLAHUAZO"/>
    <x v="8"/>
    <s v="O-Imbabura-Otavalo"/>
    <m/>
    <x v="40"/>
    <x v="40"/>
    <s v="100014832"/>
    <s v="PIEDRA JESUS"/>
    <s v="ZEMU"/>
    <x v="49"/>
    <s v="2"/>
    <s v="Sin Pallet"/>
    <n v="0"/>
    <n v="0"/>
    <x v="0"/>
    <n v="8516.1110000000008"/>
    <n v="4011.1109999999999"/>
    <n v="4505"/>
    <n v="7.2"/>
    <m/>
    <x v="38"/>
    <n v="22"/>
    <s v="22"/>
    <n v="4"/>
    <x v="0"/>
    <n v="0.09"/>
    <n v="1.8"/>
    <s v="LIDENORTI S.A."/>
    <n v="1013181"/>
    <s v="REASCOS GUZMAN HARVEY ESTANISLAO"/>
    <x v="49"/>
  </r>
  <r>
    <n v="1002199681"/>
    <s v="UE01"/>
    <x v="6"/>
    <d v="1899-12-30T17:42:00"/>
    <x v="1241"/>
    <s v="9000804076"/>
    <s v="012-022-00315067"/>
    <n v="1932"/>
    <n v="2166.17"/>
    <s v="ZPVN"/>
    <s v="40564663"/>
    <s v="P000032453"/>
    <n v="8002814180"/>
    <x v="927"/>
    <x v="6"/>
    <x v="6"/>
    <n v="280"/>
    <s v="BOL"/>
    <s v="102835"/>
    <x v="102"/>
    <s v="803599"/>
    <s v="FERRICENTRO REDONDEL"/>
    <x v="8"/>
    <s v="CALLE ROCA Y COLLAHUAZO"/>
    <x v="8"/>
    <s v="O-Imbabura-Otavalo"/>
    <n v="8"/>
    <x v="40"/>
    <x v="40"/>
    <s v="100014832"/>
    <s v="PIEDRA JESUS"/>
    <s v="ZEMU"/>
    <x v="49"/>
    <s v="2"/>
    <s v="Sin Pallet"/>
    <n v="0"/>
    <n v="0"/>
    <x v="0"/>
    <n v="18543.888999999999"/>
    <n v="14038.888999999999"/>
    <n v="4505"/>
    <n v="25.2"/>
    <m/>
    <x v="38"/>
    <n v="22"/>
    <s v="22"/>
    <n v="14"/>
    <x v="0"/>
    <n v="0.09"/>
    <n v="1.8"/>
    <s v="LIDENORTI S.A."/>
    <n v="1013181"/>
    <s v="REASCOS GUZMAN HARVEY ESTANISLAO"/>
    <x v="49"/>
  </r>
  <r>
    <n v="1002199676"/>
    <s v="UE01"/>
    <x v="6"/>
    <d v="1899-12-30T17:44:00"/>
    <x v="1242"/>
    <s v="9000804079"/>
    <s v="012-022-00315070"/>
    <n v="747.02"/>
    <n v="837.56"/>
    <s v="ZPVN"/>
    <s v="40564596"/>
    <s v="0000391064"/>
    <n v="8002814176"/>
    <x v="928"/>
    <x v="5"/>
    <x v="5"/>
    <n v="120"/>
    <s v="BOL"/>
    <s v="103278"/>
    <x v="200"/>
    <s v="809604"/>
    <s v="TORRES SAN ISIDRO"/>
    <x v="1"/>
    <s v="DE LOS OLVIVOS Y ALTA CALIFORNIA"/>
    <x v="78"/>
    <s v="O-Pichincha-Sanisidrodelinca"/>
    <m/>
    <x v="121"/>
    <x v="121"/>
    <s v="100014999"/>
    <s v="TUTILLO SEGUNDO"/>
    <s v="ZEMU"/>
    <x v="182"/>
    <s v="2"/>
    <s v="Sin Pallet"/>
    <n v="0"/>
    <n v="0"/>
    <x v="0"/>
    <n v="10568.333000000001"/>
    <n v="6023.3329999999996"/>
    <n v="4545"/>
    <n v="54"/>
    <m/>
    <x v="119"/>
    <n v="22"/>
    <s v="22"/>
    <n v="6"/>
    <x v="0"/>
    <n v="0.45"/>
    <n v="9"/>
    <s v="LIDENORTI S.A."/>
    <n v="1013565"/>
    <s v="ESPARZA ESPINOZA JIMMY ERNESTO"/>
    <x v="182"/>
  </r>
  <r>
    <n v="1002199676"/>
    <s v="UE01"/>
    <x v="6"/>
    <d v="1899-12-30T17:44:00"/>
    <x v="1243"/>
    <s v="9000804078"/>
    <s v="012-022-00315069"/>
    <n v="1663.2"/>
    <n v="1864.79"/>
    <s v="ZPVN"/>
    <s v="40564594"/>
    <s v="0000391065"/>
    <n v="8002814175"/>
    <x v="928"/>
    <x v="6"/>
    <x v="6"/>
    <n v="240"/>
    <s v="BOL"/>
    <s v="101523"/>
    <x v="161"/>
    <s v="800845"/>
    <s v="FERRET SAN ISIDRO."/>
    <x v="1"/>
    <s v="FERRETERIA SAN ISIDRO  / DE LAS FUC"/>
    <x v="78"/>
    <s v="O-Pichincha-Sanisidrodelinca"/>
    <n v="96.5"/>
    <x v="121"/>
    <x v="121"/>
    <s v="100014999"/>
    <s v="TUTILLO SEGUNDO"/>
    <s v="ZEMU"/>
    <x v="182"/>
    <s v="2"/>
    <s v="Sin Pallet"/>
    <n v="0"/>
    <n v="0"/>
    <x v="0"/>
    <n v="16591.667000000001"/>
    <n v="12046.666999999999"/>
    <n v="4545"/>
    <n v="108"/>
    <m/>
    <x v="119"/>
    <n v="22"/>
    <s v="22"/>
    <n v="12"/>
    <x v="0"/>
    <n v="0.45"/>
    <n v="9"/>
    <s v="LIDENORTI S.A."/>
    <n v="1013565"/>
    <s v="ESPARZA ESPINOZA JIMMY ERNESTO"/>
    <x v="182"/>
  </r>
  <r>
    <n v="1002199709"/>
    <s v="UE01"/>
    <x v="6"/>
    <d v="1899-12-30T17:48:00"/>
    <x v="1244"/>
    <s v="9000803809"/>
    <s v="013-020-00047753"/>
    <n v="4134.3999999999996"/>
    <n v="4635.5200000000004"/>
    <s v="ZPDF"/>
    <s v="70176714"/>
    <s v="0000391117"/>
    <n v="8002814211"/>
    <x v="929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35"/>
    <x v="35"/>
    <s v="100014897"/>
    <s v="CHAUCA RAMIRO"/>
    <s v="ZETT"/>
    <x v="232"/>
    <s v="1"/>
    <s v="Con Pallet"/>
    <n v="0.05"/>
    <n v="32"/>
    <x v="0"/>
    <n v="49630"/>
    <n v="32070"/>
    <n v="17560"/>
    <n v="262.39999999999998"/>
    <m/>
    <x v="33"/>
    <n v="22"/>
    <s v="22"/>
    <n v="32"/>
    <x v="0"/>
    <n v="0.41"/>
    <n v="8.1999999999999993"/>
    <s v="SELVALEGRE S.A."/>
    <n v="1013510"/>
    <s v="ESPARZA ENDARA ALVARO DAMIAN"/>
    <x v="232"/>
  </r>
  <r>
    <n v="1002199663"/>
    <s v="UE01"/>
    <x v="6"/>
    <d v="1899-12-30T17:51:00"/>
    <x v="1245"/>
    <s v="9000804081"/>
    <s v="012-022-00315071"/>
    <n v="3225.6"/>
    <n v="3616.56"/>
    <s v="ZPVN"/>
    <s v="40564749"/>
    <s v="0000391277"/>
    <n v="8002814164"/>
    <x v="930"/>
    <x v="7"/>
    <x v="7"/>
    <n v="480"/>
    <s v="BOL"/>
    <s v="101664"/>
    <x v="8"/>
    <s v="802233"/>
    <s v="BLOQUERA FRANKLIN PABON"/>
    <x v="9"/>
    <s v="CARRERA EL ALPARGATE Y CHINCHIPE"/>
    <x v="11"/>
    <s v="O-Imbabura-Ibarra"/>
    <n v="30"/>
    <x v="125"/>
    <x v="125"/>
    <s v="100015198"/>
    <s v="IBUJES JESUS"/>
    <s v="ZEMT"/>
    <x v="178"/>
    <s v="1"/>
    <s v="Con Pallet"/>
    <n v="0.05"/>
    <n v="24"/>
    <x v="0"/>
    <n v="39540"/>
    <n v="24110"/>
    <n v="15430"/>
    <n v="91.2"/>
    <m/>
    <x v="123"/>
    <n v="22"/>
    <s v="22"/>
    <n v="24"/>
    <x v="0"/>
    <n v="0.19"/>
    <n v="3.8000000000000003"/>
    <s v="TRAPSA C.A."/>
    <n v="1013257"/>
    <s v="TERAN SARZOSA FRANCISCO BOLIVAR"/>
    <x v="178"/>
  </r>
  <r>
    <n v="1002199602"/>
    <s v="UE01"/>
    <x v="6"/>
    <d v="1899-12-30T17:56:00"/>
    <x v="1246"/>
    <s v="9000804083"/>
    <s v="012-022-00315072"/>
    <n v="3920.4"/>
    <n v="4395.58"/>
    <s v="ZPVN"/>
    <s v="40563320"/>
    <s v="0000391219"/>
    <n v="8002814087"/>
    <x v="931"/>
    <x v="2"/>
    <x v="2"/>
    <n v="32.67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51430"/>
    <n v="32670"/>
    <n v="18760"/>
    <n v="367.21"/>
    <m/>
    <x v="1"/>
    <n v="22"/>
    <s v="22"/>
    <n v="32.67"/>
    <x v="0"/>
    <n v="11.239975512702784"/>
    <n v="11.239975512702784"/>
    <s v="TRANSCONCEM CIA. LTDA."/>
    <n v="1013227"/>
    <s v="COMPAÑIA DE TRANSPORTE PESADO"/>
    <x v="130"/>
  </r>
  <r>
    <n v="1002199717"/>
    <s v="UE01"/>
    <x v="6"/>
    <d v="1899-12-30T18:00:00"/>
    <x v="1247"/>
    <s v="9000803967"/>
    <s v="013-020-00047764"/>
    <n v="4448.3999999999996"/>
    <n v="4987.58"/>
    <s v="ZPDF"/>
    <s v="70176753"/>
    <s v="0000391255"/>
    <n v="8002814221"/>
    <x v="932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137"/>
    <x v="137"/>
    <s v="100014983"/>
    <s v="GUEVARA DIEGO"/>
    <s v="ZETT"/>
    <x v="196"/>
    <s v="2"/>
    <s v="Sin Pallet"/>
    <n v="0"/>
    <n v="0"/>
    <x v="0"/>
    <n v="50760"/>
    <n v="33070"/>
    <n v="17690"/>
    <n v="996.6"/>
    <m/>
    <x v="135"/>
    <n v="22"/>
    <s v="22"/>
    <n v="33"/>
    <x v="0"/>
    <n v="1.51"/>
    <n v="30.2"/>
    <s v="CALDECARGO CIA"/>
    <n v="1013256"/>
    <s v="NARVAEZ VILLACIS BLADIMIR EDGARDO"/>
    <x v="196"/>
  </r>
  <r>
    <n v="1002199669"/>
    <s v="UE01"/>
    <x v="6"/>
    <d v="1899-12-30T18:01:00"/>
    <x v="1248"/>
    <s v="9000804084"/>
    <s v="012-022-00315073"/>
    <n v="3906.64"/>
    <n v="4380.1499999999996"/>
    <s v="ZPVN"/>
    <s v="40564393"/>
    <s v="P000032370"/>
    <n v="8002814169"/>
    <x v="933"/>
    <x v="10"/>
    <x v="10"/>
    <n v="31.0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930"/>
    <n v="31010"/>
    <n v="17920"/>
    <n v="505.46"/>
    <m/>
    <x v="106"/>
    <n v="22"/>
    <s v="22"/>
    <n v="31.01"/>
    <x v="0"/>
    <n v="16.299903257013867"/>
    <n v="16.299903257013867"/>
    <s v="TRANSPORTE PROPIO"/>
    <n v="1013862"/>
    <s v="JACOME MARTINEZ EDGAR BOLIVAR"/>
    <x v="229"/>
  </r>
  <r>
    <n v="1002199665"/>
    <s v="UE01"/>
    <x v="6"/>
    <d v="1899-12-30T18:04:00"/>
    <x v="1249"/>
    <s v="9000804085"/>
    <s v="012-022-00315074"/>
    <n v="4371.2"/>
    <n v="4901.01"/>
    <s v="ZPVN"/>
    <s v="40564570"/>
    <s v="0000391290"/>
    <n v="8002814166"/>
    <x v="934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84"/>
    <x v="84"/>
    <s v="100021489"/>
    <s v="MONTEROS ESTEBAN"/>
    <s v="ZETT"/>
    <x v="115"/>
    <s v="1"/>
    <s v="Con Pallet"/>
    <n v="0.05"/>
    <n v="32"/>
    <x v="0"/>
    <n v="49650"/>
    <n v="32080"/>
    <n v="17570"/>
    <n v="371.2"/>
    <m/>
    <x v="82"/>
    <n v="22"/>
    <s v="22"/>
    <n v="32"/>
    <x v="0"/>
    <n v="0.57999999999999996"/>
    <n v="11.6"/>
    <s v="TRANSSJQ S.A."/>
    <n v="1013799"/>
    <s v="MONTEROS REYES ROBERTH ESTEBAN"/>
    <x v="115"/>
  </r>
  <r>
    <n v="1002199660"/>
    <s v="UE01"/>
    <x v="6"/>
    <d v="1899-12-30T18:10:00"/>
    <x v="1250"/>
    <s v="9000804086"/>
    <s v="012-022-00315075"/>
    <n v="3891.17"/>
    <n v="4362.8"/>
    <s v="ZPVN"/>
    <s v="40564720"/>
    <s v="0000391227"/>
    <n v="8002814160"/>
    <x v="935"/>
    <x v="2"/>
    <x v="2"/>
    <n v="32.06"/>
    <s v="T"/>
    <s v="101685"/>
    <x v="58"/>
    <s v="802733"/>
    <s v="DESTINO GRANEL CAYAMBE-CAYAMBE"/>
    <x v="19"/>
    <s v="VIA A OLMEDO"/>
    <x v="50"/>
    <s v="O-Pichincha-Cayambe"/>
    <n v="40"/>
    <x v="80"/>
    <x v="80"/>
    <s v="100015157"/>
    <s v="TOCAGON CESAR"/>
    <s v="ZECI"/>
    <x v="105"/>
    <s v="2"/>
    <s v="Sin Pallet"/>
    <n v="0"/>
    <n v="0"/>
    <x v="0"/>
    <n v="51340"/>
    <n v="32060"/>
    <n v="19280"/>
    <n v="160.62"/>
    <m/>
    <x v="78"/>
    <n v="22"/>
    <s v="22"/>
    <n v="32.06"/>
    <x v="0"/>
    <n v="5.009981285090455"/>
    <n v="5.009981285090455"/>
    <s v="CASTRO HERMANOS S.A."/>
    <n v="1013576"/>
    <s v="CASTRO SALGADO LUCIO OSWALDO"/>
    <x v="105"/>
  </r>
  <r>
    <n v="1002199748"/>
    <s v="UE01"/>
    <x v="6"/>
    <d v="1899-12-30T18:13:00"/>
    <x v="1251"/>
    <s v="9000804088"/>
    <s v="012-022-00315076"/>
    <n v="2293.1999999999998"/>
    <n v="2571.15"/>
    <s v="ZPVN"/>
    <s v="40564684"/>
    <s v="0000391163"/>
    <n v="8002814259"/>
    <x v="936"/>
    <x v="3"/>
    <x v="3"/>
    <n v="360"/>
    <s v="BOL"/>
    <s v="101465"/>
    <x v="232"/>
    <s v="801051"/>
    <s v="BODEGA COTOGCHOA"/>
    <x v="5"/>
    <s v="BODEGA COTOGCHOA / VIA A COTOGCHOA"/>
    <x v="5"/>
    <s v="O-Pichincha-Sangolqui"/>
    <n v="130"/>
    <x v="102"/>
    <x v="102"/>
    <s v="100021206"/>
    <s v="OBANDO ADRIAN"/>
    <s v="ZEMU"/>
    <x v="142"/>
    <s v="2"/>
    <s v="Sin Pallet"/>
    <n v="0"/>
    <n v="0"/>
    <x v="0"/>
    <n v="26970"/>
    <n v="18030"/>
    <n v="8940"/>
    <n v="194.4"/>
    <m/>
    <x v="100"/>
    <n v="22"/>
    <s v="22"/>
    <n v="18"/>
    <x v="0"/>
    <n v="0.54"/>
    <n v="10.8"/>
    <s v="LA ARMENIA S.A."/>
    <n v="1021912"/>
    <s v="TAPIA MEJIA GEOVANNY FRANCISCO"/>
    <x v="142"/>
  </r>
  <r>
    <n v="1002199742"/>
    <s v="UE01"/>
    <x v="6"/>
    <d v="1899-12-30T18:17:00"/>
    <x v="1252"/>
    <s v=""/>
    <s v=""/>
    <n v="0"/>
    <n v="0"/>
    <s v="ZPRC"/>
    <s v="2500108023"/>
    <s v="P000032496"/>
    <n v="8002814249"/>
    <x v="937"/>
    <x v="7"/>
    <x v="7"/>
    <n v="240"/>
    <s v="BOL"/>
    <s v="101586"/>
    <x v="33"/>
    <s v="801500"/>
    <s v="FERRIGONZ PRINCIPAL"/>
    <x v="19"/>
    <s v="CALLE AZCASUBI Y CALLE CHILE"/>
    <x v="50"/>
    <s v="O-Pichincha-Cayambe"/>
    <m/>
    <x v="104"/>
    <x v="104"/>
    <s v="100021747"/>
    <s v="GARCES MILTON"/>
    <s v="ZEMT"/>
    <x v="249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  <n v="1013719"/>
    <s v="GARCES OSWALDO GERMAN"/>
    <x v="249"/>
  </r>
  <r>
    <n v="1002199742"/>
    <s v="UE01"/>
    <x v="6"/>
    <d v="1899-12-30T18:17:00"/>
    <x v="1253"/>
    <s v=""/>
    <s v=""/>
    <n v="0"/>
    <n v="0"/>
    <s v="ZPRC"/>
    <s v="2500108022"/>
    <s v="P000032495"/>
    <n v="8002814248"/>
    <x v="937"/>
    <x v="6"/>
    <x v="6"/>
    <n v="240"/>
    <s v="BOL"/>
    <s v="101586"/>
    <x v="33"/>
    <s v="801500"/>
    <s v="FERRIGONZ PRINCIPAL"/>
    <x v="19"/>
    <s v="CALLE AZCASUBI Y CALLE CHILE"/>
    <x v="50"/>
    <s v="O-Pichincha-Cayambe"/>
    <n v="40"/>
    <x v="104"/>
    <x v="104"/>
    <s v="100021747"/>
    <s v="GARCES MILTON"/>
    <s v="ZEMT"/>
    <x v="249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  <n v="1013719"/>
    <s v="GARCES OSWALDO GERMAN"/>
    <x v="249"/>
  </r>
  <r>
    <n v="1002199713"/>
    <s v="UE01"/>
    <x v="6"/>
    <d v="1899-12-30T18:22:00"/>
    <x v="1254"/>
    <s v="9000804093"/>
    <s v="012-022-00315078"/>
    <n v="1786.4"/>
    <n v="2002.93"/>
    <s v="ZPVN"/>
    <s v="40564646"/>
    <s v="0000391126"/>
    <n v="8002814216"/>
    <x v="938"/>
    <x v="3"/>
    <x v="3"/>
    <n v="280"/>
    <s v="BOL"/>
    <s v="101664"/>
    <x v="8"/>
    <s v="803632"/>
    <s v="SEGUNDO LECHON"/>
    <x v="54"/>
    <s v="AV 9 DE OCTUBRE Y JULIO LLORI"/>
    <x v="49"/>
    <s v="O-Orellana-Elcoca"/>
    <m/>
    <x v="106"/>
    <x v="106"/>
    <s v="100019455"/>
    <s v="ORDONEZ ISAIAS"/>
    <s v="ZEMU"/>
    <x v="169"/>
    <s v="2"/>
    <s v="Sin Pallet"/>
    <n v="0"/>
    <n v="0"/>
    <x v="0"/>
    <n v="18530.556"/>
    <n v="14015.556"/>
    <n v="4515"/>
    <n v="369.6"/>
    <m/>
    <x v="104"/>
    <n v="22"/>
    <s v="22"/>
    <n v="14"/>
    <x v="0"/>
    <n v="1.32"/>
    <n v="26.400000000000002"/>
    <s v="LA ARMENIA S.A."/>
    <n v="1021623"/>
    <s v="VILLARREAL HIGUERA FERNANDO SALVADO"/>
    <x v="169"/>
  </r>
  <r>
    <n v="1002199713"/>
    <s v="UE01"/>
    <x v="6"/>
    <d v="1899-12-30T18:22:00"/>
    <x v="1255"/>
    <s v="9000804092"/>
    <s v="012-022-00315077"/>
    <n v="531.20000000000005"/>
    <n v="595.58000000000004"/>
    <s v="ZPVN"/>
    <s v="40564646"/>
    <s v="0000391127"/>
    <n v="8002814215"/>
    <x v="938"/>
    <x v="4"/>
    <x v="4"/>
    <n v="80"/>
    <s v="BOL"/>
    <s v="101664"/>
    <x v="8"/>
    <s v="803632"/>
    <s v="SEGUNDO LECHON"/>
    <x v="54"/>
    <s v="AV 9 DE OCTUBRE Y JULIO LLORI"/>
    <x v="49"/>
    <s v="O-Orellana-Elcoca"/>
    <n v="355"/>
    <x v="106"/>
    <x v="106"/>
    <s v="100019455"/>
    <s v="ORDONEZ ISAIAS"/>
    <s v="ZEMU"/>
    <x v="169"/>
    <s v="2"/>
    <s v="Sin Pallet"/>
    <n v="0"/>
    <n v="0"/>
    <x v="0"/>
    <n v="8519.4439999999995"/>
    <n v="4004.444"/>
    <n v="4515"/>
    <n v="105.6"/>
    <m/>
    <x v="104"/>
    <n v="22"/>
    <s v="22"/>
    <n v="4"/>
    <x v="0"/>
    <n v="1.3199999999999998"/>
    <n v="26.4"/>
    <s v="LA ARMENIA S.A."/>
    <n v="1021623"/>
    <s v="VILLARREAL HIGUERA FERNANDO SALVADO"/>
    <x v="169"/>
  </r>
  <r>
    <n v="1002199698"/>
    <s v="UE01"/>
    <x v="6"/>
    <d v="1899-12-30T18:27:00"/>
    <x v="1256"/>
    <s v="9000804094"/>
    <s v="012-022-00315079"/>
    <n v="2764.8"/>
    <n v="3099.92"/>
    <s v="ZPVN"/>
    <s v="40564746"/>
    <s v="0000391276"/>
    <n v="8002814201"/>
    <x v="939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64"/>
    <x v="64"/>
    <s v="100014869"/>
    <s v="ROCHA JORGE"/>
    <s v="ZEMT"/>
    <x v="80"/>
    <s v="1"/>
    <s v="Con Pallet"/>
    <n v="0.05"/>
    <n v="24"/>
    <x v="0"/>
    <n v="39980"/>
    <n v="24040"/>
    <n v="15940"/>
    <n v="633.6"/>
    <m/>
    <x v="62"/>
    <n v="22"/>
    <s v="22"/>
    <n v="24"/>
    <x v="0"/>
    <n v="1.32"/>
    <n v="26.400000000000002"/>
    <s v="TRAPSA C.A."/>
    <n v="10003431"/>
    <s v="FIALLOS ARTEAGA ESTEFANIA CAROLINA"/>
    <x v="80"/>
  </r>
  <r>
    <n v="1002199733"/>
    <s v="UE01"/>
    <x v="6"/>
    <d v="1899-12-30T18:45:00"/>
    <x v="1257"/>
    <s v="9000804099"/>
    <s v="012-022-00315080"/>
    <n v="4527.6000000000004"/>
    <n v="5076.37"/>
    <s v="ZPVN"/>
    <s v="40564684"/>
    <s v="0000391162"/>
    <n v="8002814237"/>
    <x v="940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156"/>
    <x v="156"/>
    <s v="100014984"/>
    <s v="DIAZ WALTER"/>
    <s v="ZETT"/>
    <x v="235"/>
    <s v="2"/>
    <s v="Sin Pallet"/>
    <n v="0"/>
    <n v="0"/>
    <x v="0"/>
    <n v="49900"/>
    <n v="33070"/>
    <n v="16830"/>
    <n v="356.4"/>
    <m/>
    <x v="153"/>
    <n v="22"/>
    <s v="22"/>
    <n v="33"/>
    <x v="0"/>
    <n v="0.53999999999999992"/>
    <n v="10.799999999999999"/>
    <s v="LIDENORTI S.A."/>
    <n v="1021996"/>
    <s v="FRANCO VEGA SANDRO MARCELO"/>
    <x v="235"/>
  </r>
  <r>
    <n v="1002199701"/>
    <s v="UE01"/>
    <x v="6"/>
    <d v="1899-12-30T18:46:00"/>
    <x v="1258"/>
    <s v=""/>
    <s v=""/>
    <n v="0"/>
    <n v="0"/>
    <s v="ZPRC"/>
    <s v="2500108011"/>
    <s v="0000391239"/>
    <n v="8002814204"/>
    <x v="941"/>
    <x v="10"/>
    <x v="10"/>
    <n v="32.090000000000003"/>
    <s v="T"/>
    <s v="101594"/>
    <x v="52"/>
    <s v="803310"/>
    <s v="GRANEL BODEGA PROPIA EN DESTINO"/>
    <x v="1"/>
    <s v="PUCARA Y MISION GEODESICA"/>
    <x v="40"/>
    <s v="O-Pichincha-Sanantoniodepichi"/>
    <n v="101"/>
    <x v="18"/>
    <x v="18"/>
    <s v="10000844"/>
    <s v="MORALES GARZON ISRAEL ALEJANDRO"/>
    <s v="ZECI"/>
    <x v="198"/>
    <s v="2"/>
    <s v="Sin Pallet"/>
    <n v="0"/>
    <n v="0"/>
    <x v="0"/>
    <n v="51940"/>
    <n v="32090"/>
    <n v="19850"/>
    <n v="206.66"/>
    <m/>
    <x v="18"/>
    <n v="22"/>
    <s v="22"/>
    <n v="32.090000000000003"/>
    <x v="0"/>
    <n v="6.4400124649423489"/>
    <n v="6.4400124649423489"/>
    <s v="LA ARMENIA S.A."/>
    <n v="1021830"/>
    <s v="MORALES GARZON CHRISTIAN SANTIAGO"/>
    <x v="198"/>
  </r>
  <r>
    <n v="1002199771"/>
    <s v="UE01"/>
    <x v="6"/>
    <d v="1899-12-30T18:49:00"/>
    <x v="1259"/>
    <s v="9000804100"/>
    <s v="012-022-00315081"/>
    <n v="4170.95"/>
    <n v="4676.49"/>
    <s v="ZPVN"/>
    <s v="40564717"/>
    <s v="0000391206"/>
    <n v="8002814281"/>
    <x v="942"/>
    <x v="2"/>
    <x v="2"/>
    <n v="31.74"/>
    <s v="T"/>
    <s v="101470"/>
    <x v="5"/>
    <s v="806985"/>
    <s v="GRANEL DISPOSTES"/>
    <x v="6"/>
    <s v="CALLE SAN FRANCISCO DE ASIS"/>
    <x v="17"/>
    <s v="O-Cotopaxi-Latacunga"/>
    <n v="198"/>
    <x v="79"/>
    <x v="79"/>
    <s v="100015008"/>
    <s v="CHACHALO KLEVER"/>
    <s v="ZECI"/>
    <x v="104"/>
    <s v="2"/>
    <s v="Sin Pallet"/>
    <n v="0"/>
    <n v="0"/>
    <x v="0"/>
    <n v="51190"/>
    <n v="31740"/>
    <n v="19450"/>
    <n v="365.96"/>
    <m/>
    <x v="77"/>
    <n v="22"/>
    <s v="22"/>
    <n v="31.74"/>
    <x v="0"/>
    <n v="11.529930686830498"/>
    <n v="11.529930686830498"/>
    <s v="ALQUINGA &amp; ALQUINGA"/>
    <n v="1013844"/>
    <s v="ALQUINGA LUCERO WILTER FABIAN"/>
    <x v="104"/>
  </r>
  <r>
    <n v="1002199766"/>
    <s v="UE01"/>
    <x v="6"/>
    <d v="1899-12-30T18:51:00"/>
    <x v="1260"/>
    <s v="9000804101"/>
    <s v="012-022-00315082"/>
    <n v="2980.8"/>
    <n v="3342.1"/>
    <s v="ZPVN"/>
    <s v="40564764"/>
    <s v="0000391302"/>
    <n v="8002814278"/>
    <x v="943"/>
    <x v="4"/>
    <x v="4"/>
    <n v="480"/>
    <s v="BOL"/>
    <s v="101664"/>
    <x v="8"/>
    <s v="810947"/>
    <s v="MISE HUGO"/>
    <x v="31"/>
    <s v="ENTRADA A LOS ANGELES"/>
    <x v="152"/>
    <s v="O-LosRios-PatriciaPilar"/>
    <n v="296"/>
    <x v="115"/>
    <x v="115"/>
    <s v="100016021"/>
    <s v="LARA CARLOS"/>
    <s v="ZEMT"/>
    <x v="160"/>
    <s v="2"/>
    <s v="Sin Pallet"/>
    <n v="0"/>
    <n v="0"/>
    <x v="0"/>
    <n v="39140"/>
    <n v="24000"/>
    <n v="15140"/>
    <n v="446.4"/>
    <m/>
    <x v="113"/>
    <n v="22"/>
    <s v="22"/>
    <n v="24"/>
    <x v="0"/>
    <n v="0.92999999999999994"/>
    <n v="18.599999999999998"/>
    <s v="TRIMPESAS S.A."/>
    <n v="1013515"/>
    <s v="LARA MARTINEZ LUIS NESTOR"/>
    <x v="160"/>
  </r>
  <r>
    <n v="1002199754"/>
    <s v="UE01"/>
    <x v="6"/>
    <d v="1899-12-30T18:58:00"/>
    <x v="1261"/>
    <s v=""/>
    <s v=""/>
    <n v="0"/>
    <n v="0"/>
    <s v="ZPRC"/>
    <s v="2500108020"/>
    <s v="P000032493"/>
    <n v="8002814266"/>
    <x v="944"/>
    <x v="5"/>
    <x v="5"/>
    <n v="80"/>
    <s v="BOL"/>
    <s v="101612"/>
    <x v="61"/>
    <s v="801959"/>
    <s v="BODEGA PROPIA QUEZADA"/>
    <x v="1"/>
    <s v="FRANCISCO DE ALBORNOZ N8-149 Y LEON"/>
    <x v="26"/>
    <s v="O-Pichincha-Carapungo"/>
    <m/>
    <x v="32"/>
    <x v="32"/>
    <s v="100014921"/>
    <s v="QUILUMBAQUIN BENJAMIN"/>
    <s v="ZETT"/>
    <x v="39"/>
    <s v="1"/>
    <s v="Con Pallet"/>
    <n v="0.05"/>
    <n v="4"/>
    <x v="0"/>
    <n v="13273.75"/>
    <n v="4008.75"/>
    <n v="9265"/>
    <n v="35.200000000000003"/>
    <m/>
    <x v="30"/>
    <n v="22"/>
    <s v="22"/>
    <n v="4"/>
    <x v="0"/>
    <n v="0.44000000000000006"/>
    <n v="8.8000000000000007"/>
    <s v="TRIMPESAS S.A."/>
    <n v="1013522"/>
    <s v="ALVARADO ROMAN JORGE XAVIER"/>
    <x v="39"/>
  </r>
  <r>
    <n v="1002199754"/>
    <s v="UE01"/>
    <x v="6"/>
    <d v="1899-12-30T18:58:00"/>
    <x v="1262"/>
    <s v=""/>
    <s v=""/>
    <n v="0"/>
    <n v="0"/>
    <s v="ZPRC"/>
    <s v="2500108021"/>
    <s v="P000032494"/>
    <n v="8002814265"/>
    <x v="944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32"/>
    <x v="32"/>
    <s v="100014921"/>
    <s v="QUILUMBAQUIN BENJAMIN"/>
    <s v="ZETT"/>
    <x v="39"/>
    <s v="1"/>
    <s v="Con Pallet"/>
    <n v="0.05"/>
    <n v="28"/>
    <x v="0"/>
    <n v="37326.25"/>
    <n v="28061.25"/>
    <n v="9265"/>
    <n v="246.4"/>
    <m/>
    <x v="30"/>
    <n v="22"/>
    <s v="22"/>
    <n v="28"/>
    <x v="0"/>
    <n v="0.44"/>
    <n v="8.8000000000000007"/>
    <s v="TRIMPESAS S.A."/>
    <n v="1013522"/>
    <s v="ALVARADO ROMAN JORGE XAVIER"/>
    <x v="39"/>
  </r>
  <r>
    <n v="1002199796"/>
    <s v="UE01"/>
    <x v="6"/>
    <d v="1899-12-30T18:59:00"/>
    <x v="1263"/>
    <s v="9000804104"/>
    <s v="012-022-00315084"/>
    <n v="836.4"/>
    <n v="937.78"/>
    <s v="ZPVN"/>
    <s v="40564735"/>
    <s v="P000032478"/>
    <n v="8002814316"/>
    <x v="945"/>
    <x v="9"/>
    <x v="9"/>
    <n v="120"/>
    <s v="BOL"/>
    <s v="101619"/>
    <x v="98"/>
    <s v="802187"/>
    <s v="BODEGA ZAMCED"/>
    <x v="47"/>
    <s v="CALLE 7 DE AGOSTO S/N ENTRE BOLIVAR"/>
    <x v="74"/>
    <s v="O-Manabi-Chone"/>
    <m/>
    <x v="63"/>
    <x v="63"/>
    <s v="10005910"/>
    <s v="URBANO MOQUINCHE WALTER ARMANDO"/>
    <s v="ZEMU"/>
    <x v="79"/>
    <s v="2"/>
    <s v="Sin Pallet"/>
    <n v="0"/>
    <n v="0"/>
    <x v="0"/>
    <n v="10396.666999999999"/>
    <n v="6016.6670000000004"/>
    <n v="4380"/>
    <n v="128.4"/>
    <m/>
    <x v="61"/>
    <n v="22"/>
    <s v="22"/>
    <n v="6"/>
    <x v="0"/>
    <n v="1.07"/>
    <n v="21.400000000000002"/>
    <s v="RUTAS COTACACHENSES"/>
    <n v="10005834"/>
    <s v="RUIZ CHECA JOSE JAVIER"/>
    <x v="79"/>
  </r>
  <r>
    <n v="1002199796"/>
    <s v="UE01"/>
    <x v="6"/>
    <d v="1899-12-30T18:59:00"/>
    <x v="1264"/>
    <s v="9000804103"/>
    <s v="012-022-00315083"/>
    <n v="1591.2"/>
    <n v="1784.06"/>
    <s v="ZPVN"/>
    <s v="40564734"/>
    <s v="P000032477"/>
    <n v="8002814315"/>
    <x v="945"/>
    <x v="3"/>
    <x v="3"/>
    <n v="240"/>
    <s v="BOL"/>
    <s v="101619"/>
    <x v="98"/>
    <s v="802187"/>
    <s v="BODEGA ZAMCED"/>
    <x v="47"/>
    <s v="CALLE 7 DE AGOSTO S/N ENTRE BOLIVAR"/>
    <x v="74"/>
    <s v="O-Manabi-Chone"/>
    <n v="396"/>
    <x v="63"/>
    <x v="63"/>
    <s v="10005910"/>
    <s v="URBANO MOQUINCHE WALTER ARMANDO"/>
    <s v="ZEMU"/>
    <x v="79"/>
    <s v="2"/>
    <s v="Sin Pallet"/>
    <n v="0"/>
    <n v="0"/>
    <x v="0"/>
    <n v="16413.332999999999"/>
    <n v="12033.333000000001"/>
    <n v="4380"/>
    <n v="256.8"/>
    <m/>
    <x v="61"/>
    <n v="22"/>
    <s v="22"/>
    <n v="12"/>
    <x v="0"/>
    <n v="1.07"/>
    <n v="21.400000000000002"/>
    <s v="RUTAS COTACACHENSES"/>
    <n v="10005834"/>
    <s v="RUIZ CHECA JOSE JAVIER"/>
    <x v="79"/>
  </r>
  <r>
    <n v="1002199818"/>
    <s v="UE01"/>
    <x v="6"/>
    <d v="1899-12-30T19:02:00"/>
    <x v="1265"/>
    <s v=""/>
    <s v=""/>
    <n v="0"/>
    <n v="0"/>
    <s v="ZPRC"/>
    <s v="2500108009"/>
    <s v="P000032470"/>
    <n v="8002814343"/>
    <x v="946"/>
    <x v="7"/>
    <x v="7"/>
    <n v="360"/>
    <s v="BOL"/>
    <s v="101633"/>
    <x v="15"/>
    <s v="803189"/>
    <s v="SACOS BODEGA LASSO"/>
    <x v="6"/>
    <s v="PANAMERICANA NORTE"/>
    <x v="6"/>
    <s v="O-Cotopaxi-Lasso"/>
    <n v="178"/>
    <x v="106"/>
    <x v="106"/>
    <s v="100014932"/>
    <s v="CORREA MILTON"/>
    <s v="ZEMU"/>
    <x v="148"/>
    <s v="2"/>
    <s v="Sin Pallet"/>
    <n v="0"/>
    <n v="0"/>
    <x v="0"/>
    <n v="27030"/>
    <n v="18050"/>
    <n v="8980"/>
    <n v="248.4"/>
    <m/>
    <x v="104"/>
    <n v="22"/>
    <s v="22"/>
    <n v="18"/>
    <x v="0"/>
    <n v="0.69000000000000006"/>
    <n v="13.8"/>
    <s v="LA ARMENIA S.A."/>
    <n v="1021623"/>
    <s v="VILLARREAL HIGUERA FERNANDO SALVADO"/>
    <x v="148"/>
  </r>
  <r>
    <n v="1002199806"/>
    <s v="UE01"/>
    <x v="6"/>
    <d v="1899-12-30T19:04:00"/>
    <x v="1266"/>
    <s v="9000804105"/>
    <s v="012-022-00315085"/>
    <n v="3817.2"/>
    <n v="4279.87"/>
    <s v="ZPVN"/>
    <s v="40563320"/>
    <s v="0000391220"/>
    <n v="8002814329"/>
    <x v="947"/>
    <x v="2"/>
    <x v="2"/>
    <n v="31.81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1610"/>
    <n v="31810"/>
    <n v="19800"/>
    <n v="357.54"/>
    <m/>
    <x v="1"/>
    <n v="22"/>
    <s v="22"/>
    <n v="31.81"/>
    <x v="0"/>
    <n v="11.239861678717386"/>
    <n v="11.239861678717386"/>
    <s v="TRANSCONCEM CIA. LTDA."/>
    <n v="1013227"/>
    <s v="COMPAÑIA DE TRANSPORTE PESADO"/>
    <x v="136"/>
  </r>
  <r>
    <n v="1002199780"/>
    <s v="UE01"/>
    <x v="6"/>
    <d v="1899-12-30T19:06:00"/>
    <x v="1267"/>
    <s v="9000804107"/>
    <s v="012-022-00315087"/>
    <n v="1374"/>
    <n v="1540.54"/>
    <s v="ZPVN"/>
    <s v="40564697"/>
    <s v="0000391185"/>
    <n v="8002814297"/>
    <x v="948"/>
    <x v="4"/>
    <x v="4"/>
    <n v="200"/>
    <s v="BOL"/>
    <s v="105068"/>
    <x v="124"/>
    <s v="810524"/>
    <s v="PDV ­NUEVA VIDA"/>
    <x v="35"/>
    <s v="VÍA A PUERTO PROVIDENCIA"/>
    <x v="53"/>
    <s v="O-Sucumbios-Shushufindi"/>
    <m/>
    <x v="76"/>
    <x v="76"/>
    <s v="100022169"/>
    <s v="LOMAS MONTESDEOCA VINICIO XAVIER"/>
    <s v="ZEMT"/>
    <x v="99"/>
    <s v="2"/>
    <s v="Sin Pallet"/>
    <n v="0"/>
    <n v="0"/>
    <x v="0"/>
    <n v="17490"/>
    <n v="10000"/>
    <n v="7490"/>
    <n v="248"/>
    <m/>
    <x v="74"/>
    <n v="22"/>
    <s v="22"/>
    <n v="10"/>
    <x v="0"/>
    <n v="1.24"/>
    <n v="24.8"/>
    <s v="LIDENORTI S.A."/>
    <n v="1013592"/>
    <s v="VALENCIA BENAVIDES GLADYS RUBY"/>
    <x v="99"/>
  </r>
  <r>
    <n v="1002199780"/>
    <s v="UE01"/>
    <x v="6"/>
    <d v="1899-12-30T19:06:00"/>
    <x v="1268"/>
    <s v="9000804106"/>
    <s v="012-022-00315086"/>
    <n v="1962.8"/>
    <n v="2200.71"/>
    <s v="ZPVN"/>
    <s v="40564701"/>
    <s v="0000391186"/>
    <n v="8002814296"/>
    <x v="948"/>
    <x v="4"/>
    <x v="4"/>
    <n v="280"/>
    <s v="BOL"/>
    <s v="103157"/>
    <x v="233"/>
    <s v="804302"/>
    <s v="FERROCENTRO JUNIOR"/>
    <x v="35"/>
    <s v="CALLE UNIDAD NACIONAL Y VENEZUELA"/>
    <x v="53"/>
    <s v="O-Sucumbios-Shushufindi"/>
    <n v="385"/>
    <x v="76"/>
    <x v="76"/>
    <s v="100022169"/>
    <s v="LOMAS MONTESDEOCA VINICIO XAVIER"/>
    <s v="ZEMT"/>
    <x v="99"/>
    <s v="2"/>
    <s v="Sin Pallet"/>
    <n v="0"/>
    <n v="0"/>
    <x v="0"/>
    <n v="21490"/>
    <n v="14000"/>
    <n v="7490"/>
    <n v="347.2"/>
    <m/>
    <x v="74"/>
    <n v="22"/>
    <s v="22"/>
    <n v="14"/>
    <x v="0"/>
    <n v="1.24"/>
    <n v="24.8"/>
    <s v="LIDENORTI S.A."/>
    <n v="1013592"/>
    <s v="VALENCIA BENAVIDES GLADYS RUBY"/>
    <x v="99"/>
  </r>
  <r>
    <n v="1002199821"/>
    <s v="UE01"/>
    <x v="6"/>
    <d v="1899-12-30T19:10:00"/>
    <x v="1269"/>
    <s v="9000804109"/>
    <s v="012-022-00315089"/>
    <n v="806.12"/>
    <n v="903.82"/>
    <s v="ZPVN"/>
    <s v="40564743"/>
    <s v="0000391270"/>
    <n v="8002814346"/>
    <x v="949"/>
    <x v="7"/>
    <x v="7"/>
    <n v="120"/>
    <s v="BOL"/>
    <s v="101779"/>
    <x v="85"/>
    <s v="802071"/>
    <s v="BODEGA SORIA"/>
    <x v="1"/>
    <s v="INTEROCEANICA LOTE 7"/>
    <x v="61"/>
    <s v="O-Pichincha-Puembo"/>
    <m/>
    <x v="73"/>
    <x v="73"/>
    <s v="100014882"/>
    <s v="RIVERA JOSE"/>
    <s v="ZEMU"/>
    <x v="95"/>
    <s v="2"/>
    <s v="Sin Pallet"/>
    <n v="0"/>
    <n v="0"/>
    <x v="0"/>
    <n v="10613.333000000001"/>
    <n v="6013.3329999999996"/>
    <n v="4600"/>
    <n v="51.6"/>
    <m/>
    <x v="71"/>
    <n v="22"/>
    <s v="22"/>
    <n v="6"/>
    <x v="0"/>
    <n v="0.43"/>
    <n v="8.6"/>
    <s v="TRIMPESAS S.A."/>
    <n v="1013684"/>
    <s v="CASTRO NAVARRETE FRANCISCO ARMANDO"/>
    <x v="95"/>
  </r>
  <r>
    <n v="1002199821"/>
    <s v="UE01"/>
    <x v="6"/>
    <d v="1899-12-30T19:10:00"/>
    <x v="1270"/>
    <s v="9000804108"/>
    <s v="012-022-00315088"/>
    <n v="1680"/>
    <n v="1883.63"/>
    <s v="ZPVN"/>
    <s v="40564354"/>
    <s v="0000391269"/>
    <n v="8002814345"/>
    <x v="949"/>
    <x v="6"/>
    <x v="6"/>
    <n v="240"/>
    <s v="BOL"/>
    <s v="101669"/>
    <x v="155"/>
    <s v="805611"/>
    <s v="CONSTRUECUADOR -  CONJUNTO LIVORNO"/>
    <x v="1"/>
    <s v="CALLE 2 HACIENDA MONTESOR"/>
    <x v="61"/>
    <s v="O-Pichincha-Puembo"/>
    <n v="110"/>
    <x v="73"/>
    <x v="73"/>
    <s v="100014882"/>
    <s v="RIVERA JOSE"/>
    <s v="ZEMU"/>
    <x v="95"/>
    <s v="2"/>
    <s v="Sin Pallet"/>
    <n v="0"/>
    <n v="0"/>
    <x v="0"/>
    <n v="16626.667000000001"/>
    <n v="12026.666999999999"/>
    <n v="4600"/>
    <n v="103.2"/>
    <m/>
    <x v="71"/>
    <n v="22"/>
    <s v="22"/>
    <n v="12"/>
    <x v="0"/>
    <n v="0.43"/>
    <n v="8.6"/>
    <s v="TRIMPESAS S.A."/>
    <n v="1013684"/>
    <s v="CASTRO NAVARRETE FRANCISCO ARMANDO"/>
    <x v="95"/>
  </r>
  <r>
    <n v="1002199814"/>
    <s v="UE01"/>
    <x v="6"/>
    <d v="1899-12-30T19:11:00"/>
    <x v="1271"/>
    <s v="9000804111"/>
    <s v="012-022-00315090"/>
    <n v="2275.1999999999998"/>
    <n v="2550.9699999999998"/>
    <s v="ZPVN"/>
    <s v="40564684"/>
    <s v="0000391165"/>
    <n v="8002814339"/>
    <x v="950"/>
    <x v="5"/>
    <x v="5"/>
    <n v="360"/>
    <s v="BOL"/>
    <s v="101465"/>
    <x v="232"/>
    <s v="801051"/>
    <s v="BODEGA COTOGCHOA"/>
    <x v="5"/>
    <s v="BODEGA COTOGCHOA / VIA A COTOGCHOA"/>
    <x v="5"/>
    <s v="O-Pichincha-Sangolqui"/>
    <n v="130"/>
    <x v="15"/>
    <x v="15"/>
    <s v="100018302"/>
    <s v="VERA EDWIN"/>
    <s v="ZEMU"/>
    <x v="102"/>
    <s v="2"/>
    <s v="Sin Pallet"/>
    <n v="0"/>
    <n v="0"/>
    <x v="0"/>
    <n v="27170"/>
    <n v="18070"/>
    <n v="9100"/>
    <n v="194.4"/>
    <m/>
    <x v="15"/>
    <n v="22"/>
    <s v="22"/>
    <n v="18"/>
    <x v="0"/>
    <n v="0.54"/>
    <n v="10.8"/>
    <s v="SANJOPAS S.A."/>
    <n v="1013871"/>
    <s v="MORAN PERUGACHI ALONSO"/>
    <x v="102"/>
  </r>
  <r>
    <n v="1002199752"/>
    <s v="UE01"/>
    <x v="6"/>
    <d v="1899-12-30T19:14:00"/>
    <x v="1272"/>
    <s v="9000803809"/>
    <s v="013-020-00047753"/>
    <n v="4134.3999999999996"/>
    <n v="4635.5200000000004"/>
    <s v="ZPDF"/>
    <s v="70176714"/>
    <s v="0000391118"/>
    <n v="8002814263"/>
    <x v="951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30"/>
    <x v="30"/>
    <s v="100015103"/>
    <s v="CUASCOTA JUAN"/>
    <s v="ZETT"/>
    <x v="36"/>
    <s v="1"/>
    <s v="Con Pallet"/>
    <n v="0.05"/>
    <n v="32"/>
    <x v="0"/>
    <n v="50980"/>
    <n v="32060"/>
    <n v="18920"/>
    <n v="262.39999999999998"/>
    <m/>
    <x v="28"/>
    <n v="22"/>
    <s v="22"/>
    <n v="32"/>
    <x v="0"/>
    <n v="0.41"/>
    <n v="8.1999999999999993"/>
    <s v="TRANSALMEIDA"/>
    <n v="1013966"/>
    <s v="ALMEIDA CHICAIZA MIGUEL ANGEL"/>
    <x v="36"/>
  </r>
  <r>
    <n v="1002199828"/>
    <s v="UE01"/>
    <x v="6"/>
    <d v="1899-12-30T19:15:00"/>
    <x v="1273"/>
    <s v="9000804113"/>
    <s v="012-022-00315092"/>
    <n v="520"/>
    <n v="583.03"/>
    <s v="ZPVN"/>
    <s v="40564762"/>
    <s v="P000032491"/>
    <n v="8002814354"/>
    <x v="952"/>
    <x v="3"/>
    <x v="3"/>
    <n v="80"/>
    <s v="BOL"/>
    <s v="104203"/>
    <x v="76"/>
    <s v="806185"/>
    <s v="FERRIVET HUAMBOYA"/>
    <x v="38"/>
    <s v="EUGENIO ESPEJO Y 16 DE OCTUBRE"/>
    <x v="57"/>
    <s v="O-Moronasantiag-Huamboya"/>
    <m/>
    <x v="36"/>
    <x v="36"/>
    <s v="100014995"/>
    <s v="LLIQUIN MIGUEL ANGEL"/>
    <s v="ZEMU"/>
    <x v="44"/>
    <s v="2"/>
    <s v="Sin Pallet"/>
    <n v="0"/>
    <n v="0"/>
    <x v="0"/>
    <n v="8641.1110000000008"/>
    <n v="4011.1109999999999"/>
    <n v="4630"/>
    <n v="102.4"/>
    <m/>
    <x v="34"/>
    <n v="22"/>
    <s v="22"/>
    <n v="4"/>
    <x v="0"/>
    <n v="1.28"/>
    <n v="25.6"/>
    <s v="TRANINTAGSA S.A."/>
    <n v="1014167"/>
    <s v="BENALCAZAR RUIZ LUIS EDUARDO"/>
    <x v="44"/>
  </r>
  <r>
    <n v="1002199828"/>
    <s v="UE01"/>
    <x v="6"/>
    <d v="1899-12-30T19:15:00"/>
    <x v="1274"/>
    <s v="9000804112"/>
    <s v="012-022-00315091"/>
    <n v="1820"/>
    <n v="2040.6"/>
    <s v="ZPVN"/>
    <s v="40564761"/>
    <s v="P000032490"/>
    <n v="8002814353"/>
    <x v="952"/>
    <x v="3"/>
    <x v="3"/>
    <n v="280"/>
    <s v="BOL"/>
    <s v="104203"/>
    <x v="76"/>
    <s v="806186"/>
    <s v="FERRIVET PABLO SEXTO"/>
    <x v="38"/>
    <s v="ISIDRO FARINANGO Y ESPAÑA"/>
    <x v="57"/>
    <s v="O-Moronasantiag-Huamboya"/>
    <n v="399"/>
    <x v="36"/>
    <x v="36"/>
    <s v="100014995"/>
    <s v="LLIQUIN MIGUEL ANGEL"/>
    <s v="ZEMU"/>
    <x v="44"/>
    <s v="2"/>
    <s v="Sin Pallet"/>
    <n v="0"/>
    <n v="0"/>
    <x v="0"/>
    <n v="18668.888999999999"/>
    <n v="14038.888999999999"/>
    <n v="4630"/>
    <n v="358.4"/>
    <m/>
    <x v="34"/>
    <n v="22"/>
    <s v="22"/>
    <n v="14"/>
    <x v="0"/>
    <n v="1.28"/>
    <n v="25.599999999999998"/>
    <s v="TRANINTAGSA S.A."/>
    <n v="1014167"/>
    <s v="BENALCAZAR RUIZ LUIS EDUARDO"/>
    <x v="44"/>
  </r>
  <r>
    <n v="1002199786"/>
    <s v="UE01"/>
    <x v="6"/>
    <d v="1899-12-30T19:24:00"/>
    <x v="1275"/>
    <s v="9000804115"/>
    <s v="012-022-00315094"/>
    <n v="1862"/>
    <n v="2087.69"/>
    <s v="ZPVN"/>
    <s v="40564766"/>
    <s v="0000391305"/>
    <n v="8002814302"/>
    <x v="953"/>
    <x v="7"/>
    <x v="7"/>
    <n v="280"/>
    <s v="BOL"/>
    <s v="101664"/>
    <x v="8"/>
    <s v="805154"/>
    <s v="MEGAHIERRO 2 EUGENIO ESPEJO"/>
    <x v="9"/>
    <s v="EUGENIO ESPEJO Y CORREDOR PERIFERI"/>
    <x v="11"/>
    <s v="O-Imbabura-Ibarra"/>
    <m/>
    <x v="18"/>
    <x v="18"/>
    <s v="100019606"/>
    <s v="MORALES SANTIAGO"/>
    <s v="ZETT"/>
    <x v="23"/>
    <s v="1"/>
    <s v="Con Pallet"/>
    <n v="0.05"/>
    <n v="14"/>
    <x v="0"/>
    <n v="23505.625"/>
    <n v="14030.625"/>
    <n v="9475"/>
    <n v="53.2"/>
    <m/>
    <x v="18"/>
    <n v="22"/>
    <s v="22"/>
    <n v="14"/>
    <x v="0"/>
    <n v="0.19"/>
    <n v="3.8000000000000003"/>
    <s v="LA ARMENIA S.A."/>
    <n v="1021830"/>
    <s v="MORALES GARZON CHRISTIAN SANTIAGO"/>
    <x v="23"/>
  </r>
  <r>
    <n v="1002199786"/>
    <s v="UE01"/>
    <x v="6"/>
    <d v="1899-12-30T19:24:00"/>
    <x v="1276"/>
    <s v="9000804114"/>
    <s v="012-022-00315093"/>
    <n v="2368.8000000000002"/>
    <n v="2655.92"/>
    <s v="ZPVN"/>
    <s v="40564766"/>
    <s v="0000391304"/>
    <n v="8002814301"/>
    <x v="953"/>
    <x v="6"/>
    <x v="6"/>
    <n v="360"/>
    <s v="BOL"/>
    <s v="101664"/>
    <x v="8"/>
    <s v="805154"/>
    <s v="MEGAHIERRO 2 EUGENIO ESPEJO"/>
    <x v="9"/>
    <s v="EUGENIO ESPEJO Y CORREDOR PERIFERI"/>
    <x v="11"/>
    <s v="O-Imbabura-Ibarra"/>
    <n v="30"/>
    <x v="18"/>
    <x v="18"/>
    <s v="100019606"/>
    <s v="MORALES SANTIAGO"/>
    <s v="ZETT"/>
    <x v="23"/>
    <s v="1"/>
    <s v="Con Pallet"/>
    <n v="0.05"/>
    <n v="18"/>
    <x v="0"/>
    <n v="27514.375"/>
    <n v="18039.375"/>
    <n v="9475"/>
    <n v="68.400000000000006"/>
    <m/>
    <x v="18"/>
    <n v="22"/>
    <s v="22"/>
    <n v="18"/>
    <x v="0"/>
    <n v="0.19"/>
    <n v="3.8000000000000003"/>
    <s v="LA ARMENIA S.A."/>
    <n v="1021830"/>
    <s v="MORALES GARZON CHRISTIAN SANTIAGO"/>
    <x v="23"/>
  </r>
  <r>
    <n v="1002199838"/>
    <s v="UE01"/>
    <x v="6"/>
    <d v="1899-12-30T19:26:00"/>
    <x v="1277"/>
    <s v=""/>
    <s v=""/>
    <n v="0"/>
    <n v="0"/>
    <s v="ZPRC"/>
    <s v="2500108010"/>
    <s v="P000032471"/>
    <n v="8002814368"/>
    <x v="954"/>
    <x v="7"/>
    <x v="7"/>
    <n v="36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6820"/>
    <n v="18070"/>
    <n v="8750"/>
    <n v="266.39999999999998"/>
    <m/>
    <x v="17"/>
    <n v="22"/>
    <s v="22"/>
    <n v="18"/>
    <x v="0"/>
    <n v="0.74"/>
    <n v="14.799999999999999"/>
    <s v="TRANSPORTE PROPIO"/>
    <n v="1013627"/>
    <s v="CAMPAÑA MALDONADO MIGUEL ANGEL"/>
    <x v="22"/>
  </r>
  <r>
    <n v="1002199835"/>
    <s v="UE01"/>
    <x v="6"/>
    <d v="1899-12-30T19:32:00"/>
    <x v="1278"/>
    <s v=""/>
    <s v=""/>
    <n v="0"/>
    <n v="0"/>
    <s v="ZPRC"/>
    <s v="2500108012"/>
    <s v="P000032476"/>
    <n v="8002814364"/>
    <x v="955"/>
    <x v="7"/>
    <x v="7"/>
    <n v="360"/>
    <s v="BOL"/>
    <s v="101724"/>
    <x v="50"/>
    <s v="800849"/>
    <s v="FABRICA TUBOS Y BLOQ"/>
    <x v="9"/>
    <s v="PANAMERICANA NORTE, FRENTE AGIP GAS"/>
    <x v="11"/>
    <s v="O-Imbabura-Ibarra"/>
    <n v="30"/>
    <x v="45"/>
    <x v="45"/>
    <s v="10000932"/>
    <s v="CACOANGO RODRIGO"/>
    <s v="ZEMU"/>
    <x v="55"/>
    <s v="2"/>
    <s v="Sin Pallet"/>
    <n v="0"/>
    <n v="0"/>
    <x v="0"/>
    <n v="27020"/>
    <n v="18050"/>
    <n v="8970"/>
    <n v="68.400000000000006"/>
    <m/>
    <x v="43"/>
    <n v="22"/>
    <s v="22"/>
    <n v="18"/>
    <x v="0"/>
    <n v="0.19"/>
    <n v="3.8000000000000003"/>
    <s v="TRAPSA C.A."/>
    <n v="1014271"/>
    <s v="GARATE CARDENAS CARLOS VINICIO"/>
    <x v="55"/>
  </r>
  <r>
    <n v="1002199763"/>
    <s v="UE01"/>
    <x v="6"/>
    <d v="1899-12-30T19:33:00"/>
    <x v="1279"/>
    <s v="9000804116"/>
    <s v="012-022-00315095"/>
    <n v="4498.6899999999996"/>
    <n v="5043.96"/>
    <s v="ZPVN"/>
    <s v="40564776"/>
    <s v="P000032501"/>
    <n v="8002814275"/>
    <x v="956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168"/>
    <x v="168"/>
    <s v="100015007"/>
    <s v="FLORES EDISON"/>
    <s v="ZETT"/>
    <x v="256"/>
    <s v="2"/>
    <s v="Sin Pallet"/>
    <n v="0"/>
    <n v="0"/>
    <x v="0"/>
    <n v="50810"/>
    <n v="33100"/>
    <n v="17710"/>
    <n v="699.6"/>
    <m/>
    <x v="164"/>
    <n v="22"/>
    <s v="22"/>
    <n v="33"/>
    <x v="0"/>
    <n v="1.06"/>
    <n v="21.2"/>
    <s v="TRIMPESAS S.A."/>
    <n v="1013887"/>
    <s v="FLORES ARIAS EDISON IVAN"/>
    <x v="256"/>
  </r>
  <r>
    <n v="1002199866"/>
    <s v="UE01"/>
    <x v="6"/>
    <d v="1899-12-30T19:35:00"/>
    <x v="1280"/>
    <s v=""/>
    <s v=""/>
    <n v="0"/>
    <n v="0"/>
    <s v="ZPRC"/>
    <s v="2500108016"/>
    <s v="P000032482"/>
    <n v="8002814404"/>
    <x v="957"/>
    <x v="7"/>
    <x v="7"/>
    <n v="280"/>
    <s v="BOL"/>
    <s v="101633"/>
    <x v="15"/>
    <s v="803189"/>
    <s v="SACOS BODEGA LASSO"/>
    <x v="6"/>
    <s v="PANAMERICANA NORTE"/>
    <x v="6"/>
    <s v="O-Cotopaxi-Lasso"/>
    <m/>
    <x v="22"/>
    <x v="22"/>
    <s v="100016661"/>
    <s v="BENALCAZAR MILTON"/>
    <s v="ZEMU"/>
    <x v="28"/>
    <s v="2"/>
    <s v="Sin Pallet"/>
    <n v="0"/>
    <n v="0"/>
    <x v="0"/>
    <n v="18585.556"/>
    <n v="14015.556"/>
    <n v="4570"/>
    <n v="193.2"/>
    <m/>
    <x v="22"/>
    <n v="22"/>
    <s v="22"/>
    <n v="14"/>
    <x v="0"/>
    <n v="0.69"/>
    <n v="13.799999999999999"/>
    <s v="TRANINTAGSA S.A."/>
    <n v="1014062"/>
    <s v="BENALCAZAR DE LA CRUZ MILTON PATRIC"/>
    <x v="28"/>
  </r>
  <r>
    <n v="1002199866"/>
    <s v="UE01"/>
    <x v="6"/>
    <d v="1899-12-30T19:35:00"/>
    <x v="1281"/>
    <s v=""/>
    <s v=""/>
    <n v="0"/>
    <n v="0"/>
    <s v="ZPRC"/>
    <s v="2500108015"/>
    <s v="P000032481"/>
    <n v="8002814405"/>
    <x v="957"/>
    <x v="6"/>
    <x v="6"/>
    <n v="80"/>
    <s v="BOL"/>
    <s v="101633"/>
    <x v="15"/>
    <s v="803189"/>
    <s v="SACOS BODEGA LASSO"/>
    <x v="6"/>
    <s v="PANAMERICANA NORTE"/>
    <x v="6"/>
    <s v="O-Cotopaxi-Lasso"/>
    <n v="178"/>
    <x v="22"/>
    <x v="22"/>
    <s v="100016661"/>
    <s v="BENALCAZAR MILTON"/>
    <s v="ZEMU"/>
    <x v="28"/>
    <s v="2"/>
    <s v="Sin Pallet"/>
    <n v="0"/>
    <n v="0"/>
    <x v="0"/>
    <n v="8574.4439999999995"/>
    <n v="4004.444"/>
    <n v="4570"/>
    <n v="55.2"/>
    <m/>
    <x v="22"/>
    <n v="22"/>
    <s v="22"/>
    <n v="4"/>
    <x v="0"/>
    <n v="0.69000000000000006"/>
    <n v="13.8"/>
    <s v="TRANINTAGSA S.A."/>
    <n v="1014062"/>
    <s v="BENALCAZAR DE LA CRUZ MILTON PATRIC"/>
    <x v="28"/>
  </r>
  <r>
    <n v="1002199792"/>
    <s v="UE01"/>
    <x v="6"/>
    <d v="1899-12-30T19:39:00"/>
    <x v="1282"/>
    <s v="9000777804"/>
    <s v="013-020-00046025"/>
    <n v="1600.43"/>
    <n v="1794.41"/>
    <s v="ZPDF"/>
    <s v="70170316"/>
    <s v="0000391316"/>
    <n v="8002814310"/>
    <x v="958"/>
    <x v="7"/>
    <x v="7"/>
    <n v="240"/>
    <s v="BOL"/>
    <s v="101715"/>
    <x v="43"/>
    <s v="801809"/>
    <s v="MULTIFERRETERIA"/>
    <x v="51"/>
    <s v="PANAMERICANA NORTE VIA IBARRA Y"/>
    <x v="83"/>
    <s v="O-Imbabura-Ant.Ante.(Atuntaqu"/>
    <m/>
    <x v="95"/>
    <x v="95"/>
    <s v="100014873"/>
    <s v="MEDIAVILLA JULIO"/>
    <s v="ZEMT"/>
    <x v="13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  <n v="1013809"/>
    <s v="MEDIAVILLA PERUGACHI JULIO MAURICIO"/>
    <x v="134"/>
  </r>
  <r>
    <n v="1002199792"/>
    <s v="UE01"/>
    <x v="6"/>
    <d v="1899-12-30T19:39:00"/>
    <x v="1283"/>
    <s v="9000804118"/>
    <s v="012-022-00315096"/>
    <n v="1631.16"/>
    <n v="1828.87"/>
    <s v="ZPVN"/>
    <s v="40564771"/>
    <s v="0000391317"/>
    <n v="8002814311"/>
    <x v="958"/>
    <x v="6"/>
    <x v="6"/>
    <n v="240"/>
    <s v="BOL"/>
    <s v="101715"/>
    <x v="43"/>
    <s v="801809"/>
    <s v="MULTIFERRETERIA"/>
    <x v="51"/>
    <s v="PANAMERICANA NORTE VIA IBARRA Y"/>
    <x v="83"/>
    <s v="O-Imbabura-Ant.Ante.(Atuntaqu"/>
    <n v="20"/>
    <x v="95"/>
    <x v="95"/>
    <s v="100014873"/>
    <s v="MEDIAVILLA JULIO"/>
    <s v="ZEMT"/>
    <x v="13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  <n v="1013809"/>
    <s v="MEDIAVILLA PERUGACHI JULIO MAURICIO"/>
    <x v="134"/>
  </r>
  <r>
    <n v="1002199810"/>
    <s v="UE01"/>
    <x v="6"/>
    <d v="1899-12-30T19:41:00"/>
    <x v="1284"/>
    <s v="9000804119"/>
    <s v="012-022-00315097"/>
    <n v="3866.4"/>
    <n v="4335.03"/>
    <s v="ZPVN"/>
    <s v="40563320"/>
    <s v="0000391221"/>
    <n v="8002814334"/>
    <x v="959"/>
    <x v="2"/>
    <x v="2"/>
    <n v="32.22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620"/>
    <n v="32220"/>
    <n v="19400"/>
    <n v="362.15"/>
    <m/>
    <x v="1"/>
    <n v="22"/>
    <s v="22"/>
    <n v="32.22"/>
    <x v="0"/>
    <n v="11.239913097454997"/>
    <n v="11.239913097454997"/>
    <s v="TRANCONCEM CIA. LTDA."/>
    <n v="1013227"/>
    <s v="COMPAÑIA DE TRANSPORTE PESADO"/>
    <x v="60"/>
  </r>
  <r>
    <n v="1002199789"/>
    <s v="UE01"/>
    <x v="6"/>
    <d v="1899-12-30T19:44:00"/>
    <x v="1285"/>
    <s v="9000804120"/>
    <s v="012-022-00315098"/>
    <n v="4435.2"/>
    <n v="4972.7700000000004"/>
    <s v="ZPVN"/>
    <s v="40564770"/>
    <s v="0000391314"/>
    <n v="8002814306"/>
    <x v="960"/>
    <x v="6"/>
    <x v="6"/>
    <n v="640"/>
    <s v="BOL"/>
    <s v="101780"/>
    <x v="56"/>
    <s v="806807"/>
    <s v="GRUPO MENA"/>
    <x v="1"/>
    <s v="AV. 6 DE DICIEMBRE N59-10"/>
    <x v="98"/>
    <s v="O-Pichincha-Kennedy"/>
    <n v="97.5"/>
    <x v="71"/>
    <x v="71"/>
    <s v="100014908"/>
    <s v="GIACOMETTI CRISTHIAN"/>
    <s v="ZETT"/>
    <x v="116"/>
    <s v="1"/>
    <s v="Con Pallet"/>
    <n v="0.05"/>
    <n v="32"/>
    <x v="0"/>
    <n v="49480"/>
    <n v="32050"/>
    <n v="17430"/>
    <n v="288"/>
    <m/>
    <x v="69"/>
    <n v="22"/>
    <s v="22"/>
    <n v="32"/>
    <x v="0"/>
    <n v="0.45"/>
    <n v="9"/>
    <s v="LA ARMENIA S.A."/>
    <n v="1013556"/>
    <s v="RAMIREZ BAEZ FIDEL RAMIRO"/>
    <x v="116"/>
  </r>
  <r>
    <n v="1002199874"/>
    <s v="UE01"/>
    <x v="6"/>
    <d v="1899-12-30T19:45:00"/>
    <x v="1286"/>
    <s v="9000804121"/>
    <s v="012-022-00315099"/>
    <n v="2301.35"/>
    <n v="2580.29"/>
    <s v="ZPVN"/>
    <s v="40564765"/>
    <s v="P000032492"/>
    <n v="8002814414"/>
    <x v="96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880"/>
    <n v="18050"/>
    <n v="8830"/>
    <n v="266.39999999999998"/>
    <m/>
    <x v="94"/>
    <n v="22"/>
    <s v="22"/>
    <n v="18"/>
    <x v="0"/>
    <n v="0.74"/>
    <n v="14.799999999999999"/>
    <s v="RUTAS COTACACHENSES S.A."/>
    <n v="1023153"/>
    <s v="BUITRON MONTENEGRO JONNY"/>
    <x v="260"/>
  </r>
  <r>
    <n v="1002199812"/>
    <s v="UE01"/>
    <x v="6"/>
    <d v="1899-12-30T19:48:00"/>
    <x v="1287"/>
    <s v=""/>
    <s v=""/>
    <n v="0"/>
    <n v="0"/>
    <s v="ZPRC"/>
    <s v="2500108007"/>
    <s v="P000032464"/>
    <n v="8002814337"/>
    <x v="962"/>
    <x v="2"/>
    <x v="2"/>
    <n v="32.29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940"/>
    <n v="32290"/>
    <n v="18650"/>
    <n v="0"/>
    <m/>
    <x v="3"/>
    <n v="22"/>
    <s v="22"/>
    <n v="32.29"/>
    <x v="0"/>
    <n v="0"/>
    <n v="0"/>
    <s v="UNICON"/>
    <n v="1014412"/>
    <s v="UNION DE CONCRETERAS UNICON UCUE"/>
    <x v="33"/>
  </r>
  <r>
    <n v="1002199876"/>
    <s v="UE01"/>
    <x v="6"/>
    <d v="1899-12-30T19:49:00"/>
    <x v="1288"/>
    <s v="9000804123"/>
    <s v="012-022-00315100"/>
    <n v="2301.35"/>
    <n v="2580.29"/>
    <s v="ZPVN"/>
    <s v="40564774"/>
    <s v="P000032500"/>
    <n v="8002814416"/>
    <x v="96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240"/>
    <n v="18050"/>
    <n v="9190"/>
    <n v="266.39999999999998"/>
    <m/>
    <x v="131"/>
    <n v="22"/>
    <s v="22"/>
    <n v="18"/>
    <x v="0"/>
    <n v="0.74"/>
    <n v="14.799999999999999"/>
    <s v="RUTAS COTACACHENSES S.A."/>
    <n v="10005626"/>
    <s v="BENALCAZAR DE LA CRUZ CRISTIAN ROBE"/>
    <x v="190"/>
  </r>
  <r>
    <n v="1002199845"/>
    <s v="UE01"/>
    <x v="6"/>
    <d v="1899-12-30T19:51:00"/>
    <x v="1289"/>
    <s v=""/>
    <s v=""/>
    <n v="0"/>
    <n v="0"/>
    <s v="ZPRC"/>
    <s v="2500108026"/>
    <s v="P000032499"/>
    <n v="8002814378"/>
    <x v="964"/>
    <x v="3"/>
    <x v="3"/>
    <n v="480"/>
    <s v="BOL"/>
    <s v="101663"/>
    <x v="46"/>
    <s v="807200"/>
    <s v="TERESA GILER VELEZ"/>
    <x v="69"/>
    <s v="PASO LATERALTOSAGUA, DIAGNL GASOLIN"/>
    <x v="122"/>
    <s v="O-Manabi-Tosaguacalceta"/>
    <n v="418"/>
    <x v="118"/>
    <x v="118"/>
    <s v="100017947"/>
    <s v="SALAZAR JORGE LUIS"/>
    <s v="ZEMT"/>
    <x v="219"/>
    <s v="2"/>
    <s v="Sin Pallet"/>
    <n v="0"/>
    <n v="0"/>
    <x v="0"/>
    <n v="38350"/>
    <n v="24030"/>
    <n v="14320"/>
    <n v="484.8"/>
    <m/>
    <x v="116"/>
    <n v="22"/>
    <s v="22"/>
    <n v="24"/>
    <x v="0"/>
    <n v="1.01"/>
    <n v="20.2"/>
    <s v="TRAPSA C.A."/>
    <n v="1013505"/>
    <s v="HERMOZA LOZADA JORGE ABDON"/>
    <x v="219"/>
  </r>
  <r>
    <n v="1002199849"/>
    <s v="UE01"/>
    <x v="6"/>
    <d v="1899-12-30T19:52:00"/>
    <x v="1290"/>
    <s v="9000804124"/>
    <s v="012-022-00315101"/>
    <n v="3049.56"/>
    <n v="3419.19"/>
    <s v="ZPVN"/>
    <s v="40564790"/>
    <s v="P000032510"/>
    <n v="8002814385"/>
    <x v="965"/>
    <x v="6"/>
    <x v="6"/>
    <n v="480"/>
    <s v="BOL"/>
    <s v="101680"/>
    <x v="12"/>
    <s v="801406"/>
    <s v="BODEGA NARANJO LATAC"/>
    <x v="6"/>
    <s v="AVENIDA  UNIDAD NACIONAL S/N Y CAOB"/>
    <x v="17"/>
    <s v="O-Cotopaxi-Latacunga"/>
    <n v="198"/>
    <x v="53"/>
    <x v="53"/>
    <s v="100014948"/>
    <s v="TULCANAZA MARCELO"/>
    <s v="ZEMT"/>
    <x v="68"/>
    <s v="2"/>
    <s v="Sin Pallet"/>
    <n v="0"/>
    <n v="0"/>
    <x v="0"/>
    <n v="36880"/>
    <n v="24080"/>
    <n v="12800"/>
    <n v="355.2"/>
    <m/>
    <x v="51"/>
    <n v="22"/>
    <s v="22"/>
    <n v="24"/>
    <x v="0"/>
    <n v="0.74"/>
    <n v="14.799999999999999"/>
    <s v="TRIMPESAS S.A."/>
    <n v="1014036"/>
    <s v="TULCANAZA VASQUEZ EDISON MARCELO"/>
    <x v="68"/>
  </r>
  <r>
    <n v="1002199892"/>
    <s v="UE01"/>
    <x v="6"/>
    <d v="1899-12-30T19:55:00"/>
    <x v="1291"/>
    <s v="9000804125"/>
    <s v="012-022-00315102"/>
    <n v="2365.1999999999998"/>
    <n v="2651.87"/>
    <s v="ZPVN"/>
    <s v="40564741"/>
    <s v="0000391267"/>
    <n v="8002814436"/>
    <x v="96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90"/>
    <n v="18050"/>
    <n v="9240"/>
    <n v="324"/>
    <m/>
    <x v="99"/>
    <n v="22"/>
    <s v="22"/>
    <n v="18"/>
    <x v="0"/>
    <n v="0.9"/>
    <n v="18"/>
    <s v="TRANSPORTE PROPIO"/>
    <n v="1017789"/>
    <s v="GALARZA PONCE FABIOLA CATHERINE"/>
    <x v="141"/>
  </r>
  <r>
    <n v="1002199831"/>
    <s v="UE01"/>
    <x v="6"/>
    <d v="1899-12-30T20:05:00"/>
    <x v="1292"/>
    <s v="9000804127"/>
    <s v="012-022-00315103"/>
    <n v="3764.4"/>
    <n v="4220.67"/>
    <s v="ZPVN"/>
    <s v="40563320"/>
    <s v="0000391222"/>
    <n v="8002814359"/>
    <x v="967"/>
    <x v="2"/>
    <x v="2"/>
    <n v="31.37"/>
    <s v="T"/>
    <s v="101659"/>
    <x v="84"/>
    <s v="805760"/>
    <s v="GRANEL ETERNIT"/>
    <x v="1"/>
    <s v="KM 14 1/2 SECTOR GUAMANI"/>
    <x v="63"/>
    <s v="O-Pichincha-Guamani2"/>
    <n v="127"/>
    <x v="1"/>
    <x v="1"/>
    <s v="100015500"/>
    <s v="FARINANGO MANUEL"/>
    <s v="ZECI"/>
    <x v="1"/>
    <s v="2"/>
    <s v="Sin Pallet"/>
    <n v="0"/>
    <n v="0"/>
    <x v="0"/>
    <n v="49330"/>
    <n v="31370"/>
    <n v="17960"/>
    <n v="352.6"/>
    <m/>
    <x v="1"/>
    <n v="22"/>
    <s v="22"/>
    <n v="31.37"/>
    <x v="0"/>
    <n v="11.240038253108066"/>
    <n v="11.240038253108066"/>
    <s v="TRANSCONCEM CIA. LTDA."/>
    <n v="1013227"/>
    <s v="COMPAÑIA DE TRANSPORTE PESADO"/>
    <x v="1"/>
  </r>
  <r>
    <n v="1002199857"/>
    <s v="UE01"/>
    <x v="6"/>
    <d v="1899-12-30T20:09:00"/>
    <x v="1293"/>
    <s v="9000804128"/>
    <s v="012-022-00315104"/>
    <n v="4138.3500000000004"/>
    <n v="4639.9399999999996"/>
    <s v="ZPVN"/>
    <s v="40564773"/>
    <s v="0000391321"/>
    <n v="8002814394"/>
    <x v="968"/>
    <x v="2"/>
    <x v="2"/>
    <n v="32.17"/>
    <s v="T"/>
    <s v="10004558"/>
    <x v="234"/>
    <s v="809421"/>
    <s v="GRANEL BODEGA PRINCIPAL"/>
    <x v="40"/>
    <s v="AV MANABI 187 Y 5 DE JUNIO"/>
    <x v="59"/>
    <s v="O-Manabi-Portoviejo"/>
    <n v="468"/>
    <x v="80"/>
    <x v="80"/>
    <s v="100015174"/>
    <s v="CASTRO LUCIO"/>
    <s v="ZECI"/>
    <x v="109"/>
    <s v="2"/>
    <s v="Sin Pallet"/>
    <n v="0"/>
    <n v="0"/>
    <x v="0"/>
    <n v="50720"/>
    <n v="32170"/>
    <n v="18550"/>
    <n v="1142.04"/>
    <m/>
    <x v="78"/>
    <n v="22"/>
    <s v="22"/>
    <n v="32.17"/>
    <x v="0"/>
    <n v="35.50015542430836"/>
    <n v="35.50015542430836"/>
    <s v="CASTRO HERMANOS S.A."/>
    <n v="1013576"/>
    <s v="CASTRO SALGADO LUCIO OSWALDO"/>
    <x v="109"/>
  </r>
  <r>
    <n v="1002199918"/>
    <s v="UE01"/>
    <x v="6"/>
    <d v="1899-12-30T20:34:00"/>
    <x v="1294"/>
    <s v="9000804130"/>
    <s v="012-022-00315106"/>
    <n v="950.4"/>
    <n v="1065.5999999999999"/>
    <s v="ZPVN"/>
    <s v="40564751"/>
    <s v="0000391281"/>
    <n v="8002814474"/>
    <x v="969"/>
    <x v="3"/>
    <x v="3"/>
    <n v="160"/>
    <s v="BOL"/>
    <s v="101664"/>
    <x v="8"/>
    <s v="800644"/>
    <s v="MONICA AMBROSI A"/>
    <x v="12"/>
    <s v="MONICA AMBROSI / VIA A QUEVEDO"/>
    <x v="14"/>
    <s v="O-Losrios-Quevedo"/>
    <m/>
    <x v="9"/>
    <x v="9"/>
    <s v="100020335"/>
    <s v="HARO LUIS"/>
    <s v="ZEMU"/>
    <x v="11"/>
    <s v="2"/>
    <s v="Sin Pallet"/>
    <n v="0"/>
    <n v="0"/>
    <x v="0"/>
    <n v="12543.333000000001"/>
    <n v="8013.3329999999996"/>
    <n v="4530"/>
    <n v="164.8"/>
    <m/>
    <x v="9"/>
    <n v="22"/>
    <s v="22"/>
    <n v="8"/>
    <x v="0"/>
    <n v="1.03"/>
    <n v="20.6"/>
    <s v="SANJOPAS S.A."/>
    <n v="1013262"/>
    <s v="SEGOVIA ERAZO PATRICIA ALEXANDRA"/>
    <x v="11"/>
  </r>
  <r>
    <n v="1002199918"/>
    <s v="UE01"/>
    <x v="6"/>
    <d v="1899-12-30T20:34:00"/>
    <x v="1295"/>
    <s v="9000804129"/>
    <s v="012-022-00315105"/>
    <n v="1236"/>
    <n v="1385.81"/>
    <s v="ZPVN"/>
    <s v="40564751"/>
    <s v="0000391280"/>
    <n v="8002814475"/>
    <x v="969"/>
    <x v="4"/>
    <x v="4"/>
    <n v="200"/>
    <s v="BOL"/>
    <s v="101664"/>
    <x v="8"/>
    <s v="800644"/>
    <s v="MONICA AMBROSI A"/>
    <x v="12"/>
    <s v="MONICA AMBROSI / VIA A QUEVEDO"/>
    <x v="14"/>
    <s v="O-Losrios-Quevedo"/>
    <n v="345"/>
    <x v="9"/>
    <x v="9"/>
    <s v="100020335"/>
    <s v="HARO LUIS"/>
    <s v="ZEMU"/>
    <x v="11"/>
    <s v="2"/>
    <s v="Sin Pallet"/>
    <n v="0"/>
    <n v="0"/>
    <x v="0"/>
    <n v="14546.666999999999"/>
    <n v="10016.666999999999"/>
    <n v="4530"/>
    <n v="206"/>
    <m/>
    <x v="9"/>
    <n v="22"/>
    <s v="22"/>
    <n v="10"/>
    <x v="0"/>
    <n v="1.03"/>
    <n v="20.6"/>
    <s v="SANJOPAS S.A."/>
    <n v="1013262"/>
    <s v="SEGOVIA ERAZO PATRICIA ALEXANDRA"/>
    <x v="11"/>
  </r>
  <r>
    <n v="1002199880"/>
    <s v="UE01"/>
    <x v="6"/>
    <d v="1899-12-30T20:39:00"/>
    <x v="1296"/>
    <s v="9000804132"/>
    <s v="012-022-00315108"/>
    <n v="1624.8"/>
    <n v="1821.74"/>
    <s v="ZPVN"/>
    <s v="40564798"/>
    <s v="P000032519"/>
    <n v="8002814422"/>
    <x v="970"/>
    <x v="7"/>
    <x v="7"/>
    <n v="240"/>
    <s v="BOL"/>
    <s v="101628"/>
    <x v="13"/>
    <s v="801021"/>
    <s v="LOCAL PUEMBO"/>
    <x v="1"/>
    <s v="VIA INTEROCEANICA S/N Y LA Y DE PUE"/>
    <x v="61"/>
    <s v="O-Pichincha-Puembo"/>
    <m/>
    <x v="6"/>
    <x v="6"/>
    <s v="10007345"/>
    <s v="LOPEZ CASTRO JAIME MARCELO"/>
    <s v="ZEMT"/>
    <x v="75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  <n v="1013241"/>
    <s v="COMPAÑÍA DE TRANSPORTE DE CARGA PES"/>
    <x v="75"/>
  </r>
  <r>
    <n v="1002199880"/>
    <s v="UE01"/>
    <x v="6"/>
    <d v="1899-12-30T20:39:00"/>
    <x v="1297"/>
    <s v="9000804131"/>
    <s v="012-022-00315107"/>
    <n v="1617.6"/>
    <n v="1813.66"/>
    <s v="ZPVN"/>
    <s v="40564799"/>
    <s v="P000032520"/>
    <n v="8002814421"/>
    <x v="970"/>
    <x v="6"/>
    <x v="6"/>
    <n v="240"/>
    <s v="BOL"/>
    <s v="101628"/>
    <x v="13"/>
    <s v="801021"/>
    <s v="LOCAL PUEMBO"/>
    <x v="1"/>
    <s v="VIA INTEROCEANICA S/N Y LA Y DE PUE"/>
    <x v="61"/>
    <s v="O-Pichincha-Puembo"/>
    <n v="110"/>
    <x v="6"/>
    <x v="6"/>
    <s v="10007345"/>
    <s v="LOPEZ CASTRO JAIME MARCELO"/>
    <s v="ZEMT"/>
    <x v="75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  <n v="1013241"/>
    <s v="COMPAÑÍA DE TRANSPORTE DE CARGA PES"/>
    <x v="75"/>
  </r>
  <r>
    <n v="1002199875"/>
    <s v="UE01"/>
    <x v="6"/>
    <d v="1899-12-30T20:43:00"/>
    <x v="1298"/>
    <s v=""/>
    <s v=""/>
    <n v="0"/>
    <n v="0"/>
    <s v="ZPRC"/>
    <s v="2500108019"/>
    <s v="P000032489"/>
    <n v="8002814415"/>
    <x v="971"/>
    <x v="10"/>
    <x v="10"/>
    <n v="30.16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8570"/>
    <n v="30160"/>
    <n v="18410"/>
    <n v="491.61"/>
    <m/>
    <x v="7"/>
    <n v="22"/>
    <s v="22"/>
    <n v="30.16"/>
    <x v="0"/>
    <n v="16.300066312997348"/>
    <n v="16.300066312997348"/>
    <s v="TRANSPORTE PROPIO"/>
    <n v="1013388"/>
    <s v="CAMPAÑA MALDONADO BLANCA CECILIA"/>
    <x v="128"/>
  </r>
  <r>
    <n v="1002199879"/>
    <s v="UE01"/>
    <x v="6"/>
    <d v="1899-12-30T20:44:00"/>
    <x v="1299"/>
    <s v="9000804134"/>
    <s v="012-022-00315110"/>
    <n v="247.2"/>
    <n v="277.16000000000003"/>
    <s v="ZPVN"/>
    <s v="40564796"/>
    <s v="P000032517"/>
    <n v="8002814419"/>
    <x v="972"/>
    <x v="5"/>
    <x v="5"/>
    <n v="40"/>
    <s v="BOL"/>
    <s v="101628"/>
    <x v="13"/>
    <s v="801023"/>
    <s v="LOCAL TUMBACO"/>
    <x v="1"/>
    <s v="FCO. DE ORELLANA S/N Y"/>
    <x v="10"/>
    <s v="O-Pichincha-Tumbaco"/>
    <m/>
    <x v="28"/>
    <x v="28"/>
    <s v="100018432"/>
    <s v="AYALA LUIS"/>
    <s v="ZEMT"/>
    <x v="167"/>
    <s v="1"/>
    <s v="Con Pallet"/>
    <n v="0.05"/>
    <n v="2"/>
    <x v="0"/>
    <n v="10107.5"/>
    <n v="2007.5"/>
    <n v="8100"/>
    <n v="18.399999999999999"/>
    <m/>
    <x v="26"/>
    <n v="22"/>
    <s v="22"/>
    <n v="2"/>
    <x v="0"/>
    <n v="0.45999999999999996"/>
    <n v="9.1999999999999993"/>
    <s v="TRIMPESAS S.A."/>
    <n v="1014322"/>
    <s v="ESPARZA REVELO JORGE MARCELO"/>
    <x v="167"/>
  </r>
  <r>
    <n v="1002199879"/>
    <s v="UE01"/>
    <x v="6"/>
    <d v="1899-12-30T20:44:00"/>
    <x v="1300"/>
    <s v="9000804133"/>
    <s v="012-022-00315109"/>
    <n v="2965.6"/>
    <n v="3325.05"/>
    <s v="ZPVN"/>
    <s v="40564795"/>
    <s v="P000032516"/>
    <n v="8002814420"/>
    <x v="972"/>
    <x v="6"/>
    <x v="6"/>
    <n v="440"/>
    <s v="BOL"/>
    <s v="101628"/>
    <x v="13"/>
    <s v="801023"/>
    <s v="LOCAL TUMBACO"/>
    <x v="1"/>
    <s v="FCO. DE ORELLANA S/N Y"/>
    <x v="10"/>
    <s v="O-Pichincha-Tumbaco"/>
    <n v="110"/>
    <x v="28"/>
    <x v="28"/>
    <s v="100018432"/>
    <s v="AYALA LUIS"/>
    <s v="ZEMT"/>
    <x v="167"/>
    <s v="1"/>
    <s v="Con Pallet"/>
    <n v="0.05"/>
    <n v="22"/>
    <x v="0"/>
    <n v="30182.5"/>
    <n v="22082.5"/>
    <n v="8100"/>
    <n v="202.4"/>
    <m/>
    <x v="26"/>
    <n v="22"/>
    <s v="22"/>
    <n v="22"/>
    <x v="0"/>
    <n v="0.46"/>
    <n v="9.2000000000000011"/>
    <s v="TRIMPESAS S.A."/>
    <n v="1014322"/>
    <s v="ESPARZA REVELO JORGE MARCELO"/>
    <x v="167"/>
  </r>
  <r>
    <n v="1002199905"/>
    <s v="UE01"/>
    <x v="6"/>
    <d v="1899-12-30T20:46:00"/>
    <x v="1301"/>
    <s v=""/>
    <s v=""/>
    <n v="0"/>
    <n v="0"/>
    <s v="ZPRC"/>
    <s v="2500108030"/>
    <s v="P000032527"/>
    <n v="8002814455"/>
    <x v="973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0338"/>
    <s v="TERAN ARNULFO"/>
    <s v="ZEMU"/>
    <x v="88"/>
    <s v="2"/>
    <s v="Sin Pallet"/>
    <n v="0"/>
    <n v="0"/>
    <x v="0"/>
    <n v="27000"/>
    <n v="18030"/>
    <n v="8970"/>
    <n v="266.39999999999998"/>
    <m/>
    <x v="22"/>
    <n v="22"/>
    <s v="22"/>
    <n v="18"/>
    <x v="0"/>
    <n v="0.74"/>
    <n v="14.799999999999999"/>
    <s v="TRANINTAGSA"/>
    <n v="1014062"/>
    <s v="BENALCAZAR DE LA CRUZ MILTON PATRIC"/>
    <x v="88"/>
  </r>
  <r>
    <n v="1002199896"/>
    <s v="UE01"/>
    <x v="6"/>
    <d v="1899-12-30T20:57:00"/>
    <x v="1302"/>
    <s v="9000804135"/>
    <s v="012-022-00315111"/>
    <n v="2287.17"/>
    <n v="2564.39"/>
    <s v="ZPVN"/>
    <s v="40564801"/>
    <s v="P000032521"/>
    <n v="8002814445"/>
    <x v="974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1"/>
    <x v="31"/>
    <s v="100014899"/>
    <s v="PILLAJO LUIS"/>
    <s v="ZEMU"/>
    <x v="37"/>
    <s v="2"/>
    <s v="Sin Pallet"/>
    <n v="0"/>
    <n v="0"/>
    <x v="0"/>
    <n v="27030"/>
    <n v="17950"/>
    <n v="9080"/>
    <n v="273.60000000000002"/>
    <m/>
    <x v="29"/>
    <n v="22"/>
    <s v="22"/>
    <n v="18"/>
    <x v="0"/>
    <n v="0.76"/>
    <n v="15.200000000000001"/>
    <s v="SANJOPAS S.A."/>
    <n v="1014267"/>
    <s v="PILLAJO GUATEMAL VICTOR JULIO"/>
    <x v="37"/>
  </r>
  <r>
    <n v="1002199919"/>
    <s v="UE01"/>
    <x v="6"/>
    <d v="1899-12-30T20:59:00"/>
    <x v="1303"/>
    <s v="9000804136"/>
    <s v="012-022-00315112"/>
    <n v="2138.4"/>
    <n v="2397.59"/>
    <s v="ZPVN"/>
    <s v="40564755"/>
    <s v="0000391284"/>
    <n v="8002814476"/>
    <x v="975"/>
    <x v="3"/>
    <x v="3"/>
    <n v="360"/>
    <s v="BOL"/>
    <s v="101664"/>
    <x v="8"/>
    <s v="804077"/>
    <s v="LUZ MARIA PERALTA MORA"/>
    <x v="31"/>
    <s v="VARIANTE NORT Y G.ANCHUNDIA BARROS"/>
    <x v="47"/>
    <s v="O-Losrios-Buenafe"/>
    <n v="328"/>
    <x v="39"/>
    <x v="39"/>
    <s v="10001979"/>
    <s v="TITISTAR CUCAS FERNANDO PATRICIO"/>
    <s v="ZEMU"/>
    <x v="47"/>
    <s v="2"/>
    <s v="Sin Pallet"/>
    <n v="0"/>
    <n v="0"/>
    <x v="0"/>
    <n v="26980"/>
    <n v="18050"/>
    <n v="8930"/>
    <n v="370.8"/>
    <m/>
    <x v="37"/>
    <n v="22"/>
    <s v="22"/>
    <n v="18"/>
    <x v="0"/>
    <n v="1.03"/>
    <n v="20.6"/>
    <s v="TRANSLOBOL S.A."/>
    <n v="1014100"/>
    <s v="SIGUENZA PARRA FROILAN ALEJANDRO"/>
    <x v="47"/>
  </r>
  <r>
    <n v="1002199916"/>
    <s v="UE01"/>
    <x v="6"/>
    <d v="1899-12-30T21:05:00"/>
    <x v="1304"/>
    <s v="9000804090"/>
    <s v="013-020-00047768"/>
    <n v="2343.91"/>
    <n v="2628.01"/>
    <s v="ZPDF"/>
    <s v="70176792"/>
    <s v="0000391336"/>
    <n v="8002814472"/>
    <x v="976"/>
    <x v="3"/>
    <x v="3"/>
    <n v="360"/>
    <s v="BOL"/>
    <s v="105068"/>
    <x v="124"/>
    <s v="810513"/>
    <s v="PDV ­TARAPOA"/>
    <x v="45"/>
    <s v="VIA LAGO AGRIO KM 74"/>
    <x v="153"/>
    <s v="O-Sucumbios-Tarapoa"/>
    <n v="519"/>
    <x v="93"/>
    <x v="93"/>
    <s v="100014969"/>
    <s v="LARGO ANGEL"/>
    <s v="ZEMU"/>
    <x v="129"/>
    <s v="2"/>
    <s v="Sin Pallet"/>
    <n v="0"/>
    <n v="0"/>
    <x v="0"/>
    <n v="27250"/>
    <n v="18040"/>
    <n v="9210"/>
    <n v="522"/>
    <m/>
    <x v="91"/>
    <n v="22"/>
    <s v="22"/>
    <n v="18"/>
    <x v="0"/>
    <n v="1.45"/>
    <n v="29"/>
    <s v="TRANSSJQ S.A."/>
    <n v="1012878"/>
    <s v="HINOJOSA SAN ANDRES ANGEL PATRICIO"/>
    <x v="129"/>
  </r>
  <r>
    <n v="1002199915"/>
    <s v="UE01"/>
    <x v="6"/>
    <d v="1899-12-30T21:07:00"/>
    <x v="1305"/>
    <s v="9000804137"/>
    <s v="012-022-00315113"/>
    <n v="2351"/>
    <n v="2635.96"/>
    <s v="ZPVN"/>
    <s v="40564789"/>
    <s v="0000391330"/>
    <n v="8002814471"/>
    <x v="977"/>
    <x v="6"/>
    <x v="6"/>
    <n v="360"/>
    <s v="BOL"/>
    <s v="101569"/>
    <x v="235"/>
    <s v="801478"/>
    <s v="BODEGA FERRT 1 ABRIL"/>
    <x v="6"/>
    <s v="BODEGA FERRT 1 ABRIL/CALLE 1 DE ABR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30"/>
    <n v="18050"/>
    <n v="9180"/>
    <n v="266.39999999999998"/>
    <m/>
    <x v="134"/>
    <n v="22"/>
    <s v="22"/>
    <n v="18"/>
    <x v="0"/>
    <n v="0.74"/>
    <n v="14.799999999999999"/>
    <s v="LIDENORTI S.A."/>
    <n v="1014323"/>
    <s v="JACOME AGUIRRE CARLOS ARTURO"/>
    <x v="194"/>
  </r>
  <r>
    <n v="1002199901"/>
    <s v="UE01"/>
    <x v="6"/>
    <d v="1899-12-30T21:10:00"/>
    <x v="1306"/>
    <s v="9000804139"/>
    <s v="012-022-00315114"/>
    <n v="3235.2"/>
    <n v="3627.32"/>
    <s v="ZPVN"/>
    <s v="40564797"/>
    <s v="P000032518"/>
    <n v="8002814451"/>
    <x v="978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85"/>
    <x v="85"/>
    <s v="100015010"/>
    <s v="RIVERA JOSE"/>
    <s v="ZEMT"/>
    <x v="117"/>
    <s v="1"/>
    <s v="Con Pallet"/>
    <n v="0.05"/>
    <n v="24"/>
    <x v="0"/>
    <n v="40070"/>
    <n v="24040"/>
    <n v="16030"/>
    <n v="206.4"/>
    <m/>
    <x v="83"/>
    <n v="22"/>
    <s v="22"/>
    <n v="24"/>
    <x v="0"/>
    <n v="0.43"/>
    <n v="8.6"/>
    <s v="LIDENORTI S.A."/>
    <n v="1020716"/>
    <s v="RIVADENEIRA AYALA BERTHA NARCIZA"/>
    <x v="117"/>
  </r>
  <r>
    <n v="1002199921"/>
    <s v="UE01"/>
    <x v="6"/>
    <d v="1899-12-30T21:12:00"/>
    <x v="1307"/>
    <s v="9000804140"/>
    <s v="012-022-00315115"/>
    <n v="2343.91"/>
    <n v="2628.01"/>
    <s v="ZPVN"/>
    <s v="40564507"/>
    <s v="P000032411"/>
    <n v="8002814478"/>
    <x v="979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50"/>
    <n v="9010"/>
    <n v="266.39999999999998"/>
    <m/>
    <x v="90"/>
    <n v="22"/>
    <s v="22"/>
    <n v="18"/>
    <x v="0"/>
    <n v="0.74"/>
    <n v="14.799999999999999"/>
    <s v="TRANSPORTE PROPIO"/>
    <n v="1013789"/>
    <s v="VEGA VEGA FABIAN"/>
    <x v="127"/>
  </r>
  <r>
    <n v="1002199947"/>
    <s v="UE01"/>
    <x v="6"/>
    <d v="1899-12-30T21:25:00"/>
    <x v="1308"/>
    <s v="9000804141"/>
    <s v="012-022-00315116"/>
    <n v="2268"/>
    <n v="2542.9"/>
    <s v="ZPVN"/>
    <s v="40564767"/>
    <s v="0000391309"/>
    <n v="8002814514"/>
    <x v="980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20"/>
    <n v="18030"/>
    <n v="9090"/>
    <n v="266.39999999999998"/>
    <m/>
    <x v="142"/>
    <n v="22"/>
    <s v="22"/>
    <n v="18"/>
    <x v="0"/>
    <n v="0.74"/>
    <n v="14.799999999999999"/>
    <s v="TRANSPORTE PROPIO"/>
    <n v="10007210"/>
    <s v="AREQUIPA GUANOLUISA RODRIGO"/>
    <x v="213"/>
  </r>
  <r>
    <n v="1002199933"/>
    <s v="UE01"/>
    <x v="6"/>
    <d v="1899-12-30T21:40:00"/>
    <x v="1309"/>
    <s v="9000804143"/>
    <s v="012-022-00315118"/>
    <n v="2563.1999999999998"/>
    <n v="2873.87"/>
    <s v="ZPVN"/>
    <s v="40564357"/>
    <s v="0000391021"/>
    <n v="8002814495"/>
    <x v="981"/>
    <x v="0"/>
    <x v="0"/>
    <n v="360"/>
    <s v="BOL"/>
    <s v="103671"/>
    <x v="0"/>
    <s v="805246"/>
    <s v="BODEGA PRINCIPAL DIMACO"/>
    <x v="0"/>
    <s v="AV. VEINTIMILLA Y MÉXICO"/>
    <x v="16"/>
    <s v="O-Carchi-Tulcan"/>
    <m/>
    <x v="0"/>
    <x v="0"/>
    <s v="100019271"/>
    <s v="MANOSALVAS MILTON"/>
    <s v="ZETT"/>
    <x v="61"/>
    <s v="2"/>
    <s v="Sin Pallet"/>
    <n v="0"/>
    <n v="0"/>
    <x v="0"/>
    <n v="26031.764999999999"/>
    <n v="18031.764999999999"/>
    <n v="8000"/>
    <n v="208.8"/>
    <m/>
    <x v="0"/>
    <n v="22"/>
    <s v="22"/>
    <n v="18"/>
    <x v="0"/>
    <n v="0.58000000000000007"/>
    <n v="11.600000000000001"/>
    <s v="TRANSPORTE PROPIO"/>
    <n v="1013643"/>
    <s v="POZO TARUPI MARCELO JAVIER"/>
    <x v="61"/>
  </r>
  <r>
    <n v="1002199933"/>
    <s v="UE01"/>
    <x v="6"/>
    <d v="1899-12-30T21:40:00"/>
    <x v="1310"/>
    <s v="9000804142"/>
    <s v="012-022-00315117"/>
    <n v="2140.8000000000002"/>
    <n v="2400.2800000000002"/>
    <s v="ZPVN"/>
    <s v="40564358"/>
    <s v="0000391022"/>
    <n v="8002814496"/>
    <x v="981"/>
    <x v="6"/>
    <x v="6"/>
    <n v="3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4028.235000000001"/>
    <n v="16028.235000000001"/>
    <n v="8000"/>
    <n v="185.6"/>
    <m/>
    <x v="0"/>
    <n v="22"/>
    <s v="22"/>
    <n v="16"/>
    <x v="0"/>
    <n v="0.57999999999999996"/>
    <n v="11.6"/>
    <s v="TRANSPORTE PROPIO"/>
    <n v="1013643"/>
    <s v="POZO TARUPI MARCELO JAVIER"/>
    <x v="61"/>
  </r>
  <r>
    <n v="1002199989"/>
    <s v="UE01"/>
    <x v="6"/>
    <d v="1899-12-30T21:45:00"/>
    <x v="1311"/>
    <s v="9000804144"/>
    <s v="012-022-00315119"/>
    <n v="4573.8"/>
    <n v="5128.18"/>
    <s v="ZPVN"/>
    <s v="40564739"/>
    <s v="0000391251"/>
    <n v="8002814559"/>
    <x v="982"/>
    <x v="6"/>
    <x v="6"/>
    <n v="660"/>
    <s v="BOL"/>
    <s v="101598"/>
    <x v="236"/>
    <s v="801576"/>
    <s v="BODEGA MACOFER"/>
    <x v="1"/>
    <s v="BODEGA MACOFER / CALLE GUAYACANES"/>
    <x v="98"/>
    <s v="O-Pichincha-Kennedy"/>
    <n v="97.5"/>
    <x v="28"/>
    <x v="28"/>
    <s v="100021196"/>
    <s v="CASTILLO PATRICIO"/>
    <s v="ZETT"/>
    <x v="114"/>
    <s v="2"/>
    <s v="Sin Pallet"/>
    <n v="0"/>
    <n v="0"/>
    <x v="0"/>
    <n v="50920"/>
    <n v="33090"/>
    <n v="17830"/>
    <n v="297"/>
    <s v="remplaza a la guia 410320"/>
    <x v="26"/>
    <n v="22"/>
    <s v="22"/>
    <n v="33"/>
    <x v="0"/>
    <n v="0.45"/>
    <n v="9"/>
    <s v="TRIMPESAS S.A."/>
    <n v="1014322"/>
    <s v="ESPARZA REVELO JORGE MARCELO"/>
    <x v="114"/>
  </r>
  <r>
    <n v="1002199938"/>
    <s v="UE01"/>
    <x v="6"/>
    <d v="1899-12-30T21:52:00"/>
    <x v="1312"/>
    <s v="9000804145"/>
    <s v="012-022-00315120"/>
    <n v="2498.4"/>
    <n v="2801.22"/>
    <s v="ZPVN"/>
    <s v="40564562"/>
    <s v="0000391012"/>
    <n v="8002814501"/>
    <x v="983"/>
    <x v="0"/>
    <x v="0"/>
    <n v="360"/>
    <s v="BOL"/>
    <s v="103671"/>
    <x v="0"/>
    <s v="810004"/>
    <s v="CANTERA RAMIREZ"/>
    <x v="9"/>
    <s v="AMBUQUI PANAMERICANA NORTE KM 86"/>
    <x v="102"/>
    <s v="O-Imbabura-Ambuqui"/>
    <n v="68.5"/>
    <x v="0"/>
    <x v="0"/>
    <s v="100021921"/>
    <s v="QUEL CASTRO LIZARDO RAMIRO"/>
    <s v="ZEMU"/>
    <x v="0"/>
    <s v="2"/>
    <s v="Sin Pallet"/>
    <n v="0"/>
    <n v="0"/>
    <x v="0"/>
    <n v="26890"/>
    <n v="18000"/>
    <n v="8890"/>
    <n v="111.6"/>
    <m/>
    <x v="0"/>
    <n v="22"/>
    <s v="22"/>
    <n v="18"/>
    <x v="0"/>
    <n v="0.31"/>
    <n v="6.1999999999999993"/>
    <s v="TRANSPORTE PROPIO"/>
    <n v="1013643"/>
    <s v="POZO TARUPI MARCELO JAVIER"/>
    <x v="0"/>
  </r>
  <r>
    <n v="1002199977"/>
    <s v="UE01"/>
    <x v="6"/>
    <d v="1899-12-30T21:58:00"/>
    <x v="1313"/>
    <s v="9000804146"/>
    <s v="012-022-00315121"/>
    <n v="2343.91"/>
    <n v="2628.01"/>
    <s v="ZPVN"/>
    <s v="40564816"/>
    <s v="P000032528"/>
    <n v="8002814543"/>
    <x v="984"/>
    <x v="7"/>
    <x v="7"/>
    <n v="360"/>
    <s v="BOL"/>
    <s v="102140"/>
    <x v="2"/>
    <s v="803883"/>
    <s v="FABRICA MONICA RUALES-LATACUNGA"/>
    <x v="6"/>
    <s v="AV COTOPAXI Y PARQUE CENTRAL"/>
    <x v="6"/>
    <s v="O-Cotopaxi-Lasso"/>
    <n v="178"/>
    <x v="50"/>
    <x v="50"/>
    <s v="10007864"/>
    <s v="AREVALO AYALA MANUEL ARCESIO"/>
    <s v="ZEMU"/>
    <x v="65"/>
    <s v="2"/>
    <s v="Sin Pallet"/>
    <n v="0"/>
    <n v="0"/>
    <x v="0"/>
    <n v="27290"/>
    <n v="18050"/>
    <n v="9240"/>
    <n v="248.4"/>
    <m/>
    <x v="48"/>
    <n v="22"/>
    <s v="22"/>
    <n v="18"/>
    <x v="0"/>
    <n v="0.69000000000000006"/>
    <n v="13.8"/>
    <s v="TRIMPESAS S.A."/>
    <n v="1013766"/>
    <s v="MORALES RUIZ EDGAR MAURICIO"/>
    <x v="65"/>
  </r>
  <r>
    <n v="1002199992"/>
    <s v="UE01"/>
    <x v="6"/>
    <d v="1899-12-30T22:05:00"/>
    <x v="1314"/>
    <s v="9000804080"/>
    <s v="013-020-00047767"/>
    <n v="2296.8000000000002"/>
    <n v="2575.19"/>
    <s v="ZPDF"/>
    <s v="70176788"/>
    <s v="0000391328"/>
    <n v="8002814562"/>
    <x v="985"/>
    <x v="6"/>
    <x v="6"/>
    <n v="36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60"/>
    <n v="18050"/>
    <n v="9410"/>
    <n v="266.39999999999998"/>
    <m/>
    <x v="157"/>
    <n v="22"/>
    <s v="22"/>
    <n v="18"/>
    <x v="0"/>
    <n v="0.74"/>
    <n v="14.799999999999999"/>
    <s v="TRANSPORTE PROPIO"/>
    <n v="1021990"/>
    <s v="GRANJA GOMEZ VINICIO ROLANDO"/>
    <x v="241"/>
  </r>
  <r>
    <n v="1002199974"/>
    <s v="UE01"/>
    <x v="6"/>
    <d v="1899-12-30T22:18:00"/>
    <x v="1315"/>
    <s v="9000804147"/>
    <s v="012-022-00315122"/>
    <n v="3278.88"/>
    <n v="3676.31"/>
    <s v="ZPVN"/>
    <s v="40564643"/>
    <s v="P000032448"/>
    <n v="8002814539"/>
    <x v="986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138"/>
    <x v="138"/>
    <s v="100014953"/>
    <s v="ALBUJA CESAR"/>
    <s v="ZEMT"/>
    <x v="197"/>
    <s v="1"/>
    <s v="Con Pallet"/>
    <n v="0.05"/>
    <n v="24"/>
    <x v="0"/>
    <n v="38610"/>
    <n v="24070"/>
    <n v="14540"/>
    <n v="91.2"/>
    <m/>
    <x v="136"/>
    <n v="22"/>
    <s v="22"/>
    <n v="24"/>
    <x v="0"/>
    <n v="0.19"/>
    <n v="3.8000000000000003"/>
    <s v="RUTAS COTACACHENSES S.A."/>
    <n v="1013946"/>
    <s v="ALBUJA RUIZ CESAR UBEN"/>
    <x v="197"/>
  </r>
  <r>
    <n v="1002200026"/>
    <s v="UE01"/>
    <x v="6"/>
    <d v="1899-12-30T23:03:00"/>
    <x v="1316"/>
    <s v="9000804150"/>
    <s v="012-022-00315123"/>
    <n v="4162.75"/>
    <n v="4667.3"/>
    <s v="ZPVN"/>
    <s v="40564768"/>
    <s v="0000391312"/>
    <n v="8002814602"/>
    <x v="987"/>
    <x v="6"/>
    <x v="6"/>
    <n v="64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0840"/>
    <n v="32090"/>
    <n v="18750"/>
    <n v="486.4"/>
    <m/>
    <x v="118"/>
    <n v="22"/>
    <s v="22"/>
    <n v="32"/>
    <x v="0"/>
    <n v="0.76"/>
    <n v="15.2"/>
    <s v="TRANSPORTE PROPIO"/>
    <n v="1023699"/>
    <s v="RIVADENEIRA MORALES KEVIN ANTONIO"/>
    <x v="168"/>
  </r>
  <r>
    <n v="1002200140"/>
    <s v="UE01"/>
    <x v="7"/>
    <d v="1899-12-30T04:53:00"/>
    <x v="1317"/>
    <s v="9000804169"/>
    <s v="012-022-00315124"/>
    <n v="4316.3999999999996"/>
    <n v="4839.58"/>
    <s v="ZPVN"/>
    <s v="40564817"/>
    <s v="P000032529"/>
    <n v="8002814757"/>
    <x v="988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0990"/>
    <n v="33020"/>
    <n v="17970"/>
    <n v="488.4"/>
    <m/>
    <x v="106"/>
    <n v="23"/>
    <s v="23"/>
    <n v="33"/>
    <x v="0"/>
    <n v="0.74"/>
    <n v="14.799999999999999"/>
    <s v="TRANSPORTE PROPIO"/>
    <n v="1013862"/>
    <s v="JACOME MARTINEZ EDGAR BOLIVAR"/>
    <x v="150"/>
  </r>
  <r>
    <n v="1002200143"/>
    <s v="UE01"/>
    <x v="7"/>
    <d v="1899-12-30T05:01:00"/>
    <x v="1318"/>
    <s v=""/>
    <s v=""/>
    <n v="0"/>
    <n v="0"/>
    <s v="ZPRC"/>
    <s v="2500108005"/>
    <s v="0000391167"/>
    <n v="8002814762"/>
    <x v="989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560"/>
    <n v="24040"/>
    <n v="15520"/>
    <n v="244.8"/>
    <m/>
    <x v="54"/>
    <n v="23"/>
    <s v="23"/>
    <n v="24"/>
    <x v="0"/>
    <n v="0.51"/>
    <n v="10.200000000000001"/>
    <s v="TRANSPORTE PROPIO"/>
    <n v="1013768"/>
    <s v="PROAÑO MESIAS JOSELITO"/>
    <x v="71"/>
  </r>
  <r>
    <n v="1002200120"/>
    <s v="UE01"/>
    <x v="7"/>
    <d v="1899-12-30T05:05:00"/>
    <x v="1319"/>
    <s v="9000803878"/>
    <s v="013-020-00047761"/>
    <n v="2294.2600000000002"/>
    <n v="2572.34"/>
    <s v="ZPDF"/>
    <s v="70176746"/>
    <s v="0000391203"/>
    <n v="8002814731"/>
    <x v="990"/>
    <x v="4"/>
    <x v="4"/>
    <n v="360"/>
    <s v="BOL"/>
    <s v="101450"/>
    <x v="183"/>
    <s v="809594"/>
    <s v="LOCAL VENEZUELA"/>
    <x v="68"/>
    <s v="CALLE VENEZUELA SECTOR PUENTE PORTE"/>
    <x v="120"/>
    <s v="O-Guayas-Guayaquil"/>
    <n v="524"/>
    <x v="103"/>
    <x v="103"/>
    <s v="100019413"/>
    <s v="CASANOVA ROMEL"/>
    <s v="ZEMU"/>
    <x v="144"/>
    <s v="2"/>
    <s v="Sin Pallet"/>
    <n v="0"/>
    <n v="0"/>
    <x v="0"/>
    <n v="27010"/>
    <n v="18040"/>
    <n v="8970"/>
    <n v="468"/>
    <m/>
    <x v="101"/>
    <n v="23"/>
    <s v="23"/>
    <n v="18"/>
    <x v="0"/>
    <n v="1.3"/>
    <n v="26"/>
    <s v="TRAPSA C.A."/>
    <n v="1013573"/>
    <s v="CUASPA PEREZ SEGUNDO MANUEL"/>
    <x v="144"/>
  </r>
  <r>
    <n v="1002200147"/>
    <s v="UE01"/>
    <x v="7"/>
    <d v="1899-12-30T05:13:00"/>
    <x v="1320"/>
    <s v=""/>
    <s v=""/>
    <n v="0"/>
    <n v="0"/>
    <s v="ZPRC"/>
    <s v="2500107936"/>
    <s v="P000032275"/>
    <n v="8002814767"/>
    <x v="991"/>
    <x v="7"/>
    <x v="7"/>
    <n v="320"/>
    <s v="BOL"/>
    <s v="101574"/>
    <x v="104"/>
    <s v="801910"/>
    <s v="BODEGA SUCURSAL"/>
    <x v="1"/>
    <s v="AVENIDA LEONIDAS DOUBLES CALLE E6A"/>
    <x v="77"/>
    <s v="O-Pichincha-Guamani"/>
    <m/>
    <x v="111"/>
    <x v="111"/>
    <s v="100014840"/>
    <s v="VALENCIA MARCO"/>
    <s v="ZETT"/>
    <x v="154"/>
    <s v="2"/>
    <s v="Sin Pallet"/>
    <n v="0"/>
    <n v="0"/>
    <x v="0"/>
    <n v="24719.544999999998"/>
    <n v="16014.545"/>
    <n v="8705"/>
    <n v="163.19999999999999"/>
    <m/>
    <x v="109"/>
    <n v="23"/>
    <s v="23"/>
    <n v="16"/>
    <x v="0"/>
    <n v="0.51"/>
    <n v="10.199999999999999"/>
    <s v="TRANSPORTE PROPIO"/>
    <n v="1018725"/>
    <s v="TRANSPORTE DE CARGA PESADA"/>
    <x v="154"/>
  </r>
  <r>
    <n v="1002200147"/>
    <s v="UE01"/>
    <x v="7"/>
    <d v="1899-12-30T05:13:00"/>
    <x v="1321"/>
    <s v=""/>
    <s v=""/>
    <n v="0"/>
    <n v="0"/>
    <s v="ZPRC"/>
    <s v="2500107935"/>
    <s v="P000032274"/>
    <n v="8002814768"/>
    <x v="991"/>
    <x v="6"/>
    <x v="6"/>
    <n v="34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720.455000000002"/>
    <n v="17015.455000000002"/>
    <n v="8705"/>
    <n v="173.4"/>
    <m/>
    <x v="109"/>
    <n v="23"/>
    <s v="23"/>
    <n v="17"/>
    <x v="0"/>
    <n v="0.51"/>
    <n v="10.200000000000001"/>
    <s v="TRANSPORTE PROPIO"/>
    <n v="1018725"/>
    <s v="TRANSPORTE DE CARGA PESADA"/>
    <x v="154"/>
  </r>
  <r>
    <n v="1002200145"/>
    <s v="UE01"/>
    <x v="7"/>
    <d v="1899-12-30T05:15:00"/>
    <x v="1322"/>
    <s v="9000804173"/>
    <s v="012-022-00315126"/>
    <n v="486.98"/>
    <n v="546.01"/>
    <s v="ZPVN"/>
    <s v="40564803"/>
    <s v="P000032523"/>
    <n v="8002814764"/>
    <x v="992"/>
    <x v="5"/>
    <x v="5"/>
    <n v="80"/>
    <s v="BOL"/>
    <s v="101629"/>
    <x v="7"/>
    <s v="800890"/>
    <s v="BODEGA CAMPANA QUITU"/>
    <x v="1"/>
    <s v="AV. LIRAÑAN S24-269 Y AV.AMARUÑAN"/>
    <x v="24"/>
    <s v="O-Pichincha-Quitumbe"/>
    <m/>
    <x v="7"/>
    <x v="7"/>
    <s v="100014985"/>
    <s v="GUAYAQUIL FAUSTO"/>
    <s v="ZETT"/>
    <x v="38"/>
    <s v="2"/>
    <s v="Sin Pallet"/>
    <n v="0"/>
    <n v="0"/>
    <x v="0"/>
    <n v="12889.412"/>
    <n v="4009.4119999999998"/>
    <n v="8880"/>
    <n v="40.799999999999997"/>
    <m/>
    <x v="7"/>
    <n v="23"/>
    <s v="23"/>
    <n v="4"/>
    <x v="0"/>
    <n v="0.51"/>
    <n v="10.199999999999999"/>
    <s v="TRANSPORTE PROPIO"/>
    <n v="1013388"/>
    <s v="CAMPAÑA MALDONADO BLANCA CECILIA"/>
    <x v="38"/>
  </r>
  <r>
    <n v="1002200145"/>
    <s v="UE01"/>
    <x v="7"/>
    <d v="1899-12-30T05:15:00"/>
    <x v="1323"/>
    <s v="9000804172"/>
    <s v="012-022-00315125"/>
    <n v="3983.34"/>
    <n v="4466.1499999999996"/>
    <s v="ZPVN"/>
    <s v="40564802"/>
    <s v="P000032522"/>
    <n v="8002814765"/>
    <x v="992"/>
    <x v="6"/>
    <x v="6"/>
    <n v="60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8950.588000000003"/>
    <n v="30070.588"/>
    <n v="8880"/>
    <n v="306"/>
    <m/>
    <x v="7"/>
    <n v="23"/>
    <s v="23"/>
    <n v="30"/>
    <x v="0"/>
    <n v="0.51"/>
    <n v="10.199999999999999"/>
    <s v="TRANSPORTE PROPIO"/>
    <n v="1013388"/>
    <s v="CAMPAÑA MALDONADO BLANCA CECILIA"/>
    <x v="38"/>
  </r>
  <r>
    <n v="1002200148"/>
    <s v="UE01"/>
    <x v="7"/>
    <d v="1899-12-30T05:22:00"/>
    <x v="1324"/>
    <s v="9000804174"/>
    <s v="012-022-00315127"/>
    <n v="2319.08"/>
    <n v="2600.17"/>
    <s v="ZPVN"/>
    <s v="40564804"/>
    <s v="P000032524"/>
    <n v="8002814770"/>
    <x v="993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14986"/>
    <s v="CALDERON MARCO"/>
    <s v="ZEMU"/>
    <x v="89"/>
    <s v="2"/>
    <s v="Sin Pallet"/>
    <n v="0"/>
    <n v="0"/>
    <x v="0"/>
    <n v="27030"/>
    <n v="18030"/>
    <n v="9000"/>
    <n v="248.4"/>
    <m/>
    <x v="7"/>
    <n v="23"/>
    <s v="23"/>
    <n v="18"/>
    <x v="0"/>
    <n v="0.69000000000000006"/>
    <n v="13.8"/>
    <s v="TRANSPORTE PROPIO"/>
    <n v="1013388"/>
    <s v="CAMPAÑA MALDONADO BLANCA CECILIA"/>
    <x v="89"/>
  </r>
  <r>
    <n v="1002200149"/>
    <s v="UE01"/>
    <x v="7"/>
    <d v="1899-12-30T05:27:00"/>
    <x v="1325"/>
    <s v="9000804176"/>
    <s v="012-022-00315129"/>
    <n v="1473.6"/>
    <n v="1652.21"/>
    <s v="ZPVN"/>
    <s v="40564784"/>
    <s v="P000032506"/>
    <n v="8002814771"/>
    <x v="994"/>
    <x v="5"/>
    <x v="5"/>
    <n v="240"/>
    <s v="BOL"/>
    <s v="101544"/>
    <x v="41"/>
    <s v="801777"/>
    <s v="BODEGA LANDAZURI"/>
    <x v="0"/>
    <s v="AV. VEINTIMILLA S/N Y"/>
    <x v="16"/>
    <s v="O-Carchi-Tulcan"/>
    <m/>
    <x v="142"/>
    <x v="142"/>
    <s v="100014942"/>
    <s v="GARCIA FERNANDO"/>
    <s v="ZETT"/>
    <x v="208"/>
    <s v="2"/>
    <s v="Sin Pallet"/>
    <n v="0"/>
    <n v="0"/>
    <x v="0"/>
    <n v="21297.726999999999"/>
    <n v="12032.727000000001"/>
    <n v="9265"/>
    <n v="139.19999999999999"/>
    <m/>
    <x v="139"/>
    <n v="23"/>
    <s v="23"/>
    <n v="12"/>
    <x v="0"/>
    <n v="0.57999999999999996"/>
    <n v="11.6"/>
    <s v="TRANSPORTE PROPIO"/>
    <n v="1013478"/>
    <s v="LANDAZURI CORDOVA IVAN OSWALDO"/>
    <x v="208"/>
  </r>
  <r>
    <n v="1002200149"/>
    <s v="UE01"/>
    <x v="7"/>
    <d v="1899-12-30T05:27:00"/>
    <x v="1326"/>
    <s v="9000804175"/>
    <s v="012-022-00315128"/>
    <n v="2809.8"/>
    <n v="3150.37"/>
    <s v="ZPVN"/>
    <s v="40564783"/>
    <s v="P000032505"/>
    <n v="8002814772"/>
    <x v="994"/>
    <x v="6"/>
    <x v="6"/>
    <n v="42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0322.273000000001"/>
    <n v="21057.273000000001"/>
    <n v="9265"/>
    <n v="243.6"/>
    <m/>
    <x v="139"/>
    <n v="23"/>
    <s v="23"/>
    <n v="21"/>
    <x v="0"/>
    <n v="0.57999999999999996"/>
    <n v="11.6"/>
    <s v="TRANSPORTE PROPIO"/>
    <n v="1013478"/>
    <s v="LANDAZURI CORDOVA IVAN OSWALDO"/>
    <x v="208"/>
  </r>
  <r>
    <n v="1002200154"/>
    <s v="UE01"/>
    <x v="7"/>
    <d v="1899-12-30T05:34:00"/>
    <x v="1327"/>
    <s v="9000804179"/>
    <s v="012-022-00315132"/>
    <n v="1030.7"/>
    <n v="1155.6199999999999"/>
    <s v="ZPVN"/>
    <s v="40564781"/>
    <s v="P000032504"/>
    <n v="8002814781"/>
    <x v="995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4303.333000000001"/>
    <n v="8000"/>
    <n v="6303.3329999999996"/>
    <n v="121.6"/>
    <m/>
    <x v="4"/>
    <n v="23"/>
    <s v="23"/>
    <n v="8"/>
    <x v="0"/>
    <n v="0.76"/>
    <n v="15.2"/>
    <s v="TRANSPORTE PROPIO"/>
    <n v="1013820"/>
    <s v="SARABIA YEPEZ RUTH IRENE"/>
    <x v="5"/>
  </r>
  <r>
    <n v="1002200154"/>
    <s v="UE01"/>
    <x v="7"/>
    <d v="1899-12-30T05:34:00"/>
    <x v="1328"/>
    <s v="9000804177"/>
    <s v="012-022-00315130"/>
    <n v="705.65"/>
    <n v="791.18"/>
    <s v="ZPVN"/>
    <s v="40564780"/>
    <s v="P000032503"/>
    <n v="8002814782"/>
    <x v="995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2303.333000000001"/>
    <n v="6000"/>
    <n v="6303.3329999999996"/>
    <n v="91.2"/>
    <m/>
    <x v="4"/>
    <n v="23"/>
    <s v="23"/>
    <n v="6"/>
    <x v="0"/>
    <n v="0.76"/>
    <n v="15.200000000000001"/>
    <s v="TRANSPORTE PROPIO"/>
    <n v="1013820"/>
    <s v="SARABIA YEPEZ RUTH IRENE"/>
    <x v="5"/>
  </r>
  <r>
    <n v="1002200154"/>
    <s v="UE01"/>
    <x v="7"/>
    <d v="1899-12-30T05:34:00"/>
    <x v="1329"/>
    <s v="9000804178"/>
    <s v="012-022-00315131"/>
    <n v="2432.9499999999998"/>
    <n v="2727.84"/>
    <s v="ZPVN"/>
    <s v="40564779"/>
    <s v="P000032502"/>
    <n v="8002814780"/>
    <x v="995"/>
    <x v="6"/>
    <x v="6"/>
    <n v="38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25303.332999999999"/>
    <n v="19000"/>
    <n v="6303.3329999999996"/>
    <n v="288.8"/>
    <m/>
    <x v="4"/>
    <n v="23"/>
    <s v="23"/>
    <n v="19"/>
    <x v="0"/>
    <n v="0.76"/>
    <n v="15.200000000000001"/>
    <s v="TRANSPORTE PROPIO"/>
    <n v="1013820"/>
    <s v="SARABIA YEPEZ RUTH IRENE"/>
    <x v="5"/>
  </r>
  <r>
    <n v="1002200161"/>
    <s v="UE01"/>
    <x v="7"/>
    <d v="1899-12-30T05:55:00"/>
    <x v="1330"/>
    <s v=""/>
    <s v=""/>
    <n v="0"/>
    <n v="0"/>
    <s v="ZPRC"/>
    <s v="2500107901"/>
    <s v="0000391214"/>
    <n v="8002814790"/>
    <x v="996"/>
    <x v="1"/>
    <x v="1"/>
    <n v="30.91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630"/>
    <n v="30910"/>
    <n v="18720"/>
    <n v="287.14999999999998"/>
    <m/>
    <x v="1"/>
    <n v="23"/>
    <s v="23"/>
    <n v="30.91"/>
    <x v="0"/>
    <n v="9.289873827240374"/>
    <n v="9.289873827240374"/>
    <s v="TRANSCONCEM CIA. LTDA."/>
    <n v="1013227"/>
    <s v="COMPAÑIA DE TRANSPORTE PESADO"/>
    <x v="266"/>
  </r>
  <r>
    <n v="1002200181"/>
    <s v="UE01"/>
    <x v="7"/>
    <d v="1899-12-30T06:37:00"/>
    <x v="1331"/>
    <s v=""/>
    <s v=""/>
    <n v="0"/>
    <n v="0"/>
    <s v="ZPRC"/>
    <s v="2500107902"/>
    <s v="0000391216"/>
    <n v="8002814812"/>
    <x v="997"/>
    <x v="2"/>
    <x v="2"/>
    <n v="30.76"/>
    <s v="T"/>
    <s v="101731"/>
    <x v="1"/>
    <s v="801733"/>
    <s v="DESTINO GRANEL."/>
    <x v="1"/>
    <s v="VIA PIFO A PINTAG"/>
    <x v="1"/>
    <s v="O-Pichincha-Itulcachi"/>
    <n v="105"/>
    <x v="1"/>
    <x v="1"/>
    <s v="100015108"/>
    <s v="RIVERA JULIAN"/>
    <s v="ZECI"/>
    <x v="267"/>
    <s v="2"/>
    <s v="Sin Pallet"/>
    <n v="0"/>
    <n v="0"/>
    <x v="0"/>
    <n v="49220"/>
    <n v="30760"/>
    <n v="18460"/>
    <n v="285.76"/>
    <m/>
    <x v="1"/>
    <n v="23"/>
    <s v="23"/>
    <n v="30.76"/>
    <x v="0"/>
    <n v="9.2899869960988291"/>
    <n v="9.2899869960988291"/>
    <s v="TRANSCONCEM CIA. LTDA."/>
    <n v="1013227"/>
    <s v="COMPAÑIA DE TRANSPORTE PESADO"/>
    <x v="267"/>
  </r>
  <r>
    <n v="1002200197"/>
    <s v="UE01"/>
    <x v="7"/>
    <d v="1899-12-30T06:49:00"/>
    <x v="1332"/>
    <s v="9000804241"/>
    <s v="012-022-00315134"/>
    <n v="1237.1600000000001"/>
    <n v="1387.11"/>
    <s v="ZPVN"/>
    <s v="40564736"/>
    <s v="P000032479"/>
    <n v="8002814837"/>
    <x v="998"/>
    <x v="5"/>
    <x v="5"/>
    <n v="200"/>
    <s v="BOL"/>
    <s v="101683"/>
    <x v="16"/>
    <s v="807379"/>
    <s v="FERRETERIA CAHUASQUI-SAN MIGUEL DE"/>
    <x v="70"/>
    <s v="CALLE SIMON BOLIVAR Y EUGENIO ESPEJ"/>
    <x v="154"/>
    <s v="O-Imbabura-Cahuasqui"/>
    <m/>
    <x v="2"/>
    <x v="2"/>
    <s v="100015032"/>
    <s v="HEREDIA LUIS"/>
    <s v="ZEMU"/>
    <x v="16"/>
    <s v="2"/>
    <s v="Sin Pallet"/>
    <n v="0"/>
    <n v="0"/>
    <x v="0"/>
    <n v="14527.222"/>
    <n v="10022.222"/>
    <n v="4505"/>
    <n v="62"/>
    <m/>
    <x v="2"/>
    <n v="23"/>
    <s v="23"/>
    <n v="10"/>
    <x v="0"/>
    <n v="0.31"/>
    <n v="6.2"/>
    <s v="TRANSPORTE PROPIO"/>
    <n v="1014266"/>
    <s v="TRANSBOSNA CIA. LTDA."/>
    <x v="16"/>
  </r>
  <r>
    <n v="1002200197"/>
    <s v="UE01"/>
    <x v="7"/>
    <d v="1899-12-30T06:49:00"/>
    <x v="1333"/>
    <s v="9000804240"/>
    <s v="012-022-00315133"/>
    <n v="1079.56"/>
    <n v="1210.4100000000001"/>
    <s v="ZPVN"/>
    <s v="40564737"/>
    <s v="P000032480"/>
    <n v="8002814838"/>
    <x v="998"/>
    <x v="6"/>
    <x v="6"/>
    <n v="160"/>
    <s v="BOL"/>
    <s v="101683"/>
    <x v="16"/>
    <s v="807379"/>
    <s v="FERRETERIA CAHUASQUI-SAN MIGUEL DE"/>
    <x v="70"/>
    <s v="CALLE SIMON BOLIVAR Y EUGENIO ESPEJ"/>
    <x v="154"/>
    <s v="O-Imbabura-Cahuasqui"/>
    <n v="77"/>
    <x v="2"/>
    <x v="2"/>
    <s v="100015032"/>
    <s v="HEREDIA LUIS"/>
    <s v="ZEMU"/>
    <x v="16"/>
    <s v="2"/>
    <s v="Sin Pallet"/>
    <n v="0"/>
    <n v="0"/>
    <x v="0"/>
    <n v="12522.778"/>
    <n v="8017.7780000000002"/>
    <n v="4505"/>
    <n v="49.6"/>
    <m/>
    <x v="2"/>
    <n v="23"/>
    <s v="23"/>
    <n v="8"/>
    <x v="0"/>
    <n v="0.31"/>
    <n v="6.2"/>
    <s v="TRANSPORTE PROPIO"/>
    <n v="1014266"/>
    <s v="TRANSBOSNA CIA. LTDA."/>
    <x v="16"/>
  </r>
  <r>
    <n v="1002200239"/>
    <s v="UE01"/>
    <x v="7"/>
    <d v="1899-12-30T08:05:00"/>
    <x v="1334"/>
    <s v="9000804247"/>
    <s v="012-022-00315135"/>
    <n v="4320.21"/>
    <n v="4843.8500000000004"/>
    <s v="ZPVN"/>
    <s v="40564787"/>
    <s v="P000032509"/>
    <n v="8002814900"/>
    <x v="999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660"/>
    <n v="34060"/>
    <n v="17600"/>
    <n v="530.4"/>
    <m/>
    <x v="10"/>
    <n v="23"/>
    <s v="23"/>
    <n v="34"/>
    <x v="0"/>
    <n v="0.77999999999999992"/>
    <n v="15.6"/>
    <s v="TRANSPORTE PROPIO"/>
    <n v="1013863"/>
    <s v="DISTRIBUCIONES NARANJO"/>
    <x v="12"/>
  </r>
  <r>
    <n v="1002200240"/>
    <s v="UE01"/>
    <x v="7"/>
    <d v="1899-12-30T08:22:00"/>
    <x v="1335"/>
    <s v="9000804251"/>
    <s v="012-022-00315137"/>
    <n v="557.57000000000005"/>
    <n v="625.15"/>
    <s v="ZPVN"/>
    <s v="40564806"/>
    <s v="P000032526"/>
    <n v="8002814901"/>
    <x v="1000"/>
    <x v="7"/>
    <x v="7"/>
    <n v="80"/>
    <s v="BOL"/>
    <s v="101641"/>
    <x v="37"/>
    <s v="801652"/>
    <s v="BODEGA GUALSAQUI FABRICIO"/>
    <x v="8"/>
    <s v="PANAMERICANA SUR KM. 4 1/2 S/N Y EN"/>
    <x v="34"/>
    <s v="O-Imbabura-Sanpablo"/>
    <m/>
    <x v="77"/>
    <x v="77"/>
    <s v="100014963"/>
    <s v="SANCHEZ MARCOS"/>
    <s v="ZEMU"/>
    <x v="100"/>
    <s v="2"/>
    <s v="Sin Pallet"/>
    <n v="0"/>
    <n v="0"/>
    <x v="0"/>
    <n v="8538.8889999999992"/>
    <n v="4008.8890000000001"/>
    <n v="4530"/>
    <n v="12"/>
    <m/>
    <x v="75"/>
    <n v="23"/>
    <s v="23"/>
    <n v="4"/>
    <x v="0"/>
    <n v="0.15"/>
    <n v="3"/>
    <s v="LIDENORTI S.A."/>
    <n v="1013584"/>
    <s v="SANCHEZ TORRES MARCOS OSWALDO"/>
    <x v="100"/>
  </r>
  <r>
    <n v="1002200240"/>
    <s v="UE01"/>
    <x v="7"/>
    <d v="1899-12-30T08:22:00"/>
    <x v="1336"/>
    <s v="9000804250"/>
    <s v="012-022-00315136"/>
    <n v="1932.08"/>
    <n v="2166.2600000000002"/>
    <s v="ZPVN"/>
    <s v="40564805"/>
    <s v="P000032525"/>
    <n v="8002814902"/>
    <x v="1000"/>
    <x v="6"/>
    <x v="6"/>
    <n v="280"/>
    <s v="BOL"/>
    <s v="101641"/>
    <x v="37"/>
    <s v="801652"/>
    <s v="BODEGA GUALSAQUI FABRICIO"/>
    <x v="8"/>
    <s v="PANAMERICANA SUR KM. 4 1/2 S/N Y EN"/>
    <x v="34"/>
    <s v="O-Imbabura-Sanpablo"/>
    <n v="15"/>
    <x v="77"/>
    <x v="77"/>
    <s v="100014963"/>
    <s v="SANCHEZ MARCOS"/>
    <s v="ZEMU"/>
    <x v="100"/>
    <s v="2"/>
    <s v="Sin Pallet"/>
    <n v="0"/>
    <n v="0"/>
    <x v="0"/>
    <n v="18561.111000000001"/>
    <n v="14031.111000000001"/>
    <n v="4530"/>
    <n v="42"/>
    <m/>
    <x v="75"/>
    <n v="23"/>
    <s v="23"/>
    <n v="14"/>
    <x v="0"/>
    <n v="0.15"/>
    <n v="3"/>
    <s v="LIDENORTI S.A."/>
    <n v="1013584"/>
    <s v="SANCHEZ TORRES MARCOS OSWALDO"/>
    <x v="100"/>
  </r>
  <r>
    <n v="1002200242"/>
    <s v="UE01"/>
    <x v="7"/>
    <d v="1899-12-30T08:31:00"/>
    <x v="1337"/>
    <s v="9000804254"/>
    <s v="012-022-00315139"/>
    <n v="1266"/>
    <n v="1419.45"/>
    <s v="ZPVN"/>
    <s v="40564883"/>
    <s v="P000032532"/>
    <n v="8002814905"/>
    <x v="1001"/>
    <x v="5"/>
    <x v="5"/>
    <n v="200"/>
    <s v="BOL"/>
    <s v="103128"/>
    <x v="65"/>
    <s v="804226"/>
    <s v="EL CONSTRUCTOR PRINCIPAL"/>
    <x v="19"/>
    <s v="NATALIA JARRIN S6-32 Y VENEZUELA"/>
    <x v="50"/>
    <s v="O-Pichincha-Cayambe"/>
    <m/>
    <x v="110"/>
    <x v="110"/>
    <s v="100014838"/>
    <s v="INLAGO MAX"/>
    <s v="ZEMT"/>
    <x v="153"/>
    <s v="1"/>
    <s v="Con Pallet"/>
    <n v="0.05"/>
    <n v="10"/>
    <x v="0"/>
    <n v="17941.667000000001"/>
    <n v="10016.666999999999"/>
    <n v="7925"/>
    <n v="42"/>
    <m/>
    <x v="108"/>
    <n v="23"/>
    <s v="23"/>
    <n v="10"/>
    <x v="0"/>
    <n v="0.21"/>
    <n v="4.2"/>
    <s v="LIDENORTI S.A."/>
    <n v="1013860"/>
    <s v="BEDON AYALA SIXTO LEONIDAS"/>
    <x v="153"/>
  </r>
  <r>
    <n v="1002200242"/>
    <s v="UE01"/>
    <x v="7"/>
    <d v="1899-12-30T08:31:00"/>
    <x v="1338"/>
    <s v="9000804253"/>
    <s v="012-022-00315138"/>
    <n v="1932"/>
    <n v="2166.17"/>
    <s v="ZPVN"/>
    <s v="40564882"/>
    <s v="P000032531"/>
    <n v="8002814904"/>
    <x v="1001"/>
    <x v="6"/>
    <x v="6"/>
    <n v="280"/>
    <s v="BOL"/>
    <s v="103128"/>
    <x v="65"/>
    <s v="804226"/>
    <s v="EL CONSTRUCTOR PRINCIPAL"/>
    <x v="19"/>
    <s v="NATALIA JARRIN S6-32 Y VENEZUELA"/>
    <x v="50"/>
    <s v="O-Pichincha-Cayambe"/>
    <n v="40"/>
    <x v="110"/>
    <x v="110"/>
    <s v="100014838"/>
    <s v="INLAGO MAX"/>
    <s v="ZEMT"/>
    <x v="153"/>
    <s v="1"/>
    <s v="Con Pallet"/>
    <n v="0.05"/>
    <n v="14"/>
    <x v="0"/>
    <n v="21948.332999999999"/>
    <n v="14023.333000000001"/>
    <n v="7925"/>
    <n v="58.8"/>
    <m/>
    <x v="108"/>
    <n v="23"/>
    <s v="23"/>
    <n v="14"/>
    <x v="0"/>
    <n v="0.21"/>
    <n v="4.2"/>
    <s v="LIDENORTI S.A."/>
    <n v="1013860"/>
    <s v="BEDON AYALA SIXTO LEONIDAS"/>
    <x v="153"/>
  </r>
  <r>
    <n v="1002200245"/>
    <s v="UE01"/>
    <x v="7"/>
    <d v="1899-12-30T08:33:00"/>
    <x v="1339"/>
    <s v="9000804256"/>
    <s v="012-022-00315141"/>
    <n v="2173.5"/>
    <n v="2436.94"/>
    <s v="ZPVN"/>
    <s v="40564792"/>
    <s v="P000032513"/>
    <n v="8002814908"/>
    <x v="1002"/>
    <x v="7"/>
    <x v="7"/>
    <n v="34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6046.364000000001"/>
    <n v="17046.364000000001"/>
    <n v="9000"/>
    <n v="258.39999999999998"/>
    <m/>
    <x v="10"/>
    <n v="23"/>
    <s v="23"/>
    <n v="17"/>
    <x v="0"/>
    <n v="0.7599999999999999"/>
    <n v="15.2"/>
    <s v="TRANSPORTE PROPIO"/>
    <n v="1013863"/>
    <s v="DISTRIBUCIONES NARANJO"/>
    <x v="17"/>
  </r>
  <r>
    <n v="1002200245"/>
    <s v="UE01"/>
    <x v="7"/>
    <d v="1899-12-30T08:33:00"/>
    <x v="1340"/>
    <s v="9000804255"/>
    <s v="012-022-00315140"/>
    <n v="2033.04"/>
    <n v="2279.4499999999998"/>
    <s v="ZPVN"/>
    <s v="40564791"/>
    <s v="P000032512"/>
    <n v="8002814909"/>
    <x v="1002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043.635999999999"/>
    <n v="16043.636"/>
    <n v="9000"/>
    <n v="243.2"/>
    <m/>
    <x v="10"/>
    <n v="23"/>
    <s v="23"/>
    <n v="16"/>
    <x v="0"/>
    <n v="0.76"/>
    <n v="15.2"/>
    <s v="TRANSPORTE PROPIO"/>
    <n v="1013863"/>
    <s v="DISTRIBUCIONES NARANJO"/>
    <x v="17"/>
  </r>
  <r>
    <n v="1002200243"/>
    <s v="UE01"/>
    <x v="7"/>
    <d v="1899-12-30T08:39:00"/>
    <x v="1341"/>
    <s v="9000804258"/>
    <s v="012-022-00315142"/>
    <n v="3312"/>
    <n v="3713.44"/>
    <s v="ZPVN"/>
    <s v="40564885"/>
    <s v="P000032533"/>
    <n v="8002814906"/>
    <x v="1003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90"/>
    <x v="90"/>
    <s v="100019698"/>
    <s v="VELASTEGUI JHONATAN"/>
    <s v="ZEMT"/>
    <x v="122"/>
    <s v="1"/>
    <s v="Con Pallet"/>
    <n v="0.05"/>
    <n v="24"/>
    <x v="0"/>
    <n v="38760"/>
    <n v="24040"/>
    <n v="14720"/>
    <n v="100.8"/>
    <m/>
    <x v="88"/>
    <n v="23"/>
    <s v="23"/>
    <n v="24"/>
    <x v="0"/>
    <n v="0.21"/>
    <n v="4.2"/>
    <s v="LIDENORTI S.A."/>
    <n v="1021893"/>
    <s v="VELASTEGUI ROMO LENIN ALEXANDER"/>
    <x v="122"/>
  </r>
  <r>
    <n v="1002200256"/>
    <s v="UE01"/>
    <x v="7"/>
    <d v="1899-12-30T08:54:00"/>
    <x v="1342"/>
    <s v="9000804261"/>
    <s v="012-022-00315144"/>
    <n v="233.25"/>
    <n v="261.52"/>
    <s v="ZPVN"/>
    <s v="40564894"/>
    <s v="P000032535"/>
    <n v="8002814924"/>
    <x v="1004"/>
    <x v="5"/>
    <x v="5"/>
    <n v="40"/>
    <s v="BOL"/>
    <s v="101680"/>
    <x v="12"/>
    <s v="801406"/>
    <s v="BODEGA NARANJO LATAC"/>
    <x v="6"/>
    <s v="AVENIDA  UNIDAD NACIONAL S/N Y CAOB"/>
    <x v="17"/>
    <s v="O-Cotopaxi-Latacunga"/>
    <m/>
    <x v="106"/>
    <x v="106"/>
    <s v="100014973"/>
    <s v="CUACES JOSE ANTONIO"/>
    <s v="ZEMU"/>
    <x v="185"/>
    <s v="2"/>
    <s v="Sin Pallet"/>
    <n v="0"/>
    <n v="0"/>
    <x v="0"/>
    <n v="6481.6670000000004"/>
    <n v="2006.6669999999999"/>
    <n v="4475"/>
    <n v="29.6"/>
    <m/>
    <x v="104"/>
    <n v="23"/>
    <s v="23"/>
    <n v="2"/>
    <x v="0"/>
    <n v="0.74"/>
    <n v="14.8"/>
    <s v="LA ARMENIA S.A."/>
    <n v="1021623"/>
    <s v="VILLARREAL HIGUERA FERNANDO SALVADO"/>
    <x v="185"/>
  </r>
  <r>
    <n v="1002200256"/>
    <s v="UE01"/>
    <x v="7"/>
    <d v="1899-12-30T08:54:00"/>
    <x v="1343"/>
    <s v="9000804260"/>
    <s v="012-022-00315143"/>
    <n v="2033.04"/>
    <n v="2279.4499999999998"/>
    <s v="ZPVN"/>
    <s v="40564893"/>
    <s v="P000032534"/>
    <n v="8002814925"/>
    <x v="1004"/>
    <x v="6"/>
    <x v="6"/>
    <n v="320"/>
    <s v="BOL"/>
    <s v="101680"/>
    <x v="12"/>
    <s v="801406"/>
    <s v="BODEGA NARANJO LATAC"/>
    <x v="6"/>
    <s v="AVENIDA  UNIDAD NACIONAL S/N Y CAOB"/>
    <x v="17"/>
    <s v="O-Cotopaxi-Latacunga"/>
    <n v="198"/>
    <x v="106"/>
    <x v="106"/>
    <s v="100014973"/>
    <s v="CUACES JOSE ANTONIO"/>
    <s v="ZEMU"/>
    <x v="185"/>
    <s v="2"/>
    <s v="Sin Pallet"/>
    <n v="0"/>
    <n v="0"/>
    <x v="0"/>
    <n v="20528.332999999999"/>
    <n v="16053.333000000001"/>
    <n v="4475"/>
    <n v="236.8"/>
    <m/>
    <x v="104"/>
    <n v="23"/>
    <s v="23"/>
    <n v="16"/>
    <x v="0"/>
    <n v="0.74"/>
    <n v="14.8"/>
    <s v="LA ARMENIA S.A."/>
    <n v="1021623"/>
    <s v="VILLARREAL HIGUERA FERNANDO SALVADO"/>
    <x v="185"/>
  </r>
  <r>
    <n v="1002200264"/>
    <s v="UE01"/>
    <x v="7"/>
    <d v="1899-12-30T08:55:00"/>
    <x v="1344"/>
    <s v="9000804263"/>
    <s v="012-022-00315146"/>
    <n v="1534.24"/>
    <n v="1720.2"/>
    <s v="ZPVN"/>
    <s v="40564786"/>
    <s v="P000032508"/>
    <n v="8002814933"/>
    <x v="1005"/>
    <x v="7"/>
    <x v="7"/>
    <n v="240"/>
    <s v="BOL"/>
    <s v="101680"/>
    <x v="12"/>
    <s v="801410"/>
    <s v="BODE. LA CALERA"/>
    <x v="6"/>
    <s v="VIA A LA CALERA A 1 KM 1/2 HACIA  F"/>
    <x v="17"/>
    <s v="O-Cotopaxi-Latacunga"/>
    <m/>
    <x v="144"/>
    <x v="144"/>
    <s v="100020305"/>
    <s v="ESPINOSA PABLO ANIBAL"/>
    <s v="ZEMU"/>
    <x v="211"/>
    <s v="2"/>
    <s v="Sin Pallet"/>
    <n v="0"/>
    <n v="0"/>
    <x v="0"/>
    <n v="16530"/>
    <n v="12020"/>
    <n v="4510"/>
    <n v="177.6"/>
    <m/>
    <x v="141"/>
    <n v="23"/>
    <s v="23"/>
    <n v="12"/>
    <x v="0"/>
    <n v="0.74"/>
    <n v="14.799999999999999"/>
    <s v="TRANSPORTE PROPIO"/>
    <n v="1023045"/>
    <s v="ESPINOSA OTAVALO PABLO ANIBAL"/>
    <x v="211"/>
  </r>
  <r>
    <n v="1002200264"/>
    <s v="UE01"/>
    <x v="7"/>
    <d v="1899-12-30T08:55:00"/>
    <x v="1345"/>
    <s v="9000804262"/>
    <s v="012-022-00315145"/>
    <n v="762.39"/>
    <n v="854.8"/>
    <s v="ZPVN"/>
    <s v="40564785"/>
    <s v="P000032507"/>
    <n v="8002814934"/>
    <x v="1005"/>
    <x v="6"/>
    <x v="6"/>
    <n v="12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10520"/>
    <n v="6010"/>
    <n v="4510"/>
    <n v="88.8"/>
    <m/>
    <x v="141"/>
    <n v="23"/>
    <s v="23"/>
    <n v="6"/>
    <x v="0"/>
    <n v="0.74"/>
    <n v="14.799999999999999"/>
    <s v="TRANSPORTE PROPIO"/>
    <n v="1023045"/>
    <s v="ESPINOSA OTAVALO PABLO ANIBAL"/>
    <x v="211"/>
  </r>
  <r>
    <n v="1002200288"/>
    <s v="UE01"/>
    <x v="7"/>
    <d v="1899-12-30T09:43:00"/>
    <x v="1346"/>
    <s v="9000804275"/>
    <s v="012-022-00315147"/>
    <n v="4251.6499999999996"/>
    <n v="4766.9799999999996"/>
    <s v="ZPVN"/>
    <s v="40564921"/>
    <s v="0000391439"/>
    <n v="8002814971"/>
    <x v="1006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20"/>
    <n v="33090"/>
    <n v="17830"/>
    <n v="488.4"/>
    <m/>
    <x v="67"/>
    <n v="23"/>
    <s v="23"/>
    <n v="33"/>
    <x v="0"/>
    <n v="0.74"/>
    <n v="14.799999999999999"/>
    <s v="TRANSPORTE PROPIO"/>
    <n v="1013812"/>
    <s v="ASHQUI ANDINO JORGE AQUILINO"/>
    <x v="87"/>
  </r>
  <r>
    <n v="1002200260"/>
    <s v="UE01"/>
    <x v="7"/>
    <d v="1899-12-30T09:48:00"/>
    <x v="1347"/>
    <s v="9000803875"/>
    <s v="013-020-00047758"/>
    <n v="3059.02"/>
    <n v="3429.79"/>
    <s v="ZPDF"/>
    <s v="70176743"/>
    <s v="0000391205"/>
    <n v="8002814929"/>
    <x v="1007"/>
    <x v="4"/>
    <x v="4"/>
    <n v="480"/>
    <s v="BOL"/>
    <s v="101450"/>
    <x v="183"/>
    <s v="805661"/>
    <s v="SUCURSAL LA AURORA"/>
    <x v="91"/>
    <s v="AV LEON FEBRES CORDERO"/>
    <x v="119"/>
    <s v="O-Guayas-Daule"/>
    <n v="481"/>
    <x v="149"/>
    <x v="149"/>
    <s v="10005661"/>
    <s v="PUPIALES ARELLANO CARLOS ANDRES"/>
    <s v="ZEMT"/>
    <x v="223"/>
    <s v="1"/>
    <s v="Con Pallet"/>
    <n v="0.05"/>
    <n v="24"/>
    <x v="0"/>
    <n v="40320"/>
    <n v="24050"/>
    <n v="16270"/>
    <n v="585.6"/>
    <m/>
    <x v="146"/>
    <n v="23"/>
    <s v="23"/>
    <n v="24"/>
    <x v="0"/>
    <n v="1.22"/>
    <n v="24.400000000000002"/>
    <s v="LA ARMENIA"/>
    <n v="10005628"/>
    <s v="PUPIALES URRESTA GUSTAVO"/>
    <x v="223"/>
  </r>
  <r>
    <n v="1002200273"/>
    <s v="UE01"/>
    <x v="7"/>
    <d v="1899-12-30T09:52:00"/>
    <x v="1348"/>
    <s v="9000804277"/>
    <s v="012-022-00315148"/>
    <n v="4316.3999999999996"/>
    <n v="4839.58"/>
    <s v="ZPVN"/>
    <s v="40564902"/>
    <s v="P000032538"/>
    <n v="8002814950"/>
    <x v="100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50"/>
    <n v="33070"/>
    <n v="17580"/>
    <n v="488.4"/>
    <m/>
    <x v="27"/>
    <n v="23"/>
    <s v="23"/>
    <n v="33"/>
    <x v="0"/>
    <n v="0.74"/>
    <n v="14.799999999999999"/>
    <s v="TRANSPORTE PROPIO"/>
    <n v="1017066"/>
    <s v="MISE MISE NESTOR SALOMON"/>
    <x v="35"/>
  </r>
  <r>
    <n v="1002200263"/>
    <s v="UE01"/>
    <x v="7"/>
    <d v="1899-12-30T10:08:00"/>
    <x v="1349"/>
    <s v="9000804283"/>
    <s v="012-022-00315150"/>
    <n v="836.4"/>
    <n v="937.78"/>
    <s v="ZPVN"/>
    <s v="40564898"/>
    <s v="P000032537"/>
    <n v="8002814931"/>
    <x v="1009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104"/>
    <x v="104"/>
    <s v="100019779"/>
    <s v="BARBA REINALDO"/>
    <s v="ZETT"/>
    <x v="145"/>
    <s v="1"/>
    <s v="Con Pallet"/>
    <n v="0.05"/>
    <n v="6"/>
    <x v="0"/>
    <n v="15171.875"/>
    <n v="6016.875"/>
    <n v="9155"/>
    <n v="10.8"/>
    <m/>
    <x v="102"/>
    <n v="23"/>
    <s v="23"/>
    <n v="6"/>
    <x v="0"/>
    <n v="9.0000000000000011E-2"/>
    <n v="1.8"/>
    <s v="TRANSSJQ S.A."/>
    <n v="1013719"/>
    <s v="GARCES OSWALDO GERMAN"/>
    <x v="145"/>
  </r>
  <r>
    <n v="1002200263"/>
    <s v="UE01"/>
    <x v="7"/>
    <d v="1899-12-30T10:08:00"/>
    <x v="1350"/>
    <s v="9000804282"/>
    <s v="012-022-00315149"/>
    <n v="3588"/>
    <n v="4022.89"/>
    <s v="ZPVN"/>
    <s v="40564897"/>
    <s v="P000032536"/>
    <n v="8002814932"/>
    <x v="1009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9779"/>
    <s v="BARBA REINALDO"/>
    <s v="ZETT"/>
    <x v="145"/>
    <s v="1"/>
    <s v="Con Pallet"/>
    <n v="0.05"/>
    <n v="26"/>
    <x v="0"/>
    <n v="35228.125"/>
    <n v="26073.125"/>
    <n v="9155"/>
    <n v="46.8"/>
    <m/>
    <x v="102"/>
    <n v="23"/>
    <s v="23"/>
    <n v="26"/>
    <x v="0"/>
    <n v="0.09"/>
    <n v="1.7999999999999998"/>
    <s v="TRANSSJQ S.A."/>
    <n v="1013719"/>
    <s v="GARCES OSWALDO GERMAN"/>
    <x v="145"/>
  </r>
  <r>
    <n v="1002200310"/>
    <s v="UE01"/>
    <x v="7"/>
    <d v="1899-12-30T10:15:00"/>
    <x v="1351"/>
    <s v=""/>
    <s v=""/>
    <n v="0"/>
    <n v="0"/>
    <s v="ZPRC"/>
    <s v="2500108033"/>
    <s v="0000391437"/>
    <n v="8002815000"/>
    <x v="1010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62"/>
    <x v="62"/>
    <s v="100014851"/>
    <s v="MEDIAVILLA LUIS"/>
    <s v="ZEMT"/>
    <x v="78"/>
    <s v="1"/>
    <s v="Con Pallet"/>
    <n v="0.05"/>
    <n v="24"/>
    <x v="0"/>
    <n v="39950"/>
    <n v="24090"/>
    <n v="15860"/>
    <n v="542.4"/>
    <m/>
    <x v="60"/>
    <n v="23"/>
    <s v="23"/>
    <n v="24"/>
    <x v="0"/>
    <n v="1.1299999999999999"/>
    <n v="22.599999999999998"/>
    <s v="SANJOPAS S.A."/>
    <n v="1013493"/>
    <s v="MEDIAVILLA PERUGACHI LUIS ALFONSO"/>
    <x v="78"/>
  </r>
  <r>
    <n v="1002200267"/>
    <s v="UE01"/>
    <x v="7"/>
    <d v="1899-12-30T10:20:00"/>
    <x v="1352"/>
    <s v=""/>
    <s v=""/>
    <n v="0"/>
    <n v="0"/>
    <s v="ZPRC"/>
    <s v="2500108013"/>
    <s v="0000391247"/>
    <n v="8002814938"/>
    <x v="1011"/>
    <x v="7"/>
    <x v="7"/>
    <n v="16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4116.666999999999"/>
    <n v="8020"/>
    <n v="6096.6670000000004"/>
    <n v="73.599999999999994"/>
    <m/>
    <x v="74"/>
    <n v="23"/>
    <s v="23"/>
    <n v="8"/>
    <x v="0"/>
    <n v="0.45999999999999996"/>
    <n v="9.1999999999999993"/>
    <s v="LIDENORTI S.A."/>
    <n v="1013592"/>
    <s v="VALENCIA BENAVIDES GLADYS RUBY"/>
    <x v="195"/>
  </r>
  <r>
    <n v="1002200267"/>
    <s v="UE01"/>
    <x v="7"/>
    <d v="1899-12-30T10:20:00"/>
    <x v="1353"/>
    <s v=""/>
    <s v=""/>
    <n v="0"/>
    <n v="0"/>
    <s v="ZPRC"/>
    <s v="2500108013"/>
    <s v="0000391248"/>
    <n v="8002814939"/>
    <x v="1011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0106.666999999999"/>
    <n v="4010"/>
    <n v="6096.6670000000004"/>
    <n v="36.799999999999997"/>
    <m/>
    <x v="74"/>
    <n v="23"/>
    <s v="23"/>
    <n v="4"/>
    <x v="0"/>
    <n v="0.45999999999999996"/>
    <n v="9.1999999999999993"/>
    <s v="LIDENORTI S.A."/>
    <n v="1013592"/>
    <s v="VALENCIA BENAVIDES GLADYS RUBY"/>
    <x v="195"/>
  </r>
  <r>
    <n v="1002200267"/>
    <s v="UE01"/>
    <x v="7"/>
    <d v="1899-12-30T10:20:00"/>
    <x v="1354"/>
    <s v=""/>
    <s v=""/>
    <n v="0"/>
    <n v="0"/>
    <s v="ZPRC"/>
    <s v="2500108013"/>
    <s v="0000391249"/>
    <n v="8002814940"/>
    <x v="1011"/>
    <x v="6"/>
    <x v="6"/>
    <n v="400"/>
    <s v="BOL"/>
    <s v="101500"/>
    <x v="30"/>
    <s v="806419"/>
    <s v="CENTRO DE ACOPIO"/>
    <x v="1"/>
    <s v="EL CARRIZAL E9-119 Y AV INTEROCEANI"/>
    <x v="10"/>
    <s v="O-Pichincha-Tumbaco"/>
    <n v="110"/>
    <x v="76"/>
    <x v="76"/>
    <s v="100015030"/>
    <s v="CASTRO MARCO"/>
    <s v="ZETT"/>
    <x v="195"/>
    <s v="4"/>
    <s v="Pallet Cortesia"/>
    <n v="0"/>
    <n v="0"/>
    <x v="0"/>
    <n v="26146.667000000001"/>
    <n v="20050"/>
    <n v="6096.6670000000004"/>
    <n v="184"/>
    <m/>
    <x v="74"/>
    <n v="23"/>
    <s v="23"/>
    <n v="20"/>
    <x v="0"/>
    <n v="0.46"/>
    <n v="9.1999999999999993"/>
    <s v="LIDENORTI S.A."/>
    <n v="1013592"/>
    <s v="VALENCIA BENAVIDES GLADYS RUBY"/>
    <x v="195"/>
  </r>
  <r>
    <n v="1002200344"/>
    <s v="UE01"/>
    <x v="7"/>
    <d v="1899-12-30T10:27:00"/>
    <x v="1355"/>
    <s v="9000804290"/>
    <s v="012-022-00315151"/>
    <n v="4092"/>
    <n v="4587.9799999999996"/>
    <s v="ZPVN"/>
    <s v="40564942"/>
    <s v="0000391467"/>
    <n v="8002815038"/>
    <x v="1012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140"/>
    <n v="33080"/>
    <n v="18060"/>
    <n v="594"/>
    <m/>
    <x v="55"/>
    <n v="23"/>
    <s v="23"/>
    <n v="33"/>
    <x v="0"/>
    <n v="0.9"/>
    <n v="18"/>
    <s v="TRANSPORTE PROPIO"/>
    <n v="1013244"/>
    <s v="FREVITRANSPORT CIA. LTDA."/>
    <x v="85"/>
  </r>
  <r>
    <n v="1002200351"/>
    <s v="UE01"/>
    <x v="7"/>
    <d v="1899-12-30T10:36:00"/>
    <x v="1356"/>
    <s v="9000804269"/>
    <s v="013-020-00047770"/>
    <n v="4297.16"/>
    <n v="4818"/>
    <s v="ZPDF"/>
    <s v="70176813"/>
    <s v="0000391462"/>
    <n v="8002815044"/>
    <x v="1013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4750"/>
    <s v="ESPINOZA QUINTEROS KEVIN EDUARDO"/>
    <s v="ZETT"/>
    <x v="189"/>
    <s v="2"/>
    <s v="Sin Pallet"/>
    <n v="0"/>
    <n v="0"/>
    <x v="0"/>
    <n v="52090"/>
    <n v="33040"/>
    <n v="19050"/>
    <n v="996.6"/>
    <m/>
    <x v="130"/>
    <n v="23"/>
    <s v="23"/>
    <n v="33"/>
    <x v="0"/>
    <n v="1.51"/>
    <n v="30.2"/>
    <s v="TRANSPORTE PROPIO"/>
    <n v="1024814"/>
    <s v="ALEJANDRO CEVALLOS ELIJIO GERMAN"/>
    <x v="189"/>
  </r>
  <r>
    <n v="1002200357"/>
    <s v="UE01"/>
    <x v="7"/>
    <d v="1899-12-30T10:39:00"/>
    <x v="1357"/>
    <s v="9000804360"/>
    <s v="012-022-00315152"/>
    <n v="3210.31"/>
    <n v="3599.42"/>
    <s v="ZPVN"/>
    <s v="40564930"/>
    <s v="P000032546"/>
    <n v="8002815050"/>
    <x v="1014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960"/>
    <n v="24090"/>
    <n v="14870"/>
    <n v="206.4"/>
    <m/>
    <x v="2"/>
    <n v="23"/>
    <s v="23"/>
    <n v="24"/>
    <x v="0"/>
    <n v="0.43"/>
    <n v="8.6"/>
    <s v="TRANSPORTE PROPIO"/>
    <n v="1014266"/>
    <s v="TRANSBOSNA CIA. LTDA."/>
    <x v="3"/>
  </r>
  <r>
    <n v="1002200360"/>
    <s v="UE01"/>
    <x v="7"/>
    <d v="1899-12-30T10:43:00"/>
    <x v="1358"/>
    <s v="9000804385"/>
    <s v="012-022-00315153"/>
    <n v="2422.8000000000002"/>
    <n v="2716.46"/>
    <s v="ZPVN"/>
    <s v="40564944"/>
    <s v="P000032548"/>
    <n v="8002815054"/>
    <x v="1015"/>
    <x v="6"/>
    <x v="6"/>
    <n v="360"/>
    <s v="BOL"/>
    <s v="103671"/>
    <x v="0"/>
    <s v="805250"/>
    <s v="FERRETERIALES"/>
    <x v="76"/>
    <s v="BOLIVAR Y CHILE"/>
    <x v="130"/>
    <s v="O-Carchi-Elangel"/>
    <n v="91"/>
    <x v="0"/>
    <x v="0"/>
    <s v="100021921"/>
    <s v="QUEL CASTRO LIZARDO RAMIRO"/>
    <s v="ZEMU"/>
    <x v="0"/>
    <s v="2"/>
    <s v="Sin Pallet"/>
    <n v="0"/>
    <n v="0"/>
    <x v="0"/>
    <n v="26970"/>
    <n v="18070"/>
    <n v="8900"/>
    <n v="169.2"/>
    <m/>
    <x v="0"/>
    <n v="23"/>
    <s v="23"/>
    <n v="18"/>
    <x v="0"/>
    <n v="0.47"/>
    <n v="9.3999999999999986"/>
    <s v="TRANSPORTE PROPIO"/>
    <n v="1013643"/>
    <s v="POZO TARUPI MARCELO JAVIER"/>
    <x v="0"/>
  </r>
  <r>
    <n v="1002200296"/>
    <s v="UE01"/>
    <x v="7"/>
    <d v="1899-12-30T10:44:00"/>
    <x v="1359"/>
    <s v="9000804394"/>
    <s v="012-022-00315154"/>
    <n v="2458.8000000000002"/>
    <n v="2756.83"/>
    <s v="ZPVN"/>
    <s v="40564896"/>
    <s v="0000391401"/>
    <n v="8002814980"/>
    <x v="1016"/>
    <x v="6"/>
    <x v="6"/>
    <n v="360"/>
    <s v="BOL"/>
    <s v="10001341"/>
    <x v="19"/>
    <s v="807195"/>
    <s v="FERETERIA LA FRONTERA"/>
    <x v="0"/>
    <s v="AV 24 DE MAYO Y LOS LAURELES"/>
    <x v="16"/>
    <s v="O-Carchi-Tulcan"/>
    <n v="159"/>
    <x v="66"/>
    <x v="66"/>
    <s v="100014865"/>
    <s v="LANDI LUIS"/>
    <s v="ZEMU"/>
    <x v="83"/>
    <s v="2"/>
    <s v="Sin Pallet"/>
    <n v="0"/>
    <n v="0"/>
    <x v="0"/>
    <n v="27250"/>
    <n v="18020"/>
    <n v="9230"/>
    <n v="208.8"/>
    <m/>
    <x v="64"/>
    <n v="23"/>
    <s v="23"/>
    <n v="18"/>
    <x v="0"/>
    <n v="0.58000000000000007"/>
    <n v="11.600000000000001"/>
    <s v="TRANSVOLCA S.A."/>
    <n v="1023077"/>
    <s v="JIMENEZ ICAZA HENRY ELADIO"/>
    <x v="83"/>
  </r>
  <r>
    <n v="1002200352"/>
    <s v="UE01"/>
    <x v="7"/>
    <d v="1899-12-30T10:50:00"/>
    <x v="1360"/>
    <s v="9000804397"/>
    <s v="012-022-00315155"/>
    <n v="4092"/>
    <n v="4587.9799999999996"/>
    <s v="ZPVN"/>
    <s v="40564943"/>
    <s v="0000391469"/>
    <n v="8002815045"/>
    <x v="1017"/>
    <x v="6"/>
    <x v="6"/>
    <n v="660"/>
    <s v="BOL"/>
    <s v="101664"/>
    <x v="8"/>
    <s v="800652"/>
    <s v="JOSE FREIRE"/>
    <x v="27"/>
    <s v="JOSE FREIRE CERCA PLAZA PACHAN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750"/>
    <n v="33080"/>
    <n v="17670"/>
    <n v="594"/>
    <m/>
    <x v="55"/>
    <n v="23"/>
    <s v="23"/>
    <n v="33"/>
    <x v="0"/>
    <n v="0.9"/>
    <n v="18"/>
    <s v="TRANSPORTE PROPIO"/>
    <n v="1013244"/>
    <s v="FREVITRANSPORT CIA. LTDA."/>
    <x v="72"/>
  </r>
  <r>
    <n v="1002200350"/>
    <s v="UE01"/>
    <x v="7"/>
    <d v="1899-12-30T11:03:00"/>
    <x v="1361"/>
    <s v="9000804403"/>
    <s v="012-022-00315156"/>
    <n v="3711.04"/>
    <n v="4160.84"/>
    <s v="ZPVN"/>
    <s v="40559869"/>
    <s v="0000388055"/>
    <n v="8002815043"/>
    <x v="1018"/>
    <x v="2"/>
    <x v="2"/>
    <n v="31.89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450"/>
    <n v="31890"/>
    <n v="19560"/>
    <n v="0"/>
    <m/>
    <x v="3"/>
    <n v="23"/>
    <s v="23"/>
    <n v="31.89"/>
    <x v="0"/>
    <n v="0"/>
    <n v="0"/>
    <s v="HORMIANDES"/>
    <n v="1014407"/>
    <s v="HORMIANDES"/>
    <x v="4"/>
  </r>
  <r>
    <n v="1002200346"/>
    <s v="UE01"/>
    <x v="7"/>
    <d v="1899-12-30T11:04:00"/>
    <x v="1362"/>
    <s v="9000804405"/>
    <s v="012-022-00315157"/>
    <n v="4507.8"/>
    <n v="5054.18"/>
    <s v="ZPVN"/>
    <s v="40564931"/>
    <s v="P000032547"/>
    <n v="8002815040"/>
    <x v="1019"/>
    <x v="6"/>
    <x v="6"/>
    <n v="660"/>
    <s v="BOL"/>
    <s v="103612"/>
    <x v="237"/>
    <s v="805115"/>
    <s v="BODEGA PROPIA"/>
    <x v="0"/>
    <s v="AV VEINTIMILLA NTRE PORTUGAL Y MEX"/>
    <x v="16"/>
    <s v="O-Carchi-Tulcan"/>
    <n v="159"/>
    <x v="123"/>
    <x v="123"/>
    <s v="100014917"/>
    <s v="SUAREZ ARTURO"/>
    <s v="ZETT"/>
    <x v="174"/>
    <s v="2"/>
    <s v="Sin Pallet"/>
    <n v="0"/>
    <n v="0"/>
    <x v="0"/>
    <n v="50390"/>
    <n v="33080"/>
    <n v="17310"/>
    <n v="382.8"/>
    <m/>
    <x v="121"/>
    <n v="23"/>
    <s v="23"/>
    <n v="33"/>
    <x v="0"/>
    <n v="0.58000000000000007"/>
    <n v="11.6"/>
    <s v="LIDENORTI S.A."/>
    <n v="1013915"/>
    <s v="BEDON ALMEIDA EDWIN FABIÁN"/>
    <x v="174"/>
  </r>
  <r>
    <n v="1002200317"/>
    <s v="UE01"/>
    <x v="7"/>
    <d v="1899-12-30T11:10:00"/>
    <x v="1363"/>
    <s v="9000804406"/>
    <s v="012-022-00315158"/>
    <n v="4019.4"/>
    <n v="4506.58"/>
    <s v="ZPVN"/>
    <s v="40564926"/>
    <s v="0000391448"/>
    <n v="8002815009"/>
    <x v="1020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83"/>
    <x v="83"/>
    <s v="100015006"/>
    <s v="RIVERA JOSE LUIS"/>
    <s v="ZETT"/>
    <x v="113"/>
    <s v="2"/>
    <s v="Sin Pallet"/>
    <n v="0"/>
    <n v="0"/>
    <x v="0"/>
    <n v="51090"/>
    <n v="33020"/>
    <n v="18070"/>
    <n v="554.4"/>
    <m/>
    <x v="81"/>
    <n v="23"/>
    <s v="23"/>
    <n v="33"/>
    <x v="0"/>
    <n v="0.84"/>
    <n v="16.8"/>
    <s v="LIDENORTI S.A."/>
    <n v="1013539"/>
    <s v="VALENCIA BENAVIDES GUSTAVO PLUTARCO"/>
    <x v="113"/>
  </r>
  <r>
    <n v="1002200307"/>
    <s v="UE01"/>
    <x v="7"/>
    <d v="1899-12-30T11:11:00"/>
    <x v="1364"/>
    <s v=""/>
    <s v=""/>
    <n v="0"/>
    <n v="0"/>
    <s v="ZPRC"/>
    <s v="2500108034"/>
    <s v="0000391436"/>
    <n v="8002814997"/>
    <x v="1021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107"/>
    <x v="107"/>
    <s v="10005884"/>
    <s v="FLORES SANTANDER CARLOS EDUARDO"/>
    <s v="ZEMT"/>
    <x v="151"/>
    <s v="1"/>
    <s v="Con Pallet"/>
    <n v="0.05"/>
    <n v="24"/>
    <x v="0"/>
    <n v="40490"/>
    <n v="24070"/>
    <n v="16420"/>
    <n v="542.4"/>
    <m/>
    <x v="105"/>
    <n v="23"/>
    <s v="23"/>
    <n v="24"/>
    <x v="0"/>
    <n v="1.1299999999999999"/>
    <n v="22.599999999999998"/>
    <s v="TRIMPESAS S.A."/>
    <n v="1013275"/>
    <s v="HARO RUIZ SIXTO RIGOBERTO"/>
    <x v="151"/>
  </r>
  <r>
    <n v="1002200386"/>
    <s v="UE01"/>
    <x v="7"/>
    <d v="1899-12-30T11:14:00"/>
    <x v="1365"/>
    <s v="9000804408"/>
    <s v="012-022-00315160"/>
    <n v="1347.48"/>
    <n v="1510.81"/>
    <s v="ZPVN"/>
    <s v="40564957"/>
    <s v="0000391492"/>
    <n v="8002815087"/>
    <x v="1022"/>
    <x v="7"/>
    <x v="7"/>
    <n v="200"/>
    <s v="BOL"/>
    <s v="101613"/>
    <x v="89"/>
    <s v="806507"/>
    <s v="FERRETERIA PUEBLO NUEVO"/>
    <x v="84"/>
    <s v="VIA MONTE OLIVO Y ALEJANDRO MERA"/>
    <x v="139"/>
    <s v="O-Carchi-Bolivar"/>
    <m/>
    <x v="107"/>
    <x v="107"/>
    <s v="10000354"/>
    <s v="HARO HARO JORDAN JOSUE"/>
    <s v="ZEMU"/>
    <x v="149"/>
    <s v="2"/>
    <s v="Sin Pallet"/>
    <n v="0"/>
    <n v="0"/>
    <x v="0"/>
    <n v="14568.333000000001"/>
    <n v="10033.333000000001"/>
    <n v="4535"/>
    <n v="92"/>
    <m/>
    <x v="105"/>
    <n v="23"/>
    <s v="23"/>
    <n v="10"/>
    <x v="0"/>
    <n v="0.46"/>
    <n v="9.1999999999999993"/>
    <s v="TRIMPESAS S.A."/>
    <n v="1013275"/>
    <s v="HARO RUIZ SIXTO RIGOBERTO"/>
    <x v="149"/>
  </r>
  <r>
    <n v="1002200386"/>
    <s v="UE01"/>
    <x v="7"/>
    <d v="1899-12-30T11:14:00"/>
    <x v="1366"/>
    <s v="9000804407"/>
    <s v="012-022-00315159"/>
    <n v="1065.3800000000001"/>
    <n v="1194.52"/>
    <s v="ZPVN"/>
    <s v="40564957"/>
    <s v="0000391491"/>
    <n v="8002815088"/>
    <x v="1022"/>
    <x v="6"/>
    <x v="6"/>
    <n v="160"/>
    <s v="BOL"/>
    <s v="101613"/>
    <x v="89"/>
    <s v="806507"/>
    <s v="FERRETERIA PUEBLO NUEVO"/>
    <x v="84"/>
    <s v="VIA MONTE OLIVO Y ALEJANDRO MERA"/>
    <x v="139"/>
    <s v="O-Carchi-Bolivar"/>
    <n v="99.3"/>
    <x v="107"/>
    <x v="107"/>
    <s v="10000354"/>
    <s v="HARO HARO JORDAN JOSUE"/>
    <s v="ZEMU"/>
    <x v="149"/>
    <s v="2"/>
    <s v="Sin Pallet"/>
    <n v="0"/>
    <n v="0"/>
    <x v="0"/>
    <n v="12561.666999999999"/>
    <n v="8026.6670000000004"/>
    <n v="4535"/>
    <n v="73.599999999999994"/>
    <m/>
    <x v="105"/>
    <n v="23"/>
    <s v="23"/>
    <n v="8"/>
    <x v="0"/>
    <n v="0.45999999999999996"/>
    <n v="9.1999999999999993"/>
    <s v="TRIMPESAS S.A."/>
    <n v="1013275"/>
    <s v="HARO RUIZ SIXTO RIGOBERTO"/>
    <x v="149"/>
  </r>
  <r>
    <n v="1002200315"/>
    <s v="UE01"/>
    <x v="7"/>
    <d v="1899-12-30T11:16:00"/>
    <x v="1367"/>
    <s v="9000804411"/>
    <s v="012-022-00315162"/>
    <n v="1083.2"/>
    <n v="1214.49"/>
    <s v="ZPVN"/>
    <s v="40564905"/>
    <s v="P000032540"/>
    <n v="8002815006"/>
    <x v="1023"/>
    <x v="7"/>
    <x v="7"/>
    <n v="160"/>
    <s v="BOL"/>
    <s v="101628"/>
    <x v="13"/>
    <s v="806524"/>
    <s v="FERRETERIA DUBAL SORIA"/>
    <x v="1"/>
    <s v="PANAMERICANA NORTE Y JOSE MEJIA"/>
    <x v="52"/>
    <s v="O-Pichincha-Yaruqui"/>
    <m/>
    <x v="37"/>
    <x v="37"/>
    <s v="100020396"/>
    <s v="FARINANGO MIGUEL"/>
    <s v="ZEMU"/>
    <x v="45"/>
    <s v="2"/>
    <s v="Sin Pallet"/>
    <n v="0"/>
    <n v="0"/>
    <x v="0"/>
    <n v="12452.222"/>
    <n v="8022.2219999999998"/>
    <n v="4430"/>
    <n v="60.8"/>
    <m/>
    <x v="35"/>
    <n v="23"/>
    <s v="23"/>
    <n v="8"/>
    <x v="0"/>
    <n v="0.38"/>
    <n v="7.6"/>
    <s v="RAPIDO EL OTAVALEÑITO S.A."/>
    <n v="1012819"/>
    <s v="BRAVO VASQUEZ JOSE LUIS SIGIFREDO"/>
    <x v="45"/>
  </r>
  <r>
    <n v="1002200315"/>
    <s v="UE01"/>
    <x v="7"/>
    <d v="1899-12-30T11:16:00"/>
    <x v="1368"/>
    <s v="9000804409"/>
    <s v="012-022-00315161"/>
    <n v="1348"/>
    <n v="1511.39"/>
    <s v="ZPVN"/>
    <s v="40564904"/>
    <s v="P000032539"/>
    <n v="8002815007"/>
    <x v="1023"/>
    <x v="6"/>
    <x v="6"/>
    <n v="200"/>
    <s v="BOL"/>
    <s v="101628"/>
    <x v="13"/>
    <s v="806524"/>
    <s v="FERRETERIA DUBAL SORIA"/>
    <x v="1"/>
    <s v="PANAMERICANA NORTE Y JOSE MEJIA"/>
    <x v="52"/>
    <s v="O-Pichincha-Yaruqui"/>
    <n v="87"/>
    <x v="37"/>
    <x v="37"/>
    <s v="100020396"/>
    <s v="FARINANGO MIGUEL"/>
    <s v="ZEMU"/>
    <x v="45"/>
    <s v="2"/>
    <s v="Sin Pallet"/>
    <n v="0"/>
    <n v="0"/>
    <x v="0"/>
    <n v="14457.778"/>
    <n v="10027.778"/>
    <n v="4430"/>
    <n v="76"/>
    <m/>
    <x v="35"/>
    <n v="23"/>
    <s v="23"/>
    <n v="10"/>
    <x v="0"/>
    <n v="0.38"/>
    <n v="7.6"/>
    <s v="RAPIDO EL OTAVALEÑITO S.A."/>
    <n v="1012819"/>
    <s v="BRAVO VASQUEZ JOSE LUIS SIGIFREDO"/>
    <x v="45"/>
  </r>
  <r>
    <n v="1002200374"/>
    <s v="UE01"/>
    <x v="7"/>
    <d v="1899-12-30T11:17:00"/>
    <x v="1369"/>
    <s v="9000804415"/>
    <s v="012-022-00315165"/>
    <n v="812.4"/>
    <n v="910.87"/>
    <s v="ZPVN"/>
    <s v="40564916"/>
    <s v="0000391433"/>
    <n v="8002815076"/>
    <x v="1024"/>
    <x v="7"/>
    <x v="7"/>
    <n v="120"/>
    <s v="BOL"/>
    <s v="101500"/>
    <x v="30"/>
    <s v="801421"/>
    <s v="FERRETERIA LA Y."/>
    <x v="1"/>
    <s v="VIA A GUAYLLABAMBA"/>
    <x v="20"/>
    <s v="O-Pichincha-Guayllabamba"/>
    <m/>
    <x v="129"/>
    <x v="129"/>
    <s v="100014881"/>
    <s v="HARO VICENTE"/>
    <s v="ZEMU"/>
    <x v="186"/>
    <s v="2"/>
    <s v="Sin Pallet"/>
    <n v="0"/>
    <n v="0"/>
    <x v="0"/>
    <n v="9113.3330000000005"/>
    <n v="6023.3329999999996"/>
    <n v="3090"/>
    <n v="39.6"/>
    <m/>
    <x v="127"/>
    <n v="23"/>
    <s v="23"/>
    <n v="6"/>
    <x v="0"/>
    <n v="0.33"/>
    <n v="6.6000000000000005"/>
    <s v="SANJOPAS S.A."/>
    <n v="1022361"/>
    <s v="ESCOBAR VILLARREAL JORGE FRANCISCO"/>
    <x v="186"/>
  </r>
  <r>
    <n v="1002200374"/>
    <s v="UE01"/>
    <x v="7"/>
    <d v="1899-12-30T11:17:00"/>
    <x v="1370"/>
    <s v="9000804413"/>
    <s v="012-022-00315163"/>
    <n v="539.20000000000005"/>
    <n v="604.54999999999995"/>
    <s v="ZPVN"/>
    <s v="40564916"/>
    <s v="0000391434"/>
    <n v="8002815075"/>
    <x v="1024"/>
    <x v="6"/>
    <x v="6"/>
    <n v="80"/>
    <s v="BOL"/>
    <s v="101500"/>
    <x v="30"/>
    <s v="801421"/>
    <s v="FERRETERIA LA Y."/>
    <x v="1"/>
    <s v="VIA A GUAYLLABAMBA"/>
    <x v="20"/>
    <s v="O-Pichincha-Guayllabamba"/>
    <m/>
    <x v="129"/>
    <x v="129"/>
    <s v="100014881"/>
    <s v="HARO VICENTE"/>
    <s v="ZEMU"/>
    <x v="186"/>
    <s v="2"/>
    <s v="Sin Pallet"/>
    <n v="0"/>
    <n v="0"/>
    <x v="0"/>
    <n v="7105.5559999999996"/>
    <n v="4015.556"/>
    <n v="3090"/>
    <n v="26.4"/>
    <m/>
    <x v="127"/>
    <n v="23"/>
    <s v="23"/>
    <n v="4"/>
    <x v="0"/>
    <n v="0.32999999999999996"/>
    <n v="6.6"/>
    <s v="SANJOPAS S.A."/>
    <n v="1022361"/>
    <s v="ESCOBAR VILLARREAL JORGE FRANCISCO"/>
    <x v="186"/>
  </r>
  <r>
    <n v="1002200374"/>
    <s v="UE01"/>
    <x v="7"/>
    <d v="1899-12-30T11:17:00"/>
    <x v="1371"/>
    <s v="9000804414"/>
    <s v="012-022-00315164"/>
    <n v="1078.4000000000001"/>
    <n v="1209.1099999999999"/>
    <s v="ZPVN"/>
    <s v="40564917"/>
    <s v="0000391435"/>
    <n v="8002815074"/>
    <x v="1024"/>
    <x v="6"/>
    <x v="6"/>
    <n v="160"/>
    <s v="BOL"/>
    <s v="101500"/>
    <x v="30"/>
    <s v="807110"/>
    <s v="FERRETERIA EL CARMEN"/>
    <x v="1"/>
    <s v="CALLE GUAYAQUIL"/>
    <x v="36"/>
    <s v="O-Pichincha-Elquinche"/>
    <n v="76"/>
    <x v="129"/>
    <x v="129"/>
    <s v="100014881"/>
    <s v="HARO VICENTE"/>
    <s v="ZEMU"/>
    <x v="186"/>
    <s v="2"/>
    <s v="Sin Pallet"/>
    <n v="0"/>
    <n v="0"/>
    <x v="0"/>
    <n v="11121.111000000001"/>
    <n v="8031.1109999999999"/>
    <n v="3090"/>
    <n v="56"/>
    <m/>
    <x v="127"/>
    <n v="23"/>
    <s v="23"/>
    <n v="8"/>
    <x v="0"/>
    <n v="0.35"/>
    <n v="7"/>
    <s v="SANJOPAS S.A."/>
    <n v="1022361"/>
    <s v="ESCOBAR VILLARREAL JORGE FRANCISCO"/>
    <x v="186"/>
  </r>
  <r>
    <n v="1002200392"/>
    <s v="UE01"/>
    <x v="7"/>
    <d v="1899-12-30T11:19:00"/>
    <x v="1372"/>
    <s v=""/>
    <s v=""/>
    <n v="0"/>
    <n v="0"/>
    <s v="ZPRC"/>
    <s v="2500107950"/>
    <s v="P000032303"/>
    <n v="8002815095"/>
    <x v="1025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330"/>
    <n v="18060"/>
    <n v="9270"/>
    <n v="324"/>
    <m/>
    <x v="72"/>
    <n v="23"/>
    <s v="23"/>
    <n v="18"/>
    <x v="0"/>
    <n v="0.9"/>
    <n v="18"/>
    <s v="TRANSPORTE PROPIO"/>
    <n v="1014110"/>
    <s v="RODRIGUEZ CORREA ROSA AYDE"/>
    <x v="96"/>
  </r>
  <r>
    <n v="1002200390"/>
    <s v="UE01"/>
    <x v="7"/>
    <d v="1899-12-30T11:21:00"/>
    <x v="1373"/>
    <s v="9000804416"/>
    <s v="012-022-00315166"/>
    <n v="2332.4"/>
    <n v="2615.1"/>
    <s v="ZPVN"/>
    <s v="40564965"/>
    <s v="0000391504"/>
    <n v="8002815093"/>
    <x v="1026"/>
    <x v="6"/>
    <x v="6"/>
    <n v="340"/>
    <s v="BOL"/>
    <s v="103635"/>
    <x v="67"/>
    <s v="810554"/>
    <s v="PDV PALOMEQUE &amp; ULLOA QUITO"/>
    <x v="1"/>
    <s v="CALLE GONZALO PIZARRO"/>
    <x v="10"/>
    <s v="O-Pichincha-Tumbaco"/>
    <n v="110"/>
    <x v="78"/>
    <x v="78"/>
    <s v="100020264"/>
    <s v="VACACELA JUAN"/>
    <s v="ZEMU"/>
    <x v="103"/>
    <s v="2"/>
    <s v="Sin Pallet"/>
    <n v="0"/>
    <n v="0"/>
    <x v="0"/>
    <n v="26560"/>
    <n v="17050"/>
    <n v="9510"/>
    <n v="156.4"/>
    <m/>
    <x v="76"/>
    <n v="23"/>
    <s v="23"/>
    <n v="17"/>
    <x v="0"/>
    <n v="0.46"/>
    <n v="9.2000000000000011"/>
    <s v="TRANSPORTE PROPIO"/>
    <n v="1023011"/>
    <s v="PALOMEQUE CAIZA LUIS FERNANDO"/>
    <x v="103"/>
  </r>
  <r>
    <n v="1002200313"/>
    <s v="UE01"/>
    <x v="7"/>
    <d v="1899-12-30T11:22:00"/>
    <x v="1374"/>
    <s v=""/>
    <s v=""/>
    <n v="0"/>
    <n v="0"/>
    <s v="ZPRC"/>
    <s v="2500108033"/>
    <s v="0000391438"/>
    <n v="8002815004"/>
    <x v="1027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530"/>
    <n v="24050"/>
    <n v="16480"/>
    <n v="542.4"/>
    <m/>
    <x v="85"/>
    <n v="23"/>
    <s v="23"/>
    <n v="24"/>
    <x v="0"/>
    <n v="1.1299999999999999"/>
    <n v="22.599999999999998"/>
    <s v="RUTAS COTACACHENSES"/>
    <n v="10007064"/>
    <s v="GUERRERO HUALPA WILSON GILBERTO"/>
    <x v="119"/>
  </r>
  <r>
    <n v="1002200387"/>
    <s v="UE01"/>
    <x v="7"/>
    <d v="1899-12-30T11:26:00"/>
    <x v="1375"/>
    <s v="9000804278"/>
    <s v="013-020-00047771"/>
    <n v="2432.56"/>
    <n v="2727.4"/>
    <s v="ZPDF"/>
    <s v="70176817"/>
    <s v="0000391488"/>
    <n v="8002815090"/>
    <x v="1028"/>
    <x v="6"/>
    <x v="6"/>
    <n v="360"/>
    <s v="BOL"/>
    <s v="103008"/>
    <x v="94"/>
    <s v="810673"/>
    <s v="FERRETERIA CONSA"/>
    <x v="1"/>
    <s v="HUMBERTO ALBORNOZ"/>
    <x v="93"/>
    <s v="O-Pichincha-Belisarioquevedo"/>
    <n v="103"/>
    <x v="151"/>
    <x v="151"/>
    <s v="10003575"/>
    <s v="QUILCA CAYAMBE EDISON BAYARDO"/>
    <s v="ZEMU"/>
    <x v="225"/>
    <s v="2"/>
    <s v="Sin Pallet"/>
    <n v="0"/>
    <n v="0"/>
    <x v="0"/>
    <n v="27040"/>
    <n v="18060"/>
    <n v="8980"/>
    <n v="162"/>
    <m/>
    <x v="148"/>
    <n v="23"/>
    <s v="23"/>
    <n v="18"/>
    <x v="0"/>
    <n v="0.45"/>
    <n v="9"/>
    <s v="RUTAS COTACACHENSES S.A."/>
    <n v="1021773"/>
    <s v="RUIZ LASTRA OLGER FABIAN"/>
    <x v="225"/>
  </r>
  <r>
    <n v="1002200398"/>
    <s v="UE01"/>
    <x v="7"/>
    <d v="1899-12-30T11:28:00"/>
    <x v="1376"/>
    <s v="9000804417"/>
    <s v="012-022-00315167"/>
    <n v="2458.8000000000002"/>
    <n v="2756.83"/>
    <s v="ZPVN"/>
    <s v="40564896"/>
    <s v="0000391506"/>
    <n v="8002815100"/>
    <x v="1029"/>
    <x v="6"/>
    <x v="6"/>
    <n v="360"/>
    <s v="BOL"/>
    <s v="10001341"/>
    <x v="19"/>
    <s v="807195"/>
    <s v="FERETERIA LA FRONTERA"/>
    <x v="0"/>
    <s v="AV 24 DE MAYO Y LOS LAURELES"/>
    <x v="16"/>
    <s v="O-Carchi-Tulcan"/>
    <n v="159"/>
    <x v="100"/>
    <x v="100"/>
    <s v="10008072"/>
    <s v="FLORES GARCIA CHRISTIA FERNANDO"/>
    <s v="ZEMU"/>
    <x v="140"/>
    <s v="2"/>
    <s v="Sin Pallet"/>
    <n v="0"/>
    <n v="0"/>
    <x v="0"/>
    <n v="27170"/>
    <n v="18040"/>
    <n v="9130"/>
    <n v="208.8"/>
    <m/>
    <x v="98"/>
    <n v="23"/>
    <s v="23"/>
    <n v="18"/>
    <x v="0"/>
    <n v="0.58000000000000007"/>
    <n v="11.600000000000001"/>
    <s v="SANJOPAS S.A."/>
    <n v="1013597"/>
    <s v="RUIZ RUIZ EDISON FRANKLIN"/>
    <x v="140"/>
  </r>
  <r>
    <n v="1002200363"/>
    <s v="UE01"/>
    <x v="7"/>
    <d v="1899-12-30T11:34:00"/>
    <x v="1377"/>
    <s v="9000804420"/>
    <s v="012-022-00315169"/>
    <n v="548.79999999999995"/>
    <n v="615.32000000000005"/>
    <s v="ZPVN"/>
    <s v="40564952"/>
    <s v="0000391482"/>
    <n v="8002815059"/>
    <x v="1030"/>
    <x v="9"/>
    <x v="9"/>
    <n v="80"/>
    <s v="BOL"/>
    <s v="101859"/>
    <x v="126"/>
    <s v="802389"/>
    <s v="SAN LUCAS"/>
    <x v="16"/>
    <s v="CORONEL DONOSO S/N Y ELIAS ESCOBAR"/>
    <x v="22"/>
    <s v="O-Pichincha-Pedrovicentemald."/>
    <m/>
    <x v="51"/>
    <x v="51"/>
    <s v="100014928"/>
    <s v="INLAGO RODRIGO"/>
    <s v="ZETT"/>
    <x v="66"/>
    <s v="2"/>
    <s v="Sin Pallet"/>
    <n v="0"/>
    <n v="0"/>
    <x v="0"/>
    <n v="12974.848"/>
    <n v="4004.848"/>
    <n v="8970"/>
    <n v="56.8"/>
    <m/>
    <x v="49"/>
    <n v="23"/>
    <s v="23"/>
    <n v="4"/>
    <x v="0"/>
    <n v="0.71"/>
    <n v="14.2"/>
    <s v="TRANSCARLONISA"/>
    <n v="1014153"/>
    <s v="INLAGO ANDRANGO LUIS RODRIGO"/>
    <x v="66"/>
  </r>
  <r>
    <n v="1002200363"/>
    <s v="UE01"/>
    <x v="7"/>
    <d v="1899-12-30T11:34:00"/>
    <x v="1378"/>
    <s v="9000804419"/>
    <s v="012-022-00315168"/>
    <n v="3920.8"/>
    <n v="4396.03"/>
    <s v="ZPVN"/>
    <s v="40564952"/>
    <s v="0000391483"/>
    <n v="8002815060"/>
    <x v="1030"/>
    <x v="4"/>
    <x v="4"/>
    <n v="580"/>
    <s v="BOL"/>
    <s v="101859"/>
    <x v="126"/>
    <s v="802389"/>
    <s v="SAN LUCAS"/>
    <x v="16"/>
    <s v="CORONEL DONOSO S/N Y ELIAS ESCOBAR"/>
    <x v="22"/>
    <s v="O-Pichincha-Pedrovicentemald."/>
    <n v="210"/>
    <x v="51"/>
    <x v="51"/>
    <s v="100014928"/>
    <s v="INLAGO RODRIGO"/>
    <s v="ZETT"/>
    <x v="66"/>
    <s v="2"/>
    <s v="Sin Pallet"/>
    <n v="0"/>
    <n v="0"/>
    <x v="0"/>
    <n v="38005.152000000002"/>
    <n v="29035.151999999998"/>
    <n v="8970"/>
    <n v="411.8"/>
    <m/>
    <x v="49"/>
    <n v="23"/>
    <s v="23"/>
    <n v="29"/>
    <x v="0"/>
    <n v="0.71"/>
    <n v="14.200000000000001"/>
    <s v="TRANSCARLONISA"/>
    <n v="1014153"/>
    <s v="INLAGO ANDRANGO LUIS RODRIGO"/>
    <x v="66"/>
  </r>
  <r>
    <n v="1002200426"/>
    <s v="UE01"/>
    <x v="7"/>
    <d v="1899-12-30T11:39:00"/>
    <x v="1379"/>
    <s v=""/>
    <s v=""/>
    <n v="0"/>
    <n v="0"/>
    <s v="ZPRC"/>
    <s v="2500108038"/>
    <s v="P000032553"/>
    <n v="8002815128"/>
    <x v="1031"/>
    <x v="6"/>
    <x v="6"/>
    <n v="360"/>
    <s v="BOL"/>
    <s v="101633"/>
    <x v="15"/>
    <s v="803189"/>
    <s v="SACOS BODEGA LASSO"/>
    <x v="6"/>
    <s v="PANAMERICANA NORTE"/>
    <x v="6"/>
    <s v="O-Cotopaxi-Lasso"/>
    <n v="178"/>
    <x v="16"/>
    <x v="16"/>
    <s v="100022266"/>
    <s v="CALDERON REYES SEGUNDO JORGE"/>
    <s v="ZEMU"/>
    <x v="21"/>
    <s v="2"/>
    <s v="Sin Pallet"/>
    <n v="0"/>
    <n v="0"/>
    <x v="0"/>
    <n v="27070"/>
    <n v="18090"/>
    <n v="8980"/>
    <n v="248.4"/>
    <m/>
    <x v="16"/>
    <n v="23"/>
    <s v="23"/>
    <n v="18"/>
    <x v="0"/>
    <n v="0.69000000000000006"/>
    <n v="13.8"/>
    <s v="LA ARMENIA S.A."/>
    <n v="1020060"/>
    <s v="FUERTES RUEDA HUGO BALDOMERO"/>
    <x v="21"/>
  </r>
  <r>
    <n v="1002200411"/>
    <s v="UE01"/>
    <x v="7"/>
    <d v="1899-12-30T11:41:00"/>
    <x v="1380"/>
    <s v=""/>
    <s v=""/>
    <n v="0"/>
    <n v="0"/>
    <s v="ZPRC"/>
    <s v="2500108032"/>
    <s v="P000032543"/>
    <n v="8002815111"/>
    <x v="1032"/>
    <x v="7"/>
    <x v="7"/>
    <n v="360"/>
    <s v="BOL"/>
    <s v="101633"/>
    <x v="15"/>
    <s v="803189"/>
    <s v="SACOS BODEGA LASSO"/>
    <x v="6"/>
    <s v="PANAMERICANA NORTE"/>
    <x v="6"/>
    <s v="O-Cotopaxi-Lasso"/>
    <n v="178"/>
    <x v="173"/>
    <x v="173"/>
    <s v="100014977"/>
    <s v="MORALES GERMAN"/>
    <s v="ZEMU"/>
    <x v="268"/>
    <s v="2"/>
    <s v="Sin Pallet"/>
    <n v="0"/>
    <n v="0"/>
    <x v="0"/>
    <n v="27020"/>
    <n v="18030"/>
    <n v="8990"/>
    <n v="248.4"/>
    <m/>
    <x v="169"/>
    <n v="23"/>
    <s v="23"/>
    <n v="18"/>
    <x v="0"/>
    <n v="0.69000000000000006"/>
    <n v="13.8"/>
    <s v="TRANINTAGSA S.A."/>
    <n v="1012880"/>
    <s v="GOMEZ MORALES NORA MONSERRATT"/>
    <x v="268"/>
  </r>
  <r>
    <n v="1002200348"/>
    <s v="UE01"/>
    <x v="7"/>
    <d v="1899-12-30T11:53:00"/>
    <x v="1381"/>
    <s v="9000804424"/>
    <s v="012-022-00315171"/>
    <n v="3076.8"/>
    <n v="3449.73"/>
    <s v="ZPVN"/>
    <s v="40564949"/>
    <s v="P000032550"/>
    <n v="8002815041"/>
    <x v="1033"/>
    <x v="3"/>
    <x v="3"/>
    <n v="480"/>
    <s v="BOL"/>
    <s v="101757"/>
    <x v="29"/>
    <s v="801735"/>
    <s v="INTERNEGOCIOS BUENA"/>
    <x v="31"/>
    <s v="INTERNEGOCIOS BUENA FE / VIA A BUEN"/>
    <x v="47"/>
    <s v="O-Losrios-Buenafe"/>
    <m/>
    <x v="19"/>
    <x v="19"/>
    <s v="100019674"/>
    <s v="CHAMBA BRAYAN"/>
    <s v="ZETT"/>
    <x v="24"/>
    <s v="1"/>
    <s v="Con Pallet"/>
    <n v="0.05"/>
    <n v="24"/>
    <x v="0"/>
    <n v="33110"/>
    <n v="24030"/>
    <n v="9080"/>
    <n v="494.4"/>
    <m/>
    <x v="19"/>
    <n v="23"/>
    <s v="23"/>
    <n v="24"/>
    <x v="0"/>
    <n v="1.03"/>
    <n v="20.599999999999998"/>
    <s v="LIDENORTI S.A."/>
    <n v="1013548"/>
    <s v="POZO FUENTES DIEGO FRANCISCO"/>
    <x v="24"/>
  </r>
  <r>
    <n v="1002200348"/>
    <s v="UE01"/>
    <x v="7"/>
    <d v="1899-12-30T11:53:00"/>
    <x v="1382"/>
    <s v="9000804423"/>
    <s v="012-022-00315170"/>
    <n v="1067.2"/>
    <n v="1196.55"/>
    <s v="ZPVN"/>
    <s v="40564948"/>
    <s v="P000032549"/>
    <n v="8002815042"/>
    <x v="1033"/>
    <x v="4"/>
    <x v="4"/>
    <n v="160"/>
    <s v="BOL"/>
    <s v="101757"/>
    <x v="29"/>
    <s v="801735"/>
    <s v="INTERNEGOCIOS BUENA"/>
    <x v="31"/>
    <s v="INTERNEGOCIOS BUENA FE / VIA A BUEN"/>
    <x v="47"/>
    <s v="O-Losrios-Buenafe"/>
    <n v="328"/>
    <x v="19"/>
    <x v="19"/>
    <s v="100019674"/>
    <s v="CHAMBA BRAYAN"/>
    <s v="ZETT"/>
    <x v="24"/>
    <s v="1"/>
    <s v="Con Pallet"/>
    <n v="0.05"/>
    <n v="8"/>
    <x v="0"/>
    <n v="17090"/>
    <n v="8010"/>
    <n v="9080"/>
    <n v="164.8"/>
    <m/>
    <x v="19"/>
    <n v="23"/>
    <s v="23"/>
    <n v="8"/>
    <x v="0"/>
    <n v="1.03"/>
    <n v="20.6"/>
    <s v="LIDENORTI S.A."/>
    <n v="1013548"/>
    <s v="POZO FUENTES DIEGO FRANCISCO"/>
    <x v="24"/>
  </r>
  <r>
    <n v="1002200429"/>
    <s v="UE01"/>
    <x v="7"/>
    <d v="1899-12-30T12:04:00"/>
    <x v="1383"/>
    <s v="9000804431"/>
    <s v="012-022-00315172"/>
    <n v="2425.46"/>
    <n v="2719.45"/>
    <s v="ZPVN"/>
    <s v="40564900"/>
    <s v="0000391515"/>
    <n v="8002815131"/>
    <x v="1034"/>
    <x v="9"/>
    <x v="9"/>
    <n v="360"/>
    <s v="BOL"/>
    <s v="101961"/>
    <x v="81"/>
    <s v="809683"/>
    <s v="OBRA SANTO DOMINGO HORMIGONERA"/>
    <x v="2"/>
    <s v="VIA QUEVEDO KM 8"/>
    <x v="60"/>
    <s v="O-Santodomingo -Abrahamcalazacón"/>
    <n v="242"/>
    <x v="40"/>
    <x v="40"/>
    <s v="100014832"/>
    <s v="PIEDRA JESUS"/>
    <s v="ZEMU"/>
    <x v="49"/>
    <s v="2"/>
    <s v="Sin Pallet"/>
    <n v="0"/>
    <n v="0"/>
    <x v="0"/>
    <n v="27020"/>
    <n v="18030"/>
    <n v="8990"/>
    <n v="313.2"/>
    <m/>
    <x v="38"/>
    <n v="23"/>
    <s v="23"/>
    <n v="18"/>
    <x v="0"/>
    <n v="0.87"/>
    <n v="17.399999999999999"/>
    <s v="LIDENORTI S.A."/>
    <n v="1013181"/>
    <s v="REASCOS GUZMAN HARVEY ESTANISLAO"/>
    <x v="49"/>
  </r>
  <r>
    <n v="1002200447"/>
    <s v="UE01"/>
    <x v="7"/>
    <d v="1899-12-30T12:09:00"/>
    <x v="1384"/>
    <s v="9000804434"/>
    <s v="012-022-00315173"/>
    <n v="1941.63"/>
    <n v="2176.9699999999998"/>
    <s v="ZPVN"/>
    <s v="40564981"/>
    <s v="P000032558"/>
    <n v="8002815152"/>
    <x v="1035"/>
    <x v="7"/>
    <x v="7"/>
    <n v="280"/>
    <s v="BOL"/>
    <s v="101476"/>
    <x v="21"/>
    <s v="801923"/>
    <s v="BODEGA PAZ LUIS"/>
    <x v="11"/>
    <s v="9 DE OCTUBRE S/N Y"/>
    <x v="19"/>
    <s v="O-Imbabura-Cotacachi"/>
    <m/>
    <x v="9"/>
    <x v="9"/>
    <s v="100014857"/>
    <s v="PASPUEZAN WILSON"/>
    <s v="ZEMU"/>
    <x v="27"/>
    <s v="2"/>
    <s v="Sin Pallet"/>
    <n v="0"/>
    <n v="0"/>
    <x v="0"/>
    <n v="18553.888999999999"/>
    <n v="14038.888999999999"/>
    <n v="4515"/>
    <n v="42"/>
    <m/>
    <x v="9"/>
    <n v="23"/>
    <s v="23"/>
    <n v="14"/>
    <x v="0"/>
    <n v="0.15"/>
    <n v="3"/>
    <s v="LIDENORTI S.A."/>
    <n v="1013262"/>
    <s v="SEGOVIA ERAZO PATRICIA ALEXANDRA"/>
    <x v="27"/>
  </r>
  <r>
    <n v="1002200447"/>
    <s v="UE01"/>
    <x v="7"/>
    <d v="1899-12-30T12:09:00"/>
    <x v="1385"/>
    <s v="9000804435"/>
    <s v="012-022-00315174"/>
    <n v="505.9"/>
    <n v="567.22"/>
    <s v="ZPVN"/>
    <s v="40564980"/>
    <s v="P000032557"/>
    <n v="8002815151"/>
    <x v="1035"/>
    <x v="5"/>
    <x v="5"/>
    <n v="80"/>
    <s v="BOL"/>
    <s v="101476"/>
    <x v="21"/>
    <s v="801923"/>
    <s v="BODEGA PAZ LUIS"/>
    <x v="11"/>
    <s v="9 DE OCTUBRE S/N Y"/>
    <x v="19"/>
    <s v="O-Imbabura-Cotacachi"/>
    <n v="15"/>
    <x v="9"/>
    <x v="9"/>
    <s v="100014857"/>
    <s v="PASPUEZAN WILSON"/>
    <s v="ZEMU"/>
    <x v="27"/>
    <s v="2"/>
    <s v="Sin Pallet"/>
    <n v="0"/>
    <n v="0"/>
    <x v="0"/>
    <n v="8526.1110000000008"/>
    <n v="4011.1109999999999"/>
    <n v="4515"/>
    <n v="12"/>
    <m/>
    <x v="9"/>
    <n v="23"/>
    <s v="23"/>
    <n v="4"/>
    <x v="0"/>
    <n v="0.15"/>
    <n v="3"/>
    <s v="LIDENORTI S.A."/>
    <n v="1013262"/>
    <s v="SEGOVIA ERAZO PATRICIA ALEXANDRA"/>
    <x v="27"/>
  </r>
  <r>
    <n v="1002200418"/>
    <s v="UE01"/>
    <x v="7"/>
    <d v="1899-12-30T12:10:00"/>
    <x v="1386"/>
    <s v="9000804437"/>
    <s v="012-022-00315176"/>
    <n v="818.4"/>
    <n v="917.6"/>
    <s v="ZPVN"/>
    <s v="40564909"/>
    <s v="0000391424"/>
    <n v="8002815119"/>
    <x v="1036"/>
    <x v="3"/>
    <x v="3"/>
    <n v="120"/>
    <s v="BOL"/>
    <s v="10000226"/>
    <x v="238"/>
    <s v="806899"/>
    <s v="BODEGA FERRETERIA LA ECONOMIA"/>
    <x v="65"/>
    <s v="CALLE FRANCISCO GLEN"/>
    <x v="155"/>
    <s v="O-Esmeraldas-Sanmateo(Viche)"/>
    <m/>
    <x v="16"/>
    <x v="16"/>
    <s v="100014951"/>
    <s v="PEREZ DANILO"/>
    <s v="ZEMU"/>
    <x v="107"/>
    <s v="2"/>
    <s v="Sin Pallet"/>
    <n v="0"/>
    <n v="0"/>
    <x v="0"/>
    <n v="10440"/>
    <n v="6020"/>
    <n v="4420"/>
    <n v="123.6"/>
    <m/>
    <x v="16"/>
    <n v="23"/>
    <s v="23"/>
    <n v="6"/>
    <x v="0"/>
    <n v="1.03"/>
    <n v="20.599999999999998"/>
    <s v="LA ARMENIA S.A."/>
    <n v="1020060"/>
    <s v="FUERTES RUEDA HUGO BALDOMERO"/>
    <x v="107"/>
  </r>
  <r>
    <n v="1002200418"/>
    <s v="UE01"/>
    <x v="7"/>
    <d v="1899-12-30T12:10:00"/>
    <x v="1387"/>
    <s v="9000804436"/>
    <s v="012-022-00315175"/>
    <n v="1704"/>
    <n v="1910.54"/>
    <s v="ZPVN"/>
    <s v="40564909"/>
    <s v="0000391423"/>
    <n v="8002815118"/>
    <x v="1036"/>
    <x v="4"/>
    <x v="4"/>
    <n v="240"/>
    <s v="BOL"/>
    <s v="10000226"/>
    <x v="238"/>
    <s v="806899"/>
    <s v="BODEGA FERRETERIA LA ECONOMIA"/>
    <x v="65"/>
    <s v="CALLE FRANCISCO GLEN"/>
    <x v="155"/>
    <s v="O-Esmeraldas-Sanmateo(Viche)"/>
    <n v="376"/>
    <x v="16"/>
    <x v="16"/>
    <s v="100014951"/>
    <s v="PEREZ DANILO"/>
    <s v="ZEMU"/>
    <x v="107"/>
    <s v="2"/>
    <s v="Sin Pallet"/>
    <n v="0"/>
    <n v="0"/>
    <x v="0"/>
    <n v="16460"/>
    <n v="12040"/>
    <n v="4420"/>
    <n v="247.2"/>
    <m/>
    <x v="16"/>
    <n v="23"/>
    <s v="23"/>
    <n v="12"/>
    <x v="0"/>
    <n v="1.03"/>
    <n v="20.599999999999998"/>
    <s v="LA ARMENIA S.A."/>
    <n v="1020060"/>
    <s v="FUERTES RUEDA HUGO BALDOMERO"/>
    <x v="107"/>
  </r>
  <r>
    <n v="1002200355"/>
    <s v="UE01"/>
    <x v="7"/>
    <d v="1899-12-30T12:13:00"/>
    <x v="1388"/>
    <s v="9000804265"/>
    <s v="013-020-00047769"/>
    <n v="3158.3"/>
    <n v="3541.11"/>
    <s v="ZPDF"/>
    <s v="70176809"/>
    <s v="0000391450"/>
    <n v="8002815048"/>
    <x v="1037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104"/>
    <x v="104"/>
    <s v="100021747"/>
    <s v="GARCES MILTON"/>
    <s v="ZEMT"/>
    <x v="249"/>
    <s v="2"/>
    <s v="Sin Pallet"/>
    <n v="0"/>
    <n v="0"/>
    <x v="0"/>
    <n v="37220"/>
    <n v="24030"/>
    <n v="13190"/>
    <n v="667.2"/>
    <m/>
    <x v="102"/>
    <n v="23"/>
    <s v="23"/>
    <n v="24"/>
    <x v="0"/>
    <n v="1.3900000000000001"/>
    <n v="27.8"/>
    <s v="TRANSSJQ S.A."/>
    <n v="1013719"/>
    <s v="GARCES OSWALDO GERMAN"/>
    <x v="249"/>
  </r>
  <r>
    <n v="1002200421"/>
    <s v="UE01"/>
    <x v="7"/>
    <d v="1899-12-30T12:16:00"/>
    <x v="1389"/>
    <s v="9000804439"/>
    <s v="012-022-00315178"/>
    <n v="1223.6400000000001"/>
    <n v="1371.96"/>
    <s v="ZPVN"/>
    <s v="40564929"/>
    <s v="P000032545"/>
    <n v="8002815123"/>
    <x v="1038"/>
    <x v="5"/>
    <x v="5"/>
    <n v="200"/>
    <s v="BOL"/>
    <s v="101865"/>
    <x v="31"/>
    <s v="802401"/>
    <s v="BODEGA SAN JUAN"/>
    <x v="1"/>
    <s v="AMALIA URIGUEN Y ALBORNOZ"/>
    <x v="26"/>
    <s v="O-Pichincha-Carapungo"/>
    <m/>
    <x v="34"/>
    <x v="34"/>
    <s v="100021318"/>
    <s v="FLORES LUIS"/>
    <s v="ZETT"/>
    <x v="42"/>
    <s v="1"/>
    <s v="Con Pallet"/>
    <n v="0.05"/>
    <n v="10"/>
    <x v="0"/>
    <n v="18402.352999999999"/>
    <n v="10032.352999999999"/>
    <n v="8370"/>
    <n v="88"/>
    <m/>
    <x v="32"/>
    <n v="23"/>
    <s v="23"/>
    <n v="10"/>
    <x v="0"/>
    <n v="0.44"/>
    <n v="8.8000000000000007"/>
    <s v="TRANSPORTE PROPIO"/>
    <n v="1024381"/>
    <s v="BALCAZAR GORDON ALEJANDRO"/>
    <x v="42"/>
  </r>
  <r>
    <n v="1002200421"/>
    <s v="UE01"/>
    <x v="7"/>
    <d v="1899-12-30T12:16:00"/>
    <x v="1390"/>
    <s v="9000804438"/>
    <s v="012-022-00315177"/>
    <n v="3202.85"/>
    <n v="3591.05"/>
    <s v="ZPVN"/>
    <s v="40564928"/>
    <s v="P000032544"/>
    <n v="8002815124"/>
    <x v="1038"/>
    <x v="6"/>
    <x v="6"/>
    <n v="4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47.647000000001"/>
    <n v="24077.647000000001"/>
    <n v="8370"/>
    <n v="211.2"/>
    <m/>
    <x v="32"/>
    <n v="23"/>
    <s v="23"/>
    <n v="24"/>
    <x v="0"/>
    <n v="0.44"/>
    <n v="8.7999999999999989"/>
    <s v="TRANSPORTE PROPIO"/>
    <n v="1024381"/>
    <s v="BALCAZAR GORDON ALEJANDRO"/>
    <x v="42"/>
  </r>
  <r>
    <n v="1002200364"/>
    <s v="UE01"/>
    <x v="7"/>
    <d v="1899-12-30T12:21:00"/>
    <x v="1391"/>
    <s v=""/>
    <s v=""/>
    <n v="0"/>
    <n v="0"/>
    <s v="ZPRC"/>
    <s v="2500108035"/>
    <s v="P000032551"/>
    <n v="8002815061"/>
    <x v="103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94"/>
    <x v="94"/>
    <s v="10003496"/>
    <s v="AYALA LOPEZ PABLO ERNESTO"/>
    <s v="ZETT"/>
    <x v="131"/>
    <s v="4"/>
    <s v="Pallet Cortesia"/>
    <n v="0"/>
    <n v="0"/>
    <x v="0"/>
    <n v="50350"/>
    <n v="32080"/>
    <n v="18270"/>
    <n v="537.6"/>
    <m/>
    <x v="92"/>
    <n v="23"/>
    <s v="23"/>
    <n v="32"/>
    <x v="0"/>
    <n v="0.84000000000000008"/>
    <n v="16.8"/>
    <s v="TRAPSA C.A."/>
    <n v="10003459"/>
    <s v="AYALA LOPEZ PABLO ROBERTO"/>
    <x v="131"/>
  </r>
  <r>
    <n v="1002200406"/>
    <s v="UE01"/>
    <x v="7"/>
    <d v="1899-12-30T12:40:00"/>
    <x v="1392"/>
    <s v="9000804450"/>
    <s v="012-022-00315180"/>
    <n v="1820"/>
    <n v="2040.6"/>
    <s v="ZPVN"/>
    <s v="40564907"/>
    <s v="P000032541"/>
    <n v="8002815106"/>
    <x v="1040"/>
    <x v="3"/>
    <x v="3"/>
    <n v="280"/>
    <s v="BOL"/>
    <s v="101688"/>
    <x v="23"/>
    <s v="801266"/>
    <s v="BOD.CORDOVA ALTAMIRA"/>
    <x v="15"/>
    <s v="ELOY ALFARO S/N Y SALINAS NAPO, TEN"/>
    <x v="21"/>
    <s v="O-Napo-Tena"/>
    <m/>
    <x v="47"/>
    <x v="47"/>
    <s v="100014947"/>
    <s v="FLORES DIEGO"/>
    <s v="ZEMT"/>
    <x v="59"/>
    <s v="1"/>
    <s v="Con Pallet"/>
    <n v="0.05"/>
    <n v="14"/>
    <x v="0"/>
    <n v="21545"/>
    <n v="14000"/>
    <n v="7545"/>
    <n v="252"/>
    <m/>
    <x v="45"/>
    <n v="23"/>
    <s v="23"/>
    <n v="14"/>
    <x v="0"/>
    <n v="0.9"/>
    <n v="18"/>
    <s v="TRIMPESAS S.A."/>
    <n v="1013747"/>
    <s v="ANDINO CHICO ERLINDA MARIA"/>
    <x v="59"/>
  </r>
  <r>
    <n v="1002200406"/>
    <s v="UE01"/>
    <x v="7"/>
    <d v="1899-12-30T12:40:00"/>
    <x v="1393"/>
    <s v="9000804449"/>
    <s v="012-022-00315179"/>
    <n v="1354"/>
    <n v="1518.11"/>
    <s v="ZPVN"/>
    <s v="40564908"/>
    <s v="P000032542"/>
    <n v="8002815107"/>
    <x v="1040"/>
    <x v="4"/>
    <x v="4"/>
    <n v="200"/>
    <s v="BOL"/>
    <s v="101688"/>
    <x v="23"/>
    <s v="801266"/>
    <s v="BOD.CORDOVA ALTAMIRA"/>
    <x v="15"/>
    <s v="ELOY ALFARO S/N Y SALINAS NAPO, TEN"/>
    <x v="21"/>
    <s v="O-Napo-Tena"/>
    <n v="258"/>
    <x v="47"/>
    <x v="47"/>
    <s v="100014947"/>
    <s v="FLORES DIEGO"/>
    <s v="ZEMT"/>
    <x v="59"/>
    <s v="1"/>
    <s v="Con Pallet"/>
    <n v="0.05"/>
    <n v="10"/>
    <x v="0"/>
    <n v="17545"/>
    <n v="10000"/>
    <n v="7545"/>
    <n v="180"/>
    <m/>
    <x v="45"/>
    <n v="23"/>
    <s v="23"/>
    <n v="10"/>
    <x v="0"/>
    <n v="0.9"/>
    <n v="18"/>
    <s v="TRIMPESAS S.A."/>
    <n v="1013747"/>
    <s v="ANDINO CHICO ERLINDA MARIA"/>
    <x v="59"/>
  </r>
  <r>
    <n v="1002200461"/>
    <s v="UE01"/>
    <x v="7"/>
    <d v="1899-12-30T12:46:00"/>
    <x v="1394"/>
    <s v="9000804393"/>
    <s v="013-020-00047773"/>
    <n v="2421.92"/>
    <n v="2715.47"/>
    <s v="ZPDF"/>
    <s v="70176831"/>
    <s v="0000391516"/>
    <n v="8002815171"/>
    <x v="1041"/>
    <x v="9"/>
    <x v="9"/>
    <n v="360"/>
    <s v="BOL"/>
    <s v="101961"/>
    <x v="81"/>
    <s v="809676"/>
    <s v="OBRA BUENA FE HORMIGONERA"/>
    <x v="31"/>
    <s v="TRONCAL DE LA COSTA"/>
    <x v="47"/>
    <s v="O-Losrios-Buenafe"/>
    <n v="328"/>
    <x v="96"/>
    <x v="96"/>
    <s v="10008096"/>
    <s v="SALAZAR ECHEVERRIA JUAN CARLOS"/>
    <s v="ZEMU"/>
    <x v="259"/>
    <s v="2"/>
    <s v="Sin Pallet"/>
    <n v="0"/>
    <n v="0"/>
    <x v="0"/>
    <n v="26930"/>
    <n v="18070"/>
    <n v="8860"/>
    <n v="370.8"/>
    <m/>
    <x v="94"/>
    <n v="23"/>
    <s v="23"/>
    <n v="18"/>
    <x v="0"/>
    <n v="1.03"/>
    <n v="20.6"/>
    <s v="RUTAS COTACACHENSES S.A."/>
    <n v="1023153"/>
    <s v="BUITRON MONTENEGRO JONNY"/>
    <x v="259"/>
  </r>
  <r>
    <n v="1002200384"/>
    <s v="UE01"/>
    <x v="7"/>
    <d v="1899-12-30T12:57:00"/>
    <x v="1395"/>
    <s v=""/>
    <s v=""/>
    <n v="0"/>
    <n v="0"/>
    <s v="ZPRC"/>
    <s v="2500108037"/>
    <s v="P000032552"/>
    <n v="8002815086"/>
    <x v="104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42"/>
    <x v="42"/>
    <s v="100014842"/>
    <s v="ANRRANGO VICTOR"/>
    <s v="ZETT"/>
    <x v="51"/>
    <s v="4"/>
    <s v="Pallet Cortesia"/>
    <n v="0"/>
    <n v="0"/>
    <x v="0"/>
    <n v="50850"/>
    <n v="32080"/>
    <n v="18770"/>
    <n v="537.6"/>
    <m/>
    <x v="40"/>
    <n v="23"/>
    <s v="23"/>
    <n v="32"/>
    <x v="0"/>
    <n v="0.84000000000000008"/>
    <n v="16.8"/>
    <s v="TRANSSJQ S.A."/>
    <n v="1014103"/>
    <s v="ANRRANGO CALDERON VICTOR HUGO"/>
    <x v="51"/>
  </r>
  <r>
    <n v="1002200484"/>
    <s v="UE01"/>
    <x v="7"/>
    <d v="1899-12-30T13:03:00"/>
    <x v="1396"/>
    <s v=""/>
    <s v=""/>
    <n v="0"/>
    <n v="0"/>
    <s v="ZPRC"/>
    <s v="2500108025"/>
    <s v="P000032498"/>
    <n v="8002815197"/>
    <x v="1043"/>
    <x v="7"/>
    <x v="7"/>
    <n v="400"/>
    <s v="BOL"/>
    <s v="101574"/>
    <x v="104"/>
    <s v="806432"/>
    <s v="CENTRO DE ACOPIO"/>
    <x v="1"/>
    <s v="AV PV MALDONADO Y EL PORVENIR"/>
    <x v="77"/>
    <s v="O-Pichincha-Guamani"/>
    <m/>
    <x v="111"/>
    <x v="111"/>
    <s v="100015039"/>
    <s v="MENA WILSON"/>
    <s v="ZETT"/>
    <x v="203"/>
    <s v="2"/>
    <s v="Sin Pallet"/>
    <n v="0"/>
    <n v="0"/>
    <x v="0"/>
    <n v="28987.423999999999"/>
    <n v="20042.423999999999"/>
    <n v="8945"/>
    <n v="204"/>
    <m/>
    <x v="109"/>
    <n v="23"/>
    <s v="23"/>
    <n v="20"/>
    <x v="0"/>
    <n v="0.51"/>
    <n v="10.199999999999999"/>
    <s v="TRANSPORTE PROPIO"/>
    <n v="1018725"/>
    <s v="TRANSPORTE DE CARGA PESADA"/>
    <x v="203"/>
  </r>
  <r>
    <n v="1002200484"/>
    <s v="UE01"/>
    <x v="7"/>
    <d v="1899-12-30T13:03:00"/>
    <x v="1397"/>
    <s v=""/>
    <s v=""/>
    <n v="0"/>
    <n v="0"/>
    <s v="ZPRC"/>
    <s v="2500108024"/>
    <s v="P000032497"/>
    <n v="8002815198"/>
    <x v="1043"/>
    <x v="6"/>
    <x v="6"/>
    <n v="2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972.576000000001"/>
    <n v="13027.575999999999"/>
    <n v="8945"/>
    <n v="132.6"/>
    <m/>
    <x v="109"/>
    <n v="23"/>
    <s v="23"/>
    <n v="13"/>
    <x v="0"/>
    <n v="0.51"/>
    <n v="10.199999999999999"/>
    <s v="TRANSPORTE PROPIO"/>
    <n v="1018725"/>
    <s v="TRANSPORTE DE CARGA PESADA"/>
    <x v="203"/>
  </r>
  <r>
    <n v="1002200492"/>
    <s v="UE01"/>
    <x v="7"/>
    <d v="1899-12-30T13:10:00"/>
    <x v="1398"/>
    <s v="9000804392"/>
    <s v="013-020-00047772"/>
    <n v="2425.46"/>
    <n v="2719.45"/>
    <s v="ZPDF"/>
    <s v="70176830"/>
    <s v="0000391517"/>
    <n v="8002815207"/>
    <x v="1044"/>
    <x v="9"/>
    <x v="9"/>
    <n v="360"/>
    <s v="BOL"/>
    <s v="101961"/>
    <x v="81"/>
    <s v="809683"/>
    <s v="OBRA SANTO DOMINGO HORMIGONERA"/>
    <x v="2"/>
    <s v="VIA QUEVEDO KM 8"/>
    <x v="60"/>
    <s v="O-Santodomingo -Abrahamcalazacón"/>
    <n v="242"/>
    <x v="73"/>
    <x v="73"/>
    <s v="100014882"/>
    <s v="RIVERA JOSE"/>
    <s v="ZEMU"/>
    <x v="95"/>
    <s v="2"/>
    <s v="Sin Pallet"/>
    <n v="0"/>
    <n v="0"/>
    <x v="0"/>
    <n v="27260"/>
    <n v="18060"/>
    <n v="9200"/>
    <n v="313.2"/>
    <m/>
    <x v="71"/>
    <n v="23"/>
    <s v="23"/>
    <n v="18"/>
    <x v="0"/>
    <n v="0.87"/>
    <n v="17.399999999999999"/>
    <s v="TRIMPESAS S.A."/>
    <n v="1013684"/>
    <s v="CASTRO NAVARRETE FRANCISCO ARMANDO"/>
    <x v="95"/>
  </r>
  <r>
    <n v="1002200460"/>
    <s v="UE01"/>
    <x v="7"/>
    <d v="1899-12-30T13:13:00"/>
    <x v="1399"/>
    <s v=""/>
    <s v=""/>
    <n v="0"/>
    <n v="0"/>
    <s v="ZPRC"/>
    <s v="2500108014"/>
    <s v="0000391264"/>
    <n v="8002815170"/>
    <x v="1045"/>
    <x v="3"/>
    <x v="3"/>
    <n v="360"/>
    <s v="BOL"/>
    <s v="101534"/>
    <x v="240"/>
    <s v="800936"/>
    <s v="FERRETERIA LOOR SUCR"/>
    <x v="69"/>
    <s v="FERRETERIA LOOR / AV SUCRE S/N"/>
    <x v="122"/>
    <s v="O-Manabi-Tosaguacalceta"/>
    <n v="418"/>
    <x v="45"/>
    <x v="45"/>
    <s v="10000932"/>
    <s v="CACOANGO RODRIGO"/>
    <s v="ZEMU"/>
    <x v="55"/>
    <s v="2"/>
    <s v="Sin Pallet"/>
    <n v="0"/>
    <n v="0"/>
    <x v="0"/>
    <n v="27070"/>
    <n v="18050"/>
    <n v="9020"/>
    <n v="363.6"/>
    <m/>
    <x v="43"/>
    <n v="23"/>
    <s v="23"/>
    <n v="18"/>
    <x v="0"/>
    <n v="1.01"/>
    <n v="20.200000000000003"/>
    <s v="TRAPSA C.A."/>
    <n v="1014271"/>
    <s v="GARATE CARDENAS CARLOS VINICIO"/>
    <x v="55"/>
  </r>
  <r>
    <n v="1002200370"/>
    <s v="UE01"/>
    <x v="7"/>
    <d v="1899-12-30T13:15:00"/>
    <x v="1400"/>
    <s v="9000804463"/>
    <s v="012-022-00315181"/>
    <n v="3878.4"/>
    <n v="4348.49"/>
    <s v="ZPVN"/>
    <s v="40564950"/>
    <s v="0000391499"/>
    <n v="8002815068"/>
    <x v="1046"/>
    <x v="5"/>
    <x v="5"/>
    <n v="640"/>
    <s v="BOL"/>
    <s v="101465"/>
    <x v="232"/>
    <s v="801068"/>
    <s v="KYWI-RIOBAMBA"/>
    <x v="14"/>
    <s v="AV. LIZARZABURU-JUNTO AEROPUERTO"/>
    <x v="18"/>
    <s v="O-Chimborazo-Riobamba"/>
    <n v="303"/>
    <x v="139"/>
    <x v="139"/>
    <s v="100018201"/>
    <s v="GUERRERO MARCELO"/>
    <s v="ZETT"/>
    <x v="204"/>
    <s v="2"/>
    <s v="Sin Pallet"/>
    <n v="0"/>
    <n v="0"/>
    <x v="0"/>
    <n v="49180"/>
    <n v="32060"/>
    <n v="17120"/>
    <n v="710.4"/>
    <m/>
    <x v="137"/>
    <n v="23"/>
    <s v="23"/>
    <n v="32"/>
    <x v="0"/>
    <n v="1.1099999999999999"/>
    <n v="22.2"/>
    <s v="TRAPSA C.A."/>
    <n v="1013882"/>
    <s v="GUERRERO ANDRADE EDUARDO MARCELO"/>
    <x v="204"/>
  </r>
  <r>
    <n v="1002200541"/>
    <s v="UE01"/>
    <x v="7"/>
    <d v="1899-12-30T13:27:00"/>
    <x v="1401"/>
    <s v=""/>
    <s v=""/>
    <n v="0"/>
    <n v="0"/>
    <s v="ZPRC"/>
    <s v="2500108044"/>
    <s v="P000032571"/>
    <n v="8002815272"/>
    <x v="1047"/>
    <x v="2"/>
    <x v="2"/>
    <n v="31.8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020"/>
    <n v="31830"/>
    <n v="19190"/>
    <n v="0"/>
    <m/>
    <x v="3"/>
    <n v="23"/>
    <s v="23"/>
    <n v="31.83"/>
    <x v="0"/>
    <n v="0"/>
    <n v="0"/>
    <s v="UNICON"/>
    <n v="1014412"/>
    <s v="UNION DE CONCRETERAS UNICON UCUE"/>
    <x v="33"/>
  </r>
  <r>
    <n v="1002200443"/>
    <s v="UE01"/>
    <x v="7"/>
    <d v="1899-12-30T13:45:00"/>
    <x v="1402"/>
    <s v="9000804471"/>
    <s v="012-022-00315182"/>
    <n v="4019.4"/>
    <n v="4506.58"/>
    <s v="ZPVN"/>
    <s v="40564963"/>
    <s v="0000391503"/>
    <n v="8002815145"/>
    <x v="1048"/>
    <x v="3"/>
    <x v="3"/>
    <n v="660"/>
    <s v="BOL"/>
    <s v="101664"/>
    <x v="8"/>
    <s v="809749"/>
    <s v="OBRA COBEÑA INGRID"/>
    <x v="2"/>
    <s v="VIA A QUEVEDO KM33"/>
    <x v="156"/>
    <s v="O-Santodomingo -Luzdeamérica"/>
    <n v="265"/>
    <x v="75"/>
    <x v="75"/>
    <s v="100014926"/>
    <s v="LATACUMBA LUIS"/>
    <s v="ZETT"/>
    <x v="236"/>
    <s v="2"/>
    <s v="Sin Pallet"/>
    <n v="0"/>
    <n v="0"/>
    <x v="0"/>
    <n v="50540"/>
    <n v="33080"/>
    <n v="17460"/>
    <n v="633.6"/>
    <m/>
    <x v="73"/>
    <n v="23"/>
    <s v="23"/>
    <n v="33"/>
    <x v="0"/>
    <n v="0.96000000000000008"/>
    <n v="19.2"/>
    <s v="J.V. TRANSPREMIUN CIA.LTDA"/>
    <n v="1013906"/>
    <s v="VALLEJOS VILLEGAS SAUL EDUARDO"/>
    <x v="236"/>
  </r>
  <r>
    <n v="1002200439"/>
    <s v="UE01"/>
    <x v="7"/>
    <d v="1899-12-30T13:49:00"/>
    <x v="1403"/>
    <s v="9000804472"/>
    <s v="012-022-00315183"/>
    <n v="4243.8"/>
    <n v="4758.18"/>
    <s v="ZPVN"/>
    <s v="40564969"/>
    <s v="0000391522"/>
    <n v="8002815142"/>
    <x v="1049"/>
    <x v="9"/>
    <x v="9"/>
    <n v="660"/>
    <s v="BOL"/>
    <s v="101664"/>
    <x v="8"/>
    <s v="809652"/>
    <s v="ROJAS ALBARRACIN CARMEN JULIA"/>
    <x v="92"/>
    <s v="LA PRADERA B SOLAR 2  Y JUAN PABLO"/>
    <x v="157"/>
    <s v="O-Eloro-Huaquillas"/>
    <n v="653"/>
    <x v="99"/>
    <x v="99"/>
    <s v="100014996"/>
    <s v="GRANDA GERARDO"/>
    <s v="ZETT"/>
    <x v="139"/>
    <s v="2"/>
    <s v="Sin Pallet"/>
    <n v="0"/>
    <n v="0"/>
    <x v="0"/>
    <n v="50690"/>
    <n v="33100"/>
    <n v="17590"/>
    <n v="1221"/>
    <m/>
    <x v="97"/>
    <n v="23"/>
    <s v="23"/>
    <n v="33"/>
    <x v="0"/>
    <n v="1.85"/>
    <n v="37"/>
    <s v="TRANSLOBOL S.A."/>
    <n v="1014016"/>
    <s v="CARRILLO VARGAS MARIO ALFREDO"/>
    <x v="139"/>
  </r>
  <r>
    <n v="1002200451"/>
    <s v="UE01"/>
    <x v="7"/>
    <d v="1899-12-30T13:52:00"/>
    <x v="1404"/>
    <s v="9000804477"/>
    <s v="012-022-00315186"/>
    <n v="1102.4000000000001"/>
    <n v="1236.02"/>
    <s v="ZPVN"/>
    <s v="40564932"/>
    <s v="0000391454"/>
    <n v="8002815156"/>
    <x v="1050"/>
    <x v="9"/>
    <x v="9"/>
    <n v="160"/>
    <s v="BOL"/>
    <s v="104392"/>
    <x v="241"/>
    <s v="806379"/>
    <s v="BODEGA PRINCIPAL MR BLOQUE"/>
    <x v="23"/>
    <s v="VIA CIRCUNVALACION FRT URB ST MARTA"/>
    <x v="33"/>
    <s v="O-Manabi-Manta"/>
    <m/>
    <x v="138"/>
    <x v="138"/>
    <s v="100014953"/>
    <s v="ALBUJA CESAR"/>
    <s v="ZEMT"/>
    <x v="197"/>
    <s v="1"/>
    <s v="Con Pallet"/>
    <n v="0.05"/>
    <n v="8"/>
    <x v="0"/>
    <n v="12963.333000000001"/>
    <n v="8023.3329999999996"/>
    <n v="4940"/>
    <n v="180.8"/>
    <m/>
    <x v="136"/>
    <n v="23"/>
    <s v="23"/>
    <n v="8"/>
    <x v="0"/>
    <n v="1.1300000000000001"/>
    <n v="22.6"/>
    <s v="RUTAS COTACACHENSES S.A."/>
    <n v="1013946"/>
    <s v="ALBUJA RUIZ CESAR UBEN"/>
    <x v="197"/>
  </r>
  <r>
    <n v="1002200451"/>
    <s v="UE01"/>
    <x v="7"/>
    <d v="1899-12-30T13:52:00"/>
    <x v="1405"/>
    <s v="9000804475"/>
    <s v="012-022-00315184"/>
    <n v="1310"/>
    <n v="1468.78"/>
    <s v="ZPVN"/>
    <s v="40564932"/>
    <s v="0000391453"/>
    <n v="8002815158"/>
    <x v="1050"/>
    <x v="3"/>
    <x v="3"/>
    <n v="200"/>
    <s v="BOL"/>
    <s v="104392"/>
    <x v="241"/>
    <s v="806379"/>
    <s v="BODEGA PRINCIPAL MR BLOQUE"/>
    <x v="23"/>
    <s v="VIA CIRCUNVALACION FRT URB ST MARTA"/>
    <x v="33"/>
    <s v="O-Manabi-Manta"/>
    <m/>
    <x v="138"/>
    <x v="138"/>
    <s v="100014953"/>
    <s v="ALBUJA CESAR"/>
    <s v="ZEMT"/>
    <x v="197"/>
    <s v="1"/>
    <s v="Con Pallet"/>
    <n v="0.05"/>
    <n v="10"/>
    <x v="0"/>
    <n v="14969.166999999999"/>
    <n v="10029.166999999999"/>
    <n v="4940"/>
    <n v="226"/>
    <m/>
    <x v="136"/>
    <n v="23"/>
    <s v="23"/>
    <n v="10"/>
    <x v="0"/>
    <n v="1.1299999999999999"/>
    <n v="22.6"/>
    <s v="RUTAS COTACACHENSES S.A."/>
    <n v="1013946"/>
    <s v="ALBUJA RUIZ CESAR UBEN"/>
    <x v="197"/>
  </r>
  <r>
    <n v="1002200451"/>
    <s v="UE01"/>
    <x v="7"/>
    <d v="1899-12-30T13:52:00"/>
    <x v="1406"/>
    <s v="9000804476"/>
    <s v="012-022-00315185"/>
    <n v="817.2"/>
    <n v="916.25"/>
    <s v="ZPVN"/>
    <s v="40564932"/>
    <s v="0000391452"/>
    <n v="8002815157"/>
    <x v="1050"/>
    <x v="4"/>
    <x v="4"/>
    <n v="12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6"/>
    <x v="0"/>
    <n v="10957.5"/>
    <n v="6017.5"/>
    <n v="4940"/>
    <n v="135.6"/>
    <m/>
    <x v="136"/>
    <n v="23"/>
    <s v="23"/>
    <n v="6"/>
    <x v="0"/>
    <n v="1.1299999999999999"/>
    <n v="22.599999999999998"/>
    <s v="RUTAS COTACACHENSES S.A."/>
    <n v="1013946"/>
    <s v="ALBUJA RUIZ CESAR UBEN"/>
    <x v="197"/>
  </r>
  <r>
    <n v="1002200454"/>
    <s v="UE01"/>
    <x v="7"/>
    <d v="1899-12-30T13:55:00"/>
    <x v="1407"/>
    <s v=""/>
    <s v=""/>
    <n v="0"/>
    <n v="0"/>
    <s v="ZPRC"/>
    <s v="2500108039"/>
    <s v="P000032554"/>
    <n v="8002815162"/>
    <x v="1051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12"/>
    <x v="112"/>
    <s v="100015001"/>
    <s v="GUZMAN ERNESTO"/>
    <s v="ZEMT"/>
    <x v="157"/>
    <s v="1"/>
    <s v="Con Pallet"/>
    <n v="0.05"/>
    <n v="24"/>
    <x v="0"/>
    <n v="39590"/>
    <n v="24070"/>
    <n v="15520"/>
    <n v="91.2"/>
    <m/>
    <x v="110"/>
    <n v="23"/>
    <s v="23"/>
    <n v="24"/>
    <x v="0"/>
    <n v="0.19"/>
    <n v="3.8000000000000003"/>
    <s v="TRANSSJQ S.A."/>
    <n v="1013949"/>
    <s v="MEDIAVILLA FLORES WILSON PATRICIO"/>
    <x v="157"/>
  </r>
  <r>
    <n v="1002200366"/>
    <s v="UE01"/>
    <x v="7"/>
    <d v="1899-12-30T13:58:00"/>
    <x v="1408"/>
    <s v="9000804478"/>
    <s v="012-022-00315187"/>
    <n v="4358.3999999999996"/>
    <n v="4886.67"/>
    <s v="ZPVN"/>
    <s v="40564956"/>
    <s v="0000391487"/>
    <n v="8002815063"/>
    <x v="1052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28"/>
    <x v="28"/>
    <s v="100021196"/>
    <s v="CASTILLO PATRICIO"/>
    <s v="ZETT"/>
    <x v="114"/>
    <s v="2"/>
    <s v="Sin Pallet"/>
    <n v="0"/>
    <n v="0"/>
    <x v="0"/>
    <n v="50340"/>
    <n v="32040"/>
    <n v="18300"/>
    <n v="793.6"/>
    <m/>
    <x v="26"/>
    <n v="23"/>
    <s v="23"/>
    <n v="32"/>
    <x v="0"/>
    <n v="1.24"/>
    <n v="24.8"/>
    <s v="TRIMPESAS S.A."/>
    <n v="1014322"/>
    <s v="ESPARZA REVELO JORGE MARCELO"/>
    <x v="114"/>
  </r>
  <r>
    <n v="1002200448"/>
    <s v="UE01"/>
    <x v="7"/>
    <d v="1899-12-30T14:00:00"/>
    <x v="1409"/>
    <s v=""/>
    <s v=""/>
    <n v="0"/>
    <n v="0"/>
    <s v="ZPRC"/>
    <s v="2500108040"/>
    <s v="0000391537"/>
    <n v="8002815153"/>
    <x v="1053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1"/>
    <x v="81"/>
    <s v="100014895"/>
    <s v="TERAN JAIME"/>
    <s v="ZETT"/>
    <x v="162"/>
    <s v="4"/>
    <s v="Pallet Cortesia"/>
    <n v="0"/>
    <n v="0"/>
    <x v="0"/>
    <n v="49740"/>
    <n v="32080"/>
    <n v="17660"/>
    <n v="288"/>
    <m/>
    <x v="79"/>
    <n v="23"/>
    <s v="23"/>
    <n v="32"/>
    <x v="0"/>
    <n v="0.45"/>
    <n v="9"/>
    <s v="LA ARMENIA S.A."/>
    <n v="1013564"/>
    <s v="VIVERO MORALES MILTON CICERON"/>
    <x v="162"/>
  </r>
  <r>
    <n v="1002200497"/>
    <s v="UE01"/>
    <x v="7"/>
    <d v="1899-12-30T14:01:00"/>
    <x v="1410"/>
    <s v="9000804480"/>
    <s v="012-022-00315188"/>
    <n v="2239.1999999999998"/>
    <n v="2510.6"/>
    <s v="ZPVN"/>
    <s v="40564979"/>
    <s v="0000391535"/>
    <n v="8002815211"/>
    <x v="1054"/>
    <x v="4"/>
    <x v="4"/>
    <n v="360"/>
    <s v="BOL"/>
    <s v="101664"/>
    <x v="8"/>
    <s v="800677"/>
    <s v="HIERRO COMERCIO"/>
    <x v="26"/>
    <s v="HIERRO COMERCIO, AV 19 DE MAYO CALL"/>
    <x v="39"/>
    <s v="O-Cotopaxi-Lamana"/>
    <n v="330"/>
    <x v="77"/>
    <x v="77"/>
    <s v="100014963"/>
    <s v="SANCHEZ MARCOS"/>
    <s v="ZEMU"/>
    <x v="100"/>
    <s v="2"/>
    <s v="Sin Pallet"/>
    <n v="0"/>
    <n v="0"/>
    <x v="0"/>
    <n v="27050"/>
    <n v="18010"/>
    <n v="9040"/>
    <n v="478.8"/>
    <m/>
    <x v="75"/>
    <n v="23"/>
    <s v="23"/>
    <n v="18"/>
    <x v="0"/>
    <n v="1.33"/>
    <n v="26.6"/>
    <s v="LIDENORTI S.A."/>
    <n v="1013584"/>
    <s v="SANCHEZ TORRES MARCOS OSWALDO"/>
    <x v="100"/>
  </r>
  <r>
    <n v="1002200552"/>
    <s v="UE01"/>
    <x v="7"/>
    <d v="1899-12-30T14:04:00"/>
    <x v="1411"/>
    <s v="9000804482"/>
    <s v="012-022-00315190"/>
    <n v="278.8"/>
    <n v="312.60000000000002"/>
    <s v="ZPVN"/>
    <s v="40565005"/>
    <s v="P000032563"/>
    <n v="8002815283"/>
    <x v="1055"/>
    <x v="7"/>
    <x v="7"/>
    <n v="40"/>
    <s v="BOL"/>
    <s v="102835"/>
    <x v="102"/>
    <s v="803601"/>
    <s v="FERRICENTRO PIEDRAHITA"/>
    <x v="8"/>
    <s v="ATAHUALPA Y PIEDRAHITA"/>
    <x v="8"/>
    <s v="O-Imbabura-Otavalo"/>
    <m/>
    <x v="22"/>
    <x v="22"/>
    <s v="100021095"/>
    <s v="CUARAN ROMMEL"/>
    <s v="ZEMU"/>
    <x v="143"/>
    <s v="2"/>
    <s v="Sin Pallet"/>
    <n v="0"/>
    <n v="0"/>
    <x v="0"/>
    <n v="6613.3329999999996"/>
    <n v="2003.3330000000001"/>
    <n v="4610"/>
    <n v="3.6"/>
    <m/>
    <x v="22"/>
    <n v="23"/>
    <s v="23"/>
    <n v="2"/>
    <x v="0"/>
    <n v="0.09"/>
    <n v="1.8"/>
    <s v="TRANINTAGSA S.A."/>
    <n v="1014062"/>
    <s v="BENALCAZAR DE LA CRUZ MILTON PATRIC"/>
    <x v="143"/>
  </r>
  <r>
    <n v="1002200552"/>
    <s v="UE01"/>
    <x v="7"/>
    <d v="1899-12-30T14:04:00"/>
    <x v="1412"/>
    <s v="9000804481"/>
    <s v="012-022-00315189"/>
    <n v="2208"/>
    <n v="2475.62"/>
    <s v="ZPVN"/>
    <s v="40565004"/>
    <s v="P000032562"/>
    <n v="8002815284"/>
    <x v="1055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22"/>
    <x v="22"/>
    <s v="100021095"/>
    <s v="CUARAN ROMMEL"/>
    <s v="ZEMU"/>
    <x v="143"/>
    <s v="2"/>
    <s v="Sin Pallet"/>
    <n v="0"/>
    <n v="0"/>
    <x v="0"/>
    <n v="20636.667000000001"/>
    <n v="16026.666999999999"/>
    <n v="4610"/>
    <n v="28.8"/>
    <m/>
    <x v="22"/>
    <n v="23"/>
    <s v="23"/>
    <n v="16"/>
    <x v="0"/>
    <n v="0.09"/>
    <n v="1.8"/>
    <s v="TRANINTAGSA S.A."/>
    <n v="1014062"/>
    <s v="BENALCAZAR DE LA CRUZ MILTON PATRIC"/>
    <x v="143"/>
  </r>
  <r>
    <n v="1002200488"/>
    <s v="UE01"/>
    <x v="7"/>
    <d v="1899-12-30T14:05:00"/>
    <x v="1413"/>
    <s v="9000804483"/>
    <s v="012-022-00315191"/>
    <n v="3193.34"/>
    <n v="3580.39"/>
    <s v="ZPVN"/>
    <s v="40564976"/>
    <s v="P000032555"/>
    <n v="8002815203"/>
    <x v="1056"/>
    <x v="3"/>
    <x v="3"/>
    <n v="480"/>
    <s v="BOL"/>
    <s v="101667"/>
    <x v="141"/>
    <s v="800876"/>
    <s v="BODEGA CENTRO FERRET"/>
    <x v="22"/>
    <s v="BODEGA CENTRO FERRETERO / VIA ATACA"/>
    <x v="32"/>
    <s v="O-Esmeraldas-Esmeraldas"/>
    <n v="388"/>
    <x v="77"/>
    <x v="77"/>
    <s v="100014971"/>
    <s v="QUIROZ EDUARDO"/>
    <s v="ZEMT"/>
    <x v="101"/>
    <s v="1"/>
    <s v="Con Pallet"/>
    <n v="0.05"/>
    <n v="24"/>
    <x v="0"/>
    <n v="40230"/>
    <n v="24050"/>
    <n v="16180"/>
    <n v="508.8"/>
    <m/>
    <x v="75"/>
    <n v="23"/>
    <s v="23"/>
    <n v="24"/>
    <x v="0"/>
    <n v="1.06"/>
    <n v="21.2"/>
    <s v="LIDENORTI S.A."/>
    <n v="1013584"/>
    <s v="SANCHEZ TORRES MARCOS OSWALDO"/>
    <x v="101"/>
  </r>
  <r>
    <n v="1002200534"/>
    <s v="UE01"/>
    <x v="7"/>
    <d v="1899-12-30T14:09:00"/>
    <x v="1414"/>
    <s v="9000804485"/>
    <s v="012-022-00315193"/>
    <n v="2788"/>
    <n v="3125.92"/>
    <s v="ZPVN"/>
    <s v="40565002"/>
    <s v="P000032561"/>
    <n v="8002815263"/>
    <x v="1057"/>
    <x v="7"/>
    <x v="7"/>
    <n v="400"/>
    <s v="BOL"/>
    <s v="102835"/>
    <x v="102"/>
    <s v="807085"/>
    <s v="FERRICENTRO ATUNTAQUI"/>
    <x v="51"/>
    <s v="AV SALINAS Y ATAHUALPA"/>
    <x v="83"/>
    <s v="O-Imbabura-Ant.Ante.(Atuntaqu"/>
    <m/>
    <x v="6"/>
    <x v="6"/>
    <s v="10004392"/>
    <s v="KLEVER"/>
    <s v="ZEMT"/>
    <x v="20"/>
    <s v="2"/>
    <s v="Sin Pallet"/>
    <n v="0"/>
    <n v="0"/>
    <x v="0"/>
    <n v="27065"/>
    <n v="20050"/>
    <n v="7015"/>
    <n v="64"/>
    <m/>
    <x v="6"/>
    <n v="23"/>
    <s v="23"/>
    <n v="20"/>
    <x v="0"/>
    <n v="0.16"/>
    <n v="3.2"/>
    <s v="WILLYTRUCK S.A."/>
    <n v="1013241"/>
    <s v="COMPAÑÍA DE TRANSPORTE DE CARGA PES"/>
    <x v="20"/>
  </r>
  <r>
    <n v="1002200534"/>
    <s v="UE01"/>
    <x v="7"/>
    <d v="1899-12-30T14:09:00"/>
    <x v="1415"/>
    <s v="9000804484"/>
    <s v="012-022-00315192"/>
    <n v="552"/>
    <n v="618.91"/>
    <s v="ZPVN"/>
    <s v="40565001"/>
    <s v="P000032560"/>
    <n v="8002815262"/>
    <x v="1057"/>
    <x v="6"/>
    <x v="6"/>
    <n v="80"/>
    <s v="BOL"/>
    <s v="102835"/>
    <x v="102"/>
    <s v="807085"/>
    <s v="FERRICENTRO ATUNTAQUI"/>
    <x v="51"/>
    <s v="AV SALINAS Y ATAHUALPA"/>
    <x v="83"/>
    <s v="O-Imbabura-Ant.Ante.(Atuntaqu"/>
    <n v="20"/>
    <x v="6"/>
    <x v="6"/>
    <s v="10004392"/>
    <s v="KLEVER"/>
    <s v="ZEMT"/>
    <x v="20"/>
    <s v="2"/>
    <s v="Sin Pallet"/>
    <n v="0"/>
    <n v="0"/>
    <x v="0"/>
    <n v="11025"/>
    <n v="4010"/>
    <n v="7015"/>
    <n v="12.8"/>
    <m/>
    <x v="6"/>
    <n v="23"/>
    <s v="23"/>
    <n v="4"/>
    <x v="0"/>
    <n v="0.16"/>
    <n v="3.2"/>
    <s v="WILLYTRUCK S.A."/>
    <n v="1013241"/>
    <s v="COMPAÑÍA DE TRANSPORTE DE CARGA PES"/>
    <x v="20"/>
  </r>
  <r>
    <n v="1002200527"/>
    <s v="UE01"/>
    <x v="7"/>
    <d v="1899-12-30T14:10:00"/>
    <x v="1416"/>
    <s v="9000804486"/>
    <s v="012-022-00315194"/>
    <n v="4192"/>
    <n v="4700.1000000000004"/>
    <s v="ZPVN"/>
    <s v="40565016"/>
    <s v="0000391585"/>
    <n v="8002815255"/>
    <x v="1058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30"/>
    <n v="32000"/>
    <n v="18730"/>
    <n v="966.4"/>
    <m/>
    <x v="143"/>
    <n v="23"/>
    <s v="23"/>
    <n v="32"/>
    <x v="0"/>
    <n v="1.51"/>
    <n v="30.2"/>
    <s v="TRANSPORTE PROPIO"/>
    <n v="1013635"/>
    <s v="ROMAN BAJANA JHONATHAN MARCEL"/>
    <x v="214"/>
  </r>
  <r>
    <n v="1002200535"/>
    <s v="UE01"/>
    <x v="7"/>
    <d v="1899-12-30T14:12:00"/>
    <x v="1417"/>
    <s v="9000804489"/>
    <s v="012-022-00315195"/>
    <n v="2310"/>
    <n v="2589.9899999999998"/>
    <s v="ZPVN"/>
    <s v="40565023"/>
    <s v="P000032568"/>
    <n v="8002815265"/>
    <x v="1059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60"/>
    <n v="33100"/>
    <n v="18460"/>
    <n v="0"/>
    <m/>
    <x v="139"/>
    <n v="23"/>
    <s v="23"/>
    <n v="33"/>
    <x v="0"/>
    <n v="0"/>
    <n v="0"/>
    <s v="TRANSPORTE PROPIO"/>
    <n v="1013478"/>
    <s v="LANDAZURI CORDOVA IVAN OSWALDO"/>
    <x v="215"/>
  </r>
  <r>
    <n v="1002200577"/>
    <s v="UE01"/>
    <x v="7"/>
    <d v="1899-12-30T14:15:00"/>
    <x v="1418"/>
    <s v=""/>
    <s v=""/>
    <n v="0"/>
    <n v="0"/>
    <s v="ZPRC"/>
    <s v="2500107941"/>
    <s v="0000390418"/>
    <n v="8002815314"/>
    <x v="1060"/>
    <x v="1"/>
    <x v="1"/>
    <n v="31.13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50020"/>
    <n v="31130"/>
    <n v="18890"/>
    <n v="0"/>
    <m/>
    <x v="1"/>
    <n v="23"/>
    <s v="23"/>
    <n v="31.13"/>
    <x v="0"/>
    <n v="0"/>
    <n v="0"/>
    <s v="TRANSCONCEM CIA. LTDA."/>
    <n v="1013227"/>
    <s v="COMPAÑIA DE TRANSPORTE PESADO"/>
    <x v="146"/>
  </r>
  <r>
    <n v="1002200556"/>
    <s v="UE01"/>
    <x v="7"/>
    <d v="1899-12-30T14:16:00"/>
    <x v="1419"/>
    <s v=""/>
    <s v=""/>
    <n v="0"/>
    <n v="0"/>
    <s v="ZPRC"/>
    <s v="2500108005"/>
    <s v="0000391170"/>
    <n v="8002815289"/>
    <x v="1061"/>
    <x v="7"/>
    <x v="7"/>
    <n v="12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  <n v="1013768"/>
    <s v="PROAÑO MESIAS JOSELITO"/>
    <x v="71"/>
  </r>
  <r>
    <n v="1002200556"/>
    <s v="UE01"/>
    <x v="7"/>
    <d v="1899-12-30T14:16:00"/>
    <x v="1420"/>
    <s v=""/>
    <s v=""/>
    <n v="0"/>
    <n v="0"/>
    <s v="ZPRC"/>
    <s v="2500108005"/>
    <s v="0000391171"/>
    <n v="8002815290"/>
    <x v="1061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  <n v="1013768"/>
    <s v="PROAÑO MESIAS JOSELITO"/>
    <x v="71"/>
  </r>
  <r>
    <n v="1002200556"/>
    <s v="UE01"/>
    <x v="7"/>
    <d v="1899-12-30T14:16:00"/>
    <x v="1421"/>
    <s v=""/>
    <s v=""/>
    <n v="0"/>
    <n v="0"/>
    <s v="ZPRC"/>
    <s v="2500108005"/>
    <s v="0000391172"/>
    <n v="8002815288"/>
    <x v="1061"/>
    <x v="6"/>
    <x v="6"/>
    <n v="24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7168.332999999999"/>
    <n v="12025"/>
    <n v="5143.3329999999996"/>
    <n v="122.4"/>
    <m/>
    <x v="54"/>
    <n v="23"/>
    <s v="23"/>
    <n v="12"/>
    <x v="0"/>
    <n v="0.51"/>
    <n v="10.200000000000001"/>
    <s v="TRANSPORTE PROPIO"/>
    <n v="1013768"/>
    <s v="PROAÑO MESIAS JOSELITO"/>
    <x v="71"/>
  </r>
  <r>
    <n v="1002200562"/>
    <s v="UE01"/>
    <x v="7"/>
    <d v="1899-12-30T14:19:00"/>
    <x v="1422"/>
    <s v="9000804491"/>
    <s v="012-022-00315196"/>
    <n v="2444.4"/>
    <n v="2740.68"/>
    <s v="ZPVN"/>
    <s v="40565022"/>
    <s v="P000032567"/>
    <n v="8002815297"/>
    <x v="1062"/>
    <x v="6"/>
    <x v="6"/>
    <n v="360"/>
    <s v="BOL"/>
    <s v="101779"/>
    <x v="85"/>
    <s v="809900"/>
    <s v="FERRETERIA TACO"/>
    <x v="1"/>
    <s v="CALLE ALFONSO LAMIÑA"/>
    <x v="10"/>
    <s v="O-Pichincha-Tumbaco"/>
    <n v="110"/>
    <x v="88"/>
    <x v="88"/>
    <s v="10003590"/>
    <s v="CUAYCAL TACUNGA JORGE ANIBAL"/>
    <s v="ZEMU"/>
    <x v="120"/>
    <s v="2"/>
    <s v="Sin Pallet"/>
    <n v="0"/>
    <n v="0"/>
    <x v="0"/>
    <n v="27070"/>
    <n v="18030"/>
    <n v="9040"/>
    <n v="165.6"/>
    <m/>
    <x v="86"/>
    <n v="23"/>
    <s v="23"/>
    <n v="18"/>
    <x v="0"/>
    <n v="0.45999999999999996"/>
    <n v="9.1999999999999993"/>
    <s v="TRANSSJQ S.A."/>
    <n v="1014104"/>
    <s v="CORDOVA MEDIAVILLA ANDERSON OMAR"/>
    <x v="120"/>
  </r>
  <r>
    <n v="1002200563"/>
    <s v="UE01"/>
    <x v="7"/>
    <d v="1899-12-30T14:22:00"/>
    <x v="1423"/>
    <s v="9000804492"/>
    <s v="012-022-00315197"/>
    <n v="2287.17"/>
    <n v="2564.39"/>
    <s v="ZPVN"/>
    <s v="40564996"/>
    <s v="P000032559"/>
    <n v="8002815298"/>
    <x v="1063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3"/>
    <x v="33"/>
    <s v="100014931"/>
    <s v="VACA GALO"/>
    <s v="ZEMU"/>
    <x v="40"/>
    <s v="2"/>
    <s v="Sin Pallet"/>
    <n v="0"/>
    <n v="0"/>
    <x v="0"/>
    <n v="27210"/>
    <n v="18040"/>
    <n v="9170"/>
    <n v="273.60000000000002"/>
    <m/>
    <x v="31"/>
    <n v="23"/>
    <s v="23"/>
    <n v="18"/>
    <x v="0"/>
    <n v="0.76"/>
    <n v="15.200000000000001"/>
    <s v="TRANSPORTE PESADO CIAPRUTE S.A."/>
    <n v="1022019"/>
    <s v="ENRIQUEZ LARA ORLANDO DANILO"/>
    <x v="40"/>
  </r>
  <r>
    <n v="1002200609"/>
    <s v="UE01"/>
    <x v="7"/>
    <d v="1899-12-30T14:27:00"/>
    <x v="1424"/>
    <s v=""/>
    <s v=""/>
    <n v="0"/>
    <n v="0"/>
    <s v="ZPRC"/>
    <s v="2500108045"/>
    <s v="P000032574"/>
    <n v="8002815347"/>
    <x v="1064"/>
    <x v="2"/>
    <x v="2"/>
    <n v="31.04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490"/>
    <n v="31040"/>
    <n v="19450"/>
    <n v="0"/>
    <m/>
    <x v="3"/>
    <n v="23"/>
    <s v="23"/>
    <n v="31.04"/>
    <x v="0"/>
    <n v="0"/>
    <n v="0"/>
    <s v="UNICON"/>
    <n v="1014412"/>
    <s v="UNION DE CONCRETERAS UNICON UCUE"/>
    <x v="41"/>
  </r>
  <r>
    <n v="1002200610"/>
    <s v="UE01"/>
    <x v="7"/>
    <d v="1899-12-30T14:32:00"/>
    <x v="1425"/>
    <s v="9000804495"/>
    <s v="012-022-00315199"/>
    <n v="1932.08"/>
    <n v="2166.2600000000002"/>
    <s v="ZPVN"/>
    <s v="40565049"/>
    <s v="P000032587"/>
    <n v="8002815348"/>
    <x v="1065"/>
    <x v="7"/>
    <x v="7"/>
    <n v="280"/>
    <s v="BOL"/>
    <s v="101726"/>
    <x v="57"/>
    <s v="809846"/>
    <s v="OBRA JORGE LUIS LECHON"/>
    <x v="9"/>
    <s v="CALLE GALO PLAZA"/>
    <x v="11"/>
    <s v="O-Imbabura-Ibarra"/>
    <m/>
    <x v="59"/>
    <x v="59"/>
    <s v="100014884"/>
    <s v="CADENA GERARDO"/>
    <s v="ZEMU"/>
    <x v="74"/>
    <s v="2"/>
    <s v="Sin Pallet"/>
    <n v="0"/>
    <n v="0"/>
    <x v="0"/>
    <n v="18566.111000000001"/>
    <n v="14031.111000000001"/>
    <n v="4535"/>
    <n v="53.2"/>
    <m/>
    <x v="57"/>
    <n v="23"/>
    <s v="23"/>
    <n v="14"/>
    <x v="0"/>
    <n v="0.19"/>
    <n v="3.8000000000000003"/>
    <s v="GLT LOGISTICS S.A."/>
    <n v="10000368"/>
    <s v="CERVANTES GORDILLO CONSUELO DEL PIL"/>
    <x v="74"/>
  </r>
  <r>
    <n v="1002200610"/>
    <s v="UE01"/>
    <x v="7"/>
    <d v="1899-12-30T14:32:00"/>
    <x v="1426"/>
    <s v="9000804494"/>
    <s v="012-022-00315198"/>
    <n v="546.48"/>
    <n v="612.72"/>
    <s v="ZPVN"/>
    <s v="40565048"/>
    <s v="P000032586"/>
    <n v="8002815349"/>
    <x v="1065"/>
    <x v="6"/>
    <x v="6"/>
    <n v="80"/>
    <s v="BOL"/>
    <s v="101726"/>
    <x v="57"/>
    <s v="809846"/>
    <s v="OBRA JORGE LUIS LECHON"/>
    <x v="9"/>
    <s v="CALLE GALO PLAZA"/>
    <x v="11"/>
    <s v="O-Imbabura-Ibarra"/>
    <n v="30"/>
    <x v="59"/>
    <x v="59"/>
    <s v="100014884"/>
    <s v="CADENA GERARDO"/>
    <s v="ZEMU"/>
    <x v="74"/>
    <s v="2"/>
    <s v="Sin Pallet"/>
    <n v="0"/>
    <n v="0"/>
    <x v="0"/>
    <n v="8543.8889999999992"/>
    <n v="4008.8890000000001"/>
    <n v="4535"/>
    <n v="15.2"/>
    <m/>
    <x v="57"/>
    <n v="23"/>
    <s v="23"/>
    <n v="4"/>
    <x v="0"/>
    <n v="0.19"/>
    <n v="3.8"/>
    <s v="GLT LOGISTICS S.A."/>
    <n v="10000368"/>
    <s v="CERVANTES GORDILLO CONSUELO DEL PIL"/>
    <x v="74"/>
  </r>
  <r>
    <n v="1002200568"/>
    <s v="UE01"/>
    <x v="7"/>
    <d v="1899-12-30T14:33:00"/>
    <x v="1427"/>
    <s v="9000804426"/>
    <s v="013-020-00047775"/>
    <n v="756.48"/>
    <n v="848.17"/>
    <s v="ZPDF"/>
    <s v="70176838"/>
    <n v="391571"/>
    <n v="8002815304"/>
    <x v="1066"/>
    <x v="3"/>
    <x v="3"/>
    <m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m/>
    <m/>
    <x v="62"/>
    <n v="23"/>
    <s v="23"/>
    <m/>
    <x v="0"/>
    <s v=""/>
    <s v=""/>
    <s v="TRIMPESAS S.A."/>
    <n v="10003431"/>
    <s v="FIALLOS ARTEAGA ESTEFANIA CAROLINA"/>
    <x v="126"/>
  </r>
  <r>
    <n v="1002200568"/>
    <s v="UE01"/>
    <x v="7"/>
    <d v="1899-12-30T14:33:00"/>
    <x v="1428"/>
    <s v="9000804496"/>
    <s v="012-022-00315200"/>
    <n v="816"/>
    <n v="914.9"/>
    <s v="ZPVN"/>
    <s v="40565007"/>
    <n v="391570"/>
    <n v="8002815303"/>
    <x v="1066"/>
    <x v="4"/>
    <x v="4"/>
    <m/>
    <s v="BOL"/>
    <s v="101484"/>
    <x v="243"/>
    <s v="802081"/>
    <s v="BODEGA TITO ANA"/>
    <x v="55"/>
    <s v="AV DE LOS QUIJOS NO. 16 Y BOLAÑOS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m/>
    <m/>
    <x v="62"/>
    <n v="23"/>
    <s v="23"/>
    <m/>
    <x v="0"/>
    <s v=""/>
    <s v=""/>
    <s v="TRIMPESAS S.A."/>
    <n v="10003431"/>
    <s v="FIALLOS ARTEAGA ESTEFANIA CAROLINA"/>
    <x v="126"/>
  </r>
  <r>
    <n v="1002200568"/>
    <s v="UE01"/>
    <x v="7"/>
    <d v="1899-12-30T14:33:00"/>
    <x v="1429"/>
    <s v="9000804427"/>
    <s v="013-020-00047776"/>
    <n v="1574.42"/>
    <n v="1765.25"/>
    <s v="ZPDF"/>
    <s v="70176839"/>
    <n v="391572"/>
    <n v="8002815305"/>
    <x v="1066"/>
    <x v="4"/>
    <x v="4"/>
    <m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7206.667000000001"/>
    <n v="12020"/>
    <n v="5186.6670000000004"/>
    <m/>
    <m/>
    <x v="62"/>
    <n v="23"/>
    <s v="23"/>
    <m/>
    <x v="0"/>
    <s v=""/>
    <s v=""/>
    <s v="TRIMPESAS S.A."/>
    <n v="10003431"/>
    <s v="FIALLOS ARTEAGA ESTEFANIA CAROLINA"/>
    <x v="126"/>
  </r>
  <r>
    <n v="1002200582"/>
    <s v="UE01"/>
    <x v="7"/>
    <d v="1899-12-30T14:35:00"/>
    <x v="1430"/>
    <s v="9000804498"/>
    <s v="012-022-00315202"/>
    <n v="2240"/>
    <n v="2511.5"/>
    <s v="ZPVN"/>
    <s v="40565029"/>
    <s v="0000391600"/>
    <n v="8002815320"/>
    <x v="1067"/>
    <x v="9"/>
    <x v="9"/>
    <n v="320"/>
    <s v="BOL"/>
    <s v="101590"/>
    <x v="244"/>
    <s v="810469"/>
    <s v="FERRETERIA SU ECONOMIA"/>
    <x v="16"/>
    <s v="AV 29 DE JUNIO Y AV PICHINCHA"/>
    <x v="22"/>
    <s v="O-Pichincha-Pedrovicentemald."/>
    <m/>
    <x v="48"/>
    <x v="48"/>
    <s v="100019553"/>
    <s v="GRANDA HENDRY"/>
    <s v="ZEMU"/>
    <x v="62"/>
    <s v="2"/>
    <s v="Sin Pallet"/>
    <n v="0"/>
    <n v="0"/>
    <x v="0"/>
    <n v="20550"/>
    <n v="16000"/>
    <n v="4550"/>
    <n v="227.2"/>
    <m/>
    <x v="46"/>
    <n v="23"/>
    <s v="23"/>
    <n v="16"/>
    <x v="0"/>
    <n v="0.71"/>
    <n v="14.2"/>
    <s v="TRAPSA C.A."/>
    <n v="1024047"/>
    <s v="GRANDA ALMEIDA LUIS ANIBAL"/>
    <x v="62"/>
  </r>
  <r>
    <n v="1002200582"/>
    <s v="UE01"/>
    <x v="7"/>
    <d v="1899-12-30T14:35:00"/>
    <x v="1431"/>
    <s v="9000804497"/>
    <s v="012-022-00315201"/>
    <n v="276"/>
    <n v="309.45"/>
    <s v="ZPVN"/>
    <s v="40565029"/>
    <s v="0000391601"/>
    <n v="8002815321"/>
    <x v="1067"/>
    <x v="4"/>
    <x v="4"/>
    <n v="40"/>
    <s v="BOL"/>
    <s v="101590"/>
    <x v="244"/>
    <s v="810469"/>
    <s v="FERRETERIA SU ECONOMIA"/>
    <x v="16"/>
    <s v="AV 29 DE JUNIO Y AV PICHINCHA"/>
    <x v="22"/>
    <s v="O-Pichincha-Pedrovicentemald."/>
    <n v="210"/>
    <x v="48"/>
    <x v="48"/>
    <s v="100019553"/>
    <s v="GRANDA HENDRY"/>
    <s v="ZEMU"/>
    <x v="62"/>
    <s v="2"/>
    <s v="Sin Pallet"/>
    <n v="0"/>
    <n v="0"/>
    <x v="0"/>
    <n v="6550"/>
    <n v="2000"/>
    <n v="4550"/>
    <n v="28.4"/>
    <m/>
    <x v="46"/>
    <n v="23"/>
    <s v="23"/>
    <n v="2"/>
    <x v="0"/>
    <n v="0.71"/>
    <n v="14.2"/>
    <s v="TRAPSA C.A."/>
    <n v="1024047"/>
    <s v="GRANDA ALMEIDA LUIS ANIBAL"/>
    <x v="62"/>
  </r>
  <r>
    <n v="1002200560"/>
    <s v="UE01"/>
    <x v="7"/>
    <d v="1899-12-30T14:36:00"/>
    <x v="1432"/>
    <s v="9000804499"/>
    <s v="012-022-00315203"/>
    <n v="3139.39"/>
    <n v="3519.91"/>
    <s v="ZPVN"/>
    <s v="40565028"/>
    <s v="0000391599"/>
    <n v="8002815295"/>
    <x v="1068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71"/>
    <x v="71"/>
    <s v="100014863"/>
    <s v="MORAN MAURICIO"/>
    <s v="ZEMT"/>
    <x v="91"/>
    <s v="1"/>
    <s v="Con Pallet"/>
    <n v="0.05"/>
    <n v="24"/>
    <x v="0"/>
    <n v="39450"/>
    <n v="23980"/>
    <n v="15470"/>
    <n v="456"/>
    <m/>
    <x v="69"/>
    <n v="23"/>
    <s v="23"/>
    <n v="24"/>
    <x v="0"/>
    <n v="0.95"/>
    <n v="19"/>
    <s v="LA ARMENIA S.A."/>
    <n v="1013556"/>
    <s v="RAMIREZ BAEZ FIDEL RAMIRO"/>
    <x v="91"/>
  </r>
  <r>
    <n v="1002200631"/>
    <s v="UE01"/>
    <x v="7"/>
    <d v="1899-12-30T14:45:00"/>
    <x v="1433"/>
    <s v="9000804503"/>
    <s v="012-022-00315206"/>
    <n v="255.71"/>
    <n v="286.70999999999998"/>
    <s v="ZPVN"/>
    <s v="40565046"/>
    <s v="P000032584"/>
    <n v="8002815374"/>
    <x v="1069"/>
    <x v="7"/>
    <x v="7"/>
    <n v="40"/>
    <s v="BOL"/>
    <s v="101680"/>
    <x v="12"/>
    <s v="801408"/>
    <s v="BODEG NARANJO PUJILI"/>
    <x v="10"/>
    <s v="BODEG NARANJO PUJILI / VIA A PUJILI"/>
    <x v="12"/>
    <s v="O-Cotopaxi-Pujili"/>
    <m/>
    <x v="38"/>
    <x v="38"/>
    <s v="100014835"/>
    <s v="VINUEZA EDISON"/>
    <s v="ZETT"/>
    <x v="46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  <n v="1014018"/>
    <s v="VINUEZA PINTO EDISON CRISTOBAL"/>
    <x v="46"/>
  </r>
  <r>
    <n v="1002200631"/>
    <s v="UE01"/>
    <x v="7"/>
    <d v="1899-12-30T14:45:00"/>
    <x v="1434"/>
    <s v="9000804501"/>
    <s v="012-022-00315204"/>
    <n v="233.25"/>
    <n v="261.52"/>
    <s v="ZPVN"/>
    <s v="40565045"/>
    <s v="P000032583"/>
    <n v="8002815375"/>
    <x v="1069"/>
    <x v="5"/>
    <x v="5"/>
    <n v="40"/>
    <s v="BOL"/>
    <s v="101680"/>
    <x v="12"/>
    <s v="801408"/>
    <s v="BODEG NARANJO PUJILI"/>
    <x v="10"/>
    <s v="BODEG NARANJO PUJILI / VIA A PUJILI"/>
    <x v="12"/>
    <s v="O-Cotopaxi-Pujili"/>
    <m/>
    <x v="38"/>
    <x v="38"/>
    <s v="100014835"/>
    <s v="VINUEZA EDISON"/>
    <s v="ZETT"/>
    <x v="46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  <n v="1014018"/>
    <s v="VINUEZA PINTO EDISON CRISTOBAL"/>
    <x v="46"/>
  </r>
  <r>
    <n v="1002200631"/>
    <s v="UE01"/>
    <x v="7"/>
    <d v="1899-12-30T14:45:00"/>
    <x v="1435"/>
    <s v="9000804502"/>
    <s v="012-022-00315205"/>
    <n v="3684.88"/>
    <n v="4131.5200000000004"/>
    <s v="ZPVN"/>
    <s v="40565044"/>
    <s v="P000032582"/>
    <n v="8002815376"/>
    <x v="1069"/>
    <x v="6"/>
    <x v="6"/>
    <n v="580"/>
    <s v="BOL"/>
    <s v="101680"/>
    <x v="12"/>
    <s v="801408"/>
    <s v="BODEG NARANJO PUJILI"/>
    <x v="10"/>
    <s v="BODEG NARANJO PUJILI / VIA A PUJILI"/>
    <x v="12"/>
    <s v="O-Cotopaxi-Pujili"/>
    <n v="205"/>
    <x v="38"/>
    <x v="38"/>
    <s v="100014835"/>
    <s v="VINUEZA EDISON"/>
    <s v="ZETT"/>
    <x v="46"/>
    <s v="2"/>
    <s v="Sin Pallet"/>
    <n v="0"/>
    <n v="0"/>
    <x v="0"/>
    <n v="34900.303999999996"/>
    <n v="29070.304"/>
    <n v="5830"/>
    <n v="452.4"/>
    <m/>
    <x v="36"/>
    <n v="23"/>
    <s v="23"/>
    <n v="29"/>
    <x v="0"/>
    <n v="0.77999999999999992"/>
    <n v="15.6"/>
    <s v="TRIMPESAS S.A."/>
    <n v="1014018"/>
    <s v="VINUEZA PINTO EDISON CRISTOBAL"/>
    <x v="46"/>
  </r>
  <r>
    <n v="1002200558"/>
    <s v="UE01"/>
    <x v="7"/>
    <d v="1899-12-30T14:51:00"/>
    <x v="1436"/>
    <s v="9000804504"/>
    <s v="012-022-00315207"/>
    <n v="3267.05"/>
    <n v="3663.04"/>
    <s v="ZPVN"/>
    <s v="40565028"/>
    <s v="0000391596"/>
    <n v="8002815292"/>
    <x v="1070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90"/>
    <x v="90"/>
    <s v="100019698"/>
    <s v="VELASTEGUI JHONATAN"/>
    <s v="ZEMT"/>
    <x v="122"/>
    <s v="1"/>
    <s v="Con Pallet"/>
    <n v="0.05"/>
    <n v="24"/>
    <x v="0"/>
    <n v="38720"/>
    <n v="24080"/>
    <n v="14640"/>
    <n v="456"/>
    <m/>
    <x v="88"/>
    <n v="23"/>
    <s v="23"/>
    <n v="24"/>
    <x v="0"/>
    <n v="0.95"/>
    <n v="19"/>
    <s v="LIDENORTI S.A."/>
    <n v="1021893"/>
    <s v="VELASTEGUI ROMO LENIN ALEXANDER"/>
    <x v="122"/>
  </r>
  <r>
    <n v="1002200555"/>
    <s v="UE01"/>
    <x v="7"/>
    <d v="1899-12-30T14:53:00"/>
    <x v="1437"/>
    <s v="9000804432"/>
    <s v="013-020-00047777"/>
    <n v="4297.16"/>
    <n v="4818"/>
    <s v="ZPDF"/>
    <s v="70176840"/>
    <s v="0000391580"/>
    <n v="8002815287"/>
    <x v="1071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70"/>
    <n v="33050"/>
    <n v="18320"/>
    <n v="996.6"/>
    <m/>
    <x v="130"/>
    <n v="23"/>
    <s v="23"/>
    <n v="33"/>
    <x v="0"/>
    <n v="1.51"/>
    <n v="30.2"/>
    <s v="TRANSPORTE PROPIO"/>
    <n v="1024814"/>
    <s v="ALEJANDRO CEVALLOS ELIJIO GERMAN"/>
    <x v="227"/>
  </r>
  <r>
    <n v="1002200655"/>
    <s v="UE01"/>
    <x v="7"/>
    <d v="1899-12-30T14:56:00"/>
    <x v="1438"/>
    <s v="9000804505"/>
    <s v="012-022-00315208"/>
    <n v="4549.2"/>
    <n v="5100.59"/>
    <s v="ZPVN"/>
    <s v="40564565"/>
    <s v="P000032422"/>
    <n v="8002815399"/>
    <x v="1072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300"/>
    <n v="34050"/>
    <n v="16250"/>
    <n v="394.4"/>
    <m/>
    <x v="0"/>
    <n v="23"/>
    <s v="23"/>
    <n v="34"/>
    <x v="0"/>
    <n v="0.57999999999999996"/>
    <n v="11.6"/>
    <s v="TRANSPORTE PROPIO"/>
    <n v="1013643"/>
    <s v="POZO TARUPI MARCELO JAVIER"/>
    <x v="61"/>
  </r>
  <r>
    <n v="1002200623"/>
    <s v="UE01"/>
    <x v="7"/>
    <d v="1899-12-30T15:00:00"/>
    <x v="1439"/>
    <s v="9000804507"/>
    <s v="012-022-00315209"/>
    <n v="2214"/>
    <n v="2482.35"/>
    <s v="ZPVN"/>
    <s v="40565019"/>
    <s v="0000391589"/>
    <n v="8002815364"/>
    <x v="1073"/>
    <x v="5"/>
    <x v="5"/>
    <n v="360"/>
    <s v="BOL"/>
    <s v="101780"/>
    <x v="56"/>
    <s v="810965"/>
    <s v="GERMANIA VINUEZA ROBALINO"/>
    <x v="14"/>
    <s v="CALLE RIO COCA"/>
    <x v="18"/>
    <s v="O-Chimborazo-Riobamba"/>
    <n v="303"/>
    <x v="121"/>
    <x v="121"/>
    <s v="100014999"/>
    <s v="TUTILLO SEGUNDO"/>
    <s v="ZEMU"/>
    <x v="182"/>
    <s v="2"/>
    <s v="Sin Pallet"/>
    <n v="0"/>
    <n v="0"/>
    <x v="0"/>
    <n v="27100"/>
    <n v="18020"/>
    <n v="9080"/>
    <n v="399.6"/>
    <m/>
    <x v="119"/>
    <n v="23"/>
    <s v="23"/>
    <n v="18"/>
    <x v="0"/>
    <n v="1.1100000000000001"/>
    <n v="22.200000000000003"/>
    <s v="LIDENORTI S.A."/>
    <n v="1013565"/>
    <s v="ESPARZA ESPINOZA JIMMY ERNESTO"/>
    <x v="182"/>
  </r>
  <r>
    <n v="1002200647"/>
    <s v="UE01"/>
    <x v="7"/>
    <d v="1899-12-30T15:04:00"/>
    <x v="1440"/>
    <s v="9000804508"/>
    <s v="012-022-00315210"/>
    <n v="2433.6"/>
    <n v="2728.57"/>
    <s v="ZPVN"/>
    <s v="40565030"/>
    <s v="0000391598"/>
    <n v="8002815391"/>
    <x v="1074"/>
    <x v="3"/>
    <x v="3"/>
    <n v="360"/>
    <s v="BOL"/>
    <s v="104175"/>
    <x v="245"/>
    <s v="810401"/>
    <s v="BODEGA SAN VICENTE"/>
    <x v="20"/>
    <s v="CALLE HUMBERTO GARCIA"/>
    <x v="29"/>
    <s v="O-Manabi-Sanvicente"/>
    <n v="439"/>
    <x v="21"/>
    <x v="21"/>
    <s v="10000371"/>
    <s v="PERUGACHI MORENO DARWIN SANTIAGO"/>
    <s v="ZEMU"/>
    <x v="26"/>
    <s v="2"/>
    <s v="Sin Pallet"/>
    <n v="0"/>
    <n v="0"/>
    <x v="0"/>
    <n v="27200"/>
    <n v="18060"/>
    <n v="9140"/>
    <n v="406.8"/>
    <m/>
    <x v="21"/>
    <n v="23"/>
    <s v="23"/>
    <n v="18"/>
    <x v="0"/>
    <n v="1.1300000000000001"/>
    <n v="22.6"/>
    <s v="TRIMPESAS S.A."/>
    <n v="1013819"/>
    <s v="ESPARZA ENDARA GUIDO MAURICIO"/>
    <x v="26"/>
  </r>
  <r>
    <n v="1002200674"/>
    <s v="UE01"/>
    <x v="7"/>
    <d v="1899-12-30T15:09:00"/>
    <x v="1441"/>
    <s v="9000804446"/>
    <s v="013-020-00047778"/>
    <n v="2356.1999999999998"/>
    <n v="2641.78"/>
    <s v="ZPDF"/>
    <s v="70176854"/>
    <s v="0000391594"/>
    <n v="8002815419"/>
    <x v="1075"/>
    <x v="6"/>
    <x v="6"/>
    <n v="340"/>
    <s v="BOL"/>
    <s v="101578"/>
    <x v="170"/>
    <s v="810487"/>
    <s v="FERRETERIA RIERA"/>
    <x v="1"/>
    <s v="AV CAMILO OREJUELA"/>
    <x v="77"/>
    <s v="O-Pichincha-Guamani"/>
    <n v="129"/>
    <x v="160"/>
    <x v="160"/>
    <s v="10001167"/>
    <s v="AGUALONGO AGUALONGO EDWIN GEOVANNY"/>
    <s v="ZEMU"/>
    <x v="241"/>
    <s v="2"/>
    <s v="Sin Pallet"/>
    <n v="0"/>
    <n v="0"/>
    <x v="0"/>
    <n v="26690"/>
    <n v="17040"/>
    <n v="9650"/>
    <n v="173.4"/>
    <m/>
    <x v="157"/>
    <n v="23"/>
    <s v="23"/>
    <n v="17"/>
    <x v="0"/>
    <n v="0.51"/>
    <n v="10.200000000000001"/>
    <s v="TRANSPORTE PROPIO"/>
    <n v="1021990"/>
    <s v="GRANJA GOMEZ VINICIO ROLANDO"/>
    <x v="241"/>
  </r>
  <r>
    <n v="1002200676"/>
    <s v="UE01"/>
    <x v="7"/>
    <d v="1899-12-30T15:10:00"/>
    <x v="1442"/>
    <s v="9000804512"/>
    <s v="012-022-00315212"/>
    <n v="3533.71"/>
    <n v="3962.02"/>
    <s v="ZPVN"/>
    <s v="40564985"/>
    <s v="0000391541"/>
    <n v="8002815425"/>
    <x v="1076"/>
    <x v="7"/>
    <x v="7"/>
    <n v="5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36125.455000000002"/>
    <n v="27065.455000000002"/>
    <n v="9060"/>
    <n v="410.4"/>
    <m/>
    <x v="118"/>
    <n v="23"/>
    <s v="23"/>
    <n v="27"/>
    <x v="0"/>
    <n v="0.76"/>
    <n v="15.2"/>
    <s v="TRANSPORTE PROPIO"/>
    <n v="1023699"/>
    <s v="RIVADENEIRA MORALES KEVIN ANTONIO"/>
    <x v="168"/>
  </r>
  <r>
    <n v="1002200676"/>
    <s v="UE01"/>
    <x v="7"/>
    <d v="1899-12-30T15:10:00"/>
    <x v="1443"/>
    <s v="9000804511"/>
    <s v="012-022-00315211"/>
    <n v="780.52"/>
    <n v="875.12"/>
    <s v="ZPVN"/>
    <s v="40564985"/>
    <s v="0000391542"/>
    <n v="8002815424"/>
    <x v="1076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074.545"/>
    <n v="6014.5450000000001"/>
    <n v="9060"/>
    <n v="91.2"/>
    <m/>
    <x v="118"/>
    <n v="23"/>
    <s v="23"/>
    <n v="6"/>
    <x v="0"/>
    <n v="0.76"/>
    <n v="15.200000000000001"/>
    <s v="TRANSPORTE PROPIO"/>
    <n v="1023699"/>
    <s v="RIVADENEIRA MORALES KEVIN ANTONIO"/>
    <x v="168"/>
  </r>
  <r>
    <n v="1002200658"/>
    <s v="UE01"/>
    <x v="7"/>
    <d v="1899-12-30T15:11:00"/>
    <x v="1444"/>
    <s v="9000804515"/>
    <s v="012-022-00315214"/>
    <n v="781.3"/>
    <n v="876"/>
    <s v="ZPVN"/>
    <s v="40565041"/>
    <s v="0000391620"/>
    <n v="8002815402"/>
    <x v="1077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0513.333000000001"/>
    <n v="6013.3329999999996"/>
    <n v="4500"/>
    <n v="88.8"/>
    <m/>
    <x v="90"/>
    <n v="23"/>
    <s v="23"/>
    <n v="6"/>
    <x v="0"/>
    <n v="0.74"/>
    <n v="14.799999999999999"/>
    <s v="TRANSPORTE PROPIO"/>
    <n v="1013789"/>
    <s v="VEGA VEGA FABIAN"/>
    <x v="127"/>
  </r>
  <r>
    <n v="1002200658"/>
    <s v="UE01"/>
    <x v="7"/>
    <d v="1899-12-30T15:11:00"/>
    <x v="1445"/>
    <s v="9000804514"/>
    <s v="012-022-00315213"/>
    <n v="1553.15"/>
    <n v="1741.4"/>
    <s v="ZPVN"/>
    <s v="40565041"/>
    <s v="0000391619"/>
    <n v="8002815401"/>
    <x v="1077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26.667000000001"/>
    <n v="12026.666999999999"/>
    <n v="4500"/>
    <n v="177.6"/>
    <m/>
    <x v="90"/>
    <n v="23"/>
    <s v="23"/>
    <n v="12"/>
    <x v="0"/>
    <n v="0.74"/>
    <n v="14.799999999999999"/>
    <s v="TRANSPORTE PROPIO"/>
    <n v="1013789"/>
    <s v="VEGA VEGA FABIAN"/>
    <x v="127"/>
  </r>
  <r>
    <n v="1002200614"/>
    <s v="UE01"/>
    <x v="7"/>
    <d v="1899-12-30T15:25:00"/>
    <x v="1446"/>
    <s v="9000804518"/>
    <s v="012-022-00315215"/>
    <n v="2462.4"/>
    <n v="2760.86"/>
    <s v="ZPVN"/>
    <s v="40564994"/>
    <s v="0000391558"/>
    <n v="8002815353"/>
    <x v="1078"/>
    <x v="4"/>
    <x v="4"/>
    <n v="360"/>
    <s v="BOL"/>
    <s v="101674"/>
    <x v="246"/>
    <s v="800932"/>
    <s v="BOD P FERRET LOS ILINIZAS"/>
    <x v="67"/>
    <s v="CALLE GUAYAQUIL S/N GRAL RUMIÑAHUI"/>
    <x v="118"/>
    <s v="O-Cotopaxi-Sigchos"/>
    <n v="231"/>
    <x v="116"/>
    <x v="116"/>
    <s v="100014941"/>
    <s v="JACOME PAUL"/>
    <s v="ZEMU"/>
    <x v="161"/>
    <s v="2"/>
    <s v="Sin Pallet"/>
    <n v="0"/>
    <n v="0"/>
    <x v="0"/>
    <n v="27040"/>
    <n v="18040"/>
    <n v="9000"/>
    <n v="403.2"/>
    <m/>
    <x v="114"/>
    <n v="23"/>
    <s v="23"/>
    <n v="18"/>
    <x v="0"/>
    <n v="1.1199999999999999"/>
    <n v="22.4"/>
    <s v="TRAPSA C.A."/>
    <n v="1014289"/>
    <s v="JACOME ECHEVERRIA PEDRO PAUL"/>
    <x v="161"/>
  </r>
  <r>
    <n v="1002200685"/>
    <s v="UE01"/>
    <x v="7"/>
    <d v="1899-12-30T15:26:00"/>
    <x v="1447"/>
    <s v="9000804521"/>
    <s v="012-022-00315217"/>
    <n v="955.06"/>
    <n v="1070.82"/>
    <s v="ZPVN"/>
    <s v="40565027"/>
    <s v="P000032573"/>
    <n v="8002815438"/>
    <x v="1079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6587.273000000001"/>
    <n v="8007.2730000000001"/>
    <n v="8580"/>
    <n v="150.4"/>
    <m/>
    <x v="56"/>
    <n v="23"/>
    <s v="23"/>
    <n v="8"/>
    <x v="0"/>
    <n v="0.94000000000000006"/>
    <n v="18.8"/>
    <s v="TRANSPORTE PROPIO"/>
    <n v="1017790"/>
    <s v="PANIMBOZA CHAMBA NANCY PAULINA"/>
    <x v="73"/>
  </r>
  <r>
    <n v="1002200685"/>
    <s v="UE01"/>
    <x v="7"/>
    <d v="1899-12-30T15:26:00"/>
    <x v="1448"/>
    <s v="9000804520"/>
    <s v="012-022-00315216"/>
    <n v="3235.72"/>
    <n v="3627.91"/>
    <s v="ZPVN"/>
    <s v="40565026"/>
    <s v="P000032572"/>
    <n v="8002815439"/>
    <x v="1079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602.726999999999"/>
    <n v="25022.726999999999"/>
    <n v="8580"/>
    <n v="470"/>
    <m/>
    <x v="56"/>
    <n v="23"/>
    <s v="23"/>
    <n v="25"/>
    <x v="0"/>
    <n v="0.94"/>
    <n v="18.8"/>
    <s v="TRANSPORTE PROPIO"/>
    <n v="1017790"/>
    <s v="PANIMBOZA CHAMBA NANCY PAULINA"/>
    <x v="73"/>
  </r>
  <r>
    <n v="1002200628"/>
    <s v="UE01"/>
    <x v="7"/>
    <d v="1899-12-30T15:28:00"/>
    <x v="1449"/>
    <s v=""/>
    <s v=""/>
    <n v="0"/>
    <n v="0"/>
    <s v="ZPRC"/>
    <s v="2500108050"/>
    <s v="0000391626"/>
    <n v="8002815370"/>
    <x v="1080"/>
    <x v="4"/>
    <x v="4"/>
    <n v="480"/>
    <s v="BOL"/>
    <s v="101724"/>
    <x v="50"/>
    <s v="810964"/>
    <s v="OBRA BORDILLOS MUISNE"/>
    <x v="66"/>
    <s v="VARGAS TORRES ESQUINA"/>
    <x v="117"/>
    <s v="O-Esmeraldas-Muisne"/>
    <n v="499"/>
    <x v="114"/>
    <x v="114"/>
    <s v="100014846"/>
    <s v="SANCHEZ EDUARDO"/>
    <s v="ZEMT"/>
    <x v="159"/>
    <s v="2"/>
    <s v="Sin Pallet"/>
    <n v="0"/>
    <n v="0"/>
    <x v="0"/>
    <n v="38670"/>
    <n v="24050"/>
    <n v="14620"/>
    <n v="609.6"/>
    <m/>
    <x v="112"/>
    <n v="23"/>
    <s v="23"/>
    <n v="24"/>
    <x v="0"/>
    <n v="1.27"/>
    <n v="25.400000000000002"/>
    <s v="LIDENORTI S.A."/>
    <n v="1014106"/>
    <s v="SANCHEZ PILA FRANKLIN EDUARDO"/>
    <x v="159"/>
  </r>
  <r>
    <n v="1002200654"/>
    <s v="UE01"/>
    <x v="7"/>
    <d v="1899-12-30T15:37:00"/>
    <x v="1450"/>
    <s v="9000804564"/>
    <s v="012-022-00315218"/>
    <n v="3153.6"/>
    <n v="3535.83"/>
    <s v="ZPVN"/>
    <s v="40565060"/>
    <s v="0000391647"/>
    <n v="8002815398"/>
    <x v="1081"/>
    <x v="3"/>
    <x v="3"/>
    <n v="480"/>
    <s v="BOL"/>
    <s v="101599"/>
    <x v="247"/>
    <s v="801788"/>
    <s v="BOD BLOQUES MAYRITA"/>
    <x v="39"/>
    <s v="KM 3 VIA A BRAMADORA Y MARGEN IZQUI"/>
    <x v="58"/>
    <s v="O-Manabi-Elcarmen"/>
    <n v="278"/>
    <x v="121"/>
    <x v="121"/>
    <s v="100014956"/>
    <s v="ENRIQUEZ PABLO"/>
    <s v="ZEMT"/>
    <x v="170"/>
    <s v="2"/>
    <s v="Sin Pallet"/>
    <n v="0"/>
    <n v="0"/>
    <x v="0"/>
    <n v="40280"/>
    <n v="24070"/>
    <n v="16210"/>
    <n v="398.4"/>
    <m/>
    <x v="119"/>
    <n v="23"/>
    <s v="23"/>
    <n v="24"/>
    <x v="0"/>
    <n v="0.83"/>
    <n v="16.599999999999998"/>
    <s v="LIDENORTI S.A."/>
    <n v="1013565"/>
    <s v="ESPARZA ESPINOZA JIMMY ERNESTO"/>
    <x v="170"/>
  </r>
  <r>
    <n v="1002200650"/>
    <s v="UE01"/>
    <x v="7"/>
    <d v="1899-12-30T15:40:00"/>
    <x v="1451"/>
    <s v="9000804565"/>
    <s v="012-022-00315219"/>
    <n v="2507.02"/>
    <n v="2810.88"/>
    <s v="ZPVN"/>
    <s v="40565062"/>
    <s v="0000391648"/>
    <n v="8002815394"/>
    <x v="1082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44"/>
    <x v="44"/>
    <s v="10007279"/>
    <s v="QUILUMBANGO LLIQUIN HECTOR FERNANDO"/>
    <s v="ZEMU"/>
    <x v="54"/>
    <s v="2"/>
    <s v="Sin Pallet"/>
    <n v="0"/>
    <n v="0"/>
    <x v="0"/>
    <n v="27060"/>
    <n v="18000"/>
    <n v="9060"/>
    <n v="381.6"/>
    <m/>
    <x v="42"/>
    <n v="23"/>
    <s v="23"/>
    <n v="18"/>
    <x v="0"/>
    <n v="1.06"/>
    <n v="21.200000000000003"/>
    <s v="LIDENORTI S.A."/>
    <n v="1022120"/>
    <s v="RUIZ MORALES VANESSA SOLANGE"/>
    <x v="54"/>
  </r>
  <r>
    <n v="1002200701"/>
    <s v="UE01"/>
    <x v="7"/>
    <d v="1899-12-30T15:41:00"/>
    <x v="1452"/>
    <s v="9000804566"/>
    <s v="012-022-00315220"/>
    <n v="4415.3999999999996"/>
    <n v="4950.58"/>
    <s v="ZPVN"/>
    <s v="40565042"/>
    <s v="P000032581"/>
    <n v="8002815461"/>
    <x v="1083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10"/>
    <n v="33040"/>
    <n v="18270"/>
    <n v="382.8"/>
    <m/>
    <x v="139"/>
    <n v="23"/>
    <s v="23"/>
    <n v="33"/>
    <x v="0"/>
    <n v="0.58000000000000007"/>
    <n v="11.6"/>
    <s v="TRANSPORTE PROPIO"/>
    <n v="1013478"/>
    <s v="LANDAZURI CORDOVA IVAN OSWALDO"/>
    <x v="208"/>
  </r>
  <r>
    <n v="1002200682"/>
    <s v="UE01"/>
    <x v="7"/>
    <d v="1899-12-30T15:47:00"/>
    <x v="1453"/>
    <s v="9000804569"/>
    <s v="012-022-00315221"/>
    <n v="2484.11"/>
    <n v="2785.2"/>
    <s v="ZPVN"/>
    <s v="40565055"/>
    <s v="P000032588"/>
    <n v="8002815436"/>
    <x v="1084"/>
    <x v="7"/>
    <x v="7"/>
    <n v="360"/>
    <s v="BOL"/>
    <s v="101726"/>
    <x v="57"/>
    <s v="807596"/>
    <s v="FERRETERIA QUELAL CAHUASQUI"/>
    <x v="70"/>
    <s v="JUNTA DE CAHUASQUI"/>
    <x v="154"/>
    <s v="O-Imbabura-Cahuasqui"/>
    <n v="77"/>
    <x v="150"/>
    <x v="150"/>
    <s v="100019954"/>
    <s v="JACOME SANTIAGO"/>
    <s v="ZEMU"/>
    <x v="224"/>
    <s v="2"/>
    <s v="Sin Pallet"/>
    <n v="0"/>
    <n v="0"/>
    <x v="0"/>
    <n v="27140"/>
    <n v="18030"/>
    <n v="9110"/>
    <n v="111.6"/>
    <m/>
    <x v="147"/>
    <n v="23"/>
    <s v="23"/>
    <n v="18"/>
    <x v="0"/>
    <n v="0.31"/>
    <n v="6.1999999999999993"/>
    <s v="SANJOPAS S.A."/>
    <n v="1022327"/>
    <s v="JACOME ECHEVERRIA JEFFERSON SANTIAG"/>
    <x v="224"/>
  </r>
  <r>
    <n v="1002200706"/>
    <s v="UE01"/>
    <x v="7"/>
    <d v="1899-12-30T15:56:00"/>
    <x v="1454"/>
    <s v="9000804574"/>
    <s v="012-022-00315224"/>
    <n v="275.60000000000002"/>
    <n v="309"/>
    <s v="ZPVN"/>
    <s v="40565087"/>
    <s v="0000391668"/>
    <n v="8002815468"/>
    <x v="1085"/>
    <x v="7"/>
    <x v="7"/>
    <n v="4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  <n v="10003654"/>
    <s v="TRANSPORTES PALACIOS HIDALGO"/>
    <x v="250"/>
  </r>
  <r>
    <n v="1002200706"/>
    <s v="UE01"/>
    <x v="7"/>
    <d v="1899-12-30T15:56:00"/>
    <x v="1455"/>
    <s v="9000804572"/>
    <s v="012-022-00315222"/>
    <n v="252.8"/>
    <n v="283.45"/>
    <s v="ZPVN"/>
    <s v="40565087"/>
    <s v="0000391669"/>
    <n v="8002815466"/>
    <x v="1085"/>
    <x v="5"/>
    <x v="5"/>
    <n v="4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  <n v="10003654"/>
    <s v="TRANSPORTES PALACIOS HIDALGO"/>
    <x v="250"/>
  </r>
  <r>
    <n v="1002200706"/>
    <s v="UE01"/>
    <x v="7"/>
    <d v="1899-12-30T15:56:00"/>
    <x v="1456"/>
    <s v="9000804573"/>
    <s v="012-022-00315223"/>
    <n v="3841.6"/>
    <n v="4307.22"/>
    <s v="ZPVN"/>
    <s v="40565087"/>
    <s v="0000391667"/>
    <n v="8002815467"/>
    <x v="1085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4290.832999999999"/>
    <n v="28017.5"/>
    <n v="6273.3329999999996"/>
    <n v="285.60000000000002"/>
    <m/>
    <x v="161"/>
    <n v="23"/>
    <s v="23"/>
    <n v="28"/>
    <x v="0"/>
    <n v="0.51"/>
    <n v="10.200000000000001"/>
    <s v="TRANSPORTE PROPIO"/>
    <n v="10003654"/>
    <s v="TRANSPORTES PALACIOS HIDALGO"/>
    <x v="250"/>
  </r>
  <r>
    <n v="1002200662"/>
    <s v="UE01"/>
    <x v="7"/>
    <d v="1899-12-30T16:02:00"/>
    <x v="1457"/>
    <s v="9000804577"/>
    <s v="012-022-00315225"/>
    <n v="3827.27"/>
    <n v="4291.16"/>
    <s v="ZPVN"/>
    <s v="40564758"/>
    <s v="P000032488"/>
    <n v="8002815405"/>
    <x v="1086"/>
    <x v="10"/>
    <x v="10"/>
    <n v="30.38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150"/>
    <n v="30380"/>
    <n v="17770"/>
    <n v="495.19"/>
    <m/>
    <x v="106"/>
    <n v="23"/>
    <s v="23"/>
    <n v="30.38"/>
    <x v="0"/>
    <n v="16.299868334430546"/>
    <n v="16.299868334430546"/>
    <s v="TRANSPORTE PROPIO"/>
    <n v="1013862"/>
    <s v="JACOME MARTINEZ EDGAR BOLIVAR"/>
    <x v="229"/>
  </r>
  <r>
    <n v="1002200728"/>
    <s v="UE01"/>
    <x v="7"/>
    <d v="1899-12-30T16:06:00"/>
    <x v="1458"/>
    <s v="9000804578"/>
    <s v="012-022-00315226"/>
    <n v="2444.9"/>
    <n v="2741.24"/>
    <s v="ZPVN"/>
    <s v="40565034"/>
    <s v="P000032579"/>
    <n v="8002815498"/>
    <x v="1087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27300"/>
    <n v="18050"/>
    <n v="9250"/>
    <n v="118.8"/>
    <m/>
    <x v="23"/>
    <n v="23"/>
    <s v="23"/>
    <n v="18"/>
    <x v="0"/>
    <n v="0.33"/>
    <n v="6.6"/>
    <s v="TRANSPORTE PROPIO"/>
    <n v="1021616"/>
    <s v="PERUGACHI SALCEDO HECTOR PATRICIO"/>
    <x v="29"/>
  </r>
  <r>
    <n v="1002200751"/>
    <s v="UE01"/>
    <x v="7"/>
    <d v="1899-12-30T16:14:00"/>
    <x v="1459"/>
    <s v="9000804583"/>
    <s v="012-022-00315227"/>
    <n v="2368.73"/>
    <n v="2655.84"/>
    <s v="ZPVN"/>
    <s v="40565115"/>
    <s v="P000032601"/>
    <n v="8002815538"/>
    <x v="1088"/>
    <x v="3"/>
    <x v="3"/>
    <n v="360"/>
    <s v="BOL"/>
    <s v="101683"/>
    <x v="16"/>
    <s v="810609"/>
    <s v="CARLOS BAQUERO PACAYACU"/>
    <x v="36"/>
    <s v="VIA DURENO"/>
    <x v="55"/>
    <s v="O-Sucumbios-Lagoagrio"/>
    <n v="469"/>
    <x v="2"/>
    <x v="2"/>
    <s v="100015032"/>
    <s v="HEREDIA LUIS"/>
    <s v="ZEMU"/>
    <x v="16"/>
    <s v="2"/>
    <s v="Sin Pallet"/>
    <n v="0"/>
    <n v="0"/>
    <x v="0"/>
    <n v="26950"/>
    <n v="18010"/>
    <n v="8940"/>
    <n v="500.4"/>
    <m/>
    <x v="2"/>
    <n v="23"/>
    <s v="23"/>
    <n v="18"/>
    <x v="0"/>
    <n v="1.39"/>
    <n v="27.799999999999997"/>
    <s v="TRANSPORTE PROPIO"/>
    <n v="1014266"/>
    <s v="TRANSBOSNA CIA. LTDA."/>
    <x v="16"/>
  </r>
  <r>
    <n v="1002200722"/>
    <s v="UE01"/>
    <x v="7"/>
    <d v="1899-12-30T16:27:00"/>
    <x v="1460"/>
    <s v=""/>
    <s v=""/>
    <n v="0"/>
    <n v="0"/>
    <s v="ZPRC"/>
    <s v="2500108052"/>
    <s v="P000032589"/>
    <n v="8002815491"/>
    <x v="1089"/>
    <x v="10"/>
    <x v="10"/>
    <n v="31.22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49360"/>
    <n v="31220"/>
    <n v="18140"/>
    <n v="458.93"/>
    <m/>
    <x v="7"/>
    <n v="23"/>
    <s v="23"/>
    <n v="31.22"/>
    <x v="0"/>
    <n v="14.699871877001923"/>
    <n v="14.699871877001923"/>
    <s v="TRANSPORTE PROPIO"/>
    <n v="1013388"/>
    <s v="CAMPAÑA MALDONADO BLANCA CECILIA"/>
    <x v="128"/>
  </r>
  <r>
    <n v="1002200616"/>
    <s v="UE01"/>
    <x v="7"/>
    <d v="1899-12-30T16:31:00"/>
    <x v="1461"/>
    <s v="9000804592"/>
    <s v="012-022-00315228"/>
    <n v="3920.4"/>
    <n v="4395.58"/>
    <s v="ZPVN"/>
    <s v="40565052"/>
    <s v="0000391634"/>
    <n v="8002815354"/>
    <x v="1090"/>
    <x v="3"/>
    <x v="3"/>
    <n v="660"/>
    <s v="BOL"/>
    <s v="101664"/>
    <x v="8"/>
    <s v="800768"/>
    <s v="LA CASA DEL HIERRO"/>
    <x v="12"/>
    <s v="CALLE 7MA"/>
    <x v="14"/>
    <s v="O-Losrios-Quevedo"/>
    <n v="345"/>
    <x v="62"/>
    <x v="62"/>
    <s v="100014880"/>
    <s v="MALITAXI MARCO"/>
    <s v="ZETT"/>
    <x v="176"/>
    <s v="2"/>
    <s v="Sin Pallet"/>
    <n v="0"/>
    <n v="0"/>
    <x v="0"/>
    <n v="50900"/>
    <n v="33080"/>
    <n v="17820"/>
    <n v="679.8"/>
    <m/>
    <x v="60"/>
    <n v="23"/>
    <s v="23"/>
    <n v="33"/>
    <x v="0"/>
    <n v="1.03"/>
    <n v="20.599999999999998"/>
    <s v="SANJOPAS S.A."/>
    <n v="1013493"/>
    <s v="MEDIAVILLA PERUGACHI LUIS ALFONSO"/>
    <x v="176"/>
  </r>
  <r>
    <n v="1002200715"/>
    <s v="UE01"/>
    <x v="7"/>
    <d v="1899-12-30T16:38:00"/>
    <x v="1462"/>
    <s v="9000804595"/>
    <s v="012-022-00315229"/>
    <n v="3235.2"/>
    <n v="3627.32"/>
    <s v="ZPVN"/>
    <s v="40565090"/>
    <s v="P000032598"/>
    <n v="8002815482"/>
    <x v="1091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65"/>
    <x v="65"/>
    <s v="100014860"/>
    <s v="TANICUCHI LUIS"/>
    <s v="ZEMT"/>
    <x v="82"/>
    <s v="1"/>
    <s v="Con Pallet"/>
    <n v="0.05"/>
    <n v="24"/>
    <x v="0"/>
    <n v="39340"/>
    <n v="24010"/>
    <n v="15330"/>
    <n v="220.8"/>
    <m/>
    <x v="63"/>
    <n v="23"/>
    <s v="23"/>
    <n v="24"/>
    <x v="0"/>
    <n v="0.46"/>
    <n v="9.2000000000000011"/>
    <s v="TRANSSJQ S.A."/>
    <n v="1013485"/>
    <s v="PEREZ ALBUJA VICTOR ALEJANDRO"/>
    <x v="82"/>
  </r>
  <r>
    <n v="1002200776"/>
    <s v="UE01"/>
    <x v="7"/>
    <d v="1899-12-30T16:45:00"/>
    <x v="1463"/>
    <s v="9000804598"/>
    <s v="012-022-00315230"/>
    <n v="2386.8000000000002"/>
    <n v="2676.1"/>
    <s v="ZPVN"/>
    <s v="40565011"/>
    <s v="0000391583"/>
    <n v="8002815569"/>
    <x v="1092"/>
    <x v="6"/>
    <x v="6"/>
    <n v="360"/>
    <s v="BOL"/>
    <s v="101780"/>
    <x v="56"/>
    <s v="809810"/>
    <s v="ECO GUARANDA"/>
    <x v="93"/>
    <s v="AV. CÁNDIDO RADA"/>
    <x v="158"/>
    <s v="O-Bolivar-Guaranda"/>
    <n v="342"/>
    <x v="22"/>
    <x v="22"/>
    <s v="100016661"/>
    <s v="BENALCAZAR MILTON"/>
    <s v="ZEMU"/>
    <x v="28"/>
    <s v="2"/>
    <s v="Sin Pallet"/>
    <n v="0"/>
    <n v="0"/>
    <x v="0"/>
    <n v="27200"/>
    <n v="18020"/>
    <n v="9180"/>
    <n v="428.4"/>
    <m/>
    <x v="22"/>
    <n v="23"/>
    <s v="23"/>
    <n v="18"/>
    <x v="0"/>
    <n v="1.19"/>
    <n v="23.799999999999997"/>
    <s v="TRANINTAGSA S.A."/>
    <n v="1014062"/>
    <s v="BENALCAZAR DE LA CRUZ MILTON PATRIC"/>
    <x v="28"/>
  </r>
  <r>
    <n v="1002200747"/>
    <s v="UE01"/>
    <x v="7"/>
    <d v="1899-12-30T16:50:00"/>
    <x v="1464"/>
    <s v="9000655605"/>
    <s v="013-020-00038079"/>
    <n v="116.23"/>
    <n v="130.32"/>
    <s v="ZPDF"/>
    <s v="70142033"/>
    <s v="0000391693"/>
    <n v="8002815526"/>
    <x v="1093"/>
    <x v="5"/>
    <x v="5"/>
    <n v="20"/>
    <s v="BOL"/>
    <s v="101796"/>
    <x v="18"/>
    <s v="800877"/>
    <s v="BODEGA PRINCIPAL..,"/>
    <x v="13"/>
    <s v="POLICARPA TINAJERO S/N Y LAS MANZAN"/>
    <x v="15"/>
    <s v="O-Tungurahua-Cevallos"/>
    <m/>
    <x v="103"/>
    <x v="103"/>
    <s v="100015029"/>
    <s v="CUASPA MANUEL"/>
    <s v="ZETT"/>
    <x v="172"/>
    <s v="2"/>
    <s v="Sin Pallet"/>
    <n v="0"/>
    <n v="0"/>
    <x v="0"/>
    <n v="6980"/>
    <n v="1003.333"/>
    <n v="5976.6670000000004"/>
    <n v="18.8"/>
    <m/>
    <x v="101"/>
    <n v="23"/>
    <s v="23"/>
    <n v="1"/>
    <x v="0"/>
    <n v="0.94000000000000006"/>
    <n v="18.8"/>
    <s v="TRAPSA C.A."/>
    <n v="1013573"/>
    <s v="CUASPA PEREZ SEGUNDO MANUEL"/>
    <x v="172"/>
  </r>
  <r>
    <n v="1002200747"/>
    <s v="UE01"/>
    <x v="7"/>
    <d v="1899-12-30T16:50:00"/>
    <x v="1465"/>
    <s v="9000780126"/>
    <s v="013-020-00046236"/>
    <n v="1390.03"/>
    <n v="1558.51"/>
    <s v="ZPDF"/>
    <s v="70170944"/>
    <s v="0000391694"/>
    <n v="8002815527"/>
    <x v="1093"/>
    <x v="5"/>
    <x v="5"/>
    <n v="240"/>
    <s v="BOL"/>
    <s v="101796"/>
    <x v="18"/>
    <s v="800877"/>
    <s v="BODEGA PRINCIPAL..,"/>
    <x v="13"/>
    <s v="POLICARPA TINAJERO S/N Y LAS MANZAN"/>
    <x v="15"/>
    <s v="O-Tungurahua-Cevallos"/>
    <m/>
    <x v="103"/>
    <x v="103"/>
    <s v="100015029"/>
    <s v="CUASPA MANUEL"/>
    <s v="ZETT"/>
    <x v="172"/>
    <s v="2"/>
    <s v="Sin Pallet"/>
    <n v="0"/>
    <n v="0"/>
    <x v="0"/>
    <n v="18016.667000000001"/>
    <n v="12040"/>
    <n v="5976.6670000000004"/>
    <n v="225.6"/>
    <m/>
    <x v="101"/>
    <n v="23"/>
    <s v="23"/>
    <n v="12"/>
    <x v="0"/>
    <n v="0.94"/>
    <n v="18.8"/>
    <s v="TRAPSA C.A."/>
    <n v="1013573"/>
    <s v="CUASPA PEREZ SEGUNDO MANUEL"/>
    <x v="172"/>
  </r>
  <r>
    <n v="1002200747"/>
    <s v="UE01"/>
    <x v="7"/>
    <d v="1899-12-30T16:50:00"/>
    <x v="1466"/>
    <s v="9000780125"/>
    <s v="013-020-00046235"/>
    <n v="2513.7199999999998"/>
    <n v="2818.4"/>
    <s v="ZPDF"/>
    <s v="70170943"/>
    <s v="0000391692"/>
    <n v="8002815528"/>
    <x v="1093"/>
    <x v="6"/>
    <x v="6"/>
    <n v="400"/>
    <s v="BOL"/>
    <s v="101796"/>
    <x v="18"/>
    <s v="800877"/>
    <s v="BODEGA PRINCIPAL..,"/>
    <x v="13"/>
    <s v="POLICARPA TINAJERO S/N Y LAS MANZAN"/>
    <x v="15"/>
    <s v="O-Tungurahua-Cevallos"/>
    <n v="259"/>
    <x v="103"/>
    <x v="103"/>
    <s v="100015029"/>
    <s v="CUASPA MANUEL"/>
    <s v="ZETT"/>
    <x v="172"/>
    <s v="2"/>
    <s v="Sin Pallet"/>
    <n v="0"/>
    <n v="0"/>
    <x v="0"/>
    <n v="26043.333999999999"/>
    <n v="20066.667000000001"/>
    <n v="5976.6670000000004"/>
    <n v="376"/>
    <m/>
    <x v="101"/>
    <n v="23"/>
    <s v="23"/>
    <n v="20"/>
    <x v="0"/>
    <n v="0.94"/>
    <n v="18.8"/>
    <s v="TRAPSA C.A."/>
    <n v="1013573"/>
    <s v="CUASPA PEREZ SEGUNDO MANUEL"/>
    <x v="172"/>
  </r>
  <r>
    <n v="1002200767"/>
    <s v="UE01"/>
    <x v="7"/>
    <d v="1899-12-30T16:59:00"/>
    <x v="1467"/>
    <s v="9000804606"/>
    <s v="012-022-00315231"/>
    <n v="4098.8900000000003"/>
    <n v="4595.71"/>
    <s v="ZPVN"/>
    <s v="40564991"/>
    <s v="0000391560"/>
    <n v="8002815557"/>
    <x v="1094"/>
    <x v="2"/>
    <x v="2"/>
    <n v="32.409999999999997"/>
    <s v="T"/>
    <s v="102776"/>
    <x v="74"/>
    <s v="804808"/>
    <s v="GRANEL A&amp;P ASFALTOS Y PAVIMENTOS"/>
    <x v="27"/>
    <s v="VIA A KUMUCHI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220"/>
    <n v="32410"/>
    <n v="19810"/>
    <n v="926.28"/>
    <s v="457,63 se agusta parte del flete de ajuste a balao  de la guia 404860"/>
    <x v="18"/>
    <n v="23"/>
    <s v="23"/>
    <n v="32.409999999999997"/>
    <x v="0"/>
    <n v="28.580067880283867"/>
    <n v="28.580067880283867"/>
    <s v="LA ARMENIA S.A."/>
    <n v="1021830"/>
    <s v="MORALES GARZON CHRISTIAN SANTIAGO"/>
    <x v="198"/>
  </r>
  <r>
    <n v="1002200819"/>
    <s v="UE01"/>
    <x v="7"/>
    <d v="1899-12-30T17:02:00"/>
    <x v="1468"/>
    <s v=""/>
    <s v=""/>
    <n v="0"/>
    <n v="0"/>
    <s v="ZPRC"/>
    <s v="2500108057"/>
    <s v="P000032599"/>
    <n v="8002815617"/>
    <x v="1095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80"/>
    <n v="33100"/>
    <n v="17280"/>
    <n v="336.6"/>
    <m/>
    <x v="109"/>
    <n v="23"/>
    <s v="23"/>
    <n v="33"/>
    <x v="0"/>
    <n v="0.51"/>
    <n v="10.200000000000001"/>
    <s v="TRANSPORTE PROPIO"/>
    <n v="1018725"/>
    <s v="TRANSPORTE DE CARGA PESADA"/>
    <x v="154"/>
  </r>
  <r>
    <n v="1002200774"/>
    <s v="UE01"/>
    <x v="7"/>
    <d v="1899-12-30T17:06:00"/>
    <x v="1469"/>
    <s v="9000804608"/>
    <s v="012-022-00315232"/>
    <n v="2426.4"/>
    <n v="2720.5"/>
    <s v="ZPVN"/>
    <s v="40565077"/>
    <s v="P000032590"/>
    <n v="8002815566"/>
    <x v="1096"/>
    <x v="6"/>
    <x v="6"/>
    <n v="360"/>
    <s v="BOL"/>
    <s v="101500"/>
    <x v="30"/>
    <s v="801434"/>
    <s v="FERETERIA MARIANITAS"/>
    <x v="1"/>
    <s v="FRANCISCO DE ORELLANA E IGNACIO JAR"/>
    <x v="82"/>
    <s v="O-Pichincha-Pifo"/>
    <n v="102"/>
    <x v="22"/>
    <x v="22"/>
    <s v="100020338"/>
    <s v="TERAN ARNULFO"/>
    <s v="ZEMU"/>
    <x v="88"/>
    <s v="2"/>
    <s v="Sin Pallet"/>
    <n v="0"/>
    <n v="0"/>
    <x v="0"/>
    <n v="27060"/>
    <n v="18030"/>
    <n v="9030"/>
    <n v="154.80000000000001"/>
    <m/>
    <x v="22"/>
    <n v="23"/>
    <s v="23"/>
    <n v="18"/>
    <x v="0"/>
    <n v="0.43000000000000005"/>
    <n v="8.6000000000000014"/>
    <s v="TRANINTAGSA"/>
    <n v="1014062"/>
    <s v="BENALCAZAR DE LA CRUZ MILTON PATRIC"/>
    <x v="88"/>
  </r>
  <r>
    <n v="1002200801"/>
    <s v="UE01"/>
    <x v="7"/>
    <d v="1899-12-30T17:13:00"/>
    <x v="1470"/>
    <s v="9000804610"/>
    <s v="012-022-00315233"/>
    <n v="4507.8"/>
    <n v="5054.18"/>
    <s v="ZPVN"/>
    <s v="40565129"/>
    <s v="P000032608"/>
    <n v="8002815597"/>
    <x v="1097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6"/>
    <x v="6"/>
    <s v="10000175"/>
    <s v="CALDERON CHASIPANTA JUAN CARLOS"/>
    <s v="ZETT"/>
    <x v="52"/>
    <s v="2"/>
    <s v="Sin Pallet"/>
    <n v="0"/>
    <n v="0"/>
    <x v="0"/>
    <n v="51080"/>
    <n v="33070"/>
    <n v="18010"/>
    <n v="382.8"/>
    <m/>
    <x v="6"/>
    <n v="23"/>
    <s v="23"/>
    <n v="33"/>
    <x v="0"/>
    <n v="0.58000000000000007"/>
    <n v="11.6"/>
    <s v="TRANSPORTE PROPIO"/>
    <n v="1013241"/>
    <s v="COMPAÑÍA DE TRANSPORTE DE CARGA PES"/>
    <x v="52"/>
  </r>
  <r>
    <n v="1002200780"/>
    <s v="UE01"/>
    <x v="7"/>
    <d v="1899-12-30T17:18:00"/>
    <x v="1471"/>
    <s v="9000804614"/>
    <s v="012-022-00315234"/>
    <n v="2310"/>
    <n v="2589.9899999999998"/>
    <s v="ZPVN"/>
    <s v="40565025"/>
    <s v="P000032570"/>
    <n v="8002815572"/>
    <x v="1098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50"/>
    <n v="33100"/>
    <n v="18450"/>
    <n v="0"/>
    <m/>
    <x v="139"/>
    <n v="23"/>
    <s v="23"/>
    <n v="33"/>
    <x v="0"/>
    <n v="0"/>
    <n v="0"/>
    <s v="TRANSPORTE PROPIO"/>
    <n v="1013478"/>
    <s v="LANDAZURI CORDOVA IVAN OSWALDO"/>
    <x v="215"/>
  </r>
  <r>
    <n v="1002200811"/>
    <s v="UE01"/>
    <x v="7"/>
    <d v="1899-12-30T17:22:00"/>
    <x v="1472"/>
    <s v="9000804617"/>
    <s v="012-022-00315235"/>
    <n v="3139.2"/>
    <n v="3519.69"/>
    <s v="ZPVN"/>
    <s v="40565119"/>
    <s v="0000391721"/>
    <n v="8002815608"/>
    <x v="1099"/>
    <x v="5"/>
    <x v="5"/>
    <n v="480"/>
    <s v="BOL"/>
    <s v="101780"/>
    <x v="56"/>
    <s v="809903"/>
    <s v="REHABILITACION TEODORO GOMEZ"/>
    <x v="9"/>
    <s v="CALLE SUCRE Y FLORES"/>
    <x v="11"/>
    <s v="O-Imbabura-Ibarra"/>
    <n v="30"/>
    <x v="28"/>
    <x v="28"/>
    <s v="100018432"/>
    <s v="AYALA LUIS"/>
    <s v="ZEMT"/>
    <x v="167"/>
    <s v="2"/>
    <s v="Sin Pallet"/>
    <n v="0"/>
    <n v="0"/>
    <x v="0"/>
    <n v="39690"/>
    <n v="24070"/>
    <n v="15620"/>
    <n v="91.2"/>
    <m/>
    <x v="26"/>
    <n v="23"/>
    <s v="23"/>
    <n v="24"/>
    <x v="0"/>
    <n v="0.19"/>
    <n v="3.8000000000000003"/>
    <s v="TRIMPESAS S.A."/>
    <n v="1014322"/>
    <s v="ESPARZA REVELO JORGE MARCELO"/>
    <x v="167"/>
  </r>
  <r>
    <n v="1002200787"/>
    <s v="UE01"/>
    <x v="7"/>
    <d v="1899-12-30T17:26:00"/>
    <x v="1473"/>
    <s v="9000804619"/>
    <s v="012-022-00315236"/>
    <n v="3779.87"/>
    <n v="4238.01"/>
    <s v="ZPVN"/>
    <s v="40564914"/>
    <s v="0000391431"/>
    <n v="8002815580"/>
    <x v="1100"/>
    <x v="8"/>
    <x v="8"/>
    <n v="30.98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0300"/>
    <n v="30980"/>
    <n v="19320"/>
    <n v="76.209999999999994"/>
    <m/>
    <x v="73"/>
    <n v="23"/>
    <s v="23"/>
    <n v="30.98"/>
    <x v="0"/>
    <n v="2.459974176888315"/>
    <n v="2.459974176888315"/>
    <s v="J.V. TRANSPREMIUN CIA.LTDA"/>
    <n v="1013906"/>
    <s v="VALLEJOS VILLEGAS SAUL EDUARDO"/>
    <x v="108"/>
  </r>
  <r>
    <n v="1002200824"/>
    <s v="UE01"/>
    <x v="7"/>
    <d v="1899-12-30T17:29:00"/>
    <x v="1474"/>
    <s v=""/>
    <s v=""/>
    <n v="0"/>
    <n v="0"/>
    <s v="ZPRC"/>
    <s v="2500108042"/>
    <s v="P000032564"/>
    <n v="8002815623"/>
    <x v="1101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2060"/>
    <n v="34080"/>
    <n v="17980"/>
    <n v="346.8"/>
    <m/>
    <x v="7"/>
    <n v="23"/>
    <s v="23"/>
    <n v="34"/>
    <x v="0"/>
    <n v="0.51"/>
    <n v="10.200000000000001"/>
    <s v="TRANSPORTE PROPIO"/>
    <n v="1013388"/>
    <s v="CAMPAÑA MALDONADO BLANCA CECILIA"/>
    <x v="38"/>
  </r>
  <r>
    <n v="1002200792"/>
    <s v="UE01"/>
    <x v="7"/>
    <d v="1899-12-30T17:30:00"/>
    <x v="1475"/>
    <s v=""/>
    <s v=""/>
    <n v="0"/>
    <n v="0"/>
    <s v="ZPRC"/>
    <s v="2500108046"/>
    <s v="P000032575"/>
    <n v="8002815586"/>
    <x v="1102"/>
    <x v="2"/>
    <x v="2"/>
    <n v="30.95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560"/>
    <n v="30950"/>
    <n v="18610"/>
    <n v="0"/>
    <m/>
    <x v="3"/>
    <n v="23"/>
    <s v="23"/>
    <n v="30.95"/>
    <x v="0"/>
    <n v="0"/>
    <n v="0"/>
    <s v="UNICON S.A."/>
    <n v="1014412"/>
    <s v="UNION DE CONCRETERAS UNICON UCUE"/>
    <x v="97"/>
  </r>
  <r>
    <n v="1002200798"/>
    <s v="UE01"/>
    <x v="7"/>
    <d v="1899-12-30T17:32:00"/>
    <x v="1476"/>
    <s v="9000804626"/>
    <s v="012-022-00315238"/>
    <n v="1624.8"/>
    <n v="1821.74"/>
    <s v="ZPVN"/>
    <s v="40565126"/>
    <s v="P000032606"/>
    <n v="8002815593"/>
    <x v="1103"/>
    <x v="7"/>
    <x v="7"/>
    <n v="240"/>
    <s v="BOL"/>
    <s v="101628"/>
    <x v="13"/>
    <s v="801021"/>
    <s v="LOCAL PUEMBO"/>
    <x v="1"/>
    <s v="VIA INTEROCEANICA S/N Y LA Y DE PUE"/>
    <x v="61"/>
    <s v="O-Pichincha-Puembo"/>
    <m/>
    <x v="95"/>
    <x v="95"/>
    <s v="100014873"/>
    <s v="MEDIAVILLA JULIO"/>
    <s v="ZEMT"/>
    <x v="13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  <n v="1013809"/>
    <s v="MEDIAVILLA PERUGACHI JULIO MAURICIO"/>
    <x v="134"/>
  </r>
  <r>
    <n v="1002200798"/>
    <s v="UE01"/>
    <x v="7"/>
    <d v="1899-12-30T17:32:00"/>
    <x v="1477"/>
    <s v="9000804625"/>
    <s v="012-022-00315237"/>
    <n v="1483.2"/>
    <n v="1662.97"/>
    <s v="ZPVN"/>
    <s v="40565127"/>
    <s v="P000032607"/>
    <n v="8002815594"/>
    <x v="1103"/>
    <x v="5"/>
    <x v="5"/>
    <n v="240"/>
    <s v="BOL"/>
    <s v="101628"/>
    <x v="13"/>
    <s v="801021"/>
    <s v="LOCAL PUEMBO"/>
    <x v="1"/>
    <s v="VIA INTEROCEANICA S/N Y LA Y DE PUE"/>
    <x v="61"/>
    <s v="O-Pichincha-Puembo"/>
    <n v="110"/>
    <x v="95"/>
    <x v="95"/>
    <s v="100014873"/>
    <s v="MEDIAVILLA JULIO"/>
    <s v="ZEMT"/>
    <x v="13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  <n v="1013809"/>
    <s v="MEDIAVILLA PERUGACHI JULIO MAURICIO"/>
    <x v="134"/>
  </r>
  <r>
    <n v="1002200809"/>
    <s v="UE01"/>
    <x v="7"/>
    <d v="1899-12-30T17:33:00"/>
    <x v="1478"/>
    <s v="9000804627"/>
    <s v="012-022-00315239"/>
    <n v="3243.41"/>
    <n v="3636.53"/>
    <s v="ZPVN"/>
    <s v="40565118"/>
    <s v="0000391719"/>
    <n v="8002815605"/>
    <x v="1104"/>
    <x v="6"/>
    <x v="6"/>
    <n v="480"/>
    <s v="BOL"/>
    <s v="101504"/>
    <x v="120"/>
    <s v="805356"/>
    <s v="BODEGA PROPIA QUITO"/>
    <x v="1"/>
    <s v="LOS PINOS Y AV. 6 DE DICIEMBRE"/>
    <x v="78"/>
    <s v="O-Pichincha-Sanisidrodelinca"/>
    <n v="96.5"/>
    <x v="6"/>
    <x v="6"/>
    <s v="10003542"/>
    <s v="CASTELLANO SANCHEZ CARLOS ANDRES"/>
    <s v="ZEMT"/>
    <x v="7"/>
    <s v="1"/>
    <s v="Con Pallet"/>
    <n v="0.05"/>
    <n v="24"/>
    <x v="0"/>
    <n v="38950"/>
    <n v="24060"/>
    <n v="14890"/>
    <n v="216"/>
    <m/>
    <x v="6"/>
    <n v="23"/>
    <s v="23"/>
    <n v="24"/>
    <x v="0"/>
    <n v="0.45"/>
    <n v="9"/>
    <s v="WILLYTRUCK S.A."/>
    <n v="1013241"/>
    <s v="COMPAÑÍA DE TRANSPORTE DE CARGA PES"/>
    <x v="7"/>
  </r>
  <r>
    <n v="1002200815"/>
    <s v="UE01"/>
    <x v="7"/>
    <d v="1899-12-30T17:36:00"/>
    <x v="1479"/>
    <s v="9000804628"/>
    <s v="012-022-00315240"/>
    <n v="2311.1999999999998"/>
    <n v="2591.33"/>
    <s v="ZPVN"/>
    <s v="40565094"/>
    <s v="0000391676"/>
    <n v="8002815611"/>
    <x v="1105"/>
    <x v="5"/>
    <x v="5"/>
    <n v="360"/>
    <s v="BOL"/>
    <s v="101631"/>
    <x v="75"/>
    <s v="807102"/>
    <s v="FERRETERIA GRUPO ROCADA"/>
    <x v="1"/>
    <s v="VIA PRINCIPAL JUNTO A LA V IRGEN"/>
    <x v="10"/>
    <s v="O-Pichincha-Tumbaco"/>
    <n v="110"/>
    <x v="106"/>
    <x v="106"/>
    <s v="100014932"/>
    <s v="CORREA MILTON"/>
    <s v="ZEMU"/>
    <x v="148"/>
    <s v="2"/>
    <s v="Sin Pallet"/>
    <n v="0"/>
    <n v="0"/>
    <x v="0"/>
    <n v="27040"/>
    <n v="18050"/>
    <n v="8990"/>
    <n v="165.6"/>
    <m/>
    <x v="104"/>
    <n v="23"/>
    <s v="23"/>
    <n v="18"/>
    <x v="0"/>
    <n v="0.45999999999999996"/>
    <n v="9.1999999999999993"/>
    <s v="LA ARMENIA S.A."/>
    <n v="1021623"/>
    <s v="VILLARREAL HIGUERA FERNANDO SALVADO"/>
    <x v="148"/>
  </r>
  <r>
    <n v="1002200718"/>
    <s v="UE01"/>
    <x v="7"/>
    <d v="1899-12-30T17:37:00"/>
    <x v="1480"/>
    <s v="9000804629"/>
    <s v="012-022-00315241"/>
    <n v="3326.4"/>
    <n v="3729.58"/>
    <s v="ZPVN"/>
    <s v="40565095"/>
    <s v="0000391678"/>
    <n v="8002815485"/>
    <x v="1106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86"/>
    <x v="86"/>
    <s v="100014867"/>
    <s v="RODRIGUEZ LUIS"/>
    <s v="ZEMT"/>
    <x v="118"/>
    <s v="1"/>
    <s v="Con Pallet"/>
    <n v="0.05"/>
    <n v="24"/>
    <x v="0"/>
    <n v="39000"/>
    <n v="24040"/>
    <n v="14960"/>
    <n v="220.8"/>
    <m/>
    <x v="84"/>
    <n v="23"/>
    <s v="23"/>
    <n v="24"/>
    <x v="0"/>
    <n v="0.46"/>
    <n v="9.2000000000000011"/>
    <s v="TRIMPESAS S.A."/>
    <n v="1013102"/>
    <s v="VIZCAINO FLORES JENNY NARCISA"/>
    <x v="118"/>
  </r>
  <r>
    <n v="1002200860"/>
    <s v="UE01"/>
    <x v="7"/>
    <d v="1899-12-30T17:41:00"/>
    <x v="1481"/>
    <s v=""/>
    <s v=""/>
    <n v="0"/>
    <n v="0"/>
    <s v="ZPRC"/>
    <s v="2500108055"/>
    <s v="P000032593"/>
    <n v="8002815670"/>
    <x v="1107"/>
    <x v="7"/>
    <x v="7"/>
    <n v="360"/>
    <s v="BOL"/>
    <s v="101633"/>
    <x v="15"/>
    <s v="803189"/>
    <s v="SACOS BODEGA LASSO"/>
    <x v="6"/>
    <s v="PANAMERICANA NORTE"/>
    <x v="6"/>
    <s v="O-Cotopaxi-Lasso"/>
    <n v="178"/>
    <x v="9"/>
    <x v="9"/>
    <s v="100014857"/>
    <s v="PASPUEZAN WILSON"/>
    <s v="ZEMU"/>
    <x v="27"/>
    <s v="2"/>
    <s v="Sin Pallet"/>
    <n v="0"/>
    <n v="0"/>
    <x v="0"/>
    <n v="27080"/>
    <n v="18060"/>
    <n v="9020"/>
    <n v="248.4"/>
    <m/>
    <x v="9"/>
    <n v="23"/>
    <s v="23"/>
    <n v="18"/>
    <x v="0"/>
    <n v="0.69000000000000006"/>
    <n v="13.8"/>
    <s v="LIDENORTI S.A."/>
    <n v="1013262"/>
    <s v="SEGOVIA ERAZO PATRICIA ALEXANDRA"/>
    <x v="27"/>
  </r>
  <r>
    <n v="1002200885"/>
    <s v="UE01"/>
    <x v="7"/>
    <d v="1899-12-30T17:49:00"/>
    <x v="1482"/>
    <s v=""/>
    <s v=""/>
    <n v="0"/>
    <n v="0"/>
    <s v="ZPRC"/>
    <s v="2500108054"/>
    <s v="P000032592"/>
    <n v="8002815705"/>
    <x v="1108"/>
    <x v="5"/>
    <x v="5"/>
    <n v="40"/>
    <s v="BOL"/>
    <s v="101612"/>
    <x v="61"/>
    <s v="806200"/>
    <s v="PUNTALVIT FERRETERIA"/>
    <x v="1"/>
    <s v="24 DE JUNIO E11-236 SAN ISIDRO"/>
    <x v="26"/>
    <s v="O-Pichincha-Carapungo"/>
    <m/>
    <x v="136"/>
    <x v="136"/>
    <s v="100016550"/>
    <s v="JACOME ARTURO"/>
    <s v="ZEMU"/>
    <x v="194"/>
    <s v="2"/>
    <s v="Sin Pallet"/>
    <n v="0"/>
    <n v="0"/>
    <x v="0"/>
    <n v="6603.3329999999996"/>
    <n v="2003.3330000000001"/>
    <n v="4600"/>
    <n v="17.600000000000001"/>
    <m/>
    <x v="134"/>
    <n v="23"/>
    <s v="23"/>
    <n v="2"/>
    <x v="0"/>
    <n v="0.44000000000000006"/>
    <n v="8.8000000000000007"/>
    <s v="LIDENORTI S.A."/>
    <n v="1014323"/>
    <s v="JACOME AGUIRRE CARLOS ARTURO"/>
    <x v="194"/>
  </r>
  <r>
    <n v="1002200885"/>
    <s v="UE01"/>
    <x v="7"/>
    <d v="1899-12-30T17:49:00"/>
    <x v="1483"/>
    <s v=""/>
    <s v=""/>
    <n v="0"/>
    <n v="0"/>
    <s v="ZPRC"/>
    <s v="2500108053"/>
    <s v="P000032591"/>
    <n v="8002815706"/>
    <x v="1108"/>
    <x v="6"/>
    <x v="6"/>
    <n v="320"/>
    <s v="BOL"/>
    <s v="101612"/>
    <x v="61"/>
    <s v="806200"/>
    <s v="PUNTALVIT FERRETERIA"/>
    <x v="1"/>
    <s v="24 DE JUNIO E11-236 SAN ISIDRO"/>
    <x v="26"/>
    <s v="O-Pichincha-Carapungo"/>
    <n v="89"/>
    <x v="136"/>
    <x v="136"/>
    <s v="100016550"/>
    <s v="JACOME ARTURO"/>
    <s v="ZEMU"/>
    <x v="194"/>
    <s v="2"/>
    <s v="Sin Pallet"/>
    <n v="0"/>
    <n v="0"/>
    <x v="0"/>
    <n v="20626.667000000001"/>
    <n v="16026.666999999999"/>
    <n v="4600"/>
    <n v="140.80000000000001"/>
    <m/>
    <x v="134"/>
    <n v="23"/>
    <s v="23"/>
    <n v="16"/>
    <x v="0"/>
    <n v="0.44000000000000006"/>
    <n v="8.8000000000000007"/>
    <s v="LIDENORTI S.A."/>
    <n v="1014323"/>
    <s v="JACOME AGUIRRE CARLOS ARTURO"/>
    <x v="194"/>
  </r>
  <r>
    <n v="1002200850"/>
    <s v="UE01"/>
    <x v="7"/>
    <d v="1899-12-30T17:54:00"/>
    <x v="1484"/>
    <s v="9000804635"/>
    <s v="012-022-00315242"/>
    <n v="3326.4"/>
    <n v="3729.58"/>
    <s v="ZPVN"/>
    <s v="40565145"/>
    <s v="0000391742"/>
    <n v="8002815658"/>
    <x v="1109"/>
    <x v="6"/>
    <x v="6"/>
    <n v="480"/>
    <s v="BOL"/>
    <s v="101694"/>
    <x v="248"/>
    <s v="801946"/>
    <s v="BODEGA DIPROIN."/>
    <x v="1"/>
    <s v="BODEGA DIPROIN / VIA A QUITO"/>
    <x v="159"/>
    <s v="O-Pichincha-Lascuadras"/>
    <n v="128"/>
    <x v="157"/>
    <x v="157"/>
    <s v="100019188"/>
    <s v="SUAREZ ALEX"/>
    <s v="ZEMT"/>
    <x v="238"/>
    <s v="1"/>
    <s v="Con Pallet"/>
    <n v="0.05"/>
    <n v="24"/>
    <x v="0"/>
    <n v="39820"/>
    <n v="24050"/>
    <n v="15770"/>
    <n v="244.8"/>
    <m/>
    <x v="154"/>
    <n v="23"/>
    <s v="23"/>
    <n v="24"/>
    <x v="0"/>
    <n v="0.51"/>
    <n v="10.200000000000001"/>
    <s v="LA ARMENIA S.A."/>
    <n v="1013571"/>
    <s v="BENAVIDES BAEZ RODRIGO NEPTALI"/>
    <x v="238"/>
  </r>
  <r>
    <n v="1002200833"/>
    <s v="UE01"/>
    <x v="7"/>
    <d v="1899-12-30T18:00:00"/>
    <x v="1485"/>
    <s v="9000804638"/>
    <s v="012-022-00315243"/>
    <n v="2365.1999999999998"/>
    <n v="2651.87"/>
    <s v="ZPVN"/>
    <s v="40565067"/>
    <s v="0000391656"/>
    <n v="8002815638"/>
    <x v="1110"/>
    <x v="3"/>
    <x v="3"/>
    <n v="360"/>
    <s v="BOL"/>
    <s v="103818"/>
    <x v="249"/>
    <s v="807498"/>
    <s v="LOCAL LA CONCORDIA"/>
    <x v="41"/>
    <s v="AV SIMON PLATA TORRES"/>
    <x v="64"/>
    <s v="O-SantoDomingo-LaCondordia"/>
    <n v="233"/>
    <x v="22"/>
    <x v="22"/>
    <s v="100021095"/>
    <s v="CUARAN ROMMEL"/>
    <s v="ZEMU"/>
    <x v="143"/>
    <s v="2"/>
    <s v="Sin Pallet"/>
    <n v="0"/>
    <n v="0"/>
    <x v="0"/>
    <n v="27240"/>
    <n v="18010"/>
    <n v="9230"/>
    <n v="277.2"/>
    <m/>
    <x v="22"/>
    <n v="23"/>
    <s v="23"/>
    <n v="18"/>
    <x v="0"/>
    <n v="0.77"/>
    <n v="15.399999999999999"/>
    <s v="TRANINTAGSA S.A."/>
    <n v="1014062"/>
    <s v="BENALCAZAR DE LA CRUZ MILTON PATRIC"/>
    <x v="143"/>
  </r>
  <r>
    <n v="1002200840"/>
    <s v="UE01"/>
    <x v="7"/>
    <d v="1899-12-30T18:04:00"/>
    <x v="1486"/>
    <s v=""/>
    <s v=""/>
    <n v="0"/>
    <n v="0"/>
    <s v="ZPRC"/>
    <s v="2500108061"/>
    <s v="P000032612"/>
    <n v="8002815648"/>
    <x v="1111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85"/>
    <x v="85"/>
    <s v="100015010"/>
    <s v="RIVERA JOSE"/>
    <s v="ZEMT"/>
    <x v="117"/>
    <s v="1"/>
    <s v="Con Pallet"/>
    <n v="0.05"/>
    <n v="24"/>
    <x v="0"/>
    <n v="40000"/>
    <n v="24060"/>
    <n v="15940"/>
    <n v="542.4"/>
    <m/>
    <x v="83"/>
    <n v="23"/>
    <s v="23"/>
    <n v="24"/>
    <x v="0"/>
    <n v="1.1299999999999999"/>
    <n v="22.599999999999998"/>
    <s v="LIDENORTI S.A."/>
    <n v="1020716"/>
    <s v="RIVADENEIRA AYALA BERTHA NARCIZA"/>
    <x v="117"/>
  </r>
  <r>
    <n v="1002200908"/>
    <s v="UE01"/>
    <x v="7"/>
    <d v="1899-12-30T18:09:00"/>
    <x v="1487"/>
    <s v=""/>
    <s v=""/>
    <n v="0"/>
    <n v="0"/>
    <s v="ZPRC"/>
    <s v="2500108056"/>
    <s v="P000032594"/>
    <n v="8002815734"/>
    <x v="1112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30"/>
    <n v="18050"/>
    <n v="8880"/>
    <n v="248.4"/>
    <m/>
    <x v="17"/>
    <n v="23"/>
    <s v="23"/>
    <n v="18"/>
    <x v="0"/>
    <n v="0.69000000000000006"/>
    <n v="13.8"/>
    <s v="TRANSPORTE PROPIO"/>
    <n v="1013627"/>
    <s v="CAMPAÑA MALDONADO MIGUEL ANGEL"/>
    <x v="22"/>
  </r>
  <r>
    <n v="1002200929"/>
    <s v="UE01"/>
    <x v="7"/>
    <d v="1899-12-30T18:10:00"/>
    <x v="1488"/>
    <s v="9000804643"/>
    <s v="012-022-00315245"/>
    <n v="1823.04"/>
    <n v="2044"/>
    <s v="ZPVN"/>
    <s v="40565089"/>
    <s v="P000032597"/>
    <n v="8002815762"/>
    <x v="1113"/>
    <x v="3"/>
    <x v="3"/>
    <n v="280"/>
    <s v="BOL"/>
    <s v="101627"/>
    <x v="49"/>
    <s v="805948"/>
    <s v="LOCAL SHUSHUFINDI"/>
    <x v="35"/>
    <s v="AV AGUARICO TRES Y JUMANDY"/>
    <x v="53"/>
    <s v="O-Sucumbios-Shushufindi"/>
    <m/>
    <x v="102"/>
    <x v="102"/>
    <s v="100021206"/>
    <s v="OBANDO ADRIAN"/>
    <s v="ZEMU"/>
    <x v="142"/>
    <s v="2"/>
    <s v="Sin Pallet"/>
    <n v="0"/>
    <n v="0"/>
    <x v="0"/>
    <n v="18453.332999999999"/>
    <n v="14023.333000000001"/>
    <n v="4430"/>
    <n v="347.2"/>
    <m/>
    <x v="100"/>
    <n v="23"/>
    <s v="23"/>
    <n v="14"/>
    <x v="0"/>
    <n v="1.24"/>
    <n v="24.8"/>
    <s v="LA ARMENIA S.A."/>
    <n v="1021912"/>
    <s v="TAPIA MEJIA GEOVANNY FRANCISCO"/>
    <x v="142"/>
  </r>
  <r>
    <n v="1002200929"/>
    <s v="UE01"/>
    <x v="7"/>
    <d v="1899-12-30T18:10:00"/>
    <x v="1489"/>
    <s v="9000804642"/>
    <s v="012-022-00315244"/>
    <n v="541.36"/>
    <n v="606.97"/>
    <s v="ZPVN"/>
    <s v="40565088"/>
    <s v="P000032596"/>
    <n v="8002815761"/>
    <x v="1113"/>
    <x v="4"/>
    <x v="4"/>
    <n v="80"/>
    <s v="BOL"/>
    <s v="101627"/>
    <x v="49"/>
    <s v="805948"/>
    <s v="LOCAL SHUSHUFINDI"/>
    <x v="35"/>
    <s v="AV AGUARICO TRES Y JUMANDY"/>
    <x v="53"/>
    <s v="O-Sucumbios-Shushufindi"/>
    <n v="385"/>
    <x v="102"/>
    <x v="102"/>
    <s v="100021206"/>
    <s v="OBANDO ADRIAN"/>
    <s v="ZEMU"/>
    <x v="142"/>
    <s v="2"/>
    <s v="Sin Pallet"/>
    <n v="0"/>
    <n v="0"/>
    <x v="0"/>
    <n v="8436.6669999999995"/>
    <n v="4006.6669999999999"/>
    <n v="4430"/>
    <n v="99.2"/>
    <m/>
    <x v="100"/>
    <n v="23"/>
    <s v="23"/>
    <n v="4"/>
    <x v="0"/>
    <n v="1.24"/>
    <n v="24.8"/>
    <s v="LA ARMENIA S.A."/>
    <n v="1021912"/>
    <s v="TAPIA MEJIA GEOVANNY FRANCISCO"/>
    <x v="142"/>
  </r>
  <r>
    <n v="1002200938"/>
    <s v="UE01"/>
    <x v="7"/>
    <d v="1899-12-30T18:12:00"/>
    <x v="1490"/>
    <s v="9000804644"/>
    <s v="012-022-00315246"/>
    <n v="2498.4"/>
    <n v="2801.22"/>
    <s v="ZPVN"/>
    <s v="40565097"/>
    <s v="0000391681"/>
    <n v="8002815770"/>
    <x v="1114"/>
    <x v="7"/>
    <x v="7"/>
    <n v="360"/>
    <s v="BOL"/>
    <s v="101780"/>
    <x v="56"/>
    <s v="807352"/>
    <s v="ECO PIMAMPIRO"/>
    <x v="32"/>
    <s v="ROCAFUERTE Y JUAN MONTALVO"/>
    <x v="48"/>
    <s v="O-Imbabura-Pimampiro"/>
    <n v="78"/>
    <x v="14"/>
    <x v="14"/>
    <s v="100020316"/>
    <s v="TROYA DAVID"/>
    <s v="ZEMU"/>
    <x v="183"/>
    <s v="2"/>
    <s v="Sin Pallet"/>
    <n v="0"/>
    <n v="0"/>
    <x v="0"/>
    <n v="26890"/>
    <n v="18040"/>
    <n v="8850"/>
    <n v="147.6"/>
    <m/>
    <x v="14"/>
    <n v="23"/>
    <s v="23"/>
    <n v="18"/>
    <x v="0"/>
    <n v="0.41"/>
    <n v="8.1999999999999993"/>
    <s v="OTAVALOTRUCKS S.A."/>
    <n v="1014339"/>
    <s v="NICOLALDE FLORES MILTON FABIAN"/>
    <x v="183"/>
  </r>
  <r>
    <n v="1002200789"/>
    <s v="UE01"/>
    <x v="7"/>
    <d v="1899-12-30T18:19:00"/>
    <x v="1491"/>
    <s v="9000804645"/>
    <s v="012-022-00315247"/>
    <n v="4104.8100000000004"/>
    <n v="4602.34"/>
    <s v="ZPVN"/>
    <s v="40564992"/>
    <s v="0000391550"/>
    <n v="8002815582"/>
    <x v="1115"/>
    <x v="2"/>
    <x v="2"/>
    <n v="31.27"/>
    <s v="T"/>
    <s v="101835"/>
    <x v="250"/>
    <s v="802294"/>
    <s v="DESTINO PREFABRICADOS Y EQUIPOS"/>
    <x v="1"/>
    <s v="VIA INTEROCEANICA km 24"/>
    <x v="82"/>
    <s v="O-Pichincha-Pifo"/>
    <n v="102"/>
    <x v="80"/>
    <x v="80"/>
    <s v="100015157"/>
    <s v="TOCAGON CESAR"/>
    <s v="ZECI"/>
    <x v="105"/>
    <s v="2"/>
    <s v="Sin Pallet"/>
    <n v="0"/>
    <n v="0"/>
    <x v="0"/>
    <n v="50730"/>
    <n v="31270"/>
    <n v="19460"/>
    <n v="290.5"/>
    <m/>
    <x v="78"/>
    <n v="23"/>
    <s v="23"/>
    <n v="31.27"/>
    <x v="0"/>
    <n v="9.2900543652062684"/>
    <n v="9.2900543652062684"/>
    <s v="CASTRO HERMANOS S.A."/>
    <n v="1013576"/>
    <s v="CASTRO SALGADO LUCIO OSWALDO"/>
    <x v="105"/>
  </r>
  <r>
    <n v="1002200828"/>
    <s v="UE01"/>
    <x v="7"/>
    <d v="1899-12-30T18:22:00"/>
    <x v="1492"/>
    <s v="9000804646"/>
    <s v="012-022-00315248"/>
    <n v="3727.2"/>
    <n v="4178.96"/>
    <s v="ZPVN"/>
    <s v="40563320"/>
    <s v="0000391405"/>
    <n v="8002815626"/>
    <x v="1116"/>
    <x v="2"/>
    <x v="2"/>
    <n v="31.06"/>
    <s v="T"/>
    <s v="101659"/>
    <x v="84"/>
    <s v="805760"/>
    <s v="GRANEL ETERNIT"/>
    <x v="1"/>
    <s v="KM 14 1/2 SECTOR GUAMANI"/>
    <x v="63"/>
    <s v="O-Pichincha-Guamani2"/>
    <n v="127"/>
    <x v="1"/>
    <x v="1"/>
    <s v="100017643"/>
    <s v="AGUIRRE MILTON"/>
    <s v="ZECI"/>
    <x v="64"/>
    <s v="2"/>
    <s v="Sin Pallet"/>
    <n v="0"/>
    <n v="0"/>
    <x v="0"/>
    <n v="50060"/>
    <n v="31060"/>
    <n v="19000"/>
    <n v="349.11"/>
    <m/>
    <x v="1"/>
    <n v="23"/>
    <s v="23"/>
    <n v="31.06"/>
    <x v="0"/>
    <n v="11.239858338699293"/>
    <n v="11.239858338699293"/>
    <s v="TRANSCONCEM CIA. LTDA."/>
    <n v="1013227"/>
    <s v="COMPAÑIA DE TRANSPORTE PESADO"/>
    <x v="64"/>
  </r>
  <r>
    <n v="1002200946"/>
    <s v="UE01"/>
    <x v="7"/>
    <d v="1899-12-30T18:23:00"/>
    <x v="1493"/>
    <s v="9000804647"/>
    <s v="012-022-00315249"/>
    <n v="2453.83"/>
    <n v="2751.25"/>
    <s v="ZPVN"/>
    <s v="40565081"/>
    <s v="0000391661"/>
    <n v="8002815779"/>
    <x v="1117"/>
    <x v="7"/>
    <x v="7"/>
    <n v="360"/>
    <s v="BOL"/>
    <s v="101446"/>
    <x v="48"/>
    <s v="806455"/>
    <s v="FERRITODO"/>
    <x v="70"/>
    <s v="ANTONIO ANTE VIA URCUQUI"/>
    <x v="124"/>
    <s v="O-Imbabura-Sanmigueldeurcuqu"/>
    <n v="47"/>
    <x v="124"/>
    <x v="124"/>
    <s v="100015005"/>
    <s v="QUITO LUIS"/>
    <s v="ZEMU"/>
    <x v="175"/>
    <s v="2"/>
    <s v="Sin Pallet"/>
    <n v="0"/>
    <n v="0"/>
    <x v="0"/>
    <n v="27160"/>
    <n v="18050"/>
    <n v="9110"/>
    <n v="97.2"/>
    <m/>
    <x v="122"/>
    <n v="23"/>
    <s v="23"/>
    <n v="18"/>
    <x v="0"/>
    <n v="0.27"/>
    <n v="5.4"/>
    <s v="LIDENORTI S.A."/>
    <n v="1013649"/>
    <s v="VEGA PEREZ JOSE"/>
    <x v="175"/>
  </r>
  <r>
    <n v="1002200868"/>
    <s v="UE01"/>
    <x v="7"/>
    <d v="1899-12-30T18:25:00"/>
    <x v="1494"/>
    <s v="9000804648"/>
    <s v="012-022-00315250"/>
    <n v="3865.2"/>
    <n v="4333.68"/>
    <s v="ZPVN"/>
    <s v="40563320"/>
    <s v="0000391407"/>
    <n v="8002815678"/>
    <x v="1118"/>
    <x v="2"/>
    <x v="2"/>
    <n v="32.21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650"/>
    <n v="32210"/>
    <n v="19440"/>
    <n v="362.04"/>
    <m/>
    <x v="1"/>
    <n v="23"/>
    <s v="23"/>
    <n v="32.21"/>
    <x v="0"/>
    <n v="11.239987581496431"/>
    <n v="11.239987581496431"/>
    <s v="TRANCONCEM CIA. LTDA."/>
    <n v="1013227"/>
    <s v="COMPAÑIA DE TRANSPORTE PESADO"/>
    <x v="60"/>
  </r>
  <r>
    <n v="1002200879"/>
    <s v="UE01"/>
    <x v="7"/>
    <d v="1899-12-30T18:26:00"/>
    <x v="1495"/>
    <s v="9000804649"/>
    <s v="012-022-00315251"/>
    <n v="4313.6000000000004"/>
    <n v="4836.43"/>
    <s v="ZPVN"/>
    <s v="40565132"/>
    <s v="P000032609"/>
    <n v="8002815695"/>
    <x v="1119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81"/>
    <x v="81"/>
    <s v="100020170"/>
    <s v="SANTACRUZ WILSON"/>
    <s v="ZETT"/>
    <x v="110"/>
    <s v="1"/>
    <s v="Con Pallet"/>
    <n v="0.05"/>
    <n v="32"/>
    <x v="0"/>
    <n v="49390"/>
    <n v="32110"/>
    <n v="17280"/>
    <n v="294.39999999999998"/>
    <m/>
    <x v="79"/>
    <n v="23"/>
    <s v="23"/>
    <n v="32"/>
    <x v="0"/>
    <n v="0.45999999999999996"/>
    <n v="9.1999999999999993"/>
    <s v="LA ARMENIA. S.A."/>
    <n v="1013564"/>
    <s v="VIVERO MORALES MILTON CICERON"/>
    <x v="110"/>
  </r>
  <r>
    <n v="1002200953"/>
    <s v="UE01"/>
    <x v="7"/>
    <d v="1899-12-30T18:28:00"/>
    <x v="1496"/>
    <s v="9000804651"/>
    <s v="012-022-00315253"/>
    <n v="1951.49"/>
    <n v="2188.02"/>
    <s v="ZPVN"/>
    <s v="40565141"/>
    <s v="P000032615"/>
    <n v="8002815788"/>
    <x v="1120"/>
    <x v="7"/>
    <x v="7"/>
    <n v="280"/>
    <s v="BOL"/>
    <s v="101641"/>
    <x v="37"/>
    <s v="801652"/>
    <s v="BODEGA GUALSAQUI FABRICIO"/>
    <x v="8"/>
    <s v="PANAMERICANA SUR KM. 4 1/2 S/N Y EN"/>
    <x v="34"/>
    <s v="O-Imbabura-Sanpablo"/>
    <m/>
    <x v="133"/>
    <x v="133"/>
    <s v="100014955"/>
    <s v="VELASCO LUIS"/>
    <s v="ZEMU"/>
    <x v="190"/>
    <s v="2"/>
    <s v="Sin Pallet"/>
    <n v="0"/>
    <n v="0"/>
    <x v="0"/>
    <n v="18631.111000000001"/>
    <n v="14031.111000000001"/>
    <n v="4600"/>
    <n v="42"/>
    <m/>
    <x v="131"/>
    <n v="23"/>
    <s v="23"/>
    <n v="14"/>
    <x v="0"/>
    <n v="0.15"/>
    <n v="3"/>
    <s v="RUTAS COTACACHENSES S.A."/>
    <n v="10005626"/>
    <s v="BENALCAZAR DE LA CRUZ CRISTIAN ROBE"/>
    <x v="190"/>
  </r>
  <r>
    <n v="1002200953"/>
    <s v="UE01"/>
    <x v="7"/>
    <d v="1899-12-30T18:28:00"/>
    <x v="1497"/>
    <s v="9000804650"/>
    <s v="012-022-00315252"/>
    <n v="552.02"/>
    <n v="618.92999999999995"/>
    <s v="ZPVN"/>
    <s v="40565142"/>
    <s v="P000032616"/>
    <n v="8002815787"/>
    <x v="1120"/>
    <x v="6"/>
    <x v="6"/>
    <n v="80"/>
    <s v="BOL"/>
    <s v="101641"/>
    <x v="37"/>
    <s v="801652"/>
    <s v="BODEGA GUALSAQUI FABRICIO"/>
    <x v="8"/>
    <s v="PANAMERICANA SUR KM. 4 1/2 S/N Y EN"/>
    <x v="34"/>
    <s v="O-Imbabura-Sanpablo"/>
    <n v="15"/>
    <x v="133"/>
    <x v="133"/>
    <s v="100014955"/>
    <s v="VELASCO LUIS"/>
    <s v="ZEMU"/>
    <x v="190"/>
    <s v="2"/>
    <s v="Sin Pallet"/>
    <n v="0"/>
    <n v="0"/>
    <x v="0"/>
    <n v="8608.8889999999992"/>
    <n v="4008.8890000000001"/>
    <n v="4600"/>
    <n v="12"/>
    <m/>
    <x v="131"/>
    <n v="23"/>
    <s v="23"/>
    <n v="4"/>
    <x v="0"/>
    <n v="0.15"/>
    <n v="3"/>
    <s v="RUTAS COTACACHENSES S.A."/>
    <n v="10005626"/>
    <s v="BENALCAZAR DE LA CRUZ CRISTIAN ROBE"/>
    <x v="190"/>
  </r>
  <r>
    <n v="1002200839"/>
    <s v="UE01"/>
    <x v="7"/>
    <d v="1899-12-30T18:31:00"/>
    <x v="1498"/>
    <s v=""/>
    <s v=""/>
    <n v="0"/>
    <n v="0"/>
    <s v="ZPRC"/>
    <s v="2500108065"/>
    <s v="P000032618"/>
    <n v="8002815647"/>
    <x v="1121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110"/>
    <x v="110"/>
    <s v="100014838"/>
    <s v="INLAGO MAX"/>
    <s v="ZEMT"/>
    <x v="153"/>
    <s v="1"/>
    <s v="Con Pallet"/>
    <n v="0.05"/>
    <n v="24"/>
    <x v="0"/>
    <n v="39860"/>
    <n v="24050"/>
    <n v="15810"/>
    <n v="456"/>
    <m/>
    <x v="108"/>
    <n v="23"/>
    <s v="23"/>
    <n v="24"/>
    <x v="0"/>
    <n v="0.95"/>
    <n v="19"/>
    <s v="LIDENORTI S.A."/>
    <n v="1013860"/>
    <s v="BEDON AYALA SIXTO LEONIDAS"/>
    <x v="153"/>
  </r>
  <r>
    <n v="1002200964"/>
    <s v="UE01"/>
    <x v="7"/>
    <d v="1899-12-30T18:36:00"/>
    <x v="1499"/>
    <s v="9000804652"/>
    <s v="012-022-00315254"/>
    <n v="3226.61"/>
    <n v="3617.69"/>
    <s v="ZPVN"/>
    <s v="40565171"/>
    <s v="P000032630"/>
    <n v="8002815802"/>
    <x v="1122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05"/>
    <x v="105"/>
    <s v="100017992"/>
    <s v="VILLEGAS DARWIN"/>
    <s v="ZEMT"/>
    <x v="147"/>
    <s v="1"/>
    <s v="Con Pallet"/>
    <n v="0.05"/>
    <n v="24"/>
    <x v="0"/>
    <n v="40350"/>
    <n v="24060"/>
    <n v="16290"/>
    <n v="264"/>
    <m/>
    <x v="103"/>
    <n v="23"/>
    <s v="23"/>
    <n v="24"/>
    <x v="0"/>
    <n v="0.55000000000000004"/>
    <n v="11"/>
    <s v="TRIMPESAS S.A."/>
    <n v="1020170"/>
    <s v="VILLEGAS PASQUEL DARWIN EDMUNDO"/>
    <x v="147"/>
  </r>
  <r>
    <n v="1002200851"/>
    <s v="UE01"/>
    <x v="7"/>
    <d v="1899-12-30T18:40:00"/>
    <x v="1500"/>
    <s v=""/>
    <s v=""/>
    <n v="0"/>
    <n v="0"/>
    <s v="ZPRC"/>
    <s v="2500108063"/>
    <s v="P000032614"/>
    <n v="8002815659"/>
    <x v="1123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68"/>
    <x v="68"/>
    <s v="100015058"/>
    <s v="MUÑOZ JUAN"/>
    <s v="ZEMT"/>
    <x v="86"/>
    <s v="1"/>
    <s v="Con Pallet"/>
    <n v="0.05"/>
    <n v="24"/>
    <x v="0"/>
    <n v="40770"/>
    <n v="24040"/>
    <n v="16730"/>
    <n v="542.4"/>
    <m/>
    <x v="66"/>
    <n v="23"/>
    <s v="23"/>
    <n v="24"/>
    <x v="0"/>
    <n v="1.1299999999999999"/>
    <n v="22.599999999999998"/>
    <s v="SELVALEGRE S.A."/>
    <n v="1013859"/>
    <s v="MUÑOZ ORTIZ JUAN MANUEL"/>
    <x v="86"/>
  </r>
  <r>
    <n v="1002200843"/>
    <s v="UE01"/>
    <x v="7"/>
    <d v="1899-12-30T18:44:00"/>
    <x v="1501"/>
    <s v=""/>
    <s v=""/>
    <n v="0"/>
    <n v="0"/>
    <s v="ZPRC"/>
    <s v="2500108062"/>
    <s v="P000032613"/>
    <n v="8002815651"/>
    <x v="112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"/>
    <x v="6"/>
    <s v="10007345"/>
    <s v="LOPEZ CASTRO JAIME MARCELO"/>
    <s v="ZEMT"/>
    <x v="75"/>
    <s v="1"/>
    <s v="Con Pallet"/>
    <n v="0.05"/>
    <n v="24"/>
    <x v="0"/>
    <n v="40040"/>
    <n v="24030"/>
    <n v="16010"/>
    <n v="542.4"/>
    <m/>
    <x v="6"/>
    <n v="23"/>
    <s v="23"/>
    <n v="24"/>
    <x v="0"/>
    <n v="1.1299999999999999"/>
    <n v="22.599999999999998"/>
    <s v="TRANSPORTE PROPIO"/>
    <n v="1013241"/>
    <s v="COMPAÑÍA DE TRANSPORTE DE CARGA PES"/>
    <x v="75"/>
  </r>
  <r>
    <n v="1002200950"/>
    <s v="UE01"/>
    <x v="7"/>
    <d v="1899-12-30T18:48:00"/>
    <x v="1502"/>
    <s v="9000804654"/>
    <s v="012-022-00315256"/>
    <n v="2080"/>
    <n v="2332.11"/>
    <s v="ZPVN"/>
    <s v="40565068"/>
    <s v="0000391791"/>
    <n v="8002815782"/>
    <x v="1125"/>
    <x v="3"/>
    <x v="3"/>
    <n v="320"/>
    <s v="BOL"/>
    <s v="101478"/>
    <x v="77"/>
    <s v="805206"/>
    <s v="FERRETERIA DASALMA"/>
    <x v="15"/>
    <s v="AV. MUYUNA Y JUMANDY"/>
    <x v="21"/>
    <s v="O-Napo-Tena"/>
    <m/>
    <x v="129"/>
    <x v="129"/>
    <s v="100014881"/>
    <s v="HARO VICENTE"/>
    <s v="ZEMU"/>
    <x v="186"/>
    <s v="2"/>
    <s v="Sin Pallet"/>
    <n v="0"/>
    <n v="0"/>
    <x v="0"/>
    <n v="20686.667000000001"/>
    <n v="16026.666999999999"/>
    <n v="4660"/>
    <n v="288"/>
    <m/>
    <x v="127"/>
    <n v="23"/>
    <s v="23"/>
    <n v="16"/>
    <x v="0"/>
    <n v="0.9"/>
    <n v="18"/>
    <s v="SANJOPAS S.A."/>
    <n v="1022361"/>
    <s v="ESCOBAR VILLARREAL JORGE FRANCISCO"/>
    <x v="186"/>
  </r>
  <r>
    <n v="1002200950"/>
    <s v="UE01"/>
    <x v="7"/>
    <d v="1899-12-30T18:48:00"/>
    <x v="1503"/>
    <s v="9000804653"/>
    <s v="012-022-00315255"/>
    <n v="270.8"/>
    <n v="303.63"/>
    <s v="ZPVN"/>
    <s v="40565068"/>
    <s v="0000391792"/>
    <n v="8002815783"/>
    <x v="1125"/>
    <x v="4"/>
    <x v="4"/>
    <n v="40"/>
    <s v="BOL"/>
    <s v="101478"/>
    <x v="77"/>
    <s v="805206"/>
    <s v="FERRETERIA DASALMA"/>
    <x v="15"/>
    <s v="AV. MUYUNA Y JUMANDY"/>
    <x v="21"/>
    <s v="O-Napo-Tena"/>
    <n v="258"/>
    <x v="129"/>
    <x v="129"/>
    <s v="100014881"/>
    <s v="HARO VICENTE"/>
    <s v="ZEMU"/>
    <x v="186"/>
    <s v="2"/>
    <s v="Sin Pallet"/>
    <n v="0"/>
    <n v="0"/>
    <x v="0"/>
    <n v="6663.3329999999996"/>
    <n v="2003.3330000000001"/>
    <n v="4660"/>
    <n v="36"/>
    <m/>
    <x v="127"/>
    <n v="23"/>
    <s v="23"/>
    <n v="2"/>
    <x v="0"/>
    <n v="0.9"/>
    <n v="18"/>
    <s v="SANJOPAS S.A."/>
    <n v="1022361"/>
    <s v="ESCOBAR VILLARREAL JORGE FRANCISCO"/>
    <x v="186"/>
  </r>
  <r>
    <n v="1002200966"/>
    <s v="UE01"/>
    <x v="7"/>
    <d v="1899-12-30T18:55:00"/>
    <x v="1504"/>
    <s v="9000804656"/>
    <s v="012-022-00315258"/>
    <n v="1696.8"/>
    <n v="1902.47"/>
    <s v="ZPVN"/>
    <s v="40565154"/>
    <s v="0000391765"/>
    <n v="8002815803"/>
    <x v="1126"/>
    <x v="4"/>
    <x v="4"/>
    <n v="240"/>
    <s v="BOL"/>
    <s v="102270"/>
    <x v="39"/>
    <s v="803357"/>
    <s v="BODEGA 2 CALDERON"/>
    <x v="22"/>
    <s v="CALDERON Y PEDRO VICENTE MALDONADO"/>
    <x v="32"/>
    <s v="O-Esmeraldas-Esmeraldas"/>
    <m/>
    <x v="112"/>
    <x v="112"/>
    <s v="100015001"/>
    <s v="GUZMAN ERNESTO"/>
    <s v="ZEMT"/>
    <x v="157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  <n v="1013949"/>
    <s v="MEDIAVILLA FLORES WILSON PATRICIO"/>
    <x v="157"/>
  </r>
  <r>
    <n v="1002200966"/>
    <s v="UE01"/>
    <x v="7"/>
    <d v="1899-12-30T18:55:00"/>
    <x v="1505"/>
    <s v="9000804655"/>
    <s v="012-022-00315257"/>
    <n v="1696.8"/>
    <n v="1902.47"/>
    <s v="ZPVN"/>
    <s v="40565153"/>
    <s v="0000391766"/>
    <n v="8002815804"/>
    <x v="1126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12"/>
    <x v="112"/>
    <s v="100015001"/>
    <s v="GUZMAN ERNESTO"/>
    <s v="ZEMT"/>
    <x v="157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  <n v="1013949"/>
    <s v="MEDIAVILLA FLORES WILSON PATRICIO"/>
    <x v="157"/>
  </r>
  <r>
    <n v="1002200881"/>
    <s v="UE01"/>
    <x v="7"/>
    <d v="1899-12-30T18:59:00"/>
    <x v="1506"/>
    <s v="9000804659"/>
    <s v="012-022-00315259"/>
    <n v="4507.8"/>
    <n v="5054.18"/>
    <s v="ZPVN"/>
    <s v="40565116"/>
    <s v="0000391705"/>
    <n v="8002815700"/>
    <x v="1127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35"/>
    <x v="35"/>
    <s v="100014897"/>
    <s v="CHAUCA RAMIRO"/>
    <s v="ZETT"/>
    <x v="232"/>
    <s v="2"/>
    <s v="Sin Pallet"/>
    <n v="0"/>
    <n v="0"/>
    <x v="0"/>
    <n v="49790"/>
    <n v="33100"/>
    <n v="16690"/>
    <n v="382.8"/>
    <m/>
    <x v="33"/>
    <n v="23"/>
    <s v="23"/>
    <n v="33"/>
    <x v="0"/>
    <n v="0.58000000000000007"/>
    <n v="11.6"/>
    <s v="SELVALEGRE S.A."/>
    <n v="1013510"/>
    <s v="ESPARZA ENDARA ALVARO DAMIAN"/>
    <x v="232"/>
  </r>
  <r>
    <n v="1002200919"/>
    <s v="UE01"/>
    <x v="7"/>
    <d v="1899-12-30T18:59:00"/>
    <x v="1507"/>
    <s v=""/>
    <s v=""/>
    <n v="0"/>
    <n v="0"/>
    <s v="ZPRC"/>
    <s v="2500108036"/>
    <s v="0000391562"/>
    <n v="8002815748"/>
    <x v="1128"/>
    <x v="2"/>
    <x v="2"/>
    <n v="32.78"/>
    <s v="T"/>
    <s v="101755"/>
    <x v="251"/>
    <s v="801300"/>
    <s v="DERMIGON GRANEL"/>
    <x v="68"/>
    <s v="AV. PRINCIPAL Y PARQUE INDUSTRIAL"/>
    <x v="120"/>
    <s v="O-Guayas-Guayaquil"/>
    <n v="524"/>
    <x v="1"/>
    <x v="1"/>
    <s v="100015136"/>
    <s v="PANCHEZ JULIO"/>
    <s v="ZECI"/>
    <x v="269"/>
    <s v="2"/>
    <s v="Sin Pallet"/>
    <n v="0"/>
    <n v="0"/>
    <x v="0"/>
    <n v="51340"/>
    <n v="32780"/>
    <n v="18560"/>
    <n v="1314.81"/>
    <m/>
    <x v="1"/>
    <n v="23"/>
    <s v="23"/>
    <n v="32.78"/>
    <x v="0"/>
    <n v="40.110128126906645"/>
    <n v="40.110128126906645"/>
    <s v="TRANSCONCEM CIA. LTDA."/>
    <n v="1013227"/>
    <s v="COMPAÑIA DE TRANSPORTE PESADO"/>
    <x v="269"/>
  </r>
  <r>
    <n v="1002200959"/>
    <s v="UE01"/>
    <x v="7"/>
    <d v="1899-12-30T19:06:00"/>
    <x v="1508"/>
    <s v="9000777804"/>
    <s v="013-020-00046025"/>
    <n v="1066.95"/>
    <n v="1196.27"/>
    <s v="ZPDF"/>
    <s v="70170316"/>
    <s v="0000391773"/>
    <n v="8002815795"/>
    <x v="1129"/>
    <x v="7"/>
    <x v="7"/>
    <n v="160"/>
    <s v="BOL"/>
    <s v="101715"/>
    <x v="43"/>
    <s v="801809"/>
    <s v="MULTIFERRETERIA"/>
    <x v="51"/>
    <s v="PANAMERICANA NORTE VIA IBARRA Y"/>
    <x v="83"/>
    <s v="O-Imbabura-Ant.Ante.(Atuntaqu"/>
    <m/>
    <x v="97"/>
    <x v="97"/>
    <s v="100014919"/>
    <s v="GRANDA ANIBAL"/>
    <s v="ZEMT"/>
    <x v="137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  <n v="1014052"/>
    <s v="ANDRADE TORRES JORGE PATRICIO"/>
    <x v="137"/>
  </r>
  <r>
    <n v="1002200959"/>
    <s v="UE01"/>
    <x v="7"/>
    <d v="1899-12-30T19:06:00"/>
    <x v="1509"/>
    <s v="9000780027"/>
    <s v="013-020-00046213"/>
    <n v="970.82"/>
    <n v="1088.48"/>
    <s v="ZPDF"/>
    <s v="70170866"/>
    <s v="0000391775"/>
    <n v="8002815796"/>
    <x v="1129"/>
    <x v="5"/>
    <x v="5"/>
    <n v="160"/>
    <s v="BOL"/>
    <s v="101715"/>
    <x v="43"/>
    <s v="801809"/>
    <s v="MULTIFERRETERIA"/>
    <x v="51"/>
    <s v="PANAMERICANA NORTE VIA IBARRA Y"/>
    <x v="83"/>
    <s v="O-Imbabura-Ant.Ante.(Atuntaqu"/>
    <m/>
    <x v="97"/>
    <x v="97"/>
    <s v="100014919"/>
    <s v="GRANDA ANIBAL"/>
    <s v="ZEMT"/>
    <x v="137"/>
    <s v="1"/>
    <s v="Con Pallet"/>
    <n v="0.05"/>
    <n v="8"/>
    <x v="0"/>
    <n v="13156.665999999999"/>
    <n v="8016.6660000000002"/>
    <n v="5140"/>
    <n v="25.6"/>
    <m/>
    <x v="95"/>
    <n v="23"/>
    <s v="23"/>
    <n v="8"/>
    <x v="0"/>
    <n v="0.16"/>
    <n v="3.2"/>
    <s v="LIDENORTI S.A."/>
    <n v="1014052"/>
    <s v="ANDRADE TORRES JORGE PATRICIO"/>
    <x v="137"/>
  </r>
  <r>
    <n v="1002200959"/>
    <s v="UE01"/>
    <x v="7"/>
    <d v="1899-12-30T19:06:00"/>
    <x v="1510"/>
    <s v="9000804660"/>
    <s v="012-022-00315260"/>
    <n v="1087.44"/>
    <n v="1219.24"/>
    <s v="ZPVN"/>
    <s v="40565155"/>
    <s v="0000391778"/>
    <n v="8002815794"/>
    <x v="1129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97"/>
    <x v="97"/>
    <s v="100014919"/>
    <s v="GRANDA ANIBAL"/>
    <s v="ZEMT"/>
    <x v="137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  <n v="1014052"/>
    <s v="ANDRADE TORRES JORGE PATRICIO"/>
    <x v="137"/>
  </r>
  <r>
    <n v="1002200899"/>
    <s v="UE01"/>
    <x v="7"/>
    <d v="1899-12-30T19:07:00"/>
    <x v="1511"/>
    <s v="9000804661"/>
    <s v="012-022-00315261"/>
    <n v="3748.8"/>
    <n v="4203.18"/>
    <s v="ZPVN"/>
    <s v="40563320"/>
    <s v="0000391411"/>
    <n v="8002815723"/>
    <x v="1130"/>
    <x v="2"/>
    <x v="2"/>
    <n v="31.24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1140"/>
    <n v="31240"/>
    <n v="19900"/>
    <n v="351.14"/>
    <m/>
    <x v="1"/>
    <n v="23"/>
    <s v="23"/>
    <n v="31.24"/>
    <x v="0"/>
    <n v="11.240076824583866"/>
    <n v="11.240076824583866"/>
    <s v="TRANSCONCEM CIA. LTDA."/>
    <n v="1013227"/>
    <s v="COMPAÑIA DE TRANSPORTE PESADO"/>
    <x v="136"/>
  </r>
  <r>
    <n v="1002201029"/>
    <s v="UE01"/>
    <x v="7"/>
    <d v="1899-12-30T19:11:00"/>
    <x v="1512"/>
    <s v=""/>
    <s v=""/>
    <n v="0"/>
    <n v="0"/>
    <s v="ZPRC"/>
    <s v="2500108067"/>
    <n v="391748"/>
    <n v="8002815885"/>
    <x v="1131"/>
    <x v="6"/>
    <x v="6"/>
    <m/>
    <s v="BOL"/>
    <s v="101586"/>
    <x v="33"/>
    <s v="807247"/>
    <s v="OBRA ACUEDUCTOS PIEMONTE"/>
    <x v="19"/>
    <s v="SECTOR LA DORMIDA"/>
    <x v="50"/>
    <s v="O-Pichincha-Cayambe"/>
    <m/>
    <x v="53"/>
    <x v="53"/>
    <s v="100014948"/>
    <s v="TULCANAZA MARCELO"/>
    <s v="ZEMT"/>
    <x v="68"/>
    <s v="2"/>
    <s v="Sin Pallet"/>
    <n v="0"/>
    <n v="0"/>
    <x v="0"/>
    <n v="18440"/>
    <n v="12045"/>
    <n v="6395"/>
    <m/>
    <m/>
    <x v="51"/>
    <n v="23"/>
    <s v="23"/>
    <m/>
    <x v="0"/>
    <s v=""/>
    <s v=""/>
    <s v="TRIMPESAS S.A."/>
    <n v="1014036"/>
    <s v="TULCANAZA VASQUEZ EDISON MARCELO"/>
    <x v="68"/>
  </r>
  <r>
    <n v="1002201029"/>
    <s v="UE01"/>
    <x v="7"/>
    <d v="1899-12-30T19:11:00"/>
    <x v="1513"/>
    <s v=""/>
    <s v=""/>
    <n v="0"/>
    <n v="0"/>
    <s v="ZPRC"/>
    <s v="2500108068"/>
    <n v="391750"/>
    <n v="8002815886"/>
    <x v="1131"/>
    <x v="6"/>
    <x v="6"/>
    <m/>
    <s v="BOL"/>
    <s v="101586"/>
    <x v="33"/>
    <s v="801500"/>
    <s v="FERRIGONZ PRINCIPAL"/>
    <x v="19"/>
    <s v="CALLE AZCASUBI Y CALLE CHILE"/>
    <x v="50"/>
    <s v="O-Pichincha-Cayambe"/>
    <m/>
    <x v="53"/>
    <x v="53"/>
    <s v="100014948"/>
    <s v="TULCANAZA MARCELO"/>
    <s v="ZEMT"/>
    <x v="68"/>
    <s v="2"/>
    <s v="Sin Pallet"/>
    <n v="0"/>
    <n v="0"/>
    <x v="0"/>
    <n v="18440"/>
    <n v="12045"/>
    <n v="6395"/>
    <m/>
    <m/>
    <x v="51"/>
    <n v="23"/>
    <s v="23"/>
    <m/>
    <x v="0"/>
    <s v=""/>
    <s v=""/>
    <s v="TRIMPESAS S.A."/>
    <n v="1014036"/>
    <s v="TULCANAZA VASQUEZ EDISON MARCELO"/>
    <x v="68"/>
  </r>
  <r>
    <n v="1002201043"/>
    <s v="UE01"/>
    <x v="7"/>
    <d v="1899-12-30T19:17:00"/>
    <x v="1514"/>
    <s v="9000804667"/>
    <s v="012-022-00315263"/>
    <n v="2332.8000000000002"/>
    <n v="2615.5500000000002"/>
    <s v="ZPVN"/>
    <s v="40565138"/>
    <s v="0000391754"/>
    <n v="8002815903"/>
    <x v="1132"/>
    <x v="3"/>
    <x v="3"/>
    <n v="360"/>
    <s v="BOL"/>
    <s v="101577"/>
    <x v="191"/>
    <s v="800788"/>
    <s v="BODEGA ALLAN C"/>
    <x v="12"/>
    <s v="BODEGA ALLAN C/ QUEVEDO"/>
    <x v="14"/>
    <s v="O-Losrios-Quevedo"/>
    <m/>
    <x v="6"/>
    <x v="6"/>
    <s v="10004392"/>
    <s v="KLEVER"/>
    <s v="ZEMT"/>
    <x v="20"/>
    <s v="2"/>
    <s v="Sin Pallet"/>
    <n v="0"/>
    <n v="0"/>
    <x v="0"/>
    <n v="25047.5"/>
    <n v="18037.5"/>
    <n v="7010"/>
    <n v="370.8"/>
    <m/>
    <x v="6"/>
    <n v="23"/>
    <s v="23"/>
    <n v="18"/>
    <x v="0"/>
    <n v="1.03"/>
    <n v="20.6"/>
    <s v="WILLYTRUCK S.A."/>
    <n v="1013241"/>
    <s v="COMPAÑÍA DE TRANSPORTE DE CARGA PES"/>
    <x v="20"/>
  </r>
  <r>
    <n v="1002201043"/>
    <s v="UE01"/>
    <x v="7"/>
    <d v="1899-12-30T19:17:00"/>
    <x v="1515"/>
    <s v="9000804666"/>
    <s v="012-022-00315262"/>
    <n v="808.8"/>
    <n v="906.84"/>
    <s v="ZPVN"/>
    <s v="40565138"/>
    <s v="0000391753"/>
    <n v="8002815902"/>
    <x v="1132"/>
    <x v="4"/>
    <x v="4"/>
    <n v="120"/>
    <s v="BOL"/>
    <s v="101577"/>
    <x v="191"/>
    <s v="800788"/>
    <s v="BODEGA ALLAN C"/>
    <x v="12"/>
    <s v="BODEGA ALLAN C/ QUEVEDO"/>
    <x v="14"/>
    <s v="O-Losrios-Quevedo"/>
    <n v="345"/>
    <x v="6"/>
    <x v="6"/>
    <s v="10004392"/>
    <s v="KLEVER"/>
    <s v="ZEMT"/>
    <x v="20"/>
    <s v="2"/>
    <s v="Sin Pallet"/>
    <n v="0"/>
    <n v="0"/>
    <x v="0"/>
    <n v="13022.5"/>
    <n v="6012.5"/>
    <n v="7010"/>
    <n v="123.6"/>
    <m/>
    <x v="6"/>
    <n v="23"/>
    <s v="23"/>
    <n v="6"/>
    <x v="0"/>
    <n v="1.03"/>
    <n v="20.599999999999998"/>
    <s v="TRANSPORTE PROPIO"/>
    <n v="1013241"/>
    <s v="COMPAÑÍA DE TRANSPORTE DE CARGA PES"/>
    <x v="270"/>
  </r>
  <r>
    <n v="1002201018"/>
    <s v="UE01"/>
    <x v="7"/>
    <d v="1899-12-30T19:27:00"/>
    <x v="1516"/>
    <s v=""/>
    <s v=""/>
    <n v="0"/>
    <n v="0"/>
    <s v="ZPRC"/>
    <s v="2500107941"/>
    <s v="0000390419"/>
    <n v="8002815868"/>
    <x v="1133"/>
    <x v="1"/>
    <x v="1"/>
    <n v="31.66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50490"/>
    <n v="31660"/>
    <n v="18830"/>
    <n v="0"/>
    <m/>
    <x v="1"/>
    <n v="23"/>
    <s v="23"/>
    <n v="31.66"/>
    <x v="0"/>
    <n v="0"/>
    <n v="0"/>
    <s v="TRANSCONCEM CIA. LTDA."/>
    <n v="1013227"/>
    <s v="COMPAÑIA DE TRANSPORTE PESADO"/>
    <x v="271"/>
  </r>
  <r>
    <n v="1002200996"/>
    <s v="UE01"/>
    <x v="7"/>
    <d v="1899-12-30T19:29:00"/>
    <x v="1517"/>
    <s v="9000804672"/>
    <s v="012-022-00315264"/>
    <n v="3922.8"/>
    <n v="4398.2700000000004"/>
    <s v="ZPVN"/>
    <s v="40563320"/>
    <s v="0000391408"/>
    <n v="8002815842"/>
    <x v="1134"/>
    <x v="2"/>
    <x v="2"/>
    <n v="32.69"/>
    <s v="T"/>
    <s v="101659"/>
    <x v="84"/>
    <s v="805760"/>
    <s v="GRANEL ETERNIT"/>
    <x v="1"/>
    <s v="KM 14 1/2 SECTOR GUAMANI"/>
    <x v="63"/>
    <s v="O-Pichincha-Guamani2"/>
    <n v="127"/>
    <x v="1"/>
    <x v="1"/>
    <s v="100015164"/>
    <s v="TRONCOZO SEGUNDO"/>
    <s v="ZECI"/>
    <x v="266"/>
    <s v="2"/>
    <s v="Sin Pallet"/>
    <n v="0"/>
    <n v="0"/>
    <x v="0"/>
    <n v="51260"/>
    <n v="32690"/>
    <n v="18570"/>
    <n v="367.44"/>
    <m/>
    <x v="1"/>
    <n v="23"/>
    <s v="23"/>
    <n v="32.69"/>
    <x v="0"/>
    <n v="11.240134597736311"/>
    <n v="11.240134597736311"/>
    <s v="TRANSCONCEM CIA. LTDA."/>
    <n v="1013227"/>
    <s v="COMPAÑIA DE TRANSPORTE PESADO"/>
    <x v="266"/>
  </r>
  <r>
    <n v="1002200994"/>
    <s v="UE01"/>
    <x v="7"/>
    <d v="1899-12-30T19:32:00"/>
    <x v="1518"/>
    <s v="9000804676"/>
    <s v="012-022-00315265"/>
    <n v="2923.2"/>
    <n v="3277.51"/>
    <s v="ZPVN"/>
    <s v="40565152"/>
    <s v="0000391759"/>
    <n v="8002815840"/>
    <x v="1135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156"/>
    <x v="156"/>
    <s v="100020578"/>
    <s v="TAIMAL MAYKOL"/>
    <s v="ZEMT"/>
    <x v="234"/>
    <s v="1"/>
    <s v="Con Pallet"/>
    <n v="0.05"/>
    <n v="24"/>
    <x v="0"/>
    <n v="40290"/>
    <n v="24050"/>
    <n v="16240"/>
    <n v="369.6"/>
    <m/>
    <x v="153"/>
    <n v="23"/>
    <s v="23"/>
    <n v="24"/>
    <x v="0"/>
    <n v="0.77"/>
    <n v="15.4"/>
    <s v="SILOGTER S.A."/>
    <n v="1021996"/>
    <s v="FRANCO VEGA SANDRO MARCELO"/>
    <x v="234"/>
  </r>
  <r>
    <n v="1002200982"/>
    <s v="UE01"/>
    <x v="7"/>
    <d v="1899-12-30T19:37:00"/>
    <x v="1519"/>
    <s v="9000804677"/>
    <s v="012-022-00315266"/>
    <n v="4280.42"/>
    <n v="4799.2299999999996"/>
    <s v="ZPVN"/>
    <s v="40565157"/>
    <s v="0000391784"/>
    <n v="8002815825"/>
    <x v="1136"/>
    <x v="6"/>
    <x v="6"/>
    <n v="640"/>
    <s v="BOL"/>
    <s v="101638"/>
    <x v="40"/>
    <s v="801678"/>
    <s v="BODEGA PASQUEL GUILL"/>
    <x v="1"/>
    <s v="AV. MARISCAL SUCRE 951 E ILLESCAS Q"/>
    <x v="35"/>
    <s v="O-Pichincha-Lamagdalena"/>
    <n v="118"/>
    <x v="18"/>
    <x v="18"/>
    <s v="100019606"/>
    <s v="MORALES SANTIAGO"/>
    <s v="ZETT"/>
    <x v="23"/>
    <s v="1"/>
    <s v="Con Pallet"/>
    <n v="0.05"/>
    <n v="32"/>
    <x v="0"/>
    <n v="51000"/>
    <n v="32070"/>
    <n v="18930"/>
    <n v="320"/>
    <m/>
    <x v="18"/>
    <n v="23"/>
    <s v="23"/>
    <n v="32"/>
    <x v="0"/>
    <n v="0.5"/>
    <n v="10"/>
    <s v="LA ARMENIA S.A."/>
    <n v="1021830"/>
    <s v="MORALES GARZON CHRISTIAN SANTIAGO"/>
    <x v="23"/>
  </r>
  <r>
    <n v="1002201060"/>
    <s v="UE01"/>
    <x v="7"/>
    <d v="1899-12-30T19:40:00"/>
    <x v="1520"/>
    <s v="9000804678"/>
    <s v="012-022-00315267"/>
    <n v="2545.1999999999998"/>
    <n v="2853.69"/>
    <s v="ZPVN"/>
    <s v="40565107"/>
    <s v="0000391695"/>
    <n v="8002815921"/>
    <x v="1137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15"/>
    <x v="15"/>
    <s v="100018302"/>
    <s v="VERA EDWIN"/>
    <s v="ZEMU"/>
    <x v="102"/>
    <s v="2"/>
    <s v="Sin Pallet"/>
    <n v="0"/>
    <n v="0"/>
    <x v="0"/>
    <n v="27050"/>
    <n v="18030"/>
    <n v="9020"/>
    <n v="381.6"/>
    <m/>
    <x v="15"/>
    <n v="23"/>
    <s v="23"/>
    <n v="18"/>
    <x v="0"/>
    <n v="1.06"/>
    <n v="21.200000000000003"/>
    <s v="SANJOPAS S.A."/>
    <n v="1013871"/>
    <s v="MORAN PERUGACHI ALONSO"/>
    <x v="102"/>
  </r>
  <r>
    <n v="1002200985"/>
    <s v="UE01"/>
    <x v="7"/>
    <d v="1899-12-30T19:46:00"/>
    <x v="1521"/>
    <s v="9000804683"/>
    <s v="012-022-00315270"/>
    <n v="262.8"/>
    <n v="294.66000000000003"/>
    <s v="ZPVN"/>
    <s v="40565166"/>
    <s v="P000032626"/>
    <n v="8002815832"/>
    <x v="1138"/>
    <x v="7"/>
    <x v="7"/>
    <n v="40"/>
    <s v="BOL"/>
    <s v="101993"/>
    <x v="163"/>
    <s v="802741"/>
    <s v="BODEGA PRINCIPAL FERRICUEVA"/>
    <x v="27"/>
    <s v="AV GALO VELA Y F. LOFFELER"/>
    <x v="41"/>
    <s v="O-Tungurahua-Ambato"/>
    <m/>
    <x v="32"/>
    <x v="32"/>
    <s v="100014921"/>
    <s v="QUILUMBAQUIN BENJAMIN"/>
    <s v="ZETT"/>
    <x v="39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  <n v="1013522"/>
    <s v="ALVARADO ROMAN JORGE XAVIER"/>
    <x v="39"/>
  </r>
  <r>
    <n v="1002200985"/>
    <s v="UE01"/>
    <x v="7"/>
    <d v="1899-12-30T19:46:00"/>
    <x v="1522"/>
    <s v="9000804681"/>
    <s v="012-022-00315268"/>
    <n v="242.31"/>
    <n v="271.68"/>
    <s v="ZPVN"/>
    <s v="40565165"/>
    <s v="P000032625"/>
    <n v="8002815833"/>
    <x v="1138"/>
    <x v="5"/>
    <x v="5"/>
    <n v="40"/>
    <s v="BOL"/>
    <s v="101993"/>
    <x v="163"/>
    <s v="802741"/>
    <s v="BODEGA PRINCIPAL FERRICUEVA"/>
    <x v="27"/>
    <s v="AV GALO VELA Y F. LOFFELER"/>
    <x v="41"/>
    <s v="O-Tungurahua-Ambato"/>
    <m/>
    <x v="32"/>
    <x v="32"/>
    <s v="100014921"/>
    <s v="QUILUMBAQUIN BENJAMIN"/>
    <s v="ZETT"/>
    <x v="39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  <n v="1013522"/>
    <s v="ALVARADO ROMAN JORGE XAVIER"/>
    <x v="39"/>
  </r>
  <r>
    <n v="1002200985"/>
    <s v="UE01"/>
    <x v="7"/>
    <d v="1899-12-30T19:46:00"/>
    <x v="1523"/>
    <s v="9000804682"/>
    <s v="012-022-00315269"/>
    <n v="3657.11"/>
    <n v="4100.37"/>
    <s v="ZPVN"/>
    <s v="40565164"/>
    <s v="P000032624"/>
    <n v="8002815831"/>
    <x v="1138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32"/>
    <x v="32"/>
    <s v="100014921"/>
    <s v="QUILUMBAQUIN BENJAMIN"/>
    <s v="ZETT"/>
    <x v="39"/>
    <s v="1"/>
    <s v="Con Pallet"/>
    <n v="0.05"/>
    <n v="28"/>
    <x v="0"/>
    <n v="34292.082999999999"/>
    <n v="28078.75"/>
    <n v="6213.3329999999996"/>
    <n v="504"/>
    <m/>
    <x v="30"/>
    <n v="23"/>
    <s v="23"/>
    <n v="28"/>
    <x v="0"/>
    <n v="0.9"/>
    <n v="18"/>
    <s v="TRIMPESAS S.A."/>
    <n v="1013522"/>
    <s v="ALVARADO ROMAN JORGE XAVIER"/>
    <x v="39"/>
  </r>
  <r>
    <n v="1002201010"/>
    <s v="UE01"/>
    <x v="7"/>
    <d v="1899-12-30T19:51:00"/>
    <x v="1524"/>
    <s v="9000804686"/>
    <s v="012-022-00315272"/>
    <n v="1873.2"/>
    <n v="2100.2399999999998"/>
    <s v="ZPVN"/>
    <s v="40565159"/>
    <s v="P000032622"/>
    <n v="8002815857"/>
    <x v="1139"/>
    <x v="3"/>
    <x v="3"/>
    <n v="280"/>
    <s v="BOL"/>
    <s v="103156"/>
    <x v="144"/>
    <s v="804300"/>
    <s v="FERRETERIA VELEZ"/>
    <x v="54"/>
    <s v="AV. FUNDADORES Y CALLE K"/>
    <x v="94"/>
    <s v="O-Orellana-Lajoyadelossacch"/>
    <m/>
    <x v="164"/>
    <x v="164"/>
    <s v="100014902"/>
    <s v="GUALSAQUI ENRIQUE"/>
    <s v="ZEMT"/>
    <x v="248"/>
    <s v="1"/>
    <s v="Con Pallet"/>
    <n v="0.05"/>
    <n v="14"/>
    <x v="0"/>
    <n v="21965.832999999999"/>
    <n v="14040.833000000001"/>
    <n v="7925"/>
    <n v="338.8"/>
    <m/>
    <x v="160"/>
    <n v="23"/>
    <s v="23"/>
    <n v="14"/>
    <x v="0"/>
    <n v="1.21"/>
    <n v="24.2"/>
    <s v="TRAPSA C.A."/>
    <n v="1013583"/>
    <s v="TERAN SARZOSA HORSAY XAVIER"/>
    <x v="248"/>
  </r>
  <r>
    <n v="1002201010"/>
    <s v="UE01"/>
    <x v="7"/>
    <d v="1899-12-30T19:51:00"/>
    <x v="1525"/>
    <s v="9000804685"/>
    <s v="012-022-00315271"/>
    <n v="1392"/>
    <n v="1560.72"/>
    <s v="ZPVN"/>
    <s v="40565158"/>
    <s v="P000032621"/>
    <n v="8002815856"/>
    <x v="1139"/>
    <x v="4"/>
    <x v="4"/>
    <n v="200"/>
    <s v="BOL"/>
    <s v="103156"/>
    <x v="144"/>
    <s v="804300"/>
    <s v="FERRETERIA VELEZ"/>
    <x v="54"/>
    <s v="AV. FUNDADORES Y CALLE K"/>
    <x v="94"/>
    <s v="O-Orellana-Lajoyadelossacch"/>
    <n v="371"/>
    <x v="164"/>
    <x v="164"/>
    <s v="100014902"/>
    <s v="GUALSAQUI ENRIQUE"/>
    <s v="ZEMT"/>
    <x v="248"/>
    <s v="1"/>
    <s v="Con Pallet"/>
    <n v="0.05"/>
    <n v="10"/>
    <x v="0"/>
    <n v="17954.167000000001"/>
    <n v="10029.166999999999"/>
    <n v="7925"/>
    <n v="242"/>
    <m/>
    <x v="160"/>
    <n v="23"/>
    <s v="23"/>
    <n v="10"/>
    <x v="0"/>
    <n v="1.21"/>
    <n v="24.2"/>
    <s v="TRAPSA C.A."/>
    <n v="1013583"/>
    <s v="TERAN SARZOSA HORSAY XAVIER"/>
    <x v="248"/>
  </r>
  <r>
    <n v="1002201075"/>
    <s v="UE01"/>
    <x v="7"/>
    <d v="1899-12-30T19:54:00"/>
    <x v="1526"/>
    <s v="9000804689"/>
    <s v="012-022-00315275"/>
    <n v="268.39999999999998"/>
    <n v="300.93"/>
    <s v="ZPVN"/>
    <s v="40565091"/>
    <s v="0000391674"/>
    <n v="8002815939"/>
    <x v="1140"/>
    <x v="3"/>
    <x v="3"/>
    <n v="40"/>
    <s v="BOL"/>
    <s v="102829"/>
    <x v="252"/>
    <s v="803571"/>
    <s v="EL CONSTRUCTOR"/>
    <x v="17"/>
    <s v="AV. 17 DE JULIO Y BLANCA BOLAÑOS"/>
    <x v="23"/>
    <s v="O-Pichincha-Mindo"/>
    <m/>
    <x v="50"/>
    <x v="50"/>
    <s v="10007864"/>
    <s v="AREVALO AYALA MANUEL ARCESIO"/>
    <s v="ZEMU"/>
    <x v="65"/>
    <s v="2"/>
    <s v="Sin Pallet"/>
    <n v="0"/>
    <n v="0"/>
    <x v="0"/>
    <n v="5078.8890000000001"/>
    <n v="2002.222"/>
    <n v="3076.6669999999999"/>
    <n v="27.2"/>
    <m/>
    <x v="48"/>
    <n v="23"/>
    <s v="23"/>
    <n v="2"/>
    <x v="0"/>
    <n v="0.67999999999999994"/>
    <n v="13.6"/>
    <s v="TRIMPESAS S.A."/>
    <n v="1013766"/>
    <s v="MORALES RUIZ EDGAR MAURICIO"/>
    <x v="65"/>
  </r>
  <r>
    <n v="1002201075"/>
    <s v="UE01"/>
    <x v="7"/>
    <d v="1899-12-30T19:54:00"/>
    <x v="1527"/>
    <s v="9000804687"/>
    <s v="012-022-00315273"/>
    <n v="1100.8"/>
    <n v="1234.23"/>
    <s v="ZPVN"/>
    <s v="40565069"/>
    <s v="0000391672"/>
    <n v="8002815940"/>
    <x v="1140"/>
    <x v="4"/>
    <x v="4"/>
    <n v="160"/>
    <s v="BOL"/>
    <s v="104408"/>
    <x v="253"/>
    <s v="806428"/>
    <s v="BODEGA PRINCICPAL FERRETERIA S Y S"/>
    <x v="17"/>
    <s v="MOISES CARRERA Y CAMILO PONCE"/>
    <x v="23"/>
    <s v="O-Pichincha-Mindo"/>
    <m/>
    <x v="50"/>
    <x v="50"/>
    <s v="10007864"/>
    <s v="AREVALO AYALA MANUEL ARCESIO"/>
    <s v="ZEMU"/>
    <x v="65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  <n v="1013766"/>
    <s v="MORALES RUIZ EDGAR MAURICIO"/>
    <x v="65"/>
  </r>
  <r>
    <n v="1002201075"/>
    <s v="UE01"/>
    <x v="7"/>
    <d v="1899-12-30T19:54:00"/>
    <x v="1528"/>
    <s v="9000804688"/>
    <s v="012-022-00315274"/>
    <n v="1100.8"/>
    <n v="1234.23"/>
    <s v="ZPVN"/>
    <s v="40565091"/>
    <s v="0000391673"/>
    <n v="8002815941"/>
    <x v="1140"/>
    <x v="4"/>
    <x v="4"/>
    <n v="160"/>
    <s v="BOL"/>
    <s v="102829"/>
    <x v="252"/>
    <s v="803571"/>
    <s v="EL CONSTRUCTOR"/>
    <x v="17"/>
    <s v="AV. 17 DE JULIO Y BLANCA BOLAÑOS"/>
    <x v="23"/>
    <s v="O-Pichincha-Mindo"/>
    <n v="168"/>
    <x v="50"/>
    <x v="50"/>
    <s v="10007864"/>
    <s v="AREVALO AYALA MANUEL ARCESIO"/>
    <s v="ZEMU"/>
    <x v="65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  <n v="1013766"/>
    <s v="MORALES RUIZ EDGAR MAURICIO"/>
    <x v="65"/>
  </r>
  <r>
    <n v="1002201014"/>
    <s v="UE01"/>
    <x v="7"/>
    <d v="1899-12-30T20:01:00"/>
    <x v="1529"/>
    <s v=""/>
    <s v=""/>
    <n v="0"/>
    <n v="0"/>
    <s v="ZPRC"/>
    <s v="2500108051"/>
    <s v="0000391616"/>
    <n v="8002815863"/>
    <x v="114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74"/>
    <x v="174"/>
    <s v="100019596"/>
    <s v="TOAPANTA LUIS E."/>
    <s v="ZETT"/>
    <x v="271"/>
    <s v="4"/>
    <s v="Pallet Cortesia"/>
    <n v="0"/>
    <n v="0"/>
    <x v="0"/>
    <n v="49600"/>
    <n v="32080"/>
    <n v="17520"/>
    <n v="288"/>
    <m/>
    <x v="170"/>
    <n v="23"/>
    <s v="23"/>
    <n v="32"/>
    <x v="0"/>
    <n v="0.45"/>
    <n v="9"/>
    <s v="TRIMPESAS S.A."/>
    <n v="1013746"/>
    <s v="CABEZAS NARVAEZ NANCY JARDELY"/>
    <x v="272"/>
  </r>
  <r>
    <n v="1002201058"/>
    <s v="UE01"/>
    <x v="7"/>
    <d v="1899-12-30T20:02:00"/>
    <x v="1530"/>
    <s v="9000804690"/>
    <s v="012-022-00315276"/>
    <n v="4362.37"/>
    <n v="4891.1099999999997"/>
    <s v="ZPVN"/>
    <s v="40564925"/>
    <s v="0000391564"/>
    <n v="8002815919"/>
    <x v="1142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69"/>
    <x v="169"/>
    <s v="10006913"/>
    <s v="DE LA CRUZ MANUEL ALADINO"/>
    <s v="ZETT"/>
    <x v="257"/>
    <s v="1"/>
    <s v="Con Pallet"/>
    <n v="0.05"/>
    <n v="32"/>
    <x v="0"/>
    <n v="49710"/>
    <n v="32070"/>
    <n v="17640"/>
    <n v="121.6"/>
    <m/>
    <x v="165"/>
    <n v="23"/>
    <s v="23"/>
    <n v="32"/>
    <x v="0"/>
    <n v="0.19"/>
    <n v="3.8"/>
    <s v="ELOHIM S.A."/>
    <n v="10006852"/>
    <s v="DE LA CRUZ MANUEL ALADINO"/>
    <x v="257"/>
  </r>
  <r>
    <n v="1002201024"/>
    <s v="UE01"/>
    <x v="7"/>
    <d v="1899-12-30T20:06:00"/>
    <x v="1531"/>
    <s v="9000804691"/>
    <s v="012-022-00315277"/>
    <n v="2426.4"/>
    <n v="2720.5"/>
    <s v="ZPVN"/>
    <s v="40565084"/>
    <s v="P000032595"/>
    <n v="8002815873"/>
    <x v="1143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1"/>
    <x v="31"/>
    <s v="100014899"/>
    <s v="PILLAJO LUIS"/>
    <s v="ZEMU"/>
    <x v="37"/>
    <s v="1"/>
    <s v="Con Pallet"/>
    <n v="0.05"/>
    <n v="18"/>
    <x v="0"/>
    <n v="27440"/>
    <n v="18060"/>
    <n v="9380"/>
    <n v="165.6"/>
    <m/>
    <x v="29"/>
    <n v="23"/>
    <s v="23"/>
    <n v="18"/>
    <x v="0"/>
    <n v="0.45999999999999996"/>
    <n v="9.1999999999999993"/>
    <s v="SANJOPAS S.A."/>
    <n v="1014267"/>
    <s v="PILLAJO GUATEMAL VICTOR JULIO"/>
    <x v="37"/>
  </r>
  <r>
    <n v="1002201001"/>
    <s v="UE01"/>
    <x v="7"/>
    <d v="1899-12-30T20:30:00"/>
    <x v="1532"/>
    <s v="9000804694"/>
    <s v="012-022-00315279"/>
    <n v="247.2"/>
    <n v="277.16000000000003"/>
    <s v="ZPVN"/>
    <s v="40565122"/>
    <s v="P000032603"/>
    <n v="8002815849"/>
    <x v="1144"/>
    <x v="5"/>
    <x v="5"/>
    <n v="40"/>
    <s v="BOL"/>
    <s v="101628"/>
    <x v="13"/>
    <s v="806688"/>
    <s v="SUCURSAL CUMBAYA"/>
    <x v="1"/>
    <s v="AV MARIA ANGELICA HIDROBO"/>
    <x v="9"/>
    <s v="O-Pichincha-Cumbaya"/>
    <m/>
    <x v="96"/>
    <x v="96"/>
    <s v="10008095"/>
    <s v="TATES CASTILLO LUIS EUCLIDES"/>
    <s v="ZEMU"/>
    <x v="260"/>
    <s v="1"/>
    <s v="Con Pallet"/>
    <n v="0.05"/>
    <n v="2"/>
    <x v="0"/>
    <n v="6599.4440000000004"/>
    <n v="2004.444"/>
    <n v="4595"/>
    <n v="18.399999999999999"/>
    <m/>
    <x v="94"/>
    <n v="23"/>
    <s v="23"/>
    <n v="2"/>
    <x v="0"/>
    <n v="0.45999999999999996"/>
    <n v="9.1999999999999993"/>
    <s v="RUTAS COTACACHENSES S.A."/>
    <n v="1023153"/>
    <s v="BUITRON MONTENEGRO JONNY"/>
    <x v="260"/>
  </r>
  <r>
    <n v="1002201001"/>
    <s v="UE01"/>
    <x v="7"/>
    <d v="1899-12-30T20:30:00"/>
    <x v="1533"/>
    <s v="9000804693"/>
    <s v="012-022-00315278"/>
    <n v="2156.8000000000002"/>
    <n v="2418.2199999999998"/>
    <s v="ZPVN"/>
    <s v="40565121"/>
    <s v="P000032602"/>
    <n v="8002815848"/>
    <x v="1144"/>
    <x v="6"/>
    <x v="6"/>
    <n v="320"/>
    <s v="BOL"/>
    <s v="101628"/>
    <x v="13"/>
    <s v="806688"/>
    <s v="SUCURSAL CUMBAYA"/>
    <x v="1"/>
    <s v="AV MARIA ANGELICA HIDROBO"/>
    <x v="9"/>
    <s v="O-Pichincha-Cumbaya"/>
    <n v="113"/>
    <x v="96"/>
    <x v="96"/>
    <s v="10008095"/>
    <s v="TATES CASTILLO LUIS EUCLIDES"/>
    <s v="ZEMU"/>
    <x v="260"/>
    <s v="1"/>
    <s v="Con Pallet"/>
    <n v="0.05"/>
    <n v="16"/>
    <x v="0"/>
    <n v="20630.556"/>
    <n v="16035.556"/>
    <n v="4595"/>
    <n v="147.19999999999999"/>
    <m/>
    <x v="94"/>
    <n v="23"/>
    <s v="23"/>
    <n v="16"/>
    <x v="0"/>
    <n v="0.45999999999999996"/>
    <n v="9.1999999999999993"/>
    <s v="RUTAS COTACACHENSES S.A."/>
    <n v="1023153"/>
    <s v="BUITRON MONTENEGRO JONNY"/>
    <x v="260"/>
  </r>
  <r>
    <n v="1002201105"/>
    <s v="UE01"/>
    <x v="7"/>
    <d v="1899-12-30T20:43:00"/>
    <x v="1534"/>
    <s v="9000804697"/>
    <s v="012-022-00315280"/>
    <n v="4332.04"/>
    <n v="4857.1099999999997"/>
    <s v="ZPVN"/>
    <s v="40565104"/>
    <s v="0000391688"/>
    <n v="8002815976"/>
    <x v="1145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850"/>
    <n v="33070"/>
    <n v="17780"/>
    <n v="594"/>
    <m/>
    <x v="155"/>
    <n v="23"/>
    <s v="23"/>
    <n v="33"/>
    <x v="0"/>
    <n v="0.9"/>
    <n v="18"/>
    <s v="TRANSPORTE PROPIO"/>
    <n v="1021138"/>
    <s v="ARCOS MENDOZA LUIS EDUARDO"/>
    <x v="239"/>
  </r>
  <r>
    <n v="1002201086"/>
    <s v="UE01"/>
    <x v="7"/>
    <d v="1899-12-30T20:48:00"/>
    <x v="1535"/>
    <s v="9000804575"/>
    <s v="013-020-00047779"/>
    <n v="2563.1999999999998"/>
    <n v="2873.87"/>
    <s v="ZPDF"/>
    <s v="70176894"/>
    <s v="0000391713"/>
    <n v="8002815952"/>
    <x v="1146"/>
    <x v="7"/>
    <x v="7"/>
    <n v="360"/>
    <s v="BOL"/>
    <s v="101621"/>
    <x v="254"/>
    <s v="802080"/>
    <s v="BODEGA TERAN MARCO 2"/>
    <x v="9"/>
    <s v="AV. VICTOR M. GUZMAN 432 Y"/>
    <x v="11"/>
    <s v="O-Imbabura-Ibarra"/>
    <n v="30"/>
    <x v="118"/>
    <x v="118"/>
    <s v="100019438"/>
    <s v="CASTRO SELSO"/>
    <s v="ZEMU"/>
    <x v="165"/>
    <s v="2"/>
    <s v="Sin Pallet"/>
    <n v="0"/>
    <n v="0"/>
    <x v="0"/>
    <n v="27240"/>
    <n v="18050"/>
    <n v="9190"/>
    <n v="68.400000000000006"/>
    <m/>
    <x v="116"/>
    <n v="23"/>
    <s v="23"/>
    <n v="18"/>
    <x v="0"/>
    <n v="0.19"/>
    <n v="3.8000000000000003"/>
    <s v="TRAPSA C.A."/>
    <n v="1013505"/>
    <s v="HERMOZA LOZADA JORGE ABDON"/>
    <x v="165"/>
  </r>
  <r>
    <n v="1002201094"/>
    <s v="UE01"/>
    <x v="7"/>
    <d v="1899-12-30T20:51:00"/>
    <x v="1536"/>
    <s v="9000804698"/>
    <s v="012-022-00315281"/>
    <n v="2498.4"/>
    <n v="2801.22"/>
    <s v="ZPVN"/>
    <s v="40565112"/>
    <s v="0000391704"/>
    <n v="8002815962"/>
    <x v="1147"/>
    <x v="7"/>
    <x v="7"/>
    <n v="360"/>
    <s v="BOL"/>
    <s v="101780"/>
    <x v="56"/>
    <s v="807352"/>
    <s v="ECO PIMAMPIRO"/>
    <x v="32"/>
    <s v="ROCAFUERTE Y JUAN MONTALVO"/>
    <x v="48"/>
    <s v="O-Imbabura-Pimampiro"/>
    <n v="78"/>
    <x v="130"/>
    <x v="130"/>
    <s v="100014950"/>
    <s v="MONTESDEOCA JORGE"/>
    <s v="ZEMU"/>
    <x v="187"/>
    <s v="2"/>
    <s v="Sin Pallet"/>
    <n v="0"/>
    <n v="0"/>
    <x v="0"/>
    <n v="27180"/>
    <n v="18030"/>
    <n v="9150"/>
    <n v="147.6"/>
    <m/>
    <x v="128"/>
    <n v="23"/>
    <s v="23"/>
    <n v="18"/>
    <x v="0"/>
    <n v="0.41"/>
    <n v="8.1999999999999993"/>
    <s v="LIDENORTI S.A."/>
    <n v="1014151"/>
    <s v="VEGA RUIZ WILSON MARCELO"/>
    <x v="187"/>
  </r>
  <r>
    <n v="1002201037"/>
    <s v="UE01"/>
    <x v="7"/>
    <d v="1899-12-30T20:54:00"/>
    <x v="1537"/>
    <s v="9000804699"/>
    <s v="012-022-00315282"/>
    <n v="2563.1999999999998"/>
    <n v="2873.87"/>
    <s v="ZPVN"/>
    <s v="40564362"/>
    <s v="0000391013"/>
    <n v="8002815893"/>
    <x v="1148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90"/>
    <n v="18000"/>
    <n v="8890"/>
    <n v="190.8"/>
    <m/>
    <x v="0"/>
    <n v="23"/>
    <s v="23"/>
    <n v="18"/>
    <x v="0"/>
    <n v="0.53"/>
    <n v="10.600000000000001"/>
    <s v="TRANSPORTE PROPIO"/>
    <n v="1013643"/>
    <s v="POZO TARUPI MARCELO JAVIER"/>
    <x v="0"/>
  </r>
  <r>
    <n v="1002201134"/>
    <s v="UE01"/>
    <x v="7"/>
    <d v="1899-12-30T21:05:00"/>
    <x v="1538"/>
    <s v="9000804703"/>
    <s v="012-022-00315284"/>
    <n v="533.6"/>
    <n v="598.27"/>
    <s v="ZPVN"/>
    <s v="40564772"/>
    <s v="0000391770"/>
    <n v="8002816012"/>
    <x v="1149"/>
    <x v="7"/>
    <x v="7"/>
    <n v="8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10375"/>
    <n v="4010"/>
    <n v="6365"/>
    <n v="59.2"/>
    <m/>
    <x v="25"/>
    <n v="23"/>
    <s v="23"/>
    <n v="4"/>
    <x v="0"/>
    <n v="0.74"/>
    <n v="14.8"/>
    <s v="TRANSPORTE PROPIO"/>
    <n v="10003566"/>
    <s v="MOREANO MOREANO RUBEN DARIO"/>
    <x v="31"/>
  </r>
  <r>
    <n v="1002201134"/>
    <s v="UE01"/>
    <x v="7"/>
    <d v="1899-12-30T21:05:00"/>
    <x v="1539"/>
    <s v="9000804702"/>
    <s v="012-022-00315283"/>
    <n v="2652"/>
    <n v="2973.44"/>
    <s v="ZPVN"/>
    <s v="40564772"/>
    <s v="0000391769"/>
    <n v="8002816013"/>
    <x v="1149"/>
    <x v="6"/>
    <x v="6"/>
    <n v="40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6415"/>
    <n v="20050"/>
    <n v="6365"/>
    <n v="296"/>
    <m/>
    <x v="25"/>
    <n v="23"/>
    <s v="23"/>
    <n v="20"/>
    <x v="0"/>
    <n v="0.74"/>
    <n v="14.8"/>
    <s v="TRANSPORTE PROPIO"/>
    <n v="10003566"/>
    <s v="MOREANO MOREANO RUBEN DARIO"/>
    <x v="31"/>
  </r>
  <r>
    <n v="1002201069"/>
    <s v="UE01"/>
    <x v="7"/>
    <d v="1899-12-30T21:09:00"/>
    <x v="1540"/>
    <s v=""/>
    <s v=""/>
    <n v="0"/>
    <n v="0"/>
    <s v="ZPRC"/>
    <s v="2500108047"/>
    <s v="P000032576"/>
    <n v="8002815931"/>
    <x v="1150"/>
    <x v="2"/>
    <x v="2"/>
    <n v="31.42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8520"/>
    <n v="31420"/>
    <n v="17100"/>
    <n v="0"/>
    <m/>
    <x v="3"/>
    <n v="23"/>
    <s v="23"/>
    <n v="31.42"/>
    <x v="0"/>
    <n v="0"/>
    <n v="0"/>
    <s v="UNICON"/>
    <n v="1014412"/>
    <s v="UNION DE CONCRETERAS UNICON UCUE"/>
    <x v="33"/>
  </r>
  <r>
    <n v="1002201071"/>
    <s v="UE01"/>
    <x v="7"/>
    <d v="1899-12-30T21:14:00"/>
    <x v="1541"/>
    <s v=""/>
    <s v=""/>
    <n v="0"/>
    <n v="0"/>
    <s v="ZPRC"/>
    <s v="2500108058"/>
    <s v="P000032600"/>
    <n v="8002815933"/>
    <x v="1151"/>
    <x v="9"/>
    <x v="9"/>
    <n v="640"/>
    <s v="BOL"/>
    <s v="101539"/>
    <x v="147"/>
    <s v="807201"/>
    <s v="CENTRO DE ACOPIO"/>
    <x v="2"/>
    <s v="BYPASS QUITO A QUEVEDO"/>
    <x v="43"/>
    <s v="O-Santodomingo -Santodomingodelos"/>
    <n v="247"/>
    <x v="104"/>
    <x v="104"/>
    <s v="100019779"/>
    <s v="BARBA REINALDO"/>
    <s v="ZETT"/>
    <x v="145"/>
    <s v="4"/>
    <s v="Pallet Cortesia"/>
    <n v="0"/>
    <n v="0"/>
    <x v="0"/>
    <n v="50370"/>
    <n v="32050"/>
    <n v="18320"/>
    <n v="537.6"/>
    <m/>
    <x v="102"/>
    <n v="23"/>
    <s v="23"/>
    <n v="32"/>
    <x v="0"/>
    <n v="0.84000000000000008"/>
    <n v="16.8"/>
    <s v="TRANSSJQ S.A."/>
    <n v="1013719"/>
    <s v="GARCES OSWALDO GERMAN"/>
    <x v="145"/>
  </r>
  <r>
    <n v="1002201151"/>
    <s v="UE01"/>
    <x v="7"/>
    <d v="1899-12-30T21:23:00"/>
    <x v="1542"/>
    <s v="9000804706"/>
    <s v="012-022-00315285"/>
    <n v="3755.4"/>
    <n v="4210.58"/>
    <s v="ZPVN"/>
    <s v="40564934"/>
    <s v="0000391455"/>
    <n v="8002816029"/>
    <x v="1152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510"/>
    <n v="33100"/>
    <n v="18410"/>
    <n v="620.4"/>
    <m/>
    <x v="8"/>
    <n v="23"/>
    <s v="23"/>
    <n v="33"/>
    <x v="0"/>
    <n v="0.94"/>
    <n v="18.8"/>
    <s v="TRANSPORTE PROPIO"/>
    <n v="1019410"/>
    <s v="POZO VILLAFUERTE EDISON ROBERTO"/>
    <x v="255"/>
  </r>
  <r>
    <n v="1002201123"/>
    <s v="UE01"/>
    <x v="7"/>
    <d v="1899-12-30T21:25:00"/>
    <x v="1543"/>
    <s v="9000804707"/>
    <s v="012-022-00315286"/>
    <n v="2498.4"/>
    <n v="2801.22"/>
    <s v="ZPVN"/>
    <s v="40565133"/>
    <s v="P000032610"/>
    <n v="8002816002"/>
    <x v="1153"/>
    <x v="4"/>
    <x v="4"/>
    <n v="360"/>
    <s v="BOL"/>
    <s v="101628"/>
    <x v="13"/>
    <s v="810840"/>
    <s v="PLATAFORMA MARIANN 30"/>
    <x v="45"/>
    <s v="VIA AGUAS NEGRAS"/>
    <x v="160"/>
    <s v="O-Sucumbios-Aguasnegras"/>
    <n v="417"/>
    <x v="151"/>
    <x v="151"/>
    <s v="10003575"/>
    <s v="QUILCA CAYAMBE EDISON BAYARDO"/>
    <s v="ZEMU"/>
    <x v="225"/>
    <s v="2"/>
    <s v="Sin Pallet"/>
    <n v="0"/>
    <n v="0"/>
    <x v="0"/>
    <n v="27160"/>
    <n v="18060"/>
    <n v="9100"/>
    <n v="442.8"/>
    <m/>
    <x v="148"/>
    <n v="23"/>
    <s v="23"/>
    <n v="18"/>
    <x v="0"/>
    <n v="1.23"/>
    <n v="24.6"/>
    <s v="RUTAS COTACACHENSES S.A."/>
    <n v="1021773"/>
    <s v="RUIZ LASTRA OLGER FABIAN"/>
    <x v="225"/>
  </r>
  <r>
    <n v="1002201163"/>
    <s v="UE01"/>
    <x v="7"/>
    <d v="1899-12-30T21:29:00"/>
    <x v="1544"/>
    <s v="9000804709"/>
    <s v="012-022-00315287"/>
    <n v="2307.6"/>
    <n v="2587.29"/>
    <s v="ZPVN"/>
    <s v="40565135"/>
    <s v="0000391732"/>
    <n v="8002816040"/>
    <x v="1154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107"/>
    <x v="107"/>
    <s v="10000354"/>
    <s v="HARO HARO JORDAN JOSUE"/>
    <s v="ZEMU"/>
    <x v="149"/>
    <s v="2"/>
    <s v="Sin Pallet"/>
    <n v="0"/>
    <n v="0"/>
    <x v="0"/>
    <n v="27080"/>
    <n v="18010"/>
    <n v="9070"/>
    <n v="370.8"/>
    <m/>
    <x v="105"/>
    <n v="23"/>
    <s v="23"/>
    <n v="18"/>
    <x v="0"/>
    <n v="1.03"/>
    <n v="20.6"/>
    <s v="TRIMPESAS S.A."/>
    <n v="1013275"/>
    <s v="HARO RUIZ SIXTO RIGOBERTO"/>
    <x v="149"/>
  </r>
  <r>
    <n v="1002201142"/>
    <s v="UE01"/>
    <x v="7"/>
    <d v="1899-12-30T21:33:00"/>
    <x v="1545"/>
    <s v="9000804710"/>
    <s v="012-022-00315288"/>
    <n v="2268"/>
    <n v="2542.9"/>
    <s v="ZPVN"/>
    <s v="40565136"/>
    <s v="0000391731"/>
    <n v="8002816022"/>
    <x v="1155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30"/>
    <n v="18040"/>
    <n v="9090"/>
    <n v="266.39999999999998"/>
    <m/>
    <x v="142"/>
    <n v="23"/>
    <s v="23"/>
    <n v="18"/>
    <x v="0"/>
    <n v="0.74"/>
    <n v="14.799999999999999"/>
    <s v="TRANSPORTE PROPIO"/>
    <n v="10007210"/>
    <s v="AREQUIPA GUANOLUISA RODRIGO"/>
    <x v="213"/>
  </r>
  <r>
    <n v="1002201122"/>
    <s v="UE01"/>
    <x v="7"/>
    <d v="1899-12-30T21:35:00"/>
    <x v="1546"/>
    <s v="9000804712"/>
    <s v="012-022-00315290"/>
    <n v="793.2"/>
    <n v="889.34"/>
    <s v="ZPVN"/>
    <s v="40565140"/>
    <s v="0000391738"/>
    <n v="8002816000"/>
    <x v="1156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37"/>
    <x v="37"/>
    <s v="100020396"/>
    <s v="FARINANGO MIGUEL"/>
    <s v="ZEMU"/>
    <x v="45"/>
    <s v="2"/>
    <s v="Sin Pallet"/>
    <n v="0"/>
    <n v="0"/>
    <x v="0"/>
    <n v="10511.666999999999"/>
    <n v="6016.6670000000004"/>
    <n v="4495"/>
    <n v="88.8"/>
    <m/>
    <x v="35"/>
    <n v="23"/>
    <s v="23"/>
    <n v="6"/>
    <x v="0"/>
    <n v="0.74"/>
    <n v="14.799999999999999"/>
    <s v="RAPIDO EL OTAVALEÑITO S.A."/>
    <n v="1012819"/>
    <s v="BRAVO VASQUEZ JOSE LUIS SIGIFREDO"/>
    <x v="45"/>
  </r>
  <r>
    <n v="1002201122"/>
    <s v="UE01"/>
    <x v="7"/>
    <d v="1899-12-30T21:35:00"/>
    <x v="1547"/>
    <s v="9000804711"/>
    <s v="012-022-00315289"/>
    <n v="1576.8"/>
    <n v="1767.92"/>
    <s v="ZPVN"/>
    <s v="40565140"/>
    <s v="0000391737"/>
    <n v="8002816001"/>
    <x v="1156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37"/>
    <x v="37"/>
    <s v="100020396"/>
    <s v="FARINANGO MIGUEL"/>
    <s v="ZEMU"/>
    <x v="45"/>
    <s v="2"/>
    <s v="Sin Pallet"/>
    <n v="0"/>
    <n v="0"/>
    <x v="0"/>
    <n v="16528.332999999999"/>
    <n v="12033.333000000001"/>
    <n v="4495"/>
    <n v="177.6"/>
    <m/>
    <x v="35"/>
    <n v="23"/>
    <s v="23"/>
    <n v="12"/>
    <x v="0"/>
    <n v="0.74"/>
    <n v="14.799999999999999"/>
    <s v="RAPIDO EL OTAVALEÑITO S.A."/>
    <n v="1012819"/>
    <s v="BRAVO VASQUEZ JOSE LUIS SIGIFREDO"/>
    <x v="45"/>
  </r>
  <r>
    <n v="1002201190"/>
    <s v="UE01"/>
    <x v="7"/>
    <d v="1899-12-30T22:13:00"/>
    <x v="1548"/>
    <s v=""/>
    <s v=""/>
    <n v="0"/>
    <n v="0"/>
    <s v="ZPRC"/>
    <s v="2500108069"/>
    <s v="P000032627"/>
    <n v="8002816069"/>
    <x v="1157"/>
    <x v="7"/>
    <x v="7"/>
    <n v="660"/>
    <s v="BOL"/>
    <s v="101574"/>
    <x v="104"/>
    <s v="801909"/>
    <s v="BLOQUERA FABIAN MENA"/>
    <x v="6"/>
    <s v="PANAMERICANA SUR - VIA LATACUNGA"/>
    <x v="6"/>
    <s v="O-Cotopaxi-Lasso"/>
    <n v="178"/>
    <x v="111"/>
    <x v="111"/>
    <s v="100015039"/>
    <s v="MENA WILSON"/>
    <s v="ZETT"/>
    <x v="203"/>
    <s v="2"/>
    <s v="Sin Pallet"/>
    <n v="0"/>
    <n v="0"/>
    <x v="0"/>
    <n v="50220"/>
    <n v="33100"/>
    <n v="17120"/>
    <n v="455.4"/>
    <m/>
    <x v="109"/>
    <n v="23"/>
    <s v="23"/>
    <n v="33"/>
    <x v="0"/>
    <n v="0.69"/>
    <n v="13.799999999999999"/>
    <s v="TRANSPORTE PROPIO"/>
    <n v="1018725"/>
    <s v="TRANSPORTE DE CARGA PESADA"/>
    <x v="203"/>
  </r>
  <r>
    <n v="1002201204"/>
    <s v="UE01"/>
    <x v="7"/>
    <d v="1899-12-30T22:18:00"/>
    <x v="1549"/>
    <s v=""/>
    <s v=""/>
    <n v="0"/>
    <n v="0"/>
    <s v="ZPRC"/>
    <s v="2500108029"/>
    <s v="P000032515"/>
    <n v="8002816085"/>
    <x v="1158"/>
    <x v="5"/>
    <x v="5"/>
    <n v="360"/>
    <s v="BOL"/>
    <s v="101444"/>
    <x v="64"/>
    <s v="802000"/>
    <s v="BODEGA RODRIGUEZ ROS"/>
    <x v="27"/>
    <s v="AV. LOS CAPULIES 15165 Y LA DELICIA"/>
    <x v="41"/>
    <s v="O-Tungurahua-Ambato"/>
    <m/>
    <x v="74"/>
    <x v="74"/>
    <s v="10003613"/>
    <s v="ORTIZ LOPEZ RUBEN ABELARDO"/>
    <s v="ZETT"/>
    <x v="264"/>
    <s v="2"/>
    <s v="Sin Pallet"/>
    <n v="0"/>
    <n v="0"/>
    <x v="0"/>
    <n v="26919.544999999998"/>
    <n v="18054.544999999998"/>
    <n v="8865"/>
    <n v="324"/>
    <m/>
    <x v="72"/>
    <n v="23"/>
    <s v="23"/>
    <n v="18"/>
    <x v="0"/>
    <n v="0.9"/>
    <n v="18"/>
    <s v="TRANSPORTE PROPIO"/>
    <n v="1014110"/>
    <s v="RODRIGUEZ CORREA ROSA AYDE"/>
    <x v="264"/>
  </r>
  <r>
    <n v="1002201204"/>
    <s v="UE01"/>
    <x v="7"/>
    <d v="1899-12-30T22:18:00"/>
    <x v="1550"/>
    <s v=""/>
    <s v=""/>
    <n v="0"/>
    <n v="0"/>
    <s v="ZPRC"/>
    <s v="2500108028"/>
    <s v="P000032514"/>
    <n v="8002816084"/>
    <x v="1158"/>
    <x v="6"/>
    <x v="6"/>
    <n v="3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3613"/>
    <s v="ORTIZ LOPEZ RUBEN ABELARDO"/>
    <s v="ZETT"/>
    <x v="264"/>
    <s v="2"/>
    <s v="Sin Pallet"/>
    <n v="0"/>
    <n v="0"/>
    <x v="0"/>
    <n v="23910.455000000002"/>
    <n v="15045.455"/>
    <n v="8865"/>
    <n v="270"/>
    <m/>
    <x v="72"/>
    <n v="23"/>
    <s v="23"/>
    <n v="15"/>
    <x v="0"/>
    <n v="0.9"/>
    <n v="18"/>
    <s v="TRANSPORTE PROPIO"/>
    <n v="1014110"/>
    <s v="RODRIGUEZ CORREA ROSA AYDE"/>
    <x v="264"/>
  </r>
  <r>
    <n v="1002201206"/>
    <s v="UE01"/>
    <x v="7"/>
    <d v="1899-12-30T22:23:00"/>
    <x v="1551"/>
    <s v="9000804717"/>
    <s v="012-022-00315291"/>
    <n v="2386.8000000000002"/>
    <n v="2676.1"/>
    <s v="ZPVN"/>
    <s v="40565120"/>
    <s v="0000391723"/>
    <n v="8002816088"/>
    <x v="1159"/>
    <x v="6"/>
    <x v="6"/>
    <n v="360"/>
    <s v="BOL"/>
    <s v="101780"/>
    <x v="56"/>
    <s v="807679"/>
    <s v="LOS CHASQUIS"/>
    <x v="27"/>
    <s v="ECO LOS CHASQUIS"/>
    <x v="41"/>
    <s v="O-Tungurahua-Ambato"/>
    <n v="250"/>
    <x v="88"/>
    <x v="88"/>
    <s v="10003590"/>
    <s v="CUAYCAL TACUNGA JORGE ANIBAL"/>
    <s v="ZEMU"/>
    <x v="120"/>
    <s v="2"/>
    <s v="Sin Pallet"/>
    <n v="0"/>
    <n v="0"/>
    <x v="0"/>
    <n v="27110"/>
    <n v="18020"/>
    <n v="9090"/>
    <n v="324"/>
    <m/>
    <x v="86"/>
    <n v="23"/>
    <s v="23"/>
    <n v="18"/>
    <x v="0"/>
    <n v="0.9"/>
    <n v="18"/>
    <s v="TRANSSJQ S.A."/>
    <n v="1014104"/>
    <s v="CORDOVA MEDIAVILLA ANDERSON OMAR"/>
    <x v="120"/>
  </r>
  <r>
    <n v="1002201225"/>
    <s v="UE01"/>
    <x v="7"/>
    <d v="1899-12-30T22:37:00"/>
    <x v="1552"/>
    <s v="9000804718"/>
    <s v="012-022-00315292"/>
    <n v="2429.0100000000002"/>
    <n v="2723.42"/>
    <s v="ZPVN"/>
    <s v="40565083"/>
    <s v="0000391665"/>
    <n v="8002816115"/>
    <x v="1160"/>
    <x v="6"/>
    <x v="6"/>
    <n v="360"/>
    <s v="BOL"/>
    <s v="101446"/>
    <x v="48"/>
    <s v="810962"/>
    <s v="OBRA SR IPIALES"/>
    <x v="70"/>
    <s v="SECTOR CRUZ TOLA URCUQUI"/>
    <x v="124"/>
    <s v="O-Imbabura-Sanmigueldeurcuqu"/>
    <n v="47"/>
    <x v="63"/>
    <x v="63"/>
    <s v="10005910"/>
    <s v="URBANO MOQUINCHE WALTER ARMANDO"/>
    <s v="ZEMU"/>
    <x v="79"/>
    <s v="2"/>
    <s v="Sin Pallet"/>
    <n v="0"/>
    <n v="0"/>
    <x v="0"/>
    <n v="26760"/>
    <n v="18020"/>
    <n v="8740"/>
    <n v="97.2"/>
    <m/>
    <x v="61"/>
    <n v="23"/>
    <s v="23"/>
    <n v="18"/>
    <x v="0"/>
    <n v="0.27"/>
    <n v="5.4"/>
    <s v="RUTAS COTACACHENSES"/>
    <n v="10005834"/>
    <s v="RUIZ CHECA JOSE JAVIER"/>
    <x v="79"/>
  </r>
  <r>
    <n v="1002201191"/>
    <s v="UE01"/>
    <x v="7"/>
    <d v="1899-12-30T22:41:00"/>
    <x v="1553"/>
    <s v="9000804720"/>
    <s v="012-022-00315294"/>
    <n v="1663.2"/>
    <n v="1864.79"/>
    <s v="ZPVN"/>
    <s v="40565150"/>
    <s v="0000391758"/>
    <n v="8002816071"/>
    <x v="1161"/>
    <x v="3"/>
    <x v="3"/>
    <n v="280"/>
    <s v="BOL"/>
    <s v="101664"/>
    <x v="8"/>
    <s v="810613"/>
    <s v="BRIONES MIGUEL ANTONIO"/>
    <x v="12"/>
    <s v="RAMON FUERTES Y JAIME ROLDOS"/>
    <x v="14"/>
    <s v="O-Losrios-Quevedo"/>
    <m/>
    <x v="11"/>
    <x v="11"/>
    <s v="100014920"/>
    <s v="AMAGUAYA HECTOR"/>
    <s v="ZEMT"/>
    <x v="13"/>
    <s v="1"/>
    <s v="Con Pallet"/>
    <n v="0.05"/>
    <n v="14"/>
    <x v="0"/>
    <n v="22052.5"/>
    <n v="14052.5"/>
    <n v="8000"/>
    <n v="288.39999999999998"/>
    <m/>
    <x v="11"/>
    <n v="23"/>
    <s v="23"/>
    <n v="14"/>
    <x v="0"/>
    <n v="1.03"/>
    <n v="20.599999999999998"/>
    <s v="TRAPSA C.A."/>
    <n v="1013273"/>
    <s v="YEPEZ DIAZ LEONEL MANUEL"/>
    <x v="13"/>
  </r>
  <r>
    <n v="1002201191"/>
    <s v="UE01"/>
    <x v="7"/>
    <d v="1899-12-30T22:41:00"/>
    <x v="1554"/>
    <s v="9000804719"/>
    <s v="012-022-00315293"/>
    <n v="1236"/>
    <n v="1385.81"/>
    <s v="ZPVN"/>
    <s v="40565150"/>
    <s v="0000391760"/>
    <n v="8002816070"/>
    <x v="1161"/>
    <x v="4"/>
    <x v="4"/>
    <n v="200"/>
    <s v="BOL"/>
    <s v="101664"/>
    <x v="8"/>
    <s v="810613"/>
    <s v="BRIONES MIGUEL ANTONIO"/>
    <x v="12"/>
    <s v="RAMON FUERTES Y JAIME ROLDOS"/>
    <x v="14"/>
    <s v="O-Losrios-Quevedo"/>
    <n v="345"/>
    <x v="11"/>
    <x v="11"/>
    <s v="100014920"/>
    <s v="AMAGUAYA HECTOR"/>
    <s v="ZEMT"/>
    <x v="13"/>
    <s v="1"/>
    <s v="Con Pallet"/>
    <n v="0.05"/>
    <n v="10"/>
    <x v="0"/>
    <n v="18037.5"/>
    <n v="10037.5"/>
    <n v="8000"/>
    <n v="206"/>
    <m/>
    <x v="11"/>
    <n v="23"/>
    <s v="23"/>
    <n v="10"/>
    <x v="0"/>
    <n v="1.03"/>
    <n v="20.6"/>
    <s v="TRAPSA C.A."/>
    <n v="1013273"/>
    <s v="YEPEZ DIAZ LEONEL MANUEL"/>
    <x v="13"/>
  </r>
  <r>
    <n v="1002201224"/>
    <s v="UE01"/>
    <x v="7"/>
    <d v="1899-12-30T22:42:00"/>
    <x v="1555"/>
    <s v="9000804721"/>
    <s v="012-022-00315295"/>
    <n v="2340"/>
    <n v="2623.62"/>
    <s v="ZPVN"/>
    <s v="40565180"/>
    <s v="0000391816"/>
    <n v="8002816114"/>
    <x v="1162"/>
    <x v="6"/>
    <x v="6"/>
    <n v="360"/>
    <s v="BOL"/>
    <s v="101702"/>
    <x v="111"/>
    <s v="801901"/>
    <s v="FERRIPERNOS PACHECO"/>
    <x v="27"/>
    <s v="FERRIPERNOS PACHECO AV. EL CONDOR S"/>
    <x v="41"/>
    <s v="O-Tungurahua-Ambato"/>
    <n v="250"/>
    <x v="106"/>
    <x v="106"/>
    <s v="100014973"/>
    <s v="CUACES JOSE ANTONIO"/>
    <s v="ZEMU"/>
    <x v="185"/>
    <s v="2"/>
    <s v="Sin Pallet"/>
    <n v="0"/>
    <n v="0"/>
    <x v="0"/>
    <n v="26970"/>
    <n v="18020"/>
    <n v="8950"/>
    <n v="324"/>
    <m/>
    <x v="104"/>
    <n v="23"/>
    <s v="23"/>
    <n v="18"/>
    <x v="0"/>
    <n v="0.9"/>
    <n v="18"/>
    <s v="LA ARMENIA S.A."/>
    <n v="1021623"/>
    <s v="VILLARREAL HIGUERA FERNANDO SALVADO"/>
    <x v="185"/>
  </r>
  <r>
    <n v="1002201213"/>
    <s v="UE01"/>
    <x v="7"/>
    <d v="1899-12-30T22:52:00"/>
    <x v="1556"/>
    <s v="9000804723"/>
    <s v="012-022-00315297"/>
    <n v="1003.2"/>
    <n v="1124.79"/>
    <s v="ZPVN"/>
    <s v="40564722"/>
    <s v="P000032473"/>
    <n v="8002816097"/>
    <x v="1163"/>
    <x v="3"/>
    <x v="3"/>
    <n v="16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16734.241999999998"/>
    <n v="8024.2420000000002"/>
    <n v="8710"/>
    <n v="212.8"/>
    <m/>
    <x v="52"/>
    <n v="23"/>
    <s v="23"/>
    <n v="8"/>
    <x v="0"/>
    <n v="1.33"/>
    <n v="26.6"/>
    <s v="TRANSPORTE PROPIO"/>
    <n v="1024926"/>
    <s v="BONILLA PILATAXI CHRISTIAN"/>
    <x v="171"/>
  </r>
  <r>
    <n v="1002201213"/>
    <s v="UE01"/>
    <x v="7"/>
    <d v="1899-12-30T22:52:00"/>
    <x v="1557"/>
    <s v="9000804722"/>
    <s v="012-022-00315296"/>
    <n v="3260"/>
    <n v="3655.13"/>
    <s v="ZPVN"/>
    <s v="40564721"/>
    <s v="P000032472"/>
    <n v="8002816098"/>
    <x v="1163"/>
    <x v="4"/>
    <x v="4"/>
    <n v="5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3785.758000000002"/>
    <n v="25075.758000000002"/>
    <n v="8710"/>
    <n v="665"/>
    <m/>
    <x v="52"/>
    <n v="23"/>
    <s v="23"/>
    <n v="25"/>
    <x v="0"/>
    <n v="1.33"/>
    <n v="26.6"/>
    <s v="TRANSPORTE PROPIO"/>
    <n v="1024926"/>
    <s v="BONILLA PILATAXI CHRISTIAN"/>
    <x v="171"/>
  </r>
  <r>
    <n v="1002201237"/>
    <s v="UE01"/>
    <x v="7"/>
    <d v="1899-12-30T22:54:00"/>
    <x v="1558"/>
    <s v=""/>
    <s v=""/>
    <n v="0"/>
    <n v="0"/>
    <s v="ZPRC"/>
    <s v="2500108075"/>
    <s v="P000032641"/>
    <n v="8002816129"/>
    <x v="1164"/>
    <x v="7"/>
    <x v="7"/>
    <n v="280"/>
    <s v="BOL"/>
    <s v="101633"/>
    <x v="15"/>
    <s v="810878"/>
    <s v="BODEGA ZUMBALICA"/>
    <x v="6"/>
    <s v="COLAISA"/>
    <x v="17"/>
    <s v="O-Cotopaxi-Latacunga"/>
    <m/>
    <x v="0"/>
    <x v="0"/>
    <s v="100017804"/>
    <s v="FARINANGO HECTOR"/>
    <s v="ZEMU"/>
    <x v="48"/>
    <s v="2"/>
    <s v="Sin Pallet"/>
    <n v="0"/>
    <n v="0"/>
    <x v="0"/>
    <n v="18530.556"/>
    <n v="14015.556"/>
    <n v="4515"/>
    <n v="207.2"/>
    <m/>
    <x v="0"/>
    <n v="23"/>
    <s v="23"/>
    <n v="14"/>
    <x v="0"/>
    <n v="0.74"/>
    <n v="14.799999999999999"/>
    <s v="COMITRAPSA"/>
    <n v="1013643"/>
    <s v="POZO TARUPI MARCELO JAVIER"/>
    <x v="48"/>
  </r>
  <r>
    <n v="1002201237"/>
    <s v="UE01"/>
    <x v="7"/>
    <d v="1899-12-30T22:54:00"/>
    <x v="1559"/>
    <s v=""/>
    <s v=""/>
    <n v="0"/>
    <n v="0"/>
    <s v="ZPRC"/>
    <s v="2500108074"/>
    <s v="P000032640"/>
    <n v="8002816128"/>
    <x v="1164"/>
    <x v="6"/>
    <x v="6"/>
    <n v="80"/>
    <s v="BOL"/>
    <s v="101633"/>
    <x v="15"/>
    <s v="810878"/>
    <s v="BODEGA ZUMBALICA"/>
    <x v="6"/>
    <s v="COLAISA"/>
    <x v="17"/>
    <s v="O-Cotopaxi-Latacunga"/>
    <n v="198"/>
    <x v="0"/>
    <x v="0"/>
    <s v="100017804"/>
    <s v="FARINANGO HECTOR"/>
    <s v="ZEMU"/>
    <x v="48"/>
    <s v="2"/>
    <s v="Sin Pallet"/>
    <n v="0"/>
    <n v="0"/>
    <x v="0"/>
    <n v="8519.4439999999995"/>
    <n v="4004.444"/>
    <n v="4515"/>
    <n v="59.2"/>
    <m/>
    <x v="0"/>
    <n v="23"/>
    <s v="23"/>
    <n v="4"/>
    <x v="0"/>
    <n v="0.74"/>
    <n v="14.8"/>
    <s v="COMITRAPSA"/>
    <n v="1013643"/>
    <s v="POZO TARUPI MARCELO JAVIER"/>
    <x v="48"/>
  </r>
  <r>
    <n v="1002201251"/>
    <s v="UE01"/>
    <x v="7"/>
    <d v="1899-12-30T23:09:00"/>
    <x v="1560"/>
    <s v=""/>
    <s v=""/>
    <n v="0"/>
    <n v="0"/>
    <s v="ZPRC"/>
    <s v="2500108064"/>
    <s v="P000032617"/>
    <n v="8002816147"/>
    <x v="1165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72"/>
    <x v="72"/>
    <s v="100016005"/>
    <s v="POZO EDGAR"/>
    <s v="ZEMT"/>
    <x v="179"/>
    <s v="1"/>
    <s v="Con Pallet"/>
    <n v="0.05"/>
    <n v="24"/>
    <x v="0"/>
    <n v="40380"/>
    <n v="24030"/>
    <n v="16350"/>
    <n v="542.4"/>
    <m/>
    <x v="70"/>
    <n v="23"/>
    <s v="23"/>
    <n v="24"/>
    <x v="0"/>
    <n v="1.1299999999999999"/>
    <n v="22.599999999999998"/>
    <s v="LIDENORTI S.A."/>
    <n v="1013538"/>
    <s v="ROSERO TAFUR JOSE STALIN"/>
    <x v="179"/>
  </r>
  <r>
    <n v="1002201250"/>
    <s v="UE01"/>
    <x v="7"/>
    <d v="1899-12-30T23:23:00"/>
    <x v="1561"/>
    <s v=""/>
    <s v=""/>
    <n v="0"/>
    <n v="0"/>
    <s v="ZPRC"/>
    <s v="2500108066"/>
    <s v="P000032619"/>
    <n v="8002816146"/>
    <x v="1166"/>
    <x v="3"/>
    <x v="3"/>
    <n v="480"/>
    <s v="BOL"/>
    <s v="101663"/>
    <x v="46"/>
    <s v="802190"/>
    <s v="ZURIDIST PEDERNALES"/>
    <x v="24"/>
    <s v="AV. GARCIA MORENO ESQ.Y VELASCO IBA"/>
    <x v="37"/>
    <s v="O-Manabi-Pedernales"/>
    <n v="347"/>
    <x v="127"/>
    <x v="127"/>
    <s v="100018006"/>
    <s v="HERRERA EDUARDO"/>
    <s v="ZEMT"/>
    <x v="181"/>
    <s v="1"/>
    <s v="Con Pallet"/>
    <n v="0.05"/>
    <n v="24"/>
    <x v="0"/>
    <n v="37200"/>
    <n v="24040"/>
    <n v="13160"/>
    <n v="456"/>
    <m/>
    <x v="125"/>
    <n v="23"/>
    <s v="23"/>
    <n v="24"/>
    <x v="0"/>
    <n v="0.95"/>
    <n v="19"/>
    <s v="ALQUINGA &amp; ALQUINGA"/>
    <n v="1021688"/>
    <s v="CADENA CIFUENTES IVON SILVANA"/>
    <x v="181"/>
  </r>
  <r>
    <n v="1002201260"/>
    <s v="UE01"/>
    <x v="7"/>
    <d v="1899-12-30T23:38:00"/>
    <x v="1562"/>
    <s v="9000804725"/>
    <s v="012-022-00315298"/>
    <n v="2365.1999999999998"/>
    <n v="2651.87"/>
    <s v="ZPVN"/>
    <s v="40565139"/>
    <s v="0000391733"/>
    <n v="8002816162"/>
    <x v="1167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20"/>
    <n v="9180"/>
    <n v="324"/>
    <m/>
    <x v="99"/>
    <n v="23"/>
    <s v="23"/>
    <n v="18"/>
    <x v="0"/>
    <n v="0.9"/>
    <n v="18"/>
    <s v="TRANSPORTE PROPIO"/>
    <n v="1017789"/>
    <s v="GALARZA PONCE FABIOLA CATHERINE"/>
    <x v="141"/>
  </r>
  <r>
    <n v="1002201258"/>
    <s v="UE01"/>
    <x v="7"/>
    <d v="1899-12-30T23:42:00"/>
    <x v="1563"/>
    <s v=""/>
    <s v=""/>
    <n v="0"/>
    <n v="0"/>
    <s v="ZPRC"/>
    <s v="2500108076"/>
    <s v="P000032645"/>
    <n v="8002816159"/>
    <x v="1168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150"/>
    <x v="150"/>
    <s v="100019954"/>
    <s v="JACOME SANTIAGO"/>
    <s v="ZEMU"/>
    <x v="224"/>
    <s v="2"/>
    <s v="Sin Pallet"/>
    <n v="0"/>
    <n v="0"/>
    <x v="0"/>
    <n v="27150"/>
    <n v="18030"/>
    <n v="9120"/>
    <n v="266.39999999999998"/>
    <m/>
    <x v="147"/>
    <n v="23"/>
    <s v="23"/>
    <n v="18"/>
    <x v="0"/>
    <n v="0.74"/>
    <n v="14.799999999999999"/>
    <s v="SANJOPAS S.A."/>
    <n v="1022327"/>
    <s v="JACOME ECHEVERRIA JEFFERSON SANTIAG"/>
    <x v="224"/>
  </r>
  <r>
    <n v="1002201239"/>
    <s v="UE01"/>
    <x v="7"/>
    <d v="1899-12-30T23:43:00"/>
    <x v="1564"/>
    <s v=""/>
    <s v=""/>
    <n v="0"/>
    <n v="0"/>
    <s v="ZPRC"/>
    <s v="2500108060"/>
    <s v="P000032611"/>
    <n v="8002816131"/>
    <x v="1169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460"/>
    <n v="24030"/>
    <n v="15430"/>
    <n v="542.4"/>
    <m/>
    <x v="77"/>
    <n v="23"/>
    <s v="23"/>
    <n v="24"/>
    <x v="0"/>
    <n v="1.1299999999999999"/>
    <n v="22.599999999999998"/>
    <s v="ALQUINGA &amp; ALQUINGA"/>
    <n v="1013844"/>
    <s v="ALQUINGA LUCERO WILTER FABIAN"/>
    <x v="177"/>
  </r>
  <r>
    <n v="1002201360"/>
    <s v="UE01"/>
    <x v="8"/>
    <d v="1899-12-30T05:07:00"/>
    <x v="1565"/>
    <s v="9000804735"/>
    <s v="012-022-00315300"/>
    <n v="3270"/>
    <n v="3666.35"/>
    <s v="ZPVN"/>
    <s v="40565187"/>
    <s v="P000032643"/>
    <n v="8002816291"/>
    <x v="1170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3915.455000000002"/>
    <n v="25045.455000000002"/>
    <n v="8870"/>
    <n v="370"/>
    <m/>
    <x v="106"/>
    <n v="24"/>
    <s v="24"/>
    <n v="25"/>
    <x v="0"/>
    <n v="0.74"/>
    <n v="14.8"/>
    <s v="TRANSPORTE PROPIO"/>
    <n v="1013862"/>
    <s v="JACOME MARTINEZ EDGAR BOLIVAR"/>
    <x v="150"/>
  </r>
  <r>
    <n v="1002201360"/>
    <s v="UE01"/>
    <x v="8"/>
    <d v="1899-12-30T05:07:00"/>
    <x v="1566"/>
    <s v="9000804734"/>
    <s v="012-022-00315299"/>
    <n v="1040"/>
    <n v="1166.05"/>
    <s v="ZPVN"/>
    <s v="40565186"/>
    <s v="P000032642"/>
    <n v="8002816292"/>
    <x v="1170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84.544999999998"/>
    <n v="8014.5450000000001"/>
    <n v="8870"/>
    <n v="118.4"/>
    <m/>
    <x v="106"/>
    <n v="24"/>
    <s v="24"/>
    <n v="8"/>
    <x v="0"/>
    <n v="0.74"/>
    <n v="14.8"/>
    <s v="TRANSPORTE PROPIO"/>
    <n v="1013862"/>
    <s v="JACOME MARTINEZ EDGAR BOLIVAR"/>
    <x v="150"/>
  </r>
  <r>
    <n v="1002201365"/>
    <s v="UE01"/>
    <x v="8"/>
    <d v="1899-12-30T05:11:00"/>
    <x v="1567"/>
    <s v="9000804736"/>
    <s v="012-022-00315301"/>
    <n v="4225.6499999999996"/>
    <n v="4737.83"/>
    <s v="ZPVN"/>
    <s v="40564395"/>
    <s v="P000032371"/>
    <n v="8002816298"/>
    <x v="1171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2020"/>
    <n v="33070"/>
    <n v="18950"/>
    <n v="501.6"/>
    <m/>
    <x v="4"/>
    <n v="24"/>
    <s v="24"/>
    <n v="33"/>
    <x v="0"/>
    <n v="0.76"/>
    <n v="15.200000000000001"/>
    <s v="TRANSPORTE PROPIO"/>
    <n v="1013820"/>
    <s v="SARABIA YEPEZ RUTH IRENE"/>
    <x v="5"/>
  </r>
  <r>
    <n v="1002201368"/>
    <s v="UE01"/>
    <x v="8"/>
    <d v="1899-12-30T05:16:00"/>
    <x v="1568"/>
    <s v="9000804737"/>
    <s v="012-022-00315302"/>
    <n v="3259.2"/>
    <n v="3654.23"/>
    <s v="ZPVN"/>
    <s v="40564912"/>
    <s v="0000391429"/>
    <n v="8002816302"/>
    <x v="1172"/>
    <x v="6"/>
    <x v="6"/>
    <n v="48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370"/>
    <n v="24010"/>
    <n v="15360"/>
    <n v="244.8"/>
    <m/>
    <x v="54"/>
    <n v="24"/>
    <s v="24"/>
    <n v="24"/>
    <x v="0"/>
    <n v="0.51"/>
    <n v="10.200000000000001"/>
    <s v="TRANSPORTE PROPIO"/>
    <n v="1013768"/>
    <s v="PROAÑO MESIAS JOSELITO"/>
    <x v="71"/>
  </r>
  <r>
    <n v="1002201383"/>
    <s v="UE01"/>
    <x v="8"/>
    <d v="1899-12-30T05:57:00"/>
    <x v="1569"/>
    <s v="9000804740"/>
    <s v="012-022-00315303"/>
    <n v="3262.32"/>
    <n v="3657.74"/>
    <s v="ZPVN"/>
    <s v="40564978"/>
    <s v="P000032556"/>
    <n v="8002816321"/>
    <x v="1173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39"/>
    <x v="39"/>
    <s v="100014935"/>
    <s v="MENDEZ EDMUNDO"/>
    <s v="ZEMT"/>
    <x v="191"/>
    <s v="1"/>
    <s v="Con Pallet"/>
    <n v="0.05"/>
    <n v="24"/>
    <x v="0"/>
    <n v="38670"/>
    <n v="24050"/>
    <n v="14620"/>
    <n v="100.8"/>
    <m/>
    <x v="37"/>
    <n v="24"/>
    <s v="24"/>
    <n v="24"/>
    <x v="0"/>
    <n v="0.21"/>
    <n v="4.2"/>
    <s v="TRANSLOBOL S.A."/>
    <n v="1014100"/>
    <s v="SIGUENZA PARRA FROILAN ALEJANDRO"/>
    <x v="191"/>
  </r>
  <r>
    <n v="1002201381"/>
    <s v="UE01"/>
    <x v="8"/>
    <d v="1899-12-30T06:13:00"/>
    <x v="1570"/>
    <s v=""/>
    <s v=""/>
    <n v="0"/>
    <n v="0"/>
    <s v="ZPRC"/>
    <s v="2500107902"/>
    <s v="0000391419"/>
    <n v="8002816319"/>
    <x v="1174"/>
    <x v="2"/>
    <x v="2"/>
    <n v="32.340000000000003"/>
    <s v="T"/>
    <s v="101731"/>
    <x v="1"/>
    <s v="801733"/>
    <s v="DESTINO GRANEL."/>
    <x v="1"/>
    <s v="VIA PIFO A PINTAG"/>
    <x v="1"/>
    <s v="O-Pichincha-Itulcachi"/>
    <n v="105"/>
    <x v="1"/>
    <x v="1"/>
    <s v="100015105"/>
    <s v="REYES MILTON"/>
    <s v="ZECI"/>
    <x v="200"/>
    <s v="2"/>
    <s v="Sin Pallet"/>
    <n v="0"/>
    <n v="0"/>
    <x v="0"/>
    <n v="51150"/>
    <n v="32340"/>
    <n v="18810"/>
    <n v="300.44"/>
    <m/>
    <x v="1"/>
    <n v="24"/>
    <s v="24"/>
    <n v="32.340000000000003"/>
    <x v="0"/>
    <n v="9.2900432900432897"/>
    <n v="9.2900432900432897"/>
    <s v="TRANSCONCEM CIA. LTDA."/>
    <n v="1013227"/>
    <s v="COMPAÑIA DE TRANSPORTE PESADO"/>
    <x v="200"/>
  </r>
  <r>
    <n v="1002201397"/>
    <s v="UE01"/>
    <x v="8"/>
    <d v="1899-12-30T06:14:00"/>
    <x v="1571"/>
    <s v="9000804741"/>
    <s v="012-022-00315304"/>
    <n v="4193.1400000000003"/>
    <n v="4701.38"/>
    <s v="ZPVN"/>
    <s v="40565176"/>
    <s v="P000032633"/>
    <n v="8002816342"/>
    <x v="1175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51380"/>
    <n v="33080"/>
    <n v="18300"/>
    <n v="514.79999999999995"/>
    <m/>
    <x v="10"/>
    <n v="24"/>
    <s v="24"/>
    <n v="33"/>
    <x v="0"/>
    <n v="0.77999999999999992"/>
    <n v="15.599999999999998"/>
    <s v="TRANSPORTE PROPIO"/>
    <n v="1013863"/>
    <s v="DISTRIBUCIONES NARANJO"/>
    <x v="17"/>
  </r>
  <r>
    <n v="1002201419"/>
    <s v="UE01"/>
    <x v="8"/>
    <d v="1899-12-30T06:39:00"/>
    <x v="1572"/>
    <s v="9000804742"/>
    <s v="012-022-00315305"/>
    <n v="4210.8"/>
    <n v="4721.18"/>
    <s v="ZPVN"/>
    <s v="40564933"/>
    <s v="0000391459"/>
    <n v="8002816373"/>
    <x v="1176"/>
    <x v="4"/>
    <x v="4"/>
    <n v="660"/>
    <s v="BOL"/>
    <s v="101664"/>
    <x v="8"/>
    <s v="803854"/>
    <s v="VILLAFUERTE LORENA"/>
    <x v="34"/>
    <s v="LUIS ARIAS GUERRA Y CUMANDA"/>
    <x v="51"/>
    <s v="O-Pastaza-Elpuyo"/>
    <n v="337"/>
    <x v="8"/>
    <x v="8"/>
    <s v="10006429"/>
    <s v="PAREDES PEREZ JHONNY FABRICIO"/>
    <s v="ZETT"/>
    <x v="9"/>
    <s v="2"/>
    <s v="Sin Pallet"/>
    <n v="0"/>
    <n v="0"/>
    <x v="0"/>
    <n v="49990"/>
    <n v="33050"/>
    <n v="16940"/>
    <n v="712.8"/>
    <m/>
    <x v="8"/>
    <n v="24"/>
    <s v="24"/>
    <n v="33"/>
    <x v="0"/>
    <n v="1.0799999999999998"/>
    <n v="21.599999999999998"/>
    <s v="TRANSPORTE PROPIO"/>
    <n v="1019410"/>
    <s v="POZO VILLAFUERTE EDISON ROBERTO"/>
    <x v="9"/>
  </r>
  <r>
    <n v="1002201415"/>
    <s v="UE01"/>
    <x v="8"/>
    <d v="1899-12-30T06:43:00"/>
    <x v="1573"/>
    <s v="9000804743"/>
    <s v="012-022-00315306"/>
    <n v="3106.3"/>
    <n v="3482.81"/>
    <s v="ZPVN"/>
    <s v="40565162"/>
    <s v="P000032623"/>
    <n v="8002816368"/>
    <x v="1177"/>
    <x v="6"/>
    <x v="6"/>
    <n v="480"/>
    <s v="BOL"/>
    <s v="101683"/>
    <x v="16"/>
    <s v="802036"/>
    <s v="SMARTBILDEN CÍA LTDA-RIOBAMBA"/>
    <x v="14"/>
    <s v="AV. 11 DE NOVIEMBRE Y CALLE"/>
    <x v="18"/>
    <s v="O-Chimborazo-Riobamba"/>
    <n v="303"/>
    <x v="2"/>
    <x v="2"/>
    <s v="100019189"/>
    <s v="SIMBAÑA EDWIN"/>
    <s v="ZEMT"/>
    <x v="3"/>
    <s v="2"/>
    <s v="Sin Pallet"/>
    <n v="0"/>
    <n v="0"/>
    <x v="0"/>
    <n v="38980"/>
    <n v="24060"/>
    <n v="14920"/>
    <n v="532.79999999999995"/>
    <m/>
    <x v="2"/>
    <n v="24"/>
    <s v="24"/>
    <n v="24"/>
    <x v="0"/>
    <n v="1.1099999999999999"/>
    <n v="22.2"/>
    <s v="TRANSPORTE PROPIO"/>
    <n v="1014266"/>
    <s v="TRANSBOSNA CIA. LTDA."/>
    <x v="3"/>
  </r>
  <r>
    <n v="1002201426"/>
    <s v="UE01"/>
    <x v="8"/>
    <d v="1899-12-30T06:53:00"/>
    <x v="1574"/>
    <s v="9000804818"/>
    <s v="012-022-00315307"/>
    <n v="2319.08"/>
    <n v="2600.17"/>
    <s v="ZPVN"/>
    <s v="40565170"/>
    <s v="P000032629"/>
    <n v="8002816381"/>
    <x v="1178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10"/>
    <n v="18050"/>
    <n v="9060"/>
    <n v="248.4"/>
    <m/>
    <x v="7"/>
    <n v="24"/>
    <s v="24"/>
    <n v="18"/>
    <x v="0"/>
    <n v="0.69000000000000006"/>
    <n v="13.8"/>
    <s v="TRANSPORTE PROPIO"/>
    <n v="1013388"/>
    <s v="CAMPAÑA MALDONADO BLANCA CECILIA"/>
    <x v="8"/>
  </r>
  <r>
    <n v="1002201417"/>
    <s v="UE01"/>
    <x v="8"/>
    <d v="1899-12-30T07:05:00"/>
    <x v="1575"/>
    <s v=""/>
    <s v=""/>
    <n v="0"/>
    <n v="0"/>
    <s v="ZPRC"/>
    <s v="2500107901"/>
    <s v="0000391418"/>
    <n v="8002816371"/>
    <x v="1179"/>
    <x v="1"/>
    <x v="1"/>
    <n v="31.65"/>
    <s v="T"/>
    <s v="101731"/>
    <x v="1"/>
    <s v="801733"/>
    <s v="DESTINO GRANEL."/>
    <x v="1"/>
    <s v="VIA PIFO A PINTAG"/>
    <x v="1"/>
    <s v="O-Pichincha-Itulcachi"/>
    <n v="105"/>
    <x v="1"/>
    <x v="1"/>
    <s v="100017509"/>
    <s v="YANDUN RUBEN"/>
    <s v="ZECI"/>
    <x v="272"/>
    <s v="2"/>
    <s v="Sin Pallet"/>
    <n v="0"/>
    <n v="0"/>
    <x v="0"/>
    <n v="50110"/>
    <n v="31650"/>
    <n v="18460"/>
    <n v="294.02999999999997"/>
    <m/>
    <x v="1"/>
    <n v="24"/>
    <s v="24"/>
    <n v="31.65"/>
    <x v="0"/>
    <n v="9.2900473933649277"/>
    <n v="9.2900473933649277"/>
    <s v="TRANSCONCEM CIA. LTDA."/>
    <n v="1013227"/>
    <s v="COMPAÑIA DE TRANSPORTE PESADO"/>
    <x v="273"/>
  </r>
  <r>
    <n v="1002201430"/>
    <s v="UE01"/>
    <x v="8"/>
    <d v="1899-12-30T07:06:00"/>
    <x v="1576"/>
    <s v="9000804847"/>
    <s v="012-022-00315308"/>
    <n v="2390"/>
    <n v="2679.68"/>
    <s v="ZPVN"/>
    <s v="40565169"/>
    <s v="P000032628"/>
    <n v="8002816387"/>
    <x v="1180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60"/>
    <n v="9280"/>
    <n v="183.6"/>
    <m/>
    <x v="7"/>
    <n v="24"/>
    <s v="24"/>
    <n v="18"/>
    <x v="0"/>
    <n v="0.51"/>
    <n v="10.199999999999999"/>
    <s v="TRANSPORTE PROPIO"/>
    <n v="1013388"/>
    <s v="CAMPAÑA MALDONADO BLANCA CECILIA"/>
    <x v="89"/>
  </r>
  <r>
    <n v="1002201409"/>
    <s v="UE01"/>
    <x v="8"/>
    <d v="1899-12-30T07:14:00"/>
    <x v="1577"/>
    <s v="9000804849"/>
    <s v="012-022-00315310"/>
    <n v="1235.19"/>
    <n v="1384.9"/>
    <s v="ZPVN"/>
    <s v="40565123"/>
    <s v="0000391725"/>
    <n v="8002816357"/>
    <x v="1181"/>
    <x v="3"/>
    <x v="3"/>
    <n v="200"/>
    <s v="BOL"/>
    <s v="102970"/>
    <x v="174"/>
    <s v="804006"/>
    <s v="BODEGA PRINCIPAL"/>
    <x v="68"/>
    <s v="AV J RODRIGUEZ YA V DEL BOMBERO"/>
    <x v="120"/>
    <s v="O-Guayas-Guayaquil"/>
    <m/>
    <x v="125"/>
    <x v="125"/>
    <s v="100015198"/>
    <s v="IBUJES JESUS"/>
    <s v="ZEMT"/>
    <x v="178"/>
    <s v="1"/>
    <s v="Con Pallet"/>
    <n v="0.05"/>
    <n v="10"/>
    <x v="0"/>
    <n v="17714.167000000001"/>
    <n v="10004.166999999999"/>
    <n v="7710"/>
    <n v="260"/>
    <m/>
    <x v="123"/>
    <n v="24"/>
    <s v="24"/>
    <n v="10"/>
    <x v="0"/>
    <n v="1.3"/>
    <n v="26"/>
    <s v="TRAPSA C.A."/>
    <n v="1013257"/>
    <s v="TERAN SARZOSA FRANCISCO BOLIVAR"/>
    <x v="178"/>
  </r>
  <r>
    <n v="1002201409"/>
    <s v="UE01"/>
    <x v="8"/>
    <d v="1899-12-30T07:14:00"/>
    <x v="1578"/>
    <s v="9000804848"/>
    <s v="012-022-00315309"/>
    <n v="1798.22"/>
    <n v="2016.18"/>
    <s v="ZPVN"/>
    <s v="40561921"/>
    <s v="0000391726"/>
    <n v="8002816358"/>
    <x v="1181"/>
    <x v="4"/>
    <x v="4"/>
    <n v="280"/>
    <s v="BOL"/>
    <s v="102970"/>
    <x v="174"/>
    <s v="804006"/>
    <s v="BODEGA PRINCIPAL"/>
    <x v="68"/>
    <s v="AV J RODRIGUEZ YA V DEL BOMBERO"/>
    <x v="120"/>
    <s v="O-Guayas-Guayaquil"/>
    <n v="524"/>
    <x v="125"/>
    <x v="125"/>
    <s v="100015198"/>
    <s v="IBUJES JESUS"/>
    <s v="ZEMT"/>
    <x v="178"/>
    <s v="1"/>
    <s v="Con Pallet"/>
    <n v="0.05"/>
    <n v="14"/>
    <x v="0"/>
    <n v="21715.832999999999"/>
    <n v="14005.833000000001"/>
    <n v="7710"/>
    <n v="364"/>
    <m/>
    <x v="123"/>
    <n v="24"/>
    <s v="24"/>
    <n v="14"/>
    <x v="0"/>
    <n v="1.3"/>
    <n v="26"/>
    <s v="TRAPSA C.A."/>
    <n v="1013257"/>
    <s v="TERAN SARZOSA FRANCISCO BOLIVAR"/>
    <x v="178"/>
  </r>
  <r>
    <n v="1002201446"/>
    <s v="UE01"/>
    <x v="8"/>
    <d v="1899-12-30T07:39:00"/>
    <x v="1579"/>
    <s v="9000804854"/>
    <s v="012-022-00315312"/>
    <n v="2469.6"/>
    <n v="2768.93"/>
    <s v="ZPVN"/>
    <s v="40565233"/>
    <s v="P000032649"/>
    <n v="8002816410"/>
    <x v="1182"/>
    <x v="7"/>
    <x v="7"/>
    <n v="360"/>
    <s v="BOL"/>
    <s v="101541"/>
    <x v="80"/>
    <s v="805584"/>
    <s v="FERRETERIA SAN ISIDRO"/>
    <x v="58"/>
    <s v="PARQUE CENTRAL DE SAN ISIDRO"/>
    <x v="103"/>
    <s v="O-Carchi-Mira"/>
    <m/>
    <x v="91"/>
    <x v="91"/>
    <s v="100015044"/>
    <s v="BENITEZ DAVID"/>
    <s v="ZEMT"/>
    <x v="124"/>
    <s v="2"/>
    <s v="Sin Pallet"/>
    <n v="0"/>
    <n v="0"/>
    <x v="0"/>
    <n v="24372.5"/>
    <n v="18022.5"/>
    <n v="6350"/>
    <n v="136.80000000000001"/>
    <m/>
    <x v="89"/>
    <n v="24"/>
    <s v="24"/>
    <n v="18"/>
    <x v="0"/>
    <n v="0.38"/>
    <n v="7.6000000000000005"/>
    <s v="TRANSPORTE PROPIO"/>
    <n v="1012808"/>
    <s v="ALVAREZ GONZAGA LASTEÑA MARIANA"/>
    <x v="124"/>
  </r>
  <r>
    <n v="1002201446"/>
    <s v="UE01"/>
    <x v="8"/>
    <d v="1899-12-30T07:39:00"/>
    <x v="1580"/>
    <s v="9000804853"/>
    <s v="012-022-00315311"/>
    <n v="816"/>
    <n v="914.9"/>
    <s v="ZPVN"/>
    <s v="40565232"/>
    <s v="P000032648"/>
    <n v="8002816411"/>
    <x v="1182"/>
    <x v="6"/>
    <x v="6"/>
    <n v="12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2357.5"/>
    <n v="6007.5"/>
    <n v="6350"/>
    <n v="45.6"/>
    <m/>
    <x v="89"/>
    <n v="24"/>
    <s v="24"/>
    <n v="6"/>
    <x v="0"/>
    <n v="0.38"/>
    <n v="7.6000000000000005"/>
    <s v="TRANSPORTE PROPIO"/>
    <n v="1012808"/>
    <s v="ALVAREZ GONZAGA LASTEÑA MARIANA"/>
    <x v="124"/>
  </r>
  <r>
    <n v="1002201444"/>
    <s v="UE01"/>
    <x v="8"/>
    <d v="1899-12-30T07:50:00"/>
    <x v="1581"/>
    <s v="9000804856"/>
    <s v="012-022-00315313"/>
    <n v="3238.77"/>
    <n v="3631.33"/>
    <s v="ZPVN"/>
    <s v="40561563"/>
    <s v="0000389474"/>
    <n v="8002816405"/>
    <x v="1183"/>
    <x v="8"/>
    <x v="8"/>
    <n v="31.92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460"/>
    <n v="31920"/>
    <n v="18540"/>
    <n v="0"/>
    <m/>
    <x v="3"/>
    <n v="24"/>
    <s v="24"/>
    <n v="31.92"/>
    <x v="0"/>
    <n v="0"/>
    <n v="0"/>
    <s v="XAVIER VALENZUELA"/>
    <n v="1014416"/>
    <s v="VALENZUELA DIAZ PATRICIO XAVIER"/>
    <x v="32"/>
  </r>
  <r>
    <n v="1002201453"/>
    <s v="UE01"/>
    <x v="8"/>
    <d v="1899-12-30T08:15:00"/>
    <x v="1582"/>
    <s v="9000804861"/>
    <s v="012-022-00315314"/>
    <n v="2409.2600000000002"/>
    <n v="2701.28"/>
    <s v="ZPVN"/>
    <s v="40565253"/>
    <s v="P000032651"/>
    <n v="8002816422"/>
    <x v="1184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124"/>
    <x v="124"/>
    <s v="100015005"/>
    <s v="QUITO LUIS"/>
    <s v="ZEMU"/>
    <x v="175"/>
    <s v="2"/>
    <s v="Sin Pallet"/>
    <n v="0"/>
    <n v="0"/>
    <x v="0"/>
    <n v="27120"/>
    <n v="18040"/>
    <n v="9080"/>
    <n v="165.6"/>
    <m/>
    <x v="122"/>
    <n v="24"/>
    <s v="24"/>
    <n v="18"/>
    <x v="0"/>
    <n v="0.45999999999999996"/>
    <n v="9.1999999999999993"/>
    <s v="LIDENORTI S.A."/>
    <n v="1013649"/>
    <s v="VEGA PEREZ JOSE"/>
    <x v="175"/>
  </r>
  <r>
    <n v="1002201471"/>
    <s v="UE01"/>
    <x v="8"/>
    <d v="1899-12-30T08:28:00"/>
    <x v="1583"/>
    <s v="9000804864"/>
    <s v="012-022-00315316"/>
    <n v="3068.47"/>
    <n v="3440.39"/>
    <s v="ZPVN"/>
    <s v="40565175"/>
    <s v="P000032632"/>
    <n v="8002816447"/>
    <x v="1185"/>
    <x v="7"/>
    <x v="7"/>
    <n v="480"/>
    <s v="BOL"/>
    <s v="101680"/>
    <x v="12"/>
    <s v="801411"/>
    <s v="BLOQUERA SALCEDO"/>
    <x v="4"/>
    <s v="VIA SALCEDO PANAMERICANA ANTES DE S"/>
    <x v="4"/>
    <s v="O-Cotopaxi-Salcedo"/>
    <m/>
    <x v="10"/>
    <x v="10"/>
    <s v="100014834"/>
    <s v="TIGASI MARIO"/>
    <s v="ZETT"/>
    <x v="12"/>
    <s v="2"/>
    <s v="Sin Pallet"/>
    <n v="0"/>
    <n v="0"/>
    <x v="0"/>
    <n v="32790.294000000002"/>
    <n v="24035.294000000002"/>
    <n v="8755"/>
    <n v="364.8"/>
    <m/>
    <x v="10"/>
    <n v="24"/>
    <s v="24"/>
    <n v="24"/>
    <x v="0"/>
    <n v="0.76"/>
    <n v="15.200000000000001"/>
    <s v="TRANSPORTE PROPIO"/>
    <n v="1013863"/>
    <s v="DISTRIBUCIONES NARANJO"/>
    <x v="12"/>
  </r>
  <r>
    <n v="1002201471"/>
    <s v="UE01"/>
    <x v="8"/>
    <d v="1899-12-30T08:28:00"/>
    <x v="1584"/>
    <s v="9000804863"/>
    <s v="012-022-00315315"/>
    <n v="1270.6500000000001"/>
    <n v="1424.66"/>
    <s v="ZPVN"/>
    <s v="40565174"/>
    <s v="P000032631"/>
    <n v="8002816446"/>
    <x v="1185"/>
    <x v="6"/>
    <x v="6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18769.705999999998"/>
    <n v="10014.706"/>
    <n v="8755"/>
    <n v="152"/>
    <m/>
    <x v="10"/>
    <n v="24"/>
    <s v="24"/>
    <n v="10"/>
    <x v="0"/>
    <n v="0.76"/>
    <n v="15.2"/>
    <s v="TRANSPORTE PROPIO"/>
    <n v="1013863"/>
    <s v="DISTRIBUCIONES NARANJO"/>
    <x v="12"/>
  </r>
  <r>
    <n v="1002201474"/>
    <s v="UE01"/>
    <x v="8"/>
    <d v="1899-12-30T09:01:00"/>
    <x v="1585"/>
    <s v="9000803879"/>
    <s v="013-020-00047762"/>
    <n v="2294.2600000000002"/>
    <n v="2572.34"/>
    <s v="ZPDF"/>
    <s v="70176747"/>
    <s v="0000391204"/>
    <n v="8002816450"/>
    <x v="1186"/>
    <x v="4"/>
    <x v="4"/>
    <n v="360"/>
    <s v="BOL"/>
    <s v="101450"/>
    <x v="183"/>
    <s v="809826"/>
    <s v="LOCAL CALIFORNIA"/>
    <x v="68"/>
    <s v="VIA DAULE KM 12 1/2 JUNTO FRENO SEG"/>
    <x v="120"/>
    <s v="O-Guayas-Guayaquil"/>
    <n v="524"/>
    <x v="66"/>
    <x v="66"/>
    <s v="100014865"/>
    <s v="LANDI LUIS"/>
    <s v="ZEMU"/>
    <x v="83"/>
    <s v="2"/>
    <s v="Sin Pallet"/>
    <n v="0"/>
    <n v="0"/>
    <x v="0"/>
    <n v="27300"/>
    <n v="18080"/>
    <n v="9220"/>
    <n v="468"/>
    <m/>
    <x v="64"/>
    <n v="24"/>
    <s v="24"/>
    <n v="18"/>
    <x v="0"/>
    <n v="1.3"/>
    <n v="26"/>
    <s v="TRANSVOLCA S.A."/>
    <n v="1023077"/>
    <s v="JIMENEZ ICAZA HENRY ELADIO"/>
    <x v="83"/>
  </r>
  <r>
    <n v="1002201478"/>
    <s v="UE01"/>
    <x v="8"/>
    <d v="1899-12-30T09:04:00"/>
    <x v="1586"/>
    <s v="9000804868"/>
    <s v="012-022-00315317"/>
    <n v="2419.1999999999998"/>
    <n v="2712.42"/>
    <s v="ZPVN"/>
    <s v="40564911"/>
    <s v="0000391867"/>
    <n v="8002816454"/>
    <x v="1187"/>
    <x v="4"/>
    <x v="4"/>
    <n v="360"/>
    <s v="BOL"/>
    <s v="101453"/>
    <x v="221"/>
    <s v="807591"/>
    <s v="SACOS CAMPAMENTO NARANJAL"/>
    <x v="94"/>
    <s v="VIA NARANJAL TENGUEL KM 13.5"/>
    <x v="161"/>
    <s v="O-Guayas-Naranjal"/>
    <n v="576"/>
    <x v="100"/>
    <x v="100"/>
    <s v="10008072"/>
    <s v="FLORES GARCIA CHRISTIA FERNANDO"/>
    <s v="ZEMU"/>
    <x v="140"/>
    <s v="2"/>
    <s v="Sin Pallet"/>
    <n v="0"/>
    <n v="0"/>
    <x v="0"/>
    <n v="27130"/>
    <n v="18050"/>
    <n v="9080"/>
    <n v="489.6"/>
    <m/>
    <x v="98"/>
    <n v="24"/>
    <s v="24"/>
    <n v="18"/>
    <x v="0"/>
    <n v="1.36"/>
    <n v="27.200000000000003"/>
    <s v="SANJOPAS S.A."/>
    <n v="1013597"/>
    <s v="RUIZ RUIZ EDISON FRANKLIN"/>
    <x v="140"/>
  </r>
  <r>
    <n v="1002201510"/>
    <s v="UE01"/>
    <x v="8"/>
    <d v="1899-12-30T09:09:00"/>
    <x v="1587"/>
    <s v=""/>
    <s v=""/>
    <n v="0"/>
    <n v="0"/>
    <s v="ZPRC"/>
    <s v="2500108081"/>
    <s v="0000391874"/>
    <n v="8002816484"/>
    <x v="1188"/>
    <x v="7"/>
    <x v="7"/>
    <n v="6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4"/>
    <s v="Pallet Cortesia"/>
    <n v="0"/>
    <n v="0"/>
    <x v="0"/>
    <n v="51620"/>
    <n v="33040"/>
    <n v="18580"/>
    <n v="594"/>
    <m/>
    <x v="72"/>
    <n v="24"/>
    <s v="24"/>
    <n v="33"/>
    <x v="0"/>
    <n v="0.9"/>
    <n v="18"/>
    <s v="TRANSPORTE PROPIO"/>
    <n v="1014110"/>
    <s v="RODRIGUEZ CORREA ROSA AYDE"/>
    <x v="254"/>
  </r>
  <r>
    <n v="1002201485"/>
    <s v="UE01"/>
    <x v="8"/>
    <d v="1899-12-30T09:16:00"/>
    <x v="1588"/>
    <s v="9000804871"/>
    <s v="012-022-00315319"/>
    <n v="513.6"/>
    <n v="575.85"/>
    <s v="ZPVN"/>
    <s v="40565268"/>
    <s v="P000032655"/>
    <n v="8002816462"/>
    <x v="1189"/>
    <x v="5"/>
    <x v="5"/>
    <n v="80"/>
    <s v="BOL"/>
    <s v="101733"/>
    <x v="44"/>
    <s v="800786"/>
    <s v="BODEGA FERRORIENTE,"/>
    <x v="1"/>
    <s v="EL QUINCHE, PANAMERICANA Y CALLE MA"/>
    <x v="36"/>
    <s v="O-Pichincha-Elquinche"/>
    <m/>
    <x v="60"/>
    <x v="60"/>
    <s v="10007757"/>
    <s v="GUALACATA FERNANDEZ MANUEL RAUL"/>
    <s v="ZEMU"/>
    <x v="76"/>
    <s v="2"/>
    <s v="Sin Pallet"/>
    <n v="0"/>
    <n v="0"/>
    <x v="0"/>
    <n v="8476.1110000000008"/>
    <n v="4011.1109999999999"/>
    <n v="4465"/>
    <n v="28"/>
    <m/>
    <x v="58"/>
    <n v="24"/>
    <s v="24"/>
    <n v="4"/>
    <x v="0"/>
    <n v="0.35"/>
    <n v="7"/>
    <s v="ALQUINGA &amp; ALQUINGA"/>
    <n v="1022501"/>
    <s v="FLORES RAMIREZ ROGER WILLAN"/>
    <x v="76"/>
  </r>
  <r>
    <n v="1002201485"/>
    <s v="UE01"/>
    <x v="8"/>
    <d v="1899-12-30T09:16:00"/>
    <x v="1589"/>
    <s v="9000804870"/>
    <s v="012-022-00315318"/>
    <n v="1940.4"/>
    <n v="2175.59"/>
    <s v="ZPVN"/>
    <s v="40565267"/>
    <s v="P000032654"/>
    <n v="8002816463"/>
    <x v="1189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60"/>
    <x v="60"/>
    <s v="10007757"/>
    <s v="GUALACATA FERNANDEZ MANUEL RAUL"/>
    <s v="ZEMU"/>
    <x v="76"/>
    <s v="2"/>
    <s v="Sin Pallet"/>
    <n v="0"/>
    <n v="0"/>
    <x v="0"/>
    <n v="18503.888999999999"/>
    <n v="14038.888999999999"/>
    <n v="4465"/>
    <n v="98"/>
    <m/>
    <x v="58"/>
    <n v="24"/>
    <s v="24"/>
    <n v="14"/>
    <x v="0"/>
    <n v="0.35"/>
    <n v="7"/>
    <s v="ALQUINGA &amp; ALQUINGA"/>
    <n v="1022501"/>
    <s v="FLORES RAMIREZ ROGER WILLAN"/>
    <x v="76"/>
  </r>
  <r>
    <n v="1002201527"/>
    <s v="UE01"/>
    <x v="8"/>
    <d v="1899-12-30T09:31:00"/>
    <x v="1590"/>
    <s v="9000804875"/>
    <s v="012-022-00315321"/>
    <n v="2276"/>
    <n v="2551.87"/>
    <s v="ZPVN"/>
    <s v="40564939"/>
    <s v="0000391470"/>
    <n v="8002816501"/>
    <x v="1190"/>
    <x v="5"/>
    <x v="5"/>
    <n v="400"/>
    <s v="BOL"/>
    <s v="101664"/>
    <x v="8"/>
    <s v="800741"/>
    <s v="FREVIUNO"/>
    <x v="27"/>
    <s v="FREVIUNO A. NEUMANE Y R. UQUILLAS"/>
    <x v="41"/>
    <s v="O-Tungurahua-Ambato"/>
    <m/>
    <x v="57"/>
    <x v="57"/>
    <s v="10007128"/>
    <s v="BORJA MAYORGA ULISES ENRIQUE"/>
    <s v="ZETT"/>
    <x v="72"/>
    <s v="2"/>
    <s v="Sin Pallet"/>
    <n v="0"/>
    <n v="0"/>
    <x v="0"/>
    <n v="28938.485000000001"/>
    <n v="20048.485000000001"/>
    <n v="8890"/>
    <n v="360"/>
    <m/>
    <x v="55"/>
    <n v="24"/>
    <s v="24"/>
    <n v="20"/>
    <x v="0"/>
    <n v="0.9"/>
    <n v="18"/>
    <s v="TRANSPORTE PROPIO"/>
    <n v="1013244"/>
    <s v="FREVITRANSPORT CIA. LTDA."/>
    <x v="72"/>
  </r>
  <r>
    <n v="1002201527"/>
    <s v="UE01"/>
    <x v="8"/>
    <d v="1899-12-30T09:31:00"/>
    <x v="1591"/>
    <s v="9000804874"/>
    <s v="012-022-00315320"/>
    <n v="1612"/>
    <n v="1807.38"/>
    <s v="ZPVN"/>
    <s v="40564941"/>
    <s v="0000391466"/>
    <n v="8002816502"/>
    <x v="1190"/>
    <x v="6"/>
    <x v="6"/>
    <n v="260"/>
    <s v="BOL"/>
    <s v="101664"/>
    <x v="8"/>
    <s v="800652"/>
    <s v="JOSE FREIRE"/>
    <x v="27"/>
    <s v="JOSE FREIRE CERCA PLAZA PACHAN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21921.514999999999"/>
    <n v="13031.514999999999"/>
    <n v="8890"/>
    <n v="234"/>
    <m/>
    <x v="55"/>
    <n v="24"/>
    <s v="24"/>
    <n v="13"/>
    <x v="0"/>
    <n v="0.9"/>
    <n v="18"/>
    <s v="TRANSPORTE PROPIO"/>
    <n v="1013244"/>
    <s v="FREVITRANSPORT CIA. LTDA."/>
    <x v="72"/>
  </r>
  <r>
    <n v="1002201487"/>
    <s v="UE01"/>
    <x v="8"/>
    <d v="1899-12-30T09:42:00"/>
    <x v="1592"/>
    <s v=""/>
    <s v=""/>
    <n v="0"/>
    <n v="0"/>
    <s v="ZPRC"/>
    <s v="2500108059"/>
    <s v="0000391800"/>
    <n v="8002816465"/>
    <x v="1191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155"/>
    <x v="155"/>
    <s v="100015298"/>
    <s v="GUALSAQUI RAMIRO"/>
    <s v="ZETT"/>
    <x v="233"/>
    <s v="4"/>
    <s v="Pallet Cortesia"/>
    <n v="0"/>
    <n v="0"/>
    <x v="0"/>
    <n v="13222.5"/>
    <n v="4002.5"/>
    <n v="9220"/>
    <n v="36.799999999999997"/>
    <m/>
    <x v="152"/>
    <n v="24"/>
    <s v="24"/>
    <n v="4"/>
    <x v="0"/>
    <n v="0.45999999999999996"/>
    <n v="9.1999999999999993"/>
    <s v="SANJOPAS S.A."/>
    <n v="1013772"/>
    <s v="SIERRA HERRERA MARCELO EDUARDO"/>
    <x v="233"/>
  </r>
  <r>
    <n v="1002201487"/>
    <s v="UE01"/>
    <x v="8"/>
    <d v="1899-12-30T09:42:00"/>
    <x v="1593"/>
    <s v=""/>
    <s v=""/>
    <n v="0"/>
    <n v="0"/>
    <s v="ZPRC"/>
    <s v="2500108059"/>
    <s v="0000391801"/>
    <n v="8002816466"/>
    <x v="1191"/>
    <x v="6"/>
    <x v="6"/>
    <n v="560"/>
    <s v="BOL"/>
    <s v="101500"/>
    <x v="30"/>
    <s v="806419"/>
    <s v="CENTRO DE ACOPIO"/>
    <x v="1"/>
    <s v="EL CARRIZAL E9-119 Y AV INTEROCEANI"/>
    <x v="10"/>
    <s v="O-Pichincha-Tumbaco"/>
    <n v="110"/>
    <x v="155"/>
    <x v="155"/>
    <s v="100015298"/>
    <s v="GUALSAQUI RAMIRO"/>
    <s v="ZETT"/>
    <x v="233"/>
    <s v="4"/>
    <s v="Pallet Cortesia"/>
    <n v="0"/>
    <n v="0"/>
    <x v="0"/>
    <n v="37237.5"/>
    <n v="28017.5"/>
    <n v="9220"/>
    <n v="257.60000000000002"/>
    <m/>
    <x v="152"/>
    <n v="24"/>
    <s v="24"/>
    <n v="28"/>
    <x v="0"/>
    <n v="0.46"/>
    <n v="9.2000000000000011"/>
    <s v="SANJOPAS S.A."/>
    <n v="1013772"/>
    <s v="SIERRA HERRERA MARCELO EDUARDO"/>
    <x v="233"/>
  </r>
  <r>
    <n v="1002201545"/>
    <s v="UE01"/>
    <x v="8"/>
    <d v="1899-12-30T09:48:00"/>
    <x v="1594"/>
    <s v="9000804879"/>
    <s v="012-022-00315322"/>
    <n v="4092"/>
    <n v="4587.9799999999996"/>
    <s v="ZPVN"/>
    <s v="40564938"/>
    <s v="0000391468"/>
    <n v="8002816519"/>
    <x v="1192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30"/>
    <n v="33040"/>
    <n v="17790"/>
    <n v="594"/>
    <m/>
    <x v="55"/>
    <n v="24"/>
    <s v="24"/>
    <n v="33"/>
    <x v="0"/>
    <n v="0.9"/>
    <n v="18"/>
    <s v="TRANSPORTE PROPIO"/>
    <n v="1013244"/>
    <s v="FREVITRANSPORT CIA. LTDA."/>
    <x v="85"/>
  </r>
  <r>
    <n v="1002201557"/>
    <s v="UE01"/>
    <x v="8"/>
    <d v="1899-12-30T09:54:00"/>
    <x v="1595"/>
    <s v="9000804882"/>
    <s v="012-022-00315323"/>
    <n v="2484"/>
    <n v="2785.08"/>
    <s v="ZPVN"/>
    <s v="40565297"/>
    <s v="P000032667"/>
    <n v="8002816531"/>
    <x v="1193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9"/>
    <x v="9"/>
    <s v="100020335"/>
    <s v="HARO LUIS"/>
    <s v="ZEMU"/>
    <x v="11"/>
    <s v="2"/>
    <s v="Sin Pallet"/>
    <n v="0"/>
    <n v="0"/>
    <x v="0"/>
    <n v="27070"/>
    <n v="18010"/>
    <n v="9060"/>
    <n v="75.599999999999994"/>
    <m/>
    <x v="9"/>
    <n v="24"/>
    <s v="24"/>
    <n v="18"/>
    <x v="0"/>
    <n v="0.21"/>
    <n v="4.1999999999999993"/>
    <s v="SANJOPAS S.A."/>
    <n v="1013262"/>
    <s v="SEGOVIA ERAZO PATRICIA ALEXANDRA"/>
    <x v="11"/>
  </r>
  <r>
    <n v="1002201482"/>
    <s v="UE01"/>
    <x v="8"/>
    <d v="1899-12-30T09:55:00"/>
    <x v="1596"/>
    <s v="9000803877"/>
    <s v="013-020-00047760"/>
    <n v="3059.02"/>
    <n v="3429.79"/>
    <s v="ZPDF"/>
    <s v="70176745"/>
    <s v="0000391208"/>
    <n v="8002816459"/>
    <x v="1194"/>
    <x v="4"/>
    <x v="4"/>
    <n v="480"/>
    <s v="BOL"/>
    <s v="101450"/>
    <x v="183"/>
    <s v="801815"/>
    <s v="MEGAMETALES LAS PALMAS"/>
    <x v="68"/>
    <s v="VIA DAULE KM 13 1/2"/>
    <x v="120"/>
    <s v="O-Guayas-Guayaquil"/>
    <n v="524"/>
    <x v="41"/>
    <x v="41"/>
    <s v="100018027"/>
    <s v="CABRERA ALFREDO"/>
    <s v="ZEMT"/>
    <x v="50"/>
    <s v="1"/>
    <s v="Con Pallet"/>
    <n v="0.05"/>
    <n v="24"/>
    <x v="0"/>
    <n v="39220"/>
    <n v="24090"/>
    <n v="15130"/>
    <n v="624"/>
    <m/>
    <x v="39"/>
    <n v="24"/>
    <s v="24"/>
    <n v="24"/>
    <x v="0"/>
    <n v="1.3"/>
    <n v="26"/>
    <s v="LIDENORTI S.A."/>
    <n v="1020579"/>
    <s v="CABRERA RECALDE ALFREDO RAYMUNDO"/>
    <x v="50"/>
  </r>
  <r>
    <n v="1002201547"/>
    <s v="UE01"/>
    <x v="8"/>
    <d v="1899-12-30T10:00:00"/>
    <x v="1597"/>
    <s v="9000804883"/>
    <s v="012-022-00315324"/>
    <n v="4567.2"/>
    <n v="5120.7700000000004"/>
    <s v="ZPVN"/>
    <s v="40565283"/>
    <s v="P000032661"/>
    <n v="8002816520"/>
    <x v="1195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600"/>
    <n v="33040"/>
    <n v="18560"/>
    <n v="699.6"/>
    <m/>
    <x v="120"/>
    <n v="24"/>
    <s v="24"/>
    <n v="33"/>
    <x v="0"/>
    <n v="1.06"/>
    <n v="21.2"/>
    <s v="TRANSPORTE PROPIO"/>
    <n v="1024017"/>
    <s v="SANTO CHICAIZA EDISON XAVIER"/>
    <x v="173"/>
  </r>
  <r>
    <n v="1002201486"/>
    <s v="UE01"/>
    <x v="8"/>
    <d v="1899-12-30T10:24:00"/>
    <x v="1598"/>
    <s v="9000804890"/>
    <s v="012-022-00315325"/>
    <n v="2419.1999999999998"/>
    <n v="2712.42"/>
    <s v="ZPVN"/>
    <s v="40565160"/>
    <s v="0000391868"/>
    <n v="8002816464"/>
    <x v="1196"/>
    <x v="4"/>
    <x v="4"/>
    <n v="360"/>
    <s v="BOL"/>
    <s v="101453"/>
    <x v="221"/>
    <s v="809649"/>
    <s v="SACOS MINA BALAO"/>
    <x v="87"/>
    <s v="VIA NARANJAL - TENGUEL KM 33+200"/>
    <x v="145"/>
    <s v="O-Guayas-Balao"/>
    <n v="551"/>
    <x v="59"/>
    <x v="59"/>
    <s v="100014884"/>
    <s v="CADENA GERARDO"/>
    <s v="ZEMU"/>
    <x v="74"/>
    <s v="2"/>
    <s v="Sin Pallet"/>
    <n v="0"/>
    <n v="0"/>
    <x v="0"/>
    <n v="27220"/>
    <n v="18090"/>
    <n v="9130"/>
    <n v="500.4"/>
    <m/>
    <x v="57"/>
    <n v="24"/>
    <s v="24"/>
    <n v="18"/>
    <x v="0"/>
    <n v="1.39"/>
    <n v="27.799999999999997"/>
    <s v="GLT LOGISTICS S.A."/>
    <n v="10000368"/>
    <s v="CERVANTES GORDILLO CONSUELO DEL PIL"/>
    <x v="74"/>
  </r>
  <r>
    <n v="1002201571"/>
    <s v="UE01"/>
    <x v="8"/>
    <d v="1899-12-30T10:32:00"/>
    <x v="1599"/>
    <s v="9000804913"/>
    <s v="012-022-00315326"/>
    <n v="4415.3999999999996"/>
    <n v="4950.58"/>
    <s v="ZPVN"/>
    <s v="40565243"/>
    <s v="P000032650"/>
    <n v="8002816548"/>
    <x v="1197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70"/>
    <n v="33090"/>
    <n v="18480"/>
    <n v="382.8"/>
    <m/>
    <x v="139"/>
    <n v="24"/>
    <s v="24"/>
    <n v="33"/>
    <x v="0"/>
    <n v="0.58000000000000007"/>
    <n v="11.6"/>
    <s v="TRANSPORTE PROPIO"/>
    <n v="1013478"/>
    <s v="LANDAZURI CORDOVA IVAN OSWALDO"/>
    <x v="208"/>
  </r>
  <r>
    <n v="1002201553"/>
    <s v="UE01"/>
    <x v="8"/>
    <d v="1899-12-30T10:39:00"/>
    <x v="1600"/>
    <s v="9000804957"/>
    <s v="012-022-00315327"/>
    <n v="4316.3999999999996"/>
    <n v="4839.58"/>
    <s v="ZPVN"/>
    <s v="40565285"/>
    <s v="P000032662"/>
    <n v="8002816527"/>
    <x v="119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790"/>
    <n v="33000"/>
    <n v="17790"/>
    <n v="488.4"/>
    <m/>
    <x v="27"/>
    <n v="24"/>
    <s v="24"/>
    <n v="33"/>
    <x v="0"/>
    <n v="0.74"/>
    <n v="14.799999999999999"/>
    <s v="TRANSPORTE PROPIO"/>
    <n v="1017066"/>
    <s v="MISE MISE NESTOR SALOMON"/>
    <x v="35"/>
  </r>
  <r>
    <n v="1002201524"/>
    <s v="UE01"/>
    <x v="8"/>
    <d v="1899-12-30T10:43:00"/>
    <x v="1601"/>
    <s v=""/>
    <s v=""/>
    <n v="0"/>
    <n v="0"/>
    <s v="ZPRC"/>
    <s v="2500107941"/>
    <s v="0000390420"/>
    <n v="8002816499"/>
    <x v="1199"/>
    <x v="1"/>
    <x v="1"/>
    <n v="30.72"/>
    <s v="T"/>
    <s v="101660"/>
    <x v="9"/>
    <s v="804646"/>
    <s v="PLANTA TECHCEM"/>
    <x v="8"/>
    <s v="ENTREGA EN PLANTA OTAVALO"/>
    <x v="8"/>
    <s v="O-Imbabura-Otavalo"/>
    <n v="8"/>
    <x v="1"/>
    <x v="1"/>
    <s v="100015108"/>
    <s v="RIVERA JULIAN"/>
    <s v="ZECI"/>
    <x v="267"/>
    <s v="2"/>
    <s v="Sin Pallet"/>
    <n v="0"/>
    <n v="0"/>
    <x v="1"/>
    <n v="49180"/>
    <n v="30720"/>
    <n v="18460"/>
    <n v="0"/>
    <m/>
    <x v="1"/>
    <n v="24"/>
    <s v="24"/>
    <n v="30.72"/>
    <x v="0"/>
    <n v="0"/>
    <n v="0"/>
    <s v="TRANSCONCEM CIA. LTDA."/>
    <n v="1013227"/>
    <s v="COMPAÑIA DE TRANSPORTE PESADO"/>
    <x v="267"/>
  </r>
  <r>
    <n v="1002201533"/>
    <s v="UE01"/>
    <x v="8"/>
    <d v="1899-12-30T10:51:00"/>
    <x v="1602"/>
    <s v=""/>
    <s v=""/>
    <n v="0"/>
    <n v="0"/>
    <s v="ZPRC"/>
    <s v="2500108085"/>
    <s v="0000391895"/>
    <n v="8002816510"/>
    <x v="1200"/>
    <x v="4"/>
    <x v="4"/>
    <n v="640"/>
    <s v="BOL"/>
    <s v="101487"/>
    <x v="93"/>
    <s v="802879"/>
    <s v="BODEGA GENERAL"/>
    <x v="23"/>
    <s v="VIA A MANTA"/>
    <x v="33"/>
    <s v="O-Manabi-Manta"/>
    <n v="486"/>
    <x v="71"/>
    <x v="71"/>
    <s v="100014908"/>
    <s v="GIACOMETTI CRISTHIAN"/>
    <s v="ZETT"/>
    <x v="116"/>
    <s v="1"/>
    <s v="Con Pallet"/>
    <n v="0.05"/>
    <n v="32"/>
    <x v="0"/>
    <n v="49410"/>
    <n v="32000"/>
    <n v="17410"/>
    <n v="723.2"/>
    <m/>
    <x v="69"/>
    <n v="24"/>
    <s v="24"/>
    <n v="32"/>
    <x v="0"/>
    <n v="1.1300000000000001"/>
    <n v="22.6"/>
    <s v="LA ARMENIA S.A."/>
    <n v="1013556"/>
    <s v="RAMIREZ BAEZ FIDEL RAMIRO"/>
    <x v="116"/>
  </r>
  <r>
    <n v="1002201583"/>
    <s v="UE01"/>
    <x v="8"/>
    <d v="1899-12-30T10:59:00"/>
    <x v="1603"/>
    <s v=""/>
    <s v=""/>
    <n v="0"/>
    <n v="0"/>
    <s v="ZPRC"/>
    <s v="2500108073"/>
    <s v="P000032637"/>
    <n v="8002816563"/>
    <x v="1201"/>
    <x v="5"/>
    <x v="5"/>
    <n v="24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1320"/>
    <n v="12050"/>
    <n v="9270"/>
    <n v="216"/>
    <m/>
    <x v="72"/>
    <n v="24"/>
    <s v="24"/>
    <n v="12"/>
    <x v="0"/>
    <n v="0.9"/>
    <n v="18"/>
    <s v="TRANSPORTE PROPIO"/>
    <n v="1014110"/>
    <s v="RODRIGUEZ CORREA ROSA AYDE"/>
    <x v="96"/>
  </r>
  <r>
    <n v="1002201520"/>
    <s v="UE01"/>
    <x v="8"/>
    <d v="1899-12-30T10:55:00"/>
    <x v="1604"/>
    <s v="9000804995"/>
    <s v="012-022-00315328"/>
    <n v="3746.55"/>
    <n v="4200.66"/>
    <s v="ZPVN"/>
    <s v="40563187"/>
    <s v="0000389925"/>
    <n v="8002816494"/>
    <x v="1202"/>
    <x v="2"/>
    <x v="2"/>
    <n v="32.22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640"/>
    <n v="32220"/>
    <n v="19420"/>
    <n v="0"/>
    <m/>
    <x v="3"/>
    <n v="24"/>
    <s v="24"/>
    <n v="32.22"/>
    <x v="0"/>
    <n v="0"/>
    <n v="0"/>
    <s v="HORMIANDES"/>
    <n v="1014407"/>
    <s v="HORMIANDES"/>
    <x v="4"/>
  </r>
  <r>
    <n v="1002201588"/>
    <s v="UE01"/>
    <x v="8"/>
    <d v="1899-12-30T11:04:00"/>
    <x v="1605"/>
    <s v=""/>
    <s v=""/>
    <n v="0"/>
    <n v="0"/>
    <s v="ZPRC"/>
    <s v="2500108084"/>
    <s v="P000032658"/>
    <n v="8002816569"/>
    <x v="1203"/>
    <x v="7"/>
    <x v="7"/>
    <n v="240"/>
    <s v="BOL"/>
    <s v="101633"/>
    <x v="15"/>
    <s v="810878"/>
    <s v="BODEGA ZUMBALICA"/>
    <x v="6"/>
    <s v="COLAISA"/>
    <x v="17"/>
    <s v="O-Cotopaxi-Latacunga"/>
    <m/>
    <x v="17"/>
    <x v="17"/>
    <s v="100015037"/>
    <s v="PUMA JOSE"/>
    <s v="ZEMU"/>
    <x v="22"/>
    <s v="2"/>
    <s v="Sin Pallet"/>
    <n v="0"/>
    <n v="0"/>
    <x v="0"/>
    <n v="16473.332999999999"/>
    <n v="12033.333000000001"/>
    <n v="4440"/>
    <n v="177.6"/>
    <m/>
    <x v="17"/>
    <n v="24"/>
    <s v="24"/>
    <n v="12"/>
    <x v="0"/>
    <n v="0.74"/>
    <n v="14.799999999999999"/>
    <s v="TRANSPORTE PROPIO"/>
    <n v="1013627"/>
    <s v="CAMPAÑA MALDONADO MIGUEL ANGEL"/>
    <x v="22"/>
  </r>
  <r>
    <n v="1002201588"/>
    <s v="UE01"/>
    <x v="8"/>
    <d v="1899-12-30T11:04:00"/>
    <x v="1606"/>
    <s v=""/>
    <s v=""/>
    <n v="0"/>
    <n v="0"/>
    <s v="ZPRC"/>
    <s v="2500108083"/>
    <s v="P000032657"/>
    <n v="8002816570"/>
    <x v="1203"/>
    <x v="6"/>
    <x v="6"/>
    <n v="12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10456.666999999999"/>
    <n v="6016.6670000000004"/>
    <n v="4440"/>
    <n v="88.8"/>
    <m/>
    <x v="17"/>
    <n v="24"/>
    <s v="24"/>
    <n v="6"/>
    <x v="0"/>
    <n v="0.74"/>
    <n v="14.799999999999999"/>
    <s v="TRANSPORTE PROPIO"/>
    <n v="1013627"/>
    <s v="CAMPAÑA MALDONADO MIGUEL ANGEL"/>
    <x v="22"/>
  </r>
  <r>
    <n v="1002201591"/>
    <s v="UE01"/>
    <x v="8"/>
    <d v="1899-12-30T11:08:00"/>
    <x v="1607"/>
    <s v="9000804999"/>
    <s v="012-022-00315330"/>
    <n v="1562.6"/>
    <n v="1752"/>
    <s v="ZPVN"/>
    <s v="40565276"/>
    <s v="0000391917"/>
    <n v="8002816572"/>
    <x v="1204"/>
    <x v="7"/>
    <x v="7"/>
    <n v="24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6538.332999999999"/>
    <n v="12033.333000000001"/>
    <n v="4505"/>
    <n v="177.6"/>
    <m/>
    <x v="90"/>
    <n v="24"/>
    <s v="24"/>
    <n v="12"/>
    <x v="0"/>
    <n v="0.74"/>
    <n v="14.799999999999999"/>
    <s v="TRANSPORTE PROPIO"/>
    <n v="1013789"/>
    <s v="VEGA VEGA FABIAN"/>
    <x v="127"/>
  </r>
  <r>
    <n v="1002201591"/>
    <s v="UE01"/>
    <x v="8"/>
    <d v="1899-12-30T11:08:00"/>
    <x v="1608"/>
    <s v="9000804998"/>
    <s v="012-022-00315329"/>
    <n v="776.57"/>
    <n v="870.7"/>
    <s v="ZPVN"/>
    <s v="40565276"/>
    <s v="0000391918"/>
    <n v="8002816573"/>
    <x v="1204"/>
    <x v="6"/>
    <x v="6"/>
    <n v="12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0521.666999999999"/>
    <n v="6016.6670000000004"/>
    <n v="4505"/>
    <n v="88.8"/>
    <m/>
    <x v="90"/>
    <n v="24"/>
    <s v="24"/>
    <n v="6"/>
    <x v="0"/>
    <n v="0.74"/>
    <n v="14.799999999999999"/>
    <s v="TRANSPORTE PROPIO"/>
    <n v="1013789"/>
    <s v="VEGA VEGA FABIAN"/>
    <x v="127"/>
  </r>
  <r>
    <n v="1002201538"/>
    <s v="UE01"/>
    <x v="8"/>
    <d v="1899-12-30T11:09:00"/>
    <x v="1609"/>
    <s v=""/>
    <s v=""/>
    <n v="0"/>
    <n v="0"/>
    <s v="ZPRC"/>
    <s v="2500108085"/>
    <s v="0000391896"/>
    <n v="8002816514"/>
    <x v="1205"/>
    <x v="4"/>
    <x v="4"/>
    <n v="640"/>
    <s v="BOL"/>
    <s v="101487"/>
    <x v="93"/>
    <s v="802879"/>
    <s v="BODEGA GENERAL"/>
    <x v="23"/>
    <s v="VIA A MANTA"/>
    <x v="33"/>
    <s v="O-Manabi-Manta"/>
    <n v="486"/>
    <x v="30"/>
    <x v="30"/>
    <s v="100015103"/>
    <s v="CUASCOTA JUAN"/>
    <s v="ZETT"/>
    <x v="36"/>
    <s v="1"/>
    <s v="Con Pallet"/>
    <n v="0.05"/>
    <n v="32"/>
    <x v="0"/>
    <n v="50880"/>
    <n v="32090"/>
    <n v="18790"/>
    <n v="723.2"/>
    <m/>
    <x v="28"/>
    <n v="24"/>
    <s v="24"/>
    <n v="32"/>
    <x v="0"/>
    <n v="1.1300000000000001"/>
    <n v="22.6"/>
    <s v="TRANSALMEIDA"/>
    <n v="1013966"/>
    <s v="ALMEIDA CHICAIZA MIGUEL ANGEL"/>
    <x v="36"/>
  </r>
  <r>
    <n v="1002201573"/>
    <s v="UE01"/>
    <x v="8"/>
    <d v="1899-12-30T11:10:00"/>
    <x v="1610"/>
    <s v="9000805001"/>
    <s v="012-022-00315332"/>
    <n v="2159.4899999999998"/>
    <n v="2421.2399999999998"/>
    <s v="ZPVN"/>
    <s v="40565299"/>
    <s v="0000391947"/>
    <n v="8002816552"/>
    <x v="1206"/>
    <x v="7"/>
    <x v="7"/>
    <n v="33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  <n v="1023699"/>
    <s v="RIVADENEIRA MORALES KEVIN ANTONIO"/>
    <x v="168"/>
  </r>
  <r>
    <n v="1002201573"/>
    <s v="UE01"/>
    <x v="8"/>
    <d v="1899-12-30T11:10:00"/>
    <x v="1611"/>
    <s v="9000805000"/>
    <s v="012-022-00315331"/>
    <n v="2146.42"/>
    <n v="2406.58"/>
    <s v="ZPVN"/>
    <s v="40565299"/>
    <s v="0000391948"/>
    <n v="8002816551"/>
    <x v="1206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  <n v="1023699"/>
    <s v="RIVADENEIRA MORALES KEVIN ANTONIO"/>
    <x v="168"/>
  </r>
  <r>
    <n v="1002201629"/>
    <s v="UE01"/>
    <x v="8"/>
    <d v="1899-12-30T11:11:00"/>
    <x v="1612"/>
    <s v="9000805003"/>
    <s v="012-022-00315333"/>
    <n v="4370.5"/>
    <n v="4900.2299999999996"/>
    <s v="ZPVN"/>
    <s v="40565290"/>
    <s v="0000391937"/>
    <n v="8002816621"/>
    <x v="1207"/>
    <x v="2"/>
    <x v="2"/>
    <n v="31.54"/>
    <s v="T"/>
    <s v="101923"/>
    <x v="45"/>
    <s v="802716"/>
    <s v="GRANEL COMPACTA DESTINO"/>
    <x v="9"/>
    <s v="VIA TULCAN"/>
    <x v="11"/>
    <s v="O-Imbabura-Ibarra"/>
    <n v="30"/>
    <x v="79"/>
    <x v="79"/>
    <s v="100015008"/>
    <s v="CHACHALO KLEVER"/>
    <s v="ZECI"/>
    <x v="104"/>
    <s v="2"/>
    <s v="Sin Pallet"/>
    <n v="0"/>
    <n v="0"/>
    <x v="0"/>
    <n v="50960"/>
    <n v="31540"/>
    <n v="19420"/>
    <n v="113.54"/>
    <m/>
    <x v="77"/>
    <n v="24"/>
    <s v="24"/>
    <n v="31.54"/>
    <x v="0"/>
    <n v="3.5998731769181993"/>
    <n v="3.5998731769181993"/>
    <s v="ALQUINGA &amp; ALQUINGA"/>
    <n v="1013844"/>
    <s v="ALQUINGA LUCERO WILTER FABIAN"/>
    <x v="104"/>
  </r>
  <r>
    <n v="1002201564"/>
    <s v="UE01"/>
    <x v="8"/>
    <d v="1899-12-30T11:15:00"/>
    <x v="1613"/>
    <s v="9000805004"/>
    <s v="012-022-00315334"/>
    <n v="4102.3999999999996"/>
    <n v="4599.6400000000003"/>
    <s v="ZPVN"/>
    <s v="40565275"/>
    <s v="0000391911"/>
    <n v="8002816539"/>
    <x v="1208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81"/>
    <x v="81"/>
    <s v="100014895"/>
    <s v="TERAN JAIME"/>
    <s v="ZETT"/>
    <x v="162"/>
    <s v="1"/>
    <s v="Con Pallet"/>
    <n v="0.05"/>
    <n v="32"/>
    <x v="0"/>
    <n v="49830"/>
    <n v="32060"/>
    <n v="17770"/>
    <n v="659.2"/>
    <m/>
    <x v="79"/>
    <n v="24"/>
    <s v="24"/>
    <n v="32"/>
    <x v="0"/>
    <n v="1.03"/>
    <n v="20.6"/>
    <s v="LA ARMENIA S.A."/>
    <n v="1013564"/>
    <s v="VIVERO MORALES MILTON CICERON"/>
    <x v="162"/>
  </r>
  <r>
    <n v="1002201606"/>
    <s v="UE01"/>
    <x v="8"/>
    <d v="1899-12-30T11:16:00"/>
    <x v="1614"/>
    <s v="9000805006"/>
    <s v="012-022-00315336"/>
    <n v="1078.4000000000001"/>
    <n v="1209.1099999999999"/>
    <s v="ZPVN"/>
    <s v="40565298"/>
    <s v="0000391945"/>
    <n v="8002816591"/>
    <x v="1209"/>
    <x v="6"/>
    <x v="6"/>
    <n v="160"/>
    <s v="BOL"/>
    <s v="101500"/>
    <x v="30"/>
    <s v="801442"/>
    <s v="DISTRIBUIDORA ROSERO S.C.C."/>
    <x v="1"/>
    <s v="VIA INTEROCEANICA S/N Y ENTRAD FERR"/>
    <x v="10"/>
    <s v="O-Pichincha-Tumbaco"/>
    <m/>
    <x v="39"/>
    <x v="39"/>
    <s v="10001979"/>
    <s v="TITISTAR CUCAS FERNANDO PATRICIO"/>
    <s v="ZEMU"/>
    <x v="47"/>
    <s v="2"/>
    <s v="Sin Pallet"/>
    <n v="0"/>
    <n v="0"/>
    <x v="0"/>
    <n v="12491.666999999999"/>
    <n v="8026.6670000000004"/>
    <n v="4465"/>
    <n v="73.599999999999994"/>
    <m/>
    <x v="37"/>
    <n v="24"/>
    <s v="24"/>
    <n v="8"/>
    <x v="0"/>
    <n v="0.45999999999999996"/>
    <n v="9.1999999999999993"/>
    <s v="TRANSLOBOL S.A."/>
    <n v="1014100"/>
    <s v="SIGUENZA PARRA FROILAN ALEJANDRO"/>
    <x v="47"/>
  </r>
  <r>
    <n v="1002201606"/>
    <s v="UE01"/>
    <x v="8"/>
    <d v="1899-12-30T11:16:00"/>
    <x v="1615"/>
    <s v="9000805005"/>
    <s v="012-022-00315335"/>
    <n v="1348"/>
    <n v="1511.39"/>
    <s v="ZPVN"/>
    <s v="40565296"/>
    <s v="0000391944"/>
    <n v="8002816592"/>
    <x v="1209"/>
    <x v="6"/>
    <x v="6"/>
    <n v="200"/>
    <s v="BOL"/>
    <s v="101500"/>
    <x v="30"/>
    <s v="804257"/>
    <s v="FERRIANDES"/>
    <x v="1"/>
    <s v="GARCIA MORENO Y EUGENIO ESPEJO"/>
    <x v="52"/>
    <s v="O-Pichincha-Yaruqui"/>
    <n v="87"/>
    <x v="39"/>
    <x v="39"/>
    <s v="10001979"/>
    <s v="TITISTAR CUCAS FERNANDO PATRICIO"/>
    <s v="ZEMU"/>
    <x v="47"/>
    <s v="2"/>
    <s v="Sin Pallet"/>
    <n v="0"/>
    <n v="0"/>
    <x v="0"/>
    <n v="14498.333000000001"/>
    <n v="10033.333000000001"/>
    <n v="4465"/>
    <n v="76"/>
    <m/>
    <x v="37"/>
    <n v="24"/>
    <s v="24"/>
    <n v="10"/>
    <x v="0"/>
    <n v="0.38"/>
    <n v="7.6"/>
    <s v="TRANSLOBOL S.A."/>
    <n v="1014100"/>
    <s v="SIGUENZA PARRA FROILAN ALEJANDRO"/>
    <x v="47"/>
  </r>
  <r>
    <n v="1002201541"/>
    <s v="UE01"/>
    <x v="8"/>
    <d v="1899-12-30T11:27:00"/>
    <x v="1616"/>
    <s v=""/>
    <s v=""/>
    <n v="0"/>
    <n v="0"/>
    <s v="ZPRC"/>
    <s v="2500108085"/>
    <s v="0000391897"/>
    <n v="8002816517"/>
    <x v="1210"/>
    <x v="3"/>
    <x v="3"/>
    <n v="640"/>
    <s v="BOL"/>
    <s v="101487"/>
    <x v="93"/>
    <s v="802879"/>
    <s v="BODEGA GENERAL"/>
    <x v="23"/>
    <s v="VIA A MANTA"/>
    <x v="33"/>
    <s v="O-Manabi-Manta"/>
    <n v="486"/>
    <x v="24"/>
    <x v="24"/>
    <s v="100014929"/>
    <s v="YEPEZ PATRICIO"/>
    <s v="ZETT"/>
    <x v="30"/>
    <s v="1"/>
    <s v="Con Pallet"/>
    <n v="0.05"/>
    <n v="32"/>
    <x v="0"/>
    <n v="49750"/>
    <n v="32020"/>
    <n v="17730"/>
    <n v="723.2"/>
    <m/>
    <x v="24"/>
    <n v="24"/>
    <s v="24"/>
    <n v="32"/>
    <x v="0"/>
    <n v="1.1300000000000001"/>
    <n v="22.6"/>
    <s v="LIDENORTI S.A."/>
    <n v="1013602"/>
    <s v="VILLEGAS PASQUEL RUBEN EDUARDO"/>
    <x v="30"/>
  </r>
  <r>
    <n v="1002201633"/>
    <s v="UE01"/>
    <x v="8"/>
    <d v="1899-12-30T11:36:00"/>
    <x v="1617"/>
    <s v="9000805011"/>
    <s v="012-022-00315337"/>
    <n v="2287.17"/>
    <n v="2564.39"/>
    <s v="ZPVN"/>
    <s v="40565303"/>
    <s v="P000032668"/>
    <n v="8002816628"/>
    <x v="1211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46"/>
    <x v="46"/>
    <s v="100018609"/>
    <s v="CHACON WILSON"/>
    <s v="ZEMU"/>
    <x v="56"/>
    <s v="2"/>
    <s v="Sin Pallet"/>
    <n v="0"/>
    <n v="0"/>
    <x v="0"/>
    <n v="27230"/>
    <n v="18050"/>
    <n v="9180"/>
    <n v="266.39999999999998"/>
    <m/>
    <x v="44"/>
    <n v="24"/>
    <s v="24"/>
    <n v="18"/>
    <x v="0"/>
    <n v="0.74"/>
    <n v="14.799999999999999"/>
    <s v="TRAPSA C.A."/>
    <n v="1013764"/>
    <s v="TERAN SARZOSA CRISTIAN DAVID"/>
    <x v="56"/>
  </r>
  <r>
    <n v="1002201632"/>
    <s v="UE01"/>
    <x v="8"/>
    <d v="1899-12-30T11:40:00"/>
    <x v="1618"/>
    <s v="9000805016"/>
    <s v="012-022-00315339"/>
    <n v="780"/>
    <n v="874.54"/>
    <s v="ZPVN"/>
    <s v="40565301"/>
    <s v="0000391951"/>
    <n v="8002816627"/>
    <x v="1212"/>
    <x v="3"/>
    <x v="3"/>
    <n v="120"/>
    <s v="BOL"/>
    <s v="104200"/>
    <x v="131"/>
    <s v="806180"/>
    <s v="FERRETENE BODEGA PROPIA"/>
    <x v="34"/>
    <s v="TENIENTE HUGO ORTIZ"/>
    <x v="51"/>
    <s v="O-Pastaza-Elpuyo"/>
    <m/>
    <x v="162"/>
    <x v="162"/>
    <s v="100021282"/>
    <s v="PERUGACHI FAUSTO"/>
    <s v="ZEMU"/>
    <x v="245"/>
    <s v="2"/>
    <s v="Sin Pallet"/>
    <n v="0"/>
    <n v="0"/>
    <x v="0"/>
    <n v="10583.333000000001"/>
    <n v="6013.3329999999996"/>
    <n v="4570"/>
    <n v="129.6"/>
    <m/>
    <x v="158"/>
    <n v="24"/>
    <s v="24"/>
    <n v="6"/>
    <x v="0"/>
    <n v="1.0799999999999998"/>
    <n v="21.599999999999998"/>
    <s v="TRANSSJQ S.A."/>
    <n v="1021764"/>
    <s v="GARCES MARTINEZ MILTON EDUARDO"/>
    <x v="245"/>
  </r>
  <r>
    <n v="1002201632"/>
    <s v="UE01"/>
    <x v="8"/>
    <d v="1899-12-30T11:40:00"/>
    <x v="1619"/>
    <s v="9000805015"/>
    <s v="012-022-00315338"/>
    <n v="1622.4"/>
    <n v="1819.05"/>
    <s v="ZPVN"/>
    <s v="40565301"/>
    <s v="0000391950"/>
    <n v="8002816626"/>
    <x v="1212"/>
    <x v="4"/>
    <x v="4"/>
    <n v="240"/>
    <s v="BOL"/>
    <s v="104200"/>
    <x v="131"/>
    <s v="806180"/>
    <s v="FERRETENE BODEGA PROPIA"/>
    <x v="34"/>
    <s v="TENIENTE HUGO ORTIZ"/>
    <x v="51"/>
    <s v="O-Pastaza-Elpuyo"/>
    <n v="337"/>
    <x v="162"/>
    <x v="162"/>
    <s v="100021282"/>
    <s v="PERUGACHI FAUSTO"/>
    <s v="ZEMU"/>
    <x v="245"/>
    <s v="2"/>
    <s v="Sin Pallet"/>
    <n v="0"/>
    <n v="0"/>
    <x v="0"/>
    <n v="16596.667000000001"/>
    <n v="12026.666999999999"/>
    <n v="4570"/>
    <n v="259.2"/>
    <m/>
    <x v="158"/>
    <n v="24"/>
    <s v="24"/>
    <n v="12"/>
    <x v="0"/>
    <n v="1.0799999999999998"/>
    <n v="21.599999999999998"/>
    <s v="TRANSSJQ S.A."/>
    <n v="1021764"/>
    <s v="GARCES MARTINEZ MILTON EDUARDO"/>
    <x v="245"/>
  </r>
  <r>
    <n v="1002201608"/>
    <s v="UE01"/>
    <x v="8"/>
    <d v="1899-12-30T11:44:00"/>
    <x v="1620"/>
    <s v="9000805017"/>
    <s v="012-022-00315340"/>
    <n v="2358"/>
    <n v="2643.8"/>
    <s v="ZPVN"/>
    <s v="40565280"/>
    <s v="0000391922"/>
    <n v="8002816595"/>
    <x v="1213"/>
    <x v="3"/>
    <x v="3"/>
    <n v="360"/>
    <s v="BOL"/>
    <s v="104206"/>
    <x v="199"/>
    <s v="806189"/>
    <s v="BODEGA PRINCIPAL FERREMAR"/>
    <x v="79"/>
    <s v="BARRIO LOS ARENALES"/>
    <x v="90"/>
    <s v="O-Manabi-Rocafuerte"/>
    <n v="450"/>
    <x v="173"/>
    <x v="173"/>
    <s v="100014977"/>
    <s v="MORALES GERMAN"/>
    <s v="ZEMU"/>
    <x v="268"/>
    <s v="2"/>
    <s v="Sin Pallet"/>
    <n v="0"/>
    <n v="0"/>
    <x v="0"/>
    <n v="27020"/>
    <n v="18020"/>
    <n v="9000"/>
    <n v="406.8"/>
    <m/>
    <x v="169"/>
    <n v="24"/>
    <s v="24"/>
    <n v="18"/>
    <x v="0"/>
    <n v="1.1300000000000001"/>
    <n v="22.6"/>
    <s v="TRANINTAGSA S.A."/>
    <n v="1012880"/>
    <s v="GOMEZ MORALES NORA MONSERRATT"/>
    <x v="268"/>
  </r>
  <r>
    <n v="1002201604"/>
    <s v="UE01"/>
    <x v="8"/>
    <d v="1899-12-30T11:53:00"/>
    <x v="1621"/>
    <s v=""/>
    <s v=""/>
    <n v="0"/>
    <n v="0"/>
    <s v="ZPRC"/>
    <s v="2500108086"/>
    <s v="0000391899"/>
    <n v="8002816589"/>
    <x v="1214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39"/>
    <x v="39"/>
    <s v="100014935"/>
    <s v="MENDEZ EDMUNDO"/>
    <s v="ZEMT"/>
    <x v="191"/>
    <s v="1"/>
    <s v="Con Pallet"/>
    <n v="0.05"/>
    <n v="24"/>
    <x v="0"/>
    <n v="38640"/>
    <n v="24070"/>
    <n v="14570"/>
    <n v="542.4"/>
    <m/>
    <x v="37"/>
    <n v="24"/>
    <s v="24"/>
    <n v="24"/>
    <x v="0"/>
    <n v="1.1299999999999999"/>
    <n v="22.599999999999998"/>
    <s v="TRANSLOBOL S.A."/>
    <n v="1014100"/>
    <s v="SIGUENZA PARRA FROILAN ALEJANDRO"/>
    <x v="191"/>
  </r>
  <r>
    <n v="1002201651"/>
    <s v="UE01"/>
    <x v="8"/>
    <d v="1899-12-30T12:01:00"/>
    <x v="1622"/>
    <s v=""/>
    <s v=""/>
    <n v="0"/>
    <n v="0"/>
    <s v="ZPRC"/>
    <s v="2500107941"/>
    <s v="0000390421"/>
    <n v="8002816654"/>
    <x v="1215"/>
    <x v="1"/>
    <x v="1"/>
    <n v="30.89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50250"/>
    <n v="30890"/>
    <n v="19360"/>
    <n v="0"/>
    <m/>
    <x v="1"/>
    <n v="24"/>
    <s v="24"/>
    <n v="30.89"/>
    <x v="0"/>
    <n v="0"/>
    <n v="0"/>
    <s v="TRANSCONCEM CIA. LTDA."/>
    <n v="1013227"/>
    <s v="COMPAÑIA DE TRANSPORTE PESADO"/>
    <x v="201"/>
  </r>
  <r>
    <n v="1002201549"/>
    <s v="UE01"/>
    <x v="8"/>
    <d v="1899-12-30T12:06:00"/>
    <x v="1623"/>
    <s v=""/>
    <s v=""/>
    <n v="0"/>
    <n v="0"/>
    <s v="ZPRC"/>
    <s v="2500108085"/>
    <s v="0000391898"/>
    <n v="8002816522"/>
    <x v="1216"/>
    <x v="3"/>
    <x v="3"/>
    <n v="640"/>
    <s v="BOL"/>
    <s v="101487"/>
    <x v="93"/>
    <s v="802879"/>
    <s v="BODEGA GENERAL"/>
    <x v="23"/>
    <s v="VIA A MANTA"/>
    <x v="33"/>
    <s v="O-Manabi-Manta"/>
    <n v="486"/>
    <x v="163"/>
    <x v="163"/>
    <s v="100017801"/>
    <s v="CUASES VICTOR"/>
    <s v="ZETT"/>
    <x v="246"/>
    <s v="1"/>
    <s v="Con Pallet"/>
    <n v="0.05"/>
    <n v="32"/>
    <x v="0"/>
    <n v="50220"/>
    <n v="32010"/>
    <n v="18210"/>
    <n v="723.2"/>
    <m/>
    <x v="159"/>
    <n v="24"/>
    <s v="24"/>
    <n v="32"/>
    <x v="0"/>
    <n v="1.1300000000000001"/>
    <n v="22.6"/>
    <s v="TRIMPESAS S.A."/>
    <n v="1013858"/>
    <s v="LARA VILLEGAS MARIANA DE JESUS"/>
    <x v="246"/>
  </r>
  <r>
    <n v="1002201612"/>
    <s v="UE01"/>
    <x v="8"/>
    <d v="1899-12-30T12:09:00"/>
    <x v="1624"/>
    <s v="9000805024"/>
    <s v="012-022-00315341"/>
    <n v="2365.1999999999998"/>
    <n v="2651.87"/>
    <s v="ZPVN"/>
    <s v="40565288"/>
    <s v="0000391930"/>
    <n v="8002816600"/>
    <x v="1217"/>
    <x v="3"/>
    <x v="3"/>
    <n v="360"/>
    <s v="BOL"/>
    <s v="103417"/>
    <x v="255"/>
    <s v="804747"/>
    <s v="FERRETERIA ALISSON"/>
    <x v="2"/>
    <s v="AV TSAFIQUI 116 Y MANUELITA SAENZ"/>
    <x v="162"/>
    <s v="O-Santodomingo -Rioverde(Sto.Dom)"/>
    <n v="247"/>
    <x v="106"/>
    <x v="106"/>
    <s v="100019455"/>
    <s v="ORDONEZ ISAIAS"/>
    <s v="ZEMU"/>
    <x v="169"/>
    <s v="2"/>
    <s v="Sin Pallet"/>
    <n v="0"/>
    <n v="0"/>
    <x v="0"/>
    <n v="27070"/>
    <n v="18020"/>
    <n v="9050"/>
    <n v="316.8"/>
    <m/>
    <x v="104"/>
    <n v="24"/>
    <s v="24"/>
    <n v="18"/>
    <x v="0"/>
    <n v="0.88"/>
    <n v="17.600000000000001"/>
    <s v="LA ARMENIA S.A."/>
    <n v="1021623"/>
    <s v="VILLARREAL HIGUERA FERNANDO SALVADO"/>
    <x v="169"/>
  </r>
  <r>
    <n v="1002201624"/>
    <s v="UE01"/>
    <x v="8"/>
    <d v="1899-12-30T12:11:00"/>
    <x v="1625"/>
    <s v="9000805025"/>
    <s v="012-022-00315342"/>
    <n v="2325.6"/>
    <n v="2607.48"/>
    <s v="ZPVN"/>
    <s v="40565293"/>
    <s v="0000391935"/>
    <n v="8002816615"/>
    <x v="1218"/>
    <x v="4"/>
    <x v="4"/>
    <n v="360"/>
    <s v="BOL"/>
    <s v="101780"/>
    <x v="56"/>
    <s v="806933"/>
    <s v="ECO FERRETERIA VENTANAS"/>
    <x v="60"/>
    <s v="CALLE 9 DE OCTUBRE Y CALLE MALECÓN"/>
    <x v="106"/>
    <s v="O-Losrios-Ventanas"/>
    <n v="424"/>
    <x v="133"/>
    <x v="133"/>
    <s v="100014955"/>
    <s v="VELASCO LUIS"/>
    <s v="ZEMU"/>
    <x v="190"/>
    <s v="2"/>
    <s v="Sin Pallet"/>
    <n v="0"/>
    <n v="0"/>
    <x v="0"/>
    <n v="27230"/>
    <n v="18040"/>
    <n v="9190"/>
    <n v="424.8"/>
    <m/>
    <x v="131"/>
    <n v="24"/>
    <s v="24"/>
    <n v="18"/>
    <x v="0"/>
    <n v="1.18"/>
    <n v="23.6"/>
    <s v="RUTAS COTACACHENSES S.A."/>
    <n v="10005626"/>
    <s v="BENALCAZAR DE LA CRUZ CRISTIAN ROBE"/>
    <x v="190"/>
  </r>
  <r>
    <n v="1002201550"/>
    <s v="UE01"/>
    <x v="8"/>
    <d v="1899-12-30T12:12:00"/>
    <x v="1626"/>
    <s v="9000805029"/>
    <s v="012-022-00315343"/>
    <n v="4268.8"/>
    <n v="4786.21"/>
    <s v="ZPVN"/>
    <s v="40565275"/>
    <s v="0000391907"/>
    <n v="8002816524"/>
    <x v="1219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43"/>
    <x v="143"/>
    <s v="100020688"/>
    <s v="RIVERA JENRRI"/>
    <s v="ZETT"/>
    <x v="210"/>
    <s v="1"/>
    <s v="Con Pallet"/>
    <n v="0.05"/>
    <n v="32"/>
    <x v="0"/>
    <n v="49980"/>
    <n v="32100"/>
    <n v="17880"/>
    <n v="659.2"/>
    <m/>
    <x v="140"/>
    <n v="24"/>
    <s v="24"/>
    <n v="32"/>
    <x v="0"/>
    <n v="1.03"/>
    <n v="20.6"/>
    <s v="LIDENORTI S.A."/>
    <n v="1013759"/>
    <s v="DURAN VALENCIA CARLOS EFREN"/>
    <x v="210"/>
  </r>
  <r>
    <n v="1002201603"/>
    <s v="UE01"/>
    <x v="8"/>
    <d v="1899-12-30T12:13:00"/>
    <x v="1627"/>
    <s v=""/>
    <s v=""/>
    <n v="0"/>
    <n v="0"/>
    <s v="ZPRC"/>
    <s v="2500108080"/>
    <s v="P000032653"/>
    <n v="8002816587"/>
    <x v="1220"/>
    <x v="7"/>
    <x v="7"/>
    <n v="80"/>
    <s v="BOL"/>
    <s v="101586"/>
    <x v="33"/>
    <s v="801499"/>
    <s v="FERRIGONZ TABACUNDO"/>
    <x v="50"/>
    <s v="CALLE VELASCO IBARRA 040703 A UNA C"/>
    <x v="80"/>
    <s v="O-Pichincha-Pedromoncayo"/>
    <m/>
    <x v="113"/>
    <x v="113"/>
    <s v="100015003"/>
    <s v="CASTRO MILTON"/>
    <s v="ZEMT"/>
    <x v="158"/>
    <s v="1"/>
    <s v="Con Pallet"/>
    <n v="0.05"/>
    <n v="4"/>
    <x v="0"/>
    <n v="11220"/>
    <n v="4015"/>
    <n v="7205"/>
    <n v="16.8"/>
    <m/>
    <x v="111"/>
    <n v="24"/>
    <s v="24"/>
    <n v="4"/>
    <x v="0"/>
    <n v="0.21000000000000002"/>
    <n v="4.2"/>
    <s v="TRANSVOLCA S.A."/>
    <n v="1014038"/>
    <s v="CASTRO NAVARRETE MILTON GEOVANNY"/>
    <x v="158"/>
  </r>
  <r>
    <n v="1002201603"/>
    <s v="UE01"/>
    <x v="8"/>
    <d v="1899-12-30T12:13:00"/>
    <x v="1628"/>
    <s v=""/>
    <s v=""/>
    <n v="0"/>
    <n v="0"/>
    <s v="ZPRC"/>
    <s v="2500108079"/>
    <s v="P000032652"/>
    <n v="8002816588"/>
    <x v="1220"/>
    <x v="6"/>
    <x v="6"/>
    <n v="400"/>
    <s v="BOL"/>
    <s v="101586"/>
    <x v="33"/>
    <s v="801499"/>
    <s v="FERRIGONZ TABACUNDO"/>
    <x v="50"/>
    <s v="CALLE VELASCO IBARRA 040703 A UNA C"/>
    <x v="80"/>
    <s v="O-Pichincha-Pedromoncayo"/>
    <n v="40"/>
    <x v="113"/>
    <x v="113"/>
    <s v="100015003"/>
    <s v="CASTRO MILTON"/>
    <s v="ZEMT"/>
    <x v="158"/>
    <s v="1"/>
    <s v="Con Pallet"/>
    <n v="0.05"/>
    <n v="20"/>
    <x v="0"/>
    <n v="27280"/>
    <n v="20075"/>
    <n v="7205"/>
    <n v="84"/>
    <m/>
    <x v="111"/>
    <n v="24"/>
    <s v="24"/>
    <n v="20"/>
    <x v="0"/>
    <n v="0.21"/>
    <n v="4.2"/>
    <s v="TRANSVOLCA S.A."/>
    <n v="1014038"/>
    <s v="CASTRO NAVARRETE MILTON GEOVANNY"/>
    <x v="158"/>
  </r>
  <r>
    <n v="1002201662"/>
    <s v="UE01"/>
    <x v="8"/>
    <d v="1899-12-30T12:15:00"/>
    <x v="1629"/>
    <s v=""/>
    <s v=""/>
    <n v="0"/>
    <n v="0"/>
    <s v="ZPRC"/>
    <s v="2500108090"/>
    <s v="P000032669"/>
    <n v="8002816672"/>
    <x v="1221"/>
    <x v="3"/>
    <x v="3"/>
    <n v="200"/>
    <s v="BOL"/>
    <s v="101663"/>
    <x v="46"/>
    <s v="802191"/>
    <s v="FERRE ZURITA UNO COM"/>
    <x v="40"/>
    <s v="AMERICA Y AV. DEL EJERCITO"/>
    <x v="59"/>
    <s v="O-Manabi-Portoviejo"/>
    <m/>
    <x v="48"/>
    <x v="48"/>
    <s v="100019553"/>
    <s v="GRANDA HENDRY"/>
    <s v="ZEMU"/>
    <x v="62"/>
    <s v="2"/>
    <s v="Sin Pallet"/>
    <n v="0"/>
    <n v="0"/>
    <x v="0"/>
    <n v="14532.778"/>
    <n v="10027.778"/>
    <n v="4505"/>
    <n v="230"/>
    <m/>
    <x v="46"/>
    <n v="24"/>
    <s v="24"/>
    <n v="10"/>
    <x v="0"/>
    <n v="1.1499999999999999"/>
    <n v="23"/>
    <s v="TRAPSA C.A."/>
    <n v="1024047"/>
    <s v="GRANDA ALMEIDA LUIS ANIBAL"/>
    <x v="62"/>
  </r>
  <r>
    <n v="1002201662"/>
    <s v="UE01"/>
    <x v="8"/>
    <d v="1899-12-30T12:15:00"/>
    <x v="1630"/>
    <s v=""/>
    <s v=""/>
    <n v="0"/>
    <n v="0"/>
    <s v="ZPRC"/>
    <s v="2500108091"/>
    <s v="P000032670"/>
    <n v="8002816671"/>
    <x v="1221"/>
    <x v="4"/>
    <x v="4"/>
    <n v="160"/>
    <s v="BOL"/>
    <s v="101663"/>
    <x v="46"/>
    <s v="802191"/>
    <s v="FERRE ZURITA UNO COM"/>
    <x v="40"/>
    <s v="AMERICA Y AV. DEL EJERCITO"/>
    <x v="59"/>
    <s v="O-Manabi-Portoviejo"/>
    <n v="468"/>
    <x v="48"/>
    <x v="48"/>
    <s v="100019553"/>
    <s v="GRANDA HENDRY"/>
    <s v="ZEMU"/>
    <x v="62"/>
    <s v="2"/>
    <s v="Sin Pallet"/>
    <n v="0"/>
    <n v="0"/>
    <x v="0"/>
    <n v="12527.222"/>
    <n v="8022.2219999999998"/>
    <n v="4505"/>
    <n v="184"/>
    <m/>
    <x v="46"/>
    <n v="24"/>
    <s v="24"/>
    <n v="8"/>
    <x v="0"/>
    <n v="1.1499999999999999"/>
    <n v="23"/>
    <s v="TRAPSA C.A."/>
    <n v="1024047"/>
    <s v="GRANDA ALMEIDA LUIS ANIBAL"/>
    <x v="62"/>
  </r>
  <r>
    <n v="1002201695"/>
    <s v="UE01"/>
    <x v="8"/>
    <d v="1899-12-30T12:17:00"/>
    <x v="1631"/>
    <s v="9000782705"/>
    <s v="013-020-00046415"/>
    <n v="3503.85"/>
    <n v="3928.54"/>
    <s v="ZPDF"/>
    <s v="70171631"/>
    <s v="0000387240"/>
    <n v="8002816715"/>
    <x v="1222"/>
    <x v="8"/>
    <x v="8"/>
    <n v="31.29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8689"/>
    <s v="TOAPANTA LUIS"/>
    <s v="ZECI"/>
    <x v="2"/>
    <s v="2"/>
    <s v="Sin Pallet"/>
    <n v="0"/>
    <n v="0"/>
    <x v="1"/>
    <n v="50990"/>
    <n v="31290"/>
    <n v="19700"/>
    <n v="0"/>
    <m/>
    <x v="1"/>
    <n v="24"/>
    <s v="24"/>
    <n v="31.29"/>
    <x v="0"/>
    <n v="0"/>
    <n v="0"/>
    <s v="TRANSCONCEM CIA.LTDA."/>
    <n v="1013227"/>
    <s v="COMPAÑIA DE TRANSPORTE PESADO"/>
    <x v="2"/>
  </r>
  <r>
    <n v="1002201610"/>
    <s v="UE01"/>
    <x v="8"/>
    <d v="1899-12-30T12:17:00"/>
    <x v="1632"/>
    <s v="9000805031"/>
    <s v="012-022-00315345"/>
    <n v="492"/>
    <n v="551.63"/>
    <s v="ZPVN"/>
    <s v="40565284"/>
    <s v="0000391925"/>
    <n v="8002816598"/>
    <x v="1223"/>
    <x v="5"/>
    <x v="5"/>
    <n v="80"/>
    <s v="BOL"/>
    <s v="102216"/>
    <x v="166"/>
    <s v="803127"/>
    <s v="BODEGA PRINCIPAL"/>
    <x v="7"/>
    <s v="GALO PLAZA S/N JUNTO A ESTADIO"/>
    <x v="7"/>
    <s v="O-Tungurahua-Sanpedrodepelileo"/>
    <m/>
    <x v="39"/>
    <x v="39"/>
    <s v="100014979"/>
    <s v="REALPE RICARDO"/>
    <s v="ZEMU"/>
    <x v="156"/>
    <s v="2"/>
    <s v="Sin Pallet"/>
    <n v="0"/>
    <n v="0"/>
    <x v="0"/>
    <n v="8398.3330000000005"/>
    <n v="4013.3330000000001"/>
    <n v="4385"/>
    <n v="75.2"/>
    <m/>
    <x v="37"/>
    <n v="24"/>
    <s v="24"/>
    <n v="4"/>
    <x v="0"/>
    <n v="0.94000000000000006"/>
    <n v="18.8"/>
    <s v="TRANSPIONER S.A."/>
    <n v="1014100"/>
    <s v="SIGUENZA PARRA FROILAN ALEJANDRO"/>
    <x v="156"/>
  </r>
  <r>
    <n v="1002201610"/>
    <s v="UE01"/>
    <x v="8"/>
    <d v="1899-12-30T12:17:00"/>
    <x v="1633"/>
    <s v="9000805030"/>
    <s v="012-022-00315344"/>
    <n v="1856.4"/>
    <n v="2081.41"/>
    <s v="ZPVN"/>
    <s v="40565284"/>
    <s v="0000391924"/>
    <n v="8002816597"/>
    <x v="1223"/>
    <x v="6"/>
    <x v="6"/>
    <n v="280"/>
    <s v="BOL"/>
    <s v="102216"/>
    <x v="166"/>
    <s v="803127"/>
    <s v="BODEGA PRINCIPAL"/>
    <x v="7"/>
    <s v="GALO PLAZA S/N JUNTO A ESTADIO"/>
    <x v="7"/>
    <s v="O-Tungurahua-Sanpedrodepelileo"/>
    <n v="261"/>
    <x v="39"/>
    <x v="39"/>
    <s v="100014979"/>
    <s v="REALPE RICARDO"/>
    <s v="ZEMU"/>
    <x v="156"/>
    <s v="2"/>
    <s v="Sin Pallet"/>
    <n v="0"/>
    <n v="0"/>
    <x v="0"/>
    <n v="18431.667000000001"/>
    <n v="14046.666999999999"/>
    <n v="4385"/>
    <n v="263.2"/>
    <m/>
    <x v="37"/>
    <n v="24"/>
    <s v="24"/>
    <n v="14"/>
    <x v="0"/>
    <n v="0.94"/>
    <n v="18.8"/>
    <s v="TRANSPIONER S.A."/>
    <n v="1014100"/>
    <s v="SIGUENZA PARRA FROILAN ALEJANDRO"/>
    <x v="156"/>
  </r>
  <r>
    <n v="1002201700"/>
    <s v="UE01"/>
    <x v="8"/>
    <d v="1899-12-30T12:25:00"/>
    <x v="1634"/>
    <s v="9000805037"/>
    <s v="012-022-00315346"/>
    <n v="2386.8000000000002"/>
    <n v="2676.1"/>
    <s v="ZPVN"/>
    <s v="40565306"/>
    <s v="0000391961"/>
    <n v="8002816720"/>
    <x v="1224"/>
    <x v="6"/>
    <x v="6"/>
    <n v="360"/>
    <s v="BOL"/>
    <s v="104016"/>
    <x v="256"/>
    <s v="805847"/>
    <s v="BODEGA PRINCIPAL"/>
    <x v="10"/>
    <s v="AV VELASCO IBARRA"/>
    <x v="12"/>
    <s v="O-Cotopaxi-Pujili"/>
    <n v="205"/>
    <x v="14"/>
    <x v="14"/>
    <s v="100020316"/>
    <s v="TROYA DAVID"/>
    <s v="ZEMU"/>
    <x v="183"/>
    <s v="2"/>
    <s v="Sin Pallet"/>
    <n v="0"/>
    <n v="0"/>
    <x v="0"/>
    <n v="26980"/>
    <n v="18050"/>
    <n v="8930"/>
    <n v="280.8"/>
    <m/>
    <x v="14"/>
    <n v="24"/>
    <s v="24"/>
    <n v="18"/>
    <x v="0"/>
    <n v="0.78"/>
    <n v="15.600000000000001"/>
    <s v="OTAVALOTRUCKS S.A."/>
    <n v="1014339"/>
    <s v="NICOLALDE FLORES MILTON FABIAN"/>
    <x v="183"/>
  </r>
  <r>
    <n v="1002201703"/>
    <s v="UE01"/>
    <x v="8"/>
    <d v="1899-12-30T12:42:00"/>
    <x v="1635"/>
    <s v="9000805047"/>
    <s v="012-022-00315347"/>
    <n v="2287.17"/>
    <n v="2564.39"/>
    <s v="ZPVN"/>
    <s v="40565328"/>
    <s v="P000032678"/>
    <n v="8002816725"/>
    <x v="1225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36"/>
    <x v="36"/>
    <s v="100014995"/>
    <s v="LLIQUIN MIGUEL ANGEL"/>
    <s v="ZEMU"/>
    <x v="44"/>
    <s v="2"/>
    <s v="Sin Pallet"/>
    <n v="0"/>
    <n v="0"/>
    <x v="0"/>
    <n v="27300"/>
    <n v="18050"/>
    <n v="9250"/>
    <n v="280.8"/>
    <m/>
    <x v="34"/>
    <n v="24"/>
    <s v="24"/>
    <n v="18"/>
    <x v="0"/>
    <n v="0.78"/>
    <n v="15.600000000000001"/>
    <s v="TRANINTAGSA S.A."/>
    <n v="1014167"/>
    <s v="BENALCAZAR RUIZ LUIS EDUARDO"/>
    <x v="44"/>
  </r>
  <r>
    <n v="1002201563"/>
    <s v="UE01"/>
    <x v="8"/>
    <d v="1899-12-30T12:50:00"/>
    <x v="1636"/>
    <s v="9000805051"/>
    <s v="012-022-00315348"/>
    <n v="4268.8"/>
    <n v="4786.21"/>
    <s v="ZPVN"/>
    <s v="40565275"/>
    <s v="0000391910"/>
    <n v="8002816538"/>
    <x v="1226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76"/>
    <x v="76"/>
    <s v="100015030"/>
    <s v="CASTRO MARCO"/>
    <s v="ZETT"/>
    <x v="195"/>
    <s v="1"/>
    <s v="Con Pallet"/>
    <n v="0.05"/>
    <n v="32"/>
    <x v="0"/>
    <n v="50240"/>
    <n v="32070"/>
    <n v="18170"/>
    <n v="659.2"/>
    <m/>
    <x v="74"/>
    <n v="24"/>
    <s v="24"/>
    <n v="32"/>
    <x v="0"/>
    <n v="1.03"/>
    <n v="20.6"/>
    <s v="LIDENORTI S.A."/>
    <n v="1013592"/>
    <s v="VALENCIA BENAVIDES GLADYS RUBY"/>
    <x v="195"/>
  </r>
  <r>
    <n v="1002201714"/>
    <s v="UE01"/>
    <x v="8"/>
    <d v="1899-12-30T12:54:00"/>
    <x v="1637"/>
    <s v="9000805057"/>
    <s v="012-022-00315350"/>
    <n v="836.4"/>
    <n v="937.78"/>
    <s v="ZPVN"/>
    <s v="40565322"/>
    <s v="P000032676"/>
    <n v="8002816741"/>
    <x v="1227"/>
    <x v="9"/>
    <x v="9"/>
    <n v="120"/>
    <s v="BOL"/>
    <s v="101619"/>
    <x v="98"/>
    <s v="802187"/>
    <s v="BODEGA ZAMCED"/>
    <x v="47"/>
    <s v="CALLE 7 DE AGOSTO S/N ENTRE BOLIVAR"/>
    <x v="74"/>
    <s v="O-Manabi-Chone"/>
    <m/>
    <x v="13"/>
    <x v="13"/>
    <s v="100014839"/>
    <s v="MALDONADO WILZON"/>
    <s v="ZEMU"/>
    <x v="15"/>
    <s v="2"/>
    <s v="Sin Pallet"/>
    <n v="0"/>
    <n v="0"/>
    <x v="0"/>
    <n v="10598.333000000001"/>
    <n v="6003.3329999999996"/>
    <n v="4595"/>
    <n v="128.4"/>
    <m/>
    <x v="13"/>
    <n v="24"/>
    <s v="24"/>
    <n v="6"/>
    <x v="0"/>
    <n v="1.07"/>
    <n v="21.400000000000002"/>
    <s v="ALQUINGA&amp;ALQUINGA"/>
    <n v="10003460"/>
    <s v="MALDONADO LASSO WILZON GUIDO"/>
    <x v="15"/>
  </r>
  <r>
    <n v="1002201714"/>
    <s v="UE01"/>
    <x v="8"/>
    <d v="1899-12-30T12:54:00"/>
    <x v="1638"/>
    <s v="9000805056"/>
    <s v="012-022-00315349"/>
    <n v="1591.2"/>
    <n v="1784.06"/>
    <s v="ZPVN"/>
    <s v="40565321"/>
    <s v="P000032675"/>
    <n v="8002816742"/>
    <x v="1227"/>
    <x v="3"/>
    <x v="3"/>
    <n v="240"/>
    <s v="BOL"/>
    <s v="101619"/>
    <x v="98"/>
    <s v="802187"/>
    <s v="BODEGA ZAMCED"/>
    <x v="47"/>
    <s v="CALLE 7 DE AGOSTO S/N ENTRE BOLIVAR"/>
    <x v="74"/>
    <s v="O-Manabi-Chone"/>
    <n v="396"/>
    <x v="13"/>
    <x v="13"/>
    <s v="100014839"/>
    <s v="MALDONADO WILZON"/>
    <s v="ZEMU"/>
    <x v="15"/>
    <s v="2"/>
    <s v="Sin Pallet"/>
    <n v="0"/>
    <n v="0"/>
    <x v="0"/>
    <n v="16601.667000000001"/>
    <n v="12006.666999999999"/>
    <n v="4595"/>
    <n v="256.8"/>
    <m/>
    <x v="13"/>
    <n v="24"/>
    <s v="24"/>
    <n v="12"/>
    <x v="0"/>
    <n v="1.07"/>
    <n v="21.400000000000002"/>
    <s v="ALQUINGA&amp;ALQUINGA"/>
    <n v="10003460"/>
    <s v="MALDONADO LASSO WILZON GUIDO"/>
    <x v="15"/>
  </r>
  <r>
    <n v="1002201769"/>
    <s v="UE01"/>
    <x v="8"/>
    <d v="1899-12-30T12:58:00"/>
    <x v="1639"/>
    <s v=""/>
    <s v=""/>
    <n v="0"/>
    <n v="0"/>
    <s v="ZPRC"/>
    <s v="2500108048"/>
    <s v="P000032577"/>
    <n v="8002816812"/>
    <x v="1228"/>
    <x v="2"/>
    <x v="2"/>
    <n v="30.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620"/>
    <n v="30970"/>
    <n v="19650"/>
    <n v="0"/>
    <m/>
    <x v="3"/>
    <n v="24"/>
    <s v="24"/>
    <n v="30.97"/>
    <x v="0"/>
    <n v="0"/>
    <n v="0"/>
    <s v="UNICON"/>
    <n v="1014412"/>
    <s v="UNION DE CONCRETERAS UNICON UCUE"/>
    <x v="33"/>
  </r>
  <r>
    <n v="1002201721"/>
    <s v="UE01"/>
    <x v="8"/>
    <d v="1899-12-30T13:01:00"/>
    <x v="1640"/>
    <s v="9000805061"/>
    <s v="012-022-00315351"/>
    <n v="4549.2"/>
    <n v="5100.59"/>
    <s v="ZPVN"/>
    <s v="40565125"/>
    <s v="P000032605"/>
    <n v="8002816751"/>
    <x v="1229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100"/>
    <n v="34000"/>
    <n v="16100"/>
    <n v="394.4"/>
    <m/>
    <x v="0"/>
    <n v="24"/>
    <s v="24"/>
    <n v="34"/>
    <x v="0"/>
    <n v="0.57999999999999996"/>
    <n v="11.6"/>
    <s v="TRANSPORTE PROPIO"/>
    <n v="1013643"/>
    <s v="POZO TARUPI MARCELO JAVIER"/>
    <x v="61"/>
  </r>
  <r>
    <n v="1002201552"/>
    <s v="UE01"/>
    <x v="8"/>
    <d v="1899-12-30T13:06:00"/>
    <x v="1641"/>
    <s v="9000805063"/>
    <s v="012-022-00315352"/>
    <n v="4102.3999999999996"/>
    <n v="4599.6400000000003"/>
    <s v="ZPVN"/>
    <s v="40565275"/>
    <s v="0000391908"/>
    <n v="8002816526"/>
    <x v="1230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55"/>
    <x v="55"/>
    <s v="100020748"/>
    <s v="SANCHEZ IVAN"/>
    <s v="ZETT"/>
    <x v="70"/>
    <s v="1"/>
    <s v="Con Pallet"/>
    <n v="0.05"/>
    <n v="32"/>
    <x v="0"/>
    <n v="50950"/>
    <n v="32110"/>
    <n v="18840"/>
    <n v="659.2"/>
    <m/>
    <x v="53"/>
    <n v="24"/>
    <s v="24"/>
    <n v="32"/>
    <x v="0"/>
    <n v="1.03"/>
    <n v="20.6"/>
    <s v="LIDENORTI S.A."/>
    <n v="1013568"/>
    <s v="PINTO TORRES AGUSTO GEOVANY"/>
    <x v="70"/>
  </r>
  <r>
    <n v="1002201734"/>
    <s v="UE01"/>
    <x v="8"/>
    <d v="1899-12-30T13:09:00"/>
    <x v="1642"/>
    <s v=""/>
    <s v=""/>
    <n v="0"/>
    <n v="0"/>
    <s v="ZPRC"/>
    <s v="2500108092"/>
    <s v="P000032680"/>
    <n v="8002816766"/>
    <x v="1231"/>
    <x v="7"/>
    <x v="7"/>
    <n v="6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90"/>
    <n v="33110"/>
    <n v="17480"/>
    <n v="336.6"/>
    <m/>
    <x v="109"/>
    <n v="24"/>
    <s v="24"/>
    <n v="33"/>
    <x v="0"/>
    <n v="0.51"/>
    <n v="10.200000000000001"/>
    <s v="TRANSPORTE PROPIO"/>
    <n v="1018725"/>
    <s v="TRANSPORTE DE CARGA PESADA"/>
    <x v="154"/>
  </r>
  <r>
    <n v="1002201701"/>
    <s v="UE01"/>
    <x v="8"/>
    <d v="1899-12-30T13:18:00"/>
    <x v="1643"/>
    <s v="9000805068"/>
    <s v="012-022-00315354"/>
    <n v="1074.83"/>
    <n v="1205.1099999999999"/>
    <s v="ZPVN"/>
    <s v="40565310"/>
    <s v="P000032672"/>
    <n v="8002816722"/>
    <x v="1232"/>
    <x v="7"/>
    <x v="7"/>
    <n v="160"/>
    <s v="BOL"/>
    <s v="101779"/>
    <x v="85"/>
    <s v="810781"/>
    <s v="FERRETERIA HARO"/>
    <x v="1"/>
    <s v="CALLE QUITO"/>
    <x v="114"/>
    <s v="O-Pichincha-Tababela"/>
    <m/>
    <x v="63"/>
    <x v="63"/>
    <s v="10005910"/>
    <s v="URBANO MOQUINCHE WALTER ARMANDO"/>
    <s v="ZEMU"/>
    <x v="79"/>
    <s v="2"/>
    <s v="Sin Pallet"/>
    <n v="0"/>
    <n v="0"/>
    <x v="0"/>
    <n v="12403.333000000001"/>
    <n v="8013.3329999999996"/>
    <n v="4390"/>
    <n v="65.599999999999994"/>
    <m/>
    <x v="61"/>
    <n v="24"/>
    <s v="24"/>
    <n v="8"/>
    <x v="0"/>
    <n v="0.41"/>
    <n v="8.1999999999999993"/>
    <s v="RUTAS COTACACHENSES"/>
    <n v="10005834"/>
    <s v="RUIZ CHECA JOSE JAVIER"/>
    <x v="79"/>
  </r>
  <r>
    <n v="1002201701"/>
    <s v="UE01"/>
    <x v="8"/>
    <d v="1899-12-30T13:18:00"/>
    <x v="1644"/>
    <s v="9000805067"/>
    <s v="012-022-00315353"/>
    <n v="1337.63"/>
    <n v="1499.76"/>
    <s v="ZPVN"/>
    <s v="40565309"/>
    <s v="P000032671"/>
    <n v="8002816723"/>
    <x v="1232"/>
    <x v="6"/>
    <x v="6"/>
    <n v="200"/>
    <s v="BOL"/>
    <s v="101779"/>
    <x v="85"/>
    <s v="810781"/>
    <s v="FERRETERIA HARO"/>
    <x v="1"/>
    <s v="CALLE QUITO"/>
    <x v="114"/>
    <s v="O-Pichincha-Tababela"/>
    <n v="89"/>
    <x v="63"/>
    <x v="63"/>
    <s v="10005910"/>
    <s v="URBANO MOQUINCHE WALTER ARMANDO"/>
    <s v="ZEMU"/>
    <x v="79"/>
    <s v="2"/>
    <s v="Sin Pallet"/>
    <n v="0"/>
    <n v="0"/>
    <x v="0"/>
    <n v="14406.666999999999"/>
    <n v="10016.666999999999"/>
    <n v="4390"/>
    <n v="82"/>
    <m/>
    <x v="61"/>
    <n v="24"/>
    <s v="24"/>
    <n v="10"/>
    <x v="0"/>
    <n v="0.41"/>
    <n v="8.1999999999999993"/>
    <s v="RUTAS COTACACHENSES"/>
    <n v="10005834"/>
    <s v="RUIZ CHECA JOSE JAVIER"/>
    <x v="79"/>
  </r>
  <r>
    <n v="1002201554"/>
    <s v="UE01"/>
    <x v="8"/>
    <d v="1899-12-30T13:22:00"/>
    <x v="1645"/>
    <s v="9000805069"/>
    <s v="012-022-00315355"/>
    <n v="4103.8999999999996"/>
    <n v="4601.32"/>
    <s v="ZPVN"/>
    <s v="40565271"/>
    <s v="0000391905"/>
    <n v="8002816528"/>
    <x v="1233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5"/>
    <x v="15"/>
    <s v="100015160"/>
    <s v="MORAN ALONSO"/>
    <s v="ZETT"/>
    <x v="19"/>
    <s v="1"/>
    <s v="Con Pallet"/>
    <n v="0.05"/>
    <n v="32"/>
    <x v="0"/>
    <n v="50350"/>
    <n v="32060"/>
    <n v="18290"/>
    <n v="492.8"/>
    <m/>
    <x v="15"/>
    <n v="24"/>
    <s v="24"/>
    <n v="32"/>
    <x v="0"/>
    <n v="0.77"/>
    <n v="15.4"/>
    <s v="SANJOPAS S.A."/>
    <n v="1013871"/>
    <s v="MORAN PERUGACHI ALONSO"/>
    <x v="19"/>
  </r>
  <r>
    <n v="1002201767"/>
    <s v="UE01"/>
    <x v="8"/>
    <d v="1899-12-30T13:28:00"/>
    <x v="1646"/>
    <s v="9000805070"/>
    <s v="012-022-00315356"/>
    <n v="2301.35"/>
    <n v="2580.29"/>
    <s v="ZPVN"/>
    <s v="40565323"/>
    <s v="P000032677"/>
    <n v="8002816809"/>
    <x v="123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70"/>
    <n v="18030"/>
    <n v="9040"/>
    <n v="266.39999999999998"/>
    <m/>
    <x v="141"/>
    <n v="24"/>
    <s v="24"/>
    <n v="18"/>
    <x v="0"/>
    <n v="0.74"/>
    <n v="14.799999999999999"/>
    <s v="TRANSPORTE PROPIO"/>
    <n v="1023045"/>
    <s v="ESPINOSA OTAVALO PABLO ANIBAL"/>
    <x v="211"/>
  </r>
  <r>
    <n v="1002201689"/>
    <s v="UE01"/>
    <x v="8"/>
    <d v="1899-12-30T13:32:00"/>
    <x v="1647"/>
    <s v="9000805071"/>
    <s v="012-022-00315357"/>
    <n v="4358.3999999999996"/>
    <n v="4886.67"/>
    <s v="ZPVN"/>
    <s v="40565335"/>
    <s v="0000392001"/>
    <n v="8002816708"/>
    <x v="1235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49"/>
    <x v="49"/>
    <s v="10001972"/>
    <s v="NARANJO JUAN MARCELO"/>
    <s v="ZETT"/>
    <x v="63"/>
    <s v="2"/>
    <s v="Sin Pallet"/>
    <n v="0"/>
    <n v="0"/>
    <x v="0"/>
    <n v="49680"/>
    <n v="32000"/>
    <n v="17680"/>
    <n v="793.6"/>
    <m/>
    <x v="47"/>
    <n v="24"/>
    <s v="24"/>
    <n v="32"/>
    <x v="0"/>
    <n v="1.24"/>
    <n v="24.8"/>
    <s v="ALQUINGA &amp; ALQUINGA"/>
    <n v="1023356"/>
    <s v="NARANJO JUAN MARCELO"/>
    <x v="63"/>
  </r>
  <r>
    <n v="1002201757"/>
    <s v="UE01"/>
    <x v="8"/>
    <d v="1899-12-30T13:36:00"/>
    <x v="1648"/>
    <s v="9000805072"/>
    <s v="012-022-00315358"/>
    <n v="4332.04"/>
    <n v="4857.1099999999997"/>
    <s v="ZPVN"/>
    <s v="40564346"/>
    <s v="0000390748"/>
    <n v="8002816794"/>
    <x v="1236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70"/>
    <n v="33100"/>
    <n v="18370"/>
    <n v="594"/>
    <m/>
    <x v="155"/>
    <n v="24"/>
    <s v="24"/>
    <n v="33"/>
    <x v="0"/>
    <n v="0.9"/>
    <n v="18"/>
    <s v="TRANSPORTE PROPIO"/>
    <n v="1021138"/>
    <s v="ARCOS MENDOZA LUIS EDUARDO"/>
    <x v="242"/>
  </r>
  <r>
    <n v="1002201775"/>
    <s v="UE01"/>
    <x v="8"/>
    <d v="1899-12-30T13:58:00"/>
    <x v="1649"/>
    <s v="9000805074"/>
    <s v="012-022-00315360"/>
    <n v="1194"/>
    <n v="1338.72"/>
    <s v="ZPVN"/>
    <s v="40565349"/>
    <s v="0000392028"/>
    <n v="8002816822"/>
    <x v="1237"/>
    <x v="5"/>
    <x v="5"/>
    <n v="20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8141"/>
    <s v="CHAMORRO MIRANDA CHRISTIAN ANDRES"/>
    <s v="ZETT"/>
    <x v="273"/>
    <s v="2"/>
    <s v="Sin Pallet"/>
    <n v="0"/>
    <n v="0"/>
    <x v="0"/>
    <n v="19170.303"/>
    <n v="10030.303"/>
    <n v="9140"/>
    <n v="180"/>
    <m/>
    <x v="138"/>
    <n v="24"/>
    <s v="24"/>
    <n v="10"/>
    <x v="0"/>
    <n v="0.9"/>
    <n v="18"/>
    <s v="TRANSPORTE PROPIO"/>
    <n v="1017512"/>
    <s v="PACHECO SALAZAR WILSON FABIAN"/>
    <x v="274"/>
  </r>
  <r>
    <n v="1002201775"/>
    <s v="UE01"/>
    <x v="8"/>
    <d v="1899-12-30T13:58:00"/>
    <x v="1650"/>
    <s v="9000805073"/>
    <s v="012-022-00315359"/>
    <n v="2990"/>
    <n v="3352.41"/>
    <s v="ZPVN"/>
    <s v="40565349"/>
    <s v="0000392027"/>
    <n v="8002816821"/>
    <x v="1237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2209.697"/>
    <n v="23069.697"/>
    <n v="9140"/>
    <n v="414"/>
    <m/>
    <x v="138"/>
    <n v="24"/>
    <s v="24"/>
    <n v="23"/>
    <x v="0"/>
    <n v="0.9"/>
    <n v="18"/>
    <s v="TRANSPORTE PROPIO"/>
    <n v="1017512"/>
    <s v="PACHECO SALAZAR WILSON FABIAN"/>
    <x v="274"/>
  </r>
  <r>
    <n v="1002201740"/>
    <s v="UE01"/>
    <x v="8"/>
    <d v="1899-12-30T13:59:00"/>
    <x v="1651"/>
    <s v="9000805075"/>
    <s v="012-022-00315361"/>
    <n v="2192.4"/>
    <n v="2458.14"/>
    <s v="ZPVN"/>
    <s v="40565329"/>
    <s v="0000391995"/>
    <n v="8002816777"/>
    <x v="1238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14"/>
    <x v="14"/>
    <s v="100015134"/>
    <s v="NICOLALDE FABIAN"/>
    <s v="ZEMU"/>
    <x v="18"/>
    <s v="2"/>
    <s v="Sin Pallet"/>
    <n v="0"/>
    <n v="0"/>
    <x v="0"/>
    <n v="27090"/>
    <n v="18020"/>
    <n v="9070"/>
    <n v="302.39999999999998"/>
    <m/>
    <x v="14"/>
    <n v="24"/>
    <s v="24"/>
    <n v="18"/>
    <x v="0"/>
    <n v="0.84"/>
    <n v="16.799999999999997"/>
    <s v="SANJOPAS S.A."/>
    <n v="1014339"/>
    <s v="NICOLALDE FLORES MILTON FABIAN"/>
    <x v="18"/>
  </r>
  <r>
    <n v="1002201770"/>
    <s v="UE01"/>
    <x v="8"/>
    <d v="1899-12-30T14:02:00"/>
    <x v="1652"/>
    <s v="9000805078"/>
    <s v="012-022-00315363"/>
    <n v="734.18"/>
    <n v="823.17"/>
    <s v="ZPVN"/>
    <s v="40565320"/>
    <s v="P000032674"/>
    <n v="8002816814"/>
    <x v="1239"/>
    <x v="5"/>
    <x v="5"/>
    <n v="12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6"/>
    <x v="0"/>
    <n v="14565.294"/>
    <n v="6005.2939999999999"/>
    <n v="8560"/>
    <n v="54"/>
    <m/>
    <x v="32"/>
    <n v="24"/>
    <s v="24"/>
    <n v="6"/>
    <x v="0"/>
    <n v="0.45"/>
    <n v="9"/>
    <s v="TRANSPORTE PROPIO"/>
    <n v="1024381"/>
    <s v="BALCAZAR GORDON ALEJANDRO"/>
    <x v="42"/>
  </r>
  <r>
    <n v="1002201770"/>
    <s v="UE01"/>
    <x v="8"/>
    <d v="1899-12-30T14:02:00"/>
    <x v="1653"/>
    <s v="9000805077"/>
    <s v="012-022-00315362"/>
    <n v="3736.66"/>
    <n v="4189.57"/>
    <s v="ZPVN"/>
    <s v="40565319"/>
    <s v="P000032673"/>
    <n v="8002816813"/>
    <x v="1239"/>
    <x v="6"/>
    <x v="6"/>
    <n v="56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28"/>
    <x v="0"/>
    <n v="36584.705999999998"/>
    <n v="28024.705999999998"/>
    <n v="8560"/>
    <n v="252"/>
    <m/>
    <x v="32"/>
    <n v="24"/>
    <s v="24"/>
    <n v="28"/>
    <x v="0"/>
    <n v="0.45"/>
    <n v="9"/>
    <s v="TRANSPORTE PROPIO"/>
    <n v="1024381"/>
    <s v="BALCAZAR GORDON ALEJANDRO"/>
    <x v="42"/>
  </r>
  <r>
    <n v="1002201562"/>
    <s v="UE01"/>
    <x v="8"/>
    <d v="1899-12-30T14:04:00"/>
    <x v="1654"/>
    <s v="9000805080"/>
    <s v="012-022-00315365"/>
    <n v="836.4"/>
    <n v="937.78"/>
    <s v="ZPVN"/>
    <s v="40565295"/>
    <s v="P000032666"/>
    <n v="8002816536"/>
    <x v="1240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67"/>
    <x v="67"/>
    <s v="100016838"/>
    <s v="PASPUEL NIXON"/>
    <s v="ZETT"/>
    <x v="84"/>
    <s v="1"/>
    <s v="Con Pallet"/>
    <n v="0.05"/>
    <n v="6"/>
    <x v="0"/>
    <n v="15504.375"/>
    <n v="6024.375"/>
    <n v="9480"/>
    <n v="10.8"/>
    <m/>
    <x v="65"/>
    <n v="24"/>
    <s v="24"/>
    <n v="6"/>
    <x v="0"/>
    <n v="9.0000000000000011E-2"/>
    <n v="1.8"/>
    <s v="TRAPSA C.A."/>
    <n v="1013148"/>
    <s v="PINDUISACA MACHADO BLANCA MARIA"/>
    <x v="84"/>
  </r>
  <r>
    <n v="1002201562"/>
    <s v="UE01"/>
    <x v="8"/>
    <d v="1899-12-30T14:04:00"/>
    <x v="1655"/>
    <s v="9000805079"/>
    <s v="012-022-00315364"/>
    <n v="3588"/>
    <n v="4022.89"/>
    <s v="ZPVN"/>
    <s v="40565294"/>
    <s v="P000032665"/>
    <n v="8002816537"/>
    <x v="1240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67"/>
    <x v="67"/>
    <s v="100016838"/>
    <s v="PASPUEL NIXON"/>
    <s v="ZETT"/>
    <x v="84"/>
    <s v="1"/>
    <s v="Con Pallet"/>
    <n v="0.05"/>
    <n v="26"/>
    <x v="0"/>
    <n v="35585.625"/>
    <n v="26105.625"/>
    <n v="9480"/>
    <n v="46.8"/>
    <m/>
    <x v="65"/>
    <n v="24"/>
    <s v="24"/>
    <n v="26"/>
    <x v="0"/>
    <n v="0.09"/>
    <n v="1.7999999999999998"/>
    <s v="TRAPSA C.A."/>
    <n v="1013148"/>
    <s v="PINDUISACA MACHADO BLANCA MARIA"/>
    <x v="84"/>
  </r>
  <r>
    <n v="1002201763"/>
    <s v="UE01"/>
    <x v="8"/>
    <d v="1899-12-30T14:07:00"/>
    <x v="1656"/>
    <s v=""/>
    <s v=""/>
    <n v="0"/>
    <n v="0"/>
    <s v="ZPRC"/>
    <s v="2500108097"/>
    <s v="P000032685"/>
    <n v="8002816802"/>
    <x v="1241"/>
    <x v="7"/>
    <x v="7"/>
    <n v="360"/>
    <s v="BOL"/>
    <s v="101633"/>
    <x v="15"/>
    <s v="803189"/>
    <s v="SACOS BODEGA LASSO"/>
    <x v="6"/>
    <s v="PANAMERICANA NORTE"/>
    <x v="6"/>
    <s v="O-Cotopaxi-Lasso"/>
    <n v="178"/>
    <x v="118"/>
    <x v="118"/>
    <s v="100019438"/>
    <s v="CASTRO SELSO"/>
    <s v="ZEMU"/>
    <x v="165"/>
    <s v="2"/>
    <s v="Sin Pallet"/>
    <n v="0"/>
    <n v="0"/>
    <x v="0"/>
    <n v="27210"/>
    <n v="18000"/>
    <n v="9210"/>
    <n v="248.4"/>
    <m/>
    <x v="116"/>
    <n v="24"/>
    <s v="24"/>
    <n v="18"/>
    <x v="0"/>
    <n v="0.69000000000000006"/>
    <n v="13.8"/>
    <s v="TRAPSA C.A."/>
    <n v="1013505"/>
    <s v="HERMOZA LOZADA JORGE ABDON"/>
    <x v="165"/>
  </r>
  <r>
    <n v="1002201559"/>
    <s v="UE01"/>
    <x v="8"/>
    <d v="1899-12-30T14:15:00"/>
    <x v="1657"/>
    <s v="9000805083"/>
    <s v="012-022-00315366"/>
    <n v="4103.8999999999996"/>
    <n v="4601.32"/>
    <s v="ZPVN"/>
    <s v="40565271"/>
    <s v="0000391909"/>
    <n v="8002816533"/>
    <x v="1242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56"/>
    <x v="156"/>
    <s v="100014984"/>
    <s v="DIAZ WALTER"/>
    <s v="ZETT"/>
    <x v="235"/>
    <s v="1"/>
    <s v="Con Pallet"/>
    <n v="0.05"/>
    <n v="32"/>
    <x v="0"/>
    <n v="50210"/>
    <n v="32070"/>
    <n v="18140"/>
    <n v="492.8"/>
    <m/>
    <x v="153"/>
    <n v="24"/>
    <s v="24"/>
    <n v="32"/>
    <x v="0"/>
    <n v="0.77"/>
    <n v="15.4"/>
    <s v="LIDENORTI S.A."/>
    <n v="1021996"/>
    <s v="FRANCO VEGA SANDRO MARCELO"/>
    <x v="235"/>
  </r>
  <r>
    <n v="1002201841"/>
    <s v="UE01"/>
    <x v="8"/>
    <d v="1899-12-30T14:16:00"/>
    <x v="1658"/>
    <s v=""/>
    <s v=""/>
    <n v="0"/>
    <n v="0"/>
    <s v="ZPRC"/>
    <s v="2500108078"/>
    <s v="P000032647"/>
    <n v="8002816920"/>
    <x v="1243"/>
    <x v="2"/>
    <x v="2"/>
    <n v="31.24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9820"/>
    <n v="31240"/>
    <n v="18580"/>
    <n v="793.81"/>
    <m/>
    <x v="28"/>
    <n v="24"/>
    <s v="24"/>
    <n v="31.24"/>
    <x v="0"/>
    <n v="25.410051216389245"/>
    <n v="25.410051216389245"/>
    <s v="TRANSALMEIDA"/>
    <n v="1013966"/>
    <s v="ALMEIDA CHICAIZA MIGUEL ANGEL"/>
    <x v="92"/>
  </r>
  <r>
    <n v="1002201783"/>
    <s v="UE01"/>
    <x v="8"/>
    <d v="1899-12-30T14:21:00"/>
    <x v="1659"/>
    <s v="9000805085"/>
    <s v="012-022-00315367"/>
    <n v="2985.6"/>
    <n v="3347.47"/>
    <s v="ZPVN"/>
    <s v="40565348"/>
    <s v="0000392023"/>
    <n v="8002816833"/>
    <x v="1244"/>
    <x v="3"/>
    <x v="3"/>
    <n v="480"/>
    <s v="BOL"/>
    <s v="101780"/>
    <x v="56"/>
    <s v="810829"/>
    <s v="BODEGAS ARING CONSTRUCCIONES"/>
    <x v="30"/>
    <s v="CDLA 1ERO DE DICIEMBRE"/>
    <x v="45"/>
    <s v="O-Losrios-Babahoyo"/>
    <n v="446"/>
    <x v="64"/>
    <x v="64"/>
    <s v="100017276"/>
    <s v="CASTRO BYRON"/>
    <s v="ZEMT"/>
    <x v="126"/>
    <s v="2"/>
    <s v="Sin Pallet"/>
    <n v="0"/>
    <n v="0"/>
    <x v="0"/>
    <n v="39600"/>
    <n v="24020"/>
    <n v="15580"/>
    <n v="566.4"/>
    <m/>
    <x v="62"/>
    <n v="24"/>
    <s v="24"/>
    <n v="24"/>
    <x v="0"/>
    <n v="1.18"/>
    <n v="23.599999999999998"/>
    <s v="TRIMPESAS S.A."/>
    <n v="10003431"/>
    <s v="FIALLOS ARTEAGA ESTEFANIA CAROLINA"/>
    <x v="126"/>
  </r>
  <r>
    <n v="1002201806"/>
    <s v="UE01"/>
    <x v="8"/>
    <d v="1899-12-30T14:27:00"/>
    <x v="1660"/>
    <s v="9000805086"/>
    <s v="012-022-00315368"/>
    <n v="2408.4"/>
    <n v="2700.32"/>
    <s v="ZPVN"/>
    <s v="40564568"/>
    <s v="P000032424"/>
    <n v="8002816874"/>
    <x v="1245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970"/>
    <n v="18020"/>
    <n v="8950"/>
    <n v="208.8"/>
    <m/>
    <x v="0"/>
    <n v="24"/>
    <s v="24"/>
    <n v="18"/>
    <x v="0"/>
    <n v="0.58000000000000007"/>
    <n v="11.600000000000001"/>
    <s v="TRANSPORTE PROPIO"/>
    <n v="1013643"/>
    <s v="POZO TARUPI MARCELO JAVIER"/>
    <x v="0"/>
  </r>
  <r>
    <n v="1002201782"/>
    <s v="UE01"/>
    <x v="8"/>
    <d v="1899-12-30T14:28:00"/>
    <x v="1661"/>
    <s v="9000805018"/>
    <s v="013-020-00047781"/>
    <n v="2563.1999999999998"/>
    <n v="2873.87"/>
    <s v="ZPDF"/>
    <s v="70177002"/>
    <s v="0000392021"/>
    <n v="8002816831"/>
    <x v="1246"/>
    <x v="4"/>
    <x v="4"/>
    <n v="360"/>
    <s v="BOL"/>
    <s v="10003333"/>
    <x v="152"/>
    <s v="807652"/>
    <s v="BODEGA PRINCIPAL FERRIPACIFICO"/>
    <x v="61"/>
    <s v="LA Y DE BORBON"/>
    <x v="110"/>
    <s v="O-Esmeraldas-Eloyalfaro(Borbon)"/>
    <n v="477"/>
    <x v="136"/>
    <x v="136"/>
    <s v="100016550"/>
    <s v="JACOME ARTURO"/>
    <s v="ZEMU"/>
    <x v="194"/>
    <s v="2"/>
    <s v="Sin Pallet"/>
    <n v="0"/>
    <n v="0"/>
    <x v="0"/>
    <n v="27270"/>
    <n v="18020"/>
    <n v="9250"/>
    <n v="468"/>
    <m/>
    <x v="134"/>
    <n v="24"/>
    <s v="24"/>
    <n v="18"/>
    <x v="0"/>
    <n v="1.3"/>
    <n v="26"/>
    <s v="LIDENORTI S.A."/>
    <n v="1014323"/>
    <s v="JACOME AGUIRRE CARLOS ARTURO"/>
    <x v="194"/>
  </r>
  <r>
    <n v="1002201570"/>
    <s v="UE01"/>
    <x v="8"/>
    <d v="1899-12-30T14:44:00"/>
    <x v="1662"/>
    <s v="9000805087"/>
    <s v="012-022-00315369"/>
    <n v="4121.6000000000004"/>
    <n v="4621.16"/>
    <s v="ZPVN"/>
    <s v="40565287"/>
    <s v="0000391929"/>
    <n v="8002816547"/>
    <x v="1247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28"/>
    <x v="128"/>
    <s v="100014989"/>
    <s v="CHANDI JAIME"/>
    <s v="ZETT"/>
    <x v="184"/>
    <s v="1"/>
    <s v="Con Pallet"/>
    <n v="0.05"/>
    <n v="32"/>
    <x v="0"/>
    <n v="50880"/>
    <n v="32030"/>
    <n v="18850"/>
    <n v="537.6"/>
    <m/>
    <x v="126"/>
    <n v="24"/>
    <s v="24"/>
    <n v="32"/>
    <x v="0"/>
    <n v="0.84000000000000008"/>
    <n v="16.8"/>
    <s v="TRIMPESAS S.A."/>
    <n v="1013885"/>
    <s v="TORRES POZO FABIAN ENRIQUE"/>
    <x v="184"/>
  </r>
  <r>
    <n v="1002201790"/>
    <s v="UE01"/>
    <x v="8"/>
    <d v="1899-12-30T14:46:00"/>
    <x v="1663"/>
    <s v="9000805039"/>
    <s v="013-020-00047782"/>
    <n v="1302.17"/>
    <n v="1460"/>
    <s v="ZPDF"/>
    <s v="70177016"/>
    <s v="0000392048"/>
    <n v="8002816846"/>
    <x v="1248"/>
    <x v="3"/>
    <x v="3"/>
    <n v="200"/>
    <s v="BOL"/>
    <s v="105068"/>
    <x v="124"/>
    <s v="807014"/>
    <s v="OBRA SHUSHUFINDI"/>
    <x v="35"/>
    <s v="VIA AL CENTRO COMERCIAL CENTRAL"/>
    <x v="53"/>
    <s v="O-Sucumbios-Shushufindi"/>
    <m/>
    <x v="65"/>
    <x v="65"/>
    <s v="100014858"/>
    <s v="MORENO MANUEL"/>
    <s v="ZEMU"/>
    <x v="94"/>
    <s v="2"/>
    <s v="Sin Pallet"/>
    <n v="0"/>
    <n v="0"/>
    <x v="0"/>
    <n v="14570.556"/>
    <n v="10005.556"/>
    <n v="4565"/>
    <n v="248"/>
    <m/>
    <x v="63"/>
    <n v="24"/>
    <s v="24"/>
    <n v="10"/>
    <x v="0"/>
    <n v="1.24"/>
    <n v="24.8"/>
    <s v="TRANSSJQ S.A."/>
    <n v="1013485"/>
    <s v="PEREZ ALBUJA VICTOR ALEJANDRO"/>
    <x v="94"/>
  </r>
  <r>
    <n v="1002201790"/>
    <s v="UE01"/>
    <x v="8"/>
    <d v="1899-12-30T14:46:00"/>
    <x v="1664"/>
    <s v="9000805040"/>
    <s v="013-020-00047783"/>
    <n v="1082.71"/>
    <n v="1213.95"/>
    <s v="ZPDF"/>
    <s v="70177017"/>
    <s v="0000392049"/>
    <n v="8002816847"/>
    <x v="1248"/>
    <x v="4"/>
    <x v="4"/>
    <n v="160"/>
    <s v="BOL"/>
    <s v="105068"/>
    <x v="124"/>
    <s v="807014"/>
    <s v="OBRA SHUSHUFINDI"/>
    <x v="35"/>
    <s v="VIA AL CENTRO COMERCIAL CENTRAL"/>
    <x v="53"/>
    <s v="O-Sucumbios-Shushufindi"/>
    <n v="385"/>
    <x v="65"/>
    <x v="65"/>
    <s v="100014858"/>
    <s v="MORENO MANUEL"/>
    <s v="ZEMU"/>
    <x v="94"/>
    <s v="2"/>
    <s v="Sin Pallet"/>
    <n v="0"/>
    <n v="0"/>
    <x v="0"/>
    <n v="12569.444"/>
    <n v="8004.4440000000004"/>
    <n v="4565"/>
    <n v="198.4"/>
    <m/>
    <x v="63"/>
    <n v="24"/>
    <s v="24"/>
    <n v="8"/>
    <x v="0"/>
    <n v="1.24"/>
    <n v="24.8"/>
    <s v="TRANSSJQ S.A."/>
    <n v="1013485"/>
    <s v="PEREZ ALBUJA VICTOR ALEJANDRO"/>
    <x v="94"/>
  </r>
  <r>
    <n v="1002201780"/>
    <s v="UE01"/>
    <x v="8"/>
    <d v="1899-12-30T14:59:00"/>
    <x v="1665"/>
    <s v=""/>
    <s v=""/>
    <n v="0"/>
    <n v="0"/>
    <s v="ZPRC"/>
    <s v="2500108095"/>
    <s v="P000032682"/>
    <n v="8002816827"/>
    <x v="1249"/>
    <x v="7"/>
    <x v="7"/>
    <n v="240"/>
    <s v="BOL"/>
    <s v="101724"/>
    <x v="50"/>
    <s v="800852"/>
    <s v="BODEGA GB"/>
    <x v="9"/>
    <s v="AV. MARIANO ACOSTA 23-70 Y JOSE CAN"/>
    <x v="11"/>
    <s v="O-Imbabura-Ibarra"/>
    <m/>
    <x v="118"/>
    <x v="118"/>
    <s v="100017947"/>
    <s v="SALAZAR JORGE LUIS"/>
    <s v="ZEMT"/>
    <x v="219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  <n v="1013505"/>
    <s v="HERMOZA LOZADA JORGE ABDON"/>
    <x v="219"/>
  </r>
  <r>
    <n v="1002201780"/>
    <s v="UE01"/>
    <x v="8"/>
    <d v="1899-12-30T14:59:00"/>
    <x v="1666"/>
    <s v=""/>
    <s v=""/>
    <n v="0"/>
    <n v="0"/>
    <s v="ZPRC"/>
    <s v="2500108094"/>
    <s v="P000032681"/>
    <n v="8002816828"/>
    <x v="1249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18"/>
    <x v="118"/>
    <s v="100017947"/>
    <s v="SALAZAR JORGE LUIS"/>
    <s v="ZEMT"/>
    <x v="219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  <n v="1013505"/>
    <s v="HERMOZA LOZADA JORGE ABDON"/>
    <x v="219"/>
  </r>
  <r>
    <n v="1002201833"/>
    <s v="UE01"/>
    <x v="8"/>
    <d v="1899-12-30T15:04:00"/>
    <x v="1667"/>
    <s v="9000805125"/>
    <s v="012-022-00315371"/>
    <n v="1152"/>
    <n v="1291.6300000000001"/>
    <s v="ZPVN"/>
    <s v="40565372"/>
    <s v="0000392053"/>
    <n v="8002816909"/>
    <x v="1250"/>
    <x v="3"/>
    <x v="3"/>
    <n v="200"/>
    <s v="BOL"/>
    <s v="101664"/>
    <x v="8"/>
    <s v="809209"/>
    <s v="PAREDES HERVAS MARITZA SILVANA"/>
    <x v="95"/>
    <s v="AV ANTONIO DE LAS BASTIDAS"/>
    <x v="163"/>
    <s v="O-Losrios-Montalvo"/>
    <m/>
    <x v="16"/>
    <x v="16"/>
    <s v="100022266"/>
    <s v="CALDERON REYES SEGUNDO JORGE"/>
    <s v="ZEMU"/>
    <x v="21"/>
    <s v="2"/>
    <s v="Sin Pallet"/>
    <n v="0"/>
    <n v="0"/>
    <x v="0"/>
    <n v="14550.556"/>
    <n v="10005.556"/>
    <n v="4545"/>
    <n v="250"/>
    <m/>
    <x v="16"/>
    <n v="24"/>
    <s v="24"/>
    <n v="10"/>
    <x v="0"/>
    <n v="1.25"/>
    <n v="25"/>
    <s v="LA ARMENIA S.A."/>
    <n v="1020060"/>
    <s v="FUERTES RUEDA HUGO BALDOMERO"/>
    <x v="21"/>
  </r>
  <r>
    <n v="1002201833"/>
    <s v="UE01"/>
    <x v="8"/>
    <d v="1899-12-30T15:04:00"/>
    <x v="1668"/>
    <s v="9000805124"/>
    <s v="012-022-00315370"/>
    <n v="958.4"/>
    <n v="1074.57"/>
    <s v="ZPVN"/>
    <s v="40565372"/>
    <s v="0000392054"/>
    <n v="8002816910"/>
    <x v="1250"/>
    <x v="4"/>
    <x v="4"/>
    <n v="160"/>
    <s v="BOL"/>
    <s v="101664"/>
    <x v="8"/>
    <s v="809209"/>
    <s v="PAREDES HERVAS MARITZA SILVANA"/>
    <x v="95"/>
    <s v="AV ANTONIO DE LAS BASTIDAS"/>
    <x v="163"/>
    <s v="O-Losrios-Montalvo"/>
    <n v="405"/>
    <x v="16"/>
    <x v="16"/>
    <s v="100022266"/>
    <s v="CALDERON REYES SEGUNDO JORGE"/>
    <s v="ZEMU"/>
    <x v="21"/>
    <s v="2"/>
    <s v="Sin Pallet"/>
    <n v="0"/>
    <n v="0"/>
    <x v="0"/>
    <n v="12549.444"/>
    <n v="8004.4440000000004"/>
    <n v="4545"/>
    <n v="200"/>
    <m/>
    <x v="16"/>
    <n v="24"/>
    <s v="24"/>
    <n v="8"/>
    <x v="0"/>
    <n v="1.25"/>
    <n v="25"/>
    <s v="LA ARMENIA S.A."/>
    <n v="1020060"/>
    <s v="FUERTES RUEDA HUGO BALDOMERO"/>
    <x v="21"/>
  </r>
  <r>
    <n v="1002201601"/>
    <s v="UE01"/>
    <x v="8"/>
    <d v="1899-12-30T15:13:00"/>
    <x v="1669"/>
    <s v="9000803874"/>
    <s v="013-020-00047757"/>
    <n v="3059.02"/>
    <n v="3429.79"/>
    <s v="ZPDF"/>
    <s v="70176742"/>
    <s v="0000391209"/>
    <n v="8002816584"/>
    <x v="1251"/>
    <x v="4"/>
    <x v="4"/>
    <n v="480"/>
    <s v="BOL"/>
    <s v="101450"/>
    <x v="183"/>
    <s v="803377"/>
    <s v="SUCURSAL SAN EDUARDO"/>
    <x v="68"/>
    <s v="MZ-189 A-1 Y AV JOSE RODRIGUEZ"/>
    <x v="120"/>
    <s v="O-Guayas-Guayaquil"/>
    <n v="524"/>
    <x v="28"/>
    <x v="28"/>
    <s v="100018432"/>
    <s v="AYALA LUIS"/>
    <s v="ZEMT"/>
    <x v="167"/>
    <s v="1"/>
    <s v="Con Pallet"/>
    <n v="0.05"/>
    <n v="24"/>
    <x v="0"/>
    <n v="40160"/>
    <n v="24000"/>
    <n v="16160"/>
    <n v="624"/>
    <m/>
    <x v="26"/>
    <n v="24"/>
    <s v="24"/>
    <n v="24"/>
    <x v="0"/>
    <n v="1.3"/>
    <n v="26"/>
    <s v="TRIMPESAS S.A."/>
    <n v="1014322"/>
    <s v="ESPARZA REVELO JORGE MARCELO"/>
    <x v="167"/>
  </r>
  <r>
    <n v="1002201890"/>
    <s v="UE01"/>
    <x v="8"/>
    <d v="1899-12-30T15:22:00"/>
    <x v="1670"/>
    <s v="9000805165"/>
    <s v="012-022-00315373"/>
    <n v="955.06"/>
    <n v="1070.82"/>
    <s v="ZPVN"/>
    <s v="40565371"/>
    <s v="P000032692"/>
    <n v="8002816982"/>
    <x v="1252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6621.97"/>
    <n v="8016.97"/>
    <n v="8605"/>
    <n v="150.4"/>
    <m/>
    <x v="56"/>
    <n v="24"/>
    <s v="24"/>
    <n v="8"/>
    <x v="0"/>
    <n v="0.94000000000000006"/>
    <n v="18.8"/>
    <s v="TRANSPORTE PROPIO"/>
    <n v="1017790"/>
    <s v="PANIMBOZA CHAMBA NANCY PAULINA"/>
    <x v="73"/>
  </r>
  <r>
    <n v="1002201890"/>
    <s v="UE01"/>
    <x v="8"/>
    <d v="1899-12-30T15:22:00"/>
    <x v="1671"/>
    <s v="9000805164"/>
    <s v="012-022-00315372"/>
    <n v="3235.72"/>
    <n v="3627.91"/>
    <s v="ZPVN"/>
    <s v="40565370"/>
    <s v="P000032691"/>
    <n v="8002816981"/>
    <x v="1252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658.03"/>
    <n v="25053.03"/>
    <n v="8605"/>
    <n v="470"/>
    <m/>
    <x v="56"/>
    <n v="24"/>
    <s v="24"/>
    <n v="25"/>
    <x v="0"/>
    <n v="0.94"/>
    <n v="18.8"/>
    <s v="TRANSPORTE PROPIO"/>
    <n v="1017790"/>
    <s v="PANIMBOZA CHAMBA NANCY PAULINA"/>
    <x v="73"/>
  </r>
  <r>
    <n v="1002201845"/>
    <s v="UE01"/>
    <x v="8"/>
    <d v="1899-12-30T15:32:00"/>
    <x v="1672"/>
    <s v="9000805169"/>
    <s v="012-022-00315375"/>
    <n v="924"/>
    <n v="1035.99"/>
    <s v="ZPVN"/>
    <s v="40565182"/>
    <s v="P000032639"/>
    <n v="8002816925"/>
    <x v="1253"/>
    <x v="9"/>
    <x v="9"/>
    <n v="1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15996.364"/>
    <n v="7006.3639999999996"/>
    <n v="8990"/>
    <n v="186.2"/>
    <m/>
    <x v="52"/>
    <n v="24"/>
    <s v="24"/>
    <n v="7"/>
    <x v="0"/>
    <n v="1.3299999999999998"/>
    <n v="26.599999999999998"/>
    <s v="TRANSPORTE PROPIO"/>
    <n v="1024926"/>
    <s v="BONILLA PILATAXI CHRISTIAN"/>
    <x v="69"/>
  </r>
  <r>
    <n v="1002201845"/>
    <s v="UE01"/>
    <x v="8"/>
    <d v="1899-12-30T15:32:00"/>
    <x v="1673"/>
    <s v="9000805168"/>
    <s v="012-022-00315374"/>
    <n v="3390.4"/>
    <n v="3801.34"/>
    <s v="ZPVN"/>
    <s v="40565181"/>
    <s v="P000032638"/>
    <n v="8002816924"/>
    <x v="1253"/>
    <x v="4"/>
    <x v="4"/>
    <n v="5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5013.635999999999"/>
    <n v="26023.635999999999"/>
    <n v="8990"/>
    <n v="691.6"/>
    <m/>
    <x v="52"/>
    <n v="24"/>
    <s v="24"/>
    <n v="26"/>
    <x v="0"/>
    <n v="1.33"/>
    <n v="26.6"/>
    <s v="TRANSPORTE PROPIO"/>
    <n v="1024926"/>
    <s v="BONILLA PILATAXI CHRISTIAN"/>
    <x v="69"/>
  </r>
  <r>
    <n v="1002201652"/>
    <s v="UE01"/>
    <x v="8"/>
    <d v="1899-12-30T15:34:00"/>
    <x v="1674"/>
    <s v="9000805171"/>
    <s v="012-022-00315377"/>
    <n v="3410.4"/>
    <n v="3823.76"/>
    <s v="ZPVN"/>
    <s v="40565326"/>
    <s v="0000391988"/>
    <n v="8002816656"/>
    <x v="1254"/>
    <x v="3"/>
    <x v="3"/>
    <n v="560"/>
    <s v="BOL"/>
    <s v="101664"/>
    <x v="8"/>
    <s v="805431"/>
    <s v="MACAS MARCA OLGA"/>
    <x v="2"/>
    <s v="AV LOS COLONOS FRNT GASOLINERA P&amp;S"/>
    <x v="43"/>
    <s v="O-Santodomingo -Santodomingodelos"/>
    <m/>
    <x v="110"/>
    <x v="110"/>
    <s v="100018300"/>
    <s v="TAPIA CLEVER"/>
    <s v="ZETT"/>
    <x v="164"/>
    <s v="1"/>
    <s v="Con Pallet"/>
    <n v="0.05"/>
    <n v="28"/>
    <x v="0"/>
    <n v="37212.5"/>
    <n v="28017.5"/>
    <n v="9195"/>
    <n v="470.4"/>
    <m/>
    <x v="108"/>
    <n v="24"/>
    <s v="24"/>
    <n v="28"/>
    <x v="0"/>
    <n v="0.84"/>
    <n v="16.8"/>
    <s v="LIDENORTI S.A."/>
    <n v="1013860"/>
    <s v="BEDON AYALA SIXTO LEONIDAS"/>
    <x v="164"/>
  </r>
  <r>
    <n v="1002201652"/>
    <s v="UE01"/>
    <x v="8"/>
    <d v="1899-12-30T15:34:00"/>
    <x v="1675"/>
    <s v="9000805170"/>
    <s v="012-022-00315376"/>
    <n v="507.2"/>
    <n v="568.66999999999996"/>
    <s v="ZPVN"/>
    <s v="40565326"/>
    <s v="0000391990"/>
    <n v="8002816657"/>
    <x v="1254"/>
    <x v="4"/>
    <x v="4"/>
    <n v="80"/>
    <s v="BOL"/>
    <s v="101664"/>
    <x v="8"/>
    <s v="805431"/>
    <s v="MACAS MARCA OLGA"/>
    <x v="2"/>
    <s v="AV LOS COLONOS FRNT GASOLINERA P&amp;S"/>
    <x v="43"/>
    <s v="O-Santodomingo -Santodomingodelos"/>
    <n v="247"/>
    <x v="110"/>
    <x v="110"/>
    <s v="100018300"/>
    <s v="TAPIA CLEVER"/>
    <s v="ZETT"/>
    <x v="164"/>
    <s v="1"/>
    <s v="Con Pallet"/>
    <n v="0.05"/>
    <n v="4"/>
    <x v="0"/>
    <n v="13197.5"/>
    <n v="4002.5"/>
    <n v="9195"/>
    <n v="67.2"/>
    <m/>
    <x v="108"/>
    <n v="24"/>
    <s v="24"/>
    <n v="4"/>
    <x v="0"/>
    <n v="0.84000000000000008"/>
    <n v="16.8"/>
    <s v="LIDENORTI S.A."/>
    <n v="1013860"/>
    <s v="BEDON AYALA SIXTO LEONIDAS"/>
    <x v="164"/>
  </r>
  <r>
    <n v="1002201869"/>
    <s v="UE01"/>
    <x v="8"/>
    <d v="1899-12-30T15:36:00"/>
    <x v="1676"/>
    <s v=""/>
    <s v=""/>
    <n v="0"/>
    <n v="0"/>
    <s v="ZPRC"/>
    <s v="2500108101"/>
    <s v="P000032695"/>
    <n v="8002816957"/>
    <x v="1255"/>
    <x v="7"/>
    <x v="7"/>
    <n v="360"/>
    <s v="BOL"/>
    <s v="101633"/>
    <x v="15"/>
    <s v="810878"/>
    <s v="BODEGA ZUMBALICA"/>
    <x v="6"/>
    <s v="COLAISA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040"/>
    <n v="18000"/>
    <n v="9040"/>
    <n v="266.39999999999998"/>
    <m/>
    <x v="104"/>
    <n v="24"/>
    <s v="24"/>
    <n v="18"/>
    <x v="0"/>
    <n v="0.74"/>
    <n v="14.799999999999999"/>
    <s v="LA ARMENIA S.A."/>
    <n v="1021623"/>
    <s v="VILLARREAL HIGUERA FERNANDO SALVADO"/>
    <x v="148"/>
  </r>
  <r>
    <n v="1002201838"/>
    <s v="UE01"/>
    <x v="8"/>
    <d v="1899-12-30T15:39:00"/>
    <x v="1677"/>
    <s v=""/>
    <s v=""/>
    <n v="0"/>
    <n v="0"/>
    <s v="ZPRC"/>
    <s v="2500108100"/>
    <s v="P000032694"/>
    <n v="8002816916"/>
    <x v="1256"/>
    <x v="7"/>
    <x v="7"/>
    <n v="360"/>
    <s v="BOL"/>
    <s v="101724"/>
    <x v="50"/>
    <s v="800849"/>
    <s v="FABRICA TUBOS Y BLOQ"/>
    <x v="9"/>
    <s v="PANAMERICANA NORTE, FRENTE AGIP GAS"/>
    <x v="11"/>
    <s v="O-Imbabura-Ibarra"/>
    <n v="30"/>
    <x v="96"/>
    <x v="96"/>
    <s v="10008095"/>
    <s v="TATES CASTILLO LUIS EUCLIDES"/>
    <s v="ZEMU"/>
    <x v="260"/>
    <s v="2"/>
    <s v="Sin Pallet"/>
    <n v="0"/>
    <n v="0"/>
    <x v="0"/>
    <n v="26880"/>
    <n v="18000"/>
    <n v="8880"/>
    <n v="68.400000000000006"/>
    <m/>
    <x v="94"/>
    <n v="24"/>
    <s v="24"/>
    <n v="18"/>
    <x v="0"/>
    <n v="0.19"/>
    <n v="3.8000000000000003"/>
    <s v="RUTAS COTACACHENSES S.A."/>
    <n v="1023153"/>
    <s v="BUITRON MONTENEGRO JONNY"/>
    <x v="260"/>
  </r>
  <r>
    <n v="1002201876"/>
    <s v="UE01"/>
    <x v="8"/>
    <d v="1899-12-30T15:40:00"/>
    <x v="1678"/>
    <s v="9000805172"/>
    <s v="012-022-00315378"/>
    <n v="2365.1999999999998"/>
    <n v="2651.87"/>
    <s v="ZPVN"/>
    <s v="40565388"/>
    <s v="0000392062"/>
    <n v="8002816965"/>
    <x v="1257"/>
    <x v="3"/>
    <x v="3"/>
    <n v="360"/>
    <s v="BOL"/>
    <s v="101530"/>
    <x v="257"/>
    <s v="800783"/>
    <s v="BODEGA ALLURIQUIN"/>
    <x v="2"/>
    <s v="BODEGA ALLURIQUIN / VIA A STO DOMIN"/>
    <x v="2"/>
    <s v="O-Santodomingo -Alluriquin"/>
    <n v="218"/>
    <x v="33"/>
    <x v="33"/>
    <s v="100014931"/>
    <s v="VACA GALO"/>
    <s v="ZEMU"/>
    <x v="40"/>
    <s v="2"/>
    <s v="Sin Pallet"/>
    <n v="0"/>
    <n v="0"/>
    <x v="0"/>
    <n v="27040"/>
    <n v="18020"/>
    <n v="9020"/>
    <n v="273.60000000000002"/>
    <m/>
    <x v="31"/>
    <n v="24"/>
    <s v="24"/>
    <n v="18"/>
    <x v="0"/>
    <n v="0.76"/>
    <n v="15.200000000000001"/>
    <s v="TRANSPORTE PESADO CIAPRUTE S.A."/>
    <n v="1022019"/>
    <s v="ENRIQUEZ LARA ORLANDO DANILO"/>
    <x v="40"/>
  </r>
  <r>
    <n v="1002201682"/>
    <s v="UE01"/>
    <x v="8"/>
    <d v="1899-12-30T15:42:00"/>
    <x v="1679"/>
    <s v=""/>
    <s v=""/>
    <n v="0"/>
    <n v="0"/>
    <s v="ZPRC"/>
    <s v="2500108088"/>
    <s v="P000032660"/>
    <n v="8002816698"/>
    <x v="1258"/>
    <x v="5"/>
    <x v="5"/>
    <n v="40"/>
    <s v="BOL"/>
    <s v="101586"/>
    <x v="33"/>
    <s v="801503"/>
    <s v="FERRIGONZ No 3"/>
    <x v="19"/>
    <s v="AV GONZALO LEON Y AV LIBERTAD"/>
    <x v="50"/>
    <s v="O-Pichincha-Cayambe"/>
    <m/>
    <x v="20"/>
    <x v="20"/>
    <s v="100015045"/>
    <s v="MORAN JOSE"/>
    <s v="ZEMT"/>
    <x v="25"/>
    <s v="1"/>
    <s v="Con Pallet"/>
    <n v="0.05"/>
    <n v="2"/>
    <x v="0"/>
    <n v="10050.833000000001"/>
    <n v="2005.8330000000001"/>
    <n v="8045"/>
    <n v="8.4"/>
    <m/>
    <x v="20"/>
    <n v="24"/>
    <s v="24"/>
    <n v="2"/>
    <x v="0"/>
    <n v="0.21000000000000002"/>
    <n v="4.2"/>
    <s v="TRANSSJQ S.A."/>
    <n v="1016455"/>
    <s v="MEDIAVILLA VALENZUELA MILTON SANTIA"/>
    <x v="25"/>
  </r>
  <r>
    <n v="1002201682"/>
    <s v="UE01"/>
    <x v="8"/>
    <d v="1899-12-30T15:42:00"/>
    <x v="1680"/>
    <s v=""/>
    <s v=""/>
    <n v="0"/>
    <n v="0"/>
    <s v="ZPRC"/>
    <s v="2500108087"/>
    <s v="P000032659"/>
    <n v="8002816697"/>
    <x v="1258"/>
    <x v="6"/>
    <x v="6"/>
    <n v="440"/>
    <s v="BOL"/>
    <s v="101586"/>
    <x v="33"/>
    <s v="801503"/>
    <s v="FERRIGONZ No 3"/>
    <x v="19"/>
    <s v="AV GONZALO LEON Y AV LIBERTAD"/>
    <x v="50"/>
    <s v="O-Pichincha-Cayambe"/>
    <n v="40"/>
    <x v="20"/>
    <x v="20"/>
    <s v="100015045"/>
    <s v="MORAN JOSE"/>
    <s v="ZEMT"/>
    <x v="25"/>
    <s v="1"/>
    <s v="Con Pallet"/>
    <n v="0.05"/>
    <n v="22"/>
    <x v="0"/>
    <n v="30109.167000000001"/>
    <n v="22064.167000000001"/>
    <n v="8045"/>
    <n v="92.4"/>
    <m/>
    <x v="20"/>
    <n v="24"/>
    <s v="24"/>
    <n v="22"/>
    <x v="0"/>
    <n v="0.21000000000000002"/>
    <n v="4.2"/>
    <s v="TRANSSJQ S.A."/>
    <n v="1016455"/>
    <s v="MEDIAVILLA VALENZUELA MILTON SANTIA"/>
    <x v="25"/>
  </r>
  <r>
    <n v="1002201677"/>
    <s v="UE01"/>
    <x v="8"/>
    <d v="1899-12-30T15:44:00"/>
    <x v="1681"/>
    <s v="9000805174"/>
    <s v="012-022-00315379"/>
    <n v="3840"/>
    <n v="4305.43"/>
    <s v="ZPVN"/>
    <s v="40565331"/>
    <s v="0000391999"/>
    <n v="8002816692"/>
    <x v="1259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35"/>
    <x v="35"/>
    <s v="100015771"/>
    <s v="ALVARADO JORGE"/>
    <s v="ZETT"/>
    <x v="43"/>
    <s v="1"/>
    <s v="Con Pallet"/>
    <n v="0.05"/>
    <n v="32"/>
    <x v="0"/>
    <n v="50610"/>
    <n v="32050"/>
    <n v="18560"/>
    <n v="800"/>
    <m/>
    <x v="33"/>
    <n v="24"/>
    <s v="24"/>
    <n v="32"/>
    <x v="0"/>
    <n v="1.25"/>
    <n v="25"/>
    <s v="SELVALEGRE S.A."/>
    <n v="1013510"/>
    <s v="ESPARZA ENDARA ALVARO DAMIAN"/>
    <x v="43"/>
  </r>
  <r>
    <n v="1002201881"/>
    <s v="UE01"/>
    <x v="8"/>
    <d v="1899-12-30T15:50:00"/>
    <x v="1682"/>
    <s v="9000805176"/>
    <s v="012-022-00315380"/>
    <n v="2851.2"/>
    <n v="3196.78"/>
    <s v="ZPVN"/>
    <s v="40565391"/>
    <s v="0000392070"/>
    <n v="8002816969"/>
    <x v="1260"/>
    <x v="3"/>
    <x v="3"/>
    <n v="480"/>
    <s v="BOL"/>
    <s v="101664"/>
    <x v="8"/>
    <s v="800768"/>
    <s v="LA CASA DEL HIERRO"/>
    <x v="12"/>
    <s v="CALLE 7MA"/>
    <x v="14"/>
    <s v="O-Losrios-Quevedo"/>
    <n v="345"/>
    <x v="159"/>
    <x v="159"/>
    <s v="100015026"/>
    <s v="GUAMAN LUIS"/>
    <s v="ZEMT"/>
    <x v="240"/>
    <s v="2"/>
    <s v="Sin Pallet"/>
    <n v="0"/>
    <n v="0"/>
    <x v="0"/>
    <n v="39570"/>
    <n v="24020"/>
    <n v="15550"/>
    <n v="494.4"/>
    <m/>
    <x v="156"/>
    <n v="24"/>
    <s v="24"/>
    <n v="24"/>
    <x v="0"/>
    <n v="1.03"/>
    <n v="20.599999999999998"/>
    <s v="TRAPSA C.A."/>
    <n v="1013279"/>
    <s v="TAPIA CAMPAÑA NESTOR HEMIRO"/>
    <x v="240"/>
  </r>
  <r>
    <n v="1002201930"/>
    <s v="UE01"/>
    <x v="8"/>
    <d v="1899-12-30T15:51:00"/>
    <x v="1683"/>
    <s v="9000805178"/>
    <s v="012-022-00315381"/>
    <n v="3853.72"/>
    <n v="4320.82"/>
    <s v="ZPVN"/>
    <s v="40565047"/>
    <s v="P000032585"/>
    <n v="8002817030"/>
    <x v="1261"/>
    <x v="10"/>
    <x v="10"/>
    <n v="30.59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530"/>
    <n v="30590"/>
    <n v="17940"/>
    <n v="498.62"/>
    <m/>
    <x v="106"/>
    <n v="24"/>
    <s v="24"/>
    <n v="30.59"/>
    <x v="0"/>
    <n v="16.300098071265118"/>
    <n v="16.300098071265118"/>
    <s v="TRANSPORTE PROPIO"/>
    <n v="1013862"/>
    <s v="JACOME MARTINEZ EDGAR BOLIVAR"/>
    <x v="229"/>
  </r>
  <r>
    <n v="1002201936"/>
    <s v="UE01"/>
    <x v="8"/>
    <d v="1899-12-30T15:53:00"/>
    <x v="1684"/>
    <s v="9000805180"/>
    <s v="012-022-00315382"/>
    <n v="4353.7"/>
    <n v="4881.3900000000003"/>
    <s v="ZPVN"/>
    <s v="40565405"/>
    <s v="P000032698"/>
    <n v="8002817038"/>
    <x v="1262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2040"/>
    <n v="34120"/>
    <n v="17920"/>
    <n v="516.79999999999995"/>
    <m/>
    <x v="5"/>
    <n v="24"/>
    <s v="24"/>
    <n v="34"/>
    <x v="0"/>
    <n v="0.7599999999999999"/>
    <n v="15.2"/>
    <s v="TRANSPORTE PROPIO"/>
    <n v="1013625"/>
    <s v="CHICAIZA CHICAIZA CESAR ELOY"/>
    <x v="6"/>
  </r>
  <r>
    <n v="1002201960"/>
    <s v="UE01"/>
    <x v="8"/>
    <d v="1899-12-30T15:57:00"/>
    <x v="1685"/>
    <s v="9000805183"/>
    <s v="012-022-00315383"/>
    <n v="2408.4"/>
    <n v="2700.32"/>
    <s v="ZPVN"/>
    <s v="40565423"/>
    <s v="P000032701"/>
    <n v="8002817067"/>
    <x v="1263"/>
    <x v="6"/>
    <x v="6"/>
    <n v="360"/>
    <s v="BOL"/>
    <s v="101544"/>
    <x v="41"/>
    <s v="801777"/>
    <s v="BODEGA LANDAZURI"/>
    <x v="0"/>
    <s v="AV. VEINTIMILLA S/N Y"/>
    <x v="16"/>
    <s v="O-Carchi-Tulcan"/>
    <n v="159"/>
    <x v="9"/>
    <x v="9"/>
    <s v="100020335"/>
    <s v="HARO LUIS"/>
    <s v="ZEMU"/>
    <x v="11"/>
    <s v="2"/>
    <s v="Sin Pallet"/>
    <n v="0"/>
    <n v="0"/>
    <x v="0"/>
    <n v="27000"/>
    <n v="18000"/>
    <n v="9000"/>
    <n v="208.8"/>
    <m/>
    <x v="9"/>
    <n v="24"/>
    <s v="24"/>
    <n v="18"/>
    <x v="0"/>
    <n v="0.58000000000000007"/>
    <n v="11.600000000000001"/>
    <s v="SANJOPAS S.A."/>
    <n v="1013262"/>
    <s v="SEGOVIA ERAZO PATRICIA ALEXANDRA"/>
    <x v="11"/>
  </r>
  <r>
    <n v="1002201893"/>
    <s v="UE01"/>
    <x v="8"/>
    <d v="1899-12-30T15:58:00"/>
    <x v="1686"/>
    <s v="9000805185"/>
    <s v="012-022-00315385"/>
    <n v="813.6"/>
    <n v="912.21"/>
    <s v="ZPVN"/>
    <s v="40565324"/>
    <s v="0000391989"/>
    <n v="8002816986"/>
    <x v="1264"/>
    <x v="3"/>
    <x v="3"/>
    <n v="120"/>
    <s v="BOL"/>
    <s v="102905"/>
    <x v="217"/>
    <s v="807105"/>
    <s v="FERRETERIA CARLOS GARCIA"/>
    <x v="63"/>
    <s v="28 DE MARZO Y MARCOS C. VALENCIA"/>
    <x v="112"/>
    <s v="O-Manabi-Jama"/>
    <m/>
    <x v="9"/>
    <x v="9"/>
    <s v="100014857"/>
    <s v="PASPUEZAN WILSON"/>
    <s v="ZEMU"/>
    <x v="27"/>
    <s v="2"/>
    <s v="Sin Pallet"/>
    <n v="0"/>
    <n v="0"/>
    <x v="0"/>
    <n v="10538.333000000001"/>
    <n v="6003.3329999999996"/>
    <n v="4535"/>
    <n v="118.8"/>
    <m/>
    <x v="9"/>
    <n v="24"/>
    <s v="24"/>
    <n v="6"/>
    <x v="0"/>
    <n v="0.99"/>
    <n v="19.8"/>
    <s v="LIDENORTI S.A."/>
    <n v="1013262"/>
    <s v="SEGOVIA ERAZO PATRICIA ALEXANDRA"/>
    <x v="27"/>
  </r>
  <r>
    <n v="1002201893"/>
    <s v="UE01"/>
    <x v="8"/>
    <d v="1899-12-30T15:58:00"/>
    <x v="1687"/>
    <s v="9000805184"/>
    <s v="012-022-00315384"/>
    <n v="1692"/>
    <n v="1897.08"/>
    <s v="ZPVN"/>
    <s v="40565324"/>
    <s v="0000391987"/>
    <n v="8002816985"/>
    <x v="1264"/>
    <x v="4"/>
    <x v="4"/>
    <n v="240"/>
    <s v="BOL"/>
    <s v="102905"/>
    <x v="217"/>
    <s v="807105"/>
    <s v="FERRETERIA CARLOS GARCIA"/>
    <x v="63"/>
    <s v="28 DE MARZO Y MARCOS C. VALENCIA"/>
    <x v="112"/>
    <s v="O-Manabi-Jama"/>
    <n v="406"/>
    <x v="9"/>
    <x v="9"/>
    <s v="100014857"/>
    <s v="PASPUEZAN WILSON"/>
    <s v="ZEMU"/>
    <x v="27"/>
    <s v="2"/>
    <s v="Sin Pallet"/>
    <n v="0"/>
    <n v="0"/>
    <x v="0"/>
    <n v="16541.667000000001"/>
    <n v="12006.666999999999"/>
    <n v="4535"/>
    <n v="237.6"/>
    <m/>
    <x v="9"/>
    <n v="24"/>
    <s v="24"/>
    <n v="12"/>
    <x v="0"/>
    <n v="0.99"/>
    <n v="19.8"/>
    <s v="LIDENORTI S.A."/>
    <n v="1013262"/>
    <s v="SEGOVIA ERAZO PATRICIA ALEXANDRA"/>
    <x v="27"/>
  </r>
  <r>
    <n v="1002201927"/>
    <s v="UE01"/>
    <x v="8"/>
    <d v="1899-12-30T16:03:00"/>
    <x v="1688"/>
    <s v="9000805186"/>
    <s v="012-022-00315386"/>
    <n v="4032"/>
    <n v="4520.7"/>
    <s v="ZPVN"/>
    <s v="40565008"/>
    <s v="0000391574"/>
    <n v="8002817024"/>
    <x v="1265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50030"/>
    <n v="32070"/>
    <n v="17960"/>
    <n v="966.4"/>
    <m/>
    <x v="143"/>
    <n v="24"/>
    <s v="24"/>
    <n v="32"/>
    <x v="0"/>
    <n v="1.51"/>
    <n v="30.2"/>
    <s v="TRANSPORTE PROPIO"/>
    <n v="1013635"/>
    <s v="ROMAN BAJANA JHONATHAN MARCEL"/>
    <x v="265"/>
  </r>
  <r>
    <n v="1002201684"/>
    <s v="UE01"/>
    <x v="8"/>
    <d v="1899-12-30T16:10:00"/>
    <x v="1689"/>
    <s v="9000805188"/>
    <s v="012-022-00315387"/>
    <n v="4192"/>
    <n v="4700.1000000000004"/>
    <s v="ZPVN"/>
    <s v="40565334"/>
    <s v="P000032679"/>
    <n v="8002816700"/>
    <x v="1266"/>
    <x v="4"/>
    <x v="4"/>
    <n v="640"/>
    <s v="BOL"/>
    <s v="101538"/>
    <x v="139"/>
    <s v="801948"/>
    <s v="BODEGA PROMAINCO"/>
    <x v="12"/>
    <s v="VIA A VALENCIA - LA MANA SECTOR SAN"/>
    <x v="14"/>
    <s v="O-Losrios-Quevedo"/>
    <n v="345"/>
    <x v="148"/>
    <x v="148"/>
    <s v="100014974"/>
    <s v="PAZMIÑO ULISES"/>
    <s v="ZETT"/>
    <x v="222"/>
    <s v="1"/>
    <s v="Con Pallet"/>
    <n v="0.05"/>
    <n v="32"/>
    <x v="0"/>
    <n v="49660"/>
    <n v="32090"/>
    <n v="17570"/>
    <n v="659.2"/>
    <m/>
    <x v="145"/>
    <n v="24"/>
    <s v="24"/>
    <n v="32"/>
    <x v="0"/>
    <n v="1.03"/>
    <n v="20.6"/>
    <s v="SANJOPAS S.A."/>
    <n v="1013232"/>
    <s v="SANCHEZ VALLEJOS JORGE FABIAN"/>
    <x v="222"/>
  </r>
  <r>
    <n v="1002201979"/>
    <s v="UE01"/>
    <x v="8"/>
    <d v="1899-12-30T16:11:00"/>
    <x v="1690"/>
    <s v=""/>
    <s v=""/>
    <n v="0"/>
    <n v="0"/>
    <s v="ZPRC"/>
    <s v="2500108106"/>
    <s v="P000032703"/>
    <n v="8002817099"/>
    <x v="1267"/>
    <x v="10"/>
    <x v="10"/>
    <n v="31.7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50070"/>
    <n v="31700"/>
    <n v="18370"/>
    <n v="465.99"/>
    <m/>
    <x v="7"/>
    <n v="24"/>
    <s v="24"/>
    <n v="31.7"/>
    <x v="0"/>
    <n v="14.700000000000001"/>
    <n v="14.700000000000001"/>
    <s v="TRANSPORTE PROPIO"/>
    <n v="1013388"/>
    <s v="CAMPAÑA MALDONADO BLANCA CECILIA"/>
    <x v="128"/>
  </r>
  <r>
    <n v="1002201941"/>
    <s v="UE01"/>
    <x v="8"/>
    <d v="1899-12-30T16:15:00"/>
    <x v="1691"/>
    <s v=""/>
    <s v=""/>
    <n v="0"/>
    <n v="0"/>
    <s v="ZPRC"/>
    <s v="2500108099"/>
    <s v="P000032687"/>
    <n v="8002817044"/>
    <x v="1268"/>
    <x v="5"/>
    <x v="5"/>
    <n v="120"/>
    <s v="BOL"/>
    <s v="101629"/>
    <x v="7"/>
    <s v="806430"/>
    <s v="CENTRO DE ACOPIO"/>
    <x v="1"/>
    <s v="LIRA ÑAN Y AMARU ÑAN"/>
    <x v="24"/>
    <s v="O-Pichincha-Quitumbe"/>
    <m/>
    <x v="7"/>
    <x v="7"/>
    <s v="100014985"/>
    <s v="GUAYAQUIL FAUSTO"/>
    <s v="ZETT"/>
    <x v="38"/>
    <s v="2"/>
    <s v="Sin Pallet"/>
    <n v="0"/>
    <n v="0"/>
    <x v="0"/>
    <n v="15039.412"/>
    <n v="6019.4120000000003"/>
    <n v="9020"/>
    <n v="61.2"/>
    <m/>
    <x v="7"/>
    <n v="24"/>
    <s v="24"/>
    <n v="6"/>
    <x v="0"/>
    <n v="0.51"/>
    <n v="10.200000000000001"/>
    <s v="TRANSPORTE PROPIO"/>
    <n v="1013388"/>
    <s v="CAMPAÑA MALDONADO BLANCA CECILIA"/>
    <x v="38"/>
  </r>
  <r>
    <n v="1002201941"/>
    <s v="UE01"/>
    <x v="8"/>
    <d v="1899-12-30T16:15:00"/>
    <x v="1692"/>
    <s v=""/>
    <s v=""/>
    <n v="0"/>
    <n v="0"/>
    <s v="ZPRC"/>
    <s v="2500108098"/>
    <s v="P000032686"/>
    <n v="8002817045"/>
    <x v="1268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7110.588000000003"/>
    <n v="28090.588"/>
    <n v="9020"/>
    <n v="285.60000000000002"/>
    <m/>
    <x v="7"/>
    <n v="24"/>
    <s v="24"/>
    <n v="28"/>
    <x v="0"/>
    <n v="0.51"/>
    <n v="10.200000000000001"/>
    <s v="TRANSPORTE PROPIO"/>
    <n v="1013388"/>
    <s v="CAMPAÑA MALDONADO BLANCA CECILIA"/>
    <x v="38"/>
  </r>
  <r>
    <n v="1002201952"/>
    <s v="UE01"/>
    <x v="8"/>
    <d v="1899-12-30T16:25:00"/>
    <x v="1693"/>
    <s v="9000805192"/>
    <s v="012-022-00315388"/>
    <n v="4501.2"/>
    <n v="5046.7700000000004"/>
    <s v="ZPVN"/>
    <s v="40565424"/>
    <s v="0000392104"/>
    <n v="8002817059"/>
    <x v="1269"/>
    <x v="3"/>
    <x v="3"/>
    <n v="660"/>
    <s v="BOL"/>
    <s v="10000841"/>
    <x v="160"/>
    <s v="807013"/>
    <s v="FERRETERIA ARGOTI"/>
    <x v="65"/>
    <s v="AV 6 DE DICIEMBRE Y JIMMY ANCHICO"/>
    <x v="115"/>
    <s v="O-Esmeraldas-Quininde"/>
    <n v="293"/>
    <x v="126"/>
    <x v="126"/>
    <s v="100014903"/>
    <s v="BURBANO JUAN"/>
    <s v="ZETT"/>
    <x v="180"/>
    <s v="2"/>
    <s v="Sin Pallet"/>
    <n v="0"/>
    <n v="0"/>
    <x v="0"/>
    <n v="50750"/>
    <n v="33030"/>
    <n v="17720"/>
    <n v="501.6"/>
    <m/>
    <x v="124"/>
    <n v="24"/>
    <s v="24"/>
    <n v="33"/>
    <x v="0"/>
    <n v="0.76"/>
    <n v="15.200000000000001"/>
    <s v="LIDENORTI S.A."/>
    <n v="1013243"/>
    <s v="BURBANO MALDONADO JUAN FRANCISCO"/>
    <x v="180"/>
  </r>
  <r>
    <n v="1002201697"/>
    <s v="UE01"/>
    <x v="8"/>
    <d v="1899-12-30T16:26:00"/>
    <x v="1694"/>
    <s v="9000805194"/>
    <s v="012-022-00315389"/>
    <n v="4318.24"/>
    <n v="4841.6400000000003"/>
    <s v="ZPVN"/>
    <s v="40565339"/>
    <s v="0000392009"/>
    <n v="8002816716"/>
    <x v="1270"/>
    <x v="6"/>
    <x v="6"/>
    <n v="640"/>
    <s v="BOL"/>
    <s v="101683"/>
    <x v="16"/>
    <s v="802035"/>
    <s v="BOSNA No 2-OTAVALO"/>
    <x v="8"/>
    <s v="CALLE MORALES  S/N Y CALLE31 DE OCT"/>
    <x v="8"/>
    <s v="O-Imbabura-Otavalo"/>
    <n v="8"/>
    <x v="51"/>
    <x v="51"/>
    <s v="100014928"/>
    <s v="INLAGO RODRIGO"/>
    <s v="ZETT"/>
    <x v="66"/>
    <s v="1"/>
    <s v="Con Pallet"/>
    <n v="0.05"/>
    <n v="32"/>
    <x v="0"/>
    <n v="50520"/>
    <n v="32080"/>
    <n v="18440"/>
    <n v="57.6"/>
    <m/>
    <x v="49"/>
    <n v="24"/>
    <s v="24"/>
    <n v="32"/>
    <x v="0"/>
    <n v="0.09"/>
    <n v="1.8"/>
    <s v="TRANSCARLONISA"/>
    <n v="1014153"/>
    <s v="INLAGO ANDRANGO LUIS RODRIGO"/>
    <x v="66"/>
  </r>
  <r>
    <n v="1002201905"/>
    <s v="UE01"/>
    <x v="8"/>
    <d v="1899-12-30T16:28:00"/>
    <x v="1695"/>
    <s v="9000805197"/>
    <s v="012-022-00315391"/>
    <n v="2182.4"/>
    <n v="2446.92"/>
    <s v="ZPVN"/>
    <s v="40565402"/>
    <s v="P000032697"/>
    <n v="8002816996"/>
    <x v="1271"/>
    <x v="7"/>
    <x v="7"/>
    <n v="320"/>
    <s v="BOL"/>
    <s v="101779"/>
    <x v="85"/>
    <s v="802071"/>
    <s v="BODEGA SORIA"/>
    <x v="1"/>
    <s v="INTEROCEANICA LOTE 7"/>
    <x v="61"/>
    <s v="O-Pichincha-Puembo"/>
    <m/>
    <x v="76"/>
    <x v="76"/>
    <s v="100022169"/>
    <s v="LOMAS MONTESDEOCA VINICIO XAVIER"/>
    <s v="ZEMT"/>
    <x v="99"/>
    <s v="1"/>
    <s v="Con Pallet"/>
    <n v="0.05"/>
    <n v="16"/>
    <x v="0"/>
    <n v="23811.667000000001"/>
    <n v="16006.666999999999"/>
    <n v="7805"/>
    <n v="137.6"/>
    <m/>
    <x v="74"/>
    <n v="24"/>
    <s v="24"/>
    <n v="16"/>
    <x v="0"/>
    <n v="0.43"/>
    <n v="8.6"/>
    <s v="LIDENORTI S.A."/>
    <n v="1013592"/>
    <s v="VALENCIA BENAVIDES GLADYS RUBY"/>
    <x v="99"/>
  </r>
  <r>
    <n v="1002201905"/>
    <s v="UE01"/>
    <x v="8"/>
    <d v="1899-12-30T16:28:00"/>
    <x v="1696"/>
    <s v="9000805196"/>
    <s v="012-022-00315390"/>
    <n v="1086.4000000000001"/>
    <n v="1218.08"/>
    <s v="ZPVN"/>
    <s v="40565401"/>
    <s v="P000032696"/>
    <n v="8002816995"/>
    <x v="1271"/>
    <x v="6"/>
    <x v="6"/>
    <n v="160"/>
    <s v="BOL"/>
    <s v="101779"/>
    <x v="85"/>
    <s v="802071"/>
    <s v="BODEGA SORIA"/>
    <x v="1"/>
    <s v="INTEROCEANICA LOTE 7"/>
    <x v="61"/>
    <s v="O-Pichincha-Puembo"/>
    <n v="110"/>
    <x v="76"/>
    <x v="76"/>
    <s v="100022169"/>
    <s v="LOMAS MONTESDEOCA VINICIO XAVIER"/>
    <s v="ZEMT"/>
    <x v="99"/>
    <s v="1"/>
    <s v="Con Pallet"/>
    <n v="0.05"/>
    <n v="8"/>
    <x v="0"/>
    <n v="15808.333000000001"/>
    <n v="8003.3329999999996"/>
    <n v="7805"/>
    <n v="68.8"/>
    <m/>
    <x v="74"/>
    <n v="24"/>
    <s v="24"/>
    <n v="8"/>
    <x v="0"/>
    <n v="0.43"/>
    <n v="8.6"/>
    <s v="LIDENORTI S.A."/>
    <n v="1013592"/>
    <s v="VALENCIA BENAVIDES GLADYS RUBY"/>
    <x v="99"/>
  </r>
  <r>
    <n v="1002201913"/>
    <s v="UE01"/>
    <x v="8"/>
    <d v="1899-12-30T16:33:00"/>
    <x v="1697"/>
    <s v="9000805199"/>
    <s v="012-022-00315393"/>
    <n v="1276"/>
    <n v="1430.66"/>
    <s v="ZPVN"/>
    <s v="40565404"/>
    <s v="0000392089"/>
    <n v="8002817006"/>
    <x v="1272"/>
    <x v="3"/>
    <x v="3"/>
    <n v="200"/>
    <s v="BOL"/>
    <s v="101664"/>
    <x v="8"/>
    <s v="803583"/>
    <s v="JAIME CORDOVA"/>
    <x v="33"/>
    <s v="AV 9 DE OCTUBRE Y RIO CURARAY"/>
    <x v="49"/>
    <s v="O-Orellana-Elcoca"/>
    <m/>
    <x v="169"/>
    <x v="169"/>
    <s v="10006913"/>
    <s v="DE LA CRUZ MANUEL ALADINO"/>
    <s v="ZETT"/>
    <x v="257"/>
    <s v="2"/>
    <s v="Sin Pallet"/>
    <n v="0"/>
    <n v="0"/>
    <x v="0"/>
    <n v="18666.875"/>
    <n v="10021.875"/>
    <n v="8645"/>
    <n v="264"/>
    <m/>
    <x v="165"/>
    <n v="24"/>
    <s v="24"/>
    <n v="10"/>
    <x v="0"/>
    <n v="1.32"/>
    <n v="26.4"/>
    <s v="ELOHIM S.A."/>
    <n v="10006852"/>
    <s v="DE LA CRUZ MANUEL ALADINO"/>
    <x v="257"/>
  </r>
  <r>
    <n v="1002201913"/>
    <s v="UE01"/>
    <x v="8"/>
    <d v="1899-12-30T16:33:00"/>
    <x v="1698"/>
    <s v="9000805198"/>
    <s v="012-022-00315392"/>
    <n v="2807.2"/>
    <n v="3147.45"/>
    <s v="ZPVN"/>
    <s v="40565343"/>
    <s v="0000392090"/>
    <n v="8002817005"/>
    <x v="1272"/>
    <x v="3"/>
    <x v="3"/>
    <n v="440"/>
    <s v="BOL"/>
    <s v="101664"/>
    <x v="8"/>
    <s v="803583"/>
    <s v="JAIME CORDOVA"/>
    <x v="33"/>
    <s v="AV 9 DE OCTUBRE Y RIO CURARAY"/>
    <x v="49"/>
    <s v="O-Orellana-Elcoca"/>
    <n v="355"/>
    <x v="169"/>
    <x v="169"/>
    <s v="10006913"/>
    <s v="DE LA CRUZ MANUEL ALADINO"/>
    <s v="ZETT"/>
    <x v="257"/>
    <s v="2"/>
    <s v="Sin Pallet"/>
    <n v="0"/>
    <n v="0"/>
    <x v="0"/>
    <n v="30693.125"/>
    <n v="22048.125"/>
    <n v="8645"/>
    <n v="580.79999999999995"/>
    <m/>
    <x v="165"/>
    <n v="24"/>
    <s v="24"/>
    <n v="22"/>
    <x v="0"/>
    <n v="1.3199999999999998"/>
    <n v="26.4"/>
    <s v="ELOHIM S.A."/>
    <n v="10006852"/>
    <s v="DE LA CRUZ MANUEL ALADINO"/>
    <x v="257"/>
  </r>
  <r>
    <n v="1002201917"/>
    <s v="UE01"/>
    <x v="8"/>
    <d v="1899-12-30T16:37:00"/>
    <x v="1699"/>
    <s v="9000805201"/>
    <s v="012-022-00315395"/>
    <n v="250.67"/>
    <n v="281.05"/>
    <s v="ZPVN"/>
    <s v="40565396"/>
    <s v="0000392078"/>
    <n v="8002817012"/>
    <x v="1273"/>
    <x v="5"/>
    <x v="5"/>
    <n v="40"/>
    <s v="BOL"/>
    <s v="103128"/>
    <x v="65"/>
    <s v="804226"/>
    <s v="EL CONSTRUCTOR PRINCIPAL"/>
    <x v="19"/>
    <s v="NATALIA JARRIN S6-32 Y VENEZUELA"/>
    <x v="50"/>
    <s v="O-Pichincha-Cayambe"/>
    <m/>
    <x v="65"/>
    <x v="65"/>
    <s v="100014860"/>
    <s v="TANICUCHI LUIS"/>
    <s v="ZEMT"/>
    <x v="82"/>
    <s v="1"/>
    <s v="Con Pallet"/>
    <n v="0.05"/>
    <n v="2"/>
    <x v="0"/>
    <n v="9715"/>
    <n v="2005"/>
    <n v="7710"/>
    <n v="8.4"/>
    <m/>
    <x v="63"/>
    <n v="24"/>
    <s v="24"/>
    <n v="2"/>
    <x v="0"/>
    <n v="0.21000000000000002"/>
    <n v="4.2"/>
    <s v="TRANSSJQ S.A."/>
    <n v="1013485"/>
    <s v="PEREZ ALBUJA VICTOR ALEJANDRO"/>
    <x v="82"/>
  </r>
  <r>
    <n v="1002201917"/>
    <s v="UE01"/>
    <x v="8"/>
    <d v="1899-12-30T16:37:00"/>
    <x v="1700"/>
    <s v="9000805200"/>
    <s v="012-022-00315394"/>
    <n v="3005.64"/>
    <n v="3369.95"/>
    <s v="ZPVN"/>
    <s v="40565396"/>
    <s v="0000392077"/>
    <n v="8002817011"/>
    <x v="1273"/>
    <x v="6"/>
    <x v="6"/>
    <n v="440"/>
    <s v="BOL"/>
    <s v="103128"/>
    <x v="65"/>
    <s v="804226"/>
    <s v="EL CONSTRUCTOR PRINCIPAL"/>
    <x v="19"/>
    <s v="NATALIA JARRIN S6-32 Y VENEZUELA"/>
    <x v="50"/>
    <s v="O-Pichincha-Cayambe"/>
    <n v="40"/>
    <x v="65"/>
    <x v="65"/>
    <s v="100014860"/>
    <s v="TANICUCHI LUIS"/>
    <s v="ZEMT"/>
    <x v="82"/>
    <s v="1"/>
    <s v="Con Pallet"/>
    <n v="0.05"/>
    <n v="22"/>
    <x v="0"/>
    <n v="29765"/>
    <n v="22055"/>
    <n v="7710"/>
    <n v="92.4"/>
    <m/>
    <x v="63"/>
    <n v="24"/>
    <s v="24"/>
    <n v="22"/>
    <x v="0"/>
    <n v="0.21000000000000002"/>
    <n v="4.2"/>
    <s v="TRANSSJQ S.A."/>
    <n v="1013485"/>
    <s v="PEREZ ALBUJA VICTOR ALEJANDRO"/>
    <x v="82"/>
  </r>
  <r>
    <n v="1002201817"/>
    <s v="UE01"/>
    <x v="8"/>
    <d v="1899-12-30T16:42:00"/>
    <x v="1701"/>
    <s v="9000805202"/>
    <s v="012-022-00315396"/>
    <n v="4390.3999999999996"/>
    <n v="4922.55"/>
    <s v="ZPVN"/>
    <s v="40565377"/>
    <s v="0000392056"/>
    <n v="8002816889"/>
    <x v="1274"/>
    <x v="6"/>
    <x v="6"/>
    <n v="640"/>
    <s v="BOL"/>
    <s v="103020"/>
    <x v="20"/>
    <s v="810661"/>
    <s v="DISFERCONS"/>
    <x v="1"/>
    <s v="MARIETA DE VEINTIMILLA Y CARLOS MAN"/>
    <x v="26"/>
    <s v="O-Pichincha-Carapungo"/>
    <n v="89"/>
    <x v="70"/>
    <x v="70"/>
    <s v="100017519"/>
    <s v="VILLALBA PATRICIO"/>
    <s v="ZETT"/>
    <x v="90"/>
    <s v="4"/>
    <s v="Pallet Cortesia"/>
    <n v="0"/>
    <n v="0"/>
    <x v="0"/>
    <n v="50780"/>
    <n v="32040"/>
    <n v="18740"/>
    <n v="281.60000000000002"/>
    <m/>
    <x v="68"/>
    <n v="24"/>
    <s v="24"/>
    <n v="32"/>
    <x v="0"/>
    <n v="0.44000000000000006"/>
    <n v="8.8000000000000007"/>
    <s v="TRANSPORTE PROPIO"/>
    <n v="1014205"/>
    <s v="NEWSTEEL TRANSPORTES ECUATORIANOS"/>
    <x v="90"/>
  </r>
  <r>
    <n v="1002201918"/>
    <s v="UE01"/>
    <x v="8"/>
    <d v="1899-12-30T16:43:00"/>
    <x v="1702"/>
    <s v=""/>
    <s v=""/>
    <n v="0"/>
    <n v="0"/>
    <s v="ZPRC"/>
    <s v="2500108103"/>
    <s v="P000032700"/>
    <n v="8002817014"/>
    <x v="1275"/>
    <x v="7"/>
    <x v="7"/>
    <n v="80"/>
    <s v="BOL"/>
    <s v="101612"/>
    <x v="61"/>
    <s v="801959"/>
    <s v="BODEGA PROPIA QUEZADA"/>
    <x v="1"/>
    <s v="FRANCISCO DE ALBORNOZ N8-149 Y LEON"/>
    <x v="26"/>
    <s v="O-Pichincha-Carapungo"/>
    <m/>
    <x v="117"/>
    <x v="117"/>
    <s v="100014879"/>
    <s v="BARAHONA ADRIAN"/>
    <s v="ZETT"/>
    <x v="163"/>
    <s v="1"/>
    <s v="Con Pallet"/>
    <n v="0.05"/>
    <n v="4"/>
    <x v="0"/>
    <n v="13350"/>
    <n v="4015"/>
    <n v="9335"/>
    <n v="35.200000000000003"/>
    <m/>
    <x v="115"/>
    <n v="24"/>
    <s v="24"/>
    <n v="4"/>
    <x v="0"/>
    <n v="0.44000000000000006"/>
    <n v="8.8000000000000007"/>
    <s v="LIDENORTI S.A."/>
    <n v="1013894"/>
    <s v="BARAHONA MARMOL ADRIAN EDMUNDO"/>
    <x v="163"/>
  </r>
  <r>
    <n v="1002201918"/>
    <s v="UE01"/>
    <x v="8"/>
    <d v="1899-12-30T16:43:00"/>
    <x v="1703"/>
    <s v=""/>
    <s v=""/>
    <n v="0"/>
    <n v="0"/>
    <s v="ZPRC"/>
    <s v="2500108102"/>
    <s v="P000032699"/>
    <n v="8002817013"/>
    <x v="1275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117"/>
    <x v="117"/>
    <s v="100014879"/>
    <s v="BARAHONA ADRIAN"/>
    <s v="ZETT"/>
    <x v="163"/>
    <s v="1"/>
    <s v="Con Pallet"/>
    <n v="0.05"/>
    <n v="28"/>
    <x v="0"/>
    <n v="37440"/>
    <n v="28105"/>
    <n v="9335"/>
    <n v="246.4"/>
    <m/>
    <x v="115"/>
    <n v="24"/>
    <s v="24"/>
    <n v="28"/>
    <x v="0"/>
    <n v="0.44"/>
    <n v="8.8000000000000007"/>
    <s v="LIDENORTI S.A."/>
    <n v="1013894"/>
    <s v="BARAHONA MARMOL ADRIAN EDMUNDO"/>
    <x v="163"/>
  </r>
  <r>
    <n v="1002201992"/>
    <s v="UE01"/>
    <x v="8"/>
    <d v="1899-12-30T16:45:00"/>
    <x v="1704"/>
    <s v="9000805205"/>
    <s v="012-022-00315398"/>
    <n v="533.48"/>
    <n v="598.14"/>
    <s v="ZPVN"/>
    <s v="40565365"/>
    <s v="P000032688"/>
    <n v="8002817115"/>
    <x v="1276"/>
    <x v="7"/>
    <x v="7"/>
    <n v="80"/>
    <s v="BOL"/>
    <s v="101629"/>
    <x v="7"/>
    <s v="800887"/>
    <s v="BODEGA GUAYLLABAMBA"/>
    <x v="1"/>
    <s v="CALLE NOVENA Y CALLE PRINCIPAL CERC"/>
    <x v="20"/>
    <s v="O-Pichincha-Guayllabamba"/>
    <m/>
    <x v="7"/>
    <x v="7"/>
    <s v="100014986"/>
    <s v="CALDERON MARCO"/>
    <s v="ZEMU"/>
    <x v="89"/>
    <s v="2"/>
    <s v="Sin Pallet"/>
    <n v="0"/>
    <n v="0"/>
    <x v="0"/>
    <n v="8502.2219999999998"/>
    <n v="4002.2220000000002"/>
    <n v="4500"/>
    <n v="26.4"/>
    <m/>
    <x v="7"/>
    <n v="24"/>
    <s v="24"/>
    <n v="4"/>
    <x v="0"/>
    <n v="0.32999999999999996"/>
    <n v="6.6"/>
    <s v="TRANSPORTE PROPIO"/>
    <n v="1013388"/>
    <s v="CAMPAÑA MALDONADO BLANCA CECILIA"/>
    <x v="89"/>
  </r>
  <r>
    <n v="1002201992"/>
    <s v="UE01"/>
    <x v="8"/>
    <d v="1899-12-30T16:45:00"/>
    <x v="1705"/>
    <s v="9000805204"/>
    <s v="012-022-00315397"/>
    <n v="1858.89"/>
    <n v="2084.1999999999998"/>
    <s v="ZPVN"/>
    <s v="40565366"/>
    <s v="P000032689"/>
    <n v="8002817114"/>
    <x v="1276"/>
    <x v="6"/>
    <x v="6"/>
    <n v="28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14986"/>
    <s v="CALDERON MARCO"/>
    <s v="ZEMU"/>
    <x v="89"/>
    <s v="2"/>
    <s v="Sin Pallet"/>
    <n v="0"/>
    <n v="0"/>
    <x v="0"/>
    <n v="18507.777999999998"/>
    <n v="14007.778"/>
    <n v="4500"/>
    <n v="92.4"/>
    <m/>
    <x v="7"/>
    <n v="24"/>
    <s v="24"/>
    <n v="14"/>
    <x v="0"/>
    <n v="0.33"/>
    <n v="6.6000000000000005"/>
    <s v="TRANSPORTE PROPIO"/>
    <n v="1013388"/>
    <s v="CAMPAÑA MALDONADO BLANCA CECILIA"/>
    <x v="89"/>
  </r>
  <r>
    <n v="1002201981"/>
    <s v="UE01"/>
    <x v="8"/>
    <d v="1899-12-30T16:47:00"/>
    <x v="1706"/>
    <s v="9000805209"/>
    <s v="012-022-00315399"/>
    <n v="2361.64"/>
    <n v="2647.89"/>
    <s v="ZPVN"/>
    <s v="40565430"/>
    <s v="P000032704"/>
    <n v="8002817101"/>
    <x v="1277"/>
    <x v="3"/>
    <x v="3"/>
    <n v="360"/>
    <s v="BOL"/>
    <s v="101964"/>
    <x v="68"/>
    <s v="802664"/>
    <s v="BODEGA DEPOSITO ALEXANDRA"/>
    <x v="22"/>
    <s v="AV JAIME HURTADO Y  1RO DE MAYO"/>
    <x v="32"/>
    <s v="O-Esmeraldas-Esmeraldas"/>
    <n v="388"/>
    <x v="22"/>
    <x v="22"/>
    <s v="100020338"/>
    <s v="TERAN ARNULFO"/>
    <s v="ZEMU"/>
    <x v="88"/>
    <s v="2"/>
    <s v="Sin Pallet"/>
    <n v="0"/>
    <n v="0"/>
    <x v="0"/>
    <n v="27160"/>
    <n v="18060"/>
    <n v="9100"/>
    <n v="381.6"/>
    <m/>
    <x v="22"/>
    <n v="24"/>
    <s v="24"/>
    <n v="18"/>
    <x v="0"/>
    <n v="1.06"/>
    <n v="21.200000000000003"/>
    <s v="TRANINTAGSA"/>
    <n v="1014062"/>
    <s v="BENALCAZAR DE LA CRUZ MILTON PATRIC"/>
    <x v="88"/>
  </r>
  <r>
    <n v="1002202018"/>
    <s v="UE01"/>
    <x v="8"/>
    <d v="1899-12-30T16:49:00"/>
    <x v="1707"/>
    <s v="9000805210"/>
    <s v="012-022-00315400"/>
    <n v="2160"/>
    <n v="2421.81"/>
    <s v="ZPVN"/>
    <s v="40565330"/>
    <s v="0000391996"/>
    <n v="8002817145"/>
    <x v="1278"/>
    <x v="3"/>
    <x v="3"/>
    <n v="360"/>
    <s v="BOL"/>
    <s v="101664"/>
    <x v="8"/>
    <s v="802480"/>
    <s v="MANRIQUE SANCHEZ WALTER EDUARDO"/>
    <x v="23"/>
    <s v="VIA A CHADE Y AV DE LOS CHOFERES"/>
    <x v="71"/>
    <s v="O-Manabi-Jipijapa"/>
    <n v="512"/>
    <x v="60"/>
    <x v="60"/>
    <s v="10007757"/>
    <s v="GUALACATA FERNANDEZ MANUEL RAUL"/>
    <s v="ZEMU"/>
    <x v="76"/>
    <s v="2"/>
    <s v="Sin Pallet"/>
    <n v="0"/>
    <n v="0"/>
    <x v="0"/>
    <n v="27000"/>
    <n v="18030"/>
    <n v="8970"/>
    <n v="410.4"/>
    <m/>
    <x v="58"/>
    <n v="24"/>
    <s v="24"/>
    <n v="18"/>
    <x v="0"/>
    <n v="1.1399999999999999"/>
    <n v="22.799999999999997"/>
    <s v="ALQUINGA &amp; ALQUINGA"/>
    <n v="1022501"/>
    <s v="FLORES RAMIREZ ROGER WILLAN"/>
    <x v="76"/>
  </r>
  <r>
    <n v="1002201972"/>
    <s v="UE01"/>
    <x v="8"/>
    <d v="1899-12-30T16:51:00"/>
    <x v="1708"/>
    <s v="9000805214"/>
    <s v="012-022-00315403"/>
    <n v="812.03"/>
    <n v="910.45"/>
    <s v="ZPVN"/>
    <s v="40565425"/>
    <s v="0000392108"/>
    <n v="8002817084"/>
    <x v="1279"/>
    <x v="7"/>
    <x v="7"/>
    <n v="120"/>
    <s v="BOL"/>
    <s v="101613"/>
    <x v="89"/>
    <s v="806213"/>
    <s v="FERRETERIA ALEXANDRA"/>
    <x v="9"/>
    <s v="PANA NORTE A 500 MTS REDONDEL AMBUQ"/>
    <x v="102"/>
    <s v="O-Imbabura-Ambuqui"/>
    <m/>
    <x v="40"/>
    <x v="40"/>
    <s v="100014832"/>
    <s v="PIEDRA JESUS"/>
    <s v="ZEMU"/>
    <x v="49"/>
    <s v="2"/>
    <s v="Sin Pallet"/>
    <n v="0"/>
    <n v="0"/>
    <x v="0"/>
    <n v="9020"/>
    <n v="6000"/>
    <n v="3020"/>
    <n v="37.200000000000003"/>
    <m/>
    <x v="38"/>
    <n v="24"/>
    <s v="24"/>
    <n v="6"/>
    <x v="0"/>
    <n v="0.31"/>
    <n v="6.2"/>
    <s v="LIDENORTI S.A."/>
    <n v="1013181"/>
    <s v="REASCOS GUZMAN HARVEY ESTANISLAO"/>
    <x v="49"/>
  </r>
  <r>
    <n v="1002201972"/>
    <s v="UE01"/>
    <x v="8"/>
    <d v="1899-12-30T16:51:00"/>
    <x v="1709"/>
    <s v="9000805212"/>
    <s v="012-022-00315401"/>
    <n v="1049.5999999999999"/>
    <n v="1176.82"/>
    <s v="ZPVN"/>
    <s v="40565265"/>
    <s v="0000392111"/>
    <n v="8002817086"/>
    <x v="1279"/>
    <x v="7"/>
    <x v="7"/>
    <n v="160"/>
    <s v="BOL"/>
    <s v="101664"/>
    <x v="8"/>
    <s v="807345"/>
    <s v="GUZMAN CUAICAL ANGELICA MARIA"/>
    <x v="32"/>
    <s v="RACAFUERTE  Y LUIS MARYINEZ"/>
    <x v="48"/>
    <s v="O-Imbabura-Pimampiro"/>
    <m/>
    <x v="40"/>
    <x v="40"/>
    <s v="100014832"/>
    <s v="PIEDRA JESUS"/>
    <s v="ZEMU"/>
    <x v="49"/>
    <s v="2"/>
    <s v="Sin Pallet"/>
    <n v="0"/>
    <n v="0"/>
    <x v="0"/>
    <n v="11020"/>
    <n v="8000"/>
    <n v="3020"/>
    <n v="65.599999999999994"/>
    <m/>
    <x v="38"/>
    <n v="24"/>
    <s v="24"/>
    <n v="8"/>
    <x v="0"/>
    <n v="0.41"/>
    <n v="8.1999999999999993"/>
    <s v="LIDENORTI S.A."/>
    <n v="1013181"/>
    <s v="REASCOS GUZMAN HARVEY ESTANISLAO"/>
    <x v="49"/>
  </r>
  <r>
    <n v="1002201972"/>
    <s v="UE01"/>
    <x v="8"/>
    <d v="1899-12-30T16:51:00"/>
    <x v="1710"/>
    <s v="9000805213"/>
    <s v="012-022-00315402"/>
    <n v="535.84"/>
    <n v="600.79"/>
    <s v="ZPVN"/>
    <s v="40565425"/>
    <s v="0000392110"/>
    <n v="8002817085"/>
    <x v="1279"/>
    <x v="6"/>
    <x v="6"/>
    <n v="80"/>
    <s v="BOL"/>
    <s v="101613"/>
    <x v="89"/>
    <s v="806213"/>
    <s v="FERRETERIA ALEXANDRA"/>
    <x v="9"/>
    <s v="PANA NORTE A 500 MTS REDONDEL AMBUQ"/>
    <x v="102"/>
    <s v="O-Imbabura-Ambuqui"/>
    <n v="68.5"/>
    <x v="40"/>
    <x v="40"/>
    <s v="100014832"/>
    <s v="PIEDRA JESUS"/>
    <s v="ZEMU"/>
    <x v="49"/>
    <s v="2"/>
    <s v="Sin Pallet"/>
    <n v="0"/>
    <n v="0"/>
    <x v="0"/>
    <n v="7020"/>
    <n v="4000"/>
    <n v="3020"/>
    <n v="24.8"/>
    <m/>
    <x v="38"/>
    <n v="24"/>
    <s v="24"/>
    <n v="4"/>
    <x v="0"/>
    <n v="0.31"/>
    <n v="6.2"/>
    <s v="LIDENORTI S.A."/>
    <n v="1013181"/>
    <s v="REASCOS GUZMAN HARVEY ESTANISLAO"/>
    <x v="49"/>
  </r>
  <r>
    <n v="1002202003"/>
    <s v="UE01"/>
    <x v="8"/>
    <d v="1899-12-30T16:53:00"/>
    <x v="1711"/>
    <s v="9000805216"/>
    <s v="012-022-00315404"/>
    <n v="3914.25"/>
    <n v="4388.68"/>
    <s v="ZPVN"/>
    <s v="40565315"/>
    <s v="0000391971"/>
    <n v="8002817128"/>
    <x v="1280"/>
    <x v="2"/>
    <x v="2"/>
    <n v="30.95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8840"/>
    <n v="30950"/>
    <n v="17890"/>
    <n v="633.86"/>
    <m/>
    <x v="28"/>
    <n v="24"/>
    <s v="24"/>
    <n v="30.95"/>
    <x v="0"/>
    <n v="20.480129240710824"/>
    <n v="20.480129240710824"/>
    <s v="TRANSALMEIDA"/>
    <n v="1013966"/>
    <s v="ALMEIDA CHICAIZA MIGUEL ANGEL"/>
    <x v="218"/>
  </r>
  <r>
    <n v="1002202030"/>
    <s v="UE01"/>
    <x v="8"/>
    <d v="1899-12-30T16:54:00"/>
    <x v="1712"/>
    <s v="9000805219"/>
    <s v="012-022-00315406"/>
    <n v="552.79999999999995"/>
    <n v="619.80999999999995"/>
    <s v="ZPVN"/>
    <s v="40565452"/>
    <s v="0000392172"/>
    <n v="8002817163"/>
    <x v="1281"/>
    <x v="7"/>
    <x v="7"/>
    <n v="80"/>
    <s v="BOL"/>
    <s v="101785"/>
    <x v="220"/>
    <s v="801134"/>
    <s v="BODEGA PRINCIPAL"/>
    <x v="0"/>
    <s v="SAN GABRIEL, FRENTE AL TERMINAL"/>
    <x v="79"/>
    <s v="O-Carchi-Montufar(Sangabrie"/>
    <m/>
    <x v="131"/>
    <x v="131"/>
    <s v="100020038"/>
    <s v="VIVAS ANDRES"/>
    <s v="ZEMU"/>
    <x v="188"/>
    <s v="2"/>
    <s v="Sin Pallet"/>
    <n v="0"/>
    <n v="0"/>
    <x v="0"/>
    <n v="8656.6669999999995"/>
    <n v="4006.6669999999999"/>
    <n v="4650"/>
    <n v="36.799999999999997"/>
    <m/>
    <x v="129"/>
    <n v="24"/>
    <s v="24"/>
    <n v="4"/>
    <x v="0"/>
    <n v="0.45999999999999996"/>
    <n v="9.1999999999999993"/>
    <s v="SETRAINCE"/>
    <n v="1013806"/>
    <s v="LOPEZ FREDY HERNAN"/>
    <x v="188"/>
  </r>
  <r>
    <n v="1002202030"/>
    <s v="UE01"/>
    <x v="8"/>
    <d v="1899-12-30T16:54:00"/>
    <x v="1713"/>
    <s v="9000805218"/>
    <s v="012-022-00315405"/>
    <n v="1912.4"/>
    <n v="2144.1999999999998"/>
    <s v="ZPVN"/>
    <s v="40565451"/>
    <s v="0000392171"/>
    <n v="8002817162"/>
    <x v="1281"/>
    <x v="6"/>
    <x v="6"/>
    <n v="280"/>
    <s v="BOL"/>
    <s v="101785"/>
    <x v="220"/>
    <s v="801134"/>
    <s v="BODEGA PRINCIPAL"/>
    <x v="0"/>
    <s v="SAN GABRIEL, FRENTE AL TERMINAL"/>
    <x v="79"/>
    <s v="O-Carchi-Montufar(Sangabrie"/>
    <n v="120"/>
    <x v="131"/>
    <x v="131"/>
    <s v="100020038"/>
    <s v="VIVAS ANDRES"/>
    <s v="ZEMU"/>
    <x v="188"/>
    <s v="2"/>
    <s v="Sin Pallet"/>
    <n v="0"/>
    <n v="0"/>
    <x v="0"/>
    <n v="18673.332999999999"/>
    <n v="14023.333000000001"/>
    <n v="4650"/>
    <n v="128.80000000000001"/>
    <m/>
    <x v="129"/>
    <n v="24"/>
    <s v="24"/>
    <n v="14"/>
    <x v="0"/>
    <n v="0.46"/>
    <n v="9.2000000000000011"/>
    <s v="SETRAINCE"/>
    <n v="1013806"/>
    <s v="LOPEZ FREDY HERNAN"/>
    <x v="188"/>
  </r>
  <r>
    <n v="1002202029"/>
    <s v="UE01"/>
    <x v="8"/>
    <d v="1899-12-30T16:58:00"/>
    <x v="1714"/>
    <s v="9000805223"/>
    <s v="012-022-00315408"/>
    <n v="252.8"/>
    <n v="283.45"/>
    <s v="ZPVN"/>
    <s v="40565446"/>
    <s v="0000392155"/>
    <n v="8002817160"/>
    <x v="1282"/>
    <x v="5"/>
    <x v="5"/>
    <n v="4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1366.25"/>
    <n v="2006.25"/>
    <n v="9360"/>
    <n v="20.399999999999999"/>
    <m/>
    <x v="161"/>
    <n v="24"/>
    <s v="24"/>
    <n v="2"/>
    <x v="0"/>
    <n v="0.51"/>
    <n v="10.199999999999999"/>
    <s v="TRANSPORTE PROPIO"/>
    <n v="10003654"/>
    <s v="TRANSPORTES PALACIOS HIDALGO"/>
    <x v="250"/>
  </r>
  <r>
    <n v="1002202029"/>
    <s v="UE01"/>
    <x v="8"/>
    <d v="1899-12-30T16:58:00"/>
    <x v="1715"/>
    <s v="9000805222"/>
    <s v="012-022-00315407"/>
    <n v="4116"/>
    <n v="4614.8900000000003"/>
    <s v="ZPVN"/>
    <s v="40565446"/>
    <s v="0000392154"/>
    <n v="8002817159"/>
    <x v="1282"/>
    <x v="6"/>
    <x v="6"/>
    <n v="60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9453.75"/>
    <n v="30093.75"/>
    <n v="9360"/>
    <n v="306"/>
    <m/>
    <x v="161"/>
    <n v="24"/>
    <s v="24"/>
    <n v="30"/>
    <x v="0"/>
    <n v="0.51"/>
    <n v="10.199999999999999"/>
    <s v="TRANSPORTE PROPIO"/>
    <n v="10003654"/>
    <s v="TRANSPORTES PALACIOS HIDALGO"/>
    <x v="250"/>
  </r>
  <r>
    <n v="1002202100"/>
    <s v="UE01"/>
    <x v="8"/>
    <d v="1899-12-30T17:03:00"/>
    <x v="1716"/>
    <s v="9000805224"/>
    <s v="012-022-00315409"/>
    <n v="2329.7199999999998"/>
    <n v="2612.1"/>
    <s v="ZPVN"/>
    <s v="40565417"/>
    <s v="0000392225"/>
    <n v="8002817246"/>
    <x v="128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40"/>
    <n v="18030"/>
    <n v="9210"/>
    <n v="324"/>
    <m/>
    <x v="99"/>
    <n v="24"/>
    <s v="24"/>
    <n v="18"/>
    <x v="0"/>
    <n v="0.9"/>
    <n v="18"/>
    <s v="TRANSPORTE PROPIO"/>
    <n v="1017789"/>
    <s v="GALARZA PONCE FABIOLA CATHERINE"/>
    <x v="141"/>
  </r>
  <r>
    <n v="1002201986"/>
    <s v="UE01"/>
    <x v="8"/>
    <d v="1899-12-30T17:06:00"/>
    <x v="1717"/>
    <s v="9000805228"/>
    <s v="012-022-00315410"/>
    <n v="4390.3999999999996"/>
    <n v="4922.55"/>
    <s v="ZPVN"/>
    <s v="40565436"/>
    <s v="0000392146"/>
    <n v="8002817108"/>
    <x v="1284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135"/>
    <x v="135"/>
    <s v="100015055"/>
    <s v="ALQUINGA BYRON"/>
    <s v="ZETT"/>
    <x v="193"/>
    <s v="1"/>
    <s v="Con Pallet"/>
    <n v="0.05"/>
    <n v="32"/>
    <x v="0"/>
    <n v="50470"/>
    <n v="32080"/>
    <n v="18390"/>
    <n v="326.39999999999998"/>
    <m/>
    <x v="133"/>
    <n v="24"/>
    <s v="24"/>
    <n v="32"/>
    <x v="0"/>
    <n v="0.51"/>
    <n v="10.199999999999999"/>
    <s v="ALQUINGA &amp; ALQUINGA"/>
    <n v="1020877"/>
    <s v="ALQUINGA LUCERO BYRON EDUARDO"/>
    <x v="193"/>
  </r>
  <r>
    <n v="1002202006"/>
    <s v="UE01"/>
    <x v="8"/>
    <d v="1899-12-30T17:09:00"/>
    <x v="1718"/>
    <s v="9000805229"/>
    <s v="012-022-00315411"/>
    <n v="3848.19"/>
    <n v="4314.6099999999997"/>
    <s v="ZPVN"/>
    <s v="40565353"/>
    <s v="0000392036"/>
    <n v="8002817132"/>
    <x v="1285"/>
    <x v="2"/>
    <x v="2"/>
    <n v="31.36"/>
    <s v="T"/>
    <s v="10006962"/>
    <x v="127"/>
    <s v="810367"/>
    <s v="GRANEL BODEGA PRINCIPAL"/>
    <x v="27"/>
    <s v="CALLE F Y CALLE 4"/>
    <x v="41"/>
    <s v="O-Tungurahua-Ambato"/>
    <n v="250"/>
    <x v="30"/>
    <x v="30"/>
    <s v="100016824"/>
    <s v="YANEZ JOSE"/>
    <s v="ZECI"/>
    <x v="58"/>
    <s v="2"/>
    <s v="Sin Pallet"/>
    <n v="0"/>
    <n v="0"/>
    <x v="0"/>
    <n v="49760"/>
    <n v="31360"/>
    <n v="18400"/>
    <n v="642.25"/>
    <m/>
    <x v="28"/>
    <n v="24"/>
    <s v="24"/>
    <n v="31.36"/>
    <x v="0"/>
    <n v="20.479910714285715"/>
    <n v="20.479910714285715"/>
    <s v="TRANSALMEIDA CIA."/>
    <n v="1013966"/>
    <s v="ALMEIDA CHICAIZA MIGUEL ANGEL"/>
    <x v="58"/>
  </r>
  <r>
    <n v="1002201966"/>
    <s v="UE01"/>
    <x v="8"/>
    <d v="1899-12-30T17:10:00"/>
    <x v="1719"/>
    <s v="9000805231"/>
    <s v="012-022-00315413"/>
    <n v="859.2"/>
    <n v="963.34"/>
    <s v="ZPVN"/>
    <s v="40565419"/>
    <s v="0000392097"/>
    <n v="8002817074"/>
    <x v="1286"/>
    <x v="7"/>
    <x v="7"/>
    <n v="120"/>
    <s v="BOL"/>
    <s v="101780"/>
    <x v="56"/>
    <s v="810735"/>
    <s v="ECO CORAZAS"/>
    <x v="8"/>
    <s v="AV DE LOS CORAZAS Y SARANCES"/>
    <x v="13"/>
    <s v="O-Imbabura-Selvaalegre"/>
    <m/>
    <x v="171"/>
    <x v="171"/>
    <s v="100021498"/>
    <s v="MENDEZ JUAN"/>
    <s v="ZEMT"/>
    <x v="262"/>
    <s v="2"/>
    <s v="Sin Pallet"/>
    <n v="0"/>
    <n v="0"/>
    <x v="0"/>
    <n v="13842.5"/>
    <n v="6007.5"/>
    <n v="7835"/>
    <n v="78"/>
    <m/>
    <x v="167"/>
    <n v="24"/>
    <s v="24"/>
    <n v="6"/>
    <x v="0"/>
    <n v="0.65"/>
    <n v="13"/>
    <s v="RUTAS COTACACHENSES S.A."/>
    <n v="1022020"/>
    <s v="MENDEZ FIGUEROA JUAN CARLOS"/>
    <x v="262"/>
  </r>
  <r>
    <n v="1002201966"/>
    <s v="UE01"/>
    <x v="8"/>
    <d v="1899-12-30T17:10:00"/>
    <x v="1720"/>
    <s v="9000805230"/>
    <s v="012-022-00315412"/>
    <n v="2548.8000000000002"/>
    <n v="2857.74"/>
    <s v="ZPVN"/>
    <s v="40565418"/>
    <s v="0000392096"/>
    <n v="8002817073"/>
    <x v="1286"/>
    <x v="6"/>
    <x v="6"/>
    <n v="360"/>
    <s v="BOL"/>
    <s v="101780"/>
    <x v="56"/>
    <s v="810735"/>
    <s v="ECO CORAZAS"/>
    <x v="8"/>
    <s v="AV DE LOS CORAZAS Y SARANCES"/>
    <x v="13"/>
    <s v="O-Imbabura-Selvaalegre"/>
    <n v="150"/>
    <x v="171"/>
    <x v="171"/>
    <s v="100021498"/>
    <s v="MENDEZ JUAN"/>
    <s v="ZEMT"/>
    <x v="262"/>
    <s v="2"/>
    <s v="Sin Pallet"/>
    <n v="0"/>
    <n v="0"/>
    <x v="0"/>
    <n v="25857.5"/>
    <n v="18022.5"/>
    <n v="7835"/>
    <n v="234"/>
    <m/>
    <x v="167"/>
    <n v="24"/>
    <s v="24"/>
    <n v="18"/>
    <x v="0"/>
    <n v="0.65"/>
    <n v="13"/>
    <s v="RUTAS COTACACHENSES S.A."/>
    <n v="1022020"/>
    <s v="MENDEZ FIGUEROA JUAN CARLOS"/>
    <x v="262"/>
  </r>
  <r>
    <n v="1002202083"/>
    <s v="UE01"/>
    <x v="8"/>
    <d v="1899-12-30T17:12:00"/>
    <x v="1721"/>
    <s v="9000805234"/>
    <s v="012-022-00315414"/>
    <n v="2304.9"/>
    <n v="2584.27"/>
    <s v="ZPVN"/>
    <s v="40565357"/>
    <s v="0000392043"/>
    <n v="8002817222"/>
    <x v="1287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70"/>
    <n v="18050"/>
    <n v="9420"/>
    <n v="266.39999999999998"/>
    <m/>
    <x v="107"/>
    <n v="24"/>
    <s v="24"/>
    <n v="18"/>
    <x v="0"/>
    <n v="0.74"/>
    <n v="14.799999999999999"/>
    <s v="TRANSPORTE PROPIO"/>
    <n v="1018470"/>
    <s v="COMERCIAL LOS NEVADOS"/>
    <x v="152"/>
  </r>
  <r>
    <n v="1002201943"/>
    <s v="UE01"/>
    <x v="8"/>
    <d v="1899-12-30T17:13:00"/>
    <x v="1722"/>
    <s v="9000805236"/>
    <s v="012-022-00315416"/>
    <n v="1557.6"/>
    <n v="1746.39"/>
    <s v="ZPVN"/>
    <s v="40565426"/>
    <s v="0000392105"/>
    <n v="8002817049"/>
    <x v="1288"/>
    <x v="3"/>
    <x v="3"/>
    <n v="240"/>
    <s v="BOL"/>
    <s v="103279"/>
    <x v="110"/>
    <s v="804474"/>
    <s v="BODEGA PRINCIPAL"/>
    <x v="40"/>
    <s v="DIAGONAL A COMANDO DE POLICIA"/>
    <x v="59"/>
    <s v="O-Manabi-Portoviejo"/>
    <m/>
    <x v="95"/>
    <x v="95"/>
    <s v="100014873"/>
    <s v="MEDIAVILLA JULIO"/>
    <s v="ZEMT"/>
    <x v="13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  <n v="1013809"/>
    <s v="MEDIAVILLA PERUGACHI JULIO MAURICIO"/>
    <x v="134"/>
  </r>
  <r>
    <n v="1002201943"/>
    <s v="UE01"/>
    <x v="8"/>
    <d v="1899-12-30T17:13:00"/>
    <x v="1723"/>
    <s v="9000805235"/>
    <s v="012-022-00315415"/>
    <n v="1620"/>
    <n v="1816.35"/>
    <s v="ZPVN"/>
    <s v="40565426"/>
    <s v="0000392106"/>
    <n v="8002817048"/>
    <x v="1288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95"/>
    <x v="95"/>
    <s v="100014873"/>
    <s v="MEDIAVILLA JULIO"/>
    <s v="ZEMT"/>
    <x v="13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  <n v="1013809"/>
    <s v="MEDIAVILLA PERUGACHI JULIO MAURICIO"/>
    <x v="134"/>
  </r>
  <r>
    <n v="1002202008"/>
    <s v="UE01"/>
    <x v="8"/>
    <d v="1899-12-30T17:17:00"/>
    <x v="1724"/>
    <s v="9000805237"/>
    <s v="012-022-00315417"/>
    <n v="4149.93"/>
    <n v="4652.93"/>
    <s v="ZPVN"/>
    <s v="40565352"/>
    <s v="0000392033"/>
    <n v="8002817134"/>
    <x v="1289"/>
    <x v="2"/>
    <x v="2"/>
    <n v="31.58"/>
    <s v="T"/>
    <s v="101470"/>
    <x v="5"/>
    <s v="806985"/>
    <s v="GRANEL DISPOSTES"/>
    <x v="6"/>
    <s v="CALLE SAN FRANCISCO DE ASIS"/>
    <x v="17"/>
    <s v="O-Cotopaxi-Latacunga"/>
    <n v="198"/>
    <x v="75"/>
    <x v="75"/>
    <s v="100014925"/>
    <s v="ROSERO FERNANDO"/>
    <s v="ZECI"/>
    <x v="108"/>
    <s v="2"/>
    <s v="Sin Pallet"/>
    <n v="0"/>
    <n v="0"/>
    <x v="0"/>
    <n v="50940"/>
    <n v="31580"/>
    <n v="19360"/>
    <n v="364.12"/>
    <m/>
    <x v="73"/>
    <n v="24"/>
    <s v="24"/>
    <n v="31.58"/>
    <x v="0"/>
    <n v="11.53008233058898"/>
    <n v="11.53008233058898"/>
    <s v="J.V. TRANSPREMIUN CIA.LTDA"/>
    <n v="1013906"/>
    <s v="VALLEJOS VILLEGAS SAUL EDUARDO"/>
    <x v="108"/>
  </r>
  <r>
    <n v="1002202063"/>
    <s v="UE01"/>
    <x v="8"/>
    <d v="1899-12-30T17:24:00"/>
    <x v="1725"/>
    <s v="9000805240"/>
    <s v="012-022-00315418"/>
    <n v="4745.3999999999996"/>
    <n v="5320.58"/>
    <s v="ZPVN"/>
    <s v="40565362"/>
    <s v="0000392169"/>
    <n v="8002817204"/>
    <x v="1290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6"/>
    <x v="6"/>
    <s v="10000175"/>
    <s v="CALDERON CHASIPANTA JUAN CARLOS"/>
    <s v="ZETT"/>
    <x v="52"/>
    <s v="2"/>
    <s v="Sin Pallet"/>
    <n v="0"/>
    <n v="0"/>
    <x v="0"/>
    <n v="51220"/>
    <n v="33040"/>
    <n v="18180"/>
    <n v="125.4"/>
    <m/>
    <x v="6"/>
    <n v="24"/>
    <s v="24"/>
    <n v="33"/>
    <x v="0"/>
    <n v="0.19"/>
    <n v="3.8000000000000003"/>
    <s v="TRANSPORTE PROPIO"/>
    <n v="1013241"/>
    <s v="COMPAÑÍA DE TRANSPORTE DE CARGA PES"/>
    <x v="52"/>
  </r>
  <r>
    <n v="1002201997"/>
    <s v="UE01"/>
    <x v="8"/>
    <d v="1899-12-30T17:25:00"/>
    <x v="1726"/>
    <s v="9000805241"/>
    <s v="012-022-00315419"/>
    <n v="3153.6"/>
    <n v="3535.83"/>
    <s v="ZPVN"/>
    <s v="40565444"/>
    <s v="0000392149"/>
    <n v="8002817121"/>
    <x v="1291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105"/>
    <x v="105"/>
    <s v="100017992"/>
    <s v="VILLEGAS DARWIN"/>
    <s v="ZEMT"/>
    <x v="147"/>
    <s v="2"/>
    <s v="Sin Pallet"/>
    <n v="0"/>
    <n v="0"/>
    <x v="0"/>
    <n v="39650"/>
    <n v="24060"/>
    <n v="15590"/>
    <n v="355.2"/>
    <m/>
    <x v="103"/>
    <n v="24"/>
    <s v="24"/>
    <n v="24"/>
    <x v="0"/>
    <n v="0.74"/>
    <n v="14.799999999999999"/>
    <s v="TRIMPESAS S.A."/>
    <n v="1020170"/>
    <s v="VILLEGAS PASQUEL DARWIN EDMUNDO"/>
    <x v="147"/>
  </r>
  <r>
    <n v="1002202059"/>
    <s v="UE01"/>
    <x v="8"/>
    <d v="1899-12-30T17:27:00"/>
    <x v="1727"/>
    <s v="9000805179"/>
    <s v="013-020-00047784"/>
    <n v="2577.6"/>
    <n v="2890.02"/>
    <s v="ZPDF"/>
    <s v="70177046"/>
    <s v="0000392181"/>
    <n v="8002817200"/>
    <x v="1292"/>
    <x v="4"/>
    <x v="4"/>
    <n v="360"/>
    <s v="BOL"/>
    <s v="103012"/>
    <x v="258"/>
    <s v="805936"/>
    <s v="EDIFICIO MUNICIPIO RIO VERDE"/>
    <x v="96"/>
    <s v="5 DE AGOSTO Y 22 DE JULIO"/>
    <x v="164"/>
    <s v="O-Esmeraldas-Rioverde"/>
    <n v="418"/>
    <x v="73"/>
    <x v="73"/>
    <s v="100014882"/>
    <s v="RIVERA JOSE"/>
    <s v="ZEMU"/>
    <x v="95"/>
    <s v="2"/>
    <s v="Sin Pallet"/>
    <n v="0"/>
    <n v="0"/>
    <x v="0"/>
    <n v="27300"/>
    <n v="18070"/>
    <n v="9230"/>
    <n v="410.4"/>
    <m/>
    <x v="71"/>
    <n v="24"/>
    <s v="24"/>
    <n v="18"/>
    <x v="0"/>
    <n v="1.1399999999999999"/>
    <n v="22.799999999999997"/>
    <s v="TRIMPESAS S.A."/>
    <n v="1013684"/>
    <s v="CASTRO NAVARRETE FRANCISCO ARMANDO"/>
    <x v="95"/>
  </r>
  <r>
    <n v="1002202096"/>
    <s v="UE01"/>
    <x v="8"/>
    <d v="1899-12-30T17:38:00"/>
    <x v="1728"/>
    <s v="9000805245"/>
    <s v="012-022-00315421"/>
    <n v="1672.8"/>
    <n v="1875.56"/>
    <s v="ZPVN"/>
    <s v="40565441"/>
    <s v="P000032707"/>
    <n v="8002817241"/>
    <x v="1293"/>
    <x v="7"/>
    <x v="7"/>
    <n v="24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  <n v="1012808"/>
    <s v="ALVAREZ GONZAGA LASTEÑA MARIANA"/>
    <x v="124"/>
  </r>
  <r>
    <n v="1002202096"/>
    <s v="UE01"/>
    <x v="8"/>
    <d v="1899-12-30T17:38:00"/>
    <x v="1729"/>
    <s v="9000805244"/>
    <s v="012-022-00315420"/>
    <n v="1521.6"/>
    <n v="1706.03"/>
    <s v="ZPVN"/>
    <s v="40565440"/>
    <s v="P000032706"/>
    <n v="8002817240"/>
    <x v="1293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  <n v="1012808"/>
    <s v="ALVAREZ GONZAGA LASTEÑA MARIANA"/>
    <x v="124"/>
  </r>
  <r>
    <n v="1002202038"/>
    <s v="UE01"/>
    <x v="8"/>
    <d v="1899-12-30T17:42:00"/>
    <x v="1730"/>
    <s v="9000771235"/>
    <s v="013-020-00045577"/>
    <n v="3941.33"/>
    <n v="4419.04"/>
    <s v="ZPDF"/>
    <s v="70168681"/>
    <s v="0000392158"/>
    <n v="8002817173"/>
    <x v="1294"/>
    <x v="8"/>
    <x v="8"/>
    <n v="31.38"/>
    <s v="T"/>
    <s v="10005986"/>
    <x v="259"/>
    <s v="810093"/>
    <s v="GRANEL BODEGA"/>
    <x v="9"/>
    <s v="EXTENCION CALLE LOS GALEANOS"/>
    <x v="11"/>
    <s v="O-Imbabura-Ibarra"/>
    <n v="30"/>
    <x v="80"/>
    <x v="80"/>
    <s v="100015157"/>
    <s v="TOCAGON CESAR"/>
    <s v="ZECI"/>
    <x v="105"/>
    <s v="2"/>
    <s v="Sin Pallet"/>
    <n v="0"/>
    <n v="0"/>
    <x v="0"/>
    <n v="50520"/>
    <n v="31380"/>
    <n v="19140"/>
    <n v="161.61000000000001"/>
    <m/>
    <x v="78"/>
    <n v="24"/>
    <s v="24"/>
    <n v="31.38"/>
    <x v="0"/>
    <n v="5.1500956022944555"/>
    <n v="5.1500956022944555"/>
    <s v="CASTRO HERMANOS S.A."/>
    <n v="1013576"/>
    <s v="CASTRO SALGADO LUCIO OSWALDO"/>
    <x v="105"/>
  </r>
  <r>
    <n v="1002202050"/>
    <s v="UE01"/>
    <x v="8"/>
    <d v="1899-12-30T17:46:00"/>
    <x v="1731"/>
    <s v=""/>
    <s v=""/>
    <n v="0"/>
    <n v="0"/>
    <s v="ZPRC"/>
    <s v="2500108107"/>
    <s v="0000392165"/>
    <n v="8002817189"/>
    <x v="1295"/>
    <x v="8"/>
    <x v="8"/>
    <n v="31.34"/>
    <s v="T"/>
    <s v="101487"/>
    <x v="93"/>
    <s v="810669"/>
    <s v="GRANEL CONSORCIO CHONE VIAL"/>
    <x v="47"/>
    <s v="AV ELOY ALFARO RDL LOS RAIDISTAS"/>
    <x v="74"/>
    <s v="O-Manabi-Chone"/>
    <n v="396"/>
    <x v="1"/>
    <x v="1"/>
    <s v="10005165"/>
    <s v="GARCIA MORALES ARMANDO XAVIER"/>
    <s v="ZECI"/>
    <x v="60"/>
    <s v="2"/>
    <s v="Sin Pallet"/>
    <n v="0"/>
    <n v="0"/>
    <x v="0"/>
    <n v="50630"/>
    <n v="31340"/>
    <n v="19290"/>
    <n v="943.33"/>
    <m/>
    <x v="1"/>
    <n v="24"/>
    <s v="24"/>
    <n v="31.34"/>
    <x v="0"/>
    <n v="30.099872367581366"/>
    <n v="30.099872367581366"/>
    <s v="TRANCONCEM CIA. LTDA."/>
    <n v="1013227"/>
    <s v="COMPAÑIA DE TRANSPORTE PESADO"/>
    <x v="60"/>
  </r>
  <r>
    <n v="1002201990"/>
    <s v="UE01"/>
    <x v="8"/>
    <d v="1899-12-30T17:49:00"/>
    <x v="1732"/>
    <s v="9000805250"/>
    <s v="012-022-00315422"/>
    <n v="3153.6"/>
    <n v="3535.83"/>
    <s v="ZPVN"/>
    <s v="40565444"/>
    <s v="0000392148"/>
    <n v="8002817113"/>
    <x v="1296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157"/>
    <x v="157"/>
    <s v="100019188"/>
    <s v="SUAREZ ALEX"/>
    <s v="ZEMT"/>
    <x v="238"/>
    <s v="2"/>
    <s v="Sin Pallet"/>
    <n v="0"/>
    <n v="0"/>
    <x v="0"/>
    <n v="39040"/>
    <n v="24040"/>
    <n v="15000"/>
    <n v="355.2"/>
    <m/>
    <x v="154"/>
    <n v="24"/>
    <s v="24"/>
    <n v="24"/>
    <x v="0"/>
    <n v="0.74"/>
    <n v="14.799999999999999"/>
    <s v="LA ARMENIA S.A."/>
    <n v="1013571"/>
    <s v="BENAVIDES BAEZ RODRIGO NEPTALI"/>
    <x v="238"/>
  </r>
  <r>
    <n v="1002202104"/>
    <s v="UE01"/>
    <x v="8"/>
    <d v="1899-12-30T17:54:00"/>
    <x v="1733"/>
    <s v="9000805251"/>
    <s v="012-022-00315423"/>
    <n v="4225.6499999999996"/>
    <n v="4737.83"/>
    <s v="ZPVN"/>
    <s v="40565357"/>
    <s v="0000392041"/>
    <n v="8002817249"/>
    <x v="1297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50"/>
    <n v="33070"/>
    <n v="17780"/>
    <n v="488.4"/>
    <m/>
    <x v="67"/>
    <n v="24"/>
    <s v="24"/>
    <n v="33"/>
    <x v="0"/>
    <n v="0.74"/>
    <n v="14.799999999999999"/>
    <s v="TRANSPORTE PROPIO"/>
    <n v="1013812"/>
    <s v="ASHQUI ANDINO JORGE AQUILINO"/>
    <x v="87"/>
  </r>
  <r>
    <n v="1002202116"/>
    <s v="UE01"/>
    <x v="8"/>
    <d v="1899-12-30T17:58:00"/>
    <x v="1734"/>
    <s v="9000805254"/>
    <s v="012-022-00315424"/>
    <n v="3999.6"/>
    <n v="4484.38"/>
    <s v="ZPVN"/>
    <s v="40565478"/>
    <s v="0000392223"/>
    <n v="8002817264"/>
    <x v="1298"/>
    <x v="3"/>
    <x v="3"/>
    <n v="660"/>
    <s v="BOL"/>
    <s v="101664"/>
    <x v="8"/>
    <s v="804786"/>
    <s v="VASCONEZ DAVID"/>
    <x v="39"/>
    <s v="VIA CHONE"/>
    <x v="58"/>
    <s v="O-Manabi-Elcarmen"/>
    <n v="278"/>
    <x v="168"/>
    <x v="168"/>
    <s v="100015007"/>
    <s v="FLORES EDISON"/>
    <s v="ZETT"/>
    <x v="256"/>
    <s v="2"/>
    <s v="Sin Pallet"/>
    <n v="0"/>
    <n v="0"/>
    <x v="0"/>
    <n v="50460"/>
    <n v="33060"/>
    <n v="17400"/>
    <n v="547.79999999999995"/>
    <m/>
    <x v="164"/>
    <n v="24"/>
    <s v="24"/>
    <n v="33"/>
    <x v="0"/>
    <n v="0.83"/>
    <n v="16.599999999999998"/>
    <s v="TRIMPESAS S.A."/>
    <n v="1013887"/>
    <s v="FLORES ARIAS EDISON IVAN"/>
    <x v="256"/>
  </r>
  <r>
    <n v="1002202109"/>
    <s v="UE01"/>
    <x v="8"/>
    <d v="1899-12-30T18:00:00"/>
    <x v="1735"/>
    <s v="9000805257"/>
    <s v="012-022-00315427"/>
    <n v="1612.25"/>
    <n v="1807.67"/>
    <s v="ZPVN"/>
    <s v="40565472"/>
    <s v="P000032712"/>
    <n v="8002817255"/>
    <x v="1299"/>
    <x v="7"/>
    <x v="7"/>
    <n v="240"/>
    <s v="BOL"/>
    <s v="101779"/>
    <x v="85"/>
    <s v="802071"/>
    <s v="BODEGA SORIA"/>
    <x v="1"/>
    <s v="INTEROCEANICA LOTE 7"/>
    <x v="61"/>
    <s v="O-Pichincha-Puembo"/>
    <m/>
    <x v="22"/>
    <x v="22"/>
    <s v="100021095"/>
    <s v="CUARAN ROMMEL"/>
    <s v="ZEMU"/>
    <x v="143"/>
    <s v="2"/>
    <s v="Sin Pallet"/>
    <n v="0"/>
    <n v="0"/>
    <x v="0"/>
    <n v="15080"/>
    <n v="12020"/>
    <n v="3060"/>
    <n v="103.2"/>
    <m/>
    <x v="22"/>
    <n v="24"/>
    <s v="24"/>
    <n v="12"/>
    <x v="0"/>
    <n v="0.43"/>
    <n v="8.6"/>
    <s v="TRANINTAGSA S.A."/>
    <n v="1014062"/>
    <s v="BENALCAZAR DE LA CRUZ MILTON PATRIC"/>
    <x v="143"/>
  </r>
  <r>
    <n v="1002202109"/>
    <s v="UE01"/>
    <x v="8"/>
    <d v="1899-12-30T18:00:00"/>
    <x v="1736"/>
    <s v="9000805255"/>
    <s v="012-022-00315425"/>
    <n v="245.46"/>
    <n v="275.22000000000003"/>
    <s v="ZPVN"/>
    <s v="40565473"/>
    <s v="P000032713"/>
    <n v="8002817256"/>
    <x v="1299"/>
    <x v="5"/>
    <x v="5"/>
    <n v="40"/>
    <s v="BOL"/>
    <s v="101779"/>
    <x v="85"/>
    <s v="802071"/>
    <s v="BODEGA SORIA"/>
    <x v="1"/>
    <s v="INTEROCEANICA LOTE 7"/>
    <x v="61"/>
    <s v="O-Pichincha-Puembo"/>
    <m/>
    <x v="22"/>
    <x v="22"/>
    <s v="100021095"/>
    <s v="CUARAN ROMMEL"/>
    <s v="ZEMU"/>
    <x v="143"/>
    <s v="2"/>
    <s v="Sin Pallet"/>
    <n v="0"/>
    <n v="0"/>
    <x v="0"/>
    <n v="5063.3329999999996"/>
    <n v="2003.3330000000001"/>
    <n v="3060"/>
    <n v="17.2"/>
    <m/>
    <x v="22"/>
    <n v="24"/>
    <s v="24"/>
    <n v="2"/>
    <x v="0"/>
    <n v="0.43"/>
    <n v="8.6"/>
    <s v="TRANINTAGSA S.A."/>
    <n v="1014062"/>
    <s v="BENALCAZAR DE LA CRUZ MILTON PATRIC"/>
    <x v="143"/>
  </r>
  <r>
    <n v="1002202109"/>
    <s v="UE01"/>
    <x v="8"/>
    <d v="1899-12-30T18:00:00"/>
    <x v="1737"/>
    <s v="9000805256"/>
    <s v="012-022-00315426"/>
    <n v="535.04999999999995"/>
    <n v="599.91"/>
    <s v="ZPVN"/>
    <s v="40565471"/>
    <s v="P000032711"/>
    <n v="8002817254"/>
    <x v="1299"/>
    <x v="6"/>
    <x v="6"/>
    <n v="80"/>
    <s v="BOL"/>
    <s v="101779"/>
    <x v="85"/>
    <s v="802071"/>
    <s v="BODEGA SORIA"/>
    <x v="1"/>
    <s v="INTEROCEANICA LOTE 7"/>
    <x v="61"/>
    <s v="O-Pichincha-Puembo"/>
    <n v="110"/>
    <x v="22"/>
    <x v="22"/>
    <s v="100021095"/>
    <s v="CUARAN ROMMEL"/>
    <s v="ZEMU"/>
    <x v="143"/>
    <s v="2"/>
    <s v="Sin Pallet"/>
    <n v="0"/>
    <n v="0"/>
    <x v="0"/>
    <n v="7066.6670000000004"/>
    <n v="4006.6669999999999"/>
    <n v="3060"/>
    <n v="34.4"/>
    <m/>
    <x v="22"/>
    <n v="24"/>
    <s v="24"/>
    <n v="4"/>
    <x v="0"/>
    <n v="0.43"/>
    <n v="8.6"/>
    <s v="TRANINTAGSA S.A."/>
    <n v="1014062"/>
    <s v="BENALCAZAR DE LA CRUZ MILTON PATRIC"/>
    <x v="143"/>
  </r>
  <r>
    <n v="1002202066"/>
    <s v="UE01"/>
    <x v="8"/>
    <d v="1899-12-30T18:06:00"/>
    <x v="1738"/>
    <s v="9000805259"/>
    <s v="012-022-00315428"/>
    <n v="4422.3999999999996"/>
    <n v="4958.43"/>
    <s v="ZPVN"/>
    <s v="40565453"/>
    <s v="P000032708"/>
    <n v="8002817208"/>
    <x v="1300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38"/>
    <x v="38"/>
    <s v="100014835"/>
    <s v="VINUEZA EDISON"/>
    <s v="ZETT"/>
    <x v="46"/>
    <s v="1"/>
    <s v="Con Pallet"/>
    <n v="0.05"/>
    <n v="32"/>
    <x v="0"/>
    <n v="50290"/>
    <n v="32050"/>
    <n v="18240"/>
    <n v="537.6"/>
    <m/>
    <x v="36"/>
    <n v="24"/>
    <s v="24"/>
    <n v="32"/>
    <x v="0"/>
    <n v="0.84000000000000008"/>
    <n v="16.8"/>
    <s v="TRIMPESAS S.A."/>
    <n v="1014018"/>
    <s v="VINUEZA PINTO EDISON CRISTOBAL"/>
    <x v="46"/>
  </r>
  <r>
    <n v="1002202087"/>
    <s v="UE01"/>
    <x v="8"/>
    <d v="1899-12-30T18:10:00"/>
    <x v="1739"/>
    <s v=""/>
    <s v=""/>
    <n v="0"/>
    <n v="0"/>
    <s v="ZPRC"/>
    <s v="2500108105"/>
    <s v="0000392119"/>
    <n v="8002817229"/>
    <x v="1301"/>
    <x v="5"/>
    <x v="5"/>
    <n v="20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7652.5"/>
    <n v="10012.5"/>
    <n v="7640"/>
    <n v="108"/>
    <m/>
    <x v="6"/>
    <n v="24"/>
    <s v="24"/>
    <n v="10"/>
    <x v="0"/>
    <n v="0.54"/>
    <n v="10.8"/>
    <s v="TRANSPORTE PROPIO"/>
    <n v="1013241"/>
    <s v="COMPAÑÍA DE TRANSPORTE DE CARGA PES"/>
    <x v="81"/>
  </r>
  <r>
    <n v="1002202087"/>
    <s v="UE01"/>
    <x v="8"/>
    <d v="1899-12-30T18:10:00"/>
    <x v="1740"/>
    <s v=""/>
    <s v=""/>
    <n v="0"/>
    <n v="0"/>
    <s v="ZPRC"/>
    <s v="2500108105"/>
    <s v="0000392120"/>
    <n v="8002817228"/>
    <x v="1301"/>
    <x v="6"/>
    <x v="6"/>
    <n v="2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1657.5"/>
    <n v="14017.5"/>
    <n v="7640"/>
    <n v="151.19999999999999"/>
    <m/>
    <x v="6"/>
    <n v="24"/>
    <s v="24"/>
    <n v="14"/>
    <x v="0"/>
    <n v="0.53999999999999992"/>
    <n v="10.799999999999999"/>
    <s v="TRANSPORTE PROPIO"/>
    <n v="1013241"/>
    <s v="COMPAÑÍA DE TRANSPORTE DE CARGA PES"/>
    <x v="81"/>
  </r>
  <r>
    <n v="1002202069"/>
    <s v="UE01"/>
    <x v="8"/>
    <d v="1899-12-30T18:16:00"/>
    <x v="1741"/>
    <s v="9000805263"/>
    <s v="012-022-00315429"/>
    <n v="3790.85"/>
    <n v="4250.32"/>
    <s v="ZPVN"/>
    <s v="40565316"/>
    <s v="0000391972"/>
    <n v="8002817210"/>
    <x v="1302"/>
    <x v="8"/>
    <x v="8"/>
    <n v="31.07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0910"/>
    <n v="31070"/>
    <n v="19840"/>
    <n v="76.430000000000007"/>
    <m/>
    <x v="18"/>
    <n v="24"/>
    <s v="24"/>
    <n v="31.07"/>
    <x v="0"/>
    <n v="2.4599291921467654"/>
    <n v="2.4599291921467654"/>
    <s v="LA ARMENIA S.A."/>
    <n v="1021830"/>
    <s v="MORALES GARZON CHRISTIAN SANTIAGO"/>
    <x v="198"/>
  </r>
  <r>
    <n v="1002202106"/>
    <s v="UE01"/>
    <x v="8"/>
    <d v="1899-12-30T18:17:00"/>
    <x v="1742"/>
    <s v="9000805264"/>
    <s v="012-022-00315430"/>
    <n v="4025.6"/>
    <n v="4513.53"/>
    <s v="ZPVN"/>
    <s v="40565462"/>
    <s v="0000392190"/>
    <n v="8002817251"/>
    <x v="1303"/>
    <x v="3"/>
    <x v="3"/>
    <n v="640"/>
    <s v="BOL"/>
    <s v="101664"/>
    <x v="8"/>
    <s v="804061"/>
    <s v="FERRETERIA MACONSE SCC"/>
    <x v="86"/>
    <s v="CAMILO PONC ENRIQUZ FRNT FRROCARIL"/>
    <x v="143"/>
    <s v="O-Esmeraldas-Sanlorenzo"/>
    <n v="529"/>
    <x v="18"/>
    <x v="18"/>
    <s v="100019606"/>
    <s v="MORALES SANTIAGO"/>
    <s v="ZETT"/>
    <x v="23"/>
    <s v="1"/>
    <s v="Con Pallet"/>
    <n v="0.05"/>
    <n v="32"/>
    <x v="0"/>
    <n v="51010"/>
    <n v="32070"/>
    <n v="18940"/>
    <n v="928"/>
    <m/>
    <x v="18"/>
    <n v="24"/>
    <s v="24"/>
    <n v="32"/>
    <x v="0"/>
    <n v="1.45"/>
    <n v="29"/>
    <s v="LA ARMENIA S.A."/>
    <n v="1021830"/>
    <s v="MORALES GARZON CHRISTIAN SANTIAGO"/>
    <x v="23"/>
  </r>
  <r>
    <n v="1002202138"/>
    <s v="UE01"/>
    <x v="8"/>
    <d v="1899-12-30T18:19:00"/>
    <x v="1743"/>
    <s v="9000805265"/>
    <s v="012-022-00315431"/>
    <n v="4507.8"/>
    <n v="5054.18"/>
    <s v="ZPVN"/>
    <s v="40565475"/>
    <s v="0000392207"/>
    <n v="8002817290"/>
    <x v="1304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9"/>
    <x v="19"/>
    <s v="100019625"/>
    <s v="MENDEZ FRANKLIN"/>
    <s v="ZETT"/>
    <x v="274"/>
    <s v="2"/>
    <s v="Sin Pallet"/>
    <n v="0"/>
    <n v="0"/>
    <x v="0"/>
    <n v="50240"/>
    <n v="33010"/>
    <n v="17230"/>
    <n v="382.8"/>
    <m/>
    <x v="19"/>
    <n v="24"/>
    <s v="24"/>
    <n v="33"/>
    <x v="0"/>
    <n v="0.58000000000000007"/>
    <n v="11.6"/>
    <s v="LIDENORTI S.A."/>
    <n v="1013548"/>
    <s v="POZO FUENTES DIEGO FRANCISCO"/>
    <x v="275"/>
  </r>
  <r>
    <n v="1002202136"/>
    <s v="UE01"/>
    <x v="8"/>
    <d v="1899-12-30T18:23:00"/>
    <x v="1744"/>
    <s v="9000805266"/>
    <s v="012-022-00315432"/>
    <n v="2192.4"/>
    <n v="2458.14"/>
    <s v="ZPVN"/>
    <s v="40565457"/>
    <s v="0000392177"/>
    <n v="8002817288"/>
    <x v="1305"/>
    <x v="3"/>
    <x v="3"/>
    <n v="360"/>
    <s v="BOL"/>
    <s v="101664"/>
    <x v="8"/>
    <s v="804149"/>
    <s v="MARIO CONDOY MONSERATE"/>
    <x v="41"/>
    <s v="SIMON PLATA TORRES Y GUAYAS"/>
    <x v="64"/>
    <s v="O-SantoDomingo-LaCondordia"/>
    <n v="233"/>
    <x v="31"/>
    <x v="31"/>
    <s v="100014899"/>
    <s v="PILLAJO LUIS"/>
    <s v="ZEMU"/>
    <x v="37"/>
    <s v="2"/>
    <s v="Sin Pallet"/>
    <n v="0"/>
    <n v="0"/>
    <x v="0"/>
    <n v="27060"/>
    <n v="18080"/>
    <n v="8980"/>
    <n v="277.2"/>
    <m/>
    <x v="29"/>
    <n v="24"/>
    <s v="24"/>
    <n v="18"/>
    <x v="0"/>
    <n v="0.77"/>
    <n v="15.399999999999999"/>
    <s v="SANJOPAS S.A."/>
    <n v="1014267"/>
    <s v="PILLAJO GUATEMAL VICTOR JULIO"/>
    <x v="37"/>
  </r>
  <r>
    <n v="1002202120"/>
    <s v="UE01"/>
    <x v="8"/>
    <d v="1899-12-30T18:27:00"/>
    <x v="1745"/>
    <s v="9000805269"/>
    <s v="012-022-00315434"/>
    <n v="1330"/>
    <n v="1491.2"/>
    <s v="ZPVN"/>
    <s v="40565443"/>
    <s v="0000392180"/>
    <n v="8002817269"/>
    <x v="1306"/>
    <x v="7"/>
    <x v="7"/>
    <n v="200"/>
    <s v="BOL"/>
    <s v="101664"/>
    <x v="8"/>
    <s v="805153"/>
    <s v="MEGAHIERRO 1 CRISTOBAL DE TROYA"/>
    <x v="9"/>
    <s v="AV CRISTOBAL DE TROYA"/>
    <x v="11"/>
    <s v="O-Imbabura-Ibarra"/>
    <m/>
    <x v="6"/>
    <x v="6"/>
    <s v="10003542"/>
    <s v="CASTELLANO SANCHEZ CARLOS ANDRES"/>
    <s v="ZEMT"/>
    <x v="7"/>
    <s v="1"/>
    <s v="Con Pallet"/>
    <n v="0.05"/>
    <n v="10"/>
    <x v="0"/>
    <n v="17399.167000000001"/>
    <n v="10004.166999999999"/>
    <n v="7395"/>
    <n v="38"/>
    <m/>
    <x v="6"/>
    <n v="24"/>
    <s v="24"/>
    <n v="10"/>
    <x v="0"/>
    <n v="0.19"/>
    <n v="3.8"/>
    <s v="WILLYTRUCK S.A."/>
    <n v="1013241"/>
    <s v="COMPAÑÍA DE TRANSPORTE DE CARGA PES"/>
    <x v="7"/>
  </r>
  <r>
    <n v="1002202120"/>
    <s v="UE01"/>
    <x v="8"/>
    <d v="1899-12-30T18:27:00"/>
    <x v="1746"/>
    <s v="9000805268"/>
    <s v="012-022-00315433"/>
    <n v="1842.4"/>
    <n v="2065.71"/>
    <s v="ZPVN"/>
    <s v="40565443"/>
    <s v="0000392179"/>
    <n v="8002817270"/>
    <x v="1306"/>
    <x v="6"/>
    <x v="6"/>
    <n v="280"/>
    <s v="BOL"/>
    <s v="101664"/>
    <x v="8"/>
    <s v="805153"/>
    <s v="MEGAHIERRO 1 CRISTOBAL DE TROYA"/>
    <x v="9"/>
    <s v="AV CRISTOBAL DE TROYA"/>
    <x v="11"/>
    <s v="O-Imbabura-Ibarra"/>
    <n v="30"/>
    <x v="6"/>
    <x v="6"/>
    <s v="10003542"/>
    <s v="CASTELLANO SANCHEZ CARLOS ANDRES"/>
    <s v="ZEMT"/>
    <x v="7"/>
    <s v="1"/>
    <s v="Con Pallet"/>
    <n v="0.05"/>
    <n v="14"/>
    <x v="0"/>
    <n v="21400.832999999999"/>
    <n v="14005.833000000001"/>
    <n v="7395"/>
    <n v="53.2"/>
    <m/>
    <x v="6"/>
    <n v="24"/>
    <s v="24"/>
    <n v="14"/>
    <x v="0"/>
    <n v="0.19"/>
    <n v="3.8000000000000003"/>
    <s v="WILLYTRUCK S.A."/>
    <n v="1013241"/>
    <s v="COMPAÑÍA DE TRANSPORTE DE CARGA PES"/>
    <x v="7"/>
  </r>
  <r>
    <n v="1002202162"/>
    <s v="UE01"/>
    <x v="8"/>
    <d v="1899-12-30T18:32:00"/>
    <x v="1747"/>
    <s v=""/>
    <s v=""/>
    <n v="0"/>
    <n v="0"/>
    <s v="ZPRC"/>
    <s v="2500108049"/>
    <s v="P000032578"/>
    <n v="8002817326"/>
    <x v="1307"/>
    <x v="2"/>
    <x v="2"/>
    <n v="31.22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990"/>
    <n v="31220"/>
    <n v="18770"/>
    <n v="0"/>
    <m/>
    <x v="3"/>
    <n v="24"/>
    <s v="24"/>
    <n v="31.22"/>
    <x v="0"/>
    <n v="0"/>
    <n v="0"/>
    <s v="UNICON"/>
    <n v="1014412"/>
    <s v="UNION DE CONCRETERAS UNICON UCUE"/>
    <x v="41"/>
  </r>
  <r>
    <n v="1002202124"/>
    <s v="UE01"/>
    <x v="8"/>
    <d v="1899-12-30T18:35:00"/>
    <x v="1748"/>
    <s v="9000805271"/>
    <s v="012-022-00315435"/>
    <n v="4059.78"/>
    <n v="4551.8500000000004"/>
    <s v="ZPVN"/>
    <s v="40565486"/>
    <s v="P000032717"/>
    <n v="8002817273"/>
    <x v="1308"/>
    <x v="3"/>
    <x v="3"/>
    <n v="640"/>
    <s v="BOL"/>
    <s v="101627"/>
    <x v="49"/>
    <s v="800778"/>
    <s v="ACEROS STO.DGO."/>
    <x v="2"/>
    <s v="ACEROS SANTO DOMINGO VIA A QUEVEDO"/>
    <x v="60"/>
    <s v="O-Santodomingo -Abrahamcalazacón"/>
    <n v="242"/>
    <x v="84"/>
    <x v="84"/>
    <s v="100021489"/>
    <s v="MONTEROS ESTEBAN"/>
    <s v="ZETT"/>
    <x v="115"/>
    <s v="1"/>
    <s v="Con Pallet"/>
    <n v="0.05"/>
    <n v="32"/>
    <x v="0"/>
    <n v="49830"/>
    <n v="32100"/>
    <n v="17730"/>
    <n v="556.79999999999995"/>
    <m/>
    <x v="82"/>
    <n v="24"/>
    <s v="24"/>
    <n v="32"/>
    <x v="0"/>
    <n v="0.86999999999999988"/>
    <n v="17.399999999999999"/>
    <s v="TRANSSJQ S.A."/>
    <n v="1013799"/>
    <s v="MONTEROS REYES ROBERTH ESTEBAN"/>
    <x v="115"/>
  </r>
  <r>
    <n v="1002202125"/>
    <s v="UE01"/>
    <x v="8"/>
    <d v="1899-12-30T18:36:00"/>
    <x v="1749"/>
    <s v="9000805273"/>
    <s v="012-022-00315436"/>
    <n v="4256"/>
    <n v="4771.8500000000004"/>
    <s v="ZPVN"/>
    <s v="40565439"/>
    <s v="0000392178"/>
    <n v="8002817274"/>
    <x v="1309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52"/>
    <x v="52"/>
    <s v="100014855"/>
    <s v="PALACIOS ALFONSO"/>
    <s v="ZETT"/>
    <x v="67"/>
    <s v="1"/>
    <s v="Con Pallet"/>
    <n v="0.05"/>
    <n v="32"/>
    <x v="0"/>
    <n v="50420"/>
    <n v="32020"/>
    <n v="18400"/>
    <n v="121.6"/>
    <m/>
    <x v="50"/>
    <n v="24"/>
    <s v="24"/>
    <n v="32"/>
    <x v="0"/>
    <n v="0.19"/>
    <n v="3.8"/>
    <s v="NARVAEZ VACA CIA. LTDA."/>
    <n v="1013947"/>
    <s v="LOYO LIMA JORGE FERNANDO"/>
    <x v="67"/>
  </r>
  <r>
    <n v="1002202150"/>
    <s v="UE01"/>
    <x v="8"/>
    <d v="1899-12-30T18:41:00"/>
    <x v="1750"/>
    <s v="9000805276"/>
    <s v="012-022-00315438"/>
    <n v="1887"/>
    <n v="2115.7199999999998"/>
    <s v="ZPVN"/>
    <s v="40565458"/>
    <s v="0000392183"/>
    <n v="8002817307"/>
    <x v="1310"/>
    <x v="3"/>
    <x v="3"/>
    <n v="300"/>
    <s v="BOL"/>
    <s v="101664"/>
    <x v="8"/>
    <s v="809493"/>
    <s v="ESTACIO QUIÑONEZ JORGE ISAAC"/>
    <x v="86"/>
    <s v="PADRE LINO CAMPESAN  Y UNION PRO RE"/>
    <x v="143"/>
    <s v="O-Esmeraldas-Sanlorenzo"/>
    <m/>
    <x v="35"/>
    <x v="35"/>
    <s v="100014897"/>
    <s v="CHAUCA RAMIRO"/>
    <s v="ZETT"/>
    <x v="232"/>
    <s v="2"/>
    <s v="Sin Pallet"/>
    <n v="0"/>
    <n v="0"/>
    <x v="0"/>
    <n v="23415"/>
    <n v="15050"/>
    <n v="8365"/>
    <n v="435"/>
    <m/>
    <x v="33"/>
    <n v="24"/>
    <s v="24"/>
    <n v="15"/>
    <x v="0"/>
    <n v="1.45"/>
    <n v="29"/>
    <s v="SELVALEGRE S.A."/>
    <n v="1013510"/>
    <s v="ESPARZA ENDARA ALVARO DAMIAN"/>
    <x v="232"/>
  </r>
  <r>
    <n v="1002202150"/>
    <s v="UE01"/>
    <x v="8"/>
    <d v="1899-12-30T18:41:00"/>
    <x v="1751"/>
    <s v="9000805275"/>
    <s v="012-022-00315437"/>
    <n v="2354.4"/>
    <n v="2639.77"/>
    <s v="ZPVN"/>
    <s v="40565458"/>
    <s v="0000392182"/>
    <n v="8002817308"/>
    <x v="1310"/>
    <x v="4"/>
    <x v="4"/>
    <n v="360"/>
    <s v="BOL"/>
    <s v="101664"/>
    <x v="8"/>
    <s v="809493"/>
    <s v="ESTACIO QUIÑONEZ JORGE ISAAC"/>
    <x v="86"/>
    <s v="PADRE LINO CAMPESAN  Y UNION PRO RE"/>
    <x v="143"/>
    <s v="O-Esmeraldas-Sanlorenzo"/>
    <n v="529"/>
    <x v="35"/>
    <x v="35"/>
    <s v="100014897"/>
    <s v="CHAUCA RAMIRO"/>
    <s v="ZETT"/>
    <x v="232"/>
    <s v="2"/>
    <s v="Sin Pallet"/>
    <n v="0"/>
    <n v="0"/>
    <x v="0"/>
    <n v="26425"/>
    <n v="18060"/>
    <n v="8365"/>
    <n v="522"/>
    <m/>
    <x v="33"/>
    <n v="24"/>
    <s v="24"/>
    <n v="18"/>
    <x v="0"/>
    <n v="1.45"/>
    <n v="29"/>
    <s v="SELVALEGRE S.A."/>
    <n v="1013510"/>
    <s v="ESPARZA ENDARA ALVARO DAMIAN"/>
    <x v="232"/>
  </r>
  <r>
    <n v="1002202184"/>
    <s v="UE01"/>
    <x v="8"/>
    <d v="1899-12-30T18:44:00"/>
    <x v="1752"/>
    <s v="9000805278"/>
    <s v="012-022-00315440"/>
    <n v="3270"/>
    <n v="3666.35"/>
    <s v="ZPVN"/>
    <s v="40565495"/>
    <s v="P000032721"/>
    <n v="8002817353"/>
    <x v="1311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4020.455000000002"/>
    <n v="25045.455000000002"/>
    <n v="8975"/>
    <n v="370"/>
    <m/>
    <x v="106"/>
    <n v="24"/>
    <s v="24"/>
    <n v="25"/>
    <x v="0"/>
    <n v="0.74"/>
    <n v="14.8"/>
    <s v="TRANSPORTE PROPIO"/>
    <n v="1013862"/>
    <s v="JACOME MARTINEZ EDGAR BOLIVAR"/>
    <x v="150"/>
  </r>
  <r>
    <n v="1002202184"/>
    <s v="UE01"/>
    <x v="8"/>
    <d v="1899-12-30T18:44:00"/>
    <x v="1753"/>
    <s v="9000805277"/>
    <s v="012-022-00315439"/>
    <n v="1040"/>
    <n v="1166.05"/>
    <s v="ZPVN"/>
    <s v="40565494"/>
    <s v="P000032720"/>
    <n v="8002817352"/>
    <x v="1311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989.544999999998"/>
    <n v="8014.5450000000001"/>
    <n v="8975"/>
    <n v="118.4"/>
    <m/>
    <x v="106"/>
    <n v="24"/>
    <s v="24"/>
    <n v="8"/>
    <x v="0"/>
    <n v="0.74"/>
    <n v="14.8"/>
    <s v="TRANSPORTE PROPIO"/>
    <n v="1013862"/>
    <s v="JACOME MARTINEZ EDGAR BOLIVAR"/>
    <x v="150"/>
  </r>
  <r>
    <n v="1002202165"/>
    <s v="UE01"/>
    <x v="8"/>
    <d v="1899-12-30T18:50:00"/>
    <x v="1754"/>
    <s v="9000805280"/>
    <s v="012-022-00315442"/>
    <n v="1294"/>
    <n v="1450.84"/>
    <s v="ZPVN"/>
    <s v="40565463"/>
    <s v="0000392195"/>
    <n v="8002817332"/>
    <x v="1312"/>
    <x v="3"/>
    <x v="3"/>
    <n v="200"/>
    <s v="BOL"/>
    <s v="101780"/>
    <x v="56"/>
    <s v="810136"/>
    <s v="ECO EL CHACO"/>
    <x v="97"/>
    <s v="AV. 12 DE FEBRERO E INTEROCEANICA"/>
    <x v="165"/>
    <s v="O-Napo-Elchaco"/>
    <m/>
    <x v="116"/>
    <x v="116"/>
    <s v="100014941"/>
    <s v="JACOME PAUL"/>
    <s v="ZEMU"/>
    <x v="161"/>
    <s v="2"/>
    <s v="Sin Pallet"/>
    <n v="0"/>
    <n v="0"/>
    <x v="0"/>
    <n v="14536.666999999999"/>
    <n v="10016.666999999999"/>
    <n v="4520"/>
    <n v="138"/>
    <m/>
    <x v="114"/>
    <n v="24"/>
    <s v="24"/>
    <n v="10"/>
    <x v="0"/>
    <n v="0.69"/>
    <n v="13.8"/>
    <s v="TRAPSA C.A."/>
    <n v="1014289"/>
    <s v="JACOME ECHEVERRIA PEDRO PAUL"/>
    <x v="161"/>
  </r>
  <r>
    <n v="1002202165"/>
    <s v="UE01"/>
    <x v="8"/>
    <d v="1899-12-30T18:50:00"/>
    <x v="1755"/>
    <s v="9000805279"/>
    <s v="012-022-00315441"/>
    <n v="1076.8"/>
    <n v="1207.32"/>
    <s v="ZPVN"/>
    <s v="40565464"/>
    <s v="0000392196"/>
    <n v="8002817331"/>
    <x v="1312"/>
    <x v="4"/>
    <x v="4"/>
    <n v="160"/>
    <s v="BOL"/>
    <s v="101780"/>
    <x v="56"/>
    <s v="810136"/>
    <s v="ECO EL CHACO"/>
    <x v="97"/>
    <s v="AV. 12 DE FEBRERO E INTEROCEANICA"/>
    <x v="165"/>
    <s v="O-Napo-Elchaco"/>
    <n v="191"/>
    <x v="116"/>
    <x v="116"/>
    <s v="100014941"/>
    <s v="JACOME PAUL"/>
    <s v="ZEMU"/>
    <x v="161"/>
    <s v="2"/>
    <s v="Sin Pallet"/>
    <n v="0"/>
    <n v="0"/>
    <x v="0"/>
    <n v="12533.333000000001"/>
    <n v="8013.3329999999996"/>
    <n v="4520"/>
    <n v="110.4"/>
    <m/>
    <x v="114"/>
    <n v="24"/>
    <s v="24"/>
    <n v="8"/>
    <x v="0"/>
    <n v="0.69000000000000006"/>
    <n v="13.8"/>
    <s v="TRAPSA C.A."/>
    <n v="1014289"/>
    <s v="JACOME ECHEVERRIA PEDRO PAUL"/>
    <x v="161"/>
  </r>
  <r>
    <n v="1002202185"/>
    <s v="UE01"/>
    <x v="8"/>
    <d v="1899-12-30T18:53:00"/>
    <x v="1756"/>
    <s v="9000805281"/>
    <s v="012-022-00315443"/>
    <n v="3990.13"/>
    <n v="4473.76"/>
    <s v="ZPVN"/>
    <s v="40565315"/>
    <s v="0000392162"/>
    <n v="8002817354"/>
    <x v="1313"/>
    <x v="2"/>
    <x v="2"/>
    <n v="31.55"/>
    <s v="T"/>
    <s v="101736"/>
    <x v="129"/>
    <s v="800784"/>
    <s v="DESTINO GRANEL.,"/>
    <x v="27"/>
    <s v="VIA A QUITO PASO LATERAL"/>
    <x v="41"/>
    <s v="O-Tungurahua-Ambato"/>
    <n v="250"/>
    <x v="79"/>
    <x v="79"/>
    <s v="100015008"/>
    <s v="CHACHALO KLEVER"/>
    <s v="ZECI"/>
    <x v="104"/>
    <s v="2"/>
    <s v="Sin Pallet"/>
    <n v="0"/>
    <n v="0"/>
    <x v="0"/>
    <n v="50760"/>
    <n v="31550"/>
    <n v="19210"/>
    <n v="456.21"/>
    <m/>
    <x v="77"/>
    <n v="24"/>
    <s v="24"/>
    <n v="31.55"/>
    <x v="0"/>
    <n v="14.459904912836766"/>
    <n v="14.459904912836766"/>
    <s v="ALQUINGA &amp; ALQUINGA"/>
    <n v="1013844"/>
    <s v="ALQUINGA LUCERO WILTER FABIAN"/>
    <x v="104"/>
  </r>
  <r>
    <n v="1002202189"/>
    <s v="UE01"/>
    <x v="8"/>
    <d v="1899-12-30T18:55:00"/>
    <x v="1757"/>
    <s v="9000805282"/>
    <s v="012-022-00315444"/>
    <n v="2379.6"/>
    <n v="2668.02"/>
    <s v="ZPVN"/>
    <s v="40565487"/>
    <s v="0000392250"/>
    <n v="8002817361"/>
    <x v="1314"/>
    <x v="7"/>
    <x v="7"/>
    <n v="360"/>
    <s v="BOL"/>
    <s v="103020"/>
    <x v="20"/>
    <s v="804380"/>
    <s v="SUCURSAL LATACUNGA"/>
    <x v="6"/>
    <s v="MARCO AURELIO SUBIA"/>
    <x v="17"/>
    <s v="O-Cotopaxi-Latacunga"/>
    <n v="198"/>
    <x v="119"/>
    <x v="119"/>
    <s v="100014836"/>
    <s v="PERUGACHI PEDRO"/>
    <s v="ZEMU"/>
    <x v="166"/>
    <s v="2"/>
    <s v="Sin Pallet"/>
    <n v="0"/>
    <n v="0"/>
    <x v="0"/>
    <n v="27190"/>
    <n v="18040"/>
    <n v="9150"/>
    <n v="266.39999999999998"/>
    <m/>
    <x v="117"/>
    <n v="24"/>
    <s v="24"/>
    <n v="18"/>
    <x v="0"/>
    <n v="0.74"/>
    <n v="14.799999999999999"/>
    <s v="TRIMPESAS S.A."/>
    <n v="1014277"/>
    <s v="PERUGACHI PANAMA PEDRO CESAR"/>
    <x v="166"/>
  </r>
  <r>
    <n v="1002202144"/>
    <s v="UE01"/>
    <x v="8"/>
    <d v="1899-12-30T19:10:00"/>
    <x v="1758"/>
    <s v="9000805283"/>
    <s v="012-022-00315445"/>
    <n v="4422.3999999999996"/>
    <n v="4958.43"/>
    <s v="ZPVN"/>
    <s v="40565454"/>
    <s v="P000032709"/>
    <n v="8002817297"/>
    <x v="1315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72"/>
    <x v="72"/>
    <s v="100014825"/>
    <s v="MEJIA ARMANDO"/>
    <s v="ZETT"/>
    <x v="93"/>
    <s v="1"/>
    <s v="Con Pallet"/>
    <n v="0.05"/>
    <n v="32"/>
    <x v="0"/>
    <n v="49950"/>
    <n v="32060"/>
    <n v="17890"/>
    <n v="537.6"/>
    <m/>
    <x v="70"/>
    <n v="24"/>
    <s v="24"/>
    <n v="32"/>
    <x v="0"/>
    <n v="0.84000000000000008"/>
    <n v="16.8"/>
    <s v="LIDENORTI S.A."/>
    <n v="1013538"/>
    <s v="ROSERO TAFUR JOSE STALIN"/>
    <x v="93"/>
  </r>
  <r>
    <n v="1002202200"/>
    <s v="UE01"/>
    <x v="8"/>
    <d v="1899-12-30T19:14:00"/>
    <x v="1759"/>
    <s v="9000805286"/>
    <s v="012-022-00315447"/>
    <n v="250.8"/>
    <n v="281.2"/>
    <s v="ZPVN"/>
    <s v="40565477"/>
    <s v="0000392215"/>
    <n v="8002817377"/>
    <x v="1316"/>
    <x v="5"/>
    <x v="5"/>
    <n v="40"/>
    <s v="BOL"/>
    <s v="104124"/>
    <x v="260"/>
    <s v="806057"/>
    <s v="FERRITECHOS"/>
    <x v="7"/>
    <s v="AV CONFRATERNIDAD (LOS BOMBEROS)"/>
    <x v="7"/>
    <s v="O-Tungurahua-Sanpedrodepelileo"/>
    <m/>
    <x v="16"/>
    <x v="16"/>
    <s v="100014951"/>
    <s v="PEREZ DANILO"/>
    <s v="ZEMU"/>
    <x v="107"/>
    <s v="2"/>
    <s v="Sin Pallet"/>
    <n v="0"/>
    <n v="0"/>
    <x v="0"/>
    <n v="6430"/>
    <n v="2000"/>
    <n v="4430"/>
    <n v="37.6"/>
    <m/>
    <x v="16"/>
    <n v="24"/>
    <s v="24"/>
    <n v="2"/>
    <x v="0"/>
    <n v="0.94000000000000006"/>
    <n v="18.8"/>
    <s v="LA ARMENIA S.A."/>
    <n v="1020060"/>
    <s v="FUERTES RUEDA HUGO BALDOMERO"/>
    <x v="107"/>
  </r>
  <r>
    <n v="1002202200"/>
    <s v="UE01"/>
    <x v="8"/>
    <d v="1899-12-30T19:14:00"/>
    <x v="1760"/>
    <s v="9000805285"/>
    <s v="012-022-00315446"/>
    <n v="2144"/>
    <n v="2403.87"/>
    <s v="ZPVN"/>
    <s v="40565477"/>
    <s v="0000392214"/>
    <n v="8002817376"/>
    <x v="1316"/>
    <x v="6"/>
    <x v="6"/>
    <n v="320"/>
    <s v="BOL"/>
    <s v="104124"/>
    <x v="260"/>
    <s v="806057"/>
    <s v="FERRITECHOS"/>
    <x v="7"/>
    <s v="AV CONFRATERNIDAD (LOS BOMBEROS)"/>
    <x v="7"/>
    <s v="O-Tungurahua-Sanpedrodepelileo"/>
    <n v="261"/>
    <x v="16"/>
    <x v="16"/>
    <s v="100014951"/>
    <s v="PEREZ DANILO"/>
    <s v="ZEMU"/>
    <x v="107"/>
    <s v="2"/>
    <s v="Sin Pallet"/>
    <n v="0"/>
    <n v="0"/>
    <x v="0"/>
    <n v="20430"/>
    <n v="16000"/>
    <n v="4430"/>
    <n v="300.8"/>
    <m/>
    <x v="16"/>
    <n v="24"/>
    <s v="24"/>
    <n v="16"/>
    <x v="0"/>
    <n v="0.94000000000000006"/>
    <n v="18.8"/>
    <s v="LA ARMENIA S.A."/>
    <n v="1020060"/>
    <s v="FUERTES RUEDA HUGO BALDOMERO"/>
    <x v="107"/>
  </r>
  <r>
    <n v="1002202219"/>
    <s v="UE01"/>
    <x v="8"/>
    <d v="1899-12-30T19:18:00"/>
    <x v="1761"/>
    <s v=""/>
    <s v=""/>
    <n v="0"/>
    <n v="0"/>
    <s v="ZPRC"/>
    <s v="2500108077"/>
    <s v="P000032646"/>
    <n v="8002817399"/>
    <x v="1317"/>
    <x v="2"/>
    <x v="2"/>
    <n v="30.38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260"/>
    <n v="30380"/>
    <n v="18880"/>
    <n v="0"/>
    <m/>
    <x v="3"/>
    <n v="24"/>
    <s v="24"/>
    <n v="30.38"/>
    <x v="0"/>
    <n v="0"/>
    <n v="0"/>
    <s v="UNICON S.A."/>
    <n v="1014412"/>
    <s v="UNION DE CONCRETERAS UNICON UCUE"/>
    <x v="97"/>
  </r>
  <r>
    <n v="1002202179"/>
    <s v="UE01"/>
    <x v="8"/>
    <d v="1899-12-30T19:21:00"/>
    <x v="1762"/>
    <s v=""/>
    <s v=""/>
    <n v="0"/>
    <n v="0"/>
    <s v="ZPRC"/>
    <s v="2500108104"/>
    <s v="P000032702"/>
    <n v="8002817346"/>
    <x v="1318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450"/>
    <n v="33080"/>
    <n v="17370"/>
    <n v="554.4"/>
    <m/>
    <x v="109"/>
    <n v="24"/>
    <s v="24"/>
    <n v="33"/>
    <x v="0"/>
    <n v="0.84"/>
    <n v="16.8"/>
    <s v="TRANSPORTE PROPIO"/>
    <n v="1018725"/>
    <s v="TRANSPORTE DE CARGA PESADA"/>
    <x v="203"/>
  </r>
  <r>
    <n v="1002202146"/>
    <s v="UE01"/>
    <x v="8"/>
    <d v="1899-12-30T19:22:00"/>
    <x v="1763"/>
    <s v="9000777804"/>
    <s v="013-020-00046025"/>
    <n v="266.74"/>
    <n v="299.07"/>
    <s v="ZPDF"/>
    <s v="70170316"/>
    <s v="0000392219"/>
    <n v="8002817303"/>
    <x v="1319"/>
    <x v="7"/>
    <x v="7"/>
    <n v="4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2"/>
    <x v="0"/>
    <n v="6220.8329999999996"/>
    <n v="2003.3330000000001"/>
    <n v="4217.5"/>
    <n v="6.4"/>
    <m/>
    <x v="119"/>
    <n v="24"/>
    <s v="24"/>
    <n v="2"/>
    <x v="0"/>
    <n v="0.16"/>
    <n v="3.2"/>
    <s v="LIDENORTI S.A."/>
    <n v="1013565"/>
    <s v="ESPARZA ESPINOZA JIMMY ERNESTO"/>
    <x v="170"/>
  </r>
  <r>
    <n v="1002202146"/>
    <s v="UE01"/>
    <x v="8"/>
    <d v="1899-12-30T19:22:00"/>
    <x v="1764"/>
    <s v="9000780026"/>
    <s v="013-020-00046212"/>
    <n v="533.48"/>
    <n v="598.14"/>
    <s v="ZPDF"/>
    <s v="70170867"/>
    <s v="0000392220"/>
    <n v="8002817302"/>
    <x v="1319"/>
    <x v="7"/>
    <x v="7"/>
    <n v="8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4"/>
    <x v="0"/>
    <n v="8224.1669999999995"/>
    <n v="4006.6669999999999"/>
    <n v="4217.5"/>
    <n v="12.8"/>
    <m/>
    <x v="119"/>
    <n v="24"/>
    <s v="24"/>
    <n v="4"/>
    <x v="0"/>
    <n v="0.16"/>
    <n v="3.2"/>
    <s v="LIDENORTI S.A."/>
    <n v="1013565"/>
    <s v="ESPARZA ESPINOZA JIMMY ERNESTO"/>
    <x v="170"/>
  </r>
  <r>
    <n v="1002202146"/>
    <s v="UE01"/>
    <x v="8"/>
    <d v="1899-12-30T19:22:00"/>
    <x v="1765"/>
    <s v="9000805287"/>
    <s v="012-022-00315448"/>
    <n v="823.85"/>
    <n v="923.7"/>
    <s v="ZPVN"/>
    <s v="40565479"/>
    <s v="0000392221"/>
    <n v="8002817301"/>
    <x v="1319"/>
    <x v="7"/>
    <x v="7"/>
    <n v="12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6"/>
    <x v="0"/>
    <n v="10227.5"/>
    <n v="6010"/>
    <n v="4217.5"/>
    <n v="19.2"/>
    <m/>
    <x v="119"/>
    <n v="24"/>
    <s v="24"/>
    <n v="6"/>
    <x v="0"/>
    <n v="0.16"/>
    <n v="3.1999999999999997"/>
    <s v="LIDENORTI S.A."/>
    <n v="1013565"/>
    <s v="ESPARZA ESPINOZA JIMMY ERNESTO"/>
    <x v="170"/>
  </r>
  <r>
    <n v="1002202146"/>
    <s v="UE01"/>
    <x v="8"/>
    <d v="1899-12-30T19:22:00"/>
    <x v="1766"/>
    <s v="9000780027"/>
    <s v="013-020-00046213"/>
    <n v="1456.22"/>
    <n v="1632.73"/>
    <s v="ZPDF"/>
    <s v="70170866"/>
    <s v="0000392218"/>
    <n v="8002817300"/>
    <x v="1319"/>
    <x v="5"/>
    <x v="5"/>
    <n v="240"/>
    <s v="BOL"/>
    <s v="101715"/>
    <x v="43"/>
    <s v="801809"/>
    <s v="MULTIFERRETERIA"/>
    <x v="51"/>
    <s v="PANAMERICANA NORTE VIA IBARRA Y"/>
    <x v="83"/>
    <s v="O-Imbabura-Ant.Ante.(Atuntaqu"/>
    <n v="20"/>
    <x v="121"/>
    <x v="121"/>
    <s v="100014956"/>
    <s v="ENRIQUEZ PABLO"/>
    <s v="ZEMT"/>
    <x v="170"/>
    <s v="1"/>
    <s v="Con Pallet"/>
    <n v="0.05"/>
    <n v="12"/>
    <x v="0"/>
    <n v="16237.5"/>
    <n v="12020"/>
    <n v="4217.5"/>
    <n v="38.4"/>
    <m/>
    <x v="119"/>
    <n v="24"/>
    <s v="24"/>
    <n v="12"/>
    <x v="0"/>
    <n v="0.16"/>
    <n v="3.1999999999999997"/>
    <s v="LIDENORTI S.A."/>
    <n v="1013565"/>
    <s v="ESPARZA ESPINOZA JIMMY ERNESTO"/>
    <x v="170"/>
  </r>
  <r>
    <n v="1002202152"/>
    <s v="UE01"/>
    <x v="8"/>
    <d v="1899-12-30T19:25:00"/>
    <x v="1767"/>
    <s v="9000805289"/>
    <s v="012-022-00315450"/>
    <n v="519.20000000000005"/>
    <n v="582.13"/>
    <s v="ZPVN"/>
    <s v="40565422"/>
    <s v="0000392101"/>
    <n v="8002817310"/>
    <x v="1320"/>
    <x v="3"/>
    <x v="3"/>
    <n v="80"/>
    <s v="BOL"/>
    <s v="102962"/>
    <x v="91"/>
    <s v="806672"/>
    <s v="BODEGA PRINCIPAL DICEMFER"/>
    <x v="40"/>
    <s v="PASO LATERAL COLEGIO TENIENTE HUGO"/>
    <x v="59"/>
    <s v="O-Manabi-Portoviejo"/>
    <m/>
    <x v="50"/>
    <x v="50"/>
    <s v="10007864"/>
    <s v="AREVALO AYALA MANUEL ARCESIO"/>
    <s v="ZEMU"/>
    <x v="65"/>
    <s v="2"/>
    <s v="Sin Pallet"/>
    <n v="0"/>
    <n v="0"/>
    <x v="0"/>
    <n v="8621.6669999999995"/>
    <n v="4006.6669999999999"/>
    <n v="4615"/>
    <n v="92"/>
    <m/>
    <x v="48"/>
    <n v="24"/>
    <s v="24"/>
    <n v="4"/>
    <x v="0"/>
    <n v="1.1499999999999999"/>
    <n v="23"/>
    <s v="TRIMPESAS S.A."/>
    <n v="1013766"/>
    <s v="MORALES RUIZ EDGAR MAURICIO"/>
    <x v="65"/>
  </r>
  <r>
    <n v="1002202152"/>
    <s v="UE01"/>
    <x v="8"/>
    <d v="1899-12-30T19:25:00"/>
    <x v="1768"/>
    <s v="9000805288"/>
    <s v="012-022-00315449"/>
    <n v="1890"/>
    <n v="2119.08"/>
    <s v="ZPVN"/>
    <s v="40565422"/>
    <s v="0000392102"/>
    <n v="8002817311"/>
    <x v="1320"/>
    <x v="4"/>
    <x v="4"/>
    <n v="280"/>
    <s v="BOL"/>
    <s v="102962"/>
    <x v="91"/>
    <s v="806672"/>
    <s v="BODEGA PRINCIPAL DICEMFER"/>
    <x v="40"/>
    <s v="PASO LATERAL COLEGIO TENIENTE HUGO"/>
    <x v="59"/>
    <s v="O-Manabi-Portoviejo"/>
    <n v="468"/>
    <x v="50"/>
    <x v="50"/>
    <s v="10007864"/>
    <s v="AREVALO AYALA MANUEL ARCESIO"/>
    <s v="ZEMU"/>
    <x v="65"/>
    <s v="2"/>
    <s v="Sin Pallet"/>
    <n v="0"/>
    <n v="0"/>
    <x v="0"/>
    <n v="18638.332999999999"/>
    <n v="14023.333000000001"/>
    <n v="4615"/>
    <n v="322"/>
    <m/>
    <x v="48"/>
    <n v="24"/>
    <s v="24"/>
    <n v="14"/>
    <x v="0"/>
    <n v="1.1499999999999999"/>
    <n v="23"/>
    <s v="TRIMPESAS S.A."/>
    <n v="1013766"/>
    <s v="MORALES RUIZ EDGAR MAURICIO"/>
    <x v="65"/>
  </r>
  <r>
    <n v="1002202201"/>
    <s v="UE01"/>
    <x v="8"/>
    <d v="1899-12-30T19:30:00"/>
    <x v="1769"/>
    <s v="9000805290"/>
    <s v="012-022-00315451"/>
    <n v="2271.1999999999998"/>
    <n v="2546.48"/>
    <s v="ZPVN"/>
    <s v="40565500"/>
    <s v="0000392266"/>
    <n v="8002817379"/>
    <x v="1321"/>
    <x v="3"/>
    <x v="3"/>
    <n v="34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26440"/>
    <n v="17030"/>
    <n v="9410"/>
    <n v="472.6"/>
    <m/>
    <x v="76"/>
    <n v="24"/>
    <s v="24"/>
    <n v="17"/>
    <x v="0"/>
    <n v="1.3900000000000001"/>
    <n v="27.8"/>
    <s v="TRANSPORTE PROPIO"/>
    <n v="1023011"/>
    <s v="PALOMEQUE CAIZA LUIS FERNANDO"/>
    <x v="103"/>
  </r>
  <r>
    <n v="1002202175"/>
    <s v="UE01"/>
    <x v="8"/>
    <d v="1899-12-30T19:38:00"/>
    <x v="1770"/>
    <s v="9000805292"/>
    <s v="012-022-00315452"/>
    <n v="2358"/>
    <n v="2643.8"/>
    <s v="ZPVN"/>
    <s v="40565393"/>
    <s v="0000392073"/>
    <n v="8002817342"/>
    <x v="1322"/>
    <x v="3"/>
    <x v="3"/>
    <n v="360"/>
    <s v="BOL"/>
    <s v="105055"/>
    <x v="182"/>
    <s v="806503"/>
    <s v="BODEGA ALAPON PORTOVIEJO"/>
    <x v="40"/>
    <s v="MEDARDO CEVALLOS"/>
    <x v="59"/>
    <s v="O-Manabi-Portoviejo"/>
    <n v="468"/>
    <x v="96"/>
    <x v="96"/>
    <s v="10008096"/>
    <s v="SALAZAR ECHEVERRIA JUAN CARLOS"/>
    <s v="ZEMU"/>
    <x v="259"/>
    <s v="2"/>
    <s v="Sin Pallet"/>
    <n v="0"/>
    <n v="0"/>
    <x v="0"/>
    <n v="26830"/>
    <n v="18020"/>
    <n v="8810"/>
    <n v="414"/>
    <m/>
    <x v="94"/>
    <n v="24"/>
    <s v="24"/>
    <n v="18"/>
    <x v="0"/>
    <n v="1.1499999999999999"/>
    <n v="23"/>
    <s v="RUTAS COTACACHENSES S.A."/>
    <n v="1023153"/>
    <s v="BUITRON MONTENEGRO JONNY"/>
    <x v="259"/>
  </r>
  <r>
    <n v="1002202170"/>
    <s v="UE01"/>
    <x v="8"/>
    <d v="1899-12-30T19:40:00"/>
    <x v="1771"/>
    <s v="9000805293"/>
    <s v="012-022-00315453"/>
    <n v="2099.23"/>
    <n v="2353.67"/>
    <s v="ZPVN"/>
    <s v="40565489"/>
    <s v="P000032719"/>
    <n v="8002817336"/>
    <x v="1323"/>
    <x v="5"/>
    <x v="5"/>
    <n v="360"/>
    <s v="BOL"/>
    <s v="101680"/>
    <x v="12"/>
    <s v="801408"/>
    <s v="BODEG NARANJO PUJILI"/>
    <x v="10"/>
    <s v="BODEG NARANJO PUJILI / VIA A PUJILI"/>
    <x v="12"/>
    <s v="O-Cotopaxi-Pujili"/>
    <n v="205"/>
    <x v="130"/>
    <x v="130"/>
    <s v="100014950"/>
    <s v="MONTESDEOCA JORGE"/>
    <s v="ZEMU"/>
    <x v="187"/>
    <s v="2"/>
    <s v="Sin Pallet"/>
    <n v="0"/>
    <n v="0"/>
    <x v="0"/>
    <n v="27160"/>
    <n v="18080"/>
    <n v="9080"/>
    <n v="280.8"/>
    <m/>
    <x v="128"/>
    <n v="24"/>
    <s v="24"/>
    <n v="18"/>
    <x v="0"/>
    <n v="0.78"/>
    <n v="15.600000000000001"/>
    <s v="LIDENORTI S.A."/>
    <n v="1014151"/>
    <s v="VEGA RUIZ WILSON MARCELO"/>
    <x v="187"/>
  </r>
  <r>
    <n v="1002202245"/>
    <s v="UE01"/>
    <x v="8"/>
    <d v="1899-12-30T19:46:00"/>
    <x v="1772"/>
    <s v="9000805294"/>
    <s v="012-022-00315454"/>
    <n v="2304.9"/>
    <n v="2584.27"/>
    <s v="ZPVN"/>
    <s v="40565367"/>
    <s v="P000032690"/>
    <n v="8002817434"/>
    <x v="1324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080"/>
    <n v="18010"/>
    <n v="9070"/>
    <n v="266.39999999999998"/>
    <m/>
    <x v="7"/>
    <n v="24"/>
    <s v="24"/>
    <n v="18"/>
    <x v="0"/>
    <n v="0.74"/>
    <n v="14.799999999999999"/>
    <s v="TRANSPORTE PROPIO"/>
    <n v="1013388"/>
    <s v="CAMPAÑA MALDONADO BLANCA CECILIA"/>
    <x v="8"/>
  </r>
  <r>
    <n v="1002202239"/>
    <s v="UE01"/>
    <x v="8"/>
    <d v="1899-12-30T20:01:00"/>
    <x v="1773"/>
    <s v=""/>
    <s v=""/>
    <n v="0"/>
    <n v="0"/>
    <s v="ZPRC"/>
    <s v="2500108096"/>
    <s v="P000032683"/>
    <n v="8002817423"/>
    <x v="1325"/>
    <x v="2"/>
    <x v="2"/>
    <n v="32.29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620"/>
    <n v="32290"/>
    <n v="19330"/>
    <n v="0"/>
    <m/>
    <x v="3"/>
    <n v="24"/>
    <s v="24"/>
    <n v="32.29"/>
    <x v="0"/>
    <n v="0"/>
    <n v="0"/>
    <s v="UNICON"/>
    <n v="1014412"/>
    <s v="UNION DE CONCRETERAS UNICON UCUE"/>
    <x v="33"/>
  </r>
  <r>
    <n v="1002202205"/>
    <s v="UE01"/>
    <x v="8"/>
    <d v="1899-12-30T20:03:00"/>
    <x v="1774"/>
    <s v=""/>
    <s v=""/>
    <n v="0"/>
    <n v="0"/>
    <s v="ZPRC"/>
    <s v="2500108108"/>
    <s v="P000032710"/>
    <n v="8002817384"/>
    <x v="1326"/>
    <x v="4"/>
    <x v="4"/>
    <n v="480"/>
    <s v="BOL"/>
    <s v="101663"/>
    <x v="46"/>
    <s v="810980"/>
    <s v="OBRA CENTRO COMERCIAL PORTOVIEJO"/>
    <x v="40"/>
    <s v="CALLE 15 DE ABRIL"/>
    <x v="59"/>
    <s v="O-Manabi-Portoviejo"/>
    <n v="468"/>
    <x v="53"/>
    <x v="53"/>
    <s v="100014948"/>
    <s v="TULCANAZA MARCELO"/>
    <s v="ZEMT"/>
    <x v="68"/>
    <s v="2"/>
    <s v="Sin Pallet"/>
    <n v="0"/>
    <n v="0"/>
    <x v="0"/>
    <n v="36940"/>
    <n v="24020"/>
    <n v="12920"/>
    <n v="552"/>
    <m/>
    <x v="51"/>
    <n v="24"/>
    <s v="24"/>
    <n v="24"/>
    <x v="0"/>
    <n v="1.1499999999999999"/>
    <n v="23"/>
    <s v="TRIMPESAS S.A."/>
    <n v="1014036"/>
    <s v="TULCANAZA VASQUEZ EDISON MARCELO"/>
    <x v="68"/>
  </r>
  <r>
    <n v="1002202141"/>
    <s v="UE01"/>
    <x v="8"/>
    <d v="1899-12-30T20:05:00"/>
    <x v="1775"/>
    <s v="9000805295"/>
    <s v="012-022-00315455"/>
    <n v="3110.4"/>
    <n v="3487.4"/>
    <s v="ZPVN"/>
    <s v="40565455"/>
    <s v="0000392176"/>
    <n v="8002817294"/>
    <x v="1327"/>
    <x v="3"/>
    <x v="3"/>
    <n v="480"/>
    <s v="BOL"/>
    <s v="10001337"/>
    <x v="142"/>
    <s v="807192"/>
    <s v="BODEGA PROPIA PROMACONS"/>
    <x v="59"/>
    <s v="AV PROGRESO Y MIRAFLORES"/>
    <x v="104"/>
    <s v="O-Losrios-Quinsaloma"/>
    <n v="413"/>
    <x v="86"/>
    <x v="86"/>
    <s v="100014867"/>
    <s v="RODRIGUEZ LUIS"/>
    <s v="ZEMT"/>
    <x v="118"/>
    <s v="1"/>
    <s v="Con Pallet"/>
    <n v="0.05"/>
    <n v="24"/>
    <x v="0"/>
    <n v="38970"/>
    <n v="24030"/>
    <n v="14940"/>
    <n v="552"/>
    <m/>
    <x v="84"/>
    <n v="24"/>
    <s v="24"/>
    <n v="24"/>
    <x v="0"/>
    <n v="1.1499999999999999"/>
    <n v="23"/>
    <s v="TRIMPESAS S.A."/>
    <n v="1013102"/>
    <s v="VIZCAINO FLORES JENNY NARCISA"/>
    <x v="118"/>
  </r>
  <r>
    <n v="1002202240"/>
    <s v="UE01"/>
    <x v="8"/>
    <d v="1899-12-30T20:36:00"/>
    <x v="1776"/>
    <s v="9000805299"/>
    <s v="012-022-00315457"/>
    <n v="518.4"/>
    <n v="581.24"/>
    <s v="ZPVN"/>
    <s v="40565497"/>
    <s v="0000392270"/>
    <n v="8002817425"/>
    <x v="1328"/>
    <x v="3"/>
    <x v="3"/>
    <n v="80"/>
    <s v="BOL"/>
    <s v="103507"/>
    <x v="209"/>
    <s v="804933"/>
    <s v="BODEGA C-MACO #2"/>
    <x v="12"/>
    <s v="CALLE SEGUNDA ENTRE DY E"/>
    <x v="14"/>
    <s v="O-Losrios-Quevedo"/>
    <m/>
    <x v="45"/>
    <x v="45"/>
    <s v="10000932"/>
    <s v="CACOANGO RODRIGO"/>
    <s v="ZEMU"/>
    <x v="55"/>
    <s v="2"/>
    <s v="Sin Pallet"/>
    <n v="0"/>
    <n v="0"/>
    <x v="0"/>
    <n v="8531.6669999999995"/>
    <n v="4006.6669999999999"/>
    <n v="4525"/>
    <n v="82.4"/>
    <m/>
    <x v="43"/>
    <n v="24"/>
    <s v="24"/>
    <n v="4"/>
    <x v="0"/>
    <n v="1.03"/>
    <n v="20.6"/>
    <s v="TRAPSA C.A."/>
    <n v="1014271"/>
    <s v="GARATE CARDENAS CARLOS VINICIO"/>
    <x v="55"/>
  </r>
  <r>
    <n v="1002202240"/>
    <s v="UE01"/>
    <x v="8"/>
    <d v="1899-12-30T20:36:00"/>
    <x v="1777"/>
    <s v="9000805298"/>
    <s v="012-022-00315456"/>
    <n v="1887.2"/>
    <n v="2115.94"/>
    <s v="ZPVN"/>
    <s v="40565497"/>
    <s v="0000392271"/>
    <n v="8002817426"/>
    <x v="1328"/>
    <x v="4"/>
    <x v="4"/>
    <n v="280"/>
    <s v="BOL"/>
    <s v="103507"/>
    <x v="209"/>
    <s v="804933"/>
    <s v="BODEGA C-MACO #2"/>
    <x v="12"/>
    <s v="CALLE SEGUNDA ENTRE DY E"/>
    <x v="14"/>
    <s v="O-Losrios-Quevedo"/>
    <n v="345"/>
    <x v="45"/>
    <x v="45"/>
    <s v="10000932"/>
    <s v="CACOANGO RODRIGO"/>
    <s v="ZEMU"/>
    <x v="55"/>
    <s v="2"/>
    <s v="Sin Pallet"/>
    <n v="0"/>
    <n v="0"/>
    <x v="0"/>
    <n v="18548.332999999999"/>
    <n v="14023.333000000001"/>
    <n v="4525"/>
    <n v="288.39999999999998"/>
    <m/>
    <x v="43"/>
    <n v="24"/>
    <s v="24"/>
    <n v="14"/>
    <x v="0"/>
    <n v="1.03"/>
    <n v="20.599999999999998"/>
    <s v="TRAPSA C.A."/>
    <n v="1014271"/>
    <s v="GARATE CARDENAS CARLOS VINICIO"/>
    <x v="55"/>
  </r>
  <r>
    <n v="1002202264"/>
    <s v="UE01"/>
    <x v="8"/>
    <d v="1899-12-30T20:44:00"/>
    <x v="1778"/>
    <s v="9000805300"/>
    <s v="012-022-00315458"/>
    <n v="2192.4"/>
    <n v="2458.14"/>
    <s v="ZPVN"/>
    <s v="40565482"/>
    <s v="0000392230"/>
    <n v="8002817457"/>
    <x v="1329"/>
    <x v="3"/>
    <x v="3"/>
    <n v="360"/>
    <s v="BOL"/>
    <s v="101664"/>
    <x v="8"/>
    <s v="803456"/>
    <s v="JANETH ROCIO PEÑA ALDIAN"/>
    <x v="41"/>
    <s v="AV. SIMON PLATA TORRES / BYPASS"/>
    <x v="64"/>
    <s v="O-SantoDomingo-LaCondordia"/>
    <n v="233"/>
    <x v="93"/>
    <x v="93"/>
    <s v="100014969"/>
    <s v="LARGO ANGEL"/>
    <s v="ZEMU"/>
    <x v="129"/>
    <s v="2"/>
    <s v="Sin Pallet"/>
    <n v="0"/>
    <n v="0"/>
    <x v="0"/>
    <n v="27140"/>
    <n v="18030"/>
    <n v="9110"/>
    <n v="277.2"/>
    <m/>
    <x v="91"/>
    <n v="24"/>
    <s v="24"/>
    <n v="18"/>
    <x v="0"/>
    <n v="0.77"/>
    <n v="15.399999999999999"/>
    <s v="TRANSSJQ S.A."/>
    <n v="1012878"/>
    <s v="HINOJOSA SAN ANDRES ANGEL PATRICIO"/>
    <x v="129"/>
  </r>
  <r>
    <n v="1002202247"/>
    <s v="UE01"/>
    <x v="8"/>
    <d v="1899-12-30T20:54:00"/>
    <x v="1779"/>
    <s v="9000805301"/>
    <s v="012-022-00315459"/>
    <n v="2545.1999999999998"/>
    <n v="2853.69"/>
    <s v="ZPVN"/>
    <s v="40565468"/>
    <s v="0000392212"/>
    <n v="8002817438"/>
    <x v="1330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106"/>
    <x v="106"/>
    <s v="100014973"/>
    <s v="CUACES JOSE ANTONIO"/>
    <s v="ZEMU"/>
    <x v="185"/>
    <s v="2"/>
    <s v="Sin Pallet"/>
    <n v="0"/>
    <n v="0"/>
    <x v="0"/>
    <n v="26970"/>
    <n v="18000"/>
    <n v="8970"/>
    <n v="381.6"/>
    <m/>
    <x v="104"/>
    <n v="24"/>
    <s v="24"/>
    <n v="18"/>
    <x v="0"/>
    <n v="1.06"/>
    <n v="21.200000000000003"/>
    <s v="LA ARMENIA S.A."/>
    <n v="1021623"/>
    <s v="VILLARREAL HIGUERA FERNANDO SALVADO"/>
    <x v="185"/>
  </r>
  <r>
    <n v="1002202270"/>
    <s v="UE01"/>
    <x v="8"/>
    <d v="1899-12-30T20:59:00"/>
    <x v="1780"/>
    <s v="9000805302"/>
    <s v="012-022-00315460"/>
    <n v="4415.3999999999996"/>
    <n v="4950.58"/>
    <s v="ZPVN"/>
    <s v="40565499"/>
    <s v="P000032722"/>
    <n v="8002817463"/>
    <x v="1331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120"/>
    <n v="18260"/>
    <n v="382.8"/>
    <m/>
    <x v="139"/>
    <n v="24"/>
    <s v="24"/>
    <n v="33"/>
    <x v="0"/>
    <n v="0.58000000000000007"/>
    <n v="11.6"/>
    <s v="TRANSPORTE PROPIO"/>
    <n v="1013478"/>
    <s v="LANDAZURI CORDOVA IVAN OSWALDO"/>
    <x v="208"/>
  </r>
  <r>
    <n v="1002202260"/>
    <s v="UE01"/>
    <x v="8"/>
    <d v="1899-12-30T21:02:00"/>
    <x v="1781"/>
    <s v=""/>
    <s v=""/>
    <n v="0"/>
    <n v="0"/>
    <s v="ZPRC"/>
    <s v="2500108111"/>
    <s v="0000392224"/>
    <n v="8002817452"/>
    <x v="1332"/>
    <x v="3"/>
    <x v="3"/>
    <n v="360"/>
    <s v="BOL"/>
    <s v="101487"/>
    <x v="93"/>
    <s v="807566"/>
    <s v="OBRA PUENTES PALANDA"/>
    <x v="43"/>
    <s v="VIA PRINCIPAL A PALANDA"/>
    <x v="68"/>
    <s v="O-ZamoraChinchi-Palanda"/>
    <n v="984"/>
    <x v="124"/>
    <x v="124"/>
    <s v="100015005"/>
    <s v="QUITO LUIS"/>
    <s v="ZEMU"/>
    <x v="175"/>
    <s v="2"/>
    <s v="Sin Pallet"/>
    <n v="0"/>
    <n v="0"/>
    <x v="0"/>
    <n v="27120"/>
    <n v="18040"/>
    <n v="9080"/>
    <n v="1044"/>
    <m/>
    <x v="122"/>
    <n v="24"/>
    <s v="24"/>
    <n v="18"/>
    <x v="0"/>
    <n v="2.9"/>
    <n v="58"/>
    <s v="LIDENORTI S.A."/>
    <n v="1013649"/>
    <s v="VEGA PEREZ JOSE"/>
    <x v="175"/>
  </r>
  <r>
    <n v="1002202275"/>
    <s v="UE01"/>
    <x v="8"/>
    <d v="1899-12-30T21:08:00"/>
    <x v="1782"/>
    <s v=""/>
    <s v=""/>
    <n v="0"/>
    <n v="0"/>
    <s v="ZPRC"/>
    <s v="2500108093"/>
    <s v="0000392004"/>
    <n v="8002817469"/>
    <x v="1333"/>
    <x v="6"/>
    <x v="6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400"/>
    <n v="23960"/>
    <n v="15440"/>
    <n v="244.8"/>
    <m/>
    <x v="54"/>
    <n v="24"/>
    <s v="24"/>
    <n v="24"/>
    <x v="0"/>
    <n v="0.51"/>
    <n v="10.200000000000001"/>
    <s v="TRANSPORTE PROPIO"/>
    <n v="1013768"/>
    <s v="PROAÑO MESIAS JOSELITO"/>
    <x v="71"/>
  </r>
  <r>
    <n v="1002202309"/>
    <s v="UE01"/>
    <x v="8"/>
    <d v="1899-12-30T21:27:00"/>
    <x v="1783"/>
    <s v="9000805304"/>
    <s v="012-022-00315462"/>
    <n v="877.8"/>
    <n v="984.2"/>
    <s v="ZPVN"/>
    <s v="40565516"/>
    <s v="P000032728"/>
    <n v="8002817513"/>
    <x v="1334"/>
    <x v="3"/>
    <x v="3"/>
    <n v="1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15678.333000000001"/>
    <n v="7023.3329999999996"/>
    <n v="8655"/>
    <n v="186.2"/>
    <m/>
    <x v="52"/>
    <n v="24"/>
    <s v="24"/>
    <n v="7"/>
    <x v="0"/>
    <n v="1.3299999999999998"/>
    <n v="26.599999999999998"/>
    <s v="TRANSPORTE PROPIO"/>
    <n v="1024926"/>
    <s v="BONILLA PILATAXI CHRISTIAN"/>
    <x v="171"/>
  </r>
  <r>
    <n v="1002202309"/>
    <s v="UE01"/>
    <x v="8"/>
    <d v="1899-12-30T21:27:00"/>
    <x v="1784"/>
    <s v="9000805303"/>
    <s v="012-022-00315461"/>
    <n v="3390.4"/>
    <n v="3801.34"/>
    <s v="ZPVN"/>
    <s v="40565515"/>
    <s v="P000032727"/>
    <n v="8002817514"/>
    <x v="1334"/>
    <x v="4"/>
    <x v="4"/>
    <n v="5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4741.667000000001"/>
    <n v="26086.667000000001"/>
    <n v="8655"/>
    <n v="691.6"/>
    <m/>
    <x v="52"/>
    <n v="24"/>
    <s v="24"/>
    <n v="26"/>
    <x v="0"/>
    <n v="1.33"/>
    <n v="26.6"/>
    <s v="TRANSPORTE PROPIO"/>
    <n v="1024926"/>
    <s v="BONILLA PILATAXI CHRISTIAN"/>
    <x v="171"/>
  </r>
  <r>
    <n v="1002202287"/>
    <s v="UE01"/>
    <x v="8"/>
    <d v="1899-12-30T21:29:00"/>
    <x v="1785"/>
    <s v="9000805305"/>
    <s v="012-022-00315463"/>
    <n v="4320.21"/>
    <n v="4843.8500000000004"/>
    <s v="ZPVN"/>
    <s v="40565429"/>
    <s v="0000392140"/>
    <n v="8002817488"/>
    <x v="1335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20"/>
    <n v="33920"/>
    <n v="17400"/>
    <n v="530.4"/>
    <m/>
    <x v="10"/>
    <n v="24"/>
    <s v="24"/>
    <n v="34"/>
    <x v="0"/>
    <n v="0.77999999999999992"/>
    <n v="15.6"/>
    <s v="TRANSPORTE PROPIO"/>
    <n v="1013863"/>
    <s v="DISTRIBUCIONES NARANJO"/>
    <x v="12"/>
  </r>
  <r>
    <n v="1002202325"/>
    <s v="UE01"/>
    <x v="8"/>
    <d v="1899-12-30T21:52:00"/>
    <x v="1786"/>
    <s v="9000805308"/>
    <s v="012-022-00315465"/>
    <n v="1662.09"/>
    <n v="1863.55"/>
    <s v="ZPVN"/>
    <s v="40565504"/>
    <s v="P000032725"/>
    <n v="8002817535"/>
    <x v="1336"/>
    <x v="7"/>
    <x v="7"/>
    <n v="26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1997.120999999999"/>
    <n v="12992.120999999999"/>
    <n v="9005"/>
    <n v="197.6"/>
    <m/>
    <x v="10"/>
    <n v="24"/>
    <s v="24"/>
    <n v="13"/>
    <x v="0"/>
    <n v="0.76"/>
    <n v="15.2"/>
    <s v="TRANSPORTE PROPIO"/>
    <n v="1013863"/>
    <s v="DISTRIBUCIONES NARANJO"/>
    <x v="17"/>
  </r>
  <r>
    <n v="1002202325"/>
    <s v="UE01"/>
    <x v="8"/>
    <d v="1899-12-30T21:52:00"/>
    <x v="1787"/>
    <s v="9000805307"/>
    <s v="012-022-00315464"/>
    <n v="2541.3000000000002"/>
    <n v="2849.33"/>
    <s v="ZPVN"/>
    <s v="40565503"/>
    <s v="P000032724"/>
    <n v="8002817534"/>
    <x v="1336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8992.879000000001"/>
    <n v="19987.879000000001"/>
    <n v="9005"/>
    <n v="304"/>
    <m/>
    <x v="10"/>
    <n v="24"/>
    <s v="24"/>
    <n v="20"/>
    <x v="0"/>
    <n v="0.76"/>
    <n v="15.2"/>
    <s v="TRANSPORTE PROPIO"/>
    <n v="1013863"/>
    <s v="DISTRIBUCIONES NARANJO"/>
    <x v="17"/>
  </r>
  <r>
    <n v="1002202308"/>
    <s v="UE01"/>
    <x v="8"/>
    <d v="1899-12-30T21:55:00"/>
    <x v="1788"/>
    <s v="9000805309"/>
    <s v="012-022-00315466"/>
    <n v="3949.12"/>
    <n v="4427.7700000000004"/>
    <s v="ZPVN"/>
    <s v="40565289"/>
    <s v="0000391933"/>
    <n v="8002817512"/>
    <x v="1337"/>
    <x v="2"/>
    <x v="2"/>
    <n v="32.44"/>
    <s v="T"/>
    <s v="101685"/>
    <x v="58"/>
    <s v="802062"/>
    <s v="HORMIG DESTINO MAGNO-OTAVALO"/>
    <x v="8"/>
    <s v="VIA A SELVALEGRE"/>
    <x v="8"/>
    <s v="O-Imbabura-Otavalo"/>
    <n v="8"/>
    <x v="80"/>
    <x v="80"/>
    <s v="100015174"/>
    <s v="CASTRO LUCIO"/>
    <s v="ZECI"/>
    <x v="109"/>
    <s v="2"/>
    <s v="Sin Pallet"/>
    <n v="0"/>
    <n v="0"/>
    <x v="0"/>
    <n v="50780"/>
    <n v="32440"/>
    <n v="18340"/>
    <n v="114.19"/>
    <m/>
    <x v="78"/>
    <n v="24"/>
    <s v="24"/>
    <n v="32.44"/>
    <x v="0"/>
    <n v="3.5200369913686806"/>
    <n v="3.5200369913686806"/>
    <s v="CASTRO HERMANOS S.A."/>
    <n v="1013576"/>
    <s v="CASTRO SALGADO LUCIO OSWALDO"/>
    <x v="109"/>
  </r>
  <r>
    <n v="1002202358"/>
    <s v="UE01"/>
    <x v="8"/>
    <d v="1899-12-30T22:19:00"/>
    <x v="1789"/>
    <s v="9000805312"/>
    <s v="012-022-00315467"/>
    <n v="4092"/>
    <n v="4587.9799999999996"/>
    <s v="ZPVN"/>
    <s v="40564934"/>
    <s v="0000391458"/>
    <n v="8002817580"/>
    <x v="1338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70"/>
    <n v="32970"/>
    <n v="18400"/>
    <n v="620.4"/>
    <m/>
    <x v="8"/>
    <n v="24"/>
    <s v="24"/>
    <n v="33"/>
    <x v="0"/>
    <n v="0.94"/>
    <n v="18.8"/>
    <s v="TRANSPORTE PROPIO"/>
    <n v="1019410"/>
    <s v="POZO VILLAFUERTE EDISON ROBERTO"/>
    <x v="255"/>
  </r>
  <r>
    <n v="1002202372"/>
    <s v="UE01"/>
    <x v="8"/>
    <d v="1899-12-30T22:40:00"/>
    <x v="1790"/>
    <s v="9000805315"/>
    <s v="012-022-00315468"/>
    <n v="4032"/>
    <n v="4520.7"/>
    <s v="ZPVN"/>
    <s v="40565008"/>
    <s v="0000391575"/>
    <n v="8002817602"/>
    <x v="133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10"/>
    <n v="32070"/>
    <n v="18740"/>
    <n v="966.4"/>
    <m/>
    <x v="143"/>
    <n v="24"/>
    <s v="24"/>
    <n v="32"/>
    <x v="0"/>
    <n v="1.51"/>
    <n v="30.2"/>
    <s v="TRANSPORTE PROPIO"/>
    <n v="1013635"/>
    <s v="ROMAN BAJANA JHONATHAN MARCEL"/>
    <x v="214"/>
  </r>
  <r>
    <n v="1002202354"/>
    <s v="UE01"/>
    <x v="8"/>
    <d v="1899-12-30T22:45:00"/>
    <x v="1791"/>
    <s v="9000805316"/>
    <s v="012-022-00315469"/>
    <n v="4032"/>
    <n v="4520.7"/>
    <s v="ZPVN"/>
    <s v="40564384"/>
    <s v="0000390818"/>
    <n v="8002817572"/>
    <x v="1340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15186"/>
    <s v="YUGSI ANGEL"/>
    <s v="ZETT"/>
    <x v="216"/>
    <s v="2"/>
    <s v="Sin Pallet"/>
    <n v="0"/>
    <n v="0"/>
    <x v="0"/>
    <n v="50480"/>
    <n v="32050"/>
    <n v="18430"/>
    <n v="889.6"/>
    <m/>
    <x v="143"/>
    <n v="24"/>
    <s v="24"/>
    <n v="32"/>
    <x v="0"/>
    <n v="1.3900000000000001"/>
    <n v="27.8"/>
    <s v="TRANSPORTE PROPIO"/>
    <n v="1013635"/>
    <s v="ROMAN BAJANA JHONATHAN MARCEL"/>
    <x v="216"/>
  </r>
  <r>
    <n v="1002202357"/>
    <s v="UE01"/>
    <x v="8"/>
    <d v="1899-12-30T22:54:00"/>
    <x v="1792"/>
    <s v=""/>
    <s v=""/>
    <n v="0"/>
    <n v="0"/>
    <s v="ZPRC"/>
    <s v="2500107342"/>
    <s v="0000392273"/>
    <n v="8002817578"/>
    <x v="1341"/>
    <x v="2"/>
    <x v="2"/>
    <n v="31.33"/>
    <s v="T"/>
    <s v="101580"/>
    <x v="133"/>
    <s v="801461"/>
    <s v="PLANTA DE HORMIGON"/>
    <x v="27"/>
    <s v="C.ALASKA Y VIA A RIOBAMBA"/>
    <x v="41"/>
    <s v="O-Tungurahua-Ambato"/>
    <n v="250"/>
    <x v="1"/>
    <x v="1"/>
    <s v="100018689"/>
    <s v="TOAPANTA LUIS"/>
    <s v="ZECI"/>
    <x v="2"/>
    <s v="2"/>
    <s v="Sin Pallet"/>
    <n v="0"/>
    <n v="0"/>
    <x v="0"/>
    <n v="51210"/>
    <n v="31330"/>
    <n v="19880"/>
    <n v="1321.5"/>
    <s v=" 679,86 se ajusta parte del flete de la guia 402794  a balao por no estar creada en sap "/>
    <x v="1"/>
    <n v="24"/>
    <s v="24"/>
    <n v="31.33"/>
    <x v="0"/>
    <n v="42.180019150973507"/>
    <n v="42.180019150973507"/>
    <s v="TRANSCONCEM CIA.LTDA."/>
    <n v="1013227"/>
    <s v="COMPAÑIA DE TRANSPORTE PESADO"/>
    <x v="2"/>
  </r>
  <r>
    <n v="1002202408"/>
    <s v="UE01"/>
    <x v="9"/>
    <d v="1899-12-30T00:08:00"/>
    <x v="1793"/>
    <s v="9000805333"/>
    <s v="012-022-00315470"/>
    <n v="3278.88"/>
    <n v="3676.31"/>
    <s v="ZPVN"/>
    <s v="40565398"/>
    <s v="0000392080"/>
    <n v="8002817649"/>
    <x v="1342"/>
    <x v="6"/>
    <x v="6"/>
    <n v="480"/>
    <s v="BOL"/>
    <s v="103128"/>
    <x v="65"/>
    <s v="805453"/>
    <s v="SUCURSAL EL CONSTRUCTOR TABACUNDO"/>
    <x v="50"/>
    <s v="PANAMERICANA NORTE KM 48 1/2"/>
    <x v="80"/>
    <s v="O-Pichincha-Pedromoncayo"/>
    <n v="40"/>
    <x v="53"/>
    <x v="53"/>
    <s v="100014948"/>
    <s v="TULCANAZA MARCELO"/>
    <s v="ZEMT"/>
    <x v="68"/>
    <s v="2"/>
    <s v="Sin Pallet"/>
    <n v="0"/>
    <n v="0"/>
    <x v="0"/>
    <n v="36880"/>
    <n v="24090"/>
    <n v="12790"/>
    <n v="100.8"/>
    <m/>
    <x v="51"/>
    <n v="25"/>
    <s v="25"/>
    <n v="24"/>
    <x v="0"/>
    <n v="0.21"/>
    <n v="4.2"/>
    <s v="TRIMPESAS S.A."/>
    <n v="1014036"/>
    <s v="TULCANAZA VASQUEZ EDISON MARCELO"/>
    <x v="68"/>
  </r>
  <r>
    <n v="1002202494"/>
    <s v="UE01"/>
    <x v="9"/>
    <d v="1899-12-30T04:59:00"/>
    <x v="1794"/>
    <s v="9000805340"/>
    <s v="012-022-00315471"/>
    <n v="4225.6499999999996"/>
    <n v="4737.83"/>
    <s v="ZPVN"/>
    <s v="40565193"/>
    <s v="P000032644"/>
    <n v="8002817777"/>
    <x v="1343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920"/>
    <n v="33000"/>
    <n v="18920"/>
    <n v="501.6"/>
    <m/>
    <x v="4"/>
    <n v="25"/>
    <s v="25"/>
    <n v="33"/>
    <x v="0"/>
    <n v="0.76"/>
    <n v="15.200000000000001"/>
    <s v="TRANSPORTE PROPIO"/>
    <n v="1013820"/>
    <s v="SARABIA YEPEZ RUTH IRENE"/>
    <x v="5"/>
  </r>
  <r>
    <n v="1002202504"/>
    <s v="UE01"/>
    <x v="9"/>
    <d v="1899-12-30T05:16:00"/>
    <x v="1795"/>
    <s v=""/>
    <s v=""/>
    <n v="0"/>
    <n v="0"/>
    <s v="ZPRC"/>
    <s v="2500108082"/>
    <s v="P000032656"/>
    <n v="8002817788"/>
    <x v="1344"/>
    <x v="7"/>
    <x v="7"/>
    <n v="36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6940"/>
    <n v="18050"/>
    <n v="8890"/>
    <n v="266.39999999999998"/>
    <m/>
    <x v="17"/>
    <n v="25"/>
    <s v="25"/>
    <n v="18"/>
    <x v="0"/>
    <n v="0.74"/>
    <n v="14.799999999999999"/>
    <s v="TRANSPORTE PROPIO"/>
    <n v="1013627"/>
    <s v="CAMPAÑA MALDONADO MIGUEL ANGEL"/>
    <x v="22"/>
  </r>
  <r>
    <n v="1002202511"/>
    <s v="UE01"/>
    <x v="9"/>
    <d v="1899-12-30T05:35:00"/>
    <x v="1796"/>
    <s v=""/>
    <s v=""/>
    <n v="0"/>
    <n v="0"/>
    <s v="ZPRC"/>
    <s v="2500108115"/>
    <s v="P000032730"/>
    <n v="8002817799"/>
    <x v="1345"/>
    <x v="5"/>
    <x v="5"/>
    <n v="260"/>
    <s v="BOL"/>
    <s v="101574"/>
    <x v="104"/>
    <s v="801914"/>
    <s v="BODEGA PRINCIPAL,"/>
    <x v="1"/>
    <s v="PANAMERICANA SUR KM 18 EL PRO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1632.576000000001"/>
    <n v="13027.575999999999"/>
    <n v="8605"/>
    <n v="132.6"/>
    <m/>
    <x v="109"/>
    <n v="25"/>
    <s v="25"/>
    <n v="13"/>
    <x v="0"/>
    <n v="0.51"/>
    <n v="10.199999999999999"/>
    <s v="TRANSPORTE PROPIO"/>
    <n v="1018725"/>
    <s v="TRANSPORTE DE CARGA PESADA"/>
    <x v="154"/>
  </r>
  <r>
    <n v="1002202511"/>
    <s v="UE01"/>
    <x v="9"/>
    <d v="1899-12-30T05:35:00"/>
    <x v="1797"/>
    <s v=""/>
    <s v=""/>
    <n v="0"/>
    <n v="0"/>
    <s v="ZPRC"/>
    <s v="2500108114"/>
    <s v="P000032729"/>
    <n v="8002817798"/>
    <x v="1345"/>
    <x v="6"/>
    <x v="6"/>
    <n v="40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8647.423999999999"/>
    <n v="20042.423999999999"/>
    <n v="8605"/>
    <n v="204"/>
    <m/>
    <x v="109"/>
    <n v="25"/>
    <s v="25"/>
    <n v="20"/>
    <x v="0"/>
    <n v="0.51"/>
    <n v="10.199999999999999"/>
    <s v="TRANSPORTE PROPIO"/>
    <n v="1018725"/>
    <s v="TRANSPORTE DE CARGA PESADA"/>
    <x v="154"/>
  </r>
  <r>
    <n v="1002202514"/>
    <s v="UE01"/>
    <x v="9"/>
    <d v="1899-12-30T05:45:00"/>
    <x v="1798"/>
    <s v=""/>
    <s v=""/>
    <n v="0"/>
    <n v="0"/>
    <s v="ZPRC"/>
    <s v="2500108040"/>
    <s v="0000391538"/>
    <n v="8002817803"/>
    <x v="134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60"/>
    <n v="32000"/>
    <n v="18260"/>
    <n v="288"/>
    <m/>
    <x v="96"/>
    <n v="25"/>
    <s v="25"/>
    <n v="32"/>
    <x v="0"/>
    <n v="0.45"/>
    <n v="9"/>
    <s v="TRANSPORTE PROPIO"/>
    <n v="1014509"/>
    <s v="COMERCIAL MICHELENA S.A."/>
    <x v="138"/>
  </r>
  <r>
    <n v="1002202515"/>
    <s v="UE01"/>
    <x v="9"/>
    <d v="1899-12-30T06:17:00"/>
    <x v="1799"/>
    <s v="9000805341"/>
    <s v="012-022-00315472"/>
    <n v="3631.91"/>
    <n v="4072.12"/>
    <s v="ZPVN"/>
    <s v="40564120"/>
    <s v="0000390451"/>
    <n v="8002817804"/>
    <x v="1347"/>
    <x v="2"/>
    <x v="2"/>
    <n v="31.21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870"/>
    <n v="31210"/>
    <n v="19660"/>
    <n v="0"/>
    <m/>
    <x v="3"/>
    <n v="25"/>
    <s v="25"/>
    <n v="31.21"/>
    <x v="0"/>
    <n v="0"/>
    <n v="0"/>
    <s v="HORMIANDES"/>
    <n v="1014407"/>
    <s v="HORMIANDES"/>
    <x v="4"/>
  </r>
  <r>
    <n v="1002202569"/>
    <s v="UE01"/>
    <x v="9"/>
    <d v="1899-12-30T06:58:00"/>
    <x v="1800"/>
    <s v="9000805344"/>
    <s v="012-022-00315473"/>
    <n v="2534.4"/>
    <n v="2841.59"/>
    <s v="ZPVN"/>
    <s v="40565484"/>
    <s v="0000392234"/>
    <n v="8002817874"/>
    <x v="1348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7030"/>
    <n v="18040"/>
    <n v="8990"/>
    <n v="68.400000000000006"/>
    <m/>
    <x v="12"/>
    <n v="25"/>
    <s v="25"/>
    <n v="18"/>
    <x v="0"/>
    <n v="0.19"/>
    <n v="3.8000000000000003"/>
    <s v="TRANSPORTE PROPIO"/>
    <n v="1013603"/>
    <s v="CALDERON RIVERA FABIAN TARQUINO"/>
    <x v="14"/>
  </r>
  <r>
    <n v="1002202548"/>
    <s v="UE01"/>
    <x v="9"/>
    <d v="1899-12-30T07:09:00"/>
    <x v="1801"/>
    <s v=""/>
    <s v=""/>
    <n v="0"/>
    <n v="0"/>
    <s v="ZPRC"/>
    <s v="2500107901"/>
    <s v="0000391978"/>
    <n v="8002817846"/>
    <x v="1349"/>
    <x v="1"/>
    <x v="1"/>
    <n v="30.7"/>
    <s v="T"/>
    <s v="101731"/>
    <x v="1"/>
    <s v="801733"/>
    <s v="DESTINO GRANEL."/>
    <x v="1"/>
    <s v="VIA PIFO A PINTAG"/>
    <x v="1"/>
    <s v="O-Pichincha-Itulcachi"/>
    <n v="105"/>
    <x v="1"/>
    <x v="1"/>
    <s v="100017509"/>
    <s v="YANDUN RUBEN"/>
    <s v="ZECI"/>
    <x v="272"/>
    <s v="2"/>
    <s v="Sin Pallet"/>
    <n v="0"/>
    <n v="0"/>
    <x v="0"/>
    <n v="48650"/>
    <n v="30700"/>
    <n v="17950"/>
    <n v="285.2"/>
    <m/>
    <x v="1"/>
    <n v="25"/>
    <s v="25"/>
    <n v="30.7"/>
    <x v="0"/>
    <n v="9.2899022801302937"/>
    <n v="9.2899022801302937"/>
    <s v="TRANSCONCEM CIA. LTDA."/>
    <n v="1013227"/>
    <s v="COMPAÑIA DE TRANSPORTE PESADO"/>
    <x v="273"/>
  </r>
  <r>
    <n v="1002202617"/>
    <s v="UE01"/>
    <x v="9"/>
    <d v="1899-12-30T08:26:00"/>
    <x v="1802"/>
    <s v="9000805353"/>
    <s v="012-022-00315475"/>
    <n v="716.4"/>
    <n v="803.23"/>
    <s v="ZPVN"/>
    <s v="40565014"/>
    <s v="P000032565"/>
    <n v="8002817932"/>
    <x v="1350"/>
    <x v="5"/>
    <x v="5"/>
    <n v="12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8141"/>
    <s v="CHAMORRO MIRANDA CHRISTIAN ANDRES"/>
    <s v="ZETT"/>
    <x v="273"/>
    <s v="2"/>
    <s v="Sin Pallet"/>
    <n v="0"/>
    <n v="0"/>
    <x v="0"/>
    <n v="15009.091"/>
    <n v="6009.0910000000003"/>
    <n v="9000"/>
    <n v="108"/>
    <m/>
    <x v="138"/>
    <n v="25"/>
    <s v="25"/>
    <n v="6"/>
    <x v="0"/>
    <n v="0.9"/>
    <n v="18"/>
    <s v="TRANSPORTE PROPIO"/>
    <n v="1017512"/>
    <s v="PACHECO SALAZAR WILSON FABIAN"/>
    <x v="274"/>
  </r>
  <r>
    <n v="1002202617"/>
    <s v="UE01"/>
    <x v="9"/>
    <d v="1899-12-30T08:26:00"/>
    <x v="1803"/>
    <s v="9000805352"/>
    <s v="012-022-00315474"/>
    <n v="3510"/>
    <n v="3935.43"/>
    <s v="ZPVN"/>
    <s v="40565015"/>
    <s v="P000032566"/>
    <n v="8002817931"/>
    <x v="1350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6040.909"/>
    <n v="27040.909"/>
    <n v="9000"/>
    <n v="486"/>
    <m/>
    <x v="138"/>
    <n v="25"/>
    <s v="25"/>
    <n v="27"/>
    <x v="0"/>
    <n v="0.9"/>
    <n v="18"/>
    <s v="TRANSPORTE PROPIO"/>
    <n v="1017512"/>
    <s v="PACHECO SALAZAR WILSON FABIAN"/>
    <x v="274"/>
  </r>
  <r>
    <n v="1002202626"/>
    <s v="UE01"/>
    <x v="9"/>
    <d v="1899-12-30T08:37:00"/>
    <x v="1804"/>
    <s v="9000805355"/>
    <s v="012-022-00315476"/>
    <n v="2329.7199999999998"/>
    <n v="2612.1"/>
    <s v="ZPVN"/>
    <s v="40565606"/>
    <s v="P000032740"/>
    <n v="8002817950"/>
    <x v="1351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20"/>
    <n v="18000"/>
    <n v="9020"/>
    <n v="266.39999999999998"/>
    <m/>
    <x v="90"/>
    <n v="25"/>
    <s v="25"/>
    <n v="18"/>
    <x v="0"/>
    <n v="0.74"/>
    <n v="14.799999999999999"/>
    <s v="TRANSPORTE PROPIO"/>
    <n v="1013789"/>
    <s v="VEGA VEGA FABIAN"/>
    <x v="127"/>
  </r>
  <r>
    <n v="1002202633"/>
    <s v="UE01"/>
    <x v="9"/>
    <d v="1899-12-30T09:15:00"/>
    <x v="1805"/>
    <s v="9000803880"/>
    <s v="013-020-00047763"/>
    <n v="3059.02"/>
    <n v="3429.79"/>
    <s v="ZPDF"/>
    <s v="70176748"/>
    <s v="0000391212"/>
    <n v="8002817959"/>
    <x v="1352"/>
    <x v="4"/>
    <x v="4"/>
    <n v="480"/>
    <s v="BOL"/>
    <s v="101450"/>
    <x v="183"/>
    <s v="809999"/>
    <s v="LOCAL HIPERFERIA"/>
    <x v="98"/>
    <s v="VIA DURAN TAMBO KM 3.5."/>
    <x v="166"/>
    <s v="O-Guayas-Duran"/>
    <n v="516"/>
    <x v="113"/>
    <x v="113"/>
    <s v="100015003"/>
    <s v="CASTRO MILTON"/>
    <s v="ZEMT"/>
    <x v="158"/>
    <s v="1"/>
    <s v="Con Pallet"/>
    <n v="0.05"/>
    <n v="24"/>
    <x v="0"/>
    <n v="38400"/>
    <n v="24040"/>
    <n v="14360"/>
    <n v="624"/>
    <m/>
    <x v="111"/>
    <n v="25"/>
    <s v="25"/>
    <n v="24"/>
    <x v="0"/>
    <n v="1.3"/>
    <n v="26"/>
    <s v="TRANSVOLCA S.A."/>
    <n v="1014038"/>
    <s v="CASTRO NAVARRETE MILTON GEOVANNY"/>
    <x v="158"/>
  </r>
  <r>
    <n v="1002202619"/>
    <s v="UE01"/>
    <x v="9"/>
    <d v="1899-12-30T09:17:00"/>
    <x v="1806"/>
    <s v="9000805418"/>
    <s v="012-022-00315477"/>
    <n v="4537.37"/>
    <n v="5087.32"/>
    <s v="ZPVN"/>
    <s v="40565437"/>
    <s v="P000032705"/>
    <n v="8002817936"/>
    <x v="1353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900"/>
    <n v="34000"/>
    <n v="16900"/>
    <n v="299.2"/>
    <m/>
    <x v="32"/>
    <n v="25"/>
    <s v="25"/>
    <n v="34"/>
    <x v="0"/>
    <n v="0.44"/>
    <n v="8.7999999999999989"/>
    <s v="TRANSPORTE PROPIO"/>
    <n v="1024381"/>
    <s v="BALCAZAR GORDON ALEJANDRO"/>
    <x v="42"/>
  </r>
  <r>
    <n v="1002202593"/>
    <s v="UE01"/>
    <x v="9"/>
    <d v="1899-12-30T09:19:00"/>
    <x v="1807"/>
    <s v="9000805419"/>
    <s v="012-022-00315478"/>
    <n v="3278.88"/>
    <n v="3676.31"/>
    <s v="ZPVN"/>
    <s v="40565590"/>
    <s v="P000032733"/>
    <n v="8002817903"/>
    <x v="1354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90"/>
    <x v="90"/>
    <s v="100019698"/>
    <s v="VELASTEGUI JHONATAN"/>
    <s v="ZEMT"/>
    <x v="122"/>
    <s v="1"/>
    <s v="Con Pallet"/>
    <n v="0.05"/>
    <n v="24"/>
    <x v="0"/>
    <n v="38800"/>
    <n v="24030"/>
    <n v="14770"/>
    <n v="91.2"/>
    <m/>
    <x v="88"/>
    <n v="25"/>
    <s v="25"/>
    <n v="24"/>
    <x v="0"/>
    <n v="0.19"/>
    <n v="3.8000000000000003"/>
    <s v="LIDENORTI S.A."/>
    <n v="1021893"/>
    <s v="VELASTEGUI ROMO LENIN ALEXANDER"/>
    <x v="122"/>
  </r>
  <r>
    <n v="1002202654"/>
    <s v="UE01"/>
    <x v="9"/>
    <d v="1899-12-30T09:21:00"/>
    <x v="1808"/>
    <s v="9000803876"/>
    <s v="013-020-00047759"/>
    <n v="2294.2600000000002"/>
    <n v="2572.34"/>
    <s v="ZPDF"/>
    <s v="70176744"/>
    <s v="0000391202"/>
    <n v="8002817990"/>
    <x v="1355"/>
    <x v="4"/>
    <x v="4"/>
    <n v="360"/>
    <s v="BOL"/>
    <s v="101450"/>
    <x v="183"/>
    <s v="801818"/>
    <s v="MEGAHIERRO DURAN"/>
    <x v="98"/>
    <s v="GUAYAQUIL COOP. 12 DE NOVIEMBRE"/>
    <x v="166"/>
    <s v="O-Guayas-Duran"/>
    <n v="516"/>
    <x v="96"/>
    <x v="96"/>
    <s v="10008095"/>
    <s v="TATES CASTILLO LUIS EUCLIDES"/>
    <s v="ZEMU"/>
    <x v="260"/>
    <s v="2"/>
    <s v="Sin Pallet"/>
    <n v="0"/>
    <n v="0"/>
    <x v="0"/>
    <n v="26860"/>
    <n v="18020"/>
    <n v="8840"/>
    <n v="468"/>
    <m/>
    <x v="94"/>
    <n v="25"/>
    <s v="25"/>
    <n v="18"/>
    <x v="0"/>
    <n v="1.3"/>
    <n v="26"/>
    <s v="RUTAS COTACACHENSES S.A."/>
    <n v="1023153"/>
    <s v="BUITRON MONTENEGRO JONNY"/>
    <x v="260"/>
  </r>
  <r>
    <n v="1002202630"/>
    <s v="UE01"/>
    <x v="9"/>
    <d v="1899-12-30T09:22:00"/>
    <x v="1809"/>
    <s v="9000805422"/>
    <s v="012-022-00315481"/>
    <n v="1672.8"/>
    <n v="1875.56"/>
    <s v="ZPVN"/>
    <s v="40565593"/>
    <s v="P000032736"/>
    <n v="8002817954"/>
    <x v="1356"/>
    <x v="7"/>
    <x v="7"/>
    <n v="24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6228.333000000001"/>
    <n v="12005"/>
    <n v="4223.3329999999996"/>
    <n v="45.6"/>
    <m/>
    <x v="89"/>
    <n v="25"/>
    <s v="25"/>
    <n v="12"/>
    <x v="0"/>
    <n v="0.19"/>
    <n v="3.8000000000000003"/>
    <s v="TRANSPORTE PROPIO"/>
    <n v="1012808"/>
    <s v="ALVAREZ GONZAGA LASTEÑA MARIANA"/>
    <x v="124"/>
  </r>
  <r>
    <n v="1002202630"/>
    <s v="UE01"/>
    <x v="9"/>
    <d v="1899-12-30T09:22:00"/>
    <x v="1810"/>
    <s v="9000805420"/>
    <s v="012-022-00315479"/>
    <n v="760.8"/>
    <n v="853.02"/>
    <s v="ZPVN"/>
    <s v="40565592"/>
    <s v="P000032735"/>
    <n v="8002817956"/>
    <x v="1356"/>
    <x v="5"/>
    <x v="5"/>
    <n v="12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  <n v="1012808"/>
    <s v="ALVAREZ GONZAGA LASTEÑA MARIANA"/>
    <x v="124"/>
  </r>
  <r>
    <n v="1002202630"/>
    <s v="UE01"/>
    <x v="9"/>
    <d v="1899-12-30T09:22:00"/>
    <x v="1811"/>
    <s v="9000805421"/>
    <s v="012-022-00315480"/>
    <n v="828"/>
    <n v="928.36"/>
    <s v="ZPVN"/>
    <s v="40565591"/>
    <s v="P000032734"/>
    <n v="8002817955"/>
    <x v="1356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  <n v="1012808"/>
    <s v="ALVAREZ GONZAGA LASTEÑA MARIANA"/>
    <x v="124"/>
  </r>
  <r>
    <n v="1002202640"/>
    <s v="UE01"/>
    <x v="9"/>
    <d v="1899-12-30T09:24:00"/>
    <x v="1812"/>
    <s v="9000805424"/>
    <s v="012-022-00315483"/>
    <n v="2278.4"/>
    <n v="2554.56"/>
    <s v="ZPVN"/>
    <s v="40565610"/>
    <s v="P000032742"/>
    <n v="8002817973"/>
    <x v="1357"/>
    <x v="7"/>
    <x v="7"/>
    <n v="320"/>
    <s v="BOL"/>
    <s v="101554"/>
    <x v="173"/>
    <s v="802078"/>
    <s v="FERRETERIA SAN ROQUE"/>
    <x v="51"/>
    <s v="MODESTO LARREA Y PANAMERICANA FRENT"/>
    <x v="83"/>
    <s v="O-Imbabura-Ant.Ante.(Atuntaqu"/>
    <m/>
    <x v="77"/>
    <x v="77"/>
    <s v="100014963"/>
    <s v="SANCHEZ MARCOS"/>
    <s v="ZEMU"/>
    <x v="100"/>
    <s v="2"/>
    <s v="Sin Pallet"/>
    <n v="0"/>
    <n v="0"/>
    <x v="0"/>
    <n v="20615"/>
    <n v="16080"/>
    <n v="4535"/>
    <n v="51.2"/>
    <m/>
    <x v="75"/>
    <n v="25"/>
    <s v="25"/>
    <n v="16"/>
    <x v="0"/>
    <n v="0.16"/>
    <n v="3.2"/>
    <s v="LIDENORTI S.A."/>
    <n v="1013584"/>
    <s v="SANCHEZ TORRES MARCOS OSWALDO"/>
    <x v="100"/>
  </r>
  <r>
    <n v="1002202640"/>
    <s v="UE01"/>
    <x v="9"/>
    <d v="1899-12-30T09:24:00"/>
    <x v="1813"/>
    <s v="9000805423"/>
    <s v="012-022-00315482"/>
    <n v="281.60000000000002"/>
    <n v="315.73"/>
    <s v="ZPVN"/>
    <s v="40565609"/>
    <s v="P000032741"/>
    <n v="8002817974"/>
    <x v="1357"/>
    <x v="6"/>
    <x v="6"/>
    <n v="40"/>
    <s v="BOL"/>
    <s v="101554"/>
    <x v="173"/>
    <s v="802078"/>
    <s v="FERRETERIA SAN ROQUE"/>
    <x v="51"/>
    <s v="MODESTO LARREA Y PANAMERICANA FRENT"/>
    <x v="83"/>
    <s v="O-Imbabura-Ant.Ante.(Atuntaqu"/>
    <n v="20"/>
    <x v="77"/>
    <x v="77"/>
    <s v="100014963"/>
    <s v="SANCHEZ MARCOS"/>
    <s v="ZEMU"/>
    <x v="100"/>
    <s v="2"/>
    <s v="Sin Pallet"/>
    <n v="0"/>
    <n v="0"/>
    <x v="0"/>
    <n v="6545"/>
    <n v="2010"/>
    <n v="4535"/>
    <n v="6.4"/>
    <m/>
    <x v="75"/>
    <n v="25"/>
    <s v="25"/>
    <n v="2"/>
    <x v="0"/>
    <n v="0.16"/>
    <n v="3.2"/>
    <s v="LIDENORTI S.A."/>
    <n v="1013584"/>
    <s v="SANCHEZ TORRES MARCOS OSWALDO"/>
    <x v="100"/>
  </r>
  <r>
    <n v="1002202621"/>
    <s v="UE01"/>
    <x v="9"/>
    <d v="1899-12-30T09:26:00"/>
    <x v="1814"/>
    <s v="9000805425"/>
    <s v="012-022-00315484"/>
    <n v="3191.08"/>
    <n v="3577.86"/>
    <s v="ZPVN"/>
    <s v="40561563"/>
    <s v="0000389936"/>
    <n v="8002817939"/>
    <x v="1358"/>
    <x v="8"/>
    <x v="8"/>
    <n v="31.45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040"/>
    <n v="31450"/>
    <n v="18590"/>
    <n v="0"/>
    <m/>
    <x v="3"/>
    <n v="25"/>
    <s v="25"/>
    <n v="31.45"/>
    <x v="0"/>
    <n v="0"/>
    <n v="0"/>
    <s v="XAVIER VALENZUELA"/>
    <n v="1014416"/>
    <s v="VALENZUELA DIAZ PATRICIO XAVIER"/>
    <x v="32"/>
  </r>
  <r>
    <n v="1002202642"/>
    <s v="UE01"/>
    <x v="9"/>
    <d v="1899-12-30T09:27:00"/>
    <x v="1815"/>
    <s v="9000805426"/>
    <s v="012-022-00315485"/>
    <n v="2509.1999999999998"/>
    <n v="2813.33"/>
    <s v="ZPVN"/>
    <s v="40565611"/>
    <s v="P000032743"/>
    <n v="8002817977"/>
    <x v="1359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129"/>
    <x v="129"/>
    <s v="100014881"/>
    <s v="HARO VICENTE"/>
    <s v="ZEMU"/>
    <x v="186"/>
    <s v="2"/>
    <s v="Sin Pallet"/>
    <n v="0"/>
    <n v="0"/>
    <x v="0"/>
    <n v="27380"/>
    <n v="18070"/>
    <n v="9310"/>
    <n v="54"/>
    <m/>
    <x v="127"/>
    <n v="25"/>
    <s v="25"/>
    <n v="18"/>
    <x v="0"/>
    <n v="0.15"/>
    <n v="3"/>
    <s v="SANJOPAS S.A."/>
    <n v="1022361"/>
    <s v="ESCOBAR VILLARREAL JORGE FRANCISCO"/>
    <x v="186"/>
  </r>
  <r>
    <n v="1002202648"/>
    <s v="UE01"/>
    <x v="9"/>
    <d v="1899-12-30T09:37:00"/>
    <x v="1816"/>
    <s v=""/>
    <s v=""/>
    <n v="0"/>
    <n v="0"/>
    <s v="ZPRC"/>
    <s v="2500108118"/>
    <s v="P000032747"/>
    <n v="8002817985"/>
    <x v="1360"/>
    <x v="5"/>
    <x v="5"/>
    <n v="40"/>
    <s v="BOL"/>
    <s v="101612"/>
    <x v="61"/>
    <s v="806199"/>
    <s v="FERRETERÍA FLORES"/>
    <x v="1"/>
    <s v="PIO XLL LOTE 1 MANUEL ENRIQUEZ"/>
    <x v="26"/>
    <s v="O-Pichincha-Carapungo"/>
    <m/>
    <x v="63"/>
    <x v="63"/>
    <s v="10005910"/>
    <s v="URBANO MOQUINCHE WALTER ARMANDO"/>
    <s v="ZEMU"/>
    <x v="79"/>
    <s v="2"/>
    <s v="Sin Pallet"/>
    <n v="0"/>
    <n v="0"/>
    <x v="0"/>
    <n v="6393.3329999999996"/>
    <n v="2003.3330000000001"/>
    <n v="4390"/>
    <n v="17.600000000000001"/>
    <m/>
    <x v="61"/>
    <n v="25"/>
    <s v="25"/>
    <n v="2"/>
    <x v="0"/>
    <n v="0.44000000000000006"/>
    <n v="8.8000000000000007"/>
    <s v="RUTAS COTACACHENSES"/>
    <n v="10005834"/>
    <s v="RUIZ CHECA JOSE JAVIER"/>
    <x v="79"/>
  </r>
  <r>
    <n v="1002202648"/>
    <s v="UE01"/>
    <x v="9"/>
    <d v="1899-12-30T09:37:00"/>
    <x v="1817"/>
    <s v=""/>
    <s v=""/>
    <n v="0"/>
    <n v="0"/>
    <s v="ZPRC"/>
    <s v="2500108117"/>
    <s v="P000032746"/>
    <n v="8002817984"/>
    <x v="1360"/>
    <x v="6"/>
    <x v="6"/>
    <n v="320"/>
    <s v="BOL"/>
    <s v="101612"/>
    <x v="61"/>
    <s v="806199"/>
    <s v="FERRETERÍA FLORES"/>
    <x v="1"/>
    <s v="PIO XLL LOTE 1 MANUEL ENRIQUEZ"/>
    <x v="26"/>
    <s v="O-Pichincha-Carapungo"/>
    <n v="89"/>
    <x v="63"/>
    <x v="63"/>
    <s v="10005910"/>
    <s v="URBANO MOQUINCHE WALTER ARMANDO"/>
    <s v="ZEMU"/>
    <x v="79"/>
    <s v="2"/>
    <s v="Sin Pallet"/>
    <n v="0"/>
    <n v="0"/>
    <x v="0"/>
    <n v="20416.667000000001"/>
    <n v="16026.666999999999"/>
    <n v="4390"/>
    <n v="140.80000000000001"/>
    <m/>
    <x v="61"/>
    <n v="25"/>
    <s v="25"/>
    <n v="16"/>
    <x v="0"/>
    <n v="0.44000000000000006"/>
    <n v="8.8000000000000007"/>
    <s v="RUTAS COTACACHENSES"/>
    <n v="10005834"/>
    <s v="RUIZ CHECA JOSE JAVIER"/>
    <x v="79"/>
  </r>
  <r>
    <n v="1002202595"/>
    <s v="UE01"/>
    <x v="9"/>
    <d v="1899-12-30T09:41:00"/>
    <x v="1818"/>
    <s v="9000805428"/>
    <s v="012-022-00315486"/>
    <n v="3312.14"/>
    <n v="3713.6"/>
    <s v="ZPVN"/>
    <s v="40565594"/>
    <s v="P000032737"/>
    <n v="8002817905"/>
    <x v="1361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28"/>
    <x v="28"/>
    <s v="100019281"/>
    <s v="GRANDA BYRON"/>
    <s v="ZEMT"/>
    <x v="34"/>
    <s v="1"/>
    <s v="Con Pallet"/>
    <n v="0.05"/>
    <n v="24"/>
    <x v="0"/>
    <n v="38280"/>
    <n v="24040"/>
    <n v="14240"/>
    <n v="91.2"/>
    <m/>
    <x v="26"/>
    <n v="25"/>
    <s v="25"/>
    <n v="24"/>
    <x v="0"/>
    <n v="0.19"/>
    <n v="3.8000000000000003"/>
    <s v="TRIMPESAS S.A."/>
    <n v="1014322"/>
    <s v="ESPARZA REVELO JORGE MARCELO"/>
    <x v="34"/>
  </r>
  <r>
    <n v="1002202666"/>
    <s v="UE01"/>
    <x v="9"/>
    <d v="1899-12-30T09:45:00"/>
    <x v="1819"/>
    <s v="9000805429"/>
    <s v="012-022-00315487"/>
    <n v="4390.3999999999996"/>
    <n v="4922.55"/>
    <s v="ZPVN"/>
    <s v="40565632"/>
    <s v="P000032751"/>
    <n v="8002818007"/>
    <x v="1362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090"/>
    <n v="32030"/>
    <n v="18060"/>
    <n v="326.39999999999998"/>
    <m/>
    <x v="144"/>
    <n v="25"/>
    <s v="25"/>
    <n v="32"/>
    <x v="0"/>
    <n v="0.51"/>
    <n v="10.199999999999999"/>
    <s v="TRANSPORTE PROPIO"/>
    <n v="1013642"/>
    <s v="ESPINOZA PAREDES ANGEL POLIVIO"/>
    <x v="221"/>
  </r>
  <r>
    <n v="1002202635"/>
    <s v="UE01"/>
    <x v="9"/>
    <d v="1899-12-30T09:48:00"/>
    <x v="1820"/>
    <s v="9000805431"/>
    <s v="012-022-00315488"/>
    <n v="3235.2"/>
    <n v="3627.32"/>
    <s v="ZPVN"/>
    <s v="40565598"/>
    <s v="P000032738"/>
    <n v="8002817961"/>
    <x v="1363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5"/>
    <x v="115"/>
    <s v="100016021"/>
    <s v="LARA CARLOS"/>
    <s v="ZEMT"/>
    <x v="160"/>
    <s v="1"/>
    <s v="Con Pallet"/>
    <n v="0.05"/>
    <n v="24"/>
    <x v="0"/>
    <n v="39730"/>
    <n v="24010"/>
    <n v="15720"/>
    <n v="220.8"/>
    <m/>
    <x v="113"/>
    <n v="25"/>
    <s v="25"/>
    <n v="24"/>
    <x v="0"/>
    <n v="0.46"/>
    <n v="9.2000000000000011"/>
    <s v="TRIMPESAS S.A."/>
    <n v="1013515"/>
    <s v="LARA MARTINEZ LUIS NESTOR"/>
    <x v="160"/>
  </r>
  <r>
    <n v="1002202683"/>
    <s v="UE01"/>
    <x v="9"/>
    <d v="1899-12-30T09:49:00"/>
    <x v="1821"/>
    <s v="9000805432"/>
    <s v="012-022-00315489"/>
    <n v="3182.4"/>
    <n v="3568.13"/>
    <s v="ZPVN"/>
    <s v="40565608"/>
    <s v="0000392348"/>
    <n v="8002818027"/>
    <x v="1364"/>
    <x v="6"/>
    <x v="6"/>
    <n v="48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37020"/>
    <n v="24020"/>
    <n v="13000"/>
    <n v="355.2"/>
    <m/>
    <x v="25"/>
    <n v="25"/>
    <s v="25"/>
    <n v="24"/>
    <x v="0"/>
    <n v="0.74"/>
    <n v="14.799999999999999"/>
    <s v="TRANSPORTE PROPIO"/>
    <n v="10003566"/>
    <s v="MOREANO MOREANO RUBEN DARIO"/>
    <x v="31"/>
  </r>
  <r>
    <n v="1002202639"/>
    <s v="UE01"/>
    <x v="9"/>
    <d v="1899-12-30T10:05:00"/>
    <x v="1822"/>
    <s v="9000805437"/>
    <s v="012-022-00315491"/>
    <n v="836.4"/>
    <n v="937.78"/>
    <s v="ZPVN"/>
    <s v="40565614"/>
    <s v="P000032745"/>
    <n v="8002817970"/>
    <x v="1365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84"/>
    <x v="84"/>
    <s v="100014841"/>
    <s v="FARINANGO OSWALDO"/>
    <s v="ZETT"/>
    <x v="199"/>
    <s v="1"/>
    <s v="Con Pallet"/>
    <n v="0.05"/>
    <n v="6"/>
    <x v="0"/>
    <n v="14830.625"/>
    <n v="6005.625"/>
    <n v="8825"/>
    <n v="10.8"/>
    <m/>
    <x v="82"/>
    <n v="25"/>
    <s v="25"/>
    <n v="6"/>
    <x v="0"/>
    <n v="9.0000000000000011E-2"/>
    <n v="1.8"/>
    <s v="TRANSSJQ S.A."/>
    <n v="1013799"/>
    <s v="MONTEROS REYES ROBERTH ESTEBAN"/>
    <x v="199"/>
  </r>
  <r>
    <n v="1002202639"/>
    <s v="UE01"/>
    <x v="9"/>
    <d v="1899-12-30T10:05:00"/>
    <x v="1823"/>
    <s v="9000805436"/>
    <s v="012-022-00315490"/>
    <n v="3588"/>
    <n v="4022.89"/>
    <s v="ZPVN"/>
    <s v="40565613"/>
    <s v="P000032744"/>
    <n v="8002817971"/>
    <x v="1365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84"/>
    <x v="84"/>
    <s v="100014841"/>
    <s v="FARINANGO OSWALDO"/>
    <s v="ZETT"/>
    <x v="199"/>
    <s v="1"/>
    <s v="Con Pallet"/>
    <n v="0.05"/>
    <n v="26"/>
    <x v="0"/>
    <n v="34849.375"/>
    <n v="26024.375"/>
    <n v="8825"/>
    <n v="46.8"/>
    <m/>
    <x v="82"/>
    <n v="25"/>
    <s v="25"/>
    <n v="26"/>
    <x v="0"/>
    <n v="0.09"/>
    <n v="1.7999999999999998"/>
    <s v="TRANSSJQ S.A."/>
    <n v="1013799"/>
    <s v="MONTEROS REYES ROBERTH ESTEBAN"/>
    <x v="199"/>
  </r>
  <r>
    <n v="1002202677"/>
    <s v="UE01"/>
    <x v="9"/>
    <d v="1899-12-30T10:06:00"/>
    <x v="1824"/>
    <s v="9000805438"/>
    <s v="012-022-00315492"/>
    <n v="4268.8"/>
    <n v="4786.21"/>
    <s v="ZPVN"/>
    <s v="40565344"/>
    <s v="0000392014"/>
    <n v="8002818019"/>
    <x v="1366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81"/>
    <x v="81"/>
    <s v="100020170"/>
    <s v="SANTACRUZ WILSON"/>
    <s v="ZETT"/>
    <x v="110"/>
    <s v="1"/>
    <s v="Con Pallet"/>
    <n v="0.05"/>
    <n v="32"/>
    <x v="0"/>
    <n v="50010"/>
    <n v="32060"/>
    <n v="17950"/>
    <n v="659.2"/>
    <m/>
    <x v="79"/>
    <n v="25"/>
    <s v="25"/>
    <n v="32"/>
    <x v="0"/>
    <n v="1.03"/>
    <n v="20.6"/>
    <s v="LA ARMENIA. S.A."/>
    <n v="1013564"/>
    <s v="VIVERO MORALES MILTON CICERON"/>
    <x v="110"/>
  </r>
  <r>
    <n v="1002202690"/>
    <s v="UE01"/>
    <x v="9"/>
    <d v="1899-12-30T10:10:00"/>
    <x v="1825"/>
    <s v="9000805440"/>
    <s v="012-022-00315493"/>
    <n v="2319.08"/>
    <n v="2600.17"/>
    <s v="ZPVN"/>
    <s v="40565602"/>
    <s v="P000032739"/>
    <n v="8002818035"/>
    <x v="1367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14986"/>
    <s v="CALDERON MARCO"/>
    <s v="ZEMU"/>
    <x v="89"/>
    <s v="2"/>
    <s v="Sin Pallet"/>
    <n v="0"/>
    <n v="0"/>
    <x v="0"/>
    <n v="27080"/>
    <n v="18090"/>
    <n v="8990"/>
    <n v="248.4"/>
    <m/>
    <x v="7"/>
    <n v="25"/>
    <s v="25"/>
    <n v="18"/>
    <x v="0"/>
    <n v="0.69000000000000006"/>
    <n v="13.8"/>
    <s v="TRANSPORTE PROPIO"/>
    <n v="1013388"/>
    <s v="CAMPAÑA MALDONADO BLANCA CECILIA"/>
    <x v="89"/>
  </r>
  <r>
    <n v="1002202694"/>
    <s v="UE01"/>
    <x v="9"/>
    <d v="1899-12-30T10:16:00"/>
    <x v="1826"/>
    <s v="9000805442"/>
    <s v="012-022-00315494"/>
    <n v="4237.2"/>
    <n v="4750.7700000000004"/>
    <s v="ZPVN"/>
    <s v="40565645"/>
    <s v="0000392365"/>
    <n v="8002818041"/>
    <x v="1368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67"/>
    <x v="67"/>
    <s v="100016838"/>
    <s v="PASPUEL NIXON"/>
    <s v="ZETT"/>
    <x v="84"/>
    <s v="2"/>
    <s v="Sin Pallet"/>
    <n v="0"/>
    <n v="0"/>
    <x v="0"/>
    <n v="51300"/>
    <n v="33070"/>
    <n v="18230"/>
    <n v="666.6"/>
    <m/>
    <x v="65"/>
    <n v="25"/>
    <s v="25"/>
    <n v="33"/>
    <x v="0"/>
    <n v="1.01"/>
    <n v="20.2"/>
    <s v="TRAPSA C.A."/>
    <n v="1013148"/>
    <s v="PINDUISACA MACHADO BLANCA MARIA"/>
    <x v="84"/>
  </r>
  <r>
    <n v="1002202700"/>
    <s v="UE01"/>
    <x v="9"/>
    <d v="1899-12-30T10:18:00"/>
    <x v="1827"/>
    <s v="9000805445"/>
    <s v="012-022-00315497"/>
    <n v="1126.4000000000001"/>
    <n v="1262.93"/>
    <s v="ZPVN"/>
    <s v="40565612"/>
    <s v="0000392351"/>
    <n v="8002818049"/>
    <x v="1369"/>
    <x v="7"/>
    <x v="7"/>
    <n v="160"/>
    <s v="BOL"/>
    <s v="10002800"/>
    <x v="113"/>
    <s v="807525"/>
    <s v="FERRONORTE BODEGA PROPIA"/>
    <x v="8"/>
    <s v="AV LOS CORAZAS 873 Y JOSE POSSE PA"/>
    <x v="8"/>
    <s v="O-Imbabura-Otavalo"/>
    <m/>
    <x v="88"/>
    <x v="88"/>
    <s v="10003590"/>
    <s v="CUAYCAL TACUNGA JORGE ANIBAL"/>
    <s v="ZEMU"/>
    <x v="120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  <n v="1014104"/>
    <s v="CORDOVA MEDIAVILLA ANDERSON OMAR"/>
    <x v="120"/>
  </r>
  <r>
    <n v="1002202700"/>
    <s v="UE01"/>
    <x v="9"/>
    <d v="1899-12-30T10:18:00"/>
    <x v="1828"/>
    <s v="9000805443"/>
    <s v="012-022-00315495"/>
    <n v="257.60000000000002"/>
    <n v="288.82"/>
    <s v="ZPVN"/>
    <s v="40565612"/>
    <s v="0000392352"/>
    <n v="8002818050"/>
    <x v="1369"/>
    <x v="5"/>
    <x v="5"/>
    <n v="40"/>
    <s v="BOL"/>
    <s v="10002800"/>
    <x v="113"/>
    <s v="807525"/>
    <s v="FERRONORTE BODEGA PROPIA"/>
    <x v="8"/>
    <s v="AV LOS CORAZAS 873 Y JOSE POSSE PA"/>
    <x v="8"/>
    <s v="O-Imbabura-Otavalo"/>
    <m/>
    <x v="88"/>
    <x v="88"/>
    <s v="10003590"/>
    <s v="CUAYCAL TACUNGA JORGE ANIBAL"/>
    <s v="ZEMU"/>
    <x v="120"/>
    <s v="2"/>
    <s v="Sin Pallet"/>
    <n v="0"/>
    <n v="0"/>
    <x v="0"/>
    <n v="5021.1109999999999"/>
    <n v="2004.444"/>
    <n v="3016.6669999999999"/>
    <n v="3.6"/>
    <m/>
    <x v="86"/>
    <n v="25"/>
    <s v="25"/>
    <n v="2"/>
    <x v="0"/>
    <n v="0.09"/>
    <n v="1.8"/>
    <s v="TRANSSJQ S.A."/>
    <n v="1014104"/>
    <s v="CORDOVA MEDIAVILLA ANDERSON OMAR"/>
    <x v="120"/>
  </r>
  <r>
    <n v="1002202700"/>
    <s v="UE01"/>
    <x v="9"/>
    <d v="1899-12-30T10:18:00"/>
    <x v="1829"/>
    <s v="9000805444"/>
    <s v="012-022-00315496"/>
    <n v="1115.2"/>
    <n v="1250.3699999999999"/>
    <s v="ZPVN"/>
    <s v="40565612"/>
    <s v="0000392350"/>
    <n v="8002818048"/>
    <x v="1369"/>
    <x v="6"/>
    <x v="6"/>
    <n v="160"/>
    <s v="BOL"/>
    <s v="10002800"/>
    <x v="113"/>
    <s v="807525"/>
    <s v="FERRONORTE BODEGA PROPIA"/>
    <x v="8"/>
    <s v="AV LOS CORAZAS 873 Y JOSE POSSE PA"/>
    <x v="8"/>
    <s v="O-Imbabura-Otavalo"/>
    <n v="8"/>
    <x v="88"/>
    <x v="88"/>
    <s v="10003590"/>
    <s v="CUAYCAL TACUNGA JORGE ANIBAL"/>
    <s v="ZEMU"/>
    <x v="120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  <n v="1014104"/>
    <s v="CORDOVA MEDIAVILLA ANDERSON OMAR"/>
    <x v="120"/>
  </r>
  <r>
    <n v="1002202703"/>
    <s v="UE01"/>
    <x v="9"/>
    <d v="1899-12-30T10:23:00"/>
    <x v="1830"/>
    <s v="9000805416"/>
    <s v="013-020-00047785"/>
    <n v="2372.27"/>
    <n v="2659.8"/>
    <s v="ZPDF"/>
    <s v="70177114"/>
    <s v="0000392355"/>
    <n v="8002818053"/>
    <x v="1370"/>
    <x v="3"/>
    <x v="3"/>
    <n v="360"/>
    <s v="BOL"/>
    <s v="103008"/>
    <x v="94"/>
    <s v="807628"/>
    <s v="FERRETERIA FABIAN CHAVEZ"/>
    <x v="21"/>
    <s v="CALLE VIRGILIO STOPER"/>
    <x v="30"/>
    <s v="O-Manabi-Bahiacaraquez"/>
    <n v="439"/>
    <x v="44"/>
    <x v="44"/>
    <s v="10007279"/>
    <s v="QUILUMBANGO LLIQUIN HECTOR FERNANDO"/>
    <s v="ZEMU"/>
    <x v="54"/>
    <s v="2"/>
    <s v="Sin Pallet"/>
    <n v="0"/>
    <n v="0"/>
    <x v="0"/>
    <n v="27110"/>
    <n v="18040"/>
    <n v="9070"/>
    <n v="406.8"/>
    <m/>
    <x v="42"/>
    <n v="25"/>
    <s v="25"/>
    <n v="18"/>
    <x v="0"/>
    <n v="1.1300000000000001"/>
    <n v="22.6"/>
    <s v="LIDENORTI S.A."/>
    <n v="1022120"/>
    <s v="RUIZ MORALES VANESSA SOLANGE"/>
    <x v="54"/>
  </r>
  <r>
    <n v="1002202701"/>
    <s v="UE01"/>
    <x v="9"/>
    <d v="1899-12-30T10:27:00"/>
    <x v="1831"/>
    <s v="9000805447"/>
    <s v="012-022-00315498"/>
    <n v="2354.4"/>
    <n v="2639.77"/>
    <s v="ZPVN"/>
    <s v="40565635"/>
    <s v="P000032752"/>
    <n v="8002818051"/>
    <x v="1371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39"/>
    <x v="39"/>
    <s v="10001979"/>
    <s v="TITISTAR CUCAS FERNANDO PATRICIO"/>
    <s v="ZEMU"/>
    <x v="47"/>
    <s v="2"/>
    <s v="Sin Pallet"/>
    <n v="0"/>
    <n v="0"/>
    <x v="0"/>
    <n v="27010"/>
    <n v="18050"/>
    <n v="8960"/>
    <n v="266.39999999999998"/>
    <m/>
    <x v="37"/>
    <n v="25"/>
    <s v="25"/>
    <n v="18"/>
    <x v="0"/>
    <n v="0.74"/>
    <n v="14.799999999999999"/>
    <s v="TRANSLOBOL S.A."/>
    <n v="1014100"/>
    <s v="SIGUENZA PARRA FROILAN ALEJANDRO"/>
    <x v="47"/>
  </r>
  <r>
    <n v="1002202710"/>
    <s v="UE01"/>
    <x v="9"/>
    <d v="1899-12-30T10:29:00"/>
    <x v="1832"/>
    <s v="9000805448"/>
    <s v="012-022-00315499"/>
    <n v="2509.06"/>
    <n v="2813.18"/>
    <s v="ZPVN"/>
    <s v="40565483"/>
    <s v="0000392232"/>
    <n v="8002818062"/>
    <x v="1372"/>
    <x v="7"/>
    <x v="7"/>
    <n v="3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26980"/>
    <n v="18020"/>
    <n v="8960"/>
    <n v="57.6"/>
    <m/>
    <x v="12"/>
    <n v="25"/>
    <s v="25"/>
    <n v="18"/>
    <x v="0"/>
    <n v="0.16"/>
    <n v="3.2"/>
    <s v="TRANSPORTE PROPIO"/>
    <n v="1013603"/>
    <s v="CALDERON RIVERA FABIAN TARQUINO"/>
    <x v="14"/>
  </r>
  <r>
    <n v="1002202714"/>
    <s v="UE01"/>
    <x v="9"/>
    <d v="1899-12-30T10:33:00"/>
    <x v="1833"/>
    <s v="9000805472"/>
    <s v="012-022-00315500"/>
    <n v="2494.8000000000002"/>
    <n v="2797.19"/>
    <s v="ZPVN"/>
    <s v="40565657"/>
    <s v="0000392373"/>
    <n v="8002818068"/>
    <x v="1373"/>
    <x v="6"/>
    <x v="6"/>
    <n v="360"/>
    <s v="BOL"/>
    <s v="101513"/>
    <x v="263"/>
    <s v="801141"/>
    <s v="B. FERRT LAS PALMAS"/>
    <x v="1"/>
    <s v="FERRT LAS PALMA / NUESTR SRA DE STA"/>
    <x v="66"/>
    <s v="O-Pichincha-Nayon"/>
    <n v="96.3"/>
    <x v="21"/>
    <x v="21"/>
    <s v="10000371"/>
    <s v="PERUGACHI MORENO DARWIN SANTIAGO"/>
    <s v="ZEMU"/>
    <x v="26"/>
    <s v="2"/>
    <s v="Sin Pallet"/>
    <n v="0"/>
    <n v="0"/>
    <x v="0"/>
    <n v="27080"/>
    <n v="18020"/>
    <n v="9060"/>
    <n v="162"/>
    <m/>
    <x v="21"/>
    <n v="25"/>
    <s v="25"/>
    <n v="18"/>
    <x v="0"/>
    <n v="0.45"/>
    <n v="9"/>
    <s v="TRIMPESAS S.A."/>
    <n v="1013819"/>
    <s v="ESPARZA ENDARA GUIDO MAURICIO"/>
    <x v="26"/>
  </r>
  <r>
    <n v="1002202688"/>
    <s v="UE01"/>
    <x v="9"/>
    <d v="1899-12-30T10:36:00"/>
    <x v="1834"/>
    <s v="9000805493"/>
    <s v="012-022-00315501"/>
    <n v="4310.16"/>
    <n v="4832.58"/>
    <s v="ZPVN"/>
    <s v="40565637"/>
    <s v="P000032753"/>
    <n v="8002818032"/>
    <x v="1374"/>
    <x v="6"/>
    <x v="6"/>
    <n v="660"/>
    <s v="BOL"/>
    <s v="101463"/>
    <x v="264"/>
    <s v="801751"/>
    <s v="BODEGA  JEREZ MARCEL"/>
    <x v="6"/>
    <s v="AVENIDA UNIDAD NACIONAL S/N Y"/>
    <x v="17"/>
    <s v="O-Cotopaxi-Latacunga"/>
    <n v="198"/>
    <x v="174"/>
    <x v="174"/>
    <s v="100019596"/>
    <s v="TOAPANTA LUIS E."/>
    <s v="ZETT"/>
    <x v="271"/>
    <s v="2"/>
    <s v="Sin Pallet"/>
    <n v="0"/>
    <n v="0"/>
    <x v="0"/>
    <n v="50140"/>
    <n v="33050"/>
    <n v="17090"/>
    <n v="488.4"/>
    <m/>
    <x v="170"/>
    <n v="25"/>
    <s v="25"/>
    <n v="33"/>
    <x v="0"/>
    <n v="0.74"/>
    <n v="14.799999999999999"/>
    <s v="TRIMPESAS S.A."/>
    <n v="1013746"/>
    <s v="CABEZAS NARVAEZ NANCY JARDELY"/>
    <x v="272"/>
  </r>
  <r>
    <n v="1002202691"/>
    <s v="UE01"/>
    <x v="9"/>
    <d v="1899-12-30T10:47:00"/>
    <x v="1835"/>
    <s v=""/>
    <s v=""/>
    <n v="0"/>
    <n v="0"/>
    <s v="ZPRC"/>
    <s v="2500108119"/>
    <s v="P000032748"/>
    <n v="8002818037"/>
    <x v="1375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5"/>
    <x v="75"/>
    <s v="100014924"/>
    <s v="POZO RAUL"/>
    <s v="ZETT"/>
    <x v="106"/>
    <s v="1"/>
    <s v="Con Pallet"/>
    <n v="0.05"/>
    <n v="32"/>
    <x v="0"/>
    <n v="49530"/>
    <n v="32040"/>
    <n v="17490"/>
    <n v="281.60000000000002"/>
    <m/>
    <x v="73"/>
    <n v="25"/>
    <s v="25"/>
    <n v="32"/>
    <x v="0"/>
    <n v="0.44000000000000006"/>
    <n v="8.8000000000000007"/>
    <s v="TRANSPREMIUM CIA. LTDA."/>
    <n v="1013906"/>
    <s v="VALLEJOS VILLEGAS SAUL EDUARDO"/>
    <x v="106"/>
  </r>
  <r>
    <n v="1002202681"/>
    <s v="UE01"/>
    <x v="9"/>
    <d v="1899-12-30T10:59:00"/>
    <x v="1836"/>
    <s v="9000805563"/>
    <s v="012-022-00315504"/>
    <n v="563.20000000000005"/>
    <n v="631.46"/>
    <s v="ZPVN"/>
    <s v="40565626"/>
    <s v="0000392318"/>
    <n v="8002818023"/>
    <x v="1376"/>
    <x v="7"/>
    <x v="7"/>
    <n v="80"/>
    <s v="BOL"/>
    <s v="101734"/>
    <x v="66"/>
    <s v="800868"/>
    <s v="DIFERPAC"/>
    <x v="19"/>
    <s v="TABACUNDO, PANAMERICANA NORTE  Y CA"/>
    <x v="50"/>
    <s v="O-Pichincha-Cayambe"/>
    <m/>
    <x v="172"/>
    <x v="172"/>
    <s v="100014861"/>
    <s v="CORONADO DIEGO"/>
    <s v="ZETT"/>
    <x v="263"/>
    <s v="1"/>
    <s v="Con Pallet"/>
    <n v="0.05"/>
    <n v="4"/>
    <x v="0"/>
    <n v="9897.9169999999995"/>
    <n v="4011.25"/>
    <n v="5886.6670000000004"/>
    <n v="16.8"/>
    <m/>
    <x v="168"/>
    <n v="25"/>
    <s v="25"/>
    <n v="4"/>
    <x v="0"/>
    <n v="0.21000000000000002"/>
    <n v="4.2"/>
    <s v="TRANSLOBOL S.A."/>
    <n v="1013827"/>
    <s v="ALMEIDA ECHEVERRIA NELSON EDUARDO"/>
    <x v="263"/>
  </r>
  <r>
    <n v="1002202681"/>
    <s v="UE01"/>
    <x v="9"/>
    <d v="1899-12-30T10:59:00"/>
    <x v="1837"/>
    <s v="9000805561"/>
    <s v="012-022-00315502"/>
    <n v="256.8"/>
    <n v="287.93"/>
    <s v="ZPVN"/>
    <s v="40565626"/>
    <s v="0000392317"/>
    <n v="8002818024"/>
    <x v="1376"/>
    <x v="5"/>
    <x v="5"/>
    <n v="40"/>
    <s v="BOL"/>
    <s v="101734"/>
    <x v="66"/>
    <s v="800868"/>
    <s v="DIFERPAC"/>
    <x v="19"/>
    <s v="TABACUNDO, PANAMERICANA NORTE  Y CA"/>
    <x v="50"/>
    <s v="O-Pichincha-Cayambe"/>
    <m/>
    <x v="172"/>
    <x v="172"/>
    <s v="100014861"/>
    <s v="CORONADO DIEGO"/>
    <s v="ZETT"/>
    <x v="263"/>
    <s v="1"/>
    <s v="Con Pallet"/>
    <n v="0.05"/>
    <n v="2"/>
    <x v="0"/>
    <n v="7892.2920000000004"/>
    <n v="2005.625"/>
    <n v="5886.6670000000004"/>
    <n v="8.4"/>
    <m/>
    <x v="168"/>
    <n v="25"/>
    <s v="25"/>
    <n v="2"/>
    <x v="0"/>
    <n v="0.21000000000000002"/>
    <n v="4.2"/>
    <s v="TRANSLOBOL S.A."/>
    <n v="1013827"/>
    <s v="ALMEIDA ECHEVERRIA NELSON EDUARDO"/>
    <x v="263"/>
  </r>
  <r>
    <n v="1002202681"/>
    <s v="UE01"/>
    <x v="9"/>
    <d v="1899-12-30T10:59:00"/>
    <x v="1838"/>
    <s v="9000805562"/>
    <s v="012-022-00315503"/>
    <n v="3624.4"/>
    <n v="4063.7"/>
    <s v="ZPVN"/>
    <s v="40565628"/>
    <s v="0000392319"/>
    <n v="8002818022"/>
    <x v="1376"/>
    <x v="6"/>
    <x v="6"/>
    <n v="520"/>
    <s v="BOL"/>
    <s v="101734"/>
    <x v="66"/>
    <s v="800868"/>
    <s v="DIFERPAC"/>
    <x v="19"/>
    <s v="TABACUNDO, PANAMERICANA NORTE  Y CA"/>
    <x v="50"/>
    <s v="O-Pichincha-Cayambe"/>
    <n v="40"/>
    <x v="172"/>
    <x v="172"/>
    <s v="100014861"/>
    <s v="CORONADO DIEGO"/>
    <s v="ZETT"/>
    <x v="263"/>
    <s v="1"/>
    <s v="Con Pallet"/>
    <n v="0.05"/>
    <n v="26"/>
    <x v="0"/>
    <n v="31959.792000000001"/>
    <n v="26073.125"/>
    <n v="5886.6670000000004"/>
    <n v="109.2"/>
    <m/>
    <x v="168"/>
    <n v="25"/>
    <s v="25"/>
    <n v="26"/>
    <x v="0"/>
    <n v="0.21"/>
    <n v="4.2"/>
    <s v="TRANSLOBOL S.A."/>
    <n v="1013827"/>
    <s v="ALMEIDA ECHEVERRIA NELSON EDUARDO"/>
    <x v="263"/>
  </r>
  <r>
    <n v="1002202696"/>
    <s v="UE01"/>
    <x v="9"/>
    <d v="1899-12-30T11:00:00"/>
    <x v="1839"/>
    <s v="9000805565"/>
    <s v="012-022-00315505"/>
    <n v="3271.78"/>
    <n v="3668.34"/>
    <s v="ZPVN"/>
    <s v="40565649"/>
    <s v="P000032754"/>
    <n v="8002818044"/>
    <x v="1377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34"/>
    <x v="134"/>
    <s v="100015025"/>
    <s v="ARCINIEGA OSWALDO"/>
    <s v="ZEMT"/>
    <x v="192"/>
    <s v="1"/>
    <s v="Con Pallet"/>
    <n v="0.05"/>
    <n v="24"/>
    <x v="0"/>
    <n v="39730"/>
    <n v="24060"/>
    <n v="15670"/>
    <n v="43.2"/>
    <m/>
    <x v="132"/>
    <n v="25"/>
    <s v="25"/>
    <n v="24"/>
    <x v="0"/>
    <n v="9.0000000000000011E-2"/>
    <n v="1.8"/>
    <s v="LIDENORTI S.A."/>
    <n v="1013581"/>
    <s v="BARRERA GALLEGOS FRANKLIN GUILLERMO"/>
    <x v="192"/>
  </r>
  <r>
    <n v="1002202731"/>
    <s v="UE01"/>
    <x v="9"/>
    <d v="1899-12-30T11:07:00"/>
    <x v="1840"/>
    <s v=""/>
    <s v=""/>
    <n v="0"/>
    <n v="0"/>
    <s v="ZPRC"/>
    <s v="2500108120"/>
    <s v="0000392345"/>
    <n v="8002818093"/>
    <x v="1378"/>
    <x v="5"/>
    <x v="5"/>
    <n v="300"/>
    <s v="BOL"/>
    <s v="101444"/>
    <x v="64"/>
    <s v="802000"/>
    <s v="BODEGA RODRIGUEZ ROS"/>
    <x v="27"/>
    <s v="AV. LOS CAPULIES 15165 Y LA DELICIA"/>
    <x v="41"/>
    <s v="O-Tungurahua-Ambato"/>
    <m/>
    <x v="74"/>
    <x v="74"/>
    <s v="10003613"/>
    <s v="ORTIZ LOPEZ RUBEN ABELARDO"/>
    <s v="ZETT"/>
    <x v="264"/>
    <s v="2"/>
    <s v="Sin Pallet"/>
    <n v="0"/>
    <n v="0"/>
    <x v="0"/>
    <n v="24248.182000000001"/>
    <n v="15018.182000000001"/>
    <n v="9230"/>
    <n v="270"/>
    <m/>
    <x v="72"/>
    <n v="25"/>
    <s v="25"/>
    <n v="15"/>
    <x v="0"/>
    <n v="0.9"/>
    <n v="18"/>
    <s v="TRANSPORTE PROPIO"/>
    <n v="1014110"/>
    <s v="RODRIGUEZ CORREA ROSA AYDE"/>
    <x v="264"/>
  </r>
  <r>
    <n v="1002202731"/>
    <s v="UE01"/>
    <x v="9"/>
    <d v="1899-12-30T11:07:00"/>
    <x v="1841"/>
    <s v=""/>
    <s v=""/>
    <n v="0"/>
    <n v="0"/>
    <s v="ZPRC"/>
    <s v="2500108120"/>
    <s v="0000392346"/>
    <n v="8002818094"/>
    <x v="1378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3613"/>
    <s v="ORTIZ LOPEZ RUBEN ABELARDO"/>
    <s v="ZETT"/>
    <x v="264"/>
    <s v="2"/>
    <s v="Sin Pallet"/>
    <n v="0"/>
    <n v="0"/>
    <x v="0"/>
    <n v="27251.817999999999"/>
    <n v="18021.817999999999"/>
    <n v="9230"/>
    <n v="324"/>
    <m/>
    <x v="72"/>
    <n v="25"/>
    <s v="25"/>
    <n v="18"/>
    <x v="0"/>
    <n v="0.9"/>
    <n v="18"/>
    <s v="TRANSPORTE PROPIO"/>
    <n v="1014110"/>
    <s v="RODRIGUEZ CORREA ROSA AYDE"/>
    <x v="264"/>
  </r>
  <r>
    <n v="1002202783"/>
    <s v="UE01"/>
    <x v="9"/>
    <d v="1899-12-30T11:13:00"/>
    <x v="1842"/>
    <s v="9000805566"/>
    <s v="012-022-00315506"/>
    <n v="4353.7"/>
    <n v="4881.3900000000003"/>
    <s v="ZPVN"/>
    <s v="40565578"/>
    <s v="P000032731"/>
    <n v="8002818155"/>
    <x v="1379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940"/>
    <n v="34020"/>
    <n v="17920"/>
    <n v="503.2"/>
    <m/>
    <x v="7"/>
    <n v="25"/>
    <s v="25"/>
    <n v="34"/>
    <x v="0"/>
    <n v="0.74"/>
    <n v="14.799999999999999"/>
    <s v="TRANSPORTE PROPIO"/>
    <n v="1013388"/>
    <s v="CAMPAÑA MALDONADO BLANCA CECILIA"/>
    <x v="38"/>
  </r>
  <r>
    <n v="1002202779"/>
    <s v="UE01"/>
    <x v="9"/>
    <d v="1899-12-30T11:21:00"/>
    <x v="1843"/>
    <s v="9000805573"/>
    <s v="012-022-00315508"/>
    <n v="1354"/>
    <n v="1518.11"/>
    <s v="ZPVN"/>
    <s v="40565688"/>
    <s v="P000032763"/>
    <n v="8002818150"/>
    <x v="1380"/>
    <x v="7"/>
    <x v="7"/>
    <n v="200"/>
    <s v="BOL"/>
    <s v="101628"/>
    <x v="13"/>
    <s v="802561"/>
    <s v="LOCAL EL QUINCHE"/>
    <x v="1"/>
    <s v="AV. INTEROCEANICA Y CALLE QUITO"/>
    <x v="36"/>
    <s v="O-Pichincha-Elquinche"/>
    <m/>
    <x v="22"/>
    <x v="22"/>
    <s v="100016661"/>
    <s v="BENALCAZAR MILTON"/>
    <s v="ZEMU"/>
    <x v="28"/>
    <s v="2"/>
    <s v="Sin Pallet"/>
    <n v="0"/>
    <n v="0"/>
    <x v="0"/>
    <n v="14595"/>
    <n v="10000"/>
    <n v="4595"/>
    <n v="70"/>
    <m/>
    <x v="22"/>
    <n v="25"/>
    <s v="25"/>
    <n v="10"/>
    <x v="0"/>
    <n v="0.35"/>
    <n v="7"/>
    <s v="TRANINTAGSA S.A."/>
    <n v="1014062"/>
    <s v="BENALCAZAR DE LA CRUZ MILTON PATRIC"/>
    <x v="28"/>
  </r>
  <r>
    <n v="1002202779"/>
    <s v="UE01"/>
    <x v="9"/>
    <d v="1899-12-30T11:21:00"/>
    <x v="1844"/>
    <s v="9000805572"/>
    <s v="012-022-00315507"/>
    <n v="1078.4000000000001"/>
    <n v="1209.1099999999999"/>
    <s v="ZPVN"/>
    <s v="40565687"/>
    <s v="P000032762"/>
    <n v="8002818149"/>
    <x v="1380"/>
    <x v="6"/>
    <x v="6"/>
    <n v="160"/>
    <s v="BOL"/>
    <s v="101628"/>
    <x v="13"/>
    <s v="802561"/>
    <s v="LOCAL EL QUINCHE"/>
    <x v="1"/>
    <s v="AV. INTEROCEANICA Y CALLE QUITO"/>
    <x v="36"/>
    <s v="O-Pichincha-Elquinche"/>
    <n v="76"/>
    <x v="22"/>
    <x v="22"/>
    <s v="100016661"/>
    <s v="BENALCAZAR MILTON"/>
    <s v="ZEMU"/>
    <x v="28"/>
    <s v="2"/>
    <s v="Sin Pallet"/>
    <n v="0"/>
    <n v="0"/>
    <x v="0"/>
    <n v="12595"/>
    <n v="8000"/>
    <n v="4595"/>
    <n v="56"/>
    <m/>
    <x v="22"/>
    <n v="25"/>
    <s v="25"/>
    <n v="8"/>
    <x v="0"/>
    <n v="0.35"/>
    <n v="7"/>
    <s v="TRANINTAGSA S.A."/>
    <n v="1014062"/>
    <s v="BENALCAZAR DE LA CRUZ MILTON PATRIC"/>
    <x v="28"/>
  </r>
  <r>
    <n v="1002202708"/>
    <s v="UE01"/>
    <x v="9"/>
    <d v="1899-12-30T11:23:00"/>
    <x v="1845"/>
    <s v=""/>
    <s v=""/>
    <n v="0"/>
    <n v="0"/>
    <s v="ZPRC"/>
    <s v="2500108121"/>
    <s v="0000392371"/>
    <n v="8002818059"/>
    <x v="1381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82"/>
    <x v="82"/>
    <s v="100018690"/>
    <s v="MORALES PATRICIO V."/>
    <s v="ZEMT"/>
    <x v="112"/>
    <s v="1"/>
    <s v="Con Pallet"/>
    <n v="0.05"/>
    <n v="24"/>
    <x v="0"/>
    <n v="40220"/>
    <n v="24070"/>
    <n v="16150"/>
    <n v="542.4"/>
    <m/>
    <x v="80"/>
    <n v="25"/>
    <s v="25"/>
    <n v="24"/>
    <x v="0"/>
    <n v="1.1299999999999999"/>
    <n v="22.599999999999998"/>
    <s v="LA ARMENIA S.A."/>
    <n v="1021911"/>
    <s v="MORALES GORDILLO VICENTE PATRICIO"/>
    <x v="112"/>
  </r>
  <r>
    <n v="1002202739"/>
    <s v="UE01"/>
    <x v="9"/>
    <d v="1899-12-30T11:25:00"/>
    <x v="1846"/>
    <s v=""/>
    <s v=""/>
    <n v="0"/>
    <n v="0"/>
    <s v="ZPRC"/>
    <s v="2500107902"/>
    <s v="0000391979"/>
    <n v="8002818101"/>
    <x v="1382"/>
    <x v="2"/>
    <x v="2"/>
    <n v="30.77"/>
    <s v="T"/>
    <s v="101731"/>
    <x v="1"/>
    <s v="801733"/>
    <s v="DESTINO GRANEL."/>
    <x v="1"/>
    <s v="VIA PIFO A PINTAG"/>
    <x v="1"/>
    <s v="O-Pichincha-Itulcachi"/>
    <n v="105"/>
    <x v="1"/>
    <x v="1"/>
    <s v="100015104"/>
    <s v="ESQUIVEL FLAVIO"/>
    <s v="ZECI"/>
    <x v="10"/>
    <s v="2"/>
    <s v="Sin Pallet"/>
    <n v="0"/>
    <n v="0"/>
    <x v="0"/>
    <n v="49610"/>
    <n v="30770"/>
    <n v="18840"/>
    <n v="285.85000000000002"/>
    <m/>
    <x v="1"/>
    <n v="25"/>
    <s v="25"/>
    <n v="30.77"/>
    <x v="0"/>
    <n v="9.2898927526811832"/>
    <n v="9.2898927526811832"/>
    <s v="TRANSCONCEM CIA. LTDA."/>
    <n v="1013227"/>
    <s v="COMPAÑIA DE TRANSPORTE PESADO"/>
    <x v="10"/>
  </r>
  <r>
    <n v="1002202757"/>
    <s v="UE01"/>
    <x v="9"/>
    <d v="1899-12-30T11:27:00"/>
    <x v="1847"/>
    <s v="9000805575"/>
    <s v="012-022-00315509"/>
    <n v="3884.8"/>
    <n v="4355.67"/>
    <s v="ZPVN"/>
    <s v="40565316"/>
    <s v="0000392209"/>
    <n v="8002818125"/>
    <x v="1383"/>
    <x v="8"/>
    <x v="8"/>
    <n v="31.84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1780"/>
    <n v="31840"/>
    <n v="19940"/>
    <n v="78.33"/>
    <m/>
    <x v="18"/>
    <n v="25"/>
    <s v="25"/>
    <n v="31.84"/>
    <x v="0"/>
    <n v="2.4601130653266332"/>
    <n v="2.4601130653266332"/>
    <s v="LA ARMENIA S.A."/>
    <n v="1021830"/>
    <s v="MORALES GARZON CHRISTIAN SANTIAGO"/>
    <x v="198"/>
  </r>
  <r>
    <n v="1002202804"/>
    <s v="UE01"/>
    <x v="9"/>
    <d v="1899-12-30T11:29:00"/>
    <x v="1848"/>
    <s v="9000805577"/>
    <s v="012-022-00315511"/>
    <n v="1152.45"/>
    <n v="1292.1300000000001"/>
    <s v="ZPVN"/>
    <s v="40565636"/>
    <s v="0000392338"/>
    <n v="8002818177"/>
    <x v="1384"/>
    <x v="6"/>
    <x v="6"/>
    <n v="180"/>
    <s v="BOL"/>
    <s v="101720"/>
    <x v="59"/>
    <s v="801091"/>
    <s v="BODEGA COMERCIAL LOS NEVADOS MATRIZ"/>
    <x v="6"/>
    <s v="AV. MARCO SUBIA Y CALLE TUNGURAHUA"/>
    <x v="17"/>
    <s v="O-Cotopaxi-Latacunga"/>
    <m/>
    <x v="109"/>
    <x v="109"/>
    <s v="100020988"/>
    <s v="AGUALONGO KLEVER"/>
    <s v="ZEMU"/>
    <x v="152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  <n v="1018470"/>
    <s v="COMERCIAL LOS NEVADOS"/>
    <x v="152"/>
  </r>
  <r>
    <n v="1002202804"/>
    <s v="UE01"/>
    <x v="9"/>
    <d v="1899-12-30T11:29:00"/>
    <x v="1849"/>
    <s v="9000805576"/>
    <s v="012-022-00315510"/>
    <n v="1193.4000000000001"/>
    <n v="1338.05"/>
    <s v="ZPVN"/>
    <s v="40565490"/>
    <s v="0000392335"/>
    <n v="8002818178"/>
    <x v="1384"/>
    <x v="6"/>
    <x v="6"/>
    <n v="18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  <n v="1018470"/>
    <s v="COMERCIAL LOS NEVADOS"/>
    <x v="152"/>
  </r>
  <r>
    <n v="1002202740"/>
    <s v="UE01"/>
    <x v="9"/>
    <d v="1899-12-30T11:38:00"/>
    <x v="1850"/>
    <s v="9000805582"/>
    <s v="012-022-00315512"/>
    <n v="3235.2"/>
    <n v="3627.32"/>
    <s v="ZPVN"/>
    <s v="40565677"/>
    <s v="P000032758"/>
    <n v="8002818102"/>
    <x v="1385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71"/>
    <x v="71"/>
    <s v="100014863"/>
    <s v="MORAN MAURICIO"/>
    <s v="ZEMT"/>
    <x v="91"/>
    <s v="1"/>
    <s v="Con Pallet"/>
    <n v="0.05"/>
    <n v="24"/>
    <x v="0"/>
    <n v="39810"/>
    <n v="24090"/>
    <n v="15720"/>
    <n v="206.4"/>
    <m/>
    <x v="69"/>
    <n v="25"/>
    <s v="25"/>
    <n v="24"/>
    <x v="0"/>
    <n v="0.43"/>
    <n v="8.6"/>
    <s v="LA ARMENIA S.A."/>
    <n v="1013556"/>
    <s v="RAMIREZ BAEZ FIDEL RAMIRO"/>
    <x v="91"/>
  </r>
  <r>
    <n v="1002202768"/>
    <s v="UE01"/>
    <x v="9"/>
    <d v="1899-12-30T11:41:00"/>
    <x v="1851"/>
    <s v="9000805583"/>
    <s v="012-022-00315513"/>
    <n v="3182.4"/>
    <n v="3568.13"/>
    <s v="ZPVN"/>
    <s v="40565670"/>
    <s v="P000032757"/>
    <n v="8002818139"/>
    <x v="1386"/>
    <x v="6"/>
    <x v="6"/>
    <n v="480"/>
    <s v="BOL"/>
    <s v="101485"/>
    <x v="265"/>
    <s v="802083"/>
    <s v="BODEGA TORRES PEDRO"/>
    <x v="99"/>
    <s v="CALLE AMBATO S/N Y TOMAS HALFLANS"/>
    <x v="167"/>
    <s v="O-Tungurahua-Baños"/>
    <n v="284"/>
    <x v="118"/>
    <x v="118"/>
    <s v="100017947"/>
    <s v="SALAZAR JORGE LUIS"/>
    <s v="ZEMT"/>
    <x v="219"/>
    <s v="2"/>
    <s v="Sin Pallet"/>
    <n v="0"/>
    <n v="0"/>
    <x v="0"/>
    <n v="38220"/>
    <n v="24030"/>
    <n v="14190"/>
    <n v="465.6"/>
    <m/>
    <x v="116"/>
    <n v="25"/>
    <s v="25"/>
    <n v="24"/>
    <x v="0"/>
    <n v="0.97000000000000008"/>
    <n v="19.400000000000002"/>
    <s v="TRAPSA C.A."/>
    <n v="1013505"/>
    <s v="HERMOZA LOZADA JORGE ABDON"/>
    <x v="219"/>
  </r>
  <r>
    <n v="1002202762"/>
    <s v="UE01"/>
    <x v="9"/>
    <d v="1899-12-30T11:44:00"/>
    <x v="1852"/>
    <s v=""/>
    <s v=""/>
    <n v="0"/>
    <n v="0"/>
    <s v="ZPRC"/>
    <s v="2500108043"/>
    <s v="P000032569"/>
    <n v="8002818133"/>
    <x v="1387"/>
    <x v="2"/>
    <x v="2"/>
    <n v="29.93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830"/>
    <n v="29930"/>
    <n v="18900"/>
    <n v="0"/>
    <m/>
    <x v="3"/>
    <n v="25"/>
    <s v="25"/>
    <n v="29.93"/>
    <x v="0"/>
    <n v="0"/>
    <n v="0"/>
    <s v="UNICON"/>
    <n v="1014412"/>
    <s v="UNION DE CONCRETERAS UNICON UCUE"/>
    <x v="41"/>
  </r>
  <r>
    <n v="1002202744"/>
    <s v="UE01"/>
    <x v="9"/>
    <d v="1899-12-30T11:44:00"/>
    <x v="1853"/>
    <s v="9000805585"/>
    <s v="012-022-00315514"/>
    <n v="3235.2"/>
    <n v="3627.32"/>
    <s v="ZPVN"/>
    <s v="40565678"/>
    <s v="P000032759"/>
    <n v="8002818108"/>
    <x v="1388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156"/>
    <x v="156"/>
    <s v="100020578"/>
    <s v="TAIMAL MAYKOL"/>
    <s v="ZEMT"/>
    <x v="234"/>
    <s v="1"/>
    <s v="Con Pallet"/>
    <n v="0.05"/>
    <n v="24"/>
    <x v="0"/>
    <n v="40180"/>
    <n v="24050"/>
    <n v="16130"/>
    <n v="206.4"/>
    <m/>
    <x v="153"/>
    <n v="25"/>
    <s v="25"/>
    <n v="24"/>
    <x v="0"/>
    <n v="0.43"/>
    <n v="8.6"/>
    <s v="SILOGTER S.A."/>
    <n v="1021996"/>
    <s v="FRANCO VEGA SANDRO MARCELO"/>
    <x v="234"/>
  </r>
  <r>
    <n v="1002202831"/>
    <s v="UE01"/>
    <x v="9"/>
    <d v="1899-12-30T11:50:00"/>
    <x v="1854"/>
    <s v="9000805587"/>
    <s v="012-022-00315516"/>
    <n v="1603.2"/>
    <n v="1797.51"/>
    <s v="ZPVN"/>
    <s v="40565701"/>
    <s v="P000032767"/>
    <n v="8002818217"/>
    <x v="1389"/>
    <x v="3"/>
    <x v="3"/>
    <n v="240"/>
    <s v="BOL"/>
    <s v="103635"/>
    <x v="67"/>
    <s v="810368"/>
    <s v="OBRA PARROQUIA SEVILLA"/>
    <x v="53"/>
    <s v="SEVILLA E45"/>
    <x v="91"/>
    <s v="O-Sucumbios-Cascales"/>
    <m/>
    <x v="78"/>
    <x v="78"/>
    <s v="100022006"/>
    <s v="MEJIA VEGA GINSON ALEXANDER"/>
    <s v="ZETT"/>
    <x v="220"/>
    <s v="2"/>
    <s v="Sin Pallet"/>
    <n v="0"/>
    <n v="0"/>
    <x v="0"/>
    <n v="21251.25"/>
    <n v="12026.25"/>
    <n v="9225"/>
    <n v="362.4"/>
    <m/>
    <x v="76"/>
    <n v="25"/>
    <s v="25"/>
    <n v="12"/>
    <x v="0"/>
    <n v="1.51"/>
    <n v="30.2"/>
    <s v="TRANSPORTE PROPIO"/>
    <n v="1023011"/>
    <s v="PALOMEQUE CAIZA LUIS FERNANDO"/>
    <x v="220"/>
  </r>
  <r>
    <n v="1002202831"/>
    <s v="UE01"/>
    <x v="9"/>
    <d v="1899-12-30T11:50:00"/>
    <x v="1855"/>
    <s v="9000805586"/>
    <s v="012-022-00315515"/>
    <n v="2776"/>
    <n v="3112.47"/>
    <s v="ZPVN"/>
    <s v="40565700"/>
    <s v="P000032766"/>
    <n v="8002818216"/>
    <x v="1389"/>
    <x v="4"/>
    <x v="4"/>
    <n v="40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9268.75"/>
    <n v="20043.75"/>
    <n v="9225"/>
    <n v="604"/>
    <m/>
    <x v="76"/>
    <n v="25"/>
    <s v="25"/>
    <n v="20"/>
    <x v="0"/>
    <n v="1.51"/>
    <n v="30.2"/>
    <s v="TRANSPORTE PROPIO"/>
    <n v="1023011"/>
    <s v="PALOMEQUE CAIZA LUIS FERNANDO"/>
    <x v="220"/>
  </r>
  <r>
    <n v="1002202851"/>
    <s v="UE01"/>
    <x v="9"/>
    <d v="1899-12-30T11:52:00"/>
    <x v="1856"/>
    <s v=""/>
    <s v=""/>
    <n v="0"/>
    <n v="0"/>
    <s v="ZPRC"/>
    <s v="2500108112"/>
    <s v="0000392240"/>
    <n v="8002818239"/>
    <x v="1390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890"/>
    <n v="16040"/>
    <n v="10850"/>
    <n v="236.8"/>
    <m/>
    <x v="171"/>
    <n v="25"/>
    <s v="25"/>
    <n v="16"/>
    <x v="0"/>
    <n v="0.74"/>
    <n v="14.8"/>
    <s v="TRANSPORTE PROPIO"/>
    <n v="10007245"/>
    <s v="TOAQUIZA VILCA EDISON VLADIMIR"/>
    <x v="276"/>
  </r>
  <r>
    <n v="1002202845"/>
    <s v="UE01"/>
    <x v="9"/>
    <d v="1899-12-30T12:01:00"/>
    <x v="1857"/>
    <s v="9000805588"/>
    <s v="012-022-00315517"/>
    <n v="2426.4"/>
    <n v="2720.5"/>
    <s v="ZPVN"/>
    <s v="40565689"/>
    <s v="0000392415"/>
    <n v="8002818233"/>
    <x v="1391"/>
    <x v="4"/>
    <x v="4"/>
    <n v="360"/>
    <s v="BOL"/>
    <s v="101577"/>
    <x v="191"/>
    <s v="800788"/>
    <s v="BODEGA ALLAN C"/>
    <x v="12"/>
    <s v="BODEGA ALLAN C/ QUEVEDO"/>
    <x v="14"/>
    <s v="O-Losrios-Quevedo"/>
    <n v="345"/>
    <x v="150"/>
    <x v="150"/>
    <s v="100019954"/>
    <s v="JACOME SANTIAGO"/>
    <s v="ZEMU"/>
    <x v="224"/>
    <s v="2"/>
    <s v="Sin Pallet"/>
    <n v="0"/>
    <n v="0"/>
    <x v="0"/>
    <n v="27130"/>
    <n v="18030"/>
    <n v="9100"/>
    <n v="370.8"/>
    <m/>
    <x v="147"/>
    <n v="25"/>
    <s v="25"/>
    <n v="18"/>
    <x v="0"/>
    <n v="1.03"/>
    <n v="20.6"/>
    <s v="SANJOPAS S.A."/>
    <n v="1022327"/>
    <s v="JACOME ECHEVERRIA JEFFERSON SANTIAG"/>
    <x v="224"/>
  </r>
  <r>
    <n v="1002202821"/>
    <s v="UE01"/>
    <x v="9"/>
    <d v="1899-12-30T12:01:00"/>
    <x v="1858"/>
    <s v=""/>
    <s v=""/>
    <n v="0"/>
    <n v="0"/>
    <s v="ZPRC"/>
    <s v="2500108109"/>
    <s v="P000032714"/>
    <n v="8002818203"/>
    <x v="1392"/>
    <x v="2"/>
    <x v="2"/>
    <n v="30.2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350"/>
    <n v="30230"/>
    <n v="19120"/>
    <n v="0"/>
    <m/>
    <x v="3"/>
    <n v="25"/>
    <s v="25"/>
    <n v="30.23"/>
    <x v="0"/>
    <n v="0"/>
    <n v="0"/>
    <s v="UNICON"/>
    <n v="1014412"/>
    <s v="UNION DE CONCRETERAS UNICON UCUE"/>
    <x v="33"/>
  </r>
  <r>
    <n v="1002202849"/>
    <s v="UE01"/>
    <x v="9"/>
    <d v="1899-12-30T12:05:00"/>
    <x v="1859"/>
    <s v="9000805589"/>
    <s v="012-022-00315518"/>
    <n v="4381.67"/>
    <n v="4912.76"/>
    <s v="ZPVN"/>
    <s v="40565643"/>
    <s v="0000392361"/>
    <n v="8002818237"/>
    <x v="1393"/>
    <x v="6"/>
    <x v="6"/>
    <n v="660"/>
    <s v="BOL"/>
    <s v="101613"/>
    <x v="89"/>
    <s v="810692"/>
    <s v="HORMIGONERA Y FERRETERIA MENA"/>
    <x v="1"/>
    <s v="AV MALDONADO LOTE 066"/>
    <x v="86"/>
    <s v="O-Pichincha-Chillogallo"/>
    <n v="128"/>
    <x v="6"/>
    <x v="6"/>
    <s v="10000175"/>
    <s v="CALDERON CHASIPANTA JUAN CARLOS"/>
    <s v="ZETT"/>
    <x v="52"/>
    <s v="2"/>
    <s v="Sin Pallet"/>
    <n v="0"/>
    <n v="0"/>
    <x v="0"/>
    <n v="51320"/>
    <n v="33020"/>
    <n v="18300"/>
    <n v="336.6"/>
    <m/>
    <x v="6"/>
    <n v="25"/>
    <s v="25"/>
    <n v="33"/>
    <x v="0"/>
    <n v="0.51"/>
    <n v="10.200000000000001"/>
    <s v="TRANSPORTE PROPIO"/>
    <n v="1013241"/>
    <s v="COMPAÑÍA DE TRANSPORTE DE CARGA PES"/>
    <x v="52"/>
  </r>
  <r>
    <n v="1002202772"/>
    <s v="UE01"/>
    <x v="9"/>
    <d v="1899-12-30T12:10:00"/>
    <x v="1860"/>
    <s v="9000805446"/>
    <s v="013-020-00047786"/>
    <n v="3271.78"/>
    <n v="3668.34"/>
    <s v="ZPDF"/>
    <s v="70177122"/>
    <s v="0000392406"/>
    <n v="8002818143"/>
    <x v="1394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77"/>
    <x v="77"/>
    <s v="100014971"/>
    <s v="QUIROZ EDUARDO"/>
    <s v="ZEMT"/>
    <x v="101"/>
    <s v="1"/>
    <s v="Con Pallet"/>
    <n v="0.05"/>
    <n v="24"/>
    <x v="0"/>
    <n v="40270"/>
    <n v="24020"/>
    <n v="16250"/>
    <n v="91.2"/>
    <m/>
    <x v="75"/>
    <n v="25"/>
    <s v="25"/>
    <n v="24"/>
    <x v="0"/>
    <n v="0.19"/>
    <n v="3.8000000000000003"/>
    <s v="LIDENORTI S.A."/>
    <n v="1013584"/>
    <s v="SANCHEZ TORRES MARCOS OSWALDO"/>
    <x v="101"/>
  </r>
  <r>
    <n v="1002202725"/>
    <s v="UE01"/>
    <x v="9"/>
    <d v="1899-12-30T12:41:00"/>
    <x v="1861"/>
    <s v=""/>
    <s v=""/>
    <n v="0"/>
    <n v="0"/>
    <s v="ZPRC"/>
    <s v="2500108122"/>
    <s v="0000392383"/>
    <n v="8002818082"/>
    <x v="1395"/>
    <x v="5"/>
    <x v="5"/>
    <n v="160"/>
    <s v="BOL"/>
    <s v="101500"/>
    <x v="30"/>
    <s v="806419"/>
    <s v="CENTRO DE ACOPIO"/>
    <x v="1"/>
    <s v="EL CARRIZAL E9-119 Y AV INTEROCEANI"/>
    <x v="10"/>
    <s v="O-Pichincha-Tumbaco"/>
    <m/>
    <x v="75"/>
    <x v="75"/>
    <s v="100019981"/>
    <s v="ALARCON IVAN"/>
    <s v="ZETT"/>
    <x v="98"/>
    <s v="4"/>
    <s v="Pallet Cortesia"/>
    <n v="0"/>
    <n v="0"/>
    <x v="0"/>
    <n v="16602.5"/>
    <n v="8017.5"/>
    <n v="8585"/>
    <n v="73.599999999999994"/>
    <m/>
    <x v="73"/>
    <n v="25"/>
    <s v="25"/>
    <n v="8"/>
    <x v="0"/>
    <n v="0.45999999999999996"/>
    <n v="9.1999999999999993"/>
    <s v="J.V. TRANSPREMIUN CIA.LTDA"/>
    <n v="1013906"/>
    <s v="VALLEJOS VILLEGAS SAUL EDUARDO"/>
    <x v="98"/>
  </r>
  <r>
    <n v="1002202725"/>
    <s v="UE01"/>
    <x v="9"/>
    <d v="1899-12-30T12:41:00"/>
    <x v="1862"/>
    <s v=""/>
    <s v=""/>
    <n v="0"/>
    <n v="0"/>
    <s v="ZPRC"/>
    <s v="2500108122"/>
    <s v="0000392384"/>
    <n v="8002818081"/>
    <x v="1395"/>
    <x v="6"/>
    <x v="6"/>
    <n v="480"/>
    <s v="BOL"/>
    <s v="101500"/>
    <x v="30"/>
    <s v="806419"/>
    <s v="CENTRO DE ACOPIO"/>
    <x v="1"/>
    <s v="EL CARRIZAL E9-119 Y AV INTEROCEANI"/>
    <x v="10"/>
    <s v="O-Pichincha-Tumbaco"/>
    <n v="110"/>
    <x v="75"/>
    <x v="75"/>
    <s v="100019981"/>
    <s v="ALARCON IVAN"/>
    <s v="ZETT"/>
    <x v="98"/>
    <s v="4"/>
    <s v="Pallet Cortesia"/>
    <n v="0"/>
    <n v="0"/>
    <x v="0"/>
    <n v="32637.5"/>
    <n v="24052.5"/>
    <n v="8585"/>
    <n v="220.8"/>
    <m/>
    <x v="73"/>
    <n v="25"/>
    <s v="25"/>
    <n v="24"/>
    <x v="0"/>
    <n v="0.46"/>
    <n v="9.2000000000000011"/>
    <s v="J.V. TRANSPREMIUN CIA.LTDA"/>
    <n v="1013906"/>
    <s v="VALLEJOS VILLEGAS SAUL EDUARDO"/>
    <x v="98"/>
  </r>
  <r>
    <n v="1002202770"/>
    <s v="UE01"/>
    <x v="9"/>
    <d v="1899-12-30T12:43:00"/>
    <x v="1863"/>
    <s v="9000805446"/>
    <s v="013-020-00047786"/>
    <n v="3271.78"/>
    <n v="3668.34"/>
    <s v="ZPDF"/>
    <s v="70177122"/>
    <s v="0000392405"/>
    <n v="8002818141"/>
    <x v="1396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71"/>
    <x v="171"/>
    <s v="100021498"/>
    <s v="MENDEZ JUAN"/>
    <s v="ZEMT"/>
    <x v="262"/>
    <s v="1"/>
    <s v="Con Pallet"/>
    <n v="0.05"/>
    <n v="24"/>
    <x v="0"/>
    <n v="40190"/>
    <n v="24030"/>
    <n v="16160"/>
    <n v="91.2"/>
    <m/>
    <x v="167"/>
    <n v="25"/>
    <s v="25"/>
    <n v="24"/>
    <x v="0"/>
    <n v="0.19"/>
    <n v="3.8000000000000003"/>
    <s v="RUTAS COTACACHENSES S.A."/>
    <n v="1022020"/>
    <s v="MENDEZ FIGUEROA JUAN CARLOS"/>
    <x v="262"/>
  </r>
  <r>
    <n v="1002202773"/>
    <s v="UE01"/>
    <x v="9"/>
    <d v="1899-12-30T12:48:00"/>
    <x v="1864"/>
    <s v="9000805446"/>
    <s v="013-020-00047786"/>
    <n v="3271.78"/>
    <n v="3668.34"/>
    <s v="ZPDF"/>
    <s v="70177122"/>
    <s v="0000392407"/>
    <n v="8002818144"/>
    <x v="1397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04"/>
    <x v="104"/>
    <s v="100021747"/>
    <s v="GARCES MILTON"/>
    <s v="ZEMT"/>
    <x v="249"/>
    <s v="1"/>
    <s v="Con Pallet"/>
    <n v="0.05"/>
    <n v="24"/>
    <x v="0"/>
    <n v="37630"/>
    <n v="24000"/>
    <n v="13630"/>
    <n v="91.2"/>
    <m/>
    <x v="102"/>
    <n v="25"/>
    <s v="25"/>
    <n v="24"/>
    <x v="0"/>
    <n v="0.19"/>
    <n v="3.8000000000000003"/>
    <s v="TRANSSJQ S.A."/>
    <n v="1013719"/>
    <s v="GARCES OSWALDO GERMAN"/>
    <x v="249"/>
  </r>
  <r>
    <n v="1002202867"/>
    <s v="UE01"/>
    <x v="9"/>
    <d v="1899-12-30T12:51:00"/>
    <x v="1865"/>
    <s v="9000805603"/>
    <s v="012-022-00315519"/>
    <n v="2458.8000000000002"/>
    <n v="2756.83"/>
    <s v="ZPVN"/>
    <s v="40565722"/>
    <s v="0000392447"/>
    <n v="8002818261"/>
    <x v="1398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15"/>
    <x v="15"/>
    <s v="100018302"/>
    <s v="VERA EDWIN"/>
    <s v="ZEMU"/>
    <x v="102"/>
    <s v="2"/>
    <s v="Sin Pallet"/>
    <n v="0"/>
    <n v="0"/>
    <x v="0"/>
    <n v="27000"/>
    <n v="18010"/>
    <n v="8990"/>
    <n v="255.6"/>
    <m/>
    <x v="15"/>
    <n v="25"/>
    <s v="25"/>
    <n v="18"/>
    <x v="0"/>
    <n v="0.71"/>
    <n v="14.2"/>
    <s v="SANJOPAS S.A."/>
    <n v="1013871"/>
    <s v="MORAN PERUGACHI ALONSO"/>
    <x v="102"/>
  </r>
  <r>
    <n v="1002202859"/>
    <s v="UE01"/>
    <x v="9"/>
    <d v="1899-12-30T13:00:00"/>
    <x v="1866"/>
    <s v="9000805604"/>
    <s v="012-022-00315520"/>
    <n v="4292.84"/>
    <n v="4813.16"/>
    <s v="ZPVN"/>
    <s v="40565647"/>
    <s v="0000392369"/>
    <n v="8002818248"/>
    <x v="1399"/>
    <x v="6"/>
    <x v="6"/>
    <n v="6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1010"/>
    <n v="33000"/>
    <n v="18010"/>
    <n v="501.6"/>
    <m/>
    <x v="118"/>
    <n v="25"/>
    <s v="25"/>
    <n v="33"/>
    <x v="0"/>
    <n v="0.76"/>
    <n v="15.200000000000001"/>
    <s v="TRANSPORTE PROPIO"/>
    <n v="1023699"/>
    <s v="RIVADENEIRA MORALES KEVIN ANTONIO"/>
    <x v="168"/>
  </r>
  <r>
    <n v="1002202895"/>
    <s v="UE01"/>
    <x v="9"/>
    <d v="1899-12-30T13:08:00"/>
    <x v="1867"/>
    <s v="9000805606"/>
    <s v="012-022-00315521"/>
    <n v="2444.9"/>
    <n v="2741.24"/>
    <s v="ZPVN"/>
    <s v="40565485"/>
    <s v="P000032716"/>
    <n v="8002818295"/>
    <x v="1400"/>
    <x v="6"/>
    <x v="6"/>
    <n v="36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27320"/>
    <n v="18020"/>
    <n v="9300"/>
    <n v="147.6"/>
    <m/>
    <x v="23"/>
    <n v="25"/>
    <s v="25"/>
    <n v="18"/>
    <x v="0"/>
    <n v="0.41"/>
    <n v="8.1999999999999993"/>
    <s v="TRANSPORTE PROPIO"/>
    <n v="1021616"/>
    <s v="PERUGACHI SALCEDO HECTOR PATRICIO"/>
    <x v="29"/>
  </r>
  <r>
    <n v="1002202916"/>
    <s v="UE01"/>
    <x v="9"/>
    <d v="1899-12-30T13:11:00"/>
    <x v="1868"/>
    <s v="9000805607"/>
    <s v="012-022-00315522"/>
    <n v="4593.6000000000004"/>
    <n v="5150.37"/>
    <s v="ZPVN"/>
    <s v="40565669"/>
    <s v="P000032756"/>
    <n v="8002818319"/>
    <x v="1401"/>
    <x v="4"/>
    <x v="4"/>
    <n v="66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51720"/>
    <n v="33020"/>
    <n v="18700"/>
    <n v="726"/>
    <m/>
    <x v="120"/>
    <n v="25"/>
    <s v="25"/>
    <n v="33"/>
    <x v="0"/>
    <n v="1.1000000000000001"/>
    <n v="22"/>
    <s v="TRANSPORTE PROPIO"/>
    <n v="1024017"/>
    <s v="SANTO CHICAIZA EDISON XAVIER"/>
    <x v="173"/>
  </r>
  <r>
    <n v="1002202898"/>
    <s v="UE01"/>
    <x v="9"/>
    <d v="1899-12-30T13:12:00"/>
    <x v="1869"/>
    <s v="9000805609"/>
    <s v="012-022-00315524"/>
    <n v="1030.4000000000001"/>
    <n v="1155.29"/>
    <s v="ZPVN"/>
    <s v="40565484"/>
    <s v="0000392235"/>
    <n v="8002818298"/>
    <x v="1402"/>
    <x v="5"/>
    <x v="5"/>
    <n v="160"/>
    <s v="BOL"/>
    <s v="101623"/>
    <x v="14"/>
    <s v="801987"/>
    <s v="BODEGA RIVERA MARTHA"/>
    <x v="9"/>
    <s v="FRAY VACAS GALINDO 448 Y P.MONCAYO"/>
    <x v="11"/>
    <s v="O-Imbabura-Ibarra"/>
    <m/>
    <x v="12"/>
    <x v="12"/>
    <s v="100014876"/>
    <s v="MORILLO DARWIN"/>
    <s v="ZEMU"/>
    <x v="14"/>
    <s v="2"/>
    <s v="Sin Pallet"/>
    <n v="0"/>
    <n v="0"/>
    <x v="0"/>
    <n v="12488.333000000001"/>
    <n v="8013.3329999999996"/>
    <n v="4475"/>
    <n v="30.4"/>
    <m/>
    <x v="12"/>
    <n v="25"/>
    <s v="25"/>
    <n v="8"/>
    <x v="0"/>
    <n v="0.19"/>
    <n v="3.8"/>
    <s v="TRANSPORTE PROPIO"/>
    <n v="1013603"/>
    <s v="CALDERON RIVERA FABIAN TARQUINO"/>
    <x v="14"/>
  </r>
  <r>
    <n v="1002202898"/>
    <s v="UE01"/>
    <x v="9"/>
    <d v="1899-12-30T13:12:00"/>
    <x v="1870"/>
    <s v="9000805608"/>
    <s v="012-022-00315523"/>
    <n v="1394"/>
    <n v="1562.96"/>
    <s v="ZPVN"/>
    <s v="40565484"/>
    <s v="0000392236"/>
    <n v="8002818297"/>
    <x v="1402"/>
    <x v="6"/>
    <x v="6"/>
    <n v="20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4491.666999999999"/>
    <n v="10016.666999999999"/>
    <n v="4475"/>
    <n v="38"/>
    <m/>
    <x v="12"/>
    <n v="25"/>
    <s v="25"/>
    <n v="10"/>
    <x v="0"/>
    <n v="0.19"/>
    <n v="3.8"/>
    <s v="TRANSPORTE PROPIO"/>
    <n v="1013603"/>
    <s v="CALDERON RIVERA FABIAN TARQUINO"/>
    <x v="14"/>
  </r>
  <r>
    <n v="1002202819"/>
    <s v="UE01"/>
    <x v="9"/>
    <d v="1899-12-30T13:17:00"/>
    <x v="1871"/>
    <s v="9000805649"/>
    <s v="012-022-00315526"/>
    <n v="1516.8"/>
    <n v="1700.65"/>
    <s v="ZPVN"/>
    <s v="40565696"/>
    <s v="0000392428"/>
    <n v="8002818200"/>
    <x v="1403"/>
    <x v="5"/>
    <x v="5"/>
    <n v="240"/>
    <s v="BOL"/>
    <s v="103020"/>
    <x v="20"/>
    <s v="807417"/>
    <s v="ESCUELA RIOBAMBA"/>
    <x v="1"/>
    <s v="AV PEDRO VICENTE MALDONADO"/>
    <x v="86"/>
    <s v="O-Pichincha-Chillogallo"/>
    <m/>
    <x v="149"/>
    <x v="149"/>
    <s v="10005661"/>
    <s v="PUPIALES ARELLANO CARLOS ANDRES"/>
    <s v="ZEMT"/>
    <x v="223"/>
    <s v="1"/>
    <s v="Con Pallet"/>
    <n v="0.05"/>
    <n v="12"/>
    <x v="0"/>
    <n v="20045"/>
    <n v="12010"/>
    <n v="8035"/>
    <n v="122.4"/>
    <m/>
    <x v="146"/>
    <n v="25"/>
    <s v="25"/>
    <n v="12"/>
    <x v="0"/>
    <n v="0.51"/>
    <n v="10.200000000000001"/>
    <s v="LA ARMENIA"/>
    <n v="10005628"/>
    <s v="PUPIALES URRESTA GUSTAVO"/>
    <x v="223"/>
  </r>
  <r>
    <n v="1002202819"/>
    <s v="UE01"/>
    <x v="9"/>
    <d v="1899-12-30T13:17:00"/>
    <x v="1872"/>
    <s v="9000805648"/>
    <s v="012-022-00315525"/>
    <n v="1646.4"/>
    <n v="1845.96"/>
    <s v="ZPVN"/>
    <s v="40565696"/>
    <s v="0000392427"/>
    <n v="8002818201"/>
    <x v="1403"/>
    <x v="6"/>
    <x v="6"/>
    <n v="240"/>
    <s v="BOL"/>
    <s v="103020"/>
    <x v="20"/>
    <s v="807417"/>
    <s v="ESCUELA RIOBAMBA"/>
    <x v="1"/>
    <s v="AV PEDRO VICENTE MALDONADO"/>
    <x v="86"/>
    <s v="O-Pichincha-Chillogallo"/>
    <n v="128"/>
    <x v="149"/>
    <x v="149"/>
    <s v="10005661"/>
    <s v="PUPIALES ARELLANO CARLOS ANDRES"/>
    <s v="ZEMT"/>
    <x v="223"/>
    <s v="1"/>
    <s v="Con Pallet"/>
    <n v="0.05"/>
    <n v="12"/>
    <x v="0"/>
    <n v="20045"/>
    <n v="12010"/>
    <n v="8035"/>
    <n v="122.4"/>
    <m/>
    <x v="146"/>
    <n v="25"/>
    <s v="25"/>
    <n v="12"/>
    <x v="0"/>
    <n v="0.51"/>
    <n v="10.200000000000001"/>
    <s v="LA ARMENIA"/>
    <n v="10005628"/>
    <s v="PUPIALES URRESTA GUSTAVO"/>
    <x v="223"/>
  </r>
  <r>
    <n v="1002202858"/>
    <s v="UE01"/>
    <x v="9"/>
    <d v="1899-12-30T13:23:00"/>
    <x v="1873"/>
    <s v="9000805652"/>
    <s v="012-022-00315527"/>
    <n v="3295.42"/>
    <n v="3694.85"/>
    <s v="ZPVN"/>
    <s v="40565718"/>
    <s v="0000392443"/>
    <n v="8002818247"/>
    <x v="1404"/>
    <x v="6"/>
    <x v="6"/>
    <n v="480"/>
    <s v="BOL"/>
    <s v="101476"/>
    <x v="21"/>
    <s v="801923"/>
    <s v="BODEGA PAZ LUIS"/>
    <x v="11"/>
    <s v="9 DE OCTUBRE S/N Y"/>
    <x v="19"/>
    <s v="O-Imbabura-Cotacachi"/>
    <n v="15"/>
    <x v="138"/>
    <x v="138"/>
    <s v="100014953"/>
    <s v="ALBUJA CESAR"/>
    <s v="ZEMT"/>
    <x v="197"/>
    <s v="4"/>
    <s v="Pallet Cortesia"/>
    <n v="0"/>
    <n v="0"/>
    <x v="0"/>
    <n v="38510"/>
    <n v="24050"/>
    <n v="14460"/>
    <n v="72"/>
    <m/>
    <x v="136"/>
    <n v="25"/>
    <s v="25"/>
    <n v="24"/>
    <x v="0"/>
    <n v="0.15"/>
    <n v="3"/>
    <s v="RUTAS COTACACHENSES S.A."/>
    <n v="1013946"/>
    <s v="ALBUJA RUIZ CESAR UBEN"/>
    <x v="197"/>
  </r>
  <r>
    <n v="1002202918"/>
    <s v="UE01"/>
    <x v="9"/>
    <d v="1899-12-30T13:26:00"/>
    <x v="1874"/>
    <s v="9000805653"/>
    <s v="012-022-00315528"/>
    <n v="2426.4"/>
    <n v="2720.5"/>
    <s v="ZPVN"/>
    <s v="40565735"/>
    <s v="P000032772"/>
    <n v="8002818322"/>
    <x v="1405"/>
    <x v="6"/>
    <x v="6"/>
    <n v="360"/>
    <s v="BOL"/>
    <s v="101500"/>
    <x v="30"/>
    <s v="806137"/>
    <s v="NUEVA FERRETERIA TODOKASA"/>
    <x v="1"/>
    <s v="AV. E­35 , AV. QUITO"/>
    <x v="168"/>
    <s v="O-Pichincha-Checachilpa"/>
    <n v="83"/>
    <x v="102"/>
    <x v="102"/>
    <s v="100021206"/>
    <s v="OBANDO ADRIAN"/>
    <s v="ZEMU"/>
    <x v="142"/>
    <s v="2"/>
    <s v="Sin Pallet"/>
    <n v="0"/>
    <n v="0"/>
    <x v="0"/>
    <n v="27010"/>
    <n v="18000"/>
    <n v="9010"/>
    <n v="126"/>
    <m/>
    <x v="100"/>
    <n v="25"/>
    <s v="25"/>
    <n v="18"/>
    <x v="0"/>
    <n v="0.35"/>
    <n v="7"/>
    <s v="LA ARMENIA S.A."/>
    <n v="1021912"/>
    <s v="TAPIA MEJIA GEOVANNY FRANCISCO"/>
    <x v="142"/>
  </r>
  <r>
    <n v="1002202810"/>
    <s v="UE01"/>
    <x v="9"/>
    <d v="1899-12-30T13:28:00"/>
    <x v="1875"/>
    <s v="9000805654"/>
    <s v="012-022-00315529"/>
    <n v="2426.4"/>
    <n v="2720.5"/>
    <s v="ZPVN"/>
    <s v="40565697"/>
    <s v="P000032765"/>
    <n v="8002818185"/>
    <x v="1406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7"/>
    <x v="107"/>
    <s v="10000354"/>
    <s v="HARO HARO JORDAN JOSUE"/>
    <s v="ZEMU"/>
    <x v="149"/>
    <s v="1"/>
    <s v="Con Pallet"/>
    <n v="0.05"/>
    <n v="18"/>
    <x v="0"/>
    <n v="27490"/>
    <n v="18000"/>
    <n v="9490"/>
    <n v="165.6"/>
    <m/>
    <x v="105"/>
    <n v="25"/>
    <s v="25"/>
    <n v="18"/>
    <x v="0"/>
    <n v="0.45999999999999996"/>
    <n v="9.1999999999999993"/>
    <s v="TRIMPESAS S.A."/>
    <n v="1013275"/>
    <s v="HARO RUIZ SIXTO RIGOBERTO"/>
    <x v="149"/>
  </r>
  <r>
    <n v="1002202889"/>
    <s v="UE01"/>
    <x v="9"/>
    <d v="1899-12-30T13:32:00"/>
    <x v="1876"/>
    <s v=""/>
    <s v=""/>
    <n v="0"/>
    <n v="0"/>
    <s v="ZPRC"/>
    <s v="2500108110"/>
    <s v="P000032715"/>
    <n v="8002818285"/>
    <x v="1407"/>
    <x v="2"/>
    <x v="2"/>
    <n v="30.3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6040"/>
    <n v="30330"/>
    <n v="15710"/>
    <n v="0"/>
    <m/>
    <x v="3"/>
    <n v="25"/>
    <s v="25"/>
    <n v="30.33"/>
    <x v="0"/>
    <n v="0"/>
    <n v="0"/>
    <s v="UNICON"/>
    <n v="1014412"/>
    <s v="UNION DE CONCRETERAS UNICON UCUE"/>
    <x v="202"/>
  </r>
  <r>
    <n v="1002202862"/>
    <s v="UE01"/>
    <x v="9"/>
    <d v="1899-12-30T13:34:00"/>
    <x v="1877"/>
    <s v="9000805656"/>
    <s v="012-022-00315531"/>
    <n v="1635.89"/>
    <n v="1834.17"/>
    <s v="ZPVN"/>
    <s v="40565725"/>
    <s v="0000392453"/>
    <n v="8002818252"/>
    <x v="1408"/>
    <x v="7"/>
    <x v="7"/>
    <n v="240"/>
    <s v="BOL"/>
    <s v="102140"/>
    <x v="2"/>
    <s v="806001"/>
    <s v="COMERCIAL GENESIS-OTAVALO"/>
    <x v="8"/>
    <s v="PANAMERICANA KM 1 1/2"/>
    <x v="8"/>
    <s v="O-Imbabura-Otavalo"/>
    <m/>
    <x v="64"/>
    <x v="64"/>
    <s v="100014869"/>
    <s v="ROCHA JORGE"/>
    <s v="ZEMT"/>
    <x v="80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  <n v="10003431"/>
    <s v="FIALLOS ARTEAGA ESTEFANIA CAROLINA"/>
    <x v="80"/>
  </r>
  <r>
    <n v="1002202862"/>
    <s v="UE01"/>
    <x v="9"/>
    <d v="1899-12-30T13:34:00"/>
    <x v="1878"/>
    <s v="9000805655"/>
    <s v="012-022-00315530"/>
    <n v="1619.34"/>
    <n v="1815.61"/>
    <s v="ZPVN"/>
    <s v="40565725"/>
    <s v="0000392452"/>
    <n v="8002818253"/>
    <x v="1408"/>
    <x v="6"/>
    <x v="6"/>
    <n v="240"/>
    <s v="BOL"/>
    <s v="102140"/>
    <x v="2"/>
    <s v="806001"/>
    <s v="COMERCIAL GENESIS-OTAVALO"/>
    <x v="8"/>
    <s v="PANAMERICANA KM 1 1/2"/>
    <x v="8"/>
    <s v="O-Imbabura-Otavalo"/>
    <n v="8"/>
    <x v="64"/>
    <x v="64"/>
    <s v="100014869"/>
    <s v="ROCHA JORGE"/>
    <s v="ZEMT"/>
    <x v="80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  <n v="10003431"/>
    <s v="FIALLOS ARTEAGA ESTEFANIA CAROLINA"/>
    <x v="80"/>
  </r>
  <r>
    <n v="1002202935"/>
    <s v="UE01"/>
    <x v="9"/>
    <d v="1899-12-30T13:52:00"/>
    <x v="1879"/>
    <s v="9000805658"/>
    <s v="012-022-00315532"/>
    <n v="3210.31"/>
    <n v="3599.42"/>
    <s v="ZPVN"/>
    <s v="40565746"/>
    <s v="P000032773"/>
    <n v="8002818340"/>
    <x v="1409"/>
    <x v="6"/>
    <x v="6"/>
    <n v="480"/>
    <s v="BOL"/>
    <s v="101779"/>
    <x v="85"/>
    <s v="802071"/>
    <s v="BODEGA SORIA"/>
    <x v="1"/>
    <s v="INTEROCEANICA LOTE 7"/>
    <x v="61"/>
    <s v="O-Pichincha-Puembo"/>
    <n v="110"/>
    <x v="47"/>
    <x v="47"/>
    <s v="100014947"/>
    <s v="FLORES DIEGO"/>
    <s v="ZEMT"/>
    <x v="59"/>
    <s v="1"/>
    <s v="Con Pallet"/>
    <n v="0.05"/>
    <n v="24"/>
    <x v="0"/>
    <n v="38770"/>
    <n v="24000"/>
    <n v="14770"/>
    <n v="206.4"/>
    <m/>
    <x v="45"/>
    <n v="25"/>
    <s v="25"/>
    <n v="24"/>
    <x v="0"/>
    <n v="0.43"/>
    <n v="8.6"/>
    <s v="TRIMPESAS S.A."/>
    <n v="1013747"/>
    <s v="ANDINO CHICO ERLINDA MARIA"/>
    <x v="59"/>
  </r>
  <r>
    <n v="1002202835"/>
    <s v="UE01"/>
    <x v="9"/>
    <d v="1899-12-30T13:53:00"/>
    <x v="1880"/>
    <s v="9000805659"/>
    <s v="012-022-00315533"/>
    <n v="3278.88"/>
    <n v="3676.31"/>
    <s v="ZPVN"/>
    <s v="40565715"/>
    <s v="P000032770"/>
    <n v="8002818221"/>
    <x v="141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43"/>
    <x v="43"/>
    <s v="100017965"/>
    <s v="ARIAS PATRICIO"/>
    <s v="ZEMT"/>
    <x v="53"/>
    <s v="1"/>
    <s v="Con Pallet"/>
    <n v="0.05"/>
    <n v="24"/>
    <x v="0"/>
    <n v="39650"/>
    <n v="24020"/>
    <n v="15630"/>
    <n v="100.8"/>
    <m/>
    <x v="41"/>
    <n v="25"/>
    <s v="25"/>
    <n v="24"/>
    <x v="0"/>
    <n v="0.21"/>
    <n v="4.2"/>
    <s v="LIDENORTI S.A."/>
    <n v="1013930"/>
    <s v="GUERRA SANCHEZ EDISON RENE"/>
    <x v="53"/>
  </r>
  <r>
    <n v="1002202914"/>
    <s v="UE01"/>
    <x v="9"/>
    <d v="1899-12-30T13:57:00"/>
    <x v="1881"/>
    <s v="9000805660"/>
    <s v="012-022-00315534"/>
    <n v="3604.68"/>
    <n v="4041.59"/>
    <s v="ZPVN"/>
    <s v="40563187"/>
    <s v="0000389927"/>
    <n v="8002818317"/>
    <x v="1411"/>
    <x v="2"/>
    <x v="2"/>
    <n v="3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980"/>
    <n v="31000"/>
    <n v="19980"/>
    <n v="0"/>
    <m/>
    <x v="3"/>
    <n v="25"/>
    <s v="25"/>
    <n v="31"/>
    <x v="0"/>
    <n v="0"/>
    <n v="0"/>
    <s v="HORMIANDES"/>
    <n v="1014407"/>
    <s v="HORMIANDES"/>
    <x v="4"/>
  </r>
  <r>
    <n v="1002202930"/>
    <s v="UE01"/>
    <x v="9"/>
    <d v="1899-12-30T14:00:00"/>
    <x v="1882"/>
    <s v="9000805661"/>
    <s v="012-022-00315535"/>
    <n v="2509.1999999999998"/>
    <n v="2813.33"/>
    <s v="ZPVN"/>
    <s v="40565744"/>
    <s v="0000392481"/>
    <n v="8002818336"/>
    <x v="1412"/>
    <x v="4"/>
    <x v="4"/>
    <n v="360"/>
    <s v="BOL"/>
    <s v="103416"/>
    <x v="266"/>
    <s v="805461"/>
    <s v="TAISHA"/>
    <x v="100"/>
    <s v="CALLE SHAMAK 3344 Y TUMI"/>
    <x v="169"/>
    <s v="O-Moronasantiag-Taisha"/>
    <n v="528"/>
    <x v="22"/>
    <x v="22"/>
    <s v="100021095"/>
    <s v="CUARAN ROMMEL"/>
    <s v="ZEMU"/>
    <x v="143"/>
    <s v="2"/>
    <s v="Sin Pallet"/>
    <n v="0"/>
    <n v="0"/>
    <x v="0"/>
    <n v="27180"/>
    <n v="18000"/>
    <n v="9180"/>
    <n v="684"/>
    <m/>
    <x v="22"/>
    <n v="25"/>
    <s v="25"/>
    <n v="18"/>
    <x v="0"/>
    <n v="1.9"/>
    <n v="38"/>
    <s v="TRANINTAGSA S.A."/>
    <n v="1014062"/>
    <s v="BENALCAZAR DE LA CRUZ MILTON PATRIC"/>
    <x v="143"/>
  </r>
  <r>
    <n v="1002202946"/>
    <s v="UE01"/>
    <x v="9"/>
    <d v="1899-12-30T14:01:00"/>
    <x v="1883"/>
    <s v="9000805662"/>
    <s v="012-022-00315536"/>
    <n v="4256"/>
    <n v="4771.8500000000004"/>
    <s v="ZPVN"/>
    <s v="40565644"/>
    <s v="0000392363"/>
    <n v="8002818352"/>
    <x v="1413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80"/>
    <n v="32050"/>
    <n v="18730"/>
    <n v="742.4"/>
    <m/>
    <x v="150"/>
    <n v="25"/>
    <s v="25"/>
    <n v="32"/>
    <x v="0"/>
    <n v="1.1599999999999999"/>
    <n v="23.2"/>
    <s v="TRANSPORTE PROPIO"/>
    <n v="101524"/>
    <s v="BRIONES MACIAS MARIO ALEJANDRO"/>
    <x v="228"/>
  </r>
  <r>
    <n v="1002202982"/>
    <s v="UE01"/>
    <x v="9"/>
    <d v="1899-12-30T14:03:00"/>
    <x v="1884"/>
    <s v="9000805663"/>
    <s v="012-022-00315537"/>
    <n v="4415.3999999999996"/>
    <n v="4950.58"/>
    <s v="ZPVN"/>
    <s v="40565695"/>
    <s v="P000032764"/>
    <n v="8002818400"/>
    <x v="1414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40"/>
    <n v="33000"/>
    <n v="18540"/>
    <n v="382.8"/>
    <m/>
    <x v="139"/>
    <n v="25"/>
    <s v="25"/>
    <n v="33"/>
    <x v="0"/>
    <n v="0.58000000000000007"/>
    <n v="11.6"/>
    <s v="TRANSPORTE PROPIO"/>
    <n v="1013478"/>
    <s v="LANDAZURI CORDOVA IVAN OSWALDO"/>
    <x v="208"/>
  </r>
  <r>
    <n v="1002202941"/>
    <s v="UE01"/>
    <x v="9"/>
    <d v="1899-12-30T14:08:00"/>
    <x v="1885"/>
    <s v=""/>
    <s v=""/>
    <n v="0"/>
    <n v="0"/>
    <s v="ZPRC"/>
    <s v="2500108126"/>
    <s v="P000032775"/>
    <n v="8002818346"/>
    <x v="1415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52"/>
    <x v="152"/>
    <s v="10006521"/>
    <s v="ANANGONO GARCIA NELSON PABLO"/>
    <s v="ZEMT"/>
    <x v="226"/>
    <s v="1"/>
    <s v="Con Pallet"/>
    <n v="0.05"/>
    <n v="24"/>
    <x v="0"/>
    <n v="38030"/>
    <n v="24050"/>
    <n v="13980"/>
    <n v="542.4"/>
    <m/>
    <x v="149"/>
    <n v="25"/>
    <s v="25"/>
    <n v="24"/>
    <x v="0"/>
    <n v="1.1299999999999999"/>
    <n v="22.599999999999998"/>
    <s v="TRANSSJQ S.A."/>
    <n v="10004775"/>
    <s v="ROSERO REYES KAREN AMPARO"/>
    <x v="226"/>
  </r>
  <r>
    <n v="1002202932"/>
    <s v="UE01"/>
    <x v="9"/>
    <d v="1899-12-30T14:11:00"/>
    <x v="1886"/>
    <s v="9000805666"/>
    <s v="012-022-00315538"/>
    <n v="2458.8000000000002"/>
    <n v="2756.83"/>
    <s v="ZPVN"/>
    <s v="40565743"/>
    <s v="0000392479"/>
    <n v="8002818337"/>
    <x v="1416"/>
    <x v="4"/>
    <x v="4"/>
    <n v="360"/>
    <s v="BOL"/>
    <s v="103485"/>
    <x v="267"/>
    <s v="807675"/>
    <s v="EL FINQUERITO"/>
    <x v="16"/>
    <s v="AV 29 DE JUNIO N70-1 FRNT IGLESIA"/>
    <x v="22"/>
    <s v="O-Pichincha-Pedrovicentemald."/>
    <n v="210"/>
    <x v="36"/>
    <x v="36"/>
    <s v="100014995"/>
    <s v="LLIQUIN MIGUEL ANGEL"/>
    <s v="ZEMU"/>
    <x v="44"/>
    <s v="2"/>
    <s v="Sin Pallet"/>
    <n v="0"/>
    <n v="0"/>
    <x v="0"/>
    <n v="27290"/>
    <n v="18040"/>
    <n v="9250"/>
    <n v="255.6"/>
    <m/>
    <x v="34"/>
    <n v="25"/>
    <s v="25"/>
    <n v="18"/>
    <x v="0"/>
    <n v="0.71"/>
    <n v="14.2"/>
    <s v="TRANINTAGSA S.A."/>
    <n v="1014167"/>
    <s v="BENALCAZAR RUIZ LUIS EDUARDO"/>
    <x v="44"/>
  </r>
  <r>
    <n v="1002202960"/>
    <s v="UE01"/>
    <x v="9"/>
    <d v="1899-12-30T14:16:00"/>
    <x v="1887"/>
    <s v="9000805671"/>
    <s v="012-022-00315540"/>
    <n v="3040.6"/>
    <n v="3409.14"/>
    <s v="ZPVN"/>
    <s v="40565641"/>
    <s v="0000392359"/>
    <n v="8002818371"/>
    <x v="1417"/>
    <x v="3"/>
    <x v="3"/>
    <n v="460"/>
    <s v="BOL"/>
    <s v="103778"/>
    <x v="72"/>
    <s v="807655"/>
    <s v="OBRA CASCALES"/>
    <x v="53"/>
    <s v="AV. QUITO E 45"/>
    <x v="91"/>
    <s v="O-Sucumbios-Cascales"/>
    <m/>
    <x v="132"/>
    <x v="132"/>
    <s v="10008150"/>
    <s v="CHAMAZA GUAMAN JOSE ROLANDO"/>
    <s v="ZETT"/>
    <x v="189"/>
    <s v="2"/>
    <s v="Sin Pallet"/>
    <n v="0"/>
    <n v="0"/>
    <x v="0"/>
    <n v="32569.848000000002"/>
    <n v="23034.848000000002"/>
    <n v="9535"/>
    <n v="694.6"/>
    <m/>
    <x v="130"/>
    <n v="25"/>
    <s v="25"/>
    <n v="23"/>
    <x v="0"/>
    <n v="1.51"/>
    <n v="30.2"/>
    <s v="TRANSPORTE PROPIO"/>
    <n v="1024814"/>
    <s v="ALEJANDRO CEVALLOS ELIJIO GERMAN"/>
    <x v="189"/>
  </r>
  <r>
    <n v="1002202960"/>
    <s v="UE01"/>
    <x v="9"/>
    <d v="1899-12-30T14:16:00"/>
    <x v="1888"/>
    <s v="9000805670"/>
    <s v="012-022-00315539"/>
    <n v="1374"/>
    <n v="1540.54"/>
    <s v="ZPVN"/>
    <s v="40565641"/>
    <s v="0000392358"/>
    <n v="8002818370"/>
    <x v="1417"/>
    <x v="4"/>
    <x v="4"/>
    <n v="20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9550.151999999998"/>
    <n v="10015.152"/>
    <n v="9535"/>
    <n v="302"/>
    <m/>
    <x v="130"/>
    <n v="25"/>
    <s v="25"/>
    <n v="10"/>
    <x v="0"/>
    <n v="1.51"/>
    <n v="30.2"/>
    <s v="TRANSPORTE PROPIO"/>
    <n v="1024814"/>
    <s v="ALEJANDRO CEVALLOS ELIJIO GERMAN"/>
    <x v="189"/>
  </r>
  <r>
    <n v="1002202873"/>
    <s v="UE01"/>
    <x v="9"/>
    <d v="1899-12-30T14:30:00"/>
    <x v="1889"/>
    <s v="9000805674"/>
    <s v="012-022-00315541"/>
    <n v="4316.3999999999996"/>
    <n v="4839.58"/>
    <s v="ZPVN"/>
    <s v="40565661"/>
    <s v="0000392377"/>
    <n v="8002818268"/>
    <x v="141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50"/>
    <n v="33070"/>
    <n v="17580"/>
    <n v="488.4"/>
    <m/>
    <x v="27"/>
    <n v="25"/>
    <s v="25"/>
    <n v="33"/>
    <x v="0"/>
    <n v="0.74"/>
    <n v="14.799999999999999"/>
    <s v="TRANSPORTE PROPIO"/>
    <n v="1017066"/>
    <s v="MISE MISE NESTOR SALOMON"/>
    <x v="35"/>
  </r>
  <r>
    <n v="1002202949"/>
    <s v="UE01"/>
    <x v="9"/>
    <d v="1899-12-30T14:33:00"/>
    <x v="1890"/>
    <s v=""/>
    <s v=""/>
    <n v="0"/>
    <n v="0"/>
    <s v="ZPRC"/>
    <s v="2500108125"/>
    <s v="P000032774"/>
    <n v="8002818355"/>
    <x v="1419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2"/>
    <x v="112"/>
    <s v="100015001"/>
    <s v="GUZMAN ERNESTO"/>
    <s v="ZEMT"/>
    <x v="157"/>
    <s v="1"/>
    <s v="Con Pallet"/>
    <n v="0.05"/>
    <n v="24"/>
    <x v="0"/>
    <n v="39430"/>
    <n v="24040"/>
    <n v="15390"/>
    <n v="542.4"/>
    <m/>
    <x v="110"/>
    <n v="25"/>
    <s v="25"/>
    <n v="24"/>
    <x v="0"/>
    <n v="1.1299999999999999"/>
    <n v="22.599999999999998"/>
    <s v="TRANSSJQ S.A."/>
    <n v="1013949"/>
    <s v="MEDIAVILLA FLORES WILSON PATRICIO"/>
    <x v="157"/>
  </r>
  <r>
    <n v="1002203046"/>
    <s v="UE01"/>
    <x v="9"/>
    <d v="1899-12-30T14:40:00"/>
    <x v="1891"/>
    <s v="9000805676"/>
    <s v="012-022-00315542"/>
    <n v="4271.16"/>
    <n v="4788.8500000000004"/>
    <s v="ZPVN"/>
    <s v="40564010"/>
    <s v="P000032257"/>
    <n v="8002818467"/>
    <x v="1420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49900"/>
    <n v="33040"/>
    <n v="16860"/>
    <n v="620.4"/>
    <m/>
    <x v="56"/>
    <n v="25"/>
    <s v="25"/>
    <n v="33"/>
    <x v="0"/>
    <n v="0.94"/>
    <n v="18.8"/>
    <s v="TRANSPORTE PROPIO"/>
    <n v="1017790"/>
    <s v="PANIMBOZA CHAMBA NANCY PAULINA"/>
    <x v="73"/>
  </r>
  <r>
    <n v="1002203042"/>
    <s v="UE01"/>
    <x v="9"/>
    <d v="1899-12-30T14:43:00"/>
    <x v="1892"/>
    <s v="9000805679"/>
    <s v="012-022-00315544"/>
    <n v="1030.7"/>
    <n v="1155.6199999999999"/>
    <s v="ZPVN"/>
    <s v="40565710"/>
    <s v="P000032769"/>
    <n v="8002818462"/>
    <x v="1421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5"/>
    <x v="5"/>
    <s v="100021713"/>
    <s v="ROSERO ORLANDO"/>
    <s v="ZETT"/>
    <x v="6"/>
    <s v="2"/>
    <s v="Sin Pallet"/>
    <n v="0"/>
    <n v="0"/>
    <x v="0"/>
    <n v="16945"/>
    <n v="8000"/>
    <n v="8945"/>
    <n v="121.6"/>
    <m/>
    <x v="5"/>
    <n v="25"/>
    <s v="25"/>
    <n v="8"/>
    <x v="0"/>
    <n v="0.76"/>
    <n v="15.2"/>
    <s v="TRANSPORTE PROPIO"/>
    <n v="1013625"/>
    <s v="CHICAIZA CHICAIZA CESAR ELOY"/>
    <x v="6"/>
  </r>
  <r>
    <n v="1002203042"/>
    <s v="UE01"/>
    <x v="9"/>
    <d v="1899-12-30T14:43:00"/>
    <x v="1893"/>
    <s v="9000805678"/>
    <s v="012-022-00315543"/>
    <n v="3329.3"/>
    <n v="3732.84"/>
    <s v="ZPVN"/>
    <s v="40565709"/>
    <s v="P000032768"/>
    <n v="8002818461"/>
    <x v="1421"/>
    <x v="6"/>
    <x v="6"/>
    <n v="5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4945"/>
    <n v="26000"/>
    <n v="8945"/>
    <n v="395.2"/>
    <m/>
    <x v="5"/>
    <n v="25"/>
    <s v="25"/>
    <n v="26"/>
    <x v="0"/>
    <n v="0.76"/>
    <n v="15.2"/>
    <s v="TRANSPORTE PROPIO"/>
    <n v="1013625"/>
    <s v="CHICAIZA CHICAIZA CESAR ELOY"/>
    <x v="6"/>
  </r>
  <r>
    <n v="1002203054"/>
    <s v="UE01"/>
    <x v="9"/>
    <d v="1899-12-30T14:45:00"/>
    <x v="1894"/>
    <s v="9000805680"/>
    <s v="012-022-00315545"/>
    <n v="2408.4"/>
    <n v="2700.32"/>
    <s v="ZPVN"/>
    <s v="40565683"/>
    <s v="P000032761"/>
    <n v="8002818477"/>
    <x v="1422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80"/>
    <n v="18010"/>
    <n v="8870"/>
    <n v="208.8"/>
    <m/>
    <x v="0"/>
    <n v="25"/>
    <s v="25"/>
    <n v="18"/>
    <x v="0"/>
    <n v="0.58000000000000007"/>
    <n v="11.600000000000001"/>
    <s v="TRANSPORTE PROPIO"/>
    <n v="1013643"/>
    <s v="POZO TARUPI MARCELO JAVIER"/>
    <x v="0"/>
  </r>
  <r>
    <n v="1002203068"/>
    <s v="UE01"/>
    <x v="9"/>
    <d v="1899-12-30T14:54:00"/>
    <x v="1895"/>
    <s v="9000805683"/>
    <s v="012-022-00315547"/>
    <n v="278.39999999999998"/>
    <n v="312.14999999999998"/>
    <s v="ZPVN"/>
    <s v="40565778"/>
    <s v="0000392518"/>
    <n v="8002818491"/>
    <x v="1423"/>
    <x v="7"/>
    <x v="7"/>
    <n v="40"/>
    <s v="BOL"/>
    <s v="101511"/>
    <x v="83"/>
    <s v="802082"/>
    <s v="BODEGA TORRES FAUSTO"/>
    <x v="1"/>
    <s v="PUELLARO. 24 DE MAYO S/N Y"/>
    <x v="62"/>
    <s v="O-Pichincha-Puellaro"/>
    <m/>
    <x v="40"/>
    <x v="40"/>
    <s v="100014832"/>
    <s v="PIEDRA JESUS"/>
    <s v="ZEMU"/>
    <x v="49"/>
    <s v="2"/>
    <s v="Sin Pallet"/>
    <n v="0"/>
    <n v="0"/>
    <x v="0"/>
    <n v="6495"/>
    <n v="2000"/>
    <n v="4495"/>
    <n v="16.399999999999999"/>
    <m/>
    <x v="38"/>
    <n v="25"/>
    <s v="25"/>
    <n v="2"/>
    <x v="0"/>
    <n v="0.41"/>
    <n v="8.1999999999999993"/>
    <s v="LIDENORTI S.A."/>
    <n v="1013181"/>
    <s v="REASCOS GUZMAN HARVEY ESTANISLAO"/>
    <x v="49"/>
  </r>
  <r>
    <n v="1002203068"/>
    <s v="UE01"/>
    <x v="9"/>
    <d v="1899-12-30T14:54:00"/>
    <x v="1896"/>
    <s v="9000805682"/>
    <s v="012-022-00315546"/>
    <n v="2217.6"/>
    <n v="2486.39"/>
    <s v="ZPVN"/>
    <s v="40565778"/>
    <s v="0000392515"/>
    <n v="8002818490"/>
    <x v="1423"/>
    <x v="6"/>
    <x v="6"/>
    <n v="320"/>
    <s v="BOL"/>
    <s v="101511"/>
    <x v="83"/>
    <s v="802082"/>
    <s v="BODEGA TORRES FAUSTO"/>
    <x v="1"/>
    <s v="PUELLARO. 24 DE MAYO S/N Y"/>
    <x v="62"/>
    <s v="O-Pichincha-Puellaro"/>
    <n v="84"/>
    <x v="40"/>
    <x v="40"/>
    <s v="100014832"/>
    <s v="PIEDRA JESUS"/>
    <s v="ZEMU"/>
    <x v="49"/>
    <s v="2"/>
    <s v="Sin Pallet"/>
    <n v="0"/>
    <n v="0"/>
    <x v="0"/>
    <n v="20495"/>
    <n v="16000"/>
    <n v="4495"/>
    <n v="131.19999999999999"/>
    <m/>
    <x v="38"/>
    <n v="25"/>
    <s v="25"/>
    <n v="16"/>
    <x v="0"/>
    <n v="0.41"/>
    <n v="8.1999999999999993"/>
    <s v="LIDENORTI S.A."/>
    <n v="1013181"/>
    <s v="REASCOS GUZMAN HARVEY ESTANISLAO"/>
    <x v="49"/>
  </r>
  <r>
    <n v="1002203026"/>
    <s v="UE01"/>
    <x v="9"/>
    <d v="1899-12-30T15:04:00"/>
    <x v="1897"/>
    <s v=""/>
    <s v=""/>
    <n v="0"/>
    <n v="0"/>
    <s v="ZPRC"/>
    <s v="2500108127"/>
    <s v="P000032776"/>
    <n v="8002818447"/>
    <x v="142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"/>
    <x v="6"/>
    <s v="10007345"/>
    <s v="LOPEZ CASTRO JAIME MARCELO"/>
    <s v="ZEMT"/>
    <x v="75"/>
    <s v="1"/>
    <s v="Con Pallet"/>
    <n v="0.05"/>
    <n v="24"/>
    <x v="0"/>
    <n v="39740"/>
    <n v="24040"/>
    <n v="15700"/>
    <n v="542.4"/>
    <m/>
    <x v="6"/>
    <n v="25"/>
    <s v="25"/>
    <n v="24"/>
    <x v="0"/>
    <n v="1.1299999999999999"/>
    <n v="22.599999999999998"/>
    <s v="TRANSPORTE PROPIO"/>
    <n v="1013241"/>
    <s v="COMPAÑÍA DE TRANSPORTE DE CARGA PES"/>
    <x v="75"/>
  </r>
  <r>
    <n v="1002203033"/>
    <s v="UE01"/>
    <x v="9"/>
    <d v="1899-12-30T15:13:00"/>
    <x v="1898"/>
    <s v=""/>
    <s v=""/>
    <n v="0"/>
    <n v="0"/>
    <s v="ZPRC"/>
    <s v="2500108133"/>
    <s v="P000032783"/>
    <n v="8002818454"/>
    <x v="1425"/>
    <x v="6"/>
    <x v="6"/>
    <n v="640"/>
    <s v="BOL"/>
    <s v="101629"/>
    <x v="7"/>
    <s v="806430"/>
    <s v="CENTRO DE ACOPIO"/>
    <x v="1"/>
    <s v="LIRA ÑAN Y AMARU ÑAN"/>
    <x v="24"/>
    <s v="O-Pichincha-Quitumbe"/>
    <n v="127"/>
    <x v="71"/>
    <x v="71"/>
    <s v="100014916"/>
    <s v="PUETATE MAURICIO"/>
    <s v="ZETT"/>
    <x v="209"/>
    <s v="4"/>
    <s v="Pallet Cortesia"/>
    <n v="0"/>
    <n v="0"/>
    <x v="0"/>
    <n v="50390"/>
    <n v="32000"/>
    <n v="18390"/>
    <n v="326.39999999999998"/>
    <m/>
    <x v="69"/>
    <n v="25"/>
    <s v="25"/>
    <n v="32"/>
    <x v="0"/>
    <n v="0.51"/>
    <n v="10.199999999999999"/>
    <s v="LA ARMENIA S.A."/>
    <n v="1013556"/>
    <s v="RAMIREZ BAEZ FIDEL RAMIRO"/>
    <x v="209"/>
  </r>
  <r>
    <n v="1002203015"/>
    <s v="UE01"/>
    <x v="9"/>
    <d v="1899-12-30T15:17:00"/>
    <x v="1899"/>
    <s v="9000805692"/>
    <s v="012-022-00315549"/>
    <n v="3833.8"/>
    <n v="4298.49"/>
    <s v="ZPVN"/>
    <s v="40565674"/>
    <s v="0000392395"/>
    <n v="8002818430"/>
    <x v="1426"/>
    <x v="3"/>
    <x v="3"/>
    <n v="580"/>
    <s v="BOL"/>
    <s v="103778"/>
    <x v="72"/>
    <s v="807655"/>
    <s v="OBRA CASCALES"/>
    <x v="53"/>
    <s v="AV. QUITO E 45"/>
    <x v="91"/>
    <s v="O-Sucumbios-Cascales"/>
    <m/>
    <x v="132"/>
    <x v="132"/>
    <s v="100021581"/>
    <s v="BYRON FIDEL RUIZ CARRENO"/>
    <s v="ZETT"/>
    <x v="227"/>
    <s v="2"/>
    <s v="Sin Pallet"/>
    <n v="0"/>
    <n v="0"/>
    <x v="0"/>
    <n v="38185.152000000002"/>
    <n v="29035.151999999998"/>
    <n v="9150"/>
    <n v="875.8"/>
    <m/>
    <x v="130"/>
    <n v="25"/>
    <s v="25"/>
    <n v="29"/>
    <x v="0"/>
    <n v="1.51"/>
    <n v="30.2"/>
    <s v="TRANSPORTE PROPIO"/>
    <n v="1024814"/>
    <s v="ALEJANDRO CEVALLOS ELIJIO GERMAN"/>
    <x v="227"/>
  </r>
  <r>
    <n v="1002203015"/>
    <s v="UE01"/>
    <x v="9"/>
    <d v="1899-12-30T15:17:00"/>
    <x v="1900"/>
    <s v="9000805691"/>
    <s v="012-022-00315548"/>
    <n v="549.6"/>
    <n v="616.21"/>
    <s v="ZPVN"/>
    <s v="40565674"/>
    <s v="0000392396"/>
    <n v="8002818431"/>
    <x v="1426"/>
    <x v="4"/>
    <x v="4"/>
    <n v="80"/>
    <s v="BOL"/>
    <s v="103778"/>
    <x v="72"/>
    <s v="807655"/>
    <s v="OBRA CASCALES"/>
    <x v="53"/>
    <s v="AV. QUITO E 45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13154.848"/>
    <n v="4004.848"/>
    <n v="9150"/>
    <n v="120.8"/>
    <m/>
    <x v="130"/>
    <n v="25"/>
    <s v="25"/>
    <n v="4"/>
    <x v="0"/>
    <n v="1.51"/>
    <n v="30.2"/>
    <s v="TRANSPORTE PROPIO"/>
    <n v="1024814"/>
    <s v="ALEJANDRO CEVALLOS ELIJIO GERMAN"/>
    <x v="227"/>
  </r>
  <r>
    <n v="1002203058"/>
    <s v="UE01"/>
    <x v="9"/>
    <d v="1899-12-30T15:24:00"/>
    <x v="1901"/>
    <s v="9000805695"/>
    <s v="012-022-00315551"/>
    <n v="2262.4"/>
    <n v="2536.62"/>
    <s v="ZPVN"/>
    <s v="40565780"/>
    <s v="0000392519"/>
    <n v="8002818480"/>
    <x v="1427"/>
    <x v="4"/>
    <x v="4"/>
    <n v="320"/>
    <s v="BOL"/>
    <s v="102270"/>
    <x v="39"/>
    <s v="803356"/>
    <s v="BODEGA SIMON PLATA TORRES"/>
    <x v="22"/>
    <s v="OLMEDO 407 Y SAN JOSE OBRERO"/>
    <x v="32"/>
    <s v="O-Esmeraldas-Esmeraldas"/>
    <m/>
    <x v="75"/>
    <x v="75"/>
    <s v="100016024"/>
    <s v="LATACUMBA ANDRES"/>
    <s v="ZETT"/>
    <x v="230"/>
    <s v="2"/>
    <s v="Sin Pallet"/>
    <n v="0"/>
    <n v="0"/>
    <x v="0"/>
    <n v="24658.788"/>
    <n v="16038.788"/>
    <n v="8620"/>
    <n v="339.2"/>
    <m/>
    <x v="73"/>
    <n v="25"/>
    <s v="25"/>
    <n v="16"/>
    <x v="0"/>
    <n v="1.06"/>
    <n v="21.2"/>
    <s v="J.V. TRANSPREMIUN CIA.LTDA"/>
    <n v="1013906"/>
    <s v="VALLEJOS VILLEGAS SAUL EDUARDO"/>
    <x v="230"/>
  </r>
  <r>
    <n v="1002203058"/>
    <s v="UE01"/>
    <x v="9"/>
    <d v="1899-12-30T15:24:00"/>
    <x v="1902"/>
    <s v="9000805694"/>
    <s v="012-022-00315550"/>
    <n v="2403.8000000000002"/>
    <n v="2695.16"/>
    <s v="ZPVN"/>
    <s v="40565781"/>
    <s v="0000392520"/>
    <n v="8002818481"/>
    <x v="1427"/>
    <x v="4"/>
    <x v="4"/>
    <n v="340"/>
    <s v="BOL"/>
    <s v="102270"/>
    <x v="39"/>
    <s v="803357"/>
    <s v="BODEGA 2 CALDERON"/>
    <x v="22"/>
    <s v="CALDERON Y PEDRO VICENTE MALDONADO"/>
    <x v="32"/>
    <s v="O-Esmeraldas-Esmeraldas"/>
    <n v="388"/>
    <x v="75"/>
    <x v="75"/>
    <s v="100016024"/>
    <s v="LATACUMBA ANDRES"/>
    <s v="ZETT"/>
    <x v="230"/>
    <s v="2"/>
    <s v="Sin Pallet"/>
    <n v="0"/>
    <n v="0"/>
    <x v="0"/>
    <n v="25661.212"/>
    <n v="17041.212"/>
    <n v="8620"/>
    <n v="360.4"/>
    <m/>
    <x v="73"/>
    <n v="25"/>
    <s v="25"/>
    <n v="17"/>
    <x v="0"/>
    <n v="1.0599999999999998"/>
    <n v="21.2"/>
    <s v="J.V. TRANSPREMIUN CIA.LTDA"/>
    <n v="1013906"/>
    <s v="VALLEJOS VILLEGAS SAUL EDUARDO"/>
    <x v="230"/>
  </r>
  <r>
    <n v="1002202958"/>
    <s v="UE01"/>
    <x v="9"/>
    <d v="1899-12-30T15:27:00"/>
    <x v="1903"/>
    <s v=""/>
    <s v=""/>
    <n v="0"/>
    <n v="0"/>
    <s v="ZPRC"/>
    <s v="2500108123"/>
    <s v="0000392449"/>
    <n v="8002818367"/>
    <x v="1428"/>
    <x v="7"/>
    <x v="7"/>
    <n v="440"/>
    <s v="BOL"/>
    <s v="101664"/>
    <x v="8"/>
    <s v="805645"/>
    <s v="MEGAHIERRO SUCRE"/>
    <x v="9"/>
    <s v="CALLE SUCRE Y OBISPO MOSQUERA"/>
    <x v="11"/>
    <s v="O-Imbabura-Ibarra"/>
    <m/>
    <x v="176"/>
    <x v="176"/>
    <s v="10003585"/>
    <s v="VARELA ZAPATA RUBEN MAURICIO"/>
    <s v="ZEMT"/>
    <x v="276"/>
    <s v="1"/>
    <s v="Con Pallet"/>
    <n v="0.05"/>
    <n v="22"/>
    <x v="0"/>
    <n v="29245"/>
    <n v="22000"/>
    <n v="7245"/>
    <n v="83.6"/>
    <m/>
    <x v="172"/>
    <n v="25"/>
    <s v="25"/>
    <n v="22"/>
    <x v="0"/>
    <n v="0.18999999999999997"/>
    <n v="3.8"/>
    <s v="TRIMPESAS S.A."/>
    <n v="1013502"/>
    <s v="ESPIN GUEVARA JOSE MARCELO"/>
    <x v="277"/>
  </r>
  <r>
    <n v="1002202958"/>
    <s v="UE01"/>
    <x v="9"/>
    <d v="1899-12-30T15:27:00"/>
    <x v="1904"/>
    <s v=""/>
    <s v=""/>
    <n v="0"/>
    <n v="0"/>
    <s v="ZPRC"/>
    <s v="2500108123"/>
    <s v="0000392448"/>
    <n v="8002818366"/>
    <x v="1428"/>
    <x v="6"/>
    <x v="6"/>
    <n v="40"/>
    <s v="BOL"/>
    <s v="101664"/>
    <x v="8"/>
    <s v="805645"/>
    <s v="MEGAHIERRO SUCRE"/>
    <x v="9"/>
    <s v="CALLE SUCRE Y OBISPO MOSQUERA"/>
    <x v="11"/>
    <s v="O-Imbabura-Ibarra"/>
    <n v="30"/>
    <x v="176"/>
    <x v="176"/>
    <s v="10003585"/>
    <s v="VARELA ZAPATA RUBEN MAURICIO"/>
    <s v="ZEMT"/>
    <x v="276"/>
    <s v="1"/>
    <s v="Con Pallet"/>
    <n v="0.05"/>
    <n v="2"/>
    <x v="0"/>
    <n v="9245"/>
    <n v="2000"/>
    <n v="7245"/>
    <n v="7.6"/>
    <m/>
    <x v="172"/>
    <n v="25"/>
    <s v="25"/>
    <n v="2"/>
    <x v="0"/>
    <n v="0.19"/>
    <n v="3.8"/>
    <s v="TRIMPESAS S.A."/>
    <n v="1013502"/>
    <s v="ESPIN GUEVARA JOSE MARCELO"/>
    <x v="277"/>
  </r>
  <r>
    <n v="1002203075"/>
    <s v="UE01"/>
    <x v="9"/>
    <d v="1899-12-30T15:29:00"/>
    <x v="1905"/>
    <s v=""/>
    <s v=""/>
    <n v="0"/>
    <n v="0"/>
    <s v="ZPRC"/>
    <s v="2500108140"/>
    <s v="0000392537"/>
    <n v="8002818500"/>
    <x v="1429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9"/>
    <x v="9"/>
    <s v="100020335"/>
    <s v="HARO LUIS"/>
    <s v="ZEMU"/>
    <x v="11"/>
    <s v="2"/>
    <s v="Sin Pallet"/>
    <n v="0"/>
    <n v="0"/>
    <x v="0"/>
    <n v="27100"/>
    <n v="18050"/>
    <n v="9050"/>
    <n v="273.60000000000002"/>
    <m/>
    <x v="9"/>
    <n v="25"/>
    <s v="25"/>
    <n v="18"/>
    <x v="0"/>
    <n v="0.76"/>
    <n v="15.200000000000001"/>
    <s v="SANJOPAS S.A."/>
    <n v="1013262"/>
    <s v="SEGOVIA ERAZO PATRICIA ALEXANDRA"/>
    <x v="11"/>
  </r>
  <r>
    <n v="1002203089"/>
    <s v="UE01"/>
    <x v="9"/>
    <d v="1899-12-30T15:30:00"/>
    <x v="1906"/>
    <s v="9000805698"/>
    <s v="012-022-00315554"/>
    <n v="1406.38"/>
    <n v="1576.85"/>
    <s v="ZPVN"/>
    <s v="40565754"/>
    <s v="P000032779"/>
    <n v="8002818516"/>
    <x v="1430"/>
    <x v="7"/>
    <x v="7"/>
    <n v="22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7000"/>
    <n v="11013.333000000001"/>
    <n v="5986.6670000000004"/>
    <n v="167.2"/>
    <m/>
    <x v="10"/>
    <n v="25"/>
    <s v="25"/>
    <n v="11"/>
    <x v="0"/>
    <n v="0.7599999999999999"/>
    <n v="15.2"/>
    <s v="TRANSPORTE PROPIO"/>
    <n v="1013863"/>
    <s v="DISTRIBUCIONES NARANJO"/>
    <x v="17"/>
  </r>
  <r>
    <n v="1002203089"/>
    <s v="UE01"/>
    <x v="9"/>
    <d v="1899-12-30T15:30:00"/>
    <x v="1907"/>
    <s v="9000805696"/>
    <s v="012-022-00315552"/>
    <n v="932.99"/>
    <n v="1046.08"/>
    <s v="ZPVN"/>
    <s v="40565753"/>
    <s v="P000032778"/>
    <n v="8002818517"/>
    <x v="1430"/>
    <x v="5"/>
    <x v="5"/>
    <n v="16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3996.364"/>
    <n v="8009.6970000000001"/>
    <n v="5986.6670000000004"/>
    <n v="121.6"/>
    <m/>
    <x v="10"/>
    <n v="25"/>
    <s v="25"/>
    <n v="8"/>
    <x v="0"/>
    <n v="0.76"/>
    <n v="15.2"/>
    <s v="TRANSPORTE PROPIO"/>
    <n v="1013863"/>
    <s v="DISTRIBUCIONES NARANJO"/>
    <x v="17"/>
  </r>
  <r>
    <n v="1002203089"/>
    <s v="UE01"/>
    <x v="9"/>
    <d v="1899-12-30T15:30:00"/>
    <x v="1908"/>
    <s v="9000805697"/>
    <s v="012-022-00315553"/>
    <n v="1778.91"/>
    <n v="1994.53"/>
    <s v="ZPVN"/>
    <s v="40565752"/>
    <s v="P000032777"/>
    <n v="8002818518"/>
    <x v="1430"/>
    <x v="6"/>
    <x v="6"/>
    <n v="2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0003.636999999999"/>
    <n v="14016.97"/>
    <n v="5986.6670000000004"/>
    <n v="212.8"/>
    <m/>
    <x v="10"/>
    <n v="25"/>
    <s v="25"/>
    <n v="14"/>
    <x v="0"/>
    <n v="0.76"/>
    <n v="15.200000000000001"/>
    <s v="TRANSPORTE PROPIO"/>
    <n v="1013863"/>
    <s v="DISTRIBUCIONES NARANJO"/>
    <x v="17"/>
  </r>
  <r>
    <n v="1002203097"/>
    <s v="UE01"/>
    <x v="9"/>
    <d v="1899-12-30T15:38:00"/>
    <x v="1909"/>
    <s v="9000805702"/>
    <s v="012-022-00315555"/>
    <n v="4332.04"/>
    <n v="4857.1099999999997"/>
    <s v="ZPVN"/>
    <s v="40565104"/>
    <s v="0000391689"/>
    <n v="8002818527"/>
    <x v="143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340"/>
    <n v="33010"/>
    <n v="18330"/>
    <n v="594"/>
    <m/>
    <x v="155"/>
    <n v="25"/>
    <s v="25"/>
    <n v="33"/>
    <x v="0"/>
    <n v="0.9"/>
    <n v="18"/>
    <s v="TRANSPORTE PROPIO"/>
    <n v="1021138"/>
    <s v="ARCOS MENDOZA LUIS EDUARDO"/>
    <x v="242"/>
  </r>
  <r>
    <n v="1002203011"/>
    <s v="UE01"/>
    <x v="9"/>
    <d v="1899-12-30T15:44:00"/>
    <x v="1910"/>
    <s v=""/>
    <s v=""/>
    <n v="0"/>
    <n v="0"/>
    <s v="ZPRC"/>
    <s v="2500108132"/>
    <n v="392496"/>
    <n v="8002818426"/>
    <x v="1432"/>
    <x v="3"/>
    <x v="3"/>
    <m/>
    <s v="BOL"/>
    <s v="101664"/>
    <x v="8"/>
    <s v="803583"/>
    <s v="JAIME CORDOVA"/>
    <x v="33"/>
    <s v="AV 9 DE OCTUBRE Y RIO CURARAY"/>
    <x v="49"/>
    <s v="O-Orellana-Elcoca"/>
    <m/>
    <x v="121"/>
    <x v="121"/>
    <s v="100014956"/>
    <s v="ENRIQUEZ PABLO"/>
    <s v="ZEMT"/>
    <x v="170"/>
    <s v="2"/>
    <s v="Sin Pallet"/>
    <n v="0"/>
    <n v="0"/>
    <x v="0"/>
    <n v="18280"/>
    <n v="10025"/>
    <n v="8255"/>
    <m/>
    <s v="regularizacion"/>
    <x v="119"/>
    <n v="25"/>
    <s v="25"/>
    <m/>
    <x v="0"/>
    <s v=""/>
    <s v=""/>
    <s v="LIDENORTI S.A."/>
    <n v="1013565"/>
    <s v="ESPARZA ESPINOZA JIMMY ERNESTO"/>
    <x v="170"/>
  </r>
  <r>
    <n v="1002203011"/>
    <s v="UE01"/>
    <x v="9"/>
    <d v="1899-12-30T15:44:00"/>
    <x v="1911"/>
    <s v=""/>
    <s v=""/>
    <n v="0"/>
    <n v="0"/>
    <s v="ZPRC"/>
    <s v="2500108131"/>
    <n v="392497"/>
    <n v="8002818427"/>
    <x v="1432"/>
    <x v="4"/>
    <x v="4"/>
    <m/>
    <s v="BOL"/>
    <s v="101664"/>
    <x v="8"/>
    <s v="803583"/>
    <s v="JAIME CORDOVA"/>
    <x v="33"/>
    <s v="AV 9 DE OCTUBRE Y RIO CURARAY"/>
    <x v="49"/>
    <s v="O-Orellana-Elcoca"/>
    <m/>
    <x v="121"/>
    <x v="121"/>
    <s v="100014956"/>
    <s v="ENRIQUEZ PABLO"/>
    <s v="ZEMT"/>
    <x v="170"/>
    <s v="2"/>
    <s v="Sin Pallet"/>
    <n v="0"/>
    <n v="0"/>
    <x v="0"/>
    <n v="22290"/>
    <n v="14035"/>
    <n v="8255"/>
    <m/>
    <s v="regularizacion"/>
    <x v="119"/>
    <n v="25"/>
    <s v="25"/>
    <m/>
    <x v="0"/>
    <s v=""/>
    <s v=""/>
    <s v="LIDENORTI S.A."/>
    <n v="1013565"/>
    <s v="ESPARZA ESPINOZA JIMMY ERNESTO"/>
    <x v="170"/>
  </r>
  <r>
    <n v="1002203107"/>
    <s v="UE01"/>
    <x v="9"/>
    <d v="1899-12-30T15:48:00"/>
    <x v="1912"/>
    <s v="9000805706"/>
    <s v="012-022-00315557"/>
    <n v="556.79999999999995"/>
    <n v="624.29"/>
    <s v="ZPVN"/>
    <s v="40565792"/>
    <s v="0000392546"/>
    <n v="8002818537"/>
    <x v="1433"/>
    <x v="7"/>
    <x v="7"/>
    <n v="80"/>
    <s v="BOL"/>
    <s v="101560"/>
    <x v="97"/>
    <s v="800827"/>
    <s v="BODEGA 1"/>
    <x v="1"/>
    <s v="CALLE JUAN DE ALCAZAR Y ANDRES PERE"/>
    <x v="54"/>
    <s v="O-Pichincha-Chimbacalle"/>
    <m/>
    <x v="131"/>
    <x v="131"/>
    <s v="100020038"/>
    <s v="VIVAS ANDRES"/>
    <s v="ZEMU"/>
    <x v="188"/>
    <s v="2"/>
    <s v="Sin Pallet"/>
    <n v="0"/>
    <n v="0"/>
    <x v="0"/>
    <n v="8692.2219999999998"/>
    <n v="4002.2220000000002"/>
    <n v="4690"/>
    <n v="40"/>
    <m/>
    <x v="129"/>
    <n v="25"/>
    <s v="25"/>
    <n v="4"/>
    <x v="0"/>
    <n v="0.5"/>
    <n v="10"/>
    <s v="SETRAINCE"/>
    <n v="1013806"/>
    <s v="LOPEZ FREDY HERNAN"/>
    <x v="188"/>
  </r>
  <r>
    <n v="1002203107"/>
    <s v="UE01"/>
    <x v="9"/>
    <d v="1899-12-30T15:48:00"/>
    <x v="1913"/>
    <s v="9000805705"/>
    <s v="012-022-00315556"/>
    <n v="1940.4"/>
    <n v="2175.59"/>
    <s v="ZPVN"/>
    <s v="40565792"/>
    <s v="0000392545"/>
    <n v="8002818538"/>
    <x v="1433"/>
    <x v="6"/>
    <x v="6"/>
    <n v="280"/>
    <s v="BOL"/>
    <s v="101560"/>
    <x v="97"/>
    <s v="800827"/>
    <s v="BODEGA 1"/>
    <x v="1"/>
    <s v="CALLE JUAN DE ALCAZAR Y ANDRES PERE"/>
    <x v="54"/>
    <s v="O-Pichincha-Chimbacalle"/>
    <n v="117"/>
    <x v="131"/>
    <x v="131"/>
    <s v="100020038"/>
    <s v="VIVAS ANDRES"/>
    <s v="ZEMU"/>
    <x v="188"/>
    <s v="2"/>
    <s v="Sin Pallet"/>
    <n v="0"/>
    <n v="0"/>
    <x v="0"/>
    <n v="18697.777999999998"/>
    <n v="14007.778"/>
    <n v="4690"/>
    <n v="140"/>
    <m/>
    <x v="129"/>
    <n v="25"/>
    <s v="25"/>
    <n v="14"/>
    <x v="0"/>
    <n v="0.5"/>
    <n v="10"/>
    <s v="TRANSPORTE PROPIO"/>
    <n v="1013806"/>
    <s v="LOPEZ FREDY HERNAN"/>
    <x v="270"/>
  </r>
  <r>
    <n v="1002203052"/>
    <s v="UE01"/>
    <x v="9"/>
    <d v="1899-12-30T15:50:00"/>
    <x v="1914"/>
    <s v="9000805707"/>
    <s v="012-022-00315558"/>
    <n v="3122.06"/>
    <n v="3500.48"/>
    <s v="ZPVN"/>
    <s v="40565779"/>
    <s v="0000392516"/>
    <n v="8002818475"/>
    <x v="1434"/>
    <x v="3"/>
    <x v="3"/>
    <n v="480"/>
    <s v="BOL"/>
    <s v="103505"/>
    <x v="78"/>
    <s v="804921"/>
    <s v="BODEGA METALCONS"/>
    <x v="39"/>
    <s v="AV CHONE Y 3 DE JULIO"/>
    <x v="58"/>
    <s v="O-Manabi-Elcarmen"/>
    <n v="278"/>
    <x v="110"/>
    <x v="110"/>
    <s v="100014838"/>
    <s v="INLAGO MAX"/>
    <s v="ZEMT"/>
    <x v="153"/>
    <s v="1"/>
    <s v="Con Pallet"/>
    <n v="0.05"/>
    <n v="24"/>
    <x v="0"/>
    <n v="39910"/>
    <n v="24060"/>
    <n v="15850"/>
    <n v="398.4"/>
    <m/>
    <x v="108"/>
    <n v="25"/>
    <s v="25"/>
    <n v="24"/>
    <x v="0"/>
    <n v="0.83"/>
    <n v="16.599999999999998"/>
    <s v="LIDENORTI S.A."/>
    <n v="1013860"/>
    <s v="BEDON AYALA SIXTO LEONIDAS"/>
    <x v="153"/>
  </r>
  <r>
    <n v="1002203103"/>
    <s v="UE01"/>
    <x v="9"/>
    <d v="1899-12-30T15:54:00"/>
    <x v="1915"/>
    <s v="9000805710"/>
    <s v="012-022-00315559"/>
    <n v="3292.8"/>
    <n v="3691.91"/>
    <s v="ZPVN"/>
    <s v="40565717"/>
    <s v="P000032771"/>
    <n v="8002818533"/>
    <x v="1435"/>
    <x v="7"/>
    <x v="7"/>
    <n v="480"/>
    <s v="BOL"/>
    <s v="101541"/>
    <x v="80"/>
    <s v="801444"/>
    <s v="FERRICENTRO MIRA JB"/>
    <x v="58"/>
    <s v="FERRICENTRO MIRA JB / VIA A MIRA"/>
    <x v="103"/>
    <s v="O-Carchi-Mira"/>
    <n v="71"/>
    <x v="91"/>
    <x v="91"/>
    <s v="100015044"/>
    <s v="BENITEZ DAVID"/>
    <s v="ZEMT"/>
    <x v="124"/>
    <s v="2"/>
    <s v="Sin Pallet"/>
    <n v="0"/>
    <n v="0"/>
    <x v="0"/>
    <n v="36680"/>
    <n v="24040"/>
    <n v="12640"/>
    <n v="182.4"/>
    <m/>
    <x v="89"/>
    <n v="25"/>
    <s v="25"/>
    <n v="24"/>
    <x v="0"/>
    <n v="0.38"/>
    <n v="7.6000000000000005"/>
    <s v="TRANSPORTE PROPIO"/>
    <n v="1012808"/>
    <s v="ALVAREZ GONZAGA LASTEÑA MARIANA"/>
    <x v="124"/>
  </r>
  <r>
    <n v="1002203094"/>
    <s v="UE01"/>
    <x v="9"/>
    <d v="1899-12-30T15:57:00"/>
    <x v="1916"/>
    <s v="9000805714"/>
    <s v="012-022-00315560"/>
    <n v="2365.1999999999998"/>
    <n v="2651.87"/>
    <s v="ZPVN"/>
    <s v="40565790"/>
    <s v="0000392544"/>
    <n v="8002818523"/>
    <x v="1436"/>
    <x v="3"/>
    <x v="3"/>
    <n v="360"/>
    <s v="BOL"/>
    <s v="103851"/>
    <x v="128"/>
    <s v="805605"/>
    <s v="BODEGA MINA SAN ANTONIO"/>
    <x v="41"/>
    <s v="CALLE 07 ENTRADA VIRGEN CISNE"/>
    <x v="64"/>
    <s v="O-SantoDomingo-LaCondordia"/>
    <n v="233"/>
    <x v="77"/>
    <x v="77"/>
    <s v="100014963"/>
    <s v="SANCHEZ MARCOS"/>
    <s v="ZEMU"/>
    <x v="100"/>
    <s v="2"/>
    <s v="Sin Pallet"/>
    <n v="0"/>
    <n v="0"/>
    <x v="0"/>
    <n v="27090"/>
    <n v="18040"/>
    <n v="9050"/>
    <n v="277.2"/>
    <m/>
    <x v="75"/>
    <n v="25"/>
    <s v="25"/>
    <n v="18"/>
    <x v="0"/>
    <n v="0.77"/>
    <n v="15.399999999999999"/>
    <s v="LIDENORTI S.A."/>
    <n v="1013584"/>
    <s v="SANCHEZ TORRES MARCOS OSWALDO"/>
    <x v="100"/>
  </r>
  <r>
    <n v="1002203119"/>
    <s v="UE01"/>
    <x v="9"/>
    <d v="1899-12-30T16:02:00"/>
    <x v="1917"/>
    <s v=""/>
    <s v=""/>
    <n v="0"/>
    <n v="0"/>
    <s v="ZPRC"/>
    <s v="2500108144"/>
    <s v="0000392565"/>
    <n v="8002818556"/>
    <x v="1437"/>
    <x v="7"/>
    <x v="7"/>
    <n v="320"/>
    <s v="BOL"/>
    <s v="101664"/>
    <x v="8"/>
    <s v="806917"/>
    <s v="SALAZAR LUIS  SANTIAGO"/>
    <x v="58"/>
    <s v="AV CHONTAHUASI Y GONZALES SUAREZ"/>
    <x v="103"/>
    <s v="O-Carchi-Mira"/>
    <m/>
    <x v="106"/>
    <x v="106"/>
    <s v="100014932"/>
    <s v="CORREA MILTON"/>
    <s v="ZEMU"/>
    <x v="148"/>
    <s v="2"/>
    <s v="Sin Pallet"/>
    <n v="0"/>
    <n v="0"/>
    <x v="0"/>
    <n v="20516.667000000001"/>
    <n v="16026.666999999999"/>
    <n v="4490"/>
    <n v="121.6"/>
    <m/>
    <x v="104"/>
    <n v="25"/>
    <s v="25"/>
    <n v="16"/>
    <x v="0"/>
    <n v="0.38"/>
    <n v="7.6"/>
    <s v="LA ARMENIA S.A."/>
    <n v="1021623"/>
    <s v="VILLARREAL HIGUERA FERNANDO SALVADO"/>
    <x v="148"/>
  </r>
  <r>
    <n v="1002203119"/>
    <s v="UE01"/>
    <x v="9"/>
    <d v="1899-12-30T16:02:00"/>
    <x v="1918"/>
    <s v=""/>
    <s v=""/>
    <n v="0"/>
    <n v="0"/>
    <s v="ZPRC"/>
    <s v="2500108144"/>
    <s v="0000392566"/>
    <n v="8002818555"/>
    <x v="1437"/>
    <x v="6"/>
    <x v="6"/>
    <n v="40"/>
    <s v="BOL"/>
    <s v="101664"/>
    <x v="8"/>
    <s v="806917"/>
    <s v="SALAZAR LUIS  SANTIAGO"/>
    <x v="58"/>
    <s v="AV CHONTAHUASI Y GONZALES SUAREZ"/>
    <x v="103"/>
    <s v="O-Carchi-Mira"/>
    <n v="71"/>
    <x v="106"/>
    <x v="106"/>
    <s v="100014932"/>
    <s v="CORREA MILTON"/>
    <s v="ZEMU"/>
    <x v="148"/>
    <s v="2"/>
    <s v="Sin Pallet"/>
    <n v="0"/>
    <n v="0"/>
    <x v="0"/>
    <n v="6493.3329999999996"/>
    <n v="2003.3330000000001"/>
    <n v="4490"/>
    <n v="15.2"/>
    <m/>
    <x v="104"/>
    <n v="25"/>
    <s v="25"/>
    <n v="2"/>
    <x v="0"/>
    <n v="0.38"/>
    <n v="7.6"/>
    <s v="LA ARMENIA S.A."/>
    <n v="1021623"/>
    <s v="VILLARREAL HIGUERA FERNANDO SALVADO"/>
    <x v="148"/>
  </r>
  <r>
    <n v="1002203121"/>
    <s v="UE01"/>
    <x v="9"/>
    <d v="1899-12-30T16:08:00"/>
    <x v="1919"/>
    <s v="9000805687"/>
    <s v="013-020-00047788"/>
    <n v="2322"/>
    <n v="2603.44"/>
    <s v="ZPDF"/>
    <s v="70177169"/>
    <s v="0000392574"/>
    <n v="8002818560"/>
    <x v="1438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14"/>
    <x v="14"/>
    <s v="100020316"/>
    <s v="TROYA DAVID"/>
    <s v="ZEMU"/>
    <x v="183"/>
    <s v="2"/>
    <s v="Sin Pallet"/>
    <n v="0"/>
    <n v="0"/>
    <x v="0"/>
    <n v="26880"/>
    <n v="18030"/>
    <n v="8850"/>
    <n v="356.4"/>
    <m/>
    <x v="14"/>
    <n v="25"/>
    <s v="25"/>
    <n v="18"/>
    <x v="0"/>
    <n v="0.99"/>
    <n v="19.799999999999997"/>
    <s v="OTAVALOTRUCKS S.A."/>
    <n v="1014339"/>
    <s v="NICOLALDE FLORES MILTON FABIAN"/>
    <x v="183"/>
  </r>
  <r>
    <n v="1002203152"/>
    <s v="UE01"/>
    <x v="9"/>
    <d v="1899-12-30T16:12:00"/>
    <x v="1920"/>
    <s v="9000805723"/>
    <s v="012-022-00315561"/>
    <n v="4320.21"/>
    <n v="4843.8500000000004"/>
    <s v="ZPVN"/>
    <s v="40565639"/>
    <s v="0000392354"/>
    <n v="8002818606"/>
    <x v="1439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490"/>
    <n v="34010"/>
    <n v="17480"/>
    <n v="530.4"/>
    <m/>
    <x v="10"/>
    <n v="25"/>
    <s v="25"/>
    <n v="34"/>
    <x v="0"/>
    <n v="0.77999999999999992"/>
    <n v="15.6"/>
    <s v="TRANSPORTE PROPIO"/>
    <n v="1013863"/>
    <s v="DISTRIBUCIONES NARANJO"/>
    <x v="12"/>
  </r>
  <r>
    <n v="1002203082"/>
    <s v="UE01"/>
    <x v="9"/>
    <d v="1899-12-30T16:17:00"/>
    <x v="1921"/>
    <s v=""/>
    <s v=""/>
    <n v="0"/>
    <n v="0"/>
    <s v="ZPRC"/>
    <s v="2500108134"/>
    <s v="0000392505"/>
    <n v="8002818509"/>
    <x v="1440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310"/>
    <n v="24030"/>
    <n v="15280"/>
    <n v="259.2"/>
    <m/>
    <x v="6"/>
    <n v="25"/>
    <s v="25"/>
    <n v="24"/>
    <x v="0"/>
    <n v="0.53999999999999992"/>
    <n v="10.799999999999999"/>
    <s v="TRANSPORTE PROPIO"/>
    <n v="1013241"/>
    <s v="COMPAÑÍA DE TRANSPORTE DE CARGA PES"/>
    <x v="81"/>
  </r>
  <r>
    <n v="1002203087"/>
    <s v="UE01"/>
    <x v="9"/>
    <d v="1899-12-30T16:24:00"/>
    <x v="1922"/>
    <s v=""/>
    <s v=""/>
    <n v="0"/>
    <n v="0"/>
    <s v="ZPRC"/>
    <s v="2500108130"/>
    <s v="P000032782"/>
    <n v="8002818514"/>
    <x v="1441"/>
    <x v="2"/>
    <x v="2"/>
    <n v="30.5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9050"/>
    <n v="30570"/>
    <n v="18480"/>
    <n v="776.78"/>
    <m/>
    <x v="28"/>
    <n v="25"/>
    <s v="25"/>
    <n v="30.57"/>
    <x v="0"/>
    <n v="25.409878966306835"/>
    <n v="25.409878966306835"/>
    <s v="TRANSALMEIDA"/>
    <n v="1013966"/>
    <s v="ALMEIDA CHICAIZA MIGUEL ANGEL"/>
    <x v="92"/>
  </r>
  <r>
    <n v="1002203178"/>
    <s v="UE01"/>
    <x v="9"/>
    <d v="1899-12-30T16:25:00"/>
    <x v="1923"/>
    <s v="9000805727"/>
    <s v="012-022-00315562"/>
    <n v="2408.4"/>
    <n v="2700.32"/>
    <s v="ZPVN"/>
    <s v="40565681"/>
    <s v="P000032760"/>
    <n v="8002818635"/>
    <x v="1442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17804"/>
    <s v="FARINANGO HECTOR"/>
    <s v="ZEMU"/>
    <x v="48"/>
    <s v="2"/>
    <s v="Sin Pallet"/>
    <n v="0"/>
    <n v="0"/>
    <x v="0"/>
    <n v="27270"/>
    <n v="18010"/>
    <n v="9260"/>
    <n v="208.8"/>
    <m/>
    <x v="0"/>
    <n v="25"/>
    <s v="25"/>
    <n v="18"/>
    <x v="0"/>
    <n v="0.58000000000000007"/>
    <n v="11.600000000000001"/>
    <s v="COMITRAPSA"/>
    <n v="1013643"/>
    <s v="POZO TARUPI MARCELO JAVIER"/>
    <x v="48"/>
  </r>
  <r>
    <n v="1002203133"/>
    <s v="UE01"/>
    <x v="9"/>
    <d v="1899-12-30T16:29:00"/>
    <x v="1924"/>
    <s v="9000805730"/>
    <s v="012-022-00315564"/>
    <n v="233.25"/>
    <n v="261.52"/>
    <s v="ZPVN"/>
    <s v="40565809"/>
    <s v="P000032789"/>
    <n v="8002818577"/>
    <x v="1443"/>
    <x v="5"/>
    <x v="5"/>
    <n v="40"/>
    <s v="BOL"/>
    <s v="101680"/>
    <x v="12"/>
    <s v="801408"/>
    <s v="BODEG NARANJO PUJILI"/>
    <x v="10"/>
    <s v="BODEG NARANJO PUJILI / VIA A PUJILI"/>
    <x v="12"/>
    <s v="O-Cotopaxi-Pujili"/>
    <m/>
    <x v="28"/>
    <x v="28"/>
    <s v="100021196"/>
    <s v="CASTILLO PATRICIO"/>
    <s v="ZETT"/>
    <x v="114"/>
    <s v="2"/>
    <s v="Sin Pallet"/>
    <n v="0"/>
    <n v="0"/>
    <x v="0"/>
    <n v="10929.242"/>
    <n v="2004.242"/>
    <n v="8925"/>
    <n v="31.2"/>
    <m/>
    <x v="26"/>
    <n v="25"/>
    <s v="25"/>
    <n v="2"/>
    <x v="0"/>
    <n v="0.78"/>
    <n v="15.6"/>
    <s v="TRIMPESAS S.A."/>
    <n v="1014322"/>
    <s v="ESPARZA REVELO JORGE MARCELO"/>
    <x v="114"/>
  </r>
  <r>
    <n v="1002203133"/>
    <s v="UE01"/>
    <x v="9"/>
    <d v="1899-12-30T16:29:00"/>
    <x v="1925"/>
    <s v="9000805729"/>
    <s v="012-022-00315563"/>
    <n v="3939.01"/>
    <n v="4416.4399999999996"/>
    <s v="ZPVN"/>
    <s v="40565808"/>
    <s v="P000032788"/>
    <n v="8002818576"/>
    <x v="1443"/>
    <x v="6"/>
    <x v="6"/>
    <n v="620"/>
    <s v="BOL"/>
    <s v="101680"/>
    <x v="12"/>
    <s v="801408"/>
    <s v="BODEG NARANJO PUJILI"/>
    <x v="10"/>
    <s v="BODEG NARANJO PUJILI / VIA A PUJILI"/>
    <x v="12"/>
    <s v="O-Cotopaxi-Pujili"/>
    <n v="205"/>
    <x v="28"/>
    <x v="28"/>
    <s v="100021196"/>
    <s v="CASTILLO PATRICIO"/>
    <s v="ZETT"/>
    <x v="114"/>
    <s v="2"/>
    <s v="Sin Pallet"/>
    <n v="0"/>
    <n v="0"/>
    <x v="0"/>
    <n v="39990.758000000002"/>
    <n v="31065.758000000002"/>
    <n v="8925"/>
    <n v="483.6"/>
    <m/>
    <x v="26"/>
    <n v="25"/>
    <s v="25"/>
    <n v="31"/>
    <x v="0"/>
    <n v="0.78"/>
    <n v="15.600000000000001"/>
    <s v="TRIMPESAS S.A."/>
    <n v="1014322"/>
    <s v="ESPARZA REVELO JORGE MARCELO"/>
    <x v="114"/>
  </r>
  <r>
    <n v="1002203186"/>
    <s v="UE01"/>
    <x v="9"/>
    <d v="1899-12-30T16:37:00"/>
    <x v="1926"/>
    <s v="9000805735"/>
    <s v="012-022-00315566"/>
    <n v="699.74"/>
    <n v="784.55"/>
    <s v="ZPVN"/>
    <s v="40565830"/>
    <s v="P000032797"/>
    <n v="8002818643"/>
    <x v="1444"/>
    <x v="5"/>
    <x v="5"/>
    <n v="120"/>
    <s v="BOL"/>
    <s v="101680"/>
    <x v="12"/>
    <s v="801408"/>
    <s v="BODEG NARANJO PUJILI"/>
    <x v="10"/>
    <s v="BODEG NARANJO PUJILI / VIA A PUJILI"/>
    <x v="12"/>
    <s v="O-Cotopaxi-Pujili"/>
    <m/>
    <x v="88"/>
    <x v="88"/>
    <s v="10003590"/>
    <s v="CUAYCAL TACUNGA JORGE ANIBAL"/>
    <s v="ZEMU"/>
    <x v="120"/>
    <s v="2"/>
    <s v="Sin Pallet"/>
    <n v="0"/>
    <n v="0"/>
    <x v="0"/>
    <n v="10521.666999999999"/>
    <n v="6006.6670000000004"/>
    <n v="4515"/>
    <n v="93.6"/>
    <m/>
    <x v="86"/>
    <n v="25"/>
    <s v="25"/>
    <n v="6"/>
    <x v="0"/>
    <n v="0.77999999999999992"/>
    <n v="15.6"/>
    <s v="TRANSSJQ S.A."/>
    <n v="1014104"/>
    <s v="CORDOVA MEDIAVILLA ANDERSON OMAR"/>
    <x v="120"/>
  </r>
  <r>
    <n v="1002203186"/>
    <s v="UE01"/>
    <x v="9"/>
    <d v="1899-12-30T16:37:00"/>
    <x v="1927"/>
    <s v="9000805734"/>
    <s v="012-022-00315565"/>
    <n v="1524.78"/>
    <n v="1709.59"/>
    <s v="ZPVN"/>
    <s v="40565829"/>
    <s v="P000032796"/>
    <n v="8002818644"/>
    <x v="1444"/>
    <x v="6"/>
    <x v="6"/>
    <n v="240"/>
    <s v="BOL"/>
    <s v="101680"/>
    <x v="12"/>
    <s v="801408"/>
    <s v="BODEG NARANJO PUJILI"/>
    <x v="10"/>
    <s v="BODEG NARANJO PUJILI / VIA A PUJILI"/>
    <x v="12"/>
    <s v="O-Cotopaxi-Pujili"/>
    <n v="205"/>
    <x v="88"/>
    <x v="88"/>
    <s v="10003590"/>
    <s v="CUAYCAL TACUNGA JORGE ANIBAL"/>
    <s v="ZEMU"/>
    <x v="120"/>
    <s v="2"/>
    <s v="Sin Pallet"/>
    <n v="0"/>
    <n v="0"/>
    <x v="0"/>
    <n v="16528.332999999999"/>
    <n v="12013.333000000001"/>
    <n v="4515"/>
    <n v="187.2"/>
    <m/>
    <x v="86"/>
    <n v="25"/>
    <s v="25"/>
    <n v="12"/>
    <x v="0"/>
    <n v="0.77999999999999992"/>
    <n v="15.6"/>
    <s v="TRANSSJQ S.A."/>
    <n v="1014104"/>
    <s v="CORDOVA MEDIAVILLA ANDERSON OMAR"/>
    <x v="120"/>
  </r>
  <r>
    <n v="1002203136"/>
    <s v="UE01"/>
    <x v="9"/>
    <d v="1899-12-30T16:45:00"/>
    <x v="1928"/>
    <s v=""/>
    <s v=""/>
    <n v="0"/>
    <n v="0"/>
    <s v="ZPRC"/>
    <s v="2500108141"/>
    <s v="0000392549"/>
    <n v="8002818582"/>
    <x v="1445"/>
    <x v="3"/>
    <x v="3"/>
    <n v="280"/>
    <s v="BOL"/>
    <s v="101664"/>
    <x v="8"/>
    <s v="806908"/>
    <s v="LIMONGI SANTOS FREDDY ADRIANO"/>
    <x v="40"/>
    <s v="AUTOPISTA MANABI GUILLEN Y PIEDRAS"/>
    <x v="59"/>
    <s v="O-Manabi-Portoviejo"/>
    <m/>
    <x v="39"/>
    <x v="39"/>
    <s v="100014979"/>
    <s v="REALPE RICARDO"/>
    <s v="ZEMU"/>
    <x v="156"/>
    <s v="2"/>
    <s v="Sin Pallet"/>
    <n v="0"/>
    <n v="0"/>
    <x v="0"/>
    <n v="18455.556"/>
    <n v="14015.556"/>
    <n v="4440"/>
    <n v="322"/>
    <m/>
    <x v="37"/>
    <n v="25"/>
    <s v="25"/>
    <n v="14"/>
    <x v="0"/>
    <n v="1.1499999999999999"/>
    <n v="23"/>
    <s v="TRANSPIONER S.A."/>
    <n v="1014100"/>
    <s v="SIGUENZA PARRA FROILAN ALEJANDRO"/>
    <x v="156"/>
  </r>
  <r>
    <n v="1002203136"/>
    <s v="UE01"/>
    <x v="9"/>
    <d v="1899-12-30T16:45:00"/>
    <x v="1929"/>
    <s v=""/>
    <s v=""/>
    <n v="0"/>
    <n v="0"/>
    <s v="ZPRC"/>
    <s v="2500108141"/>
    <s v="0000392550"/>
    <n v="8002818583"/>
    <x v="1445"/>
    <x v="4"/>
    <x v="4"/>
    <n v="80"/>
    <s v="BOL"/>
    <s v="101664"/>
    <x v="8"/>
    <s v="806908"/>
    <s v="LIMONGI SANTOS FREDDY ADRIANO"/>
    <x v="40"/>
    <s v="AUTOPISTA MANABI GUILLEN Y PIEDRA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8444.4439999999995"/>
    <n v="4004.444"/>
    <n v="4440"/>
    <n v="92"/>
    <m/>
    <x v="37"/>
    <n v="25"/>
    <s v="25"/>
    <n v="4"/>
    <x v="0"/>
    <n v="1.1499999999999999"/>
    <n v="23"/>
    <s v="TRANSPIONER S.A."/>
    <n v="1014100"/>
    <s v="SIGUENZA PARRA FROILAN ALEJANDRO"/>
    <x v="156"/>
  </r>
  <r>
    <n v="1002203169"/>
    <s v="UE01"/>
    <x v="9"/>
    <d v="1899-12-30T16:49:00"/>
    <x v="1930"/>
    <s v=""/>
    <s v=""/>
    <n v="0"/>
    <n v="0"/>
    <s v="ZPRC"/>
    <s v="2500108116"/>
    <s v="0000392419"/>
    <n v="8002818626"/>
    <x v="1446"/>
    <x v="5"/>
    <x v="5"/>
    <n v="660"/>
    <s v="BOL"/>
    <s v="101664"/>
    <x v="8"/>
    <s v="810742"/>
    <s v="VERA SANTILLAN LUIS FERNANDO"/>
    <x v="14"/>
    <s v="DEMETRIO AGUILERA Y SAINT AMAND"/>
    <x v="18"/>
    <s v="O-Chimborazo-Riobamba"/>
    <n v="303"/>
    <x v="57"/>
    <x v="57"/>
    <s v="100015041"/>
    <s v="FUENTES TEMISTOCLES"/>
    <s v="ZETT"/>
    <x v="85"/>
    <s v="2"/>
    <s v="Sin Pallet"/>
    <n v="0"/>
    <n v="0"/>
    <x v="0"/>
    <n v="51100"/>
    <n v="33050"/>
    <n v="18050"/>
    <n v="732.6"/>
    <m/>
    <x v="55"/>
    <n v="25"/>
    <s v="25"/>
    <n v="33"/>
    <x v="0"/>
    <n v="1.1100000000000001"/>
    <n v="22.2"/>
    <s v="TRANSPORTE PROPIO"/>
    <n v="1013244"/>
    <s v="FREVITRANSPORT CIA. LTDA."/>
    <x v="85"/>
  </r>
  <r>
    <n v="1002203125"/>
    <s v="UE01"/>
    <x v="9"/>
    <d v="1899-12-30T16:50:00"/>
    <x v="1931"/>
    <s v="9000805743"/>
    <s v="012-022-00315568"/>
    <n v="1814.4"/>
    <n v="2034.32"/>
    <s v="ZPVN"/>
    <s v="40565802"/>
    <s v="0000392569"/>
    <n v="8002818564"/>
    <x v="1447"/>
    <x v="3"/>
    <x v="3"/>
    <n v="280"/>
    <s v="BOL"/>
    <s v="103543"/>
    <x v="269"/>
    <s v="805026"/>
    <s v="BODEGA PRINCIPAL VIEJO FABY"/>
    <x v="12"/>
    <s v="AV PRINCIPAL, SOLAR 9 Y G"/>
    <x v="14"/>
    <s v="O-Losrios-Quevedo"/>
    <m/>
    <x v="65"/>
    <x v="65"/>
    <s v="100014860"/>
    <s v="TANICUCHI LUIS"/>
    <s v="ZEMT"/>
    <x v="82"/>
    <s v="1"/>
    <s v="Con Pallet"/>
    <n v="0.05"/>
    <n v="14"/>
    <x v="0"/>
    <n v="21687.5"/>
    <n v="14017.5"/>
    <n v="7670"/>
    <n v="288.39999999999998"/>
    <m/>
    <x v="63"/>
    <n v="25"/>
    <s v="25"/>
    <n v="14"/>
    <x v="0"/>
    <n v="1.03"/>
    <n v="20.599999999999998"/>
    <s v="TRANSSJQ S.A."/>
    <n v="1013485"/>
    <s v="PEREZ ALBUJA VICTOR ALEJANDRO"/>
    <x v="82"/>
  </r>
  <r>
    <n v="1002203125"/>
    <s v="UE01"/>
    <x v="9"/>
    <d v="1899-12-30T16:50:00"/>
    <x v="1932"/>
    <s v="9000805742"/>
    <s v="012-022-00315567"/>
    <n v="1348"/>
    <n v="1511.39"/>
    <s v="ZPVN"/>
    <s v="40565802"/>
    <s v="0000392568"/>
    <n v="8002818563"/>
    <x v="1447"/>
    <x v="4"/>
    <x v="4"/>
    <n v="200"/>
    <s v="BOL"/>
    <s v="103543"/>
    <x v="269"/>
    <s v="805026"/>
    <s v="BODEGA PRINCIPAL VIEJO FABY"/>
    <x v="12"/>
    <s v="AV PRINCIPAL, SOLAR 9 Y G"/>
    <x v="14"/>
    <s v="O-Losrios-Quevedo"/>
    <n v="345"/>
    <x v="65"/>
    <x v="65"/>
    <s v="100014860"/>
    <s v="TANICUCHI LUIS"/>
    <s v="ZEMT"/>
    <x v="82"/>
    <s v="1"/>
    <s v="Con Pallet"/>
    <n v="0.05"/>
    <n v="10"/>
    <x v="0"/>
    <n v="17682.5"/>
    <n v="10012.5"/>
    <n v="7670"/>
    <n v="206"/>
    <m/>
    <x v="63"/>
    <n v="25"/>
    <s v="25"/>
    <n v="10"/>
    <x v="0"/>
    <n v="1.03"/>
    <n v="20.6"/>
    <s v="TRANSSJQ S.A."/>
    <n v="1013485"/>
    <s v="PEREZ ALBUJA VICTOR ALEJANDRO"/>
    <x v="82"/>
  </r>
  <r>
    <n v="1002203095"/>
    <s v="UE01"/>
    <x v="9"/>
    <d v="1899-12-30T16:55:00"/>
    <x v="1933"/>
    <s v="9000805747"/>
    <s v="012-022-00315569"/>
    <n v="3259.87"/>
    <n v="3654.98"/>
    <s v="ZPVN"/>
    <s v="40565786"/>
    <s v="0000392532"/>
    <n v="8002818524"/>
    <x v="1448"/>
    <x v="6"/>
    <x v="6"/>
    <n v="480"/>
    <s v="BOL"/>
    <s v="102238"/>
    <x v="22"/>
    <s v="803202"/>
    <s v="BODEGA PROPIA FERRECUADOR"/>
    <x v="1"/>
    <s v="AV. SIMON BOLIVAR NO. 826"/>
    <x v="20"/>
    <s v="O-Pichincha-Guayllabamba"/>
    <n v="67"/>
    <x v="6"/>
    <x v="6"/>
    <s v="10003542"/>
    <s v="CASTELLANO SANCHEZ CARLOS ANDRES"/>
    <s v="ZEMT"/>
    <x v="7"/>
    <s v="1"/>
    <s v="Con Pallet"/>
    <n v="0.05"/>
    <n v="24"/>
    <x v="0"/>
    <n v="38820"/>
    <n v="24030"/>
    <n v="14790"/>
    <n v="158.4"/>
    <m/>
    <x v="6"/>
    <n v="25"/>
    <s v="25"/>
    <n v="24"/>
    <x v="0"/>
    <n v="0.33"/>
    <n v="6.6000000000000005"/>
    <s v="WILLYTRUCK S.A."/>
    <n v="1013241"/>
    <s v="COMPAÑÍA DE TRANSPORTE DE CARGA PES"/>
    <x v="7"/>
  </r>
  <r>
    <n v="1002203196"/>
    <s v="UE01"/>
    <x v="9"/>
    <d v="1899-12-30T16:57:00"/>
    <x v="1934"/>
    <s v=""/>
    <s v=""/>
    <n v="0"/>
    <n v="0"/>
    <s v="ZPRC"/>
    <s v="2500108153"/>
    <s v="P000032795"/>
    <n v="8002818654"/>
    <x v="1449"/>
    <x v="7"/>
    <x v="7"/>
    <n v="280"/>
    <s v="BOL"/>
    <s v="101633"/>
    <x v="15"/>
    <s v="803189"/>
    <s v="SACOS BODEGA LASSO"/>
    <x v="6"/>
    <s v="PANAMERICANA NORTE"/>
    <x v="6"/>
    <s v="O-Cotopaxi-Lasso"/>
    <m/>
    <x v="17"/>
    <x v="17"/>
    <s v="100015037"/>
    <s v="PUMA JOSE"/>
    <s v="ZEMU"/>
    <x v="22"/>
    <s v="2"/>
    <s v="Sin Pallet"/>
    <n v="0"/>
    <n v="0"/>
    <x v="0"/>
    <n v="18398.332999999999"/>
    <n v="14023.333000000001"/>
    <n v="4375"/>
    <n v="193.2"/>
    <m/>
    <x v="17"/>
    <n v="25"/>
    <s v="25"/>
    <n v="14"/>
    <x v="0"/>
    <n v="0.69"/>
    <n v="13.799999999999999"/>
    <s v="TRANSPORTE PROPIO"/>
    <n v="1013627"/>
    <s v="CAMPAÑA MALDONADO MIGUEL ANGEL"/>
    <x v="22"/>
  </r>
  <r>
    <n v="1002203196"/>
    <s v="UE01"/>
    <x v="9"/>
    <d v="1899-12-30T16:57:00"/>
    <x v="1935"/>
    <s v=""/>
    <s v=""/>
    <n v="0"/>
    <n v="0"/>
    <s v="ZPRC"/>
    <s v="2500108152"/>
    <s v="P000032794"/>
    <n v="8002818655"/>
    <x v="1449"/>
    <x v="6"/>
    <x v="6"/>
    <n v="8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8381.6669999999995"/>
    <n v="4006.6669999999999"/>
    <n v="4375"/>
    <n v="55.2"/>
    <m/>
    <x v="17"/>
    <n v="25"/>
    <s v="25"/>
    <n v="4"/>
    <x v="0"/>
    <n v="0.69000000000000006"/>
    <n v="13.8"/>
    <s v="TRANSPORTE PROPIO"/>
    <n v="1013627"/>
    <s v="CAMPAÑA MALDONADO MIGUEL ANGEL"/>
    <x v="22"/>
  </r>
  <r>
    <n v="1002203150"/>
    <s v="UE01"/>
    <x v="9"/>
    <d v="1899-12-30T17:01:00"/>
    <x v="1936"/>
    <s v="9000805751"/>
    <s v="012-022-00315570"/>
    <n v="3076.8"/>
    <n v="3449.73"/>
    <s v="ZPVN"/>
    <s v="40565804"/>
    <s v="0000392577"/>
    <n v="8002818604"/>
    <x v="1450"/>
    <x v="3"/>
    <x v="3"/>
    <n v="480"/>
    <s v="BOL"/>
    <s v="101757"/>
    <x v="29"/>
    <s v="801734"/>
    <s v="INTERNEGOCIOS QUEVED"/>
    <x v="12"/>
    <s v="INTERNEGOCIOS QUEVEDO / VIA A QUEVE"/>
    <x v="14"/>
    <s v="O-Losrios-Quevedo"/>
    <n v="345"/>
    <x v="76"/>
    <x v="76"/>
    <s v="100022169"/>
    <s v="LOMAS MONTESDEOCA VINICIO XAVIER"/>
    <s v="ZEMT"/>
    <x v="99"/>
    <s v="2"/>
    <s v="Sin Pallet"/>
    <n v="0"/>
    <n v="0"/>
    <x v="0"/>
    <n v="38970"/>
    <n v="24020"/>
    <n v="14950"/>
    <n v="494.4"/>
    <m/>
    <x v="74"/>
    <n v="25"/>
    <s v="25"/>
    <n v="24"/>
    <x v="0"/>
    <n v="1.03"/>
    <n v="20.599999999999998"/>
    <s v="LIDENORTI S.A."/>
    <n v="1013592"/>
    <s v="VALENCIA BENAVIDES GLADYS RUBY"/>
    <x v="99"/>
  </r>
  <r>
    <n v="1002203229"/>
    <s v="UE01"/>
    <x v="9"/>
    <d v="1899-12-30T17:10:00"/>
    <x v="1937"/>
    <s v="9000805731"/>
    <s v="013-020-00047790"/>
    <n v="2476.8000000000002"/>
    <n v="2777.01"/>
    <s v="ZPDF"/>
    <s v="70177195"/>
    <s v="P000032802"/>
    <n v="8002818696"/>
    <x v="1451"/>
    <x v="4"/>
    <x v="4"/>
    <n v="360"/>
    <s v="BOL"/>
    <s v="101491"/>
    <x v="27"/>
    <s v="801874"/>
    <s v="BODEGA MOREJON BLADI"/>
    <x v="1"/>
    <s v="PACTO 27 DE MARZO S/N Y ESPAÑA"/>
    <x v="170"/>
    <s v="O-Pichincha-Pacto"/>
    <n v="119"/>
    <x v="33"/>
    <x v="33"/>
    <s v="100014931"/>
    <s v="VACA GALO"/>
    <s v="ZEMU"/>
    <x v="40"/>
    <s v="2"/>
    <s v="Sin Pallet"/>
    <n v="0"/>
    <n v="0"/>
    <x v="0"/>
    <n v="27020"/>
    <n v="18000"/>
    <n v="9020"/>
    <n v="244.8"/>
    <m/>
    <x v="31"/>
    <n v="25"/>
    <s v="25"/>
    <n v="18"/>
    <x v="0"/>
    <n v="0.68"/>
    <n v="13.600000000000001"/>
    <s v="TRANSPORTE PESADO CIAPRUTE S.A."/>
    <n v="1022019"/>
    <s v="ENRIQUEZ LARA ORLANDO DANILO"/>
    <x v="40"/>
  </r>
  <r>
    <n v="1002203165"/>
    <s v="UE01"/>
    <x v="9"/>
    <d v="1899-12-30T17:16:00"/>
    <x v="1938"/>
    <s v=""/>
    <s v=""/>
    <n v="0"/>
    <n v="0"/>
    <s v="ZPRC"/>
    <s v="2500108150"/>
    <s v="P000032792"/>
    <n v="8002818621"/>
    <x v="1452"/>
    <x v="5"/>
    <x v="5"/>
    <n v="80"/>
    <s v="BOL"/>
    <s v="101586"/>
    <x v="33"/>
    <s v="801500"/>
    <s v="FERRIGONZ PRINCIPAL"/>
    <x v="19"/>
    <s v="CALLE AZCASUBI Y CALLE CHILE"/>
    <x v="50"/>
    <s v="O-Pichincha-Cayambe"/>
    <m/>
    <x v="155"/>
    <x v="155"/>
    <s v="100015298"/>
    <s v="GUALSAQUI RAMIRO"/>
    <s v="ZETT"/>
    <x v="233"/>
    <s v="1"/>
    <s v="Con Pallet"/>
    <n v="0.05"/>
    <n v="4"/>
    <x v="0"/>
    <n v="13405"/>
    <n v="4005"/>
    <n v="9400"/>
    <n v="16.8"/>
    <m/>
    <x v="152"/>
    <n v="25"/>
    <s v="25"/>
    <n v="4"/>
    <x v="0"/>
    <n v="0.21000000000000002"/>
    <n v="4.2"/>
    <s v="SANJOPAS S.A."/>
    <n v="1013772"/>
    <s v="SIERRA HERRERA MARCELO EDUARDO"/>
    <x v="233"/>
  </r>
  <r>
    <n v="1002203165"/>
    <s v="UE01"/>
    <x v="9"/>
    <d v="1899-12-30T17:16:00"/>
    <x v="1939"/>
    <s v=""/>
    <s v=""/>
    <n v="0"/>
    <n v="0"/>
    <s v="ZPRC"/>
    <s v="2500108151"/>
    <s v="P000032793"/>
    <n v="8002818620"/>
    <x v="1452"/>
    <x v="6"/>
    <x v="6"/>
    <n v="560"/>
    <s v="BOL"/>
    <s v="101586"/>
    <x v="33"/>
    <s v="801500"/>
    <s v="FERRIGONZ PRINCIPAL"/>
    <x v="19"/>
    <s v="CALLE AZCASUBI Y CALLE CHILE"/>
    <x v="50"/>
    <s v="O-Pichincha-Cayambe"/>
    <n v="40"/>
    <x v="155"/>
    <x v="155"/>
    <s v="100015298"/>
    <s v="GUALSAQUI RAMIRO"/>
    <s v="ZETT"/>
    <x v="233"/>
    <s v="1"/>
    <s v="Con Pallet"/>
    <n v="0.05"/>
    <n v="28"/>
    <x v="0"/>
    <n v="37435"/>
    <n v="28035"/>
    <n v="9400"/>
    <n v="117.6"/>
    <m/>
    <x v="152"/>
    <n v="25"/>
    <s v="25"/>
    <n v="28"/>
    <x v="0"/>
    <n v="0.21"/>
    <n v="4.2"/>
    <s v="SANJOPAS S.A."/>
    <n v="1013772"/>
    <s v="SIERRA HERRERA MARCELO EDUARDO"/>
    <x v="233"/>
  </r>
  <r>
    <n v="1002203221"/>
    <s v="UE01"/>
    <x v="9"/>
    <d v="1899-12-30T17:18:00"/>
    <x v="1940"/>
    <s v=""/>
    <s v=""/>
    <n v="0"/>
    <n v="0"/>
    <s v="ZPRC"/>
    <s v="2500108149"/>
    <s v="0000392589"/>
    <n v="8002818684"/>
    <x v="1453"/>
    <x v="10"/>
    <x v="10"/>
    <n v="30.97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0430"/>
    <n v="30970"/>
    <n v="19460"/>
    <n v="284.92"/>
    <m/>
    <x v="78"/>
    <n v="25"/>
    <s v="25"/>
    <n v="30.97"/>
    <x v="0"/>
    <n v="9.19987084275105"/>
    <n v="9.19987084275105"/>
    <s v="CASTRO HERMANOS S.A."/>
    <n v="1013576"/>
    <s v="CASTRO SALGADO LUCIO OSWALDO"/>
    <x v="105"/>
  </r>
  <r>
    <n v="1002203111"/>
    <s v="UE01"/>
    <x v="9"/>
    <d v="1899-12-30T17:21:00"/>
    <x v="1941"/>
    <s v=""/>
    <s v=""/>
    <n v="0"/>
    <n v="0"/>
    <s v="ZPRC"/>
    <s v="2500108128"/>
    <s v="P000032780"/>
    <n v="8002818545"/>
    <x v="1454"/>
    <x v="2"/>
    <x v="2"/>
    <n v="31.4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960"/>
    <n v="31410"/>
    <n v="18550"/>
    <n v="0"/>
    <m/>
    <x v="3"/>
    <n v="25"/>
    <s v="25"/>
    <n v="31.41"/>
    <x v="0"/>
    <n v="0"/>
    <n v="0"/>
    <s v="UNICON S.A."/>
    <n v="1014412"/>
    <s v="UNION DE CONCRETERAS UNICON UCUE"/>
    <x v="97"/>
  </r>
  <r>
    <n v="1002203137"/>
    <s v="UE01"/>
    <x v="9"/>
    <d v="1899-12-30T17:22:00"/>
    <x v="1942"/>
    <s v="9000805758"/>
    <s v="012-022-00315572"/>
    <n v="1501.63"/>
    <n v="1683.64"/>
    <s v="ZPVN"/>
    <s v="40565803"/>
    <s v="0000392572"/>
    <n v="8002818585"/>
    <x v="1455"/>
    <x v="5"/>
    <x v="5"/>
    <n v="240"/>
    <s v="BOL"/>
    <s v="101514"/>
    <x v="62"/>
    <s v="802258"/>
    <s v="DISTRIBUIDORA SAN LUIS 1 - VERACRUZ"/>
    <x v="1"/>
    <s v="VERACURZ N34-14 Y AMERICA"/>
    <x v="144"/>
    <s v="O-Pichincha-Iñaquito"/>
    <m/>
    <x v="114"/>
    <x v="114"/>
    <s v="100014846"/>
    <s v="SANCHEZ EDUARDO"/>
    <s v="ZEMT"/>
    <x v="159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  <n v="1014106"/>
    <s v="SANCHEZ PILA FRANKLIN EDUARDO"/>
    <x v="159"/>
  </r>
  <r>
    <n v="1002203137"/>
    <s v="UE01"/>
    <x v="9"/>
    <d v="1899-12-30T17:22:00"/>
    <x v="1943"/>
    <s v="9000805757"/>
    <s v="012-022-00315571"/>
    <n v="1629.94"/>
    <n v="1827.5"/>
    <s v="ZPVN"/>
    <s v="40565803"/>
    <s v="0000392571"/>
    <n v="8002818584"/>
    <x v="1455"/>
    <x v="6"/>
    <x v="6"/>
    <n v="240"/>
    <s v="BOL"/>
    <s v="101514"/>
    <x v="62"/>
    <s v="802258"/>
    <s v="DISTRIBUIDORA SAN LUIS 1 - VERACRUZ"/>
    <x v="1"/>
    <s v="VERACURZ N34-14 Y AMERICA"/>
    <x v="144"/>
    <s v="O-Pichincha-Iñaquito"/>
    <n v="99"/>
    <x v="114"/>
    <x v="114"/>
    <s v="100014846"/>
    <s v="SANCHEZ EDUARDO"/>
    <s v="ZEMT"/>
    <x v="159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  <n v="1014106"/>
    <s v="SANCHEZ PILA FRANKLIN EDUARDO"/>
    <x v="159"/>
  </r>
  <r>
    <n v="1002203238"/>
    <s v="UE01"/>
    <x v="9"/>
    <d v="1899-12-30T17:26:00"/>
    <x v="1944"/>
    <s v="9000805759"/>
    <s v="012-022-00315573"/>
    <n v="2433.6"/>
    <n v="2728.57"/>
    <s v="ZPVN"/>
    <s v="40565828"/>
    <s v="0000392615"/>
    <n v="8002818708"/>
    <x v="1456"/>
    <x v="3"/>
    <x v="3"/>
    <n v="360"/>
    <s v="BOL"/>
    <s v="101701"/>
    <x v="164"/>
    <s v="800787"/>
    <s v="BODEGA ELECTRO VEAL"/>
    <x v="64"/>
    <s v="BODEGA ELECTRO VEAL / VIA A CHONE"/>
    <x v="113"/>
    <s v="O-Manabi-Flavioalfaro"/>
    <n v="345"/>
    <x v="46"/>
    <x v="46"/>
    <s v="100018609"/>
    <s v="CHACON WILSON"/>
    <s v="ZEMU"/>
    <x v="56"/>
    <s v="2"/>
    <s v="Sin Pallet"/>
    <n v="0"/>
    <n v="0"/>
    <x v="0"/>
    <n v="27180"/>
    <n v="18010"/>
    <n v="9170"/>
    <n v="334.8"/>
    <m/>
    <x v="44"/>
    <n v="25"/>
    <s v="25"/>
    <n v="18"/>
    <x v="0"/>
    <n v="0.93"/>
    <n v="18.600000000000001"/>
    <s v="TRAPSA C.A."/>
    <n v="1013764"/>
    <s v="TERAN SARZOSA CRISTIAN DAVID"/>
    <x v="56"/>
  </r>
  <r>
    <n v="1002203228"/>
    <s v="UE01"/>
    <x v="9"/>
    <d v="1899-12-30T17:29:00"/>
    <x v="1945"/>
    <s v="9000805761"/>
    <s v="012-022-00315575"/>
    <n v="276.01"/>
    <n v="309.45999999999998"/>
    <s v="ZPVN"/>
    <s v="40565838"/>
    <s v="P000032800"/>
    <n v="8002818693"/>
    <x v="1457"/>
    <x v="7"/>
    <x v="7"/>
    <n v="40"/>
    <s v="BOL"/>
    <s v="101726"/>
    <x v="57"/>
    <s v="809762"/>
    <s v="FABRICIO VACA"/>
    <x v="11"/>
    <s v="CALLE SUCRE"/>
    <x v="19"/>
    <s v="O-Imbabura-Cotacachi"/>
    <m/>
    <x v="119"/>
    <x v="119"/>
    <s v="100014836"/>
    <s v="PERUGACHI PEDRO"/>
    <s v="ZEMU"/>
    <x v="166"/>
    <s v="2"/>
    <s v="Sin Pallet"/>
    <n v="0"/>
    <n v="0"/>
    <x v="0"/>
    <n v="6511.1109999999999"/>
    <n v="2001.1110000000001"/>
    <n v="4510"/>
    <n v="6"/>
    <m/>
    <x v="117"/>
    <n v="25"/>
    <s v="25"/>
    <n v="2"/>
    <x v="0"/>
    <n v="0.15"/>
    <n v="3"/>
    <s v="TRIMPESAS S.A."/>
    <n v="1014277"/>
    <s v="PERUGACHI PANAMA PEDRO CESAR"/>
    <x v="166"/>
  </r>
  <r>
    <n v="1002203228"/>
    <s v="UE01"/>
    <x v="9"/>
    <d v="1899-12-30T17:29:00"/>
    <x v="1946"/>
    <s v="9000805760"/>
    <s v="012-022-00315574"/>
    <n v="2185.92"/>
    <n v="2450.87"/>
    <s v="ZPVN"/>
    <s v="40565837"/>
    <s v="P000032799"/>
    <n v="8002818694"/>
    <x v="1457"/>
    <x v="6"/>
    <x v="6"/>
    <n v="320"/>
    <s v="BOL"/>
    <s v="101726"/>
    <x v="57"/>
    <s v="809762"/>
    <s v="FABRICIO VACA"/>
    <x v="11"/>
    <s v="CALLE SUCRE"/>
    <x v="19"/>
    <s v="O-Imbabura-Cotacachi"/>
    <n v="15"/>
    <x v="119"/>
    <x v="119"/>
    <s v="100014836"/>
    <s v="PERUGACHI PEDRO"/>
    <s v="ZEMU"/>
    <x v="166"/>
    <s v="2"/>
    <s v="Sin Pallet"/>
    <n v="0"/>
    <n v="0"/>
    <x v="0"/>
    <n v="20518.888999999999"/>
    <n v="16008.888999999999"/>
    <n v="4510"/>
    <n v="48"/>
    <m/>
    <x v="117"/>
    <n v="25"/>
    <s v="25"/>
    <n v="16"/>
    <x v="0"/>
    <n v="0.15"/>
    <n v="3"/>
    <s v="TRIMPESAS S.A."/>
    <n v="1014277"/>
    <s v="PERUGACHI PANAMA PEDRO CESAR"/>
    <x v="166"/>
  </r>
  <r>
    <n v="1002203263"/>
    <s v="UE01"/>
    <x v="9"/>
    <d v="1899-12-30T17:35:00"/>
    <x v="1947"/>
    <s v="9000805762"/>
    <s v="012-022-00315576"/>
    <n v="2494.8000000000002"/>
    <n v="2797.19"/>
    <s v="ZPVN"/>
    <s v="40565745"/>
    <s v="0000392483"/>
    <n v="8002818738"/>
    <x v="1458"/>
    <x v="6"/>
    <x v="6"/>
    <n v="360"/>
    <s v="BOL"/>
    <s v="10007557"/>
    <x v="270"/>
    <s v="810621"/>
    <s v="BODEGA PRINCIPAL"/>
    <x v="5"/>
    <s v="INES GANGOTENA # 102"/>
    <x v="5"/>
    <s v="O-Pichincha-Sangolqui"/>
    <n v="130"/>
    <x v="106"/>
    <x v="106"/>
    <s v="100019455"/>
    <s v="ORDONEZ ISAIAS"/>
    <s v="ZEMU"/>
    <x v="169"/>
    <s v="2"/>
    <s v="Sin Pallet"/>
    <n v="0"/>
    <n v="0"/>
    <x v="0"/>
    <n v="27060"/>
    <n v="18010"/>
    <n v="9050"/>
    <n v="194.4"/>
    <m/>
    <x v="104"/>
    <n v="25"/>
    <s v="25"/>
    <n v="18"/>
    <x v="0"/>
    <n v="0.54"/>
    <n v="10.8"/>
    <s v="LA ARMENIA S.A."/>
    <n v="1021623"/>
    <s v="VILLARREAL HIGUERA FERNANDO SALVADO"/>
    <x v="169"/>
  </r>
  <r>
    <n v="1002203260"/>
    <s v="UE01"/>
    <x v="9"/>
    <d v="1899-12-30T17:38:00"/>
    <x v="1948"/>
    <s v="9000805765"/>
    <s v="012-022-00315578"/>
    <n v="734.18"/>
    <n v="823.17"/>
    <s v="ZPVN"/>
    <s v="40565785"/>
    <s v="P000032786"/>
    <n v="8002818734"/>
    <x v="1459"/>
    <x v="5"/>
    <x v="5"/>
    <n v="120"/>
    <s v="BOL"/>
    <s v="101865"/>
    <x v="31"/>
    <s v="802398"/>
    <s v="BODEGA MARIANAS"/>
    <x v="1"/>
    <s v="GEOVANNY CALLES Y PALERMO"/>
    <x v="26"/>
    <s v="O-Pichincha-Carapungo"/>
    <m/>
    <x v="34"/>
    <x v="34"/>
    <s v="100021318"/>
    <s v="FLORES LUIS"/>
    <s v="ZETT"/>
    <x v="42"/>
    <s v="1"/>
    <s v="Con Pallet"/>
    <n v="0.05"/>
    <n v="6"/>
    <x v="0"/>
    <n v="14373.824000000001"/>
    <n v="6008.8239999999996"/>
    <n v="8365"/>
    <n v="52.8"/>
    <m/>
    <x v="32"/>
    <n v="25"/>
    <s v="25"/>
    <n v="6"/>
    <x v="0"/>
    <n v="0.44"/>
    <n v="8.7999999999999989"/>
    <s v="TRANSPORTE PROPIO"/>
    <n v="1024381"/>
    <s v="BALCAZAR GORDON ALEJANDRO"/>
    <x v="42"/>
  </r>
  <r>
    <n v="1002203260"/>
    <s v="UE01"/>
    <x v="9"/>
    <d v="1899-12-30T17:38:00"/>
    <x v="1949"/>
    <s v="9000805764"/>
    <s v="012-022-00315577"/>
    <n v="3736.66"/>
    <n v="4189.57"/>
    <s v="ZPVN"/>
    <s v="40565784"/>
    <s v="P000032785"/>
    <n v="8002818733"/>
    <x v="1459"/>
    <x v="6"/>
    <x v="6"/>
    <n v="56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406.175999999999"/>
    <n v="28041.175999999999"/>
    <n v="8365"/>
    <n v="246.4"/>
    <m/>
    <x v="32"/>
    <n v="25"/>
    <s v="25"/>
    <n v="28"/>
    <x v="0"/>
    <n v="0.44"/>
    <n v="8.8000000000000007"/>
    <s v="TRANSPORTE PROPIO"/>
    <n v="1024381"/>
    <s v="BALCAZAR GORDON ALEJANDRO"/>
    <x v="42"/>
  </r>
  <r>
    <n v="1002203226"/>
    <s v="UE01"/>
    <x v="9"/>
    <d v="1899-12-30T17:42:00"/>
    <x v="1950"/>
    <s v="9000805767"/>
    <s v="012-022-00315579"/>
    <n v="4524.8"/>
    <n v="5073.24"/>
    <s v="ZPVN"/>
    <s v="40565821"/>
    <s v="0000392599"/>
    <n v="8002818691"/>
    <x v="1460"/>
    <x v="4"/>
    <x v="4"/>
    <n v="640"/>
    <s v="BOL"/>
    <s v="104029"/>
    <x v="34"/>
    <s v="805879"/>
    <s v="BODEGA PRINCIPAL"/>
    <x v="22"/>
    <s v="CALLE NUMERO 4 Y AV UNIVERSITARIA"/>
    <x v="32"/>
    <s v="O-Esmeraldas-Esmeraldas"/>
    <n v="388"/>
    <x v="51"/>
    <x v="51"/>
    <s v="100014928"/>
    <s v="INLAGO RODRIGO"/>
    <s v="ZETT"/>
    <x v="66"/>
    <s v="1"/>
    <s v="Con Pallet"/>
    <n v="0.05"/>
    <n v="32"/>
    <x v="0"/>
    <n v="50640"/>
    <n v="32010"/>
    <n v="18630"/>
    <n v="678.4"/>
    <m/>
    <x v="49"/>
    <n v="25"/>
    <s v="25"/>
    <n v="32"/>
    <x v="0"/>
    <n v="1.06"/>
    <n v="21.2"/>
    <s v="TRANSCARLONISA"/>
    <n v="1014153"/>
    <s v="INLAGO ANDRANGO LUIS RODRIGO"/>
    <x v="66"/>
  </r>
  <r>
    <n v="1002203271"/>
    <s v="UE01"/>
    <x v="9"/>
    <d v="1899-12-30T17:46:00"/>
    <x v="1951"/>
    <s v="9000805769"/>
    <s v="012-022-00315580"/>
    <n v="2287.17"/>
    <n v="2564.39"/>
    <s v="ZPVN"/>
    <s v="40565664"/>
    <s v="P000032755"/>
    <n v="8002818747"/>
    <x v="1461"/>
    <x v="6"/>
    <x v="6"/>
    <n v="360"/>
    <s v="BOL"/>
    <s v="101680"/>
    <x v="12"/>
    <s v="802649"/>
    <s v="OBRA MULALILLO"/>
    <x v="4"/>
    <s v="MULALILLO PARQUE CENTRAL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280"/>
    <n v="18010"/>
    <n v="9270"/>
    <n v="273.60000000000002"/>
    <m/>
    <x v="141"/>
    <n v="25"/>
    <s v="25"/>
    <n v="18"/>
    <x v="0"/>
    <n v="0.76"/>
    <n v="15.200000000000001"/>
    <s v="TRANSPORTE PROPIO"/>
    <n v="1023045"/>
    <s v="ESPINOSA OTAVALO PABLO ANIBAL"/>
    <x v="211"/>
  </r>
  <r>
    <n v="1002203270"/>
    <s v="UE01"/>
    <x v="9"/>
    <d v="1899-12-30T17:47:00"/>
    <x v="1952"/>
    <s v="9000805718"/>
    <s v="013-020-00047789"/>
    <n v="2432.56"/>
    <n v="2727.4"/>
    <s v="ZPDF"/>
    <s v="70177185"/>
    <s v="0000392641"/>
    <n v="8002818746"/>
    <x v="1462"/>
    <x v="6"/>
    <x v="6"/>
    <n v="360"/>
    <s v="BOL"/>
    <s v="103008"/>
    <x v="94"/>
    <s v="805230"/>
    <s v="BLANCA SANTAFE"/>
    <x v="1"/>
    <s v="AV. ANTONIO JOSE DE SUCRE"/>
    <x v="171"/>
    <s v="O-Pichincha-Cotocollao"/>
    <n v="95.7"/>
    <x v="118"/>
    <x v="118"/>
    <s v="100019438"/>
    <s v="CASTRO SELSO"/>
    <s v="ZEMU"/>
    <x v="165"/>
    <s v="2"/>
    <s v="Sin Pallet"/>
    <n v="0"/>
    <n v="0"/>
    <x v="0"/>
    <n v="27190"/>
    <n v="18010"/>
    <n v="9180"/>
    <n v="162"/>
    <m/>
    <x v="116"/>
    <n v="25"/>
    <s v="25"/>
    <n v="18"/>
    <x v="0"/>
    <n v="0.45"/>
    <n v="9"/>
    <s v="TRAPSA C.A."/>
    <n v="1013505"/>
    <s v="HERMOZA LOZADA JORGE ABDON"/>
    <x v="165"/>
  </r>
  <r>
    <n v="1002203244"/>
    <s v="UE01"/>
    <x v="9"/>
    <d v="1899-12-30T17:50:00"/>
    <x v="1953"/>
    <s v="9000805771"/>
    <s v="012-022-00315581"/>
    <n v="2469.85"/>
    <n v="2769.21"/>
    <s v="ZPVN"/>
    <s v="40565833"/>
    <s v="0000392626"/>
    <n v="8002818713"/>
    <x v="1463"/>
    <x v="6"/>
    <x v="6"/>
    <n v="360"/>
    <s v="BOL"/>
    <s v="101573"/>
    <x v="271"/>
    <s v="801837"/>
    <s v="BODEGA MENA FAUSTO"/>
    <x v="1"/>
    <s v="PANAMERICANA SUR  LOTE 66 KM 10.5 Y"/>
    <x v="172"/>
    <s v="O-Pichincha-Sanbartolo"/>
    <n v="120"/>
    <x v="103"/>
    <x v="103"/>
    <s v="100019413"/>
    <s v="CASANOVA ROMEL"/>
    <s v="ZEMU"/>
    <x v="144"/>
    <s v="2"/>
    <s v="Sin Pallet"/>
    <n v="0"/>
    <n v="0"/>
    <x v="0"/>
    <n v="27010"/>
    <n v="18000"/>
    <n v="9010"/>
    <n v="180"/>
    <m/>
    <x v="101"/>
    <n v="25"/>
    <s v="25"/>
    <n v="18"/>
    <x v="0"/>
    <n v="0.5"/>
    <n v="10"/>
    <s v="TRAPSA C.A."/>
    <n v="1013573"/>
    <s v="CUASPA PEREZ SEGUNDO MANUEL"/>
    <x v="144"/>
  </r>
  <r>
    <n v="1002203278"/>
    <s v="UE01"/>
    <x v="9"/>
    <d v="1899-12-30T17:53:00"/>
    <x v="1954"/>
    <s v=""/>
    <s v=""/>
    <n v="0"/>
    <n v="0"/>
    <s v="ZPRC"/>
    <s v="2500108156"/>
    <s v="0000392637"/>
    <n v="8002818756"/>
    <x v="1464"/>
    <x v="3"/>
    <x v="3"/>
    <n v="360"/>
    <s v="BOL"/>
    <s v="101664"/>
    <x v="8"/>
    <s v="802632"/>
    <s v="ZAMBRANO MANZABA TAYRON LENIN"/>
    <x v="12"/>
    <s v="AV WALTER ANDRADE Y DECIMA ESQUINA"/>
    <x v="14"/>
    <s v="O-Losrios-Quevedo"/>
    <n v="345"/>
    <x v="130"/>
    <x v="130"/>
    <s v="100014950"/>
    <s v="MONTESDEOCA JORGE"/>
    <s v="ZEMU"/>
    <x v="187"/>
    <s v="2"/>
    <s v="Sin Pallet"/>
    <n v="0"/>
    <n v="0"/>
    <x v="0"/>
    <n v="27210"/>
    <n v="18030"/>
    <n v="9180"/>
    <n v="370.8"/>
    <m/>
    <x v="128"/>
    <n v="25"/>
    <s v="25"/>
    <n v="18"/>
    <x v="0"/>
    <n v="1.03"/>
    <n v="20.6"/>
    <s v="LIDENORTI S.A."/>
    <n v="1014151"/>
    <s v="VEGA RUIZ WILSON MARCELO"/>
    <x v="187"/>
  </r>
  <r>
    <n v="1002203282"/>
    <s v="UE01"/>
    <x v="9"/>
    <d v="1899-12-30T17:56:00"/>
    <x v="1955"/>
    <s v=""/>
    <s v=""/>
    <n v="0"/>
    <n v="0"/>
    <s v="ZPRC"/>
    <s v="2500108159"/>
    <s v="0000392660"/>
    <n v="8002818760"/>
    <x v="1465"/>
    <x v="3"/>
    <x v="3"/>
    <n v="280"/>
    <s v="BOL"/>
    <s v="101664"/>
    <x v="8"/>
    <s v="810765"/>
    <s v="ORELLANA MALDONADO ALEJANDRA"/>
    <x v="12"/>
    <s v="JAIME ROLDOS, ENTRE LA 26 Y 27"/>
    <x v="14"/>
    <s v="O-Losrios-Quevedo"/>
    <m/>
    <x v="129"/>
    <x v="129"/>
    <s v="100014881"/>
    <s v="HARO VICENTE"/>
    <s v="ZEMU"/>
    <x v="186"/>
    <s v="2"/>
    <s v="Sin Pallet"/>
    <n v="0"/>
    <n v="0"/>
    <x v="0"/>
    <n v="18670.556"/>
    <n v="14015.556"/>
    <n v="4655"/>
    <n v="288.39999999999998"/>
    <m/>
    <x v="127"/>
    <n v="25"/>
    <s v="25"/>
    <n v="14"/>
    <x v="0"/>
    <n v="1.03"/>
    <n v="20.599999999999998"/>
    <s v="SANJOPAS S.A."/>
    <n v="1022361"/>
    <s v="ESCOBAR VILLARREAL JORGE FRANCISCO"/>
    <x v="186"/>
  </r>
  <r>
    <n v="1002203282"/>
    <s v="UE01"/>
    <x v="9"/>
    <d v="1899-12-30T17:56:00"/>
    <x v="1956"/>
    <s v=""/>
    <s v=""/>
    <n v="0"/>
    <n v="0"/>
    <s v="ZPRC"/>
    <s v="2500108159"/>
    <s v="0000392661"/>
    <n v="8002818761"/>
    <x v="1465"/>
    <x v="4"/>
    <x v="4"/>
    <n v="80"/>
    <s v="BOL"/>
    <s v="101664"/>
    <x v="8"/>
    <s v="810765"/>
    <s v="ORELLANA MALDONADO ALEJANDRA"/>
    <x v="12"/>
    <s v="JAIME ROLDOS, ENTRE LA 26 Y 27"/>
    <x v="14"/>
    <s v="O-Losrios-Quevedo"/>
    <n v="345"/>
    <x v="129"/>
    <x v="129"/>
    <s v="100014881"/>
    <s v="HARO VICENTE"/>
    <s v="ZEMU"/>
    <x v="186"/>
    <s v="2"/>
    <s v="Sin Pallet"/>
    <n v="0"/>
    <n v="0"/>
    <x v="0"/>
    <n v="8659.4439999999995"/>
    <n v="4004.444"/>
    <n v="4655"/>
    <n v="82.4"/>
    <m/>
    <x v="127"/>
    <n v="25"/>
    <s v="25"/>
    <n v="4"/>
    <x v="0"/>
    <n v="1.03"/>
    <n v="20.6"/>
    <s v="SANJOPAS S.A."/>
    <n v="1022361"/>
    <s v="ESCOBAR VILLARREAL JORGE FRANCISCO"/>
    <x v="186"/>
  </r>
  <r>
    <n v="1002203252"/>
    <s v="UE01"/>
    <x v="9"/>
    <d v="1899-12-30T17:58:00"/>
    <x v="1957"/>
    <s v="9000805774"/>
    <s v="012-022-00315582"/>
    <n v="3848.19"/>
    <n v="4314.6099999999997"/>
    <s v="ZPVN"/>
    <s v="40565811"/>
    <s v="0000392580"/>
    <n v="8002818725"/>
    <x v="1466"/>
    <x v="8"/>
    <x v="8"/>
    <n v="31.54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1010"/>
    <n v="31540"/>
    <n v="19470"/>
    <n v="77.59"/>
    <m/>
    <x v="73"/>
    <n v="25"/>
    <s v="25"/>
    <n v="31.54"/>
    <x v="0"/>
    <n v="2.4600507292327207"/>
    <n v="2.4600507292327207"/>
    <s v="J.V. TRANSPREMIUN CIA.LTDA"/>
    <n v="1013906"/>
    <s v="VALLEJOS VILLEGAS SAUL EDUARDO"/>
    <x v="108"/>
  </r>
  <r>
    <n v="1002203218"/>
    <s v="UE01"/>
    <x v="9"/>
    <d v="1899-12-30T18:02:00"/>
    <x v="1958"/>
    <s v=""/>
    <s v=""/>
    <n v="0"/>
    <n v="0"/>
    <s v="ZPRC"/>
    <s v="2500107342"/>
    <s v="0000392584"/>
    <n v="8002818681"/>
    <x v="1467"/>
    <x v="2"/>
    <x v="2"/>
    <n v="32.770000000000003"/>
    <s v="T"/>
    <s v="101580"/>
    <x v="133"/>
    <s v="801461"/>
    <s v="PLANTA DE HORMIGON"/>
    <x v="27"/>
    <s v="C.ALASKA Y VIA A RIOBAMBA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690"/>
    <n v="32770"/>
    <n v="19920"/>
    <n v="944.76"/>
    <s v="470,91 ajuste viaje a balao por no estar creado en el sistema se ajusta parte de flete de la guia 400037 "/>
    <x v="18"/>
    <n v="25"/>
    <s v="25"/>
    <n v="32.770000000000003"/>
    <x v="0"/>
    <n v="28.830027464144031"/>
    <n v="28.830027464144031"/>
    <s v="LA ARMENIA S.A."/>
    <n v="1021830"/>
    <s v="MORALES GARZON CHRISTIAN SANTIAGO"/>
    <x v="198"/>
  </r>
  <r>
    <n v="1002203320"/>
    <s v="UE01"/>
    <x v="9"/>
    <d v="1899-12-30T18:12:00"/>
    <x v="1959"/>
    <s v="9000805780"/>
    <s v="012-022-00315583"/>
    <n v="2297.41"/>
    <n v="2575.87"/>
    <s v="ZPVN"/>
    <s v="40565824"/>
    <s v="0000392607"/>
    <n v="8002818809"/>
    <x v="1468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640"/>
    <n v="17020"/>
    <n v="9620"/>
    <n v="183.6"/>
    <m/>
    <x v="76"/>
    <n v="25"/>
    <s v="25"/>
    <n v="17"/>
    <x v="0"/>
    <n v="0.54"/>
    <n v="10.799999999999999"/>
    <s v="TRANSPORTE PROPIO"/>
    <n v="1023011"/>
    <s v="PALOMEQUE CAIZA LUIS FERNANDO"/>
    <x v="103"/>
  </r>
  <r>
    <n v="1002203316"/>
    <s v="UE01"/>
    <x v="9"/>
    <d v="1899-12-30T18:17:00"/>
    <x v="1960"/>
    <s v=""/>
    <s v=""/>
    <n v="0"/>
    <n v="0"/>
    <s v="ZPRC"/>
    <s v="2500108158"/>
    <s v="0000392652"/>
    <n v="8002818803"/>
    <x v="1469"/>
    <x v="7"/>
    <x v="7"/>
    <n v="8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9211.6669999999995"/>
    <n v="4005"/>
    <n v="5206.6670000000004"/>
    <n v="40.799999999999997"/>
    <m/>
    <x v="54"/>
    <n v="25"/>
    <s v="25"/>
    <n v="4"/>
    <x v="0"/>
    <n v="0.51"/>
    <n v="10.199999999999999"/>
    <s v="TRANSPORTE PROPIO"/>
    <n v="1013768"/>
    <s v="PROAÑO MESIAS JOSELITO"/>
    <x v="71"/>
  </r>
  <r>
    <n v="1002203316"/>
    <s v="UE01"/>
    <x v="9"/>
    <d v="1899-12-30T18:17:00"/>
    <x v="1961"/>
    <s v=""/>
    <s v=""/>
    <n v="0"/>
    <n v="0"/>
    <s v="ZPRC"/>
    <s v="2500108158"/>
    <s v="0000392651"/>
    <n v="8002818802"/>
    <x v="1469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1214.166999999999"/>
    <n v="6007.5"/>
    <n v="5206.6670000000004"/>
    <n v="61.2"/>
    <m/>
    <x v="54"/>
    <n v="25"/>
    <s v="25"/>
    <n v="6"/>
    <x v="0"/>
    <n v="0.51"/>
    <n v="10.200000000000001"/>
    <s v="TRANSPORTE PROPIO"/>
    <n v="1013768"/>
    <s v="PROAÑO MESIAS JOSELITO"/>
    <x v="71"/>
  </r>
  <r>
    <n v="1002203316"/>
    <s v="UE01"/>
    <x v="9"/>
    <d v="1899-12-30T18:17:00"/>
    <x v="1962"/>
    <s v=""/>
    <s v=""/>
    <n v="0"/>
    <n v="0"/>
    <s v="ZPRC"/>
    <s v="2500108158"/>
    <s v="0000392653"/>
    <n v="8002818801"/>
    <x v="1469"/>
    <x v="6"/>
    <x v="6"/>
    <n v="2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9224.167000000001"/>
    <n v="14017.5"/>
    <n v="5206.6670000000004"/>
    <n v="142.80000000000001"/>
    <m/>
    <x v="54"/>
    <n v="25"/>
    <s v="25"/>
    <n v="14"/>
    <x v="0"/>
    <n v="0.51"/>
    <n v="10.200000000000001"/>
    <s v="TRANSPORTE PROPIO"/>
    <n v="1013768"/>
    <s v="PROAÑO MESIAS JOSELITO"/>
    <x v="71"/>
  </r>
  <r>
    <n v="1002203275"/>
    <s v="UE01"/>
    <x v="9"/>
    <d v="1899-12-30T18:24:00"/>
    <x v="1963"/>
    <s v="9000805789"/>
    <s v="012-022-00315586"/>
    <n v="800.4"/>
    <n v="897.42"/>
    <s v="ZPVN"/>
    <s v="40565860"/>
    <s v="P000032812"/>
    <n v="8002818754"/>
    <x v="1470"/>
    <x v="7"/>
    <x v="7"/>
    <n v="120"/>
    <s v="BOL"/>
    <s v="101993"/>
    <x v="163"/>
    <s v="802741"/>
    <s v="BODEGA PRINCIPAL FERRICUEVA"/>
    <x v="27"/>
    <s v="AV GALO VELA Y F. LOFFELER"/>
    <x v="41"/>
    <s v="O-Tungurahua-Ambato"/>
    <m/>
    <x v="135"/>
    <x v="135"/>
    <s v="100015055"/>
    <s v="ALQUINGA BYRON"/>
    <s v="ZETT"/>
    <x v="193"/>
    <s v="1"/>
    <s v="Con Pallet"/>
    <n v="0.05"/>
    <n v="6"/>
    <x v="0"/>
    <n v="12156.041999999999"/>
    <n v="6009.375"/>
    <n v="6146.6670000000004"/>
    <n v="108"/>
    <m/>
    <x v="133"/>
    <n v="25"/>
    <s v="25"/>
    <n v="6"/>
    <x v="0"/>
    <n v="0.9"/>
    <n v="18"/>
    <s v="ALQUINGA &amp; ALQUINGA"/>
    <n v="1020877"/>
    <s v="ALQUINGA LUCERO BYRON EDUARDO"/>
    <x v="193"/>
  </r>
  <r>
    <n v="1002203275"/>
    <s v="UE01"/>
    <x v="9"/>
    <d v="1899-12-30T18:24:00"/>
    <x v="1964"/>
    <s v="9000805787"/>
    <s v="012-022-00315584"/>
    <n v="246"/>
    <n v="275.82"/>
    <s v="ZPVN"/>
    <s v="40565859"/>
    <s v="P000032811"/>
    <n v="8002818753"/>
    <x v="1470"/>
    <x v="5"/>
    <x v="5"/>
    <n v="40"/>
    <s v="BOL"/>
    <s v="101993"/>
    <x v="163"/>
    <s v="802741"/>
    <s v="BODEGA PRINCIPAL FERRICUEVA"/>
    <x v="27"/>
    <s v="AV GALO VELA Y F. LOFFELER"/>
    <x v="41"/>
    <s v="O-Tungurahua-Ambato"/>
    <m/>
    <x v="135"/>
    <x v="135"/>
    <s v="100015055"/>
    <s v="ALQUINGA BYRON"/>
    <s v="ZETT"/>
    <x v="193"/>
    <s v="1"/>
    <s v="Con Pallet"/>
    <n v="0.05"/>
    <n v="2"/>
    <x v="0"/>
    <n v="8149.7920000000004"/>
    <n v="2003.125"/>
    <n v="6146.6670000000004"/>
    <n v="36"/>
    <m/>
    <x v="133"/>
    <n v="25"/>
    <s v="25"/>
    <n v="2"/>
    <x v="0"/>
    <n v="0.9"/>
    <n v="18"/>
    <s v="ALQUINGA &amp; ALQUINGA"/>
    <n v="1020877"/>
    <s v="ALQUINGA LUCERO BYRON EDUARDO"/>
    <x v="193"/>
  </r>
  <r>
    <n v="1002203275"/>
    <s v="UE01"/>
    <x v="9"/>
    <d v="1899-12-30T18:24:00"/>
    <x v="1965"/>
    <s v="9000805788"/>
    <s v="012-022-00315585"/>
    <n v="3182.4"/>
    <n v="3568.13"/>
    <s v="ZPVN"/>
    <s v="40565858"/>
    <s v="P000032810"/>
    <n v="8002818752"/>
    <x v="1470"/>
    <x v="6"/>
    <x v="6"/>
    <n v="480"/>
    <s v="BOL"/>
    <s v="101993"/>
    <x v="163"/>
    <s v="802741"/>
    <s v="BODEGA PRINCIPAL FERRICUEVA"/>
    <x v="27"/>
    <s v="AV GALO VELA Y F. LOFFELER"/>
    <x v="41"/>
    <s v="O-Tungurahua-Ambato"/>
    <n v="250"/>
    <x v="135"/>
    <x v="135"/>
    <s v="100015055"/>
    <s v="ALQUINGA BYRON"/>
    <s v="ZETT"/>
    <x v="193"/>
    <s v="1"/>
    <s v="Con Pallet"/>
    <n v="0.05"/>
    <n v="24"/>
    <x v="0"/>
    <n v="30184.167000000001"/>
    <n v="24037.5"/>
    <n v="6146.6670000000004"/>
    <n v="432"/>
    <m/>
    <x v="133"/>
    <n v="25"/>
    <s v="25"/>
    <n v="24"/>
    <x v="0"/>
    <n v="0.9"/>
    <n v="18"/>
    <s v="ALQUINGA &amp; ALQUINGA"/>
    <n v="1020877"/>
    <s v="ALQUINGA LUCERO BYRON EDUARDO"/>
    <x v="193"/>
  </r>
  <r>
    <n v="1002203312"/>
    <s v="UE01"/>
    <x v="9"/>
    <d v="1899-12-30T18:37:00"/>
    <x v="1966"/>
    <s v=""/>
    <s v=""/>
    <n v="0"/>
    <n v="0"/>
    <s v="ZPRC"/>
    <s v="2500108163"/>
    <s v="P000032815"/>
    <n v="8002818798"/>
    <x v="1471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1"/>
    <x v="11"/>
    <s v="100014920"/>
    <s v="AMAGUAYA HECTOR"/>
    <s v="ZEMT"/>
    <x v="13"/>
    <s v="1"/>
    <s v="Con Pallet"/>
    <n v="0.05"/>
    <n v="24"/>
    <x v="0"/>
    <n v="40070"/>
    <n v="24050"/>
    <n v="16020"/>
    <n v="91.2"/>
    <m/>
    <x v="11"/>
    <n v="25"/>
    <s v="25"/>
    <n v="24"/>
    <x v="0"/>
    <n v="0.19"/>
    <n v="3.8000000000000003"/>
    <s v="TRAPSA C.A."/>
    <n v="1013273"/>
    <s v="YEPEZ DIAZ LEONEL MANUEL"/>
    <x v="13"/>
  </r>
  <r>
    <n v="1002203268"/>
    <s v="UE01"/>
    <x v="9"/>
    <d v="1899-12-30T18:38:00"/>
    <x v="1967"/>
    <s v=""/>
    <s v=""/>
    <n v="0"/>
    <n v="0"/>
    <s v="ZPRC"/>
    <s v="2500108160"/>
    <s v="0000392662"/>
    <n v="8002818744"/>
    <x v="1472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52"/>
    <x v="52"/>
    <s v="100014855"/>
    <s v="PALACIOS ALFONSO"/>
    <s v="ZETT"/>
    <x v="67"/>
    <s v="2"/>
    <s v="Sin Pallet"/>
    <n v="0"/>
    <n v="0"/>
    <x v="0"/>
    <n v="50680"/>
    <n v="33040"/>
    <n v="17640"/>
    <n v="554.4"/>
    <m/>
    <x v="50"/>
    <n v="25"/>
    <s v="25"/>
    <n v="33"/>
    <x v="0"/>
    <n v="0.84"/>
    <n v="16.8"/>
    <s v="NARVAEZ VACA CIA. LTDA."/>
    <n v="1013947"/>
    <s v="LOYO LIMA JORGE FERNANDO"/>
    <x v="67"/>
  </r>
  <r>
    <n v="1002203322"/>
    <s v="UE01"/>
    <x v="9"/>
    <d v="1899-12-30T18:51:00"/>
    <x v="1968"/>
    <s v="9000805793"/>
    <s v="012-022-00315587"/>
    <n v="2343.91"/>
    <n v="2628.01"/>
    <s v="ZPVN"/>
    <s v="40565848"/>
    <s v="0000392665"/>
    <n v="8002818812"/>
    <x v="1473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116"/>
    <x v="116"/>
    <s v="100014941"/>
    <s v="JACOME PAUL"/>
    <s v="ZEMU"/>
    <x v="161"/>
    <s v="2"/>
    <s v="Sin Pallet"/>
    <n v="0"/>
    <n v="0"/>
    <x v="0"/>
    <n v="27060"/>
    <n v="18040"/>
    <n v="9020"/>
    <n v="266.39999999999998"/>
    <m/>
    <x v="114"/>
    <n v="25"/>
    <s v="25"/>
    <n v="18"/>
    <x v="0"/>
    <n v="0.74"/>
    <n v="14.799999999999999"/>
    <s v="TRAPSA C.A."/>
    <n v="1014289"/>
    <s v="JACOME ECHEVERRIA PEDRO PAUL"/>
    <x v="161"/>
  </r>
  <r>
    <n v="1002203343"/>
    <s v="UE01"/>
    <x v="9"/>
    <d v="1899-12-30T18:55:00"/>
    <x v="1969"/>
    <s v="9000805794"/>
    <s v="012-022-00315588"/>
    <n v="4527.6000000000004"/>
    <n v="5076.37"/>
    <s v="ZPVN"/>
    <s v="40565667"/>
    <s v="0000392386"/>
    <n v="8002818834"/>
    <x v="1474"/>
    <x v="6"/>
    <x v="6"/>
    <n v="660"/>
    <s v="BOL"/>
    <s v="101607"/>
    <x v="272"/>
    <s v="801750"/>
    <s v="FERRETERIA ABIGAIL"/>
    <x v="1"/>
    <s v="CALLE C NUMERO 940 Y CALLE 69A"/>
    <x v="77"/>
    <s v="O-Pichincha-Guamani"/>
    <n v="129"/>
    <x v="19"/>
    <x v="19"/>
    <s v="100019625"/>
    <s v="MENDEZ FRANKLIN"/>
    <s v="ZETT"/>
    <x v="274"/>
    <s v="2"/>
    <s v="Sin Pallet"/>
    <n v="0"/>
    <n v="0"/>
    <x v="0"/>
    <n v="50400"/>
    <n v="33000"/>
    <n v="17400"/>
    <n v="336.6"/>
    <m/>
    <x v="19"/>
    <n v="25"/>
    <s v="25"/>
    <n v="33"/>
    <x v="0"/>
    <n v="0.51"/>
    <n v="10.200000000000001"/>
    <s v="LIDENORTI S.A."/>
    <n v="1013548"/>
    <s v="POZO FUENTES DIEGO FRANCISCO"/>
    <x v="275"/>
  </r>
  <r>
    <n v="1002203338"/>
    <s v="UE01"/>
    <x v="9"/>
    <d v="1899-12-30T18:58:00"/>
    <x v="1970"/>
    <s v="9000805795"/>
    <s v="012-022-00315589"/>
    <n v="2386.8000000000002"/>
    <n v="2676.1"/>
    <s v="ZPVN"/>
    <s v="40565831"/>
    <s v="P000032798"/>
    <n v="8002818828"/>
    <x v="1475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63"/>
    <x v="63"/>
    <s v="10005910"/>
    <s v="URBANO MOQUINCHE WALTER ARMANDO"/>
    <s v="ZEMU"/>
    <x v="79"/>
    <s v="2"/>
    <s v="Sin Pallet"/>
    <n v="0"/>
    <n v="0"/>
    <x v="0"/>
    <n v="26760"/>
    <n v="18050"/>
    <n v="8710"/>
    <n v="385.2"/>
    <m/>
    <x v="61"/>
    <n v="25"/>
    <s v="25"/>
    <n v="18"/>
    <x v="0"/>
    <n v="1.07"/>
    <n v="21.4"/>
    <s v="RUTAS COTACACHENSES"/>
    <n v="10005834"/>
    <s v="RUIZ CHECA JOSE JAVIER"/>
    <x v="79"/>
  </r>
  <r>
    <n v="1002203280"/>
    <s v="UE01"/>
    <x v="9"/>
    <d v="1899-12-30T19:02:00"/>
    <x v="1971"/>
    <s v="9000805797"/>
    <s v="012-022-00315591"/>
    <n v="2600"/>
    <n v="2915.14"/>
    <s v="ZPVN"/>
    <s v="40565852"/>
    <s v="P000032805"/>
    <n v="8002818757"/>
    <x v="1476"/>
    <x v="3"/>
    <x v="3"/>
    <n v="400"/>
    <s v="BOL"/>
    <s v="101688"/>
    <x v="23"/>
    <s v="801266"/>
    <s v="BOD.CORDOVA ALTAMIRA"/>
    <x v="15"/>
    <s v="ELOY ALFARO S/N Y SALINAS NAPO, TEN"/>
    <x v="21"/>
    <s v="O-Napo-Tena"/>
    <m/>
    <x v="84"/>
    <x v="84"/>
    <s v="100014841"/>
    <s v="FARINANGO OSWALDO"/>
    <s v="ZETT"/>
    <x v="199"/>
    <s v="1"/>
    <s v="Con Pallet"/>
    <n v="0.05"/>
    <n v="20"/>
    <x v="0"/>
    <n v="29101.25"/>
    <n v="20006.25"/>
    <n v="9095"/>
    <n v="360"/>
    <m/>
    <x v="82"/>
    <n v="25"/>
    <s v="25"/>
    <n v="20"/>
    <x v="0"/>
    <n v="0.9"/>
    <n v="18"/>
    <s v="TRANSSJQ S.A."/>
    <n v="1013799"/>
    <s v="MONTEROS REYES ROBERTH ESTEBAN"/>
    <x v="199"/>
  </r>
  <r>
    <n v="1002203280"/>
    <s v="UE01"/>
    <x v="9"/>
    <d v="1899-12-30T19:02:00"/>
    <x v="1972"/>
    <s v="9000805796"/>
    <s v="012-022-00315590"/>
    <n v="1624.8"/>
    <n v="1821.74"/>
    <s v="ZPVN"/>
    <s v="40565853"/>
    <s v="P000032806"/>
    <n v="8002818758"/>
    <x v="1476"/>
    <x v="4"/>
    <x v="4"/>
    <n v="240"/>
    <s v="BOL"/>
    <s v="101688"/>
    <x v="23"/>
    <s v="801266"/>
    <s v="BOD.CORDOVA ALTAMIRA"/>
    <x v="15"/>
    <s v="ELOY ALFARO S/N Y SALINAS NAPO, TEN"/>
    <x v="21"/>
    <s v="O-Napo-Tena"/>
    <n v="258"/>
    <x v="84"/>
    <x v="84"/>
    <s v="100014841"/>
    <s v="FARINANGO OSWALDO"/>
    <s v="ZETT"/>
    <x v="199"/>
    <s v="1"/>
    <s v="Con Pallet"/>
    <n v="0.05"/>
    <n v="12"/>
    <x v="0"/>
    <n v="21098.75"/>
    <n v="12003.75"/>
    <n v="9095"/>
    <n v="216"/>
    <m/>
    <x v="82"/>
    <n v="25"/>
    <s v="25"/>
    <n v="12"/>
    <x v="0"/>
    <n v="0.9"/>
    <n v="18"/>
    <s v="TRANSSJQ S.A."/>
    <n v="1013799"/>
    <s v="MONTEROS REYES ROBERTH ESTEBAN"/>
    <x v="199"/>
  </r>
  <r>
    <n v="1002203341"/>
    <s v="UE01"/>
    <x v="9"/>
    <d v="1899-12-30T19:08:00"/>
    <x v="1973"/>
    <s v=""/>
    <s v=""/>
    <n v="0"/>
    <n v="0"/>
    <s v="ZPRC"/>
    <s v="2500108161"/>
    <s v="0000392673"/>
    <n v="8002818832"/>
    <x v="1477"/>
    <x v="4"/>
    <x v="4"/>
    <n v="360"/>
    <s v="BOL"/>
    <s v="101664"/>
    <x v="8"/>
    <s v="800658"/>
    <s v="JAIME RONQUILLO"/>
    <x v="22"/>
    <s v="JAIME RONQUILLO, AV 9 DE OCTUBRE"/>
    <x v="32"/>
    <s v="O-Esmeraldas-Esmeraldas"/>
    <n v="388"/>
    <x v="31"/>
    <x v="31"/>
    <s v="100014899"/>
    <s v="PILLAJO LUIS"/>
    <s v="ZEMU"/>
    <x v="37"/>
    <s v="2"/>
    <s v="Sin Pallet"/>
    <n v="0"/>
    <n v="0"/>
    <x v="0"/>
    <n v="26980"/>
    <n v="18000"/>
    <n v="8980"/>
    <n v="381.6"/>
    <m/>
    <x v="29"/>
    <n v="25"/>
    <s v="25"/>
    <n v="18"/>
    <x v="0"/>
    <n v="1.06"/>
    <n v="21.200000000000003"/>
    <s v="SANJOPAS S.A."/>
    <n v="1014267"/>
    <s v="PILLAJO GUATEMAL VICTOR JULIO"/>
    <x v="37"/>
  </r>
  <r>
    <n v="1002203363"/>
    <s v="UE01"/>
    <x v="9"/>
    <d v="1899-12-30T19:11:00"/>
    <x v="1974"/>
    <s v=""/>
    <s v=""/>
    <n v="0"/>
    <n v="0"/>
    <s v="ZPRC"/>
    <s v="2500108135"/>
    <s v="P000032784"/>
    <n v="8002818855"/>
    <x v="1478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70"/>
    <n v="33070"/>
    <n v="17500"/>
    <n v="336.6"/>
    <m/>
    <x v="109"/>
    <n v="25"/>
    <s v="25"/>
    <n v="33"/>
    <x v="0"/>
    <n v="0.51"/>
    <n v="10.200000000000001"/>
    <s v="TRANSPORTE PROPIO"/>
    <n v="1018725"/>
    <s v="TRANSPORTE DE CARGA PESADA"/>
    <x v="154"/>
  </r>
  <r>
    <n v="1002203235"/>
    <s v="UE01"/>
    <x v="9"/>
    <d v="1899-12-30T19:16:00"/>
    <x v="1975"/>
    <s v="9000805805"/>
    <s v="012-022-00315592"/>
    <n v="3874.18"/>
    <n v="4343.75"/>
    <s v="ZPVN"/>
    <s v="40565633"/>
    <s v="0000392331"/>
    <n v="8002818704"/>
    <x v="1479"/>
    <x v="2"/>
    <x v="2"/>
    <m/>
    <s v="T"/>
    <s v="101685"/>
    <x v="58"/>
    <s v="802733"/>
    <s v="DESTINO GRANEL CAYAMBE-CAYAMBE"/>
    <x v="19"/>
    <s v="VIA A OLMEDO"/>
    <x v="50"/>
    <s v="O-Pichincha-Cayambe"/>
    <m/>
    <x v="30"/>
    <x v="30"/>
    <s v="100019435"/>
    <s v="CAMPILLO LÁZARO"/>
    <s v="ZECI"/>
    <x v="218"/>
    <s v="2"/>
    <s v="Sin Pallet"/>
    <n v="0"/>
    <n v="0"/>
    <x v="0"/>
    <n v="50010"/>
    <n v="31920"/>
    <n v="18090"/>
    <m/>
    <s v="regularizacion."/>
    <x v="28"/>
    <n v="25"/>
    <s v="25"/>
    <m/>
    <x v="0"/>
    <s v=""/>
    <s v=""/>
    <s v="TRANSALMEIDA"/>
    <n v="1013966"/>
    <s v="ALMEIDA CHICAIZA MIGUEL ANGEL"/>
    <x v="218"/>
  </r>
  <r>
    <n v="1002203345"/>
    <s v="UE01"/>
    <x v="9"/>
    <d v="1899-12-30T19:22:00"/>
    <x v="1976"/>
    <s v="9000805738"/>
    <s v="013-020-00047791"/>
    <n v="2556"/>
    <n v="2865.8"/>
    <s v="ZPDF"/>
    <s v="70177198"/>
    <s v="0000392670"/>
    <n v="8002818836"/>
    <x v="1480"/>
    <x v="4"/>
    <x v="4"/>
    <n v="360"/>
    <s v="BOL"/>
    <s v="10003656"/>
    <x v="215"/>
    <s v="807730"/>
    <s v="BODEGA GIGANTE FERRETERO"/>
    <x v="42"/>
    <s v="VIA PRINCIPAL Y SANTA ELENA"/>
    <x v="85"/>
    <s v="O-Esmeraldas-Tonsupa"/>
    <n v="403"/>
    <x v="21"/>
    <x v="21"/>
    <s v="10000371"/>
    <s v="PERUGACHI MORENO DARWIN SANTIAGO"/>
    <s v="ZEMU"/>
    <x v="26"/>
    <s v="2"/>
    <s v="Sin Pallet"/>
    <n v="0"/>
    <n v="0"/>
    <x v="0"/>
    <n v="27130"/>
    <n v="18030"/>
    <n v="9100"/>
    <n v="396"/>
    <m/>
    <x v="21"/>
    <n v="25"/>
    <s v="25"/>
    <n v="18"/>
    <x v="0"/>
    <n v="1.1000000000000001"/>
    <n v="22"/>
    <s v="TRIMPESAS S.A."/>
    <n v="1013819"/>
    <s v="ESPARZA ENDARA GUIDO MAURICIO"/>
    <x v="26"/>
  </r>
  <r>
    <n v="1002203370"/>
    <s v="UE01"/>
    <x v="9"/>
    <d v="1899-12-30T19:22:00"/>
    <x v="1977"/>
    <s v="9000805809"/>
    <s v="012-022-00315594"/>
    <n v="249.4"/>
    <n v="279.63"/>
    <s v="ZPVN"/>
    <s v="40565624"/>
    <s v="P000032750"/>
    <n v="8002818866"/>
    <x v="1481"/>
    <x v="5"/>
    <x v="5"/>
    <n v="40"/>
    <s v="BOL"/>
    <s v="102140"/>
    <x v="2"/>
    <s v="802832"/>
    <s v="BODEGA PRINCIPAL-CAYAMBE"/>
    <x v="19"/>
    <s v="AV NATALIA JARRIN Y CHILE"/>
    <x v="50"/>
    <s v="O-Pichincha-Cayambe"/>
    <m/>
    <x v="90"/>
    <x v="90"/>
    <s v="100019698"/>
    <s v="VELASTEGUI JHONATAN"/>
    <s v="ZEMT"/>
    <x v="122"/>
    <s v="1"/>
    <s v="Con Pallet"/>
    <n v="0.05"/>
    <n v="2"/>
    <x v="0"/>
    <n v="9356.6669999999995"/>
    <n v="2001.6669999999999"/>
    <n v="7355"/>
    <n v="8.4"/>
    <m/>
    <x v="88"/>
    <n v="25"/>
    <s v="25"/>
    <n v="2"/>
    <x v="0"/>
    <n v="0.21000000000000002"/>
    <n v="4.2"/>
    <s v="LIDENORTI S.A."/>
    <n v="1021893"/>
    <s v="VELASTEGUI ROMO LENIN ALEXANDER"/>
    <x v="122"/>
  </r>
  <r>
    <n v="1002203370"/>
    <s v="UE01"/>
    <x v="9"/>
    <d v="1899-12-30T19:22:00"/>
    <x v="1978"/>
    <s v="9000805808"/>
    <s v="012-022-00315593"/>
    <n v="2990.46"/>
    <n v="3352.93"/>
    <s v="ZPVN"/>
    <s v="40565623"/>
    <s v="P000032749"/>
    <n v="8002818865"/>
    <x v="1481"/>
    <x v="6"/>
    <x v="6"/>
    <n v="440"/>
    <s v="BOL"/>
    <s v="102140"/>
    <x v="2"/>
    <s v="802832"/>
    <s v="BODEGA PRINCIPAL-CAYAMBE"/>
    <x v="19"/>
    <s v="AV NATALIA JARRIN Y CHILE"/>
    <x v="50"/>
    <s v="O-Pichincha-Cayambe"/>
    <n v="40"/>
    <x v="90"/>
    <x v="90"/>
    <s v="100019698"/>
    <s v="VELASTEGUI JHONATAN"/>
    <s v="ZEMT"/>
    <x v="122"/>
    <s v="1"/>
    <s v="Con Pallet"/>
    <n v="0.05"/>
    <n v="22"/>
    <x v="0"/>
    <n v="29373.332999999999"/>
    <n v="22018.332999999999"/>
    <n v="7355"/>
    <n v="92.4"/>
    <m/>
    <x v="88"/>
    <n v="25"/>
    <s v="25"/>
    <n v="22"/>
    <x v="0"/>
    <n v="0.21000000000000002"/>
    <n v="4.2"/>
    <s v="LIDENORTI S.A."/>
    <n v="1021893"/>
    <s v="VELASTEGUI ROMO LENIN ALEXANDER"/>
    <x v="122"/>
  </r>
  <r>
    <n v="1002203402"/>
    <s v="UE01"/>
    <x v="9"/>
    <d v="1899-12-30T19:30:00"/>
    <x v="1979"/>
    <s v=""/>
    <s v=""/>
    <n v="0"/>
    <n v="0"/>
    <s v="ZPRC"/>
    <s v="2500108146"/>
    <s v="0000392579"/>
    <n v="8002818900"/>
    <x v="1482"/>
    <x v="6"/>
    <x v="6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40"/>
    <n v="18010"/>
    <n v="9030"/>
    <n v="266.39999999999998"/>
    <m/>
    <x v="142"/>
    <n v="25"/>
    <s v="25"/>
    <n v="18"/>
    <x v="0"/>
    <n v="0.74"/>
    <n v="14.799999999999999"/>
    <s v="TRANSPORTE PROPIO"/>
    <n v="10007210"/>
    <s v="AREQUIPA GUANOLUISA RODRIGO"/>
    <x v="213"/>
  </r>
  <r>
    <n v="1002203359"/>
    <s v="UE01"/>
    <x v="9"/>
    <d v="1899-12-30T19:31:00"/>
    <x v="1980"/>
    <s v="9000805811"/>
    <s v="012-022-00315595"/>
    <n v="4371.2"/>
    <n v="4901.01"/>
    <s v="ZPVN"/>
    <s v="40565846"/>
    <s v="0000392657"/>
    <n v="8002818851"/>
    <x v="1483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75"/>
    <x v="75"/>
    <s v="100014926"/>
    <s v="LATACUMBA LUIS"/>
    <s v="ZETT"/>
    <x v="236"/>
    <s v="4"/>
    <s v="Pallet Cortesia"/>
    <n v="0"/>
    <n v="0"/>
    <x v="0"/>
    <n v="49950"/>
    <n v="32050"/>
    <n v="17900"/>
    <n v="371.2"/>
    <m/>
    <x v="73"/>
    <n v="25"/>
    <s v="25"/>
    <n v="32"/>
    <x v="0"/>
    <n v="0.57999999999999996"/>
    <n v="11.6"/>
    <s v="J.V. TRANSPREMIUN CIA.LTDA"/>
    <n v="1013906"/>
    <s v="VALLEJOS VILLEGAS SAUL EDUARDO"/>
    <x v="236"/>
  </r>
  <r>
    <n v="1002203349"/>
    <s v="UE01"/>
    <x v="9"/>
    <d v="1899-12-30T19:39:00"/>
    <x v="1981"/>
    <s v=""/>
    <s v=""/>
    <n v="0"/>
    <n v="0"/>
    <s v="ZPRC"/>
    <s v="2500108157"/>
    <s v="P000032801"/>
    <n v="8002818840"/>
    <x v="1484"/>
    <x v="4"/>
    <x v="4"/>
    <n v="640"/>
    <s v="BOL"/>
    <s v="101539"/>
    <x v="147"/>
    <s v="807201"/>
    <s v="CENTRO DE ACOPIO"/>
    <x v="2"/>
    <s v="BYPASS QUITO A QUEVEDO"/>
    <x v="43"/>
    <s v="O-Santodomingo -Santodomingodelos"/>
    <n v="247"/>
    <x v="117"/>
    <x v="117"/>
    <s v="100014879"/>
    <s v="BARAHONA ADRIAN"/>
    <s v="ZETT"/>
    <x v="163"/>
    <s v="4"/>
    <s v="Pallet Cortesia"/>
    <n v="0"/>
    <n v="0"/>
    <x v="0"/>
    <n v="50650"/>
    <n v="32000"/>
    <n v="18650"/>
    <n v="537.6"/>
    <m/>
    <x v="115"/>
    <n v="25"/>
    <s v="25"/>
    <n v="32"/>
    <x v="0"/>
    <n v="0.84000000000000008"/>
    <n v="16.8"/>
    <s v="LIDENORTI S.A."/>
    <n v="1013894"/>
    <s v="BARAHONA MARMOL ADRIAN EDMUNDO"/>
    <x v="163"/>
  </r>
  <r>
    <n v="1002203352"/>
    <s v="UE01"/>
    <x v="9"/>
    <d v="1899-12-30T19:40:00"/>
    <x v="1982"/>
    <s v=""/>
    <s v=""/>
    <n v="0"/>
    <n v="0"/>
    <s v="ZPRC"/>
    <s v="2500108164"/>
    <s v="P000032816"/>
    <n v="8002818843"/>
    <x v="1485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70"/>
    <x v="70"/>
    <s v="100017519"/>
    <s v="VILLALBA PATRICIO"/>
    <s v="ZETT"/>
    <x v="90"/>
    <s v="4"/>
    <s v="Pallet Cortesia"/>
    <n v="0"/>
    <n v="0"/>
    <x v="0"/>
    <n v="50760"/>
    <n v="32050"/>
    <n v="18710"/>
    <n v="537.6"/>
    <m/>
    <x v="68"/>
    <n v="25"/>
    <s v="25"/>
    <n v="32"/>
    <x v="0"/>
    <n v="0.84000000000000008"/>
    <n v="16.8"/>
    <s v="TRANSPORTE PROPIO"/>
    <n v="1014205"/>
    <s v="NEWSTEEL TRANSPORTES ECUATORIANOS"/>
    <x v="90"/>
  </r>
  <r>
    <n v="1002203383"/>
    <s v="UE01"/>
    <x v="9"/>
    <d v="1899-12-30T19:42:00"/>
    <x v="1983"/>
    <s v="9000805814"/>
    <s v="012-022-00315596"/>
    <n v="4318.24"/>
    <n v="4841.6400000000003"/>
    <s v="ZPVN"/>
    <s v="40565680"/>
    <s v="0000392404"/>
    <n v="8002818879"/>
    <x v="1486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15"/>
    <x v="15"/>
    <s v="100015160"/>
    <s v="MORAN ALONSO"/>
    <s v="ZETT"/>
    <x v="19"/>
    <s v="1"/>
    <s v="Con Pallet"/>
    <n v="0.05"/>
    <n v="32"/>
    <x v="0"/>
    <n v="50580"/>
    <n v="32030"/>
    <n v="18550"/>
    <n v="121.6"/>
    <m/>
    <x v="15"/>
    <n v="25"/>
    <s v="25"/>
    <n v="32"/>
    <x v="0"/>
    <n v="0.19"/>
    <n v="3.8"/>
    <s v="SANJOPAS S.A."/>
    <n v="1013871"/>
    <s v="MORAN PERUGACHI ALONSO"/>
    <x v="19"/>
  </r>
  <r>
    <n v="1002203360"/>
    <s v="UE01"/>
    <x v="9"/>
    <d v="1899-12-30T19:56:00"/>
    <x v="1984"/>
    <s v=""/>
    <s v=""/>
    <n v="0"/>
    <n v="0"/>
    <s v="ZPRC"/>
    <s v="2500108165"/>
    <s v="P000032817"/>
    <n v="8002818852"/>
    <x v="1487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94"/>
    <x v="94"/>
    <s v="10003496"/>
    <s v="AYALA LOPEZ PABLO ERNESTO"/>
    <s v="ZETT"/>
    <x v="131"/>
    <s v="4"/>
    <s v="Pallet Cortesia"/>
    <n v="0"/>
    <n v="0"/>
    <x v="0"/>
    <n v="50540"/>
    <n v="32070"/>
    <n v="18470"/>
    <n v="537.6"/>
    <m/>
    <x v="92"/>
    <n v="25"/>
    <s v="25"/>
    <n v="32"/>
    <x v="0"/>
    <n v="0.84000000000000008"/>
    <n v="16.8"/>
    <s v="TRAPSA C.A."/>
    <n v="10003459"/>
    <s v="AYALA LOPEZ PABLO ROBERTO"/>
    <x v="131"/>
  </r>
  <r>
    <n v="1002203374"/>
    <s v="UE01"/>
    <x v="9"/>
    <d v="1899-12-30T19:57:00"/>
    <x v="1985"/>
    <s v="9000805817"/>
    <s v="012-022-00315597"/>
    <n v="4362.37"/>
    <n v="4891.1099999999997"/>
    <s v="ZPVN"/>
    <s v="40565679"/>
    <s v="0000392403"/>
    <n v="8002818869"/>
    <x v="1488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9"/>
    <x v="19"/>
    <s v="100019674"/>
    <s v="CHAMBA BRAYAN"/>
    <s v="ZETT"/>
    <x v="24"/>
    <s v="1"/>
    <s v="Con Pallet"/>
    <n v="0.05"/>
    <n v="32"/>
    <x v="0"/>
    <n v="50370"/>
    <n v="32020"/>
    <n v="18350"/>
    <n v="121.6"/>
    <m/>
    <x v="19"/>
    <n v="25"/>
    <s v="25"/>
    <n v="32"/>
    <x v="0"/>
    <n v="0.19"/>
    <n v="3.8"/>
    <s v="LIDENORTI S.A."/>
    <n v="1013548"/>
    <s v="POZO FUENTES DIEGO FRANCISCO"/>
    <x v="24"/>
  </r>
  <r>
    <n v="1002203384"/>
    <s v="UE01"/>
    <x v="9"/>
    <d v="1899-12-30T20:26:00"/>
    <x v="1986"/>
    <s v=""/>
    <s v=""/>
    <n v="0"/>
    <n v="0"/>
    <s v="ZPRC"/>
    <s v="2500108166"/>
    <s v="P000032820"/>
    <n v="8002818880"/>
    <x v="1489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42"/>
    <x v="42"/>
    <s v="100014842"/>
    <s v="ANRRANGO VICTOR"/>
    <s v="ZETT"/>
    <x v="51"/>
    <s v="1"/>
    <s v="Con Pallet"/>
    <n v="0.05"/>
    <n v="32"/>
    <x v="0"/>
    <n v="50470"/>
    <n v="32060"/>
    <n v="18410"/>
    <n v="134.4"/>
    <m/>
    <x v="40"/>
    <n v="25"/>
    <s v="25"/>
    <n v="32"/>
    <x v="0"/>
    <n v="0.21000000000000002"/>
    <n v="4.2"/>
    <s v="TRANSSJQ S.A."/>
    <n v="1014103"/>
    <s v="ANRRANGO CALDERON VICTOR HUGO"/>
    <x v="51"/>
  </r>
  <r>
    <n v="1002203453"/>
    <s v="UE01"/>
    <x v="9"/>
    <d v="1899-12-30T20:39:00"/>
    <x v="1987"/>
    <s v="9000805819"/>
    <s v="012-022-00315599"/>
    <n v="3139.2"/>
    <n v="3519.69"/>
    <s v="ZPVN"/>
    <s v="40565872"/>
    <s v="P000032819"/>
    <n v="8002818967"/>
    <x v="1490"/>
    <x v="7"/>
    <x v="7"/>
    <n v="48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9807"/>
    <s v="TOBAR JUAN"/>
    <s v="ZETT"/>
    <x v="277"/>
    <s v="1"/>
    <s v="Con Pallet"/>
    <n v="0.05"/>
    <n v="24"/>
    <x v="0"/>
    <n v="32542.5"/>
    <n v="24067.5"/>
    <n v="8475"/>
    <n v="355.2"/>
    <m/>
    <x v="106"/>
    <n v="25"/>
    <s v="25"/>
    <n v="24"/>
    <x v="0"/>
    <n v="0.74"/>
    <n v="14.799999999999999"/>
    <s v="TRANSPORTE PROPIO"/>
    <n v="1013862"/>
    <s v="JACOME MARTINEZ EDGAR BOLIVAR"/>
    <x v="229"/>
  </r>
  <r>
    <n v="1002203453"/>
    <s v="UE01"/>
    <x v="9"/>
    <d v="1899-12-30T20:39:00"/>
    <x v="1988"/>
    <s v="9000805818"/>
    <s v="012-022-00315598"/>
    <n v="1040"/>
    <n v="1166.05"/>
    <s v="ZPVN"/>
    <s v="40565871"/>
    <s v="P000032818"/>
    <n v="8002818966"/>
    <x v="1490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1"/>
    <s v="Con Pallet"/>
    <n v="0.05"/>
    <n v="8"/>
    <x v="0"/>
    <n v="16497.5"/>
    <n v="8022.5"/>
    <n v="8475"/>
    <n v="118.4"/>
    <m/>
    <x v="106"/>
    <n v="25"/>
    <s v="25"/>
    <n v="8"/>
    <x v="0"/>
    <n v="0.74"/>
    <n v="14.8"/>
    <s v="TRANSPORTE PROPIO"/>
    <n v="1013862"/>
    <s v="JACOME MARTINEZ EDGAR BOLIVAR"/>
    <x v="229"/>
  </r>
  <r>
    <n v="1002203464"/>
    <s v="UE01"/>
    <x v="9"/>
    <d v="1899-12-30T20:54:00"/>
    <x v="1989"/>
    <s v="9000805820"/>
    <s v="012-022-00315600"/>
    <n v="3345.6"/>
    <n v="3751.11"/>
    <s v="ZPVN"/>
    <s v="40565882"/>
    <s v="P000032823"/>
    <n v="8002818982"/>
    <x v="1491"/>
    <x v="7"/>
    <x v="7"/>
    <n v="480"/>
    <s v="BOL"/>
    <s v="102835"/>
    <x v="102"/>
    <s v="807085"/>
    <s v="FERRICENTRO ATUNTAQUI"/>
    <x v="51"/>
    <s v="AV SALINAS Y ATAHUALPA"/>
    <x v="83"/>
    <s v="O-Imbabura-Ant.Ante.(Atuntaqu"/>
    <n v="20"/>
    <x v="134"/>
    <x v="134"/>
    <s v="100015025"/>
    <s v="ARCINIEGA OSWALDO"/>
    <s v="ZEMT"/>
    <x v="192"/>
    <s v="2"/>
    <s v="Sin Pallet"/>
    <n v="0"/>
    <n v="0"/>
    <x v="0"/>
    <n v="39180"/>
    <n v="24080"/>
    <n v="15100"/>
    <n v="76.8"/>
    <m/>
    <x v="132"/>
    <n v="25"/>
    <s v="25"/>
    <n v="24"/>
    <x v="0"/>
    <n v="0.16"/>
    <n v="3.1999999999999997"/>
    <s v="LIDENORTI S.A."/>
    <n v="1013581"/>
    <s v="BARRERA GALLEGOS FRANKLIN GUILLERMO"/>
    <x v="192"/>
  </r>
  <r>
    <n v="1002203481"/>
    <s v="UE01"/>
    <x v="9"/>
    <d v="1899-12-30T21:04:00"/>
    <x v="1990"/>
    <s v="9000805744"/>
    <s v="013-020-00047792"/>
    <n v="2169.1999999999998"/>
    <n v="2432.12"/>
    <s v="ZPDF"/>
    <s v="70177204"/>
    <s v="0000392678"/>
    <n v="8002819000"/>
    <x v="1492"/>
    <x v="6"/>
    <x v="6"/>
    <n v="34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6720"/>
    <n v="17040"/>
    <n v="9680"/>
    <n v="251.6"/>
    <m/>
    <x v="157"/>
    <n v="25"/>
    <s v="25"/>
    <n v="17"/>
    <x v="0"/>
    <n v="0.74"/>
    <n v="14.799999999999999"/>
    <s v="TRANSPORTE PROPIO"/>
    <n v="1021990"/>
    <s v="GRANJA GOMEZ VINICIO ROLANDO"/>
    <x v="241"/>
  </r>
  <r>
    <n v="1002203487"/>
    <s v="UE01"/>
    <x v="9"/>
    <d v="1899-12-30T21:14:00"/>
    <x v="1991"/>
    <s v="9000805822"/>
    <s v="012-022-00315601"/>
    <n v="2365.1999999999998"/>
    <n v="2651.87"/>
    <s v="ZPVN"/>
    <s v="40565844"/>
    <s v="0000392649"/>
    <n v="8002819004"/>
    <x v="149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30"/>
    <n v="18010"/>
    <n v="9220"/>
    <n v="324"/>
    <m/>
    <x v="99"/>
    <n v="25"/>
    <s v="25"/>
    <n v="18"/>
    <x v="0"/>
    <n v="0.9"/>
    <n v="18"/>
    <s v="TRANSPORTE PROPIO"/>
    <n v="1017789"/>
    <s v="GALARZA PONCE FABIOLA CATHERINE"/>
    <x v="141"/>
  </r>
  <r>
    <n v="1002203508"/>
    <s v="UE01"/>
    <x v="9"/>
    <d v="1899-12-30T21:17:00"/>
    <x v="1992"/>
    <s v="9000805824"/>
    <s v="012-022-00315603"/>
    <n v="781.3"/>
    <n v="876"/>
    <s v="ZPVN"/>
    <s v="40565848"/>
    <s v="0000392667"/>
    <n v="8002819022"/>
    <x v="1494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0498.333000000001"/>
    <n v="6003.3329999999996"/>
    <n v="4495"/>
    <n v="88.8"/>
    <m/>
    <x v="90"/>
    <n v="25"/>
    <s v="25"/>
    <n v="6"/>
    <x v="0"/>
    <n v="0.74"/>
    <n v="14.799999999999999"/>
    <s v="TRANSPORTE PROPIO"/>
    <n v="1013789"/>
    <s v="VEGA VEGA FABIAN"/>
    <x v="127"/>
  </r>
  <r>
    <n v="1002203508"/>
    <s v="UE01"/>
    <x v="9"/>
    <d v="1899-12-30T21:17:00"/>
    <x v="1993"/>
    <s v="9000805823"/>
    <s v="012-022-00315602"/>
    <n v="1553.15"/>
    <n v="1741.4"/>
    <s v="ZPVN"/>
    <s v="40565848"/>
    <s v="0000392668"/>
    <n v="8002819023"/>
    <x v="1494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01.667000000001"/>
    <n v="12006.666999999999"/>
    <n v="4495"/>
    <n v="177.6"/>
    <m/>
    <x v="90"/>
    <n v="25"/>
    <s v="25"/>
    <n v="12"/>
    <x v="0"/>
    <n v="0.74"/>
    <n v="14.799999999999999"/>
    <s v="TRANSPORTE PROPIO"/>
    <n v="1013789"/>
    <s v="VEGA VEGA FABIAN"/>
    <x v="127"/>
  </r>
  <r>
    <n v="1002203492"/>
    <s v="UE01"/>
    <x v="9"/>
    <d v="1899-12-30T21:20:00"/>
    <x v="1994"/>
    <s v="9000782705"/>
    <s v="013-020-00046415"/>
    <n v="3427.71"/>
    <n v="3843.17"/>
    <s v="ZPDF"/>
    <s v="70171631"/>
    <s v="0000388060"/>
    <n v="8002819009"/>
    <x v="1495"/>
    <x v="8"/>
    <x v="8"/>
    <n v="30.6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09"/>
    <s v="YANDUN RUBEN"/>
    <s v="ZECI"/>
    <x v="272"/>
    <s v="2"/>
    <s v="Sin Pallet"/>
    <n v="0"/>
    <n v="0"/>
    <x v="1"/>
    <n v="48590"/>
    <n v="30610"/>
    <n v="17980"/>
    <n v="0"/>
    <m/>
    <x v="1"/>
    <n v="25"/>
    <s v="25"/>
    <n v="30.61"/>
    <x v="0"/>
    <n v="0"/>
    <n v="0"/>
    <s v="TRANSCONCEM CIA. LTDA."/>
    <n v="1013227"/>
    <s v="COMPAÑIA DE TRANSPORTE PESADO"/>
    <x v="273"/>
  </r>
  <r>
    <n v="1002203703"/>
    <s v="UE01"/>
    <x v="10"/>
    <d v="1899-12-30T04:43:00"/>
    <x v="1995"/>
    <s v="9000805835"/>
    <s v="012-022-00315605"/>
    <n v="1932.57"/>
    <n v="2166.81"/>
    <s v="ZPVN"/>
    <s v="40564910"/>
    <s v="0000391426"/>
    <n v="8002819246"/>
    <x v="1496"/>
    <x v="7"/>
    <x v="7"/>
    <n v="300"/>
    <s v="BOL"/>
    <s v="101720"/>
    <x v="59"/>
    <s v="801091"/>
    <s v="BODEGA COMERCIAL LOS NEVADOS MATRIZ"/>
    <x v="6"/>
    <s v="AV. MARCO SUBIA Y CALLE TUNGURAHUA"/>
    <x v="17"/>
    <s v="O-Cotopaxi-Latacunga"/>
    <m/>
    <x v="69"/>
    <x v="69"/>
    <s v="100014967"/>
    <s v="LASCANO AUGUSTO"/>
    <s v="ZETT"/>
    <x v="87"/>
    <s v="2"/>
    <s v="Sin Pallet"/>
    <n v="0"/>
    <n v="0"/>
    <x v="0"/>
    <n v="23895"/>
    <n v="15000"/>
    <n v="8895"/>
    <n v="222"/>
    <m/>
    <x v="67"/>
    <n v="26"/>
    <s v="26"/>
    <n v="15"/>
    <x v="0"/>
    <n v="0.74"/>
    <n v="14.8"/>
    <s v="TRANSPORTE PROPIO"/>
    <n v="1013812"/>
    <s v="ASHQUI ANDINO JORGE AQUILINO"/>
    <x v="87"/>
  </r>
  <r>
    <n v="1002203703"/>
    <s v="UE01"/>
    <x v="10"/>
    <d v="1899-12-30T04:43:00"/>
    <x v="1996"/>
    <s v="9000805834"/>
    <s v="012-022-00315604"/>
    <n v="2304.9"/>
    <n v="2584.27"/>
    <s v="ZPVN"/>
    <s v="40564910"/>
    <s v="0000391425"/>
    <n v="8002819245"/>
    <x v="1496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26895"/>
    <n v="18000"/>
    <n v="8895"/>
    <n v="266.39999999999998"/>
    <m/>
    <x v="67"/>
    <n v="26"/>
    <s v="26"/>
    <n v="18"/>
    <x v="0"/>
    <n v="0.74"/>
    <n v="14.799999999999999"/>
    <s v="TRANSPORTE PROPIO"/>
    <n v="1013812"/>
    <s v="ASHQUI ANDINO JORGE AQUILINO"/>
    <x v="87"/>
  </r>
  <r>
    <n v="1002203705"/>
    <s v="UE01"/>
    <x v="10"/>
    <d v="1899-12-30T04:59:00"/>
    <x v="1997"/>
    <s v=""/>
    <s v=""/>
    <n v="0"/>
    <n v="0"/>
    <s v="ZPRC"/>
    <s v="2500108169"/>
    <s v="P000032825"/>
    <n v="8002819247"/>
    <x v="1497"/>
    <x v="7"/>
    <x v="7"/>
    <n v="320"/>
    <s v="BOL"/>
    <s v="101574"/>
    <x v="104"/>
    <s v="801913"/>
    <s v="OBRA LLANO TOAPANTA"/>
    <x v="6"/>
    <s v="OBRA LLANO TOAPANTA/ CUILCHE BOLICH"/>
    <x v="6"/>
    <s v="O-Cotopaxi-Lasso"/>
    <m/>
    <x v="111"/>
    <x v="111"/>
    <s v="100015039"/>
    <s v="MENA WILSON"/>
    <s v="ZETT"/>
    <x v="203"/>
    <s v="2"/>
    <s v="Sin Pallet"/>
    <n v="0"/>
    <n v="0"/>
    <x v="0"/>
    <n v="24930"/>
    <n v="16000"/>
    <n v="8930"/>
    <n v="220.8"/>
    <m/>
    <x v="109"/>
    <n v="26"/>
    <s v="26"/>
    <n v="16"/>
    <x v="0"/>
    <n v="0.69000000000000006"/>
    <n v="13.8"/>
    <s v="TRANSPORTE PROPIO"/>
    <n v="1018725"/>
    <s v="TRANSPORTE DE CARGA PESADA"/>
    <x v="203"/>
  </r>
  <r>
    <n v="1002203705"/>
    <s v="UE01"/>
    <x v="10"/>
    <d v="1899-12-30T04:59:00"/>
    <x v="1998"/>
    <s v=""/>
    <s v=""/>
    <n v="0"/>
    <n v="0"/>
    <s v="ZPRC"/>
    <s v="2500108168"/>
    <s v="P000032824"/>
    <n v="8002819248"/>
    <x v="1497"/>
    <x v="6"/>
    <x v="6"/>
    <n v="34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25930"/>
    <n v="17000"/>
    <n v="8930"/>
    <n v="234.6"/>
    <m/>
    <x v="109"/>
    <n v="26"/>
    <s v="26"/>
    <n v="17"/>
    <x v="0"/>
    <n v="0.69"/>
    <n v="13.799999999999999"/>
    <s v="TRANSPORTE PROPIO"/>
    <n v="1018725"/>
    <s v="TRANSPORTE DE CARGA PESADA"/>
    <x v="203"/>
  </r>
  <r>
    <n v="1002203707"/>
    <s v="UE01"/>
    <x v="10"/>
    <d v="1899-12-30T05:17:00"/>
    <x v="1999"/>
    <s v="9000805837"/>
    <s v="012-022-00315607"/>
    <n v="818.53"/>
    <n v="917.74"/>
    <s v="ZPVN"/>
    <s v="40565787"/>
    <s v="0000392534"/>
    <n v="8002819250"/>
    <x v="1498"/>
    <x v="7"/>
    <x v="7"/>
    <n v="12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10615"/>
    <n v="6000"/>
    <n v="4615"/>
    <n v="39.6"/>
    <m/>
    <x v="23"/>
    <n v="26"/>
    <s v="26"/>
    <n v="6"/>
    <x v="0"/>
    <n v="0.33"/>
    <n v="6.6000000000000005"/>
    <s v="TRANSPORTE PROPIO"/>
    <n v="1021616"/>
    <s v="PERUGACHI SALCEDO HECTOR PATRICIO"/>
    <x v="29"/>
  </r>
  <r>
    <n v="1002203707"/>
    <s v="UE01"/>
    <x v="10"/>
    <d v="1899-12-30T05:17:00"/>
    <x v="2000"/>
    <s v="9000805836"/>
    <s v="012-022-00315606"/>
    <n v="1629.94"/>
    <n v="1827.5"/>
    <s v="ZPVN"/>
    <s v="40565787"/>
    <s v="0000392535"/>
    <n v="8002819251"/>
    <x v="1498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6615"/>
    <n v="12000"/>
    <n v="4615"/>
    <n v="79.2"/>
    <m/>
    <x v="23"/>
    <n v="26"/>
    <s v="26"/>
    <n v="12"/>
    <x v="0"/>
    <n v="0.33"/>
    <n v="6.6000000000000005"/>
    <s v="TRANSPORTE PROPIO"/>
    <n v="1021616"/>
    <s v="PERUGACHI SALCEDO HECTOR PATRICIO"/>
    <x v="29"/>
  </r>
  <r>
    <n v="1002203725"/>
    <s v="UE01"/>
    <x v="10"/>
    <d v="1899-12-30T05:26:00"/>
    <x v="2001"/>
    <s v="9000805838"/>
    <s v="012-022-00315608"/>
    <n v="2287.17"/>
    <n v="2564.39"/>
    <s v="ZPVN"/>
    <s v="40565873"/>
    <s v="P000032821"/>
    <n v="8002819274"/>
    <x v="1499"/>
    <x v="4"/>
    <x v="4"/>
    <n v="360"/>
    <s v="BOL"/>
    <s v="101720"/>
    <x v="59"/>
    <s v="810014"/>
    <s v="NEVADOS LA MANÁ"/>
    <x v="26"/>
    <s v="AV AMAZONAS ENTRE BOLIVAR Y AZUAY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7490"/>
    <n v="18000"/>
    <n v="9490"/>
    <n v="478.8"/>
    <m/>
    <x v="107"/>
    <n v="26"/>
    <s v="26"/>
    <n v="18"/>
    <x v="0"/>
    <n v="1.33"/>
    <n v="26.6"/>
    <s v="TRANSPORTE PROPIO"/>
    <n v="1018470"/>
    <s v="COMERCIAL LOS NEVADOS"/>
    <x v="152"/>
  </r>
  <r>
    <n v="1002203720"/>
    <s v="UE01"/>
    <x v="10"/>
    <d v="1899-12-30T05:31:00"/>
    <x v="2002"/>
    <s v="9000805840"/>
    <s v="012-022-00315610"/>
    <n v="2616"/>
    <n v="2933.08"/>
    <s v="ZPVN"/>
    <s v="40565024"/>
    <s v="0000392582"/>
    <n v="8002819268"/>
    <x v="1500"/>
    <x v="7"/>
    <x v="7"/>
    <n v="40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8141"/>
    <s v="CHAMORRO MIRANDA CHRISTIAN ANDRES"/>
    <s v="ZETT"/>
    <x v="273"/>
    <s v="2"/>
    <s v="Sin Pallet"/>
    <n v="0"/>
    <n v="0"/>
    <x v="0"/>
    <n v="29107.120999999999"/>
    <n v="20012.120999999999"/>
    <n v="9095"/>
    <n v="360"/>
    <m/>
    <x v="138"/>
    <n v="26"/>
    <s v="26"/>
    <n v="20"/>
    <x v="0"/>
    <n v="0.9"/>
    <n v="18"/>
    <s v="TRANSPORTE PROPIO"/>
    <n v="1017512"/>
    <s v="PACHECO SALAZAR WILSON FABIAN"/>
    <x v="274"/>
  </r>
  <r>
    <n v="1002203720"/>
    <s v="UE01"/>
    <x v="10"/>
    <d v="1899-12-30T05:31:00"/>
    <x v="2003"/>
    <s v="9000805839"/>
    <s v="012-022-00315609"/>
    <n v="1690"/>
    <n v="1894.84"/>
    <s v="ZPVN"/>
    <s v="40565024"/>
    <s v="0000392583"/>
    <n v="8002819269"/>
    <x v="1500"/>
    <x v="6"/>
    <x v="6"/>
    <n v="2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22102.879000000001"/>
    <n v="13007.879000000001"/>
    <n v="9095"/>
    <n v="234"/>
    <m/>
    <x v="138"/>
    <n v="26"/>
    <s v="26"/>
    <n v="13"/>
    <x v="0"/>
    <n v="0.9"/>
    <n v="18"/>
    <s v="TRANSPORTE PROPIO"/>
    <n v="1017512"/>
    <s v="PACHECO SALAZAR WILSON FABIAN"/>
    <x v="274"/>
  </r>
  <r>
    <n v="1002203727"/>
    <s v="UE01"/>
    <x v="10"/>
    <d v="1899-12-30T05:38:00"/>
    <x v="2004"/>
    <s v="9000805841"/>
    <s v="012-022-00315611"/>
    <n v="4507.8"/>
    <n v="5054.18"/>
    <s v="ZPVN"/>
    <s v="40565629"/>
    <s v="0000392321"/>
    <n v="8002819276"/>
    <x v="1501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530"/>
    <n v="33070"/>
    <n v="18460"/>
    <n v="382.8"/>
    <m/>
    <x v="173"/>
    <n v="26"/>
    <s v="26"/>
    <n v="33"/>
    <x v="0"/>
    <n v="0.58000000000000007"/>
    <n v="11.6"/>
    <s v="TRANSPORTE PROPIO"/>
    <n v="1012608"/>
    <s v="HERRERA POZO ALEXANDER EFREN"/>
    <x v="278"/>
  </r>
  <r>
    <n v="1002203732"/>
    <s v="UE01"/>
    <x v="10"/>
    <d v="1899-12-30T06:25:00"/>
    <x v="2005"/>
    <s v="9000805847"/>
    <s v="012-022-00315612"/>
    <n v="3587.68"/>
    <n v="4022.53"/>
    <s v="ZPVN"/>
    <s v="40564120"/>
    <s v="0000392465"/>
    <n v="8002819283"/>
    <x v="1502"/>
    <x v="2"/>
    <x v="2"/>
    <n v="30.8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950"/>
    <n v="30830"/>
    <n v="20120"/>
    <n v="0"/>
    <m/>
    <x v="3"/>
    <n v="26"/>
    <s v="26"/>
    <n v="30.83"/>
    <x v="0"/>
    <n v="0"/>
    <n v="0"/>
    <s v="HORMIANDES"/>
    <n v="1014407"/>
    <s v="HORMIANDES"/>
    <x v="4"/>
  </r>
  <r>
    <n v="1002203741"/>
    <s v="UE01"/>
    <x v="10"/>
    <d v="1899-12-30T06:34:00"/>
    <x v="2006"/>
    <s v="9000805849"/>
    <s v="012-022-00315613"/>
    <n v="3235.2"/>
    <n v="3627.32"/>
    <s v="ZPVN"/>
    <s v="40565884"/>
    <s v="P000032826"/>
    <n v="8002819291"/>
    <x v="1503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85"/>
    <x v="85"/>
    <s v="100015010"/>
    <s v="RIVERA JOSE"/>
    <s v="ZEMT"/>
    <x v="117"/>
    <s v="1"/>
    <s v="Con Pallet"/>
    <n v="0.05"/>
    <n v="24"/>
    <x v="0"/>
    <n v="40210"/>
    <n v="24060"/>
    <n v="16150"/>
    <n v="220.8"/>
    <m/>
    <x v="83"/>
    <n v="26"/>
    <s v="26"/>
    <n v="24"/>
    <x v="0"/>
    <n v="0.46"/>
    <n v="9.2000000000000011"/>
    <s v="LIDENORTI S.A."/>
    <n v="1020716"/>
    <s v="RIVADENEIRA AYALA BERTHA NARCIZA"/>
    <x v="117"/>
  </r>
  <r>
    <n v="1002203744"/>
    <s v="UE01"/>
    <x v="10"/>
    <d v="1899-12-30T06:53:00"/>
    <x v="2007"/>
    <s v="9000805853"/>
    <s v="012-022-00315616"/>
    <n v="804.28"/>
    <n v="901.76"/>
    <s v="ZPVN"/>
    <s v="40565889"/>
    <s v="P000032829"/>
    <n v="8002819297"/>
    <x v="1504"/>
    <x v="7"/>
    <x v="7"/>
    <n v="12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  <n v="1024381"/>
    <s v="BALCAZAR GORDON ALEJANDRO"/>
    <x v="42"/>
  </r>
  <r>
    <n v="1002203744"/>
    <s v="UE01"/>
    <x v="10"/>
    <d v="1899-12-30T06:53:00"/>
    <x v="2008"/>
    <s v="9000805851"/>
    <s v="012-022-00315614"/>
    <n v="734.18"/>
    <n v="823.17"/>
    <s v="ZPVN"/>
    <s v="40565888"/>
    <s v="P000032828"/>
    <n v="8002819299"/>
    <x v="1504"/>
    <x v="5"/>
    <x v="5"/>
    <n v="12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  <n v="1024381"/>
    <s v="BALCAZAR GORDON ALEJANDRO"/>
    <x v="42"/>
  </r>
  <r>
    <n v="1002203744"/>
    <s v="UE01"/>
    <x v="10"/>
    <d v="1899-12-30T06:53:00"/>
    <x v="2009"/>
    <s v="9000805852"/>
    <s v="012-022-00315615"/>
    <n v="2935.94"/>
    <n v="3291.79"/>
    <s v="ZPVN"/>
    <s v="40565887"/>
    <s v="P000032827"/>
    <n v="8002819298"/>
    <x v="1504"/>
    <x v="6"/>
    <x v="6"/>
    <n v="44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2"/>
    <x v="0"/>
    <n v="27708.627"/>
    <n v="22045.294000000002"/>
    <n v="5663.3329999999996"/>
    <n v="193.6"/>
    <m/>
    <x v="32"/>
    <n v="26"/>
    <s v="26"/>
    <n v="22"/>
    <x v="0"/>
    <n v="0.44"/>
    <n v="8.7999999999999989"/>
    <s v="TRANSPORTE PROPIO"/>
    <n v="1024381"/>
    <s v="BALCAZAR GORDON ALEJANDRO"/>
    <x v="42"/>
  </r>
  <r>
    <n v="1002203812"/>
    <s v="UE01"/>
    <x v="10"/>
    <d v="1899-12-30T08:27:00"/>
    <x v="2010"/>
    <s v="9000805858"/>
    <s v="012-022-00315618"/>
    <n v="519.20000000000005"/>
    <n v="582.13"/>
    <s v="ZPVN"/>
    <s v="40565789"/>
    <s v="0000392542"/>
    <n v="8002819381"/>
    <x v="1505"/>
    <x v="3"/>
    <x v="3"/>
    <n v="80"/>
    <s v="BOL"/>
    <s v="101581"/>
    <x v="214"/>
    <s v="802011"/>
    <s v="BODEGA COVEÑA"/>
    <x v="40"/>
    <s v="BODEGA PRINCIPAL CALLE 30 SEPTIEMBR"/>
    <x v="59"/>
    <s v="O-Manabi-Portoviejo"/>
    <m/>
    <x v="178"/>
    <x v="178"/>
    <s v="10006581"/>
    <s v="SANCHEZ CARREÑO JHONNY JOSE"/>
    <s v="ZETT"/>
    <x v="279"/>
    <s v="2"/>
    <s v="Sin Pallet"/>
    <n v="0"/>
    <n v="0"/>
    <x v="0"/>
    <n v="13708.485000000001"/>
    <n v="4008.4850000000001"/>
    <n v="9700"/>
    <n v="97.6"/>
    <m/>
    <x v="174"/>
    <n v="26"/>
    <s v="26"/>
    <n v="4"/>
    <x v="0"/>
    <n v="1.22"/>
    <n v="24.4"/>
    <s v="TRANSPORTE PROPIO"/>
    <n v="1014439"/>
    <s v="SANCHEZ COVEÑA EDISON DAVID"/>
    <x v="279"/>
  </r>
  <r>
    <n v="1002203812"/>
    <s v="UE01"/>
    <x v="10"/>
    <d v="1899-12-30T08:27:00"/>
    <x v="2011"/>
    <s v="9000805857"/>
    <s v="012-022-00315617"/>
    <n v="3915"/>
    <n v="4389.5200000000004"/>
    <s v="ZPVN"/>
    <s v="40565789"/>
    <s v="0000392540"/>
    <n v="8002819382"/>
    <x v="1505"/>
    <x v="4"/>
    <x v="4"/>
    <n v="580"/>
    <s v="BOL"/>
    <s v="101581"/>
    <x v="214"/>
    <s v="802011"/>
    <s v="BODEGA COVEÑA"/>
    <x v="40"/>
    <s v="BODEGA PRINCIPAL CALLE 30 SEPTIEMBR"/>
    <x v="59"/>
    <s v="O-Manabi-Portoviejo"/>
    <n v="468"/>
    <x v="178"/>
    <x v="178"/>
    <s v="10006581"/>
    <s v="SANCHEZ CARREÑO JHONNY JOSE"/>
    <s v="ZETT"/>
    <x v="279"/>
    <s v="2"/>
    <s v="Sin Pallet"/>
    <n v="0"/>
    <n v="0"/>
    <x v="0"/>
    <n v="38761.514999999999"/>
    <n v="29061.514999999999"/>
    <n v="9700"/>
    <n v="707.6"/>
    <m/>
    <x v="174"/>
    <n v="26"/>
    <s v="26"/>
    <n v="29"/>
    <x v="0"/>
    <n v="1.22"/>
    <n v="24.400000000000002"/>
    <s v="TRANSPORTE PROPIO"/>
    <n v="1014439"/>
    <s v="SANCHEZ COVEÑA EDISON DAVID"/>
    <x v="279"/>
  </r>
  <r>
    <n v="1002203816"/>
    <s v="UE01"/>
    <x v="10"/>
    <d v="1899-12-30T08:45:00"/>
    <x v="2012"/>
    <s v="9000805859"/>
    <s v="012-022-00315619"/>
    <n v="4415.3999999999996"/>
    <n v="4950.58"/>
    <s v="ZPVN"/>
    <s v="40565915"/>
    <s v="P000032831"/>
    <n v="8002819388"/>
    <x v="1506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60"/>
    <n v="33080"/>
    <n v="18280"/>
    <n v="382.8"/>
    <m/>
    <x v="139"/>
    <n v="26"/>
    <s v="26"/>
    <n v="33"/>
    <x v="0"/>
    <n v="0.58000000000000007"/>
    <n v="11.6"/>
    <s v="TRANSPORTE PROPIO"/>
    <n v="1013478"/>
    <s v="LANDAZURI CORDOVA IVAN OSWALDO"/>
    <x v="208"/>
  </r>
  <r>
    <n v="1002203802"/>
    <s v="UE01"/>
    <x v="10"/>
    <d v="1899-12-30T09:02:00"/>
    <x v="2013"/>
    <s v=""/>
    <s v=""/>
    <n v="0"/>
    <n v="0"/>
    <s v="ZPRC"/>
    <s v="2500107941"/>
    <s v="0000392017"/>
    <n v="8002819369"/>
    <x v="1507"/>
    <x v="1"/>
    <x v="1"/>
    <n v="30.87"/>
    <s v="T"/>
    <s v="101660"/>
    <x v="9"/>
    <s v="804646"/>
    <s v="PLANTA TECHCEM"/>
    <x v="8"/>
    <s v="ENTREGA EN PLANTA OTAVALO"/>
    <x v="8"/>
    <s v="O-Imbabura-Otavalo"/>
    <n v="8"/>
    <x v="1"/>
    <x v="1"/>
    <s v="100017509"/>
    <s v="YANDUN RUBEN"/>
    <s v="ZECI"/>
    <x v="272"/>
    <s v="2"/>
    <s v="Sin Pallet"/>
    <n v="0"/>
    <n v="0"/>
    <x v="1"/>
    <n v="48720"/>
    <n v="30870"/>
    <n v="17850"/>
    <n v="0"/>
    <m/>
    <x v="1"/>
    <n v="26"/>
    <s v="26"/>
    <n v="30.87"/>
    <x v="0"/>
    <n v="0"/>
    <n v="0"/>
    <s v="TRANSCONCEM CIA. LTDA."/>
    <n v="1013227"/>
    <s v="COMPAÑIA DE TRANSPORTE PESADO"/>
    <x v="273"/>
  </r>
  <r>
    <n v="1002203864"/>
    <s v="UE01"/>
    <x v="10"/>
    <d v="1899-12-30T09:09:00"/>
    <x v="2014"/>
    <s v="9000805865"/>
    <s v="012-022-00315622"/>
    <n v="756.48"/>
    <n v="848.17"/>
    <s v="ZPVN"/>
    <s v="40565704"/>
    <s v="0000392433"/>
    <n v="8002819439"/>
    <x v="1508"/>
    <x v="3"/>
    <x v="3"/>
    <n v="120"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  <n v="10003431"/>
    <s v="FIALLOS ARTEAGA ESTEFANIA CAROLINA"/>
    <x v="126"/>
  </r>
  <r>
    <n v="1002203864"/>
    <s v="UE01"/>
    <x v="10"/>
    <d v="1899-12-30T09:09:00"/>
    <x v="2015"/>
    <s v="9000805863"/>
    <s v="012-022-00315620"/>
    <n v="799.2"/>
    <n v="896.06"/>
    <s v="ZPVN"/>
    <s v="40565705"/>
    <s v="0000392436"/>
    <n v="8002819437"/>
    <x v="1508"/>
    <x v="4"/>
    <x v="4"/>
    <n v="120"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  <n v="10003431"/>
    <s v="FIALLOS ARTEAGA ESTEFANIA CAROLINA"/>
    <x v="126"/>
  </r>
  <r>
    <n v="1002203864"/>
    <s v="UE01"/>
    <x v="10"/>
    <d v="1899-12-30T09:09:00"/>
    <x v="2016"/>
    <s v="9000805864"/>
    <s v="012-022-00315621"/>
    <n v="1574.42"/>
    <n v="1765.25"/>
    <s v="ZPVN"/>
    <s v="40565704"/>
    <s v="0000392435"/>
    <n v="8002819438"/>
    <x v="1508"/>
    <x v="4"/>
    <x v="4"/>
    <n v="240"/>
    <s v="BOL"/>
    <s v="105068"/>
    <x v="124"/>
    <s v="810511"/>
    <s v="PDV­ BORJA"/>
    <x v="55"/>
    <s v="CALLE VICTOR MONTENEGRO"/>
    <x v="95"/>
    <s v="O-Napo-Quijos(Baeza)"/>
    <n v="173"/>
    <x v="64"/>
    <x v="64"/>
    <s v="100017276"/>
    <s v="CASTRO BYRON"/>
    <s v="ZEMT"/>
    <x v="126"/>
    <s v="2"/>
    <s v="Sin Pallet"/>
    <n v="0"/>
    <n v="0"/>
    <x v="0"/>
    <n v="17206.667000000001"/>
    <n v="12020"/>
    <n v="5186.6670000000004"/>
    <n v="151.19999999999999"/>
    <s v="regularisacion sac"/>
    <x v="62"/>
    <n v="26"/>
    <s v="26"/>
    <n v="12"/>
    <x v="0"/>
    <n v="0.63"/>
    <n v="12.6"/>
    <s v="TRIMPESAS S.A."/>
    <n v="10003431"/>
    <s v="FIALLOS ARTEAGA ESTEFANIA CAROLINA"/>
    <x v="126"/>
  </r>
  <r>
    <n v="1002203828"/>
    <s v="UE01"/>
    <x v="10"/>
    <d v="1899-12-30T09:12:00"/>
    <x v="2017"/>
    <s v="9000805867"/>
    <s v="012-022-00315623"/>
    <n v="2287.17"/>
    <n v="2564.39"/>
    <s v="ZPVN"/>
    <s v="40565922"/>
    <s v="P000032835"/>
    <n v="8002819405"/>
    <x v="1509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22"/>
    <x v="22"/>
    <s v="100016661"/>
    <s v="BENALCAZAR MILTON"/>
    <s v="ZEMU"/>
    <x v="28"/>
    <s v="2"/>
    <s v="Sin Pallet"/>
    <n v="0"/>
    <n v="0"/>
    <x v="0"/>
    <n v="27140"/>
    <n v="18010"/>
    <n v="9130"/>
    <n v="280.8"/>
    <m/>
    <x v="22"/>
    <n v="26"/>
    <s v="26"/>
    <n v="18"/>
    <x v="0"/>
    <n v="0.78"/>
    <n v="15.600000000000001"/>
    <s v="TRANINTAGSA S.A."/>
    <n v="1014062"/>
    <s v="BENALCAZAR DE LA CRUZ MILTON PATRIC"/>
    <x v="28"/>
  </r>
  <r>
    <n v="1002203834"/>
    <s v="UE01"/>
    <x v="10"/>
    <d v="1899-12-30T09:19:00"/>
    <x v="2018"/>
    <s v="9000805869"/>
    <s v="012-022-00315624"/>
    <n v="2301.35"/>
    <n v="2580.29"/>
    <s v="ZPVN"/>
    <s v="40565918"/>
    <s v="P000032834"/>
    <n v="8002819413"/>
    <x v="1510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15134"/>
    <s v="NICOLALDE FABIAN"/>
    <s v="ZEMU"/>
    <x v="18"/>
    <s v="2"/>
    <s v="Sin Pallet"/>
    <n v="0"/>
    <n v="0"/>
    <x v="0"/>
    <n v="27090"/>
    <n v="18060"/>
    <n v="9030"/>
    <n v="273.60000000000002"/>
    <m/>
    <x v="14"/>
    <n v="26"/>
    <s v="26"/>
    <n v="18"/>
    <x v="0"/>
    <n v="0.76"/>
    <n v="15.200000000000001"/>
    <s v="SANJOPAS S.A."/>
    <n v="1014339"/>
    <s v="NICOLALDE FLORES MILTON FABIAN"/>
    <x v="18"/>
  </r>
  <r>
    <n v="1002203833"/>
    <s v="UE01"/>
    <x v="10"/>
    <d v="1899-12-30T09:20:00"/>
    <x v="2019"/>
    <s v="9000805871"/>
    <s v="012-022-00315626"/>
    <n v="2208.1"/>
    <n v="2475.73"/>
    <s v="ZPVN"/>
    <s v="40565917"/>
    <s v="P000032833"/>
    <n v="8002819411"/>
    <x v="1511"/>
    <x v="7"/>
    <x v="7"/>
    <n v="320"/>
    <s v="BOL"/>
    <s v="101726"/>
    <x v="57"/>
    <s v="807561"/>
    <s v="FERRETERIA QUELAL"/>
    <x v="70"/>
    <s v="CALLE GUZMAN"/>
    <x v="124"/>
    <s v="O-Imbabura-Sanmigueldeurcuqu"/>
    <m/>
    <x v="33"/>
    <x v="33"/>
    <s v="10006961"/>
    <s v="CUSHCAGUA SALAZAR JOSE MANUEL"/>
    <s v="ZEMU"/>
    <x v="111"/>
    <s v="2"/>
    <s v="Sin Pallet"/>
    <n v="0"/>
    <n v="0"/>
    <x v="0"/>
    <n v="20606.111000000001"/>
    <n v="16071.111000000001"/>
    <n v="4535"/>
    <n v="86.4"/>
    <m/>
    <x v="31"/>
    <n v="26"/>
    <s v="26"/>
    <n v="16"/>
    <x v="0"/>
    <n v="0.27"/>
    <n v="5.4"/>
    <s v="CIAPRUTE S.A."/>
    <n v="1022019"/>
    <s v="ENRIQUEZ LARA ORLANDO DANILO"/>
    <x v="111"/>
  </r>
  <r>
    <n v="1002203833"/>
    <s v="UE01"/>
    <x v="10"/>
    <d v="1899-12-30T09:20:00"/>
    <x v="2020"/>
    <s v="9000805870"/>
    <s v="012-022-00315625"/>
    <n v="273.24"/>
    <n v="306.36"/>
    <s v="ZPVN"/>
    <s v="40565916"/>
    <s v="P000032832"/>
    <n v="8002819412"/>
    <x v="1511"/>
    <x v="6"/>
    <x v="6"/>
    <n v="40"/>
    <s v="BOL"/>
    <s v="101726"/>
    <x v="57"/>
    <s v="807561"/>
    <s v="FERRETERIA QUELAL"/>
    <x v="70"/>
    <s v="CALLE GUZMAN"/>
    <x v="124"/>
    <s v="O-Imbabura-Sanmigueldeurcuqu"/>
    <n v="47"/>
    <x v="33"/>
    <x v="33"/>
    <s v="10006961"/>
    <s v="CUSHCAGUA SALAZAR JOSE MANUEL"/>
    <s v="ZEMU"/>
    <x v="111"/>
    <s v="2"/>
    <s v="Sin Pallet"/>
    <n v="0"/>
    <n v="0"/>
    <x v="0"/>
    <n v="6543.8890000000001"/>
    <n v="2008.8889999999999"/>
    <n v="4535"/>
    <n v="10.8"/>
    <m/>
    <x v="31"/>
    <n v="26"/>
    <s v="26"/>
    <n v="2"/>
    <x v="0"/>
    <n v="0.27"/>
    <n v="5.4"/>
    <s v="CIAPRUTE S.A."/>
    <n v="1022019"/>
    <s v="ENRIQUEZ LARA ORLANDO DANILO"/>
    <x v="111"/>
  </r>
  <r>
    <n v="1002203835"/>
    <s v="UE01"/>
    <x v="10"/>
    <d v="1899-12-30T09:28:00"/>
    <x v="2021"/>
    <s v=""/>
    <s v=""/>
    <n v="0"/>
    <n v="0"/>
    <s v="ZPRC"/>
    <s v="2500108171"/>
    <s v="P000032837"/>
    <n v="8002819414"/>
    <x v="1512"/>
    <x v="7"/>
    <x v="7"/>
    <n v="120"/>
    <s v="BOL"/>
    <s v="101633"/>
    <x v="15"/>
    <s v="810878"/>
    <s v="BODEGA ZUMBALICA"/>
    <x v="6"/>
    <s v="COLAISA"/>
    <x v="17"/>
    <s v="O-Cotopaxi-Latacunga"/>
    <m/>
    <x v="13"/>
    <x v="13"/>
    <s v="100014839"/>
    <s v="MALDONADO WILZON"/>
    <s v="ZEMU"/>
    <x v="15"/>
    <s v="2"/>
    <s v="Sin Pallet"/>
    <n v="0"/>
    <n v="0"/>
    <x v="0"/>
    <n v="10576.666999999999"/>
    <n v="6006.6670000000004"/>
    <n v="4570"/>
    <n v="88.8"/>
    <m/>
    <x v="13"/>
    <n v="26"/>
    <s v="26"/>
    <n v="6"/>
    <x v="0"/>
    <n v="0.74"/>
    <n v="14.799999999999999"/>
    <s v="ALQUINGA&amp;ALQUINGA"/>
    <n v="10003460"/>
    <s v="MALDONADO LASSO WILZON GUIDO"/>
    <x v="15"/>
  </r>
  <r>
    <n v="1002203835"/>
    <s v="UE01"/>
    <x v="10"/>
    <d v="1899-12-30T09:28:00"/>
    <x v="2022"/>
    <s v=""/>
    <s v=""/>
    <n v="0"/>
    <n v="0"/>
    <s v="ZPRC"/>
    <s v="2500108170"/>
    <s v="P000032836"/>
    <n v="8002819415"/>
    <x v="1512"/>
    <x v="6"/>
    <x v="6"/>
    <n v="240"/>
    <s v="BOL"/>
    <s v="101633"/>
    <x v="15"/>
    <s v="810878"/>
    <s v="BODEGA ZUMBALICA"/>
    <x v="6"/>
    <s v="COLAISA"/>
    <x v="17"/>
    <s v="O-Cotopaxi-Latacunga"/>
    <n v="198"/>
    <x v="13"/>
    <x v="13"/>
    <s v="100014839"/>
    <s v="MALDONADO WILZON"/>
    <s v="ZEMU"/>
    <x v="15"/>
    <s v="2"/>
    <s v="Sin Pallet"/>
    <n v="0"/>
    <n v="0"/>
    <x v="0"/>
    <n v="16583.332999999999"/>
    <n v="12013.333000000001"/>
    <n v="4570"/>
    <n v="177.6"/>
    <m/>
    <x v="13"/>
    <n v="26"/>
    <s v="26"/>
    <n v="12"/>
    <x v="0"/>
    <n v="0.74"/>
    <n v="14.799999999999999"/>
    <s v="ALQUINGA&amp;ALQUINGA"/>
    <n v="10003460"/>
    <s v="MALDONADO LASSO WILZON GUIDO"/>
    <x v="15"/>
  </r>
  <r>
    <n v="1002203883"/>
    <s v="UE01"/>
    <x v="10"/>
    <d v="1899-12-30T10:08:00"/>
    <x v="2023"/>
    <s v=""/>
    <s v=""/>
    <n v="0"/>
    <n v="0"/>
    <s v="ZPRC"/>
    <s v="2500108124"/>
    <s v="0000392553"/>
    <n v="8002819454"/>
    <x v="1513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62"/>
    <x v="62"/>
    <s v="100014880"/>
    <s v="MALITAXI MARCO"/>
    <s v="ZETT"/>
    <x v="176"/>
    <s v="2"/>
    <s v="Sin Pallet"/>
    <n v="0"/>
    <n v="0"/>
    <x v="0"/>
    <n v="51080"/>
    <n v="33060"/>
    <n v="18020"/>
    <n v="1432.2"/>
    <m/>
    <x v="60"/>
    <n v="26"/>
    <s v="26"/>
    <n v="33"/>
    <x v="0"/>
    <n v="2.17"/>
    <n v="43.4"/>
    <s v="SANJOPAS S.A."/>
    <n v="1013493"/>
    <s v="MEDIAVILLA PERUGACHI LUIS ALFONSO"/>
    <x v="176"/>
  </r>
  <r>
    <n v="1002203903"/>
    <s v="UE01"/>
    <x v="10"/>
    <d v="1899-12-30T10:16:00"/>
    <x v="2024"/>
    <s v=""/>
    <s v=""/>
    <n v="0"/>
    <n v="0"/>
    <s v="ZPRC"/>
    <s v="2500108137"/>
    <s v="0000392526"/>
    <n v="8002819476"/>
    <x v="1514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77"/>
    <x v="77"/>
    <s v="100014971"/>
    <s v="QUIROZ EDUARDO"/>
    <s v="ZEMT"/>
    <x v="101"/>
    <s v="4"/>
    <s v="Pallet Cortesia"/>
    <n v="0"/>
    <n v="0"/>
    <x v="0"/>
    <n v="40250"/>
    <n v="24050"/>
    <n v="16200"/>
    <n v="552"/>
    <m/>
    <x v="75"/>
    <n v="26"/>
    <s v="26"/>
    <n v="24"/>
    <x v="0"/>
    <n v="1.1499999999999999"/>
    <n v="23"/>
    <s v="LIDENORTI S.A."/>
    <n v="1013584"/>
    <s v="SANCHEZ TORRES MARCOS OSWALDO"/>
    <x v="101"/>
  </r>
  <r>
    <n v="1002203899"/>
    <s v="UE01"/>
    <x v="10"/>
    <d v="1899-12-30T10:35:00"/>
    <x v="2025"/>
    <s v="9000805928"/>
    <s v="012-022-00315627"/>
    <n v="3965.22"/>
    <n v="4445.83"/>
    <s v="ZPVN"/>
    <s v="40565932"/>
    <s v="0000392738"/>
    <n v="8002819472"/>
    <x v="1515"/>
    <x v="2"/>
    <x v="2"/>
    <n v="32.67"/>
    <s v="T"/>
    <s v="101685"/>
    <x v="58"/>
    <s v="802733"/>
    <s v="DESTINO GRANEL CAYAMBE-CAYAMBE"/>
    <x v="19"/>
    <s v="VIA A OLMEDO"/>
    <x v="50"/>
    <s v="O-Pichincha-Cayambe"/>
    <n v="40"/>
    <x v="30"/>
    <x v="30"/>
    <s v="100016824"/>
    <s v="YANEZ JOSE"/>
    <s v="ZECI"/>
    <x v="58"/>
    <s v="2"/>
    <s v="Sin Pallet"/>
    <n v="0"/>
    <n v="0"/>
    <x v="0"/>
    <n v="50800"/>
    <n v="32670"/>
    <n v="18130"/>
    <n v="163.68"/>
    <m/>
    <x v="28"/>
    <n v="26"/>
    <s v="26"/>
    <n v="32.67"/>
    <x v="0"/>
    <n v="5.0101010101010104"/>
    <n v="5.0101010101010104"/>
    <s v="TRANSALMEIDA CIA."/>
    <n v="1013966"/>
    <s v="ALMEIDA CHICAIZA MIGUEL ANGEL"/>
    <x v="58"/>
  </r>
  <r>
    <n v="1002203911"/>
    <s v="UE01"/>
    <x v="10"/>
    <d v="1899-12-30T10:39:00"/>
    <x v="2026"/>
    <s v=""/>
    <s v=""/>
    <n v="0"/>
    <n v="0"/>
    <s v="ZPRC"/>
    <s v="2500108162"/>
    <s v="0000392672"/>
    <n v="8002819486"/>
    <x v="1516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104"/>
    <x v="104"/>
    <s v="100021747"/>
    <s v="GARCES MILTON"/>
    <s v="ZEMT"/>
    <x v="249"/>
    <s v="1"/>
    <s v="Con Pallet"/>
    <n v="0.05"/>
    <n v="24"/>
    <x v="0"/>
    <n v="37620"/>
    <n v="24040"/>
    <n v="13580"/>
    <n v="542.4"/>
    <m/>
    <x v="102"/>
    <n v="26"/>
    <s v="26"/>
    <n v="24"/>
    <x v="0"/>
    <n v="1.1299999999999999"/>
    <n v="22.599999999999998"/>
    <s v="TRANSSJQ S.A."/>
    <n v="1013719"/>
    <s v="GARCES OSWALDO GERMAN"/>
    <x v="249"/>
  </r>
  <r>
    <n v="1002203965"/>
    <s v="UE01"/>
    <x v="10"/>
    <d v="1899-12-30T10:42:00"/>
    <x v="2027"/>
    <s v=""/>
    <s v=""/>
    <n v="0"/>
    <n v="0"/>
    <s v="ZPRC"/>
    <s v="2500108167"/>
    <s v="P000032822"/>
    <n v="8002819548"/>
    <x v="1517"/>
    <x v="6"/>
    <x v="6"/>
    <n v="64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3613"/>
    <s v="ORTIZ LOPEZ RUBEN ABELARDO"/>
    <s v="ZETT"/>
    <x v="264"/>
    <s v="4"/>
    <s v="Pallet Cortesia"/>
    <n v="0"/>
    <n v="0"/>
    <x v="0"/>
    <n v="50430"/>
    <n v="32050"/>
    <n v="18380"/>
    <n v="576"/>
    <m/>
    <x v="72"/>
    <n v="26"/>
    <s v="26"/>
    <n v="32"/>
    <x v="0"/>
    <n v="0.9"/>
    <n v="18"/>
    <s v="TRANSPORTE PROPIO"/>
    <n v="1014110"/>
    <s v="RODRIGUEZ CORREA ROSA AYDE"/>
    <x v="264"/>
  </r>
  <r>
    <n v="1002203953"/>
    <s v="UE01"/>
    <x v="10"/>
    <d v="1899-12-30T10:51:00"/>
    <x v="2028"/>
    <s v="9000805987"/>
    <s v="012-022-00315630"/>
    <n v="267.60000000000002"/>
    <n v="300.02999999999997"/>
    <s v="ZPVN"/>
    <s v="40565942"/>
    <s v="0000392760"/>
    <n v="8002819530"/>
    <x v="1518"/>
    <x v="3"/>
    <x v="3"/>
    <n v="40"/>
    <s v="BOL"/>
    <s v="103635"/>
    <x v="67"/>
    <s v="805341"/>
    <s v="MARIO MORALES EL COCA"/>
    <x v="33"/>
    <s v="ANTONIO LLORI Y PANACOCHA"/>
    <x v="49"/>
    <s v="O-Orellana-Elcoca"/>
    <m/>
    <x v="78"/>
    <x v="78"/>
    <s v="100020264"/>
    <s v="VACACELA JUAN"/>
    <s v="ZEMU"/>
    <x v="103"/>
    <s v="2"/>
    <s v="Sin Pallet"/>
    <n v="0"/>
    <n v="0"/>
    <x v="0"/>
    <n v="5200.1959999999999"/>
    <n v="2003.529"/>
    <n v="3196.6669999999999"/>
    <n v="52.8"/>
    <m/>
    <x v="76"/>
    <n v="26"/>
    <s v="26"/>
    <n v="2"/>
    <x v="0"/>
    <n v="1.3199999999999998"/>
    <n v="26.4"/>
    <s v="TRANSPORTE PROPIO"/>
    <n v="1023011"/>
    <s v="PALOMEQUE CAIZA LUIS FERNANDO"/>
    <x v="103"/>
  </r>
  <r>
    <n v="1002203953"/>
    <s v="UE01"/>
    <x v="10"/>
    <d v="1899-12-30T10:51:00"/>
    <x v="2029"/>
    <s v="9000805985"/>
    <s v="012-022-00315628"/>
    <n v="1469.6"/>
    <n v="1647.72"/>
    <s v="ZPVN"/>
    <s v="40565941"/>
    <s v="0000392758"/>
    <n v="8002819531"/>
    <x v="1518"/>
    <x v="3"/>
    <x v="3"/>
    <n v="220"/>
    <s v="BOL"/>
    <s v="103635"/>
    <x v="67"/>
    <s v="807500"/>
    <s v="OBRA LAGO AGRIO"/>
    <x v="36"/>
    <s v="KM 31/2 VIA A QUITO"/>
    <x v="55"/>
    <s v="O-Sucumbios-Lagoagrio"/>
    <m/>
    <x v="78"/>
    <x v="78"/>
    <s v="100020264"/>
    <s v="VACACELA JUAN"/>
    <s v="ZEMU"/>
    <x v="103"/>
    <s v="2"/>
    <s v="Sin Pallet"/>
    <n v="0"/>
    <n v="0"/>
    <x v="0"/>
    <n v="14216.079"/>
    <n v="11019.412"/>
    <n v="3196.6669999999999"/>
    <n v="305.8"/>
    <m/>
    <x v="76"/>
    <n v="26"/>
    <s v="26"/>
    <n v="11"/>
    <x v="0"/>
    <n v="1.3900000000000001"/>
    <n v="27.8"/>
    <s v="TRANSPORTE PROPIO"/>
    <n v="1023011"/>
    <s v="PALOMEQUE CAIZA LUIS FERNANDO"/>
    <x v="103"/>
  </r>
  <r>
    <n v="1002203953"/>
    <s v="UE01"/>
    <x v="10"/>
    <d v="1899-12-30T10:51:00"/>
    <x v="2030"/>
    <s v="9000805986"/>
    <s v="012-022-00315629"/>
    <n v="555.20000000000005"/>
    <n v="622.49"/>
    <s v="ZPVN"/>
    <s v="40565941"/>
    <s v="0000392759"/>
    <n v="8002819532"/>
    <x v="1518"/>
    <x v="4"/>
    <x v="4"/>
    <n v="8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7203.7259999999997"/>
    <n v="4007.0590000000002"/>
    <n v="3196.6669999999999"/>
    <n v="111.2"/>
    <m/>
    <x v="76"/>
    <n v="26"/>
    <s v="26"/>
    <n v="4"/>
    <x v="0"/>
    <n v="1.3900000000000001"/>
    <n v="27.8"/>
    <s v="TRANSPORTE PROPIO"/>
    <n v="1023011"/>
    <s v="PALOMEQUE CAIZA LUIS FERNANDO"/>
    <x v="103"/>
  </r>
  <r>
    <n v="1002203962"/>
    <s v="UE01"/>
    <x v="10"/>
    <d v="1899-12-30T10:56:00"/>
    <x v="2031"/>
    <s v=""/>
    <s v=""/>
    <n v="0"/>
    <n v="0"/>
    <s v="ZPRC"/>
    <s v="2500108173"/>
    <s v="P000032842"/>
    <n v="8002819545"/>
    <x v="1519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169"/>
    <x v="169"/>
    <s v="10006913"/>
    <s v="DE LA CRUZ MANUEL ALADINO"/>
    <s v="ZETT"/>
    <x v="257"/>
    <s v="1"/>
    <s v="Con Pallet"/>
    <n v="0.05"/>
    <n v="32"/>
    <x v="0"/>
    <n v="49630"/>
    <n v="32050"/>
    <n v="17580"/>
    <n v="281.60000000000002"/>
    <m/>
    <x v="165"/>
    <n v="26"/>
    <s v="26"/>
    <n v="32"/>
    <x v="0"/>
    <n v="0.44000000000000006"/>
    <n v="8.8000000000000007"/>
    <s v="ELOHIM S.A."/>
    <n v="10006852"/>
    <s v="DE LA CRUZ MANUEL ALADINO"/>
    <x v="257"/>
  </r>
  <r>
    <n v="1002203885"/>
    <s v="UE01"/>
    <x v="10"/>
    <d v="1899-12-30T11:02:00"/>
    <x v="2032"/>
    <s v=""/>
    <s v=""/>
    <n v="0"/>
    <n v="0"/>
    <s v="ZPRC"/>
    <s v="2500108124"/>
    <s v="0000392555"/>
    <n v="8002819456"/>
    <x v="1520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172"/>
    <x v="172"/>
    <s v="100014861"/>
    <s v="CORONADO DIEGO"/>
    <s v="ZETT"/>
    <x v="263"/>
    <s v="2"/>
    <s v="Sin Pallet"/>
    <n v="0"/>
    <n v="0"/>
    <x v="0"/>
    <n v="50470"/>
    <n v="33010"/>
    <n v="17460"/>
    <n v="1432.2"/>
    <m/>
    <x v="168"/>
    <n v="26"/>
    <s v="26"/>
    <n v="33"/>
    <x v="0"/>
    <n v="2.17"/>
    <n v="43.4"/>
    <s v="TRANSLOBOL S.A."/>
    <n v="1013827"/>
    <s v="ALMEIDA ECHEVERRIA NELSON EDUARDO"/>
    <x v="263"/>
  </r>
  <r>
    <n v="1002203904"/>
    <s v="UE01"/>
    <x v="10"/>
    <d v="1899-12-30T11:10:00"/>
    <x v="2033"/>
    <s v="9000805999"/>
    <s v="012-022-00315632"/>
    <n v="543.20000000000005"/>
    <n v="609.04"/>
    <s v="ZPVN"/>
    <s v="40565857"/>
    <s v="0000392682"/>
    <n v="8002819478"/>
    <x v="1521"/>
    <x v="3"/>
    <x v="3"/>
    <n v="80"/>
    <s v="BOL"/>
    <s v="103110"/>
    <x v="145"/>
    <s v="806362"/>
    <s v="COESMETT BODEGA MATRIZ"/>
    <x v="22"/>
    <s v="OLMEDO 304 NTRE IMBABURA Y SAN J"/>
    <x v="32"/>
    <s v="O-Esmeraldas-Esmeraldas"/>
    <m/>
    <x v="62"/>
    <x v="62"/>
    <s v="100014851"/>
    <s v="MEDIAVILLA LUIS"/>
    <s v="ZEMT"/>
    <x v="78"/>
    <s v="1"/>
    <s v="Con Pallet"/>
    <n v="0.05"/>
    <n v="4"/>
    <x v="0"/>
    <n v="11990"/>
    <n v="4005"/>
    <n v="7985"/>
    <n v="84.8"/>
    <m/>
    <x v="60"/>
    <n v="26"/>
    <s v="26"/>
    <n v="4"/>
    <x v="0"/>
    <n v="1.06"/>
    <n v="21.2"/>
    <s v="SANJOPAS S.A."/>
    <n v="1013493"/>
    <s v="MEDIAVILLA PERUGACHI LUIS ALFONSO"/>
    <x v="78"/>
  </r>
  <r>
    <n v="1002203904"/>
    <s v="UE01"/>
    <x v="10"/>
    <d v="1899-12-30T11:10:00"/>
    <x v="2034"/>
    <s v="9000805997"/>
    <s v="012-022-00315631"/>
    <n v="2828"/>
    <n v="3170.77"/>
    <s v="ZPVN"/>
    <s v="40565857"/>
    <s v="0000392681"/>
    <n v="8002819477"/>
    <x v="1521"/>
    <x v="4"/>
    <x v="4"/>
    <n v="400"/>
    <s v="BOL"/>
    <s v="103110"/>
    <x v="145"/>
    <s v="806362"/>
    <s v="COESMETT BODEGA MATRIZ"/>
    <x v="22"/>
    <s v="OLMEDO 304 NTRE IMBABURA Y SAN J"/>
    <x v="32"/>
    <s v="O-Esmeraldas-Esmeraldas"/>
    <n v="388"/>
    <x v="62"/>
    <x v="62"/>
    <s v="100014851"/>
    <s v="MEDIAVILLA LUIS"/>
    <s v="ZEMT"/>
    <x v="78"/>
    <s v="1"/>
    <s v="Con Pallet"/>
    <n v="0.05"/>
    <n v="20"/>
    <x v="0"/>
    <n v="28010"/>
    <n v="20025"/>
    <n v="7985"/>
    <n v="424"/>
    <m/>
    <x v="60"/>
    <n v="26"/>
    <s v="26"/>
    <n v="20"/>
    <x v="0"/>
    <n v="1.06"/>
    <n v="21.2"/>
    <s v="SANJOPAS S.A."/>
    <n v="1013493"/>
    <s v="MEDIAVILLA PERUGACHI LUIS ALFONSO"/>
    <x v="78"/>
  </r>
  <r>
    <n v="1002203970"/>
    <s v="UE01"/>
    <x v="10"/>
    <d v="1899-12-30T11:15:00"/>
    <x v="2035"/>
    <s v=""/>
    <s v=""/>
    <n v="0"/>
    <n v="0"/>
    <s v="ZPRC"/>
    <s v="2500108143"/>
    <s v="0000392561"/>
    <n v="8002819557"/>
    <x v="152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3"/>
    <x v="83"/>
    <s v="100015006"/>
    <s v="RIVERA JOSE LUIS"/>
    <s v="ZETT"/>
    <x v="113"/>
    <s v="4"/>
    <s v="Pallet Cortesia"/>
    <n v="0"/>
    <n v="0"/>
    <x v="0"/>
    <n v="50510"/>
    <n v="32050"/>
    <n v="18460"/>
    <n v="288"/>
    <m/>
    <x v="81"/>
    <n v="26"/>
    <s v="26"/>
    <n v="32"/>
    <x v="0"/>
    <n v="0.45"/>
    <n v="9"/>
    <s v="LIDENORTI S.A."/>
    <n v="1013539"/>
    <s v="VALENCIA BENAVIDES GUSTAVO PLUTARCO"/>
    <x v="113"/>
  </r>
  <r>
    <n v="1002203906"/>
    <s v="UE01"/>
    <x v="10"/>
    <d v="1899-12-30T11:17:00"/>
    <x v="2036"/>
    <s v=""/>
    <s v=""/>
    <n v="0"/>
    <n v="0"/>
    <s v="ZPRC"/>
    <s v="2500108138"/>
    <s v="0000392527"/>
    <n v="8002819480"/>
    <x v="1523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05"/>
    <x v="105"/>
    <s v="100017992"/>
    <s v="VILLEGAS DARWIN"/>
    <s v="ZEMT"/>
    <x v="147"/>
    <s v="1"/>
    <s v="Con Pallet"/>
    <n v="0.05"/>
    <n v="24"/>
    <x v="0"/>
    <n v="40160"/>
    <n v="24060"/>
    <n v="16100"/>
    <n v="552"/>
    <m/>
    <x v="103"/>
    <n v="26"/>
    <s v="26"/>
    <n v="24"/>
    <x v="0"/>
    <n v="1.1499999999999999"/>
    <n v="23"/>
    <s v="TRIMPESAS S.A."/>
    <n v="1020170"/>
    <s v="VILLEGAS PASQUEL DARWIN EDMUNDO"/>
    <x v="147"/>
  </r>
  <r>
    <n v="1002203895"/>
    <s v="UE01"/>
    <x v="10"/>
    <d v="1899-12-30T11:19:00"/>
    <x v="2037"/>
    <s v=""/>
    <s v=""/>
    <n v="0"/>
    <n v="0"/>
    <s v="ZPRC"/>
    <s v="2500108137"/>
    <s v="0000392525"/>
    <n v="8002819466"/>
    <x v="1524"/>
    <x v="4"/>
    <x v="4"/>
    <n v="480"/>
    <s v="BOL"/>
    <s v="101487"/>
    <x v="93"/>
    <s v="810978"/>
    <s v="SUCURSAL PORTOVIEJO"/>
    <x v="40"/>
    <s v="VIA MANTA PORTOVIEJO"/>
    <x v="59"/>
    <s v="O-Manabi-Portoviejo"/>
    <n v="468"/>
    <x v="28"/>
    <x v="28"/>
    <s v="100019281"/>
    <s v="GRANDA BYRON"/>
    <s v="ZEMT"/>
    <x v="34"/>
    <s v="4"/>
    <s v="Pallet Cortesia"/>
    <n v="0"/>
    <n v="0"/>
    <x v="0"/>
    <n v="38340"/>
    <n v="24030"/>
    <n v="14310"/>
    <n v="552"/>
    <m/>
    <x v="26"/>
    <n v="26"/>
    <s v="26"/>
    <n v="24"/>
    <x v="0"/>
    <n v="1.1499999999999999"/>
    <n v="23"/>
    <s v="TRIMPESAS S.A."/>
    <n v="1014322"/>
    <s v="ESPARZA REVELO JORGE MARCELO"/>
    <x v="34"/>
  </r>
  <r>
    <n v="1002203961"/>
    <s v="UE01"/>
    <x v="10"/>
    <d v="1899-12-30T11:27:00"/>
    <x v="2038"/>
    <s v="9000805593"/>
    <s v="013-020-00047787"/>
    <n v="4096"/>
    <n v="4592.46"/>
    <s v="ZPDF"/>
    <s v="70177143"/>
    <s v="0000392476"/>
    <n v="8002819544"/>
    <x v="1525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75"/>
    <x v="75"/>
    <s v="100019981"/>
    <s v="ALARCON IVAN"/>
    <s v="ZETT"/>
    <x v="98"/>
    <s v="1"/>
    <s v="Con Pallet"/>
    <n v="0.05"/>
    <n v="32"/>
    <x v="0"/>
    <n v="49700"/>
    <n v="32050"/>
    <n v="17650"/>
    <n v="832"/>
    <m/>
    <x v="73"/>
    <n v="26"/>
    <s v="26"/>
    <n v="32"/>
    <x v="0"/>
    <n v="1.3"/>
    <n v="26"/>
    <s v="J.V. TRANSPREMIUN CIA.LTDA"/>
    <n v="1013906"/>
    <s v="VALLEJOS VILLEGAS SAUL EDUARDO"/>
    <x v="98"/>
  </r>
  <r>
    <n v="1002203916"/>
    <s v="UE01"/>
    <x v="10"/>
    <d v="1899-12-30T11:24:00"/>
    <x v="2039"/>
    <s v=""/>
    <s v=""/>
    <n v="0"/>
    <n v="0"/>
    <s v="ZPVN"/>
    <s v="40565740"/>
    <s v="0000392463"/>
    <n v="8002819492"/>
    <x v="1526"/>
    <x v="9"/>
    <x v="9"/>
    <n v="480"/>
    <s v="BOL"/>
    <s v="101487"/>
    <x v="93"/>
    <s v="806921"/>
    <s v="OBRA PROYECTO CUMBRE BLANCA"/>
    <x v="18"/>
    <s v="RUTA DEL ESPONDILUS"/>
    <x v="27"/>
    <s v="O-Santaelena-Santaelena"/>
    <n v="630"/>
    <x v="171"/>
    <x v="171"/>
    <s v="100021498"/>
    <s v="MENDEZ JUAN"/>
    <s v="ZEMT"/>
    <x v="262"/>
    <s v="2"/>
    <s v="Sin Pallet"/>
    <n v="0"/>
    <n v="0"/>
    <x v="0"/>
    <n v="39770"/>
    <n v="24060"/>
    <n v="15710"/>
    <n v="753.6"/>
    <m/>
    <x v="167"/>
    <n v="26"/>
    <s v="26"/>
    <n v="24"/>
    <x v="0"/>
    <n v="1.57"/>
    <n v="31.400000000000002"/>
    <s v="RUTAS COTACACHENSES S.A."/>
    <n v="1022020"/>
    <s v="MENDEZ FIGUEROA JUAN CARLOS"/>
    <x v="262"/>
  </r>
  <r>
    <n v="1002204004"/>
    <s v="UE01"/>
    <x v="10"/>
    <d v="1899-12-30T12:00:00"/>
    <x v="2040"/>
    <s v="9000806029"/>
    <s v="012-022-00315644"/>
    <n v="2433.6"/>
    <n v="2728.57"/>
    <s v="ZPVN"/>
    <s v="40565930"/>
    <s v="0000392722"/>
    <n v="8002819596"/>
    <x v="1527"/>
    <x v="3"/>
    <x v="3"/>
    <n v="360"/>
    <s v="BOL"/>
    <s v="101618"/>
    <x v="274"/>
    <s v="810580"/>
    <s v="OBRA FABIAN PAZMIÑO"/>
    <x v="63"/>
    <s v="TRONCAL DEL PACIFICO"/>
    <x v="112"/>
    <s v="O-Manabi-Jama"/>
    <n v="406"/>
    <x v="162"/>
    <x v="162"/>
    <s v="100021282"/>
    <s v="PERUGACHI FAUSTO"/>
    <s v="ZEMU"/>
    <x v="245"/>
    <s v="2"/>
    <s v="Sin Pallet"/>
    <n v="0"/>
    <n v="0"/>
    <x v="0"/>
    <n v="27190"/>
    <n v="18040"/>
    <n v="9150"/>
    <n v="356.4"/>
    <m/>
    <x v="158"/>
    <n v="26"/>
    <s v="26"/>
    <n v="18"/>
    <x v="0"/>
    <n v="0.99"/>
    <n v="19.799999999999997"/>
    <s v="TRANSSJQ S.A."/>
    <n v="1021764"/>
    <s v="GARCES MARTINEZ MILTON EDUARDO"/>
    <x v="245"/>
  </r>
  <r>
    <n v="1002203992"/>
    <s v="UE01"/>
    <x v="10"/>
    <d v="1899-12-30T12:01:00"/>
    <x v="2041"/>
    <s v="9000806030"/>
    <s v="012-022-00315645"/>
    <n v="2394"/>
    <n v="2684.17"/>
    <s v="ZPVN"/>
    <s v="40565929"/>
    <s v="0000392721"/>
    <n v="8002819578"/>
    <x v="1528"/>
    <x v="4"/>
    <x v="4"/>
    <n v="360"/>
    <s v="BOL"/>
    <s v="101618"/>
    <x v="274"/>
    <s v="810981"/>
    <s v="OBRA ETINAR"/>
    <x v="68"/>
    <s v="AV JOAQUIN ORRANTIA"/>
    <x v="120"/>
    <s v="O-Guayas-Guayaquil"/>
    <n v="524"/>
    <x v="102"/>
    <x v="102"/>
    <s v="100021206"/>
    <s v="OBANDO ADRIAN"/>
    <s v="ZEMU"/>
    <x v="142"/>
    <s v="2"/>
    <s v="Sin Pallet"/>
    <n v="0"/>
    <n v="0"/>
    <x v="0"/>
    <n v="26970"/>
    <n v="18020"/>
    <n v="8950"/>
    <n v="468"/>
    <m/>
    <x v="100"/>
    <n v="26"/>
    <s v="26"/>
    <n v="18"/>
    <x v="0"/>
    <n v="1.3"/>
    <n v="26"/>
    <s v="LA ARMENIA S.A."/>
    <n v="1021912"/>
    <s v="TAPIA MEJIA GEOVANNY FRANCISCO"/>
    <x v="142"/>
  </r>
  <r>
    <n v="1002203996"/>
    <s v="UE01"/>
    <x v="10"/>
    <d v="1899-12-30T11:50:00"/>
    <x v="2042"/>
    <s v="9000806033"/>
    <s v="012-022-00315633"/>
    <n v="278.8"/>
    <n v="312.60000000000002"/>
    <s v="ZPVN"/>
    <s v="40565928"/>
    <s v="P000032840"/>
    <n v="8002819585"/>
    <x v="1529"/>
    <x v="7"/>
    <x v="7"/>
    <n v="40"/>
    <s v="BOL"/>
    <s v="102835"/>
    <x v="102"/>
    <s v="803599"/>
    <s v="FERRICENTRO REDONDEL"/>
    <x v="8"/>
    <s v="CALLE ROCA Y COLLAHUAZO"/>
    <x v="8"/>
    <s v="O-Imbabura-Otavalo"/>
    <m/>
    <x v="133"/>
    <x v="133"/>
    <s v="100014955"/>
    <s v="VELASCO LUIS"/>
    <s v="ZEMU"/>
    <x v="190"/>
    <s v="2"/>
    <s v="Sin Pallet"/>
    <n v="0"/>
    <n v="0"/>
    <x v="0"/>
    <n v="6605"/>
    <n v="2000"/>
    <n v="4605"/>
    <n v="3.6"/>
    <m/>
    <x v="131"/>
    <n v="26"/>
    <s v="26"/>
    <n v="2"/>
    <x v="0"/>
    <n v="0.09"/>
    <n v="1.8"/>
    <s v="RUTAS COTACACHENSES S.A."/>
    <n v="10005626"/>
    <s v="BENALCAZAR DE LA CRUZ CRISTIAN ROBE"/>
    <x v="190"/>
  </r>
  <r>
    <n v="1002203996"/>
    <s v="UE01"/>
    <x v="10"/>
    <d v="1899-12-30T11:50:00"/>
    <x v="2043"/>
    <s v="9000806034"/>
    <s v="012-022-00315634"/>
    <n v="2208"/>
    <n v="2475.62"/>
    <s v="ZPVN"/>
    <s v="40565927"/>
    <s v="P000032839"/>
    <n v="8002819584"/>
    <x v="1529"/>
    <x v="6"/>
    <x v="6"/>
    <n v="320"/>
    <s v="BOL"/>
    <s v="102835"/>
    <x v="102"/>
    <s v="803599"/>
    <s v="FERRICENTRO REDONDEL"/>
    <x v="8"/>
    <s v="CALLE ROCA Y COLLAHUAZO"/>
    <x v="8"/>
    <s v="O-Imbabura-Otavalo"/>
    <n v="8"/>
    <x v="133"/>
    <x v="133"/>
    <s v="100014955"/>
    <s v="VELASCO LUIS"/>
    <s v="ZEMU"/>
    <x v="190"/>
    <s v="2"/>
    <s v="Sin Pallet"/>
    <n v="0"/>
    <n v="0"/>
    <x v="0"/>
    <n v="20605"/>
    <n v="16000"/>
    <n v="4605"/>
    <n v="28.8"/>
    <m/>
    <x v="131"/>
    <n v="26"/>
    <s v="26"/>
    <n v="16"/>
    <x v="0"/>
    <n v="0.09"/>
    <n v="1.8"/>
    <s v="RUTAS COTACACHENSES S.A."/>
    <n v="10005626"/>
    <s v="BENALCAZAR DE LA CRUZ CRISTIAN ROBE"/>
    <x v="190"/>
  </r>
  <r>
    <n v="1002204008"/>
    <s v="UE01"/>
    <x v="10"/>
    <d v="1899-12-30T11:57:00"/>
    <x v="2044"/>
    <s v="9000806035"/>
    <s v="012-022-00315635"/>
    <n v="2318.4"/>
    <n v="2599.41"/>
    <s v="ZPVN"/>
    <s v="40565937"/>
    <s v="0000392752"/>
    <n v="8002819600"/>
    <x v="1530"/>
    <x v="3"/>
    <x v="3"/>
    <n v="360"/>
    <s v="BOL"/>
    <s v="102962"/>
    <x v="91"/>
    <s v="809929"/>
    <s v="FERRETERIA DALAN"/>
    <x v="77"/>
    <s v="31 DE AGOSTO Y SALANGO"/>
    <x v="96"/>
    <s v="O-Manabi-Puertolopez"/>
    <n v="565"/>
    <x v="45"/>
    <x v="45"/>
    <s v="10000932"/>
    <s v="CACOANGO RODRIGO"/>
    <s v="ZEMU"/>
    <x v="55"/>
    <s v="2"/>
    <s v="Sin Pallet"/>
    <n v="0"/>
    <n v="0"/>
    <x v="0"/>
    <n v="27120"/>
    <n v="18040"/>
    <n v="9080"/>
    <n v="450"/>
    <m/>
    <x v="43"/>
    <n v="26"/>
    <s v="26"/>
    <n v="18"/>
    <x v="0"/>
    <n v="1.25"/>
    <n v="25"/>
    <s v="TRAPSA C.A."/>
    <n v="1014271"/>
    <s v="GARATE CARDENAS CARLOS VINICIO"/>
    <x v="55"/>
  </r>
  <r>
    <n v="1002204055"/>
    <s v="UE01"/>
    <x v="10"/>
    <d v="1899-12-30T12:27:00"/>
    <x v="2045"/>
    <s v="9000806036"/>
    <s v="012-022-00315636"/>
    <n v="1603.2"/>
    <n v="1797.51"/>
    <s v="ZPVN"/>
    <s v="40565939"/>
    <s v="0000392755"/>
    <n v="8002819657"/>
    <x v="1531"/>
    <x v="3"/>
    <x v="3"/>
    <n v="240"/>
    <s v="BOL"/>
    <s v="103635"/>
    <x v="67"/>
    <s v="810368"/>
    <s v="OBRA PARROQUIA SEVILLA"/>
    <x v="53"/>
    <s v="SEVILLA E45"/>
    <x v="91"/>
    <s v="O-Sucumbios-Cascales"/>
    <m/>
    <x v="78"/>
    <x v="78"/>
    <s v="100022006"/>
    <s v="MEJIA VEGA GINSON ALEXANDER"/>
    <s v="ZETT"/>
    <x v="220"/>
    <s v="2"/>
    <s v="Sin Pallet"/>
    <n v="0"/>
    <n v="0"/>
    <x v="0"/>
    <n v="18164.582999999999"/>
    <n v="12011.25"/>
    <n v="6153.3329999999996"/>
    <n v="362.4"/>
    <m/>
    <x v="76"/>
    <n v="26"/>
    <s v="26"/>
    <n v="12"/>
    <x v="0"/>
    <n v="1.51"/>
    <n v="30.2"/>
    <s v="TRANSPORTE PROPIO"/>
    <n v="1023011"/>
    <s v="PALOMEQUE CAIZA LUIS FERNANDO"/>
    <x v="220"/>
  </r>
  <r>
    <n v="1002204055"/>
    <s v="UE01"/>
    <x v="10"/>
    <d v="1899-12-30T12:27:00"/>
    <x v="2046"/>
    <s v="9000806037"/>
    <s v="012-022-00315637"/>
    <n v="278.39999999999998"/>
    <n v="312.14999999999998"/>
    <s v="ZPVN"/>
    <s v="40565940"/>
    <s v="0000392756"/>
    <n v="8002819655"/>
    <x v="1531"/>
    <x v="4"/>
    <x v="4"/>
    <n v="40"/>
    <s v="BOL"/>
    <s v="103635"/>
    <x v="67"/>
    <s v="805341"/>
    <s v="MARIO MORALES EL COCA"/>
    <x v="33"/>
    <s v="ANTONIO LLORI Y PANACOCHA"/>
    <x v="49"/>
    <s v="O-Orellana-Elcoca"/>
    <m/>
    <x v="78"/>
    <x v="78"/>
    <s v="100022006"/>
    <s v="MEJIA VEGA GINSON ALEXANDER"/>
    <s v="ZETT"/>
    <x v="220"/>
    <s v="2"/>
    <s v="Sin Pallet"/>
    <n v="0"/>
    <n v="0"/>
    <x v="0"/>
    <n v="8155.2079999999996"/>
    <n v="2001.875"/>
    <n v="6153.3329999999996"/>
    <n v="52.8"/>
    <m/>
    <x v="76"/>
    <n v="26"/>
    <s v="26"/>
    <n v="2"/>
    <x v="0"/>
    <n v="1.3199999999999998"/>
    <n v="26.4"/>
    <s v="TRANSPORTE PROPIO"/>
    <n v="1023011"/>
    <s v="PALOMEQUE CAIZA LUIS FERNANDO"/>
    <x v="220"/>
  </r>
  <r>
    <n v="1002204055"/>
    <s v="UE01"/>
    <x v="10"/>
    <d v="1899-12-30T12:27:00"/>
    <x v="2047"/>
    <s v="9000806038"/>
    <s v="012-022-00315638"/>
    <n v="2498.4"/>
    <n v="2801.22"/>
    <s v="ZPVN"/>
    <s v="40565939"/>
    <s v="0000392753"/>
    <n v="8002819656"/>
    <x v="1531"/>
    <x v="4"/>
    <x v="4"/>
    <n v="36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4170.207999999999"/>
    <n v="18016.875"/>
    <n v="6153.3329999999996"/>
    <n v="543.6"/>
    <m/>
    <x v="76"/>
    <n v="26"/>
    <s v="26"/>
    <n v="18"/>
    <x v="0"/>
    <n v="1.51"/>
    <n v="30.200000000000003"/>
    <s v="TRANSPORTE PROPIO"/>
    <n v="1023011"/>
    <s v="PALOMEQUE CAIZA LUIS FERNANDO"/>
    <x v="220"/>
  </r>
  <r>
    <n v="1002204017"/>
    <s v="UE01"/>
    <x v="10"/>
    <d v="1899-12-30T13:08:00"/>
    <x v="2048"/>
    <s v="9000805768"/>
    <s v="013-020-00047793"/>
    <n v="4096"/>
    <n v="4592.46"/>
    <s v="ZPDF"/>
    <s v="70177217"/>
    <s v="0000392693"/>
    <n v="8002819608"/>
    <x v="1532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9"/>
    <x v="19"/>
    <s v="100019674"/>
    <s v="CHAMBA BRAYAN"/>
    <s v="ZETT"/>
    <x v="24"/>
    <s v="1"/>
    <s v="Con Pallet"/>
    <n v="0.05"/>
    <n v="32"/>
    <x v="0"/>
    <n v="50290"/>
    <n v="32080"/>
    <n v="18210"/>
    <n v="832"/>
    <m/>
    <x v="19"/>
    <n v="26"/>
    <s v="26"/>
    <n v="32"/>
    <x v="0"/>
    <n v="1.3"/>
    <n v="26"/>
    <s v="LIDENORTI S.A."/>
    <n v="1013548"/>
    <s v="POZO FUENTES DIEGO FRANCISCO"/>
    <x v="24"/>
  </r>
  <r>
    <n v="1002204112"/>
    <s v="UE01"/>
    <x v="10"/>
    <d v="1899-12-30T13:07:00"/>
    <x v="2049"/>
    <s v="9000806039"/>
    <s v="012-022-00315639"/>
    <n v="2390"/>
    <n v="2679.68"/>
    <s v="ZPVN"/>
    <s v="40565579"/>
    <s v="P000032732"/>
    <n v="8002819727"/>
    <x v="1533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050"/>
    <n v="18050"/>
    <n v="9000"/>
    <n v="183.6"/>
    <m/>
    <x v="7"/>
    <n v="26"/>
    <s v="26"/>
    <n v="18"/>
    <x v="0"/>
    <n v="0.51"/>
    <n v="10.199999999999999"/>
    <s v="TRANSPORTE PROPIO"/>
    <n v="1013388"/>
    <s v="CAMPAÑA MALDONADO BLANCA CECILIA"/>
    <x v="89"/>
  </r>
  <r>
    <n v="1002204038"/>
    <s v="UE01"/>
    <x v="10"/>
    <d v="1899-12-30T12:32:00"/>
    <x v="2050"/>
    <s v="9000806040"/>
    <s v="012-022-00315640"/>
    <n v="3231.36"/>
    <n v="3623.02"/>
    <s v="ZPVN"/>
    <s v="40565953"/>
    <s v="P000032845"/>
    <n v="8002819631"/>
    <x v="1534"/>
    <x v="7"/>
    <x v="7"/>
    <n v="480"/>
    <s v="BOL"/>
    <s v="101726"/>
    <x v="57"/>
    <s v="807670"/>
    <s v="FERRETERIA HUERA"/>
    <x v="32"/>
    <s v="ROSENDO TOBAR"/>
    <x v="48"/>
    <s v="O-Imbabura-Pimampiro"/>
    <n v="78"/>
    <x v="112"/>
    <x v="112"/>
    <s v="100014919"/>
    <s v="GRANDA ANIBAL"/>
    <s v="ZEMT"/>
    <x v="280"/>
    <s v="1"/>
    <s v="Con Pallet"/>
    <n v="0.05"/>
    <n v="24"/>
    <x v="0"/>
    <n v="39990"/>
    <n v="24080"/>
    <n v="15910"/>
    <n v="196.8"/>
    <m/>
    <x v="110"/>
    <n v="26"/>
    <s v="26"/>
    <n v="24"/>
    <x v="0"/>
    <n v="0.41000000000000003"/>
    <n v="8.2000000000000011"/>
    <s v="TRANSSJQ S.A."/>
    <n v="1013949"/>
    <s v="MEDIAVILLA FLORES WILSON PATRICIO"/>
    <x v="280"/>
  </r>
  <r>
    <n v="1002204047"/>
    <s v="UE01"/>
    <x v="10"/>
    <d v="1899-12-30T12:14:00"/>
    <x v="2051"/>
    <s v="9000806041"/>
    <s v="012-022-00315641"/>
    <n v="272.83999999999997"/>
    <n v="305.91000000000003"/>
    <s v="ZPVN"/>
    <s v="40565925"/>
    <s v="0000392719"/>
    <n v="8002819643"/>
    <x v="1535"/>
    <x v="7"/>
    <x v="7"/>
    <n v="4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6639.4440000000004"/>
    <n v="2004.444"/>
    <n v="4635"/>
    <n v="16.399999999999999"/>
    <m/>
    <x v="23"/>
    <n v="26"/>
    <s v="26"/>
    <n v="2"/>
    <x v="0"/>
    <n v="0.41"/>
    <n v="8.1999999999999993"/>
    <s v="TRANSPORTE PROPIO"/>
    <n v="1021616"/>
    <s v="PERUGACHI SALCEDO HECTOR PATRICIO"/>
    <x v="29"/>
  </r>
  <r>
    <n v="1002204047"/>
    <s v="UE01"/>
    <x v="10"/>
    <d v="1899-12-30T12:14:00"/>
    <x v="2052"/>
    <s v="9000806042"/>
    <s v="012-022-00315642"/>
    <n v="2173.25"/>
    <n v="2436.66"/>
    <s v="ZPVN"/>
    <s v="40565925"/>
    <s v="0000392718"/>
    <n v="8002819644"/>
    <x v="1535"/>
    <x v="6"/>
    <x v="6"/>
    <n v="32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20670.556"/>
    <n v="16035.556"/>
    <n v="4635"/>
    <n v="131.19999999999999"/>
    <m/>
    <x v="23"/>
    <n v="26"/>
    <s v="26"/>
    <n v="16"/>
    <x v="0"/>
    <n v="0.41"/>
    <n v="8.1999999999999993"/>
    <s v="TRANSPORTE PROPIO"/>
    <n v="1021616"/>
    <s v="PERUGACHI SALCEDO HECTOR PATRICIO"/>
    <x v="29"/>
  </r>
  <r>
    <n v="1002204032"/>
    <s v="UE01"/>
    <x v="10"/>
    <d v="1899-12-30T12:11:00"/>
    <x v="2053"/>
    <s v="9000806043"/>
    <s v="012-022-00315643"/>
    <n v="2484"/>
    <n v="2785.08"/>
    <s v="ZPVN"/>
    <s v="40565926"/>
    <s v="P000032838"/>
    <n v="8002819625"/>
    <x v="1536"/>
    <x v="6"/>
    <x v="6"/>
    <n v="360"/>
    <s v="BOL"/>
    <s v="102835"/>
    <x v="102"/>
    <s v="803601"/>
    <s v="FERRICENTRO PIEDRAHITA"/>
    <x v="8"/>
    <s v="ATAHUALPA Y PIEDRAHITA"/>
    <x v="8"/>
    <s v="O-Imbabura-Otavalo"/>
    <n v="8"/>
    <x v="151"/>
    <x v="151"/>
    <s v="10003575"/>
    <s v="QUILCA CAYAMBE EDISON BAYARDO"/>
    <s v="ZEMU"/>
    <x v="225"/>
    <s v="2"/>
    <s v="Sin Pallet"/>
    <n v="0"/>
    <n v="0"/>
    <x v="0"/>
    <n v="27000"/>
    <n v="18030"/>
    <n v="8970"/>
    <n v="32.4"/>
    <m/>
    <x v="148"/>
    <n v="26"/>
    <s v="26"/>
    <n v="18"/>
    <x v="0"/>
    <n v="0.09"/>
    <n v="1.7999999999999998"/>
    <s v="RUTAS COTACACHENSES S.A."/>
    <n v="1021773"/>
    <s v="RUIZ LASTRA OLGER FABIAN"/>
    <x v="225"/>
  </r>
  <r>
    <n v="1002203908"/>
    <s v="UE01"/>
    <x v="10"/>
    <d v="1899-12-30T12:10:00"/>
    <x v="2054"/>
    <s v=""/>
    <s v=""/>
    <n v="0"/>
    <n v="0"/>
    <s v="ZPRC"/>
    <s v="2500108138"/>
    <s v="0000392528"/>
    <n v="8002819483"/>
    <x v="1537"/>
    <x v="4"/>
    <x v="4"/>
    <n v="480"/>
    <s v="BOL"/>
    <s v="101487"/>
    <x v="93"/>
    <s v="810978"/>
    <s v="SUCURSAL PORTOVIEJO"/>
    <x v="40"/>
    <s v="VIA MANTA PORTOVIEJO"/>
    <x v="59"/>
    <s v="O-Manabi-Portoviejo"/>
    <n v="468"/>
    <x v="157"/>
    <x v="157"/>
    <s v="100019188"/>
    <s v="SUAREZ ALEX"/>
    <s v="ZEMT"/>
    <x v="238"/>
    <s v="1"/>
    <s v="Con Pallet"/>
    <n v="0.05"/>
    <n v="24"/>
    <x v="0"/>
    <n v="39790"/>
    <n v="24030"/>
    <n v="15760"/>
    <n v="552"/>
    <m/>
    <x v="154"/>
    <n v="26"/>
    <s v="26"/>
    <n v="24"/>
    <x v="0"/>
    <n v="1.1499999999999999"/>
    <n v="23"/>
    <s v="LA ARMENIA S.A."/>
    <n v="1013571"/>
    <s v="BENAVIDES BAEZ RODRIGO NEPTALI"/>
    <x v="238"/>
  </r>
  <r>
    <n v="1002203971"/>
    <s v="UE01"/>
    <x v="10"/>
    <d v="1899-12-30T12:01:00"/>
    <x v="2055"/>
    <s v=""/>
    <s v=""/>
    <n v="0"/>
    <n v="0"/>
    <s v="ZPRC"/>
    <s v="2500108143"/>
    <s v="0000392562"/>
    <n v="8002819558"/>
    <x v="153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39"/>
    <x v="139"/>
    <s v="100018201"/>
    <s v="GUERRERO MARCELO"/>
    <s v="ZETT"/>
    <x v="204"/>
    <s v="4"/>
    <s v="Pallet Cortesia"/>
    <n v="0"/>
    <n v="0"/>
    <x v="0"/>
    <n v="49620"/>
    <n v="32080"/>
    <n v="17540"/>
    <n v="288"/>
    <m/>
    <x v="137"/>
    <n v="26"/>
    <s v="26"/>
    <n v="32"/>
    <x v="0"/>
    <n v="0.45"/>
    <n v="9"/>
    <s v="TRAPSA C.A."/>
    <n v="1013882"/>
    <s v="GUERRERO ANDRADE EDUARDO MARCELO"/>
    <x v="204"/>
  </r>
  <r>
    <n v="1002204002"/>
    <s v="UE01"/>
    <x v="10"/>
    <d v="1899-12-30T11:53:00"/>
    <x v="2056"/>
    <s v=""/>
    <s v=""/>
    <n v="0"/>
    <n v="0"/>
    <s v="ZPRC"/>
    <s v="2500108172"/>
    <s v="P000032841"/>
    <n v="8002819593"/>
    <x v="1539"/>
    <x v="6"/>
    <x v="6"/>
    <n v="360"/>
    <s v="BOL"/>
    <s v="101633"/>
    <x v="15"/>
    <s v="803189"/>
    <s v="SACOS BODEGA LASSO"/>
    <x v="6"/>
    <s v="PANAMERICANA NORTE"/>
    <x v="6"/>
    <s v="O-Cotopaxi-Lasso"/>
    <n v="178"/>
    <x v="119"/>
    <x v="119"/>
    <s v="100014836"/>
    <s v="PERUGACHI PEDRO"/>
    <s v="ZEMU"/>
    <x v="166"/>
    <s v="2"/>
    <s v="Sin Pallet"/>
    <n v="0"/>
    <n v="0"/>
    <x v="0"/>
    <n v="27160"/>
    <n v="18020"/>
    <n v="9140"/>
    <n v="248.4"/>
    <m/>
    <x v="117"/>
    <n v="26"/>
    <s v="26"/>
    <n v="18"/>
    <x v="0"/>
    <n v="0.69000000000000006"/>
    <n v="13.8"/>
    <s v="TRIMPESAS S.A."/>
    <n v="1014277"/>
    <s v="PERUGACHI PANAMA PEDRO CESAR"/>
    <x v="166"/>
  </r>
  <r>
    <n v="1002204005"/>
    <s v="UE01"/>
    <x v="10"/>
    <d v="1899-12-30T11:53:00"/>
    <x v="2057"/>
    <s v=""/>
    <s v=""/>
    <n v="0"/>
    <n v="0"/>
    <s v="ZPRC"/>
    <s v="2500108174"/>
    <s v="P000032843"/>
    <n v="8002819597"/>
    <x v="1540"/>
    <x v="4"/>
    <x v="4"/>
    <n v="360"/>
    <s v="BOL"/>
    <s v="101663"/>
    <x v="46"/>
    <s v="810627"/>
    <s v="OBRA SAN PABLO OLON"/>
    <x v="18"/>
    <s v="RUTA SPONDYLUS CALLE MALECÓN"/>
    <x v="76"/>
    <s v="O-Santaelena-Manglaralto"/>
    <n v="668"/>
    <x v="48"/>
    <x v="48"/>
    <s v="100019553"/>
    <s v="GRANDA HENDRY"/>
    <s v="ZEMU"/>
    <x v="62"/>
    <s v="2"/>
    <s v="Sin Pallet"/>
    <n v="0"/>
    <n v="0"/>
    <x v="0"/>
    <n v="27130"/>
    <n v="18040"/>
    <n v="9090"/>
    <n v="579.6"/>
    <m/>
    <x v="46"/>
    <n v="26"/>
    <s v="26"/>
    <n v="18"/>
    <x v="0"/>
    <n v="1.61"/>
    <n v="32.200000000000003"/>
    <s v="TRAPSA C.A."/>
    <n v="1024047"/>
    <s v="GRANDA ALMEIDA LUIS ANIBAL"/>
    <x v="62"/>
  </r>
  <r>
    <n v="1002203997"/>
    <s v="UE01"/>
    <x v="10"/>
    <d v="1899-12-30T11:52:00"/>
    <x v="2058"/>
    <s v="9000806046"/>
    <s v="012-022-00315646"/>
    <n v="859.12"/>
    <n v="963.25"/>
    <s v="ZPVN"/>
    <s v="40565933"/>
    <s v="0000392748"/>
    <n v="8002819587"/>
    <x v="1541"/>
    <x v="5"/>
    <x v="5"/>
    <n v="140"/>
    <s v="BOL"/>
    <s v="101627"/>
    <x v="49"/>
    <s v="804150"/>
    <s v="ACEROSCENTER MARIANITAS"/>
    <x v="1"/>
    <s v="AV CAPITAN GIOVANI CALLES Y CACHA"/>
    <x v="26"/>
    <s v="O-Pichincha-Carapungo"/>
    <m/>
    <x v="96"/>
    <x v="96"/>
    <s v="10007705"/>
    <s v="BUITRON MONTENEGRO JONNY WASHIGNTON"/>
    <s v="ZEMU"/>
    <x v="135"/>
    <s v="2"/>
    <s v="Sin Pallet"/>
    <n v="0"/>
    <n v="0"/>
    <x v="0"/>
    <n v="9897.2219999999998"/>
    <n v="7003.8890000000001"/>
    <n v="2893.3330000000001"/>
    <n v="61.6"/>
    <m/>
    <x v="94"/>
    <n v="26"/>
    <s v="26"/>
    <n v="7"/>
    <x v="0"/>
    <n v="0.44"/>
    <n v="8.8000000000000007"/>
    <s v="SUCUMTRANSA S.A."/>
    <n v="1023153"/>
    <s v="BUITRON MONTENEGRO JONNY"/>
    <x v="135"/>
  </r>
  <r>
    <n v="1002203997"/>
    <s v="UE01"/>
    <x v="10"/>
    <d v="1899-12-30T11:52:00"/>
    <x v="2059"/>
    <s v="9000806047"/>
    <s v="012-022-00315647"/>
    <n v="401.29"/>
    <n v="449.92"/>
    <s v="ZPVN"/>
    <s v="40565933"/>
    <s v="0000392749"/>
    <n v="8002819586"/>
    <x v="1541"/>
    <x v="6"/>
    <x v="6"/>
    <n v="60"/>
    <s v="BOL"/>
    <s v="101627"/>
    <x v="49"/>
    <s v="804150"/>
    <s v="ACEROSCENTER MARIANITAS"/>
    <x v="1"/>
    <s v="AV CAPITAN GIOVANI CALLES Y CACHA"/>
    <x v="26"/>
    <s v="O-Pichincha-Carapungo"/>
    <m/>
    <x v="96"/>
    <x v="96"/>
    <s v="10007705"/>
    <s v="BUITRON MONTENEGRO JONNY WASHIGNTON"/>
    <s v="ZEMU"/>
    <x v="135"/>
    <s v="2"/>
    <s v="Sin Pallet"/>
    <n v="0"/>
    <n v="0"/>
    <x v="0"/>
    <n v="5895"/>
    <n v="3001.6669999999999"/>
    <n v="2893.3330000000001"/>
    <n v="26.4"/>
    <m/>
    <x v="94"/>
    <n v="26"/>
    <s v="26"/>
    <n v="3"/>
    <x v="0"/>
    <n v="0.44"/>
    <n v="8.7999999999999989"/>
    <s v="SUCUMTRANSA S.A."/>
    <n v="1023153"/>
    <s v="BUITRON MONTENEGRO JONNY"/>
    <x v="135"/>
  </r>
  <r>
    <n v="1002203997"/>
    <s v="UE01"/>
    <x v="10"/>
    <d v="1899-12-30T11:52:00"/>
    <x v="2060"/>
    <s v="9000806048"/>
    <s v="012-022-00315648"/>
    <n v="1108.8"/>
    <n v="1243.2"/>
    <s v="ZPVN"/>
    <s v="40565935"/>
    <s v="0000392750"/>
    <n v="8002819588"/>
    <x v="1541"/>
    <x v="6"/>
    <x v="6"/>
    <n v="160"/>
    <s v="BOL"/>
    <s v="103383"/>
    <x v="158"/>
    <s v="804660"/>
    <s v="MEGADEPOFER"/>
    <x v="1"/>
    <s v="PANAMERICANA NORTE"/>
    <x v="26"/>
    <s v="O-Pichincha-Carapungo"/>
    <n v="89"/>
    <x v="96"/>
    <x v="96"/>
    <s v="10007705"/>
    <s v="BUITRON MONTENEGRO JONNY WASHIGNTON"/>
    <s v="ZEMU"/>
    <x v="135"/>
    <s v="2"/>
    <s v="Sin Pallet"/>
    <n v="0"/>
    <n v="0"/>
    <x v="0"/>
    <n v="10897.777"/>
    <n v="8004.4440000000004"/>
    <n v="2893.3330000000001"/>
    <n v="70.400000000000006"/>
    <m/>
    <x v="94"/>
    <n v="26"/>
    <s v="26"/>
    <n v="8"/>
    <x v="0"/>
    <n v="0.44000000000000006"/>
    <n v="8.8000000000000007"/>
    <s v="SUCUMTRANSA S.A."/>
    <n v="1023153"/>
    <s v="BUITRON MONTENEGRO JONNY"/>
    <x v="135"/>
  </r>
  <r>
    <n v="1002203998"/>
    <s v="UE01"/>
    <x v="10"/>
    <d v="1899-12-30T12:53:00"/>
    <x v="2061"/>
    <s v="9000806049"/>
    <s v="012-022-00315649"/>
    <n v="2462.7199999999998"/>
    <n v="2761.22"/>
    <s v="ZPVN"/>
    <s v="40565751"/>
    <s v="0000392560"/>
    <n v="8002819589"/>
    <x v="1542"/>
    <x v="9"/>
    <x v="9"/>
    <n v="360"/>
    <s v="BOL"/>
    <s v="101648"/>
    <x v="25"/>
    <s v="810883"/>
    <s v="SACOS NANEGALITO CONCRETES"/>
    <x v="17"/>
    <s v="VIA NANEGALITO JUNTO A GASOLINERA B"/>
    <x v="23"/>
    <s v="O-Pichincha-Mindo"/>
    <n v="168"/>
    <x v="173"/>
    <x v="173"/>
    <s v="100014977"/>
    <s v="MORALES GERMAN"/>
    <s v="ZEMU"/>
    <x v="268"/>
    <s v="2"/>
    <s v="Sin Pallet"/>
    <n v="0"/>
    <n v="0"/>
    <x v="0"/>
    <n v="27070"/>
    <n v="18080"/>
    <n v="8990"/>
    <n v="244.8"/>
    <m/>
    <x v="169"/>
    <n v="26"/>
    <s v="26"/>
    <n v="18"/>
    <x v="0"/>
    <n v="0.68"/>
    <n v="13.600000000000001"/>
    <s v="TRANINTAGSA S.A."/>
    <n v="1012880"/>
    <s v="GOMEZ MORALES NORA MONSERRATT"/>
    <x v="268"/>
  </r>
  <r>
    <n v="1002203889"/>
    <s v="UE01"/>
    <x v="10"/>
    <d v="1899-12-30T11:51:00"/>
    <x v="2062"/>
    <s v="9000806050"/>
    <s v="012-022-00315650"/>
    <n v="4745.3999999999996"/>
    <n v="5320.58"/>
    <s v="ZPVN"/>
    <s v="40563469"/>
    <s v="0000392575"/>
    <n v="8002819461"/>
    <x v="1543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75"/>
    <x v="75"/>
    <s v="100014924"/>
    <s v="POZO RAUL"/>
    <s v="ZETT"/>
    <x v="106"/>
    <s v="2"/>
    <s v="Sin Pallet"/>
    <n v="0"/>
    <n v="0"/>
    <x v="0"/>
    <n v="50210"/>
    <n v="33030"/>
    <n v="17180"/>
    <n v="897.6"/>
    <m/>
    <x v="73"/>
    <n v="26"/>
    <s v="26"/>
    <n v="33"/>
    <x v="0"/>
    <n v="1.36"/>
    <n v="27.2"/>
    <s v="TRANSPREMIUM CIA. LTDA."/>
    <n v="1013906"/>
    <s v="VALLEJOS VILLEGAS SAUL EDUARDO"/>
    <x v="106"/>
  </r>
  <r>
    <n v="1002203967"/>
    <s v="UE01"/>
    <x v="10"/>
    <d v="1899-12-30T11:49:00"/>
    <x v="2063"/>
    <s v="9000806051"/>
    <s v="012-022-00315651"/>
    <n v="270.8"/>
    <n v="303.63"/>
    <s v="ZPVN"/>
    <s v="40565714"/>
    <s v="0000392440"/>
    <n v="8002819552"/>
    <x v="1544"/>
    <x v="7"/>
    <x v="7"/>
    <n v="40"/>
    <s v="BOL"/>
    <s v="101500"/>
    <x v="30"/>
    <s v="801442"/>
    <s v="DISTRIBUIDORA ROSERO S.C.C."/>
    <x v="1"/>
    <s v="VIA INTEROCEANICA S/N Y ENTRAD FERR"/>
    <x v="10"/>
    <s v="O-Pichincha-Tumbaco"/>
    <m/>
    <x v="32"/>
    <x v="32"/>
    <s v="100014921"/>
    <s v="QUILUMBAQUIN BENJAMIN"/>
    <s v="ZETT"/>
    <x v="39"/>
    <s v="1"/>
    <s v="Con Pallet"/>
    <n v="0.05"/>
    <n v="2"/>
    <x v="0"/>
    <n v="8193.75"/>
    <n v="2003.75"/>
    <n v="6190"/>
    <n v="18.399999999999999"/>
    <m/>
    <x v="30"/>
    <n v="26"/>
    <s v="26"/>
    <n v="2"/>
    <x v="0"/>
    <n v="0.45999999999999996"/>
    <n v="9.1999999999999993"/>
    <s v="TRIMPESAS S.A."/>
    <n v="1013522"/>
    <s v="ALVARADO ROMAN JORGE XAVIER"/>
    <x v="39"/>
  </r>
  <r>
    <n v="1002203967"/>
    <s v="UE01"/>
    <x v="10"/>
    <d v="1899-12-30T11:49:00"/>
    <x v="2064"/>
    <s v="9000806052"/>
    <s v="012-022-00315652"/>
    <n v="494.4"/>
    <n v="554.33000000000004"/>
    <s v="ZPVN"/>
    <s v="40565714"/>
    <s v="0000392441"/>
    <n v="8002819551"/>
    <x v="1544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m/>
    <x v="32"/>
    <x v="32"/>
    <s v="100014921"/>
    <s v="QUILUMBAQUIN BENJAMIN"/>
    <s v="ZETT"/>
    <x v="39"/>
    <s v="1"/>
    <s v="Con Pallet"/>
    <n v="0.05"/>
    <n v="4"/>
    <x v="0"/>
    <n v="10197.5"/>
    <n v="4007.5"/>
    <n v="6190"/>
    <n v="36.799999999999997"/>
    <m/>
    <x v="30"/>
    <n v="26"/>
    <s v="26"/>
    <n v="4"/>
    <x v="0"/>
    <n v="0.45999999999999996"/>
    <n v="9.1999999999999993"/>
    <s v="TRIMPESAS S.A."/>
    <n v="1013522"/>
    <s v="ALVARADO ROMAN JORGE XAVIER"/>
    <x v="39"/>
  </r>
  <r>
    <n v="1002203967"/>
    <s v="UE01"/>
    <x v="10"/>
    <d v="1899-12-30T11:49:00"/>
    <x v="2065"/>
    <s v="9000806053"/>
    <s v="012-022-00315653"/>
    <n v="3504.8"/>
    <n v="3929.61"/>
    <s v="ZPVN"/>
    <s v="40565714"/>
    <s v="0000392442"/>
    <n v="8002819553"/>
    <x v="1544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32"/>
    <x v="32"/>
    <s v="100014921"/>
    <s v="QUILUMBAQUIN BENJAMIN"/>
    <s v="ZETT"/>
    <x v="39"/>
    <s v="1"/>
    <s v="Con Pallet"/>
    <n v="0.05"/>
    <n v="26"/>
    <x v="0"/>
    <n v="32238.75"/>
    <n v="26048.75"/>
    <n v="6190"/>
    <n v="239.2"/>
    <m/>
    <x v="30"/>
    <n v="26"/>
    <s v="26"/>
    <n v="26"/>
    <x v="0"/>
    <n v="0.45999999999999996"/>
    <n v="9.1999999999999993"/>
    <s v="TRIMPESAS S.A."/>
    <n v="1013522"/>
    <s v="ALVARADO ROMAN JORGE XAVIER"/>
    <x v="39"/>
  </r>
  <r>
    <n v="1002204029"/>
    <s v="UE01"/>
    <x v="10"/>
    <d v="1899-12-30T11:53:00"/>
    <x v="2066"/>
    <s v="9000806054"/>
    <s v="012-022-00315654"/>
    <n v="2287.17"/>
    <n v="2564.39"/>
    <s v="ZPVN"/>
    <s v="40565951"/>
    <s v="P000032844"/>
    <n v="8002819622"/>
    <x v="1545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06"/>
    <x v="106"/>
    <s v="100014932"/>
    <s v="CORREA MILTON"/>
    <s v="ZEMU"/>
    <x v="148"/>
    <s v="2"/>
    <s v="Sin Pallet"/>
    <n v="0"/>
    <n v="0"/>
    <x v="0"/>
    <n v="27090"/>
    <n v="18050"/>
    <n v="9040"/>
    <n v="273.60000000000002"/>
    <m/>
    <x v="104"/>
    <n v="26"/>
    <s v="26"/>
    <n v="18"/>
    <x v="0"/>
    <n v="0.76"/>
    <n v="15.200000000000001"/>
    <s v="LA ARMENIA S.A."/>
    <n v="1021623"/>
    <s v="VILLARREAL HIGUERA FERNANDO SALVADO"/>
    <x v="148"/>
  </r>
  <r>
    <n v="1002204117"/>
    <s v="UE01"/>
    <x v="10"/>
    <d v="1899-12-30T13:48:00"/>
    <x v="2067"/>
    <s v="9000806057"/>
    <s v="012-022-00315657"/>
    <n v="278.39999999999998"/>
    <n v="312.14999999999998"/>
    <s v="ZPVN"/>
    <s v="40565984"/>
    <s v="P000032854"/>
    <n v="8002819734"/>
    <x v="1546"/>
    <x v="7"/>
    <x v="7"/>
    <n v="40"/>
    <s v="BOL"/>
    <s v="103029"/>
    <x v="88"/>
    <s v="806621"/>
    <s v="BIG BLOCK LUIS TOAPANTA"/>
    <x v="1"/>
    <s v="PASAJE INTEROCEANICA 2 RUTA VIVA"/>
    <x v="61"/>
    <s v="O-Pichincha-Puembo"/>
    <m/>
    <x v="22"/>
    <x v="22"/>
    <s v="100020338"/>
    <s v="TERAN ARNULFO"/>
    <s v="ZEMU"/>
    <x v="88"/>
    <s v="2"/>
    <s v="Sin Pallet"/>
    <n v="0"/>
    <n v="0"/>
    <x v="0"/>
    <n v="5006.6670000000004"/>
    <n v="2000"/>
    <n v="3006.6669999999999"/>
    <n v="17.2"/>
    <m/>
    <x v="22"/>
    <n v="26"/>
    <s v="26"/>
    <n v="2"/>
    <x v="0"/>
    <n v="0.43"/>
    <n v="8.6"/>
    <s v="TRANINTAGSA"/>
    <n v="1014062"/>
    <s v="BENALCAZAR DE LA CRUZ MILTON PATRIC"/>
    <x v="88"/>
  </r>
  <r>
    <n v="1002204117"/>
    <s v="UE01"/>
    <x v="10"/>
    <d v="1899-12-30T13:48:00"/>
    <x v="2068"/>
    <s v="9000806055"/>
    <s v="012-022-00315655"/>
    <n v="256.8"/>
    <n v="287.93"/>
    <s v="ZPVN"/>
    <s v="40565983"/>
    <s v="P000032853"/>
    <n v="8002819735"/>
    <x v="1546"/>
    <x v="5"/>
    <x v="5"/>
    <n v="40"/>
    <s v="BOL"/>
    <s v="103029"/>
    <x v="88"/>
    <s v="804166"/>
    <s v="BODEGA PRINCIPAL"/>
    <x v="1"/>
    <s v="BOYACA S/N, BARRIO LA MORITA"/>
    <x v="10"/>
    <s v="O-Pichincha-Tumbaco"/>
    <m/>
    <x v="22"/>
    <x v="22"/>
    <s v="100020338"/>
    <s v="TERAN ARNULFO"/>
    <s v="ZEMU"/>
    <x v="88"/>
    <s v="2"/>
    <s v="Sin Pallet"/>
    <n v="0"/>
    <n v="0"/>
    <x v="0"/>
    <n v="5006.6670000000004"/>
    <n v="2000"/>
    <n v="3006.6669999999999"/>
    <n v="18.399999999999999"/>
    <m/>
    <x v="22"/>
    <n v="26"/>
    <s v="26"/>
    <n v="2"/>
    <x v="0"/>
    <n v="0.45999999999999996"/>
    <n v="9.1999999999999993"/>
    <s v="TRANINTAGSA"/>
    <n v="1014062"/>
    <s v="BENALCAZAR DE LA CRUZ MILTON PATRIC"/>
    <x v="88"/>
  </r>
  <r>
    <n v="1002204117"/>
    <s v="UE01"/>
    <x v="10"/>
    <d v="1899-12-30T13:48:00"/>
    <x v="2069"/>
    <s v="9000806056"/>
    <s v="012-022-00315656"/>
    <n v="1940.4"/>
    <n v="2175.59"/>
    <s v="ZPVN"/>
    <s v="40565982"/>
    <s v="P000032852"/>
    <n v="8002819733"/>
    <x v="1546"/>
    <x v="6"/>
    <x v="6"/>
    <n v="280"/>
    <s v="BOL"/>
    <s v="103029"/>
    <x v="88"/>
    <s v="804166"/>
    <s v="BODEGA PRINCIPAL"/>
    <x v="1"/>
    <s v="BOYACA S/N, BARRIO LA MORITA"/>
    <x v="10"/>
    <s v="O-Pichincha-Tumbaco"/>
    <n v="110"/>
    <x v="22"/>
    <x v="22"/>
    <s v="100020338"/>
    <s v="TERAN ARNULFO"/>
    <s v="ZEMU"/>
    <x v="88"/>
    <s v="2"/>
    <s v="Sin Pallet"/>
    <n v="0"/>
    <n v="0"/>
    <x v="0"/>
    <n v="17006.667000000001"/>
    <n v="14000"/>
    <n v="3006.6669999999999"/>
    <n v="128.80000000000001"/>
    <m/>
    <x v="22"/>
    <n v="26"/>
    <s v="26"/>
    <n v="14"/>
    <x v="0"/>
    <n v="0.46"/>
    <n v="9.2000000000000011"/>
    <s v="TRANINTAGSA"/>
    <n v="1014062"/>
    <s v="BENALCAZAR DE LA CRUZ MILTON PATRIC"/>
    <x v="88"/>
  </r>
  <r>
    <n v="1002204089"/>
    <s v="UE01"/>
    <x v="10"/>
    <d v="1899-12-30T13:54:00"/>
    <x v="2070"/>
    <s v=""/>
    <s v=""/>
    <n v="0"/>
    <n v="0"/>
    <s v="ZPRC"/>
    <s v="2500108179"/>
    <s v="P000032851"/>
    <n v="8002819702"/>
    <x v="1547"/>
    <x v="2"/>
    <x v="2"/>
    <n v="30.8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280"/>
    <n v="30880"/>
    <n v="19400"/>
    <n v="784.66"/>
    <m/>
    <x v="28"/>
    <n v="26"/>
    <s v="26"/>
    <n v="30.88"/>
    <x v="0"/>
    <n v="25.40997409326425"/>
    <n v="25.40997409326425"/>
    <s v="TRANSALMEIDA"/>
    <n v="1013966"/>
    <s v="ALMEIDA CHICAIZA MIGUEL ANGEL"/>
    <x v="92"/>
  </r>
  <r>
    <n v="1002204082"/>
    <s v="UE01"/>
    <x v="10"/>
    <d v="1899-12-30T13:58:00"/>
    <x v="2071"/>
    <s v=""/>
    <s v=""/>
    <n v="0"/>
    <n v="0"/>
    <s v="ZPRC"/>
    <s v="2500108136"/>
    <s v="0000392513"/>
    <n v="8002819693"/>
    <x v="154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50020"/>
    <n v="32080"/>
    <n v="17940"/>
    <n v="966.4"/>
    <m/>
    <x v="143"/>
    <n v="26"/>
    <s v="26"/>
    <n v="32"/>
    <x v="0"/>
    <n v="1.51"/>
    <n v="30.2"/>
    <s v="TRANSPORTE PROPIO"/>
    <n v="1013635"/>
    <s v="ROMAN BAJANA JHONATHAN MARCEL"/>
    <x v="265"/>
  </r>
  <r>
    <n v="1002204070"/>
    <s v="UE01"/>
    <x v="10"/>
    <d v="1899-12-30T14:01:00"/>
    <x v="2072"/>
    <s v=""/>
    <s v=""/>
    <n v="0"/>
    <n v="0"/>
    <s v="ZPRC"/>
    <s v="2500108176"/>
    <s v="P000032846"/>
    <n v="8002819680"/>
    <x v="1549"/>
    <x v="3"/>
    <x v="3"/>
    <n v="480"/>
    <s v="BOL"/>
    <s v="101663"/>
    <x v="46"/>
    <s v="805869"/>
    <s v="FERRETERIA CANTOS"/>
    <x v="77"/>
    <s v="AV MACHALILLA FRENT SINDICATO"/>
    <x v="96"/>
    <s v="O-Manabi-Puertolopez"/>
    <n v="565"/>
    <x v="127"/>
    <x v="127"/>
    <s v="100018006"/>
    <s v="HERRERA EDUARDO"/>
    <s v="ZEMT"/>
    <x v="181"/>
    <s v="2"/>
    <s v="Sin Pallet"/>
    <n v="0"/>
    <n v="0"/>
    <x v="0"/>
    <n v="36630"/>
    <n v="24030"/>
    <n v="12600"/>
    <n v="600"/>
    <m/>
    <x v="125"/>
    <n v="26"/>
    <s v="26"/>
    <n v="24"/>
    <x v="0"/>
    <n v="1.25"/>
    <n v="25"/>
    <s v="ALQUINGA &amp; ALQUINGA"/>
    <n v="1021688"/>
    <s v="CADENA CIFUENTES IVON SILVANA"/>
    <x v="181"/>
  </r>
  <r>
    <n v="1002204101"/>
    <s v="UE01"/>
    <x v="10"/>
    <d v="1899-12-30T14:02:00"/>
    <x v="2073"/>
    <s v="9000806059"/>
    <s v="012-022-00315658"/>
    <n v="4230.3999999999996"/>
    <n v="4743.1499999999996"/>
    <s v="ZPVN"/>
    <s v="40565974"/>
    <s v="P000032849"/>
    <n v="8002819715"/>
    <x v="1550"/>
    <x v="3"/>
    <x v="3"/>
    <n v="640"/>
    <s v="BOL"/>
    <s v="103778"/>
    <x v="72"/>
    <s v="805475"/>
    <s v="FERROLAGO"/>
    <x v="36"/>
    <s v="VIA A QUITO BARRIO EL PORTAL"/>
    <x v="55"/>
    <s v="O-Sucumbios-Lagoagrio"/>
    <n v="469"/>
    <x v="104"/>
    <x v="104"/>
    <s v="100019779"/>
    <s v="BARBA REINALDO"/>
    <s v="ZETT"/>
    <x v="145"/>
    <s v="1"/>
    <s v="Con Pallet"/>
    <n v="0.05"/>
    <n v="32"/>
    <x v="0"/>
    <n v="50190"/>
    <n v="32020"/>
    <n v="18170"/>
    <n v="889.6"/>
    <m/>
    <x v="102"/>
    <n v="26"/>
    <s v="26"/>
    <n v="32"/>
    <x v="0"/>
    <n v="1.3900000000000001"/>
    <n v="27.8"/>
    <s v="TRANSSJQ S.A."/>
    <n v="1013719"/>
    <s v="GARCES OSWALDO GERMAN"/>
    <x v="145"/>
  </r>
  <r>
    <n v="1002204587"/>
    <s v="UE01"/>
    <x v="11"/>
    <d v="1899-12-30T21:02:00"/>
    <x v="2074"/>
    <s v="9000806218"/>
    <s v="012-022-00315659"/>
    <n v="4140.63"/>
    <n v="4642.51"/>
    <s v="ZPVN"/>
    <s v="40565976"/>
    <s v="0000392783"/>
    <n v="8002820229"/>
    <x v="1551"/>
    <x v="2"/>
    <x v="2"/>
    <n v="32.74"/>
    <s v="T"/>
    <s v="102776"/>
    <x v="74"/>
    <s v="804808"/>
    <s v="GRANEL A&amp;P ASFALTOS Y PAVIMENTOS"/>
    <x v="27"/>
    <s v="VIA A KUMUCHI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2190"/>
    <n v="32740"/>
    <n v="19450"/>
    <n v="473.42"/>
    <m/>
    <x v="73"/>
    <n v="27"/>
    <s v="27"/>
    <n v="32.74"/>
    <x v="0"/>
    <n v="14.459987782529016"/>
    <n v="14.459987782529016"/>
    <s v="J.V. TRANSPREMIUN CIA.LTDA"/>
    <n v="1013906"/>
    <s v="VALLEJOS VILLEGAS SAUL EDUARDO"/>
    <x v="108"/>
  </r>
  <r>
    <n v="1002204584"/>
    <s v="UE01"/>
    <x v="11"/>
    <d v="1899-12-30T21:10:00"/>
    <x v="2075"/>
    <s v=""/>
    <s v=""/>
    <n v="0"/>
    <n v="0"/>
    <s v="ZPRC"/>
    <s v="2500107941"/>
    <s v="0000390422"/>
    <n v="8002820226"/>
    <x v="1552"/>
    <x v="1"/>
    <x v="1"/>
    <n v="31.12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660"/>
    <n v="31120"/>
    <n v="18540"/>
    <n v="0"/>
    <m/>
    <x v="1"/>
    <n v="27"/>
    <s v="27"/>
    <n v="31.12"/>
    <x v="0"/>
    <n v="0"/>
    <n v="0"/>
    <s v="TRANSCONCEM CIA. LTDA."/>
    <n v="1013227"/>
    <s v="COMPAÑIA DE TRANSPORTE PESADO"/>
    <x v="200"/>
  </r>
  <r>
    <n v="1002204585"/>
    <s v="UE01"/>
    <x v="11"/>
    <d v="1899-12-30T21:25:00"/>
    <x v="2076"/>
    <s v="9000806219"/>
    <s v="012-022-00315660"/>
    <n v="3916.01"/>
    <n v="4390.6499999999996"/>
    <s v="ZPVN"/>
    <s v="40565948"/>
    <s v="0000392771"/>
    <n v="8002820227"/>
    <x v="1553"/>
    <x v="2"/>
    <x v="2"/>
    <n v="32.01"/>
    <s v="T"/>
    <s v="101685"/>
    <x v="58"/>
    <s v="806726"/>
    <s v="GRANEL HORMIBOSNA IBARRA-IBARRA"/>
    <x v="9"/>
    <s v="LAS PALMAS ANTIGUA VIA URCUQUI"/>
    <x v="11"/>
    <s v="O-Imbabura-Ibarra"/>
    <n v="30"/>
    <x v="79"/>
    <x v="79"/>
    <s v="100015008"/>
    <s v="CHACHALO KLEVER"/>
    <s v="ZECI"/>
    <x v="104"/>
    <s v="2"/>
    <s v="Sin Pallet"/>
    <n v="0"/>
    <n v="0"/>
    <x v="0"/>
    <n v="51320"/>
    <n v="32010"/>
    <n v="19310"/>
    <n v="115.24"/>
    <m/>
    <x v="77"/>
    <n v="27"/>
    <s v="27"/>
    <n v="32.01"/>
    <x v="0"/>
    <n v="3.6001249609497035"/>
    <n v="3.6001249609497035"/>
    <s v="ALQUINGA &amp; ALQUINGA"/>
    <n v="1013844"/>
    <s v="ALQUINGA LUCERO WILTER FABIAN"/>
    <x v="104"/>
  </r>
  <r>
    <n v="1002204583"/>
    <s v="UE01"/>
    <x v="11"/>
    <d v="1899-12-30T21:54:00"/>
    <x v="2077"/>
    <s v="9000806222"/>
    <s v="012-022-00315662"/>
    <n v="1356"/>
    <n v="1520.36"/>
    <s v="ZPVN"/>
    <s v="40566015"/>
    <s v="P000032868"/>
    <n v="8002820225"/>
    <x v="1554"/>
    <x v="7"/>
    <x v="7"/>
    <n v="200"/>
    <s v="BOL"/>
    <s v="101544"/>
    <x v="41"/>
    <s v="801777"/>
    <s v="BODEGA LANDAZURI"/>
    <x v="0"/>
    <s v="AV. VEINTIMILLA S/N Y"/>
    <x v="16"/>
    <s v="O-Carchi-Tulcan"/>
    <m/>
    <x v="142"/>
    <x v="142"/>
    <s v="100014942"/>
    <s v="GARCIA FERNANDO"/>
    <s v="ZETT"/>
    <x v="208"/>
    <s v="2"/>
    <s v="Sin Pallet"/>
    <n v="0"/>
    <n v="0"/>
    <x v="0"/>
    <n v="19256.212"/>
    <n v="10021.212"/>
    <n v="9235"/>
    <n v="116"/>
    <m/>
    <x v="139"/>
    <n v="27"/>
    <s v="27"/>
    <n v="10"/>
    <x v="0"/>
    <n v="0.57999999999999996"/>
    <n v="11.6"/>
    <s v="TRANSPORTE PROPIO"/>
    <n v="1013478"/>
    <s v="LANDAZURI CORDOVA IVAN OSWALDO"/>
    <x v="208"/>
  </r>
  <r>
    <n v="1002204583"/>
    <s v="UE01"/>
    <x v="11"/>
    <d v="1899-12-30T21:54:00"/>
    <x v="2078"/>
    <s v="9000806221"/>
    <s v="012-022-00315661"/>
    <n v="3077.4"/>
    <n v="3450.4"/>
    <s v="ZPVN"/>
    <s v="40566014"/>
    <s v="P000032867"/>
    <n v="8002820224"/>
    <x v="1554"/>
    <x v="6"/>
    <x v="6"/>
    <n v="4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2283.788"/>
    <n v="23048.788"/>
    <n v="9235"/>
    <n v="266.8"/>
    <m/>
    <x v="139"/>
    <n v="27"/>
    <s v="27"/>
    <n v="23"/>
    <x v="0"/>
    <n v="0.58000000000000007"/>
    <n v="11.6"/>
    <s v="TRANSPORTE PROPIO"/>
    <n v="1013478"/>
    <s v="LANDAZURI CORDOVA IVAN OSWALDO"/>
    <x v="208"/>
  </r>
  <r>
    <n v="1002204591"/>
    <s v="UE01"/>
    <x v="11"/>
    <d v="1899-12-30T22:01:00"/>
    <x v="2079"/>
    <s v=""/>
    <s v=""/>
    <n v="0"/>
    <n v="0"/>
    <s v="ZPRC"/>
    <s v="2500108180"/>
    <s v="P000032871"/>
    <n v="8002820234"/>
    <x v="1555"/>
    <x v="2"/>
    <x v="2"/>
    <n v="31.7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590"/>
    <n v="31730"/>
    <n v="18860"/>
    <n v="0"/>
    <m/>
    <x v="3"/>
    <n v="27"/>
    <s v="27"/>
    <n v="31.73"/>
    <x v="0"/>
    <n v="0"/>
    <n v="0"/>
    <s v="UNICON"/>
    <n v="1014412"/>
    <s v="UNION DE CONCRETERAS UNICON UCUE"/>
    <x v="33"/>
  </r>
  <r>
    <n v="1002204586"/>
    <s v="UE01"/>
    <x v="11"/>
    <d v="1899-12-30T22:05:00"/>
    <x v="2080"/>
    <s v=""/>
    <s v=""/>
    <n v="0"/>
    <n v="0"/>
    <s v="ZPRC"/>
    <s v="2500108177"/>
    <s v="P000032847"/>
    <n v="8002820228"/>
    <x v="155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20"/>
    <n v="33100"/>
    <n v="17220"/>
    <n v="336.6"/>
    <m/>
    <x v="109"/>
    <n v="27"/>
    <s v="27"/>
    <n v="33"/>
    <x v="0"/>
    <n v="0.51"/>
    <n v="10.200000000000001"/>
    <s v="TRANSPORTE PROPIO"/>
    <n v="1018725"/>
    <s v="TRANSPORTE DE CARGA PESADA"/>
    <x v="154"/>
  </r>
  <r>
    <n v="1002204582"/>
    <s v="UE01"/>
    <x v="11"/>
    <d v="1899-12-30T22:15:00"/>
    <x v="2081"/>
    <s v="9000806225"/>
    <s v="012-022-00315665"/>
    <n v="262.39999999999998"/>
    <n v="294.20999999999998"/>
    <s v="ZPVN"/>
    <s v="40565967"/>
    <s v="0000392777"/>
    <n v="8002820223"/>
    <x v="1557"/>
    <x v="3"/>
    <x v="3"/>
    <n v="40"/>
    <s v="BOL"/>
    <s v="103789"/>
    <x v="181"/>
    <s v="805487"/>
    <s v="FERRETERIA LA FLORIDA"/>
    <x v="34"/>
    <s v="VIA A TARQUI S/N Y D"/>
    <x v="51"/>
    <s v="O-Pastaza-Elpuyo"/>
    <m/>
    <x v="167"/>
    <x v="167"/>
    <s v="10005047"/>
    <s v="VILLALVA MEDINA RAMIRO CORAZON"/>
    <s v="ZEMU"/>
    <x v="253"/>
    <s v="2"/>
    <s v="Sin Pallet"/>
    <n v="0"/>
    <n v="0"/>
    <x v="0"/>
    <n v="5300"/>
    <n v="2000"/>
    <n v="3300"/>
    <n v="43.2"/>
    <m/>
    <x v="163"/>
    <n v="27"/>
    <s v="27"/>
    <n v="2"/>
    <x v="0"/>
    <n v="1.08"/>
    <n v="21.6"/>
    <s v="TRANSPORTE PROPIO"/>
    <n v="103789"/>
    <s v="TORRES MORALES MARIA GABRIELA"/>
    <x v="253"/>
  </r>
  <r>
    <n v="1002204582"/>
    <s v="UE01"/>
    <x v="11"/>
    <d v="1899-12-30T22:15:00"/>
    <x v="2082"/>
    <s v="9000806223"/>
    <s v="012-022-00315663"/>
    <n v="796.8"/>
    <n v="893.38"/>
    <s v="ZPVN"/>
    <s v="40565965"/>
    <s v="0000392776"/>
    <n v="8002820221"/>
    <x v="1557"/>
    <x v="3"/>
    <x v="3"/>
    <n v="120"/>
    <s v="BOL"/>
    <s v="103789"/>
    <x v="181"/>
    <s v="809638"/>
    <s v="OBRA PALORA"/>
    <x v="101"/>
    <s v="PALORA"/>
    <x v="173"/>
    <s v="O-Moronasantiag-Palora"/>
    <m/>
    <x v="167"/>
    <x v="167"/>
    <s v="10005047"/>
    <s v="VILLALVA MEDINA RAMIRO CORAZON"/>
    <s v="ZEMU"/>
    <x v="253"/>
    <s v="2"/>
    <s v="Sin Pallet"/>
    <n v="0"/>
    <n v="0"/>
    <x v="0"/>
    <n v="9300"/>
    <n v="6000"/>
    <n v="3300"/>
    <n v="140.4"/>
    <m/>
    <x v="163"/>
    <n v="27"/>
    <s v="27"/>
    <n v="6"/>
    <x v="0"/>
    <n v="1.1700000000000002"/>
    <n v="23.400000000000002"/>
    <s v="TRANSPORTE PROPIO"/>
    <n v="103789"/>
    <s v="TORRES MORALES MARIA GABRIELA"/>
    <x v="253"/>
  </r>
  <r>
    <n v="1002204582"/>
    <s v="UE01"/>
    <x v="11"/>
    <d v="1899-12-30T22:15:00"/>
    <x v="2083"/>
    <s v="9000806224"/>
    <s v="012-022-00315664"/>
    <n v="1312"/>
    <n v="1471.02"/>
    <s v="ZPVN"/>
    <s v="40565964"/>
    <s v="0000392775"/>
    <n v="8002820222"/>
    <x v="1557"/>
    <x v="3"/>
    <x v="3"/>
    <n v="200"/>
    <s v="BOL"/>
    <s v="103789"/>
    <x v="181"/>
    <s v="809656"/>
    <s v="OBRA ARAJUNO"/>
    <x v="73"/>
    <s v="PUENTE DE ACCESO ARAJUNO"/>
    <x v="126"/>
    <s v="O-Pastaza-Arajuno"/>
    <n v="398"/>
    <x v="167"/>
    <x v="167"/>
    <s v="10005047"/>
    <s v="VILLALVA MEDINA RAMIRO CORAZON"/>
    <s v="ZEMU"/>
    <x v="253"/>
    <s v="2"/>
    <s v="Sin Pallet"/>
    <n v="0"/>
    <n v="0"/>
    <x v="0"/>
    <n v="13300"/>
    <n v="10000"/>
    <n v="3300"/>
    <n v="272"/>
    <m/>
    <x v="163"/>
    <n v="27"/>
    <s v="27"/>
    <n v="10"/>
    <x v="0"/>
    <n v="1.36"/>
    <n v="27.2"/>
    <s v="TRANSPORTE PROPIO"/>
    <n v="103789"/>
    <s v="TORRES MORALES MARIA GABRIELA"/>
    <x v="253"/>
  </r>
  <r>
    <n v="1002204588"/>
    <s v="UE01"/>
    <x v="11"/>
    <d v="1899-12-30T22:22:00"/>
    <x v="2084"/>
    <s v="9000806226"/>
    <s v="012-022-00315666"/>
    <n v="3893.34"/>
    <n v="4365.24"/>
    <s v="ZPVN"/>
    <s v="40565931"/>
    <s v="0000392736"/>
    <n v="8002820230"/>
    <x v="1558"/>
    <x v="8"/>
    <x v="8"/>
    <n v="31.91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9435"/>
    <s v="CAMPILLO LÁZARO"/>
    <s v="ZECI"/>
    <x v="218"/>
    <s v="2"/>
    <s v="Sin Pallet"/>
    <n v="0"/>
    <n v="0"/>
    <x v="0"/>
    <n v="50230"/>
    <n v="31910"/>
    <n v="18320"/>
    <n v="112.32"/>
    <m/>
    <x v="28"/>
    <n v="27"/>
    <s v="27"/>
    <n v="31.91"/>
    <x v="0"/>
    <n v="3.5198997179567533"/>
    <n v="3.5198997179567533"/>
    <s v="TRANSALMEIDA"/>
    <n v="1013966"/>
    <s v="ALMEIDA CHICAIZA MIGUEL ANGEL"/>
    <x v="218"/>
  </r>
  <r>
    <n v="1002204589"/>
    <s v="UE01"/>
    <x v="11"/>
    <d v="1899-12-30T22:30:00"/>
    <x v="2085"/>
    <s v="9000805998"/>
    <s v="013-020-00047794"/>
    <n v="2414.83"/>
    <n v="2707.52"/>
    <s v="ZPDF"/>
    <s v="70177272"/>
    <s v="0000392773"/>
    <n v="8002820231"/>
    <x v="1559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350"/>
    <n v="18000"/>
    <n v="9350"/>
    <n v="543.6"/>
    <m/>
    <x v="162"/>
    <n v="27"/>
    <s v="27"/>
    <n v="18"/>
    <x v="0"/>
    <n v="1.51"/>
    <n v="30.200000000000003"/>
    <s v="TRANSPORTE PROPIO"/>
    <n v="1022996"/>
    <s v="PINOS MONTENEGRO MARCO ANTONIO"/>
    <x v="251"/>
  </r>
  <r>
    <n v="1002204592"/>
    <s v="UE01"/>
    <x v="11"/>
    <d v="1899-12-30T22:32:00"/>
    <x v="2086"/>
    <s v=""/>
    <s v=""/>
    <n v="0"/>
    <n v="0"/>
    <s v="ZPRC"/>
    <s v="2500108181"/>
    <s v="P000032872"/>
    <n v="8002820235"/>
    <x v="1560"/>
    <x v="2"/>
    <x v="2"/>
    <n v="31.41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490"/>
    <n v="31410"/>
    <n v="19080"/>
    <n v="0"/>
    <m/>
    <x v="3"/>
    <n v="27"/>
    <s v="27"/>
    <n v="31.41"/>
    <x v="0"/>
    <n v="0"/>
    <n v="0"/>
    <s v="UNICON"/>
    <n v="1014412"/>
    <s v="UNION DE CONCRETERAS UNICON UCUE"/>
    <x v="41"/>
  </r>
  <r>
    <n v="1002204593"/>
    <s v="UE01"/>
    <x v="11"/>
    <d v="1899-12-30T22:33:00"/>
    <x v="2087"/>
    <s v="9000806227"/>
    <s v="012-022-00315667"/>
    <n v="3098.74"/>
    <n v="3474.33"/>
    <s v="ZPVN"/>
    <s v="40565742"/>
    <s v="0000392471"/>
    <n v="8002820236"/>
    <x v="1561"/>
    <x v="8"/>
    <x v="8"/>
    <n v="30.54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270"/>
    <n v="30540"/>
    <n v="18730"/>
    <n v="0"/>
    <m/>
    <x v="3"/>
    <n v="27"/>
    <s v="27"/>
    <n v="30.54"/>
    <x v="0"/>
    <n v="0"/>
    <n v="0"/>
    <s v="XAVIER VALENZUELA"/>
    <n v="1014416"/>
    <s v="VALENZUELA DIAZ PATRICIO XAVIER"/>
    <x v="32"/>
  </r>
  <r>
    <n v="1002204594"/>
    <s v="UE01"/>
    <x v="11"/>
    <d v="1899-12-30T22:39:00"/>
    <x v="2088"/>
    <s v="9000806228"/>
    <s v="012-022-00315668"/>
    <n v="3043.2"/>
    <n v="3412.05"/>
    <s v="ZPVN"/>
    <s v="40566026"/>
    <s v="P000032875"/>
    <n v="8002820237"/>
    <x v="1562"/>
    <x v="5"/>
    <x v="5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00"/>
    <n v="24020"/>
    <n v="12680"/>
    <n v="91.2"/>
    <m/>
    <x v="89"/>
    <n v="27"/>
    <s v="27"/>
    <n v="24"/>
    <x v="0"/>
    <n v="0.19"/>
    <n v="3.8000000000000003"/>
    <s v="TRANSPORTE PROPIO"/>
    <n v="1012808"/>
    <s v="ALVAREZ GONZAGA LASTEÑA MARIANA"/>
    <x v="124"/>
  </r>
  <r>
    <n v="1002204590"/>
    <s v="UE01"/>
    <x v="11"/>
    <d v="1899-12-30T22:53:00"/>
    <x v="2089"/>
    <s v="9000801713"/>
    <s v="013-020-00047715"/>
    <n v="4441.8"/>
    <n v="4980.17"/>
    <s v="ZPDF"/>
    <s v="70176198"/>
    <s v="0000392375"/>
    <n v="8002820232"/>
    <x v="1563"/>
    <x v="9"/>
    <x v="9"/>
    <n v="660"/>
    <s v="BOL"/>
    <s v="10006845"/>
    <x v="275"/>
    <s v="810307"/>
    <s v="BODEGA PRINCIPAL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51220"/>
    <n v="33020"/>
    <n v="18200"/>
    <n v="877.8"/>
    <m/>
    <x v="52"/>
    <n v="27"/>
    <s v="27"/>
    <n v="33"/>
    <x v="0"/>
    <n v="1.3299999999999998"/>
    <n v="26.599999999999998"/>
    <s v="TRANSPORTE PROPIO"/>
    <n v="1024926"/>
    <s v="BONILLA PILATAXI CHRISTIAN"/>
    <x v="69"/>
  </r>
  <r>
    <n v="1002204599"/>
    <s v="UE01"/>
    <x v="11"/>
    <d v="1899-12-30T23:00:00"/>
    <x v="2090"/>
    <s v="9000806229"/>
    <s v="012-022-00315669"/>
    <n v="3655.94"/>
    <n v="4099.0600000000004"/>
    <s v="ZPVN"/>
    <s v="40565973"/>
    <s v="0000392781"/>
    <n v="8002820245"/>
    <x v="1564"/>
    <x v="10"/>
    <x v="10"/>
    <n v="29.02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380"/>
    <n v="29020"/>
    <n v="17360"/>
    <n v="473.03"/>
    <m/>
    <x v="27"/>
    <n v="27"/>
    <s v="27"/>
    <n v="29.02"/>
    <x v="0"/>
    <n v="16.300137835975189"/>
    <n v="16.300137835975189"/>
    <s v="TRANSPORTE PROPIO"/>
    <n v="1017066"/>
    <s v="MISE MISE NESTOR SALOMON"/>
    <x v="155"/>
  </r>
  <r>
    <n v="1002204597"/>
    <s v="UE01"/>
    <x v="11"/>
    <d v="1899-12-30T23:26:00"/>
    <x v="2091"/>
    <s v="9000806231"/>
    <s v="012-022-00315671"/>
    <n v="1598.4"/>
    <n v="1792.14"/>
    <s v="ZPVN"/>
    <s v="40566037"/>
    <s v="P000032881"/>
    <n v="8002820243"/>
    <x v="1565"/>
    <x v="3"/>
    <x v="3"/>
    <n v="240"/>
    <s v="BOL"/>
    <s v="101730"/>
    <x v="58"/>
    <s v="802061"/>
    <s v="BODEGA FERRYBLOQ"/>
    <x v="22"/>
    <s v="BODEGA FERRYBLOQ / VIA ESMERALDAS"/>
    <x v="32"/>
    <s v="O-Esmeraldas-Esmeraldas"/>
    <m/>
    <x v="122"/>
    <x v="122"/>
    <s v="100014975"/>
    <s v="YEPEZ NESTOR"/>
    <s v="ZETT"/>
    <x v="173"/>
    <s v="2"/>
    <s v="Sin Pallet"/>
    <n v="0"/>
    <n v="0"/>
    <x v="0"/>
    <n v="21372.273000000001"/>
    <n v="12007.272999999999"/>
    <n v="9365"/>
    <n v="254.4"/>
    <m/>
    <x v="120"/>
    <n v="27"/>
    <s v="27"/>
    <n v="12"/>
    <x v="0"/>
    <n v="1.06"/>
    <n v="21.2"/>
    <s v="TRANSPORTE PROPIO"/>
    <n v="1024017"/>
    <s v="SANTO CHICAIZA EDISON XAVIER"/>
    <x v="173"/>
  </r>
  <r>
    <n v="1002204597"/>
    <s v="UE01"/>
    <x v="11"/>
    <d v="1899-12-30T23:26:00"/>
    <x v="2092"/>
    <s v="9000806230"/>
    <s v="012-022-00315670"/>
    <n v="2906.4"/>
    <n v="3258.68"/>
    <s v="ZPVN"/>
    <s v="40566036"/>
    <s v="P000032880"/>
    <n v="8002820242"/>
    <x v="1565"/>
    <x v="4"/>
    <x v="4"/>
    <n v="42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30377.726999999999"/>
    <n v="21012.726999999999"/>
    <n v="9365"/>
    <n v="445.2"/>
    <m/>
    <x v="120"/>
    <n v="27"/>
    <s v="27"/>
    <n v="21"/>
    <x v="0"/>
    <n v="1.06"/>
    <n v="21.2"/>
    <s v="TRANSPORTE PROPIO"/>
    <n v="1024017"/>
    <s v="SANTO CHICAIZA EDISON XAVIER"/>
    <x v="173"/>
  </r>
  <r>
    <n v="1002204598"/>
    <s v="UE01"/>
    <x v="11"/>
    <d v="1899-12-30T23:31:00"/>
    <x v="2093"/>
    <s v="9000806233"/>
    <s v="012-022-00315672"/>
    <n v="4225.6499999999996"/>
    <n v="4737.83"/>
    <s v="ZPVN"/>
    <s v="40565506"/>
    <s v="P000032726"/>
    <n v="8002820244"/>
    <x v="1566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90"/>
    <n v="33000"/>
    <n v="18890"/>
    <n v="501.6"/>
    <m/>
    <x v="4"/>
    <n v="27"/>
    <s v="27"/>
    <n v="33"/>
    <x v="0"/>
    <n v="0.76"/>
    <n v="15.200000000000001"/>
    <s v="TRANSPORTE PROPIO"/>
    <n v="1013820"/>
    <s v="SARABIA YEPEZ RUTH IRENE"/>
    <x v="5"/>
  </r>
  <r>
    <n v="1002204602"/>
    <s v="UE01"/>
    <x v="12"/>
    <d v="1899-12-30T00:14:00"/>
    <x v="2094"/>
    <s v="9000806234"/>
    <s v="012-022-00315673"/>
    <n v="4290"/>
    <n v="4809.9799999999996"/>
    <s v="ZPVN"/>
    <s v="40565817"/>
    <s v="P000032790"/>
    <n v="8002820254"/>
    <x v="156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080"/>
    <n v="33100"/>
    <n v="17980"/>
    <n v="594"/>
    <m/>
    <x v="138"/>
    <n v="28"/>
    <s v="28"/>
    <n v="33"/>
    <x v="0"/>
    <n v="0.9"/>
    <n v="18"/>
    <s v="TRANSPORTE PROPIO"/>
    <n v="1017512"/>
    <s v="PACHECO SALAZAR WILSON FABIAN"/>
    <x v="205"/>
  </r>
  <r>
    <n v="1002204603"/>
    <s v="UE01"/>
    <x v="12"/>
    <d v="1899-12-30T00:32:00"/>
    <x v="2095"/>
    <s v="9000806235"/>
    <s v="012-022-00315674"/>
    <n v="4290"/>
    <n v="4809.9799999999996"/>
    <s v="ZPVN"/>
    <s v="40565818"/>
    <s v="P000032791"/>
    <n v="8002820255"/>
    <x v="156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60"/>
    <n v="33000"/>
    <n v="18460"/>
    <n v="594"/>
    <m/>
    <x v="138"/>
    <n v="28"/>
    <s v="28"/>
    <n v="33"/>
    <x v="0"/>
    <n v="0.9"/>
    <n v="18"/>
    <s v="TRANSPORTE PROPIO"/>
    <n v="1017512"/>
    <s v="PACHECO SALAZAR WILSON FABIAN"/>
    <x v="274"/>
  </r>
  <r>
    <n v="1002204614"/>
    <s v="UE01"/>
    <x v="12"/>
    <d v="1899-12-30T04:54:00"/>
    <x v="2096"/>
    <s v="9000806236"/>
    <s v="012-022-00315675"/>
    <n v="2287.17"/>
    <n v="2564.39"/>
    <s v="ZPVN"/>
    <s v="40566030"/>
    <s v="P000032877"/>
    <n v="8002820287"/>
    <x v="1569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00"/>
    <n v="18020"/>
    <n v="9180"/>
    <n v="266.39999999999998"/>
    <m/>
    <x v="134"/>
    <n v="28"/>
    <s v="28"/>
    <n v="18"/>
    <x v="0"/>
    <n v="0.74"/>
    <n v="14.799999999999999"/>
    <s v="LIDENORTI S.A."/>
    <n v="1014323"/>
    <s v="JACOME AGUIRRE CARLOS ARTURO"/>
    <x v="194"/>
  </r>
  <r>
    <n v="1002204610"/>
    <s v="UE01"/>
    <x v="12"/>
    <d v="1899-12-30T04:57:00"/>
    <x v="2097"/>
    <s v="9000806237"/>
    <s v="012-022-00315676"/>
    <n v="3698.87"/>
    <n v="4147.1899999999996"/>
    <s v="ZPVN"/>
    <s v="40563187"/>
    <s v="0000392467"/>
    <n v="8002820279"/>
    <x v="1570"/>
    <x v="2"/>
    <x v="2"/>
    <n v="31.8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480"/>
    <n v="31810"/>
    <n v="19670"/>
    <n v="0"/>
    <m/>
    <x v="3"/>
    <n v="28"/>
    <s v="28"/>
    <n v="31.81"/>
    <x v="0"/>
    <n v="0"/>
    <n v="0"/>
    <s v="HORMIANDES"/>
    <n v="1014407"/>
    <s v="HORMIANDES"/>
    <x v="4"/>
  </r>
  <r>
    <n v="1002204616"/>
    <s v="UE01"/>
    <x v="12"/>
    <d v="1899-12-30T05:03:00"/>
    <x v="2098"/>
    <s v="9000806239"/>
    <s v="012-022-00315678"/>
    <n v="1091.2"/>
    <n v="1223.46"/>
    <s v="ZPVN"/>
    <s v="40566032"/>
    <s v="0000392790"/>
    <n v="8002820292"/>
    <x v="1571"/>
    <x v="7"/>
    <x v="7"/>
    <n v="160"/>
    <s v="BOL"/>
    <s v="101779"/>
    <x v="85"/>
    <s v="802071"/>
    <s v="BODEGA SORIA"/>
    <x v="1"/>
    <s v="INTEROCEANICA LOTE 7"/>
    <x v="61"/>
    <s v="O-Pichincha-Puembo"/>
    <m/>
    <x v="65"/>
    <x v="65"/>
    <s v="100014858"/>
    <s v="MORENO MANUEL"/>
    <s v="ZEMU"/>
    <x v="94"/>
    <s v="2"/>
    <s v="Sin Pallet"/>
    <n v="0"/>
    <n v="0"/>
    <x v="0"/>
    <n v="12526.111000000001"/>
    <n v="7991.1109999999999"/>
    <n v="4535"/>
    <n v="68.8"/>
    <m/>
    <x v="63"/>
    <n v="28"/>
    <s v="28"/>
    <n v="8"/>
    <x v="0"/>
    <n v="0.43"/>
    <n v="8.6"/>
    <s v="TRANSSJQ S.A."/>
    <n v="1013485"/>
    <s v="PEREZ ALBUJA VICTOR ALEJANDRO"/>
    <x v="94"/>
  </r>
  <r>
    <n v="1002204616"/>
    <s v="UE01"/>
    <x v="12"/>
    <d v="1899-12-30T05:03:00"/>
    <x v="2099"/>
    <s v="9000806238"/>
    <s v="012-022-00315677"/>
    <n v="1348"/>
    <n v="1511.39"/>
    <s v="ZPVN"/>
    <s v="40566031"/>
    <s v="0000392789"/>
    <n v="8002820291"/>
    <x v="1571"/>
    <x v="6"/>
    <x v="6"/>
    <n v="200"/>
    <s v="BOL"/>
    <s v="101628"/>
    <x v="13"/>
    <s v="810952"/>
    <s v="OBRA CLANMAK"/>
    <x v="1"/>
    <s v="VIA E35"/>
    <x v="82"/>
    <s v="O-Pichincha-Pifo"/>
    <n v="102"/>
    <x v="65"/>
    <x v="65"/>
    <s v="100014858"/>
    <s v="MORENO MANUEL"/>
    <s v="ZEMU"/>
    <x v="94"/>
    <s v="2"/>
    <s v="Sin Pallet"/>
    <n v="0"/>
    <n v="0"/>
    <x v="0"/>
    <n v="14523.888999999999"/>
    <n v="9988.8889999999992"/>
    <n v="4535"/>
    <n v="86"/>
    <m/>
    <x v="63"/>
    <n v="28"/>
    <s v="28"/>
    <n v="10"/>
    <x v="0"/>
    <n v="0.43"/>
    <n v="8.6"/>
    <s v="TRANSSJQ S.A."/>
    <n v="1013485"/>
    <s v="PEREZ ALBUJA VICTOR ALEJANDRO"/>
    <x v="94"/>
  </r>
  <r>
    <n v="1002204613"/>
    <s v="UE01"/>
    <x v="12"/>
    <d v="1899-12-30T05:17:00"/>
    <x v="2100"/>
    <s v="9000806240"/>
    <s v="012-022-00315679"/>
    <n v="2386.8000000000002"/>
    <n v="2676.1"/>
    <s v="ZPVN"/>
    <s v="40565990"/>
    <s v="P000032856"/>
    <n v="8002820286"/>
    <x v="1572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37"/>
    <x v="37"/>
    <s v="100020396"/>
    <s v="FARINANGO MIGUEL"/>
    <s v="ZEMU"/>
    <x v="45"/>
    <s v="2"/>
    <s v="Sin Pallet"/>
    <n v="0"/>
    <n v="0"/>
    <x v="0"/>
    <n v="26980"/>
    <n v="18090"/>
    <n v="8890"/>
    <n v="262.8"/>
    <m/>
    <x v="35"/>
    <n v="28"/>
    <s v="28"/>
    <n v="18"/>
    <x v="0"/>
    <n v="0.73"/>
    <n v="14.600000000000001"/>
    <s v="RAPIDO EL OTAVALEÑITO S.A."/>
    <n v="1012819"/>
    <s v="BRAVO VASQUEZ JOSE LUIS SIGIFREDO"/>
    <x v="45"/>
  </r>
  <r>
    <n v="1002204624"/>
    <s v="UE01"/>
    <x v="12"/>
    <d v="1899-12-30T05:21:00"/>
    <x v="2101"/>
    <s v=""/>
    <s v=""/>
    <n v="0"/>
    <n v="0"/>
    <s v="ZPRC"/>
    <s v="2500108185"/>
    <s v="P000032884"/>
    <n v="8002820307"/>
    <x v="1573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50"/>
    <n v="18070"/>
    <n v="8880"/>
    <n v="248.4"/>
    <m/>
    <x v="17"/>
    <n v="28"/>
    <s v="28"/>
    <n v="18"/>
    <x v="0"/>
    <n v="0.69000000000000006"/>
    <n v="13.8"/>
    <s v="TRANSPORTE PROPIO"/>
    <n v="1013627"/>
    <s v="CAMPAÑA MALDONADO MIGUEL ANGEL"/>
    <x v="22"/>
  </r>
  <r>
    <n v="1002204612"/>
    <s v="UE01"/>
    <x v="12"/>
    <d v="1899-12-30T05:25:00"/>
    <x v="2102"/>
    <s v="9000806241"/>
    <s v="012-022-00315680"/>
    <n v="2545.1999999999998"/>
    <n v="2853.69"/>
    <s v="ZPVN"/>
    <s v="40565980"/>
    <s v="0000392787"/>
    <n v="8002820284"/>
    <x v="1574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40"/>
    <x v="40"/>
    <s v="100014832"/>
    <s v="PIEDRA JESUS"/>
    <s v="ZEMU"/>
    <x v="49"/>
    <s v="2"/>
    <s v="Sin Pallet"/>
    <n v="0"/>
    <n v="0"/>
    <x v="0"/>
    <n v="26980"/>
    <n v="18000"/>
    <n v="8980"/>
    <n v="381.6"/>
    <m/>
    <x v="38"/>
    <n v="28"/>
    <s v="28"/>
    <n v="18"/>
    <x v="0"/>
    <n v="1.06"/>
    <n v="21.200000000000003"/>
    <s v="LIDENORTI S.A."/>
    <n v="1013181"/>
    <s v="REASCOS GUZMAN HARVEY ESTANISLAO"/>
    <x v="49"/>
  </r>
  <r>
    <n v="1002204621"/>
    <s v="UE01"/>
    <x v="12"/>
    <d v="1899-12-30T05:30:00"/>
    <x v="2103"/>
    <s v="9000806244"/>
    <s v="012-022-00315683"/>
    <n v="1656.07"/>
    <n v="1856.8"/>
    <s v="ZPVN"/>
    <s v="40566004"/>
    <s v="P000032865"/>
    <n v="8002820299"/>
    <x v="1575"/>
    <x v="7"/>
    <x v="7"/>
    <n v="240"/>
    <s v="BOL"/>
    <s v="101726"/>
    <x v="57"/>
    <s v="801198"/>
    <s v="SU FERRETERO No 2"/>
    <x v="9"/>
    <s v="IBARRA  AV TEODORO GOMEZ Y JACINTO"/>
    <x v="11"/>
    <s v="O-Imbabura-Ibarra"/>
    <m/>
    <x v="138"/>
    <x v="138"/>
    <s v="100014953"/>
    <s v="ALBUJA CESAR"/>
    <s v="ZEMT"/>
    <x v="197"/>
    <s v="1"/>
    <s v="Con Pallet"/>
    <n v="0.05"/>
    <n v="12"/>
    <x v="0"/>
    <n v="16813.332999999999"/>
    <n v="12020"/>
    <n v="4793.3329999999996"/>
    <n v="45.6"/>
    <m/>
    <x v="136"/>
    <n v="28"/>
    <s v="28"/>
    <n v="12"/>
    <x v="0"/>
    <n v="0.19"/>
    <n v="3.8000000000000003"/>
    <s v="RUTAS COTACACHENSES S.A."/>
    <n v="1013946"/>
    <s v="ALBUJA RUIZ CESAR UBEN"/>
    <x v="197"/>
  </r>
  <r>
    <n v="1002204621"/>
    <s v="UE01"/>
    <x v="12"/>
    <d v="1899-12-30T05:30:00"/>
    <x v="2104"/>
    <s v="9000806242"/>
    <s v="012-022-00315681"/>
    <n v="753.19"/>
    <n v="844.48"/>
    <s v="ZPVN"/>
    <s v="40566003"/>
    <s v="P000032864"/>
    <n v="8002820301"/>
    <x v="1575"/>
    <x v="5"/>
    <x v="5"/>
    <n v="120"/>
    <s v="BOL"/>
    <s v="101726"/>
    <x v="57"/>
    <s v="801198"/>
    <s v="SU FERRETERO No 2"/>
    <x v="9"/>
    <s v="IBARRA  AV TEODORO GOMEZ Y JACINTO"/>
    <x v="11"/>
    <s v="O-Imbabura-Ibarra"/>
    <m/>
    <x v="138"/>
    <x v="138"/>
    <s v="100014953"/>
    <s v="ALBUJA CESAR"/>
    <s v="ZEMT"/>
    <x v="197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  <n v="1013946"/>
    <s v="ALBUJA RUIZ CESAR UBEN"/>
    <x v="197"/>
  </r>
  <r>
    <n v="1002204621"/>
    <s v="UE01"/>
    <x v="12"/>
    <d v="1899-12-30T05:30:00"/>
    <x v="2105"/>
    <s v="9000806243"/>
    <s v="012-022-00315682"/>
    <n v="819.72"/>
    <n v="919.08"/>
    <s v="ZPVN"/>
    <s v="40566005"/>
    <s v="P000032866"/>
    <n v="8002820300"/>
    <x v="1575"/>
    <x v="6"/>
    <x v="6"/>
    <n v="120"/>
    <s v="BOL"/>
    <s v="101726"/>
    <x v="57"/>
    <s v="801198"/>
    <s v="SU FERRETERO No 2"/>
    <x v="9"/>
    <s v="IBARRA  AV TEODORO GOMEZ Y JACINTO"/>
    <x v="11"/>
    <s v="O-Imbabura-Ibarra"/>
    <n v="30"/>
    <x v="138"/>
    <x v="138"/>
    <s v="100014953"/>
    <s v="ALBUJA CESAR"/>
    <s v="ZEMT"/>
    <x v="197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  <n v="1013946"/>
    <s v="ALBUJA RUIZ CESAR UBEN"/>
    <x v="197"/>
  </r>
  <r>
    <n v="1002204620"/>
    <s v="UE01"/>
    <x v="12"/>
    <d v="1899-12-30T05:32:00"/>
    <x v="2106"/>
    <s v="9000806246"/>
    <s v="012-022-00315685"/>
    <n v="501.34"/>
    <n v="562.1"/>
    <s v="ZPVN"/>
    <s v="40565995"/>
    <s v="P000032858"/>
    <n v="8002820297"/>
    <x v="1576"/>
    <x v="5"/>
    <x v="5"/>
    <n v="80"/>
    <s v="BOL"/>
    <s v="103128"/>
    <x v="65"/>
    <s v="804226"/>
    <s v="EL CONSTRUCTOR PRINCIPAL"/>
    <x v="19"/>
    <s v="NATALIA JARRIN S6-32 Y VENEZUELA"/>
    <x v="50"/>
    <s v="O-Pichincha-Cayambe"/>
    <m/>
    <x v="64"/>
    <x v="64"/>
    <s v="100014869"/>
    <s v="ROCHA JORGE"/>
    <s v="ZEMT"/>
    <x v="80"/>
    <s v="1"/>
    <s v="Con Pallet"/>
    <n v="0.05"/>
    <n v="4"/>
    <x v="0"/>
    <n v="12010"/>
    <n v="4015"/>
    <n v="7995"/>
    <n v="16.8"/>
    <m/>
    <x v="62"/>
    <n v="28"/>
    <s v="28"/>
    <n v="4"/>
    <x v="0"/>
    <n v="0.21000000000000002"/>
    <n v="4.2"/>
    <s v="TRAPSA C.A."/>
    <n v="10003431"/>
    <s v="FIALLOS ARTEAGA ESTEFANIA CAROLINA"/>
    <x v="80"/>
  </r>
  <r>
    <n v="1002204620"/>
    <s v="UE01"/>
    <x v="12"/>
    <d v="1899-12-30T05:32:00"/>
    <x v="2107"/>
    <s v="9000806245"/>
    <s v="012-022-00315684"/>
    <n v="2732.4"/>
    <n v="3063.59"/>
    <s v="ZPVN"/>
    <s v="40565994"/>
    <s v="P000032857"/>
    <n v="8002820298"/>
    <x v="1576"/>
    <x v="6"/>
    <x v="6"/>
    <n v="400"/>
    <s v="BOL"/>
    <s v="103128"/>
    <x v="65"/>
    <s v="804226"/>
    <s v="EL CONSTRUCTOR PRINCIPAL"/>
    <x v="19"/>
    <s v="NATALIA JARRIN S6-32 Y VENEZUELA"/>
    <x v="50"/>
    <s v="O-Pichincha-Cayambe"/>
    <n v="40"/>
    <x v="64"/>
    <x v="64"/>
    <s v="100014869"/>
    <s v="ROCHA JORGE"/>
    <s v="ZEMT"/>
    <x v="80"/>
    <s v="1"/>
    <s v="Con Pallet"/>
    <n v="0.05"/>
    <n v="20"/>
    <x v="0"/>
    <n v="28070"/>
    <n v="20075"/>
    <n v="7995"/>
    <n v="84"/>
    <m/>
    <x v="62"/>
    <n v="28"/>
    <s v="28"/>
    <n v="20"/>
    <x v="0"/>
    <n v="0.21"/>
    <n v="4.2"/>
    <s v="TRAPSA C.A."/>
    <n v="10003431"/>
    <s v="FIALLOS ARTEAGA ESTEFANIA CAROLINA"/>
    <x v="80"/>
  </r>
  <r>
    <n v="1002204618"/>
    <s v="UE01"/>
    <x v="12"/>
    <d v="1899-12-30T05:46:00"/>
    <x v="2108"/>
    <s v="9000806248"/>
    <s v="012-022-00315687"/>
    <n v="2192"/>
    <n v="2457.6799999999998"/>
    <s v="ZPVN"/>
    <s v="40566019"/>
    <s v="P000032870"/>
    <n v="8002820294"/>
    <x v="1577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m/>
    <x v="71"/>
    <x v="71"/>
    <s v="100014916"/>
    <s v="PUETATE MAURICIO"/>
    <s v="ZETT"/>
    <x v="209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  <n v="1013556"/>
    <s v="RAMIREZ BAEZ FIDEL RAMIRO"/>
    <x v="209"/>
  </r>
  <r>
    <n v="1002204618"/>
    <s v="UE01"/>
    <x v="12"/>
    <d v="1899-12-30T05:46:00"/>
    <x v="2109"/>
    <s v="9000806247"/>
    <s v="012-022-00315686"/>
    <n v="2278.4"/>
    <n v="2554.56"/>
    <s v="ZPVN"/>
    <s v="40566018"/>
    <s v="P000032869"/>
    <n v="8002820295"/>
    <x v="1577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71"/>
    <x v="71"/>
    <s v="100014916"/>
    <s v="PUETATE MAURICIO"/>
    <s v="ZETT"/>
    <x v="209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  <n v="1013556"/>
    <s v="RAMIREZ BAEZ FIDEL RAMIRO"/>
    <x v="209"/>
  </r>
  <r>
    <n v="1002204623"/>
    <s v="UE01"/>
    <x v="12"/>
    <d v="1899-12-30T05:49:00"/>
    <x v="2110"/>
    <s v="9000806249"/>
    <s v="012-022-00315688"/>
    <n v="4280.42"/>
    <n v="4799.2299999999996"/>
    <s v="ZPVN"/>
    <s v="40565820"/>
    <s v="0000392600"/>
    <n v="8002820305"/>
    <x v="1578"/>
    <x v="6"/>
    <x v="6"/>
    <n v="640"/>
    <s v="BOL"/>
    <s v="101638"/>
    <x v="40"/>
    <s v="807109"/>
    <s v="MI FERRE TUMBACO"/>
    <x v="1"/>
    <s v="AV INTEROCEANICA Y GUAYAQUIL"/>
    <x v="10"/>
    <s v="O-Pichincha-Tumbaco"/>
    <n v="110"/>
    <x v="81"/>
    <x v="81"/>
    <s v="100014895"/>
    <s v="TERAN JAIME"/>
    <s v="ZETT"/>
    <x v="162"/>
    <s v="1"/>
    <s v="Con Pallet"/>
    <n v="0.05"/>
    <n v="32"/>
    <x v="0"/>
    <n v="49860"/>
    <n v="32060"/>
    <n v="17800"/>
    <n v="294.39999999999998"/>
    <m/>
    <x v="79"/>
    <n v="28"/>
    <s v="28"/>
    <n v="32"/>
    <x v="0"/>
    <n v="0.45999999999999996"/>
    <n v="9.1999999999999993"/>
    <s v="LA ARMENIA S.A."/>
    <n v="1013564"/>
    <s v="VIVERO MORALES MILTON CICERON"/>
    <x v="162"/>
  </r>
  <r>
    <n v="1002204619"/>
    <s v="UE01"/>
    <x v="12"/>
    <d v="1899-12-30T06:04:00"/>
    <x v="2111"/>
    <s v="9000806250"/>
    <s v="012-022-00315689"/>
    <n v="4498.6899999999996"/>
    <n v="5043.96"/>
    <s v="ZPVN"/>
    <s v="40566000"/>
    <s v="P000032863"/>
    <n v="8002820296"/>
    <x v="157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155"/>
    <x v="155"/>
    <s v="100015298"/>
    <s v="GUALSAQUI RAMIRO"/>
    <s v="ZETT"/>
    <x v="233"/>
    <s v="2"/>
    <s v="Sin Pallet"/>
    <n v="0"/>
    <n v="0"/>
    <x v="0"/>
    <n v="51070"/>
    <n v="33060"/>
    <n v="18010"/>
    <n v="699.6"/>
    <m/>
    <x v="152"/>
    <n v="28"/>
    <s v="28"/>
    <n v="33"/>
    <x v="0"/>
    <n v="1.06"/>
    <n v="21.2"/>
    <s v="SANJOPAS S.A."/>
    <n v="1013772"/>
    <s v="SIERRA HERRERA MARCELO EDUARDO"/>
    <x v="233"/>
  </r>
  <r>
    <n v="1002204628"/>
    <s v="UE01"/>
    <x v="12"/>
    <d v="1899-12-30T06:12:00"/>
    <x v="2112"/>
    <s v="9000806251"/>
    <s v="012-022-00315690"/>
    <n v="4193.1400000000003"/>
    <n v="4701.38"/>
    <s v="ZPVN"/>
    <s v="40565988"/>
    <s v="P000032855"/>
    <n v="8002820314"/>
    <x v="1580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0610"/>
    <n v="33120"/>
    <n v="17490"/>
    <n v="501.6"/>
    <m/>
    <x v="10"/>
    <n v="28"/>
    <s v="28"/>
    <n v="33"/>
    <x v="0"/>
    <n v="0.76"/>
    <n v="15.200000000000001"/>
    <s v="TRANSPORTE PROPIO"/>
    <n v="1013863"/>
    <s v="DISTRIBUCIONES NARANJO"/>
    <x v="17"/>
  </r>
  <r>
    <n v="1002204659"/>
    <s v="UE01"/>
    <x v="12"/>
    <d v="1899-12-30T06:32:00"/>
    <x v="2113"/>
    <s v=""/>
    <s v=""/>
    <n v="0"/>
    <n v="0"/>
    <s v="ZPRC"/>
    <s v="2500108143"/>
    <s v="0000392563"/>
    <n v="8002820348"/>
    <x v="158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190"/>
    <n v="32080"/>
    <n v="18110"/>
    <n v="288"/>
    <m/>
    <x v="96"/>
    <n v="28"/>
    <s v="28"/>
    <n v="32"/>
    <x v="0"/>
    <n v="0.45"/>
    <n v="9"/>
    <s v="TRANSPORTE PROPIO"/>
    <n v="1014509"/>
    <s v="COMERCIAL MICHELENA S.A."/>
    <x v="138"/>
  </r>
  <r>
    <n v="1002204663"/>
    <s v="UE01"/>
    <x v="12"/>
    <d v="1899-12-30T06:44:00"/>
    <x v="2114"/>
    <s v="9000806252"/>
    <s v="012-022-00315691"/>
    <n v="2397.1"/>
    <n v="2687.64"/>
    <s v="ZPVN"/>
    <s v="40566073"/>
    <s v="P000032887"/>
    <n v="8002820352"/>
    <x v="1582"/>
    <x v="6"/>
    <x v="6"/>
    <n v="360"/>
    <s v="BOL"/>
    <s v="101715"/>
    <x v="43"/>
    <s v="810995"/>
    <s v="OBRA GARCIA MORENO"/>
    <x v="0"/>
    <s v="CALLE BOLIVAR Y GARCIA MORENO"/>
    <x v="16"/>
    <s v="O-Carchi-Tulcan"/>
    <n v="159"/>
    <x v="93"/>
    <x v="93"/>
    <s v="100014969"/>
    <s v="LARGO ANGEL"/>
    <s v="ZEMU"/>
    <x v="129"/>
    <s v="2"/>
    <s v="Sin Pallet"/>
    <n v="0"/>
    <n v="0"/>
    <x v="0"/>
    <n v="27170"/>
    <n v="18060"/>
    <n v="9110"/>
    <n v="208.8"/>
    <m/>
    <x v="91"/>
    <n v="28"/>
    <s v="28"/>
    <n v="18"/>
    <x v="0"/>
    <n v="0.58000000000000007"/>
    <n v="11.600000000000001"/>
    <s v="TRANSSJQ S.A."/>
    <n v="1012878"/>
    <s v="HINOJOSA SAN ANDRES ANGEL PATRICIO"/>
    <x v="129"/>
  </r>
  <r>
    <n v="1002204642"/>
    <s v="UE01"/>
    <x v="12"/>
    <d v="1899-12-30T06:50:00"/>
    <x v="2115"/>
    <s v="9000806253"/>
    <s v="012-022-00315692"/>
    <n v="3986.46"/>
    <n v="4469.6499999999996"/>
    <s v="ZPVN"/>
    <s v="40565723"/>
    <s v="0000392455"/>
    <n v="8002820330"/>
    <x v="1583"/>
    <x v="2"/>
    <x v="2"/>
    <n v="29.56"/>
    <s v="T"/>
    <s v="101895"/>
    <x v="140"/>
    <s v="802472"/>
    <s v="DESTINO VIBROPOSTE GRANEL"/>
    <x v="51"/>
    <s v="CALLE CORNELIO VELASCO"/>
    <x v="83"/>
    <s v="O-Imbabura-Ant.Ante.(Atuntaqu"/>
    <n v="20"/>
    <x v="30"/>
    <x v="30"/>
    <s v="100016824"/>
    <s v="YANEZ JOSE"/>
    <s v="ZECI"/>
    <x v="58"/>
    <s v="2"/>
    <s v="Sin Pallet"/>
    <n v="0"/>
    <n v="0"/>
    <x v="0"/>
    <n v="47680"/>
    <n v="29560"/>
    <n v="18120"/>
    <n v="131.84"/>
    <m/>
    <x v="28"/>
    <n v="28"/>
    <s v="28"/>
    <n v="29.56"/>
    <x v="0"/>
    <n v="4.4600811907983768"/>
    <n v="4.4600811907983768"/>
    <s v="TRANSALMEIDA CIA."/>
    <n v="1013966"/>
    <s v="ALMEIDA CHICAIZA MIGUEL ANGEL"/>
    <x v="58"/>
  </r>
  <r>
    <n v="1002204684"/>
    <s v="UE01"/>
    <x v="12"/>
    <d v="1899-12-30T06:56:00"/>
    <x v="2116"/>
    <s v="9000806254"/>
    <s v="012-022-00315693"/>
    <n v="2390"/>
    <n v="2679.68"/>
    <s v="ZPVN"/>
    <s v="40564047"/>
    <s v="P000032272"/>
    <n v="8002820377"/>
    <x v="1584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100"/>
    <n v="18050"/>
    <n v="9050"/>
    <n v="183.6"/>
    <m/>
    <x v="7"/>
    <n v="28"/>
    <s v="28"/>
    <n v="18"/>
    <x v="0"/>
    <n v="0.51"/>
    <n v="10.199999999999999"/>
    <s v="TRANSPORTE PROPIO"/>
    <n v="1013388"/>
    <s v="CAMPAÑA MALDONADO BLANCA CECILIA"/>
    <x v="8"/>
  </r>
  <r>
    <n v="1002204726"/>
    <s v="UE01"/>
    <x v="12"/>
    <d v="1899-12-30T07:48:00"/>
    <x v="2117"/>
    <s v="9000806320"/>
    <s v="012-022-00315694"/>
    <n v="4320.21"/>
    <n v="4843.8500000000004"/>
    <s v="ZPVN"/>
    <s v="40566027"/>
    <s v="P000032876"/>
    <n v="8002820431"/>
    <x v="1585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700"/>
    <n v="34090"/>
    <n v="17610"/>
    <n v="530.4"/>
    <m/>
    <x v="10"/>
    <n v="28"/>
    <s v="28"/>
    <n v="34"/>
    <x v="0"/>
    <n v="0.77999999999999992"/>
    <n v="15.6"/>
    <s v="TRANSPORTE PROPIO"/>
    <n v="1013863"/>
    <s v="DISTRIBUCIONES NARANJO"/>
    <x v="12"/>
  </r>
  <r>
    <n v="1002204752"/>
    <s v="UE01"/>
    <x v="12"/>
    <d v="1899-12-30T08:19:00"/>
    <x v="2118"/>
    <s v="9000806322"/>
    <s v="012-022-00315695"/>
    <n v="2287.17"/>
    <n v="2564.39"/>
    <s v="ZPVN"/>
    <s v="40566093"/>
    <s v="P000032893"/>
    <n v="8002820465"/>
    <x v="1586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9"/>
    <x v="39"/>
    <s v="10001979"/>
    <s v="TITISTAR CUCAS FERNANDO PATRICIO"/>
    <s v="ZEMU"/>
    <x v="47"/>
    <s v="2"/>
    <s v="Sin Pallet"/>
    <n v="0"/>
    <n v="0"/>
    <x v="0"/>
    <n v="26980"/>
    <n v="18070"/>
    <n v="8910"/>
    <n v="273.60000000000002"/>
    <m/>
    <x v="37"/>
    <n v="28"/>
    <s v="28"/>
    <n v="18"/>
    <x v="0"/>
    <n v="0.76"/>
    <n v="15.200000000000001"/>
    <s v="TRANSLOBOL S.A."/>
    <n v="1014100"/>
    <s v="SIGUENZA PARRA FROILAN ALEJANDRO"/>
    <x v="47"/>
  </r>
  <r>
    <n v="1002204760"/>
    <s v="UE01"/>
    <x v="12"/>
    <d v="1899-12-30T08:29:00"/>
    <x v="2119"/>
    <s v="9000806323"/>
    <s v="012-022-00315696"/>
    <n v="3196.13"/>
    <n v="3583.53"/>
    <s v="ZPVN"/>
    <s v="40565146"/>
    <s v="P000032620"/>
    <n v="8002820472"/>
    <x v="1587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8970"/>
    <n v="24080"/>
    <n v="14890"/>
    <n v="278.39999999999998"/>
    <m/>
    <x v="2"/>
    <n v="28"/>
    <s v="28"/>
    <n v="24"/>
    <x v="0"/>
    <n v="0.57999999999999996"/>
    <n v="11.6"/>
    <s v="TRANSPORTE PROPIO"/>
    <n v="1014266"/>
    <s v="TRANSBOSNA CIA. LTDA."/>
    <x v="3"/>
  </r>
  <r>
    <n v="1002204755"/>
    <s v="UE01"/>
    <x v="12"/>
    <d v="1899-12-30T08:33:00"/>
    <x v="2120"/>
    <s v="9000806324"/>
    <s v="012-022-00315697"/>
    <n v="2343.91"/>
    <n v="2628.01"/>
    <s v="ZPVN"/>
    <s v="40566088"/>
    <s v="P000032888"/>
    <n v="8002820468"/>
    <x v="158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70"/>
    <n v="9000"/>
    <n v="266.39999999999998"/>
    <m/>
    <x v="90"/>
    <n v="28"/>
    <s v="28"/>
    <n v="18"/>
    <x v="0"/>
    <n v="0.74"/>
    <n v="14.799999999999999"/>
    <s v="TRANSPORTE PROPIO"/>
    <n v="1013789"/>
    <s v="VEGA VEGA FABIAN"/>
    <x v="127"/>
  </r>
  <r>
    <n v="1002204753"/>
    <s v="UE01"/>
    <x v="12"/>
    <d v="1899-12-30T08:36:00"/>
    <x v="2121"/>
    <s v=""/>
    <s v=""/>
    <n v="0"/>
    <n v="0"/>
    <s v="ZPRC"/>
    <s v="2500108189"/>
    <s v="P000032892"/>
    <n v="8002820466"/>
    <x v="1589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50"/>
    <x v="50"/>
    <s v="10007864"/>
    <s v="AREVALO AYALA MANUEL ARCESIO"/>
    <s v="ZEMU"/>
    <x v="65"/>
    <s v="2"/>
    <s v="Sin Pallet"/>
    <n v="0"/>
    <n v="0"/>
    <x v="0"/>
    <n v="27220"/>
    <n v="18070"/>
    <n v="9150"/>
    <n v="266.39999999999998"/>
    <m/>
    <x v="48"/>
    <n v="28"/>
    <s v="28"/>
    <n v="18"/>
    <x v="0"/>
    <n v="0.74"/>
    <n v="14.799999999999999"/>
    <s v="TRIMPESAS S.A."/>
    <n v="1013766"/>
    <s v="MORALES RUIZ EDGAR MAURICIO"/>
    <x v="65"/>
  </r>
  <r>
    <n v="1002204766"/>
    <s v="UE01"/>
    <x v="12"/>
    <d v="1899-12-30T08:41:00"/>
    <x v="2122"/>
    <s v="9000806326"/>
    <s v="012-022-00315699"/>
    <n v="651.08000000000004"/>
    <n v="730"/>
    <s v="ZPVN"/>
    <s v="40566035"/>
    <s v="P000032879"/>
    <n v="8002820479"/>
    <x v="1590"/>
    <x v="7"/>
    <x v="7"/>
    <n v="1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3586.061"/>
    <n v="5006.0609999999997"/>
    <n v="8580"/>
    <n v="94"/>
    <m/>
    <x v="56"/>
    <n v="28"/>
    <s v="28"/>
    <n v="5"/>
    <x v="0"/>
    <n v="0.94"/>
    <n v="18.8"/>
    <s v="TRANSPORTE PROPIO"/>
    <n v="1017790"/>
    <s v="PANIMBOZA CHAMBA NANCY PAULINA"/>
    <x v="73"/>
  </r>
  <r>
    <n v="1002204766"/>
    <s v="UE01"/>
    <x v="12"/>
    <d v="1899-12-30T08:41:00"/>
    <x v="2123"/>
    <s v="9000806325"/>
    <s v="012-022-00315698"/>
    <n v="3624.01"/>
    <n v="4063.26"/>
    <s v="ZPVN"/>
    <s v="40566034"/>
    <s v="P000032878"/>
    <n v="8002820480"/>
    <x v="1590"/>
    <x v="6"/>
    <x v="6"/>
    <n v="5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6613.938999999998"/>
    <n v="28033.938999999998"/>
    <n v="8580"/>
    <n v="526.4"/>
    <m/>
    <x v="56"/>
    <n v="28"/>
    <s v="28"/>
    <n v="28"/>
    <x v="0"/>
    <n v="0.94"/>
    <n v="18.8"/>
    <s v="TRANSPORTE PROPIO"/>
    <n v="1017790"/>
    <s v="PANIMBOZA CHAMBA NANCY PAULINA"/>
    <x v="73"/>
  </r>
  <r>
    <n v="1002204763"/>
    <s v="UE01"/>
    <x v="12"/>
    <d v="1899-12-30T08:46:00"/>
    <x v="2124"/>
    <s v="9000806328"/>
    <s v="012-022-00315700"/>
    <n v="2301.35"/>
    <n v="2580.29"/>
    <s v="ZPVN"/>
    <s v="40566090"/>
    <s v="P000032891"/>
    <n v="8002820475"/>
    <x v="159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30"/>
    <n v="18040"/>
    <n v="8990"/>
    <n v="266.39999999999998"/>
    <m/>
    <x v="141"/>
    <n v="28"/>
    <s v="28"/>
    <n v="18"/>
    <x v="0"/>
    <n v="0.74"/>
    <n v="14.799999999999999"/>
    <s v="TRANSPORTE PROPIO"/>
    <n v="1023045"/>
    <s v="ESPINOSA OTAVALO PABLO ANIBAL"/>
    <x v="211"/>
  </r>
  <r>
    <n v="1002204773"/>
    <s v="UE01"/>
    <x v="12"/>
    <d v="1899-12-30T08:54:00"/>
    <x v="2125"/>
    <s v="9000806331"/>
    <s v="012-022-00315702"/>
    <n v="1689.6"/>
    <n v="1894.39"/>
    <s v="ZPVN"/>
    <s v="40566100"/>
    <s v="P000032898"/>
    <n v="8002820488"/>
    <x v="1592"/>
    <x v="7"/>
    <x v="7"/>
    <n v="240"/>
    <s v="BOL"/>
    <s v="10002800"/>
    <x v="113"/>
    <s v="807525"/>
    <s v="FERRONORTE BODEGA PROPIA"/>
    <x v="8"/>
    <s v="AV LOS CORAZAS 873 Y JOSE POSSE PA"/>
    <x v="8"/>
    <s v="O-Imbabura-Otavalo"/>
    <m/>
    <x v="73"/>
    <x v="73"/>
    <s v="100014882"/>
    <s v="RIVERA JOSE"/>
    <s v="ZEMU"/>
    <x v="95"/>
    <s v="2"/>
    <s v="Sin Pallet"/>
    <n v="0"/>
    <n v="0"/>
    <x v="0"/>
    <n v="16573.332999999999"/>
    <n v="12013.333000000001"/>
    <n v="4560"/>
    <n v="21.6"/>
    <m/>
    <x v="71"/>
    <n v="28"/>
    <s v="28"/>
    <n v="12"/>
    <x v="0"/>
    <n v="9.0000000000000011E-2"/>
    <n v="1.8"/>
    <s v="TRIMPESAS S.A."/>
    <n v="1013684"/>
    <s v="CASTRO NAVARRETE FRANCISCO ARMANDO"/>
    <x v="95"/>
  </r>
  <r>
    <n v="1002204773"/>
    <s v="UE01"/>
    <x v="12"/>
    <d v="1899-12-30T08:54:00"/>
    <x v="2126"/>
    <s v="9000806330"/>
    <s v="012-022-00315701"/>
    <n v="836.4"/>
    <n v="937.78"/>
    <s v="ZPVN"/>
    <s v="40566099"/>
    <s v="P000032897"/>
    <n v="8002820489"/>
    <x v="1592"/>
    <x v="6"/>
    <x v="6"/>
    <n v="120"/>
    <s v="BOL"/>
    <s v="10002800"/>
    <x v="113"/>
    <s v="807525"/>
    <s v="FERRONORTE BODEGA PROPIA"/>
    <x v="8"/>
    <s v="AV LOS CORAZAS 873 Y JOSE POSSE PA"/>
    <x v="8"/>
    <s v="O-Imbabura-Otavalo"/>
    <n v="8"/>
    <x v="73"/>
    <x v="73"/>
    <s v="100014882"/>
    <s v="RIVERA JOSE"/>
    <s v="ZEMU"/>
    <x v="95"/>
    <s v="2"/>
    <s v="Sin Pallet"/>
    <n v="0"/>
    <n v="0"/>
    <x v="0"/>
    <n v="10566.666999999999"/>
    <n v="6006.6670000000004"/>
    <n v="4560"/>
    <n v="10.8"/>
    <m/>
    <x v="71"/>
    <n v="28"/>
    <s v="28"/>
    <n v="6"/>
    <x v="0"/>
    <n v="9.0000000000000011E-2"/>
    <n v="1.8"/>
    <s v="TRIMPESAS S.A."/>
    <n v="1013684"/>
    <s v="CASTRO NAVARRETE FRANCISCO ARMANDO"/>
    <x v="95"/>
  </r>
  <r>
    <n v="1002204774"/>
    <s v="UE01"/>
    <x v="12"/>
    <d v="1899-12-30T09:11:00"/>
    <x v="2127"/>
    <s v="9000806335"/>
    <s v="012-022-00315705"/>
    <n v="1040"/>
    <n v="1166.05"/>
    <s v="ZPVN"/>
    <s v="40566103"/>
    <s v="0000392825"/>
    <n v="8002820491"/>
    <x v="1593"/>
    <x v="3"/>
    <x v="3"/>
    <n v="160"/>
    <s v="BOL"/>
    <s v="101478"/>
    <x v="77"/>
    <s v="805206"/>
    <s v="FERRETERIA DASALMA"/>
    <x v="15"/>
    <s v="AV. MUYUNA Y JUMANDY"/>
    <x v="21"/>
    <s v="O-Napo-Tena"/>
    <m/>
    <x v="131"/>
    <x v="131"/>
    <s v="100020038"/>
    <s v="VIVAS ANDRES"/>
    <s v="ZEMU"/>
    <x v="1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  <n v="1013806"/>
    <s v="LOPEZ FREDY HERNAN"/>
    <x v="188"/>
  </r>
  <r>
    <n v="1002204774"/>
    <s v="UE01"/>
    <x v="12"/>
    <d v="1899-12-30T09:11:00"/>
    <x v="2128"/>
    <s v="9000806332"/>
    <s v="012-022-00315703"/>
    <n v="1040"/>
    <n v="1166.05"/>
    <s v="ZPVN"/>
    <s v="40566102"/>
    <s v="0000392824"/>
    <n v="8002820492"/>
    <x v="1593"/>
    <x v="3"/>
    <x v="3"/>
    <n v="160"/>
    <s v="BOL"/>
    <s v="101478"/>
    <x v="77"/>
    <s v="805206"/>
    <s v="FERRETERIA DASALMA"/>
    <x v="15"/>
    <s v="AV. MUYUNA Y JUMANDY"/>
    <x v="21"/>
    <s v="O-Napo-Tena"/>
    <m/>
    <x v="131"/>
    <x v="131"/>
    <s v="100020038"/>
    <s v="VIVAS ANDRES"/>
    <s v="ZEMU"/>
    <x v="1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  <n v="1013806"/>
    <s v="LOPEZ FREDY HERNAN"/>
    <x v="188"/>
  </r>
  <r>
    <n v="1002204774"/>
    <s v="UE01"/>
    <x v="12"/>
    <d v="1899-12-30T09:11:00"/>
    <x v="2129"/>
    <s v="9000806334"/>
    <s v="012-022-00315704"/>
    <n v="270.8"/>
    <n v="303.63"/>
    <s v="ZPVN"/>
    <s v="40566102"/>
    <s v="0000392826"/>
    <n v="8002820490"/>
    <x v="1593"/>
    <x v="4"/>
    <x v="4"/>
    <n v="40"/>
    <s v="BOL"/>
    <s v="101478"/>
    <x v="77"/>
    <s v="805206"/>
    <s v="FERRETERIA DASALMA"/>
    <x v="15"/>
    <s v="AV. MUYUNA Y JUMANDY"/>
    <x v="21"/>
    <s v="O-Napo-Tena"/>
    <n v="258"/>
    <x v="131"/>
    <x v="131"/>
    <s v="100020038"/>
    <s v="VIVAS ANDRES"/>
    <s v="ZEMU"/>
    <x v="188"/>
    <s v="2"/>
    <s v="Sin Pallet"/>
    <n v="0"/>
    <n v="0"/>
    <x v="0"/>
    <n v="5062.2219999999998"/>
    <n v="2002.222"/>
    <n v="3060"/>
    <n v="36"/>
    <m/>
    <x v="129"/>
    <n v="28"/>
    <s v="28"/>
    <n v="2"/>
    <x v="0"/>
    <n v="0.9"/>
    <n v="18"/>
    <s v="SETRAINCE"/>
    <n v="1013806"/>
    <s v="LOPEZ FREDY HERNAN"/>
    <x v="188"/>
  </r>
  <r>
    <n v="1002204788"/>
    <s v="UE01"/>
    <x v="12"/>
    <d v="1899-12-30T09:15:00"/>
    <x v="2130"/>
    <s v=""/>
    <s v=""/>
    <n v="0"/>
    <n v="0"/>
    <s v="ZPRC"/>
    <s v="2500108178"/>
    <s v="P000032848"/>
    <n v="8002820509"/>
    <x v="1594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1000"/>
    <n v="33130"/>
    <n v="17870"/>
    <n v="336.6"/>
    <m/>
    <x v="109"/>
    <n v="28"/>
    <s v="28"/>
    <n v="33"/>
    <x v="0"/>
    <n v="0.51"/>
    <n v="10.200000000000001"/>
    <s v="TRANSPORTE PROPIO"/>
    <n v="1018725"/>
    <s v="TRANSPORTE DE CARGA PESADA"/>
    <x v="203"/>
  </r>
  <r>
    <n v="1002204793"/>
    <s v="UE01"/>
    <x v="12"/>
    <d v="1899-12-30T09:22:00"/>
    <x v="2131"/>
    <s v=""/>
    <s v=""/>
    <n v="0"/>
    <n v="0"/>
    <s v="ZPRC"/>
    <s v="2500108188"/>
    <s v="P000032890"/>
    <n v="8002820519"/>
    <x v="1595"/>
    <x v="7"/>
    <x v="7"/>
    <n v="240"/>
    <s v="BOL"/>
    <s v="101586"/>
    <x v="33"/>
    <s v="801500"/>
    <s v="FERRIGONZ PRINCIPAL"/>
    <x v="19"/>
    <s v="CALLE AZCASUBI Y CALLE CHILE"/>
    <x v="50"/>
    <s v="O-Pichincha-Cayambe"/>
    <m/>
    <x v="43"/>
    <x v="43"/>
    <s v="100017965"/>
    <s v="ARIAS PATRICIO"/>
    <s v="ZEMT"/>
    <x v="53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  <n v="1013930"/>
    <s v="GUERRA SANCHEZ EDISON RENE"/>
    <x v="53"/>
  </r>
  <r>
    <n v="1002204793"/>
    <s v="UE01"/>
    <x v="12"/>
    <d v="1899-12-30T09:22:00"/>
    <x v="2132"/>
    <s v=""/>
    <s v=""/>
    <n v="0"/>
    <n v="0"/>
    <s v="ZPRC"/>
    <s v="2500108187"/>
    <s v="P000032889"/>
    <n v="8002820520"/>
    <x v="1595"/>
    <x v="6"/>
    <x v="6"/>
    <n v="240"/>
    <s v="BOL"/>
    <s v="101586"/>
    <x v="33"/>
    <s v="801500"/>
    <s v="FERRIGONZ PRINCIPAL"/>
    <x v="19"/>
    <s v="CALLE AZCASUBI Y CALLE CHILE"/>
    <x v="50"/>
    <s v="O-Pichincha-Cayambe"/>
    <n v="40"/>
    <x v="43"/>
    <x v="43"/>
    <s v="100017965"/>
    <s v="ARIAS PATRICIO"/>
    <s v="ZEMT"/>
    <x v="53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  <n v="1013930"/>
    <s v="GUERRA SANCHEZ EDISON RENE"/>
    <x v="53"/>
  </r>
  <r>
    <n v="1002204797"/>
    <s v="UE01"/>
    <x v="12"/>
    <d v="1899-12-30T09:28:00"/>
    <x v="2133"/>
    <s v="9000806339"/>
    <s v="012-022-00315707"/>
    <n v="2617.56"/>
    <n v="2934.83"/>
    <s v="ZPVN"/>
    <s v="40566117"/>
    <s v="0000392854"/>
    <n v="8002820525"/>
    <x v="1596"/>
    <x v="7"/>
    <x v="7"/>
    <n v="40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9086.061000000002"/>
    <n v="20006.061000000002"/>
    <n v="9080"/>
    <n v="304"/>
    <m/>
    <x v="118"/>
    <n v="28"/>
    <s v="28"/>
    <n v="20"/>
    <x v="0"/>
    <n v="0.76"/>
    <n v="15.2"/>
    <s v="TRANSPORTE PROPIO"/>
    <n v="1023699"/>
    <s v="RIVADENEIRA MORALES KEVIN ANTONIO"/>
    <x v="168"/>
  </r>
  <r>
    <n v="1002204797"/>
    <s v="UE01"/>
    <x v="12"/>
    <d v="1899-12-30T09:28:00"/>
    <x v="2134"/>
    <s v="9000806338"/>
    <s v="012-022-00315706"/>
    <n v="1691.12"/>
    <n v="1896.09"/>
    <s v="ZPVN"/>
    <s v="40566117"/>
    <s v="0000392855"/>
    <n v="8002820524"/>
    <x v="1596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083.938999999998"/>
    <n v="13003.939"/>
    <n v="9080"/>
    <n v="197.6"/>
    <m/>
    <x v="118"/>
    <n v="28"/>
    <s v="28"/>
    <n v="13"/>
    <x v="0"/>
    <n v="0.76"/>
    <n v="15.2"/>
    <s v="TRANSPORTE PROPIO"/>
    <n v="1023699"/>
    <s v="RIVADENEIRA MORALES KEVIN ANTONIO"/>
    <x v="168"/>
  </r>
  <r>
    <n v="1002204780"/>
    <s v="UE01"/>
    <x v="12"/>
    <d v="1899-12-30T09:32:00"/>
    <x v="2135"/>
    <s v="9000806340"/>
    <s v="012-022-00315708"/>
    <n v="2466"/>
    <n v="2764.9"/>
    <s v="ZPVN"/>
    <s v="40566105"/>
    <s v="P000032899"/>
    <n v="8002820499"/>
    <x v="1597"/>
    <x v="6"/>
    <x v="6"/>
    <n v="360"/>
    <s v="BOL"/>
    <s v="101500"/>
    <x v="30"/>
    <s v="810294"/>
    <s v="FERRETERIA OTON"/>
    <x v="19"/>
    <s v="PANAMERICANA KM 24"/>
    <x v="50"/>
    <s v="O-Pichincha-Cayambe"/>
    <n v="40"/>
    <x v="96"/>
    <x v="96"/>
    <s v="10008096"/>
    <s v="SALAZAR ECHEVERRIA JUAN CARLOS"/>
    <s v="ZEMU"/>
    <x v="259"/>
    <s v="2"/>
    <s v="Sin Pallet"/>
    <n v="0"/>
    <n v="0"/>
    <x v="0"/>
    <n v="26900"/>
    <n v="18050"/>
    <n v="8850"/>
    <n v="75.599999999999994"/>
    <m/>
    <x v="94"/>
    <n v="28"/>
    <s v="28"/>
    <n v="18"/>
    <x v="0"/>
    <n v="0.21"/>
    <n v="4.1999999999999993"/>
    <s v="RUTAS COTACACHENSES S.A."/>
    <n v="1023153"/>
    <s v="BUITRON MONTENEGRO JONNY"/>
    <x v="259"/>
  </r>
  <r>
    <n v="1002204798"/>
    <s v="UE01"/>
    <x v="12"/>
    <d v="1899-12-30T09:35:00"/>
    <x v="2136"/>
    <s v=""/>
    <s v=""/>
    <n v="0"/>
    <n v="0"/>
    <s v="ZPRC"/>
    <s v="2500108186"/>
    <s v="P000032886"/>
    <n v="8002820526"/>
    <x v="1598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780"/>
    <n v="34070"/>
    <n v="17710"/>
    <n v="346.8"/>
    <m/>
    <x v="7"/>
    <n v="28"/>
    <s v="28"/>
    <n v="34"/>
    <x v="0"/>
    <n v="0.51"/>
    <n v="10.200000000000001"/>
    <s v="TRANSPORTE PROPIO"/>
    <n v="1013388"/>
    <s v="CAMPAÑA MALDONADO BLANCA CECILIA"/>
    <x v="38"/>
  </r>
  <r>
    <n v="1002204805"/>
    <s v="UE01"/>
    <x v="12"/>
    <d v="1899-12-30T09:41:00"/>
    <x v="2137"/>
    <s v="9000806341"/>
    <s v="012-022-00315709"/>
    <n v="3226.61"/>
    <n v="3617.69"/>
    <s v="ZPVN"/>
    <s v="40566129"/>
    <s v="P000032906"/>
    <n v="8002820537"/>
    <x v="1599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71"/>
    <x v="71"/>
    <s v="100014863"/>
    <s v="MORAN MAURICIO"/>
    <s v="ZEMT"/>
    <x v="91"/>
    <s v="1"/>
    <s v="Con Pallet"/>
    <n v="0.05"/>
    <n v="24"/>
    <x v="0"/>
    <n v="39830"/>
    <n v="24050"/>
    <n v="15780"/>
    <n v="264"/>
    <m/>
    <x v="69"/>
    <n v="28"/>
    <s v="28"/>
    <n v="24"/>
    <x v="0"/>
    <n v="0.55000000000000004"/>
    <n v="11"/>
    <s v="LA ARMENIA S.A."/>
    <n v="1013556"/>
    <s v="RAMIREZ BAEZ FIDEL RAMIRO"/>
    <x v="91"/>
  </r>
  <r>
    <n v="1002204800"/>
    <s v="UE01"/>
    <x v="12"/>
    <d v="1899-12-30T09:44:00"/>
    <x v="2138"/>
    <s v=""/>
    <s v=""/>
    <n v="0"/>
    <n v="0"/>
    <s v="ZPRC"/>
    <s v="2500108155"/>
    <s v="0000392629"/>
    <n v="8002820531"/>
    <x v="1600"/>
    <x v="2"/>
    <x v="2"/>
    <n v="32.450000000000003"/>
    <s v="T"/>
    <s v="101731"/>
    <x v="1"/>
    <s v="801733"/>
    <s v="DESTINO GRANEL."/>
    <x v="1"/>
    <s v="VIA PIFO A PINTAG"/>
    <x v="1"/>
    <s v="O-Pichincha-Itulcachi"/>
    <n v="105"/>
    <x v="1"/>
    <x v="1"/>
    <s v="100015108"/>
    <s v="RIVERA JULIAN"/>
    <s v="ZECI"/>
    <x v="267"/>
    <s v="2"/>
    <s v="Sin Pallet"/>
    <n v="0"/>
    <n v="0"/>
    <x v="0"/>
    <n v="50910"/>
    <n v="32450"/>
    <n v="18460"/>
    <n v="301.45999999999998"/>
    <m/>
    <x v="1"/>
    <n v="28"/>
    <s v="28"/>
    <n v="32.450000000000003"/>
    <x v="0"/>
    <n v="9.2899845916795059"/>
    <n v="9.2899845916795059"/>
    <s v="TRANSCONCEM CIA. LTDA."/>
    <n v="1013227"/>
    <s v="COMPAÑIA DE TRANSPORTE PESADO"/>
    <x v="267"/>
  </r>
  <r>
    <n v="1002204833"/>
    <s v="UE01"/>
    <x v="12"/>
    <d v="1899-12-30T09:49:00"/>
    <x v="2139"/>
    <s v=""/>
    <s v=""/>
    <n v="0"/>
    <n v="0"/>
    <s v="ZPRC"/>
    <s v="2500108113"/>
    <s v="P000032723"/>
    <n v="8002820575"/>
    <x v="1601"/>
    <x v="6"/>
    <x v="6"/>
    <n v="6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1280"/>
    <n v="33080"/>
    <n v="18200"/>
    <n v="594"/>
    <m/>
    <x v="72"/>
    <n v="28"/>
    <s v="28"/>
    <n v="33"/>
    <x v="0"/>
    <n v="0.9"/>
    <n v="18"/>
    <s v="TRANSPORTE PROPIO"/>
    <n v="1014110"/>
    <s v="RODRIGUEZ CORREA ROSA AYDE"/>
    <x v="254"/>
  </r>
  <r>
    <n v="1002204830"/>
    <s v="UE01"/>
    <x v="12"/>
    <d v="1899-12-30T09:50:00"/>
    <x v="2140"/>
    <s v="9000806343"/>
    <s v="012-022-00315710"/>
    <n v="4641.71"/>
    <n v="5204.32"/>
    <s v="ZPVN"/>
    <s v="40565646"/>
    <s v="0000392367"/>
    <n v="8002820571"/>
    <x v="1602"/>
    <x v="6"/>
    <x v="6"/>
    <n v="680"/>
    <s v="BOL"/>
    <s v="101593"/>
    <x v="105"/>
    <s v="801636"/>
    <s v="BODEGA MILTON GAVILA"/>
    <x v="1"/>
    <s v="CALLE REINALDO ESPINOSA"/>
    <x v="78"/>
    <s v="O-Pichincha-Sanisidrodelinca"/>
    <n v="96.5"/>
    <x v="34"/>
    <x v="34"/>
    <s v="100021318"/>
    <s v="FLORES LUIS"/>
    <s v="ZETT"/>
    <x v="42"/>
    <s v="1"/>
    <s v="Con Pallet"/>
    <n v="0.05"/>
    <n v="34"/>
    <x v="0"/>
    <n v="51010"/>
    <n v="34090"/>
    <n v="16920"/>
    <n v="306"/>
    <m/>
    <x v="32"/>
    <n v="28"/>
    <s v="28"/>
    <n v="34"/>
    <x v="0"/>
    <n v="0.45"/>
    <n v="9"/>
    <s v="TRANSPORTE PROPIO"/>
    <n v="1024381"/>
    <s v="BALCAZAR GORDON ALEJANDRO"/>
    <x v="42"/>
  </r>
  <r>
    <n v="1002204811"/>
    <s v="UE01"/>
    <x v="12"/>
    <d v="1899-12-30T09:52:00"/>
    <x v="2141"/>
    <s v="9000806344"/>
    <s v="012-022-00315711"/>
    <n v="2534.4"/>
    <n v="2841.59"/>
    <s v="ZPVN"/>
    <s v="40566128"/>
    <s v="0000392861"/>
    <n v="8002820543"/>
    <x v="1603"/>
    <x v="6"/>
    <x v="6"/>
    <n v="360"/>
    <s v="BOL"/>
    <s v="103751"/>
    <x v="69"/>
    <s v="810987"/>
    <s v="OBRA MALCHINGUI 2"/>
    <x v="50"/>
    <s v="CALLE SAN CARLOS MALCHINGUI"/>
    <x v="80"/>
    <s v="O-Pichincha-Pedromoncayo"/>
    <n v="40"/>
    <x v="33"/>
    <x v="33"/>
    <s v="100014931"/>
    <s v="VACA GALO"/>
    <s v="ZEMU"/>
    <x v="40"/>
    <s v="2"/>
    <s v="Sin Pallet"/>
    <n v="0"/>
    <n v="0"/>
    <x v="0"/>
    <n v="27060"/>
    <n v="18050"/>
    <n v="9010"/>
    <n v="75.599999999999994"/>
    <m/>
    <x v="31"/>
    <n v="28"/>
    <s v="28"/>
    <n v="18"/>
    <x v="0"/>
    <n v="0.21"/>
    <n v="4.1999999999999993"/>
    <s v="TRANSPORTE PESADO CIAPRUTE S.A."/>
    <n v="1022019"/>
    <s v="ENRIQUEZ LARA ORLANDO DANILO"/>
    <x v="40"/>
  </r>
  <r>
    <n v="1002204795"/>
    <s v="UE01"/>
    <x v="12"/>
    <d v="1899-12-30T09:57:00"/>
    <x v="2142"/>
    <s v="9000806348"/>
    <s v="012-022-00315712"/>
    <n v="2462.4"/>
    <n v="2760.86"/>
    <s v="ZPVN"/>
    <s v="40566114"/>
    <s v="0000392852"/>
    <n v="8002820522"/>
    <x v="1604"/>
    <x v="4"/>
    <x v="4"/>
    <n v="360"/>
    <s v="BOL"/>
    <s v="101797"/>
    <x v="276"/>
    <s v="801481"/>
    <s v="FERRETERIA EUROPA.,"/>
    <x v="67"/>
    <s v="14 DE NOVIEMBRE S/N Y GENERAL RUMIÑ"/>
    <x v="118"/>
    <s v="O-Cotopaxi-Sigchos"/>
    <n v="231"/>
    <x v="107"/>
    <x v="107"/>
    <s v="10000354"/>
    <s v="HARO HARO JORDAN JOSUE"/>
    <s v="ZEMU"/>
    <x v="149"/>
    <s v="2"/>
    <s v="Sin Pallet"/>
    <n v="0"/>
    <n v="0"/>
    <x v="0"/>
    <n v="27060"/>
    <n v="18010"/>
    <n v="9050"/>
    <n v="403.2"/>
    <m/>
    <x v="105"/>
    <n v="28"/>
    <s v="28"/>
    <n v="18"/>
    <x v="0"/>
    <n v="1.1199999999999999"/>
    <n v="22.4"/>
    <s v="TRIMPESAS S.A."/>
    <n v="1013275"/>
    <s v="HARO RUIZ SIXTO RIGOBERTO"/>
    <x v="149"/>
  </r>
  <r>
    <n v="1002204809"/>
    <s v="UE01"/>
    <x v="12"/>
    <d v="1899-12-30T09:59:00"/>
    <x v="2143"/>
    <s v="9000806327"/>
    <s v="013-020-00047795"/>
    <n v="2545.1999999999998"/>
    <n v="2853.69"/>
    <s v="ZPDF"/>
    <s v="70177331"/>
    <s v="0000392865"/>
    <n v="8002820541"/>
    <x v="1605"/>
    <x v="4"/>
    <x v="4"/>
    <n v="360"/>
    <s v="BOL"/>
    <s v="102995"/>
    <x v="277"/>
    <s v="804070"/>
    <s v="ROMO'S MATERIALES DE CONSTRUCCION"/>
    <x v="22"/>
    <s v="PEDRO VICENTE MALDONADO Y QUITO"/>
    <x v="32"/>
    <s v="O-Esmeraldas-Esmeraldas"/>
    <n v="388"/>
    <x v="33"/>
    <x v="33"/>
    <s v="10006961"/>
    <s v="CUSHCAGUA SALAZAR JOSE MANUEL"/>
    <s v="ZEMU"/>
    <x v="111"/>
    <s v="2"/>
    <s v="Sin Pallet"/>
    <n v="0"/>
    <n v="0"/>
    <x v="0"/>
    <n v="27160"/>
    <n v="18020"/>
    <n v="9140"/>
    <n v="381.6"/>
    <m/>
    <x v="31"/>
    <n v="28"/>
    <s v="28"/>
    <n v="18"/>
    <x v="0"/>
    <n v="1.06"/>
    <n v="21.200000000000003"/>
    <s v="CIAPRUTE S.A."/>
    <n v="1022019"/>
    <s v="ENRIQUEZ LARA ORLANDO DANILO"/>
    <x v="111"/>
  </r>
  <r>
    <n v="1002204853"/>
    <s v="UE01"/>
    <x v="12"/>
    <d v="1899-12-30T10:01:00"/>
    <x v="2144"/>
    <s v=""/>
    <s v=""/>
    <n v="0"/>
    <n v="0"/>
    <s v="ZPRC"/>
    <s v="2500108192"/>
    <s v="P000032908"/>
    <n v="8002820597"/>
    <x v="1606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00"/>
    <n v="18050"/>
    <n v="9350"/>
    <n v="324"/>
    <m/>
    <x v="72"/>
    <n v="28"/>
    <s v="28"/>
    <n v="18"/>
    <x v="0"/>
    <n v="0.9"/>
    <n v="18"/>
    <s v="TRANSPORTE PROPIO"/>
    <n v="1014110"/>
    <s v="RODRIGUEZ CORREA ROSA AYDE"/>
    <x v="96"/>
  </r>
  <r>
    <n v="1002204831"/>
    <s v="UE01"/>
    <x v="12"/>
    <d v="1899-12-30T10:03:00"/>
    <x v="2145"/>
    <s v="9000806351"/>
    <s v="012-022-00315713"/>
    <n v="3894.05"/>
    <n v="4366.04"/>
    <s v="ZPVN"/>
    <s v="40565382"/>
    <s v="P000032693"/>
    <n v="8002820572"/>
    <x v="1607"/>
    <x v="10"/>
    <x v="10"/>
    <n v="30.9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880"/>
    <n v="30910"/>
    <n v="17970"/>
    <n v="503.83"/>
    <m/>
    <x v="106"/>
    <n v="28"/>
    <s v="28"/>
    <n v="30.91"/>
    <x v="0"/>
    <n v="16.299902944031057"/>
    <n v="16.299902944031057"/>
    <s v="TRANSPORTE PROPIO"/>
    <n v="1013862"/>
    <s v="JACOME MARTINEZ EDGAR BOLIVAR"/>
    <x v="229"/>
  </r>
  <r>
    <n v="1002204859"/>
    <s v="UE01"/>
    <x v="12"/>
    <d v="1899-12-30T10:04:00"/>
    <x v="2146"/>
    <s v=""/>
    <s v=""/>
    <n v="0"/>
    <n v="0"/>
    <s v="ZPRC"/>
    <s v="2500108145"/>
    <s v="0000392587"/>
    <n v="8002820603"/>
    <x v="1608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930"/>
    <n v="33110"/>
    <n v="17820"/>
    <n v="594"/>
    <m/>
    <x v="55"/>
    <n v="28"/>
    <s v="28"/>
    <n v="33"/>
    <x v="0"/>
    <n v="0.9"/>
    <n v="18"/>
    <s v="TRANSPORTE PROPIO"/>
    <n v="1013244"/>
    <s v="FREVITRANSPORT CIA. LTDA."/>
    <x v="72"/>
  </r>
  <r>
    <n v="1002204786"/>
    <s v="UE01"/>
    <x v="12"/>
    <d v="1899-12-30T10:08:00"/>
    <x v="2147"/>
    <s v=""/>
    <s v=""/>
    <n v="0"/>
    <n v="0"/>
    <s v="ZPRC"/>
    <s v="2500108155"/>
    <s v="0000392628"/>
    <n v="8002820506"/>
    <x v="1609"/>
    <x v="2"/>
    <x v="2"/>
    <n v="31.72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200"/>
    <n v="31720"/>
    <n v="19480"/>
    <n v="294.68"/>
    <m/>
    <x v="1"/>
    <n v="28"/>
    <s v="28"/>
    <n v="31.72"/>
    <x v="0"/>
    <n v="9.2900378310214382"/>
    <n v="9.2900378310214382"/>
    <s v="TRANSCONCEM CIA.LTDA."/>
    <n v="1013227"/>
    <s v="COMPAÑIA DE TRANSPORTE PESADO"/>
    <x v="2"/>
  </r>
  <r>
    <n v="1002204819"/>
    <s v="UE01"/>
    <x v="12"/>
    <d v="1899-12-30T10:10:00"/>
    <x v="2148"/>
    <s v="9000806352"/>
    <s v="012-022-00315714"/>
    <n v="4316.3999999999996"/>
    <n v="4839.58"/>
    <s v="ZPVN"/>
    <s v="40566124"/>
    <s v="P000032905"/>
    <n v="8002820553"/>
    <x v="1610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920"/>
    <n v="33140"/>
    <n v="17780"/>
    <n v="488.4"/>
    <m/>
    <x v="27"/>
    <n v="28"/>
    <s v="28"/>
    <n v="33"/>
    <x v="0"/>
    <n v="0.74"/>
    <n v="14.799999999999999"/>
    <s v="TRANSPORTE PROPIO"/>
    <n v="1017066"/>
    <s v="MISE MISE NESTOR SALOMON"/>
    <x v="35"/>
  </r>
  <r>
    <n v="1002204792"/>
    <s v="UE01"/>
    <x v="12"/>
    <d v="1899-12-30T10:17:00"/>
    <x v="2149"/>
    <s v="9000806354"/>
    <s v="012-022-00315716"/>
    <n v="1708.8"/>
    <n v="1915.92"/>
    <s v="ZPVN"/>
    <s v="40566112"/>
    <s v="0000392842"/>
    <n v="8002820516"/>
    <x v="1611"/>
    <x v="7"/>
    <x v="7"/>
    <n v="240"/>
    <s v="BOL"/>
    <s v="101600"/>
    <x v="60"/>
    <s v="802079"/>
    <s v="BODEGA FABIAN TERAN"/>
    <x v="11"/>
    <s v="TELESFORO PEÑAHERRERA S/N Y"/>
    <x v="19"/>
    <s v="O-Imbabura-Cotacachi"/>
    <m/>
    <x v="60"/>
    <x v="60"/>
    <s v="10007757"/>
    <s v="GUALACATA FERNANDEZ MANUEL RAUL"/>
    <s v="ZEMU"/>
    <x v="76"/>
    <s v="2"/>
    <s v="Sin Pallet"/>
    <n v="0"/>
    <n v="0"/>
    <x v="0"/>
    <n v="16471.667000000001"/>
    <n v="12026.666999999999"/>
    <n v="4445"/>
    <n v="36"/>
    <m/>
    <x v="58"/>
    <n v="28"/>
    <s v="28"/>
    <n v="12"/>
    <x v="0"/>
    <n v="0.15"/>
    <n v="3"/>
    <s v="ALQUINGA &amp; ALQUINGA"/>
    <n v="1022501"/>
    <s v="FLORES RAMIREZ ROGER WILLAN"/>
    <x v="76"/>
  </r>
  <r>
    <n v="1002204792"/>
    <s v="UE01"/>
    <x v="12"/>
    <d v="1899-12-30T10:17:00"/>
    <x v="2150"/>
    <s v="9000806353"/>
    <s v="012-022-00315715"/>
    <n v="844.8"/>
    <n v="947.2"/>
    <s v="ZPVN"/>
    <s v="40566112"/>
    <s v="0000392843"/>
    <n v="8002820517"/>
    <x v="1611"/>
    <x v="6"/>
    <x v="6"/>
    <n v="120"/>
    <s v="BOL"/>
    <s v="101600"/>
    <x v="60"/>
    <s v="802079"/>
    <s v="BODEGA FABIAN TERAN"/>
    <x v="11"/>
    <s v="TELESFORO PEÑAHERRERA S/N Y"/>
    <x v="19"/>
    <s v="O-Imbabura-Cotacachi"/>
    <n v="15"/>
    <x v="60"/>
    <x v="60"/>
    <s v="10007757"/>
    <s v="GUALACATA FERNANDEZ MANUEL RAUL"/>
    <s v="ZEMU"/>
    <x v="76"/>
    <s v="2"/>
    <s v="Sin Pallet"/>
    <n v="0"/>
    <n v="0"/>
    <x v="0"/>
    <n v="10458.333000000001"/>
    <n v="6013.3329999999996"/>
    <n v="4445"/>
    <n v="18"/>
    <m/>
    <x v="58"/>
    <n v="28"/>
    <s v="28"/>
    <n v="6"/>
    <x v="0"/>
    <n v="0.15"/>
    <n v="3"/>
    <s v="ALQUINGA &amp; ALQUINGA"/>
    <n v="1022501"/>
    <s v="FLORES RAMIREZ ROGER WILLAN"/>
    <x v="76"/>
  </r>
  <r>
    <n v="1002204860"/>
    <s v="UE01"/>
    <x v="12"/>
    <d v="1899-12-30T10:22:00"/>
    <x v="2151"/>
    <s v=""/>
    <s v=""/>
    <n v="0"/>
    <n v="0"/>
    <s v="ZPRC"/>
    <s v="2500108147"/>
    <s v="0000392622"/>
    <n v="8002820604"/>
    <x v="1612"/>
    <x v="6"/>
    <x v="6"/>
    <n v="320"/>
    <s v="BOL"/>
    <s v="101664"/>
    <x v="8"/>
    <s v="800652"/>
    <s v="JOSE FREIRE"/>
    <x v="27"/>
    <s v="JOSE FREIRE CERCA PLAZA PACHAN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34130"/>
    <n v="16030"/>
    <n v="18100"/>
    <n v="288"/>
    <m/>
    <x v="55"/>
    <n v="28"/>
    <s v="28"/>
    <n v="16"/>
    <x v="0"/>
    <n v="0.9"/>
    <n v="18"/>
    <s v="TRANSPORTE PROPIO"/>
    <n v="1013244"/>
    <s v="FREVITRANSPORT CIA. LTDA."/>
    <x v="85"/>
  </r>
  <r>
    <n v="1002204814"/>
    <s v="UE01"/>
    <x v="12"/>
    <d v="1899-12-30T10:29:00"/>
    <x v="2152"/>
    <s v="9000806356"/>
    <s v="012-022-00315718"/>
    <n v="1070.4000000000001"/>
    <n v="1200.1400000000001"/>
    <s v="ZPVN"/>
    <s v="40566135"/>
    <s v="P000032909"/>
    <n v="8002820546"/>
    <x v="1613"/>
    <x v="3"/>
    <x v="3"/>
    <n v="160"/>
    <s v="BOL"/>
    <s v="101495"/>
    <x v="123"/>
    <s v="800869"/>
    <s v="FERRETERIA BALCAZAR"/>
    <x v="54"/>
    <s v="ALEJANDRO LABAKA S/N Y JAIME ROLDOS"/>
    <x v="94"/>
    <s v="O-Orellana-Lajoyadelossacch"/>
    <m/>
    <x v="55"/>
    <x v="55"/>
    <s v="100020748"/>
    <s v="SANCHEZ IVAN"/>
    <s v="ZETT"/>
    <x v="70"/>
    <s v="1"/>
    <s v="Con Pallet"/>
    <n v="0.05"/>
    <n v="8"/>
    <x v="0"/>
    <n v="17407.5"/>
    <n v="8002.5"/>
    <n v="9405"/>
    <n v="193.6"/>
    <m/>
    <x v="53"/>
    <n v="28"/>
    <s v="28"/>
    <n v="8"/>
    <x v="0"/>
    <n v="1.21"/>
    <n v="24.2"/>
    <s v="LIDENORTI S.A."/>
    <n v="1013568"/>
    <s v="PINTO TORRES AGUSTO GEOVANY"/>
    <x v="70"/>
  </r>
  <r>
    <n v="1002204814"/>
    <s v="UE01"/>
    <x v="12"/>
    <d v="1899-12-30T10:29:00"/>
    <x v="2153"/>
    <s v="9000806355"/>
    <s v="012-022-00315717"/>
    <n v="3340.8"/>
    <n v="3745.73"/>
    <s v="ZPVN"/>
    <s v="40566136"/>
    <s v="P000032910"/>
    <n v="8002820547"/>
    <x v="1613"/>
    <x v="4"/>
    <x v="4"/>
    <n v="480"/>
    <s v="BOL"/>
    <s v="101495"/>
    <x v="123"/>
    <s v="800869"/>
    <s v="FERRETERIA BALCAZAR"/>
    <x v="54"/>
    <s v="ALEJANDRO LABAKA S/N Y JAIME ROLDOS"/>
    <x v="94"/>
    <s v="O-Orellana-Lajoyadelossacch"/>
    <n v="371"/>
    <x v="55"/>
    <x v="55"/>
    <s v="100020748"/>
    <s v="SANCHEZ IVAN"/>
    <s v="ZETT"/>
    <x v="70"/>
    <s v="1"/>
    <s v="Con Pallet"/>
    <n v="0.05"/>
    <n v="24"/>
    <x v="0"/>
    <n v="33412.5"/>
    <n v="24007.5"/>
    <n v="9405"/>
    <n v="580.79999999999995"/>
    <m/>
    <x v="53"/>
    <n v="28"/>
    <s v="28"/>
    <n v="24"/>
    <x v="0"/>
    <n v="1.21"/>
    <n v="24.2"/>
    <s v="LIDENORTI S.A."/>
    <n v="1013568"/>
    <s v="PINTO TORRES AGUSTO GEOVANY"/>
    <x v="70"/>
  </r>
  <r>
    <n v="1002204861"/>
    <s v="UE01"/>
    <x v="12"/>
    <d v="1899-12-30T10:33:00"/>
    <x v="2154"/>
    <s v="9000782705"/>
    <s v="013-020-00046415"/>
    <n v="3459.06"/>
    <n v="3878.32"/>
    <s v="ZPDF"/>
    <s v="70171631"/>
    <s v="0000387828"/>
    <n v="8002820605"/>
    <x v="1614"/>
    <x v="8"/>
    <x v="8"/>
    <n v="30.89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158"/>
    <s v="QUILO PEDRO"/>
    <s v="ZECI"/>
    <x v="201"/>
    <s v="2"/>
    <s v="Sin Pallet"/>
    <n v="0"/>
    <n v="0"/>
    <x v="1"/>
    <n v="49200"/>
    <n v="30890"/>
    <n v="18310"/>
    <n v="0"/>
    <m/>
    <x v="1"/>
    <n v="28"/>
    <s v="28"/>
    <n v="30.89"/>
    <x v="0"/>
    <n v="0"/>
    <n v="0"/>
    <s v="TRANSCONCEM CIA. LTDA."/>
    <n v="1013227"/>
    <s v="COMPAÑIA DE TRANSPORTE PESADO"/>
    <x v="201"/>
  </r>
  <r>
    <n v="1002204850"/>
    <s v="UE01"/>
    <x v="12"/>
    <d v="1899-12-30T10:34:00"/>
    <x v="2155"/>
    <s v="9000806358"/>
    <s v="012-022-00315719"/>
    <n v="2426.4"/>
    <n v="2720.5"/>
    <s v="ZPVN"/>
    <s v="40566160"/>
    <s v="P000032915"/>
    <n v="8002820594"/>
    <x v="1615"/>
    <x v="6"/>
    <x v="6"/>
    <n v="360"/>
    <s v="BOL"/>
    <s v="101500"/>
    <x v="30"/>
    <s v="804998"/>
    <s v="FERRETERIA GOYES"/>
    <x v="1"/>
    <s v="LA JOYA VIA E-35"/>
    <x v="52"/>
    <s v="O-Pichincha-Yaruqui"/>
    <n v="87"/>
    <x v="106"/>
    <x v="106"/>
    <s v="100014973"/>
    <s v="CUACES JOSE ANTONIO"/>
    <s v="ZEMU"/>
    <x v="185"/>
    <s v="2"/>
    <s v="Sin Pallet"/>
    <n v="0"/>
    <n v="0"/>
    <x v="0"/>
    <n v="27020"/>
    <n v="18040"/>
    <n v="8980"/>
    <n v="136.80000000000001"/>
    <m/>
    <x v="104"/>
    <n v="28"/>
    <s v="28"/>
    <n v="18"/>
    <x v="0"/>
    <n v="0.38"/>
    <n v="7.6000000000000005"/>
    <s v="LA ARMENIA S.A."/>
    <n v="1021623"/>
    <s v="VILLARREAL HIGUERA FERNANDO SALVADO"/>
    <x v="185"/>
  </r>
  <r>
    <n v="1002204807"/>
    <s v="UE01"/>
    <x v="12"/>
    <d v="1899-12-30T10:36:00"/>
    <x v="2156"/>
    <s v=""/>
    <s v=""/>
    <n v="0"/>
    <n v="0"/>
    <s v="ZPRC"/>
    <s v="2500108190"/>
    <s v="P000032894"/>
    <n v="8002820539"/>
    <x v="1616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87"/>
    <x v="87"/>
    <s v="100019494"/>
    <s v="GUERRERO WILSON"/>
    <s v="ZEMT"/>
    <x v="119"/>
    <s v="1"/>
    <s v="Con Pallet"/>
    <n v="0.05"/>
    <n v="24"/>
    <x v="0"/>
    <n v="40740"/>
    <n v="24030"/>
    <n v="16710"/>
    <n v="129.6"/>
    <m/>
    <x v="85"/>
    <n v="28"/>
    <s v="28"/>
    <n v="24"/>
    <x v="0"/>
    <n v="0.26999999999999996"/>
    <n v="5.3999999999999995"/>
    <s v="RUTAS COTACACHENSES"/>
    <n v="10007064"/>
    <s v="GUERRERO HUALPA WILSON GILBERTO"/>
    <x v="119"/>
  </r>
  <r>
    <n v="1002204846"/>
    <s v="UE01"/>
    <x v="12"/>
    <d v="1899-12-30T10:38:00"/>
    <x v="2157"/>
    <s v=""/>
    <s v=""/>
    <n v="0"/>
    <n v="0"/>
    <s v="ZPRC"/>
    <s v="2500108193"/>
    <s v="0000392875"/>
    <n v="8002820591"/>
    <x v="1617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103"/>
    <x v="103"/>
    <s v="100019413"/>
    <s v="CASANOVA ROMEL"/>
    <s v="ZEMU"/>
    <x v="144"/>
    <s v="2"/>
    <s v="Sin Pallet"/>
    <n v="0"/>
    <n v="0"/>
    <x v="0"/>
    <n v="26920"/>
    <n v="18010"/>
    <n v="8910"/>
    <n v="262.8"/>
    <m/>
    <x v="101"/>
    <n v="28"/>
    <s v="28"/>
    <n v="18"/>
    <x v="0"/>
    <n v="0.73"/>
    <n v="14.600000000000001"/>
    <s v="TRAPSA C.A."/>
    <n v="1013573"/>
    <s v="CUASPA PEREZ SEGUNDO MANUEL"/>
    <x v="144"/>
  </r>
  <r>
    <n v="1002204816"/>
    <s v="UE01"/>
    <x v="12"/>
    <d v="1899-12-30T10:40:00"/>
    <x v="2158"/>
    <s v="9000806364"/>
    <s v="012-022-00315721"/>
    <n v="1564.97"/>
    <n v="1754.66"/>
    <s v="ZPVN"/>
    <s v="40566121"/>
    <s v="P000032904"/>
    <n v="8002820549"/>
    <x v="1618"/>
    <x v="3"/>
    <x v="3"/>
    <n v="240"/>
    <s v="BOL"/>
    <s v="101627"/>
    <x v="49"/>
    <s v="802241"/>
    <s v="FERRETERIA ORELLANA"/>
    <x v="33"/>
    <s v="AV.ALEJANDO LABAKA-PADAYOS"/>
    <x v="49"/>
    <s v="O-Orellana-Elcoca"/>
    <m/>
    <x v="156"/>
    <x v="156"/>
    <s v="100020578"/>
    <s v="TAIMAL MAYKOL"/>
    <s v="ZEMT"/>
    <x v="234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  <n v="1021996"/>
    <s v="FRANCO VEGA SANDRO MARCELO"/>
    <x v="234"/>
  </r>
  <r>
    <n v="1002204816"/>
    <s v="UE01"/>
    <x v="12"/>
    <d v="1899-12-30T10:40:00"/>
    <x v="2159"/>
    <s v="9000806363"/>
    <s v="012-022-00315720"/>
    <n v="1628.8"/>
    <n v="1826.23"/>
    <s v="ZPVN"/>
    <s v="40566120"/>
    <s v="P000032903"/>
    <n v="8002820550"/>
    <x v="1618"/>
    <x v="4"/>
    <x v="4"/>
    <n v="240"/>
    <s v="BOL"/>
    <s v="101627"/>
    <x v="49"/>
    <s v="802241"/>
    <s v="FERRETERIA ORELLANA"/>
    <x v="33"/>
    <s v="AV.ALEJANDO LABAKA-PADAYOS"/>
    <x v="49"/>
    <s v="O-Orellana-Elcoca"/>
    <n v="355"/>
    <x v="156"/>
    <x v="156"/>
    <s v="100020578"/>
    <s v="TAIMAL MAYKOL"/>
    <s v="ZEMT"/>
    <x v="234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  <n v="1021996"/>
    <s v="FRANCO VEGA SANDRO MARCELO"/>
    <x v="234"/>
  </r>
  <r>
    <n v="1002204874"/>
    <s v="UE01"/>
    <x v="12"/>
    <d v="1899-12-30T10:41:00"/>
    <x v="2160"/>
    <s v="9000806369"/>
    <s v="012-022-00315724"/>
    <n v="272.83999999999997"/>
    <n v="305.91000000000003"/>
    <s v="ZPVN"/>
    <s v="40566151"/>
    <s v="P000032913"/>
    <n v="8002820618"/>
    <x v="1619"/>
    <x v="7"/>
    <x v="7"/>
    <n v="4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5078.8890000000001"/>
    <n v="2002.222"/>
    <n v="3076.6669999999999"/>
    <n v="16.399999999999999"/>
    <m/>
    <x v="23"/>
    <n v="28"/>
    <s v="28"/>
    <n v="2"/>
    <x v="0"/>
    <n v="0.41"/>
    <n v="8.1999999999999993"/>
    <s v="TRANSPORTE PROPIO"/>
    <n v="1021616"/>
    <s v="PERUGACHI SALCEDO HECTOR PATRICIO"/>
    <x v="29"/>
  </r>
  <r>
    <n v="1002204874"/>
    <s v="UE01"/>
    <x v="12"/>
    <d v="1899-12-30T10:41:00"/>
    <x v="2161"/>
    <s v="9000806367"/>
    <s v="012-022-00315722"/>
    <n v="750.82"/>
    <n v="841.83"/>
    <s v="ZPVN"/>
    <s v="40566150"/>
    <s v="P000032912"/>
    <n v="8002820617"/>
    <x v="1619"/>
    <x v="5"/>
    <x v="5"/>
    <n v="12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9083.3340000000007"/>
    <n v="6006.6670000000004"/>
    <n v="3076.6669999999999"/>
    <n v="49.2"/>
    <m/>
    <x v="23"/>
    <n v="28"/>
    <s v="28"/>
    <n v="6"/>
    <x v="0"/>
    <n v="0.41000000000000003"/>
    <n v="8.2000000000000011"/>
    <s v="TRANSPORTE PROPIO"/>
    <n v="1021616"/>
    <s v="PERUGACHI SALCEDO HECTOR PATRICIO"/>
    <x v="29"/>
  </r>
  <r>
    <n v="1002204874"/>
    <s v="UE01"/>
    <x v="12"/>
    <d v="1899-12-30T10:41:00"/>
    <x v="2162"/>
    <s v="9000806368"/>
    <s v="012-022-00315723"/>
    <n v="1358.28"/>
    <n v="1522.91"/>
    <s v="ZPVN"/>
    <s v="40566149"/>
    <s v="P000032911"/>
    <n v="8002820619"/>
    <x v="1619"/>
    <x v="6"/>
    <x v="6"/>
    <n v="20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13087.778"/>
    <n v="10011.111000000001"/>
    <n v="3076.6669999999999"/>
    <n v="82"/>
    <m/>
    <x v="23"/>
    <n v="28"/>
    <s v="28"/>
    <n v="10"/>
    <x v="0"/>
    <n v="0.41"/>
    <n v="8.1999999999999993"/>
    <s v="TRANSPORTE PROPIO"/>
    <n v="1021616"/>
    <s v="PERUGACHI SALCEDO HECTOR PATRICIO"/>
    <x v="29"/>
  </r>
  <r>
    <n v="1002204903"/>
    <s v="UE01"/>
    <x v="12"/>
    <d v="1899-12-30T10:44:00"/>
    <x v="2163"/>
    <s v="9000806370"/>
    <s v="012-022-00315725"/>
    <n v="3326.4"/>
    <n v="3729.58"/>
    <s v="ZPVN"/>
    <s v="40566170"/>
    <s v="0000392918"/>
    <n v="8002820656"/>
    <x v="1620"/>
    <x v="6"/>
    <x v="6"/>
    <n v="480"/>
    <s v="BOL"/>
    <s v="102139"/>
    <x v="278"/>
    <s v="802827"/>
    <s v="CENTRO FERRETERO LA FLECHA"/>
    <x v="3"/>
    <s v="PANAMERICANA SUR KM 4 1/2"/>
    <x v="3"/>
    <s v="O-Pichincha-Tambillo"/>
    <n v="136"/>
    <x v="41"/>
    <x v="41"/>
    <s v="100018027"/>
    <s v="CABRERA ALFREDO"/>
    <s v="ZEMT"/>
    <x v="50"/>
    <s v="1"/>
    <s v="Con Pallet"/>
    <n v="0.05"/>
    <n v="24"/>
    <x v="0"/>
    <n v="39110"/>
    <n v="24070"/>
    <n v="15040"/>
    <n v="249.6"/>
    <m/>
    <x v="39"/>
    <n v="28"/>
    <s v="28"/>
    <n v="24"/>
    <x v="0"/>
    <n v="0.52"/>
    <n v="10.4"/>
    <s v="LIDENORTI S.A."/>
    <n v="1020579"/>
    <s v="CABRERA RECALDE ALFREDO RAYMUNDO"/>
    <x v="50"/>
  </r>
  <r>
    <n v="1002204852"/>
    <s v="UE01"/>
    <x v="12"/>
    <d v="1899-12-30T10:47:00"/>
    <x v="2164"/>
    <s v="9000806371"/>
    <s v="012-022-00315726"/>
    <n v="4507.8"/>
    <n v="5054.18"/>
    <s v="ZPVN"/>
    <s v="40566161"/>
    <s v="0000392894"/>
    <n v="8002820596"/>
    <x v="1621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99"/>
    <x v="99"/>
    <s v="100014996"/>
    <s v="GRANDA GERARDO"/>
    <s v="ZETT"/>
    <x v="139"/>
    <s v="2"/>
    <s v="Sin Pallet"/>
    <n v="0"/>
    <n v="0"/>
    <x v="0"/>
    <n v="50610"/>
    <n v="33070"/>
    <n v="17540"/>
    <n v="382.8"/>
    <m/>
    <x v="97"/>
    <n v="28"/>
    <s v="28"/>
    <n v="33"/>
    <x v="0"/>
    <n v="0.58000000000000007"/>
    <n v="11.6"/>
    <s v="TRANSLOBOL S.A."/>
    <n v="1014016"/>
    <s v="CARRILLO VARGAS MARIO ALFREDO"/>
    <x v="139"/>
  </r>
  <r>
    <n v="1002204839"/>
    <s v="UE01"/>
    <x v="12"/>
    <d v="1899-12-30T10:48:00"/>
    <x v="2165"/>
    <s v="9000806372"/>
    <s v="012-022-00315727"/>
    <n v="4435.2"/>
    <n v="4972.7700000000004"/>
    <s v="ZPVN"/>
    <s v="40566146"/>
    <s v="0000392878"/>
    <n v="8002820581"/>
    <x v="1622"/>
    <x v="6"/>
    <x v="6"/>
    <n v="640"/>
    <s v="BOL"/>
    <s v="103742"/>
    <x v="279"/>
    <s v="805411"/>
    <s v="BODEGA PRINCIPAL"/>
    <x v="3"/>
    <s v="LONGITUDINAL E # 857 Y BROMELIAS"/>
    <x v="72"/>
    <s v="O-Pichincha-Mejia(Machachi)"/>
    <n v="147"/>
    <x v="18"/>
    <x v="18"/>
    <s v="100019606"/>
    <s v="MORALES SANTIAGO"/>
    <s v="ZETT"/>
    <x v="23"/>
    <s v="1"/>
    <s v="Con Pallet"/>
    <n v="0.05"/>
    <n v="32"/>
    <x v="0"/>
    <n v="50980"/>
    <n v="32080"/>
    <n v="18900"/>
    <n v="352"/>
    <m/>
    <x v="18"/>
    <n v="28"/>
    <s v="28"/>
    <n v="32"/>
    <x v="0"/>
    <n v="0.55000000000000004"/>
    <n v="11"/>
    <s v="LA ARMENIA S.A."/>
    <n v="1021830"/>
    <s v="MORALES GARZON CHRISTIAN SANTIAGO"/>
    <x v="23"/>
  </r>
  <r>
    <n v="1002204915"/>
    <s v="UE01"/>
    <x v="12"/>
    <d v="1899-12-30T10:53:00"/>
    <x v="2166"/>
    <s v=""/>
    <s v=""/>
    <n v="0"/>
    <n v="0"/>
    <s v="ZPRC"/>
    <s v="2500107941"/>
    <s v="0000392018"/>
    <n v="8002820670"/>
    <x v="1623"/>
    <x v="1"/>
    <x v="1"/>
    <n v="32.700000000000003"/>
    <s v="T"/>
    <s v="101660"/>
    <x v="9"/>
    <s v="804646"/>
    <s v="PLANTA TECHCEM"/>
    <x v="8"/>
    <s v="ENTREGA EN PLANTA OTAVALO"/>
    <x v="8"/>
    <s v="O-Imbabura-Otavalo"/>
    <n v="8"/>
    <x v="1"/>
    <x v="1"/>
    <s v="100017509"/>
    <s v="YANDUN RUBEN"/>
    <s v="ZECI"/>
    <x v="272"/>
    <s v="2"/>
    <s v="Sin Pallet"/>
    <n v="0"/>
    <n v="0"/>
    <x v="1"/>
    <n v="50500"/>
    <n v="32700"/>
    <n v="17800"/>
    <n v="0"/>
    <m/>
    <x v="1"/>
    <n v="28"/>
    <s v="28"/>
    <n v="32.700000000000003"/>
    <x v="0"/>
    <n v="0"/>
    <n v="0"/>
    <s v="TRANSCONCEM CIA. LTDA."/>
    <n v="1013227"/>
    <s v="COMPAÑIA DE TRANSPORTE PESADO"/>
    <x v="273"/>
  </r>
  <r>
    <n v="1002204872"/>
    <s v="UE01"/>
    <x v="12"/>
    <d v="1899-12-30T10:58:00"/>
    <x v="2167"/>
    <s v="9000806373"/>
    <s v="012-022-00315728"/>
    <n v="2301.35"/>
    <n v="2580.29"/>
    <s v="ZPVN"/>
    <s v="40566165"/>
    <s v="P000032916"/>
    <n v="8002820615"/>
    <x v="162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250"/>
    <n v="18060"/>
    <n v="9190"/>
    <n v="266.39999999999998"/>
    <m/>
    <x v="131"/>
    <n v="28"/>
    <s v="28"/>
    <n v="18"/>
    <x v="0"/>
    <n v="0.74"/>
    <n v="14.799999999999999"/>
    <s v="RUTAS COTACACHENSES S.A."/>
    <n v="10005626"/>
    <s v="BENALCAZAR DE LA CRUZ CRISTIAN ROBE"/>
    <x v="190"/>
  </r>
  <r>
    <n v="1002204865"/>
    <s v="UE01"/>
    <x v="12"/>
    <d v="1899-12-30T10:59:00"/>
    <x v="2168"/>
    <s v="9000806375"/>
    <s v="012-022-00315730"/>
    <n v="4098.2"/>
    <n v="4594.92"/>
    <s v="ZPVN"/>
    <s v="40565999"/>
    <s v="P000032862"/>
    <n v="8002820608"/>
    <x v="1625"/>
    <x v="3"/>
    <x v="3"/>
    <n v="620"/>
    <s v="BOL"/>
    <s v="105068"/>
    <x v="124"/>
    <s v="810504"/>
    <s v="OBRA ­CASCALES"/>
    <x v="53"/>
    <s v="VIA QUITO"/>
    <x v="91"/>
    <s v="O-Sucumbios-Cascales"/>
    <m/>
    <x v="132"/>
    <x v="132"/>
    <s v="10008150"/>
    <s v="CHAMAZA GUAMAN JOSE ROLANDO"/>
    <s v="ZETT"/>
    <x v="189"/>
    <s v="2"/>
    <s v="Sin Pallet"/>
    <n v="0"/>
    <n v="0"/>
    <x v="0"/>
    <n v="40610.758000000002"/>
    <n v="31065.758000000002"/>
    <n v="9545"/>
    <n v="936.2"/>
    <m/>
    <x v="130"/>
    <n v="28"/>
    <s v="28"/>
    <n v="31"/>
    <x v="0"/>
    <n v="1.51"/>
    <n v="30.200000000000003"/>
    <s v="TRANSPORTE PROPIO"/>
    <n v="1024814"/>
    <s v="ALEJANDRO CEVALLOS ELIJIO GERMAN"/>
    <x v="189"/>
  </r>
  <r>
    <n v="1002204865"/>
    <s v="UE01"/>
    <x v="12"/>
    <d v="1899-12-30T10:59:00"/>
    <x v="2169"/>
    <s v="9000806374"/>
    <s v="012-022-00315729"/>
    <n v="274.8"/>
    <n v="308.11"/>
    <s v="ZPVN"/>
    <s v="40565998"/>
    <s v="P000032861"/>
    <n v="8002820609"/>
    <x v="1625"/>
    <x v="4"/>
    <x v="4"/>
    <n v="40"/>
    <s v="BOL"/>
    <s v="105068"/>
    <x v="124"/>
    <s v="810504"/>
    <s v="OBRA ­CASCALES"/>
    <x v="53"/>
    <s v="VIA QUITO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1549.242"/>
    <n v="2004.242"/>
    <n v="9545"/>
    <n v="60.4"/>
    <m/>
    <x v="130"/>
    <n v="28"/>
    <s v="28"/>
    <n v="2"/>
    <x v="0"/>
    <n v="1.51"/>
    <n v="30.2"/>
    <s v="TRANSPORTE PROPIO"/>
    <n v="1024814"/>
    <s v="ALEJANDRO CEVALLOS ELIJIO GERMAN"/>
    <x v="189"/>
  </r>
  <r>
    <n v="1002204909"/>
    <s v="UE01"/>
    <x v="12"/>
    <d v="1899-12-30T11:06:00"/>
    <x v="2170"/>
    <s v="9000806376"/>
    <s v="012-022-00315731"/>
    <n v="2301.35"/>
    <n v="2580.29"/>
    <s v="ZPVN"/>
    <s v="40566155"/>
    <s v="P000032914"/>
    <n v="8002820664"/>
    <x v="162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16"/>
    <x v="116"/>
    <s v="100014941"/>
    <s v="JACOME PAUL"/>
    <s v="ZEMU"/>
    <x v="161"/>
    <s v="2"/>
    <s v="Sin Pallet"/>
    <n v="0"/>
    <n v="0"/>
    <x v="0"/>
    <n v="27100"/>
    <n v="18090"/>
    <n v="9010"/>
    <n v="266.39999999999998"/>
    <m/>
    <x v="114"/>
    <n v="28"/>
    <s v="28"/>
    <n v="18"/>
    <x v="0"/>
    <n v="0.74"/>
    <n v="14.799999999999999"/>
    <s v="TRAPSA C.A."/>
    <n v="1014289"/>
    <s v="JACOME ECHEVERRIA PEDRO PAUL"/>
    <x v="161"/>
  </r>
  <r>
    <n v="1002204923"/>
    <s v="UE01"/>
    <x v="12"/>
    <d v="1899-12-30T11:10:00"/>
    <x v="2171"/>
    <s v="9000806378"/>
    <s v="012-022-00315732"/>
    <n v="3292.8"/>
    <n v="3691.91"/>
    <s v="ZPVN"/>
    <s v="40566182"/>
    <s v="0000392960"/>
    <n v="8002820680"/>
    <x v="1627"/>
    <x v="6"/>
    <x v="6"/>
    <n v="480"/>
    <s v="BOL"/>
    <s v="101695"/>
    <x v="112"/>
    <s v="802014"/>
    <s v="BODEGA PROPIA ALCANTARILA"/>
    <x v="1"/>
    <s v="BODEGA LAS  ALCANTARILLAS / VIA A Q"/>
    <x v="40"/>
    <s v="O-Pichincha-Sanantoniodepichi"/>
    <n v="101"/>
    <x v="79"/>
    <x v="79"/>
    <s v="100016219"/>
    <s v="ALQUINGA FABIAN"/>
    <s v="ZEMT"/>
    <x v="177"/>
    <s v="1"/>
    <s v="Con Pallet"/>
    <n v="0.05"/>
    <n v="24"/>
    <x v="0"/>
    <n v="39460"/>
    <n v="24050"/>
    <n v="15410"/>
    <n v="244.8"/>
    <m/>
    <x v="77"/>
    <n v="28"/>
    <s v="28"/>
    <n v="24"/>
    <x v="0"/>
    <n v="0.51"/>
    <n v="10.200000000000001"/>
    <s v="ALQUINGA &amp; ALQUINGA"/>
    <n v="1013844"/>
    <s v="ALQUINGA LUCERO WILTER FABIAN"/>
    <x v="177"/>
  </r>
  <r>
    <n v="1002204891"/>
    <s v="UE01"/>
    <x v="12"/>
    <d v="1899-12-30T11:11:00"/>
    <x v="2172"/>
    <s v="9000806379"/>
    <s v="012-022-00315733"/>
    <n v="4121.6000000000004"/>
    <n v="4621.16"/>
    <s v="ZPVN"/>
    <s v="40566173"/>
    <s v="0000392920"/>
    <n v="8002820639"/>
    <x v="1628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03"/>
    <x v="103"/>
    <s v="100015029"/>
    <s v="CUASPA MANUEL"/>
    <s v="ZETT"/>
    <x v="172"/>
    <s v="1"/>
    <s v="Con Pallet"/>
    <n v="0.05"/>
    <n v="32"/>
    <x v="0"/>
    <n v="50660"/>
    <n v="32070"/>
    <n v="18590"/>
    <n v="537.6"/>
    <m/>
    <x v="101"/>
    <n v="28"/>
    <s v="28"/>
    <n v="32"/>
    <x v="0"/>
    <n v="0.84000000000000008"/>
    <n v="16.8"/>
    <s v="TRAPSA C.A."/>
    <n v="1013573"/>
    <s v="CUASPA PEREZ SEGUNDO MANUEL"/>
    <x v="172"/>
  </r>
  <r>
    <n v="1002204937"/>
    <s v="UE01"/>
    <x v="12"/>
    <d v="1899-12-30T11:19:00"/>
    <x v="2173"/>
    <s v=""/>
    <s v=""/>
    <n v="0"/>
    <n v="0"/>
    <s v="ZPRC"/>
    <s v="2500108191"/>
    <s v="0000392858"/>
    <n v="8002820697"/>
    <x v="1629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72"/>
    <x v="72"/>
    <s v="100016005"/>
    <s v="POZO EDGAR"/>
    <s v="ZEMT"/>
    <x v="179"/>
    <s v="1"/>
    <s v="Con Pallet"/>
    <n v="0.05"/>
    <n v="24"/>
    <x v="0"/>
    <n v="40340"/>
    <n v="24050"/>
    <n v="16290"/>
    <n v="542.4"/>
    <m/>
    <x v="70"/>
    <n v="28"/>
    <s v="28"/>
    <n v="24"/>
    <x v="0"/>
    <n v="1.1299999999999999"/>
    <n v="22.599999999999998"/>
    <s v="LIDENORTI S.A."/>
    <n v="1013538"/>
    <s v="ROSERO TAFUR JOSE STALIN"/>
    <x v="179"/>
  </r>
  <r>
    <n v="1002204894"/>
    <s v="UE01"/>
    <x v="12"/>
    <d v="1899-12-30T11:22:00"/>
    <x v="2174"/>
    <s v="9000806384"/>
    <s v="012-022-00315735"/>
    <n v="276.01"/>
    <n v="309.45999999999998"/>
    <s v="ZPVN"/>
    <s v="40566172"/>
    <s v="P000032918"/>
    <n v="8002820643"/>
    <x v="1630"/>
    <x v="7"/>
    <x v="7"/>
    <n v="40"/>
    <s v="BOL"/>
    <s v="103128"/>
    <x v="65"/>
    <s v="804226"/>
    <s v="EL CONSTRUCTOR PRINCIPAL"/>
    <x v="19"/>
    <s v="NATALIA JARRIN S6-32 Y VENEZUELA"/>
    <x v="50"/>
    <s v="O-Pichincha-Cayambe"/>
    <m/>
    <x v="159"/>
    <x v="159"/>
    <s v="100015026"/>
    <s v="GUAMAN LUIS"/>
    <s v="ZEMT"/>
    <x v="240"/>
    <s v="1"/>
    <s v="Con Pallet"/>
    <n v="0.05"/>
    <n v="2"/>
    <x v="0"/>
    <n v="10188.333000000001"/>
    <n v="2003.3330000000001"/>
    <n v="8185"/>
    <n v="8.4"/>
    <m/>
    <x v="156"/>
    <n v="28"/>
    <s v="28"/>
    <n v="2"/>
    <x v="0"/>
    <n v="0.21000000000000002"/>
    <n v="4.2"/>
    <s v="TRAPSA C.A."/>
    <n v="1013279"/>
    <s v="TAPIA CAMPAÑA NESTOR HEMIRO"/>
    <x v="240"/>
  </r>
  <r>
    <n v="1002204894"/>
    <s v="UE01"/>
    <x v="12"/>
    <d v="1899-12-30T11:22:00"/>
    <x v="2175"/>
    <s v="9000806383"/>
    <s v="012-022-00315734"/>
    <n v="3005.64"/>
    <n v="3369.95"/>
    <s v="ZPVN"/>
    <s v="40566171"/>
    <s v="P000032917"/>
    <n v="8002820642"/>
    <x v="1630"/>
    <x v="6"/>
    <x v="6"/>
    <n v="440"/>
    <s v="BOL"/>
    <s v="103128"/>
    <x v="65"/>
    <s v="804226"/>
    <s v="EL CONSTRUCTOR PRINCIPAL"/>
    <x v="19"/>
    <s v="NATALIA JARRIN S6-32 Y VENEZUELA"/>
    <x v="50"/>
    <s v="O-Pichincha-Cayambe"/>
    <n v="40"/>
    <x v="159"/>
    <x v="159"/>
    <s v="100015026"/>
    <s v="GUAMAN LUIS"/>
    <s v="ZEMT"/>
    <x v="240"/>
    <s v="1"/>
    <s v="Con Pallet"/>
    <n v="0.05"/>
    <n v="22"/>
    <x v="0"/>
    <n v="30221.667000000001"/>
    <n v="22036.667000000001"/>
    <n v="8185"/>
    <n v="92.4"/>
    <m/>
    <x v="156"/>
    <n v="28"/>
    <s v="28"/>
    <n v="22"/>
    <x v="0"/>
    <n v="0.21000000000000002"/>
    <n v="4.2"/>
    <s v="TRAPSA C.A."/>
    <n v="1013279"/>
    <s v="TAPIA CAMPAÑA NESTOR HEMIRO"/>
    <x v="240"/>
  </r>
  <r>
    <n v="1002204904"/>
    <s v="UE01"/>
    <x v="12"/>
    <d v="1899-12-30T11:31:00"/>
    <x v="2176"/>
    <s v="9000806389"/>
    <s v="012-022-00315736"/>
    <n v="3271.78"/>
    <n v="3668.34"/>
    <s v="ZPVN"/>
    <s v="40566162"/>
    <s v="0000392901"/>
    <n v="8002820657"/>
    <x v="1631"/>
    <x v="7"/>
    <x v="7"/>
    <n v="480"/>
    <s v="BOL"/>
    <s v="101446"/>
    <x v="48"/>
    <s v="809465"/>
    <s v="COMERCIAL IZRAEL"/>
    <x v="9"/>
    <s v="VIA CHORLAVI Y GUADUALES 6-31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180"/>
    <n v="24060"/>
    <n v="16120"/>
    <n v="91.2"/>
    <m/>
    <x v="62"/>
    <n v="28"/>
    <s v="28"/>
    <n v="24"/>
    <x v="0"/>
    <n v="0.19"/>
    <n v="3.8000000000000003"/>
    <s v="TRIMPESAS S.A."/>
    <n v="10003431"/>
    <s v="FIALLOS ARTEAGA ESTEFANIA CAROLINA"/>
    <x v="126"/>
  </r>
  <r>
    <n v="1002204954"/>
    <s v="UE01"/>
    <x v="12"/>
    <d v="1899-12-30T11:41:00"/>
    <x v="2177"/>
    <s v="9000806394"/>
    <s v="012-022-00315737"/>
    <n v="2386.8000000000002"/>
    <n v="2676.1"/>
    <s v="ZPVN"/>
    <s v="40566193"/>
    <s v="0000392970"/>
    <n v="8002820716"/>
    <x v="1632"/>
    <x v="6"/>
    <x v="6"/>
    <n v="360"/>
    <s v="BOL"/>
    <s v="101480"/>
    <x v="280"/>
    <s v="802145"/>
    <s v="BOD.PRONC.VACA GUAMA"/>
    <x v="27"/>
    <s v="BOD.PRONC.VACA/AMBATO AV.PICHINCHA"/>
    <x v="41"/>
    <s v="O-Tungurahua-Ambato"/>
    <n v="250"/>
    <x v="15"/>
    <x v="15"/>
    <s v="100018302"/>
    <s v="VERA EDWIN"/>
    <s v="ZEMU"/>
    <x v="102"/>
    <s v="2"/>
    <s v="Sin Pallet"/>
    <n v="0"/>
    <n v="0"/>
    <x v="0"/>
    <n v="27150"/>
    <n v="18040"/>
    <n v="9110"/>
    <n v="324"/>
    <m/>
    <x v="15"/>
    <n v="28"/>
    <s v="28"/>
    <n v="18"/>
    <x v="0"/>
    <n v="0.9"/>
    <n v="18"/>
    <s v="SANJOPAS S.A."/>
    <n v="1013871"/>
    <s v="MORAN PERUGACHI ALONSO"/>
    <x v="102"/>
  </r>
  <r>
    <n v="1002204971"/>
    <s v="UE01"/>
    <x v="12"/>
    <d v="1899-12-30T12:07:00"/>
    <x v="2178"/>
    <s v="9000806400"/>
    <s v="012-022-00315738"/>
    <n v="2509.1999999999998"/>
    <n v="2813.33"/>
    <s v="ZPVN"/>
    <s v="40566206"/>
    <s v="P000032929"/>
    <n v="8002820739"/>
    <x v="1633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88"/>
    <x v="88"/>
    <s v="10003590"/>
    <s v="CUAYCAL TACUNGA JORGE ANIBAL"/>
    <s v="ZEMU"/>
    <x v="120"/>
    <s v="2"/>
    <s v="Sin Pallet"/>
    <n v="0"/>
    <n v="0"/>
    <x v="0"/>
    <n v="27050"/>
    <n v="18030"/>
    <n v="9020"/>
    <n v="68.400000000000006"/>
    <m/>
    <x v="86"/>
    <n v="28"/>
    <s v="28"/>
    <n v="18"/>
    <x v="0"/>
    <n v="0.19"/>
    <n v="3.8000000000000003"/>
    <s v="TRANSSJQ S.A."/>
    <n v="1014104"/>
    <s v="CORDOVA MEDIAVILLA ANDERSON OMAR"/>
    <x v="120"/>
  </r>
  <r>
    <n v="1002204932"/>
    <s v="UE01"/>
    <x v="12"/>
    <d v="1899-12-30T12:13:00"/>
    <x v="2179"/>
    <s v="9000806402"/>
    <s v="012-022-00315740"/>
    <n v="501.34"/>
    <n v="562.1"/>
    <s v="ZPVN"/>
    <s v="40566181"/>
    <s v="0000392967"/>
    <n v="8002820691"/>
    <x v="1634"/>
    <x v="5"/>
    <x v="5"/>
    <n v="80"/>
    <s v="BOL"/>
    <s v="103128"/>
    <x v="65"/>
    <s v="805453"/>
    <s v="SUCURSAL EL CONSTRUCTOR TABACUNDO"/>
    <x v="50"/>
    <s v="PANAMERICANA NORTE KM 48 1/2"/>
    <x v="80"/>
    <s v="O-Pichincha-Pedromoncayo"/>
    <m/>
    <x v="125"/>
    <x v="125"/>
    <s v="100015198"/>
    <s v="IBUJES JESUS"/>
    <s v="ZEMT"/>
    <x v="178"/>
    <s v="2"/>
    <s v="Sin Pallet"/>
    <n v="0"/>
    <n v="0"/>
    <x v="0"/>
    <n v="11428.333000000001"/>
    <n v="4003.3330000000001"/>
    <n v="7425"/>
    <n v="16.8"/>
    <m/>
    <x v="123"/>
    <n v="28"/>
    <s v="28"/>
    <n v="4"/>
    <x v="0"/>
    <n v="0.21000000000000002"/>
    <n v="4.2"/>
    <s v="TRAPSA C.A."/>
    <n v="1013257"/>
    <s v="TERAN SARZOSA FRANCISCO BOLIVAR"/>
    <x v="178"/>
  </r>
  <r>
    <n v="1002204932"/>
    <s v="UE01"/>
    <x v="12"/>
    <d v="1899-12-30T12:13:00"/>
    <x v="2180"/>
    <s v="9000806401"/>
    <s v="012-022-00315739"/>
    <n v="2732.4"/>
    <n v="3063.59"/>
    <s v="ZPVN"/>
    <s v="40566180"/>
    <s v="0000392966"/>
    <n v="8002820692"/>
    <x v="1634"/>
    <x v="6"/>
    <x v="6"/>
    <n v="400"/>
    <s v="BOL"/>
    <s v="103128"/>
    <x v="65"/>
    <s v="805453"/>
    <s v="SUCURSAL EL CONSTRUCTOR TABACUNDO"/>
    <x v="50"/>
    <s v="PANAMERICANA NORTE KM 48 1/2"/>
    <x v="80"/>
    <s v="O-Pichincha-Pedromoncayo"/>
    <n v="40"/>
    <x v="125"/>
    <x v="125"/>
    <s v="100015198"/>
    <s v="IBUJES JESUS"/>
    <s v="ZEMT"/>
    <x v="178"/>
    <s v="2"/>
    <s v="Sin Pallet"/>
    <n v="0"/>
    <n v="0"/>
    <x v="0"/>
    <n v="27441.667000000001"/>
    <n v="20016.667000000001"/>
    <n v="7425"/>
    <n v="84"/>
    <m/>
    <x v="123"/>
    <n v="28"/>
    <s v="28"/>
    <n v="20"/>
    <x v="0"/>
    <n v="0.21"/>
    <n v="4.2"/>
    <s v="TRAPSA C.A."/>
    <n v="1013257"/>
    <s v="TERAN SARZOSA FRANCISCO BOLIVAR"/>
    <x v="178"/>
  </r>
  <r>
    <n v="1002204900"/>
    <s v="UE01"/>
    <x v="12"/>
    <d v="1899-12-30T12:16:00"/>
    <x v="2181"/>
    <s v="9000806403"/>
    <s v="012-022-00315741"/>
    <n v="4460.8"/>
    <n v="5001.4799999999996"/>
    <s v="ZPVN"/>
    <s v="40566158"/>
    <s v="0000392892"/>
    <n v="8002820652"/>
    <x v="1635"/>
    <x v="6"/>
    <x v="6"/>
    <n v="640"/>
    <s v="BOL"/>
    <s v="101734"/>
    <x v="66"/>
    <s v="800868"/>
    <s v="DIFERPAC"/>
    <x v="19"/>
    <s v="TABACUNDO, PANAMERICANA NORTE  Y CA"/>
    <x v="50"/>
    <s v="O-Pichincha-Cayambe"/>
    <n v="40"/>
    <x v="35"/>
    <x v="35"/>
    <s v="100014897"/>
    <s v="CHAUCA RAMIRO"/>
    <s v="ZETT"/>
    <x v="232"/>
    <s v="1"/>
    <s v="Con Pallet"/>
    <n v="0.05"/>
    <n v="32"/>
    <x v="0"/>
    <n v="49520"/>
    <n v="32040"/>
    <n v="17480"/>
    <n v="134.4"/>
    <m/>
    <x v="33"/>
    <n v="28"/>
    <s v="28"/>
    <n v="32"/>
    <x v="0"/>
    <n v="0.21000000000000002"/>
    <n v="4.2"/>
    <s v="SELVALEGRE S.A."/>
    <n v="1013510"/>
    <s v="ESPARZA ENDARA ALVARO DAMIAN"/>
    <x v="232"/>
  </r>
  <r>
    <n v="1002204950"/>
    <s v="UE01"/>
    <x v="12"/>
    <d v="1899-12-30T12:32:00"/>
    <x v="2182"/>
    <s v="9000806408"/>
    <s v="012-022-00315742"/>
    <n v="4192.3100000000004"/>
    <n v="4700.45"/>
    <s v="ZPVN"/>
    <s v="40566156"/>
    <s v="0000392891"/>
    <n v="8002820711"/>
    <x v="1636"/>
    <x v="8"/>
    <x v="8"/>
    <n v="32.85"/>
    <s v="T"/>
    <s v="101453"/>
    <x v="221"/>
    <s v="810214"/>
    <s v="GRANEL MINA BALAO"/>
    <x v="87"/>
    <s v="VIA NARANJAL - TENGUEL KM 33"/>
    <x v="145"/>
    <s v="O-Guayas-Balao"/>
    <n v="551"/>
    <x v="18"/>
    <x v="18"/>
    <s v="10000844"/>
    <s v="MORALES GARZON ISRAEL ALEJANDRO"/>
    <s v="ZECI"/>
    <x v="198"/>
    <s v="2"/>
    <s v="Sin Pallet"/>
    <n v="0"/>
    <n v="0"/>
    <x v="0"/>
    <n v="52790"/>
    <n v="32850"/>
    <n v="19940"/>
    <n v="1419.12"/>
    <s v="470,74  ajuste viaje a balao por no estar creado en el sistema se ajusta parte de flete de la guia 400037 "/>
    <x v="18"/>
    <n v="28"/>
    <s v="28"/>
    <n v="32.85"/>
    <x v="0"/>
    <n v="43.199999999999996"/>
    <n v="43.199999999999996"/>
    <s v="LA ARMENIA S.A."/>
    <n v="1021830"/>
    <s v="MORALES GARZON CHRISTIAN SANTIAGO"/>
    <x v="198"/>
  </r>
  <r>
    <n v="1002204939"/>
    <s v="UE01"/>
    <x v="12"/>
    <d v="1899-12-30T12:40:00"/>
    <x v="2183"/>
    <s v=""/>
    <s v=""/>
    <n v="0"/>
    <n v="0"/>
    <s v="ZPRC"/>
    <s v="2500108191"/>
    <s v="0000392859"/>
    <n v="8002820698"/>
    <x v="1637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400"/>
    <n v="23980"/>
    <n v="15420"/>
    <n v="542.4"/>
    <m/>
    <x v="112"/>
    <n v="28"/>
    <s v="28"/>
    <n v="24"/>
    <x v="0"/>
    <n v="1.1299999999999999"/>
    <n v="22.599999999999998"/>
    <s v="LIDENORTI S.A."/>
    <n v="1014106"/>
    <s v="SANCHEZ PILA FRANKLIN EDUARDO"/>
    <x v="159"/>
  </r>
  <r>
    <n v="1002204928"/>
    <s v="UE01"/>
    <x v="12"/>
    <d v="1899-12-30T12:46:00"/>
    <x v="2184"/>
    <s v="9000806412"/>
    <s v="012-022-00315743"/>
    <n v="2507.02"/>
    <n v="2810.88"/>
    <s v="ZPVN"/>
    <s v="40566183"/>
    <s v="0000392964"/>
    <n v="8002820687"/>
    <x v="1638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27110"/>
    <n v="18020"/>
    <n v="9090"/>
    <n v="381.6"/>
    <m/>
    <x v="104"/>
    <n v="28"/>
    <s v="28"/>
    <n v="18"/>
    <x v="0"/>
    <n v="1.06"/>
    <n v="21.200000000000003"/>
    <s v="LA ARMENIA S.A."/>
    <n v="1021623"/>
    <s v="VILLARREAL HIGUERA FERNANDO SALVADO"/>
    <x v="169"/>
  </r>
  <r>
    <n v="1002204998"/>
    <s v="UE01"/>
    <x v="12"/>
    <d v="1899-12-30T12:50:00"/>
    <x v="2185"/>
    <s v=""/>
    <s v=""/>
    <n v="0"/>
    <n v="0"/>
    <s v="ZPRC"/>
    <s v="2500108196"/>
    <s v="P000032919"/>
    <n v="8002820779"/>
    <x v="1639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30"/>
    <n v="33070"/>
    <n v="17460"/>
    <n v="336.6"/>
    <m/>
    <x v="109"/>
    <n v="28"/>
    <s v="28"/>
    <n v="33"/>
    <x v="0"/>
    <n v="0.51"/>
    <n v="10.200000000000001"/>
    <s v="TRANSPORTE PROPIO"/>
    <n v="1018725"/>
    <s v="TRANSPORTE DE CARGA PESADA"/>
    <x v="154"/>
  </r>
  <r>
    <n v="1002204944"/>
    <s v="UE01"/>
    <x v="12"/>
    <d v="1899-12-30T12:58:00"/>
    <x v="2186"/>
    <s v="9000806413"/>
    <s v="012-022-00315744"/>
    <n v="3049.56"/>
    <n v="3419.19"/>
    <s v="ZPVN"/>
    <s v="40566190"/>
    <s v="0000392969"/>
    <n v="8002820703"/>
    <x v="1640"/>
    <x v="6"/>
    <x v="6"/>
    <n v="480"/>
    <s v="BOL"/>
    <s v="101680"/>
    <x v="12"/>
    <s v="801406"/>
    <s v="BODEGA NARANJO LATAC"/>
    <x v="6"/>
    <s v="AVENIDA  UNIDAD NACIONAL S/N Y CAOB"/>
    <x v="17"/>
    <s v="O-Cotopaxi-Latacunga"/>
    <n v="198"/>
    <x v="89"/>
    <x v="89"/>
    <s v="10003455"/>
    <s v="CARVAJAL GOMEZ EDISON JOSE"/>
    <s v="ZEMT"/>
    <x v="121"/>
    <s v="2"/>
    <s v="Sin Pallet"/>
    <n v="0"/>
    <n v="0"/>
    <x v="0"/>
    <n v="37010"/>
    <n v="24080"/>
    <n v="12930"/>
    <n v="355.2"/>
    <m/>
    <x v="87"/>
    <n v="28"/>
    <s v="28"/>
    <n v="24"/>
    <x v="0"/>
    <n v="0.74"/>
    <n v="14.799999999999999"/>
    <s v="TRANINTAGSA S.A."/>
    <n v="1013724"/>
    <s v="DAVILA GONZALES WILMAN GUILLERMO"/>
    <x v="121"/>
  </r>
  <r>
    <n v="1002204918"/>
    <s v="UE01"/>
    <x v="12"/>
    <d v="1899-12-30T12:58:00"/>
    <x v="2187"/>
    <s v="9000806414"/>
    <s v="012-022-00315745"/>
    <n v="3072"/>
    <n v="3444.35"/>
    <s v="ZPVN"/>
    <s v="40566140"/>
    <s v="0000392882"/>
    <n v="8002820673"/>
    <x v="1641"/>
    <x v="3"/>
    <x v="3"/>
    <n v="480"/>
    <s v="BOL"/>
    <s v="10003672"/>
    <x v="114"/>
    <s v="807738"/>
    <s v="BODEGA PRINCIPAL GRUPO ROMERO"/>
    <x v="52"/>
    <s v="AV MANABI, SECTOR COROMOTO"/>
    <x v="87"/>
    <s v="O-Guayas-Elempalme"/>
    <n v="383"/>
    <x v="176"/>
    <x v="176"/>
    <s v="10003585"/>
    <s v="VARELA ZAPATA RUBEN MAURICIO"/>
    <s v="ZEMT"/>
    <x v="276"/>
    <s v="1"/>
    <s v="Con Pallet"/>
    <n v="0.05"/>
    <n v="24"/>
    <x v="0"/>
    <n v="38660"/>
    <n v="24030"/>
    <n v="14630"/>
    <n v="484.8"/>
    <m/>
    <x v="172"/>
    <n v="28"/>
    <s v="28"/>
    <n v="24"/>
    <x v="0"/>
    <n v="1.01"/>
    <n v="20.2"/>
    <s v="TRIMPESAS S.A."/>
    <n v="1013502"/>
    <s v="ESPIN GUEVARA JOSE MARCELO"/>
    <x v="277"/>
  </r>
  <r>
    <n v="1002204996"/>
    <s v="UE01"/>
    <x v="12"/>
    <d v="1899-12-30T13:09:00"/>
    <x v="2188"/>
    <s v="9000806415"/>
    <s v="012-022-00315746"/>
    <n v="4358.18"/>
    <n v="4886.42"/>
    <s v="ZPVN"/>
    <s v="40566178"/>
    <s v="0000392950"/>
    <n v="8002820776"/>
    <x v="1642"/>
    <x v="7"/>
    <x v="7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40"/>
    <n v="33050"/>
    <n v="18390"/>
    <n v="594"/>
    <m/>
    <x v="155"/>
    <n v="28"/>
    <s v="28"/>
    <n v="33"/>
    <x v="0"/>
    <n v="0.9"/>
    <n v="18"/>
    <s v="TRANSPORTE PROPIO"/>
    <n v="1021138"/>
    <s v="ARCOS MENDOZA LUIS EDUARDO"/>
    <x v="242"/>
  </r>
  <r>
    <n v="1002205017"/>
    <s v="UE01"/>
    <x v="12"/>
    <d v="1899-12-30T13:16:00"/>
    <x v="2189"/>
    <s v="9000806416"/>
    <s v="012-022-00315747"/>
    <n v="3345.6"/>
    <n v="3751.11"/>
    <s v="ZPVN"/>
    <s v="40566179"/>
    <s v="P000032920"/>
    <n v="8002820802"/>
    <x v="1643"/>
    <x v="7"/>
    <x v="7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860"/>
    <n v="24070"/>
    <n v="12790"/>
    <n v="91.2"/>
    <m/>
    <x v="89"/>
    <n v="28"/>
    <s v="28"/>
    <n v="24"/>
    <x v="0"/>
    <n v="0.19"/>
    <n v="3.8000000000000003"/>
    <s v="TRANSPORTE PROPIO"/>
    <n v="1012808"/>
    <s v="ALVAREZ GONZAGA LASTEÑA MARIANA"/>
    <x v="124"/>
  </r>
  <r>
    <n v="1002204959"/>
    <s v="UE01"/>
    <x v="12"/>
    <d v="1899-12-30T13:17:00"/>
    <x v="2190"/>
    <s v="9000806417"/>
    <s v="012-022-00315748"/>
    <n v="4461.6000000000004"/>
    <n v="5002.37"/>
    <s v="ZPVN"/>
    <s v="40566192"/>
    <s v="0000392983"/>
    <n v="8002820722"/>
    <x v="1644"/>
    <x v="4"/>
    <x v="4"/>
    <n v="660"/>
    <s v="BOL"/>
    <s v="101859"/>
    <x v="126"/>
    <s v="802389"/>
    <s v="SAN LUCAS"/>
    <x v="16"/>
    <s v="CORONEL DONOSO S/N Y ELIAS ESCOBAR"/>
    <x v="22"/>
    <s v="O-Pichincha-Pedrovicentemald."/>
    <n v="210"/>
    <x v="168"/>
    <x v="168"/>
    <s v="100015007"/>
    <s v="FLORES EDISON"/>
    <s v="ZETT"/>
    <x v="256"/>
    <s v="2"/>
    <s v="Sin Pallet"/>
    <n v="0"/>
    <n v="0"/>
    <x v="0"/>
    <n v="50400"/>
    <n v="33000"/>
    <n v="17400"/>
    <n v="468.6"/>
    <m/>
    <x v="164"/>
    <n v="28"/>
    <s v="28"/>
    <n v="33"/>
    <x v="0"/>
    <n v="0.71000000000000008"/>
    <n v="14.200000000000001"/>
    <s v="TRIMPESAS S.A."/>
    <n v="1013887"/>
    <s v="FLORES ARIAS EDISON IVAN"/>
    <x v="256"/>
  </r>
  <r>
    <n v="1002205020"/>
    <s v="UE01"/>
    <x v="12"/>
    <d v="1899-12-30T13:20:00"/>
    <x v="2191"/>
    <s v="9000806418"/>
    <s v="012-022-00315749"/>
    <n v="2365.1999999999998"/>
    <n v="2651.87"/>
    <s v="ZPVN"/>
    <s v="40565977"/>
    <s v="0000392785"/>
    <n v="8002820810"/>
    <x v="1645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10"/>
    <n v="9190"/>
    <n v="324"/>
    <m/>
    <x v="99"/>
    <n v="28"/>
    <s v="28"/>
    <n v="18"/>
    <x v="0"/>
    <n v="0.9"/>
    <n v="18"/>
    <s v="TRANSPORTE PROPIO"/>
    <n v="1017789"/>
    <s v="GALARZA PONCE FABIOLA CATHERINE"/>
    <x v="141"/>
  </r>
  <r>
    <n v="1002204963"/>
    <s v="UE01"/>
    <x v="12"/>
    <d v="1899-12-30T13:22:00"/>
    <x v="2192"/>
    <s v="9000806419"/>
    <s v="012-022-00315750"/>
    <n v="3244.8"/>
    <n v="3638.09"/>
    <s v="ZPVN"/>
    <s v="40566198"/>
    <s v="0000392984"/>
    <n v="8002820726"/>
    <x v="1646"/>
    <x v="3"/>
    <x v="3"/>
    <n v="480"/>
    <s v="BOL"/>
    <s v="104220"/>
    <x v="156"/>
    <s v="807095"/>
    <s v="FERRETERIA ANDRADE LOCAL 3 SAN VICE"/>
    <x v="20"/>
    <s v="CALLE VELEZ Y SUCRE ESQUINA"/>
    <x v="29"/>
    <s v="O-Manabi-Sanvicente"/>
    <n v="439"/>
    <x v="47"/>
    <x v="47"/>
    <s v="100014947"/>
    <s v="FLORES DIEGO"/>
    <s v="ZEMT"/>
    <x v="59"/>
    <s v="2"/>
    <s v="Sin Pallet"/>
    <n v="0"/>
    <n v="0"/>
    <x v="0"/>
    <n v="38130"/>
    <n v="24060"/>
    <n v="14070"/>
    <n v="542.4"/>
    <m/>
    <x v="45"/>
    <n v="28"/>
    <s v="28"/>
    <n v="24"/>
    <x v="0"/>
    <n v="1.1299999999999999"/>
    <n v="22.599999999999998"/>
    <s v="TRIMPESAS S.A."/>
    <n v="1013747"/>
    <s v="ANDINO CHICO ERLINDA MARIA"/>
    <x v="59"/>
  </r>
  <r>
    <n v="1002204989"/>
    <s v="UE01"/>
    <x v="12"/>
    <d v="1899-12-30T13:24:00"/>
    <x v="2193"/>
    <s v=""/>
    <s v=""/>
    <n v="0"/>
    <n v="0"/>
    <s v="ZPRC"/>
    <s v="2500108199"/>
    <s v="P000032931"/>
    <n v="8002820768"/>
    <x v="1647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21489"/>
    <s v="MONTEROS ESTEBAN"/>
    <s v="ZETT"/>
    <x v="115"/>
    <s v="4"/>
    <s v="Pallet Cortesia"/>
    <n v="0"/>
    <n v="0"/>
    <x v="0"/>
    <n v="49610"/>
    <n v="32030"/>
    <n v="17580"/>
    <n v="537.6"/>
    <m/>
    <x v="82"/>
    <n v="28"/>
    <s v="28"/>
    <n v="32"/>
    <x v="0"/>
    <n v="0.84000000000000008"/>
    <n v="16.8"/>
    <s v="TRANSSJQ S.A."/>
    <n v="1013799"/>
    <s v="MONTEROS REYES ROBERTH ESTEBAN"/>
    <x v="115"/>
  </r>
  <r>
    <n v="1002204927"/>
    <s v="UE01"/>
    <x v="12"/>
    <d v="1899-12-30T13:26:00"/>
    <x v="2194"/>
    <s v="9000806420"/>
    <s v="012-022-00315751"/>
    <n v="4179.55"/>
    <n v="4686.1400000000003"/>
    <s v="ZPVN"/>
    <s v="40566184"/>
    <s v="P000032923"/>
    <n v="8002820685"/>
    <x v="1648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52"/>
    <x v="52"/>
    <s v="100014855"/>
    <s v="PALACIOS ALFONSO"/>
    <s v="ZETT"/>
    <x v="67"/>
    <s v="1"/>
    <s v="Con Pallet"/>
    <n v="0.05"/>
    <n v="32"/>
    <x v="0"/>
    <n v="50150"/>
    <n v="32060"/>
    <n v="18090"/>
    <n v="576"/>
    <m/>
    <x v="50"/>
    <n v="28"/>
    <s v="28"/>
    <n v="32"/>
    <x v="0"/>
    <n v="0.9"/>
    <n v="18"/>
    <s v="NARVAEZ VACA CIA. LTDA."/>
    <n v="1013947"/>
    <s v="LOYO LIMA JORGE FERNANDO"/>
    <x v="67"/>
  </r>
  <r>
    <n v="1002204964"/>
    <s v="UE01"/>
    <x v="12"/>
    <d v="1899-12-30T13:38:00"/>
    <x v="2195"/>
    <s v="9000806423"/>
    <s v="012-022-00315753"/>
    <n v="2712"/>
    <n v="3040.71"/>
    <s v="ZPVN"/>
    <s v="40566138"/>
    <s v="0000392870"/>
    <n v="8002820728"/>
    <x v="1649"/>
    <x v="3"/>
    <x v="3"/>
    <n v="400"/>
    <s v="BOL"/>
    <s v="103525"/>
    <x v="281"/>
    <s v="804989"/>
    <s v="BODEGA PRINCIPAL OXIMETAL"/>
    <x v="24"/>
    <s v="MANABI S/N Y PLAZA ACOSTA"/>
    <x v="37"/>
    <s v="O-Manabi-Pedernales"/>
    <m/>
    <x v="90"/>
    <x v="90"/>
    <s v="100019698"/>
    <s v="VELASTEGUI JHONATAN"/>
    <s v="ZEMT"/>
    <x v="122"/>
    <s v="2"/>
    <s v="Sin Pallet"/>
    <n v="0"/>
    <n v="0"/>
    <x v="0"/>
    <n v="27083.332999999999"/>
    <n v="20033.332999999999"/>
    <n v="7050"/>
    <n v="380"/>
    <m/>
    <x v="88"/>
    <n v="28"/>
    <s v="28"/>
    <n v="20"/>
    <x v="0"/>
    <n v="0.95"/>
    <n v="19"/>
    <s v="LIDENORTI S.A."/>
    <n v="1021893"/>
    <s v="VELASTEGUI ROMO LENIN ALEXANDER"/>
    <x v="122"/>
  </r>
  <r>
    <n v="1002204964"/>
    <s v="UE01"/>
    <x v="12"/>
    <d v="1899-12-30T13:38:00"/>
    <x v="2196"/>
    <s v="9000806422"/>
    <s v="012-022-00315752"/>
    <n v="564"/>
    <n v="632.36"/>
    <s v="ZPVN"/>
    <s v="40566138"/>
    <s v="0000392871"/>
    <n v="8002820727"/>
    <x v="1649"/>
    <x v="4"/>
    <x v="4"/>
    <n v="80"/>
    <s v="BOL"/>
    <s v="103525"/>
    <x v="281"/>
    <s v="804989"/>
    <s v="BODEGA PRINCIPAL OXIMETAL"/>
    <x v="24"/>
    <s v="MANABI S/N Y PLAZA ACOSTA"/>
    <x v="37"/>
    <s v="O-Manabi-Pedernales"/>
    <n v="347"/>
    <x v="90"/>
    <x v="90"/>
    <s v="100019698"/>
    <s v="VELASTEGUI JHONATAN"/>
    <s v="ZEMT"/>
    <x v="122"/>
    <s v="2"/>
    <s v="Sin Pallet"/>
    <n v="0"/>
    <n v="0"/>
    <x v="0"/>
    <n v="11056.666999999999"/>
    <n v="4006.6669999999999"/>
    <n v="7050"/>
    <n v="76"/>
    <m/>
    <x v="88"/>
    <n v="28"/>
    <s v="28"/>
    <n v="4"/>
    <x v="0"/>
    <n v="0.95"/>
    <n v="19"/>
    <s v="LIDENORTI S.A."/>
    <n v="1021893"/>
    <s v="VELASTEGUI ROMO LENIN ALEXANDER"/>
    <x v="122"/>
  </r>
  <r>
    <n v="1002204955"/>
    <s v="UE01"/>
    <x v="12"/>
    <d v="1899-12-30T13:40:00"/>
    <x v="2197"/>
    <s v="9000806424"/>
    <s v="012-022-00315754"/>
    <n v="3631.91"/>
    <n v="4072.12"/>
    <s v="ZPVN"/>
    <s v="40564120"/>
    <s v="0000392466"/>
    <n v="8002820717"/>
    <x v="1650"/>
    <x v="2"/>
    <x v="2"/>
    <n v="31.21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270"/>
    <n v="31210"/>
    <n v="20060"/>
    <n v="0"/>
    <m/>
    <x v="3"/>
    <n v="28"/>
    <s v="28"/>
    <n v="31.21"/>
    <x v="0"/>
    <n v="0"/>
    <n v="0"/>
    <s v="HORMIANDES"/>
    <n v="1014407"/>
    <s v="HORMIANDES"/>
    <x v="4"/>
  </r>
  <r>
    <n v="1002205056"/>
    <s v="UE01"/>
    <x v="12"/>
    <d v="1899-12-30T13:46:00"/>
    <x v="2198"/>
    <s v="9000806429"/>
    <s v="012-022-00315756"/>
    <n v="795.6"/>
    <n v="892.03"/>
    <s v="ZPVN"/>
    <s v="40566217"/>
    <s v="0000393012"/>
    <n v="8002820864"/>
    <x v="1651"/>
    <x v="6"/>
    <x v="6"/>
    <n v="120"/>
    <s v="BOL"/>
    <s v="101780"/>
    <x v="56"/>
    <s v="810727"/>
    <s v="ECO LATACUNGA UNIDAD NACIONAL"/>
    <x v="6"/>
    <s v="UNIDAD NACIONAL Y CIPRES"/>
    <x v="17"/>
    <s v="O-Cotopaxi-Latacunga"/>
    <m/>
    <x v="9"/>
    <x v="9"/>
    <s v="100020335"/>
    <s v="HARO LUIS"/>
    <s v="ZEMU"/>
    <x v="11"/>
    <s v="2"/>
    <s v="Sin Pallet"/>
    <n v="0"/>
    <n v="0"/>
    <x v="0"/>
    <n v="10550"/>
    <n v="6020"/>
    <n v="4530"/>
    <n v="88.8"/>
    <m/>
    <x v="9"/>
    <n v="28"/>
    <s v="28"/>
    <n v="6"/>
    <x v="0"/>
    <n v="0.74"/>
    <n v="14.799999999999999"/>
    <s v="SANJOPAS S.A."/>
    <n v="1013262"/>
    <s v="SEGOVIA ERAZO PATRICIA ALEXANDRA"/>
    <x v="11"/>
  </r>
  <r>
    <n v="1002205056"/>
    <s v="UE01"/>
    <x v="12"/>
    <d v="1899-12-30T13:46:00"/>
    <x v="2199"/>
    <s v="9000806428"/>
    <s v="012-022-00315755"/>
    <n v="1591.2"/>
    <n v="1784.06"/>
    <s v="ZPVN"/>
    <s v="40566218"/>
    <s v="0000393013"/>
    <n v="8002820865"/>
    <x v="1651"/>
    <x v="6"/>
    <x v="6"/>
    <n v="240"/>
    <s v="BOL"/>
    <s v="101780"/>
    <x v="56"/>
    <s v="810728"/>
    <s v="ECO LATACUNGA AMAZONAS"/>
    <x v="6"/>
    <s v="AV AMAZONAS Y TILIPULO"/>
    <x v="17"/>
    <s v="O-Cotopaxi-Latacunga"/>
    <n v="198"/>
    <x v="9"/>
    <x v="9"/>
    <s v="100020335"/>
    <s v="HARO LUIS"/>
    <s v="ZEMU"/>
    <x v="11"/>
    <s v="2"/>
    <s v="Sin Pallet"/>
    <n v="0"/>
    <n v="0"/>
    <x v="0"/>
    <n v="16570"/>
    <n v="12040"/>
    <n v="4530"/>
    <n v="177.6"/>
    <m/>
    <x v="9"/>
    <n v="28"/>
    <s v="28"/>
    <n v="12"/>
    <x v="0"/>
    <n v="0.74"/>
    <n v="14.799999999999999"/>
    <s v="SANJOPAS S.A."/>
    <n v="1013262"/>
    <s v="SEGOVIA ERAZO PATRICIA ALEXANDRA"/>
    <x v="11"/>
  </r>
  <r>
    <n v="1002204974"/>
    <s v="UE01"/>
    <x v="12"/>
    <d v="1899-12-30T13:45:00"/>
    <x v="2200"/>
    <s v="9000806430"/>
    <s v="012-022-00315757"/>
    <n v="3163.03"/>
    <n v="3546.41"/>
    <s v="ZPVN"/>
    <s v="40566210"/>
    <s v="P000032930"/>
    <n v="8002820742"/>
    <x v="1652"/>
    <x v="3"/>
    <x v="3"/>
    <n v="480"/>
    <s v="BOL"/>
    <s v="101964"/>
    <x v="68"/>
    <s v="804044"/>
    <s v="FERRETERIA BLANCA MENENDEZ"/>
    <x v="65"/>
    <s v="ENTRADA NUEVO QUININDE FRENTEGASOL"/>
    <x v="115"/>
    <s v="O-Esmeraldas-Quininde"/>
    <n v="293"/>
    <x v="11"/>
    <x v="11"/>
    <s v="100014920"/>
    <s v="AMAGUAYA HECTOR"/>
    <s v="ZEMT"/>
    <x v="13"/>
    <s v="2"/>
    <s v="Sin Pallet"/>
    <n v="0"/>
    <n v="0"/>
    <x v="0"/>
    <n v="39460"/>
    <n v="24030"/>
    <n v="15430"/>
    <n v="364.8"/>
    <m/>
    <x v="11"/>
    <n v="28"/>
    <s v="28"/>
    <n v="24"/>
    <x v="0"/>
    <n v="0.76"/>
    <n v="15.200000000000001"/>
    <s v="TRAPSA C.A."/>
    <n v="1013273"/>
    <s v="YEPEZ DIAZ LEONEL MANUEL"/>
    <x v="13"/>
  </r>
  <r>
    <n v="1002204972"/>
    <s v="UE01"/>
    <x v="12"/>
    <d v="1899-12-30T14:26:00"/>
    <x v="2201"/>
    <s v="9000806470"/>
    <s v="012-022-00315758"/>
    <n v="3024"/>
    <n v="3390.53"/>
    <s v="ZPVN"/>
    <s v="40566203"/>
    <s v="P000032928"/>
    <n v="8002820740"/>
    <x v="1653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6"/>
    <x v="6"/>
    <s v="10003542"/>
    <s v="CASTELLANO SANCHEZ CARLOS ANDRES"/>
    <s v="ZEMT"/>
    <x v="7"/>
    <s v="1"/>
    <s v="Con Pallet"/>
    <n v="0.05"/>
    <n v="24"/>
    <x v="0"/>
    <n v="38900"/>
    <n v="24060"/>
    <n v="14840"/>
    <n v="494.4"/>
    <m/>
    <x v="6"/>
    <n v="28"/>
    <s v="28"/>
    <n v="24"/>
    <x v="0"/>
    <n v="1.03"/>
    <n v="20.599999999999998"/>
    <s v="WILLYTRUCK S.A."/>
    <n v="1013241"/>
    <s v="COMPAÑÍA DE TRANSPORTE DE CARGA PES"/>
    <x v="7"/>
  </r>
  <r>
    <n v="1002205057"/>
    <s v="UE01"/>
    <x v="12"/>
    <d v="1899-12-30T14:24:00"/>
    <x v="2202"/>
    <s v="9000806471"/>
    <s v="012-022-00315759"/>
    <n v="1708.8"/>
    <n v="1915.92"/>
    <s v="ZPVN"/>
    <s v="40566168"/>
    <s v="0000392916"/>
    <n v="8002820868"/>
    <x v="1654"/>
    <x v="7"/>
    <x v="7"/>
    <n v="240"/>
    <s v="BOL"/>
    <s v="101555"/>
    <x v="282"/>
    <s v="801833"/>
    <s v="BODEGA MENA IBARRA"/>
    <x v="9"/>
    <s v="PANAMERICANA NORTE KM3 JUNTO PETROC"/>
    <x v="11"/>
    <s v="O-Imbabura-Ibarra"/>
    <m/>
    <x v="150"/>
    <x v="150"/>
    <s v="100019954"/>
    <s v="JACOME SANTIAGO"/>
    <s v="ZEMU"/>
    <x v="224"/>
    <s v="2"/>
    <s v="Sin Pallet"/>
    <n v="0"/>
    <n v="0"/>
    <x v="0"/>
    <n v="16565"/>
    <n v="12020"/>
    <n v="4545"/>
    <n v="45.6"/>
    <m/>
    <x v="147"/>
    <n v="28"/>
    <s v="28"/>
    <n v="12"/>
    <x v="0"/>
    <n v="0.19"/>
    <n v="3.8000000000000003"/>
    <s v="SANJOPAS S.A."/>
    <n v="1022327"/>
    <s v="JACOME ECHEVERRIA JEFFERSON SANTIAG"/>
    <x v="224"/>
  </r>
  <r>
    <n v="1002205057"/>
    <s v="UE01"/>
    <x v="12"/>
    <d v="1899-12-30T14:24:00"/>
    <x v="2203"/>
    <s v="9000806472"/>
    <s v="012-022-00315760"/>
    <n v="844.8"/>
    <n v="947.2"/>
    <s v="ZPVN"/>
    <s v="40566168"/>
    <s v="0000392917"/>
    <n v="8002820867"/>
    <x v="1654"/>
    <x v="6"/>
    <x v="6"/>
    <n v="120"/>
    <s v="BOL"/>
    <s v="101555"/>
    <x v="282"/>
    <s v="801833"/>
    <s v="BODEGA MENA IBARRA"/>
    <x v="9"/>
    <s v="PANAMERICANA NORTE KM3 JUNTO PETROC"/>
    <x v="11"/>
    <s v="O-Imbabura-Ibarra"/>
    <n v="30"/>
    <x v="150"/>
    <x v="150"/>
    <s v="100019954"/>
    <s v="JACOME SANTIAGO"/>
    <s v="ZEMU"/>
    <x v="224"/>
    <s v="2"/>
    <s v="Sin Pallet"/>
    <n v="0"/>
    <n v="0"/>
    <x v="0"/>
    <n v="10555"/>
    <n v="6010"/>
    <n v="4545"/>
    <n v="22.8"/>
    <m/>
    <x v="147"/>
    <n v="28"/>
    <s v="28"/>
    <n v="6"/>
    <x v="0"/>
    <n v="0.19"/>
    <n v="3.8000000000000003"/>
    <s v="SANJOPAS S.A."/>
    <n v="1022327"/>
    <s v="JACOME ECHEVERRIA JEFFERSON SANTIAG"/>
    <x v="224"/>
  </r>
  <r>
    <n v="1002205054"/>
    <s v="UE01"/>
    <x v="12"/>
    <d v="1899-12-30T14:27:00"/>
    <x v="2204"/>
    <s v="9000806473"/>
    <s v="012-022-00315761"/>
    <n v="1908.54"/>
    <n v="2139.86"/>
    <s v="ZPVN"/>
    <s v="40566255"/>
    <s v="0000393064"/>
    <n v="8002820861"/>
    <x v="1655"/>
    <x v="7"/>
    <x v="7"/>
    <n v="280"/>
    <s v="BOL"/>
    <s v="101446"/>
    <x v="48"/>
    <s v="806019"/>
    <s v="FERRETERIA CIMIENTO"/>
    <x v="9"/>
    <s v="AV GALO PLAZA VIA ZULETA"/>
    <x v="123"/>
    <s v="O-Imbabura-Zuleta"/>
    <m/>
    <x v="130"/>
    <x v="130"/>
    <s v="100014950"/>
    <s v="MONTESDEOCA JORGE"/>
    <s v="ZEMU"/>
    <x v="187"/>
    <s v="2"/>
    <s v="Sin Pallet"/>
    <n v="0"/>
    <n v="0"/>
    <x v="0"/>
    <n v="18618.888999999999"/>
    <n v="14038.888999999999"/>
    <n v="4580"/>
    <n v="78.400000000000006"/>
    <m/>
    <x v="128"/>
    <n v="28"/>
    <s v="28"/>
    <n v="14"/>
    <x v="0"/>
    <n v="0.28000000000000003"/>
    <n v="5.6000000000000005"/>
    <s v="LIDENORTI S.A."/>
    <n v="1014151"/>
    <s v="VEGA RUIZ WILSON MARCELO"/>
    <x v="187"/>
  </r>
  <r>
    <n v="1002205054"/>
    <s v="UE01"/>
    <x v="12"/>
    <d v="1899-12-30T14:27:00"/>
    <x v="2205"/>
    <s v="9000806474"/>
    <s v="012-022-00315762"/>
    <n v="539.78"/>
    <n v="605.20000000000005"/>
    <s v="ZPVN"/>
    <s v="40566254"/>
    <s v="0000393063"/>
    <n v="8002820862"/>
    <x v="1655"/>
    <x v="6"/>
    <x v="6"/>
    <n v="80"/>
    <s v="BOL"/>
    <s v="101446"/>
    <x v="48"/>
    <s v="806019"/>
    <s v="FERRETERIA CIMIENTO"/>
    <x v="9"/>
    <s v="AV GALO PLAZA VIA ZULETA"/>
    <x v="123"/>
    <s v="O-Imbabura-Zuleta"/>
    <n v="57"/>
    <x v="130"/>
    <x v="130"/>
    <s v="100014950"/>
    <s v="MONTESDEOCA JORGE"/>
    <s v="ZEMU"/>
    <x v="187"/>
    <s v="2"/>
    <s v="Sin Pallet"/>
    <n v="0"/>
    <n v="0"/>
    <x v="0"/>
    <n v="8591.1110000000008"/>
    <n v="4011.1109999999999"/>
    <n v="4580"/>
    <n v="22.4"/>
    <m/>
    <x v="128"/>
    <n v="28"/>
    <s v="28"/>
    <n v="4"/>
    <x v="0"/>
    <n v="0.27999999999999997"/>
    <n v="5.6"/>
    <s v="LIDENORTI S.A."/>
    <n v="1014151"/>
    <s v="VEGA RUIZ WILSON MARCELO"/>
    <x v="187"/>
  </r>
  <r>
    <n v="1002205063"/>
    <s v="UE01"/>
    <x v="12"/>
    <d v="1899-12-30T14:32:00"/>
    <x v="2206"/>
    <s v=""/>
    <s v=""/>
    <n v="0"/>
    <n v="0"/>
    <s v="ZPRC"/>
    <s v="2500108197"/>
    <s v="0000392958"/>
    <n v="8002820880"/>
    <x v="1656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930"/>
    <n v="16040"/>
    <n v="10890"/>
    <n v="236.8"/>
    <m/>
    <x v="171"/>
    <n v="28"/>
    <s v="28"/>
    <n v="16"/>
    <x v="0"/>
    <n v="0.74"/>
    <n v="14.8"/>
    <s v="TRANSPORTE PROPIO"/>
    <n v="10007245"/>
    <s v="TOAQUIZA VILCA EDISON VLADIMIR"/>
    <x v="276"/>
  </r>
  <r>
    <n v="1002205044"/>
    <s v="UE01"/>
    <x v="12"/>
    <d v="1899-12-30T14:30:00"/>
    <x v="2207"/>
    <s v="9000806377"/>
    <s v="013-020-00047796"/>
    <n v="2476.8000000000002"/>
    <n v="2777.01"/>
    <s v="ZPDF"/>
    <s v="70177344"/>
    <s v="P000032932"/>
    <n v="8002820843"/>
    <x v="1657"/>
    <x v="4"/>
    <x v="4"/>
    <n v="360"/>
    <s v="BOL"/>
    <s v="101491"/>
    <x v="27"/>
    <s v="806798"/>
    <s v="FERRETERIA MT SUCURSAL MINDO"/>
    <x v="17"/>
    <s v="AV PRINCIPAL DIAGONAL A UPC"/>
    <x v="23"/>
    <s v="O-Pichincha-Mindo"/>
    <n v="168"/>
    <x v="151"/>
    <x v="151"/>
    <s v="10003575"/>
    <s v="QUILCA CAYAMBE EDISON BAYARDO"/>
    <s v="ZEMU"/>
    <x v="225"/>
    <s v="2"/>
    <s v="Sin Pallet"/>
    <n v="0"/>
    <n v="0"/>
    <x v="0"/>
    <n v="27030"/>
    <n v="18040"/>
    <n v="8990"/>
    <n v="244.8"/>
    <m/>
    <x v="148"/>
    <n v="28"/>
    <s v="28"/>
    <n v="18"/>
    <x v="0"/>
    <n v="0.68"/>
    <n v="13.600000000000001"/>
    <s v="RUTAS COTACACHENSES S.A."/>
    <n v="1021773"/>
    <s v="RUIZ LASTRA OLGER FABIAN"/>
    <x v="225"/>
  </r>
  <r>
    <n v="1002205003"/>
    <s v="UE01"/>
    <x v="12"/>
    <d v="1899-12-30T14:25:00"/>
    <x v="2208"/>
    <s v=""/>
    <s v=""/>
    <n v="0"/>
    <n v="0"/>
    <s v="ZPRC"/>
    <s v="2500108200"/>
    <s v="P000032933"/>
    <n v="8002820788"/>
    <x v="165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28"/>
    <x v="128"/>
    <s v="100014989"/>
    <s v="CHANDI JAIME"/>
    <s v="ZETT"/>
    <x v="184"/>
    <s v="4"/>
    <s v="Pallet Cortesia"/>
    <n v="0"/>
    <n v="0"/>
    <x v="0"/>
    <n v="50720"/>
    <n v="32020"/>
    <n v="18700"/>
    <n v="537.6"/>
    <m/>
    <x v="126"/>
    <n v="28"/>
    <s v="28"/>
    <n v="32"/>
    <x v="0"/>
    <n v="0.84000000000000008"/>
    <n v="16.8"/>
    <s v="TRIMPESAS S.A."/>
    <n v="1013885"/>
    <s v="TORRES POZO FABIAN ENRIQUE"/>
    <x v="184"/>
  </r>
  <r>
    <n v="1002205071"/>
    <s v="UE01"/>
    <x v="12"/>
    <d v="1899-12-30T14:31:00"/>
    <x v="2209"/>
    <s v=""/>
    <s v=""/>
    <n v="0"/>
    <n v="0"/>
    <s v="ZPRC"/>
    <s v="2500108129"/>
    <s v="P000032781"/>
    <n v="8002820889"/>
    <x v="1659"/>
    <x v="2"/>
    <x v="2"/>
    <n v="29.9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790"/>
    <n v="29960"/>
    <n v="18830"/>
    <n v="0"/>
    <m/>
    <x v="3"/>
    <n v="28"/>
    <s v="28"/>
    <n v="29.96"/>
    <x v="0"/>
    <n v="0"/>
    <n v="0"/>
    <s v="UNICON"/>
    <n v="1014412"/>
    <s v="UNION DE CONCRETERAS UNICON UCUE"/>
    <x v="41"/>
  </r>
  <r>
    <n v="1002204968"/>
    <s v="UE01"/>
    <x v="12"/>
    <d v="1899-12-30T14:36:00"/>
    <x v="2210"/>
    <s v="9000806475"/>
    <s v="012-022-00315763"/>
    <n v="3210.31"/>
    <n v="3599.42"/>
    <s v="ZPVN"/>
    <s v="40566202"/>
    <s v="P000032927"/>
    <n v="8002820734"/>
    <x v="1660"/>
    <x v="6"/>
    <x v="6"/>
    <n v="480"/>
    <s v="BOL"/>
    <s v="101779"/>
    <x v="85"/>
    <s v="802071"/>
    <s v="BODEGA SORIA"/>
    <x v="1"/>
    <s v="INTEROCEANICA LOTE 7"/>
    <x v="61"/>
    <s v="O-Pichincha-Puembo"/>
    <n v="110"/>
    <x v="6"/>
    <x v="6"/>
    <s v="10004392"/>
    <s v="KLEVER"/>
    <s v="ZEMT"/>
    <x v="20"/>
    <s v="1"/>
    <s v="Con Pallet"/>
    <n v="0.05"/>
    <n v="24"/>
    <x v="0"/>
    <n v="38760"/>
    <n v="24080"/>
    <n v="14680"/>
    <n v="206.4"/>
    <m/>
    <x v="6"/>
    <n v="28"/>
    <s v="28"/>
    <n v="24"/>
    <x v="0"/>
    <n v="0.43"/>
    <n v="8.6"/>
    <s v="WILLYTRUCK S.A."/>
    <n v="1013241"/>
    <s v="COMPAÑÍA DE TRANSPORTE DE CARGA PES"/>
    <x v="20"/>
  </r>
  <r>
    <n v="1002204965"/>
    <s v="UE01"/>
    <x v="12"/>
    <d v="1899-12-30T14:40:00"/>
    <x v="2211"/>
    <s v="9000806476"/>
    <s v="012-022-00315764"/>
    <n v="3020.8"/>
    <n v="3386.94"/>
    <s v="ZPVN"/>
    <s v="40566200"/>
    <s v="0000392988"/>
    <n v="8002820730"/>
    <x v="1661"/>
    <x v="7"/>
    <x v="7"/>
    <n v="440"/>
    <s v="BOL"/>
    <s v="101715"/>
    <x v="43"/>
    <s v="801809"/>
    <s v="MULTIFERRETERIA"/>
    <x v="51"/>
    <s v="PANAMERICANA NORTE VIA IBARRA Y"/>
    <x v="83"/>
    <s v="O-Imbabura-Ant.Ante.(Atuntaqu"/>
    <m/>
    <x v="107"/>
    <x v="107"/>
    <s v="10005884"/>
    <s v="FLORES SANTANDER CARLOS EDUARDO"/>
    <s v="ZEMT"/>
    <x v="151"/>
    <s v="1"/>
    <s v="Con Pallet"/>
    <n v="0.05"/>
    <n v="22"/>
    <x v="0"/>
    <n v="30205"/>
    <n v="22055"/>
    <n v="8150"/>
    <n v="70.400000000000006"/>
    <m/>
    <x v="105"/>
    <n v="28"/>
    <s v="28"/>
    <n v="22"/>
    <x v="0"/>
    <n v="0.16"/>
    <n v="3.2"/>
    <s v="TRIMPESAS S.A."/>
    <n v="1013275"/>
    <s v="HARO RUIZ SIXTO RIGOBERTO"/>
    <x v="151"/>
  </r>
  <r>
    <n v="1002204965"/>
    <s v="UE01"/>
    <x v="12"/>
    <d v="1899-12-30T14:40:00"/>
    <x v="2212"/>
    <s v="9000780027"/>
    <s v="013-020-00046213"/>
    <n v="242.7"/>
    <n v="272.12"/>
    <s v="ZPDF"/>
    <s v="70170866"/>
    <s v="0000392987"/>
    <n v="8002820729"/>
    <x v="1661"/>
    <x v="5"/>
    <x v="5"/>
    <n v="40"/>
    <s v="BOL"/>
    <s v="101715"/>
    <x v="43"/>
    <s v="801809"/>
    <s v="MULTIFERRETERIA"/>
    <x v="51"/>
    <s v="PANAMERICANA NORTE VIA IBARRA Y"/>
    <x v="83"/>
    <s v="O-Imbabura-Ant.Ante.(Atuntaqu"/>
    <n v="20"/>
    <x v="107"/>
    <x v="107"/>
    <s v="10005884"/>
    <s v="FLORES SANTANDER CARLOS EDUARDO"/>
    <s v="ZEMT"/>
    <x v="151"/>
    <s v="1"/>
    <s v="Con Pallet"/>
    <n v="0.05"/>
    <n v="2"/>
    <x v="0"/>
    <n v="10155"/>
    <n v="2005"/>
    <n v="8150"/>
    <n v="6.4"/>
    <m/>
    <x v="105"/>
    <n v="28"/>
    <s v="28"/>
    <n v="2"/>
    <x v="0"/>
    <n v="0.16"/>
    <n v="3.2"/>
    <s v="TRIMPESAS S.A."/>
    <n v="1013275"/>
    <s v="HARO RUIZ SIXTO RIGOBERTO"/>
    <x v="151"/>
  </r>
  <r>
    <n v="1002205052"/>
    <s v="UE01"/>
    <x v="12"/>
    <d v="1899-12-30T14:39:00"/>
    <x v="2213"/>
    <s v="9000806477"/>
    <s v="012-022-00315765"/>
    <n v="2336.81"/>
    <n v="2620.0500000000002"/>
    <s v="ZPVN"/>
    <s v="40566148"/>
    <s v="0000392881"/>
    <n v="8002820859"/>
    <x v="1662"/>
    <x v="4"/>
    <x v="4"/>
    <n v="360"/>
    <s v="BOL"/>
    <s v="101504"/>
    <x v="120"/>
    <s v="810729"/>
    <s v="FERRETERIA CHASSI LA MANA"/>
    <x v="26"/>
    <s v="CALLE MEDARDO ÁNGEL SILVA Y QUITO"/>
    <x v="39"/>
    <s v="O-Cotopaxi-Lamana"/>
    <n v="330"/>
    <x v="36"/>
    <x v="36"/>
    <s v="100014995"/>
    <s v="LLIQUIN MIGUEL ANGEL"/>
    <s v="ZEMU"/>
    <x v="44"/>
    <s v="2"/>
    <s v="Sin Pallet"/>
    <n v="0"/>
    <n v="0"/>
    <x v="0"/>
    <n v="27260"/>
    <n v="18020"/>
    <n v="9240"/>
    <n v="478.8"/>
    <m/>
    <x v="34"/>
    <n v="28"/>
    <s v="28"/>
    <n v="18"/>
    <x v="0"/>
    <n v="1.33"/>
    <n v="26.6"/>
    <s v="TRANINTAGSA S.A."/>
    <n v="1014167"/>
    <s v="BENALCAZAR RUIZ LUIS EDUARDO"/>
    <x v="44"/>
  </r>
  <r>
    <n v="1002205085"/>
    <s v="UE01"/>
    <x v="12"/>
    <d v="1899-12-30T14:43:00"/>
    <x v="2214"/>
    <s v=""/>
    <s v=""/>
    <n v="0"/>
    <n v="0"/>
    <s v="ZPRC"/>
    <s v="2500108206"/>
    <s v="0000393021"/>
    <n v="8002820905"/>
    <x v="1663"/>
    <x v="4"/>
    <x v="4"/>
    <n v="360"/>
    <s v="BOL"/>
    <s v="101487"/>
    <x v="93"/>
    <s v="810945"/>
    <s v="OBRA LUIS RUEDA MENDOZA"/>
    <x v="11"/>
    <s v="VIA LA SEXTA, ZAPALLO"/>
    <x v="133"/>
    <s v="O-Esmeraldas-Lasgolondrinas"/>
    <n v="290"/>
    <x v="121"/>
    <x v="121"/>
    <s v="100014999"/>
    <s v="TUTILLO SEGUNDO"/>
    <s v="ZEMU"/>
    <x v="182"/>
    <s v="2"/>
    <s v="Sin Pallet"/>
    <n v="0"/>
    <n v="0"/>
    <x v="0"/>
    <n v="27050"/>
    <n v="18020"/>
    <n v="9030"/>
    <n v="338.4"/>
    <m/>
    <x v="119"/>
    <n v="28"/>
    <s v="28"/>
    <n v="18"/>
    <x v="0"/>
    <n v="0.94"/>
    <n v="18.799999999999997"/>
    <s v="LIDENORTI S.A."/>
    <n v="1013565"/>
    <s v="ESPARZA ESPINOZA JIMMY ERNESTO"/>
    <x v="182"/>
  </r>
  <r>
    <n v="1002205004"/>
    <s v="UE01"/>
    <x v="12"/>
    <d v="1899-12-30T14:49:00"/>
    <x v="2215"/>
    <s v=""/>
    <s v=""/>
    <n v="0"/>
    <n v="0"/>
    <s v="ZPRC"/>
    <s v="2500108201"/>
    <s v="P000032934"/>
    <n v="8002820789"/>
    <x v="1664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26"/>
    <x v="126"/>
    <s v="100014903"/>
    <s v="BURBANO JUAN"/>
    <s v="ZETT"/>
    <x v="180"/>
    <s v="4"/>
    <s v="Pallet Cortesia"/>
    <n v="0"/>
    <n v="0"/>
    <x v="0"/>
    <n v="50690"/>
    <n v="32080"/>
    <n v="18610"/>
    <n v="537.6"/>
    <m/>
    <x v="124"/>
    <n v="28"/>
    <s v="28"/>
    <n v="32"/>
    <x v="0"/>
    <n v="0.84000000000000008"/>
    <n v="16.8"/>
    <s v="LIDENORTI S.A."/>
    <n v="1013243"/>
    <s v="BURBANO MALDONADO JUAN FRANCISCO"/>
    <x v="180"/>
  </r>
  <r>
    <n v="1002205049"/>
    <s v="UE01"/>
    <x v="12"/>
    <d v="1899-12-30T14:56:00"/>
    <x v="2216"/>
    <s v="9000806478"/>
    <s v="012-022-00315766"/>
    <n v="2358"/>
    <n v="2643.8"/>
    <s v="ZPVN"/>
    <s v="40566216"/>
    <s v="0000393005"/>
    <n v="8002820851"/>
    <x v="1665"/>
    <x v="3"/>
    <x v="3"/>
    <n v="360"/>
    <s v="BOL"/>
    <s v="101732"/>
    <x v="35"/>
    <s v="801580"/>
    <s v="DECORAMOS,"/>
    <x v="23"/>
    <s v="DECORAMOS / VIA A MANTA"/>
    <x v="33"/>
    <s v="O-Manabi-Manta"/>
    <n v="486"/>
    <x v="0"/>
    <x v="0"/>
    <s v="100017804"/>
    <s v="FARINANGO HECTOR"/>
    <s v="ZEMU"/>
    <x v="48"/>
    <s v="2"/>
    <s v="Sin Pallet"/>
    <n v="0"/>
    <n v="0"/>
    <x v="0"/>
    <n v="27020"/>
    <n v="18030"/>
    <n v="8990"/>
    <n v="406.8"/>
    <m/>
    <x v="0"/>
    <n v="28"/>
    <s v="28"/>
    <n v="18"/>
    <x v="0"/>
    <n v="1.1300000000000001"/>
    <n v="22.6"/>
    <s v="COMITRAPSA"/>
    <n v="1013643"/>
    <s v="POZO TARUPI MARCELO JAVIER"/>
    <x v="48"/>
  </r>
  <r>
    <n v="1002205067"/>
    <s v="UE01"/>
    <x v="12"/>
    <d v="1899-12-30T15:07:00"/>
    <x v="2217"/>
    <s v="9000806482"/>
    <s v="012-022-00315767"/>
    <n v="3148.8"/>
    <n v="3530.46"/>
    <s v="ZPVN"/>
    <s v="40566214"/>
    <s v="0000393006"/>
    <n v="8002820885"/>
    <x v="1666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53"/>
    <x v="53"/>
    <s v="100014948"/>
    <s v="TULCANAZA MARCELO"/>
    <s v="ZEMT"/>
    <x v="68"/>
    <s v="1"/>
    <s v="Con Pallet"/>
    <n v="0.05"/>
    <n v="24"/>
    <x v="0"/>
    <n v="37420"/>
    <n v="24020"/>
    <n v="13400"/>
    <n v="763.2"/>
    <m/>
    <x v="51"/>
    <n v="28"/>
    <s v="28"/>
    <n v="24"/>
    <x v="0"/>
    <n v="1.59"/>
    <n v="31.8"/>
    <s v="TRIMPESAS S.A."/>
    <n v="1014036"/>
    <s v="TULCANAZA VASQUEZ EDISON MARCELO"/>
    <x v="68"/>
  </r>
  <r>
    <n v="1002205075"/>
    <s v="UE01"/>
    <x v="12"/>
    <d v="1899-12-30T15:11:00"/>
    <x v="2218"/>
    <s v="9000806484"/>
    <s v="012-022-00315768"/>
    <n v="3295.42"/>
    <n v="3694.85"/>
    <s v="ZPVN"/>
    <s v="40566205"/>
    <s v="0000392995"/>
    <n v="8002820893"/>
    <x v="1667"/>
    <x v="6"/>
    <x v="6"/>
    <n v="480"/>
    <s v="BOL"/>
    <s v="101476"/>
    <x v="21"/>
    <s v="801923"/>
    <s v="BODEGA PAZ LUIS"/>
    <x v="11"/>
    <s v="9 DE OCTUBRE S/N Y"/>
    <x v="19"/>
    <s v="O-Imbabura-Cotacachi"/>
    <n v="15"/>
    <x v="68"/>
    <x v="68"/>
    <s v="100015058"/>
    <s v="MUÑOZ JUAN"/>
    <s v="ZEMT"/>
    <x v="86"/>
    <s v="4"/>
    <s v="Pallet Cortesia"/>
    <n v="0"/>
    <n v="0"/>
    <x v="0"/>
    <n v="40710"/>
    <n v="24030"/>
    <n v="16680"/>
    <n v="72"/>
    <m/>
    <x v="66"/>
    <n v="28"/>
    <s v="28"/>
    <n v="24"/>
    <x v="0"/>
    <n v="0.15"/>
    <n v="3"/>
    <s v="SELVALEGRE S.A."/>
    <n v="1013859"/>
    <s v="MUÑOZ ORTIZ JUAN MANUEL"/>
    <x v="86"/>
  </r>
  <r>
    <n v="1002205089"/>
    <s v="UE01"/>
    <x v="12"/>
    <d v="1899-12-30T15:20:00"/>
    <x v="2219"/>
    <s v="9000806485"/>
    <s v="012-022-00315769"/>
    <n v="4402.2"/>
    <n v="4935.7700000000004"/>
    <s v="ZPVN"/>
    <s v="40566251"/>
    <s v="0000393059"/>
    <n v="8002820909"/>
    <x v="1668"/>
    <x v="5"/>
    <x v="5"/>
    <n v="660"/>
    <s v="BOL"/>
    <s v="101512"/>
    <x v="283"/>
    <s v="809528"/>
    <s v="CAMAL IBARRA"/>
    <x v="9"/>
    <s v="HERMAN GONZALES SAA"/>
    <x v="11"/>
    <s v="O-Imbabura-Ibarra"/>
    <n v="30"/>
    <x v="24"/>
    <x v="24"/>
    <s v="100014929"/>
    <s v="YEPEZ PATRICIO"/>
    <s v="ZETT"/>
    <x v="30"/>
    <s v="2"/>
    <s v="Sin Pallet"/>
    <n v="0"/>
    <n v="0"/>
    <x v="0"/>
    <n v="50260"/>
    <n v="33090"/>
    <n v="17170"/>
    <n v="125.4"/>
    <m/>
    <x v="24"/>
    <n v="28"/>
    <s v="28"/>
    <n v="33"/>
    <x v="0"/>
    <n v="0.19"/>
    <n v="3.8000000000000003"/>
    <s v="LIDENORTI S.A."/>
    <n v="1013602"/>
    <s v="VILLEGAS PASQUEL RUBEN EDUARDO"/>
    <x v="30"/>
  </r>
  <r>
    <n v="1002205080"/>
    <s v="UE01"/>
    <x v="12"/>
    <d v="1899-12-30T15:31:00"/>
    <x v="2220"/>
    <s v="9000806487"/>
    <s v="012-022-00315770"/>
    <n v="3259.87"/>
    <n v="3654.98"/>
    <s v="ZPVN"/>
    <s v="40566228"/>
    <s v="0000393030"/>
    <n v="8002820900"/>
    <x v="1669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65"/>
    <x v="65"/>
    <s v="100014860"/>
    <s v="TANICUCHI LUIS"/>
    <s v="ZEMT"/>
    <x v="82"/>
    <s v="1"/>
    <s v="Con Pallet"/>
    <n v="0.05"/>
    <n v="24"/>
    <x v="0"/>
    <n v="39350"/>
    <n v="24030"/>
    <n v="15320"/>
    <n v="216"/>
    <m/>
    <x v="63"/>
    <n v="28"/>
    <s v="28"/>
    <n v="24"/>
    <x v="0"/>
    <n v="0.45"/>
    <n v="9"/>
    <s v="TRANSSJQ S.A."/>
    <n v="1013485"/>
    <s v="PEREZ ALBUJA VICTOR ALEJANDRO"/>
    <x v="82"/>
  </r>
  <r>
    <n v="1002205095"/>
    <s v="UE01"/>
    <x v="12"/>
    <d v="1899-12-30T15:36:00"/>
    <x v="2221"/>
    <s v="9000806490"/>
    <s v="012-022-00315771"/>
    <n v="4323"/>
    <n v="4846.9799999999996"/>
    <s v="ZPVN"/>
    <s v="40566237"/>
    <s v="0000393048"/>
    <n v="8002820915"/>
    <x v="1670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30"/>
    <x v="30"/>
    <s v="100015103"/>
    <s v="CUASCOTA JUAN"/>
    <s v="ZETT"/>
    <x v="36"/>
    <s v="2"/>
    <s v="Sin Pallet"/>
    <n v="0"/>
    <n v="0"/>
    <x v="0"/>
    <n v="51310"/>
    <n v="33040"/>
    <n v="18270"/>
    <n v="745.8"/>
    <m/>
    <x v="28"/>
    <n v="28"/>
    <s v="28"/>
    <n v="33"/>
    <x v="0"/>
    <n v="1.1299999999999999"/>
    <n v="22.599999999999998"/>
    <s v="TRANSALMEIDA"/>
    <n v="1013966"/>
    <s v="ALMEIDA CHICAIZA MIGUEL ANGEL"/>
    <x v="36"/>
  </r>
  <r>
    <n v="1002205157"/>
    <s v="UE01"/>
    <x v="12"/>
    <d v="1899-12-30T15:40:00"/>
    <x v="2222"/>
    <s v=""/>
    <s v=""/>
    <n v="0"/>
    <n v="0"/>
    <s v="ZPRC"/>
    <s v="2500108204"/>
    <s v="0000393015"/>
    <n v="8002820987"/>
    <x v="1671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520"/>
    <n v="24050"/>
    <n v="15470"/>
    <n v="244.8"/>
    <m/>
    <x v="54"/>
    <n v="28"/>
    <s v="28"/>
    <n v="24"/>
    <x v="0"/>
    <n v="0.51"/>
    <n v="10.200000000000001"/>
    <s v="TRANSPORTE PROPIO"/>
    <n v="1013768"/>
    <s v="PROAÑO MESIAS JOSELITO"/>
    <x v="71"/>
  </r>
  <r>
    <n v="1002205069"/>
    <s v="UE01"/>
    <x v="12"/>
    <d v="1899-12-30T15:44:00"/>
    <x v="2223"/>
    <s v="9000806512"/>
    <s v="012-022-00315772"/>
    <n v="3182.4"/>
    <n v="3568.13"/>
    <s v="ZPVN"/>
    <s v="40566242"/>
    <s v="0000393046"/>
    <n v="8002820887"/>
    <x v="1672"/>
    <x v="3"/>
    <x v="3"/>
    <n v="480"/>
    <s v="BOL"/>
    <s v="10006037"/>
    <x v="103"/>
    <s v="810028"/>
    <s v="BODEGA PRINCIPAL"/>
    <x v="18"/>
    <s v="AV PRINCIPAL Y CRUCE PALMAR COLONCH"/>
    <x v="76"/>
    <s v="O-Santaelena-Manglaralto"/>
    <n v="668"/>
    <x v="149"/>
    <x v="149"/>
    <s v="10005661"/>
    <s v="PUPIALES ARELLANO CARLOS ANDRES"/>
    <s v="ZEMT"/>
    <x v="223"/>
    <s v="1"/>
    <s v="Con Pallet"/>
    <n v="0.05"/>
    <n v="24"/>
    <x v="0"/>
    <n v="40370"/>
    <n v="24080"/>
    <n v="16290"/>
    <n v="772.8"/>
    <m/>
    <x v="146"/>
    <n v="28"/>
    <s v="28"/>
    <n v="24"/>
    <x v="0"/>
    <n v="1.6099999999999999"/>
    <n v="32.199999999999996"/>
    <s v="LA ARMENIA"/>
    <n v="10005628"/>
    <s v="PUPIALES URRESTA GUSTAVO"/>
    <x v="223"/>
  </r>
  <r>
    <n v="1002205112"/>
    <s v="UE01"/>
    <x v="12"/>
    <d v="1899-12-30T15:46:00"/>
    <x v="2224"/>
    <s v="9000806515"/>
    <s v="012-022-00315773"/>
    <n v="3278.88"/>
    <n v="3676.31"/>
    <s v="ZPVN"/>
    <s v="40566279"/>
    <s v="P000032946"/>
    <n v="8002820934"/>
    <x v="1673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82"/>
    <x v="82"/>
    <s v="100018690"/>
    <s v="MORALES PATRICIO V."/>
    <s v="ZEMT"/>
    <x v="112"/>
    <s v="1"/>
    <s v="Con Pallet"/>
    <n v="0.05"/>
    <n v="24"/>
    <x v="0"/>
    <n v="40240"/>
    <n v="24050"/>
    <n v="16190"/>
    <n v="100.8"/>
    <m/>
    <x v="80"/>
    <n v="28"/>
    <s v="28"/>
    <n v="24"/>
    <x v="0"/>
    <n v="0.21"/>
    <n v="4.2"/>
    <s v="LA ARMENIA S.A."/>
    <n v="1021911"/>
    <s v="MORALES GORDILLO VICENTE PATRICIO"/>
    <x v="112"/>
  </r>
  <r>
    <n v="1002205072"/>
    <s v="UE01"/>
    <x v="12"/>
    <d v="1899-12-30T15:48:00"/>
    <x v="2225"/>
    <s v="9000806516"/>
    <s v="012-022-00315774"/>
    <n v="3100.8"/>
    <n v="3476.64"/>
    <s v="ZPVN"/>
    <s v="40566256"/>
    <s v="0000393068"/>
    <n v="8002820890"/>
    <x v="1674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85"/>
    <x v="85"/>
    <s v="100015010"/>
    <s v="RIVERA JOSE"/>
    <s v="ZEMT"/>
    <x v="117"/>
    <s v="1"/>
    <s v="Con Pallet"/>
    <n v="0.05"/>
    <n v="24"/>
    <x v="0"/>
    <n v="40100"/>
    <n v="24050"/>
    <n v="16050"/>
    <n v="576"/>
    <m/>
    <x v="83"/>
    <n v="28"/>
    <s v="28"/>
    <n v="24"/>
    <x v="0"/>
    <n v="1.2"/>
    <n v="24"/>
    <s v="LIDENORTI S.A."/>
    <n v="1020716"/>
    <s v="RIVADENEIRA AYALA BERTHA NARCIZA"/>
    <x v="117"/>
  </r>
  <r>
    <n v="1002205064"/>
    <s v="UE01"/>
    <x v="12"/>
    <d v="1899-12-30T15:53:00"/>
    <x v="2226"/>
    <s v="9000806519"/>
    <s v="012-022-00315776"/>
    <n v="490.92"/>
    <n v="550.41999999999996"/>
    <s v="ZPVN"/>
    <s v="40566253"/>
    <s v="P000032939"/>
    <n v="8002820881"/>
    <x v="1675"/>
    <x v="5"/>
    <x v="5"/>
    <n v="80"/>
    <s v="BOL"/>
    <s v="101627"/>
    <x v="49"/>
    <s v="800776"/>
    <s v="ACEROS SAN RAFEL"/>
    <x v="5"/>
    <s v="RUMIÑAHUI VIA ILALO S/N Y"/>
    <x v="65"/>
    <s v="O-Pichincha-Sanrafael"/>
    <m/>
    <x v="134"/>
    <x v="134"/>
    <s v="100015025"/>
    <s v="ARCINIEGA OSWALDO"/>
    <s v="ZEMT"/>
    <x v="192"/>
    <s v="1"/>
    <s v="Con Pallet"/>
    <n v="0.05"/>
    <n v="4"/>
    <x v="0"/>
    <n v="11816.666999999999"/>
    <n v="4011.6669999999999"/>
    <n v="7805"/>
    <n v="41.6"/>
    <m/>
    <x v="132"/>
    <n v="28"/>
    <s v="28"/>
    <n v="4"/>
    <x v="0"/>
    <n v="0.52"/>
    <n v="10.4"/>
    <s v="LIDENORTI S.A."/>
    <n v="1013581"/>
    <s v="BARRERA GALLEGOS FRANKLIN GUILLERMO"/>
    <x v="192"/>
  </r>
  <r>
    <n v="1002205064"/>
    <s v="UE01"/>
    <x v="12"/>
    <d v="1899-12-30T15:53:00"/>
    <x v="2227"/>
    <s v="9000806518"/>
    <s v="012-022-00315775"/>
    <n v="2675.26"/>
    <n v="2999.52"/>
    <s v="ZPVN"/>
    <s v="40566252"/>
    <s v="P000032938"/>
    <n v="8002820882"/>
    <x v="1675"/>
    <x v="6"/>
    <x v="6"/>
    <n v="400"/>
    <s v="BOL"/>
    <s v="101627"/>
    <x v="49"/>
    <s v="800776"/>
    <s v="ACEROS SAN RAFEL"/>
    <x v="5"/>
    <s v="RUMIÑAHUI VIA ILALO S/N Y"/>
    <x v="65"/>
    <s v="O-Pichincha-Sanrafael"/>
    <n v="130"/>
    <x v="134"/>
    <x v="134"/>
    <s v="100015025"/>
    <s v="ARCINIEGA OSWALDO"/>
    <s v="ZEMT"/>
    <x v="192"/>
    <s v="1"/>
    <s v="Con Pallet"/>
    <n v="0.05"/>
    <n v="20"/>
    <x v="0"/>
    <n v="27863.332999999999"/>
    <n v="20058.332999999999"/>
    <n v="7805"/>
    <n v="208"/>
    <m/>
    <x v="132"/>
    <n v="28"/>
    <s v="28"/>
    <n v="20"/>
    <x v="0"/>
    <n v="0.52"/>
    <n v="10.4"/>
    <s v="LIDENORTI S.A."/>
    <n v="1013581"/>
    <s v="BARRERA GALLEGOS FRANKLIN GUILLERMO"/>
    <x v="192"/>
  </r>
  <r>
    <n v="1002205187"/>
    <s v="UE01"/>
    <x v="12"/>
    <d v="1899-12-30T15:56:00"/>
    <x v="2228"/>
    <s v="9000806520"/>
    <s v="012-022-00315777"/>
    <n v="2390"/>
    <n v="2679.68"/>
    <s v="ZPVN"/>
    <s v="40566070"/>
    <s v="P000032885"/>
    <n v="8002821023"/>
    <x v="1676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00"/>
    <n v="18030"/>
    <n v="9270"/>
    <n v="183.6"/>
    <m/>
    <x v="7"/>
    <n v="28"/>
    <s v="28"/>
    <n v="18"/>
    <x v="0"/>
    <n v="0.51"/>
    <n v="10.199999999999999"/>
    <s v="TRANSPORTE PROPIO"/>
    <n v="1013388"/>
    <s v="CAMPAÑA MALDONADO BLANCA CECILIA"/>
    <x v="89"/>
  </r>
  <r>
    <n v="1002205120"/>
    <s v="UE01"/>
    <x v="12"/>
    <d v="1899-12-30T16:02:00"/>
    <x v="2229"/>
    <s v="9000806523"/>
    <s v="012-022-00315779"/>
    <n v="1320"/>
    <n v="1479.99"/>
    <s v="ZPVN"/>
    <s v="40566287"/>
    <s v="0000393117"/>
    <n v="8002820944"/>
    <x v="1677"/>
    <x v="3"/>
    <x v="3"/>
    <n v="200"/>
    <s v="BOL"/>
    <s v="101528"/>
    <x v="284"/>
    <s v="801697"/>
    <s v="BODEGA HERRERA LUCIO"/>
    <x v="11"/>
    <s v="ARIAS GUERRERO 316 Y ENTRE MANABI Y"/>
    <x v="133"/>
    <s v="O-Esmeraldas-Lasgolondrinas"/>
    <m/>
    <x v="77"/>
    <x v="77"/>
    <s v="100014963"/>
    <s v="SANCHEZ MARCOS"/>
    <s v="ZEMU"/>
    <x v="100"/>
    <s v="2"/>
    <s v="Sin Pallet"/>
    <n v="0"/>
    <n v="0"/>
    <x v="0"/>
    <n v="14531.666999999999"/>
    <n v="10016.666999999999"/>
    <n v="4515"/>
    <n v="188"/>
    <m/>
    <x v="75"/>
    <n v="28"/>
    <s v="28"/>
    <n v="10"/>
    <x v="0"/>
    <n v="0.94"/>
    <n v="18.8"/>
    <s v="LIDENORTI S.A."/>
    <n v="1013584"/>
    <s v="SANCHEZ TORRES MARCOS OSWALDO"/>
    <x v="100"/>
  </r>
  <r>
    <n v="1002205120"/>
    <s v="UE01"/>
    <x v="12"/>
    <d v="1899-12-30T16:02:00"/>
    <x v="2230"/>
    <s v="9000806522"/>
    <s v="012-022-00315778"/>
    <n v="1099.2"/>
    <n v="1232.43"/>
    <s v="ZPVN"/>
    <s v="40566287"/>
    <s v="0000393118"/>
    <n v="8002820943"/>
    <x v="1677"/>
    <x v="4"/>
    <x v="4"/>
    <n v="160"/>
    <s v="BOL"/>
    <s v="101528"/>
    <x v="284"/>
    <s v="801697"/>
    <s v="BODEGA HERRERA LUCIO"/>
    <x v="11"/>
    <s v="ARIAS GUERRERO 316 Y ENTRE MANABI Y"/>
    <x v="133"/>
    <s v="O-Esmeraldas-Lasgolondrinas"/>
    <n v="290"/>
    <x v="77"/>
    <x v="77"/>
    <s v="100014963"/>
    <s v="SANCHEZ MARCOS"/>
    <s v="ZEMU"/>
    <x v="100"/>
    <s v="2"/>
    <s v="Sin Pallet"/>
    <n v="0"/>
    <n v="0"/>
    <x v="0"/>
    <n v="12528.333000000001"/>
    <n v="8013.3329999999996"/>
    <n v="4515"/>
    <n v="150.4"/>
    <m/>
    <x v="75"/>
    <n v="28"/>
    <s v="28"/>
    <n v="8"/>
    <x v="0"/>
    <n v="0.94000000000000006"/>
    <n v="18.8"/>
    <s v="LIDENORTI S.A."/>
    <n v="1013584"/>
    <s v="SANCHEZ TORRES MARCOS OSWALDO"/>
    <x v="100"/>
  </r>
  <r>
    <n v="1002205172"/>
    <s v="UE01"/>
    <x v="12"/>
    <d v="1899-12-30T16:07:00"/>
    <x v="2231"/>
    <s v="9000806525"/>
    <s v="012-022-00315780"/>
    <n v="2301.35"/>
    <n v="2580.29"/>
    <s v="ZPVN"/>
    <s v="40566303"/>
    <s v="P000032948"/>
    <n v="8002821005"/>
    <x v="167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59"/>
    <x v="59"/>
    <s v="100014884"/>
    <s v="CADENA GERARDO"/>
    <s v="ZEMU"/>
    <x v="74"/>
    <s v="2"/>
    <s v="Sin Pallet"/>
    <n v="0"/>
    <n v="0"/>
    <x v="0"/>
    <n v="27050"/>
    <n v="17990"/>
    <n v="9060"/>
    <n v="266.39999999999998"/>
    <m/>
    <x v="57"/>
    <n v="28"/>
    <s v="28"/>
    <n v="18"/>
    <x v="0"/>
    <n v="0.74"/>
    <n v="14.799999999999999"/>
    <s v="GLT LOGISTICS S.A."/>
    <n v="10000368"/>
    <s v="CERVANTES GORDILLO CONSUELO DEL PIL"/>
    <x v="74"/>
  </r>
  <r>
    <n v="1002205170"/>
    <s v="UE01"/>
    <x v="12"/>
    <d v="1899-12-30T16:17:00"/>
    <x v="2232"/>
    <s v=""/>
    <s v=""/>
    <n v="0"/>
    <n v="0"/>
    <s v="ZPRC"/>
    <s v="2500107941"/>
    <s v="0000390423"/>
    <n v="8002821002"/>
    <x v="1679"/>
    <x v="1"/>
    <x v="1"/>
    <n v="30.88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330"/>
    <n v="30880"/>
    <n v="18450"/>
    <n v="0"/>
    <m/>
    <x v="1"/>
    <n v="28"/>
    <s v="28"/>
    <n v="30.88"/>
    <x v="0"/>
    <n v="0"/>
    <n v="0"/>
    <s v="TRANSCONCEM CIA. LTDA."/>
    <n v="1013227"/>
    <s v="COMPAÑIA DE TRANSPORTE PESADO"/>
    <x v="201"/>
  </r>
  <r>
    <n v="1002205134"/>
    <s v="UE01"/>
    <x v="12"/>
    <d v="1899-12-30T16:30:00"/>
    <x v="2233"/>
    <s v="9000806407"/>
    <s v="013-020-00047803"/>
    <n v="2433.6"/>
    <n v="2728.57"/>
    <s v="ZPDF"/>
    <s v="70177354"/>
    <s v="0000393056"/>
    <n v="8002820964"/>
    <x v="1680"/>
    <x v="3"/>
    <x v="3"/>
    <n v="360"/>
    <s v="BOL"/>
    <s v="104150"/>
    <x v="285"/>
    <s v="806085"/>
    <s v="BODEGA PRINCIPAL FERRETERIA FERALVA"/>
    <x v="20"/>
    <s v="ROMAN CENTENO Y JAVIER SANTOS"/>
    <x v="29"/>
    <s v="O-Manabi-Sanvicente"/>
    <n v="439"/>
    <x v="63"/>
    <x v="63"/>
    <s v="10005910"/>
    <s v="URBANO MOQUINCHE WALTER ARMANDO"/>
    <s v="ZEMU"/>
    <x v="79"/>
    <s v="2"/>
    <s v="Sin Pallet"/>
    <n v="0"/>
    <n v="0"/>
    <x v="0"/>
    <n v="26800"/>
    <n v="18050"/>
    <n v="8750"/>
    <n v="406.8"/>
    <m/>
    <x v="61"/>
    <n v="28"/>
    <s v="28"/>
    <n v="18"/>
    <x v="0"/>
    <n v="1.1300000000000001"/>
    <n v="22.6"/>
    <s v="RUTAS COTACACHENSES"/>
    <n v="10005834"/>
    <s v="RUIZ CHECA JOSE JAVIER"/>
    <x v="79"/>
  </r>
  <r>
    <n v="1002205182"/>
    <s v="UE01"/>
    <x v="12"/>
    <d v="1899-12-30T16:32:00"/>
    <x v="2234"/>
    <s v="9000806548"/>
    <s v="012-022-00315781"/>
    <n v="2365.1999999999998"/>
    <n v="2651.87"/>
    <s v="ZPVN"/>
    <s v="40566274"/>
    <s v="0000393102"/>
    <n v="8002821017"/>
    <x v="1681"/>
    <x v="3"/>
    <x v="3"/>
    <n v="360"/>
    <s v="BOL"/>
    <s v="102869"/>
    <x v="228"/>
    <s v="806859"/>
    <s v="SUCURSAL BY PASS"/>
    <x v="2"/>
    <s v="BY PASS QUITO QUEVEDO"/>
    <x v="174"/>
    <s v="O-Santodomingo -Chiguilpe"/>
    <n v="235"/>
    <x v="66"/>
    <x v="66"/>
    <s v="100014865"/>
    <s v="LANDI LUIS"/>
    <s v="ZEMU"/>
    <x v="83"/>
    <s v="2"/>
    <s v="Sin Pallet"/>
    <n v="0"/>
    <n v="0"/>
    <x v="0"/>
    <n v="27270"/>
    <n v="18020"/>
    <n v="9250"/>
    <n v="298.8"/>
    <m/>
    <x v="64"/>
    <n v="28"/>
    <s v="28"/>
    <n v="18"/>
    <x v="0"/>
    <n v="0.83000000000000007"/>
    <n v="16.600000000000001"/>
    <s v="TRANSVOLCA S.A."/>
    <n v="1023077"/>
    <s v="JIMENEZ ICAZA HENRY ELADIO"/>
    <x v="83"/>
  </r>
  <r>
    <n v="1002205078"/>
    <s v="UE01"/>
    <x v="12"/>
    <d v="1899-12-30T16:33:00"/>
    <x v="2235"/>
    <s v="9000806549"/>
    <s v="012-022-00315782"/>
    <n v="2219.0100000000002"/>
    <n v="2487.9699999999998"/>
    <s v="ZPVN"/>
    <s v="40566226"/>
    <s v="P000032937"/>
    <n v="8002820898"/>
    <x v="1682"/>
    <x v="7"/>
    <x v="7"/>
    <n v="320"/>
    <s v="BOL"/>
    <s v="101476"/>
    <x v="21"/>
    <s v="801923"/>
    <s v="BODEGA PAZ LUIS"/>
    <x v="11"/>
    <s v="9 DE OCTUBRE S/N Y"/>
    <x v="19"/>
    <s v="O-Imbabura-Cotacachi"/>
    <m/>
    <x v="118"/>
    <x v="118"/>
    <s v="100017947"/>
    <s v="SALAZAR JORGE LUIS"/>
    <s v="ZEMT"/>
    <x v="219"/>
    <s v="1"/>
    <s v="Con Pallet"/>
    <n v="0.05"/>
    <n v="16"/>
    <x v="0"/>
    <n v="23435"/>
    <n v="16020"/>
    <n v="7415"/>
    <n v="48"/>
    <m/>
    <x v="116"/>
    <n v="28"/>
    <s v="28"/>
    <n v="16"/>
    <x v="0"/>
    <n v="0.15"/>
    <n v="3"/>
    <s v="TRAPSA C.A."/>
    <n v="1013505"/>
    <s v="HERMOZA LOZADA JORGE ABDON"/>
    <x v="219"/>
  </r>
  <r>
    <n v="1002205078"/>
    <s v="UE01"/>
    <x v="12"/>
    <d v="1899-12-30T16:33:00"/>
    <x v="2236"/>
    <s v="9000806550"/>
    <s v="012-022-00315783"/>
    <n v="1011.79"/>
    <n v="1134.42"/>
    <s v="ZPVN"/>
    <s v="40566225"/>
    <s v="P000032936"/>
    <n v="8002820897"/>
    <x v="1682"/>
    <x v="5"/>
    <x v="5"/>
    <n v="160"/>
    <s v="BOL"/>
    <s v="101476"/>
    <x v="21"/>
    <s v="801923"/>
    <s v="BODEGA PAZ LUIS"/>
    <x v="11"/>
    <s v="9 DE OCTUBRE S/N Y"/>
    <x v="19"/>
    <s v="O-Imbabura-Cotacachi"/>
    <n v="15"/>
    <x v="118"/>
    <x v="118"/>
    <s v="100017947"/>
    <s v="SALAZAR JORGE LUIS"/>
    <s v="ZEMT"/>
    <x v="219"/>
    <s v="1"/>
    <s v="Con Pallet"/>
    <n v="0.05"/>
    <n v="8"/>
    <x v="0"/>
    <n v="15425"/>
    <n v="8010"/>
    <n v="7415"/>
    <n v="24"/>
    <m/>
    <x v="116"/>
    <n v="28"/>
    <s v="28"/>
    <n v="8"/>
    <x v="0"/>
    <n v="0.15"/>
    <n v="3"/>
    <s v="TRAPSA C.A."/>
    <n v="1013505"/>
    <s v="HERMOZA LOZADA JORGE ABDON"/>
    <x v="219"/>
  </r>
  <r>
    <n v="1002205150"/>
    <s v="UE01"/>
    <x v="12"/>
    <d v="1899-12-30T16:30:00"/>
    <x v="2237"/>
    <s v="9000806551"/>
    <s v="012-022-00315784"/>
    <n v="4375.8"/>
    <n v="4906.18"/>
    <s v="ZPVN"/>
    <s v="40566284"/>
    <s v="0000393110"/>
    <n v="8002820980"/>
    <x v="1683"/>
    <x v="3"/>
    <x v="3"/>
    <n v="660"/>
    <s v="BOL"/>
    <s v="10001427"/>
    <x v="32"/>
    <s v="807250"/>
    <s v="BODEGA PRINCIPAL COMERCIAL BELTRAN"/>
    <x v="18"/>
    <s v="ANCON Y ENTRADA NUEVA JERUSALEN 2"/>
    <x v="27"/>
    <s v="O-Santaelena-Santaelena"/>
    <n v="630"/>
    <x v="81"/>
    <x v="81"/>
    <s v="100020170"/>
    <s v="SANTACRUZ WILSON"/>
    <s v="ZETT"/>
    <x v="110"/>
    <s v="2"/>
    <s v="Sin Pallet"/>
    <n v="0"/>
    <n v="0"/>
    <x v="0"/>
    <n v="49890"/>
    <n v="33080"/>
    <n v="16810"/>
    <n v="1036.2"/>
    <m/>
    <x v="79"/>
    <n v="28"/>
    <s v="28"/>
    <n v="33"/>
    <x v="0"/>
    <n v="1.57"/>
    <n v="31.400000000000002"/>
    <s v="LA ARMENIA. S.A."/>
    <n v="1013564"/>
    <s v="VIVERO MORALES MILTON CICERON"/>
    <x v="110"/>
  </r>
  <r>
    <n v="1002205148"/>
    <s v="UE01"/>
    <x v="12"/>
    <d v="1899-12-30T16:36:00"/>
    <x v="2238"/>
    <s v=""/>
    <s v=""/>
    <n v="0"/>
    <n v="0"/>
    <s v="ZPRC"/>
    <s v="2500108216"/>
    <s v="0000393094"/>
    <n v="8002820978"/>
    <x v="1684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148"/>
    <x v="148"/>
    <s v="100014974"/>
    <s v="PAZMIÑO ULISES"/>
    <s v="ZETT"/>
    <x v="222"/>
    <s v="1"/>
    <s v="Con Pallet"/>
    <n v="0.05"/>
    <n v="32"/>
    <x v="0"/>
    <n v="49790"/>
    <n v="32090"/>
    <n v="17700"/>
    <n v="121.6"/>
    <m/>
    <x v="145"/>
    <n v="28"/>
    <s v="28"/>
    <n v="32"/>
    <x v="0"/>
    <n v="0.19"/>
    <n v="3.8"/>
    <s v="SANJOPAS S.A."/>
    <n v="1013232"/>
    <s v="SANCHEZ VALLEJOS JORGE FABIAN"/>
    <x v="222"/>
  </r>
  <r>
    <n v="1002205184"/>
    <s v="UE01"/>
    <x v="12"/>
    <d v="1899-12-30T16:31:00"/>
    <x v="2239"/>
    <s v="9000806553"/>
    <s v="012-022-00315785"/>
    <n v="2563.1999999999998"/>
    <n v="2873.87"/>
    <s v="ZPVN"/>
    <s v="40566260"/>
    <s v="0000393075"/>
    <n v="8002821019"/>
    <x v="1685"/>
    <x v="4"/>
    <x v="4"/>
    <n v="360"/>
    <s v="BOL"/>
    <s v="101669"/>
    <x v="155"/>
    <s v="806612"/>
    <s v="OBRA INMODIN COSTA JAMA"/>
    <x v="63"/>
    <s v="VÍA PEDERNALES"/>
    <x v="112"/>
    <s v="O-Manabi-Jama"/>
    <n v="406"/>
    <x v="21"/>
    <x v="21"/>
    <s v="10000371"/>
    <s v="PERUGACHI MORENO DARWIN SANTIAGO"/>
    <s v="ZEMU"/>
    <x v="26"/>
    <s v="2"/>
    <s v="Sin Pallet"/>
    <n v="0"/>
    <n v="0"/>
    <x v="0"/>
    <n v="27100"/>
    <n v="18040"/>
    <n v="9060"/>
    <n v="356.4"/>
    <m/>
    <x v="21"/>
    <n v="28"/>
    <s v="28"/>
    <n v="18"/>
    <x v="0"/>
    <n v="0.99"/>
    <n v="19.799999999999997"/>
    <s v="TRIMPESAS S.A."/>
    <n v="1013819"/>
    <s v="ESPARZA ENDARA GUIDO MAURICIO"/>
    <x v="26"/>
  </r>
  <r>
    <n v="1002205132"/>
    <s v="UE01"/>
    <x v="12"/>
    <d v="1899-12-30T16:34:00"/>
    <x v="2240"/>
    <s v="9000806391"/>
    <s v="013-020-00047802"/>
    <n v="814.8"/>
    <n v="913.56"/>
    <s v="ZPDF"/>
    <s v="70177348"/>
    <s v="0000393023"/>
    <n v="8002820962"/>
    <x v="1686"/>
    <x v="3"/>
    <x v="3"/>
    <n v="120"/>
    <s v="BOL"/>
    <s v="102873"/>
    <x v="286"/>
    <s v="803659"/>
    <s v="FERRETERIA EL AHORRO"/>
    <x v="65"/>
    <s v="JULIO ESTUPIÑAN Y 21 DE ENERO"/>
    <x v="155"/>
    <s v="O-Esmeraldas-Sanmateo(Viche)"/>
    <m/>
    <x v="44"/>
    <x v="44"/>
    <s v="10007279"/>
    <s v="QUILUMBANGO LLIQUIN HECTOR FERNANDO"/>
    <s v="ZEMU"/>
    <x v="54"/>
    <s v="2"/>
    <s v="Sin Pallet"/>
    <n v="0"/>
    <n v="0"/>
    <x v="0"/>
    <n v="10523.333000000001"/>
    <n v="6013.3329999999996"/>
    <n v="4510"/>
    <n v="123.6"/>
    <m/>
    <x v="42"/>
    <n v="28"/>
    <s v="28"/>
    <n v="6"/>
    <x v="0"/>
    <n v="1.03"/>
    <n v="20.599999999999998"/>
    <s v="LIDENORTI S.A."/>
    <n v="1022120"/>
    <s v="RUIZ MORALES VANESSA SOLANGE"/>
    <x v="54"/>
  </r>
  <r>
    <n v="1002205132"/>
    <s v="UE01"/>
    <x v="12"/>
    <d v="1899-12-30T16:34:00"/>
    <x v="2241"/>
    <s v="9000806390"/>
    <s v="013-020-00047801"/>
    <n v="1696.8"/>
    <n v="1902.47"/>
    <s v="ZPDF"/>
    <s v="70177347"/>
    <s v="0000393022"/>
    <n v="8002820961"/>
    <x v="1686"/>
    <x v="4"/>
    <x v="4"/>
    <n v="240"/>
    <s v="BOL"/>
    <s v="102873"/>
    <x v="286"/>
    <s v="803659"/>
    <s v="FERRETERIA EL AHORRO"/>
    <x v="65"/>
    <s v="JULIO ESTUPIÑAN Y 21 DE ENERO"/>
    <x v="155"/>
    <s v="O-Esmeraldas-Sanmateo(Viche)"/>
    <n v="376"/>
    <x v="44"/>
    <x v="44"/>
    <s v="10007279"/>
    <s v="QUILUMBANGO LLIQUIN HECTOR FERNANDO"/>
    <s v="ZEMU"/>
    <x v="54"/>
    <s v="2"/>
    <s v="Sin Pallet"/>
    <n v="0"/>
    <n v="0"/>
    <x v="0"/>
    <n v="16536.667000000001"/>
    <n v="12026.666999999999"/>
    <n v="4510"/>
    <n v="247.2"/>
    <m/>
    <x v="42"/>
    <n v="28"/>
    <s v="28"/>
    <n v="12"/>
    <x v="0"/>
    <n v="1.03"/>
    <n v="20.599999999999998"/>
    <s v="LIDENORTI S.A."/>
    <n v="1022120"/>
    <s v="RUIZ MORALES VANESSA SOLANGE"/>
    <x v="54"/>
  </r>
  <r>
    <n v="1002205166"/>
    <s v="UE01"/>
    <x v="12"/>
    <d v="1899-12-30T16:35:00"/>
    <x v="2242"/>
    <s v="9000806554"/>
    <s v="012-022-00315786"/>
    <n v="4098.2"/>
    <n v="4594.92"/>
    <s v="ZPVN"/>
    <s v="40566167"/>
    <s v="0000392908"/>
    <n v="8002820998"/>
    <x v="1687"/>
    <x v="3"/>
    <x v="3"/>
    <n v="620"/>
    <s v="BOL"/>
    <s v="105068"/>
    <x v="124"/>
    <s v="810504"/>
    <s v="OBRA ­CASCALES"/>
    <x v="53"/>
    <s v="VIA QUITO"/>
    <x v="91"/>
    <s v="O-Sucumbios-Cascales"/>
    <m/>
    <x v="132"/>
    <x v="132"/>
    <s v="100021581"/>
    <s v="BYRON FIDEL RUIZ CARRENO"/>
    <s v="ZETT"/>
    <x v="227"/>
    <s v="2"/>
    <s v="Sin Pallet"/>
    <n v="0"/>
    <n v="0"/>
    <x v="0"/>
    <n v="40245.758000000002"/>
    <n v="31065.758000000002"/>
    <n v="9180"/>
    <n v="936.2"/>
    <m/>
    <x v="130"/>
    <n v="28"/>
    <s v="28"/>
    <n v="31"/>
    <x v="0"/>
    <n v="1.51"/>
    <n v="30.200000000000003"/>
    <s v="TRANSPORTE PROPIO"/>
    <n v="1024814"/>
    <s v="ALEJANDRO CEVALLOS ELIJIO GERMAN"/>
    <x v="227"/>
  </r>
  <r>
    <n v="1002205166"/>
    <s v="UE01"/>
    <x v="12"/>
    <d v="1899-12-30T16:35:00"/>
    <x v="2243"/>
    <s v="9000806555"/>
    <s v="012-022-00315787"/>
    <n v="274.8"/>
    <n v="308.11"/>
    <s v="ZPVN"/>
    <s v="40566167"/>
    <s v="0000392909"/>
    <n v="8002820997"/>
    <x v="1687"/>
    <x v="4"/>
    <x v="4"/>
    <n v="4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11184.242"/>
    <n v="2004.242"/>
    <n v="9180"/>
    <n v="60.4"/>
    <m/>
    <x v="130"/>
    <n v="28"/>
    <s v="28"/>
    <n v="2"/>
    <x v="0"/>
    <n v="1.51"/>
    <n v="30.2"/>
    <s v="TRANSPORTE PROPIO"/>
    <n v="1024814"/>
    <s v="ALEJANDRO CEVALLOS ELIJIO GERMAN"/>
    <x v="227"/>
  </r>
  <r>
    <n v="1002205229"/>
    <s v="UE01"/>
    <x v="12"/>
    <d v="1899-12-30T16:42:00"/>
    <x v="2244"/>
    <s v=""/>
    <s v=""/>
    <n v="0"/>
    <n v="0"/>
    <s v="ZPRC"/>
    <s v="2500108182"/>
    <s v="P000032873"/>
    <n v="8002821075"/>
    <x v="1688"/>
    <x v="2"/>
    <x v="2"/>
    <n v="31.54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070"/>
    <n v="31540"/>
    <n v="19530"/>
    <n v="0"/>
    <m/>
    <x v="3"/>
    <n v="28"/>
    <s v="28"/>
    <n v="31.54"/>
    <x v="0"/>
    <n v="0"/>
    <n v="0"/>
    <s v="UNICON"/>
    <n v="1014412"/>
    <s v="UNION DE CONCRETERAS UNICON UCUE"/>
    <x v="33"/>
  </r>
  <r>
    <n v="1002205222"/>
    <s v="UE01"/>
    <x v="12"/>
    <d v="1899-12-30T16:49:00"/>
    <x v="2245"/>
    <s v="9000806556"/>
    <s v="012-022-00315788"/>
    <n v="2386.8000000000002"/>
    <n v="2676.1"/>
    <s v="ZPVN"/>
    <s v="40566312"/>
    <s v="0000393138"/>
    <n v="8002821067"/>
    <x v="1689"/>
    <x v="6"/>
    <x v="6"/>
    <n v="360"/>
    <s v="BOL"/>
    <s v="101780"/>
    <x v="56"/>
    <s v="807363"/>
    <s v="ECOJESUITAS"/>
    <x v="6"/>
    <s v="BARRIO SAN FRANCISCO"/>
    <x v="17"/>
    <s v="O-Cotopaxi-Latacunga"/>
    <n v="198"/>
    <x v="16"/>
    <x v="16"/>
    <s v="100022266"/>
    <s v="CALDERON REYES SEGUNDO JORGE"/>
    <s v="ZEMU"/>
    <x v="21"/>
    <s v="2"/>
    <s v="Sin Pallet"/>
    <n v="0"/>
    <n v="0"/>
    <x v="0"/>
    <n v="27040"/>
    <n v="18020"/>
    <n v="9020"/>
    <n v="266.39999999999998"/>
    <m/>
    <x v="16"/>
    <n v="28"/>
    <s v="28"/>
    <n v="18"/>
    <x v="0"/>
    <n v="0.74"/>
    <n v="14.799999999999999"/>
    <s v="LA ARMENIA S.A."/>
    <n v="1020060"/>
    <s v="FUERTES RUEDA HUGO BALDOMERO"/>
    <x v="21"/>
  </r>
  <r>
    <n v="1002205188"/>
    <s v="UE01"/>
    <x v="12"/>
    <d v="1899-12-30T16:54:00"/>
    <x v="2246"/>
    <s v="9000806431"/>
    <s v="013-020-00047804"/>
    <n v="2322"/>
    <n v="2603.44"/>
    <s v="ZPDF"/>
    <s v="70177359"/>
    <s v="0000393108"/>
    <n v="8002821024"/>
    <x v="1690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46"/>
    <x v="46"/>
    <s v="100018609"/>
    <s v="CHACON WILSON"/>
    <s v="ZEMU"/>
    <x v="56"/>
    <s v="2"/>
    <s v="Sin Pallet"/>
    <n v="0"/>
    <n v="0"/>
    <x v="0"/>
    <n v="27230"/>
    <n v="18030"/>
    <n v="9200"/>
    <n v="356.4"/>
    <m/>
    <x v="44"/>
    <n v="28"/>
    <s v="28"/>
    <n v="18"/>
    <x v="0"/>
    <n v="0.99"/>
    <n v="19.799999999999997"/>
    <s v="TRAPSA C.A."/>
    <n v="1013764"/>
    <s v="TERAN SARZOSA CRISTIAN DAVID"/>
    <x v="56"/>
  </r>
  <r>
    <n v="1002205143"/>
    <s v="UE01"/>
    <x v="12"/>
    <d v="1899-12-30T17:01:00"/>
    <x v="2247"/>
    <s v=""/>
    <s v=""/>
    <n v="0"/>
    <n v="0"/>
    <s v="ZPRC"/>
    <s v="2500108213"/>
    <s v="P000032945"/>
    <n v="8002820973"/>
    <x v="1691"/>
    <x v="4"/>
    <x v="4"/>
    <n v="660"/>
    <s v="BOL"/>
    <s v="101663"/>
    <x v="46"/>
    <s v="810288"/>
    <s v="OBRA CONSTRUCTORA DANIEL SINGUENZA"/>
    <x v="47"/>
    <s v="VIA PRINCIPAL PASANDO JARDIN DE LOS"/>
    <x v="74"/>
    <s v="O-Manabi-Chone"/>
    <n v="396"/>
    <x v="174"/>
    <x v="174"/>
    <s v="100019596"/>
    <s v="TOAPANTA LUIS E."/>
    <s v="ZETT"/>
    <x v="271"/>
    <s v="2"/>
    <s v="Sin Pallet"/>
    <n v="0"/>
    <n v="0"/>
    <x v="0"/>
    <n v="49920"/>
    <n v="33030"/>
    <n v="16890"/>
    <n v="706.2"/>
    <m/>
    <x v="170"/>
    <n v="28"/>
    <s v="28"/>
    <n v="33"/>
    <x v="0"/>
    <n v="1.07"/>
    <n v="21.400000000000002"/>
    <s v="TRIMPESAS S.A."/>
    <n v="1013746"/>
    <s v="CABEZAS NARVAEZ NANCY JARDELY"/>
    <x v="272"/>
  </r>
  <r>
    <n v="1002205191"/>
    <s v="UE01"/>
    <x v="12"/>
    <d v="1899-12-30T17:07:00"/>
    <x v="2248"/>
    <s v=""/>
    <s v=""/>
    <n v="0"/>
    <n v="0"/>
    <s v="ZPRC"/>
    <s v="2500108218"/>
    <s v="0000393121"/>
    <n v="8002821027"/>
    <x v="1692"/>
    <x v="9"/>
    <x v="9"/>
    <n v="240"/>
    <s v="BOL"/>
    <s v="101664"/>
    <x v="8"/>
    <s v="807074"/>
    <s v="NAVARRETE BASTIDAS LUZ ANGELICA"/>
    <x v="36"/>
    <s v="CALLE GUAYAS S/N Y AV VENEZUELA"/>
    <x v="55"/>
    <s v="O-Sucumbios-Lagoagrio"/>
    <m/>
    <x v="86"/>
    <x v="86"/>
    <s v="100014867"/>
    <s v="RODRIGUEZ LUIS"/>
    <s v="ZEMT"/>
    <x v="118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  <n v="1013102"/>
    <s v="VIZCAINO FLORES JENNY NARCISA"/>
    <x v="118"/>
  </r>
  <r>
    <n v="1002205191"/>
    <s v="UE01"/>
    <x v="12"/>
    <d v="1899-12-30T17:07:00"/>
    <x v="2249"/>
    <s v=""/>
    <s v=""/>
    <n v="0"/>
    <n v="0"/>
    <s v="ZPRC"/>
    <s v="2500108215"/>
    <s v="0000393120"/>
    <n v="8002821028"/>
    <x v="1692"/>
    <x v="9"/>
    <x v="9"/>
    <n v="240"/>
    <s v="BOL"/>
    <s v="101664"/>
    <x v="8"/>
    <s v="807074"/>
    <s v="NAVARRETE BASTIDAS LUZ ANGELICA"/>
    <x v="36"/>
    <s v="CALLE GUAYAS S/N Y AV VENEZUELA"/>
    <x v="55"/>
    <s v="O-Sucumbios-Lagoagrio"/>
    <n v="469"/>
    <x v="86"/>
    <x v="86"/>
    <s v="100014867"/>
    <s v="RODRIGUEZ LUIS"/>
    <s v="ZEMT"/>
    <x v="118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  <n v="1013102"/>
    <s v="VIZCAINO FLORES JENNY NARCISA"/>
    <x v="118"/>
  </r>
  <r>
    <n v="1002205277"/>
    <s v="UE01"/>
    <x v="12"/>
    <d v="1899-12-30T17:18:00"/>
    <x v="2250"/>
    <s v="9000806562"/>
    <s v="012-022-00315791"/>
    <n v="1672.8"/>
    <n v="1875.56"/>
    <s v="ZPVN"/>
    <s v="40566187"/>
    <s v="P000032926"/>
    <n v="8002821141"/>
    <x v="1693"/>
    <x v="7"/>
    <x v="7"/>
    <n v="24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6268.333000000001"/>
    <n v="12015"/>
    <n v="4253.3329999999996"/>
    <n v="45.6"/>
    <m/>
    <x v="89"/>
    <n v="28"/>
    <s v="28"/>
    <n v="12"/>
    <x v="0"/>
    <n v="0.19"/>
    <n v="3.8000000000000003"/>
    <s v="TRANSPORTE PROPIO"/>
    <n v="1012808"/>
    <s v="ALVAREZ GONZAGA LASTEÑA MARIANA"/>
    <x v="124"/>
  </r>
  <r>
    <n v="1002205277"/>
    <s v="UE01"/>
    <x v="12"/>
    <d v="1899-12-30T17:18:00"/>
    <x v="2251"/>
    <s v="9000806560"/>
    <s v="012-022-00315789"/>
    <n v="760.8"/>
    <n v="853.02"/>
    <s v="ZPVN"/>
    <s v="40566186"/>
    <s v="P000032925"/>
    <n v="8002821143"/>
    <x v="1693"/>
    <x v="5"/>
    <x v="5"/>
    <n v="12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  <n v="1012808"/>
    <s v="ALVAREZ GONZAGA LASTEÑA MARIANA"/>
    <x v="124"/>
  </r>
  <r>
    <n v="1002205277"/>
    <s v="UE01"/>
    <x v="12"/>
    <d v="1899-12-30T17:18:00"/>
    <x v="2252"/>
    <s v="9000806561"/>
    <s v="012-022-00315790"/>
    <n v="828"/>
    <n v="928.36"/>
    <s v="ZPVN"/>
    <s v="40566185"/>
    <s v="P000032924"/>
    <n v="8002821142"/>
    <x v="1693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  <n v="1012808"/>
    <s v="ALVAREZ GONZAGA LASTEÑA MARIANA"/>
    <x v="124"/>
  </r>
  <r>
    <n v="1002205245"/>
    <s v="UE01"/>
    <x v="12"/>
    <d v="1899-12-30T17:17:00"/>
    <x v="2253"/>
    <s v="9000806563"/>
    <s v="012-022-00315792"/>
    <n v="800.4"/>
    <n v="897.42"/>
    <s v="ZPVN"/>
    <s v="40566321"/>
    <s v="0000393169"/>
    <n v="8002821099"/>
    <x v="1694"/>
    <x v="7"/>
    <x v="7"/>
    <n v="120"/>
    <s v="BOL"/>
    <s v="102216"/>
    <x v="166"/>
    <s v="803127"/>
    <s v="BODEGA PRINCIPAL"/>
    <x v="7"/>
    <s v="GALO PLAZA S/N JUNTO A ESTADIO"/>
    <x v="7"/>
    <s v="O-Tungurahua-Sanpedrodepelileo"/>
    <m/>
    <x v="96"/>
    <x v="96"/>
    <s v="10008095"/>
    <s v="TATES CASTILLO LUIS EUCLIDES"/>
    <s v="ZEMU"/>
    <x v="260"/>
    <s v="2"/>
    <s v="Sin Pallet"/>
    <n v="0"/>
    <n v="0"/>
    <x v="0"/>
    <n v="8959.9989999999998"/>
    <n v="6006.6660000000002"/>
    <n v="2953.3330000000001"/>
    <n v="112.8"/>
    <m/>
    <x v="94"/>
    <n v="28"/>
    <s v="28"/>
    <n v="6"/>
    <x v="0"/>
    <n v="0.94"/>
    <n v="18.8"/>
    <s v="RUTAS COTACACHENSES S.A."/>
    <n v="1023153"/>
    <s v="BUITRON MONTENEGRO JONNY"/>
    <x v="260"/>
  </r>
  <r>
    <n v="1002205245"/>
    <s v="UE01"/>
    <x v="12"/>
    <d v="1899-12-30T17:17:00"/>
    <x v="2254"/>
    <s v="9000806564"/>
    <s v="012-022-00315793"/>
    <n v="738"/>
    <n v="827.45"/>
    <s v="ZPVN"/>
    <s v="40566321"/>
    <s v="0000393167"/>
    <n v="8002821097"/>
    <x v="1694"/>
    <x v="5"/>
    <x v="5"/>
    <n v="120"/>
    <s v="BOL"/>
    <s v="102216"/>
    <x v="166"/>
    <s v="803127"/>
    <s v="BODEGA PRINCIPAL"/>
    <x v="7"/>
    <s v="GALO PLAZA S/N JUNTO A ESTADIO"/>
    <x v="7"/>
    <s v="O-Tungurahua-Sanpedrodepelileo"/>
    <m/>
    <x v="96"/>
    <x v="96"/>
    <s v="10008095"/>
    <s v="TATES CASTILLO LUIS EUCLIDES"/>
    <s v="ZEMU"/>
    <x v="260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  <n v="1023153"/>
    <s v="BUITRON MONTENEGRO JONNY"/>
    <x v="260"/>
  </r>
  <r>
    <n v="1002205245"/>
    <s v="UE01"/>
    <x v="12"/>
    <d v="1899-12-30T17:17:00"/>
    <x v="2255"/>
    <s v="9000806565"/>
    <s v="012-022-00315794"/>
    <n v="795.6"/>
    <n v="892.03"/>
    <s v="ZPVN"/>
    <s v="40566321"/>
    <s v="0000393170"/>
    <n v="8002821098"/>
    <x v="1694"/>
    <x v="6"/>
    <x v="6"/>
    <n v="120"/>
    <s v="BOL"/>
    <s v="102216"/>
    <x v="166"/>
    <s v="803127"/>
    <s v="BODEGA PRINCIPAL"/>
    <x v="7"/>
    <s v="GALO PLAZA S/N JUNTO A ESTADIO"/>
    <x v="7"/>
    <s v="O-Tungurahua-Sanpedrodepelileo"/>
    <n v="261"/>
    <x v="96"/>
    <x v="96"/>
    <s v="10008095"/>
    <s v="TATES CASTILLO LUIS EUCLIDES"/>
    <s v="ZEMU"/>
    <x v="260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  <n v="1023153"/>
    <s v="BUITRON MONTENEGRO JONNY"/>
    <x v="260"/>
  </r>
  <r>
    <n v="1002205223"/>
    <s v="UE01"/>
    <x v="12"/>
    <d v="1899-12-30T17:21:00"/>
    <x v="2256"/>
    <s v=""/>
    <s v=""/>
    <n v="0"/>
    <n v="0"/>
    <s v="ZPRC"/>
    <s v="2500108217"/>
    <s v="0000393098"/>
    <n v="8002821069"/>
    <x v="1695"/>
    <x v="4"/>
    <x v="4"/>
    <n v="360"/>
    <s v="BOL"/>
    <s v="101664"/>
    <x v="8"/>
    <s v="810765"/>
    <s v="ORELLANA MALDONADO ALEJANDRA"/>
    <x v="12"/>
    <s v="JAIME ROLDOS, ENTRE LA 26 Y 27"/>
    <x v="14"/>
    <s v="O-Losrios-Quevedo"/>
    <n v="345"/>
    <x v="118"/>
    <x v="118"/>
    <s v="100019438"/>
    <s v="CASTRO SELSO"/>
    <s v="ZEMU"/>
    <x v="165"/>
    <s v="2"/>
    <s v="Sin Pallet"/>
    <n v="0"/>
    <n v="0"/>
    <x v="0"/>
    <n v="27240"/>
    <n v="18030"/>
    <n v="9210"/>
    <n v="370.8"/>
    <m/>
    <x v="116"/>
    <n v="28"/>
    <s v="28"/>
    <n v="18"/>
    <x v="0"/>
    <n v="1.03"/>
    <n v="20.6"/>
    <s v="TRAPSA C.A."/>
    <n v="1013505"/>
    <s v="HERMOZA LOZADA JORGE ABDON"/>
    <x v="165"/>
  </r>
  <r>
    <n v="1002205219"/>
    <s v="UE01"/>
    <x v="12"/>
    <d v="1899-12-30T17:22:00"/>
    <x v="2257"/>
    <s v="9000806568"/>
    <s v="012-022-00315796"/>
    <n v="1139.2"/>
    <n v="1277.27"/>
    <s v="ZPVN"/>
    <s v="40566262"/>
    <s v="0000393078"/>
    <n v="8002821063"/>
    <x v="1696"/>
    <x v="4"/>
    <x v="4"/>
    <n v="160"/>
    <s v="BOL"/>
    <s v="101669"/>
    <x v="155"/>
    <s v="806612"/>
    <s v="OBRA INMODIN COSTA JAMA"/>
    <x v="63"/>
    <s v="VÍA PEDERNALES"/>
    <x v="112"/>
    <s v="O-Manabi-Jama"/>
    <m/>
    <x v="100"/>
    <x v="100"/>
    <s v="10008072"/>
    <s v="FLORES GARCIA CHRISTIA FERNANDO"/>
    <s v="ZEMU"/>
    <x v="140"/>
    <s v="2"/>
    <s v="Sin Pallet"/>
    <n v="0"/>
    <n v="0"/>
    <x v="0"/>
    <n v="12510"/>
    <n v="8000"/>
    <n v="4510"/>
    <n v="158.4"/>
    <m/>
    <x v="98"/>
    <n v="28"/>
    <s v="28"/>
    <n v="8"/>
    <x v="0"/>
    <n v="0.99"/>
    <n v="19.8"/>
    <s v="SANJOPAS S.A."/>
    <n v="1013597"/>
    <s v="RUIZ RUIZ EDISON FRANKLIN"/>
    <x v="140"/>
  </r>
  <r>
    <n v="1002205219"/>
    <s v="UE01"/>
    <x v="12"/>
    <d v="1899-12-30T17:22:00"/>
    <x v="2258"/>
    <s v="9000806567"/>
    <s v="012-022-00315795"/>
    <n v="1424"/>
    <n v="1596.6"/>
    <s v="ZPVN"/>
    <s v="40566261"/>
    <s v="0000393077"/>
    <n v="8002821064"/>
    <x v="1696"/>
    <x v="4"/>
    <x v="4"/>
    <n v="200"/>
    <s v="BOL"/>
    <s v="101669"/>
    <x v="155"/>
    <s v="806612"/>
    <s v="OBRA INMODIN COSTA JAMA"/>
    <x v="63"/>
    <s v="VÍA PEDERNALES"/>
    <x v="112"/>
    <s v="O-Manabi-Jama"/>
    <n v="406"/>
    <x v="100"/>
    <x v="100"/>
    <s v="10008072"/>
    <s v="FLORES GARCIA CHRISTIA FERNANDO"/>
    <s v="ZEMU"/>
    <x v="140"/>
    <s v="2"/>
    <s v="Sin Pallet"/>
    <n v="0"/>
    <n v="0"/>
    <x v="0"/>
    <n v="14510"/>
    <n v="10000"/>
    <n v="4510"/>
    <n v="198"/>
    <m/>
    <x v="98"/>
    <n v="28"/>
    <s v="28"/>
    <n v="10"/>
    <x v="0"/>
    <n v="0.99"/>
    <n v="19.8"/>
    <s v="SANJOPAS S.A."/>
    <n v="1013597"/>
    <s v="RUIZ RUIZ EDISON FRANKLIN"/>
    <x v="140"/>
  </r>
  <r>
    <n v="1002205160"/>
    <s v="UE01"/>
    <x v="12"/>
    <d v="1899-12-30T17:23:00"/>
    <x v="2259"/>
    <s v="9000806569"/>
    <s v="012-022-00315797"/>
    <n v="4166.9399999999996"/>
    <n v="4672"/>
    <s v="ZPVN"/>
    <s v="40566298"/>
    <s v="P000032947"/>
    <n v="8002820991"/>
    <x v="1697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56"/>
    <x v="156"/>
    <s v="100014984"/>
    <s v="DIAZ WALTER"/>
    <s v="ZETT"/>
    <x v="235"/>
    <s v="1"/>
    <s v="Con Pallet"/>
    <n v="0.05"/>
    <n v="32"/>
    <x v="0"/>
    <n v="49570"/>
    <n v="32080"/>
    <n v="17490"/>
    <n v="889.6"/>
    <m/>
    <x v="153"/>
    <n v="28"/>
    <s v="28"/>
    <n v="32"/>
    <x v="0"/>
    <n v="1.3900000000000001"/>
    <n v="27.8"/>
    <s v="LIDENORTI S.A."/>
    <n v="1021996"/>
    <s v="FRANCO VEGA SANDRO MARCELO"/>
    <x v="235"/>
  </r>
  <r>
    <n v="1002205266"/>
    <s v="UE01"/>
    <x v="12"/>
    <d v="1899-12-30T17:25:00"/>
    <x v="2260"/>
    <s v=""/>
    <s v=""/>
    <n v="0"/>
    <n v="0"/>
    <s v="ZPRC"/>
    <s v="2500108222"/>
    <s v="P000032956"/>
    <n v="8002821122"/>
    <x v="1698"/>
    <x v="7"/>
    <x v="7"/>
    <n v="360"/>
    <s v="BOL"/>
    <s v="101633"/>
    <x v="15"/>
    <s v="803189"/>
    <s v="SACOS BODEGA LASSO"/>
    <x v="6"/>
    <s v="PANAMERICANA NORTE"/>
    <x v="6"/>
    <s v="O-Cotopaxi-Lasso"/>
    <n v="178"/>
    <x v="9"/>
    <x v="9"/>
    <s v="100014857"/>
    <s v="PASPUEZAN WILSON"/>
    <s v="ZEMU"/>
    <x v="27"/>
    <s v="2"/>
    <s v="Sin Pallet"/>
    <n v="0"/>
    <n v="0"/>
    <x v="0"/>
    <n v="27080"/>
    <n v="18010"/>
    <n v="9070"/>
    <n v="248.4"/>
    <m/>
    <x v="9"/>
    <n v="28"/>
    <s v="28"/>
    <n v="18"/>
    <x v="0"/>
    <n v="0.69000000000000006"/>
    <n v="13.8"/>
    <s v="LIDENORTI S.A."/>
    <n v="1013262"/>
    <s v="SEGOVIA ERAZO PATRICIA ALEXANDRA"/>
    <x v="27"/>
  </r>
  <r>
    <n v="1002205225"/>
    <s v="UE01"/>
    <x v="12"/>
    <d v="1899-12-30T17:28:00"/>
    <x v="2261"/>
    <s v="9000806570"/>
    <s v="012-022-00315798"/>
    <n v="2350.8000000000002"/>
    <n v="2635.74"/>
    <s v="ZPVN"/>
    <s v="40566285"/>
    <s v="0000393111"/>
    <n v="8002821072"/>
    <x v="1699"/>
    <x v="4"/>
    <x v="4"/>
    <n v="360"/>
    <s v="BOL"/>
    <s v="101532"/>
    <x v="287"/>
    <s v="801009"/>
    <s v="BODEGA COLBAPI"/>
    <x v="30"/>
    <s v="MALECON Y PEDRO CARBO S/N"/>
    <x v="45"/>
    <s v="O-Losrios-Babahoyo"/>
    <n v="446"/>
    <x v="31"/>
    <x v="31"/>
    <s v="100014899"/>
    <s v="PILLAJO LUIS"/>
    <s v="ZEMU"/>
    <x v="37"/>
    <s v="2"/>
    <s v="Sin Pallet"/>
    <n v="0"/>
    <n v="0"/>
    <x v="0"/>
    <n v="27010"/>
    <n v="18010"/>
    <n v="9000"/>
    <n v="424.8"/>
    <m/>
    <x v="29"/>
    <n v="28"/>
    <s v="28"/>
    <n v="18"/>
    <x v="0"/>
    <n v="1.18"/>
    <n v="23.6"/>
    <s v="SANJOPAS S.A."/>
    <n v="1014267"/>
    <s v="PILLAJO GUATEMAL VICTOR JULIO"/>
    <x v="37"/>
  </r>
  <r>
    <n v="1002205253"/>
    <s v="UE01"/>
    <x v="12"/>
    <d v="1899-12-30T17:28:00"/>
    <x v="2262"/>
    <s v="9000780169"/>
    <s v="013-020-00046254"/>
    <n v="3998.02"/>
    <n v="4482.6000000000004"/>
    <s v="ZPDF"/>
    <s v="70170968"/>
    <s v="0000393192"/>
    <n v="8002821108"/>
    <x v="1700"/>
    <x v="7"/>
    <x v="7"/>
    <n v="64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50160"/>
    <n v="31990"/>
    <n v="18170"/>
    <n v="710.4"/>
    <m/>
    <x v="151"/>
    <n v="28"/>
    <s v="28"/>
    <n v="32"/>
    <x v="0"/>
    <n v="1.1099999999999999"/>
    <n v="22.2"/>
    <s v="TRANSPORTE PROPIO"/>
    <n v="1013142"/>
    <s v="CEVALLOS YEPEZ WILLIAM RICARDO"/>
    <x v="231"/>
  </r>
  <r>
    <n v="1002205244"/>
    <s v="UE01"/>
    <x v="12"/>
    <d v="1899-12-30T17:29:00"/>
    <x v="2263"/>
    <s v="9000806571"/>
    <s v="012-022-00315799"/>
    <n v="1236"/>
    <n v="1385.81"/>
    <s v="ZPVN"/>
    <s v="40566341"/>
    <s v="P000032971"/>
    <n v="8002821095"/>
    <x v="1701"/>
    <x v="5"/>
    <x v="5"/>
    <n v="200"/>
    <s v="BOL"/>
    <s v="101500"/>
    <x v="30"/>
    <s v="807110"/>
    <s v="FERRETERIA EL CARMEN"/>
    <x v="1"/>
    <s v="CALLE GUAYAQUIL"/>
    <x v="36"/>
    <s v="O-Pichincha-Elquinche"/>
    <m/>
    <x v="39"/>
    <x v="39"/>
    <s v="100014979"/>
    <s v="REALPE RICARDO"/>
    <s v="ZEMU"/>
    <x v="156"/>
    <s v="2"/>
    <s v="Sin Pallet"/>
    <n v="0"/>
    <n v="0"/>
    <x v="0"/>
    <n v="14375"/>
    <n v="10000"/>
    <n v="4375"/>
    <n v="70"/>
    <m/>
    <x v="37"/>
    <n v="28"/>
    <s v="28"/>
    <n v="10"/>
    <x v="0"/>
    <n v="0.35"/>
    <n v="7"/>
    <s v="TRANSPIONER S.A."/>
    <n v="1014100"/>
    <s v="SIGUENZA PARRA FROILAN ALEJANDRO"/>
    <x v="156"/>
  </r>
  <r>
    <n v="1002205244"/>
    <s v="UE01"/>
    <x v="12"/>
    <d v="1899-12-30T17:29:00"/>
    <x v="2264"/>
    <s v="9000806572"/>
    <s v="012-022-00315800"/>
    <n v="1078.4000000000001"/>
    <n v="1209.1099999999999"/>
    <s v="ZPVN"/>
    <s v="40566340"/>
    <s v="P000032970"/>
    <n v="8002821096"/>
    <x v="1701"/>
    <x v="6"/>
    <x v="6"/>
    <n v="160"/>
    <s v="BOL"/>
    <s v="101500"/>
    <x v="30"/>
    <s v="807110"/>
    <s v="FERRETERIA EL CARMEN"/>
    <x v="1"/>
    <s v="CALLE GUAYAQUIL"/>
    <x v="36"/>
    <s v="O-Pichincha-Elquinche"/>
    <n v="76"/>
    <x v="39"/>
    <x v="39"/>
    <s v="100014979"/>
    <s v="REALPE RICARDO"/>
    <s v="ZEMU"/>
    <x v="156"/>
    <s v="2"/>
    <s v="Sin Pallet"/>
    <n v="0"/>
    <n v="0"/>
    <x v="0"/>
    <n v="12375"/>
    <n v="8000"/>
    <n v="4375"/>
    <n v="56"/>
    <m/>
    <x v="37"/>
    <n v="28"/>
    <s v="28"/>
    <n v="8"/>
    <x v="0"/>
    <n v="0.35"/>
    <n v="7"/>
    <s v="TRANSPIONER S.A."/>
    <n v="1014100"/>
    <s v="SIGUENZA PARRA FROILAN ALEJANDRO"/>
    <x v="156"/>
  </r>
  <r>
    <n v="1002205161"/>
    <s v="UE01"/>
    <x v="12"/>
    <d v="1899-12-30T17:30:00"/>
    <x v="2265"/>
    <s v="9000806574"/>
    <s v="012-022-00315801"/>
    <n v="4204.8"/>
    <n v="4714.45"/>
    <s v="ZPVN"/>
    <s v="40566272"/>
    <s v="0000393099"/>
    <n v="8002820992"/>
    <x v="1702"/>
    <x v="3"/>
    <x v="3"/>
    <n v="640"/>
    <s v="BOL"/>
    <s v="10007855"/>
    <x v="288"/>
    <s v="810819"/>
    <s v="BODEGA PRINCIPAL"/>
    <x v="39"/>
    <s v="AV CHONE Y VIA PITA"/>
    <x v="58"/>
    <s v="O-Manabi-Elcarmen"/>
    <n v="278"/>
    <x v="42"/>
    <x v="42"/>
    <s v="100014842"/>
    <s v="ANRRANGO VICTOR"/>
    <s v="ZETT"/>
    <x v="51"/>
    <s v="1"/>
    <s v="Con Pallet"/>
    <n v="0.05"/>
    <n v="32"/>
    <x v="0"/>
    <n v="50370"/>
    <n v="32070"/>
    <n v="18300"/>
    <n v="531.20000000000005"/>
    <m/>
    <x v="40"/>
    <n v="28"/>
    <s v="28"/>
    <n v="32"/>
    <x v="0"/>
    <n v="0.83000000000000007"/>
    <n v="16.600000000000001"/>
    <s v="TRANSSJQ S.A."/>
    <n v="1014103"/>
    <s v="ANRRANGO CALDERON VICTOR HUGO"/>
    <x v="51"/>
  </r>
  <r>
    <n v="1002205263"/>
    <s v="UE01"/>
    <x v="12"/>
    <d v="1899-12-30T17:31:00"/>
    <x v="2266"/>
    <s v=""/>
    <s v=""/>
    <n v="0"/>
    <n v="0"/>
    <s v="ZPRC"/>
    <s v="2500108226"/>
    <s v="P000032959"/>
    <n v="8002821119"/>
    <x v="1703"/>
    <x v="7"/>
    <x v="7"/>
    <n v="360"/>
    <s v="BOL"/>
    <s v="101633"/>
    <x v="15"/>
    <s v="803189"/>
    <s v="SACOS BODEGA LASSO"/>
    <x v="6"/>
    <s v="PANAMERICANA NORTE"/>
    <x v="6"/>
    <s v="O-Cotopaxi-Lasso"/>
    <n v="178"/>
    <x v="73"/>
    <x v="73"/>
    <s v="100014882"/>
    <s v="RIVERA JOSE"/>
    <s v="ZEMU"/>
    <x v="95"/>
    <s v="2"/>
    <s v="Sin Pallet"/>
    <n v="0"/>
    <n v="0"/>
    <x v="0"/>
    <n v="27120"/>
    <n v="18010"/>
    <n v="9110"/>
    <n v="248.4"/>
    <m/>
    <x v="71"/>
    <n v="28"/>
    <s v="28"/>
    <n v="18"/>
    <x v="0"/>
    <n v="0.69000000000000006"/>
    <n v="13.8"/>
    <s v="TRIMPESAS S.A."/>
    <n v="1013684"/>
    <s v="CASTRO NAVARRETE FRANCISCO ARMANDO"/>
    <x v="95"/>
  </r>
  <r>
    <n v="1002205246"/>
    <s v="UE01"/>
    <x v="12"/>
    <d v="1899-12-30T17:34:00"/>
    <x v="2267"/>
    <s v="9000806575"/>
    <s v="012-022-00315802"/>
    <n v="2227"/>
    <n v="2496.9299999999998"/>
    <s v="ZPVN"/>
    <s v="40566219"/>
    <s v="0000393200"/>
    <n v="8002821100"/>
    <x v="1704"/>
    <x v="5"/>
    <x v="5"/>
    <n v="340"/>
    <s v="BOL"/>
    <s v="101669"/>
    <x v="155"/>
    <s v="810678"/>
    <s v="MONT BLANC"/>
    <x v="1"/>
    <s v="PASEO C Y CAMILO PONCE ENRIQUEZ"/>
    <x v="109"/>
    <s v="O-Pichincha-Conocoto"/>
    <m/>
    <x v="6"/>
    <x v="6"/>
    <s v="100019386"/>
    <s v="CALUGUILLIN ROBERTO"/>
    <s v="ZEMT"/>
    <x v="81"/>
    <s v="2"/>
    <s v="Sin Pallet"/>
    <n v="0"/>
    <n v="0"/>
    <x v="0"/>
    <n v="24338.75"/>
    <n v="17063.75"/>
    <n v="7275"/>
    <n v="173.4"/>
    <m/>
    <x v="6"/>
    <n v="28"/>
    <s v="28"/>
    <n v="17"/>
    <x v="0"/>
    <n v="0.51"/>
    <n v="10.200000000000001"/>
    <s v="TRANSPORTE PROPIO"/>
    <n v="1013241"/>
    <s v="COMPAÑÍA DE TRANSPORTE DE CARGA PES"/>
    <x v="81"/>
  </r>
  <r>
    <n v="1002205246"/>
    <s v="UE01"/>
    <x v="12"/>
    <d v="1899-12-30T17:34:00"/>
    <x v="2268"/>
    <s v="9000806576"/>
    <s v="012-022-00315803"/>
    <n v="970.2"/>
    <n v="1087.79"/>
    <s v="ZPVN"/>
    <s v="40566339"/>
    <s v="0000393199"/>
    <n v="8002821101"/>
    <x v="1704"/>
    <x v="6"/>
    <x v="6"/>
    <n v="140"/>
    <s v="BOL"/>
    <s v="103175"/>
    <x v="289"/>
    <s v="806426"/>
    <s v="MUNDIACEROS SANGOLQUI"/>
    <x v="5"/>
    <s v="LOS GUABOS Y LOS CAFETOS"/>
    <x v="5"/>
    <s v="O-Pichincha-Sangolqui"/>
    <n v="130"/>
    <x v="6"/>
    <x v="6"/>
    <s v="100019386"/>
    <s v="CALUGUILLIN ROBERTO"/>
    <s v="ZEMT"/>
    <x v="81"/>
    <s v="2"/>
    <s v="Sin Pallet"/>
    <n v="0"/>
    <n v="0"/>
    <x v="0"/>
    <n v="14301.25"/>
    <n v="7026.25"/>
    <n v="7275"/>
    <n v="75.599999999999994"/>
    <m/>
    <x v="6"/>
    <n v="28"/>
    <s v="28"/>
    <n v="7"/>
    <x v="0"/>
    <n v="0.53999999999999992"/>
    <n v="10.799999999999999"/>
    <s v="TRANSPORTE PROPIO"/>
    <n v="1013241"/>
    <s v="COMPAÑÍA DE TRANSPORTE DE CARGA PES"/>
    <x v="81"/>
  </r>
  <r>
    <n v="1002205300"/>
    <s v="UE01"/>
    <x v="12"/>
    <d v="1899-12-30T17:39:00"/>
    <x v="2269"/>
    <s v=""/>
    <s v=""/>
    <n v="0"/>
    <n v="0"/>
    <s v="ZPRC"/>
    <s v="2500108227"/>
    <s v="P000032960"/>
    <n v="8002821172"/>
    <x v="1705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780"/>
    <n v="18030"/>
    <n v="8750"/>
    <n v="248.4"/>
    <m/>
    <x v="17"/>
    <n v="28"/>
    <s v="28"/>
    <n v="18"/>
    <x v="0"/>
    <n v="0.69000000000000006"/>
    <n v="13.8"/>
    <s v="TRANSPORTE PROPIO"/>
    <n v="1013627"/>
    <s v="CAMPAÑA MALDONADO MIGUEL ANGEL"/>
    <x v="22"/>
  </r>
  <r>
    <n v="1002205255"/>
    <s v="UE01"/>
    <x v="12"/>
    <d v="1899-12-30T17:44:00"/>
    <x v="2270"/>
    <s v=""/>
    <s v=""/>
    <n v="0"/>
    <n v="0"/>
    <s v="ZPRC"/>
    <s v="2500108210"/>
    <s v="P000032942"/>
    <n v="8002821111"/>
    <x v="1706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64"/>
    <x v="64"/>
    <s v="100014869"/>
    <s v="ROCHA JORGE"/>
    <s v="ZEMT"/>
    <x v="80"/>
    <s v="1"/>
    <s v="Con Pallet"/>
    <n v="0.05"/>
    <n v="24"/>
    <x v="0"/>
    <n v="39920"/>
    <n v="24050"/>
    <n v="15870"/>
    <n v="542.4"/>
    <m/>
    <x v="62"/>
    <n v="28"/>
    <s v="28"/>
    <n v="24"/>
    <x v="0"/>
    <n v="1.1299999999999999"/>
    <n v="22.599999999999998"/>
    <s v="TRAPSA C.A."/>
    <n v="10003431"/>
    <s v="FIALLOS ARTEAGA ESTEFANIA CAROLINA"/>
    <x v="80"/>
  </r>
  <r>
    <n v="1002205256"/>
    <s v="UE01"/>
    <x v="12"/>
    <d v="1899-12-30T17:45:00"/>
    <x v="2271"/>
    <s v=""/>
    <s v=""/>
    <n v="0"/>
    <n v="0"/>
    <s v="ZPRC"/>
    <s v="2500108211"/>
    <s v="P000032943"/>
    <n v="8002821112"/>
    <x v="1707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38"/>
    <x v="138"/>
    <s v="100014953"/>
    <s v="ALBUJA CESAR"/>
    <s v="ZEMT"/>
    <x v="197"/>
    <s v="1"/>
    <s v="Con Pallet"/>
    <n v="0.05"/>
    <n v="24"/>
    <x v="0"/>
    <n v="38870"/>
    <n v="24090"/>
    <n v="14780"/>
    <n v="542.4"/>
    <m/>
    <x v="136"/>
    <n v="28"/>
    <s v="28"/>
    <n v="24"/>
    <x v="0"/>
    <n v="1.1299999999999999"/>
    <n v="22.599999999999998"/>
    <s v="RUTAS COTACACHENSES S.A."/>
    <n v="1013946"/>
    <s v="ALBUJA RUIZ CESAR UBEN"/>
    <x v="197"/>
  </r>
  <r>
    <n v="1002205250"/>
    <s v="UE01"/>
    <x v="12"/>
    <d v="1899-12-30T17:47:00"/>
    <x v="2272"/>
    <s v="9000806578"/>
    <s v="012-022-00315804"/>
    <n v="3823.19"/>
    <n v="4286.58"/>
    <s v="ZPVN"/>
    <s v="40566258"/>
    <s v="0000393136"/>
    <n v="8002821105"/>
    <x v="1708"/>
    <x v="2"/>
    <x v="2"/>
    <n v="30.23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8200"/>
    <n v="30230"/>
    <n v="17970"/>
    <n v="619.11"/>
    <m/>
    <x v="28"/>
    <n v="28"/>
    <s v="28"/>
    <n v="30.23"/>
    <x v="0"/>
    <n v="20.479986768111146"/>
    <n v="20.479986768111146"/>
    <s v="TRANSALMEIDA"/>
    <n v="1013966"/>
    <s v="ALMEIDA CHICAIZA MIGUEL ANGEL"/>
    <x v="218"/>
  </r>
  <r>
    <n v="1002205271"/>
    <s v="UE01"/>
    <x v="12"/>
    <d v="1899-12-30T17:48:00"/>
    <x v="2273"/>
    <s v=""/>
    <s v=""/>
    <n v="0"/>
    <n v="0"/>
    <s v="ZPRC"/>
    <s v="2500108208"/>
    <s v="0000393041"/>
    <n v="8002821131"/>
    <x v="1709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6"/>
    <x v="6"/>
    <s v="100017268"/>
    <s v="RUIZ JUAN CARLOS"/>
    <s v="ZETT"/>
    <x v="237"/>
    <s v="4"/>
    <s v="Pallet Cortesia"/>
    <n v="0"/>
    <n v="0"/>
    <x v="0"/>
    <n v="49570"/>
    <n v="32060"/>
    <n v="17510"/>
    <n v="288"/>
    <m/>
    <x v="6"/>
    <n v="28"/>
    <s v="28"/>
    <n v="32"/>
    <x v="0"/>
    <n v="0.45"/>
    <n v="9"/>
    <s v="TRANSPORTE PROPIO"/>
    <n v="1013241"/>
    <s v="COMPAÑÍA DE TRANSPORTE DE CARGA PES"/>
    <x v="237"/>
  </r>
  <r>
    <n v="1002205257"/>
    <s v="UE01"/>
    <x v="12"/>
    <d v="1899-12-30T17:50:00"/>
    <x v="2274"/>
    <s v=""/>
    <s v=""/>
    <n v="0"/>
    <n v="0"/>
    <s v="ZPRC"/>
    <s v="2500108212"/>
    <s v="P000032944"/>
    <n v="8002821113"/>
    <x v="1710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720"/>
    <n v="24070"/>
    <n v="16650"/>
    <n v="542.4"/>
    <m/>
    <x v="85"/>
    <n v="28"/>
    <s v="28"/>
    <n v="24"/>
    <x v="0"/>
    <n v="1.1299999999999999"/>
    <n v="22.599999999999998"/>
    <s v="RUTAS COTACACHENSES"/>
    <n v="10007064"/>
    <s v="GUERRERO HUALPA WILSON GILBERTO"/>
    <x v="119"/>
  </r>
  <r>
    <n v="1002205306"/>
    <s v="UE01"/>
    <x v="12"/>
    <d v="1899-12-30T17:52:00"/>
    <x v="2275"/>
    <s v="9000806579"/>
    <s v="012-022-00315805"/>
    <n v="4204.8"/>
    <n v="4714.45"/>
    <s v="ZPVN"/>
    <s v="40566130"/>
    <s v="P000032907"/>
    <n v="8002821178"/>
    <x v="1711"/>
    <x v="6"/>
    <x v="6"/>
    <n v="640"/>
    <s v="BOL"/>
    <s v="101567"/>
    <x v="143"/>
    <s v="801476"/>
    <s v="BODEGA RIOBAMBA"/>
    <x v="14"/>
    <s v="AV CORDOVEZ 3358 Y AV DE LOS HEROES"/>
    <x v="18"/>
    <s v="O-Chimborazo-Riobamba"/>
    <n v="303"/>
    <x v="147"/>
    <x v="147"/>
    <s v="100014954"/>
    <s v="NAVARRO FRANKLIN"/>
    <s v="ZETT"/>
    <x v="221"/>
    <s v="2"/>
    <s v="Sin Pallet"/>
    <n v="0"/>
    <n v="0"/>
    <x v="0"/>
    <n v="50470"/>
    <n v="32040"/>
    <n v="18430"/>
    <n v="710.4"/>
    <m/>
    <x v="144"/>
    <n v="28"/>
    <s v="28"/>
    <n v="32"/>
    <x v="0"/>
    <n v="1.1099999999999999"/>
    <n v="22.2"/>
    <s v="TRANSPORTE PROPIO"/>
    <n v="1013642"/>
    <s v="ESPINOZA PAREDES ANGEL POLIVIO"/>
    <x v="221"/>
  </r>
  <r>
    <n v="1002205303"/>
    <s v="UE01"/>
    <x v="12"/>
    <d v="1899-12-30T17:58:00"/>
    <x v="2276"/>
    <s v="9000806582"/>
    <s v="012-022-00315806"/>
    <n v="4190.66"/>
    <n v="4698.6000000000004"/>
    <s v="ZPVN"/>
    <s v="40566365"/>
    <s v="0000393258"/>
    <n v="8002821175"/>
    <x v="1712"/>
    <x v="2"/>
    <x v="2"/>
    <n v="31.89"/>
    <s v="T"/>
    <s v="101470"/>
    <x v="5"/>
    <s v="806985"/>
    <s v="GRANEL DISPOSTES"/>
    <x v="6"/>
    <s v="CALLE SAN FRANCISCO DE ASIS"/>
    <x v="17"/>
    <s v="O-Cotopaxi-Latacunga"/>
    <n v="198"/>
    <x v="30"/>
    <x v="30"/>
    <s v="100016824"/>
    <s v="YANEZ JOSE"/>
    <s v="ZECI"/>
    <x v="58"/>
    <s v="2"/>
    <s v="Sin Pallet"/>
    <n v="0"/>
    <n v="0"/>
    <x v="0"/>
    <n v="49970"/>
    <n v="31890"/>
    <n v="18080"/>
    <n v="519.80999999999995"/>
    <m/>
    <x v="28"/>
    <n v="28"/>
    <s v="28"/>
    <n v="31.89"/>
    <x v="0"/>
    <n v="16.300094073377231"/>
    <n v="16.300094073377231"/>
    <s v="TRANSALMEIDA CIA."/>
    <n v="1013966"/>
    <s v="ALMEIDA CHICAIZA MIGUEL ANGEL"/>
    <x v="58"/>
  </r>
  <r>
    <n v="1002205270"/>
    <s v="UE01"/>
    <x v="12"/>
    <d v="1899-12-30T18:07:00"/>
    <x v="2277"/>
    <s v="9000806585"/>
    <s v="012-022-00315808"/>
    <n v="3682.8"/>
    <n v="4129.18"/>
    <s v="ZPVN"/>
    <s v="40566338"/>
    <s v="0000393195"/>
    <n v="8002821129"/>
    <x v="1713"/>
    <x v="3"/>
    <x v="3"/>
    <n v="540"/>
    <s v="BOL"/>
    <s v="10000841"/>
    <x v="160"/>
    <s v="807013"/>
    <s v="FERRETERIA ARGOTI"/>
    <x v="65"/>
    <s v="AV 6 DE DICIEMBRE Y JIMMY ANCHICO"/>
    <x v="115"/>
    <s v="O-Esmeraldas-Quininde"/>
    <m/>
    <x v="15"/>
    <x v="15"/>
    <s v="100015160"/>
    <s v="MORAN ALONSO"/>
    <s v="ZETT"/>
    <x v="19"/>
    <s v="2"/>
    <s v="Sin Pallet"/>
    <n v="0"/>
    <n v="0"/>
    <x v="0"/>
    <n v="35963.635999999999"/>
    <n v="27073.635999999999"/>
    <n v="8890"/>
    <n v="410.4"/>
    <m/>
    <x v="15"/>
    <n v="28"/>
    <s v="28"/>
    <n v="27"/>
    <x v="0"/>
    <n v="0.76"/>
    <n v="15.2"/>
    <s v="SANJOPAS S.A."/>
    <n v="1013871"/>
    <s v="MORAN PERUGACHI ALONSO"/>
    <x v="19"/>
  </r>
  <r>
    <n v="1002205270"/>
    <s v="UE01"/>
    <x v="12"/>
    <d v="1899-12-30T18:07:00"/>
    <x v="2278"/>
    <s v="9000806584"/>
    <s v="012-022-00315807"/>
    <n v="852"/>
    <n v="955.27"/>
    <s v="ZPVN"/>
    <s v="40566338"/>
    <s v="0000393194"/>
    <n v="8002821128"/>
    <x v="1713"/>
    <x v="4"/>
    <x v="4"/>
    <n v="120"/>
    <s v="BOL"/>
    <s v="10000841"/>
    <x v="160"/>
    <s v="807013"/>
    <s v="FERRETERIA ARGOTI"/>
    <x v="65"/>
    <s v="AV 6 DE DICIEMBRE Y JIMMY ANCHICO"/>
    <x v="115"/>
    <s v="O-Esmeraldas-Quininde"/>
    <n v="293"/>
    <x v="15"/>
    <x v="15"/>
    <s v="100015160"/>
    <s v="MORAN ALONSO"/>
    <s v="ZETT"/>
    <x v="19"/>
    <s v="2"/>
    <s v="Sin Pallet"/>
    <n v="0"/>
    <n v="0"/>
    <x v="0"/>
    <n v="14906.364"/>
    <n v="6016.3639999999996"/>
    <n v="8890"/>
    <n v="91.2"/>
    <m/>
    <x v="15"/>
    <n v="28"/>
    <s v="28"/>
    <n v="6"/>
    <x v="0"/>
    <n v="0.76"/>
    <n v="15.200000000000001"/>
    <s v="SANJOPAS S.A."/>
    <n v="1013871"/>
    <s v="MORAN PERUGACHI ALONSO"/>
    <x v="19"/>
  </r>
  <r>
    <n v="1002205320"/>
    <s v="UE01"/>
    <x v="12"/>
    <d v="1899-12-30T18:11:00"/>
    <x v="2279"/>
    <s v="9000806586"/>
    <s v="012-022-00315809"/>
    <n v="4332.04"/>
    <n v="4857.1099999999997"/>
    <s v="ZPVN"/>
    <s v="40565719"/>
    <s v="0000392445"/>
    <n v="8002821194"/>
    <x v="1714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980"/>
    <n v="33040"/>
    <n v="17940"/>
    <n v="594"/>
    <m/>
    <x v="155"/>
    <n v="28"/>
    <s v="28"/>
    <n v="33"/>
    <x v="0"/>
    <n v="0.9"/>
    <n v="18"/>
    <s v="TRANSPORTE PROPIO"/>
    <n v="1021138"/>
    <s v="ARCOS MENDOZA LUIS EDUARDO"/>
    <x v="239"/>
  </r>
  <r>
    <n v="1002205273"/>
    <s v="UE01"/>
    <x v="12"/>
    <d v="1899-12-30T18:17:00"/>
    <x v="2280"/>
    <s v="9000806587"/>
    <s v="012-022-00315810"/>
    <n v="4371.2"/>
    <n v="4901.01"/>
    <s v="ZPVN"/>
    <s v="40566227"/>
    <s v="0000393190"/>
    <n v="8002821133"/>
    <x v="1715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38"/>
    <x v="38"/>
    <s v="100014835"/>
    <s v="VINUEZA EDISON"/>
    <s v="ZETT"/>
    <x v="46"/>
    <s v="1"/>
    <s v="Con Pallet"/>
    <n v="0.05"/>
    <n v="32"/>
    <x v="0"/>
    <n v="50180"/>
    <n v="32040"/>
    <n v="18140"/>
    <n v="371.2"/>
    <m/>
    <x v="36"/>
    <n v="28"/>
    <s v="28"/>
    <n v="32"/>
    <x v="0"/>
    <n v="0.57999999999999996"/>
    <n v="11.6"/>
    <s v="TRIMPESAS S.A."/>
    <n v="1014018"/>
    <s v="VINUEZA PINTO EDISON CRISTOBAL"/>
    <x v="46"/>
  </r>
  <r>
    <n v="1002205326"/>
    <s v="UE01"/>
    <x v="12"/>
    <d v="1899-12-30T18:20:00"/>
    <x v="2281"/>
    <s v="9000806591"/>
    <s v="012-022-00315812"/>
    <n v="390.65"/>
    <n v="438"/>
    <s v="ZPVN"/>
    <s v="40566266"/>
    <s v="P000032941"/>
    <n v="8002821203"/>
    <x v="1716"/>
    <x v="7"/>
    <x v="7"/>
    <n v="60"/>
    <s v="BOL"/>
    <s v="10001381"/>
    <x v="4"/>
    <s v="807202"/>
    <s v="BODEGA PRINCIPAL"/>
    <x v="4"/>
    <s v="24 DE MAYO Y ANA PAREDES"/>
    <x v="4"/>
    <s v="O-Cotopaxi-Salcedo"/>
    <m/>
    <x v="4"/>
    <x v="4"/>
    <s v="100020137"/>
    <s v="RACINES PATRICIO"/>
    <s v="ZETT"/>
    <x v="5"/>
    <s v="2"/>
    <s v="Sin Pallet"/>
    <n v="0"/>
    <n v="0"/>
    <x v="0"/>
    <n v="12468.636"/>
    <n v="3003.636"/>
    <n v="9465"/>
    <n v="45.6"/>
    <m/>
    <x v="4"/>
    <n v="28"/>
    <s v="28"/>
    <n v="3"/>
    <x v="0"/>
    <n v="0.76"/>
    <n v="15.200000000000001"/>
    <s v="TRANSPORTE PROPIO"/>
    <n v="1013820"/>
    <s v="SARABIA YEPEZ RUTH IRENE"/>
    <x v="5"/>
  </r>
  <r>
    <n v="1002205326"/>
    <s v="UE01"/>
    <x v="12"/>
    <d v="1899-12-30T18:20:00"/>
    <x v="2282"/>
    <s v="9000806590"/>
    <s v="012-022-00315811"/>
    <n v="3882.87"/>
    <n v="4353.49"/>
    <s v="ZPVN"/>
    <s v="40566265"/>
    <s v="P000032940"/>
    <n v="8002821204"/>
    <x v="1716"/>
    <x v="6"/>
    <x v="6"/>
    <n v="60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39501.364000000001"/>
    <n v="30036.364000000001"/>
    <n v="9465"/>
    <n v="456"/>
    <m/>
    <x v="4"/>
    <n v="28"/>
    <s v="28"/>
    <n v="30"/>
    <x v="0"/>
    <n v="0.76"/>
    <n v="15.2"/>
    <s v="TRANSPORTE PROPIO"/>
    <n v="1013820"/>
    <s v="SARABIA YEPEZ RUTH IRENE"/>
    <x v="5"/>
  </r>
  <r>
    <n v="1002205337"/>
    <s v="UE01"/>
    <x v="12"/>
    <d v="1899-12-30T18:26:00"/>
    <x v="2283"/>
    <s v=""/>
    <s v=""/>
    <n v="0"/>
    <n v="0"/>
    <s v="ZPRC"/>
    <s v="2500108242"/>
    <s v="P000032974"/>
    <n v="8002821217"/>
    <x v="1717"/>
    <x v="10"/>
    <x v="10"/>
    <n v="31.42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9550"/>
    <n v="31420"/>
    <n v="18130"/>
    <n v="512.15"/>
    <m/>
    <x v="7"/>
    <n v="28"/>
    <s v="28"/>
    <n v="31.42"/>
    <x v="0"/>
    <n v="16.300127307447482"/>
    <n v="16.300127307447482"/>
    <s v="TRANSPORTE PROPIO"/>
    <n v="1013388"/>
    <s v="CAMPAÑA MALDONADO BLANCA CECILIA"/>
    <x v="128"/>
  </r>
  <r>
    <n v="1002205349"/>
    <s v="UE01"/>
    <x v="12"/>
    <d v="1899-12-30T18:28:00"/>
    <x v="2284"/>
    <s v=""/>
    <s v=""/>
    <n v="0"/>
    <n v="0"/>
    <s v="ZPRC"/>
    <s v="2500108239"/>
    <s v="0000393237"/>
    <n v="8002821234"/>
    <x v="1718"/>
    <x v="3"/>
    <x v="3"/>
    <n v="480"/>
    <s v="BOL"/>
    <s v="101664"/>
    <x v="8"/>
    <s v="804234"/>
    <s v="KERLY DAYANI ALVAREZ CORDERO"/>
    <x v="36"/>
    <s v="AV COLOMBIA S/N Y BALSAS"/>
    <x v="55"/>
    <s v="O-Sucumbios-Lagoagrio"/>
    <n v="469"/>
    <x v="43"/>
    <x v="43"/>
    <s v="100017965"/>
    <s v="ARIAS PATRICIO"/>
    <s v="ZEMT"/>
    <x v="53"/>
    <s v="1"/>
    <s v="Con Pallet"/>
    <n v="0.05"/>
    <n v="24"/>
    <x v="0"/>
    <n v="39650"/>
    <n v="24040"/>
    <n v="15610"/>
    <n v="667.2"/>
    <m/>
    <x v="41"/>
    <n v="28"/>
    <s v="28"/>
    <n v="24"/>
    <x v="0"/>
    <n v="1.3900000000000001"/>
    <n v="27.8"/>
    <s v="LIDENORTI S.A."/>
    <n v="1013930"/>
    <s v="GUERRA SANCHEZ EDISON RENE"/>
    <x v="53"/>
  </r>
  <r>
    <n v="1002205338"/>
    <s v="UE01"/>
    <x v="12"/>
    <d v="1899-12-30T18:31:00"/>
    <x v="2285"/>
    <s v=""/>
    <s v=""/>
    <n v="0"/>
    <n v="0"/>
    <s v="ZPRC"/>
    <s v="2500108230"/>
    <s v="P000032961"/>
    <n v="8002821218"/>
    <x v="1719"/>
    <x v="2"/>
    <x v="2"/>
    <n v="31.22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210"/>
    <n v="31220"/>
    <n v="18990"/>
    <n v="793.3"/>
    <m/>
    <x v="28"/>
    <n v="28"/>
    <s v="28"/>
    <n v="31.22"/>
    <x v="0"/>
    <n v="25.409993593850096"/>
    <n v="25.409993593850096"/>
    <s v="TRANSALMEIDA"/>
    <n v="1013966"/>
    <s v="ALMEIDA CHICAIZA MIGUEL ANGEL"/>
    <x v="92"/>
  </r>
  <r>
    <n v="1002205333"/>
    <s v="UE01"/>
    <x v="12"/>
    <d v="1899-12-30T18:32:00"/>
    <x v="2286"/>
    <s v="9000806596"/>
    <s v="012-022-00315814"/>
    <n v="1091.3800000000001"/>
    <n v="1223.67"/>
    <s v="ZPVN"/>
    <s v="40566098"/>
    <s v="P000032896"/>
    <n v="8002821212"/>
    <x v="1720"/>
    <x v="7"/>
    <x v="7"/>
    <n v="16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12658.333000000001"/>
    <n v="8013.3329999999996"/>
    <n v="4645"/>
    <n v="52.8"/>
    <m/>
    <x v="23"/>
    <n v="28"/>
    <s v="28"/>
    <n v="8"/>
    <x v="0"/>
    <n v="0.32999999999999996"/>
    <n v="6.6"/>
    <s v="TRANSPORTE PROPIO"/>
    <n v="1021616"/>
    <s v="PERUGACHI SALCEDO HECTOR PATRICIO"/>
    <x v="29"/>
  </r>
  <r>
    <n v="1002205333"/>
    <s v="UE01"/>
    <x v="12"/>
    <d v="1899-12-30T18:32:00"/>
    <x v="2287"/>
    <s v="9000806595"/>
    <s v="012-022-00315813"/>
    <n v="1358.28"/>
    <n v="1522.91"/>
    <s v="ZPVN"/>
    <s v="40566097"/>
    <s v="P000032895"/>
    <n v="8002821213"/>
    <x v="1720"/>
    <x v="6"/>
    <x v="6"/>
    <n v="20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4661.666999999999"/>
    <n v="10016.666999999999"/>
    <n v="4645"/>
    <n v="66"/>
    <m/>
    <x v="23"/>
    <n v="28"/>
    <s v="28"/>
    <n v="10"/>
    <x v="0"/>
    <n v="0.33"/>
    <n v="6.6"/>
    <s v="TRANSPORTE PROPIO"/>
    <n v="1021616"/>
    <s v="PERUGACHI SALCEDO HECTOR PATRICIO"/>
    <x v="29"/>
  </r>
  <r>
    <n v="1002205324"/>
    <s v="UE01"/>
    <x v="12"/>
    <d v="1899-12-30T18:36:00"/>
    <x v="2288"/>
    <s v=""/>
    <s v=""/>
    <n v="0"/>
    <n v="0"/>
    <s v="ZPRC"/>
    <s v="2500108234"/>
    <s v="0000393187"/>
    <n v="8002821198"/>
    <x v="1721"/>
    <x v="5"/>
    <x v="5"/>
    <n v="200"/>
    <s v="BOL"/>
    <s v="101500"/>
    <x v="30"/>
    <s v="806419"/>
    <s v="CENTRO DE ACOPIO"/>
    <x v="1"/>
    <s v="EL CARRIZAL E9-119 Y AV INTEROCEANI"/>
    <x v="10"/>
    <s v="O-Pichincha-Tumbaco"/>
    <m/>
    <x v="110"/>
    <x v="110"/>
    <s v="100018300"/>
    <s v="TAPIA CLEVER"/>
    <s v="ZETT"/>
    <x v="164"/>
    <s v="4"/>
    <s v="Pallet Cortesia"/>
    <n v="0"/>
    <n v="0"/>
    <x v="0"/>
    <n v="19230"/>
    <n v="10025"/>
    <n v="9205"/>
    <n v="92"/>
    <m/>
    <x v="108"/>
    <n v="28"/>
    <s v="28"/>
    <n v="10"/>
    <x v="0"/>
    <n v="0.46"/>
    <n v="9.1999999999999993"/>
    <s v="LIDENORTI S.A."/>
    <n v="1013860"/>
    <s v="BEDON AYALA SIXTO LEONIDAS"/>
    <x v="164"/>
  </r>
  <r>
    <n v="1002205324"/>
    <s v="UE01"/>
    <x v="12"/>
    <d v="1899-12-30T18:36:00"/>
    <x v="2289"/>
    <s v=""/>
    <s v=""/>
    <n v="0"/>
    <n v="0"/>
    <s v="ZPRC"/>
    <s v="2500108234"/>
    <s v="0000393188"/>
    <n v="8002821199"/>
    <x v="1721"/>
    <x v="6"/>
    <x v="6"/>
    <n v="440"/>
    <s v="BOL"/>
    <s v="101500"/>
    <x v="30"/>
    <s v="806419"/>
    <s v="CENTRO DE ACOPIO"/>
    <x v="1"/>
    <s v="EL CARRIZAL E9-119 Y AV INTEROCEANI"/>
    <x v="10"/>
    <s v="O-Pichincha-Tumbaco"/>
    <n v="110"/>
    <x v="110"/>
    <x v="110"/>
    <s v="100018300"/>
    <s v="TAPIA CLEVER"/>
    <s v="ZETT"/>
    <x v="164"/>
    <s v="4"/>
    <s v="Pallet Cortesia"/>
    <n v="0"/>
    <n v="0"/>
    <x v="0"/>
    <n v="31260"/>
    <n v="22055"/>
    <n v="9205"/>
    <n v="202.4"/>
    <m/>
    <x v="108"/>
    <n v="28"/>
    <s v="28"/>
    <n v="22"/>
    <x v="0"/>
    <n v="0.46"/>
    <n v="9.2000000000000011"/>
    <s v="LIDENORTI S.A."/>
    <n v="1013860"/>
    <s v="BEDON AYALA SIXTO LEONIDAS"/>
    <x v="164"/>
  </r>
  <r>
    <n v="1002205318"/>
    <s v="UE01"/>
    <x v="12"/>
    <d v="1899-12-30T18:45:00"/>
    <x v="2290"/>
    <s v="9000806486"/>
    <s v="013-020-00047805"/>
    <n v="4204.8"/>
    <n v="4714.45"/>
    <s v="ZPDF"/>
    <s v="70177366"/>
    <s v="0000393162"/>
    <n v="8002821192"/>
    <x v="1722"/>
    <x v="3"/>
    <x v="3"/>
    <n v="640"/>
    <s v="BOL"/>
    <s v="105075"/>
    <x v="290"/>
    <s v="806600"/>
    <s v="BODEGA PRINCIPAL VELEZ LUIS FELIPE"/>
    <x v="2"/>
    <s v="AV ESMERALDAS Y LAS PROVINCIAS"/>
    <x v="43"/>
    <s v="O-Santodomingo -Santodomingodelos"/>
    <n v="247"/>
    <x v="81"/>
    <x v="81"/>
    <s v="100014895"/>
    <s v="TERAN JAIME"/>
    <s v="ZETT"/>
    <x v="162"/>
    <s v="1"/>
    <s v="Con Pallet"/>
    <n v="0.05"/>
    <n v="32"/>
    <x v="0"/>
    <n v="49690"/>
    <n v="32070"/>
    <n v="17620"/>
    <n v="537.6"/>
    <m/>
    <x v="79"/>
    <n v="28"/>
    <s v="28"/>
    <n v="32"/>
    <x v="0"/>
    <n v="0.84000000000000008"/>
    <n v="16.8"/>
    <s v="LA ARMENIA S.A."/>
    <n v="1013564"/>
    <s v="VIVERO MORALES MILTON CICERON"/>
    <x v="162"/>
  </r>
  <r>
    <n v="1002205356"/>
    <s v="UE01"/>
    <x v="12"/>
    <d v="1899-12-30T18:49:00"/>
    <x v="2291"/>
    <s v=""/>
    <s v=""/>
    <n v="0"/>
    <n v="0"/>
    <s v="ZPRC"/>
    <s v="2500108246"/>
    <s v="P000032977"/>
    <n v="8002821242"/>
    <x v="1723"/>
    <x v="7"/>
    <x v="7"/>
    <n v="6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700"/>
    <n v="33090"/>
    <n v="17610"/>
    <n v="336.6"/>
    <m/>
    <x v="109"/>
    <n v="28"/>
    <s v="28"/>
    <n v="33"/>
    <x v="0"/>
    <n v="0.51"/>
    <n v="10.200000000000001"/>
    <s v="TRANSPORTE PROPIO"/>
    <n v="1018725"/>
    <s v="TRANSPORTE DE CARGA PESADA"/>
    <x v="203"/>
  </r>
  <r>
    <n v="1002205361"/>
    <s v="UE01"/>
    <x v="12"/>
    <d v="1899-12-30T18:50:00"/>
    <x v="2292"/>
    <s v="9000806599"/>
    <s v="012-022-00315816"/>
    <n v="536.79999999999995"/>
    <n v="601.87"/>
    <s v="ZPVN"/>
    <s v="40566345"/>
    <s v="0000393232"/>
    <n v="8002821249"/>
    <x v="1724"/>
    <x v="3"/>
    <x v="3"/>
    <n v="80"/>
    <s v="BOL"/>
    <s v="102829"/>
    <x v="252"/>
    <s v="803571"/>
    <s v="EL CONSTRUCTOR"/>
    <x v="17"/>
    <s v="AV. 17 DE JULIO Y BLANCA BOLAÑOS"/>
    <x v="23"/>
    <s v="O-Pichincha-Mindo"/>
    <m/>
    <x v="22"/>
    <x v="22"/>
    <s v="100016661"/>
    <s v="BENALCAZAR MILTON"/>
    <s v="ZEMU"/>
    <x v="28"/>
    <s v="2"/>
    <s v="Sin Pallet"/>
    <n v="0"/>
    <n v="0"/>
    <x v="0"/>
    <n v="8581.6669999999995"/>
    <n v="4006.6669999999999"/>
    <n v="4575"/>
    <n v="54.4"/>
    <m/>
    <x v="22"/>
    <n v="28"/>
    <s v="28"/>
    <n v="4"/>
    <x v="0"/>
    <n v="0.67999999999999994"/>
    <n v="13.6"/>
    <s v="TRANINTAGSA S.A."/>
    <n v="1014062"/>
    <s v="BENALCAZAR DE LA CRUZ MILTON PATRIC"/>
    <x v="28"/>
  </r>
  <r>
    <n v="1002205361"/>
    <s v="UE01"/>
    <x v="12"/>
    <d v="1899-12-30T18:50:00"/>
    <x v="2293"/>
    <s v="9000806598"/>
    <s v="012-022-00315815"/>
    <n v="1926.4"/>
    <n v="2159.89"/>
    <s v="ZPVN"/>
    <s v="40566345"/>
    <s v="0000393231"/>
    <n v="8002821248"/>
    <x v="1724"/>
    <x v="4"/>
    <x v="4"/>
    <n v="280"/>
    <s v="BOL"/>
    <s v="102829"/>
    <x v="252"/>
    <s v="803571"/>
    <s v="EL CONSTRUCTOR"/>
    <x v="17"/>
    <s v="AV. 17 DE JULIO Y BLANCA BOLAÑOS"/>
    <x v="23"/>
    <s v="O-Pichincha-Mindo"/>
    <n v="168"/>
    <x v="22"/>
    <x v="22"/>
    <s v="100016661"/>
    <s v="BENALCAZAR MILTON"/>
    <s v="ZEMU"/>
    <x v="28"/>
    <s v="2"/>
    <s v="Sin Pallet"/>
    <n v="0"/>
    <n v="0"/>
    <x v="0"/>
    <n v="18598.332999999999"/>
    <n v="14023.333000000001"/>
    <n v="4575"/>
    <n v="190.4"/>
    <m/>
    <x v="22"/>
    <n v="28"/>
    <s v="28"/>
    <n v="14"/>
    <x v="0"/>
    <n v="0.68"/>
    <n v="13.6"/>
    <s v="TRANINTAGSA S.A."/>
    <n v="1014062"/>
    <s v="BENALCAZAR DE LA CRUZ MILTON PATRIC"/>
    <x v="28"/>
  </r>
  <r>
    <n v="1002205316"/>
    <s v="UE01"/>
    <x v="12"/>
    <d v="1899-12-30T18:54:00"/>
    <x v="2294"/>
    <s v=""/>
    <s v=""/>
    <n v="0"/>
    <n v="0"/>
    <s v="ZPRC"/>
    <s v="2500108237"/>
    <s v="P000032969"/>
    <n v="8002821190"/>
    <x v="1725"/>
    <x v="5"/>
    <x v="5"/>
    <n v="80"/>
    <s v="BOL"/>
    <s v="101586"/>
    <x v="33"/>
    <s v="801499"/>
    <s v="FERRIGONZ TABACUNDO"/>
    <x v="50"/>
    <s v="CALLE VELASCO IBARRA 040703 A UNA C"/>
    <x v="80"/>
    <s v="O-Pichincha-Pedromoncayo"/>
    <m/>
    <x v="70"/>
    <x v="70"/>
    <s v="100017519"/>
    <s v="VILLALBA PATRICIO"/>
    <s v="ZETT"/>
    <x v="90"/>
    <s v="1"/>
    <s v="Con Pallet"/>
    <n v="0.05"/>
    <n v="4"/>
    <x v="0"/>
    <n v="13391.25"/>
    <n v="4011.25"/>
    <n v="9380"/>
    <n v="16.8"/>
    <m/>
    <x v="68"/>
    <n v="28"/>
    <s v="28"/>
    <n v="4"/>
    <x v="0"/>
    <n v="0.21000000000000002"/>
    <n v="4.2"/>
    <s v="TRANSPORTE PROPIO"/>
    <n v="1014205"/>
    <s v="NEWSTEEL TRANSPORTES ECUATORIANOS"/>
    <x v="90"/>
  </r>
  <r>
    <n v="1002205316"/>
    <s v="UE01"/>
    <x v="12"/>
    <d v="1899-12-30T18:54:00"/>
    <x v="2295"/>
    <s v=""/>
    <s v=""/>
    <n v="0"/>
    <n v="0"/>
    <s v="ZPRC"/>
    <s v="2500108236"/>
    <s v="P000032968"/>
    <n v="8002821191"/>
    <x v="1725"/>
    <x v="6"/>
    <x v="6"/>
    <n v="560"/>
    <s v="BOL"/>
    <s v="101586"/>
    <x v="33"/>
    <s v="801499"/>
    <s v="FERRIGONZ TABACUNDO"/>
    <x v="50"/>
    <s v="CALLE VELASCO IBARRA 040703 A UNA C"/>
    <x v="80"/>
    <s v="O-Pichincha-Pedromoncayo"/>
    <n v="40"/>
    <x v="70"/>
    <x v="70"/>
    <s v="100017519"/>
    <s v="VILLALBA PATRICIO"/>
    <s v="ZETT"/>
    <x v="90"/>
    <s v="1"/>
    <s v="Con Pallet"/>
    <n v="0.05"/>
    <n v="28"/>
    <x v="0"/>
    <n v="37458.75"/>
    <n v="28078.75"/>
    <n v="9380"/>
    <n v="117.6"/>
    <m/>
    <x v="68"/>
    <n v="28"/>
    <s v="28"/>
    <n v="28"/>
    <x v="0"/>
    <n v="0.21"/>
    <n v="4.2"/>
    <s v="TRANSPORTE PROPIO"/>
    <n v="1014205"/>
    <s v="NEWSTEEL TRANSPORTES ECUATORIANOS"/>
    <x v="90"/>
  </r>
  <r>
    <n v="1002205367"/>
    <s v="UE01"/>
    <x v="12"/>
    <d v="1899-12-30T19:02:00"/>
    <x v="2296"/>
    <s v=""/>
    <s v=""/>
    <n v="0"/>
    <n v="0"/>
    <s v="ZPRC"/>
    <s v="2500108240"/>
    <s v="P000032973"/>
    <n v="8002821256"/>
    <x v="1726"/>
    <x v="7"/>
    <x v="7"/>
    <n v="360"/>
    <s v="BOL"/>
    <s v="101633"/>
    <x v="15"/>
    <s v="803189"/>
    <s v="SACOS BODEGA LASSO"/>
    <x v="6"/>
    <s v="PANAMERICANA NORTE"/>
    <x v="6"/>
    <s v="O-Cotopaxi-Lasso"/>
    <n v="178"/>
    <x v="119"/>
    <x v="119"/>
    <s v="100014836"/>
    <s v="PERUGACHI PEDRO"/>
    <s v="ZEMU"/>
    <x v="166"/>
    <s v="2"/>
    <s v="Sin Pallet"/>
    <n v="0"/>
    <n v="0"/>
    <x v="0"/>
    <n v="26980"/>
    <n v="17970"/>
    <n v="9010"/>
    <n v="248.4"/>
    <m/>
    <x v="117"/>
    <n v="28"/>
    <s v="28"/>
    <n v="18"/>
    <x v="0"/>
    <n v="0.69000000000000006"/>
    <n v="13.8"/>
    <s v="TRIMPESAS S.A."/>
    <n v="1014277"/>
    <s v="PERUGACHI PANAMA PEDRO CESAR"/>
    <x v="166"/>
  </r>
  <r>
    <n v="1002205363"/>
    <s v="UE01"/>
    <x v="12"/>
    <d v="1899-12-30T19:04:00"/>
    <x v="2297"/>
    <s v="9000806605"/>
    <s v="012-022-00315818"/>
    <n v="1011.79"/>
    <n v="1134.42"/>
    <s v="ZPVN"/>
    <s v="40566305"/>
    <s v="P000032950"/>
    <n v="8002821251"/>
    <x v="1727"/>
    <x v="3"/>
    <x v="3"/>
    <n v="160"/>
    <s v="BOL"/>
    <s v="101627"/>
    <x v="49"/>
    <s v="803840"/>
    <s v="LOCAL PORTOVIEJO"/>
    <x v="40"/>
    <s v="CALLE A EDUCADORES Y AMIGOS"/>
    <x v="59"/>
    <s v="O-Manabi-Portoviejo"/>
    <m/>
    <x v="173"/>
    <x v="173"/>
    <s v="100014977"/>
    <s v="MORALES GERMAN"/>
    <s v="ZEMU"/>
    <x v="268"/>
    <s v="2"/>
    <s v="Sin Pallet"/>
    <n v="0"/>
    <n v="0"/>
    <x v="0"/>
    <n v="12527.778"/>
    <n v="8017.7780000000002"/>
    <n v="4510"/>
    <n v="184"/>
    <m/>
    <x v="169"/>
    <n v="28"/>
    <s v="28"/>
    <n v="8"/>
    <x v="0"/>
    <n v="1.1499999999999999"/>
    <n v="23"/>
    <s v="TRANINTAGSA S.A."/>
    <n v="1012880"/>
    <s v="GOMEZ MORALES NORA MONSERRATT"/>
    <x v="268"/>
  </r>
  <r>
    <n v="1002205363"/>
    <s v="UE01"/>
    <x v="12"/>
    <d v="1899-12-30T19:04:00"/>
    <x v="2298"/>
    <s v="9000806604"/>
    <s v="012-022-00315817"/>
    <n v="1315.96"/>
    <n v="1475.47"/>
    <s v="ZPVN"/>
    <s v="40566304"/>
    <s v="P000032949"/>
    <n v="8002821252"/>
    <x v="1727"/>
    <x v="4"/>
    <x v="4"/>
    <n v="200"/>
    <s v="BOL"/>
    <s v="101627"/>
    <x v="49"/>
    <s v="803840"/>
    <s v="LOCAL PORTOVIEJO"/>
    <x v="40"/>
    <s v="CALLE A EDUCADORES Y AMIGOS"/>
    <x v="59"/>
    <s v="O-Manabi-Portoviejo"/>
    <n v="468"/>
    <x v="173"/>
    <x v="173"/>
    <s v="100014977"/>
    <s v="MORALES GERMAN"/>
    <s v="ZEMU"/>
    <x v="268"/>
    <s v="2"/>
    <s v="Sin Pallet"/>
    <n v="0"/>
    <n v="0"/>
    <x v="0"/>
    <n v="14532.222"/>
    <n v="10022.222"/>
    <n v="4510"/>
    <n v="230"/>
    <m/>
    <x v="169"/>
    <n v="28"/>
    <s v="28"/>
    <n v="10"/>
    <x v="0"/>
    <n v="1.1499999999999999"/>
    <n v="23"/>
    <s v="TRANINTAGSA S.A."/>
    <n v="1012880"/>
    <s v="GOMEZ MORALES NORA MONSERRATT"/>
    <x v="268"/>
  </r>
  <r>
    <n v="1002205328"/>
    <s v="UE01"/>
    <x v="12"/>
    <d v="1899-12-30T19:13:00"/>
    <x v="2299"/>
    <s v=""/>
    <s v=""/>
    <n v="0"/>
    <n v="0"/>
    <s v="ZPRC"/>
    <s v="2500108208"/>
    <s v="0000393040"/>
    <n v="8002821206"/>
    <x v="172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17"/>
    <x v="117"/>
    <s v="100014879"/>
    <s v="BARAHONA ADRIAN"/>
    <s v="ZETT"/>
    <x v="163"/>
    <s v="4"/>
    <s v="Pallet Cortesia"/>
    <n v="0"/>
    <n v="0"/>
    <x v="0"/>
    <n v="50570"/>
    <n v="32070"/>
    <n v="18500"/>
    <n v="288"/>
    <m/>
    <x v="115"/>
    <n v="28"/>
    <s v="28"/>
    <n v="32"/>
    <x v="0"/>
    <n v="0.45"/>
    <n v="9"/>
    <s v="LIDENORTI S.A."/>
    <n v="1013894"/>
    <s v="BARAHONA MARMOL ADRIAN EDMUNDO"/>
    <x v="163"/>
  </r>
  <r>
    <n v="1002205359"/>
    <s v="UE01"/>
    <x v="12"/>
    <d v="1899-12-30T19:18:00"/>
    <x v="2300"/>
    <s v="9000806608"/>
    <s v="012-022-00315819"/>
    <n v="4507.8"/>
    <n v="5054.18"/>
    <s v="ZPVN"/>
    <s v="40566370"/>
    <s v="0000393273"/>
    <n v="8002821245"/>
    <x v="1729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330"/>
    <n v="33040"/>
    <n v="18290"/>
    <n v="382.8"/>
    <m/>
    <x v="173"/>
    <n v="28"/>
    <s v="28"/>
    <n v="33"/>
    <x v="0"/>
    <n v="0.58000000000000007"/>
    <n v="11.6"/>
    <s v="TRANSPORTE PROPIO"/>
    <n v="1012608"/>
    <s v="HERRERA POZO ALEXANDER EFREN"/>
    <x v="278"/>
  </r>
  <r>
    <n v="1002205383"/>
    <s v="UE01"/>
    <x v="12"/>
    <d v="1899-12-30T19:20:00"/>
    <x v="2301"/>
    <s v=""/>
    <s v=""/>
    <n v="0"/>
    <n v="0"/>
    <s v="ZPRC"/>
    <s v="2500108254"/>
    <s v="P000032991"/>
    <n v="8002821280"/>
    <x v="1730"/>
    <x v="7"/>
    <x v="7"/>
    <n v="280"/>
    <s v="BOL"/>
    <s v="101633"/>
    <x v="15"/>
    <s v="810878"/>
    <s v="BODEGA ZUMBALICA"/>
    <x v="6"/>
    <s v="COLAISA"/>
    <x v="17"/>
    <s v="O-Cotopaxi-Latacunga"/>
    <m/>
    <x v="13"/>
    <x v="13"/>
    <s v="100014839"/>
    <s v="MALDONADO WILZON"/>
    <s v="ZEMU"/>
    <x v="15"/>
    <s v="2"/>
    <s v="Sin Pallet"/>
    <n v="0"/>
    <n v="0"/>
    <x v="0"/>
    <n v="17051.111000000001"/>
    <n v="14007.778"/>
    <n v="3043.3330000000001"/>
    <n v="207.2"/>
    <m/>
    <x v="13"/>
    <n v="28"/>
    <s v="28"/>
    <n v="14"/>
    <x v="0"/>
    <n v="0.74"/>
    <n v="14.799999999999999"/>
    <s v="ALQUINGA&amp;ALQUINGA"/>
    <n v="10003460"/>
    <s v="MALDONADO LASSO WILZON GUIDO"/>
    <x v="15"/>
  </r>
  <r>
    <n v="1002205383"/>
    <s v="UE01"/>
    <x v="12"/>
    <d v="1899-12-30T19:20:00"/>
    <x v="2302"/>
    <s v=""/>
    <s v=""/>
    <n v="0"/>
    <n v="0"/>
    <s v="ZPRC"/>
    <s v="2500108253"/>
    <s v="P000032990"/>
    <n v="8002821279"/>
    <x v="1730"/>
    <x v="5"/>
    <x v="5"/>
    <n v="40"/>
    <s v="BOL"/>
    <s v="101633"/>
    <x v="15"/>
    <s v="810878"/>
    <s v="BODEGA ZUMBALICA"/>
    <x v="6"/>
    <s v="COLAISA"/>
    <x v="17"/>
    <s v="O-Cotopaxi-Latacunga"/>
    <m/>
    <x v="13"/>
    <x v="13"/>
    <s v="100014839"/>
    <s v="MALDONADO WILZON"/>
    <s v="ZEMU"/>
    <x v="15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  <n v="10003460"/>
    <s v="MALDONADO LASSO WILZON GUIDO"/>
    <x v="15"/>
  </r>
  <r>
    <n v="1002205383"/>
    <s v="UE01"/>
    <x v="12"/>
    <d v="1899-12-30T19:20:00"/>
    <x v="2303"/>
    <s v=""/>
    <s v=""/>
    <n v="0"/>
    <n v="0"/>
    <s v="ZPRC"/>
    <s v="2500108252"/>
    <s v="P000032989"/>
    <n v="8002821281"/>
    <x v="1730"/>
    <x v="6"/>
    <x v="6"/>
    <n v="40"/>
    <s v="BOL"/>
    <s v="101633"/>
    <x v="15"/>
    <s v="810878"/>
    <s v="BODEGA ZUMBALICA"/>
    <x v="6"/>
    <s v="COLAISA"/>
    <x v="17"/>
    <s v="O-Cotopaxi-Latacunga"/>
    <n v="198"/>
    <x v="13"/>
    <x v="13"/>
    <s v="100014839"/>
    <s v="MALDONADO WILZON"/>
    <s v="ZEMU"/>
    <x v="15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  <n v="10003460"/>
    <s v="MALDONADO LASSO WILZON GUIDO"/>
    <x v="15"/>
  </r>
  <r>
    <n v="1002205365"/>
    <s v="UE01"/>
    <x v="12"/>
    <d v="1899-12-30T19:29:00"/>
    <x v="2304"/>
    <s v="9000806609"/>
    <s v="012-022-00315820"/>
    <n v="2379.6"/>
    <n v="2668.02"/>
    <s v="ZPVN"/>
    <s v="40566352"/>
    <s v="0000393238"/>
    <n v="8002821254"/>
    <x v="1731"/>
    <x v="3"/>
    <x v="3"/>
    <n v="360"/>
    <s v="BOL"/>
    <s v="105068"/>
    <x v="124"/>
    <s v="807040"/>
    <s v="OBRA PACAYACU"/>
    <x v="36"/>
    <s v="E10 PACAYACU"/>
    <x v="153"/>
    <s v="O-Sucumbios-Tarapoa"/>
    <n v="519"/>
    <x v="22"/>
    <x v="22"/>
    <s v="100020338"/>
    <s v="TERAN ARNULFO"/>
    <s v="ZEMU"/>
    <x v="88"/>
    <s v="2"/>
    <s v="Sin Pallet"/>
    <n v="0"/>
    <n v="0"/>
    <x v="0"/>
    <n v="27130"/>
    <n v="18040"/>
    <n v="9090"/>
    <n v="522"/>
    <m/>
    <x v="22"/>
    <n v="28"/>
    <s v="28"/>
    <n v="18"/>
    <x v="0"/>
    <n v="1.45"/>
    <n v="29"/>
    <s v="TRANINTAGSA"/>
    <n v="1014062"/>
    <s v="BENALCAZAR DE LA CRUZ MILTON PATRIC"/>
    <x v="88"/>
  </r>
  <r>
    <n v="1002205364"/>
    <s v="UE01"/>
    <x v="12"/>
    <d v="1899-12-30T19:32:00"/>
    <x v="2305"/>
    <s v="9000806610"/>
    <s v="012-022-00315821"/>
    <n v="2351"/>
    <n v="2635.96"/>
    <s v="ZPVN"/>
    <s v="40566332"/>
    <s v="P000032964"/>
    <n v="8002821253"/>
    <x v="1732"/>
    <x v="3"/>
    <x v="3"/>
    <n v="360"/>
    <s v="BOL"/>
    <s v="101627"/>
    <x v="49"/>
    <s v="805763"/>
    <s v="LOCAL CHONE"/>
    <x v="47"/>
    <s v="BY PASS INTERSECCION S/N"/>
    <x v="74"/>
    <s v="O-Manabi-Chone"/>
    <n v="396"/>
    <x v="60"/>
    <x v="60"/>
    <s v="10007757"/>
    <s v="GUALACATA FERNANDEZ MANUEL RAUL"/>
    <s v="ZEMU"/>
    <x v="76"/>
    <s v="2"/>
    <s v="Sin Pallet"/>
    <n v="0"/>
    <n v="0"/>
    <x v="0"/>
    <n v="26900"/>
    <n v="18020"/>
    <n v="8880"/>
    <n v="385.2"/>
    <m/>
    <x v="58"/>
    <n v="28"/>
    <s v="28"/>
    <n v="18"/>
    <x v="0"/>
    <n v="1.07"/>
    <n v="21.4"/>
    <s v="ALQUINGA &amp; ALQUINGA"/>
    <n v="1022501"/>
    <s v="FLORES RAMIREZ ROGER WILLAN"/>
    <x v="76"/>
  </r>
  <r>
    <n v="1002205342"/>
    <s v="UE01"/>
    <x v="12"/>
    <d v="1899-12-30T19:38:00"/>
    <x v="2306"/>
    <s v="9000806612"/>
    <s v="012-022-00315823"/>
    <n v="770.4"/>
    <n v="863.78"/>
    <s v="ZPVN"/>
    <s v="40566363"/>
    <s v="0000393252"/>
    <n v="8002821224"/>
    <x v="1733"/>
    <x v="5"/>
    <x v="5"/>
    <n v="120"/>
    <s v="BOL"/>
    <s v="101712"/>
    <x v="229"/>
    <s v="801261"/>
    <s v="BODEGA MARIANAS,"/>
    <x v="1"/>
    <s v="BODEGA MARIANAS / VIA A QUITO"/>
    <x v="26"/>
    <s v="O-Pichincha-Carapungo"/>
    <m/>
    <x v="84"/>
    <x v="84"/>
    <s v="100014841"/>
    <s v="FARINANGO OSWALDO"/>
    <s v="ZETT"/>
    <x v="199"/>
    <s v="1"/>
    <s v="Con Pallet"/>
    <n v="0.05"/>
    <n v="6"/>
    <x v="0"/>
    <n v="14874.375"/>
    <n v="6009.375"/>
    <n v="8865"/>
    <n v="52.8"/>
    <m/>
    <x v="82"/>
    <n v="28"/>
    <s v="28"/>
    <n v="6"/>
    <x v="0"/>
    <n v="0.44"/>
    <n v="8.7999999999999989"/>
    <s v="TRANSSJQ S.A."/>
    <n v="1013799"/>
    <s v="MONTEROS REYES ROBERTH ESTEBAN"/>
    <x v="199"/>
  </r>
  <r>
    <n v="1002205342"/>
    <s v="UE01"/>
    <x v="12"/>
    <d v="1899-12-30T19:38:00"/>
    <x v="2307"/>
    <s v="9000806611"/>
    <s v="012-022-00315822"/>
    <n v="3603.6"/>
    <n v="4040.38"/>
    <s v="ZPVN"/>
    <s v="40566363"/>
    <s v="0000393253"/>
    <n v="8002821225"/>
    <x v="1733"/>
    <x v="6"/>
    <x v="6"/>
    <n v="520"/>
    <s v="BOL"/>
    <s v="101712"/>
    <x v="229"/>
    <s v="801261"/>
    <s v="BODEGA MARIANAS,"/>
    <x v="1"/>
    <s v="BODEGA MARIANAS / VIA A QUITO"/>
    <x v="26"/>
    <s v="O-Pichincha-Carapungo"/>
    <n v="89"/>
    <x v="84"/>
    <x v="84"/>
    <s v="100014841"/>
    <s v="FARINANGO OSWALDO"/>
    <s v="ZETT"/>
    <x v="199"/>
    <s v="1"/>
    <s v="Con Pallet"/>
    <n v="0.05"/>
    <n v="26"/>
    <x v="0"/>
    <n v="34905.625"/>
    <n v="26040.625"/>
    <n v="8865"/>
    <n v="228.8"/>
    <m/>
    <x v="82"/>
    <n v="28"/>
    <s v="28"/>
    <n v="26"/>
    <x v="0"/>
    <n v="0.44"/>
    <n v="8.8000000000000007"/>
    <s v="TRANSSJQ S.A."/>
    <n v="1013799"/>
    <s v="MONTEROS REYES ROBERTH ESTEBAN"/>
    <x v="199"/>
  </r>
  <r>
    <n v="1002205331"/>
    <s v="UE01"/>
    <x v="12"/>
    <d v="1899-12-30T19:40:00"/>
    <x v="2308"/>
    <s v="9000806614"/>
    <s v="012-022-00315825"/>
    <n v="1963.7"/>
    <n v="2201.71"/>
    <s v="ZPVN"/>
    <s v="40566139"/>
    <s v="0000392874"/>
    <n v="8002821210"/>
    <x v="1734"/>
    <x v="5"/>
    <x v="5"/>
    <n v="320"/>
    <s v="BOL"/>
    <s v="101638"/>
    <x v="40"/>
    <s v="801678"/>
    <s v="BODEGA PASQUEL GUILL"/>
    <x v="1"/>
    <s v="AV. MARISCAL SUCRE 951 E ILLESCAS Q"/>
    <x v="35"/>
    <s v="O-Pichincha-Lamagdalena"/>
    <m/>
    <x v="143"/>
    <x v="143"/>
    <s v="100020688"/>
    <s v="RIVERA JENRRI"/>
    <s v="ZETT"/>
    <x v="210"/>
    <s v="1"/>
    <s v="Con Pallet"/>
    <n v="0.05"/>
    <n v="16"/>
    <x v="0"/>
    <n v="25150"/>
    <n v="16040"/>
    <n v="9110"/>
    <n v="160"/>
    <m/>
    <x v="140"/>
    <n v="28"/>
    <s v="28"/>
    <n v="16"/>
    <x v="0"/>
    <n v="0.5"/>
    <n v="10"/>
    <s v="LIDENORTI S.A."/>
    <n v="1013759"/>
    <s v="DURAN VALENCIA CARLOS EFREN"/>
    <x v="210"/>
  </r>
  <r>
    <n v="1002205331"/>
    <s v="UE01"/>
    <x v="12"/>
    <d v="1899-12-30T19:40:00"/>
    <x v="2309"/>
    <s v="9000806613"/>
    <s v="012-022-00315824"/>
    <n v="2140.21"/>
    <n v="2399.62"/>
    <s v="ZPVN"/>
    <s v="40566139"/>
    <s v="0000392873"/>
    <n v="8002821209"/>
    <x v="1734"/>
    <x v="6"/>
    <x v="6"/>
    <n v="320"/>
    <s v="BOL"/>
    <s v="101638"/>
    <x v="40"/>
    <s v="801678"/>
    <s v="BODEGA PASQUEL GUILL"/>
    <x v="1"/>
    <s v="AV. MARISCAL SUCRE 951 E ILLESCAS Q"/>
    <x v="35"/>
    <s v="O-Pichincha-Lamagdalena"/>
    <n v="118"/>
    <x v="143"/>
    <x v="143"/>
    <s v="100020688"/>
    <s v="RIVERA JENRRI"/>
    <s v="ZETT"/>
    <x v="210"/>
    <s v="1"/>
    <s v="Con Pallet"/>
    <n v="0.05"/>
    <n v="16"/>
    <x v="0"/>
    <n v="25150"/>
    <n v="16040"/>
    <n v="9110"/>
    <n v="160"/>
    <m/>
    <x v="140"/>
    <n v="28"/>
    <s v="28"/>
    <n v="16"/>
    <x v="0"/>
    <n v="0.5"/>
    <n v="10"/>
    <s v="LIDENORTI S.A."/>
    <n v="1013759"/>
    <s v="DURAN VALENCIA CARLOS EFREN"/>
    <x v="210"/>
  </r>
  <r>
    <n v="1002205371"/>
    <s v="UE01"/>
    <x v="12"/>
    <d v="1899-12-30T19:43:00"/>
    <x v="2310"/>
    <s v=""/>
    <s v=""/>
    <n v="0"/>
    <n v="0"/>
    <s v="ZPRC"/>
    <s v="2500108233"/>
    <s v="0000393185"/>
    <n v="8002821260"/>
    <x v="1735"/>
    <x v="6"/>
    <x v="6"/>
    <n v="480"/>
    <s v="BOL"/>
    <s v="101664"/>
    <x v="8"/>
    <s v="800589"/>
    <s v="DANILO CORDOVA AGUIL"/>
    <x v="27"/>
    <s v="DANILO CORDOVA AGUILAR / VIA AMBATO"/>
    <x v="41"/>
    <s v="O-Tungurahua-Ambato"/>
    <n v="250"/>
    <x v="64"/>
    <x v="64"/>
    <s v="100017276"/>
    <s v="CASTRO BYRON"/>
    <s v="ZEMT"/>
    <x v="126"/>
    <s v="2"/>
    <s v="Sin Pallet"/>
    <n v="0"/>
    <n v="0"/>
    <x v="0"/>
    <n v="39590"/>
    <n v="24000"/>
    <n v="15590"/>
    <n v="432"/>
    <m/>
    <x v="62"/>
    <n v="28"/>
    <s v="28"/>
    <n v="24"/>
    <x v="0"/>
    <n v="0.9"/>
    <n v="18"/>
    <s v="TRIMPESAS S.A."/>
    <n v="10003431"/>
    <s v="FIALLOS ARTEAGA ESTEFANIA CAROLINA"/>
    <x v="126"/>
  </r>
  <r>
    <n v="1002205413"/>
    <s v="UE01"/>
    <x v="12"/>
    <d v="1899-12-30T19:48:00"/>
    <x v="2311"/>
    <s v="9000806615"/>
    <s v="012-022-00315826"/>
    <n v="3541.43"/>
    <n v="3970.67"/>
    <s v="ZPVN"/>
    <s v="40557049"/>
    <s v="0000386214"/>
    <n v="8002821316"/>
    <x v="1736"/>
    <x v="8"/>
    <x v="8"/>
    <n v="32.369999999999997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0910"/>
    <n v="32370"/>
    <n v="18540"/>
    <n v="0"/>
    <m/>
    <x v="3"/>
    <n v="28"/>
    <s v="28"/>
    <n v="32.369999999999997"/>
    <x v="0"/>
    <n v="0"/>
    <n v="0"/>
    <s v="XAVIER VALENZUELA"/>
    <n v="1014416"/>
    <s v="VALENZUELA DIAZ PATRICIO XAVIER"/>
    <x v="32"/>
  </r>
  <r>
    <n v="1002205385"/>
    <s v="UE01"/>
    <x v="12"/>
    <d v="1899-12-30T19:48:00"/>
    <x v="2312"/>
    <s v=""/>
    <s v=""/>
    <n v="0"/>
    <n v="0"/>
    <s v="ZPRC"/>
    <s v="2500108255"/>
    <s v="P000032993"/>
    <n v="8002821283"/>
    <x v="173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14"/>
    <x v="14"/>
    <s v="100015134"/>
    <s v="NICOLALDE FABIAN"/>
    <s v="ZEMU"/>
    <x v="18"/>
    <s v="2"/>
    <s v="Sin Pallet"/>
    <n v="0"/>
    <n v="0"/>
    <x v="0"/>
    <n v="27080"/>
    <n v="18000"/>
    <n v="9080"/>
    <n v="266.39999999999998"/>
    <m/>
    <x v="14"/>
    <n v="28"/>
    <s v="28"/>
    <n v="18"/>
    <x v="0"/>
    <n v="0.74"/>
    <n v="14.799999999999999"/>
    <s v="SANJOPAS S.A."/>
    <n v="1014339"/>
    <s v="NICOLALDE FLORES MILTON FABIAN"/>
    <x v="18"/>
  </r>
  <r>
    <n v="1002205370"/>
    <s v="UE01"/>
    <x v="12"/>
    <d v="1899-12-30T20:00:00"/>
    <x v="2313"/>
    <s v="9000806616"/>
    <s v="012-022-00315827"/>
    <n v="3278.4"/>
    <n v="3675.77"/>
    <s v="ZPVN"/>
    <s v="40566227"/>
    <s v="0000393191"/>
    <n v="8002821259"/>
    <x v="1738"/>
    <x v="6"/>
    <x v="6"/>
    <n v="480"/>
    <s v="BOL"/>
    <s v="102734"/>
    <x v="273"/>
    <s v="810970"/>
    <s v="FERRETERIA FRONTERA"/>
    <x v="0"/>
    <s v="AV 24 MAYO Y LOS LAURELES"/>
    <x v="16"/>
    <s v="O-Carchi-Tulcan"/>
    <n v="159"/>
    <x v="95"/>
    <x v="95"/>
    <s v="100014873"/>
    <s v="MEDIAVILLA JULIO"/>
    <s v="ZEMT"/>
    <x v="134"/>
    <s v="1"/>
    <s v="Con Pallet"/>
    <n v="0.05"/>
    <n v="24"/>
    <x v="0"/>
    <n v="39230"/>
    <n v="24030"/>
    <n v="15200"/>
    <n v="278.39999999999998"/>
    <m/>
    <x v="93"/>
    <n v="28"/>
    <s v="28"/>
    <n v="24"/>
    <x v="0"/>
    <n v="0.57999999999999996"/>
    <n v="11.6"/>
    <s v="SANJOPAS S.A."/>
    <n v="1013809"/>
    <s v="MEDIAVILLA PERUGACHI JULIO MAURICIO"/>
    <x v="134"/>
  </r>
  <r>
    <n v="1002205378"/>
    <s v="UE01"/>
    <x v="12"/>
    <d v="1899-12-30T20:03:00"/>
    <x v="2314"/>
    <s v="9000806617"/>
    <s v="012-022-00315828"/>
    <n v="4290"/>
    <n v="4809.9799999999996"/>
    <s v="ZPVN"/>
    <s v="40565814"/>
    <s v="0000392593"/>
    <n v="8002821272"/>
    <x v="1739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290"/>
    <n v="33110"/>
    <n v="18180"/>
    <n v="594"/>
    <m/>
    <x v="138"/>
    <n v="28"/>
    <s v="28"/>
    <n v="33"/>
    <x v="0"/>
    <n v="0.9"/>
    <n v="18"/>
    <s v="TRANSPORTE PROPIO"/>
    <n v="1017512"/>
    <s v="PACHECO SALAZAR WILSON FABIAN"/>
    <x v="274"/>
  </r>
  <r>
    <n v="1002205422"/>
    <s v="UE01"/>
    <x v="12"/>
    <d v="1899-12-30T20:04:00"/>
    <x v="2315"/>
    <s v="9000806618"/>
    <s v="012-022-00315829"/>
    <n v="2301.35"/>
    <n v="2580.29"/>
    <s v="ZPVN"/>
    <s v="40566398"/>
    <s v="P000032994"/>
    <n v="8002821326"/>
    <x v="1740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000"/>
    <n v="18010"/>
    <n v="8990"/>
    <n v="266.39999999999998"/>
    <m/>
    <x v="104"/>
    <n v="28"/>
    <s v="28"/>
    <n v="18"/>
    <x v="0"/>
    <n v="0.74"/>
    <n v="14.799999999999999"/>
    <s v="LA ARMENIA S.A."/>
    <n v="1021623"/>
    <s v="VILLARREAL HIGUERA FERNANDO SALVADO"/>
    <x v="148"/>
  </r>
  <r>
    <n v="1002205372"/>
    <s v="UE01"/>
    <x v="12"/>
    <d v="1899-12-30T20:06:00"/>
    <x v="2316"/>
    <s v="9000806622"/>
    <s v="012-022-00315832"/>
    <n v="556.79999999999995"/>
    <n v="624.29"/>
    <s v="ZPVN"/>
    <s v="40566342"/>
    <s v="0000393210"/>
    <n v="8002821263"/>
    <x v="1741"/>
    <x v="7"/>
    <x v="7"/>
    <n v="80"/>
    <s v="BOL"/>
    <s v="103842"/>
    <x v="86"/>
    <s v="805572"/>
    <s v="BODEGA PRINCIPAL"/>
    <x v="5"/>
    <s v="AV ILALO Y RIO CORRIENTES ESQ"/>
    <x v="65"/>
    <s v="O-Pichincha-Sanrafael"/>
    <m/>
    <x v="159"/>
    <x v="159"/>
    <s v="100015026"/>
    <s v="GUAMAN LUIS"/>
    <s v="ZEMT"/>
    <x v="240"/>
    <s v="1"/>
    <s v="Con Pallet"/>
    <n v="0.05"/>
    <n v="4"/>
    <x v="0"/>
    <n v="9476.6659999999993"/>
    <n v="4013.3330000000001"/>
    <n v="5463.3329999999996"/>
    <n v="41.6"/>
    <m/>
    <x v="156"/>
    <n v="28"/>
    <s v="28"/>
    <n v="4"/>
    <x v="0"/>
    <n v="0.52"/>
    <n v="10.4"/>
    <s v="TRAPSA C.A."/>
    <n v="1013279"/>
    <s v="TAPIA CAMPAÑA NESTOR HEMIRO"/>
    <x v="240"/>
  </r>
  <r>
    <n v="1002205372"/>
    <s v="UE01"/>
    <x v="12"/>
    <d v="1899-12-30T20:06:00"/>
    <x v="2317"/>
    <s v="9000806620"/>
    <s v="012-022-00315830"/>
    <n v="256.8"/>
    <n v="287.93"/>
    <s v="ZPVN"/>
    <s v="40566342"/>
    <s v="0000393209"/>
    <n v="8002821262"/>
    <x v="1741"/>
    <x v="5"/>
    <x v="5"/>
    <n v="40"/>
    <s v="BOL"/>
    <s v="103842"/>
    <x v="86"/>
    <s v="805572"/>
    <s v="BODEGA PRINCIPAL"/>
    <x v="5"/>
    <s v="AV ILALO Y RIO CORRIENTES ESQ"/>
    <x v="65"/>
    <s v="O-Pichincha-Sanrafael"/>
    <m/>
    <x v="159"/>
    <x v="159"/>
    <s v="100015026"/>
    <s v="GUAMAN LUIS"/>
    <s v="ZEMT"/>
    <x v="240"/>
    <s v="1"/>
    <s v="Con Pallet"/>
    <n v="0.05"/>
    <n v="2"/>
    <x v="0"/>
    <n v="7470"/>
    <n v="2006.6669999999999"/>
    <n v="5463.3329999999996"/>
    <n v="20.8"/>
    <m/>
    <x v="156"/>
    <n v="28"/>
    <s v="28"/>
    <n v="2"/>
    <x v="0"/>
    <n v="0.52"/>
    <n v="10.4"/>
    <s v="TRAPSA C.A."/>
    <n v="1013279"/>
    <s v="TAPIA CAMPAÑA NESTOR HEMIRO"/>
    <x v="240"/>
  </r>
  <r>
    <n v="1002205372"/>
    <s v="UE01"/>
    <x v="12"/>
    <d v="1899-12-30T20:06:00"/>
    <x v="2318"/>
    <s v="9000806621"/>
    <s v="012-022-00315831"/>
    <n v="2494.8000000000002"/>
    <n v="2797.19"/>
    <s v="ZPVN"/>
    <s v="40566342"/>
    <s v="0000393211"/>
    <n v="8002821261"/>
    <x v="1741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159"/>
    <x v="159"/>
    <s v="100015026"/>
    <s v="GUAMAN LUIS"/>
    <s v="ZEMT"/>
    <x v="240"/>
    <s v="1"/>
    <s v="Con Pallet"/>
    <n v="0.05"/>
    <n v="18"/>
    <x v="0"/>
    <n v="23523.332999999999"/>
    <n v="18060"/>
    <n v="5463.3329999999996"/>
    <n v="187.2"/>
    <m/>
    <x v="156"/>
    <n v="28"/>
    <s v="28"/>
    <n v="18"/>
    <x v="0"/>
    <n v="0.52"/>
    <n v="10.399999999999999"/>
    <s v="TRAPSA C.A."/>
    <n v="1013279"/>
    <s v="TAPIA CAMPAÑA NESTOR HEMIRO"/>
    <x v="240"/>
  </r>
  <r>
    <n v="1002205357"/>
    <s v="UE01"/>
    <x v="12"/>
    <d v="1899-12-30T20:08:00"/>
    <x v="2319"/>
    <s v=""/>
    <s v=""/>
    <n v="0"/>
    <n v="0"/>
    <s v="ZPRC"/>
    <s v="2500108228"/>
    <s v="0000393174"/>
    <n v="8002821243"/>
    <x v="1742"/>
    <x v="3"/>
    <x v="3"/>
    <n v="660"/>
    <s v="BOL"/>
    <s v="101664"/>
    <x v="8"/>
    <s v="800768"/>
    <s v="LA CASA DEL HIERRO"/>
    <x v="12"/>
    <s v="CALLE 7MA"/>
    <x v="14"/>
    <s v="O-Losrios-Quevedo"/>
    <n v="345"/>
    <x v="35"/>
    <x v="35"/>
    <s v="100014897"/>
    <s v="CHAUCA RAMIRO"/>
    <s v="ZETT"/>
    <x v="232"/>
    <s v="2"/>
    <s v="Sin Pallet"/>
    <n v="0"/>
    <n v="0"/>
    <x v="0"/>
    <n v="49810"/>
    <n v="33040"/>
    <n v="16770"/>
    <n v="679.8"/>
    <m/>
    <x v="33"/>
    <n v="28"/>
    <s v="28"/>
    <n v="33"/>
    <x v="0"/>
    <n v="1.03"/>
    <n v="20.599999999999998"/>
    <s v="SELVALEGRE S.A."/>
    <n v="1013510"/>
    <s v="ESPARZA ENDARA ALVARO DAMIAN"/>
    <x v="232"/>
  </r>
  <r>
    <n v="1002205403"/>
    <s v="UE01"/>
    <x v="12"/>
    <d v="1899-12-30T20:11:00"/>
    <x v="2320"/>
    <s v="9000806623"/>
    <s v="012-022-00315833"/>
    <n v="4507.8"/>
    <n v="5054.18"/>
    <s v="ZPVN"/>
    <s v="40566221"/>
    <s v="P000032935"/>
    <n v="8002821302"/>
    <x v="1743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72"/>
    <x v="72"/>
    <s v="100014825"/>
    <s v="MEJIA ARMANDO"/>
    <s v="ZETT"/>
    <x v="93"/>
    <s v="2"/>
    <s v="Sin Pallet"/>
    <n v="0"/>
    <n v="0"/>
    <x v="0"/>
    <n v="50230"/>
    <n v="33110"/>
    <n v="17120"/>
    <n v="382.8"/>
    <m/>
    <x v="70"/>
    <n v="28"/>
    <s v="28"/>
    <n v="33"/>
    <x v="0"/>
    <n v="0.58000000000000007"/>
    <n v="11.6"/>
    <s v="LIDENORTI S.A."/>
    <n v="1013538"/>
    <s v="ROSERO TAFUR JOSE STALIN"/>
    <x v="93"/>
  </r>
  <r>
    <n v="1002205428"/>
    <s v="UE01"/>
    <x v="12"/>
    <d v="1899-12-30T20:18:00"/>
    <x v="2321"/>
    <s v="9000806626"/>
    <s v="012-022-00315834"/>
    <n v="3815.77"/>
    <n v="4278.26"/>
    <s v="ZPVN"/>
    <s v="40564120"/>
    <s v="0000390452"/>
    <n v="8002821333"/>
    <x v="1744"/>
    <x v="2"/>
    <x v="2"/>
    <n v="32.79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16253"/>
    <s v="CALI SEGUNDO"/>
    <s v="ZECI"/>
    <x v="243"/>
    <s v="2"/>
    <s v="Sin Pallet"/>
    <n v="0"/>
    <n v="0"/>
    <x v="1"/>
    <n v="52610"/>
    <n v="32790"/>
    <n v="19820"/>
    <n v="0"/>
    <m/>
    <x v="3"/>
    <n v="28"/>
    <s v="28"/>
    <n v="32.79"/>
    <x v="0"/>
    <n v="0"/>
    <n v="0"/>
    <s v="HORMIANDES"/>
    <n v="1014407"/>
    <s v="HORMIANDES"/>
    <x v="243"/>
  </r>
  <r>
    <n v="1002205373"/>
    <s v="UE01"/>
    <x v="12"/>
    <d v="1899-12-30T20:47:00"/>
    <x v="2322"/>
    <s v="9000806629"/>
    <s v="012-022-00315836"/>
    <n v="264.39999999999998"/>
    <n v="296.45"/>
    <s v="ZPVN"/>
    <s v="40566343"/>
    <s v="0000393214"/>
    <n v="8002821265"/>
    <x v="1745"/>
    <x v="3"/>
    <x v="3"/>
    <n v="40"/>
    <s v="BOL"/>
    <s v="105068"/>
    <x v="124"/>
    <s v="807040"/>
    <s v="OBRA PACAYACU"/>
    <x v="36"/>
    <s v="E10 PACAYACU"/>
    <x v="153"/>
    <s v="O-Sucumbios-Tarapoa"/>
    <m/>
    <x v="152"/>
    <x v="152"/>
    <s v="10006521"/>
    <s v="ANANGONO GARCIA NELSON PABLO"/>
    <s v="ZEMT"/>
    <x v="226"/>
    <s v="2"/>
    <s v="Sin Pallet"/>
    <n v="0"/>
    <n v="0"/>
    <x v="0"/>
    <n v="8634.1669999999995"/>
    <n v="2004.1669999999999"/>
    <n v="6630"/>
    <n v="58"/>
    <m/>
    <x v="149"/>
    <n v="28"/>
    <s v="28"/>
    <n v="2"/>
    <x v="0"/>
    <n v="1.45"/>
    <n v="29"/>
    <s v="TRANSSJQ S.A."/>
    <n v="10004775"/>
    <s v="ROSERO REYES KAREN AMPARO"/>
    <x v="226"/>
  </r>
  <r>
    <n v="1002205373"/>
    <s v="UE01"/>
    <x v="12"/>
    <d v="1899-12-30T20:47:00"/>
    <x v="2323"/>
    <s v="9000806628"/>
    <s v="012-022-00315835"/>
    <n v="2965.6"/>
    <n v="3325.05"/>
    <s v="ZPVN"/>
    <s v="40566344"/>
    <s v="0000393217"/>
    <n v="8002821264"/>
    <x v="1745"/>
    <x v="3"/>
    <x v="3"/>
    <n v="440"/>
    <s v="BOL"/>
    <s v="103662"/>
    <x v="95"/>
    <s v="805222"/>
    <s v="EQUIPOS Y SOLDADURAS ORIENTE"/>
    <x v="45"/>
    <s v="VIA AGUAS NEGRAS"/>
    <x v="70"/>
    <s v="O-Sucumbios-Cuyabeno"/>
    <n v="461"/>
    <x v="152"/>
    <x v="152"/>
    <s v="10006521"/>
    <s v="ANANGONO GARCIA NELSON PABLO"/>
    <s v="ZEMT"/>
    <x v="226"/>
    <s v="2"/>
    <s v="Sin Pallet"/>
    <n v="0"/>
    <n v="0"/>
    <x v="0"/>
    <n v="28675.832999999999"/>
    <n v="22045.832999999999"/>
    <n v="6630"/>
    <n v="633.6"/>
    <m/>
    <x v="149"/>
    <n v="28"/>
    <s v="28"/>
    <n v="22"/>
    <x v="0"/>
    <n v="1.44"/>
    <n v="28.8"/>
    <s v="TRANSSJQ S.A."/>
    <n v="10004775"/>
    <s v="ROSERO REYES KAREN AMPARO"/>
    <x v="226"/>
  </r>
  <r>
    <n v="1002205381"/>
    <s v="UE01"/>
    <x v="12"/>
    <d v="1899-12-30T20:52:00"/>
    <x v="2324"/>
    <s v="9000806630"/>
    <s v="012-022-00315837"/>
    <n v="2426.4"/>
    <n v="2720.5"/>
    <s v="ZPVN"/>
    <s v="40566366"/>
    <s v="P000032976"/>
    <n v="8002821277"/>
    <x v="1746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3"/>
    <x v="33"/>
    <s v="100014931"/>
    <s v="VACA GALO"/>
    <s v="ZEMU"/>
    <x v="40"/>
    <s v="1"/>
    <s v="Con Pallet"/>
    <n v="0.05"/>
    <n v="18"/>
    <x v="0"/>
    <n v="27530"/>
    <n v="18060"/>
    <n v="9470"/>
    <n v="165.6"/>
    <m/>
    <x v="31"/>
    <n v="28"/>
    <s v="28"/>
    <n v="18"/>
    <x v="0"/>
    <n v="0.45999999999999996"/>
    <n v="9.1999999999999993"/>
    <s v="TRANSPORTE PESADO CIAPRUTE S.A."/>
    <n v="1022019"/>
    <s v="ENRIQUEZ LARA ORLANDO DANILO"/>
    <x v="40"/>
  </r>
  <r>
    <n v="1002205482"/>
    <s v="UE01"/>
    <x v="12"/>
    <d v="1899-12-30T20:56:00"/>
    <x v="2325"/>
    <s v=""/>
    <s v=""/>
    <n v="0"/>
    <n v="0"/>
    <s v="ZPRC"/>
    <s v="2500108219"/>
    <s v="0000393151"/>
    <n v="8002821402"/>
    <x v="1747"/>
    <x v="3"/>
    <x v="3"/>
    <n v="200"/>
    <s v="BOL"/>
    <s v="101664"/>
    <x v="8"/>
    <s v="803583"/>
    <s v="JAIME CORDOVA"/>
    <x v="33"/>
    <s v="AV 9 DE OCTUBRE Y RIO CURARAY"/>
    <x v="49"/>
    <s v="O-Orellana-Elcoca"/>
    <m/>
    <x v="121"/>
    <x v="121"/>
    <s v="100014956"/>
    <s v="ENRIQUEZ PABLO"/>
    <s v="ZEMT"/>
    <x v="170"/>
    <s v="2"/>
    <s v="Sin Pallet"/>
    <n v="0"/>
    <n v="0"/>
    <x v="0"/>
    <n v="18280"/>
    <n v="10025"/>
    <n v="8255"/>
    <n v="264"/>
    <s v="regularisacion sac"/>
    <x v="119"/>
    <n v="28"/>
    <s v="28"/>
    <n v="10"/>
    <x v="0"/>
    <n v="1.32"/>
    <n v="26.4"/>
    <s v="LIDENORTI S.A."/>
    <n v="1013565"/>
    <s v="ESPARZA ESPINOZA JIMMY ERNESTO"/>
    <x v="170"/>
  </r>
  <r>
    <n v="1002205482"/>
    <s v="UE01"/>
    <x v="12"/>
    <d v="1899-12-30T20:56:00"/>
    <x v="2326"/>
    <s v=""/>
    <s v=""/>
    <n v="0"/>
    <n v="0"/>
    <s v="ZPRC"/>
    <s v="2500108225"/>
    <s v="0000393145"/>
    <n v="8002821403"/>
    <x v="1747"/>
    <x v="4"/>
    <x v="4"/>
    <n v="280"/>
    <s v="BOL"/>
    <s v="101627"/>
    <x v="49"/>
    <s v="802241"/>
    <s v="FERRETERIA ORELLANA"/>
    <x v="33"/>
    <s v="AV.ALEJANDO LABAKA-PADAYOS"/>
    <x v="49"/>
    <s v="O-Orellana-Elcoca"/>
    <n v="355"/>
    <x v="121"/>
    <x v="121"/>
    <s v="100014956"/>
    <s v="ENRIQUEZ PABLO"/>
    <s v="ZEMT"/>
    <x v="170"/>
    <s v="2"/>
    <s v="Sin Pallet"/>
    <n v="0"/>
    <n v="0"/>
    <x v="0"/>
    <n v="22290"/>
    <n v="14035"/>
    <n v="8255"/>
    <n v="369.6"/>
    <s v="regularisacion sac"/>
    <x v="119"/>
    <n v="28"/>
    <s v="28"/>
    <n v="14"/>
    <x v="0"/>
    <n v="1.32"/>
    <n v="26.400000000000002"/>
    <s v="LIDENORTI S.A."/>
    <n v="1013565"/>
    <s v="ESPARZA ESPINOZA JIMMY ERNESTO"/>
    <x v="170"/>
  </r>
  <r>
    <n v="1002205416"/>
    <s v="UE01"/>
    <x v="12"/>
    <d v="1899-12-30T20:59:00"/>
    <x v="2327"/>
    <s v="9000806631"/>
    <s v="012-022-00315838"/>
    <n v="3076.8"/>
    <n v="3449.73"/>
    <s v="ZPVN"/>
    <s v="40566347"/>
    <s v="P000032972"/>
    <n v="8002821318"/>
    <x v="1748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125"/>
    <x v="125"/>
    <s v="100015198"/>
    <s v="IBUJES JESUS"/>
    <s v="ZEMT"/>
    <x v="178"/>
    <s v="1"/>
    <s v="Con Pallet"/>
    <n v="0.05"/>
    <n v="24"/>
    <x v="0"/>
    <n v="39450"/>
    <n v="24080"/>
    <n v="15370"/>
    <n v="494.4"/>
    <m/>
    <x v="123"/>
    <n v="28"/>
    <s v="28"/>
    <n v="24"/>
    <x v="0"/>
    <n v="1.03"/>
    <n v="20.599999999999998"/>
    <s v="TRAPSA C.A."/>
    <n v="1013257"/>
    <s v="TERAN SARZOSA FRANCISCO BOLIVAR"/>
    <x v="178"/>
  </r>
  <r>
    <n v="1002205439"/>
    <s v="UE01"/>
    <x v="12"/>
    <d v="1899-12-30T21:08:00"/>
    <x v="2328"/>
    <s v=""/>
    <s v=""/>
    <n v="0"/>
    <n v="0"/>
    <s v="ZPRC"/>
    <s v="2500108221"/>
    <s v="P000032955"/>
    <n v="8002821349"/>
    <x v="1749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2100"/>
    <n v="34100"/>
    <n v="18000"/>
    <n v="346.8"/>
    <m/>
    <x v="7"/>
    <n v="28"/>
    <s v="28"/>
    <n v="34"/>
    <x v="0"/>
    <n v="0.51"/>
    <n v="10.200000000000001"/>
    <s v="TRANSPORTE PROPIO"/>
    <n v="1013388"/>
    <s v="CAMPAÑA MALDONADO BLANCA CECILIA"/>
    <x v="38"/>
  </r>
  <r>
    <n v="1002205407"/>
    <s v="UE01"/>
    <x v="12"/>
    <d v="1899-12-30T21:09:00"/>
    <x v="2329"/>
    <s v="9000806632"/>
    <s v="012-022-00315839"/>
    <n v="4318.24"/>
    <n v="4841.6400000000003"/>
    <s v="ZPVN"/>
    <s v="40566164"/>
    <s v="0000393278"/>
    <n v="8002821309"/>
    <x v="1750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49"/>
    <x v="49"/>
    <s v="10001972"/>
    <s v="NARANJO JUAN MARCELO"/>
    <s v="ZETT"/>
    <x v="63"/>
    <s v="1"/>
    <s v="Con Pallet"/>
    <n v="0.05"/>
    <n v="32"/>
    <x v="0"/>
    <n v="49900"/>
    <n v="32050"/>
    <n v="17850"/>
    <n v="121.6"/>
    <m/>
    <x v="47"/>
    <n v="28"/>
    <s v="28"/>
    <n v="32"/>
    <x v="0"/>
    <n v="0.19"/>
    <n v="3.8"/>
    <s v="ALQUINGA &amp; ALQUINGA"/>
    <n v="1023356"/>
    <s v="NARANJO JUAN MARCELO"/>
    <x v="63"/>
  </r>
  <r>
    <n v="1002205460"/>
    <s v="UE01"/>
    <x v="12"/>
    <d v="1899-12-30T21:14:00"/>
    <x v="2330"/>
    <s v=""/>
    <s v=""/>
    <n v="0"/>
    <n v="0"/>
    <s v="ZPRC"/>
    <s v="2500108224"/>
    <s v="P000032958"/>
    <n v="8002821377"/>
    <x v="1751"/>
    <x v="2"/>
    <x v="2"/>
    <n v="31.2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340"/>
    <n v="31260"/>
    <n v="19080"/>
    <n v="0"/>
    <m/>
    <x v="3"/>
    <n v="28"/>
    <s v="28"/>
    <n v="31.26"/>
    <x v="0"/>
    <n v="0"/>
    <n v="0"/>
    <s v="UNICON"/>
    <n v="1014412"/>
    <s v="UNION DE CONCRETERAS UNICON UCUE"/>
    <x v="33"/>
  </r>
  <r>
    <n v="1002205421"/>
    <s v="UE01"/>
    <x v="12"/>
    <d v="1899-12-30T21:18:00"/>
    <x v="2331"/>
    <s v=""/>
    <s v=""/>
    <n v="0"/>
    <n v="0"/>
    <s v="ZPRC"/>
    <s v="2500108250"/>
    <s v="0000393281"/>
    <n v="8002821325"/>
    <x v="1752"/>
    <x v="3"/>
    <x v="3"/>
    <n v="480"/>
    <s v="BOL"/>
    <s v="101664"/>
    <x v="8"/>
    <s v="800768"/>
    <s v="LA CASA DEL HIERRO"/>
    <x v="12"/>
    <s v="CALLE 7MA"/>
    <x v="14"/>
    <s v="O-Losrios-Quevedo"/>
    <n v="345"/>
    <x v="68"/>
    <x v="68"/>
    <s v="100015058"/>
    <s v="MUÑOZ JUAN"/>
    <s v="ZEMT"/>
    <x v="86"/>
    <s v="2"/>
    <s v="Sin Pallet"/>
    <n v="0"/>
    <n v="0"/>
    <x v="0"/>
    <n v="40190"/>
    <n v="24060"/>
    <n v="16130"/>
    <n v="494.4"/>
    <m/>
    <x v="66"/>
    <n v="28"/>
    <s v="28"/>
    <n v="24"/>
    <x v="0"/>
    <n v="1.03"/>
    <n v="20.599999999999998"/>
    <s v="SELVALEGRE S.A."/>
    <n v="1013859"/>
    <s v="MUÑOZ ORTIZ JUAN MANUEL"/>
    <x v="86"/>
  </r>
  <r>
    <n v="1002205449"/>
    <s v="UE01"/>
    <x v="12"/>
    <d v="1899-12-30T21:20:00"/>
    <x v="2332"/>
    <s v="9000806634"/>
    <s v="012-022-00315840"/>
    <n v="4225.6499999999996"/>
    <n v="4737.83"/>
    <s v="ZPVN"/>
    <s v="40566348"/>
    <s v="0000393219"/>
    <n v="8002821361"/>
    <x v="1753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750"/>
    <n v="33050"/>
    <n v="17700"/>
    <n v="488.4"/>
    <m/>
    <x v="67"/>
    <n v="28"/>
    <s v="28"/>
    <n v="33"/>
    <x v="0"/>
    <n v="0.74"/>
    <n v="14.799999999999999"/>
    <s v="TRANSPORTE PROPIO"/>
    <n v="1013812"/>
    <s v="ASHQUI ANDINO JORGE AQUILINO"/>
    <x v="87"/>
  </r>
  <r>
    <n v="1002205419"/>
    <s v="UE01"/>
    <x v="12"/>
    <d v="1899-12-30T21:22:00"/>
    <x v="2333"/>
    <s v="9000806636"/>
    <s v="012-022-00315841"/>
    <n v="3233.95"/>
    <n v="3625.92"/>
    <s v="ZPVN"/>
    <s v="40566358"/>
    <s v="0000393259"/>
    <n v="8002821323"/>
    <x v="1754"/>
    <x v="9"/>
    <x v="9"/>
    <n v="480"/>
    <s v="BOL"/>
    <s v="101961"/>
    <x v="81"/>
    <s v="809683"/>
    <s v="OBRA SANTO DOMINGO HORMIGONERA"/>
    <x v="2"/>
    <s v="VIA QUEVEDO KM 8"/>
    <x v="60"/>
    <s v="O-Santodomingo -Abrahamcalazacón"/>
    <n v="242"/>
    <x v="28"/>
    <x v="28"/>
    <s v="100018432"/>
    <s v="AYALA LUIS"/>
    <s v="ZEMT"/>
    <x v="167"/>
    <s v="2"/>
    <s v="Sin Pallet"/>
    <n v="0"/>
    <n v="0"/>
    <x v="0"/>
    <n v="39640"/>
    <n v="24000"/>
    <n v="15640"/>
    <n v="417.6"/>
    <m/>
    <x v="26"/>
    <n v="28"/>
    <s v="28"/>
    <n v="24"/>
    <x v="0"/>
    <n v="0.87"/>
    <n v="17.400000000000002"/>
    <s v="TRIMPESAS S.A."/>
    <n v="1014322"/>
    <s v="ESPARZA REVELO JORGE MARCELO"/>
    <x v="167"/>
  </r>
  <r>
    <n v="1002205379"/>
    <s v="UE01"/>
    <x v="12"/>
    <d v="1899-12-30T21:31:00"/>
    <x v="2334"/>
    <s v="9000806638"/>
    <s v="012-022-00315843"/>
    <n v="1569.6"/>
    <n v="1759.84"/>
    <s v="ZPVN"/>
    <s v="40566232"/>
    <s v="0000393032"/>
    <n v="8002821273"/>
    <x v="1755"/>
    <x v="7"/>
    <x v="7"/>
    <n v="24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1089.091"/>
    <n v="12029.091"/>
    <n v="9060"/>
    <n v="216"/>
    <m/>
    <x v="138"/>
    <n v="28"/>
    <s v="28"/>
    <n v="12"/>
    <x v="0"/>
    <n v="0.9"/>
    <n v="18"/>
    <s v="TRANSPORTE PROPIO"/>
    <n v="1017512"/>
    <s v="PACHECO SALAZAR WILSON FABIAN"/>
    <x v="212"/>
  </r>
  <r>
    <n v="1002205379"/>
    <s v="UE01"/>
    <x v="12"/>
    <d v="1899-12-30T21:31:00"/>
    <x v="2335"/>
    <s v="9000806637"/>
    <s v="012-022-00315842"/>
    <n v="2730"/>
    <n v="3060.89"/>
    <s v="ZPVN"/>
    <s v="40566232"/>
    <s v="0000393033"/>
    <n v="8002821274"/>
    <x v="1755"/>
    <x v="6"/>
    <x v="6"/>
    <n v="4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0110.909"/>
    <n v="21050.909"/>
    <n v="9060"/>
    <n v="378"/>
    <m/>
    <x v="138"/>
    <n v="28"/>
    <s v="28"/>
    <n v="21"/>
    <x v="0"/>
    <n v="0.9"/>
    <n v="18"/>
    <s v="TRANSPORTE PROPIO"/>
    <n v="1017512"/>
    <s v="PACHECO SALAZAR WILSON FABIAN"/>
    <x v="212"/>
  </r>
  <r>
    <n v="1002205457"/>
    <s v="UE01"/>
    <x v="12"/>
    <d v="1899-12-30T21:42:00"/>
    <x v="2336"/>
    <s v="9000806641"/>
    <s v="012-022-00315846"/>
    <n v="800.4"/>
    <n v="897.42"/>
    <s v="ZPVN"/>
    <s v="40566350"/>
    <s v="0000393225"/>
    <n v="8002821371"/>
    <x v="1756"/>
    <x v="7"/>
    <x v="7"/>
    <n v="12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0445"/>
    <n v="6015"/>
    <n v="4430"/>
    <n v="82.8"/>
    <m/>
    <x v="25"/>
    <n v="28"/>
    <s v="28"/>
    <n v="6"/>
    <x v="0"/>
    <n v="0.69"/>
    <n v="13.799999999999999"/>
    <s v="TRANSPORTE PROPIO"/>
    <n v="10003566"/>
    <s v="MOREANO MOREANO RUBEN DARIO"/>
    <x v="31"/>
  </r>
  <r>
    <n v="1002205457"/>
    <s v="UE01"/>
    <x v="12"/>
    <d v="1899-12-30T21:42:00"/>
    <x v="2337"/>
    <s v="9000806639"/>
    <s v="012-022-00315844"/>
    <n v="738"/>
    <n v="827.45"/>
    <s v="ZPVN"/>
    <s v="40566351"/>
    <s v="0000393226"/>
    <n v="8002821372"/>
    <x v="1756"/>
    <x v="5"/>
    <x v="5"/>
    <n v="12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10445"/>
    <n v="6015"/>
    <n v="4430"/>
    <n v="88.8"/>
    <m/>
    <x v="25"/>
    <n v="28"/>
    <s v="28"/>
    <n v="6"/>
    <x v="0"/>
    <n v="0.74"/>
    <n v="14.799999999999999"/>
    <s v="TRANSPORTE PROPIO"/>
    <n v="10003566"/>
    <s v="MOREANO MOREANO RUBEN DARIO"/>
    <x v="31"/>
  </r>
  <r>
    <n v="1002205457"/>
    <s v="UE01"/>
    <x v="12"/>
    <d v="1899-12-30T21:42:00"/>
    <x v="2338"/>
    <s v="9000806640"/>
    <s v="012-022-00315845"/>
    <n v="1591.2"/>
    <n v="1784.06"/>
    <s v="ZPVN"/>
    <s v="40566351"/>
    <s v="0000393227"/>
    <n v="8002821370"/>
    <x v="1756"/>
    <x v="6"/>
    <x v="6"/>
    <n v="24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16460"/>
    <n v="12030"/>
    <n v="4430"/>
    <n v="177.6"/>
    <m/>
    <x v="25"/>
    <n v="28"/>
    <s v="28"/>
    <n v="12"/>
    <x v="0"/>
    <n v="0.74"/>
    <n v="14.799999999999999"/>
    <s v="TRANSPORTE PROPIO"/>
    <n v="10003566"/>
    <s v="MOREANO MOREANO RUBEN DARIO"/>
    <x v="31"/>
  </r>
  <r>
    <n v="1002205387"/>
    <s v="UE01"/>
    <x v="12"/>
    <d v="1899-12-30T21:47:00"/>
    <x v="2339"/>
    <s v="9000806642"/>
    <s v="012-022-00315847"/>
    <n v="4362.37"/>
    <n v="4891.1099999999997"/>
    <s v="ZPVN"/>
    <s v="40566163"/>
    <s v="0000393277"/>
    <n v="8002821285"/>
    <x v="1757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28"/>
    <x v="28"/>
    <s v="100021196"/>
    <s v="CASTILLO PATRICIO"/>
    <s v="ZETT"/>
    <x v="114"/>
    <s v="1"/>
    <s v="Con Pallet"/>
    <n v="0.05"/>
    <n v="32"/>
    <x v="0"/>
    <n v="50700"/>
    <n v="32090"/>
    <n v="18610"/>
    <n v="121.6"/>
    <m/>
    <x v="26"/>
    <n v="28"/>
    <s v="28"/>
    <n v="32"/>
    <x v="0"/>
    <n v="0.19"/>
    <n v="3.8"/>
    <s v="TRIMPESAS S.A."/>
    <n v="1014322"/>
    <s v="ESPARZA REVELO JORGE MARCELO"/>
    <x v="114"/>
  </r>
  <r>
    <n v="1002205410"/>
    <s v="UE01"/>
    <x v="12"/>
    <d v="1899-12-30T21:52:00"/>
    <x v="2340"/>
    <s v=""/>
    <s v=""/>
    <n v="0"/>
    <n v="0"/>
    <s v="ZPRC"/>
    <s v="2500108251"/>
    <s v="P000032988"/>
    <n v="8002821313"/>
    <x v="1758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1"/>
    <x v="71"/>
    <s v="100014908"/>
    <s v="GIACOMETTI CRISTHIAN"/>
    <s v="ZETT"/>
    <x v="116"/>
    <s v="1"/>
    <s v="Con Pallet"/>
    <n v="0.05"/>
    <n v="32"/>
    <x v="0"/>
    <n v="49390"/>
    <n v="32090"/>
    <n v="17300"/>
    <n v="281.60000000000002"/>
    <m/>
    <x v="69"/>
    <n v="28"/>
    <s v="28"/>
    <n v="32"/>
    <x v="0"/>
    <n v="0.44000000000000006"/>
    <n v="8.8000000000000007"/>
    <s v="LA ARMENIA S.A."/>
    <n v="1013556"/>
    <s v="RAMIREZ BAEZ FIDEL RAMIRO"/>
    <x v="116"/>
  </r>
  <r>
    <n v="1002205466"/>
    <s v="UE01"/>
    <x v="12"/>
    <d v="1899-12-30T21:57:00"/>
    <x v="2341"/>
    <s v="9000806644"/>
    <s v="012-022-00315849"/>
    <n v="2557.06"/>
    <n v="2867"/>
    <s v="ZPVN"/>
    <s v="40566327"/>
    <s v="P000032963"/>
    <n v="8002821384"/>
    <x v="1759"/>
    <x v="7"/>
    <x v="7"/>
    <n v="40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28865.294000000002"/>
    <n v="20035.294000000002"/>
    <n v="8830"/>
    <n v="312"/>
    <m/>
    <x v="10"/>
    <n v="28"/>
    <s v="28"/>
    <n v="20"/>
    <x v="0"/>
    <n v="0.78"/>
    <n v="15.6"/>
    <s v="TRANSPORTE PROPIO"/>
    <n v="1013863"/>
    <s v="DISTRIBUCIONES NARANJO"/>
    <x v="12"/>
  </r>
  <r>
    <n v="1002205466"/>
    <s v="UE01"/>
    <x v="12"/>
    <d v="1899-12-30T21:57:00"/>
    <x v="2342"/>
    <s v="9000806643"/>
    <s v="012-022-00315848"/>
    <n v="1778.91"/>
    <n v="1994.53"/>
    <s v="ZPVN"/>
    <s v="40566326"/>
    <s v="P000032962"/>
    <n v="8002821383"/>
    <x v="1759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854.705999999998"/>
    <n v="14024.706"/>
    <n v="8830"/>
    <n v="218.4"/>
    <m/>
    <x v="10"/>
    <n v="28"/>
    <s v="28"/>
    <n v="14"/>
    <x v="0"/>
    <n v="0.78"/>
    <n v="15.6"/>
    <s v="TRANSPORTE PROPIO"/>
    <n v="1013863"/>
    <s v="DISTRIBUCIONES NARANJO"/>
    <x v="12"/>
  </r>
  <r>
    <n v="1002205417"/>
    <s v="UE01"/>
    <x v="12"/>
    <d v="1899-12-30T22:01:00"/>
    <x v="2343"/>
    <s v=""/>
    <s v=""/>
    <n v="0"/>
    <n v="0"/>
    <s v="ZPRC"/>
    <s v="2500108238"/>
    <s v="0000393234"/>
    <n v="8002821320"/>
    <x v="1760"/>
    <x v="3"/>
    <x v="3"/>
    <n v="280"/>
    <s v="BOL"/>
    <s v="101664"/>
    <x v="8"/>
    <s v="804804"/>
    <s v="LUIS SALAZAR"/>
    <x v="35"/>
    <s v="AV LIBERTAD Y EUGENIO ESPEJO"/>
    <x v="53"/>
    <s v="O-Sucumbios-Shushufindi"/>
    <m/>
    <x v="107"/>
    <x v="107"/>
    <s v="10005884"/>
    <s v="FLORES SANTANDER CARLOS EDUARDO"/>
    <s v="ZEMT"/>
    <x v="151"/>
    <s v="1"/>
    <s v="Con Pallet"/>
    <n v="0.05"/>
    <n v="14"/>
    <x v="0"/>
    <n v="22174.167000000001"/>
    <n v="14029.166999999999"/>
    <n v="8145"/>
    <n v="347.2"/>
    <m/>
    <x v="105"/>
    <n v="28"/>
    <s v="28"/>
    <n v="14"/>
    <x v="0"/>
    <n v="1.24"/>
    <n v="24.8"/>
    <s v="TRIMPESAS S.A."/>
    <n v="1013275"/>
    <s v="HARO RUIZ SIXTO RIGOBERTO"/>
    <x v="151"/>
  </r>
  <r>
    <n v="1002205417"/>
    <s v="UE01"/>
    <x v="12"/>
    <d v="1899-12-30T22:01:00"/>
    <x v="2344"/>
    <s v=""/>
    <s v=""/>
    <n v="0"/>
    <n v="0"/>
    <s v="ZPRC"/>
    <s v="2500108238"/>
    <s v="0000393233"/>
    <n v="8002821319"/>
    <x v="1760"/>
    <x v="4"/>
    <x v="4"/>
    <n v="200"/>
    <s v="BOL"/>
    <s v="101664"/>
    <x v="8"/>
    <s v="804804"/>
    <s v="LUIS SALAZAR"/>
    <x v="35"/>
    <s v="AV LIBERTAD Y EUGENIO ESPEJO"/>
    <x v="53"/>
    <s v="O-Sucumbios-Shushufindi"/>
    <n v="385"/>
    <x v="107"/>
    <x v="107"/>
    <s v="10005884"/>
    <s v="FLORES SANTANDER CARLOS EDUARDO"/>
    <s v="ZEMT"/>
    <x v="151"/>
    <s v="1"/>
    <s v="Con Pallet"/>
    <n v="0.05"/>
    <n v="10"/>
    <x v="0"/>
    <n v="18165.832999999999"/>
    <n v="10020.833000000001"/>
    <n v="8145"/>
    <n v="248"/>
    <m/>
    <x v="105"/>
    <n v="28"/>
    <s v="28"/>
    <n v="10"/>
    <x v="0"/>
    <n v="1.24"/>
    <n v="24.8"/>
    <s v="TRIMPESAS S.A."/>
    <n v="1013275"/>
    <s v="HARO RUIZ SIXTO RIGOBERTO"/>
    <x v="151"/>
  </r>
  <r>
    <n v="1002205478"/>
    <s v="UE01"/>
    <x v="12"/>
    <d v="1899-12-30T22:07:00"/>
    <x v="2345"/>
    <s v="9000806646"/>
    <s v="012-022-00315850"/>
    <n v="4415.3999999999996"/>
    <n v="4950.58"/>
    <s v="ZPVN"/>
    <s v="40566362"/>
    <s v="P000032975"/>
    <n v="8002821397"/>
    <x v="1761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50"/>
    <n v="33090"/>
    <n v="18460"/>
    <n v="382.8"/>
    <m/>
    <x v="139"/>
    <n v="28"/>
    <s v="28"/>
    <n v="33"/>
    <x v="0"/>
    <n v="0.58000000000000007"/>
    <n v="11.6"/>
    <s v="TRANSPORTE PROPIO"/>
    <n v="1013478"/>
    <s v="LANDAZURI CORDOVA IVAN OSWALDO"/>
    <x v="208"/>
  </r>
  <r>
    <n v="1002205435"/>
    <s v="UE01"/>
    <x v="12"/>
    <d v="1899-12-30T22:14:00"/>
    <x v="2346"/>
    <s v="9000806648"/>
    <s v="012-022-00315852"/>
    <n v="1862.78"/>
    <n v="2088.56"/>
    <s v="ZPVN"/>
    <s v="40566383"/>
    <s v="P000032984"/>
    <n v="8002821343"/>
    <x v="1762"/>
    <x v="3"/>
    <x v="3"/>
    <n v="280"/>
    <s v="BOL"/>
    <s v="101667"/>
    <x v="141"/>
    <s v="800876"/>
    <s v="BODEGA CENTRO FERRET"/>
    <x v="22"/>
    <s v="BODEGA CENTRO FERRETERO / VIA ATACA"/>
    <x v="32"/>
    <s v="O-Esmeraldas-Esmeraldas"/>
    <m/>
    <x v="113"/>
    <x v="113"/>
    <s v="100015003"/>
    <s v="CASTRO MILTON"/>
    <s v="ZEMT"/>
    <x v="158"/>
    <s v="1"/>
    <s v="Con Pallet"/>
    <n v="0.05"/>
    <n v="14"/>
    <x v="0"/>
    <n v="21272.5"/>
    <n v="14017.5"/>
    <n v="7255"/>
    <n v="296.8"/>
    <m/>
    <x v="111"/>
    <n v="28"/>
    <s v="28"/>
    <n v="14"/>
    <x v="0"/>
    <n v="1.06"/>
    <n v="21.2"/>
    <s v="TRANSVOLCA S.A."/>
    <n v="1014038"/>
    <s v="CASTRO NAVARRETE MILTON GEOVANNY"/>
    <x v="158"/>
  </r>
  <r>
    <n v="1002205435"/>
    <s v="UE01"/>
    <x v="12"/>
    <d v="1899-12-30T22:14:00"/>
    <x v="2347"/>
    <s v="9000806647"/>
    <s v="012-022-00315851"/>
    <n v="1384.02"/>
    <n v="1551.77"/>
    <s v="ZPVN"/>
    <s v="40566382"/>
    <s v="P000032983"/>
    <n v="8002821344"/>
    <x v="1762"/>
    <x v="4"/>
    <x v="4"/>
    <n v="200"/>
    <s v="BOL"/>
    <s v="101667"/>
    <x v="141"/>
    <s v="800876"/>
    <s v="BODEGA CENTRO FERRET"/>
    <x v="22"/>
    <s v="BODEGA CENTRO FERRETERO / VIA ATACA"/>
    <x v="32"/>
    <s v="O-Esmeraldas-Esmeraldas"/>
    <n v="388"/>
    <x v="113"/>
    <x v="113"/>
    <s v="100015003"/>
    <s v="CASTRO MILTON"/>
    <s v="ZEMT"/>
    <x v="158"/>
    <s v="1"/>
    <s v="Con Pallet"/>
    <n v="0.05"/>
    <n v="10"/>
    <x v="0"/>
    <n v="17267.5"/>
    <n v="10012.5"/>
    <n v="7255"/>
    <n v="212"/>
    <m/>
    <x v="111"/>
    <n v="28"/>
    <s v="28"/>
    <n v="10"/>
    <x v="0"/>
    <n v="1.06"/>
    <n v="21.2"/>
    <s v="TRANSVOLCA S.A."/>
    <n v="1014038"/>
    <s v="CASTRO NAVARRETE MILTON GEOVANNY"/>
    <x v="158"/>
  </r>
  <r>
    <n v="1002205468"/>
    <s v="UE01"/>
    <x v="12"/>
    <d v="1899-12-30T22:19:00"/>
    <x v="2348"/>
    <s v="9000806649"/>
    <s v="012-022-00315853"/>
    <n v="2496.38"/>
    <n v="2798.96"/>
    <s v="ZPVN"/>
    <s v="40566243"/>
    <s v="0000393050"/>
    <n v="8002821386"/>
    <x v="1763"/>
    <x v="7"/>
    <x v="7"/>
    <n v="360"/>
    <s v="BOL"/>
    <s v="101476"/>
    <x v="21"/>
    <s v="811000"/>
    <s v="MARTHA BONILLA"/>
    <x v="11"/>
    <s v="COMUNIDAD GUITARRA"/>
    <x v="19"/>
    <s v="O-Imbabura-Cotacachi"/>
    <n v="15"/>
    <x v="22"/>
    <x v="22"/>
    <s v="100021095"/>
    <s v="CUARAN ROMMEL"/>
    <s v="ZEMU"/>
    <x v="143"/>
    <s v="2"/>
    <s v="Sin Pallet"/>
    <n v="0"/>
    <n v="0"/>
    <x v="0"/>
    <n v="27240"/>
    <n v="18010"/>
    <n v="9230"/>
    <n v="54"/>
    <m/>
    <x v="22"/>
    <n v="28"/>
    <s v="28"/>
    <n v="18"/>
    <x v="0"/>
    <n v="0.15"/>
    <n v="3"/>
    <s v="TRANINTAGSA S.A."/>
    <n v="1014062"/>
    <s v="BENALCAZAR DE LA CRUZ MILTON PATRIC"/>
    <x v="143"/>
  </r>
  <r>
    <n v="1002205489"/>
    <s v="UE01"/>
    <x v="12"/>
    <d v="1899-12-30T22:21:00"/>
    <x v="2349"/>
    <s v="9000806650"/>
    <s v="012-022-00315854"/>
    <n v="3915.56"/>
    <n v="4390.1499999999996"/>
    <s v="ZPVN"/>
    <s v="40566372"/>
    <s v="0000393288"/>
    <n v="8002821414"/>
    <x v="1764"/>
    <x v="8"/>
    <x v="8"/>
    <n v="31.16"/>
    <s v="T"/>
    <s v="10000103"/>
    <x v="291"/>
    <s v="807364"/>
    <s v="GRANEL GOVA HORMIGONES"/>
    <x v="1"/>
    <s v="E 35 Y EL GAVILAN"/>
    <x v="114"/>
    <s v="O-Pichincha-Tababela"/>
    <n v="89"/>
    <x v="80"/>
    <x v="80"/>
    <s v="100015174"/>
    <s v="CASTRO LUCIO"/>
    <s v="ZECI"/>
    <x v="109"/>
    <s v="2"/>
    <s v="Sin Pallet"/>
    <n v="0"/>
    <n v="0"/>
    <x v="0"/>
    <n v="49650"/>
    <n v="31160"/>
    <n v="18490"/>
    <n v="252.71"/>
    <m/>
    <x v="78"/>
    <n v="28"/>
    <s v="28"/>
    <n v="31.16"/>
    <x v="0"/>
    <n v="8.1100770218228497"/>
    <n v="8.1100770218228497"/>
    <s v="CASTRO HERMANOS S.A."/>
    <n v="1013576"/>
    <s v="CASTRO SALGADO LUCIO OSWALDO"/>
    <x v="109"/>
  </r>
  <r>
    <n v="1002205470"/>
    <s v="UE01"/>
    <x v="12"/>
    <d v="1899-12-30T22:26:00"/>
    <x v="2350"/>
    <s v="9000806651"/>
    <s v="012-022-00315855"/>
    <n v="2343.91"/>
    <n v="2628.01"/>
    <s v="ZPVN"/>
    <s v="40566408"/>
    <s v="P000032999"/>
    <n v="8002821388"/>
    <x v="176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90"/>
    <n v="18020"/>
    <n v="8970"/>
    <n v="266.39999999999998"/>
    <m/>
    <x v="90"/>
    <n v="28"/>
    <s v="28"/>
    <n v="18"/>
    <x v="0"/>
    <n v="0.74"/>
    <n v="14.799999999999999"/>
    <s v="TRANSPORTE PROPIO"/>
    <n v="1013789"/>
    <s v="VEGA VEGA FABIAN"/>
    <x v="127"/>
  </r>
  <r>
    <n v="1002205471"/>
    <s v="UE01"/>
    <x v="12"/>
    <d v="1899-12-30T22:28:00"/>
    <x v="2351"/>
    <s v="9000806652"/>
    <s v="012-022-00315856"/>
    <n v="3262.32"/>
    <n v="3657.74"/>
    <s v="ZPVN"/>
    <s v="40566107"/>
    <s v="P000032900"/>
    <n v="8002821389"/>
    <x v="1766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41"/>
    <x v="41"/>
    <s v="100018027"/>
    <s v="CABRERA ALFREDO"/>
    <s v="ZEMT"/>
    <x v="50"/>
    <s v="1"/>
    <s v="Con Pallet"/>
    <n v="0.05"/>
    <n v="24"/>
    <x v="0"/>
    <n v="39220"/>
    <n v="24060"/>
    <n v="15160"/>
    <n v="100.8"/>
    <m/>
    <x v="39"/>
    <n v="28"/>
    <s v="28"/>
    <n v="24"/>
    <x v="0"/>
    <n v="0.21"/>
    <n v="4.2"/>
    <s v="LIDENORTI S.A."/>
    <n v="1020579"/>
    <s v="CABRERA RECALDE ALFREDO RAYMUNDO"/>
    <x v="50"/>
  </r>
  <r>
    <n v="1002205418"/>
    <s v="UE01"/>
    <x v="12"/>
    <d v="1899-12-30T22:32:00"/>
    <x v="2352"/>
    <s v=""/>
    <s v=""/>
    <n v="0"/>
    <n v="0"/>
    <s v="ZPRC"/>
    <s v="2500108245"/>
    <s v="0000393264"/>
    <n v="8002821322"/>
    <x v="1767"/>
    <x v="3"/>
    <x v="3"/>
    <n v="320"/>
    <s v="BOL"/>
    <s v="101664"/>
    <x v="8"/>
    <s v="803573"/>
    <s v="FERRETERIA GAVILANEZ"/>
    <x v="102"/>
    <s v="LUIS MARIA PINTO"/>
    <x v="69"/>
    <s v="O-Manabi-Santaana"/>
    <m/>
    <x v="6"/>
    <x v="6"/>
    <s v="10007345"/>
    <s v="LOPEZ CASTRO JAIME MARCELO"/>
    <s v="ZEMT"/>
    <x v="75"/>
    <s v="1"/>
    <s v="Con Pallet"/>
    <n v="0.05"/>
    <n v="16"/>
    <x v="0"/>
    <n v="24000"/>
    <n v="16020"/>
    <n v="7980"/>
    <n v="384"/>
    <m/>
    <x v="6"/>
    <n v="28"/>
    <s v="28"/>
    <n v="16"/>
    <x v="0"/>
    <n v="1.2"/>
    <n v="24"/>
    <s v="TRANSPORTE PROPIO"/>
    <n v="1013241"/>
    <s v="COMPAÑÍA DE TRANSPORTE DE CARGA PES"/>
    <x v="75"/>
  </r>
  <r>
    <n v="1002205418"/>
    <s v="UE01"/>
    <x v="12"/>
    <d v="1899-12-30T22:32:00"/>
    <x v="2353"/>
    <s v=""/>
    <s v=""/>
    <n v="0"/>
    <n v="0"/>
    <s v="ZPRC"/>
    <s v="2500108245"/>
    <s v="0000393263"/>
    <n v="8002821321"/>
    <x v="1767"/>
    <x v="4"/>
    <x v="4"/>
    <n v="160"/>
    <s v="BOL"/>
    <s v="101664"/>
    <x v="8"/>
    <s v="803573"/>
    <s v="FERRETERIA GAVILANEZ"/>
    <x v="102"/>
    <s v="LUIS MARIA PINTO"/>
    <x v="69"/>
    <s v="O-Manabi-Santaana"/>
    <n v="482"/>
    <x v="6"/>
    <x v="6"/>
    <s v="10007345"/>
    <s v="LOPEZ CASTRO JAIME MARCELO"/>
    <s v="ZEMT"/>
    <x v="75"/>
    <s v="1"/>
    <s v="Con Pallet"/>
    <n v="0.05"/>
    <n v="8"/>
    <x v="0"/>
    <n v="15990"/>
    <n v="8010"/>
    <n v="7980"/>
    <n v="192"/>
    <m/>
    <x v="6"/>
    <n v="28"/>
    <s v="28"/>
    <n v="8"/>
    <x v="0"/>
    <n v="1.2"/>
    <n v="24"/>
    <s v="TRANSPORTE PROPIO"/>
    <n v="1013241"/>
    <s v="COMPAÑÍA DE TRANSPORTE DE CARGA PES"/>
    <x v="75"/>
  </r>
  <r>
    <n v="1002205486"/>
    <s v="UE01"/>
    <x v="12"/>
    <d v="1899-12-30T22:34:00"/>
    <x v="2354"/>
    <s v="9000806654"/>
    <s v="012-022-00315858"/>
    <n v="551.20000000000005"/>
    <n v="618.01"/>
    <s v="ZPVN"/>
    <s v="40566364"/>
    <s v="0000393256"/>
    <n v="8002821408"/>
    <x v="1768"/>
    <x v="7"/>
    <x v="7"/>
    <n v="8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3342.5"/>
    <n v="4007.5"/>
    <n v="9335"/>
    <n v="40.799999999999997"/>
    <m/>
    <x v="161"/>
    <n v="28"/>
    <s v="28"/>
    <n v="4"/>
    <x v="0"/>
    <n v="0.51"/>
    <n v="10.199999999999999"/>
    <s v="TRANSPORTE PROPIO"/>
    <n v="10003654"/>
    <s v="TRANSPORTES PALACIOS HIDALGO"/>
    <x v="250"/>
  </r>
  <r>
    <n v="1002205486"/>
    <s v="UE01"/>
    <x v="12"/>
    <d v="1899-12-30T22:34:00"/>
    <x v="2355"/>
    <s v="9000806653"/>
    <s v="012-022-00315857"/>
    <n v="3841.6"/>
    <n v="4307.22"/>
    <s v="ZPVN"/>
    <s v="40566364"/>
    <s v="0000393255"/>
    <n v="8002821409"/>
    <x v="1768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7387.5"/>
    <n v="28052.5"/>
    <n v="9335"/>
    <n v="285.60000000000002"/>
    <m/>
    <x v="161"/>
    <n v="28"/>
    <s v="28"/>
    <n v="28"/>
    <x v="0"/>
    <n v="0.51"/>
    <n v="10.200000000000001"/>
    <s v="TRANSPORTE PROPIO"/>
    <n v="10003654"/>
    <s v="TRANSPORTES PALACIOS HIDALGO"/>
    <x v="250"/>
  </r>
  <r>
    <n v="1002205461"/>
    <s v="UE01"/>
    <x v="12"/>
    <d v="1899-12-30T22:43:00"/>
    <x v="2356"/>
    <s v="9000806655"/>
    <s v="012-022-00315859"/>
    <n v="3321.65"/>
    <n v="3724.26"/>
    <s v="ZPVN"/>
    <s v="40566381"/>
    <s v="P000032982"/>
    <n v="8002821378"/>
    <x v="1769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76"/>
    <x v="76"/>
    <s v="100022169"/>
    <s v="LOMAS MONTESDEOCA VINICIO XAVIER"/>
    <s v="ZEMT"/>
    <x v="99"/>
    <s v="1"/>
    <s v="Con Pallet"/>
    <n v="0.05"/>
    <n v="24"/>
    <x v="0"/>
    <n v="39400"/>
    <n v="24020"/>
    <n v="15380"/>
    <n v="508.8"/>
    <m/>
    <x v="74"/>
    <n v="28"/>
    <s v="28"/>
    <n v="24"/>
    <x v="0"/>
    <n v="1.06"/>
    <n v="21.2"/>
    <s v="LIDENORTI S.A."/>
    <n v="1013592"/>
    <s v="VALENCIA BENAVIDES GLADYS RUBY"/>
    <x v="99"/>
  </r>
  <r>
    <n v="1002205441"/>
    <s v="UE01"/>
    <x v="12"/>
    <d v="1899-12-30T22:46:00"/>
    <x v="2357"/>
    <s v="9000806657"/>
    <s v="012-022-00315860"/>
    <n v="4416"/>
    <n v="4951.25"/>
    <s v="ZPVN"/>
    <s v="40566402"/>
    <s v="P000032995"/>
    <n v="8002821351"/>
    <x v="1770"/>
    <x v="6"/>
    <x v="6"/>
    <n v="640"/>
    <s v="BOL"/>
    <s v="102835"/>
    <x v="102"/>
    <s v="803600"/>
    <s v="FERRICENTRO CAMAL"/>
    <x v="8"/>
    <s v="PANAMERICANA Y CALLE DEL ROCIO"/>
    <x v="8"/>
    <s v="O-Imbabura-Otavalo"/>
    <n v="8"/>
    <x v="137"/>
    <x v="137"/>
    <s v="100014983"/>
    <s v="GUEVARA DIEGO"/>
    <s v="ZETT"/>
    <x v="196"/>
    <s v="1"/>
    <s v="Con Pallet"/>
    <n v="0.05"/>
    <n v="32"/>
    <x v="0"/>
    <n v="50510"/>
    <n v="32050"/>
    <n v="18460"/>
    <n v="57.6"/>
    <m/>
    <x v="135"/>
    <n v="28"/>
    <s v="28"/>
    <n v="32"/>
    <x v="0"/>
    <n v="0.09"/>
    <n v="1.8"/>
    <s v="CALDECARGO CIA"/>
    <n v="1013256"/>
    <s v="NARVAEZ VILLACIS BLADIMIR EDGARDO"/>
    <x v="196"/>
  </r>
  <r>
    <n v="1002205476"/>
    <s v="UE01"/>
    <x v="12"/>
    <d v="1899-12-30T22:52:00"/>
    <x v="2358"/>
    <s v="9000806658"/>
    <s v="012-022-00315861"/>
    <n v="3262.32"/>
    <n v="3657.74"/>
    <s v="ZPVN"/>
    <s v="40566309"/>
    <s v="P000032954"/>
    <n v="8002821394"/>
    <x v="1771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1"/>
    <x v="71"/>
    <s v="100014863"/>
    <s v="MORAN MAURICIO"/>
    <s v="ZEMT"/>
    <x v="91"/>
    <s v="1"/>
    <s v="Con Pallet"/>
    <n v="0.05"/>
    <n v="24"/>
    <x v="0"/>
    <n v="39750"/>
    <n v="24070"/>
    <n v="15680"/>
    <n v="100.8"/>
    <m/>
    <x v="69"/>
    <n v="28"/>
    <s v="28"/>
    <n v="24"/>
    <x v="0"/>
    <n v="0.21"/>
    <n v="4.2"/>
    <s v="LA ARMENIA S.A."/>
    <n v="1013556"/>
    <s v="RAMIREZ BAEZ FIDEL RAMIRO"/>
    <x v="91"/>
  </r>
  <r>
    <n v="1002205510"/>
    <s v="UE01"/>
    <x v="12"/>
    <d v="1899-12-30T22:56:00"/>
    <x v="2359"/>
    <s v="9000806659"/>
    <s v="012-022-00315862"/>
    <n v="3721.45"/>
    <n v="4172.51"/>
    <s v="ZPVN"/>
    <s v="40566367"/>
    <s v="0000393266"/>
    <n v="8002821436"/>
    <x v="1772"/>
    <x v="10"/>
    <x v="10"/>
    <n v="29.54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840"/>
    <n v="29540"/>
    <n v="17300"/>
    <n v="481.5"/>
    <m/>
    <x v="27"/>
    <n v="28"/>
    <s v="28"/>
    <n v="29.54"/>
    <x v="0"/>
    <n v="16.29993229519296"/>
    <n v="16.29993229519296"/>
    <s v="TRANSPORTE PROPIO"/>
    <n v="1017066"/>
    <s v="MISE MISE NESTOR SALOMON"/>
    <x v="155"/>
  </r>
  <r>
    <n v="1002205485"/>
    <s v="UE01"/>
    <x v="12"/>
    <d v="1899-12-30T22:58:00"/>
    <x v="2360"/>
    <s v="9000806660"/>
    <s v="012-022-00315863"/>
    <n v="3096.84"/>
    <n v="3472.2"/>
    <s v="ZPVN"/>
    <s v="40566374"/>
    <s v="P000032981"/>
    <n v="8002821407"/>
    <x v="1773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118"/>
    <x v="118"/>
    <s v="100017947"/>
    <s v="SALAZAR JORGE LUIS"/>
    <s v="ZEMT"/>
    <x v="219"/>
    <s v="1"/>
    <s v="Con Pallet"/>
    <n v="0.05"/>
    <n v="24"/>
    <x v="0"/>
    <n v="38890"/>
    <n v="24040"/>
    <n v="14850"/>
    <n v="542.4"/>
    <m/>
    <x v="116"/>
    <n v="28"/>
    <s v="28"/>
    <n v="24"/>
    <x v="0"/>
    <n v="1.1299999999999999"/>
    <n v="22.599999999999998"/>
    <s v="TRAPSA C.A."/>
    <n v="1013505"/>
    <s v="HERMOZA LOZADA JORGE ABDON"/>
    <x v="219"/>
  </r>
  <r>
    <n v="1002205488"/>
    <s v="UE01"/>
    <x v="12"/>
    <d v="1899-12-30T23:01:00"/>
    <x v="2361"/>
    <s v=""/>
    <s v=""/>
    <n v="0"/>
    <n v="0"/>
    <s v="ZPRC"/>
    <s v="2500108139"/>
    <s v="0000392531"/>
    <n v="8002821413"/>
    <x v="1774"/>
    <x v="3"/>
    <x v="3"/>
    <n v="640"/>
    <s v="BOL"/>
    <s v="101664"/>
    <x v="8"/>
    <s v="810526"/>
    <s v="OBRA PUERTO EL CARMEN HENRY LOPEZ"/>
    <x v="103"/>
    <s v="SIMON BOLIVAR Y MALECON"/>
    <x v="175"/>
    <s v="O-Sucumbios-Putumayo"/>
    <n v="632"/>
    <x v="170"/>
    <x v="170"/>
    <s v="100019543"/>
    <s v="TALAHUA ANGEL"/>
    <s v="ZETT"/>
    <x v="258"/>
    <s v="2"/>
    <s v="Sin Pallet"/>
    <n v="0"/>
    <n v="0"/>
    <x v="0"/>
    <n v="49450"/>
    <n v="32020"/>
    <n v="17430"/>
    <n v="1177.5999999999999"/>
    <m/>
    <x v="166"/>
    <n v="28"/>
    <s v="28"/>
    <n v="32"/>
    <x v="0"/>
    <n v="1.8399999999999999"/>
    <n v="36.799999999999997"/>
    <s v="TRANSPORTE PROPIO"/>
    <n v="10001792"/>
    <s v="LOPEZ PALAGUACHI JHON HENRY"/>
    <x v="258"/>
  </r>
  <r>
    <n v="1002205519"/>
    <s v="UE01"/>
    <x v="12"/>
    <d v="1899-12-30T23:08:00"/>
    <x v="2362"/>
    <s v="9000806662"/>
    <s v="012-022-00315865"/>
    <n v="1662.09"/>
    <n v="1863.55"/>
    <s v="ZPVN"/>
    <s v="40566389"/>
    <s v="P000032986"/>
    <n v="8002821447"/>
    <x v="1775"/>
    <x v="7"/>
    <x v="7"/>
    <n v="26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2049.697"/>
    <n v="13019.697"/>
    <n v="9030"/>
    <n v="197.6"/>
    <m/>
    <x v="10"/>
    <n v="28"/>
    <s v="28"/>
    <n v="13"/>
    <x v="0"/>
    <n v="0.76"/>
    <n v="15.2"/>
    <s v="TRANSPORTE PROPIO"/>
    <n v="1013863"/>
    <s v="DISTRIBUCIONES NARANJO"/>
    <x v="17"/>
  </r>
  <r>
    <n v="1002205519"/>
    <s v="UE01"/>
    <x v="12"/>
    <d v="1899-12-30T23:08:00"/>
    <x v="2363"/>
    <s v="9000806661"/>
    <s v="012-022-00315864"/>
    <n v="2541.3000000000002"/>
    <n v="2849.33"/>
    <s v="ZPVN"/>
    <s v="40566388"/>
    <s v="P000032985"/>
    <n v="8002821446"/>
    <x v="1775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9060.303"/>
    <n v="20030.303"/>
    <n v="9030"/>
    <n v="304"/>
    <m/>
    <x v="10"/>
    <n v="28"/>
    <s v="28"/>
    <n v="20"/>
    <x v="0"/>
    <n v="0.76"/>
    <n v="15.2"/>
    <s v="TRANSPORTE PROPIO"/>
    <n v="1013863"/>
    <s v="DISTRIBUCIONES NARANJO"/>
    <x v="17"/>
  </r>
  <r>
    <n v="1002205532"/>
    <s v="UE01"/>
    <x v="12"/>
    <d v="1899-12-30T23:14:00"/>
    <x v="2364"/>
    <s v="9000806663"/>
    <s v="012-022-00315866"/>
    <n v="2176.85"/>
    <n v="2440.6999999999998"/>
    <s v="ZPVN"/>
    <s v="40566390"/>
    <s v="0000393292"/>
    <n v="8002821463"/>
    <x v="1776"/>
    <x v="6"/>
    <x v="6"/>
    <n v="34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80"/>
    <n v="17080"/>
    <n v="9700"/>
    <n v="251.6"/>
    <m/>
    <x v="107"/>
    <n v="28"/>
    <s v="28"/>
    <n v="17"/>
    <x v="0"/>
    <n v="0.74"/>
    <n v="14.799999999999999"/>
    <s v="TRANSPORTE PROPIO"/>
    <n v="1018470"/>
    <s v="COMERCIAL LOS NEVADOS"/>
    <x v="152"/>
  </r>
  <r>
    <n v="1002205539"/>
    <s v="UE01"/>
    <x v="12"/>
    <d v="1899-12-30T23:50:00"/>
    <x v="2365"/>
    <s v="9000806666"/>
    <s v="012-022-00315867"/>
    <n v="4023.58"/>
    <n v="4511.26"/>
    <s v="ZPVN"/>
    <s v="40566405"/>
    <s v="P000032996"/>
    <n v="8002821471"/>
    <x v="1777"/>
    <x v="2"/>
    <x v="2"/>
    <n v="31.56"/>
    <s v="T"/>
    <s v="101449"/>
    <x v="99"/>
    <s v="804674"/>
    <s v="MAGNO HORMIGONERA TAPROCOM"/>
    <x v="6"/>
    <s v="CALLE BELISARIO QUEVEDO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210"/>
    <n v="31560"/>
    <n v="17650"/>
    <n v="514.42999999999995"/>
    <m/>
    <x v="106"/>
    <n v="28"/>
    <s v="28"/>
    <n v="31.56"/>
    <x v="0"/>
    <n v="16.300063371356146"/>
    <n v="16.300063371356146"/>
    <s v="TRANSPORTE PROPIO"/>
    <n v="1013862"/>
    <s v="JACOME MARTINEZ EDGAR BOLIVAR"/>
    <x v="229"/>
  </r>
  <r>
    <n v="1002205542"/>
    <s v="UE01"/>
    <x v="13"/>
    <d v="1899-12-30T00:05:00"/>
    <x v="2366"/>
    <s v="9000806670"/>
    <s v="012-022-00315868"/>
    <n v="3321.97"/>
    <n v="3724.62"/>
    <s v="ZPVN"/>
    <s v="40565742"/>
    <s v="0000392938"/>
    <n v="8002821474"/>
    <x v="1778"/>
    <x v="8"/>
    <x v="8"/>
    <n v="32.74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410"/>
    <n v="32740"/>
    <n v="18670"/>
    <n v="0"/>
    <m/>
    <x v="3"/>
    <n v="29"/>
    <s v="29"/>
    <n v="32.74"/>
    <x v="0"/>
    <n v="0"/>
    <n v="0"/>
    <s v="XAVIER VALENZUELA"/>
    <n v="1014416"/>
    <s v="VALENZUELA DIAZ PATRICIO XAVIER"/>
    <x v="32"/>
  </r>
  <r>
    <n v="1002205596"/>
    <s v="UE01"/>
    <x v="13"/>
    <d v="1899-12-30T04:35:00"/>
    <x v="2367"/>
    <s v="9000806675"/>
    <s v="012-022-00315869"/>
    <n v="2329.7199999999998"/>
    <n v="2612.1"/>
    <s v="ZPVN"/>
    <s v="40566361"/>
    <s v="0000393241"/>
    <n v="8002821545"/>
    <x v="1779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80"/>
    <n v="18080"/>
    <n v="9200"/>
    <n v="324"/>
    <m/>
    <x v="99"/>
    <n v="29"/>
    <s v="29"/>
    <n v="18"/>
    <x v="0"/>
    <n v="0.9"/>
    <n v="18"/>
    <s v="TRANSPORTE PROPIO"/>
    <n v="1017789"/>
    <s v="GALARZA PONCE FABIOLA CATHERINE"/>
    <x v="141"/>
  </r>
  <r>
    <n v="1002205604"/>
    <s v="UE01"/>
    <x v="13"/>
    <d v="1899-12-30T04:48:00"/>
    <x v="2368"/>
    <s v="9000806677"/>
    <s v="012-022-00315871"/>
    <n v="390.65"/>
    <n v="438"/>
    <s v="ZPVN"/>
    <s v="40566419"/>
    <s v="P000033001"/>
    <n v="8002821555"/>
    <x v="1780"/>
    <x v="7"/>
    <x v="7"/>
    <n v="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1567.727000000001"/>
    <n v="3012.7269999999999"/>
    <n v="8555"/>
    <n v="56.4"/>
    <m/>
    <x v="56"/>
    <n v="29"/>
    <s v="29"/>
    <n v="3"/>
    <x v="0"/>
    <n v="0.94"/>
    <n v="18.8"/>
    <s v="TRANSPORTE PROPIO"/>
    <n v="1017790"/>
    <s v="PANIMBOZA CHAMBA NANCY PAULINA"/>
    <x v="73"/>
  </r>
  <r>
    <n v="1002205604"/>
    <s v="UE01"/>
    <x v="13"/>
    <d v="1899-12-30T04:48:00"/>
    <x v="2369"/>
    <s v="9000806676"/>
    <s v="012-022-00315870"/>
    <n v="3882.87"/>
    <n v="4353.49"/>
    <s v="ZPVN"/>
    <s v="40566418"/>
    <s v="P000033000"/>
    <n v="8002821556"/>
    <x v="1780"/>
    <x v="6"/>
    <x v="6"/>
    <n v="6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8682.273000000001"/>
    <n v="30127.273000000001"/>
    <n v="8555"/>
    <n v="564"/>
    <m/>
    <x v="56"/>
    <n v="29"/>
    <s v="29"/>
    <n v="30"/>
    <x v="0"/>
    <n v="0.94"/>
    <n v="18.8"/>
    <s v="TRANSPORTE PROPIO"/>
    <n v="1017790"/>
    <s v="PANIMBOZA CHAMBA NANCY PAULINA"/>
    <x v="73"/>
  </r>
  <r>
    <n v="1002205612"/>
    <s v="UE01"/>
    <x v="13"/>
    <d v="1899-12-30T05:07:00"/>
    <x v="2370"/>
    <s v="9000806679"/>
    <s v="012-022-00315873"/>
    <n v="1636.8"/>
    <n v="1835.19"/>
    <s v="ZPVN"/>
    <s v="40566207"/>
    <s v="0000392997"/>
    <n v="8002821565"/>
    <x v="1781"/>
    <x v="7"/>
    <x v="7"/>
    <n v="24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  <n v="1013768"/>
    <s v="PROAÑO MESIAS JOSELITO"/>
    <x v="71"/>
  </r>
  <r>
    <n v="1002205612"/>
    <s v="UE01"/>
    <x v="13"/>
    <d v="1899-12-30T05:07:00"/>
    <x v="2371"/>
    <s v="9000806678"/>
    <s v="012-022-00315872"/>
    <n v="1629.6"/>
    <n v="1827.12"/>
    <s v="ZPVN"/>
    <s v="40566207"/>
    <s v="0000392998"/>
    <n v="8002821566"/>
    <x v="1781"/>
    <x v="6"/>
    <x v="6"/>
    <n v="24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  <n v="1013768"/>
    <s v="PROAÑO MESIAS JOSELITO"/>
    <x v="71"/>
  </r>
  <r>
    <n v="1002205609"/>
    <s v="UE01"/>
    <x v="13"/>
    <d v="1899-12-30T05:16:00"/>
    <x v="2372"/>
    <s v="9000806680"/>
    <s v="012-022-00315874"/>
    <n v="3694.21"/>
    <n v="4141.9799999999996"/>
    <s v="ZPVN"/>
    <s v="40563187"/>
    <s v="0000389926"/>
    <n v="8002821562"/>
    <x v="1782"/>
    <x v="2"/>
    <x v="2"/>
    <n v="31.7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10"/>
    <n v="31770"/>
    <n v="19340"/>
    <n v="0"/>
    <m/>
    <x v="3"/>
    <n v="29"/>
    <s v="29"/>
    <n v="31.77"/>
    <x v="0"/>
    <n v="0"/>
    <n v="0"/>
    <s v="HORMIANDES"/>
    <n v="1014407"/>
    <s v="HORMIANDES"/>
    <x v="4"/>
  </r>
  <r>
    <n v="1002205616"/>
    <s v="UE01"/>
    <x v="13"/>
    <d v="1899-12-30T05:33:00"/>
    <x v="2373"/>
    <s v=""/>
    <s v=""/>
    <n v="0"/>
    <n v="0"/>
    <s v="ZPRC"/>
    <s v="2500108244"/>
    <s v="0000393262"/>
    <n v="8002821570"/>
    <x v="1783"/>
    <x v="5"/>
    <x v="5"/>
    <n v="660"/>
    <s v="BOL"/>
    <s v="101664"/>
    <x v="8"/>
    <s v="810742"/>
    <s v="VERA SANTILLAN LUIS FERNANDO"/>
    <x v="14"/>
    <s v="DEMETRIO AGUILERA Y SAINT AMAND"/>
    <x v="18"/>
    <s v="O-Chimborazo-Riobamba"/>
    <n v="303"/>
    <x v="57"/>
    <x v="57"/>
    <s v="10007144"/>
    <s v="GOMEZ ZAMORA FAUSTO RODRIGO"/>
    <s v="ZETT"/>
    <x v="125"/>
    <s v="2"/>
    <s v="Sin Pallet"/>
    <n v="0"/>
    <n v="0"/>
    <x v="0"/>
    <n v="52390"/>
    <n v="33160"/>
    <n v="19230"/>
    <n v="732.6"/>
    <m/>
    <x v="55"/>
    <n v="29"/>
    <s v="29"/>
    <n v="33"/>
    <x v="0"/>
    <n v="1.1100000000000001"/>
    <n v="22.2"/>
    <s v="TRANSPORTE PROPIO"/>
    <n v="1013244"/>
    <s v="FREVITRANSPORT CIA. LTDA."/>
    <x v="125"/>
  </r>
  <r>
    <n v="1002205628"/>
    <s v="UE01"/>
    <x v="13"/>
    <d v="1899-12-30T05:43:00"/>
    <x v="2374"/>
    <s v="9000777388"/>
    <s v="013-020-00046005"/>
    <n v="4273.32"/>
    <n v="4791.28"/>
    <s v="ZPDF"/>
    <s v="70170239"/>
    <s v="0000393036"/>
    <n v="8002821589"/>
    <x v="1784"/>
    <x v="6"/>
    <x v="6"/>
    <n v="68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52010"/>
    <n v="34100"/>
    <n v="17910"/>
    <n v="612"/>
    <m/>
    <x v="5"/>
    <n v="29"/>
    <s v="29"/>
    <n v="34"/>
    <x v="0"/>
    <n v="0.9"/>
    <n v="18"/>
    <s v="TRANSPORTE PROPIO"/>
    <n v="1013625"/>
    <s v="CHICAIZA CHICAIZA CESAR ELOY"/>
    <x v="6"/>
  </r>
  <r>
    <n v="1002205629"/>
    <s v="UE01"/>
    <x v="13"/>
    <d v="1899-12-30T05:47:00"/>
    <x v="2375"/>
    <s v="9000806682"/>
    <s v="012-022-00315876"/>
    <n v="1701.41"/>
    <n v="1907.63"/>
    <s v="ZPVN"/>
    <s v="40566373"/>
    <s v="0000393284"/>
    <n v="8002821591"/>
    <x v="1785"/>
    <x v="7"/>
    <x v="7"/>
    <n v="26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2174.394"/>
    <n v="13039.394"/>
    <n v="9135"/>
    <n v="197.6"/>
    <m/>
    <x v="118"/>
    <n v="29"/>
    <s v="29"/>
    <n v="13"/>
    <x v="0"/>
    <n v="0.76"/>
    <n v="15.2"/>
    <s v="TRANSPORTE PROPIO"/>
    <n v="1023699"/>
    <s v="RIVADENEIRA MORALES KEVIN ANTONIO"/>
    <x v="168"/>
  </r>
  <r>
    <n v="1002205629"/>
    <s v="UE01"/>
    <x v="13"/>
    <d v="1899-12-30T05:47:00"/>
    <x v="2376"/>
    <s v="9000806681"/>
    <s v="012-022-00315875"/>
    <n v="2601.7199999999998"/>
    <n v="2917.07"/>
    <s v="ZPVN"/>
    <s v="40566373"/>
    <s v="0000393283"/>
    <n v="8002821590"/>
    <x v="1785"/>
    <x v="6"/>
    <x v="6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195.606"/>
    <n v="20060.606"/>
    <n v="9135"/>
    <n v="304"/>
    <m/>
    <x v="118"/>
    <n v="29"/>
    <s v="29"/>
    <n v="20"/>
    <x v="0"/>
    <n v="0.76"/>
    <n v="15.2"/>
    <s v="TRANSPORTE PROPIO"/>
    <n v="1023699"/>
    <s v="RIVADENEIRA MORALES KEVIN ANTONIO"/>
    <x v="168"/>
  </r>
  <r>
    <n v="1002205617"/>
    <s v="UE01"/>
    <x v="13"/>
    <d v="1899-12-30T05:54:00"/>
    <x v="2377"/>
    <s v=""/>
    <s v=""/>
    <n v="0"/>
    <n v="0"/>
    <s v="ZPRC"/>
    <s v="2500108155"/>
    <s v="0000392929"/>
    <n v="8002821571"/>
    <x v="1786"/>
    <x v="2"/>
    <x v="2"/>
    <n v="30.77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49420"/>
    <n v="30770"/>
    <n v="18650"/>
    <n v="285.85000000000002"/>
    <m/>
    <x v="1"/>
    <n v="29"/>
    <s v="29"/>
    <n v="30.77"/>
    <x v="0"/>
    <n v="9.2898927526811832"/>
    <n v="9.2898927526811832"/>
    <s v="TRANSCONCEM CIA. LTDA."/>
    <n v="1013227"/>
    <s v="COMPAÑIA DE TRANSPORTE PESADO"/>
    <x v="130"/>
  </r>
  <r>
    <n v="1002205638"/>
    <s v="UE01"/>
    <x v="13"/>
    <d v="1899-12-30T06:11:00"/>
    <x v="2378"/>
    <s v=""/>
    <s v=""/>
    <n v="0"/>
    <n v="0"/>
    <s v="ZPRC"/>
    <s v="2500108248"/>
    <s v="P000032979"/>
    <n v="8002821606"/>
    <x v="1787"/>
    <x v="5"/>
    <x v="5"/>
    <n v="340"/>
    <s v="BOL"/>
    <s v="101574"/>
    <x v="104"/>
    <s v="806432"/>
    <s v="CENTRO DE ACOPIO"/>
    <x v="1"/>
    <s v="AV PV MALDONADO Y EL POR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5682.120999999999"/>
    <n v="17072.120999999999"/>
    <n v="8610"/>
    <n v="173.4"/>
    <m/>
    <x v="109"/>
    <n v="29"/>
    <s v="29"/>
    <n v="17"/>
    <x v="0"/>
    <n v="0.51"/>
    <n v="10.200000000000001"/>
    <s v="TRANSPORTE PROPIO"/>
    <n v="1018725"/>
    <s v="TRANSPORTE DE CARGA PESADA"/>
    <x v="154"/>
  </r>
  <r>
    <n v="1002205638"/>
    <s v="UE01"/>
    <x v="13"/>
    <d v="1899-12-30T06:11:00"/>
    <x v="2379"/>
    <s v=""/>
    <s v=""/>
    <n v="0"/>
    <n v="0"/>
    <s v="ZPRC"/>
    <s v="2500108247"/>
    <s v="P000032978"/>
    <n v="8002821605"/>
    <x v="1787"/>
    <x v="6"/>
    <x v="6"/>
    <n v="3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4677.879000000001"/>
    <n v="16067.879000000001"/>
    <n v="8610"/>
    <n v="163.19999999999999"/>
    <m/>
    <x v="109"/>
    <n v="29"/>
    <s v="29"/>
    <n v="16"/>
    <x v="0"/>
    <n v="0.51"/>
    <n v="10.199999999999999"/>
    <s v="TRANSPORTE PROPIO"/>
    <n v="1018725"/>
    <s v="TRANSPORTE DE CARGA PESADA"/>
    <x v="154"/>
  </r>
  <r>
    <n v="1002205647"/>
    <s v="UE01"/>
    <x v="13"/>
    <d v="1899-12-30T06:52:00"/>
    <x v="2380"/>
    <s v="9000806688"/>
    <s v="012-022-00315878"/>
    <n v="243.49"/>
    <n v="273"/>
    <s v="ZPVN"/>
    <s v="40566308"/>
    <s v="P000032953"/>
    <n v="8002821621"/>
    <x v="1788"/>
    <x v="5"/>
    <x v="5"/>
    <n v="40"/>
    <s v="BOL"/>
    <s v="101629"/>
    <x v="7"/>
    <s v="800890"/>
    <s v="BODEGA CAMPANA QUITU"/>
    <x v="1"/>
    <s v="AV. LIRAÑAN S24-269 Y AV.AMARUÑAN"/>
    <x v="24"/>
    <s v="O-Pichincha-Quitumbe"/>
    <m/>
    <x v="7"/>
    <x v="7"/>
    <s v="100020368"/>
    <s v="CAGUANA VICTOR"/>
    <s v="ZEMU"/>
    <x v="8"/>
    <s v="2"/>
    <s v="Sin Pallet"/>
    <n v="0"/>
    <n v="0"/>
    <x v="0"/>
    <n v="6535.5559999999996"/>
    <n v="2005.556"/>
    <n v="4530"/>
    <n v="20.399999999999999"/>
    <m/>
    <x v="7"/>
    <n v="29"/>
    <s v="29"/>
    <n v="2"/>
    <x v="0"/>
    <n v="0.51"/>
    <n v="10.199999999999999"/>
    <s v="TRANSPORTE PROPIO"/>
    <n v="1013388"/>
    <s v="CAMPAÑA MALDONADO BLANCA CECILIA"/>
    <x v="8"/>
  </r>
  <r>
    <n v="1002205647"/>
    <s v="UE01"/>
    <x v="13"/>
    <d v="1899-12-30T06:52:00"/>
    <x v="2381"/>
    <s v="9000806687"/>
    <s v="012-022-00315877"/>
    <n v="2124.4499999999998"/>
    <n v="2381.94"/>
    <s v="ZPVN"/>
    <s v="40566307"/>
    <s v="P000032952"/>
    <n v="8002821620"/>
    <x v="1788"/>
    <x v="6"/>
    <x v="6"/>
    <n v="32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0574.444"/>
    <n v="16044.444"/>
    <n v="4530"/>
    <n v="163.19999999999999"/>
    <m/>
    <x v="7"/>
    <n v="29"/>
    <s v="29"/>
    <n v="16"/>
    <x v="0"/>
    <n v="0.51"/>
    <n v="10.199999999999999"/>
    <s v="TRANSPORTE PROPIO"/>
    <n v="1013388"/>
    <s v="CAMPAÑA MALDONADO BLANCA CECILIA"/>
    <x v="8"/>
  </r>
  <r>
    <n v="1002205614"/>
    <s v="UE01"/>
    <x v="13"/>
    <d v="1899-12-30T06:56:00"/>
    <x v="2382"/>
    <s v="9000806689"/>
    <s v="012-022-00315879"/>
    <n v="4507.8"/>
    <n v="5054.18"/>
    <s v="ZPVN"/>
    <s v="40566441"/>
    <s v="P000033004"/>
    <n v="8002821568"/>
    <x v="1789"/>
    <x v="6"/>
    <x v="6"/>
    <n v="660"/>
    <s v="BOL"/>
    <s v="101552"/>
    <x v="100"/>
    <s v="806590"/>
    <s v="SACOS SR RAUL ARMAS"/>
    <x v="49"/>
    <s v="ROCAFUERTE Y SUCRE"/>
    <x v="79"/>
    <s v="O-Carchi-Montufar(Sangabrie"/>
    <n v="120"/>
    <x v="148"/>
    <x v="148"/>
    <s v="100014974"/>
    <s v="PAZMIÑO ULISES"/>
    <s v="ZETT"/>
    <x v="222"/>
    <s v="2"/>
    <s v="Sin Pallet"/>
    <n v="0"/>
    <n v="0"/>
    <x v="0"/>
    <n v="49990"/>
    <n v="33060"/>
    <n v="16930"/>
    <n v="303.60000000000002"/>
    <m/>
    <x v="145"/>
    <n v="29"/>
    <s v="29"/>
    <n v="33"/>
    <x v="0"/>
    <n v="0.46"/>
    <n v="9.2000000000000011"/>
    <s v="SANJOPAS S.A."/>
    <n v="1013232"/>
    <s v="SANCHEZ VALLEJOS JORGE FABIAN"/>
    <x v="222"/>
  </r>
  <r>
    <n v="1002205656"/>
    <s v="UE01"/>
    <x v="13"/>
    <d v="1899-12-30T07:05:00"/>
    <x v="2383"/>
    <s v="9000806690"/>
    <s v="012-022-00315880"/>
    <n v="3125.21"/>
    <n v="3504.01"/>
    <s v="ZPVN"/>
    <s v="40566395"/>
    <s v="P000032992"/>
    <n v="8002821634"/>
    <x v="1790"/>
    <x v="7"/>
    <x v="7"/>
    <n v="480"/>
    <s v="BOL"/>
    <s v="101683"/>
    <x v="16"/>
    <s v="805859"/>
    <s v="ANGEL LUCTO-LATACUNGA"/>
    <x v="6"/>
    <s v="AV. 27 DE FEBRERO"/>
    <x v="17"/>
    <s v="O-Cotopaxi-Latacunga"/>
    <n v="198"/>
    <x v="2"/>
    <x v="2"/>
    <s v="100019189"/>
    <s v="SIMBAÑA EDWIN"/>
    <s v="ZEMT"/>
    <x v="3"/>
    <s v="2"/>
    <s v="Sin Pallet"/>
    <n v="0"/>
    <n v="0"/>
    <x v="0"/>
    <n v="38940"/>
    <n v="24100"/>
    <n v="14840"/>
    <n v="355.2"/>
    <m/>
    <x v="2"/>
    <n v="29"/>
    <s v="29"/>
    <n v="24"/>
    <x v="0"/>
    <n v="0.74"/>
    <n v="14.799999999999999"/>
    <s v="TRANSPORTE PROPIO"/>
    <n v="1014266"/>
    <s v="TRANSBOSNA CIA. LTDA."/>
    <x v="3"/>
  </r>
  <r>
    <n v="1002205654"/>
    <s v="UE01"/>
    <x v="13"/>
    <d v="1899-12-30T07:13:00"/>
    <x v="2384"/>
    <s v="9000806693"/>
    <s v="012-022-00315881"/>
    <n v="2407.73"/>
    <n v="2699.56"/>
    <s v="ZPVN"/>
    <s v="40565864"/>
    <s v="P000032814"/>
    <n v="8002821632"/>
    <x v="1791"/>
    <x v="6"/>
    <x v="6"/>
    <n v="36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5032"/>
    <s v="HEREDIA LUIS"/>
    <s v="ZEMU"/>
    <x v="16"/>
    <s v="2"/>
    <s v="Sin Pallet"/>
    <n v="0"/>
    <n v="0"/>
    <x v="0"/>
    <n v="27230"/>
    <n v="18070"/>
    <n v="9160"/>
    <n v="154.80000000000001"/>
    <m/>
    <x v="2"/>
    <n v="29"/>
    <s v="29"/>
    <n v="18"/>
    <x v="0"/>
    <n v="0.43000000000000005"/>
    <n v="8.6000000000000014"/>
    <s v="TRANSPORTE PROPIO"/>
    <n v="1014266"/>
    <s v="TRANSBOSNA CIA. LTDA."/>
    <x v="16"/>
  </r>
  <r>
    <n v="1002205659"/>
    <s v="UE01"/>
    <x v="13"/>
    <d v="1899-12-30T07:19:00"/>
    <x v="2385"/>
    <s v="9000806694"/>
    <s v="012-022-00315882"/>
    <n v="4567.2"/>
    <n v="5120.7700000000004"/>
    <s v="ZPVN"/>
    <s v="40566391"/>
    <s v="P000032987"/>
    <n v="8002821637"/>
    <x v="1792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870"/>
    <n v="33060"/>
    <n v="18810"/>
    <n v="699.6"/>
    <m/>
    <x v="120"/>
    <n v="29"/>
    <s v="29"/>
    <n v="33"/>
    <x v="0"/>
    <n v="1.06"/>
    <n v="21.2"/>
    <s v="TRANSPORTE PROPIO"/>
    <n v="1024017"/>
    <s v="SANTO CHICAIZA EDISON XAVIER"/>
    <x v="173"/>
  </r>
  <r>
    <n v="1002205693"/>
    <s v="UE01"/>
    <x v="13"/>
    <d v="1899-12-30T09:02:00"/>
    <x v="2386"/>
    <s v=""/>
    <s v=""/>
    <n v="0"/>
    <n v="0"/>
    <s v="ZPRC"/>
    <s v="2500108220"/>
    <s v="0000393134"/>
    <n v="8002821681"/>
    <x v="1793"/>
    <x v="10"/>
    <x v="10"/>
    <n v="32.880000000000003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2020"/>
    <n v="32880"/>
    <n v="19140"/>
    <n v="302.5"/>
    <m/>
    <x v="78"/>
    <n v="29"/>
    <s v="29"/>
    <n v="32.880000000000003"/>
    <x v="0"/>
    <n v="9.2001216545012152"/>
    <n v="9.2001216545012152"/>
    <s v="CASTRO HERMANOS S.A."/>
    <n v="1013576"/>
    <s v="CASTRO SALGADO LUCIO OSWALDO"/>
    <x v="105"/>
  </r>
  <r>
    <n v="1002205674"/>
    <s v="UE01"/>
    <x v="13"/>
    <d v="1899-12-30T09:04:00"/>
    <x v="2387"/>
    <s v=""/>
    <s v=""/>
    <n v="0"/>
    <n v="0"/>
    <s v="ZPRC"/>
    <s v="2500108155"/>
    <s v="0000392930"/>
    <n v="8002821657"/>
    <x v="1794"/>
    <x v="2"/>
    <x v="2"/>
    <n v="32.630000000000003"/>
    <s v="T"/>
    <s v="101731"/>
    <x v="1"/>
    <s v="801733"/>
    <s v="DESTINO GRANEL."/>
    <x v="1"/>
    <s v="VIA PIFO A PINTAG"/>
    <x v="1"/>
    <s v="O-Pichincha-Itulcachi"/>
    <n v="105"/>
    <x v="1"/>
    <x v="1"/>
    <s v="100017643"/>
    <s v="AGUIRRE MILTON"/>
    <s v="ZECI"/>
    <x v="64"/>
    <s v="2"/>
    <s v="Sin Pallet"/>
    <n v="0"/>
    <n v="0"/>
    <x v="0"/>
    <n v="51720"/>
    <n v="32630"/>
    <n v="19090"/>
    <n v="303.13"/>
    <m/>
    <x v="1"/>
    <n v="29"/>
    <s v="29"/>
    <n v="32.630000000000003"/>
    <x v="0"/>
    <n v="9.2899172540606791"/>
    <n v="9.2899172540606791"/>
    <s v="TRANSCONCEM CIA. LTDA."/>
    <n v="1013227"/>
    <s v="COMPAÑIA DE TRANSPORTE PESADO"/>
    <x v="64"/>
  </r>
  <r>
    <n v="1002205713"/>
    <s v="UE01"/>
    <x v="13"/>
    <d v="1899-12-30T09:17:00"/>
    <x v="2388"/>
    <s v="9000806707"/>
    <s v="012-022-00315883"/>
    <n v="2301.35"/>
    <n v="2580.29"/>
    <s v="ZPVN"/>
    <s v="40566491"/>
    <s v="P000033016"/>
    <n v="8002821710"/>
    <x v="179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140"/>
    <n v="18080"/>
    <n v="9060"/>
    <n v="266.39999999999998"/>
    <m/>
    <x v="141"/>
    <n v="29"/>
    <s v="29"/>
    <n v="18"/>
    <x v="0"/>
    <n v="0.74"/>
    <n v="14.799999999999999"/>
    <s v="TRANSPORTE PROPIO"/>
    <n v="1023045"/>
    <s v="ESPINOSA OTAVALO PABLO ANIBAL"/>
    <x v="211"/>
  </r>
  <r>
    <n v="1002205696"/>
    <s v="UE01"/>
    <x v="13"/>
    <d v="1899-12-30T09:32:00"/>
    <x v="2389"/>
    <s v=""/>
    <s v=""/>
    <n v="0"/>
    <n v="0"/>
    <s v="ZPRC"/>
    <s v="2500108258"/>
    <s v="P000033008"/>
    <n v="8002821685"/>
    <x v="1796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20"/>
    <x v="20"/>
    <s v="100015045"/>
    <s v="MORAN JOSE"/>
    <s v="ZEMT"/>
    <x v="25"/>
    <s v="1"/>
    <s v="Con Pallet"/>
    <n v="0.05"/>
    <n v="24"/>
    <x v="0"/>
    <n v="40140"/>
    <n v="24100"/>
    <n v="16040"/>
    <n v="91.2"/>
    <m/>
    <x v="20"/>
    <n v="29"/>
    <s v="29"/>
    <n v="24"/>
    <x v="0"/>
    <n v="0.19"/>
    <n v="3.8000000000000003"/>
    <s v="TRANSSJQ S.A."/>
    <n v="1016455"/>
    <s v="MEDIAVILLA VALENZUELA MILTON SANTIA"/>
    <x v="25"/>
  </r>
  <r>
    <n v="1002205711"/>
    <s v="UE01"/>
    <x v="13"/>
    <d v="1899-12-30T09:40:00"/>
    <x v="2390"/>
    <s v="9000806782"/>
    <s v="012-022-00315885"/>
    <n v="569.6"/>
    <n v="638.64"/>
    <s v="ZPVN"/>
    <s v="40566477"/>
    <s v="P000033010"/>
    <n v="8002821706"/>
    <x v="1797"/>
    <x v="7"/>
    <x v="7"/>
    <n v="80"/>
    <s v="BOL"/>
    <s v="103865"/>
    <x v="185"/>
    <s v="805630"/>
    <s v="FERRIMAXI"/>
    <x v="51"/>
    <s v="BOLIVAR 8-79 Y 2 DE MARZO"/>
    <x v="83"/>
    <s v="O-Imbabura-Ant.Ante.(Atuntaqu"/>
    <m/>
    <x v="14"/>
    <x v="14"/>
    <s v="100020316"/>
    <s v="TROYA DAVID"/>
    <s v="ZEMU"/>
    <x v="183"/>
    <s v="2"/>
    <s v="Sin Pallet"/>
    <n v="0"/>
    <n v="0"/>
    <x v="0"/>
    <n v="8441.1110000000008"/>
    <n v="4011.1109999999999"/>
    <n v="4430"/>
    <n v="12.8"/>
    <m/>
    <x v="14"/>
    <n v="29"/>
    <s v="29"/>
    <n v="4"/>
    <x v="0"/>
    <n v="0.16"/>
    <n v="3.2"/>
    <s v="OTAVALOTRUCKS S.A."/>
    <n v="1014339"/>
    <s v="NICOLALDE FLORES MILTON FABIAN"/>
    <x v="183"/>
  </r>
  <r>
    <n v="1002205711"/>
    <s v="UE01"/>
    <x v="13"/>
    <d v="1899-12-30T09:40:00"/>
    <x v="2391"/>
    <s v="9000806781"/>
    <s v="012-022-00315884"/>
    <n v="1971.2"/>
    <n v="2210.12"/>
    <s v="ZPVN"/>
    <s v="40566476"/>
    <s v="P000033009"/>
    <n v="8002821707"/>
    <x v="1797"/>
    <x v="6"/>
    <x v="6"/>
    <n v="280"/>
    <s v="BOL"/>
    <s v="103865"/>
    <x v="185"/>
    <s v="805630"/>
    <s v="FERRIMAXI"/>
    <x v="51"/>
    <s v="BOLIVAR 8-79 Y 2 DE MARZO"/>
    <x v="83"/>
    <s v="O-Imbabura-Ant.Ante.(Atuntaqu"/>
    <n v="20"/>
    <x v="14"/>
    <x v="14"/>
    <s v="100020316"/>
    <s v="TROYA DAVID"/>
    <s v="ZEMU"/>
    <x v="183"/>
    <s v="2"/>
    <s v="Sin Pallet"/>
    <n v="0"/>
    <n v="0"/>
    <x v="0"/>
    <n v="18468.888999999999"/>
    <n v="14038.888999999999"/>
    <n v="4430"/>
    <n v="44.8"/>
    <m/>
    <x v="14"/>
    <n v="29"/>
    <s v="29"/>
    <n v="14"/>
    <x v="0"/>
    <n v="0.16"/>
    <n v="3.1999999999999997"/>
    <s v="OTAVALOTRUCKS S.A."/>
    <n v="1014339"/>
    <s v="NICOLALDE FLORES MILTON FABIAN"/>
    <x v="183"/>
  </r>
  <r>
    <n v="1002205685"/>
    <s v="UE01"/>
    <x v="13"/>
    <d v="1899-12-30T09:43:00"/>
    <x v="2392"/>
    <s v="9000806783"/>
    <s v="012-022-00315886"/>
    <n v="2354.4"/>
    <n v="2639.77"/>
    <s v="ZPVN"/>
    <s v="40566457"/>
    <s v="P000033005"/>
    <n v="8002821672"/>
    <x v="1798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93"/>
    <x v="93"/>
    <s v="100014969"/>
    <s v="LARGO ANGEL"/>
    <s v="ZEMU"/>
    <x v="129"/>
    <s v="2"/>
    <s v="Sin Pallet"/>
    <n v="0"/>
    <n v="0"/>
    <x v="0"/>
    <n v="27240"/>
    <n v="18050"/>
    <n v="9190"/>
    <n v="266.39999999999998"/>
    <m/>
    <x v="91"/>
    <n v="29"/>
    <s v="29"/>
    <n v="18"/>
    <x v="0"/>
    <n v="0.74"/>
    <n v="14.799999999999999"/>
    <s v="TRANSSJQ S.A."/>
    <n v="1012878"/>
    <s v="HINOJOSA SAN ANDRES ANGEL PATRICIO"/>
    <x v="129"/>
  </r>
  <r>
    <n v="1002205735"/>
    <s v="UE01"/>
    <x v="13"/>
    <d v="1899-12-30T09:46:00"/>
    <x v="2393"/>
    <s v=""/>
    <s v=""/>
    <n v="0"/>
    <n v="0"/>
    <s v="ZPRC"/>
    <s v="2500108261"/>
    <s v="0000393398"/>
    <n v="8002821731"/>
    <x v="1799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00"/>
    <n v="18060"/>
    <n v="9040"/>
    <n v="266.39999999999998"/>
    <m/>
    <x v="142"/>
    <n v="29"/>
    <s v="29"/>
    <n v="18"/>
    <x v="0"/>
    <n v="0.74"/>
    <n v="14.799999999999999"/>
    <s v="TRANSPORTE PROPIO"/>
    <n v="10007210"/>
    <s v="AREQUIPA GUANOLUISA RODRIGO"/>
    <x v="213"/>
  </r>
  <r>
    <n v="1002205716"/>
    <s v="UE01"/>
    <x v="13"/>
    <d v="1899-12-30T09:59:00"/>
    <x v="2394"/>
    <s v="9000806785"/>
    <s v="012-022-00315887"/>
    <n v="4280.42"/>
    <n v="4799.2299999999996"/>
    <s v="ZPVN"/>
    <s v="40566497"/>
    <s v="P000033017"/>
    <n v="8002821714"/>
    <x v="1800"/>
    <x v="6"/>
    <x v="6"/>
    <n v="640"/>
    <s v="BOL"/>
    <s v="101627"/>
    <x v="49"/>
    <s v="800777"/>
    <s v="ACEROS SUR"/>
    <x v="1"/>
    <s v="QUITO AV. MARISCAL SUCRE S27-252 Y"/>
    <x v="86"/>
    <s v="O-Pichincha-Chillogallo"/>
    <n v="128"/>
    <x v="163"/>
    <x v="163"/>
    <s v="100017801"/>
    <s v="CUASES VICTOR"/>
    <s v="ZETT"/>
    <x v="246"/>
    <s v="1"/>
    <s v="Con Pallet"/>
    <n v="0.05"/>
    <n v="32"/>
    <x v="0"/>
    <n v="50780"/>
    <n v="32090"/>
    <n v="18690"/>
    <n v="326.39999999999998"/>
    <m/>
    <x v="159"/>
    <n v="29"/>
    <s v="29"/>
    <n v="32"/>
    <x v="0"/>
    <n v="0.51"/>
    <n v="10.199999999999999"/>
    <s v="TRIMPESAS S.A."/>
    <n v="1013858"/>
    <s v="LARA VILLEGAS MARIANA DE JESUS"/>
    <x v="246"/>
  </r>
  <r>
    <n v="1002205732"/>
    <s v="UE01"/>
    <x v="13"/>
    <d v="1899-12-30T10:03:00"/>
    <x v="2395"/>
    <s v="9000806787"/>
    <s v="012-022-00315889"/>
    <n v="284.8"/>
    <n v="319.32"/>
    <s v="ZPVN"/>
    <s v="40566502"/>
    <s v="P000033019"/>
    <n v="8002821728"/>
    <x v="1801"/>
    <x v="7"/>
    <x v="7"/>
    <n v="40"/>
    <s v="BOL"/>
    <s v="101542"/>
    <x v="189"/>
    <s v="801486"/>
    <s v="BOD. FERRETERIA SION"/>
    <x v="8"/>
    <s v="EUGENIO ESPEJO S/N Y FEDERICO PAEZ"/>
    <x v="34"/>
    <s v="O-Imbabura-Sanpablo"/>
    <m/>
    <x v="106"/>
    <x v="106"/>
    <s v="100014973"/>
    <s v="CUACES JOSE ANTONIO"/>
    <s v="ZEMU"/>
    <x v="185"/>
    <s v="2"/>
    <s v="Sin Pallet"/>
    <n v="0"/>
    <n v="0"/>
    <x v="0"/>
    <n v="6512.7780000000002"/>
    <n v="1997.778"/>
    <n v="4515"/>
    <n v="6"/>
    <m/>
    <x v="104"/>
    <n v="29"/>
    <s v="29"/>
    <n v="2"/>
    <x v="0"/>
    <n v="0.15"/>
    <n v="3"/>
    <s v="LA ARMENIA S.A."/>
    <n v="1021623"/>
    <s v="VILLARREAL HIGUERA FERNANDO SALVADO"/>
    <x v="185"/>
  </r>
  <r>
    <n v="1002205732"/>
    <s v="UE01"/>
    <x v="13"/>
    <d v="1899-12-30T10:03:00"/>
    <x v="2396"/>
    <s v="9000806786"/>
    <s v="012-022-00315888"/>
    <n v="2252.8000000000002"/>
    <n v="2525.86"/>
    <s v="ZPVN"/>
    <s v="40566501"/>
    <s v="P000033018"/>
    <n v="8002821727"/>
    <x v="1801"/>
    <x v="6"/>
    <x v="6"/>
    <n v="320"/>
    <s v="BOL"/>
    <s v="101542"/>
    <x v="189"/>
    <s v="801486"/>
    <s v="BOD. FERRETERIA SION"/>
    <x v="8"/>
    <s v="EUGENIO ESPEJO S/N Y FEDERICO PAEZ"/>
    <x v="34"/>
    <s v="O-Imbabura-Sanpablo"/>
    <n v="15"/>
    <x v="106"/>
    <x v="106"/>
    <s v="100014973"/>
    <s v="CUACES JOSE ANTONIO"/>
    <s v="ZEMU"/>
    <x v="185"/>
    <s v="2"/>
    <s v="Sin Pallet"/>
    <n v="0"/>
    <n v="0"/>
    <x v="0"/>
    <n v="20497.222000000002"/>
    <n v="15982.222"/>
    <n v="4515"/>
    <n v="48"/>
    <m/>
    <x v="104"/>
    <n v="29"/>
    <s v="29"/>
    <n v="16"/>
    <x v="0"/>
    <n v="0.15"/>
    <n v="3"/>
    <s v="LA ARMENIA S.A."/>
    <n v="1021623"/>
    <s v="VILLARREAL HIGUERA FERNANDO SALVADO"/>
    <x v="185"/>
  </r>
  <r>
    <n v="1002205737"/>
    <s v="UE01"/>
    <x v="13"/>
    <d v="1899-12-30T10:05:00"/>
    <x v="2397"/>
    <s v="9000806790"/>
    <s v="012-022-00315890"/>
    <n v="2287.17"/>
    <n v="2564.39"/>
    <s v="ZPVN"/>
    <s v="40566508"/>
    <s v="P000033021"/>
    <n v="8002821733"/>
    <x v="1802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88"/>
    <x v="88"/>
    <s v="10003590"/>
    <s v="CUAYCAL TACUNGA JORGE ANIBAL"/>
    <s v="ZEMU"/>
    <x v="120"/>
    <s v="2"/>
    <s v="Sin Pallet"/>
    <n v="0"/>
    <n v="0"/>
    <x v="0"/>
    <n v="27040"/>
    <n v="18030"/>
    <n v="9010"/>
    <n v="273.60000000000002"/>
    <m/>
    <x v="86"/>
    <n v="29"/>
    <s v="29"/>
    <n v="18"/>
    <x v="0"/>
    <n v="0.76"/>
    <n v="15.200000000000001"/>
    <s v="TRANSSJQ S.A."/>
    <n v="1014104"/>
    <s v="CORDOVA MEDIAVILLA ANDERSON OMAR"/>
    <x v="120"/>
  </r>
  <r>
    <n v="1002205709"/>
    <s v="UE01"/>
    <x v="13"/>
    <d v="1899-12-30T10:08:00"/>
    <x v="2398"/>
    <s v="9000806792"/>
    <s v="012-022-00315892"/>
    <n v="1092.8"/>
    <n v="1225.26"/>
    <s v="ZPVN"/>
    <s v="40566493"/>
    <s v="0000393385"/>
    <n v="8002821701"/>
    <x v="1803"/>
    <x v="3"/>
    <x v="3"/>
    <n v="160"/>
    <s v="BOL"/>
    <s v="103610"/>
    <x v="292"/>
    <s v="805113"/>
    <s v="BODEGA PRINCIPAL RB"/>
    <x v="42"/>
    <s v="VIA PRINCIPAL Y GUAYACANES"/>
    <x v="67"/>
    <s v="O-Esmeraldas-Atacames"/>
    <m/>
    <x v="96"/>
    <x v="96"/>
    <s v="10007705"/>
    <s v="BUITRON MONTENEGRO JONNY WASHIGNTON"/>
    <s v="ZEMU"/>
    <x v="135"/>
    <s v="2"/>
    <s v="Sin Pallet"/>
    <n v="0"/>
    <n v="0"/>
    <x v="0"/>
    <n v="12392.222"/>
    <n v="8022.2219999999998"/>
    <n v="4370"/>
    <n v="171.2"/>
    <m/>
    <x v="94"/>
    <n v="29"/>
    <s v="29"/>
    <n v="8"/>
    <x v="0"/>
    <n v="1.0699999999999998"/>
    <n v="21.4"/>
    <s v="SUCUMTRANSA S.A."/>
    <n v="1023153"/>
    <s v="BUITRON MONTENEGRO JONNY"/>
    <x v="135"/>
  </r>
  <r>
    <n v="1002205709"/>
    <s v="UE01"/>
    <x v="13"/>
    <d v="1899-12-30T10:08:00"/>
    <x v="2399"/>
    <s v="9000806791"/>
    <s v="012-022-00315891"/>
    <n v="1420"/>
    <n v="1592.11"/>
    <s v="ZPVN"/>
    <s v="40566493"/>
    <s v="0000393386"/>
    <n v="8002821702"/>
    <x v="1803"/>
    <x v="4"/>
    <x v="4"/>
    <n v="200"/>
    <s v="BOL"/>
    <s v="103610"/>
    <x v="292"/>
    <s v="805113"/>
    <s v="BODEGA PRINCIPAL RB"/>
    <x v="42"/>
    <s v="VIA PRINCIPAL Y GUAYACANES"/>
    <x v="67"/>
    <s v="O-Esmeraldas-Atacames"/>
    <n v="412"/>
    <x v="96"/>
    <x v="96"/>
    <s v="10007705"/>
    <s v="BUITRON MONTENEGRO JONNY WASHIGNTON"/>
    <s v="ZEMU"/>
    <x v="135"/>
    <s v="2"/>
    <s v="Sin Pallet"/>
    <n v="0"/>
    <n v="0"/>
    <x v="0"/>
    <n v="14397.778"/>
    <n v="10027.778"/>
    <n v="4370"/>
    <n v="214"/>
    <m/>
    <x v="94"/>
    <n v="29"/>
    <s v="29"/>
    <n v="10"/>
    <x v="0"/>
    <n v="1.07"/>
    <n v="21.4"/>
    <s v="SUCUMTRANSA S.A."/>
    <n v="1023153"/>
    <s v="BUITRON MONTENEGRO JONNY"/>
    <x v="135"/>
  </r>
  <r>
    <n v="1002205710"/>
    <s v="UE01"/>
    <x v="13"/>
    <d v="1899-12-30T10:13:00"/>
    <x v="2400"/>
    <s v="9000806795"/>
    <s v="012-022-00315894"/>
    <n v="575.20000000000005"/>
    <n v="644.91"/>
    <s v="ZPVN"/>
    <s v="40566490"/>
    <s v="0000393383"/>
    <n v="8002821704"/>
    <x v="1804"/>
    <x v="4"/>
    <x v="4"/>
    <n v="80"/>
    <s v="BOL"/>
    <s v="10005427"/>
    <x v="293"/>
    <s v="810151"/>
    <s v="FERRETERIA CHAMANGA"/>
    <x v="66"/>
    <s v="VIA A CHAMANGA KM23"/>
    <x v="176"/>
    <s v="O-Esmeraldas-Chamanga"/>
    <m/>
    <x v="65"/>
    <x v="65"/>
    <s v="100014858"/>
    <s v="MORENO MANUEL"/>
    <s v="ZEMU"/>
    <x v="94"/>
    <s v="2"/>
    <s v="Sin Pallet"/>
    <n v="0"/>
    <n v="0"/>
    <x v="0"/>
    <n v="8558.3330000000005"/>
    <n v="4013.3330000000001"/>
    <n v="4545"/>
    <n v="82.4"/>
    <m/>
    <x v="63"/>
    <n v="29"/>
    <s v="29"/>
    <n v="4"/>
    <x v="0"/>
    <n v="1.03"/>
    <n v="20.6"/>
    <s v="TRANSSJQ S.A."/>
    <n v="1013485"/>
    <s v="PEREZ ALBUJA VICTOR ALEJANDRO"/>
    <x v="94"/>
  </r>
  <r>
    <n v="1002205710"/>
    <s v="UE01"/>
    <x v="13"/>
    <d v="1899-12-30T10:13:00"/>
    <x v="2401"/>
    <s v="9000806794"/>
    <s v="012-022-00315893"/>
    <n v="2013.2"/>
    <n v="2257.21"/>
    <s v="ZPVN"/>
    <s v="40566489"/>
    <s v="0000393382"/>
    <n v="8002821703"/>
    <x v="1804"/>
    <x v="4"/>
    <x v="4"/>
    <n v="280"/>
    <s v="BOL"/>
    <s v="10005427"/>
    <x v="293"/>
    <s v="809750"/>
    <s v="BODEGA PRINCIPAL"/>
    <x v="66"/>
    <s v="RECINTO 3 VIAS"/>
    <x v="176"/>
    <s v="O-Esmeraldas-Chamanga"/>
    <n v="402"/>
    <x v="65"/>
    <x v="65"/>
    <s v="100014858"/>
    <s v="MORENO MANUEL"/>
    <s v="ZEMU"/>
    <x v="94"/>
    <s v="2"/>
    <s v="Sin Pallet"/>
    <n v="0"/>
    <n v="0"/>
    <x v="0"/>
    <n v="18591.667000000001"/>
    <n v="14046.666999999999"/>
    <n v="4545"/>
    <n v="288.39999999999998"/>
    <m/>
    <x v="63"/>
    <n v="29"/>
    <s v="29"/>
    <n v="14"/>
    <x v="0"/>
    <n v="1.03"/>
    <n v="20.599999999999998"/>
    <s v="TRANSSJQ S.A."/>
    <n v="1013485"/>
    <s v="PEREZ ALBUJA VICTOR ALEJANDRO"/>
    <x v="94"/>
  </r>
  <r>
    <n v="1002205759"/>
    <s v="UE01"/>
    <x v="13"/>
    <d v="1899-12-30T10:17:00"/>
    <x v="2402"/>
    <s v="9000806797"/>
    <s v="012-022-00315895"/>
    <n v="2563.1999999999998"/>
    <n v="2873.87"/>
    <s v="ZPVN"/>
    <s v="40566496"/>
    <s v="0000393391"/>
    <n v="8002821757"/>
    <x v="1805"/>
    <x v="7"/>
    <x v="7"/>
    <n v="360"/>
    <s v="BOL"/>
    <s v="101780"/>
    <x v="56"/>
    <s v="810712"/>
    <s v="ECO COTACACHI"/>
    <x v="11"/>
    <s v="VIA A CUICOCHA, ENTRADA"/>
    <x v="19"/>
    <s v="O-Imbabura-Cotacachi"/>
    <n v="15"/>
    <x v="129"/>
    <x v="129"/>
    <s v="100014881"/>
    <s v="HARO VICENTE"/>
    <s v="ZEMU"/>
    <x v="186"/>
    <s v="2"/>
    <s v="Sin Pallet"/>
    <n v="0"/>
    <n v="0"/>
    <x v="0"/>
    <n v="27370"/>
    <n v="18060"/>
    <n v="9310"/>
    <n v="54"/>
    <m/>
    <x v="127"/>
    <n v="29"/>
    <s v="29"/>
    <n v="18"/>
    <x v="0"/>
    <n v="0.15"/>
    <n v="3"/>
    <s v="SANJOPAS S.A."/>
    <n v="1022361"/>
    <s v="ESCOBAR VILLARREAL JORGE FRANCISCO"/>
    <x v="186"/>
  </r>
  <r>
    <n v="1002205719"/>
    <s v="UE01"/>
    <x v="13"/>
    <d v="1899-12-30T10:18:00"/>
    <x v="2403"/>
    <s v=""/>
    <s v=""/>
    <n v="0"/>
    <n v="0"/>
    <s v="ZPRC"/>
    <s v="2500108243"/>
    <s v="0000393243"/>
    <n v="8002821718"/>
    <x v="1806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75"/>
    <x v="75"/>
    <s v="100014926"/>
    <s v="LATACUMBA LUIS"/>
    <s v="ZETT"/>
    <x v="236"/>
    <s v="4"/>
    <s v="Pallet Cortesia"/>
    <n v="0"/>
    <n v="0"/>
    <x v="0"/>
    <n v="50260"/>
    <n v="32090"/>
    <n v="18170"/>
    <n v="294.39999999999998"/>
    <m/>
    <x v="73"/>
    <n v="29"/>
    <s v="29"/>
    <n v="32"/>
    <x v="0"/>
    <n v="0.45999999999999996"/>
    <n v="9.1999999999999993"/>
    <s v="J.V. TRANSPREMIUN CIA.LTDA"/>
    <n v="1013906"/>
    <s v="VALLEJOS VILLEGAS SAUL EDUARDO"/>
    <x v="236"/>
  </r>
  <r>
    <n v="1002205731"/>
    <s v="UE01"/>
    <x v="13"/>
    <d v="1899-12-30T10:22:00"/>
    <x v="2404"/>
    <s v="9000806798"/>
    <s v="012-022-00315896"/>
    <n v="3235.2"/>
    <n v="3627.32"/>
    <s v="ZPVN"/>
    <s v="40566506"/>
    <s v="P000033020"/>
    <n v="8002821726"/>
    <x v="1807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2"/>
    <x v="112"/>
    <s v="100015001"/>
    <s v="GUZMAN ERNESTO"/>
    <s v="ZEMT"/>
    <x v="157"/>
    <s v="1"/>
    <s v="Con Pallet"/>
    <n v="0.05"/>
    <n v="24"/>
    <x v="0"/>
    <n v="39300"/>
    <n v="23940"/>
    <n v="15360"/>
    <n v="220.8"/>
    <m/>
    <x v="110"/>
    <n v="29"/>
    <s v="29"/>
    <n v="24"/>
    <x v="0"/>
    <n v="0.46"/>
    <n v="9.2000000000000011"/>
    <s v="TRANSSJQ S.A."/>
    <n v="1013949"/>
    <s v="MEDIAVILLA FLORES WILSON PATRICIO"/>
    <x v="157"/>
  </r>
  <r>
    <n v="1002205772"/>
    <s v="UE01"/>
    <x v="13"/>
    <d v="1899-12-30T10:24:00"/>
    <x v="2405"/>
    <s v="9000806799"/>
    <s v="012-022-00315897"/>
    <n v="3115.2"/>
    <n v="3492.78"/>
    <s v="ZPVN"/>
    <s v="40566515"/>
    <s v="0000393412"/>
    <n v="8002821773"/>
    <x v="1808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115"/>
    <x v="115"/>
    <s v="100016021"/>
    <s v="LARA CARLOS"/>
    <s v="ZEMT"/>
    <x v="160"/>
    <s v="1"/>
    <s v="Con Pallet"/>
    <n v="0.05"/>
    <n v="24"/>
    <x v="0"/>
    <n v="39820"/>
    <n v="24100"/>
    <n v="15720"/>
    <n v="552"/>
    <m/>
    <x v="113"/>
    <n v="29"/>
    <s v="29"/>
    <n v="24"/>
    <x v="0"/>
    <n v="1.1499999999999999"/>
    <n v="23"/>
    <s v="TRIMPESAS S.A."/>
    <n v="1013515"/>
    <s v="LARA MARTINEZ LUIS NESTOR"/>
    <x v="160"/>
  </r>
  <r>
    <n v="1002205757"/>
    <s v="UE01"/>
    <x v="13"/>
    <d v="1899-12-30T10:27:00"/>
    <x v="2406"/>
    <s v="9000806800"/>
    <s v="012-022-00315898"/>
    <n v="2409.2600000000002"/>
    <n v="2701.28"/>
    <s v="ZPVN"/>
    <s v="40566487"/>
    <s v="P000033015"/>
    <n v="8002821754"/>
    <x v="1809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150"/>
    <x v="150"/>
    <s v="100019954"/>
    <s v="JACOME SANTIAGO"/>
    <s v="ZEMU"/>
    <x v="224"/>
    <s v="2"/>
    <s v="Sin Pallet"/>
    <n v="0"/>
    <n v="0"/>
    <x v="0"/>
    <n v="27170"/>
    <n v="18070"/>
    <n v="9100"/>
    <n v="165.6"/>
    <m/>
    <x v="147"/>
    <n v="29"/>
    <s v="29"/>
    <n v="18"/>
    <x v="0"/>
    <n v="0.45999999999999996"/>
    <n v="9.1999999999999993"/>
    <s v="SANJOPAS S.A."/>
    <n v="1022327"/>
    <s v="JACOME ECHEVERRIA JEFFERSON SANTIAG"/>
    <x v="224"/>
  </r>
  <r>
    <n v="1002205760"/>
    <s v="UE01"/>
    <x v="13"/>
    <d v="1899-12-30T10:32:00"/>
    <x v="2407"/>
    <s v="9000806817"/>
    <s v="012-022-00315899"/>
    <n v="2390"/>
    <n v="2679.68"/>
    <s v="ZPVN"/>
    <s v="40566510"/>
    <s v="0000393402"/>
    <n v="8002821758"/>
    <x v="1810"/>
    <x v="6"/>
    <x v="6"/>
    <n v="360"/>
    <s v="BOL"/>
    <s v="101613"/>
    <x v="89"/>
    <s v="811003"/>
    <s v="CONSTRUACABADOS"/>
    <x v="1"/>
    <s v="AV SIMON BOLIVAR Y 29 DE MAYO"/>
    <x v="20"/>
    <s v="O-Pichincha-Guayllabamba"/>
    <n v="67"/>
    <x v="136"/>
    <x v="136"/>
    <s v="100016550"/>
    <s v="JACOME ARTURO"/>
    <s v="ZEMU"/>
    <x v="194"/>
    <s v="2"/>
    <s v="Sin Pallet"/>
    <n v="0"/>
    <n v="0"/>
    <x v="0"/>
    <n v="27250"/>
    <n v="18050"/>
    <n v="9200"/>
    <n v="118.8"/>
    <m/>
    <x v="134"/>
    <n v="29"/>
    <s v="29"/>
    <n v="18"/>
    <x v="0"/>
    <n v="0.33"/>
    <n v="6.6"/>
    <s v="LIDENORTI S.A."/>
    <n v="1014323"/>
    <s v="JACOME AGUIRRE CARLOS ARTURO"/>
    <x v="194"/>
  </r>
  <r>
    <n v="1002205788"/>
    <s v="UE01"/>
    <x v="13"/>
    <d v="1899-12-30T10:41:00"/>
    <x v="2408"/>
    <s v="9000806867"/>
    <s v="012-022-00315900"/>
    <n v="4316.3999999999996"/>
    <n v="4839.58"/>
    <s v="ZPVN"/>
    <s v="40566516"/>
    <s v="P000033025"/>
    <n v="8002821788"/>
    <x v="1811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10"/>
    <n v="32960"/>
    <n v="17650"/>
    <n v="488.4"/>
    <m/>
    <x v="27"/>
    <n v="29"/>
    <s v="29"/>
    <n v="33"/>
    <x v="0"/>
    <n v="0.74"/>
    <n v="14.799999999999999"/>
    <s v="TRANSPORTE PROPIO"/>
    <n v="1017066"/>
    <s v="MISE MISE NESTOR SALOMON"/>
    <x v="35"/>
  </r>
  <r>
    <n v="1002205767"/>
    <s v="UE01"/>
    <x v="13"/>
    <d v="1899-12-30T10:46:00"/>
    <x v="2409"/>
    <s v="9000806878"/>
    <s v="012-022-00315901"/>
    <n v="4193.1400000000003"/>
    <n v="4701.38"/>
    <s v="ZPVN"/>
    <s v="40566518"/>
    <s v="P000033026"/>
    <n v="8002821767"/>
    <x v="1812"/>
    <x v="6"/>
    <x v="6"/>
    <n v="660"/>
    <s v="BOL"/>
    <s v="101680"/>
    <x v="12"/>
    <s v="801406"/>
    <s v="BODEGA NARANJO LATAC"/>
    <x v="6"/>
    <s v="AVENIDA  UNIDAD NACIONAL S/N Y CAOB"/>
    <x v="17"/>
    <s v="O-Cotopaxi-Latacunga"/>
    <n v="198"/>
    <x v="99"/>
    <x v="99"/>
    <s v="100014996"/>
    <s v="GRANDA GERARDO"/>
    <s v="ZETT"/>
    <x v="139"/>
    <s v="2"/>
    <s v="Sin Pallet"/>
    <n v="0"/>
    <n v="0"/>
    <x v="0"/>
    <n v="50840"/>
    <n v="33070"/>
    <n v="17770"/>
    <n v="488.4"/>
    <m/>
    <x v="97"/>
    <n v="29"/>
    <s v="29"/>
    <n v="33"/>
    <x v="0"/>
    <n v="0.74"/>
    <n v="14.799999999999999"/>
    <s v="TRANSLOBOL S.A."/>
    <n v="1014016"/>
    <s v="CARRILLO VARGAS MARIO ALFREDO"/>
    <x v="139"/>
  </r>
  <r>
    <n v="1002205777"/>
    <s v="UE01"/>
    <x v="13"/>
    <d v="1899-12-30T10:55:00"/>
    <x v="2410"/>
    <s v="9000806776"/>
    <s v="013-020-00047807"/>
    <n v="2432.56"/>
    <n v="2727.4"/>
    <s v="ZPDF"/>
    <s v="70177409"/>
    <s v="0000393415"/>
    <n v="8002821778"/>
    <x v="1813"/>
    <x v="6"/>
    <x v="6"/>
    <n v="360"/>
    <s v="BOL"/>
    <s v="103008"/>
    <x v="94"/>
    <s v="806205"/>
    <s v="FERRETERIA VARELA"/>
    <x v="1"/>
    <s v="ANTONIO HERRERA N26-169 Y SANGURIMA"/>
    <x v="93"/>
    <s v="O-Pichincha-Belisarioquevedo"/>
    <n v="103"/>
    <x v="37"/>
    <x v="37"/>
    <s v="100020396"/>
    <s v="FARINANGO MIGUEL"/>
    <s v="ZEMU"/>
    <x v="45"/>
    <s v="2"/>
    <s v="Sin Pallet"/>
    <n v="0"/>
    <n v="0"/>
    <x v="0"/>
    <n v="26950"/>
    <n v="18030"/>
    <n v="8920"/>
    <n v="162"/>
    <m/>
    <x v="35"/>
    <n v="29"/>
    <s v="29"/>
    <n v="18"/>
    <x v="0"/>
    <n v="0.45"/>
    <n v="9"/>
    <s v="RAPIDO EL OTAVALEÑITO S.A."/>
    <n v="1012819"/>
    <s v="BRAVO VASQUEZ JOSE LUIS SIGIFREDO"/>
    <x v="45"/>
  </r>
  <r>
    <n v="1002205775"/>
    <s v="UE01"/>
    <x v="13"/>
    <d v="1899-12-30T10:58:00"/>
    <x v="2411"/>
    <s v="9000806886"/>
    <s v="012-022-00315902"/>
    <n v="2484.11"/>
    <n v="2785.2"/>
    <s v="ZPVN"/>
    <s v="40566513"/>
    <s v="P000033024"/>
    <n v="8002821776"/>
    <x v="1814"/>
    <x v="6"/>
    <x v="6"/>
    <n v="360"/>
    <s v="BOL"/>
    <s v="101641"/>
    <x v="37"/>
    <s v="801652"/>
    <s v="BODEGA GUALSAQUI FABRICIO"/>
    <x v="8"/>
    <s v="PANAMERICANA SUR KM. 4 1/2 S/N Y EN"/>
    <x v="34"/>
    <s v="O-Imbabura-Sanpablo"/>
    <n v="15"/>
    <x v="45"/>
    <x v="45"/>
    <s v="10000932"/>
    <s v="CACOANGO RODRIGO"/>
    <s v="ZEMU"/>
    <x v="55"/>
    <s v="2"/>
    <s v="Sin Pallet"/>
    <n v="0"/>
    <n v="0"/>
    <x v="0"/>
    <n v="27020"/>
    <n v="18010"/>
    <n v="9010"/>
    <n v="54"/>
    <m/>
    <x v="43"/>
    <n v="29"/>
    <s v="29"/>
    <n v="18"/>
    <x v="0"/>
    <n v="0.15"/>
    <n v="3"/>
    <s v="TRAPSA C.A."/>
    <n v="1014271"/>
    <s v="GARATE CARDENAS CARLOS VINICIO"/>
    <x v="55"/>
  </r>
  <r>
    <n v="1002205728"/>
    <s v="UE01"/>
    <x v="13"/>
    <d v="1899-12-30T11:00:00"/>
    <x v="2412"/>
    <s v="9000806887"/>
    <s v="012-022-00315903"/>
    <n v="4534.2"/>
    <n v="5083.7700000000004"/>
    <s v="ZPVN"/>
    <s v="40566505"/>
    <s v="0000393394"/>
    <n v="8002821723"/>
    <x v="1815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18"/>
    <x v="18"/>
    <s v="100019606"/>
    <s v="MORALES SANTIAGO"/>
    <s v="ZETT"/>
    <x v="23"/>
    <s v="2"/>
    <s v="Sin Pallet"/>
    <n v="0"/>
    <n v="0"/>
    <x v="0"/>
    <n v="51200"/>
    <n v="33030"/>
    <n v="18170"/>
    <n v="620.4"/>
    <m/>
    <x v="18"/>
    <n v="29"/>
    <s v="29"/>
    <n v="33"/>
    <x v="0"/>
    <n v="0.94"/>
    <n v="18.8"/>
    <s v="LA ARMENIA S.A."/>
    <n v="1021830"/>
    <s v="MORALES GARZON CHRISTIAN SANTIAGO"/>
    <x v="23"/>
  </r>
  <r>
    <n v="1002205850"/>
    <s v="UE01"/>
    <x v="13"/>
    <d v="1899-12-30T11:08:00"/>
    <x v="2413"/>
    <s v=""/>
    <s v=""/>
    <n v="0"/>
    <n v="0"/>
    <s v="ZPRC"/>
    <s v="2500108198"/>
    <s v="0000392979"/>
    <n v="8002821854"/>
    <x v="1816"/>
    <x v="4"/>
    <x v="4"/>
    <n v="320"/>
    <s v="BOL"/>
    <s v="101664"/>
    <x v="8"/>
    <s v="810496"/>
    <s v="GABRIELA CHILUISA-OBRA GUAYAQUIL"/>
    <x v="91"/>
    <s v="VICENTE PIEDRAHITA SOLAR 2"/>
    <x v="119"/>
    <s v="O-Guayas-Daule"/>
    <n v="481"/>
    <x v="175"/>
    <x v="175"/>
    <s v="10007249"/>
    <s v="ARIAS LLANO FRANKLIN RUBEN"/>
    <s v="ZEMU"/>
    <x v="275"/>
    <s v="2"/>
    <s v="Sin Pallet"/>
    <n v="0"/>
    <n v="0"/>
    <x v="0"/>
    <n v="27030"/>
    <n v="16000"/>
    <n v="11030"/>
    <n v="390.4"/>
    <m/>
    <x v="171"/>
    <n v="29"/>
    <s v="29"/>
    <n v="16"/>
    <x v="0"/>
    <n v="1.22"/>
    <n v="24.4"/>
    <s v="TRANSPORTE PROPIO"/>
    <n v="10007245"/>
    <s v="TOAQUIZA VILCA EDISON VLADIMIR"/>
    <x v="276"/>
  </r>
  <r>
    <n v="1002205802"/>
    <s v="UE01"/>
    <x v="13"/>
    <d v="1899-12-30T11:09:00"/>
    <x v="2414"/>
    <s v=""/>
    <s v=""/>
    <n v="0"/>
    <n v="0"/>
    <s v="ZPRC"/>
    <s v="2500108142"/>
    <s v="0000392557"/>
    <n v="8002821807"/>
    <x v="1817"/>
    <x v="6"/>
    <x v="6"/>
    <n v="660"/>
    <s v="BOL"/>
    <s v="101664"/>
    <x v="8"/>
    <s v="800669"/>
    <s v="FERRETERIA Y MATERIALES DE CONSTRUC"/>
    <x v="27"/>
    <s v="FERMACOL VIA A PILLARO ANTES DE LLE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920"/>
    <n v="33100"/>
    <n v="17820"/>
    <n v="594"/>
    <m/>
    <x v="55"/>
    <n v="29"/>
    <s v="29"/>
    <n v="33"/>
    <x v="0"/>
    <n v="0.9"/>
    <n v="18"/>
    <s v="TRANSPORTE PROPIO"/>
    <n v="1013244"/>
    <s v="FREVITRANSPORT CIA. LTDA."/>
    <x v="85"/>
  </r>
  <r>
    <n v="1002205795"/>
    <s v="UE01"/>
    <x v="13"/>
    <d v="1899-12-30T11:16:00"/>
    <x v="2415"/>
    <s v="9000806888"/>
    <s v="012-022-00315904"/>
    <n v="2408.4"/>
    <n v="2700.32"/>
    <s v="ZPVN"/>
    <s v="40566521"/>
    <s v="P000033028"/>
    <n v="8002821798"/>
    <x v="1818"/>
    <x v="6"/>
    <x v="6"/>
    <n v="360"/>
    <s v="BOL"/>
    <s v="101544"/>
    <x v="41"/>
    <s v="801777"/>
    <s v="BODEGA LANDAZURI"/>
    <x v="0"/>
    <s v="AV. VEINTIMILLA S/N Y"/>
    <x v="16"/>
    <s v="O-Carchi-Tulcan"/>
    <n v="159"/>
    <x v="103"/>
    <x v="103"/>
    <s v="100019413"/>
    <s v="CASANOVA ROMEL"/>
    <s v="ZEMU"/>
    <x v="144"/>
    <s v="2"/>
    <s v="Sin Pallet"/>
    <n v="0"/>
    <n v="0"/>
    <x v="0"/>
    <n v="26940"/>
    <n v="18030"/>
    <n v="8910"/>
    <n v="208.8"/>
    <m/>
    <x v="101"/>
    <n v="29"/>
    <s v="29"/>
    <n v="18"/>
    <x v="0"/>
    <n v="0.58000000000000007"/>
    <n v="11.600000000000001"/>
    <s v="TRAPSA C.A."/>
    <n v="1013573"/>
    <s v="CUASPA PEREZ SEGUNDO MANUEL"/>
    <x v="144"/>
  </r>
  <r>
    <n v="1002205778"/>
    <s v="UE01"/>
    <x v="13"/>
    <d v="1899-12-30T11:19:00"/>
    <x v="2416"/>
    <s v="9000806889"/>
    <s v="012-022-00315905"/>
    <n v="4381.67"/>
    <n v="4912.76"/>
    <s v="ZPVN"/>
    <s v="40566494"/>
    <s v="0000393388"/>
    <n v="8002821779"/>
    <x v="1819"/>
    <x v="6"/>
    <x v="6"/>
    <n v="660"/>
    <s v="BOL"/>
    <s v="101613"/>
    <x v="89"/>
    <s v="805435"/>
    <s v="FERRIMADERA ORIENTAL"/>
    <x v="1"/>
    <s v="AV. S BOLIVAR E2-161 Y  MALDONADO"/>
    <x v="24"/>
    <s v="O-Pichincha-Quitumbe"/>
    <n v="127"/>
    <x v="94"/>
    <x v="94"/>
    <s v="10003496"/>
    <s v="AYALA LOPEZ PABLO ERNESTO"/>
    <s v="ZETT"/>
    <x v="131"/>
    <s v="2"/>
    <s v="Sin Pallet"/>
    <n v="0"/>
    <n v="0"/>
    <x v="0"/>
    <n v="50700"/>
    <n v="33040"/>
    <n v="17660"/>
    <n v="336.6"/>
    <m/>
    <x v="92"/>
    <n v="29"/>
    <s v="29"/>
    <n v="33"/>
    <x v="0"/>
    <n v="0.51"/>
    <n v="10.200000000000001"/>
    <s v="TRAPSA C.A."/>
    <n v="10003459"/>
    <s v="AYALA LOPEZ PABLO ROBERTO"/>
    <x v="131"/>
  </r>
  <r>
    <n v="1002205811"/>
    <s v="UE01"/>
    <x v="13"/>
    <d v="1899-12-30T11:21:00"/>
    <x v="2417"/>
    <s v=""/>
    <s v=""/>
    <n v="0"/>
    <n v="0"/>
    <s v="ZPRC"/>
    <s v="2500108264"/>
    <s v="0000393444"/>
    <n v="8002821818"/>
    <x v="1820"/>
    <x v="7"/>
    <x v="7"/>
    <n v="3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00"/>
    <n v="18030"/>
    <n v="9370"/>
    <n v="324"/>
    <m/>
    <x v="72"/>
    <n v="29"/>
    <s v="29"/>
    <n v="18"/>
    <x v="0"/>
    <n v="0.9"/>
    <n v="18"/>
    <s v="TRANSPORTE PROPIO"/>
    <n v="1014110"/>
    <s v="RODRIGUEZ CORREA ROSA AYDE"/>
    <x v="96"/>
  </r>
  <r>
    <n v="1002205770"/>
    <s v="UE01"/>
    <x v="13"/>
    <d v="1899-12-30T11:24:00"/>
    <x v="2418"/>
    <s v="9000806891"/>
    <s v="012-022-00315907"/>
    <n v="1610.4"/>
    <n v="1805.59"/>
    <s v="ZPVN"/>
    <s v="40566512"/>
    <s v="P000033023"/>
    <n v="8002821769"/>
    <x v="1821"/>
    <x v="3"/>
    <x v="3"/>
    <n v="240"/>
    <s v="BOL"/>
    <s v="101670"/>
    <x v="169"/>
    <s v="802157"/>
    <s v="MATERIALES FERNANDITO"/>
    <x v="17"/>
    <s v="AV. 17 DE JULIO S/N Y SECUNDARIA"/>
    <x v="23"/>
    <s v="O-Pichincha-Mindo"/>
    <m/>
    <x v="28"/>
    <x v="28"/>
    <s v="100019281"/>
    <s v="GRANDA BYRON"/>
    <s v="ZEMT"/>
    <x v="34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  <n v="1014322"/>
    <s v="ESPARZA REVELO JORGE MARCELO"/>
    <x v="34"/>
  </r>
  <r>
    <n v="1002205770"/>
    <s v="UE01"/>
    <x v="13"/>
    <d v="1899-12-30T11:24:00"/>
    <x v="2419"/>
    <s v="9000806890"/>
    <s v="012-022-00315906"/>
    <n v="1651.2"/>
    <n v="1851.33"/>
    <s v="ZPVN"/>
    <s v="40566511"/>
    <s v="P000033022"/>
    <n v="8002821770"/>
    <x v="1821"/>
    <x v="4"/>
    <x v="4"/>
    <n v="240"/>
    <s v="BOL"/>
    <s v="101670"/>
    <x v="169"/>
    <s v="802157"/>
    <s v="MATERIALES FERNANDITO"/>
    <x v="17"/>
    <s v="AV. 17 DE JULIO S/N Y SECUNDARIA"/>
    <x v="23"/>
    <s v="O-Pichincha-Mindo"/>
    <n v="168"/>
    <x v="28"/>
    <x v="28"/>
    <s v="100019281"/>
    <s v="GRANDA BYRON"/>
    <s v="ZEMT"/>
    <x v="34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  <n v="1014322"/>
    <s v="ESPARZA REVELO JORGE MARCELO"/>
    <x v="34"/>
  </r>
  <r>
    <n v="1002205763"/>
    <s v="UE01"/>
    <x v="13"/>
    <d v="1899-12-30T11:28:00"/>
    <x v="2420"/>
    <s v="9000806893"/>
    <s v="012-022-00315909"/>
    <n v="256.8"/>
    <n v="287.93"/>
    <s v="ZPVN"/>
    <s v="40566517"/>
    <s v="0000393409"/>
    <n v="8002821761"/>
    <x v="1822"/>
    <x v="5"/>
    <x v="5"/>
    <n v="40"/>
    <s v="BOL"/>
    <s v="101558"/>
    <x v="196"/>
    <s v="801271"/>
    <s v="BODEGA CRESPO JOSE"/>
    <x v="1"/>
    <s v="CALLE A  LT 34 Y"/>
    <x v="54"/>
    <s v="O-Pichincha-Chimbacalle"/>
    <m/>
    <x v="110"/>
    <x v="110"/>
    <s v="100014838"/>
    <s v="INLAGO MAX"/>
    <s v="ZEMT"/>
    <x v="153"/>
    <s v="2"/>
    <s v="Sin Pallet"/>
    <n v="0"/>
    <n v="0"/>
    <x v="0"/>
    <n v="9705.8330000000005"/>
    <n v="1990.8330000000001"/>
    <n v="7715"/>
    <n v="20"/>
    <m/>
    <x v="108"/>
    <n v="29"/>
    <s v="29"/>
    <n v="2"/>
    <x v="0"/>
    <n v="0.5"/>
    <n v="10"/>
    <s v="LIDENORTI S.A."/>
    <n v="1013860"/>
    <s v="BEDON AYALA SIXTO LEONIDAS"/>
    <x v="153"/>
  </r>
  <r>
    <n v="1002205763"/>
    <s v="UE01"/>
    <x v="13"/>
    <d v="1899-12-30T11:28:00"/>
    <x v="2421"/>
    <s v="9000806892"/>
    <s v="012-022-00315908"/>
    <n v="3049.2"/>
    <n v="3418.78"/>
    <s v="ZPVN"/>
    <s v="40566517"/>
    <s v="0000393410"/>
    <n v="8002821762"/>
    <x v="1822"/>
    <x v="6"/>
    <x v="6"/>
    <n v="440"/>
    <s v="BOL"/>
    <s v="101558"/>
    <x v="196"/>
    <s v="801271"/>
    <s v="BODEGA CRESPO JOSE"/>
    <x v="1"/>
    <s v="CALLE A  LT 34 Y"/>
    <x v="54"/>
    <s v="O-Pichincha-Chimbacalle"/>
    <n v="117"/>
    <x v="110"/>
    <x v="110"/>
    <s v="100014838"/>
    <s v="INLAGO MAX"/>
    <s v="ZEMT"/>
    <x v="153"/>
    <s v="2"/>
    <s v="Sin Pallet"/>
    <n v="0"/>
    <n v="0"/>
    <x v="0"/>
    <n v="29614.167000000001"/>
    <n v="21899.167000000001"/>
    <n v="7715"/>
    <n v="220"/>
    <m/>
    <x v="108"/>
    <n v="29"/>
    <s v="29"/>
    <n v="22"/>
    <x v="0"/>
    <n v="0.5"/>
    <n v="10"/>
    <s v="LIDENORTI S.A."/>
    <n v="1013860"/>
    <s v="BEDON AYALA SIXTO LEONIDAS"/>
    <x v="153"/>
  </r>
  <r>
    <n v="1002205793"/>
    <s v="UE01"/>
    <x v="13"/>
    <d v="1899-12-30T11:30:00"/>
    <x v="2422"/>
    <s v="9000806895"/>
    <s v="012-022-00315911"/>
    <n v="276.39999999999998"/>
    <n v="309.89999999999998"/>
    <s v="ZPVN"/>
    <s v="40566522"/>
    <s v="0000393418"/>
    <n v="8002821796"/>
    <x v="1823"/>
    <x v="7"/>
    <x v="7"/>
    <n v="40"/>
    <s v="BOL"/>
    <s v="101785"/>
    <x v="220"/>
    <s v="801134"/>
    <s v="BODEGA PRINCIPAL"/>
    <x v="0"/>
    <s v="SAN GABRIEL, FRENTE AL TERMINAL"/>
    <x v="79"/>
    <s v="O-Carchi-Montufar(Sangabrie"/>
    <m/>
    <x v="16"/>
    <x v="16"/>
    <s v="100014951"/>
    <s v="PEREZ DANILO"/>
    <s v="ZEMU"/>
    <x v="107"/>
    <s v="2"/>
    <s v="Sin Pallet"/>
    <n v="0"/>
    <n v="0"/>
    <x v="0"/>
    <n v="6407.2219999999998"/>
    <n v="2002.222"/>
    <n v="4405"/>
    <n v="18.399999999999999"/>
    <m/>
    <x v="16"/>
    <n v="29"/>
    <s v="29"/>
    <n v="2"/>
    <x v="0"/>
    <n v="0.45999999999999996"/>
    <n v="9.1999999999999993"/>
    <s v="LA ARMENIA S.A."/>
    <n v="1020060"/>
    <s v="FUERTES RUEDA HUGO BALDOMERO"/>
    <x v="107"/>
  </r>
  <r>
    <n v="1002205793"/>
    <s v="UE01"/>
    <x v="13"/>
    <d v="1899-12-30T11:30:00"/>
    <x v="2423"/>
    <s v="9000806894"/>
    <s v="012-022-00315910"/>
    <n v="2185.6"/>
    <n v="2450.5100000000002"/>
    <s v="ZPVN"/>
    <s v="40566520"/>
    <s v="0000393417"/>
    <n v="8002821795"/>
    <x v="1823"/>
    <x v="6"/>
    <x v="6"/>
    <n v="320"/>
    <s v="BOL"/>
    <s v="101785"/>
    <x v="220"/>
    <s v="801134"/>
    <s v="BODEGA PRINCIPAL"/>
    <x v="0"/>
    <s v="SAN GABRIEL, FRENTE AL TERMINAL"/>
    <x v="79"/>
    <s v="O-Carchi-Montufar(Sangabrie"/>
    <n v="120"/>
    <x v="16"/>
    <x v="16"/>
    <s v="100014951"/>
    <s v="PEREZ DANILO"/>
    <s v="ZEMU"/>
    <x v="107"/>
    <s v="2"/>
    <s v="Sin Pallet"/>
    <n v="0"/>
    <n v="0"/>
    <x v="0"/>
    <n v="20422.777999999998"/>
    <n v="16017.778"/>
    <n v="4405"/>
    <n v="147.19999999999999"/>
    <m/>
    <x v="16"/>
    <n v="29"/>
    <s v="29"/>
    <n v="16"/>
    <x v="0"/>
    <n v="0.45999999999999996"/>
    <n v="9.1999999999999993"/>
    <s v="LA ARMENIA S.A."/>
    <n v="1020060"/>
    <s v="FUERTES RUEDA HUGO BALDOMERO"/>
    <x v="107"/>
  </r>
  <r>
    <n v="1002205841"/>
    <s v="UE01"/>
    <x v="13"/>
    <d v="1899-12-30T11:33:00"/>
    <x v="2424"/>
    <s v="9000806896"/>
    <s v="012-022-00315912"/>
    <n v="4537.37"/>
    <n v="5087.32"/>
    <s v="ZPVN"/>
    <s v="40566039"/>
    <s v="P000032882"/>
    <n v="8002821845"/>
    <x v="1824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880"/>
    <n v="34080"/>
    <n v="16800"/>
    <n v="299.2"/>
    <m/>
    <x v="32"/>
    <n v="29"/>
    <s v="29"/>
    <n v="34"/>
    <x v="0"/>
    <n v="0.44"/>
    <n v="8.7999999999999989"/>
    <s v="TRANSPORTE PROPIO"/>
    <n v="1024381"/>
    <s v="BALCAZAR GORDON ALEJANDRO"/>
    <x v="42"/>
  </r>
  <r>
    <n v="1002205796"/>
    <s v="UE01"/>
    <x v="13"/>
    <d v="1899-12-30T11:36:00"/>
    <x v="2425"/>
    <s v="9000806898"/>
    <s v="012-022-00315914"/>
    <n v="277.2"/>
    <n v="310.79000000000002"/>
    <s v="ZPVN"/>
    <s v="40566524"/>
    <s v="0000393420"/>
    <n v="8002821799"/>
    <x v="1825"/>
    <x v="7"/>
    <x v="7"/>
    <n v="40"/>
    <s v="BOL"/>
    <s v="101744"/>
    <x v="194"/>
    <s v="800854"/>
    <s v="FERRETERIA FRAGA"/>
    <x v="76"/>
    <s v="EL ANGEL, CALLE ESMERALDAS Y AV. ES"/>
    <x v="130"/>
    <s v="O-Carchi-Elangel"/>
    <m/>
    <x v="116"/>
    <x v="116"/>
    <s v="100014941"/>
    <s v="JACOME PAUL"/>
    <s v="ZEMU"/>
    <x v="161"/>
    <s v="2"/>
    <s v="Sin Pallet"/>
    <n v="0"/>
    <n v="0"/>
    <x v="0"/>
    <n v="6514.4440000000004"/>
    <n v="2004.444"/>
    <n v="4510"/>
    <n v="18.8"/>
    <m/>
    <x v="114"/>
    <n v="29"/>
    <s v="29"/>
    <n v="2"/>
    <x v="0"/>
    <n v="0.47000000000000003"/>
    <n v="9.4"/>
    <s v="TRAPSA C.A."/>
    <n v="1014289"/>
    <s v="JACOME ECHEVERRIA PEDRO PAUL"/>
    <x v="161"/>
  </r>
  <r>
    <n v="1002205796"/>
    <s v="UE01"/>
    <x v="13"/>
    <d v="1899-12-30T11:36:00"/>
    <x v="2426"/>
    <s v="9000806897"/>
    <s v="012-022-00315913"/>
    <n v="2198.4"/>
    <n v="2464.86"/>
    <s v="ZPVN"/>
    <s v="40566525"/>
    <s v="0000393421"/>
    <n v="8002821800"/>
    <x v="1825"/>
    <x v="6"/>
    <x v="6"/>
    <n v="320"/>
    <s v="BOL"/>
    <s v="101744"/>
    <x v="194"/>
    <s v="800854"/>
    <s v="FERRETERIA FRAGA"/>
    <x v="76"/>
    <s v="EL ANGEL, CALLE ESMERALDAS Y AV. ES"/>
    <x v="130"/>
    <s v="O-Carchi-Elangel"/>
    <n v="91"/>
    <x v="116"/>
    <x v="116"/>
    <s v="100014941"/>
    <s v="JACOME PAUL"/>
    <s v="ZEMU"/>
    <x v="161"/>
    <s v="2"/>
    <s v="Sin Pallet"/>
    <n v="0"/>
    <n v="0"/>
    <x v="0"/>
    <n v="20545.556"/>
    <n v="16035.556"/>
    <n v="4510"/>
    <n v="150.4"/>
    <m/>
    <x v="114"/>
    <n v="29"/>
    <s v="29"/>
    <n v="16"/>
    <x v="0"/>
    <n v="0.47000000000000003"/>
    <n v="9.4"/>
    <s v="TRAPSA C.A."/>
    <n v="1014289"/>
    <s v="JACOME ECHEVERRIA PEDRO PAUL"/>
    <x v="161"/>
  </r>
  <r>
    <n v="1002205877"/>
    <s v="UE01"/>
    <x v="13"/>
    <d v="1899-12-30T11:41:00"/>
    <x v="2427"/>
    <s v="9000806900"/>
    <s v="012-022-00315916"/>
    <n v="541.6"/>
    <n v="607.24"/>
    <s v="ZPVN"/>
    <s v="40566551"/>
    <s v="P000033035"/>
    <n v="8002821884"/>
    <x v="1826"/>
    <x v="7"/>
    <x v="7"/>
    <n v="80"/>
    <s v="BOL"/>
    <s v="101628"/>
    <x v="13"/>
    <s v="802561"/>
    <s v="LOCAL EL QUINCHE"/>
    <x v="1"/>
    <s v="AV. INTEROCEANICA Y CALLE QUITO"/>
    <x v="36"/>
    <s v="O-Pichincha-Elquinche"/>
    <m/>
    <x v="133"/>
    <x v="133"/>
    <s v="100014955"/>
    <s v="VELASCO LUIS"/>
    <s v="ZEMU"/>
    <x v="190"/>
    <s v="2"/>
    <s v="Sin Pallet"/>
    <n v="0"/>
    <n v="0"/>
    <x v="0"/>
    <n v="8603.8889999999992"/>
    <n v="4008.8890000000001"/>
    <n v="4595"/>
    <n v="28"/>
    <m/>
    <x v="131"/>
    <n v="29"/>
    <s v="29"/>
    <n v="4"/>
    <x v="0"/>
    <n v="0.35"/>
    <n v="7"/>
    <s v="RUTAS COTACACHENSES S.A."/>
    <n v="10005626"/>
    <s v="BENALCAZAR DE LA CRUZ CRISTIAN ROBE"/>
    <x v="190"/>
  </r>
  <r>
    <n v="1002205877"/>
    <s v="UE01"/>
    <x v="13"/>
    <d v="1899-12-30T11:41:00"/>
    <x v="2428"/>
    <s v="9000806899"/>
    <s v="012-022-00315915"/>
    <n v="1887.2"/>
    <n v="2115.94"/>
    <s v="ZPVN"/>
    <s v="40566550"/>
    <s v="P000033034"/>
    <n v="8002821885"/>
    <x v="1826"/>
    <x v="6"/>
    <x v="6"/>
    <n v="280"/>
    <s v="BOL"/>
    <s v="101628"/>
    <x v="13"/>
    <s v="802561"/>
    <s v="LOCAL EL QUINCHE"/>
    <x v="1"/>
    <s v="AV. INTEROCEANICA Y CALLE QUITO"/>
    <x v="36"/>
    <s v="O-Pichincha-Elquinche"/>
    <n v="76"/>
    <x v="133"/>
    <x v="133"/>
    <s v="100014955"/>
    <s v="VELASCO LUIS"/>
    <s v="ZEMU"/>
    <x v="190"/>
    <s v="2"/>
    <s v="Sin Pallet"/>
    <n v="0"/>
    <n v="0"/>
    <x v="0"/>
    <n v="18626.111000000001"/>
    <n v="14031.111000000001"/>
    <n v="4595"/>
    <n v="98"/>
    <m/>
    <x v="131"/>
    <n v="29"/>
    <s v="29"/>
    <n v="14"/>
    <x v="0"/>
    <n v="0.35"/>
    <n v="7"/>
    <s v="RUTAS COTACACHENSES S.A."/>
    <n v="10005626"/>
    <s v="BENALCAZAR DE LA CRUZ CRISTIAN ROBE"/>
    <x v="190"/>
  </r>
  <r>
    <n v="1002205836"/>
    <s v="UE01"/>
    <x v="13"/>
    <d v="1899-12-30T11:45:00"/>
    <x v="2429"/>
    <s v="9000806901"/>
    <s v="012-022-00315917"/>
    <n v="4422.3999999999996"/>
    <n v="4958.43"/>
    <s v="ZPVN"/>
    <s v="40566531"/>
    <s v="0000393443"/>
    <n v="8002821840"/>
    <x v="1827"/>
    <x v="4"/>
    <x v="4"/>
    <n v="640"/>
    <s v="BOL"/>
    <s v="103532"/>
    <x v="242"/>
    <s v="805034"/>
    <s v="OBRA DAYUMA CPP"/>
    <x v="33"/>
    <s v="KM 40 VIA AL AUCA"/>
    <x v="121"/>
    <s v="O-Orellana-Dayuma"/>
    <n v="359"/>
    <x v="67"/>
    <x v="67"/>
    <s v="100016838"/>
    <s v="PASPUEL NIXON"/>
    <s v="ZETT"/>
    <x v="84"/>
    <s v="1"/>
    <s v="Con Pallet"/>
    <n v="0.05"/>
    <n v="32"/>
    <x v="0"/>
    <n v="50970"/>
    <n v="32010"/>
    <n v="18960"/>
    <n v="870.4"/>
    <m/>
    <x v="65"/>
    <n v="29"/>
    <s v="29"/>
    <n v="32"/>
    <x v="0"/>
    <n v="1.3599999999999999"/>
    <n v="27.2"/>
    <s v="TRAPSA C.A."/>
    <n v="1013148"/>
    <s v="PINDUISACA MACHADO BLANCA MARIA"/>
    <x v="84"/>
  </r>
  <r>
    <n v="1002205902"/>
    <s v="UE01"/>
    <x v="13"/>
    <d v="1899-12-30T11:49:00"/>
    <x v="2430"/>
    <s v="9000806902"/>
    <s v="012-022-00315918"/>
    <n v="4290"/>
    <n v="4809.9799999999996"/>
    <s v="ZPVN"/>
    <s v="40566519"/>
    <s v="P000033027"/>
    <n v="8002821913"/>
    <x v="182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00"/>
    <n v="33190"/>
    <n v="17710"/>
    <n v="594"/>
    <m/>
    <x v="138"/>
    <n v="29"/>
    <s v="29"/>
    <n v="33"/>
    <x v="0"/>
    <n v="0.9"/>
    <n v="18"/>
    <s v="TRANSPORTE PROPIO"/>
    <n v="1017512"/>
    <s v="PACHECO SALAZAR WILSON FABIAN"/>
    <x v="205"/>
  </r>
  <r>
    <n v="1002205869"/>
    <s v="UE01"/>
    <x v="13"/>
    <d v="1899-12-30T11:50:00"/>
    <x v="2431"/>
    <s v="9000806905"/>
    <s v="012-022-00315920"/>
    <n v="2746.18"/>
    <n v="3079.03"/>
    <s v="ZPVN"/>
    <s v="40566545"/>
    <s v="0000393459"/>
    <n v="8002821874"/>
    <x v="1829"/>
    <x v="7"/>
    <x v="7"/>
    <n v="400"/>
    <s v="BOL"/>
    <s v="101715"/>
    <x v="43"/>
    <s v="801809"/>
    <s v="MULTIFERRETERIA"/>
    <x v="51"/>
    <s v="PANAMERICANA NORTE VIA IBARRA Y"/>
    <x v="83"/>
    <s v="O-Imbabura-Ant.Ante.(Atuntaqu"/>
    <m/>
    <x v="62"/>
    <x v="62"/>
    <s v="100014851"/>
    <s v="MEDIAVILLA LUIS"/>
    <s v="ZEMT"/>
    <x v="78"/>
    <s v="1"/>
    <s v="Con Pallet"/>
    <n v="0.05"/>
    <n v="20"/>
    <x v="0"/>
    <n v="28080"/>
    <n v="20025"/>
    <n v="8055"/>
    <n v="64"/>
    <m/>
    <x v="60"/>
    <n v="29"/>
    <s v="29"/>
    <n v="20"/>
    <x v="0"/>
    <n v="0.16"/>
    <n v="3.2"/>
    <s v="SANJOPAS S.A."/>
    <n v="1013493"/>
    <s v="MEDIAVILLA PERUGACHI LUIS ALFONSO"/>
    <x v="78"/>
  </r>
  <r>
    <n v="1002205869"/>
    <s v="UE01"/>
    <x v="13"/>
    <d v="1899-12-30T11:50:00"/>
    <x v="2432"/>
    <s v="9000806904"/>
    <s v="012-022-00315919"/>
    <n v="543.72"/>
    <n v="609.63"/>
    <s v="ZPVN"/>
    <s v="40566545"/>
    <s v="0000393460"/>
    <n v="8002821875"/>
    <x v="1829"/>
    <x v="6"/>
    <x v="6"/>
    <n v="80"/>
    <s v="BOL"/>
    <s v="101715"/>
    <x v="43"/>
    <s v="801809"/>
    <s v="MULTIFERRETERIA"/>
    <x v="51"/>
    <s v="PANAMERICANA NORTE VIA IBARRA Y"/>
    <x v="83"/>
    <s v="O-Imbabura-Ant.Ante.(Atuntaqu"/>
    <n v="20"/>
    <x v="62"/>
    <x v="62"/>
    <s v="100014851"/>
    <s v="MEDIAVILLA LUIS"/>
    <s v="ZEMT"/>
    <x v="78"/>
    <s v="1"/>
    <s v="Con Pallet"/>
    <n v="0.05"/>
    <n v="4"/>
    <x v="0"/>
    <n v="12060"/>
    <n v="4005"/>
    <n v="8055"/>
    <n v="12.8"/>
    <m/>
    <x v="60"/>
    <n v="29"/>
    <s v="29"/>
    <n v="4"/>
    <x v="0"/>
    <n v="0.16"/>
    <n v="3.2"/>
    <s v="SANJOPAS S.A."/>
    <n v="1013493"/>
    <s v="MEDIAVILLA PERUGACHI LUIS ALFONSO"/>
    <x v="78"/>
  </r>
  <r>
    <n v="1002205883"/>
    <s v="UE01"/>
    <x v="13"/>
    <d v="1899-12-30T12:03:00"/>
    <x v="2433"/>
    <s v="9000806912"/>
    <s v="012-022-00315922"/>
    <n v="806.12"/>
    <n v="903.82"/>
    <s v="ZPVN"/>
    <s v="40566556"/>
    <s v="P000033037"/>
    <n v="8002821892"/>
    <x v="1830"/>
    <x v="7"/>
    <x v="7"/>
    <n v="120"/>
    <s v="BOL"/>
    <s v="101779"/>
    <x v="85"/>
    <s v="810781"/>
    <s v="FERRETERIA HARO"/>
    <x v="1"/>
    <s v="CALLE QUITO"/>
    <x v="114"/>
    <s v="O-Pichincha-Tababela"/>
    <m/>
    <x v="50"/>
    <x v="50"/>
    <s v="10007864"/>
    <s v="AREVALO AYALA MANUEL ARCESIO"/>
    <s v="ZEMU"/>
    <x v="65"/>
    <s v="2"/>
    <s v="Sin Pallet"/>
    <n v="0"/>
    <n v="0"/>
    <x v="0"/>
    <n v="10611.666999999999"/>
    <n v="6016.6670000000004"/>
    <n v="4595"/>
    <n v="49.2"/>
    <m/>
    <x v="48"/>
    <n v="29"/>
    <s v="29"/>
    <n v="6"/>
    <x v="0"/>
    <n v="0.41000000000000003"/>
    <n v="8.2000000000000011"/>
    <s v="TRIMPESAS S.A."/>
    <n v="1013766"/>
    <s v="MORALES RUIZ EDGAR MAURICIO"/>
    <x v="65"/>
  </r>
  <r>
    <n v="1002205883"/>
    <s v="UE01"/>
    <x v="13"/>
    <d v="1899-12-30T12:03:00"/>
    <x v="2434"/>
    <s v="9000806911"/>
    <s v="012-022-00315921"/>
    <n v="1605.16"/>
    <n v="1799.72"/>
    <s v="ZPVN"/>
    <s v="40566555"/>
    <s v="P000033036"/>
    <n v="8002821893"/>
    <x v="1830"/>
    <x v="6"/>
    <x v="6"/>
    <n v="240"/>
    <s v="BOL"/>
    <s v="101779"/>
    <x v="85"/>
    <s v="810781"/>
    <s v="FERRETERIA HARO"/>
    <x v="1"/>
    <s v="CALLE QUITO"/>
    <x v="114"/>
    <s v="O-Pichincha-Tababela"/>
    <n v="89"/>
    <x v="50"/>
    <x v="50"/>
    <s v="10007864"/>
    <s v="AREVALO AYALA MANUEL ARCESIO"/>
    <s v="ZEMU"/>
    <x v="65"/>
    <s v="2"/>
    <s v="Sin Pallet"/>
    <n v="0"/>
    <n v="0"/>
    <x v="0"/>
    <n v="16628.332999999999"/>
    <n v="12033.333000000001"/>
    <n v="4595"/>
    <n v="98.4"/>
    <m/>
    <x v="48"/>
    <n v="29"/>
    <s v="29"/>
    <n v="12"/>
    <x v="0"/>
    <n v="0.41000000000000003"/>
    <n v="8.2000000000000011"/>
    <s v="TRIMPESAS S.A."/>
    <n v="1013766"/>
    <s v="MORALES RUIZ EDGAR MAURICIO"/>
    <x v="65"/>
  </r>
  <r>
    <n v="1002205915"/>
    <s v="UE01"/>
    <x v="13"/>
    <d v="1899-12-30T12:04:00"/>
    <x v="2435"/>
    <s v="9000806913"/>
    <s v="012-022-00315923"/>
    <n v="1302.17"/>
    <n v="1460"/>
    <s v="ZPVN"/>
    <s v="40566560"/>
    <s v="0000393485"/>
    <n v="8002821928"/>
    <x v="1831"/>
    <x v="7"/>
    <x v="7"/>
    <n v="200"/>
    <s v="BOL"/>
    <s v="101576"/>
    <x v="82"/>
    <s v="802173"/>
    <s v="FERROMAX LTGA."/>
    <x v="6"/>
    <s v="AV 5 DE JUNIO S/N Y 10 DE AGOSTO"/>
    <x v="17"/>
    <s v="O-Cotopaxi-Latacunga"/>
    <m/>
    <x v="131"/>
    <x v="131"/>
    <s v="100020038"/>
    <s v="VIVAS ANDRES"/>
    <s v="ZEMU"/>
    <x v="188"/>
    <s v="2"/>
    <s v="Sin Pallet"/>
    <n v="0"/>
    <n v="0"/>
    <x v="0"/>
    <n v="14606.666999999999"/>
    <n v="10016.666999999999"/>
    <n v="4590"/>
    <n v="148"/>
    <m/>
    <x v="129"/>
    <n v="29"/>
    <s v="29"/>
    <n v="10"/>
    <x v="0"/>
    <n v="0.74"/>
    <n v="14.8"/>
    <s v="SETRAINCE"/>
    <n v="1013806"/>
    <s v="LOPEZ FREDY HERNAN"/>
    <x v="188"/>
  </r>
  <r>
    <n v="1002205915"/>
    <s v="UE01"/>
    <x v="13"/>
    <d v="1899-12-30T12:04:00"/>
    <x v="2436"/>
    <s v="9000806914"/>
    <s v="012-022-00315924"/>
    <n v="1035.43"/>
    <n v="1160.93"/>
    <s v="ZPVN"/>
    <s v="40566560"/>
    <s v="0000393486"/>
    <n v="8002821929"/>
    <x v="1831"/>
    <x v="6"/>
    <x v="6"/>
    <n v="160"/>
    <s v="BOL"/>
    <s v="101576"/>
    <x v="82"/>
    <s v="802173"/>
    <s v="FERROMAX LTGA."/>
    <x v="6"/>
    <s v="AV 5 DE JUNIO S/N Y 10 DE AGOSTO"/>
    <x v="17"/>
    <s v="O-Cotopaxi-Latacunga"/>
    <n v="198"/>
    <x v="131"/>
    <x v="131"/>
    <s v="100020038"/>
    <s v="VIVAS ANDRES"/>
    <s v="ZEMU"/>
    <x v="188"/>
    <s v="2"/>
    <s v="Sin Pallet"/>
    <n v="0"/>
    <n v="0"/>
    <x v="0"/>
    <n v="12603.333000000001"/>
    <n v="8013.3329999999996"/>
    <n v="4590"/>
    <n v="118.4"/>
    <m/>
    <x v="129"/>
    <n v="29"/>
    <s v="29"/>
    <n v="8"/>
    <x v="0"/>
    <n v="0.74"/>
    <n v="14.8"/>
    <s v="SETRAINCE"/>
    <n v="1013806"/>
    <s v="LOPEZ FREDY HERNAN"/>
    <x v="188"/>
  </r>
  <r>
    <n v="1002205911"/>
    <s v="UE01"/>
    <x v="13"/>
    <d v="1899-12-30T12:05:00"/>
    <x v="2437"/>
    <s v="9000806915"/>
    <s v="012-022-00315925"/>
    <n v="2301.35"/>
    <n v="2580.29"/>
    <s v="ZPVN"/>
    <s v="40566559"/>
    <s v="P000033038"/>
    <n v="8002821923"/>
    <x v="1832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7"/>
    <x v="37"/>
    <s v="100014907"/>
    <s v="CALDERON LUIS"/>
    <s v="ZEMU"/>
    <x v="57"/>
    <s v="2"/>
    <s v="Sin Pallet"/>
    <n v="0"/>
    <n v="0"/>
    <x v="0"/>
    <n v="27240"/>
    <n v="18060"/>
    <n v="9180"/>
    <n v="266.39999999999998"/>
    <m/>
    <x v="35"/>
    <n v="29"/>
    <s v="29"/>
    <n v="18"/>
    <x v="0"/>
    <n v="0.74"/>
    <n v="14.799999999999999"/>
    <s v="RAPIDO EL OTAVALEÑITO S.A."/>
    <n v="1012819"/>
    <s v="BRAVO VASQUEZ JOSE LUIS SIGIFREDO"/>
    <x v="57"/>
  </r>
  <r>
    <n v="1002205917"/>
    <s v="UE01"/>
    <x v="13"/>
    <d v="1899-12-30T12:08:00"/>
    <x v="2438"/>
    <s v=""/>
    <s v=""/>
    <n v="0"/>
    <n v="0"/>
    <s v="ZPRC"/>
    <s v="2500108259"/>
    <s v="0000393377"/>
    <n v="8002821931"/>
    <x v="1833"/>
    <x v="7"/>
    <x v="7"/>
    <n v="360"/>
    <s v="BOL"/>
    <s v="101664"/>
    <x v="8"/>
    <s v="800589"/>
    <s v="DANILO CORDOVA AGUIL"/>
    <x v="27"/>
    <s v="DANILO CORDOVA AGUILAR / VIA AMBATO"/>
    <x v="41"/>
    <s v="O-Tungurahua-Ambato"/>
    <n v="250"/>
    <x v="22"/>
    <x v="22"/>
    <s v="100021095"/>
    <s v="CUARAN ROMMEL"/>
    <s v="ZEMU"/>
    <x v="143"/>
    <s v="2"/>
    <s v="Sin Pallet"/>
    <n v="0"/>
    <n v="0"/>
    <x v="0"/>
    <n v="27260"/>
    <n v="18050"/>
    <n v="9210"/>
    <n v="324"/>
    <m/>
    <x v="22"/>
    <n v="29"/>
    <s v="29"/>
    <n v="18"/>
    <x v="0"/>
    <n v="0.9"/>
    <n v="18"/>
    <s v="TRANINTAGSA S.A."/>
    <n v="1014062"/>
    <s v="BENALCAZAR DE LA CRUZ MILTON PATRIC"/>
    <x v="143"/>
  </r>
  <r>
    <n v="1002205925"/>
    <s v="UE01"/>
    <x v="13"/>
    <d v="1899-12-30T12:10:00"/>
    <x v="2439"/>
    <s v="9000806916"/>
    <s v="012-022-00315926"/>
    <n v="4332.04"/>
    <n v="4857.1099999999997"/>
    <s v="ZPVN"/>
    <s v="40566514"/>
    <s v="0000393408"/>
    <n v="8002821940"/>
    <x v="1834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190"/>
    <n v="33050"/>
    <n v="18140"/>
    <n v="594"/>
    <m/>
    <x v="155"/>
    <n v="29"/>
    <s v="29"/>
    <n v="33"/>
    <x v="0"/>
    <n v="0.9"/>
    <n v="18"/>
    <s v="TRANSPORTE PROPIO"/>
    <n v="1021138"/>
    <s v="ARCOS MENDOZA LUIS EDUARDO"/>
    <x v="242"/>
  </r>
  <r>
    <n v="1002205926"/>
    <s v="UE01"/>
    <x v="13"/>
    <d v="1899-12-30T12:15:00"/>
    <x v="2440"/>
    <s v="9000806917"/>
    <s v="012-022-00315927"/>
    <n v="3720.35"/>
    <n v="4171.28"/>
    <s v="ZPVN"/>
    <s v="40564120"/>
    <s v="0000393347"/>
    <n v="8002821941"/>
    <x v="1835"/>
    <x v="2"/>
    <x v="2"/>
    <n v="31.97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90"/>
    <n v="31970"/>
    <n v="19620"/>
    <n v="0"/>
    <m/>
    <x v="3"/>
    <n v="29"/>
    <s v="29"/>
    <n v="31.97"/>
    <x v="0"/>
    <n v="0"/>
    <n v="0"/>
    <s v="HORMIANDES"/>
    <n v="1014407"/>
    <s v="HORMIANDES"/>
    <x v="4"/>
  </r>
  <r>
    <n v="1002205919"/>
    <s v="UE01"/>
    <x v="13"/>
    <d v="1899-12-30T12:31:00"/>
    <x v="2441"/>
    <s v="9000806920"/>
    <s v="012-022-00315928"/>
    <n v="2283.62"/>
    <n v="2560.41"/>
    <s v="ZPVN"/>
    <s v="40566562"/>
    <s v="P000033039"/>
    <n v="8002821933"/>
    <x v="1836"/>
    <x v="3"/>
    <x v="3"/>
    <n v="360"/>
    <s v="BOL"/>
    <s v="101539"/>
    <x v="147"/>
    <s v="807211"/>
    <s v="BODEGA ZURITSA LOCAL 2"/>
    <x v="2"/>
    <s v="BYPASS QUITO A QUEVEDO"/>
    <x v="43"/>
    <s v="O-Santodomingo -Santodomingodelos"/>
    <n v="247"/>
    <x v="130"/>
    <x v="130"/>
    <s v="100014950"/>
    <s v="MONTESDEOCA JORGE"/>
    <s v="ZEMU"/>
    <x v="187"/>
    <s v="2"/>
    <s v="Sin Pallet"/>
    <n v="0"/>
    <n v="0"/>
    <x v="0"/>
    <n v="27160"/>
    <n v="18060"/>
    <n v="9100"/>
    <n v="302.39999999999998"/>
    <m/>
    <x v="128"/>
    <n v="29"/>
    <s v="29"/>
    <n v="18"/>
    <x v="0"/>
    <n v="0.84"/>
    <n v="16.799999999999997"/>
    <s v="LIDENORTI S.A."/>
    <n v="1014151"/>
    <s v="VEGA RUIZ WILSON MARCELO"/>
    <x v="187"/>
  </r>
  <r>
    <n v="1002205920"/>
    <s v="UE01"/>
    <x v="13"/>
    <d v="1899-12-30T12:40:00"/>
    <x v="2442"/>
    <s v="9000806922"/>
    <s v="012-022-00315930"/>
    <n v="820.8"/>
    <n v="920.29"/>
    <s v="ZPVN"/>
    <s v="40566558"/>
    <s v="0000393481"/>
    <n v="8002821934"/>
    <x v="1837"/>
    <x v="3"/>
    <x v="3"/>
    <n v="120"/>
    <s v="BOL"/>
    <s v="103637"/>
    <x v="208"/>
    <s v="805155"/>
    <s v="FERRETERIA COLOR ARTE N°2"/>
    <x v="33"/>
    <s v="CENTRO DAYUMA"/>
    <x v="121"/>
    <s v="O-Orellana-Dayuma"/>
    <m/>
    <x v="39"/>
    <x v="39"/>
    <s v="100014935"/>
    <s v="MENDEZ EDMUNDO"/>
    <s v="ZEMT"/>
    <x v="191"/>
    <s v="2"/>
    <s v="Sin Pallet"/>
    <n v="0"/>
    <n v="0"/>
    <x v="0"/>
    <n v="12950"/>
    <n v="6015"/>
    <n v="6935"/>
    <n v="163.19999999999999"/>
    <m/>
    <x v="37"/>
    <n v="29"/>
    <s v="29"/>
    <n v="6"/>
    <x v="0"/>
    <n v="1.3599999999999999"/>
    <n v="27.2"/>
    <s v="TRANSLOBOL S.A."/>
    <n v="1014100"/>
    <s v="SIGUENZA PARRA FROILAN ALEJANDRO"/>
    <x v="191"/>
  </r>
  <r>
    <n v="1002205920"/>
    <s v="UE01"/>
    <x v="13"/>
    <d v="1899-12-30T12:40:00"/>
    <x v="2443"/>
    <s v="9000806921"/>
    <s v="012-022-00315929"/>
    <n v="2487.6"/>
    <n v="2789.11"/>
    <s v="ZPVN"/>
    <s v="40566554"/>
    <s v="0000393480"/>
    <n v="8002821935"/>
    <x v="1837"/>
    <x v="3"/>
    <x v="3"/>
    <n v="360"/>
    <s v="BOL"/>
    <s v="103662"/>
    <x v="95"/>
    <s v="805404"/>
    <s v="EQUIPOS Y SOLD ORINETE SUC. DAYUMA"/>
    <x v="33"/>
    <s v="VIA AL AUCA"/>
    <x v="121"/>
    <s v="O-Orellana-Dayuma"/>
    <n v="359"/>
    <x v="39"/>
    <x v="39"/>
    <s v="100014935"/>
    <s v="MENDEZ EDMUNDO"/>
    <s v="ZEMT"/>
    <x v="191"/>
    <s v="2"/>
    <s v="Sin Pallet"/>
    <n v="0"/>
    <n v="0"/>
    <x v="0"/>
    <n v="24980"/>
    <n v="18045"/>
    <n v="6935"/>
    <n v="489.6"/>
    <m/>
    <x v="37"/>
    <n v="29"/>
    <s v="29"/>
    <n v="18"/>
    <x v="0"/>
    <n v="1.36"/>
    <n v="27.200000000000003"/>
    <s v="TRANSLOBOL S.A."/>
    <n v="1014100"/>
    <s v="SIGUENZA PARRA FROILAN ALEJANDRO"/>
    <x v="191"/>
  </r>
  <r>
    <n v="1002205847"/>
    <s v="UE01"/>
    <x v="13"/>
    <d v="1899-12-30T12:48:00"/>
    <x v="2444"/>
    <s v="9000806924"/>
    <s v="012-022-00315931"/>
    <n v="4505.6000000000004"/>
    <n v="5051.71"/>
    <s v="ZPVN"/>
    <s v="40566541"/>
    <s v="0000393457"/>
    <n v="8002821851"/>
    <x v="1838"/>
    <x v="7"/>
    <x v="7"/>
    <n v="640"/>
    <s v="BOL"/>
    <s v="101734"/>
    <x v="66"/>
    <s v="800868"/>
    <s v="DIFERPAC"/>
    <x v="19"/>
    <s v="TABACUNDO, PANAMERICANA NORTE  Y CA"/>
    <x v="50"/>
    <s v="O-Pichincha-Cayambe"/>
    <n v="40"/>
    <x v="135"/>
    <x v="135"/>
    <s v="100015055"/>
    <s v="ALQUINGA BYRON"/>
    <s v="ZETT"/>
    <x v="193"/>
    <s v="1"/>
    <s v="Con Pallet"/>
    <n v="0.05"/>
    <n v="32"/>
    <x v="0"/>
    <n v="50560"/>
    <n v="32030"/>
    <n v="18530"/>
    <n v="134.4"/>
    <m/>
    <x v="133"/>
    <n v="29"/>
    <s v="29"/>
    <n v="32"/>
    <x v="0"/>
    <n v="0.21000000000000002"/>
    <n v="4.2"/>
    <s v="ALQUINGA &amp; ALQUINGA"/>
    <n v="1020877"/>
    <s v="ALQUINGA LUCERO BYRON EDUARDO"/>
    <x v="193"/>
  </r>
  <r>
    <n v="1002205946"/>
    <s v="UE01"/>
    <x v="13"/>
    <d v="1899-12-30T12:51:00"/>
    <x v="2445"/>
    <s v="9000806925"/>
    <s v="012-022-00315932"/>
    <n v="4514.45"/>
    <n v="5061.63"/>
    <s v="ZPVN"/>
    <s v="40566486"/>
    <s v="P000033014"/>
    <n v="8002821962"/>
    <x v="1839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10"/>
    <n v="34060"/>
    <n v="17750"/>
    <n v="346.8"/>
    <m/>
    <x v="7"/>
    <n v="29"/>
    <s v="29"/>
    <n v="34"/>
    <x v="0"/>
    <n v="0.51"/>
    <n v="10.200000000000001"/>
    <s v="TRANSPORTE PROPIO"/>
    <n v="1013388"/>
    <s v="CAMPAÑA MALDONADO BLANCA CECILIA"/>
    <x v="38"/>
  </r>
  <r>
    <n v="1002205988"/>
    <s v="UE01"/>
    <x v="13"/>
    <d v="1899-12-30T12:55:00"/>
    <x v="2446"/>
    <s v="9000806927"/>
    <s v="012-022-00315934"/>
    <n v="730.48"/>
    <n v="819.02"/>
    <s v="ZPVN"/>
    <s v="40566466"/>
    <s v="P000033007"/>
    <n v="8002822019"/>
    <x v="1840"/>
    <x v="5"/>
    <x v="5"/>
    <n v="120"/>
    <s v="BOL"/>
    <s v="101629"/>
    <x v="7"/>
    <s v="800887"/>
    <s v="BODEGA GUAYLLABAMBA"/>
    <x v="1"/>
    <s v="CALLE NOVENA Y CALLE PRINCIPAL CERC"/>
    <x v="20"/>
    <s v="O-Pichincha-Guayllabamba"/>
    <m/>
    <x v="7"/>
    <x v="7"/>
    <s v="100014986"/>
    <s v="CALDERON MARCO"/>
    <s v="ZEMU"/>
    <x v="89"/>
    <s v="2"/>
    <s v="Sin Pallet"/>
    <n v="0"/>
    <n v="0"/>
    <x v="0"/>
    <n v="10505"/>
    <n v="6000"/>
    <n v="4505"/>
    <n v="39.6"/>
    <m/>
    <x v="7"/>
    <n v="29"/>
    <s v="29"/>
    <n v="6"/>
    <x v="0"/>
    <n v="0.33"/>
    <n v="6.6000000000000005"/>
    <s v="TRANSPORTE PROPIO"/>
    <n v="1013388"/>
    <s v="CAMPAÑA MALDONADO BLANCA CECILIA"/>
    <x v="89"/>
  </r>
  <r>
    <n v="1002205988"/>
    <s v="UE01"/>
    <x v="13"/>
    <d v="1899-12-30T12:55:00"/>
    <x v="2447"/>
    <s v="9000806926"/>
    <s v="012-022-00315933"/>
    <n v="1593.34"/>
    <n v="1786.46"/>
    <s v="ZPVN"/>
    <s v="40566465"/>
    <s v="P000033006"/>
    <n v="8002822018"/>
    <x v="1840"/>
    <x v="6"/>
    <x v="6"/>
    <n v="24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14986"/>
    <s v="CALDERON MARCO"/>
    <s v="ZEMU"/>
    <x v="89"/>
    <s v="2"/>
    <s v="Sin Pallet"/>
    <n v="0"/>
    <n v="0"/>
    <x v="0"/>
    <n v="16505"/>
    <n v="12000"/>
    <n v="4505"/>
    <n v="79.2"/>
    <m/>
    <x v="7"/>
    <n v="29"/>
    <s v="29"/>
    <n v="12"/>
    <x v="0"/>
    <n v="0.33"/>
    <n v="6.6000000000000005"/>
    <s v="TRANSPORTE PROPIO"/>
    <n v="1013388"/>
    <s v="CAMPAÑA MALDONADO BLANCA CECILIA"/>
    <x v="89"/>
  </r>
  <r>
    <n v="1002205927"/>
    <s v="UE01"/>
    <x v="13"/>
    <d v="1899-12-30T13:05:00"/>
    <x v="2448"/>
    <s v="9000806930"/>
    <s v="012-022-00315935"/>
    <n v="4268.8"/>
    <n v="4786.21"/>
    <s v="ZPVN"/>
    <s v="40566563"/>
    <s v="0000393493"/>
    <n v="8002821942"/>
    <x v="1841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9"/>
    <x v="19"/>
    <s v="100019674"/>
    <s v="CHAMBA BRAYAN"/>
    <s v="ZETT"/>
    <x v="24"/>
    <s v="1"/>
    <s v="Con Pallet"/>
    <n v="0.05"/>
    <n v="32"/>
    <x v="0"/>
    <n v="50310"/>
    <n v="32020"/>
    <n v="18290"/>
    <n v="659.2"/>
    <m/>
    <x v="19"/>
    <n v="29"/>
    <s v="29"/>
    <n v="32"/>
    <x v="0"/>
    <n v="1.03"/>
    <n v="20.6"/>
    <s v="LIDENORTI S.A."/>
    <n v="1013548"/>
    <s v="POZO FUENTES DIEGO FRANCISCO"/>
    <x v="24"/>
  </r>
  <r>
    <n v="1002205994"/>
    <s v="UE01"/>
    <x v="13"/>
    <d v="1899-12-30T13:09:00"/>
    <x v="2449"/>
    <s v=""/>
    <s v=""/>
    <n v="0"/>
    <n v="0"/>
    <s v="ZPRC"/>
    <s v="2500108223"/>
    <s v="P000032957"/>
    <n v="8002822027"/>
    <x v="1842"/>
    <x v="2"/>
    <x v="2"/>
    <n v="30.34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290"/>
    <n v="30340"/>
    <n v="18950"/>
    <n v="0"/>
    <m/>
    <x v="3"/>
    <n v="29"/>
    <s v="29"/>
    <n v="30.34"/>
    <x v="0"/>
    <n v="0"/>
    <n v="0"/>
    <s v="UNICON"/>
    <n v="1014412"/>
    <s v="UNION DE CONCRETERAS UNICON UCUE"/>
    <x v="33"/>
  </r>
  <r>
    <n v="1002205986"/>
    <s v="UE01"/>
    <x v="13"/>
    <d v="1899-12-30T13:09:00"/>
    <x v="2450"/>
    <s v="9000806932"/>
    <s v="012-022-00315936"/>
    <n v="2484"/>
    <n v="2785.08"/>
    <s v="ZPVN"/>
    <s v="40566591"/>
    <s v="P000033050"/>
    <n v="8002822014"/>
    <x v="1843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102"/>
    <x v="102"/>
    <s v="100021206"/>
    <s v="OBANDO ADRIAN"/>
    <s v="ZEMU"/>
    <x v="142"/>
    <s v="2"/>
    <s v="Sin Pallet"/>
    <n v="0"/>
    <n v="0"/>
    <x v="0"/>
    <n v="26930"/>
    <n v="18010"/>
    <n v="8920"/>
    <n v="75.599999999999994"/>
    <m/>
    <x v="100"/>
    <n v="29"/>
    <s v="29"/>
    <n v="18"/>
    <x v="0"/>
    <n v="0.21"/>
    <n v="4.1999999999999993"/>
    <s v="LA ARMENIA S.A."/>
    <n v="1021912"/>
    <s v="TAPIA MEJIA GEOVANNY FRANCISCO"/>
    <x v="142"/>
  </r>
  <r>
    <n v="1002205928"/>
    <s v="UE01"/>
    <x v="13"/>
    <d v="1899-12-30T13:13:00"/>
    <x v="2451"/>
    <s v="9000806933"/>
    <s v="012-022-00315937"/>
    <n v="4268.8"/>
    <n v="4786.21"/>
    <s v="ZPVN"/>
    <s v="40566563"/>
    <s v="0000393494"/>
    <n v="8002821943"/>
    <x v="1844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70"/>
    <x v="70"/>
    <s v="100017519"/>
    <s v="VILLALBA PATRICIO"/>
    <s v="ZETT"/>
    <x v="90"/>
    <s v="1"/>
    <s v="Con Pallet"/>
    <n v="0.05"/>
    <n v="32"/>
    <x v="0"/>
    <n v="50670"/>
    <n v="32040"/>
    <n v="18630"/>
    <n v="659.2"/>
    <m/>
    <x v="68"/>
    <n v="29"/>
    <s v="29"/>
    <n v="32"/>
    <x v="0"/>
    <n v="1.03"/>
    <n v="20.6"/>
    <s v="TRANSPORTE PROPIO"/>
    <n v="1014205"/>
    <s v="NEWSTEEL TRANSPORTES ECUATORIANOS"/>
    <x v="90"/>
  </r>
  <r>
    <n v="1002206016"/>
    <s v="UE01"/>
    <x v="13"/>
    <d v="1899-12-30T13:16:00"/>
    <x v="2452"/>
    <s v="9000806934"/>
    <s v="012-022-00315938"/>
    <n v="2408.4"/>
    <n v="2700.32"/>
    <s v="ZPVN"/>
    <s v="40566546"/>
    <s v="P000033033"/>
    <n v="8002822053"/>
    <x v="1845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920"/>
    <n v="18070"/>
    <n v="8850"/>
    <n v="208.8"/>
    <m/>
    <x v="0"/>
    <n v="29"/>
    <s v="29"/>
    <n v="18"/>
    <x v="0"/>
    <n v="0.58000000000000007"/>
    <n v="11.600000000000001"/>
    <s v="TRANSPORTE PROPIO"/>
    <n v="1013643"/>
    <s v="POZO TARUPI MARCELO JAVIER"/>
    <x v="0"/>
  </r>
  <r>
    <n v="1002206004"/>
    <s v="UE01"/>
    <x v="13"/>
    <d v="1899-12-30T13:18:00"/>
    <x v="2453"/>
    <s v=""/>
    <s v=""/>
    <n v="0"/>
    <n v="0"/>
    <s v="ZPRC"/>
    <s v="2500108249"/>
    <s v="P000032980"/>
    <n v="8002822041"/>
    <x v="1846"/>
    <x v="2"/>
    <x v="2"/>
    <n v="29.2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5770"/>
    <n v="29200"/>
    <n v="16570"/>
    <n v="741.97"/>
    <m/>
    <x v="28"/>
    <n v="29"/>
    <s v="29"/>
    <n v="29.2"/>
    <x v="0"/>
    <n v="25.409931506849318"/>
    <n v="25.409931506849318"/>
    <s v="TRANSALMEIDA"/>
    <n v="1013966"/>
    <s v="ALMEIDA CHICAIZA MIGUEL ANGEL"/>
    <x v="92"/>
  </r>
  <r>
    <n v="1002206026"/>
    <s v="UE01"/>
    <x v="13"/>
    <d v="1899-12-30T13:27:00"/>
    <x v="2454"/>
    <s v=""/>
    <s v=""/>
    <n v="0"/>
    <n v="0"/>
    <s v="ZPRC"/>
    <s v="2500108265"/>
    <s v="0000393498"/>
    <n v="8002822068"/>
    <x v="1847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22"/>
    <x v="22"/>
    <s v="100016661"/>
    <s v="BENALCAZAR MILTON"/>
    <s v="ZEMU"/>
    <x v="28"/>
    <s v="2"/>
    <s v="Sin Pallet"/>
    <n v="0"/>
    <n v="0"/>
    <x v="0"/>
    <n v="27190"/>
    <n v="18080"/>
    <n v="9110"/>
    <n v="165.6"/>
    <m/>
    <x v="22"/>
    <n v="29"/>
    <s v="29"/>
    <n v="18"/>
    <x v="0"/>
    <n v="0.45999999999999996"/>
    <n v="9.1999999999999993"/>
    <s v="TRANINTAGSA S.A."/>
    <n v="1014062"/>
    <s v="BENALCAZAR DE LA CRUZ MILTON PATRIC"/>
    <x v="28"/>
  </r>
  <r>
    <n v="1002205933"/>
    <s v="UE01"/>
    <x v="13"/>
    <d v="1899-12-30T13:31:00"/>
    <x v="2455"/>
    <s v="9000806936"/>
    <s v="012-022-00315940"/>
    <n v="3120"/>
    <n v="3498.16"/>
    <s v="ZPVN"/>
    <s v="40566567"/>
    <s v="P000033040"/>
    <n v="8002821950"/>
    <x v="1848"/>
    <x v="3"/>
    <x v="3"/>
    <n v="480"/>
    <s v="BOL"/>
    <s v="101688"/>
    <x v="23"/>
    <s v="801266"/>
    <s v="BOD.CORDOVA ALTAMIRA"/>
    <x v="15"/>
    <s v="ELOY ALFARO S/N Y SALINAS NAPO, TEN"/>
    <x v="21"/>
    <s v="O-Napo-Tena"/>
    <m/>
    <x v="117"/>
    <x v="117"/>
    <s v="100014879"/>
    <s v="BARAHONA ADRIAN"/>
    <s v="ZETT"/>
    <x v="163"/>
    <s v="1"/>
    <s v="Con Pallet"/>
    <n v="0.05"/>
    <n v="24"/>
    <x v="0"/>
    <n v="33327.5"/>
    <n v="24022.5"/>
    <n v="9305"/>
    <n v="432"/>
    <m/>
    <x v="115"/>
    <n v="29"/>
    <s v="29"/>
    <n v="24"/>
    <x v="0"/>
    <n v="0.9"/>
    <n v="18"/>
    <s v="LIDENORTI S.A."/>
    <n v="1013894"/>
    <s v="BARAHONA MARMOL ADRIAN EDMUNDO"/>
    <x v="163"/>
  </r>
  <r>
    <n v="1002205933"/>
    <s v="UE01"/>
    <x v="13"/>
    <d v="1899-12-30T13:31:00"/>
    <x v="2456"/>
    <s v="9000806935"/>
    <s v="012-022-00315939"/>
    <n v="1083.2"/>
    <n v="1214.49"/>
    <s v="ZPVN"/>
    <s v="40566568"/>
    <s v="P000033041"/>
    <n v="8002821949"/>
    <x v="1848"/>
    <x v="4"/>
    <x v="4"/>
    <n v="160"/>
    <s v="BOL"/>
    <s v="101688"/>
    <x v="23"/>
    <s v="801266"/>
    <s v="BOD.CORDOVA ALTAMIRA"/>
    <x v="15"/>
    <s v="ELOY ALFARO S/N Y SALINAS NAPO, TEN"/>
    <x v="21"/>
    <s v="O-Napo-Tena"/>
    <n v="258"/>
    <x v="117"/>
    <x v="117"/>
    <s v="100014879"/>
    <s v="BARAHONA ADRIAN"/>
    <s v="ZETT"/>
    <x v="163"/>
    <s v="1"/>
    <s v="Con Pallet"/>
    <n v="0.05"/>
    <n v="8"/>
    <x v="0"/>
    <n v="17312.5"/>
    <n v="8007.5"/>
    <n v="9305"/>
    <n v="144"/>
    <m/>
    <x v="115"/>
    <n v="29"/>
    <s v="29"/>
    <n v="8"/>
    <x v="0"/>
    <n v="0.9"/>
    <n v="18"/>
    <s v="LIDENORTI S.A."/>
    <n v="1013894"/>
    <s v="BARAHONA MARMOL ADRIAN EDMUNDO"/>
    <x v="163"/>
  </r>
  <r>
    <n v="1002205992"/>
    <s v="UE01"/>
    <x v="13"/>
    <d v="1899-12-30T13:40:00"/>
    <x v="2457"/>
    <s v="9000806937"/>
    <s v="012-022-00315941"/>
    <n v="3044.83"/>
    <n v="3413.88"/>
    <s v="ZPVN"/>
    <s v="40566579"/>
    <s v="P000033046"/>
    <n v="8002822024"/>
    <x v="1849"/>
    <x v="3"/>
    <x v="3"/>
    <n v="480"/>
    <s v="BOL"/>
    <s v="101539"/>
    <x v="147"/>
    <s v="807211"/>
    <s v="BODEGA ZURITSA LOCAL 2"/>
    <x v="2"/>
    <s v="BYPASS QUITO A QUEVEDO"/>
    <x v="43"/>
    <s v="O-Santodomingo -Santodomingodelos"/>
    <n v="247"/>
    <x v="6"/>
    <x v="6"/>
    <s v="10004392"/>
    <s v="KLEVER"/>
    <s v="ZEMT"/>
    <x v="20"/>
    <s v="1"/>
    <s v="Con Pallet"/>
    <n v="0.05"/>
    <n v="24"/>
    <x v="0"/>
    <n v="38630"/>
    <n v="24050"/>
    <n v="14580"/>
    <n v="403.2"/>
    <m/>
    <x v="6"/>
    <n v="29"/>
    <s v="29"/>
    <n v="24"/>
    <x v="0"/>
    <n v="0.84"/>
    <n v="16.8"/>
    <s v="WILLYTRUCK S.A."/>
    <n v="1013241"/>
    <s v="COMPAÑÍA DE TRANSPORTE DE CARGA PES"/>
    <x v="20"/>
  </r>
  <r>
    <n v="1002206035"/>
    <s v="UE01"/>
    <x v="13"/>
    <d v="1899-12-30T13:46:00"/>
    <x v="2458"/>
    <s v="9000806939"/>
    <s v="012-022-00315943"/>
    <n v="2812.77"/>
    <n v="3153.69"/>
    <s v="ZPVN"/>
    <s v="40566605"/>
    <s v="P000033053"/>
    <n v="8002822081"/>
    <x v="1850"/>
    <x v="7"/>
    <x v="7"/>
    <n v="44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30808.235000000001"/>
    <n v="22058.235000000001"/>
    <n v="8750"/>
    <n v="343.2"/>
    <m/>
    <x v="10"/>
    <n v="29"/>
    <s v="29"/>
    <n v="22"/>
    <x v="0"/>
    <n v="0.78"/>
    <n v="15.6"/>
    <s v="TRANSPORTE PROPIO"/>
    <n v="1013863"/>
    <s v="DISTRIBUCIONES NARANJO"/>
    <x v="12"/>
  </r>
  <r>
    <n v="1002206035"/>
    <s v="UE01"/>
    <x v="13"/>
    <d v="1899-12-30T13:46:00"/>
    <x v="2459"/>
    <s v="9000806938"/>
    <s v="012-022-00315942"/>
    <n v="1524.78"/>
    <n v="1709.59"/>
    <s v="ZPVN"/>
    <s v="40566604"/>
    <s v="P000033052"/>
    <n v="8002822082"/>
    <x v="1850"/>
    <x v="6"/>
    <x v="6"/>
    <n v="2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0781.764999999999"/>
    <n v="12031.764999999999"/>
    <n v="8750"/>
    <n v="187.2"/>
    <m/>
    <x v="10"/>
    <n v="29"/>
    <s v="29"/>
    <n v="12"/>
    <x v="0"/>
    <n v="0.77999999999999992"/>
    <n v="15.6"/>
    <s v="TRANSPORTE PROPIO"/>
    <n v="1013863"/>
    <s v="DISTRIBUCIONES NARANJO"/>
    <x v="12"/>
  </r>
  <r>
    <n v="1002206031"/>
    <s v="UE01"/>
    <x v="13"/>
    <d v="1899-12-30T14:29:00"/>
    <x v="2460"/>
    <s v="9000806942"/>
    <s v="012-022-00315944"/>
    <n v="2343.91"/>
    <n v="2628.01"/>
    <s v="ZPVN"/>
    <s v="40566560"/>
    <s v="0000393483"/>
    <n v="8002822075"/>
    <x v="1851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33"/>
    <x v="33"/>
    <s v="100014931"/>
    <s v="VACA GALO"/>
    <s v="ZEMU"/>
    <x v="40"/>
    <s v="2"/>
    <s v="Sin Pallet"/>
    <n v="0"/>
    <n v="0"/>
    <x v="0"/>
    <n v="27010"/>
    <n v="18040"/>
    <n v="8970"/>
    <n v="266.39999999999998"/>
    <m/>
    <x v="31"/>
    <n v="29"/>
    <s v="29"/>
    <n v="18"/>
    <x v="0"/>
    <n v="0.74"/>
    <n v="14.799999999999999"/>
    <s v="TRANSPORTE PESADO CIAPRUTE S.A."/>
    <n v="1022019"/>
    <s v="ENRIQUEZ LARA ORLANDO DANILO"/>
    <x v="40"/>
  </r>
  <r>
    <n v="1002206033"/>
    <s v="UE01"/>
    <x v="13"/>
    <d v="1899-12-30T14:32:00"/>
    <x v="2461"/>
    <s v="9000806944"/>
    <s v="012-022-00315945"/>
    <n v="2318.4"/>
    <n v="2599.41"/>
    <s v="ZPVN"/>
    <s v="40566564"/>
    <s v="0000393501"/>
    <n v="8002822078"/>
    <x v="1852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14"/>
    <x v="14"/>
    <s v="100020316"/>
    <s v="TROYA DAVID"/>
    <s v="ZEMU"/>
    <x v="183"/>
    <s v="2"/>
    <s v="Sin Pallet"/>
    <n v="0"/>
    <n v="0"/>
    <x v="0"/>
    <n v="26870"/>
    <n v="18030"/>
    <n v="8840"/>
    <n v="302.39999999999998"/>
    <m/>
    <x v="14"/>
    <n v="29"/>
    <s v="29"/>
    <n v="18"/>
    <x v="0"/>
    <n v="0.84"/>
    <n v="16.799999999999997"/>
    <s v="OTAVALOTRUCKS S.A."/>
    <n v="1014339"/>
    <s v="NICOLALDE FLORES MILTON FABIAN"/>
    <x v="183"/>
  </r>
  <r>
    <n v="1002205993"/>
    <s v="UE01"/>
    <x v="13"/>
    <d v="1899-12-30T14:32:00"/>
    <x v="2462"/>
    <s v="9000806945"/>
    <s v="012-022-00315946"/>
    <n v="533.48"/>
    <n v="598.14"/>
    <s v="ZPVN"/>
    <s v="40566585"/>
    <s v="P000033048"/>
    <n v="8002822025"/>
    <x v="1853"/>
    <x v="9"/>
    <x v="9"/>
    <n v="80"/>
    <s v="BOL"/>
    <s v="101539"/>
    <x v="147"/>
    <s v="807211"/>
    <s v="BODEGA ZURITSA LOCAL 2"/>
    <x v="2"/>
    <s v="BYPASS QUITO A QUEVEDO"/>
    <x v="43"/>
    <s v="O-Santodomingo -Santodomingodelos"/>
    <m/>
    <x v="71"/>
    <x v="71"/>
    <s v="100014863"/>
    <s v="MORAN MAURICIO"/>
    <s v="ZEMT"/>
    <x v="91"/>
    <s v="1"/>
    <s v="Con Pallet"/>
    <n v="0.05"/>
    <n v="4"/>
    <x v="0"/>
    <n v="11790"/>
    <n v="4000"/>
    <n v="7790"/>
    <n v="67.2"/>
    <m/>
    <x v="69"/>
    <n v="29"/>
    <s v="29"/>
    <n v="4"/>
    <x v="0"/>
    <n v="0.84000000000000008"/>
    <n v="16.8"/>
    <s v="LA ARMENIA S.A."/>
    <n v="1013556"/>
    <s v="RAMIREZ BAEZ FIDEL RAMIRO"/>
    <x v="91"/>
  </r>
  <r>
    <n v="1002205993"/>
    <s v="UE01"/>
    <x v="13"/>
    <d v="1899-12-30T14:32:00"/>
    <x v="2463"/>
    <s v="9000806946"/>
    <s v="012-022-00315947"/>
    <n v="2643.74"/>
    <n v="2964.18"/>
    <s v="ZPVN"/>
    <s v="40566584"/>
    <s v="P000033047"/>
    <n v="8002822026"/>
    <x v="1853"/>
    <x v="4"/>
    <x v="4"/>
    <n v="400"/>
    <s v="BOL"/>
    <s v="101539"/>
    <x v="147"/>
    <s v="807211"/>
    <s v="BODEGA ZURITSA LOCAL 2"/>
    <x v="2"/>
    <s v="BYPASS QUITO A QUEVEDO"/>
    <x v="43"/>
    <s v="O-Santodomingo -Santodomingodelos"/>
    <n v="247"/>
    <x v="71"/>
    <x v="71"/>
    <s v="100014863"/>
    <s v="MORAN MAURICIO"/>
    <s v="ZEMT"/>
    <x v="91"/>
    <s v="1"/>
    <s v="Con Pallet"/>
    <n v="0.05"/>
    <n v="20"/>
    <x v="0"/>
    <n v="27790"/>
    <n v="20000"/>
    <n v="7790"/>
    <n v="336"/>
    <m/>
    <x v="69"/>
    <n v="29"/>
    <s v="29"/>
    <n v="20"/>
    <x v="0"/>
    <n v="0.84"/>
    <n v="16.8"/>
    <s v="LA ARMENIA S.A."/>
    <n v="1013556"/>
    <s v="RAMIREZ BAEZ FIDEL RAMIRO"/>
    <x v="91"/>
  </r>
  <r>
    <n v="1002206044"/>
    <s v="UE01"/>
    <x v="13"/>
    <d v="1899-12-30T14:33:00"/>
    <x v="2464"/>
    <s v="9000806947"/>
    <s v="012-022-00315948"/>
    <n v="2329.1999999999998"/>
    <n v="2611.5100000000002"/>
    <s v="ZPVN"/>
    <s v="40566600"/>
    <s v="0000393535"/>
    <n v="8002822091"/>
    <x v="1854"/>
    <x v="3"/>
    <x v="3"/>
    <n v="360"/>
    <s v="BOL"/>
    <s v="101780"/>
    <x v="56"/>
    <s v="810136"/>
    <s v="ECO EL CHACO"/>
    <x v="97"/>
    <s v="AV. 12 DE FEBRERO E INTEROCEANICA"/>
    <x v="165"/>
    <s v="O-Napo-Elchaco"/>
    <n v="191"/>
    <x v="9"/>
    <x v="9"/>
    <s v="100014857"/>
    <s v="PASPUEZAN WILSON"/>
    <s v="ZEMU"/>
    <x v="27"/>
    <s v="2"/>
    <s v="Sin Pallet"/>
    <n v="0"/>
    <n v="0"/>
    <x v="0"/>
    <n v="27070"/>
    <n v="18040"/>
    <n v="9030"/>
    <n v="248.4"/>
    <m/>
    <x v="9"/>
    <n v="29"/>
    <s v="29"/>
    <n v="18"/>
    <x v="0"/>
    <n v="0.69000000000000006"/>
    <n v="13.8"/>
    <s v="LIDENORTI S.A."/>
    <n v="1013262"/>
    <s v="SEGOVIA ERAZO PATRICIA ALEXANDRA"/>
    <x v="27"/>
  </r>
  <r>
    <n v="1002206028"/>
    <s v="UE01"/>
    <x v="13"/>
    <d v="1899-12-30T14:34:00"/>
    <x v="2465"/>
    <s v="9000806948"/>
    <s v="012-022-00315949"/>
    <n v="233.25"/>
    <n v="261.52"/>
    <s v="ZPVN"/>
    <s v="40566614"/>
    <s v="P000033057"/>
    <n v="8002822072"/>
    <x v="1855"/>
    <x v="5"/>
    <x v="5"/>
    <n v="40"/>
    <s v="BOL"/>
    <s v="101680"/>
    <x v="12"/>
    <s v="801408"/>
    <s v="BODEG NARANJO PUJILI"/>
    <x v="10"/>
    <s v="BODEG NARANJO PUJILI / VIA A PUJILI"/>
    <x v="12"/>
    <s v="O-Cotopaxi-Pujili"/>
    <m/>
    <x v="24"/>
    <x v="24"/>
    <s v="100014929"/>
    <s v="YEPEZ PATRICIO"/>
    <s v="ZETT"/>
    <x v="30"/>
    <s v="2"/>
    <s v="Sin Pallet"/>
    <n v="0"/>
    <n v="0"/>
    <x v="0"/>
    <n v="10584.848"/>
    <n v="2004.848"/>
    <n v="8580"/>
    <n v="31.2"/>
    <m/>
    <x v="24"/>
    <n v="29"/>
    <s v="29"/>
    <n v="2"/>
    <x v="0"/>
    <n v="0.78"/>
    <n v="15.6"/>
    <s v="LIDENORTI S.A."/>
    <n v="1013602"/>
    <s v="VILLEGAS PASQUEL RUBEN EDUARDO"/>
    <x v="30"/>
  </r>
  <r>
    <n v="1002206028"/>
    <s v="UE01"/>
    <x v="13"/>
    <d v="1899-12-30T14:34:00"/>
    <x v="2466"/>
    <s v="9000806949"/>
    <s v="012-022-00315950"/>
    <n v="3939.01"/>
    <n v="4416.4399999999996"/>
    <s v="ZPVN"/>
    <s v="40566613"/>
    <s v="P000033056"/>
    <n v="8002822071"/>
    <x v="1855"/>
    <x v="6"/>
    <x v="6"/>
    <n v="620"/>
    <s v="BOL"/>
    <s v="101680"/>
    <x v="12"/>
    <s v="801408"/>
    <s v="BODEG NARANJO PUJILI"/>
    <x v="10"/>
    <s v="BODEG NARANJO PUJILI / VIA A PUJILI"/>
    <x v="12"/>
    <s v="O-Cotopaxi-Pujili"/>
    <n v="205"/>
    <x v="24"/>
    <x v="24"/>
    <s v="100014929"/>
    <s v="YEPEZ PATRICIO"/>
    <s v="ZETT"/>
    <x v="30"/>
    <s v="2"/>
    <s v="Sin Pallet"/>
    <n v="0"/>
    <n v="0"/>
    <x v="0"/>
    <n v="39655.152000000002"/>
    <n v="31075.151999999998"/>
    <n v="8580"/>
    <n v="483.6"/>
    <m/>
    <x v="24"/>
    <n v="29"/>
    <s v="29"/>
    <n v="31"/>
    <x v="0"/>
    <n v="0.78"/>
    <n v="15.600000000000001"/>
    <s v="LIDENORTI S.A."/>
    <n v="1013602"/>
    <s v="VILLEGAS PASQUEL RUBEN EDUARDO"/>
    <x v="30"/>
  </r>
  <r>
    <n v="1002206056"/>
    <s v="UE01"/>
    <x v="13"/>
    <d v="1899-12-30T14:34:00"/>
    <x v="2467"/>
    <s v="9000806950"/>
    <s v="012-022-00315951"/>
    <n v="2498.4"/>
    <n v="2801.22"/>
    <s v="ZPVN"/>
    <s v="40566599"/>
    <s v="0000393533"/>
    <n v="8002822104"/>
    <x v="1856"/>
    <x v="9"/>
    <x v="9"/>
    <n v="360"/>
    <s v="BOL"/>
    <s v="101669"/>
    <x v="155"/>
    <s v="807312"/>
    <s v="CASA PARA TODOS BUENA FÉ"/>
    <x v="31"/>
    <s v="TRONCAL DE LA COSTA"/>
    <x v="152"/>
    <s v="O-LosRios-PatriciaPilar"/>
    <n v="296"/>
    <x v="9"/>
    <x v="9"/>
    <s v="100020335"/>
    <s v="HARO LUIS"/>
    <s v="ZEMU"/>
    <x v="11"/>
    <s v="2"/>
    <s v="Sin Pallet"/>
    <n v="0"/>
    <n v="0"/>
    <x v="0"/>
    <n v="27150"/>
    <n v="18060"/>
    <n v="9090"/>
    <n v="334.8"/>
    <m/>
    <x v="9"/>
    <n v="29"/>
    <s v="29"/>
    <n v="18"/>
    <x v="0"/>
    <n v="0.93"/>
    <n v="18.600000000000001"/>
    <s v="SANJOPAS S.A."/>
    <n v="1013262"/>
    <s v="SEGOVIA ERAZO PATRICIA ALEXANDRA"/>
    <x v="11"/>
  </r>
  <r>
    <n v="1002206054"/>
    <s v="UE01"/>
    <x v="13"/>
    <d v="1899-12-30T14:48:00"/>
    <x v="2468"/>
    <s v="9000806952"/>
    <s v="012-022-00315952"/>
    <n v="4841.6000000000004"/>
    <n v="5428.43"/>
    <s v="ZPVN"/>
    <s v="40566528"/>
    <s v="0000393437"/>
    <n v="8002822102"/>
    <x v="1857"/>
    <x v="0"/>
    <x v="0"/>
    <n v="680"/>
    <s v="BOL"/>
    <s v="103671"/>
    <x v="0"/>
    <s v="806565"/>
    <s v="HORMIGONERA JACOME"/>
    <x v="0"/>
    <s v="E35 VIA A JULIO ANDRADE"/>
    <x v="0"/>
    <s v="O-Carchi-Julioandrade"/>
    <n v="131"/>
    <x v="0"/>
    <x v="0"/>
    <s v="100019271"/>
    <s v="MANOSALVAS MILTON"/>
    <s v="ZETT"/>
    <x v="61"/>
    <s v="2"/>
    <s v="Sin Pallet"/>
    <n v="0"/>
    <n v="0"/>
    <x v="0"/>
    <n v="49880"/>
    <n v="34000"/>
    <n v="15880"/>
    <n v="360.4"/>
    <m/>
    <x v="0"/>
    <n v="29"/>
    <s v="29"/>
    <n v="34"/>
    <x v="0"/>
    <n v="0.52999999999999992"/>
    <n v="10.6"/>
    <s v="TRANSPORTE PROPIO"/>
    <n v="1013643"/>
    <s v="POZO TARUPI MARCELO JAVIER"/>
    <x v="61"/>
  </r>
  <r>
    <n v="1002206069"/>
    <s v="UE01"/>
    <x v="13"/>
    <d v="1899-12-30T14:51:00"/>
    <x v="2469"/>
    <s v="9000806954"/>
    <s v="012-022-00315953"/>
    <n v="4415.3999999999996"/>
    <n v="4950.58"/>
    <s v="ZPVN"/>
    <s v="40566523"/>
    <s v="P000033029"/>
    <n v="8002822124"/>
    <x v="185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600"/>
    <n v="33090"/>
    <n v="18510"/>
    <n v="382.8"/>
    <m/>
    <x v="139"/>
    <n v="29"/>
    <s v="29"/>
    <n v="33"/>
    <x v="0"/>
    <n v="0.58000000000000007"/>
    <n v="11.6"/>
    <s v="TRANSPORTE PROPIO"/>
    <n v="1013478"/>
    <s v="LANDAZURI CORDOVA IVAN OSWALDO"/>
    <x v="208"/>
  </r>
  <r>
    <n v="1002206107"/>
    <s v="UE01"/>
    <x v="13"/>
    <d v="1899-12-30T15:09:00"/>
    <x v="2470"/>
    <s v="9000806956"/>
    <s v="012-022-00315954"/>
    <n v="2390"/>
    <n v="2679.68"/>
    <s v="ZPVN"/>
    <s v="40566631"/>
    <s v="0000393556"/>
    <n v="8002822166"/>
    <x v="1859"/>
    <x v="6"/>
    <x v="6"/>
    <n v="360"/>
    <s v="BOL"/>
    <s v="101613"/>
    <x v="89"/>
    <s v="810306"/>
    <s v="FERRE NOLE"/>
    <x v="1"/>
    <s v="ENTRADA A CHAQUIBAMBA KM 4.5"/>
    <x v="20"/>
    <s v="O-Pichincha-Guayllabamba"/>
    <n v="67"/>
    <x v="119"/>
    <x v="119"/>
    <s v="100014836"/>
    <s v="PERUGACHI PEDRO"/>
    <s v="ZEMU"/>
    <x v="166"/>
    <s v="2"/>
    <s v="Sin Pallet"/>
    <n v="0"/>
    <n v="0"/>
    <x v="0"/>
    <n v="27120"/>
    <n v="17990"/>
    <n v="9130"/>
    <n v="118.8"/>
    <m/>
    <x v="117"/>
    <n v="29"/>
    <s v="29"/>
    <n v="18"/>
    <x v="0"/>
    <n v="0.33"/>
    <n v="6.6"/>
    <s v="TRIMPESAS S.A."/>
    <n v="1014277"/>
    <s v="PERUGACHI PANAMA PEDRO CESAR"/>
    <x v="166"/>
  </r>
  <r>
    <n v="1002206073"/>
    <s v="UE01"/>
    <x v="13"/>
    <d v="1899-12-30T15:09:00"/>
    <x v="2471"/>
    <s v=""/>
    <s v=""/>
    <n v="0"/>
    <n v="0"/>
    <s v="ZPRC"/>
    <s v="2500108272"/>
    <s v="0000393548"/>
    <n v="8002822128"/>
    <x v="1860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137"/>
    <x v="137"/>
    <s v="100014983"/>
    <s v="GUEVARA DIEGO"/>
    <s v="ZETT"/>
    <x v="196"/>
    <s v="1"/>
    <s v="Con Pallet"/>
    <n v="0.05"/>
    <n v="32"/>
    <x v="0"/>
    <n v="50440"/>
    <n v="32060"/>
    <n v="18380"/>
    <n v="800"/>
    <m/>
    <x v="135"/>
    <n v="29"/>
    <s v="29"/>
    <n v="32"/>
    <x v="0"/>
    <n v="1.25"/>
    <n v="25"/>
    <s v="CALDECARGO CIA"/>
    <n v="1013256"/>
    <s v="NARVAEZ VILLACIS BLADIMIR EDGARDO"/>
    <x v="196"/>
  </r>
  <r>
    <n v="1002206137"/>
    <s v="UE01"/>
    <x v="13"/>
    <d v="1899-12-30T15:12:00"/>
    <x v="2472"/>
    <s v="9000806957"/>
    <s v="012-022-00315955"/>
    <n v="2400.64"/>
    <n v="2691.62"/>
    <s v="ZPVN"/>
    <s v="40566634"/>
    <s v="0000393559"/>
    <n v="8002822205"/>
    <x v="1861"/>
    <x v="4"/>
    <x v="4"/>
    <n v="360"/>
    <s v="BOL"/>
    <s v="101961"/>
    <x v="81"/>
    <s v="806602"/>
    <s v="BODEGA MATRIZ LA CONCORDIA"/>
    <x v="41"/>
    <s v="BY PASS VIA A PUERTO QUITO"/>
    <x v="64"/>
    <s v="O-SantoDomingo-LaCondordia"/>
    <n v="233"/>
    <x v="129"/>
    <x v="129"/>
    <s v="100014881"/>
    <s v="HARO VICENTE"/>
    <s v="ZEMU"/>
    <x v="186"/>
    <s v="2"/>
    <s v="Sin Pallet"/>
    <n v="0"/>
    <n v="0"/>
    <x v="0"/>
    <n v="27290"/>
    <n v="18010"/>
    <n v="9280"/>
    <n v="277.2"/>
    <m/>
    <x v="127"/>
    <n v="29"/>
    <s v="29"/>
    <n v="18"/>
    <x v="0"/>
    <n v="0.77"/>
    <n v="15.399999999999999"/>
    <s v="SANJOPAS S.A."/>
    <n v="1022361"/>
    <s v="ESCOBAR VILLARREAL JORGE FRANCISCO"/>
    <x v="186"/>
  </r>
  <r>
    <n v="1002206103"/>
    <s v="UE01"/>
    <x v="13"/>
    <d v="1899-12-30T15:13:00"/>
    <x v="2473"/>
    <s v="9000806958"/>
    <s v="012-022-00315956"/>
    <n v="2421.92"/>
    <n v="2715.47"/>
    <s v="ZPVN"/>
    <s v="40566633"/>
    <s v="0000393558"/>
    <n v="8002822163"/>
    <x v="1862"/>
    <x v="4"/>
    <x v="4"/>
    <n v="360"/>
    <s v="BOL"/>
    <s v="101961"/>
    <x v="81"/>
    <s v="811006"/>
    <s v="OBRA CAONI PTO QUITO"/>
    <x v="80"/>
    <s v="ENTRADA A CAONI 12 KM"/>
    <x v="177"/>
    <s v="O-Pichincha-Puertoquito"/>
    <n v="229"/>
    <x v="45"/>
    <x v="45"/>
    <s v="10000932"/>
    <s v="CACOANGO RODRIGO"/>
    <s v="ZEMU"/>
    <x v="55"/>
    <s v="2"/>
    <s v="Sin Pallet"/>
    <n v="0"/>
    <n v="0"/>
    <x v="0"/>
    <n v="27010"/>
    <n v="18020"/>
    <n v="8990"/>
    <n v="280.8"/>
    <m/>
    <x v="43"/>
    <n v="29"/>
    <s v="29"/>
    <n v="18"/>
    <x v="0"/>
    <n v="0.78"/>
    <n v="15.600000000000001"/>
    <s v="TRAPSA C.A."/>
    <n v="1014271"/>
    <s v="GARATE CARDENAS CARLOS VINICIO"/>
    <x v="55"/>
  </r>
  <r>
    <n v="1002206075"/>
    <s v="UE01"/>
    <x v="13"/>
    <d v="1899-12-30T15:14:00"/>
    <x v="2474"/>
    <s v="9000806959"/>
    <s v="012-022-00315957"/>
    <n v="541.6"/>
    <n v="607.24"/>
    <s v="ZPVN"/>
    <s v="40566575"/>
    <s v="P000033045"/>
    <n v="8002822131"/>
    <x v="1863"/>
    <x v="7"/>
    <x v="7"/>
    <n v="80"/>
    <s v="BOL"/>
    <s v="101500"/>
    <x v="30"/>
    <s v="801442"/>
    <s v="DISTRIBUIDORA ROSERO S.C.C."/>
    <x v="1"/>
    <s v="VIA INTEROCEANICA S/N Y ENTRAD FERR"/>
    <x v="10"/>
    <s v="O-Pichincha-Tumbaco"/>
    <m/>
    <x v="6"/>
    <x v="6"/>
    <s v="100017268"/>
    <s v="RUIZ JUAN CARLOS"/>
    <s v="ZETT"/>
    <x v="237"/>
    <s v="1"/>
    <s v="Con Pallet"/>
    <n v="0.05"/>
    <n v="4"/>
    <x v="0"/>
    <n v="12728.75"/>
    <n v="4008.75"/>
    <n v="8720"/>
    <n v="36.799999999999997"/>
    <m/>
    <x v="6"/>
    <n v="29"/>
    <s v="29"/>
    <n v="4"/>
    <x v="0"/>
    <n v="0.45999999999999996"/>
    <n v="9.1999999999999993"/>
    <s v="TRANSPORTE PROPIO"/>
    <n v="1013241"/>
    <s v="COMPAÑÍA DE TRANSPORTE DE CARGA PES"/>
    <x v="237"/>
  </r>
  <r>
    <n v="1002206075"/>
    <s v="UE01"/>
    <x v="13"/>
    <d v="1899-12-30T15:14:00"/>
    <x v="2475"/>
    <s v="9000806960"/>
    <s v="012-022-00315958"/>
    <n v="3774.4"/>
    <n v="4231.88"/>
    <s v="ZPVN"/>
    <s v="40566574"/>
    <s v="P000033044"/>
    <n v="8002822130"/>
    <x v="1863"/>
    <x v="6"/>
    <x v="6"/>
    <n v="560"/>
    <s v="BOL"/>
    <s v="101500"/>
    <x v="30"/>
    <s v="801442"/>
    <s v="DISTRIBUIDORA ROSERO S.C.C."/>
    <x v="1"/>
    <s v="VIA INTEROCEANICA S/N Y ENTRAD FERR"/>
    <x v="10"/>
    <s v="O-Pichincha-Tumbaco"/>
    <n v="110"/>
    <x v="6"/>
    <x v="6"/>
    <s v="100017268"/>
    <s v="RUIZ JUAN CARLOS"/>
    <s v="ZETT"/>
    <x v="237"/>
    <s v="1"/>
    <s v="Con Pallet"/>
    <n v="0.05"/>
    <n v="28"/>
    <x v="0"/>
    <n v="36781.25"/>
    <n v="28061.25"/>
    <n v="8720"/>
    <n v="257.60000000000002"/>
    <m/>
    <x v="6"/>
    <n v="29"/>
    <s v="29"/>
    <n v="28"/>
    <x v="0"/>
    <n v="0.46"/>
    <n v="9.2000000000000011"/>
    <s v="TRANSPORTE PROPIO"/>
    <n v="1013241"/>
    <s v="COMPAÑÍA DE TRANSPORTE DE CARGA PES"/>
    <x v="237"/>
  </r>
  <r>
    <n v="1002206112"/>
    <s v="UE01"/>
    <x v="13"/>
    <d v="1899-12-30T15:20:00"/>
    <x v="2476"/>
    <s v=""/>
    <s v=""/>
    <n v="0"/>
    <n v="0"/>
    <s v="ZPRC"/>
    <s v="2500108270"/>
    <s v="P000033051"/>
    <n v="8002822172"/>
    <x v="1864"/>
    <x v="7"/>
    <x v="7"/>
    <n v="360"/>
    <s v="BOL"/>
    <s v="101633"/>
    <x v="15"/>
    <s v="803189"/>
    <s v="SACOS BODEGA LASSO"/>
    <x v="6"/>
    <s v="PANAMERICANA NORTE"/>
    <x v="6"/>
    <s v="O-Cotopaxi-Lasso"/>
    <n v="178"/>
    <x v="106"/>
    <x v="106"/>
    <s v="100014973"/>
    <s v="CUACES JOSE ANTONIO"/>
    <s v="ZEMU"/>
    <x v="185"/>
    <s v="2"/>
    <s v="Sin Pallet"/>
    <n v="0"/>
    <n v="0"/>
    <x v="0"/>
    <n v="27040"/>
    <n v="18040"/>
    <n v="9000"/>
    <n v="248.4"/>
    <m/>
    <x v="104"/>
    <n v="29"/>
    <s v="29"/>
    <n v="18"/>
    <x v="0"/>
    <n v="0.69000000000000006"/>
    <n v="13.8"/>
    <s v="LA ARMENIA S.A."/>
    <n v="1021623"/>
    <s v="VILLARREAL HIGUERA FERNANDO SALVADO"/>
    <x v="185"/>
  </r>
  <r>
    <n v="1002206111"/>
    <s v="UE01"/>
    <x v="13"/>
    <d v="1899-12-30T15:23:00"/>
    <x v="2477"/>
    <s v="9000806962"/>
    <s v="012-022-00315959"/>
    <n v="2426.4"/>
    <n v="2720.5"/>
    <s v="ZPVN"/>
    <s v="40566644"/>
    <s v="P000033059"/>
    <n v="8002822171"/>
    <x v="1865"/>
    <x v="6"/>
    <x v="6"/>
    <n v="360"/>
    <s v="BOL"/>
    <s v="101500"/>
    <x v="30"/>
    <s v="804256"/>
    <s v="FERRETERIA ALMEIDA"/>
    <x v="1"/>
    <s v="AV QUITO Y SUCRE"/>
    <x v="52"/>
    <s v="O-Pichincha-Yaruqui"/>
    <n v="87"/>
    <x v="59"/>
    <x v="59"/>
    <s v="100014884"/>
    <s v="CADENA GERARDO"/>
    <s v="ZEMU"/>
    <x v="74"/>
    <s v="2"/>
    <s v="Sin Pallet"/>
    <n v="0"/>
    <n v="0"/>
    <x v="0"/>
    <n v="27130"/>
    <n v="18080"/>
    <n v="9050"/>
    <n v="136.80000000000001"/>
    <m/>
    <x v="57"/>
    <n v="29"/>
    <s v="29"/>
    <n v="18"/>
    <x v="0"/>
    <n v="0.38"/>
    <n v="7.6000000000000005"/>
    <s v="GLT LOGISTICS S.A."/>
    <n v="10000368"/>
    <s v="CERVANTES GORDILLO CONSUELO DEL PIL"/>
    <x v="74"/>
  </r>
  <r>
    <n v="1002206131"/>
    <s v="UE01"/>
    <x v="13"/>
    <d v="1899-12-30T15:27:00"/>
    <x v="2478"/>
    <s v="9000806966"/>
    <s v="012-022-00315961"/>
    <n v="484.8"/>
    <n v="543.55999999999995"/>
    <s v="ZPVN"/>
    <s v="40566586"/>
    <s v="0000393516"/>
    <n v="8002822197"/>
    <x v="1866"/>
    <x v="5"/>
    <x v="5"/>
    <n v="80"/>
    <s v="BOL"/>
    <s v="101447"/>
    <x v="92"/>
    <s v="801590"/>
    <s v="LOCAL NORTE"/>
    <x v="27"/>
    <s v="LOCAL NORTE / AV INDOAMERICA"/>
    <x v="41"/>
    <s v="O-Tungurahua-Ambato"/>
    <m/>
    <x v="151"/>
    <x v="151"/>
    <s v="10003575"/>
    <s v="QUILCA CAYAMBE EDISON BAYARDO"/>
    <s v="ZEMU"/>
    <x v="225"/>
    <s v="2"/>
    <s v="Sin Pallet"/>
    <n v="0"/>
    <n v="0"/>
    <x v="0"/>
    <n v="8536.6669999999995"/>
    <n v="4006.6669999999999"/>
    <n v="4530"/>
    <n v="72"/>
    <m/>
    <x v="148"/>
    <n v="29"/>
    <s v="29"/>
    <n v="4"/>
    <x v="0"/>
    <n v="0.9"/>
    <n v="18"/>
    <s v="RUTAS COTACACHENSES S.A."/>
    <n v="1021773"/>
    <s v="RUIZ LASTRA OLGER FABIAN"/>
    <x v="225"/>
  </r>
  <r>
    <n v="1002206131"/>
    <s v="UE01"/>
    <x v="13"/>
    <d v="1899-12-30T15:27:00"/>
    <x v="2479"/>
    <s v="9000806965"/>
    <s v="012-022-00315960"/>
    <n v="1839.6"/>
    <n v="2062.5700000000002"/>
    <s v="ZPVN"/>
    <s v="40566586"/>
    <s v="0000393517"/>
    <n v="8002822196"/>
    <x v="1866"/>
    <x v="6"/>
    <x v="6"/>
    <n v="280"/>
    <s v="BOL"/>
    <s v="101447"/>
    <x v="92"/>
    <s v="801590"/>
    <s v="LOCAL NORTE"/>
    <x v="27"/>
    <s v="LOCAL NORTE / AV INDOAMERICA"/>
    <x v="41"/>
    <s v="O-Tungurahua-Ambato"/>
    <n v="250"/>
    <x v="151"/>
    <x v="151"/>
    <s v="10003575"/>
    <s v="QUILCA CAYAMBE EDISON BAYARDO"/>
    <s v="ZEMU"/>
    <x v="225"/>
    <s v="2"/>
    <s v="Sin Pallet"/>
    <n v="0"/>
    <n v="0"/>
    <x v="0"/>
    <n v="18553.332999999999"/>
    <n v="14023.333000000001"/>
    <n v="4530"/>
    <n v="252"/>
    <m/>
    <x v="148"/>
    <n v="29"/>
    <s v="29"/>
    <n v="14"/>
    <x v="0"/>
    <n v="0.9"/>
    <n v="18"/>
    <s v="RUTAS COTACACHENSES S.A."/>
    <n v="1021773"/>
    <s v="RUIZ LASTRA OLGER FABIAN"/>
    <x v="225"/>
  </r>
  <r>
    <n v="1002206113"/>
    <s v="UE01"/>
    <x v="13"/>
    <d v="1899-12-30T15:40:00"/>
    <x v="2480"/>
    <s v="9000806968"/>
    <s v="012-022-00315962"/>
    <n v="2390"/>
    <n v="2679.68"/>
    <s v="ZPVN"/>
    <s v="40566640"/>
    <s v="0000393573"/>
    <n v="8002822173"/>
    <x v="1867"/>
    <x v="6"/>
    <x v="6"/>
    <n v="360"/>
    <s v="BOL"/>
    <s v="101613"/>
    <x v="89"/>
    <s v="804632"/>
    <s v="FERRETERIA FALCON"/>
    <x v="1"/>
    <s v="VIA GUAYLLABAMBA Y Y DE GUAYLL"/>
    <x v="20"/>
    <s v="O-Pichincha-Guayllabamba"/>
    <n v="67"/>
    <x v="14"/>
    <x v="14"/>
    <s v="100015134"/>
    <s v="NICOLALDE FABIAN"/>
    <s v="ZEMU"/>
    <x v="18"/>
    <s v="2"/>
    <s v="Sin Pallet"/>
    <n v="0"/>
    <n v="0"/>
    <x v="0"/>
    <n v="26990"/>
    <n v="18010"/>
    <n v="8980"/>
    <n v="118.8"/>
    <m/>
    <x v="14"/>
    <n v="29"/>
    <s v="29"/>
    <n v="18"/>
    <x v="0"/>
    <n v="0.33"/>
    <n v="6.6"/>
    <s v="SANJOPAS S.A."/>
    <n v="1014339"/>
    <s v="NICOLALDE FLORES MILTON FABIAN"/>
    <x v="18"/>
  </r>
  <r>
    <n v="1002206154"/>
    <s v="UE01"/>
    <x v="13"/>
    <d v="1899-12-30T15:41:00"/>
    <x v="2481"/>
    <s v="9000806972"/>
    <s v="012-022-00315964"/>
    <n v="256.8"/>
    <n v="287.93"/>
    <s v="ZPVN"/>
    <s v="40566664"/>
    <s v="0000393605"/>
    <n v="8002822225"/>
    <x v="1868"/>
    <x v="5"/>
    <x v="5"/>
    <n v="40"/>
    <s v="BOL"/>
    <s v="101596"/>
    <x v="150"/>
    <s v="801280"/>
    <s v="BODEGA DELGADO EFREN"/>
    <x v="1"/>
    <s v="AV. MARISCAL SUCRE N71-43 Y"/>
    <x v="108"/>
    <s v="O-Pichincha-Condado"/>
    <m/>
    <x v="16"/>
    <x v="16"/>
    <s v="100022266"/>
    <s v="CALDERON REYES SEGUNDO JORGE"/>
    <s v="ZEMU"/>
    <x v="21"/>
    <s v="2"/>
    <s v="Sin Pallet"/>
    <n v="0"/>
    <n v="0"/>
    <x v="0"/>
    <n v="6539.4440000000004"/>
    <n v="2004.444"/>
    <n v="4535"/>
    <n v="18"/>
    <m/>
    <x v="16"/>
    <n v="29"/>
    <s v="29"/>
    <n v="2"/>
    <x v="0"/>
    <n v="0.45"/>
    <n v="9"/>
    <s v="LA ARMENIA S.A."/>
    <n v="1020060"/>
    <s v="FUERTES RUEDA HUGO BALDOMERO"/>
    <x v="21"/>
  </r>
  <r>
    <n v="1002206154"/>
    <s v="UE01"/>
    <x v="13"/>
    <d v="1899-12-30T15:41:00"/>
    <x v="2482"/>
    <s v="9000806971"/>
    <s v="012-022-00315963"/>
    <n v="2217.6"/>
    <n v="2486.39"/>
    <s v="ZPVN"/>
    <s v="40566664"/>
    <s v="0000393604"/>
    <n v="8002822224"/>
    <x v="1868"/>
    <x v="6"/>
    <x v="6"/>
    <n v="320"/>
    <s v="BOL"/>
    <s v="101596"/>
    <x v="150"/>
    <s v="801280"/>
    <s v="BODEGA DELGADO EFREN"/>
    <x v="1"/>
    <s v="AV. MARISCAL SUCRE N71-43 Y"/>
    <x v="108"/>
    <s v="O-Pichincha-Condado"/>
    <n v="96.7"/>
    <x v="16"/>
    <x v="16"/>
    <s v="100022266"/>
    <s v="CALDERON REYES SEGUNDO JORGE"/>
    <s v="ZEMU"/>
    <x v="21"/>
    <s v="2"/>
    <s v="Sin Pallet"/>
    <n v="0"/>
    <n v="0"/>
    <x v="0"/>
    <n v="20570.556"/>
    <n v="16035.556"/>
    <n v="4535"/>
    <n v="144"/>
    <m/>
    <x v="16"/>
    <n v="29"/>
    <s v="29"/>
    <n v="16"/>
    <x v="0"/>
    <n v="0.45"/>
    <n v="9"/>
    <s v="LA ARMENIA S.A."/>
    <n v="1020060"/>
    <s v="FUERTES RUEDA HUGO BALDOMERO"/>
    <x v="21"/>
  </r>
  <r>
    <n v="1002206141"/>
    <s v="UE01"/>
    <x v="13"/>
    <d v="1899-12-30T15:45:00"/>
    <x v="2483"/>
    <s v=""/>
    <s v=""/>
    <n v="0"/>
    <n v="0"/>
    <s v="ZPRC"/>
    <s v="2500108273"/>
    <s v="P000033060"/>
    <n v="8002822209"/>
    <x v="1869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920"/>
    <n v="33020"/>
    <n v="17900"/>
    <n v="554.4"/>
    <m/>
    <x v="109"/>
    <n v="29"/>
    <s v="29"/>
    <n v="33"/>
    <x v="0"/>
    <n v="0.84"/>
    <n v="16.8"/>
    <s v="TRANSPORTE PROPIO"/>
    <n v="1018725"/>
    <s v="TRANSPORTE DE CARGA PESADA"/>
    <x v="203"/>
  </r>
  <r>
    <n v="1002206135"/>
    <s v="UE01"/>
    <x v="13"/>
    <d v="1899-12-30T15:46:00"/>
    <x v="2484"/>
    <s v="9000807010"/>
    <s v="012-022-00315966"/>
    <n v="1555.2"/>
    <n v="1743.7"/>
    <s v="ZPVN"/>
    <s v="40566638"/>
    <s v="0000393564"/>
    <n v="8002822201"/>
    <x v="1870"/>
    <x v="3"/>
    <x v="3"/>
    <n v="240"/>
    <s v="BOL"/>
    <s v="103507"/>
    <x v="209"/>
    <s v="804933"/>
    <s v="BODEGA C-MACO #2"/>
    <x v="12"/>
    <s v="CALLE SEGUNDA ENTRE DY E"/>
    <x v="14"/>
    <s v="O-Losrios-Quevedo"/>
    <m/>
    <x v="82"/>
    <x v="82"/>
    <s v="100018690"/>
    <s v="MORALES PATRICIO V."/>
    <s v="ZEMT"/>
    <x v="112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  <n v="1021911"/>
    <s v="MORALES GORDILLO VICENTE PATRICIO"/>
    <x v="112"/>
  </r>
  <r>
    <n v="1002206135"/>
    <s v="UE01"/>
    <x v="13"/>
    <d v="1899-12-30T15:46:00"/>
    <x v="2485"/>
    <s v="9000807009"/>
    <s v="012-022-00315965"/>
    <n v="1617.6"/>
    <n v="1813.66"/>
    <s v="ZPVN"/>
    <s v="40566638"/>
    <s v="0000393565"/>
    <n v="8002822202"/>
    <x v="1870"/>
    <x v="4"/>
    <x v="4"/>
    <n v="240"/>
    <s v="BOL"/>
    <s v="103507"/>
    <x v="209"/>
    <s v="804933"/>
    <s v="BODEGA C-MACO #2"/>
    <x v="12"/>
    <s v="CALLE SEGUNDA ENTRE DY E"/>
    <x v="14"/>
    <s v="O-Losrios-Quevedo"/>
    <n v="345"/>
    <x v="82"/>
    <x v="82"/>
    <s v="100018690"/>
    <s v="MORALES PATRICIO V."/>
    <s v="ZEMT"/>
    <x v="112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  <n v="1021911"/>
    <s v="MORALES GORDILLO VICENTE PATRICIO"/>
    <x v="112"/>
  </r>
  <r>
    <n v="1002206121"/>
    <s v="UE01"/>
    <x v="13"/>
    <d v="1899-12-30T15:57:00"/>
    <x v="2486"/>
    <s v="9000807013"/>
    <s v="012-022-00315967"/>
    <n v="4498.6899999999996"/>
    <n v="5043.96"/>
    <s v="ZPVN"/>
    <s v="40566636"/>
    <s v="P000033058"/>
    <n v="8002822181"/>
    <x v="1871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110"/>
    <x v="110"/>
    <s v="100018300"/>
    <s v="TAPIA CLEVER"/>
    <s v="ZETT"/>
    <x v="164"/>
    <s v="2"/>
    <s v="Sin Pallet"/>
    <n v="0"/>
    <n v="0"/>
    <x v="0"/>
    <n v="50820"/>
    <n v="33020"/>
    <n v="17800"/>
    <n v="699.6"/>
    <m/>
    <x v="108"/>
    <n v="29"/>
    <s v="29"/>
    <n v="33"/>
    <x v="0"/>
    <n v="1.06"/>
    <n v="21.2"/>
    <s v="LIDENORTI S.A."/>
    <n v="1013860"/>
    <s v="BEDON AYALA SIXTO LEONIDAS"/>
    <x v="164"/>
  </r>
  <r>
    <n v="1002206138"/>
    <s v="UE01"/>
    <x v="13"/>
    <d v="1899-12-30T16:01:00"/>
    <x v="2487"/>
    <s v=""/>
    <s v=""/>
    <n v="0"/>
    <n v="0"/>
    <s v="ZPRC"/>
    <s v="2500107941"/>
    <s v="0000390424"/>
    <n v="8002822206"/>
    <x v="1872"/>
    <x v="1"/>
    <x v="1"/>
    <n v="32.31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50750"/>
    <n v="32310"/>
    <n v="18440"/>
    <n v="0"/>
    <m/>
    <x v="1"/>
    <n v="29"/>
    <s v="29"/>
    <n v="32.31"/>
    <x v="0"/>
    <n v="0"/>
    <n v="0"/>
    <s v="TRANSCONCEM CIA. LTDA."/>
    <n v="1013227"/>
    <s v="COMPAÑIA DE TRANSPORTE PESADO"/>
    <x v="271"/>
  </r>
  <r>
    <n v="1002206176"/>
    <s v="UE01"/>
    <x v="13"/>
    <d v="1899-12-30T16:05:00"/>
    <x v="2488"/>
    <s v="9000807016"/>
    <s v="012-022-00315969"/>
    <n v="1288.3800000000001"/>
    <n v="1444.54"/>
    <s v="ZPVN"/>
    <s v="40566652"/>
    <s v="P000033068"/>
    <n v="8002822250"/>
    <x v="1873"/>
    <x v="7"/>
    <x v="7"/>
    <n v="20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9453.182000000001"/>
    <n v="10018.182000000001"/>
    <n v="9435"/>
    <n v="152"/>
    <m/>
    <x v="4"/>
    <n v="29"/>
    <s v="29"/>
    <n v="10"/>
    <x v="0"/>
    <n v="0.76"/>
    <n v="15.2"/>
    <s v="TRANSPORTE PROPIO"/>
    <n v="1013820"/>
    <s v="SARABIA YEPEZ RUTH IRENE"/>
    <x v="5"/>
  </r>
  <r>
    <n v="1002206176"/>
    <s v="UE01"/>
    <x v="13"/>
    <d v="1899-12-30T16:05:00"/>
    <x v="2489"/>
    <s v="9000807015"/>
    <s v="012-022-00315968"/>
    <n v="2945.15"/>
    <n v="3302.12"/>
    <s v="ZPVN"/>
    <s v="40566651"/>
    <s v="P000033067"/>
    <n v="8002822249"/>
    <x v="1873"/>
    <x v="6"/>
    <x v="6"/>
    <n v="4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2476.817999999999"/>
    <n v="23041.817999999999"/>
    <n v="9435"/>
    <n v="349.6"/>
    <m/>
    <x v="4"/>
    <n v="29"/>
    <s v="29"/>
    <n v="23"/>
    <x v="0"/>
    <n v="0.76"/>
    <n v="15.200000000000001"/>
    <s v="TRANSPORTE PROPIO"/>
    <n v="1013820"/>
    <s v="SARABIA YEPEZ RUTH IRENE"/>
    <x v="5"/>
  </r>
  <r>
    <n v="1002206136"/>
    <s v="UE01"/>
    <x v="13"/>
    <d v="1899-12-30T16:07:00"/>
    <x v="2490"/>
    <s v="9000807024"/>
    <s v="012-022-00315971"/>
    <n v="1248.98"/>
    <n v="1400.37"/>
    <s v="ZPVN"/>
    <s v="40566657"/>
    <s v="0000393595"/>
    <n v="8002822204"/>
    <x v="1874"/>
    <x v="5"/>
    <x v="5"/>
    <n v="200"/>
    <s v="BOL"/>
    <s v="101715"/>
    <x v="43"/>
    <s v="801809"/>
    <s v="MULTIFERRETERIA"/>
    <x v="51"/>
    <s v="PANAMERICANA NORTE VIA IBARRA Y"/>
    <x v="83"/>
    <s v="O-Imbabura-Ant.Ante.(Atuntaqu"/>
    <m/>
    <x v="171"/>
    <x v="171"/>
    <s v="100021498"/>
    <s v="MENDEZ JUAN"/>
    <s v="ZEMT"/>
    <x v="262"/>
    <s v="1"/>
    <s v="Con Pallet"/>
    <n v="0.05"/>
    <n v="10"/>
    <x v="0"/>
    <n v="18040"/>
    <n v="10000"/>
    <n v="8040"/>
    <n v="32"/>
    <m/>
    <x v="167"/>
    <n v="29"/>
    <s v="29"/>
    <n v="10"/>
    <x v="0"/>
    <n v="0.16"/>
    <n v="3.2"/>
    <s v="RUTAS COTACACHENSES S.A."/>
    <n v="1022020"/>
    <s v="MENDEZ FIGUEROA JUAN CARLOS"/>
    <x v="262"/>
  </r>
  <r>
    <n v="1002206136"/>
    <s v="UE01"/>
    <x v="13"/>
    <d v="1899-12-30T16:07:00"/>
    <x v="2491"/>
    <s v="9000807023"/>
    <s v="012-022-00315970"/>
    <n v="1903.02"/>
    <n v="2133.6799999999998"/>
    <s v="ZPVN"/>
    <s v="40566657"/>
    <s v="0000393596"/>
    <n v="8002822203"/>
    <x v="1874"/>
    <x v="6"/>
    <x v="6"/>
    <n v="280"/>
    <s v="BOL"/>
    <s v="101715"/>
    <x v="43"/>
    <s v="801809"/>
    <s v="MULTIFERRETERIA"/>
    <x v="51"/>
    <s v="PANAMERICANA NORTE VIA IBARRA Y"/>
    <x v="83"/>
    <s v="O-Imbabura-Ant.Ante.(Atuntaqu"/>
    <n v="20"/>
    <x v="171"/>
    <x v="171"/>
    <s v="100021498"/>
    <s v="MENDEZ JUAN"/>
    <s v="ZEMT"/>
    <x v="262"/>
    <s v="1"/>
    <s v="Con Pallet"/>
    <n v="0.05"/>
    <n v="14"/>
    <x v="0"/>
    <n v="22040"/>
    <n v="14000"/>
    <n v="8040"/>
    <n v="44.8"/>
    <m/>
    <x v="167"/>
    <n v="29"/>
    <s v="29"/>
    <n v="14"/>
    <x v="0"/>
    <n v="0.16"/>
    <n v="3.1999999999999997"/>
    <s v="RUTAS COTACACHENSES S.A."/>
    <n v="1022020"/>
    <s v="MENDEZ FIGUEROA JUAN CARLOS"/>
    <x v="262"/>
  </r>
  <r>
    <n v="1002206153"/>
    <s v="UE01"/>
    <x v="13"/>
    <d v="1899-12-30T16:08:00"/>
    <x v="2492"/>
    <s v="9000807026"/>
    <s v="012-022-00315973"/>
    <n v="1504.8"/>
    <n v="1687.2"/>
    <s v="ZPVN"/>
    <s v="40566407"/>
    <s v="P000032998"/>
    <n v="8002822222"/>
    <x v="1875"/>
    <x v="3"/>
    <x v="3"/>
    <n v="2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20988.182000000001"/>
    <n v="12018.182000000001"/>
    <n v="8970"/>
    <n v="319.2"/>
    <m/>
    <x v="52"/>
    <n v="29"/>
    <s v="29"/>
    <n v="12"/>
    <x v="0"/>
    <n v="1.3299999999999998"/>
    <n v="26.599999999999998"/>
    <s v="TRANSPORTE PROPIO"/>
    <n v="1024926"/>
    <s v="BONILLA PILATAXI CHRISTIAN"/>
    <x v="69"/>
  </r>
  <r>
    <n v="1002206153"/>
    <s v="UE01"/>
    <x v="13"/>
    <d v="1899-12-30T16:08:00"/>
    <x v="2493"/>
    <s v="9000807025"/>
    <s v="012-022-00315972"/>
    <n v="2738.4"/>
    <n v="3070.31"/>
    <s v="ZPVN"/>
    <s v="40566406"/>
    <s v="P000032997"/>
    <n v="8002822223"/>
    <x v="1875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0001.817999999999"/>
    <n v="21031.817999999999"/>
    <n v="8970"/>
    <n v="558.6"/>
    <m/>
    <x v="52"/>
    <n v="29"/>
    <s v="29"/>
    <n v="21"/>
    <x v="0"/>
    <n v="1.33"/>
    <n v="26.6"/>
    <s v="TRANSPORTE PROPIO"/>
    <n v="1024926"/>
    <s v="BONILLA PILATAXI CHRISTIAN"/>
    <x v="69"/>
  </r>
  <r>
    <n v="1002206189"/>
    <s v="UE01"/>
    <x v="13"/>
    <d v="1899-12-30T16:10:00"/>
    <x v="2494"/>
    <s v=""/>
    <s v=""/>
    <n v="0"/>
    <n v="0"/>
    <s v="ZPRC"/>
    <s v="2500108284"/>
    <s v="P000033075"/>
    <n v="8002822264"/>
    <x v="1876"/>
    <x v="6"/>
    <x v="6"/>
    <n v="360"/>
    <s v="BOL"/>
    <s v="101586"/>
    <x v="33"/>
    <s v="810818"/>
    <s v="FERRETERÍA SR TARABATA"/>
    <x v="19"/>
    <s v="ISIDRO AYORA"/>
    <x v="28"/>
    <s v="O-Pichincha-Olmedo-Lachimba"/>
    <n v="70"/>
    <x v="66"/>
    <x v="66"/>
    <s v="100014865"/>
    <s v="LANDI LUIS"/>
    <s v="ZEMU"/>
    <x v="83"/>
    <s v="2"/>
    <s v="Sin Pallet"/>
    <n v="0"/>
    <n v="0"/>
    <x v="0"/>
    <n v="27230"/>
    <n v="17990"/>
    <n v="9240"/>
    <n v="90"/>
    <m/>
    <x v="64"/>
    <n v="29"/>
    <s v="29"/>
    <n v="18"/>
    <x v="0"/>
    <n v="0.25"/>
    <n v="5"/>
    <s v="TRANSVOLCA S.A."/>
    <n v="1023077"/>
    <s v="JIMENEZ ICAZA HENRY ELADIO"/>
    <x v="83"/>
  </r>
  <r>
    <n v="1002206197"/>
    <s v="UE01"/>
    <x v="13"/>
    <d v="1899-12-30T16:19:00"/>
    <x v="2495"/>
    <s v=""/>
    <s v=""/>
    <n v="0"/>
    <n v="0"/>
    <s v="ZPRC"/>
    <s v="2500108232"/>
    <s v="P000032966"/>
    <n v="8002822276"/>
    <x v="1877"/>
    <x v="2"/>
    <x v="2"/>
    <n v="29.5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6310"/>
    <n v="29500"/>
    <n v="16810"/>
    <n v="0"/>
    <m/>
    <x v="3"/>
    <n v="29"/>
    <s v="29"/>
    <n v="29.5"/>
    <x v="0"/>
    <n v="0"/>
    <n v="0"/>
    <s v="UNICON"/>
    <n v="1014412"/>
    <s v="UNION DE CONCRETERAS UNICON UCUE"/>
    <x v="33"/>
  </r>
  <r>
    <n v="1002206148"/>
    <s v="UE01"/>
    <x v="13"/>
    <d v="1899-12-30T16:21:00"/>
    <x v="2496"/>
    <s v=""/>
    <s v=""/>
    <n v="0"/>
    <n v="0"/>
    <s v="ZPRC"/>
    <s v="2500108274"/>
    <s v="P000033061"/>
    <n v="8002822217"/>
    <x v="1878"/>
    <x v="3"/>
    <x v="3"/>
    <n v="360"/>
    <s v="BOL"/>
    <s v="101663"/>
    <x v="46"/>
    <s v="803106"/>
    <s v="GRUPO ZURITA COJIMIES"/>
    <x v="24"/>
    <s v="VIA A PEDERNALES COJIMIES"/>
    <x v="37"/>
    <s v="O-Manabi-Pedernales"/>
    <m/>
    <x v="79"/>
    <x v="79"/>
    <s v="100016219"/>
    <s v="ALQUINGA FABIAN"/>
    <s v="ZEMT"/>
    <x v="177"/>
    <s v="1"/>
    <s v="Con Pallet"/>
    <n v="0.05"/>
    <n v="18"/>
    <x v="0"/>
    <n v="25887.5"/>
    <n v="18067.5"/>
    <n v="7820"/>
    <n v="342"/>
    <m/>
    <x v="77"/>
    <n v="29"/>
    <s v="29"/>
    <n v="18"/>
    <x v="0"/>
    <n v="0.95"/>
    <n v="19"/>
    <s v="ALQUINGA &amp; ALQUINGA"/>
    <n v="1013844"/>
    <s v="ALQUINGA LUCERO WILTER FABIAN"/>
    <x v="177"/>
  </r>
  <r>
    <n v="1002206148"/>
    <s v="UE01"/>
    <x v="13"/>
    <d v="1899-12-30T16:21:00"/>
    <x v="2497"/>
    <s v=""/>
    <s v=""/>
    <n v="0"/>
    <n v="0"/>
    <s v="ZPRC"/>
    <s v="2500108275"/>
    <s v="P000033062"/>
    <n v="8002822216"/>
    <x v="1878"/>
    <x v="4"/>
    <x v="4"/>
    <n v="120"/>
    <s v="BOL"/>
    <s v="101663"/>
    <x v="46"/>
    <s v="803106"/>
    <s v="GRUPO ZURITA COJIMIES"/>
    <x v="24"/>
    <s v="VIA A PEDERNALES COJIMIES"/>
    <x v="37"/>
    <s v="O-Manabi-Pedernales"/>
    <n v="347"/>
    <x v="79"/>
    <x v="79"/>
    <s v="100016219"/>
    <s v="ALQUINGA FABIAN"/>
    <s v="ZEMT"/>
    <x v="177"/>
    <s v="1"/>
    <s v="Con Pallet"/>
    <n v="0.05"/>
    <n v="6"/>
    <x v="0"/>
    <n v="13842.5"/>
    <n v="6022.5"/>
    <n v="7820"/>
    <n v="114"/>
    <m/>
    <x v="77"/>
    <n v="29"/>
    <s v="29"/>
    <n v="6"/>
    <x v="0"/>
    <n v="0.95"/>
    <n v="19"/>
    <s v="ALQUINGA &amp; ALQUINGA"/>
    <n v="1013844"/>
    <s v="ALQUINGA LUCERO WILTER FABIAN"/>
    <x v="177"/>
  </r>
  <r>
    <n v="1002206196"/>
    <s v="UE01"/>
    <x v="13"/>
    <d v="1899-12-30T16:24:00"/>
    <x v="2498"/>
    <s v="9000807030"/>
    <s v="012-022-00315976"/>
    <n v="1334"/>
    <n v="1495.69"/>
    <s v="ZPVN"/>
    <s v="40566655"/>
    <s v="0000393592"/>
    <n v="8002822275"/>
    <x v="1879"/>
    <x v="7"/>
    <x v="7"/>
    <n v="200"/>
    <s v="BOL"/>
    <s v="101589"/>
    <x v="195"/>
    <s v="801970"/>
    <s v="BODEGA RAMOS GINA"/>
    <x v="7"/>
    <s v="ROCAFUERTE  S/N Y"/>
    <x v="7"/>
    <s v="O-Tungurahua-Sanpedrodepelileo"/>
    <m/>
    <x v="162"/>
    <x v="162"/>
    <s v="100021282"/>
    <s v="PERUGACHI FAUSTO"/>
    <s v="ZEMU"/>
    <x v="245"/>
    <s v="2"/>
    <s v="Sin Pallet"/>
    <n v="0"/>
    <n v="0"/>
    <x v="0"/>
    <n v="13060.001"/>
    <n v="10033.334000000001"/>
    <n v="3026.6669999999999"/>
    <n v="188"/>
    <m/>
    <x v="158"/>
    <n v="29"/>
    <s v="29"/>
    <n v="10"/>
    <x v="0"/>
    <n v="0.94"/>
    <n v="18.8"/>
    <s v="TRANSSJQ S.A."/>
    <n v="1021764"/>
    <s v="GARCES MARTINEZ MILTON EDUARDO"/>
    <x v="245"/>
  </r>
  <r>
    <n v="1002206196"/>
    <s v="UE01"/>
    <x v="13"/>
    <d v="1899-12-30T16:24:00"/>
    <x v="2499"/>
    <s v="9000807028"/>
    <s v="012-022-00315974"/>
    <n v="492"/>
    <n v="551.63"/>
    <s v="ZPVN"/>
    <s v="40566655"/>
    <s v="0000393591"/>
    <n v="8002822273"/>
    <x v="1879"/>
    <x v="5"/>
    <x v="5"/>
    <n v="80"/>
    <s v="BOL"/>
    <s v="101589"/>
    <x v="195"/>
    <s v="801970"/>
    <s v="BODEGA RAMOS GINA"/>
    <x v="7"/>
    <s v="ROCAFUERTE  S/N Y"/>
    <x v="7"/>
    <s v="O-Tungurahua-Sanpedrodepelileo"/>
    <m/>
    <x v="162"/>
    <x v="162"/>
    <s v="100021282"/>
    <s v="PERUGACHI FAUSTO"/>
    <s v="ZEMU"/>
    <x v="245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  <n v="1021764"/>
    <s v="GARCES MARTINEZ MILTON EDUARDO"/>
    <x v="245"/>
  </r>
  <r>
    <n v="1002206196"/>
    <s v="UE01"/>
    <x v="13"/>
    <d v="1899-12-30T16:24:00"/>
    <x v="2500"/>
    <s v="9000807029"/>
    <s v="012-022-00315975"/>
    <n v="530.4"/>
    <n v="594.69000000000005"/>
    <s v="ZPVN"/>
    <s v="40566655"/>
    <s v="0000393593"/>
    <n v="8002822274"/>
    <x v="1879"/>
    <x v="6"/>
    <x v="6"/>
    <n v="80"/>
    <s v="BOL"/>
    <s v="101589"/>
    <x v="195"/>
    <s v="801970"/>
    <s v="BODEGA RAMOS GINA"/>
    <x v="7"/>
    <s v="ROCAFUERTE  S/N Y"/>
    <x v="7"/>
    <s v="O-Tungurahua-Sanpedrodepelileo"/>
    <n v="261"/>
    <x v="162"/>
    <x v="162"/>
    <s v="100021282"/>
    <s v="PERUGACHI FAUSTO"/>
    <s v="ZEMU"/>
    <x v="245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  <n v="1021764"/>
    <s v="GARCES MARTINEZ MILTON EDUARDO"/>
    <x v="245"/>
  </r>
  <r>
    <n v="1002206149"/>
    <s v="UE01"/>
    <x v="13"/>
    <d v="1899-12-30T16:32:00"/>
    <x v="2501"/>
    <s v=""/>
    <s v=""/>
    <n v="0"/>
    <n v="0"/>
    <s v="ZPRC"/>
    <s v="2500108276"/>
    <s v="P000033063"/>
    <n v="8002822218"/>
    <x v="1880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5"/>
    <x v="65"/>
    <s v="100014860"/>
    <s v="TANICUCHI LUIS"/>
    <s v="ZEMT"/>
    <x v="82"/>
    <s v="1"/>
    <s v="Con Pallet"/>
    <n v="0.05"/>
    <n v="24"/>
    <x v="0"/>
    <n v="39460"/>
    <n v="24050"/>
    <n v="15410"/>
    <n v="542.4"/>
    <m/>
    <x v="63"/>
    <n v="29"/>
    <s v="29"/>
    <n v="24"/>
    <x v="0"/>
    <n v="1.1299999999999999"/>
    <n v="22.599999999999998"/>
    <s v="TRANSSJQ S.A."/>
    <n v="1013485"/>
    <s v="PEREZ ALBUJA VICTOR ALEJANDRO"/>
    <x v="82"/>
  </r>
  <r>
    <n v="1002206201"/>
    <s v="UE01"/>
    <x v="13"/>
    <d v="1899-12-30T16:37:00"/>
    <x v="2502"/>
    <s v="9000807037"/>
    <s v="012-022-00315979"/>
    <n v="818.53"/>
    <n v="917.74"/>
    <s v="ZPVN"/>
    <s v="40566484"/>
    <s v="P000033013"/>
    <n v="8002822283"/>
    <x v="1881"/>
    <x v="7"/>
    <x v="7"/>
    <n v="12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8999.9989999999998"/>
    <n v="6026.6660000000002"/>
    <n v="2973.3330000000001"/>
    <n v="39.6"/>
    <m/>
    <x v="23"/>
    <n v="29"/>
    <s v="29"/>
    <n v="6"/>
    <x v="0"/>
    <n v="0.33"/>
    <n v="6.6000000000000005"/>
    <s v="TRANSPORTE PROPIO"/>
    <n v="1021616"/>
    <s v="PERUGACHI SALCEDO HECTOR PATRICIO"/>
    <x v="29"/>
  </r>
  <r>
    <n v="1002206201"/>
    <s v="UE01"/>
    <x v="13"/>
    <d v="1899-12-30T16:37:00"/>
    <x v="2503"/>
    <s v="9000807035"/>
    <s v="012-022-00315977"/>
    <n v="500.54"/>
    <n v="561.20000000000005"/>
    <s v="ZPVN"/>
    <s v="40566483"/>
    <s v="P000033012"/>
    <n v="8002822281"/>
    <x v="1881"/>
    <x v="5"/>
    <x v="5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6991.1109999999999"/>
    <n v="4017.7779999999998"/>
    <n v="2973.3330000000001"/>
    <n v="26.4"/>
    <m/>
    <x v="23"/>
    <n v="29"/>
    <s v="29"/>
    <n v="4"/>
    <x v="0"/>
    <n v="0.32999999999999996"/>
    <n v="6.6"/>
    <s v="TRANSPORTE PROPIO"/>
    <n v="1021616"/>
    <s v="PERUGACHI SALCEDO HECTOR PATRICIO"/>
    <x v="29"/>
  </r>
  <r>
    <n v="1002206201"/>
    <s v="UE01"/>
    <x v="13"/>
    <d v="1899-12-30T16:37:00"/>
    <x v="2504"/>
    <s v="9000807036"/>
    <s v="012-022-00315978"/>
    <n v="1086.6199999999999"/>
    <n v="1218.32"/>
    <s v="ZPVN"/>
    <s v="40566482"/>
    <s v="P000033011"/>
    <n v="8002822282"/>
    <x v="1881"/>
    <x v="6"/>
    <x v="6"/>
    <n v="1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1008.888999999999"/>
    <n v="8035.5559999999996"/>
    <n v="2973.3330000000001"/>
    <n v="52.8"/>
    <m/>
    <x v="23"/>
    <n v="29"/>
    <s v="29"/>
    <n v="8"/>
    <x v="0"/>
    <n v="0.32999999999999996"/>
    <n v="6.6"/>
    <s v="TRANSPORTE PROPIO"/>
    <n v="1021616"/>
    <s v="PERUGACHI SALCEDO HECTOR PATRICIO"/>
    <x v="29"/>
  </r>
  <r>
    <n v="1002206144"/>
    <s v="UE01"/>
    <x v="13"/>
    <d v="1899-12-30T16:38:00"/>
    <x v="2505"/>
    <s v="9000807038"/>
    <s v="012-022-00315980"/>
    <n v="3139.39"/>
    <n v="3519.91"/>
    <s v="ZPVN"/>
    <s v="40566639"/>
    <s v="0000393568"/>
    <n v="8002822212"/>
    <x v="1882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20"/>
    <x v="20"/>
    <s v="100015045"/>
    <s v="MORAN JOSE"/>
    <s v="ZEMT"/>
    <x v="25"/>
    <s v="1"/>
    <s v="Con Pallet"/>
    <n v="0.05"/>
    <n v="24"/>
    <x v="0"/>
    <n v="40430"/>
    <n v="24090"/>
    <n v="16340"/>
    <n v="456"/>
    <m/>
    <x v="20"/>
    <n v="29"/>
    <s v="29"/>
    <n v="24"/>
    <x v="0"/>
    <n v="0.95"/>
    <n v="19"/>
    <s v="TRANSSJQ S.A."/>
    <n v="1016455"/>
    <s v="MEDIAVILLA VALENZUELA MILTON SANTIA"/>
    <x v="25"/>
  </r>
  <r>
    <n v="1002206163"/>
    <s v="UE01"/>
    <x v="13"/>
    <d v="1899-12-30T16:43:00"/>
    <x v="2506"/>
    <s v="9000807039"/>
    <s v="012-022-00315981"/>
    <n v="3238.68"/>
    <n v="3631.23"/>
    <s v="ZPVN"/>
    <s v="40566666"/>
    <s v="P000033073"/>
    <n v="8002822238"/>
    <x v="1883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2"/>
    <x v="62"/>
    <s v="100014851"/>
    <s v="MEDIAVILLA LUIS"/>
    <s v="ZEMT"/>
    <x v="78"/>
    <s v="1"/>
    <s v="Con Pallet"/>
    <n v="0.05"/>
    <n v="24"/>
    <x v="0"/>
    <n v="40120"/>
    <n v="24090"/>
    <n v="16030"/>
    <n v="43.2"/>
    <m/>
    <x v="60"/>
    <n v="29"/>
    <s v="29"/>
    <n v="24"/>
    <x v="0"/>
    <n v="9.0000000000000011E-2"/>
    <n v="1.8"/>
    <s v="SANJOPAS S.A."/>
    <n v="1013493"/>
    <s v="MEDIAVILLA PERUGACHI LUIS ALFONSO"/>
    <x v="78"/>
  </r>
  <r>
    <n v="1002206207"/>
    <s v="UE01"/>
    <x v="13"/>
    <d v="1899-12-30T16:46:00"/>
    <x v="2507"/>
    <s v="9000807042"/>
    <s v="012-022-00315982"/>
    <n v="2319.08"/>
    <n v="2600.17"/>
    <s v="ZPVN"/>
    <s v="40566677"/>
    <s v="0000393637"/>
    <n v="8002822289"/>
    <x v="1884"/>
    <x v="7"/>
    <x v="7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90"/>
    <n v="18070"/>
    <n v="9420"/>
    <n v="266.39999999999998"/>
    <m/>
    <x v="107"/>
    <n v="29"/>
    <s v="29"/>
    <n v="18"/>
    <x v="0"/>
    <n v="0.74"/>
    <n v="14.799999999999999"/>
    <s v="TRANSPORTE PROPIO"/>
    <n v="1018470"/>
    <s v="COMERCIAL LOS NEVADOS"/>
    <x v="152"/>
  </r>
  <r>
    <n v="1002206199"/>
    <s v="UE01"/>
    <x v="13"/>
    <d v="1899-12-30T16:47:00"/>
    <x v="2508"/>
    <s v=""/>
    <s v=""/>
    <n v="0"/>
    <n v="0"/>
    <s v="ZPRC"/>
    <s v="2500108235"/>
    <s v="P000032967"/>
    <n v="8002822279"/>
    <x v="1885"/>
    <x v="2"/>
    <x v="2"/>
    <n v="32.99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1550"/>
    <n v="32990"/>
    <n v="18560"/>
    <n v="0"/>
    <m/>
    <x v="3"/>
    <n v="29"/>
    <s v="29"/>
    <n v="32.99"/>
    <x v="0"/>
    <n v="0"/>
    <n v="0"/>
    <s v="UNICON S.A."/>
    <n v="1014412"/>
    <s v="UNION DE CONCRETERAS UNICON UCUE"/>
    <x v="97"/>
  </r>
  <r>
    <n v="1002206142"/>
    <s v="UE01"/>
    <x v="13"/>
    <d v="1899-12-30T16:49:00"/>
    <x v="2509"/>
    <s v="9000807044"/>
    <s v="012-022-00315983"/>
    <n v="3267.05"/>
    <n v="3663.04"/>
    <s v="ZPVN"/>
    <s v="40566639"/>
    <s v="0000393567"/>
    <n v="8002822210"/>
    <x v="1886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134"/>
    <x v="134"/>
    <s v="100015025"/>
    <s v="ARCINIEGA OSWALDO"/>
    <s v="ZEMT"/>
    <x v="192"/>
    <s v="1"/>
    <s v="Con Pallet"/>
    <n v="0.05"/>
    <n v="24"/>
    <x v="0"/>
    <n v="39810"/>
    <n v="24030"/>
    <n v="15780"/>
    <n v="456"/>
    <m/>
    <x v="132"/>
    <n v="29"/>
    <s v="29"/>
    <n v="24"/>
    <x v="0"/>
    <n v="0.95"/>
    <n v="19"/>
    <s v="LIDENORTI S.A."/>
    <n v="1013581"/>
    <s v="BARRERA GALLEGOS FRANKLIN GUILLERMO"/>
    <x v="192"/>
  </r>
  <r>
    <n v="1002206193"/>
    <s v="UE01"/>
    <x v="13"/>
    <d v="1899-12-30T17:00:00"/>
    <x v="2510"/>
    <s v="9000807047"/>
    <s v="012-022-00315984"/>
    <n v="2426.4"/>
    <n v="2720.5"/>
    <s v="ZPVN"/>
    <s v="40566673"/>
    <s v="P000033074"/>
    <n v="8002822268"/>
    <x v="1887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7"/>
    <x v="107"/>
    <s v="10000354"/>
    <s v="HARO HARO JORDAN JOSUE"/>
    <s v="ZEMU"/>
    <x v="149"/>
    <s v="1"/>
    <s v="Con Pallet"/>
    <n v="0.05"/>
    <n v="18"/>
    <x v="0"/>
    <n v="27500"/>
    <n v="18010"/>
    <n v="9490"/>
    <n v="165.6"/>
    <m/>
    <x v="105"/>
    <n v="29"/>
    <s v="29"/>
    <n v="18"/>
    <x v="0"/>
    <n v="0.45999999999999996"/>
    <n v="9.1999999999999993"/>
    <s v="TRIMPESAS S.A."/>
    <n v="1013275"/>
    <s v="HARO RUIZ SIXTO RIGOBERTO"/>
    <x v="149"/>
  </r>
  <r>
    <n v="1002206209"/>
    <s v="UE01"/>
    <x v="13"/>
    <d v="1899-12-30T17:06:00"/>
    <x v="2511"/>
    <s v=""/>
    <s v=""/>
    <n v="0"/>
    <n v="0"/>
    <s v="ZPRC"/>
    <s v="2500108266"/>
    <s v="P000033042"/>
    <n v="8002822291"/>
    <x v="1888"/>
    <x v="2"/>
    <x v="2"/>
    <n v="30.5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400"/>
    <n v="30560"/>
    <n v="18840"/>
    <n v="0"/>
    <m/>
    <x v="3"/>
    <n v="29"/>
    <s v="29"/>
    <n v="30.56"/>
    <x v="0"/>
    <n v="0"/>
    <n v="0"/>
    <s v="UNICON"/>
    <n v="1014412"/>
    <s v="UNION DE CONCRETERAS UNICON UCUE"/>
    <x v="41"/>
  </r>
  <r>
    <n v="1002206232"/>
    <s v="UE01"/>
    <x v="13"/>
    <d v="1899-12-30T17:18:00"/>
    <x v="2512"/>
    <s v=""/>
    <s v=""/>
    <n v="0"/>
    <n v="0"/>
    <s v="ZPRC"/>
    <s v="2500108269"/>
    <s v="P000033049"/>
    <n v="8002822319"/>
    <x v="1889"/>
    <x v="7"/>
    <x v="7"/>
    <n v="36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6840"/>
    <n v="18070"/>
    <n v="8770"/>
    <n v="266.39999999999998"/>
    <m/>
    <x v="17"/>
    <n v="29"/>
    <s v="29"/>
    <n v="18"/>
    <x v="0"/>
    <n v="0.74"/>
    <n v="14.799999999999999"/>
    <s v="TRANSPORTE PROPIO"/>
    <n v="1013627"/>
    <s v="CAMPAÑA MALDONADO MIGUEL ANGEL"/>
    <x v="22"/>
  </r>
  <r>
    <n v="1002206202"/>
    <s v="UE01"/>
    <x v="13"/>
    <d v="1899-12-30T17:24:00"/>
    <x v="2513"/>
    <s v="9000807051"/>
    <s v="012-022-00315985"/>
    <n v="3393.6"/>
    <n v="3804.92"/>
    <s v="ZPVN"/>
    <s v="40566675"/>
    <s v="0000393633"/>
    <n v="8002822284"/>
    <x v="1890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04"/>
    <x v="104"/>
    <s v="100021747"/>
    <s v="GARCES MILTON"/>
    <s v="ZEMT"/>
    <x v="249"/>
    <s v="1"/>
    <s v="Con Pallet"/>
    <n v="0.05"/>
    <n v="24"/>
    <x v="0"/>
    <n v="37600"/>
    <n v="23980"/>
    <n v="13620"/>
    <n v="508.8"/>
    <m/>
    <x v="102"/>
    <n v="29"/>
    <s v="29"/>
    <n v="24"/>
    <x v="0"/>
    <n v="1.06"/>
    <n v="21.2"/>
    <s v="TRANSSJQ S.A."/>
    <n v="1013719"/>
    <s v="GARCES OSWALDO GERMAN"/>
    <x v="249"/>
  </r>
  <r>
    <n v="1002206204"/>
    <s v="UE01"/>
    <x v="13"/>
    <d v="1899-12-30T17:28:00"/>
    <x v="2514"/>
    <s v=""/>
    <s v=""/>
    <n v="0"/>
    <n v="0"/>
    <s v="ZPRC"/>
    <s v="2500108277"/>
    <s v="P000033064"/>
    <n v="8002822286"/>
    <x v="1891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"/>
    <x v="6"/>
    <s v="100019386"/>
    <s v="CALUGUILLIN ROBERTO"/>
    <s v="ZEMT"/>
    <x v="81"/>
    <s v="1"/>
    <s v="Con Pallet"/>
    <n v="0.05"/>
    <n v="24"/>
    <x v="0"/>
    <n v="39200"/>
    <n v="24030"/>
    <n v="15170"/>
    <n v="542.4"/>
    <m/>
    <x v="6"/>
    <n v="29"/>
    <s v="29"/>
    <n v="24"/>
    <x v="0"/>
    <n v="1.1299999999999999"/>
    <n v="22.599999999999998"/>
    <s v="TRANSPORTE PROPIO"/>
    <n v="1013241"/>
    <s v="COMPAÑÍA DE TRANSPORTE DE CARGA PES"/>
    <x v="81"/>
  </r>
  <r>
    <n v="1002206206"/>
    <s v="UE01"/>
    <x v="13"/>
    <d v="1899-12-30T17:41:00"/>
    <x v="2515"/>
    <s v=""/>
    <s v=""/>
    <n v="0"/>
    <n v="0"/>
    <s v="ZPRC"/>
    <s v="2500108278"/>
    <s v="P000033065"/>
    <n v="8002822288"/>
    <x v="1892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95"/>
    <x v="95"/>
    <s v="100014873"/>
    <s v="MEDIAVILLA JULIO"/>
    <s v="ZEMT"/>
    <x v="134"/>
    <s v="1"/>
    <s v="Con Pallet"/>
    <n v="0.05"/>
    <n v="24"/>
    <x v="0"/>
    <n v="39350"/>
    <n v="23990"/>
    <n v="15360"/>
    <n v="542.4"/>
    <m/>
    <x v="93"/>
    <n v="29"/>
    <s v="29"/>
    <n v="24"/>
    <x v="0"/>
    <n v="1.1299999999999999"/>
    <n v="22.599999999999998"/>
    <s v="SANJOPAS S.A."/>
    <n v="1013809"/>
    <s v="MEDIAVILLA PERUGACHI JULIO MAURICIO"/>
    <x v="134"/>
  </r>
  <r>
    <n v="1002206218"/>
    <s v="UE01"/>
    <x v="13"/>
    <d v="1899-12-30T17:42:00"/>
    <x v="2516"/>
    <s v="9000807054"/>
    <s v="012-022-00315986"/>
    <n v="3723.75"/>
    <n v="4175.09"/>
    <s v="ZPVN"/>
    <s v="40566527"/>
    <s v="0000393423"/>
    <n v="8002822300"/>
    <x v="1893"/>
    <x v="8"/>
    <x v="8"/>
    <n v="30.52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49900"/>
    <n v="30520"/>
    <n v="19380"/>
    <n v="75.08"/>
    <m/>
    <x v="73"/>
    <n v="29"/>
    <s v="29"/>
    <n v="30.52"/>
    <x v="0"/>
    <n v="2.4600262123197902"/>
    <n v="2.4600262123197902"/>
    <s v="J.V. TRANSPREMIUN CIA.LTDA"/>
    <n v="1013906"/>
    <s v="VALLEJOS VILLEGAS SAUL EDUARDO"/>
    <x v="108"/>
  </r>
  <r>
    <n v="1002206222"/>
    <s v="UE01"/>
    <x v="13"/>
    <d v="1899-12-30T17:48:00"/>
    <x v="2517"/>
    <s v=""/>
    <s v=""/>
    <n v="0"/>
    <n v="0"/>
    <s v="ZPRC"/>
    <s v="2500107342"/>
    <s v="0000393441"/>
    <n v="8002822304"/>
    <x v="1894"/>
    <x v="2"/>
    <x v="2"/>
    <n v="32.31"/>
    <s v="T"/>
    <s v="101580"/>
    <x v="133"/>
    <s v="801461"/>
    <s v="PLANTA DE HORMIGON"/>
    <x v="27"/>
    <s v="C.ALASKA Y VIA A RIOBAMBA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920"/>
    <n v="32310"/>
    <n v="18610"/>
    <n v="661.71"/>
    <m/>
    <x v="78"/>
    <n v="29"/>
    <s v="29"/>
    <n v="32.31"/>
    <x v="0"/>
    <n v="20.480037140204271"/>
    <n v="20.480037140204271"/>
    <s v="CASTRO HERMANOS S.A."/>
    <n v="1013576"/>
    <s v="CASTRO SALGADO LUCIO OSWALDO"/>
    <x v="109"/>
  </r>
  <r>
    <n v="1002206251"/>
    <s v="UE01"/>
    <x v="13"/>
    <d v="1899-12-30T17:57:00"/>
    <x v="2518"/>
    <s v=""/>
    <s v=""/>
    <n v="0"/>
    <n v="0"/>
    <s v="ZPRC"/>
    <s v="2500108288"/>
    <s v="0000393651"/>
    <n v="8002822349"/>
    <x v="1895"/>
    <x v="3"/>
    <x v="3"/>
    <n v="360"/>
    <s v="BOL"/>
    <s v="101487"/>
    <x v="93"/>
    <s v="807496"/>
    <s v="OBRA HOSPITA DE PEDERNALES"/>
    <x v="24"/>
    <s v="AV SAMANES Y 5TA TRANSVERSAL"/>
    <x v="37"/>
    <s v="O-Manabi-Pedernales"/>
    <n v="347"/>
    <x v="13"/>
    <x v="13"/>
    <s v="100014839"/>
    <s v="MALDONADO WILZON"/>
    <s v="ZEMU"/>
    <x v="15"/>
    <s v="2"/>
    <s v="Sin Pallet"/>
    <n v="0"/>
    <n v="0"/>
    <x v="0"/>
    <n v="27110"/>
    <n v="17960"/>
    <n v="9150"/>
    <n v="342"/>
    <m/>
    <x v="13"/>
    <n v="29"/>
    <s v="29"/>
    <n v="18"/>
    <x v="0"/>
    <n v="0.95"/>
    <n v="19"/>
    <s v="ALQUINGA&amp;ALQUINGA"/>
    <n v="10003460"/>
    <s v="MALDONADO LASSO WILZON GUIDO"/>
    <x v="15"/>
  </r>
  <r>
    <n v="1002206259"/>
    <s v="UE01"/>
    <x v="13"/>
    <d v="1899-12-30T18:01:00"/>
    <x v="2519"/>
    <s v="9000807056"/>
    <s v="012-022-00315988"/>
    <n v="781.3"/>
    <n v="876"/>
    <s v="ZPVN"/>
    <s v="40566560"/>
    <s v="0000393488"/>
    <n v="8002822358"/>
    <x v="1896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0510"/>
    <n v="6000"/>
    <n v="4510"/>
    <n v="88.8"/>
    <m/>
    <x v="90"/>
    <n v="29"/>
    <s v="29"/>
    <n v="6"/>
    <x v="0"/>
    <n v="0.74"/>
    <n v="14.799999999999999"/>
    <s v="TRANSPORTE PROPIO"/>
    <n v="1013789"/>
    <s v="VEGA VEGA FABIAN"/>
    <x v="127"/>
  </r>
  <r>
    <n v="1002206259"/>
    <s v="UE01"/>
    <x v="13"/>
    <d v="1899-12-30T18:01:00"/>
    <x v="2520"/>
    <s v="9000807055"/>
    <s v="012-022-00315987"/>
    <n v="1553.15"/>
    <n v="1741.4"/>
    <s v="ZPVN"/>
    <s v="40566560"/>
    <s v="0000393489"/>
    <n v="8002822359"/>
    <x v="1896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10"/>
    <n v="12000"/>
    <n v="4510"/>
    <n v="177.6"/>
    <m/>
    <x v="90"/>
    <n v="29"/>
    <s v="29"/>
    <n v="12"/>
    <x v="0"/>
    <n v="0.74"/>
    <n v="14.799999999999999"/>
    <s v="TRANSPORTE PROPIO"/>
    <n v="1013789"/>
    <s v="VEGA VEGA FABIAN"/>
    <x v="127"/>
  </r>
  <r>
    <n v="1002206238"/>
    <s v="UE01"/>
    <x v="13"/>
    <d v="1899-12-30T18:05:00"/>
    <x v="2521"/>
    <s v="9000807058"/>
    <s v="012-022-00315990"/>
    <n v="1166.24"/>
    <n v="1307.5999999999999"/>
    <s v="ZPVN"/>
    <s v="40566611"/>
    <s v="P000033055"/>
    <n v="8002822332"/>
    <x v="1897"/>
    <x v="5"/>
    <x v="5"/>
    <n v="20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9154.091"/>
    <n v="10009.091"/>
    <n v="9145"/>
    <n v="152"/>
    <m/>
    <x v="10"/>
    <n v="29"/>
    <s v="29"/>
    <n v="10"/>
    <x v="0"/>
    <n v="0.76"/>
    <n v="15.2"/>
    <s v="TRANSPORTE PROPIO"/>
    <n v="1013863"/>
    <s v="DISTRIBUCIONES NARANJO"/>
    <x v="17"/>
  </r>
  <r>
    <n v="1002206238"/>
    <s v="UE01"/>
    <x v="13"/>
    <d v="1899-12-30T18:05:00"/>
    <x v="2522"/>
    <s v="9000807057"/>
    <s v="012-022-00315989"/>
    <n v="2922.49"/>
    <n v="3276.72"/>
    <s v="ZPVN"/>
    <s v="40566610"/>
    <s v="P000033054"/>
    <n v="8002822333"/>
    <x v="1897"/>
    <x v="6"/>
    <x v="6"/>
    <n v="4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2165.909"/>
    <n v="23020.909"/>
    <n v="9145"/>
    <n v="349.6"/>
    <m/>
    <x v="10"/>
    <n v="29"/>
    <s v="29"/>
    <n v="23"/>
    <x v="0"/>
    <n v="0.76"/>
    <n v="15.200000000000001"/>
    <s v="TRANSPORTE PROPIO"/>
    <n v="1013863"/>
    <s v="DISTRIBUCIONES NARANJO"/>
    <x v="17"/>
  </r>
  <r>
    <n v="1002206257"/>
    <s v="UE01"/>
    <x v="13"/>
    <d v="1899-12-30T18:06:00"/>
    <x v="2523"/>
    <s v=""/>
    <s v=""/>
    <n v="0"/>
    <n v="0"/>
    <s v="ZPRC"/>
    <s v="2500108281"/>
    <s v="0000393598"/>
    <n v="8002822355"/>
    <x v="1898"/>
    <x v="3"/>
    <x v="3"/>
    <n v="160"/>
    <s v="BOL"/>
    <s v="101664"/>
    <x v="8"/>
    <s v="807108"/>
    <s v="VARGAS CASTRO KEVIN"/>
    <x v="15"/>
    <s v="JUMANDY DIAGONAL RECINTO FERIAL"/>
    <x v="21"/>
    <s v="O-Napo-Tena"/>
    <m/>
    <x v="121"/>
    <x v="121"/>
    <s v="100014999"/>
    <s v="TUTILLO SEGUNDO"/>
    <s v="ZEMU"/>
    <x v="182"/>
    <s v="2"/>
    <s v="Sin Pallet"/>
    <n v="0"/>
    <n v="0"/>
    <x v="0"/>
    <n v="12541.111000000001"/>
    <n v="7991.1109999999999"/>
    <n v="4550"/>
    <n v="144"/>
    <m/>
    <x v="119"/>
    <n v="29"/>
    <s v="29"/>
    <n v="8"/>
    <x v="0"/>
    <n v="0.9"/>
    <n v="18"/>
    <s v="LIDENORTI S.A."/>
    <n v="1013565"/>
    <s v="ESPARZA ESPINOZA JIMMY ERNESTO"/>
    <x v="182"/>
  </r>
  <r>
    <n v="1002206257"/>
    <s v="UE01"/>
    <x v="13"/>
    <d v="1899-12-30T18:06:00"/>
    <x v="2524"/>
    <s v=""/>
    <s v=""/>
    <n v="0"/>
    <n v="0"/>
    <s v="ZPRC"/>
    <s v="2500108281"/>
    <s v="0000393599"/>
    <n v="8002822356"/>
    <x v="1898"/>
    <x v="4"/>
    <x v="4"/>
    <n v="200"/>
    <s v="BOL"/>
    <s v="101664"/>
    <x v="8"/>
    <s v="807108"/>
    <s v="VARGAS CASTRO KEVIN"/>
    <x v="15"/>
    <s v="JUMANDY DIAGONAL RECINTO FERIAL"/>
    <x v="21"/>
    <s v="O-Napo-Tena"/>
    <n v="258"/>
    <x v="121"/>
    <x v="121"/>
    <s v="100014999"/>
    <s v="TUTILLO SEGUNDO"/>
    <s v="ZEMU"/>
    <x v="182"/>
    <s v="2"/>
    <s v="Sin Pallet"/>
    <n v="0"/>
    <n v="0"/>
    <x v="0"/>
    <n v="14538.888999999999"/>
    <n v="9988.8889999999992"/>
    <n v="4550"/>
    <n v="180"/>
    <m/>
    <x v="119"/>
    <n v="29"/>
    <s v="29"/>
    <n v="10"/>
    <x v="0"/>
    <n v="0.9"/>
    <n v="18"/>
    <s v="LIDENORTI S.A."/>
    <n v="1013565"/>
    <s v="ESPARZA ESPINOZA JIMMY ERNESTO"/>
    <x v="182"/>
  </r>
  <r>
    <n v="1002206237"/>
    <s v="UE01"/>
    <x v="13"/>
    <d v="1899-12-30T18:10:00"/>
    <x v="2525"/>
    <s v="9000807059"/>
    <s v="012-022-00315991"/>
    <n v="3934.48"/>
    <n v="4411.37"/>
    <s v="ZPVN"/>
    <s v="40566566"/>
    <s v="0000393503"/>
    <n v="8002822329"/>
    <x v="1899"/>
    <x v="2"/>
    <x v="2"/>
    <n v="31.11"/>
    <s v="T"/>
    <s v="102776"/>
    <x v="74"/>
    <s v="804808"/>
    <s v="GRANEL A&amp;P ASFALTOS Y PAVIMENTOS"/>
    <x v="27"/>
    <s v="VIA A KUMUCHI"/>
    <x v="41"/>
    <s v="O-Tungurahua-Ambato"/>
    <n v="250"/>
    <x v="30"/>
    <x v="30"/>
    <s v="100016824"/>
    <s v="YANEZ JOSE"/>
    <s v="ZECI"/>
    <x v="58"/>
    <s v="2"/>
    <s v="Sin Pallet"/>
    <n v="0"/>
    <n v="0"/>
    <x v="0"/>
    <n v="49360"/>
    <n v="31110"/>
    <n v="18250"/>
    <n v="637.13"/>
    <m/>
    <x v="28"/>
    <n v="29"/>
    <s v="29"/>
    <n v="31.11"/>
    <x v="0"/>
    <n v="20.479909996785601"/>
    <n v="20.479909996785601"/>
    <s v="TRANSALMEIDA CIA."/>
    <n v="1013966"/>
    <s v="ALMEIDA CHICAIZA MIGUEL ANGEL"/>
    <x v="58"/>
  </r>
  <r>
    <n v="1002206211"/>
    <s v="UE01"/>
    <x v="13"/>
    <d v="1899-12-30T18:17:00"/>
    <x v="2526"/>
    <s v="9000806963"/>
    <s v="013-020-00047808"/>
    <n v="4134.3999999999996"/>
    <n v="4635.51"/>
    <s v="ZPDF"/>
    <s v="70177441"/>
    <s v="0000393626"/>
    <n v="8002822293"/>
    <x v="1900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84"/>
    <x v="84"/>
    <s v="100014841"/>
    <s v="FARINANGO OSWALDO"/>
    <s v="ZETT"/>
    <x v="199"/>
    <s v="1"/>
    <s v="Con Pallet"/>
    <n v="0.05"/>
    <n v="32"/>
    <x v="0"/>
    <n v="50170"/>
    <n v="32030"/>
    <n v="18140"/>
    <n v="262.39999999999998"/>
    <m/>
    <x v="82"/>
    <n v="29"/>
    <s v="29"/>
    <n v="32"/>
    <x v="0"/>
    <n v="0.41"/>
    <n v="8.1999999999999993"/>
    <s v="TRANSSJQ S.A."/>
    <n v="1013799"/>
    <s v="MONTEROS REYES ROBERTH ESTEBAN"/>
    <x v="199"/>
  </r>
  <r>
    <n v="1002206261"/>
    <s v="UE01"/>
    <x v="13"/>
    <d v="1899-12-30T18:26:00"/>
    <x v="2527"/>
    <s v="9000807062"/>
    <s v="012-022-00315993"/>
    <n v="1823.04"/>
    <n v="2044"/>
    <s v="ZPVN"/>
    <s v="40566661"/>
    <s v="P000033072"/>
    <n v="8002822361"/>
    <x v="1901"/>
    <x v="3"/>
    <x v="3"/>
    <n v="280"/>
    <s v="BOL"/>
    <s v="101627"/>
    <x v="49"/>
    <s v="809460"/>
    <s v="LOCAL LAGO AGRIO 2"/>
    <x v="36"/>
    <s v="AV QUITO Y JOSE MARÍA URBINA"/>
    <x v="55"/>
    <s v="O-Sucumbios-Lagoagrio"/>
    <m/>
    <x v="102"/>
    <x v="102"/>
    <s v="100021206"/>
    <s v="OBANDO ADRIAN"/>
    <s v="ZEMU"/>
    <x v="142"/>
    <s v="2"/>
    <s v="Sin Pallet"/>
    <n v="0"/>
    <n v="0"/>
    <x v="0"/>
    <n v="18452.222000000002"/>
    <n v="13992.222"/>
    <n v="4460"/>
    <n v="389.2"/>
    <m/>
    <x v="100"/>
    <n v="29"/>
    <s v="29"/>
    <n v="14"/>
    <x v="0"/>
    <n v="1.39"/>
    <n v="27.8"/>
    <s v="LA ARMENIA S.A."/>
    <n v="1021912"/>
    <s v="TAPIA MEJIA GEOVANNY FRANCISCO"/>
    <x v="142"/>
  </r>
  <r>
    <n v="1002206261"/>
    <s v="UE01"/>
    <x v="13"/>
    <d v="1899-12-30T18:26:00"/>
    <x v="2528"/>
    <s v="9000807061"/>
    <s v="012-022-00315992"/>
    <n v="541.36"/>
    <n v="606.97"/>
    <s v="ZPVN"/>
    <s v="40566660"/>
    <s v="P000033071"/>
    <n v="8002822362"/>
    <x v="1901"/>
    <x v="4"/>
    <x v="4"/>
    <n v="80"/>
    <s v="BOL"/>
    <s v="101627"/>
    <x v="49"/>
    <s v="809460"/>
    <s v="LOCAL LAGO AGRIO 2"/>
    <x v="36"/>
    <s v="AV QUITO Y JOSE MARÍA URBINA"/>
    <x v="55"/>
    <s v="O-Sucumbios-Lagoagrio"/>
    <n v="469"/>
    <x v="102"/>
    <x v="102"/>
    <s v="100021206"/>
    <s v="OBANDO ADRIAN"/>
    <s v="ZEMU"/>
    <x v="142"/>
    <s v="2"/>
    <s v="Sin Pallet"/>
    <n v="0"/>
    <n v="0"/>
    <x v="0"/>
    <n v="8457.7780000000002"/>
    <n v="3997.7779999999998"/>
    <n v="4460"/>
    <n v="111.2"/>
    <m/>
    <x v="100"/>
    <n v="29"/>
    <s v="29"/>
    <n v="4"/>
    <x v="0"/>
    <n v="1.3900000000000001"/>
    <n v="27.8"/>
    <s v="LA ARMENIA S.A."/>
    <n v="1021912"/>
    <s v="TAPIA MEJIA GEOVANNY FRANCISCO"/>
    <x v="142"/>
  </r>
  <r>
    <n v="1002206258"/>
    <s v="UE01"/>
    <x v="13"/>
    <d v="1899-12-30T18:41:00"/>
    <x v="2529"/>
    <s v=""/>
    <s v=""/>
    <n v="0"/>
    <n v="0"/>
    <s v="ZPRC"/>
    <s v="2500108268"/>
    <s v="P000033043"/>
    <n v="8002822357"/>
    <x v="1902"/>
    <x v="2"/>
    <x v="2"/>
    <n v="32.8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480"/>
    <n v="32830"/>
    <n v="17650"/>
    <n v="0"/>
    <m/>
    <x v="3"/>
    <n v="29"/>
    <s v="29"/>
    <n v="32.83"/>
    <x v="0"/>
    <n v="0"/>
    <n v="0"/>
    <s v="UNICON"/>
    <n v="1014412"/>
    <s v="UNION DE CONCRETERAS UNICON UCUE"/>
    <x v="202"/>
  </r>
  <r>
    <n v="1002206254"/>
    <s v="UE01"/>
    <x v="13"/>
    <d v="1899-12-30T18:45:00"/>
    <x v="2530"/>
    <s v="9000807064"/>
    <s v="012-022-00315994"/>
    <n v="4280.42"/>
    <n v="4799.2299999999996"/>
    <s v="ZPVN"/>
    <s v="40566696"/>
    <s v="0000393664"/>
    <n v="8002822353"/>
    <x v="1903"/>
    <x v="6"/>
    <x v="6"/>
    <n v="640"/>
    <s v="BOL"/>
    <s v="101638"/>
    <x v="40"/>
    <s v="807109"/>
    <s v="MI FERRE TUMBACO"/>
    <x v="1"/>
    <s v="AV INTEROCEANICA Y GUAYAQUIL"/>
    <x v="10"/>
    <s v="O-Pichincha-Tumbaco"/>
    <n v="110"/>
    <x v="71"/>
    <x v="71"/>
    <s v="100014908"/>
    <s v="GIACOMETTI CRISTHIAN"/>
    <s v="ZETT"/>
    <x v="116"/>
    <s v="1"/>
    <s v="Con Pallet"/>
    <n v="0.05"/>
    <n v="32"/>
    <x v="0"/>
    <n v="49450"/>
    <n v="32060"/>
    <n v="17390"/>
    <n v="294.39999999999998"/>
    <m/>
    <x v="69"/>
    <n v="29"/>
    <s v="29"/>
    <n v="32"/>
    <x v="0"/>
    <n v="0.45999999999999996"/>
    <n v="9.1999999999999993"/>
    <s v="LA ARMENIA S.A."/>
    <n v="1013556"/>
    <s v="RAMIREZ BAEZ FIDEL RAMIRO"/>
    <x v="116"/>
  </r>
  <r>
    <n v="1002206298"/>
    <s v="UE01"/>
    <x v="13"/>
    <d v="1899-12-30T18:50:00"/>
    <x v="2531"/>
    <s v="9000807065"/>
    <s v="012-022-00315995"/>
    <n v="4225.6499999999996"/>
    <n v="4737.83"/>
    <s v="ZPVN"/>
    <s v="40566677"/>
    <s v="0000393635"/>
    <n v="8002822412"/>
    <x v="1904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20"/>
    <n v="33060"/>
    <n v="17860"/>
    <n v="488.4"/>
    <m/>
    <x v="67"/>
    <n v="29"/>
    <s v="29"/>
    <n v="33"/>
    <x v="0"/>
    <n v="0.74"/>
    <n v="14.799999999999999"/>
    <s v="TRANSPORTE PROPIO"/>
    <n v="1013812"/>
    <s v="ASHQUI ANDINO JORGE AQUILINO"/>
    <x v="87"/>
  </r>
  <r>
    <n v="1002206294"/>
    <s v="UE01"/>
    <x v="13"/>
    <d v="1899-12-30T19:00:00"/>
    <x v="2532"/>
    <s v="9000807068"/>
    <s v="012-022-00315996"/>
    <n v="2444.4"/>
    <n v="2740.68"/>
    <s v="ZPVN"/>
    <s v="40566715"/>
    <s v="P000033088"/>
    <n v="8002822407"/>
    <x v="1905"/>
    <x v="6"/>
    <x v="6"/>
    <n v="360"/>
    <s v="BOL"/>
    <s v="101779"/>
    <x v="85"/>
    <s v="809900"/>
    <s v="FERRETERIA TACO"/>
    <x v="1"/>
    <s v="CALLE ALFONSO LAMIÑA"/>
    <x v="10"/>
    <s v="O-Pichincha-Tumbaco"/>
    <n v="110"/>
    <x v="106"/>
    <x v="106"/>
    <s v="100014932"/>
    <s v="CORREA MILTON"/>
    <s v="ZEMU"/>
    <x v="148"/>
    <s v="2"/>
    <s v="Sin Pallet"/>
    <n v="0"/>
    <n v="0"/>
    <x v="0"/>
    <n v="27030"/>
    <n v="18030"/>
    <n v="9000"/>
    <n v="165.6"/>
    <m/>
    <x v="104"/>
    <n v="29"/>
    <s v="29"/>
    <n v="18"/>
    <x v="0"/>
    <n v="0.45999999999999996"/>
    <n v="9.1999999999999993"/>
    <s v="LA ARMENIA S.A."/>
    <n v="1021623"/>
    <s v="VILLARREAL HIGUERA FERNANDO SALVADO"/>
    <x v="148"/>
  </r>
  <r>
    <n v="1002206271"/>
    <s v="UE01"/>
    <x v="13"/>
    <d v="1899-12-30T19:02:00"/>
    <x v="2533"/>
    <s v="9000807070"/>
    <s v="012-022-00315997"/>
    <n v="2386.8000000000002"/>
    <n v="2676.1"/>
    <s v="ZPVN"/>
    <s v="40566663"/>
    <s v="0000393602"/>
    <n v="8002822380"/>
    <x v="1906"/>
    <x v="6"/>
    <x v="6"/>
    <n v="360"/>
    <s v="BOL"/>
    <s v="101709"/>
    <x v="294"/>
    <s v="800928"/>
    <s v="FERRETERI CONSTRUIR2"/>
    <x v="27"/>
    <s v="AV. LOS ATIS"/>
    <x v="41"/>
    <s v="O-Tungurahua-Ambato"/>
    <n v="250"/>
    <x v="96"/>
    <x v="96"/>
    <s v="10008096"/>
    <s v="SALAZAR ECHEVERRIA JUAN CARLOS"/>
    <s v="ZEMU"/>
    <x v="259"/>
    <s v="2"/>
    <s v="Sin Pallet"/>
    <n v="0"/>
    <n v="0"/>
    <x v="0"/>
    <n v="26890"/>
    <n v="17970"/>
    <n v="8920"/>
    <n v="324"/>
    <m/>
    <x v="94"/>
    <n v="29"/>
    <s v="29"/>
    <n v="18"/>
    <x v="0"/>
    <n v="0.9"/>
    <n v="18"/>
    <s v="RUTAS COTACACHENSES S.A."/>
    <n v="1023153"/>
    <s v="BUITRON MONTENEGRO JONNY"/>
    <x v="259"/>
  </r>
  <r>
    <n v="1002206276"/>
    <s v="UE01"/>
    <x v="13"/>
    <d v="1899-12-30T19:05:00"/>
    <x v="2534"/>
    <s v=""/>
    <s v=""/>
    <n v="0"/>
    <n v="0"/>
    <s v="ZPRC"/>
    <s v="2500108283"/>
    <s v="0000393639"/>
    <n v="8002822386"/>
    <x v="1907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28"/>
    <x v="28"/>
    <s v="100021196"/>
    <s v="CASTILLO PATRICIO"/>
    <s v="ZETT"/>
    <x v="114"/>
    <s v="1"/>
    <s v="Con Pallet"/>
    <n v="0.05"/>
    <n v="32"/>
    <x v="0"/>
    <n v="50660"/>
    <n v="32050"/>
    <n v="18610"/>
    <n v="537.6"/>
    <m/>
    <x v="26"/>
    <n v="29"/>
    <s v="29"/>
    <n v="32"/>
    <x v="0"/>
    <n v="0.84000000000000008"/>
    <n v="16.8"/>
    <s v="TRIMPESAS S.A."/>
    <n v="1014322"/>
    <s v="ESPARZA REVELO JORGE MARCELO"/>
    <x v="114"/>
  </r>
  <r>
    <n v="1002206288"/>
    <s v="UE01"/>
    <x v="13"/>
    <d v="1899-12-30T19:09:00"/>
    <x v="2535"/>
    <s v="9000807071"/>
    <s v="012-022-00315998"/>
    <n v="4095.9"/>
    <n v="4592.3500000000004"/>
    <s v="ZPVN"/>
    <s v="40566570"/>
    <s v="0000393525"/>
    <n v="8002822401"/>
    <x v="1908"/>
    <x v="2"/>
    <x v="2"/>
    <n v="31.84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8689"/>
    <s v="TOAPANTA LUIS"/>
    <s v="ZECI"/>
    <x v="2"/>
    <s v="2"/>
    <s v="Sin Pallet"/>
    <n v="0"/>
    <n v="0"/>
    <x v="0"/>
    <n v="51510"/>
    <n v="31840"/>
    <n v="19670"/>
    <n v="1130.32"/>
    <m/>
    <x v="1"/>
    <n v="29"/>
    <s v="29"/>
    <n v="31.84"/>
    <x v="0"/>
    <n v="35.5"/>
    <n v="35.5"/>
    <s v="TRANSCONCEM CIA.LTDA."/>
    <n v="1013227"/>
    <s v="COMPAÑIA DE TRANSPORTE PESADO"/>
    <x v="2"/>
  </r>
  <r>
    <n v="1002206307"/>
    <s v="UE01"/>
    <x v="13"/>
    <d v="1899-12-30T19:10:00"/>
    <x v="2536"/>
    <s v="9000807072"/>
    <s v="012-022-00315999"/>
    <n v="2351"/>
    <n v="2635.96"/>
    <s v="ZPVN"/>
    <s v="40566683"/>
    <s v="0000393642"/>
    <n v="8002822421"/>
    <x v="1909"/>
    <x v="6"/>
    <x v="6"/>
    <n v="360"/>
    <s v="BOL"/>
    <s v="101569"/>
    <x v="235"/>
    <s v="801478"/>
    <s v="BODEGA FERRT 1 ABRIL"/>
    <x v="6"/>
    <s v="BODEGA FERRT 1 ABRIL/CALLE 1 DE ABR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190"/>
    <n v="18040"/>
    <n v="9150"/>
    <n v="266.39999999999998"/>
    <m/>
    <x v="122"/>
    <n v="29"/>
    <s v="29"/>
    <n v="18"/>
    <x v="0"/>
    <n v="0.74"/>
    <n v="14.799999999999999"/>
    <s v="LIDENORTI S.A."/>
    <n v="1013649"/>
    <s v="VEGA PEREZ JOSE"/>
    <x v="175"/>
  </r>
  <r>
    <n v="1002206227"/>
    <s v="UE01"/>
    <x v="13"/>
    <d v="1899-12-30T19:13:00"/>
    <x v="2537"/>
    <s v=""/>
    <s v=""/>
    <n v="0"/>
    <n v="0"/>
    <s v="ZPRC"/>
    <s v="2500108286"/>
    <s v="0000393641"/>
    <n v="8002822310"/>
    <x v="1910"/>
    <x v="4"/>
    <x v="4"/>
    <n v="640"/>
    <s v="BOL"/>
    <s v="101487"/>
    <x v="93"/>
    <s v="802879"/>
    <s v="BODEGA GENERAL"/>
    <x v="23"/>
    <s v="VIA A MANTA"/>
    <x v="33"/>
    <s v="O-Manabi-Manta"/>
    <n v="486"/>
    <x v="49"/>
    <x v="49"/>
    <s v="10001972"/>
    <s v="NARANJO JUAN MARCELO"/>
    <s v="ZETT"/>
    <x v="63"/>
    <s v="1"/>
    <s v="Con Pallet"/>
    <n v="0.05"/>
    <n v="32"/>
    <x v="0"/>
    <n v="50280"/>
    <n v="32030"/>
    <n v="18250"/>
    <n v="723.2"/>
    <m/>
    <x v="47"/>
    <n v="29"/>
    <s v="29"/>
    <n v="32"/>
    <x v="0"/>
    <n v="1.1300000000000001"/>
    <n v="22.6"/>
    <s v="ALQUINGA &amp; ALQUINGA"/>
    <n v="1023356"/>
    <s v="NARANJO JUAN MARCELO"/>
    <x v="63"/>
  </r>
  <r>
    <n v="1002206305"/>
    <s v="UE01"/>
    <x v="13"/>
    <d v="1899-12-30T19:14:00"/>
    <x v="2538"/>
    <s v="9000807074"/>
    <s v="012-022-00316000"/>
    <n v="2332.8000000000002"/>
    <n v="2615.5500000000002"/>
    <s v="ZPVN"/>
    <s v="40566667"/>
    <s v="0000393607"/>
    <n v="8002822419"/>
    <x v="1911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15"/>
    <x v="15"/>
    <s v="100018302"/>
    <s v="VERA EDWIN"/>
    <s v="ZEMU"/>
    <x v="102"/>
    <s v="2"/>
    <s v="Sin Pallet"/>
    <n v="0"/>
    <n v="0"/>
    <x v="0"/>
    <n v="27130"/>
    <n v="18010"/>
    <n v="9120"/>
    <n v="370.8"/>
    <m/>
    <x v="15"/>
    <n v="29"/>
    <s v="29"/>
    <n v="18"/>
    <x v="0"/>
    <n v="1.03"/>
    <n v="20.6"/>
    <s v="SANJOPAS S.A."/>
    <n v="1013871"/>
    <s v="MORAN PERUGACHI ALONSO"/>
    <x v="102"/>
  </r>
  <r>
    <n v="1002206317"/>
    <s v="UE01"/>
    <x v="13"/>
    <d v="1899-12-30T19:21:00"/>
    <x v="2539"/>
    <s v="9000807076"/>
    <s v="012-022-00316002"/>
    <n v="1909.6"/>
    <n v="2141.0500000000002"/>
    <s v="ZPVN"/>
    <s v="40566569"/>
    <s v="0000393505"/>
    <n v="8002822437"/>
    <x v="1912"/>
    <x v="7"/>
    <x v="7"/>
    <n v="28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21743.332999999999"/>
    <n v="14023.333000000001"/>
    <n v="7720"/>
    <n v="142.80000000000001"/>
    <m/>
    <x v="54"/>
    <n v="29"/>
    <s v="29"/>
    <n v="14"/>
    <x v="0"/>
    <n v="0.51"/>
    <n v="10.200000000000001"/>
    <s v="TRANSPORTE PROPIO"/>
    <n v="1013768"/>
    <s v="PROAÑO MESIAS JOSELITO"/>
    <x v="71"/>
  </r>
  <r>
    <n v="1002206317"/>
    <s v="UE01"/>
    <x v="13"/>
    <d v="1899-12-30T19:21:00"/>
    <x v="2540"/>
    <s v="9000807075"/>
    <s v="012-022-00316001"/>
    <n v="1358"/>
    <n v="1522.6"/>
    <s v="ZPVN"/>
    <s v="40566569"/>
    <s v="0000393506"/>
    <n v="8002822436"/>
    <x v="1912"/>
    <x v="6"/>
    <x v="6"/>
    <n v="20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7736.667000000001"/>
    <n v="10016.666999999999"/>
    <n v="7720"/>
    <n v="102"/>
    <m/>
    <x v="54"/>
    <n v="29"/>
    <s v="29"/>
    <n v="10"/>
    <x v="0"/>
    <n v="0.51"/>
    <n v="10.199999999999999"/>
    <s v="TRANSPORTE PROPIO"/>
    <n v="1013768"/>
    <s v="PROAÑO MESIAS JOSELITO"/>
    <x v="71"/>
  </r>
  <r>
    <n v="1002206311"/>
    <s v="UE01"/>
    <x v="13"/>
    <d v="1899-12-30T19:24:00"/>
    <x v="2541"/>
    <s v=""/>
    <s v=""/>
    <n v="0"/>
    <n v="0"/>
    <s v="ZPRC"/>
    <s v="2500108267"/>
    <s v="0000393511"/>
    <n v="8002822427"/>
    <x v="1913"/>
    <x v="2"/>
    <x v="2"/>
    <n v="30.56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5165"/>
    <s v="GARCIA MORALES ARMANDO XAVIER"/>
    <s v="ZECI"/>
    <x v="60"/>
    <s v="2"/>
    <s v="Sin Pallet"/>
    <n v="0"/>
    <n v="0"/>
    <x v="0"/>
    <n v="49930"/>
    <n v="30560"/>
    <n v="19370"/>
    <n v="277.48"/>
    <m/>
    <x v="1"/>
    <n v="29"/>
    <s v="29"/>
    <n v="30.56"/>
    <x v="0"/>
    <n v="9.0798429319371738"/>
    <n v="9.0798429319371738"/>
    <s v="TRANCONCEM CIA. LTDA."/>
    <n v="1013227"/>
    <s v="COMPAÑIA DE TRANSPORTE PESADO"/>
    <x v="60"/>
  </r>
  <r>
    <n v="1002206325"/>
    <s v="UE01"/>
    <x v="13"/>
    <d v="1899-12-30T19:38:00"/>
    <x v="2542"/>
    <s v="9000807052"/>
    <s v="013-020-00047811"/>
    <n v="4134.3999999999996"/>
    <n v="4635.5200000000004"/>
    <s v="ZPDF"/>
    <s v="70177458"/>
    <s v="0000393714"/>
    <n v="8002822447"/>
    <x v="1914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38"/>
    <x v="38"/>
    <s v="100014835"/>
    <s v="VINUEZA EDISON"/>
    <s v="ZETT"/>
    <x v="46"/>
    <s v="1"/>
    <s v="Con Pallet"/>
    <n v="0.05"/>
    <n v="32"/>
    <x v="0"/>
    <n v="50300"/>
    <n v="31990"/>
    <n v="18310"/>
    <n v="262.39999999999998"/>
    <m/>
    <x v="36"/>
    <n v="29"/>
    <s v="29"/>
    <n v="32"/>
    <x v="0"/>
    <n v="0.41"/>
    <n v="8.1999999999999993"/>
    <s v="TRIMPESAS S.A."/>
    <n v="1014018"/>
    <s v="VINUEZA PINTO EDISON CRISTOBAL"/>
    <x v="46"/>
  </r>
  <r>
    <n v="1002206319"/>
    <s v="UE01"/>
    <x v="13"/>
    <d v="1899-12-30T19:51:00"/>
    <x v="2543"/>
    <s v="9000807077"/>
    <s v="012-022-00316003"/>
    <n v="4271.16"/>
    <n v="4788.8500000000004"/>
    <s v="ZPVN"/>
    <s v="40566708"/>
    <s v="P000033087"/>
    <n v="8002822439"/>
    <x v="1915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150"/>
    <n v="33050"/>
    <n v="17100"/>
    <n v="620.4"/>
    <m/>
    <x v="56"/>
    <n v="29"/>
    <s v="29"/>
    <n v="33"/>
    <x v="0"/>
    <n v="0.94"/>
    <n v="18.8"/>
    <s v="TRANSPORTE PROPIO"/>
    <n v="1017790"/>
    <s v="PANIMBOZA CHAMBA NANCY PAULINA"/>
    <x v="73"/>
  </r>
  <r>
    <n v="1002206310"/>
    <s v="UE01"/>
    <x v="13"/>
    <d v="1899-12-30T19:58:00"/>
    <x v="2544"/>
    <s v=""/>
    <s v=""/>
    <n v="0"/>
    <n v="0"/>
    <s v="ZPRC"/>
    <s v="2500108267"/>
    <s v="0000393510"/>
    <n v="8002822426"/>
    <x v="1916"/>
    <x v="2"/>
    <x v="2"/>
    <n v="30.5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7939"/>
    <s v="LUCERO IZA CARLOS ORLANDO"/>
    <s v="ZECI"/>
    <x v="130"/>
    <s v="2"/>
    <s v="Sin Pallet"/>
    <n v="0"/>
    <n v="0"/>
    <x v="0"/>
    <n v="49060"/>
    <n v="30500"/>
    <n v="18560"/>
    <n v="276.94"/>
    <m/>
    <x v="1"/>
    <n v="29"/>
    <s v="29"/>
    <n v="30.5"/>
    <x v="0"/>
    <n v="9.08"/>
    <n v="9.08"/>
    <s v="TRANSCONCEM CIA. LTDA."/>
    <n v="1013227"/>
    <s v="COMPAÑIA DE TRANSPORTE PESADO"/>
    <x v="130"/>
  </r>
  <r>
    <n v="1002206236"/>
    <s v="UE01"/>
    <x v="13"/>
    <d v="1899-12-30T20:05:00"/>
    <x v="2545"/>
    <s v=""/>
    <s v=""/>
    <n v="0"/>
    <n v="0"/>
    <s v="ZPRC"/>
    <s v="2500108290"/>
    <s v="P000033082"/>
    <n v="8002822326"/>
    <x v="1917"/>
    <x v="5"/>
    <x v="5"/>
    <n v="120"/>
    <s v="BOL"/>
    <s v="101612"/>
    <x v="61"/>
    <s v="801959"/>
    <s v="BODEGA PROPIA QUEZADA"/>
    <x v="1"/>
    <s v="FRANCISCO DE ALBORNOZ N8-149 Y LEON"/>
    <x v="26"/>
    <s v="O-Pichincha-Carapungo"/>
    <m/>
    <x v="81"/>
    <x v="81"/>
    <s v="100014895"/>
    <s v="TERAN JAIME"/>
    <s v="ZETT"/>
    <x v="162"/>
    <s v="1"/>
    <s v="Con Pallet"/>
    <n v="0.05"/>
    <n v="6"/>
    <x v="0"/>
    <n v="14781.25"/>
    <n v="6011.25"/>
    <n v="8770"/>
    <n v="52.8"/>
    <m/>
    <x v="79"/>
    <n v="29"/>
    <s v="29"/>
    <n v="6"/>
    <x v="0"/>
    <n v="0.44"/>
    <n v="8.7999999999999989"/>
    <s v="LA ARMENIA S.A."/>
    <n v="1013564"/>
    <s v="VIVERO MORALES MILTON CICERON"/>
    <x v="162"/>
  </r>
  <r>
    <n v="1002206236"/>
    <s v="UE01"/>
    <x v="13"/>
    <d v="1899-12-30T20:05:00"/>
    <x v="2546"/>
    <s v=""/>
    <s v=""/>
    <n v="0"/>
    <n v="0"/>
    <s v="ZPRC"/>
    <s v="2500108291"/>
    <s v="P000033083"/>
    <n v="8002822327"/>
    <x v="1917"/>
    <x v="6"/>
    <x v="6"/>
    <n v="52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4895"/>
    <s v="TERAN JAIME"/>
    <s v="ZETT"/>
    <x v="162"/>
    <s v="1"/>
    <s v="Con Pallet"/>
    <n v="0.05"/>
    <n v="26"/>
    <x v="0"/>
    <n v="34818.75"/>
    <n v="26048.75"/>
    <n v="8770"/>
    <n v="228.8"/>
    <m/>
    <x v="79"/>
    <n v="29"/>
    <s v="29"/>
    <n v="26"/>
    <x v="0"/>
    <n v="0.44"/>
    <n v="8.8000000000000007"/>
    <s v="LA ARMENIA S.A."/>
    <n v="1013564"/>
    <s v="VIVERO MORALES MILTON CICERON"/>
    <x v="162"/>
  </r>
  <r>
    <n v="1002206342"/>
    <s v="UE01"/>
    <x v="13"/>
    <d v="1899-12-30T20:12:00"/>
    <x v="2547"/>
    <s v="9000807078"/>
    <s v="012-022-00316004"/>
    <n v="2354.4"/>
    <n v="2639.77"/>
    <s v="ZPVN"/>
    <s v="40566725"/>
    <s v="0000393726"/>
    <n v="8002822468"/>
    <x v="1918"/>
    <x v="7"/>
    <x v="7"/>
    <n v="360"/>
    <s v="BOL"/>
    <s v="101449"/>
    <x v="99"/>
    <s v="801744"/>
    <s v="SACOS, BOD. FERRINORTE"/>
    <x v="6"/>
    <s v="SIMON RODRIGUEZ S/N Y SALVADOR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270"/>
    <n v="18040"/>
    <n v="9230"/>
    <n v="266.39999999999998"/>
    <m/>
    <x v="131"/>
    <n v="29"/>
    <s v="29"/>
    <n v="18"/>
    <x v="0"/>
    <n v="0.74"/>
    <n v="14.799999999999999"/>
    <s v="RUTAS COTACACHENSES S.A."/>
    <n v="10005626"/>
    <s v="BENALCAZAR DE LA CRUZ CRISTIAN ROBE"/>
    <x v="190"/>
  </r>
  <r>
    <n v="1002206230"/>
    <s v="UE01"/>
    <x v="13"/>
    <d v="1899-12-30T20:17:00"/>
    <x v="2548"/>
    <s v="9000807081"/>
    <s v="012-022-00316006"/>
    <n v="2140.8000000000002"/>
    <n v="2400.2800000000002"/>
    <s v="ZPVN"/>
    <s v="40566681"/>
    <s v="P000033077"/>
    <n v="8002822316"/>
    <x v="1919"/>
    <x v="3"/>
    <x v="3"/>
    <n v="320"/>
    <s v="BOL"/>
    <s v="103156"/>
    <x v="144"/>
    <s v="804300"/>
    <s v="FERRETERIA VELEZ"/>
    <x v="54"/>
    <s v="AV. FUNDADORES Y CALLE K"/>
    <x v="94"/>
    <s v="O-Orellana-Lajoyadelossacch"/>
    <m/>
    <x v="155"/>
    <x v="155"/>
    <s v="100015298"/>
    <s v="GUALSAQUI RAMIRO"/>
    <s v="ZETT"/>
    <x v="233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  <n v="1013772"/>
    <s v="SIERRA HERRERA MARCELO EDUARDO"/>
    <x v="233"/>
  </r>
  <r>
    <n v="1002206230"/>
    <s v="UE01"/>
    <x v="13"/>
    <d v="1899-12-30T20:17:00"/>
    <x v="2549"/>
    <s v="9000807080"/>
    <s v="012-022-00316005"/>
    <n v="2227.1999999999998"/>
    <n v="2497.15"/>
    <s v="ZPVN"/>
    <s v="40566680"/>
    <s v="P000033076"/>
    <n v="8002822315"/>
    <x v="1919"/>
    <x v="4"/>
    <x v="4"/>
    <n v="320"/>
    <s v="BOL"/>
    <s v="103156"/>
    <x v="144"/>
    <s v="804300"/>
    <s v="FERRETERIA VELEZ"/>
    <x v="54"/>
    <s v="AV. FUNDADORES Y CALLE K"/>
    <x v="94"/>
    <s v="O-Orellana-Lajoyadelossacch"/>
    <n v="371"/>
    <x v="155"/>
    <x v="155"/>
    <s v="100015298"/>
    <s v="GUALSAQUI RAMIRO"/>
    <s v="ZETT"/>
    <x v="233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  <n v="1013772"/>
    <s v="SIERRA HERRERA MARCELO EDUARDO"/>
    <x v="233"/>
  </r>
  <r>
    <n v="1002206326"/>
    <s v="UE01"/>
    <x v="13"/>
    <d v="1899-12-30T20:22:00"/>
    <x v="2550"/>
    <s v="9000807082"/>
    <s v="012-022-00316007"/>
    <n v="3981.41"/>
    <n v="4463.9799999999996"/>
    <s v="ZPVN"/>
    <s v="40566653"/>
    <s v="0000393587"/>
    <n v="8002822448"/>
    <x v="1920"/>
    <x v="2"/>
    <x v="2"/>
    <n v="30.95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5102"/>
    <s v="FAJARDO WINSTON"/>
    <s v="ZECI"/>
    <x v="281"/>
    <s v="2"/>
    <s v="Sin Pallet"/>
    <n v="0"/>
    <n v="0"/>
    <x v="0"/>
    <n v="49230"/>
    <n v="30950"/>
    <n v="18280"/>
    <n v="1098.73"/>
    <m/>
    <x v="1"/>
    <n v="29"/>
    <s v="29"/>
    <n v="30.95"/>
    <x v="0"/>
    <n v="35.500161550888528"/>
    <n v="35.500161550888528"/>
    <s v="TRANSCONCEM CIA. LTDA."/>
    <n v="1013227"/>
    <s v="COMPAÑIA DE TRANSPORTE PESADO"/>
    <x v="281"/>
  </r>
  <r>
    <n v="1002206337"/>
    <s v="UE01"/>
    <x v="13"/>
    <d v="1899-12-30T20:41:00"/>
    <x v="2551"/>
    <s v="9000807084"/>
    <s v="012-022-00316008"/>
    <n v="3969.63"/>
    <n v="4450.78"/>
    <s v="ZPVN"/>
    <s v="40566043"/>
    <s v="P000032883"/>
    <n v="8002822463"/>
    <x v="1921"/>
    <x v="10"/>
    <x v="10"/>
    <n v="31.5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400"/>
    <n v="31510"/>
    <n v="17890"/>
    <n v="513.61"/>
    <m/>
    <x v="106"/>
    <n v="29"/>
    <s v="29"/>
    <n v="31.51"/>
    <x v="0"/>
    <n v="16.299904792129482"/>
    <n v="16.299904792129482"/>
    <s v="TRANSPORTE PROPIO"/>
    <n v="1013862"/>
    <s v="JACOME MARTINEZ EDGAR BOLIVAR"/>
    <x v="229"/>
  </r>
  <r>
    <n v="1002206332"/>
    <s v="UE01"/>
    <x v="13"/>
    <d v="1899-12-30T20:49:00"/>
    <x v="2552"/>
    <s v=""/>
    <s v=""/>
    <n v="0"/>
    <n v="0"/>
    <s v="ZPRC"/>
    <s v="2500108289"/>
    <s v="0000393663"/>
    <n v="8002822456"/>
    <x v="1922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118"/>
    <x v="118"/>
    <s v="100019438"/>
    <s v="CASTRO SELSO"/>
    <s v="ZEMU"/>
    <x v="165"/>
    <s v="2"/>
    <s v="Sin Pallet"/>
    <n v="0"/>
    <n v="0"/>
    <x v="0"/>
    <n v="27250"/>
    <n v="18000"/>
    <n v="9250"/>
    <n v="273.60000000000002"/>
    <m/>
    <x v="116"/>
    <n v="29"/>
    <s v="29"/>
    <n v="18"/>
    <x v="0"/>
    <n v="0.76"/>
    <n v="15.200000000000001"/>
    <s v="TRAPSA C.A."/>
    <n v="1013505"/>
    <s v="HERMOZA LOZADA JORGE ABDON"/>
    <x v="165"/>
  </r>
  <r>
    <n v="1002206233"/>
    <s v="UE01"/>
    <x v="13"/>
    <d v="1899-12-30T20:57:00"/>
    <x v="2553"/>
    <s v="9000807085"/>
    <s v="012-022-00316009"/>
    <n v="3326.4"/>
    <n v="3729.58"/>
    <s v="ZPVN"/>
    <s v="40566698"/>
    <s v="0000393672"/>
    <n v="8002822321"/>
    <x v="1923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64"/>
    <x v="64"/>
    <s v="100017276"/>
    <s v="CASTRO BYRON"/>
    <s v="ZEMT"/>
    <x v="126"/>
    <s v="1"/>
    <s v="Con Pallet"/>
    <n v="0.05"/>
    <n v="24"/>
    <x v="0"/>
    <n v="40370"/>
    <n v="24080"/>
    <n v="16290"/>
    <n v="220.8"/>
    <m/>
    <x v="62"/>
    <n v="29"/>
    <s v="29"/>
    <n v="24"/>
    <x v="0"/>
    <n v="0.46"/>
    <n v="9.2000000000000011"/>
    <s v="TRIMPESAS S.A."/>
    <n v="10003431"/>
    <s v="FIALLOS ARTEAGA ESTEFANIA CAROLINA"/>
    <x v="126"/>
  </r>
  <r>
    <n v="1002206277"/>
    <s v="UE01"/>
    <x v="13"/>
    <d v="1899-12-30T21:05:00"/>
    <x v="2554"/>
    <s v="9000807012"/>
    <s v="013-020-00047810"/>
    <n v="4096"/>
    <n v="4592.46"/>
    <s v="ZPDF"/>
    <s v="70177445"/>
    <s v="0000393649"/>
    <n v="8002822387"/>
    <x v="1924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75"/>
    <x v="75"/>
    <s v="100019981"/>
    <s v="ALARCON IVAN"/>
    <s v="ZETT"/>
    <x v="98"/>
    <s v="1"/>
    <s v="Con Pallet"/>
    <n v="0.05"/>
    <n v="32"/>
    <x v="0"/>
    <n v="49310"/>
    <n v="32010"/>
    <n v="17300"/>
    <n v="832"/>
    <m/>
    <x v="73"/>
    <n v="29"/>
    <s v="29"/>
    <n v="32"/>
    <x v="0"/>
    <n v="1.3"/>
    <n v="26"/>
    <s v="J.V. TRANSPREMIUN CIA.LTDA"/>
    <n v="1013906"/>
    <s v="VALLEJOS VILLEGAS SAUL EDUARDO"/>
    <x v="98"/>
  </r>
  <r>
    <n v="1002206291"/>
    <s v="UE01"/>
    <x v="13"/>
    <d v="1899-12-30T21:05:00"/>
    <x v="2555"/>
    <s v=""/>
    <s v=""/>
    <n v="0"/>
    <n v="0"/>
    <s v="ZPRC"/>
    <s v="2500108279"/>
    <s v="P000033066"/>
    <n v="8002822404"/>
    <x v="1925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89"/>
    <x v="89"/>
    <s v="10003455"/>
    <s v="CARVAJAL GOMEZ EDISON JOSE"/>
    <s v="ZEMT"/>
    <x v="121"/>
    <s v="1"/>
    <s v="Con Pallet"/>
    <n v="0.05"/>
    <n v="24"/>
    <x v="0"/>
    <n v="37420"/>
    <n v="24030"/>
    <n v="13390"/>
    <n v="542.4"/>
    <m/>
    <x v="87"/>
    <n v="29"/>
    <s v="29"/>
    <n v="24"/>
    <x v="0"/>
    <n v="1.1299999999999999"/>
    <n v="22.599999999999998"/>
    <s v="TRANINTAGSA S.A."/>
    <n v="1013724"/>
    <s v="DAVILA GONZALES WILMAN GUILLERMO"/>
    <x v="121"/>
  </r>
  <r>
    <n v="1002206360"/>
    <s v="UE01"/>
    <x v="13"/>
    <d v="1899-12-30T21:09:00"/>
    <x v="2556"/>
    <s v="9000807086"/>
    <s v="012-022-00316010"/>
    <n v="2534.4"/>
    <n v="2841.59"/>
    <s v="ZPVN"/>
    <s v="40566716"/>
    <s v="0000393702"/>
    <n v="8002822493"/>
    <x v="1926"/>
    <x v="7"/>
    <x v="7"/>
    <n v="3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27000"/>
    <n v="18000"/>
    <n v="9000"/>
    <n v="57.6"/>
    <m/>
    <x v="12"/>
    <n v="29"/>
    <s v="29"/>
    <n v="18"/>
    <x v="0"/>
    <n v="0.16"/>
    <n v="3.2"/>
    <s v="TRANSPORTE PROPIO"/>
    <n v="1013603"/>
    <s v="CALDERON RIVERA FABIAN TARQUINO"/>
    <x v="14"/>
  </r>
  <r>
    <n v="1002206355"/>
    <s v="UE01"/>
    <x v="13"/>
    <d v="1899-12-30T21:13:00"/>
    <x v="2557"/>
    <s v="9000807087"/>
    <s v="012-022-00316011"/>
    <n v="3663.99"/>
    <n v="4108.09"/>
    <s v="ZPVN"/>
    <s v="40563187"/>
    <s v="0000393351"/>
    <n v="8002822486"/>
    <x v="1927"/>
    <x v="2"/>
    <x v="2"/>
    <n v="31.5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20"/>
    <n v="31510"/>
    <n v="19710"/>
    <n v="0"/>
    <m/>
    <x v="3"/>
    <n v="29"/>
    <s v="29"/>
    <n v="31.51"/>
    <x v="0"/>
    <n v="0"/>
    <n v="0"/>
    <s v="HORMIANDES"/>
    <n v="1014407"/>
    <s v="HORMIANDES"/>
    <x v="4"/>
  </r>
  <r>
    <n v="1002206365"/>
    <s v="UE01"/>
    <x v="13"/>
    <d v="1899-12-30T21:27:00"/>
    <x v="2558"/>
    <s v=""/>
    <s v=""/>
    <n v="0"/>
    <n v="0"/>
    <s v="ZPRC"/>
    <s v="2500108229"/>
    <s v="0000393175"/>
    <n v="8002822499"/>
    <x v="1928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90"/>
    <n v="33060"/>
    <n v="18430"/>
    <n v="620.4"/>
    <m/>
    <x v="8"/>
    <n v="29"/>
    <s v="29"/>
    <n v="33"/>
    <x v="0"/>
    <n v="0.94"/>
    <n v="18.8"/>
    <s v="TRANSPORTE PROPIO"/>
    <n v="1019410"/>
    <s v="POZO VILLAFUERTE EDISON ROBERTO"/>
    <x v="255"/>
  </r>
  <r>
    <n v="1002206369"/>
    <s v="UE01"/>
    <x v="13"/>
    <d v="1899-12-30T21:52:00"/>
    <x v="2559"/>
    <s v="9000807091"/>
    <s v="012-022-00316012"/>
    <n v="4330.8500000000004"/>
    <n v="4855.78"/>
    <s v="ZPVN"/>
    <s v="40566699"/>
    <s v="0000393674"/>
    <n v="8002822503"/>
    <x v="1929"/>
    <x v="4"/>
    <x v="4"/>
    <n v="640"/>
    <s v="BOL"/>
    <s v="101627"/>
    <x v="49"/>
    <s v="810050"/>
    <s v="OBRA CONSTRUCTORA VELASTEGUI"/>
    <x v="35"/>
    <s v="VIA PUERTO PROVIDENCIA"/>
    <x v="178"/>
    <s v="O-Sucumbios-Limoncocha"/>
    <n v="408"/>
    <x v="15"/>
    <x v="15"/>
    <s v="100015160"/>
    <s v="MORAN ALONSO"/>
    <s v="ZETT"/>
    <x v="19"/>
    <s v="2"/>
    <s v="Sin Pallet"/>
    <n v="0"/>
    <n v="0"/>
    <x v="0"/>
    <n v="50090"/>
    <n v="32040"/>
    <n v="18050"/>
    <n v="768"/>
    <m/>
    <x v="15"/>
    <n v="29"/>
    <s v="29"/>
    <n v="32"/>
    <x v="0"/>
    <n v="1.2"/>
    <n v="24"/>
    <s v="SANJOPAS S.A."/>
    <n v="1013871"/>
    <s v="MORAN PERUGACHI ALONSO"/>
    <x v="19"/>
  </r>
  <r>
    <n v="1002206413"/>
    <s v="UE01"/>
    <x v="13"/>
    <d v="1899-12-30T21:55:00"/>
    <x v="2560"/>
    <s v="9000781919"/>
    <s v="013-020-00046403"/>
    <n v="4083.53"/>
    <n v="4578.4799999999996"/>
    <s v="ZPDF"/>
    <s v="70171460"/>
    <s v="0000393624"/>
    <n v="8002822565"/>
    <x v="1930"/>
    <x v="8"/>
    <x v="8"/>
    <n v="31.92"/>
    <s v="T"/>
    <s v="101650"/>
    <x v="210"/>
    <s v="804685"/>
    <s v="GRANEL CAMPAMENTO OLMEDO"/>
    <x v="19"/>
    <s v="CALLE BELISARIO QUEVEDO"/>
    <x v="50"/>
    <s v="O-Pichincha-Cayambe"/>
    <n v="40"/>
    <x v="30"/>
    <x v="30"/>
    <s v="100019435"/>
    <s v="CAMPILLO LÁZARO"/>
    <s v="ZECI"/>
    <x v="218"/>
    <s v="2"/>
    <s v="Sin Pallet"/>
    <n v="0"/>
    <n v="0"/>
    <x v="0"/>
    <n v="50010"/>
    <n v="31920"/>
    <n v="18090"/>
    <n v="159.91999999999999"/>
    <s v="remplaza a la guia 411420 magno"/>
    <x v="28"/>
    <n v="29"/>
    <s v="29"/>
    <n v="31.92"/>
    <x v="0"/>
    <n v="5.0100250626566414"/>
    <n v="5.0100250626566414"/>
    <s v="TRANSALMEIDA"/>
    <n v="1013966"/>
    <s v="ALMEIDA CHICAIZA MIGUEL ANGEL"/>
    <x v="218"/>
  </r>
  <r>
    <n v="1002206390"/>
    <s v="UE01"/>
    <x v="13"/>
    <d v="1899-12-30T21:58:00"/>
    <x v="2561"/>
    <s v="9000807092"/>
    <s v="012-022-00316013"/>
    <n v="3299.65"/>
    <n v="3699.59"/>
    <s v="ZPVN"/>
    <s v="40565742"/>
    <s v="0000392473"/>
    <n v="8002822530"/>
    <x v="1931"/>
    <x v="8"/>
    <x v="8"/>
    <n v="32.52000000000000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250"/>
    <n v="32520"/>
    <n v="18730"/>
    <n v="0"/>
    <m/>
    <x v="3"/>
    <n v="29"/>
    <s v="29"/>
    <n v="32.520000000000003"/>
    <x v="0"/>
    <n v="0"/>
    <n v="0"/>
    <s v="XAVIER VALENZUELA"/>
    <n v="1014416"/>
    <s v="VALENZUELA DIAZ PATRICIO XAVIER"/>
    <x v="32"/>
  </r>
  <r>
    <n v="1002206297"/>
    <s v="UE01"/>
    <x v="13"/>
    <d v="1899-12-30T22:05:00"/>
    <x v="2562"/>
    <s v="9000807093"/>
    <s v="012-022-00316014"/>
    <n v="4192"/>
    <n v="4700.1000000000004"/>
    <s v="ZPVN"/>
    <s v="40566691"/>
    <s v="P000033080"/>
    <n v="8002822410"/>
    <x v="1932"/>
    <x v="4"/>
    <x v="4"/>
    <n v="640"/>
    <s v="BOL"/>
    <s v="101538"/>
    <x v="139"/>
    <s v="801948"/>
    <s v="BODEGA PROMAINCO"/>
    <x v="12"/>
    <s v="VIA A VALENCIA - LA MANA SECTOR SAN"/>
    <x v="14"/>
    <s v="O-Losrios-Quevedo"/>
    <n v="345"/>
    <x v="75"/>
    <x v="75"/>
    <s v="100014926"/>
    <s v="LATACUMBA LUIS"/>
    <s v="ZETT"/>
    <x v="236"/>
    <s v="1"/>
    <s v="Con Pallet"/>
    <n v="0.05"/>
    <n v="32"/>
    <x v="0"/>
    <n v="50130"/>
    <n v="32040"/>
    <n v="18090"/>
    <n v="659.2"/>
    <m/>
    <x v="73"/>
    <n v="29"/>
    <s v="29"/>
    <n v="32"/>
    <x v="0"/>
    <n v="1.03"/>
    <n v="20.6"/>
    <s v="J.V. TRANSPREMIUN CIA.LTDA"/>
    <n v="1013906"/>
    <s v="VALLEJOS VILLEGAS SAUL EDUARDO"/>
    <x v="236"/>
  </r>
  <r>
    <n v="1002206410"/>
    <s v="UE01"/>
    <x v="13"/>
    <d v="1899-12-30T22:15:00"/>
    <x v="2563"/>
    <s v=""/>
    <s v=""/>
    <n v="0"/>
    <n v="0"/>
    <s v="ZPRC"/>
    <s v="2500108299"/>
    <s v="P000033095"/>
    <n v="8002822561"/>
    <x v="1933"/>
    <x v="2"/>
    <x v="2"/>
    <n v="31.5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520"/>
    <n v="31570"/>
    <n v="18950"/>
    <n v="802.19"/>
    <m/>
    <x v="28"/>
    <n v="29"/>
    <s v="29"/>
    <n v="31.57"/>
    <x v="0"/>
    <n v="25.409882800126702"/>
    <n v="25.409882800126702"/>
    <s v="TRANSALMEIDA"/>
    <n v="1013966"/>
    <s v="ALMEIDA CHICAIZA MIGUEL ANGEL"/>
    <x v="92"/>
  </r>
  <r>
    <n v="1002206327"/>
    <s v="UE01"/>
    <x v="13"/>
    <d v="1899-12-30T22:25:00"/>
    <x v="2564"/>
    <s v=""/>
    <s v=""/>
    <n v="0"/>
    <n v="0"/>
    <s v="ZPRC"/>
    <s v="2500108286"/>
    <s v="0000393645"/>
    <n v="8002822449"/>
    <x v="1934"/>
    <x v="3"/>
    <x v="3"/>
    <n v="640"/>
    <s v="BOL"/>
    <s v="101487"/>
    <x v="93"/>
    <s v="802879"/>
    <s v="BODEGA GENERAL"/>
    <x v="23"/>
    <s v="VIA A MANTA"/>
    <x v="33"/>
    <s v="O-Manabi-Manta"/>
    <n v="486"/>
    <x v="72"/>
    <x v="72"/>
    <s v="100014825"/>
    <s v="MEJIA ARMANDO"/>
    <s v="ZETT"/>
    <x v="93"/>
    <s v="1"/>
    <s v="Con Pallet"/>
    <n v="0.05"/>
    <n v="32"/>
    <x v="0"/>
    <n v="50090"/>
    <n v="32040"/>
    <n v="18050"/>
    <n v="723.2"/>
    <m/>
    <x v="70"/>
    <n v="29"/>
    <s v="29"/>
    <n v="32"/>
    <x v="0"/>
    <n v="1.1300000000000001"/>
    <n v="22.6"/>
    <s v="LIDENORTI S.A."/>
    <n v="1013538"/>
    <s v="ROSERO TAFUR JOSE STALIN"/>
    <x v="93"/>
  </r>
  <r>
    <n v="1002206331"/>
    <s v="UE01"/>
    <x v="13"/>
    <d v="1899-12-30T22:31:00"/>
    <x v="2565"/>
    <s v="9000807096"/>
    <s v="012-022-00316016"/>
    <n v="1564.97"/>
    <n v="1754.66"/>
    <s v="ZPVN"/>
    <s v="40566689"/>
    <s v="P000033079"/>
    <n v="8002822455"/>
    <x v="1935"/>
    <x v="3"/>
    <x v="3"/>
    <n v="240"/>
    <s v="BOL"/>
    <s v="101627"/>
    <x v="49"/>
    <s v="805951"/>
    <s v="LOCAL EL COCA 2"/>
    <x v="33"/>
    <s v="AV 9 DE OCTUBRE Y LIMONCOCHA"/>
    <x v="49"/>
    <s v="O-Orellana-Elcoca"/>
    <m/>
    <x v="112"/>
    <x v="112"/>
    <s v="100015001"/>
    <s v="GUZMAN ERNESTO"/>
    <s v="ZEMT"/>
    <x v="157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  <n v="1013949"/>
    <s v="MEDIAVILLA FLORES WILSON PATRICIO"/>
    <x v="157"/>
  </r>
  <r>
    <n v="1002206331"/>
    <s v="UE01"/>
    <x v="13"/>
    <d v="1899-12-30T22:31:00"/>
    <x v="2566"/>
    <s v="9000807095"/>
    <s v="012-022-00316015"/>
    <n v="1628.8"/>
    <n v="1826.23"/>
    <s v="ZPVN"/>
    <s v="40566688"/>
    <s v="P000033078"/>
    <n v="8002822454"/>
    <x v="1935"/>
    <x v="4"/>
    <x v="4"/>
    <n v="240"/>
    <s v="BOL"/>
    <s v="101627"/>
    <x v="49"/>
    <s v="805951"/>
    <s v="LOCAL EL COCA 2"/>
    <x v="33"/>
    <s v="AV 9 DE OCTUBRE Y LIMONCOCHA"/>
    <x v="49"/>
    <s v="O-Orellana-Elcoca"/>
    <n v="355"/>
    <x v="112"/>
    <x v="112"/>
    <s v="100015001"/>
    <s v="GUZMAN ERNESTO"/>
    <s v="ZEMT"/>
    <x v="157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  <n v="1013949"/>
    <s v="MEDIAVILLA FLORES WILSON PATRICIO"/>
    <x v="157"/>
  </r>
  <r>
    <n v="1002206414"/>
    <s v="UE01"/>
    <x v="13"/>
    <d v="1899-12-30T22:39:00"/>
    <x v="2567"/>
    <s v=""/>
    <s v=""/>
    <n v="0"/>
    <n v="0"/>
    <s v="ZPRC"/>
    <s v="2500108295"/>
    <s v="0000393684"/>
    <n v="8002822566"/>
    <x v="1936"/>
    <x v="3"/>
    <x v="3"/>
    <n v="480"/>
    <s v="BOL"/>
    <s v="101664"/>
    <x v="8"/>
    <s v="803456"/>
    <s v="JANETH ROCIO PEÑA ALDIAN"/>
    <x v="41"/>
    <s v="AV. SIMON PLATA TORRES / BYPASS"/>
    <x v="64"/>
    <s v="O-SantoDomingo-LaCondordia"/>
    <n v="233"/>
    <x v="90"/>
    <x v="90"/>
    <s v="100019698"/>
    <s v="VELASTEGUI JHONATAN"/>
    <s v="ZEMT"/>
    <x v="122"/>
    <s v="2"/>
    <s v="Sin Pallet"/>
    <n v="0"/>
    <n v="0"/>
    <x v="0"/>
    <n v="38320"/>
    <n v="24010"/>
    <n v="14310"/>
    <n v="369.6"/>
    <m/>
    <x v="88"/>
    <n v="29"/>
    <s v="29"/>
    <n v="24"/>
    <x v="0"/>
    <n v="0.77"/>
    <n v="15.4"/>
    <s v="LIDENORTI S.A."/>
    <n v="1021893"/>
    <s v="VELASTEGUI ROMO LENIN ALEXANDER"/>
    <x v="122"/>
  </r>
  <r>
    <n v="1002206406"/>
    <s v="UE01"/>
    <x v="13"/>
    <d v="1899-12-30T22:43:00"/>
    <x v="2568"/>
    <s v=""/>
    <s v=""/>
    <n v="0"/>
    <n v="0"/>
    <s v="ZPRC"/>
    <s v="2500108300"/>
    <s v="P000033099"/>
    <n v="8002822556"/>
    <x v="1937"/>
    <x v="7"/>
    <x v="7"/>
    <n v="360"/>
    <s v="BOL"/>
    <s v="101633"/>
    <x v="15"/>
    <s v="803189"/>
    <s v="SACOS BODEGA LASSO"/>
    <x v="6"/>
    <s v="PANAMERICANA NORTE"/>
    <x v="6"/>
    <s v="O-Cotopaxi-Lasso"/>
    <n v="178"/>
    <x v="136"/>
    <x v="136"/>
    <s v="100016550"/>
    <s v="JACOME ARTURO"/>
    <s v="ZEMU"/>
    <x v="194"/>
    <s v="2"/>
    <s v="Sin Pallet"/>
    <n v="0"/>
    <n v="0"/>
    <x v="0"/>
    <n v="27260"/>
    <n v="18030"/>
    <n v="9230"/>
    <n v="248.4"/>
    <m/>
    <x v="134"/>
    <n v="29"/>
    <s v="29"/>
    <n v="18"/>
    <x v="0"/>
    <n v="0.69000000000000006"/>
    <n v="13.8"/>
    <s v="LIDENORTI S.A."/>
    <n v="1014323"/>
    <s v="JACOME AGUIRRE CARLOS ARTURO"/>
    <x v="194"/>
  </r>
  <r>
    <n v="1002206434"/>
    <s v="UE01"/>
    <x v="13"/>
    <d v="1899-12-30T23:11:00"/>
    <x v="2569"/>
    <s v="9000807097"/>
    <s v="012-022-00316017"/>
    <n v="4332.04"/>
    <n v="4857.1099999999997"/>
    <s v="ZPVN"/>
    <s v="40566687"/>
    <s v="0000393653"/>
    <n v="8002822589"/>
    <x v="1938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820"/>
    <n v="33050"/>
    <n v="17770"/>
    <n v="594"/>
    <m/>
    <x v="155"/>
    <n v="29"/>
    <s v="29"/>
    <n v="33"/>
    <x v="0"/>
    <n v="0.9"/>
    <n v="18"/>
    <s v="TRANSPORTE PROPIO"/>
    <n v="1021138"/>
    <s v="ARCOS MENDOZA LUIS EDUARDO"/>
    <x v="239"/>
  </r>
  <r>
    <n v="1002206418"/>
    <s v="UE01"/>
    <x v="13"/>
    <d v="1899-12-30T23:25:00"/>
    <x v="2570"/>
    <s v="9000807100"/>
    <s v="012-022-00316019"/>
    <n v="1300"/>
    <n v="1457.57"/>
    <s v="ZPVN"/>
    <s v="40566701"/>
    <s v="P000033085"/>
    <n v="8002822572"/>
    <x v="1939"/>
    <x v="3"/>
    <x v="3"/>
    <n v="200"/>
    <s v="BOL"/>
    <s v="104203"/>
    <x v="76"/>
    <s v="806185"/>
    <s v="FERRIVET HUAMBOYA"/>
    <x v="38"/>
    <s v="EUGENIO ESPEJO Y 16 DE OCTUBRE"/>
    <x v="57"/>
    <s v="O-Moronasantiag-Huamboya"/>
    <m/>
    <x v="110"/>
    <x v="110"/>
    <s v="100014838"/>
    <s v="INLAGO MAX"/>
    <s v="ZEMT"/>
    <x v="153"/>
    <s v="2"/>
    <s v="Sin Pallet"/>
    <n v="0"/>
    <n v="0"/>
    <x v="0"/>
    <n v="17674.167000000001"/>
    <n v="10004.166999999999"/>
    <n v="7670"/>
    <n v="256"/>
    <m/>
    <x v="108"/>
    <n v="29"/>
    <s v="29"/>
    <n v="10"/>
    <x v="0"/>
    <n v="1.28"/>
    <n v="25.6"/>
    <s v="LIDENORTI S.A."/>
    <n v="1013860"/>
    <s v="BEDON AYALA SIXTO LEONIDAS"/>
    <x v="153"/>
  </r>
  <r>
    <n v="1002206418"/>
    <s v="UE01"/>
    <x v="13"/>
    <d v="1899-12-30T23:25:00"/>
    <x v="2571"/>
    <s v="9000807099"/>
    <s v="012-022-00316018"/>
    <n v="1820"/>
    <n v="2040.6"/>
    <s v="ZPVN"/>
    <s v="40566700"/>
    <s v="P000033084"/>
    <n v="8002822571"/>
    <x v="1939"/>
    <x v="3"/>
    <x v="3"/>
    <n v="280"/>
    <s v="BOL"/>
    <s v="104203"/>
    <x v="76"/>
    <s v="806186"/>
    <s v="FERRIVET PABLO SEXTO"/>
    <x v="38"/>
    <s v="ISIDRO FARINANGO Y ESPAÑA"/>
    <x v="57"/>
    <s v="O-Moronasantiag-Huamboya"/>
    <n v="399"/>
    <x v="110"/>
    <x v="110"/>
    <s v="100014838"/>
    <s v="INLAGO MAX"/>
    <s v="ZEMT"/>
    <x v="153"/>
    <s v="2"/>
    <s v="Sin Pallet"/>
    <n v="0"/>
    <n v="0"/>
    <x v="0"/>
    <n v="21675.832999999999"/>
    <n v="14005.833000000001"/>
    <n v="7670"/>
    <n v="358.4"/>
    <m/>
    <x v="108"/>
    <n v="29"/>
    <s v="29"/>
    <n v="14"/>
    <x v="0"/>
    <n v="1.28"/>
    <n v="25.599999999999998"/>
    <s v="LIDENORTI S.A."/>
    <n v="1013860"/>
    <s v="BEDON AYALA SIXTO LEONIDAS"/>
    <x v="153"/>
  </r>
  <r>
    <n v="1002206372"/>
    <s v="UE01"/>
    <x v="13"/>
    <d v="1899-12-30T23:32:00"/>
    <x v="2572"/>
    <s v="9000807101"/>
    <s v="012-022-00316020"/>
    <n v="3340.8"/>
    <n v="3745.73"/>
    <s v="ZPVN"/>
    <s v="40566714"/>
    <s v="0000393696"/>
    <n v="8002822508"/>
    <x v="1940"/>
    <x v="7"/>
    <x v="7"/>
    <n v="480"/>
    <s v="BOL"/>
    <s v="101560"/>
    <x v="97"/>
    <s v="805075"/>
    <s v="BLOQUERA HENRY GUAMAN"/>
    <x v="1"/>
    <s v="AV CARAPUNGO Y PASAJE MIRAMELINDA"/>
    <x v="73"/>
    <s v="O-Pichincha-Llanochico"/>
    <n v="91.4"/>
    <x v="114"/>
    <x v="114"/>
    <s v="100014846"/>
    <s v="SANCHEZ EDUARDO"/>
    <s v="ZEMT"/>
    <x v="159"/>
    <s v="1"/>
    <s v="Con Pallet"/>
    <n v="0.05"/>
    <n v="24"/>
    <x v="0"/>
    <n v="39660"/>
    <n v="24080"/>
    <n v="15580"/>
    <n v="211.2"/>
    <m/>
    <x v="112"/>
    <n v="29"/>
    <s v="29"/>
    <n v="24"/>
    <x v="0"/>
    <n v="0.44"/>
    <n v="8.7999999999999989"/>
    <s v="LIDENORTI S.A."/>
    <n v="1014106"/>
    <s v="SANCHEZ PILA FRANKLIN EDUARDO"/>
    <x v="159"/>
  </r>
  <r>
    <n v="1002206384"/>
    <s v="UE01"/>
    <x v="13"/>
    <d v="1899-12-30T23:48:00"/>
    <x v="2573"/>
    <s v="9000807102"/>
    <s v="012-022-00316021"/>
    <n v="3295.42"/>
    <n v="3694.85"/>
    <s v="ZPVN"/>
    <s v="40566693"/>
    <s v="0000393657"/>
    <n v="8002822524"/>
    <x v="1941"/>
    <x v="6"/>
    <x v="6"/>
    <n v="480"/>
    <s v="BOL"/>
    <s v="101476"/>
    <x v="21"/>
    <s v="801923"/>
    <s v="BODEGA PAZ LUIS"/>
    <x v="11"/>
    <s v="9 DE OCTUBRE S/N Y"/>
    <x v="19"/>
    <s v="O-Imbabura-Cotacachi"/>
    <n v="15"/>
    <x v="11"/>
    <x v="11"/>
    <s v="100014920"/>
    <s v="AMAGUAYA HECTOR"/>
    <s v="ZEMT"/>
    <x v="13"/>
    <s v="1"/>
    <s v="Con Pallet"/>
    <n v="0.05"/>
    <n v="24"/>
    <x v="0"/>
    <n v="40230"/>
    <n v="24050"/>
    <n v="16180"/>
    <n v="72"/>
    <m/>
    <x v="11"/>
    <n v="29"/>
    <s v="29"/>
    <n v="24"/>
    <x v="0"/>
    <n v="0.15"/>
    <n v="3"/>
    <s v="TRAPSA C.A."/>
    <n v="1013273"/>
    <s v="YEPEZ DIAZ LEONEL MANUEL"/>
    <x v="13"/>
  </r>
  <r>
    <n v="1002206415"/>
    <s v="UE01"/>
    <x v="13"/>
    <d v="1899-12-30T23:50:00"/>
    <x v="2574"/>
    <s v="9000807103"/>
    <s v="012-022-00316022"/>
    <n v="3024"/>
    <n v="3390.53"/>
    <s v="ZPVN"/>
    <s v="40566692"/>
    <s v="P000033081"/>
    <n v="8002822567"/>
    <x v="1942"/>
    <x v="3"/>
    <x v="3"/>
    <m/>
    <s v="BOL"/>
    <s v="101538"/>
    <x v="139"/>
    <s v="801948"/>
    <s v="BODEGA PROMAINCO"/>
    <x v="12"/>
    <s v="VIA A VALENCIA - LA MANA SECTOR SAN"/>
    <x v="14"/>
    <s v="O-Losrios-Quevedo"/>
    <m/>
    <x v="159"/>
    <x v="159"/>
    <s v="100015026"/>
    <s v="GUAMAN LUIS"/>
    <s v="ZEMT"/>
    <x v="240"/>
    <s v="1"/>
    <s v="Con Pallet"/>
    <n v="0.05"/>
    <n v="24"/>
    <x v="0"/>
    <n v="40280"/>
    <n v="24000"/>
    <n v="16280"/>
    <m/>
    <m/>
    <x v="156"/>
    <n v="29"/>
    <s v="29"/>
    <m/>
    <x v="0"/>
    <s v=""/>
    <s v=""/>
    <s v="TRAPSA C.A."/>
    <n v="1013279"/>
    <s v="TAPIA CAMPAÑA NESTOR HEMIRO"/>
    <x v="240"/>
  </r>
  <r>
    <n v="1002206436"/>
    <s v="UE01"/>
    <x v="13"/>
    <d v="1899-12-30T23:52:00"/>
    <x v="2575"/>
    <s v="9000807104"/>
    <s v="012-022-00316023"/>
    <n v="3262.32"/>
    <n v="3657.74"/>
    <s v="ZPVN"/>
    <s v="40566717"/>
    <s v="P000033089"/>
    <n v="8002822591"/>
    <x v="1943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2"/>
    <x v="72"/>
    <s v="100016005"/>
    <s v="POZO EDGAR"/>
    <s v="ZEMT"/>
    <x v="179"/>
    <s v="1"/>
    <s v="Con Pallet"/>
    <n v="0.05"/>
    <n v="24"/>
    <x v="0"/>
    <n v="40590"/>
    <n v="24040"/>
    <n v="16550"/>
    <n v="100.8"/>
    <m/>
    <x v="70"/>
    <n v="29"/>
    <s v="29"/>
    <n v="24"/>
    <x v="0"/>
    <n v="0.21"/>
    <n v="4.2"/>
    <s v="LIDENORTI S.A."/>
    <n v="1013538"/>
    <s v="ROSERO TAFUR JOSE STALIN"/>
    <x v="179"/>
  </r>
  <r>
    <n v="1002206452"/>
    <s v="UE01"/>
    <x v="13"/>
    <d v="1899-12-30T23:56:00"/>
    <x v="2576"/>
    <s v="9000807105"/>
    <s v="012-022-00316024"/>
    <n v="2365.1999999999998"/>
    <n v="2651.87"/>
    <s v="ZPVN"/>
    <s v="40566674"/>
    <s v="0000393631"/>
    <n v="8002822613"/>
    <x v="1944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60"/>
    <n v="18000"/>
    <n v="9260"/>
    <n v="324"/>
    <m/>
    <x v="99"/>
    <n v="29"/>
    <s v="29"/>
    <n v="18"/>
    <x v="0"/>
    <n v="0.9"/>
    <n v="18"/>
    <s v="TRANSPORTE PROPIO"/>
    <n v="1017789"/>
    <s v="GALARZA PONCE FABIOLA CATHERINE"/>
    <x v="141"/>
  </r>
  <r>
    <n v="1002206349"/>
    <s v="UE01"/>
    <x v="13"/>
    <d v="1899-12-30T23:58:00"/>
    <x v="2577"/>
    <s v="9000807106"/>
    <s v="012-022-00316025"/>
    <n v="4428.8"/>
    <n v="4965.6000000000004"/>
    <s v="ZPVN"/>
    <s v="40566697"/>
    <s v="0000393666"/>
    <n v="8002822479"/>
    <x v="1945"/>
    <x v="4"/>
    <x v="4"/>
    <n v="640"/>
    <s v="BOL"/>
    <s v="101730"/>
    <x v="58"/>
    <s v="802061"/>
    <s v="BODEGA FERRYBLOQ"/>
    <x v="22"/>
    <s v="BODEGA FERRYBLOQ / VIA ESMERALDAS"/>
    <x v="32"/>
    <s v="O-Esmeraldas-Esmeraldas"/>
    <n v="388"/>
    <x v="163"/>
    <x v="163"/>
    <s v="100017801"/>
    <s v="CUASES VICTOR"/>
    <s v="ZETT"/>
    <x v="246"/>
    <s v="2"/>
    <s v="Sin Pallet"/>
    <n v="0"/>
    <n v="0"/>
    <x v="0"/>
    <n v="50410"/>
    <n v="32020"/>
    <n v="18390"/>
    <n v="678.4"/>
    <m/>
    <x v="159"/>
    <n v="29"/>
    <s v="29"/>
    <n v="32"/>
    <x v="0"/>
    <n v="1.06"/>
    <n v="21.2"/>
    <s v="TRIMPESAS S.A."/>
    <n v="1013858"/>
    <s v="LARA VILLEGAS MARIANA DE JESUS"/>
    <x v="246"/>
  </r>
  <r>
    <n v="1002206514"/>
    <s v="UE01"/>
    <x v="14"/>
    <d v="1899-12-30T04:47:00"/>
    <x v="2578"/>
    <s v="9000807112"/>
    <s v="012-022-00316026"/>
    <n v="4353.7"/>
    <n v="4881.3900000000003"/>
    <s v="ZPVN"/>
    <s v="40566719"/>
    <s v="P000033090"/>
    <n v="8002822698"/>
    <x v="1946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70"/>
    <n v="34040"/>
    <n v="18030"/>
    <n v="503.2"/>
    <m/>
    <x v="7"/>
    <n v="30"/>
    <s v="30"/>
    <n v="34"/>
    <x v="0"/>
    <n v="0.74"/>
    <n v="14.799999999999999"/>
    <s v="TRANSPORTE PROPIO"/>
    <n v="1013388"/>
    <s v="CAMPAÑA MALDONADO BLANCA CECILIA"/>
    <x v="38"/>
  </r>
  <r>
    <n v="1002206507"/>
    <s v="UE01"/>
    <x v="14"/>
    <d v="1899-12-30T05:08:00"/>
    <x v="2579"/>
    <s v="9000807113"/>
    <s v="012-022-00316027"/>
    <n v="3859.62"/>
    <n v="4327.43"/>
    <s v="ZPVN"/>
    <s v="40566547"/>
    <s v="0000393466"/>
    <n v="8002822691"/>
    <x v="1947"/>
    <x v="2"/>
    <x v="2"/>
    <n v="31.8"/>
    <s v="T"/>
    <s v="101685"/>
    <x v="58"/>
    <s v="802733"/>
    <s v="DESTINO GRANEL CAYAMBE-CAYAMBE"/>
    <x v="19"/>
    <s v="VIA A OLMEDO"/>
    <x v="50"/>
    <s v="O-Pichincha-Cayambe"/>
    <n v="40"/>
    <x v="30"/>
    <x v="30"/>
    <s v="100019435"/>
    <s v="CAMPILLO LÁZARO"/>
    <s v="ZECI"/>
    <x v="218"/>
    <s v="2"/>
    <s v="Sin Pallet"/>
    <n v="0"/>
    <n v="0"/>
    <x v="0"/>
    <n v="49940"/>
    <n v="31800"/>
    <n v="18140"/>
    <n v="159.32"/>
    <m/>
    <x v="28"/>
    <n v="30"/>
    <s v="30"/>
    <n v="31.8"/>
    <x v="0"/>
    <n v="5.010062893081761"/>
    <n v="5.010062893081761"/>
    <s v="TRANSALMEIDA"/>
    <n v="1013966"/>
    <s v="ALMEIDA CHICAIZA MIGUEL ANGEL"/>
    <x v="218"/>
  </r>
  <r>
    <n v="1002206531"/>
    <s v="UE01"/>
    <x v="14"/>
    <d v="1899-12-30T05:24:00"/>
    <x v="2580"/>
    <s v="9000807115"/>
    <s v="012-022-00316029"/>
    <n v="3533.71"/>
    <n v="3962.02"/>
    <s v="ZPVN"/>
    <s v="40566734"/>
    <s v="P000033097"/>
    <n v="8002822718"/>
    <x v="1948"/>
    <x v="7"/>
    <x v="7"/>
    <n v="5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36270.455000000002"/>
    <n v="27065.455000000002"/>
    <n v="9205"/>
    <n v="410.4"/>
    <m/>
    <x v="118"/>
    <n v="30"/>
    <s v="30"/>
    <n v="27"/>
    <x v="0"/>
    <n v="0.76"/>
    <n v="15.2"/>
    <s v="TRANSPORTE PROPIO"/>
    <n v="1023699"/>
    <s v="RIVADENEIRA MORALES KEVIN ANTONIO"/>
    <x v="168"/>
  </r>
  <r>
    <n v="1002206531"/>
    <s v="UE01"/>
    <x v="14"/>
    <d v="1899-12-30T05:24:00"/>
    <x v="2581"/>
    <s v="9000807114"/>
    <s v="012-022-00316028"/>
    <n v="780.52"/>
    <n v="875.12"/>
    <s v="ZPVN"/>
    <s v="40566735"/>
    <s v="P000033098"/>
    <n v="8002822717"/>
    <x v="1948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219.545"/>
    <n v="6014.5450000000001"/>
    <n v="9205"/>
    <n v="91.2"/>
    <m/>
    <x v="118"/>
    <n v="30"/>
    <s v="30"/>
    <n v="6"/>
    <x v="0"/>
    <n v="0.76"/>
    <n v="15.200000000000001"/>
    <s v="TRANSPORTE PROPIO"/>
    <n v="1023699"/>
    <s v="RIVADENEIRA MORALES KEVIN ANTONIO"/>
    <x v="168"/>
  </r>
  <r>
    <n v="1002206533"/>
    <s v="UE01"/>
    <x v="14"/>
    <d v="1899-12-30T05:29:00"/>
    <x v="2582"/>
    <s v=""/>
    <s v=""/>
    <n v="0"/>
    <n v="0"/>
    <s v="ZPRC"/>
    <s v="2500108280"/>
    <s v="P000033069"/>
    <n v="8002822720"/>
    <x v="1949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90"/>
    <n v="34050"/>
    <n v="17940"/>
    <n v="516.79999999999995"/>
    <m/>
    <x v="5"/>
    <n v="30"/>
    <s v="30"/>
    <n v="34"/>
    <x v="0"/>
    <n v="0.7599999999999999"/>
    <n v="15.2"/>
    <s v="TRANSPORTE PROPIO"/>
    <n v="1013625"/>
    <s v="CHICAIZA CHICAIZA CESAR ELOY"/>
    <x v="6"/>
  </r>
  <r>
    <n v="1002206527"/>
    <s v="UE01"/>
    <x v="14"/>
    <d v="1899-12-30T05:45:00"/>
    <x v="2583"/>
    <s v=""/>
    <s v=""/>
    <n v="0"/>
    <n v="0"/>
    <s v="ZPRC"/>
    <s v="2500108293"/>
    <s v="0000393680"/>
    <n v="8002822712"/>
    <x v="1950"/>
    <x v="4"/>
    <x v="4"/>
    <n v="660"/>
    <s v="BOL"/>
    <s v="101664"/>
    <x v="8"/>
    <s v="811004"/>
    <s v="MONTIEL JOSUETH"/>
    <x v="42"/>
    <s v="BARRIO EL PROGRESO"/>
    <x v="97"/>
    <s v="O-Esmeraldas-Tonchigue"/>
    <n v="432"/>
    <x v="135"/>
    <x v="135"/>
    <s v="100015055"/>
    <s v="ALQUINGA BYRON"/>
    <s v="ZETT"/>
    <x v="193"/>
    <s v="2"/>
    <s v="Sin Pallet"/>
    <n v="0"/>
    <n v="0"/>
    <x v="0"/>
    <n v="51050"/>
    <n v="33080"/>
    <n v="17970"/>
    <n v="778.8"/>
    <m/>
    <x v="133"/>
    <n v="30"/>
    <s v="30"/>
    <n v="33"/>
    <x v="0"/>
    <n v="1.18"/>
    <n v="23.599999999999998"/>
    <s v="ALQUINGA &amp; ALQUINGA"/>
    <n v="1020877"/>
    <s v="ALQUINGA LUCERO BYRON EDUARDO"/>
    <x v="193"/>
  </r>
  <r>
    <n v="1002206534"/>
    <s v="UE01"/>
    <x v="14"/>
    <d v="1899-12-30T05:47:00"/>
    <x v="2584"/>
    <s v=""/>
    <s v=""/>
    <n v="0"/>
    <n v="0"/>
    <s v="ZPRC"/>
    <s v="2500108298"/>
    <s v="P000033093"/>
    <n v="8002822721"/>
    <x v="1951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50"/>
    <n v="33010"/>
    <n v="17540"/>
    <n v="336.6"/>
    <m/>
    <x v="109"/>
    <n v="30"/>
    <s v="30"/>
    <n v="33"/>
    <x v="0"/>
    <n v="0.51"/>
    <n v="10.200000000000001"/>
    <s v="TRANSPORTE PROPIO"/>
    <n v="1018725"/>
    <s v="TRANSPORTE DE CARGA PESADA"/>
    <x v="154"/>
  </r>
  <r>
    <n v="1002206567"/>
    <s v="UE01"/>
    <x v="14"/>
    <d v="1899-12-30T06:29:00"/>
    <x v="2585"/>
    <s v="9000807117"/>
    <s v="012-022-00316030"/>
    <n v="4320.21"/>
    <n v="4843.8500000000004"/>
    <s v="ZPVN"/>
    <s v="40566783"/>
    <s v="P000033107"/>
    <n v="8002822772"/>
    <x v="1952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50"/>
    <n v="34030"/>
    <n v="17520"/>
    <n v="530.4"/>
    <m/>
    <x v="10"/>
    <n v="30"/>
    <s v="30"/>
    <n v="34"/>
    <x v="0"/>
    <n v="0.77999999999999992"/>
    <n v="15.6"/>
    <s v="TRANSPORTE PROPIO"/>
    <n v="1013863"/>
    <s v="DISTRIBUCIONES NARANJO"/>
    <x v="12"/>
  </r>
  <r>
    <n v="1002206560"/>
    <s v="UE01"/>
    <x v="14"/>
    <d v="1899-12-30T06:34:00"/>
    <x v="2586"/>
    <s v="9000807118"/>
    <s v="012-022-00316031"/>
    <n v="2301.35"/>
    <n v="2580.29"/>
    <s v="ZPVN"/>
    <s v="40566784"/>
    <s v="P000033108"/>
    <n v="8002822763"/>
    <x v="195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60"/>
    <n v="18030"/>
    <n v="9330"/>
    <n v="266.39999999999998"/>
    <m/>
    <x v="34"/>
    <n v="30"/>
    <s v="30"/>
    <n v="18"/>
    <x v="0"/>
    <n v="0.74"/>
    <n v="14.799999999999999"/>
    <s v="TRANINTAGSA S.A."/>
    <n v="1014167"/>
    <s v="BENALCAZAR RUIZ LUIS EDUARDO"/>
    <x v="44"/>
  </r>
  <r>
    <n v="1002206550"/>
    <s v="UE01"/>
    <x v="14"/>
    <d v="1899-12-30T06:38:00"/>
    <x v="2587"/>
    <s v=""/>
    <s v=""/>
    <n v="0"/>
    <n v="0"/>
    <s v="ZPRC"/>
    <s v="2500108294"/>
    <s v="0000393681"/>
    <n v="8002822746"/>
    <x v="1954"/>
    <x v="3"/>
    <x v="3"/>
    <n v="480"/>
    <s v="BOL"/>
    <s v="101664"/>
    <x v="8"/>
    <s v="806010"/>
    <s v="BRITO JORGE"/>
    <x v="39"/>
    <s v="JUAN RIVAS Y 12 DE OCTUBRE"/>
    <x v="146"/>
    <s v="O-Manabi-Manga del Cura"/>
    <n v="331"/>
    <x v="28"/>
    <x v="28"/>
    <s v="100018432"/>
    <s v="AYALA LUIS"/>
    <s v="ZEMT"/>
    <x v="167"/>
    <s v="1"/>
    <s v="Con Pallet"/>
    <n v="0.05"/>
    <n v="24"/>
    <x v="0"/>
    <n v="40480"/>
    <n v="24040"/>
    <n v="16440"/>
    <n v="475.2"/>
    <m/>
    <x v="26"/>
    <n v="30"/>
    <s v="30"/>
    <n v="24"/>
    <x v="0"/>
    <n v="0.99"/>
    <n v="19.8"/>
    <s v="TRIMPESAS S.A."/>
    <n v="1014322"/>
    <s v="ESPARZA REVELO JORGE MARCELO"/>
    <x v="167"/>
  </r>
  <r>
    <n v="1002206578"/>
    <s v="UE01"/>
    <x v="14"/>
    <d v="1899-12-30T06:44:00"/>
    <x v="2588"/>
    <s v="9000807119"/>
    <s v="012-022-00316032"/>
    <n v="2390"/>
    <n v="2679.68"/>
    <s v="ZPVN"/>
    <s v="40565975"/>
    <s v="P000032850"/>
    <n v="8002822787"/>
    <x v="1955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00"/>
    <n v="18000"/>
    <n v="9300"/>
    <n v="183.6"/>
    <m/>
    <x v="7"/>
    <n v="30"/>
    <s v="30"/>
    <n v="18"/>
    <x v="0"/>
    <n v="0.51"/>
    <n v="10.199999999999999"/>
    <s v="TRANSPORTE PROPIO"/>
    <n v="1013388"/>
    <s v="CAMPAÑA MALDONADO BLANCA CECILIA"/>
    <x v="89"/>
  </r>
  <r>
    <n v="1002206579"/>
    <s v="UE01"/>
    <x v="14"/>
    <d v="1899-12-30T06:50:00"/>
    <x v="2589"/>
    <s v="9000807120"/>
    <s v="012-022-00316033"/>
    <n v="2304.9"/>
    <n v="2584.27"/>
    <s v="ZPVN"/>
    <s v="40566721"/>
    <s v="P000033091"/>
    <n v="8002822788"/>
    <x v="1956"/>
    <x v="6"/>
    <x v="6"/>
    <n v="360"/>
    <s v="BOL"/>
    <s v="101629"/>
    <x v="7"/>
    <s v="800886"/>
    <s v="OB. LA CALERA"/>
    <x v="6"/>
    <s v="PANAMERICANA NORTE DIAGONAL UNIVERS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070"/>
    <n v="18010"/>
    <n v="9060"/>
    <n v="266.39999999999998"/>
    <m/>
    <x v="7"/>
    <n v="30"/>
    <s v="30"/>
    <n v="18"/>
    <x v="0"/>
    <n v="0.74"/>
    <n v="14.799999999999999"/>
    <s v="TRANSPORTE PROPIO"/>
    <n v="1013388"/>
    <s v="CAMPAÑA MALDONADO BLANCA CECILIA"/>
    <x v="8"/>
  </r>
  <r>
    <n v="1002206559"/>
    <s v="UE01"/>
    <x v="14"/>
    <d v="1899-12-30T06:54:00"/>
    <x v="2590"/>
    <s v="9000807121"/>
    <s v="012-022-00316034"/>
    <n v="3144"/>
    <n v="3525.07"/>
    <s v="ZPVN"/>
    <s v="40566695"/>
    <s v="0000393709"/>
    <n v="8002822762"/>
    <x v="1957"/>
    <x v="3"/>
    <x v="3"/>
    <n v="480"/>
    <s v="BOL"/>
    <s v="103361"/>
    <x v="295"/>
    <s v="804609"/>
    <s v="BODEGA PRINCIPAL"/>
    <x v="23"/>
    <s v="CDLA COSTA AZUL MANZANA K"/>
    <x v="33"/>
    <s v="O-Manabi-Manta"/>
    <n v="486"/>
    <x v="156"/>
    <x v="156"/>
    <s v="100020578"/>
    <s v="TAIMAL MAYKOL"/>
    <s v="ZEMT"/>
    <x v="234"/>
    <s v="2"/>
    <s v="Sin Pallet"/>
    <n v="0"/>
    <n v="0"/>
    <x v="0"/>
    <n v="39620"/>
    <n v="24050"/>
    <n v="15570"/>
    <n v="542.4"/>
    <m/>
    <x v="153"/>
    <n v="30"/>
    <s v="30"/>
    <n v="24"/>
    <x v="0"/>
    <n v="1.1299999999999999"/>
    <n v="22.599999999999998"/>
    <s v="SILOGTER S.A."/>
    <n v="1021996"/>
    <s v="FRANCO VEGA SANDRO MARCELO"/>
    <x v="234"/>
  </r>
  <r>
    <n v="1002206591"/>
    <s v="UE01"/>
    <x v="14"/>
    <d v="1899-12-30T07:14:00"/>
    <x v="2591"/>
    <s v="9000807124"/>
    <s v="012-022-00316035"/>
    <n v="2329.7199999999998"/>
    <n v="2612.1"/>
    <s v="ZPVN"/>
    <s v="40566703"/>
    <s v="P000033086"/>
    <n v="8002822803"/>
    <x v="1958"/>
    <x v="6"/>
    <x v="6"/>
    <n v="360"/>
    <s v="BOL"/>
    <s v="101683"/>
    <x v="16"/>
    <s v="802036"/>
    <s v="SMARTBILDEN CÍA LTDA-RIOBAMBA"/>
    <x v="14"/>
    <s v="AV. 11 DE NOVIEMBRE Y CALLE"/>
    <x v="18"/>
    <s v="O-Chimborazo-Riobamba"/>
    <n v="303"/>
    <x v="2"/>
    <x v="2"/>
    <s v="100015032"/>
    <s v="HEREDIA LUIS"/>
    <s v="ZEMU"/>
    <x v="16"/>
    <s v="2"/>
    <s v="Sin Pallet"/>
    <n v="0"/>
    <n v="0"/>
    <x v="0"/>
    <n v="27240"/>
    <n v="18020"/>
    <n v="9220"/>
    <n v="399.6"/>
    <m/>
    <x v="2"/>
    <n v="30"/>
    <s v="30"/>
    <n v="18"/>
    <x v="0"/>
    <n v="1.1100000000000001"/>
    <n v="22.200000000000003"/>
    <s v="TRANSPORTE PROPIO"/>
    <n v="1014266"/>
    <s v="TRANSBOSNA CIA. LTDA."/>
    <x v="16"/>
  </r>
  <r>
    <n v="1002206571"/>
    <s v="UE01"/>
    <x v="14"/>
    <d v="1899-12-30T07:51:00"/>
    <x v="2592"/>
    <s v="9000807125"/>
    <s v="012-022-00316036"/>
    <n v="2491.1999999999998"/>
    <n v="2793.15"/>
    <s v="ZPVN"/>
    <s v="40566786"/>
    <s v="P000033109"/>
    <n v="8002822778"/>
    <x v="1959"/>
    <x v="4"/>
    <x v="4"/>
    <n v="360"/>
    <s v="BOL"/>
    <s v="101730"/>
    <x v="58"/>
    <s v="802061"/>
    <s v="BODEGA FERRYBLOQ"/>
    <x v="22"/>
    <s v="BODEGA FERRYBLOQ / VIA ESMERALDAS"/>
    <x v="32"/>
    <s v="O-Esmeraldas-Esmeraldas"/>
    <n v="388"/>
    <x v="50"/>
    <x v="50"/>
    <s v="10007864"/>
    <s v="AREVALO AYALA MANUEL ARCESIO"/>
    <s v="ZEMU"/>
    <x v="65"/>
    <s v="2"/>
    <s v="Sin Pallet"/>
    <n v="0"/>
    <n v="0"/>
    <x v="0"/>
    <n v="27240"/>
    <n v="18030"/>
    <n v="9210"/>
    <n v="381.6"/>
    <m/>
    <x v="48"/>
    <n v="30"/>
    <s v="30"/>
    <n v="18"/>
    <x v="0"/>
    <n v="1.06"/>
    <n v="21.200000000000003"/>
    <s v="TRIMPESAS S.A."/>
    <n v="1013766"/>
    <s v="MORALES RUIZ EDGAR MAURICIO"/>
    <x v="65"/>
  </r>
  <r>
    <n v="1002206601"/>
    <s v="UE01"/>
    <x v="14"/>
    <d v="1899-12-30T08:28:00"/>
    <x v="2593"/>
    <s v=""/>
    <s v=""/>
    <n v="0"/>
    <n v="0"/>
    <s v="ZPRC"/>
    <s v="2500108301"/>
    <s v="P000033104"/>
    <n v="8002822819"/>
    <x v="1960"/>
    <x v="10"/>
    <x v="10"/>
    <n v="31.3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49650"/>
    <n v="31300"/>
    <n v="18350"/>
    <n v="460.11"/>
    <m/>
    <x v="7"/>
    <n v="30"/>
    <s v="30"/>
    <n v="31.3"/>
    <x v="0"/>
    <n v="14.7"/>
    <n v="14.7"/>
    <s v="TRANSPORTE PROPIO"/>
    <n v="1013388"/>
    <s v="CAMPAÑA MALDONADO BLANCA CECILIA"/>
    <x v="128"/>
  </r>
  <r>
    <n v="1002206624"/>
    <s v="UE01"/>
    <x v="14"/>
    <d v="1899-12-30T08:34:00"/>
    <x v="2594"/>
    <s v="9000807127"/>
    <s v="012-022-00316038"/>
    <n v="1408"/>
    <n v="1578.66"/>
    <s v="ZPVN"/>
    <s v="40566716"/>
    <s v="0000393704"/>
    <n v="8002822857"/>
    <x v="1961"/>
    <x v="7"/>
    <x v="7"/>
    <n v="200"/>
    <s v="BOL"/>
    <s v="101443"/>
    <x v="218"/>
    <s v="800881"/>
    <s v="BODEGA GRAL ENRIQUEZ"/>
    <x v="51"/>
    <s v="PANAMERICANA NORTE 11-46 Y GRAL. EN"/>
    <x v="83"/>
    <s v="O-Imbabura-Ant.Ante.(Atuntaqu"/>
    <m/>
    <x v="12"/>
    <x v="12"/>
    <s v="100014876"/>
    <s v="MORILLO DARWIN"/>
    <s v="ZEMU"/>
    <x v="14"/>
    <s v="2"/>
    <s v="Sin Pallet"/>
    <n v="0"/>
    <n v="0"/>
    <x v="0"/>
    <n v="14476.111000000001"/>
    <n v="10011.111000000001"/>
    <n v="4465"/>
    <n v="32"/>
    <m/>
    <x v="12"/>
    <n v="30"/>
    <s v="30"/>
    <n v="10"/>
    <x v="0"/>
    <n v="0.16"/>
    <n v="3.2"/>
    <s v="TRANSPORTE PROPIO"/>
    <n v="1013603"/>
    <s v="CALDERON RIVERA FABIAN TARQUINO"/>
    <x v="14"/>
  </r>
  <r>
    <n v="1002206624"/>
    <s v="UE01"/>
    <x v="14"/>
    <d v="1899-12-30T08:34:00"/>
    <x v="2595"/>
    <s v="9000807126"/>
    <s v="012-022-00316037"/>
    <n v="1115.2"/>
    <n v="1250.3699999999999"/>
    <s v="ZPVN"/>
    <s v="40566716"/>
    <s v="0000393703"/>
    <n v="8002822856"/>
    <x v="1961"/>
    <x v="6"/>
    <x v="6"/>
    <n v="1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2473.888999999999"/>
    <n v="8008.8890000000001"/>
    <n v="4465"/>
    <n v="25.6"/>
    <m/>
    <x v="12"/>
    <n v="30"/>
    <s v="30"/>
    <n v="8"/>
    <x v="0"/>
    <n v="0.16"/>
    <n v="3.2"/>
    <s v="TRANSPORTE PROPIO"/>
    <n v="1013603"/>
    <s v="CALDERON RIVERA FABIAN TARQUINO"/>
    <x v="14"/>
  </r>
  <r>
    <n v="1002206627"/>
    <s v="UE01"/>
    <x v="14"/>
    <d v="1899-12-30T08:47:00"/>
    <x v="2596"/>
    <s v="9000807132"/>
    <s v="012-022-00316039"/>
    <n v="3312.14"/>
    <n v="3713.6"/>
    <s v="ZPVN"/>
    <s v="40566815"/>
    <s v="P000033113"/>
    <n v="8002822860"/>
    <x v="1962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68"/>
    <x v="68"/>
    <s v="100015058"/>
    <s v="MUÑOZ JUAN"/>
    <s v="ZEMT"/>
    <x v="86"/>
    <s v="1"/>
    <s v="Con Pallet"/>
    <n v="0.05"/>
    <n v="24"/>
    <x v="0"/>
    <n v="40780"/>
    <n v="24050"/>
    <n v="16730"/>
    <n v="91.2"/>
    <m/>
    <x v="66"/>
    <n v="30"/>
    <s v="30"/>
    <n v="24"/>
    <x v="0"/>
    <n v="0.19"/>
    <n v="3.8000000000000003"/>
    <s v="SELVALEGRE S.A."/>
    <n v="1013859"/>
    <s v="MUÑOZ ORTIZ JUAN MANUEL"/>
    <x v="86"/>
  </r>
  <r>
    <n v="1002206631"/>
    <s v="UE01"/>
    <x v="14"/>
    <d v="1899-12-30T08:55:00"/>
    <x v="2597"/>
    <s v="9000807197"/>
    <s v="012-022-00316040"/>
    <n v="3703.52"/>
    <n v="4152.41"/>
    <s v="ZPVN"/>
    <s v="40563187"/>
    <s v="0000392936"/>
    <n v="8002822868"/>
    <x v="1963"/>
    <x v="2"/>
    <x v="2"/>
    <n v="31.85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20"/>
    <n v="31850"/>
    <n v="19270"/>
    <n v="0"/>
    <m/>
    <x v="3"/>
    <n v="30"/>
    <s v="30"/>
    <n v="31.85"/>
    <x v="0"/>
    <n v="0"/>
    <n v="0"/>
    <s v="HORMIANDES"/>
    <n v="1014407"/>
    <s v="HORMIANDES"/>
    <x v="4"/>
  </r>
  <r>
    <n v="1002206615"/>
    <s v="UE01"/>
    <x v="14"/>
    <d v="1899-12-30T09:14:00"/>
    <x v="2598"/>
    <s v=""/>
    <s v=""/>
    <n v="0"/>
    <n v="0"/>
    <s v="ZPRC"/>
    <s v="2500108155"/>
    <s v="0000393433"/>
    <n v="8002822842"/>
    <x v="1964"/>
    <x v="2"/>
    <x v="2"/>
    <n v="30.8"/>
    <s v="T"/>
    <s v="101731"/>
    <x v="1"/>
    <s v="801733"/>
    <s v="DESTINO GRANEL."/>
    <x v="1"/>
    <s v="VIA PIFO A PINTAG"/>
    <x v="1"/>
    <s v="O-Pichincha-Itulcachi"/>
    <n v="105"/>
    <x v="1"/>
    <x v="1"/>
    <s v="10003377"/>
    <s v="NARVAEZ IPIALES BRAYAN JAVIER"/>
    <s v="ZECI"/>
    <x v="252"/>
    <s v="2"/>
    <s v="Sin Pallet"/>
    <n v="0"/>
    <n v="0"/>
    <x v="0"/>
    <n v="49140"/>
    <n v="30800"/>
    <n v="18340"/>
    <n v="286.13"/>
    <m/>
    <x v="1"/>
    <n v="30"/>
    <s v="30"/>
    <n v="30.8"/>
    <x v="0"/>
    <n v="9.2899350649350652"/>
    <n v="9.2899350649350652"/>
    <s v="TRANSCONCEM CIA. LTDA."/>
    <n v="1013227"/>
    <s v="COMPAÑIA DE TRANSPORTE PESADO"/>
    <x v="252"/>
  </r>
  <r>
    <n v="1002206634"/>
    <s v="UE01"/>
    <x v="14"/>
    <d v="1899-12-30T09:22:00"/>
    <x v="2599"/>
    <s v="9000807199"/>
    <s v="012-022-00316041"/>
    <n v="4415.3999999999996"/>
    <n v="4950.58"/>
    <s v="ZPVN"/>
    <s v="40566798"/>
    <s v="P000033110"/>
    <n v="8002822872"/>
    <x v="196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040"/>
    <n v="18340"/>
    <n v="382.8"/>
    <m/>
    <x v="139"/>
    <n v="30"/>
    <s v="30"/>
    <n v="33"/>
    <x v="0"/>
    <n v="0.58000000000000007"/>
    <n v="11.6"/>
    <s v="TRANSPORTE PROPIO"/>
    <n v="1013478"/>
    <s v="LANDAZURI CORDOVA IVAN OSWALDO"/>
    <x v="208"/>
  </r>
  <r>
    <n v="1002206630"/>
    <s v="UE01"/>
    <x v="14"/>
    <d v="1899-12-30T09:26:00"/>
    <x v="2600"/>
    <s v="9000807201"/>
    <s v="012-022-00316043"/>
    <n v="734.18"/>
    <n v="823.17"/>
    <s v="ZPVN"/>
    <s v="40566754"/>
    <s v="P000033106"/>
    <n v="8002822865"/>
    <x v="1966"/>
    <x v="5"/>
    <x v="5"/>
    <n v="12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6"/>
    <x v="0"/>
    <n v="14525.294"/>
    <n v="6005.2939999999999"/>
    <n v="8520"/>
    <n v="52.8"/>
    <m/>
    <x v="32"/>
    <n v="30"/>
    <s v="30"/>
    <n v="6"/>
    <x v="0"/>
    <n v="0.44"/>
    <n v="8.7999999999999989"/>
    <s v="TRANSPORTE PROPIO"/>
    <n v="1024381"/>
    <s v="BALCAZAR GORDON ALEJANDRO"/>
    <x v="42"/>
  </r>
  <r>
    <n v="1002206630"/>
    <s v="UE01"/>
    <x v="14"/>
    <d v="1899-12-30T09:26:00"/>
    <x v="2601"/>
    <s v="9000807200"/>
    <s v="012-022-00316042"/>
    <n v="3736.66"/>
    <n v="4189.57"/>
    <s v="ZPVN"/>
    <s v="40566753"/>
    <s v="P000033105"/>
    <n v="8002822866"/>
    <x v="1966"/>
    <x v="6"/>
    <x v="6"/>
    <n v="56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544.705999999998"/>
    <n v="28024.705999999998"/>
    <n v="8520"/>
    <n v="246.4"/>
    <m/>
    <x v="32"/>
    <n v="30"/>
    <s v="30"/>
    <n v="28"/>
    <x v="0"/>
    <n v="0.44"/>
    <n v="8.8000000000000007"/>
    <s v="TRANSPORTE PROPIO"/>
    <n v="1024381"/>
    <s v="BALCAZAR GORDON ALEJANDRO"/>
    <x v="42"/>
  </r>
  <r>
    <n v="1002206629"/>
    <s v="UE01"/>
    <x v="14"/>
    <d v="1899-12-30T09:30:00"/>
    <x v="2602"/>
    <s v=""/>
    <s v=""/>
    <n v="0"/>
    <n v="0"/>
    <s v="ZPRC"/>
    <s v="2500108155"/>
    <s v="0000393434"/>
    <n v="8002822864"/>
    <x v="1967"/>
    <x v="2"/>
    <x v="2"/>
    <n v="32.42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1760"/>
    <n v="32420"/>
    <n v="19340"/>
    <n v="301.18"/>
    <m/>
    <x v="1"/>
    <n v="30"/>
    <s v="30"/>
    <n v="32.42"/>
    <x v="0"/>
    <n v="9.2899444787168406"/>
    <n v="9.2899444787168406"/>
    <s v="TRANSCONCEM CIA. LTDA."/>
    <n v="1013227"/>
    <s v="COMPAÑIA DE TRANSPORTE PESADO"/>
    <x v="132"/>
  </r>
  <r>
    <n v="1002206670"/>
    <s v="UE01"/>
    <x v="14"/>
    <d v="1899-12-30T09:31:00"/>
    <x v="2603"/>
    <s v="9000807204"/>
    <s v="012-022-00316044"/>
    <n v="4316.3999999999996"/>
    <n v="4839.58"/>
    <s v="ZPVN"/>
    <s v="40566844"/>
    <s v="P000033124"/>
    <n v="8002822913"/>
    <x v="196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700"/>
    <n v="33040"/>
    <n v="17660"/>
    <n v="488.4"/>
    <m/>
    <x v="27"/>
    <n v="30"/>
    <s v="30"/>
    <n v="33"/>
    <x v="0"/>
    <n v="0.74"/>
    <n v="14.799999999999999"/>
    <s v="TRANSPORTE PROPIO"/>
    <n v="1017066"/>
    <s v="MISE MISE NESTOR SALOMON"/>
    <x v="35"/>
  </r>
  <r>
    <n v="1002206618"/>
    <s v="UE01"/>
    <x v="14"/>
    <d v="1899-12-30T09:34:00"/>
    <x v="2604"/>
    <s v=""/>
    <s v=""/>
    <n v="0"/>
    <n v="0"/>
    <s v="ZPRC"/>
    <s v="2500108303"/>
    <s v="P000033112"/>
    <n v="8002822847"/>
    <x v="1969"/>
    <x v="5"/>
    <x v="5"/>
    <n v="40"/>
    <s v="BOL"/>
    <s v="101612"/>
    <x v="61"/>
    <s v="806200"/>
    <s v="PUNTALVIT FERRETERIA"/>
    <x v="1"/>
    <s v="24 DE JUNIO E11-236 SAN ISIDRO"/>
    <x v="26"/>
    <s v="O-Pichincha-Carapungo"/>
    <m/>
    <x v="44"/>
    <x v="44"/>
    <s v="10007279"/>
    <s v="QUILUMBANGO LLIQUIN HECTOR FERNANDO"/>
    <s v="ZEMU"/>
    <x v="54"/>
    <s v="2"/>
    <s v="Sin Pallet"/>
    <n v="0"/>
    <n v="0"/>
    <x v="0"/>
    <n v="6567.2219999999998"/>
    <n v="2002.222"/>
    <n v="4565"/>
    <n v="17.600000000000001"/>
    <m/>
    <x v="42"/>
    <n v="30"/>
    <s v="30"/>
    <n v="2"/>
    <x v="0"/>
    <n v="0.44000000000000006"/>
    <n v="8.8000000000000007"/>
    <s v="LIDENORTI S.A."/>
    <n v="1022120"/>
    <s v="RUIZ MORALES VANESSA SOLANGE"/>
    <x v="54"/>
  </r>
  <r>
    <n v="1002206618"/>
    <s v="UE01"/>
    <x v="14"/>
    <d v="1899-12-30T09:34:00"/>
    <x v="2605"/>
    <s v=""/>
    <s v=""/>
    <n v="0"/>
    <n v="0"/>
    <s v="ZPRC"/>
    <s v="2500108302"/>
    <s v="P000033111"/>
    <n v="8002822846"/>
    <x v="1969"/>
    <x v="6"/>
    <x v="6"/>
    <n v="320"/>
    <s v="BOL"/>
    <s v="101612"/>
    <x v="61"/>
    <s v="806200"/>
    <s v="PUNTALVIT FERRETERIA"/>
    <x v="1"/>
    <s v="24 DE JUNIO E11-236 SAN ISIDRO"/>
    <x v="26"/>
    <s v="O-Pichincha-Carapungo"/>
    <n v="89"/>
    <x v="44"/>
    <x v="44"/>
    <s v="10007279"/>
    <s v="QUILUMBANGO LLIQUIN HECTOR FERNANDO"/>
    <s v="ZEMU"/>
    <x v="54"/>
    <s v="2"/>
    <s v="Sin Pallet"/>
    <n v="0"/>
    <n v="0"/>
    <x v="0"/>
    <n v="20582.777999999998"/>
    <n v="16017.778"/>
    <n v="4565"/>
    <n v="140.80000000000001"/>
    <m/>
    <x v="42"/>
    <n v="30"/>
    <s v="30"/>
    <n v="16"/>
    <x v="0"/>
    <n v="0.44000000000000006"/>
    <n v="8.8000000000000007"/>
    <s v="LIDENORTI S.A."/>
    <n v="1022120"/>
    <s v="RUIZ MORALES VANESSA SOLANGE"/>
    <x v="54"/>
  </r>
  <r>
    <n v="1002206645"/>
    <s v="UE01"/>
    <x v="14"/>
    <d v="1899-12-30T09:36:00"/>
    <x v="2606"/>
    <s v="9000807206"/>
    <s v="012-022-00316045"/>
    <n v="2301.35"/>
    <n v="2580.29"/>
    <s v="ZPVN"/>
    <s v="40566819"/>
    <s v="P000033114"/>
    <n v="8002822881"/>
    <x v="1970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20"/>
    <n v="18020"/>
    <n v="9000"/>
    <n v="266.39999999999998"/>
    <m/>
    <x v="141"/>
    <n v="30"/>
    <s v="30"/>
    <n v="18"/>
    <x v="0"/>
    <n v="0.74"/>
    <n v="14.799999999999999"/>
    <s v="TRANSPORTE PROPIO"/>
    <n v="1023045"/>
    <s v="ESPINOSA OTAVALO PABLO ANIBAL"/>
    <x v="211"/>
  </r>
  <r>
    <n v="1002206650"/>
    <s v="UE01"/>
    <x v="14"/>
    <d v="1899-12-30T09:39:00"/>
    <x v="2607"/>
    <s v="9000807207"/>
    <s v="012-022-00316046"/>
    <n v="2209.16"/>
    <n v="2476.9299999999998"/>
    <s v="ZPVN"/>
    <s v="40566829"/>
    <s v="0000393821"/>
    <n v="8002822887"/>
    <x v="1971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16"/>
    <x v="16"/>
    <s v="100014951"/>
    <s v="PEREZ DANILO"/>
    <s v="ZEMU"/>
    <x v="107"/>
    <s v="2"/>
    <s v="Sin Pallet"/>
    <n v="0"/>
    <n v="0"/>
    <x v="0"/>
    <n v="26870"/>
    <n v="18020"/>
    <n v="8850"/>
    <n v="158.4"/>
    <m/>
    <x v="16"/>
    <n v="30"/>
    <s v="30"/>
    <n v="18"/>
    <x v="0"/>
    <n v="0.44"/>
    <n v="8.8000000000000007"/>
    <s v="LA ARMENIA S.A."/>
    <n v="1020060"/>
    <s v="FUERTES RUEDA HUGO BALDOMERO"/>
    <x v="107"/>
  </r>
  <r>
    <n v="1002206635"/>
    <s v="UE01"/>
    <x v="14"/>
    <d v="1899-12-30T09:47:00"/>
    <x v="2608"/>
    <s v=""/>
    <s v=""/>
    <n v="0"/>
    <n v="0"/>
    <s v="ZPRC"/>
    <s v="2500108286"/>
    <s v="0000393646"/>
    <n v="8002822873"/>
    <x v="1972"/>
    <x v="3"/>
    <x v="3"/>
    <n v="640"/>
    <s v="BOL"/>
    <s v="101487"/>
    <x v="93"/>
    <s v="802879"/>
    <s v="BODEGA GENERAL"/>
    <x v="23"/>
    <s v="VIA A MANTA"/>
    <x v="33"/>
    <s v="O-Manabi-Manta"/>
    <n v="486"/>
    <x v="84"/>
    <x v="84"/>
    <s v="100014841"/>
    <s v="FARINANGO OSWALDO"/>
    <s v="ZETT"/>
    <x v="199"/>
    <s v="1"/>
    <s v="Con Pallet"/>
    <n v="0.05"/>
    <n v="32"/>
    <x v="0"/>
    <n v="50040"/>
    <n v="32020"/>
    <n v="18020"/>
    <n v="723.2"/>
    <m/>
    <x v="82"/>
    <n v="30"/>
    <s v="30"/>
    <n v="32"/>
    <x v="0"/>
    <n v="1.1300000000000001"/>
    <n v="22.6"/>
    <s v="TRANSSJQ S.A."/>
    <n v="1013799"/>
    <s v="MONTEROS REYES ROBERTH ESTEBAN"/>
    <x v="199"/>
  </r>
  <r>
    <n v="1002206573"/>
    <s v="UE01"/>
    <x v="14"/>
    <d v="1899-12-30T09:49:00"/>
    <x v="2609"/>
    <s v="9000807210"/>
    <s v="012-022-00316047"/>
    <n v="4549.2"/>
    <n v="5100.59"/>
    <s v="ZPVN"/>
    <s v="40566658"/>
    <s v="P000033070"/>
    <n v="8002822780"/>
    <x v="1973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210"/>
    <n v="34030"/>
    <n v="16180"/>
    <n v="394.4"/>
    <m/>
    <x v="0"/>
    <n v="30"/>
    <s v="30"/>
    <n v="34"/>
    <x v="0"/>
    <n v="0.57999999999999996"/>
    <n v="11.6"/>
    <s v="TRANSPORTE PROPIO"/>
    <n v="1013643"/>
    <s v="POZO TARUPI MARCELO JAVIER"/>
    <x v="61"/>
  </r>
  <r>
    <n v="1002206665"/>
    <s v="UE01"/>
    <x v="14"/>
    <d v="1899-12-30T09:51:00"/>
    <x v="2610"/>
    <s v="9000807211"/>
    <s v="012-022-00316048"/>
    <n v="3326.4"/>
    <n v="3729.58"/>
    <s v="ZPVN"/>
    <s v="40566843"/>
    <s v="0000393834"/>
    <n v="8002822907"/>
    <x v="1974"/>
    <x v="6"/>
    <x v="6"/>
    <n v="480"/>
    <s v="BOL"/>
    <s v="101561"/>
    <x v="296"/>
    <s v="801724"/>
    <s v="IDMACERO 1"/>
    <x v="1"/>
    <s v="AV. MALDONADO S28-198 Y"/>
    <x v="54"/>
    <s v="O-Pichincha-Chimbacalle"/>
    <n v="117"/>
    <x v="125"/>
    <x v="125"/>
    <s v="100015198"/>
    <s v="IBUJES JESUS"/>
    <s v="ZEMT"/>
    <x v="178"/>
    <s v="1"/>
    <s v="Con Pallet"/>
    <n v="0.05"/>
    <n v="24"/>
    <x v="0"/>
    <n v="39480"/>
    <n v="24030"/>
    <n v="15450"/>
    <n v="240"/>
    <m/>
    <x v="123"/>
    <n v="30"/>
    <s v="30"/>
    <n v="24"/>
    <x v="0"/>
    <n v="0.5"/>
    <n v="10"/>
    <s v="TRAPSA C.A."/>
    <n v="1013257"/>
    <s v="TERAN SARZOSA FRANCISCO BOLIVAR"/>
    <x v="178"/>
  </r>
  <r>
    <n v="1002206626"/>
    <s v="UE01"/>
    <x v="14"/>
    <d v="1899-12-30T09:52:00"/>
    <x v="2611"/>
    <s v="9000807212"/>
    <s v="012-022-00316049"/>
    <n v="3082.66"/>
    <n v="3456.3"/>
    <s v="ZPVN"/>
    <s v="40566694"/>
    <s v="0000393659"/>
    <n v="8002822859"/>
    <x v="1975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28"/>
    <x v="28"/>
    <s v="100019281"/>
    <s v="GRANDA BYRON"/>
    <s v="ZEMT"/>
    <x v="34"/>
    <s v="1"/>
    <s v="Con Pallet"/>
    <n v="0.05"/>
    <n v="24"/>
    <x v="0"/>
    <n v="38470"/>
    <n v="24020"/>
    <n v="14450"/>
    <n v="624"/>
    <m/>
    <x v="26"/>
    <n v="30"/>
    <s v="30"/>
    <n v="24"/>
    <x v="0"/>
    <n v="1.3"/>
    <n v="26"/>
    <s v="TRIMPESAS S.A."/>
    <n v="1014322"/>
    <s v="ESPARZA REVELO JORGE MARCELO"/>
    <x v="34"/>
  </r>
  <r>
    <n v="1002206698"/>
    <s v="UE01"/>
    <x v="14"/>
    <d v="1899-12-30T09:57:00"/>
    <x v="2612"/>
    <s v=""/>
    <s v=""/>
    <n v="0"/>
    <n v="0"/>
    <s v="ZPRC"/>
    <s v="2500108148"/>
    <s v="0000392621"/>
    <n v="8002822957"/>
    <x v="1976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100"/>
    <n v="33030"/>
    <n v="18070"/>
    <n v="594"/>
    <m/>
    <x v="55"/>
    <n v="30"/>
    <s v="30"/>
    <n v="33"/>
    <x v="0"/>
    <n v="0.9"/>
    <n v="18"/>
    <s v="TRANSPORTE PROPIO"/>
    <n v="1013244"/>
    <s v="FREVITRANSPORT CIA. LTDA."/>
    <x v="85"/>
  </r>
  <r>
    <n v="1002206672"/>
    <s v="UE01"/>
    <x v="14"/>
    <d v="1899-12-30T10:00:00"/>
    <x v="2613"/>
    <s v=""/>
    <s v=""/>
    <n v="0"/>
    <n v="0"/>
    <s v="ZPRC"/>
    <s v="2500108282"/>
    <s v="0000393611"/>
    <n v="8002822917"/>
    <x v="1977"/>
    <x v="7"/>
    <x v="7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  <n v="1013768"/>
    <s v="PROAÑO MESIAS JOSELITO"/>
    <x v="71"/>
  </r>
  <r>
    <n v="1002206672"/>
    <s v="UE01"/>
    <x v="14"/>
    <d v="1899-12-30T10:00:00"/>
    <x v="2614"/>
    <s v=""/>
    <s v=""/>
    <n v="0"/>
    <n v="0"/>
    <s v="ZPRC"/>
    <s v="2500108282"/>
    <s v="0000393610"/>
    <n v="8002822916"/>
    <x v="1977"/>
    <x v="5"/>
    <x v="5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  <n v="1013768"/>
    <s v="PROAÑO MESIAS JOSELITO"/>
    <x v="71"/>
  </r>
  <r>
    <n v="1002206672"/>
    <s v="UE01"/>
    <x v="14"/>
    <d v="1899-12-30T10:00:00"/>
    <x v="2615"/>
    <s v=""/>
    <s v=""/>
    <n v="0"/>
    <n v="0"/>
    <s v="ZPRC"/>
    <s v="2500108282"/>
    <s v="0000393612"/>
    <n v="8002822915"/>
    <x v="1977"/>
    <x v="6"/>
    <x v="6"/>
    <n v="40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205"/>
    <n v="20025"/>
    <n v="5180"/>
    <n v="204"/>
    <m/>
    <x v="54"/>
    <n v="30"/>
    <s v="30"/>
    <n v="20"/>
    <x v="0"/>
    <n v="0.51"/>
    <n v="10.199999999999999"/>
    <s v="TRANSPORTE PROPIO"/>
    <n v="1013768"/>
    <s v="PROAÑO MESIAS JOSELITO"/>
    <x v="71"/>
  </r>
  <r>
    <n v="1002206661"/>
    <s v="UE01"/>
    <x v="14"/>
    <d v="1899-12-30T10:03:00"/>
    <x v="2616"/>
    <s v="9000807129"/>
    <s v="013-020-00047812"/>
    <n v="2343.91"/>
    <n v="2628.01"/>
    <s v="ZPDF"/>
    <s v="70177465"/>
    <s v="0000393830"/>
    <n v="8002822902"/>
    <x v="1978"/>
    <x v="3"/>
    <x v="3"/>
    <n v="360"/>
    <s v="BOL"/>
    <s v="105068"/>
    <x v="124"/>
    <s v="810530"/>
    <s v="PDV PACAYACU PUERO NUEVO"/>
    <x v="36"/>
    <s v="INGRESAR DE DURENO A LA IZQUIERDA"/>
    <x v="55"/>
    <s v="O-Sucumbios-Lagoagrio"/>
    <n v="469"/>
    <x v="150"/>
    <x v="150"/>
    <s v="100019954"/>
    <s v="JACOME SANTIAGO"/>
    <s v="ZEMU"/>
    <x v="224"/>
    <s v="2"/>
    <s v="Sin Pallet"/>
    <n v="0"/>
    <n v="0"/>
    <x v="0"/>
    <n v="27170"/>
    <n v="18020"/>
    <n v="9150"/>
    <n v="500.4"/>
    <m/>
    <x v="147"/>
    <n v="30"/>
    <s v="30"/>
    <n v="18"/>
    <x v="0"/>
    <n v="1.39"/>
    <n v="27.799999999999997"/>
    <s v="SANJOPAS S.A."/>
    <n v="1022327"/>
    <s v="JACOME ECHEVERRIA JEFFERSON SANTIAG"/>
    <x v="224"/>
  </r>
  <r>
    <n v="1002206596"/>
    <s v="UE01"/>
    <x v="14"/>
    <d v="1899-12-30T10:09:00"/>
    <x v="2617"/>
    <s v="9000807219"/>
    <s v="012-022-00316050"/>
    <n v="2422.8000000000002"/>
    <n v="2716.46"/>
    <s v="ZPVN"/>
    <s v="40566724"/>
    <s v="P000033094"/>
    <n v="8002822809"/>
    <x v="1979"/>
    <x v="6"/>
    <x v="6"/>
    <n v="360"/>
    <s v="BOL"/>
    <s v="103671"/>
    <x v="0"/>
    <s v="805250"/>
    <s v="FERRETERIALES"/>
    <x v="76"/>
    <s v="BOLIVAR Y CHILE"/>
    <x v="130"/>
    <s v="O-Carchi-Elangel"/>
    <n v="91"/>
    <x v="0"/>
    <x v="0"/>
    <s v="100021921"/>
    <s v="QUEL CASTRO LIZARDO RAMIRO"/>
    <s v="ZEMU"/>
    <x v="0"/>
    <s v="2"/>
    <s v="Sin Pallet"/>
    <n v="0"/>
    <n v="0"/>
    <x v="0"/>
    <n v="26590"/>
    <n v="18000"/>
    <n v="8590"/>
    <n v="169.2"/>
    <m/>
    <x v="0"/>
    <n v="30"/>
    <s v="30"/>
    <n v="18"/>
    <x v="0"/>
    <n v="0.47"/>
    <n v="9.3999999999999986"/>
    <s v="TRANSPORTE PROPIO"/>
    <n v="1013643"/>
    <s v="POZO TARUPI MARCELO JAVIER"/>
    <x v="0"/>
  </r>
  <r>
    <n v="1002206674"/>
    <s v="UE01"/>
    <x v="14"/>
    <d v="1899-12-30T10:16:00"/>
    <x v="2618"/>
    <s v="9000807221"/>
    <s v="012-022-00316051"/>
    <n v="2538"/>
    <n v="2845.62"/>
    <s v="ZPVN"/>
    <s v="40566846"/>
    <s v="0000393841"/>
    <n v="8002822921"/>
    <x v="1980"/>
    <x v="4"/>
    <x v="4"/>
    <n v="360"/>
    <s v="BOL"/>
    <s v="101661"/>
    <x v="222"/>
    <s v="810295"/>
    <s v="BODEGA PRINCIPAL PROMACONS"/>
    <x v="86"/>
    <s v="AV PADRE LINO CAMPISAN"/>
    <x v="143"/>
    <s v="O-Esmeraldas-Sanlorenzo"/>
    <n v="529"/>
    <x v="37"/>
    <x v="37"/>
    <s v="100020396"/>
    <s v="FARINANGO MIGUEL"/>
    <s v="ZEMU"/>
    <x v="45"/>
    <s v="2"/>
    <s v="Sin Pallet"/>
    <n v="0"/>
    <n v="0"/>
    <x v="0"/>
    <n v="26970"/>
    <n v="18010"/>
    <n v="8960"/>
    <n v="522"/>
    <m/>
    <x v="35"/>
    <n v="30"/>
    <s v="30"/>
    <n v="18"/>
    <x v="0"/>
    <n v="1.45"/>
    <n v="29"/>
    <s v="RAPIDO EL OTAVALEÑITO S.A."/>
    <n v="1012819"/>
    <s v="BRAVO VASQUEZ JOSE LUIS SIGIFREDO"/>
    <x v="45"/>
  </r>
  <r>
    <n v="1002206711"/>
    <s v="UE01"/>
    <x v="14"/>
    <d v="1899-12-30T10:19:00"/>
    <x v="2619"/>
    <s v=""/>
    <s v=""/>
    <n v="0"/>
    <n v="0"/>
    <s v="ZPRC"/>
    <s v="2500108306"/>
    <s v="0000393837"/>
    <n v="8002822973"/>
    <x v="1981"/>
    <x v="7"/>
    <x v="7"/>
    <n v="160"/>
    <s v="BOL"/>
    <s v="101444"/>
    <x v="64"/>
    <s v="802000"/>
    <s v="BODEGA RODRIGUEZ ROS"/>
    <x v="27"/>
    <s v="AV. LOS CAPULIES 15165 Y LA DELICIA"/>
    <x v="41"/>
    <s v="O-Tungurahua-Ambato"/>
    <m/>
    <x v="74"/>
    <x v="74"/>
    <s v="100015056"/>
    <s v="USULLA RAUL"/>
    <s v="ZEMU"/>
    <x v="96"/>
    <s v="2"/>
    <s v="Sin Pallet"/>
    <n v="0"/>
    <n v="0"/>
    <x v="0"/>
    <n v="12688.888999999999"/>
    <n v="8008.8890000000001"/>
    <n v="4680"/>
    <n v="144"/>
    <m/>
    <x v="72"/>
    <n v="30"/>
    <s v="30"/>
    <n v="8"/>
    <x v="0"/>
    <n v="0.9"/>
    <n v="18"/>
    <s v="TRANSPORTE PROPIO"/>
    <n v="1014110"/>
    <s v="RODRIGUEZ CORREA ROSA AYDE"/>
    <x v="96"/>
  </r>
  <r>
    <n v="1002206711"/>
    <s v="UE01"/>
    <x v="14"/>
    <d v="1899-12-30T10:19:00"/>
    <x v="2620"/>
    <s v=""/>
    <s v=""/>
    <n v="0"/>
    <n v="0"/>
    <s v="ZPRC"/>
    <s v="2500108306"/>
    <s v="0000393836"/>
    <n v="8002822974"/>
    <x v="1981"/>
    <x v="5"/>
    <x v="5"/>
    <n v="2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14691.111000000001"/>
    <n v="10011.111000000001"/>
    <n v="4680"/>
    <n v="180"/>
    <m/>
    <x v="72"/>
    <n v="30"/>
    <s v="30"/>
    <n v="10"/>
    <x v="0"/>
    <n v="0.9"/>
    <n v="18"/>
    <s v="TRANSPORTE PROPIO"/>
    <n v="1014110"/>
    <s v="RODRIGUEZ CORREA ROSA AYDE"/>
    <x v="96"/>
  </r>
  <r>
    <n v="1002206656"/>
    <s v="UE01"/>
    <x v="14"/>
    <d v="1899-12-30T10:21:00"/>
    <x v="2621"/>
    <s v="9000807224"/>
    <s v="012-022-00316052"/>
    <n v="3278.88"/>
    <n v="3676.31"/>
    <s v="ZPVN"/>
    <s v="40566836"/>
    <s v="P000033118"/>
    <n v="8002822894"/>
    <x v="1982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47"/>
    <x v="47"/>
    <s v="100014947"/>
    <s v="FLORES DIEGO"/>
    <s v="ZEMT"/>
    <x v="59"/>
    <s v="1"/>
    <s v="Con Pallet"/>
    <n v="0.05"/>
    <n v="24"/>
    <x v="0"/>
    <n v="38860"/>
    <n v="24040"/>
    <n v="14820"/>
    <n v="100.8"/>
    <m/>
    <x v="45"/>
    <n v="30"/>
    <s v="30"/>
    <n v="24"/>
    <x v="0"/>
    <n v="0.21"/>
    <n v="4.2"/>
    <s v="TRIMPESAS S.A."/>
    <n v="1013747"/>
    <s v="ANDINO CHICO ERLINDA MARIA"/>
    <x v="59"/>
  </r>
  <r>
    <n v="1002206688"/>
    <s v="UE01"/>
    <x v="14"/>
    <d v="1899-12-30T10:26:00"/>
    <x v="2622"/>
    <s v="9000807226"/>
    <s v="012-022-00316054"/>
    <n v="264"/>
    <n v="296"/>
    <s v="ZPVN"/>
    <s v="40566869"/>
    <s v="0000393871"/>
    <n v="8002822941"/>
    <x v="1983"/>
    <x v="3"/>
    <x v="3"/>
    <n v="40"/>
    <s v="BOL"/>
    <s v="104155"/>
    <x v="109"/>
    <s v="806086"/>
    <s v="BODEGA AGROVETERINARIA SAN LUCAS"/>
    <x v="16"/>
    <s v="M. ANDRADE LT Y 29 DE JUNIO"/>
    <x v="22"/>
    <s v="O-Pichincha-Pedrovicentemald."/>
    <m/>
    <x v="119"/>
    <x v="119"/>
    <s v="100014836"/>
    <s v="PERUGACHI PEDRO"/>
    <s v="ZEMU"/>
    <x v="166"/>
    <s v="2"/>
    <s v="Sin Pallet"/>
    <n v="0"/>
    <n v="0"/>
    <x v="0"/>
    <n v="6548.8890000000001"/>
    <n v="1998.8889999999999"/>
    <n v="4550"/>
    <n v="28.4"/>
    <m/>
    <x v="117"/>
    <n v="30"/>
    <s v="30"/>
    <n v="2"/>
    <x v="0"/>
    <n v="0.71"/>
    <n v="14.2"/>
    <s v="TRIMPESAS S.A."/>
    <n v="1014277"/>
    <s v="PERUGACHI PANAMA PEDRO CESAR"/>
    <x v="166"/>
  </r>
  <r>
    <n v="1002206688"/>
    <s v="UE01"/>
    <x v="14"/>
    <d v="1899-12-30T10:26:00"/>
    <x v="2623"/>
    <s v="9000807225"/>
    <s v="012-022-00316053"/>
    <n v="2163.1999999999998"/>
    <n v="2425.39"/>
    <s v="ZPVN"/>
    <s v="40566869"/>
    <s v="0000393870"/>
    <n v="8002822942"/>
    <x v="1983"/>
    <x v="4"/>
    <x v="4"/>
    <n v="320"/>
    <s v="BOL"/>
    <s v="104155"/>
    <x v="109"/>
    <s v="806086"/>
    <s v="BODEGA AGROVETERINARIA SAN LUCAS"/>
    <x v="16"/>
    <s v="M. ANDRADE LT Y 29 DE JUNIO"/>
    <x v="22"/>
    <s v="O-Pichincha-Pedrovicentemald."/>
    <n v="210"/>
    <x v="119"/>
    <x v="119"/>
    <s v="100014836"/>
    <s v="PERUGACHI PEDRO"/>
    <s v="ZEMU"/>
    <x v="166"/>
    <s v="2"/>
    <s v="Sin Pallet"/>
    <n v="0"/>
    <n v="0"/>
    <x v="0"/>
    <n v="20541.111000000001"/>
    <n v="15991.111000000001"/>
    <n v="4550"/>
    <n v="227.2"/>
    <m/>
    <x v="117"/>
    <n v="30"/>
    <s v="30"/>
    <n v="16"/>
    <x v="0"/>
    <n v="0.71"/>
    <n v="14.2"/>
    <s v="TRIMPESAS S.A."/>
    <n v="1014277"/>
    <s v="PERUGACHI PANAMA PEDRO CESAR"/>
    <x v="166"/>
  </r>
  <r>
    <n v="1002206710"/>
    <s v="UE01"/>
    <x v="14"/>
    <d v="1899-12-30T10:53:00"/>
    <x v="2624"/>
    <s v="9000807317"/>
    <s v="012-022-00316055"/>
    <n v="2332.4"/>
    <n v="2615.1"/>
    <s v="ZPVN"/>
    <s v="40566862"/>
    <s v="0000393861"/>
    <n v="8002822971"/>
    <x v="1984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460"/>
    <n v="17010"/>
    <n v="9450"/>
    <n v="183.6"/>
    <m/>
    <x v="76"/>
    <n v="30"/>
    <s v="30"/>
    <n v="17"/>
    <x v="0"/>
    <n v="0.54"/>
    <n v="10.799999999999999"/>
    <s v="TRANSPORTE PROPIO"/>
    <n v="1023011"/>
    <s v="PALOMEQUE CAIZA LUIS FERNANDO"/>
    <x v="103"/>
  </r>
  <r>
    <n v="1002206683"/>
    <s v="UE01"/>
    <x v="14"/>
    <d v="1899-12-30T10:58:00"/>
    <x v="2625"/>
    <s v="9000807319"/>
    <s v="012-022-00316057"/>
    <n v="522.4"/>
    <n v="585.72"/>
    <s v="ZPVN"/>
    <s v="40566850"/>
    <s v="0000393847"/>
    <n v="8002822934"/>
    <x v="1985"/>
    <x v="3"/>
    <x v="3"/>
    <n v="80"/>
    <s v="BOL"/>
    <s v="101484"/>
    <x v="243"/>
    <s v="802081"/>
    <s v="BODEGA TITO ANA"/>
    <x v="55"/>
    <s v="AV DE LOS QUIJOS NO. 16 Y BOLAÑOS"/>
    <x v="95"/>
    <s v="O-Napo-Quijos(Baeza)"/>
    <m/>
    <x v="14"/>
    <x v="14"/>
    <s v="100015134"/>
    <s v="NICOLALDE FABIAN"/>
    <s v="ZEMU"/>
    <x v="18"/>
    <s v="2"/>
    <s v="Sin Pallet"/>
    <n v="0"/>
    <n v="0"/>
    <x v="0"/>
    <n v="8492.7780000000002"/>
    <n v="3997.7779999999998"/>
    <n v="4495"/>
    <n v="50.4"/>
    <m/>
    <x v="14"/>
    <n v="30"/>
    <s v="30"/>
    <n v="4"/>
    <x v="0"/>
    <n v="0.63"/>
    <n v="12.6"/>
    <s v="SANJOPAS S.A."/>
    <n v="1014339"/>
    <s v="NICOLALDE FLORES MILTON FABIAN"/>
    <x v="18"/>
  </r>
  <r>
    <n v="1002206683"/>
    <s v="UE01"/>
    <x v="14"/>
    <d v="1899-12-30T10:58:00"/>
    <x v="2626"/>
    <s v="9000807318"/>
    <s v="012-022-00316056"/>
    <n v="1904"/>
    <n v="2134.7800000000002"/>
    <s v="ZPVN"/>
    <s v="40566850"/>
    <s v="0000393846"/>
    <n v="8002822933"/>
    <x v="1985"/>
    <x v="4"/>
    <x v="4"/>
    <n v="280"/>
    <s v="BOL"/>
    <s v="101484"/>
    <x v="243"/>
    <s v="802081"/>
    <s v="BODEGA TITO ANA"/>
    <x v="55"/>
    <s v="AV DE LOS QUIJOS NO. 16 Y BOLAÑOS"/>
    <x v="95"/>
    <s v="O-Napo-Quijos(Baeza)"/>
    <n v="173"/>
    <x v="14"/>
    <x v="14"/>
    <s v="100015134"/>
    <s v="NICOLALDE FABIAN"/>
    <s v="ZEMU"/>
    <x v="18"/>
    <s v="2"/>
    <s v="Sin Pallet"/>
    <n v="0"/>
    <n v="0"/>
    <x v="0"/>
    <n v="18487.222000000002"/>
    <n v="13992.222"/>
    <n v="4495"/>
    <n v="176.4"/>
    <m/>
    <x v="14"/>
    <n v="30"/>
    <s v="30"/>
    <n v="14"/>
    <x v="0"/>
    <n v="0.63"/>
    <n v="12.6"/>
    <s v="SANJOPAS S.A."/>
    <n v="1014339"/>
    <s v="NICOLALDE FLORES MILTON FABIAN"/>
    <x v="18"/>
  </r>
  <r>
    <n v="1002206657"/>
    <s v="UE01"/>
    <x v="14"/>
    <d v="1899-12-30T11:04:00"/>
    <x v="2627"/>
    <s v="9000807326"/>
    <s v="012-022-00316059"/>
    <n v="1253.3399999999999"/>
    <n v="1405.25"/>
    <s v="ZPVN"/>
    <s v="40566834"/>
    <s v="P000033116"/>
    <n v="8002822895"/>
    <x v="1986"/>
    <x v="5"/>
    <x v="5"/>
    <n v="200"/>
    <s v="BOL"/>
    <s v="103128"/>
    <x v="65"/>
    <s v="804226"/>
    <s v="EL CONSTRUCTOR PRINCIPAL"/>
    <x v="19"/>
    <s v="NATALIA JARRIN S6-32 Y VENEZUELA"/>
    <x v="50"/>
    <s v="O-Pichincha-Cayambe"/>
    <m/>
    <x v="113"/>
    <x v="113"/>
    <s v="100015003"/>
    <s v="CASTRO MILTON"/>
    <s v="ZEMT"/>
    <x v="158"/>
    <s v="1"/>
    <s v="Con Pallet"/>
    <n v="0.05"/>
    <n v="10"/>
    <x v="0"/>
    <n v="17212.5"/>
    <n v="10012.5"/>
    <n v="7200"/>
    <n v="42"/>
    <m/>
    <x v="111"/>
    <n v="30"/>
    <s v="30"/>
    <n v="10"/>
    <x v="0"/>
    <n v="0.21"/>
    <n v="4.2"/>
    <s v="TRANSVOLCA S.A."/>
    <n v="1014038"/>
    <s v="CASTRO NAVARRETE MILTON GEOVANNY"/>
    <x v="158"/>
  </r>
  <r>
    <n v="1002206657"/>
    <s v="UE01"/>
    <x v="14"/>
    <d v="1899-12-30T11:04:00"/>
    <x v="2628"/>
    <s v="9000807325"/>
    <s v="012-022-00316058"/>
    <n v="1912.68"/>
    <n v="2144.5100000000002"/>
    <s v="ZPVN"/>
    <s v="40566835"/>
    <s v="P000033117"/>
    <n v="8002822896"/>
    <x v="1986"/>
    <x v="6"/>
    <x v="6"/>
    <n v="280"/>
    <s v="BOL"/>
    <s v="103128"/>
    <x v="65"/>
    <s v="804226"/>
    <s v="EL CONSTRUCTOR PRINCIPAL"/>
    <x v="19"/>
    <s v="NATALIA JARRIN S6-32 Y VENEZUELA"/>
    <x v="50"/>
    <s v="O-Pichincha-Cayambe"/>
    <n v="40"/>
    <x v="113"/>
    <x v="113"/>
    <s v="100015003"/>
    <s v="CASTRO MILTON"/>
    <s v="ZEMT"/>
    <x v="158"/>
    <s v="1"/>
    <s v="Con Pallet"/>
    <n v="0.05"/>
    <n v="14"/>
    <x v="0"/>
    <n v="21217.5"/>
    <n v="14017.5"/>
    <n v="7200"/>
    <n v="58.8"/>
    <m/>
    <x v="111"/>
    <n v="30"/>
    <s v="30"/>
    <n v="14"/>
    <x v="0"/>
    <n v="0.21"/>
    <n v="4.2"/>
    <s v="TRANSVOLCA S.A."/>
    <n v="1014038"/>
    <s v="CASTRO NAVARRETE MILTON GEOVANNY"/>
    <x v="158"/>
  </r>
  <r>
    <n v="1002206759"/>
    <s v="UE01"/>
    <x v="14"/>
    <d v="1899-12-30T11:15:00"/>
    <x v="2629"/>
    <s v="9000807332"/>
    <s v="012-022-00316061"/>
    <n v="2509.1999999999998"/>
    <n v="2813.33"/>
    <s v="ZPVN"/>
    <s v="40566899"/>
    <s v="0000393916"/>
    <n v="8002823031"/>
    <x v="1987"/>
    <x v="7"/>
    <x v="7"/>
    <n v="36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24402.5"/>
    <n v="18037.5"/>
    <n v="6365"/>
    <n v="68.400000000000006"/>
    <m/>
    <x v="89"/>
    <n v="30"/>
    <s v="30"/>
    <n v="18"/>
    <x v="0"/>
    <n v="0.19"/>
    <n v="3.8000000000000003"/>
    <s v="TRANSPORTE PROPIO"/>
    <n v="1012808"/>
    <s v="ALVAREZ GONZAGA LASTEÑA MARIANA"/>
    <x v="124"/>
  </r>
  <r>
    <n v="1002206759"/>
    <s v="UE01"/>
    <x v="14"/>
    <d v="1899-12-30T11:15:00"/>
    <x v="2630"/>
    <s v="9000807331"/>
    <s v="012-022-00316060"/>
    <n v="828"/>
    <n v="928.36"/>
    <s v="ZPVN"/>
    <s v="40566899"/>
    <s v="0000393917"/>
    <n v="8002823030"/>
    <x v="1987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77.5"/>
    <n v="6012.5"/>
    <n v="6365"/>
    <n v="22.8"/>
    <m/>
    <x v="89"/>
    <n v="30"/>
    <s v="30"/>
    <n v="6"/>
    <x v="0"/>
    <n v="0.19"/>
    <n v="3.8000000000000003"/>
    <s v="TRANSPORTE PROPIO"/>
    <n v="1012808"/>
    <s v="ALVAREZ GONZAGA LASTEÑA MARIANA"/>
    <x v="124"/>
  </r>
  <r>
    <n v="1002206722"/>
    <s v="UE01"/>
    <x v="14"/>
    <d v="1899-12-30T11:22:00"/>
    <x v="2631"/>
    <s v="9000807336"/>
    <s v="012-022-00316063"/>
    <n v="277.38"/>
    <n v="311"/>
    <s v="ZPVN"/>
    <s v="40566880"/>
    <s v="P000033132"/>
    <n v="8002822990"/>
    <x v="1988"/>
    <x v="7"/>
    <x v="7"/>
    <n v="40"/>
    <s v="BOL"/>
    <s v="101476"/>
    <x v="21"/>
    <s v="807382"/>
    <s v="JM FERRETERO"/>
    <x v="11"/>
    <s v="PEDRO MONCAYO Y SEGUNDO LUIS MORENO"/>
    <x v="19"/>
    <s v="O-Imbabura-Cotacachi"/>
    <m/>
    <x v="21"/>
    <x v="21"/>
    <s v="10000371"/>
    <s v="PERUGACHI MORENO DARWIN SANTIAGO"/>
    <s v="ZEMU"/>
    <x v="26"/>
    <s v="2"/>
    <s v="Sin Pallet"/>
    <n v="0"/>
    <n v="0"/>
    <x v="0"/>
    <n v="6543.3329999999996"/>
    <n v="2003.3330000000001"/>
    <n v="4540"/>
    <n v="6"/>
    <m/>
    <x v="21"/>
    <n v="30"/>
    <s v="30"/>
    <n v="2"/>
    <x v="0"/>
    <n v="0.15"/>
    <n v="3"/>
    <s v="TRIMPESAS S.A."/>
    <n v="1013819"/>
    <s v="ESPARZA ENDARA GUIDO MAURICIO"/>
    <x v="26"/>
  </r>
  <r>
    <n v="1002206722"/>
    <s v="UE01"/>
    <x v="14"/>
    <d v="1899-12-30T11:22:00"/>
    <x v="2632"/>
    <s v="9000807335"/>
    <s v="012-022-00316062"/>
    <n v="2196.94"/>
    <n v="2463.2199999999998"/>
    <s v="ZPVN"/>
    <s v="40566879"/>
    <s v="P000033131"/>
    <n v="8002822989"/>
    <x v="1988"/>
    <x v="6"/>
    <x v="6"/>
    <n v="320"/>
    <s v="BOL"/>
    <s v="101476"/>
    <x v="21"/>
    <s v="807382"/>
    <s v="JM FERRETERO"/>
    <x v="11"/>
    <s v="PEDRO MONCAYO Y SEGUNDO LUIS MORENO"/>
    <x v="19"/>
    <s v="O-Imbabura-Cotacachi"/>
    <n v="15"/>
    <x v="21"/>
    <x v="21"/>
    <s v="10000371"/>
    <s v="PERUGACHI MORENO DARWIN SANTIAGO"/>
    <s v="ZEMU"/>
    <x v="26"/>
    <s v="2"/>
    <s v="Sin Pallet"/>
    <n v="0"/>
    <n v="0"/>
    <x v="0"/>
    <n v="20566.667000000001"/>
    <n v="16026.666999999999"/>
    <n v="4540"/>
    <n v="48"/>
    <m/>
    <x v="21"/>
    <n v="30"/>
    <s v="30"/>
    <n v="16"/>
    <x v="0"/>
    <n v="0.15"/>
    <n v="3"/>
    <s v="TRIMPESAS S.A."/>
    <n v="1013819"/>
    <s v="ESPARZA ENDARA GUIDO MAURICIO"/>
    <x v="26"/>
  </r>
  <r>
    <n v="1002206755"/>
    <s v="UE01"/>
    <x v="14"/>
    <d v="1899-12-30T11:26:00"/>
    <x v="2633"/>
    <s v="9000807340"/>
    <s v="012-022-00316065"/>
    <n v="278.8"/>
    <n v="312.60000000000002"/>
    <s v="ZPVN"/>
    <s v="40566895"/>
    <s v="P000033138"/>
    <n v="8002823026"/>
    <x v="1989"/>
    <x v="7"/>
    <x v="7"/>
    <n v="40"/>
    <s v="BOL"/>
    <s v="102835"/>
    <x v="102"/>
    <s v="803601"/>
    <s v="FERRICENTRO PIEDRAHITA"/>
    <x v="8"/>
    <s v="ATAHUALPA Y PIEDRAHITA"/>
    <x v="8"/>
    <s v="O-Imbabura-Otavalo"/>
    <m/>
    <x v="60"/>
    <x v="60"/>
    <s v="10007757"/>
    <s v="GUALACATA FERNANDEZ MANUEL RAUL"/>
    <s v="ZEMU"/>
    <x v="76"/>
    <s v="2"/>
    <s v="Sin Pallet"/>
    <n v="0"/>
    <n v="0"/>
    <x v="0"/>
    <n v="6453.3329999999996"/>
    <n v="2003.3330000000001"/>
    <n v="4450"/>
    <n v="3.6"/>
    <m/>
    <x v="58"/>
    <n v="30"/>
    <s v="30"/>
    <n v="2"/>
    <x v="0"/>
    <n v="0.09"/>
    <n v="1.8"/>
    <s v="ALQUINGA &amp; ALQUINGA"/>
    <n v="1022501"/>
    <s v="FLORES RAMIREZ ROGER WILLAN"/>
    <x v="76"/>
  </r>
  <r>
    <n v="1002206755"/>
    <s v="UE01"/>
    <x v="14"/>
    <d v="1899-12-30T11:26:00"/>
    <x v="2634"/>
    <s v="9000807339"/>
    <s v="012-022-00316064"/>
    <n v="2208"/>
    <n v="2475.62"/>
    <s v="ZPVN"/>
    <s v="40566894"/>
    <s v="P000033137"/>
    <n v="8002823025"/>
    <x v="1989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60"/>
    <x v="60"/>
    <s v="10007757"/>
    <s v="GUALACATA FERNANDEZ MANUEL RAUL"/>
    <s v="ZEMU"/>
    <x v="76"/>
    <s v="2"/>
    <s v="Sin Pallet"/>
    <n v="0"/>
    <n v="0"/>
    <x v="0"/>
    <n v="20476.667000000001"/>
    <n v="16026.666999999999"/>
    <n v="4450"/>
    <n v="28.8"/>
    <m/>
    <x v="58"/>
    <n v="30"/>
    <s v="30"/>
    <n v="16"/>
    <x v="0"/>
    <n v="0.09"/>
    <n v="1.8"/>
    <s v="ALQUINGA &amp; ALQUINGA"/>
    <n v="1022501"/>
    <s v="FLORES RAMIREZ ROGER WILLAN"/>
    <x v="76"/>
  </r>
  <r>
    <n v="1002206717"/>
    <s v="UE01"/>
    <x v="14"/>
    <d v="1899-12-30T11:31:00"/>
    <x v="2635"/>
    <s v=""/>
    <s v=""/>
    <n v="0"/>
    <n v="0"/>
    <s v="ZPVN"/>
    <s v="40566547"/>
    <n v="393616"/>
    <n v="8002822983"/>
    <x v="1990"/>
    <x v="2"/>
    <x v="2"/>
    <m/>
    <s v="T"/>
    <s v="101685"/>
    <x v="58"/>
    <s v="802733"/>
    <s v="DESTINO GRANEL CAYAMBE-CAYAMBE"/>
    <x v="19"/>
    <s v="VIA A OLMEDO"/>
    <x v="50"/>
    <s v="O-Pichincha-Cayambe"/>
    <m/>
    <x v="80"/>
    <x v="80"/>
    <s v="100015157"/>
    <s v="TOCAGON CESAR"/>
    <s v="ZECI"/>
    <x v="105"/>
    <s v="2"/>
    <s v="Sin Pallet"/>
    <n v="0"/>
    <n v="0"/>
    <x v="0"/>
    <n v="51260"/>
    <n v="32140"/>
    <n v="19120"/>
    <n v="0"/>
    <m/>
    <x v="78"/>
    <n v="30"/>
    <s v="30"/>
    <m/>
    <x v="0"/>
    <s v=""/>
    <s v=""/>
    <s v="CASTRO HERMANOS S.A."/>
    <n v="1013576"/>
    <s v="CASTRO SALGADO LUCIO OSWALDO"/>
    <x v="105"/>
  </r>
  <r>
    <n v="1002206764"/>
    <s v="UE01"/>
    <x v="14"/>
    <d v="1899-12-30T11:35:00"/>
    <x v="2636"/>
    <s v=""/>
    <s v=""/>
    <n v="0"/>
    <n v="0"/>
    <s v="ZPRC"/>
    <s v="2500108310"/>
    <s v="P000033130"/>
    <n v="8002823038"/>
    <x v="1991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17"/>
    <x v="17"/>
    <s v="100015037"/>
    <s v="PUMA JOSE"/>
    <s v="ZEMU"/>
    <x v="22"/>
    <s v="2"/>
    <s v="Sin Pallet"/>
    <n v="0"/>
    <n v="0"/>
    <x v="0"/>
    <n v="26770"/>
    <n v="18020"/>
    <n v="8750"/>
    <n v="266.39999999999998"/>
    <m/>
    <x v="17"/>
    <n v="30"/>
    <s v="30"/>
    <n v="18"/>
    <x v="0"/>
    <n v="0.74"/>
    <n v="14.799999999999999"/>
    <s v="TRANSPORTE PROPIO"/>
    <n v="1013627"/>
    <s v="CAMPAÑA MALDONADO MIGUEL ANGEL"/>
    <x v="22"/>
  </r>
  <r>
    <n v="1002206715"/>
    <s v="UE01"/>
    <x v="14"/>
    <d v="1899-12-30T11:38:00"/>
    <x v="2637"/>
    <s v="9000807342"/>
    <s v="012-022-00316067"/>
    <n v="3148.8"/>
    <n v="3530.46"/>
    <s v="ZPVN"/>
    <s v="40566876"/>
    <s v="0000393884"/>
    <n v="8002822980"/>
    <x v="1992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41"/>
    <x v="41"/>
    <s v="100018027"/>
    <s v="CABRERA ALFREDO"/>
    <s v="ZEMT"/>
    <x v="50"/>
    <s v="1"/>
    <s v="Con Pallet"/>
    <n v="0.05"/>
    <n v="24"/>
    <x v="0"/>
    <n v="39090"/>
    <n v="23980"/>
    <n v="15110"/>
    <n v="763.2"/>
    <m/>
    <x v="39"/>
    <n v="30"/>
    <s v="30"/>
    <n v="24"/>
    <x v="0"/>
    <n v="1.59"/>
    <n v="31.8"/>
    <s v="LIDENORTI S.A."/>
    <n v="1020579"/>
    <s v="CABRERA RECALDE ALFREDO RAYMUNDO"/>
    <x v="50"/>
  </r>
  <r>
    <n v="1002206720"/>
    <s v="UE01"/>
    <x v="14"/>
    <d v="1899-12-30T11:44:00"/>
    <x v="2638"/>
    <s v=""/>
    <s v=""/>
    <n v="0"/>
    <n v="0"/>
    <s v="ZPRC"/>
    <s v="2500108311"/>
    <s v="0000393892"/>
    <n v="8002822987"/>
    <x v="1993"/>
    <x v="3"/>
    <x v="3"/>
    <n v="200"/>
    <s v="BOL"/>
    <s v="101664"/>
    <x v="8"/>
    <s v="800656"/>
    <s v="HECTOR VARGAS"/>
    <x v="82"/>
    <s v="HECTOR VARGAS, AV NAPO TRANSVERSAL"/>
    <x v="137"/>
    <s v="O-Napo-Archidona"/>
    <m/>
    <x v="22"/>
    <x v="22"/>
    <s v="100016661"/>
    <s v="BENALCAZAR MILTON"/>
    <s v="ZEMU"/>
    <x v="28"/>
    <s v="2"/>
    <s v="Sin Pallet"/>
    <n v="0"/>
    <n v="0"/>
    <x v="0"/>
    <n v="14590"/>
    <n v="10000"/>
    <n v="4590"/>
    <n v="172"/>
    <m/>
    <x v="22"/>
    <n v="30"/>
    <s v="30"/>
    <n v="10"/>
    <x v="0"/>
    <n v="0.86"/>
    <n v="17.2"/>
    <s v="TRANINTAGSA S.A."/>
    <n v="1014062"/>
    <s v="BENALCAZAR DE LA CRUZ MILTON PATRIC"/>
    <x v="28"/>
  </r>
  <r>
    <n v="1002206720"/>
    <s v="UE01"/>
    <x v="14"/>
    <d v="1899-12-30T11:44:00"/>
    <x v="2639"/>
    <s v=""/>
    <s v=""/>
    <n v="0"/>
    <n v="0"/>
    <s v="ZPRC"/>
    <s v="2500108311"/>
    <s v="0000393893"/>
    <n v="8002822986"/>
    <x v="1993"/>
    <x v="4"/>
    <x v="4"/>
    <n v="160"/>
    <s v="BOL"/>
    <s v="101664"/>
    <x v="8"/>
    <s v="800656"/>
    <s v="HECTOR VARGAS"/>
    <x v="82"/>
    <s v="HECTOR VARGAS, AV NAPO TRANSVERSAL"/>
    <x v="137"/>
    <s v="O-Napo-Archidona"/>
    <n v="247"/>
    <x v="22"/>
    <x v="22"/>
    <s v="100016661"/>
    <s v="BENALCAZAR MILTON"/>
    <s v="ZEMU"/>
    <x v="28"/>
    <s v="2"/>
    <s v="Sin Pallet"/>
    <n v="0"/>
    <n v="0"/>
    <x v="0"/>
    <n v="12590"/>
    <n v="8000"/>
    <n v="4590"/>
    <n v="137.6"/>
    <m/>
    <x v="22"/>
    <n v="30"/>
    <s v="30"/>
    <n v="8"/>
    <x v="0"/>
    <n v="0.86"/>
    <n v="17.2"/>
    <s v="TRANINTAGSA S.A."/>
    <n v="1014062"/>
    <s v="BENALCAZAR DE LA CRUZ MILTON PATRIC"/>
    <x v="28"/>
  </r>
  <r>
    <n v="1002206757"/>
    <s v="UE01"/>
    <x v="14"/>
    <d v="1899-12-30T11:48:00"/>
    <x v="2640"/>
    <s v="9000807344"/>
    <s v="012-022-00316068"/>
    <n v="2509.1999999999998"/>
    <n v="2813.33"/>
    <s v="ZPVN"/>
    <s v="40566896"/>
    <s v="P000033139"/>
    <n v="8002823028"/>
    <x v="1994"/>
    <x v="7"/>
    <x v="7"/>
    <n v="360"/>
    <s v="BOL"/>
    <s v="102835"/>
    <x v="102"/>
    <s v="804763"/>
    <s v="FERRICENTRO LOS CEIBOS  - IBARRA"/>
    <x v="9"/>
    <s v="RETORNO Y JUAN FRANCISCO BONILLA"/>
    <x v="11"/>
    <s v="O-Imbabura-Ibarra"/>
    <n v="30"/>
    <x v="100"/>
    <x v="100"/>
    <s v="10008072"/>
    <s v="FLORES GARCIA CHRISTIA FERNANDO"/>
    <s v="ZEMU"/>
    <x v="140"/>
    <s v="2"/>
    <s v="Sin Pallet"/>
    <n v="0"/>
    <n v="0"/>
    <x v="0"/>
    <n v="27160"/>
    <n v="18050"/>
    <n v="9110"/>
    <n v="68.400000000000006"/>
    <m/>
    <x v="98"/>
    <n v="30"/>
    <s v="30"/>
    <n v="18"/>
    <x v="0"/>
    <n v="0.19"/>
    <n v="3.8000000000000003"/>
    <s v="SANJOPAS S.A."/>
    <n v="1013597"/>
    <s v="RUIZ RUIZ EDISON FRANKLIN"/>
    <x v="140"/>
  </r>
  <r>
    <n v="1002206767"/>
    <s v="UE01"/>
    <x v="14"/>
    <d v="1899-12-30T11:49:00"/>
    <x v="2641"/>
    <s v="9000807220"/>
    <s v="013-020-00047814"/>
    <n v="2401.1999999999998"/>
    <n v="2692.24"/>
    <s v="ZPDF"/>
    <s v="70177479"/>
    <s v="0000393919"/>
    <n v="8002823042"/>
    <x v="1995"/>
    <x v="4"/>
    <x v="4"/>
    <n v="360"/>
    <s v="BOL"/>
    <s v="101460"/>
    <x v="55"/>
    <s v="800989"/>
    <s v="BODEGA CERDA CLARK"/>
    <x v="29"/>
    <s v="AV. 13 DE DICIEMBRE 421 Y"/>
    <x v="44"/>
    <s v="O-Losrios-Valencia"/>
    <n v="352"/>
    <x v="103"/>
    <x v="103"/>
    <s v="100019413"/>
    <s v="CASANOVA ROMEL"/>
    <s v="ZEMU"/>
    <x v="144"/>
    <s v="2"/>
    <s v="Sin Pallet"/>
    <n v="0"/>
    <n v="0"/>
    <x v="0"/>
    <n v="26960"/>
    <n v="18030"/>
    <n v="8930"/>
    <n v="424.8"/>
    <m/>
    <x v="101"/>
    <n v="30"/>
    <s v="30"/>
    <n v="18"/>
    <x v="0"/>
    <n v="1.18"/>
    <n v="23.6"/>
    <s v="TRAPSA C.A."/>
    <n v="1013573"/>
    <s v="CUASPA PEREZ SEGUNDO MANUEL"/>
    <x v="144"/>
  </r>
  <r>
    <n v="1002206756"/>
    <s v="UE01"/>
    <x v="14"/>
    <d v="1899-12-30T11:55:00"/>
    <x v="2642"/>
    <s v="9000807346"/>
    <s v="012-022-00316069"/>
    <n v="2523.6"/>
    <n v="2829.47"/>
    <s v="ZPVN"/>
    <s v="40566847"/>
    <s v="P000033125"/>
    <n v="8002823027"/>
    <x v="1996"/>
    <x v="7"/>
    <x v="7"/>
    <n v="360"/>
    <s v="BOL"/>
    <s v="101552"/>
    <x v="100"/>
    <s v="807388"/>
    <s v="FERRETERIA JR"/>
    <x v="9"/>
    <s v="AMBUQUI PANAMERICANA KM 39"/>
    <x v="102"/>
    <s v="O-Imbabura-Ambuqui"/>
    <n v="68.5"/>
    <x v="37"/>
    <x v="37"/>
    <s v="100014907"/>
    <s v="CALDERON LUIS"/>
    <s v="ZEMU"/>
    <x v="57"/>
    <s v="2"/>
    <s v="Sin Pallet"/>
    <n v="0"/>
    <n v="0"/>
    <x v="0"/>
    <n v="27370"/>
    <n v="18050"/>
    <n v="9320"/>
    <n v="111.6"/>
    <m/>
    <x v="35"/>
    <n v="30"/>
    <s v="30"/>
    <n v="18"/>
    <x v="0"/>
    <n v="0.31"/>
    <n v="6.1999999999999993"/>
    <s v="RAPIDO EL OTAVALEÑITO S.A."/>
    <n v="1012819"/>
    <s v="BRAVO VASQUEZ JOSE LUIS SIGIFREDO"/>
    <x v="57"/>
  </r>
  <r>
    <n v="1002206768"/>
    <s v="UE01"/>
    <x v="14"/>
    <d v="1899-12-30T11:57:00"/>
    <x v="2643"/>
    <s v="9000807349"/>
    <s v="012-022-00316070"/>
    <n v="2426.4"/>
    <n v="2720.5"/>
    <s v="ZPVN"/>
    <s v="40566898"/>
    <s v="P000033140"/>
    <n v="8002823044"/>
    <x v="1997"/>
    <x v="6"/>
    <x v="6"/>
    <n v="360"/>
    <s v="BOL"/>
    <s v="101500"/>
    <x v="30"/>
    <s v="801442"/>
    <s v="DISTRIBUIDORA ROSERO S.C.C."/>
    <x v="1"/>
    <s v="VIA INTEROCEANICA S/N Y ENTRAD FERR"/>
    <x v="10"/>
    <s v="O-Pichincha-Tumbaco"/>
    <n v="110"/>
    <x v="88"/>
    <x v="88"/>
    <s v="10003590"/>
    <s v="CUAYCAL TACUNGA JORGE ANIBAL"/>
    <s v="ZEMU"/>
    <x v="120"/>
    <s v="2"/>
    <s v="Sin Pallet"/>
    <n v="0"/>
    <n v="0"/>
    <x v="0"/>
    <n v="27050"/>
    <n v="18020"/>
    <n v="9030"/>
    <n v="165.6"/>
    <m/>
    <x v="86"/>
    <n v="30"/>
    <s v="30"/>
    <n v="18"/>
    <x v="0"/>
    <n v="0.45999999999999996"/>
    <n v="9.1999999999999993"/>
    <s v="TRANSSJQ S.A."/>
    <n v="1014104"/>
    <s v="CORDOVA MEDIAVILLA ANDERSON OMAR"/>
    <x v="120"/>
  </r>
  <r>
    <n v="1002206681"/>
    <s v="UE01"/>
    <x v="14"/>
    <d v="1899-12-30T12:09:00"/>
    <x v="2644"/>
    <s v="9000807358"/>
    <s v="012-022-00316072"/>
    <n v="1557.6"/>
    <n v="1746.39"/>
    <s v="ZPVN"/>
    <s v="40566848"/>
    <s v="0000393843"/>
    <n v="8002822930"/>
    <x v="1998"/>
    <x v="3"/>
    <x v="3"/>
    <n v="240"/>
    <s v="BOL"/>
    <s v="103279"/>
    <x v="110"/>
    <s v="804474"/>
    <s v="BODEGA PRINCIPAL"/>
    <x v="40"/>
    <s v="DIAGONAL A COMANDO DE POLICIA"/>
    <x v="59"/>
    <s v="O-Manabi-Portoviejo"/>
    <m/>
    <x v="62"/>
    <x v="62"/>
    <s v="100014851"/>
    <s v="MEDIAVILLA LUIS"/>
    <s v="ZEMT"/>
    <x v="78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  <n v="1013493"/>
    <s v="MEDIAVILLA PERUGACHI LUIS ALFONSO"/>
    <x v="78"/>
  </r>
  <r>
    <n v="1002206681"/>
    <s v="UE01"/>
    <x v="14"/>
    <d v="1899-12-30T12:09:00"/>
    <x v="2645"/>
    <s v="9000807357"/>
    <s v="012-022-00316071"/>
    <n v="1620"/>
    <n v="1816.35"/>
    <s v="ZPVN"/>
    <s v="40566848"/>
    <s v="0000393844"/>
    <n v="8002822931"/>
    <x v="1998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62"/>
    <x v="62"/>
    <s v="100014851"/>
    <s v="MEDIAVILLA LUIS"/>
    <s v="ZEMT"/>
    <x v="78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  <n v="1013493"/>
    <s v="MEDIAVILLA PERUGACHI LUIS ALFONSO"/>
    <x v="78"/>
  </r>
  <r>
    <n v="1002206746"/>
    <s v="UE01"/>
    <x v="14"/>
    <d v="1899-12-30T12:10:00"/>
    <x v="2646"/>
    <s v="9000806964"/>
    <s v="013-020-00047809"/>
    <n v="2227.1999999999998"/>
    <n v="2497.15"/>
    <s v="ZPDF"/>
    <s v="70177442"/>
    <s v="0000393629"/>
    <n v="8002823017"/>
    <x v="1999"/>
    <x v="7"/>
    <x v="7"/>
    <n v="320"/>
    <s v="BOL"/>
    <s v="10000438"/>
    <x v="231"/>
    <s v="807466"/>
    <s v="BODEGA TUL TABABELA"/>
    <x v="1"/>
    <s v="SAN PEDRO S/N, OYAMBARILLO"/>
    <x v="114"/>
    <s v="O-Pichincha-Tababela"/>
    <m/>
    <x v="168"/>
    <x v="168"/>
    <s v="100015007"/>
    <s v="FLORES EDISON"/>
    <s v="ZETT"/>
    <x v="256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  <n v="1013887"/>
    <s v="FLORES ARIAS EDISON IVAN"/>
    <x v="256"/>
  </r>
  <r>
    <n v="1002206746"/>
    <s v="UE01"/>
    <x v="14"/>
    <d v="1899-12-30T12:10:00"/>
    <x v="2647"/>
    <s v="9000806963"/>
    <s v="013-020-00047808"/>
    <n v="2067.1999999999998"/>
    <n v="2317.7600000000002"/>
    <s v="ZPDF"/>
    <s v="70177441"/>
    <s v="0000393628"/>
    <n v="8002823016"/>
    <x v="1999"/>
    <x v="3"/>
    <x v="3"/>
    <n v="320"/>
    <s v="BOL"/>
    <s v="10000438"/>
    <x v="231"/>
    <s v="807466"/>
    <s v="BODEGA TUL TABABELA"/>
    <x v="1"/>
    <s v="SAN PEDRO S/N, OYAMBARILLO"/>
    <x v="114"/>
    <s v="O-Pichincha-Tababela"/>
    <n v="89"/>
    <x v="168"/>
    <x v="168"/>
    <s v="100015007"/>
    <s v="FLORES EDISON"/>
    <s v="ZETT"/>
    <x v="256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  <n v="1013887"/>
    <s v="FLORES ARIAS EDISON IVAN"/>
    <x v="256"/>
  </r>
  <r>
    <n v="1002206822"/>
    <s v="UE01"/>
    <x v="14"/>
    <d v="1899-12-30T12:10:00"/>
    <x v="2648"/>
    <s v="9000807360"/>
    <s v="012-022-00316073"/>
    <n v="2559.6"/>
    <n v="2869.84"/>
    <s v="ZPVN"/>
    <s v="40566718"/>
    <s v="0000393707"/>
    <n v="8002823115"/>
    <x v="2000"/>
    <x v="9"/>
    <x v="9"/>
    <n v="360"/>
    <s v="BOL"/>
    <s v="101443"/>
    <x v="218"/>
    <s v="805289"/>
    <s v="OBRA HACIENDA EL CORTIJO"/>
    <x v="86"/>
    <s v="KM5 HACIENDA EL CORTIJO"/>
    <x v="143"/>
    <s v="O-Esmeraldas-Sanlorenzo"/>
    <n v="529"/>
    <x v="12"/>
    <x v="12"/>
    <s v="100014876"/>
    <s v="MORILLO DARWIN"/>
    <s v="ZEMU"/>
    <x v="14"/>
    <s v="2"/>
    <s v="Sin Pallet"/>
    <n v="0"/>
    <n v="0"/>
    <x v="0"/>
    <n v="26930"/>
    <n v="18040"/>
    <n v="8890"/>
    <n v="522"/>
    <m/>
    <x v="12"/>
    <n v="30"/>
    <s v="30"/>
    <n v="18"/>
    <x v="0"/>
    <n v="1.45"/>
    <n v="29"/>
    <s v="TRANSPORTE PROPIO"/>
    <n v="1013603"/>
    <s v="CALDERON RIVERA FABIAN TARQUINO"/>
    <x v="14"/>
  </r>
  <r>
    <n v="1002206818"/>
    <s v="UE01"/>
    <x v="14"/>
    <d v="1899-12-30T12:11:00"/>
    <x v="2649"/>
    <s v=""/>
    <s v=""/>
    <n v="0"/>
    <n v="0"/>
    <s v="ZPRC"/>
    <s v="2500108323"/>
    <s v="P000033146"/>
    <n v="8002823111"/>
    <x v="2001"/>
    <x v="6"/>
    <x v="6"/>
    <n v="360"/>
    <s v="BOL"/>
    <s v="101633"/>
    <x v="15"/>
    <s v="803189"/>
    <s v="SACOS BODEGA LASSO"/>
    <x v="6"/>
    <s v="PANAMERICANA NORTE"/>
    <x v="6"/>
    <s v="O-Cotopaxi-Lasso"/>
    <n v="178"/>
    <x v="116"/>
    <x v="116"/>
    <s v="100014941"/>
    <s v="JACOME PAUL"/>
    <s v="ZEMU"/>
    <x v="161"/>
    <s v="2"/>
    <s v="Sin Pallet"/>
    <n v="0"/>
    <n v="0"/>
    <x v="0"/>
    <n v="27070"/>
    <n v="18050"/>
    <n v="9020"/>
    <n v="248.4"/>
    <m/>
    <x v="114"/>
    <n v="30"/>
    <s v="30"/>
    <n v="18"/>
    <x v="0"/>
    <n v="0.69000000000000006"/>
    <n v="13.8"/>
    <s v="TRAPSA C.A."/>
    <n v="1014289"/>
    <s v="JACOME ECHEVERRIA PEDRO PAUL"/>
    <x v="161"/>
  </r>
  <r>
    <n v="1002206738"/>
    <s v="UE01"/>
    <x v="14"/>
    <d v="1899-12-30T12:13:00"/>
    <x v="2650"/>
    <s v="9000807361"/>
    <s v="012-022-00316074"/>
    <n v="4422.3999999999996"/>
    <n v="4958.43"/>
    <s v="ZPVN"/>
    <s v="40566884"/>
    <s v="P000033133"/>
    <n v="8002823009"/>
    <x v="2002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38"/>
    <x v="38"/>
    <s v="100014835"/>
    <s v="VINUEZA EDISON"/>
    <s v="ZETT"/>
    <x v="46"/>
    <s v="1"/>
    <s v="Con Pallet"/>
    <n v="0.05"/>
    <n v="32"/>
    <x v="0"/>
    <n v="50220"/>
    <n v="32080"/>
    <n v="18140"/>
    <n v="537.6"/>
    <m/>
    <x v="36"/>
    <n v="30"/>
    <s v="30"/>
    <n v="32"/>
    <x v="0"/>
    <n v="0.84000000000000008"/>
    <n v="16.8"/>
    <s v="TRIMPESAS S.A."/>
    <n v="1014018"/>
    <s v="VINUEZA PINTO EDISON CRISTOBAL"/>
    <x v="46"/>
  </r>
  <r>
    <n v="1002206804"/>
    <s v="UE01"/>
    <x v="14"/>
    <d v="1899-12-30T12:14:00"/>
    <x v="2651"/>
    <s v="9000807362"/>
    <s v="012-022-00316075"/>
    <n v="3799.39"/>
    <n v="4259.8999999999996"/>
    <s v="ZPVN"/>
    <s v="40566527"/>
    <s v="0000393692"/>
    <n v="8002823096"/>
    <x v="2003"/>
    <x v="8"/>
    <x v="8"/>
    <n v="31.14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0520"/>
    <n v="31140"/>
    <n v="19380"/>
    <n v="76.599999999999994"/>
    <m/>
    <x v="73"/>
    <n v="30"/>
    <s v="30"/>
    <n v="31.14"/>
    <x v="0"/>
    <n v="2.459858702633269"/>
    <n v="2.459858702633269"/>
    <s v="J.V. TRANSPREMIUN CIA.LTDA"/>
    <n v="1013906"/>
    <s v="VALLEJOS VILLEGAS SAUL EDUARDO"/>
    <x v="108"/>
  </r>
  <r>
    <n v="1002206739"/>
    <s v="UE01"/>
    <x v="14"/>
    <d v="1899-12-30T12:15:00"/>
    <x v="2652"/>
    <s v=""/>
    <s v=""/>
    <n v="0"/>
    <n v="0"/>
    <s v="ZPRC"/>
    <s v="2500108241"/>
    <s v="0000393895"/>
    <n v="8002823010"/>
    <x v="2004"/>
    <x v="3"/>
    <x v="3"/>
    <n v="360"/>
    <s v="BOL"/>
    <s v="101664"/>
    <x v="8"/>
    <s v="810631"/>
    <s v="QUEZADA JOSE"/>
    <x v="54"/>
    <s v="AV 9 DE OCTUBRET TIPUTINI"/>
    <x v="94"/>
    <s v="O-Orellana-Lajoyadelossacch"/>
    <m/>
    <x v="157"/>
    <x v="157"/>
    <s v="100019188"/>
    <s v="SUAREZ ALEX"/>
    <s v="ZEMT"/>
    <x v="238"/>
    <s v="2"/>
    <s v="Sin Pallet"/>
    <n v="0"/>
    <n v="0"/>
    <x v="0"/>
    <n v="25665"/>
    <n v="18030"/>
    <n v="7635"/>
    <n v="435.6"/>
    <m/>
    <x v="154"/>
    <n v="30"/>
    <s v="30"/>
    <n v="18"/>
    <x v="0"/>
    <n v="1.21"/>
    <n v="24.200000000000003"/>
    <s v="LA ARMENIA S.A."/>
    <n v="1013571"/>
    <s v="BENAVIDES BAEZ RODRIGO NEPTALI"/>
    <x v="238"/>
  </r>
  <r>
    <n v="1002206739"/>
    <s v="UE01"/>
    <x v="14"/>
    <d v="1899-12-30T12:15:00"/>
    <x v="2653"/>
    <s v=""/>
    <s v=""/>
    <n v="0"/>
    <n v="0"/>
    <s v="ZPRC"/>
    <s v="2500108241"/>
    <s v="0000393899"/>
    <n v="8002823011"/>
    <x v="2004"/>
    <x v="4"/>
    <x v="4"/>
    <n v="120"/>
    <s v="BOL"/>
    <s v="101664"/>
    <x v="8"/>
    <s v="810631"/>
    <s v="QUEZADA JOSE"/>
    <x v="54"/>
    <s v="AV 9 DE OCTUBRET TIPUTINI"/>
    <x v="94"/>
    <s v="O-Orellana-Lajoyadelossacch"/>
    <n v="371"/>
    <x v="157"/>
    <x v="157"/>
    <s v="100019188"/>
    <s v="SUAREZ ALEX"/>
    <s v="ZEMT"/>
    <x v="238"/>
    <s v="2"/>
    <s v="Sin Pallet"/>
    <n v="0"/>
    <n v="0"/>
    <x v="0"/>
    <n v="13645"/>
    <n v="6010"/>
    <n v="7635"/>
    <n v="145.19999999999999"/>
    <m/>
    <x v="154"/>
    <n v="30"/>
    <s v="30"/>
    <n v="6"/>
    <x v="0"/>
    <n v="1.21"/>
    <n v="24.2"/>
    <s v="LA ARMENIA S.A."/>
    <n v="1013571"/>
    <s v="BENAVIDES BAEZ RODRIGO NEPTALI"/>
    <x v="238"/>
  </r>
  <r>
    <n v="1002206742"/>
    <s v="UE01"/>
    <x v="14"/>
    <d v="1899-12-30T12:16:00"/>
    <x v="2654"/>
    <s v=""/>
    <s v=""/>
    <n v="0"/>
    <n v="0"/>
    <s v="ZPRC"/>
    <s v="2500108297"/>
    <s v="0000393817"/>
    <n v="8002823014"/>
    <x v="2005"/>
    <x v="3"/>
    <x v="3"/>
    <n v="40"/>
    <s v="BOL"/>
    <s v="101664"/>
    <x v="8"/>
    <s v="810999"/>
    <s v="PAZMIÑO LOPEZ MANUEL ARMANDO"/>
    <x v="60"/>
    <s v="VIA A BABAHOYO CDLA GIRASOLES"/>
    <x v="106"/>
    <s v="O-Losrios-Ventanas"/>
    <m/>
    <x v="72"/>
    <x v="72"/>
    <s v="100016005"/>
    <s v="POZO EDGAR"/>
    <s v="ZEMT"/>
    <x v="179"/>
    <s v="4"/>
    <s v="Pallet Cortesia"/>
    <n v="0"/>
    <n v="0"/>
    <x v="0"/>
    <n v="10143.333000000001"/>
    <n v="1998.3330000000001"/>
    <n v="8145"/>
    <n v="47.2"/>
    <m/>
    <x v="70"/>
    <n v="30"/>
    <s v="30"/>
    <n v="2"/>
    <x v="0"/>
    <n v="1.1800000000000002"/>
    <n v="23.6"/>
    <s v="LIDENORTI S.A."/>
    <n v="1013538"/>
    <s v="ROSERO TAFUR JOSE STALIN"/>
    <x v="179"/>
  </r>
  <r>
    <n v="1002206742"/>
    <s v="UE01"/>
    <x v="14"/>
    <d v="1899-12-30T12:16:00"/>
    <x v="2655"/>
    <s v=""/>
    <s v=""/>
    <n v="0"/>
    <n v="0"/>
    <s v="ZPRC"/>
    <s v="2500108297"/>
    <s v="0000393816"/>
    <n v="8002823013"/>
    <x v="2005"/>
    <x v="4"/>
    <x v="4"/>
    <n v="440"/>
    <s v="BOL"/>
    <s v="101664"/>
    <x v="8"/>
    <s v="810999"/>
    <s v="PAZMIÑO LOPEZ MANUEL ARMANDO"/>
    <x v="60"/>
    <s v="VIA A BABAHOYO CDLA GIRASOLES"/>
    <x v="106"/>
    <s v="O-Losrios-Ventanas"/>
    <n v="424"/>
    <x v="72"/>
    <x v="72"/>
    <s v="100016005"/>
    <s v="POZO EDGAR"/>
    <s v="ZEMT"/>
    <x v="179"/>
    <s v="4"/>
    <s v="Pallet Cortesia"/>
    <n v="0"/>
    <n v="0"/>
    <x v="0"/>
    <n v="30126.667000000001"/>
    <n v="21981.667000000001"/>
    <n v="8145"/>
    <n v="519.20000000000005"/>
    <m/>
    <x v="70"/>
    <n v="30"/>
    <s v="30"/>
    <n v="22"/>
    <x v="0"/>
    <n v="1.1800000000000002"/>
    <n v="23.6"/>
    <s v="LIDENORTI S.A."/>
    <n v="1013538"/>
    <s v="ROSERO TAFUR JOSE STALIN"/>
    <x v="179"/>
  </r>
  <r>
    <n v="1002206809"/>
    <s v="UE01"/>
    <x v="14"/>
    <d v="1899-12-30T12:17:00"/>
    <x v="2656"/>
    <s v="9000807368"/>
    <s v="012-022-00316076"/>
    <n v="4290"/>
    <n v="4809.9799999999996"/>
    <s v="ZPVN"/>
    <s v="40566857"/>
    <s v="P000033128"/>
    <n v="8002823101"/>
    <x v="200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30"/>
    <n v="33040"/>
    <n v="18390"/>
    <n v="594"/>
    <m/>
    <x v="138"/>
    <n v="30"/>
    <s v="30"/>
    <n v="33"/>
    <x v="0"/>
    <n v="0.9"/>
    <n v="18"/>
    <s v="TRANSPORTE PROPIO"/>
    <n v="1017512"/>
    <s v="PACHECO SALAZAR WILSON FABIAN"/>
    <x v="274"/>
  </r>
  <r>
    <n v="1002206828"/>
    <s v="UE01"/>
    <x v="14"/>
    <d v="1899-12-30T12:19:00"/>
    <x v="2657"/>
    <s v="9000807369"/>
    <s v="012-022-00316077"/>
    <n v="828.04"/>
    <n v="928.4"/>
    <s v="ZPVN"/>
    <s v="40566918"/>
    <s v="P000033148"/>
    <n v="8002823121"/>
    <x v="2007"/>
    <x v="7"/>
    <x v="7"/>
    <n v="120"/>
    <s v="BOL"/>
    <s v="101726"/>
    <x v="57"/>
    <s v="804665"/>
    <s v="SU FERRETERO PRINCIPAL"/>
    <x v="9"/>
    <s v="TEODORO GOMEZ Y SANCHEZ Y CIFUENTES"/>
    <x v="11"/>
    <s v="O-Imbabura-Ibarra"/>
    <m/>
    <x v="173"/>
    <x v="173"/>
    <s v="100014977"/>
    <s v="MORALES GERMAN"/>
    <s v="ZEMU"/>
    <x v="268"/>
    <s v="2"/>
    <s v="Sin Pallet"/>
    <n v="0"/>
    <n v="0"/>
    <x v="0"/>
    <n v="10523.333000000001"/>
    <n v="6013.3329999999996"/>
    <n v="4510"/>
    <n v="22.8"/>
    <m/>
    <x v="169"/>
    <n v="30"/>
    <s v="30"/>
    <n v="6"/>
    <x v="0"/>
    <n v="0.19"/>
    <n v="3.8000000000000003"/>
    <s v="TRANINTAGSA S.A."/>
    <n v="1012880"/>
    <s v="GOMEZ MORALES NORA MONSERRATT"/>
    <x v="268"/>
  </r>
  <r>
    <n v="1002206828"/>
    <s v="UE01"/>
    <x v="14"/>
    <d v="1899-12-30T12:19:00"/>
    <x v="2658"/>
    <s v="9000807370"/>
    <s v="012-022-00316078"/>
    <n v="1639.44"/>
    <n v="1838.15"/>
    <s v="ZPVN"/>
    <s v="40566917"/>
    <s v="P000033147"/>
    <n v="8002823120"/>
    <x v="2007"/>
    <x v="6"/>
    <x v="6"/>
    <n v="240"/>
    <s v="BOL"/>
    <s v="101726"/>
    <x v="57"/>
    <s v="804665"/>
    <s v="SU FERRETERO PRINCIPAL"/>
    <x v="9"/>
    <s v="TEODORO GOMEZ Y SANCHEZ Y CIFUENTES"/>
    <x v="11"/>
    <s v="O-Imbabura-Ibarra"/>
    <n v="30"/>
    <x v="173"/>
    <x v="173"/>
    <s v="100014977"/>
    <s v="MORALES GERMAN"/>
    <s v="ZEMU"/>
    <x v="268"/>
    <s v="2"/>
    <s v="Sin Pallet"/>
    <n v="0"/>
    <n v="0"/>
    <x v="0"/>
    <n v="16536.667000000001"/>
    <n v="12026.666999999999"/>
    <n v="4510"/>
    <n v="45.6"/>
    <m/>
    <x v="169"/>
    <n v="30"/>
    <s v="30"/>
    <n v="12"/>
    <x v="0"/>
    <n v="0.19"/>
    <n v="3.8000000000000003"/>
    <s v="TRANINTAGSA S.A."/>
    <n v="1012880"/>
    <s v="GOMEZ MORALES NORA MONSERRATT"/>
    <x v="268"/>
  </r>
  <r>
    <n v="1002206781"/>
    <s v="UE01"/>
    <x v="14"/>
    <d v="1899-12-30T12:21:00"/>
    <x v="2659"/>
    <s v=""/>
    <s v=""/>
    <n v="0"/>
    <n v="0"/>
    <s v="ZPRC"/>
    <s v="2500108314"/>
    <s v="P000033143"/>
    <n v="8002823061"/>
    <x v="2008"/>
    <x v="7"/>
    <x v="7"/>
    <n v="400"/>
    <s v="BOL"/>
    <s v="101724"/>
    <x v="50"/>
    <s v="800852"/>
    <s v="BODEGA GB"/>
    <x v="9"/>
    <s v="AV. MARIANO ACOSTA 23-70 Y JOSE CAN"/>
    <x v="11"/>
    <s v="O-Imbabura-Ibarra"/>
    <m/>
    <x v="43"/>
    <x v="43"/>
    <s v="100017965"/>
    <s v="ARIAS PATRICIO"/>
    <s v="ZEMT"/>
    <x v="53"/>
    <s v="1"/>
    <s v="Con Pallet"/>
    <n v="0.05"/>
    <n v="20"/>
    <x v="0"/>
    <n v="27945"/>
    <n v="20075"/>
    <n v="7870"/>
    <n v="76"/>
    <m/>
    <x v="41"/>
    <n v="30"/>
    <s v="30"/>
    <n v="20"/>
    <x v="0"/>
    <n v="0.19"/>
    <n v="3.8"/>
    <s v="LIDENORTI S.A."/>
    <n v="1013930"/>
    <s v="GUERRA SANCHEZ EDISON RENE"/>
    <x v="53"/>
  </r>
  <r>
    <n v="1002206781"/>
    <s v="UE01"/>
    <x v="14"/>
    <d v="1899-12-30T12:21:00"/>
    <x v="2660"/>
    <s v=""/>
    <s v=""/>
    <n v="0"/>
    <n v="0"/>
    <s v="ZPRC"/>
    <s v="2500108313"/>
    <s v="P000033142"/>
    <n v="8002823060"/>
    <x v="2008"/>
    <x v="6"/>
    <x v="6"/>
    <n v="80"/>
    <s v="BOL"/>
    <s v="101724"/>
    <x v="50"/>
    <s v="800852"/>
    <s v="BODEGA GB"/>
    <x v="9"/>
    <s v="AV. MARIANO ACOSTA 23-70 Y JOSE CAN"/>
    <x v="11"/>
    <s v="O-Imbabura-Ibarra"/>
    <n v="30"/>
    <x v="43"/>
    <x v="43"/>
    <s v="100017965"/>
    <s v="ARIAS PATRICIO"/>
    <s v="ZEMT"/>
    <x v="53"/>
    <s v="1"/>
    <s v="Con Pallet"/>
    <n v="0.05"/>
    <n v="4"/>
    <x v="0"/>
    <n v="11885"/>
    <n v="4015"/>
    <n v="7870"/>
    <n v="15.2"/>
    <m/>
    <x v="41"/>
    <n v="30"/>
    <s v="30"/>
    <n v="4"/>
    <x v="0"/>
    <n v="0.19"/>
    <n v="3.8"/>
    <s v="LIDENORTI S.A."/>
    <n v="1013930"/>
    <s v="GUERRA SANCHEZ EDISON RENE"/>
    <x v="53"/>
  </r>
  <r>
    <n v="1002206825"/>
    <s v="UE01"/>
    <x v="14"/>
    <d v="1899-12-30T12:12:00"/>
    <x v="2661"/>
    <s v="9000807371"/>
    <s v="012-022-00316079"/>
    <n v="2509.1999999999998"/>
    <n v="2813.33"/>
    <s v="ZPVN"/>
    <s v="40566908"/>
    <s v="P000033141"/>
    <n v="8002823116"/>
    <x v="2009"/>
    <x v="7"/>
    <x v="7"/>
    <n v="360"/>
    <s v="BOL"/>
    <s v="102835"/>
    <x v="102"/>
    <s v="807712"/>
    <s v="FERRETERIA BELEN"/>
    <x v="51"/>
    <s v="CALLE ELOY ALFARO ATUNTAQUI"/>
    <x v="83"/>
    <s v="O-Imbabura-Ant.Ante.(Atuntaqu"/>
    <n v="20"/>
    <x v="131"/>
    <x v="131"/>
    <s v="100020038"/>
    <s v="VIVAS ANDRES"/>
    <s v="ZEMU"/>
    <x v="188"/>
    <s v="2"/>
    <s v="Sin Pallet"/>
    <n v="0"/>
    <n v="0"/>
    <x v="0"/>
    <n v="27250"/>
    <n v="18050"/>
    <n v="9200"/>
    <n v="57.6"/>
    <m/>
    <x v="129"/>
    <n v="30"/>
    <s v="30"/>
    <n v="18"/>
    <x v="0"/>
    <n v="0.16"/>
    <n v="3.2"/>
    <s v="SETRAINCE"/>
    <n v="1013806"/>
    <s v="LOPEZ FREDY HERNAN"/>
    <x v="188"/>
  </r>
  <r>
    <n v="1002206799"/>
    <s v="UE01"/>
    <x v="14"/>
    <d v="1899-12-30T12:21:00"/>
    <x v="2662"/>
    <s v="9000807372"/>
    <s v="012-022-00316080"/>
    <n v="533.6"/>
    <n v="598.27"/>
    <s v="ZPVN"/>
    <s v="40566891"/>
    <s v="0000393908"/>
    <n v="8002823092"/>
    <x v="2010"/>
    <x v="7"/>
    <x v="7"/>
    <n v="8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0410"/>
    <n v="4000"/>
    <n v="6410"/>
    <n v="55.2"/>
    <m/>
    <x v="25"/>
    <n v="30"/>
    <s v="30"/>
    <n v="4"/>
    <x v="0"/>
    <n v="0.69000000000000006"/>
    <n v="13.8"/>
    <s v="TRANSPORTE PROPIO"/>
    <n v="10003566"/>
    <s v="MOREANO MOREANO RUBEN DARIO"/>
    <x v="31"/>
  </r>
  <r>
    <n v="1002206799"/>
    <s v="UE01"/>
    <x v="14"/>
    <d v="1899-12-30T12:21:00"/>
    <x v="2663"/>
    <s v="9000807373"/>
    <s v="012-022-00316081"/>
    <n v="2652"/>
    <n v="2973.44"/>
    <s v="ZPVN"/>
    <s v="40566890"/>
    <s v="0000393907"/>
    <n v="8002823091"/>
    <x v="2010"/>
    <x v="6"/>
    <x v="6"/>
    <n v="40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6410"/>
    <n v="20000"/>
    <n v="6410"/>
    <n v="296"/>
    <m/>
    <x v="25"/>
    <n v="30"/>
    <s v="30"/>
    <n v="20"/>
    <x v="0"/>
    <n v="0.74"/>
    <n v="14.8"/>
    <s v="TRANSPORTE PROPIO"/>
    <n v="10003566"/>
    <s v="MOREANO MOREANO RUBEN DARIO"/>
    <x v="31"/>
  </r>
  <r>
    <n v="1002206851"/>
    <s v="UE01"/>
    <x v="14"/>
    <d v="1899-12-30T12:30:00"/>
    <x v="2664"/>
    <s v=""/>
    <s v=""/>
    <n v="0"/>
    <n v="0"/>
    <s v="ZPRC"/>
    <s v="2500108327"/>
    <s v="P000033154"/>
    <n v="8002823157"/>
    <x v="2011"/>
    <x v="2"/>
    <x v="2"/>
    <n v="29.4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870"/>
    <n v="29460"/>
    <n v="19410"/>
    <n v="0"/>
    <m/>
    <x v="3"/>
    <n v="30"/>
    <s v="30"/>
    <n v="29.46"/>
    <x v="0"/>
    <n v="0"/>
    <n v="0"/>
    <s v="UNICON"/>
    <n v="1014412"/>
    <s v="UNION DE CONCRETERAS UNICON UCUE"/>
    <x v="41"/>
  </r>
  <r>
    <n v="1002206750"/>
    <s v="UE01"/>
    <x v="14"/>
    <d v="1899-12-30T12:38:00"/>
    <x v="2665"/>
    <s v="9000807215"/>
    <s v="013-020-00047813"/>
    <n v="3158.3"/>
    <n v="3541.11"/>
    <s v="ZPDF"/>
    <s v="70177473"/>
    <s v="0000393910"/>
    <n v="8002823022"/>
    <x v="2012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87"/>
    <x v="87"/>
    <s v="100019494"/>
    <s v="GUERRERO WILSON"/>
    <s v="ZEMT"/>
    <x v="119"/>
    <s v="2"/>
    <s v="Sin Pallet"/>
    <n v="0"/>
    <n v="0"/>
    <x v="0"/>
    <n v="40120"/>
    <n v="24000"/>
    <n v="16120"/>
    <n v="667.2"/>
    <m/>
    <x v="85"/>
    <n v="30"/>
    <s v="30"/>
    <n v="24"/>
    <x v="0"/>
    <n v="1.3900000000000001"/>
    <n v="27.8"/>
    <s v="RUTAS COTACACHENSES"/>
    <n v="10007064"/>
    <s v="GUERRERO HUALPA WILSON GILBERTO"/>
    <x v="119"/>
  </r>
  <r>
    <n v="1002206819"/>
    <s v="UE01"/>
    <x v="14"/>
    <d v="1899-12-30T12:43:00"/>
    <x v="2666"/>
    <s v="9000807383"/>
    <s v="012-022-00316082"/>
    <n v="3243.41"/>
    <n v="3636.53"/>
    <s v="ZPVN"/>
    <s v="40566913"/>
    <s v="0000393941"/>
    <n v="8002823112"/>
    <x v="2013"/>
    <x v="6"/>
    <x v="6"/>
    <n v="480"/>
    <s v="BOL"/>
    <s v="103278"/>
    <x v="200"/>
    <s v="804679"/>
    <s v="DOLORES ACOSTA"/>
    <x v="1"/>
    <s v="MARTHA BUCARAM  S38C CDLA IBARRA"/>
    <x v="25"/>
    <s v="O-Pichincha-Laecuatoriana"/>
    <n v="130"/>
    <x v="64"/>
    <x v="64"/>
    <s v="100014869"/>
    <s v="ROCHA JORGE"/>
    <s v="ZEMT"/>
    <x v="80"/>
    <s v="1"/>
    <s v="Con Pallet"/>
    <n v="0.05"/>
    <n v="24"/>
    <x v="0"/>
    <n v="39990"/>
    <n v="24080"/>
    <n v="15910"/>
    <n v="244.8"/>
    <m/>
    <x v="62"/>
    <n v="30"/>
    <s v="30"/>
    <n v="24"/>
    <x v="0"/>
    <n v="0.51"/>
    <n v="10.200000000000001"/>
    <s v="TRAPSA C.A."/>
    <n v="10003431"/>
    <s v="FIALLOS ARTEAGA ESTEFANIA CAROLINA"/>
    <x v="80"/>
  </r>
  <r>
    <n v="1002206909"/>
    <s v="UE01"/>
    <x v="14"/>
    <d v="1899-12-30T12:48:00"/>
    <x v="2667"/>
    <s v="9000807387"/>
    <s v="012-022-00316083"/>
    <n v="3943.9"/>
    <n v="4421.93"/>
    <s v="ZPVN"/>
    <s v="40566932"/>
    <s v="0000393967"/>
    <n v="8002823236"/>
    <x v="2014"/>
    <x v="2"/>
    <x v="2"/>
    <n v="32.14"/>
    <s v="T"/>
    <s v="10006962"/>
    <x v="127"/>
    <s v="810367"/>
    <s v="GRANEL BODEGA PRINCIPAL"/>
    <x v="27"/>
    <s v="CALLE F Y CALLE 4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260"/>
    <n v="32140"/>
    <n v="19120"/>
    <n v="658.23"/>
    <s v="remplaza a la guia 412080"/>
    <x v="78"/>
    <n v="30"/>
    <s v="30"/>
    <n v="32.14"/>
    <x v="0"/>
    <n v="20.48008711885501"/>
    <n v="20.48008711885501"/>
    <s v="CASTRO HERMANOS S.A."/>
    <n v="1013576"/>
    <s v="CASTRO SALGADO LUCIO OSWALDO"/>
    <x v="105"/>
  </r>
  <r>
    <n v="1002206857"/>
    <s v="UE01"/>
    <x v="14"/>
    <d v="1899-12-30T12:52:00"/>
    <x v="2668"/>
    <s v="9000807389"/>
    <s v="012-022-00316085"/>
    <n v="1689.6"/>
    <n v="1894.39"/>
    <s v="ZPVN"/>
    <s v="40566928"/>
    <s v="P000033158"/>
    <n v="8002823164"/>
    <x v="2015"/>
    <x v="7"/>
    <x v="7"/>
    <n v="240"/>
    <s v="BOL"/>
    <s v="10002800"/>
    <x v="113"/>
    <s v="807525"/>
    <s v="FERRONORTE BODEGA PROPIA"/>
    <x v="8"/>
    <s v="AV LOS CORAZAS 873 Y JOSE POSSE PA"/>
    <x v="8"/>
    <s v="O-Imbabura-Otavalo"/>
    <m/>
    <x v="40"/>
    <x v="40"/>
    <s v="100014832"/>
    <s v="PIEDRA JESUS"/>
    <s v="ZEMU"/>
    <x v="49"/>
    <s v="2"/>
    <s v="Sin Pallet"/>
    <n v="0"/>
    <n v="0"/>
    <x v="0"/>
    <n v="16538.332999999999"/>
    <n v="12053.333000000001"/>
    <n v="4485"/>
    <n v="21.6"/>
    <m/>
    <x v="38"/>
    <n v="30"/>
    <s v="30"/>
    <n v="12"/>
    <x v="0"/>
    <n v="9.0000000000000011E-2"/>
    <n v="1.8"/>
    <s v="LIDENORTI S.A."/>
    <n v="1013181"/>
    <s v="REASCOS GUZMAN HARVEY ESTANISLAO"/>
    <x v="49"/>
  </r>
  <r>
    <n v="1002206857"/>
    <s v="UE01"/>
    <x v="14"/>
    <d v="1899-12-30T12:52:00"/>
    <x v="2669"/>
    <s v="9000807388"/>
    <s v="012-022-00316084"/>
    <n v="836.4"/>
    <n v="937.78"/>
    <s v="ZPVN"/>
    <s v="40566927"/>
    <s v="P000033157"/>
    <n v="8002823165"/>
    <x v="2015"/>
    <x v="6"/>
    <x v="6"/>
    <n v="120"/>
    <s v="BOL"/>
    <s v="10002800"/>
    <x v="113"/>
    <s v="807525"/>
    <s v="FERRONORTE BODEGA PROPIA"/>
    <x v="8"/>
    <s v="AV LOS CORAZAS 873 Y JOSE POSSE PA"/>
    <x v="8"/>
    <s v="O-Imbabura-Otavalo"/>
    <n v="8"/>
    <x v="40"/>
    <x v="40"/>
    <s v="100014832"/>
    <s v="PIEDRA JESUS"/>
    <s v="ZEMU"/>
    <x v="49"/>
    <s v="2"/>
    <s v="Sin Pallet"/>
    <n v="0"/>
    <n v="0"/>
    <x v="0"/>
    <n v="10511.666999999999"/>
    <n v="6026.6670000000004"/>
    <n v="4485"/>
    <n v="10.8"/>
    <m/>
    <x v="38"/>
    <n v="30"/>
    <s v="30"/>
    <n v="6"/>
    <x v="0"/>
    <n v="9.0000000000000011E-2"/>
    <n v="1.8"/>
    <s v="LIDENORTI S.A."/>
    <n v="1013181"/>
    <s v="REASCOS GUZMAN HARVEY ESTANISLAO"/>
    <x v="49"/>
  </r>
  <r>
    <n v="1002206841"/>
    <s v="UE01"/>
    <x v="14"/>
    <d v="1899-12-30T12:53:00"/>
    <x v="2670"/>
    <s v="9000807390"/>
    <s v="012-022-00316086"/>
    <n v="4290"/>
    <n v="4809.9799999999996"/>
    <s v="ZPVN"/>
    <s v="40566859"/>
    <s v="P000033129"/>
    <n v="8002823146"/>
    <x v="201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870"/>
    <n v="33010"/>
    <n v="17860"/>
    <n v="594"/>
    <m/>
    <x v="138"/>
    <n v="30"/>
    <s v="30"/>
    <n v="33"/>
    <x v="0"/>
    <n v="0.9"/>
    <n v="18"/>
    <s v="TRANSPORTE PROPIO"/>
    <n v="1017512"/>
    <s v="PACHECO SALAZAR WILSON FABIAN"/>
    <x v="205"/>
  </r>
  <r>
    <n v="1002206842"/>
    <s v="UE01"/>
    <x v="14"/>
    <d v="1899-12-30T12:57:00"/>
    <x v="2671"/>
    <s v=""/>
    <s v=""/>
    <n v="0"/>
    <n v="0"/>
    <s v="ZPRC"/>
    <s v="2500108324"/>
    <s v="P000033149"/>
    <n v="8002823147"/>
    <x v="2017"/>
    <x v="2"/>
    <x v="2"/>
    <n v="32.28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040"/>
    <n v="32280"/>
    <n v="18760"/>
    <n v="0"/>
    <m/>
    <x v="3"/>
    <n v="30"/>
    <s v="30"/>
    <n v="32.28"/>
    <x v="0"/>
    <n v="0"/>
    <n v="0"/>
    <s v="UNICON"/>
    <n v="1014412"/>
    <s v="UNION DE CONCRETERAS UNICON UCUE"/>
    <x v="33"/>
  </r>
  <r>
    <n v="1002206855"/>
    <s v="UE01"/>
    <x v="14"/>
    <d v="1899-12-30T12:59:00"/>
    <x v="2672"/>
    <s v="9000807391"/>
    <s v="012-022-00316087"/>
    <n v="2254.1999999999998"/>
    <n v="2527.42"/>
    <s v="ZPVN"/>
    <s v="40566542"/>
    <s v="0000393962"/>
    <n v="8002823161"/>
    <x v="2018"/>
    <x v="6"/>
    <x v="6"/>
    <n v="3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20"/>
    <n v="17000"/>
    <n v="9720"/>
    <n v="251.6"/>
    <m/>
    <x v="107"/>
    <n v="30"/>
    <s v="30"/>
    <n v="17"/>
    <x v="0"/>
    <n v="0.74"/>
    <n v="14.799999999999999"/>
    <s v="TRANSPORTE PROPIO"/>
    <n v="1018470"/>
    <s v="COMERCIAL LOS NEVADOS"/>
    <x v="152"/>
  </r>
  <r>
    <n v="1002206856"/>
    <s v="UE01"/>
    <x v="14"/>
    <d v="1899-12-30T13:05:00"/>
    <x v="2673"/>
    <s v="9000807334"/>
    <s v="013-020-00047824"/>
    <n v="1878.2"/>
    <n v="2105.85"/>
    <s v="ZPDF"/>
    <s v="70177496"/>
    <s v="P000033151"/>
    <n v="8002823163"/>
    <x v="2019"/>
    <x v="3"/>
    <x v="3"/>
    <n v="280"/>
    <s v="BOL"/>
    <s v="102988"/>
    <x v="180"/>
    <s v="810848"/>
    <s v="OBRA SEVILLA"/>
    <x v="53"/>
    <s v="VIA PRINCIPAL A SEVILLA"/>
    <x v="91"/>
    <s v="O-Sucumbios-Cascales"/>
    <m/>
    <x v="166"/>
    <x v="166"/>
    <s v="100020251"/>
    <s v="CHANGOLUISA LUIS"/>
    <s v="ZEMU"/>
    <x v="251"/>
    <s v="2"/>
    <s v="Sin Pallet"/>
    <n v="0"/>
    <n v="0"/>
    <x v="0"/>
    <n v="18735"/>
    <n v="14000"/>
    <n v="4735"/>
    <n v="422.8"/>
    <m/>
    <x v="162"/>
    <n v="30"/>
    <s v="30"/>
    <n v="14"/>
    <x v="0"/>
    <n v="1.51"/>
    <n v="30.2"/>
    <s v="TRANSPORTE PROPIO"/>
    <n v="1022996"/>
    <s v="PINOS MONTENEGRO MARCO ANTONIO"/>
    <x v="251"/>
  </r>
  <r>
    <n v="1002206856"/>
    <s v="UE01"/>
    <x v="14"/>
    <d v="1899-12-30T13:05:00"/>
    <x v="2674"/>
    <s v="9000807333"/>
    <s v="013-020-00047823"/>
    <n v="557.9"/>
    <n v="625.52"/>
    <s v="ZPDF"/>
    <s v="70177495"/>
    <s v="P000033150"/>
    <n v="8002823162"/>
    <x v="2019"/>
    <x v="4"/>
    <x v="4"/>
    <n v="8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8735"/>
    <n v="4000"/>
    <n v="4735"/>
    <n v="120.8"/>
    <m/>
    <x v="162"/>
    <n v="30"/>
    <s v="30"/>
    <n v="4"/>
    <x v="0"/>
    <n v="1.51"/>
    <n v="30.2"/>
    <s v="TRANSPORTE PROPIO"/>
    <n v="1022996"/>
    <s v="PINOS MONTENEGRO MARCO ANTONIO"/>
    <x v="251"/>
  </r>
  <r>
    <n v="1002206821"/>
    <s v="UE01"/>
    <x v="14"/>
    <d v="1899-12-30T13:08:00"/>
    <x v="2675"/>
    <s v="9000807392"/>
    <s v="012-022-00316088"/>
    <n v="4422.3999999999996"/>
    <n v="4958.43"/>
    <s v="ZPVN"/>
    <s v="40566885"/>
    <s v="P000033134"/>
    <n v="8002823114"/>
    <x v="2020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81"/>
    <x v="81"/>
    <s v="100014895"/>
    <s v="TERAN JAIME"/>
    <s v="ZETT"/>
    <x v="162"/>
    <s v="1"/>
    <s v="Con Pallet"/>
    <n v="0.05"/>
    <n v="32"/>
    <x v="0"/>
    <n v="49760"/>
    <n v="32080"/>
    <n v="17680"/>
    <n v="537.6"/>
    <m/>
    <x v="79"/>
    <n v="30"/>
    <s v="30"/>
    <n v="32"/>
    <x v="0"/>
    <n v="0.84000000000000008"/>
    <n v="16.8"/>
    <s v="LA ARMENIA S.A."/>
    <n v="1013564"/>
    <s v="VIVERO MORALES MILTON CICERON"/>
    <x v="162"/>
  </r>
  <r>
    <n v="1002206870"/>
    <s v="UE01"/>
    <x v="14"/>
    <d v="1899-12-30T13:10:00"/>
    <x v="2676"/>
    <s v="9000807393"/>
    <s v="012-022-00316089"/>
    <n v="2494.8000000000002"/>
    <n v="2797.19"/>
    <s v="ZPVN"/>
    <s v="40566946"/>
    <s v="0000393996"/>
    <n v="8002823179"/>
    <x v="2021"/>
    <x v="6"/>
    <x v="6"/>
    <n v="360"/>
    <s v="BOL"/>
    <s v="101523"/>
    <x v="161"/>
    <s v="800845"/>
    <s v="FERRET SAN ISIDRO."/>
    <x v="1"/>
    <s v="FERRETERIA SAN ISIDRO  / DE LAS FUC"/>
    <x v="78"/>
    <s v="O-Pichincha-Sanisidrodelinca"/>
    <n v="96.5"/>
    <x v="46"/>
    <x v="46"/>
    <s v="100018609"/>
    <s v="CHACON WILSON"/>
    <s v="ZEMU"/>
    <x v="56"/>
    <s v="2"/>
    <s v="Sin Pallet"/>
    <n v="0"/>
    <n v="0"/>
    <x v="0"/>
    <n v="27250"/>
    <n v="18030"/>
    <n v="9220"/>
    <n v="162"/>
    <m/>
    <x v="44"/>
    <n v="30"/>
    <s v="30"/>
    <n v="18"/>
    <x v="0"/>
    <n v="0.45"/>
    <n v="9"/>
    <s v="TRAPSA C.A."/>
    <n v="1013764"/>
    <s v="TERAN SARZOSA CRISTIAN DAVID"/>
    <x v="56"/>
  </r>
  <r>
    <n v="1002206871"/>
    <s v="UE01"/>
    <x v="14"/>
    <d v="1899-12-30T13:13:00"/>
    <x v="2677"/>
    <s v="9000807394"/>
    <s v="012-022-00316090"/>
    <n v="2494.8000000000002"/>
    <n v="2797.19"/>
    <s v="ZPVN"/>
    <s v="40566945"/>
    <s v="0000393994"/>
    <n v="8002823181"/>
    <x v="2022"/>
    <x v="6"/>
    <x v="6"/>
    <n v="360"/>
    <s v="BOL"/>
    <s v="101780"/>
    <x v="56"/>
    <s v="809399"/>
    <s v="FERRETERIA ECONOMICA LLANO GRANDE"/>
    <x v="1"/>
    <s v="GARCIA MORENO N248 PASAJE 1/4"/>
    <x v="26"/>
    <s v="O-Pichincha-Carapungo"/>
    <n v="89"/>
    <x v="31"/>
    <x v="31"/>
    <s v="100014899"/>
    <s v="PILLAJO LUIS"/>
    <s v="ZEMU"/>
    <x v="37"/>
    <s v="2"/>
    <s v="Sin Pallet"/>
    <n v="0"/>
    <n v="0"/>
    <x v="0"/>
    <n v="27040"/>
    <n v="18040"/>
    <n v="9000"/>
    <n v="158.4"/>
    <m/>
    <x v="29"/>
    <n v="30"/>
    <s v="30"/>
    <n v="18"/>
    <x v="0"/>
    <n v="0.44"/>
    <n v="8.8000000000000007"/>
    <s v="SANJOPAS S.A."/>
    <n v="1014267"/>
    <s v="PILLAJO GUATEMAL VICTOR JULIO"/>
    <x v="37"/>
  </r>
  <r>
    <n v="1002206911"/>
    <s v="UE01"/>
    <x v="14"/>
    <d v="1899-12-30T13:20:00"/>
    <x v="2678"/>
    <s v="9000807396"/>
    <s v="012-022-00316091"/>
    <n v="2329.7199999999998"/>
    <n v="2612.1"/>
    <s v="ZPVN"/>
    <s v="40566934"/>
    <s v="P000033159"/>
    <n v="8002823239"/>
    <x v="2023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30"/>
    <n v="9040"/>
    <n v="266.39999999999998"/>
    <m/>
    <x v="90"/>
    <n v="30"/>
    <s v="30"/>
    <n v="18"/>
    <x v="0"/>
    <n v="0.74"/>
    <n v="14.799999999999999"/>
    <s v="TRANSPORTE PROPIO"/>
    <n v="1013789"/>
    <s v="VEGA VEGA FABIAN"/>
    <x v="127"/>
  </r>
  <r>
    <n v="1002206884"/>
    <s v="UE01"/>
    <x v="14"/>
    <d v="1899-12-30T14:05:00"/>
    <x v="2679"/>
    <s v=""/>
    <s v=""/>
    <n v="0"/>
    <n v="0"/>
    <s v="ZPRC"/>
    <s v="2500107941"/>
    <s v="0000393358"/>
    <n v="8002823197"/>
    <x v="2024"/>
    <x v="1"/>
    <x v="1"/>
    <n v="30.44"/>
    <s v="T"/>
    <s v="101660"/>
    <x v="9"/>
    <s v="804646"/>
    <s v="PLANTA TECHCEM"/>
    <x v="8"/>
    <s v="ENTREGA EN PLANTA OTAVALO"/>
    <x v="8"/>
    <s v="O-Imbabura-Otavalo"/>
    <n v="8"/>
    <x v="1"/>
    <x v="1"/>
    <s v="100015108"/>
    <s v="RIVERA JULIAN"/>
    <s v="ZECI"/>
    <x v="267"/>
    <s v="2"/>
    <s v="Sin Pallet"/>
    <n v="0"/>
    <n v="0"/>
    <x v="1"/>
    <n v="48930"/>
    <n v="30440"/>
    <n v="18490"/>
    <n v="0"/>
    <m/>
    <x v="1"/>
    <n v="30"/>
    <s v="30"/>
    <n v="30.44"/>
    <x v="0"/>
    <n v="0"/>
    <n v="0"/>
    <s v="TRANSCONCEM CIA. LTDA."/>
    <n v="1013227"/>
    <s v="COMPAÑIA DE TRANSPORTE PESADO"/>
    <x v="267"/>
  </r>
  <r>
    <n v="1002206905"/>
    <s v="UE01"/>
    <x v="14"/>
    <d v="1899-12-30T14:08:00"/>
    <x v="2680"/>
    <s v="9000807437"/>
    <s v="012-022-00316093"/>
    <n v="2354.4"/>
    <n v="2639.77"/>
    <s v="ZPVN"/>
    <s v="40566855"/>
    <s v="P000033126"/>
    <n v="8002823230"/>
    <x v="2025"/>
    <x v="7"/>
    <x v="7"/>
    <n v="36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6890.909"/>
    <n v="18010.909"/>
    <n v="8880"/>
    <n v="324"/>
    <m/>
    <x v="138"/>
    <n v="30"/>
    <s v="30"/>
    <n v="18"/>
    <x v="0"/>
    <n v="0.9"/>
    <n v="18"/>
    <s v="TRANSPORTE PROPIO"/>
    <n v="1017512"/>
    <s v="PACHECO SALAZAR WILSON FABIAN"/>
    <x v="212"/>
  </r>
  <r>
    <n v="1002206905"/>
    <s v="UE01"/>
    <x v="14"/>
    <d v="1899-12-30T14:08:00"/>
    <x v="2681"/>
    <s v="9000807436"/>
    <s v="012-022-00316092"/>
    <n v="1950"/>
    <n v="2186.35"/>
    <s v="ZPVN"/>
    <s v="40566856"/>
    <s v="P000033127"/>
    <n v="8002823231"/>
    <x v="2025"/>
    <x v="6"/>
    <x v="6"/>
    <n v="3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3889.091"/>
    <n v="15009.091"/>
    <n v="8880"/>
    <n v="270"/>
    <m/>
    <x v="138"/>
    <n v="30"/>
    <s v="30"/>
    <n v="15"/>
    <x v="0"/>
    <n v="0.9"/>
    <n v="18"/>
    <s v="TRANSPORTE PROPIO"/>
    <n v="1017512"/>
    <s v="PACHECO SALAZAR WILSON FABIAN"/>
    <x v="212"/>
  </r>
  <r>
    <n v="1002206928"/>
    <s v="UE01"/>
    <x v="14"/>
    <d v="1899-12-30T14:08:00"/>
    <x v="2682"/>
    <s v="9000807438"/>
    <s v="012-022-00316094"/>
    <n v="4256"/>
    <n v="4771.8500000000004"/>
    <s v="ZPVN"/>
    <s v="40566690"/>
    <s v="0000393711"/>
    <n v="8002823259"/>
    <x v="2026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10"/>
    <n v="31990"/>
    <n v="18720"/>
    <n v="742.4"/>
    <m/>
    <x v="150"/>
    <n v="30"/>
    <s v="30"/>
    <n v="32"/>
    <x v="0"/>
    <n v="1.1599999999999999"/>
    <n v="23.2"/>
    <s v="TRANSPORTE PROPIO"/>
    <n v="101524"/>
    <s v="BRIONES MACIAS MARIO ALEJANDRO"/>
    <x v="228"/>
  </r>
  <r>
    <n v="1002206927"/>
    <s v="UE01"/>
    <x v="14"/>
    <d v="1899-12-30T14:19:00"/>
    <x v="2683"/>
    <s v="9000807439"/>
    <s v="012-022-00316095"/>
    <n v="4149.3"/>
    <n v="4652.2299999999996"/>
    <s v="ZPVN"/>
    <s v="40566196"/>
    <s v="0000392974"/>
    <n v="8002823258"/>
    <x v="2027"/>
    <x v="8"/>
    <x v="8"/>
    <n v="32.61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8500"/>
    <n v="32610"/>
    <n v="15890"/>
    <n v="0"/>
    <m/>
    <x v="3"/>
    <n v="30"/>
    <s v="30"/>
    <n v="32.61"/>
    <x v="0"/>
    <n v="0"/>
    <n v="0"/>
    <s v="MAMUT ANDINO C.A."/>
    <n v="1013076"/>
    <s v="MAMUT ANDINO C.A."/>
    <x v="207"/>
  </r>
  <r>
    <n v="1002206931"/>
    <s v="UE01"/>
    <x v="14"/>
    <d v="1899-12-30T14:30:00"/>
    <x v="2684"/>
    <s v=""/>
    <s v=""/>
    <n v="0"/>
    <n v="0"/>
    <s v="ZPRC"/>
    <s v="2500108292"/>
    <s v="0000393678"/>
    <n v="8002823262"/>
    <x v="2028"/>
    <x v="7"/>
    <x v="7"/>
    <n v="240"/>
    <s v="BOL"/>
    <s v="101500"/>
    <x v="30"/>
    <s v="806419"/>
    <s v="CENTRO DE ACOPIO"/>
    <x v="1"/>
    <s v="EL CARRIZAL E9-119 Y AV INTEROCEANI"/>
    <x v="10"/>
    <s v="O-Pichincha-Tumbaco"/>
    <m/>
    <x v="71"/>
    <x v="71"/>
    <s v="100014916"/>
    <s v="PUETATE MAURICIO"/>
    <s v="ZETT"/>
    <x v="209"/>
    <s v="4"/>
    <s v="Pallet Cortesia"/>
    <n v="0"/>
    <n v="0"/>
    <x v="0"/>
    <n v="21212.5"/>
    <n v="12022.5"/>
    <n v="9190"/>
    <n v="110.4"/>
    <m/>
    <x v="69"/>
    <n v="30"/>
    <s v="30"/>
    <n v="12"/>
    <x v="0"/>
    <n v="0.46"/>
    <n v="9.2000000000000011"/>
    <s v="LA ARMENIA S.A."/>
    <n v="1013556"/>
    <s v="RAMIREZ BAEZ FIDEL RAMIRO"/>
    <x v="209"/>
  </r>
  <r>
    <n v="1002206931"/>
    <s v="UE01"/>
    <x v="14"/>
    <d v="1899-12-30T14:30:00"/>
    <x v="2685"/>
    <s v=""/>
    <s v=""/>
    <n v="0"/>
    <n v="0"/>
    <s v="ZPRC"/>
    <s v="2500108292"/>
    <s v="0000393679"/>
    <n v="8002823263"/>
    <x v="2028"/>
    <x v="6"/>
    <x v="6"/>
    <n v="400"/>
    <s v="BOL"/>
    <s v="101500"/>
    <x v="30"/>
    <s v="806419"/>
    <s v="CENTRO DE ACOPIO"/>
    <x v="1"/>
    <s v="EL CARRIZAL E9-119 Y AV INTEROCEANI"/>
    <x v="10"/>
    <s v="O-Pichincha-Tumbaco"/>
    <n v="110"/>
    <x v="71"/>
    <x v="71"/>
    <s v="100014916"/>
    <s v="PUETATE MAURICIO"/>
    <s v="ZETT"/>
    <x v="209"/>
    <s v="4"/>
    <s v="Pallet Cortesia"/>
    <n v="0"/>
    <n v="0"/>
    <x v="0"/>
    <n v="29227.5"/>
    <n v="20037.5"/>
    <n v="9190"/>
    <n v="184"/>
    <m/>
    <x v="69"/>
    <n v="30"/>
    <s v="30"/>
    <n v="20"/>
    <x v="0"/>
    <n v="0.46"/>
    <n v="9.1999999999999993"/>
    <s v="LA ARMENIA S.A."/>
    <n v="1013556"/>
    <s v="RAMIREZ BAEZ FIDEL RAMIRO"/>
    <x v="209"/>
  </r>
  <r>
    <n v="1002206941"/>
    <s v="UE01"/>
    <x v="14"/>
    <d v="1899-12-30T14:36:00"/>
    <x v="2686"/>
    <s v=""/>
    <s v=""/>
    <n v="0"/>
    <n v="0"/>
    <s v="ZPRC"/>
    <s v="2500108296"/>
    <s v="0000393713"/>
    <n v="8002823275"/>
    <x v="202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380"/>
    <n v="32000"/>
    <n v="17380"/>
    <n v="966.4"/>
    <m/>
    <x v="143"/>
    <n v="30"/>
    <s v="30"/>
    <n v="32"/>
    <x v="0"/>
    <n v="1.51"/>
    <n v="30.2"/>
    <s v="TRANSPORTE PROPIO"/>
    <n v="1013635"/>
    <s v="ROMAN BAJANA JHONATHAN MARCEL"/>
    <x v="217"/>
  </r>
  <r>
    <n v="1002206896"/>
    <s v="UE01"/>
    <x v="14"/>
    <d v="1899-12-30T14:39:00"/>
    <x v="2687"/>
    <s v="9000807443"/>
    <s v="012-022-00316096"/>
    <n v="4428.8"/>
    <n v="4965.6000000000004"/>
    <s v="ZPVN"/>
    <s v="40566697"/>
    <s v="0000393671"/>
    <n v="8002823215"/>
    <x v="2030"/>
    <x v="4"/>
    <x v="4"/>
    <n v="640"/>
    <s v="BOL"/>
    <s v="101730"/>
    <x v="58"/>
    <s v="802061"/>
    <s v="BODEGA FERRYBLOQ"/>
    <x v="22"/>
    <s v="BODEGA FERRYBLOQ / VIA ESMERALDAS"/>
    <x v="32"/>
    <s v="O-Esmeraldas-Esmeraldas"/>
    <n v="388"/>
    <x v="139"/>
    <x v="139"/>
    <s v="100018201"/>
    <s v="GUERRERO MARCELO"/>
    <s v="ZETT"/>
    <x v="204"/>
    <s v="2"/>
    <s v="Sin Pallet"/>
    <n v="0"/>
    <n v="0"/>
    <x v="0"/>
    <n v="49360"/>
    <n v="31990"/>
    <n v="17370"/>
    <n v="678.4"/>
    <m/>
    <x v="137"/>
    <n v="30"/>
    <s v="30"/>
    <n v="32"/>
    <x v="0"/>
    <n v="1.06"/>
    <n v="21.2"/>
    <s v="TRAPSA C.A."/>
    <n v="1013882"/>
    <s v="GUERRERO ANDRADE EDUARDO MARCELO"/>
    <x v="204"/>
  </r>
  <r>
    <n v="1002206944"/>
    <s v="UE01"/>
    <x v="14"/>
    <d v="1899-12-30T14:45:00"/>
    <x v="2688"/>
    <s v="9000807445"/>
    <s v="012-022-00316098"/>
    <n v="836.4"/>
    <n v="937.78"/>
    <s v="ZPVN"/>
    <s v="40566893"/>
    <s v="P000033136"/>
    <n v="8002823279"/>
    <x v="2031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103"/>
    <x v="103"/>
    <s v="100015029"/>
    <s v="CUASPA MANUEL"/>
    <s v="ZETT"/>
    <x v="172"/>
    <s v="1"/>
    <s v="Con Pallet"/>
    <n v="0.05"/>
    <n v="6"/>
    <x v="0"/>
    <n v="15358.125"/>
    <n v="6013.125"/>
    <n v="9345"/>
    <n v="10.8"/>
    <m/>
    <x v="101"/>
    <n v="30"/>
    <s v="30"/>
    <n v="6"/>
    <x v="0"/>
    <n v="9.0000000000000011E-2"/>
    <n v="1.8"/>
    <s v="TRAPSA C.A."/>
    <n v="1013573"/>
    <s v="CUASPA PEREZ SEGUNDO MANUEL"/>
    <x v="172"/>
  </r>
  <r>
    <n v="1002206944"/>
    <s v="UE01"/>
    <x v="14"/>
    <d v="1899-12-30T14:45:00"/>
    <x v="2689"/>
    <s v="9000807444"/>
    <s v="012-022-00316097"/>
    <n v="3588"/>
    <n v="4022.89"/>
    <s v="ZPVN"/>
    <s v="40566892"/>
    <s v="P000033135"/>
    <n v="8002823280"/>
    <x v="2031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3"/>
    <x v="103"/>
    <s v="100015029"/>
    <s v="CUASPA MANUEL"/>
    <s v="ZETT"/>
    <x v="172"/>
    <s v="1"/>
    <s v="Con Pallet"/>
    <n v="0.05"/>
    <n v="26"/>
    <x v="0"/>
    <n v="35401.875"/>
    <n v="26056.875"/>
    <n v="9345"/>
    <n v="46.8"/>
    <m/>
    <x v="101"/>
    <n v="30"/>
    <s v="30"/>
    <n v="26"/>
    <x v="0"/>
    <n v="0.09"/>
    <n v="1.7999999999999998"/>
    <s v="TRAPSA C.A."/>
    <n v="1013573"/>
    <s v="CUASPA PEREZ SEGUNDO MANUEL"/>
    <x v="172"/>
  </r>
  <r>
    <n v="1002206983"/>
    <s v="UE01"/>
    <x v="14"/>
    <d v="1899-12-30T14:58:00"/>
    <x v="2690"/>
    <s v="9000807449"/>
    <s v="012-022-00316099"/>
    <n v="3153.6"/>
    <n v="3535.83"/>
    <s v="ZPVN"/>
    <s v="40566951"/>
    <s v="0000394004"/>
    <n v="8002823326"/>
    <x v="2032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127"/>
    <x v="127"/>
    <s v="100018006"/>
    <s v="HERRERA EDUARDO"/>
    <s v="ZEMT"/>
    <x v="181"/>
    <s v="2"/>
    <s v="Sin Pallet"/>
    <n v="0"/>
    <n v="0"/>
    <x v="0"/>
    <n v="36830"/>
    <n v="24040"/>
    <n v="12790"/>
    <n v="355.2"/>
    <m/>
    <x v="125"/>
    <n v="30"/>
    <s v="30"/>
    <n v="24"/>
    <x v="0"/>
    <n v="0.74"/>
    <n v="14.799999999999999"/>
    <s v="ALQUINGA &amp; ALQUINGA"/>
    <n v="1021688"/>
    <s v="CADENA CIFUENTES IVON SILVANA"/>
    <x v="181"/>
  </r>
  <r>
    <n v="1002207002"/>
    <s v="UE01"/>
    <x v="14"/>
    <d v="1899-12-30T15:01:00"/>
    <x v="2691"/>
    <s v="9000807455"/>
    <s v="012-022-00316102"/>
    <n v="535.20000000000005"/>
    <n v="600.07000000000005"/>
    <s v="ZPVN"/>
    <s v="40566865"/>
    <s v="0000393863"/>
    <n v="8002823353"/>
    <x v="2033"/>
    <x v="3"/>
    <x v="3"/>
    <n v="80"/>
    <s v="BOL"/>
    <s v="103635"/>
    <x v="67"/>
    <s v="805341"/>
    <s v="MARIO MORALES EL COCA"/>
    <x v="33"/>
    <s v="ANTONIO LLORI Y PANACOCHA"/>
    <x v="49"/>
    <s v="O-Orellana-Elcoca"/>
    <m/>
    <x v="78"/>
    <x v="78"/>
    <s v="100022006"/>
    <s v="MEJIA VEGA GINSON ALEXANDER"/>
    <s v="ZETT"/>
    <x v="220"/>
    <s v="2"/>
    <s v="Sin Pallet"/>
    <n v="0"/>
    <n v="0"/>
    <x v="0"/>
    <n v="10138.75"/>
    <n v="3998.75"/>
    <n v="6140"/>
    <n v="105.6"/>
    <m/>
    <x v="76"/>
    <n v="30"/>
    <s v="30"/>
    <n v="4"/>
    <x v="0"/>
    <n v="1.3199999999999998"/>
    <n v="26.4"/>
    <s v="TRANSPORTE PROPIO"/>
    <n v="1023011"/>
    <s v="PALOMEQUE CAIZA LUIS FERNANDO"/>
    <x v="220"/>
  </r>
  <r>
    <n v="1002207002"/>
    <s v="UE01"/>
    <x v="14"/>
    <d v="1899-12-30T15:01:00"/>
    <x v="2692"/>
    <s v="9000807453"/>
    <s v="012-022-00316100"/>
    <n v="2672"/>
    <n v="2995.86"/>
    <s v="ZPVN"/>
    <s v="40566864"/>
    <s v="0000393862"/>
    <n v="8002823354"/>
    <x v="2033"/>
    <x v="3"/>
    <x v="3"/>
    <n v="400"/>
    <s v="BOL"/>
    <s v="103635"/>
    <x v="67"/>
    <s v="807500"/>
    <s v="OBRA LAGO AGRIO"/>
    <x v="36"/>
    <s v="KM 31/2 VIA A QUITO"/>
    <x v="55"/>
    <s v="O-Sucumbios-Lagoagrio"/>
    <m/>
    <x v="78"/>
    <x v="78"/>
    <s v="100022006"/>
    <s v="MEJIA VEGA GINSON ALEXANDER"/>
    <s v="ZETT"/>
    <x v="220"/>
    <s v="2"/>
    <s v="Sin Pallet"/>
    <n v="0"/>
    <n v="0"/>
    <x v="0"/>
    <n v="26133.75"/>
    <n v="19993.75"/>
    <n v="6140"/>
    <n v="556"/>
    <m/>
    <x v="76"/>
    <n v="30"/>
    <s v="30"/>
    <n v="20"/>
    <x v="0"/>
    <n v="1.39"/>
    <n v="27.8"/>
    <s v="TRANSPORTE PROPIO"/>
    <n v="1023011"/>
    <s v="PALOMEQUE CAIZA LUIS FERNANDO"/>
    <x v="220"/>
  </r>
  <r>
    <n v="1002207002"/>
    <s v="UE01"/>
    <x v="14"/>
    <d v="1899-12-30T15:01:00"/>
    <x v="2693"/>
    <s v="9000807454"/>
    <s v="012-022-00316101"/>
    <n v="1110.4000000000001"/>
    <n v="1244.99"/>
    <s v="ZPVN"/>
    <s v="40566863"/>
    <s v="0000393864"/>
    <n v="8002823352"/>
    <x v="2033"/>
    <x v="4"/>
    <x v="4"/>
    <n v="16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14137.5"/>
    <n v="7997.5"/>
    <n v="6140"/>
    <n v="241.6"/>
    <m/>
    <x v="76"/>
    <n v="30"/>
    <s v="30"/>
    <n v="8"/>
    <x v="0"/>
    <n v="1.51"/>
    <n v="30.2"/>
    <s v="TRANSPORTE PROPIO"/>
    <n v="1023011"/>
    <s v="PALOMEQUE CAIZA LUIS FERNANDO"/>
    <x v="220"/>
  </r>
  <r>
    <n v="1002206992"/>
    <s v="UE01"/>
    <x v="14"/>
    <d v="1899-12-30T15:08:00"/>
    <x v="2694"/>
    <s v=""/>
    <s v=""/>
    <n v="0"/>
    <n v="0"/>
    <s v="ZPRC"/>
    <s v="2500108344"/>
    <s v="P000033163"/>
    <n v="8002823339"/>
    <x v="2034"/>
    <x v="7"/>
    <x v="7"/>
    <n v="160"/>
    <s v="BOL"/>
    <s v="101586"/>
    <x v="33"/>
    <s v="801499"/>
    <s v="FERRIGONZ TABACUNDO"/>
    <x v="50"/>
    <s v="CALLE VELASCO IBARRA 040703 A UNA C"/>
    <x v="80"/>
    <s v="O-Pichincha-Pedromoncayo"/>
    <m/>
    <x v="94"/>
    <x v="94"/>
    <s v="10003496"/>
    <s v="AYALA LOPEZ PABLO ERNESTO"/>
    <s v="ZETT"/>
    <x v="131"/>
    <s v="1"/>
    <s v="Con Pallet"/>
    <n v="0.05"/>
    <n v="8"/>
    <x v="0"/>
    <n v="17147.5"/>
    <n v="8022.5"/>
    <n v="9125"/>
    <n v="33.6"/>
    <m/>
    <x v="92"/>
    <n v="30"/>
    <s v="30"/>
    <n v="8"/>
    <x v="0"/>
    <n v="0.21000000000000002"/>
    <n v="4.2"/>
    <s v="TRAPSA C.A."/>
    <n v="10003459"/>
    <s v="AYALA LOPEZ PABLO ROBERTO"/>
    <x v="131"/>
  </r>
  <r>
    <n v="1002206992"/>
    <s v="UE01"/>
    <x v="14"/>
    <d v="1899-12-30T15:08:00"/>
    <x v="2695"/>
    <s v=""/>
    <s v=""/>
    <n v="0"/>
    <n v="0"/>
    <s v="ZPRC"/>
    <s v="2500108343"/>
    <s v="P000033162"/>
    <n v="8002823340"/>
    <x v="2034"/>
    <x v="6"/>
    <x v="6"/>
    <n v="480"/>
    <s v="BOL"/>
    <s v="101586"/>
    <x v="33"/>
    <s v="801499"/>
    <s v="FERRIGONZ TABACUNDO"/>
    <x v="50"/>
    <s v="CALLE VELASCO IBARRA 040703 A UNA C"/>
    <x v="80"/>
    <s v="O-Pichincha-Pedromoncayo"/>
    <n v="40"/>
    <x v="94"/>
    <x v="94"/>
    <s v="10003496"/>
    <s v="AYALA LOPEZ PABLO ERNESTO"/>
    <s v="ZETT"/>
    <x v="131"/>
    <s v="1"/>
    <s v="Con Pallet"/>
    <n v="0.05"/>
    <n v="24"/>
    <x v="0"/>
    <n v="33192.5"/>
    <n v="24067.5"/>
    <n v="9125"/>
    <n v="100.8"/>
    <m/>
    <x v="92"/>
    <n v="30"/>
    <s v="30"/>
    <n v="24"/>
    <x v="0"/>
    <n v="0.21"/>
    <n v="4.2"/>
    <s v="TRAPSA C.A."/>
    <n v="10003459"/>
    <s v="AYALA LOPEZ PABLO ROBERTO"/>
    <x v="131"/>
  </r>
  <r>
    <n v="1002207014"/>
    <s v="UE01"/>
    <x v="14"/>
    <d v="1899-12-30T15:11:00"/>
    <x v="2696"/>
    <s v="9000807457"/>
    <s v="012-022-00316104"/>
    <n v="3040.6"/>
    <n v="3409.14"/>
    <s v="ZPVN"/>
    <s v="40566900"/>
    <s v="0000393921"/>
    <n v="8002823368"/>
    <x v="2035"/>
    <x v="3"/>
    <x v="3"/>
    <n v="460"/>
    <s v="BOL"/>
    <s v="103778"/>
    <x v="72"/>
    <s v="807655"/>
    <s v="OBRA CASCALES"/>
    <x v="53"/>
    <s v="AV. QUITO E 45"/>
    <x v="91"/>
    <s v="O-Sucumbios-Cascales"/>
    <m/>
    <x v="132"/>
    <x v="132"/>
    <s v="10008150"/>
    <s v="CHAMAZA GUAMAN JOSE ROLANDO"/>
    <s v="ZETT"/>
    <x v="189"/>
    <s v="2"/>
    <s v="Sin Pallet"/>
    <n v="0"/>
    <n v="0"/>
    <x v="0"/>
    <n v="32550.909"/>
    <n v="23020.909"/>
    <n v="9530"/>
    <n v="694.6"/>
    <m/>
    <x v="130"/>
    <n v="30"/>
    <s v="30"/>
    <n v="23"/>
    <x v="0"/>
    <n v="1.51"/>
    <n v="30.2"/>
    <s v="TRANSPORTE PROPIO"/>
    <n v="1024814"/>
    <s v="ALEJANDRO CEVALLOS ELIJIO GERMAN"/>
    <x v="189"/>
  </r>
  <r>
    <n v="1002207014"/>
    <s v="UE01"/>
    <x v="14"/>
    <d v="1899-12-30T15:11:00"/>
    <x v="2697"/>
    <s v="9000807456"/>
    <s v="012-022-00316103"/>
    <n v="1374"/>
    <n v="1540.54"/>
    <s v="ZPVN"/>
    <s v="40566900"/>
    <s v="0000393920"/>
    <n v="8002823367"/>
    <x v="2035"/>
    <x v="4"/>
    <x v="4"/>
    <n v="20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9539.091"/>
    <n v="10009.091"/>
    <n v="9530"/>
    <n v="302"/>
    <m/>
    <x v="130"/>
    <n v="30"/>
    <s v="30"/>
    <n v="10"/>
    <x v="0"/>
    <n v="1.51"/>
    <n v="30.2"/>
    <s v="TRANSPORTE PROPIO"/>
    <n v="1024814"/>
    <s v="ALEJANDRO CEVALLOS ELIJIO GERMAN"/>
    <x v="189"/>
  </r>
  <r>
    <n v="1002207005"/>
    <s v="UE01"/>
    <x v="14"/>
    <d v="1899-12-30T15:20:00"/>
    <x v="2698"/>
    <s v=""/>
    <s v=""/>
    <n v="0"/>
    <n v="0"/>
    <s v="ZPRC"/>
    <s v="2500108329"/>
    <s v="0000393999"/>
    <n v="8002823358"/>
    <x v="2036"/>
    <x v="4"/>
    <x v="4"/>
    <n v="360"/>
    <s v="BOL"/>
    <s v="101664"/>
    <x v="8"/>
    <s v="800677"/>
    <s v="HIERRO COMERCIO"/>
    <x v="26"/>
    <s v="HIERRO COMERCIO, AV 19 DE MAYO CALL"/>
    <x v="39"/>
    <s v="O-Cotopaxi-Lamana"/>
    <n v="330"/>
    <x v="33"/>
    <x v="33"/>
    <s v="10006961"/>
    <s v="CUSHCAGUA SALAZAR JOSE MANUEL"/>
    <s v="ZEMU"/>
    <x v="111"/>
    <s v="2"/>
    <s v="Sin Pallet"/>
    <n v="0"/>
    <n v="0"/>
    <x v="0"/>
    <n v="27110"/>
    <n v="18010"/>
    <n v="9100"/>
    <n v="478.8"/>
    <m/>
    <x v="31"/>
    <n v="30"/>
    <s v="30"/>
    <n v="18"/>
    <x v="0"/>
    <n v="1.33"/>
    <n v="26.6"/>
    <s v="CIAPRUTE S.A."/>
    <n v="1022019"/>
    <s v="ENRIQUEZ LARA ORLANDO DANILO"/>
    <x v="111"/>
  </r>
  <r>
    <n v="1002206982"/>
    <s v="UE01"/>
    <x v="14"/>
    <d v="1899-12-30T15:25:00"/>
    <x v="2699"/>
    <s v="9000807459"/>
    <s v="012-022-00316105"/>
    <n v="3312.14"/>
    <n v="3713.6"/>
    <s v="ZPVN"/>
    <s v="40566989"/>
    <s v="P000033171"/>
    <n v="8002823325"/>
    <x v="2037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6"/>
    <x v="6"/>
    <s v="10003542"/>
    <s v="CASTELLANO SANCHEZ CARLOS ANDRES"/>
    <s v="ZEMT"/>
    <x v="7"/>
    <s v="1"/>
    <s v="Con Pallet"/>
    <n v="0.05"/>
    <n v="24"/>
    <x v="0"/>
    <n v="38670"/>
    <n v="24090"/>
    <n v="14580"/>
    <n v="91.2"/>
    <m/>
    <x v="6"/>
    <n v="30"/>
    <s v="30"/>
    <n v="24"/>
    <x v="0"/>
    <n v="0.19"/>
    <n v="3.8000000000000003"/>
    <s v="WILLYTRUCK S.A."/>
    <n v="1013241"/>
    <s v="COMPAÑÍA DE TRANSPORTE DE CARGA PES"/>
    <x v="7"/>
  </r>
  <r>
    <n v="1002207008"/>
    <s v="UE01"/>
    <x v="14"/>
    <d v="1899-12-30T15:31:00"/>
    <x v="2700"/>
    <s v=""/>
    <s v=""/>
    <n v="0"/>
    <n v="0"/>
    <s v="ZPRC"/>
    <s v="2500108331"/>
    <s v="0000394002"/>
    <n v="8002823361"/>
    <x v="2038"/>
    <x v="3"/>
    <x v="3"/>
    <n v="360"/>
    <s v="BOL"/>
    <s v="101664"/>
    <x v="8"/>
    <s v="800759"/>
    <s v="FERE ROMERO"/>
    <x v="90"/>
    <s v="FERE ROMERO CARO COELLO/AV INDEPEND"/>
    <x v="151"/>
    <s v="O-Losrios-Baba"/>
    <n v="481"/>
    <x v="63"/>
    <x v="63"/>
    <s v="10005910"/>
    <s v="URBANO MOQUINCHE WALTER ARMANDO"/>
    <s v="ZEMU"/>
    <x v="79"/>
    <s v="2"/>
    <s v="Sin Pallet"/>
    <n v="0"/>
    <n v="0"/>
    <x v="0"/>
    <n v="26730"/>
    <n v="18010"/>
    <n v="8720"/>
    <n v="475.2"/>
    <m/>
    <x v="61"/>
    <n v="30"/>
    <s v="30"/>
    <n v="18"/>
    <x v="0"/>
    <n v="1.32"/>
    <n v="26.4"/>
    <s v="RUTAS COTACACHENSES"/>
    <n v="10005834"/>
    <s v="RUIZ CHECA JOSE JAVIER"/>
    <x v="79"/>
  </r>
  <r>
    <n v="1002206937"/>
    <s v="UE01"/>
    <x v="14"/>
    <d v="1899-12-30T15:45:00"/>
    <x v="2701"/>
    <s v=""/>
    <s v=""/>
    <n v="0"/>
    <n v="0"/>
    <s v="ZPRC"/>
    <s v="2500108328"/>
    <s v="P000033155"/>
    <n v="8002823268"/>
    <x v="2039"/>
    <x v="2"/>
    <x v="2"/>
    <n v="30.91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8870"/>
    <n v="30910"/>
    <n v="17960"/>
    <n v="0"/>
    <m/>
    <x v="3"/>
    <n v="30"/>
    <s v="30"/>
    <n v="30.91"/>
    <x v="0"/>
    <n v="0"/>
    <n v="0"/>
    <s v="UNICON"/>
    <n v="1014412"/>
    <s v="UNION DE CONCRETERAS UNICON UCUE"/>
    <x v="202"/>
  </r>
  <r>
    <n v="1002206985"/>
    <s v="UE01"/>
    <x v="14"/>
    <d v="1899-12-30T15:50:00"/>
    <x v="2702"/>
    <s v="9000807432"/>
    <s v="013-020-00047835"/>
    <n v="3153.58"/>
    <n v="3535.81"/>
    <s v="ZPDF"/>
    <s v="70177515"/>
    <s v="0000394060"/>
    <n v="8002823329"/>
    <x v="2040"/>
    <x v="7"/>
    <x v="7"/>
    <n v="480"/>
    <s v="BOL"/>
    <s v="10005894"/>
    <x v="198"/>
    <s v="810816"/>
    <s v="BLOQUERA LATACUNGA"/>
    <x v="6"/>
    <s v="BARRIO ESCALERA LOMA"/>
    <x v="17"/>
    <s v="O-Cotopaxi-Latacunga"/>
    <n v="198"/>
    <x v="114"/>
    <x v="114"/>
    <s v="100014846"/>
    <s v="SANCHEZ EDUARDO"/>
    <s v="ZEMT"/>
    <x v="159"/>
    <s v="2"/>
    <s v="Sin Pallet"/>
    <n v="0"/>
    <n v="0"/>
    <x v="0"/>
    <n v="38750"/>
    <n v="24000"/>
    <n v="14750"/>
    <n v="355.2"/>
    <m/>
    <x v="112"/>
    <n v="30"/>
    <s v="30"/>
    <n v="24"/>
    <x v="0"/>
    <n v="0.74"/>
    <n v="14.799999999999999"/>
    <s v="LIDENORTI S.A."/>
    <n v="1014106"/>
    <s v="SANCHEZ PILA FRANKLIN EDUARDO"/>
    <x v="159"/>
  </r>
  <r>
    <n v="1002207072"/>
    <s v="UE01"/>
    <x v="14"/>
    <d v="1899-12-30T15:51:00"/>
    <x v="2703"/>
    <s v="9000807463"/>
    <s v="012-022-00316106"/>
    <n v="2469.6"/>
    <n v="2768.93"/>
    <s v="ZPVN"/>
    <s v="40566953"/>
    <s v="0000394008"/>
    <n v="8002823443"/>
    <x v="2041"/>
    <x v="6"/>
    <x v="6"/>
    <n v="360"/>
    <s v="BOL"/>
    <s v="103020"/>
    <x v="20"/>
    <s v="811008"/>
    <s v="SUCURSAL EL VALLE"/>
    <x v="5"/>
    <s v="AV GRAL RUMIÑAHUI Y LATACUNGA"/>
    <x v="5"/>
    <s v="O-Pichincha-Sangolqui"/>
    <n v="130"/>
    <x v="106"/>
    <x v="106"/>
    <s v="100014932"/>
    <s v="CORREA MILTON"/>
    <s v="ZEMU"/>
    <x v="148"/>
    <s v="2"/>
    <s v="Sin Pallet"/>
    <n v="0"/>
    <n v="0"/>
    <x v="0"/>
    <n v="27090"/>
    <n v="18050"/>
    <n v="9040"/>
    <n v="194.4"/>
    <m/>
    <x v="104"/>
    <n v="30"/>
    <s v="30"/>
    <n v="18"/>
    <x v="0"/>
    <n v="0.54"/>
    <n v="10.8"/>
    <s v="LA ARMENIA S.A."/>
    <n v="1021623"/>
    <s v="VILLARREAL HIGUERA FERNANDO SALVADO"/>
    <x v="148"/>
  </r>
  <r>
    <n v="1002207024"/>
    <s v="UE01"/>
    <x v="14"/>
    <d v="1899-12-30T15:53:00"/>
    <x v="2704"/>
    <s v="9000807464"/>
    <s v="012-022-00316107"/>
    <n v="2310"/>
    <n v="2589.9899999999998"/>
    <s v="ZPVN"/>
    <s v="40566965"/>
    <s v="P000033160"/>
    <n v="8002823381"/>
    <x v="2042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23"/>
    <x v="123"/>
    <s v="100014917"/>
    <s v="SUAREZ ARTURO"/>
    <s v="ZETT"/>
    <x v="174"/>
    <s v="2"/>
    <s v="Sin Pallet"/>
    <n v="0"/>
    <n v="0"/>
    <x v="1"/>
    <n v="49790"/>
    <n v="33020"/>
    <n v="16770"/>
    <n v="0"/>
    <m/>
    <x v="121"/>
    <n v="30"/>
    <s v="30"/>
    <n v="33"/>
    <x v="0"/>
    <n v="0"/>
    <n v="0"/>
    <s v="LIDENORTI S.A."/>
    <n v="1013915"/>
    <s v="BEDON ALMEIDA EDWIN FABIÁN"/>
    <x v="174"/>
  </r>
  <r>
    <n v="1002207029"/>
    <s v="UE01"/>
    <x v="14"/>
    <d v="1899-12-30T15:55:00"/>
    <x v="2705"/>
    <s v="9000807466"/>
    <s v="012-022-00316109"/>
    <n v="1067.2"/>
    <n v="1196.55"/>
    <s v="ZPVN"/>
    <s v="40566912"/>
    <s v="0000393938"/>
    <n v="8002823388"/>
    <x v="2043"/>
    <x v="7"/>
    <x v="7"/>
    <n v="160"/>
    <s v="BOL"/>
    <s v="101635"/>
    <x v="73"/>
    <s v="802008"/>
    <s v="BODEGA RUIZ MAGDALEN"/>
    <x v="37"/>
    <s v="FLORES S/N Y CARLOS TAMAYO"/>
    <x v="56"/>
    <s v="O-Tungurahua-Santiagodepillaro"/>
    <m/>
    <x v="143"/>
    <x v="143"/>
    <s v="100020688"/>
    <s v="RIVERA JENRRI"/>
    <s v="ZETT"/>
    <x v="210"/>
    <s v="1"/>
    <s v="Con Pallet"/>
    <n v="0.05"/>
    <n v="8"/>
    <x v="0"/>
    <n v="17047.5"/>
    <n v="8022.5"/>
    <n v="9025"/>
    <n v="160"/>
    <m/>
    <x v="140"/>
    <n v="30"/>
    <s v="30"/>
    <n v="8"/>
    <x v="0"/>
    <n v="1"/>
    <n v="20"/>
    <s v="LIDENORTI S.A."/>
    <n v="1013759"/>
    <s v="DURAN VALENCIA CARLOS EFREN"/>
    <x v="210"/>
  </r>
  <r>
    <n v="1002207029"/>
    <s v="UE01"/>
    <x v="14"/>
    <d v="1899-12-30T15:55:00"/>
    <x v="2706"/>
    <s v="9000807465"/>
    <s v="012-022-00316108"/>
    <n v="3182.4"/>
    <n v="3568.13"/>
    <s v="ZPVN"/>
    <s v="40566912"/>
    <s v="0000393939"/>
    <n v="8002823387"/>
    <x v="2043"/>
    <x v="6"/>
    <x v="6"/>
    <n v="480"/>
    <s v="BOL"/>
    <s v="101635"/>
    <x v="73"/>
    <s v="802008"/>
    <s v="BODEGA RUIZ MAGDALEN"/>
    <x v="37"/>
    <s v="FLORES S/N Y CARLOS TAMAYO"/>
    <x v="56"/>
    <s v="O-Tungurahua-Santiagodepillaro"/>
    <n v="247"/>
    <x v="143"/>
    <x v="143"/>
    <s v="100020688"/>
    <s v="RIVERA JENRRI"/>
    <s v="ZETT"/>
    <x v="210"/>
    <s v="1"/>
    <s v="Con Pallet"/>
    <n v="0.05"/>
    <n v="24"/>
    <x v="0"/>
    <n v="33092.5"/>
    <n v="24067.5"/>
    <n v="9025"/>
    <n v="480"/>
    <m/>
    <x v="140"/>
    <n v="30"/>
    <s v="30"/>
    <n v="24"/>
    <x v="0"/>
    <n v="1"/>
    <n v="20"/>
    <s v="LIDENORTI S.A."/>
    <n v="1013759"/>
    <s v="DURAN VALENCIA CARLOS EFREN"/>
    <x v="210"/>
  </r>
  <r>
    <n v="1002207015"/>
    <s v="UE01"/>
    <x v="14"/>
    <d v="1899-12-30T16:05:00"/>
    <x v="2707"/>
    <s v="9000807480"/>
    <s v="012-022-00316110"/>
    <n v="2458.8000000000002"/>
    <n v="2756.83"/>
    <s v="ZPVN"/>
    <s v="40566994"/>
    <s v="0000394069"/>
    <n v="8002823369"/>
    <x v="2044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0"/>
    <x v="0"/>
    <s v="100017804"/>
    <s v="FARINANGO HECTOR"/>
    <s v="ZEMU"/>
    <x v="48"/>
    <s v="2"/>
    <s v="Sin Pallet"/>
    <n v="0"/>
    <n v="0"/>
    <x v="0"/>
    <n v="27010"/>
    <n v="18000"/>
    <n v="9010"/>
    <n v="255.6"/>
    <m/>
    <x v="0"/>
    <n v="30"/>
    <s v="30"/>
    <n v="18"/>
    <x v="0"/>
    <n v="0.71"/>
    <n v="14.2"/>
    <s v="COMITRAPSA"/>
    <n v="1013643"/>
    <s v="POZO TARUPI MARCELO JAVIER"/>
    <x v="48"/>
  </r>
  <r>
    <n v="1002207040"/>
    <s v="UE01"/>
    <x v="14"/>
    <d v="1899-12-30T16:08:00"/>
    <x v="2708"/>
    <s v="9000807482"/>
    <s v="012-022-00316112"/>
    <n v="278.8"/>
    <n v="312.60000000000002"/>
    <s v="ZPVN"/>
    <s v="40566915"/>
    <s v="P000033145"/>
    <n v="8002823403"/>
    <x v="2045"/>
    <x v="9"/>
    <x v="9"/>
    <n v="40"/>
    <s v="BOL"/>
    <s v="101619"/>
    <x v="98"/>
    <s v="802187"/>
    <s v="BODEGA ZAMCED"/>
    <x v="47"/>
    <s v="CALLE 7 DE AGOSTO S/N ENTRE BOLIVAR"/>
    <x v="74"/>
    <s v="O-Manabi-Chone"/>
    <m/>
    <x v="77"/>
    <x v="77"/>
    <s v="100014963"/>
    <s v="SANCHEZ MARCOS"/>
    <s v="ZEMU"/>
    <x v="100"/>
    <s v="2"/>
    <s v="Sin Pallet"/>
    <n v="0"/>
    <n v="0"/>
    <x v="0"/>
    <n v="6507.2219999999998"/>
    <n v="2002.222"/>
    <n v="4505"/>
    <n v="42.8"/>
    <m/>
    <x v="75"/>
    <n v="30"/>
    <s v="30"/>
    <n v="2"/>
    <x v="0"/>
    <n v="1.0699999999999998"/>
    <n v="21.4"/>
    <s v="LIDENORTI S.A."/>
    <n v="1013584"/>
    <s v="SANCHEZ TORRES MARCOS OSWALDO"/>
    <x v="100"/>
  </r>
  <r>
    <n v="1002207040"/>
    <s v="UE01"/>
    <x v="14"/>
    <d v="1899-12-30T16:08:00"/>
    <x v="2709"/>
    <s v="9000807481"/>
    <s v="012-022-00316111"/>
    <n v="2121.6"/>
    <n v="2378.75"/>
    <s v="ZPVN"/>
    <s v="40566914"/>
    <s v="P000033144"/>
    <n v="8002823404"/>
    <x v="2045"/>
    <x v="3"/>
    <x v="3"/>
    <n v="320"/>
    <s v="BOL"/>
    <s v="101619"/>
    <x v="98"/>
    <s v="802187"/>
    <s v="BODEGA ZAMCED"/>
    <x v="47"/>
    <s v="CALLE 7 DE AGOSTO S/N ENTRE BOLIVAR"/>
    <x v="74"/>
    <s v="O-Manabi-Chone"/>
    <n v="396"/>
    <x v="77"/>
    <x v="77"/>
    <s v="100014963"/>
    <s v="SANCHEZ MARCOS"/>
    <s v="ZEMU"/>
    <x v="100"/>
    <s v="2"/>
    <s v="Sin Pallet"/>
    <n v="0"/>
    <n v="0"/>
    <x v="0"/>
    <n v="20522.777999999998"/>
    <n v="16017.778"/>
    <n v="4505"/>
    <n v="342.4"/>
    <m/>
    <x v="75"/>
    <n v="30"/>
    <s v="30"/>
    <n v="16"/>
    <x v="0"/>
    <n v="1.0699999999999998"/>
    <n v="21.4"/>
    <s v="LIDENORTI S.A."/>
    <n v="1013584"/>
    <s v="SANCHEZ TORRES MARCOS OSWALDO"/>
    <x v="100"/>
  </r>
  <r>
    <n v="1002206984"/>
    <s v="UE01"/>
    <x v="14"/>
    <d v="1899-12-30T16:15:00"/>
    <x v="2710"/>
    <s v=""/>
    <s v=""/>
    <n v="0"/>
    <n v="0"/>
    <s v="ZPRC"/>
    <s v="2500108326"/>
    <s v="P000033153"/>
    <n v="8002823327"/>
    <x v="2046"/>
    <x v="3"/>
    <x v="3"/>
    <n v="200"/>
    <s v="BOL"/>
    <s v="101663"/>
    <x v="46"/>
    <s v="802191"/>
    <s v="FERRE ZURITA UNO COM"/>
    <x v="40"/>
    <s v="AMERICA Y AV. DEL EJERCITO"/>
    <x v="59"/>
    <s v="O-Manabi-Portoviejo"/>
    <m/>
    <x v="171"/>
    <x v="171"/>
    <s v="100021498"/>
    <s v="MENDEZ JUAN"/>
    <s v="ZEMT"/>
    <x v="262"/>
    <s v="2"/>
    <s v="Sin Pallet"/>
    <n v="0"/>
    <n v="0"/>
    <x v="0"/>
    <n v="17760"/>
    <n v="10000"/>
    <n v="7760"/>
    <n v="230"/>
    <m/>
    <x v="167"/>
    <n v="30"/>
    <s v="30"/>
    <n v="10"/>
    <x v="0"/>
    <n v="1.1499999999999999"/>
    <n v="23"/>
    <s v="RUTAS COTACACHENSES S.A."/>
    <n v="1022020"/>
    <s v="MENDEZ FIGUEROA JUAN CARLOS"/>
    <x v="262"/>
  </r>
  <r>
    <n v="1002206984"/>
    <s v="UE01"/>
    <x v="14"/>
    <d v="1899-12-30T16:15:00"/>
    <x v="2711"/>
    <s v=""/>
    <s v=""/>
    <n v="0"/>
    <n v="0"/>
    <s v="ZPRC"/>
    <s v="2500108325"/>
    <s v="P000033152"/>
    <n v="8002823328"/>
    <x v="2046"/>
    <x v="4"/>
    <x v="4"/>
    <n v="280"/>
    <s v="BOL"/>
    <s v="101663"/>
    <x v="46"/>
    <s v="802191"/>
    <s v="FERRE ZURITA UNO COM"/>
    <x v="40"/>
    <s v="AMERICA Y AV. DEL EJERCITO"/>
    <x v="59"/>
    <s v="O-Manabi-Portoviejo"/>
    <n v="468"/>
    <x v="171"/>
    <x v="171"/>
    <s v="100021498"/>
    <s v="MENDEZ JUAN"/>
    <s v="ZEMT"/>
    <x v="262"/>
    <s v="2"/>
    <s v="Sin Pallet"/>
    <n v="0"/>
    <n v="0"/>
    <x v="0"/>
    <n v="21760"/>
    <n v="14000"/>
    <n v="7760"/>
    <n v="322"/>
    <m/>
    <x v="167"/>
    <n v="30"/>
    <s v="30"/>
    <n v="14"/>
    <x v="0"/>
    <n v="1.1499999999999999"/>
    <n v="23"/>
    <s v="RUTAS COTACACHENSES S.A."/>
    <n v="1022020"/>
    <s v="MENDEZ FIGUEROA JUAN CARLOS"/>
    <x v="262"/>
  </r>
  <r>
    <n v="1002207064"/>
    <s v="UE01"/>
    <x v="14"/>
    <d v="1899-12-30T16:23:00"/>
    <x v="2712"/>
    <s v=""/>
    <s v=""/>
    <n v="0"/>
    <n v="0"/>
    <s v="ZPRC"/>
    <s v="2500108345"/>
    <s v="0000394074"/>
    <n v="8002823432"/>
    <x v="204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5"/>
    <x v="75"/>
    <s v="100016024"/>
    <s v="LATACUMBA ANDRES"/>
    <s v="ZETT"/>
    <x v="230"/>
    <s v="4"/>
    <s v="Pallet Cortesia"/>
    <n v="0"/>
    <n v="0"/>
    <x v="0"/>
    <n v="49420"/>
    <n v="32080"/>
    <n v="17340"/>
    <n v="288"/>
    <m/>
    <x v="73"/>
    <n v="30"/>
    <s v="30"/>
    <n v="32"/>
    <x v="0"/>
    <n v="0.45"/>
    <n v="9"/>
    <s v="J.V. TRANSPREMIUN CIA.LTDA"/>
    <n v="1013906"/>
    <s v="VALLEJOS VILLEGAS SAUL EDUARDO"/>
    <x v="230"/>
  </r>
  <r>
    <n v="1002207044"/>
    <s v="UE01"/>
    <x v="14"/>
    <d v="1899-12-30T16:32:00"/>
    <x v="2713"/>
    <s v="9000807494"/>
    <s v="012-022-00316113"/>
    <n v="2358"/>
    <n v="2643.8"/>
    <s v="ZPVN"/>
    <s v="40566942"/>
    <s v="0000393988"/>
    <n v="8002823408"/>
    <x v="2048"/>
    <x v="3"/>
    <x v="3"/>
    <n v="360"/>
    <s v="BOL"/>
    <s v="103931"/>
    <x v="121"/>
    <s v="806232"/>
    <s v="FERRETERIA BERMUDEZ"/>
    <x v="21"/>
    <s v="VIA PRINCIPAL A BAHÍA Y PUERTO POLO"/>
    <x v="90"/>
    <s v="O-Manabi-Rocafuerte"/>
    <n v="450"/>
    <x v="39"/>
    <x v="39"/>
    <s v="10001979"/>
    <s v="TITISTAR CUCAS FERNANDO PATRICIO"/>
    <s v="ZEMU"/>
    <x v="47"/>
    <s v="2"/>
    <s v="Sin Pallet"/>
    <n v="0"/>
    <n v="0"/>
    <x v="0"/>
    <n v="26930"/>
    <n v="18000"/>
    <n v="8930"/>
    <n v="406.8"/>
    <m/>
    <x v="37"/>
    <n v="30"/>
    <s v="30"/>
    <n v="18"/>
    <x v="0"/>
    <n v="1.1300000000000001"/>
    <n v="22.6"/>
    <s v="TRANSLOBOL S.A."/>
    <n v="1014100"/>
    <s v="SIGUENZA PARRA FROILAN ALEJANDRO"/>
    <x v="47"/>
  </r>
  <r>
    <n v="1002207082"/>
    <s v="UE01"/>
    <x v="14"/>
    <d v="1899-12-30T16:35:00"/>
    <x v="2714"/>
    <s v="9000807504"/>
    <s v="012-022-00316116"/>
    <n v="1789.94"/>
    <n v="2006.89"/>
    <s v="ZPVN"/>
    <s v="40566982"/>
    <s v="P000033169"/>
    <n v="8002823461"/>
    <x v="2049"/>
    <x v="7"/>
    <x v="7"/>
    <n v="28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0072.423999999999"/>
    <n v="14042.424000000001"/>
    <n v="6030"/>
    <n v="212.8"/>
    <m/>
    <x v="10"/>
    <n v="30"/>
    <s v="30"/>
    <n v="14"/>
    <x v="0"/>
    <n v="0.76"/>
    <n v="15.200000000000001"/>
    <s v="TRANSPORTE PROPIO"/>
    <n v="1013863"/>
    <s v="DISTRIBUCIONES NARANJO"/>
    <x v="17"/>
  </r>
  <r>
    <n v="1002207082"/>
    <s v="UE01"/>
    <x v="14"/>
    <d v="1899-12-30T16:35:00"/>
    <x v="2715"/>
    <s v="9000807501"/>
    <s v="012-022-00316114"/>
    <n v="466.5"/>
    <n v="523.04"/>
    <s v="ZPVN"/>
    <s v="40566983"/>
    <s v="P000033170"/>
    <n v="8002823459"/>
    <x v="2049"/>
    <x v="5"/>
    <x v="5"/>
    <n v="8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0042.120999999999"/>
    <n v="4012.1210000000001"/>
    <n v="6030"/>
    <n v="60.8"/>
    <m/>
    <x v="10"/>
    <n v="30"/>
    <s v="30"/>
    <n v="4"/>
    <x v="0"/>
    <n v="0.76"/>
    <n v="15.2"/>
    <s v="TRANSPORTE PROPIO"/>
    <n v="1013863"/>
    <s v="DISTRIBUCIONES NARANJO"/>
    <x v="17"/>
  </r>
  <r>
    <n v="1002207082"/>
    <s v="UE01"/>
    <x v="14"/>
    <d v="1899-12-30T16:35:00"/>
    <x v="2716"/>
    <s v="9000807503"/>
    <s v="012-022-00316115"/>
    <n v="1905.97"/>
    <n v="2136.9899999999998"/>
    <s v="ZPVN"/>
    <s v="40566981"/>
    <s v="P000033168"/>
    <n v="8002823460"/>
    <x v="2049"/>
    <x v="6"/>
    <x v="6"/>
    <n v="3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1075.455000000002"/>
    <n v="15045.455"/>
    <n v="6030"/>
    <n v="228"/>
    <m/>
    <x v="10"/>
    <n v="30"/>
    <s v="30"/>
    <n v="15"/>
    <x v="0"/>
    <n v="0.76"/>
    <n v="15.2"/>
    <s v="TRANSPORTE PROPIO"/>
    <n v="1013863"/>
    <s v="DISTRIBUCIONES NARANJO"/>
    <x v="17"/>
  </r>
  <r>
    <n v="1002207032"/>
    <s v="UE01"/>
    <x v="14"/>
    <d v="1899-12-30T16:38:00"/>
    <x v="2717"/>
    <s v=""/>
    <s v=""/>
    <n v="0"/>
    <n v="0"/>
    <s v="ZPRC"/>
    <s v="2500108330"/>
    <s v="0000393998"/>
    <n v="8002823392"/>
    <x v="2050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47"/>
    <x v="47"/>
    <s v="100014947"/>
    <s v="FLORES DIEGO"/>
    <s v="ZEMT"/>
    <x v="59"/>
    <s v="1"/>
    <s v="Con Pallet"/>
    <n v="0.05"/>
    <n v="24"/>
    <x v="0"/>
    <n v="38720"/>
    <n v="24000"/>
    <n v="14720"/>
    <n v="633.6"/>
    <m/>
    <x v="45"/>
    <n v="30"/>
    <s v="30"/>
    <n v="24"/>
    <x v="0"/>
    <n v="1.32"/>
    <n v="26.400000000000002"/>
    <s v="TRIMPESAS S.A."/>
    <n v="1013747"/>
    <s v="ANDINO CHICO ERLINDA MARIA"/>
    <x v="59"/>
  </r>
  <r>
    <n v="1002207026"/>
    <s v="UE01"/>
    <x v="14"/>
    <d v="1899-12-30T16:41:00"/>
    <x v="2718"/>
    <s v="9000807522"/>
    <s v="012-022-00316118"/>
    <n v="543.20000000000005"/>
    <n v="609.04"/>
    <s v="ZPVN"/>
    <s v="40566943"/>
    <s v="0000393989"/>
    <n v="8002823384"/>
    <x v="2051"/>
    <x v="3"/>
    <x v="3"/>
    <n v="80"/>
    <s v="BOL"/>
    <s v="103114"/>
    <x v="146"/>
    <s v="804190"/>
    <s v="EDSOFER FERRETERIA"/>
    <x v="22"/>
    <s v="CALLE PALOMINO 1200 Y LIBERTAD"/>
    <x v="32"/>
    <s v="O-Esmeraldas-Esmeraldas"/>
    <m/>
    <x v="16"/>
    <x v="16"/>
    <s v="100022266"/>
    <s v="CALDERON REYES SEGUNDO JORGE"/>
    <s v="ZEMU"/>
    <x v="21"/>
    <s v="2"/>
    <s v="Sin Pallet"/>
    <n v="0"/>
    <n v="0"/>
    <x v="0"/>
    <n v="8540"/>
    <n v="4000"/>
    <n v="4540"/>
    <n v="84.8"/>
    <m/>
    <x v="16"/>
    <n v="30"/>
    <s v="30"/>
    <n v="4"/>
    <x v="0"/>
    <n v="1.06"/>
    <n v="21.2"/>
    <s v="LA ARMENIA S.A."/>
    <n v="1020060"/>
    <s v="FUERTES RUEDA HUGO BALDOMERO"/>
    <x v="21"/>
  </r>
  <r>
    <n v="1002207026"/>
    <s v="UE01"/>
    <x v="14"/>
    <d v="1899-12-30T16:41:00"/>
    <x v="2719"/>
    <s v="9000807521"/>
    <s v="012-022-00316117"/>
    <n v="1979.6"/>
    <n v="2219.54"/>
    <s v="ZPVN"/>
    <s v="40566943"/>
    <s v="0000393990"/>
    <n v="8002823383"/>
    <x v="2051"/>
    <x v="4"/>
    <x v="4"/>
    <n v="280"/>
    <s v="BOL"/>
    <s v="103114"/>
    <x v="146"/>
    <s v="804190"/>
    <s v="EDSOFER FERRETERIA"/>
    <x v="22"/>
    <s v="CALLE PALOMINO 1200 Y LIBERTAD"/>
    <x v="32"/>
    <s v="O-Esmeraldas-Esmeraldas"/>
    <n v="388"/>
    <x v="16"/>
    <x v="16"/>
    <s v="100022266"/>
    <s v="CALDERON REYES SEGUNDO JORGE"/>
    <s v="ZEMU"/>
    <x v="21"/>
    <s v="2"/>
    <s v="Sin Pallet"/>
    <n v="0"/>
    <n v="0"/>
    <x v="0"/>
    <n v="18540"/>
    <n v="14000"/>
    <n v="4540"/>
    <n v="296.8"/>
    <m/>
    <x v="16"/>
    <n v="30"/>
    <s v="30"/>
    <n v="14"/>
    <x v="0"/>
    <n v="1.06"/>
    <n v="21.2"/>
    <s v="LA ARMENIA S.A."/>
    <n v="1020060"/>
    <s v="FUERTES RUEDA HUGO BALDOMERO"/>
    <x v="21"/>
  </r>
  <r>
    <n v="1002207068"/>
    <s v="UE01"/>
    <x v="14"/>
    <d v="1899-12-30T16:42:00"/>
    <x v="2720"/>
    <s v="9000807451"/>
    <s v="013-020-00047836"/>
    <n v="3271.78"/>
    <n v="3668.34"/>
    <s v="ZPDF"/>
    <s v="70177520"/>
    <s v="0000394120"/>
    <n v="8002823437"/>
    <x v="2052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6"/>
    <x v="6"/>
    <s v="10004392"/>
    <s v="KLEVER"/>
    <s v="ZEMT"/>
    <x v="20"/>
    <s v="1"/>
    <s v="Con Pallet"/>
    <n v="0.05"/>
    <n v="24"/>
    <x v="0"/>
    <n v="38600"/>
    <n v="24130"/>
    <n v="14470"/>
    <n v="91.2"/>
    <m/>
    <x v="6"/>
    <n v="30"/>
    <s v="30"/>
    <n v="24"/>
    <x v="0"/>
    <n v="0.19"/>
    <n v="3.8000000000000003"/>
    <s v="WILLYTRUCK S.A."/>
    <n v="1013241"/>
    <s v="COMPAÑÍA DE TRANSPORTE DE CARGA PES"/>
    <x v="20"/>
  </r>
  <r>
    <n v="1002207045"/>
    <s v="UE01"/>
    <x v="14"/>
    <d v="1899-12-30T16:44:00"/>
    <x v="2721"/>
    <s v="9000807525"/>
    <s v="012-022-00316120"/>
    <n v="2096"/>
    <n v="2350.0500000000002"/>
    <s v="ZPVN"/>
    <s v="40566987"/>
    <s v="0000394058"/>
    <n v="8002823410"/>
    <x v="2053"/>
    <x v="3"/>
    <x v="3"/>
    <n v="320"/>
    <s v="BOL"/>
    <s v="104206"/>
    <x v="199"/>
    <s v="806189"/>
    <s v="BODEGA PRINCIPAL FERREMAR"/>
    <x v="79"/>
    <s v="BARRIO LOS ARENALES"/>
    <x v="90"/>
    <s v="O-Manabi-Rocafuerte"/>
    <m/>
    <x v="60"/>
    <x v="60"/>
    <s v="10007757"/>
    <s v="GUALACATA FERNANDEZ MANUEL RAUL"/>
    <s v="ZEMU"/>
    <x v="76"/>
    <s v="2"/>
    <s v="Sin Pallet"/>
    <n v="0"/>
    <n v="0"/>
    <x v="0"/>
    <n v="20440"/>
    <n v="16000"/>
    <n v="4440"/>
    <n v="361.6"/>
    <m/>
    <x v="58"/>
    <n v="30"/>
    <s v="30"/>
    <n v="16"/>
    <x v="0"/>
    <n v="1.1300000000000001"/>
    <n v="22.6"/>
    <s v="ALQUINGA &amp; ALQUINGA"/>
    <n v="1022501"/>
    <s v="FLORES RAMIREZ ROGER WILLAN"/>
    <x v="76"/>
  </r>
  <r>
    <n v="1002207045"/>
    <s v="UE01"/>
    <x v="14"/>
    <d v="1899-12-30T16:44:00"/>
    <x v="2722"/>
    <s v="9000807524"/>
    <s v="012-022-00316119"/>
    <n v="272.39999999999998"/>
    <n v="305.42"/>
    <s v="ZPVN"/>
    <s v="40566987"/>
    <s v="0000394057"/>
    <n v="8002823409"/>
    <x v="2053"/>
    <x v="4"/>
    <x v="4"/>
    <n v="40"/>
    <s v="BOL"/>
    <s v="104206"/>
    <x v="199"/>
    <s v="806189"/>
    <s v="BODEGA PRINCIPAL FERREMAR"/>
    <x v="79"/>
    <s v="BARRIO LOS ARENALES"/>
    <x v="90"/>
    <s v="O-Manabi-Rocafuerte"/>
    <n v="450"/>
    <x v="60"/>
    <x v="60"/>
    <s v="10007757"/>
    <s v="GUALACATA FERNANDEZ MANUEL RAUL"/>
    <s v="ZEMU"/>
    <x v="76"/>
    <s v="2"/>
    <s v="Sin Pallet"/>
    <n v="0"/>
    <n v="0"/>
    <x v="0"/>
    <n v="6440"/>
    <n v="2000"/>
    <n v="4440"/>
    <n v="45.2"/>
    <m/>
    <x v="58"/>
    <n v="30"/>
    <s v="30"/>
    <n v="2"/>
    <x v="0"/>
    <n v="1.1300000000000001"/>
    <n v="22.6"/>
    <s v="ALQUINGA &amp; ALQUINGA"/>
    <n v="1022501"/>
    <s v="FLORES RAMIREZ ROGER WILLAN"/>
    <x v="76"/>
  </r>
  <r>
    <n v="1002207066"/>
    <s v="UE01"/>
    <x v="14"/>
    <d v="1899-12-30T16:46:00"/>
    <x v="2723"/>
    <s v="9000807527"/>
    <s v="012-022-00316121"/>
    <n v="3238.68"/>
    <n v="3631.23"/>
    <s v="ZPVN"/>
    <s v="40567025"/>
    <s v="0000394111"/>
    <n v="8002823435"/>
    <x v="2054"/>
    <x v="6"/>
    <x v="6"/>
    <n v="480"/>
    <s v="BOL"/>
    <s v="101446"/>
    <x v="48"/>
    <s v="800790"/>
    <s v="FERROELECTRICO 3"/>
    <x v="9"/>
    <s v="CALLE SUCRE 13-13 Y ROSALIA ROSALES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280"/>
    <n v="24070"/>
    <n v="16210"/>
    <n v="91.2"/>
    <m/>
    <x v="62"/>
    <n v="30"/>
    <s v="30"/>
    <n v="24"/>
    <x v="0"/>
    <n v="0.19"/>
    <n v="3.8000000000000003"/>
    <s v="TRIMPESAS S.A."/>
    <n v="10003431"/>
    <s v="FIALLOS ARTEAGA ESTEFANIA CAROLINA"/>
    <x v="126"/>
  </r>
  <r>
    <n v="1002207033"/>
    <s v="UE01"/>
    <x v="14"/>
    <d v="1899-12-30T16:48:00"/>
    <x v="2724"/>
    <s v="9000807530"/>
    <s v="012-022-00316123"/>
    <n v="1492.8"/>
    <n v="1673.74"/>
    <s v="ZPVN"/>
    <s v="40566974"/>
    <s v="P000033165"/>
    <n v="8002823393"/>
    <x v="2055"/>
    <x v="3"/>
    <x v="3"/>
    <n v="240"/>
    <s v="BOL"/>
    <s v="101757"/>
    <x v="29"/>
    <s v="803978"/>
    <s v="SUCURSAL VENTANAS"/>
    <x v="60"/>
    <s v="VIA PRINCIPAL QUEVEDO - BABAHOYO"/>
    <x v="106"/>
    <s v="O-Losrios-Ventanas"/>
    <m/>
    <x v="11"/>
    <x v="11"/>
    <s v="100014920"/>
    <s v="AMAGUAYA HECTOR"/>
    <s v="ZEMT"/>
    <x v="13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  <n v="1013273"/>
    <s v="YEPEZ DIAZ LEONEL MANUEL"/>
    <x v="13"/>
  </r>
  <r>
    <n v="1002207033"/>
    <s v="UE01"/>
    <x v="14"/>
    <d v="1899-12-30T16:48:00"/>
    <x v="2725"/>
    <s v="9000807529"/>
    <s v="012-022-00316122"/>
    <n v="1550.4"/>
    <n v="1738.32"/>
    <s v="ZPVN"/>
    <s v="40566973"/>
    <s v="P000033164"/>
    <n v="8002823394"/>
    <x v="2055"/>
    <x v="4"/>
    <x v="4"/>
    <n v="240"/>
    <s v="BOL"/>
    <s v="101757"/>
    <x v="29"/>
    <s v="803978"/>
    <s v="SUCURSAL VENTANAS"/>
    <x v="60"/>
    <s v="VIA PRINCIPAL QUEVEDO - BABAHOYO"/>
    <x v="106"/>
    <s v="O-Losrios-Ventanas"/>
    <n v="424"/>
    <x v="11"/>
    <x v="11"/>
    <s v="100014920"/>
    <s v="AMAGUAYA HECTOR"/>
    <s v="ZEMT"/>
    <x v="13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  <n v="1013273"/>
    <s v="YEPEZ DIAZ LEONEL MANUEL"/>
    <x v="13"/>
  </r>
  <r>
    <n v="1002207060"/>
    <s v="UE01"/>
    <x v="14"/>
    <d v="1899-12-30T16:49:00"/>
    <x v="2726"/>
    <s v=""/>
    <s v=""/>
    <n v="0"/>
    <n v="0"/>
    <s v="ZPRC"/>
    <s v="2500108345"/>
    <s v="0000394073"/>
    <n v="8002823425"/>
    <x v="205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24"/>
    <x v="24"/>
    <s v="100014929"/>
    <s v="YEPEZ PATRICIO"/>
    <s v="ZETT"/>
    <x v="30"/>
    <s v="4"/>
    <s v="Pallet Cortesia"/>
    <n v="0"/>
    <n v="0"/>
    <x v="0"/>
    <n v="49750"/>
    <n v="32080"/>
    <n v="17670"/>
    <n v="288"/>
    <m/>
    <x v="24"/>
    <n v="30"/>
    <s v="30"/>
    <n v="32"/>
    <x v="0"/>
    <n v="0.45"/>
    <n v="9"/>
    <s v="LIDENORTI S.A."/>
    <n v="1013602"/>
    <s v="VILLEGAS PASQUEL RUBEN EDUARDO"/>
    <x v="30"/>
  </r>
  <r>
    <n v="1002207050"/>
    <s v="UE01"/>
    <x v="14"/>
    <d v="1899-12-30T16:52:00"/>
    <x v="2727"/>
    <s v="9000807532"/>
    <s v="012-022-00316124"/>
    <n v="3948.58"/>
    <n v="4427.17"/>
    <s v="ZPVN"/>
    <s v="40566881"/>
    <s v="0000393888"/>
    <n v="8002823414"/>
    <x v="2057"/>
    <x v="2"/>
    <x v="2"/>
    <n v="31.9"/>
    <s v="T"/>
    <s v="101453"/>
    <x v="221"/>
    <s v="809781"/>
    <s v="GRANEL COLIMES NORTE"/>
    <x v="85"/>
    <s v="VIA COLIMES"/>
    <x v="142"/>
    <s v="O-Guayas-Colimes"/>
    <n v="544"/>
    <x v="30"/>
    <x v="30"/>
    <s v="100019435"/>
    <s v="CAMPILLO LÁZARO"/>
    <s v="ZECI"/>
    <x v="218"/>
    <s v="2"/>
    <s v="Sin Pallet"/>
    <n v="0"/>
    <n v="0"/>
    <x v="0"/>
    <n v="50180"/>
    <n v="31900"/>
    <n v="18280"/>
    <n v="1225.28"/>
    <m/>
    <x v="28"/>
    <n v="30"/>
    <s v="30"/>
    <n v="31.9"/>
    <x v="0"/>
    <n v="38.410031347962381"/>
    <n v="38.410031347962381"/>
    <s v="TRANSALMEIDA"/>
    <n v="1013966"/>
    <s v="ALMEIDA CHICAIZA MIGUEL ANGEL"/>
    <x v="218"/>
  </r>
  <r>
    <n v="1002207118"/>
    <s v="UE01"/>
    <x v="14"/>
    <d v="1899-12-30T16:53:00"/>
    <x v="2728"/>
    <s v="9000807533"/>
    <s v="012-022-00316125"/>
    <n v="1041.74"/>
    <n v="1168.01"/>
    <s v="ZPVN"/>
    <s v="40567021"/>
    <s v="P000033175"/>
    <n v="8002823498"/>
    <x v="2058"/>
    <x v="7"/>
    <x v="7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  <n v="1017790"/>
    <s v="PANIMBOZA CHAMBA NANCY PAULINA"/>
    <x v="73"/>
  </r>
  <r>
    <n v="1002207118"/>
    <s v="UE01"/>
    <x v="14"/>
    <d v="1899-12-30T16:53:00"/>
    <x v="2729"/>
    <s v="9000807534"/>
    <s v="012-022-00316126"/>
    <n v="955.06"/>
    <n v="1070.82"/>
    <s v="ZPVN"/>
    <s v="40567022"/>
    <s v="P000033176"/>
    <n v="8002823497"/>
    <x v="2058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  <n v="1017790"/>
    <s v="PANIMBOZA CHAMBA NANCY PAULINA"/>
    <x v="73"/>
  </r>
  <r>
    <n v="1002207118"/>
    <s v="UE01"/>
    <x v="14"/>
    <d v="1899-12-30T16:53:00"/>
    <x v="2730"/>
    <s v="9000807536"/>
    <s v="012-022-00316127"/>
    <n v="2200.29"/>
    <n v="2466.9699999999998"/>
    <s v="ZPVN"/>
    <s v="40567020"/>
    <s v="P000033174"/>
    <n v="8002823499"/>
    <x v="2058"/>
    <x v="6"/>
    <x v="6"/>
    <n v="3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2732.726999999999"/>
    <n v="17036.060000000001"/>
    <n v="5696.6670000000004"/>
    <n v="319.60000000000002"/>
    <m/>
    <x v="56"/>
    <n v="30"/>
    <s v="30"/>
    <n v="17"/>
    <x v="0"/>
    <n v="0.94000000000000006"/>
    <n v="18.8"/>
    <s v="TRANSPORTE PROPIO"/>
    <n v="1017790"/>
    <s v="PANIMBOZA CHAMBA NANCY PAULINA"/>
    <x v="73"/>
  </r>
  <r>
    <n v="1002207091"/>
    <s v="UE01"/>
    <x v="14"/>
    <d v="1899-12-30T16:58:00"/>
    <x v="2731"/>
    <s v="9000807540"/>
    <s v="012-022-00316128"/>
    <n v="3183.98"/>
    <n v="3569.9"/>
    <s v="ZPVN"/>
    <s v="40565742"/>
    <s v="0000393354"/>
    <n v="8002823468"/>
    <x v="2059"/>
    <x v="8"/>
    <x v="8"/>
    <n v="31.38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970"/>
    <n v="31380"/>
    <n v="18590"/>
    <n v="0"/>
    <m/>
    <x v="3"/>
    <n v="30"/>
    <s v="30"/>
    <n v="31.38"/>
    <x v="0"/>
    <n v="0"/>
    <n v="0"/>
    <s v="XAVIER VALENZUELA"/>
    <n v="1014416"/>
    <s v="VALENZUELA DIAZ PATRICIO XAVIER"/>
    <x v="32"/>
  </r>
  <r>
    <n v="1002207129"/>
    <s v="UE01"/>
    <x v="14"/>
    <d v="1899-12-30T17:00:00"/>
    <x v="2732"/>
    <s v="9000807541"/>
    <s v="012-022-00316129"/>
    <n v="2310"/>
    <n v="2589.9899999999998"/>
    <s v="ZPVN"/>
    <s v="40566966"/>
    <s v="P000033161"/>
    <n v="8002823532"/>
    <x v="2060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32"/>
    <x v="32"/>
    <s v="100014921"/>
    <s v="QUILUMBAQUIN BENJAMIN"/>
    <s v="ZETT"/>
    <x v="39"/>
    <s v="2"/>
    <s v="Sin Pallet"/>
    <n v="0"/>
    <n v="0"/>
    <x v="1"/>
    <n v="50760"/>
    <n v="32980"/>
    <n v="17780"/>
    <n v="0"/>
    <m/>
    <x v="30"/>
    <n v="30"/>
    <s v="30"/>
    <n v="33"/>
    <x v="0"/>
    <n v="0"/>
    <n v="0"/>
    <s v="TRIMPESAS S.A."/>
    <n v="1013522"/>
    <s v="ALVARADO ROMAN JORGE XAVIER"/>
    <x v="39"/>
  </r>
  <r>
    <n v="1002207094"/>
    <s v="UE01"/>
    <x v="14"/>
    <d v="1899-12-30T17:01:00"/>
    <x v="2733"/>
    <s v=""/>
    <s v=""/>
    <n v="0"/>
    <n v="0"/>
    <s v="ZPRC"/>
    <s v="2500108346"/>
    <s v="0000394112"/>
    <n v="8002823471"/>
    <x v="2061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113"/>
    <x v="113"/>
    <s v="100015003"/>
    <s v="CASTRO MILTON"/>
    <s v="ZEMT"/>
    <x v="158"/>
    <s v="1"/>
    <s v="Con Pallet"/>
    <n v="0.05"/>
    <n v="24"/>
    <x v="0"/>
    <n v="38390"/>
    <n v="24020"/>
    <n v="14370"/>
    <n v="542.4"/>
    <m/>
    <x v="111"/>
    <n v="30"/>
    <s v="30"/>
    <n v="24"/>
    <x v="0"/>
    <n v="1.1299999999999999"/>
    <n v="22.599999999999998"/>
    <s v="TRANSVOLCA S.A."/>
    <n v="1014038"/>
    <s v="CASTRO NAVARRETE MILTON GEOVANNY"/>
    <x v="158"/>
  </r>
  <r>
    <n v="1002207061"/>
    <s v="UE01"/>
    <x v="14"/>
    <d v="1899-12-30T17:05:00"/>
    <x v="2734"/>
    <s v=""/>
    <s v=""/>
    <n v="0"/>
    <n v="0"/>
    <s v="ZPRC"/>
    <s v="2500108332"/>
    <s v="0000394023"/>
    <n v="8002823427"/>
    <x v="2062"/>
    <x v="4"/>
    <x v="4"/>
    <n v="640"/>
    <s v="BOL"/>
    <s v="101664"/>
    <x v="8"/>
    <s v="803583"/>
    <s v="JAIME CORDOVA"/>
    <x v="33"/>
    <s v="AV 9 DE OCTUBRE Y RIO CURARAY"/>
    <x v="49"/>
    <s v="O-Orellana-Elcoca"/>
    <n v="355"/>
    <x v="148"/>
    <x v="148"/>
    <s v="100014974"/>
    <s v="PAZMIÑO ULISES"/>
    <s v="ZETT"/>
    <x v="222"/>
    <s v="1"/>
    <s v="Con Pallet"/>
    <n v="0.05"/>
    <n v="32"/>
    <x v="0"/>
    <n v="49780"/>
    <n v="32030"/>
    <n v="17750"/>
    <n v="844.8"/>
    <m/>
    <x v="145"/>
    <n v="30"/>
    <s v="30"/>
    <n v="32"/>
    <x v="0"/>
    <n v="1.3199999999999998"/>
    <n v="26.4"/>
    <s v="SANJOPAS S.A."/>
    <n v="1013232"/>
    <s v="SANCHEZ VALLEJOS JORGE FABIAN"/>
    <x v="222"/>
  </r>
  <r>
    <n v="1002207104"/>
    <s v="UE01"/>
    <x v="14"/>
    <d v="1899-12-30T17:07:00"/>
    <x v="2735"/>
    <s v="9000807458"/>
    <s v="013-020-00047837"/>
    <n v="4297.16"/>
    <n v="4818"/>
    <s v="ZPDF"/>
    <s v="70177522"/>
    <s v="0000394131"/>
    <n v="8002823482"/>
    <x v="2063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60"/>
    <n v="32980"/>
    <n v="18380"/>
    <n v="996.6"/>
    <m/>
    <x v="130"/>
    <n v="30"/>
    <s v="30"/>
    <n v="33"/>
    <x v="0"/>
    <n v="1.51"/>
    <n v="30.2"/>
    <s v="TRANSPORTE PROPIO"/>
    <n v="1024814"/>
    <s v="ALEJANDRO CEVALLOS ELIJIO GERMAN"/>
    <x v="227"/>
  </r>
  <r>
    <n v="1002207120"/>
    <s v="UE01"/>
    <x v="14"/>
    <d v="1899-12-30T17:08:00"/>
    <x v="2736"/>
    <s v="9000807545"/>
    <s v="012-022-00316132"/>
    <n v="256.8"/>
    <n v="287.93"/>
    <s v="ZPVN"/>
    <s v="40566866"/>
    <s v="0000393874"/>
    <n v="8002823503"/>
    <x v="2064"/>
    <x v="5"/>
    <x v="5"/>
    <n v="40"/>
    <s v="BOL"/>
    <s v="10005140"/>
    <x v="10"/>
    <s v="809639"/>
    <s v="FERRIKENS"/>
    <x v="1"/>
    <s v="RIO SAN PEDRO 61-33"/>
    <x v="9"/>
    <s v="O-Pichincha-Cumbaya"/>
    <m/>
    <x v="59"/>
    <x v="59"/>
    <s v="100014884"/>
    <s v="CADENA GERARDO"/>
    <s v="ZEMU"/>
    <x v="74"/>
    <s v="2"/>
    <s v="Sin Pallet"/>
    <n v="0"/>
    <n v="0"/>
    <x v="0"/>
    <n v="5032.2209999999995"/>
    <n v="2008.8879999999999"/>
    <n v="3023.3330000000001"/>
    <n v="18.399999999999999"/>
    <m/>
    <x v="57"/>
    <n v="30"/>
    <s v="30"/>
    <n v="2"/>
    <x v="0"/>
    <n v="0.45999999999999996"/>
    <n v="9.1999999999999993"/>
    <s v="GLT LOGISTICS S.A."/>
    <n v="10000368"/>
    <s v="CERVANTES GORDILLO CONSUELO DEL PIL"/>
    <x v="74"/>
  </r>
  <r>
    <n v="1002207120"/>
    <s v="UE01"/>
    <x v="14"/>
    <d v="1899-12-30T17:08:00"/>
    <x v="2737"/>
    <s v="9000807543"/>
    <s v="012-022-00316130"/>
    <n v="1108.8"/>
    <n v="1243.2"/>
    <s v="ZPVN"/>
    <s v="40566866"/>
    <s v="0000393875"/>
    <n v="8002823501"/>
    <x v="2064"/>
    <x v="6"/>
    <x v="6"/>
    <n v="160"/>
    <s v="BOL"/>
    <s v="10005140"/>
    <x v="10"/>
    <s v="809639"/>
    <s v="FERRIKENS"/>
    <x v="1"/>
    <s v="RIO SAN PEDRO 61-33"/>
    <x v="9"/>
    <s v="O-Pichincha-Cumbaya"/>
    <m/>
    <x v="59"/>
    <x v="59"/>
    <s v="100014884"/>
    <s v="CADENA GERARDO"/>
    <s v="ZEMU"/>
    <x v="7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  <n v="10000368"/>
    <s v="CERVANTES GORDILLO CONSUELO DEL PIL"/>
    <x v="74"/>
  </r>
  <r>
    <n v="1002207120"/>
    <s v="UE01"/>
    <x v="14"/>
    <d v="1899-12-30T17:08:00"/>
    <x v="2738"/>
    <s v="9000807544"/>
    <s v="012-022-00316131"/>
    <n v="1108.8"/>
    <n v="1243.2"/>
    <s v="ZPVN"/>
    <s v="40566860"/>
    <s v="0000393873"/>
    <n v="8002823502"/>
    <x v="2064"/>
    <x v="6"/>
    <x v="6"/>
    <n v="160"/>
    <s v="BOL"/>
    <s v="101624"/>
    <x v="11"/>
    <s v="802004"/>
    <s v="CUMBAYA"/>
    <x v="1"/>
    <s v="PASANDO SEMAFORO DE CUMBAYA"/>
    <x v="9"/>
    <s v="O-Pichincha-Cumbaya"/>
    <n v="113"/>
    <x v="59"/>
    <x v="59"/>
    <s v="100014884"/>
    <s v="CADENA GERARDO"/>
    <s v="ZEMU"/>
    <x v="7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  <n v="10000368"/>
    <s v="CERVANTES GORDILLO CONSUELO DEL PIL"/>
    <x v="74"/>
  </r>
  <r>
    <n v="1002207127"/>
    <s v="UE01"/>
    <x v="14"/>
    <d v="1899-12-30T17:09:00"/>
    <x v="2739"/>
    <s v="9000807546"/>
    <s v="012-022-00316133"/>
    <n v="3153.6"/>
    <n v="3535.83"/>
    <s v="ZPVN"/>
    <s v="40567016"/>
    <s v="0000394096"/>
    <n v="8002823526"/>
    <x v="2065"/>
    <x v="3"/>
    <x v="3"/>
    <n v="480"/>
    <s v="BOL"/>
    <s v="101599"/>
    <x v="247"/>
    <s v="801788"/>
    <s v="BOD BLOQUES MAYRITA"/>
    <x v="39"/>
    <s v="KM 3 VIA A BRAMADORA Y MARGEN IZQUI"/>
    <x v="58"/>
    <s v="O-Manabi-Elcarmen"/>
    <n v="278"/>
    <x v="43"/>
    <x v="43"/>
    <s v="100017965"/>
    <s v="ARIAS PATRICIO"/>
    <s v="ZEMT"/>
    <x v="53"/>
    <s v="2"/>
    <s v="Sin Pallet"/>
    <n v="0"/>
    <n v="0"/>
    <x v="0"/>
    <n v="39140"/>
    <n v="23990"/>
    <n v="15150"/>
    <n v="398.4"/>
    <m/>
    <x v="41"/>
    <n v="30"/>
    <s v="30"/>
    <n v="24"/>
    <x v="0"/>
    <n v="0.83"/>
    <n v="16.599999999999998"/>
    <s v="LIDENORTI S.A."/>
    <n v="1013930"/>
    <s v="GUERRA SANCHEZ EDISON RENE"/>
    <x v="53"/>
  </r>
  <r>
    <n v="1002207070"/>
    <s v="UE01"/>
    <x v="14"/>
    <d v="1899-12-30T17:13:00"/>
    <x v="2740"/>
    <s v="9000807451"/>
    <s v="013-020-00047836"/>
    <n v="3271.78"/>
    <n v="3668.34"/>
    <s v="ZPDF"/>
    <s v="70177520"/>
    <s v="0000394121"/>
    <n v="8002823439"/>
    <x v="2066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05"/>
    <x v="105"/>
    <s v="100017992"/>
    <s v="VILLEGAS DARWIN"/>
    <s v="ZEMT"/>
    <x v="147"/>
    <s v="1"/>
    <s v="Con Pallet"/>
    <n v="0.05"/>
    <n v="24"/>
    <x v="0"/>
    <n v="40150"/>
    <n v="24060"/>
    <n v="16090"/>
    <n v="91.2"/>
    <m/>
    <x v="103"/>
    <n v="30"/>
    <s v="30"/>
    <n v="24"/>
    <x v="0"/>
    <n v="0.19"/>
    <n v="3.8000000000000003"/>
    <s v="TRIMPESAS S.A."/>
    <n v="1020170"/>
    <s v="VILLEGAS PASQUEL DARWIN EDMUNDO"/>
    <x v="147"/>
  </r>
  <r>
    <n v="1002207123"/>
    <s v="UE01"/>
    <x v="14"/>
    <d v="1899-12-30T17:19:00"/>
    <x v="2741"/>
    <s v="9000807550"/>
    <s v="012-022-00316135"/>
    <n v="2568"/>
    <n v="2879.26"/>
    <s v="ZPVN"/>
    <s v="40567038"/>
    <s v="0000394139"/>
    <n v="8002823508"/>
    <x v="2067"/>
    <x v="5"/>
    <x v="5"/>
    <n v="400"/>
    <s v="BOL"/>
    <s v="101794"/>
    <x v="230"/>
    <s v="800878"/>
    <s v="BODEG CADECOADITIVO"/>
    <x v="1"/>
    <s v="BODEGA CADECOADITIVOS / VIA QUITO"/>
    <x v="150"/>
    <s v="O-Pichincha-Laargelia"/>
    <m/>
    <x v="68"/>
    <x v="68"/>
    <s v="100015058"/>
    <s v="MUÑOZ JUAN"/>
    <s v="ZEMT"/>
    <x v="86"/>
    <s v="1"/>
    <s v="Con Pallet"/>
    <n v="0.05"/>
    <n v="20"/>
    <x v="0"/>
    <n v="28356.667000000001"/>
    <n v="20016.667000000001"/>
    <n v="8340"/>
    <n v="204"/>
    <m/>
    <x v="66"/>
    <n v="30"/>
    <s v="30"/>
    <n v="20"/>
    <x v="0"/>
    <n v="0.51"/>
    <n v="10.199999999999999"/>
    <s v="SELVALEGRE S.A."/>
    <n v="1013859"/>
    <s v="MUÑOZ ORTIZ JUAN MANUEL"/>
    <x v="86"/>
  </r>
  <r>
    <n v="1002207123"/>
    <s v="UE01"/>
    <x v="14"/>
    <d v="1899-12-30T17:19:00"/>
    <x v="2742"/>
    <s v="9000807549"/>
    <s v="012-022-00316134"/>
    <n v="554.4"/>
    <n v="621.6"/>
    <s v="ZPVN"/>
    <s v="40567038"/>
    <s v="0000394138"/>
    <n v="8002823507"/>
    <x v="2067"/>
    <x v="6"/>
    <x v="6"/>
    <n v="80"/>
    <s v="BOL"/>
    <s v="101794"/>
    <x v="230"/>
    <s v="800878"/>
    <s v="BODEG CADECOADITIVO"/>
    <x v="1"/>
    <s v="BODEGA CADECOADITIVOS / VIA QUITO"/>
    <x v="150"/>
    <s v="O-Pichincha-Laargelia"/>
    <n v="121"/>
    <x v="68"/>
    <x v="68"/>
    <s v="100015058"/>
    <s v="MUÑOZ JUAN"/>
    <s v="ZEMT"/>
    <x v="86"/>
    <s v="1"/>
    <s v="Con Pallet"/>
    <n v="0.05"/>
    <n v="4"/>
    <x v="0"/>
    <n v="12343.333000000001"/>
    <n v="4003.3330000000001"/>
    <n v="8340"/>
    <n v="40.799999999999997"/>
    <m/>
    <x v="66"/>
    <n v="30"/>
    <s v="30"/>
    <n v="4"/>
    <x v="0"/>
    <n v="0.51"/>
    <n v="10.199999999999999"/>
    <s v="SELVALEGRE S.A."/>
    <n v="1013859"/>
    <s v="MUÑOZ ORTIZ JUAN MANUEL"/>
    <x v="86"/>
  </r>
  <r>
    <n v="1002207143"/>
    <s v="UE01"/>
    <x v="14"/>
    <d v="1899-12-30T17:23:00"/>
    <x v="2743"/>
    <s v="9000807553"/>
    <s v="012-022-00316137"/>
    <n v="2604.34"/>
    <n v="2920"/>
    <s v="ZPVN"/>
    <s v="40566750"/>
    <s v="P000033103"/>
    <n v="8002823555"/>
    <x v="2068"/>
    <x v="7"/>
    <x v="7"/>
    <n v="400"/>
    <s v="BOL"/>
    <s v="10001346"/>
    <x v="216"/>
    <s v="807194"/>
    <s v="BODEGA PRINCIPAL"/>
    <x v="27"/>
    <s v="CALLE 22 DE ENERO Y EL TEJAR"/>
    <x v="41"/>
    <s v="O-Tungurahua-Ambato"/>
    <m/>
    <x v="4"/>
    <x v="4"/>
    <s v="100020137"/>
    <s v="RACINES PATRICIO"/>
    <s v="ZETT"/>
    <x v="5"/>
    <s v="2"/>
    <s v="Sin Pallet"/>
    <n v="0"/>
    <n v="0"/>
    <x v="0"/>
    <n v="29488.485000000001"/>
    <n v="20048.485000000001"/>
    <n v="9440"/>
    <n v="360"/>
    <m/>
    <x v="4"/>
    <n v="30"/>
    <s v="30"/>
    <n v="20"/>
    <x v="0"/>
    <n v="0.9"/>
    <n v="18"/>
    <s v="TRANSPORTE PROPIO"/>
    <n v="1013820"/>
    <s v="SARABIA YEPEZ RUTH IRENE"/>
    <x v="5"/>
  </r>
  <r>
    <n v="1002207143"/>
    <s v="UE01"/>
    <x v="14"/>
    <d v="1899-12-30T17:23:00"/>
    <x v="2744"/>
    <s v="9000807552"/>
    <s v="012-022-00316136"/>
    <n v="1682.58"/>
    <n v="1886.52"/>
    <s v="ZPVN"/>
    <s v="40566749"/>
    <s v="P000033102"/>
    <n v="8002823556"/>
    <x v="2068"/>
    <x v="6"/>
    <x v="6"/>
    <n v="260"/>
    <s v="BOL"/>
    <s v="10001346"/>
    <x v="216"/>
    <s v="807194"/>
    <s v="BODEGA PRINCIPAL"/>
    <x v="27"/>
    <s v="CALLE 22 DE ENERO Y EL TEJAR"/>
    <x v="41"/>
    <s v="O-Tungurahua-Ambato"/>
    <n v="250"/>
    <x v="4"/>
    <x v="4"/>
    <s v="100020137"/>
    <s v="RACINES PATRICIO"/>
    <s v="ZETT"/>
    <x v="5"/>
    <s v="2"/>
    <s v="Sin Pallet"/>
    <n v="0"/>
    <n v="0"/>
    <x v="0"/>
    <n v="22471.514999999999"/>
    <n v="13031.514999999999"/>
    <n v="9440"/>
    <n v="234"/>
    <m/>
    <x v="4"/>
    <n v="30"/>
    <s v="30"/>
    <n v="13"/>
    <x v="0"/>
    <n v="0.9"/>
    <n v="18"/>
    <s v="TRANSPORTE PROPIO"/>
    <n v="1013820"/>
    <s v="SARABIA YEPEZ RUTH IRENE"/>
    <x v="5"/>
  </r>
  <r>
    <n v="1002207150"/>
    <s v="UE01"/>
    <x v="14"/>
    <d v="1899-12-30T17:27:00"/>
    <x v="2745"/>
    <s v=""/>
    <s v=""/>
    <n v="0"/>
    <n v="0"/>
    <s v="ZPRC"/>
    <s v="2500108257"/>
    <s v="P000033003"/>
    <n v="8002823565"/>
    <x v="2069"/>
    <x v="5"/>
    <x v="5"/>
    <n v="320"/>
    <s v="BOL"/>
    <s v="101574"/>
    <x v="104"/>
    <s v="801914"/>
    <s v="BODEGA PRINCIPAL,"/>
    <x v="1"/>
    <s v="PANAMERICANA SUR KM 18 EL PRO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4653.635999999999"/>
    <n v="16043.636"/>
    <n v="8610"/>
    <n v="163.19999999999999"/>
    <m/>
    <x v="109"/>
    <n v="30"/>
    <s v="30"/>
    <n v="16"/>
    <x v="0"/>
    <n v="0.51"/>
    <n v="10.199999999999999"/>
    <s v="TRANSPORTE PROPIO"/>
    <n v="1018725"/>
    <s v="TRANSPORTE DE CARGA PESADA"/>
    <x v="154"/>
  </r>
  <r>
    <n v="1002207150"/>
    <s v="UE01"/>
    <x v="14"/>
    <d v="1899-12-30T17:27:00"/>
    <x v="2746"/>
    <s v=""/>
    <s v=""/>
    <n v="0"/>
    <n v="0"/>
    <s v="ZPRC"/>
    <s v="2500108256"/>
    <s v="P000033002"/>
    <n v="8002823566"/>
    <x v="2069"/>
    <x v="6"/>
    <x v="6"/>
    <n v="34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656.364000000001"/>
    <n v="17046.364000000001"/>
    <n v="8610"/>
    <n v="173.4"/>
    <m/>
    <x v="109"/>
    <n v="30"/>
    <s v="30"/>
    <n v="17"/>
    <x v="0"/>
    <n v="0.51"/>
    <n v="10.200000000000001"/>
    <s v="TRANSPORTE PROPIO"/>
    <n v="1018725"/>
    <s v="TRANSPORTE DE CARGA PESADA"/>
    <x v="154"/>
  </r>
  <r>
    <n v="1002207182"/>
    <s v="UE01"/>
    <x v="14"/>
    <d v="1899-12-30T17:31:00"/>
    <x v="2747"/>
    <s v="9000807556"/>
    <s v="012-022-00316138"/>
    <n v="2301.35"/>
    <n v="2580.29"/>
    <s v="ZPVN"/>
    <s v="40567071"/>
    <s v="0000394201"/>
    <n v="8002823637"/>
    <x v="2070"/>
    <x v="3"/>
    <x v="3"/>
    <n v="360"/>
    <s v="BOL"/>
    <s v="101613"/>
    <x v="89"/>
    <s v="811025"/>
    <s v="OBRA MARCO MUÑOZ"/>
    <x v="23"/>
    <s v="SECTOR EL GAVILAN JUNTO A URB BARU"/>
    <x v="33"/>
    <s v="O-Manabi-Manta"/>
    <n v="486"/>
    <x v="21"/>
    <x v="21"/>
    <s v="10000371"/>
    <s v="PERUGACHI MORENO DARWIN SANTIAGO"/>
    <s v="ZEMU"/>
    <x v="26"/>
    <s v="2"/>
    <s v="Sin Pallet"/>
    <n v="0"/>
    <n v="0"/>
    <x v="0"/>
    <n v="27070"/>
    <n v="17980"/>
    <n v="9090"/>
    <n v="406.8"/>
    <m/>
    <x v="21"/>
    <n v="30"/>
    <s v="30"/>
    <n v="18"/>
    <x v="0"/>
    <n v="1.1300000000000001"/>
    <n v="22.6"/>
    <s v="TRIMPESAS S.A."/>
    <n v="1013819"/>
    <s v="ESPARZA ENDARA GUIDO MAURICIO"/>
    <x v="26"/>
  </r>
  <r>
    <n v="1002207145"/>
    <s v="UE01"/>
    <x v="14"/>
    <d v="1899-12-30T17:33:00"/>
    <x v="2748"/>
    <s v=""/>
    <s v=""/>
    <n v="0"/>
    <n v="0"/>
    <s v="ZPRC"/>
    <s v="2500107941"/>
    <s v="0000393359"/>
    <n v="8002823559"/>
    <x v="2071"/>
    <x v="1"/>
    <x v="1"/>
    <n v="31.32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840"/>
    <n v="31320"/>
    <n v="18520"/>
    <n v="0"/>
    <m/>
    <x v="1"/>
    <n v="30"/>
    <s v="30"/>
    <n v="31.32"/>
    <x v="0"/>
    <n v="0"/>
    <n v="0"/>
    <s v="TRANSCONCEM CIA. LTDA."/>
    <n v="1013227"/>
    <s v="COMPAÑIA DE TRANSPORTE PESADO"/>
    <x v="200"/>
  </r>
  <r>
    <n v="1002207151"/>
    <s v="UE01"/>
    <x v="14"/>
    <d v="1899-12-30T17:40:00"/>
    <x v="2749"/>
    <s v="9000807558"/>
    <s v="012-022-00316140"/>
    <n v="734.18"/>
    <n v="823.17"/>
    <s v="ZPVN"/>
    <s v="40567018"/>
    <s v="P000033172"/>
    <n v="8002823567"/>
    <x v="2072"/>
    <x v="5"/>
    <x v="5"/>
    <n v="120"/>
    <s v="BOL"/>
    <s v="101865"/>
    <x v="31"/>
    <s v="802398"/>
    <s v="BODEGA MARIANAS"/>
    <x v="1"/>
    <s v="GEOVANNY CALLES Y PALERMO"/>
    <x v="26"/>
    <s v="O-Pichincha-Carapungo"/>
    <m/>
    <x v="34"/>
    <x v="34"/>
    <s v="100021318"/>
    <s v="FLORES LUIS"/>
    <s v="ZETT"/>
    <x v="42"/>
    <s v="1"/>
    <s v="Con Pallet"/>
    <n v="0.05"/>
    <n v="6"/>
    <x v="0"/>
    <n v="14444.118"/>
    <n v="6014.1180000000004"/>
    <n v="8430"/>
    <n v="52.8"/>
    <m/>
    <x v="32"/>
    <n v="30"/>
    <s v="30"/>
    <n v="6"/>
    <x v="0"/>
    <n v="0.44"/>
    <n v="8.7999999999999989"/>
    <s v="TRANSPORTE PROPIO"/>
    <n v="1024381"/>
    <s v="BALCAZAR GORDON ALEJANDRO"/>
    <x v="42"/>
  </r>
  <r>
    <n v="1002207151"/>
    <s v="UE01"/>
    <x v="14"/>
    <d v="1899-12-30T17:40:00"/>
    <x v="2750"/>
    <s v="9000807557"/>
    <s v="012-022-00316139"/>
    <n v="3736.66"/>
    <n v="4189.57"/>
    <s v="ZPVN"/>
    <s v="40567019"/>
    <s v="P000033173"/>
    <n v="8002823568"/>
    <x v="2072"/>
    <x v="6"/>
    <x v="6"/>
    <n v="56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495.881999999998"/>
    <n v="28065.882000000001"/>
    <n v="8430"/>
    <n v="246.4"/>
    <m/>
    <x v="32"/>
    <n v="30"/>
    <s v="30"/>
    <n v="28"/>
    <x v="0"/>
    <n v="0.44"/>
    <n v="8.8000000000000007"/>
    <s v="TRANSPORTE PROPIO"/>
    <n v="1024381"/>
    <s v="BALCAZAR GORDON ALEJANDRO"/>
    <x v="42"/>
  </r>
  <r>
    <n v="1002207162"/>
    <s v="UE01"/>
    <x v="14"/>
    <d v="1899-12-30T17:44:00"/>
    <x v="2751"/>
    <s v="9000807560"/>
    <s v="012-022-00316142"/>
    <n v="1584"/>
    <n v="1775.99"/>
    <s v="ZPVN"/>
    <s v="40566744"/>
    <s v="P000033101"/>
    <n v="8002823596"/>
    <x v="2073"/>
    <x v="9"/>
    <x v="9"/>
    <n v="2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20716.817999999999"/>
    <n v="12021.817999999999"/>
    <n v="8695"/>
    <n v="319.2"/>
    <m/>
    <x v="52"/>
    <n v="30"/>
    <s v="30"/>
    <n v="12"/>
    <x v="0"/>
    <n v="1.3299999999999998"/>
    <n v="26.599999999999998"/>
    <s v="TRANSPORTE PROPIO"/>
    <n v="1024926"/>
    <s v="BONILLA PILATAXI CHRISTIAN"/>
    <x v="171"/>
  </r>
  <r>
    <n v="1002207162"/>
    <s v="UE01"/>
    <x v="14"/>
    <d v="1899-12-30T17:44:00"/>
    <x v="2752"/>
    <s v="9000807559"/>
    <s v="012-022-00316141"/>
    <n v="2738.4"/>
    <n v="3070.31"/>
    <s v="ZPVN"/>
    <s v="40566743"/>
    <s v="P000033100"/>
    <n v="8002823595"/>
    <x v="2073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9733.182000000001"/>
    <n v="21038.182000000001"/>
    <n v="8695"/>
    <n v="558.6"/>
    <m/>
    <x v="52"/>
    <n v="30"/>
    <s v="30"/>
    <n v="21"/>
    <x v="0"/>
    <n v="1.33"/>
    <n v="26.6"/>
    <s v="TRANSPORTE PROPIO"/>
    <n v="1024926"/>
    <s v="BONILLA PILATAXI CHRISTIAN"/>
    <x v="171"/>
  </r>
  <r>
    <n v="1002207169"/>
    <s v="UE01"/>
    <x v="14"/>
    <d v="1899-12-30T17:44:00"/>
    <x v="2753"/>
    <s v="9000807561"/>
    <s v="012-022-00316143"/>
    <n v="2545.1999999999998"/>
    <n v="2853.69"/>
    <s v="ZPVN"/>
    <s v="40567056"/>
    <s v="0000394164"/>
    <n v="8002823616"/>
    <x v="2074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27080"/>
    <n v="18010"/>
    <n v="9070"/>
    <n v="381.6"/>
    <m/>
    <x v="104"/>
    <n v="30"/>
    <s v="30"/>
    <n v="18"/>
    <x v="0"/>
    <n v="1.06"/>
    <n v="21.200000000000003"/>
    <s v="LA ARMENIA S.A."/>
    <n v="1021623"/>
    <s v="VILLARREAL HIGUERA FERNANDO SALVADO"/>
    <x v="169"/>
  </r>
  <r>
    <n v="1002207168"/>
    <s v="UE01"/>
    <x v="14"/>
    <d v="1899-12-30T17:52:00"/>
    <x v="2754"/>
    <s v="9000807563"/>
    <s v="012-022-00316144"/>
    <n v="2494.8000000000002"/>
    <n v="2797.19"/>
    <s v="ZPVN"/>
    <s v="40567063"/>
    <s v="0000394175"/>
    <n v="8002823615"/>
    <x v="2075"/>
    <x v="6"/>
    <x v="6"/>
    <n v="360"/>
    <s v="BOL"/>
    <s v="101598"/>
    <x v="236"/>
    <s v="801576"/>
    <s v="BODEGA MACOFER"/>
    <x v="1"/>
    <s v="BODEGA MACOFER / CALLE GUAYACANES"/>
    <x v="98"/>
    <s v="O-Pichincha-Kennedy"/>
    <n v="97.5"/>
    <x v="66"/>
    <x v="66"/>
    <s v="100014865"/>
    <s v="LANDI LUIS"/>
    <s v="ZEMU"/>
    <x v="83"/>
    <s v="2"/>
    <s v="Sin Pallet"/>
    <n v="0"/>
    <n v="0"/>
    <x v="0"/>
    <n v="27230"/>
    <n v="18040"/>
    <n v="9190"/>
    <n v="162"/>
    <m/>
    <x v="64"/>
    <n v="30"/>
    <s v="30"/>
    <n v="18"/>
    <x v="0"/>
    <n v="0.45"/>
    <n v="9"/>
    <s v="TRANSVOLCA S.A."/>
    <n v="1023077"/>
    <s v="JIMENEZ ICAZA HENRY ELADIO"/>
    <x v="83"/>
  </r>
  <r>
    <n v="1002207181"/>
    <s v="UE01"/>
    <x v="14"/>
    <d v="1899-12-30T17:56:00"/>
    <x v="2755"/>
    <s v="9000807566"/>
    <s v="012-022-00316146"/>
    <n v="500.54"/>
    <n v="561.20000000000005"/>
    <s v="ZPVN"/>
    <s v="40567042"/>
    <s v="0000394147"/>
    <n v="8002823635"/>
    <x v="2076"/>
    <x v="5"/>
    <x v="5"/>
    <n v="80"/>
    <s v="BOL"/>
    <s v="101514"/>
    <x v="62"/>
    <s v="802258"/>
    <s v="DISTRIBUIDORA SAN LUIS 1 - VERACRUZ"/>
    <x v="1"/>
    <s v="VERACURZ N34-14 Y AMERICA"/>
    <x v="144"/>
    <s v="O-Pichincha-Iñaquito"/>
    <m/>
    <x v="71"/>
    <x v="71"/>
    <s v="100014863"/>
    <s v="MORAN MAURICIO"/>
    <s v="ZEMT"/>
    <x v="91"/>
    <s v="1"/>
    <s v="Con Pallet"/>
    <n v="0.05"/>
    <n v="4"/>
    <x v="0"/>
    <n v="11906.666999999999"/>
    <n v="4006.6669999999999"/>
    <n v="7900"/>
    <n v="36"/>
    <m/>
    <x v="69"/>
    <n v="30"/>
    <s v="30"/>
    <n v="4"/>
    <x v="0"/>
    <n v="0.45"/>
    <n v="9"/>
    <s v="LA ARMENIA S.A."/>
    <n v="1013556"/>
    <s v="RAMIREZ BAEZ FIDEL RAMIRO"/>
    <x v="91"/>
  </r>
  <r>
    <n v="1002207181"/>
    <s v="UE01"/>
    <x v="14"/>
    <d v="1899-12-30T17:56:00"/>
    <x v="2756"/>
    <s v="9000807565"/>
    <s v="012-022-00316145"/>
    <n v="2716.56"/>
    <n v="3045.83"/>
    <s v="ZPVN"/>
    <s v="40567042"/>
    <s v="0000394146"/>
    <n v="8002823636"/>
    <x v="2076"/>
    <x v="6"/>
    <x v="6"/>
    <n v="400"/>
    <s v="BOL"/>
    <s v="101514"/>
    <x v="62"/>
    <s v="802258"/>
    <s v="DISTRIBUIDORA SAN LUIS 1 - VERACRUZ"/>
    <x v="1"/>
    <s v="VERACURZ N34-14 Y AMERICA"/>
    <x v="144"/>
    <s v="O-Pichincha-Iñaquito"/>
    <n v="99"/>
    <x v="71"/>
    <x v="71"/>
    <s v="100014863"/>
    <s v="MORAN MAURICIO"/>
    <s v="ZEMT"/>
    <x v="91"/>
    <s v="1"/>
    <s v="Con Pallet"/>
    <n v="0.05"/>
    <n v="20"/>
    <x v="0"/>
    <n v="27933.332999999999"/>
    <n v="20033.332999999999"/>
    <n v="7900"/>
    <n v="180"/>
    <m/>
    <x v="69"/>
    <n v="30"/>
    <s v="30"/>
    <n v="20"/>
    <x v="0"/>
    <n v="0.45"/>
    <n v="9"/>
    <s v="LA ARMENIA S.A."/>
    <n v="1013556"/>
    <s v="RAMIREZ BAEZ FIDEL RAMIRO"/>
    <x v="91"/>
  </r>
  <r>
    <n v="1002207176"/>
    <s v="UE01"/>
    <x v="14"/>
    <d v="1899-12-30T17:58:00"/>
    <x v="2757"/>
    <s v="9000807568"/>
    <s v="012-022-00316148"/>
    <n v="484.8"/>
    <n v="543.55999999999995"/>
    <s v="ZPVN"/>
    <s v="40567035"/>
    <s v="0000394134"/>
    <n v="8002823626"/>
    <x v="2077"/>
    <x v="5"/>
    <x v="5"/>
    <n v="80"/>
    <s v="BOL"/>
    <s v="103020"/>
    <x v="20"/>
    <s v="804380"/>
    <s v="SUCURSAL LATACUNGA"/>
    <x v="6"/>
    <s v="MARCO AURELIO SUBIA"/>
    <x v="17"/>
    <s v="O-Cotopaxi-Latacunga"/>
    <m/>
    <x v="77"/>
    <x v="77"/>
    <s v="100014971"/>
    <s v="QUIROZ EDUARDO"/>
    <s v="ZEMT"/>
    <x v="101"/>
    <s v="2"/>
    <s v="Sin Pallet"/>
    <n v="0"/>
    <n v="0"/>
    <x v="0"/>
    <n v="11860"/>
    <n v="4010"/>
    <n v="7850"/>
    <n v="59.2"/>
    <m/>
    <x v="75"/>
    <n v="30"/>
    <s v="30"/>
    <n v="4"/>
    <x v="0"/>
    <n v="0.74"/>
    <n v="14.8"/>
    <s v="LIDENORTI S.A."/>
    <n v="1013584"/>
    <s v="SANCHEZ TORRES MARCOS OSWALDO"/>
    <x v="101"/>
  </r>
  <r>
    <n v="1002207176"/>
    <s v="UE01"/>
    <x v="14"/>
    <d v="1899-12-30T17:58:00"/>
    <x v="2758"/>
    <s v="9000807567"/>
    <s v="012-022-00316147"/>
    <n v="2628"/>
    <n v="2946.53"/>
    <s v="ZPVN"/>
    <s v="40567035"/>
    <s v="0000394133"/>
    <n v="8002823627"/>
    <x v="2077"/>
    <x v="6"/>
    <x v="6"/>
    <n v="400"/>
    <s v="BOL"/>
    <s v="103020"/>
    <x v="20"/>
    <s v="804380"/>
    <s v="SUCURSAL LATACUNGA"/>
    <x v="6"/>
    <s v="MARCO AURELIO SUBIA"/>
    <x v="17"/>
    <s v="O-Cotopaxi-Latacunga"/>
    <n v="198"/>
    <x v="77"/>
    <x v="77"/>
    <s v="100014971"/>
    <s v="QUIROZ EDUARDO"/>
    <s v="ZEMT"/>
    <x v="101"/>
    <s v="2"/>
    <s v="Sin Pallet"/>
    <n v="0"/>
    <n v="0"/>
    <x v="0"/>
    <n v="27900"/>
    <n v="20050"/>
    <n v="7850"/>
    <n v="296"/>
    <m/>
    <x v="75"/>
    <n v="30"/>
    <s v="30"/>
    <n v="20"/>
    <x v="0"/>
    <n v="0.74"/>
    <n v="14.8"/>
    <s v="LIDENORTI S.A."/>
    <n v="1013584"/>
    <s v="SANCHEZ TORRES MARCOS OSWALDO"/>
    <x v="101"/>
  </r>
  <r>
    <n v="1002207216"/>
    <s v="UE01"/>
    <x v="14"/>
    <d v="1899-12-30T18:01:00"/>
    <x v="2759"/>
    <s v=""/>
    <s v=""/>
    <n v="0"/>
    <n v="0"/>
    <s v="ZPRC"/>
    <s v="2500108405"/>
    <s v="0000394216"/>
    <n v="8002823678"/>
    <x v="2078"/>
    <x v="3"/>
    <x v="3"/>
    <n v="360"/>
    <s v="BOL"/>
    <s v="101664"/>
    <x v="8"/>
    <s v="806804"/>
    <s v="VILLAGOMEZ GARCIA SONIA NARCISA"/>
    <x v="2"/>
    <s v="AV JACINTO CORTEZ"/>
    <x v="162"/>
    <s v="O-Santodomingo -Rioverde(Sto.Dom)"/>
    <n v="247"/>
    <x v="9"/>
    <x v="9"/>
    <s v="100020335"/>
    <s v="HARO LUIS"/>
    <s v="ZEMU"/>
    <x v="11"/>
    <s v="2"/>
    <s v="Sin Pallet"/>
    <n v="0"/>
    <n v="0"/>
    <x v="0"/>
    <n v="27080"/>
    <n v="17980"/>
    <n v="9100"/>
    <n v="316.8"/>
    <m/>
    <x v="9"/>
    <n v="30"/>
    <s v="30"/>
    <n v="18"/>
    <x v="0"/>
    <n v="0.88"/>
    <n v="17.600000000000001"/>
    <s v="SANJOPAS S.A."/>
    <n v="1013262"/>
    <s v="SEGOVIA ERAZO PATRICIA ALEXANDRA"/>
    <x v="11"/>
  </r>
  <r>
    <n v="1002207187"/>
    <s v="UE01"/>
    <x v="14"/>
    <d v="1899-12-30T18:06:00"/>
    <x v="2760"/>
    <s v="9000807570"/>
    <s v="012-022-00316149"/>
    <n v="3235.2"/>
    <n v="3627.32"/>
    <s v="ZPVN"/>
    <s v="40567049"/>
    <s v="P000033177"/>
    <n v="8002823642"/>
    <x v="2079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49"/>
    <x v="149"/>
    <s v="10005661"/>
    <s v="PUPIALES ARELLANO CARLOS ANDRES"/>
    <s v="ZEMT"/>
    <x v="223"/>
    <s v="1"/>
    <s v="Con Pallet"/>
    <n v="0.05"/>
    <n v="24"/>
    <x v="0"/>
    <n v="40040"/>
    <n v="24030"/>
    <n v="16010"/>
    <n v="220.8"/>
    <m/>
    <x v="146"/>
    <n v="30"/>
    <s v="30"/>
    <n v="24"/>
    <x v="0"/>
    <n v="0.46"/>
    <n v="9.2000000000000011"/>
    <s v="LA ARMENIA"/>
    <n v="10005628"/>
    <s v="PUPIALES URRESTA GUSTAVO"/>
    <x v="223"/>
  </r>
  <r>
    <n v="1002207209"/>
    <s v="UE01"/>
    <x v="14"/>
    <d v="1899-12-30T18:07:00"/>
    <x v="2761"/>
    <s v="9000807547"/>
    <s v="013-020-00047877"/>
    <n v="2432.56"/>
    <n v="2727.4"/>
    <s v="ZPDF"/>
    <s v="70177535"/>
    <s v="0000394209"/>
    <n v="8002823670"/>
    <x v="2080"/>
    <x v="6"/>
    <x v="6"/>
    <n v="360"/>
    <s v="BOL"/>
    <s v="103008"/>
    <x v="94"/>
    <s v="805234"/>
    <s v="ROCIO GUAMAN"/>
    <x v="1"/>
    <s v="AV. MARISCAL SUCRE"/>
    <x v="35"/>
    <s v="O-Pichincha-Lamagdalena"/>
    <n v="118"/>
    <x v="22"/>
    <x v="22"/>
    <s v="100020338"/>
    <s v="TERAN ARNULFO"/>
    <s v="ZEMU"/>
    <x v="88"/>
    <s v="2"/>
    <s v="Sin Pallet"/>
    <n v="0"/>
    <n v="0"/>
    <x v="0"/>
    <n v="27050"/>
    <n v="18050"/>
    <n v="9000"/>
    <n v="180"/>
    <m/>
    <x v="22"/>
    <n v="30"/>
    <s v="30"/>
    <n v="18"/>
    <x v="0"/>
    <n v="0.5"/>
    <n v="10"/>
    <s v="TRANINTAGSA"/>
    <n v="1014062"/>
    <s v="BENALCAZAR DE LA CRUZ MILTON PATRIC"/>
    <x v="88"/>
  </r>
  <r>
    <n v="1002207140"/>
    <s v="UE01"/>
    <x v="14"/>
    <d v="1899-12-30T18:10:00"/>
    <x v="2762"/>
    <s v="9000807573"/>
    <s v="012-022-00316150"/>
    <n v="4031"/>
    <n v="4519.58"/>
    <s v="ZPVN"/>
    <s v="40567051"/>
    <s v="0000394155"/>
    <n v="8002823553"/>
    <x v="2081"/>
    <x v="2"/>
    <x v="2"/>
    <n v="32.950000000000003"/>
    <s v="T"/>
    <s v="101685"/>
    <x v="58"/>
    <s v="806726"/>
    <s v="GRANEL HORMIBOSNA IBARRA-IBARRA"/>
    <x v="9"/>
    <s v="LAS PALMAS ANTIGUA VIA URCUQUI"/>
    <x v="11"/>
    <s v="O-Imbabura-Ibarra"/>
    <n v="30"/>
    <x v="1"/>
    <x v="1"/>
    <s v="10007939"/>
    <s v="LUCERO IZA CARLOS ORLANDO"/>
    <s v="ZECI"/>
    <x v="130"/>
    <s v="2"/>
    <s v="Sin Pallet"/>
    <n v="0"/>
    <n v="0"/>
    <x v="0"/>
    <n v="51690"/>
    <n v="32950"/>
    <n v="18740"/>
    <n v="169.69"/>
    <m/>
    <x v="1"/>
    <n v="30"/>
    <s v="30"/>
    <n v="32.950000000000003"/>
    <x v="0"/>
    <n v="5.1499241274658569"/>
    <n v="5.1499241274658569"/>
    <s v="TRANSCONCEM CIA. LTDA."/>
    <n v="1013227"/>
    <s v="COMPAÑIA DE TRANSPORTE PESADO"/>
    <x v="130"/>
  </r>
  <r>
    <n v="1002207121"/>
    <s v="UE01"/>
    <x v="14"/>
    <d v="1899-12-30T18:11:00"/>
    <x v="2763"/>
    <s v="9000807576"/>
    <s v="012-022-00316151"/>
    <n v="4205.12"/>
    <n v="4714.8"/>
    <s v="ZPVN"/>
    <s v="40566939"/>
    <s v="0000393983"/>
    <n v="8002823504"/>
    <x v="2082"/>
    <x v="2"/>
    <x v="2"/>
    <n v="32"/>
    <s v="T"/>
    <s v="101470"/>
    <x v="5"/>
    <s v="806985"/>
    <s v="GRANEL DISPOSTES"/>
    <x v="6"/>
    <s v="CALLE SAN FRANCISCO DE ASIS"/>
    <x v="17"/>
    <s v="O-Cotopaxi-Latacunga"/>
    <n v="198"/>
    <x v="18"/>
    <x v="18"/>
    <s v="10000844"/>
    <s v="MORALES GARZON ISRAEL ALEJANDRO"/>
    <s v="ZECI"/>
    <x v="198"/>
    <s v="2"/>
    <s v="Sin Pallet"/>
    <n v="0"/>
    <n v="0"/>
    <x v="0"/>
    <n v="51870"/>
    <n v="32000"/>
    <n v="19870"/>
    <n v="826.24"/>
    <s v="457,28 se agusta parte del flete de ajuste a balao  de la guia 404860"/>
    <x v="18"/>
    <n v="30"/>
    <s v="30"/>
    <n v="32"/>
    <x v="0"/>
    <n v="25.82"/>
    <n v="25.82"/>
    <s v="LA ARMENIA S.A."/>
    <n v="1021830"/>
    <s v="MORALES GARZON CHRISTIAN SANTIAGO"/>
    <x v="198"/>
  </r>
  <r>
    <n v="1002207234"/>
    <s v="UE01"/>
    <x v="14"/>
    <d v="1899-12-30T18:17:00"/>
    <x v="2764"/>
    <s v="9000807578"/>
    <s v="012-022-00316153"/>
    <n v="513.6"/>
    <n v="575.85"/>
    <s v="ZPVN"/>
    <s v="40567081"/>
    <s v="P000033192"/>
    <n v="8002823702"/>
    <x v="2083"/>
    <x v="5"/>
    <x v="5"/>
    <n v="80"/>
    <s v="BOL"/>
    <s v="103029"/>
    <x v="88"/>
    <s v="804166"/>
    <s v="BODEGA PRINCIPAL"/>
    <x v="1"/>
    <s v="BOYACA S/N, BARRIO LA MORITA"/>
    <x v="10"/>
    <s v="O-Pichincha-Tumbaco"/>
    <m/>
    <x v="100"/>
    <x v="100"/>
    <s v="10008072"/>
    <s v="FLORES GARCIA CHRISTIA FERNANDO"/>
    <s v="ZEMU"/>
    <x v="140"/>
    <s v="2"/>
    <s v="Sin Pallet"/>
    <n v="0"/>
    <n v="0"/>
    <x v="0"/>
    <n v="8548.8889999999992"/>
    <n v="4008.8890000000001"/>
    <n v="4540"/>
    <n v="36.799999999999997"/>
    <m/>
    <x v="98"/>
    <n v="30"/>
    <s v="30"/>
    <n v="4"/>
    <x v="0"/>
    <n v="0.45999999999999996"/>
    <n v="9.1999999999999993"/>
    <s v="SANJOPAS S.A."/>
    <n v="1013597"/>
    <s v="RUIZ RUIZ EDISON FRANKLIN"/>
    <x v="140"/>
  </r>
  <r>
    <n v="1002207234"/>
    <s v="UE01"/>
    <x v="14"/>
    <d v="1899-12-30T18:17:00"/>
    <x v="2765"/>
    <s v="9000807577"/>
    <s v="012-022-00316152"/>
    <n v="1940.4"/>
    <n v="2175.59"/>
    <s v="ZPVN"/>
    <s v="40567080"/>
    <s v="P000033191"/>
    <n v="8002823703"/>
    <x v="2083"/>
    <x v="6"/>
    <x v="6"/>
    <n v="280"/>
    <s v="BOL"/>
    <s v="103029"/>
    <x v="88"/>
    <s v="804166"/>
    <s v="BODEGA PRINCIPAL"/>
    <x v="1"/>
    <s v="BOYACA S/N, BARRIO LA MORITA"/>
    <x v="10"/>
    <s v="O-Pichincha-Tumbaco"/>
    <n v="110"/>
    <x v="100"/>
    <x v="100"/>
    <s v="10008072"/>
    <s v="FLORES GARCIA CHRISTIA FERNANDO"/>
    <s v="ZEMU"/>
    <x v="140"/>
    <s v="2"/>
    <s v="Sin Pallet"/>
    <n v="0"/>
    <n v="0"/>
    <x v="0"/>
    <n v="18571.111000000001"/>
    <n v="14031.111000000001"/>
    <n v="4540"/>
    <n v="128.80000000000001"/>
    <m/>
    <x v="98"/>
    <n v="30"/>
    <s v="30"/>
    <n v="14"/>
    <x v="0"/>
    <n v="0.46"/>
    <n v="9.2000000000000011"/>
    <s v="SANJOPAS S.A."/>
    <n v="1013597"/>
    <s v="RUIZ RUIZ EDISON FRANKLIN"/>
    <x v="140"/>
  </r>
  <r>
    <n v="1002207188"/>
    <s v="UE01"/>
    <x v="14"/>
    <d v="1899-12-30T18:24:00"/>
    <x v="2766"/>
    <s v="9000807579"/>
    <s v="012-022-00316154"/>
    <n v="4166.9399999999996"/>
    <n v="4672"/>
    <s v="ZPVN"/>
    <s v="40566976"/>
    <s v="P000033166"/>
    <n v="8002823643"/>
    <x v="2084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03"/>
    <x v="103"/>
    <s v="100015029"/>
    <s v="CUASPA MANUEL"/>
    <s v="ZETT"/>
    <x v="172"/>
    <s v="1"/>
    <s v="Con Pallet"/>
    <n v="0.05"/>
    <n v="32"/>
    <x v="0"/>
    <n v="50660"/>
    <n v="31990"/>
    <n v="18670"/>
    <n v="889.6"/>
    <m/>
    <x v="101"/>
    <n v="30"/>
    <s v="30"/>
    <n v="32"/>
    <x v="0"/>
    <n v="1.3900000000000001"/>
    <n v="27.8"/>
    <s v="TRAPSA C.A."/>
    <n v="1013573"/>
    <s v="CUASPA PEREZ SEGUNDO MANUEL"/>
    <x v="172"/>
  </r>
  <r>
    <n v="1002207211"/>
    <s v="UE01"/>
    <x v="14"/>
    <d v="1899-12-30T18:26:00"/>
    <x v="2767"/>
    <s v="9000807537"/>
    <s v="013-020-00047875"/>
    <n v="1092.8"/>
    <n v="1225.26"/>
    <s v="ZPDF"/>
    <s v="70177530"/>
    <s v="0000394184"/>
    <n v="8002823673"/>
    <x v="2085"/>
    <x v="3"/>
    <x v="3"/>
    <n v="160"/>
    <s v="BOL"/>
    <s v="10003656"/>
    <x v="215"/>
    <s v="807730"/>
    <s v="BODEGA GIGANTE FERRETERO"/>
    <x v="42"/>
    <s v="VIA PRINCIPAL Y SANTA ELENA"/>
    <x v="85"/>
    <s v="O-Esmeraldas-Tonsupa"/>
    <m/>
    <x v="22"/>
    <x v="22"/>
    <s v="100021095"/>
    <s v="CUARAN ROMMEL"/>
    <s v="ZEMU"/>
    <x v="143"/>
    <s v="2"/>
    <s v="Sin Pallet"/>
    <n v="0"/>
    <n v="0"/>
    <x v="0"/>
    <n v="12629.444"/>
    <n v="8004.4440000000004"/>
    <n v="4625"/>
    <n v="176"/>
    <m/>
    <x v="22"/>
    <n v="30"/>
    <s v="30"/>
    <n v="8"/>
    <x v="0"/>
    <n v="1.1000000000000001"/>
    <n v="22"/>
    <s v="TRANINTAGSA S.A."/>
    <n v="1014062"/>
    <s v="BENALCAZAR DE LA CRUZ MILTON PATRIC"/>
    <x v="143"/>
  </r>
  <r>
    <n v="1002207211"/>
    <s v="UE01"/>
    <x v="14"/>
    <d v="1899-12-30T18:26:00"/>
    <x v="2768"/>
    <s v="9000807538"/>
    <s v="013-020-00047876"/>
    <n v="1420"/>
    <n v="1592.11"/>
    <s v="ZPDF"/>
    <s v="70177532"/>
    <s v="0000394185"/>
    <n v="8002823674"/>
    <x v="2085"/>
    <x v="4"/>
    <x v="4"/>
    <n v="200"/>
    <s v="BOL"/>
    <s v="10003656"/>
    <x v="215"/>
    <s v="807730"/>
    <s v="BODEGA GIGANTE FERRETERO"/>
    <x v="42"/>
    <s v="VIA PRINCIPAL Y SANTA ELENA"/>
    <x v="85"/>
    <s v="O-Esmeraldas-Tonsupa"/>
    <n v="403"/>
    <x v="22"/>
    <x v="22"/>
    <s v="100021095"/>
    <s v="CUARAN ROMMEL"/>
    <s v="ZEMU"/>
    <x v="143"/>
    <s v="2"/>
    <s v="Sin Pallet"/>
    <n v="0"/>
    <n v="0"/>
    <x v="0"/>
    <n v="14630.556"/>
    <n v="10005.556"/>
    <n v="4625"/>
    <n v="220"/>
    <m/>
    <x v="22"/>
    <n v="30"/>
    <s v="30"/>
    <n v="10"/>
    <x v="0"/>
    <n v="1.1000000000000001"/>
    <n v="22"/>
    <s v="TRANINTAGSA S.A."/>
    <n v="1014062"/>
    <s v="BENALCAZAR DE LA CRUZ MILTON PATRIC"/>
    <x v="143"/>
  </r>
  <r>
    <n v="1002207208"/>
    <s v="UE01"/>
    <x v="14"/>
    <d v="1899-12-30T18:29:00"/>
    <x v="2769"/>
    <s v="9000807580"/>
    <s v="012-022-00316155"/>
    <n v="2425.46"/>
    <n v="2719.45"/>
    <s v="ZPVN"/>
    <s v="40567061"/>
    <s v="0000394213"/>
    <n v="8002823669"/>
    <x v="2086"/>
    <x v="9"/>
    <x v="9"/>
    <n v="360"/>
    <s v="BOL"/>
    <s v="101961"/>
    <x v="81"/>
    <s v="809683"/>
    <s v="OBRA SANTO DOMINGO HORMIGONERA"/>
    <x v="2"/>
    <s v="VIA QUEVEDO KM 8"/>
    <x v="60"/>
    <s v="O-Santodomingo -Abrahamcalazacón"/>
    <n v="242"/>
    <x v="33"/>
    <x v="33"/>
    <s v="100014931"/>
    <s v="VACA GALO"/>
    <s v="ZEMU"/>
    <x v="40"/>
    <s v="2"/>
    <s v="Sin Pallet"/>
    <n v="0"/>
    <n v="0"/>
    <x v="0"/>
    <n v="27040"/>
    <n v="18060"/>
    <n v="8980"/>
    <n v="313.2"/>
    <m/>
    <x v="31"/>
    <n v="30"/>
    <s v="30"/>
    <n v="18"/>
    <x v="0"/>
    <n v="0.87"/>
    <n v="17.399999999999999"/>
    <s v="TRANSPORTE PESADO CIAPRUTE S.A."/>
    <n v="1022019"/>
    <s v="ENRIQUEZ LARA ORLANDO DANILO"/>
    <x v="40"/>
  </r>
  <r>
    <n v="1002207228"/>
    <s v="UE01"/>
    <x v="14"/>
    <d v="1899-12-30T18:30:00"/>
    <x v="2770"/>
    <s v="9000807581"/>
    <s v="012-022-00316156"/>
    <n v="3172.8"/>
    <n v="3557.37"/>
    <s v="ZPVN"/>
    <s v="40566971"/>
    <s v="0000394027"/>
    <n v="8002823692"/>
    <x v="2087"/>
    <x v="7"/>
    <x v="7"/>
    <n v="480"/>
    <s v="BOL"/>
    <s v="101508"/>
    <x v="101"/>
    <s v="801755"/>
    <s v="BLOQ NACERILLA"/>
    <x v="6"/>
    <s v="VIA A SIGCHOS"/>
    <x v="6"/>
    <s v="O-Cotopaxi-Lasso"/>
    <n v="178"/>
    <x v="56"/>
    <x v="56"/>
    <s v="100014849"/>
    <s v="PROAÑO JOSELITO"/>
    <s v="ZEMT"/>
    <x v="71"/>
    <s v="2"/>
    <s v="Sin Pallet"/>
    <n v="0"/>
    <n v="0"/>
    <x v="0"/>
    <n v="39600"/>
    <n v="24060"/>
    <n v="15540"/>
    <n v="331.2"/>
    <m/>
    <x v="54"/>
    <n v="30"/>
    <s v="30"/>
    <n v="24"/>
    <x v="0"/>
    <n v="0.69"/>
    <n v="13.799999999999999"/>
    <s v="TRANSPORTE PROPIO"/>
    <n v="1013768"/>
    <s v="PROAÑO MESIAS JOSELITO"/>
    <x v="71"/>
  </r>
  <r>
    <n v="1002207192"/>
    <s v="UE01"/>
    <x v="14"/>
    <d v="1899-12-30T18:32:00"/>
    <x v="2771"/>
    <s v="9000807584"/>
    <s v="012-022-00316157"/>
    <n v="3947.02"/>
    <n v="4425.42"/>
    <s v="ZPVN"/>
    <s v="40560972"/>
    <s v="0000394136"/>
    <n v="8002823647"/>
    <x v="2088"/>
    <x v="8"/>
    <x v="8"/>
    <n v="31.97"/>
    <s v="T"/>
    <s v="101615"/>
    <x v="178"/>
    <s v="802179"/>
    <s v="GRANEL DESTI/PLANTA"/>
    <x v="1"/>
    <s v="AV. 6 DE DICIEMBRE N59-10 JUAN MOLI"/>
    <x v="31"/>
    <s v="O-Pichincha-Comitedelpueblo"/>
    <n v="94.6"/>
    <x v="80"/>
    <x v="80"/>
    <s v="100015174"/>
    <s v="CASTRO LUCIO"/>
    <s v="ZECI"/>
    <x v="109"/>
    <s v="2"/>
    <s v="Sin Pallet"/>
    <n v="0"/>
    <n v="0"/>
    <x v="0"/>
    <n v="50500"/>
    <n v="31970"/>
    <n v="18530"/>
    <n v="275.26"/>
    <m/>
    <x v="78"/>
    <n v="30"/>
    <s v="30"/>
    <n v="31.97"/>
    <x v="0"/>
    <n v="8.609946825148576"/>
    <n v="8.609946825148576"/>
    <s v="CASTRO HERMANOS S.A."/>
    <n v="1013576"/>
    <s v="CASTRO SALGADO LUCIO OSWALDO"/>
    <x v="109"/>
  </r>
  <r>
    <n v="1002207224"/>
    <s v="UE01"/>
    <x v="14"/>
    <d v="1899-12-30T18:39:00"/>
    <x v="2772"/>
    <s v=""/>
    <s v=""/>
    <n v="0"/>
    <n v="0"/>
    <s v="ZPRC"/>
    <s v="2500108404"/>
    <s v="P000033189"/>
    <n v="8002823687"/>
    <x v="2089"/>
    <x v="7"/>
    <x v="7"/>
    <n v="360"/>
    <s v="BOL"/>
    <s v="101633"/>
    <x v="15"/>
    <s v="810878"/>
    <s v="BODEGA ZUMBALICA"/>
    <x v="6"/>
    <s v="COLAISA"/>
    <x v="17"/>
    <s v="O-Cotopaxi-Latacunga"/>
    <n v="198"/>
    <x v="107"/>
    <x v="107"/>
    <s v="10000354"/>
    <s v="HARO HARO JORDAN JOSUE"/>
    <s v="ZEMU"/>
    <x v="149"/>
    <s v="2"/>
    <s v="Sin Pallet"/>
    <n v="0"/>
    <n v="0"/>
    <x v="0"/>
    <n v="27100"/>
    <n v="18030"/>
    <n v="9070"/>
    <n v="266.39999999999998"/>
    <m/>
    <x v="105"/>
    <n v="30"/>
    <s v="30"/>
    <n v="18"/>
    <x v="0"/>
    <n v="0.74"/>
    <n v="14.799999999999999"/>
    <s v="TRIMPESAS S.A."/>
    <n v="1013275"/>
    <s v="HARO RUIZ SIXTO RIGOBERTO"/>
    <x v="149"/>
  </r>
  <r>
    <n v="1002207221"/>
    <s v="UE01"/>
    <x v="14"/>
    <d v="1899-12-30T18:41:00"/>
    <x v="2773"/>
    <s v="9000807585"/>
    <s v="012-022-00316158"/>
    <n v="2440.8000000000002"/>
    <n v="2736.64"/>
    <s v="ZPVN"/>
    <s v="40567072"/>
    <s v="0000394203"/>
    <n v="8002823684"/>
    <x v="2090"/>
    <x v="3"/>
    <x v="3"/>
    <n v="360"/>
    <s v="BOL"/>
    <s v="101661"/>
    <x v="222"/>
    <s v="810295"/>
    <s v="BODEGA PRINCIPAL PROMACONS"/>
    <x v="86"/>
    <s v="AV PADRE LINO CAMPISAN"/>
    <x v="143"/>
    <s v="O-Esmeraldas-Sanlorenzo"/>
    <n v="529"/>
    <x v="40"/>
    <x v="40"/>
    <s v="100014832"/>
    <s v="PIEDRA JESUS"/>
    <s v="ZEMU"/>
    <x v="49"/>
    <s v="2"/>
    <s v="Sin Pallet"/>
    <n v="0"/>
    <n v="0"/>
    <x v="0"/>
    <n v="26930"/>
    <n v="17970"/>
    <n v="8960"/>
    <n v="522"/>
    <m/>
    <x v="38"/>
    <n v="30"/>
    <s v="30"/>
    <n v="18"/>
    <x v="0"/>
    <n v="1.45"/>
    <n v="29"/>
    <s v="LIDENORTI S.A."/>
    <n v="1013181"/>
    <s v="REASCOS GUZMAN HARVEY ESTANISLAO"/>
    <x v="49"/>
  </r>
  <r>
    <n v="1002207235"/>
    <s v="UE01"/>
    <x v="14"/>
    <d v="1899-12-30T18:44:00"/>
    <x v="2774"/>
    <s v="9000807548"/>
    <s v="013-020-00047878"/>
    <n v="2283.62"/>
    <n v="2560.41"/>
    <s v="ZPDF"/>
    <s v="70177536"/>
    <s v="0000394210"/>
    <n v="8002823704"/>
    <x v="2091"/>
    <x v="3"/>
    <x v="3"/>
    <n v="360"/>
    <s v="BOL"/>
    <s v="103008"/>
    <x v="94"/>
    <s v="811005"/>
    <s v="JANETSY LAINES"/>
    <x v="77"/>
    <s v="VIA AYAMPE"/>
    <x v="96"/>
    <s v="O-Manabi-Puertolopez"/>
    <n v="565"/>
    <x v="106"/>
    <x v="106"/>
    <s v="100014973"/>
    <s v="CUACES JOSE ANTONIO"/>
    <s v="ZEMU"/>
    <x v="185"/>
    <s v="2"/>
    <s v="Sin Pallet"/>
    <n v="0"/>
    <n v="0"/>
    <x v="0"/>
    <n v="26920"/>
    <n v="17970"/>
    <n v="8950"/>
    <n v="450"/>
    <m/>
    <x v="104"/>
    <n v="30"/>
    <s v="30"/>
    <n v="18"/>
    <x v="0"/>
    <n v="1.25"/>
    <n v="25"/>
    <s v="LA ARMENIA S.A."/>
    <n v="1021623"/>
    <s v="VILLARREAL HIGUERA FERNANDO SALVADO"/>
    <x v="185"/>
  </r>
  <r>
    <n v="1002207248"/>
    <s v="UE01"/>
    <x v="14"/>
    <d v="1899-12-30T18:49:00"/>
    <x v="2775"/>
    <s v="9000807586"/>
    <s v="012-022-00316159"/>
    <n v="4185.6000000000004"/>
    <n v="4692.92"/>
    <s v="ZPVN"/>
    <s v="40567076"/>
    <s v="P000033190"/>
    <n v="8002823722"/>
    <x v="2092"/>
    <x v="7"/>
    <x v="7"/>
    <n v="64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49090"/>
    <n v="32080"/>
    <n v="17010"/>
    <n v="473.6"/>
    <m/>
    <x v="106"/>
    <n v="30"/>
    <s v="30"/>
    <n v="32"/>
    <x v="0"/>
    <n v="0.74"/>
    <n v="14.8"/>
    <s v="TRANSPORTE PROPIO"/>
    <n v="1013862"/>
    <s v="JACOME MARTINEZ EDGAR BOLIVAR"/>
    <x v="229"/>
  </r>
  <r>
    <n v="1002207261"/>
    <s v="UE01"/>
    <x v="14"/>
    <d v="1899-12-30T18:49:00"/>
    <x v="2776"/>
    <s v=""/>
    <s v=""/>
    <n v="0"/>
    <n v="0"/>
    <s v="ZPRC"/>
    <s v="2500108407"/>
    <s v="0000394221"/>
    <n v="8002823736"/>
    <x v="2093"/>
    <x v="3"/>
    <x v="3"/>
    <n v="360"/>
    <s v="BOL"/>
    <s v="101664"/>
    <x v="8"/>
    <s v="803456"/>
    <s v="JANETH ROCIO PEÑA ALDIAN"/>
    <x v="41"/>
    <s v="AV. SIMON PLATA TORRES / BYPASS"/>
    <x v="64"/>
    <s v="O-SantoDomingo-LaCondordia"/>
    <n v="233"/>
    <x v="9"/>
    <x v="9"/>
    <s v="100014857"/>
    <s v="PASPUEZAN WILSON"/>
    <s v="ZEMU"/>
    <x v="27"/>
    <s v="2"/>
    <s v="Sin Pallet"/>
    <n v="0"/>
    <n v="0"/>
    <x v="0"/>
    <n v="27050"/>
    <n v="17980"/>
    <n v="9070"/>
    <n v="277.2"/>
    <m/>
    <x v="9"/>
    <n v="30"/>
    <s v="30"/>
    <n v="18"/>
    <x v="0"/>
    <n v="0.77"/>
    <n v="15.399999999999999"/>
    <s v="LIDENORTI S.A."/>
    <n v="1013262"/>
    <s v="SEGOVIA ERAZO PATRICIA ALEXANDRA"/>
    <x v="27"/>
  </r>
  <r>
    <n v="1002207243"/>
    <s v="UE01"/>
    <x v="14"/>
    <d v="1899-12-30T18:54:00"/>
    <x v="2777"/>
    <s v="9000807588"/>
    <s v="012-022-00316161"/>
    <n v="271.60000000000002"/>
    <n v="304.52"/>
    <s v="ZPVN"/>
    <s v="40567013"/>
    <s v="0000394093"/>
    <n v="8002823717"/>
    <x v="2094"/>
    <x v="3"/>
    <x v="3"/>
    <n v="40"/>
    <s v="BOL"/>
    <s v="102270"/>
    <x v="39"/>
    <s v="803356"/>
    <s v="BODEGA SIMON PLATA TORRES"/>
    <x v="22"/>
    <s v="OLMEDO 407 Y SAN JOSE OBRERO"/>
    <x v="32"/>
    <s v="O-Esmeraldas-Esmeraldas"/>
    <m/>
    <x v="75"/>
    <x v="75"/>
    <s v="100014924"/>
    <s v="POZO RAUL"/>
    <s v="ZETT"/>
    <x v="106"/>
    <s v="2"/>
    <s v="Sin Pallet"/>
    <n v="0"/>
    <n v="0"/>
    <x v="0"/>
    <n v="10386.212"/>
    <n v="2001.212"/>
    <n v="8385"/>
    <n v="42.4"/>
    <m/>
    <x v="73"/>
    <n v="30"/>
    <s v="30"/>
    <n v="2"/>
    <x v="0"/>
    <n v="1.06"/>
    <n v="21.2"/>
    <s v="TRANSPREMIUM CIA. LTDA."/>
    <n v="1013906"/>
    <s v="VALLEJOS VILLEGAS SAUL EDUARDO"/>
    <x v="106"/>
  </r>
  <r>
    <n v="1002207243"/>
    <s v="UE01"/>
    <x v="14"/>
    <d v="1899-12-30T18:54:00"/>
    <x v="2778"/>
    <s v="9000807587"/>
    <s v="012-022-00316160"/>
    <n v="4383.3999999999996"/>
    <n v="4914.7"/>
    <s v="ZPVN"/>
    <s v="40567014"/>
    <s v="0000394094"/>
    <n v="8002823716"/>
    <x v="2094"/>
    <x v="4"/>
    <x v="4"/>
    <n v="620"/>
    <s v="BOL"/>
    <s v="102270"/>
    <x v="39"/>
    <s v="803357"/>
    <s v="BODEGA 2 CALDERON"/>
    <x v="22"/>
    <s v="CALDERON Y PEDRO VICENTE MALDONADO"/>
    <x v="32"/>
    <s v="O-Esmeraldas-Esmeraldas"/>
    <n v="388"/>
    <x v="75"/>
    <x v="75"/>
    <s v="100014924"/>
    <s v="POZO RAUL"/>
    <s v="ZETT"/>
    <x v="106"/>
    <s v="2"/>
    <s v="Sin Pallet"/>
    <n v="0"/>
    <n v="0"/>
    <x v="0"/>
    <n v="39403.788"/>
    <n v="31018.788"/>
    <n v="8385"/>
    <n v="657.2"/>
    <m/>
    <x v="73"/>
    <n v="30"/>
    <s v="30"/>
    <n v="31"/>
    <x v="0"/>
    <n v="1.06"/>
    <n v="21.200000000000003"/>
    <s v="TRANSPREMIUM CIA. LTDA."/>
    <n v="1013906"/>
    <s v="VALLEJOS VILLEGAS SAUL EDUARDO"/>
    <x v="106"/>
  </r>
  <r>
    <n v="1002207249"/>
    <s v="UE01"/>
    <x v="14"/>
    <d v="1899-12-30T18:57:00"/>
    <x v="2779"/>
    <s v="9000807589"/>
    <s v="012-022-00316162"/>
    <n v="2444.9"/>
    <n v="2741.24"/>
    <s v="ZPVN"/>
    <s v="40567053"/>
    <s v="P000033178"/>
    <n v="8002823723"/>
    <x v="2095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90"/>
    <n v="18080"/>
    <n v="9210"/>
    <n v="118.8"/>
    <m/>
    <x v="23"/>
    <n v="30"/>
    <s v="30"/>
    <n v="18"/>
    <x v="0"/>
    <n v="0.33"/>
    <n v="6.6"/>
    <s v="TRANSPORTE PROPIO"/>
    <n v="1021616"/>
    <s v="PERUGACHI SALCEDO HECTOR PATRICIO"/>
    <x v="29"/>
  </r>
  <r>
    <n v="1002207262"/>
    <s v="UE01"/>
    <x v="14"/>
    <d v="1899-12-30T18:59:00"/>
    <x v="2780"/>
    <s v=""/>
    <s v=""/>
    <n v="0"/>
    <n v="0"/>
    <s v="ZPRC"/>
    <s v="2500108406"/>
    <s v="0000394218"/>
    <n v="8002823739"/>
    <x v="2096"/>
    <x v="3"/>
    <x v="3"/>
    <n v="40"/>
    <s v="BOL"/>
    <s v="101664"/>
    <x v="8"/>
    <s v="806954"/>
    <s v="PADILLA LARA JUAN EUGENIO"/>
    <x v="22"/>
    <s v="VIA ATACAMES Y CALLE PRINCIPAL"/>
    <x v="32"/>
    <s v="O-Esmeraldas-Esmeraldas"/>
    <m/>
    <x v="131"/>
    <x v="131"/>
    <s v="100020038"/>
    <s v="VIVAS ANDRES"/>
    <s v="ZEMU"/>
    <x v="188"/>
    <s v="2"/>
    <s v="Sin Pallet"/>
    <n v="0"/>
    <n v="0"/>
    <x v="0"/>
    <n v="6596.1109999999999"/>
    <n v="2001.1110000000001"/>
    <n v="4595"/>
    <n v="42.4"/>
    <m/>
    <x v="129"/>
    <n v="30"/>
    <s v="30"/>
    <n v="2"/>
    <x v="0"/>
    <n v="1.06"/>
    <n v="21.2"/>
    <s v="SETRAINCE"/>
    <n v="1013806"/>
    <s v="LOPEZ FREDY HERNAN"/>
    <x v="188"/>
  </r>
  <r>
    <n v="1002207262"/>
    <s v="UE01"/>
    <x v="14"/>
    <d v="1899-12-30T18:59:00"/>
    <x v="2781"/>
    <s v=""/>
    <s v=""/>
    <n v="0"/>
    <n v="0"/>
    <s v="ZPRC"/>
    <s v="2500108406"/>
    <s v="0000394219"/>
    <n v="8002823738"/>
    <x v="2096"/>
    <x v="4"/>
    <x v="4"/>
    <n v="320"/>
    <s v="BOL"/>
    <s v="101664"/>
    <x v="8"/>
    <s v="806954"/>
    <s v="PADILLA LARA JUAN EUGENIO"/>
    <x v="22"/>
    <s v="VIA ATACAMES Y CALLE PRINCIPAL"/>
    <x v="32"/>
    <s v="O-Esmeraldas-Esmeraldas"/>
    <n v="388"/>
    <x v="131"/>
    <x v="131"/>
    <s v="100020038"/>
    <s v="VIVAS ANDRES"/>
    <s v="ZEMU"/>
    <x v="188"/>
    <s v="2"/>
    <s v="Sin Pallet"/>
    <n v="0"/>
    <n v="0"/>
    <x v="0"/>
    <n v="20603.888999999999"/>
    <n v="16008.888999999999"/>
    <n v="4595"/>
    <n v="339.2"/>
    <m/>
    <x v="129"/>
    <n v="30"/>
    <s v="30"/>
    <n v="16"/>
    <x v="0"/>
    <n v="1.06"/>
    <n v="21.2"/>
    <s v="SETRAINCE"/>
    <n v="1013806"/>
    <s v="LOPEZ FREDY HERNAN"/>
    <x v="188"/>
  </r>
  <r>
    <n v="1002207266"/>
    <s v="UE01"/>
    <x v="14"/>
    <d v="1899-12-30T19:03:00"/>
    <x v="2782"/>
    <s v="9000807590"/>
    <s v="012-022-00316163"/>
    <n v="4169.66"/>
    <n v="4675.05"/>
    <s v="ZPVN"/>
    <s v="40566196"/>
    <s v="0000392976"/>
    <n v="8002823743"/>
    <x v="2097"/>
    <x v="8"/>
    <x v="8"/>
    <n v="32.770000000000003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6660"/>
    <n v="32770"/>
    <n v="13890"/>
    <n v="0"/>
    <m/>
    <x v="3"/>
    <n v="30"/>
    <s v="30"/>
    <n v="32.770000000000003"/>
    <x v="0"/>
    <n v="0"/>
    <n v="0"/>
    <s v="MAMUT ANDINO C.A."/>
    <n v="1013076"/>
    <s v="MAMUT ANDINO C.A."/>
    <x v="206"/>
  </r>
  <r>
    <n v="1002207250"/>
    <s v="UE01"/>
    <x v="14"/>
    <d v="1899-12-30T19:10:00"/>
    <x v="2783"/>
    <s v="9000807593"/>
    <s v="012-022-00316164"/>
    <n v="4448.3999999999996"/>
    <n v="4987.58"/>
    <s v="ZPVN"/>
    <s v="40566959"/>
    <s v="0000394016"/>
    <n v="8002823724"/>
    <x v="2098"/>
    <x v="6"/>
    <x v="6"/>
    <n v="660"/>
    <s v="BOL"/>
    <s v="101500"/>
    <x v="30"/>
    <s v="809735"/>
    <s v="FERRETERIA CAMILA"/>
    <x v="1"/>
    <s v="CALLE E"/>
    <x v="25"/>
    <s v="O-Pichincha-Laecuatoriana"/>
    <n v="130"/>
    <x v="51"/>
    <x v="51"/>
    <s v="100014928"/>
    <s v="INLAGO RODRIGO"/>
    <s v="ZETT"/>
    <x v="66"/>
    <s v="2"/>
    <s v="Sin Pallet"/>
    <n v="0"/>
    <n v="0"/>
    <x v="0"/>
    <n v="51100"/>
    <n v="33070"/>
    <n v="18030"/>
    <n v="336.6"/>
    <m/>
    <x v="49"/>
    <n v="30"/>
    <s v="30"/>
    <n v="33"/>
    <x v="0"/>
    <n v="0.51"/>
    <n v="10.200000000000001"/>
    <s v="TRANSCARLONISA"/>
    <n v="1014153"/>
    <s v="INLAGO ANDRANGO LUIS RODRIGO"/>
    <x v="66"/>
  </r>
  <r>
    <n v="1002207240"/>
    <s v="UE01"/>
    <x v="14"/>
    <d v="1899-12-30T19:12:00"/>
    <x v="2784"/>
    <s v=""/>
    <s v=""/>
    <n v="0"/>
    <n v="0"/>
    <s v="ZPRC"/>
    <s v="2500107342"/>
    <s v="0000394053"/>
    <n v="8002823712"/>
    <x v="2099"/>
    <x v="2"/>
    <x v="2"/>
    <n v="31.06"/>
    <s v="T"/>
    <s v="101580"/>
    <x v="133"/>
    <s v="801461"/>
    <s v="PLANTA DE HORMIGON"/>
    <x v="27"/>
    <s v="C.ALASKA Y VIA A RIOBAMBA"/>
    <x v="41"/>
    <s v="O-Tungurahua-Ambato"/>
    <n v="250"/>
    <x v="30"/>
    <x v="30"/>
    <s v="100016824"/>
    <s v="YANEZ JOSE"/>
    <s v="ZECI"/>
    <x v="58"/>
    <s v="2"/>
    <s v="Sin Pallet"/>
    <n v="0"/>
    <n v="0"/>
    <x v="0"/>
    <n v="49060"/>
    <n v="31060"/>
    <n v="18000"/>
    <n v="636.11"/>
    <m/>
    <x v="28"/>
    <n v="30"/>
    <s v="30"/>
    <n v="31.06"/>
    <x v="0"/>
    <n v="20.480038634900193"/>
    <n v="20.480038634900193"/>
    <s v="TRANSALMEIDA CIA."/>
    <n v="1013966"/>
    <s v="ALMEIDA CHICAIZA MIGUEL ANGEL"/>
    <x v="58"/>
  </r>
  <r>
    <n v="1002207275"/>
    <s v="UE01"/>
    <x v="14"/>
    <d v="1899-12-30T19:20:00"/>
    <x v="2785"/>
    <s v="9000807594"/>
    <s v="012-022-00316165"/>
    <n v="4556.8"/>
    <n v="5109.12"/>
    <s v="ZPVN"/>
    <s v="40566978"/>
    <s v="P000033167"/>
    <n v="8002823754"/>
    <x v="2100"/>
    <x v="4"/>
    <x v="4"/>
    <n v="640"/>
    <s v="BOL"/>
    <s v="101723"/>
    <x v="167"/>
    <s v="800781"/>
    <s v="LUBRI FERRI AGUIRRE"/>
    <x v="61"/>
    <s v="LUBRI FERRI AGUIRRE / VIA A ESMERAL"/>
    <x v="110"/>
    <s v="O-Esmeraldas-Eloyalfaro(Borbon)"/>
    <n v="477"/>
    <x v="71"/>
    <x v="71"/>
    <s v="100014908"/>
    <s v="GIACOMETTI CRISTHIAN"/>
    <s v="ZETT"/>
    <x v="116"/>
    <s v="1"/>
    <s v="Con Pallet"/>
    <n v="0.05"/>
    <n v="32"/>
    <x v="0"/>
    <n v="49400"/>
    <n v="32040"/>
    <n v="17360"/>
    <n v="832"/>
    <m/>
    <x v="69"/>
    <n v="30"/>
    <s v="30"/>
    <n v="32"/>
    <x v="0"/>
    <n v="1.3"/>
    <n v="26"/>
    <s v="LA ARMENIA S.A."/>
    <n v="1013556"/>
    <s v="RAMIREZ BAEZ FIDEL RAMIRO"/>
    <x v="116"/>
  </r>
  <r>
    <n v="1002207285"/>
    <s v="UE01"/>
    <x v="14"/>
    <d v="1899-12-30T19:22:00"/>
    <x v="2786"/>
    <s v=""/>
    <s v=""/>
    <n v="0"/>
    <n v="0"/>
    <s v="ZPRC"/>
    <s v="2500108376"/>
    <s v="P000033182"/>
    <n v="8002823766"/>
    <x v="2101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010"/>
    <n v="17900"/>
    <n v="346.8"/>
    <m/>
    <x v="7"/>
    <n v="30"/>
    <s v="30"/>
    <n v="34"/>
    <x v="0"/>
    <n v="0.51"/>
    <n v="10.200000000000001"/>
    <s v="TRANSPORTE PROPIO"/>
    <n v="1013388"/>
    <s v="CAMPAÑA MALDONADO BLANCA CECILIA"/>
    <x v="38"/>
  </r>
  <r>
    <n v="1002207278"/>
    <s v="UE01"/>
    <x v="14"/>
    <d v="1899-12-30T19:24:00"/>
    <x v="2787"/>
    <s v="9000807595"/>
    <s v="012-022-00316166"/>
    <n v="3962.31"/>
    <n v="4442.57"/>
    <s v="ZPVN"/>
    <s v="40566941"/>
    <s v="0000394006"/>
    <n v="8002823758"/>
    <x v="2102"/>
    <x v="2"/>
    <x v="2"/>
    <n v="31.33"/>
    <s v="T"/>
    <s v="101736"/>
    <x v="129"/>
    <s v="800784"/>
    <s v="DESTINO GRANEL.,"/>
    <x v="27"/>
    <s v="VIA A QUITO PASO LATERAL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870"/>
    <n v="31330"/>
    <n v="19540"/>
    <n v="453.03"/>
    <m/>
    <x v="73"/>
    <n v="30"/>
    <s v="30"/>
    <n v="31.33"/>
    <x v="0"/>
    <n v="14.459942547079477"/>
    <n v="14.459942547079477"/>
    <s v="J.V. TRANSPREMIUN CIA.LTDA"/>
    <n v="1013906"/>
    <s v="VALLEJOS VILLEGAS SAUL EDUARDO"/>
    <x v="108"/>
  </r>
  <r>
    <n v="1002207280"/>
    <s v="UE01"/>
    <x v="14"/>
    <d v="1899-12-30T19:27:00"/>
    <x v="2788"/>
    <s v="9000807596"/>
    <s v="012-022-00316167"/>
    <n v="4251.6499999999996"/>
    <n v="4766.9799999999996"/>
    <s v="ZPVN"/>
    <s v="40566938"/>
    <s v="0000393981"/>
    <n v="8002823760"/>
    <x v="2103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40"/>
    <n v="33050"/>
    <n v="17790"/>
    <n v="488.4"/>
    <m/>
    <x v="67"/>
    <n v="30"/>
    <s v="30"/>
    <n v="33"/>
    <x v="0"/>
    <n v="0.74"/>
    <n v="14.799999999999999"/>
    <s v="TRANSPORTE PROPIO"/>
    <n v="1013812"/>
    <s v="ASHQUI ANDINO JORGE AQUILINO"/>
    <x v="87"/>
  </r>
  <r>
    <n v="1002207291"/>
    <s v="UE01"/>
    <x v="14"/>
    <d v="1899-12-30T19:30:00"/>
    <x v="2789"/>
    <s v="9000807597"/>
    <s v="012-022-00316168"/>
    <n v="2563.1999999999998"/>
    <n v="2873.87"/>
    <s v="ZPVN"/>
    <s v="40566548"/>
    <s v="0000393468"/>
    <n v="8002823775"/>
    <x v="2104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680"/>
    <n v="18070"/>
    <n v="8610"/>
    <n v="190.8"/>
    <m/>
    <x v="0"/>
    <n v="30"/>
    <s v="30"/>
    <n v="18"/>
    <x v="0"/>
    <n v="0.53"/>
    <n v="10.600000000000001"/>
    <s v="TRANSPORTE PROPIO"/>
    <n v="1013643"/>
    <s v="POZO TARUPI MARCELO JAVIER"/>
    <x v="0"/>
  </r>
  <r>
    <n v="1002207295"/>
    <s v="UE01"/>
    <x v="14"/>
    <d v="1899-12-30T19:35:00"/>
    <x v="2790"/>
    <s v="9000807598"/>
    <s v="012-022-00316169"/>
    <n v="4415.3999999999996"/>
    <n v="4950.58"/>
    <s v="ZPVN"/>
    <s v="40567067"/>
    <s v="P000033185"/>
    <n v="8002823780"/>
    <x v="210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60"/>
    <n v="33040"/>
    <n v="18520"/>
    <n v="382.8"/>
    <m/>
    <x v="139"/>
    <n v="30"/>
    <s v="30"/>
    <n v="33"/>
    <x v="0"/>
    <n v="0.58000000000000007"/>
    <n v="11.6"/>
    <s v="TRANSPORTE PROPIO"/>
    <n v="1013478"/>
    <s v="LANDAZURI CORDOVA IVAN OSWALDO"/>
    <x v="208"/>
  </r>
  <r>
    <n v="1002207277"/>
    <s v="UE01"/>
    <x v="14"/>
    <d v="1899-12-30T19:43:00"/>
    <x v="2791"/>
    <s v="9000807600"/>
    <s v="012-022-00316171"/>
    <n v="1343.54"/>
    <n v="1506.38"/>
    <s v="ZPVN"/>
    <s v="40567086"/>
    <s v="0000394233"/>
    <n v="8002823757"/>
    <x v="2106"/>
    <x v="7"/>
    <x v="7"/>
    <n v="200"/>
    <s v="BOL"/>
    <s v="101779"/>
    <x v="85"/>
    <s v="802071"/>
    <s v="BODEGA SORIA"/>
    <x v="1"/>
    <s v="INTEROCEANICA LOTE 7"/>
    <x v="61"/>
    <s v="O-Pichincha-Puembo"/>
    <m/>
    <x v="125"/>
    <x v="125"/>
    <s v="100015198"/>
    <s v="IBUJES JESUS"/>
    <s v="ZEMT"/>
    <x v="178"/>
    <s v="2"/>
    <s v="Sin Pallet"/>
    <n v="0"/>
    <n v="0"/>
    <x v="0"/>
    <n v="17381.667000000001"/>
    <n v="10016.666999999999"/>
    <n v="7365"/>
    <n v="86"/>
    <m/>
    <x v="123"/>
    <n v="30"/>
    <s v="30"/>
    <n v="10"/>
    <x v="0"/>
    <n v="0.43"/>
    <n v="8.6"/>
    <s v="TRAPSA C.A."/>
    <n v="1013257"/>
    <s v="TERAN SARZOSA FRANCISCO BOLIVAR"/>
    <x v="178"/>
  </r>
  <r>
    <n v="1002207277"/>
    <s v="UE01"/>
    <x v="14"/>
    <d v="1899-12-30T19:43:00"/>
    <x v="2792"/>
    <s v="9000807599"/>
    <s v="012-022-00316170"/>
    <n v="1872.68"/>
    <n v="2099.66"/>
    <s v="ZPVN"/>
    <s v="40567086"/>
    <s v="0000394232"/>
    <n v="8002823756"/>
    <x v="2106"/>
    <x v="6"/>
    <x v="6"/>
    <n v="280"/>
    <s v="BOL"/>
    <s v="101779"/>
    <x v="85"/>
    <s v="802071"/>
    <s v="BODEGA SORIA"/>
    <x v="1"/>
    <s v="INTEROCEANICA LOTE 7"/>
    <x v="61"/>
    <s v="O-Pichincha-Puembo"/>
    <n v="110"/>
    <x v="125"/>
    <x v="125"/>
    <s v="100015198"/>
    <s v="IBUJES JESUS"/>
    <s v="ZEMT"/>
    <x v="178"/>
    <s v="2"/>
    <s v="Sin Pallet"/>
    <n v="0"/>
    <n v="0"/>
    <x v="0"/>
    <n v="21388.332999999999"/>
    <n v="14023.333000000001"/>
    <n v="7365"/>
    <n v="120.4"/>
    <m/>
    <x v="123"/>
    <n v="30"/>
    <s v="30"/>
    <n v="14"/>
    <x v="0"/>
    <n v="0.43"/>
    <n v="8.6"/>
    <s v="TRAPSA C.A."/>
    <n v="1013257"/>
    <s v="TERAN SARZOSA FRANCISCO BOLIVAR"/>
    <x v="178"/>
  </r>
  <r>
    <n v="1002207315"/>
    <s v="UE01"/>
    <x v="14"/>
    <d v="1899-12-30T20:12:00"/>
    <x v="2793"/>
    <s v=""/>
    <s v=""/>
    <n v="0"/>
    <n v="0"/>
    <s v="ZPRC"/>
    <s v="2500108409"/>
    <s v="P000033195"/>
    <n v="8002823811"/>
    <x v="2107"/>
    <x v="10"/>
    <x v="10"/>
    <n v="30.95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9090"/>
    <n v="30950"/>
    <n v="18140"/>
    <n v="504.49"/>
    <m/>
    <x v="7"/>
    <n v="30"/>
    <s v="30"/>
    <n v="30.95"/>
    <x v="0"/>
    <n v="16.300161550888532"/>
    <n v="16.300161550888532"/>
    <s v="TRANSPORTE PROPIO"/>
    <n v="1013388"/>
    <s v="CAMPAÑA MALDONADO BLANCA CECILIA"/>
    <x v="128"/>
  </r>
  <r>
    <n v="1002207300"/>
    <s v="UE01"/>
    <x v="14"/>
    <d v="1899-12-30T20:39:00"/>
    <x v="2794"/>
    <s v="9000807606"/>
    <s v="012-022-00316173"/>
    <n v="2009.6"/>
    <n v="2253.17"/>
    <s v="ZPVN"/>
    <s v="40567065"/>
    <s v="0000394180"/>
    <n v="8002823788"/>
    <x v="2108"/>
    <x v="3"/>
    <x v="3"/>
    <n v="320"/>
    <s v="BOL"/>
    <s v="102874"/>
    <x v="148"/>
    <s v="803665"/>
    <s v="FERRETERIA STIT"/>
    <x v="60"/>
    <s v="CALLE PRINCIPAL VILLA 3"/>
    <x v="106"/>
    <s v="O-Losrios-Ventanas"/>
    <m/>
    <x v="94"/>
    <x v="94"/>
    <s v="10003496"/>
    <s v="AYALA LOPEZ PABLO ERNESTO"/>
    <s v="ZETT"/>
    <x v="131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  <n v="10003459"/>
    <s v="AYALA LOPEZ PABLO ROBERTO"/>
    <x v="131"/>
  </r>
  <r>
    <n v="1002207300"/>
    <s v="UE01"/>
    <x v="14"/>
    <d v="1899-12-30T20:39:00"/>
    <x v="2795"/>
    <s v="9000807605"/>
    <s v="012-022-00316172"/>
    <n v="2089.6"/>
    <n v="2342.87"/>
    <s v="ZPVN"/>
    <s v="40567065"/>
    <s v="0000394181"/>
    <n v="8002823789"/>
    <x v="2108"/>
    <x v="4"/>
    <x v="4"/>
    <n v="320"/>
    <s v="BOL"/>
    <s v="102874"/>
    <x v="148"/>
    <s v="803665"/>
    <s v="FERRETERIA STIT"/>
    <x v="60"/>
    <s v="CALLE PRINCIPAL VILLA 3"/>
    <x v="106"/>
    <s v="O-Losrios-Ventanas"/>
    <n v="424"/>
    <x v="94"/>
    <x v="94"/>
    <s v="10003496"/>
    <s v="AYALA LOPEZ PABLO ERNESTO"/>
    <s v="ZETT"/>
    <x v="131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  <n v="10003459"/>
    <s v="AYALA LOPEZ PABLO ROBERTO"/>
    <x v="131"/>
  </r>
  <r>
    <n v="1002207351"/>
    <s v="UE01"/>
    <x v="14"/>
    <d v="1899-12-30T20:44:00"/>
    <x v="2796"/>
    <s v="9000807607"/>
    <s v="012-022-00316174"/>
    <n v="4332.04"/>
    <n v="4857.1099999999997"/>
    <s v="ZPVN"/>
    <s v="40567048"/>
    <s v="0000394153"/>
    <n v="8002823855"/>
    <x v="2109"/>
    <x v="6"/>
    <x v="6"/>
    <n v="660"/>
    <s v="BOL"/>
    <s v="103390"/>
    <x v="107"/>
    <s v="806705"/>
    <s v="FERRETERIA MASRIU"/>
    <x v="27"/>
    <s v="AV CARLOS CANDO"/>
    <x v="41"/>
    <s v="O-Tungurahua-Ambato"/>
    <n v="250"/>
    <x v="120"/>
    <x v="120"/>
    <s v="100019983"/>
    <s v="JIMENEZ STALIN"/>
    <s v="ZETT"/>
    <x v="168"/>
    <s v="2"/>
    <s v="Sin Pallet"/>
    <n v="0"/>
    <n v="0"/>
    <x v="0"/>
    <n v="51420"/>
    <n v="33050"/>
    <n v="18370"/>
    <n v="594"/>
    <m/>
    <x v="118"/>
    <n v="30"/>
    <s v="30"/>
    <n v="33"/>
    <x v="0"/>
    <n v="0.9"/>
    <n v="18"/>
    <s v="TRANSPORTE PROPIO"/>
    <n v="1023699"/>
    <s v="RIVADENEIRA MORALES KEVIN ANTONIO"/>
    <x v="168"/>
  </r>
  <r>
    <n v="1002207344"/>
    <s v="UE01"/>
    <x v="14"/>
    <d v="1899-12-30T20:47:00"/>
    <x v="2797"/>
    <s v="9000807608"/>
    <s v="012-022-00316175"/>
    <n v="2307.6"/>
    <n v="2587.29"/>
    <s v="ZPVN"/>
    <s v="40566887"/>
    <s v="0000393900"/>
    <n v="8002823847"/>
    <x v="2110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129"/>
    <x v="129"/>
    <s v="100014881"/>
    <s v="HARO VICENTE"/>
    <s v="ZEMU"/>
    <x v="186"/>
    <s v="2"/>
    <s v="Sin Pallet"/>
    <n v="0"/>
    <n v="0"/>
    <x v="0"/>
    <n v="27330"/>
    <n v="18010"/>
    <n v="9320"/>
    <n v="370.8"/>
    <m/>
    <x v="127"/>
    <n v="30"/>
    <s v="30"/>
    <n v="18"/>
    <x v="0"/>
    <n v="1.03"/>
    <n v="20.6"/>
    <s v="SANJOPAS S.A."/>
    <n v="1022361"/>
    <s v="ESCOBAR VILLARREAL JORGE FRANCISCO"/>
    <x v="186"/>
  </r>
  <r>
    <n v="1002207359"/>
    <s v="UE01"/>
    <x v="14"/>
    <d v="1899-12-30T20:50:00"/>
    <x v="2798"/>
    <s v="9000807609"/>
    <s v="012-022-00316176"/>
    <n v="3024"/>
    <n v="3390.53"/>
    <s v="ZPVN"/>
    <s v="40566995"/>
    <s v="0000394198"/>
    <n v="8002823864"/>
    <x v="2111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159"/>
    <x v="159"/>
    <s v="100015026"/>
    <s v="GUAMAN LUIS"/>
    <s v="ZEMT"/>
    <x v="240"/>
    <s v="1"/>
    <s v="Con Pallet"/>
    <n v="0.05"/>
    <n v="24"/>
    <x v="0"/>
    <n v="40280"/>
    <n v="24000"/>
    <n v="16280"/>
    <n v="494.4"/>
    <s v="remplaza a la guia 412019"/>
    <x v="156"/>
    <n v="30"/>
    <s v="30"/>
    <n v="24"/>
    <x v="0"/>
    <n v="1.03"/>
    <n v="20.599999999999998"/>
    <s v="TRAPSA C.A."/>
    <n v="1013279"/>
    <s v="TAPIA CAMPAÑA NESTOR HEMIRO"/>
    <x v="240"/>
  </r>
  <r>
    <n v="1002207346"/>
    <s v="UE01"/>
    <x v="14"/>
    <d v="1899-12-30T20:56:00"/>
    <x v="2799"/>
    <s v=""/>
    <s v=""/>
    <n v="0"/>
    <n v="0"/>
    <s v="ZPRC"/>
    <s v="2500108398"/>
    <s v="0000394174"/>
    <n v="8002823849"/>
    <x v="2112"/>
    <x v="3"/>
    <x v="3"/>
    <n v="360"/>
    <s v="BOL"/>
    <s v="101664"/>
    <x v="8"/>
    <s v="804332"/>
    <s v="MEDINA VILLACIS ELBERT IVAN"/>
    <x v="31"/>
    <s v="MARIANA RODRIGUEZ Y MANUEL VELIZ"/>
    <x v="47"/>
    <s v="O-Losrios-Buenafe"/>
    <n v="328"/>
    <x v="14"/>
    <x v="14"/>
    <s v="100020316"/>
    <s v="TROYA DAVID"/>
    <s v="ZEMU"/>
    <x v="183"/>
    <s v="2"/>
    <s v="Sin Pallet"/>
    <n v="0"/>
    <n v="0"/>
    <x v="0"/>
    <n v="26870"/>
    <n v="18000"/>
    <n v="8870"/>
    <n v="370.8"/>
    <m/>
    <x v="14"/>
    <n v="30"/>
    <s v="30"/>
    <n v="18"/>
    <x v="0"/>
    <n v="1.03"/>
    <n v="20.6"/>
    <s v="OTAVALOTRUCKS S.A."/>
    <n v="1014339"/>
    <s v="NICOLALDE FLORES MILTON FABIAN"/>
    <x v="183"/>
  </r>
  <r>
    <n v="1002207358"/>
    <s v="UE01"/>
    <x v="14"/>
    <d v="1899-12-30T21:06:00"/>
    <x v="2800"/>
    <s v=""/>
    <s v=""/>
    <n v="0"/>
    <n v="0"/>
    <s v="ZPRC"/>
    <s v="2500108408"/>
    <s v="P000033194"/>
    <n v="8002823863"/>
    <x v="2113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30"/>
    <n v="34030"/>
    <n v="17900"/>
    <n v="516.79999999999995"/>
    <m/>
    <x v="5"/>
    <n v="30"/>
    <s v="30"/>
    <n v="34"/>
    <x v="0"/>
    <n v="0.7599999999999999"/>
    <n v="15.2"/>
    <s v="TRANSPORTE PROPIO"/>
    <n v="1013625"/>
    <s v="CHICAIZA CHICAIZA CESAR ELOY"/>
    <x v="6"/>
  </r>
  <r>
    <n v="1002207361"/>
    <s v="UE01"/>
    <x v="14"/>
    <d v="1899-12-30T21:30:00"/>
    <x v="2801"/>
    <s v="9000807611"/>
    <s v="012-022-00316177"/>
    <n v="4507.8"/>
    <n v="5054.18"/>
    <s v="ZPVN"/>
    <s v="40566384"/>
    <s v="0000393290"/>
    <n v="8002823866"/>
    <x v="2114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870"/>
    <n v="33060"/>
    <n v="18810"/>
    <n v="382.8"/>
    <m/>
    <x v="173"/>
    <n v="30"/>
    <s v="30"/>
    <n v="33"/>
    <x v="0"/>
    <n v="0.58000000000000007"/>
    <n v="11.6"/>
    <s v="TRANSPORTE PROPIO"/>
    <n v="1012608"/>
    <s v="HERRERA POZO ALEXANDER EFREN"/>
    <x v="278"/>
  </r>
  <r>
    <n v="1002207354"/>
    <s v="UE01"/>
    <x v="14"/>
    <d v="1899-12-30T21:49:00"/>
    <x v="2802"/>
    <s v="9000807618"/>
    <s v="012-022-00316178"/>
    <n v="3226.61"/>
    <n v="3617.69"/>
    <s v="ZPVN"/>
    <s v="40567074"/>
    <s v="P000033188"/>
    <n v="8002823858"/>
    <x v="2115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82"/>
    <x v="82"/>
    <s v="100018690"/>
    <s v="MORALES PATRICIO V."/>
    <s v="ZEMT"/>
    <x v="112"/>
    <s v="1"/>
    <s v="Con Pallet"/>
    <n v="0.05"/>
    <n v="24"/>
    <x v="0"/>
    <n v="39970"/>
    <n v="24050"/>
    <n v="15920"/>
    <n v="264"/>
    <m/>
    <x v="80"/>
    <n v="30"/>
    <s v="30"/>
    <n v="24"/>
    <x v="0"/>
    <n v="0.55000000000000004"/>
    <n v="11"/>
    <s v="LA ARMENIA S.A."/>
    <n v="1021911"/>
    <s v="MORALES GORDILLO VICENTE PATRICIO"/>
    <x v="112"/>
  </r>
  <r>
    <n v="1002207376"/>
    <s v="UE01"/>
    <x v="14"/>
    <d v="1899-12-30T22:31:00"/>
    <x v="2803"/>
    <s v=""/>
    <s v=""/>
    <n v="0"/>
    <n v="0"/>
    <s v="ZPRC"/>
    <s v="2500108345"/>
    <s v="0000394076"/>
    <n v="8002823881"/>
    <x v="211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68"/>
    <x v="168"/>
    <s v="100015007"/>
    <s v="FLORES EDISON"/>
    <s v="ZETT"/>
    <x v="256"/>
    <s v="4"/>
    <s v="Pallet Cortesia"/>
    <n v="0"/>
    <n v="0"/>
    <x v="0"/>
    <n v="50360"/>
    <n v="32070"/>
    <n v="18290"/>
    <n v="288"/>
    <m/>
    <x v="164"/>
    <n v="30"/>
    <s v="30"/>
    <n v="32"/>
    <x v="0"/>
    <n v="0.45"/>
    <n v="9"/>
    <s v="TRIMPESAS S.A."/>
    <n v="1013887"/>
    <s v="FLORES ARIAS EDISON IVAN"/>
    <x v="256"/>
  </r>
  <r>
    <n v="1002207404"/>
    <s v="UE01"/>
    <x v="14"/>
    <d v="1899-12-30T22:43:00"/>
    <x v="2804"/>
    <s v=""/>
    <s v=""/>
    <n v="0"/>
    <n v="0"/>
    <s v="ZPRC"/>
    <s v="2500108410"/>
    <s v="P000033200"/>
    <n v="8002823920"/>
    <x v="211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45"/>
    <x v="45"/>
    <s v="10000932"/>
    <s v="CACOANGO RODRIGO"/>
    <s v="ZEMU"/>
    <x v="55"/>
    <s v="2"/>
    <s v="Sin Pallet"/>
    <n v="0"/>
    <n v="0"/>
    <x v="0"/>
    <n v="27150"/>
    <n v="18060"/>
    <n v="9090"/>
    <n v="266.39999999999998"/>
    <m/>
    <x v="43"/>
    <n v="30"/>
    <s v="30"/>
    <n v="18"/>
    <x v="0"/>
    <n v="0.74"/>
    <n v="14.799999999999999"/>
    <s v="TRAPSA C.A."/>
    <n v="1014271"/>
    <s v="GARATE CARDENAS CARLOS VINICIO"/>
    <x v="55"/>
  </r>
  <r>
    <n v="1002207395"/>
    <s v="UE01"/>
    <x v="14"/>
    <d v="1899-12-30T22:50:00"/>
    <x v="2805"/>
    <s v="9000807622"/>
    <s v="012-022-00316179"/>
    <n v="4029.92"/>
    <n v="4518.37"/>
    <s v="ZPVN"/>
    <s v="40566935"/>
    <s v="0000394235"/>
    <n v="8002823906"/>
    <x v="2118"/>
    <x v="8"/>
    <x v="8"/>
    <n v="32.07"/>
    <s v="T"/>
    <s v="10000103"/>
    <x v="291"/>
    <s v="807364"/>
    <s v="GRANEL GOVA HORMIGONES"/>
    <x v="1"/>
    <s v="E 35 Y EL GAVILAN"/>
    <x v="114"/>
    <s v="O-Pichincha-Tababela"/>
    <n v="89"/>
    <x v="1"/>
    <x v="1"/>
    <s v="100014878"/>
    <s v="MANOSALVAS JUAN CARLOS"/>
    <s v="ZECI"/>
    <x v="132"/>
    <s v="2"/>
    <s v="Sin Pallet"/>
    <n v="0"/>
    <n v="0"/>
    <x v="0"/>
    <n v="51450"/>
    <n v="32070"/>
    <n v="19380"/>
    <n v="260.08999999999997"/>
    <m/>
    <x v="1"/>
    <n v="30"/>
    <s v="30"/>
    <n v="32.07"/>
    <x v="0"/>
    <n v="8.1100717181166182"/>
    <n v="8.1100717181166182"/>
    <s v="TRANSCONCEM CIA. LTDA."/>
    <n v="1013227"/>
    <s v="COMPAÑIA DE TRANSPORTE PESADO"/>
    <x v="132"/>
  </r>
  <r>
    <n v="1002207418"/>
    <s v="UE01"/>
    <x v="14"/>
    <d v="1899-12-30T22:55:00"/>
    <x v="2806"/>
    <s v="9000807623"/>
    <s v="012-022-00316180"/>
    <n v="2329.7199999999998"/>
    <n v="2612.1"/>
    <s v="ZPVN"/>
    <s v="40567062"/>
    <s v="0000394172"/>
    <n v="8002823942"/>
    <x v="2119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60"/>
    <n v="18020"/>
    <n v="9240"/>
    <n v="324"/>
    <m/>
    <x v="99"/>
    <n v="30"/>
    <s v="30"/>
    <n v="18"/>
    <x v="0"/>
    <n v="0.9"/>
    <n v="18"/>
    <s v="TRANSPORTE PROPIO"/>
    <n v="1017789"/>
    <s v="GALARZA PONCE FABIOLA CATHERINE"/>
    <x v="141"/>
  </r>
  <r>
    <n v="1002207402"/>
    <s v="UE01"/>
    <x v="14"/>
    <d v="1899-12-30T22:56:00"/>
    <x v="2807"/>
    <s v=""/>
    <s v=""/>
    <n v="0"/>
    <n v="0"/>
    <s v="ZPRC"/>
    <s v="2500108345"/>
    <s v="0000394075"/>
    <n v="8002823918"/>
    <x v="2120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1"/>
    <x v="71"/>
    <s v="100014916"/>
    <s v="PUETATE MAURICIO"/>
    <s v="ZETT"/>
    <x v="209"/>
    <s v="4"/>
    <s v="Pallet Cortesia"/>
    <n v="0"/>
    <n v="0"/>
    <x v="0"/>
    <n v="50480"/>
    <n v="32090"/>
    <n v="18390"/>
    <n v="288"/>
    <m/>
    <x v="69"/>
    <n v="30"/>
    <s v="30"/>
    <n v="32"/>
    <x v="0"/>
    <n v="0.45"/>
    <n v="9"/>
    <s v="LA ARMENIA S.A."/>
    <n v="1013556"/>
    <s v="RAMIREZ BAEZ FIDEL RAMIRO"/>
    <x v="209"/>
  </r>
  <r>
    <n v="1002207497"/>
    <s v="UE01"/>
    <x v="15"/>
    <d v="1899-12-30T04:55:00"/>
    <x v="2808"/>
    <s v="9000807638"/>
    <s v="012-022-00316181"/>
    <n v="3601.65"/>
    <n v="4038.2"/>
    <s v="ZPVN"/>
    <s v="40564120"/>
    <s v="0000393348"/>
    <n v="8002824047"/>
    <x v="2121"/>
    <x v="2"/>
    <x v="2"/>
    <n v="30.9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520"/>
    <n v="30950"/>
    <n v="19570"/>
    <n v="0"/>
    <m/>
    <x v="3"/>
    <n v="31"/>
    <s v="31"/>
    <n v="30.95"/>
    <x v="0"/>
    <n v="0"/>
    <n v="0"/>
    <s v="HORMIANDES"/>
    <n v="1014407"/>
    <s v="HORMIANDES"/>
    <x v="4"/>
  </r>
  <r>
    <n v="1002207502"/>
    <s v="UE01"/>
    <x v="15"/>
    <d v="1899-12-30T05:03:00"/>
    <x v="2809"/>
    <s v=""/>
    <s v=""/>
    <n v="0"/>
    <n v="0"/>
    <s v="ZPRC"/>
    <s v="2500108403"/>
    <s v="P000033187"/>
    <n v="8002824055"/>
    <x v="2122"/>
    <x v="7"/>
    <x v="7"/>
    <n v="260"/>
    <s v="BOL"/>
    <s v="101574"/>
    <x v="104"/>
    <s v="801910"/>
    <s v="BODEGA SUCURSAL"/>
    <x v="1"/>
    <s v="AVENIDA LEONIDAS DOUBLES CALLE E6A"/>
    <x v="77"/>
    <s v="O-Pichincha-Guamani"/>
    <m/>
    <x v="111"/>
    <x v="111"/>
    <s v="100015039"/>
    <s v="MENA WILSON"/>
    <s v="ZETT"/>
    <x v="203"/>
    <s v="2"/>
    <s v="Sin Pallet"/>
    <n v="0"/>
    <n v="0"/>
    <x v="0"/>
    <n v="21963.635999999999"/>
    <n v="13023.636"/>
    <n v="8940"/>
    <n v="132.6"/>
    <m/>
    <x v="109"/>
    <n v="31"/>
    <s v="31"/>
    <n v="13"/>
    <x v="0"/>
    <n v="0.51"/>
    <n v="10.199999999999999"/>
    <s v="TRANSPORTE PROPIO"/>
    <n v="1018725"/>
    <s v="TRANSPORTE DE CARGA PESADA"/>
    <x v="203"/>
  </r>
  <r>
    <n v="1002207502"/>
    <s v="UE01"/>
    <x v="15"/>
    <d v="1899-12-30T05:03:00"/>
    <x v="2810"/>
    <s v=""/>
    <s v=""/>
    <n v="0"/>
    <n v="0"/>
    <s v="ZPRC"/>
    <s v="2500108402"/>
    <s v="P000033186"/>
    <n v="8002824054"/>
    <x v="2122"/>
    <x v="6"/>
    <x v="6"/>
    <n v="40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8976.364000000001"/>
    <n v="20036.364000000001"/>
    <n v="8940"/>
    <n v="204"/>
    <m/>
    <x v="109"/>
    <n v="31"/>
    <s v="31"/>
    <n v="20"/>
    <x v="0"/>
    <n v="0.51"/>
    <n v="10.199999999999999"/>
    <s v="TRANSPORTE PROPIO"/>
    <n v="1018725"/>
    <s v="TRANSPORTE DE CARGA PESADA"/>
    <x v="203"/>
  </r>
  <r>
    <n v="1002207516"/>
    <s v="UE01"/>
    <x v="15"/>
    <d v="1899-12-30T05:22:00"/>
    <x v="2811"/>
    <s v=""/>
    <s v=""/>
    <n v="0"/>
    <n v="0"/>
    <s v="ZPRC"/>
    <s v="2500108411"/>
    <s v="P000033201"/>
    <n v="8002824075"/>
    <x v="2123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20"/>
    <n v="18040"/>
    <n v="8880"/>
    <n v="248.4"/>
    <m/>
    <x v="17"/>
    <n v="31"/>
    <s v="31"/>
    <n v="18"/>
    <x v="0"/>
    <n v="0.69000000000000006"/>
    <n v="13.8"/>
    <s v="TRANSPORTE PROPIO"/>
    <n v="1013627"/>
    <s v="CAMPAÑA MALDONADO MIGUEL ANGEL"/>
    <x v="22"/>
  </r>
  <r>
    <n v="1002207523"/>
    <s v="UE01"/>
    <x v="15"/>
    <d v="1899-12-30T06:05:00"/>
    <x v="2812"/>
    <s v="9000807644"/>
    <s v="012-022-00316184"/>
    <n v="1922.33"/>
    <n v="2155.33"/>
    <s v="ZPVN"/>
    <s v="40567064"/>
    <s v="0000394177"/>
    <n v="8002824087"/>
    <x v="2124"/>
    <x v="7"/>
    <x v="7"/>
    <n v="280"/>
    <s v="BOL"/>
    <s v="101715"/>
    <x v="43"/>
    <s v="801809"/>
    <s v="MULTIFERRETERIA"/>
    <x v="51"/>
    <s v="PANAMERICANA NORTE VIA IBARRA Y"/>
    <x v="83"/>
    <s v="O-Imbabura-Ant.Ante.(Atuntaqu"/>
    <m/>
    <x v="118"/>
    <x v="118"/>
    <s v="100017947"/>
    <s v="SALAZAR JORGE LUIS"/>
    <s v="ZEMT"/>
    <x v="219"/>
    <s v="1"/>
    <s v="Con Pallet"/>
    <n v="0.05"/>
    <n v="14"/>
    <x v="0"/>
    <n v="18930"/>
    <n v="14023.333000000001"/>
    <n v="4906.6670000000004"/>
    <n v="44.8"/>
    <m/>
    <x v="116"/>
    <n v="31"/>
    <s v="31"/>
    <n v="14"/>
    <x v="0"/>
    <n v="0.16"/>
    <n v="3.1999999999999997"/>
    <s v="TRAPSA C.A."/>
    <n v="1013505"/>
    <s v="HERMOZA LOZADA JORGE ABDON"/>
    <x v="219"/>
  </r>
  <r>
    <n v="1002207523"/>
    <s v="UE01"/>
    <x v="15"/>
    <d v="1899-12-30T06:05:00"/>
    <x v="2813"/>
    <s v="9000807642"/>
    <s v="012-022-00316182"/>
    <n v="499.59"/>
    <n v="560.14"/>
    <s v="ZPVN"/>
    <s v="40567064"/>
    <s v="0000394179"/>
    <n v="8002824085"/>
    <x v="2124"/>
    <x v="5"/>
    <x v="5"/>
    <n v="80"/>
    <s v="BOL"/>
    <s v="101715"/>
    <x v="43"/>
    <s v="801809"/>
    <s v="MULTIFERRETERIA"/>
    <x v="51"/>
    <s v="PANAMERICANA NORTE VIA IBARRA Y"/>
    <x v="83"/>
    <s v="O-Imbabura-Ant.Ante.(Atuntaqu"/>
    <m/>
    <x v="118"/>
    <x v="118"/>
    <s v="100017947"/>
    <s v="SALAZAR JORGE LUIS"/>
    <s v="ZEMT"/>
    <x v="219"/>
    <s v="1"/>
    <s v="Con Pallet"/>
    <n v="0.05"/>
    <n v="4"/>
    <x v="0"/>
    <n v="8913.3340000000007"/>
    <n v="4006.6669999999999"/>
    <n v="4906.6670000000004"/>
    <n v="12.8"/>
    <m/>
    <x v="116"/>
    <n v="31"/>
    <s v="31"/>
    <n v="4"/>
    <x v="0"/>
    <n v="0.16"/>
    <n v="3.2"/>
    <s v="TRAPSA C.A."/>
    <n v="1013505"/>
    <s v="HERMOZA LOZADA JORGE ABDON"/>
    <x v="219"/>
  </r>
  <r>
    <n v="1002207523"/>
    <s v="UE01"/>
    <x v="15"/>
    <d v="1899-12-30T06:05:00"/>
    <x v="2814"/>
    <s v="9000807643"/>
    <s v="012-022-00316183"/>
    <n v="815.58"/>
    <n v="914.43"/>
    <s v="ZPVN"/>
    <s v="40567064"/>
    <s v="0000394178"/>
    <n v="8002824086"/>
    <x v="2124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118"/>
    <x v="118"/>
    <s v="100017947"/>
    <s v="SALAZAR JORGE LUIS"/>
    <s v="ZEMT"/>
    <x v="219"/>
    <s v="1"/>
    <s v="Con Pallet"/>
    <n v="0.05"/>
    <n v="6"/>
    <x v="0"/>
    <n v="10916.666999999999"/>
    <n v="6010"/>
    <n v="4906.6670000000004"/>
    <n v="19.2"/>
    <m/>
    <x v="116"/>
    <n v="31"/>
    <s v="31"/>
    <n v="6"/>
    <x v="0"/>
    <n v="0.16"/>
    <n v="3.1999999999999997"/>
    <s v="TRAPSA C.A."/>
    <n v="1013505"/>
    <s v="HERMOZA LOZADA JORGE ABDON"/>
    <x v="219"/>
  </r>
  <r>
    <n v="1002207534"/>
    <s v="UE01"/>
    <x v="15"/>
    <d v="1899-12-30T06:21:00"/>
    <x v="2815"/>
    <s v="9000807646"/>
    <s v="012-022-00316186"/>
    <n v="489.46"/>
    <n v="548.79"/>
    <s v="ZPVN"/>
    <s v="40567119"/>
    <s v="P000033203"/>
    <n v="8002824099"/>
    <x v="2125"/>
    <x v="5"/>
    <x v="5"/>
    <n v="8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4"/>
    <x v="0"/>
    <n v="12369.706"/>
    <n v="4004.7060000000001"/>
    <n v="8365"/>
    <n v="36"/>
    <m/>
    <x v="32"/>
    <n v="31"/>
    <s v="31"/>
    <n v="4"/>
    <x v="0"/>
    <n v="0.45"/>
    <n v="9"/>
    <s v="TRANSPORTE PROPIO"/>
    <n v="1024381"/>
    <s v="BALCAZAR GORDON ALEJANDRO"/>
    <x v="42"/>
  </r>
  <r>
    <n v="1002207534"/>
    <s v="UE01"/>
    <x v="15"/>
    <d v="1899-12-30T06:21:00"/>
    <x v="2816"/>
    <s v="9000807645"/>
    <s v="012-022-00316185"/>
    <n v="4003.56"/>
    <n v="4488.82"/>
    <s v="ZPVN"/>
    <s v="40567118"/>
    <s v="P000033202"/>
    <n v="8002824100"/>
    <x v="2125"/>
    <x v="6"/>
    <x v="6"/>
    <n v="60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30"/>
    <x v="0"/>
    <n v="38400.294000000002"/>
    <n v="30035.294000000002"/>
    <n v="8365"/>
    <n v="270"/>
    <m/>
    <x v="32"/>
    <n v="31"/>
    <s v="31"/>
    <n v="30"/>
    <x v="0"/>
    <n v="0.45"/>
    <n v="9"/>
    <s v="TRANSPORTE PROPIO"/>
    <n v="1024381"/>
    <s v="BALCAZAR GORDON ALEJANDRO"/>
    <x v="42"/>
  </r>
  <r>
    <n v="1002207526"/>
    <s v="UE01"/>
    <x v="15"/>
    <d v="1899-12-30T06:29:00"/>
    <x v="2817"/>
    <s v="9000807647"/>
    <s v="012-022-00316187"/>
    <n v="3761.77"/>
    <n v="4217.72"/>
    <s v="ZPVN"/>
    <s v="40566931"/>
    <s v="0000393960"/>
    <n v="8002824091"/>
    <x v="2126"/>
    <x v="10"/>
    <x v="10"/>
    <n v="29.86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7310"/>
    <n v="29860"/>
    <n v="17450"/>
    <n v="486.72"/>
    <m/>
    <x v="27"/>
    <n v="31"/>
    <s v="31"/>
    <n v="29.86"/>
    <x v="0"/>
    <n v="16.300066979236437"/>
    <n v="16.300066979236437"/>
    <s v="TRANSPORTE PROPIO"/>
    <n v="1017066"/>
    <s v="MISE MISE NESTOR SALOMON"/>
    <x v="155"/>
  </r>
  <r>
    <n v="1002207553"/>
    <s v="UE01"/>
    <x v="15"/>
    <d v="1899-12-30T06:47:00"/>
    <x v="2818"/>
    <s v="9000807650"/>
    <s v="012-022-00316188"/>
    <n v="2390"/>
    <n v="2679.68"/>
    <s v="ZPVN"/>
    <s v="40567059"/>
    <s v="P000033183"/>
    <n v="8002824126"/>
    <x v="2127"/>
    <x v="6"/>
    <x v="6"/>
    <n v="360"/>
    <s v="BOL"/>
    <s v="101629"/>
    <x v="7"/>
    <s v="800891"/>
    <s v="FERRETERIA FERROSA"/>
    <x v="3"/>
    <s v="PANAMERICANA SUR S/N Y CALLE ATAHUA"/>
    <x v="72"/>
    <s v="O-Pichincha-Mejia(Machachi)"/>
    <n v="147"/>
    <x v="7"/>
    <x v="7"/>
    <s v="100014986"/>
    <s v="CALDERON MARCO"/>
    <s v="ZEMU"/>
    <x v="89"/>
    <s v="2"/>
    <s v="Sin Pallet"/>
    <n v="0"/>
    <n v="0"/>
    <x v="0"/>
    <n v="27310"/>
    <n v="18010"/>
    <n v="9300"/>
    <n v="198"/>
    <m/>
    <x v="7"/>
    <n v="31"/>
    <s v="31"/>
    <n v="18"/>
    <x v="0"/>
    <n v="0.55000000000000004"/>
    <n v="11"/>
    <s v="TRANSPORTE PROPIO"/>
    <n v="1013388"/>
    <s v="CAMPAÑA MALDONADO BLANCA CECILIA"/>
    <x v="89"/>
  </r>
  <r>
    <n v="1002207549"/>
    <s v="UE01"/>
    <x v="15"/>
    <d v="1899-12-30T06:55:00"/>
    <x v="2819"/>
    <s v="9000807651"/>
    <s v="012-022-00316189"/>
    <n v="3196.13"/>
    <n v="3583.53"/>
    <s v="ZPVN"/>
    <s v="40567058"/>
    <s v="P000033181"/>
    <n v="8002824123"/>
    <x v="2128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8900"/>
    <n v="24020"/>
    <n v="14880"/>
    <n v="278.39999999999998"/>
    <m/>
    <x v="2"/>
    <n v="31"/>
    <s v="31"/>
    <n v="24"/>
    <x v="0"/>
    <n v="0.57999999999999996"/>
    <n v="11.6"/>
    <s v="TRANSPORTE PROPIO"/>
    <n v="1014266"/>
    <s v="TRANSBOSNA CIA. LTDA."/>
    <x v="3"/>
  </r>
  <r>
    <n v="1002207556"/>
    <s v="UE01"/>
    <x v="15"/>
    <d v="1899-12-30T07:03:00"/>
    <x v="2820"/>
    <s v="9000807653"/>
    <s v="012-022-00316191"/>
    <n v="557.57000000000005"/>
    <n v="625.15"/>
    <s v="ZPVN"/>
    <s v="40567101"/>
    <s v="P000033197"/>
    <n v="8002824130"/>
    <x v="2129"/>
    <x v="7"/>
    <x v="7"/>
    <n v="80"/>
    <s v="BOL"/>
    <s v="101641"/>
    <x v="37"/>
    <s v="801652"/>
    <s v="BODEGA GUALSAQUI FABRICIO"/>
    <x v="8"/>
    <s v="PANAMERICANA SUR KM. 4 1/2 S/N Y EN"/>
    <x v="34"/>
    <s v="O-Imbabura-Sanpablo"/>
    <m/>
    <x v="44"/>
    <x v="44"/>
    <s v="10007279"/>
    <s v="QUILUMBANGO LLIQUIN HECTOR FERNANDO"/>
    <s v="ZEMU"/>
    <x v="54"/>
    <s v="2"/>
    <s v="Sin Pallet"/>
    <n v="0"/>
    <n v="0"/>
    <x v="0"/>
    <n v="8561.1110000000008"/>
    <n v="4011.1109999999999"/>
    <n v="4550"/>
    <n v="12"/>
    <m/>
    <x v="42"/>
    <n v="31"/>
    <s v="31"/>
    <n v="4"/>
    <x v="0"/>
    <n v="0.15"/>
    <n v="3"/>
    <s v="LIDENORTI S.A."/>
    <n v="1022120"/>
    <s v="RUIZ MORALES VANESSA SOLANGE"/>
    <x v="54"/>
  </r>
  <r>
    <n v="1002207556"/>
    <s v="UE01"/>
    <x v="15"/>
    <d v="1899-12-30T07:03:00"/>
    <x v="2821"/>
    <s v="9000807652"/>
    <s v="012-022-00316190"/>
    <n v="1932.08"/>
    <n v="2166.2600000000002"/>
    <s v="ZPVN"/>
    <s v="40567100"/>
    <s v="P000033196"/>
    <n v="8002824129"/>
    <x v="2129"/>
    <x v="6"/>
    <x v="6"/>
    <n v="280"/>
    <s v="BOL"/>
    <s v="101641"/>
    <x v="37"/>
    <s v="801652"/>
    <s v="BODEGA GUALSAQUI FABRICIO"/>
    <x v="8"/>
    <s v="PANAMERICANA SUR KM. 4 1/2 S/N Y EN"/>
    <x v="34"/>
    <s v="O-Imbabura-Sanpablo"/>
    <n v="15"/>
    <x v="44"/>
    <x v="44"/>
    <s v="10007279"/>
    <s v="QUILUMBANGO LLIQUIN HECTOR FERNANDO"/>
    <s v="ZEMU"/>
    <x v="54"/>
    <s v="2"/>
    <s v="Sin Pallet"/>
    <n v="0"/>
    <n v="0"/>
    <x v="0"/>
    <n v="18588.888999999999"/>
    <n v="14038.888999999999"/>
    <n v="4550"/>
    <n v="42"/>
    <m/>
    <x v="42"/>
    <n v="31"/>
    <s v="31"/>
    <n v="14"/>
    <x v="0"/>
    <n v="0.15"/>
    <n v="3"/>
    <s v="LIDENORTI S.A."/>
    <n v="1022120"/>
    <s v="RUIZ MORALES VANESSA SOLANGE"/>
    <x v="54"/>
  </r>
  <r>
    <n v="1002207550"/>
    <s v="UE01"/>
    <x v="15"/>
    <d v="1899-12-30T07:16:00"/>
    <x v="2822"/>
    <s v="9000807451"/>
    <s v="013-020-00047836"/>
    <n v="3271.78"/>
    <n v="3668.34"/>
    <s v="ZPDF"/>
    <s v="70177520"/>
    <s v="0000394122"/>
    <n v="8002824124"/>
    <x v="2130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38"/>
    <x v="138"/>
    <s v="100014953"/>
    <s v="ALBUJA CESAR"/>
    <s v="ZEMT"/>
    <x v="197"/>
    <s v="1"/>
    <s v="Con Pallet"/>
    <n v="0.05"/>
    <n v="24"/>
    <x v="0"/>
    <n v="38490"/>
    <n v="24070"/>
    <n v="14420"/>
    <n v="91.2"/>
    <m/>
    <x v="136"/>
    <n v="31"/>
    <s v="31"/>
    <n v="24"/>
    <x v="0"/>
    <n v="0.19"/>
    <n v="3.8000000000000003"/>
    <s v="RUTAS COTACACHENSES S.A."/>
    <n v="1013946"/>
    <s v="ALBUJA RUIZ CESAR UBEN"/>
    <x v="197"/>
  </r>
  <r>
    <n v="1002207567"/>
    <s v="UE01"/>
    <x v="15"/>
    <d v="1899-12-30T07:22:00"/>
    <x v="2823"/>
    <s v="9000807655"/>
    <s v="012-022-00316192"/>
    <n v="4549.2"/>
    <n v="5100.59"/>
    <s v="ZPVN"/>
    <s v="40566924"/>
    <s v="P000033156"/>
    <n v="8002824147"/>
    <x v="2131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060"/>
    <n v="34050"/>
    <n v="16010"/>
    <n v="394.4"/>
    <m/>
    <x v="0"/>
    <n v="31"/>
    <s v="31"/>
    <n v="34"/>
    <x v="0"/>
    <n v="0.57999999999999996"/>
    <n v="11.6"/>
    <s v="TRANSPORTE PROPIO"/>
    <n v="1013643"/>
    <s v="POZO TARUPI MARCELO JAVIER"/>
    <x v="61"/>
  </r>
  <r>
    <n v="1002207561"/>
    <s v="UE01"/>
    <x v="15"/>
    <d v="1899-12-30T07:41:00"/>
    <x v="2824"/>
    <s v="9000807657"/>
    <s v="012-022-00316194"/>
    <n v="2230.4"/>
    <n v="2500.7399999999998"/>
    <s v="ZPVN"/>
    <s v="40567164"/>
    <s v="P000033208"/>
    <n v="8002824139"/>
    <x v="2132"/>
    <x v="7"/>
    <x v="7"/>
    <n v="320"/>
    <s v="BOL"/>
    <s v="102835"/>
    <x v="102"/>
    <s v="807085"/>
    <s v="FERRICENTRO ATUNTAQUI"/>
    <x v="51"/>
    <s v="AV SALINAS Y ATAHUALPA"/>
    <x v="83"/>
    <s v="O-Imbabura-Ant.Ante.(Atuntaqu"/>
    <m/>
    <x v="124"/>
    <x v="124"/>
    <s v="100015005"/>
    <s v="QUITO LUIS"/>
    <s v="ZEMU"/>
    <x v="175"/>
    <s v="2"/>
    <s v="Sin Pallet"/>
    <n v="0"/>
    <n v="0"/>
    <x v="0"/>
    <n v="20599.444"/>
    <n v="16044.444"/>
    <n v="4555"/>
    <n v="51.2"/>
    <m/>
    <x v="122"/>
    <n v="31"/>
    <s v="31"/>
    <n v="16"/>
    <x v="0"/>
    <n v="0.16"/>
    <n v="3.2"/>
    <s v="LIDENORTI S.A."/>
    <n v="1013649"/>
    <s v="VEGA PEREZ JOSE"/>
    <x v="175"/>
  </r>
  <r>
    <n v="1002207561"/>
    <s v="UE01"/>
    <x v="15"/>
    <d v="1899-12-30T07:41:00"/>
    <x v="2825"/>
    <s v="9000807656"/>
    <s v="012-022-00316193"/>
    <n v="276"/>
    <n v="309.45"/>
    <s v="ZPVN"/>
    <s v="40567163"/>
    <s v="P000033207"/>
    <n v="8002824138"/>
    <x v="2132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24"/>
    <x v="124"/>
    <s v="100015005"/>
    <s v="QUITO LUIS"/>
    <s v="ZEMU"/>
    <x v="175"/>
    <s v="2"/>
    <s v="Sin Pallet"/>
    <n v="0"/>
    <n v="0"/>
    <x v="0"/>
    <n v="6560.5559999999996"/>
    <n v="2005.556"/>
    <n v="4555"/>
    <n v="6.4"/>
    <m/>
    <x v="122"/>
    <n v="31"/>
    <s v="31"/>
    <n v="2"/>
    <x v="0"/>
    <n v="0.16"/>
    <n v="3.2"/>
    <s v="LIDENORTI S.A."/>
    <n v="1013649"/>
    <s v="VEGA PEREZ JOSE"/>
    <x v="175"/>
  </r>
  <r>
    <n v="1002207552"/>
    <s v="UE01"/>
    <x v="15"/>
    <d v="1899-12-30T08:00:00"/>
    <x v="2826"/>
    <s v=""/>
    <s v=""/>
    <n v="0"/>
    <n v="0"/>
    <s v="ZPRC"/>
    <s v="2500108346"/>
    <s v="0000394113"/>
    <n v="8002824125"/>
    <x v="2133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76"/>
    <x v="76"/>
    <s v="100022169"/>
    <s v="LOMAS MONTESDEOCA VINICIO XAVIER"/>
    <s v="ZEMT"/>
    <x v="99"/>
    <s v="1"/>
    <s v="Con Pallet"/>
    <n v="0.05"/>
    <n v="24"/>
    <x v="0"/>
    <n v="39680"/>
    <n v="24040"/>
    <n v="15640"/>
    <n v="542.4"/>
    <m/>
    <x v="74"/>
    <n v="31"/>
    <s v="31"/>
    <n v="24"/>
    <x v="0"/>
    <n v="1.1299999999999999"/>
    <n v="22.599999999999998"/>
    <s v="LIDENORTI S.A."/>
    <n v="1013592"/>
    <s v="VALENCIA BENAVIDES GLADYS RUBY"/>
    <x v="99"/>
  </r>
  <r>
    <n v="1002207600"/>
    <s v="UE01"/>
    <x v="15"/>
    <d v="1899-12-30T08:20:00"/>
    <x v="2827"/>
    <s v="9000807658"/>
    <s v="012-022-00316195"/>
    <n v="4320.21"/>
    <n v="4843.8500000000004"/>
    <s v="ZPVN"/>
    <s v="40567103"/>
    <s v="P000033198"/>
    <n v="8002824185"/>
    <x v="2134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10"/>
    <n v="34050"/>
    <n v="17460"/>
    <n v="530.4"/>
    <m/>
    <x v="10"/>
    <n v="31"/>
    <s v="31"/>
    <n v="34"/>
    <x v="0"/>
    <n v="0.77999999999999992"/>
    <n v="15.6"/>
    <s v="TRANSPORTE PROPIO"/>
    <n v="1013863"/>
    <s v="DISTRIBUCIONES NARANJO"/>
    <x v="12"/>
  </r>
  <r>
    <n v="1002207599"/>
    <s v="UE01"/>
    <x v="15"/>
    <d v="1899-12-30T08:25:00"/>
    <x v="2828"/>
    <s v="9000807659"/>
    <s v="012-022-00316196"/>
    <n v="2343.91"/>
    <n v="2628.01"/>
    <s v="ZPVN"/>
    <s v="40567177"/>
    <s v="P000033211"/>
    <n v="8002824184"/>
    <x v="213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80"/>
    <n v="18040"/>
    <n v="9040"/>
    <n v="266.39999999999998"/>
    <m/>
    <x v="90"/>
    <n v="31"/>
    <s v="31"/>
    <n v="18"/>
    <x v="0"/>
    <n v="0.74"/>
    <n v="14.799999999999999"/>
    <s v="TRANSPORTE PROPIO"/>
    <n v="1013789"/>
    <s v="VEGA VEGA FABIAN"/>
    <x v="127"/>
  </r>
  <r>
    <n v="1002207606"/>
    <s v="UE01"/>
    <x v="15"/>
    <d v="1899-12-30T08:44:00"/>
    <x v="2829"/>
    <s v="9000807665"/>
    <s v="012-022-00316197"/>
    <n v="2319.08"/>
    <n v="2600.17"/>
    <s v="ZPVN"/>
    <s v="40567104"/>
    <s v="P000033199"/>
    <n v="8002824199"/>
    <x v="2136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80"/>
    <n v="18020"/>
    <n v="9060"/>
    <n v="248.4"/>
    <m/>
    <x v="7"/>
    <n v="31"/>
    <s v="31"/>
    <n v="18"/>
    <x v="0"/>
    <n v="0.69000000000000006"/>
    <n v="13.8"/>
    <s v="TRANSPORTE PROPIO"/>
    <n v="1013388"/>
    <s v="CAMPAÑA MALDONADO BLANCA CECILIA"/>
    <x v="8"/>
  </r>
  <r>
    <n v="1002207620"/>
    <s v="UE01"/>
    <x v="15"/>
    <d v="1899-12-30T09:15:00"/>
    <x v="2830"/>
    <s v=""/>
    <s v=""/>
    <n v="0"/>
    <n v="0"/>
    <s v="ZPRC"/>
    <s v="2500108229"/>
    <s v="0000393176"/>
    <n v="8002824218"/>
    <x v="2137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60"/>
    <n v="33050"/>
    <n v="18410"/>
    <n v="620.4"/>
    <m/>
    <x v="8"/>
    <n v="31"/>
    <s v="31"/>
    <n v="33"/>
    <x v="0"/>
    <n v="0.94"/>
    <n v="18.8"/>
    <s v="TRANSPORTE PROPIO"/>
    <n v="1019410"/>
    <s v="POZO VILLAFUERTE EDISON ROBERTO"/>
    <x v="255"/>
  </r>
  <r>
    <n v="1002207625"/>
    <s v="UE01"/>
    <x v="15"/>
    <d v="1899-12-30T09:23:00"/>
    <x v="2831"/>
    <s v="9000807670"/>
    <s v="012-022-00316198"/>
    <n v="2301.35"/>
    <n v="2580.29"/>
    <s v="ZPVN"/>
    <s v="40567194"/>
    <s v="P000033222"/>
    <n v="8002824225"/>
    <x v="213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80"/>
    <n v="18030"/>
    <n v="9050"/>
    <n v="266.39999999999998"/>
    <m/>
    <x v="141"/>
    <n v="31"/>
    <s v="31"/>
    <n v="18"/>
    <x v="0"/>
    <n v="0.74"/>
    <n v="14.799999999999999"/>
    <s v="TRANSPORTE PROPIO"/>
    <n v="1023045"/>
    <s v="ESPINOSA OTAVALO PABLO ANIBAL"/>
    <x v="211"/>
  </r>
  <r>
    <n v="1002207601"/>
    <s v="UE01"/>
    <x v="15"/>
    <d v="1899-12-30T09:30:00"/>
    <x v="2832"/>
    <s v="9000807672"/>
    <s v="012-022-00316200"/>
    <n v="557.6"/>
    <n v="625.17999999999995"/>
    <s v="ZPVN"/>
    <s v="40567162"/>
    <s v="P000033206"/>
    <n v="8002824187"/>
    <x v="2139"/>
    <x v="7"/>
    <x v="7"/>
    <n v="80"/>
    <s v="BOL"/>
    <s v="102835"/>
    <x v="102"/>
    <s v="803600"/>
    <s v="FERRICENTRO CAMAL"/>
    <x v="8"/>
    <s v="PANAMERICANA Y CALLE DEL ROCIO"/>
    <x v="8"/>
    <s v="O-Imbabura-Otavalo"/>
    <m/>
    <x v="70"/>
    <x v="70"/>
    <s v="100017519"/>
    <s v="VILLALBA PATRICIO"/>
    <s v="ZETT"/>
    <x v="90"/>
    <s v="1"/>
    <s v="Con Pallet"/>
    <n v="0.05"/>
    <n v="4"/>
    <x v="0"/>
    <n v="13401.25"/>
    <n v="4006.25"/>
    <n v="9395"/>
    <n v="7.2"/>
    <m/>
    <x v="68"/>
    <n v="31"/>
    <s v="31"/>
    <n v="4"/>
    <x v="0"/>
    <n v="0.09"/>
    <n v="1.8"/>
    <s v="TRANSPORTE PROPIO"/>
    <n v="1014205"/>
    <s v="NEWSTEEL TRANSPORTES ECUATORIANOS"/>
    <x v="90"/>
  </r>
  <r>
    <n v="1002207601"/>
    <s v="UE01"/>
    <x v="15"/>
    <d v="1899-12-30T09:30:00"/>
    <x v="2833"/>
    <s v="9000807671"/>
    <s v="012-022-00316199"/>
    <n v="3864"/>
    <n v="4332.34"/>
    <s v="ZPVN"/>
    <s v="40567161"/>
    <s v="P000033205"/>
    <n v="8002824186"/>
    <x v="2139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70"/>
    <x v="70"/>
    <s v="100017519"/>
    <s v="VILLALBA PATRICIO"/>
    <s v="ZETT"/>
    <x v="90"/>
    <s v="1"/>
    <s v="Con Pallet"/>
    <n v="0.05"/>
    <n v="28"/>
    <x v="0"/>
    <n v="37438.75"/>
    <n v="28043.75"/>
    <n v="9395"/>
    <n v="50.4"/>
    <m/>
    <x v="68"/>
    <n v="31"/>
    <s v="31"/>
    <n v="28"/>
    <x v="0"/>
    <n v="0.09"/>
    <n v="1.8"/>
    <s v="TRANSPORTE PROPIO"/>
    <n v="1014205"/>
    <s v="NEWSTEEL TRANSPORTES ECUATORIANOS"/>
    <x v="90"/>
  </r>
  <r>
    <n v="1002207624"/>
    <s v="UE01"/>
    <x v="15"/>
    <d v="1899-12-30T09:35:00"/>
    <x v="2834"/>
    <s v="9000807695"/>
    <s v="012-022-00316201"/>
    <n v="2426.4"/>
    <n v="2720.5"/>
    <s v="ZPVN"/>
    <s v="40567198"/>
    <s v="P000033225"/>
    <n v="8002824224"/>
    <x v="2140"/>
    <x v="6"/>
    <x v="6"/>
    <n v="360"/>
    <s v="BOL"/>
    <s v="101500"/>
    <x v="30"/>
    <s v="801434"/>
    <s v="FERETERIA MARIANITAS"/>
    <x v="1"/>
    <s v="FRANCISCO DE ORELLANA E IGNACIO JAR"/>
    <x v="82"/>
    <s v="O-Pichincha-Pifo"/>
    <n v="102"/>
    <x v="130"/>
    <x v="130"/>
    <s v="100014950"/>
    <s v="MONTESDEOCA JORGE"/>
    <s v="ZEMU"/>
    <x v="187"/>
    <s v="2"/>
    <s v="Sin Pallet"/>
    <n v="0"/>
    <n v="0"/>
    <x v="0"/>
    <n v="27200"/>
    <n v="18030"/>
    <n v="9170"/>
    <n v="154.80000000000001"/>
    <m/>
    <x v="128"/>
    <n v="31"/>
    <s v="31"/>
    <n v="18"/>
    <x v="0"/>
    <n v="0.43000000000000005"/>
    <n v="8.6000000000000014"/>
    <s v="LIDENORTI S.A."/>
    <n v="1014151"/>
    <s v="VEGA RUIZ WILSON MARCELO"/>
    <x v="187"/>
  </r>
  <r>
    <n v="1002207622"/>
    <s v="UE01"/>
    <x v="15"/>
    <d v="1899-12-30T09:43:00"/>
    <x v="2835"/>
    <s v="9000807757"/>
    <s v="012-022-00316202"/>
    <n v="2458.8000000000002"/>
    <n v="2756.83"/>
    <s v="ZPVN"/>
    <s v="40567187"/>
    <s v="0000394283"/>
    <n v="8002824220"/>
    <x v="2141"/>
    <x v="6"/>
    <x v="6"/>
    <n v="360"/>
    <s v="BOL"/>
    <s v="102734"/>
    <x v="273"/>
    <s v="810970"/>
    <s v="FERRETERIA FRONTERA"/>
    <x v="0"/>
    <s v="AV 24 MAYO Y LOS LAURELES"/>
    <x v="16"/>
    <s v="O-Carchi-Tulcan"/>
    <n v="159"/>
    <x v="36"/>
    <x v="36"/>
    <s v="100014995"/>
    <s v="LLIQUIN MIGUEL ANGEL"/>
    <s v="ZEMU"/>
    <x v="44"/>
    <s v="2"/>
    <s v="Sin Pallet"/>
    <n v="0"/>
    <n v="0"/>
    <x v="0"/>
    <n v="27310"/>
    <n v="18010"/>
    <n v="9300"/>
    <n v="208.8"/>
    <m/>
    <x v="34"/>
    <n v="31"/>
    <s v="31"/>
    <n v="18"/>
    <x v="0"/>
    <n v="0.58000000000000007"/>
    <n v="11.600000000000001"/>
    <s v="TRANINTAGSA S.A."/>
    <n v="1014167"/>
    <s v="BENALCAZAR RUIZ LUIS EDUARDO"/>
    <x v="44"/>
  </r>
  <r>
    <n v="1002207615"/>
    <s v="UE01"/>
    <x v="15"/>
    <d v="1899-12-30T09:47:00"/>
    <x v="2836"/>
    <s v="9000807759"/>
    <s v="012-022-00316203"/>
    <n v="2458.8000000000002"/>
    <n v="2756.83"/>
    <s v="ZPVN"/>
    <s v="40567187"/>
    <s v="0000394282"/>
    <n v="8002824213"/>
    <x v="2142"/>
    <x v="6"/>
    <x v="6"/>
    <n v="360"/>
    <s v="BOL"/>
    <s v="102734"/>
    <x v="273"/>
    <s v="810970"/>
    <s v="FERRETERIA FRONTERA"/>
    <x v="0"/>
    <s v="AV 24 MAYO Y LOS LAURELES"/>
    <x v="16"/>
    <s v="O-Carchi-Tulcan"/>
    <n v="159"/>
    <x v="173"/>
    <x v="173"/>
    <s v="100014977"/>
    <s v="MORALES GERMAN"/>
    <s v="ZEMU"/>
    <x v="268"/>
    <s v="2"/>
    <s v="Sin Pallet"/>
    <n v="0"/>
    <n v="0"/>
    <x v="0"/>
    <n v="27060"/>
    <n v="18040"/>
    <n v="9020"/>
    <n v="208.8"/>
    <m/>
    <x v="169"/>
    <n v="31"/>
    <s v="31"/>
    <n v="18"/>
    <x v="0"/>
    <n v="0.58000000000000007"/>
    <n v="11.600000000000001"/>
    <s v="TRANINTAGSA S.A."/>
    <n v="1012880"/>
    <s v="GOMEZ MORALES NORA MONSERRATT"/>
    <x v="268"/>
  </r>
  <r>
    <n v="1002207644"/>
    <s v="UE01"/>
    <x v="15"/>
    <d v="1899-12-30T09:47:00"/>
    <x v="2837"/>
    <s v="9000807761"/>
    <s v="012-022-00316204"/>
    <n v="4316.3999999999996"/>
    <n v="4839.58"/>
    <s v="ZPVN"/>
    <s v="40567156"/>
    <s v="P000033204"/>
    <n v="8002824251"/>
    <x v="2143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20"/>
    <n v="33060"/>
    <n v="17760"/>
    <n v="488.4"/>
    <m/>
    <x v="27"/>
    <n v="31"/>
    <s v="31"/>
    <n v="33"/>
    <x v="0"/>
    <n v="0.74"/>
    <n v="14.799999999999999"/>
    <s v="TRANSPORTE PROPIO"/>
    <n v="1017066"/>
    <s v="MISE MISE NESTOR SALOMON"/>
    <x v="35"/>
  </r>
  <r>
    <n v="1002207640"/>
    <s v="UE01"/>
    <x v="15"/>
    <d v="1899-12-30T09:53:00"/>
    <x v="2838"/>
    <s v="9000807766"/>
    <s v="012-022-00316206"/>
    <n v="1598.4"/>
    <n v="1792.14"/>
    <s v="ZPVN"/>
    <s v="40567186"/>
    <s v="P000033217"/>
    <n v="8002824246"/>
    <x v="2144"/>
    <x v="3"/>
    <x v="3"/>
    <n v="240"/>
    <s v="BOL"/>
    <s v="101730"/>
    <x v="58"/>
    <s v="802061"/>
    <s v="BODEGA FERRYBLOQ"/>
    <x v="22"/>
    <s v="BODEGA FERRYBLOQ / VIA ESMERALDAS"/>
    <x v="32"/>
    <s v="O-Esmeraldas-Esmeraldas"/>
    <m/>
    <x v="122"/>
    <x v="122"/>
    <s v="100014975"/>
    <s v="YEPEZ NESTOR"/>
    <s v="ZETT"/>
    <x v="173"/>
    <s v="2"/>
    <s v="Sin Pallet"/>
    <n v="0"/>
    <n v="0"/>
    <x v="0"/>
    <n v="21260.909"/>
    <n v="12010.909"/>
    <n v="9250"/>
    <n v="254.4"/>
    <m/>
    <x v="120"/>
    <n v="31"/>
    <s v="31"/>
    <n v="12"/>
    <x v="0"/>
    <n v="1.06"/>
    <n v="21.2"/>
    <s v="TRANSPORTE PROPIO"/>
    <n v="1024017"/>
    <s v="SANTO CHICAIZA EDISON XAVIER"/>
    <x v="173"/>
  </r>
  <r>
    <n v="1002207640"/>
    <s v="UE01"/>
    <x v="15"/>
    <d v="1899-12-30T09:53:00"/>
    <x v="2839"/>
    <s v="9000807765"/>
    <s v="012-022-00316205"/>
    <n v="2906.4"/>
    <n v="3258.68"/>
    <s v="ZPVN"/>
    <s v="40567185"/>
    <s v="P000033216"/>
    <n v="8002824245"/>
    <x v="2144"/>
    <x v="4"/>
    <x v="4"/>
    <n v="42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30269.091"/>
    <n v="21019.091"/>
    <n v="9250"/>
    <n v="445.2"/>
    <m/>
    <x v="120"/>
    <n v="31"/>
    <s v="31"/>
    <n v="21"/>
    <x v="0"/>
    <n v="1.06"/>
    <n v="21.2"/>
    <s v="TRANSPORTE PROPIO"/>
    <n v="1024017"/>
    <s v="SANTO CHICAIZA EDISON XAVIER"/>
    <x v="173"/>
  </r>
  <r>
    <n v="1002207611"/>
    <s v="UE01"/>
    <x v="15"/>
    <d v="1899-12-30T09:57:00"/>
    <x v="2840"/>
    <s v=""/>
    <s v=""/>
    <n v="0"/>
    <n v="0"/>
    <s v="ZPRC"/>
    <s v="2500108346"/>
    <s v="0000394114"/>
    <n v="8002824209"/>
    <x v="2145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59"/>
    <x v="159"/>
    <s v="100015026"/>
    <s v="GUAMAN LUIS"/>
    <s v="ZEMT"/>
    <x v="240"/>
    <s v="1"/>
    <s v="Con Pallet"/>
    <n v="0.05"/>
    <n v="24"/>
    <x v="0"/>
    <n v="40410"/>
    <n v="24010"/>
    <n v="16400"/>
    <n v="542.4"/>
    <m/>
    <x v="156"/>
    <n v="31"/>
    <s v="31"/>
    <n v="24"/>
    <x v="0"/>
    <n v="1.1299999999999999"/>
    <n v="22.599999999999998"/>
    <s v="TRAPSA C.A."/>
    <n v="1013279"/>
    <s v="TAPIA CAMPAÑA NESTOR HEMIRO"/>
    <x v="240"/>
  </r>
  <r>
    <n v="1002207617"/>
    <s v="UE01"/>
    <x v="15"/>
    <d v="1899-12-30T10:01:00"/>
    <x v="2841"/>
    <s v="9000807771"/>
    <s v="012-022-00316208"/>
    <n v="513.6"/>
    <n v="575.85"/>
    <s v="ZPVN"/>
    <s v="40567193"/>
    <s v="P000033221"/>
    <n v="8002824215"/>
    <x v="2146"/>
    <x v="5"/>
    <x v="5"/>
    <n v="80"/>
    <s v="BOL"/>
    <s v="101733"/>
    <x v="44"/>
    <s v="800786"/>
    <s v="BODEGA FERRORIENTE,"/>
    <x v="1"/>
    <s v="EL QUINCHE, PANAMERICANA Y CALLE MA"/>
    <x v="36"/>
    <s v="O-Pichincha-Elquinche"/>
    <m/>
    <x v="96"/>
    <x v="96"/>
    <s v="10008096"/>
    <s v="SALAZAR ECHEVERRIA JUAN CARLOS"/>
    <s v="ZEMU"/>
    <x v="259"/>
    <s v="2"/>
    <s v="Sin Pallet"/>
    <n v="0"/>
    <n v="0"/>
    <x v="0"/>
    <n v="8438.3330000000005"/>
    <n v="4013.3330000000001"/>
    <n v="4425"/>
    <n v="28"/>
    <m/>
    <x v="94"/>
    <n v="31"/>
    <s v="31"/>
    <n v="4"/>
    <x v="0"/>
    <n v="0.35"/>
    <n v="7"/>
    <s v="RUTAS COTACACHENSES S.A."/>
    <n v="1023153"/>
    <s v="BUITRON MONTENEGRO JONNY"/>
    <x v="259"/>
  </r>
  <r>
    <n v="1002207617"/>
    <s v="UE01"/>
    <x v="15"/>
    <d v="1899-12-30T10:01:00"/>
    <x v="2842"/>
    <s v="9000807770"/>
    <s v="012-022-00316207"/>
    <n v="1940.4"/>
    <n v="2175.59"/>
    <s v="ZPVN"/>
    <s v="40567192"/>
    <s v="P000033220"/>
    <n v="8002824216"/>
    <x v="2146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96"/>
    <x v="96"/>
    <s v="10008096"/>
    <s v="SALAZAR ECHEVERRIA JUAN CARLOS"/>
    <s v="ZEMU"/>
    <x v="259"/>
    <s v="2"/>
    <s v="Sin Pallet"/>
    <n v="0"/>
    <n v="0"/>
    <x v="0"/>
    <n v="18471.667000000001"/>
    <n v="14046.666999999999"/>
    <n v="4425"/>
    <n v="98"/>
    <m/>
    <x v="94"/>
    <n v="31"/>
    <s v="31"/>
    <n v="14"/>
    <x v="0"/>
    <n v="0.35"/>
    <n v="7"/>
    <s v="RUTAS COTACACHENSES S.A."/>
    <n v="1023153"/>
    <s v="BUITRON MONTENEGRO JONNY"/>
    <x v="259"/>
  </r>
  <r>
    <n v="1002207647"/>
    <s v="UE01"/>
    <x v="15"/>
    <d v="1899-12-30T10:03:00"/>
    <x v="2843"/>
    <s v=""/>
    <s v=""/>
    <n v="0"/>
    <n v="0"/>
    <s v="ZPRC"/>
    <s v="2500108375"/>
    <s v="0000394160"/>
    <n v="8002824254"/>
    <x v="2147"/>
    <x v="4"/>
    <x v="4"/>
    <n v="480"/>
    <s v="BOL"/>
    <s v="101664"/>
    <x v="8"/>
    <s v="810765"/>
    <s v="ORELLANA MALDONADO ALEJANDRA"/>
    <x v="12"/>
    <s v="JAIME ROLDOS, ENTRE LA 26 Y 27"/>
    <x v="14"/>
    <s v="O-Losrios-Quevedo"/>
    <n v="345"/>
    <x v="85"/>
    <x v="85"/>
    <s v="100015010"/>
    <s v="RIVERA JOSE"/>
    <s v="ZEMT"/>
    <x v="117"/>
    <s v="2"/>
    <s v="Sin Pallet"/>
    <n v="0"/>
    <n v="0"/>
    <x v="0"/>
    <n v="39610"/>
    <n v="23990"/>
    <n v="15620"/>
    <n v="494.4"/>
    <m/>
    <x v="83"/>
    <n v="31"/>
    <s v="31"/>
    <n v="24"/>
    <x v="0"/>
    <n v="1.03"/>
    <n v="20.599999999999998"/>
    <s v="LIDENORTI S.A."/>
    <n v="1020716"/>
    <s v="RIVADENEIRA AYALA BERTHA NARCIZA"/>
    <x v="117"/>
  </r>
  <r>
    <n v="1002207652"/>
    <s v="UE01"/>
    <x v="15"/>
    <d v="1899-12-30T10:11:00"/>
    <x v="2844"/>
    <s v="9000807774"/>
    <s v="012-022-00316210"/>
    <n v="835.2"/>
    <n v="936.43"/>
    <s v="ZPVN"/>
    <s v="40567210"/>
    <s v="0000394298"/>
    <n v="8002824257"/>
    <x v="2148"/>
    <x v="7"/>
    <x v="7"/>
    <n v="120"/>
    <s v="BOL"/>
    <s v="101511"/>
    <x v="83"/>
    <s v="802082"/>
    <s v="BODEGA TORRES FAUSTO"/>
    <x v="1"/>
    <s v="PUELLARO. 24 DE MAYO S/N Y"/>
    <x v="62"/>
    <s v="O-Pichincha-Puellaro"/>
    <m/>
    <x v="48"/>
    <x v="48"/>
    <s v="100019553"/>
    <s v="GRANDA HENDRY"/>
    <s v="ZEMU"/>
    <x v="62"/>
    <s v="2"/>
    <s v="Sin Pallet"/>
    <n v="0"/>
    <n v="0"/>
    <x v="0"/>
    <n v="10551.666999999999"/>
    <n v="6006.6670000000004"/>
    <n v="4545"/>
    <n v="49.2"/>
    <m/>
    <x v="46"/>
    <n v="31"/>
    <s v="31"/>
    <n v="6"/>
    <x v="0"/>
    <n v="0.41000000000000003"/>
    <n v="8.2000000000000011"/>
    <s v="TRAPSA C.A."/>
    <n v="1024047"/>
    <s v="GRANDA ALMEIDA LUIS ANIBAL"/>
    <x v="62"/>
  </r>
  <r>
    <n v="1002207652"/>
    <s v="UE01"/>
    <x v="15"/>
    <d v="1899-12-30T10:11:00"/>
    <x v="2845"/>
    <s v="9000807773"/>
    <s v="012-022-00316209"/>
    <n v="1663.2"/>
    <n v="1864.79"/>
    <s v="ZPVN"/>
    <s v="40567210"/>
    <s v="0000394297"/>
    <n v="8002824258"/>
    <x v="2148"/>
    <x v="6"/>
    <x v="6"/>
    <n v="240"/>
    <s v="BOL"/>
    <s v="101511"/>
    <x v="83"/>
    <s v="802082"/>
    <s v="BODEGA TORRES FAUSTO"/>
    <x v="1"/>
    <s v="PUELLARO. 24 DE MAYO S/N Y"/>
    <x v="62"/>
    <s v="O-Pichincha-Puellaro"/>
    <n v="84"/>
    <x v="48"/>
    <x v="48"/>
    <s v="100019553"/>
    <s v="GRANDA HENDRY"/>
    <s v="ZEMU"/>
    <x v="62"/>
    <s v="2"/>
    <s v="Sin Pallet"/>
    <n v="0"/>
    <n v="0"/>
    <x v="0"/>
    <n v="16558.332999999999"/>
    <n v="12013.333000000001"/>
    <n v="4545"/>
    <n v="98.4"/>
    <m/>
    <x v="46"/>
    <n v="31"/>
    <s v="31"/>
    <n v="12"/>
    <x v="0"/>
    <n v="0.41000000000000003"/>
    <n v="8.2000000000000011"/>
    <s v="TRAPSA C.A."/>
    <n v="1024047"/>
    <s v="GRANDA ALMEIDA LUIS ANIBAL"/>
    <x v="62"/>
  </r>
  <r>
    <n v="1002207612"/>
    <s v="UE01"/>
    <x v="15"/>
    <d v="1899-12-30T10:12:00"/>
    <x v="2846"/>
    <s v=""/>
    <s v=""/>
    <n v="0"/>
    <n v="0"/>
    <s v="ZPRC"/>
    <s v="2500108346"/>
    <s v="0000394115"/>
    <n v="8002824210"/>
    <x v="2149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450"/>
    <n v="24010"/>
    <n v="15440"/>
    <n v="542.4"/>
    <m/>
    <x v="77"/>
    <n v="31"/>
    <s v="31"/>
    <n v="24"/>
    <x v="0"/>
    <n v="1.1299999999999999"/>
    <n v="22.599999999999998"/>
    <s v="ALQUINGA &amp; ALQUINGA"/>
    <n v="1013844"/>
    <s v="ALQUINGA LUCERO WILTER FABIAN"/>
    <x v="177"/>
  </r>
  <r>
    <n v="1002207645"/>
    <s v="UE01"/>
    <x v="15"/>
    <d v="1899-12-30T10:15:00"/>
    <x v="2847"/>
    <s v="9000807779"/>
    <s v="012-022-00316211"/>
    <n v="3024"/>
    <n v="3390.53"/>
    <s v="ZPVN"/>
    <s v="40567083"/>
    <s v="P000033193"/>
    <n v="8002824252"/>
    <x v="2150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90"/>
    <x v="90"/>
    <s v="100019698"/>
    <s v="VELASTEGUI JHONATAN"/>
    <s v="ZEMT"/>
    <x v="122"/>
    <s v="1"/>
    <s v="Con Pallet"/>
    <n v="0.05"/>
    <n v="24"/>
    <x v="0"/>
    <n v="38700"/>
    <n v="24010"/>
    <n v="14690"/>
    <n v="494.4"/>
    <m/>
    <x v="88"/>
    <n v="31"/>
    <s v="31"/>
    <n v="24"/>
    <x v="0"/>
    <n v="1.03"/>
    <n v="20.599999999999998"/>
    <s v="LIDENORTI S.A."/>
    <n v="1021893"/>
    <s v="VELASTEGUI ROMO LENIN ALEXANDER"/>
    <x v="122"/>
  </r>
  <r>
    <n v="1002207653"/>
    <s v="UE01"/>
    <x v="15"/>
    <d v="1899-12-30T10:16:00"/>
    <x v="2848"/>
    <s v=""/>
    <s v=""/>
    <n v="0"/>
    <n v="0"/>
    <s v="ZPRC"/>
    <s v="2500108420"/>
    <s v="P000033230"/>
    <n v="8002824259"/>
    <x v="2151"/>
    <x v="7"/>
    <x v="7"/>
    <n v="360"/>
    <s v="BOL"/>
    <s v="101633"/>
    <x v="15"/>
    <s v="810878"/>
    <s v="BODEGA ZUMBALICA"/>
    <x v="6"/>
    <s v="COLAISA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7110"/>
    <n v="18040"/>
    <n v="9070"/>
    <n v="266.39999999999998"/>
    <m/>
    <x v="86"/>
    <n v="31"/>
    <s v="31"/>
    <n v="18"/>
    <x v="0"/>
    <n v="0.74"/>
    <n v="14.799999999999999"/>
    <s v="TRANSSJQ S.A."/>
    <n v="1014104"/>
    <s v="CORDOVA MEDIAVILLA ANDERSON OMAR"/>
    <x v="120"/>
  </r>
  <r>
    <n v="1002207646"/>
    <s v="UE01"/>
    <x v="15"/>
    <d v="1899-12-30T10:19:00"/>
    <x v="2849"/>
    <s v="9000807535"/>
    <s v="013-020-00047874"/>
    <n v="3235.2"/>
    <n v="3627.32"/>
    <s v="ZPDF"/>
    <s v="70177533"/>
    <s v="0000394189"/>
    <n v="8002824253"/>
    <x v="2152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20"/>
    <x v="20"/>
    <s v="100015045"/>
    <s v="MORAN JOSE"/>
    <s v="ZEMT"/>
    <x v="25"/>
    <s v="1"/>
    <s v="Con Pallet"/>
    <n v="0.05"/>
    <n v="24"/>
    <x v="0"/>
    <n v="40340"/>
    <n v="24020"/>
    <n v="16320"/>
    <n v="465.6"/>
    <m/>
    <x v="20"/>
    <n v="31"/>
    <s v="31"/>
    <n v="24"/>
    <x v="0"/>
    <n v="0.97000000000000008"/>
    <n v="19.400000000000002"/>
    <s v="TRANSSJQ S.A."/>
    <n v="1016455"/>
    <s v="MEDIAVILLA VALENZUELA MILTON SANTIA"/>
    <x v="25"/>
  </r>
  <r>
    <n v="1002207687"/>
    <s v="UE01"/>
    <x v="15"/>
    <d v="1899-12-30T10:23:00"/>
    <x v="2850"/>
    <s v="9000807782"/>
    <s v="012-022-00316212"/>
    <n v="2240.6"/>
    <n v="2512.17"/>
    <s v="ZPVN"/>
    <s v="40567012"/>
    <s v="0000394109"/>
    <n v="8002824310"/>
    <x v="2153"/>
    <x v="4"/>
    <x v="4"/>
    <n v="340"/>
    <s v="BOL"/>
    <s v="10004555"/>
    <x v="186"/>
    <s v="809419"/>
    <s v="BODEGA COMERCIAL MOLINA PROAÑO"/>
    <x v="26"/>
    <s v="QUITO Y CARLOS LOZADA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6740"/>
    <n v="17010"/>
    <n v="9730"/>
    <n v="452.2"/>
    <m/>
    <x v="107"/>
    <n v="31"/>
    <s v="31"/>
    <n v="17"/>
    <x v="0"/>
    <n v="1.33"/>
    <n v="26.599999999999998"/>
    <s v="TRANSPORTE PROPIO"/>
    <n v="1018470"/>
    <s v="COMERCIAL LOS NEVADOS"/>
    <x v="152"/>
  </r>
  <r>
    <n v="1002207683"/>
    <s v="UE01"/>
    <x v="15"/>
    <d v="1899-12-30T10:24:00"/>
    <x v="2851"/>
    <s v=""/>
    <s v=""/>
    <n v="0"/>
    <n v="0"/>
    <s v="ZPRC"/>
    <s v="2500108421"/>
    <s v="P000033231"/>
    <n v="8002824305"/>
    <x v="2154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00"/>
    <n v="18040"/>
    <n v="9360"/>
    <n v="324"/>
    <m/>
    <x v="72"/>
    <n v="31"/>
    <s v="31"/>
    <n v="18"/>
    <x v="0"/>
    <n v="0.9"/>
    <n v="18"/>
    <s v="TRANSPORTE PROPIO"/>
    <n v="1014110"/>
    <s v="RODRIGUEZ CORREA ROSA AYDE"/>
    <x v="96"/>
  </r>
  <r>
    <n v="1002207671"/>
    <s v="UE01"/>
    <x v="15"/>
    <d v="1899-12-30T10:50:00"/>
    <x v="2852"/>
    <s v=""/>
    <s v=""/>
    <n v="0"/>
    <n v="0"/>
    <s v="ZPRC"/>
    <s v="2500108308"/>
    <s v="0000393849"/>
    <n v="8002824291"/>
    <x v="2155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10"/>
    <n v="33060"/>
    <n v="17750"/>
    <n v="594"/>
    <m/>
    <x v="55"/>
    <n v="31"/>
    <s v="31"/>
    <n v="33"/>
    <x v="0"/>
    <n v="0.9"/>
    <n v="18"/>
    <s v="TRANSPORTE PROPIO"/>
    <n v="1013244"/>
    <s v="FREVITRANSPORT CIA. LTDA."/>
    <x v="85"/>
  </r>
  <r>
    <n v="1002207723"/>
    <s v="UE01"/>
    <x v="15"/>
    <d v="1899-12-30T10:58:00"/>
    <x v="2853"/>
    <s v="9000807887"/>
    <s v="012-022-00316214"/>
    <n v="278.8"/>
    <n v="312.60000000000002"/>
    <s v="ZPVN"/>
    <s v="40567220"/>
    <s v="P000033234"/>
    <n v="8002824351"/>
    <x v="2156"/>
    <x v="7"/>
    <x v="7"/>
    <n v="40"/>
    <s v="BOL"/>
    <s v="102835"/>
    <x v="102"/>
    <s v="803608"/>
    <s v="FERRETERIA SARITA"/>
    <x v="8"/>
    <s v="JORGE JARRIN Y JUAN MONTALVO"/>
    <x v="8"/>
    <s v="O-Imbabura-Otavalo"/>
    <m/>
    <x v="73"/>
    <x v="73"/>
    <s v="100014882"/>
    <s v="RIVERA JOSE"/>
    <s v="ZEMU"/>
    <x v="95"/>
    <s v="2"/>
    <s v="Sin Pallet"/>
    <n v="0"/>
    <n v="0"/>
    <x v="0"/>
    <n v="6592.2219999999998"/>
    <n v="2002.222"/>
    <n v="4590"/>
    <n v="3.6"/>
    <m/>
    <x v="71"/>
    <n v="31"/>
    <s v="31"/>
    <n v="2"/>
    <x v="0"/>
    <n v="0.09"/>
    <n v="1.8"/>
    <s v="TRIMPESAS S.A."/>
    <n v="1013684"/>
    <s v="CASTRO NAVARRETE FRANCISCO ARMANDO"/>
    <x v="95"/>
  </r>
  <r>
    <n v="1002207723"/>
    <s v="UE01"/>
    <x v="15"/>
    <d v="1899-12-30T10:58:00"/>
    <x v="2854"/>
    <s v="9000807885"/>
    <s v="012-022-00316213"/>
    <n v="2208"/>
    <n v="2475.62"/>
    <s v="ZPVN"/>
    <s v="40567219"/>
    <s v="P000033233"/>
    <n v="8002824352"/>
    <x v="2156"/>
    <x v="6"/>
    <x v="6"/>
    <n v="320"/>
    <s v="BOL"/>
    <s v="102835"/>
    <x v="102"/>
    <s v="803608"/>
    <s v="FERRETERIA SARITA"/>
    <x v="8"/>
    <s v="JORGE JARRIN Y JUAN MONTALVO"/>
    <x v="8"/>
    <s v="O-Imbabura-Otavalo"/>
    <n v="8"/>
    <x v="73"/>
    <x v="73"/>
    <s v="100014882"/>
    <s v="RIVERA JOSE"/>
    <s v="ZEMU"/>
    <x v="95"/>
    <s v="2"/>
    <s v="Sin Pallet"/>
    <n v="0"/>
    <n v="0"/>
    <x v="0"/>
    <n v="20607.777999999998"/>
    <n v="16017.778"/>
    <n v="4590"/>
    <n v="28.8"/>
    <m/>
    <x v="71"/>
    <n v="31"/>
    <s v="31"/>
    <n v="16"/>
    <x v="0"/>
    <n v="0.09"/>
    <n v="1.8"/>
    <s v="TRIMPESAS S.A."/>
    <n v="1013684"/>
    <s v="CASTRO NAVARRETE FRANCISCO ARMANDO"/>
    <x v="95"/>
  </r>
  <r>
    <n v="1002207688"/>
    <s v="UE01"/>
    <x v="15"/>
    <d v="1899-12-30T11:11:00"/>
    <x v="2855"/>
    <s v="9000807892"/>
    <s v="012-022-00316215"/>
    <n v="2922.48"/>
    <n v="3276.71"/>
    <s v="ZPVN"/>
    <s v="40565728"/>
    <s v="0000392457"/>
    <n v="8002824311"/>
    <x v="2157"/>
    <x v="5"/>
    <x v="5"/>
    <n v="480"/>
    <s v="BOL"/>
    <s v="10005003"/>
    <x v="297"/>
    <s v="809560"/>
    <s v="FERROALKOSTO"/>
    <x v="14"/>
    <s v="AV. EDELBERTO BONILLA"/>
    <x v="18"/>
    <s v="O-Chimborazo-Riobamba"/>
    <n v="303"/>
    <x v="134"/>
    <x v="134"/>
    <s v="100015025"/>
    <s v="ARCINIEGA OSWALDO"/>
    <s v="ZEMT"/>
    <x v="192"/>
    <s v="1"/>
    <s v="Con Pallet"/>
    <n v="0.05"/>
    <n v="24"/>
    <x v="0"/>
    <n v="39750"/>
    <n v="24010"/>
    <n v="15740"/>
    <n v="532.79999999999995"/>
    <m/>
    <x v="132"/>
    <n v="31"/>
    <s v="31"/>
    <n v="24"/>
    <x v="0"/>
    <n v="1.1099999999999999"/>
    <n v="22.2"/>
    <s v="LIDENORTI S.A."/>
    <n v="1013581"/>
    <s v="BARRERA GALLEGOS FRANKLIN GUILLERMO"/>
    <x v="192"/>
  </r>
  <r>
    <n v="1002207719"/>
    <s v="UE01"/>
    <x v="15"/>
    <d v="1899-12-30T11:20:00"/>
    <x v="2856"/>
    <s v="9000807902"/>
    <s v="012-022-00316216"/>
    <n v="3082.66"/>
    <n v="3456.3"/>
    <s v="ZPVN"/>
    <s v="40566694"/>
    <s v="0000393660"/>
    <n v="8002824347"/>
    <x v="2158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118"/>
    <x v="118"/>
    <s v="100017947"/>
    <s v="SALAZAR JORGE LUIS"/>
    <s v="ZEMT"/>
    <x v="219"/>
    <s v="1"/>
    <s v="Con Pallet"/>
    <n v="0.05"/>
    <n v="24"/>
    <x v="0"/>
    <n v="38660"/>
    <n v="23950"/>
    <n v="14710"/>
    <n v="624"/>
    <m/>
    <x v="116"/>
    <n v="31"/>
    <s v="31"/>
    <n v="24"/>
    <x v="0"/>
    <n v="1.3"/>
    <n v="26"/>
    <s v="TRAPSA C.A."/>
    <n v="1013505"/>
    <s v="HERMOZA LOZADA JORGE ABDON"/>
    <x v="219"/>
  </r>
  <r>
    <n v="1002207654"/>
    <s v="UE01"/>
    <x v="15"/>
    <d v="1899-12-30T11:26:00"/>
    <x v="2857"/>
    <s v=""/>
    <s v=""/>
    <n v="0"/>
    <n v="0"/>
    <s v="ZPRC"/>
    <s v="2500108155"/>
    <s v="0000393955"/>
    <n v="8002824260"/>
    <x v="2159"/>
    <x v="2"/>
    <x v="2"/>
    <n v="31.91"/>
    <s v="T"/>
    <s v="101731"/>
    <x v="1"/>
    <s v="801733"/>
    <s v="DESTINO GRANEL."/>
    <x v="1"/>
    <s v="VIA PIFO A PINTAG"/>
    <x v="1"/>
    <s v="O-Pichincha-Itulcachi"/>
    <n v="105"/>
    <x v="1"/>
    <x v="1"/>
    <s v="10005165"/>
    <s v="GARCIA MORALES ARMANDO XAVIER"/>
    <s v="ZECI"/>
    <x v="60"/>
    <s v="2"/>
    <s v="Sin Pallet"/>
    <n v="0"/>
    <n v="0"/>
    <x v="0"/>
    <n v="51120"/>
    <n v="31910"/>
    <n v="19210"/>
    <n v="296.44"/>
    <m/>
    <x v="1"/>
    <n v="31"/>
    <s v="31"/>
    <n v="31.91"/>
    <x v="0"/>
    <n v="9.2898777812597935"/>
    <n v="9.2898777812597935"/>
    <s v="TRANCONCEM CIA. LTDA."/>
    <n v="1013227"/>
    <s v="COMPAÑIA DE TRANSPORTE PESADO"/>
    <x v="60"/>
  </r>
  <r>
    <n v="1002207740"/>
    <s v="UE01"/>
    <x v="15"/>
    <d v="1899-12-30T11:32:00"/>
    <x v="2858"/>
    <s v="9000807915"/>
    <s v="012-022-00316217"/>
    <n v="3669.8"/>
    <n v="4114.6099999999997"/>
    <s v="ZPVN"/>
    <s v="40566821"/>
    <s v="0000393789"/>
    <n v="8002824379"/>
    <x v="2160"/>
    <x v="2"/>
    <x v="2"/>
    <n v="31.56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080"/>
    <n v="31560"/>
    <n v="19520"/>
    <n v="0"/>
    <m/>
    <x v="3"/>
    <n v="31"/>
    <s v="31"/>
    <n v="31.56"/>
    <x v="0"/>
    <n v="0"/>
    <n v="0"/>
    <s v="HORMIANDES"/>
    <n v="1014407"/>
    <s v="HORMIANDES"/>
    <x v="4"/>
  </r>
  <r>
    <n v="1002207741"/>
    <s v="UE01"/>
    <x v="15"/>
    <d v="1899-12-30T11:36:00"/>
    <x v="2859"/>
    <s v="9000807918"/>
    <s v="012-022-00316218"/>
    <n v="4103.8999999999996"/>
    <n v="4601.32"/>
    <s v="ZPVN"/>
    <s v="40567170"/>
    <s v="P000033210"/>
    <n v="8002824380"/>
    <x v="2161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68"/>
    <x v="168"/>
    <s v="100015007"/>
    <s v="FLORES EDISON"/>
    <s v="ZETT"/>
    <x v="256"/>
    <s v="1"/>
    <s v="Con Pallet"/>
    <n v="0.05"/>
    <n v="32"/>
    <x v="0"/>
    <n v="50140"/>
    <n v="32020"/>
    <n v="18120"/>
    <n v="492.8"/>
    <m/>
    <x v="164"/>
    <n v="31"/>
    <s v="31"/>
    <n v="32"/>
    <x v="0"/>
    <n v="0.77"/>
    <n v="15.4"/>
    <s v="TRIMPESAS S.A."/>
    <n v="1013887"/>
    <s v="FLORES ARIAS EDISON IVAN"/>
    <x v="256"/>
  </r>
  <r>
    <n v="1002207775"/>
    <s v="UE01"/>
    <x v="15"/>
    <d v="1899-12-30T11:51:00"/>
    <x v="2860"/>
    <s v="9000807929"/>
    <s v="012-022-00316221"/>
    <n v="511.41"/>
    <n v="573.4"/>
    <s v="ZPVN"/>
    <s v="40567227"/>
    <s v="P000033237"/>
    <n v="8002824452"/>
    <x v="2162"/>
    <x v="7"/>
    <x v="7"/>
    <n v="8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0085.454"/>
    <n v="4012.1210000000001"/>
    <n v="6073.3329999999996"/>
    <n v="60.8"/>
    <m/>
    <x v="10"/>
    <n v="31"/>
    <s v="31"/>
    <n v="4"/>
    <x v="0"/>
    <n v="0.76"/>
    <n v="15.2"/>
    <s v="TRANSPORTE PROPIO"/>
    <n v="1013863"/>
    <s v="DISTRIBUCIONES NARANJO"/>
    <x v="17"/>
  </r>
  <r>
    <n v="1002207775"/>
    <s v="UE01"/>
    <x v="15"/>
    <d v="1899-12-30T11:51:00"/>
    <x v="2861"/>
    <s v="9000807927"/>
    <s v="012-022-00316219"/>
    <n v="1166.24"/>
    <n v="1307.5999999999999"/>
    <s v="ZPVN"/>
    <s v="40567226"/>
    <s v="P000033236"/>
    <n v="8002824451"/>
    <x v="2162"/>
    <x v="5"/>
    <x v="5"/>
    <n v="20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6103.636"/>
    <n v="10030.303"/>
    <n v="6073.3329999999996"/>
    <n v="152"/>
    <m/>
    <x v="10"/>
    <n v="31"/>
    <s v="31"/>
    <n v="10"/>
    <x v="0"/>
    <n v="0.76"/>
    <n v="15.2"/>
    <s v="TRANSPORTE PROPIO"/>
    <n v="1013863"/>
    <s v="DISTRIBUCIONES NARANJO"/>
    <x v="17"/>
  </r>
  <r>
    <n v="1002207775"/>
    <s v="UE01"/>
    <x v="15"/>
    <d v="1899-12-30T11:51:00"/>
    <x v="2862"/>
    <s v="9000807928"/>
    <s v="012-022-00316220"/>
    <n v="2414.23"/>
    <n v="2706.85"/>
    <s v="ZPVN"/>
    <s v="40567225"/>
    <s v="P000033235"/>
    <n v="8002824453"/>
    <x v="2162"/>
    <x v="6"/>
    <x v="6"/>
    <n v="3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130.909"/>
    <n v="19057.576000000001"/>
    <n v="6073.3329999999996"/>
    <n v="288.8"/>
    <m/>
    <x v="10"/>
    <n v="31"/>
    <s v="31"/>
    <n v="19"/>
    <x v="0"/>
    <n v="0.76"/>
    <n v="15.200000000000001"/>
    <s v="TRANSPORTE PROPIO"/>
    <n v="1013863"/>
    <s v="DISTRIBUCIONES NARANJO"/>
    <x v="17"/>
  </r>
  <r>
    <n v="1002207678"/>
    <s v="UE01"/>
    <x v="15"/>
    <d v="1899-12-30T11:56:00"/>
    <x v="2863"/>
    <s v=""/>
    <s v=""/>
    <n v="0"/>
    <n v="0"/>
    <s v="ZPRC"/>
    <s v="2500108414"/>
    <s v="P000033214"/>
    <n v="8002824300"/>
    <x v="2163"/>
    <x v="5"/>
    <x v="5"/>
    <n v="40"/>
    <s v="BOL"/>
    <s v="101612"/>
    <x v="61"/>
    <s v="801959"/>
    <s v="BODEGA PROPIA QUEZADA"/>
    <x v="1"/>
    <s v="FRANCISCO DE ALBORNOZ N8-149 Y LEON"/>
    <x v="26"/>
    <s v="O-Pichincha-Carapungo"/>
    <m/>
    <x v="84"/>
    <x v="84"/>
    <s v="100021489"/>
    <s v="MONTEROS ESTEBAN"/>
    <s v="ZETT"/>
    <x v="115"/>
    <s v="1"/>
    <s v="Con Pallet"/>
    <n v="0.05"/>
    <n v="2"/>
    <x v="0"/>
    <n v="10800.625"/>
    <n v="2005.625"/>
    <n v="8795"/>
    <n v="17.600000000000001"/>
    <m/>
    <x v="82"/>
    <n v="31"/>
    <s v="31"/>
    <n v="2"/>
    <x v="0"/>
    <n v="0.44000000000000006"/>
    <n v="8.8000000000000007"/>
    <s v="TRANSSJQ S.A."/>
    <n v="1013799"/>
    <s v="MONTEROS REYES ROBERTH ESTEBAN"/>
    <x v="115"/>
  </r>
  <r>
    <n v="1002207678"/>
    <s v="UE01"/>
    <x v="15"/>
    <d v="1899-12-30T11:56:00"/>
    <x v="2864"/>
    <s v=""/>
    <s v=""/>
    <n v="0"/>
    <n v="0"/>
    <s v="ZPRC"/>
    <s v="2500108413"/>
    <s v="P000033213"/>
    <n v="8002824299"/>
    <x v="2163"/>
    <x v="6"/>
    <x v="6"/>
    <n v="600"/>
    <s v="BOL"/>
    <s v="101612"/>
    <x v="61"/>
    <s v="801959"/>
    <s v="BODEGA PROPIA QUEZADA"/>
    <x v="1"/>
    <s v="FRANCISCO DE ALBORNOZ N8-149 Y LEON"/>
    <x v="26"/>
    <s v="O-Pichincha-Carapungo"/>
    <n v="89"/>
    <x v="84"/>
    <x v="84"/>
    <s v="100021489"/>
    <s v="MONTEROS ESTEBAN"/>
    <s v="ZETT"/>
    <x v="115"/>
    <s v="1"/>
    <s v="Con Pallet"/>
    <n v="0.05"/>
    <n v="30"/>
    <x v="0"/>
    <n v="38879.375"/>
    <n v="30084.375"/>
    <n v="8795"/>
    <n v="264"/>
    <m/>
    <x v="82"/>
    <n v="31"/>
    <s v="31"/>
    <n v="30"/>
    <x v="0"/>
    <n v="0.44"/>
    <n v="8.8000000000000007"/>
    <s v="TRANSSJQ S.A."/>
    <n v="1013799"/>
    <s v="MONTEROS REYES ROBERTH ESTEBAN"/>
    <x v="115"/>
  </r>
  <r>
    <n v="1002207769"/>
    <s v="UE01"/>
    <x v="15"/>
    <d v="1899-12-30T12:03:00"/>
    <x v="2865"/>
    <s v=""/>
    <s v=""/>
    <n v="0"/>
    <n v="0"/>
    <s v="ZPRC"/>
    <s v="2500108455"/>
    <s v="0000394343"/>
    <n v="8002824444"/>
    <x v="2164"/>
    <x v="5"/>
    <x v="5"/>
    <n v="360"/>
    <s v="BOL"/>
    <s v="101664"/>
    <x v="8"/>
    <s v="800671"/>
    <s v="GLADIS CARRAZCO"/>
    <x v="14"/>
    <s v="ENTRADA A RIOBAMBA"/>
    <x v="18"/>
    <s v="O-Chimborazo-Riobamba"/>
    <n v="303"/>
    <x v="136"/>
    <x v="136"/>
    <s v="100016550"/>
    <s v="JACOME ARTURO"/>
    <s v="ZEMU"/>
    <x v="194"/>
    <s v="2"/>
    <s v="Sin Pallet"/>
    <n v="0"/>
    <n v="0"/>
    <x v="0"/>
    <n v="27290"/>
    <n v="18090"/>
    <n v="9200"/>
    <n v="399.6"/>
    <m/>
    <x v="134"/>
    <n v="31"/>
    <s v="31"/>
    <n v="18"/>
    <x v="0"/>
    <n v="1.1100000000000001"/>
    <n v="22.200000000000003"/>
    <s v="LIDENORTI S.A."/>
    <n v="1014323"/>
    <s v="JACOME AGUIRRE CARLOS ARTURO"/>
    <x v="194"/>
  </r>
  <r>
    <n v="1002207786"/>
    <s v="UE01"/>
    <x v="15"/>
    <d v="1899-12-30T12:04:00"/>
    <x v="2866"/>
    <s v="9000807931"/>
    <s v="012-022-00316222"/>
    <n v="3345.6"/>
    <n v="3751.11"/>
    <s v="ZPVN"/>
    <s v="40567168"/>
    <s v="P000033209"/>
    <n v="8002824477"/>
    <x v="2165"/>
    <x v="7"/>
    <x v="7"/>
    <n v="480"/>
    <s v="BOL"/>
    <s v="101541"/>
    <x v="80"/>
    <s v="806608"/>
    <s v="FERRETERIA PABLO ARENAS"/>
    <x v="70"/>
    <s v="VICTOR MANUEL C Y MADRE TERESA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860"/>
    <n v="24000"/>
    <n v="12860"/>
    <n v="129.6"/>
    <m/>
    <x v="89"/>
    <n v="31"/>
    <s v="31"/>
    <n v="24"/>
    <x v="0"/>
    <n v="0.26999999999999996"/>
    <n v="5.3999999999999995"/>
    <s v="TRANSPORTE PROPIO"/>
    <n v="1012808"/>
    <s v="ALVAREZ GONZAGA LASTEÑA MARIANA"/>
    <x v="124"/>
  </r>
  <r>
    <n v="1002207751"/>
    <s v="UE01"/>
    <x v="15"/>
    <d v="1899-12-30T12:08:00"/>
    <x v="2867"/>
    <s v="9000807932"/>
    <s v="012-022-00316223"/>
    <n v="4121.6000000000004"/>
    <n v="4621.16"/>
    <s v="ZPVN"/>
    <s v="40567223"/>
    <s v="0000394322"/>
    <n v="8002824397"/>
    <x v="2166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6"/>
    <x v="6"/>
    <s v="10000175"/>
    <s v="CALDERON CHASIPANTA JUAN CARLOS"/>
    <s v="ZETT"/>
    <x v="52"/>
    <s v="1"/>
    <s v="Con Pallet"/>
    <n v="0.05"/>
    <n v="32"/>
    <x v="0"/>
    <n v="50930"/>
    <n v="32010"/>
    <n v="18920"/>
    <n v="537.6"/>
    <m/>
    <x v="6"/>
    <n v="31"/>
    <s v="31"/>
    <n v="32"/>
    <x v="0"/>
    <n v="0.84000000000000008"/>
    <n v="16.8"/>
    <s v="TRANSPORTE PROPIO"/>
    <n v="1013241"/>
    <s v="COMPAÑÍA DE TRANSPORTE DE CARGA PES"/>
    <x v="52"/>
  </r>
  <r>
    <n v="1002207767"/>
    <s v="UE01"/>
    <x v="15"/>
    <d v="1899-12-30T12:10:00"/>
    <x v="2868"/>
    <s v="9000807934"/>
    <s v="012-022-00316225"/>
    <n v="557.6"/>
    <n v="625.17999999999995"/>
    <s v="ZPVN"/>
    <s v="40567235"/>
    <s v="P000033239"/>
    <n v="8002824441"/>
    <x v="2167"/>
    <x v="7"/>
    <x v="7"/>
    <n v="80"/>
    <s v="BOL"/>
    <s v="102835"/>
    <x v="102"/>
    <s v="803599"/>
    <s v="FERRICENTRO REDONDEL"/>
    <x v="8"/>
    <s v="CALLE ROCA Y COLLAHUAZO"/>
    <x v="8"/>
    <s v="O-Imbabura-Otavalo"/>
    <m/>
    <x v="133"/>
    <x v="133"/>
    <s v="100014955"/>
    <s v="VELASCO LUIS"/>
    <s v="ZEMU"/>
    <x v="190"/>
    <s v="2"/>
    <s v="Sin Pallet"/>
    <n v="0"/>
    <n v="0"/>
    <x v="0"/>
    <n v="8614.4439999999995"/>
    <n v="4004.444"/>
    <n v="4610"/>
    <n v="7.2"/>
    <m/>
    <x v="131"/>
    <n v="31"/>
    <s v="31"/>
    <n v="4"/>
    <x v="0"/>
    <n v="0.09"/>
    <n v="1.8"/>
    <s v="RUTAS COTACACHENSES S.A."/>
    <n v="10005626"/>
    <s v="BENALCAZAR DE LA CRUZ CRISTIAN ROBE"/>
    <x v="190"/>
  </r>
  <r>
    <n v="1002207767"/>
    <s v="UE01"/>
    <x v="15"/>
    <d v="1899-12-30T12:10:00"/>
    <x v="2869"/>
    <s v="9000807933"/>
    <s v="012-022-00316224"/>
    <n v="1932"/>
    <n v="2166.17"/>
    <s v="ZPVN"/>
    <s v="40567234"/>
    <s v="P000033238"/>
    <n v="8002824442"/>
    <x v="2167"/>
    <x v="6"/>
    <x v="6"/>
    <n v="280"/>
    <s v="BOL"/>
    <s v="102835"/>
    <x v="102"/>
    <s v="803599"/>
    <s v="FERRICENTRO REDONDEL"/>
    <x v="8"/>
    <s v="CALLE ROCA Y COLLAHUAZO"/>
    <x v="8"/>
    <s v="O-Imbabura-Otavalo"/>
    <n v="8"/>
    <x v="133"/>
    <x v="133"/>
    <s v="100014955"/>
    <s v="VELASCO LUIS"/>
    <s v="ZEMU"/>
    <x v="190"/>
    <s v="2"/>
    <s v="Sin Pallet"/>
    <n v="0"/>
    <n v="0"/>
    <x v="0"/>
    <n v="18625.556"/>
    <n v="14015.556"/>
    <n v="4610"/>
    <n v="25.2"/>
    <m/>
    <x v="131"/>
    <n v="31"/>
    <s v="31"/>
    <n v="14"/>
    <x v="0"/>
    <n v="0.09"/>
    <n v="1.8"/>
    <s v="RUTAS COTACACHENSES S.A."/>
    <n v="10005626"/>
    <s v="BENALCAZAR DE LA CRUZ CRISTIAN ROBE"/>
    <x v="190"/>
  </r>
  <r>
    <n v="1002207728"/>
    <s v="UE01"/>
    <x v="15"/>
    <d v="1899-12-30T12:17:00"/>
    <x v="2870"/>
    <s v=""/>
    <s v=""/>
    <n v="0"/>
    <n v="0"/>
    <s v="ZPRC"/>
    <s v="2500107941"/>
    <s v="0000393700"/>
    <n v="8002824366"/>
    <x v="2168"/>
    <x v="1"/>
    <x v="1"/>
    <n v="32.19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52030"/>
    <n v="32190"/>
    <n v="19840"/>
    <n v="0"/>
    <m/>
    <x v="1"/>
    <n v="31"/>
    <s v="31"/>
    <n v="32.19"/>
    <x v="0"/>
    <n v="0"/>
    <n v="0"/>
    <s v="TRANSCONCEM CIA. LTDA."/>
    <n v="1013227"/>
    <s v="COMPAÑIA DE TRANSPORTE PESADO"/>
    <x v="146"/>
  </r>
  <r>
    <n v="1002207768"/>
    <s v="UE01"/>
    <x v="15"/>
    <d v="1899-12-30T12:19:00"/>
    <x v="2871"/>
    <s v="9000807935"/>
    <s v="012-022-00316226"/>
    <n v="2484"/>
    <n v="2785.08"/>
    <s v="ZPVN"/>
    <s v="40567218"/>
    <s v="P000033232"/>
    <n v="8002824443"/>
    <x v="2169"/>
    <x v="6"/>
    <x v="6"/>
    <n v="360"/>
    <s v="BOL"/>
    <s v="102835"/>
    <x v="102"/>
    <s v="804348"/>
    <s v="FERRETERIA LAGO AZUL"/>
    <x v="8"/>
    <s v="PANAMERICANA Y GONZALES SUAREZ"/>
    <x v="34"/>
    <s v="O-Imbabura-Sanpablo"/>
    <n v="15"/>
    <x v="14"/>
    <x v="14"/>
    <s v="100015134"/>
    <s v="NICOLALDE FABIAN"/>
    <s v="ZEMU"/>
    <x v="18"/>
    <s v="2"/>
    <s v="Sin Pallet"/>
    <n v="0"/>
    <n v="0"/>
    <x v="0"/>
    <n v="27120"/>
    <n v="18070"/>
    <n v="9050"/>
    <n v="54"/>
    <m/>
    <x v="14"/>
    <n v="31"/>
    <s v="31"/>
    <n v="18"/>
    <x v="0"/>
    <n v="0.15"/>
    <n v="3"/>
    <s v="SANJOPAS S.A."/>
    <n v="1014339"/>
    <s v="NICOLALDE FLORES MILTON FABIAN"/>
    <x v="18"/>
  </r>
  <r>
    <n v="1002207750"/>
    <s v="UE01"/>
    <x v="15"/>
    <d v="1899-12-30T12:35:00"/>
    <x v="2872"/>
    <s v=""/>
    <s v=""/>
    <n v="0"/>
    <n v="0"/>
    <s v="ZPRC"/>
    <s v="2500108155"/>
    <s v="0000393956"/>
    <n v="8002824391"/>
    <x v="2170"/>
    <x v="2"/>
    <x v="2"/>
    <n v="31.78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540"/>
    <n v="31780"/>
    <n v="19760"/>
    <n v="295.24"/>
    <m/>
    <x v="1"/>
    <n v="31"/>
    <s v="31"/>
    <n v="31.78"/>
    <x v="0"/>
    <n v="9.2901195720578986"/>
    <n v="9.2901195720578986"/>
    <s v="TRANSCONCEM CIA.LTDA."/>
    <n v="1013227"/>
    <s v="COMPAÑIA DE TRANSPORTE PESADO"/>
    <x v="2"/>
  </r>
  <r>
    <n v="1002207752"/>
    <s v="UE01"/>
    <x v="15"/>
    <d v="1899-12-30T12:46:00"/>
    <x v="2873"/>
    <s v=""/>
    <s v=""/>
    <n v="0"/>
    <n v="0"/>
    <s v="ZPRC"/>
    <s v="2500108422"/>
    <s v="0000394305"/>
    <n v="8002824401"/>
    <x v="2171"/>
    <x v="7"/>
    <x v="7"/>
    <n v="320"/>
    <s v="BOL"/>
    <s v="101613"/>
    <x v="89"/>
    <s v="806418"/>
    <s v="CENTRO DE ACOPIO"/>
    <x v="1"/>
    <s v="AV SIMON BOLIVAR Y CALLE QUITO"/>
    <x v="66"/>
    <s v="O-Pichincha-Nayon"/>
    <m/>
    <x v="128"/>
    <x v="128"/>
    <s v="100014989"/>
    <s v="CHANDI JAIME"/>
    <s v="ZETT"/>
    <x v="184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  <n v="1013885"/>
    <s v="TORRES POZO FABIAN ENRIQUE"/>
    <x v="184"/>
  </r>
  <r>
    <n v="1002207752"/>
    <s v="UE01"/>
    <x v="15"/>
    <d v="1899-12-30T12:46:00"/>
    <x v="2874"/>
    <s v=""/>
    <s v=""/>
    <n v="0"/>
    <n v="0"/>
    <s v="ZPRC"/>
    <s v="2500108422"/>
    <s v="0000394304"/>
    <n v="8002824400"/>
    <x v="2171"/>
    <x v="5"/>
    <x v="5"/>
    <n v="320"/>
    <s v="BOL"/>
    <s v="101613"/>
    <x v="89"/>
    <s v="806418"/>
    <s v="CENTRO DE ACOPIO"/>
    <x v="1"/>
    <s v="AV SIMON BOLIVAR Y CALLE QUITO"/>
    <x v="66"/>
    <s v="O-Pichincha-Nayon"/>
    <n v="96.3"/>
    <x v="128"/>
    <x v="128"/>
    <s v="100014989"/>
    <s v="CHANDI JAIME"/>
    <s v="ZETT"/>
    <x v="184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  <n v="1013885"/>
    <s v="TORRES POZO FABIAN ENRIQUE"/>
    <x v="184"/>
  </r>
  <r>
    <n v="1002207803"/>
    <s v="UE01"/>
    <x v="15"/>
    <d v="1899-12-30T12:50:00"/>
    <x v="2875"/>
    <s v=""/>
    <s v=""/>
    <n v="0"/>
    <n v="0"/>
    <s v="ZPRC"/>
    <s v="2500108412"/>
    <s v="P000033212"/>
    <n v="8002824511"/>
    <x v="2172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52090"/>
    <n v="34100"/>
    <n v="17990"/>
    <n v="346.8"/>
    <m/>
    <x v="7"/>
    <n v="31"/>
    <s v="31"/>
    <n v="34"/>
    <x v="0"/>
    <n v="0.51"/>
    <n v="10.200000000000001"/>
    <s v="TRANSPORTE PROPIO"/>
    <n v="1013388"/>
    <s v="CAMPAÑA MALDONADO BLANCA CECILIA"/>
    <x v="38"/>
  </r>
  <r>
    <n v="1002207807"/>
    <s v="UE01"/>
    <x v="15"/>
    <d v="1899-12-30T13:00:00"/>
    <x v="2876"/>
    <s v="9000807942"/>
    <s v="012-022-00316227"/>
    <n v="2563.1999999999998"/>
    <n v="2873.87"/>
    <s v="ZPVN"/>
    <s v="40566548"/>
    <s v="0000393469"/>
    <n v="8002824516"/>
    <x v="2173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650"/>
    <n v="18050"/>
    <n v="8600"/>
    <n v="190.8"/>
    <m/>
    <x v="0"/>
    <n v="31"/>
    <s v="31"/>
    <n v="18"/>
    <x v="0"/>
    <n v="0.53"/>
    <n v="10.600000000000001"/>
    <s v="TRANSPORTE PROPIO"/>
    <n v="1013643"/>
    <s v="POZO TARUPI MARCELO JAVIER"/>
    <x v="0"/>
  </r>
  <r>
    <n v="1002207796"/>
    <s v="UE01"/>
    <x v="15"/>
    <d v="1899-12-30T13:08:00"/>
    <x v="2877"/>
    <s v="9000807946"/>
    <s v="012-022-00316228"/>
    <n v="3238.68"/>
    <n v="3631.23"/>
    <s v="ZPVN"/>
    <s v="40567208"/>
    <s v="P000033229"/>
    <n v="8002824498"/>
    <x v="2174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53"/>
    <x v="53"/>
    <s v="100014948"/>
    <s v="TULCANAZA MARCELO"/>
    <s v="ZEMT"/>
    <x v="68"/>
    <s v="1"/>
    <s v="Con Pallet"/>
    <n v="0.05"/>
    <n v="24"/>
    <x v="0"/>
    <n v="37390"/>
    <n v="24030"/>
    <n v="13360"/>
    <n v="43.2"/>
    <m/>
    <x v="51"/>
    <n v="31"/>
    <s v="31"/>
    <n v="24"/>
    <x v="0"/>
    <n v="9.0000000000000011E-2"/>
    <n v="1.8"/>
    <s v="TRIMPESAS S.A."/>
    <n v="1014036"/>
    <s v="TULCANAZA VASQUEZ EDISON MARCELO"/>
    <x v="68"/>
  </r>
  <r>
    <n v="1002207858"/>
    <s v="UE01"/>
    <x v="15"/>
    <d v="1899-12-30T13:19:00"/>
    <x v="2878"/>
    <s v=""/>
    <s v=""/>
    <n v="0"/>
    <n v="0"/>
    <s v="ZPRC"/>
    <s v="2500108430"/>
    <s v="0000394330"/>
    <n v="8002824584"/>
    <x v="2175"/>
    <x v="7"/>
    <x v="7"/>
    <n v="480"/>
    <s v="BOL"/>
    <s v="101664"/>
    <x v="8"/>
    <s v="805153"/>
    <s v="MEGAHIERRO 1 CRISTOBAL DE TROYA"/>
    <x v="9"/>
    <s v="AV CRISTOBAL DE TROYA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150"/>
    <n v="24010"/>
    <n v="16140"/>
    <n v="91.2"/>
    <m/>
    <x v="62"/>
    <n v="31"/>
    <s v="31"/>
    <n v="24"/>
    <x v="0"/>
    <n v="0.19"/>
    <n v="3.8000000000000003"/>
    <s v="TRIMPESAS S.A."/>
    <n v="10003431"/>
    <s v="FIALLOS ARTEAGA ESTEFANIA CAROLINA"/>
    <x v="126"/>
  </r>
  <r>
    <n v="1002207836"/>
    <s v="UE01"/>
    <x v="15"/>
    <d v="1899-12-30T13:54:00"/>
    <x v="2879"/>
    <s v="9000807989"/>
    <s v="012-022-00316229"/>
    <n v="4290"/>
    <n v="4809.9799999999996"/>
    <s v="ZPVN"/>
    <s v="40567196"/>
    <s v="P000033223"/>
    <n v="8002824551"/>
    <x v="217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00"/>
    <n v="33090"/>
    <n v="17810"/>
    <n v="594"/>
    <m/>
    <x v="138"/>
    <n v="31"/>
    <s v="31"/>
    <n v="33"/>
    <x v="0"/>
    <n v="0.9"/>
    <n v="18"/>
    <s v="TRANSPORTE PROPIO"/>
    <n v="1017512"/>
    <s v="PACHECO SALAZAR WILSON FABIAN"/>
    <x v="205"/>
  </r>
  <r>
    <n v="1002207856"/>
    <s v="UE01"/>
    <x v="15"/>
    <d v="1899-12-30T13:54:00"/>
    <x v="2880"/>
    <s v="9000807990"/>
    <s v="012-022-00316230"/>
    <n v="1941.63"/>
    <n v="2176.9699999999998"/>
    <s v="ZPVN"/>
    <s v="40567248"/>
    <s v="0000394364"/>
    <n v="8002824583"/>
    <x v="2177"/>
    <x v="7"/>
    <x v="7"/>
    <n v="280"/>
    <s v="BOL"/>
    <s v="101476"/>
    <x v="21"/>
    <s v="801923"/>
    <s v="BODEGA PAZ LUIS"/>
    <x v="11"/>
    <s v="9 DE OCTUBRE S/N Y"/>
    <x v="19"/>
    <s v="O-Imbabura-Cotacachi"/>
    <m/>
    <x v="121"/>
    <x v="121"/>
    <s v="100014956"/>
    <s v="ENRIQUEZ PABLO"/>
    <s v="ZEMT"/>
    <x v="170"/>
    <s v="1"/>
    <s v="Con Pallet"/>
    <n v="0.05"/>
    <n v="14"/>
    <x v="0"/>
    <n v="22514.167000000001"/>
    <n v="14029.166999999999"/>
    <n v="8485"/>
    <n v="42"/>
    <m/>
    <x v="119"/>
    <n v="31"/>
    <s v="31"/>
    <n v="14"/>
    <x v="0"/>
    <n v="0.15"/>
    <n v="3"/>
    <s v="LIDENORTI S.A."/>
    <n v="1013565"/>
    <s v="ESPARZA ESPINOZA JIMMY ERNESTO"/>
    <x v="170"/>
  </r>
  <r>
    <n v="1002207856"/>
    <s v="UE01"/>
    <x v="15"/>
    <d v="1899-12-30T13:54:00"/>
    <x v="2881"/>
    <s v="9000807991"/>
    <s v="012-022-00316231"/>
    <n v="1264.74"/>
    <n v="1418.04"/>
    <s v="ZPVN"/>
    <s v="40567248"/>
    <s v="0000394365"/>
    <n v="8002824582"/>
    <x v="2177"/>
    <x v="5"/>
    <x v="5"/>
    <n v="200"/>
    <s v="BOL"/>
    <s v="101476"/>
    <x v="21"/>
    <s v="801923"/>
    <s v="BODEGA PAZ LUIS"/>
    <x v="11"/>
    <s v="9 DE OCTUBRE S/N Y"/>
    <x v="19"/>
    <s v="O-Imbabura-Cotacachi"/>
    <n v="15"/>
    <x v="121"/>
    <x v="121"/>
    <s v="100014956"/>
    <s v="ENRIQUEZ PABLO"/>
    <s v="ZEMT"/>
    <x v="170"/>
    <s v="1"/>
    <s v="Con Pallet"/>
    <n v="0.05"/>
    <n v="10"/>
    <x v="0"/>
    <n v="18505.832999999999"/>
    <n v="10020.833000000001"/>
    <n v="8485"/>
    <n v="30"/>
    <m/>
    <x v="119"/>
    <n v="31"/>
    <s v="31"/>
    <n v="10"/>
    <x v="0"/>
    <n v="0.15"/>
    <n v="3"/>
    <s v="LIDENORTI S.A."/>
    <n v="1013565"/>
    <s v="ESPARZA ESPINOZA JIMMY ERNESTO"/>
    <x v="170"/>
  </r>
  <r>
    <n v="1002207841"/>
    <s v="UE01"/>
    <x v="15"/>
    <d v="1899-12-30T13:55:00"/>
    <x v="2882"/>
    <s v=""/>
    <s v=""/>
    <n v="0"/>
    <n v="0"/>
    <s v="ZPRC"/>
    <s v="2500108478"/>
    <s v="P000033241"/>
    <n v="8002824557"/>
    <x v="2178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490"/>
    <n v="24050"/>
    <n v="14440"/>
    <n v="259.2"/>
    <m/>
    <x v="6"/>
    <n v="31"/>
    <s v="31"/>
    <n v="24"/>
    <x v="0"/>
    <n v="0.53999999999999992"/>
    <n v="10.799999999999999"/>
    <s v="WILLYTRUCK S.A."/>
    <n v="1013241"/>
    <s v="COMPAÑÍA DE TRANSPORTE DE CARGA PES"/>
    <x v="20"/>
  </r>
  <r>
    <n v="1002207834"/>
    <s v="UE01"/>
    <x v="15"/>
    <d v="1899-12-30T13:58:00"/>
    <x v="2883"/>
    <s v="9000807666"/>
    <s v="013-020-00047884"/>
    <n v="3153.58"/>
    <n v="3535.81"/>
    <s v="ZPDF"/>
    <s v="70177552"/>
    <s v="0000394289"/>
    <n v="8002824549"/>
    <x v="2179"/>
    <x v="7"/>
    <x v="7"/>
    <n v="480"/>
    <s v="BOL"/>
    <s v="10005894"/>
    <x v="198"/>
    <s v="810816"/>
    <s v="BLOQUERA LATACUNGA"/>
    <x v="6"/>
    <s v="BARRIO ESCALERA LOMA"/>
    <x v="17"/>
    <s v="O-Cotopaxi-Latacunga"/>
    <n v="198"/>
    <x v="149"/>
    <x v="149"/>
    <s v="10005661"/>
    <s v="PUPIALES ARELLANO CARLOS ANDRES"/>
    <s v="ZEMT"/>
    <x v="223"/>
    <s v="2"/>
    <s v="Sin Pallet"/>
    <n v="0"/>
    <n v="0"/>
    <x v="0"/>
    <n v="39790"/>
    <n v="24030"/>
    <n v="15760"/>
    <n v="355.2"/>
    <m/>
    <x v="146"/>
    <n v="31"/>
    <s v="31"/>
    <n v="24"/>
    <x v="0"/>
    <n v="0.74"/>
    <n v="14.799999999999999"/>
    <s v="LA ARMENIA"/>
    <n v="10005628"/>
    <s v="PUPIALES URRESTA GUSTAVO"/>
    <x v="223"/>
  </r>
  <r>
    <n v="1002207876"/>
    <s v="UE01"/>
    <x v="15"/>
    <d v="1899-12-30T14:01:00"/>
    <x v="2884"/>
    <s v=""/>
    <s v=""/>
    <n v="0"/>
    <n v="0"/>
    <s v="ZPRC"/>
    <s v="2500108494"/>
    <s v="P000033251"/>
    <n v="8002824613"/>
    <x v="2180"/>
    <x v="5"/>
    <x v="5"/>
    <n v="40"/>
    <s v="BOL"/>
    <s v="101612"/>
    <x v="61"/>
    <s v="806199"/>
    <s v="FERRETERÍA FLORES"/>
    <x v="1"/>
    <s v="PIO XLL LOTE 1 MANUEL ENRIQUEZ"/>
    <x v="26"/>
    <s v="O-Pichincha-Carapungo"/>
    <m/>
    <x v="13"/>
    <x v="13"/>
    <s v="100014839"/>
    <s v="MALDONADO WILZON"/>
    <s v="ZEMU"/>
    <x v="15"/>
    <s v="2"/>
    <s v="Sin Pallet"/>
    <n v="0"/>
    <n v="0"/>
    <x v="0"/>
    <n v="6576.6670000000004"/>
    <n v="2006.6669999999999"/>
    <n v="4570"/>
    <n v="17.600000000000001"/>
    <m/>
    <x v="13"/>
    <n v="31"/>
    <s v="31"/>
    <n v="2"/>
    <x v="0"/>
    <n v="0.44000000000000006"/>
    <n v="8.8000000000000007"/>
    <s v="ALQUINGA&amp;ALQUINGA"/>
    <n v="10003460"/>
    <s v="MALDONADO LASSO WILZON GUIDO"/>
    <x v="15"/>
  </r>
  <r>
    <n v="1002207876"/>
    <s v="UE01"/>
    <x v="15"/>
    <d v="1899-12-30T14:01:00"/>
    <x v="2885"/>
    <s v=""/>
    <s v=""/>
    <n v="0"/>
    <n v="0"/>
    <s v="ZPRC"/>
    <s v="2500108493"/>
    <s v="P000033250"/>
    <n v="8002824612"/>
    <x v="2180"/>
    <x v="6"/>
    <x v="6"/>
    <n v="320"/>
    <s v="BOL"/>
    <s v="101612"/>
    <x v="61"/>
    <s v="806199"/>
    <s v="FERRETERÍA FLORES"/>
    <x v="1"/>
    <s v="PIO XLL LOTE 1 MANUEL ENRIQUEZ"/>
    <x v="26"/>
    <s v="O-Pichincha-Carapungo"/>
    <n v="89"/>
    <x v="13"/>
    <x v="13"/>
    <s v="100014839"/>
    <s v="MALDONADO WILZON"/>
    <s v="ZEMU"/>
    <x v="15"/>
    <s v="2"/>
    <s v="Sin Pallet"/>
    <n v="0"/>
    <n v="0"/>
    <x v="0"/>
    <n v="20623.332999999999"/>
    <n v="16053.333000000001"/>
    <n v="4570"/>
    <n v="140.80000000000001"/>
    <m/>
    <x v="13"/>
    <n v="31"/>
    <s v="31"/>
    <n v="16"/>
    <x v="0"/>
    <n v="0.44000000000000006"/>
    <n v="8.8000000000000007"/>
    <s v="ALQUINGA&amp;ALQUINGA"/>
    <n v="10003460"/>
    <s v="MALDONADO LASSO WILZON GUIDO"/>
    <x v="15"/>
  </r>
  <r>
    <n v="1002207813"/>
    <s v="UE01"/>
    <x v="15"/>
    <d v="1899-12-30T14:02:00"/>
    <x v="2886"/>
    <s v="9000807922"/>
    <s v="013-020-00047940"/>
    <n v="4128"/>
    <n v="4628.34"/>
    <s v="ZPDF"/>
    <s v="70177572"/>
    <s v="0000394363"/>
    <n v="8002824524"/>
    <x v="2181"/>
    <x v="3"/>
    <x v="3"/>
    <n v="640"/>
    <s v="BOL"/>
    <s v="10008025"/>
    <x v="298"/>
    <s v="810912"/>
    <s v="BODEGA PRINCIPAL"/>
    <x v="104"/>
    <s v="BOLIVAR Y AV CATAMAYO"/>
    <x v="179"/>
    <s v="O-Loja-Loja"/>
    <n v="760"/>
    <x v="81"/>
    <x v="81"/>
    <s v="100020170"/>
    <s v="SANTACRUZ WILSON"/>
    <s v="ZETT"/>
    <x v="110"/>
    <s v="4"/>
    <s v="Pallet Cortesia"/>
    <n v="0"/>
    <n v="0"/>
    <x v="0"/>
    <n v="49440"/>
    <n v="32040"/>
    <n v="17400"/>
    <n v="1305.5999999999999"/>
    <m/>
    <x v="79"/>
    <n v="31"/>
    <s v="31"/>
    <n v="32"/>
    <x v="0"/>
    <n v="2.04"/>
    <n v="40.799999999999997"/>
    <s v="LA ARMENIA. S.A."/>
    <n v="1013564"/>
    <s v="VIVERO MORALES MILTON CICERON"/>
    <x v="110"/>
  </r>
  <r>
    <n v="1002207845"/>
    <s v="UE01"/>
    <x v="15"/>
    <d v="1899-12-30T14:10:00"/>
    <x v="2887"/>
    <s v="9000807997"/>
    <s v="012-022-00316233"/>
    <n v="1228"/>
    <n v="1376.84"/>
    <s v="ZPVN"/>
    <s v="40567190"/>
    <s v="P000033219"/>
    <n v="8002824566"/>
    <x v="2182"/>
    <x v="5"/>
    <x v="5"/>
    <n v="200"/>
    <s v="BOL"/>
    <s v="101544"/>
    <x v="41"/>
    <s v="801777"/>
    <s v="BODEGA LANDAZURI"/>
    <x v="0"/>
    <s v="AV. VEINTIMILLA S/N Y"/>
    <x v="16"/>
    <s v="O-Carchi-Tulcan"/>
    <m/>
    <x v="142"/>
    <x v="142"/>
    <s v="100014942"/>
    <s v="GARCIA FERNANDO"/>
    <s v="ZETT"/>
    <x v="208"/>
    <s v="2"/>
    <s v="Sin Pallet"/>
    <n v="0"/>
    <n v="0"/>
    <x v="0"/>
    <n v="19191.212"/>
    <n v="10021.212"/>
    <n v="9170"/>
    <n v="116"/>
    <m/>
    <x v="139"/>
    <n v="31"/>
    <s v="31"/>
    <n v="10"/>
    <x v="0"/>
    <n v="0.57999999999999996"/>
    <n v="11.6"/>
    <s v="TRANSPORTE PROPIO"/>
    <n v="1013478"/>
    <s v="LANDAZURI CORDOVA IVAN OSWALDO"/>
    <x v="208"/>
  </r>
  <r>
    <n v="1002207845"/>
    <s v="UE01"/>
    <x v="15"/>
    <d v="1899-12-30T14:10:00"/>
    <x v="2888"/>
    <s v="9000807996"/>
    <s v="012-022-00316232"/>
    <n v="3077.4"/>
    <n v="3450.4"/>
    <s v="ZPVN"/>
    <s v="40567189"/>
    <s v="P000033218"/>
    <n v="8002824567"/>
    <x v="2182"/>
    <x v="6"/>
    <x v="6"/>
    <n v="4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2218.788"/>
    <n v="23048.788"/>
    <n v="9170"/>
    <n v="266.8"/>
    <m/>
    <x v="139"/>
    <n v="31"/>
    <s v="31"/>
    <n v="23"/>
    <x v="0"/>
    <n v="0.58000000000000007"/>
    <n v="11.6"/>
    <s v="TRANSPORTE PROPIO"/>
    <n v="1013478"/>
    <s v="LANDAZURI CORDOVA IVAN OSWALDO"/>
    <x v="208"/>
  </r>
  <r>
    <n v="1002207922"/>
    <s v="UE01"/>
    <x v="15"/>
    <d v="1899-12-30T14:18:00"/>
    <x v="2889"/>
    <s v="9000807999"/>
    <s v="012-022-00316234"/>
    <n v="4390.3999999999996"/>
    <n v="4922.55"/>
    <s v="ZPVN"/>
    <s v="40567251"/>
    <s v="P000033244"/>
    <n v="8002824672"/>
    <x v="2183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160"/>
    <n v="32090"/>
    <n v="18070"/>
    <n v="326.39999999999998"/>
    <m/>
    <x v="144"/>
    <n v="31"/>
    <s v="31"/>
    <n v="32"/>
    <x v="0"/>
    <n v="0.51"/>
    <n v="10.199999999999999"/>
    <s v="TRANSPORTE PROPIO"/>
    <n v="1013642"/>
    <s v="ESPINOZA PAREDES ANGEL POLIVIO"/>
    <x v="221"/>
  </r>
  <r>
    <n v="1002207880"/>
    <s v="UE01"/>
    <x v="15"/>
    <d v="1899-12-30T14:39:00"/>
    <x v="2890"/>
    <s v="9000808008"/>
    <s v="012-022-00316235"/>
    <n v="2966.4"/>
    <n v="3325.95"/>
    <s v="ZPVN"/>
    <s v="40567201"/>
    <s v="P000033227"/>
    <n v="8002824617"/>
    <x v="2184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114"/>
    <x v="114"/>
    <s v="100014846"/>
    <s v="SANCHEZ EDUARDO"/>
    <s v="ZEMT"/>
    <x v="159"/>
    <s v="1"/>
    <s v="Con Pallet"/>
    <n v="0.05"/>
    <n v="24"/>
    <x v="0"/>
    <n v="39280"/>
    <n v="24050"/>
    <n v="15230"/>
    <n v="220.8"/>
    <m/>
    <x v="112"/>
    <n v="31"/>
    <s v="31"/>
    <n v="24"/>
    <x v="0"/>
    <n v="0.46"/>
    <n v="9.2000000000000011"/>
    <s v="LIDENORTI S.A."/>
    <n v="1014106"/>
    <s v="SANCHEZ PILA FRANKLIN EDUARDO"/>
    <x v="159"/>
  </r>
  <r>
    <n v="1002207863"/>
    <s v="UE01"/>
    <x v="15"/>
    <d v="1899-12-30T14:43:00"/>
    <x v="2891"/>
    <s v="9000808010"/>
    <s v="012-022-00316236"/>
    <n v="4362.37"/>
    <n v="4891.1099999999997"/>
    <s v="ZPVN"/>
    <s v="40567039"/>
    <s v="0000394374"/>
    <n v="8002824592"/>
    <x v="2185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69"/>
    <x v="169"/>
    <s v="10006913"/>
    <s v="DE LA CRUZ MANUEL ALADINO"/>
    <s v="ZETT"/>
    <x v="257"/>
    <s v="1"/>
    <s v="Con Pallet"/>
    <n v="0.05"/>
    <n v="32"/>
    <x v="0"/>
    <n v="49810"/>
    <n v="32030"/>
    <n v="17780"/>
    <n v="121.6"/>
    <m/>
    <x v="165"/>
    <n v="31"/>
    <s v="31"/>
    <n v="32"/>
    <x v="0"/>
    <n v="0.19"/>
    <n v="3.8"/>
    <s v="ELOHIM S.A."/>
    <n v="10006852"/>
    <s v="DE LA CRUZ MANUEL ALADINO"/>
    <x v="257"/>
  </r>
  <r>
    <n v="1002207883"/>
    <s v="UE01"/>
    <x v="15"/>
    <d v="1899-12-30T14:44:00"/>
    <x v="2892"/>
    <s v=""/>
    <s v=""/>
    <n v="0"/>
    <n v="0"/>
    <s v="ZPRC"/>
    <s v="2500108483"/>
    <s v="P000033243"/>
    <n v="8002824620"/>
    <x v="2186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40060"/>
    <n v="24020"/>
    <n v="16040"/>
    <n v="259.2"/>
    <m/>
    <x v="6"/>
    <n v="31"/>
    <s v="31"/>
    <n v="24"/>
    <x v="0"/>
    <n v="0.53999999999999992"/>
    <n v="10.799999999999999"/>
    <s v="TRANSPORTE PROPIO"/>
    <n v="1013241"/>
    <s v="COMPAÑÍA DE TRANSPORTE DE CARGA PES"/>
    <x v="75"/>
  </r>
  <r>
    <n v="1002207942"/>
    <s v="UE01"/>
    <x v="15"/>
    <d v="1899-12-30T14:53:00"/>
    <x v="2893"/>
    <s v="9000808012"/>
    <s v="012-022-00316237"/>
    <n v="4290"/>
    <n v="4809.9799999999996"/>
    <s v="ZPVN"/>
    <s v="40567197"/>
    <s v="P000033224"/>
    <n v="8002824696"/>
    <x v="218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50"/>
    <n v="33050"/>
    <n v="18400"/>
    <n v="594"/>
    <m/>
    <x v="138"/>
    <n v="31"/>
    <s v="31"/>
    <n v="33"/>
    <x v="0"/>
    <n v="0.9"/>
    <n v="18"/>
    <s v="TRANSPORTE PROPIO"/>
    <n v="1017512"/>
    <s v="PACHECO SALAZAR WILSON FABIAN"/>
    <x v="274"/>
  </r>
  <r>
    <n v="1002207951"/>
    <s v="UE01"/>
    <x v="15"/>
    <d v="1899-12-30T14:56:00"/>
    <x v="2894"/>
    <s v="9000807891"/>
    <s v="013-020-00047917"/>
    <n v="2307.6"/>
    <n v="2587.29"/>
    <s v="ZPDF"/>
    <s v="70177567"/>
    <s v="0000394345"/>
    <n v="8002824707"/>
    <x v="2188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44"/>
    <x v="44"/>
    <s v="10007279"/>
    <s v="QUILUMBANGO LLIQUIN HECTOR FERNANDO"/>
    <s v="ZEMU"/>
    <x v="54"/>
    <s v="2"/>
    <s v="Sin Pallet"/>
    <n v="0"/>
    <n v="0"/>
    <x v="0"/>
    <n v="27090"/>
    <n v="18000"/>
    <n v="9090"/>
    <n v="424.8"/>
    <m/>
    <x v="42"/>
    <n v="31"/>
    <s v="31"/>
    <n v="18"/>
    <x v="0"/>
    <n v="1.18"/>
    <n v="23.6"/>
    <s v="LIDENORTI S.A."/>
    <n v="1022120"/>
    <s v="RUIZ MORALES VANESSA SOLANGE"/>
    <x v="54"/>
  </r>
  <r>
    <n v="1002207864"/>
    <s v="UE01"/>
    <x v="15"/>
    <d v="1899-12-30T14:57:00"/>
    <x v="2895"/>
    <s v="9000808016"/>
    <s v="012-022-00316238"/>
    <n v="4318.24"/>
    <n v="4841.6400000000003"/>
    <s v="ZPVN"/>
    <s v="40567040"/>
    <s v="0000394375"/>
    <n v="8002824593"/>
    <x v="2189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83"/>
    <x v="83"/>
    <s v="100015006"/>
    <s v="RIVERA JOSE LUIS"/>
    <s v="ZETT"/>
    <x v="113"/>
    <s v="1"/>
    <s v="Con Pallet"/>
    <n v="0.05"/>
    <n v="32"/>
    <x v="0"/>
    <n v="50460"/>
    <n v="32050"/>
    <n v="18410"/>
    <n v="121.6"/>
    <m/>
    <x v="81"/>
    <n v="31"/>
    <s v="31"/>
    <n v="32"/>
    <x v="0"/>
    <n v="0.19"/>
    <n v="3.8"/>
    <s v="LIDENORTI S.A."/>
    <n v="1013539"/>
    <s v="VALENCIA BENAVIDES GUSTAVO PLUTARCO"/>
    <x v="113"/>
  </r>
  <r>
    <n v="1002207948"/>
    <s v="UE01"/>
    <x v="15"/>
    <d v="1899-12-30T15:02:00"/>
    <x v="2896"/>
    <s v="9000808018"/>
    <s v="012-022-00316239"/>
    <n v="2484.11"/>
    <n v="2785.2"/>
    <s v="ZPVN"/>
    <s v="40567312"/>
    <s v="P000033259"/>
    <n v="8002824705"/>
    <x v="2190"/>
    <x v="7"/>
    <x v="7"/>
    <n v="360"/>
    <s v="BOL"/>
    <s v="101726"/>
    <x v="57"/>
    <s v="810424"/>
    <s v="DEPOSITO MADERAS TORRES"/>
    <x v="51"/>
    <s v="VELAZCO IBARRA"/>
    <x v="84"/>
    <s v="O-Imbabura-Natabuela"/>
    <n v="28.3"/>
    <x v="102"/>
    <x v="102"/>
    <s v="100021206"/>
    <s v="OBANDO ADRIAN"/>
    <s v="ZEMU"/>
    <x v="142"/>
    <s v="2"/>
    <s v="Sin Pallet"/>
    <n v="0"/>
    <n v="0"/>
    <x v="0"/>
    <n v="27050"/>
    <n v="18000"/>
    <n v="9050"/>
    <n v="57.6"/>
    <m/>
    <x v="100"/>
    <n v="31"/>
    <s v="31"/>
    <n v="18"/>
    <x v="0"/>
    <n v="0.16"/>
    <n v="3.2"/>
    <s v="LA ARMENIA S.A."/>
    <n v="1021912"/>
    <s v="TAPIA MEJIA GEOVANNY FRANCISCO"/>
    <x v="142"/>
  </r>
  <r>
    <n v="1002207960"/>
    <s v="UE01"/>
    <x v="15"/>
    <d v="1899-12-30T15:06:00"/>
    <x v="2897"/>
    <s v="9000808021"/>
    <s v="012-022-00316241"/>
    <n v="273.2"/>
    <n v="306.31"/>
    <s v="ZPVN"/>
    <s v="40567309"/>
    <s v="0000394433"/>
    <n v="8002824719"/>
    <x v="2191"/>
    <x v="3"/>
    <x v="3"/>
    <n v="40"/>
    <s v="BOL"/>
    <s v="102870"/>
    <x v="299"/>
    <s v="803636"/>
    <s v="FERRETERIA FRANCO"/>
    <x v="42"/>
    <s v="MANUEL CUERO S/N"/>
    <x v="97"/>
    <s v="O-Esmeraldas-Tonchigue"/>
    <m/>
    <x v="46"/>
    <x v="46"/>
    <s v="100018609"/>
    <s v="CHACON WILSON"/>
    <s v="ZEMU"/>
    <x v="56"/>
    <s v="2"/>
    <s v="Sin Pallet"/>
    <n v="0"/>
    <n v="0"/>
    <x v="0"/>
    <n v="6590"/>
    <n v="2000"/>
    <n v="4590"/>
    <n v="47.2"/>
    <m/>
    <x v="44"/>
    <n v="31"/>
    <s v="31"/>
    <n v="2"/>
    <x v="0"/>
    <n v="1.1800000000000002"/>
    <n v="23.6"/>
    <s v="TRAPSA C.A."/>
    <n v="1013764"/>
    <s v="TERAN SARZOSA CRISTIAN DAVID"/>
    <x v="56"/>
  </r>
  <r>
    <n v="1002207960"/>
    <s v="UE01"/>
    <x v="15"/>
    <d v="1899-12-30T15:06:00"/>
    <x v="2898"/>
    <s v="9000808020"/>
    <s v="012-022-00316240"/>
    <n v="2272"/>
    <n v="2547.38"/>
    <s v="ZPVN"/>
    <s v="40567309"/>
    <s v="0000394431"/>
    <n v="8002824720"/>
    <x v="2191"/>
    <x v="4"/>
    <x v="4"/>
    <n v="320"/>
    <s v="BOL"/>
    <s v="102870"/>
    <x v="299"/>
    <s v="803636"/>
    <s v="FERRETERIA FRANCO"/>
    <x v="42"/>
    <s v="MANUEL CUERO S/N"/>
    <x v="97"/>
    <s v="O-Esmeraldas-Tonchigue"/>
    <n v="432"/>
    <x v="46"/>
    <x v="46"/>
    <s v="100018609"/>
    <s v="CHACON WILSON"/>
    <s v="ZEMU"/>
    <x v="56"/>
    <s v="2"/>
    <s v="Sin Pallet"/>
    <n v="0"/>
    <n v="0"/>
    <x v="0"/>
    <n v="20590"/>
    <n v="16000"/>
    <n v="4590"/>
    <n v="377.6"/>
    <m/>
    <x v="44"/>
    <n v="31"/>
    <s v="31"/>
    <n v="16"/>
    <x v="0"/>
    <n v="1.1800000000000002"/>
    <n v="23.6"/>
    <s v="TRAPSA C.A."/>
    <n v="1013764"/>
    <s v="TERAN SARZOSA CRISTIAN DAVID"/>
    <x v="56"/>
  </r>
  <r>
    <n v="1002207953"/>
    <s v="UE01"/>
    <x v="15"/>
    <d v="1899-12-30T15:13:00"/>
    <x v="2899"/>
    <s v="9000808022"/>
    <s v="012-022-00316242"/>
    <n v="4271.16"/>
    <n v="4788.8500000000004"/>
    <s v="ZPVN"/>
    <s v="40567240"/>
    <s v="P000033240"/>
    <n v="8002824711"/>
    <x v="2192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160"/>
    <n v="33080"/>
    <n v="17080"/>
    <n v="620.4"/>
    <m/>
    <x v="56"/>
    <n v="31"/>
    <s v="31"/>
    <n v="33"/>
    <x v="0"/>
    <n v="0.94"/>
    <n v="18.8"/>
    <s v="TRANSPORTE PROPIO"/>
    <n v="1017790"/>
    <s v="PANIMBOZA CHAMBA NANCY PAULINA"/>
    <x v="73"/>
  </r>
  <r>
    <n v="1002207882"/>
    <s v="UE01"/>
    <x v="15"/>
    <d v="1899-12-30T15:25:00"/>
    <x v="2900"/>
    <s v="9000808034"/>
    <s v="012-022-00316243"/>
    <n v="4313.6000000000004"/>
    <n v="4836.43"/>
    <s v="ZPVN"/>
    <s v="40567294"/>
    <s v="P000033253"/>
    <n v="8002824619"/>
    <x v="2193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174"/>
    <x v="174"/>
    <s v="100019596"/>
    <s v="TOAPANTA LUIS E."/>
    <s v="ZETT"/>
    <x v="271"/>
    <s v="1"/>
    <s v="Con Pallet"/>
    <n v="0.05"/>
    <n v="32"/>
    <x v="0"/>
    <n v="49670"/>
    <n v="32060"/>
    <n v="17610"/>
    <n v="294.39999999999998"/>
    <m/>
    <x v="170"/>
    <n v="31"/>
    <s v="31"/>
    <n v="32"/>
    <x v="0"/>
    <n v="0.45999999999999996"/>
    <n v="9.1999999999999993"/>
    <s v="TRIMPESAS S.A."/>
    <n v="1013746"/>
    <s v="CABEZAS NARVAEZ NANCY JARDELY"/>
    <x v="272"/>
  </r>
  <r>
    <n v="1002207959"/>
    <s v="UE01"/>
    <x v="15"/>
    <d v="1899-12-30T15:49:00"/>
    <x v="2901"/>
    <s v="9000808035"/>
    <s v="012-022-00316244"/>
    <n v="848.4"/>
    <n v="951.23"/>
    <s v="ZPVN"/>
    <s v="40567308"/>
    <s v="0000394429"/>
    <n v="8002824717"/>
    <x v="2194"/>
    <x v="4"/>
    <x v="4"/>
    <n v="120"/>
    <s v="BOL"/>
    <s v="102270"/>
    <x v="39"/>
    <s v="803357"/>
    <s v="BODEGA 2 CALDERON"/>
    <x v="22"/>
    <s v="CALDERON Y PEDRO VICENTE MALDONADO"/>
    <x v="32"/>
    <s v="O-Esmeraldas-Esmeraldas"/>
    <m/>
    <x v="124"/>
    <x v="124"/>
    <s v="100015005"/>
    <s v="QUITO LUIS"/>
    <s v="ZEMU"/>
    <x v="175"/>
    <s v="2"/>
    <s v="Sin Pallet"/>
    <n v="0"/>
    <n v="0"/>
    <x v="0"/>
    <n v="10555"/>
    <n v="6000"/>
    <n v="4555"/>
    <n v="127.2"/>
    <m/>
    <x v="122"/>
    <n v="31"/>
    <s v="31"/>
    <n v="6"/>
    <x v="0"/>
    <n v="1.06"/>
    <n v="21.2"/>
    <s v="LIDENORTI S.A."/>
    <n v="1013649"/>
    <s v="VEGA PEREZ JOSE"/>
    <x v="175"/>
  </r>
  <r>
    <n v="1002207959"/>
    <s v="UE01"/>
    <x v="15"/>
    <d v="1899-12-30T15:49:00"/>
    <x v="2902"/>
    <s v="9000808036"/>
    <s v="012-022-00316245"/>
    <n v="1696.8"/>
    <n v="1902.47"/>
    <s v="ZPVN"/>
    <s v="40567307"/>
    <s v="0000394428"/>
    <n v="8002824716"/>
    <x v="2194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24"/>
    <x v="124"/>
    <s v="100015005"/>
    <s v="QUITO LUIS"/>
    <s v="ZEMU"/>
    <x v="175"/>
    <s v="2"/>
    <s v="Sin Pallet"/>
    <n v="0"/>
    <n v="0"/>
    <x v="0"/>
    <n v="16555"/>
    <n v="12000"/>
    <n v="4555"/>
    <n v="254.4"/>
    <m/>
    <x v="122"/>
    <n v="31"/>
    <s v="31"/>
    <n v="12"/>
    <x v="0"/>
    <n v="1.06"/>
    <n v="21.2"/>
    <s v="LIDENORTI S.A."/>
    <n v="1013649"/>
    <s v="VEGA PEREZ JOSE"/>
    <x v="175"/>
  </r>
  <r>
    <n v="1002207988"/>
    <s v="UE01"/>
    <x v="15"/>
    <d v="1899-12-30T15:58:00"/>
    <x v="2903"/>
    <s v=""/>
    <s v=""/>
    <n v="0"/>
    <n v="0"/>
    <s v="ZPRC"/>
    <s v="2500108498"/>
    <s v="P000033261"/>
    <n v="8002824752"/>
    <x v="2195"/>
    <x v="7"/>
    <x v="7"/>
    <n v="360"/>
    <s v="BOL"/>
    <s v="101633"/>
    <x v="15"/>
    <s v="810878"/>
    <s v="BODEGA ZUMBALICA"/>
    <x v="6"/>
    <s v="COLAISA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080"/>
    <n v="17970"/>
    <n v="9110"/>
    <n v="266.39999999999998"/>
    <m/>
    <x v="98"/>
    <n v="31"/>
    <s v="31"/>
    <n v="18"/>
    <x v="0"/>
    <n v="0.74"/>
    <n v="14.799999999999999"/>
    <s v="SANJOPAS S.A."/>
    <n v="1013597"/>
    <s v="RUIZ RUIZ EDISON FRANKLIN"/>
    <x v="140"/>
  </r>
  <r>
    <n v="1002207928"/>
    <s v="UE01"/>
    <x v="15"/>
    <d v="1899-12-30T16:01:00"/>
    <x v="2904"/>
    <s v="9000808041"/>
    <s v="012-022-00316246"/>
    <n v="3278.88"/>
    <n v="3676.31"/>
    <s v="ZPVN"/>
    <s v="40567301"/>
    <s v="P000033258"/>
    <n v="8002824681"/>
    <x v="2196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68"/>
    <x v="68"/>
    <s v="100015058"/>
    <s v="MUÑOZ JUAN"/>
    <s v="ZEMT"/>
    <x v="86"/>
    <s v="1"/>
    <s v="Con Pallet"/>
    <n v="0.05"/>
    <n v="24"/>
    <x v="0"/>
    <n v="40550"/>
    <n v="24030"/>
    <n v="16520"/>
    <n v="91.2"/>
    <m/>
    <x v="66"/>
    <n v="31"/>
    <s v="31"/>
    <n v="24"/>
    <x v="0"/>
    <n v="0.19"/>
    <n v="3.8000000000000003"/>
    <s v="SELVALEGRE S.A."/>
    <n v="1013859"/>
    <s v="MUÑOZ ORTIZ JUAN MANUEL"/>
    <x v="86"/>
  </r>
  <r>
    <n v="1002207991"/>
    <s v="UE01"/>
    <x v="15"/>
    <d v="1899-12-30T16:04:00"/>
    <x v="2905"/>
    <s v="9000808044"/>
    <s v="012-022-00316248"/>
    <n v="978.91"/>
    <n v="1097.56"/>
    <s v="ZPVN"/>
    <s v="40567256"/>
    <s v="P000033246"/>
    <n v="8002824755"/>
    <x v="2197"/>
    <x v="5"/>
    <x v="5"/>
    <n v="160"/>
    <s v="BOL"/>
    <s v="101865"/>
    <x v="31"/>
    <s v="802401"/>
    <s v="BODEGA SAN JUAN"/>
    <x v="1"/>
    <s v="AMALIA URIGUEN Y ALBORNOZ"/>
    <x v="26"/>
    <s v="O-Pichincha-Carapungo"/>
    <m/>
    <x v="34"/>
    <x v="34"/>
    <s v="100021318"/>
    <s v="FLORES LUIS"/>
    <s v="ZETT"/>
    <x v="42"/>
    <s v="1"/>
    <s v="Con Pallet"/>
    <n v="0.05"/>
    <n v="8"/>
    <x v="0"/>
    <n v="16513.824000000001"/>
    <n v="8018.8239999999996"/>
    <n v="8495"/>
    <n v="70.400000000000006"/>
    <m/>
    <x v="32"/>
    <n v="31"/>
    <s v="31"/>
    <n v="8"/>
    <x v="0"/>
    <n v="0.44000000000000006"/>
    <n v="8.8000000000000007"/>
    <s v="TRANSPORTE PROPIO"/>
    <n v="1024381"/>
    <s v="BALCAZAR GORDON ALEJANDRO"/>
    <x v="42"/>
  </r>
  <r>
    <n v="1002207991"/>
    <s v="UE01"/>
    <x v="15"/>
    <d v="1899-12-30T16:04:00"/>
    <x v="2906"/>
    <s v="9000808043"/>
    <s v="012-022-00316247"/>
    <n v="3469.75"/>
    <n v="3890.31"/>
    <s v="ZPVN"/>
    <s v="40567255"/>
    <s v="P000033245"/>
    <n v="8002824756"/>
    <x v="2197"/>
    <x v="6"/>
    <x v="6"/>
    <n v="52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6"/>
    <x v="0"/>
    <n v="34556.175999999999"/>
    <n v="26061.175999999999"/>
    <n v="8495"/>
    <n v="228.8"/>
    <m/>
    <x v="32"/>
    <n v="31"/>
    <s v="31"/>
    <n v="26"/>
    <x v="0"/>
    <n v="0.44"/>
    <n v="8.8000000000000007"/>
    <s v="TRANSPORTE PROPIO"/>
    <n v="1024381"/>
    <s v="BALCAZAR GORDON ALEJANDRO"/>
    <x v="42"/>
  </r>
  <r>
    <n v="1002208066"/>
    <s v="UE01"/>
    <x v="15"/>
    <d v="1899-12-30T16:07:00"/>
    <x v="2907"/>
    <s v="9000808045"/>
    <s v="012-022-00316249"/>
    <n v="3120"/>
    <n v="3498.16"/>
    <s v="ZPVN"/>
    <s v="40567372"/>
    <s v="0000394511"/>
    <n v="8002824869"/>
    <x v="2198"/>
    <x v="3"/>
    <x v="3"/>
    <n v="480"/>
    <s v="BOL"/>
    <s v="104220"/>
    <x v="156"/>
    <s v="806245"/>
    <s v="FERRETERIA ANDRADE N° 2"/>
    <x v="46"/>
    <s v="AV ALEJO LASCANO DIGNAL MICOMISARIA"/>
    <x v="71"/>
    <s v="O-Manabi-Jipijapa"/>
    <n v="512"/>
    <x v="6"/>
    <x v="6"/>
    <s v="10003542"/>
    <s v="CASTELLANO SANCHEZ CARLOS ANDRES"/>
    <s v="ZEMT"/>
    <x v="7"/>
    <s v="1"/>
    <s v="Con Pallet"/>
    <n v="0.05"/>
    <n v="24"/>
    <x v="0"/>
    <n v="38620"/>
    <n v="24000"/>
    <n v="14620"/>
    <n v="547.20000000000005"/>
    <m/>
    <x v="6"/>
    <n v="31"/>
    <s v="31"/>
    <n v="24"/>
    <x v="0"/>
    <n v="1.1400000000000001"/>
    <n v="22.8"/>
    <s v="WILLYTRUCK S.A."/>
    <n v="1013241"/>
    <s v="COMPAÑÍA DE TRANSPORTE DE CARGA PES"/>
    <x v="7"/>
  </r>
  <r>
    <n v="1002207983"/>
    <s v="UE01"/>
    <x v="15"/>
    <d v="1899-12-30T16:09:00"/>
    <x v="2908"/>
    <s v="9000808048"/>
    <s v="012-022-00316250"/>
    <n v="3295.42"/>
    <n v="3694.85"/>
    <s v="ZPVN"/>
    <s v="40567298"/>
    <s v="P000033257"/>
    <n v="8002824746"/>
    <x v="2199"/>
    <x v="6"/>
    <x v="6"/>
    <n v="480"/>
    <s v="BOL"/>
    <s v="101476"/>
    <x v="21"/>
    <s v="801923"/>
    <s v="BODEGA PAZ LUIS"/>
    <x v="11"/>
    <s v="9 DE OCTUBRE S/N Y"/>
    <x v="19"/>
    <s v="O-Imbabura-Cotacachi"/>
    <n v="15"/>
    <x v="138"/>
    <x v="138"/>
    <s v="100014953"/>
    <s v="ALBUJA CESAR"/>
    <s v="ZEMT"/>
    <x v="197"/>
    <s v="1"/>
    <s v="Con Pallet"/>
    <n v="0.05"/>
    <n v="24"/>
    <x v="0"/>
    <n v="38900"/>
    <n v="24080"/>
    <n v="14820"/>
    <n v="72"/>
    <m/>
    <x v="136"/>
    <n v="31"/>
    <s v="31"/>
    <n v="24"/>
    <x v="0"/>
    <n v="0.15"/>
    <n v="3"/>
    <s v="RUTAS COTACACHENSES S.A."/>
    <n v="1013946"/>
    <s v="ALBUJA RUIZ CESAR UBEN"/>
    <x v="197"/>
  </r>
  <r>
    <n v="1002207952"/>
    <s v="UE01"/>
    <x v="15"/>
    <d v="1899-12-30T16:11:00"/>
    <x v="2909"/>
    <s v="9000807994"/>
    <s v="013-020-00047944"/>
    <n v="3059.02"/>
    <n v="3429.79"/>
    <s v="ZPDF"/>
    <s v="70177589"/>
    <s v="0000394437"/>
    <n v="8002824710"/>
    <x v="2200"/>
    <x v="4"/>
    <x v="4"/>
    <n v="480"/>
    <s v="BOL"/>
    <s v="101450"/>
    <x v="183"/>
    <s v="805661"/>
    <s v="SUCURSAL LA AURORA"/>
    <x v="91"/>
    <s v="AV LEON FEBRES CORDERO"/>
    <x v="119"/>
    <s v="O-Guayas-Daule"/>
    <n v="481"/>
    <x v="71"/>
    <x v="71"/>
    <s v="100014863"/>
    <s v="MORAN MAURICIO"/>
    <s v="ZEMT"/>
    <x v="91"/>
    <s v="1"/>
    <s v="Con Pallet"/>
    <n v="0.05"/>
    <n v="24"/>
    <x v="0"/>
    <n v="39650"/>
    <n v="23990"/>
    <n v="15660"/>
    <n v="585.6"/>
    <m/>
    <x v="69"/>
    <n v="31"/>
    <s v="31"/>
    <n v="24"/>
    <x v="0"/>
    <n v="1.22"/>
    <n v="24.400000000000002"/>
    <s v="LA ARMENIA S.A."/>
    <n v="1013556"/>
    <s v="RAMIREZ BAEZ FIDEL RAMIRO"/>
    <x v="91"/>
  </r>
  <r>
    <n v="1002207986"/>
    <s v="UE01"/>
    <x v="15"/>
    <d v="1899-12-30T16:12:00"/>
    <x v="2910"/>
    <s v="9000807995"/>
    <s v="013-020-00047945"/>
    <n v="2294.2600000000002"/>
    <n v="2572.34"/>
    <s v="ZPDF"/>
    <s v="70177590"/>
    <s v="0000394438"/>
    <n v="8002824750"/>
    <x v="2201"/>
    <x v="4"/>
    <x v="4"/>
    <n v="360"/>
    <s v="BOL"/>
    <s v="101450"/>
    <x v="183"/>
    <s v="801816"/>
    <s v="MAPASINGUE ESTE"/>
    <x v="68"/>
    <s v="GUAYAQUIL KM 5 VIA DAULE CALLE"/>
    <x v="120"/>
    <s v="O-Guayas-Guayaquil"/>
    <n v="524"/>
    <x v="66"/>
    <x v="66"/>
    <s v="100014865"/>
    <s v="LANDI LUIS"/>
    <s v="ZEMU"/>
    <x v="83"/>
    <s v="2"/>
    <s v="Sin Pallet"/>
    <n v="0"/>
    <n v="0"/>
    <x v="0"/>
    <n v="27230"/>
    <n v="17990"/>
    <n v="9240"/>
    <n v="468"/>
    <m/>
    <x v="64"/>
    <n v="31"/>
    <s v="31"/>
    <n v="18"/>
    <x v="0"/>
    <n v="1.3"/>
    <n v="26"/>
    <s v="TRANSVOLCA S.A."/>
    <n v="1023077"/>
    <s v="JIMENEZ ICAZA HENRY ELADIO"/>
    <x v="83"/>
  </r>
  <r>
    <n v="1002207958"/>
    <s v="UE01"/>
    <x v="15"/>
    <d v="1899-12-30T16:13:00"/>
    <x v="2911"/>
    <s v="9000808050"/>
    <s v="012-022-00316251"/>
    <n v="2426.4"/>
    <n v="2720.5"/>
    <s v="ZPVN"/>
    <s v="40567330"/>
    <s v="P000033260"/>
    <n v="8002824715"/>
    <x v="2202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96"/>
    <x v="96"/>
    <s v="10008095"/>
    <s v="TATES CASTILLO LUIS EUCLIDES"/>
    <s v="ZEMU"/>
    <x v="260"/>
    <s v="1"/>
    <s v="Con Pallet"/>
    <n v="0.05"/>
    <n v="18"/>
    <x v="0"/>
    <n v="27360"/>
    <n v="18050"/>
    <n v="9310"/>
    <n v="165.6"/>
    <m/>
    <x v="94"/>
    <n v="31"/>
    <s v="31"/>
    <n v="18"/>
    <x v="0"/>
    <n v="0.45999999999999996"/>
    <n v="9.1999999999999993"/>
    <s v="RUTAS COTACACHENSES S.A."/>
    <n v="1023153"/>
    <s v="BUITRON MONTENEGRO JONNY"/>
    <x v="260"/>
  </r>
  <r>
    <n v="1002208010"/>
    <s v="UE01"/>
    <x v="15"/>
    <d v="1899-12-30T16:15:00"/>
    <x v="2912"/>
    <s v="9000808051"/>
    <s v="012-022-00316252"/>
    <n v="4400.59"/>
    <n v="4933.97"/>
    <s v="ZPVN"/>
    <s v="40567339"/>
    <s v="P000033262"/>
    <n v="8002824782"/>
    <x v="2203"/>
    <x v="6"/>
    <x v="6"/>
    <n v="680"/>
    <s v="BOL"/>
    <s v="10001381"/>
    <x v="4"/>
    <s v="807202"/>
    <s v="BODEGA PRINCIPAL"/>
    <x v="4"/>
    <s v="24 DE MAYO Y ANA PAREDES"/>
    <x v="4"/>
    <s v="O-Cotopaxi-Salcedo"/>
    <n v="218"/>
    <x v="5"/>
    <x v="5"/>
    <s v="100021713"/>
    <s v="ROSERO ORLANDO"/>
    <s v="ZETT"/>
    <x v="6"/>
    <s v="2"/>
    <s v="Sin Pallet"/>
    <n v="0"/>
    <n v="0"/>
    <x v="0"/>
    <n v="52060"/>
    <n v="34090"/>
    <n v="17970"/>
    <n v="516.79999999999995"/>
    <m/>
    <x v="5"/>
    <n v="31"/>
    <s v="31"/>
    <n v="34"/>
    <x v="0"/>
    <n v="0.7599999999999999"/>
    <n v="15.2"/>
    <s v="TRANSPORTE PROPIO"/>
    <n v="1013625"/>
    <s v="CHICAIZA CHICAIZA CESAR ELOY"/>
    <x v="6"/>
  </r>
  <r>
    <n v="1002208035"/>
    <s v="UE01"/>
    <x v="15"/>
    <d v="1899-12-30T16:21:00"/>
    <x v="2913"/>
    <s v="9000808053"/>
    <s v="012-022-00316253"/>
    <n v="2466"/>
    <n v="2764.9"/>
    <s v="ZPVN"/>
    <s v="40567354"/>
    <s v="P000033268"/>
    <n v="8002824814"/>
    <x v="2204"/>
    <x v="6"/>
    <x v="6"/>
    <n v="360"/>
    <s v="BOL"/>
    <s v="101571"/>
    <x v="38"/>
    <s v="807117"/>
    <s v="OBRA JERUSALEM"/>
    <x v="50"/>
    <s v="VIA JERUSALEM-MALCHINGUI"/>
    <x v="80"/>
    <s v="O-Pichincha-Pedromoncayo"/>
    <n v="40"/>
    <x v="118"/>
    <x v="118"/>
    <s v="100019438"/>
    <s v="CASTRO SELSO"/>
    <s v="ZEMU"/>
    <x v="165"/>
    <s v="2"/>
    <s v="Sin Pallet"/>
    <n v="0"/>
    <n v="0"/>
    <x v="0"/>
    <n v="27200"/>
    <n v="18020"/>
    <n v="9180"/>
    <n v="75.599999999999994"/>
    <m/>
    <x v="116"/>
    <n v="31"/>
    <s v="31"/>
    <n v="18"/>
    <x v="0"/>
    <n v="0.21"/>
    <n v="4.1999999999999993"/>
    <s v="TRAPSA C.A."/>
    <n v="1013505"/>
    <s v="HERMOZA LOZADA JORGE ABDON"/>
    <x v="165"/>
  </r>
  <r>
    <n v="1002207937"/>
    <s v="UE01"/>
    <x v="15"/>
    <d v="1899-12-30T16:24:00"/>
    <x v="2914"/>
    <s v="9000777805"/>
    <s v="013-020-00046026"/>
    <n v="3200.86"/>
    <n v="3588.82"/>
    <s v="ZPDF"/>
    <s v="70170317"/>
    <s v="0000394394"/>
    <n v="8002824690"/>
    <x v="2205"/>
    <x v="7"/>
    <x v="7"/>
    <n v="480"/>
    <s v="BOL"/>
    <s v="101715"/>
    <x v="43"/>
    <s v="810435"/>
    <s v="ADOQUINES SR RAMIRO TORRES"/>
    <x v="9"/>
    <s v="PANAMERICANA NORTE E335"/>
    <x v="11"/>
    <s v="O-Imbabura-Ibarra"/>
    <n v="30"/>
    <x v="125"/>
    <x v="125"/>
    <s v="100015198"/>
    <s v="IBUJES JESUS"/>
    <s v="ZEMT"/>
    <x v="178"/>
    <s v="2"/>
    <s v="Sin Pallet"/>
    <n v="0"/>
    <n v="0"/>
    <x v="0"/>
    <n v="38790"/>
    <n v="23940"/>
    <n v="14850"/>
    <n v="91.2"/>
    <m/>
    <x v="123"/>
    <n v="31"/>
    <s v="31"/>
    <n v="24"/>
    <x v="0"/>
    <n v="0.19"/>
    <n v="3.8000000000000003"/>
    <s v="TRAPSA C.A."/>
    <n v="1013257"/>
    <s v="TERAN SARZOSA FRANCISCO BOLIVAR"/>
    <x v="178"/>
  </r>
  <r>
    <n v="1002208036"/>
    <s v="UE01"/>
    <x v="15"/>
    <d v="1899-12-30T16:28:00"/>
    <x v="2915"/>
    <s v=""/>
    <s v=""/>
    <n v="0"/>
    <n v="0"/>
    <s v="ZPRC"/>
    <s v="2500108508"/>
    <s v="0000394476"/>
    <n v="8002824817"/>
    <x v="2206"/>
    <x v="7"/>
    <x v="7"/>
    <n v="160"/>
    <s v="BOL"/>
    <s v="101664"/>
    <x v="8"/>
    <s v="807345"/>
    <s v="GUZMAN CUAICAL ANGELICA MARIA"/>
    <x v="32"/>
    <s v="RACAFUERTE  Y LUIS MARYINEZ"/>
    <x v="48"/>
    <s v="O-Imbabura-Pimampiro"/>
    <m/>
    <x v="22"/>
    <x v="22"/>
    <s v="100020338"/>
    <s v="TERAN ARNULFO"/>
    <s v="ZEMU"/>
    <x v="88"/>
    <s v="2"/>
    <s v="Sin Pallet"/>
    <n v="0"/>
    <n v="0"/>
    <x v="0"/>
    <n v="11045.555"/>
    <n v="8022.2219999999998"/>
    <n v="3023.3330000000001"/>
    <n v="65.599999999999994"/>
    <m/>
    <x v="22"/>
    <n v="31"/>
    <s v="31"/>
    <n v="8"/>
    <x v="0"/>
    <n v="0.41"/>
    <n v="8.1999999999999993"/>
    <s v="TRANINTAGSA"/>
    <n v="1014062"/>
    <s v="BENALCAZAR DE LA CRUZ MILTON PATRIC"/>
    <x v="88"/>
  </r>
  <r>
    <n v="1002208036"/>
    <s v="UE01"/>
    <x v="15"/>
    <d v="1899-12-30T16:28:00"/>
    <x v="2916"/>
    <s v=""/>
    <s v=""/>
    <n v="0"/>
    <n v="0"/>
    <s v="ZPRC"/>
    <s v="2500108508"/>
    <s v="0000394477"/>
    <n v="8002824816"/>
    <x v="2206"/>
    <x v="5"/>
    <x v="5"/>
    <n v="120"/>
    <s v="BOL"/>
    <s v="101664"/>
    <x v="8"/>
    <s v="807345"/>
    <s v="GUZMAN CUAICAL ANGELICA MARIA"/>
    <x v="32"/>
    <s v="RACAFUERTE  Y LUIS MARYINEZ"/>
    <x v="48"/>
    <s v="O-Imbabura-Pimampiro"/>
    <m/>
    <x v="22"/>
    <x v="22"/>
    <s v="100020338"/>
    <s v="TERAN ARNULFO"/>
    <s v="ZEMU"/>
    <x v="88"/>
    <s v="2"/>
    <s v="Sin Pallet"/>
    <n v="0"/>
    <n v="0"/>
    <x v="0"/>
    <n v="9040"/>
    <n v="6016.6670000000004"/>
    <n v="3023.3330000000001"/>
    <n v="49.2"/>
    <m/>
    <x v="22"/>
    <n v="31"/>
    <s v="31"/>
    <n v="6"/>
    <x v="0"/>
    <n v="0.41000000000000003"/>
    <n v="8.2000000000000011"/>
    <s v="TRANINTAGSA"/>
    <n v="1014062"/>
    <s v="BENALCAZAR DE LA CRUZ MILTON PATRIC"/>
    <x v="88"/>
  </r>
  <r>
    <n v="1002208036"/>
    <s v="UE01"/>
    <x v="15"/>
    <d v="1899-12-30T16:28:00"/>
    <x v="2917"/>
    <s v=""/>
    <s v=""/>
    <n v="0"/>
    <n v="0"/>
    <s v="ZPRC"/>
    <s v="2500108508"/>
    <s v="0000394478"/>
    <n v="8002824818"/>
    <x v="2206"/>
    <x v="6"/>
    <x v="6"/>
    <n v="80"/>
    <s v="BOL"/>
    <s v="101664"/>
    <x v="8"/>
    <s v="807345"/>
    <s v="GUZMAN CUAICAL ANGELICA MARIA"/>
    <x v="32"/>
    <s v="RACAFUERTE  Y LUIS MARYINEZ"/>
    <x v="48"/>
    <s v="O-Imbabura-Pimampiro"/>
    <n v="78"/>
    <x v="22"/>
    <x v="22"/>
    <s v="100020338"/>
    <s v="TERAN ARNULFO"/>
    <s v="ZEMU"/>
    <x v="88"/>
    <s v="2"/>
    <s v="Sin Pallet"/>
    <n v="0"/>
    <n v="0"/>
    <x v="0"/>
    <n v="7034.4440000000004"/>
    <n v="4011.1109999999999"/>
    <n v="3023.3330000000001"/>
    <n v="32.799999999999997"/>
    <m/>
    <x v="22"/>
    <n v="31"/>
    <s v="31"/>
    <n v="4"/>
    <x v="0"/>
    <n v="0.41"/>
    <n v="8.1999999999999993"/>
    <s v="TRANINTAGSA"/>
    <n v="1014062"/>
    <s v="BENALCAZAR DE LA CRUZ MILTON PATRIC"/>
    <x v="88"/>
  </r>
  <r>
    <n v="1002208050"/>
    <s v="UE01"/>
    <x v="15"/>
    <d v="1899-12-30T16:33:00"/>
    <x v="2918"/>
    <s v="9000808065"/>
    <s v="012-022-00316255"/>
    <n v="273.2"/>
    <n v="306.31"/>
    <s v="ZPVN"/>
    <s v="40567360"/>
    <s v="0000394489"/>
    <n v="8002824842"/>
    <x v="2207"/>
    <x v="3"/>
    <x v="3"/>
    <n v="40"/>
    <s v="BOL"/>
    <s v="104053"/>
    <x v="90"/>
    <s v="805929"/>
    <s v="BODEGA PRINCIPAL"/>
    <x v="42"/>
    <s v="VIA PRINCIPAL ATACAMES M43-S16"/>
    <x v="67"/>
    <s v="O-Esmeraldas-Atacames"/>
    <m/>
    <x v="107"/>
    <x v="107"/>
    <s v="10000354"/>
    <s v="HARO HARO JORDAN JOSUE"/>
    <s v="ZEMU"/>
    <x v="149"/>
    <s v="2"/>
    <s v="Sin Pallet"/>
    <n v="0"/>
    <n v="0"/>
    <x v="0"/>
    <n v="6540"/>
    <n v="2000"/>
    <n v="4540"/>
    <n v="42.8"/>
    <m/>
    <x v="105"/>
    <n v="31"/>
    <s v="31"/>
    <n v="2"/>
    <x v="0"/>
    <n v="1.0699999999999998"/>
    <n v="21.4"/>
    <s v="TRIMPESAS S.A."/>
    <n v="1013275"/>
    <s v="HARO RUIZ SIXTO RIGOBERTO"/>
    <x v="149"/>
  </r>
  <r>
    <n v="1002208050"/>
    <s v="UE01"/>
    <x v="15"/>
    <d v="1899-12-30T16:33:00"/>
    <x v="2919"/>
    <s v="9000808064"/>
    <s v="012-022-00316254"/>
    <n v="2272"/>
    <n v="2547.38"/>
    <s v="ZPVN"/>
    <s v="40567360"/>
    <s v="0000394490"/>
    <n v="8002824843"/>
    <x v="2207"/>
    <x v="4"/>
    <x v="4"/>
    <n v="320"/>
    <s v="BOL"/>
    <s v="104053"/>
    <x v="90"/>
    <s v="805929"/>
    <s v="BODEGA PRINCIPAL"/>
    <x v="42"/>
    <s v="VIA PRINCIPAL ATACAMES M43-S16"/>
    <x v="67"/>
    <s v="O-Esmeraldas-Atacames"/>
    <n v="412"/>
    <x v="107"/>
    <x v="107"/>
    <s v="10000354"/>
    <s v="HARO HARO JORDAN JOSUE"/>
    <s v="ZEMU"/>
    <x v="149"/>
    <s v="2"/>
    <s v="Sin Pallet"/>
    <n v="0"/>
    <n v="0"/>
    <x v="0"/>
    <n v="20540"/>
    <n v="16000"/>
    <n v="4540"/>
    <n v="342.4"/>
    <m/>
    <x v="105"/>
    <n v="31"/>
    <s v="31"/>
    <n v="16"/>
    <x v="0"/>
    <n v="1.0699999999999998"/>
    <n v="21.4"/>
    <s v="TRIMPESAS S.A."/>
    <n v="1013275"/>
    <s v="HARO RUIZ SIXTO RIGOBERTO"/>
    <x v="149"/>
  </r>
  <r>
    <n v="1002208002"/>
    <s v="UE01"/>
    <x v="15"/>
    <d v="1899-12-30T16:34:00"/>
    <x v="2920"/>
    <s v="9000808066"/>
    <s v="012-022-00316256"/>
    <n v="3912.94"/>
    <n v="4387.21"/>
    <s v="ZPVN"/>
    <s v="40566730"/>
    <s v="P000033096"/>
    <n v="8002824773"/>
    <x v="2208"/>
    <x v="10"/>
    <x v="10"/>
    <n v="31.0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120"/>
    <n v="31060"/>
    <n v="18060"/>
    <n v="506.28"/>
    <m/>
    <x v="106"/>
    <n v="31"/>
    <s v="31"/>
    <n v="31.06"/>
    <x v="0"/>
    <n v="16.300064391500321"/>
    <n v="16.300064391500321"/>
    <s v="TRANSPORTE PROPIO"/>
    <n v="1013862"/>
    <s v="JACOME MARTINEZ EDGAR BOLIVAR"/>
    <x v="229"/>
  </r>
  <r>
    <n v="1002208052"/>
    <s v="UE01"/>
    <x v="15"/>
    <d v="1899-12-30T16:39:00"/>
    <x v="2921"/>
    <s v="9000808068"/>
    <s v="012-022-00316257"/>
    <n v="2386.8000000000002"/>
    <n v="2676.1"/>
    <s v="ZPVN"/>
    <s v="40567341"/>
    <s v="0000394460"/>
    <n v="8002824845"/>
    <x v="2209"/>
    <x v="6"/>
    <x v="6"/>
    <n v="360"/>
    <s v="BOL"/>
    <s v="101563"/>
    <x v="224"/>
    <s v="801896"/>
    <s v="BODEGA HIERRO CONT"/>
    <x v="6"/>
    <s v="LATACUNGA CALIXTO PINO 321 Y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110"/>
    <n v="18080"/>
    <n v="9030"/>
    <n v="266.39999999999998"/>
    <m/>
    <x v="104"/>
    <n v="31"/>
    <s v="31"/>
    <n v="18"/>
    <x v="0"/>
    <n v="0.74"/>
    <n v="14.799999999999999"/>
    <s v="LA ARMENIA S.A."/>
    <n v="1021623"/>
    <s v="VILLARREAL HIGUERA FERNANDO SALVADO"/>
    <x v="148"/>
  </r>
  <r>
    <n v="1002208043"/>
    <s v="UE01"/>
    <x v="15"/>
    <d v="1899-12-30T16:40:00"/>
    <x v="2922"/>
    <s v="9000808071"/>
    <s v="012-022-00316260"/>
    <n v="1392"/>
    <n v="1560.72"/>
    <s v="ZPVN"/>
    <s v="40567356"/>
    <s v="0000394483"/>
    <n v="8002824830"/>
    <x v="2210"/>
    <x v="7"/>
    <x v="7"/>
    <n v="200"/>
    <s v="BOL"/>
    <s v="101560"/>
    <x v="97"/>
    <s v="802512"/>
    <s v="BODEGA 3"/>
    <x v="1"/>
    <s v="CALLE  CRISTO DE CONSUELO ALBORNOZ"/>
    <x v="26"/>
    <s v="O-Pichincha-Carapungo"/>
    <m/>
    <x v="59"/>
    <x v="59"/>
    <s v="100014884"/>
    <s v="CADENA GERARDO"/>
    <s v="ZEMU"/>
    <x v="74"/>
    <s v="2"/>
    <s v="Sin Pallet"/>
    <n v="0"/>
    <n v="0"/>
    <x v="0"/>
    <n v="13035.556"/>
    <n v="10005.556"/>
    <n v="3030"/>
    <n v="88"/>
    <m/>
    <x v="57"/>
    <n v="31"/>
    <s v="31"/>
    <n v="10"/>
    <x v="0"/>
    <n v="0.44"/>
    <n v="8.8000000000000007"/>
    <s v="GLT LOGISTICS S.A."/>
    <n v="10000368"/>
    <s v="CERVANTES GORDILLO CONSUELO DEL PIL"/>
    <x v="74"/>
  </r>
  <r>
    <n v="1002208043"/>
    <s v="UE01"/>
    <x v="15"/>
    <d v="1899-12-30T16:40:00"/>
    <x v="2923"/>
    <s v="9000808069"/>
    <s v="012-022-00316258"/>
    <n v="277.2"/>
    <n v="310.79000000000002"/>
    <s v="ZPVN"/>
    <s v="40567356"/>
    <s v="0000394484"/>
    <n v="8002824829"/>
    <x v="2210"/>
    <x v="6"/>
    <x v="6"/>
    <n v="40"/>
    <s v="BOL"/>
    <s v="101560"/>
    <x v="97"/>
    <s v="802512"/>
    <s v="BODEGA 3"/>
    <x v="1"/>
    <s v="CALLE  CRISTO DE CONSUELO ALBORNOZ"/>
    <x v="26"/>
    <s v="O-Pichincha-Carapungo"/>
    <m/>
    <x v="59"/>
    <x v="59"/>
    <s v="100014884"/>
    <s v="CADENA GERARDO"/>
    <s v="ZEMU"/>
    <x v="74"/>
    <s v="2"/>
    <s v="Sin Pallet"/>
    <n v="0"/>
    <n v="0"/>
    <x v="0"/>
    <n v="5031.1109999999999"/>
    <n v="2001.1110000000001"/>
    <n v="3030"/>
    <n v="17.600000000000001"/>
    <m/>
    <x v="57"/>
    <n v="31"/>
    <s v="31"/>
    <n v="2"/>
    <x v="0"/>
    <n v="0.44000000000000006"/>
    <n v="8.8000000000000007"/>
    <s v="GLT LOGISTICS S.A."/>
    <n v="10000368"/>
    <s v="CERVANTES GORDILLO CONSUELO DEL PIL"/>
    <x v="74"/>
  </r>
  <r>
    <n v="1002208043"/>
    <s v="UE01"/>
    <x v="15"/>
    <d v="1899-12-30T16:40:00"/>
    <x v="2924"/>
    <s v="9000808070"/>
    <s v="012-022-00316259"/>
    <n v="831.6"/>
    <n v="932.39"/>
    <s v="ZPVN"/>
    <s v="40567353"/>
    <s v="0000394482"/>
    <n v="8002824828"/>
    <x v="2210"/>
    <x v="6"/>
    <x v="6"/>
    <n v="120"/>
    <s v="BOL"/>
    <s v="10007741"/>
    <x v="197"/>
    <s v="810757"/>
    <s v="DISTRIBUIDORA EL VERGEL CALDERON"/>
    <x v="1"/>
    <s v="AV. PIO XII Y CARLOS MANTILLA"/>
    <x v="26"/>
    <s v="O-Pichincha-Carapungo"/>
    <n v="89"/>
    <x v="59"/>
    <x v="59"/>
    <s v="100014884"/>
    <s v="CADENA GERARDO"/>
    <s v="ZEMU"/>
    <x v="74"/>
    <s v="2"/>
    <s v="Sin Pallet"/>
    <n v="0"/>
    <n v="0"/>
    <x v="0"/>
    <n v="9033.3330000000005"/>
    <n v="6003.3329999999996"/>
    <n v="3030"/>
    <n v="52.8"/>
    <m/>
    <x v="57"/>
    <n v="31"/>
    <s v="31"/>
    <n v="6"/>
    <x v="0"/>
    <n v="0.44"/>
    <n v="8.7999999999999989"/>
    <s v="GLT LOGISTICS S.A."/>
    <n v="10000368"/>
    <s v="CERVANTES GORDILLO CONSUELO DEL PIL"/>
    <x v="74"/>
  </r>
  <r>
    <n v="1002208058"/>
    <s v="UE01"/>
    <x v="15"/>
    <d v="1899-12-30T16:46:00"/>
    <x v="2925"/>
    <s v="9000808003"/>
    <s v="013-020-00047947"/>
    <n v="748.21"/>
    <n v="838.9"/>
    <s v="ZPDF"/>
    <s v="70177592"/>
    <s v="0000394447"/>
    <n v="8002824856"/>
    <x v="2211"/>
    <x v="3"/>
    <x v="3"/>
    <n v="120"/>
    <s v="BOL"/>
    <s v="10005894"/>
    <x v="198"/>
    <s v="810420"/>
    <s v="LOCAL MATRIZ"/>
    <x v="68"/>
    <s v="CALLE NOUSNA Y AV DECIMA"/>
    <x v="120"/>
    <s v="O-Guayas-Guayaquil"/>
    <m/>
    <x v="105"/>
    <x v="105"/>
    <s v="100017992"/>
    <s v="VILLEGAS DARWIN"/>
    <s v="ZEMT"/>
    <x v="147"/>
    <s v="1"/>
    <s v="Con Pallet"/>
    <n v="0.05"/>
    <n v="6"/>
    <x v="0"/>
    <n v="14047.5"/>
    <n v="5997.5"/>
    <n v="8050"/>
    <n v="156"/>
    <m/>
    <x v="103"/>
    <n v="31"/>
    <s v="31"/>
    <n v="6"/>
    <x v="0"/>
    <n v="1.3"/>
    <n v="26"/>
    <s v="TRIMPESAS S.A."/>
    <n v="1020170"/>
    <s v="VILLEGAS PASQUEL DARWIN EDMUNDO"/>
    <x v="147"/>
  </r>
  <r>
    <n v="1002208058"/>
    <s v="UE01"/>
    <x v="15"/>
    <d v="1899-12-30T16:46:00"/>
    <x v="2926"/>
    <s v="9000808002"/>
    <s v="013-020-00047946"/>
    <n v="2336.81"/>
    <n v="2620.0500000000002"/>
    <s v="ZPDF"/>
    <s v="70177591"/>
    <s v="0000394446"/>
    <n v="8002824855"/>
    <x v="2211"/>
    <x v="4"/>
    <x v="4"/>
    <n v="360"/>
    <s v="BOL"/>
    <s v="10005894"/>
    <x v="198"/>
    <s v="810420"/>
    <s v="LOCAL MATRIZ"/>
    <x v="68"/>
    <s v="CALLE NOUSNA Y AV DECIMA"/>
    <x v="120"/>
    <s v="O-Guayas-Guayaquil"/>
    <n v="524"/>
    <x v="105"/>
    <x v="105"/>
    <s v="100017992"/>
    <s v="VILLEGAS DARWIN"/>
    <s v="ZEMT"/>
    <x v="147"/>
    <s v="1"/>
    <s v="Con Pallet"/>
    <n v="0.05"/>
    <n v="18"/>
    <x v="0"/>
    <n v="26042.5"/>
    <n v="17992.5"/>
    <n v="8050"/>
    <n v="468"/>
    <m/>
    <x v="103"/>
    <n v="31"/>
    <s v="31"/>
    <n v="18"/>
    <x v="0"/>
    <n v="1.3"/>
    <n v="26"/>
    <s v="TRIMPESAS S.A."/>
    <n v="1020170"/>
    <s v="VILLEGAS PASQUEL DARWIN EDMUNDO"/>
    <x v="147"/>
  </r>
  <r>
    <n v="1002208067"/>
    <s v="UE01"/>
    <x v="15"/>
    <d v="1899-12-30T16:50:00"/>
    <x v="2927"/>
    <s v=""/>
    <s v=""/>
    <n v="0"/>
    <n v="0"/>
    <s v="ZPRC"/>
    <s v="2500108514"/>
    <s v="P000033273"/>
    <n v="8002824870"/>
    <x v="2212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90"/>
    <n v="33020"/>
    <n v="18870"/>
    <n v="501.6"/>
    <m/>
    <x v="4"/>
    <n v="31"/>
    <s v="31"/>
    <n v="33"/>
    <x v="0"/>
    <n v="0.76"/>
    <n v="15.200000000000001"/>
    <s v="TRANSPORTE PROPIO"/>
    <n v="1013820"/>
    <s v="SARABIA YEPEZ RUTH IRENE"/>
    <x v="5"/>
  </r>
  <r>
    <n v="1002208053"/>
    <s v="UE01"/>
    <x v="15"/>
    <d v="1899-12-30T16:50:00"/>
    <x v="2928"/>
    <s v="9000808098"/>
    <s v="012-022-00316262"/>
    <n v="1951.6"/>
    <n v="2188.14"/>
    <s v="ZPVN"/>
    <s v="40567364"/>
    <s v="P000033272"/>
    <n v="8002824848"/>
    <x v="2213"/>
    <x v="7"/>
    <x v="7"/>
    <n v="280"/>
    <s v="BOL"/>
    <s v="102835"/>
    <x v="102"/>
    <s v="803600"/>
    <s v="FERRICENTRO CAMAL"/>
    <x v="8"/>
    <s v="PANAMERICANA Y CALLE DEL ROCIO"/>
    <x v="8"/>
    <s v="O-Imbabura-Otavalo"/>
    <m/>
    <x v="104"/>
    <x v="104"/>
    <s v="100021747"/>
    <s v="GARCES MILTON"/>
    <s v="ZEMT"/>
    <x v="249"/>
    <s v="1"/>
    <s v="Con Pallet"/>
    <n v="0.05"/>
    <n v="14"/>
    <x v="0"/>
    <n v="20834.167000000001"/>
    <n v="14029.166999999999"/>
    <n v="6805"/>
    <n v="25.2"/>
    <m/>
    <x v="102"/>
    <n v="31"/>
    <s v="31"/>
    <n v="14"/>
    <x v="0"/>
    <n v="0.09"/>
    <n v="1.8"/>
    <s v="TRANSSJQ S.A."/>
    <n v="1013719"/>
    <s v="GARCES OSWALDO GERMAN"/>
    <x v="249"/>
  </r>
  <r>
    <n v="1002208053"/>
    <s v="UE01"/>
    <x v="15"/>
    <d v="1899-12-30T16:50:00"/>
    <x v="2929"/>
    <s v="9000808097"/>
    <s v="012-022-00316261"/>
    <n v="1380"/>
    <n v="1547.26"/>
    <s v="ZPVN"/>
    <s v="40567363"/>
    <s v="P000033271"/>
    <n v="8002824847"/>
    <x v="2213"/>
    <x v="6"/>
    <x v="6"/>
    <n v="200"/>
    <s v="BOL"/>
    <s v="102835"/>
    <x v="102"/>
    <s v="803600"/>
    <s v="FERRICENTRO CAMAL"/>
    <x v="8"/>
    <s v="PANAMERICANA Y CALLE DEL ROCIO"/>
    <x v="8"/>
    <s v="O-Imbabura-Otavalo"/>
    <n v="8"/>
    <x v="104"/>
    <x v="104"/>
    <s v="100021747"/>
    <s v="GARCES MILTON"/>
    <s v="ZEMT"/>
    <x v="249"/>
    <s v="1"/>
    <s v="Con Pallet"/>
    <n v="0.05"/>
    <n v="10"/>
    <x v="0"/>
    <n v="16825.832999999999"/>
    <n v="10020.833000000001"/>
    <n v="6805"/>
    <n v="18"/>
    <m/>
    <x v="102"/>
    <n v="31"/>
    <s v="31"/>
    <n v="10"/>
    <x v="0"/>
    <n v="0.09"/>
    <n v="1.8"/>
    <s v="TRANSSJQ S.A."/>
    <n v="1013719"/>
    <s v="GARCES OSWALDO GERMAN"/>
    <x v="249"/>
  </r>
  <r>
    <n v="1002208078"/>
    <s v="UE01"/>
    <x v="15"/>
    <d v="1899-12-30T16:55:00"/>
    <x v="2930"/>
    <s v="9000808102"/>
    <s v="012-022-00316265"/>
    <n v="545.69000000000005"/>
    <n v="611.83000000000004"/>
    <s v="ZPVN"/>
    <s v="40567297"/>
    <s v="P000033256"/>
    <n v="8002824886"/>
    <x v="2214"/>
    <x v="7"/>
    <x v="7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7105.5559999999996"/>
    <n v="4008.8890000000001"/>
    <n v="3096.6669999999999"/>
    <n v="26.4"/>
    <m/>
    <x v="23"/>
    <n v="31"/>
    <s v="31"/>
    <n v="4"/>
    <x v="0"/>
    <n v="0.32999999999999996"/>
    <n v="6.6"/>
    <s v="TRANSPORTE PROPIO"/>
    <n v="1021616"/>
    <s v="PERUGACHI SALCEDO HECTOR PATRICIO"/>
    <x v="29"/>
  </r>
  <r>
    <n v="1002208078"/>
    <s v="UE01"/>
    <x v="15"/>
    <d v="1899-12-30T16:55:00"/>
    <x v="2931"/>
    <s v="9000808100"/>
    <s v="012-022-00316263"/>
    <n v="250.27"/>
    <n v="280.60000000000002"/>
    <s v="ZPVN"/>
    <s v="40567296"/>
    <s v="P000033255"/>
    <n v="8002824885"/>
    <x v="2214"/>
    <x v="5"/>
    <x v="5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5101.1109999999999"/>
    <n v="2004.444"/>
    <n v="3096.6669999999999"/>
    <n v="13.2"/>
    <m/>
    <x v="23"/>
    <n v="31"/>
    <s v="31"/>
    <n v="2"/>
    <x v="0"/>
    <n v="0.32999999999999996"/>
    <n v="6.6"/>
    <s v="TRANSPORTE PROPIO"/>
    <n v="1021616"/>
    <s v="PERUGACHI SALCEDO HECTOR PATRICIO"/>
    <x v="29"/>
  </r>
  <r>
    <n v="1002208078"/>
    <s v="UE01"/>
    <x v="15"/>
    <d v="1899-12-30T16:55:00"/>
    <x v="2932"/>
    <s v="9000808101"/>
    <s v="012-022-00316264"/>
    <n v="1629.94"/>
    <n v="1827.5"/>
    <s v="ZPVN"/>
    <s v="40567295"/>
    <s v="P000033254"/>
    <n v="8002824884"/>
    <x v="2214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5123.334000000001"/>
    <n v="12026.666999999999"/>
    <n v="3096.6669999999999"/>
    <n v="79.2"/>
    <m/>
    <x v="23"/>
    <n v="31"/>
    <s v="31"/>
    <n v="12"/>
    <x v="0"/>
    <n v="0.33"/>
    <n v="6.6000000000000005"/>
    <s v="TRANSPORTE PROPIO"/>
    <n v="1021616"/>
    <s v="PERUGACHI SALCEDO HECTOR PATRICIO"/>
    <x v="29"/>
  </r>
  <r>
    <n v="1002208062"/>
    <s v="UE01"/>
    <x v="15"/>
    <d v="1899-12-30T17:07:00"/>
    <x v="2933"/>
    <s v="9000808104"/>
    <s v="012-022-00316266"/>
    <n v="4280.42"/>
    <n v="4799.2299999999996"/>
    <s v="ZPVN"/>
    <s v="40567222"/>
    <s v="0000394317"/>
    <n v="8002824863"/>
    <x v="2215"/>
    <x v="6"/>
    <x v="6"/>
    <n v="640"/>
    <s v="BOL"/>
    <s v="101638"/>
    <x v="40"/>
    <s v="801678"/>
    <s v="BODEGA PASQUEL GUILL"/>
    <x v="1"/>
    <s v="AV. MARISCAL SUCRE 951 E ILLESCAS Q"/>
    <x v="35"/>
    <s v="O-Pichincha-Lamagdalena"/>
    <n v="118"/>
    <x v="19"/>
    <x v="19"/>
    <s v="100019625"/>
    <s v="MENDEZ FRANKLIN"/>
    <s v="ZETT"/>
    <x v="274"/>
    <s v="1"/>
    <s v="Con Pallet"/>
    <n v="0.05"/>
    <n v="32"/>
    <x v="0"/>
    <n v="50550"/>
    <n v="32080"/>
    <n v="18470"/>
    <n v="320"/>
    <m/>
    <x v="19"/>
    <n v="31"/>
    <s v="31"/>
    <n v="32"/>
    <x v="0"/>
    <n v="0.5"/>
    <n v="10"/>
    <s v="LIDENORTI S.A."/>
    <n v="1013548"/>
    <s v="POZO FUENTES DIEGO FRANCISCO"/>
    <x v="275"/>
  </r>
  <r>
    <n v="1002208055"/>
    <s v="UE01"/>
    <x v="15"/>
    <d v="1899-12-30T17:14:00"/>
    <x v="2934"/>
    <s v=""/>
    <s v=""/>
    <n v="0"/>
    <n v="0"/>
    <s v="ZPRC"/>
    <s v="2500108482"/>
    <s v="P000033242"/>
    <n v="8002824851"/>
    <x v="2216"/>
    <x v="3"/>
    <x v="3"/>
    <n v="660"/>
    <s v="BOL"/>
    <s v="101585"/>
    <x v="6"/>
    <s v="806561"/>
    <s v="FERRETERIA EL AMIGO CONSTRUCTOR 2"/>
    <x v="103"/>
    <s v="EL MALECON Y AV DEL COMANDO"/>
    <x v="175"/>
    <s v="O-Sucumbios-Putumayo"/>
    <n v="632"/>
    <x v="6"/>
    <x v="6"/>
    <s v="100017268"/>
    <s v="RUIZ JUAN CARLOS"/>
    <s v="ZETT"/>
    <x v="237"/>
    <s v="2"/>
    <s v="Sin Pallet"/>
    <n v="0"/>
    <n v="0"/>
    <x v="0"/>
    <n v="49640"/>
    <n v="33010"/>
    <n v="16630"/>
    <n v="1214.4000000000001"/>
    <m/>
    <x v="6"/>
    <n v="31"/>
    <s v="31"/>
    <n v="33"/>
    <x v="0"/>
    <n v="1.84"/>
    <n v="36.800000000000004"/>
    <s v="TRANSPORTE PROPIO"/>
    <n v="1013241"/>
    <s v="COMPAÑÍA DE TRANSPORTE DE CARGA PES"/>
    <x v="237"/>
  </r>
  <r>
    <n v="1002208133"/>
    <s v="UE01"/>
    <x v="15"/>
    <d v="1899-12-30T17:22:00"/>
    <x v="2935"/>
    <s v="9000808106"/>
    <s v="012-022-00316267"/>
    <n v="836.4"/>
    <n v="937.78"/>
    <s v="ZPVN"/>
    <s v="40567359"/>
    <s v="P000033270"/>
    <n v="8002824983"/>
    <x v="2217"/>
    <x v="7"/>
    <x v="7"/>
    <n v="120"/>
    <s v="BOL"/>
    <s v="102835"/>
    <x v="102"/>
    <s v="809851"/>
    <s v="FERRICENTRO PEGUCHE"/>
    <x v="8"/>
    <s v="PEGUCHE PANAMERICANA NORTE"/>
    <x v="8"/>
    <s v="O-Imbabura-Otavalo"/>
    <m/>
    <x v="116"/>
    <x v="116"/>
    <s v="100014941"/>
    <s v="JACOME PAUL"/>
    <s v="ZEMU"/>
    <x v="161"/>
    <s v="2"/>
    <s v="Sin Pallet"/>
    <n v="0"/>
    <n v="0"/>
    <x v="0"/>
    <n v="10520"/>
    <n v="6010"/>
    <n v="4510"/>
    <n v="10.8"/>
    <m/>
    <x v="114"/>
    <n v="31"/>
    <s v="31"/>
    <n v="6"/>
    <x v="0"/>
    <n v="9.0000000000000011E-2"/>
    <n v="1.8"/>
    <s v="TRAPSA C.A."/>
    <n v="1014289"/>
    <s v="JACOME ECHEVERRIA PEDRO PAUL"/>
    <x v="161"/>
  </r>
  <r>
    <n v="1002208133"/>
    <s v="UE01"/>
    <x v="15"/>
    <d v="1899-12-30T17:22:00"/>
    <x v="2936"/>
    <s v="9000808107"/>
    <s v="012-022-00316268"/>
    <n v="1656"/>
    <n v="1856.72"/>
    <s v="ZPVN"/>
    <s v="40567358"/>
    <s v="P000033269"/>
    <n v="8002824984"/>
    <x v="2217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16"/>
    <x v="116"/>
    <s v="100014941"/>
    <s v="JACOME PAUL"/>
    <s v="ZEMU"/>
    <x v="161"/>
    <s v="2"/>
    <s v="Sin Pallet"/>
    <n v="0"/>
    <n v="0"/>
    <x v="0"/>
    <n v="16530"/>
    <n v="12020"/>
    <n v="4510"/>
    <n v="21.6"/>
    <m/>
    <x v="114"/>
    <n v="31"/>
    <s v="31"/>
    <n v="12"/>
    <x v="0"/>
    <n v="9.0000000000000011E-2"/>
    <n v="1.8"/>
    <s v="TRAPSA C.A."/>
    <n v="1014289"/>
    <s v="JACOME ECHEVERRIA PEDRO PAUL"/>
    <x v="161"/>
  </r>
  <r>
    <n v="1002208086"/>
    <s v="UE01"/>
    <x v="15"/>
    <d v="1899-12-30T17:23:00"/>
    <x v="2937"/>
    <s v="9000808108"/>
    <s v="012-022-00316269"/>
    <n v="2617.56"/>
    <n v="2934.83"/>
    <s v="ZPVN"/>
    <s v="40567349"/>
    <s v="0000394472"/>
    <n v="8002824914"/>
    <x v="2218"/>
    <x v="7"/>
    <x v="7"/>
    <n v="40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9157.120999999999"/>
    <n v="20012.120999999999"/>
    <n v="9145"/>
    <n v="304"/>
    <m/>
    <x v="118"/>
    <n v="31"/>
    <s v="31"/>
    <n v="20"/>
    <x v="0"/>
    <n v="0.76"/>
    <n v="15.2"/>
    <s v="TRANSPORTE PROPIO"/>
    <n v="1023699"/>
    <s v="RIVADENEIRA MORALES KEVIN ANTONIO"/>
    <x v="168"/>
  </r>
  <r>
    <n v="1002208086"/>
    <s v="UE01"/>
    <x v="15"/>
    <d v="1899-12-30T17:23:00"/>
    <x v="2938"/>
    <s v="9000808109"/>
    <s v="012-022-00316270"/>
    <n v="1691.12"/>
    <n v="1896.09"/>
    <s v="ZPVN"/>
    <s v="40567349"/>
    <s v="0000394473"/>
    <n v="8002824915"/>
    <x v="2218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152.879000000001"/>
    <n v="13007.879000000001"/>
    <n v="9145"/>
    <n v="197.6"/>
    <m/>
    <x v="118"/>
    <n v="31"/>
    <s v="31"/>
    <n v="13"/>
    <x v="0"/>
    <n v="0.76"/>
    <n v="15.2"/>
    <s v="TRANSPORTE PROPIO"/>
    <n v="1023699"/>
    <s v="RIVADENEIRA MORALES KEVIN ANTONIO"/>
    <x v="168"/>
  </r>
  <r>
    <n v="1002208063"/>
    <s v="UE01"/>
    <x v="15"/>
    <d v="1899-12-30T17:39:00"/>
    <x v="2939"/>
    <s v=""/>
    <s v=""/>
    <n v="0"/>
    <n v="0"/>
    <s v="ZPRC"/>
    <s v="2500108495"/>
    <s v="0000394413"/>
    <n v="8002824864"/>
    <x v="2219"/>
    <x v="7"/>
    <x v="7"/>
    <n v="12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2190.208000000001"/>
    <n v="6016.875"/>
    <n v="6173.3329999999996"/>
    <n v="55.2"/>
    <m/>
    <x v="74"/>
    <n v="31"/>
    <s v="31"/>
    <n v="6"/>
    <x v="0"/>
    <n v="0.46"/>
    <n v="9.2000000000000011"/>
    <s v="LIDENORTI S.A."/>
    <n v="1013592"/>
    <s v="VALENCIA BENAVIDES GLADYS RUBY"/>
    <x v="195"/>
  </r>
  <r>
    <n v="1002208063"/>
    <s v="UE01"/>
    <x v="15"/>
    <d v="1899-12-30T17:39:00"/>
    <x v="2940"/>
    <s v=""/>
    <s v=""/>
    <n v="0"/>
    <n v="0"/>
    <s v="ZPRC"/>
    <s v="2500108495"/>
    <s v="0000394414"/>
    <n v="8002824866"/>
    <x v="2219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0184.583000000001"/>
    <n v="4011.25"/>
    <n v="6173.3329999999996"/>
    <n v="36.799999999999997"/>
    <m/>
    <x v="74"/>
    <n v="31"/>
    <s v="31"/>
    <n v="4"/>
    <x v="0"/>
    <n v="0.45999999999999996"/>
    <n v="9.1999999999999993"/>
    <s v="LIDENORTI S.A."/>
    <n v="1013592"/>
    <s v="VALENCIA BENAVIDES GLADYS RUBY"/>
    <x v="195"/>
  </r>
  <r>
    <n v="1002208063"/>
    <s v="UE01"/>
    <x v="15"/>
    <d v="1899-12-30T17:39:00"/>
    <x v="2941"/>
    <s v=""/>
    <s v=""/>
    <n v="0"/>
    <n v="0"/>
    <s v="ZPRC"/>
    <s v="2500108495"/>
    <s v="0000394415"/>
    <n v="8002824865"/>
    <x v="2219"/>
    <x v="6"/>
    <x v="6"/>
    <n v="440"/>
    <s v="BOL"/>
    <s v="101500"/>
    <x v="30"/>
    <s v="806419"/>
    <s v="CENTRO DE ACOPIO"/>
    <x v="1"/>
    <s v="EL CARRIZAL E9-119 Y AV INTEROCEANI"/>
    <x v="10"/>
    <s v="O-Pichincha-Tumbaco"/>
    <n v="110"/>
    <x v="76"/>
    <x v="76"/>
    <s v="100015030"/>
    <s v="CASTRO MARCO"/>
    <s v="ZETT"/>
    <x v="195"/>
    <s v="4"/>
    <s v="Pallet Cortesia"/>
    <n v="0"/>
    <n v="0"/>
    <x v="0"/>
    <n v="28235.207999999999"/>
    <n v="22061.875"/>
    <n v="6173.3329999999996"/>
    <n v="202.4"/>
    <m/>
    <x v="74"/>
    <n v="31"/>
    <s v="31"/>
    <n v="22"/>
    <x v="0"/>
    <n v="0.46"/>
    <n v="9.2000000000000011"/>
    <s v="LIDENORTI S.A."/>
    <n v="1013592"/>
    <s v="VALENCIA BENAVIDES GLADYS RUBY"/>
    <x v="195"/>
  </r>
  <r>
    <n v="1002208095"/>
    <s v="UE01"/>
    <x v="15"/>
    <d v="1899-12-30T17:41:00"/>
    <x v="2942"/>
    <s v="9000808115"/>
    <s v="012-022-00316272"/>
    <n v="551.20000000000005"/>
    <n v="618.01"/>
    <s v="ZPVN"/>
    <s v="40567367"/>
    <s v="0000394505"/>
    <n v="8002824935"/>
    <x v="2220"/>
    <x v="7"/>
    <x v="7"/>
    <n v="8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3380"/>
    <n v="4005"/>
    <n v="9375"/>
    <n v="40.799999999999997"/>
    <m/>
    <x v="161"/>
    <n v="31"/>
    <s v="31"/>
    <n v="4"/>
    <x v="0"/>
    <n v="0.51"/>
    <n v="10.199999999999999"/>
    <s v="TRANSPORTE PROPIO"/>
    <n v="10003654"/>
    <s v="TRANSPORTES PALACIOS HIDALGO"/>
    <x v="250"/>
  </r>
  <r>
    <n v="1002208095"/>
    <s v="UE01"/>
    <x v="15"/>
    <d v="1899-12-30T17:41:00"/>
    <x v="2943"/>
    <s v="9000808114"/>
    <s v="012-022-00316271"/>
    <n v="3841.6"/>
    <n v="4307.22"/>
    <s v="ZPVN"/>
    <s v="40567367"/>
    <s v="0000394504"/>
    <n v="8002824936"/>
    <x v="2220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7410"/>
    <n v="28035"/>
    <n v="9375"/>
    <n v="285.60000000000002"/>
    <m/>
    <x v="161"/>
    <n v="31"/>
    <s v="31"/>
    <n v="28"/>
    <x v="0"/>
    <n v="0.51"/>
    <n v="10.200000000000001"/>
    <s v="TRANSPORTE PROPIO"/>
    <n v="10003654"/>
    <s v="TRANSPORTES PALACIOS HIDALGO"/>
    <x v="250"/>
  </r>
  <r>
    <n v="1002208110"/>
    <s v="UE01"/>
    <x v="15"/>
    <d v="1899-12-30T17:43:00"/>
    <x v="2944"/>
    <s v=""/>
    <s v=""/>
    <n v="0"/>
    <n v="0"/>
    <s v="ZPRC"/>
    <s v="2500108312"/>
    <s v="0000393923"/>
    <n v="8002824955"/>
    <x v="2221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18"/>
    <x v="18"/>
    <s v="100019606"/>
    <s v="MORALES SANTIAGO"/>
    <s v="ZETT"/>
    <x v="23"/>
    <s v="2"/>
    <s v="Sin Pallet"/>
    <n v="0"/>
    <n v="0"/>
    <x v="0"/>
    <n v="51170"/>
    <n v="33020"/>
    <n v="18150"/>
    <n v="1432.2"/>
    <m/>
    <x v="18"/>
    <n v="31"/>
    <s v="31"/>
    <n v="33"/>
    <x v="0"/>
    <n v="2.17"/>
    <n v="43.4"/>
    <s v="LA ARMENIA S.A."/>
    <n v="1021830"/>
    <s v="MORALES GARZON CHRISTIAN SANTIAGO"/>
    <x v="23"/>
  </r>
  <r>
    <n v="1002208119"/>
    <s v="UE01"/>
    <x v="15"/>
    <d v="1899-12-30T17:48:00"/>
    <x v="2945"/>
    <s v="9000808117"/>
    <s v="012-022-00316273"/>
    <n v="2287.17"/>
    <n v="2564.39"/>
    <s v="ZPVN"/>
    <s v="40567343"/>
    <s v="P000033264"/>
    <n v="8002824965"/>
    <x v="2222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73"/>
    <x v="73"/>
    <s v="100014882"/>
    <s v="RIVERA JOSE"/>
    <s v="ZEMU"/>
    <x v="95"/>
    <s v="2"/>
    <s v="Sin Pallet"/>
    <n v="0"/>
    <n v="0"/>
    <x v="0"/>
    <n v="27220"/>
    <n v="18050"/>
    <n v="9170"/>
    <n v="273.60000000000002"/>
    <m/>
    <x v="71"/>
    <n v="31"/>
    <s v="31"/>
    <n v="18"/>
    <x v="0"/>
    <n v="0.76"/>
    <n v="15.200000000000001"/>
    <s v="TRIMPESAS S.A."/>
    <n v="1013684"/>
    <s v="CASTRO NAVARRETE FRANCISCO ARMANDO"/>
    <x v="95"/>
  </r>
  <r>
    <n v="1002208123"/>
    <s v="UE01"/>
    <x v="15"/>
    <d v="1899-12-30T17:49:00"/>
    <x v="2946"/>
    <s v=""/>
    <s v=""/>
    <n v="0"/>
    <n v="0"/>
    <s v="ZPRC"/>
    <s v="2500108553"/>
    <s v="0000394543"/>
    <n v="8002824973"/>
    <x v="2223"/>
    <x v="3"/>
    <x v="3"/>
    <n v="160"/>
    <s v="BOL"/>
    <s v="101664"/>
    <x v="8"/>
    <s v="804613"/>
    <s v="RIZZO FELIX ROSALVA BANESA"/>
    <x v="35"/>
    <s v="AV UNIDAD NACIONAL Y EVA PERON"/>
    <x v="53"/>
    <s v="O-Sucumbios-Shushufindi"/>
    <m/>
    <x v="31"/>
    <x v="31"/>
    <s v="100014899"/>
    <s v="PILLAJO LUIS"/>
    <s v="ZEMU"/>
    <x v="37"/>
    <s v="2"/>
    <s v="Sin Pallet"/>
    <n v="0"/>
    <n v="0"/>
    <x v="0"/>
    <n v="12500.556"/>
    <n v="7995.5559999999996"/>
    <n v="4505"/>
    <n v="198.4"/>
    <m/>
    <x v="29"/>
    <n v="31"/>
    <s v="31"/>
    <n v="8"/>
    <x v="0"/>
    <n v="1.24"/>
    <n v="24.8"/>
    <s v="SANJOPAS S.A."/>
    <n v="1014267"/>
    <s v="PILLAJO GUATEMAL VICTOR JULIO"/>
    <x v="37"/>
  </r>
  <r>
    <n v="1002208123"/>
    <s v="UE01"/>
    <x v="15"/>
    <d v="1899-12-30T17:49:00"/>
    <x v="2947"/>
    <s v=""/>
    <s v=""/>
    <n v="0"/>
    <n v="0"/>
    <s v="ZPRC"/>
    <s v="2500108553"/>
    <s v="0000394542"/>
    <n v="8002824972"/>
    <x v="2223"/>
    <x v="4"/>
    <x v="4"/>
    <n v="200"/>
    <s v="BOL"/>
    <s v="101664"/>
    <x v="8"/>
    <s v="804613"/>
    <s v="RIZZO FELIX ROSALVA BANESA"/>
    <x v="35"/>
    <s v="AV UNIDAD NACIONAL Y EVA PERON"/>
    <x v="53"/>
    <s v="O-Sucumbios-Shushufindi"/>
    <n v="385"/>
    <x v="31"/>
    <x v="31"/>
    <s v="100014899"/>
    <s v="PILLAJO LUIS"/>
    <s v="ZEMU"/>
    <x v="37"/>
    <s v="2"/>
    <s v="Sin Pallet"/>
    <n v="0"/>
    <n v="0"/>
    <x v="0"/>
    <n v="14499.444"/>
    <n v="9994.4439999999995"/>
    <n v="4505"/>
    <n v="248"/>
    <m/>
    <x v="29"/>
    <n v="31"/>
    <s v="31"/>
    <n v="10"/>
    <x v="0"/>
    <n v="1.24"/>
    <n v="24.8"/>
    <s v="SANJOPAS S.A."/>
    <n v="1014267"/>
    <s v="PILLAJO GUATEMAL VICTOR JULIO"/>
    <x v="37"/>
  </r>
  <r>
    <n v="1002208085"/>
    <s v="UE01"/>
    <x v="15"/>
    <d v="1899-12-30T17:51:00"/>
    <x v="2948"/>
    <s v="9000808118"/>
    <s v="012-022-00316274"/>
    <n v="4072.33"/>
    <n v="4565.92"/>
    <s v="ZPVN"/>
    <s v="40566941"/>
    <s v="0000394309"/>
    <n v="8002824910"/>
    <x v="2224"/>
    <x v="2"/>
    <x v="2"/>
    <n v="32.200000000000003"/>
    <s v="T"/>
    <s v="101736"/>
    <x v="129"/>
    <s v="800784"/>
    <s v="DESTINO GRANEL.,"/>
    <x v="27"/>
    <s v="VIA A QUITO PASO LATERAL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330"/>
    <n v="32200"/>
    <n v="19130"/>
    <n v="659.46"/>
    <m/>
    <x v="78"/>
    <n v="31"/>
    <s v="31"/>
    <n v="32.200000000000003"/>
    <x v="0"/>
    <n v="20.480124223602484"/>
    <n v="20.480124223602484"/>
    <s v="CASTRO HERMANOS S.A."/>
    <n v="1013576"/>
    <s v="CASTRO SALGADO LUCIO OSWALDO"/>
    <x v="105"/>
  </r>
  <r>
    <n v="1002208121"/>
    <s v="UE01"/>
    <x v="15"/>
    <d v="1899-12-30T17:53:00"/>
    <x v="2949"/>
    <s v="9000808122"/>
    <s v="012-022-00316276"/>
    <n v="955.06"/>
    <n v="1070.82"/>
    <s v="ZPVN"/>
    <s v="40567352"/>
    <s v="P000033267"/>
    <n v="8002824969"/>
    <x v="2225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133"/>
    <x v="133"/>
    <s v="100014955"/>
    <s v="VELASCO LUIS"/>
    <s v="ZEMU"/>
    <x v="190"/>
    <s v="2"/>
    <s v="Sin Pallet"/>
    <n v="0"/>
    <n v="0"/>
    <x v="0"/>
    <n v="12622.222"/>
    <n v="8022.2219999999998"/>
    <n v="4600"/>
    <n v="150.4"/>
    <m/>
    <x v="131"/>
    <n v="31"/>
    <s v="31"/>
    <n v="8"/>
    <x v="0"/>
    <n v="0.94000000000000006"/>
    <n v="18.8"/>
    <s v="RUTAS COTACACHENSES S.A."/>
    <n v="10005626"/>
    <s v="BENALCAZAR DE LA CRUZ CRISTIAN ROBE"/>
    <x v="190"/>
  </r>
  <r>
    <n v="1002208121"/>
    <s v="UE01"/>
    <x v="15"/>
    <d v="1899-12-30T17:53:00"/>
    <x v="2950"/>
    <s v="9000808121"/>
    <s v="012-022-00316275"/>
    <n v="1294.29"/>
    <n v="1451.16"/>
    <s v="ZPVN"/>
    <s v="40567351"/>
    <s v="P000033266"/>
    <n v="8002824968"/>
    <x v="2225"/>
    <x v="6"/>
    <x v="6"/>
    <n v="200"/>
    <s v="BOL"/>
    <s v="101795"/>
    <x v="53"/>
    <s v="801917"/>
    <s v="BODEGA FERRETERIA STA LUCIA MATRIZ"/>
    <x v="28"/>
    <s v="ANTONIO JOSE DE SUCRE Y 20 DE OCTUB"/>
    <x v="42"/>
    <s v="O-Tungurahua-Tisaleo"/>
    <n v="259"/>
    <x v="133"/>
    <x v="133"/>
    <s v="100014955"/>
    <s v="VELASCO LUIS"/>
    <s v="ZEMU"/>
    <x v="190"/>
    <s v="2"/>
    <s v="Sin Pallet"/>
    <n v="0"/>
    <n v="0"/>
    <x v="0"/>
    <n v="14627.778"/>
    <n v="10027.778"/>
    <n v="4600"/>
    <n v="188"/>
    <m/>
    <x v="131"/>
    <n v="31"/>
    <s v="31"/>
    <n v="10"/>
    <x v="0"/>
    <n v="0.94"/>
    <n v="18.8"/>
    <s v="RUTAS COTACACHENSES S.A."/>
    <n v="10005626"/>
    <s v="BENALCAZAR DE LA CRUZ CRISTIAN ROBE"/>
    <x v="190"/>
  </r>
  <r>
    <n v="1002208131"/>
    <s v="UE01"/>
    <x v="15"/>
    <d v="1899-12-30T18:01:00"/>
    <x v="2951"/>
    <s v="9000808124"/>
    <s v="012-022-00316277"/>
    <n v="2358"/>
    <n v="2643.8"/>
    <s v="ZPVN"/>
    <s v="40567336"/>
    <s v="0000394519"/>
    <n v="8002824981"/>
    <x v="2226"/>
    <x v="3"/>
    <x v="3"/>
    <n v="360"/>
    <s v="BOL"/>
    <s v="101732"/>
    <x v="35"/>
    <s v="801580"/>
    <s v="DECORAMOS,"/>
    <x v="23"/>
    <s v="DECORAMOS / VIA A MANTA"/>
    <x v="33"/>
    <s v="O-Manabi-Manta"/>
    <n v="486"/>
    <x v="48"/>
    <x v="48"/>
    <s v="100019553"/>
    <s v="GRANDA HENDRY"/>
    <s v="ZEMU"/>
    <x v="62"/>
    <s v="2"/>
    <s v="Sin Pallet"/>
    <n v="0"/>
    <n v="0"/>
    <x v="0"/>
    <n v="27040"/>
    <n v="18030"/>
    <n v="9010"/>
    <n v="406.8"/>
    <m/>
    <x v="46"/>
    <n v="31"/>
    <s v="31"/>
    <n v="18"/>
    <x v="0"/>
    <n v="1.1300000000000001"/>
    <n v="22.6"/>
    <s v="TRAPSA C.A."/>
    <n v="1024047"/>
    <s v="GRANDA ALMEIDA LUIS ANIBAL"/>
    <x v="62"/>
  </r>
  <r>
    <n v="1002208122"/>
    <s v="UE01"/>
    <x v="15"/>
    <d v="1899-12-30T18:02:00"/>
    <x v="2952"/>
    <s v="9000808128"/>
    <s v="012-022-00316279"/>
    <n v="1022.82"/>
    <n v="1146.79"/>
    <s v="ZPVN"/>
    <s v="40567379"/>
    <s v="P000033277"/>
    <n v="8002824971"/>
    <x v="2227"/>
    <x v="7"/>
    <x v="7"/>
    <n v="160"/>
    <s v="BOL"/>
    <s v="101680"/>
    <x v="12"/>
    <s v="801408"/>
    <s v="BODEG NARANJO PUJILI"/>
    <x v="10"/>
    <s v="BODEG NARANJO PUJILI / VIA A PUJILI"/>
    <x v="12"/>
    <s v="O-Cotopaxi-Pujili"/>
    <m/>
    <x v="14"/>
    <x v="14"/>
    <s v="100015134"/>
    <s v="NICOLALDE FABIAN"/>
    <s v="ZEMU"/>
    <x v="18"/>
    <s v="2"/>
    <s v="Sin Pallet"/>
    <n v="0"/>
    <n v="0"/>
    <x v="0"/>
    <n v="12523.888999999999"/>
    <n v="8008.8890000000001"/>
    <n v="4515"/>
    <n v="124.8"/>
    <m/>
    <x v="14"/>
    <n v="31"/>
    <s v="31"/>
    <n v="8"/>
    <x v="0"/>
    <n v="0.78"/>
    <n v="15.6"/>
    <s v="SANJOPAS S.A."/>
    <n v="1014339"/>
    <s v="NICOLALDE FLORES MILTON FABIAN"/>
    <x v="18"/>
  </r>
  <r>
    <n v="1002208122"/>
    <s v="UE01"/>
    <x v="15"/>
    <d v="1899-12-30T18:02:00"/>
    <x v="2953"/>
    <s v="9000808127"/>
    <s v="012-022-00316278"/>
    <n v="1270.6500000000001"/>
    <n v="1424.66"/>
    <s v="ZPVN"/>
    <s v="40567378"/>
    <s v="P000033276"/>
    <n v="8002824970"/>
    <x v="2227"/>
    <x v="6"/>
    <x v="6"/>
    <n v="200"/>
    <s v="BOL"/>
    <s v="101680"/>
    <x v="12"/>
    <s v="801408"/>
    <s v="BODEG NARANJO PUJILI"/>
    <x v="10"/>
    <s v="BODEG NARANJO PUJILI / VIA A PUJILI"/>
    <x v="12"/>
    <s v="O-Cotopaxi-Pujili"/>
    <n v="205"/>
    <x v="14"/>
    <x v="14"/>
    <s v="100015134"/>
    <s v="NICOLALDE FABIAN"/>
    <s v="ZEMU"/>
    <x v="18"/>
    <s v="2"/>
    <s v="Sin Pallet"/>
    <n v="0"/>
    <n v="0"/>
    <x v="0"/>
    <n v="14526.111000000001"/>
    <n v="10011.111000000001"/>
    <n v="4515"/>
    <n v="156"/>
    <m/>
    <x v="14"/>
    <n v="31"/>
    <s v="31"/>
    <n v="10"/>
    <x v="0"/>
    <n v="0.78"/>
    <n v="15.6"/>
    <s v="SANJOPAS S.A."/>
    <n v="1014339"/>
    <s v="NICOLALDE FLORES MILTON FABIAN"/>
    <x v="18"/>
  </r>
  <r>
    <n v="1002208103"/>
    <s v="UE01"/>
    <x v="15"/>
    <d v="1899-12-30T18:04:00"/>
    <x v="2954"/>
    <s v="9000808129"/>
    <s v="012-022-00316280"/>
    <n v="3235.2"/>
    <n v="3627.32"/>
    <s v="ZPVN"/>
    <s v="40567200"/>
    <s v="P000033226"/>
    <n v="8002824945"/>
    <x v="2228"/>
    <x v="6"/>
    <x v="6"/>
    <n v="480"/>
    <s v="BOL"/>
    <s v="101571"/>
    <x v="38"/>
    <s v="807000"/>
    <s v="BODEGA COLLAQUI"/>
    <x v="1"/>
    <s v="LUIS STACEY GUZMAN"/>
    <x v="10"/>
    <s v="O-Pichincha-Tumbaco"/>
    <n v="110"/>
    <x v="82"/>
    <x v="82"/>
    <s v="100018690"/>
    <s v="MORALES PATRICIO V."/>
    <s v="ZEMT"/>
    <x v="112"/>
    <s v="1"/>
    <s v="Con Pallet"/>
    <n v="0.05"/>
    <n v="24"/>
    <x v="0"/>
    <n v="40120"/>
    <n v="24040"/>
    <n v="16080"/>
    <n v="220.8"/>
    <m/>
    <x v="80"/>
    <n v="31"/>
    <s v="31"/>
    <n v="24"/>
    <x v="0"/>
    <n v="0.46"/>
    <n v="9.2000000000000011"/>
    <s v="LA ARMENIA S.A."/>
    <n v="1021911"/>
    <s v="MORALES GORDILLO VICENTE PATRICIO"/>
    <x v="112"/>
  </r>
  <r>
    <n v="1002208098"/>
    <s v="UE01"/>
    <x v="15"/>
    <d v="1899-12-30T18:17:00"/>
    <x v="2955"/>
    <s v="9000808133"/>
    <s v="012-022-00316281"/>
    <n v="3235.2"/>
    <n v="3627.32"/>
    <s v="ZPVN"/>
    <s v="40567182"/>
    <s v="P000033215"/>
    <n v="8002824939"/>
    <x v="2229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4869"/>
    <s v="ROCHA JORGE"/>
    <s v="ZEMT"/>
    <x v="80"/>
    <s v="1"/>
    <s v="Con Pallet"/>
    <n v="0.05"/>
    <n v="24"/>
    <x v="0"/>
    <n v="40040"/>
    <n v="24040"/>
    <n v="16000"/>
    <n v="206.4"/>
    <m/>
    <x v="62"/>
    <n v="31"/>
    <s v="31"/>
    <n v="24"/>
    <x v="0"/>
    <n v="0.43"/>
    <n v="8.6"/>
    <s v="TRAPSA C.A."/>
    <n v="10003431"/>
    <s v="FIALLOS ARTEAGA ESTEFANIA CAROLINA"/>
    <x v="80"/>
  </r>
  <r>
    <n v="1002208124"/>
    <s v="UE01"/>
    <x v="15"/>
    <d v="1899-12-30T18:22:00"/>
    <x v="2956"/>
    <s v="9000808137"/>
    <s v="012-022-00316282"/>
    <n v="2613.6"/>
    <n v="2930.38"/>
    <s v="ZPVN"/>
    <s v="40567384"/>
    <s v="0000394534"/>
    <n v="8002824974"/>
    <x v="2230"/>
    <x v="9"/>
    <x v="9"/>
    <n v="360"/>
    <s v="BOL"/>
    <s v="101669"/>
    <x v="155"/>
    <s v="807315"/>
    <s v="CASA PARA TODOS NANGARITZA"/>
    <x v="105"/>
    <s v="CALLE CARLOS VELEZ"/>
    <x v="180"/>
    <s v="O-ZamoraChinchi-Nangaritza"/>
    <n v="860"/>
    <x v="93"/>
    <x v="93"/>
    <s v="100014969"/>
    <s v="LARGO ANGEL"/>
    <s v="ZEMU"/>
    <x v="129"/>
    <s v="2"/>
    <s v="Sin Pallet"/>
    <n v="0"/>
    <n v="0"/>
    <x v="0"/>
    <n v="27170"/>
    <n v="18010"/>
    <n v="9160"/>
    <n v="910.8"/>
    <m/>
    <x v="91"/>
    <n v="31"/>
    <s v="31"/>
    <n v="18"/>
    <x v="0"/>
    <n v="2.5299999999999998"/>
    <n v="50.599999999999994"/>
    <s v="TRANSSJQ S.A."/>
    <n v="1012878"/>
    <s v="HINOJOSA SAN ANDRES ANGEL PATRICIO"/>
    <x v="129"/>
  </r>
  <r>
    <n v="1002208084"/>
    <s v="UE01"/>
    <x v="15"/>
    <d v="1899-12-30T18:26:00"/>
    <x v="2957"/>
    <s v="9000782705"/>
    <s v="013-020-00046415"/>
    <n v="3572.16"/>
    <n v="4005.13"/>
    <s v="ZPDF"/>
    <s v="70171631"/>
    <s v="0000389321"/>
    <n v="8002824907"/>
    <x v="2231"/>
    <x v="8"/>
    <x v="8"/>
    <n v="31.9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7939"/>
    <s v="LUCERO IZA CARLOS ORLANDO"/>
    <s v="ZECI"/>
    <x v="130"/>
    <s v="2"/>
    <s v="Sin Pallet"/>
    <n v="0"/>
    <n v="0"/>
    <x v="1"/>
    <n v="50480"/>
    <n v="31900"/>
    <n v="18580"/>
    <n v="0"/>
    <m/>
    <x v="1"/>
    <n v="31"/>
    <s v="31"/>
    <n v="31.9"/>
    <x v="0"/>
    <n v="0"/>
    <n v="0"/>
    <s v="TRANSCONCEM CIA. LTDA."/>
    <n v="1013227"/>
    <s v="COMPAÑIA DE TRANSPORTE PESADO"/>
    <x v="130"/>
  </r>
  <r>
    <n v="1002208151"/>
    <s v="UE01"/>
    <x v="15"/>
    <d v="1899-12-30T18:26:00"/>
    <x v="2958"/>
    <s v=""/>
    <s v=""/>
    <n v="0"/>
    <n v="0"/>
    <s v="ZPRC"/>
    <s v="2500108501"/>
    <s v="P000033263"/>
    <n v="8002825004"/>
    <x v="2232"/>
    <x v="7"/>
    <x v="7"/>
    <n v="64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4"/>
    <s v="Pallet Cortesia"/>
    <n v="0"/>
    <n v="0"/>
    <x v="0"/>
    <n v="50580"/>
    <n v="32030"/>
    <n v="18550"/>
    <n v="576"/>
    <m/>
    <x v="72"/>
    <n v="31"/>
    <s v="31"/>
    <n v="32"/>
    <x v="0"/>
    <n v="0.9"/>
    <n v="18"/>
    <s v="TRANSPORTE PROPIO"/>
    <n v="1014110"/>
    <s v="RODRIGUEZ CORREA ROSA AYDE"/>
    <x v="254"/>
  </r>
  <r>
    <n v="1002208127"/>
    <s v="UE01"/>
    <x v="15"/>
    <d v="1899-12-30T18:31:00"/>
    <x v="2959"/>
    <s v=""/>
    <s v=""/>
    <n v="0"/>
    <n v="0"/>
    <s v="ZPRC"/>
    <s v="2500108551"/>
    <s v="0000394538"/>
    <n v="8002824977"/>
    <x v="2233"/>
    <x v="3"/>
    <x v="3"/>
    <n v="360"/>
    <s v="BOL"/>
    <s v="101664"/>
    <x v="8"/>
    <s v="804077"/>
    <s v="LUZ MARIA PERALTA MORA"/>
    <x v="31"/>
    <s v="VARIANTE NORT Y G.ANCHUNDIA BARROS"/>
    <x v="47"/>
    <s v="O-Losrios-Buenafe"/>
    <n v="328"/>
    <x v="65"/>
    <x v="65"/>
    <s v="100014858"/>
    <s v="MORENO MANUEL"/>
    <s v="ZEMU"/>
    <x v="94"/>
    <s v="2"/>
    <s v="Sin Pallet"/>
    <n v="0"/>
    <n v="0"/>
    <x v="0"/>
    <n v="27150"/>
    <n v="17990"/>
    <n v="9160"/>
    <n v="370.8"/>
    <m/>
    <x v="63"/>
    <n v="31"/>
    <s v="31"/>
    <n v="18"/>
    <x v="0"/>
    <n v="1.03"/>
    <n v="20.6"/>
    <s v="TRANSSJQ S.A."/>
    <n v="1013485"/>
    <s v="PEREZ ALBUJA VICTOR ALEJANDRO"/>
    <x v="94"/>
  </r>
  <r>
    <n v="1002208132"/>
    <s v="UE01"/>
    <x v="15"/>
    <d v="1899-12-30T18:31:00"/>
    <x v="2960"/>
    <s v=""/>
    <s v=""/>
    <n v="0"/>
    <n v="0"/>
    <s v="ZPRC"/>
    <s v="2500108552"/>
    <s v="0000394540"/>
    <n v="8002824982"/>
    <x v="2234"/>
    <x v="4"/>
    <x v="4"/>
    <n v="360"/>
    <s v="BOL"/>
    <s v="101664"/>
    <x v="8"/>
    <s v="800674"/>
    <s v="OLGA MOREIRA ELINAN"/>
    <x v="95"/>
    <s v="OLGA MOREIRA ELINAN / VIA A MONTALV"/>
    <x v="163"/>
    <s v="O-Losrios-Montalvo"/>
    <n v="405"/>
    <x v="16"/>
    <x v="16"/>
    <s v="10008215"/>
    <s v="MAFLA SEVILLANO LUIS EDUARDO"/>
    <s v="ZEMU"/>
    <x v="107"/>
    <s v="2"/>
    <s v="Sin Pallet"/>
    <n v="0"/>
    <n v="0"/>
    <x v="0"/>
    <n v="26910"/>
    <n v="18000"/>
    <n v="8910"/>
    <n v="450"/>
    <m/>
    <x v="16"/>
    <n v="31"/>
    <s v="31"/>
    <n v="18"/>
    <x v="0"/>
    <n v="1.25"/>
    <n v="25"/>
    <s v="LA ARMENIA S.A."/>
    <n v="1020060"/>
    <s v="FUERTES RUEDA HUGO BALDOMERO"/>
    <x v="107"/>
  </r>
  <r>
    <n v="1002208172"/>
    <s v="UE01"/>
    <x v="15"/>
    <d v="1899-12-30T18:38:00"/>
    <x v="2961"/>
    <s v="9000808141"/>
    <s v="012-022-00316283"/>
    <n v="2498.4"/>
    <n v="2801.22"/>
    <s v="ZPVN"/>
    <s v="40567400"/>
    <s v="P000033288"/>
    <n v="8002825028"/>
    <x v="2235"/>
    <x v="7"/>
    <x v="7"/>
    <n v="360"/>
    <s v="BOL"/>
    <s v="101552"/>
    <x v="100"/>
    <s v="810752"/>
    <s v="FERRETERIA MILAN"/>
    <x v="9"/>
    <s v="PANAMERICANA NORTE KM 151"/>
    <x v="102"/>
    <s v="O-Imbabura-Ambuqui"/>
    <n v="68.5"/>
    <x v="130"/>
    <x v="130"/>
    <s v="100014950"/>
    <s v="MONTESDEOCA JORGE"/>
    <s v="ZEMU"/>
    <x v="187"/>
    <s v="2"/>
    <s v="Sin Pallet"/>
    <n v="0"/>
    <n v="0"/>
    <x v="0"/>
    <n v="27100"/>
    <n v="18020"/>
    <n v="9080"/>
    <n v="111.6"/>
    <m/>
    <x v="128"/>
    <n v="31"/>
    <s v="31"/>
    <n v="18"/>
    <x v="0"/>
    <n v="0.31"/>
    <n v="6.1999999999999993"/>
    <s v="LIDENORTI S.A."/>
    <n v="1014151"/>
    <s v="VEGA RUIZ WILSON MARCELO"/>
    <x v="187"/>
  </r>
  <r>
    <n v="1002208112"/>
    <s v="UE01"/>
    <x v="15"/>
    <d v="1899-12-30T18:42:00"/>
    <x v="2962"/>
    <s v="9000808142"/>
    <s v="012-022-00316284"/>
    <n v="4079.92"/>
    <n v="4574.43"/>
    <s v="ZPVN"/>
    <s v="40566941"/>
    <s v="0000394310"/>
    <n v="8002824957"/>
    <x v="2236"/>
    <x v="2"/>
    <x v="2"/>
    <n v="32.26"/>
    <s v="T"/>
    <s v="101736"/>
    <x v="129"/>
    <s v="800784"/>
    <s v="DESTINO GRANEL.,"/>
    <x v="27"/>
    <s v="VIA A QUITO PASO LATERAL"/>
    <x v="41"/>
    <s v="O-Tungurahua-Ambato"/>
    <n v="250"/>
    <x v="1"/>
    <x v="1"/>
    <s v="100014878"/>
    <s v="MANOSALVAS JUAN CARLOS"/>
    <s v="ZECI"/>
    <x v="132"/>
    <s v="2"/>
    <s v="Sin Pallet"/>
    <n v="0"/>
    <n v="0"/>
    <x v="0"/>
    <n v="51620"/>
    <n v="32260"/>
    <n v="19360"/>
    <n v="660.68"/>
    <m/>
    <x v="1"/>
    <n v="31"/>
    <s v="31"/>
    <n v="32.26"/>
    <x v="0"/>
    <n v="20.479851208927464"/>
    <n v="20.479851208927464"/>
    <s v="TRANSCONCEM CIA. LTDA."/>
    <n v="1013227"/>
    <s v="COMPAÑIA DE TRANSPORTE PESADO"/>
    <x v="132"/>
  </r>
  <r>
    <n v="1002208108"/>
    <s v="UE01"/>
    <x v="15"/>
    <d v="1899-12-30T18:43:00"/>
    <x v="2963"/>
    <s v=""/>
    <s v=""/>
    <n v="0"/>
    <n v="0"/>
    <s v="ZPRC"/>
    <s v="2500108312"/>
    <s v="0000393924"/>
    <n v="8002824952"/>
    <x v="2237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70"/>
    <x v="70"/>
    <s v="100017519"/>
    <s v="VILLALBA PATRICIO"/>
    <s v="ZETT"/>
    <x v="90"/>
    <s v="2"/>
    <s v="Sin Pallet"/>
    <n v="0"/>
    <n v="0"/>
    <x v="0"/>
    <n v="50950"/>
    <n v="32990"/>
    <n v="17960"/>
    <n v="1432.2"/>
    <m/>
    <x v="68"/>
    <n v="31"/>
    <s v="31"/>
    <n v="33"/>
    <x v="0"/>
    <n v="2.17"/>
    <n v="43.4"/>
    <s v="TRANSPORTE PROPIO"/>
    <n v="1014205"/>
    <s v="NEWSTEEL TRANSPORTES ECUATORIANOS"/>
    <x v="90"/>
  </r>
  <r>
    <n v="1002208104"/>
    <s v="UE01"/>
    <x v="15"/>
    <d v="1899-12-30T18:45:00"/>
    <x v="2964"/>
    <s v="9000808143"/>
    <s v="012-022-00316285"/>
    <n v="3235.2"/>
    <n v="3627.32"/>
    <s v="ZPVN"/>
    <s v="40567203"/>
    <s v="P000033228"/>
    <n v="8002824946"/>
    <x v="2238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77"/>
    <x v="77"/>
    <s v="100014971"/>
    <s v="QUIROZ EDUARDO"/>
    <s v="ZEMT"/>
    <x v="101"/>
    <s v="1"/>
    <s v="Con Pallet"/>
    <n v="0.05"/>
    <n v="24"/>
    <x v="0"/>
    <n v="40090"/>
    <n v="24050"/>
    <n v="16040"/>
    <n v="220.8"/>
    <m/>
    <x v="75"/>
    <n v="31"/>
    <s v="31"/>
    <n v="24"/>
    <x v="0"/>
    <n v="0.46"/>
    <n v="9.2000000000000011"/>
    <s v="LIDENORTI S.A."/>
    <n v="1013584"/>
    <s v="SANCHEZ TORRES MARCOS OSWALDO"/>
    <x v="101"/>
  </r>
  <r>
    <n v="1002208153"/>
    <s v="UE01"/>
    <x v="15"/>
    <d v="1899-12-30T18:46:00"/>
    <x v="2965"/>
    <s v="9000808144"/>
    <s v="012-022-00316286"/>
    <n v="2329.7199999999998"/>
    <n v="2612.1"/>
    <s v="ZPVN"/>
    <s v="40567371"/>
    <s v="0000394507"/>
    <n v="8002825006"/>
    <x v="2239"/>
    <x v="6"/>
    <x v="6"/>
    <n v="360"/>
    <s v="BOL"/>
    <s v="101447"/>
    <x v="92"/>
    <s v="805093"/>
    <s v="CLAVIJO PILLARO"/>
    <x v="37"/>
    <s v="CALLE CLAVIJO"/>
    <x v="56"/>
    <s v="O-Tungurahua-Santiagodepillaro"/>
    <n v="247"/>
    <x v="101"/>
    <x v="101"/>
    <s v="100020628"/>
    <s v="ORTIZ LEONARDO"/>
    <s v="ZEMU"/>
    <x v="141"/>
    <s v="2"/>
    <s v="Sin Pallet"/>
    <n v="0"/>
    <n v="0"/>
    <x v="0"/>
    <n v="27260"/>
    <n v="18030"/>
    <n v="9230"/>
    <n v="360"/>
    <m/>
    <x v="99"/>
    <n v="31"/>
    <s v="31"/>
    <n v="18"/>
    <x v="0"/>
    <n v="1"/>
    <n v="20"/>
    <s v="TRANSPORTE PROPIO"/>
    <n v="1017789"/>
    <s v="GALARZA PONCE FABIOLA CATHERINE"/>
    <x v="141"/>
  </r>
  <r>
    <n v="1002208166"/>
    <s v="UE01"/>
    <x v="15"/>
    <d v="1899-12-30T18:49:00"/>
    <x v="2966"/>
    <s v=""/>
    <s v=""/>
    <n v="0"/>
    <n v="0"/>
    <s v="ZPRC"/>
    <s v="2500108507"/>
    <s v="0000394470"/>
    <n v="8002825021"/>
    <x v="2240"/>
    <x v="10"/>
    <x v="10"/>
    <n v="32.409999999999997"/>
    <s v="T"/>
    <s v="101633"/>
    <x v="15"/>
    <s v="806453"/>
    <s v="GRANEL SILO PATRICIO NUÑEZ"/>
    <x v="6"/>
    <s v="AV.10 DE AGOSTO ( LOMA DE BRASALES)"/>
    <x v="17"/>
    <s v="O-Cotopaxi-Latacunga"/>
    <n v="198"/>
    <x v="18"/>
    <x v="18"/>
    <s v="10000844"/>
    <s v="MORALES GARZON ISRAEL ALEJANDRO"/>
    <s v="ZECI"/>
    <x v="198"/>
    <s v="2"/>
    <s v="Sin Pallet"/>
    <n v="0"/>
    <n v="0"/>
    <x v="0"/>
    <n v="52260"/>
    <n v="32410"/>
    <n v="19850"/>
    <n v="373.69"/>
    <n v="400037"/>
    <x v="18"/>
    <n v="31"/>
    <s v="31"/>
    <n v="32.409999999999997"/>
    <x v="0"/>
    <n v="11.530083307621105"/>
    <n v="11.530083307621105"/>
    <s v="LA ARMENIA S.A."/>
    <n v="1021830"/>
    <s v="MORALES GARZON CHRISTIAN SANTIAGO"/>
    <x v="198"/>
  </r>
  <r>
    <n v="1002208179"/>
    <s v="UE01"/>
    <x v="15"/>
    <d v="1899-12-30T18:57:00"/>
    <x v="2967"/>
    <s v="9000808146"/>
    <s v="012-022-00316287"/>
    <n v="3292.8"/>
    <n v="3691.91"/>
    <s v="ZPVN"/>
    <s v="40567401"/>
    <s v="0000394563"/>
    <n v="8002825036"/>
    <x v="2241"/>
    <x v="6"/>
    <x v="6"/>
    <n v="480"/>
    <s v="BOL"/>
    <s v="101618"/>
    <x v="274"/>
    <s v="801951"/>
    <s v="BOD.LOS CHILLOS"/>
    <x v="5"/>
    <s v="AVENIDA ILALO Y AC DE LOS CISNES"/>
    <x v="5"/>
    <s v="O-Pichincha-Sangolqui"/>
    <n v="130"/>
    <x v="53"/>
    <x v="53"/>
    <s v="100014948"/>
    <s v="TULCANAZA MARCELO"/>
    <s v="ZEMT"/>
    <x v="68"/>
    <s v="1"/>
    <s v="Con Pallet"/>
    <n v="0.05"/>
    <n v="24"/>
    <x v="0"/>
    <n v="37390"/>
    <n v="24060"/>
    <n v="13330"/>
    <n v="259.2"/>
    <m/>
    <x v="51"/>
    <n v="31"/>
    <s v="31"/>
    <n v="24"/>
    <x v="0"/>
    <n v="0.53999999999999992"/>
    <n v="10.799999999999999"/>
    <s v="TRIMPESAS S.A."/>
    <n v="1014036"/>
    <s v="TULCANAZA VASQUEZ EDISON MARCELO"/>
    <x v="68"/>
  </r>
  <r>
    <n v="1002208158"/>
    <s v="UE01"/>
    <x v="15"/>
    <d v="1899-12-30T19:01:00"/>
    <x v="2968"/>
    <s v="9000808147"/>
    <s v="012-022-00316288"/>
    <n v="4390.3999999999996"/>
    <n v="4922.55"/>
    <s v="ZPVN"/>
    <s v="40567393"/>
    <s v="0000394553"/>
    <n v="8002825011"/>
    <x v="2242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75"/>
    <x v="75"/>
    <s v="100016024"/>
    <s v="LATACUMBA ANDRES"/>
    <s v="ZETT"/>
    <x v="230"/>
    <s v="1"/>
    <s v="Con Pallet"/>
    <n v="0.05"/>
    <n v="32"/>
    <x v="0"/>
    <n v="49800"/>
    <n v="32070"/>
    <n v="17730"/>
    <n v="326.39999999999998"/>
    <m/>
    <x v="73"/>
    <n v="31"/>
    <s v="31"/>
    <n v="32"/>
    <x v="0"/>
    <n v="0.51"/>
    <n v="10.199999999999999"/>
    <s v="J.V. TRANSPREMIUN CIA.LTDA"/>
    <n v="1013906"/>
    <s v="VALLEJOS VILLEGAS SAUL EDUARDO"/>
    <x v="230"/>
  </r>
  <r>
    <n v="1002208116"/>
    <s v="UE01"/>
    <x v="15"/>
    <d v="1899-12-30T19:03:00"/>
    <x v="2969"/>
    <s v="9000808148"/>
    <s v="012-022-00316289"/>
    <n v="4102.3999999999996"/>
    <n v="4599.6400000000003"/>
    <s v="ZPVN"/>
    <s v="40567374"/>
    <s v="0000394521"/>
    <n v="8002824961"/>
    <x v="2243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71"/>
    <x v="71"/>
    <s v="100014916"/>
    <s v="PUETATE MAURICIO"/>
    <s v="ZETT"/>
    <x v="209"/>
    <s v="1"/>
    <s v="Con Pallet"/>
    <n v="0.05"/>
    <n v="32"/>
    <x v="0"/>
    <n v="50400"/>
    <n v="31990"/>
    <n v="18410"/>
    <n v="659.2"/>
    <m/>
    <x v="69"/>
    <n v="31"/>
    <s v="31"/>
    <n v="32"/>
    <x v="0"/>
    <n v="1.03"/>
    <n v="20.6"/>
    <s v="LA ARMENIA S.A."/>
    <n v="1013556"/>
    <s v="RAMIREZ BAEZ FIDEL RAMIRO"/>
    <x v="209"/>
  </r>
  <r>
    <n v="1002208165"/>
    <s v="UE01"/>
    <x v="15"/>
    <d v="1899-12-30T19:16:00"/>
    <x v="2970"/>
    <s v=""/>
    <s v=""/>
    <n v="0"/>
    <n v="0"/>
    <s v="ZPRC"/>
    <s v="2500108548"/>
    <s v="P000033281"/>
    <n v="8002825019"/>
    <x v="2244"/>
    <x v="7"/>
    <x v="7"/>
    <n v="320"/>
    <s v="BOL"/>
    <s v="101724"/>
    <x v="50"/>
    <s v="800852"/>
    <s v="BODEGA GB"/>
    <x v="9"/>
    <s v="AV. MARIANO ACOSTA 23-70 Y JOSE CAN"/>
    <x v="11"/>
    <s v="O-Imbabura-Ibarra"/>
    <m/>
    <x v="28"/>
    <x v="28"/>
    <s v="100018432"/>
    <s v="AYALA LUIS"/>
    <s v="ZEMT"/>
    <x v="167"/>
    <s v="1"/>
    <s v="Con Pallet"/>
    <n v="0.05"/>
    <n v="16"/>
    <x v="0"/>
    <n v="24121.667000000001"/>
    <n v="16026.666999999999"/>
    <n v="8095"/>
    <n v="60.8"/>
    <m/>
    <x v="26"/>
    <n v="31"/>
    <s v="31"/>
    <n v="16"/>
    <x v="0"/>
    <n v="0.19"/>
    <n v="3.8"/>
    <s v="TRIMPESAS S.A."/>
    <n v="1014322"/>
    <s v="ESPARZA REVELO JORGE MARCELO"/>
    <x v="167"/>
  </r>
  <r>
    <n v="1002208165"/>
    <s v="UE01"/>
    <x v="15"/>
    <d v="1899-12-30T19:16:00"/>
    <x v="2971"/>
    <s v=""/>
    <s v=""/>
    <n v="0"/>
    <n v="0"/>
    <s v="ZPRC"/>
    <s v="2500108547"/>
    <s v="P000033280"/>
    <n v="8002825020"/>
    <x v="2244"/>
    <x v="6"/>
    <x v="6"/>
    <n v="160"/>
    <s v="BOL"/>
    <s v="101724"/>
    <x v="50"/>
    <s v="800852"/>
    <s v="BODEGA GB"/>
    <x v="9"/>
    <s v="AV. MARIANO ACOSTA 23-70 Y JOSE CAN"/>
    <x v="11"/>
    <s v="O-Imbabura-Ibarra"/>
    <n v="30"/>
    <x v="28"/>
    <x v="28"/>
    <s v="100018432"/>
    <s v="AYALA LUIS"/>
    <s v="ZEMT"/>
    <x v="167"/>
    <s v="1"/>
    <s v="Con Pallet"/>
    <n v="0.05"/>
    <n v="8"/>
    <x v="0"/>
    <n v="16108.333000000001"/>
    <n v="8013.3329999999996"/>
    <n v="8095"/>
    <n v="30.4"/>
    <m/>
    <x v="26"/>
    <n v="31"/>
    <s v="31"/>
    <n v="8"/>
    <x v="0"/>
    <n v="0.19"/>
    <n v="3.8"/>
    <s v="TRIMPESAS S.A."/>
    <n v="1014322"/>
    <s v="ESPARZA REVELO JORGE MARCELO"/>
    <x v="167"/>
  </r>
  <r>
    <n v="1002208118"/>
    <s v="UE01"/>
    <x v="15"/>
    <d v="1899-12-30T19:22:00"/>
    <x v="2972"/>
    <s v="9000808154"/>
    <s v="012-022-00316290"/>
    <n v="4102.3999999999996"/>
    <n v="4599.6400000000003"/>
    <s v="ZPVN"/>
    <s v="40567374"/>
    <s v="0000394522"/>
    <n v="8002824963"/>
    <x v="2245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24"/>
    <x v="24"/>
    <s v="100014929"/>
    <s v="YEPEZ PATRICIO"/>
    <s v="ZETT"/>
    <x v="30"/>
    <s v="1"/>
    <s v="Con Pallet"/>
    <n v="0.05"/>
    <n v="32"/>
    <x v="0"/>
    <n v="50100"/>
    <n v="31970"/>
    <n v="18130"/>
    <n v="659.2"/>
    <m/>
    <x v="24"/>
    <n v="31"/>
    <s v="31"/>
    <n v="32"/>
    <x v="0"/>
    <n v="1.03"/>
    <n v="20.6"/>
    <s v="LIDENORTI S.A."/>
    <n v="1013602"/>
    <s v="VILLEGAS PASQUEL RUBEN EDUARDO"/>
    <x v="30"/>
  </r>
  <r>
    <n v="1002208171"/>
    <s v="UE01"/>
    <x v="15"/>
    <d v="1899-12-30T19:25:00"/>
    <x v="2973"/>
    <s v=""/>
    <s v=""/>
    <n v="0"/>
    <n v="0"/>
    <s v="ZPRC"/>
    <s v="2500108555"/>
    <s v="0000394555"/>
    <n v="8002825027"/>
    <x v="224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43"/>
    <x v="143"/>
    <s v="100020688"/>
    <s v="RIVERA JENRRI"/>
    <s v="ZETT"/>
    <x v="210"/>
    <s v="4"/>
    <s v="Pallet Cortesia"/>
    <n v="0"/>
    <n v="0"/>
    <x v="0"/>
    <n v="50310"/>
    <n v="32070"/>
    <n v="18240"/>
    <n v="288"/>
    <m/>
    <x v="140"/>
    <n v="31"/>
    <s v="31"/>
    <n v="32"/>
    <x v="0"/>
    <n v="0.45"/>
    <n v="9"/>
    <s v="LIDENORTI S.A."/>
    <n v="1013759"/>
    <s v="DURAN VALENCIA CARLOS EFREN"/>
    <x v="210"/>
  </r>
  <r>
    <n v="1002208181"/>
    <s v="UE01"/>
    <x v="15"/>
    <d v="1899-12-30T19:30:00"/>
    <x v="2974"/>
    <s v=""/>
    <s v=""/>
    <n v="0"/>
    <n v="0"/>
    <s v="ZPRC"/>
    <s v="2500108525"/>
    <s v="0000394526"/>
    <n v="8002825041"/>
    <x v="2247"/>
    <x v="10"/>
    <x v="10"/>
    <n v="32.26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74"/>
    <s v="CASTRO LUCIO"/>
    <s v="ZECI"/>
    <x v="109"/>
    <s v="2"/>
    <s v="Sin Pallet"/>
    <n v="0"/>
    <n v="0"/>
    <x v="0"/>
    <n v="50830"/>
    <n v="32260"/>
    <n v="18570"/>
    <n v="296.79000000000002"/>
    <m/>
    <x v="78"/>
    <n v="31"/>
    <s v="31"/>
    <n v="32.26"/>
    <x v="0"/>
    <n v="9.1999380037197778"/>
    <n v="9.1999380037197778"/>
    <s v="CASTRO HERMANOS S.A."/>
    <n v="1013576"/>
    <s v="CASTRO SALGADO LUCIO OSWALDO"/>
    <x v="109"/>
  </r>
  <r>
    <n v="1002208169"/>
    <s v="UE01"/>
    <x v="15"/>
    <d v="1899-12-30T19:36:00"/>
    <x v="2975"/>
    <s v="9000808156"/>
    <s v="012-022-00316291"/>
    <n v="3273.6"/>
    <n v="3670.38"/>
    <s v="ZPVN"/>
    <s v="40567388"/>
    <s v="P000033283"/>
    <n v="8002825025"/>
    <x v="2248"/>
    <x v="7"/>
    <x v="7"/>
    <n v="480"/>
    <s v="BOL"/>
    <s v="101779"/>
    <x v="85"/>
    <s v="802071"/>
    <s v="BODEGA SORIA"/>
    <x v="1"/>
    <s v="INTEROCEANICA LOTE 7"/>
    <x v="61"/>
    <s v="O-Pichincha-Puembo"/>
    <n v="110"/>
    <x v="176"/>
    <x v="176"/>
    <s v="10003585"/>
    <s v="VARELA ZAPATA RUBEN MAURICIO"/>
    <s v="ZEMT"/>
    <x v="276"/>
    <s v="1"/>
    <s v="Con Pallet"/>
    <n v="0.05"/>
    <n v="24"/>
    <x v="0"/>
    <n v="38590"/>
    <n v="24060"/>
    <n v="14530"/>
    <n v="206.4"/>
    <m/>
    <x v="172"/>
    <n v="31"/>
    <s v="31"/>
    <n v="24"/>
    <x v="0"/>
    <n v="0.43"/>
    <n v="8.6"/>
    <s v="TRIMPESAS S.A."/>
    <n v="1013502"/>
    <s v="ESPIN GUEVARA JOSE MARCELO"/>
    <x v="277"/>
  </r>
  <r>
    <n v="1002208194"/>
    <s v="UE01"/>
    <x v="15"/>
    <d v="1899-12-30T19:45:00"/>
    <x v="2976"/>
    <s v="9000808158"/>
    <s v="012-022-00316292"/>
    <n v="3192"/>
    <n v="3578.89"/>
    <s v="ZPVN"/>
    <s v="40567373"/>
    <s v="0000394513"/>
    <n v="8002825060"/>
    <x v="2249"/>
    <x v="4"/>
    <x v="4"/>
    <n v="480"/>
    <s v="BOL"/>
    <s v="10003672"/>
    <x v="114"/>
    <s v="807738"/>
    <s v="BODEGA PRINCIPAL GRUPO ROMERO"/>
    <x v="52"/>
    <s v="AV MANABI, SECTOR COROMOTO"/>
    <x v="87"/>
    <s v="O-Guayas-Elempalme"/>
    <n v="383"/>
    <x v="104"/>
    <x v="104"/>
    <s v="100021747"/>
    <s v="GARCES MILTON"/>
    <s v="ZEMT"/>
    <x v="249"/>
    <s v="1"/>
    <s v="Con Pallet"/>
    <n v="0.05"/>
    <n v="24"/>
    <x v="0"/>
    <n v="37600"/>
    <n v="24000"/>
    <n v="13600"/>
    <n v="484.8"/>
    <m/>
    <x v="102"/>
    <n v="31"/>
    <s v="31"/>
    <n v="24"/>
    <x v="0"/>
    <n v="1.01"/>
    <n v="20.2"/>
    <s v="TRANSSJQ S.A."/>
    <n v="1013719"/>
    <s v="GARCES OSWALDO GERMAN"/>
    <x v="249"/>
  </r>
  <r>
    <n v="1002208201"/>
    <s v="UE01"/>
    <x v="15"/>
    <d v="1899-12-30T19:46:00"/>
    <x v="2977"/>
    <s v=""/>
    <s v=""/>
    <n v="0"/>
    <n v="0"/>
    <s v="ZPRC"/>
    <s v="2500108565"/>
    <s v="P000033299"/>
    <n v="8002825070"/>
    <x v="2250"/>
    <x v="7"/>
    <x v="7"/>
    <n v="200"/>
    <s v="BOL"/>
    <s v="101633"/>
    <x v="15"/>
    <s v="810878"/>
    <s v="BODEGA ZUMBALICA"/>
    <x v="6"/>
    <s v="COLAISA"/>
    <x v="17"/>
    <s v="O-Cotopaxi-Latacunga"/>
    <m/>
    <x v="96"/>
    <x v="96"/>
    <s v="10008096"/>
    <s v="SALAZAR ECHEVERRIA JUAN CARLOS"/>
    <s v="ZEMU"/>
    <x v="259"/>
    <s v="2"/>
    <s v="Sin Pallet"/>
    <n v="0"/>
    <n v="0"/>
    <x v="0"/>
    <n v="14443.888999999999"/>
    <n v="9988.8889999999992"/>
    <n v="4455"/>
    <n v="148"/>
    <m/>
    <x v="94"/>
    <n v="31"/>
    <s v="31"/>
    <n v="10"/>
    <x v="0"/>
    <n v="0.74"/>
    <n v="14.8"/>
    <s v="RUTAS COTACACHENSES S.A."/>
    <n v="1023153"/>
    <s v="BUITRON MONTENEGRO JONNY"/>
    <x v="259"/>
  </r>
  <r>
    <n v="1002208201"/>
    <s v="UE01"/>
    <x v="15"/>
    <d v="1899-12-30T19:46:00"/>
    <x v="2978"/>
    <s v=""/>
    <s v=""/>
    <n v="0"/>
    <n v="0"/>
    <s v="ZPRC"/>
    <s v="2500108564"/>
    <s v="P000033298"/>
    <n v="8002825071"/>
    <x v="2250"/>
    <x v="6"/>
    <x v="6"/>
    <n v="160"/>
    <s v="BOL"/>
    <s v="101633"/>
    <x v="15"/>
    <s v="810878"/>
    <s v="BODEGA ZUMBALICA"/>
    <x v="6"/>
    <s v="COLAISA"/>
    <x v="17"/>
    <s v="O-Cotopaxi-Latacunga"/>
    <n v="198"/>
    <x v="96"/>
    <x v="96"/>
    <s v="10008096"/>
    <s v="SALAZAR ECHEVERRIA JUAN CARLOS"/>
    <s v="ZEMU"/>
    <x v="259"/>
    <s v="2"/>
    <s v="Sin Pallet"/>
    <n v="0"/>
    <n v="0"/>
    <x v="0"/>
    <n v="12446.111000000001"/>
    <n v="7991.1109999999999"/>
    <n v="4455"/>
    <n v="118.4"/>
    <m/>
    <x v="94"/>
    <n v="31"/>
    <s v="31"/>
    <n v="8"/>
    <x v="0"/>
    <n v="0.74"/>
    <n v="14.8"/>
    <s v="RUTAS COTACACHENSES S.A."/>
    <n v="1023153"/>
    <s v="BUITRON MONTENEGRO JONNY"/>
    <x v="259"/>
  </r>
  <r>
    <n v="1002208196"/>
    <s v="UE01"/>
    <x v="15"/>
    <d v="1899-12-30T19:49:00"/>
    <x v="2979"/>
    <s v="9000808159"/>
    <s v="012-022-00316293"/>
    <n v="4332.04"/>
    <n v="4857.1099999999997"/>
    <s v="ZPVN"/>
    <s v="40566687"/>
    <s v="0000393654"/>
    <n v="8002825064"/>
    <x v="225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040"/>
    <n v="33060"/>
    <n v="17980"/>
    <n v="594"/>
    <m/>
    <x v="155"/>
    <n v="31"/>
    <s v="31"/>
    <n v="33"/>
    <x v="0"/>
    <n v="0.9"/>
    <n v="18"/>
    <s v="TRANSPORTE PROPIO"/>
    <n v="1021138"/>
    <s v="ARCOS MENDOZA LUIS EDUARDO"/>
    <x v="239"/>
  </r>
  <r>
    <n v="1002208185"/>
    <s v="UE01"/>
    <x v="15"/>
    <d v="1899-12-30T19:54:00"/>
    <x v="2980"/>
    <s v="9000808160"/>
    <s v="012-022-00316294"/>
    <n v="3890.9"/>
    <n v="4362.5"/>
    <s v="ZPVN"/>
    <s v="40567214"/>
    <s v="0000394307"/>
    <n v="8002825045"/>
    <x v="2252"/>
    <x v="8"/>
    <x v="8"/>
    <n v="31.89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50090"/>
    <n v="31890"/>
    <n v="18200"/>
    <n v="112.25"/>
    <m/>
    <x v="28"/>
    <n v="31"/>
    <s v="31"/>
    <n v="31.89"/>
    <x v="0"/>
    <n v="3.519912198181248"/>
    <n v="3.519912198181248"/>
    <s v="TRANSALMEIDA CIA."/>
    <n v="1013966"/>
    <s v="ALMEIDA CHICAIZA MIGUEL ANGEL"/>
    <x v="58"/>
  </r>
  <r>
    <n v="1002208200"/>
    <s v="UE01"/>
    <x v="15"/>
    <d v="1899-12-30T19:55:00"/>
    <x v="2981"/>
    <s v="9000808161"/>
    <s v="012-022-00316295"/>
    <n v="2459.16"/>
    <n v="2757.23"/>
    <s v="ZPVN"/>
    <s v="40567404"/>
    <s v="P000033294"/>
    <n v="8002825069"/>
    <x v="2253"/>
    <x v="6"/>
    <x v="6"/>
    <n v="360"/>
    <s v="BOL"/>
    <s v="101726"/>
    <x v="57"/>
    <s v="809762"/>
    <s v="FABRICIO VACA"/>
    <x v="11"/>
    <s v="CALLE SUCRE"/>
    <x v="19"/>
    <s v="O-Imbabura-Cotacachi"/>
    <n v="15"/>
    <x v="45"/>
    <x v="45"/>
    <s v="10000932"/>
    <s v="CACOANGO RODRIGO"/>
    <s v="ZEMU"/>
    <x v="55"/>
    <s v="2"/>
    <s v="Sin Pallet"/>
    <n v="0"/>
    <n v="0"/>
    <x v="0"/>
    <n v="27100"/>
    <n v="18010"/>
    <n v="9090"/>
    <n v="54"/>
    <m/>
    <x v="43"/>
    <n v="31"/>
    <s v="31"/>
    <n v="18"/>
    <x v="0"/>
    <n v="0.15"/>
    <n v="3"/>
    <s v="TRAPSA C.A."/>
    <n v="1014271"/>
    <s v="GARATE CARDENAS CARLOS VINICIO"/>
    <x v="55"/>
  </r>
  <r>
    <n v="1002208182"/>
    <s v="UE01"/>
    <x v="15"/>
    <d v="1899-12-30T20:06:00"/>
    <x v="2982"/>
    <s v="9000808163"/>
    <s v="012-022-00316296"/>
    <n v="2310"/>
    <n v="2589.9899999999998"/>
    <s v="ZPVN"/>
    <s v="40567406"/>
    <s v="P000033295"/>
    <n v="8002825042"/>
    <x v="225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10"/>
    <n v="18490"/>
    <n v="0"/>
    <m/>
    <x v="139"/>
    <n v="31"/>
    <s v="31"/>
    <n v="33"/>
    <x v="0"/>
    <n v="0"/>
    <n v="0"/>
    <s v="TRANSPORTE PROPIO"/>
    <n v="1013478"/>
    <s v="LANDAZURI CORDOVA IVAN OSWALDO"/>
    <x v="215"/>
  </r>
  <r>
    <n v="1002208206"/>
    <s v="UE01"/>
    <x v="15"/>
    <d v="1899-12-30T20:08:00"/>
    <x v="2983"/>
    <s v=""/>
    <s v=""/>
    <n v="0"/>
    <n v="0"/>
    <s v="ZPRC"/>
    <s v="2500108401"/>
    <s v="P000033184"/>
    <n v="8002825080"/>
    <x v="2255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650"/>
    <n v="33040"/>
    <n v="17610"/>
    <n v="336.6"/>
    <m/>
    <x v="109"/>
    <n v="31"/>
    <s v="31"/>
    <n v="33"/>
    <x v="0"/>
    <n v="0.51"/>
    <n v="10.200000000000001"/>
    <s v="TRANSPORTE PROPIO"/>
    <n v="1018725"/>
    <s v="TRANSPORTE DE CARGA PESADA"/>
    <x v="203"/>
  </r>
  <r>
    <n v="1002208205"/>
    <s v="UE01"/>
    <x v="15"/>
    <d v="1899-12-30T20:34:00"/>
    <x v="2984"/>
    <s v="9000808164"/>
    <s v="012-022-00316297"/>
    <n v="3321.65"/>
    <n v="3724.26"/>
    <s v="ZPVN"/>
    <s v="40567412"/>
    <s v="P000033303"/>
    <n v="8002825079"/>
    <x v="2256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21"/>
    <x v="121"/>
    <s v="100014956"/>
    <s v="ENRIQUEZ PABLO"/>
    <s v="ZEMT"/>
    <x v="170"/>
    <s v="1"/>
    <s v="Con Pallet"/>
    <n v="0.05"/>
    <n v="24"/>
    <x v="0"/>
    <n v="40930"/>
    <n v="24030"/>
    <n v="16900"/>
    <n v="508.8"/>
    <m/>
    <x v="119"/>
    <n v="31"/>
    <s v="31"/>
    <n v="24"/>
    <x v="0"/>
    <n v="1.06"/>
    <n v="21.2"/>
    <s v="LIDENORTI S.A."/>
    <n v="1013565"/>
    <s v="ESPARZA ESPINOZA JIMMY ERNESTO"/>
    <x v="170"/>
  </r>
  <r>
    <n v="1002208204"/>
    <s v="UE01"/>
    <x v="15"/>
    <d v="1899-12-30T20:41:00"/>
    <x v="2985"/>
    <s v=""/>
    <s v=""/>
    <n v="0"/>
    <n v="0"/>
    <s v="ZPRC"/>
    <s v="2500108509"/>
    <s v="0000394494"/>
    <n v="8002825078"/>
    <x v="2257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125"/>
    <x v="125"/>
    <s v="100015198"/>
    <s v="IBUJES JESUS"/>
    <s v="ZEMT"/>
    <x v="178"/>
    <s v="1"/>
    <s v="Con Pallet"/>
    <n v="0.05"/>
    <n v="24"/>
    <x v="0"/>
    <n v="39160"/>
    <n v="24000"/>
    <n v="15160"/>
    <n v="369.6"/>
    <m/>
    <x v="123"/>
    <n v="31"/>
    <s v="31"/>
    <n v="24"/>
    <x v="0"/>
    <n v="0.77"/>
    <n v="15.4"/>
    <s v="TRAPSA C.A."/>
    <n v="1013257"/>
    <s v="TERAN SARZOSA FRANCISCO BOLIVAR"/>
    <x v="178"/>
  </r>
  <r>
    <n v="1002208217"/>
    <s v="UE01"/>
    <x v="15"/>
    <d v="1899-12-30T20:42:00"/>
    <x v="2986"/>
    <s v="9000808131"/>
    <s v="013-020-00047987"/>
    <n v="2356.1999999999998"/>
    <n v="2641.78"/>
    <s v="ZPDF"/>
    <s v="70177636"/>
    <s v="0000394570"/>
    <n v="8002825096"/>
    <x v="2258"/>
    <x v="6"/>
    <x v="6"/>
    <n v="340"/>
    <s v="BOL"/>
    <s v="101578"/>
    <x v="170"/>
    <s v="810487"/>
    <s v="FERRETERIA RIERA"/>
    <x v="1"/>
    <s v="AV CAMILO OREJUELA"/>
    <x v="77"/>
    <s v="O-Pichincha-Guamani"/>
    <n v="129"/>
    <x v="160"/>
    <x v="160"/>
    <s v="10001167"/>
    <s v="AGUALONGO AGUALONGO EDWIN GEOVANNY"/>
    <s v="ZEMU"/>
    <x v="241"/>
    <s v="2"/>
    <s v="Sin Pallet"/>
    <n v="0"/>
    <n v="0"/>
    <x v="0"/>
    <n v="26750"/>
    <n v="17030"/>
    <n v="9720"/>
    <n v="173.4"/>
    <m/>
    <x v="157"/>
    <n v="31"/>
    <s v="31"/>
    <n v="17"/>
    <x v="0"/>
    <n v="0.51"/>
    <n v="10.200000000000001"/>
    <s v="TRANSPORTE PROPIO"/>
    <n v="1021990"/>
    <s v="GRANJA GOMEZ VINICIO ROLANDO"/>
    <x v="241"/>
  </r>
  <r>
    <n v="1002208220"/>
    <s v="UE01"/>
    <x v="15"/>
    <d v="1899-12-30T20:53:00"/>
    <x v="2987"/>
    <s v="9000808165"/>
    <s v="012-022-00316298"/>
    <n v="3235.2"/>
    <n v="3627.32"/>
    <s v="ZPVN"/>
    <s v="40567394"/>
    <s v="0000394566"/>
    <n v="8002825100"/>
    <x v="2259"/>
    <x v="7"/>
    <x v="7"/>
    <n v="480"/>
    <s v="BOL"/>
    <s v="103361"/>
    <x v="295"/>
    <s v="807649"/>
    <s v="OBRA GONZALO MISE"/>
    <x v="6"/>
    <s v="BARRIO SANTA SAMANA"/>
    <x v="17"/>
    <s v="O-Cotopaxi-Latacunga"/>
    <n v="198"/>
    <x v="138"/>
    <x v="138"/>
    <s v="100014953"/>
    <s v="ALBUJA CESAR"/>
    <s v="ZEMT"/>
    <x v="197"/>
    <s v="2"/>
    <s v="Sin Pallet"/>
    <n v="0"/>
    <n v="0"/>
    <x v="0"/>
    <n v="38260"/>
    <n v="24000"/>
    <n v="14260"/>
    <n v="355.2"/>
    <m/>
    <x v="136"/>
    <n v="31"/>
    <s v="31"/>
    <n v="24"/>
    <x v="0"/>
    <n v="0.74"/>
    <n v="14.799999999999999"/>
    <s v="RUTAS COTACACHENSES S.A."/>
    <n v="1013946"/>
    <s v="ALBUJA RUIZ CESAR UBEN"/>
    <x v="197"/>
  </r>
  <r>
    <n v="1002208224"/>
    <s v="UE01"/>
    <x v="15"/>
    <d v="1899-12-30T20:59:00"/>
    <x v="2988"/>
    <s v=""/>
    <s v=""/>
    <n v="0"/>
    <n v="0"/>
    <s v="ZPRC"/>
    <s v="2500108435"/>
    <s v="0000394338"/>
    <n v="8002825107"/>
    <x v="2260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70"/>
    <n v="32020"/>
    <n v="18750"/>
    <n v="966.4"/>
    <m/>
    <x v="143"/>
    <n v="31"/>
    <s v="31"/>
    <n v="32"/>
    <x v="0"/>
    <n v="1.51"/>
    <n v="30.2"/>
    <s v="TRANSPORTE PROPIO"/>
    <n v="1013635"/>
    <s v="ROMAN BAJANA JHONATHAN MARCEL"/>
    <x v="214"/>
  </r>
  <r>
    <n v="1002208225"/>
    <s v="UE01"/>
    <x v="15"/>
    <d v="1899-12-30T21:05:00"/>
    <x v="2989"/>
    <s v="9000808166"/>
    <s v="012-022-00316299"/>
    <n v="4320.21"/>
    <n v="4843.8500000000004"/>
    <s v="ZPVN"/>
    <s v="40567385"/>
    <s v="P000033282"/>
    <n v="8002825108"/>
    <x v="2261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60"/>
    <n v="34040"/>
    <n v="17520"/>
    <n v="530.4"/>
    <m/>
    <x v="10"/>
    <n v="31"/>
    <s v="31"/>
    <n v="34"/>
    <x v="0"/>
    <n v="0.77999999999999992"/>
    <n v="15.6"/>
    <s v="TRANSPORTE PROPIO"/>
    <n v="1013863"/>
    <s v="DISTRIBUCIONES NARANJO"/>
    <x v="12"/>
  </r>
  <r>
    <n v="1002208228"/>
    <s v="UE01"/>
    <x v="15"/>
    <d v="1899-12-30T21:14:00"/>
    <x v="2990"/>
    <s v=""/>
    <s v=""/>
    <n v="0"/>
    <n v="0"/>
    <s v="ZPRC"/>
    <s v="2500108513"/>
    <s v="0000394498"/>
    <n v="8002825113"/>
    <x v="226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40"/>
    <n v="18000"/>
    <n v="9040"/>
    <n v="266.39999999999998"/>
    <m/>
    <x v="142"/>
    <n v="31"/>
    <s v="31"/>
    <n v="18"/>
    <x v="0"/>
    <n v="0.74"/>
    <n v="14.799999999999999"/>
    <s v="TRANSPORTE PROPIO"/>
    <n v="10007210"/>
    <s v="AREQUIPA GUANOLUISA RODRIGO"/>
    <x v="213"/>
  </r>
  <r>
    <n v="1002208223"/>
    <s v="UE01"/>
    <x v="15"/>
    <d v="1899-12-30T21:22:00"/>
    <x v="2991"/>
    <s v="9000808167"/>
    <s v="012-022-00316300"/>
    <n v="4507.8"/>
    <n v="5054.18"/>
    <s v="ZPVN"/>
    <s v="40567418"/>
    <s v="P000033306"/>
    <n v="8002825105"/>
    <x v="2263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2"/>
    <x v="172"/>
    <s v="100014861"/>
    <s v="CORONADO DIEGO"/>
    <s v="ZETT"/>
    <x v="263"/>
    <s v="2"/>
    <s v="Sin Pallet"/>
    <n v="0"/>
    <n v="0"/>
    <x v="0"/>
    <n v="50520"/>
    <n v="33030"/>
    <n v="17490"/>
    <n v="382.8"/>
    <m/>
    <x v="168"/>
    <n v="31"/>
    <s v="31"/>
    <n v="33"/>
    <x v="0"/>
    <n v="0.58000000000000007"/>
    <n v="11.6"/>
    <s v="TRANSLOBOL S.A."/>
    <n v="1013827"/>
    <s v="ALMEIDA ECHEVERRIA NELSON EDUARDO"/>
    <x v="263"/>
  </r>
  <r>
    <n v="1002208229"/>
    <s v="UE01"/>
    <x v="15"/>
    <d v="1899-12-30T21:30:00"/>
    <x v="2992"/>
    <s v="9000808168"/>
    <s v="012-022-00316301"/>
    <n v="2287.17"/>
    <n v="2564.39"/>
    <s v="ZPVN"/>
    <s v="40567410"/>
    <s v="P000033302"/>
    <n v="8002825114"/>
    <x v="2264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50"/>
    <n v="18040"/>
    <n v="9310"/>
    <n v="266.39999999999998"/>
    <m/>
    <x v="34"/>
    <n v="31"/>
    <s v="31"/>
    <n v="18"/>
    <x v="0"/>
    <n v="0.74"/>
    <n v="14.799999999999999"/>
    <s v="TRANINTAGSA S.A."/>
    <n v="1014167"/>
    <s v="BENALCAZAR RUIZ LUIS EDUARDO"/>
    <x v="44"/>
  </r>
  <r>
    <n v="1002208221"/>
    <s v="UE01"/>
    <x v="15"/>
    <d v="1899-12-30T21:32:00"/>
    <x v="2993"/>
    <s v=""/>
    <s v=""/>
    <n v="0"/>
    <n v="0"/>
    <s v="ZPRC"/>
    <s v="2500108562"/>
    <s v="P000033292"/>
    <n v="8002825102"/>
    <x v="2265"/>
    <x v="3"/>
    <x v="3"/>
    <n v="480"/>
    <s v="BOL"/>
    <s v="101663"/>
    <x v="46"/>
    <s v="807200"/>
    <s v="TERESA GILER VELEZ"/>
    <x v="69"/>
    <s v="PASO LATERALTOSAGUA, DIAGNL GASOLIN"/>
    <x v="122"/>
    <s v="O-Manabi-Tosaguacalceta"/>
    <n v="418"/>
    <x v="64"/>
    <x v="64"/>
    <s v="100017276"/>
    <s v="CASTRO BYRON"/>
    <s v="ZEMT"/>
    <x v="126"/>
    <s v="2"/>
    <s v="Sin Pallet"/>
    <n v="0"/>
    <n v="0"/>
    <x v="0"/>
    <n v="39590"/>
    <n v="24020"/>
    <n v="15570"/>
    <n v="484.8"/>
    <m/>
    <x v="62"/>
    <n v="31"/>
    <s v="31"/>
    <n v="24"/>
    <x v="0"/>
    <n v="1.01"/>
    <n v="20.2"/>
    <s v="TRIMPESAS S.A."/>
    <n v="10003431"/>
    <s v="FIALLOS ARTEAGA ESTEFANIA CAROLINA"/>
    <x v="126"/>
  </r>
  <r>
    <n v="1002208231"/>
    <s v="UE01"/>
    <x v="15"/>
    <d v="1899-12-30T21:42:00"/>
    <x v="2994"/>
    <s v=""/>
    <s v=""/>
    <n v="0"/>
    <n v="0"/>
    <s v="ZPRC"/>
    <s v="2500108556"/>
    <s v="P000033285"/>
    <n v="8002825117"/>
    <x v="226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00"/>
    <n v="33050"/>
    <n v="17250"/>
    <n v="336.6"/>
    <m/>
    <x v="109"/>
    <n v="31"/>
    <s v="31"/>
    <n v="33"/>
    <x v="0"/>
    <n v="0.51"/>
    <n v="10.200000000000001"/>
    <s v="TRANSPORTE PROPIO"/>
    <n v="1018725"/>
    <s v="TRANSPORTE DE CARGA PESADA"/>
    <x v="154"/>
  </r>
  <r>
    <n v="1002208237"/>
    <s v="UE01"/>
    <x v="15"/>
    <d v="1899-12-30T21:52:00"/>
    <x v="2995"/>
    <s v=""/>
    <s v=""/>
    <n v="0"/>
    <n v="0"/>
    <s v="ZPRC"/>
    <s v="2500108567"/>
    <s v="P000033301"/>
    <n v="8002825128"/>
    <x v="2267"/>
    <x v="4"/>
    <x v="4"/>
    <n v="360"/>
    <s v="BOL"/>
    <s v="101633"/>
    <x v="15"/>
    <s v="806569"/>
    <s v="FERRETERIA SILVA"/>
    <x v="67"/>
    <s v="HUGO PAEZ Y RODRIGO ITURRALDE"/>
    <x v="118"/>
    <s v="O-Cotopaxi-Sigchos"/>
    <n v="231"/>
    <x v="13"/>
    <x v="13"/>
    <s v="100014839"/>
    <s v="MALDONADO WILZON"/>
    <s v="ZEMU"/>
    <x v="15"/>
    <s v="2"/>
    <s v="Sin Pallet"/>
    <n v="0"/>
    <n v="0"/>
    <x v="0"/>
    <n v="27090"/>
    <n v="18040"/>
    <n v="9050"/>
    <n v="403.2"/>
    <m/>
    <x v="13"/>
    <n v="31"/>
    <s v="31"/>
    <n v="18"/>
    <x v="0"/>
    <n v="1.1199999999999999"/>
    <n v="22.4"/>
    <s v="ALQUINGA&amp;ALQUINGA"/>
    <n v="10003460"/>
    <s v="MALDONADO LASSO WILZON GUIDO"/>
    <x v="15"/>
  </r>
  <r>
    <n v="1002208227"/>
    <s v="UE01"/>
    <x v="15"/>
    <d v="1899-12-30T21:53:00"/>
    <x v="2996"/>
    <s v="9000808169"/>
    <s v="012-022-00316302"/>
    <n v="4255.7700000000004"/>
    <n v="4771.59"/>
    <s v="ZPVN"/>
    <s v="40567252"/>
    <s v="0000394370"/>
    <n v="8002825111"/>
    <x v="2268"/>
    <x v="2"/>
    <x v="2"/>
    <n v="32.42"/>
    <s v="T"/>
    <s v="101835"/>
    <x v="250"/>
    <s v="802294"/>
    <s v="DESTINO PREFABRICADOS Y EQUIPOS"/>
    <x v="1"/>
    <s v="VIA INTEROCEANICA km 24"/>
    <x v="82"/>
    <s v="O-Pichincha-Pifo"/>
    <n v="102"/>
    <x v="1"/>
    <x v="1"/>
    <s v="10005165"/>
    <s v="GARCIA MORALES ARMANDO XAVIER"/>
    <s v="ZECI"/>
    <x v="60"/>
    <s v="2"/>
    <s v="Sin Pallet"/>
    <n v="0"/>
    <n v="0"/>
    <x v="0"/>
    <n v="51800"/>
    <n v="32420"/>
    <n v="19380"/>
    <n v="301.18"/>
    <m/>
    <x v="1"/>
    <n v="31"/>
    <s v="31"/>
    <n v="32.42"/>
    <x v="0"/>
    <n v="9.2899444787168406"/>
    <n v="9.2899444787168406"/>
    <s v="TRANCONCEM CIA. LTDA."/>
    <n v="1013227"/>
    <s v="COMPAÑIA DE TRANSPORTE PESADO"/>
    <x v="60"/>
  </r>
  <r>
    <n v="1002208235"/>
    <s v="UE01"/>
    <x v="15"/>
    <d v="1899-12-30T21:56:00"/>
    <x v="2997"/>
    <s v="9000808171"/>
    <s v="012-022-00316304"/>
    <n v="806.12"/>
    <n v="903.82"/>
    <s v="ZPVN"/>
    <s v="40567414"/>
    <s v="P000033305"/>
    <n v="8002825124"/>
    <x v="2269"/>
    <x v="7"/>
    <x v="7"/>
    <n v="120"/>
    <s v="BOL"/>
    <s v="101779"/>
    <x v="85"/>
    <s v="807537"/>
    <s v="FERRETERIA MARIA DEL CISNE"/>
    <x v="1"/>
    <s v="CALLE EDUARDO CRESPO"/>
    <x v="52"/>
    <s v="O-Pichincha-Yaruqui"/>
    <m/>
    <x v="96"/>
    <x v="96"/>
    <s v="10007705"/>
    <s v="BUITRON MONTENEGRO JONNY WASHIGNTON"/>
    <s v="ZEMU"/>
    <x v="135"/>
    <s v="2"/>
    <s v="Sin Pallet"/>
    <n v="0"/>
    <n v="0"/>
    <x v="0"/>
    <n v="10353.333000000001"/>
    <n v="6013.3329999999996"/>
    <n v="4340"/>
    <n v="45.6"/>
    <m/>
    <x v="94"/>
    <n v="31"/>
    <s v="31"/>
    <n v="6"/>
    <x v="0"/>
    <n v="0.38"/>
    <n v="7.6000000000000005"/>
    <s v="SUCUMTRANSA S.A."/>
    <n v="1023153"/>
    <s v="BUITRON MONTENEGRO JONNY"/>
    <x v="135"/>
  </r>
  <r>
    <n v="1002208235"/>
    <s v="UE01"/>
    <x v="15"/>
    <d v="1899-12-30T21:56:00"/>
    <x v="2998"/>
    <s v="9000808170"/>
    <s v="012-022-00316303"/>
    <n v="1605.16"/>
    <n v="1799.72"/>
    <s v="ZPVN"/>
    <s v="40567413"/>
    <s v="P000033304"/>
    <n v="8002825123"/>
    <x v="2269"/>
    <x v="6"/>
    <x v="6"/>
    <n v="240"/>
    <s v="BOL"/>
    <s v="101779"/>
    <x v="85"/>
    <s v="807537"/>
    <s v="FERRETERIA MARIA DEL CISNE"/>
    <x v="1"/>
    <s v="CALLE EDUARDO CRESPO"/>
    <x v="52"/>
    <s v="O-Pichincha-Yaruqui"/>
    <n v="87"/>
    <x v="96"/>
    <x v="96"/>
    <s v="10007705"/>
    <s v="BUITRON MONTENEGRO JONNY WASHIGNTON"/>
    <s v="ZEMU"/>
    <x v="135"/>
    <s v="2"/>
    <s v="Sin Pallet"/>
    <n v="0"/>
    <n v="0"/>
    <x v="0"/>
    <n v="16366.666999999999"/>
    <n v="12026.666999999999"/>
    <n v="4340"/>
    <n v="91.2"/>
    <m/>
    <x v="94"/>
    <n v="31"/>
    <s v="31"/>
    <n v="12"/>
    <x v="0"/>
    <n v="0.38"/>
    <n v="7.6000000000000005"/>
    <s v="SUCUMTRANSA S.A."/>
    <n v="1023153"/>
    <s v="BUITRON MONTENEGRO JONNY"/>
    <x v="135"/>
  </r>
  <r>
    <n v="1002208240"/>
    <s v="UE01"/>
    <x v="15"/>
    <d v="1899-12-30T22:39:00"/>
    <x v="2999"/>
    <s v="9000808174"/>
    <s v="012-022-00316306"/>
    <n v="486.98"/>
    <n v="546.01"/>
    <s v="ZPVN"/>
    <s v="40567407"/>
    <s v="P000033296"/>
    <n v="8002825135"/>
    <x v="2270"/>
    <x v="5"/>
    <x v="5"/>
    <n v="80"/>
    <s v="BOL"/>
    <s v="101629"/>
    <x v="7"/>
    <s v="800890"/>
    <s v="BODEGA CAMPANA QUITU"/>
    <x v="1"/>
    <s v="AV. LIRAÑAN S24-269 Y AV.AMARUÑAN"/>
    <x v="24"/>
    <s v="O-Pichincha-Quitumbe"/>
    <m/>
    <x v="7"/>
    <x v="7"/>
    <s v="100014985"/>
    <s v="GUAYAQUIL FAUSTO"/>
    <s v="ZETT"/>
    <x v="38"/>
    <s v="2"/>
    <s v="Sin Pallet"/>
    <n v="0"/>
    <n v="0"/>
    <x v="0"/>
    <n v="12951.764999999999"/>
    <n v="4011.7649999999999"/>
    <n v="8940"/>
    <n v="40.799999999999997"/>
    <m/>
    <x v="7"/>
    <n v="31"/>
    <s v="31"/>
    <n v="4"/>
    <x v="0"/>
    <n v="0.51"/>
    <n v="10.199999999999999"/>
    <s v="TRANSPORTE PROPIO"/>
    <n v="1013388"/>
    <s v="CAMPAÑA MALDONADO BLANCA CECILIA"/>
    <x v="38"/>
  </r>
  <r>
    <n v="1002208240"/>
    <s v="UE01"/>
    <x v="15"/>
    <d v="1899-12-30T22:39:00"/>
    <x v="3000"/>
    <s v="9000808173"/>
    <s v="012-022-00316305"/>
    <n v="3983.34"/>
    <n v="4466.1499999999996"/>
    <s v="ZPVN"/>
    <s v="40567408"/>
    <s v="P000033297"/>
    <n v="8002825134"/>
    <x v="2270"/>
    <x v="6"/>
    <x v="6"/>
    <n v="60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9028.235000000001"/>
    <n v="30088.235000000001"/>
    <n v="8940"/>
    <n v="306"/>
    <m/>
    <x v="7"/>
    <n v="31"/>
    <s v="31"/>
    <n v="30"/>
    <x v="0"/>
    <n v="0.51"/>
    <n v="10.199999999999999"/>
    <s v="TRANSPORTE PROPIO"/>
    <n v="1013388"/>
    <s v="CAMPAÑA MALDONADO BLANCA CECILIA"/>
    <x v="38"/>
  </r>
  <r>
    <n v="1002208234"/>
    <s v="UE01"/>
    <x v="15"/>
    <d v="1899-12-30T22:46:00"/>
    <x v="3001"/>
    <s v="9000808176"/>
    <s v="012-022-00316308"/>
    <n v="2563.1999999999998"/>
    <n v="2873.87"/>
    <s v="ZPVN"/>
    <s v="40567045"/>
    <s v="0000394379"/>
    <n v="8002825121"/>
    <x v="2271"/>
    <x v="0"/>
    <x v="0"/>
    <n v="360"/>
    <s v="BOL"/>
    <s v="103671"/>
    <x v="0"/>
    <s v="805246"/>
    <s v="BODEGA PRINCIPAL DIMACO"/>
    <x v="0"/>
    <s v="AV. VEINTIMILLA Y MÉXICO"/>
    <x v="16"/>
    <s v="O-Carchi-Tulcan"/>
    <m/>
    <x v="0"/>
    <x v="0"/>
    <s v="100019271"/>
    <s v="MANOSALVAS MILTON"/>
    <s v="ZETT"/>
    <x v="61"/>
    <s v="2"/>
    <s v="Sin Pallet"/>
    <n v="0"/>
    <n v="0"/>
    <x v="0"/>
    <n v="25967.647000000001"/>
    <n v="18047.647000000001"/>
    <n v="7920"/>
    <n v="208.8"/>
    <m/>
    <x v="0"/>
    <n v="31"/>
    <s v="31"/>
    <n v="18"/>
    <x v="0"/>
    <n v="0.58000000000000007"/>
    <n v="11.600000000000001"/>
    <s v="TRANSPORTE PROPIO"/>
    <n v="1013643"/>
    <s v="POZO TARUPI MARCELO JAVIER"/>
    <x v="61"/>
  </r>
  <r>
    <n v="1002208234"/>
    <s v="UE01"/>
    <x v="15"/>
    <d v="1899-12-30T22:46:00"/>
    <x v="3002"/>
    <s v="9000808175"/>
    <s v="012-022-00316307"/>
    <n v="2140.8000000000002"/>
    <n v="2400.2800000000002"/>
    <s v="ZPVN"/>
    <s v="40567044"/>
    <s v="0000394378"/>
    <n v="8002825122"/>
    <x v="2271"/>
    <x v="6"/>
    <x v="6"/>
    <n v="3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3962.352999999999"/>
    <n v="16042.352999999999"/>
    <n v="7920"/>
    <n v="185.6"/>
    <m/>
    <x v="0"/>
    <n v="31"/>
    <s v="31"/>
    <n v="16"/>
    <x v="0"/>
    <n v="0.57999999999999996"/>
    <n v="11.6"/>
    <s v="TRANSPORTE PROPIO"/>
    <n v="1013643"/>
    <s v="POZO TARUPI MARCELO JAVIER"/>
    <x v="61"/>
  </r>
  <r>
    <n v="1002208243"/>
    <s v="UE01"/>
    <x v="15"/>
    <d v="1899-12-30T23:09:00"/>
    <x v="3003"/>
    <s v="9000808135"/>
    <s v="013-020-00047989"/>
    <n v="2329.7199999999998"/>
    <n v="2612.1"/>
    <s v="ZPDF"/>
    <s v="70177639"/>
    <s v="0000394572"/>
    <n v="8002825143"/>
    <x v="2272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80"/>
    <n v="18030"/>
    <n v="8950"/>
    <n v="266.39999999999998"/>
    <m/>
    <x v="90"/>
    <n v="31"/>
    <s v="31"/>
    <n v="18"/>
    <x v="0"/>
    <n v="0.74"/>
    <n v="14.799999999999999"/>
    <s v="TRANSPORTE PROPIO"/>
    <n v="1013789"/>
    <s v="VEGA VEGA FABIAN"/>
    <x v="127"/>
  </r>
  <r>
    <n v="1002208244"/>
    <s v="UE01"/>
    <x v="16"/>
    <d v="1899-12-30T00:10:00"/>
    <x v="3004"/>
    <s v=""/>
    <s v=""/>
    <n v="0"/>
    <n v="0"/>
    <s v="ZPRC"/>
    <s v="2500108563"/>
    <s v="P000033293"/>
    <n v="8002825146"/>
    <x v="2273"/>
    <x v="2"/>
    <x v="2"/>
    <n v="31.8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0328"/>
    <s v="QUILUMBAQUIN BONILLA EFRAIN"/>
    <s v="ZECI"/>
    <x v="92"/>
    <s v="2"/>
    <s v="Sin Pallet"/>
    <n v="0"/>
    <n v="0"/>
    <x v="0"/>
    <n v="50500"/>
    <n v="31800"/>
    <n v="18700"/>
    <n v="643.95000000000005"/>
    <m/>
    <x v="28"/>
    <n v="1"/>
    <s v="01"/>
    <n v="31.8"/>
    <x v="1"/>
    <n v="20.25"/>
    <n v="20.25"/>
    <s v="TRANSALMEIDA"/>
    <n v="1013966"/>
    <s v="ALMEIDA CHICAIZA MIGUEL ANGEL"/>
    <x v="92"/>
  </r>
  <r>
    <n v="1002208246"/>
    <s v="UE01"/>
    <x v="16"/>
    <d v="1899-12-30T00:41:00"/>
    <x v="3005"/>
    <s v=""/>
    <s v=""/>
    <n v="0"/>
    <n v="0"/>
    <s v="ZPRC"/>
    <s v="2500108559"/>
    <s v="P000033289"/>
    <n v="8002825148"/>
    <x v="2274"/>
    <x v="2"/>
    <x v="2"/>
    <n v="32.13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860"/>
    <n v="32130"/>
    <n v="18730"/>
    <n v="0"/>
    <m/>
    <x v="3"/>
    <n v="1"/>
    <s v="01"/>
    <n v="32.130000000000003"/>
    <x v="1"/>
    <n v="0"/>
    <n v="0"/>
    <s v="UNICON S.A."/>
    <n v="1014412"/>
    <s v="UNION DE CONCRETERAS UNICON UCUE"/>
    <x v="97"/>
  </r>
  <r>
    <n v="1002208245"/>
    <s v="UE01"/>
    <x v="16"/>
    <d v="1899-12-30T00:48:00"/>
    <x v="3006"/>
    <s v=""/>
    <s v=""/>
    <n v="0"/>
    <n v="0"/>
    <s v="ZPRC"/>
    <s v="2500108558"/>
    <s v="P000033287"/>
    <n v="8002825147"/>
    <x v="2275"/>
    <x v="2"/>
    <x v="2"/>
    <n v="31.6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250"/>
    <n v="31660"/>
    <n v="18590"/>
    <n v="0"/>
    <m/>
    <x v="3"/>
    <n v="1"/>
    <s v="01"/>
    <n v="31.66"/>
    <x v="1"/>
    <n v="0"/>
    <n v="0"/>
    <s v="UNICON"/>
    <n v="1014412"/>
    <s v="UNION DE CONCRETERAS UNICON UCUE"/>
    <x v="33"/>
  </r>
  <r>
    <n v="1002208247"/>
    <s v="UE01"/>
    <x v="16"/>
    <d v="1899-12-30T01:05:00"/>
    <x v="3007"/>
    <s v=""/>
    <s v=""/>
    <n v="0"/>
    <n v="0"/>
    <s v="ZPRC"/>
    <s v="2500108557"/>
    <s v="P000033286"/>
    <n v="8002825149"/>
    <x v="2276"/>
    <x v="2"/>
    <x v="2"/>
    <n v="32.7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1100"/>
    <n v="32780"/>
    <n v="18320"/>
    <n v="0"/>
    <m/>
    <x v="3"/>
    <n v="1"/>
    <s v="01"/>
    <n v="32.78"/>
    <x v="1"/>
    <n v="0"/>
    <n v="0"/>
    <s v="UNICON"/>
    <n v="1014412"/>
    <s v="UNION DE CONCRETERAS UNICON UCUE"/>
    <x v="202"/>
  </r>
  <r>
    <n v="1002208250"/>
    <s v="UE01"/>
    <x v="16"/>
    <d v="1899-12-30T01:51:00"/>
    <x v="3008"/>
    <s v=""/>
    <s v=""/>
    <n v="0"/>
    <n v="0"/>
    <s v="ZPRC"/>
    <s v="2500108560"/>
    <s v="P000033290"/>
    <n v="8002825159"/>
    <x v="2277"/>
    <x v="2"/>
    <x v="2"/>
    <n v="30.93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920"/>
    <n v="30930"/>
    <n v="18990"/>
    <n v="0"/>
    <m/>
    <x v="3"/>
    <n v="1"/>
    <s v="01"/>
    <n v="30.93"/>
    <x v="1"/>
    <n v="0"/>
    <n v="0"/>
    <s v="UNICON"/>
    <n v="1014412"/>
    <s v="UNION DE CONCRETERAS UNICON UCUE"/>
    <x v="41"/>
  </r>
  <r>
    <n v="1002208254"/>
    <s v="UE01"/>
    <x v="16"/>
    <d v="1899-12-30T04:48:00"/>
    <x v="3009"/>
    <s v=""/>
    <s v=""/>
    <n v="0"/>
    <n v="0"/>
    <s v="ZPRC"/>
    <s v="2500108566"/>
    <s v="P000033300"/>
    <n v="8002825179"/>
    <x v="227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20"/>
    <n v="18040"/>
    <n v="8880"/>
    <n v="248.4"/>
    <m/>
    <x v="17"/>
    <n v="1"/>
    <s v="01"/>
    <n v="18"/>
    <x v="1"/>
    <n v="0.69000000000000006"/>
    <n v="13.8"/>
    <s v="TRANSPORTE PROPIO"/>
    <n v="1013627"/>
    <s v="CAMPAÑA MALDONADO MIGUEL ANGEL"/>
    <x v="22"/>
  </r>
  <r>
    <n v="1002208251"/>
    <s v="UE01"/>
    <x v="16"/>
    <d v="1899-12-30T04:49:00"/>
    <x v="3010"/>
    <s v="9000808177"/>
    <s v="012-022-00316309"/>
    <n v="3582.59"/>
    <n v="4016.82"/>
    <s v="ZPVN"/>
    <s v="40563187"/>
    <s v="0000394187"/>
    <n v="8002825174"/>
    <x v="2279"/>
    <x v="2"/>
    <x v="2"/>
    <n v="30.8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100"/>
    <n v="30810"/>
    <n v="19290"/>
    <n v="0"/>
    <m/>
    <x v="3"/>
    <n v="1"/>
    <s v="01"/>
    <n v="30.81"/>
    <x v="1"/>
    <n v="0"/>
    <n v="0"/>
    <s v="HORMIANDES"/>
    <n v="1014407"/>
    <s v="HORMIANDES"/>
    <x v="4"/>
  </r>
  <r>
    <n v="1002208252"/>
    <s v="UE01"/>
    <x v="16"/>
    <d v="1899-12-30T05:37:00"/>
    <x v="3011"/>
    <s v="9000808178"/>
    <s v="012-022-00316310"/>
    <n v="4179.55"/>
    <n v="4686.1400000000003"/>
    <s v="ZPVN"/>
    <s v="40567261"/>
    <s v="P000033247"/>
    <n v="8002825176"/>
    <x v="2280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62"/>
    <x v="62"/>
    <s v="100014880"/>
    <s v="MALITAXI MARCO"/>
    <s v="ZETT"/>
    <x v="176"/>
    <s v="1"/>
    <s v="Con Pallet"/>
    <n v="0.05"/>
    <n v="32"/>
    <x v="0"/>
    <n v="50720"/>
    <n v="32050"/>
    <n v="18670"/>
    <n v="576"/>
    <m/>
    <x v="60"/>
    <n v="1"/>
    <s v="01"/>
    <n v="32"/>
    <x v="1"/>
    <n v="0.9"/>
    <n v="18"/>
    <s v="SANJOPAS S.A."/>
    <n v="1013493"/>
    <s v="MEDIAVILLA PERUGACHI LUIS ALFONSO"/>
    <x v="176"/>
  </r>
  <r>
    <n v="1002208257"/>
    <s v="UE01"/>
    <x v="16"/>
    <d v="1899-12-30T06:02:00"/>
    <x v="3012"/>
    <s v="9000808179"/>
    <s v="012-022-00316311"/>
    <n v="2476.8000000000002"/>
    <n v="2777.01"/>
    <s v="ZPVN"/>
    <s v="40567346"/>
    <s v="0000394467"/>
    <n v="8002825186"/>
    <x v="2281"/>
    <x v="4"/>
    <x v="4"/>
    <n v="360"/>
    <s v="BOL"/>
    <s v="102260"/>
    <x v="42"/>
    <s v="806831"/>
    <s v="URB. ALTOS DEL PACÍFICO OBRA"/>
    <x v="23"/>
    <s v="CALLE 294 Y JUAN JOSÉ FLORES"/>
    <x v="33"/>
    <s v="O-Manabi-Manta"/>
    <n v="486"/>
    <x v="173"/>
    <x v="173"/>
    <s v="100014977"/>
    <s v="MORALES GERMAN"/>
    <s v="ZEMU"/>
    <x v="268"/>
    <s v="2"/>
    <s v="Sin Pallet"/>
    <n v="0"/>
    <n v="0"/>
    <x v="0"/>
    <n v="27020"/>
    <n v="18000"/>
    <n v="9020"/>
    <n v="406.8"/>
    <m/>
    <x v="169"/>
    <n v="1"/>
    <s v="01"/>
    <n v="18"/>
    <x v="1"/>
    <n v="1.1300000000000001"/>
    <n v="22.6"/>
    <s v="TRANINTAGSA S.A."/>
    <n v="1012880"/>
    <s v="GOMEZ MORALES NORA MONSERRATT"/>
    <x v="268"/>
  </r>
  <r>
    <n v="1002208260"/>
    <s v="UE01"/>
    <x v="16"/>
    <d v="1899-12-30T06:04:00"/>
    <x v="3013"/>
    <s v="9000808180"/>
    <s v="012-022-00316312"/>
    <n v="3921.52"/>
    <n v="4396.83"/>
    <s v="ZPVN"/>
    <s v="40567287"/>
    <s v="0000394409"/>
    <n v="8002825189"/>
    <x v="2282"/>
    <x v="2"/>
    <x v="2"/>
    <n v="32.31"/>
    <s v="T"/>
    <s v="101685"/>
    <x v="58"/>
    <s v="802733"/>
    <s v="DESTINO GRANEL CAYAMBE-CAYAMBE"/>
    <x v="19"/>
    <s v="VIA A OLM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1720"/>
    <n v="32310"/>
    <n v="19410"/>
    <n v="113.73"/>
    <m/>
    <x v="73"/>
    <n v="1"/>
    <s v="01"/>
    <n v="32.31"/>
    <x v="1"/>
    <n v="3.5199628597957289"/>
    <n v="3.5199628597957289"/>
    <s v="J.V. TRANSPREMIUN CIA.LTDA"/>
    <n v="1013906"/>
    <s v="VALLEJOS VILLEGAS SAUL EDUARDO"/>
    <x v="108"/>
  </r>
  <r>
    <n v="1002208268"/>
    <s v="UE01"/>
    <x v="16"/>
    <d v="1899-12-30T06:19:00"/>
    <x v="3014"/>
    <s v="9000808182"/>
    <s v="012-022-00316314"/>
    <n v="2006.4"/>
    <n v="2249.59"/>
    <s v="ZPVN"/>
    <s v="40567381"/>
    <s v="P000033279"/>
    <n v="8002825201"/>
    <x v="2283"/>
    <x v="3"/>
    <x v="3"/>
    <n v="3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4999.241999999998"/>
    <n v="16024.242"/>
    <n v="8975"/>
    <n v="425.6"/>
    <m/>
    <x v="52"/>
    <n v="1"/>
    <s v="01"/>
    <n v="16"/>
    <x v="1"/>
    <n v="1.33"/>
    <n v="26.6"/>
    <s v="TRANSPORTE PROPIO"/>
    <n v="1024926"/>
    <s v="BONILLA PILATAXI CHRISTIAN"/>
    <x v="69"/>
  </r>
  <r>
    <n v="1002208268"/>
    <s v="UE01"/>
    <x v="16"/>
    <d v="1899-12-30T06:19:00"/>
    <x v="3015"/>
    <s v="9000808181"/>
    <s v="012-022-00316313"/>
    <n v="2216.8000000000002"/>
    <n v="2485.4899999999998"/>
    <s v="ZPVN"/>
    <s v="40567380"/>
    <s v="P000033278"/>
    <n v="8002825200"/>
    <x v="2283"/>
    <x v="4"/>
    <x v="4"/>
    <n v="3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6000.758000000002"/>
    <n v="17025.758000000002"/>
    <n v="8975"/>
    <n v="452.2"/>
    <m/>
    <x v="52"/>
    <n v="1"/>
    <s v="01"/>
    <n v="17"/>
    <x v="1"/>
    <n v="1.33"/>
    <n v="26.599999999999998"/>
    <s v="TRANSPORTE PROPIO"/>
    <n v="1024926"/>
    <s v="BONILLA PILATAXI CHRISTIAN"/>
    <x v="69"/>
  </r>
  <r>
    <n v="1002208274"/>
    <s v="UE01"/>
    <x v="16"/>
    <d v="1899-12-30T06:29:00"/>
    <x v="3016"/>
    <s v=""/>
    <s v=""/>
    <n v="0"/>
    <n v="0"/>
    <s v="ZPRC"/>
    <s v="2500108155"/>
    <s v="0000394382"/>
    <n v="8002825208"/>
    <x v="2284"/>
    <x v="2"/>
    <x v="2"/>
    <n v="31.5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330"/>
    <n v="31500"/>
    <n v="19830"/>
    <n v="292.64"/>
    <m/>
    <x v="1"/>
    <n v="1"/>
    <s v="01"/>
    <n v="31.5"/>
    <x v="1"/>
    <n v="9.2901587301587298"/>
    <n v="9.2901587301587298"/>
    <s v="TRANSCONCEM CIA.LTDA."/>
    <n v="1013227"/>
    <s v="COMPAÑIA DE TRANSPORTE PESADO"/>
    <x v="2"/>
  </r>
  <r>
    <n v="1002208277"/>
    <s v="UE01"/>
    <x v="16"/>
    <d v="1899-12-30T06:29:00"/>
    <x v="3017"/>
    <s v="9000808183"/>
    <s v="012-022-00316315"/>
    <n v="4225.6499999999996"/>
    <n v="4737.83"/>
    <s v="ZPVN"/>
    <s v="40567207"/>
    <s v="0000394295"/>
    <n v="8002825213"/>
    <x v="2285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1030"/>
    <n v="33050"/>
    <n v="17980"/>
    <n v="488.4"/>
    <m/>
    <x v="67"/>
    <n v="1"/>
    <s v="01"/>
    <n v="33"/>
    <x v="1"/>
    <n v="0.74"/>
    <n v="14.799999999999999"/>
    <s v="TRANSPORTE PROPIO"/>
    <n v="1013812"/>
    <s v="ASHQUI ANDINO JORGE AQUILINO"/>
    <x v="87"/>
  </r>
  <r>
    <n v="1002208279"/>
    <s v="UE01"/>
    <x v="16"/>
    <d v="1899-12-30T06:51:00"/>
    <x v="3018"/>
    <s v="9000808184"/>
    <s v="012-022-00316316"/>
    <n v="2390"/>
    <n v="2679.68"/>
    <s v="ZPVN"/>
    <s v="40566722"/>
    <s v="P000033092"/>
    <n v="8002825218"/>
    <x v="2286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30"/>
    <n v="9060"/>
    <n v="183.6"/>
    <m/>
    <x v="7"/>
    <n v="1"/>
    <s v="01"/>
    <n v="18"/>
    <x v="1"/>
    <n v="0.51"/>
    <n v="10.199999999999999"/>
    <s v="TRANSPORTE PROPIO"/>
    <n v="1013388"/>
    <s v="CAMPAÑA MALDONADO BLANCA CECILIA"/>
    <x v="8"/>
  </r>
  <r>
    <n v="1002208272"/>
    <s v="UE01"/>
    <x v="16"/>
    <d v="1899-12-30T06:54:00"/>
    <x v="3019"/>
    <s v="9000808185"/>
    <s v="012-022-00316317"/>
    <n v="3262.32"/>
    <n v="3657.74"/>
    <s v="ZPVN"/>
    <s v="40567466"/>
    <s v="P000033312"/>
    <n v="8002825206"/>
    <x v="2287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112"/>
    <x v="112"/>
    <s v="100015001"/>
    <s v="GUZMAN ERNESTO"/>
    <s v="ZEMT"/>
    <x v="157"/>
    <s v="1"/>
    <s v="Con Pallet"/>
    <n v="0.05"/>
    <n v="24"/>
    <x v="0"/>
    <n v="39410"/>
    <n v="24020"/>
    <n v="15390"/>
    <n v="100.8"/>
    <m/>
    <x v="110"/>
    <n v="1"/>
    <s v="01"/>
    <n v="24"/>
    <x v="1"/>
    <n v="0.21"/>
    <n v="4.2"/>
    <s v="TRANSSJQ S.A."/>
    <n v="1013949"/>
    <s v="MEDIAVILLA FLORES WILSON PATRICIO"/>
    <x v="157"/>
  </r>
  <r>
    <n v="1002208284"/>
    <s v="UE01"/>
    <x v="16"/>
    <d v="1899-12-30T06:55:00"/>
    <x v="3020"/>
    <s v="9000808186"/>
    <s v="012-022-00316318"/>
    <n v="2390"/>
    <n v="2679.68"/>
    <s v="ZPVN"/>
    <s v="40567430"/>
    <s v="P000033309"/>
    <n v="8002825224"/>
    <x v="2288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20"/>
    <n v="18040"/>
    <n v="9280"/>
    <n v="183.6"/>
    <m/>
    <x v="7"/>
    <n v="1"/>
    <s v="01"/>
    <n v="18"/>
    <x v="1"/>
    <n v="0.51"/>
    <n v="10.199999999999999"/>
    <s v="TRANSPORTE PROPIO"/>
    <n v="1013388"/>
    <s v="CAMPAÑA MALDONADO BLANCA CECILIA"/>
    <x v="89"/>
  </r>
  <r>
    <n v="1002208281"/>
    <s v="UE01"/>
    <x v="16"/>
    <d v="1899-12-30T07:02:00"/>
    <x v="3021"/>
    <s v=""/>
    <s v=""/>
    <n v="0"/>
    <n v="0"/>
    <s v="ZPRC"/>
    <s v="2500108374"/>
    <s v="0000394162"/>
    <n v="8002825221"/>
    <x v="2289"/>
    <x v="3"/>
    <x v="3"/>
    <n v="640"/>
    <s v="BOL"/>
    <s v="101664"/>
    <x v="8"/>
    <s v="806374"/>
    <s v="LOPEZ HENRY"/>
    <x v="36"/>
    <s v="AV AMAZONAS Y VICENTE NARVAEZ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600"/>
    <n v="32060"/>
    <n v="17540"/>
    <n v="889.6"/>
    <m/>
    <x v="166"/>
    <n v="1"/>
    <s v="01"/>
    <n v="32"/>
    <x v="1"/>
    <n v="1.3900000000000001"/>
    <n v="27.8"/>
    <s v="TRANSPORTE PROPIO"/>
    <n v="10001792"/>
    <s v="LOPEZ PALAGUACHI JHON HENRY"/>
    <x v="258"/>
  </r>
  <r>
    <n v="1002208300"/>
    <s v="UE01"/>
    <x v="16"/>
    <d v="1899-12-30T07:58:00"/>
    <x v="3022"/>
    <s v="9000808238"/>
    <s v="012-022-00316320"/>
    <n v="1278.53"/>
    <n v="1433.49"/>
    <s v="ZPVN"/>
    <s v="40567422"/>
    <s v="P000033308"/>
    <n v="8002825249"/>
    <x v="2290"/>
    <x v="7"/>
    <x v="7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9076.212"/>
    <n v="10021.212"/>
    <n v="9055"/>
    <n v="152"/>
    <m/>
    <x v="10"/>
    <n v="1"/>
    <s v="01"/>
    <n v="10"/>
    <x v="1"/>
    <n v="0.76"/>
    <n v="15.2"/>
    <s v="TRANSPORTE PROPIO"/>
    <n v="1013863"/>
    <s v="DISTRIBUCIONES NARANJO"/>
    <x v="17"/>
  </r>
  <r>
    <n v="1002208300"/>
    <s v="UE01"/>
    <x v="16"/>
    <d v="1899-12-30T07:58:00"/>
    <x v="3023"/>
    <s v="9000808237"/>
    <s v="012-022-00316319"/>
    <n v="2922.49"/>
    <n v="3276.72"/>
    <s v="ZPVN"/>
    <s v="40567421"/>
    <s v="P000033307"/>
    <n v="8002825250"/>
    <x v="2290"/>
    <x v="6"/>
    <x v="6"/>
    <n v="4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2103.788"/>
    <n v="23048.788"/>
    <n v="9055"/>
    <n v="349.6"/>
    <m/>
    <x v="10"/>
    <n v="1"/>
    <s v="01"/>
    <n v="23"/>
    <x v="1"/>
    <n v="0.76"/>
    <n v="15.200000000000001"/>
    <s v="TRANSPORTE PROPIO"/>
    <n v="1013863"/>
    <s v="DISTRIBUCIONES NARANJO"/>
    <x v="17"/>
  </r>
  <r>
    <n v="1002208291"/>
    <s v="UE01"/>
    <x v="16"/>
    <d v="1899-12-30T08:10:00"/>
    <x v="3024"/>
    <s v="9000808239"/>
    <s v="012-022-00316321"/>
    <n v="4166.3999999999996"/>
    <n v="4671.3999999999996"/>
    <s v="ZPVN"/>
    <s v="40567476"/>
    <s v="P000033314"/>
    <n v="8002825237"/>
    <x v="2291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17"/>
    <x v="117"/>
    <s v="100014879"/>
    <s v="BARAHONA ADRIAN"/>
    <s v="ZETT"/>
    <x v="163"/>
    <s v="1"/>
    <s v="Con Pallet"/>
    <n v="0.05"/>
    <n v="32"/>
    <x v="0"/>
    <n v="50490"/>
    <n v="32050"/>
    <n v="18440"/>
    <n v="492.8"/>
    <m/>
    <x v="115"/>
    <n v="1"/>
    <s v="01"/>
    <n v="32"/>
    <x v="1"/>
    <n v="0.77"/>
    <n v="15.4"/>
    <s v="LIDENORTI S.A."/>
    <n v="1013894"/>
    <s v="BARAHONA MARMOL ADRIAN EDMUNDO"/>
    <x v="163"/>
  </r>
  <r>
    <n v="1002208303"/>
    <s v="UE01"/>
    <x v="16"/>
    <d v="1899-12-30T08:17:00"/>
    <x v="3025"/>
    <s v="9000808240"/>
    <s v="012-022-00316322"/>
    <n v="4415.3999999999996"/>
    <n v="4950.58"/>
    <s v="ZPVN"/>
    <s v="40567436"/>
    <s v="P000033311"/>
    <n v="8002825255"/>
    <x v="2292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80"/>
    <n v="33060"/>
    <n v="18520"/>
    <n v="382.8"/>
    <m/>
    <x v="139"/>
    <n v="1"/>
    <s v="01"/>
    <n v="33"/>
    <x v="1"/>
    <n v="0.58000000000000007"/>
    <n v="11.6"/>
    <s v="TRANSPORTE PROPIO"/>
    <n v="1013478"/>
    <s v="LANDAZURI CORDOVA IVAN OSWALDO"/>
    <x v="208"/>
  </r>
  <r>
    <n v="1002208290"/>
    <s v="UE01"/>
    <x v="16"/>
    <d v="1899-12-30T08:23:00"/>
    <x v="3026"/>
    <s v=""/>
    <s v=""/>
    <n v="0"/>
    <n v="0"/>
    <s v="ZPRC"/>
    <s v="2500108154"/>
    <s v="0000394381"/>
    <n v="8002825236"/>
    <x v="2293"/>
    <x v="1"/>
    <x v="1"/>
    <n v="32.92"/>
    <s v="T"/>
    <s v="101731"/>
    <x v="1"/>
    <s v="801733"/>
    <s v="DESTINO GRANEL."/>
    <x v="1"/>
    <s v="VIA PIFO A PINTAG"/>
    <x v="1"/>
    <s v="O-Pichincha-Itulcachi"/>
    <n v="105"/>
    <x v="1"/>
    <x v="1"/>
    <s v="100015106"/>
    <s v="TOAPANTA ANIBAL"/>
    <s v="ZECI"/>
    <x v="123"/>
    <s v="2"/>
    <s v="Sin Pallet"/>
    <n v="0"/>
    <n v="0"/>
    <x v="0"/>
    <n v="51240"/>
    <n v="32920"/>
    <n v="18320"/>
    <n v="305.83"/>
    <m/>
    <x v="1"/>
    <n v="1"/>
    <s v="01"/>
    <n v="32.92"/>
    <x v="1"/>
    <n v="9.2900972053462922"/>
    <n v="9.2900972053462922"/>
    <s v="TRANSCONCEM CIA. LTDA."/>
    <n v="1013227"/>
    <s v="COMPAÑIA DE TRANSPORTE PESADO"/>
    <x v="123"/>
  </r>
  <r>
    <n v="1002208292"/>
    <s v="UE01"/>
    <x v="16"/>
    <d v="1899-12-30T08:25:00"/>
    <x v="3027"/>
    <s v="9000808242"/>
    <s v="012-022-00316323"/>
    <n v="3855.52"/>
    <n v="4322.83"/>
    <s v="ZPVN"/>
    <s v="40567214"/>
    <s v="0000394372"/>
    <n v="8002825238"/>
    <x v="2294"/>
    <x v="8"/>
    <x v="8"/>
    <n v="31.6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780"/>
    <n v="31600"/>
    <n v="18180"/>
    <n v="111.23"/>
    <m/>
    <x v="28"/>
    <n v="1"/>
    <s v="01"/>
    <n v="31.6"/>
    <x v="1"/>
    <n v="3.5199367088607594"/>
    <n v="3.5199367088607594"/>
    <s v="TRANSALMEIDA CIA."/>
    <n v="1013966"/>
    <s v="ALMEIDA CHICAIZA MIGUEL ANGEL"/>
    <x v="58"/>
  </r>
  <r>
    <n v="1002208304"/>
    <s v="UE01"/>
    <x v="16"/>
    <d v="1899-12-30T09:01:00"/>
    <x v="3028"/>
    <s v=""/>
    <s v=""/>
    <n v="0"/>
    <n v="0"/>
    <s v="ZPRC"/>
    <s v="2500108155"/>
    <s v="0000394383"/>
    <n v="8002825256"/>
    <x v="2295"/>
    <x v="2"/>
    <x v="2"/>
    <n v="32.130000000000003"/>
    <s v="T"/>
    <s v="101731"/>
    <x v="1"/>
    <s v="801733"/>
    <s v="DESTINO GRANEL."/>
    <x v="1"/>
    <s v="VIA PIFO A PINTAG"/>
    <x v="1"/>
    <s v="O-Pichincha-Itulcachi"/>
    <n v="105"/>
    <x v="1"/>
    <x v="1"/>
    <s v="100018767"/>
    <s v="FALCON RENE"/>
    <s v="ZECI"/>
    <x v="270"/>
    <s v="2"/>
    <s v="Sin Pallet"/>
    <n v="0"/>
    <n v="0"/>
    <x v="0"/>
    <n v="50550"/>
    <n v="32130"/>
    <n v="18420"/>
    <n v="298.49"/>
    <m/>
    <x v="1"/>
    <n v="1"/>
    <s v="01"/>
    <n v="32.130000000000003"/>
    <x v="1"/>
    <n v="9.2900715841892314"/>
    <n v="9.2900715841892314"/>
    <s v="TRANSCONCEM CIA. LTDA."/>
    <n v="1013227"/>
    <s v="COMPAÑIA DE TRANSPORTE PESADO"/>
    <x v="271"/>
  </r>
  <r>
    <n v="1002208309"/>
    <s v="UE01"/>
    <x v="16"/>
    <d v="1899-12-30T09:05:00"/>
    <x v="3029"/>
    <s v=""/>
    <s v=""/>
    <n v="0"/>
    <n v="0"/>
    <s v="ZPRC"/>
    <s v="2500108569"/>
    <s v="P000033322"/>
    <n v="8002825266"/>
    <x v="2296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0338"/>
    <s v="TERAN ARNULFO"/>
    <s v="ZEMU"/>
    <x v="88"/>
    <s v="2"/>
    <s v="Sin Pallet"/>
    <n v="0"/>
    <n v="0"/>
    <x v="0"/>
    <n v="27070"/>
    <n v="18070"/>
    <n v="9000"/>
    <n v="266.39999999999998"/>
    <m/>
    <x v="22"/>
    <n v="1"/>
    <s v="01"/>
    <n v="18"/>
    <x v="1"/>
    <n v="0.74"/>
    <n v="14.799999999999999"/>
    <s v="TRANINTAGSA"/>
    <n v="1014062"/>
    <s v="BENALCAZAR DE LA CRUZ MILTON PATRIC"/>
    <x v="88"/>
  </r>
  <r>
    <n v="1002208315"/>
    <s v="UE01"/>
    <x v="16"/>
    <d v="1899-12-30T09:24:00"/>
    <x v="3030"/>
    <s v="9000808248"/>
    <s v="012-022-00316326"/>
    <n v="836.4"/>
    <n v="937.78"/>
    <s v="ZPVN"/>
    <s v="40567484"/>
    <s v="P000033317"/>
    <n v="8002825276"/>
    <x v="2297"/>
    <x v="7"/>
    <x v="7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  <n v="1012808"/>
    <s v="ALVAREZ GONZAGA LASTEÑA MARIANA"/>
    <x v="124"/>
  </r>
  <r>
    <n v="1002208315"/>
    <s v="UE01"/>
    <x v="16"/>
    <d v="1899-12-30T09:24:00"/>
    <x v="3031"/>
    <s v="9000808246"/>
    <s v="012-022-00316324"/>
    <n v="1521.6"/>
    <n v="1706.03"/>
    <s v="ZPVN"/>
    <s v="40567482"/>
    <s v="P000033315"/>
    <n v="8002825277"/>
    <x v="2297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6283.333000000001"/>
    <n v="12030"/>
    <n v="4253.3329999999996"/>
    <n v="45.6"/>
    <m/>
    <x v="89"/>
    <n v="1"/>
    <s v="01"/>
    <n v="12"/>
    <x v="1"/>
    <n v="0.19"/>
    <n v="3.8000000000000003"/>
    <s v="TRANSPORTE PROPIO"/>
    <n v="1012808"/>
    <s v="ALVAREZ GONZAGA LASTEÑA MARIANA"/>
    <x v="124"/>
  </r>
  <r>
    <n v="1002208315"/>
    <s v="UE01"/>
    <x v="16"/>
    <d v="1899-12-30T09:24:00"/>
    <x v="3032"/>
    <s v="9000808247"/>
    <s v="012-022-00316325"/>
    <n v="828"/>
    <n v="928.36"/>
    <s v="ZPVN"/>
    <s v="40567483"/>
    <s v="P000033316"/>
    <n v="8002825275"/>
    <x v="2297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  <n v="1012808"/>
    <s v="ALVAREZ GONZAGA LASTEÑA MARIANA"/>
    <x v="124"/>
  </r>
  <r>
    <n v="1002208310"/>
    <s v="UE01"/>
    <x v="16"/>
    <d v="1899-12-30T09:34:00"/>
    <x v="3033"/>
    <s v=""/>
    <s v=""/>
    <n v="0"/>
    <n v="0"/>
    <s v="ZPRC"/>
    <s v="2500108154"/>
    <s v="0000394385"/>
    <n v="8002825267"/>
    <x v="2298"/>
    <x v="1"/>
    <x v="1"/>
    <n v="31.6"/>
    <s v="T"/>
    <s v="101731"/>
    <x v="1"/>
    <s v="801733"/>
    <s v="DESTINO GRANEL."/>
    <x v="1"/>
    <s v="VIA PIFO A PINTAG"/>
    <x v="1"/>
    <s v="O-Pichincha-Itulcachi"/>
    <n v="105"/>
    <x v="1"/>
    <x v="1"/>
    <s v="100015104"/>
    <s v="ESQUIVEL FLAVIO"/>
    <s v="ZECI"/>
    <x v="10"/>
    <s v="2"/>
    <s v="Sin Pallet"/>
    <n v="0"/>
    <n v="0"/>
    <x v="0"/>
    <n v="49750"/>
    <n v="31600"/>
    <n v="18150"/>
    <n v="293.56"/>
    <m/>
    <x v="1"/>
    <n v="1"/>
    <s v="01"/>
    <n v="31.6"/>
    <x v="1"/>
    <n v="9.2898734177215179"/>
    <n v="9.2898734177215179"/>
    <s v="TRANSCONCEM CIA. LTDA."/>
    <n v="1013227"/>
    <s v="COMPAÑIA DE TRANSPORTE PESADO"/>
    <x v="10"/>
  </r>
  <r>
    <n v="1002208318"/>
    <s v="UE01"/>
    <x v="16"/>
    <d v="1899-12-30T09:47:00"/>
    <x v="3034"/>
    <s v="9000808249"/>
    <s v="012-022-00316327"/>
    <n v="4316.3999999999996"/>
    <n v="4839.58"/>
    <s v="ZPVN"/>
    <s v="40567472"/>
    <s v="P000033313"/>
    <n v="8002825283"/>
    <x v="2299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700"/>
    <n v="33100"/>
    <n v="17600"/>
    <n v="488.4"/>
    <m/>
    <x v="27"/>
    <n v="1"/>
    <s v="01"/>
    <n v="33"/>
    <x v="1"/>
    <n v="0.74"/>
    <n v="14.799999999999999"/>
    <s v="TRANSPORTE PROPIO"/>
    <n v="1017066"/>
    <s v="MISE MISE NESTOR SALOMON"/>
    <x v="35"/>
  </r>
  <r>
    <n v="1002208320"/>
    <s v="UE01"/>
    <x v="16"/>
    <d v="1899-12-30T09:51:00"/>
    <x v="3035"/>
    <s v="9000808250"/>
    <s v="012-022-00316328"/>
    <n v="2439.65"/>
    <n v="2735.35"/>
    <s v="ZPVN"/>
    <s v="40567514"/>
    <s v="P000033324"/>
    <n v="8002825285"/>
    <x v="2300"/>
    <x v="6"/>
    <x v="6"/>
    <n v="360"/>
    <s v="BOL"/>
    <s v="101683"/>
    <x v="16"/>
    <s v="806828"/>
    <s v="FERRETERÍA IMBAQUINGO-COTACACHI"/>
    <x v="11"/>
    <s v="ELEODORO DE LA TORRE Y GARCIA MOREN"/>
    <x v="13"/>
    <s v="O-Imbabura-Selvaalegre"/>
    <n v="150"/>
    <x v="88"/>
    <x v="88"/>
    <s v="10003590"/>
    <s v="CUAYCAL TACUNGA JORGE ANIBAL"/>
    <s v="ZEMU"/>
    <x v="120"/>
    <s v="2"/>
    <s v="Sin Pallet"/>
    <n v="0"/>
    <n v="0"/>
    <x v="0"/>
    <n v="27090"/>
    <n v="18040"/>
    <n v="9050"/>
    <n v="234"/>
    <m/>
    <x v="86"/>
    <n v="1"/>
    <s v="01"/>
    <n v="18"/>
    <x v="1"/>
    <n v="0.65"/>
    <n v="13"/>
    <s v="TRANSSJQ S.A."/>
    <n v="1014104"/>
    <s v="CORDOVA MEDIAVILLA ANDERSON OMAR"/>
    <x v="120"/>
  </r>
  <r>
    <n v="1002208319"/>
    <s v="UE01"/>
    <x v="16"/>
    <d v="1899-12-30T09:52:00"/>
    <x v="3036"/>
    <s v="9000808251"/>
    <s v="012-022-00316329"/>
    <n v="3238.68"/>
    <n v="3631.23"/>
    <s v="ZPVN"/>
    <s v="40567517"/>
    <s v="P000033325"/>
    <n v="8002825284"/>
    <x v="2301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86"/>
    <x v="86"/>
    <s v="100014867"/>
    <s v="RODRIGUEZ LUIS"/>
    <s v="ZEMT"/>
    <x v="118"/>
    <s v="1"/>
    <s v="Con Pallet"/>
    <n v="0.05"/>
    <n v="24"/>
    <x v="0"/>
    <n v="38930"/>
    <n v="24030"/>
    <n v="14900"/>
    <n v="43.2"/>
    <m/>
    <x v="84"/>
    <n v="1"/>
    <s v="01"/>
    <n v="24"/>
    <x v="1"/>
    <n v="9.0000000000000011E-2"/>
    <n v="1.8"/>
    <s v="TRIMPESAS S.A."/>
    <n v="1013102"/>
    <s v="VIZCAINO FLORES JENNY NARCISA"/>
    <x v="118"/>
  </r>
  <r>
    <n v="1002208326"/>
    <s v="UE01"/>
    <x v="16"/>
    <d v="1899-12-30T09:54:00"/>
    <x v="3037"/>
    <s v="9000808252"/>
    <s v="012-022-00316330"/>
    <n v="2509.1999999999998"/>
    <n v="2813.33"/>
    <s v="ZPVN"/>
    <s v="40567530"/>
    <s v="P000033331"/>
    <n v="8002825295"/>
    <x v="2302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33"/>
    <x v="33"/>
    <s v="100014931"/>
    <s v="VACA GALO"/>
    <s v="ZEMU"/>
    <x v="40"/>
    <s v="2"/>
    <s v="Sin Pallet"/>
    <n v="0"/>
    <n v="0"/>
    <x v="0"/>
    <n v="27060"/>
    <n v="18070"/>
    <n v="8990"/>
    <n v="54"/>
    <m/>
    <x v="31"/>
    <n v="1"/>
    <s v="01"/>
    <n v="18"/>
    <x v="1"/>
    <n v="0.15"/>
    <n v="3"/>
    <s v="TRANSPORTE PESADO CIAPRUTE S.A."/>
    <n v="1022019"/>
    <s v="ENRIQUEZ LARA ORLANDO DANILO"/>
    <x v="40"/>
  </r>
  <r>
    <n v="1002208313"/>
    <s v="UE01"/>
    <x v="16"/>
    <d v="1899-12-30T10:07:00"/>
    <x v="3038"/>
    <s v="9000808255"/>
    <s v="012-022-00316333"/>
    <n v="4461.6000000000004"/>
    <n v="5002.37"/>
    <s v="ZPVN"/>
    <s v="40567509"/>
    <s v="0000394638"/>
    <n v="8002825273"/>
    <x v="2303"/>
    <x v="4"/>
    <x v="4"/>
    <n v="660"/>
    <s v="BOL"/>
    <s v="101859"/>
    <x v="126"/>
    <s v="802389"/>
    <s v="SAN LUCAS"/>
    <x v="16"/>
    <s v="CORONEL DONOSO S/N Y ELIAS ESCOBAR"/>
    <x v="22"/>
    <s v="O-Pichincha-Pedrovicentemald."/>
    <n v="210"/>
    <x v="51"/>
    <x v="51"/>
    <s v="100014928"/>
    <s v="INLAGO RODRIGO"/>
    <s v="ZETT"/>
    <x v="66"/>
    <s v="2"/>
    <s v="Sin Pallet"/>
    <n v="0"/>
    <n v="0"/>
    <x v="0"/>
    <n v="50840"/>
    <n v="33010"/>
    <n v="17830"/>
    <n v="468.6"/>
    <m/>
    <x v="49"/>
    <n v="1"/>
    <s v="01"/>
    <n v="33"/>
    <x v="1"/>
    <n v="0.71000000000000008"/>
    <n v="14.200000000000001"/>
    <s v="TRANSCARLONISA"/>
    <n v="1014153"/>
    <s v="INLAGO ANDRANGO LUIS RODRIGO"/>
    <x v="66"/>
  </r>
  <r>
    <n v="1002208327"/>
    <s v="UE01"/>
    <x v="16"/>
    <d v="1899-12-30T10:17:00"/>
    <x v="3039"/>
    <s v="9000808256"/>
    <s v="012-022-00316334"/>
    <n v="2390"/>
    <n v="2679.68"/>
    <s v="ZPVN"/>
    <s v="40567533"/>
    <s v="0000394666"/>
    <n v="8002825297"/>
    <x v="2304"/>
    <x v="6"/>
    <x v="6"/>
    <n v="360"/>
    <s v="BOL"/>
    <s v="101613"/>
    <x v="89"/>
    <s v="804185"/>
    <s v="MEGAHIMERSA"/>
    <x v="1"/>
    <s v="CARLOS MANTILLA Y SIMON BOLIVAR"/>
    <x v="26"/>
    <s v="O-Pichincha-Carapungo"/>
    <n v="89"/>
    <x v="102"/>
    <x v="102"/>
    <s v="100021206"/>
    <s v="OBANDO ADRIAN"/>
    <s v="ZEMU"/>
    <x v="142"/>
    <s v="2"/>
    <s v="Sin Pallet"/>
    <n v="0"/>
    <n v="0"/>
    <x v="0"/>
    <n v="27040"/>
    <n v="18020"/>
    <n v="9020"/>
    <n v="158.4"/>
    <m/>
    <x v="100"/>
    <n v="1"/>
    <s v="01"/>
    <n v="18"/>
    <x v="1"/>
    <n v="0.44"/>
    <n v="8.8000000000000007"/>
    <s v="LA ARMENIA S.A."/>
    <n v="1021912"/>
    <s v="TAPIA MEJIA GEOVANNY FRANCISCO"/>
    <x v="142"/>
  </r>
  <r>
    <n v="1002208325"/>
    <s v="UE01"/>
    <x v="16"/>
    <d v="1899-12-30T10:24:00"/>
    <x v="3040"/>
    <s v="9000808257"/>
    <s v="012-022-00316335"/>
    <n v="3271.78"/>
    <n v="3668.34"/>
    <s v="ZPVN"/>
    <s v="40567519"/>
    <s v="P000033327"/>
    <n v="8002825294"/>
    <x v="2305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56"/>
    <x v="156"/>
    <s v="100020578"/>
    <s v="TAIMAL MAYKOL"/>
    <s v="ZEMT"/>
    <x v="234"/>
    <s v="1"/>
    <s v="Con Pallet"/>
    <n v="0.05"/>
    <n v="24"/>
    <x v="0"/>
    <n v="40170"/>
    <n v="24090"/>
    <n v="16080"/>
    <n v="43.2"/>
    <m/>
    <x v="153"/>
    <n v="1"/>
    <s v="01"/>
    <n v="24"/>
    <x v="1"/>
    <n v="9.0000000000000011E-2"/>
    <n v="1.8"/>
    <s v="SILOGTER S.A."/>
    <n v="1021996"/>
    <s v="FRANCO VEGA SANDRO MARCELO"/>
    <x v="234"/>
  </r>
  <r>
    <n v="1002208332"/>
    <s v="UE01"/>
    <x v="16"/>
    <d v="1899-12-30T10:29:00"/>
    <x v="3041"/>
    <s v=""/>
    <s v=""/>
    <n v="0"/>
    <n v="0"/>
    <s v="ZPRC"/>
    <s v="2500108307"/>
    <s v="0000393851"/>
    <n v="8002825306"/>
    <x v="2306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100"/>
    <n v="33040"/>
    <n v="18060"/>
    <n v="594"/>
    <m/>
    <x v="55"/>
    <n v="1"/>
    <s v="01"/>
    <n v="33"/>
    <x v="1"/>
    <n v="0.9"/>
    <n v="18"/>
    <s v="TRANSPORTE PROPIO"/>
    <n v="1013244"/>
    <s v="FREVITRANSPORT CIA. LTDA."/>
    <x v="85"/>
  </r>
  <r>
    <n v="1002208316"/>
    <s v="UE01"/>
    <x v="16"/>
    <d v="1899-12-30T10:34:00"/>
    <x v="3042"/>
    <s v="9000808288"/>
    <s v="012-022-00316336"/>
    <n v="4290"/>
    <n v="4809.9799999999996"/>
    <s v="ZPVN"/>
    <s v="40567520"/>
    <s v="P000033328"/>
    <n v="8002825281"/>
    <x v="230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200"/>
    <n v="33040"/>
    <n v="18160"/>
    <n v="594"/>
    <m/>
    <x v="138"/>
    <n v="1"/>
    <s v="01"/>
    <n v="33"/>
    <x v="1"/>
    <n v="0.9"/>
    <n v="18"/>
    <s v="TRANSPORTE PROPIO"/>
    <n v="1017512"/>
    <s v="PACHECO SALAZAR WILSON FABIAN"/>
    <x v="274"/>
  </r>
  <r>
    <n v="1002208338"/>
    <s v="UE01"/>
    <x v="16"/>
    <d v="1899-12-30T10:36:00"/>
    <x v="3043"/>
    <s v="9000808298"/>
    <s v="012-022-00316337"/>
    <n v="3956.9"/>
    <n v="4436.5"/>
    <s v="ZPVN"/>
    <s v="40560972"/>
    <s v="0000394528"/>
    <n v="8002825311"/>
    <x v="2308"/>
    <x v="8"/>
    <x v="8"/>
    <n v="32.049999999999997"/>
    <s v="T"/>
    <s v="101615"/>
    <x v="178"/>
    <s v="802179"/>
    <s v="GRANEL DESTI/PLANTA"/>
    <x v="1"/>
    <s v="AV. 6 DE DICIEMBRE N59-10 JUAN MOLI"/>
    <x v="31"/>
    <s v="O-Pichincha-Comitedelpueblo"/>
    <n v="94.6"/>
    <x v="75"/>
    <x v="75"/>
    <s v="100014925"/>
    <s v="ROSERO FERNANDO"/>
    <s v="ZECI"/>
    <x v="108"/>
    <s v="2"/>
    <s v="Sin Pallet"/>
    <n v="0"/>
    <n v="0"/>
    <x v="0"/>
    <n v="51520"/>
    <n v="32050"/>
    <n v="19470"/>
    <n v="193.26"/>
    <m/>
    <x v="73"/>
    <n v="1"/>
    <s v="01"/>
    <n v="32.049999999999997"/>
    <x v="1"/>
    <n v="6.0299531981279255"/>
    <n v="6.0299531981279255"/>
    <s v="J.V. TRANSPREMIUN CIA.LTDA"/>
    <n v="1013906"/>
    <s v="VALLEJOS VILLEGAS SAUL EDUARDO"/>
    <x v="108"/>
  </r>
  <r>
    <n v="1002208333"/>
    <s v="UE01"/>
    <x v="16"/>
    <d v="1899-12-30T10:46:00"/>
    <x v="3044"/>
    <s v="9000807993"/>
    <s v="013-020-00047943"/>
    <n v="3059.02"/>
    <n v="3429.79"/>
    <s v="ZPDF"/>
    <s v="70177588"/>
    <s v="0000394440"/>
    <n v="8002825308"/>
    <x v="2309"/>
    <x v="4"/>
    <x v="4"/>
    <n v="480"/>
    <s v="BOL"/>
    <s v="101450"/>
    <x v="183"/>
    <s v="809999"/>
    <s v="LOCAL HIPERFERIA"/>
    <x v="98"/>
    <s v="VIA DURAN TAMBO KM 3.5."/>
    <x v="166"/>
    <s v="O-Guayas-Duran"/>
    <n v="516"/>
    <x v="114"/>
    <x v="114"/>
    <s v="100014846"/>
    <s v="SANCHEZ EDUARDO"/>
    <s v="ZEMT"/>
    <x v="159"/>
    <s v="1"/>
    <s v="Con Pallet"/>
    <n v="0.05"/>
    <n v="24"/>
    <x v="0"/>
    <n v="39100"/>
    <n v="23950"/>
    <n v="15150"/>
    <n v="624"/>
    <m/>
    <x v="112"/>
    <n v="1"/>
    <s v="01"/>
    <n v="24"/>
    <x v="1"/>
    <n v="1.3"/>
    <n v="26"/>
    <s v="LIDENORTI S.A."/>
    <n v="1014106"/>
    <s v="SANCHEZ PILA FRANKLIN EDUARDO"/>
    <x v="159"/>
  </r>
  <r>
    <n v="1002208341"/>
    <s v="UE01"/>
    <x v="16"/>
    <d v="1899-12-30T10:48:00"/>
    <x v="3045"/>
    <s v=""/>
    <s v=""/>
    <n v="0"/>
    <n v="0"/>
    <s v="ZPRC"/>
    <s v="2500108568"/>
    <s v="P000033321"/>
    <n v="8002825314"/>
    <x v="2310"/>
    <x v="10"/>
    <x v="10"/>
    <n v="30.68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49030"/>
    <n v="30680"/>
    <n v="18350"/>
    <n v="451"/>
    <m/>
    <x v="7"/>
    <n v="1"/>
    <s v="01"/>
    <n v="30.68"/>
    <x v="1"/>
    <n v="14.70013037809648"/>
    <n v="14.70013037809648"/>
    <s v="TRANSPORTE PROPIO"/>
    <n v="1013388"/>
    <s v="CAMPAÑA MALDONADO BLANCA CECILIA"/>
    <x v="128"/>
  </r>
  <r>
    <n v="1002208342"/>
    <s v="UE01"/>
    <x v="16"/>
    <d v="1899-12-30T10:51:00"/>
    <x v="3046"/>
    <s v="9000808321"/>
    <s v="012-022-00316338"/>
    <n v="3201.6"/>
    <n v="3589.65"/>
    <s v="ZPVN"/>
    <s v="40567528"/>
    <s v="P000033330"/>
    <n v="8002825315"/>
    <x v="2311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68"/>
    <x v="68"/>
    <s v="100015058"/>
    <s v="MUÑOZ JUAN"/>
    <s v="ZEMT"/>
    <x v="86"/>
    <s v="2"/>
    <s v="Sin Pallet"/>
    <n v="0"/>
    <n v="0"/>
    <x v="0"/>
    <n v="40300"/>
    <n v="24010"/>
    <n v="16290"/>
    <n v="494.4"/>
    <m/>
    <x v="66"/>
    <n v="1"/>
    <s v="01"/>
    <n v="24"/>
    <x v="1"/>
    <n v="1.03"/>
    <n v="20.599999999999998"/>
    <s v="SELVALEGRE S.A."/>
    <n v="1013859"/>
    <s v="MUÑOZ ORTIZ JUAN MANUEL"/>
    <x v="86"/>
  </r>
  <r>
    <n v="1002208352"/>
    <s v="UE01"/>
    <x v="16"/>
    <d v="1899-12-30T11:01:00"/>
    <x v="3047"/>
    <s v=""/>
    <s v=""/>
    <n v="0"/>
    <n v="0"/>
    <s v="ZPRC"/>
    <s v="2500108570"/>
    <s v="0000394640"/>
    <n v="8002825323"/>
    <x v="2312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130"/>
    <n v="24030"/>
    <n v="15100"/>
    <n v="259.2"/>
    <m/>
    <x v="6"/>
    <n v="1"/>
    <s v="01"/>
    <n v="24"/>
    <x v="1"/>
    <n v="0.53999999999999992"/>
    <n v="10.799999999999999"/>
    <s v="TRANSPORTE PROPIO"/>
    <n v="1013241"/>
    <s v="COMPAÑÍA DE TRANSPORTE DE CARGA PES"/>
    <x v="81"/>
  </r>
  <r>
    <n v="1002208351"/>
    <s v="UE01"/>
    <x v="16"/>
    <d v="1899-12-30T11:14:00"/>
    <x v="3048"/>
    <s v="9000808326"/>
    <s v="012-022-00316339"/>
    <n v="3551.61"/>
    <n v="3982.09"/>
    <s v="ZPVN"/>
    <s v="40564120"/>
    <s v="0000393698"/>
    <n v="8002825322"/>
    <x v="2313"/>
    <x v="2"/>
    <x v="2"/>
    <n v="30.52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170"/>
    <n v="30520"/>
    <n v="19650"/>
    <n v="0"/>
    <m/>
    <x v="3"/>
    <n v="1"/>
    <s v="01"/>
    <n v="30.52"/>
    <x v="1"/>
    <n v="0"/>
    <n v="0"/>
    <s v="HORMIANDES"/>
    <n v="1014407"/>
    <s v="HORMIANDES"/>
    <x v="4"/>
  </r>
  <r>
    <n v="1002208343"/>
    <s v="UE01"/>
    <x v="16"/>
    <d v="1899-12-30T11:15:00"/>
    <x v="3049"/>
    <s v=""/>
    <s v=""/>
    <n v="0"/>
    <n v="0"/>
    <s v="ZPRC"/>
    <s v="2500108154"/>
    <s v="0000394384"/>
    <n v="8002825317"/>
    <x v="2314"/>
    <x v="1"/>
    <x v="1"/>
    <n v="30.36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49040"/>
    <n v="30360"/>
    <n v="18680"/>
    <n v="282.04000000000002"/>
    <m/>
    <x v="1"/>
    <n v="1"/>
    <s v="01"/>
    <n v="30.36"/>
    <x v="1"/>
    <n v="9.2898550724637694"/>
    <n v="9.2898550724637694"/>
    <s v="TRANSCONCEM CIA. LTDA."/>
    <n v="1013227"/>
    <s v="COMPAÑIA DE TRANSPORTE PESADO"/>
    <x v="130"/>
  </r>
  <r>
    <n v="1002208360"/>
    <s v="UE01"/>
    <x v="16"/>
    <d v="1899-12-30T11:19:00"/>
    <x v="3050"/>
    <s v="9000808327"/>
    <s v="012-022-00316340"/>
    <n v="2386.8000000000002"/>
    <n v="2676.1"/>
    <s v="ZPVN"/>
    <s v="40567531"/>
    <s v="0000394664"/>
    <n v="8002825334"/>
    <x v="2315"/>
    <x v="6"/>
    <x v="6"/>
    <n v="360"/>
    <s v="BOL"/>
    <s v="104016"/>
    <x v="256"/>
    <s v="805847"/>
    <s v="BODEGA PRINCIPAL"/>
    <x v="10"/>
    <s v="AV VELASCO IBARRA"/>
    <x v="12"/>
    <s v="O-Cotopaxi-Pujili"/>
    <n v="205"/>
    <x v="45"/>
    <x v="45"/>
    <s v="10000932"/>
    <s v="CACOANGO RODRIGO"/>
    <s v="ZEMU"/>
    <x v="55"/>
    <s v="2"/>
    <s v="Sin Pallet"/>
    <n v="0"/>
    <n v="0"/>
    <x v="0"/>
    <n v="27060"/>
    <n v="18030"/>
    <n v="9030"/>
    <n v="280.8"/>
    <m/>
    <x v="43"/>
    <n v="1"/>
    <s v="01"/>
    <n v="18"/>
    <x v="1"/>
    <n v="0.78"/>
    <n v="15.600000000000001"/>
    <s v="TRAPSA C.A."/>
    <n v="1014271"/>
    <s v="GARATE CARDENAS CARLOS VINICIO"/>
    <x v="55"/>
  </r>
  <r>
    <n v="1002208353"/>
    <s v="UE01"/>
    <x v="16"/>
    <d v="1899-12-30T11:22:00"/>
    <x v="3051"/>
    <s v="9000808329"/>
    <s v="012-022-00316341"/>
    <n v="4613.3999999999996"/>
    <n v="5172.58"/>
    <s v="ZPVN"/>
    <s v="40567560"/>
    <s v="P000033342"/>
    <n v="8002825324"/>
    <x v="2316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52"/>
    <x v="52"/>
    <s v="100014855"/>
    <s v="PALACIOS ALFONSO"/>
    <s v="ZETT"/>
    <x v="67"/>
    <s v="2"/>
    <s v="Sin Pallet"/>
    <n v="0"/>
    <n v="0"/>
    <x v="0"/>
    <n v="50230"/>
    <n v="33040"/>
    <n v="17190"/>
    <n v="699.6"/>
    <m/>
    <x v="50"/>
    <n v="1"/>
    <s v="01"/>
    <n v="33"/>
    <x v="1"/>
    <n v="1.06"/>
    <n v="21.2"/>
    <s v="NARVAEZ VACA CIA. LTDA."/>
    <n v="1013947"/>
    <s v="LOYO LIMA JORGE FERNANDO"/>
    <x v="67"/>
  </r>
  <r>
    <n v="1002208328"/>
    <s v="UE01"/>
    <x v="16"/>
    <d v="1899-12-30T11:30:00"/>
    <x v="3052"/>
    <s v=""/>
    <s v=""/>
    <n v="0"/>
    <n v="0"/>
    <s v="ZPRC"/>
    <s v="2500108495"/>
    <s v="0000394416"/>
    <n v="8002825298"/>
    <x v="2317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55"/>
    <x v="55"/>
    <s v="100020748"/>
    <s v="SANCHEZ IVAN"/>
    <s v="ZETT"/>
    <x v="70"/>
    <s v="4"/>
    <s v="Pallet Cortesia"/>
    <n v="0"/>
    <n v="0"/>
    <x v="0"/>
    <n v="50770"/>
    <n v="32040"/>
    <n v="18730"/>
    <n v="294.39999999999998"/>
    <m/>
    <x v="53"/>
    <n v="1"/>
    <s v="01"/>
    <n v="32"/>
    <x v="1"/>
    <n v="0.45999999999999996"/>
    <n v="9.1999999999999993"/>
    <s v="LIDENORTI S.A."/>
    <n v="1013568"/>
    <s v="PINTO TORRES AGUSTO GEOVANY"/>
    <x v="70"/>
  </r>
  <r>
    <n v="1002208359"/>
    <s v="UE01"/>
    <x v="16"/>
    <d v="1899-12-30T11:36:00"/>
    <x v="3053"/>
    <s v="9000808330"/>
    <s v="012-022-00316342"/>
    <n v="3144"/>
    <n v="3525.07"/>
    <s v="ZPVN"/>
    <s v="40567553"/>
    <s v="P000033340"/>
    <n v="8002825332"/>
    <x v="2318"/>
    <x v="4"/>
    <x v="4"/>
    <n v="480"/>
    <s v="BOL"/>
    <s v="101538"/>
    <x v="139"/>
    <s v="801949"/>
    <s v="BUENA FE SUCURSAL"/>
    <x v="31"/>
    <s v="BUENA FE SUCURSAL / VIA A BUENA FE"/>
    <x v="47"/>
    <s v="O-Losrios-Buenafe"/>
    <n v="328"/>
    <x v="28"/>
    <x v="28"/>
    <s v="100018432"/>
    <s v="AYALA LUIS"/>
    <s v="ZEMT"/>
    <x v="167"/>
    <s v="1"/>
    <s v="Con Pallet"/>
    <n v="0.05"/>
    <n v="24"/>
    <x v="0"/>
    <n v="40170"/>
    <n v="24020"/>
    <n v="16150"/>
    <n v="494.4"/>
    <m/>
    <x v="26"/>
    <n v="1"/>
    <s v="01"/>
    <n v="24"/>
    <x v="1"/>
    <n v="1.03"/>
    <n v="20.599999999999998"/>
    <s v="TRIMPESAS S.A."/>
    <n v="1014322"/>
    <s v="ESPARZA REVELO JORGE MARCELO"/>
    <x v="167"/>
  </r>
  <r>
    <n v="1002208368"/>
    <s v="UE01"/>
    <x v="16"/>
    <d v="1899-12-30T11:44:00"/>
    <x v="3054"/>
    <s v="9000808333"/>
    <s v="012-022-00316343"/>
    <n v="4537.37"/>
    <n v="5087.32"/>
    <s v="ZPVN"/>
    <s v="40567586"/>
    <s v="P000033348"/>
    <n v="8002825344"/>
    <x v="2319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880"/>
    <n v="34050"/>
    <n v="16830"/>
    <n v="299.2"/>
    <m/>
    <x v="32"/>
    <n v="1"/>
    <s v="01"/>
    <n v="34"/>
    <x v="1"/>
    <n v="0.44"/>
    <n v="8.7999999999999989"/>
    <s v="TRANSPORTE PROPIO"/>
    <n v="1024381"/>
    <s v="BALCAZAR GORDON ALEJANDRO"/>
    <x v="42"/>
  </r>
  <r>
    <n v="1002208378"/>
    <s v="UE01"/>
    <x v="16"/>
    <d v="1899-12-30T12:16:00"/>
    <x v="3055"/>
    <s v="9000808371"/>
    <s v="012-022-00316344"/>
    <n v="2412"/>
    <n v="2704.35"/>
    <s v="ZPVN"/>
    <s v="40567573"/>
    <s v="0000394720"/>
    <n v="8002825352"/>
    <x v="2320"/>
    <x v="3"/>
    <x v="3"/>
    <n v="360"/>
    <s v="BOL"/>
    <s v="103416"/>
    <x v="266"/>
    <s v="805461"/>
    <s v="TAISHA"/>
    <x v="100"/>
    <s v="CALLE SHAMAK 3344 Y TUMI"/>
    <x v="169"/>
    <s v="O-Moronasantiag-Taisha"/>
    <n v="528"/>
    <x v="130"/>
    <x v="130"/>
    <s v="100014950"/>
    <s v="MONTESDEOCA JORGE"/>
    <s v="ZEMU"/>
    <x v="187"/>
    <s v="2"/>
    <s v="Sin Pallet"/>
    <n v="0"/>
    <n v="0"/>
    <x v="0"/>
    <n v="27170"/>
    <n v="18040"/>
    <n v="9130"/>
    <n v="684"/>
    <m/>
    <x v="128"/>
    <n v="1"/>
    <s v="01"/>
    <n v="18"/>
    <x v="1"/>
    <n v="1.9"/>
    <n v="38"/>
    <s v="LIDENORTI S.A."/>
    <n v="1014151"/>
    <s v="VEGA RUIZ WILSON MARCELO"/>
    <x v="187"/>
  </r>
  <r>
    <n v="1002208383"/>
    <s v="UE01"/>
    <x v="16"/>
    <d v="1899-12-30T12:20:00"/>
    <x v="3056"/>
    <s v="9000808373"/>
    <s v="012-022-00316345"/>
    <n v="2507.02"/>
    <n v="2810.88"/>
    <s v="ZPVN"/>
    <s v="40567571"/>
    <s v="0000394718"/>
    <n v="8002825359"/>
    <x v="2321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59"/>
    <x v="59"/>
    <s v="100014884"/>
    <s v="CADENA GERARDO"/>
    <s v="ZEMU"/>
    <x v="74"/>
    <s v="2"/>
    <s v="Sin Pallet"/>
    <n v="0"/>
    <n v="0"/>
    <x v="0"/>
    <n v="27100"/>
    <n v="18010"/>
    <n v="9090"/>
    <n v="381.6"/>
    <m/>
    <x v="57"/>
    <n v="1"/>
    <s v="01"/>
    <n v="18"/>
    <x v="1"/>
    <n v="1.06"/>
    <n v="21.200000000000003"/>
    <s v="GLT LOGISTICS S.A."/>
    <n v="10000368"/>
    <s v="CERVANTES GORDILLO CONSUELO DEL PIL"/>
    <x v="74"/>
  </r>
  <r>
    <n v="1002208372"/>
    <s v="UE01"/>
    <x v="16"/>
    <d v="1899-12-30T12:25:00"/>
    <x v="3057"/>
    <s v="9000808375"/>
    <s v="012-022-00316347"/>
    <n v="1041.74"/>
    <n v="1168.01"/>
    <s v="ZPVN"/>
    <s v="40567547"/>
    <s v="0000394674"/>
    <n v="8002825347"/>
    <x v="2322"/>
    <x v="7"/>
    <x v="7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6541.97"/>
    <n v="8016.97"/>
    <n v="8525"/>
    <n v="150.4"/>
    <m/>
    <x v="56"/>
    <n v="1"/>
    <s v="01"/>
    <n v="8"/>
    <x v="1"/>
    <n v="0.94000000000000006"/>
    <n v="18.8"/>
    <s v="TRANSPORTE PROPIO"/>
    <n v="1017790"/>
    <s v="PANIMBOZA CHAMBA NANCY PAULINA"/>
    <x v="73"/>
  </r>
  <r>
    <n v="1002208372"/>
    <s v="UE01"/>
    <x v="16"/>
    <d v="1899-12-30T12:25:00"/>
    <x v="3058"/>
    <s v="9000808374"/>
    <s v="012-022-00316346"/>
    <n v="3235.72"/>
    <n v="3627.91"/>
    <s v="ZPVN"/>
    <s v="40567547"/>
    <s v="0000394675"/>
    <n v="8002825348"/>
    <x v="2322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578.03"/>
    <n v="25053.03"/>
    <n v="8525"/>
    <n v="470"/>
    <m/>
    <x v="56"/>
    <n v="1"/>
    <s v="01"/>
    <n v="25"/>
    <x v="1"/>
    <n v="0.94"/>
    <n v="18.8"/>
    <s v="TRANSPORTE PROPIO"/>
    <n v="1017790"/>
    <s v="PANIMBOZA CHAMBA NANCY PAULINA"/>
    <x v="73"/>
  </r>
  <r>
    <n v="1002208388"/>
    <s v="UE01"/>
    <x v="16"/>
    <d v="1899-12-30T12:41:00"/>
    <x v="3059"/>
    <s v="9000808378"/>
    <s v="012-022-00316348"/>
    <n v="4332.04"/>
    <n v="4857.1099999999997"/>
    <s v="ZPVN"/>
    <s v="40567331"/>
    <s v="0000394448"/>
    <n v="8002825364"/>
    <x v="2323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230"/>
    <n v="33050"/>
    <n v="18180"/>
    <n v="594"/>
    <m/>
    <x v="155"/>
    <n v="1"/>
    <s v="01"/>
    <n v="33"/>
    <x v="1"/>
    <n v="0.9"/>
    <n v="18"/>
    <s v="TRANSPORTE PROPIO"/>
    <n v="1021138"/>
    <s v="ARCOS MENDOZA LUIS EDUARDO"/>
    <x v="242"/>
  </r>
  <r>
    <n v="1002208384"/>
    <s v="UE01"/>
    <x v="16"/>
    <d v="1899-12-30T12:41:00"/>
    <x v="3060"/>
    <s v="9000808379"/>
    <s v="012-022-00316349"/>
    <n v="4065.97"/>
    <n v="4558.8"/>
    <s v="ZPVN"/>
    <s v="40567024"/>
    <s v="0000394702"/>
    <n v="8002825360"/>
    <x v="2324"/>
    <x v="8"/>
    <x v="8"/>
    <n v="31.86"/>
    <s v="T"/>
    <s v="101453"/>
    <x v="221"/>
    <s v="810214"/>
    <s v="GRANEL MINA BALAO"/>
    <x v="87"/>
    <s v="VIA NARANJAL - TENGUEL KM 33"/>
    <x v="145"/>
    <s v="O-Guayas-Balao"/>
    <n v="551"/>
    <x v="30"/>
    <x v="30"/>
    <s v="100016824"/>
    <s v="YANEZ JOSE"/>
    <s v="ZECI"/>
    <x v="58"/>
    <s v="2"/>
    <s v="Sin Pallet"/>
    <n v="0"/>
    <n v="0"/>
    <x v="0"/>
    <n v="49990"/>
    <n v="31860"/>
    <n v="18130"/>
    <n v="1313.91"/>
    <m/>
    <x v="28"/>
    <n v="1"/>
    <s v="01"/>
    <n v="31.86"/>
    <x v="1"/>
    <n v="41.240112994350284"/>
    <n v="41.240112994350284"/>
    <s v="TRANSALMEIDA CIA."/>
    <n v="1013966"/>
    <s v="ALMEIDA CHICAIZA MIGUEL ANGEL"/>
    <x v="58"/>
  </r>
  <r>
    <n v="1002208374"/>
    <s v="UE01"/>
    <x v="16"/>
    <d v="1899-12-30T12:48:00"/>
    <x v="3061"/>
    <s v=""/>
    <s v=""/>
    <n v="0"/>
    <n v="0"/>
    <s v="ZPRC"/>
    <s v="2500108577"/>
    <s v="P000033351"/>
    <n v="8002825349"/>
    <x v="2325"/>
    <x v="2"/>
    <x v="2"/>
    <n v="31.0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220"/>
    <n v="31060"/>
    <n v="19160"/>
    <n v="0"/>
    <m/>
    <x v="3"/>
    <n v="1"/>
    <s v="01"/>
    <n v="31.06"/>
    <x v="1"/>
    <n v="0"/>
    <n v="0"/>
    <s v="UNICON"/>
    <n v="1014412"/>
    <s v="UNION DE CONCRETERAS UNICON UCUE"/>
    <x v="33"/>
  </r>
  <r>
    <n v="1002208386"/>
    <s v="UE01"/>
    <x v="16"/>
    <d v="1899-12-30T13:20:00"/>
    <x v="3062"/>
    <s v="9000808387"/>
    <s v="012-022-00316350"/>
    <n v="4507.8"/>
    <n v="5054.18"/>
    <s v="ZPVN"/>
    <s v="40567606"/>
    <s v="P000033362"/>
    <n v="8002825363"/>
    <x v="2326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56"/>
    <x v="156"/>
    <s v="100014984"/>
    <s v="DIAZ WALTER"/>
    <s v="ZETT"/>
    <x v="235"/>
    <s v="2"/>
    <s v="Sin Pallet"/>
    <n v="0"/>
    <n v="0"/>
    <x v="0"/>
    <n v="49740"/>
    <n v="33080"/>
    <n v="16660"/>
    <n v="382.8"/>
    <m/>
    <x v="153"/>
    <n v="1"/>
    <s v="01"/>
    <n v="33"/>
    <x v="1"/>
    <n v="0.58000000000000007"/>
    <n v="11.6"/>
    <s v="LIDENORTI S.A."/>
    <n v="1021996"/>
    <s v="FRANCO VEGA SANDRO MARCELO"/>
    <x v="235"/>
  </r>
  <r>
    <n v="1002208397"/>
    <s v="UE01"/>
    <x v="16"/>
    <d v="1899-12-30T13:59:00"/>
    <x v="3063"/>
    <s v="9000808413"/>
    <s v="012-022-00316352"/>
    <n v="699.74"/>
    <n v="784.55"/>
    <s v="ZPVN"/>
    <s v="40567588"/>
    <s v="P000033350"/>
    <n v="8002825392"/>
    <x v="2327"/>
    <x v="5"/>
    <x v="5"/>
    <n v="1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14674.118"/>
    <n v="6014.1180000000004"/>
    <n v="8660"/>
    <n v="91.2"/>
    <m/>
    <x v="10"/>
    <n v="1"/>
    <s v="01"/>
    <n v="6"/>
    <x v="1"/>
    <n v="0.76"/>
    <n v="15.200000000000001"/>
    <s v="TRANSPORTE PROPIO"/>
    <n v="1013863"/>
    <s v="DISTRIBUCIONES NARANJO"/>
    <x v="12"/>
  </r>
  <r>
    <n v="1002208397"/>
    <s v="UE01"/>
    <x v="16"/>
    <d v="1899-12-30T13:59:00"/>
    <x v="3064"/>
    <s v="9000808412"/>
    <s v="012-022-00316351"/>
    <n v="3557.82"/>
    <n v="3989.05"/>
    <s v="ZPVN"/>
    <s v="40567587"/>
    <s v="P000033349"/>
    <n v="8002825391"/>
    <x v="2327"/>
    <x v="6"/>
    <x v="6"/>
    <n v="5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36725.881999999998"/>
    <n v="28065.882000000001"/>
    <n v="8660"/>
    <n v="425.6"/>
    <m/>
    <x v="10"/>
    <n v="1"/>
    <s v="01"/>
    <n v="28"/>
    <x v="1"/>
    <n v="0.76"/>
    <n v="15.200000000000001"/>
    <s v="TRANSPORTE PROPIO"/>
    <n v="1013863"/>
    <s v="DISTRIBUCIONES NARANJO"/>
    <x v="12"/>
  </r>
  <r>
    <n v="1002208407"/>
    <s v="UE01"/>
    <x v="16"/>
    <d v="1899-12-30T14:05:00"/>
    <x v="3065"/>
    <s v=""/>
    <s v=""/>
    <n v="0"/>
    <n v="0"/>
    <s v="ZPRC"/>
    <s v="2500108561"/>
    <s v="P000033291"/>
    <n v="8002825411"/>
    <x v="2328"/>
    <x v="2"/>
    <x v="2"/>
    <n v="30.29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48950"/>
    <n v="30290"/>
    <n v="18660"/>
    <n v="769.67"/>
    <m/>
    <x v="28"/>
    <n v="1"/>
    <s v="01"/>
    <n v="30.29"/>
    <x v="1"/>
    <n v="25.410036315615713"/>
    <n v="25.410036315615713"/>
    <s v="TRANSALMEIDA"/>
    <n v="1013966"/>
    <s v="ALMEIDA CHICAIZA MIGUEL ANGEL"/>
    <x v="247"/>
  </r>
  <r>
    <n v="1002208398"/>
    <s v="UE01"/>
    <x v="16"/>
    <d v="1899-12-30T14:11:00"/>
    <x v="3066"/>
    <s v="9000808414"/>
    <s v="012-022-00316353"/>
    <n v="4353.7"/>
    <n v="4881.3900000000003"/>
    <s v="ZPVN"/>
    <s v="40567562"/>
    <s v="P000033343"/>
    <n v="8002825394"/>
    <x v="2329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850"/>
    <n v="34090"/>
    <n v="17760"/>
    <n v="503.2"/>
    <m/>
    <x v="7"/>
    <n v="1"/>
    <s v="01"/>
    <n v="34"/>
    <x v="1"/>
    <n v="0.74"/>
    <n v="14.799999999999999"/>
    <s v="TRANSPORTE PROPIO"/>
    <n v="1013388"/>
    <s v="CAMPAÑA MALDONADO BLANCA CECILIA"/>
    <x v="38"/>
  </r>
  <r>
    <n v="1002208406"/>
    <s v="UE01"/>
    <x v="16"/>
    <d v="1899-12-30T14:13:00"/>
    <x v="3067"/>
    <s v="9000808415"/>
    <s v="012-022-00316354"/>
    <n v="2484"/>
    <n v="2785.08"/>
    <s v="ZPVN"/>
    <s v="40567555"/>
    <s v="P000033341"/>
    <n v="8002825410"/>
    <x v="2330"/>
    <x v="6"/>
    <x v="6"/>
    <n v="360"/>
    <s v="BOL"/>
    <s v="102835"/>
    <x v="102"/>
    <s v="803609"/>
    <s v="FERRETERIA LA VILLA"/>
    <x v="8"/>
    <s v="PANAMERICANA NORTE HUAYCOPUNGO"/>
    <x v="8"/>
    <s v="O-Imbabura-Otavalo"/>
    <n v="8"/>
    <x v="22"/>
    <x v="22"/>
    <s v="100016661"/>
    <s v="BENALCAZAR MILTON"/>
    <s v="ZEMU"/>
    <x v="28"/>
    <s v="2"/>
    <s v="Sin Pallet"/>
    <n v="0"/>
    <n v="0"/>
    <x v="0"/>
    <n v="27280"/>
    <n v="18060"/>
    <n v="9220"/>
    <n v="32.4"/>
    <m/>
    <x v="22"/>
    <n v="1"/>
    <s v="01"/>
    <n v="18"/>
    <x v="1"/>
    <n v="0.09"/>
    <n v="1.7999999999999998"/>
    <s v="TRANINTAGSA S.A."/>
    <n v="1014062"/>
    <s v="BENALCAZAR DE LA CRUZ MILTON PATRIC"/>
    <x v="28"/>
  </r>
  <r>
    <n v="1002208400"/>
    <s v="UE01"/>
    <x v="16"/>
    <d v="1899-12-30T14:17:00"/>
    <x v="3068"/>
    <s v=""/>
    <s v=""/>
    <n v="0"/>
    <n v="0"/>
    <s v="ZPRC"/>
    <s v="2500108580"/>
    <s v="P000033361"/>
    <n v="8002825402"/>
    <x v="2331"/>
    <x v="7"/>
    <x v="7"/>
    <n v="660"/>
    <s v="BOL"/>
    <s v="101574"/>
    <x v="104"/>
    <s v="801909"/>
    <s v="BLOQUERA FABIAN MENA"/>
    <x v="6"/>
    <s v="PANAMERICANA SUR - VIA LATACUNGA"/>
    <x v="6"/>
    <s v="O-Cotopaxi-Lasso"/>
    <n v="178"/>
    <x v="111"/>
    <x v="111"/>
    <s v="100015039"/>
    <s v="MENA WILSON"/>
    <s v="ZETT"/>
    <x v="203"/>
    <s v="2"/>
    <s v="Sin Pallet"/>
    <n v="0"/>
    <n v="0"/>
    <x v="0"/>
    <n v="51000"/>
    <n v="33090"/>
    <n v="17910"/>
    <n v="455.4"/>
    <m/>
    <x v="109"/>
    <n v="1"/>
    <s v="01"/>
    <n v="33"/>
    <x v="1"/>
    <n v="0.69"/>
    <n v="13.799999999999999"/>
    <s v="TRANSPORTE PROPIO"/>
    <n v="1018725"/>
    <s v="TRANSPORTE DE CARGA PESADA"/>
    <x v="203"/>
  </r>
  <r>
    <n v="1002208409"/>
    <s v="UE01"/>
    <x v="16"/>
    <d v="1899-12-30T14:21:00"/>
    <x v="3069"/>
    <s v="9000808417"/>
    <s v="012-022-00316356"/>
    <n v="557.6"/>
    <n v="625.17999999999995"/>
    <s v="ZPVN"/>
    <s v="40567632"/>
    <s v="P000033366"/>
    <n v="8002825413"/>
    <x v="2332"/>
    <x v="7"/>
    <x v="7"/>
    <n v="80"/>
    <s v="BOL"/>
    <s v="102835"/>
    <x v="102"/>
    <s v="803601"/>
    <s v="FERRICENTRO PIEDRAHITA"/>
    <x v="8"/>
    <s v="ATAHUALPA Y PIEDRAHITA"/>
    <x v="8"/>
    <s v="O-Imbabura-Otavalo"/>
    <n v="8"/>
    <x v="100"/>
    <x v="100"/>
    <s v="10008072"/>
    <s v="FLORES GARCIA CHRISTIA FERNANDO"/>
    <s v="ZEMU"/>
    <x v="140"/>
    <s v="2"/>
    <s v="Sin Pallet"/>
    <n v="0"/>
    <n v="0"/>
    <x v="0"/>
    <n v="8586.1110000000008"/>
    <n v="4011.1109999999999"/>
    <n v="4575"/>
    <n v="7.2"/>
    <m/>
    <x v="98"/>
    <n v="1"/>
    <s v="01"/>
    <n v="4"/>
    <x v="1"/>
    <n v="0.09"/>
    <n v="1.8"/>
    <s v="SANJOPAS S.A."/>
    <n v="1013597"/>
    <s v="RUIZ RUIZ EDISON FRANKLIN"/>
    <x v="140"/>
  </r>
  <r>
    <n v="1002208409"/>
    <s v="UE01"/>
    <x v="16"/>
    <d v="1899-12-30T14:21:00"/>
    <x v="3070"/>
    <s v="9000808416"/>
    <s v="012-022-00316355"/>
    <n v="1932"/>
    <n v="2166.17"/>
    <s v="ZPVN"/>
    <s v="40567631"/>
    <s v="P000033365"/>
    <n v="8002825414"/>
    <x v="2332"/>
    <x v="6"/>
    <x v="6"/>
    <n v="280"/>
    <s v="BOL"/>
    <s v="102835"/>
    <x v="102"/>
    <s v="803601"/>
    <s v="FERRICENTRO PIEDRAHITA"/>
    <x v="8"/>
    <s v="ATAHUALPA Y PIEDRAHITA"/>
    <x v="8"/>
    <s v="O-Imbabura-Otavalo"/>
    <n v="8"/>
    <x v="100"/>
    <x v="100"/>
    <s v="10008072"/>
    <s v="FLORES GARCIA CHRISTIA FERNANDO"/>
    <s v="ZEMU"/>
    <x v="140"/>
    <s v="2"/>
    <s v="Sin Pallet"/>
    <n v="0"/>
    <n v="0"/>
    <x v="0"/>
    <n v="18613.888999999999"/>
    <n v="14038.888999999999"/>
    <n v="4575"/>
    <n v="25.2"/>
    <m/>
    <x v="98"/>
    <n v="1"/>
    <s v="01"/>
    <n v="14"/>
    <x v="1"/>
    <n v="0.09"/>
    <n v="1.8"/>
    <s v="SANJOPAS S.A."/>
    <n v="1013597"/>
    <s v="RUIZ RUIZ EDISON FRANKLIN"/>
    <x v="140"/>
  </r>
  <r>
    <n v="1002208420"/>
    <s v="UE01"/>
    <x v="16"/>
    <d v="1899-12-30T14:30:00"/>
    <x v="3071"/>
    <s v=""/>
    <s v=""/>
    <n v="0"/>
    <n v="0"/>
    <s v="ZPRC"/>
    <s v="2500108574"/>
    <s v="0000394682"/>
    <n v="8002825437"/>
    <x v="2333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720"/>
    <n v="24070"/>
    <n v="15650"/>
    <n v="244.8"/>
    <m/>
    <x v="54"/>
    <n v="1"/>
    <s v="01"/>
    <n v="24"/>
    <x v="1"/>
    <n v="0.51"/>
    <n v="10.200000000000001"/>
    <s v="TRANSPORTE PROPIO"/>
    <n v="1013768"/>
    <s v="PROAÑO MESIAS JOSELITO"/>
    <x v="71"/>
  </r>
  <r>
    <n v="1002208408"/>
    <s v="UE01"/>
    <x v="16"/>
    <d v="1899-12-30T14:31:00"/>
    <x v="3072"/>
    <s v="9000808419"/>
    <s v="012-022-00316357"/>
    <n v="2437.1999999999998"/>
    <n v="2732.6"/>
    <s v="ZPVN"/>
    <s v="40567532"/>
    <s v="P000033332"/>
    <n v="8002825412"/>
    <x v="2334"/>
    <x v="7"/>
    <x v="7"/>
    <n v="360"/>
    <s v="BOL"/>
    <s v="101628"/>
    <x v="13"/>
    <s v="810217"/>
    <s v="BLOQUERA FRANCO MORENA"/>
    <x v="1"/>
    <s v="PANAMERICANA TRONCAL DE LA SIERRA"/>
    <x v="168"/>
    <s v="O-Pichincha-Checachilpa"/>
    <n v="83"/>
    <x v="14"/>
    <x v="14"/>
    <s v="100015134"/>
    <s v="NICOLALDE FABIAN"/>
    <s v="ZEMU"/>
    <x v="18"/>
    <s v="2"/>
    <s v="Sin Pallet"/>
    <n v="0"/>
    <n v="0"/>
    <x v="0"/>
    <n v="27110"/>
    <n v="18070"/>
    <n v="9040"/>
    <n v="126"/>
    <m/>
    <x v="14"/>
    <n v="1"/>
    <s v="01"/>
    <n v="18"/>
    <x v="1"/>
    <n v="0.35"/>
    <n v="7"/>
    <s v="SANJOPAS S.A."/>
    <n v="1014339"/>
    <s v="NICOLALDE FLORES MILTON FABIAN"/>
    <x v="18"/>
  </r>
  <r>
    <n v="1002208402"/>
    <s v="UE01"/>
    <x v="16"/>
    <d v="1899-12-30T14:37:00"/>
    <x v="3073"/>
    <s v="9000808420"/>
    <s v="012-022-00316358"/>
    <n v="3271.78"/>
    <n v="3668.34"/>
    <s v="ZPVN"/>
    <s v="40567634"/>
    <s v="P000033367"/>
    <n v="8002825405"/>
    <x v="2335"/>
    <x v="4"/>
    <x v="4"/>
    <n v="480"/>
    <s v="BOL"/>
    <s v="101964"/>
    <x v="68"/>
    <s v="802664"/>
    <s v="BODEGA DEPOSITO ALEXANDRA"/>
    <x v="22"/>
    <s v="AV JAIME HURTADO Y  1RO DE MAYO"/>
    <x v="32"/>
    <s v="O-Esmeraldas-Esmeraldas"/>
    <n v="388"/>
    <x v="86"/>
    <x v="86"/>
    <s v="100014867"/>
    <s v="RODRIGUEZ LUIS"/>
    <s v="ZEMT"/>
    <x v="118"/>
    <s v="2"/>
    <s v="Sin Pallet"/>
    <n v="0"/>
    <n v="0"/>
    <x v="0"/>
    <n v="38340"/>
    <n v="24030"/>
    <n v="14310"/>
    <n v="508.8"/>
    <m/>
    <x v="84"/>
    <n v="1"/>
    <s v="01"/>
    <n v="24"/>
    <x v="1"/>
    <n v="1.06"/>
    <n v="21.2"/>
    <s v="TRIMPESAS S.A."/>
    <n v="1013102"/>
    <s v="VIZCAINO FLORES JENNY NARCISA"/>
    <x v="118"/>
  </r>
  <r>
    <n v="1002208411"/>
    <s v="UE01"/>
    <x v="16"/>
    <d v="1899-12-30T14:50:00"/>
    <x v="3074"/>
    <s v="9000808384"/>
    <s v="013-020-00047991"/>
    <n v="1562.6"/>
    <n v="1752"/>
    <s v="ZPDF"/>
    <s v="70177672"/>
    <s v="0000394809"/>
    <n v="8002825421"/>
    <x v="2336"/>
    <x v="3"/>
    <x v="3"/>
    <n v="240"/>
    <s v="BOL"/>
    <s v="105068"/>
    <x v="124"/>
    <s v="807014"/>
    <s v="OBRA SHUSHUFINDI"/>
    <x v="35"/>
    <s v="VIA AL CENTRO COMERCIAL CENTRAL"/>
    <x v="53"/>
    <s v="O-Sucumbios-Shushufindi"/>
    <n v="385"/>
    <x v="77"/>
    <x v="77"/>
    <s v="100014971"/>
    <s v="QUIROZ EDUARDO"/>
    <s v="ZEMT"/>
    <x v="101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  <n v="1013584"/>
    <s v="SANCHEZ TORRES MARCOS OSWALDO"/>
    <x v="101"/>
  </r>
  <r>
    <n v="1002208411"/>
    <s v="UE01"/>
    <x v="16"/>
    <d v="1899-12-30T14:50:00"/>
    <x v="3075"/>
    <s v="9000808383"/>
    <s v="013-020-00047990"/>
    <n v="1624.07"/>
    <n v="1820.92"/>
    <s v="ZPDF"/>
    <s v="70177673"/>
    <s v="0000394810"/>
    <n v="8002825420"/>
    <x v="2336"/>
    <x v="4"/>
    <x v="4"/>
    <n v="240"/>
    <s v="BOL"/>
    <s v="105068"/>
    <x v="124"/>
    <s v="807014"/>
    <s v="OBRA SHUSHUFINDI"/>
    <x v="35"/>
    <s v="VIA AL CENTRO COMERCIAL CENTRAL"/>
    <x v="53"/>
    <s v="O-Sucumbios-Shushufindi"/>
    <n v="385"/>
    <x v="77"/>
    <x v="77"/>
    <s v="100014971"/>
    <s v="QUIROZ EDUARDO"/>
    <s v="ZEMT"/>
    <x v="101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  <n v="1013584"/>
    <s v="SANCHEZ TORRES MARCOS OSWALDO"/>
    <x v="101"/>
  </r>
  <r>
    <n v="1002208404"/>
    <s v="UE01"/>
    <x v="16"/>
    <d v="1899-12-30T14:51:00"/>
    <x v="3076"/>
    <s v="9000808427"/>
    <s v="012-022-00316359"/>
    <n v="3238.68"/>
    <n v="3631.23"/>
    <s v="ZPVN"/>
    <s v="40567518"/>
    <s v="P000033326"/>
    <n v="8002825408"/>
    <x v="2337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76"/>
    <x v="176"/>
    <s v="10003585"/>
    <s v="VARELA ZAPATA RUBEN MAURICIO"/>
    <s v="ZEMT"/>
    <x v="276"/>
    <s v="1"/>
    <s v="Con Pallet"/>
    <n v="0.05"/>
    <n v="24"/>
    <x v="0"/>
    <n v="38650"/>
    <n v="24080"/>
    <n v="14570"/>
    <n v="43.2"/>
    <m/>
    <x v="172"/>
    <n v="1"/>
    <s v="01"/>
    <n v="24"/>
    <x v="1"/>
    <n v="9.0000000000000011E-2"/>
    <n v="1.8"/>
    <s v="TRIMPESAS S.A."/>
    <n v="1013502"/>
    <s v="ESPIN GUEVARA JOSE MARCELO"/>
    <x v="277"/>
  </r>
  <r>
    <n v="1002208424"/>
    <s v="UE01"/>
    <x v="16"/>
    <d v="1899-12-30T14:54:00"/>
    <x v="3077"/>
    <s v="9000808428"/>
    <s v="012-022-00316360"/>
    <n v="4850.33"/>
    <n v="5438.22"/>
    <s v="ZPVN"/>
    <s v="40567350"/>
    <s v="P000033265"/>
    <n v="8002825443"/>
    <x v="2338"/>
    <x v="10"/>
    <x v="10"/>
    <m/>
    <s v="T"/>
    <s v="101449"/>
    <x v="99"/>
    <s v="801744"/>
    <s v="SACOS, BOD. FERRINORTE"/>
    <x v="6"/>
    <s v="SIMON RODRIGUEZ S/N Y SALVADOR"/>
    <x v="17"/>
    <s v="O-Cotopaxi-Latacunga"/>
    <m/>
    <x v="108"/>
    <x v="108"/>
    <s v="100019807"/>
    <s v="TOBAR JUAN"/>
    <s v="ZECI"/>
    <x v="229"/>
    <s v="2"/>
    <s v="Sin Pallet"/>
    <n v="0"/>
    <n v="0"/>
    <x v="0"/>
    <n v="48850"/>
    <n v="31060"/>
    <n v="17790"/>
    <m/>
    <s v="remplaza la guia  414409"/>
    <x v="106"/>
    <n v="1"/>
    <s v="01"/>
    <m/>
    <x v="1"/>
    <s v=""/>
    <s v=""/>
    <s v="TRANSPORTE PROPIO"/>
    <n v="1013862"/>
    <s v="JACOME MARTINEZ EDGAR BOLIVAR"/>
    <x v="229"/>
  </r>
  <r>
    <n v="1002208425"/>
    <s v="UE01"/>
    <x v="16"/>
    <d v="1899-12-30T14:57:00"/>
    <x v="3078"/>
    <s v="9000808430"/>
    <s v="012-022-00316362"/>
    <n v="2469.6"/>
    <n v="2768.93"/>
    <s v="ZPVN"/>
    <s v="40567656"/>
    <s v="P000033374"/>
    <n v="8002825445"/>
    <x v="2339"/>
    <x v="7"/>
    <x v="7"/>
    <n v="36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24430"/>
    <n v="18060"/>
    <n v="6370"/>
    <n v="136.80000000000001"/>
    <m/>
    <x v="89"/>
    <n v="1"/>
    <s v="01"/>
    <n v="18"/>
    <x v="1"/>
    <n v="0.38"/>
    <n v="7.6000000000000005"/>
    <s v="TRANSPORTE PROPIO"/>
    <n v="1012808"/>
    <s v="ALVAREZ GONZAGA LASTEÑA MARIANA"/>
    <x v="124"/>
  </r>
  <r>
    <n v="1002208425"/>
    <s v="UE01"/>
    <x v="16"/>
    <d v="1899-12-30T14:57:00"/>
    <x v="3079"/>
    <s v="9000808429"/>
    <s v="012-022-00316361"/>
    <n v="816"/>
    <n v="914.9"/>
    <s v="ZPVN"/>
    <s v="40567655"/>
    <s v="P000033373"/>
    <n v="8002825444"/>
    <x v="2339"/>
    <x v="6"/>
    <x v="6"/>
    <n v="12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2390"/>
    <n v="6020"/>
    <n v="6370"/>
    <n v="45.6"/>
    <m/>
    <x v="89"/>
    <n v="1"/>
    <s v="01"/>
    <n v="6"/>
    <x v="1"/>
    <n v="0.38"/>
    <n v="7.6000000000000005"/>
    <s v="TRANSPORTE PROPIO"/>
    <n v="1012808"/>
    <s v="ALVAREZ GONZAGA LASTEÑA MARIANA"/>
    <x v="124"/>
  </r>
  <r>
    <n v="1002208410"/>
    <s v="UE01"/>
    <x v="16"/>
    <d v="1899-12-30T14:58:00"/>
    <x v="3080"/>
    <s v="9000808431"/>
    <s v="012-022-00316363"/>
    <n v="3238.68"/>
    <n v="3631.23"/>
    <s v="ZPVN"/>
    <s v="40567523"/>
    <s v="P000033329"/>
    <n v="8002825416"/>
    <x v="2340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87"/>
    <x v="87"/>
    <s v="100019494"/>
    <s v="GUERRERO WILSON"/>
    <s v="ZEMT"/>
    <x v="119"/>
    <s v="1"/>
    <s v="Con Pallet"/>
    <n v="0.05"/>
    <n v="24"/>
    <x v="0"/>
    <n v="40450"/>
    <n v="24060"/>
    <n v="16390"/>
    <n v="43.2"/>
    <m/>
    <x v="85"/>
    <n v="1"/>
    <s v="01"/>
    <n v="24"/>
    <x v="1"/>
    <n v="9.0000000000000011E-2"/>
    <n v="1.8"/>
    <s v="RUTAS COTACACHENSES"/>
    <n v="10007064"/>
    <s v="GUERRERO HUALPA WILSON GILBERTO"/>
    <x v="119"/>
  </r>
  <r>
    <n v="1002208403"/>
    <s v="UE01"/>
    <x v="16"/>
    <d v="1899-12-30T15:06:00"/>
    <x v="3081"/>
    <s v="9000808434"/>
    <s v="012-022-00316364"/>
    <n v="3144"/>
    <n v="3525.07"/>
    <s v="ZPVN"/>
    <s v="40567578"/>
    <s v="P000033345"/>
    <n v="8002825407"/>
    <x v="2341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82"/>
    <x v="82"/>
    <s v="100018690"/>
    <s v="MORALES PATRICIO V."/>
    <s v="ZEMT"/>
    <x v="112"/>
    <s v="1"/>
    <s v="Con Pallet"/>
    <n v="0.05"/>
    <n v="24"/>
    <x v="0"/>
    <n v="39970"/>
    <n v="24010"/>
    <n v="15960"/>
    <n v="494.4"/>
    <m/>
    <x v="80"/>
    <n v="1"/>
    <s v="01"/>
    <n v="24"/>
    <x v="1"/>
    <n v="1.03"/>
    <n v="20.599999999999998"/>
    <s v="LA ARMENIA S.A."/>
    <n v="1021911"/>
    <s v="MORALES GORDILLO VICENTE PATRICIO"/>
    <x v="112"/>
  </r>
  <r>
    <n v="1002208401"/>
    <s v="UE01"/>
    <x v="16"/>
    <d v="1899-12-30T15:07:00"/>
    <x v="3082"/>
    <s v="9000808435"/>
    <s v="012-022-00316365"/>
    <n v="3148.85"/>
    <n v="3530.51"/>
    <s v="ZPVN"/>
    <s v="40567549"/>
    <s v="P000033339"/>
    <n v="8002825404"/>
    <x v="2342"/>
    <x v="3"/>
    <x v="3"/>
    <n v="480"/>
    <s v="BOL"/>
    <s v="101964"/>
    <x v="68"/>
    <s v="802664"/>
    <s v="BODEGA DEPOSITO ALEXANDRA"/>
    <x v="22"/>
    <s v="AV JAIME HURTADO Y  1RO DE MAYO"/>
    <x v="32"/>
    <s v="O-Esmeraldas-Esmeraldas"/>
    <n v="388"/>
    <x v="64"/>
    <x v="64"/>
    <s v="100014869"/>
    <s v="ROCHA JORGE"/>
    <s v="ZEMT"/>
    <x v="80"/>
    <s v="2"/>
    <s v="Sin Pallet"/>
    <n v="0"/>
    <n v="0"/>
    <x v="0"/>
    <n v="39410"/>
    <n v="24040"/>
    <n v="15370"/>
    <n v="508.8"/>
    <m/>
    <x v="62"/>
    <n v="1"/>
    <s v="01"/>
    <n v="24"/>
    <x v="1"/>
    <n v="1.06"/>
    <n v="21.2"/>
    <s v="TRAPSA C.A."/>
    <n v="10003431"/>
    <s v="FIALLOS ARTEAGA ESTEFANIA CAROLINA"/>
    <x v="80"/>
  </r>
  <r>
    <n v="1002208423"/>
    <s v="UE01"/>
    <x v="16"/>
    <d v="1899-12-30T15:15:00"/>
    <x v="3083"/>
    <s v="9000808436"/>
    <s v="012-022-00316366"/>
    <n v="2412"/>
    <n v="2704.35"/>
    <s v="ZPVN"/>
    <s v="40567580"/>
    <s v="0000394730"/>
    <n v="8002825441"/>
    <x v="2343"/>
    <x v="6"/>
    <x v="6"/>
    <n v="360"/>
    <s v="BOL"/>
    <s v="101473"/>
    <x v="300"/>
    <s v="810868"/>
    <s v="LUIS VEGA"/>
    <x v="4"/>
    <s v="VIA PATAIN"/>
    <x v="4"/>
    <s v="O-Cotopaxi-Salcedo"/>
    <n v="218"/>
    <x v="33"/>
    <x v="33"/>
    <s v="100014931"/>
    <s v="VACA GALO"/>
    <s v="ZEMU"/>
    <x v="40"/>
    <s v="2"/>
    <s v="Sin Pallet"/>
    <n v="0"/>
    <n v="0"/>
    <x v="0"/>
    <n v="27030"/>
    <n v="18050"/>
    <n v="8980"/>
    <n v="273.60000000000002"/>
    <m/>
    <x v="31"/>
    <n v="1"/>
    <s v="01"/>
    <n v="18"/>
    <x v="1"/>
    <n v="0.76"/>
    <n v="15.200000000000001"/>
    <s v="TRANSPORTE PESADO CIAPRUTE S.A."/>
    <n v="1022019"/>
    <s v="ENRIQUEZ LARA ORLANDO DANILO"/>
    <x v="40"/>
  </r>
  <r>
    <n v="1002208422"/>
    <s v="UE01"/>
    <x v="16"/>
    <d v="1899-12-30T15:45:00"/>
    <x v="3084"/>
    <s v="9000808442"/>
    <s v="012-022-00316367"/>
    <n v="4256"/>
    <n v="4771.8500000000004"/>
    <s v="ZPVN"/>
    <s v="40567568"/>
    <s v="0000394710"/>
    <n v="8002825439"/>
    <x v="2344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61"/>
    <x v="61"/>
    <s v="100014844"/>
    <s v="HERNANDEZ CARLOS"/>
    <s v="ZETT"/>
    <x v="77"/>
    <s v="1"/>
    <s v="Con Pallet"/>
    <n v="0.05"/>
    <n v="32"/>
    <x v="0"/>
    <n v="50560"/>
    <n v="32090"/>
    <n v="18470"/>
    <n v="121.6"/>
    <m/>
    <x v="59"/>
    <n v="1"/>
    <s v="01"/>
    <n v="32"/>
    <x v="1"/>
    <n v="0.19"/>
    <n v="3.8"/>
    <s v="J.V. TRANSPREMIUN CIA.LTDA"/>
    <n v="1013670"/>
    <s v="ANDRADE ROSERO LUIS ALBERTO"/>
    <x v="77"/>
  </r>
  <r>
    <n v="1002208426"/>
    <s v="UE01"/>
    <x v="16"/>
    <d v="1899-12-30T15:51:00"/>
    <x v="3085"/>
    <s v="9000808443"/>
    <s v="012-022-00316368"/>
    <n v="2358"/>
    <n v="2643.8"/>
    <s v="ZPVN"/>
    <s v="40567570"/>
    <s v="0000394707"/>
    <n v="8002825446"/>
    <x v="2345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16"/>
    <x v="116"/>
    <s v="100014941"/>
    <s v="JACOME PAUL"/>
    <s v="ZEMU"/>
    <x v="161"/>
    <s v="2"/>
    <s v="Sin Pallet"/>
    <n v="0"/>
    <n v="0"/>
    <x v="0"/>
    <n v="27070"/>
    <n v="18060"/>
    <n v="9010"/>
    <n v="136.80000000000001"/>
    <m/>
    <x v="114"/>
    <n v="1"/>
    <s v="01"/>
    <n v="18"/>
    <x v="1"/>
    <n v="0.38"/>
    <n v="7.6000000000000005"/>
    <s v="TRAPSA C.A."/>
    <n v="1014289"/>
    <s v="JACOME ECHEVERRIA PEDRO PAUL"/>
    <x v="161"/>
  </r>
  <r>
    <n v="1002208467"/>
    <s v="UE01"/>
    <x v="16"/>
    <d v="1899-12-30T15:54:00"/>
    <x v="3086"/>
    <s v="9000808444"/>
    <s v="012-022-00316369"/>
    <n v="2421.92"/>
    <n v="2715.47"/>
    <s v="ZPVN"/>
    <s v="40567583"/>
    <s v="P000033346"/>
    <n v="8002825497"/>
    <x v="2346"/>
    <x v="4"/>
    <x v="4"/>
    <n v="360"/>
    <s v="BOL"/>
    <s v="101683"/>
    <x v="16"/>
    <s v="811037"/>
    <s v="OBRA OMAR LARA MIRA"/>
    <x v="58"/>
    <s v="SECTOR LA PRIMAVERA, VIA CHICAL"/>
    <x v="103"/>
    <s v="O-Carchi-Mira"/>
    <n v="71"/>
    <x v="121"/>
    <x v="121"/>
    <s v="100014999"/>
    <s v="TUTILLO SEGUNDO"/>
    <s v="ZEMU"/>
    <x v="182"/>
    <s v="2"/>
    <s v="Sin Pallet"/>
    <n v="0"/>
    <n v="0"/>
    <x v="0"/>
    <n v="27110"/>
    <n v="18010"/>
    <n v="9100"/>
    <n v="136.80000000000001"/>
    <m/>
    <x v="119"/>
    <n v="1"/>
    <s v="01"/>
    <n v="18"/>
    <x v="1"/>
    <n v="0.38"/>
    <n v="7.6000000000000005"/>
    <s v="LIDENORTI S.A."/>
    <n v="1013565"/>
    <s v="ESPARZA ESPINOZA JIMMY ERNESTO"/>
    <x v="182"/>
  </r>
  <r>
    <n v="1002208455"/>
    <s v="UE01"/>
    <x v="16"/>
    <d v="1899-12-30T16:06:00"/>
    <x v="3087"/>
    <s v="9000808450"/>
    <s v="012-022-00316372"/>
    <n v="268.70999999999998"/>
    <n v="301.27999999999997"/>
    <s v="ZPVN"/>
    <s v="40567540"/>
    <s v="P000033335"/>
    <n v="8002825481"/>
    <x v="2347"/>
    <x v="7"/>
    <x v="7"/>
    <n v="40"/>
    <s v="BOL"/>
    <s v="101779"/>
    <x v="85"/>
    <s v="802071"/>
    <s v="BODEGA SORIA"/>
    <x v="1"/>
    <s v="INTEROCEANICA LOTE 7"/>
    <x v="61"/>
    <s v="O-Pichincha-Puembo"/>
    <n v="110"/>
    <x v="73"/>
    <x v="73"/>
    <s v="100014882"/>
    <s v="RIVERA JOSE"/>
    <s v="ZEMU"/>
    <x v="95"/>
    <s v="2"/>
    <s v="Sin Pallet"/>
    <n v="0"/>
    <n v="0"/>
    <x v="0"/>
    <n v="5071.1120000000001"/>
    <n v="2004.4449999999999"/>
    <n v="3066.6669999999999"/>
    <n v="17.2"/>
    <m/>
    <x v="71"/>
    <n v="1"/>
    <s v="01"/>
    <n v="2"/>
    <x v="1"/>
    <n v="0.43"/>
    <n v="8.6"/>
    <s v="TRIMPESAS S.A."/>
    <n v="1013684"/>
    <s v="CASTRO NAVARRETE FRANCISCO ARMANDO"/>
    <x v="95"/>
  </r>
  <r>
    <n v="1002208455"/>
    <s v="UE01"/>
    <x v="16"/>
    <d v="1899-12-30T16:06:00"/>
    <x v="3088"/>
    <s v="9000808448"/>
    <s v="012-022-00316370"/>
    <n v="802.58"/>
    <n v="899.86"/>
    <s v="ZPVN"/>
    <s v="40567539"/>
    <s v="P000033334"/>
    <n v="8002825480"/>
    <x v="2347"/>
    <x v="6"/>
    <x v="6"/>
    <n v="120"/>
    <s v="BOL"/>
    <s v="101779"/>
    <x v="85"/>
    <s v="802071"/>
    <s v="BODEGA SORIA"/>
    <x v="1"/>
    <s v="INTEROCEANICA LOTE 7"/>
    <x v="61"/>
    <s v="O-Pichincha-Puembo"/>
    <n v="110"/>
    <x v="73"/>
    <x v="73"/>
    <s v="100014882"/>
    <s v="RIVERA JOSE"/>
    <s v="ZEMU"/>
    <x v="95"/>
    <s v="2"/>
    <s v="Sin Pallet"/>
    <n v="0"/>
    <n v="0"/>
    <x v="0"/>
    <n v="9080"/>
    <n v="6013.3329999999996"/>
    <n v="3066.6669999999999"/>
    <n v="51.6"/>
    <m/>
    <x v="71"/>
    <n v="1"/>
    <s v="01"/>
    <n v="6"/>
    <x v="1"/>
    <n v="0.43"/>
    <n v="8.6"/>
    <s v="TRIMPESAS S.A."/>
    <n v="1013684"/>
    <s v="CASTRO NAVARRETE FRANCISCO ARMANDO"/>
    <x v="95"/>
  </r>
  <r>
    <n v="1002208455"/>
    <s v="UE01"/>
    <x v="16"/>
    <d v="1899-12-30T16:06:00"/>
    <x v="3089"/>
    <s v="9000808449"/>
    <s v="012-022-00316371"/>
    <n v="1337.63"/>
    <n v="1499.76"/>
    <s v="ZPVN"/>
    <s v="40567538"/>
    <s v="P000033333"/>
    <n v="8002825479"/>
    <x v="2347"/>
    <x v="6"/>
    <x v="6"/>
    <n v="200"/>
    <s v="BOL"/>
    <s v="101779"/>
    <x v="85"/>
    <s v="803595"/>
    <s v="OBRA PIFO"/>
    <x v="1"/>
    <s v="GONZALO PIZARRO E IGNACIO JARRIN"/>
    <x v="82"/>
    <s v="O-Pichincha-Pifo"/>
    <n v="102"/>
    <x v="73"/>
    <x v="73"/>
    <s v="100014882"/>
    <s v="RIVERA JOSE"/>
    <s v="ZEMU"/>
    <x v="95"/>
    <s v="2"/>
    <s v="Sin Pallet"/>
    <n v="0"/>
    <n v="0"/>
    <x v="0"/>
    <n v="13088.888999999999"/>
    <n v="10022.222"/>
    <n v="3066.6669999999999"/>
    <n v="86"/>
    <m/>
    <x v="71"/>
    <n v="1"/>
    <s v="01"/>
    <n v="10"/>
    <x v="1"/>
    <n v="0.43"/>
    <n v="8.6"/>
    <s v="TRIMPESAS S.A."/>
    <n v="1013684"/>
    <s v="CASTRO NAVARRETE FRANCISCO ARMANDO"/>
    <x v="95"/>
  </r>
  <r>
    <n v="1002208421"/>
    <s v="UE01"/>
    <x v="16"/>
    <d v="1899-12-30T16:09:00"/>
    <x v="3090"/>
    <s v="9000808451"/>
    <s v="012-022-00316373"/>
    <n v="4446.68"/>
    <n v="4985.6400000000003"/>
    <s v="ZPVN"/>
    <s v="40567654"/>
    <s v="P000033372"/>
    <n v="8002825438"/>
    <x v="2348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69"/>
    <x v="169"/>
    <s v="10006913"/>
    <s v="DE LA CRUZ MANUEL ALADINO"/>
    <s v="ZETT"/>
    <x v="257"/>
    <s v="2"/>
    <s v="Sin Pallet"/>
    <n v="0"/>
    <n v="0"/>
    <x v="0"/>
    <n v="50080"/>
    <n v="33050"/>
    <n v="17030"/>
    <n v="574.20000000000005"/>
    <m/>
    <x v="165"/>
    <n v="1"/>
    <s v="01"/>
    <n v="33"/>
    <x v="1"/>
    <n v="0.87000000000000011"/>
    <n v="17.400000000000002"/>
    <s v="ELOHIM S.A."/>
    <n v="10006852"/>
    <s v="DE LA CRUZ MANUEL ALADINO"/>
    <x v="257"/>
  </r>
  <r>
    <n v="1002208472"/>
    <s v="UE01"/>
    <x v="16"/>
    <d v="1899-12-30T16:13:00"/>
    <x v="3091"/>
    <s v="9000808452"/>
    <s v="012-022-00316374"/>
    <n v="2444.9"/>
    <n v="2741.24"/>
    <s v="ZPVN"/>
    <s v="40567613"/>
    <s v="0000394761"/>
    <n v="8002825507"/>
    <x v="2349"/>
    <x v="6"/>
    <x v="6"/>
    <n v="360"/>
    <s v="BOL"/>
    <s v="102238"/>
    <x v="22"/>
    <s v="805975"/>
    <s v="FERRECUADOR"/>
    <x v="1"/>
    <s v="CUATRO ESQUINAS"/>
    <x v="62"/>
    <s v="O-Pichincha-Puellaro"/>
    <n v="84"/>
    <x v="23"/>
    <x v="23"/>
    <s v="10008183"/>
    <s v="TOCARRNUCHO BERNAL LUIS FRANCISCO"/>
    <s v="ZEMU"/>
    <x v="29"/>
    <s v="2"/>
    <s v="Sin Pallet"/>
    <n v="0"/>
    <n v="0"/>
    <x v="0"/>
    <n v="27290"/>
    <n v="18020"/>
    <n v="9270"/>
    <n v="147.6"/>
    <m/>
    <x v="23"/>
    <n v="1"/>
    <s v="01"/>
    <n v="18"/>
    <x v="1"/>
    <n v="0.41"/>
    <n v="8.1999999999999993"/>
    <s v="TRANSPORTE PROPIO"/>
    <n v="1021616"/>
    <s v="PERUGACHI SALCEDO HECTOR PATRICIO"/>
    <x v="29"/>
  </r>
  <r>
    <n v="1002208502"/>
    <s v="UE01"/>
    <x v="16"/>
    <d v="1899-12-30T16:16:00"/>
    <x v="3092"/>
    <s v="9000808454"/>
    <s v="012-022-00316376"/>
    <n v="3833.8"/>
    <n v="4298.49"/>
    <s v="ZPVN"/>
    <s v="40567567"/>
    <s v="0000394715"/>
    <n v="8002825549"/>
    <x v="2350"/>
    <x v="3"/>
    <x v="3"/>
    <n v="58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38546.364000000001"/>
    <n v="29026.364000000001"/>
    <n v="9520"/>
    <n v="875.8"/>
    <m/>
    <x v="130"/>
    <n v="1"/>
    <s v="01"/>
    <n v="29"/>
    <x v="1"/>
    <n v="1.51"/>
    <n v="30.2"/>
    <s v="TRANSPORTE PROPIO"/>
    <n v="1024814"/>
    <s v="ALEJANDRO CEVALLOS ELIJIO GERMAN"/>
    <x v="189"/>
  </r>
  <r>
    <n v="1002208502"/>
    <s v="UE01"/>
    <x v="16"/>
    <d v="1899-12-30T16:16:00"/>
    <x v="3093"/>
    <s v="9000808453"/>
    <s v="012-022-00316375"/>
    <n v="549.6"/>
    <n v="616.21"/>
    <s v="ZPVN"/>
    <s v="40567567"/>
    <s v="0000394714"/>
    <n v="8002825548"/>
    <x v="2350"/>
    <x v="4"/>
    <x v="4"/>
    <n v="8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3523.636"/>
    <n v="4003.636"/>
    <n v="9520"/>
    <n v="120.8"/>
    <m/>
    <x v="130"/>
    <n v="1"/>
    <s v="01"/>
    <n v="4"/>
    <x v="1"/>
    <n v="1.51"/>
    <n v="30.2"/>
    <s v="TRANSPORTE PROPIO"/>
    <n v="1024814"/>
    <s v="ALEJANDRO CEVALLOS ELIJIO GERMAN"/>
    <x v="189"/>
  </r>
  <r>
    <n v="1002208430"/>
    <s v="UE01"/>
    <x v="16"/>
    <d v="1899-12-30T16:14:00"/>
    <x v="3094"/>
    <s v=""/>
    <s v=""/>
    <n v="0"/>
    <n v="0"/>
    <s v="ZPRC"/>
    <s v="2500108575"/>
    <s v="P000033344"/>
    <n v="8002825451"/>
    <x v="2351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149"/>
    <x v="149"/>
    <s v="10005661"/>
    <s v="PUPIALES ARELLANO CARLOS ANDRES"/>
    <s v="ZEMT"/>
    <x v="223"/>
    <s v="1"/>
    <s v="Con Pallet"/>
    <n v="0.05"/>
    <n v="24"/>
    <x v="0"/>
    <n v="40240"/>
    <n v="24070"/>
    <n v="16170"/>
    <n v="129.6"/>
    <m/>
    <x v="146"/>
    <n v="1"/>
    <s v="01"/>
    <n v="24"/>
    <x v="1"/>
    <n v="0.26999999999999996"/>
    <n v="5.3999999999999995"/>
    <s v="LA ARMENIA"/>
    <n v="10005628"/>
    <s v="PUPIALES URRESTA GUSTAVO"/>
    <x v="223"/>
  </r>
  <r>
    <n v="1002208478"/>
    <s v="UE01"/>
    <x v="16"/>
    <d v="1899-12-30T16:18:00"/>
    <x v="3095"/>
    <s v="9000808457"/>
    <s v="012-022-00316377"/>
    <n v="3569.4"/>
    <n v="4002.04"/>
    <s v="ZPVN"/>
    <s v="40567566"/>
    <s v="0000394711"/>
    <n v="8002825519"/>
    <x v="2352"/>
    <x v="3"/>
    <x v="3"/>
    <n v="540"/>
    <s v="BOL"/>
    <s v="103778"/>
    <x v="72"/>
    <s v="805475"/>
    <s v="FERROLAGO"/>
    <x v="36"/>
    <s v="VIA A QUITO BARRIO EL PORTAL"/>
    <x v="55"/>
    <s v="O-Sucumbios-Lagoagrio"/>
    <n v="469"/>
    <x v="132"/>
    <x v="132"/>
    <s v="100021581"/>
    <s v="BYRON FIDEL RUIZ CARRENO"/>
    <s v="ZETT"/>
    <x v="227"/>
    <s v="2"/>
    <s v="Sin Pallet"/>
    <n v="0"/>
    <n v="0"/>
    <x v="0"/>
    <n v="36195.909"/>
    <n v="27040.909"/>
    <n v="9155"/>
    <n v="750.6"/>
    <m/>
    <x v="130"/>
    <n v="1"/>
    <s v="01"/>
    <n v="27"/>
    <x v="1"/>
    <n v="1.3900000000000001"/>
    <n v="27.8"/>
    <s v="TRANSPORTE PROPIO"/>
    <n v="1024814"/>
    <s v="ALEJANDRO CEVALLOS ELIJIO GERMAN"/>
    <x v="227"/>
  </r>
  <r>
    <n v="1002208478"/>
    <s v="UE01"/>
    <x v="16"/>
    <d v="1899-12-30T16:18:00"/>
    <x v="3096"/>
    <s v="9000808458"/>
    <s v="012-022-00316378"/>
    <n v="824.4"/>
    <n v="924.32"/>
    <s v="ZPVN"/>
    <s v="40567566"/>
    <s v="0000394713"/>
    <n v="8002825518"/>
    <x v="2352"/>
    <x v="4"/>
    <x v="4"/>
    <n v="120"/>
    <s v="BOL"/>
    <s v="103778"/>
    <x v="72"/>
    <s v="805475"/>
    <s v="FERROLAGO"/>
    <x v="36"/>
    <s v="VIA A QUITO BARRIO EL PORTAL"/>
    <x v="55"/>
    <s v="O-Sucumbios-Lagoagrio"/>
    <n v="469"/>
    <x v="132"/>
    <x v="132"/>
    <s v="100021581"/>
    <s v="BYRON FIDEL RUIZ CARRENO"/>
    <s v="ZETT"/>
    <x v="227"/>
    <s v="2"/>
    <s v="Sin Pallet"/>
    <n v="0"/>
    <n v="0"/>
    <x v="0"/>
    <n v="15164.091"/>
    <n v="6009.0910000000003"/>
    <n v="9155"/>
    <n v="166.8"/>
    <m/>
    <x v="130"/>
    <n v="1"/>
    <s v="01"/>
    <n v="6"/>
    <x v="1"/>
    <n v="1.3900000000000001"/>
    <n v="27.8"/>
    <s v="TRANSPORTE PROPIO"/>
    <n v="1024814"/>
    <s v="ALEJANDRO CEVALLOS ELIJIO GERMAN"/>
    <x v="227"/>
  </r>
  <r>
    <n v="1002208503"/>
    <s v="UE01"/>
    <x v="16"/>
    <d v="1899-12-30T16:28:00"/>
    <x v="3097"/>
    <s v=""/>
    <s v=""/>
    <n v="0"/>
    <n v="0"/>
    <s v="ZPRC"/>
    <s v="2500108579"/>
    <s v="P000033355"/>
    <n v="8002825551"/>
    <x v="2353"/>
    <x v="2"/>
    <x v="2"/>
    <n v="31.3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310"/>
    <n v="31350"/>
    <n v="18960"/>
    <n v="0"/>
    <m/>
    <x v="3"/>
    <n v="1"/>
    <s v="01"/>
    <n v="31.35"/>
    <x v="1"/>
    <n v="0"/>
    <n v="0"/>
    <s v="UNICON"/>
    <n v="1014412"/>
    <s v="UNION DE CONCRETERAS UNICON UCUE"/>
    <x v="41"/>
  </r>
  <r>
    <n v="1002208463"/>
    <s v="UE01"/>
    <x v="16"/>
    <d v="1899-12-30T16:31:00"/>
    <x v="3098"/>
    <s v="9000808422"/>
    <s v="013-020-00048014"/>
    <n v="504.8"/>
    <n v="565.99"/>
    <s v="ZPDF"/>
    <s v="70177682"/>
    <s v="0000394867"/>
    <n v="8002825492"/>
    <x v="2354"/>
    <x v="7"/>
    <x v="7"/>
    <n v="8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7230.3909999999996"/>
    <n v="4007.058"/>
    <n v="3223.3330000000001"/>
    <n v="59.2"/>
    <m/>
    <x v="157"/>
    <n v="1"/>
    <s v="01"/>
    <n v="4"/>
    <x v="1"/>
    <n v="0.74"/>
    <n v="14.8"/>
    <s v="TRANSPORTE PROPIO"/>
    <n v="1021990"/>
    <s v="GRANJA GOMEZ VINICIO ROLANDO"/>
    <x v="241"/>
  </r>
  <r>
    <n v="1002208463"/>
    <s v="UE01"/>
    <x v="16"/>
    <d v="1899-12-30T16:31:00"/>
    <x v="3099"/>
    <s v="9000808421"/>
    <s v="013-020-00048013"/>
    <n v="638"/>
    <n v="715.33"/>
    <s v="ZPDF"/>
    <s v="70177681"/>
    <s v="0000394866"/>
    <n v="8002825490"/>
    <x v="2354"/>
    <x v="6"/>
    <x v="6"/>
    <n v="10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8232.1569999999992"/>
    <n v="5008.8239999999996"/>
    <n v="3223.3330000000001"/>
    <n v="74"/>
    <m/>
    <x v="157"/>
    <n v="1"/>
    <s v="01"/>
    <n v="5"/>
    <x v="1"/>
    <n v="0.74"/>
    <n v="14.8"/>
    <s v="TRANSPORTE PROPIO"/>
    <n v="1021990"/>
    <s v="GRANJA GOMEZ VINICIO ROLANDO"/>
    <x v="241"/>
  </r>
  <r>
    <n v="1002208463"/>
    <s v="UE01"/>
    <x v="16"/>
    <d v="1899-12-30T16:31:00"/>
    <x v="3100"/>
    <s v="9000808423"/>
    <s v="013-020-00048015"/>
    <n v="1051.2"/>
    <n v="1178.6099999999999"/>
    <s v="ZPDF"/>
    <s v="70177683"/>
    <s v="0000394868"/>
    <n v="8002825491"/>
    <x v="2354"/>
    <x v="6"/>
    <x v="6"/>
    <n v="1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11237.450999999999"/>
    <n v="8014.1180000000004"/>
    <n v="3223.3330000000001"/>
    <n v="118.4"/>
    <m/>
    <x v="157"/>
    <n v="1"/>
    <s v="01"/>
    <n v="8"/>
    <x v="1"/>
    <n v="0.74"/>
    <n v="14.8"/>
    <s v="TRANSPORTE PROPIO"/>
    <n v="1021990"/>
    <s v="GRANJA GOMEZ VINICIO ROLANDO"/>
    <x v="241"/>
  </r>
  <r>
    <n v="1002208479"/>
    <s v="UE01"/>
    <x v="16"/>
    <d v="1899-12-30T16:33:00"/>
    <x v="3101"/>
    <s v="9000808134"/>
    <s v="013-020-00047988"/>
    <n v="2343.91"/>
    <n v="2628.01"/>
    <s v="ZPDF"/>
    <s v="70177638"/>
    <s v="0000394575"/>
    <n v="8002825521"/>
    <x v="235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100"/>
    <n v="18070"/>
    <n v="9030"/>
    <n v="266.39999999999998"/>
    <m/>
    <x v="90"/>
    <n v="1"/>
    <s v="01"/>
    <n v="18"/>
    <x v="1"/>
    <n v="0.74"/>
    <n v="14.799999999999999"/>
    <s v="TRANSPORTE PROPIO"/>
    <n v="1013789"/>
    <s v="VEGA VEGA FABIAN"/>
    <x v="127"/>
  </r>
  <r>
    <n v="1002208494"/>
    <s v="UE01"/>
    <x v="16"/>
    <d v="1899-12-30T16:35:00"/>
    <x v="3102"/>
    <s v="9000808461"/>
    <s v="012-022-00316379"/>
    <n v="2257.1999999999998"/>
    <n v="2530.7800000000002"/>
    <s v="ZPVN"/>
    <s v="40567598"/>
    <s v="0000394745"/>
    <n v="8002825538"/>
    <x v="2356"/>
    <x v="6"/>
    <x v="6"/>
    <n v="360"/>
    <s v="BOL"/>
    <s v="101664"/>
    <x v="8"/>
    <s v="804168"/>
    <s v="FERRETOL CIA LTDA"/>
    <x v="6"/>
    <s v="AV MIGUEL ITURRALDE ALADO IGLESIA"/>
    <x v="17"/>
    <s v="O-Cotopaxi-Latacunga"/>
    <n v="198"/>
    <x v="119"/>
    <x v="119"/>
    <s v="100014836"/>
    <s v="PERUGACHI PEDRO"/>
    <s v="ZEMU"/>
    <x v="166"/>
    <s v="2"/>
    <s v="Sin Pallet"/>
    <n v="0"/>
    <n v="0"/>
    <x v="0"/>
    <n v="27180"/>
    <n v="18040"/>
    <n v="9140"/>
    <n v="266.39999999999998"/>
    <m/>
    <x v="117"/>
    <n v="1"/>
    <s v="01"/>
    <n v="18"/>
    <x v="1"/>
    <n v="0.74"/>
    <n v="14.799999999999999"/>
    <s v="TRIMPESAS S.A."/>
    <n v="1014277"/>
    <s v="PERUGACHI PANAMA PEDRO CESAR"/>
    <x v="166"/>
  </r>
  <r>
    <n v="1002208577"/>
    <s v="UE01"/>
    <x v="16"/>
    <d v="1899-12-30T16:36:00"/>
    <x v="3103"/>
    <s v="9000807993"/>
    <s v="013-020-00047943"/>
    <n v="3059.02"/>
    <n v="3429.79"/>
    <s v="ZPDF"/>
    <s v="70177588"/>
    <s v="0000394439"/>
    <n v="8002825638"/>
    <x v="2357"/>
    <x v="4"/>
    <x v="4"/>
    <m/>
    <s v="BOL"/>
    <s v="101450"/>
    <x v="183"/>
    <s v="809999"/>
    <s v="LOCAL HIPERFERIA"/>
    <x v="98"/>
    <s v="VIA DURAN TAMBO KM 3.5."/>
    <x v="166"/>
    <s v="O-Guayas-Duran"/>
    <m/>
    <x v="118"/>
    <x v="118"/>
    <s v="100017947"/>
    <s v="SALAZAR JORGE LUIS"/>
    <s v="ZEMT"/>
    <x v="219"/>
    <s v="1"/>
    <s v="Con Pallet"/>
    <n v="0.05"/>
    <n v="24"/>
    <x v="0"/>
    <n v="38660"/>
    <n v="23950"/>
    <n v="14710"/>
    <m/>
    <s v="nc remplaza a la 412301"/>
    <x v="116"/>
    <n v="1"/>
    <s v="01"/>
    <m/>
    <x v="1"/>
    <s v=""/>
    <s v=""/>
    <s v="TRAPSA C.A."/>
    <n v="1013505"/>
    <s v="HERMOZA LOZADA JORGE ABDON"/>
    <x v="219"/>
  </r>
  <r>
    <n v="1002208470"/>
    <s v="UE01"/>
    <x v="16"/>
    <d v="1899-12-30T16:36:00"/>
    <x v="3104"/>
    <s v="9000808464"/>
    <s v="012-022-00316381"/>
    <n v="1236"/>
    <n v="1385.81"/>
    <s v="ZPVN"/>
    <s v="40567590"/>
    <s v="P000033353"/>
    <n v="8002825504"/>
    <x v="2358"/>
    <x v="5"/>
    <x v="5"/>
    <n v="200"/>
    <s v="BOL"/>
    <s v="101500"/>
    <x v="30"/>
    <s v="807110"/>
    <s v="FERRETERIA EL CARMEN"/>
    <x v="1"/>
    <s v="CALLE GUAYAQUIL"/>
    <x v="36"/>
    <s v="O-Pichincha-Elquinche"/>
    <n v="76"/>
    <x v="36"/>
    <x v="36"/>
    <s v="100014995"/>
    <s v="LLIQUIN MIGUEL ANGEL"/>
    <s v="ZEMU"/>
    <x v="44"/>
    <s v="2"/>
    <s v="Sin Pallet"/>
    <n v="0"/>
    <n v="0"/>
    <x v="0"/>
    <n v="14672.778"/>
    <n v="10027.778"/>
    <n v="4645"/>
    <n v="70"/>
    <m/>
    <x v="34"/>
    <n v="1"/>
    <s v="01"/>
    <n v="10"/>
    <x v="1"/>
    <n v="0.35"/>
    <n v="7"/>
    <s v="TRANINTAGSA S.A."/>
    <n v="1014167"/>
    <s v="BENALCAZAR RUIZ LUIS EDUARDO"/>
    <x v="44"/>
  </r>
  <r>
    <n v="1002208470"/>
    <s v="UE01"/>
    <x v="16"/>
    <d v="1899-12-30T16:36:00"/>
    <x v="3105"/>
    <s v="9000808463"/>
    <s v="012-022-00316380"/>
    <n v="1078.4000000000001"/>
    <n v="1209.1099999999999"/>
    <s v="ZPVN"/>
    <s v="40567589"/>
    <s v="P000033352"/>
    <n v="8002825505"/>
    <x v="2358"/>
    <x v="6"/>
    <x v="6"/>
    <n v="160"/>
    <s v="BOL"/>
    <s v="101500"/>
    <x v="30"/>
    <s v="807110"/>
    <s v="FERRETERIA EL CARMEN"/>
    <x v="1"/>
    <s v="CALLE GUAYAQUIL"/>
    <x v="36"/>
    <s v="O-Pichincha-Elquinche"/>
    <n v="76"/>
    <x v="36"/>
    <x v="36"/>
    <s v="100014995"/>
    <s v="LLIQUIN MIGUEL ANGEL"/>
    <s v="ZEMU"/>
    <x v="44"/>
    <s v="2"/>
    <s v="Sin Pallet"/>
    <n v="0"/>
    <n v="0"/>
    <x v="0"/>
    <n v="12667.222"/>
    <n v="8022.2219999999998"/>
    <n v="4645"/>
    <n v="56"/>
    <m/>
    <x v="34"/>
    <n v="1"/>
    <s v="01"/>
    <n v="8"/>
    <x v="1"/>
    <n v="0.35"/>
    <n v="7"/>
    <s v="TRANINTAGSA S.A."/>
    <n v="1014167"/>
    <s v="BENALCAZAR RUIZ LUIS EDUARDO"/>
    <x v="44"/>
  </r>
  <r>
    <n v="1002208454"/>
    <s v="UE01"/>
    <x v="16"/>
    <d v="1899-12-30T16:38:00"/>
    <x v="3106"/>
    <s v="9000808466"/>
    <s v="012-022-00316383"/>
    <n v="2660"/>
    <n v="2982.41"/>
    <s v="ZPVN"/>
    <s v="40567569"/>
    <s v="0000394709"/>
    <n v="8002825477"/>
    <x v="2359"/>
    <x v="7"/>
    <x v="7"/>
    <n v="400"/>
    <s v="BOL"/>
    <s v="101664"/>
    <x v="8"/>
    <s v="805645"/>
    <s v="MEGAHIERRO SUCRE"/>
    <x v="9"/>
    <s v="CALLE SUCRE Y OBISPO MOSQUERA"/>
    <x v="11"/>
    <s v="O-Imbabura-Ibarra"/>
    <n v="30"/>
    <x v="89"/>
    <x v="89"/>
    <s v="10003455"/>
    <s v="CARVAJAL GOMEZ EDISON JOSE"/>
    <s v="ZEMT"/>
    <x v="121"/>
    <s v="1"/>
    <s v="Con Pallet"/>
    <n v="0.05"/>
    <n v="20"/>
    <x v="0"/>
    <n v="26848.332999999999"/>
    <n v="20083.332999999999"/>
    <n v="6765"/>
    <n v="76"/>
    <m/>
    <x v="87"/>
    <n v="1"/>
    <s v="01"/>
    <n v="20"/>
    <x v="1"/>
    <n v="0.19"/>
    <n v="3.8"/>
    <s v="TRANINTAGSA S.A."/>
    <n v="1013724"/>
    <s v="DAVILA GONZALES WILMAN GUILLERMO"/>
    <x v="121"/>
  </r>
  <r>
    <n v="1002208454"/>
    <s v="UE01"/>
    <x v="16"/>
    <d v="1899-12-30T16:38:00"/>
    <x v="3107"/>
    <s v="9000808465"/>
    <s v="012-022-00316382"/>
    <n v="526.4"/>
    <n v="590.21"/>
    <s v="ZPVN"/>
    <s v="40567569"/>
    <s v="0000394708"/>
    <n v="8002825478"/>
    <x v="2359"/>
    <x v="6"/>
    <x v="6"/>
    <n v="80"/>
    <s v="BOL"/>
    <s v="101664"/>
    <x v="8"/>
    <s v="805645"/>
    <s v="MEGAHIERRO SUCRE"/>
    <x v="9"/>
    <s v="CALLE SUCRE Y OBISPO MOSQUERA"/>
    <x v="11"/>
    <s v="O-Imbabura-Ibarra"/>
    <n v="30"/>
    <x v="89"/>
    <x v="89"/>
    <s v="10003455"/>
    <s v="CARVAJAL GOMEZ EDISON JOSE"/>
    <s v="ZEMT"/>
    <x v="121"/>
    <s v="1"/>
    <s v="Con Pallet"/>
    <n v="0.05"/>
    <n v="4"/>
    <x v="0"/>
    <n v="10781.666999999999"/>
    <n v="4016.6669999999999"/>
    <n v="6765"/>
    <n v="15.2"/>
    <m/>
    <x v="87"/>
    <n v="1"/>
    <s v="01"/>
    <n v="4"/>
    <x v="1"/>
    <n v="0.19"/>
    <n v="3.8"/>
    <s v="TRANINTAGSA S.A."/>
    <n v="1013724"/>
    <s v="DAVILA GONZALES WILMAN GUILLERMO"/>
    <x v="121"/>
  </r>
  <r>
    <n v="1002208462"/>
    <s v="UE01"/>
    <x v="16"/>
    <d v="1899-12-30T16:45:00"/>
    <x v="3108"/>
    <s v=""/>
    <s v=""/>
    <n v="0"/>
    <n v="0"/>
    <s v="ZPRC"/>
    <s v="2500108578"/>
    <s v="P000033354"/>
    <n v="8002825489"/>
    <x v="2360"/>
    <x v="2"/>
    <x v="2"/>
    <n v="32.1199999999999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360"/>
    <n v="32120"/>
    <n v="18240"/>
    <n v="0"/>
    <m/>
    <x v="3"/>
    <n v="1"/>
    <s v="01"/>
    <n v="32.119999999999997"/>
    <x v="1"/>
    <n v="0"/>
    <n v="0"/>
    <s v="UNICON"/>
    <n v="1014412"/>
    <s v="UNION DE CONCRETERAS UNICON UCUE"/>
    <x v="202"/>
  </r>
  <r>
    <n v="1002208527"/>
    <s v="UE01"/>
    <x v="16"/>
    <d v="1899-12-30T16:45:00"/>
    <x v="3109"/>
    <s v="9000808471"/>
    <s v="012-022-00316385"/>
    <n v="2278.4"/>
    <n v="2554.56"/>
    <s v="ZPVN"/>
    <s v="40567653"/>
    <s v="P000033371"/>
    <n v="8002825582"/>
    <x v="2361"/>
    <x v="7"/>
    <x v="7"/>
    <n v="320"/>
    <s v="BOL"/>
    <s v="101554"/>
    <x v="173"/>
    <s v="802078"/>
    <s v="FERRETERIA SAN ROQUE"/>
    <x v="51"/>
    <s v="MODESTO LARREA Y PANAMERICANA FRENT"/>
    <x v="83"/>
    <s v="O-Imbabura-Ant.Ante.(Atuntaqu"/>
    <n v="20"/>
    <x v="15"/>
    <x v="15"/>
    <s v="100018302"/>
    <s v="VERA EDWIN"/>
    <s v="ZEMU"/>
    <x v="102"/>
    <s v="2"/>
    <s v="Sin Pallet"/>
    <n v="0"/>
    <n v="0"/>
    <x v="0"/>
    <n v="20599.444"/>
    <n v="16044.444"/>
    <n v="4555"/>
    <n v="51.2"/>
    <m/>
    <x v="15"/>
    <n v="1"/>
    <s v="01"/>
    <n v="16"/>
    <x v="1"/>
    <n v="0.16"/>
    <n v="3.2"/>
    <s v="SANJOPAS S.A."/>
    <n v="1013871"/>
    <s v="MORAN PERUGACHI ALONSO"/>
    <x v="102"/>
  </r>
  <r>
    <n v="1002208527"/>
    <s v="UE01"/>
    <x v="16"/>
    <d v="1899-12-30T16:45:00"/>
    <x v="3110"/>
    <s v="9000808470"/>
    <s v="012-022-00316384"/>
    <n v="281.60000000000002"/>
    <n v="315.73"/>
    <s v="ZPVN"/>
    <s v="40567652"/>
    <s v="P000033370"/>
    <n v="8002825581"/>
    <x v="2361"/>
    <x v="6"/>
    <x v="6"/>
    <n v="40"/>
    <s v="BOL"/>
    <s v="101554"/>
    <x v="173"/>
    <s v="802078"/>
    <s v="FERRETERIA SAN ROQUE"/>
    <x v="51"/>
    <s v="MODESTO LARREA Y PANAMERICANA FRENT"/>
    <x v="83"/>
    <s v="O-Imbabura-Ant.Ante.(Atuntaqu"/>
    <n v="20"/>
    <x v="15"/>
    <x v="15"/>
    <s v="100018302"/>
    <s v="VERA EDWIN"/>
    <s v="ZEMU"/>
    <x v="102"/>
    <s v="2"/>
    <s v="Sin Pallet"/>
    <n v="0"/>
    <n v="0"/>
    <x v="0"/>
    <n v="6560.5559999999996"/>
    <n v="2005.556"/>
    <n v="4555"/>
    <n v="6.4"/>
    <m/>
    <x v="15"/>
    <n v="1"/>
    <s v="01"/>
    <n v="2"/>
    <x v="1"/>
    <n v="0.16"/>
    <n v="3.2"/>
    <s v="SANJOPAS S.A."/>
    <n v="1013871"/>
    <s v="MORAN PERUGACHI ALONSO"/>
    <x v="102"/>
  </r>
  <r>
    <n v="1002208469"/>
    <s v="UE01"/>
    <x v="16"/>
    <d v="1899-12-30T16:50:00"/>
    <x v="3111"/>
    <s v="9000808485"/>
    <s v="012-022-00316387"/>
    <n v="247.2"/>
    <n v="277.16000000000003"/>
    <s v="ZPVN"/>
    <s v="40567542"/>
    <s v="P000033337"/>
    <n v="8002825501"/>
    <x v="2362"/>
    <x v="5"/>
    <x v="5"/>
    <n v="40"/>
    <s v="BOL"/>
    <s v="101628"/>
    <x v="13"/>
    <s v="801023"/>
    <s v="LOCAL TUMBACO"/>
    <x v="1"/>
    <s v="FCO. DE ORELLANA S/N Y"/>
    <x v="10"/>
    <s v="O-Pichincha-Tumbaco"/>
    <n v="110"/>
    <x v="138"/>
    <x v="138"/>
    <s v="100014953"/>
    <s v="ALBUJA CESAR"/>
    <s v="ZEMT"/>
    <x v="197"/>
    <s v="1"/>
    <s v="Con Pallet"/>
    <n v="0.05"/>
    <n v="2"/>
    <x v="0"/>
    <n v="9333.3330000000005"/>
    <n v="2003.3330000000001"/>
    <n v="7330"/>
    <n v="18.399999999999999"/>
    <m/>
    <x v="136"/>
    <n v="1"/>
    <s v="01"/>
    <n v="2"/>
    <x v="1"/>
    <n v="0.45999999999999996"/>
    <n v="9.1999999999999993"/>
    <s v="RUTAS COTACACHENSES S.A."/>
    <n v="1013946"/>
    <s v="ALBUJA RUIZ CESAR UBEN"/>
    <x v="197"/>
  </r>
  <r>
    <n v="1002208469"/>
    <s v="UE01"/>
    <x v="16"/>
    <d v="1899-12-30T16:50:00"/>
    <x v="3112"/>
    <s v="9000808483"/>
    <s v="012-022-00316386"/>
    <n v="2965.6"/>
    <n v="3325.05"/>
    <s v="ZPVN"/>
    <s v="40567541"/>
    <s v="P000033336"/>
    <n v="8002825502"/>
    <x v="2362"/>
    <x v="6"/>
    <x v="6"/>
    <n v="440"/>
    <s v="BOL"/>
    <s v="101628"/>
    <x v="13"/>
    <s v="801023"/>
    <s v="LOCAL TUMBACO"/>
    <x v="1"/>
    <s v="FCO. DE ORELLANA S/N Y"/>
    <x v="10"/>
    <s v="O-Pichincha-Tumbaco"/>
    <n v="110"/>
    <x v="138"/>
    <x v="138"/>
    <s v="100014953"/>
    <s v="ALBUJA CESAR"/>
    <s v="ZEMT"/>
    <x v="197"/>
    <s v="1"/>
    <s v="Con Pallet"/>
    <n v="0.05"/>
    <n v="22"/>
    <x v="0"/>
    <n v="29366.667000000001"/>
    <n v="22036.667000000001"/>
    <n v="7330"/>
    <n v="202.4"/>
    <m/>
    <x v="136"/>
    <n v="1"/>
    <s v="01"/>
    <n v="22"/>
    <x v="1"/>
    <n v="0.46"/>
    <n v="9.2000000000000011"/>
    <s v="RUTAS COTACACHENSES S.A."/>
    <n v="1013946"/>
    <s v="ALBUJA RUIZ CESAR UBEN"/>
    <x v="197"/>
  </r>
  <r>
    <n v="1002208533"/>
    <s v="UE01"/>
    <x v="16"/>
    <d v="1899-12-30T16:51:00"/>
    <x v="3113"/>
    <s v="9000808489"/>
    <s v="012-022-00316388"/>
    <n v="2408.4"/>
    <n v="2700.32"/>
    <s v="ZPVN"/>
    <s v="40567262"/>
    <s v="P000033248"/>
    <n v="8002825588"/>
    <x v="2363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310"/>
    <n v="18050"/>
    <n v="9260"/>
    <n v="208.8"/>
    <m/>
    <x v="0"/>
    <n v="1"/>
    <s v="01"/>
    <n v="18"/>
    <x v="1"/>
    <n v="0.58000000000000007"/>
    <n v="11.600000000000001"/>
    <s v="COMITRAPSA"/>
    <n v="1013643"/>
    <s v="POZO TARUPI MARCELO JAVIER"/>
    <x v="48"/>
  </r>
  <r>
    <n v="1002208536"/>
    <s v="UE01"/>
    <x v="16"/>
    <d v="1899-12-30T16:56:00"/>
    <x v="3114"/>
    <s v="9000782705"/>
    <s v="013-020-00046415"/>
    <n v="3518.41"/>
    <n v="3944.87"/>
    <s v="ZPDF"/>
    <s v="70171631"/>
    <s v="0000394779"/>
    <n v="8002825591"/>
    <x v="2364"/>
    <x v="8"/>
    <x v="8"/>
    <n v="31.42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0600"/>
    <n v="31420"/>
    <n v="19180"/>
    <n v="0"/>
    <m/>
    <x v="1"/>
    <n v="1"/>
    <s v="01"/>
    <n v="31.42"/>
    <x v="1"/>
    <n v="0"/>
    <n v="0"/>
    <s v="TRANCONCEM CIA. LTDA."/>
    <n v="1013227"/>
    <s v="COMPAÑIA DE TRANSPORTE PESADO"/>
    <x v="60"/>
  </r>
  <r>
    <n v="1002208508"/>
    <s v="UE01"/>
    <x v="16"/>
    <d v="1899-12-30T16:57:00"/>
    <x v="3115"/>
    <s v="9000808492"/>
    <s v="012-022-00316389"/>
    <n v="2401.1999999999998"/>
    <n v="2692.24"/>
    <s v="ZPVN"/>
    <s v="40567535"/>
    <s v="0000394673"/>
    <n v="8002825557"/>
    <x v="2365"/>
    <x v="3"/>
    <x v="3"/>
    <n v="360"/>
    <s v="BOL"/>
    <s v="104207"/>
    <x v="301"/>
    <s v="806192"/>
    <s v="BODEGA PRINCIPAL DISMAQO"/>
    <x v="80"/>
    <s v="CALACALI S/N BARRIO S. BOLIVAR"/>
    <x v="177"/>
    <s v="O-Pichincha-Puertoquito"/>
    <n v="229"/>
    <x v="50"/>
    <x v="50"/>
    <s v="10007864"/>
    <s v="AREVALO AYALA MANUEL ARCESIO"/>
    <s v="ZEMU"/>
    <x v="65"/>
    <s v="2"/>
    <s v="Sin Pallet"/>
    <n v="0"/>
    <n v="0"/>
    <x v="0"/>
    <n v="27160"/>
    <n v="18010"/>
    <n v="9150"/>
    <n v="280.8"/>
    <m/>
    <x v="48"/>
    <n v="1"/>
    <s v="01"/>
    <n v="18"/>
    <x v="1"/>
    <n v="0.78"/>
    <n v="15.600000000000001"/>
    <s v="TRIMPESAS S.A."/>
    <n v="1013766"/>
    <s v="MORALES RUIZ EDGAR MAURICIO"/>
    <x v="65"/>
  </r>
  <r>
    <n v="1002208504"/>
    <s v="UE01"/>
    <x v="16"/>
    <d v="1899-12-30T17:04:00"/>
    <x v="3116"/>
    <s v="9000808495"/>
    <s v="012-022-00316390"/>
    <n v="2494.8000000000002"/>
    <n v="2797.19"/>
    <s v="ZPVN"/>
    <s v="40567648"/>
    <s v="0000394827"/>
    <n v="8002825552"/>
    <x v="2366"/>
    <x v="6"/>
    <x v="6"/>
    <n v="360"/>
    <s v="BOL"/>
    <s v="103419"/>
    <x v="188"/>
    <s v="804752"/>
    <s v="COMERCIAL SAN FRANCISCO"/>
    <x v="1"/>
    <s v="GARCIA MORENO Y ANTONIO CALVACHE"/>
    <x v="75"/>
    <s v="O-Pichincha-Sanjosedeminas"/>
    <n v="130"/>
    <x v="106"/>
    <x v="106"/>
    <s v="100014932"/>
    <s v="CORREA MILTON"/>
    <s v="ZEMU"/>
    <x v="148"/>
    <s v="2"/>
    <s v="Sin Pallet"/>
    <n v="0"/>
    <n v="0"/>
    <x v="0"/>
    <n v="27030"/>
    <n v="18040"/>
    <n v="8990"/>
    <n v="183.6"/>
    <m/>
    <x v="104"/>
    <n v="1"/>
    <s v="01"/>
    <n v="18"/>
    <x v="1"/>
    <n v="0.51"/>
    <n v="10.199999999999999"/>
    <s v="LA ARMENIA S.A."/>
    <n v="1021623"/>
    <s v="VILLARREAL HIGUERA FERNANDO SALVADO"/>
    <x v="148"/>
  </r>
  <r>
    <n v="1002208556"/>
    <s v="UE01"/>
    <x v="16"/>
    <d v="1899-12-30T17:06:00"/>
    <x v="3117"/>
    <s v="9000808496"/>
    <s v="012-022-00316391"/>
    <n v="2287.17"/>
    <n v="2564.39"/>
    <s v="ZPVN"/>
    <s v="40567585"/>
    <s v="P000033347"/>
    <n v="8002825614"/>
    <x v="236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7080"/>
    <n v="18030"/>
    <n v="9050"/>
    <n v="280.8"/>
    <m/>
    <x v="141"/>
    <n v="1"/>
    <s v="01"/>
    <n v="18"/>
    <x v="1"/>
    <n v="0.78"/>
    <n v="15.600000000000001"/>
    <s v="TRANSPORTE PROPIO"/>
    <n v="1023045"/>
    <s v="ESPINOSA OTAVALO PABLO ANIBAL"/>
    <x v="211"/>
  </r>
  <r>
    <n v="1002208526"/>
    <s v="UE01"/>
    <x v="16"/>
    <d v="1899-12-30T17:12:00"/>
    <x v="3118"/>
    <s v="9000808497"/>
    <s v="012-022-00316392"/>
    <n v="2545.1999999999998"/>
    <n v="2853.69"/>
    <s v="ZPVN"/>
    <s v="40567639"/>
    <s v="0000394814"/>
    <n v="8002825580"/>
    <x v="2368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88"/>
    <x v="88"/>
    <s v="10003590"/>
    <s v="CUAYCAL TACUNGA JORGE ANIBAL"/>
    <s v="ZEMU"/>
    <x v="120"/>
    <s v="2"/>
    <s v="Sin Pallet"/>
    <n v="0"/>
    <n v="0"/>
    <x v="0"/>
    <n v="27110"/>
    <n v="18010"/>
    <n v="9100"/>
    <n v="381.6"/>
    <m/>
    <x v="86"/>
    <n v="1"/>
    <s v="01"/>
    <n v="18"/>
    <x v="1"/>
    <n v="1.06"/>
    <n v="21.200000000000003"/>
    <s v="TRANSSJQ S.A."/>
    <n v="1014104"/>
    <s v="CORDOVA MEDIAVILLA ANDERSON OMAR"/>
    <x v="120"/>
  </r>
  <r>
    <n v="1002208582"/>
    <s v="UE01"/>
    <x v="16"/>
    <d v="1899-12-30T17:25:00"/>
    <x v="3119"/>
    <s v="9000808500"/>
    <s v="012-022-00316393"/>
    <n v="3210.31"/>
    <n v="3599.42"/>
    <s v="ZPVN"/>
    <s v="40567505"/>
    <s v="P000033323"/>
    <n v="8002825644"/>
    <x v="2369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9060"/>
    <n v="24040"/>
    <n v="15020"/>
    <n v="206.4"/>
    <m/>
    <x v="2"/>
    <n v="1"/>
    <s v="01"/>
    <n v="24"/>
    <x v="1"/>
    <n v="0.43"/>
    <n v="8.6"/>
    <s v="TRANSPORTE PROPIO"/>
    <n v="1014266"/>
    <s v="TRANSBOSNA CIA. LTDA."/>
    <x v="3"/>
  </r>
  <r>
    <n v="1002208560"/>
    <s v="UE01"/>
    <x v="16"/>
    <d v="1899-12-30T17:32:00"/>
    <x v="3120"/>
    <s v="9000808502"/>
    <s v="012-022-00316394"/>
    <n v="2240.6"/>
    <n v="2512.17"/>
    <s v="ZPVN"/>
    <s v="40567293"/>
    <s v="0000394843"/>
    <n v="8002825619"/>
    <x v="2370"/>
    <x v="4"/>
    <x v="4"/>
    <n v="340"/>
    <s v="BOL"/>
    <s v="101752"/>
    <x v="154"/>
    <s v="810419"/>
    <s v="DISTRICONS LA MANA"/>
    <x v="26"/>
    <s v="GALO PLAZA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6740"/>
    <n v="17010"/>
    <n v="9730"/>
    <n v="452.2"/>
    <m/>
    <x v="107"/>
    <n v="1"/>
    <s v="01"/>
    <n v="17"/>
    <x v="1"/>
    <n v="1.33"/>
    <n v="26.599999999999998"/>
    <s v="TRANSPORTE PROPIO"/>
    <n v="1018470"/>
    <s v="COMERCIAL LOS NEVADOS"/>
    <x v="152"/>
  </r>
  <r>
    <n v="1002208458"/>
    <s v="UE01"/>
    <x v="16"/>
    <d v="1899-12-30T17:41:00"/>
    <x v="3121"/>
    <s v="9000808504"/>
    <s v="012-022-00316395"/>
    <n v="4019.4"/>
    <n v="4506.58"/>
    <s v="ZPVN"/>
    <s v="40567629"/>
    <s v="0000394795"/>
    <n v="8002825484"/>
    <x v="2371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84"/>
    <x v="84"/>
    <s v="100021489"/>
    <s v="MONTEROS ESTEBAN"/>
    <s v="ZETT"/>
    <x v="115"/>
    <s v="2"/>
    <s v="Sin Pallet"/>
    <n v="0"/>
    <n v="0"/>
    <x v="0"/>
    <n v="50130"/>
    <n v="33040"/>
    <n v="17090"/>
    <n v="554.4"/>
    <m/>
    <x v="82"/>
    <n v="1"/>
    <s v="01"/>
    <n v="33"/>
    <x v="1"/>
    <n v="0.84"/>
    <n v="16.8"/>
    <s v="TRANSSJQ S.A."/>
    <n v="1013799"/>
    <s v="MONTEROS REYES ROBERTH ESTEBAN"/>
    <x v="115"/>
  </r>
  <r>
    <n v="1002208603"/>
    <s v="UE01"/>
    <x v="16"/>
    <d v="1899-12-30T17:42:00"/>
    <x v="3122"/>
    <s v="9000808506"/>
    <s v="012-022-00316397"/>
    <n v="1708.8"/>
    <n v="1915.92"/>
    <s v="ZPVN"/>
    <s v="40567706"/>
    <s v="0000394915"/>
    <n v="8002825668"/>
    <x v="2372"/>
    <x v="7"/>
    <x v="7"/>
    <n v="240"/>
    <s v="BOL"/>
    <s v="101600"/>
    <x v="60"/>
    <s v="802079"/>
    <s v="BODEGA FABIAN TERAN"/>
    <x v="11"/>
    <s v="TELESFORO PEÑAHERRERA S/N Y"/>
    <x v="19"/>
    <s v="O-Imbabura-Cotacachi"/>
    <n v="15"/>
    <x v="133"/>
    <x v="133"/>
    <s v="100014955"/>
    <s v="VELASCO LUIS"/>
    <s v="ZEMU"/>
    <x v="190"/>
    <s v="2"/>
    <s v="Sin Pallet"/>
    <n v="0"/>
    <n v="0"/>
    <x v="0"/>
    <n v="16646.667000000001"/>
    <n v="12046.666999999999"/>
    <n v="4600"/>
    <n v="36"/>
    <m/>
    <x v="131"/>
    <n v="1"/>
    <s v="01"/>
    <n v="12"/>
    <x v="1"/>
    <n v="0.15"/>
    <n v="3"/>
    <s v="RUTAS COTACACHENSES S.A."/>
    <n v="10005626"/>
    <s v="BENALCAZAR DE LA CRUZ CRISTIAN ROBE"/>
    <x v="190"/>
  </r>
  <r>
    <n v="1002208603"/>
    <s v="UE01"/>
    <x v="16"/>
    <d v="1899-12-30T17:42:00"/>
    <x v="3123"/>
    <s v="9000808505"/>
    <s v="012-022-00316396"/>
    <n v="844.8"/>
    <n v="947.2"/>
    <s v="ZPVN"/>
    <s v="40567706"/>
    <s v="0000394916"/>
    <n v="8002825669"/>
    <x v="2372"/>
    <x v="6"/>
    <x v="6"/>
    <n v="120"/>
    <s v="BOL"/>
    <s v="101600"/>
    <x v="60"/>
    <s v="802079"/>
    <s v="BODEGA FABIAN TERAN"/>
    <x v="11"/>
    <s v="TELESFORO PEÑAHERRERA S/N Y"/>
    <x v="19"/>
    <s v="O-Imbabura-Cotacachi"/>
    <n v="15"/>
    <x v="133"/>
    <x v="133"/>
    <s v="100014955"/>
    <s v="VELASCO LUIS"/>
    <s v="ZEMU"/>
    <x v="190"/>
    <s v="2"/>
    <s v="Sin Pallet"/>
    <n v="0"/>
    <n v="0"/>
    <x v="0"/>
    <n v="10623.333000000001"/>
    <n v="6023.3329999999996"/>
    <n v="4600"/>
    <n v="18"/>
    <m/>
    <x v="131"/>
    <n v="1"/>
    <s v="01"/>
    <n v="6"/>
    <x v="1"/>
    <n v="0.15"/>
    <n v="3"/>
    <s v="RUTAS COTACACHENSES S.A."/>
    <n v="10005626"/>
    <s v="BENALCAZAR DE LA CRUZ CRISTIAN ROBE"/>
    <x v="190"/>
  </r>
  <r>
    <n v="1002208620"/>
    <s v="UE01"/>
    <x v="16"/>
    <d v="1899-12-30T17:45:00"/>
    <x v="3124"/>
    <s v="9000808507"/>
    <s v="012-022-00316398"/>
    <n v="2351"/>
    <n v="2635.96"/>
    <s v="ZPVN"/>
    <s v="40567695"/>
    <s v="0000394903"/>
    <n v="8002825687"/>
    <x v="2373"/>
    <x v="6"/>
    <x v="6"/>
    <n v="360"/>
    <s v="BOL"/>
    <s v="101562"/>
    <x v="302"/>
    <s v="801279"/>
    <s v="BODEGA CARLOS CUSTODE"/>
    <x v="6"/>
    <s v="ANTONIO CLAVIJO S/N Y ANTONIO J. SU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180"/>
    <n v="18040"/>
    <n v="9140"/>
    <n v="266.39999999999998"/>
    <m/>
    <x v="98"/>
    <n v="1"/>
    <s v="01"/>
    <n v="18"/>
    <x v="1"/>
    <n v="0.74"/>
    <n v="14.799999999999999"/>
    <s v="SANJOPAS S.A."/>
    <n v="1013597"/>
    <s v="RUIZ RUIZ EDISON FRANKLIN"/>
    <x v="140"/>
  </r>
  <r>
    <n v="1002208595"/>
    <s v="UE01"/>
    <x v="16"/>
    <d v="1899-12-30T17:47:00"/>
    <x v="3125"/>
    <s v=""/>
    <s v=""/>
    <n v="0"/>
    <n v="0"/>
    <s v="ZPRC"/>
    <s v="2500108581"/>
    <s v="0000394798"/>
    <n v="8002825660"/>
    <x v="2374"/>
    <x v="2"/>
    <x v="2"/>
    <n v="32.76"/>
    <s v="T"/>
    <s v="101580"/>
    <x v="133"/>
    <s v="801461"/>
    <s v="PLANTA DE HORMIGON"/>
    <x v="27"/>
    <s v="C.ALASKA Y VIA A RIOBAMBA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580"/>
    <n v="32760"/>
    <n v="19820"/>
    <n v="473.71"/>
    <m/>
    <x v="18"/>
    <n v="1"/>
    <s v="01"/>
    <n v="32.76"/>
    <x v="1"/>
    <n v="14.460012210012211"/>
    <n v="14.460012210012211"/>
    <s v="LA ARMENIA S.A."/>
    <n v="1021830"/>
    <s v="MORALES GARZON CHRISTIAN SANTIAGO"/>
    <x v="198"/>
  </r>
  <r>
    <n v="1002208606"/>
    <s v="UE01"/>
    <x v="16"/>
    <d v="1899-12-30T17:52:00"/>
    <x v="3126"/>
    <s v="9000808508"/>
    <s v="012-022-00316399"/>
    <n v="2287.17"/>
    <n v="2564.39"/>
    <s v="ZPVN"/>
    <s v="40567647"/>
    <s v="P000033369"/>
    <n v="8002825673"/>
    <x v="2375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51"/>
    <x v="151"/>
    <s v="10003575"/>
    <s v="QUILCA CAYAMBE EDISON BAYARDO"/>
    <s v="ZEMU"/>
    <x v="225"/>
    <s v="2"/>
    <s v="Sin Pallet"/>
    <n v="0"/>
    <n v="0"/>
    <x v="0"/>
    <n v="27050"/>
    <n v="18040"/>
    <n v="9010"/>
    <n v="266.39999999999998"/>
    <m/>
    <x v="148"/>
    <n v="1"/>
    <s v="01"/>
    <n v="18"/>
    <x v="1"/>
    <n v="0.74"/>
    <n v="14.799999999999999"/>
    <s v="RUTAS COTACACHENSES S.A."/>
    <n v="1021773"/>
    <s v="RUIZ LASTRA OLGER FABIAN"/>
    <x v="225"/>
  </r>
  <r>
    <n v="1002208530"/>
    <s v="UE01"/>
    <x v="16"/>
    <d v="1899-12-30T17:56:00"/>
    <x v="3127"/>
    <s v="9000808509"/>
    <s v="012-022-00316400"/>
    <n v="3049.56"/>
    <n v="3419.19"/>
    <s v="ZPVN"/>
    <s v="40567617"/>
    <s v="0000394793"/>
    <n v="8002825585"/>
    <x v="2376"/>
    <x v="6"/>
    <x v="6"/>
    <n v="480"/>
    <s v="BOL"/>
    <s v="101680"/>
    <x v="12"/>
    <s v="801408"/>
    <s v="BODEG NARANJO PUJILI"/>
    <x v="10"/>
    <s v="BODEG NARANJO PUJILI / VIA A PUJILI"/>
    <x v="12"/>
    <s v="O-Cotopaxi-Pujili"/>
    <n v="205"/>
    <x v="53"/>
    <x v="53"/>
    <s v="100014948"/>
    <s v="TULCANAZA MARCELO"/>
    <s v="ZEMT"/>
    <x v="68"/>
    <s v="2"/>
    <s v="Sin Pallet"/>
    <n v="0"/>
    <n v="0"/>
    <x v="0"/>
    <n v="37120"/>
    <n v="24020"/>
    <n v="13100"/>
    <n v="374.4"/>
    <m/>
    <x v="51"/>
    <n v="1"/>
    <s v="01"/>
    <n v="24"/>
    <x v="1"/>
    <n v="0.77999999999999992"/>
    <n v="15.6"/>
    <s v="TRIMPESAS S.A."/>
    <n v="1014036"/>
    <s v="TULCANAZA VASQUEZ EDISON MARCELO"/>
    <x v="68"/>
  </r>
  <r>
    <n v="1002208621"/>
    <s v="UE01"/>
    <x v="16"/>
    <d v="1899-12-30T18:00:00"/>
    <x v="3128"/>
    <s v="9000808511"/>
    <s v="012-022-00316402"/>
    <n v="1722"/>
    <n v="1930.72"/>
    <s v="ZPVN"/>
    <s v="40567681"/>
    <s v="0000394878"/>
    <n v="8002825689"/>
    <x v="2377"/>
    <x v="5"/>
    <x v="5"/>
    <n v="280"/>
    <s v="BOL"/>
    <s v="101589"/>
    <x v="195"/>
    <s v="801970"/>
    <s v="BODEGA RAMOS GINA"/>
    <x v="7"/>
    <s v="ROCAFUERTE  S/N Y"/>
    <x v="7"/>
    <s v="O-Tungurahua-Sanpedrodepelileo"/>
    <n v="261"/>
    <x v="22"/>
    <x v="22"/>
    <s v="100016661"/>
    <s v="BENALCAZAR MILTON"/>
    <s v="ZEMU"/>
    <x v="28"/>
    <s v="2"/>
    <s v="Sin Pallet"/>
    <n v="0"/>
    <n v="0"/>
    <x v="0"/>
    <n v="18615.556"/>
    <n v="14015.556"/>
    <n v="4600"/>
    <n v="263.2"/>
    <m/>
    <x v="22"/>
    <n v="1"/>
    <s v="01"/>
    <n v="14"/>
    <x v="1"/>
    <n v="0.94"/>
    <n v="18.8"/>
    <s v="TRANINTAGSA S.A."/>
    <n v="1014062"/>
    <s v="BENALCAZAR DE LA CRUZ MILTON PATRIC"/>
    <x v="28"/>
  </r>
  <r>
    <n v="1002208621"/>
    <s v="UE01"/>
    <x v="16"/>
    <d v="1899-12-30T18:00:00"/>
    <x v="3129"/>
    <s v="9000808510"/>
    <s v="012-022-00316401"/>
    <n v="530.4"/>
    <n v="594.69000000000005"/>
    <s v="ZPVN"/>
    <s v="40567681"/>
    <s v="0000394879"/>
    <n v="8002825688"/>
    <x v="2377"/>
    <x v="6"/>
    <x v="6"/>
    <n v="80"/>
    <s v="BOL"/>
    <s v="101589"/>
    <x v="195"/>
    <s v="801970"/>
    <s v="BODEGA RAMOS GINA"/>
    <x v="7"/>
    <s v="ROCAFUERTE  S/N Y"/>
    <x v="7"/>
    <s v="O-Tungurahua-Sanpedrodepelileo"/>
    <n v="261"/>
    <x v="22"/>
    <x v="22"/>
    <s v="100016661"/>
    <s v="BENALCAZAR MILTON"/>
    <s v="ZEMU"/>
    <x v="28"/>
    <s v="2"/>
    <s v="Sin Pallet"/>
    <n v="0"/>
    <n v="0"/>
    <x v="0"/>
    <n v="8604.4439999999995"/>
    <n v="4004.444"/>
    <n v="4600"/>
    <n v="75.2"/>
    <m/>
    <x v="22"/>
    <n v="1"/>
    <s v="01"/>
    <n v="4"/>
    <x v="1"/>
    <n v="0.94000000000000006"/>
    <n v="18.8"/>
    <s v="TRANINTAGSA S.A."/>
    <n v="1014062"/>
    <s v="BENALCAZAR DE LA CRUZ MILTON PATRIC"/>
    <x v="28"/>
  </r>
  <r>
    <n v="1002208605"/>
    <s v="UE01"/>
    <x v="16"/>
    <d v="1899-12-30T18:02:00"/>
    <x v="3130"/>
    <s v="9000808512"/>
    <s v="012-022-00316403"/>
    <n v="2426.4"/>
    <n v="2720.5"/>
    <s v="ZPVN"/>
    <s v="40567666"/>
    <s v="P000033375"/>
    <n v="8002825672"/>
    <x v="2378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96"/>
    <x v="96"/>
    <s v="10008096"/>
    <s v="SALAZAR ECHEVERRIA JUAN CARLOS"/>
    <s v="ZEMU"/>
    <x v="259"/>
    <s v="1"/>
    <s v="Con Pallet"/>
    <n v="0.05"/>
    <n v="18"/>
    <x v="0"/>
    <n v="27320"/>
    <n v="18050"/>
    <n v="9270"/>
    <n v="165.6"/>
    <m/>
    <x v="94"/>
    <n v="1"/>
    <s v="01"/>
    <n v="18"/>
    <x v="1"/>
    <n v="0.45999999999999996"/>
    <n v="9.1999999999999993"/>
    <s v="RUTAS COTACACHENSES S.A."/>
    <n v="1023153"/>
    <s v="BUITRON MONTENEGRO JONNY"/>
    <x v="259"/>
  </r>
  <r>
    <n v="1002208641"/>
    <s v="UE01"/>
    <x v="16"/>
    <d v="1899-12-30T18:05:00"/>
    <x v="3131"/>
    <s v="9000808517"/>
    <s v="012-022-00316406"/>
    <n v="266.8"/>
    <n v="299.14"/>
    <s v="ZPVN"/>
    <s v="40567670"/>
    <s v="0000394853"/>
    <n v="8002825718"/>
    <x v="2379"/>
    <x v="7"/>
    <x v="7"/>
    <n v="4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6354.1670000000004"/>
    <n v="2004.1669999999999"/>
    <n v="4350"/>
    <n v="29.6"/>
    <m/>
    <x v="25"/>
    <n v="1"/>
    <s v="01"/>
    <n v="2"/>
    <x v="1"/>
    <n v="0.74"/>
    <n v="14.8"/>
    <s v="TRANSPORTE PROPIO"/>
    <n v="10003566"/>
    <s v="MOREANO MOREANO RUBEN DARIO"/>
    <x v="31"/>
  </r>
  <r>
    <n v="1002208641"/>
    <s v="UE01"/>
    <x v="16"/>
    <d v="1899-12-30T18:05:00"/>
    <x v="3132"/>
    <s v="9000808515"/>
    <s v="012-022-00316404"/>
    <n v="492"/>
    <n v="551.63"/>
    <s v="ZPVN"/>
    <s v="40567668"/>
    <s v="0000394852"/>
    <n v="8002825717"/>
    <x v="2379"/>
    <x v="5"/>
    <x v="5"/>
    <n v="80"/>
    <s v="BOL"/>
    <s v="103301"/>
    <x v="24"/>
    <s v="804526"/>
    <s v="BODEGA PRINCIPAL"/>
    <x v="6"/>
    <s v="VIA PRINCIPAL KM 31/2"/>
    <x v="6"/>
    <s v="O-Cotopaxi-Lasso"/>
    <n v="178"/>
    <x v="25"/>
    <x v="25"/>
    <s v="10003594"/>
    <s v="MOREANO CALALA SANTIAGO FERNANDO"/>
    <s v="ZEMT"/>
    <x v="31"/>
    <s v="2"/>
    <s v="Sin Pallet"/>
    <n v="0"/>
    <n v="0"/>
    <x v="0"/>
    <n v="8358.3330000000005"/>
    <n v="4008.3330000000001"/>
    <n v="4350"/>
    <n v="55.2"/>
    <m/>
    <x v="25"/>
    <n v="1"/>
    <s v="01"/>
    <n v="4"/>
    <x v="1"/>
    <n v="0.69000000000000006"/>
    <n v="13.8"/>
    <s v="TRANSPORTE PROPIO"/>
    <n v="10003566"/>
    <s v="MOREANO MOREANO RUBEN DARIO"/>
    <x v="31"/>
  </r>
  <r>
    <n v="1002208641"/>
    <s v="UE01"/>
    <x v="16"/>
    <d v="1899-12-30T18:05:00"/>
    <x v="3133"/>
    <s v="9000808516"/>
    <s v="012-022-00316405"/>
    <n v="2386.8000000000002"/>
    <n v="2676.1"/>
    <s v="ZPVN"/>
    <s v="40567670"/>
    <s v="0000394854"/>
    <n v="8002825716"/>
    <x v="2379"/>
    <x v="6"/>
    <x v="6"/>
    <n v="36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2387.5"/>
    <n v="18037.5"/>
    <n v="4350"/>
    <n v="266.39999999999998"/>
    <m/>
    <x v="25"/>
    <n v="1"/>
    <s v="01"/>
    <n v="18"/>
    <x v="1"/>
    <n v="0.74"/>
    <n v="14.799999999999999"/>
    <s v="TRANSPORTE PROPIO"/>
    <n v="10003566"/>
    <s v="MOREANO MOREANO RUBEN DARIO"/>
    <x v="31"/>
  </r>
  <r>
    <n v="1002208632"/>
    <s v="UE01"/>
    <x v="16"/>
    <d v="1899-12-30T18:06:00"/>
    <x v="3134"/>
    <s v=""/>
    <s v=""/>
    <n v="0"/>
    <n v="0"/>
    <s v="ZPRC"/>
    <s v="2500108516"/>
    <s v="P000033275"/>
    <n v="8002825703"/>
    <x v="2380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6976.175999999999"/>
    <n v="8021.1760000000004"/>
    <n v="8955"/>
    <n v="121.6"/>
    <m/>
    <x v="5"/>
    <n v="1"/>
    <s v="01"/>
    <n v="8"/>
    <x v="1"/>
    <n v="0.76"/>
    <n v="15.2"/>
    <s v="TRANSPORTE PROPIO"/>
    <n v="1013625"/>
    <s v="CHICAIZA CHICAIZA CESAR ELOY"/>
    <x v="6"/>
  </r>
  <r>
    <n v="1002208632"/>
    <s v="UE01"/>
    <x v="16"/>
    <d v="1899-12-30T18:06:00"/>
    <x v="3135"/>
    <s v=""/>
    <s v=""/>
    <n v="0"/>
    <n v="0"/>
    <s v="ZPRC"/>
    <s v="2500108515"/>
    <s v="P000033274"/>
    <n v="8002825702"/>
    <x v="2380"/>
    <x v="6"/>
    <x v="6"/>
    <n v="5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5023.824000000001"/>
    <n v="26068.824000000001"/>
    <n v="8955"/>
    <n v="395.2"/>
    <m/>
    <x v="5"/>
    <n v="1"/>
    <s v="01"/>
    <n v="26"/>
    <x v="1"/>
    <n v="0.76"/>
    <n v="15.2"/>
    <s v="TRANSPORTE PROPIO"/>
    <n v="1013625"/>
    <s v="CHICAIZA CHICAIZA CESAR ELOY"/>
    <x v="6"/>
  </r>
  <r>
    <n v="1002208639"/>
    <s v="UE01"/>
    <x v="16"/>
    <d v="1899-12-30T18:12:00"/>
    <x v="3136"/>
    <s v="9000808523"/>
    <s v="012-022-00316409"/>
    <n v="1030.7"/>
    <n v="1155.6199999999999"/>
    <s v="ZPVN"/>
    <s v="40567734"/>
    <s v="P000033388"/>
    <n v="8002825714"/>
    <x v="2381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4300"/>
    <n v="8000"/>
    <n v="6300"/>
    <n v="121.6"/>
    <m/>
    <x v="4"/>
    <n v="1"/>
    <s v="01"/>
    <n v="8"/>
    <x v="1"/>
    <n v="0.76"/>
    <n v="15.2"/>
    <s v="TRANSPORTE PROPIO"/>
    <n v="1013820"/>
    <s v="SARABIA YEPEZ RUTH IRENE"/>
    <x v="5"/>
  </r>
  <r>
    <n v="1002208639"/>
    <s v="UE01"/>
    <x v="16"/>
    <d v="1899-12-30T18:12:00"/>
    <x v="3137"/>
    <s v="9000808521"/>
    <s v="012-022-00316407"/>
    <n v="705.65"/>
    <n v="791.18"/>
    <s v="ZPVN"/>
    <s v="40567733"/>
    <s v="P000033387"/>
    <n v="8002825712"/>
    <x v="2381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2300"/>
    <n v="6000"/>
    <n v="6300"/>
    <n v="91.2"/>
    <m/>
    <x v="4"/>
    <n v="1"/>
    <s v="01"/>
    <n v="6"/>
    <x v="1"/>
    <n v="0.76"/>
    <n v="15.200000000000001"/>
    <s v="TRANSPORTE PROPIO"/>
    <n v="1013820"/>
    <s v="SARABIA YEPEZ RUTH IRENE"/>
    <x v="5"/>
  </r>
  <r>
    <n v="1002208639"/>
    <s v="UE01"/>
    <x v="16"/>
    <d v="1899-12-30T18:12:00"/>
    <x v="3138"/>
    <s v="9000808522"/>
    <s v="012-022-00316408"/>
    <n v="2432.9499999999998"/>
    <n v="2727.84"/>
    <s v="ZPVN"/>
    <s v="40567732"/>
    <s v="P000033386"/>
    <n v="8002825713"/>
    <x v="2381"/>
    <x v="6"/>
    <x v="6"/>
    <n v="38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25300"/>
    <n v="19000"/>
    <n v="6300"/>
    <n v="288.8"/>
    <m/>
    <x v="4"/>
    <n v="1"/>
    <s v="01"/>
    <n v="19"/>
    <x v="1"/>
    <n v="0.76"/>
    <n v="15.200000000000001"/>
    <s v="TRANSPORTE PROPIO"/>
    <n v="1013820"/>
    <s v="SARABIA YEPEZ RUTH IRENE"/>
    <x v="5"/>
  </r>
  <r>
    <n v="1002208474"/>
    <s v="UE01"/>
    <x v="16"/>
    <d v="1899-12-30T18:14:00"/>
    <x v="3139"/>
    <s v="9000808432"/>
    <s v="013-020-00048016"/>
    <n v="4440.18"/>
    <n v="4978.3599999999997"/>
    <s v="ZPDF"/>
    <s v="70177687"/>
    <s v="0000394874"/>
    <n v="8002825510"/>
    <x v="2382"/>
    <x v="9"/>
    <x v="9"/>
    <n v="660"/>
    <s v="BOL"/>
    <s v="101961"/>
    <x v="81"/>
    <s v="809676"/>
    <s v="OBRA BUENA FE HORMIGONERA"/>
    <x v="31"/>
    <s v="TRONCAL DE LA COSTA"/>
    <x v="47"/>
    <s v="O-Losrios-Buenafe"/>
    <n v="328"/>
    <x v="83"/>
    <x v="83"/>
    <s v="100015006"/>
    <s v="RIVERA JOSE LUIS"/>
    <s v="ZETT"/>
    <x v="113"/>
    <s v="2"/>
    <s v="Sin Pallet"/>
    <n v="0"/>
    <n v="0"/>
    <x v="0"/>
    <n v="51100"/>
    <n v="33040"/>
    <n v="18060"/>
    <n v="679.8"/>
    <m/>
    <x v="81"/>
    <n v="1"/>
    <s v="01"/>
    <n v="33"/>
    <x v="1"/>
    <n v="1.03"/>
    <n v="20.599999999999998"/>
    <s v="LIDENORTI S.A."/>
    <n v="1013539"/>
    <s v="VALENCIA BENAVIDES GUSTAVO PLUTARCO"/>
    <x v="113"/>
  </r>
  <r>
    <n v="1002208609"/>
    <s v="UE01"/>
    <x v="16"/>
    <d v="1899-12-30T18:23:00"/>
    <x v="3140"/>
    <s v="9000808525"/>
    <s v="012-022-00316411"/>
    <n v="545.6"/>
    <n v="611.73"/>
    <s v="ZPVN"/>
    <s v="40567593"/>
    <s v="P000033357"/>
    <n v="8002825676"/>
    <x v="2383"/>
    <x v="7"/>
    <x v="7"/>
    <n v="80"/>
    <s v="BOL"/>
    <s v="101779"/>
    <x v="85"/>
    <s v="802071"/>
    <s v="BODEGA SORIA"/>
    <x v="1"/>
    <s v="INTEROCEANICA LOTE 7"/>
    <x v="61"/>
    <s v="O-Pichincha-Puembo"/>
    <n v="110"/>
    <x v="156"/>
    <x v="156"/>
    <s v="100020578"/>
    <s v="TAIMAL MAYKOL"/>
    <s v="ZEMT"/>
    <x v="234"/>
    <s v="1"/>
    <s v="Con Pallet"/>
    <n v="0.05"/>
    <n v="4"/>
    <x v="0"/>
    <n v="12055"/>
    <n v="4010"/>
    <n v="8045"/>
    <n v="34.4"/>
    <m/>
    <x v="153"/>
    <n v="1"/>
    <s v="01"/>
    <n v="4"/>
    <x v="1"/>
    <n v="0.43"/>
    <n v="8.6"/>
    <s v="SILOGTER S.A."/>
    <n v="1021996"/>
    <s v="FRANCO VEGA SANDRO MARCELO"/>
    <x v="234"/>
  </r>
  <r>
    <n v="1002208609"/>
    <s v="UE01"/>
    <x v="16"/>
    <d v="1899-12-30T18:23:00"/>
    <x v="3141"/>
    <s v="9000808524"/>
    <s v="012-022-00316410"/>
    <n v="2716"/>
    <n v="3045.2"/>
    <s v="ZPVN"/>
    <s v="40567592"/>
    <s v="P000033356"/>
    <n v="8002825677"/>
    <x v="2383"/>
    <x v="6"/>
    <x v="6"/>
    <n v="400"/>
    <s v="BOL"/>
    <s v="101779"/>
    <x v="85"/>
    <s v="802071"/>
    <s v="BODEGA SORIA"/>
    <x v="1"/>
    <s v="INTEROCEANICA LOTE 7"/>
    <x v="61"/>
    <s v="O-Pichincha-Puembo"/>
    <n v="110"/>
    <x v="156"/>
    <x v="156"/>
    <s v="100020578"/>
    <s v="TAIMAL MAYKOL"/>
    <s v="ZEMT"/>
    <x v="234"/>
    <s v="1"/>
    <s v="Con Pallet"/>
    <n v="0.05"/>
    <n v="20"/>
    <x v="0"/>
    <n v="28095"/>
    <n v="20050"/>
    <n v="8045"/>
    <n v="172"/>
    <m/>
    <x v="153"/>
    <n v="1"/>
    <s v="01"/>
    <n v="20"/>
    <x v="1"/>
    <n v="0.43"/>
    <n v="8.6"/>
    <s v="SILOGTER S.A."/>
    <n v="1021996"/>
    <s v="FRANCO VEGA SANDRO MARCELO"/>
    <x v="234"/>
  </r>
  <r>
    <n v="1002208662"/>
    <s v="UE01"/>
    <x v="16"/>
    <d v="1899-12-30T18:25:00"/>
    <x v="3142"/>
    <s v="9000808526"/>
    <s v="012-022-00316412"/>
    <n v="2458.8000000000002"/>
    <n v="2756.83"/>
    <s v="ZPVN"/>
    <s v="40567729"/>
    <s v="0000394936"/>
    <n v="8002825742"/>
    <x v="2384"/>
    <x v="6"/>
    <x v="6"/>
    <n v="360"/>
    <s v="BOL"/>
    <s v="101785"/>
    <x v="220"/>
    <s v="801134"/>
    <s v="BODEGA PRINCIPAL"/>
    <x v="0"/>
    <s v="SAN GABRIEL, FRENTE AL TERMINAL"/>
    <x v="79"/>
    <s v="O-Carchi-Montufar(Sangabrie"/>
    <n v="120"/>
    <x v="129"/>
    <x v="129"/>
    <s v="100014881"/>
    <s v="HARO VICENTE"/>
    <s v="ZEMU"/>
    <x v="186"/>
    <s v="2"/>
    <s v="Sin Pallet"/>
    <n v="0"/>
    <n v="0"/>
    <x v="0"/>
    <n v="27330"/>
    <n v="18030"/>
    <n v="9300"/>
    <n v="165.6"/>
    <m/>
    <x v="127"/>
    <n v="1"/>
    <s v="01"/>
    <n v="18"/>
    <x v="1"/>
    <n v="0.45999999999999996"/>
    <n v="9.1999999999999993"/>
    <s v="SANJOPAS S.A."/>
    <n v="1022361"/>
    <s v="ESCOBAR VILLARREAL JORGE FRANCISCO"/>
    <x v="186"/>
  </r>
  <r>
    <n v="1002208643"/>
    <s v="UE01"/>
    <x v="16"/>
    <d v="1899-12-30T18:27:00"/>
    <x v="3143"/>
    <s v="9000808527"/>
    <s v="012-022-00316413"/>
    <n v="3874.18"/>
    <n v="4343.75"/>
    <s v="ZPVN"/>
    <s v="40567637"/>
    <s v="0000394807"/>
    <n v="8002825719"/>
    <x v="2385"/>
    <x v="2"/>
    <x v="2"/>
    <n v="31.92"/>
    <s v="T"/>
    <s v="101685"/>
    <x v="58"/>
    <s v="802733"/>
    <s v="DESTINO GRANEL CAYAMBE-CAYAMBE"/>
    <x v="19"/>
    <s v="VIA A OLMEDO"/>
    <x v="50"/>
    <s v="O-Pichincha-Cayambe"/>
    <n v="40"/>
    <x v="80"/>
    <x v="80"/>
    <s v="100015174"/>
    <s v="CASTRO LUCIO"/>
    <s v="ZECI"/>
    <x v="109"/>
    <s v="2"/>
    <s v="Sin Pallet"/>
    <n v="0"/>
    <n v="0"/>
    <x v="0"/>
    <n v="50390"/>
    <n v="31920"/>
    <n v="18470"/>
    <n v="159.91999999999999"/>
    <m/>
    <x v="78"/>
    <n v="1"/>
    <s v="01"/>
    <n v="31.92"/>
    <x v="1"/>
    <n v="5.0100250626566414"/>
    <n v="5.0100250626566414"/>
    <s v="CASTRO HERMANOS S.A."/>
    <n v="1013576"/>
    <s v="CASTRO SALGADO LUCIO OSWALDO"/>
    <x v="109"/>
  </r>
  <r>
    <n v="1002208615"/>
    <s v="UE01"/>
    <x v="16"/>
    <d v="1899-12-30T18:29:00"/>
    <x v="3144"/>
    <s v="9000808528"/>
    <s v="012-022-00316414"/>
    <n v="3897.6"/>
    <n v="4370.01"/>
    <s v="ZPVN"/>
    <s v="40567718"/>
    <s v="0000394924"/>
    <n v="8002825682"/>
    <x v="2386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128"/>
    <x v="128"/>
    <s v="100014989"/>
    <s v="CHANDI JAIME"/>
    <s v="ZETT"/>
    <x v="184"/>
    <s v="1"/>
    <s v="Con Pallet"/>
    <n v="0.05"/>
    <n v="32"/>
    <x v="0"/>
    <n v="50630"/>
    <n v="32020"/>
    <n v="18610"/>
    <n v="537.6"/>
    <m/>
    <x v="126"/>
    <n v="1"/>
    <s v="01"/>
    <n v="32"/>
    <x v="1"/>
    <n v="0.84000000000000008"/>
    <n v="16.8"/>
    <s v="TRIMPESAS S.A."/>
    <n v="1013885"/>
    <s v="TORRES POZO FABIAN ENRIQUE"/>
    <x v="184"/>
  </r>
  <r>
    <n v="1002208656"/>
    <s v="UE01"/>
    <x v="16"/>
    <d v="1899-12-30T18:31:00"/>
    <x v="3145"/>
    <s v="9000808529"/>
    <s v="012-022-00316415"/>
    <n v="2386.8000000000002"/>
    <n v="2676.1"/>
    <s v="ZPVN"/>
    <s v="40567721"/>
    <s v="P000033384"/>
    <n v="8002825736"/>
    <x v="2387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96"/>
    <x v="96"/>
    <s v="10007705"/>
    <s v="BUITRON MONTENEGRO JONNY WASHIGNTON"/>
    <s v="ZEMU"/>
    <x v="135"/>
    <s v="2"/>
    <s v="Sin Pallet"/>
    <n v="0"/>
    <n v="0"/>
    <x v="0"/>
    <n v="26790"/>
    <n v="18040"/>
    <n v="8750"/>
    <n v="385.2"/>
    <m/>
    <x v="94"/>
    <n v="1"/>
    <s v="01"/>
    <n v="18"/>
    <x v="1"/>
    <n v="1.07"/>
    <n v="21.4"/>
    <s v="SUCUMTRANSA S.A."/>
    <n v="1023153"/>
    <s v="BUITRON MONTENEGRO JONNY"/>
    <x v="135"/>
  </r>
  <r>
    <n v="1002208672"/>
    <s v="UE01"/>
    <x v="16"/>
    <d v="1899-12-30T18:34:00"/>
    <x v="3146"/>
    <s v="9000808530"/>
    <s v="012-022-00316416"/>
    <n v="2329.7199999999998"/>
    <n v="2612.1"/>
    <s v="ZPVN"/>
    <s v="40567730"/>
    <s v="P000033385"/>
    <n v="8002825755"/>
    <x v="2388"/>
    <x v="6"/>
    <x v="6"/>
    <n v="360"/>
    <s v="BOL"/>
    <s v="101796"/>
    <x v="18"/>
    <s v="800877"/>
    <s v="BODEGA PRINCIPAL..,"/>
    <x v="13"/>
    <s v="POLICARPA TINAJERO S/N Y LAS MANZAN"/>
    <x v="15"/>
    <s v="O-Tungurahua-Cevallos"/>
    <n v="259"/>
    <x v="96"/>
    <x v="96"/>
    <s v="10008095"/>
    <s v="TATES CASTILLO LUIS EUCLIDES"/>
    <s v="ZEMU"/>
    <x v="260"/>
    <s v="2"/>
    <s v="Sin Pallet"/>
    <n v="0"/>
    <n v="0"/>
    <x v="0"/>
    <n v="26920"/>
    <n v="18030"/>
    <n v="8890"/>
    <n v="338.4"/>
    <m/>
    <x v="94"/>
    <n v="1"/>
    <s v="01"/>
    <n v="18"/>
    <x v="1"/>
    <n v="0.94"/>
    <n v="18.799999999999997"/>
    <s v="RUTAS COTACACHENSES S.A."/>
    <n v="1023153"/>
    <s v="BUITRON MONTENEGRO JONNY"/>
    <x v="260"/>
  </r>
  <r>
    <n v="1002208616"/>
    <s v="UE01"/>
    <x v="16"/>
    <d v="1899-12-30T18:42:00"/>
    <x v="3147"/>
    <s v=""/>
    <s v=""/>
    <n v="0"/>
    <n v="0"/>
    <s v="ZPRC"/>
    <s v="2500108618"/>
    <s v="0000394931"/>
    <n v="8002825683"/>
    <x v="238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42"/>
    <x v="42"/>
    <s v="100014842"/>
    <s v="ANRRANGO VICTOR"/>
    <s v="ZETT"/>
    <x v="51"/>
    <s v="4"/>
    <s v="Pallet Cortesia"/>
    <n v="0"/>
    <n v="0"/>
    <x v="0"/>
    <n v="50380"/>
    <n v="32050"/>
    <n v="18330"/>
    <n v="537.6"/>
    <m/>
    <x v="40"/>
    <n v="1"/>
    <s v="01"/>
    <n v="32"/>
    <x v="1"/>
    <n v="0.84000000000000008"/>
    <n v="16.8"/>
    <s v="TRANSSJQ S.A."/>
    <n v="1014103"/>
    <s v="ANRRANGO CALDERON VICTOR HUGO"/>
    <x v="51"/>
  </r>
  <r>
    <n v="1002208617"/>
    <s v="UE01"/>
    <x v="16"/>
    <d v="1899-12-30T18:55:00"/>
    <x v="3148"/>
    <s v=""/>
    <s v=""/>
    <n v="0"/>
    <n v="0"/>
    <s v="ZPRC"/>
    <s v="2500108618"/>
    <s v="0000394932"/>
    <n v="8002825684"/>
    <x v="2390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35"/>
    <x v="35"/>
    <s v="100014897"/>
    <s v="CHAUCA RAMIRO"/>
    <s v="ZETT"/>
    <x v="232"/>
    <s v="4"/>
    <s v="Pallet Cortesia"/>
    <n v="0"/>
    <n v="0"/>
    <x v="0"/>
    <n v="49630"/>
    <n v="32060"/>
    <n v="17570"/>
    <n v="537.6"/>
    <m/>
    <x v="33"/>
    <n v="1"/>
    <s v="01"/>
    <n v="32"/>
    <x v="1"/>
    <n v="0.84000000000000008"/>
    <n v="16.8"/>
    <s v="SELVALEGRE S.A."/>
    <n v="1013510"/>
    <s v="ESPARZA ENDARA ALVARO DAMIAN"/>
    <x v="232"/>
  </r>
  <r>
    <n v="1002208658"/>
    <s v="UE01"/>
    <x v="16"/>
    <d v="1899-12-30T18:55:00"/>
    <x v="3149"/>
    <s v="9000808532"/>
    <s v="012-022-00316417"/>
    <n v="3835.99"/>
    <n v="4300.9399999999996"/>
    <s v="ZPVN"/>
    <s v="40567563"/>
    <s v="0000394695"/>
    <n v="8002825738"/>
    <x v="2391"/>
    <x v="8"/>
    <x v="8"/>
    <n v="31.44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0770"/>
    <n v="31440"/>
    <n v="19330"/>
    <n v="77.34"/>
    <m/>
    <x v="73"/>
    <n v="1"/>
    <s v="01"/>
    <n v="31.44"/>
    <x v="1"/>
    <n v="2.4599236641221376"/>
    <n v="2.4599236641221376"/>
    <s v="J.V. TRANSPREMIUN CIA.LTDA"/>
    <n v="1013906"/>
    <s v="VALLEJOS VILLEGAS SAUL EDUARDO"/>
    <x v="108"/>
  </r>
  <r>
    <n v="1002208659"/>
    <s v="UE01"/>
    <x v="16"/>
    <d v="1899-12-30T18:59:00"/>
    <x v="3150"/>
    <s v="9000808533"/>
    <s v="012-022-00316418"/>
    <n v="3608.17"/>
    <n v="4045.5"/>
    <s v="ZPVN"/>
    <s v="40566821"/>
    <s v="0000394583"/>
    <n v="8002825739"/>
    <x v="2392"/>
    <x v="2"/>
    <x v="2"/>
    <n v="31.0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580"/>
    <n v="31030"/>
    <n v="19550"/>
    <n v="0"/>
    <m/>
    <x v="3"/>
    <n v="1"/>
    <s v="01"/>
    <n v="31.03"/>
    <x v="1"/>
    <n v="0"/>
    <n v="0"/>
    <s v="HORMIANDES"/>
    <n v="1014407"/>
    <s v="HORMIANDES"/>
    <x v="4"/>
  </r>
  <r>
    <n v="1002208677"/>
    <s v="UE01"/>
    <x v="16"/>
    <d v="1899-12-30T19:00:00"/>
    <x v="3151"/>
    <s v="9000808534"/>
    <s v="012-022-00316419"/>
    <n v="4745.3999999999996"/>
    <n v="5320.58"/>
    <s v="ZPVN"/>
    <s v="40567633"/>
    <s v="0000394806"/>
    <n v="8002825760"/>
    <x v="2393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126"/>
    <x v="126"/>
    <s v="100014903"/>
    <s v="BURBANO JUAN"/>
    <s v="ZETT"/>
    <x v="180"/>
    <s v="2"/>
    <s v="Sin Pallet"/>
    <n v="0"/>
    <n v="0"/>
    <x v="0"/>
    <n v="51010"/>
    <n v="33090"/>
    <n v="17920"/>
    <n v="125.4"/>
    <m/>
    <x v="124"/>
    <n v="1"/>
    <s v="01"/>
    <n v="33"/>
    <x v="1"/>
    <n v="0.19"/>
    <n v="3.8000000000000003"/>
    <s v="LIDENORTI S.A."/>
    <n v="1013243"/>
    <s v="BURBANO MALDONADO JUAN FRANCISCO"/>
    <x v="180"/>
  </r>
  <r>
    <n v="1002208667"/>
    <s v="UE01"/>
    <x v="16"/>
    <d v="1899-12-30T19:02:00"/>
    <x v="3152"/>
    <s v="9000808536"/>
    <s v="012-022-00316421"/>
    <n v="541.6"/>
    <n v="607.24"/>
    <s v="ZPVN"/>
    <s v="40567626"/>
    <s v="P000033364"/>
    <n v="8002825748"/>
    <x v="2394"/>
    <x v="7"/>
    <x v="7"/>
    <n v="80"/>
    <s v="BOL"/>
    <s v="101628"/>
    <x v="13"/>
    <s v="801021"/>
    <s v="LOCAL PUEMBO"/>
    <x v="1"/>
    <s v="VIA INTEROCEANICA S/N Y LA Y DE PUE"/>
    <x v="61"/>
    <s v="O-Pichincha-Puembo"/>
    <n v="110"/>
    <x v="87"/>
    <x v="87"/>
    <s v="100019494"/>
    <s v="GUERRERO WILSON"/>
    <s v="ZEMT"/>
    <x v="119"/>
    <s v="1"/>
    <s v="Con Pallet"/>
    <n v="0.05"/>
    <n v="4"/>
    <x v="0"/>
    <n v="12376.666999999999"/>
    <n v="4006.6669999999999"/>
    <n v="8370"/>
    <n v="34.4"/>
    <m/>
    <x v="85"/>
    <n v="1"/>
    <s v="01"/>
    <n v="4"/>
    <x v="1"/>
    <n v="0.43"/>
    <n v="8.6"/>
    <s v="RUTAS COTACACHENSES"/>
    <n v="10007064"/>
    <s v="GUERRERO HUALPA WILSON GILBERTO"/>
    <x v="119"/>
  </r>
  <r>
    <n v="1002208667"/>
    <s v="UE01"/>
    <x v="16"/>
    <d v="1899-12-30T19:02:00"/>
    <x v="3153"/>
    <s v="9000808535"/>
    <s v="012-022-00316420"/>
    <n v="2472"/>
    <n v="2771.62"/>
    <s v="ZPVN"/>
    <s v="40567625"/>
    <s v="P000033363"/>
    <n v="8002825749"/>
    <x v="2394"/>
    <x v="5"/>
    <x v="5"/>
    <n v="400"/>
    <s v="BOL"/>
    <s v="101628"/>
    <x v="13"/>
    <s v="801021"/>
    <s v="LOCAL PUEMBO"/>
    <x v="1"/>
    <s v="VIA INTEROCEANICA S/N Y LA Y DE PUE"/>
    <x v="61"/>
    <s v="O-Pichincha-Puembo"/>
    <n v="110"/>
    <x v="87"/>
    <x v="87"/>
    <s v="100019494"/>
    <s v="GUERRERO WILSON"/>
    <s v="ZEMT"/>
    <x v="119"/>
    <s v="1"/>
    <s v="Con Pallet"/>
    <n v="0.05"/>
    <n v="20"/>
    <x v="0"/>
    <n v="28403.332999999999"/>
    <n v="20033.332999999999"/>
    <n v="8370"/>
    <n v="172"/>
    <m/>
    <x v="85"/>
    <n v="1"/>
    <s v="01"/>
    <n v="20"/>
    <x v="1"/>
    <n v="0.43"/>
    <n v="8.6"/>
    <s v="RUTAS COTACACHENSES"/>
    <n v="10007064"/>
    <s v="GUERRERO HUALPA WILSON GILBERTO"/>
    <x v="119"/>
  </r>
  <r>
    <n v="1002208690"/>
    <s v="UE01"/>
    <x v="16"/>
    <d v="1899-12-30T19:03:00"/>
    <x v="3154"/>
    <s v=""/>
    <s v=""/>
    <n v="0"/>
    <n v="0"/>
    <s v="ZPRC"/>
    <s v="2500108621"/>
    <s v="P000033392"/>
    <n v="8002825779"/>
    <x v="2395"/>
    <x v="7"/>
    <x v="7"/>
    <n v="200"/>
    <s v="BOL"/>
    <s v="101633"/>
    <x v="15"/>
    <s v="803189"/>
    <s v="SACOS BODEGA LASSO"/>
    <x v="6"/>
    <s v="PANAMERICANA NORTE"/>
    <x v="6"/>
    <s v="O-Cotopaxi-Lasso"/>
    <n v="178"/>
    <x v="102"/>
    <x v="102"/>
    <s v="100021206"/>
    <s v="OBANDO ADRIAN"/>
    <s v="ZEMU"/>
    <x v="142"/>
    <s v="2"/>
    <s v="Sin Pallet"/>
    <n v="0"/>
    <n v="0"/>
    <x v="0"/>
    <n v="14518.333000000001"/>
    <n v="10033.333000000001"/>
    <n v="4485"/>
    <n v="138"/>
    <m/>
    <x v="100"/>
    <n v="1"/>
    <s v="01"/>
    <n v="10"/>
    <x v="1"/>
    <n v="0.69"/>
    <n v="13.8"/>
    <s v="LA ARMENIA S.A."/>
    <n v="1021912"/>
    <s v="TAPIA MEJIA GEOVANNY FRANCISCO"/>
    <x v="142"/>
  </r>
  <r>
    <n v="1002208690"/>
    <s v="UE01"/>
    <x v="16"/>
    <d v="1899-12-30T19:03:00"/>
    <x v="3155"/>
    <s v=""/>
    <s v=""/>
    <n v="0"/>
    <n v="0"/>
    <s v="ZPRC"/>
    <s v="2500108620"/>
    <s v="P000033391"/>
    <n v="8002825778"/>
    <x v="2395"/>
    <x v="6"/>
    <x v="6"/>
    <n v="160"/>
    <s v="BOL"/>
    <s v="101633"/>
    <x v="15"/>
    <s v="803189"/>
    <s v="SACOS BODEGA LASSO"/>
    <x v="6"/>
    <s v="PANAMERICANA NORTE"/>
    <x v="6"/>
    <s v="O-Cotopaxi-Lasso"/>
    <n v="178"/>
    <x v="102"/>
    <x v="102"/>
    <s v="100021206"/>
    <s v="OBANDO ADRIAN"/>
    <s v="ZEMU"/>
    <x v="142"/>
    <s v="2"/>
    <s v="Sin Pallet"/>
    <n v="0"/>
    <n v="0"/>
    <x v="0"/>
    <n v="12511.666999999999"/>
    <n v="8026.6670000000004"/>
    <n v="4485"/>
    <n v="110.4"/>
    <m/>
    <x v="100"/>
    <n v="1"/>
    <s v="01"/>
    <n v="8"/>
    <x v="1"/>
    <n v="0.69000000000000006"/>
    <n v="13.8"/>
    <s v="LA ARMENIA S.A."/>
    <n v="1021912"/>
    <s v="TAPIA MEJIA GEOVANNY FRANCISCO"/>
    <x v="142"/>
  </r>
  <r>
    <n v="1002208668"/>
    <s v="UE01"/>
    <x v="16"/>
    <d v="1899-12-30T19:08:00"/>
    <x v="3156"/>
    <s v="9000808537"/>
    <s v="012-022-00316422"/>
    <n v="3278.88"/>
    <n v="3676.31"/>
    <s v="ZPVN"/>
    <s v="40567594"/>
    <s v="P000033358"/>
    <n v="8002825750"/>
    <x v="239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0"/>
    <x v="110"/>
    <s v="100014838"/>
    <s v="INLAGO MAX"/>
    <s v="ZEMT"/>
    <x v="153"/>
    <s v="1"/>
    <s v="Con Pallet"/>
    <n v="0.05"/>
    <n v="24"/>
    <x v="0"/>
    <n v="39750"/>
    <n v="24060"/>
    <n v="15690"/>
    <n v="100.8"/>
    <m/>
    <x v="108"/>
    <n v="1"/>
    <s v="01"/>
    <n v="24"/>
    <x v="1"/>
    <n v="0.21"/>
    <n v="4.2"/>
    <s v="LIDENORTI S.A."/>
    <n v="1013860"/>
    <s v="BEDON AYALA SIXTO LEONIDAS"/>
    <x v="153"/>
  </r>
  <r>
    <n v="1002208695"/>
    <s v="UE01"/>
    <x v="16"/>
    <d v="1899-12-30T19:13:00"/>
    <x v="3157"/>
    <s v="9000808540"/>
    <s v="012-022-00316424"/>
    <n v="2137.6"/>
    <n v="2396.69"/>
    <s v="ZPVN"/>
    <s v="40567705"/>
    <s v="0000394911"/>
    <n v="8002825786"/>
    <x v="2397"/>
    <x v="3"/>
    <x v="3"/>
    <n v="3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5340"/>
    <n v="16025"/>
    <n v="9315"/>
    <n v="483.2"/>
    <m/>
    <x v="76"/>
    <n v="1"/>
    <s v="01"/>
    <n v="16"/>
    <x v="1"/>
    <n v="1.51"/>
    <n v="30.2"/>
    <s v="TRANSPORTE PROPIO"/>
    <n v="1023011"/>
    <s v="PALOMEQUE CAIZA LUIS FERNANDO"/>
    <x v="220"/>
  </r>
  <r>
    <n v="1002208695"/>
    <s v="UE01"/>
    <x v="16"/>
    <d v="1899-12-30T19:13:00"/>
    <x v="3158"/>
    <s v="9000808539"/>
    <s v="012-022-00316423"/>
    <n v="2137.6"/>
    <n v="2396.69"/>
    <s v="ZPVN"/>
    <s v="40567704"/>
    <s v="0000394910"/>
    <n v="8002825787"/>
    <x v="2397"/>
    <x v="3"/>
    <x v="3"/>
    <n v="32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25340"/>
    <n v="16025"/>
    <n v="9315"/>
    <n v="444.8"/>
    <m/>
    <x v="76"/>
    <n v="1"/>
    <s v="01"/>
    <n v="16"/>
    <x v="1"/>
    <n v="1.3900000000000001"/>
    <n v="27.8"/>
    <s v="TRANSPORTE PROPIO"/>
    <n v="1023011"/>
    <s v="PALOMEQUE CAIZA LUIS FERNANDO"/>
    <x v="220"/>
  </r>
  <r>
    <n v="1002208688"/>
    <s v="UE01"/>
    <x v="16"/>
    <d v="1899-12-30T19:15:00"/>
    <x v="3159"/>
    <s v="9000808544"/>
    <s v="012-022-00316427"/>
    <n v="1334"/>
    <n v="1495.69"/>
    <s v="ZPVN"/>
    <s v="40567682"/>
    <s v="0000394882"/>
    <n v="8002825774"/>
    <x v="2398"/>
    <x v="7"/>
    <x v="7"/>
    <n v="200"/>
    <s v="BOL"/>
    <s v="102216"/>
    <x v="166"/>
    <s v="803127"/>
    <s v="BODEGA PRINCIPAL"/>
    <x v="7"/>
    <s v="GALO PLAZA S/N JUNTO A ESTADIO"/>
    <x v="7"/>
    <s v="O-Tungurahua-Sanpedrodepelileo"/>
    <n v="261"/>
    <x v="176"/>
    <x v="176"/>
    <s v="10003585"/>
    <s v="VARELA ZAPATA RUBEN MAURICIO"/>
    <s v="ZEMT"/>
    <x v="276"/>
    <s v="2"/>
    <s v="Sin Pallet"/>
    <n v="0"/>
    <n v="0"/>
    <x v="0"/>
    <n v="14690.833000000001"/>
    <n v="10020.833000000001"/>
    <n v="4670"/>
    <n v="188"/>
    <m/>
    <x v="172"/>
    <n v="1"/>
    <s v="01"/>
    <n v="10"/>
    <x v="1"/>
    <n v="0.94"/>
    <n v="18.8"/>
    <s v="TRIMPESAS S.A."/>
    <n v="1013502"/>
    <s v="ESPIN GUEVARA JOSE MARCELO"/>
    <x v="277"/>
  </r>
  <r>
    <n v="1002208688"/>
    <s v="UE01"/>
    <x v="16"/>
    <d v="1899-12-30T19:15:00"/>
    <x v="3160"/>
    <s v="9000808541"/>
    <s v="012-022-00316425"/>
    <n v="492"/>
    <n v="551.63"/>
    <s v="ZPVN"/>
    <s v="40567682"/>
    <s v="0000394883"/>
    <n v="8002825775"/>
    <x v="2398"/>
    <x v="5"/>
    <x v="5"/>
    <n v="80"/>
    <s v="BOL"/>
    <s v="102216"/>
    <x v="166"/>
    <s v="803127"/>
    <s v="BODEGA PRINCIPAL"/>
    <x v="7"/>
    <s v="GALO PLAZA S/N JUNTO A ESTADIO"/>
    <x v="7"/>
    <s v="O-Tungurahua-Sanpedrodepelileo"/>
    <n v="261"/>
    <x v="176"/>
    <x v="176"/>
    <s v="10003585"/>
    <s v="VARELA ZAPATA RUBEN MAURICIO"/>
    <s v="ZEMT"/>
    <x v="276"/>
    <s v="2"/>
    <s v="Sin Pallet"/>
    <n v="0"/>
    <n v="0"/>
    <x v="0"/>
    <n v="8678.3330000000005"/>
    <n v="4008.3330000000001"/>
    <n v="4670"/>
    <n v="75.2"/>
    <m/>
    <x v="172"/>
    <n v="1"/>
    <s v="01"/>
    <n v="4"/>
    <x v="1"/>
    <n v="0.94000000000000006"/>
    <n v="18.8"/>
    <s v="TRIMPESAS S.A."/>
    <n v="1013502"/>
    <s v="ESPIN GUEVARA JOSE MARCELO"/>
    <x v="277"/>
  </r>
  <r>
    <n v="1002208688"/>
    <s v="UE01"/>
    <x v="16"/>
    <d v="1899-12-30T19:15:00"/>
    <x v="3161"/>
    <s v="9000808543"/>
    <s v="012-022-00316426"/>
    <n v="1326"/>
    <n v="1486.72"/>
    <s v="ZPVN"/>
    <s v="40567682"/>
    <s v="0000394881"/>
    <n v="8002825776"/>
    <x v="2398"/>
    <x v="6"/>
    <x v="6"/>
    <n v="200"/>
    <s v="BOL"/>
    <s v="102216"/>
    <x v="166"/>
    <s v="803127"/>
    <s v="BODEGA PRINCIPAL"/>
    <x v="7"/>
    <s v="GALO PLAZA S/N JUNTO A ESTADIO"/>
    <x v="7"/>
    <s v="O-Tungurahua-Sanpedrodepelileo"/>
    <n v="261"/>
    <x v="176"/>
    <x v="176"/>
    <s v="10003585"/>
    <s v="VARELA ZAPATA RUBEN MAURICIO"/>
    <s v="ZEMT"/>
    <x v="276"/>
    <s v="2"/>
    <s v="Sin Pallet"/>
    <n v="0"/>
    <n v="0"/>
    <x v="0"/>
    <n v="14690.834000000001"/>
    <n v="10020.834000000001"/>
    <n v="4670"/>
    <n v="188"/>
    <m/>
    <x v="172"/>
    <n v="1"/>
    <s v="01"/>
    <n v="10"/>
    <x v="1"/>
    <n v="0.94"/>
    <n v="18.8"/>
    <s v="TRIMPESAS S.A."/>
    <n v="1013502"/>
    <s v="ESPIN GUEVARA JOSE MARCELO"/>
    <x v="277"/>
  </r>
  <r>
    <n v="1002208678"/>
    <s v="UE01"/>
    <x v="16"/>
    <d v="1899-12-30T19:22:00"/>
    <x v="3162"/>
    <s v="9000808546"/>
    <s v="012-022-00316429"/>
    <n v="1002.67"/>
    <n v="1124.2"/>
    <s v="ZPVN"/>
    <s v="40567596"/>
    <s v="P000033360"/>
    <n v="8002825762"/>
    <x v="2399"/>
    <x v="5"/>
    <x v="5"/>
    <n v="160"/>
    <s v="BOL"/>
    <s v="103128"/>
    <x v="65"/>
    <s v="804226"/>
    <s v="EL CONSTRUCTOR PRINCIPAL"/>
    <x v="19"/>
    <s v="NATALIA JARRIN S6-32 Y VENEZUELA"/>
    <x v="50"/>
    <s v="O-Pichincha-Cayambe"/>
    <n v="40"/>
    <x v="107"/>
    <x v="107"/>
    <s v="10005884"/>
    <s v="FLORES SANTANDER CARLOS EDUARDO"/>
    <s v="ZEMT"/>
    <x v="151"/>
    <s v="1"/>
    <s v="Con Pallet"/>
    <n v="0.05"/>
    <n v="8"/>
    <x v="0"/>
    <n v="16066.666999999999"/>
    <n v="8006.6670000000004"/>
    <n v="8060"/>
    <n v="33.6"/>
    <m/>
    <x v="105"/>
    <n v="1"/>
    <s v="01"/>
    <n v="8"/>
    <x v="1"/>
    <n v="0.21000000000000002"/>
    <n v="4.2"/>
    <s v="TRIMPESAS S.A."/>
    <n v="1013275"/>
    <s v="HARO RUIZ SIXTO RIGOBERTO"/>
    <x v="151"/>
  </r>
  <r>
    <n v="1002208678"/>
    <s v="UE01"/>
    <x v="16"/>
    <d v="1899-12-30T19:22:00"/>
    <x v="3163"/>
    <s v="9000808545"/>
    <s v="012-022-00316428"/>
    <n v="2185.92"/>
    <n v="2450.87"/>
    <s v="ZPVN"/>
    <s v="40567595"/>
    <s v="P000033359"/>
    <n v="8002825761"/>
    <x v="2399"/>
    <x v="6"/>
    <x v="6"/>
    <n v="320"/>
    <s v="BOL"/>
    <s v="103128"/>
    <x v="65"/>
    <s v="804226"/>
    <s v="EL CONSTRUCTOR PRINCIPAL"/>
    <x v="19"/>
    <s v="NATALIA JARRIN S6-32 Y VENEZUELA"/>
    <x v="50"/>
    <s v="O-Pichincha-Cayambe"/>
    <n v="40"/>
    <x v="107"/>
    <x v="107"/>
    <s v="10005884"/>
    <s v="FLORES SANTANDER CARLOS EDUARDO"/>
    <s v="ZEMT"/>
    <x v="151"/>
    <s v="1"/>
    <s v="Con Pallet"/>
    <n v="0.05"/>
    <n v="16"/>
    <x v="0"/>
    <n v="24073.332999999999"/>
    <n v="16013.333000000001"/>
    <n v="8060"/>
    <n v="67.2"/>
    <m/>
    <x v="105"/>
    <n v="1"/>
    <s v="01"/>
    <n v="16"/>
    <x v="1"/>
    <n v="0.21000000000000002"/>
    <n v="4.2"/>
    <s v="TRIMPESAS S.A."/>
    <n v="1013275"/>
    <s v="HARO RUIZ SIXTO RIGOBERTO"/>
    <x v="151"/>
  </r>
  <r>
    <n v="1002208737"/>
    <s v="UE01"/>
    <x v="16"/>
    <d v="1899-12-30T19:23:00"/>
    <x v="3164"/>
    <s v="9000808547"/>
    <s v="012-022-00316430"/>
    <n v="4415.3999999999996"/>
    <n v="4950.58"/>
    <s v="ZPVN"/>
    <s v="40567710"/>
    <s v="P000033379"/>
    <n v="8002825854"/>
    <x v="2400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070"/>
    <n v="18310"/>
    <n v="382.8"/>
    <m/>
    <x v="139"/>
    <n v="1"/>
    <s v="01"/>
    <n v="33"/>
    <x v="1"/>
    <n v="0.58000000000000007"/>
    <n v="11.6"/>
    <s v="TRANSPORTE PROPIO"/>
    <n v="1013478"/>
    <s v="LANDAZURI CORDOVA IVAN OSWALDO"/>
    <x v="208"/>
  </r>
  <r>
    <n v="1002208728"/>
    <s v="UE01"/>
    <x v="16"/>
    <d v="1899-12-30T19:29:00"/>
    <x v="3165"/>
    <s v="9000808548"/>
    <s v="012-022-00316431"/>
    <n v="2006.4"/>
    <n v="2249.59"/>
    <s v="ZPVN"/>
    <s v="40567641"/>
    <s v="0000394816"/>
    <n v="8002825830"/>
    <x v="2401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970"/>
    <n v="16040"/>
    <n v="10930"/>
    <n v="236.8"/>
    <m/>
    <x v="171"/>
    <n v="1"/>
    <s v="01"/>
    <n v="16"/>
    <x v="1"/>
    <n v="0.74"/>
    <n v="14.8"/>
    <s v="TRANSPORTE PROPIO"/>
    <n v="10007245"/>
    <s v="TOAQUIZA VILCA EDISON VLADIMIR"/>
    <x v="276"/>
  </r>
  <r>
    <n v="1002208739"/>
    <s v="UE01"/>
    <x v="16"/>
    <d v="1899-12-30T19:36:00"/>
    <x v="3166"/>
    <s v=""/>
    <s v=""/>
    <n v="0"/>
    <n v="0"/>
    <s v="ZPRC"/>
    <s v="2500108622"/>
    <s v="P000033393"/>
    <n v="8002825862"/>
    <x v="2402"/>
    <x v="7"/>
    <x v="7"/>
    <n v="360"/>
    <s v="BOL"/>
    <s v="101633"/>
    <x v="15"/>
    <s v="803189"/>
    <s v="SACOS BODEGA LASSO"/>
    <x v="6"/>
    <s v="PANAMERICANA NORTE"/>
    <x v="6"/>
    <s v="O-Cotopaxi-Lasso"/>
    <n v="178"/>
    <x v="118"/>
    <x v="118"/>
    <s v="100019438"/>
    <s v="CASTRO SELSO"/>
    <s v="ZEMU"/>
    <x v="165"/>
    <s v="2"/>
    <s v="Sin Pallet"/>
    <n v="0"/>
    <n v="0"/>
    <x v="0"/>
    <n v="27220"/>
    <n v="18040"/>
    <n v="9180"/>
    <n v="248.4"/>
    <m/>
    <x v="116"/>
    <n v="1"/>
    <s v="01"/>
    <n v="18"/>
    <x v="1"/>
    <n v="0.69000000000000006"/>
    <n v="13.8"/>
    <s v="TRAPSA C.A."/>
    <n v="1013505"/>
    <s v="HERMOZA LOZADA JORGE ABDON"/>
    <x v="165"/>
  </r>
  <r>
    <n v="1002208707"/>
    <s v="UE01"/>
    <x v="16"/>
    <d v="1899-12-30T19:38:00"/>
    <x v="3167"/>
    <s v="9000808549"/>
    <s v="012-022-00316432"/>
    <n v="3853.07"/>
    <n v="4320.09"/>
    <s v="ZPVN"/>
    <s v="40567563"/>
    <s v="0000394696"/>
    <n v="8002825801"/>
    <x v="2403"/>
    <x v="8"/>
    <x v="8"/>
    <n v="31.58"/>
    <s v="T"/>
    <s v="102835"/>
    <x v="102"/>
    <s v="805995"/>
    <s v="GRANEL HORMIGONERA VASFERRI"/>
    <x v="8"/>
    <s v="CALLE DEL ROCIO Y PANAMERICANA"/>
    <x v="8"/>
    <s v="O-Imbabura-Otavalo"/>
    <n v="8"/>
    <x v="80"/>
    <x v="80"/>
    <s v="100015157"/>
    <s v="TOCAGON CESAR"/>
    <s v="ZECI"/>
    <x v="105"/>
    <s v="2"/>
    <s v="Sin Pallet"/>
    <n v="0"/>
    <n v="0"/>
    <x v="0"/>
    <n v="50700"/>
    <n v="31580"/>
    <n v="19120"/>
    <n v="111.16"/>
    <m/>
    <x v="78"/>
    <n v="1"/>
    <s v="01"/>
    <n v="31.58"/>
    <x v="1"/>
    <n v="3.519949335022166"/>
    <n v="3.519949335022166"/>
    <s v="CASTRO HERMANOS S.A."/>
    <n v="1013576"/>
    <s v="CASTRO SALGADO LUCIO OSWALDO"/>
    <x v="105"/>
  </r>
  <r>
    <n v="1002208716"/>
    <s v="UE01"/>
    <x v="16"/>
    <d v="1899-12-30T19:53:00"/>
    <x v="3168"/>
    <s v=""/>
    <s v=""/>
    <n v="0"/>
    <n v="0"/>
    <s v="ZPRC"/>
    <s v="2500108619"/>
    <s v="P000033383"/>
    <n v="8002825816"/>
    <x v="2404"/>
    <x v="2"/>
    <x v="2"/>
    <n v="29.9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8750"/>
    <n v="29910"/>
    <n v="18840"/>
    <n v="0"/>
    <m/>
    <x v="3"/>
    <n v="1"/>
    <s v="01"/>
    <n v="29.91"/>
    <x v="1"/>
    <n v="0"/>
    <n v="0"/>
    <s v="UNICON S.A."/>
    <n v="1014412"/>
    <s v="UNION DE CONCRETERAS UNICON UCUE"/>
    <x v="97"/>
  </r>
  <r>
    <n v="1002208748"/>
    <s v="UE01"/>
    <x v="16"/>
    <d v="1899-12-30T19:53:00"/>
    <x v="3169"/>
    <s v="9000808553"/>
    <s v="012-022-00316433"/>
    <n v="4118.3999999999996"/>
    <n v="4617.58"/>
    <s v="ZPVN"/>
    <s v="40567716"/>
    <s v="0000394923"/>
    <n v="8002825871"/>
    <x v="2405"/>
    <x v="7"/>
    <x v="7"/>
    <n v="660"/>
    <s v="BOL"/>
    <s v="101664"/>
    <x v="8"/>
    <s v="800652"/>
    <s v="JOSE FREIRE"/>
    <x v="27"/>
    <s v="JOSE FREIRE CERCA PLAZA PACHAN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1050"/>
    <n v="33080"/>
    <n v="17970"/>
    <n v="594"/>
    <m/>
    <x v="55"/>
    <n v="1"/>
    <s v="01"/>
    <n v="33"/>
    <x v="1"/>
    <n v="0.9"/>
    <n v="18"/>
    <s v="TRANSPORTE PROPIO"/>
    <n v="1013244"/>
    <s v="FREVITRANSPORT CIA. LTDA."/>
    <x v="72"/>
  </r>
  <r>
    <n v="1002208769"/>
    <s v="UE01"/>
    <x v="16"/>
    <d v="1899-12-30T19:58:00"/>
    <x v="3170"/>
    <s v="9000808555"/>
    <s v="012-022-00316435"/>
    <n v="1051.2"/>
    <n v="1178.6099999999999"/>
    <s v="ZPVN"/>
    <s v="40567677"/>
    <s v="0000394870"/>
    <n v="8002825894"/>
    <x v="2406"/>
    <x v="6"/>
    <x v="6"/>
    <n v="1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2663.333000000001"/>
    <n v="8013.3329999999996"/>
    <n v="4650"/>
    <n v="144"/>
    <m/>
    <x v="99"/>
    <n v="1"/>
    <s v="01"/>
    <n v="8"/>
    <x v="1"/>
    <n v="0.9"/>
    <n v="18"/>
    <s v="TRANSPORTE PROPIO"/>
    <n v="1017789"/>
    <s v="GALARZA PONCE FABIOLA CATHERINE"/>
    <x v="141"/>
  </r>
  <r>
    <n v="1002208769"/>
    <s v="UE01"/>
    <x v="16"/>
    <d v="1899-12-30T19:58:00"/>
    <x v="3171"/>
    <s v="9000808554"/>
    <s v="012-022-00316434"/>
    <n v="1326"/>
    <n v="1486.72"/>
    <s v="ZPVN"/>
    <s v="40567678"/>
    <s v="0000394871"/>
    <n v="8002825895"/>
    <x v="2406"/>
    <x v="6"/>
    <x v="6"/>
    <n v="200"/>
    <s v="BOL"/>
    <s v="101473"/>
    <x v="300"/>
    <s v="801583"/>
    <s v="BODEGA NORTE SALIDA PILLARO IZAMBA"/>
    <x v="27"/>
    <s v="AV INDOAMERICA S/N PARTIDERO A PILL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4666.666999999999"/>
    <n v="10016.666999999999"/>
    <n v="4650"/>
    <n v="180"/>
    <m/>
    <x v="99"/>
    <n v="1"/>
    <s v="01"/>
    <n v="10"/>
    <x v="1"/>
    <n v="0.9"/>
    <n v="18"/>
    <s v="TRANSPORTE PROPIO"/>
    <n v="1017789"/>
    <s v="GALARZA PONCE FABIOLA CATHERINE"/>
    <x v="141"/>
  </r>
  <r>
    <n v="1002208756"/>
    <s v="UE01"/>
    <x v="16"/>
    <d v="1899-12-30T19:59:00"/>
    <x v="3172"/>
    <s v="9000808556"/>
    <s v="012-022-00316436"/>
    <n v="3278.88"/>
    <n v="3676.31"/>
    <s v="ZPVN"/>
    <s v="40567616"/>
    <s v="0000394772"/>
    <n v="8002825879"/>
    <x v="2407"/>
    <x v="6"/>
    <x v="6"/>
    <n v="480"/>
    <s v="BOL"/>
    <s v="103128"/>
    <x v="65"/>
    <s v="805453"/>
    <s v="SUCURSAL EL CONSTRUCTOR TABACUNDO"/>
    <x v="50"/>
    <s v="PANAMERICANA NORTE KM 48 1/2"/>
    <x v="80"/>
    <s v="O-Pichincha-Pedromoncayo"/>
    <n v="40"/>
    <x v="39"/>
    <x v="39"/>
    <s v="100014935"/>
    <s v="MENDEZ EDMUNDO"/>
    <s v="ZEMT"/>
    <x v="191"/>
    <s v="2"/>
    <s v="Sin Pallet"/>
    <n v="0"/>
    <n v="0"/>
    <x v="0"/>
    <n v="38220"/>
    <n v="24050"/>
    <n v="14170"/>
    <n v="100.8"/>
    <m/>
    <x v="37"/>
    <n v="1"/>
    <s v="01"/>
    <n v="24"/>
    <x v="1"/>
    <n v="0.21"/>
    <n v="4.2"/>
    <s v="TRANSLOBOL S.A."/>
    <n v="1014100"/>
    <s v="SIGUENZA PARRA FROILAN ALEJANDRO"/>
    <x v="191"/>
  </r>
  <r>
    <n v="1002208754"/>
    <s v="UE01"/>
    <x v="16"/>
    <d v="1899-12-30T20:03:00"/>
    <x v="3173"/>
    <s v=""/>
    <s v=""/>
    <n v="0"/>
    <n v="0"/>
    <s v="ZPRC"/>
    <s v="2500108581"/>
    <s v="0000394890"/>
    <n v="8002825877"/>
    <x v="2408"/>
    <x v="2"/>
    <x v="2"/>
    <n v="31.34"/>
    <s v="T"/>
    <s v="101580"/>
    <x v="133"/>
    <s v="801461"/>
    <s v="PLANTA DE HORMIGON"/>
    <x v="27"/>
    <s v="C.ALASKA Y VIA A RIOBAMBA"/>
    <x v="41"/>
    <s v="O-Tungurahua-Ambato"/>
    <n v="250"/>
    <x v="1"/>
    <x v="1"/>
    <s v="100015106"/>
    <s v="TOAPANTA ANIBAL"/>
    <s v="ZECI"/>
    <x v="123"/>
    <s v="2"/>
    <s v="Sin Pallet"/>
    <n v="0"/>
    <n v="0"/>
    <x v="0"/>
    <n v="49800"/>
    <n v="31340"/>
    <n v="18460"/>
    <n v="641.84"/>
    <m/>
    <x v="1"/>
    <n v="1"/>
    <s v="01"/>
    <n v="31.34"/>
    <x v="1"/>
    <n v="20.479897894065093"/>
    <n v="20.479897894065093"/>
    <s v="TRANSCONCEM CIA. LTDA."/>
    <n v="1013227"/>
    <s v="COMPAÑIA DE TRANSPORTE PESADO"/>
    <x v="123"/>
  </r>
  <r>
    <n v="1002208814"/>
    <s v="UE01"/>
    <x v="16"/>
    <d v="1899-12-30T20:33:00"/>
    <x v="3174"/>
    <s v="9000808513"/>
    <s v="013-020-00048019"/>
    <n v="1322.64"/>
    <n v="1482.96"/>
    <s v="ZPDF"/>
    <s v="70177712"/>
    <s v="0000394941"/>
    <n v="8002825955"/>
    <x v="2409"/>
    <x v="3"/>
    <x v="3"/>
    <n v="200"/>
    <s v="BOL"/>
    <s v="101689"/>
    <x v="213"/>
    <s v="801003"/>
    <s v="FERRET.SHUSHUFINSI"/>
    <x v="35"/>
    <s v="FERRETERIA SHUSHUFINDDI/ VIA GUARIC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4600.556"/>
    <n v="10005.556"/>
    <n v="4595"/>
    <n v="248"/>
    <m/>
    <x v="131"/>
    <n v="1"/>
    <s v="01"/>
    <n v="10"/>
    <x v="1"/>
    <n v="1.24"/>
    <n v="24.8"/>
    <s v="RUTAS COTACACHENSES S.A."/>
    <n v="10005626"/>
    <s v="BENALCAZAR DE LA CRUZ CRISTIAN ROBE"/>
    <x v="190"/>
  </r>
  <r>
    <n v="1002208814"/>
    <s v="UE01"/>
    <x v="16"/>
    <d v="1899-12-30T20:33:00"/>
    <x v="3175"/>
    <s v="9000808514"/>
    <s v="013-020-00048020"/>
    <n v="1099.3"/>
    <n v="1232.55"/>
    <s v="ZPDF"/>
    <s v="70177713"/>
    <s v="0000394942"/>
    <n v="8002825956"/>
    <x v="2409"/>
    <x v="4"/>
    <x v="4"/>
    <n v="160"/>
    <s v="BOL"/>
    <s v="101689"/>
    <x v="213"/>
    <s v="801003"/>
    <s v="FERRET.SHUSHUFINSI"/>
    <x v="35"/>
    <s v="FERRETERIA SHUSHUFINDDI/ VIA GUARIC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2599.444"/>
    <n v="8004.4440000000004"/>
    <n v="4595"/>
    <n v="198.4"/>
    <m/>
    <x v="131"/>
    <n v="1"/>
    <s v="01"/>
    <n v="8"/>
    <x v="1"/>
    <n v="1.24"/>
    <n v="24.8"/>
    <s v="RUTAS COTACACHENSES S.A."/>
    <n v="10005626"/>
    <s v="BENALCAZAR DE LA CRUZ CRISTIAN ROBE"/>
    <x v="190"/>
  </r>
  <r>
    <n v="1002208808"/>
    <s v="UE01"/>
    <x v="16"/>
    <d v="1899-12-30T20:47:00"/>
    <x v="3176"/>
    <s v=""/>
    <s v=""/>
    <n v="0"/>
    <n v="0"/>
    <s v="ZPRC"/>
    <s v="2500108573"/>
    <s v="0000394680"/>
    <n v="8002825945"/>
    <x v="2410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7144"/>
    <s v="GOMEZ ZAMORA FAUSTO RODRIGO"/>
    <s v="ZETT"/>
    <x v="125"/>
    <s v="2"/>
    <s v="Sin Pallet"/>
    <n v="0"/>
    <n v="0"/>
    <x v="0"/>
    <n v="51780"/>
    <n v="33060"/>
    <n v="18720"/>
    <n v="594"/>
    <m/>
    <x v="55"/>
    <n v="1"/>
    <s v="01"/>
    <n v="33"/>
    <x v="1"/>
    <n v="0.9"/>
    <n v="18"/>
    <s v="TRANSPORTE PROPIO"/>
    <n v="1013244"/>
    <s v="FREVITRANSPORT CIA. LTDA."/>
    <x v="125"/>
  </r>
  <r>
    <n v="1002208798"/>
    <s v="UE01"/>
    <x v="16"/>
    <d v="1899-12-30T21:04:00"/>
    <x v="3177"/>
    <s v="9000808563"/>
    <s v="012-022-00316437"/>
    <n v="3259.87"/>
    <n v="3654.98"/>
    <s v="ZPVN"/>
    <s v="40567662"/>
    <s v="0000394845"/>
    <n v="8002825930"/>
    <x v="2411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49"/>
    <x v="149"/>
    <s v="10005661"/>
    <s v="PUPIALES ARELLANO CARLOS ANDRES"/>
    <s v="ZEMT"/>
    <x v="223"/>
    <s v="1"/>
    <s v="Con Pallet"/>
    <n v="0.05"/>
    <n v="24"/>
    <x v="0"/>
    <n v="40160"/>
    <n v="24030"/>
    <n v="16130"/>
    <n v="216"/>
    <m/>
    <x v="146"/>
    <n v="1"/>
    <s v="01"/>
    <n v="24"/>
    <x v="1"/>
    <n v="0.45"/>
    <n v="9"/>
    <s v="LA ARMENIA"/>
    <n v="10005628"/>
    <s v="PUPIALES URRESTA GUSTAVO"/>
    <x v="223"/>
  </r>
  <r>
    <n v="1002208809"/>
    <s v="UE01"/>
    <x v="16"/>
    <d v="1899-12-30T21:07:00"/>
    <x v="3178"/>
    <s v="9000808565"/>
    <s v="012-022-00316438"/>
    <n v="3308.78"/>
    <n v="3709.82"/>
    <s v="ZPVN"/>
    <s v="40565742"/>
    <s v="0000393791"/>
    <n v="8002825949"/>
    <x v="2412"/>
    <x v="8"/>
    <x v="8"/>
    <n v="32.61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050"/>
    <n v="32610"/>
    <n v="18440"/>
    <n v="0"/>
    <m/>
    <x v="3"/>
    <n v="1"/>
    <s v="01"/>
    <n v="32.61"/>
    <x v="1"/>
    <n v="0"/>
    <n v="0"/>
    <s v="XAVIER VALENZUELA"/>
    <n v="1014416"/>
    <s v="VALENZUELA DIAZ PATRICIO XAVIER"/>
    <x v="32"/>
  </r>
  <r>
    <n v="1002208803"/>
    <s v="UE01"/>
    <x v="16"/>
    <d v="1899-12-30T21:08:00"/>
    <x v="3179"/>
    <s v="9000808566"/>
    <s v="012-022-00316439"/>
    <n v="2301.35"/>
    <n v="2580.29"/>
    <s v="ZPVN"/>
    <s v="40567742"/>
    <s v="P000033394"/>
    <n v="8002825939"/>
    <x v="241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7"/>
    <x v="37"/>
    <s v="100020396"/>
    <s v="FARINANGO MIGUEL"/>
    <s v="ZEMU"/>
    <x v="45"/>
    <s v="2"/>
    <s v="Sin Pallet"/>
    <n v="0"/>
    <n v="0"/>
    <x v="0"/>
    <n v="27060"/>
    <n v="18070"/>
    <n v="8990"/>
    <n v="266.39999999999998"/>
    <m/>
    <x v="35"/>
    <n v="1"/>
    <s v="01"/>
    <n v="18"/>
    <x v="1"/>
    <n v="0.74"/>
    <n v="14.799999999999999"/>
    <s v="RAPIDO EL OTAVALEÑITO S.A."/>
    <n v="1012819"/>
    <s v="BRAVO VASQUEZ JOSE LUIS SIGIFREDO"/>
    <x v="45"/>
  </r>
  <r>
    <n v="1002208831"/>
    <s v="UE01"/>
    <x v="16"/>
    <d v="1899-12-30T21:26:00"/>
    <x v="3180"/>
    <s v="9000808519"/>
    <s v="013-020-00048022"/>
    <n v="520.87"/>
    <n v="584"/>
    <s v="ZPDF"/>
    <s v="70177714"/>
    <s v="0000394944"/>
    <n v="8002825974"/>
    <x v="2414"/>
    <x v="3"/>
    <x v="3"/>
    <n v="80"/>
    <s v="BOL"/>
    <s v="105068"/>
    <x v="124"/>
    <s v="807014"/>
    <s v="OBRA SHUSHUFINDI"/>
    <x v="35"/>
    <s v="VIA AL CENTRO COMERCIAL CENTRAL"/>
    <x v="53"/>
    <s v="O-Sucumbios-Shushufindi"/>
    <n v="385"/>
    <x v="14"/>
    <x v="14"/>
    <s v="100015134"/>
    <s v="NICOLALDE FABIAN"/>
    <s v="ZEMU"/>
    <x v="18"/>
    <s v="2"/>
    <s v="Sin Pallet"/>
    <n v="0"/>
    <n v="0"/>
    <x v="0"/>
    <n v="8537.2219999999998"/>
    <n v="4002.2220000000002"/>
    <n v="4535"/>
    <n v="99.2"/>
    <m/>
    <x v="14"/>
    <n v="1"/>
    <s v="01"/>
    <n v="4"/>
    <x v="1"/>
    <n v="1.24"/>
    <n v="24.8"/>
    <s v="SANJOPAS S.A."/>
    <n v="1014339"/>
    <s v="NICOLALDE FLORES MILTON FABIAN"/>
    <x v="18"/>
  </r>
  <r>
    <n v="1002208831"/>
    <s v="UE01"/>
    <x v="16"/>
    <d v="1899-12-30T21:26:00"/>
    <x v="3181"/>
    <s v="9000808518"/>
    <s v="013-020-00048021"/>
    <n v="1894.75"/>
    <n v="2124.41"/>
    <s v="ZPDF"/>
    <s v="70177715"/>
    <s v="0000394945"/>
    <n v="8002825973"/>
    <x v="2414"/>
    <x v="4"/>
    <x v="4"/>
    <n v="280"/>
    <s v="BOL"/>
    <s v="105068"/>
    <x v="124"/>
    <s v="807014"/>
    <s v="OBRA SHUSHUFINDI"/>
    <x v="35"/>
    <s v="VIA AL CENTRO COMERCIAL CENTRAL"/>
    <x v="53"/>
    <s v="O-Sucumbios-Shushufindi"/>
    <n v="385"/>
    <x v="14"/>
    <x v="14"/>
    <s v="100015134"/>
    <s v="NICOLALDE FABIAN"/>
    <s v="ZEMU"/>
    <x v="18"/>
    <s v="2"/>
    <s v="Sin Pallet"/>
    <n v="0"/>
    <n v="0"/>
    <x v="0"/>
    <n v="18542.777999999998"/>
    <n v="14007.778"/>
    <n v="4535"/>
    <n v="347.2"/>
    <m/>
    <x v="14"/>
    <n v="1"/>
    <s v="01"/>
    <n v="14"/>
    <x v="1"/>
    <n v="1.24"/>
    <n v="24.8"/>
    <s v="SANJOPAS S.A."/>
    <n v="1014339"/>
    <s v="NICOLALDE FLORES MILTON FABIAN"/>
    <x v="18"/>
  </r>
  <r>
    <n v="1002208987"/>
    <s v="UE01"/>
    <x v="17"/>
    <d v="1899-12-30T04:46:00"/>
    <x v="3182"/>
    <s v="9000808640"/>
    <s v="012-022-00316441"/>
    <n v="818.53"/>
    <n v="917.74"/>
    <s v="ZPVN"/>
    <s v="40567715"/>
    <s v="P000033381"/>
    <n v="8002826232"/>
    <x v="2415"/>
    <x v="7"/>
    <x v="7"/>
    <n v="1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0635"/>
    <n v="6020"/>
    <n v="4615"/>
    <n v="39.6"/>
    <m/>
    <x v="23"/>
    <n v="2"/>
    <s v="02"/>
    <n v="6"/>
    <x v="1"/>
    <n v="0.33"/>
    <n v="6.6000000000000005"/>
    <s v="TRANSPORTE PROPIO"/>
    <n v="1021616"/>
    <s v="PERUGACHI SALCEDO HECTOR PATRICIO"/>
    <x v="29"/>
  </r>
  <r>
    <n v="1002208987"/>
    <s v="UE01"/>
    <x v="17"/>
    <d v="1899-12-30T04:46:00"/>
    <x v="3183"/>
    <s v="9000808639"/>
    <s v="012-022-00316440"/>
    <n v="1629.94"/>
    <n v="1827.5"/>
    <s v="ZPVN"/>
    <s v="40567714"/>
    <s v="P000033380"/>
    <n v="8002826231"/>
    <x v="2415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6655"/>
    <n v="12040"/>
    <n v="4615"/>
    <n v="79.2"/>
    <m/>
    <x v="23"/>
    <n v="2"/>
    <s v="02"/>
    <n v="12"/>
    <x v="1"/>
    <n v="0.33"/>
    <n v="6.6000000000000005"/>
    <s v="TRANSPORTE PROPIO"/>
    <n v="1021616"/>
    <s v="PERUGACHI SALCEDO HECTOR PATRICIO"/>
    <x v="29"/>
  </r>
  <r>
    <n v="1002208986"/>
    <s v="UE01"/>
    <x v="17"/>
    <d v="1899-12-30T04:58:00"/>
    <x v="3184"/>
    <s v=""/>
    <s v=""/>
    <n v="0"/>
    <n v="0"/>
    <s v="ZPRC"/>
    <s v="2500108604"/>
    <s v="0000394858"/>
    <n v="8002826229"/>
    <x v="2416"/>
    <x v="7"/>
    <x v="7"/>
    <n v="16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5575"/>
    <n v="8020"/>
    <n v="7555"/>
    <n v="86.4"/>
    <m/>
    <x v="6"/>
    <n v="2"/>
    <s v="02"/>
    <n v="8"/>
    <x v="1"/>
    <n v="0.54"/>
    <n v="10.8"/>
    <s v="TRANSPORTE PROPIO"/>
    <n v="1013241"/>
    <s v="COMPAÑÍA DE TRANSPORTE DE CARGA PES"/>
    <x v="81"/>
  </r>
  <r>
    <n v="1002208986"/>
    <s v="UE01"/>
    <x v="17"/>
    <d v="1899-12-30T04:58:00"/>
    <x v="3185"/>
    <s v=""/>
    <s v=""/>
    <n v="0"/>
    <n v="0"/>
    <s v="ZPRC"/>
    <s v="2500108604"/>
    <s v="0000394857"/>
    <n v="8002826230"/>
    <x v="2416"/>
    <x v="6"/>
    <x v="6"/>
    <n v="32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3595"/>
    <n v="16040"/>
    <n v="7555"/>
    <n v="172.8"/>
    <m/>
    <x v="6"/>
    <n v="2"/>
    <s v="02"/>
    <n v="16"/>
    <x v="1"/>
    <n v="0.54"/>
    <n v="10.8"/>
    <s v="TRANSPORTE PROPIO"/>
    <n v="1013241"/>
    <s v="COMPAÑÍA DE TRANSPORTE DE CARGA PES"/>
    <x v="81"/>
  </r>
  <r>
    <n v="1002209030"/>
    <s v="UE01"/>
    <x v="17"/>
    <d v="1899-12-30T06:59:00"/>
    <x v="3186"/>
    <s v="9000808641"/>
    <s v="012-022-00316442"/>
    <n v="4332.04"/>
    <n v="4857.1099999999997"/>
    <s v="ZPVN"/>
    <s v="40567331"/>
    <s v="0000394449"/>
    <n v="8002826283"/>
    <x v="2417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820"/>
    <n v="33040"/>
    <n v="17780"/>
    <n v="594"/>
    <m/>
    <x v="155"/>
    <n v="2"/>
    <s v="02"/>
    <n v="33"/>
    <x v="1"/>
    <n v="0.9"/>
    <n v="18"/>
    <s v="TRANSPORTE PROPIO"/>
    <n v="1021138"/>
    <s v="ARCOS MENDOZA LUIS EDUARDO"/>
    <x v="239"/>
  </r>
  <r>
    <n v="1002209020"/>
    <s v="UE01"/>
    <x v="17"/>
    <d v="1899-12-30T07:37:00"/>
    <x v="3187"/>
    <s v="9000808644"/>
    <s v="012-022-00316443"/>
    <n v="3877.66"/>
    <n v="4347.66"/>
    <s v="ZPVN"/>
    <s v="40567772"/>
    <s v="P000033400"/>
    <n v="8002826273"/>
    <x v="2418"/>
    <x v="10"/>
    <x v="10"/>
    <n v="30.78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8200"/>
    <n v="30780"/>
    <n v="17420"/>
    <n v="501.71"/>
    <m/>
    <x v="27"/>
    <n v="2"/>
    <s v="02"/>
    <n v="30.78"/>
    <x v="1"/>
    <n v="16.299870045484081"/>
    <n v="16.299870045484081"/>
    <s v="TRANSPORTE PROPIO"/>
    <n v="1017066"/>
    <s v="MISE MISE NESTOR SALOMON"/>
    <x v="155"/>
  </r>
  <r>
    <n v="1002209053"/>
    <s v="UE01"/>
    <x v="17"/>
    <d v="1899-12-30T07:48:00"/>
    <x v="3188"/>
    <s v="9000808645"/>
    <s v="012-022-00316444"/>
    <n v="3035.46"/>
    <n v="3403.38"/>
    <s v="ZPVN"/>
    <s v="40567581"/>
    <s v="0000394734"/>
    <n v="8002826308"/>
    <x v="2419"/>
    <x v="2"/>
    <x v="2"/>
    <n v="32.049999999999997"/>
    <s v="T"/>
    <s v="101776"/>
    <x v="172"/>
    <s v="810344"/>
    <s v="GRANEL PLANTA CONSTRUCRETO"/>
    <x v="68"/>
    <s v="VIA A LA COSTA GUAYAQUIL"/>
    <x v="119"/>
    <s v="O-Guayas-Daule"/>
    <n v="481"/>
    <x v="161"/>
    <x v="161"/>
    <s v="100015138"/>
    <s v="ANDAGOYA FRANCISCO"/>
    <s v="ZECI"/>
    <x v="244"/>
    <s v="2"/>
    <s v="Sin Pallet"/>
    <n v="0"/>
    <n v="0"/>
    <x v="1"/>
    <n v="49710"/>
    <n v="32050"/>
    <n v="17660"/>
    <n v="0"/>
    <m/>
    <x v="3"/>
    <n v="2"/>
    <s v="02"/>
    <n v="32.049999999999997"/>
    <x v="1"/>
    <n v="0"/>
    <n v="0"/>
    <s v="MARCO JEREZ"/>
    <n v="1014414"/>
    <s v="JEREZ ROMERO MARCO VINICIO"/>
    <x v="244"/>
  </r>
  <r>
    <n v="1002209078"/>
    <s v="UE01"/>
    <x v="17"/>
    <d v="1899-12-30T08:21:00"/>
    <x v="3189"/>
    <s v="9000808648"/>
    <s v="012-022-00316445"/>
    <n v="2301.35"/>
    <n v="2580.29"/>
    <s v="ZPVN"/>
    <s v="40567783"/>
    <s v="P000033405"/>
    <n v="8002826336"/>
    <x v="2420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39"/>
    <x v="39"/>
    <s v="100014979"/>
    <s v="REALPE RICARDO"/>
    <s v="ZEMU"/>
    <x v="156"/>
    <s v="2"/>
    <s v="Sin Pallet"/>
    <n v="0"/>
    <n v="0"/>
    <x v="0"/>
    <n v="26800"/>
    <n v="18040"/>
    <n v="8760"/>
    <n v="273.60000000000002"/>
    <m/>
    <x v="37"/>
    <n v="2"/>
    <s v="02"/>
    <n v="18"/>
    <x v="1"/>
    <n v="0.76"/>
    <n v="15.200000000000001"/>
    <s v="TRANSPIONER S.A."/>
    <n v="1014100"/>
    <s v="SIGUENZA PARRA FROILAN ALEJANDRO"/>
    <x v="156"/>
  </r>
  <r>
    <n v="1002209093"/>
    <s v="UE01"/>
    <x v="17"/>
    <d v="1899-12-30T08:47:00"/>
    <x v="3190"/>
    <s v="9000808650"/>
    <s v="012-022-00316446"/>
    <n v="2440.8000000000002"/>
    <n v="2736.64"/>
    <s v="ZPVN"/>
    <s v="40567544"/>
    <s v="0000395000"/>
    <n v="8002826354"/>
    <x v="2421"/>
    <x v="3"/>
    <x v="3"/>
    <n v="360"/>
    <s v="BOL"/>
    <s v="104123"/>
    <x v="136"/>
    <s v="806051"/>
    <s v="BODEGA PRINCIPAL OXICENTRO"/>
    <x v="24"/>
    <s v="AV MANABI ENTRE PLAZA ACOSTA"/>
    <x v="37"/>
    <s v="O-Manabi-Pedernales"/>
    <n v="347"/>
    <x v="13"/>
    <x v="13"/>
    <s v="100014839"/>
    <s v="MALDONADO WILZON"/>
    <s v="ZEMU"/>
    <x v="15"/>
    <s v="2"/>
    <s v="Sin Pallet"/>
    <n v="0"/>
    <n v="0"/>
    <x v="0"/>
    <n v="27180"/>
    <n v="18000"/>
    <n v="9180"/>
    <n v="342"/>
    <m/>
    <x v="13"/>
    <n v="2"/>
    <s v="02"/>
    <n v="18"/>
    <x v="1"/>
    <n v="0.95"/>
    <n v="19"/>
    <s v="ALQUINGA&amp;ALQUINGA"/>
    <n v="10003460"/>
    <s v="MALDONADO LASSO WILZON GUIDO"/>
    <x v="15"/>
  </r>
  <r>
    <n v="1002209084"/>
    <s v="UE01"/>
    <x v="17"/>
    <d v="1899-12-30T09:00:00"/>
    <x v="3191"/>
    <s v="9000808653"/>
    <s v="012-022-00316447"/>
    <n v="3312.14"/>
    <n v="3713.6"/>
    <s v="ZPVN"/>
    <s v="40567671"/>
    <s v="P000033376"/>
    <n v="8002826341"/>
    <x v="2422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72"/>
    <x v="72"/>
    <s v="100016005"/>
    <s v="POZO EDGAR"/>
    <s v="ZEMT"/>
    <x v="179"/>
    <s v="1"/>
    <s v="Con Pallet"/>
    <n v="0.05"/>
    <n v="24"/>
    <x v="0"/>
    <n v="40350"/>
    <n v="24050"/>
    <n v="16300"/>
    <n v="91.2"/>
    <m/>
    <x v="70"/>
    <n v="2"/>
    <s v="02"/>
    <n v="24"/>
    <x v="1"/>
    <n v="0.19"/>
    <n v="3.8000000000000003"/>
    <s v="LIDENORTI S.A."/>
    <n v="1013538"/>
    <s v="ROSERO TAFUR JOSE STALIN"/>
    <x v="179"/>
  </r>
  <r>
    <n v="1002209103"/>
    <s v="UE01"/>
    <x v="17"/>
    <d v="1899-12-30T09:05:00"/>
    <x v="3192"/>
    <s v="9000808654"/>
    <s v="012-022-00316448"/>
    <n v="2192.4"/>
    <n v="2458.14"/>
    <s v="ZPVN"/>
    <s v="40567627"/>
    <s v="0000394797"/>
    <n v="8002826363"/>
    <x v="2423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116"/>
    <x v="116"/>
    <s v="100014941"/>
    <s v="JACOME PAUL"/>
    <s v="ZEMU"/>
    <x v="161"/>
    <s v="2"/>
    <s v="Sin Pallet"/>
    <n v="0"/>
    <n v="0"/>
    <x v="0"/>
    <n v="27050"/>
    <n v="18000"/>
    <n v="9050"/>
    <n v="302.39999999999998"/>
    <m/>
    <x v="114"/>
    <n v="2"/>
    <s v="02"/>
    <n v="18"/>
    <x v="1"/>
    <n v="0.84"/>
    <n v="16.799999999999997"/>
    <s v="TRAPSA C.A."/>
    <n v="1014289"/>
    <s v="JACOME ECHEVERRIA PEDRO PAUL"/>
    <x v="161"/>
  </r>
  <r>
    <n v="1002209100"/>
    <s v="UE01"/>
    <x v="17"/>
    <d v="1899-12-30T09:19:00"/>
    <x v="3193"/>
    <s v="9000808655"/>
    <s v="012-022-00316449"/>
    <n v="2350.8000000000002"/>
    <n v="2635.74"/>
    <s v="ZPVN"/>
    <s v="40567711"/>
    <s v="0000394919"/>
    <n v="8002826359"/>
    <x v="2424"/>
    <x v="4"/>
    <x v="4"/>
    <n v="360"/>
    <s v="BOL"/>
    <s v="101532"/>
    <x v="287"/>
    <s v="811047"/>
    <s v="OBRA URBANIZACION VALLE VERDE"/>
    <x v="30"/>
    <s v="URBANIZACION VALLE VERDE ETAPA 2"/>
    <x v="45"/>
    <s v="O-Losrios-Babahoyo"/>
    <n v="446"/>
    <x v="22"/>
    <x v="22"/>
    <s v="100020338"/>
    <s v="TERAN ARNULFO"/>
    <s v="ZEMU"/>
    <x v="88"/>
    <s v="2"/>
    <s v="Sin Pallet"/>
    <n v="0"/>
    <n v="0"/>
    <x v="0"/>
    <n v="27060"/>
    <n v="18000"/>
    <n v="9060"/>
    <n v="424.8"/>
    <m/>
    <x v="22"/>
    <n v="2"/>
    <s v="02"/>
    <n v="18"/>
    <x v="1"/>
    <n v="1.18"/>
    <n v="23.6"/>
    <s v="TRANINTAGSA"/>
    <n v="1014062"/>
    <s v="BENALCAZAR DE LA CRUZ MILTON PATRIC"/>
    <x v="88"/>
  </r>
  <r>
    <n v="1002209110"/>
    <s v="UE01"/>
    <x v="17"/>
    <d v="1899-12-30T09:52:00"/>
    <x v="3194"/>
    <s v="9000808468"/>
    <s v="013-020-00048018"/>
    <n v="1644"/>
    <n v="1843.26"/>
    <s v="ZPDF"/>
    <s v="70177695"/>
    <s v="0000394897"/>
    <n v="8002826373"/>
    <x v="2425"/>
    <x v="3"/>
    <x v="3"/>
    <n v="240"/>
    <s v="BOL"/>
    <s v="10003333"/>
    <x v="152"/>
    <s v="807652"/>
    <s v="BODEGA PRINCIPAL FERRIPACIFICO"/>
    <x v="61"/>
    <s v="LA Y DE BORBON"/>
    <x v="110"/>
    <s v="O-Esmeraldas-Eloyalfaro(Borbon)"/>
    <n v="477"/>
    <x v="95"/>
    <x v="95"/>
    <s v="100014873"/>
    <s v="MEDIAVILLA JULIO"/>
    <s v="ZEMT"/>
    <x v="13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  <n v="1013809"/>
    <s v="MEDIAVILLA PERUGACHI JULIO MAURICIO"/>
    <x v="134"/>
  </r>
  <r>
    <n v="1002209110"/>
    <s v="UE01"/>
    <x v="17"/>
    <d v="1899-12-30T09:52:00"/>
    <x v="3195"/>
    <s v="9000808467"/>
    <s v="013-020-00048017"/>
    <n v="1708.8"/>
    <n v="1915.92"/>
    <s v="ZPDF"/>
    <s v="70177694"/>
    <s v="0000394896"/>
    <n v="8002826372"/>
    <x v="2425"/>
    <x v="4"/>
    <x v="4"/>
    <n v="240"/>
    <s v="BOL"/>
    <s v="10003333"/>
    <x v="152"/>
    <s v="807652"/>
    <s v="BODEGA PRINCIPAL FERRIPACIFICO"/>
    <x v="61"/>
    <s v="LA Y DE BORBON"/>
    <x v="110"/>
    <s v="O-Esmeraldas-Eloyalfaro(Borbon)"/>
    <n v="477"/>
    <x v="95"/>
    <x v="95"/>
    <s v="100014873"/>
    <s v="MEDIAVILLA JULIO"/>
    <s v="ZEMT"/>
    <x v="13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  <n v="1013809"/>
    <s v="MEDIAVILLA PERUGACHI JULIO MAURICIO"/>
    <x v="134"/>
  </r>
  <r>
    <n v="1002209090"/>
    <s v="UE01"/>
    <x v="17"/>
    <d v="1899-12-30T10:02:00"/>
    <x v="3196"/>
    <s v="9000808661"/>
    <s v="012-022-00316451"/>
    <n v="828.04"/>
    <n v="928.4"/>
    <s v="ZPVN"/>
    <s v="40567782"/>
    <s v="P000033404"/>
    <n v="8002826348"/>
    <x v="2426"/>
    <x v="7"/>
    <x v="7"/>
    <n v="120"/>
    <s v="BOL"/>
    <s v="103128"/>
    <x v="65"/>
    <s v="804226"/>
    <s v="EL CONSTRUCTOR PRINCIPAL"/>
    <x v="19"/>
    <s v="NATALIA JARRIN S6-32 Y VENEZUELA"/>
    <x v="50"/>
    <s v="O-Pichincha-Cayambe"/>
    <n v="40"/>
    <x v="62"/>
    <x v="62"/>
    <s v="100014851"/>
    <s v="MEDIAVILLA LUIS"/>
    <s v="ZEMT"/>
    <x v="78"/>
    <s v="1"/>
    <s v="Con Pallet"/>
    <n v="0.05"/>
    <n v="6"/>
    <x v="0"/>
    <n v="14025"/>
    <n v="6000"/>
    <n v="8025"/>
    <n v="25.2"/>
    <m/>
    <x v="60"/>
    <n v="2"/>
    <s v="02"/>
    <n v="6"/>
    <x v="1"/>
    <n v="0.21"/>
    <n v="4.2"/>
    <s v="SANJOPAS S.A."/>
    <n v="1013493"/>
    <s v="MEDIAVILLA PERUGACHI LUIS ALFONSO"/>
    <x v="78"/>
  </r>
  <r>
    <n v="1002209090"/>
    <s v="UE01"/>
    <x v="17"/>
    <d v="1899-12-30T10:02:00"/>
    <x v="3197"/>
    <s v="9000808660"/>
    <s v="012-022-00316450"/>
    <n v="2459.16"/>
    <n v="2757.23"/>
    <s v="ZPVN"/>
    <s v="40567781"/>
    <s v="P000033403"/>
    <n v="8002826349"/>
    <x v="2426"/>
    <x v="6"/>
    <x v="6"/>
    <n v="360"/>
    <s v="BOL"/>
    <s v="103128"/>
    <x v="65"/>
    <s v="804226"/>
    <s v="EL CONSTRUCTOR PRINCIPAL"/>
    <x v="19"/>
    <s v="NATALIA JARRIN S6-32 Y VENEZUELA"/>
    <x v="50"/>
    <s v="O-Pichincha-Cayambe"/>
    <n v="40"/>
    <x v="62"/>
    <x v="62"/>
    <s v="100014851"/>
    <s v="MEDIAVILLA LUIS"/>
    <s v="ZEMT"/>
    <x v="78"/>
    <s v="1"/>
    <s v="Con Pallet"/>
    <n v="0.05"/>
    <n v="18"/>
    <x v="0"/>
    <n v="26025"/>
    <n v="18000"/>
    <n v="8025"/>
    <n v="75.599999999999994"/>
    <m/>
    <x v="60"/>
    <n v="2"/>
    <s v="02"/>
    <n v="18"/>
    <x v="1"/>
    <n v="0.21"/>
    <n v="4.1999999999999993"/>
    <s v="SANJOPAS S.A."/>
    <n v="1013493"/>
    <s v="MEDIAVILLA PERUGACHI LUIS ALFONSO"/>
    <x v="78"/>
  </r>
  <r>
    <n v="1002209106"/>
    <s v="UE01"/>
    <x v="17"/>
    <d v="1899-12-30T10:03:00"/>
    <x v="3198"/>
    <s v="9000808662"/>
    <s v="012-022-00316452"/>
    <n v="3920.4"/>
    <n v="4395.58"/>
    <s v="ZPVN"/>
    <s v="40567628"/>
    <s v="0000394796"/>
    <n v="8002826366"/>
    <x v="2427"/>
    <x v="3"/>
    <x v="3"/>
    <n v="660"/>
    <s v="BOL"/>
    <s v="101664"/>
    <x v="8"/>
    <s v="800768"/>
    <s v="LA CASA DEL HIERRO"/>
    <x v="12"/>
    <s v="CALLE 7MA"/>
    <x v="14"/>
    <s v="O-Losrios-Quevedo"/>
    <n v="345"/>
    <x v="135"/>
    <x v="135"/>
    <s v="100015055"/>
    <s v="ALQUINGA BYRON"/>
    <s v="ZETT"/>
    <x v="193"/>
    <s v="2"/>
    <s v="Sin Pallet"/>
    <n v="0"/>
    <n v="0"/>
    <x v="0"/>
    <n v="50700"/>
    <n v="33030"/>
    <n v="17670"/>
    <n v="679.8"/>
    <m/>
    <x v="133"/>
    <n v="2"/>
    <s v="02"/>
    <n v="33"/>
    <x v="1"/>
    <n v="1.03"/>
    <n v="20.599999999999998"/>
    <s v="ALQUINGA &amp; ALQUINGA"/>
    <n v="1020877"/>
    <s v="ALQUINGA LUCERO BYRON EDUARDO"/>
    <x v="193"/>
  </r>
  <r>
    <n v="1002209124"/>
    <s v="UE01"/>
    <x v="17"/>
    <d v="1899-12-30T10:09:00"/>
    <x v="3199"/>
    <s v="9000808664"/>
    <s v="012-022-00316453"/>
    <n v="3326.4"/>
    <n v="3729.58"/>
    <s v="ZPVN"/>
    <s v="40567785"/>
    <s v="0000394997"/>
    <n v="8002826387"/>
    <x v="2428"/>
    <x v="6"/>
    <x v="6"/>
    <n v="480"/>
    <s v="BOL"/>
    <s v="101918"/>
    <x v="303"/>
    <s v="802543"/>
    <s v="FERRETERIA TOAPANTA"/>
    <x v="1"/>
    <s v="AV.  MALDONADO Y  JULIO  ANDRADE"/>
    <x v="77"/>
    <s v="O-Pichincha-Guamani"/>
    <n v="129"/>
    <x v="6"/>
    <x v="6"/>
    <s v="10004392"/>
    <s v="KLEVER"/>
    <s v="ZEMT"/>
    <x v="20"/>
    <s v="2"/>
    <s v="Sin Pallet"/>
    <n v="0"/>
    <n v="0"/>
    <x v="0"/>
    <n v="38400"/>
    <n v="24020"/>
    <n v="14380"/>
    <n v="244.8"/>
    <m/>
    <x v="6"/>
    <n v="2"/>
    <s v="02"/>
    <n v="24"/>
    <x v="1"/>
    <n v="0.51"/>
    <n v="10.200000000000001"/>
    <s v="WILLYTRUCK S.A."/>
    <n v="1013241"/>
    <s v="COMPAÑÍA DE TRANSPORTE DE CARGA PES"/>
    <x v="20"/>
  </r>
  <r>
    <n v="1002209132"/>
    <s v="UE01"/>
    <x v="17"/>
    <d v="1899-12-30T10:14:00"/>
    <x v="3200"/>
    <s v="9000808666"/>
    <s v="012-022-00316455"/>
    <n v="4054.8"/>
    <n v="4546.2700000000004"/>
    <s v="ZPVN"/>
    <s v="40567776"/>
    <s v="P000033401"/>
    <n v="8002826396"/>
    <x v="2429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40010.152000000002"/>
    <n v="31075.151999999998"/>
    <n v="8935"/>
    <n v="458.8"/>
    <m/>
    <x v="27"/>
    <n v="2"/>
    <s v="02"/>
    <n v="31"/>
    <x v="1"/>
    <n v="0.74"/>
    <n v="14.8"/>
    <s v="TRANSPORTE PROPIO"/>
    <n v="1017066"/>
    <s v="MISE MISE NESTOR SALOMON"/>
    <x v="35"/>
  </r>
  <r>
    <n v="1002209132"/>
    <s v="UE01"/>
    <x v="17"/>
    <d v="1899-12-30T10:14:00"/>
    <x v="3201"/>
    <s v="9000808665"/>
    <s v="012-022-00316454"/>
    <n v="260"/>
    <n v="291.51"/>
    <s v="ZPVN"/>
    <s v="40567777"/>
    <s v="P000033402"/>
    <n v="8002826395"/>
    <x v="2429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39.848"/>
    <n v="2004.848"/>
    <n v="8935"/>
    <n v="29.6"/>
    <m/>
    <x v="27"/>
    <n v="2"/>
    <s v="02"/>
    <n v="2"/>
    <x v="1"/>
    <n v="0.74"/>
    <n v="14.8"/>
    <s v="TRANSPORTE PROPIO"/>
    <n v="1017066"/>
    <s v="MISE MISE NESTOR SALOMON"/>
    <x v="35"/>
  </r>
  <r>
    <n v="1002209091"/>
    <s v="UE01"/>
    <x v="17"/>
    <d v="1899-12-30T10:20:00"/>
    <x v="3202"/>
    <s v="9000808670"/>
    <s v="012-022-00316458"/>
    <n v="792"/>
    <n v="888"/>
    <s v="ZPVN"/>
    <s v="40567487"/>
    <s v="P000033320"/>
    <n v="8002826351"/>
    <x v="2430"/>
    <x v="9"/>
    <x v="9"/>
    <n v="1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  <n v="1024926"/>
    <s v="BONILLA PILATAXI CHRISTIAN"/>
    <x v="171"/>
  </r>
  <r>
    <n v="1002209091"/>
    <s v="UE01"/>
    <x v="17"/>
    <d v="1899-12-30T10:20:00"/>
    <x v="3203"/>
    <s v="9000808668"/>
    <s v="012-022-00316456"/>
    <n v="752.4"/>
    <n v="843.6"/>
    <s v="ZPVN"/>
    <s v="40567486"/>
    <s v="P000033319"/>
    <n v="8002826350"/>
    <x v="2430"/>
    <x v="3"/>
    <x v="3"/>
    <n v="1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  <n v="1024926"/>
    <s v="BONILLA PILATAXI CHRISTIAN"/>
    <x v="171"/>
  </r>
  <r>
    <n v="1002209091"/>
    <s v="UE01"/>
    <x v="17"/>
    <d v="1899-12-30T10:20:00"/>
    <x v="3204"/>
    <s v="9000808669"/>
    <s v="012-022-00316457"/>
    <n v="2738.4"/>
    <n v="3070.31"/>
    <s v="ZPVN"/>
    <s v="40567485"/>
    <s v="P000033318"/>
    <n v="8002826352"/>
    <x v="2430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6802.727999999999"/>
    <n v="21012.727999999999"/>
    <n v="5790"/>
    <n v="558.6"/>
    <m/>
    <x v="52"/>
    <n v="2"/>
    <s v="02"/>
    <n v="21"/>
    <x v="1"/>
    <n v="1.33"/>
    <n v="26.6"/>
    <s v="TRANSPORTE PROPIO"/>
    <n v="1024926"/>
    <s v="BONILLA PILATAXI CHRISTIAN"/>
    <x v="171"/>
  </r>
  <r>
    <n v="1002209105"/>
    <s v="UE01"/>
    <x v="17"/>
    <d v="1899-12-30T10:22:00"/>
    <x v="3205"/>
    <s v="9000808671"/>
    <s v="012-022-00316459"/>
    <n v="4268.8"/>
    <n v="4786.21"/>
    <s v="ZPVN"/>
    <s v="40567548"/>
    <s v="0000394677"/>
    <n v="8002826365"/>
    <x v="2431"/>
    <x v="4"/>
    <x v="4"/>
    <n v="640"/>
    <s v="BOL"/>
    <s v="10002564"/>
    <x v="17"/>
    <s v="807453"/>
    <s v="BODEGA SAN CAMILO"/>
    <x v="12"/>
    <s v="AV. GUAYAQUIL N° 439 Y CALLEJON A"/>
    <x v="14"/>
    <s v="O-Losrios-Quevedo"/>
    <n v="345"/>
    <x v="163"/>
    <x v="163"/>
    <s v="100017801"/>
    <s v="CUASES VICTOR"/>
    <s v="ZETT"/>
    <x v="246"/>
    <s v="1"/>
    <s v="Con Pallet"/>
    <n v="0.05"/>
    <n v="32"/>
    <x v="0"/>
    <n v="50250"/>
    <n v="31990"/>
    <n v="18260"/>
    <n v="659.2"/>
    <m/>
    <x v="159"/>
    <n v="2"/>
    <s v="02"/>
    <n v="32"/>
    <x v="1"/>
    <n v="1.03"/>
    <n v="20.6"/>
    <s v="TRIMPESAS S.A."/>
    <n v="1013858"/>
    <s v="LARA VILLEGAS MARIANA DE JESUS"/>
    <x v="246"/>
  </r>
  <r>
    <n v="1002209170"/>
    <s v="UE01"/>
    <x v="17"/>
    <d v="1899-12-30T10:32:00"/>
    <x v="3206"/>
    <s v="9000808692"/>
    <s v="012-022-00316461"/>
    <n v="747.02"/>
    <n v="837.56"/>
    <s v="ZPVN"/>
    <s v="40567709"/>
    <s v="0000394920"/>
    <n v="8002826438"/>
    <x v="2432"/>
    <x v="5"/>
    <x v="5"/>
    <n v="120"/>
    <s v="BOL"/>
    <s v="103278"/>
    <x v="200"/>
    <s v="809604"/>
    <s v="TORRES SAN ISIDRO"/>
    <x v="1"/>
    <s v="DE LOS OLVIVOS Y ALTA CALIFORNIA"/>
    <x v="78"/>
    <s v="O-Pichincha-Sanisidrodelinca"/>
    <n v="96.5"/>
    <x v="9"/>
    <x v="9"/>
    <s v="100020335"/>
    <s v="HARO LUIS"/>
    <s v="ZEMU"/>
    <x v="11"/>
    <s v="2"/>
    <s v="Sin Pallet"/>
    <n v="0"/>
    <n v="0"/>
    <x v="0"/>
    <n v="10560"/>
    <n v="6010"/>
    <n v="4550"/>
    <n v="54"/>
    <m/>
    <x v="9"/>
    <n v="2"/>
    <s v="02"/>
    <n v="6"/>
    <x v="1"/>
    <n v="0.45"/>
    <n v="9"/>
    <s v="SANJOPAS S.A."/>
    <n v="1013262"/>
    <s v="SEGOVIA ERAZO PATRICIA ALEXANDRA"/>
    <x v="11"/>
  </r>
  <r>
    <n v="1002209170"/>
    <s v="UE01"/>
    <x v="17"/>
    <d v="1899-12-30T10:32:00"/>
    <x v="3207"/>
    <s v="9000808689"/>
    <s v="012-022-00316460"/>
    <n v="1663.2"/>
    <n v="1864.79"/>
    <s v="ZPVN"/>
    <s v="40567712"/>
    <s v="0000394921"/>
    <n v="8002826437"/>
    <x v="2432"/>
    <x v="6"/>
    <x v="6"/>
    <n v="240"/>
    <s v="BOL"/>
    <s v="101598"/>
    <x v="236"/>
    <s v="801576"/>
    <s v="BODEGA MACOFER"/>
    <x v="1"/>
    <s v="BODEGA MACOFER / CALLE GUAYACANES"/>
    <x v="98"/>
    <s v="O-Pichincha-Kennedy"/>
    <n v="97.5"/>
    <x v="9"/>
    <x v="9"/>
    <s v="100020335"/>
    <s v="HARO LUIS"/>
    <s v="ZEMU"/>
    <x v="11"/>
    <s v="2"/>
    <s v="Sin Pallet"/>
    <n v="0"/>
    <n v="0"/>
    <x v="0"/>
    <n v="16570"/>
    <n v="12020"/>
    <n v="4550"/>
    <n v="108"/>
    <m/>
    <x v="9"/>
    <n v="2"/>
    <s v="02"/>
    <n v="12"/>
    <x v="1"/>
    <n v="0.45"/>
    <n v="9"/>
    <s v="SANJOPAS S.A."/>
    <n v="1013262"/>
    <s v="SEGOVIA ERAZO PATRICIA ALEXANDRA"/>
    <x v="11"/>
  </r>
  <r>
    <n v="1002209154"/>
    <s v="UE01"/>
    <x v="17"/>
    <d v="1899-12-30T10:35:00"/>
    <x v="3208"/>
    <s v="9000808134"/>
    <s v="013-020-00047988"/>
    <n v="2343.91"/>
    <n v="2628.01"/>
    <s v="ZPDF"/>
    <s v="70177638"/>
    <s v="0000394574"/>
    <n v="8002826421"/>
    <x v="2433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20"/>
    <n v="9050"/>
    <n v="266.39999999999998"/>
    <m/>
    <x v="90"/>
    <n v="2"/>
    <s v="02"/>
    <n v="18"/>
    <x v="1"/>
    <n v="0.74"/>
    <n v="14.799999999999999"/>
    <s v="TRANSPORTE PROPIO"/>
    <n v="1013789"/>
    <s v="VEGA VEGA FABIAN"/>
    <x v="127"/>
  </r>
  <r>
    <n v="1002209136"/>
    <s v="UE01"/>
    <x v="17"/>
    <d v="1899-12-30T10:38:00"/>
    <x v="3209"/>
    <s v="9000808725"/>
    <s v="012-022-00316462"/>
    <n v="3172.8"/>
    <n v="3557.37"/>
    <s v="ZPVN"/>
    <s v="40567680"/>
    <s v="0000394875"/>
    <n v="8002826400"/>
    <x v="2434"/>
    <x v="3"/>
    <x v="3"/>
    <n v="480"/>
    <s v="BOL"/>
    <s v="103384"/>
    <x v="190"/>
    <s v="804677"/>
    <s v="ELECTRO FERRETERO MOLINA"/>
    <x v="75"/>
    <s v="CALLE SOASTI Y 10 DE AGOSTO"/>
    <x v="129"/>
    <s v="O-Moronasantiag-Macas"/>
    <n v="456"/>
    <x v="115"/>
    <x v="115"/>
    <s v="100016021"/>
    <s v="LARA CARLOS"/>
    <s v="ZEMT"/>
    <x v="160"/>
    <s v="2"/>
    <s v="Sin Pallet"/>
    <n v="0"/>
    <n v="0"/>
    <x v="0"/>
    <n v="39110"/>
    <n v="24010"/>
    <n v="15100"/>
    <n v="643.20000000000005"/>
    <m/>
    <x v="113"/>
    <n v="2"/>
    <s v="02"/>
    <n v="24"/>
    <x v="1"/>
    <n v="1.34"/>
    <n v="26.8"/>
    <s v="TRIMPESAS S.A."/>
    <n v="1013515"/>
    <s v="LARA MARTINEZ LUIS NESTOR"/>
    <x v="160"/>
  </r>
  <r>
    <n v="1002209178"/>
    <s v="UE01"/>
    <x v="17"/>
    <d v="1899-12-30T10:40:00"/>
    <x v="3210"/>
    <s v="9000808742"/>
    <s v="012-022-00316463"/>
    <n v="2494.8000000000002"/>
    <n v="2797.19"/>
    <s v="ZPVN"/>
    <s v="40567696"/>
    <s v="0000394905"/>
    <n v="8002826448"/>
    <x v="2435"/>
    <x v="6"/>
    <x v="6"/>
    <n v="360"/>
    <s v="BOL"/>
    <s v="101782"/>
    <x v="192"/>
    <s v="801791"/>
    <s v="BODEGA LUZURIAGA"/>
    <x v="1"/>
    <s v="AV. ELOY ALFARO N50-350"/>
    <x v="78"/>
    <s v="O-Pichincha-Sanisidrodelinca"/>
    <n v="96.5"/>
    <x v="9"/>
    <x v="9"/>
    <s v="100014857"/>
    <s v="PASPUEZAN WILSON"/>
    <s v="ZEMU"/>
    <x v="27"/>
    <s v="2"/>
    <s v="Sin Pallet"/>
    <n v="0"/>
    <n v="0"/>
    <x v="0"/>
    <n v="27100"/>
    <n v="18040"/>
    <n v="9060"/>
    <n v="162"/>
    <m/>
    <x v="9"/>
    <n v="2"/>
    <s v="02"/>
    <n v="18"/>
    <x v="1"/>
    <n v="0.45"/>
    <n v="9"/>
    <s v="LIDENORTI S.A."/>
    <n v="1013262"/>
    <s v="SEGOVIA ERAZO PATRICIA ALEXANDRA"/>
    <x v="27"/>
  </r>
  <r>
    <n v="1002209166"/>
    <s v="UE01"/>
    <x v="17"/>
    <d v="1899-12-30T10:42:00"/>
    <x v="3211"/>
    <s v="9000808749"/>
    <s v="012-022-00316464"/>
    <n v="2350.8000000000002"/>
    <n v="2635.74"/>
    <s v="ZPVN"/>
    <s v="40567794"/>
    <s v="0000395024"/>
    <n v="8002826433"/>
    <x v="2436"/>
    <x v="4"/>
    <x v="4"/>
    <n v="360"/>
    <s v="BOL"/>
    <s v="101532"/>
    <x v="287"/>
    <s v="801009"/>
    <s v="BODEGA COLBAPI"/>
    <x v="30"/>
    <s v="MALECON Y PEDRO CARBO S/N"/>
    <x v="45"/>
    <s v="O-Losrios-Babahoyo"/>
    <n v="446"/>
    <x v="16"/>
    <x v="16"/>
    <s v="100022266"/>
    <s v="CALDERON REYES SEGUNDO JORGE"/>
    <s v="ZEMU"/>
    <x v="21"/>
    <s v="2"/>
    <s v="Sin Pallet"/>
    <n v="0"/>
    <n v="0"/>
    <x v="0"/>
    <n v="27010"/>
    <n v="17980"/>
    <n v="9030"/>
    <n v="424.8"/>
    <m/>
    <x v="16"/>
    <n v="2"/>
    <s v="02"/>
    <n v="18"/>
    <x v="1"/>
    <n v="1.18"/>
    <n v="23.6"/>
    <s v="LA ARMENIA S.A."/>
    <n v="1020060"/>
    <s v="FUERTES RUEDA HUGO BALDOMERO"/>
    <x v="21"/>
  </r>
  <r>
    <n v="1002209143"/>
    <s v="UE01"/>
    <x v="17"/>
    <d v="1899-12-30T10:49:00"/>
    <x v="3212"/>
    <s v="9000808750"/>
    <s v="012-022-00316465"/>
    <n v="2956.8"/>
    <n v="3315.19"/>
    <s v="ZPVN"/>
    <s v="40567618"/>
    <s v="0000394775"/>
    <n v="8002826409"/>
    <x v="2437"/>
    <x v="4"/>
    <x v="4"/>
    <n v="480"/>
    <s v="BOL"/>
    <s v="101664"/>
    <x v="8"/>
    <s v="806771"/>
    <s v="LUNA GOMEZ MARIUXI ELIZABETH"/>
    <x v="52"/>
    <s v="VIA A MANABÍ. JUNTO A EL TIA"/>
    <x v="87"/>
    <s v="O-Guayas-Elempalme"/>
    <n v="383"/>
    <x v="89"/>
    <x v="89"/>
    <s v="10003455"/>
    <s v="CARVAJAL GOMEZ EDISON JOSE"/>
    <s v="ZEMT"/>
    <x v="121"/>
    <s v="1"/>
    <s v="Con Pallet"/>
    <n v="0.05"/>
    <n v="24"/>
    <x v="0"/>
    <n v="37590"/>
    <n v="23980"/>
    <n v="13610"/>
    <n v="484.8"/>
    <m/>
    <x v="87"/>
    <n v="2"/>
    <s v="02"/>
    <n v="24"/>
    <x v="1"/>
    <n v="1.01"/>
    <n v="20.2"/>
    <s v="TRANINTAGSA S.A."/>
    <n v="1013724"/>
    <s v="DAVILA GONZALES WILMAN GUILLERMO"/>
    <x v="121"/>
  </r>
  <r>
    <n v="1002209171"/>
    <s v="UE01"/>
    <x v="17"/>
    <d v="1899-12-30T11:10:00"/>
    <x v="3213"/>
    <s v="9000808755"/>
    <s v="012-022-00316466"/>
    <n v="3983.49"/>
    <n v="4466.32"/>
    <s v="ZPVN"/>
    <s v="40567635"/>
    <s v="P000033368"/>
    <n v="8002826439"/>
    <x v="2438"/>
    <x v="10"/>
    <x v="10"/>
    <n v="31.62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690"/>
    <n v="31620"/>
    <n v="18070"/>
    <n v="515.41"/>
    <m/>
    <x v="106"/>
    <n v="2"/>
    <s v="02"/>
    <n v="31.62"/>
    <x v="1"/>
    <n v="16.300126502213786"/>
    <n v="16.300126502213786"/>
    <s v="TRANSPORTE PROPIO"/>
    <n v="1013862"/>
    <s v="JACOME MARTINEZ EDGAR BOLIVAR"/>
    <x v="229"/>
  </r>
  <r>
    <n v="1002209158"/>
    <s v="UE01"/>
    <x v="17"/>
    <d v="1899-12-30T11:16:00"/>
    <x v="3214"/>
    <s v="9000808103"/>
    <s v="013-020-00047986"/>
    <n v="4096"/>
    <n v="4592.46"/>
    <s v="ZPDF"/>
    <s v="70177623"/>
    <s v="0000394550"/>
    <n v="8002826425"/>
    <x v="2439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9"/>
    <x v="19"/>
    <s v="100019625"/>
    <s v="MENDEZ FRANKLIN"/>
    <s v="ZETT"/>
    <x v="274"/>
    <s v="1"/>
    <s v="Con Pallet"/>
    <n v="0.05"/>
    <n v="32"/>
    <x v="0"/>
    <n v="50340"/>
    <n v="32030"/>
    <n v="18310"/>
    <n v="832"/>
    <m/>
    <x v="19"/>
    <n v="2"/>
    <s v="02"/>
    <n v="32"/>
    <x v="1"/>
    <n v="1.3"/>
    <n v="26"/>
    <s v="LIDENORTI S.A."/>
    <n v="1013548"/>
    <s v="POZO FUENTES DIEGO FRANCISCO"/>
    <x v="275"/>
  </r>
  <r>
    <n v="1002209160"/>
    <s v="UE01"/>
    <x v="17"/>
    <d v="1899-12-30T11:25:00"/>
    <x v="3215"/>
    <s v="9000808103"/>
    <s v="013-020-00047986"/>
    <n v="4096"/>
    <n v="4592.46"/>
    <s v="ZPDF"/>
    <s v="70177623"/>
    <s v="0000394552"/>
    <n v="8002826427"/>
    <x v="2440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74"/>
    <x v="174"/>
    <s v="100019596"/>
    <s v="TOAPANTA LUIS E."/>
    <s v="ZETT"/>
    <x v="271"/>
    <s v="1"/>
    <s v="Con Pallet"/>
    <n v="0.05"/>
    <n v="32"/>
    <x v="0"/>
    <n v="49770"/>
    <n v="32100"/>
    <n v="17670"/>
    <n v="832"/>
    <m/>
    <x v="170"/>
    <n v="2"/>
    <s v="02"/>
    <n v="32"/>
    <x v="1"/>
    <n v="1.3"/>
    <n v="26"/>
    <s v="TRIMPESAS S.A."/>
    <n v="1013746"/>
    <s v="CABEZAS NARVAEZ NANCY JARDELY"/>
    <x v="272"/>
  </r>
  <r>
    <n v="1002209111"/>
    <s v="UE01"/>
    <x v="17"/>
    <d v="1899-12-30T11:41:00"/>
    <x v="3216"/>
    <s v="9000802393"/>
    <s v="013-020-00047730"/>
    <n v="4324.67"/>
    <n v="4848.8500000000004"/>
    <s v="ZPDF"/>
    <s v="70176357"/>
    <s v="0000394547"/>
    <n v="8002826374"/>
    <x v="2441"/>
    <x v="2"/>
    <x v="2"/>
    <n v="32.79"/>
    <s v="T"/>
    <s v="1013576"/>
    <x v="226"/>
    <s v="810921"/>
    <s v="GRANEL DERMIGON"/>
    <x v="68"/>
    <s v="AV PRINCIPAL Y PARQUE INDUSTRIAL"/>
    <x v="120"/>
    <s v="O-Guayas-Guayaquil"/>
    <n v="524"/>
    <x v="1"/>
    <x v="1"/>
    <s v="10005165"/>
    <s v="GARCIA MORALES ARMANDO XAVIER"/>
    <s v="ZECI"/>
    <x v="60"/>
    <s v="2"/>
    <s v="Sin Pallet"/>
    <n v="0"/>
    <n v="0"/>
    <x v="0"/>
    <n v="52070"/>
    <n v="32790"/>
    <n v="19280"/>
    <n v="1315.21"/>
    <m/>
    <x v="1"/>
    <n v="2"/>
    <s v="02"/>
    <n v="32.79"/>
    <x v="1"/>
    <n v="40.110094541018604"/>
    <n v="40.110094541018604"/>
    <s v="TRANCONCEM CIA. LTDA."/>
    <n v="1013227"/>
    <s v="COMPAÑIA DE TRANSPORTE PESADO"/>
    <x v="60"/>
  </r>
  <r>
    <n v="1002209159"/>
    <s v="UE01"/>
    <x v="17"/>
    <d v="1899-12-30T11:44:00"/>
    <x v="3217"/>
    <s v="9000808103"/>
    <s v="013-020-00047986"/>
    <n v="4096"/>
    <n v="4592.46"/>
    <s v="ZPDF"/>
    <s v="70177623"/>
    <s v="0000394551"/>
    <n v="8002826426"/>
    <x v="2442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28"/>
    <x v="28"/>
    <s v="100021196"/>
    <s v="CASTILLO PATRICIO"/>
    <s v="ZETT"/>
    <x v="114"/>
    <s v="1"/>
    <s v="Con Pallet"/>
    <n v="0.05"/>
    <n v="32"/>
    <x v="0"/>
    <n v="50560"/>
    <n v="32030"/>
    <n v="18530"/>
    <n v="832"/>
    <m/>
    <x v="26"/>
    <n v="2"/>
    <s v="02"/>
    <n v="32"/>
    <x v="1"/>
    <n v="1.3"/>
    <n v="26"/>
    <s v="TRIMPESAS S.A."/>
    <n v="1014322"/>
    <s v="ESPARZA REVELO JORGE MARCELO"/>
    <x v="114"/>
  </r>
  <r>
    <n v="1002209157"/>
    <s v="UE01"/>
    <x v="17"/>
    <d v="1899-12-30T11:47:00"/>
    <x v="3218"/>
    <s v="9000808103"/>
    <s v="013-020-00047986"/>
    <n v="4096"/>
    <n v="4592.46"/>
    <s v="ZPDF"/>
    <s v="70177623"/>
    <s v="0000394549"/>
    <n v="8002826424"/>
    <x v="2443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76"/>
    <x v="76"/>
    <s v="100015030"/>
    <s v="CASTRO MARCO"/>
    <s v="ZETT"/>
    <x v="195"/>
    <s v="1"/>
    <s v="Con Pallet"/>
    <n v="0.05"/>
    <n v="32"/>
    <x v="0"/>
    <n v="50380"/>
    <n v="32080"/>
    <n v="18300"/>
    <n v="832"/>
    <m/>
    <x v="74"/>
    <n v="2"/>
    <s v="02"/>
    <n v="32"/>
    <x v="1"/>
    <n v="1.3"/>
    <n v="26"/>
    <s v="LIDENORTI S.A."/>
    <n v="1013592"/>
    <s v="VALENCIA BENAVIDES GLADYS RUBY"/>
    <x v="195"/>
  </r>
  <r>
    <n v="1002209144"/>
    <s v="UE01"/>
    <x v="17"/>
    <d v="1899-12-30T11:50:00"/>
    <x v="3219"/>
    <s v="9000808759"/>
    <s v="012-022-00316467"/>
    <n v="4106.5600000000004"/>
    <n v="4604.3"/>
    <s v="ZPVN"/>
    <s v="40567574"/>
    <s v="0000394722"/>
    <n v="8002826410"/>
    <x v="2444"/>
    <x v="2"/>
    <x v="2"/>
    <n v="31.25"/>
    <s v="T"/>
    <s v="101470"/>
    <x v="5"/>
    <s v="806985"/>
    <s v="GRANEL DISPOSTES"/>
    <x v="6"/>
    <s v="CALLE SAN FRANCISCO DE ASIS"/>
    <x v="17"/>
    <s v="O-Cotopaxi-Latacunga"/>
    <n v="198"/>
    <x v="75"/>
    <x v="75"/>
    <s v="100014925"/>
    <s v="ROSERO FERNANDO"/>
    <s v="ZECI"/>
    <x v="108"/>
    <s v="2"/>
    <s v="Sin Pallet"/>
    <n v="0"/>
    <n v="0"/>
    <x v="0"/>
    <n v="51010"/>
    <n v="31250"/>
    <n v="19760"/>
    <n v="360.31"/>
    <m/>
    <x v="73"/>
    <n v="2"/>
    <s v="02"/>
    <n v="31.25"/>
    <x v="1"/>
    <n v="11.529920000000001"/>
    <n v="11.529920000000001"/>
    <s v="J.V. TRANSPREMIUN CIA.LTDA"/>
    <n v="1013906"/>
    <s v="VALLEJOS VILLEGAS SAUL EDUARDO"/>
    <x v="108"/>
  </r>
  <r>
    <n v="1002209180"/>
    <s v="UE01"/>
    <x v="17"/>
    <d v="1899-12-30T11:52:00"/>
    <x v="3220"/>
    <s v="9000808760"/>
    <s v="012-022-00316468"/>
    <n v="2880"/>
    <n v="3229.07"/>
    <s v="ZPVN"/>
    <s v="40567720"/>
    <s v="0000394928"/>
    <n v="8002826450"/>
    <x v="2445"/>
    <x v="3"/>
    <x v="3"/>
    <n v="480"/>
    <s v="BOL"/>
    <s v="101664"/>
    <x v="8"/>
    <s v="805507"/>
    <s v="ARTURO ZAVALA ORLANDO"/>
    <x v="46"/>
    <s v="VIA PUERTO CAYO - MANTA"/>
    <x v="96"/>
    <s v="O-Manabi-Puertolopez"/>
    <n v="565"/>
    <x v="41"/>
    <x v="41"/>
    <s v="100018027"/>
    <s v="CABRERA ALFREDO"/>
    <s v="ZEMT"/>
    <x v="50"/>
    <s v="2"/>
    <s v="Sin Pallet"/>
    <n v="0"/>
    <n v="0"/>
    <x v="0"/>
    <n v="39050"/>
    <n v="24090"/>
    <n v="14960"/>
    <n v="600"/>
    <m/>
    <x v="39"/>
    <n v="2"/>
    <s v="02"/>
    <n v="24"/>
    <x v="1"/>
    <n v="1.25"/>
    <n v="25"/>
    <s v="LIDENORTI S.A."/>
    <n v="1020579"/>
    <s v="CABRERA RECALDE ALFREDO RAYMUNDO"/>
    <x v="50"/>
  </r>
  <r>
    <n v="1002209161"/>
    <s v="UE01"/>
    <x v="17"/>
    <d v="1899-12-30T11:56:00"/>
    <x v="3221"/>
    <s v="9000808411"/>
    <s v="013-020-00048012"/>
    <n v="4134.3999999999996"/>
    <n v="4635.5200000000004"/>
    <s v="ZPDF"/>
    <s v="70177679"/>
    <s v="0000394842"/>
    <n v="8002826428"/>
    <x v="2446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172"/>
    <x v="172"/>
    <s v="100014861"/>
    <s v="CORONADO DIEGO"/>
    <s v="ZETT"/>
    <x v="263"/>
    <s v="1"/>
    <s v="Con Pallet"/>
    <n v="0.05"/>
    <n v="32"/>
    <x v="0"/>
    <n v="50040"/>
    <n v="32040"/>
    <n v="18000"/>
    <n v="262.39999999999998"/>
    <m/>
    <x v="168"/>
    <n v="2"/>
    <s v="02"/>
    <n v="32"/>
    <x v="1"/>
    <n v="0.41"/>
    <n v="8.1999999999999993"/>
    <s v="TRANSLOBOL S.A."/>
    <n v="1013827"/>
    <s v="ALMEIDA ECHEVERRIA NELSON EDUARDO"/>
    <x v="263"/>
  </r>
  <r>
    <n v="1002209220"/>
    <s v="UE01"/>
    <x v="17"/>
    <d v="1899-12-30T11:57:00"/>
    <x v="3222"/>
    <s v="9000808761"/>
    <s v="012-022-00316469"/>
    <n v="2287.17"/>
    <n v="2564.39"/>
    <s v="ZPVN"/>
    <s v="40567798"/>
    <s v="P000033413"/>
    <n v="8002826492"/>
    <x v="244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22"/>
    <x v="22"/>
    <s v="100021095"/>
    <s v="CUARAN ROMMEL"/>
    <s v="ZEMU"/>
    <x v="143"/>
    <s v="2"/>
    <s v="Sin Pallet"/>
    <n v="0"/>
    <n v="0"/>
    <x v="0"/>
    <n v="27250"/>
    <n v="18040"/>
    <n v="9210"/>
    <n v="280.8"/>
    <m/>
    <x v="22"/>
    <n v="2"/>
    <s v="02"/>
    <n v="18"/>
    <x v="1"/>
    <n v="0.78"/>
    <n v="15.600000000000001"/>
    <s v="TRANINTAGSA S.A."/>
    <n v="1014062"/>
    <s v="BENALCAZAR DE LA CRUZ MILTON PATRIC"/>
    <x v="143"/>
  </r>
  <r>
    <n v="1002209238"/>
    <s v="UE01"/>
    <x v="17"/>
    <d v="1899-12-30T12:03:00"/>
    <x v="3223"/>
    <s v="9000808652"/>
    <s v="013-020-00048089"/>
    <n v="2322"/>
    <n v="2603.44"/>
    <s v="ZPDF"/>
    <s v="70177728"/>
    <s v="0000395018"/>
    <n v="8002826515"/>
    <x v="2448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37"/>
    <x v="37"/>
    <s v="100014907"/>
    <s v="CALDERON LUIS"/>
    <s v="ZEMU"/>
    <x v="57"/>
    <s v="2"/>
    <s v="Sin Pallet"/>
    <n v="0"/>
    <n v="0"/>
    <x v="0"/>
    <n v="27230"/>
    <n v="18020"/>
    <n v="9210"/>
    <n v="356.4"/>
    <m/>
    <x v="35"/>
    <n v="2"/>
    <s v="02"/>
    <n v="18"/>
    <x v="1"/>
    <n v="0.99"/>
    <n v="19.799999999999997"/>
    <s v="RAPIDO EL OTAVALEÑITO S.A."/>
    <n v="1012819"/>
    <s v="BRAVO VASQUEZ JOSE LUIS SIGIFREDO"/>
    <x v="57"/>
  </r>
  <r>
    <n v="1002209217"/>
    <s v="UE01"/>
    <x v="17"/>
    <d v="1899-12-30T12:06:00"/>
    <x v="3224"/>
    <s v="9000808762"/>
    <s v="012-022-00316470"/>
    <n v="4567.2"/>
    <n v="5120.7700000000004"/>
    <s v="ZPVN"/>
    <s v="40567787"/>
    <s v="P000033407"/>
    <n v="8002826489"/>
    <x v="2449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450"/>
    <n v="32950"/>
    <n v="18500"/>
    <n v="699.6"/>
    <m/>
    <x v="120"/>
    <n v="2"/>
    <s v="02"/>
    <n v="33"/>
    <x v="1"/>
    <n v="1.06"/>
    <n v="21.2"/>
    <s v="TRANSPORTE PROPIO"/>
    <n v="1024017"/>
    <s v="SANTO CHICAIZA EDISON XAVIER"/>
    <x v="173"/>
  </r>
  <r>
    <n v="1002209265"/>
    <s v="UE01"/>
    <x v="17"/>
    <d v="1899-12-30T12:09:00"/>
    <x v="3225"/>
    <s v="9000808765"/>
    <s v="012-022-00316472"/>
    <n v="256.8"/>
    <n v="287.93"/>
    <s v="ZPVN"/>
    <s v="40567808"/>
    <s v="P000033418"/>
    <n v="8002826551"/>
    <x v="2450"/>
    <x v="5"/>
    <x v="5"/>
    <n v="40"/>
    <s v="BOL"/>
    <s v="103029"/>
    <x v="88"/>
    <s v="806621"/>
    <s v="BIG BLOCK LUIS TOAPANTA"/>
    <x v="1"/>
    <s v="PASAJE INTEROCEANICA 2 RUTA VIVA"/>
    <x v="61"/>
    <s v="O-Pichincha-Puembo"/>
    <n v="110"/>
    <x v="40"/>
    <x v="40"/>
    <s v="100014832"/>
    <s v="PIEDRA JESUS"/>
    <s v="ZEMU"/>
    <x v="49"/>
    <s v="2"/>
    <s v="Sin Pallet"/>
    <n v="0"/>
    <n v="0"/>
    <x v="0"/>
    <n v="6505.5559999999996"/>
    <n v="2005.556"/>
    <n v="4500"/>
    <n v="17.2"/>
    <m/>
    <x v="38"/>
    <n v="2"/>
    <s v="02"/>
    <n v="2"/>
    <x v="1"/>
    <n v="0.43"/>
    <n v="8.6"/>
    <s v="LIDENORTI S.A."/>
    <n v="1013181"/>
    <s v="REASCOS GUZMAN HARVEY ESTANISLAO"/>
    <x v="49"/>
  </r>
  <r>
    <n v="1002209265"/>
    <s v="UE01"/>
    <x v="17"/>
    <d v="1899-12-30T12:09:00"/>
    <x v="3226"/>
    <s v="9000808764"/>
    <s v="012-022-00316471"/>
    <n v="2217.6"/>
    <n v="2486.39"/>
    <s v="ZPVN"/>
    <s v="40567807"/>
    <s v="P000033417"/>
    <n v="8002826552"/>
    <x v="2450"/>
    <x v="6"/>
    <x v="6"/>
    <n v="320"/>
    <s v="BOL"/>
    <s v="103029"/>
    <x v="88"/>
    <s v="804166"/>
    <s v="BODEGA PRINCIPAL"/>
    <x v="1"/>
    <s v="BOYACA S/N, BARRIO LA MORITA"/>
    <x v="10"/>
    <s v="O-Pichincha-Tumbaco"/>
    <n v="110"/>
    <x v="40"/>
    <x v="40"/>
    <s v="100014832"/>
    <s v="PIEDRA JESUS"/>
    <s v="ZEMU"/>
    <x v="49"/>
    <s v="2"/>
    <s v="Sin Pallet"/>
    <n v="0"/>
    <n v="0"/>
    <x v="0"/>
    <n v="20544.444"/>
    <n v="16044.444"/>
    <n v="4500"/>
    <n v="147.19999999999999"/>
    <m/>
    <x v="38"/>
    <n v="2"/>
    <s v="02"/>
    <n v="16"/>
    <x v="1"/>
    <n v="0.45999999999999996"/>
    <n v="9.1999999999999993"/>
    <s v="LIDENORTI S.A."/>
    <n v="1013181"/>
    <s v="REASCOS GUZMAN HARVEY ESTANISLAO"/>
    <x v="49"/>
  </r>
  <r>
    <n v="1002209191"/>
    <s v="UE01"/>
    <x v="17"/>
    <d v="1899-12-30T12:19:00"/>
    <x v="3227"/>
    <s v="9000808768"/>
    <s v="012-022-00316474"/>
    <n v="1620"/>
    <n v="1816.35"/>
    <s v="ZPVN"/>
    <s v="40567674"/>
    <s v="0000394865"/>
    <n v="8002826460"/>
    <x v="2451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107"/>
    <x v="107"/>
    <s v="10005884"/>
    <s v="FLORES SANTANDER CARLOS EDUARDO"/>
    <s v="ZEMT"/>
    <x v="151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  <n v="1013275"/>
    <s v="HARO RUIZ SIXTO RIGOBERTO"/>
    <x v="151"/>
  </r>
  <r>
    <n v="1002209191"/>
    <s v="UE01"/>
    <x v="17"/>
    <d v="1899-12-30T12:19:00"/>
    <x v="3228"/>
    <s v="9000808767"/>
    <s v="012-022-00316473"/>
    <n v="1620"/>
    <n v="1816.35"/>
    <s v="ZPVN"/>
    <s v="40567674"/>
    <s v="0000394864"/>
    <n v="8002826461"/>
    <x v="2451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107"/>
    <x v="107"/>
    <s v="10005884"/>
    <s v="FLORES SANTANDER CARLOS EDUARDO"/>
    <s v="ZEMT"/>
    <x v="151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  <n v="1013275"/>
    <s v="HARO RUIZ SIXTO RIGOBERTO"/>
    <x v="151"/>
  </r>
  <r>
    <n v="1002209244"/>
    <s v="UE01"/>
    <x v="17"/>
    <d v="1899-12-30T12:23:00"/>
    <x v="3229"/>
    <s v="9000808769"/>
    <s v="012-022-00316475"/>
    <n v="4153.6000000000004"/>
    <n v="4657.04"/>
    <s v="ZPVN"/>
    <s v="40567757"/>
    <n v="394964"/>
    <n v="8002826524"/>
    <x v="2452"/>
    <x v="3"/>
    <x v="3"/>
    <m/>
    <s v="BOL"/>
    <s v="101664"/>
    <x v="8"/>
    <s v="810444"/>
    <s v="OBRA ROMAN HERMANOS CASCALES"/>
    <x v="53"/>
    <s v="AV QUITO S/N Y TANSVERSAL JUNTO AL"/>
    <x v="91"/>
    <s v="O-Sucumbios-Cascales"/>
    <m/>
    <x v="146"/>
    <x v="146"/>
    <s v="10001731"/>
    <s v="TUSTON LOZADA EDDY EDUARDO"/>
    <s v="ZETT"/>
    <x v="214"/>
    <s v="2"/>
    <s v="Sin Pallet"/>
    <n v="0"/>
    <n v="0"/>
    <x v="0"/>
    <n v="50830"/>
    <n v="32080"/>
    <n v="18750"/>
    <m/>
    <m/>
    <x v="143"/>
    <n v="2"/>
    <s v="02"/>
    <m/>
    <x v="1"/>
    <s v=""/>
    <s v=""/>
    <s v="TRANSPORTE PROPIO"/>
    <n v="1013635"/>
    <s v="ROMAN BAJANA JHONATHAN MARCEL"/>
    <x v="214"/>
  </r>
  <r>
    <n v="1002209252"/>
    <s v="UE01"/>
    <x v="17"/>
    <d v="1899-12-30T12:25:00"/>
    <x v="3230"/>
    <s v=""/>
    <s v=""/>
    <n v="0"/>
    <n v="0"/>
    <s v="ZPRC"/>
    <s v="2500108681"/>
    <s v="P000033410"/>
    <n v="8002826534"/>
    <x v="2453"/>
    <x v="2"/>
    <x v="2"/>
    <n v="29.31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8310"/>
    <n v="29310"/>
    <n v="19000"/>
    <n v="0"/>
    <m/>
    <x v="3"/>
    <n v="2"/>
    <s v="02"/>
    <n v="29.31"/>
    <x v="1"/>
    <n v="0"/>
    <n v="0"/>
    <s v="UNICON"/>
    <n v="1014412"/>
    <s v="UNION DE CONCRETERAS UNICON UCUE"/>
    <x v="33"/>
  </r>
  <r>
    <n v="1002209283"/>
    <s v="UE01"/>
    <x v="17"/>
    <d v="1899-12-30T12:29:00"/>
    <x v="3231"/>
    <s v="9000808771"/>
    <s v="012-022-00316477"/>
    <n v="802.58"/>
    <n v="899.86"/>
    <s v="ZPVN"/>
    <s v="40567806"/>
    <s v="0000395048"/>
    <n v="8002826572"/>
    <x v="2454"/>
    <x v="6"/>
    <x v="6"/>
    <n v="120"/>
    <s v="BOL"/>
    <s v="101779"/>
    <x v="85"/>
    <s v="803595"/>
    <s v="OBRA PIFO"/>
    <x v="1"/>
    <s v="GONZALO PIZARRO E IGNACIO JARRIN"/>
    <x v="82"/>
    <s v="O-Pichincha-Pifo"/>
    <n v="102"/>
    <x v="106"/>
    <x v="106"/>
    <s v="100019455"/>
    <s v="ORDONEZ ISAIAS"/>
    <s v="ZEMU"/>
    <x v="169"/>
    <s v="2"/>
    <s v="Sin Pallet"/>
    <n v="0"/>
    <n v="0"/>
    <x v="0"/>
    <n v="10545"/>
    <n v="6010"/>
    <n v="4535"/>
    <n v="51.6"/>
    <m/>
    <x v="104"/>
    <n v="2"/>
    <s v="02"/>
    <n v="6"/>
    <x v="1"/>
    <n v="0.43"/>
    <n v="8.6"/>
    <s v="LA ARMENIA S.A."/>
    <n v="1021623"/>
    <s v="VILLARREAL HIGUERA FERNANDO SALVADO"/>
    <x v="169"/>
  </r>
  <r>
    <n v="1002209283"/>
    <s v="UE01"/>
    <x v="17"/>
    <d v="1899-12-30T12:29:00"/>
    <x v="3232"/>
    <s v="9000808770"/>
    <s v="012-022-00316476"/>
    <n v="1680"/>
    <n v="1883.63"/>
    <s v="ZPVN"/>
    <s v="40567803"/>
    <s v="0000395047"/>
    <n v="8002826573"/>
    <x v="2454"/>
    <x v="6"/>
    <x v="6"/>
    <n v="240"/>
    <s v="BOL"/>
    <s v="101669"/>
    <x v="155"/>
    <s v="805611"/>
    <s v="CONSTRUECUADOR -  CONJUNTO LIVORNO"/>
    <x v="1"/>
    <s v="CALLE 2 HACIENDA MONTESOR"/>
    <x v="61"/>
    <s v="O-Pichincha-Puembo"/>
    <n v="110"/>
    <x v="106"/>
    <x v="106"/>
    <s v="100019455"/>
    <s v="ORDONEZ ISAIAS"/>
    <s v="ZEMU"/>
    <x v="169"/>
    <s v="2"/>
    <s v="Sin Pallet"/>
    <n v="0"/>
    <n v="0"/>
    <x v="0"/>
    <n v="16555"/>
    <n v="12020"/>
    <n v="4535"/>
    <n v="103.2"/>
    <m/>
    <x v="104"/>
    <n v="2"/>
    <s v="02"/>
    <n v="12"/>
    <x v="1"/>
    <n v="0.43"/>
    <n v="8.6"/>
    <s v="LA ARMENIA S.A."/>
    <n v="1021623"/>
    <s v="VILLARREAL HIGUERA FERNANDO SALVADO"/>
    <x v="169"/>
  </r>
  <r>
    <n v="1002209190"/>
    <s v="UE01"/>
    <x v="17"/>
    <d v="1899-12-30T12:39:00"/>
    <x v="3233"/>
    <s v="9000808773"/>
    <s v="012-022-00316478"/>
    <n v="3082.66"/>
    <n v="3456.3"/>
    <s v="ZPVN"/>
    <s v="40567722"/>
    <s v="0000394929"/>
    <n v="8002826459"/>
    <x v="2455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110"/>
    <x v="110"/>
    <s v="100014838"/>
    <s v="INLAGO MAX"/>
    <s v="ZEMT"/>
    <x v="153"/>
    <s v="1"/>
    <s v="Con Pallet"/>
    <n v="0.05"/>
    <n v="24"/>
    <x v="0"/>
    <n v="40140"/>
    <n v="24010"/>
    <n v="16130"/>
    <n v="624"/>
    <m/>
    <x v="108"/>
    <n v="2"/>
    <s v="02"/>
    <n v="24"/>
    <x v="1"/>
    <n v="1.3"/>
    <n v="26"/>
    <s v="LIDENORTI S.A."/>
    <n v="1013860"/>
    <s v="BEDON AYALA SIXTO LEONIDAS"/>
    <x v="153"/>
  </r>
  <r>
    <n v="1002209215"/>
    <s v="UE01"/>
    <x v="17"/>
    <d v="1899-12-30T12:44:00"/>
    <x v="3234"/>
    <s v="9000808774"/>
    <s v="012-022-00316479"/>
    <n v="2310"/>
    <n v="2589.9899999999998"/>
    <s v="ZPVN"/>
    <s v="40567791"/>
    <s v="P000033408"/>
    <n v="8002826487"/>
    <x v="2456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70"/>
    <n v="33090"/>
    <n v="18480"/>
    <n v="0"/>
    <m/>
    <x v="139"/>
    <n v="2"/>
    <s v="02"/>
    <n v="33"/>
    <x v="1"/>
    <n v="0"/>
    <n v="0"/>
    <s v="TRANSPORTE PROPIO"/>
    <n v="1013478"/>
    <s v="LANDAZURI CORDOVA IVAN OSWALDO"/>
    <x v="215"/>
  </r>
  <r>
    <n v="1002209188"/>
    <s v="UE01"/>
    <x v="17"/>
    <d v="1899-12-30T12:46:00"/>
    <x v="3235"/>
    <s v="9000808775"/>
    <s v="012-022-00316480"/>
    <n v="2798.4"/>
    <n v="3137.59"/>
    <s v="ZPVN"/>
    <s v="40567577"/>
    <s v="0000394731"/>
    <n v="8002826457"/>
    <x v="2457"/>
    <x v="5"/>
    <x v="5"/>
    <n v="480"/>
    <s v="BOL"/>
    <s v="101664"/>
    <x v="8"/>
    <s v="806774"/>
    <s v="FERRETERIA BORJA E HIJOS LTDA"/>
    <x v="48"/>
    <s v="SANTA BARBARA Y CUENCA"/>
    <x v="38"/>
    <s v="O-Azuay-Cuenca"/>
    <n v="550"/>
    <x v="65"/>
    <x v="65"/>
    <s v="100014860"/>
    <s v="TANICUCHI LUIS"/>
    <s v="ZEMT"/>
    <x v="82"/>
    <s v="2"/>
    <s v="Sin Pallet"/>
    <n v="0"/>
    <n v="0"/>
    <x v="0"/>
    <n v="39130"/>
    <n v="24090"/>
    <n v="15040"/>
    <n v="912"/>
    <m/>
    <x v="63"/>
    <n v="2"/>
    <s v="02"/>
    <n v="24"/>
    <x v="1"/>
    <n v="1.9"/>
    <n v="38"/>
    <s v="TRANSSJQ S.A."/>
    <n v="1013485"/>
    <s v="PEREZ ALBUJA VICTOR ALEJANDRO"/>
    <x v="82"/>
  </r>
  <r>
    <n v="1002209199"/>
    <s v="UE01"/>
    <x v="17"/>
    <d v="1899-12-30T12:51:00"/>
    <x v="3236"/>
    <s v="9000808776"/>
    <s v="012-022-00316481"/>
    <n v="3393.6"/>
    <n v="3804.92"/>
    <s v="ZPVN"/>
    <s v="40567740"/>
    <s v="0000394948"/>
    <n v="8002826470"/>
    <x v="2458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49"/>
    <x v="149"/>
    <s v="10005661"/>
    <s v="PUPIALES ARELLANO CARLOS ANDRES"/>
    <s v="ZEMT"/>
    <x v="223"/>
    <s v="1"/>
    <s v="Con Pallet"/>
    <n v="0.05"/>
    <n v="24"/>
    <x v="0"/>
    <n v="40050"/>
    <n v="23970"/>
    <n v="16080"/>
    <n v="508.8"/>
    <m/>
    <x v="146"/>
    <n v="2"/>
    <s v="02"/>
    <n v="24"/>
    <x v="1"/>
    <n v="1.06"/>
    <n v="21.2"/>
    <s v="LA ARMENIA"/>
    <n v="10005628"/>
    <s v="PUPIALES URRESTA GUSTAVO"/>
    <x v="223"/>
  </r>
  <r>
    <n v="1002209249"/>
    <s v="UE01"/>
    <x v="17"/>
    <d v="1899-12-30T12:55:00"/>
    <x v="3237"/>
    <s v="9000808778"/>
    <s v="012-022-00316483"/>
    <n v="558.4"/>
    <n v="626.08000000000004"/>
    <s v="ZPVN"/>
    <s v="40567793"/>
    <s v="0000395021"/>
    <n v="8002826530"/>
    <x v="2459"/>
    <x v="3"/>
    <x v="3"/>
    <n v="80"/>
    <s v="BOL"/>
    <s v="102876"/>
    <x v="193"/>
    <s v="803667"/>
    <s v="FERRETERIA LA ECONOMIA"/>
    <x v="66"/>
    <s v="CALLE C1 NUMERO 1, NUEVO MUISNE"/>
    <x v="117"/>
    <s v="O-Esmeraldas-Muisne"/>
    <n v="499"/>
    <x v="73"/>
    <x v="73"/>
    <s v="100014882"/>
    <s v="RIVERA JOSE"/>
    <s v="ZEMU"/>
    <x v="95"/>
    <s v="2"/>
    <s v="Sin Pallet"/>
    <n v="0"/>
    <n v="0"/>
    <x v="0"/>
    <n v="8567.2219999999998"/>
    <n v="4002.2220000000002"/>
    <n v="4565"/>
    <n v="101.6"/>
    <m/>
    <x v="71"/>
    <n v="2"/>
    <s v="02"/>
    <n v="4"/>
    <x v="1"/>
    <n v="1.27"/>
    <n v="25.4"/>
    <s v="TRIMPESAS S.A."/>
    <n v="1013684"/>
    <s v="CASTRO NAVARRETE FRANCISCO ARMANDO"/>
    <x v="95"/>
  </r>
  <r>
    <n v="1002209249"/>
    <s v="UE01"/>
    <x v="17"/>
    <d v="1899-12-30T12:55:00"/>
    <x v="3238"/>
    <s v="9000808777"/>
    <s v="012-022-00316482"/>
    <n v="2032.8"/>
    <n v="2279.19"/>
    <s v="ZPVN"/>
    <s v="40567793"/>
    <s v="0000395022"/>
    <n v="8002826529"/>
    <x v="2459"/>
    <x v="4"/>
    <x v="4"/>
    <n v="280"/>
    <s v="BOL"/>
    <s v="102876"/>
    <x v="193"/>
    <s v="803667"/>
    <s v="FERRETERIA LA ECONOMIA"/>
    <x v="66"/>
    <s v="CALLE C1 NUMERO 1, NUEVO MUISNE"/>
    <x v="117"/>
    <s v="O-Esmeraldas-Muisne"/>
    <n v="499"/>
    <x v="73"/>
    <x v="73"/>
    <s v="100014882"/>
    <s v="RIVERA JOSE"/>
    <s v="ZEMU"/>
    <x v="95"/>
    <s v="2"/>
    <s v="Sin Pallet"/>
    <n v="0"/>
    <n v="0"/>
    <x v="0"/>
    <n v="18572.777999999998"/>
    <n v="14007.778"/>
    <n v="4565"/>
    <n v="355.6"/>
    <m/>
    <x v="71"/>
    <n v="2"/>
    <s v="02"/>
    <n v="14"/>
    <x v="1"/>
    <n v="1.27"/>
    <n v="25.400000000000002"/>
    <s v="TRIMPESAS S.A."/>
    <n v="1013684"/>
    <s v="CASTRO NAVARRETE FRANCISCO ARMANDO"/>
    <x v="95"/>
  </r>
  <r>
    <n v="1002209309"/>
    <s v="UE01"/>
    <x v="17"/>
    <d v="1899-12-30T13:02:00"/>
    <x v="3239"/>
    <s v="9000808780"/>
    <s v="012-022-00316484"/>
    <n v="2386.8000000000002"/>
    <n v="2676.1"/>
    <s v="ZPVN"/>
    <s v="40567818"/>
    <s v="P000033421"/>
    <n v="8002826605"/>
    <x v="2460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15"/>
    <x v="15"/>
    <s v="100018302"/>
    <s v="VERA EDWIN"/>
    <s v="ZEMU"/>
    <x v="102"/>
    <s v="2"/>
    <s v="Sin Pallet"/>
    <n v="0"/>
    <n v="0"/>
    <x v="0"/>
    <n v="27110"/>
    <n v="18040"/>
    <n v="9070"/>
    <n v="262.8"/>
    <m/>
    <x v="15"/>
    <n v="2"/>
    <s v="02"/>
    <n v="18"/>
    <x v="1"/>
    <n v="0.73"/>
    <n v="14.600000000000001"/>
    <s v="SANJOPAS S.A."/>
    <n v="1013871"/>
    <s v="MORAN PERUGACHI ALONSO"/>
    <x v="102"/>
  </r>
  <r>
    <n v="1002209282"/>
    <s v="UE01"/>
    <x v="17"/>
    <d v="1899-12-30T13:07:00"/>
    <x v="3240"/>
    <s v="9000808672"/>
    <s v="013-020-00048090"/>
    <n v="1092.8"/>
    <n v="1225.26"/>
    <s v="ZPDF"/>
    <s v="70177735"/>
    <s v="0000395042"/>
    <n v="8002826570"/>
    <x v="2461"/>
    <x v="3"/>
    <x v="3"/>
    <n v="160"/>
    <s v="BOL"/>
    <s v="10003656"/>
    <x v="215"/>
    <s v="807730"/>
    <s v="BODEGA GIGANTE FERRETERO"/>
    <x v="42"/>
    <s v="VIA PRINCIPAL Y SANTA ELENA"/>
    <x v="85"/>
    <s v="O-Esmeraldas-Tonsupa"/>
    <n v="403"/>
    <x v="16"/>
    <x v="16"/>
    <s v="10008215"/>
    <s v="MAFLA SEVILLANO LUIS EDUARDO"/>
    <s v="ZEMU"/>
    <x v="107"/>
    <s v="2"/>
    <s v="Sin Pallet"/>
    <n v="0"/>
    <n v="0"/>
    <x v="0"/>
    <n v="12493.888999999999"/>
    <n v="8008.8890000000001"/>
    <n v="4485"/>
    <n v="176"/>
    <m/>
    <x v="16"/>
    <n v="2"/>
    <s v="02"/>
    <n v="8"/>
    <x v="1"/>
    <n v="1.1000000000000001"/>
    <n v="22"/>
    <s v="LA ARMENIA S.A."/>
    <n v="1020060"/>
    <s v="FUERTES RUEDA HUGO BALDOMERO"/>
    <x v="107"/>
  </r>
  <r>
    <n v="1002209282"/>
    <s v="UE01"/>
    <x v="17"/>
    <d v="1899-12-30T13:07:00"/>
    <x v="3241"/>
    <s v="9000808673"/>
    <s v="013-020-00048091"/>
    <n v="1420"/>
    <n v="1592.11"/>
    <s v="ZPDF"/>
    <s v="70177734"/>
    <s v="0000395041"/>
    <n v="8002826571"/>
    <x v="2461"/>
    <x v="4"/>
    <x v="4"/>
    <n v="200"/>
    <s v="BOL"/>
    <s v="10003656"/>
    <x v="215"/>
    <s v="807730"/>
    <s v="BODEGA GIGANTE FERRETERO"/>
    <x v="42"/>
    <s v="VIA PRINCIPAL Y SANTA ELENA"/>
    <x v="85"/>
    <s v="O-Esmeraldas-Tonsupa"/>
    <n v="403"/>
    <x v="16"/>
    <x v="16"/>
    <s v="10008215"/>
    <s v="MAFLA SEVILLANO LUIS EDUARDO"/>
    <s v="ZEMU"/>
    <x v="107"/>
    <s v="2"/>
    <s v="Sin Pallet"/>
    <n v="0"/>
    <n v="0"/>
    <x v="0"/>
    <n v="14496.111000000001"/>
    <n v="10011.111000000001"/>
    <n v="4485"/>
    <n v="220"/>
    <m/>
    <x v="16"/>
    <n v="2"/>
    <s v="02"/>
    <n v="10"/>
    <x v="1"/>
    <n v="1.1000000000000001"/>
    <n v="22"/>
    <s v="LA ARMENIA S.A."/>
    <n v="1020060"/>
    <s v="FUERTES RUEDA HUGO BALDOMERO"/>
    <x v="107"/>
  </r>
  <r>
    <n v="1002209308"/>
    <s v="UE01"/>
    <x v="17"/>
    <d v="1899-12-30T13:11:00"/>
    <x v="3242"/>
    <s v="9000808783"/>
    <s v="012-022-00316486"/>
    <n v="950.4"/>
    <n v="1065.5999999999999"/>
    <s v="ZPVN"/>
    <s v="40567812"/>
    <s v="0000395060"/>
    <n v="8002826603"/>
    <x v="2462"/>
    <x v="3"/>
    <x v="3"/>
    <n v="160"/>
    <s v="BOL"/>
    <s v="101664"/>
    <x v="8"/>
    <s v="800644"/>
    <s v="MONICA AMBROSI A"/>
    <x v="12"/>
    <s v="MONICA AMBROSI / VIA A QUEVEDO"/>
    <x v="14"/>
    <s v="O-Losrios-Quevedo"/>
    <n v="345"/>
    <x v="106"/>
    <x v="106"/>
    <s v="100014932"/>
    <s v="CORREA MILTON"/>
    <s v="ZEMU"/>
    <x v="148"/>
    <s v="2"/>
    <s v="Sin Pallet"/>
    <n v="0"/>
    <n v="0"/>
    <x v="0"/>
    <n v="12542.222"/>
    <n v="8022.2219999999998"/>
    <n v="4520"/>
    <n v="164.8"/>
    <m/>
    <x v="104"/>
    <n v="2"/>
    <s v="02"/>
    <n v="8"/>
    <x v="1"/>
    <n v="1.03"/>
    <n v="20.6"/>
    <s v="LA ARMENIA S.A."/>
    <n v="1021623"/>
    <s v="VILLARREAL HIGUERA FERNANDO SALVADO"/>
    <x v="148"/>
  </r>
  <r>
    <n v="1002209308"/>
    <s v="UE01"/>
    <x v="17"/>
    <d v="1899-12-30T13:11:00"/>
    <x v="3243"/>
    <s v="9000808782"/>
    <s v="012-022-00316485"/>
    <n v="1236"/>
    <n v="1385.81"/>
    <s v="ZPVN"/>
    <s v="40567812"/>
    <s v="0000395059"/>
    <n v="8002826604"/>
    <x v="2462"/>
    <x v="4"/>
    <x v="4"/>
    <n v="200"/>
    <s v="BOL"/>
    <s v="101664"/>
    <x v="8"/>
    <s v="800644"/>
    <s v="MONICA AMBROSI A"/>
    <x v="12"/>
    <s v="MONICA AMBROSI / VIA A QUEVEDO"/>
    <x v="14"/>
    <s v="O-Losrios-Quevedo"/>
    <n v="345"/>
    <x v="106"/>
    <x v="106"/>
    <s v="100014932"/>
    <s v="CORREA MILTON"/>
    <s v="ZEMU"/>
    <x v="148"/>
    <s v="2"/>
    <s v="Sin Pallet"/>
    <n v="0"/>
    <n v="0"/>
    <x v="0"/>
    <n v="14547.778"/>
    <n v="10027.778"/>
    <n v="4520"/>
    <n v="206"/>
    <m/>
    <x v="104"/>
    <n v="2"/>
    <s v="02"/>
    <n v="10"/>
    <x v="1"/>
    <n v="1.03"/>
    <n v="20.6"/>
    <s v="LA ARMENIA S.A."/>
    <n v="1021623"/>
    <s v="VILLARREAL HIGUERA FERNANDO SALVADO"/>
    <x v="148"/>
  </r>
  <r>
    <n v="1002209290"/>
    <s v="UE01"/>
    <x v="17"/>
    <d v="1899-12-30T13:16:00"/>
    <x v="3244"/>
    <s v="9000808784"/>
    <s v="012-022-00316487"/>
    <n v="4302.1400000000003"/>
    <n v="4823.59"/>
    <s v="ZPVN"/>
    <s v="40567813"/>
    <s v="0000395064"/>
    <n v="8002826580"/>
    <x v="2463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5"/>
    <x v="75"/>
    <s v="100019981"/>
    <s v="ALARCON IVAN"/>
    <s v="ZETT"/>
    <x v="98"/>
    <s v="1"/>
    <s v="Con Pallet"/>
    <n v="0.05"/>
    <n v="32"/>
    <x v="0"/>
    <n v="49250"/>
    <n v="32050"/>
    <n v="17200"/>
    <n v="281.60000000000002"/>
    <s v="remplaza nc  413223"/>
    <x v="73"/>
    <n v="2"/>
    <s v="02"/>
    <n v="32"/>
    <x v="1"/>
    <n v="0.44000000000000006"/>
    <n v="8.8000000000000007"/>
    <s v="J.V. TRANSPREMIUN CIA.LTDA"/>
    <n v="1013906"/>
    <s v="VALLEJOS VILLEGAS SAUL EDUARDO"/>
    <x v="98"/>
  </r>
  <r>
    <n v="1002209304"/>
    <s v="UE01"/>
    <x v="17"/>
    <d v="1899-12-30T13:18:00"/>
    <x v="3245"/>
    <s v=""/>
    <s v=""/>
    <n v="0"/>
    <n v="0"/>
    <s v="ZPRC"/>
    <s v="2500108682"/>
    <s v="P000033411"/>
    <n v="8002826598"/>
    <x v="2464"/>
    <x v="2"/>
    <x v="2"/>
    <n v="32.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1700"/>
    <n v="32500"/>
    <n v="19200"/>
    <n v="0"/>
    <m/>
    <x v="3"/>
    <n v="2"/>
    <s v="02"/>
    <n v="32.5"/>
    <x v="1"/>
    <n v="0"/>
    <n v="0"/>
    <s v="UNICON"/>
    <n v="1014412"/>
    <s v="UNION DE CONCRETERAS UNICON UCUE"/>
    <x v="41"/>
  </r>
  <r>
    <n v="1002209292"/>
    <s v="UE01"/>
    <x v="17"/>
    <d v="1899-12-30T13:21:00"/>
    <x v="3246"/>
    <s v="9000808787"/>
    <s v="012-022-00316488"/>
    <n v="4153.6000000000004"/>
    <n v="4657.04"/>
    <s v="ZPVN"/>
    <s v="40567757"/>
    <n v="394965"/>
    <n v="8002826582"/>
    <x v="2465"/>
    <x v="3"/>
    <x v="3"/>
    <m/>
    <s v="BOL"/>
    <s v="101664"/>
    <x v="8"/>
    <s v="810444"/>
    <s v="OBRA ROMAN HERMANOS CASCALES"/>
    <x v="53"/>
    <s v="AV QUITO S/N Y TANSVERSAL JUNTO AL"/>
    <x v="91"/>
    <s v="O-Sucumbios-Cascales"/>
    <m/>
    <x v="146"/>
    <x v="146"/>
    <s v="100021749"/>
    <s v="GUAMAN LUIS ALFREDO"/>
    <s v="ZETT"/>
    <x v="217"/>
    <s v="2"/>
    <s v="Sin Pallet"/>
    <n v="0"/>
    <n v="0"/>
    <x v="0"/>
    <n v="49450"/>
    <n v="32040"/>
    <n v="17410"/>
    <m/>
    <m/>
    <x v="143"/>
    <n v="2"/>
    <s v="02"/>
    <m/>
    <x v="1"/>
    <s v=""/>
    <s v=""/>
    <s v="TRANSPORTE PROPIO"/>
    <n v="1013635"/>
    <s v="ROMAN BAJANA JHONATHAN MARCEL"/>
    <x v="217"/>
  </r>
  <r>
    <n v="1002209303"/>
    <s v="UE01"/>
    <x v="17"/>
    <d v="1899-12-30T13:24:00"/>
    <x v="3247"/>
    <s v="9000808791"/>
    <s v="012-022-00316491"/>
    <n v="255.71"/>
    <n v="286.70999999999998"/>
    <s v="ZPVN"/>
    <s v="40567821"/>
    <s v="P000033424"/>
    <n v="8002826595"/>
    <x v="2466"/>
    <x v="7"/>
    <x v="7"/>
    <n v="40"/>
    <s v="BOL"/>
    <s v="101680"/>
    <x v="12"/>
    <s v="801408"/>
    <s v="BODEG NARANJO PUJILI"/>
    <x v="10"/>
    <s v="BODEG NARANJO PUJILI / VIA A PUJILI"/>
    <x v="12"/>
    <s v="O-Cotopaxi-Pujili"/>
    <n v="205"/>
    <x v="99"/>
    <x v="99"/>
    <s v="100014996"/>
    <s v="GRANDA GERARDO"/>
    <s v="ZETT"/>
    <x v="139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  <n v="1014016"/>
    <s v="CARRILLO VARGAS MARIO ALFREDO"/>
    <x v="139"/>
  </r>
  <r>
    <n v="1002209303"/>
    <s v="UE01"/>
    <x v="17"/>
    <d v="1899-12-30T13:24:00"/>
    <x v="3248"/>
    <s v="9000808789"/>
    <s v="012-022-00316489"/>
    <n v="233.25"/>
    <n v="261.52"/>
    <s v="ZPVN"/>
    <s v="40567820"/>
    <s v="P000033423"/>
    <n v="8002826596"/>
    <x v="2466"/>
    <x v="5"/>
    <x v="5"/>
    <n v="40"/>
    <s v="BOL"/>
    <s v="101680"/>
    <x v="12"/>
    <s v="801408"/>
    <s v="BODEG NARANJO PUJILI"/>
    <x v="10"/>
    <s v="BODEG NARANJO PUJILI / VIA A PUJILI"/>
    <x v="12"/>
    <s v="O-Cotopaxi-Pujili"/>
    <n v="205"/>
    <x v="99"/>
    <x v="99"/>
    <s v="100014996"/>
    <s v="GRANDA GERARDO"/>
    <s v="ZETT"/>
    <x v="139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  <n v="1014016"/>
    <s v="CARRILLO VARGAS MARIO ALFREDO"/>
    <x v="139"/>
  </r>
  <r>
    <n v="1002209303"/>
    <s v="UE01"/>
    <x v="17"/>
    <d v="1899-12-30T13:24:00"/>
    <x v="3249"/>
    <s v="9000808790"/>
    <s v="012-022-00316490"/>
    <n v="3684.88"/>
    <n v="4131.5200000000004"/>
    <s v="ZPVN"/>
    <s v="40567819"/>
    <s v="P000033422"/>
    <n v="8002826597"/>
    <x v="2466"/>
    <x v="6"/>
    <x v="6"/>
    <n v="580"/>
    <s v="BOL"/>
    <s v="101680"/>
    <x v="12"/>
    <s v="801408"/>
    <s v="BODEG NARANJO PUJILI"/>
    <x v="10"/>
    <s v="BODEG NARANJO PUJILI / VIA A PUJILI"/>
    <x v="12"/>
    <s v="O-Cotopaxi-Pujili"/>
    <n v="205"/>
    <x v="99"/>
    <x v="99"/>
    <s v="100014996"/>
    <s v="GRANDA GERARDO"/>
    <s v="ZETT"/>
    <x v="139"/>
    <s v="2"/>
    <s v="Sin Pallet"/>
    <n v="0"/>
    <n v="0"/>
    <x v="0"/>
    <n v="34848.485000000001"/>
    <n v="29035.151999999998"/>
    <n v="5813.3329999999996"/>
    <n v="452.4"/>
    <m/>
    <x v="97"/>
    <n v="2"/>
    <s v="02"/>
    <n v="29"/>
    <x v="1"/>
    <n v="0.77999999999999992"/>
    <n v="15.6"/>
    <s v="TRANSLOBOL S.A."/>
    <n v="1014016"/>
    <s v="CARRILLO VARGAS MARIO ALFREDO"/>
    <x v="139"/>
  </r>
  <r>
    <n v="1002209335"/>
    <s v="UE01"/>
    <x v="17"/>
    <d v="1899-12-30T13:27:00"/>
    <x v="3250"/>
    <s v="9000808793"/>
    <s v="012-022-00316493"/>
    <n v="541.6"/>
    <n v="607.24"/>
    <s v="ZPVN"/>
    <s v="40567815"/>
    <s v="P000033420"/>
    <n v="8002826639"/>
    <x v="2467"/>
    <x v="7"/>
    <x v="7"/>
    <n v="80"/>
    <s v="BOL"/>
    <s v="101628"/>
    <x v="13"/>
    <s v="806524"/>
    <s v="FERRETERIA DUBAL SORIA"/>
    <x v="1"/>
    <s v="PANAMERICANA NORTE Y JOSE MEJIA"/>
    <x v="52"/>
    <s v="O-Pichincha-Yaruqui"/>
    <n v="87"/>
    <x v="124"/>
    <x v="124"/>
    <s v="100015005"/>
    <s v="QUITO LUIS"/>
    <s v="ZEMU"/>
    <x v="175"/>
    <s v="2"/>
    <s v="Sin Pallet"/>
    <n v="0"/>
    <n v="0"/>
    <x v="0"/>
    <n v="8538.8889999999992"/>
    <n v="4008.8890000000001"/>
    <n v="4530"/>
    <n v="30.4"/>
    <m/>
    <x v="122"/>
    <n v="2"/>
    <s v="02"/>
    <n v="4"/>
    <x v="1"/>
    <n v="0.38"/>
    <n v="7.6"/>
    <s v="LIDENORTI S.A."/>
    <n v="1013649"/>
    <s v="VEGA PEREZ JOSE"/>
    <x v="175"/>
  </r>
  <r>
    <n v="1002209335"/>
    <s v="UE01"/>
    <x v="17"/>
    <d v="1899-12-30T13:27:00"/>
    <x v="3251"/>
    <s v="9000808792"/>
    <s v="012-022-00316492"/>
    <n v="1887.2"/>
    <n v="2115.94"/>
    <s v="ZPVN"/>
    <s v="40567814"/>
    <s v="P000033419"/>
    <n v="8002826640"/>
    <x v="2467"/>
    <x v="6"/>
    <x v="6"/>
    <n v="280"/>
    <s v="BOL"/>
    <s v="101628"/>
    <x v="13"/>
    <s v="806524"/>
    <s v="FERRETERIA DUBAL SORIA"/>
    <x v="1"/>
    <s v="PANAMERICANA NORTE Y JOSE MEJIA"/>
    <x v="52"/>
    <s v="O-Pichincha-Yaruqui"/>
    <n v="87"/>
    <x v="124"/>
    <x v="124"/>
    <s v="100015005"/>
    <s v="QUITO LUIS"/>
    <s v="ZEMU"/>
    <x v="175"/>
    <s v="2"/>
    <s v="Sin Pallet"/>
    <n v="0"/>
    <n v="0"/>
    <x v="0"/>
    <n v="18561.111000000001"/>
    <n v="14031.111000000001"/>
    <n v="4530"/>
    <n v="106.4"/>
    <m/>
    <x v="122"/>
    <n v="2"/>
    <s v="02"/>
    <n v="14"/>
    <x v="1"/>
    <n v="0.38"/>
    <n v="7.6000000000000005"/>
    <s v="LIDENORTI S.A."/>
    <n v="1013649"/>
    <s v="VEGA PEREZ JOSE"/>
    <x v="175"/>
  </r>
  <r>
    <n v="1002209310"/>
    <s v="UE01"/>
    <x v="17"/>
    <d v="1899-12-30T13:29:00"/>
    <x v="3252"/>
    <s v="9000808795"/>
    <s v="012-022-00316495"/>
    <n v="1115.2"/>
    <n v="1250.3699999999999"/>
    <s v="ZPVN"/>
    <s v="40567824"/>
    <s v="P000033427"/>
    <n v="8002826608"/>
    <x v="2468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75"/>
    <x v="75"/>
    <s v="100014926"/>
    <s v="LATACUMBA LUIS"/>
    <s v="ZETT"/>
    <x v="236"/>
    <s v="1"/>
    <s v="Con Pallet"/>
    <n v="0.05"/>
    <n v="8"/>
    <x v="0"/>
    <n v="16990"/>
    <n v="8015"/>
    <n v="8975"/>
    <n v="14.4"/>
    <m/>
    <x v="73"/>
    <n v="2"/>
    <s v="02"/>
    <n v="8"/>
    <x v="1"/>
    <n v="0.09"/>
    <n v="1.8"/>
    <s v="J.V. TRANSPREMIUN CIA.LTDA"/>
    <n v="1013906"/>
    <s v="VALLEJOS VILLEGAS SAUL EDUARDO"/>
    <x v="236"/>
  </r>
  <r>
    <n v="1002209310"/>
    <s v="UE01"/>
    <x v="17"/>
    <d v="1899-12-30T13:29:00"/>
    <x v="3253"/>
    <s v="9000808794"/>
    <s v="012-022-00316494"/>
    <n v="3312"/>
    <n v="3713.44"/>
    <s v="ZPVN"/>
    <s v="40567823"/>
    <s v="P000033426"/>
    <n v="8002826607"/>
    <x v="2468"/>
    <x v="6"/>
    <x v="6"/>
    <n v="480"/>
    <s v="BOL"/>
    <s v="102835"/>
    <x v="102"/>
    <s v="803600"/>
    <s v="FERRICENTRO CAMAL"/>
    <x v="8"/>
    <s v="PANAMERICANA Y CALLE DEL ROCIO"/>
    <x v="8"/>
    <s v="O-Imbabura-Otavalo"/>
    <n v="8"/>
    <x v="75"/>
    <x v="75"/>
    <s v="100014926"/>
    <s v="LATACUMBA LUIS"/>
    <s v="ZETT"/>
    <x v="236"/>
    <s v="1"/>
    <s v="Con Pallet"/>
    <n v="0.05"/>
    <n v="24"/>
    <x v="0"/>
    <n v="33020"/>
    <n v="24045"/>
    <n v="8975"/>
    <n v="43.2"/>
    <m/>
    <x v="73"/>
    <n v="2"/>
    <s v="02"/>
    <n v="24"/>
    <x v="1"/>
    <n v="9.0000000000000011E-2"/>
    <n v="1.8"/>
    <s v="J.V. TRANSPREMIUN CIA.LTDA"/>
    <n v="1013906"/>
    <s v="VALLEJOS VILLEGAS SAUL EDUARDO"/>
    <x v="236"/>
  </r>
  <r>
    <n v="1002209315"/>
    <s v="UE01"/>
    <x v="17"/>
    <d v="1899-12-30T13:42:00"/>
    <x v="3254"/>
    <s v="9000808798"/>
    <s v="012-022-00316498"/>
    <n v="1102.4000000000001"/>
    <n v="1236.02"/>
    <s v="ZPVN"/>
    <s v="40567694"/>
    <s v="0000394898"/>
    <n v="8002826615"/>
    <x v="2469"/>
    <x v="9"/>
    <x v="9"/>
    <n v="16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8"/>
    <x v="0"/>
    <n v="12873.334000000001"/>
    <n v="8026.6670000000004"/>
    <n v="4846.6670000000004"/>
    <n v="180.8"/>
    <m/>
    <x v="136"/>
    <n v="2"/>
    <s v="02"/>
    <n v="8"/>
    <x v="1"/>
    <n v="1.1300000000000001"/>
    <n v="22.6"/>
    <s v="RUTAS COTACACHENSES S.A."/>
    <n v="1013946"/>
    <s v="ALBUJA RUIZ CESAR UBEN"/>
    <x v="197"/>
  </r>
  <r>
    <n v="1002209315"/>
    <s v="UE01"/>
    <x v="17"/>
    <d v="1899-12-30T13:42:00"/>
    <x v="3255"/>
    <s v="9000808796"/>
    <s v="012-022-00316496"/>
    <n v="1310"/>
    <n v="1468.78"/>
    <s v="ZPVN"/>
    <s v="40567694"/>
    <s v="0000394895"/>
    <n v="8002826616"/>
    <x v="2469"/>
    <x v="3"/>
    <x v="3"/>
    <n v="20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10"/>
    <x v="0"/>
    <n v="14880"/>
    <n v="10033.333000000001"/>
    <n v="4846.6670000000004"/>
    <n v="226"/>
    <m/>
    <x v="136"/>
    <n v="2"/>
    <s v="02"/>
    <n v="10"/>
    <x v="1"/>
    <n v="1.1299999999999999"/>
    <n v="22.6"/>
    <s v="RUTAS COTACACHENSES S.A."/>
    <n v="1013946"/>
    <s v="ALBUJA RUIZ CESAR UBEN"/>
    <x v="197"/>
  </r>
  <r>
    <n v="1002209315"/>
    <s v="UE01"/>
    <x v="17"/>
    <d v="1899-12-30T13:42:00"/>
    <x v="3256"/>
    <s v="9000808797"/>
    <s v="012-022-00316497"/>
    <n v="817.2"/>
    <n v="916.25"/>
    <s v="ZPVN"/>
    <s v="40567694"/>
    <s v="0000394899"/>
    <n v="8002826614"/>
    <x v="2469"/>
    <x v="4"/>
    <x v="4"/>
    <n v="12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6"/>
    <x v="0"/>
    <n v="10866.666999999999"/>
    <n v="6020"/>
    <n v="4846.6670000000004"/>
    <n v="135.6"/>
    <m/>
    <x v="136"/>
    <n v="2"/>
    <s v="02"/>
    <n v="6"/>
    <x v="1"/>
    <n v="1.1299999999999999"/>
    <n v="22.599999999999998"/>
    <s v="RUTAS COTACACHENSES S.A."/>
    <n v="1013946"/>
    <s v="ALBUJA RUIZ CESAR UBEN"/>
    <x v="197"/>
  </r>
  <r>
    <n v="1002209319"/>
    <s v="UE01"/>
    <x v="17"/>
    <d v="1899-12-30T13:53:00"/>
    <x v="3257"/>
    <s v=""/>
    <s v=""/>
    <n v="0"/>
    <n v="0"/>
    <s v="ZPRC"/>
    <s v="2500108685"/>
    <s v="P000033425"/>
    <n v="8002826620"/>
    <x v="2470"/>
    <x v="2"/>
    <x v="2"/>
    <n v="28.25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880"/>
    <n v="28250"/>
    <n v="17630"/>
    <n v="0"/>
    <m/>
    <x v="3"/>
    <n v="2"/>
    <s v="02"/>
    <n v="28.25"/>
    <x v="1"/>
    <n v="0"/>
    <n v="0"/>
    <s v="UNICON"/>
    <n v="1014412"/>
    <s v="UNION DE CONCRETERAS UNICON UCUE"/>
    <x v="202"/>
  </r>
  <r>
    <n v="1002209339"/>
    <s v="UE01"/>
    <x v="17"/>
    <d v="1899-12-30T13:53:00"/>
    <x v="3258"/>
    <s v="9000808802"/>
    <s v="012-022-00316499"/>
    <n v="2851.2"/>
    <n v="3196.78"/>
    <s v="ZPVN"/>
    <s v="40567719"/>
    <s v="0000394927"/>
    <n v="8002826644"/>
    <x v="2471"/>
    <x v="3"/>
    <x v="3"/>
    <n v="480"/>
    <s v="BOL"/>
    <s v="101664"/>
    <x v="8"/>
    <s v="800768"/>
    <s v="LA CASA DEL HIERRO"/>
    <x v="12"/>
    <s v="CALLE 7MA"/>
    <x v="14"/>
    <s v="O-Losrios-Quevedo"/>
    <n v="345"/>
    <x v="39"/>
    <x v="39"/>
    <s v="100014935"/>
    <s v="MENDEZ EDMUNDO"/>
    <s v="ZEMT"/>
    <x v="191"/>
    <s v="2"/>
    <s v="Sin Pallet"/>
    <n v="0"/>
    <n v="0"/>
    <x v="0"/>
    <n v="38150"/>
    <n v="24040"/>
    <n v="14110"/>
    <n v="494.4"/>
    <m/>
    <x v="37"/>
    <n v="2"/>
    <s v="02"/>
    <n v="24"/>
    <x v="1"/>
    <n v="1.03"/>
    <n v="20.599999999999998"/>
    <s v="TRANSLOBOL S.A."/>
    <n v="1014100"/>
    <s v="SIGUENZA PARRA FROILAN ALEJANDRO"/>
    <x v="191"/>
  </r>
  <r>
    <n v="1002209338"/>
    <s v="UE01"/>
    <x v="17"/>
    <d v="1899-12-30T14:02:00"/>
    <x v="3259"/>
    <s v="9000808647"/>
    <s v="013-020-00048088"/>
    <n v="2414.83"/>
    <n v="2707.52"/>
    <s v="ZPDF"/>
    <s v="70177726"/>
    <s v="P000033406"/>
    <n v="8002826643"/>
    <x v="2472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460"/>
    <n v="18030"/>
    <n v="9430"/>
    <n v="543.6"/>
    <m/>
    <x v="162"/>
    <n v="2"/>
    <s v="02"/>
    <n v="18"/>
    <x v="1"/>
    <n v="1.51"/>
    <n v="30.200000000000003"/>
    <s v="TRANSPORTE PROPIO"/>
    <n v="1022996"/>
    <s v="PINOS MONTENEGRO MARCO ANTONIO"/>
    <x v="251"/>
  </r>
  <r>
    <n v="1002209693"/>
    <s v="UE01"/>
    <x v="18"/>
    <d v="1899-12-30T21:04:00"/>
    <x v="3260"/>
    <s v="9000808928"/>
    <s v="012-022-00316500"/>
    <n v="4023.99"/>
    <n v="4511.72"/>
    <s v="ZPVN"/>
    <s v="40567565"/>
    <s v="0000394700"/>
    <n v="8002827049"/>
    <x v="2473"/>
    <x v="1"/>
    <x v="1"/>
    <n v="31.75"/>
    <s v="T"/>
    <s v="102140"/>
    <x v="2"/>
    <s v="804320"/>
    <s v="ARTEPISO GRANEL-QUITO"/>
    <x v="1"/>
    <s v="DE LOS MANZANOS Y NICOLAS PAILACHO"/>
    <x v="61"/>
    <s v="O-Pichincha-Puembo"/>
    <n v="110"/>
    <x v="30"/>
    <x v="30"/>
    <s v="100019435"/>
    <s v="CAMPILLO LÁZARO"/>
    <s v="ZECI"/>
    <x v="218"/>
    <s v="2"/>
    <s v="Sin Pallet"/>
    <n v="0"/>
    <n v="0"/>
    <x v="0"/>
    <n v="49610"/>
    <n v="31750"/>
    <n v="17860"/>
    <n v="317.82"/>
    <m/>
    <x v="28"/>
    <n v="3"/>
    <s v="03"/>
    <n v="31.75"/>
    <x v="1"/>
    <n v="10.01007874015748"/>
    <n v="10.01007874015748"/>
    <s v="TRANSALMEIDA"/>
    <n v="1013966"/>
    <s v="ALMEIDA CHICAIZA MIGUEL ANGEL"/>
    <x v="218"/>
  </r>
  <r>
    <n v="1002209685"/>
    <s v="UE01"/>
    <x v="18"/>
    <d v="1899-12-30T21:22:00"/>
    <x v="3261"/>
    <s v=""/>
    <s v=""/>
    <n v="0"/>
    <n v="0"/>
    <s v="ZPRC"/>
    <s v="2500108691"/>
    <s v="P000033442"/>
    <n v="8002827040"/>
    <x v="2474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2000"/>
    <n v="34050"/>
    <n v="17950"/>
    <n v="516.79999999999995"/>
    <m/>
    <x v="5"/>
    <n v="3"/>
    <s v="03"/>
    <n v="34"/>
    <x v="1"/>
    <n v="0.7599999999999999"/>
    <n v="15.2"/>
    <s v="TRANSPORTE PROPIO"/>
    <n v="1013625"/>
    <s v="CHICAIZA CHICAIZA CESAR ELOY"/>
    <x v="6"/>
  </r>
  <r>
    <n v="1002209699"/>
    <s v="UE01"/>
    <x v="18"/>
    <d v="1899-12-30T21:26:00"/>
    <x v="3262"/>
    <s v="9000808929"/>
    <s v="012-022-00316501"/>
    <n v="4006.34"/>
    <n v="4491.93"/>
    <s v="ZPVN"/>
    <s v="40567392"/>
    <s v="0000394893"/>
    <n v="8002827057"/>
    <x v="2475"/>
    <x v="2"/>
    <x v="2"/>
    <n v="32.909999999999997"/>
    <s v="T"/>
    <s v="101685"/>
    <x v="58"/>
    <s v="802062"/>
    <s v="HORMIG DESTINO MAGNO-OTAVALO"/>
    <x v="8"/>
    <s v="VIA A SELVALEGRE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2800"/>
    <n v="32910"/>
    <n v="19890"/>
    <n v="80.959999999999994"/>
    <m/>
    <x v="18"/>
    <n v="3"/>
    <s v="03"/>
    <n v="32.909999999999997"/>
    <x v="1"/>
    <n v="2.4600425402613189"/>
    <n v="2.4600425402613189"/>
    <s v="LA ARMENIA S.A."/>
    <n v="1021830"/>
    <s v="MORALES GARZON CHRISTIAN SANTIAGO"/>
    <x v="198"/>
  </r>
  <r>
    <n v="1002209703"/>
    <s v="UE01"/>
    <x v="18"/>
    <d v="1899-12-30T21:40:00"/>
    <x v="3263"/>
    <s v=""/>
    <s v=""/>
    <n v="0"/>
    <n v="0"/>
    <s v="ZPRC"/>
    <s v="2500108603"/>
    <s v="0000394832"/>
    <n v="8002827063"/>
    <x v="2476"/>
    <x v="2"/>
    <x v="2"/>
    <n v="31.11"/>
    <s v="T"/>
    <s v="101755"/>
    <x v="251"/>
    <s v="805597"/>
    <s v="GRANEL PLANTA LASSO"/>
    <x v="6"/>
    <s v="PANSUR SAN J.PASTOCALLE 6 KM LASSO"/>
    <x v="6"/>
    <s v="O-Cotopaxi-Lasso"/>
    <n v="178"/>
    <x v="80"/>
    <x v="80"/>
    <s v="100015174"/>
    <s v="CASTRO LUCIO"/>
    <s v="ZECI"/>
    <x v="109"/>
    <s v="2"/>
    <s v="Sin Pallet"/>
    <n v="0"/>
    <n v="0"/>
    <x v="0"/>
    <n v="49660"/>
    <n v="31110"/>
    <n v="18550"/>
    <n v="457.32"/>
    <m/>
    <x v="78"/>
    <n v="3"/>
    <s v="03"/>
    <n v="31.11"/>
    <x v="1"/>
    <n v="14.70009643201543"/>
    <n v="14.70009643201543"/>
    <s v="CASTRO HERMANOS S.A."/>
    <n v="1013576"/>
    <s v="CASTRO SALGADO LUCIO OSWALDO"/>
    <x v="109"/>
  </r>
  <r>
    <n v="1002209700"/>
    <s v="UE01"/>
    <x v="18"/>
    <d v="1899-12-30T21:47:00"/>
    <x v="3264"/>
    <s v=""/>
    <s v=""/>
    <n v="0"/>
    <n v="0"/>
    <s v="ZPRC"/>
    <s v="2500107941"/>
    <s v="0000394777"/>
    <n v="8002827059"/>
    <x v="2477"/>
    <x v="1"/>
    <x v="1"/>
    <n v="31.37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49700"/>
    <n v="31370"/>
    <n v="18330"/>
    <n v="0"/>
    <m/>
    <x v="1"/>
    <n v="3"/>
    <s v="03"/>
    <n v="31.37"/>
    <x v="1"/>
    <n v="0"/>
    <n v="0"/>
    <s v="TRANSCONCEM CIA. LTDA."/>
    <n v="1013227"/>
    <s v="COMPAÑIA DE TRANSPORTE PESADO"/>
    <x v="271"/>
  </r>
  <r>
    <n v="1002209688"/>
    <s v="UE01"/>
    <x v="18"/>
    <d v="1899-12-30T21:53:00"/>
    <x v="3265"/>
    <s v="9000808934"/>
    <s v="012-022-00316502"/>
    <n v="4415.3999999999996"/>
    <n v="4950.58"/>
    <s v="ZPVN"/>
    <s v="40567854"/>
    <s v="P000033449"/>
    <n v="8002827042"/>
    <x v="247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50"/>
    <n v="33090"/>
    <n v="18460"/>
    <n v="382.8"/>
    <m/>
    <x v="139"/>
    <n v="3"/>
    <s v="03"/>
    <n v="33"/>
    <x v="1"/>
    <n v="0.58000000000000007"/>
    <n v="11.6"/>
    <s v="TRANSPORTE PROPIO"/>
    <n v="1013478"/>
    <s v="LANDAZURI CORDOVA IVAN OSWALDO"/>
    <x v="208"/>
  </r>
  <r>
    <n v="1002209692"/>
    <s v="UE01"/>
    <x v="18"/>
    <d v="1899-12-30T22:08:00"/>
    <x v="3266"/>
    <s v=""/>
    <s v=""/>
    <n v="0"/>
    <n v="0"/>
    <s v="ZPRC"/>
    <s v="2500107941"/>
    <s v="0000394196"/>
    <n v="8002827048"/>
    <x v="2479"/>
    <x v="1"/>
    <x v="1"/>
    <n v="30.62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170"/>
    <n v="30620"/>
    <n v="18550"/>
    <n v="0"/>
    <m/>
    <x v="1"/>
    <n v="3"/>
    <s v="03"/>
    <n v="30.62"/>
    <x v="1"/>
    <n v="0"/>
    <n v="0"/>
    <s v="TRANSCONCEM CIA. LTDA."/>
    <n v="1013227"/>
    <s v="COMPAÑIA DE TRANSPORTE PESADO"/>
    <x v="201"/>
  </r>
  <r>
    <n v="1002209701"/>
    <s v="UE01"/>
    <x v="18"/>
    <d v="1899-12-30T22:31:00"/>
    <x v="3267"/>
    <s v="9000808938"/>
    <s v="012-022-00316503"/>
    <n v="3824.79"/>
    <n v="4288.37"/>
    <s v="ZPVN"/>
    <s v="40560972"/>
    <s v="0000394862"/>
    <n v="8002827060"/>
    <x v="2480"/>
    <x v="8"/>
    <x v="8"/>
    <n v="30.98"/>
    <s v="T"/>
    <s v="101615"/>
    <x v="178"/>
    <s v="802179"/>
    <s v="GRANEL DESTI/PLANTA"/>
    <x v="1"/>
    <s v="AV. 6 DE DICIEMBRE N59-10 JUAN MOLI"/>
    <x v="31"/>
    <s v="O-Pichincha-Comitedelpueblo"/>
    <n v="94.6"/>
    <x v="30"/>
    <x v="30"/>
    <s v="100016824"/>
    <s v="YANEZ JOSE"/>
    <s v="ZECI"/>
    <x v="58"/>
    <s v="2"/>
    <s v="Sin Pallet"/>
    <n v="0"/>
    <n v="0"/>
    <x v="0"/>
    <n v="49370"/>
    <n v="30980"/>
    <n v="18390"/>
    <n v="266.74"/>
    <m/>
    <x v="28"/>
    <n v="3"/>
    <s v="03"/>
    <n v="30.98"/>
    <x v="1"/>
    <n v="8.6100710135571337"/>
    <n v="8.6100710135571337"/>
    <s v="TRANSALMEIDA CIA."/>
    <n v="1013966"/>
    <s v="ALMEIDA CHICAIZA MIGUEL ANGEL"/>
    <x v="58"/>
  </r>
  <r>
    <n v="1002209715"/>
    <s v="UE01"/>
    <x v="18"/>
    <d v="1899-12-30T22:39:00"/>
    <x v="3268"/>
    <s v="9000808940"/>
    <s v="012-022-00316505"/>
    <n v="1662.09"/>
    <n v="1863.55"/>
    <s v="ZPVN"/>
    <s v="40567856"/>
    <s v="P000033451"/>
    <n v="8002827079"/>
    <x v="2481"/>
    <x v="7"/>
    <x v="7"/>
    <n v="2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2175.455000000002"/>
    <n v="13035.455"/>
    <n v="9140"/>
    <n v="197.6"/>
    <m/>
    <x v="10"/>
    <n v="3"/>
    <s v="03"/>
    <n v="13"/>
    <x v="1"/>
    <n v="0.76"/>
    <n v="15.2"/>
    <s v="TRANSPORTE PROPIO"/>
    <n v="1013863"/>
    <s v="DISTRIBUCIONES NARANJO"/>
    <x v="17"/>
  </r>
  <r>
    <n v="1002209715"/>
    <s v="UE01"/>
    <x v="18"/>
    <d v="1899-12-30T22:39:00"/>
    <x v="3269"/>
    <s v="9000808939"/>
    <s v="012-022-00316504"/>
    <n v="2541.3000000000002"/>
    <n v="2849.33"/>
    <s v="ZPVN"/>
    <s v="40567855"/>
    <s v="P000033450"/>
    <n v="8002827078"/>
    <x v="2481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9194.544999999998"/>
    <n v="20054.544999999998"/>
    <n v="9140"/>
    <n v="304"/>
    <m/>
    <x v="10"/>
    <n v="3"/>
    <s v="03"/>
    <n v="20"/>
    <x v="1"/>
    <n v="0.76"/>
    <n v="15.2"/>
    <s v="TRANSPORTE PROPIO"/>
    <n v="1013863"/>
    <s v="DISTRIBUCIONES NARANJO"/>
    <x v="17"/>
  </r>
  <r>
    <n v="1002209690"/>
    <s v="UE01"/>
    <x v="18"/>
    <d v="1899-12-30T22:40:00"/>
    <x v="3270"/>
    <s v="9000808941"/>
    <s v="012-022-00316506"/>
    <n v="4185.6000000000004"/>
    <n v="4692.92"/>
    <s v="ZPVN"/>
    <s v="40567849"/>
    <s v="P000033444"/>
    <n v="8002827046"/>
    <x v="2482"/>
    <x v="7"/>
    <x v="7"/>
    <n v="64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49020"/>
    <n v="32080"/>
    <n v="16940"/>
    <n v="473.6"/>
    <m/>
    <x v="106"/>
    <n v="3"/>
    <s v="03"/>
    <n v="32"/>
    <x v="1"/>
    <n v="0.74"/>
    <n v="14.8"/>
    <s v="TRANSPORTE PROPIO"/>
    <n v="1013862"/>
    <s v="JACOME MARTINEZ EDGAR BOLIVAR"/>
    <x v="229"/>
  </r>
  <r>
    <n v="1002209718"/>
    <s v="UE01"/>
    <x v="18"/>
    <d v="1899-12-30T22:43:00"/>
    <x v="3271"/>
    <s v=""/>
    <s v=""/>
    <n v="0"/>
    <n v="0"/>
    <s v="ZPRC"/>
    <s v="2500108695"/>
    <s v="P000033461"/>
    <n v="8002827083"/>
    <x v="2483"/>
    <x v="7"/>
    <x v="7"/>
    <n v="160"/>
    <s v="BOL"/>
    <s v="101633"/>
    <x v="15"/>
    <s v="810878"/>
    <s v="BODEGA ZUMBALICA"/>
    <x v="6"/>
    <s v="COLAISA"/>
    <x v="17"/>
    <s v="O-Cotopaxi-Latacunga"/>
    <n v="198"/>
    <x v="63"/>
    <x v="63"/>
    <s v="10005910"/>
    <s v="URBANO MOQUINCHE WALTER ARMANDO"/>
    <s v="ZEMU"/>
    <x v="79"/>
    <s v="2"/>
    <s v="Sin Pallet"/>
    <n v="0"/>
    <n v="0"/>
    <x v="0"/>
    <n v="12351.666999999999"/>
    <n v="8026.6670000000004"/>
    <n v="4325"/>
    <n v="118.4"/>
    <m/>
    <x v="61"/>
    <n v="3"/>
    <s v="03"/>
    <n v="8"/>
    <x v="1"/>
    <n v="0.74"/>
    <n v="14.8"/>
    <s v="RUTAS COTACACHENSES"/>
    <n v="10005834"/>
    <s v="RUIZ CHECA JOSE JAVIER"/>
    <x v="79"/>
  </r>
  <r>
    <n v="1002209718"/>
    <s v="UE01"/>
    <x v="18"/>
    <d v="1899-12-30T22:43:00"/>
    <x v="3272"/>
    <s v=""/>
    <s v=""/>
    <n v="0"/>
    <n v="0"/>
    <s v="ZPRC"/>
    <s v="2500108694"/>
    <s v="P000033460"/>
    <n v="8002827082"/>
    <x v="2483"/>
    <x v="6"/>
    <x v="6"/>
    <n v="200"/>
    <s v="BOL"/>
    <s v="101633"/>
    <x v="15"/>
    <s v="810878"/>
    <s v="BODEGA ZUMBALICA"/>
    <x v="6"/>
    <s v="COLAISA"/>
    <x v="17"/>
    <s v="O-Cotopaxi-Latacunga"/>
    <n v="198"/>
    <x v="63"/>
    <x v="63"/>
    <s v="10005910"/>
    <s v="URBANO MOQUINCHE WALTER ARMANDO"/>
    <s v="ZEMU"/>
    <x v="79"/>
    <s v="2"/>
    <s v="Sin Pallet"/>
    <n v="0"/>
    <n v="0"/>
    <x v="0"/>
    <n v="14358.333000000001"/>
    <n v="10033.333000000001"/>
    <n v="4325"/>
    <n v="148"/>
    <m/>
    <x v="61"/>
    <n v="3"/>
    <s v="03"/>
    <n v="10"/>
    <x v="1"/>
    <n v="0.74"/>
    <n v="14.8"/>
    <s v="RUTAS COTACACHENSES"/>
    <n v="10005834"/>
    <s v="RUIZ CHECA JOSE JAVIER"/>
    <x v="79"/>
  </r>
  <r>
    <n v="1002209697"/>
    <s v="UE01"/>
    <x v="18"/>
    <d v="1899-12-30T22:45:00"/>
    <x v="3273"/>
    <s v="9000808942"/>
    <s v="012-022-00316507"/>
    <n v="2498.4"/>
    <n v="2801.22"/>
    <s v="ZPVN"/>
    <s v="40567828"/>
    <s v="P000033430"/>
    <n v="8002827054"/>
    <x v="2484"/>
    <x v="4"/>
    <x v="4"/>
    <n v="360"/>
    <s v="BOL"/>
    <s v="103635"/>
    <x v="67"/>
    <s v="810368"/>
    <s v="OBRA PARROQUIA SEVILLA"/>
    <x v="53"/>
    <s v="SEVILLA E45"/>
    <x v="91"/>
    <s v="O-Sucumbios-Cascales"/>
    <n v="506"/>
    <x v="78"/>
    <x v="78"/>
    <s v="100020264"/>
    <s v="VACACELA JUAN"/>
    <s v="ZEMU"/>
    <x v="103"/>
    <s v="2"/>
    <s v="Sin Pallet"/>
    <n v="0"/>
    <n v="0"/>
    <x v="0"/>
    <n v="27560"/>
    <n v="18000"/>
    <n v="9560"/>
    <n v="543.6"/>
    <m/>
    <x v="76"/>
    <n v="3"/>
    <s v="03"/>
    <n v="18"/>
    <x v="1"/>
    <n v="1.51"/>
    <n v="30.200000000000003"/>
    <s v="TRANSPORTE PROPIO"/>
    <n v="1023011"/>
    <s v="PALOMEQUE CAIZA LUIS FERNANDO"/>
    <x v="103"/>
  </r>
  <r>
    <n v="1002209696"/>
    <s v="UE01"/>
    <x v="18"/>
    <d v="1899-12-30T22:48:00"/>
    <x v="3274"/>
    <s v="9000808944"/>
    <s v="012-022-00316509"/>
    <n v="784.8"/>
    <n v="879.93"/>
    <s v="ZPVN"/>
    <s v="40567797"/>
    <s v="0000395038"/>
    <n v="8002827053"/>
    <x v="2485"/>
    <x v="7"/>
    <x v="7"/>
    <n v="1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15246.364"/>
    <n v="6016.3639999999996"/>
    <n v="9230"/>
    <n v="108"/>
    <m/>
    <x v="138"/>
    <n v="3"/>
    <s v="03"/>
    <n v="6"/>
    <x v="1"/>
    <n v="0.9"/>
    <n v="18"/>
    <s v="TRANSPORTE PROPIO"/>
    <n v="1017512"/>
    <s v="PACHECO SALAZAR WILSON FABIAN"/>
    <x v="274"/>
  </r>
  <r>
    <n v="1002209696"/>
    <s v="UE01"/>
    <x v="18"/>
    <d v="1899-12-30T22:48:00"/>
    <x v="3275"/>
    <s v="9000808943"/>
    <s v="012-022-00316508"/>
    <n v="3510"/>
    <n v="3935.43"/>
    <s v="ZPVN"/>
    <s v="40567797"/>
    <s v="0000395039"/>
    <n v="8002827052"/>
    <x v="2485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6303.635999999999"/>
    <n v="27073.635999999999"/>
    <n v="9230"/>
    <n v="486"/>
    <m/>
    <x v="138"/>
    <n v="3"/>
    <s v="03"/>
    <n v="27"/>
    <x v="1"/>
    <n v="0.9"/>
    <n v="18"/>
    <s v="TRANSPORTE PROPIO"/>
    <n v="1017512"/>
    <s v="PACHECO SALAZAR WILSON FABIAN"/>
    <x v="274"/>
  </r>
  <r>
    <n v="1002209702"/>
    <s v="UE01"/>
    <x v="18"/>
    <d v="1899-12-30T22:50:00"/>
    <x v="3276"/>
    <s v="9000808945"/>
    <s v="012-022-00316510"/>
    <n v="2287.17"/>
    <n v="2564.39"/>
    <s v="ZPVN"/>
    <s v="40567831"/>
    <s v="P000033433"/>
    <n v="8002827061"/>
    <x v="2486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29"/>
    <x v="129"/>
    <s v="100014881"/>
    <s v="HARO VICENTE"/>
    <s v="ZEMU"/>
    <x v="186"/>
    <s v="2"/>
    <s v="Sin Pallet"/>
    <n v="0"/>
    <n v="0"/>
    <x v="0"/>
    <n v="27300"/>
    <n v="18020"/>
    <n v="9280"/>
    <n v="266.39999999999998"/>
    <m/>
    <x v="127"/>
    <n v="3"/>
    <s v="03"/>
    <n v="18"/>
    <x v="1"/>
    <n v="0.74"/>
    <n v="14.799999999999999"/>
    <s v="SANJOPAS S.A."/>
    <n v="1022361"/>
    <s v="ESCOBAR VILLARREAL JORGE FRANCISCO"/>
    <x v="186"/>
  </r>
  <r>
    <n v="1002209708"/>
    <s v="UE01"/>
    <x v="18"/>
    <d v="1899-12-30T22:54:00"/>
    <x v="3277"/>
    <s v=""/>
    <s v=""/>
    <n v="0"/>
    <n v="0"/>
    <s v="ZPRC"/>
    <s v="2500108693"/>
    <s v="P000033459"/>
    <n v="8002827068"/>
    <x v="2487"/>
    <x v="7"/>
    <x v="7"/>
    <n v="360"/>
    <s v="BOL"/>
    <s v="101633"/>
    <x v="15"/>
    <s v="803189"/>
    <s v="SACOS BODEGA LASSO"/>
    <x v="6"/>
    <s v="PANAMERICANA NORTE"/>
    <x v="6"/>
    <s v="O-Cotopaxi-Lasso"/>
    <n v="178"/>
    <x v="102"/>
    <x v="102"/>
    <s v="100021206"/>
    <s v="OBANDO ADRIAN"/>
    <s v="ZEMU"/>
    <x v="142"/>
    <s v="2"/>
    <s v="Sin Pallet"/>
    <n v="0"/>
    <n v="0"/>
    <x v="0"/>
    <n v="26970"/>
    <n v="18040"/>
    <n v="8930"/>
    <n v="248.4"/>
    <m/>
    <x v="100"/>
    <n v="3"/>
    <s v="03"/>
    <n v="18"/>
    <x v="1"/>
    <n v="0.69000000000000006"/>
    <n v="13.8"/>
    <s v="LA ARMENIA S.A."/>
    <n v="1021912"/>
    <s v="TAPIA MEJIA GEOVANNY FRANCISCO"/>
    <x v="142"/>
  </r>
  <r>
    <n v="1002209716"/>
    <s v="UE01"/>
    <x v="18"/>
    <d v="1899-12-30T22:58:00"/>
    <x v="3278"/>
    <s v="9000808947"/>
    <s v="012-022-00316511"/>
    <n v="2990.4"/>
    <n v="3352.86"/>
    <s v="ZPVN"/>
    <s v="40567597"/>
    <s v="0000394743"/>
    <n v="8002827080"/>
    <x v="2488"/>
    <x v="3"/>
    <x v="3"/>
    <n v="480"/>
    <s v="BOL"/>
    <s v="101664"/>
    <x v="8"/>
    <s v="800657"/>
    <s v="FERRETERIA CHONE"/>
    <x v="21"/>
    <s v="FERRETERIA CHONE, AV. CESAR RUPERTI"/>
    <x v="30"/>
    <s v="O-Manabi-Bahiacaraquez"/>
    <n v="439"/>
    <x v="62"/>
    <x v="62"/>
    <s v="100014851"/>
    <s v="MEDIAVILLA LUIS"/>
    <s v="ZEMT"/>
    <x v="78"/>
    <s v="2"/>
    <s v="Sin Pallet"/>
    <n v="0"/>
    <n v="0"/>
    <x v="0"/>
    <n v="39470"/>
    <n v="24040"/>
    <n v="15430"/>
    <n v="542.4"/>
    <m/>
    <x v="60"/>
    <n v="3"/>
    <s v="03"/>
    <n v="24"/>
    <x v="1"/>
    <n v="1.1299999999999999"/>
    <n v="22.599999999999998"/>
    <s v="SANJOPAS S.A."/>
    <n v="1013493"/>
    <s v="MEDIAVILLA PERUGACHI LUIS ALFONSO"/>
    <x v="78"/>
  </r>
  <r>
    <n v="1002209733"/>
    <s v="UE01"/>
    <x v="18"/>
    <d v="1899-12-30T23:00:00"/>
    <x v="3279"/>
    <s v="9000808948"/>
    <s v="012-022-00316512"/>
    <n v="3246.88"/>
    <n v="3640.43"/>
    <s v="ZPVN"/>
    <s v="40565742"/>
    <s v="0000394191"/>
    <n v="8002827102"/>
    <x v="2489"/>
    <x v="8"/>
    <x v="8"/>
    <n v="32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620"/>
    <n v="32000"/>
    <n v="18620"/>
    <n v="0"/>
    <m/>
    <x v="3"/>
    <n v="3"/>
    <s v="03"/>
    <n v="32"/>
    <x v="1"/>
    <n v="0"/>
    <n v="0"/>
    <s v="XAVIER VALENZUELA"/>
    <n v="1014416"/>
    <s v="VALENZUELA DIAZ PATRICIO XAVIER"/>
    <x v="32"/>
  </r>
  <r>
    <n v="1002209705"/>
    <s v="UE01"/>
    <x v="18"/>
    <d v="1899-12-30T23:04:00"/>
    <x v="3280"/>
    <s v="9000808949"/>
    <s v="012-022-00316513"/>
    <n v="2354.4"/>
    <n v="2639.77"/>
    <s v="ZPVN"/>
    <s v="40567858"/>
    <s v="P000033453"/>
    <n v="8002827065"/>
    <x v="2490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33"/>
    <x v="33"/>
    <s v="100014931"/>
    <s v="VACA GALO"/>
    <s v="ZEMU"/>
    <x v="40"/>
    <s v="2"/>
    <s v="Sin Pallet"/>
    <n v="0"/>
    <n v="0"/>
    <x v="0"/>
    <n v="27050"/>
    <n v="18070"/>
    <n v="8980"/>
    <n v="266.39999999999998"/>
    <m/>
    <x v="31"/>
    <n v="3"/>
    <s v="03"/>
    <n v="18"/>
    <x v="1"/>
    <n v="0.74"/>
    <n v="14.799999999999999"/>
    <s v="TRANSPORTE PESADO CIAPRUTE S.A."/>
    <n v="1022019"/>
    <s v="ENRIQUEZ LARA ORLANDO DANILO"/>
    <x v="40"/>
  </r>
  <r>
    <n v="1002209719"/>
    <s v="UE01"/>
    <x v="18"/>
    <d v="1899-12-30T23:08:00"/>
    <x v="3281"/>
    <s v="9000808950"/>
    <s v="012-022-00316514"/>
    <n v="2301.35"/>
    <n v="2580.29"/>
    <s v="ZPVN"/>
    <s v="40567833"/>
    <s v="P000033434"/>
    <n v="8002827084"/>
    <x v="249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6"/>
    <s v="SALAZAR ECHEVERRIA JUAN CARLOS"/>
    <s v="ZEMU"/>
    <x v="259"/>
    <s v="2"/>
    <s v="Sin Pallet"/>
    <n v="0"/>
    <n v="0"/>
    <x v="0"/>
    <n v="26920"/>
    <n v="18070"/>
    <n v="8850"/>
    <n v="266.39999999999998"/>
    <m/>
    <x v="94"/>
    <n v="3"/>
    <s v="03"/>
    <n v="18"/>
    <x v="1"/>
    <n v="0.74"/>
    <n v="14.799999999999999"/>
    <s v="RUTAS COTACACHENSES S.A."/>
    <n v="1023153"/>
    <s v="BUITRON MONTENEGRO JONNY"/>
    <x v="259"/>
  </r>
  <r>
    <n v="1002209698"/>
    <s v="UE01"/>
    <x v="18"/>
    <d v="1899-12-30T23:09:00"/>
    <x v="3282"/>
    <s v=""/>
    <s v=""/>
    <n v="0"/>
    <n v="0"/>
    <s v="ZPRC"/>
    <s v="2500108690"/>
    <s v="P000033441"/>
    <n v="8002827055"/>
    <x v="2492"/>
    <x v="5"/>
    <x v="5"/>
    <n v="2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7599.167000000001"/>
    <n v="10029.166999999999"/>
    <n v="7570"/>
    <n v="108"/>
    <m/>
    <x v="6"/>
    <n v="3"/>
    <s v="03"/>
    <n v="10"/>
    <x v="1"/>
    <n v="0.54"/>
    <n v="10.8"/>
    <s v="TRANSPORTE PROPIO"/>
    <n v="1013241"/>
    <s v="COMPAÑÍA DE TRANSPORTE DE CARGA PES"/>
    <x v="81"/>
  </r>
  <r>
    <n v="1002209698"/>
    <s v="UE01"/>
    <x v="18"/>
    <d v="1899-12-30T23:09:00"/>
    <x v="3283"/>
    <s v=""/>
    <s v=""/>
    <n v="0"/>
    <n v="0"/>
    <s v="ZPRC"/>
    <s v="2500108689"/>
    <s v="P000033440"/>
    <n v="8002827056"/>
    <x v="2492"/>
    <x v="6"/>
    <x v="6"/>
    <n v="2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1610.832999999999"/>
    <n v="14040.833000000001"/>
    <n v="7570"/>
    <n v="151.19999999999999"/>
    <m/>
    <x v="6"/>
    <n v="3"/>
    <s v="03"/>
    <n v="14"/>
    <x v="1"/>
    <n v="0.53999999999999992"/>
    <n v="10.799999999999999"/>
    <s v="TRANSPORTE PROPIO"/>
    <n v="1013241"/>
    <s v="COMPAÑÍA DE TRANSPORTE DE CARGA PES"/>
    <x v="81"/>
  </r>
  <r>
    <n v="1002209711"/>
    <s v="UE01"/>
    <x v="18"/>
    <d v="1899-12-30T23:18:00"/>
    <x v="3284"/>
    <s v="9000808951"/>
    <s v="012-022-00316515"/>
    <n v="3139.39"/>
    <n v="3519.91"/>
    <s v="ZPVN"/>
    <s v="40567707"/>
    <s v="0000394918"/>
    <n v="8002827073"/>
    <x v="2493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87"/>
    <x v="87"/>
    <s v="100019494"/>
    <s v="GUERRERO WILSON"/>
    <s v="ZEMT"/>
    <x v="119"/>
    <s v="1"/>
    <s v="Con Pallet"/>
    <n v="0.05"/>
    <n v="24"/>
    <x v="0"/>
    <n v="40750"/>
    <n v="24040"/>
    <n v="16710"/>
    <n v="456"/>
    <m/>
    <x v="85"/>
    <n v="3"/>
    <s v="03"/>
    <n v="24"/>
    <x v="1"/>
    <n v="0.95"/>
    <n v="19"/>
    <s v="RUTAS COTACACHENSES"/>
    <n v="10007064"/>
    <s v="GUERRERO HUALPA WILSON GILBERTO"/>
    <x v="119"/>
  </r>
  <r>
    <n v="1002209712"/>
    <s v="UE01"/>
    <x v="18"/>
    <d v="1899-12-30T23:19:00"/>
    <x v="3285"/>
    <s v="9000808952"/>
    <s v="012-022-00316516"/>
    <n v="3122.06"/>
    <n v="3500.48"/>
    <s v="ZPVN"/>
    <s v="40567608"/>
    <s v="0000394756"/>
    <n v="8002827074"/>
    <x v="2494"/>
    <x v="3"/>
    <x v="3"/>
    <n v="480"/>
    <s v="BOL"/>
    <s v="103505"/>
    <x v="78"/>
    <s v="804921"/>
    <s v="BODEGA METALCONS"/>
    <x v="39"/>
    <s v="AV CHONE Y 3 DE JULIO"/>
    <x v="58"/>
    <s v="O-Manabi-Elcarmen"/>
    <n v="278"/>
    <x v="28"/>
    <x v="28"/>
    <s v="100019281"/>
    <s v="GRANDA BYRON"/>
    <s v="ZEMT"/>
    <x v="34"/>
    <s v="1"/>
    <s v="Con Pallet"/>
    <n v="0.05"/>
    <n v="24"/>
    <x v="0"/>
    <n v="38340"/>
    <n v="24020"/>
    <n v="14320"/>
    <n v="398.4"/>
    <m/>
    <x v="26"/>
    <n v="3"/>
    <s v="03"/>
    <n v="24"/>
    <x v="1"/>
    <n v="0.83"/>
    <n v="16.599999999999998"/>
    <s v="TRIMPESAS S.A."/>
    <n v="1014322"/>
    <s v="ESPARZA REVELO JORGE MARCELO"/>
    <x v="34"/>
  </r>
  <r>
    <n v="1002209731"/>
    <s v="UE01"/>
    <x v="18"/>
    <d v="1899-12-30T23:28:00"/>
    <x v="3286"/>
    <s v="9000808954"/>
    <s v="012-022-00316518"/>
    <n v="800.4"/>
    <n v="897.42"/>
    <s v="ZPVN"/>
    <s v="40567809"/>
    <s v="0000395054"/>
    <n v="8002827101"/>
    <x v="2495"/>
    <x v="7"/>
    <x v="7"/>
    <n v="1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12495"/>
    <n v="6015"/>
    <n v="6480"/>
    <n v="88.8"/>
    <m/>
    <x v="25"/>
    <n v="3"/>
    <s v="03"/>
    <n v="6"/>
    <x v="1"/>
    <n v="0.74"/>
    <n v="14.799999999999999"/>
    <s v="TRANSPORTE PROPIO"/>
    <n v="10003566"/>
    <s v="MOREANO MOREANO RUBEN DARIO"/>
    <x v="31"/>
  </r>
  <r>
    <n v="1002209731"/>
    <s v="UE01"/>
    <x v="18"/>
    <d v="1899-12-30T23:28:00"/>
    <x v="3287"/>
    <s v="9000808953"/>
    <s v="012-022-00316517"/>
    <n v="2386.8000000000002"/>
    <n v="2676.1"/>
    <s v="ZPVN"/>
    <s v="40567809"/>
    <s v="0000395053"/>
    <n v="8002827100"/>
    <x v="2495"/>
    <x v="6"/>
    <x v="6"/>
    <n v="36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4525"/>
    <n v="18045"/>
    <n v="6480"/>
    <n v="266.39999999999998"/>
    <m/>
    <x v="25"/>
    <n v="3"/>
    <s v="03"/>
    <n v="18"/>
    <x v="1"/>
    <n v="0.74"/>
    <n v="14.799999999999999"/>
    <s v="TRANSPORTE PROPIO"/>
    <n v="10003566"/>
    <s v="MOREANO MOREANO RUBEN DARIO"/>
    <x v="31"/>
  </r>
  <r>
    <n v="1002209713"/>
    <s v="UE01"/>
    <x v="18"/>
    <d v="1899-12-30T23:35:00"/>
    <x v="3288"/>
    <s v="9000808956"/>
    <s v="012-022-00316520"/>
    <n v="2128.9"/>
    <n v="2386.94"/>
    <s v="ZPVN"/>
    <s v="40567839"/>
    <s v="P000033436"/>
    <n v="8002827076"/>
    <x v="2496"/>
    <x v="3"/>
    <x v="3"/>
    <n v="320"/>
    <s v="BOL"/>
    <s v="101667"/>
    <x v="141"/>
    <s v="800876"/>
    <s v="BODEGA CENTRO FERRET"/>
    <x v="22"/>
    <s v="BODEGA CENTRO FERRETERO / VIA ATACA"/>
    <x v="32"/>
    <s v="O-Esmeraldas-Esmeraldas"/>
    <n v="388"/>
    <x v="156"/>
    <x v="156"/>
    <s v="100020578"/>
    <s v="TAIMAL MAYKOL"/>
    <s v="ZEMT"/>
    <x v="234"/>
    <s v="1"/>
    <s v="Con Pallet"/>
    <n v="0.05"/>
    <n v="16"/>
    <x v="0"/>
    <n v="24031.667000000001"/>
    <n v="16026.666999999999"/>
    <n v="8005"/>
    <n v="339.2"/>
    <m/>
    <x v="153"/>
    <n v="3"/>
    <s v="03"/>
    <n v="16"/>
    <x v="1"/>
    <n v="1.06"/>
    <n v="21.2"/>
    <s v="SILOGTER S.A."/>
    <n v="1021996"/>
    <s v="FRANCO VEGA SANDRO MARCELO"/>
    <x v="234"/>
  </r>
  <r>
    <n v="1002209713"/>
    <s v="UE01"/>
    <x v="18"/>
    <d v="1899-12-30T23:35:00"/>
    <x v="3289"/>
    <s v="9000808955"/>
    <s v="012-022-00316519"/>
    <n v="1107.22"/>
    <n v="1241.43"/>
    <s v="ZPVN"/>
    <s v="40567838"/>
    <s v="P000033435"/>
    <n v="8002827075"/>
    <x v="2496"/>
    <x v="4"/>
    <x v="4"/>
    <n v="160"/>
    <s v="BOL"/>
    <s v="101667"/>
    <x v="141"/>
    <s v="800876"/>
    <s v="BODEGA CENTRO FERRET"/>
    <x v="22"/>
    <s v="BODEGA CENTRO FERRETERO / VIA ATACA"/>
    <x v="32"/>
    <s v="O-Esmeraldas-Esmeraldas"/>
    <n v="388"/>
    <x v="156"/>
    <x v="156"/>
    <s v="100020578"/>
    <s v="TAIMAL MAYKOL"/>
    <s v="ZEMT"/>
    <x v="234"/>
    <s v="1"/>
    <s v="Con Pallet"/>
    <n v="0.05"/>
    <n v="8"/>
    <x v="0"/>
    <n v="16018.333000000001"/>
    <n v="8013.3329999999996"/>
    <n v="8005"/>
    <n v="169.6"/>
    <m/>
    <x v="153"/>
    <n v="3"/>
    <s v="03"/>
    <n v="8"/>
    <x v="1"/>
    <n v="1.06"/>
    <n v="21.2"/>
    <s v="SILOGTER S.A."/>
    <n v="1021996"/>
    <s v="FRANCO VEGA SANDRO MARCELO"/>
    <x v="234"/>
  </r>
  <r>
    <n v="1002209714"/>
    <s v="UE01"/>
    <x v="18"/>
    <d v="1899-12-30T23:37:00"/>
    <x v="3290"/>
    <s v="9000808957"/>
    <s v="012-022-00316521"/>
    <n v="3226.61"/>
    <n v="3617.69"/>
    <s v="ZPVN"/>
    <s v="40567795"/>
    <s v="P000033412"/>
    <n v="8002827077"/>
    <x v="2497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43"/>
    <x v="43"/>
    <s v="100017965"/>
    <s v="ARIAS PATRICIO"/>
    <s v="ZEMT"/>
    <x v="53"/>
    <s v="1"/>
    <s v="Con Pallet"/>
    <n v="0.05"/>
    <n v="24"/>
    <x v="0"/>
    <n v="39560"/>
    <n v="24030"/>
    <n v="15530"/>
    <n v="264"/>
    <m/>
    <x v="41"/>
    <n v="3"/>
    <s v="03"/>
    <n v="24"/>
    <x v="1"/>
    <n v="0.55000000000000004"/>
    <n v="11"/>
    <s v="LIDENORTI S.A."/>
    <n v="1013930"/>
    <s v="GUERRA SANCHEZ EDISON RENE"/>
    <x v="53"/>
  </r>
  <r>
    <n v="1002209721"/>
    <s v="UE01"/>
    <x v="18"/>
    <d v="1899-12-30T23:48:00"/>
    <x v="3291"/>
    <s v=""/>
    <s v=""/>
    <n v="0"/>
    <n v="0"/>
    <s v="ZPRC"/>
    <s v="2500108687"/>
    <s v="P000033431"/>
    <n v="8002827090"/>
    <x v="249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14841"/>
    <s v="FARINANGO OSWALDO"/>
    <s v="ZETT"/>
    <x v="199"/>
    <s v="4"/>
    <s v="Pallet Cortesia"/>
    <n v="0"/>
    <n v="0"/>
    <x v="0"/>
    <n v="49690"/>
    <n v="32050"/>
    <n v="17640"/>
    <n v="537.6"/>
    <m/>
    <x v="82"/>
    <n v="3"/>
    <s v="03"/>
    <n v="32"/>
    <x v="1"/>
    <n v="0.84000000000000008"/>
    <n v="16.8"/>
    <s v="TRANSSJQ S.A."/>
    <n v="1013799"/>
    <s v="MONTEROS REYES ROBERTH ESTEBAN"/>
    <x v="199"/>
  </r>
  <r>
    <n v="1002209707"/>
    <s v="UE01"/>
    <x v="19"/>
    <d v="1899-12-30T00:11:00"/>
    <x v="3292"/>
    <s v="9000808958"/>
    <s v="012-022-00316522"/>
    <n v="2287.17"/>
    <n v="2564.39"/>
    <s v="ZPVN"/>
    <s v="40567859"/>
    <s v="P000033454"/>
    <n v="8002827067"/>
    <x v="2499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60"/>
    <x v="60"/>
    <s v="10007757"/>
    <s v="GUALACATA FERNANDEZ MANUEL RAUL"/>
    <s v="ZEMU"/>
    <x v="76"/>
    <s v="2"/>
    <s v="Sin Pallet"/>
    <n v="0"/>
    <n v="0"/>
    <x v="0"/>
    <n v="26930"/>
    <n v="18020"/>
    <n v="8910"/>
    <n v="266.39999999999998"/>
    <m/>
    <x v="58"/>
    <n v="4"/>
    <s v="04"/>
    <n v="18"/>
    <x v="1"/>
    <n v="0.74"/>
    <n v="14.799999999999999"/>
    <s v="ALQUINGA &amp; ALQUINGA"/>
    <n v="1022501"/>
    <s v="FLORES RAMIREZ ROGER WILLAN"/>
    <x v="76"/>
  </r>
  <r>
    <n v="1002209725"/>
    <s v="UE01"/>
    <x v="19"/>
    <d v="1899-12-30T00:16:00"/>
    <x v="3293"/>
    <s v="9000808959"/>
    <s v="012-022-00316523"/>
    <n v="3278.88"/>
    <n v="3676.31"/>
    <s v="ZPVN"/>
    <s v="40567876"/>
    <s v="P000033468"/>
    <n v="8002827095"/>
    <x v="2500"/>
    <x v="6"/>
    <x v="6"/>
    <n v="480"/>
    <s v="BOL"/>
    <s v="101726"/>
    <x v="57"/>
    <s v="810907"/>
    <s v="FERRETERIA MULTIFERRI"/>
    <x v="8"/>
    <s v="LA CAMPAÑÍA BAJO"/>
    <x v="8"/>
    <s v="O-Imbabura-Otavalo"/>
    <n v="8"/>
    <x v="112"/>
    <x v="112"/>
    <s v="100015001"/>
    <s v="GUZMAN ERNESTO"/>
    <s v="ZEMT"/>
    <x v="157"/>
    <s v="2"/>
    <s v="Sin Pallet"/>
    <n v="0"/>
    <n v="0"/>
    <x v="0"/>
    <n v="38990"/>
    <n v="24040"/>
    <n v="14950"/>
    <n v="43.2"/>
    <m/>
    <x v="110"/>
    <n v="4"/>
    <s v="04"/>
    <n v="24"/>
    <x v="1"/>
    <n v="9.0000000000000011E-2"/>
    <n v="1.8"/>
    <s v="TRANSSJQ S.A."/>
    <n v="1013949"/>
    <s v="MEDIAVILLA FLORES WILSON PATRICIO"/>
    <x v="157"/>
  </r>
  <r>
    <n v="1002209743"/>
    <s v="UE01"/>
    <x v="19"/>
    <d v="1899-12-30T00:17:00"/>
    <x v="3294"/>
    <s v=""/>
    <s v=""/>
    <n v="0"/>
    <n v="0"/>
    <s v="ZPRC"/>
    <s v="2500108699"/>
    <s v="P000033465"/>
    <n v="8002827111"/>
    <x v="250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51"/>
    <x v="51"/>
    <s v="100014928"/>
    <s v="INLAGO RODRIGO"/>
    <s v="ZETT"/>
    <x v="66"/>
    <s v="4"/>
    <s v="Pallet Cortesia"/>
    <n v="0"/>
    <n v="0"/>
    <x v="0"/>
    <n v="50490"/>
    <n v="32060"/>
    <n v="18430"/>
    <n v="288"/>
    <m/>
    <x v="49"/>
    <n v="4"/>
    <s v="04"/>
    <n v="32"/>
    <x v="1"/>
    <n v="0.45"/>
    <n v="9"/>
    <s v="TRANSCARLONISA"/>
    <n v="1014153"/>
    <s v="INLAGO ANDRANGO LUIS RODRIGO"/>
    <x v="66"/>
  </r>
  <r>
    <n v="1002209741"/>
    <s v="UE01"/>
    <x v="19"/>
    <d v="1899-12-30T00:20:00"/>
    <x v="3295"/>
    <s v=""/>
    <s v=""/>
    <n v="0"/>
    <n v="0"/>
    <s v="ZPRC"/>
    <s v="2500108688"/>
    <s v="P000033432"/>
    <n v="8002827108"/>
    <x v="250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67"/>
    <x v="67"/>
    <s v="100016838"/>
    <s v="PASPUEL NIXON"/>
    <s v="ZETT"/>
    <x v="84"/>
    <s v="4"/>
    <s v="Pallet Cortesia"/>
    <n v="0"/>
    <n v="0"/>
    <x v="0"/>
    <n v="50950"/>
    <n v="32030"/>
    <n v="18920"/>
    <n v="537.6"/>
    <m/>
    <x v="65"/>
    <n v="4"/>
    <s v="04"/>
    <n v="32"/>
    <x v="1"/>
    <n v="0.84000000000000008"/>
    <n v="16.8"/>
    <s v="TRAPSA C.A."/>
    <n v="1013148"/>
    <s v="PINDUISACA MACHADO BLANCA MARIA"/>
    <x v="84"/>
  </r>
  <r>
    <n v="1002209753"/>
    <s v="UE01"/>
    <x v="19"/>
    <d v="1899-12-30T00:21:00"/>
    <x v="3296"/>
    <s v="9000808960"/>
    <s v="012-022-00316524"/>
    <n v="4087.51"/>
    <n v="4582.9399999999996"/>
    <s v="ZPVN"/>
    <s v="40567817"/>
    <s v="0000395066"/>
    <n v="8002827123"/>
    <x v="2503"/>
    <x v="2"/>
    <x v="2"/>
    <n v="32.32"/>
    <s v="T"/>
    <s v="101736"/>
    <x v="129"/>
    <s v="800784"/>
    <s v="DESTINO GRANEL.,"/>
    <x v="27"/>
    <s v="VIA A QUITO PASO LATERAL"/>
    <x v="41"/>
    <s v="O-Tungurahua-Ambato"/>
    <n v="250"/>
    <x v="1"/>
    <x v="1"/>
    <s v="100018689"/>
    <s v="TOAPANTA LUIS"/>
    <s v="ZECI"/>
    <x v="2"/>
    <s v="2"/>
    <s v="Sin Pallet"/>
    <n v="0"/>
    <n v="0"/>
    <x v="0"/>
    <n v="52110"/>
    <n v="32320"/>
    <n v="19790"/>
    <n v="661.91"/>
    <m/>
    <x v="1"/>
    <n v="4"/>
    <s v="04"/>
    <n v="32.32"/>
    <x v="1"/>
    <n v="20.479888613861384"/>
    <n v="20.479888613861384"/>
    <s v="TRANSCONCEM CIA.LTDA."/>
    <n v="1013227"/>
    <s v="COMPAÑIA DE TRANSPORTE PESADO"/>
    <x v="2"/>
  </r>
  <r>
    <n v="1002209750"/>
    <s v="UE01"/>
    <x v="19"/>
    <d v="1899-12-30T00:34:00"/>
    <x v="3297"/>
    <s v=""/>
    <s v=""/>
    <n v="0"/>
    <n v="0"/>
    <s v="ZPRC"/>
    <s v="2500108692"/>
    <s v="P000033443"/>
    <n v="8002827120"/>
    <x v="2504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950"/>
    <n v="33050"/>
    <n v="18900"/>
    <n v="501.6"/>
    <m/>
    <x v="4"/>
    <n v="4"/>
    <s v="04"/>
    <n v="33"/>
    <x v="1"/>
    <n v="0.76"/>
    <n v="15.200000000000001"/>
    <s v="TRANSPORTE PROPIO"/>
    <n v="1013820"/>
    <s v="SARABIA YEPEZ RUTH IRENE"/>
    <x v="5"/>
  </r>
  <r>
    <n v="1002209769"/>
    <s v="UE01"/>
    <x v="19"/>
    <d v="1899-12-30T05:10:00"/>
    <x v="3298"/>
    <s v="9000808963"/>
    <s v="012-022-00316527"/>
    <n v="549.24"/>
    <n v="615.80999999999995"/>
    <s v="ZPVN"/>
    <s v="40567844"/>
    <s v="P000033439"/>
    <n v="8002827157"/>
    <x v="2505"/>
    <x v="7"/>
    <x v="7"/>
    <n v="80"/>
    <s v="BOL"/>
    <s v="101715"/>
    <x v="43"/>
    <s v="807052"/>
    <s v="FERRETERÍA IMANTAG"/>
    <x v="11"/>
    <s v="CALLE SUCRE Y  RIO AMAZONAS"/>
    <x v="116"/>
    <s v="O-Imbabura-Imantag"/>
    <n v="49"/>
    <x v="150"/>
    <x v="150"/>
    <s v="10008195"/>
    <s v="ESTRADA MORENO GERAL VICHENSO"/>
    <s v="ZEMU"/>
    <x v="224"/>
    <s v="2"/>
    <s v="Sin Pallet"/>
    <n v="0"/>
    <n v="0"/>
    <x v="0"/>
    <n v="7020"/>
    <n v="4006.6669999999999"/>
    <n v="3013.3330000000001"/>
    <n v="16.8"/>
    <m/>
    <x v="147"/>
    <n v="4"/>
    <s v="04"/>
    <n v="4"/>
    <x v="1"/>
    <n v="0.21000000000000002"/>
    <n v="4.2"/>
    <s v="SANJOPAS S.A."/>
    <n v="1022327"/>
    <s v="JACOME ECHEVERRIA JEFFERSON SANTIAG"/>
    <x v="224"/>
  </r>
  <r>
    <n v="1002209769"/>
    <s v="UE01"/>
    <x v="19"/>
    <d v="1899-12-30T05:10:00"/>
    <x v="3299"/>
    <s v="9000808961"/>
    <s v="012-022-00316525"/>
    <n v="748.21"/>
    <n v="838.9"/>
    <s v="ZPVN"/>
    <s v="40567843"/>
    <s v="P000033438"/>
    <n v="8002827159"/>
    <x v="2505"/>
    <x v="5"/>
    <x v="5"/>
    <n v="120"/>
    <s v="BOL"/>
    <s v="101715"/>
    <x v="43"/>
    <s v="807052"/>
    <s v="FERRETERÍA IMANTAG"/>
    <x v="11"/>
    <s v="CALLE SUCRE Y  RIO AMAZONAS"/>
    <x v="116"/>
    <s v="O-Imbabura-Imantag"/>
    <n v="49"/>
    <x v="150"/>
    <x v="150"/>
    <s v="10008195"/>
    <s v="ESTRADA MORENO GERAL VICHENSO"/>
    <s v="ZEMU"/>
    <x v="224"/>
    <s v="2"/>
    <s v="Sin Pallet"/>
    <n v="0"/>
    <n v="0"/>
    <x v="0"/>
    <n v="9023.3330000000005"/>
    <n v="6010"/>
    <n v="3013.3330000000001"/>
    <n v="25.2"/>
    <m/>
    <x v="147"/>
    <n v="4"/>
    <s v="04"/>
    <n v="6"/>
    <x v="1"/>
    <n v="0.21"/>
    <n v="4.2"/>
    <s v="SANJOPAS S.A."/>
    <n v="1022327"/>
    <s v="JACOME ECHEVERRIA JEFFERSON SANTIAG"/>
    <x v="224"/>
  </r>
  <r>
    <n v="1002209769"/>
    <s v="UE01"/>
    <x v="19"/>
    <d v="1899-12-30T05:10:00"/>
    <x v="3300"/>
    <s v="9000808962"/>
    <s v="012-022-00316526"/>
    <n v="1087.44"/>
    <n v="1219.24"/>
    <s v="ZPVN"/>
    <s v="40567842"/>
    <s v="P000033437"/>
    <n v="8002827158"/>
    <x v="2505"/>
    <x v="6"/>
    <x v="6"/>
    <n v="160"/>
    <s v="BOL"/>
    <s v="101715"/>
    <x v="43"/>
    <s v="807052"/>
    <s v="FERRETERÍA IMANTAG"/>
    <x v="11"/>
    <s v="CALLE SUCRE Y  RIO AMAZONAS"/>
    <x v="116"/>
    <s v="O-Imbabura-Imantag"/>
    <n v="49"/>
    <x v="150"/>
    <x v="150"/>
    <s v="10008195"/>
    <s v="ESTRADA MORENO GERAL VICHENSO"/>
    <s v="ZEMU"/>
    <x v="224"/>
    <s v="2"/>
    <s v="Sin Pallet"/>
    <n v="0"/>
    <n v="0"/>
    <x v="0"/>
    <n v="11026.665999999999"/>
    <n v="8013.3329999999996"/>
    <n v="3013.3330000000001"/>
    <n v="33.6"/>
    <m/>
    <x v="147"/>
    <n v="4"/>
    <s v="04"/>
    <n v="8"/>
    <x v="1"/>
    <n v="0.21000000000000002"/>
    <n v="4.2"/>
    <s v="SANJOPAS S.A."/>
    <n v="1022327"/>
    <s v="JACOME ECHEVERRIA JEFFERSON SANTIAG"/>
    <x v="224"/>
  </r>
  <r>
    <n v="1002209764"/>
    <s v="UE01"/>
    <x v="19"/>
    <d v="1899-12-30T05:12:00"/>
    <x v="3301"/>
    <s v="9000808964"/>
    <s v="012-022-00316528"/>
    <n v="3216"/>
    <n v="3605.8"/>
    <s v="ZPVN"/>
    <s v="40567029"/>
    <s v="0000394802"/>
    <n v="8002827150"/>
    <x v="2506"/>
    <x v="6"/>
    <x v="6"/>
    <n v="480"/>
    <s v="BOL"/>
    <s v="1011267"/>
    <x v="304"/>
    <s v="807265"/>
    <s v="MUNICIPIO DE OTAVALO"/>
    <x v="8"/>
    <s v="CALLE TROCAL DE LA SIERRA, PANAMERI"/>
    <x v="8"/>
    <s v="O-Imbabura-Otavalo"/>
    <n v="8"/>
    <x v="176"/>
    <x v="176"/>
    <s v="10003585"/>
    <s v="VARELA ZAPATA RUBEN MAURICIO"/>
    <s v="ZEMT"/>
    <x v="276"/>
    <s v="2"/>
    <s v="Sin Pallet"/>
    <n v="0"/>
    <n v="0"/>
    <x v="0"/>
    <n v="38150"/>
    <n v="24030"/>
    <n v="14120"/>
    <n v="43.2"/>
    <m/>
    <x v="172"/>
    <n v="4"/>
    <s v="04"/>
    <n v="24"/>
    <x v="1"/>
    <n v="9.0000000000000011E-2"/>
    <n v="1.8"/>
    <s v="TRIMPESAS S.A."/>
    <n v="1013502"/>
    <s v="ESPIN GUEVARA JOSE MARCELO"/>
    <x v="277"/>
  </r>
  <r>
    <n v="1002209767"/>
    <s v="UE01"/>
    <x v="19"/>
    <d v="1899-12-30T05:15:00"/>
    <x v="3302"/>
    <s v="9000808965"/>
    <s v="012-022-00316529"/>
    <n v="2534.4"/>
    <n v="2841.59"/>
    <s v="ZPVN"/>
    <s v="40567799"/>
    <s v="P000033414"/>
    <n v="8002827153"/>
    <x v="2507"/>
    <x v="7"/>
    <x v="7"/>
    <n v="360"/>
    <s v="BOL"/>
    <s v="10002800"/>
    <x v="113"/>
    <s v="807525"/>
    <s v="FERRONORTE BODEGA PROPIA"/>
    <x v="8"/>
    <s v="AV LOS CORAZAS 873 Y JOSE POSSE PA"/>
    <x v="8"/>
    <s v="O-Imbabura-Otavalo"/>
    <n v="8"/>
    <x v="36"/>
    <x v="36"/>
    <s v="100014995"/>
    <s v="LLIQUIN MIGUEL ANGEL"/>
    <s v="ZEMU"/>
    <x v="44"/>
    <s v="2"/>
    <s v="Sin Pallet"/>
    <n v="0"/>
    <n v="0"/>
    <x v="0"/>
    <n v="27380"/>
    <n v="18070"/>
    <n v="9310"/>
    <n v="32.4"/>
    <m/>
    <x v="34"/>
    <n v="4"/>
    <s v="04"/>
    <n v="18"/>
    <x v="1"/>
    <n v="0.09"/>
    <n v="1.7999999999999998"/>
    <s v="TRANINTAGSA S.A."/>
    <n v="1014167"/>
    <s v="BENALCAZAR RUIZ LUIS EDUARDO"/>
    <x v="44"/>
  </r>
  <r>
    <n v="1002209759"/>
    <s v="UE01"/>
    <x v="19"/>
    <d v="1899-12-30T05:16:00"/>
    <x v="3303"/>
    <s v=""/>
    <s v=""/>
    <n v="0"/>
    <n v="0"/>
    <s v="ZPRC"/>
    <s v="2500108700"/>
    <s v="P000033470"/>
    <n v="8002827143"/>
    <x v="2508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53"/>
    <x v="53"/>
    <s v="100014948"/>
    <s v="TULCANAZA MARCELO"/>
    <s v="ZEMT"/>
    <x v="68"/>
    <s v="1"/>
    <s v="Con Pallet"/>
    <n v="0.05"/>
    <n v="24"/>
    <x v="0"/>
    <n v="37400"/>
    <n v="24070"/>
    <n v="13330"/>
    <n v="542.4"/>
    <m/>
    <x v="51"/>
    <n v="4"/>
    <s v="04"/>
    <n v="24"/>
    <x v="1"/>
    <n v="1.1299999999999999"/>
    <n v="22.599999999999998"/>
    <s v="TRIMPESAS S.A."/>
    <n v="1014036"/>
    <s v="TULCANAZA VASQUEZ EDISON MARCELO"/>
    <x v="68"/>
  </r>
  <r>
    <n v="1002209770"/>
    <s v="UE01"/>
    <x v="19"/>
    <d v="1899-12-30T05:20:00"/>
    <x v="3304"/>
    <s v="9000808967"/>
    <s v="012-022-00316531"/>
    <n v="513.6"/>
    <n v="575.85"/>
    <s v="ZPVN"/>
    <s v="40567790"/>
    <s v="0000395014"/>
    <n v="8002827160"/>
    <x v="2509"/>
    <x v="5"/>
    <x v="5"/>
    <n v="80"/>
    <s v="BOL"/>
    <s v="10007431"/>
    <x v="70"/>
    <s v="810515"/>
    <s v="BODEGA PRINCIPAL"/>
    <x v="1"/>
    <s v="AV LA ECUATORIANA OE8-31 Y CAMILO O"/>
    <x v="25"/>
    <s v="O-Pichincha-Laecuatoriana"/>
    <n v="130"/>
    <x v="100"/>
    <x v="100"/>
    <s v="10008072"/>
    <s v="FLORES GARCIA CHRISTIA FERNANDO"/>
    <s v="ZEMU"/>
    <x v="140"/>
    <s v="2"/>
    <s v="Sin Pallet"/>
    <n v="0"/>
    <n v="0"/>
    <x v="0"/>
    <n v="8528.8889999999992"/>
    <n v="4008.8890000000001"/>
    <n v="4520"/>
    <n v="40.799999999999997"/>
    <m/>
    <x v="98"/>
    <n v="4"/>
    <s v="04"/>
    <n v="4"/>
    <x v="1"/>
    <n v="0.51"/>
    <n v="10.199999999999999"/>
    <s v="SANJOPAS S.A."/>
    <n v="1013597"/>
    <s v="RUIZ RUIZ EDISON FRANKLIN"/>
    <x v="140"/>
  </r>
  <r>
    <n v="1002209770"/>
    <s v="UE01"/>
    <x v="19"/>
    <d v="1899-12-30T05:20:00"/>
    <x v="3305"/>
    <s v="9000808966"/>
    <s v="012-022-00316530"/>
    <n v="1940.4"/>
    <n v="2175.59"/>
    <s v="ZPVN"/>
    <s v="40567790"/>
    <s v="0000395015"/>
    <n v="8002827161"/>
    <x v="2509"/>
    <x v="6"/>
    <x v="6"/>
    <n v="280"/>
    <s v="BOL"/>
    <s v="10007431"/>
    <x v="70"/>
    <s v="810515"/>
    <s v="BODEGA PRINCIPAL"/>
    <x v="1"/>
    <s v="AV LA ECUATORIANA OE8-31 Y CAMILO O"/>
    <x v="25"/>
    <s v="O-Pichincha-Laecuatoriana"/>
    <n v="130"/>
    <x v="100"/>
    <x v="100"/>
    <s v="10008072"/>
    <s v="FLORES GARCIA CHRISTIA FERNANDO"/>
    <s v="ZEMU"/>
    <x v="140"/>
    <s v="2"/>
    <s v="Sin Pallet"/>
    <n v="0"/>
    <n v="0"/>
    <x v="0"/>
    <n v="18551.111000000001"/>
    <n v="14031.111000000001"/>
    <n v="4520"/>
    <n v="142.80000000000001"/>
    <m/>
    <x v="98"/>
    <n v="4"/>
    <s v="04"/>
    <n v="14"/>
    <x v="1"/>
    <n v="0.51"/>
    <n v="10.200000000000001"/>
    <s v="SANJOPAS S.A."/>
    <n v="1013597"/>
    <s v="RUIZ RUIZ EDISON FRANKLIN"/>
    <x v="140"/>
  </r>
  <r>
    <n v="1002209772"/>
    <s v="UE01"/>
    <x v="19"/>
    <d v="1899-12-30T05:22:00"/>
    <x v="3306"/>
    <s v=""/>
    <s v=""/>
    <n v="0"/>
    <n v="0"/>
    <s v="ZPRC"/>
    <s v="2500108706"/>
    <s v="P000033476"/>
    <n v="8002827164"/>
    <x v="2510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70"/>
    <n v="18070"/>
    <n v="8900"/>
    <n v="248.4"/>
    <m/>
    <x v="17"/>
    <n v="4"/>
    <s v="04"/>
    <n v="18"/>
    <x v="1"/>
    <n v="0.69000000000000006"/>
    <n v="13.8"/>
    <s v="TRANSPORTE PROPIO"/>
    <n v="1013627"/>
    <s v="CAMPAÑA MALDONADO MIGUEL ANGEL"/>
    <x v="22"/>
  </r>
  <r>
    <n v="1002209768"/>
    <s v="UE01"/>
    <x v="19"/>
    <d v="1899-12-30T05:25:00"/>
    <x v="3307"/>
    <s v="9000808969"/>
    <s v="012-022-00316533"/>
    <n v="257.60000000000002"/>
    <n v="288.82"/>
    <s v="ZPVN"/>
    <s v="40567801"/>
    <s v="P000033416"/>
    <n v="8002827155"/>
    <x v="2511"/>
    <x v="5"/>
    <x v="5"/>
    <n v="40"/>
    <s v="BOL"/>
    <s v="10002800"/>
    <x v="113"/>
    <s v="807525"/>
    <s v="FERRONORTE BODEGA PROPIA"/>
    <x v="8"/>
    <s v="AV LOS CORAZAS 873 Y JOSE POSSE PA"/>
    <x v="8"/>
    <s v="O-Imbabura-Otavalo"/>
    <n v="8"/>
    <x v="45"/>
    <x v="45"/>
    <s v="10000932"/>
    <s v="CACOANGO RODRIGO"/>
    <s v="ZEMU"/>
    <x v="55"/>
    <s v="2"/>
    <s v="Sin Pallet"/>
    <n v="0"/>
    <n v="0"/>
    <x v="0"/>
    <n v="6505"/>
    <n v="2000"/>
    <n v="4505"/>
    <n v="3.6"/>
    <m/>
    <x v="43"/>
    <n v="4"/>
    <s v="04"/>
    <n v="2"/>
    <x v="1"/>
    <n v="0.09"/>
    <n v="1.8"/>
    <s v="TRAPSA C.A."/>
    <n v="1014271"/>
    <s v="GARATE CARDENAS CARLOS VINICIO"/>
    <x v="55"/>
  </r>
  <r>
    <n v="1002209768"/>
    <s v="UE01"/>
    <x v="19"/>
    <d v="1899-12-30T05:25:00"/>
    <x v="3308"/>
    <s v="9000808968"/>
    <s v="012-022-00316532"/>
    <n v="2230.4"/>
    <n v="2500.7399999999998"/>
    <s v="ZPVN"/>
    <s v="40567800"/>
    <s v="P000033415"/>
    <n v="8002827156"/>
    <x v="2511"/>
    <x v="6"/>
    <x v="6"/>
    <n v="320"/>
    <s v="BOL"/>
    <s v="10002800"/>
    <x v="113"/>
    <s v="807525"/>
    <s v="FERRONORTE BODEGA PROPIA"/>
    <x v="8"/>
    <s v="AV LOS CORAZAS 873 Y JOSE POSSE PA"/>
    <x v="8"/>
    <s v="O-Imbabura-Otavalo"/>
    <n v="8"/>
    <x v="45"/>
    <x v="45"/>
    <s v="10000932"/>
    <s v="CACOANGO RODRIGO"/>
    <s v="ZEMU"/>
    <x v="55"/>
    <s v="2"/>
    <s v="Sin Pallet"/>
    <n v="0"/>
    <n v="0"/>
    <x v="0"/>
    <n v="20505"/>
    <n v="16000"/>
    <n v="4505"/>
    <n v="28.8"/>
    <m/>
    <x v="43"/>
    <n v="4"/>
    <s v="04"/>
    <n v="16"/>
    <x v="1"/>
    <n v="0.09"/>
    <n v="1.8"/>
    <s v="TRAPSA C.A."/>
    <n v="1014271"/>
    <s v="GARATE CARDENAS CARLOS VINICIO"/>
    <x v="55"/>
  </r>
  <r>
    <n v="1002209771"/>
    <s v="UE01"/>
    <x v="19"/>
    <d v="1899-12-30T05:28:00"/>
    <x v="3309"/>
    <s v="9000808970"/>
    <s v="012-022-00316534"/>
    <n v="2390"/>
    <n v="2679.68"/>
    <s v="ZPVN"/>
    <s v="40567902"/>
    <s v="P000033477"/>
    <n v="8002827163"/>
    <x v="2512"/>
    <x v="6"/>
    <x v="6"/>
    <n v="36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14986"/>
    <s v="CALDERON MARCO"/>
    <s v="ZEMU"/>
    <x v="89"/>
    <s v="2"/>
    <s v="Sin Pallet"/>
    <n v="0"/>
    <n v="0"/>
    <x v="0"/>
    <n v="27320"/>
    <n v="18020"/>
    <n v="9300"/>
    <n v="118.8"/>
    <m/>
    <x v="7"/>
    <n v="4"/>
    <s v="04"/>
    <n v="18"/>
    <x v="1"/>
    <n v="0.33"/>
    <n v="6.6"/>
    <s v="TRANSPORTE PROPIO"/>
    <n v="1013388"/>
    <s v="CAMPAÑA MALDONADO BLANCA CECILIA"/>
    <x v="89"/>
  </r>
  <r>
    <n v="1002209765"/>
    <s v="UE01"/>
    <x v="19"/>
    <d v="1899-12-30T05:31:00"/>
    <x v="3310"/>
    <s v="9000808971"/>
    <s v="012-022-00316535"/>
    <n v="2464.4699999999998"/>
    <n v="2763.18"/>
    <s v="ZPVN"/>
    <s v="40567747"/>
    <s v="P000033398"/>
    <n v="8002827151"/>
    <x v="2513"/>
    <x v="4"/>
    <x v="4"/>
    <n v="360"/>
    <s v="BOL"/>
    <s v="101715"/>
    <x v="43"/>
    <s v="810984"/>
    <s v="OBRA BUENOS AIRES"/>
    <x v="70"/>
    <s v="PARQUE CENTRAL BUENOS AIRES"/>
    <x v="124"/>
    <s v="O-Imbabura-Sanmigueldeurcuqu"/>
    <n v="47"/>
    <x v="119"/>
    <x v="119"/>
    <s v="100014836"/>
    <s v="PERUGACHI PEDRO"/>
    <s v="ZEMU"/>
    <x v="166"/>
    <s v="2"/>
    <s v="Sin Pallet"/>
    <n v="0"/>
    <n v="0"/>
    <x v="0"/>
    <n v="27180"/>
    <n v="18040"/>
    <n v="9140"/>
    <n v="97.2"/>
    <m/>
    <x v="117"/>
    <n v="4"/>
    <s v="04"/>
    <n v="18"/>
    <x v="1"/>
    <n v="0.27"/>
    <n v="5.4"/>
    <s v="TRIMPESAS S.A."/>
    <n v="1014277"/>
    <s v="PERUGACHI PANAMA PEDRO CESAR"/>
    <x v="166"/>
  </r>
  <r>
    <n v="1002209761"/>
    <s v="UE01"/>
    <x v="19"/>
    <d v="1899-12-30T05:44:00"/>
    <x v="3311"/>
    <s v=""/>
    <s v=""/>
    <n v="0"/>
    <n v="0"/>
    <s v="ZPRC"/>
    <s v="2500108703"/>
    <s v="P000033473"/>
    <n v="8002827145"/>
    <x v="251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500"/>
    <n v="24030"/>
    <n v="15470"/>
    <n v="542.4"/>
    <m/>
    <x v="77"/>
    <n v="4"/>
    <s v="04"/>
    <n v="24"/>
    <x v="1"/>
    <n v="1.1299999999999999"/>
    <n v="22.599999999999998"/>
    <s v="ALQUINGA &amp; ALQUINGA"/>
    <n v="1013844"/>
    <s v="ALQUINGA LUCERO WILTER FABIAN"/>
    <x v="177"/>
  </r>
  <r>
    <n v="1002209762"/>
    <s v="UE01"/>
    <x v="19"/>
    <d v="1899-12-30T06:01:00"/>
    <x v="3312"/>
    <s v=""/>
    <s v=""/>
    <n v="0"/>
    <n v="0"/>
    <s v="ZPRC"/>
    <s v="2500108704"/>
    <s v="P000033474"/>
    <n v="8002827147"/>
    <x v="2515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27"/>
    <x v="127"/>
    <s v="100018006"/>
    <s v="HERRERA EDUARDO"/>
    <s v="ZEMT"/>
    <x v="181"/>
    <s v="1"/>
    <s v="Con Pallet"/>
    <n v="0.05"/>
    <n v="24"/>
    <x v="0"/>
    <n v="37160"/>
    <n v="24020"/>
    <n v="13140"/>
    <n v="542.4"/>
    <m/>
    <x v="125"/>
    <n v="4"/>
    <s v="04"/>
    <n v="24"/>
    <x v="1"/>
    <n v="1.1299999999999999"/>
    <n v="22.599999999999998"/>
    <s v="ALQUINGA &amp; ALQUINGA"/>
    <n v="1021688"/>
    <s v="CADENA CIFUENTES IVON SILVANA"/>
    <x v="181"/>
  </r>
  <r>
    <n v="1002209806"/>
    <s v="UE01"/>
    <x v="19"/>
    <d v="1899-12-30T06:14:00"/>
    <x v="3313"/>
    <s v=""/>
    <s v=""/>
    <n v="0"/>
    <n v="0"/>
    <s v="ZPRC"/>
    <s v="2500108701"/>
    <s v="P000033471"/>
    <n v="8002827208"/>
    <x v="2516"/>
    <x v="6"/>
    <x v="6"/>
    <n v="6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430"/>
    <n v="33050"/>
    <n v="17380"/>
    <n v="336.6"/>
    <m/>
    <x v="109"/>
    <n v="4"/>
    <s v="04"/>
    <n v="33"/>
    <x v="1"/>
    <n v="0.51"/>
    <n v="10.200000000000001"/>
    <s v="TRANSPORTE PROPIO"/>
    <n v="1018725"/>
    <s v="TRANSPORTE DE CARGA PESADA"/>
    <x v="154"/>
  </r>
  <r>
    <n v="1002209760"/>
    <s v="UE01"/>
    <x v="19"/>
    <d v="1899-12-30T06:16:00"/>
    <x v="3314"/>
    <s v=""/>
    <s v=""/>
    <n v="0"/>
    <n v="0"/>
    <s v="ZPRC"/>
    <s v="2500108702"/>
    <s v="P000033472"/>
    <n v="8002827144"/>
    <x v="2517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"/>
    <x v="11"/>
    <s v="100014920"/>
    <s v="AMAGUAYA HECTOR"/>
    <s v="ZEMT"/>
    <x v="13"/>
    <s v="1"/>
    <s v="Con Pallet"/>
    <n v="0.05"/>
    <n v="24"/>
    <x v="0"/>
    <n v="39920"/>
    <n v="24000"/>
    <n v="15920"/>
    <n v="542.4"/>
    <m/>
    <x v="11"/>
    <n v="4"/>
    <s v="04"/>
    <n v="24"/>
    <x v="1"/>
    <n v="1.1299999999999999"/>
    <n v="22.599999999999998"/>
    <s v="TRAPSA C.A."/>
    <n v="1013273"/>
    <s v="YEPEZ DIAZ LEONEL MANUEL"/>
    <x v="13"/>
  </r>
  <r>
    <n v="1002209809"/>
    <s v="UE01"/>
    <x v="19"/>
    <d v="1899-12-30T06:33:00"/>
    <x v="3315"/>
    <s v="9000808972"/>
    <s v="012-022-00316536"/>
    <n v="3596.55"/>
    <n v="4032.48"/>
    <s v="ZPVN"/>
    <s v="40566821"/>
    <s v="0000394766"/>
    <n v="8002827211"/>
    <x v="2518"/>
    <x v="2"/>
    <x v="2"/>
    <n v="30.9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290"/>
    <n v="30930"/>
    <n v="19360"/>
    <n v="0"/>
    <m/>
    <x v="3"/>
    <n v="4"/>
    <s v="04"/>
    <n v="30.93"/>
    <x v="1"/>
    <n v="0"/>
    <n v="0"/>
    <s v="HORMIANDES"/>
    <n v="1014407"/>
    <s v="HORMIANDES"/>
    <x v="4"/>
  </r>
  <r>
    <n v="1002209799"/>
    <s v="UE01"/>
    <x v="19"/>
    <d v="1899-12-30T06:40:00"/>
    <x v="3316"/>
    <s v=""/>
    <s v=""/>
    <n v="0"/>
    <n v="0"/>
    <s v="ZPRC"/>
    <s v="2500108705"/>
    <s v="P000033475"/>
    <n v="8002827197"/>
    <x v="2519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25"/>
    <x v="125"/>
    <s v="100015198"/>
    <s v="IBUJES JESUS"/>
    <s v="ZEMT"/>
    <x v="178"/>
    <s v="1"/>
    <s v="Con Pallet"/>
    <n v="0.05"/>
    <n v="24"/>
    <x v="0"/>
    <n v="39230"/>
    <n v="24010"/>
    <n v="15220"/>
    <n v="542.4"/>
    <m/>
    <x v="123"/>
    <n v="4"/>
    <s v="04"/>
    <n v="24"/>
    <x v="1"/>
    <n v="1.1299999999999999"/>
    <n v="22.599999999999998"/>
    <s v="TRAPSA C.A."/>
    <n v="1013257"/>
    <s v="TERAN SARZOSA FRANCISCO BOLIVAR"/>
    <x v="178"/>
  </r>
  <r>
    <n v="1002209834"/>
    <s v="UE01"/>
    <x v="19"/>
    <d v="1899-12-30T06:44:00"/>
    <x v="3317"/>
    <s v="9000808973"/>
    <s v="012-022-00316537"/>
    <n v="2319.08"/>
    <n v="2600.17"/>
    <s v="ZPVN"/>
    <s v="40567880"/>
    <s v="P000033469"/>
    <n v="8002827246"/>
    <x v="2520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00"/>
    <n v="18050"/>
    <n v="9050"/>
    <n v="248.4"/>
    <m/>
    <x v="7"/>
    <n v="4"/>
    <s v="04"/>
    <n v="18"/>
    <x v="1"/>
    <n v="0.69000000000000006"/>
    <n v="13.8"/>
    <s v="TRANSPORTE PROPIO"/>
    <n v="1013388"/>
    <s v="CAMPAÑA MALDONADO BLANCA CECILIA"/>
    <x v="8"/>
  </r>
  <r>
    <n v="1002209850"/>
    <s v="UE01"/>
    <x v="19"/>
    <d v="1899-12-30T07:02:00"/>
    <x v="3318"/>
    <s v="9000808974"/>
    <s v="012-022-00316538"/>
    <n v="2358.09"/>
    <n v="2643.91"/>
    <s v="ZPVN"/>
    <s v="40567717"/>
    <s v="P000033382"/>
    <n v="8002827263"/>
    <x v="2521"/>
    <x v="6"/>
    <x v="6"/>
    <n v="360"/>
    <s v="BOL"/>
    <s v="101683"/>
    <x v="16"/>
    <s v="802038"/>
    <s v="CERAMICAS RIALTO-CUENCA"/>
    <x v="25"/>
    <s v="VIA AZOGUES PANAMERICANA NORTE KM 8"/>
    <x v="38"/>
    <s v="O-Azuay-Cuenca"/>
    <n v="550"/>
    <x v="2"/>
    <x v="2"/>
    <s v="100015032"/>
    <s v="HEREDIA LUIS"/>
    <s v="ZEMU"/>
    <x v="16"/>
    <s v="2"/>
    <s v="Sin Pallet"/>
    <n v="0"/>
    <n v="0"/>
    <x v="0"/>
    <n v="27190"/>
    <n v="18010"/>
    <n v="9180"/>
    <n v="684"/>
    <m/>
    <x v="2"/>
    <n v="4"/>
    <s v="04"/>
    <n v="18"/>
    <x v="1"/>
    <n v="1.9"/>
    <n v="38"/>
    <s v="TRANSPORTE PROPIO"/>
    <n v="1014266"/>
    <s v="TRANSBOSNA CIA. LTDA."/>
    <x v="16"/>
  </r>
  <r>
    <n v="1002209838"/>
    <s v="UE01"/>
    <x v="19"/>
    <d v="1899-12-30T07:14:00"/>
    <x v="3319"/>
    <s v=""/>
    <s v=""/>
    <n v="0"/>
    <n v="0"/>
    <s v="ZPRC"/>
    <s v="2500108208"/>
    <s v="0000393043"/>
    <n v="8002827250"/>
    <x v="252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30"/>
    <n v="32000"/>
    <n v="18230"/>
    <n v="288"/>
    <m/>
    <x v="96"/>
    <n v="4"/>
    <s v="04"/>
    <n v="32"/>
    <x v="1"/>
    <n v="0.45"/>
    <n v="9"/>
    <s v="TRANSPORTE PROPIO"/>
    <n v="1014509"/>
    <s v="COMERCIAL MICHELENA S.A."/>
    <x v="138"/>
  </r>
  <r>
    <n v="1002209884"/>
    <s v="UE01"/>
    <x v="19"/>
    <d v="1899-12-30T07:45:00"/>
    <x v="3320"/>
    <s v="9000808975"/>
    <s v="012-022-00316539"/>
    <n v="2440.8000000000002"/>
    <n v="2736.64"/>
    <s v="ZPVN"/>
    <s v="40567853"/>
    <s v="P000033448"/>
    <n v="8002827304"/>
    <x v="2523"/>
    <x v="7"/>
    <x v="7"/>
    <n v="360"/>
    <s v="BOL"/>
    <s v="103671"/>
    <x v="0"/>
    <s v="807290"/>
    <s v="OBRA LUIS CARDENAS"/>
    <x v="49"/>
    <s v="HUMBERTO ARISTIZABAL Y LOS ANDES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920"/>
    <n v="18050"/>
    <n v="8870"/>
    <n v="165.6"/>
    <m/>
    <x v="0"/>
    <n v="4"/>
    <s v="04"/>
    <n v="18"/>
    <x v="1"/>
    <n v="0.45999999999999996"/>
    <n v="9.1999999999999993"/>
    <s v="TRANSPORTE PROPIO"/>
    <n v="1013643"/>
    <s v="POZO TARUPI MARCELO JAVIER"/>
    <x v="0"/>
  </r>
  <r>
    <n v="1002209844"/>
    <s v="UE01"/>
    <x v="19"/>
    <d v="1899-12-30T07:50:00"/>
    <x v="3321"/>
    <s v=""/>
    <s v=""/>
    <n v="0"/>
    <n v="0"/>
    <s v="ZPRC"/>
    <s v="2500108697"/>
    <s v="P000033463"/>
    <n v="8002827257"/>
    <x v="2524"/>
    <x v="2"/>
    <x v="2"/>
    <n v="30.59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9350"/>
    <n v="30590"/>
    <n v="18760"/>
    <n v="777.29"/>
    <m/>
    <x v="28"/>
    <n v="4"/>
    <s v="04"/>
    <n v="30.59"/>
    <x v="1"/>
    <n v="25.409937888198758"/>
    <n v="25.409937888198758"/>
    <s v="TRANSALMEIDA"/>
    <n v="1013966"/>
    <s v="ALMEIDA CHICAIZA MIGUEL ANGEL"/>
    <x v="92"/>
  </r>
  <r>
    <n v="1002209896"/>
    <s v="UE01"/>
    <x v="19"/>
    <d v="1899-12-30T07:56:00"/>
    <x v="3322"/>
    <s v="9000808976"/>
    <s v="012-022-00316540"/>
    <n v="4353.7"/>
    <n v="4881.3900000000003"/>
    <s v="ZPVN"/>
    <s v="40567862"/>
    <s v="P000033457"/>
    <n v="8002827327"/>
    <x v="2525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30"/>
    <n v="34070"/>
    <n v="17960"/>
    <n v="503.2"/>
    <m/>
    <x v="7"/>
    <n v="4"/>
    <s v="04"/>
    <n v="34"/>
    <x v="1"/>
    <n v="0.74"/>
    <n v="14.799999999999999"/>
    <s v="TRANSPORTE PROPIO"/>
    <n v="1013388"/>
    <s v="CAMPAÑA MALDONADO BLANCA CECILIA"/>
    <x v="38"/>
  </r>
  <r>
    <n v="1002209909"/>
    <s v="UE01"/>
    <x v="19"/>
    <d v="1899-12-30T08:16:00"/>
    <x v="3323"/>
    <s v="9000808979"/>
    <s v="012-022-00316541"/>
    <n v="4320.21"/>
    <n v="4843.8500000000004"/>
    <s v="ZPVN"/>
    <s v="40567857"/>
    <s v="P000033452"/>
    <n v="8002827343"/>
    <x v="2526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90"/>
    <n v="34060"/>
    <n v="17530"/>
    <n v="530.4"/>
    <m/>
    <x v="10"/>
    <n v="4"/>
    <s v="04"/>
    <n v="34"/>
    <x v="1"/>
    <n v="0.77999999999999992"/>
    <n v="15.6"/>
    <s v="TRANSPORTE PROPIO"/>
    <n v="1013863"/>
    <s v="DISTRIBUCIONES NARANJO"/>
    <x v="12"/>
  </r>
  <r>
    <n v="1002209846"/>
    <s v="UE01"/>
    <x v="19"/>
    <d v="1899-12-30T08:20:00"/>
    <x v="3324"/>
    <s v=""/>
    <s v=""/>
    <n v="0"/>
    <n v="0"/>
    <s v="ZPRC"/>
    <s v="2500108696"/>
    <s v="P000033462"/>
    <n v="8002827259"/>
    <x v="2527"/>
    <x v="2"/>
    <x v="2"/>
    <n v="31.2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360"/>
    <n v="31280"/>
    <n v="18080"/>
    <n v="0"/>
    <m/>
    <x v="3"/>
    <n v="4"/>
    <s v="04"/>
    <n v="31.28"/>
    <x v="1"/>
    <n v="0"/>
    <n v="0"/>
    <s v="UNICON"/>
    <n v="1014412"/>
    <s v="UNION DE CONCRETERAS UNICON UCUE"/>
    <x v="202"/>
  </r>
  <r>
    <n v="1002209917"/>
    <s v="UE01"/>
    <x v="19"/>
    <d v="1899-12-30T08:33:00"/>
    <x v="3325"/>
    <s v="9000808982"/>
    <s v="012-022-00316542"/>
    <n v="2343.91"/>
    <n v="2628.01"/>
    <s v="ZPVN"/>
    <s v="40567921"/>
    <s v="P000033483"/>
    <n v="8002827352"/>
    <x v="252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890"/>
    <n v="18070"/>
    <n v="8820"/>
    <n v="266.39999999999998"/>
    <m/>
    <x v="94"/>
    <n v="4"/>
    <s v="04"/>
    <n v="18"/>
    <x v="1"/>
    <n v="0.74"/>
    <n v="14.799999999999999"/>
    <s v="RUTAS COTACACHENSES S.A."/>
    <n v="1023153"/>
    <s v="BUITRON MONTENEGRO JONNY"/>
    <x v="260"/>
  </r>
  <r>
    <n v="1002209915"/>
    <s v="UE01"/>
    <x v="19"/>
    <d v="1899-12-30T08:37:00"/>
    <x v="3326"/>
    <s v="9000808984"/>
    <s v="012-022-00316544"/>
    <n v="716.29"/>
    <n v="803.1"/>
    <s v="ZPVN"/>
    <s v="40567920"/>
    <s v="P000033482"/>
    <n v="8002827349"/>
    <x v="2529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151"/>
    <x v="151"/>
    <s v="10003575"/>
    <s v="QUILCA CAYAMBE EDISON BAYARDO"/>
    <s v="ZEMU"/>
    <x v="225"/>
    <s v="2"/>
    <s v="Sin Pallet"/>
    <n v="0"/>
    <n v="0"/>
    <x v="0"/>
    <n v="10538.333000000001"/>
    <n v="6013.3329999999996"/>
    <n v="4525"/>
    <n v="112.8"/>
    <m/>
    <x v="148"/>
    <n v="4"/>
    <s v="04"/>
    <n v="6"/>
    <x v="1"/>
    <n v="0.94"/>
    <n v="18.8"/>
    <s v="RUTAS COTACACHENSES S.A."/>
    <n v="1021773"/>
    <s v="RUIZ LASTRA OLGER FABIAN"/>
    <x v="225"/>
  </r>
  <r>
    <n v="1002209915"/>
    <s v="UE01"/>
    <x v="19"/>
    <d v="1899-12-30T08:37:00"/>
    <x v="3327"/>
    <s v="9000808983"/>
    <s v="012-022-00316543"/>
    <n v="1553.15"/>
    <n v="1741.4"/>
    <s v="ZPVN"/>
    <s v="40567919"/>
    <s v="P000033481"/>
    <n v="8002827350"/>
    <x v="2529"/>
    <x v="6"/>
    <x v="6"/>
    <n v="240"/>
    <s v="BOL"/>
    <s v="101795"/>
    <x v="53"/>
    <s v="801917"/>
    <s v="BODEGA FERRETERIA STA LUCIA MATRIZ"/>
    <x v="28"/>
    <s v="ANTONIO JOSE DE SUCRE Y 20 DE OCTUB"/>
    <x v="42"/>
    <s v="O-Tungurahua-Tisaleo"/>
    <n v="259"/>
    <x v="151"/>
    <x v="151"/>
    <s v="10003575"/>
    <s v="QUILCA CAYAMBE EDISON BAYARDO"/>
    <s v="ZEMU"/>
    <x v="225"/>
    <s v="2"/>
    <s v="Sin Pallet"/>
    <n v="0"/>
    <n v="0"/>
    <x v="0"/>
    <n v="16551.667000000001"/>
    <n v="12026.666999999999"/>
    <n v="4525"/>
    <n v="225.6"/>
    <m/>
    <x v="148"/>
    <n v="4"/>
    <s v="04"/>
    <n v="12"/>
    <x v="1"/>
    <n v="0.94"/>
    <n v="18.8"/>
    <s v="RUTAS COTACACHENSES S.A."/>
    <n v="1021773"/>
    <s v="RUIZ LASTRA OLGER FABIAN"/>
    <x v="225"/>
  </r>
  <r>
    <n v="1002209931"/>
    <s v="UE01"/>
    <x v="19"/>
    <d v="1899-12-30T08:42:00"/>
    <x v="3328"/>
    <s v="9000808987"/>
    <s v="012-022-00316545"/>
    <n v="2329.7199999999998"/>
    <n v="2612.1"/>
    <s v="ZPVN"/>
    <s v="40567923"/>
    <s v="P000033484"/>
    <n v="8002827368"/>
    <x v="2530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80"/>
    <n v="18060"/>
    <n v="9020"/>
    <n v="266.39999999999998"/>
    <m/>
    <x v="90"/>
    <n v="4"/>
    <s v="04"/>
    <n v="18"/>
    <x v="1"/>
    <n v="0.74"/>
    <n v="14.799999999999999"/>
    <s v="TRANSPORTE PROPIO"/>
    <n v="1013789"/>
    <s v="VEGA VEGA FABIAN"/>
    <x v="127"/>
  </r>
  <r>
    <n v="1002209940"/>
    <s v="UE01"/>
    <x v="19"/>
    <d v="1899-12-30T09:02:00"/>
    <x v="3329"/>
    <s v=""/>
    <s v=""/>
    <n v="0"/>
    <n v="0"/>
    <s v="ZPRC"/>
    <s v="2500108708"/>
    <s v="P000033479"/>
    <n v="8002827380"/>
    <x v="2531"/>
    <x v="7"/>
    <x v="7"/>
    <n v="40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8865.606"/>
    <n v="20060.606"/>
    <n v="8805"/>
    <n v="204"/>
    <m/>
    <x v="109"/>
    <n v="4"/>
    <s v="04"/>
    <n v="20"/>
    <x v="1"/>
    <n v="0.51"/>
    <n v="10.199999999999999"/>
    <s v="TRANSPORTE PROPIO"/>
    <n v="1018725"/>
    <s v="TRANSPORTE DE CARGA PESADA"/>
    <x v="203"/>
  </r>
  <r>
    <n v="1002209940"/>
    <s v="UE01"/>
    <x v="19"/>
    <d v="1899-12-30T09:02:00"/>
    <x v="3330"/>
    <s v=""/>
    <s v=""/>
    <n v="0"/>
    <n v="0"/>
    <s v="ZPRC"/>
    <s v="2500108707"/>
    <s v="P000033478"/>
    <n v="8002827381"/>
    <x v="2531"/>
    <x v="6"/>
    <x v="6"/>
    <n v="2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844.394"/>
    <n v="13039.394"/>
    <n v="8805"/>
    <n v="132.6"/>
    <m/>
    <x v="109"/>
    <n v="4"/>
    <s v="04"/>
    <n v="13"/>
    <x v="1"/>
    <n v="0.51"/>
    <n v="10.199999999999999"/>
    <s v="TRANSPORTE PROPIO"/>
    <n v="1018725"/>
    <s v="TRANSPORTE DE CARGA PESADA"/>
    <x v="203"/>
  </r>
  <r>
    <n v="1002209913"/>
    <s v="UE01"/>
    <x v="19"/>
    <d v="1899-12-30T09:04:00"/>
    <x v="3331"/>
    <s v="9000808994"/>
    <s v="012-022-00316546"/>
    <n v="3262.32"/>
    <n v="3657.74"/>
    <s v="ZPVN"/>
    <s v="40567792"/>
    <s v="P000033409"/>
    <n v="8002827347"/>
    <x v="2532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90"/>
    <x v="90"/>
    <s v="100019698"/>
    <s v="VELASTEGUI JHONATAN"/>
    <s v="ZEMT"/>
    <x v="122"/>
    <s v="1"/>
    <s v="Con Pallet"/>
    <n v="0.05"/>
    <n v="24"/>
    <x v="0"/>
    <n v="38540"/>
    <n v="24020"/>
    <n v="14520"/>
    <n v="100.8"/>
    <m/>
    <x v="88"/>
    <n v="4"/>
    <s v="04"/>
    <n v="24"/>
    <x v="1"/>
    <n v="0.21"/>
    <n v="4.2"/>
    <s v="LIDENORTI S.A."/>
    <n v="1021893"/>
    <s v="VELASTEGUI ROMO LENIN ALEXANDER"/>
    <x v="122"/>
  </r>
  <r>
    <n v="1002209864"/>
    <s v="UE01"/>
    <x v="19"/>
    <d v="1899-12-30T09:09:00"/>
    <x v="3332"/>
    <s v="9000808998"/>
    <s v="012-022-00316549"/>
    <n v="1373.09"/>
    <n v="1539.52"/>
    <s v="ZPVN"/>
    <s v="40567746"/>
    <s v="P000033397"/>
    <n v="8002827283"/>
    <x v="2533"/>
    <x v="7"/>
    <x v="7"/>
    <n v="20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10"/>
    <x v="0"/>
    <n v="15257.5"/>
    <n v="10037.5"/>
    <n v="5220"/>
    <n v="32"/>
    <m/>
    <x v="132"/>
    <n v="4"/>
    <s v="04"/>
    <n v="10"/>
    <x v="1"/>
    <n v="0.16"/>
    <n v="3.2"/>
    <s v="LIDENORTI S.A."/>
    <n v="1013581"/>
    <s v="BARRERA GALLEGOS FRANKLIN GUILLERMO"/>
    <x v="192"/>
  </r>
  <r>
    <n v="1002209864"/>
    <s v="UE01"/>
    <x v="19"/>
    <d v="1899-12-30T09:09:00"/>
    <x v="3333"/>
    <s v="9000808996"/>
    <s v="012-022-00316547"/>
    <n v="999.18"/>
    <n v="1120.29"/>
    <s v="ZPVN"/>
    <s v="40567745"/>
    <s v="P000033396"/>
    <n v="8002827281"/>
    <x v="2533"/>
    <x v="5"/>
    <x v="5"/>
    <n v="16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8"/>
    <x v="0"/>
    <n v="13250"/>
    <n v="8030"/>
    <n v="5220"/>
    <n v="25.6"/>
    <m/>
    <x v="132"/>
    <n v="4"/>
    <s v="04"/>
    <n v="8"/>
    <x v="1"/>
    <n v="0.16"/>
    <n v="3.2"/>
    <s v="LIDENORTI S.A."/>
    <n v="1013581"/>
    <s v="BARRERA GALLEGOS FRANKLIN GUILLERMO"/>
    <x v="192"/>
  </r>
  <r>
    <n v="1002209864"/>
    <s v="UE01"/>
    <x v="19"/>
    <d v="1899-12-30T09:09:00"/>
    <x v="3334"/>
    <s v="9000808997"/>
    <s v="012-022-00316548"/>
    <n v="815.58"/>
    <n v="914.43"/>
    <s v="ZPVN"/>
    <s v="40567744"/>
    <s v="P000033395"/>
    <n v="8002827282"/>
    <x v="2533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6"/>
    <x v="0"/>
    <n v="11242.5"/>
    <n v="6022.5"/>
    <n v="5220"/>
    <n v="19.2"/>
    <m/>
    <x v="132"/>
    <n v="4"/>
    <s v="04"/>
    <n v="6"/>
    <x v="1"/>
    <n v="0.16"/>
    <n v="3.1999999999999997"/>
    <s v="LIDENORTI S.A."/>
    <n v="1013581"/>
    <s v="BARRERA GALLEGOS FRANKLIN GUILLERMO"/>
    <x v="192"/>
  </r>
  <r>
    <n v="1002209953"/>
    <s v="UE01"/>
    <x v="19"/>
    <d v="1899-12-30T09:18:00"/>
    <x v="3335"/>
    <s v="9000809001"/>
    <s v="012-022-00316550"/>
    <n v="2301.35"/>
    <n v="2580.29"/>
    <s v="ZPVN"/>
    <s v="40567918"/>
    <s v="P000033480"/>
    <n v="8002827398"/>
    <x v="253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60"/>
    <n v="18060"/>
    <n v="9000"/>
    <n v="266.39999999999998"/>
    <m/>
    <x v="141"/>
    <n v="4"/>
    <s v="04"/>
    <n v="18"/>
    <x v="1"/>
    <n v="0.74"/>
    <n v="14.799999999999999"/>
    <s v="TRANSPORTE PROPIO"/>
    <n v="1023045"/>
    <s v="ESPINOSA OTAVALO PABLO ANIBAL"/>
    <x v="211"/>
  </r>
  <r>
    <n v="1002210024"/>
    <s v="UE01"/>
    <x v="19"/>
    <d v="1899-12-30T09:31:00"/>
    <x v="3336"/>
    <s v=""/>
    <s v=""/>
    <n v="0"/>
    <n v="0"/>
    <s v="ZPRC"/>
    <s v="2500108721"/>
    <s v="0000395221"/>
    <n v="8002827473"/>
    <x v="2535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110"/>
    <n v="18050"/>
    <n v="9060"/>
    <n v="324"/>
    <m/>
    <x v="72"/>
    <n v="4"/>
    <s v="04"/>
    <n v="18"/>
    <x v="1"/>
    <n v="0.9"/>
    <n v="18"/>
    <s v="TRANSPORTE PROPIO"/>
    <n v="1014110"/>
    <s v="RODRIGUEZ CORREA ROSA AYDE"/>
    <x v="96"/>
  </r>
  <r>
    <n v="1002209963"/>
    <s v="UE01"/>
    <x v="19"/>
    <d v="1899-12-30T09:33:00"/>
    <x v="3337"/>
    <s v="9000809005"/>
    <s v="012-022-00316552"/>
    <n v="2159.4899999999998"/>
    <n v="2421.2399999999998"/>
    <s v="ZPVN"/>
    <s v="40567933"/>
    <s v="0000395116"/>
    <n v="8002827407"/>
    <x v="2536"/>
    <x v="7"/>
    <x v="7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  <n v="1023699"/>
    <s v="RIVADENEIRA MORALES KEVIN ANTONIO"/>
    <x v="168"/>
  </r>
  <r>
    <n v="1002209963"/>
    <s v="UE01"/>
    <x v="19"/>
    <d v="1899-12-30T09:33:00"/>
    <x v="3338"/>
    <s v="9000809004"/>
    <s v="012-022-00316551"/>
    <n v="2146.42"/>
    <n v="2406.58"/>
    <s v="ZPVN"/>
    <s v="40567933"/>
    <s v="0000395114"/>
    <n v="8002827408"/>
    <x v="2536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  <n v="1023699"/>
    <s v="RIVADENEIRA MORALES KEVIN ANTONIO"/>
    <x v="168"/>
  </r>
  <r>
    <n v="1002210009"/>
    <s v="UE01"/>
    <x v="19"/>
    <d v="1899-12-30T09:52:00"/>
    <x v="3339"/>
    <s v="9000809015"/>
    <s v="012-022-00316554"/>
    <n v="260.43"/>
    <n v="291.99"/>
    <s v="ZPVN"/>
    <s v="40567969"/>
    <s v="P000033507"/>
    <n v="8002827454"/>
    <x v="2537"/>
    <x v="3"/>
    <x v="3"/>
    <n v="40"/>
    <s v="BOL"/>
    <s v="101627"/>
    <x v="49"/>
    <s v="805948"/>
    <s v="LOCAL SHUSHUFINDI"/>
    <x v="35"/>
    <s v="AV AGUARICO TRES Y JUMANDY"/>
    <x v="53"/>
    <s v="O-Sucumbios-Shushufindi"/>
    <n v="385"/>
    <x v="14"/>
    <x v="14"/>
    <s v="100020316"/>
    <s v="TROYA DAVID"/>
    <s v="ZEMU"/>
    <x v="183"/>
    <s v="2"/>
    <s v="Sin Pallet"/>
    <n v="0"/>
    <n v="0"/>
    <x v="0"/>
    <n v="6430"/>
    <n v="2000"/>
    <n v="4430"/>
    <n v="49.6"/>
    <m/>
    <x v="14"/>
    <n v="4"/>
    <s v="04"/>
    <n v="2"/>
    <x v="1"/>
    <n v="1.24"/>
    <n v="24.8"/>
    <s v="OTAVALOTRUCKS S.A."/>
    <n v="1014339"/>
    <s v="NICOLALDE FLORES MILTON FABIAN"/>
    <x v="183"/>
  </r>
  <r>
    <n v="1002210009"/>
    <s v="UE01"/>
    <x v="19"/>
    <d v="1899-12-30T09:52:00"/>
    <x v="3340"/>
    <s v="9000809014"/>
    <s v="012-022-00316553"/>
    <n v="2165.42"/>
    <n v="2427.88"/>
    <s v="ZPVN"/>
    <s v="40567968"/>
    <s v="P000033506"/>
    <n v="8002827453"/>
    <x v="2537"/>
    <x v="4"/>
    <x v="4"/>
    <n v="320"/>
    <s v="BOL"/>
    <s v="101627"/>
    <x v="49"/>
    <s v="805948"/>
    <s v="LOCAL SHUSHUFINDI"/>
    <x v="35"/>
    <s v="AV AGUARICO TRES Y JUMANDY"/>
    <x v="53"/>
    <s v="O-Sucumbios-Shushufindi"/>
    <n v="385"/>
    <x v="14"/>
    <x v="14"/>
    <s v="100020316"/>
    <s v="TROYA DAVID"/>
    <s v="ZEMU"/>
    <x v="183"/>
    <s v="2"/>
    <s v="Sin Pallet"/>
    <n v="0"/>
    <n v="0"/>
    <x v="0"/>
    <n v="20430"/>
    <n v="16000"/>
    <n v="4430"/>
    <n v="396.8"/>
    <m/>
    <x v="14"/>
    <n v="4"/>
    <s v="04"/>
    <n v="16"/>
    <x v="1"/>
    <n v="1.24"/>
    <n v="24.8"/>
    <s v="OTAVALOTRUCKS S.A."/>
    <n v="1014339"/>
    <s v="NICOLALDE FLORES MILTON FABIAN"/>
    <x v="183"/>
  </r>
  <r>
    <n v="1002209985"/>
    <s v="UE01"/>
    <x v="19"/>
    <d v="1899-12-30T09:59:00"/>
    <x v="3341"/>
    <s v="9000809018"/>
    <s v="012-022-00316555"/>
    <n v="2287.17"/>
    <n v="2564.39"/>
    <s v="ZPVN"/>
    <s v="40567948"/>
    <s v="P000033500"/>
    <n v="8002827430"/>
    <x v="2538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7"/>
    <x v="37"/>
    <s v="100020396"/>
    <s v="FARINANGO MIGUEL"/>
    <s v="ZEMU"/>
    <x v="45"/>
    <s v="2"/>
    <s v="Sin Pallet"/>
    <n v="0"/>
    <n v="0"/>
    <x v="0"/>
    <n v="27080"/>
    <n v="18050"/>
    <n v="9030"/>
    <n v="273.60000000000002"/>
    <m/>
    <x v="35"/>
    <n v="4"/>
    <s v="04"/>
    <n v="18"/>
    <x v="1"/>
    <n v="0.76"/>
    <n v="15.200000000000001"/>
    <s v="RAPIDO EL OTAVALEÑITO S.A."/>
    <n v="1012819"/>
    <s v="BRAVO VASQUEZ JOSE LUIS SIGIFREDO"/>
    <x v="45"/>
  </r>
  <r>
    <n v="1002209867"/>
    <s v="UE01"/>
    <x v="19"/>
    <d v="1899-12-30T10:00:00"/>
    <x v="3342"/>
    <s v=""/>
    <s v=""/>
    <n v="0"/>
    <n v="0"/>
    <s v="ZPRC"/>
    <s v="2500108617"/>
    <s v="0000394902"/>
    <n v="8002827286"/>
    <x v="2539"/>
    <x v="2"/>
    <x v="2"/>
    <n v="32.799999999999997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51360"/>
    <n v="32800"/>
    <n v="18560"/>
    <n v="304.70999999999998"/>
    <m/>
    <x v="1"/>
    <n v="4"/>
    <s v="04"/>
    <n v="32.799999999999997"/>
    <x v="1"/>
    <n v="9.2899390243902449"/>
    <n v="9.2899390243902449"/>
    <s v="TRANSCONCEM CIA. LTDA."/>
    <n v="1013227"/>
    <s v="COMPAÑIA DE TRANSPORTE PESADO"/>
    <x v="130"/>
  </r>
  <r>
    <n v="1002209994"/>
    <s v="UE01"/>
    <x v="19"/>
    <d v="1899-12-30T10:05:00"/>
    <x v="3343"/>
    <s v="9000809021"/>
    <s v="012-022-00316557"/>
    <n v="2509.1999999999998"/>
    <n v="2813.33"/>
    <s v="ZPVN"/>
    <s v="40567941"/>
    <s v="P000033495"/>
    <n v="8002827440"/>
    <x v="2540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90"/>
    <n v="18060"/>
    <n v="6330"/>
    <n v="68.400000000000006"/>
    <m/>
    <x v="89"/>
    <n v="4"/>
    <s v="04"/>
    <n v="18"/>
    <x v="1"/>
    <n v="0.19"/>
    <n v="3.8000000000000003"/>
    <s v="TRANSPORTE PROPIO"/>
    <n v="1012808"/>
    <s v="ALVAREZ GONZAGA LASTEÑA MARIANA"/>
    <x v="124"/>
  </r>
  <r>
    <n v="1002209994"/>
    <s v="UE01"/>
    <x v="19"/>
    <d v="1899-12-30T10:05:00"/>
    <x v="3344"/>
    <s v="9000809020"/>
    <s v="012-022-00316556"/>
    <n v="760.8"/>
    <n v="853.02"/>
    <s v="ZPVN"/>
    <s v="40567940"/>
    <s v="P000033494"/>
    <n v="8002827439"/>
    <x v="2540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50"/>
    <n v="6020"/>
    <n v="6330"/>
    <n v="22.8"/>
    <m/>
    <x v="89"/>
    <n v="4"/>
    <s v="04"/>
    <n v="6"/>
    <x v="1"/>
    <n v="0.19"/>
    <n v="3.8000000000000003"/>
    <s v="TRANSPORTE PROPIO"/>
    <n v="1012808"/>
    <s v="ALVAREZ GONZAGA LASTEÑA MARIANA"/>
    <x v="124"/>
  </r>
  <r>
    <n v="1002209990"/>
    <s v="UE01"/>
    <x v="19"/>
    <d v="1899-12-30T10:10:00"/>
    <x v="3345"/>
    <s v="9000809022"/>
    <s v="012-022-00316558"/>
    <n v="2287.17"/>
    <n v="2564.39"/>
    <s v="ZPVN"/>
    <s v="40567959"/>
    <s v="P000033504"/>
    <n v="8002827435"/>
    <x v="2541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07"/>
    <x v="107"/>
    <s v="10000354"/>
    <s v="HARO HARO JORDAN JOSUE"/>
    <s v="ZEMU"/>
    <x v="149"/>
    <s v="2"/>
    <s v="Sin Pallet"/>
    <n v="0"/>
    <n v="0"/>
    <x v="0"/>
    <n v="27100"/>
    <n v="18050"/>
    <n v="9050"/>
    <n v="273.60000000000002"/>
    <m/>
    <x v="105"/>
    <n v="4"/>
    <s v="04"/>
    <n v="18"/>
    <x v="1"/>
    <n v="0.76"/>
    <n v="15.200000000000001"/>
    <s v="TRIMPESAS S.A."/>
    <n v="1013275"/>
    <s v="HARO RUIZ SIXTO RIGOBERTO"/>
    <x v="149"/>
  </r>
  <r>
    <n v="1002210029"/>
    <s v="UE01"/>
    <x v="19"/>
    <d v="1899-12-30T10:13:00"/>
    <x v="3346"/>
    <s v="9000809023"/>
    <s v="012-022-00316559"/>
    <n v="4092"/>
    <n v="4587.9799999999996"/>
    <s v="ZPVN"/>
    <s v="40567760"/>
    <s v="0000394971"/>
    <n v="8002827478"/>
    <x v="2542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960"/>
    <n v="33040"/>
    <n v="17920"/>
    <n v="594"/>
    <m/>
    <x v="55"/>
    <n v="4"/>
    <s v="04"/>
    <n v="33"/>
    <x v="1"/>
    <n v="0.9"/>
    <n v="18"/>
    <s v="TRANSPORTE PROPIO"/>
    <n v="1013244"/>
    <s v="FREVITRANSPORT CIA. LTDA."/>
    <x v="72"/>
  </r>
  <r>
    <n v="1002209991"/>
    <s v="UE01"/>
    <x v="19"/>
    <d v="1899-12-30T10:21:00"/>
    <x v="3347"/>
    <s v="9000809025"/>
    <s v="012-022-00316560"/>
    <n v="2494.8000000000002"/>
    <n v="2797.19"/>
    <s v="ZPVN"/>
    <s v="40567963"/>
    <s v="0000395177"/>
    <n v="8002827436"/>
    <x v="2543"/>
    <x v="6"/>
    <x v="6"/>
    <n v="360"/>
    <s v="BOL"/>
    <s v="103383"/>
    <x v="158"/>
    <s v="804660"/>
    <s v="MEGADEPOFER"/>
    <x v="1"/>
    <s v="PANAMERICANA NORTE"/>
    <x v="26"/>
    <s v="O-Pichincha-Carapungo"/>
    <n v="89"/>
    <x v="173"/>
    <x v="173"/>
    <s v="100014977"/>
    <s v="MORALES GERMAN"/>
    <s v="ZEMU"/>
    <x v="268"/>
    <s v="2"/>
    <s v="Sin Pallet"/>
    <n v="0"/>
    <n v="0"/>
    <x v="0"/>
    <n v="27040"/>
    <n v="18030"/>
    <n v="9010"/>
    <n v="158.4"/>
    <m/>
    <x v="169"/>
    <n v="4"/>
    <s v="04"/>
    <n v="18"/>
    <x v="1"/>
    <n v="0.44"/>
    <n v="8.8000000000000007"/>
    <s v="TRANINTAGSA S.A."/>
    <n v="1012880"/>
    <s v="GOMEZ MORALES NORA MONSERRATT"/>
    <x v="268"/>
  </r>
  <r>
    <n v="1002209997"/>
    <s v="UE01"/>
    <x v="19"/>
    <d v="1899-12-30T10:25:00"/>
    <x v="3348"/>
    <s v="9000809027"/>
    <s v="012-022-00316561"/>
    <n v="2301.35"/>
    <n v="2580.29"/>
    <s v="ZPVN"/>
    <s v="40567965"/>
    <s v="P000033505"/>
    <n v="8002827443"/>
    <x v="254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6"/>
    <x v="106"/>
    <s v="100014973"/>
    <s v="CUACES JOSE ANTONIO"/>
    <s v="ZEMU"/>
    <x v="185"/>
    <s v="2"/>
    <s v="Sin Pallet"/>
    <n v="0"/>
    <n v="0"/>
    <x v="0"/>
    <n v="27050"/>
    <n v="18060"/>
    <n v="8990"/>
    <n v="266.39999999999998"/>
    <m/>
    <x v="104"/>
    <n v="4"/>
    <s v="04"/>
    <n v="18"/>
    <x v="1"/>
    <n v="0.74"/>
    <n v="14.799999999999999"/>
    <s v="LA ARMENIA S.A."/>
    <n v="1021623"/>
    <s v="VILLARREAL HIGUERA FERNANDO SALVADO"/>
    <x v="185"/>
  </r>
  <r>
    <n v="1002210031"/>
    <s v="UE01"/>
    <x v="19"/>
    <d v="1899-12-30T10:27:00"/>
    <x v="3349"/>
    <s v=""/>
    <s v=""/>
    <n v="0"/>
    <n v="0"/>
    <s v="ZPRC"/>
    <s v="2500108719"/>
    <s v="0000395165"/>
    <n v="8002827481"/>
    <x v="2545"/>
    <x v="7"/>
    <x v="7"/>
    <n v="12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12190.909"/>
    <n v="6010.9089999999997"/>
    <n v="6180"/>
    <n v="108"/>
    <m/>
    <x v="72"/>
    <n v="4"/>
    <s v="04"/>
    <n v="6"/>
    <x v="1"/>
    <n v="0.9"/>
    <n v="18"/>
    <s v="TRANSPORTE PROPIO"/>
    <n v="1014110"/>
    <s v="RODRIGUEZ CORREA ROSA AYDE"/>
    <x v="254"/>
  </r>
  <r>
    <n v="1002210031"/>
    <s v="UE01"/>
    <x v="19"/>
    <d v="1899-12-30T10:27:00"/>
    <x v="3350"/>
    <s v=""/>
    <s v=""/>
    <n v="0"/>
    <n v="0"/>
    <s v="ZPRC"/>
    <s v="2500108719"/>
    <s v="0000395164"/>
    <n v="8002827480"/>
    <x v="2545"/>
    <x v="5"/>
    <x v="5"/>
    <n v="2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16198.182000000001"/>
    <n v="10018.182000000001"/>
    <n v="6180"/>
    <n v="180"/>
    <m/>
    <x v="72"/>
    <n v="4"/>
    <s v="04"/>
    <n v="10"/>
    <x v="1"/>
    <n v="0.9"/>
    <n v="18"/>
    <s v="TRANSPORTE PROPIO"/>
    <n v="1014110"/>
    <s v="RODRIGUEZ CORREA ROSA AYDE"/>
    <x v="254"/>
  </r>
  <r>
    <n v="1002210031"/>
    <s v="UE01"/>
    <x v="19"/>
    <d v="1899-12-30T10:27:00"/>
    <x v="3351"/>
    <s v=""/>
    <s v=""/>
    <n v="0"/>
    <n v="0"/>
    <s v="ZPRC"/>
    <s v="2500108719"/>
    <s v="0000395163"/>
    <n v="8002827482"/>
    <x v="2545"/>
    <x v="6"/>
    <x v="6"/>
    <n v="34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3210.909"/>
    <n v="17030.909"/>
    <n v="6180"/>
    <n v="306"/>
    <m/>
    <x v="72"/>
    <n v="4"/>
    <s v="04"/>
    <n v="17"/>
    <x v="1"/>
    <n v="0.9"/>
    <n v="18"/>
    <s v="TRANSPORTE PROPIO"/>
    <n v="1014110"/>
    <s v="RODRIGUEZ CORREA ROSA AYDE"/>
    <x v="254"/>
  </r>
  <r>
    <n v="1002210034"/>
    <s v="UE01"/>
    <x v="19"/>
    <d v="1899-12-30T10:31:00"/>
    <x v="3352"/>
    <s v="9000809030"/>
    <s v="012-022-00316562"/>
    <n v="4092"/>
    <n v="4587.9799999999996"/>
    <s v="ZPVN"/>
    <s v="40567755"/>
    <s v="0000394961"/>
    <n v="8002827484"/>
    <x v="2546"/>
    <x v="6"/>
    <x v="6"/>
    <n v="660"/>
    <s v="BOL"/>
    <s v="101664"/>
    <x v="8"/>
    <s v="800652"/>
    <s v="JOSE FREIRE"/>
    <x v="27"/>
    <s v="JOSE FREIRE CERCA PLAZA PACHAN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10"/>
    <n v="33070"/>
    <n v="17740"/>
    <n v="594"/>
    <m/>
    <x v="55"/>
    <n v="4"/>
    <s v="04"/>
    <n v="33"/>
    <x v="1"/>
    <n v="0.9"/>
    <n v="18"/>
    <s v="TRANSPORTE PROPIO"/>
    <n v="1013244"/>
    <s v="FREVITRANSPORT CIA. LTDA."/>
    <x v="85"/>
  </r>
  <r>
    <n v="1002210051"/>
    <s v="UE01"/>
    <x v="19"/>
    <d v="1899-12-30T10:42:00"/>
    <x v="3353"/>
    <s v="9000809034"/>
    <s v="012-022-00316563"/>
    <n v="2304.9"/>
    <n v="2584.27"/>
    <s v="ZPVN"/>
    <s v="40566348"/>
    <s v="0000395155"/>
    <n v="8002827508"/>
    <x v="2547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60"/>
    <n v="18020"/>
    <n v="9440"/>
    <n v="266.39999999999998"/>
    <m/>
    <x v="107"/>
    <n v="4"/>
    <s v="04"/>
    <n v="18"/>
    <x v="1"/>
    <n v="0.74"/>
    <n v="14.799999999999999"/>
    <s v="TRANSPORTE PROPIO"/>
    <n v="1018470"/>
    <s v="COMERCIAL LOS NEVADOS"/>
    <x v="152"/>
  </r>
  <r>
    <n v="1002209968"/>
    <s v="UE01"/>
    <x v="19"/>
    <d v="1899-12-30T10:43:00"/>
    <x v="3354"/>
    <s v="9000809035"/>
    <s v="012-022-00316564"/>
    <n v="4460.8"/>
    <n v="5001.4799999999996"/>
    <s v="ZPVN"/>
    <s v="40567949"/>
    <s v="0000395152"/>
    <n v="8002827413"/>
    <x v="2548"/>
    <x v="6"/>
    <x v="6"/>
    <n v="640"/>
    <s v="BOL"/>
    <s v="101734"/>
    <x v="66"/>
    <s v="800868"/>
    <s v="DIFERPAC"/>
    <x v="19"/>
    <s v="TABACUNDO, PANAMERICANA NORTE  Y CA"/>
    <x v="50"/>
    <s v="O-Pichincha-Cayambe"/>
    <n v="40"/>
    <x v="15"/>
    <x v="15"/>
    <s v="100015160"/>
    <s v="MORAN ALONSO"/>
    <s v="ZETT"/>
    <x v="19"/>
    <s v="1"/>
    <s v="Con Pallet"/>
    <n v="0.05"/>
    <n v="32"/>
    <x v="0"/>
    <n v="50600"/>
    <n v="32120"/>
    <n v="18480"/>
    <n v="134.4"/>
    <m/>
    <x v="15"/>
    <n v="4"/>
    <s v="04"/>
    <n v="32"/>
    <x v="1"/>
    <n v="0.21000000000000002"/>
    <n v="4.2"/>
    <s v="SANJOPAS S.A."/>
    <n v="1013871"/>
    <s v="MORAN PERUGACHI ALONSO"/>
    <x v="19"/>
  </r>
  <r>
    <n v="1002209954"/>
    <s v="UE01"/>
    <x v="19"/>
    <d v="1899-12-30T10:47:00"/>
    <x v="3355"/>
    <s v="9000809036"/>
    <s v="012-022-00316565"/>
    <n v="4268.8"/>
    <n v="4786.21"/>
    <s v="ZPVN"/>
    <s v="40567802"/>
    <s v="0000395044"/>
    <n v="8002827399"/>
    <x v="2549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156"/>
    <x v="156"/>
    <s v="100014984"/>
    <s v="DIAZ WALTER"/>
    <s v="ZETT"/>
    <x v="235"/>
    <s v="1"/>
    <s v="Con Pallet"/>
    <n v="0.05"/>
    <n v="32"/>
    <x v="0"/>
    <n v="50010"/>
    <n v="32000"/>
    <n v="18010"/>
    <n v="659.2"/>
    <m/>
    <x v="153"/>
    <n v="4"/>
    <s v="04"/>
    <n v="32"/>
    <x v="1"/>
    <n v="1.03"/>
    <n v="20.6"/>
    <s v="LIDENORTI S.A."/>
    <n v="1021996"/>
    <s v="FRANCO VEGA SANDRO MARCELO"/>
    <x v="235"/>
  </r>
  <r>
    <n v="1002210048"/>
    <s v="UE01"/>
    <x v="19"/>
    <d v="1899-12-30T10:57:00"/>
    <x v="3356"/>
    <s v=""/>
    <s v=""/>
    <n v="0"/>
    <n v="0"/>
    <s v="ZPRC"/>
    <s v="2500108616"/>
    <s v="0000394901"/>
    <n v="8002827503"/>
    <x v="2550"/>
    <x v="1"/>
    <x v="1"/>
    <n v="30.59"/>
    <s v="T"/>
    <s v="101731"/>
    <x v="1"/>
    <s v="801733"/>
    <s v="DESTINO GRANEL."/>
    <x v="1"/>
    <s v="VIA PIFO A PINTAG"/>
    <x v="1"/>
    <s v="O-Pichincha-Itulcachi"/>
    <n v="105"/>
    <x v="1"/>
    <x v="1"/>
    <s v="100015105"/>
    <s v="REYES MILTON"/>
    <s v="ZECI"/>
    <x v="200"/>
    <s v="2"/>
    <s v="Sin Pallet"/>
    <n v="0"/>
    <n v="0"/>
    <x v="0"/>
    <n v="49380"/>
    <n v="30590"/>
    <n v="18790"/>
    <n v="284.18"/>
    <m/>
    <x v="1"/>
    <n v="4"/>
    <s v="04"/>
    <n v="30.59"/>
    <x v="1"/>
    <n v="9.2899640405361232"/>
    <n v="9.2899640405361232"/>
    <s v="TRANSCONCEM CIA. LTDA."/>
    <n v="1013227"/>
    <s v="COMPAÑIA DE TRANSPORTE PESADO"/>
    <x v="200"/>
  </r>
  <r>
    <n v="1002210036"/>
    <s v="UE01"/>
    <x v="19"/>
    <d v="1899-12-30T11:06:00"/>
    <x v="3357"/>
    <s v="9000809038"/>
    <s v="012-022-00316566"/>
    <n v="4078.17"/>
    <n v="4572.47"/>
    <s v="ZPVN"/>
    <s v="40567642"/>
    <s v="0000394830"/>
    <n v="8002827487"/>
    <x v="2551"/>
    <x v="2"/>
    <x v="2"/>
    <n v="30.24"/>
    <s v="T"/>
    <s v="101895"/>
    <x v="140"/>
    <s v="802472"/>
    <s v="DESTINO VIBROPOSTE GRANEL"/>
    <x v="51"/>
    <s v="CALLE CORNELIO VELASCO"/>
    <x v="83"/>
    <s v="O-Imbabura-Ant.Ante.(Atuntaqu"/>
    <n v="20"/>
    <x v="18"/>
    <x v="18"/>
    <s v="10000844"/>
    <s v="MORALES GARZON ISRAEL ALEJANDRO"/>
    <s v="ZECI"/>
    <x v="198"/>
    <s v="2"/>
    <s v="Sin Pallet"/>
    <n v="0"/>
    <n v="0"/>
    <x v="0"/>
    <n v="50110"/>
    <n v="30240"/>
    <n v="19870"/>
    <n v="94.35"/>
    <m/>
    <x v="18"/>
    <n v="4"/>
    <s v="04"/>
    <n v="30.24"/>
    <x v="1"/>
    <n v="3.1200396825396823"/>
    <n v="3.1200396825396823"/>
    <s v="LA ARMENIA S.A."/>
    <n v="1021830"/>
    <s v="MORALES GARZON CHRISTIAN SANTIAGO"/>
    <x v="198"/>
  </r>
  <r>
    <n v="1002210063"/>
    <s v="UE01"/>
    <x v="19"/>
    <d v="1899-12-30T11:15:00"/>
    <x v="3358"/>
    <s v="9000809043"/>
    <s v="012-022-00316567"/>
    <n v="2329.1999999999998"/>
    <n v="2611.5100000000002"/>
    <s v="ZPVN"/>
    <s v="40567986"/>
    <s v="0000395233"/>
    <n v="8002827522"/>
    <x v="2552"/>
    <x v="4"/>
    <x v="4"/>
    <n v="360"/>
    <s v="BOL"/>
    <s v="101450"/>
    <x v="183"/>
    <s v="801813"/>
    <s v="LOCAL ALBORADA"/>
    <x v="68"/>
    <s v="AV FRANCISCO DE ORELLANA Y OCTAVA E"/>
    <x v="120"/>
    <s v="O-Guayas-Guayaquil"/>
    <n v="524"/>
    <x v="21"/>
    <x v="21"/>
    <s v="10000371"/>
    <s v="PERUGACHI MORENO DARWIN SANTIAGO"/>
    <s v="ZEMU"/>
    <x v="26"/>
    <s v="2"/>
    <s v="Sin Pallet"/>
    <n v="0"/>
    <n v="0"/>
    <x v="0"/>
    <n v="27060"/>
    <n v="18000"/>
    <n v="9060"/>
    <n v="468"/>
    <m/>
    <x v="21"/>
    <n v="4"/>
    <s v="04"/>
    <n v="18"/>
    <x v="1"/>
    <n v="1.3"/>
    <n v="26"/>
    <s v="TRIMPESAS S.A."/>
    <n v="1013819"/>
    <s v="ESPARZA ENDARA GUIDO MAURICIO"/>
    <x v="26"/>
  </r>
  <r>
    <n v="1002210070"/>
    <s v="UE01"/>
    <x v="19"/>
    <d v="1899-12-30T11:22:00"/>
    <x v="3359"/>
    <s v="9000809044"/>
    <s v="012-022-00316568"/>
    <n v="2347.4499999999998"/>
    <n v="2631.97"/>
    <s v="ZPVN"/>
    <s v="40567999"/>
    <s v="P000033517"/>
    <n v="8002827533"/>
    <x v="2553"/>
    <x v="3"/>
    <x v="3"/>
    <n v="360"/>
    <s v="BOL"/>
    <s v="101627"/>
    <x v="49"/>
    <s v="802241"/>
    <s v="FERRETERIA ORELLANA"/>
    <x v="33"/>
    <s v="AV.ALEJANDO LABAKA-PADAYOS"/>
    <x v="49"/>
    <s v="O-Orellana-Elcoca"/>
    <n v="355"/>
    <x v="39"/>
    <x v="39"/>
    <s v="10001979"/>
    <s v="TITISTAR CUCAS FERNANDO PATRICIO"/>
    <s v="ZEMU"/>
    <x v="47"/>
    <s v="2"/>
    <s v="Sin Pallet"/>
    <n v="0"/>
    <n v="0"/>
    <x v="0"/>
    <n v="26920"/>
    <n v="18020"/>
    <n v="8900"/>
    <n v="475.2"/>
    <m/>
    <x v="37"/>
    <n v="4"/>
    <s v="04"/>
    <n v="18"/>
    <x v="1"/>
    <n v="1.32"/>
    <n v="26.4"/>
    <s v="TRANSLOBOL S.A."/>
    <n v="1014100"/>
    <s v="SIGUENZA PARRA FROILAN ALEJANDRO"/>
    <x v="47"/>
  </r>
  <r>
    <n v="1002209922"/>
    <s v="UE01"/>
    <x v="19"/>
    <d v="1899-12-30T11:23:00"/>
    <x v="3360"/>
    <s v=""/>
    <s v=""/>
    <n v="0"/>
    <n v="0"/>
    <s v="ZPRC"/>
    <s v="2500108714"/>
    <s v="P000033492"/>
    <n v="8002827359"/>
    <x v="2554"/>
    <x v="7"/>
    <x v="7"/>
    <n v="40"/>
    <s v="BOL"/>
    <s v="101586"/>
    <x v="33"/>
    <s v="801500"/>
    <s v="FERRIGONZ PRINCIPAL"/>
    <x v="19"/>
    <s v="CALLE AZCASUBI Y CALLE CHILE"/>
    <x v="50"/>
    <s v="O-Pichincha-Cayambe"/>
    <n v="40"/>
    <x v="148"/>
    <x v="148"/>
    <s v="100014974"/>
    <s v="PAZMIÑO ULISES"/>
    <s v="ZETT"/>
    <x v="222"/>
    <s v="1"/>
    <s v="Con Pallet"/>
    <n v="0.05"/>
    <n v="2"/>
    <x v="0"/>
    <n v="7851.6670000000004"/>
    <n v="2005"/>
    <n v="5846.6670000000004"/>
    <n v="8.4"/>
    <m/>
    <x v="145"/>
    <n v="4"/>
    <s v="04"/>
    <n v="2"/>
    <x v="1"/>
    <n v="0.21000000000000002"/>
    <n v="4.2"/>
    <s v="SANJOPAS S.A."/>
    <n v="1013232"/>
    <s v="SANCHEZ VALLEJOS JORGE FABIAN"/>
    <x v="222"/>
  </r>
  <r>
    <n v="1002209922"/>
    <s v="UE01"/>
    <x v="19"/>
    <d v="1899-12-30T11:23:00"/>
    <x v="3361"/>
    <s v=""/>
    <s v=""/>
    <n v="0"/>
    <n v="0"/>
    <s v="ZPRC"/>
    <s v="2500108713"/>
    <s v="P000033491"/>
    <n v="8002827358"/>
    <x v="2554"/>
    <x v="5"/>
    <x v="5"/>
    <n v="80"/>
    <s v="BOL"/>
    <s v="101586"/>
    <x v="33"/>
    <s v="801500"/>
    <s v="FERRIGONZ PRINCIPAL"/>
    <x v="19"/>
    <s v="CALLE AZCASUBI Y CALLE CHILE"/>
    <x v="50"/>
    <s v="O-Pichincha-Cayambe"/>
    <n v="40"/>
    <x v="148"/>
    <x v="148"/>
    <s v="100014974"/>
    <s v="PAZMIÑO ULISES"/>
    <s v="ZETT"/>
    <x v="222"/>
    <s v="1"/>
    <s v="Con Pallet"/>
    <n v="0.05"/>
    <n v="4"/>
    <x v="0"/>
    <n v="9856.6669999999995"/>
    <n v="4010"/>
    <n v="5846.6670000000004"/>
    <n v="16.8"/>
    <m/>
    <x v="145"/>
    <n v="4"/>
    <s v="04"/>
    <n v="4"/>
    <x v="1"/>
    <n v="0.21000000000000002"/>
    <n v="4.2"/>
    <s v="SANJOPAS S.A."/>
    <n v="1013232"/>
    <s v="SANCHEZ VALLEJOS JORGE FABIAN"/>
    <x v="222"/>
  </r>
  <r>
    <n v="1002209922"/>
    <s v="UE01"/>
    <x v="19"/>
    <d v="1899-12-30T11:23:00"/>
    <x v="3362"/>
    <s v=""/>
    <s v=""/>
    <n v="0"/>
    <n v="0"/>
    <s v="ZPRC"/>
    <s v="2500108712"/>
    <s v="P000033490"/>
    <n v="8002827357"/>
    <x v="2554"/>
    <x v="6"/>
    <x v="6"/>
    <n v="520"/>
    <s v="BOL"/>
    <s v="101586"/>
    <x v="33"/>
    <s v="801500"/>
    <s v="FERRIGONZ PRINCIPAL"/>
    <x v="19"/>
    <s v="CALLE AZCASUBI Y CALLE CHILE"/>
    <x v="50"/>
    <s v="O-Pichincha-Cayambe"/>
    <n v="40"/>
    <x v="148"/>
    <x v="148"/>
    <s v="100014974"/>
    <s v="PAZMIÑO ULISES"/>
    <s v="ZETT"/>
    <x v="222"/>
    <s v="1"/>
    <s v="Con Pallet"/>
    <n v="0.05"/>
    <n v="26"/>
    <x v="0"/>
    <n v="31911.667000000001"/>
    <n v="26065"/>
    <n v="5846.6670000000004"/>
    <n v="109.2"/>
    <m/>
    <x v="145"/>
    <n v="4"/>
    <s v="04"/>
    <n v="26"/>
    <x v="1"/>
    <n v="0.21"/>
    <n v="4.2"/>
    <s v="SANJOPAS S.A."/>
    <n v="1013232"/>
    <s v="SANCHEZ VALLEJOS JORGE FABIAN"/>
    <x v="222"/>
  </r>
  <r>
    <n v="1002209951"/>
    <s v="UE01"/>
    <x v="19"/>
    <d v="1899-12-30T11:26:00"/>
    <x v="3363"/>
    <s v="9000809046"/>
    <s v="012-022-00316570"/>
    <n v="2557.06"/>
    <n v="2867"/>
    <s v="ZPVN"/>
    <s v="40567935"/>
    <s v="0000395139"/>
    <n v="8002827396"/>
    <x v="2555"/>
    <x v="7"/>
    <x v="7"/>
    <n v="400"/>
    <s v="BOL"/>
    <s v="101680"/>
    <x v="12"/>
    <s v="801406"/>
    <s v="BODEGA NARANJO LATAC"/>
    <x v="6"/>
    <s v="AVENIDA  UNIDAD NACIONAL S/N Y CAOB"/>
    <x v="17"/>
    <s v="O-Cotopaxi-Latacunga"/>
    <n v="198"/>
    <x v="139"/>
    <x v="139"/>
    <s v="100018201"/>
    <s v="GUERRERO MARCELO"/>
    <s v="ZETT"/>
    <x v="204"/>
    <s v="2"/>
    <s v="Sin Pallet"/>
    <n v="0"/>
    <n v="0"/>
    <x v="0"/>
    <n v="28606.25"/>
    <n v="20056.25"/>
    <n v="8550"/>
    <n v="296"/>
    <m/>
    <x v="137"/>
    <n v="4"/>
    <s v="04"/>
    <n v="20"/>
    <x v="1"/>
    <n v="0.74"/>
    <n v="14.8"/>
    <s v="TRAPSA C.A."/>
    <n v="1013882"/>
    <s v="GUERRERO ANDRADE EDUARDO MARCELO"/>
    <x v="204"/>
  </r>
  <r>
    <n v="1002209951"/>
    <s v="UE01"/>
    <x v="19"/>
    <d v="1899-12-30T11:26:00"/>
    <x v="3364"/>
    <s v="9000809045"/>
    <s v="012-022-00316569"/>
    <n v="1524.78"/>
    <n v="1709.59"/>
    <s v="ZPVN"/>
    <s v="40567935"/>
    <s v="0000395140"/>
    <n v="8002827395"/>
    <x v="2555"/>
    <x v="6"/>
    <x v="6"/>
    <n v="240"/>
    <s v="BOL"/>
    <s v="101680"/>
    <x v="12"/>
    <s v="801406"/>
    <s v="BODEGA NARANJO LATAC"/>
    <x v="6"/>
    <s v="AVENIDA  UNIDAD NACIONAL S/N Y CAOB"/>
    <x v="17"/>
    <s v="O-Cotopaxi-Latacunga"/>
    <n v="198"/>
    <x v="139"/>
    <x v="139"/>
    <s v="100018201"/>
    <s v="GUERRERO MARCELO"/>
    <s v="ZETT"/>
    <x v="204"/>
    <s v="2"/>
    <s v="Sin Pallet"/>
    <n v="0"/>
    <n v="0"/>
    <x v="0"/>
    <n v="20583.75"/>
    <n v="12033.75"/>
    <n v="8550"/>
    <n v="177.6"/>
    <m/>
    <x v="137"/>
    <n v="4"/>
    <s v="04"/>
    <n v="12"/>
    <x v="1"/>
    <n v="0.74"/>
    <n v="14.799999999999999"/>
    <s v="TRAPSA C.A."/>
    <n v="1013882"/>
    <s v="GUERRERO ANDRADE EDUARDO MARCELO"/>
    <x v="204"/>
  </r>
  <r>
    <n v="1002210083"/>
    <s v="UE01"/>
    <x v="19"/>
    <d v="1899-12-30T11:28:00"/>
    <x v="3365"/>
    <s v="9000809049"/>
    <s v="012-022-00316572"/>
    <n v="569.6"/>
    <n v="638.64"/>
    <s v="ZPVN"/>
    <s v="40568008"/>
    <s v="P000033519"/>
    <n v="8002827551"/>
    <x v="2556"/>
    <x v="7"/>
    <x v="7"/>
    <n v="80"/>
    <s v="BOL"/>
    <s v="101542"/>
    <x v="189"/>
    <s v="801486"/>
    <s v="BOD. FERRETERIA SION"/>
    <x v="8"/>
    <s v="EUGENIO ESPEJO S/N Y FEDERICO PAEZ"/>
    <x v="34"/>
    <s v="O-Imbabura-Sanpablo"/>
    <n v="15"/>
    <x v="59"/>
    <x v="59"/>
    <s v="100014884"/>
    <s v="CADENA GERARDO"/>
    <s v="ZEMU"/>
    <x v="74"/>
    <s v="2"/>
    <s v="Sin Pallet"/>
    <n v="0"/>
    <n v="0"/>
    <x v="0"/>
    <n v="8518.3330000000005"/>
    <n v="4013.3330000000001"/>
    <n v="4505"/>
    <n v="12"/>
    <m/>
    <x v="57"/>
    <n v="4"/>
    <s v="04"/>
    <n v="4"/>
    <x v="1"/>
    <n v="0.15"/>
    <n v="3"/>
    <s v="GLT LOGISTICS S.A."/>
    <n v="10000368"/>
    <s v="CERVANTES GORDILLO CONSUELO DEL PIL"/>
    <x v="74"/>
  </r>
  <r>
    <n v="1002210083"/>
    <s v="UE01"/>
    <x v="19"/>
    <d v="1899-12-30T11:28:00"/>
    <x v="3366"/>
    <s v="9000809048"/>
    <s v="012-022-00316571"/>
    <n v="1971.2"/>
    <n v="2210.12"/>
    <s v="ZPVN"/>
    <s v="40568007"/>
    <s v="P000033518"/>
    <n v="8002827550"/>
    <x v="2556"/>
    <x v="6"/>
    <x v="6"/>
    <n v="280"/>
    <s v="BOL"/>
    <s v="101542"/>
    <x v="189"/>
    <s v="801486"/>
    <s v="BOD. FERRETERIA SION"/>
    <x v="8"/>
    <s v="EUGENIO ESPEJO S/N Y FEDERICO PAEZ"/>
    <x v="34"/>
    <s v="O-Imbabura-Sanpablo"/>
    <n v="15"/>
    <x v="59"/>
    <x v="59"/>
    <s v="100014884"/>
    <s v="CADENA GERARDO"/>
    <s v="ZEMU"/>
    <x v="74"/>
    <s v="2"/>
    <s v="Sin Pallet"/>
    <n v="0"/>
    <n v="0"/>
    <x v="0"/>
    <n v="18551.667000000001"/>
    <n v="14046.666999999999"/>
    <n v="4505"/>
    <n v="42"/>
    <m/>
    <x v="57"/>
    <n v="4"/>
    <s v="04"/>
    <n v="14"/>
    <x v="1"/>
    <n v="0.15"/>
    <n v="3"/>
    <s v="GLT LOGISTICS S.A."/>
    <n v="10000368"/>
    <s v="CERVANTES GORDILLO CONSUELO DEL PIL"/>
    <x v="74"/>
  </r>
  <r>
    <n v="1002210050"/>
    <s v="UE01"/>
    <x v="19"/>
    <d v="1899-12-30T11:31:00"/>
    <x v="3367"/>
    <s v="9000809053"/>
    <s v="012-022-00316574"/>
    <n v="1115.2"/>
    <n v="1250.3699999999999"/>
    <s v="ZPVN"/>
    <s v="40567982"/>
    <s v="P000033513"/>
    <n v="8002827507"/>
    <x v="2557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117"/>
    <x v="117"/>
    <s v="100014879"/>
    <s v="BARAHONA ADRIAN"/>
    <s v="ZETT"/>
    <x v="163"/>
    <s v="1"/>
    <s v="Con Pallet"/>
    <n v="0.05"/>
    <n v="8"/>
    <x v="0"/>
    <n v="17270"/>
    <n v="8030"/>
    <n v="9240"/>
    <n v="14.4"/>
    <m/>
    <x v="115"/>
    <n v="4"/>
    <s v="04"/>
    <n v="8"/>
    <x v="1"/>
    <n v="0.09"/>
    <n v="1.8"/>
    <s v="LIDENORTI S.A."/>
    <n v="1013894"/>
    <s v="BARAHONA MARMOL ADRIAN EDMUNDO"/>
    <x v="163"/>
  </r>
  <r>
    <n v="1002210050"/>
    <s v="UE01"/>
    <x v="19"/>
    <d v="1899-12-30T11:31:00"/>
    <x v="3368"/>
    <s v="9000809052"/>
    <s v="012-022-00316573"/>
    <n v="3312"/>
    <n v="3713.44"/>
    <s v="ZPVN"/>
    <s v="40567981"/>
    <s v="P000033512"/>
    <n v="8002827506"/>
    <x v="2557"/>
    <x v="6"/>
    <x v="6"/>
    <n v="480"/>
    <s v="BOL"/>
    <s v="102835"/>
    <x v="102"/>
    <s v="803600"/>
    <s v="FERRICENTRO CAMAL"/>
    <x v="8"/>
    <s v="PANAMERICANA Y CALLE DEL ROCIO"/>
    <x v="8"/>
    <s v="O-Imbabura-Otavalo"/>
    <n v="8"/>
    <x v="117"/>
    <x v="117"/>
    <s v="100014879"/>
    <s v="BARAHONA ADRIAN"/>
    <s v="ZETT"/>
    <x v="163"/>
    <s v="1"/>
    <s v="Con Pallet"/>
    <n v="0.05"/>
    <n v="24"/>
    <x v="0"/>
    <n v="33330"/>
    <n v="24090"/>
    <n v="9240"/>
    <n v="43.2"/>
    <m/>
    <x v="115"/>
    <n v="4"/>
    <s v="04"/>
    <n v="24"/>
    <x v="1"/>
    <n v="9.0000000000000011E-2"/>
    <n v="1.8"/>
    <s v="LIDENORTI S.A."/>
    <n v="1013894"/>
    <s v="BARAHONA MARMOL ADRIAN EDMUNDO"/>
    <x v="163"/>
  </r>
  <r>
    <n v="1002210080"/>
    <s v="UE01"/>
    <x v="19"/>
    <d v="1899-12-30T11:33:00"/>
    <x v="3369"/>
    <s v="9000809054"/>
    <s v="012-022-00316575"/>
    <n v="2318.4"/>
    <n v="2599.41"/>
    <s v="ZPVN"/>
    <s v="40568011"/>
    <s v="0000395275"/>
    <n v="8002827546"/>
    <x v="2558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103"/>
    <x v="103"/>
    <s v="100019413"/>
    <s v="CASANOVA ROMEL"/>
    <s v="ZEMU"/>
    <x v="144"/>
    <s v="2"/>
    <s v="Sin Pallet"/>
    <n v="0"/>
    <n v="0"/>
    <x v="0"/>
    <n v="26940"/>
    <n v="18020"/>
    <n v="8920"/>
    <n v="302.39999999999998"/>
    <m/>
    <x v="101"/>
    <n v="4"/>
    <s v="04"/>
    <n v="18"/>
    <x v="1"/>
    <n v="0.84"/>
    <n v="16.799999999999997"/>
    <s v="TRAPSA C.A."/>
    <n v="1013573"/>
    <s v="CUASPA PEREZ SEGUNDO MANUEL"/>
    <x v="144"/>
  </r>
  <r>
    <n v="1002210105"/>
    <s v="UE01"/>
    <x v="19"/>
    <d v="1899-12-30T11:36:00"/>
    <x v="3370"/>
    <s v="9000809056"/>
    <s v="012-022-00316576"/>
    <n v="4237.2"/>
    <n v="4750.7700000000004"/>
    <s v="ZPVN"/>
    <s v="40567984"/>
    <s v="0000395230"/>
    <n v="8002827581"/>
    <x v="2559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103"/>
    <x v="103"/>
    <s v="100015029"/>
    <s v="CUASPA MANUEL"/>
    <s v="ZETT"/>
    <x v="172"/>
    <s v="2"/>
    <s v="Sin Pallet"/>
    <n v="0"/>
    <n v="0"/>
    <x v="0"/>
    <n v="50870"/>
    <n v="33040"/>
    <n v="17830"/>
    <n v="666.6"/>
    <m/>
    <x v="101"/>
    <n v="4"/>
    <s v="04"/>
    <n v="33"/>
    <x v="1"/>
    <n v="1.01"/>
    <n v="20.2"/>
    <s v="TRAPSA C.A."/>
    <n v="1013573"/>
    <s v="CUASPA PEREZ SEGUNDO MANUEL"/>
    <x v="172"/>
  </r>
  <r>
    <n v="1002210069"/>
    <s v="UE01"/>
    <x v="19"/>
    <d v="1899-12-30T11:44:00"/>
    <x v="3371"/>
    <s v="9000809062"/>
    <s v="012-022-00316578"/>
    <n v="848.4"/>
    <n v="951.23"/>
    <s v="ZPVN"/>
    <s v="40567995"/>
    <s v="0000395256"/>
    <n v="8002827532"/>
    <x v="2560"/>
    <x v="4"/>
    <x v="4"/>
    <n v="120"/>
    <s v="BOL"/>
    <s v="102270"/>
    <x v="39"/>
    <s v="803356"/>
    <s v="BODEGA SIMON PLATA TORRES"/>
    <x v="22"/>
    <s v="OLMEDO 407 Y SAN JOSE OBRERO"/>
    <x v="32"/>
    <s v="O-Esmeraldas-Esmeraldas"/>
    <n v="388"/>
    <x v="33"/>
    <x v="33"/>
    <s v="10006961"/>
    <s v="CUSHCAGUA SALAZAR JOSE MANUEL"/>
    <s v="ZEMU"/>
    <x v="111"/>
    <s v="2"/>
    <s v="Sin Pallet"/>
    <n v="0"/>
    <n v="0"/>
    <x v="0"/>
    <n v="10540"/>
    <n v="6000"/>
    <n v="4540"/>
    <n v="127.2"/>
    <m/>
    <x v="31"/>
    <n v="4"/>
    <s v="04"/>
    <n v="6"/>
    <x v="1"/>
    <n v="1.06"/>
    <n v="21.2"/>
    <s v="CIAPRUTE S.A."/>
    <n v="1022019"/>
    <s v="ENRIQUEZ LARA ORLANDO DANILO"/>
    <x v="111"/>
  </r>
  <r>
    <n v="1002210069"/>
    <s v="UE01"/>
    <x v="19"/>
    <d v="1899-12-30T11:44:00"/>
    <x v="3372"/>
    <s v="9000809061"/>
    <s v="012-022-00316577"/>
    <n v="1696.8"/>
    <n v="1902.47"/>
    <s v="ZPVN"/>
    <s v="40567996"/>
    <s v="0000395257"/>
    <n v="8002827531"/>
    <x v="2560"/>
    <x v="4"/>
    <x v="4"/>
    <n v="240"/>
    <s v="BOL"/>
    <s v="102270"/>
    <x v="39"/>
    <s v="803357"/>
    <s v="BODEGA 2 CALDERON"/>
    <x v="22"/>
    <s v="CALDERON Y PEDRO VICENTE MALDONADO"/>
    <x v="32"/>
    <s v="O-Esmeraldas-Esmeraldas"/>
    <n v="388"/>
    <x v="33"/>
    <x v="33"/>
    <s v="10006961"/>
    <s v="CUSHCAGUA SALAZAR JOSE MANUEL"/>
    <s v="ZEMU"/>
    <x v="111"/>
    <s v="2"/>
    <s v="Sin Pallet"/>
    <n v="0"/>
    <n v="0"/>
    <x v="0"/>
    <n v="16540"/>
    <n v="12000"/>
    <n v="4540"/>
    <n v="254.4"/>
    <m/>
    <x v="31"/>
    <n v="4"/>
    <s v="04"/>
    <n v="12"/>
    <x v="1"/>
    <n v="1.06"/>
    <n v="21.2"/>
    <s v="CIAPRUTE S.A."/>
    <n v="1022019"/>
    <s v="ENRIQUEZ LARA ORLANDO DANILO"/>
    <x v="111"/>
  </r>
  <r>
    <n v="1002210107"/>
    <s v="UE01"/>
    <x v="19"/>
    <d v="1899-12-30T11:53:00"/>
    <x v="3373"/>
    <s v="9000809065"/>
    <s v="012-022-00316580"/>
    <n v="519.20000000000005"/>
    <n v="582.13"/>
    <s v="ZPVN"/>
    <s v="40567620"/>
    <s v="0000394791"/>
    <n v="8002827584"/>
    <x v="2561"/>
    <x v="3"/>
    <x v="3"/>
    <n v="80"/>
    <s v="BOL"/>
    <s v="101581"/>
    <x v="214"/>
    <s v="802011"/>
    <s v="BODEGA COVEÑA"/>
    <x v="40"/>
    <s v="BODEGA PRINCIPAL CALLE 30 SEPTIEMBR"/>
    <x v="59"/>
    <s v="O-Manabi-Portoviejo"/>
    <n v="468"/>
    <x v="178"/>
    <x v="178"/>
    <s v="10006581"/>
    <s v="SANCHEZ CARREÑO JHONNY JOSE"/>
    <s v="ZETT"/>
    <x v="279"/>
    <s v="2"/>
    <s v="Sin Pallet"/>
    <n v="0"/>
    <n v="0"/>
    <x v="0"/>
    <n v="13678.333000000001"/>
    <n v="4013.3330000000001"/>
    <n v="9665"/>
    <n v="97.6"/>
    <m/>
    <x v="174"/>
    <n v="4"/>
    <s v="04"/>
    <n v="4"/>
    <x v="1"/>
    <n v="1.22"/>
    <n v="24.4"/>
    <s v="TRANSPORTE PROPIO"/>
    <n v="1014439"/>
    <s v="SANCHEZ COVEÑA EDISON DAVID"/>
    <x v="279"/>
  </r>
  <r>
    <n v="1002210107"/>
    <s v="UE01"/>
    <x v="19"/>
    <d v="1899-12-30T11:53:00"/>
    <x v="3374"/>
    <s v="9000809064"/>
    <s v="012-022-00316579"/>
    <n v="3915"/>
    <n v="4389.5200000000004"/>
    <s v="ZPVN"/>
    <s v="40567620"/>
    <s v="0000394790"/>
    <n v="8002827583"/>
    <x v="2561"/>
    <x v="4"/>
    <x v="4"/>
    <n v="580"/>
    <s v="BOL"/>
    <s v="101581"/>
    <x v="214"/>
    <s v="802011"/>
    <s v="BODEGA COVEÑA"/>
    <x v="40"/>
    <s v="BODEGA PRINCIPAL CALLE 30 SEPTIEMBR"/>
    <x v="59"/>
    <s v="O-Manabi-Portoviejo"/>
    <n v="468"/>
    <x v="178"/>
    <x v="178"/>
    <s v="10006581"/>
    <s v="SANCHEZ CARREÑO JHONNY JOSE"/>
    <s v="ZETT"/>
    <x v="279"/>
    <s v="2"/>
    <s v="Sin Pallet"/>
    <n v="0"/>
    <n v="0"/>
    <x v="0"/>
    <n v="38761.667000000001"/>
    <n v="29096.667000000001"/>
    <n v="9665"/>
    <n v="707.6"/>
    <m/>
    <x v="174"/>
    <n v="4"/>
    <s v="04"/>
    <n v="29"/>
    <x v="1"/>
    <n v="1.22"/>
    <n v="24.400000000000002"/>
    <s v="TRANSPORTE PROPIO"/>
    <n v="1014439"/>
    <s v="SANCHEZ COVEÑA EDISON DAVID"/>
    <x v="279"/>
  </r>
  <r>
    <n v="1002209992"/>
    <s v="UE01"/>
    <x v="19"/>
    <d v="1899-12-30T11:54:00"/>
    <x v="3375"/>
    <s v=""/>
    <s v=""/>
    <n v="0"/>
    <n v="0"/>
    <s v="ZPRC"/>
    <s v="2500108716"/>
    <s v="P000033499"/>
    <n v="8002827437"/>
    <x v="2562"/>
    <x v="5"/>
    <x v="5"/>
    <n v="360"/>
    <s v="BOL"/>
    <s v="101633"/>
    <x v="15"/>
    <s v="803189"/>
    <s v="SACOS BODEGA LASSO"/>
    <x v="6"/>
    <s v="PANAMERICANA NORTE"/>
    <x v="6"/>
    <s v="O-Cotopaxi-Lasso"/>
    <n v="178"/>
    <x v="77"/>
    <x v="77"/>
    <s v="100014963"/>
    <s v="SANCHEZ MARCOS"/>
    <s v="ZEMU"/>
    <x v="100"/>
    <s v="2"/>
    <s v="Sin Pallet"/>
    <n v="0"/>
    <n v="0"/>
    <x v="0"/>
    <n v="27100"/>
    <n v="18050"/>
    <n v="9050"/>
    <n v="248.4"/>
    <m/>
    <x v="75"/>
    <n v="4"/>
    <s v="04"/>
    <n v="18"/>
    <x v="1"/>
    <n v="0.69000000000000006"/>
    <n v="13.8"/>
    <s v="LIDENORTI S.A."/>
    <n v="1013584"/>
    <s v="SANCHEZ TORRES MARCOS OSWALDO"/>
    <x v="100"/>
  </r>
  <r>
    <n v="1002210082"/>
    <s v="UE01"/>
    <x v="19"/>
    <d v="1899-12-30T11:56:00"/>
    <x v="3376"/>
    <s v="9000809066"/>
    <s v="012-022-00316581"/>
    <n v="2301.35"/>
    <n v="2580.29"/>
    <s v="ZPVN"/>
    <s v="40568013"/>
    <s v="P000033520"/>
    <n v="8002827548"/>
    <x v="256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100"/>
    <n v="18070"/>
    <n v="9030"/>
    <n v="266.39999999999998"/>
    <m/>
    <x v="122"/>
    <n v="4"/>
    <s v="04"/>
    <n v="18"/>
    <x v="1"/>
    <n v="0.74"/>
    <n v="14.799999999999999"/>
    <s v="LIDENORTI S.A."/>
    <n v="1013649"/>
    <s v="VEGA PEREZ JOSE"/>
    <x v="175"/>
  </r>
  <r>
    <n v="1002210072"/>
    <s v="UE01"/>
    <x v="19"/>
    <d v="1899-12-30T11:58:00"/>
    <x v="3377"/>
    <s v="9000809068"/>
    <s v="012-022-00316583"/>
    <n v="848.4"/>
    <n v="951.23"/>
    <s v="ZPVN"/>
    <s v="40567996"/>
    <s v="0000395259"/>
    <n v="8002827536"/>
    <x v="2564"/>
    <x v="4"/>
    <x v="4"/>
    <n v="120"/>
    <s v="BOL"/>
    <s v="102270"/>
    <x v="39"/>
    <s v="803357"/>
    <s v="BODEGA 2 CALDERON"/>
    <x v="22"/>
    <s v="CALDERON Y PEDRO VICENTE MALDONAD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10553.333000000001"/>
    <n v="6003.3329999999996"/>
    <n v="4550"/>
    <n v="127.2"/>
    <m/>
    <x v="119"/>
    <n v="4"/>
    <s v="04"/>
    <n v="6"/>
    <x v="1"/>
    <n v="1.06"/>
    <n v="21.2"/>
    <s v="LIDENORTI S.A."/>
    <n v="1013565"/>
    <s v="ESPARZA ESPINOZA JIMMY ERNESTO"/>
    <x v="182"/>
  </r>
  <r>
    <n v="1002210072"/>
    <s v="UE01"/>
    <x v="19"/>
    <d v="1899-12-30T11:58:00"/>
    <x v="3378"/>
    <s v="9000809067"/>
    <s v="012-022-00316582"/>
    <n v="1696.8"/>
    <n v="1902.47"/>
    <s v="ZPVN"/>
    <s v="40567995"/>
    <s v="0000395260"/>
    <n v="8002827537"/>
    <x v="2564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16556.667000000001"/>
    <n v="12006.666999999999"/>
    <n v="4550"/>
    <n v="254.4"/>
    <m/>
    <x v="119"/>
    <n v="4"/>
    <s v="04"/>
    <n v="12"/>
    <x v="1"/>
    <n v="1.06"/>
    <n v="21.2"/>
    <s v="LIDENORTI S.A."/>
    <n v="1013565"/>
    <s v="ESPARZA ESPINOZA JIMMY ERNESTO"/>
    <x v="182"/>
  </r>
  <r>
    <n v="1002210062"/>
    <s v="UE01"/>
    <x v="19"/>
    <d v="1899-12-30T11:59:00"/>
    <x v="3379"/>
    <s v="9000809069"/>
    <s v="012-022-00316584"/>
    <n v="2301.35"/>
    <n v="2580.29"/>
    <s v="ZPVN"/>
    <s v="40567977"/>
    <s v="P000033511"/>
    <n v="8002827521"/>
    <x v="256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50"/>
    <x v="50"/>
    <s v="10007864"/>
    <s v="AREVALO AYALA MANUEL ARCESIO"/>
    <s v="ZEMU"/>
    <x v="65"/>
    <s v="2"/>
    <s v="Sin Pallet"/>
    <n v="0"/>
    <n v="0"/>
    <x v="0"/>
    <n v="27150"/>
    <n v="18050"/>
    <n v="9100"/>
    <n v="266.39999999999998"/>
    <m/>
    <x v="48"/>
    <n v="4"/>
    <s v="04"/>
    <n v="18"/>
    <x v="1"/>
    <n v="0.74"/>
    <n v="14.799999999999999"/>
    <s v="TRIMPESAS S.A."/>
    <n v="1013766"/>
    <s v="MORALES RUIZ EDGAR MAURICIO"/>
    <x v="65"/>
  </r>
  <r>
    <n v="1002210046"/>
    <s v="UE01"/>
    <x v="19"/>
    <d v="1899-12-30T12:09:00"/>
    <x v="3380"/>
    <s v=""/>
    <s v=""/>
    <n v="0"/>
    <n v="0"/>
    <s v="ZPRC"/>
    <s v="2500108686"/>
    <s v="P000033428"/>
    <n v="8002827501"/>
    <x v="2566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220"/>
    <n v="24100"/>
    <n v="16120"/>
    <n v="91.2"/>
    <m/>
    <x v="62"/>
    <n v="4"/>
    <s v="04"/>
    <n v="24"/>
    <x v="1"/>
    <n v="0.19"/>
    <n v="3.8000000000000003"/>
    <s v="TRIMPESAS S.A."/>
    <n v="10003431"/>
    <s v="FIALLOS ARTEAGA ESTEFANIA CAROLINA"/>
    <x v="126"/>
  </r>
  <r>
    <n v="1002210054"/>
    <s v="UE01"/>
    <x v="19"/>
    <d v="1899-12-30T12:13:00"/>
    <x v="3381"/>
    <s v="9000809073"/>
    <s v="012-022-00316586"/>
    <n v="1696.8"/>
    <n v="1902.47"/>
    <s v="ZPVN"/>
    <s v="40567811"/>
    <s v="0000395057"/>
    <n v="8002827512"/>
    <x v="2567"/>
    <x v="4"/>
    <x v="4"/>
    <n v="240"/>
    <s v="BOL"/>
    <s v="102270"/>
    <x v="39"/>
    <s v="803357"/>
    <s v="BODEGA 2 CALDERON"/>
    <x v="22"/>
    <s v="CALDERON Y PEDRO VICENTE MALDONADO"/>
    <x v="32"/>
    <s v="O-Esmeraldas-Esmeraldas"/>
    <n v="388"/>
    <x v="157"/>
    <x v="157"/>
    <s v="100019188"/>
    <s v="SUAREZ ALEX"/>
    <s v="ZEMT"/>
    <x v="238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  <n v="1013571"/>
    <s v="BENAVIDES BAEZ RODRIGO NEPTALI"/>
    <x v="238"/>
  </r>
  <r>
    <n v="1002210054"/>
    <s v="UE01"/>
    <x v="19"/>
    <d v="1899-12-30T12:13:00"/>
    <x v="3382"/>
    <s v="9000809072"/>
    <s v="012-022-00316585"/>
    <n v="1696.8"/>
    <n v="1902.47"/>
    <s v="ZPVN"/>
    <s v="40567810"/>
    <s v="0000395056"/>
    <n v="8002827513"/>
    <x v="2567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57"/>
    <x v="157"/>
    <s v="100019188"/>
    <s v="SUAREZ ALEX"/>
    <s v="ZEMT"/>
    <x v="238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  <n v="1013571"/>
    <s v="BENAVIDES BAEZ RODRIGO NEPTALI"/>
    <x v="238"/>
  </r>
  <r>
    <n v="1002210078"/>
    <s v="UE01"/>
    <x v="19"/>
    <d v="1899-12-30T12:14:00"/>
    <x v="3383"/>
    <s v="9000809074"/>
    <s v="012-022-00316587"/>
    <n v="2444.9"/>
    <n v="2741.24"/>
    <s v="ZPVN"/>
    <s v="40567951"/>
    <s v="P000033501"/>
    <n v="8002827545"/>
    <x v="2568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70"/>
    <n v="18050"/>
    <n v="9220"/>
    <n v="118.8"/>
    <m/>
    <x v="23"/>
    <n v="4"/>
    <s v="04"/>
    <n v="18"/>
    <x v="1"/>
    <n v="0.33"/>
    <n v="6.6"/>
    <s v="TRANSPORTE PROPIO"/>
    <n v="1021616"/>
    <s v="PERUGACHI SALCEDO HECTOR PATRICIO"/>
    <x v="29"/>
  </r>
  <r>
    <n v="1002210076"/>
    <s v="UE01"/>
    <x v="19"/>
    <d v="1899-12-30T12:18:00"/>
    <x v="3384"/>
    <s v="9000809079"/>
    <s v="012-022-00316588"/>
    <n v="3259.87"/>
    <n v="3654.98"/>
    <s v="ZPVN"/>
    <s v="40567955"/>
    <s v="0000395167"/>
    <n v="8002827542"/>
    <x v="2569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71"/>
    <x v="71"/>
    <s v="100014863"/>
    <s v="MORAN MAURICIO"/>
    <s v="ZEMT"/>
    <x v="91"/>
    <s v="1"/>
    <s v="Con Pallet"/>
    <n v="0.05"/>
    <n v="24"/>
    <x v="0"/>
    <n v="39470"/>
    <n v="24040"/>
    <n v="15430"/>
    <n v="216"/>
    <m/>
    <x v="69"/>
    <n v="4"/>
    <s v="04"/>
    <n v="24"/>
    <x v="1"/>
    <n v="0.45"/>
    <n v="9"/>
    <s v="LA ARMENIA S.A."/>
    <n v="1013556"/>
    <s v="RAMIREZ BAEZ FIDEL RAMIRO"/>
    <x v="91"/>
  </r>
  <r>
    <n v="1002210119"/>
    <s v="UE01"/>
    <x v="19"/>
    <d v="1899-12-30T12:24:00"/>
    <x v="3385"/>
    <s v="9000809082"/>
    <s v="012-022-00316589"/>
    <n v="2390"/>
    <n v="2679.68"/>
    <s v="ZPVN"/>
    <s v="40567860"/>
    <s v="P000033455"/>
    <n v="8002827597"/>
    <x v="2570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270"/>
    <n v="17990"/>
    <n v="9280"/>
    <n v="183.6"/>
    <m/>
    <x v="7"/>
    <n v="4"/>
    <s v="04"/>
    <n v="18"/>
    <x v="1"/>
    <n v="0.51"/>
    <n v="10.199999999999999"/>
    <s v="TRANSPORTE PROPIO"/>
    <n v="1013388"/>
    <s v="CAMPAÑA MALDONADO BLANCA CECILIA"/>
    <x v="89"/>
  </r>
  <r>
    <n v="1002209998"/>
    <s v="UE01"/>
    <x v="19"/>
    <d v="1899-12-30T12:24:00"/>
    <x v="3386"/>
    <s v="9000809083"/>
    <s v="012-022-00316590"/>
    <n v="4362.37"/>
    <n v="4891.1099999999997"/>
    <s v="ZPVN"/>
    <s v="40567960"/>
    <s v="0000395172"/>
    <n v="8002827444"/>
    <x v="2571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94"/>
    <x v="94"/>
    <s v="10003496"/>
    <s v="AYALA LOPEZ PABLO ERNESTO"/>
    <s v="ZETT"/>
    <x v="131"/>
    <s v="1"/>
    <s v="Con Pallet"/>
    <n v="0.05"/>
    <n v="32"/>
    <x v="0"/>
    <n v="50490"/>
    <n v="32140"/>
    <n v="18350"/>
    <n v="121.6"/>
    <m/>
    <x v="92"/>
    <n v="4"/>
    <s v="04"/>
    <n v="32"/>
    <x v="1"/>
    <n v="0.19"/>
    <n v="3.8"/>
    <s v="TRAPSA C.A."/>
    <n v="10003459"/>
    <s v="AYALA LOPEZ PABLO ROBERTO"/>
    <x v="131"/>
  </r>
  <r>
    <n v="1002210111"/>
    <s v="UE01"/>
    <x v="19"/>
    <d v="1899-12-30T12:27:00"/>
    <x v="3387"/>
    <s v="9000809084"/>
    <s v="012-022-00316591"/>
    <n v="2426.4"/>
    <n v="2720.5"/>
    <s v="ZPVN"/>
    <s v="40568030"/>
    <s v="P000033525"/>
    <n v="8002827587"/>
    <x v="2572"/>
    <x v="6"/>
    <x v="6"/>
    <n v="360"/>
    <s v="BOL"/>
    <s v="101571"/>
    <x v="38"/>
    <s v="803855"/>
    <s v="FERRETERIA HEREDIA"/>
    <x v="1"/>
    <s v="CALLE RIO SAN PEDRO"/>
    <x v="9"/>
    <s v="O-Pichincha-Cumbaya"/>
    <n v="113"/>
    <x v="36"/>
    <x v="36"/>
    <s v="100014995"/>
    <s v="LLIQUIN MIGUEL ANGEL"/>
    <s v="ZEMU"/>
    <x v="44"/>
    <s v="2"/>
    <s v="Sin Pallet"/>
    <n v="0"/>
    <n v="0"/>
    <x v="0"/>
    <n v="27340"/>
    <n v="18040"/>
    <n v="9300"/>
    <n v="165.6"/>
    <m/>
    <x v="34"/>
    <n v="4"/>
    <s v="04"/>
    <n v="18"/>
    <x v="1"/>
    <n v="0.45999999999999996"/>
    <n v="9.1999999999999993"/>
    <s v="TRANINTAGSA S.A."/>
    <n v="1014167"/>
    <s v="BENALCAZAR RUIZ LUIS EDUARDO"/>
    <x v="44"/>
  </r>
  <r>
    <n v="1002210088"/>
    <s v="UE01"/>
    <x v="19"/>
    <d v="1899-12-30T12:32:00"/>
    <x v="3388"/>
    <s v="9000809085"/>
    <s v="012-022-00316592"/>
    <n v="3321.65"/>
    <n v="3724.26"/>
    <s v="ZPVN"/>
    <s v="40567956"/>
    <s v="P000033503"/>
    <n v="8002827558"/>
    <x v="2573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04"/>
    <x v="104"/>
    <s v="100021747"/>
    <s v="GARCES MILTON"/>
    <s v="ZEMT"/>
    <x v="249"/>
    <s v="1"/>
    <s v="Con Pallet"/>
    <n v="0.05"/>
    <n v="24"/>
    <x v="0"/>
    <n v="37520"/>
    <n v="23990"/>
    <n v="13530"/>
    <n v="508.8"/>
    <m/>
    <x v="102"/>
    <n v="4"/>
    <s v="04"/>
    <n v="24"/>
    <x v="1"/>
    <n v="1.06"/>
    <n v="21.2"/>
    <s v="TRANSSJQ S.A."/>
    <n v="1013719"/>
    <s v="GARCES OSWALDO GERMAN"/>
    <x v="249"/>
  </r>
  <r>
    <n v="1002210074"/>
    <s v="UE01"/>
    <x v="19"/>
    <d v="1899-12-30T12:40:00"/>
    <x v="3389"/>
    <s v=""/>
    <s v=""/>
    <n v="0"/>
    <n v="0"/>
    <s v="ZPRC"/>
    <s v="2500108717"/>
    <s v="P000033502"/>
    <n v="8002827540"/>
    <x v="2574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77"/>
    <x v="77"/>
    <s v="100014971"/>
    <s v="QUIROZ EDUARDO"/>
    <s v="ZEMT"/>
    <x v="101"/>
    <s v="1"/>
    <s v="Con Pallet"/>
    <n v="0.05"/>
    <n v="24"/>
    <x v="0"/>
    <n v="40250"/>
    <n v="24100"/>
    <n v="16150"/>
    <n v="91.2"/>
    <m/>
    <x v="75"/>
    <n v="4"/>
    <s v="04"/>
    <n v="24"/>
    <x v="1"/>
    <n v="0.19"/>
    <n v="3.8000000000000003"/>
    <s v="LIDENORTI S.A."/>
    <n v="1013584"/>
    <s v="SANCHEZ TORRES MARCOS OSWALDO"/>
    <x v="101"/>
  </r>
  <r>
    <n v="1002210138"/>
    <s v="UE01"/>
    <x v="19"/>
    <d v="1899-12-30T12:48:00"/>
    <x v="3390"/>
    <s v="9000809087"/>
    <s v="012-022-00316594"/>
    <n v="716.29"/>
    <n v="803.1"/>
    <s v="ZPVN"/>
    <s v="40567875"/>
    <s v="P000033467"/>
    <n v="8002827622"/>
    <x v="2575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4538.182000000001"/>
    <n v="6018.1819999999998"/>
    <n v="8520"/>
    <n v="112.8"/>
    <m/>
    <x v="56"/>
    <n v="4"/>
    <s v="04"/>
    <n v="6"/>
    <x v="1"/>
    <n v="0.94"/>
    <n v="18.8"/>
    <s v="TRANSPORTE PROPIO"/>
    <n v="1017790"/>
    <s v="PANIMBOZA CHAMBA NANCY PAULINA"/>
    <x v="73"/>
  </r>
  <r>
    <n v="1002210138"/>
    <s v="UE01"/>
    <x v="19"/>
    <d v="1899-12-30T12:48:00"/>
    <x v="3391"/>
    <s v="9000809086"/>
    <s v="012-022-00316593"/>
    <n v="3494.58"/>
    <n v="3918.15"/>
    <s v="ZPVN"/>
    <s v="40567874"/>
    <s v="P000033466"/>
    <n v="8002827623"/>
    <x v="2575"/>
    <x v="6"/>
    <x v="6"/>
    <n v="5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5601.817999999999"/>
    <n v="27081.817999999999"/>
    <n v="8520"/>
    <n v="507.6"/>
    <m/>
    <x v="56"/>
    <n v="4"/>
    <s v="04"/>
    <n v="27"/>
    <x v="1"/>
    <n v="0.94000000000000006"/>
    <n v="18.8"/>
    <s v="TRANSPORTE PROPIO"/>
    <n v="1017790"/>
    <s v="PANIMBOZA CHAMBA NANCY PAULINA"/>
    <x v="73"/>
  </r>
  <r>
    <n v="1002210130"/>
    <s v="UE01"/>
    <x v="19"/>
    <d v="1899-12-30T12:59:00"/>
    <x v="3392"/>
    <s v="9000809097"/>
    <s v="012-022-00316595"/>
    <n v="2386.8000000000002"/>
    <n v="2676.1"/>
    <s v="ZPVN"/>
    <s v="40568002"/>
    <s v="0000395281"/>
    <n v="8002827610"/>
    <x v="2576"/>
    <x v="3"/>
    <x v="3"/>
    <n v="360"/>
    <s v="BOL"/>
    <s v="101475"/>
    <x v="262"/>
    <s v="809603"/>
    <s v="OBRA SAN ISIDRO"/>
    <x v="21"/>
    <s v="LUZ DE AMERICA Y VALENTIN ALCIVAR"/>
    <x v="112"/>
    <s v="O-Manabi-Jama"/>
    <n v="406"/>
    <x v="45"/>
    <x v="45"/>
    <s v="10000932"/>
    <s v="CACOANGO RODRIGO"/>
    <s v="ZEMU"/>
    <x v="55"/>
    <s v="2"/>
    <s v="Sin Pallet"/>
    <n v="0"/>
    <n v="0"/>
    <x v="0"/>
    <n v="27030"/>
    <n v="18030"/>
    <n v="9000"/>
    <n v="356.4"/>
    <m/>
    <x v="43"/>
    <n v="4"/>
    <s v="04"/>
    <n v="18"/>
    <x v="1"/>
    <n v="0.99"/>
    <n v="19.799999999999997"/>
    <s v="TRAPSA C.A."/>
    <n v="1014271"/>
    <s v="GARATE CARDENAS CARLOS VINICIO"/>
    <x v="55"/>
  </r>
  <r>
    <n v="1002210126"/>
    <s v="UE01"/>
    <x v="19"/>
    <d v="1899-12-30T13:03:00"/>
    <x v="3393"/>
    <s v="9000809098"/>
    <s v="012-022-00316596"/>
    <n v="4381.67"/>
    <n v="4912.76"/>
    <s v="ZPVN"/>
    <s v="40567997"/>
    <s v="0000395263"/>
    <n v="8002827605"/>
    <x v="2577"/>
    <x v="6"/>
    <x v="6"/>
    <n v="660"/>
    <s v="BOL"/>
    <s v="101613"/>
    <x v="89"/>
    <s v="802247"/>
    <s v="MATERIALES MUSSO"/>
    <x v="5"/>
    <s v="JUAN DE SALINAS Y AV. CALDERON"/>
    <x v="5"/>
    <s v="O-Pichincha-Sangolqui"/>
    <n v="130"/>
    <x v="62"/>
    <x v="62"/>
    <s v="100014880"/>
    <s v="MALITAXI MARCO"/>
    <s v="ZETT"/>
    <x v="176"/>
    <s v="2"/>
    <s v="Sin Pallet"/>
    <n v="0"/>
    <n v="0"/>
    <x v="0"/>
    <n v="51170"/>
    <n v="33130"/>
    <n v="18040"/>
    <n v="356.4"/>
    <m/>
    <x v="60"/>
    <n v="4"/>
    <s v="04"/>
    <n v="33"/>
    <x v="1"/>
    <n v="0.53999999999999992"/>
    <n v="10.799999999999999"/>
    <s v="SANJOPAS S.A."/>
    <n v="1013493"/>
    <s v="MEDIAVILLA PERUGACHI LUIS ALFONSO"/>
    <x v="176"/>
  </r>
  <r>
    <n v="1002210132"/>
    <s v="UE01"/>
    <x v="19"/>
    <d v="1899-12-30T13:10:00"/>
    <x v="3394"/>
    <s v="9000809102"/>
    <s v="012-022-00316598"/>
    <n v="2096"/>
    <n v="2350.0500000000002"/>
    <s v="ZPVN"/>
    <s v="40568000"/>
    <s v="0000395308"/>
    <n v="8002827614"/>
    <x v="2578"/>
    <x v="3"/>
    <x v="3"/>
    <n v="320"/>
    <s v="BOL"/>
    <s v="104206"/>
    <x v="199"/>
    <s v="806189"/>
    <s v="BODEGA PRINCIPAL FERREMAR"/>
    <x v="79"/>
    <s v="BARRIO LOS ARENALES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20515.556"/>
    <n v="16035.556"/>
    <n v="4480"/>
    <n v="361.6"/>
    <m/>
    <x v="46"/>
    <n v="4"/>
    <s v="04"/>
    <n v="16"/>
    <x v="1"/>
    <n v="1.1300000000000001"/>
    <n v="22.6"/>
    <s v="TRAPSA C.A."/>
    <n v="1024047"/>
    <s v="GRANDA ALMEIDA LUIS ANIBAL"/>
    <x v="62"/>
  </r>
  <r>
    <n v="1002210132"/>
    <s v="UE01"/>
    <x v="19"/>
    <d v="1899-12-30T13:10:00"/>
    <x v="3395"/>
    <s v="9000809101"/>
    <s v="012-022-00316597"/>
    <n v="272.39999999999998"/>
    <n v="305.42"/>
    <s v="ZPVN"/>
    <s v="40568000"/>
    <s v="0000395309"/>
    <n v="8002827615"/>
    <x v="2578"/>
    <x v="4"/>
    <x v="4"/>
    <n v="40"/>
    <s v="BOL"/>
    <s v="104206"/>
    <x v="199"/>
    <s v="806189"/>
    <s v="BODEGA PRINCIPAL FERREMAR"/>
    <x v="79"/>
    <s v="BARRIO LOS ARENALES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6484.4440000000004"/>
    <n v="2004.444"/>
    <n v="4480"/>
    <n v="45.2"/>
    <m/>
    <x v="46"/>
    <n v="4"/>
    <s v="04"/>
    <n v="2"/>
    <x v="1"/>
    <n v="1.1300000000000001"/>
    <n v="22.6"/>
    <s v="TRAPSA C.A."/>
    <n v="1024047"/>
    <s v="GRANDA ALMEIDA LUIS ANIBAL"/>
    <x v="62"/>
  </r>
  <r>
    <n v="1002210136"/>
    <s v="UE01"/>
    <x v="19"/>
    <d v="1899-12-30T13:16:00"/>
    <x v="3396"/>
    <s v="9000809106"/>
    <s v="012-022-00316600"/>
    <n v="489.46"/>
    <n v="548.79"/>
    <s v="ZPVN"/>
    <s v="40567931"/>
    <s v="P000033489"/>
    <n v="8002827619"/>
    <x v="2579"/>
    <x v="5"/>
    <x v="5"/>
    <n v="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4"/>
    <x v="0"/>
    <n v="12374.118"/>
    <n v="4014.1179999999999"/>
    <n v="8360"/>
    <n v="35.200000000000003"/>
    <m/>
    <x v="32"/>
    <n v="4"/>
    <s v="04"/>
    <n v="4"/>
    <x v="1"/>
    <n v="0.44000000000000006"/>
    <n v="8.8000000000000007"/>
    <s v="TRANSPORTE PROPIO"/>
    <n v="1024381"/>
    <s v="BALCAZAR GORDON ALEJANDRO"/>
    <x v="42"/>
  </r>
  <r>
    <n v="1002210136"/>
    <s v="UE01"/>
    <x v="19"/>
    <d v="1899-12-30T13:16:00"/>
    <x v="3397"/>
    <s v="9000809105"/>
    <s v="012-022-00316599"/>
    <n v="4003.56"/>
    <n v="4488.82"/>
    <s v="ZPVN"/>
    <s v="40567930"/>
    <s v="P000033488"/>
    <n v="8002827620"/>
    <x v="2579"/>
    <x v="6"/>
    <x v="6"/>
    <n v="60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30"/>
    <x v="0"/>
    <n v="38465.881999999998"/>
    <n v="30105.882000000001"/>
    <n v="8360"/>
    <n v="264"/>
    <m/>
    <x v="32"/>
    <n v="4"/>
    <s v="04"/>
    <n v="30"/>
    <x v="1"/>
    <n v="0.44"/>
    <n v="8.8000000000000007"/>
    <s v="TRANSPORTE PROPIO"/>
    <n v="1024381"/>
    <s v="BALCAZAR GORDON ALEJANDRO"/>
    <x v="42"/>
  </r>
  <r>
    <n v="1002210135"/>
    <s v="UE01"/>
    <x v="19"/>
    <d v="1899-12-30T13:18:00"/>
    <x v="3398"/>
    <s v="9000809107"/>
    <s v="012-022-00316601"/>
    <n v="4310.16"/>
    <n v="4832.58"/>
    <s v="ZPVN"/>
    <s v="40567970"/>
    <s v="P000033508"/>
    <n v="8002827618"/>
    <x v="2580"/>
    <x v="6"/>
    <x v="6"/>
    <n v="660"/>
    <s v="BOL"/>
    <s v="101463"/>
    <x v="264"/>
    <s v="801751"/>
    <s v="BODEGA  JEREZ MARCEL"/>
    <x v="6"/>
    <s v="AVENIDA UNIDAD NACIONAL S/N Y"/>
    <x v="17"/>
    <s v="O-Cotopaxi-Latacunga"/>
    <n v="198"/>
    <x v="123"/>
    <x v="123"/>
    <s v="100014917"/>
    <s v="SUAREZ ARTURO"/>
    <s v="ZETT"/>
    <x v="174"/>
    <s v="2"/>
    <s v="Sin Pallet"/>
    <n v="0"/>
    <n v="0"/>
    <x v="0"/>
    <n v="50340"/>
    <n v="33070"/>
    <n v="17270"/>
    <n v="488.4"/>
    <m/>
    <x v="121"/>
    <n v="4"/>
    <s v="04"/>
    <n v="33"/>
    <x v="1"/>
    <n v="0.74"/>
    <n v="14.799999999999999"/>
    <s v="LIDENORTI S.A."/>
    <n v="1013915"/>
    <s v="BEDON ALMEIDA EDWIN FABIÁN"/>
    <x v="174"/>
  </r>
  <r>
    <n v="1002210131"/>
    <s v="UE01"/>
    <x v="19"/>
    <d v="1899-12-30T13:22:00"/>
    <x v="3399"/>
    <s v="9000809109"/>
    <s v="012-022-00316603"/>
    <n v="1354"/>
    <n v="1518.11"/>
    <s v="ZPVN"/>
    <s v="40568040"/>
    <s v="P000033531"/>
    <n v="8002827612"/>
    <x v="2581"/>
    <x v="7"/>
    <x v="7"/>
    <n v="200"/>
    <s v="BOL"/>
    <s v="101628"/>
    <x v="13"/>
    <s v="802561"/>
    <s v="LOCAL EL QUINCHE"/>
    <x v="1"/>
    <s v="AV. INTEROCEANICA Y CALLE QUITO"/>
    <x v="36"/>
    <s v="O-Pichincha-Elquinche"/>
    <n v="76"/>
    <x v="66"/>
    <x v="66"/>
    <s v="100014865"/>
    <s v="LANDI LUIS"/>
    <s v="ZEMU"/>
    <x v="83"/>
    <s v="2"/>
    <s v="Sin Pallet"/>
    <n v="0"/>
    <n v="0"/>
    <x v="0"/>
    <n v="14658.888999999999"/>
    <n v="10038.888999999999"/>
    <n v="4620"/>
    <n v="70"/>
    <m/>
    <x v="64"/>
    <n v="4"/>
    <s v="04"/>
    <n v="10"/>
    <x v="1"/>
    <n v="0.35"/>
    <n v="7"/>
    <s v="TRANSVOLCA S.A."/>
    <n v="1023077"/>
    <s v="JIMENEZ ICAZA HENRY ELADIO"/>
    <x v="83"/>
  </r>
  <r>
    <n v="1002210131"/>
    <s v="UE01"/>
    <x v="19"/>
    <d v="1899-12-30T13:22:00"/>
    <x v="3400"/>
    <s v="9000809108"/>
    <s v="012-022-00316602"/>
    <n v="1078.4000000000001"/>
    <n v="1209.1099999999999"/>
    <s v="ZPVN"/>
    <s v="40568041"/>
    <s v="P000033532"/>
    <n v="8002827611"/>
    <x v="2581"/>
    <x v="6"/>
    <x v="6"/>
    <n v="160"/>
    <s v="BOL"/>
    <s v="101628"/>
    <x v="13"/>
    <s v="802561"/>
    <s v="LOCAL EL QUINCHE"/>
    <x v="1"/>
    <s v="AV. INTEROCEANICA Y CALLE QUITO"/>
    <x v="36"/>
    <s v="O-Pichincha-Elquinche"/>
    <n v="76"/>
    <x v="66"/>
    <x v="66"/>
    <s v="100014865"/>
    <s v="LANDI LUIS"/>
    <s v="ZEMU"/>
    <x v="83"/>
    <s v="2"/>
    <s v="Sin Pallet"/>
    <n v="0"/>
    <n v="0"/>
    <x v="0"/>
    <n v="12651.111000000001"/>
    <n v="8031.1109999999999"/>
    <n v="4620"/>
    <n v="56"/>
    <m/>
    <x v="64"/>
    <n v="4"/>
    <s v="04"/>
    <n v="8"/>
    <x v="1"/>
    <n v="0.35"/>
    <n v="7"/>
    <s v="TRANSVOLCA S.A."/>
    <n v="1023077"/>
    <s v="JIMENEZ ICAZA HENRY ELADIO"/>
    <x v="83"/>
  </r>
  <r>
    <n v="1002210181"/>
    <s v="UE01"/>
    <x v="19"/>
    <d v="1899-12-30T13:26:00"/>
    <x v="3401"/>
    <s v=""/>
    <s v=""/>
    <n v="0"/>
    <n v="0"/>
    <s v="ZPRC"/>
    <s v="2500108602"/>
    <s v="0000395179"/>
    <n v="8002827681"/>
    <x v="2582"/>
    <x v="2"/>
    <x v="2"/>
    <n v="30.23"/>
    <s v="T"/>
    <s v="101755"/>
    <x v="251"/>
    <s v="801300"/>
    <s v="DERMIGON GRANEL"/>
    <x v="68"/>
    <s v="AV. PRINCIPAL Y PARQUE INDUSTRIAL"/>
    <x v="120"/>
    <s v="O-Guayas-Guayaquil"/>
    <n v="524"/>
    <x v="1"/>
    <x v="1"/>
    <s v="100015104"/>
    <s v="ESQUIVEL FLAVIO"/>
    <s v="ZECI"/>
    <x v="10"/>
    <s v="2"/>
    <s v="Sin Pallet"/>
    <n v="0"/>
    <n v="0"/>
    <x v="0"/>
    <n v="48930"/>
    <n v="30230"/>
    <n v="18700"/>
    <n v="1212.53"/>
    <m/>
    <x v="1"/>
    <n v="4"/>
    <s v="04"/>
    <n v="30.23"/>
    <x v="1"/>
    <n v="40.110155474694011"/>
    <n v="40.110155474694011"/>
    <s v="TRANSCONCEM CIA. LTDA."/>
    <n v="1013227"/>
    <s v="COMPAÑIA DE TRANSPORTE PESADO"/>
    <x v="10"/>
  </r>
  <r>
    <n v="1002210116"/>
    <s v="UE01"/>
    <x v="19"/>
    <d v="1899-12-30T13:30:00"/>
    <x v="3402"/>
    <s v="9000809110"/>
    <s v="012-022-00316604"/>
    <n v="4507.8"/>
    <n v="5054.18"/>
    <s v="ZPVN"/>
    <s v="40567937"/>
    <s v="P000033493"/>
    <n v="8002827593"/>
    <x v="2583"/>
    <x v="6"/>
    <x v="6"/>
    <n v="660"/>
    <s v="BOL"/>
    <s v="103612"/>
    <x v="237"/>
    <s v="805115"/>
    <s v="BODEGA PROPIA"/>
    <x v="0"/>
    <s v="AV VEINTIMILLA NTRE PORTUGAL Y MEX"/>
    <x v="16"/>
    <s v="O-Carchi-Tulcan"/>
    <n v="159"/>
    <x v="143"/>
    <x v="143"/>
    <s v="100020688"/>
    <s v="RIVERA JENRRI"/>
    <s v="ZETT"/>
    <x v="210"/>
    <s v="2"/>
    <s v="Sin Pallet"/>
    <n v="0"/>
    <n v="0"/>
    <x v="0"/>
    <n v="50420"/>
    <n v="33100"/>
    <n v="17320"/>
    <n v="382.8"/>
    <m/>
    <x v="140"/>
    <n v="4"/>
    <s v="04"/>
    <n v="33"/>
    <x v="1"/>
    <n v="0.58000000000000007"/>
    <n v="11.6"/>
    <s v="LIDENORTI S.A."/>
    <n v="1013759"/>
    <s v="DURAN VALENCIA CARLOS EFREN"/>
    <x v="210"/>
  </r>
  <r>
    <n v="1002210127"/>
    <s v="UE01"/>
    <x v="19"/>
    <d v="1899-12-30T13:34:00"/>
    <x v="3403"/>
    <s v="9000809111"/>
    <s v="012-022-00316605"/>
    <n v="2494.8000000000002"/>
    <n v="2797.19"/>
    <s v="ZPVN"/>
    <s v="40568038"/>
    <s v="0000395299"/>
    <n v="8002827606"/>
    <x v="2584"/>
    <x v="6"/>
    <x v="6"/>
    <n v="360"/>
    <s v="BOL"/>
    <s v="101498"/>
    <x v="305"/>
    <s v="801938"/>
    <s v="SUC. EL INCA 2"/>
    <x v="1"/>
    <s v="AV DE LAS PALMERAS Y LOS ROBLES"/>
    <x v="78"/>
    <s v="O-Pichincha-Sanisidrodelinca"/>
    <n v="96.5"/>
    <x v="22"/>
    <x v="22"/>
    <s v="100016661"/>
    <s v="BENALCAZAR MILTON"/>
    <s v="ZEMU"/>
    <x v="28"/>
    <s v="2"/>
    <s v="Sin Pallet"/>
    <n v="0"/>
    <n v="0"/>
    <x v="0"/>
    <n v="27100"/>
    <n v="18050"/>
    <n v="9050"/>
    <n v="162"/>
    <m/>
    <x v="22"/>
    <n v="4"/>
    <s v="04"/>
    <n v="18"/>
    <x v="1"/>
    <n v="0.45"/>
    <n v="9"/>
    <s v="TRANINTAGSA S.A."/>
    <n v="1014062"/>
    <s v="BENALCAZAR DE LA CRUZ MILTON PATRIC"/>
    <x v="28"/>
  </r>
  <r>
    <n v="1002210149"/>
    <s v="UE01"/>
    <x v="19"/>
    <d v="1899-12-30T13:35:00"/>
    <x v="3404"/>
    <s v="9000809113"/>
    <s v="012-022-00316607"/>
    <n v="1501.63"/>
    <n v="1683.64"/>
    <s v="ZPVN"/>
    <s v="40567958"/>
    <s v="0000395170"/>
    <n v="8002827637"/>
    <x v="2585"/>
    <x v="5"/>
    <x v="5"/>
    <n v="240"/>
    <s v="BOL"/>
    <s v="101514"/>
    <x v="62"/>
    <s v="802258"/>
    <s v="DISTRIBUIDORA SAN LUIS 1 - VERACRUZ"/>
    <x v="1"/>
    <s v="VERACURZ N34-14 Y AMERICA"/>
    <x v="144"/>
    <s v="O-Pichincha-Iñaquito"/>
    <n v="99"/>
    <x v="118"/>
    <x v="118"/>
    <s v="100017947"/>
    <s v="SALAZAR JORGE LUIS"/>
    <s v="ZEMT"/>
    <x v="219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  <n v="1013505"/>
    <s v="HERMOZA LOZADA JORGE ABDON"/>
    <x v="219"/>
  </r>
  <r>
    <n v="1002210149"/>
    <s v="UE01"/>
    <x v="19"/>
    <d v="1899-12-30T13:35:00"/>
    <x v="3405"/>
    <s v="9000809112"/>
    <s v="012-022-00316606"/>
    <n v="1629.94"/>
    <n v="1827.5"/>
    <s v="ZPVN"/>
    <s v="40567958"/>
    <s v="0000395169"/>
    <n v="8002827636"/>
    <x v="2585"/>
    <x v="6"/>
    <x v="6"/>
    <n v="240"/>
    <s v="BOL"/>
    <s v="101514"/>
    <x v="62"/>
    <s v="802258"/>
    <s v="DISTRIBUIDORA SAN LUIS 1 - VERACRUZ"/>
    <x v="1"/>
    <s v="VERACURZ N34-14 Y AMERICA"/>
    <x v="144"/>
    <s v="O-Pichincha-Iñaquito"/>
    <n v="99"/>
    <x v="118"/>
    <x v="118"/>
    <s v="100017947"/>
    <s v="SALAZAR JORGE LUIS"/>
    <s v="ZEMT"/>
    <x v="219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  <n v="1013505"/>
    <s v="HERMOZA LOZADA JORGE ABDON"/>
    <x v="219"/>
  </r>
  <r>
    <n v="1002210201"/>
    <s v="UE01"/>
    <x v="19"/>
    <d v="1899-12-30T13:53:00"/>
    <x v="3406"/>
    <s v="9000809116"/>
    <s v="012-022-00316608"/>
    <n v="2494.8000000000002"/>
    <n v="2797.19"/>
    <s v="ZPVN"/>
    <s v="40568062"/>
    <s v="0000395352"/>
    <n v="8002827710"/>
    <x v="2586"/>
    <x v="6"/>
    <x v="6"/>
    <n v="360"/>
    <s v="BOL"/>
    <s v="101778"/>
    <x v="306"/>
    <s v="802087"/>
    <s v="FERRE SANTA FE"/>
    <x v="1"/>
    <s v="CALLE PERIMETRAL N89-74 Y CALLE E -"/>
    <x v="107"/>
    <s v="O-Pichincha-Carcelen"/>
    <n v="91.3"/>
    <x v="40"/>
    <x v="40"/>
    <s v="100014832"/>
    <s v="PIEDRA JESUS"/>
    <s v="ZEMU"/>
    <x v="49"/>
    <s v="2"/>
    <s v="Sin Pallet"/>
    <n v="0"/>
    <n v="0"/>
    <x v="0"/>
    <n v="27010"/>
    <n v="18030"/>
    <n v="8980"/>
    <n v="162"/>
    <m/>
    <x v="38"/>
    <n v="4"/>
    <s v="04"/>
    <n v="18"/>
    <x v="1"/>
    <n v="0.45"/>
    <n v="9"/>
    <s v="LIDENORTI S.A."/>
    <n v="1013181"/>
    <s v="REASCOS GUZMAN HARVEY ESTANISLAO"/>
    <x v="49"/>
  </r>
  <r>
    <n v="1002210133"/>
    <s v="UE01"/>
    <x v="19"/>
    <d v="1899-12-30T13:47:00"/>
    <x v="3407"/>
    <s v=""/>
    <s v=""/>
    <n v="0"/>
    <n v="0"/>
    <s v="ZPRC"/>
    <s v="2500108725"/>
    <s v="0000395313"/>
    <n v="8002827616"/>
    <x v="2587"/>
    <x v="9"/>
    <x v="9"/>
    <n v="360"/>
    <s v="BOL"/>
    <s v="101487"/>
    <x v="93"/>
    <s v="807693"/>
    <s v="FABRICA DE POSTES PLANTA A"/>
    <x v="71"/>
    <s v="AV METROPOLITANA Y 21 DE NOVIEMBRE"/>
    <x v="33"/>
    <s v="O-Manabi-Manta"/>
    <n v="486"/>
    <x v="150"/>
    <x v="150"/>
    <s v="10008195"/>
    <s v="ESTRADA MORENO GERAL VICHENSO"/>
    <s v="ZEMU"/>
    <x v="224"/>
    <s v="2"/>
    <s v="Sin Pallet"/>
    <n v="0"/>
    <n v="0"/>
    <x v="0"/>
    <n v="27130"/>
    <n v="18080"/>
    <n v="9050"/>
    <n v="406.8"/>
    <m/>
    <x v="147"/>
    <n v="4"/>
    <s v="04"/>
    <n v="18"/>
    <x v="1"/>
    <n v="1.1300000000000001"/>
    <n v="22.6"/>
    <s v="SANJOPAS S.A."/>
    <n v="1022327"/>
    <s v="JACOME ECHEVERRIA JEFFERSON SANTIAG"/>
    <x v="224"/>
  </r>
  <r>
    <n v="1002210147"/>
    <s v="UE01"/>
    <x v="19"/>
    <d v="1899-12-30T13:59:00"/>
    <x v="3408"/>
    <s v="9000809117"/>
    <s v="012-022-00316609"/>
    <n v="2426.4"/>
    <n v="2720.5"/>
    <s v="ZPVN"/>
    <s v="40568054"/>
    <s v="P000033533"/>
    <n v="8002827634"/>
    <x v="2588"/>
    <x v="6"/>
    <x v="6"/>
    <n v="360"/>
    <s v="BOL"/>
    <s v="101500"/>
    <x v="30"/>
    <s v="804998"/>
    <s v="FERRETERIA GOYES"/>
    <x v="1"/>
    <s v="LA JOYA VIA E-35"/>
    <x v="52"/>
    <s v="O-Pichincha-Yaruqui"/>
    <n v="87"/>
    <x v="65"/>
    <x v="65"/>
    <s v="100014858"/>
    <s v="MORENO MANUEL"/>
    <s v="ZEMU"/>
    <x v="94"/>
    <s v="2"/>
    <s v="Sin Pallet"/>
    <n v="0"/>
    <n v="0"/>
    <x v="0"/>
    <n v="27120"/>
    <n v="18030"/>
    <n v="9090"/>
    <n v="136.80000000000001"/>
    <m/>
    <x v="63"/>
    <n v="4"/>
    <s v="04"/>
    <n v="18"/>
    <x v="1"/>
    <n v="0.38"/>
    <n v="7.6000000000000005"/>
    <s v="TRANSSJQ S.A."/>
    <n v="1013485"/>
    <s v="PEREZ ALBUJA VICTOR ALEJANDRO"/>
    <x v="94"/>
  </r>
  <r>
    <n v="1002210143"/>
    <s v="UE01"/>
    <x v="19"/>
    <d v="1899-12-30T14:20:00"/>
    <x v="3409"/>
    <s v=""/>
    <s v=""/>
    <n v="0"/>
    <n v="0"/>
    <s v="ZPRC"/>
    <s v="2500108720"/>
    <s v="0000395215"/>
    <n v="8002827629"/>
    <x v="258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75"/>
    <x v="75"/>
    <s v="100019981"/>
    <s v="ALARCON IVAN"/>
    <s v="ZETT"/>
    <x v="98"/>
    <s v="4"/>
    <s v="Pallet Cortesia"/>
    <n v="0"/>
    <n v="0"/>
    <x v="0"/>
    <n v="49730"/>
    <n v="32070"/>
    <n v="17660"/>
    <n v="537.6"/>
    <m/>
    <x v="73"/>
    <n v="4"/>
    <s v="04"/>
    <n v="32"/>
    <x v="1"/>
    <n v="0.84000000000000008"/>
    <n v="16.8"/>
    <s v="J.V. TRANSPREMIUN CIA.LTDA"/>
    <n v="1013906"/>
    <s v="VALLEJOS VILLEGAS SAUL EDUARDO"/>
    <x v="98"/>
  </r>
  <r>
    <n v="1002210056"/>
    <s v="UE01"/>
    <x v="19"/>
    <d v="1899-12-30T14:26:00"/>
    <x v="3410"/>
    <s v="9000809167"/>
    <s v="012-022-00316612"/>
    <n v="1647.71"/>
    <n v="1847.43"/>
    <s v="ZPVN"/>
    <s v="40567945"/>
    <s v="P000033498"/>
    <n v="8002827516"/>
    <x v="2590"/>
    <x v="7"/>
    <x v="7"/>
    <n v="240"/>
    <s v="BOL"/>
    <s v="101715"/>
    <x v="43"/>
    <s v="801809"/>
    <s v="MULTIFERRETERIA"/>
    <x v="51"/>
    <s v="PANAMERICANA NORTE VIA IBARRA Y"/>
    <x v="83"/>
    <s v="O-Imbabura-Ant.Ante.(Atuntaqu"/>
    <n v="20"/>
    <x v="20"/>
    <x v="20"/>
    <s v="100015045"/>
    <s v="MORAN JOSE"/>
    <s v="ZEMT"/>
    <x v="25"/>
    <s v="1"/>
    <s v="Con Pallet"/>
    <n v="0.05"/>
    <n v="12"/>
    <x v="0"/>
    <n v="17430"/>
    <n v="12030"/>
    <n v="5400"/>
    <n v="38.4"/>
    <m/>
    <x v="20"/>
    <n v="4"/>
    <s v="04"/>
    <n v="12"/>
    <x v="1"/>
    <n v="0.16"/>
    <n v="3.1999999999999997"/>
    <s v="TRANSSJQ S.A."/>
    <n v="1016455"/>
    <s v="MEDIAVILLA VALENZUELA MILTON SANTIA"/>
    <x v="25"/>
  </r>
  <r>
    <n v="1002210056"/>
    <s v="UE01"/>
    <x v="19"/>
    <d v="1899-12-30T14:26:00"/>
    <x v="3411"/>
    <s v="9000809165"/>
    <s v="012-022-00316610"/>
    <n v="749.39"/>
    <n v="840.22"/>
    <s v="ZPVN"/>
    <s v="40567944"/>
    <s v="P000033497"/>
    <n v="8002827514"/>
    <x v="2590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20"/>
    <x v="20"/>
    <s v="100015045"/>
    <s v="MORAN JOSE"/>
    <s v="ZEMT"/>
    <x v="25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  <n v="1016455"/>
    <s v="MEDIAVILLA VALENZUELA MILTON SANTIA"/>
    <x v="25"/>
  </r>
  <r>
    <n v="1002210056"/>
    <s v="UE01"/>
    <x v="19"/>
    <d v="1899-12-30T14:26:00"/>
    <x v="3412"/>
    <s v="9000809166"/>
    <s v="012-022-00316611"/>
    <n v="815.58"/>
    <n v="914.43"/>
    <s v="ZPVN"/>
    <s v="40567943"/>
    <s v="P000033496"/>
    <n v="8002827515"/>
    <x v="2590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20"/>
    <x v="20"/>
    <s v="100015045"/>
    <s v="MORAN JOSE"/>
    <s v="ZEMT"/>
    <x v="25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  <n v="1016455"/>
    <s v="MEDIAVILLA VALENZUELA MILTON SANTIA"/>
    <x v="25"/>
  </r>
  <r>
    <n v="1002210188"/>
    <s v="UE01"/>
    <x v="19"/>
    <d v="1899-12-30T14:32:00"/>
    <x v="3413"/>
    <s v="9000809168"/>
    <s v="012-022-00316613"/>
    <n v="2400.64"/>
    <n v="2691.62"/>
    <s v="ZPVN"/>
    <s v="40568074"/>
    <s v="0000395363"/>
    <n v="8002827690"/>
    <x v="2591"/>
    <x v="7"/>
    <x v="7"/>
    <n v="360"/>
    <s v="BOL"/>
    <s v="101613"/>
    <x v="89"/>
    <s v="801119"/>
    <s v="BLOQUERA USHIÑA"/>
    <x v="1"/>
    <s v="BLOQUERA USHIÑA / VIA GUAYLLABAMBA"/>
    <x v="20"/>
    <s v="O-Pichincha-Guayllabamba"/>
    <n v="67"/>
    <x v="136"/>
    <x v="136"/>
    <s v="100016550"/>
    <s v="JACOME ARTURO"/>
    <s v="ZEMU"/>
    <x v="194"/>
    <s v="2"/>
    <s v="Sin Pallet"/>
    <n v="0"/>
    <n v="0"/>
    <x v="0"/>
    <n v="27280"/>
    <n v="18100"/>
    <n v="9180"/>
    <n v="118.8"/>
    <m/>
    <x v="134"/>
    <n v="4"/>
    <s v="04"/>
    <n v="18"/>
    <x v="1"/>
    <n v="0.33"/>
    <n v="6.6"/>
    <s v="LIDENORTI S.A."/>
    <n v="1014323"/>
    <s v="JACOME AGUIRRE CARLOS ARTURO"/>
    <x v="194"/>
  </r>
  <r>
    <n v="1002210216"/>
    <s v="UE01"/>
    <x v="19"/>
    <d v="1899-12-30T14:33:00"/>
    <x v="3414"/>
    <s v=""/>
    <s v=""/>
    <n v="0"/>
    <n v="0"/>
    <s v="ZPRC"/>
    <s v="2500107941"/>
    <s v="0000394778"/>
    <n v="8002827727"/>
    <x v="2592"/>
    <x v="1"/>
    <x v="1"/>
    <n v="30.82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49560"/>
    <n v="30820"/>
    <n v="18740"/>
    <n v="0"/>
    <m/>
    <x v="1"/>
    <n v="4"/>
    <s v="04"/>
    <n v="30.82"/>
    <x v="1"/>
    <n v="0"/>
    <n v="0"/>
    <s v="TRANSCONCEM CIA. LTDA."/>
    <n v="1013227"/>
    <s v="COMPAÑIA DE TRANSPORTE PESADO"/>
    <x v="146"/>
  </r>
  <r>
    <n v="1002210189"/>
    <s v="UE01"/>
    <x v="19"/>
    <d v="1899-12-30T14:34:00"/>
    <x v="3415"/>
    <s v="9000809170"/>
    <s v="012-022-00316615"/>
    <n v="2196.94"/>
    <n v="2463.2199999999998"/>
    <s v="ZPVN"/>
    <s v="40567972"/>
    <s v="P000033510"/>
    <n v="8002827692"/>
    <x v="2593"/>
    <x v="7"/>
    <x v="7"/>
    <n v="32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16"/>
    <x v="0"/>
    <n v="23718.332999999999"/>
    <n v="16053.333000000001"/>
    <n v="7665"/>
    <n v="51.2"/>
    <m/>
    <x v="112"/>
    <n v="4"/>
    <s v="04"/>
    <n v="16"/>
    <x v="1"/>
    <n v="0.16"/>
    <n v="3.2"/>
    <s v="LIDENORTI S.A."/>
    <n v="1014106"/>
    <s v="SANCHEZ PILA FRANKLIN EDUARDO"/>
    <x v="159"/>
  </r>
  <r>
    <n v="1002210189"/>
    <s v="UE01"/>
    <x v="19"/>
    <d v="1899-12-30T14:34:00"/>
    <x v="3416"/>
    <s v="9000809169"/>
    <s v="012-022-00316614"/>
    <n v="1087.44"/>
    <n v="1219.24"/>
    <s v="ZPVN"/>
    <s v="40567971"/>
    <s v="P000033509"/>
    <n v="8002827691"/>
    <x v="2593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8"/>
    <x v="0"/>
    <n v="15691.666999999999"/>
    <n v="8026.6670000000004"/>
    <n v="7665"/>
    <n v="25.6"/>
    <m/>
    <x v="112"/>
    <n v="4"/>
    <s v="04"/>
    <n v="8"/>
    <x v="1"/>
    <n v="0.16"/>
    <n v="3.2"/>
    <s v="LIDENORTI S.A."/>
    <n v="1014106"/>
    <s v="SANCHEZ PILA FRANKLIN EDUARDO"/>
    <x v="159"/>
  </r>
  <r>
    <n v="1002210227"/>
    <s v="UE01"/>
    <x v="19"/>
    <d v="1899-12-30T14:39:00"/>
    <x v="3417"/>
    <s v="9000809172"/>
    <s v="012-022-00316617"/>
    <n v="2509.1999999999998"/>
    <n v="2813.33"/>
    <s v="ZPVN"/>
    <s v="40568066"/>
    <s v="P000033538"/>
    <n v="8002827742"/>
    <x v="2594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427.5"/>
    <n v="18067.5"/>
    <n v="6360"/>
    <n v="68.400000000000006"/>
    <m/>
    <x v="89"/>
    <n v="4"/>
    <s v="04"/>
    <n v="18"/>
    <x v="1"/>
    <n v="0.19"/>
    <n v="3.8000000000000003"/>
    <s v="TRANSPORTE PROPIO"/>
    <n v="1012808"/>
    <s v="ALVAREZ GONZAGA LASTEÑA MARIANA"/>
    <x v="124"/>
  </r>
  <r>
    <n v="1002210227"/>
    <s v="UE01"/>
    <x v="19"/>
    <d v="1899-12-30T14:39:00"/>
    <x v="3418"/>
    <s v="9000809171"/>
    <s v="012-022-00316616"/>
    <n v="828"/>
    <n v="928.36"/>
    <s v="ZPVN"/>
    <s v="40568065"/>
    <s v="P000033537"/>
    <n v="8002827743"/>
    <x v="2594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82.5"/>
    <n v="6022.5"/>
    <n v="6360"/>
    <n v="22.8"/>
    <m/>
    <x v="89"/>
    <n v="4"/>
    <s v="04"/>
    <n v="6"/>
    <x v="1"/>
    <n v="0.19"/>
    <n v="3.8000000000000003"/>
    <s v="TRANSPORTE PROPIO"/>
    <n v="1012808"/>
    <s v="ALVAREZ GONZAGA LASTEÑA MARIANA"/>
    <x v="124"/>
  </r>
  <r>
    <n v="1002210268"/>
    <s v="UE01"/>
    <x v="19"/>
    <d v="1899-12-30T14:40:00"/>
    <x v="3419"/>
    <s v=""/>
    <s v=""/>
    <n v="0"/>
    <n v="0"/>
    <s v="ZPRC"/>
    <s v="2500107941"/>
    <s v="0000394195"/>
    <n v="8002827793"/>
    <x v="2595"/>
    <x v="1"/>
    <x v="1"/>
    <n v="31.31"/>
    <s v="T"/>
    <s v="101660"/>
    <x v="9"/>
    <s v="804646"/>
    <s v="PLANTA TECHCEM"/>
    <x v="8"/>
    <s v="ENTREGA EN PLANTA OTAVALO"/>
    <x v="8"/>
    <s v="O-Imbabura-Otavalo"/>
    <n v="8"/>
    <x v="1"/>
    <x v="1"/>
    <s v="100017509"/>
    <s v="YANDUN RUBEN"/>
    <s v="ZECI"/>
    <x v="272"/>
    <s v="2"/>
    <s v="Sin Pallet"/>
    <n v="0"/>
    <n v="0"/>
    <x v="1"/>
    <n v="49540"/>
    <n v="31310"/>
    <n v="18230"/>
    <n v="0"/>
    <m/>
    <x v="1"/>
    <n v="4"/>
    <s v="04"/>
    <n v="31.31"/>
    <x v="1"/>
    <n v="0"/>
    <n v="0"/>
    <s v="TRANSCONCEM CIA. LTDA."/>
    <n v="1013227"/>
    <s v="COMPAÑIA DE TRANSPORTE PESADO"/>
    <x v="273"/>
  </r>
  <r>
    <n v="1002210194"/>
    <s v="UE01"/>
    <x v="19"/>
    <d v="1899-12-30T14:44:00"/>
    <x v="3420"/>
    <s v="9000809174"/>
    <s v="012-022-00316618"/>
    <n v="3115.2"/>
    <n v="3492.78"/>
    <s v="ZPVN"/>
    <s v="40567961"/>
    <s v="0000395174"/>
    <n v="8002827697"/>
    <x v="2596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176"/>
    <x v="176"/>
    <s v="10003585"/>
    <s v="VARELA ZAPATA RUBEN MAURICIO"/>
    <s v="ZEMT"/>
    <x v="276"/>
    <s v="1"/>
    <s v="Con Pallet"/>
    <n v="0.05"/>
    <n v="24"/>
    <x v="0"/>
    <n v="38710"/>
    <n v="24070"/>
    <n v="14640"/>
    <n v="552"/>
    <m/>
    <x v="172"/>
    <n v="4"/>
    <s v="04"/>
    <n v="24"/>
    <x v="1"/>
    <n v="1.1499999999999999"/>
    <n v="23"/>
    <s v="TRIMPESAS S.A."/>
    <n v="1013502"/>
    <s v="ESPIN GUEVARA JOSE MARCELO"/>
    <x v="277"/>
  </r>
  <r>
    <n v="1002210241"/>
    <s v="UE01"/>
    <x v="19"/>
    <d v="1899-12-30T14:49:00"/>
    <x v="3421"/>
    <s v=""/>
    <s v=""/>
    <n v="0"/>
    <n v="0"/>
    <s v="ZPRC"/>
    <s v="2500108612"/>
    <s v="0000395376"/>
    <n v="8002827760"/>
    <x v="2597"/>
    <x v="3"/>
    <x v="3"/>
    <n v="240"/>
    <s v="BOL"/>
    <s v="101663"/>
    <x v="46"/>
    <s v="809787"/>
    <s v="FERRETERIA HIERRO &amp; SAN"/>
    <x v="71"/>
    <s v="CALLE PRINCIPAL AV. METROPOLITANA Y"/>
    <x v="33"/>
    <s v="O-Manabi-Manta"/>
    <n v="486"/>
    <x v="9"/>
    <x v="9"/>
    <s v="100014857"/>
    <s v="PASPUEZAN WILSON"/>
    <s v="ZEMU"/>
    <x v="27"/>
    <s v="2"/>
    <s v="Sin Pallet"/>
    <n v="0"/>
    <n v="0"/>
    <x v="0"/>
    <n v="16528.332999999999"/>
    <n v="12013.333000000001"/>
    <n v="4515"/>
    <n v="271.2"/>
    <m/>
    <x v="9"/>
    <n v="4"/>
    <s v="04"/>
    <n v="12"/>
    <x v="1"/>
    <n v="1.1299999999999999"/>
    <n v="22.599999999999998"/>
    <s v="LIDENORTI S.A."/>
    <n v="1013262"/>
    <s v="SEGOVIA ERAZO PATRICIA ALEXANDRA"/>
    <x v="27"/>
  </r>
  <r>
    <n v="1002210241"/>
    <s v="UE01"/>
    <x v="19"/>
    <d v="1899-12-30T14:49:00"/>
    <x v="3422"/>
    <s v=""/>
    <s v=""/>
    <n v="0"/>
    <n v="0"/>
    <s v="ZPRC"/>
    <s v="2500108611"/>
    <s v="0000395377"/>
    <n v="8002827759"/>
    <x v="2597"/>
    <x v="4"/>
    <x v="4"/>
    <n v="120"/>
    <s v="BOL"/>
    <s v="101663"/>
    <x v="46"/>
    <s v="809787"/>
    <s v="FERRETERIA HIERRO &amp; SAN"/>
    <x v="71"/>
    <s v="CALLE PRINCIPAL AV. METROPOLITANA Y"/>
    <x v="33"/>
    <s v="O-Manabi-Manta"/>
    <n v="486"/>
    <x v="9"/>
    <x v="9"/>
    <s v="100014857"/>
    <s v="PASPUEZAN WILSON"/>
    <s v="ZEMU"/>
    <x v="27"/>
    <s v="2"/>
    <s v="Sin Pallet"/>
    <n v="0"/>
    <n v="0"/>
    <x v="0"/>
    <n v="10521.666999999999"/>
    <n v="6006.6670000000004"/>
    <n v="4515"/>
    <n v="135.6"/>
    <m/>
    <x v="9"/>
    <n v="4"/>
    <s v="04"/>
    <n v="6"/>
    <x v="1"/>
    <n v="1.1299999999999999"/>
    <n v="22.599999999999998"/>
    <s v="LIDENORTI S.A."/>
    <n v="1013262"/>
    <s v="SEGOVIA ERAZO PATRICIA ALEXANDRA"/>
    <x v="27"/>
  </r>
  <r>
    <n v="1002210239"/>
    <s v="UE01"/>
    <x v="19"/>
    <d v="1899-12-30T14:51:00"/>
    <x v="3423"/>
    <s v="9000809176"/>
    <s v="012-022-00316619"/>
    <n v="2358"/>
    <n v="2643.8"/>
    <s v="ZPVN"/>
    <s v="40568080"/>
    <s v="0000395369"/>
    <n v="8002827757"/>
    <x v="2598"/>
    <x v="6"/>
    <x v="6"/>
    <n v="360"/>
    <s v="BOL"/>
    <s v="101664"/>
    <x v="8"/>
    <s v="811041"/>
    <s v="TORRES FREDDY"/>
    <x v="1"/>
    <s v="AV NAPO E2 80 Y SALCEDO"/>
    <x v="54"/>
    <s v="O-Pichincha-Chimbacalle"/>
    <n v="117"/>
    <x v="130"/>
    <x v="130"/>
    <s v="100014950"/>
    <s v="MONTESDEOCA JORGE"/>
    <s v="ZEMU"/>
    <x v="187"/>
    <s v="2"/>
    <s v="Sin Pallet"/>
    <n v="0"/>
    <n v="0"/>
    <x v="0"/>
    <n v="27100"/>
    <n v="18060"/>
    <n v="9040"/>
    <n v="180"/>
    <m/>
    <x v="128"/>
    <n v="4"/>
    <s v="04"/>
    <n v="18"/>
    <x v="1"/>
    <n v="0.5"/>
    <n v="10"/>
    <s v="LIDENORTI S.A."/>
    <n v="1014151"/>
    <s v="VEGA RUIZ WILSON MARCELO"/>
    <x v="187"/>
  </r>
  <r>
    <n v="1002210237"/>
    <s v="UE01"/>
    <x v="19"/>
    <d v="1899-12-30T14:56:00"/>
    <x v="3424"/>
    <s v="9000809179"/>
    <s v="012-022-00316620"/>
    <n v="3709.1"/>
    <n v="4158.67"/>
    <s v="ZPVN"/>
    <s v="40567980"/>
    <s v="0000395250"/>
    <n v="8002827754"/>
    <x v="2599"/>
    <x v="8"/>
    <x v="8"/>
    <n v="30.4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9435"/>
    <s v="CAMPILLO LÁZARO"/>
    <s v="ZECI"/>
    <x v="218"/>
    <s v="2"/>
    <s v="Sin Pallet"/>
    <n v="0"/>
    <n v="0"/>
    <x v="0"/>
    <n v="48750"/>
    <n v="30400"/>
    <n v="18350"/>
    <n v="107.01"/>
    <m/>
    <x v="28"/>
    <n v="4"/>
    <s v="04"/>
    <n v="30.4"/>
    <x v="1"/>
    <n v="3.5200657894736844"/>
    <n v="3.5200657894736844"/>
    <s v="TRANSALMEIDA"/>
    <n v="1013966"/>
    <s v="ALMEIDA CHICAIZA MIGUEL ANGEL"/>
    <x v="218"/>
  </r>
  <r>
    <n v="1002210249"/>
    <s v="UE01"/>
    <x v="19"/>
    <d v="1899-12-30T14:59:00"/>
    <x v="3425"/>
    <s v="9000809180"/>
    <s v="012-022-00316621"/>
    <n v="2311.9899999999998"/>
    <n v="2592.2199999999998"/>
    <s v="ZPVN"/>
    <s v="40568101"/>
    <s v="P000033539"/>
    <n v="8002827768"/>
    <x v="2600"/>
    <x v="4"/>
    <x v="4"/>
    <n v="360"/>
    <s v="BOL"/>
    <s v="101627"/>
    <x v="49"/>
    <s v="809863"/>
    <s v="ACEROCENTER MILAGRO"/>
    <x v="106"/>
    <s v="AV 17 DE SEPTIEMBRE"/>
    <x v="181"/>
    <s v="O-Guayas-Milagro"/>
    <n v="467"/>
    <x v="106"/>
    <x v="106"/>
    <s v="100019455"/>
    <s v="ORDONEZ ISAIAS"/>
    <s v="ZEMU"/>
    <x v="169"/>
    <s v="2"/>
    <s v="Sin Pallet"/>
    <n v="0"/>
    <n v="0"/>
    <x v="0"/>
    <n v="27080"/>
    <n v="17990"/>
    <n v="9090"/>
    <n v="468"/>
    <m/>
    <x v="104"/>
    <n v="4"/>
    <s v="04"/>
    <n v="18"/>
    <x v="1"/>
    <n v="1.3"/>
    <n v="26"/>
    <s v="LA ARMENIA S.A."/>
    <n v="1021623"/>
    <s v="VILLARREAL HIGUERA FERNANDO SALVADO"/>
    <x v="169"/>
  </r>
  <r>
    <n v="1002210271"/>
    <s v="UE01"/>
    <x v="19"/>
    <d v="1899-12-30T15:04:00"/>
    <x v="3426"/>
    <s v=""/>
    <s v=""/>
    <n v="0"/>
    <n v="0"/>
    <s v="ZPRC"/>
    <s v="2500108732"/>
    <s v="P000033542"/>
    <n v="8002827796"/>
    <x v="2601"/>
    <x v="2"/>
    <x v="2"/>
    <n v="30.8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800"/>
    <n v="30800"/>
    <n v="19000"/>
    <n v="0"/>
    <m/>
    <x v="3"/>
    <n v="4"/>
    <s v="04"/>
    <n v="30.8"/>
    <x v="1"/>
    <n v="0"/>
    <n v="0"/>
    <s v="UNICON"/>
    <n v="1014412"/>
    <s v="UNION DE CONCRETERAS UNICON UCUE"/>
    <x v="41"/>
  </r>
  <r>
    <n v="1002210309"/>
    <s v="UE01"/>
    <x v="19"/>
    <d v="1899-12-30T15:05:00"/>
    <x v="3427"/>
    <s v="9000809182"/>
    <s v="012-022-00316622"/>
    <n v="2358"/>
    <n v="2643.8"/>
    <s v="ZPVN"/>
    <s v="40568047"/>
    <s v="0000395315"/>
    <n v="8002827837"/>
    <x v="2602"/>
    <x v="3"/>
    <x v="3"/>
    <n v="360"/>
    <s v="BOL"/>
    <s v="105049"/>
    <x v="307"/>
    <s v="806486"/>
    <s v="BODEGA PRINCIPAL ORLANDO JR"/>
    <x v="40"/>
    <s v="AV METROPOLITANA NTR ARAUJO Y BELLA"/>
    <x v="59"/>
    <s v="O-Manabi-Portoviejo"/>
    <n v="468"/>
    <x v="129"/>
    <x v="129"/>
    <s v="100014881"/>
    <s v="HARO VICENTE"/>
    <s v="ZEMU"/>
    <x v="186"/>
    <s v="2"/>
    <s v="Sin Pallet"/>
    <n v="0"/>
    <n v="0"/>
    <x v="0"/>
    <n v="27310"/>
    <n v="18030"/>
    <n v="9280"/>
    <n v="414"/>
    <m/>
    <x v="127"/>
    <n v="4"/>
    <s v="04"/>
    <n v="18"/>
    <x v="1"/>
    <n v="1.1499999999999999"/>
    <n v="23"/>
    <s v="SANJOPAS S.A."/>
    <n v="1022361"/>
    <s v="ESCOBAR VILLARREAL JORGE FRANCISCO"/>
    <x v="186"/>
  </r>
  <r>
    <n v="1002210319"/>
    <s v="UE01"/>
    <x v="19"/>
    <d v="1899-12-30T15:13:00"/>
    <x v="3428"/>
    <s v="9000809185"/>
    <s v="012-022-00316623"/>
    <n v="2287.17"/>
    <n v="2564.39"/>
    <s v="ZPVN"/>
    <s v="40568121"/>
    <s v="P000033551"/>
    <n v="8002827852"/>
    <x v="2603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44"/>
    <x v="44"/>
    <s v="10007279"/>
    <s v="QUILUMBANGO LLIQUIN HECTOR FERNANDO"/>
    <s v="ZEMU"/>
    <x v="54"/>
    <s v="2"/>
    <s v="Sin Pallet"/>
    <n v="0"/>
    <n v="0"/>
    <x v="0"/>
    <n v="27050"/>
    <n v="18040"/>
    <n v="9010"/>
    <n v="273.60000000000002"/>
    <m/>
    <x v="42"/>
    <n v="4"/>
    <s v="04"/>
    <n v="18"/>
    <x v="1"/>
    <n v="0.76"/>
    <n v="15.200000000000001"/>
    <s v="LIDENORTI S.A."/>
    <n v="1022120"/>
    <s v="RUIZ MORALES VANESSA SOLANGE"/>
    <x v="54"/>
  </r>
  <r>
    <n v="1002210300"/>
    <s v="UE01"/>
    <x v="19"/>
    <d v="1899-12-30T15:20:00"/>
    <x v="3429"/>
    <s v=""/>
    <s v=""/>
    <n v="0"/>
    <n v="0"/>
    <s v="ZPRC"/>
    <s v="2500108737"/>
    <s v="0000395410"/>
    <n v="8002827828"/>
    <x v="2604"/>
    <x v="7"/>
    <x v="7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  <n v="1013241"/>
    <s v="COMPAÑÍA DE TRANSPORTE DE CARGA PES"/>
    <x v="81"/>
  </r>
  <r>
    <n v="1002210300"/>
    <s v="UE01"/>
    <x v="19"/>
    <d v="1899-12-30T15:20:00"/>
    <x v="3430"/>
    <s v=""/>
    <s v=""/>
    <n v="0"/>
    <n v="0"/>
    <s v="ZPRC"/>
    <s v="2500108737"/>
    <s v="0000395409"/>
    <n v="8002827829"/>
    <x v="2604"/>
    <x v="6"/>
    <x v="6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  <n v="1013241"/>
    <s v="COMPAÑÍA DE TRANSPORTE DE CARGA PES"/>
    <x v="81"/>
  </r>
  <r>
    <n v="1002210231"/>
    <s v="UE01"/>
    <x v="19"/>
    <d v="1899-12-30T15:25:00"/>
    <x v="3431"/>
    <s v="9000809189"/>
    <s v="012-022-00316624"/>
    <n v="4358.3999999999996"/>
    <n v="4886.67"/>
    <s v="ZPVN"/>
    <s v="40568021"/>
    <s v="0000395286"/>
    <n v="8002827747"/>
    <x v="2605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117"/>
    <x v="117"/>
    <s v="100014879"/>
    <s v="BARAHONA ADRIAN"/>
    <s v="ZETT"/>
    <x v="163"/>
    <s v="2"/>
    <s v="Sin Pallet"/>
    <n v="0"/>
    <n v="0"/>
    <x v="0"/>
    <n v="50040"/>
    <n v="32050"/>
    <n v="17990"/>
    <n v="793.6"/>
    <m/>
    <x v="115"/>
    <n v="4"/>
    <s v="04"/>
    <n v="32"/>
    <x v="1"/>
    <n v="1.24"/>
    <n v="24.8"/>
    <s v="LIDENORTI S.A."/>
    <n v="1013894"/>
    <s v="BARAHONA MARMOL ADRIAN EDMUNDO"/>
    <x v="163"/>
  </r>
  <r>
    <n v="1002210261"/>
    <s v="UE01"/>
    <x v="19"/>
    <d v="1899-12-30T15:32:00"/>
    <x v="3432"/>
    <s v=""/>
    <s v=""/>
    <n v="0"/>
    <n v="0"/>
    <s v="ZPRC"/>
    <s v="2500108731"/>
    <s v="P000033541"/>
    <n v="8002827784"/>
    <x v="2606"/>
    <x v="3"/>
    <x v="3"/>
    <n v="240"/>
    <s v="BOL"/>
    <s v="101663"/>
    <x v="46"/>
    <s v="802191"/>
    <s v="FERRE ZURITA UNO COM"/>
    <x v="40"/>
    <s v="AMERICA Y AV. DEL EJERCITO"/>
    <x v="59"/>
    <s v="O-Manabi-Portoviejo"/>
    <n v="468"/>
    <x v="112"/>
    <x v="112"/>
    <s v="100015001"/>
    <s v="GUZMAN ERNESTO"/>
    <s v="ZEMT"/>
    <x v="157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  <n v="1013949"/>
    <s v="MEDIAVILLA FLORES WILSON PATRICIO"/>
    <x v="157"/>
  </r>
  <r>
    <n v="1002210261"/>
    <s v="UE01"/>
    <x v="19"/>
    <d v="1899-12-30T15:32:00"/>
    <x v="3433"/>
    <s v=""/>
    <s v=""/>
    <n v="0"/>
    <n v="0"/>
    <s v="ZPRC"/>
    <s v="2500108730"/>
    <s v="P000033540"/>
    <n v="8002827783"/>
    <x v="2606"/>
    <x v="4"/>
    <x v="4"/>
    <n v="240"/>
    <s v="BOL"/>
    <s v="101663"/>
    <x v="46"/>
    <s v="802191"/>
    <s v="FERRE ZURITA UNO COM"/>
    <x v="40"/>
    <s v="AMERICA Y AV. DEL EJERCITO"/>
    <x v="59"/>
    <s v="O-Manabi-Portoviejo"/>
    <n v="468"/>
    <x v="112"/>
    <x v="112"/>
    <s v="100015001"/>
    <s v="GUZMAN ERNESTO"/>
    <s v="ZEMT"/>
    <x v="157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  <n v="1013949"/>
    <s v="MEDIAVILLA FLORES WILSON PATRICIO"/>
    <x v="157"/>
  </r>
  <r>
    <n v="1002210333"/>
    <s v="UE01"/>
    <x v="19"/>
    <d v="1899-12-30T15:37:00"/>
    <x v="3434"/>
    <s v="9000809194"/>
    <s v="012-022-00316625"/>
    <n v="2484"/>
    <n v="2785.08"/>
    <s v="ZPVN"/>
    <s v="40568145"/>
    <s v="P000033557"/>
    <n v="8002827872"/>
    <x v="2607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39"/>
    <x v="39"/>
    <s v="100014979"/>
    <s v="REALPE RICARDO"/>
    <s v="ZEMU"/>
    <x v="156"/>
    <s v="2"/>
    <s v="Sin Pallet"/>
    <n v="0"/>
    <n v="0"/>
    <x v="0"/>
    <n v="26920"/>
    <n v="18040"/>
    <n v="8880"/>
    <n v="75.599999999999994"/>
    <m/>
    <x v="37"/>
    <n v="4"/>
    <s v="04"/>
    <n v="18"/>
    <x v="1"/>
    <n v="0.21"/>
    <n v="4.1999999999999993"/>
    <s v="TRANSPIONER S.A."/>
    <n v="1014100"/>
    <s v="SIGUENZA PARRA FROILAN ALEJANDRO"/>
    <x v="156"/>
  </r>
  <r>
    <n v="1002210315"/>
    <s v="UE01"/>
    <x v="19"/>
    <d v="1899-12-30T15:40:00"/>
    <x v="3435"/>
    <s v="9000809196"/>
    <s v="012-022-00316627"/>
    <n v="233.25"/>
    <n v="261.52"/>
    <s v="ZPVN"/>
    <s v="40568123"/>
    <s v="P000033553"/>
    <n v="8002827847"/>
    <x v="2608"/>
    <x v="5"/>
    <x v="5"/>
    <n v="4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15134"/>
    <s v="NICOLALDE FABIAN"/>
    <s v="ZEMU"/>
    <x v="18"/>
    <s v="2"/>
    <s v="Sin Pallet"/>
    <n v="0"/>
    <n v="0"/>
    <x v="0"/>
    <n v="6530.5559999999996"/>
    <n v="2005.556"/>
    <n v="4525"/>
    <n v="30.4"/>
    <m/>
    <x v="14"/>
    <n v="4"/>
    <s v="04"/>
    <n v="2"/>
    <x v="1"/>
    <n v="0.76"/>
    <n v="15.2"/>
    <s v="SANJOPAS S.A."/>
    <n v="1014339"/>
    <s v="NICOLALDE FLORES MILTON FABIAN"/>
    <x v="18"/>
  </r>
  <r>
    <n v="1002210315"/>
    <s v="UE01"/>
    <x v="19"/>
    <d v="1899-12-30T15:40:00"/>
    <x v="3436"/>
    <s v="9000809195"/>
    <s v="012-022-00316626"/>
    <n v="2033.04"/>
    <n v="2279.4499999999998"/>
    <s v="ZPVN"/>
    <s v="40568122"/>
    <s v="P000033552"/>
    <n v="8002827848"/>
    <x v="2608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15134"/>
    <s v="NICOLALDE FABIAN"/>
    <s v="ZEMU"/>
    <x v="18"/>
    <s v="2"/>
    <s v="Sin Pallet"/>
    <n v="0"/>
    <n v="0"/>
    <x v="0"/>
    <n v="20569.444"/>
    <n v="16044.444"/>
    <n v="4525"/>
    <n v="243.2"/>
    <m/>
    <x v="14"/>
    <n v="4"/>
    <s v="04"/>
    <n v="16"/>
    <x v="1"/>
    <n v="0.76"/>
    <n v="15.2"/>
    <s v="SANJOPAS S.A."/>
    <n v="1014339"/>
    <s v="NICOLALDE FLORES MILTON FABIAN"/>
    <x v="18"/>
  </r>
  <r>
    <n v="1002210310"/>
    <s v="UE01"/>
    <x v="19"/>
    <d v="1899-12-30T15:44:00"/>
    <x v="3437"/>
    <s v="9000809213"/>
    <s v="012-022-00316629"/>
    <n v="2440.8000000000002"/>
    <n v="2736.64"/>
    <s v="ZPVN"/>
    <s v="40567973"/>
    <s v="0000395223"/>
    <n v="8002827839"/>
    <x v="2609"/>
    <x v="3"/>
    <x v="3"/>
    <n v="360"/>
    <s v="BOL"/>
    <s v="101661"/>
    <x v="222"/>
    <s v="810295"/>
    <s v="BODEGA PRINCIPAL PROMACONS"/>
    <x v="86"/>
    <s v="AV PADRE LINO CAMPISAN"/>
    <x v="143"/>
    <s v="O-Esmeraldas-Sanlorenzo"/>
    <n v="529"/>
    <x v="32"/>
    <x v="32"/>
    <s v="100014921"/>
    <s v="QUILUMBAQUIN BENJAMIN"/>
    <s v="ZETT"/>
    <x v="39"/>
    <s v="2"/>
    <s v="Sin Pallet"/>
    <n v="0"/>
    <n v="0"/>
    <x v="0"/>
    <n v="26942.273000000001"/>
    <n v="18027.273000000001"/>
    <n v="8915"/>
    <n v="522"/>
    <m/>
    <x v="30"/>
    <n v="4"/>
    <s v="04"/>
    <n v="18"/>
    <x v="1"/>
    <n v="1.45"/>
    <n v="29"/>
    <s v="TRIMPESAS S.A."/>
    <n v="1013522"/>
    <s v="ALVARADO ROMAN JORGE XAVIER"/>
    <x v="39"/>
  </r>
  <r>
    <n v="1002210310"/>
    <s v="UE01"/>
    <x v="19"/>
    <d v="1899-12-30T15:44:00"/>
    <x v="3438"/>
    <s v="9000809212"/>
    <s v="012-022-00316628"/>
    <n v="2115"/>
    <n v="2371.35"/>
    <s v="ZPVN"/>
    <s v="40567973"/>
    <s v="0000395224"/>
    <n v="8002827838"/>
    <x v="2609"/>
    <x v="4"/>
    <x v="4"/>
    <n v="300"/>
    <s v="BOL"/>
    <s v="101661"/>
    <x v="222"/>
    <s v="810295"/>
    <s v="BODEGA PRINCIPAL PROMACONS"/>
    <x v="86"/>
    <s v="AV PADRE LINO CAMPISAN"/>
    <x v="143"/>
    <s v="O-Esmeraldas-Sanlorenzo"/>
    <n v="529"/>
    <x v="32"/>
    <x v="32"/>
    <s v="100014921"/>
    <s v="QUILUMBAQUIN BENJAMIN"/>
    <s v="ZETT"/>
    <x v="39"/>
    <s v="2"/>
    <s v="Sin Pallet"/>
    <n v="0"/>
    <n v="0"/>
    <x v="0"/>
    <n v="23937.726999999999"/>
    <n v="15022.727000000001"/>
    <n v="8915"/>
    <n v="435"/>
    <m/>
    <x v="30"/>
    <n v="4"/>
    <s v="04"/>
    <n v="15"/>
    <x v="1"/>
    <n v="1.45"/>
    <n v="29"/>
    <s v="TRIMPESAS S.A."/>
    <n v="1013522"/>
    <s v="ALVARADO ROMAN JORGE XAVIER"/>
    <x v="39"/>
  </r>
  <r>
    <n v="1002210342"/>
    <s v="UE01"/>
    <x v="19"/>
    <d v="1899-12-30T15:50:00"/>
    <x v="3439"/>
    <s v="9000809219"/>
    <s v="012-022-00316631"/>
    <n v="1406.38"/>
    <n v="1576.85"/>
    <s v="ZPVN"/>
    <s v="40568127"/>
    <s v="P000033555"/>
    <n v="8002827882"/>
    <x v="2610"/>
    <x v="7"/>
    <x v="7"/>
    <n v="2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0011.667000000001"/>
    <n v="11016.666999999999"/>
    <n v="8995"/>
    <n v="167.2"/>
    <m/>
    <x v="10"/>
    <n v="4"/>
    <s v="04"/>
    <n v="11"/>
    <x v="1"/>
    <n v="0.7599999999999999"/>
    <n v="15.2"/>
    <s v="TRANSPORTE PROPIO"/>
    <n v="1013863"/>
    <s v="DISTRIBUCIONES NARANJO"/>
    <x v="17"/>
  </r>
  <r>
    <n v="1002210342"/>
    <s v="UE01"/>
    <x v="19"/>
    <d v="1899-12-30T15:50:00"/>
    <x v="3440"/>
    <s v="9000809218"/>
    <s v="012-022-00316630"/>
    <n v="2795.43"/>
    <n v="3134.25"/>
    <s v="ZPVN"/>
    <s v="40568126"/>
    <s v="P000033554"/>
    <n v="8002827883"/>
    <x v="2610"/>
    <x v="6"/>
    <x v="6"/>
    <n v="44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1028.332999999999"/>
    <n v="22033.332999999999"/>
    <n v="8995"/>
    <n v="334.4"/>
    <m/>
    <x v="10"/>
    <n v="4"/>
    <s v="04"/>
    <n v="22"/>
    <x v="1"/>
    <n v="0.7599999999999999"/>
    <n v="15.2"/>
    <s v="TRANSPORTE PROPIO"/>
    <n v="1013863"/>
    <s v="DISTRIBUCIONES NARANJO"/>
    <x v="17"/>
  </r>
  <r>
    <n v="1002210313"/>
    <s v="UE01"/>
    <x v="19"/>
    <d v="1899-12-30T15:51:00"/>
    <x v="3441"/>
    <s v="9000809220"/>
    <s v="012-022-00316632"/>
    <n v="4237.2"/>
    <n v="4750.7700000000004"/>
    <s v="ZPVN"/>
    <s v="40567984"/>
    <s v="0000395229"/>
    <n v="8002827845"/>
    <x v="2611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71"/>
    <x v="71"/>
    <s v="100014916"/>
    <s v="PUETATE MAURICIO"/>
    <s v="ZETT"/>
    <x v="209"/>
    <s v="2"/>
    <s v="Sin Pallet"/>
    <n v="0"/>
    <n v="0"/>
    <x v="0"/>
    <n v="50760"/>
    <n v="33060"/>
    <n v="17700"/>
    <n v="666.6"/>
    <m/>
    <x v="69"/>
    <n v="4"/>
    <s v="04"/>
    <n v="33"/>
    <x v="1"/>
    <n v="1.01"/>
    <n v="20.2"/>
    <s v="LA ARMENIA S.A."/>
    <n v="1013556"/>
    <s v="RAMIREZ BAEZ FIDEL RAMIRO"/>
    <x v="209"/>
  </r>
  <r>
    <n v="1002210274"/>
    <s v="UE01"/>
    <x v="19"/>
    <d v="1899-12-30T15:58:00"/>
    <x v="3442"/>
    <s v="9000809221"/>
    <s v="012-022-00316633"/>
    <n v="4139.99"/>
    <n v="4641.78"/>
    <s v="ZPVN"/>
    <s v="40568063"/>
    <s v="0000395354"/>
    <n v="8002827799"/>
    <x v="2612"/>
    <x v="8"/>
    <x v="8"/>
    <n v="32.44"/>
    <s v="T"/>
    <s v="101453"/>
    <x v="221"/>
    <s v="810214"/>
    <s v="GRANEL MINA BALAO"/>
    <x v="87"/>
    <s v="VIA NARANJAL - TENGUEL KM 33"/>
    <x v="145"/>
    <s v="O-Guayas-Balao"/>
    <n v="551"/>
    <x v="75"/>
    <x v="75"/>
    <s v="100014925"/>
    <s v="ROSERO FERNANDO"/>
    <s v="ZECI"/>
    <x v="108"/>
    <s v="2"/>
    <s v="Sin Pallet"/>
    <n v="0"/>
    <n v="0"/>
    <x v="0"/>
    <n v="51850"/>
    <n v="32440"/>
    <n v="19410"/>
    <n v="936.54"/>
    <m/>
    <x v="73"/>
    <n v="4"/>
    <s v="04"/>
    <n v="32.44"/>
    <x v="1"/>
    <n v="28.869913686806413"/>
    <n v="28.869913686806413"/>
    <s v="J.V. TRANSPREMIUN CIA.LTDA"/>
    <n v="1013906"/>
    <s v="VALLEJOS VILLEGAS SAUL EDUARDO"/>
    <x v="108"/>
  </r>
  <r>
    <n v="1002210251"/>
    <s v="UE01"/>
    <x v="19"/>
    <d v="1899-12-30T15:58:00"/>
    <x v="3443"/>
    <s v="9000809223"/>
    <s v="012-022-00316635"/>
    <n v="1310"/>
    <n v="1468.78"/>
    <s v="ZPVN"/>
    <s v="40568010"/>
    <s v="0000395274"/>
    <n v="8002827772"/>
    <x v="2613"/>
    <x v="3"/>
    <x v="3"/>
    <n v="200"/>
    <s v="BOL"/>
    <s v="105055"/>
    <x v="182"/>
    <s v="806503"/>
    <s v="BODEGA ALAPON PORTOVIEJO"/>
    <x v="40"/>
    <s v="MEDARDO CEVALLOS"/>
    <x v="59"/>
    <s v="O-Manabi-Portoviejo"/>
    <n v="468"/>
    <x v="134"/>
    <x v="134"/>
    <s v="100015025"/>
    <s v="ARCINIEGA OSWALDO"/>
    <s v="ZEMT"/>
    <x v="192"/>
    <s v="2"/>
    <s v="Sin Pallet"/>
    <n v="0"/>
    <n v="0"/>
    <x v="0"/>
    <n v="17575.832999999999"/>
    <n v="10020.833000000001"/>
    <n v="7555"/>
    <n v="230"/>
    <m/>
    <x v="132"/>
    <n v="4"/>
    <s v="04"/>
    <n v="10"/>
    <x v="1"/>
    <n v="1.1499999999999999"/>
    <n v="23"/>
    <s v="LIDENORTI S.A."/>
    <n v="1013581"/>
    <s v="BARRERA GALLEGOS FRANKLIN GUILLERMO"/>
    <x v="192"/>
  </r>
  <r>
    <n v="1002210251"/>
    <s v="UE01"/>
    <x v="19"/>
    <d v="1899-12-30T15:58:00"/>
    <x v="3444"/>
    <s v="9000809222"/>
    <s v="012-022-00316634"/>
    <n v="1906.8"/>
    <n v="2137.92"/>
    <s v="ZPVN"/>
    <s v="40568010"/>
    <s v="0000395273"/>
    <n v="8002827771"/>
    <x v="2613"/>
    <x v="4"/>
    <x v="4"/>
    <n v="280"/>
    <s v="BOL"/>
    <s v="105055"/>
    <x v="182"/>
    <s v="806503"/>
    <s v="BODEGA ALAPON PORTOVIEJO"/>
    <x v="40"/>
    <s v="MEDARDO CEVALLOS"/>
    <x v="59"/>
    <s v="O-Manabi-Portoviejo"/>
    <n v="468"/>
    <x v="134"/>
    <x v="134"/>
    <s v="100015025"/>
    <s v="ARCINIEGA OSWALDO"/>
    <s v="ZEMT"/>
    <x v="192"/>
    <s v="2"/>
    <s v="Sin Pallet"/>
    <n v="0"/>
    <n v="0"/>
    <x v="0"/>
    <n v="21584.167000000001"/>
    <n v="14029.166999999999"/>
    <n v="7555"/>
    <n v="322"/>
    <m/>
    <x v="132"/>
    <n v="4"/>
    <s v="04"/>
    <n v="14"/>
    <x v="1"/>
    <n v="1.1499999999999999"/>
    <n v="23"/>
    <s v="LIDENORTI S.A."/>
    <n v="1013581"/>
    <s v="BARRERA GALLEGOS FRANKLIN GUILLERMO"/>
    <x v="192"/>
  </r>
  <r>
    <n v="1002210354"/>
    <s v="UE01"/>
    <x v="19"/>
    <d v="1899-12-30T16:06:00"/>
    <x v="3445"/>
    <s v="9000809230"/>
    <s v="012-022-00316637"/>
    <n v="1432.8"/>
    <n v="1606.47"/>
    <s v="ZPVN"/>
    <s v="40567736"/>
    <s v="0000395202"/>
    <n v="8002827895"/>
    <x v="2614"/>
    <x v="5"/>
    <x v="5"/>
    <n v="2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1032.726999999999"/>
    <n v="12032.727000000001"/>
    <n v="9000"/>
    <n v="216"/>
    <m/>
    <x v="138"/>
    <n v="4"/>
    <s v="04"/>
    <n v="12"/>
    <x v="1"/>
    <n v="0.9"/>
    <n v="18"/>
    <s v="TRANSPORTE PROPIO"/>
    <n v="1017512"/>
    <s v="PACHECO SALAZAR WILSON FABIAN"/>
    <x v="212"/>
  </r>
  <r>
    <n v="1002210354"/>
    <s v="UE01"/>
    <x v="19"/>
    <d v="1899-12-30T16:06:00"/>
    <x v="3446"/>
    <s v="9000809229"/>
    <s v="012-022-00316636"/>
    <n v="2730"/>
    <n v="3060.89"/>
    <s v="ZPVN"/>
    <s v="40567735"/>
    <s v="0000395201"/>
    <n v="8002827894"/>
    <x v="2614"/>
    <x v="6"/>
    <x v="6"/>
    <n v="4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0057.273000000001"/>
    <n v="21057.273000000001"/>
    <n v="9000"/>
    <n v="378"/>
    <m/>
    <x v="138"/>
    <n v="4"/>
    <s v="04"/>
    <n v="21"/>
    <x v="1"/>
    <n v="0.9"/>
    <n v="18"/>
    <s v="TRANSPORTE PROPIO"/>
    <n v="1017512"/>
    <s v="PACHECO SALAZAR WILSON FABIAN"/>
    <x v="212"/>
  </r>
  <r>
    <n v="1002210336"/>
    <s v="UE01"/>
    <x v="19"/>
    <d v="1899-12-30T16:10:00"/>
    <x v="3447"/>
    <s v="9000809240"/>
    <s v="012-022-00316638"/>
    <n v="4549.2"/>
    <n v="5100.59"/>
    <s v="ZPVN"/>
    <s v="40568032"/>
    <s v="P000033527"/>
    <n v="8002827875"/>
    <x v="2615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120"/>
    <n v="34030"/>
    <n v="16090"/>
    <n v="394.4"/>
    <m/>
    <x v="0"/>
    <n v="4"/>
    <s v="04"/>
    <n v="34"/>
    <x v="1"/>
    <n v="0.57999999999999996"/>
    <n v="11.6"/>
    <s v="TRANSPORTE PROPIO"/>
    <n v="1013643"/>
    <s v="POZO TARUPI MARCELO JAVIER"/>
    <x v="61"/>
  </r>
  <r>
    <n v="1002210330"/>
    <s v="UE01"/>
    <x v="19"/>
    <d v="1899-12-30T16:18:00"/>
    <x v="3448"/>
    <s v="9000809246"/>
    <s v="012-022-00316640"/>
    <n v="259.2"/>
    <n v="290.61"/>
    <s v="ZPVN"/>
    <s v="40568102"/>
    <s v="0000395391"/>
    <n v="8002827869"/>
    <x v="2616"/>
    <x v="3"/>
    <x v="3"/>
    <n v="40"/>
    <s v="BOL"/>
    <s v="102867"/>
    <x v="308"/>
    <s v="803628"/>
    <s v="MATERIALES DE CONSTRUCCION SAN MIGU"/>
    <x v="12"/>
    <s v="GUAYAQUIL S/N Y CALLEJON A"/>
    <x v="14"/>
    <s v="O-Losrios-Quevedo"/>
    <n v="345"/>
    <x v="59"/>
    <x v="59"/>
    <s v="100014884"/>
    <s v="CADENA GERARDO"/>
    <s v="ZEMU"/>
    <x v="74"/>
    <s v="2"/>
    <s v="Sin Pallet"/>
    <n v="0"/>
    <n v="0"/>
    <x v="0"/>
    <n v="6540"/>
    <n v="2000"/>
    <n v="4540"/>
    <n v="41.2"/>
    <m/>
    <x v="57"/>
    <n v="4"/>
    <s v="04"/>
    <n v="2"/>
    <x v="1"/>
    <n v="1.03"/>
    <n v="20.6"/>
    <s v="GLT LOGISTICS S.A."/>
    <n v="10000368"/>
    <s v="CERVANTES GORDILLO CONSUELO DEL PIL"/>
    <x v="74"/>
  </r>
  <r>
    <n v="1002210330"/>
    <s v="UE01"/>
    <x v="19"/>
    <d v="1899-12-30T16:18:00"/>
    <x v="3449"/>
    <s v="9000809245"/>
    <s v="012-022-00316639"/>
    <n v="2156.8000000000002"/>
    <n v="2418.2199999999998"/>
    <s v="ZPVN"/>
    <s v="40568102"/>
    <s v="0000395392"/>
    <n v="8002827868"/>
    <x v="2616"/>
    <x v="4"/>
    <x v="4"/>
    <n v="320"/>
    <s v="BOL"/>
    <s v="102867"/>
    <x v="308"/>
    <s v="803628"/>
    <s v="MATERIALES DE CONSTRUCCION SAN MIGU"/>
    <x v="12"/>
    <s v="GUAYAQUIL S/N Y CALLEJON A"/>
    <x v="14"/>
    <s v="O-Losrios-Quevedo"/>
    <n v="345"/>
    <x v="59"/>
    <x v="59"/>
    <s v="100014884"/>
    <s v="CADENA GERARDO"/>
    <s v="ZEMU"/>
    <x v="74"/>
    <s v="2"/>
    <s v="Sin Pallet"/>
    <n v="0"/>
    <n v="0"/>
    <x v="0"/>
    <n v="20540"/>
    <n v="16000"/>
    <n v="4540"/>
    <n v="329.6"/>
    <m/>
    <x v="57"/>
    <n v="4"/>
    <s v="04"/>
    <n v="16"/>
    <x v="1"/>
    <n v="1.03"/>
    <n v="20.6"/>
    <s v="GLT LOGISTICS S.A."/>
    <n v="10000368"/>
    <s v="CERVANTES GORDILLO CONSUELO DEL PIL"/>
    <x v="74"/>
  </r>
  <r>
    <n v="1002210372"/>
    <s v="UE01"/>
    <x v="19"/>
    <d v="1899-12-30T16:29:00"/>
    <x v="3450"/>
    <s v="9000809251"/>
    <s v="012-022-00316641"/>
    <n v="2494.8000000000002"/>
    <n v="2797.19"/>
    <s v="ZPVN"/>
    <s v="40568143"/>
    <s v="0000395430"/>
    <n v="8002827919"/>
    <x v="2617"/>
    <x v="6"/>
    <x v="6"/>
    <n v="360"/>
    <s v="BOL"/>
    <s v="101564"/>
    <x v="151"/>
    <s v="800902"/>
    <s v="BODEGA PRINCIP CONO"/>
    <x v="1"/>
    <s v="MANUELA CAÑIZARES Y JOSE ABASCAL,"/>
    <x v="109"/>
    <s v="O-Pichincha-Conocoto"/>
    <n v="123"/>
    <x v="9"/>
    <x v="9"/>
    <s v="100020335"/>
    <s v="HARO LUIS"/>
    <s v="ZEMU"/>
    <x v="11"/>
    <s v="2"/>
    <s v="Sin Pallet"/>
    <n v="0"/>
    <n v="0"/>
    <x v="0"/>
    <n v="27130"/>
    <n v="18050"/>
    <n v="9080"/>
    <n v="183.6"/>
    <m/>
    <x v="9"/>
    <n v="4"/>
    <s v="04"/>
    <n v="18"/>
    <x v="1"/>
    <n v="0.51"/>
    <n v="10.199999999999999"/>
    <s v="SANJOPAS S.A."/>
    <n v="1013262"/>
    <s v="SEGOVIA ERAZO PATRICIA ALEXANDRA"/>
    <x v="11"/>
  </r>
  <r>
    <n v="1002210360"/>
    <s v="UE01"/>
    <x v="19"/>
    <d v="1899-12-30T16:34:00"/>
    <x v="3451"/>
    <s v="9000809253"/>
    <s v="012-022-00316642"/>
    <n v="4415.3999999999996"/>
    <n v="4950.58"/>
    <s v="ZPVN"/>
    <s v="40568026"/>
    <s v="P000033524"/>
    <n v="8002827905"/>
    <x v="261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40"/>
    <n v="33100"/>
    <n v="18240"/>
    <n v="382.8"/>
    <m/>
    <x v="139"/>
    <n v="4"/>
    <s v="04"/>
    <n v="33"/>
    <x v="1"/>
    <n v="0.58000000000000007"/>
    <n v="11.6"/>
    <s v="TRANSPORTE PROPIO"/>
    <n v="1013478"/>
    <s v="LANDAZURI CORDOVA IVAN OSWALDO"/>
    <x v="208"/>
  </r>
  <r>
    <n v="1002210320"/>
    <s v="UE01"/>
    <x v="19"/>
    <d v="1899-12-30T16:39:00"/>
    <x v="3452"/>
    <s v="9000809256"/>
    <s v="012-022-00316644"/>
    <n v="2788"/>
    <n v="3125.92"/>
    <s v="ZPVN"/>
    <s v="40567993"/>
    <s v="P000033516"/>
    <n v="8002827853"/>
    <x v="2619"/>
    <x v="7"/>
    <x v="7"/>
    <n v="400"/>
    <s v="BOL"/>
    <s v="102835"/>
    <x v="102"/>
    <s v="807085"/>
    <s v="FERRICENTRO ATUNTAQUI"/>
    <x v="51"/>
    <s v="AV SALINAS Y ATAHUALPA"/>
    <x v="83"/>
    <s v="O-Imbabura-Ant.Ante.(Atuntaqu"/>
    <n v="20"/>
    <x v="43"/>
    <x v="43"/>
    <s v="100017965"/>
    <s v="ARIAS PATRICIO"/>
    <s v="ZEMT"/>
    <x v="53"/>
    <s v="2"/>
    <s v="Sin Pallet"/>
    <n v="0"/>
    <n v="0"/>
    <x v="0"/>
    <n v="27571.667000000001"/>
    <n v="20041.667000000001"/>
    <n v="7530"/>
    <n v="64"/>
    <m/>
    <x v="41"/>
    <n v="4"/>
    <s v="04"/>
    <n v="20"/>
    <x v="1"/>
    <n v="0.16"/>
    <n v="3.2"/>
    <s v="LIDENORTI S.A."/>
    <n v="1013930"/>
    <s v="GUERRA SANCHEZ EDISON RENE"/>
    <x v="53"/>
  </r>
  <r>
    <n v="1002210320"/>
    <s v="UE01"/>
    <x v="19"/>
    <d v="1899-12-30T16:39:00"/>
    <x v="3453"/>
    <s v="9000809254"/>
    <s v="012-022-00316643"/>
    <n v="552"/>
    <n v="618.91"/>
    <s v="ZPVN"/>
    <s v="40567992"/>
    <s v="P000033515"/>
    <n v="8002827854"/>
    <x v="2619"/>
    <x v="6"/>
    <x v="6"/>
    <n v="80"/>
    <s v="BOL"/>
    <s v="102835"/>
    <x v="102"/>
    <s v="807085"/>
    <s v="FERRICENTRO ATUNTAQUI"/>
    <x v="51"/>
    <s v="AV SALINAS Y ATAHUALPA"/>
    <x v="83"/>
    <s v="O-Imbabura-Ant.Ante.(Atuntaqu"/>
    <n v="20"/>
    <x v="43"/>
    <x v="43"/>
    <s v="100017965"/>
    <s v="ARIAS PATRICIO"/>
    <s v="ZEMT"/>
    <x v="53"/>
    <s v="2"/>
    <s v="Sin Pallet"/>
    <n v="0"/>
    <n v="0"/>
    <x v="0"/>
    <n v="11538.333000000001"/>
    <n v="4008.3330000000001"/>
    <n v="7530"/>
    <n v="12.8"/>
    <m/>
    <x v="41"/>
    <n v="4"/>
    <s v="04"/>
    <n v="4"/>
    <x v="1"/>
    <n v="0.16"/>
    <n v="3.2"/>
    <s v="LIDENORTI S.A."/>
    <n v="1013930"/>
    <s v="GUERRA SANCHEZ EDISON RENE"/>
    <x v="53"/>
  </r>
  <r>
    <n v="1002210327"/>
    <s v="UE01"/>
    <x v="19"/>
    <d v="1899-12-30T16:44:00"/>
    <x v="3454"/>
    <s v="9000809259"/>
    <s v="012-022-00316645"/>
    <n v="3267.05"/>
    <n v="3663.04"/>
    <s v="ZPVN"/>
    <s v="40568051"/>
    <s v="0000395324"/>
    <n v="8002827865"/>
    <x v="2620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90"/>
    <x v="90"/>
    <s v="100019698"/>
    <s v="VELASTEGUI JHONATAN"/>
    <s v="ZEMT"/>
    <x v="122"/>
    <s v="1"/>
    <s v="Con Pallet"/>
    <n v="0.05"/>
    <n v="24"/>
    <x v="0"/>
    <n v="38850"/>
    <n v="24020"/>
    <n v="14830"/>
    <n v="456"/>
    <m/>
    <x v="88"/>
    <n v="4"/>
    <s v="04"/>
    <n v="24"/>
    <x v="1"/>
    <n v="0.95"/>
    <n v="19"/>
    <s v="LIDENORTI S.A."/>
    <n v="1021893"/>
    <s v="VELASTEGUI ROMO LENIN ALEXANDER"/>
    <x v="122"/>
  </r>
  <r>
    <n v="1002210398"/>
    <s v="UE01"/>
    <x v="19"/>
    <d v="1899-12-30T16:47:00"/>
    <x v="3455"/>
    <s v="9000809263"/>
    <s v="012-022-00316647"/>
    <n v="528"/>
    <n v="592"/>
    <s v="ZPVN"/>
    <s v="40568133"/>
    <s v="0000395425"/>
    <n v="8002827955"/>
    <x v="2621"/>
    <x v="3"/>
    <x v="3"/>
    <n v="80"/>
    <s v="BOL"/>
    <s v="10000439"/>
    <x v="204"/>
    <s v="807008"/>
    <s v="FERRETERIA JADIFER"/>
    <x v="80"/>
    <s v="CALLE PRINCIPAL Y CALLE M"/>
    <x v="134"/>
    <s v="O-Pichincha-La Sexta"/>
    <n v="256"/>
    <x v="88"/>
    <x v="88"/>
    <s v="10003590"/>
    <s v="CUAYCAL TACUNGA JORGE ANIBAL"/>
    <s v="ZEMU"/>
    <x v="120"/>
    <s v="2"/>
    <s v="Sin Pallet"/>
    <n v="0"/>
    <n v="0"/>
    <x v="0"/>
    <n v="8492.2219999999998"/>
    <n v="4002.2220000000002"/>
    <n v="4490"/>
    <n v="69.599999999999994"/>
    <m/>
    <x v="86"/>
    <n v="4"/>
    <s v="04"/>
    <n v="4"/>
    <x v="1"/>
    <n v="0.86999999999999988"/>
    <n v="17.399999999999999"/>
    <s v="TRANSSJQ S.A."/>
    <n v="1014104"/>
    <s v="CORDOVA MEDIAVILLA ANDERSON OMAR"/>
    <x v="120"/>
  </r>
  <r>
    <n v="1002210398"/>
    <s v="UE01"/>
    <x v="19"/>
    <d v="1899-12-30T16:47:00"/>
    <x v="3456"/>
    <s v="9000809262"/>
    <s v="012-022-00316646"/>
    <n v="1923.6"/>
    <n v="2156.75"/>
    <s v="ZPVN"/>
    <s v="40568133"/>
    <s v="0000395424"/>
    <n v="8002827956"/>
    <x v="2621"/>
    <x v="4"/>
    <x v="4"/>
    <n v="280"/>
    <s v="BOL"/>
    <s v="10000439"/>
    <x v="204"/>
    <s v="807008"/>
    <s v="FERRETERIA JADIFER"/>
    <x v="80"/>
    <s v="CALLE PRINCIPAL Y CALLE M"/>
    <x v="134"/>
    <s v="O-Pichincha-La Sexta"/>
    <n v="256"/>
    <x v="88"/>
    <x v="88"/>
    <s v="10003590"/>
    <s v="CUAYCAL TACUNGA JORGE ANIBAL"/>
    <s v="ZEMU"/>
    <x v="120"/>
    <s v="2"/>
    <s v="Sin Pallet"/>
    <n v="0"/>
    <n v="0"/>
    <x v="0"/>
    <n v="18497.777999999998"/>
    <n v="14007.778"/>
    <n v="4490"/>
    <n v="243.6"/>
    <m/>
    <x v="86"/>
    <n v="4"/>
    <s v="04"/>
    <n v="14"/>
    <x v="1"/>
    <n v="0.87"/>
    <n v="17.399999999999999"/>
    <s v="TRANSSJQ S.A."/>
    <n v="1014104"/>
    <s v="CORDOVA MEDIAVILLA ANDERSON OMAR"/>
    <x v="120"/>
  </r>
  <r>
    <n v="1002210370"/>
    <s v="UE01"/>
    <x v="19"/>
    <d v="1899-12-30T16:49:00"/>
    <x v="3457"/>
    <s v="9000809266"/>
    <s v="012-022-00316650"/>
    <n v="245.46"/>
    <n v="275.22000000000003"/>
    <s v="ZPVN"/>
    <s v="40568151"/>
    <s v="P000033560"/>
    <n v="8002827916"/>
    <x v="2622"/>
    <x v="5"/>
    <x v="5"/>
    <n v="40"/>
    <s v="BOL"/>
    <s v="101779"/>
    <x v="85"/>
    <s v="805434"/>
    <s v="FERRETERIA ECHEVERRIA"/>
    <x v="1"/>
    <s v="LINEA FERREA Y 29 DE JUNIO"/>
    <x v="52"/>
    <s v="O-Pichincha-Yaruqui"/>
    <n v="87"/>
    <x v="133"/>
    <x v="133"/>
    <s v="100014955"/>
    <s v="VELASCO LUIS"/>
    <s v="ZEMU"/>
    <x v="190"/>
    <s v="2"/>
    <s v="Sin Pallet"/>
    <n v="0"/>
    <n v="0"/>
    <x v="0"/>
    <n v="5067.7780000000002"/>
    <n v="2001.1110000000001"/>
    <n v="3066.6669999999999"/>
    <n v="15.2"/>
    <m/>
    <x v="131"/>
    <n v="4"/>
    <s v="04"/>
    <n v="2"/>
    <x v="1"/>
    <n v="0.38"/>
    <n v="7.6"/>
    <s v="RUTAS COTACACHENSES S.A."/>
    <n v="10005626"/>
    <s v="BENALCAZAR DE LA CRUZ CRISTIAN ROBE"/>
    <x v="190"/>
  </r>
  <r>
    <n v="1002210370"/>
    <s v="UE01"/>
    <x v="19"/>
    <d v="1899-12-30T16:49:00"/>
    <x v="3458"/>
    <s v="9000809264"/>
    <s v="012-022-00316648"/>
    <n v="802.58"/>
    <n v="899.86"/>
    <s v="ZPVN"/>
    <s v="40568152"/>
    <s v="P000033561"/>
    <n v="8002827917"/>
    <x v="2622"/>
    <x v="6"/>
    <x v="6"/>
    <n v="120"/>
    <s v="BOL"/>
    <s v="101779"/>
    <x v="85"/>
    <s v="805434"/>
    <s v="FERRETERIA ECHEVERRIA"/>
    <x v="1"/>
    <s v="LINEA FERREA Y 29 DE JUNIO"/>
    <x v="52"/>
    <s v="O-Pichincha-Yaruqui"/>
    <n v="87"/>
    <x v="133"/>
    <x v="133"/>
    <s v="100014955"/>
    <s v="VELASCO LUIS"/>
    <s v="ZEMU"/>
    <x v="190"/>
    <s v="2"/>
    <s v="Sin Pallet"/>
    <n v="0"/>
    <n v="0"/>
    <x v="0"/>
    <n v="9070"/>
    <n v="6003.3329999999996"/>
    <n v="3066.6669999999999"/>
    <n v="45.6"/>
    <m/>
    <x v="131"/>
    <n v="4"/>
    <s v="04"/>
    <n v="6"/>
    <x v="1"/>
    <n v="0.38"/>
    <n v="7.6000000000000005"/>
    <s v="RUTAS COTACACHENSES S.A."/>
    <n v="10005626"/>
    <s v="BENALCAZAR DE LA CRUZ CRISTIAN ROBE"/>
    <x v="190"/>
  </r>
  <r>
    <n v="1002210370"/>
    <s v="UE01"/>
    <x v="19"/>
    <d v="1899-12-30T16:49:00"/>
    <x v="3459"/>
    <s v="9000809265"/>
    <s v="012-022-00316649"/>
    <n v="1337.63"/>
    <n v="1499.76"/>
    <s v="ZPVN"/>
    <s v="40568150"/>
    <s v="P000033559"/>
    <n v="8002827915"/>
    <x v="2622"/>
    <x v="6"/>
    <x v="6"/>
    <n v="200"/>
    <s v="BOL"/>
    <s v="101779"/>
    <x v="85"/>
    <s v="810781"/>
    <s v="FERRETERIA HARO"/>
    <x v="1"/>
    <s v="CALLE QUITO"/>
    <x v="114"/>
    <s v="O-Pichincha-Tababela"/>
    <n v="89"/>
    <x v="133"/>
    <x v="133"/>
    <s v="100014955"/>
    <s v="VELASCO LUIS"/>
    <s v="ZEMU"/>
    <x v="190"/>
    <s v="2"/>
    <s v="Sin Pallet"/>
    <n v="0"/>
    <n v="0"/>
    <x v="0"/>
    <n v="13072.223"/>
    <n v="10005.556"/>
    <n v="3066.6669999999999"/>
    <n v="82"/>
    <m/>
    <x v="131"/>
    <n v="4"/>
    <s v="04"/>
    <n v="10"/>
    <x v="1"/>
    <n v="0.41"/>
    <n v="8.1999999999999993"/>
    <s v="RUTAS COTACACHENSES S.A."/>
    <n v="10005626"/>
    <s v="BENALCAZAR DE LA CRUZ CRISTIAN ROBE"/>
    <x v="190"/>
  </r>
  <r>
    <n v="1002210361"/>
    <s v="UE01"/>
    <x v="19"/>
    <d v="1899-12-30T16:53:00"/>
    <x v="3460"/>
    <s v=""/>
    <s v=""/>
    <n v="0"/>
    <n v="0"/>
    <s v="ZPRC"/>
    <s v="2500108715"/>
    <s v="0000395107"/>
    <n v="8002827906"/>
    <x v="2623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64"/>
    <x v="64"/>
    <s v="100017276"/>
    <s v="CASTRO BYRON"/>
    <s v="ZEMT"/>
    <x v="126"/>
    <s v="1"/>
    <s v="Con Pallet"/>
    <n v="0.05"/>
    <n v="24"/>
    <x v="0"/>
    <n v="40120"/>
    <n v="24040"/>
    <n v="16080"/>
    <n v="542.4"/>
    <m/>
    <x v="62"/>
    <n v="4"/>
    <s v="04"/>
    <n v="24"/>
    <x v="1"/>
    <n v="1.1299999999999999"/>
    <n v="22.599999999999998"/>
    <s v="TRIMPESAS S.A."/>
    <n v="10003431"/>
    <s v="FIALLOS ARTEAGA ESTEFANIA CAROLINA"/>
    <x v="126"/>
  </r>
  <r>
    <n v="1002210400"/>
    <s v="UE01"/>
    <x v="19"/>
    <d v="1899-12-30T16:57:00"/>
    <x v="3461"/>
    <s v="9000809181"/>
    <s v="013-020-00048096"/>
    <n v="2545.1999999999998"/>
    <n v="2853.69"/>
    <s v="ZPDF"/>
    <s v="70177850"/>
    <s v="0000395468"/>
    <n v="8002827958"/>
    <x v="2624"/>
    <x v="4"/>
    <x v="4"/>
    <n v="360"/>
    <s v="BOL"/>
    <s v="102995"/>
    <x v="277"/>
    <s v="804070"/>
    <s v="ROMO'S MATERIALES DE CONSTRUCCION"/>
    <x v="22"/>
    <s v="PEDRO VICENTE MALDONADO Y QUITO"/>
    <x v="32"/>
    <s v="O-Esmeraldas-Esmeraldas"/>
    <n v="388"/>
    <x v="60"/>
    <x v="60"/>
    <s v="10007757"/>
    <s v="GUALACATA FERNANDEZ MANUEL RAUL"/>
    <s v="ZEMU"/>
    <x v="76"/>
    <s v="2"/>
    <s v="Sin Pallet"/>
    <n v="0"/>
    <n v="0"/>
    <x v="0"/>
    <n v="26870"/>
    <n v="18010"/>
    <n v="8860"/>
    <n v="381.6"/>
    <m/>
    <x v="58"/>
    <n v="4"/>
    <s v="04"/>
    <n v="18"/>
    <x v="1"/>
    <n v="1.06"/>
    <n v="21.200000000000003"/>
    <s v="ALQUINGA &amp; ALQUINGA"/>
    <n v="1022501"/>
    <s v="FLORES RAMIREZ ROGER WILLAN"/>
    <x v="76"/>
  </r>
  <r>
    <n v="1002210395"/>
    <s v="UE01"/>
    <x v="19"/>
    <d v="1899-12-30T16:59:00"/>
    <x v="3462"/>
    <s v="9000809268"/>
    <s v="012-022-00316651"/>
    <n v="3259.87"/>
    <n v="3654.98"/>
    <s v="ZPVN"/>
    <s v="40567967"/>
    <s v="0000395192"/>
    <n v="8002827949"/>
    <x v="2625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59"/>
    <x v="159"/>
    <s v="100015026"/>
    <s v="GUAMAN LUIS"/>
    <s v="ZEMT"/>
    <x v="240"/>
    <s v="1"/>
    <s v="Con Pallet"/>
    <n v="0.05"/>
    <n v="24"/>
    <x v="0"/>
    <n v="40070"/>
    <n v="24050"/>
    <n v="16020"/>
    <n v="216"/>
    <m/>
    <x v="156"/>
    <n v="4"/>
    <s v="04"/>
    <n v="24"/>
    <x v="1"/>
    <n v="0.45"/>
    <n v="9"/>
    <s v="TRAPSA C.A."/>
    <n v="1013279"/>
    <s v="TAPIA CAMPAÑA NESTOR HEMIRO"/>
    <x v="240"/>
  </r>
  <r>
    <n v="1002210352"/>
    <s v="UE01"/>
    <x v="19"/>
    <d v="1899-12-30T17:01:00"/>
    <x v="3463"/>
    <s v=""/>
    <s v=""/>
    <n v="0"/>
    <n v="0"/>
    <s v="ZPRC"/>
    <s v="2500108733"/>
    <s v="P000033543"/>
    <n v="8002827892"/>
    <x v="2626"/>
    <x v="2"/>
    <x v="2"/>
    <n v="31.48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260"/>
    <n v="31480"/>
    <n v="18780"/>
    <n v="0"/>
    <m/>
    <x v="3"/>
    <n v="4"/>
    <s v="04"/>
    <n v="31.48"/>
    <x v="1"/>
    <n v="0"/>
    <n v="0"/>
    <s v="UNICON"/>
    <n v="1014412"/>
    <s v="UNION DE CONCRETERAS UNICON UCUE"/>
    <x v="33"/>
  </r>
  <r>
    <n v="1002210432"/>
    <s v="UE01"/>
    <x v="19"/>
    <d v="1899-12-30T17:14:00"/>
    <x v="3464"/>
    <s v="9000780169"/>
    <s v="013-020-00046254"/>
    <n v="749.63"/>
    <n v="840.49"/>
    <s v="ZPDF"/>
    <s v="70170968"/>
    <s v="0000395327"/>
    <n v="8002827996"/>
    <x v="2627"/>
    <x v="7"/>
    <x v="7"/>
    <n v="12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15063.75"/>
    <n v="6018.75"/>
    <n v="9045"/>
    <n v="133.19999999999999"/>
    <m/>
    <x v="151"/>
    <n v="4"/>
    <s v="04"/>
    <n v="6"/>
    <x v="1"/>
    <n v="1.1099999999999999"/>
    <n v="22.2"/>
    <s v="TRANSPORTE PROPIO"/>
    <n v="1013142"/>
    <s v="CEVALLOS YEPEZ WILLIAM RICARDO"/>
    <x v="231"/>
  </r>
  <r>
    <n v="1002210432"/>
    <s v="UE01"/>
    <x v="19"/>
    <d v="1899-12-30T17:14:00"/>
    <x v="3465"/>
    <s v="9000809042"/>
    <s v="013-020-00048093"/>
    <n v="3351.35"/>
    <n v="3757.55"/>
    <s v="ZPDF"/>
    <s v="70177813"/>
    <s v="0000395326"/>
    <n v="8002827997"/>
    <x v="2627"/>
    <x v="7"/>
    <x v="7"/>
    <n v="52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35126.25"/>
    <n v="26081.25"/>
    <n v="9045"/>
    <n v="577.20000000000005"/>
    <m/>
    <x v="151"/>
    <n v="4"/>
    <s v="04"/>
    <n v="26"/>
    <x v="1"/>
    <n v="1.1100000000000001"/>
    <n v="22.200000000000003"/>
    <s v="TRANSPORTE PROPIO"/>
    <n v="1013142"/>
    <s v="CEVALLOS YEPEZ WILLIAM RICARDO"/>
    <x v="231"/>
  </r>
  <r>
    <n v="1002210366"/>
    <s v="UE01"/>
    <x v="19"/>
    <d v="1899-12-30T17:16:00"/>
    <x v="3466"/>
    <s v=""/>
    <s v=""/>
    <n v="0"/>
    <n v="0"/>
    <s v="ZPRC"/>
    <s v="2500108734"/>
    <s v="P000033544"/>
    <n v="8002827911"/>
    <x v="2628"/>
    <x v="2"/>
    <x v="2"/>
    <n v="31.5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860"/>
    <n v="31500"/>
    <n v="18360"/>
    <n v="0"/>
    <m/>
    <x v="3"/>
    <n v="4"/>
    <s v="04"/>
    <n v="31.5"/>
    <x v="1"/>
    <n v="0"/>
    <n v="0"/>
    <s v="UNICON S.A."/>
    <n v="1014412"/>
    <s v="UNION DE CONCRETERAS UNICON UCUE"/>
    <x v="97"/>
  </r>
  <r>
    <n v="1002210435"/>
    <s v="UE01"/>
    <x v="19"/>
    <d v="1899-12-30T17:20:00"/>
    <x v="3467"/>
    <s v="9000809275"/>
    <s v="012-022-00316652"/>
    <n v="2257.1999999999998"/>
    <n v="2530.7800000000002"/>
    <s v="ZPVN"/>
    <s v="40568190"/>
    <s v="0000395494"/>
    <n v="8002827999"/>
    <x v="2629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63"/>
    <x v="63"/>
    <s v="10005910"/>
    <s v="URBANO MOQUINCHE WALTER ARMANDO"/>
    <s v="ZEMU"/>
    <x v="79"/>
    <s v="2"/>
    <s v="Sin Pallet"/>
    <n v="0"/>
    <n v="0"/>
    <x v="0"/>
    <n v="26780"/>
    <n v="18030"/>
    <n v="8750"/>
    <n v="262.8"/>
    <m/>
    <x v="61"/>
    <n v="4"/>
    <s v="04"/>
    <n v="18"/>
    <x v="1"/>
    <n v="0.73"/>
    <n v="14.600000000000001"/>
    <s v="RUTAS COTACACHENSES"/>
    <n v="10005834"/>
    <s v="RUIZ CHECA JOSE JAVIER"/>
    <x v="79"/>
  </r>
  <r>
    <n v="1002210441"/>
    <s v="UE01"/>
    <x v="19"/>
    <d v="1899-12-30T17:23:00"/>
    <x v="3468"/>
    <s v="9000809276"/>
    <s v="012-022-00316653"/>
    <n v="2358"/>
    <n v="2643.8"/>
    <s v="ZPVN"/>
    <s v="40568198"/>
    <s v="0000395521"/>
    <n v="8002828005"/>
    <x v="2630"/>
    <x v="3"/>
    <x v="3"/>
    <n v="360"/>
    <s v="BOL"/>
    <s v="102905"/>
    <x v="217"/>
    <s v="803768"/>
    <s v="BODEGA PRINCIPAL"/>
    <x v="79"/>
    <s v="CALLE 24 DE MAYO VIA TOSAGUA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27070"/>
    <n v="18040"/>
    <n v="9030"/>
    <n v="406.8"/>
    <m/>
    <x v="98"/>
    <n v="4"/>
    <s v="04"/>
    <n v="18"/>
    <x v="1"/>
    <n v="1.1300000000000001"/>
    <n v="22.6"/>
    <s v="SANJOPAS S.A."/>
    <n v="1013597"/>
    <s v="RUIZ RUIZ EDISON FRANKLIN"/>
    <x v="140"/>
  </r>
  <r>
    <n v="1002210438"/>
    <s v="UE01"/>
    <x v="19"/>
    <d v="1899-12-30T17:28:00"/>
    <x v="3469"/>
    <s v="9000809280"/>
    <s v="012-022-00316654"/>
    <n v="2192.4"/>
    <n v="2458.14"/>
    <s v="ZPVN"/>
    <s v="40568187"/>
    <s v="0000395493"/>
    <n v="8002828003"/>
    <x v="2631"/>
    <x v="3"/>
    <x v="3"/>
    <n v="360"/>
    <s v="BOL"/>
    <s v="101664"/>
    <x v="8"/>
    <s v="804176"/>
    <s v="CAMINO MORA XAVIER OSWALDO"/>
    <x v="2"/>
    <s v="VIA QUEVEDO KM 3"/>
    <x v="43"/>
    <s v="O-Santodomingo -Santodomingodelos"/>
    <n v="247"/>
    <x v="102"/>
    <x v="102"/>
    <s v="100021206"/>
    <s v="OBANDO ADRIAN"/>
    <s v="ZEMU"/>
    <x v="142"/>
    <s v="2"/>
    <s v="Sin Pallet"/>
    <n v="0"/>
    <n v="0"/>
    <x v="0"/>
    <n v="27080"/>
    <n v="18040"/>
    <n v="9040"/>
    <n v="302.39999999999998"/>
    <m/>
    <x v="100"/>
    <n v="4"/>
    <s v="04"/>
    <n v="18"/>
    <x v="1"/>
    <n v="0.84"/>
    <n v="16.799999999999997"/>
    <s v="LA ARMENIA S.A."/>
    <n v="1021912"/>
    <s v="TAPIA MEJIA GEOVANNY FRANCISCO"/>
    <x v="142"/>
  </r>
  <r>
    <n v="1002210449"/>
    <s v="UE01"/>
    <x v="19"/>
    <d v="1899-12-30T17:31:00"/>
    <x v="3470"/>
    <s v="9000809281"/>
    <s v="012-022-00316655"/>
    <n v="4362.6000000000004"/>
    <n v="4891.37"/>
    <s v="ZPVN"/>
    <s v="40567966"/>
    <s v="0000395180"/>
    <n v="8002828013"/>
    <x v="2632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52080"/>
    <n v="33040"/>
    <n v="19040"/>
    <n v="996.6"/>
    <m/>
    <x v="130"/>
    <n v="4"/>
    <s v="04"/>
    <n v="33"/>
    <x v="1"/>
    <n v="1.51"/>
    <n v="30.2"/>
    <s v="TRANSPORTE PROPIO"/>
    <n v="1024814"/>
    <s v="ALEJANDRO CEVALLOS ELIJIO GERMAN"/>
    <x v="189"/>
  </r>
  <r>
    <n v="1002210412"/>
    <s v="UE01"/>
    <x v="19"/>
    <d v="1899-12-30T17:35:00"/>
    <x v="3471"/>
    <s v=""/>
    <s v=""/>
    <n v="0"/>
    <n v="0"/>
    <s v="ZPRC"/>
    <s v="2500108724"/>
    <s v="0000395268"/>
    <n v="8002827973"/>
    <x v="2633"/>
    <x v="7"/>
    <x v="7"/>
    <n v="80"/>
    <s v="BOL"/>
    <s v="101500"/>
    <x v="30"/>
    <s v="806419"/>
    <s v="CENTRO DE ACOPIO"/>
    <x v="1"/>
    <s v="EL CARRIZAL E9-119 Y AV INTEROCEANI"/>
    <x v="10"/>
    <s v="O-Pichincha-Tumbaco"/>
    <n v="110"/>
    <x v="169"/>
    <x v="169"/>
    <s v="10006913"/>
    <s v="DE LA CRUZ MANUEL ALADINO"/>
    <s v="ZETT"/>
    <x v="257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  <n v="10006852"/>
    <s v="DE LA CRUZ MANUEL ALADINO"/>
    <x v="257"/>
  </r>
  <r>
    <n v="1002210412"/>
    <s v="UE01"/>
    <x v="19"/>
    <d v="1899-12-30T17:35:00"/>
    <x v="3472"/>
    <s v=""/>
    <s v=""/>
    <n v="0"/>
    <n v="0"/>
    <s v="ZPRC"/>
    <s v="2500108724"/>
    <s v="0000395269"/>
    <n v="8002827975"/>
    <x v="2633"/>
    <x v="5"/>
    <x v="5"/>
    <n v="80"/>
    <s v="BOL"/>
    <s v="101500"/>
    <x v="30"/>
    <s v="806419"/>
    <s v="CENTRO DE ACOPIO"/>
    <x v="1"/>
    <s v="EL CARRIZAL E9-119 Y AV INTEROCEANI"/>
    <x v="10"/>
    <s v="O-Pichincha-Tumbaco"/>
    <n v="110"/>
    <x v="169"/>
    <x v="169"/>
    <s v="10006913"/>
    <s v="DE LA CRUZ MANUEL ALADINO"/>
    <s v="ZETT"/>
    <x v="257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  <n v="10006852"/>
    <s v="DE LA CRUZ MANUEL ALADINO"/>
    <x v="257"/>
  </r>
  <r>
    <n v="1002210412"/>
    <s v="UE01"/>
    <x v="19"/>
    <d v="1899-12-30T17:35:00"/>
    <x v="3473"/>
    <s v=""/>
    <s v=""/>
    <n v="0"/>
    <n v="0"/>
    <s v="ZPRC"/>
    <s v="2500108724"/>
    <s v="0000395270"/>
    <n v="8002827974"/>
    <x v="2633"/>
    <x v="6"/>
    <x v="6"/>
    <n v="480"/>
    <s v="BOL"/>
    <s v="101500"/>
    <x v="30"/>
    <s v="806419"/>
    <s v="CENTRO DE ACOPIO"/>
    <x v="1"/>
    <s v="EL CARRIZAL E9-119 Y AV INTEROCEANI"/>
    <x v="10"/>
    <s v="O-Pichincha-Tumbaco"/>
    <n v="110"/>
    <x v="169"/>
    <x v="169"/>
    <s v="10006913"/>
    <s v="DE LA CRUZ MANUEL ALADINO"/>
    <s v="ZETT"/>
    <x v="257"/>
    <s v="4"/>
    <s v="Pallet Cortesia"/>
    <n v="0"/>
    <n v="0"/>
    <x v="0"/>
    <n v="29925"/>
    <n v="24075"/>
    <n v="5850"/>
    <n v="220.8"/>
    <m/>
    <x v="165"/>
    <n v="4"/>
    <s v="04"/>
    <n v="24"/>
    <x v="1"/>
    <n v="0.46"/>
    <n v="9.2000000000000011"/>
    <s v="ELOHIM S.A."/>
    <n v="10006852"/>
    <s v="DE LA CRUZ MANUEL ALADINO"/>
    <x v="257"/>
  </r>
  <r>
    <n v="1002210433"/>
    <s v="UE01"/>
    <x v="19"/>
    <d v="1899-12-30T17:37:00"/>
    <x v="3474"/>
    <s v="9000808999"/>
    <s v="013-020-00048092"/>
    <n v="4297.16"/>
    <n v="4818"/>
    <s v="ZPDF"/>
    <s v="70177789"/>
    <s v="0000395194"/>
    <n v="8002827998"/>
    <x v="2634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90"/>
    <n v="33070"/>
    <n v="18320"/>
    <n v="996.6"/>
    <m/>
    <x v="130"/>
    <n v="4"/>
    <s v="04"/>
    <n v="33"/>
    <x v="1"/>
    <n v="1.51"/>
    <n v="30.2"/>
    <s v="TRANSPORTE PROPIO"/>
    <n v="1024814"/>
    <s v="ALEJANDRO CEVALLOS ELIJIO GERMAN"/>
    <x v="227"/>
  </r>
  <r>
    <n v="1002210418"/>
    <s v="UE01"/>
    <x v="19"/>
    <d v="1899-12-30T17:40:00"/>
    <x v="3475"/>
    <s v="9000809283"/>
    <s v="012-022-00316656"/>
    <n v="3968.44"/>
    <n v="4449.4399999999996"/>
    <s v="ZPVN"/>
    <s v="40568001"/>
    <s v="0000395287"/>
    <n v="8002827982"/>
    <x v="2635"/>
    <x v="2"/>
    <x v="2"/>
    <n v="32.340000000000003"/>
    <s v="T"/>
    <s v="10006962"/>
    <x v="127"/>
    <s v="810367"/>
    <s v="GRANEL BODEGA PRINCIPAL"/>
    <x v="27"/>
    <s v="CALLE F Y CALLE 4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180"/>
    <n v="32340"/>
    <n v="19840"/>
    <n v="467.64"/>
    <m/>
    <x v="18"/>
    <n v="4"/>
    <s v="04"/>
    <n v="32.340000000000003"/>
    <x v="1"/>
    <n v="14.460111317254173"/>
    <n v="14.460111317254173"/>
    <s v="LA ARMENIA S.A."/>
    <n v="1021830"/>
    <s v="MORALES GARZON CHRISTIAN SANTIAGO"/>
    <x v="198"/>
  </r>
  <r>
    <n v="1002210417"/>
    <s v="UE01"/>
    <x v="19"/>
    <d v="1899-12-30T17:43:00"/>
    <x v="3476"/>
    <s v=""/>
    <s v=""/>
    <n v="0"/>
    <n v="0"/>
    <s v="ZPRC"/>
    <s v="2500108736"/>
    <s v="P000033548"/>
    <n v="8002827980"/>
    <x v="2636"/>
    <x v="7"/>
    <x v="7"/>
    <n v="280"/>
    <s v="BOL"/>
    <s v="101724"/>
    <x v="50"/>
    <s v="800852"/>
    <s v="BODEGA GB"/>
    <x v="9"/>
    <s v="AV. MARIANO ACOSTA 23-70 Y JOSE CAN"/>
    <x v="11"/>
    <s v="O-Imbabura-Ibarra"/>
    <n v="30"/>
    <x v="68"/>
    <x v="68"/>
    <s v="100015058"/>
    <s v="MUÑOZ JUAN"/>
    <s v="ZEMT"/>
    <x v="86"/>
    <s v="1"/>
    <s v="Con Pallet"/>
    <n v="0.05"/>
    <n v="14"/>
    <x v="0"/>
    <n v="22395"/>
    <n v="14035"/>
    <n v="8360"/>
    <n v="53.2"/>
    <m/>
    <x v="66"/>
    <n v="4"/>
    <s v="04"/>
    <n v="14"/>
    <x v="1"/>
    <n v="0.19"/>
    <n v="3.8000000000000003"/>
    <s v="SELVALEGRE S.A."/>
    <n v="1013859"/>
    <s v="MUÑOZ ORTIZ JUAN MANUEL"/>
    <x v="86"/>
  </r>
  <r>
    <n v="1002210417"/>
    <s v="UE01"/>
    <x v="19"/>
    <d v="1899-12-30T17:43:00"/>
    <x v="3477"/>
    <s v=""/>
    <s v=""/>
    <n v="0"/>
    <n v="0"/>
    <s v="ZPRC"/>
    <s v="2500108735"/>
    <s v="P000033547"/>
    <n v="8002827981"/>
    <x v="2636"/>
    <x v="6"/>
    <x v="6"/>
    <n v="200"/>
    <s v="BOL"/>
    <s v="101724"/>
    <x v="50"/>
    <s v="800852"/>
    <s v="BODEGA GB"/>
    <x v="9"/>
    <s v="AV. MARIANO ACOSTA 23-70 Y JOSE CAN"/>
    <x v="11"/>
    <s v="O-Imbabura-Ibarra"/>
    <n v="30"/>
    <x v="68"/>
    <x v="68"/>
    <s v="100015058"/>
    <s v="MUÑOZ JUAN"/>
    <s v="ZEMT"/>
    <x v="86"/>
    <s v="1"/>
    <s v="Con Pallet"/>
    <n v="0.05"/>
    <n v="10"/>
    <x v="0"/>
    <n v="18385"/>
    <n v="10025"/>
    <n v="8360"/>
    <n v="38"/>
    <m/>
    <x v="66"/>
    <n v="4"/>
    <s v="04"/>
    <n v="10"/>
    <x v="1"/>
    <n v="0.19"/>
    <n v="3.8"/>
    <s v="SELVALEGRE S.A."/>
    <n v="1013859"/>
    <s v="MUÑOZ ORTIZ JUAN MANUEL"/>
    <x v="86"/>
  </r>
  <r>
    <n v="1002210423"/>
    <s v="UE01"/>
    <x v="19"/>
    <d v="1899-12-30T17:46:00"/>
    <x v="3478"/>
    <s v="9000809286"/>
    <s v="012-022-00316657"/>
    <n v="3342.26"/>
    <n v="3747.36"/>
    <s v="ZPVN"/>
    <s v="40565742"/>
    <s v="0000395127"/>
    <n v="8002827987"/>
    <x v="2637"/>
    <x v="8"/>
    <x v="8"/>
    <n v="32.94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520"/>
    <n v="32940"/>
    <n v="18580"/>
    <n v="0"/>
    <m/>
    <x v="3"/>
    <n v="4"/>
    <s v="04"/>
    <n v="32.94"/>
    <x v="1"/>
    <n v="0"/>
    <n v="0"/>
    <s v="XAVIER VALENZUELA"/>
    <n v="1014416"/>
    <s v="VALENZUELA DIAZ PATRICIO XAVIER"/>
    <x v="32"/>
  </r>
  <r>
    <n v="1002210424"/>
    <s v="UE01"/>
    <x v="19"/>
    <d v="1899-12-30T17:47:00"/>
    <x v="3479"/>
    <s v="9000809288"/>
    <s v="012-022-00316658"/>
    <n v="4280.42"/>
    <n v="4799.2299999999996"/>
    <s v="ZPVN"/>
    <s v="40568137"/>
    <s v="0000395428"/>
    <n v="8002827988"/>
    <x v="2638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24"/>
    <x v="24"/>
    <s v="100014929"/>
    <s v="YEPEZ PATRICIO"/>
    <s v="ZETT"/>
    <x v="30"/>
    <s v="1"/>
    <s v="Con Pallet"/>
    <n v="0.05"/>
    <n v="32"/>
    <x v="0"/>
    <n v="50000"/>
    <n v="32100"/>
    <n v="17900"/>
    <n v="281.60000000000002"/>
    <m/>
    <x v="24"/>
    <n v="4"/>
    <s v="04"/>
    <n v="32"/>
    <x v="1"/>
    <n v="0.44000000000000006"/>
    <n v="8.8000000000000007"/>
    <s v="LIDENORTI S.A."/>
    <n v="1013602"/>
    <s v="VILLEGAS PASQUEL RUBEN EDUARDO"/>
    <x v="30"/>
  </r>
  <r>
    <n v="1002210396"/>
    <s v="UE01"/>
    <x v="19"/>
    <d v="1899-12-30T17:55:00"/>
    <x v="3480"/>
    <s v=""/>
    <s v=""/>
    <n v="0"/>
    <n v="0"/>
    <s v="ZPRC"/>
    <s v="2500108715"/>
    <s v="0000395108"/>
    <n v="8002827951"/>
    <x v="2639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77"/>
    <x v="77"/>
    <s v="100014971"/>
    <s v="QUIROZ EDUARDO"/>
    <s v="ZEMT"/>
    <x v="101"/>
    <s v="1"/>
    <s v="Con Pallet"/>
    <n v="0.05"/>
    <n v="24"/>
    <x v="0"/>
    <n v="40100"/>
    <n v="23980"/>
    <n v="16120"/>
    <n v="542.4"/>
    <m/>
    <x v="75"/>
    <n v="4"/>
    <s v="04"/>
    <n v="24"/>
    <x v="1"/>
    <n v="1.1299999999999999"/>
    <n v="22.599999999999998"/>
    <s v="LIDENORTI S.A."/>
    <n v="1013584"/>
    <s v="SANCHEZ TORRES MARCOS OSWALDO"/>
    <x v="101"/>
  </r>
  <r>
    <n v="1002210476"/>
    <s v="UE01"/>
    <x v="19"/>
    <d v="1899-12-30T18:02:00"/>
    <x v="3481"/>
    <s v="9000809290"/>
    <s v="012-022-00316659"/>
    <n v="4390.3999999999996"/>
    <n v="4922.55"/>
    <s v="ZPVN"/>
    <s v="40568208"/>
    <s v="P000033571"/>
    <n v="8002828051"/>
    <x v="2640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630"/>
    <n v="32080"/>
    <n v="18550"/>
    <n v="326.39999999999998"/>
    <m/>
    <x v="144"/>
    <n v="4"/>
    <s v="04"/>
    <n v="32"/>
    <x v="1"/>
    <n v="0.51"/>
    <n v="10.199999999999999"/>
    <s v="TRANSPORTE PROPIO"/>
    <n v="1013642"/>
    <s v="ESPINOZA PAREDES ANGEL POLIVIO"/>
    <x v="221"/>
  </r>
  <r>
    <n v="1002210479"/>
    <s v="UE01"/>
    <x v="19"/>
    <d v="1899-12-30T18:05:00"/>
    <x v="3482"/>
    <s v="9000809291"/>
    <s v="012-022-00316660"/>
    <n v="2408.4"/>
    <n v="2700.32"/>
    <s v="ZPVN"/>
    <s v="40567263"/>
    <s v="P000033249"/>
    <n v="8002828054"/>
    <x v="2641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90"/>
    <n v="18000"/>
    <n v="8890"/>
    <n v="208.8"/>
    <m/>
    <x v="0"/>
    <n v="4"/>
    <s v="04"/>
    <n v="18"/>
    <x v="1"/>
    <n v="0.58000000000000007"/>
    <n v="11.600000000000001"/>
    <s v="TRANSPORTE PROPIO"/>
    <n v="1013643"/>
    <s v="POZO TARUPI MARCELO JAVIER"/>
    <x v="0"/>
  </r>
  <r>
    <n v="1002210473"/>
    <s v="UE01"/>
    <x v="19"/>
    <d v="1899-12-30T18:11:00"/>
    <x v="3483"/>
    <s v="9000809294"/>
    <s v="012-022-00316662"/>
    <n v="486.98"/>
    <n v="546.01"/>
    <s v="ZPVN"/>
    <s v="40568201"/>
    <s v="0000395528"/>
    <n v="8002828047"/>
    <x v="2642"/>
    <x v="5"/>
    <x v="5"/>
    <n v="80"/>
    <s v="BOL"/>
    <s v="101613"/>
    <x v="89"/>
    <s v="801106"/>
    <s v="FERRETERIA  GORDON"/>
    <x v="1"/>
    <s v="FERRET GORDON/ AV INTEROCEANICA"/>
    <x v="36"/>
    <s v="O-Pichincha-Elquinche"/>
    <n v="76"/>
    <x v="31"/>
    <x v="31"/>
    <s v="100014899"/>
    <s v="PILLAJO LUIS"/>
    <s v="ZEMU"/>
    <x v="37"/>
    <s v="2"/>
    <s v="Sin Pallet"/>
    <n v="0"/>
    <n v="0"/>
    <x v="0"/>
    <n v="8528.8889999999992"/>
    <n v="4008.8890000000001"/>
    <n v="4520"/>
    <n v="28"/>
    <m/>
    <x v="29"/>
    <n v="4"/>
    <s v="04"/>
    <n v="4"/>
    <x v="1"/>
    <n v="0.35"/>
    <n v="7"/>
    <s v="SANJOPAS S.A."/>
    <n v="1014267"/>
    <s v="PILLAJO GUATEMAL VICTOR JULIO"/>
    <x v="37"/>
  </r>
  <r>
    <n v="1002210473"/>
    <s v="UE01"/>
    <x v="19"/>
    <d v="1899-12-30T18:11:00"/>
    <x v="3484"/>
    <s v="9000809293"/>
    <s v="012-022-00316661"/>
    <n v="1858.89"/>
    <n v="2084.1999999999998"/>
    <s v="ZPVN"/>
    <s v="40568201"/>
    <s v="0000395527"/>
    <n v="8002828048"/>
    <x v="2642"/>
    <x v="6"/>
    <x v="6"/>
    <n v="280"/>
    <s v="BOL"/>
    <s v="101613"/>
    <x v="89"/>
    <s v="801106"/>
    <s v="FERRETERIA  GORDON"/>
    <x v="1"/>
    <s v="FERRET GORDON/ AV INTEROCEANICA"/>
    <x v="36"/>
    <s v="O-Pichincha-Elquinche"/>
    <n v="76"/>
    <x v="31"/>
    <x v="31"/>
    <s v="100014899"/>
    <s v="PILLAJO LUIS"/>
    <s v="ZEMU"/>
    <x v="37"/>
    <s v="2"/>
    <s v="Sin Pallet"/>
    <n v="0"/>
    <n v="0"/>
    <x v="0"/>
    <n v="18551.111000000001"/>
    <n v="14031.111000000001"/>
    <n v="4520"/>
    <n v="98"/>
    <m/>
    <x v="29"/>
    <n v="4"/>
    <s v="04"/>
    <n v="14"/>
    <x v="1"/>
    <n v="0.35"/>
    <n v="7"/>
    <s v="SANJOPAS S.A."/>
    <n v="1014267"/>
    <s v="PILLAJO GUATEMAL VICTOR JULIO"/>
    <x v="37"/>
  </r>
  <r>
    <n v="1002210419"/>
    <s v="UE01"/>
    <x v="19"/>
    <d v="1899-12-30T18:18:00"/>
    <x v="3485"/>
    <s v="9000809299"/>
    <s v="012-022-00316663"/>
    <n v="3845.76"/>
    <n v="4311.8900000000003"/>
    <s v="ZPVN"/>
    <s v="40567980"/>
    <s v="0000395248"/>
    <n v="8002827983"/>
    <x v="2643"/>
    <x v="8"/>
    <x v="8"/>
    <n v="31.52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800"/>
    <n v="31520"/>
    <n v="18280"/>
    <n v="110.95"/>
    <m/>
    <x v="28"/>
    <n v="4"/>
    <s v="04"/>
    <n v="31.52"/>
    <x v="1"/>
    <n v="3.5199873096446703"/>
    <n v="3.5199873096446703"/>
    <s v="TRANSALMEIDA CIA."/>
    <n v="1013966"/>
    <s v="ALMEIDA CHICAIZA MIGUEL ANGEL"/>
    <x v="58"/>
  </r>
  <r>
    <n v="1002210489"/>
    <s v="UE01"/>
    <x v="19"/>
    <d v="1899-12-30T18:25:00"/>
    <x v="3486"/>
    <s v="9000809301"/>
    <s v="012-022-00316664"/>
    <n v="2494.8000000000002"/>
    <n v="2797.19"/>
    <s v="ZPVN"/>
    <s v="40568188"/>
    <s v="0000395503"/>
    <n v="8002828065"/>
    <x v="2644"/>
    <x v="6"/>
    <x v="6"/>
    <n v="360"/>
    <s v="BOL"/>
    <s v="101498"/>
    <x v="305"/>
    <s v="804420"/>
    <s v="SUCURSAL TABABELA"/>
    <x v="1"/>
    <s v="E35 KM 24"/>
    <x v="114"/>
    <s v="O-Pichincha-Tababela"/>
    <n v="89"/>
    <x v="93"/>
    <x v="93"/>
    <s v="100014969"/>
    <s v="LARGO ANGEL"/>
    <s v="ZEMU"/>
    <x v="129"/>
    <s v="2"/>
    <s v="Sin Pallet"/>
    <n v="0"/>
    <n v="0"/>
    <x v="0"/>
    <n v="27150"/>
    <n v="18030"/>
    <n v="9120"/>
    <n v="147.6"/>
    <m/>
    <x v="91"/>
    <n v="4"/>
    <s v="04"/>
    <n v="18"/>
    <x v="1"/>
    <n v="0.41"/>
    <n v="8.1999999999999993"/>
    <s v="TRANSSJQ S.A."/>
    <n v="1012878"/>
    <s v="HINOJOSA SAN ANDRES ANGEL PATRICIO"/>
    <x v="129"/>
  </r>
  <r>
    <n v="1002210497"/>
    <s v="UE01"/>
    <x v="19"/>
    <d v="1899-12-30T18:29:00"/>
    <x v="3487"/>
    <s v="9000809303"/>
    <s v="012-022-00316666"/>
    <n v="1109.5"/>
    <n v="1243.98"/>
    <s v="ZPVN"/>
    <s v="40568015"/>
    <s v="P000033522"/>
    <n v="8002828075"/>
    <x v="2645"/>
    <x v="7"/>
    <x v="7"/>
    <n v="160"/>
    <s v="BOL"/>
    <s v="101476"/>
    <x v="21"/>
    <s v="801923"/>
    <s v="BODEGA PAZ LUIS"/>
    <x v="11"/>
    <s v="9 DE OCTUBRE S/N Y"/>
    <x v="19"/>
    <s v="O-Imbabura-Cotacachi"/>
    <n v="15"/>
    <x v="82"/>
    <x v="82"/>
    <s v="100018690"/>
    <s v="MORALES PATRICIO V."/>
    <s v="ZEMT"/>
    <x v="112"/>
    <s v="1"/>
    <s v="Con Pallet"/>
    <n v="0.05"/>
    <n v="8"/>
    <x v="0"/>
    <n v="15970"/>
    <n v="8020"/>
    <n v="7950"/>
    <n v="24"/>
    <m/>
    <x v="80"/>
    <n v="4"/>
    <s v="04"/>
    <n v="8"/>
    <x v="1"/>
    <n v="0.15"/>
    <n v="3"/>
    <s v="LA ARMENIA S.A."/>
    <n v="1021911"/>
    <s v="MORALES GORDILLO VICENTE PATRICIO"/>
    <x v="112"/>
  </r>
  <r>
    <n v="1002210497"/>
    <s v="UE01"/>
    <x v="19"/>
    <d v="1899-12-30T18:29:00"/>
    <x v="3488"/>
    <s v="9000809302"/>
    <s v="012-022-00316665"/>
    <n v="2196.94"/>
    <n v="2463.2199999999998"/>
    <s v="ZPVN"/>
    <s v="40568014"/>
    <s v="P000033521"/>
    <n v="8002828074"/>
    <x v="2645"/>
    <x v="6"/>
    <x v="6"/>
    <n v="320"/>
    <s v="BOL"/>
    <s v="101476"/>
    <x v="21"/>
    <s v="801923"/>
    <s v="BODEGA PAZ LUIS"/>
    <x v="11"/>
    <s v="9 DE OCTUBRE S/N Y"/>
    <x v="19"/>
    <s v="O-Imbabura-Cotacachi"/>
    <n v="15"/>
    <x v="82"/>
    <x v="82"/>
    <s v="100018690"/>
    <s v="MORALES PATRICIO V."/>
    <s v="ZEMT"/>
    <x v="112"/>
    <s v="1"/>
    <s v="Con Pallet"/>
    <n v="0.05"/>
    <n v="16"/>
    <x v="0"/>
    <n v="23990"/>
    <n v="16040"/>
    <n v="7950"/>
    <n v="48"/>
    <m/>
    <x v="80"/>
    <n v="4"/>
    <s v="04"/>
    <n v="16"/>
    <x v="1"/>
    <n v="0.15"/>
    <n v="3"/>
    <s v="LA ARMENIA S.A."/>
    <n v="1021911"/>
    <s v="MORALES GORDILLO VICENTE PATRICIO"/>
    <x v="112"/>
  </r>
  <r>
    <n v="1002210498"/>
    <s v="UE01"/>
    <x v="19"/>
    <d v="1899-12-30T18:30:00"/>
    <x v="3489"/>
    <s v="9000809306"/>
    <s v="012-022-00316669"/>
    <n v="528"/>
    <n v="592"/>
    <s v="ZPVN"/>
    <s v="40567852"/>
    <s v="P000033447"/>
    <n v="8002828076"/>
    <x v="2646"/>
    <x v="9"/>
    <x v="9"/>
    <n v="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  <n v="1024926"/>
    <s v="BONILLA PILATAXI CHRISTIAN"/>
    <x v="69"/>
  </r>
  <r>
    <n v="1002210498"/>
    <s v="UE01"/>
    <x v="19"/>
    <d v="1899-12-30T18:30:00"/>
    <x v="3490"/>
    <s v="9000809304"/>
    <s v="012-022-00316667"/>
    <n v="501.6"/>
    <n v="562.4"/>
    <s v="ZPVN"/>
    <s v="40567851"/>
    <s v="P000033446"/>
    <n v="8002828078"/>
    <x v="2646"/>
    <x v="3"/>
    <x v="3"/>
    <n v="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  <n v="1024926"/>
    <s v="BONILLA PILATAXI CHRISTIAN"/>
    <x v="69"/>
  </r>
  <r>
    <n v="1002210498"/>
    <s v="UE01"/>
    <x v="19"/>
    <d v="1899-12-30T18:30:00"/>
    <x v="3491"/>
    <s v="9000809305"/>
    <s v="012-022-00316668"/>
    <n v="3260"/>
    <n v="3655.13"/>
    <s v="ZPVN"/>
    <s v="40567850"/>
    <s v="P000033445"/>
    <n v="8002828077"/>
    <x v="2646"/>
    <x v="4"/>
    <x v="4"/>
    <n v="5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0979.091"/>
    <n v="24992.423999999999"/>
    <n v="5986.6670000000004"/>
    <n v="665"/>
    <m/>
    <x v="52"/>
    <n v="4"/>
    <s v="04"/>
    <n v="25"/>
    <x v="1"/>
    <n v="1.33"/>
    <n v="26.6"/>
    <s v="TRANSPORTE PROPIO"/>
    <n v="1024926"/>
    <s v="BONILLA PILATAXI CHRISTIAN"/>
    <x v="69"/>
  </r>
  <r>
    <n v="1002210475"/>
    <s v="UE01"/>
    <x v="19"/>
    <d v="1899-12-30T18:34:00"/>
    <x v="3492"/>
    <s v="9000809307"/>
    <s v="012-022-00316670"/>
    <n v="3110.4"/>
    <n v="3487.4"/>
    <s v="ZPVN"/>
    <s v="40567976"/>
    <s v="0000395206"/>
    <n v="8002828050"/>
    <x v="2647"/>
    <x v="3"/>
    <x v="3"/>
    <n v="480"/>
    <s v="BOL"/>
    <s v="101577"/>
    <x v="191"/>
    <s v="800788"/>
    <s v="BODEGA ALLAN C"/>
    <x v="12"/>
    <s v="BODEGA ALLAN C/ QUEVEDO"/>
    <x v="14"/>
    <s v="O-Losrios-Quevedo"/>
    <n v="345"/>
    <x v="114"/>
    <x v="114"/>
    <s v="100014846"/>
    <s v="SANCHEZ EDUARDO"/>
    <s v="ZEMT"/>
    <x v="159"/>
    <s v="2"/>
    <s v="Sin Pallet"/>
    <n v="0"/>
    <n v="0"/>
    <x v="0"/>
    <n v="38740"/>
    <n v="23970"/>
    <n v="14770"/>
    <n v="494.4"/>
    <m/>
    <x v="112"/>
    <n v="4"/>
    <s v="04"/>
    <n v="24"/>
    <x v="1"/>
    <n v="1.03"/>
    <n v="20.599999999999998"/>
    <s v="LIDENORTI S.A."/>
    <n v="1014106"/>
    <s v="SANCHEZ PILA FRANKLIN EDUARDO"/>
    <x v="159"/>
  </r>
  <r>
    <n v="1002210494"/>
    <s v="UE01"/>
    <x v="19"/>
    <d v="1899-12-30T18:40:00"/>
    <x v="3493"/>
    <s v="9000809309"/>
    <s v="012-022-00316671"/>
    <n v="2310"/>
    <n v="2589.9899999999998"/>
    <s v="ZPVN"/>
    <s v="40568025"/>
    <s v="P000033523"/>
    <n v="8002828070"/>
    <x v="2648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5"/>
    <x v="15"/>
    <s v="100015160"/>
    <s v="MORAN ALONSO"/>
    <s v="ZETT"/>
    <x v="19"/>
    <s v="2"/>
    <s v="Sin Pallet"/>
    <n v="0"/>
    <n v="0"/>
    <x v="1"/>
    <n v="50750"/>
    <n v="33010"/>
    <n v="17740"/>
    <n v="0"/>
    <m/>
    <x v="15"/>
    <n v="4"/>
    <s v="04"/>
    <n v="33"/>
    <x v="1"/>
    <n v="0"/>
    <n v="0"/>
    <s v="SANJOPAS S.A."/>
    <n v="1013871"/>
    <s v="MORAN PERUGACHI ALONSO"/>
    <x v="19"/>
  </r>
  <r>
    <n v="1002210519"/>
    <s v="UE01"/>
    <x v="19"/>
    <d v="1899-12-30T18:41:00"/>
    <x v="3494"/>
    <s v="9000809311"/>
    <s v="012-022-00316673"/>
    <n v="246"/>
    <n v="275.82"/>
    <s v="ZPVN"/>
    <s v="40568220"/>
    <s v="0000395546"/>
    <n v="8002828108"/>
    <x v="2649"/>
    <x v="5"/>
    <x v="5"/>
    <n v="40"/>
    <s v="BOL"/>
    <s v="101489"/>
    <x v="309"/>
    <s v="801278"/>
    <s v="BODEGA CUITO RAUL"/>
    <x v="27"/>
    <s v="AV. ATAHUALPA 638 Y"/>
    <x v="41"/>
    <s v="O-Tungurahua-Ambato"/>
    <n v="250"/>
    <x v="46"/>
    <x v="46"/>
    <s v="100018609"/>
    <s v="CHACON WILSON"/>
    <s v="ZEMU"/>
    <x v="56"/>
    <s v="2"/>
    <s v="Sin Pallet"/>
    <n v="0"/>
    <n v="0"/>
    <x v="0"/>
    <n v="6610.5559999999996"/>
    <n v="2005.556"/>
    <n v="4605"/>
    <n v="36"/>
    <m/>
    <x v="44"/>
    <n v="4"/>
    <s v="04"/>
    <n v="2"/>
    <x v="1"/>
    <n v="0.9"/>
    <n v="18"/>
    <s v="TRAPSA C.A."/>
    <n v="1013764"/>
    <s v="TERAN SARZOSA CRISTIAN DAVID"/>
    <x v="56"/>
  </r>
  <r>
    <n v="1002210519"/>
    <s v="UE01"/>
    <x v="19"/>
    <d v="1899-12-30T18:41:00"/>
    <x v="3495"/>
    <s v="9000809310"/>
    <s v="012-022-00316672"/>
    <n v="2121.6"/>
    <n v="2378.75"/>
    <s v="ZPVN"/>
    <s v="40568219"/>
    <s v="0000395545"/>
    <n v="8002828107"/>
    <x v="2649"/>
    <x v="6"/>
    <x v="6"/>
    <n v="320"/>
    <s v="BOL"/>
    <s v="101489"/>
    <x v="309"/>
    <s v="801276"/>
    <s v="EL CONSTRUCTOR 2"/>
    <x v="27"/>
    <s v="ENTRADA A AMBATO REDONDEL IZAMBA"/>
    <x v="41"/>
    <s v="O-Tungurahua-Ambato"/>
    <n v="250"/>
    <x v="46"/>
    <x v="46"/>
    <s v="100018609"/>
    <s v="CHACON WILSON"/>
    <s v="ZEMU"/>
    <x v="56"/>
    <s v="2"/>
    <s v="Sin Pallet"/>
    <n v="0"/>
    <n v="0"/>
    <x v="0"/>
    <n v="20649.444"/>
    <n v="16044.444"/>
    <n v="4605"/>
    <n v="288"/>
    <m/>
    <x v="44"/>
    <n v="4"/>
    <s v="04"/>
    <n v="16"/>
    <x v="1"/>
    <n v="0.9"/>
    <n v="18"/>
    <s v="TRAPSA C.A."/>
    <n v="1013764"/>
    <s v="TERAN SARZOSA CRISTIAN DAVID"/>
    <x v="56"/>
  </r>
  <r>
    <n v="1002210511"/>
    <s v="UE01"/>
    <x v="19"/>
    <d v="1899-12-30T18:44:00"/>
    <x v="3496"/>
    <s v="9000809313"/>
    <s v="012-022-00316675"/>
    <n v="252"/>
    <n v="282.54000000000002"/>
    <s v="ZPVN"/>
    <s v="40568058"/>
    <s v="0000395350"/>
    <n v="8002828096"/>
    <x v="2650"/>
    <x v="7"/>
    <x v="7"/>
    <n v="40"/>
    <s v="BOL"/>
    <s v="101664"/>
    <x v="8"/>
    <s v="800589"/>
    <s v="DANILO CORDOVA AGUIL"/>
    <x v="27"/>
    <s v="DANILO CORDOVA AGUILAR / VIA AMBATO"/>
    <x v="41"/>
    <s v="O-Tungurahua-Ambato"/>
    <n v="250"/>
    <x v="152"/>
    <x v="152"/>
    <s v="10006521"/>
    <s v="ANANGONO GARCIA NELSON PABLO"/>
    <s v="ZEMT"/>
    <x v="226"/>
    <s v="2"/>
    <s v="Sin Pallet"/>
    <n v="0"/>
    <n v="0"/>
    <x v="0"/>
    <n v="8766.6669999999995"/>
    <n v="2001.6669999999999"/>
    <n v="6765"/>
    <n v="36"/>
    <m/>
    <x v="149"/>
    <n v="4"/>
    <s v="04"/>
    <n v="2"/>
    <x v="1"/>
    <n v="0.9"/>
    <n v="18"/>
    <s v="TRANSSJQ S.A."/>
    <n v="10004775"/>
    <s v="ROSERO REYES KAREN AMPARO"/>
    <x v="226"/>
  </r>
  <r>
    <n v="1002210511"/>
    <s v="UE01"/>
    <x v="19"/>
    <d v="1899-12-30T18:44:00"/>
    <x v="3497"/>
    <s v="9000809312"/>
    <s v="012-022-00316674"/>
    <n v="2758.8"/>
    <n v="3093.19"/>
    <s v="ZPVN"/>
    <s v="40568058"/>
    <s v="0000395349"/>
    <n v="8002828097"/>
    <x v="2650"/>
    <x v="6"/>
    <x v="6"/>
    <n v="440"/>
    <s v="BOL"/>
    <s v="101664"/>
    <x v="8"/>
    <s v="800589"/>
    <s v="DANILO CORDOVA AGUIL"/>
    <x v="27"/>
    <s v="DANILO CORDOVA AGUILAR / VIA AMBATO"/>
    <x v="41"/>
    <s v="O-Tungurahua-Ambato"/>
    <n v="250"/>
    <x v="152"/>
    <x v="152"/>
    <s v="10006521"/>
    <s v="ANANGONO GARCIA NELSON PABLO"/>
    <s v="ZEMT"/>
    <x v="226"/>
    <s v="2"/>
    <s v="Sin Pallet"/>
    <n v="0"/>
    <n v="0"/>
    <x v="0"/>
    <n v="28783.332999999999"/>
    <n v="22018.332999999999"/>
    <n v="6765"/>
    <n v="396"/>
    <m/>
    <x v="149"/>
    <n v="4"/>
    <s v="04"/>
    <n v="22"/>
    <x v="1"/>
    <n v="0.9"/>
    <n v="18"/>
    <s v="TRANSSJQ S.A."/>
    <n v="10004775"/>
    <s v="ROSERO REYES KAREN AMPARO"/>
    <x v="226"/>
  </r>
  <r>
    <n v="1002210506"/>
    <s v="UE01"/>
    <x v="19"/>
    <d v="1899-12-30T18:45:00"/>
    <x v="3498"/>
    <s v="9000809315"/>
    <s v="012-022-00316677"/>
    <n v="256.8"/>
    <n v="287.93"/>
    <s v="ZPVN"/>
    <s v="40567988"/>
    <s v="0000395236"/>
    <n v="8002828090"/>
    <x v="2651"/>
    <x v="5"/>
    <x v="5"/>
    <n v="40"/>
    <s v="BOL"/>
    <s v="105041"/>
    <x v="310"/>
    <s v="806441"/>
    <s v="BODEGA PRINCIPAL"/>
    <x v="1"/>
    <s v="CALLE GARCIA MORENO"/>
    <x v="109"/>
    <s v="O-Pichincha-Conocoto"/>
    <n v="123"/>
    <x v="76"/>
    <x v="76"/>
    <s v="100022169"/>
    <s v="LOMAS MONTESDEOCA VINICIO XAVIER"/>
    <s v="ZEMT"/>
    <x v="99"/>
    <s v="1"/>
    <s v="Con Pallet"/>
    <n v="0.05"/>
    <n v="2"/>
    <x v="0"/>
    <n v="9773.3330000000005"/>
    <n v="2008.3330000000001"/>
    <n v="7765"/>
    <n v="20.399999999999999"/>
    <m/>
    <x v="74"/>
    <n v="4"/>
    <s v="04"/>
    <n v="2"/>
    <x v="1"/>
    <n v="0.51"/>
    <n v="10.199999999999999"/>
    <s v="LIDENORTI S.A."/>
    <n v="1013592"/>
    <s v="VALENCIA BENAVIDES GLADYS RUBY"/>
    <x v="99"/>
  </r>
  <r>
    <n v="1002210506"/>
    <s v="UE01"/>
    <x v="19"/>
    <d v="1899-12-30T18:45:00"/>
    <x v="3499"/>
    <s v="9000809314"/>
    <s v="012-022-00316676"/>
    <n v="3049.2"/>
    <n v="3418.78"/>
    <s v="ZPVN"/>
    <s v="40567988"/>
    <s v="0000395235"/>
    <n v="8002828089"/>
    <x v="2651"/>
    <x v="6"/>
    <x v="6"/>
    <n v="440"/>
    <s v="BOL"/>
    <s v="105041"/>
    <x v="310"/>
    <s v="806441"/>
    <s v="BODEGA PRINCIPAL"/>
    <x v="1"/>
    <s v="CALLE GARCIA MORENO"/>
    <x v="109"/>
    <s v="O-Pichincha-Conocoto"/>
    <n v="123"/>
    <x v="76"/>
    <x v="76"/>
    <s v="100022169"/>
    <s v="LOMAS MONTESDEOCA VINICIO XAVIER"/>
    <s v="ZEMT"/>
    <x v="99"/>
    <s v="1"/>
    <s v="Con Pallet"/>
    <n v="0.05"/>
    <n v="22"/>
    <x v="0"/>
    <n v="29856.667000000001"/>
    <n v="22091.667000000001"/>
    <n v="7765"/>
    <n v="224.4"/>
    <m/>
    <x v="74"/>
    <n v="4"/>
    <s v="04"/>
    <n v="22"/>
    <x v="1"/>
    <n v="0.51"/>
    <n v="10.200000000000001"/>
    <s v="LIDENORTI S.A."/>
    <n v="1013592"/>
    <s v="VALENCIA BENAVIDES GLADYS RUBY"/>
    <x v="99"/>
  </r>
  <r>
    <n v="1002210517"/>
    <s v="UE01"/>
    <x v="19"/>
    <d v="1899-12-30T18:49:00"/>
    <x v="3500"/>
    <s v="9000809316"/>
    <s v="012-022-00316678"/>
    <n v="2253.6"/>
    <n v="2526.75"/>
    <s v="ZPVN"/>
    <s v="40568191"/>
    <s v="0000395495"/>
    <n v="8002828105"/>
    <x v="2652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33"/>
    <x v="33"/>
    <s v="100014931"/>
    <s v="VACA GALO"/>
    <s v="ZEMU"/>
    <x v="40"/>
    <s v="2"/>
    <s v="Sin Pallet"/>
    <n v="0"/>
    <n v="0"/>
    <x v="0"/>
    <n v="27030"/>
    <n v="18020"/>
    <n v="9010"/>
    <n v="273.60000000000002"/>
    <m/>
    <x v="31"/>
    <n v="4"/>
    <s v="04"/>
    <n v="18"/>
    <x v="1"/>
    <n v="0.76"/>
    <n v="15.200000000000001"/>
    <s v="TRANSPORTE PESADO CIAPRUTE S.A."/>
    <n v="1022019"/>
    <s v="ENRIQUEZ LARA ORLANDO DANILO"/>
    <x v="40"/>
  </r>
  <r>
    <n v="1002210414"/>
    <s v="UE01"/>
    <x v="19"/>
    <d v="1899-12-30T18:52:00"/>
    <x v="3501"/>
    <s v="9000809318"/>
    <s v="012-022-00316679"/>
    <n v="4316.3999999999996"/>
    <n v="4839.58"/>
    <s v="ZPVN"/>
    <s v="40567975"/>
    <s v="0000395204"/>
    <n v="8002827977"/>
    <x v="2653"/>
    <x v="7"/>
    <x v="7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20"/>
    <n v="33020"/>
    <n v="17900"/>
    <n v="594"/>
    <m/>
    <x v="138"/>
    <n v="4"/>
    <s v="04"/>
    <n v="33"/>
    <x v="1"/>
    <n v="0.9"/>
    <n v="18"/>
    <s v="TRANSPORTE PROPIO"/>
    <n v="1017512"/>
    <s v="PACHECO SALAZAR WILSON FABIAN"/>
    <x v="205"/>
  </r>
  <r>
    <n v="1002210516"/>
    <s v="UE01"/>
    <x v="19"/>
    <d v="1899-12-30T18:53:00"/>
    <x v="3502"/>
    <s v="9000809319"/>
    <s v="012-022-00316680"/>
    <n v="2343.6"/>
    <n v="2627.66"/>
    <s v="ZPVN"/>
    <s v="40568214"/>
    <s v="P000033573"/>
    <n v="8002828104"/>
    <x v="2654"/>
    <x v="3"/>
    <x v="3"/>
    <n v="360"/>
    <s v="BOL"/>
    <s v="101961"/>
    <x v="81"/>
    <s v="806602"/>
    <s v="BODEGA MATRIZ LA CONCORDIA"/>
    <x v="41"/>
    <s v="BY PASS VIA A PUERTO QUITO"/>
    <x v="64"/>
    <s v="O-SantoDomingo-LaCondordia"/>
    <n v="233"/>
    <x v="173"/>
    <x v="173"/>
    <s v="100014977"/>
    <s v="MORALES GERMAN"/>
    <s v="ZEMU"/>
    <x v="268"/>
    <s v="2"/>
    <s v="Sin Pallet"/>
    <n v="0"/>
    <n v="0"/>
    <x v="0"/>
    <n v="27030"/>
    <n v="18010"/>
    <n v="9020"/>
    <n v="277.2"/>
    <m/>
    <x v="169"/>
    <n v="4"/>
    <s v="04"/>
    <n v="18"/>
    <x v="1"/>
    <n v="0.77"/>
    <n v="15.399999999999999"/>
    <s v="TRANINTAGSA S.A."/>
    <n v="1012880"/>
    <s v="GOMEZ MORALES NORA MONSERRATT"/>
    <x v="268"/>
  </r>
  <r>
    <n v="1002210542"/>
    <s v="UE01"/>
    <x v="19"/>
    <d v="1899-12-30T18:58:00"/>
    <x v="3503"/>
    <s v="9000809320"/>
    <s v="012-022-00316681"/>
    <n v="3999.6"/>
    <n v="4484.38"/>
    <s v="ZPVN"/>
    <s v="40568229"/>
    <s v="0000395563"/>
    <n v="8002828135"/>
    <x v="2655"/>
    <x v="3"/>
    <x v="3"/>
    <n v="660"/>
    <s v="BOL"/>
    <s v="101664"/>
    <x v="8"/>
    <s v="804786"/>
    <s v="VASCONEZ DAVID"/>
    <x v="39"/>
    <s v="VIA CHONE"/>
    <x v="58"/>
    <s v="O-Manabi-Elcarmen"/>
    <n v="278"/>
    <x v="18"/>
    <x v="18"/>
    <s v="100019606"/>
    <s v="MORALES SANTIAGO"/>
    <s v="ZETT"/>
    <x v="23"/>
    <s v="2"/>
    <s v="Sin Pallet"/>
    <n v="0"/>
    <n v="0"/>
    <x v="0"/>
    <n v="51240"/>
    <n v="33090"/>
    <n v="18150"/>
    <n v="547.79999999999995"/>
    <m/>
    <x v="18"/>
    <n v="4"/>
    <s v="04"/>
    <n v="33"/>
    <x v="1"/>
    <n v="0.83"/>
    <n v="16.599999999999998"/>
    <s v="LA ARMENIA S.A."/>
    <n v="1021830"/>
    <s v="MORALES GARZON CHRISTIAN SANTIAGO"/>
    <x v="23"/>
  </r>
  <r>
    <n v="1002210539"/>
    <s v="UE01"/>
    <x v="19"/>
    <d v="1899-12-30T19:03:00"/>
    <x v="3504"/>
    <s v=""/>
    <s v=""/>
    <n v="0"/>
    <n v="0"/>
    <s v="ZPRC"/>
    <s v="2500108718"/>
    <s v="0000395157"/>
    <n v="8002828132"/>
    <x v="265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570"/>
    <n v="32100"/>
    <n v="18470"/>
    <n v="288"/>
    <m/>
    <x v="96"/>
    <n v="4"/>
    <s v="04"/>
    <n v="32"/>
    <x v="1"/>
    <n v="0.45"/>
    <n v="9"/>
    <s v="TRANSPORTE PROPIO"/>
    <n v="1014509"/>
    <s v="COMERCIAL MICHELENA S.A."/>
    <x v="138"/>
  </r>
  <r>
    <n v="1002210550"/>
    <s v="UE01"/>
    <x v="19"/>
    <d v="1899-12-30T19:12:00"/>
    <x v="3505"/>
    <s v=""/>
    <s v=""/>
    <n v="0"/>
    <n v="0"/>
    <s v="ZPRC"/>
    <s v="2500108742"/>
    <s v="P000033565"/>
    <n v="8002828144"/>
    <x v="2657"/>
    <x v="2"/>
    <x v="2"/>
    <n v="27.51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4200"/>
    <n v="27510"/>
    <n v="16690"/>
    <n v="0"/>
    <m/>
    <x v="3"/>
    <n v="4"/>
    <s v="04"/>
    <n v="27.51"/>
    <x v="1"/>
    <n v="0"/>
    <n v="0"/>
    <s v="UNICON"/>
    <n v="1014412"/>
    <s v="UNION DE CONCRETERAS UNICON UCUE"/>
    <x v="41"/>
  </r>
  <r>
    <n v="1002210523"/>
    <s v="UE01"/>
    <x v="19"/>
    <d v="1899-12-30T19:16:00"/>
    <x v="3506"/>
    <s v="9000809328"/>
    <s v="012-022-00316682"/>
    <n v="4446.68"/>
    <n v="4985.6400000000003"/>
    <s v="ZPVN"/>
    <s v="40568211"/>
    <s v="P000033572"/>
    <n v="8002828113"/>
    <x v="2658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83"/>
    <x v="83"/>
    <s v="100015006"/>
    <s v="RIVERA JOSE LUIS"/>
    <s v="ZETT"/>
    <x v="113"/>
    <s v="2"/>
    <s v="Sin Pallet"/>
    <n v="0"/>
    <n v="0"/>
    <x v="0"/>
    <n v="50860"/>
    <n v="33100"/>
    <n v="17760"/>
    <n v="574.20000000000005"/>
    <m/>
    <x v="81"/>
    <n v="4"/>
    <s v="04"/>
    <n v="33"/>
    <x v="1"/>
    <n v="0.87000000000000011"/>
    <n v="17.400000000000002"/>
    <s v="LIDENORTI S.A."/>
    <n v="1013539"/>
    <s v="VALENCIA BENAVIDES GUSTAVO PLUTARCO"/>
    <x v="113"/>
  </r>
  <r>
    <n v="1002210543"/>
    <s v="UE01"/>
    <x v="19"/>
    <d v="1899-12-30T19:21:00"/>
    <x v="3507"/>
    <s v="9000809332"/>
    <s v="012-022-00316683"/>
    <n v="2310"/>
    <n v="2589.9899999999998"/>
    <s v="ZPVN"/>
    <s v="40568120"/>
    <s v="P000033550"/>
    <n v="8002828136"/>
    <x v="2659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35"/>
    <x v="35"/>
    <s v="100014982"/>
    <s v="PABON EDUARDO"/>
    <s v="ZETT"/>
    <x v="43"/>
    <s v="2"/>
    <s v="Sin Pallet"/>
    <n v="0"/>
    <n v="0"/>
    <x v="1"/>
    <n v="50990"/>
    <n v="33050"/>
    <n v="17940"/>
    <n v="0"/>
    <m/>
    <x v="33"/>
    <n v="4"/>
    <s v="04"/>
    <n v="33"/>
    <x v="1"/>
    <n v="0"/>
    <n v="0"/>
    <s v="SELVALEGRE S.A."/>
    <n v="1013510"/>
    <s v="ESPARZA ENDARA ALVARO DAMIAN"/>
    <x v="43"/>
  </r>
  <r>
    <n v="1002210507"/>
    <s v="UE01"/>
    <x v="19"/>
    <d v="1899-12-30T19:22:00"/>
    <x v="3508"/>
    <s v="9000809335"/>
    <s v="012-022-00316685"/>
    <n v="2978.8"/>
    <n v="3339.85"/>
    <s v="ZPVN"/>
    <s v="40568033"/>
    <s v="P000033528"/>
    <n v="8002828092"/>
    <x v="2660"/>
    <x v="7"/>
    <x v="7"/>
    <n v="44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4869"/>
    <s v="ROCHA JORGE"/>
    <s v="ZEMT"/>
    <x v="80"/>
    <s v="1"/>
    <s v="Con Pallet"/>
    <n v="0.05"/>
    <n v="22"/>
    <x v="0"/>
    <n v="30003.332999999999"/>
    <n v="22018.332999999999"/>
    <n v="7985"/>
    <n v="189.2"/>
    <m/>
    <x v="62"/>
    <n v="4"/>
    <s v="04"/>
    <n v="22"/>
    <x v="1"/>
    <n v="0.43"/>
    <n v="8.6"/>
    <s v="TRAPSA C.A."/>
    <n v="10003431"/>
    <s v="FIALLOS ARTEAGA ESTEFANIA CAROLINA"/>
    <x v="80"/>
  </r>
  <r>
    <n v="1002210507"/>
    <s v="UE01"/>
    <x v="19"/>
    <d v="1899-12-30T19:22:00"/>
    <x v="3509"/>
    <s v="9000809334"/>
    <s v="012-022-00316684"/>
    <n v="247.2"/>
    <n v="277.16000000000003"/>
    <s v="ZPVN"/>
    <s v="40568034"/>
    <s v="P000033529"/>
    <n v="8002828091"/>
    <x v="2660"/>
    <x v="5"/>
    <x v="5"/>
    <n v="4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4869"/>
    <s v="ROCHA JORGE"/>
    <s v="ZEMT"/>
    <x v="80"/>
    <s v="1"/>
    <s v="Con Pallet"/>
    <n v="0.05"/>
    <n v="2"/>
    <x v="0"/>
    <n v="9986.6669999999995"/>
    <n v="2001.6669999999999"/>
    <n v="7985"/>
    <n v="17.2"/>
    <m/>
    <x v="62"/>
    <n v="4"/>
    <s v="04"/>
    <n v="2"/>
    <x v="1"/>
    <n v="0.43"/>
    <n v="8.6"/>
    <s v="TRAPSA C.A."/>
    <n v="10003431"/>
    <s v="FIALLOS ARTEAGA ESTEFANIA CAROLINA"/>
    <x v="80"/>
  </r>
  <r>
    <n v="1002210537"/>
    <s v="UE01"/>
    <x v="19"/>
    <d v="1899-12-30T19:24:00"/>
    <x v="3510"/>
    <s v=""/>
    <s v=""/>
    <n v="0"/>
    <n v="0"/>
    <s v="ZPRC"/>
    <s v="2500108728"/>
    <s v="P000033536"/>
    <n v="8002828129"/>
    <x v="2661"/>
    <x v="7"/>
    <x v="7"/>
    <n v="160"/>
    <s v="BOL"/>
    <s v="101586"/>
    <x v="33"/>
    <s v="801500"/>
    <s v="FERRIGONZ PRINCIPAL"/>
    <x v="19"/>
    <s v="CALLE AZCASUBI Y CALLE CHILE"/>
    <x v="50"/>
    <s v="O-Pichincha-Cayambe"/>
    <n v="40"/>
    <x v="86"/>
    <x v="86"/>
    <s v="100014867"/>
    <s v="RODRIGUEZ LUIS"/>
    <s v="ZEMT"/>
    <x v="118"/>
    <s v="1"/>
    <s v="Con Pallet"/>
    <n v="0.05"/>
    <n v="8"/>
    <x v="0"/>
    <n v="15446.666999999999"/>
    <n v="8026.6670000000004"/>
    <n v="7420"/>
    <n v="33.6"/>
    <m/>
    <x v="84"/>
    <n v="4"/>
    <s v="04"/>
    <n v="8"/>
    <x v="1"/>
    <n v="0.21000000000000002"/>
    <n v="4.2"/>
    <s v="TRIMPESAS S.A."/>
    <n v="1013102"/>
    <s v="VIZCAINO FLORES JENNY NARCISA"/>
    <x v="118"/>
  </r>
  <r>
    <n v="1002210537"/>
    <s v="UE01"/>
    <x v="19"/>
    <d v="1899-12-30T19:24:00"/>
    <x v="3511"/>
    <s v=""/>
    <s v=""/>
    <n v="0"/>
    <n v="0"/>
    <s v="ZPRC"/>
    <s v="2500108727"/>
    <s v="P000033535"/>
    <n v="8002828130"/>
    <x v="2661"/>
    <x v="6"/>
    <x v="6"/>
    <n v="320"/>
    <s v="BOL"/>
    <s v="101586"/>
    <x v="33"/>
    <s v="801500"/>
    <s v="FERRIGONZ PRINCIPAL"/>
    <x v="19"/>
    <s v="CALLE AZCASUBI Y CALLE CHILE"/>
    <x v="50"/>
    <s v="O-Pichincha-Cayambe"/>
    <n v="40"/>
    <x v="86"/>
    <x v="86"/>
    <s v="100014867"/>
    <s v="RODRIGUEZ LUIS"/>
    <s v="ZEMT"/>
    <x v="118"/>
    <s v="1"/>
    <s v="Con Pallet"/>
    <n v="0.05"/>
    <n v="16"/>
    <x v="0"/>
    <n v="23473.332999999999"/>
    <n v="16053.333000000001"/>
    <n v="7420"/>
    <n v="67.2"/>
    <m/>
    <x v="84"/>
    <n v="4"/>
    <s v="04"/>
    <n v="16"/>
    <x v="1"/>
    <n v="0.21000000000000002"/>
    <n v="4.2"/>
    <s v="TRIMPESAS S.A."/>
    <n v="1013102"/>
    <s v="VIZCAINO FLORES JENNY NARCISA"/>
    <x v="118"/>
  </r>
  <r>
    <n v="1002210431"/>
    <s v="UE01"/>
    <x v="19"/>
    <d v="1899-12-30T19:29:00"/>
    <x v="3512"/>
    <s v="9000809338"/>
    <s v="012-022-00316686"/>
    <n v="3920.57"/>
    <n v="4395.7700000000004"/>
    <s v="ZPVN"/>
    <s v="40568023"/>
    <s v="0000395290"/>
    <n v="8002827995"/>
    <x v="2662"/>
    <x v="2"/>
    <x v="2"/>
    <n v="31"/>
    <s v="T"/>
    <s v="102776"/>
    <x v="74"/>
    <s v="804808"/>
    <s v="GRANEL A&amp;P ASFALTOS Y PAVIMENTOS"/>
    <x v="27"/>
    <s v="VIA A KUMUCHI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9470"/>
    <n v="31000"/>
    <n v="18470"/>
    <n v="634.88"/>
    <m/>
    <x v="28"/>
    <n v="4"/>
    <s v="04"/>
    <n v="31"/>
    <x v="1"/>
    <n v="20.48"/>
    <n v="20.48"/>
    <s v="TRANSALMEIDA"/>
    <n v="1013966"/>
    <s v="ALMEIDA CHICAIZA MIGUEL ANGEL"/>
    <x v="218"/>
  </r>
  <r>
    <n v="1002210529"/>
    <s v="UE01"/>
    <x v="19"/>
    <d v="1899-12-30T19:30:00"/>
    <x v="3513"/>
    <s v="9000809339"/>
    <s v="012-022-00316687"/>
    <n v="4323"/>
    <n v="4846.9799999999996"/>
    <s v="ZPVN"/>
    <s v="40568009"/>
    <s v="0000395272"/>
    <n v="8002828122"/>
    <x v="2663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84"/>
    <x v="84"/>
    <s v="100021489"/>
    <s v="MONTEROS ESTEBAN"/>
    <s v="ZETT"/>
    <x v="115"/>
    <s v="2"/>
    <s v="Sin Pallet"/>
    <n v="0"/>
    <n v="0"/>
    <x v="0"/>
    <n v="49900"/>
    <n v="33060"/>
    <n v="16840"/>
    <n v="745.8"/>
    <m/>
    <x v="82"/>
    <n v="4"/>
    <s v="04"/>
    <n v="33"/>
    <x v="1"/>
    <n v="1.1299999999999999"/>
    <n v="22.599999999999998"/>
    <s v="TRANSSJQ S.A."/>
    <n v="1013799"/>
    <s v="MONTEROS REYES ROBERTH ESTEBAN"/>
    <x v="115"/>
  </r>
  <r>
    <n v="1002210508"/>
    <s v="UE01"/>
    <x v="19"/>
    <d v="1899-12-30T19:33:00"/>
    <x v="3514"/>
    <s v="9000809340"/>
    <s v="012-022-00316688"/>
    <n v="3082.66"/>
    <n v="3456.3"/>
    <s v="ZPVN"/>
    <s v="40566694"/>
    <s v="0000395382"/>
    <n v="8002828093"/>
    <x v="2664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20"/>
    <x v="20"/>
    <s v="100015045"/>
    <s v="MORAN JOSE"/>
    <s v="ZEMT"/>
    <x v="25"/>
    <s v="1"/>
    <s v="Con Pallet"/>
    <n v="0.05"/>
    <n v="24"/>
    <x v="0"/>
    <n v="40150"/>
    <n v="23990"/>
    <n v="16160"/>
    <n v="624"/>
    <m/>
    <x v="20"/>
    <n v="4"/>
    <s v="04"/>
    <n v="24"/>
    <x v="1"/>
    <n v="1.3"/>
    <n v="26"/>
    <s v="TRANSSJQ S.A."/>
    <n v="1016455"/>
    <s v="MEDIAVILLA VALENZUELA MILTON SANTIA"/>
    <x v="25"/>
  </r>
  <r>
    <n v="1002210562"/>
    <s v="UE01"/>
    <x v="19"/>
    <d v="1899-12-30T19:38:00"/>
    <x v="3515"/>
    <s v=""/>
    <s v=""/>
    <n v="0"/>
    <n v="0"/>
    <s v="ZPRC"/>
    <s v="2500108752"/>
    <s v="0000395573"/>
    <n v="8002828160"/>
    <x v="2665"/>
    <x v="3"/>
    <x v="3"/>
    <n v="200"/>
    <s v="BOL"/>
    <s v="101664"/>
    <x v="8"/>
    <s v="809209"/>
    <s v="PAREDES HERVAS MARITZA SILVANA"/>
    <x v="95"/>
    <s v="AV ANTONIO DE LAS BASTIDAS"/>
    <x v="163"/>
    <s v="O-Losrios-Montalvo"/>
    <n v="405"/>
    <x v="162"/>
    <x v="162"/>
    <s v="100021282"/>
    <s v="PERUGACHI FAUSTO"/>
    <s v="ZEMU"/>
    <x v="245"/>
    <s v="2"/>
    <s v="Sin Pallet"/>
    <n v="0"/>
    <n v="0"/>
    <x v="0"/>
    <n v="14580.556"/>
    <n v="10005.556"/>
    <n v="4575"/>
    <n v="250"/>
    <m/>
    <x v="158"/>
    <n v="4"/>
    <s v="04"/>
    <n v="10"/>
    <x v="1"/>
    <n v="1.25"/>
    <n v="25"/>
    <s v="TRANSSJQ S.A."/>
    <n v="1021764"/>
    <s v="GARCES MARTINEZ MILTON EDUARDO"/>
    <x v="245"/>
  </r>
  <r>
    <n v="1002210562"/>
    <s v="UE01"/>
    <x v="19"/>
    <d v="1899-12-30T19:38:00"/>
    <x v="3516"/>
    <s v=""/>
    <s v=""/>
    <n v="0"/>
    <n v="0"/>
    <s v="ZPRC"/>
    <s v="2500108752"/>
    <s v="0000395574"/>
    <n v="8002828159"/>
    <x v="2665"/>
    <x v="4"/>
    <x v="4"/>
    <n v="160"/>
    <s v="BOL"/>
    <s v="101664"/>
    <x v="8"/>
    <s v="809209"/>
    <s v="PAREDES HERVAS MARITZA SILVANA"/>
    <x v="95"/>
    <s v="AV ANTONIO DE LAS BASTIDAS"/>
    <x v="163"/>
    <s v="O-Losrios-Montalvo"/>
    <n v="405"/>
    <x v="162"/>
    <x v="162"/>
    <s v="100021282"/>
    <s v="PERUGACHI FAUSTO"/>
    <s v="ZEMU"/>
    <x v="245"/>
    <s v="2"/>
    <s v="Sin Pallet"/>
    <n v="0"/>
    <n v="0"/>
    <x v="0"/>
    <n v="12579.444"/>
    <n v="8004.4440000000004"/>
    <n v="4575"/>
    <n v="200"/>
    <m/>
    <x v="158"/>
    <n v="4"/>
    <s v="04"/>
    <n v="8"/>
    <x v="1"/>
    <n v="1.25"/>
    <n v="25"/>
    <s v="TRANSSJQ S.A."/>
    <n v="1021764"/>
    <s v="GARCES MARTINEZ MILTON EDUARDO"/>
    <x v="245"/>
  </r>
  <r>
    <n v="1002210560"/>
    <s v="UE01"/>
    <x v="19"/>
    <d v="1899-12-30T19:40:00"/>
    <x v="3517"/>
    <s v=""/>
    <s v=""/>
    <n v="0"/>
    <n v="0"/>
    <s v="ZPRC"/>
    <s v="2500108754"/>
    <s v="0000395580"/>
    <n v="8002828157"/>
    <x v="2666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51050"/>
    <n v="32040"/>
    <n v="19010"/>
    <n v="345.6"/>
    <m/>
    <x v="6"/>
    <n v="4"/>
    <s v="04"/>
    <n v="32"/>
    <x v="1"/>
    <n v="0.54"/>
    <n v="10.8"/>
    <s v="TRANSPORTE PROPIO"/>
    <n v="1013241"/>
    <s v="COMPAÑÍA DE TRANSPORTE DE CARGA PES"/>
    <x v="52"/>
  </r>
  <r>
    <n v="1002210521"/>
    <s v="UE01"/>
    <x v="19"/>
    <d v="1899-12-30T19:44:00"/>
    <x v="3518"/>
    <s v="9000809060"/>
    <s v="013-020-00048094"/>
    <n v="4448.3999999999996"/>
    <n v="4987.58"/>
    <s v="ZPDF"/>
    <s v="70177821"/>
    <s v="0000395342"/>
    <n v="8002828111"/>
    <x v="2667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94"/>
    <x v="94"/>
    <s v="10003496"/>
    <s v="AYALA LOPEZ PABLO ERNESTO"/>
    <s v="ZETT"/>
    <x v="131"/>
    <s v="2"/>
    <s v="Sin Pallet"/>
    <n v="0"/>
    <n v="0"/>
    <x v="0"/>
    <n v="50680"/>
    <n v="33060"/>
    <n v="17620"/>
    <n v="996.6"/>
    <m/>
    <x v="92"/>
    <n v="4"/>
    <s v="04"/>
    <n v="33"/>
    <x v="1"/>
    <n v="1.51"/>
    <n v="30.2"/>
    <s v="TRAPSA C.A."/>
    <n v="10003459"/>
    <s v="AYALA LOPEZ PABLO ROBERTO"/>
    <x v="131"/>
  </r>
  <r>
    <n v="1002210548"/>
    <s v="UE01"/>
    <x v="19"/>
    <d v="1899-12-30T19:54:00"/>
    <x v="3519"/>
    <s v="9000809343"/>
    <s v="012-022-00316689"/>
    <n v="4498.6899999999996"/>
    <n v="5043.96"/>
    <s v="ZPVN"/>
    <s v="40568055"/>
    <s v="P000033534"/>
    <n v="8002828142"/>
    <x v="2668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42"/>
    <x v="42"/>
    <s v="100014842"/>
    <s v="ANRRANGO VICTOR"/>
    <s v="ZETT"/>
    <x v="51"/>
    <s v="2"/>
    <s v="Sin Pallet"/>
    <n v="0"/>
    <n v="0"/>
    <x v="0"/>
    <n v="50790"/>
    <n v="33020"/>
    <n v="17770"/>
    <n v="699.6"/>
    <m/>
    <x v="40"/>
    <n v="4"/>
    <s v="04"/>
    <n v="33"/>
    <x v="1"/>
    <n v="1.06"/>
    <n v="21.2"/>
    <s v="TRANSSJQ S.A."/>
    <n v="1014103"/>
    <s v="ANRRANGO CALDERON VICTOR HUGO"/>
    <x v="51"/>
  </r>
  <r>
    <n v="1002210578"/>
    <s v="UE01"/>
    <x v="19"/>
    <d v="1899-12-30T19:58:00"/>
    <x v="3520"/>
    <s v="9000809346"/>
    <s v="012-022-00316690"/>
    <n v="3235.2"/>
    <n v="3627.32"/>
    <s v="ZPVN"/>
    <s v="40568031"/>
    <s v="P000033526"/>
    <n v="8002828183"/>
    <x v="2669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105"/>
    <x v="105"/>
    <s v="100017992"/>
    <s v="VILLEGAS DARWIN"/>
    <s v="ZEMT"/>
    <x v="147"/>
    <s v="1"/>
    <s v="Con Pallet"/>
    <n v="0.05"/>
    <n v="24"/>
    <x v="0"/>
    <n v="40330"/>
    <n v="24070"/>
    <n v="16260"/>
    <n v="206.4"/>
    <m/>
    <x v="103"/>
    <n v="4"/>
    <s v="04"/>
    <n v="24"/>
    <x v="1"/>
    <n v="0.43"/>
    <n v="8.6"/>
    <s v="TRIMPESAS S.A."/>
    <n v="1020170"/>
    <s v="VILLEGAS PASQUEL DARWIN EDMUNDO"/>
    <x v="147"/>
  </r>
  <r>
    <n v="1002210588"/>
    <s v="UE01"/>
    <x v="19"/>
    <d v="1899-12-30T19:59:00"/>
    <x v="3521"/>
    <s v=""/>
    <s v=""/>
    <n v="0"/>
    <n v="0"/>
    <s v="ZPRC"/>
    <s v="2500108726"/>
    <s v="0000395331"/>
    <n v="8002828198"/>
    <x v="2670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3825"/>
    <n v="6020"/>
    <n v="7805"/>
    <n v="61.2"/>
    <m/>
    <x v="54"/>
    <n v="4"/>
    <s v="04"/>
    <n v="6"/>
    <x v="1"/>
    <n v="0.51"/>
    <n v="10.200000000000001"/>
    <s v="TRANSPORTE PROPIO"/>
    <n v="1013768"/>
    <s v="PROAÑO MESIAS JOSELITO"/>
    <x v="71"/>
  </r>
  <r>
    <n v="1002210588"/>
    <s v="UE01"/>
    <x v="19"/>
    <d v="1899-12-30T19:59:00"/>
    <x v="3522"/>
    <s v=""/>
    <s v=""/>
    <n v="0"/>
    <n v="0"/>
    <s v="ZPRC"/>
    <s v="2500108726"/>
    <s v="0000395332"/>
    <n v="8002828197"/>
    <x v="2670"/>
    <x v="6"/>
    <x v="6"/>
    <n v="3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865"/>
    <n v="18060"/>
    <n v="7805"/>
    <n v="183.6"/>
    <m/>
    <x v="54"/>
    <n v="4"/>
    <s v="04"/>
    <n v="18"/>
    <x v="1"/>
    <n v="0.51"/>
    <n v="10.199999999999999"/>
    <s v="TRANSPORTE PROPIO"/>
    <n v="1013768"/>
    <s v="PROAÑO MESIAS JOSELITO"/>
    <x v="71"/>
  </r>
  <r>
    <n v="1002210563"/>
    <s v="UE01"/>
    <x v="19"/>
    <d v="1899-12-30T20:08:00"/>
    <x v="3523"/>
    <s v=""/>
    <s v=""/>
    <n v="0"/>
    <n v="0"/>
    <s v="ZPRC"/>
    <s v="2500108747"/>
    <s v="P000033570"/>
    <n v="8002828161"/>
    <x v="2671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930"/>
    <n v="33030"/>
    <n v="17900"/>
    <n v="554.4"/>
    <m/>
    <x v="109"/>
    <n v="4"/>
    <s v="04"/>
    <n v="33"/>
    <x v="1"/>
    <n v="0.84"/>
    <n v="16.8"/>
    <s v="TRANSPORTE PROPIO"/>
    <n v="1018725"/>
    <s v="TRANSPORTE DE CARGA PESADA"/>
    <x v="203"/>
  </r>
  <r>
    <n v="1002210568"/>
    <s v="UE01"/>
    <x v="19"/>
    <d v="1899-12-30T20:12:00"/>
    <x v="3524"/>
    <s v="9000809348"/>
    <s v="012-022-00316691"/>
    <n v="4059.78"/>
    <n v="4551.8500000000004"/>
    <s v="ZPVN"/>
    <s v="40567985"/>
    <s v="P000033514"/>
    <n v="8002828170"/>
    <x v="2672"/>
    <x v="3"/>
    <x v="3"/>
    <n v="640"/>
    <s v="BOL"/>
    <s v="101539"/>
    <x v="147"/>
    <s v="807211"/>
    <s v="BODEGA ZURITSA LOCAL 2"/>
    <x v="2"/>
    <s v="BYPASS QUITO A QUEVEDO"/>
    <x v="43"/>
    <s v="O-Santodomingo -Santodomingodelos"/>
    <n v="247"/>
    <x v="148"/>
    <x v="148"/>
    <s v="100014974"/>
    <s v="PAZMIÑO ULISES"/>
    <s v="ZETT"/>
    <x v="222"/>
    <s v="1"/>
    <s v="Con Pallet"/>
    <n v="0.05"/>
    <n v="32"/>
    <x v="0"/>
    <n v="50080"/>
    <n v="32040"/>
    <n v="18040"/>
    <n v="537.6"/>
    <m/>
    <x v="145"/>
    <n v="4"/>
    <s v="04"/>
    <n v="32"/>
    <x v="1"/>
    <n v="0.84000000000000008"/>
    <n v="16.8"/>
    <s v="SANJOPAS S.A."/>
    <n v="1013232"/>
    <s v="SANCHEZ VALLEJOS JORGE FABIAN"/>
    <x v="222"/>
  </r>
  <r>
    <n v="1002210569"/>
    <s v="UE01"/>
    <x v="19"/>
    <d v="1899-12-30T20:14:00"/>
    <x v="3525"/>
    <s v="9000809349"/>
    <s v="012-022-00316692"/>
    <n v="2419.1999999999998"/>
    <n v="2712.42"/>
    <s v="ZPVN"/>
    <s v="40568221"/>
    <s v="0000395548"/>
    <n v="8002828171"/>
    <x v="2673"/>
    <x v="4"/>
    <x v="4"/>
    <n v="360"/>
    <s v="BOL"/>
    <s v="102260"/>
    <x v="42"/>
    <s v="809513"/>
    <s v="MI LOTE PASCUALES"/>
    <x v="68"/>
    <s v="MI LOTE 6"/>
    <x v="120"/>
    <s v="O-Guayas-Guayaquil"/>
    <n v="524"/>
    <x v="96"/>
    <x v="96"/>
    <s v="10008096"/>
    <s v="SALAZAR ECHEVERRIA JUAN CARLOS"/>
    <s v="ZEMU"/>
    <x v="259"/>
    <s v="2"/>
    <s v="Sin Pallet"/>
    <n v="0"/>
    <n v="0"/>
    <x v="0"/>
    <n v="26850"/>
    <n v="18000"/>
    <n v="8850"/>
    <n v="468"/>
    <m/>
    <x v="94"/>
    <n v="4"/>
    <s v="04"/>
    <n v="18"/>
    <x v="1"/>
    <n v="1.3"/>
    <n v="26"/>
    <s v="RUTAS COTACACHENSES S.A."/>
    <n v="1023153"/>
    <s v="BUITRON MONTENEGRO JONNY"/>
    <x v="259"/>
  </r>
  <r>
    <n v="1002210604"/>
    <s v="UE01"/>
    <x v="19"/>
    <d v="1899-12-30T20:15:00"/>
    <x v="3526"/>
    <s v=""/>
    <s v=""/>
    <n v="0"/>
    <n v="0"/>
    <s v="ZPRC"/>
    <s v="2500108738"/>
    <s v="0000395434"/>
    <n v="8002828217"/>
    <x v="2674"/>
    <x v="2"/>
    <x v="2"/>
    <n v="31.83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15106"/>
    <s v="TOAPANTA ANIBAL"/>
    <s v="ZECI"/>
    <x v="123"/>
    <s v="2"/>
    <s v="Sin Pallet"/>
    <n v="0"/>
    <n v="0"/>
    <x v="0"/>
    <n v="49850"/>
    <n v="31830"/>
    <n v="18020"/>
    <n v="289.02"/>
    <m/>
    <x v="1"/>
    <n v="4"/>
    <s v="04"/>
    <n v="31.83"/>
    <x v="1"/>
    <n v="9.0801131008482567"/>
    <n v="9.0801131008482567"/>
    <s v="TRANSCONCEM CIA. LTDA."/>
    <n v="1013227"/>
    <s v="COMPAÑIA DE TRANSPORTE PESADO"/>
    <x v="123"/>
  </r>
  <r>
    <n v="1002210585"/>
    <s v="UE01"/>
    <x v="19"/>
    <d v="1899-12-30T20:20:00"/>
    <x v="3527"/>
    <s v=""/>
    <s v=""/>
    <n v="0"/>
    <n v="0"/>
    <s v="ZPRC"/>
    <s v="2500108739"/>
    <s v="0000395436"/>
    <n v="8002828194"/>
    <x v="2675"/>
    <x v="2"/>
    <x v="2"/>
    <n v="32.99"/>
    <s v="T"/>
    <s v="101456"/>
    <x v="26"/>
    <s v="801713"/>
    <s v="UNICON NORTE DESTINO"/>
    <x v="1"/>
    <s v="AV. SIMON BOLIVAR E INTEROCEANICA"/>
    <x v="9"/>
    <s v="O-Pichincha-Cumbaya"/>
    <n v="113"/>
    <x v="1"/>
    <x v="1"/>
    <s v="10003377"/>
    <s v="NARVAEZ IPIALES BRAYAN JAVIER"/>
    <s v="ZECI"/>
    <x v="252"/>
    <s v="2"/>
    <s v="Sin Pallet"/>
    <n v="0"/>
    <n v="0"/>
    <x v="0"/>
    <n v="51470"/>
    <n v="32990"/>
    <n v="18480"/>
    <n v="299.55"/>
    <m/>
    <x v="1"/>
    <n v="4"/>
    <s v="04"/>
    <n v="32.99"/>
    <x v="1"/>
    <n v="9.0800242497726575"/>
    <n v="9.0800242497726575"/>
    <s v="TRANSCONCEM CIA. LTDA."/>
    <n v="1013227"/>
    <s v="COMPAÑIA DE TRANSPORTE PESADO"/>
    <x v="252"/>
  </r>
  <r>
    <n v="1002210594"/>
    <s v="UE01"/>
    <x v="19"/>
    <d v="1899-12-30T20:21:00"/>
    <x v="3528"/>
    <s v=""/>
    <s v=""/>
    <n v="0"/>
    <n v="0"/>
    <s v="ZPRC"/>
    <s v="2500108755"/>
    <s v="P000033581"/>
    <n v="8002828205"/>
    <x v="2676"/>
    <x v="7"/>
    <x v="7"/>
    <n v="360"/>
    <s v="BOL"/>
    <s v="101633"/>
    <x v="15"/>
    <s v="803189"/>
    <s v="SACOS BODEGA LASSO"/>
    <x v="6"/>
    <s v="PANAMERICANA NORTE"/>
    <x v="6"/>
    <s v="O-Cotopaxi-Lasso"/>
    <n v="178"/>
    <x v="39"/>
    <x v="39"/>
    <s v="100014979"/>
    <s v="REALPE RICARDO"/>
    <s v="ZEMU"/>
    <x v="156"/>
    <s v="2"/>
    <s v="Sin Pallet"/>
    <n v="0"/>
    <n v="0"/>
    <x v="0"/>
    <n v="26890"/>
    <n v="18040"/>
    <n v="8850"/>
    <n v="248.4"/>
    <m/>
    <x v="37"/>
    <n v="4"/>
    <s v="04"/>
    <n v="18"/>
    <x v="1"/>
    <n v="0.69000000000000006"/>
    <n v="13.8"/>
    <s v="TRANSPIONER S.A."/>
    <n v="1014100"/>
    <s v="SIGUENZA PARRA FROILAN ALEJANDRO"/>
    <x v="156"/>
  </r>
  <r>
    <n v="1002210492"/>
    <s v="UE01"/>
    <x v="19"/>
    <d v="1899-12-30T20:28:00"/>
    <x v="3529"/>
    <s v="9000809351"/>
    <s v="012-022-00316693"/>
    <n v="2613.6"/>
    <n v="2930.38"/>
    <s v="ZPVN"/>
    <s v="40568222"/>
    <s v="0000395550"/>
    <n v="8002828068"/>
    <x v="2677"/>
    <x v="9"/>
    <x v="9"/>
    <n v="360"/>
    <s v="BOL"/>
    <s v="101669"/>
    <x v="155"/>
    <s v="807315"/>
    <s v="CASA PARA TODOS NANGARITZA"/>
    <x v="105"/>
    <s v="CALLE CARLOS VELEZ"/>
    <x v="180"/>
    <s v="O-ZamoraChinchi-Nangaritza"/>
    <n v="860"/>
    <x v="118"/>
    <x v="118"/>
    <s v="100020038"/>
    <s v="VIVAS ANDRES"/>
    <s v="ZEMU"/>
    <x v="282"/>
    <s v="2"/>
    <s v="Sin Pallet"/>
    <n v="0"/>
    <n v="0"/>
    <x v="0"/>
    <n v="26900"/>
    <n v="18000"/>
    <n v="8900"/>
    <n v="910.8"/>
    <m/>
    <x v="116"/>
    <n v="4"/>
    <s v="04"/>
    <n v="18"/>
    <x v="1"/>
    <n v="2.5299999999999998"/>
    <n v="50.599999999999994"/>
    <s v="TRAPSA C.A."/>
    <n v="1013505"/>
    <s v="HERMOZA LOZADA JORGE ABDON"/>
    <x v="282"/>
  </r>
  <r>
    <n v="1002210614"/>
    <s v="UE01"/>
    <x v="19"/>
    <d v="1899-12-30T20:50:00"/>
    <x v="3530"/>
    <s v="9000809354"/>
    <s v="012-022-00316694"/>
    <n v="4032"/>
    <n v="4520.7"/>
    <s v="ZPVN"/>
    <s v="40568053"/>
    <s v="0000395329"/>
    <n v="8002828235"/>
    <x v="267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40"/>
    <n v="32070"/>
    <n v="18670"/>
    <n v="966.4"/>
    <m/>
    <x v="143"/>
    <n v="4"/>
    <s v="04"/>
    <n v="32"/>
    <x v="1"/>
    <n v="1.51"/>
    <n v="30.2"/>
    <s v="TRANSPORTE PROPIO"/>
    <n v="1013635"/>
    <s v="ROMAN BAJANA JHONATHAN MARCEL"/>
    <x v="214"/>
  </r>
  <r>
    <n v="1002210619"/>
    <s v="UE01"/>
    <x v="19"/>
    <d v="1899-12-30T20:50:00"/>
    <x v="3531"/>
    <s v="9000809356"/>
    <s v="012-022-00316696"/>
    <n v="1908.54"/>
    <n v="2139.86"/>
    <s v="ZPVN"/>
    <s v="40568213"/>
    <s v="0000395541"/>
    <n v="8002828242"/>
    <x v="2679"/>
    <x v="7"/>
    <x v="7"/>
    <n v="280"/>
    <s v="BOL"/>
    <s v="101446"/>
    <x v="48"/>
    <s v="806019"/>
    <s v="FERRETERIA CIMIENTO"/>
    <x v="9"/>
    <s v="AV GALO PLAZA VIA ZULETA"/>
    <x v="123"/>
    <s v="O-Imbabura-Zuleta"/>
    <n v="57"/>
    <x v="36"/>
    <x v="36"/>
    <s v="100014995"/>
    <s v="LLIQUIN MIGUEL ANGEL"/>
    <s v="ZEMU"/>
    <x v="44"/>
    <s v="2"/>
    <s v="Sin Pallet"/>
    <n v="0"/>
    <n v="0"/>
    <x v="0"/>
    <n v="18681.111000000001"/>
    <n v="14031.111000000001"/>
    <n v="4650"/>
    <n v="78.400000000000006"/>
    <m/>
    <x v="34"/>
    <n v="4"/>
    <s v="04"/>
    <n v="14"/>
    <x v="1"/>
    <n v="0.28000000000000003"/>
    <n v="5.6000000000000005"/>
    <s v="TRANINTAGSA S.A."/>
    <n v="1014167"/>
    <s v="BENALCAZAR RUIZ LUIS EDUARDO"/>
    <x v="44"/>
  </r>
  <r>
    <n v="1002210619"/>
    <s v="UE01"/>
    <x v="19"/>
    <d v="1899-12-30T20:50:00"/>
    <x v="3532"/>
    <s v="9000809355"/>
    <s v="012-022-00316695"/>
    <n v="539.78"/>
    <n v="605.20000000000005"/>
    <s v="ZPVN"/>
    <s v="40568212"/>
    <s v="0000395540"/>
    <n v="8002828241"/>
    <x v="2679"/>
    <x v="6"/>
    <x v="6"/>
    <n v="80"/>
    <s v="BOL"/>
    <s v="101446"/>
    <x v="48"/>
    <s v="806019"/>
    <s v="FERRETERIA CIMIENTO"/>
    <x v="9"/>
    <s v="AV GALO PLAZA VIA ZULETA"/>
    <x v="123"/>
    <s v="O-Imbabura-Zuleta"/>
    <n v="57"/>
    <x v="36"/>
    <x v="36"/>
    <s v="100014995"/>
    <s v="LLIQUIN MIGUEL ANGEL"/>
    <s v="ZEMU"/>
    <x v="44"/>
    <s v="2"/>
    <s v="Sin Pallet"/>
    <n v="0"/>
    <n v="0"/>
    <x v="0"/>
    <n v="8658.8889999999992"/>
    <n v="4008.8890000000001"/>
    <n v="4650"/>
    <n v="22.4"/>
    <m/>
    <x v="34"/>
    <n v="4"/>
    <s v="04"/>
    <n v="4"/>
    <x v="1"/>
    <n v="0.27999999999999997"/>
    <n v="5.6"/>
    <s v="TRANINTAGSA S.A."/>
    <n v="1014167"/>
    <s v="BENALCAZAR RUIZ LUIS EDUARDO"/>
    <x v="44"/>
  </r>
  <r>
    <n v="1002210645"/>
    <s v="UE01"/>
    <x v="19"/>
    <d v="1899-12-30T20:57:00"/>
    <x v="3533"/>
    <s v="9000809358"/>
    <s v="012-022-00316698"/>
    <n v="730.48"/>
    <n v="819.02"/>
    <s v="ZPVN"/>
    <s v="40568112"/>
    <s v="P000033546"/>
    <n v="8002828273"/>
    <x v="2680"/>
    <x v="5"/>
    <x v="5"/>
    <n v="12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14995.882"/>
    <n v="6015.8819999999996"/>
    <n v="8980"/>
    <n v="61.2"/>
    <m/>
    <x v="7"/>
    <n v="4"/>
    <s v="04"/>
    <n v="6"/>
    <x v="1"/>
    <n v="0.51"/>
    <n v="10.200000000000001"/>
    <s v="TRANSPORTE PROPIO"/>
    <n v="1013388"/>
    <s v="CAMPAÑA MALDONADO BLANCA CECILIA"/>
    <x v="38"/>
  </r>
  <r>
    <n v="1002210645"/>
    <s v="UE01"/>
    <x v="19"/>
    <d v="1899-12-30T20:57:00"/>
    <x v="3534"/>
    <s v="9000809357"/>
    <s v="012-022-00316697"/>
    <n v="3717.78"/>
    <n v="4168.3999999999996"/>
    <s v="ZPVN"/>
    <s v="40568111"/>
    <s v="P000033545"/>
    <n v="8002828274"/>
    <x v="2680"/>
    <x v="6"/>
    <x v="6"/>
    <n v="5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7054.118000000002"/>
    <n v="28074.117999999999"/>
    <n v="8980"/>
    <n v="285.60000000000002"/>
    <m/>
    <x v="7"/>
    <n v="4"/>
    <s v="04"/>
    <n v="28"/>
    <x v="1"/>
    <n v="0.51"/>
    <n v="10.200000000000001"/>
    <s v="TRANSPORTE PROPIO"/>
    <n v="1013388"/>
    <s v="CAMPAÑA MALDONADO BLANCA CECILIA"/>
    <x v="38"/>
  </r>
  <r>
    <n v="1002210622"/>
    <s v="UE01"/>
    <x v="19"/>
    <d v="1899-12-30T21:03:00"/>
    <x v="3535"/>
    <s v="9000809359"/>
    <s v="012-022-00316699"/>
    <n v="2459.16"/>
    <n v="2757.23"/>
    <s v="ZPVN"/>
    <s v="40568218"/>
    <s v="P000033574"/>
    <n v="8002828245"/>
    <x v="2681"/>
    <x v="6"/>
    <x v="6"/>
    <n v="360"/>
    <s v="BOL"/>
    <s v="101726"/>
    <x v="57"/>
    <s v="809762"/>
    <s v="FABRICIO VACA"/>
    <x v="11"/>
    <s v="CALLE SUCRE"/>
    <x v="19"/>
    <s v="O-Imbabura-Cotacachi"/>
    <n v="15"/>
    <x v="66"/>
    <x v="66"/>
    <s v="100014865"/>
    <s v="LANDI LUIS"/>
    <s v="ZEMU"/>
    <x v="83"/>
    <s v="2"/>
    <s v="Sin Pallet"/>
    <n v="0"/>
    <n v="0"/>
    <x v="0"/>
    <n v="27260"/>
    <n v="18080"/>
    <n v="9180"/>
    <n v="54"/>
    <m/>
    <x v="64"/>
    <n v="4"/>
    <s v="04"/>
    <n v="18"/>
    <x v="1"/>
    <n v="0.15"/>
    <n v="3"/>
    <s v="TRANSVOLCA S.A."/>
    <n v="1023077"/>
    <s v="JIMENEZ ICAZA HENRY ELADIO"/>
    <x v="83"/>
  </r>
  <r>
    <n v="1002210591"/>
    <s v="UE01"/>
    <x v="19"/>
    <d v="1899-12-30T21:08:00"/>
    <x v="3536"/>
    <s v=""/>
    <s v=""/>
    <n v="0"/>
    <n v="0"/>
    <s v="ZPRC"/>
    <s v="2500108720"/>
    <s v="0000395217"/>
    <n v="8002828201"/>
    <x v="268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1"/>
    <x v="81"/>
    <s v="100017321"/>
    <s v="TERAN PEPE"/>
    <s v="ZETT"/>
    <x v="110"/>
    <s v="4"/>
    <s v="Pallet Cortesia"/>
    <n v="0"/>
    <n v="0"/>
    <x v="0"/>
    <n v="50160"/>
    <n v="32030"/>
    <n v="18130"/>
    <n v="537.6"/>
    <m/>
    <x v="79"/>
    <n v="4"/>
    <s v="04"/>
    <n v="32"/>
    <x v="1"/>
    <n v="0.84000000000000008"/>
    <n v="16.8"/>
    <s v="LA ARMENIA. S.A."/>
    <n v="1013564"/>
    <s v="VIVERO MORALES MILTON CICERON"/>
    <x v="110"/>
  </r>
  <r>
    <n v="1002210638"/>
    <s v="UE01"/>
    <x v="19"/>
    <d v="1899-12-30T21:12:00"/>
    <x v="3537"/>
    <s v=""/>
    <s v=""/>
    <n v="0"/>
    <n v="0"/>
    <s v="ZPRC"/>
    <s v="2500108744"/>
    <s v="P000033567"/>
    <n v="8002828265"/>
    <x v="2683"/>
    <x v="2"/>
    <x v="2"/>
    <n v="29.65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6440"/>
    <n v="29650"/>
    <n v="16790"/>
    <n v="0"/>
    <m/>
    <x v="3"/>
    <n v="4"/>
    <s v="04"/>
    <n v="29.65"/>
    <x v="1"/>
    <n v="0"/>
    <n v="0"/>
    <s v="UNICON"/>
    <n v="1014412"/>
    <s v="UNION DE CONCRETERAS UNICON UCUE"/>
    <x v="33"/>
  </r>
  <r>
    <n v="1002210677"/>
    <s v="UE01"/>
    <x v="19"/>
    <d v="1899-12-30T21:14:00"/>
    <x v="3538"/>
    <s v="9000809360"/>
    <s v="012-022-00316700"/>
    <n v="4032"/>
    <n v="4520.7"/>
    <s v="ZPVN"/>
    <s v="40568210"/>
    <s v="0000395537"/>
    <n v="8002828312"/>
    <x v="2684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30"/>
    <n v="32080"/>
    <n v="18750"/>
    <n v="966.4"/>
    <s v="regularizacion sac procedimiento 2"/>
    <x v="143"/>
    <n v="4"/>
    <s v="04"/>
    <n v="32"/>
    <x v="1"/>
    <n v="1.51"/>
    <n v="30.2"/>
    <s v="TRANSPORTE PROPIO"/>
    <n v="1013635"/>
    <s v="ROMAN BAJANA JHONATHAN MARCEL"/>
    <x v="214"/>
  </r>
  <r>
    <n v="1002210678"/>
    <s v="UE01"/>
    <x v="19"/>
    <d v="1899-12-30T21:15:00"/>
    <x v="3539"/>
    <s v="9000809361"/>
    <s v="012-022-00316701"/>
    <n v="4032"/>
    <n v="4520.7"/>
    <s v="ZPVN"/>
    <s v="40568210"/>
    <s v="0000395533"/>
    <n v="8002828313"/>
    <x v="2685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450"/>
    <n v="32040"/>
    <n v="17410"/>
    <n v="966.4"/>
    <s v="regularizacion sac procedimiento 2"/>
    <x v="143"/>
    <n v="4"/>
    <s v="04"/>
    <n v="32"/>
    <x v="1"/>
    <n v="1.51"/>
    <n v="30.2"/>
    <s v="TRANSPORTE PROPIO"/>
    <n v="1013635"/>
    <s v="ROMAN BAJANA JHONATHAN MARCEL"/>
    <x v="217"/>
  </r>
  <r>
    <n v="1002210653"/>
    <s v="UE01"/>
    <x v="19"/>
    <d v="1899-12-30T21:16:00"/>
    <x v="3540"/>
    <s v="9000809362"/>
    <s v="012-022-00316702"/>
    <n v="4320.21"/>
    <n v="4843.8500000000004"/>
    <s v="ZPVN"/>
    <s v="40568128"/>
    <s v="P000033556"/>
    <n v="8002828282"/>
    <x v="2686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120"/>
    <n v="34090"/>
    <n v="17030"/>
    <n v="530.4"/>
    <m/>
    <x v="10"/>
    <n v="4"/>
    <s v="04"/>
    <n v="34"/>
    <x v="1"/>
    <n v="0.77999999999999992"/>
    <n v="15.6"/>
    <s v="TRANSPORTE PROPIO"/>
    <n v="1013863"/>
    <s v="DISTRIBUCIONES NARANJO"/>
    <x v="12"/>
  </r>
  <r>
    <n v="1002210597"/>
    <s v="UE01"/>
    <x v="19"/>
    <d v="1899-12-30T21:23:00"/>
    <x v="3541"/>
    <s v="9000809363"/>
    <s v="012-022-00316703"/>
    <n v="4121.6000000000004"/>
    <n v="4621.16"/>
    <s v="ZPVN"/>
    <s v="40568012"/>
    <s v="0000395279"/>
    <n v="8002828208"/>
    <x v="2687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68"/>
    <x v="168"/>
    <s v="100015007"/>
    <s v="FLORES EDISON"/>
    <s v="ZETT"/>
    <x v="256"/>
    <s v="1"/>
    <s v="Con Pallet"/>
    <n v="0.05"/>
    <n v="32"/>
    <x v="0"/>
    <n v="50090"/>
    <n v="32030"/>
    <n v="18060"/>
    <n v="537.6"/>
    <m/>
    <x v="164"/>
    <n v="4"/>
    <s v="04"/>
    <n v="32"/>
    <x v="1"/>
    <n v="0.84000000000000008"/>
    <n v="16.8"/>
    <s v="TRIMPESAS S.A."/>
    <n v="1013887"/>
    <s v="FLORES ARIAS EDISON IVAN"/>
    <x v="256"/>
  </r>
  <r>
    <n v="1002210650"/>
    <s v="UE01"/>
    <x v="19"/>
    <d v="1899-12-30T21:26:00"/>
    <x v="3542"/>
    <s v=""/>
    <s v=""/>
    <n v="0"/>
    <n v="0"/>
    <s v="ZPRC"/>
    <s v="2500108748"/>
    <s v="0000395523"/>
    <n v="8002828279"/>
    <x v="2688"/>
    <x v="10"/>
    <x v="10"/>
    <n v="32.5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1820"/>
    <n v="32500"/>
    <n v="19320"/>
    <n v="299"/>
    <m/>
    <x v="78"/>
    <n v="4"/>
    <s v="04"/>
    <n v="32.5"/>
    <x v="1"/>
    <n v="9.1999999999999993"/>
    <n v="9.1999999999999993"/>
    <s v="CASTRO HERMANOS S.A."/>
    <n v="1013576"/>
    <s v="CASTRO SALGADO LUCIO OSWALDO"/>
    <x v="105"/>
  </r>
  <r>
    <n v="1002210657"/>
    <s v="UE01"/>
    <x v="19"/>
    <d v="1899-12-30T21:27:00"/>
    <x v="3543"/>
    <s v="9000809364"/>
    <s v="012-022-00316704"/>
    <n v="3843.84"/>
    <n v="4309.74"/>
    <s v="ZPVN"/>
    <s v="40568149"/>
    <s v="0000395449"/>
    <n v="8002828288"/>
    <x v="2689"/>
    <x v="2"/>
    <x v="2"/>
    <n v="31.67"/>
    <s v="T"/>
    <s v="101685"/>
    <x v="58"/>
    <s v="802733"/>
    <s v="DESTINO GRANEL CAYAMBE-CAYAMBE"/>
    <x v="19"/>
    <s v="VIA A OLMEDO"/>
    <x v="50"/>
    <s v="O-Pichincha-Cayambe"/>
    <n v="40"/>
    <x v="80"/>
    <x v="80"/>
    <s v="100015174"/>
    <s v="CASTRO LUCIO"/>
    <s v="ZECI"/>
    <x v="109"/>
    <s v="2"/>
    <s v="Sin Pallet"/>
    <n v="0"/>
    <n v="0"/>
    <x v="0"/>
    <n v="50130"/>
    <n v="31670"/>
    <n v="18460"/>
    <n v="158.66999999999999"/>
    <m/>
    <x v="78"/>
    <n v="4"/>
    <s v="04"/>
    <n v="31.67"/>
    <x v="1"/>
    <n v="5.010104199557941"/>
    <n v="5.010104199557941"/>
    <s v="CASTRO HERMANOS S.A."/>
    <n v="1013576"/>
    <s v="CASTRO SALGADO LUCIO OSWALDO"/>
    <x v="109"/>
  </r>
  <r>
    <n v="1002210606"/>
    <s v="UE01"/>
    <x v="19"/>
    <d v="1899-12-30T21:35:00"/>
    <x v="3544"/>
    <s v=""/>
    <s v=""/>
    <n v="0"/>
    <n v="0"/>
    <s v="ZPRC"/>
    <s v="2500108722"/>
    <s v="0000395238"/>
    <n v="8002828220"/>
    <x v="2690"/>
    <x v="3"/>
    <x v="3"/>
    <n v="640"/>
    <s v="BOL"/>
    <s v="101487"/>
    <x v="93"/>
    <s v="802879"/>
    <s v="BODEGA GENERAL"/>
    <x v="23"/>
    <s v="VIA A MANTA"/>
    <x v="33"/>
    <s v="O-Manabi-Manta"/>
    <n v="486"/>
    <x v="38"/>
    <x v="38"/>
    <s v="100014835"/>
    <s v="VINUEZA EDISON"/>
    <s v="ZETT"/>
    <x v="46"/>
    <s v="1"/>
    <s v="Con Pallet"/>
    <n v="0.05"/>
    <n v="32"/>
    <x v="0"/>
    <n v="50110"/>
    <n v="32030"/>
    <n v="18080"/>
    <n v="723.2"/>
    <m/>
    <x v="36"/>
    <n v="4"/>
    <s v="04"/>
    <n v="32"/>
    <x v="1"/>
    <n v="1.1300000000000001"/>
    <n v="22.6"/>
    <s v="TRIMPESAS S.A."/>
    <n v="1014018"/>
    <s v="VINUEZA PINTO EDISON CRISTOBAL"/>
    <x v="46"/>
  </r>
  <r>
    <n v="1002210627"/>
    <s v="UE01"/>
    <x v="19"/>
    <d v="1899-12-30T21:56:00"/>
    <x v="3545"/>
    <s v="9000809366"/>
    <s v="012-022-00316705"/>
    <n v="3243.41"/>
    <n v="3636.53"/>
    <s v="ZPVN"/>
    <s v="40568043"/>
    <s v="0000395306"/>
    <n v="8002828251"/>
    <x v="2691"/>
    <x v="6"/>
    <x v="6"/>
    <n v="480"/>
    <s v="BOL"/>
    <s v="101504"/>
    <x v="120"/>
    <s v="805356"/>
    <s v="BODEGA PROPIA QUITO"/>
    <x v="1"/>
    <s v="LOS PINOS Y AV. 6 DE DICIEMBRE"/>
    <x v="78"/>
    <s v="O-Pichincha-Sanisidrodelinca"/>
    <n v="96.5"/>
    <x v="113"/>
    <x v="113"/>
    <s v="100015003"/>
    <s v="CASTRO MILTON"/>
    <s v="ZEMT"/>
    <x v="158"/>
    <s v="1"/>
    <s v="Con Pallet"/>
    <n v="0.05"/>
    <n v="24"/>
    <x v="0"/>
    <n v="38280"/>
    <n v="24010"/>
    <n v="14270"/>
    <n v="216"/>
    <m/>
    <x v="111"/>
    <n v="4"/>
    <s v="04"/>
    <n v="24"/>
    <x v="1"/>
    <n v="0.45"/>
    <n v="9"/>
    <s v="TRANSVOLCA S.A."/>
    <n v="1014038"/>
    <s v="CASTRO NAVARRETE MILTON GEOVANNY"/>
    <x v="158"/>
  </r>
  <r>
    <n v="1002210642"/>
    <s v="UE01"/>
    <x v="19"/>
    <d v="1899-12-30T22:00:00"/>
    <x v="3546"/>
    <s v=""/>
    <s v=""/>
    <n v="0"/>
    <n v="0"/>
    <s v="ZPRC"/>
    <s v="2500108756"/>
    <s v="P000033586"/>
    <n v="8002828271"/>
    <x v="2692"/>
    <x v="2"/>
    <x v="2"/>
    <n v="32.14"/>
    <s v="T"/>
    <s v="101456"/>
    <x v="26"/>
    <s v="810745"/>
    <s v="GRANEL BUENA FE"/>
    <x v="31"/>
    <s v="CALLE 7 DE AGISTO Y TRONCAL DE LA C"/>
    <x v="47"/>
    <s v="O-Losrios-Buenafe"/>
    <n v="328"/>
    <x v="30"/>
    <x v="30"/>
    <s v="100015103"/>
    <s v="CUASCOTA JUAN"/>
    <s v="ZECI"/>
    <x v="283"/>
    <s v="2"/>
    <s v="Sin Pallet"/>
    <n v="0"/>
    <n v="0"/>
    <x v="0"/>
    <n v="50700"/>
    <n v="32140"/>
    <n v="18560"/>
    <n v="816.68"/>
    <m/>
    <x v="28"/>
    <n v="4"/>
    <s v="04"/>
    <n v="32.14"/>
    <x v="1"/>
    <n v="25.410080896079648"/>
    <n v="25.410080896079648"/>
    <s v="TRANSALMEIDA"/>
    <n v="1013966"/>
    <s v="ALMEIDA CHICAIZA MIGUEL ANGEL"/>
    <x v="202"/>
  </r>
  <r>
    <n v="1002210667"/>
    <s v="UE01"/>
    <x v="19"/>
    <d v="1899-12-30T22:09:00"/>
    <x v="3547"/>
    <s v="9000809367"/>
    <s v="012-022-00316706"/>
    <n v="4011.2"/>
    <n v="4497.38"/>
    <s v="ZPVN"/>
    <s v="40567771"/>
    <s v="P000033399"/>
    <n v="8002828300"/>
    <x v="2693"/>
    <x v="10"/>
    <x v="10"/>
    <n v="31.84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750"/>
    <n v="31840"/>
    <n v="17910"/>
    <n v="518.99"/>
    <m/>
    <x v="106"/>
    <n v="4"/>
    <s v="04"/>
    <n v="31.84"/>
    <x v="1"/>
    <n v="16.29993718592965"/>
    <n v="16.29993718592965"/>
    <s v="TRANSPORTE PROPIO"/>
    <n v="1013862"/>
    <s v="JACOME MARTINEZ EDGAR BOLIVAR"/>
    <x v="229"/>
  </r>
  <r>
    <n v="1002210662"/>
    <s v="UE01"/>
    <x v="19"/>
    <d v="1899-12-30T22:12:00"/>
    <x v="3548"/>
    <s v="9000809368"/>
    <s v="012-022-00316707"/>
    <n v="4032"/>
    <n v="4520.7"/>
    <s v="ZPVN"/>
    <s v="40567756"/>
    <s v="0000394963"/>
    <n v="8002828294"/>
    <x v="2694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15186"/>
    <s v="YUGSI ANGEL"/>
    <s v="ZETT"/>
    <x v="216"/>
    <s v="2"/>
    <s v="Sin Pallet"/>
    <n v="0"/>
    <n v="0"/>
    <x v="0"/>
    <n v="50500"/>
    <n v="32050"/>
    <n v="18450"/>
    <n v="889.6"/>
    <m/>
    <x v="143"/>
    <n v="4"/>
    <s v="04"/>
    <n v="32"/>
    <x v="1"/>
    <n v="1.3900000000000001"/>
    <n v="27.8"/>
    <s v="TRANSPORTE PROPIO"/>
    <n v="1013635"/>
    <s v="ROMAN BAJANA JHONATHAN MARCEL"/>
    <x v="216"/>
  </r>
  <r>
    <n v="1002210687"/>
    <s v="UE01"/>
    <x v="19"/>
    <d v="1899-12-30T22:13:00"/>
    <x v="3549"/>
    <s v="9000809370"/>
    <s v="012-022-00316709"/>
    <n v="250.27"/>
    <n v="280.60000000000002"/>
    <s v="ZPVN"/>
    <s v="40568226"/>
    <s v="P000033578"/>
    <n v="8002828326"/>
    <x v="2695"/>
    <x v="5"/>
    <x v="5"/>
    <n v="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6650"/>
    <n v="2000"/>
    <n v="4650"/>
    <n v="13.2"/>
    <m/>
    <x v="23"/>
    <n v="4"/>
    <s v="04"/>
    <n v="2"/>
    <x v="1"/>
    <n v="0.32999999999999996"/>
    <n v="6.6"/>
    <s v="TRANSPORTE PROPIO"/>
    <n v="1021616"/>
    <s v="PERUGACHI SALCEDO HECTOR PATRICIO"/>
    <x v="29"/>
  </r>
  <r>
    <n v="1002210687"/>
    <s v="UE01"/>
    <x v="19"/>
    <d v="1899-12-30T22:13:00"/>
    <x v="3550"/>
    <s v="9000809369"/>
    <s v="012-022-00316708"/>
    <n v="2173.25"/>
    <n v="2436.66"/>
    <s v="ZPVN"/>
    <s v="40568225"/>
    <s v="P000033577"/>
    <n v="8002828325"/>
    <x v="2695"/>
    <x v="6"/>
    <x v="6"/>
    <n v="3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0650"/>
    <n v="16000"/>
    <n v="4650"/>
    <n v="105.6"/>
    <m/>
    <x v="23"/>
    <n v="4"/>
    <s v="04"/>
    <n v="16"/>
    <x v="1"/>
    <n v="0.32999999999999996"/>
    <n v="6.6"/>
    <s v="TRANSPORTE PROPIO"/>
    <n v="1021616"/>
    <s v="PERUGACHI SALCEDO HECTOR PATRICIO"/>
    <x v="29"/>
  </r>
  <r>
    <n v="1002210607"/>
    <s v="UE01"/>
    <x v="19"/>
    <d v="1899-12-30T22:15:00"/>
    <x v="3551"/>
    <s v=""/>
    <s v=""/>
    <n v="0"/>
    <n v="0"/>
    <s v="ZPRC"/>
    <s v="2500108722"/>
    <s v="0000395239"/>
    <n v="8002828222"/>
    <x v="2696"/>
    <x v="4"/>
    <x v="4"/>
    <n v="640"/>
    <s v="BOL"/>
    <s v="101487"/>
    <x v="93"/>
    <s v="802879"/>
    <s v="BODEGA GENERAL"/>
    <x v="23"/>
    <s v="VIA A MANTA"/>
    <x v="33"/>
    <s v="O-Manabi-Manta"/>
    <n v="486"/>
    <x v="71"/>
    <x v="71"/>
    <s v="100014908"/>
    <s v="GIACOMETTI CRISTHIAN"/>
    <s v="ZETT"/>
    <x v="116"/>
    <s v="1"/>
    <s v="Con Pallet"/>
    <n v="0.05"/>
    <n v="32"/>
    <x v="0"/>
    <n v="49380"/>
    <n v="32090"/>
    <n v="17290"/>
    <n v="723.2"/>
    <m/>
    <x v="69"/>
    <n v="4"/>
    <s v="04"/>
    <n v="32"/>
    <x v="1"/>
    <n v="1.1300000000000001"/>
    <n v="22.6"/>
    <s v="LA ARMENIA S.A."/>
    <n v="1013556"/>
    <s v="RAMIREZ BAEZ FIDEL RAMIRO"/>
    <x v="116"/>
  </r>
  <r>
    <n v="1002210691"/>
    <s v="UE01"/>
    <x v="19"/>
    <d v="1899-12-30T22:18:00"/>
    <x v="3552"/>
    <s v=""/>
    <s v=""/>
    <n v="0"/>
    <n v="0"/>
    <s v="ZPRC"/>
    <s v="2500108759"/>
    <s v="P000033589"/>
    <n v="8002828331"/>
    <x v="269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65"/>
    <x v="65"/>
    <s v="100014858"/>
    <s v="MORENO MANUEL"/>
    <s v="ZEMU"/>
    <x v="94"/>
    <s v="2"/>
    <s v="Sin Pallet"/>
    <n v="0"/>
    <n v="0"/>
    <x v="0"/>
    <n v="27150"/>
    <n v="18030"/>
    <n v="9120"/>
    <n v="266.39999999999998"/>
    <m/>
    <x v="63"/>
    <n v="4"/>
    <s v="04"/>
    <n v="18"/>
    <x v="1"/>
    <n v="0.74"/>
    <n v="14.799999999999999"/>
    <s v="TRANSSJQ S.A."/>
    <n v="1013485"/>
    <s v="PEREZ ALBUJA VICTOR ALEJANDRO"/>
    <x v="94"/>
  </r>
  <r>
    <n v="1002210693"/>
    <s v="UE01"/>
    <x v="19"/>
    <d v="1899-12-30T22:19:00"/>
    <x v="3553"/>
    <s v="9000809289"/>
    <s v="013-020-00048098"/>
    <n v="2365.1999999999998"/>
    <n v="2651.87"/>
    <s v="ZPDF"/>
    <s v="70177899"/>
    <s v="0000395577"/>
    <n v="8002828332"/>
    <x v="2698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20"/>
    <n v="18030"/>
    <n v="9390"/>
    <n v="266.39999999999998"/>
    <m/>
    <x v="157"/>
    <n v="4"/>
    <s v="04"/>
    <n v="18"/>
    <x v="1"/>
    <n v="0.74"/>
    <n v="14.799999999999999"/>
    <s v="TRANSPORTE PROPIO"/>
    <n v="1021990"/>
    <s v="GRANJA GOMEZ VINICIO ROLANDO"/>
    <x v="241"/>
  </r>
  <r>
    <n v="1002210665"/>
    <s v="UE01"/>
    <x v="19"/>
    <d v="1899-12-30T22:22:00"/>
    <x v="3554"/>
    <s v=""/>
    <s v=""/>
    <n v="0"/>
    <n v="0"/>
    <s v="ZPRC"/>
    <s v="2500108738"/>
    <s v="0000395435"/>
    <n v="8002828298"/>
    <x v="2699"/>
    <x v="2"/>
    <x v="2"/>
    <n v="31.35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18689"/>
    <s v="TOAPANTA LUIS"/>
    <s v="ZECI"/>
    <x v="2"/>
    <s v="2"/>
    <s v="Sin Pallet"/>
    <n v="0"/>
    <n v="0"/>
    <x v="0"/>
    <n v="51100"/>
    <n v="31350"/>
    <n v="19750"/>
    <n v="284.66000000000003"/>
    <m/>
    <x v="1"/>
    <n v="4"/>
    <s v="04"/>
    <n v="31.35"/>
    <x v="1"/>
    <n v="9.0800637958532704"/>
    <n v="9.0800637958532704"/>
    <s v="TRANSCONCEM CIA.LTDA."/>
    <n v="1013227"/>
    <s v="COMPAÑIA DE TRANSPORTE PESADO"/>
    <x v="2"/>
  </r>
  <r>
    <n v="1002210697"/>
    <s v="UE01"/>
    <x v="19"/>
    <d v="1899-12-30T22:25:00"/>
    <x v="3555"/>
    <s v="9000809372"/>
    <s v="012-022-00316711"/>
    <n v="4054.8"/>
    <n v="4546.2700000000004"/>
    <s v="ZPVN"/>
    <s v="40568250"/>
    <s v="P000033583"/>
    <n v="8002828337"/>
    <x v="2700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892.576000000001"/>
    <n v="31037.576000000001"/>
    <n v="8855"/>
    <n v="458.8"/>
    <m/>
    <x v="27"/>
    <n v="4"/>
    <s v="04"/>
    <n v="31"/>
    <x v="1"/>
    <n v="0.74"/>
    <n v="14.8"/>
    <s v="TRANSPORTE PROPIO"/>
    <n v="1017066"/>
    <s v="MISE MISE NESTOR SALOMON"/>
    <x v="35"/>
  </r>
  <r>
    <n v="1002210697"/>
    <s v="UE01"/>
    <x v="19"/>
    <d v="1899-12-30T22:25:00"/>
    <x v="3556"/>
    <s v="9000809371"/>
    <s v="012-022-00316710"/>
    <n v="260"/>
    <n v="291.51"/>
    <s v="ZPVN"/>
    <s v="40568251"/>
    <s v="P000033584"/>
    <n v="8002828338"/>
    <x v="2700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57.424000000001"/>
    <n v="2002.424"/>
    <n v="8855"/>
    <n v="29.6"/>
    <m/>
    <x v="27"/>
    <n v="4"/>
    <s v="04"/>
    <n v="2"/>
    <x v="1"/>
    <n v="0.74"/>
    <n v="14.8"/>
    <s v="TRANSPORTE PROPIO"/>
    <n v="1017066"/>
    <s v="MISE MISE NESTOR SALOMON"/>
    <x v="35"/>
  </r>
  <r>
    <n v="1002210629"/>
    <s v="UE01"/>
    <x v="19"/>
    <d v="1899-12-30T22:26:00"/>
    <x v="3557"/>
    <s v=""/>
    <s v=""/>
    <n v="0"/>
    <n v="0"/>
    <s v="ZPRC"/>
    <s v="2500108722"/>
    <s v="0000395240"/>
    <n v="8002828254"/>
    <x v="2701"/>
    <x v="4"/>
    <x v="4"/>
    <n v="640"/>
    <s v="BOL"/>
    <s v="101487"/>
    <x v="93"/>
    <s v="802879"/>
    <s v="BODEGA GENERAL"/>
    <x v="23"/>
    <s v="VIA A MANTA"/>
    <x v="33"/>
    <s v="O-Manabi-Manta"/>
    <n v="486"/>
    <x v="110"/>
    <x v="110"/>
    <s v="100018300"/>
    <s v="TAPIA CLEVER"/>
    <s v="ZETT"/>
    <x v="164"/>
    <s v="1"/>
    <s v="Con Pallet"/>
    <n v="0.05"/>
    <n v="32"/>
    <x v="0"/>
    <n v="50310"/>
    <n v="32040"/>
    <n v="18270"/>
    <n v="723.2"/>
    <m/>
    <x v="108"/>
    <n v="4"/>
    <s v="04"/>
    <n v="32"/>
    <x v="1"/>
    <n v="1.1300000000000001"/>
    <n v="22.6"/>
    <s v="LIDENORTI S.A."/>
    <n v="1013860"/>
    <s v="BEDON AYALA SIXTO LEONIDAS"/>
    <x v="164"/>
  </r>
  <r>
    <n v="1002210705"/>
    <s v="UE01"/>
    <x v="19"/>
    <d v="1899-12-30T22:35:00"/>
    <x v="3558"/>
    <s v="9000809373"/>
    <s v="012-022-00316712"/>
    <n v="2268"/>
    <n v="2542.9"/>
    <s v="ZPVN"/>
    <s v="40568194"/>
    <s v="0000395511"/>
    <n v="8002828346"/>
    <x v="270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70"/>
    <n v="18020"/>
    <n v="9050"/>
    <n v="266.39999999999998"/>
    <m/>
    <x v="142"/>
    <n v="4"/>
    <s v="04"/>
    <n v="18"/>
    <x v="1"/>
    <n v="0.74"/>
    <n v="14.799999999999999"/>
    <s v="TRANSPORTE PROPIO"/>
    <n v="10007210"/>
    <s v="AREQUIPA GUANOLUISA RODRIGO"/>
    <x v="213"/>
  </r>
  <r>
    <n v="1002210670"/>
    <s v="UE01"/>
    <x v="19"/>
    <d v="1899-12-30T23:00:00"/>
    <x v="3559"/>
    <s v="9000809376"/>
    <s v="012-022-00316714"/>
    <n v="2080"/>
    <n v="2332.11"/>
    <s v="ZPVN"/>
    <s v="40568079"/>
    <s v="0000395397"/>
    <n v="8002828304"/>
    <x v="2703"/>
    <x v="3"/>
    <x v="3"/>
    <n v="320"/>
    <s v="BOL"/>
    <s v="101688"/>
    <x v="23"/>
    <s v="801266"/>
    <s v="BOD.CORDOVA ALTAMIRA"/>
    <x v="15"/>
    <s v="ELOY ALFARO S/N Y SALINAS NAPO, TEN"/>
    <x v="21"/>
    <s v="O-Napo-Tena"/>
    <n v="258"/>
    <x v="155"/>
    <x v="155"/>
    <s v="100015298"/>
    <s v="GUALSAQUI RAMIRO"/>
    <s v="ZETT"/>
    <x v="233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  <n v="1013772"/>
    <s v="SIERRA HERRERA MARCELO EDUARDO"/>
    <x v="233"/>
  </r>
  <r>
    <n v="1002210670"/>
    <s v="UE01"/>
    <x v="19"/>
    <d v="1899-12-30T23:00:00"/>
    <x v="3560"/>
    <s v="9000809375"/>
    <s v="012-022-00316713"/>
    <n v="2166.4"/>
    <n v="2428.98"/>
    <s v="ZPVN"/>
    <s v="40568079"/>
    <s v="0000395396"/>
    <n v="8002828303"/>
    <x v="2703"/>
    <x v="4"/>
    <x v="4"/>
    <n v="320"/>
    <s v="BOL"/>
    <s v="101688"/>
    <x v="23"/>
    <s v="801266"/>
    <s v="BOD.CORDOVA ALTAMIRA"/>
    <x v="15"/>
    <s v="ELOY ALFARO S/N Y SALINAS NAPO, TEN"/>
    <x v="21"/>
    <s v="O-Napo-Tena"/>
    <n v="258"/>
    <x v="155"/>
    <x v="155"/>
    <s v="100015298"/>
    <s v="GUALSAQUI RAMIRO"/>
    <s v="ZETT"/>
    <x v="233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  <n v="1013772"/>
    <s v="SIERRA HERRERA MARCELO EDUARDO"/>
    <x v="233"/>
  </r>
  <r>
    <n v="1002210663"/>
    <s v="UE01"/>
    <x v="19"/>
    <d v="1899-12-30T23:01:00"/>
    <x v="3561"/>
    <s v=""/>
    <s v=""/>
    <n v="0"/>
    <n v="0"/>
    <s v="ZPRC"/>
    <s v="2500108722"/>
    <s v="0000395241"/>
    <n v="8002828296"/>
    <x v="2704"/>
    <x v="3"/>
    <x v="3"/>
    <n v="640"/>
    <s v="BOL"/>
    <s v="101487"/>
    <x v="93"/>
    <s v="802879"/>
    <s v="BODEGA GENERAL"/>
    <x v="23"/>
    <s v="VIA A MANTA"/>
    <x v="33"/>
    <s v="O-Manabi-Manta"/>
    <n v="486"/>
    <x v="55"/>
    <x v="55"/>
    <s v="100020748"/>
    <s v="SANCHEZ IVAN"/>
    <s v="ZETT"/>
    <x v="70"/>
    <s v="1"/>
    <s v="Con Pallet"/>
    <n v="0.05"/>
    <n v="32"/>
    <x v="0"/>
    <n v="50690"/>
    <n v="32090"/>
    <n v="18600"/>
    <n v="723.2"/>
    <m/>
    <x v="53"/>
    <n v="4"/>
    <s v="04"/>
    <n v="32"/>
    <x v="1"/>
    <n v="1.1300000000000001"/>
    <n v="22.6"/>
    <s v="LIDENORTI S.A."/>
    <n v="1013568"/>
    <s v="PINTO TORRES AGUSTO GEOVANY"/>
    <x v="70"/>
  </r>
  <r>
    <n v="1002210728"/>
    <s v="UE01"/>
    <x v="19"/>
    <d v="1899-12-30T23:05:00"/>
    <x v="3562"/>
    <s v=""/>
    <s v=""/>
    <n v="0"/>
    <n v="0"/>
    <s v="ZPRC"/>
    <s v="2500108763"/>
    <s v="P000033598"/>
    <n v="8002828376"/>
    <x v="2705"/>
    <x v="7"/>
    <x v="7"/>
    <n v="20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9456.212"/>
    <n v="10021.212"/>
    <n v="9435"/>
    <n v="152"/>
    <m/>
    <x v="4"/>
    <n v="4"/>
    <s v="04"/>
    <n v="10"/>
    <x v="1"/>
    <n v="0.76"/>
    <n v="15.2"/>
    <s v="TRANSPORTE PROPIO"/>
    <n v="1013820"/>
    <s v="SARABIA YEPEZ RUTH IRENE"/>
    <x v="5"/>
  </r>
  <r>
    <n v="1002210728"/>
    <s v="UE01"/>
    <x v="19"/>
    <d v="1899-12-30T23:05:00"/>
    <x v="3563"/>
    <s v=""/>
    <s v=""/>
    <n v="0"/>
    <n v="0"/>
    <s v="ZPRC"/>
    <s v="2500108762"/>
    <s v="P000033597"/>
    <n v="8002828375"/>
    <x v="2705"/>
    <x v="6"/>
    <x v="6"/>
    <n v="4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2483.788"/>
    <n v="23048.788"/>
    <n v="9435"/>
    <n v="349.6"/>
    <m/>
    <x v="4"/>
    <n v="4"/>
    <s v="04"/>
    <n v="23"/>
    <x v="1"/>
    <n v="0.76"/>
    <n v="15.200000000000001"/>
    <s v="TRANSPORTE PROPIO"/>
    <n v="1013820"/>
    <s v="SARABIA YEPEZ RUTH IRENE"/>
    <x v="5"/>
  </r>
  <r>
    <n v="1002210706"/>
    <s v="UE01"/>
    <x v="19"/>
    <d v="1899-12-30T23:13:00"/>
    <x v="3564"/>
    <s v=""/>
    <s v=""/>
    <n v="0"/>
    <n v="0"/>
    <s v="ZPRC"/>
    <s v="2500108743"/>
    <s v="P000033566"/>
    <n v="8002828347"/>
    <x v="2706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52"/>
    <x v="52"/>
    <s v="100014855"/>
    <s v="PALACIOS ALFONSO"/>
    <s v="ZETT"/>
    <x v="67"/>
    <s v="1"/>
    <s v="Con Pallet"/>
    <n v="0.05"/>
    <n v="32"/>
    <x v="0"/>
    <n v="50460"/>
    <n v="32090"/>
    <n v="18370"/>
    <n v="134.4"/>
    <m/>
    <x v="50"/>
    <n v="4"/>
    <s v="04"/>
    <n v="32"/>
    <x v="1"/>
    <n v="0.21000000000000002"/>
    <n v="4.2"/>
    <s v="NARVAEZ VACA CIA. LTDA."/>
    <n v="1013947"/>
    <s v="LOYO LIMA JORGE FERNANDO"/>
    <x v="67"/>
  </r>
  <r>
    <n v="1002210752"/>
    <s v="UE01"/>
    <x v="19"/>
    <d v="1899-12-30T23:34:00"/>
    <x v="3565"/>
    <s v="9000809378"/>
    <s v="012-022-00316715"/>
    <n v="4332.04"/>
    <n v="4857.1099999999997"/>
    <s v="ZPVN"/>
    <s v="40568224"/>
    <s v="0000395554"/>
    <n v="8002828404"/>
    <x v="2707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330"/>
    <n v="33090"/>
    <n v="18240"/>
    <n v="594"/>
    <m/>
    <x v="155"/>
    <n v="4"/>
    <s v="04"/>
    <n v="33"/>
    <x v="1"/>
    <n v="0.9"/>
    <n v="18"/>
    <s v="TRANSPORTE PROPIO"/>
    <n v="1021138"/>
    <s v="ARCOS MENDOZA LUIS EDUARDO"/>
    <x v="242"/>
  </r>
  <r>
    <n v="1002210744"/>
    <s v="UE01"/>
    <x v="19"/>
    <d v="1899-12-30T23:44:00"/>
    <x v="3566"/>
    <s v="9000809380"/>
    <s v="012-022-00316716"/>
    <n v="4371.2"/>
    <n v="4901.01"/>
    <s v="ZPVN"/>
    <s v="40568178"/>
    <s v="0000395482"/>
    <n v="8002828395"/>
    <x v="2708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62"/>
    <x v="62"/>
    <s v="100014880"/>
    <s v="MALITAXI MARCO"/>
    <s v="ZETT"/>
    <x v="176"/>
    <s v="1"/>
    <s v="Con Pallet"/>
    <n v="0.05"/>
    <n v="32"/>
    <x v="0"/>
    <n v="50670"/>
    <n v="32050"/>
    <n v="18620"/>
    <n v="371.2"/>
    <m/>
    <x v="60"/>
    <n v="4"/>
    <s v="04"/>
    <n v="32"/>
    <x v="1"/>
    <n v="0.57999999999999996"/>
    <n v="11.6"/>
    <s v="SANJOPAS S.A."/>
    <n v="1013493"/>
    <s v="MEDIAVILLA PERUGACHI LUIS ALFONSO"/>
    <x v="176"/>
  </r>
  <r>
    <n v="1002210830"/>
    <s v="UE01"/>
    <x v="20"/>
    <d v="1899-12-30T04:51:00"/>
    <x v="3567"/>
    <s v="9000809386"/>
    <s v="012-022-00316717"/>
    <n v="4251.6499999999996"/>
    <n v="4766.9799999999996"/>
    <s v="ZPVN"/>
    <s v="40568248"/>
    <s v="P000033582"/>
    <n v="8002828515"/>
    <x v="2709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50"/>
    <n v="33010"/>
    <n v="17840"/>
    <n v="488.4"/>
    <m/>
    <x v="67"/>
    <n v="5"/>
    <s v="05"/>
    <n v="33"/>
    <x v="1"/>
    <n v="0.74"/>
    <n v="14.799999999999999"/>
    <s v="TRANSPORTE PROPIO"/>
    <n v="1013812"/>
    <s v="ASHQUI ANDINO JORGE AQUILINO"/>
    <x v="87"/>
  </r>
  <r>
    <n v="1002210831"/>
    <s v="UE01"/>
    <x v="20"/>
    <d v="1899-12-30T05:11:00"/>
    <x v="3568"/>
    <s v="9000809387"/>
    <s v="012-022-00316718"/>
    <n v="3647.03"/>
    <n v="4089.07"/>
    <s v="ZPVN"/>
    <s v="40564120"/>
    <s v="0000394765"/>
    <n v="8002828516"/>
    <x v="2710"/>
    <x v="2"/>
    <x v="2"/>
    <n v="31.34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930"/>
    <n v="31340"/>
    <n v="19590"/>
    <n v="0"/>
    <m/>
    <x v="3"/>
    <n v="5"/>
    <s v="05"/>
    <n v="31.34"/>
    <x v="1"/>
    <n v="0"/>
    <n v="0"/>
    <s v="HORMIANDES"/>
    <n v="1014407"/>
    <s v="HORMIANDES"/>
    <x v="4"/>
  </r>
  <r>
    <n v="1002210843"/>
    <s v="UE01"/>
    <x v="20"/>
    <d v="1899-12-30T05:26:00"/>
    <x v="3569"/>
    <s v=""/>
    <s v=""/>
    <n v="0"/>
    <n v="0"/>
    <s v="ZPRC"/>
    <s v="2500108761"/>
    <s v="P000033596"/>
    <n v="8002828533"/>
    <x v="2711"/>
    <x v="7"/>
    <x v="7"/>
    <n v="200"/>
    <s v="BOL"/>
    <s v="101633"/>
    <x v="15"/>
    <s v="803189"/>
    <s v="SACOS BODEGA LASSO"/>
    <x v="6"/>
    <s v="PANAMERICANA NORTE"/>
    <x v="6"/>
    <s v="O-Cotopaxi-Lasso"/>
    <n v="178"/>
    <x v="107"/>
    <x v="107"/>
    <s v="10000354"/>
    <s v="HARO HARO JORDAN JOSUE"/>
    <s v="ZEMU"/>
    <x v="149"/>
    <s v="2"/>
    <s v="Sin Pallet"/>
    <n v="0"/>
    <n v="0"/>
    <x v="0"/>
    <n v="14551.666999999999"/>
    <n v="10016.666999999999"/>
    <n v="4535"/>
    <n v="138"/>
    <m/>
    <x v="105"/>
    <n v="5"/>
    <s v="05"/>
    <n v="10"/>
    <x v="1"/>
    <n v="0.69"/>
    <n v="13.8"/>
    <s v="TRIMPESAS S.A."/>
    <n v="1013275"/>
    <s v="HARO RUIZ SIXTO RIGOBERTO"/>
    <x v="149"/>
  </r>
  <r>
    <n v="1002210843"/>
    <s v="UE01"/>
    <x v="20"/>
    <d v="1899-12-30T05:26:00"/>
    <x v="3570"/>
    <s v=""/>
    <s v=""/>
    <n v="0"/>
    <n v="0"/>
    <s v="ZPRC"/>
    <s v="2500108760"/>
    <s v="P000033595"/>
    <n v="8002828532"/>
    <x v="2711"/>
    <x v="6"/>
    <x v="6"/>
    <n v="160"/>
    <s v="BOL"/>
    <s v="101633"/>
    <x v="15"/>
    <s v="803189"/>
    <s v="SACOS BODEGA LASSO"/>
    <x v="6"/>
    <s v="PANAMERICANA NORTE"/>
    <x v="6"/>
    <s v="O-Cotopaxi-Lasso"/>
    <n v="178"/>
    <x v="107"/>
    <x v="107"/>
    <s v="10000354"/>
    <s v="HARO HARO JORDAN JOSUE"/>
    <s v="ZEMU"/>
    <x v="149"/>
    <s v="2"/>
    <s v="Sin Pallet"/>
    <n v="0"/>
    <n v="0"/>
    <x v="0"/>
    <n v="12548.333000000001"/>
    <n v="8013.3329999999996"/>
    <n v="4535"/>
    <n v="110.4"/>
    <m/>
    <x v="105"/>
    <n v="5"/>
    <s v="05"/>
    <n v="8"/>
    <x v="1"/>
    <n v="0.69000000000000006"/>
    <n v="13.8"/>
    <s v="TRIMPESAS S.A."/>
    <n v="1013275"/>
    <s v="HARO RUIZ SIXTO RIGOBERTO"/>
    <x v="149"/>
  </r>
  <r>
    <n v="1002210847"/>
    <s v="UE01"/>
    <x v="20"/>
    <d v="1899-12-30T05:43:00"/>
    <x v="3571"/>
    <s v=""/>
    <s v=""/>
    <n v="0"/>
    <n v="0"/>
    <s v="ZPRC"/>
    <s v="2500108765"/>
    <s v="P000033604"/>
    <n v="8002828539"/>
    <x v="2712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60"/>
    <n v="18080"/>
    <n v="8880"/>
    <n v="248.4"/>
    <m/>
    <x v="17"/>
    <n v="5"/>
    <s v="05"/>
    <n v="18"/>
    <x v="1"/>
    <n v="0.69000000000000006"/>
    <n v="13.8"/>
    <s v="TRANSPORTE PROPIO"/>
    <n v="1013627"/>
    <s v="CAMPAÑA MALDONADO MIGUEL ANGEL"/>
    <x v="22"/>
  </r>
  <r>
    <n v="1002210842"/>
    <s v="UE01"/>
    <x v="20"/>
    <d v="1899-12-30T05:48:00"/>
    <x v="3572"/>
    <s v=""/>
    <s v=""/>
    <n v="0"/>
    <n v="0"/>
    <s v="ZPRC"/>
    <s v="2500108616"/>
    <s v="0000395185"/>
    <n v="8002828531"/>
    <x v="2713"/>
    <x v="1"/>
    <x v="1"/>
    <n v="31.36"/>
    <s v="T"/>
    <s v="101731"/>
    <x v="1"/>
    <s v="801733"/>
    <s v="DESTINO GRANEL."/>
    <x v="1"/>
    <s v="VIA PIFO A PINTAG"/>
    <x v="1"/>
    <s v="O-Pichincha-Itulcachi"/>
    <n v="105"/>
    <x v="1"/>
    <x v="1"/>
    <s v="100015105"/>
    <s v="REYES MILTON"/>
    <s v="ZECI"/>
    <x v="200"/>
    <s v="2"/>
    <s v="Sin Pallet"/>
    <n v="0"/>
    <n v="0"/>
    <x v="0"/>
    <n v="49940"/>
    <n v="31360"/>
    <n v="18580"/>
    <n v="291.33"/>
    <m/>
    <x v="1"/>
    <n v="5"/>
    <s v="05"/>
    <n v="31.36"/>
    <x v="1"/>
    <n v="9.2898596938775508"/>
    <n v="9.2898596938775508"/>
    <s v="TRANSCONCEM CIA. LTDA."/>
    <n v="1013227"/>
    <s v="COMPAÑIA DE TRANSPORTE PESADO"/>
    <x v="200"/>
  </r>
  <r>
    <n v="1002210848"/>
    <s v="UE01"/>
    <x v="20"/>
    <d v="1899-12-30T06:00:00"/>
    <x v="3573"/>
    <s v=""/>
    <s v=""/>
    <n v="0"/>
    <n v="0"/>
    <s v="ZPRC"/>
    <s v="2500108751"/>
    <s v="P000033576"/>
    <n v="8002828541"/>
    <x v="2714"/>
    <x v="7"/>
    <x v="7"/>
    <n v="3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4719.091"/>
    <n v="16029.091"/>
    <n v="8690"/>
    <n v="163.19999999999999"/>
    <m/>
    <x v="109"/>
    <n v="5"/>
    <s v="05"/>
    <n v="16"/>
    <x v="1"/>
    <n v="0.51"/>
    <n v="10.199999999999999"/>
    <s v="TRANSPORTE PROPIO"/>
    <n v="1018725"/>
    <s v="TRANSPORTE DE CARGA PESADA"/>
    <x v="154"/>
  </r>
  <r>
    <n v="1002210848"/>
    <s v="UE01"/>
    <x v="20"/>
    <d v="1899-12-30T06:00:00"/>
    <x v="3574"/>
    <s v=""/>
    <s v=""/>
    <n v="0"/>
    <n v="0"/>
    <s v="ZPRC"/>
    <s v="2500108750"/>
    <s v="P000033575"/>
    <n v="8002828542"/>
    <x v="2714"/>
    <x v="6"/>
    <x v="6"/>
    <n v="34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720.909"/>
    <n v="17030.909"/>
    <n v="8690"/>
    <n v="173.4"/>
    <m/>
    <x v="109"/>
    <n v="5"/>
    <s v="05"/>
    <n v="17"/>
    <x v="1"/>
    <n v="0.51"/>
    <n v="10.200000000000001"/>
    <s v="TRANSPORTE PROPIO"/>
    <n v="1018725"/>
    <s v="TRANSPORTE DE CARGA PESADA"/>
    <x v="154"/>
  </r>
  <r>
    <n v="1002210844"/>
    <s v="UE01"/>
    <x v="20"/>
    <d v="1899-12-30T06:07:00"/>
    <x v="3575"/>
    <s v="9000809389"/>
    <s v="012-022-00316719"/>
    <n v="4507.8"/>
    <n v="5054.18"/>
    <s v="ZPVN"/>
    <s v="40568227"/>
    <s v="0000395557"/>
    <n v="8002828534"/>
    <x v="2715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39"/>
    <x v="139"/>
    <s v="100018201"/>
    <s v="GUERRERO MARCELO"/>
    <s v="ZETT"/>
    <x v="204"/>
    <s v="2"/>
    <s v="Sin Pallet"/>
    <n v="0"/>
    <n v="0"/>
    <x v="0"/>
    <n v="49840"/>
    <n v="33030"/>
    <n v="16810"/>
    <n v="382.8"/>
    <m/>
    <x v="137"/>
    <n v="5"/>
    <s v="05"/>
    <n v="33"/>
    <x v="1"/>
    <n v="0.58000000000000007"/>
    <n v="11.6"/>
    <s v="TRAPSA C.A."/>
    <n v="1013882"/>
    <s v="GUERRERO ANDRADE EDUARDO MARCELO"/>
    <x v="204"/>
  </r>
  <r>
    <n v="1002210859"/>
    <s v="UE01"/>
    <x v="20"/>
    <d v="1899-12-30T06:26:00"/>
    <x v="3576"/>
    <s v="9000809391"/>
    <s v="012-022-00316721"/>
    <n v="1971.2"/>
    <n v="2210.12"/>
    <s v="ZPVN"/>
    <s v="40568192"/>
    <s v="0000395498"/>
    <n v="8002828555"/>
    <x v="2716"/>
    <x v="7"/>
    <x v="7"/>
    <n v="2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8556.667000000001"/>
    <n v="14046.666999999999"/>
    <n v="4510"/>
    <n v="53.2"/>
    <m/>
    <x v="12"/>
    <n v="5"/>
    <s v="05"/>
    <n v="14"/>
    <x v="1"/>
    <n v="0.19"/>
    <n v="3.8000000000000003"/>
    <s v="TRANSPORTE PROPIO"/>
    <n v="1013603"/>
    <s v="CALDERON RIVERA FABIAN TARQUINO"/>
    <x v="14"/>
  </r>
  <r>
    <n v="1002210859"/>
    <s v="UE01"/>
    <x v="20"/>
    <d v="1899-12-30T06:26:00"/>
    <x v="3577"/>
    <s v="9000809390"/>
    <s v="012-022-00316720"/>
    <n v="515.20000000000005"/>
    <n v="577.64"/>
    <s v="ZPVN"/>
    <s v="40568192"/>
    <s v="0000395497"/>
    <n v="8002828556"/>
    <x v="2716"/>
    <x v="5"/>
    <x v="5"/>
    <n v="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8523.3330000000005"/>
    <n v="4013.3330000000001"/>
    <n v="4510"/>
    <n v="15.2"/>
    <m/>
    <x v="12"/>
    <n v="5"/>
    <s v="05"/>
    <n v="4"/>
    <x v="1"/>
    <n v="0.19"/>
    <n v="3.8"/>
    <s v="TRANSPORTE PROPIO"/>
    <n v="1013603"/>
    <s v="CALDERON RIVERA FABIAN TARQUINO"/>
    <x v="14"/>
  </r>
  <r>
    <n v="1002210866"/>
    <s v="UE01"/>
    <x v="20"/>
    <d v="1899-12-30T06:39:00"/>
    <x v="3578"/>
    <s v="9000809392"/>
    <s v="012-022-00316722"/>
    <n v="2319.08"/>
    <n v="2600.17"/>
    <s v="ZPVN"/>
    <s v="40568273"/>
    <s v="P000033600"/>
    <n v="8002828566"/>
    <x v="2717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30"/>
    <n v="18080"/>
    <n v="9050"/>
    <n v="248.4"/>
    <m/>
    <x v="7"/>
    <n v="5"/>
    <s v="05"/>
    <n v="18"/>
    <x v="1"/>
    <n v="0.69000000000000006"/>
    <n v="13.8"/>
    <s v="TRANSPORTE PROPIO"/>
    <n v="1013388"/>
    <s v="CAMPAÑA MALDONADO BLANCA CECILIA"/>
    <x v="8"/>
  </r>
  <r>
    <n v="1002210860"/>
    <s v="UE01"/>
    <x v="20"/>
    <d v="1899-12-30T06:51:00"/>
    <x v="3579"/>
    <s v="9000809395"/>
    <s v="012-022-00316724"/>
    <n v="836.35"/>
    <n v="937.72"/>
    <s v="ZPVN"/>
    <s v="40568268"/>
    <s v="P000033594"/>
    <n v="8002828558"/>
    <x v="2718"/>
    <x v="7"/>
    <x v="7"/>
    <n v="120"/>
    <s v="BOL"/>
    <s v="101641"/>
    <x v="37"/>
    <s v="801652"/>
    <s v="BODEGA GUALSAQUI FABRICIO"/>
    <x v="8"/>
    <s v="PANAMERICANA SUR KM. 4 1/2 S/N Y EN"/>
    <x v="34"/>
    <s v="O-Imbabura-Sanpablo"/>
    <n v="15"/>
    <x v="151"/>
    <x v="151"/>
    <s v="10003575"/>
    <s v="QUILCA CAYAMBE EDISON BAYARDO"/>
    <s v="ZEMU"/>
    <x v="225"/>
    <s v="2"/>
    <s v="Sin Pallet"/>
    <n v="0"/>
    <n v="0"/>
    <x v="0"/>
    <n v="10500"/>
    <n v="6010"/>
    <n v="4490"/>
    <n v="18"/>
    <m/>
    <x v="148"/>
    <n v="5"/>
    <s v="05"/>
    <n v="6"/>
    <x v="1"/>
    <n v="0.15"/>
    <n v="3"/>
    <s v="RUTAS COTACACHENSES S.A."/>
    <n v="1021773"/>
    <s v="RUIZ LASTRA OLGER FABIAN"/>
    <x v="225"/>
  </r>
  <r>
    <n v="1002210860"/>
    <s v="UE01"/>
    <x v="20"/>
    <d v="1899-12-30T06:51:00"/>
    <x v="3580"/>
    <s v="9000809394"/>
    <s v="012-022-00316723"/>
    <n v="1656.07"/>
    <n v="1856.8"/>
    <s v="ZPVN"/>
    <s v="40568267"/>
    <s v="P000033593"/>
    <n v="8002828559"/>
    <x v="2718"/>
    <x v="6"/>
    <x v="6"/>
    <n v="240"/>
    <s v="BOL"/>
    <s v="101641"/>
    <x v="37"/>
    <s v="801652"/>
    <s v="BODEGA GUALSAQUI FABRICIO"/>
    <x v="8"/>
    <s v="PANAMERICANA SUR KM. 4 1/2 S/N Y EN"/>
    <x v="34"/>
    <s v="O-Imbabura-Sanpablo"/>
    <n v="15"/>
    <x v="151"/>
    <x v="151"/>
    <s v="10003575"/>
    <s v="QUILCA CAYAMBE EDISON BAYARDO"/>
    <s v="ZEMU"/>
    <x v="225"/>
    <s v="2"/>
    <s v="Sin Pallet"/>
    <n v="0"/>
    <n v="0"/>
    <x v="0"/>
    <n v="16510"/>
    <n v="12020"/>
    <n v="4490"/>
    <n v="36"/>
    <m/>
    <x v="148"/>
    <n v="5"/>
    <s v="05"/>
    <n v="12"/>
    <x v="1"/>
    <n v="0.15"/>
    <n v="3"/>
    <s v="RUTAS COTACACHENSES S.A."/>
    <n v="1021773"/>
    <s v="RUIZ LASTRA OLGER FABIAN"/>
    <x v="225"/>
  </r>
  <r>
    <n v="1002210874"/>
    <s v="UE01"/>
    <x v="20"/>
    <d v="1899-12-30T07:00:00"/>
    <x v="3581"/>
    <s v="9000809396"/>
    <s v="012-022-00316725"/>
    <n v="2390"/>
    <n v="2679.68"/>
    <s v="ZPVN"/>
    <s v="40567861"/>
    <s v="P000033456"/>
    <n v="8002828580"/>
    <x v="2719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60"/>
    <n v="9280"/>
    <n v="183.6"/>
    <m/>
    <x v="7"/>
    <n v="5"/>
    <s v="05"/>
    <n v="18"/>
    <x v="1"/>
    <n v="0.51"/>
    <n v="10.199999999999999"/>
    <s v="TRANSPORTE PROPIO"/>
    <n v="1013388"/>
    <s v="CAMPAÑA MALDONADO BLANCA CECILIA"/>
    <x v="89"/>
  </r>
  <r>
    <n v="1002210846"/>
    <s v="UE01"/>
    <x v="20"/>
    <d v="1899-12-30T07:06:00"/>
    <x v="3582"/>
    <s v="9000809398"/>
    <s v="012-022-00316727"/>
    <n v="3662.4"/>
    <n v="4106.3100000000004"/>
    <s v="ZPVN"/>
    <s v="40568179"/>
    <s v="0000395486"/>
    <n v="8002828537"/>
    <x v="2720"/>
    <x v="7"/>
    <x v="7"/>
    <n v="560"/>
    <s v="BOL"/>
    <s v="101449"/>
    <x v="99"/>
    <s v="801744"/>
    <s v="SACOS, BOD. FERRINORTE"/>
    <x v="6"/>
    <s v="SIMON RODRIGUEZ S/N Y SALVADOR"/>
    <x v="17"/>
    <s v="O-Cotopaxi-Latacunga"/>
    <n v="198"/>
    <x v="51"/>
    <x v="51"/>
    <s v="100014928"/>
    <s v="INLAGO RODRIGO"/>
    <s v="ZETT"/>
    <x v="66"/>
    <s v="2"/>
    <s v="Sin Pallet"/>
    <n v="0"/>
    <n v="0"/>
    <x v="0"/>
    <n v="37011.25"/>
    <n v="28061.25"/>
    <n v="8950"/>
    <n v="414.4"/>
    <m/>
    <x v="49"/>
    <n v="5"/>
    <s v="05"/>
    <n v="28"/>
    <x v="1"/>
    <n v="0.74"/>
    <n v="14.799999999999999"/>
    <s v="TRANSCARLONISA"/>
    <n v="1014153"/>
    <s v="INLAGO ANDRANGO LUIS RODRIGO"/>
    <x v="66"/>
  </r>
  <r>
    <n v="1002210846"/>
    <s v="UE01"/>
    <x v="20"/>
    <d v="1899-12-30T07:06:00"/>
    <x v="3583"/>
    <s v="9000809397"/>
    <s v="012-022-00316726"/>
    <n v="520"/>
    <n v="583.03"/>
    <s v="ZPVN"/>
    <s v="40568179"/>
    <s v="0000395484"/>
    <n v="8002828538"/>
    <x v="2720"/>
    <x v="6"/>
    <x v="6"/>
    <n v="80"/>
    <s v="BOL"/>
    <s v="101449"/>
    <x v="99"/>
    <s v="801744"/>
    <s v="SACOS, BOD. FERRINORTE"/>
    <x v="6"/>
    <s v="SIMON RODRIGUEZ S/N Y SALVADOR"/>
    <x v="17"/>
    <s v="O-Cotopaxi-Latacunga"/>
    <n v="198"/>
    <x v="51"/>
    <x v="51"/>
    <s v="100014928"/>
    <s v="INLAGO RODRIGO"/>
    <s v="ZETT"/>
    <x v="66"/>
    <s v="2"/>
    <s v="Sin Pallet"/>
    <n v="0"/>
    <n v="0"/>
    <x v="0"/>
    <n v="12958.75"/>
    <n v="4008.75"/>
    <n v="8950"/>
    <n v="59.2"/>
    <m/>
    <x v="49"/>
    <n v="5"/>
    <s v="05"/>
    <n v="4"/>
    <x v="1"/>
    <n v="0.74"/>
    <n v="14.8"/>
    <s v="TRANSCARLONISA"/>
    <n v="1014153"/>
    <s v="INLAGO ANDRANGO LUIS RODRIGO"/>
    <x v="66"/>
  </r>
  <r>
    <n v="1002210877"/>
    <s v="UE01"/>
    <x v="20"/>
    <d v="1899-12-30T07:13:00"/>
    <x v="3584"/>
    <s v="9000809399"/>
    <s v="012-022-00316728"/>
    <n v="2329.7199999999998"/>
    <n v="2612.1"/>
    <s v="ZPVN"/>
    <s v="40568281"/>
    <s v="P000033602"/>
    <n v="8002828585"/>
    <x v="2721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10"/>
    <n v="9190"/>
    <n v="324"/>
    <m/>
    <x v="99"/>
    <n v="5"/>
    <s v="05"/>
    <n v="18"/>
    <x v="1"/>
    <n v="0.9"/>
    <n v="18"/>
    <s v="TRANSPORTE PROPIO"/>
    <n v="1017789"/>
    <s v="GALARZA PONCE FABIOLA CATHERINE"/>
    <x v="141"/>
  </r>
  <r>
    <n v="1002210865"/>
    <s v="UE01"/>
    <x v="20"/>
    <d v="1899-12-30T07:47:00"/>
    <x v="3585"/>
    <s v="9000809400"/>
    <s v="012-022-00316729"/>
    <n v="2880"/>
    <n v="3229.07"/>
    <s v="ZPVN"/>
    <s v="40568045"/>
    <s v="0000395310"/>
    <n v="8002828564"/>
    <x v="2722"/>
    <x v="3"/>
    <x v="3"/>
    <n v="480"/>
    <s v="BOL"/>
    <s v="101664"/>
    <x v="8"/>
    <s v="800655"/>
    <s v="MARCOS SUMBA"/>
    <x v="46"/>
    <s v="OBRA. MARCO SUMBA, CALLE COLON 614"/>
    <x v="71"/>
    <s v="O-Manabi-Jipijapa"/>
    <n v="512"/>
    <x v="118"/>
    <x v="118"/>
    <s v="100017947"/>
    <s v="SALAZAR JORGE LUIS"/>
    <s v="ZEMT"/>
    <x v="219"/>
    <s v="2"/>
    <s v="Sin Pallet"/>
    <n v="0"/>
    <n v="0"/>
    <x v="0"/>
    <n v="38520"/>
    <n v="24070"/>
    <n v="14450"/>
    <n v="547.20000000000005"/>
    <m/>
    <x v="116"/>
    <n v="5"/>
    <s v="05"/>
    <n v="24"/>
    <x v="1"/>
    <n v="1.1400000000000001"/>
    <n v="22.8"/>
    <s v="TRAPSA C.A."/>
    <n v="1013505"/>
    <s v="HERMOZA LOZADA JORGE ABDON"/>
    <x v="219"/>
  </r>
  <r>
    <n v="1002210873"/>
    <s v="UE01"/>
    <x v="20"/>
    <d v="1899-12-30T07:49:00"/>
    <x v="3586"/>
    <s v="9000809081"/>
    <s v="013-020-00048095"/>
    <n v="3158.3"/>
    <n v="3541.11"/>
    <s v="ZPDF"/>
    <s v="70177830"/>
    <s v="0000395359"/>
    <n v="8002828577"/>
    <x v="2723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159"/>
    <x v="159"/>
    <s v="100015026"/>
    <s v="GUAMAN LUIS"/>
    <s v="ZEMT"/>
    <x v="240"/>
    <s v="1"/>
    <s v="Con Pallet"/>
    <n v="0.05"/>
    <n v="24"/>
    <x v="0"/>
    <n v="40210"/>
    <n v="24050"/>
    <n v="16160"/>
    <n v="667.2"/>
    <m/>
    <x v="156"/>
    <n v="5"/>
    <s v="05"/>
    <n v="24"/>
    <x v="1"/>
    <n v="1.3900000000000001"/>
    <n v="27.8"/>
    <s v="TRAPSA C.A."/>
    <n v="1013279"/>
    <s v="TAPIA CAMPAÑA NESTOR HEMIRO"/>
    <x v="240"/>
  </r>
  <r>
    <n v="1002210891"/>
    <s v="UE01"/>
    <x v="20"/>
    <d v="1899-12-30T08:00:00"/>
    <x v="3587"/>
    <s v="9000809402"/>
    <s v="012-022-00316731"/>
    <n v="1701.41"/>
    <n v="1907.63"/>
    <s v="ZPVN"/>
    <s v="40568246"/>
    <s v="0000395586"/>
    <n v="8002828607"/>
    <x v="2724"/>
    <x v="7"/>
    <x v="7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128.635999999999"/>
    <n v="13023.636"/>
    <n v="9105"/>
    <n v="197.6"/>
    <m/>
    <x v="118"/>
    <n v="5"/>
    <s v="05"/>
    <n v="13"/>
    <x v="1"/>
    <n v="0.76"/>
    <n v="15.2"/>
    <s v="TRANSPORTE PROPIO"/>
    <n v="1023699"/>
    <s v="RIVADENEIRA MORALES KEVIN ANTONIO"/>
    <x v="168"/>
  </r>
  <r>
    <n v="1002210891"/>
    <s v="UE01"/>
    <x v="20"/>
    <d v="1899-12-30T08:00:00"/>
    <x v="3588"/>
    <s v="9000809401"/>
    <s v="012-022-00316730"/>
    <n v="2601.7199999999998"/>
    <n v="2917.07"/>
    <s v="ZPVN"/>
    <s v="40568246"/>
    <s v="0000395585"/>
    <n v="8002828606"/>
    <x v="2724"/>
    <x v="6"/>
    <x v="6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141.364000000001"/>
    <n v="20036.364000000001"/>
    <n v="9105"/>
    <n v="304"/>
    <m/>
    <x v="118"/>
    <n v="5"/>
    <s v="05"/>
    <n v="20"/>
    <x v="1"/>
    <n v="0.76"/>
    <n v="15.2"/>
    <s v="TRANSPORTE PROPIO"/>
    <n v="1023699"/>
    <s v="RIVADENEIRA MORALES KEVIN ANTONIO"/>
    <x v="168"/>
  </r>
  <r>
    <n v="1002210898"/>
    <s v="UE01"/>
    <x v="20"/>
    <d v="1899-12-30T08:16:00"/>
    <x v="3589"/>
    <s v=""/>
    <s v=""/>
    <n v="0"/>
    <n v="0"/>
    <s v="ZPRC"/>
    <s v="2500108764"/>
    <s v="P000033603"/>
    <n v="8002828617"/>
    <x v="2725"/>
    <x v="6"/>
    <x v="6"/>
    <n v="64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0650"/>
    <n v="32070"/>
    <n v="18580"/>
    <n v="576"/>
    <m/>
    <x v="72"/>
    <n v="5"/>
    <s v="05"/>
    <n v="32"/>
    <x v="1"/>
    <n v="0.9"/>
    <n v="18"/>
    <s v="TRANSPORTE PROPIO"/>
    <n v="1014110"/>
    <s v="RODRIGUEZ CORREA ROSA AYDE"/>
    <x v="254"/>
  </r>
  <r>
    <n v="1002210894"/>
    <s v="UE01"/>
    <x v="20"/>
    <d v="1899-12-30T08:23:00"/>
    <x v="3590"/>
    <s v="9000809405"/>
    <s v="012-022-00316732"/>
    <n v="2484"/>
    <n v="2785.08"/>
    <s v="ZPVN"/>
    <s v="40568318"/>
    <s v="P000033605"/>
    <n v="8002828613"/>
    <x v="2726"/>
    <x v="6"/>
    <x v="6"/>
    <n v="360"/>
    <s v="BOL"/>
    <s v="102835"/>
    <x v="102"/>
    <s v="803601"/>
    <s v="FERRICENTRO PIEDRAHITA"/>
    <x v="8"/>
    <s v="ATAHUALPA Y PIEDRAHITA"/>
    <x v="8"/>
    <s v="O-Imbabura-Otavalo"/>
    <n v="8"/>
    <x v="96"/>
    <x v="96"/>
    <s v="10008095"/>
    <s v="TATES CASTILLO LUIS EUCLIDES"/>
    <s v="ZEMU"/>
    <x v="260"/>
    <s v="2"/>
    <s v="Sin Pallet"/>
    <n v="0"/>
    <n v="0"/>
    <x v="0"/>
    <n v="26860"/>
    <n v="18040"/>
    <n v="8820"/>
    <n v="32.4"/>
    <m/>
    <x v="94"/>
    <n v="5"/>
    <s v="05"/>
    <n v="18"/>
    <x v="1"/>
    <n v="0.09"/>
    <n v="1.7999999999999998"/>
    <s v="RUTAS COTACACHENSES S.A."/>
    <n v="1023153"/>
    <s v="BUITRON MONTENEGRO JONNY"/>
    <x v="260"/>
  </r>
  <r>
    <n v="1002210892"/>
    <s v="UE01"/>
    <x v="20"/>
    <d v="1899-12-30T08:45:00"/>
    <x v="3591"/>
    <s v=""/>
    <s v=""/>
    <n v="0"/>
    <n v="0"/>
    <s v="ZPRC"/>
    <s v="2500108767"/>
    <s v="P000033615"/>
    <n v="8002828608"/>
    <x v="2727"/>
    <x v="10"/>
    <x v="10"/>
    <n v="31.23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49360"/>
    <n v="31230"/>
    <n v="18130"/>
    <n v="459.08"/>
    <m/>
    <x v="7"/>
    <n v="5"/>
    <s v="05"/>
    <n v="31.23"/>
    <x v="1"/>
    <n v="14.699967979506884"/>
    <n v="14.699967979506884"/>
    <s v="TRANSPORTE PROPIO"/>
    <n v="1013388"/>
    <s v="CAMPAÑA MALDONADO BLANCA CECILIA"/>
    <x v="128"/>
  </r>
  <r>
    <n v="1002210896"/>
    <s v="UE01"/>
    <x v="20"/>
    <d v="1899-12-30T08:48:00"/>
    <x v="3592"/>
    <s v=""/>
    <s v=""/>
    <n v="0"/>
    <n v="0"/>
    <s v="ZPRC"/>
    <s v="2500108766"/>
    <s v="P000033613"/>
    <n v="8002828615"/>
    <x v="2728"/>
    <x v="7"/>
    <x v="7"/>
    <n v="360"/>
    <s v="BOL"/>
    <s v="101633"/>
    <x v="15"/>
    <s v="810878"/>
    <s v="BODEGA ZUMBALICA"/>
    <x v="6"/>
    <s v="COLAISA"/>
    <x v="17"/>
    <s v="O-Cotopaxi-Latacunga"/>
    <n v="198"/>
    <x v="50"/>
    <x v="50"/>
    <s v="10007864"/>
    <s v="AREVALO AYALA MANUEL ARCESIO"/>
    <s v="ZEMU"/>
    <x v="65"/>
    <s v="2"/>
    <s v="Sin Pallet"/>
    <n v="0"/>
    <n v="0"/>
    <x v="0"/>
    <n v="27210"/>
    <n v="18080"/>
    <n v="9130"/>
    <n v="266.39999999999998"/>
    <m/>
    <x v="48"/>
    <n v="5"/>
    <s v="05"/>
    <n v="18"/>
    <x v="1"/>
    <n v="0.74"/>
    <n v="14.799999999999999"/>
    <s v="TRIMPESAS S.A."/>
    <n v="1013766"/>
    <s v="MORALES RUIZ EDGAR MAURICIO"/>
    <x v="65"/>
  </r>
  <r>
    <n v="1002210900"/>
    <s v="UE01"/>
    <x v="20"/>
    <d v="1899-12-30T08:54:00"/>
    <x v="3593"/>
    <s v=""/>
    <s v=""/>
    <n v="0"/>
    <n v="0"/>
    <s v="ZPRC"/>
    <s v="2500108617"/>
    <s v="0000395187"/>
    <n v="8002828621"/>
    <x v="2729"/>
    <x v="2"/>
    <x v="2"/>
    <n v="31.5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0780"/>
    <n v="31500"/>
    <n v="19280"/>
    <n v="292.64"/>
    <m/>
    <x v="1"/>
    <n v="5"/>
    <s v="05"/>
    <n v="31.5"/>
    <x v="1"/>
    <n v="9.2901587301587298"/>
    <n v="9.2901587301587298"/>
    <s v="TRANSCONCEM CIA. LTDA."/>
    <n v="1013227"/>
    <s v="COMPAÑIA DE TRANSPORTE PESADO"/>
    <x v="132"/>
  </r>
  <r>
    <n v="1002210895"/>
    <s v="UE01"/>
    <x v="20"/>
    <d v="1899-12-30T09:00:00"/>
    <x v="3594"/>
    <s v="9000809407"/>
    <s v="012-022-00316733"/>
    <n v="2494.8000000000002"/>
    <n v="2797.19"/>
    <s v="ZPVN"/>
    <s v="40568319"/>
    <s v="P000033606"/>
    <n v="8002828614"/>
    <x v="2730"/>
    <x v="7"/>
    <x v="7"/>
    <n v="360"/>
    <s v="BOL"/>
    <s v="102197"/>
    <x v="311"/>
    <s v="803062"/>
    <s v="BODEGA SRA BENAVIDES"/>
    <x v="58"/>
    <s v="GARCIA MORENO Y ELOY ALFARO"/>
    <x v="103"/>
    <s v="O-Carchi-Mira"/>
    <n v="71"/>
    <x v="37"/>
    <x v="37"/>
    <s v="100020396"/>
    <s v="FARINANGO MIGUEL"/>
    <s v="ZEMU"/>
    <x v="45"/>
    <s v="2"/>
    <s v="Sin Pallet"/>
    <n v="0"/>
    <n v="0"/>
    <x v="0"/>
    <n v="26960"/>
    <n v="18070"/>
    <n v="8890"/>
    <n v="136.80000000000001"/>
    <m/>
    <x v="35"/>
    <n v="5"/>
    <s v="05"/>
    <n v="18"/>
    <x v="1"/>
    <n v="0.38"/>
    <n v="7.6000000000000005"/>
    <s v="RAPIDO EL OTAVALEÑITO S.A."/>
    <n v="1012819"/>
    <s v="BRAVO VASQUEZ JOSE LUIS SIGIFREDO"/>
    <x v="45"/>
  </r>
  <r>
    <n v="1002210908"/>
    <s v="UE01"/>
    <x v="20"/>
    <d v="1899-12-30T09:05:00"/>
    <x v="3595"/>
    <s v="9000809410"/>
    <s v="012-022-00316735"/>
    <n v="2278.4"/>
    <n v="2554.56"/>
    <s v="ZPVN"/>
    <s v="40568235"/>
    <s v="0000395668"/>
    <n v="8002828632"/>
    <x v="2731"/>
    <x v="7"/>
    <x v="7"/>
    <n v="320"/>
    <s v="BOL"/>
    <s v="101780"/>
    <x v="56"/>
    <s v="807425"/>
    <s v="FERRETERIAS ECO IBARRA CALLE QUITO"/>
    <x v="9"/>
    <s v="CALLE QUITO"/>
    <x v="11"/>
    <s v="O-Imbabura-Ibarra"/>
    <n v="30"/>
    <x v="106"/>
    <x v="106"/>
    <s v="100014973"/>
    <s v="CUACES JOSE ANTONIO"/>
    <s v="ZEMU"/>
    <x v="185"/>
    <s v="2"/>
    <s v="Sin Pallet"/>
    <n v="0"/>
    <n v="0"/>
    <x v="0"/>
    <n v="20572.222000000002"/>
    <n v="16062.222"/>
    <n v="4510"/>
    <n v="60.8"/>
    <m/>
    <x v="104"/>
    <n v="5"/>
    <s v="05"/>
    <n v="16"/>
    <x v="1"/>
    <n v="0.19"/>
    <n v="3.8"/>
    <s v="LA ARMENIA S.A."/>
    <n v="1021623"/>
    <s v="VILLARREAL HIGUERA FERNANDO SALVADO"/>
    <x v="185"/>
  </r>
  <r>
    <n v="1002210908"/>
    <s v="UE01"/>
    <x v="20"/>
    <d v="1899-12-30T09:05:00"/>
    <x v="3596"/>
    <s v="9000809409"/>
    <s v="012-022-00316734"/>
    <n v="261.60000000000002"/>
    <n v="293.31"/>
    <s v="ZPVN"/>
    <s v="40568234"/>
    <s v="0000395667"/>
    <n v="8002828631"/>
    <x v="2731"/>
    <x v="5"/>
    <x v="5"/>
    <n v="40"/>
    <s v="BOL"/>
    <s v="101780"/>
    <x v="56"/>
    <s v="807425"/>
    <s v="FERRETERIAS ECO IBARRA CALLE QUITO"/>
    <x v="9"/>
    <s v="CALLE QUITO"/>
    <x v="11"/>
    <s v="O-Imbabura-Ibarra"/>
    <n v="30"/>
    <x v="106"/>
    <x v="106"/>
    <s v="100014973"/>
    <s v="CUACES JOSE ANTONIO"/>
    <s v="ZEMU"/>
    <x v="185"/>
    <s v="2"/>
    <s v="Sin Pallet"/>
    <n v="0"/>
    <n v="0"/>
    <x v="0"/>
    <n v="6517.7780000000002"/>
    <n v="2007.778"/>
    <n v="4510"/>
    <n v="7.6"/>
    <m/>
    <x v="104"/>
    <n v="5"/>
    <s v="05"/>
    <n v="2"/>
    <x v="1"/>
    <n v="0.19"/>
    <n v="3.8"/>
    <s v="LA ARMENIA S.A."/>
    <n v="1021623"/>
    <s v="VILLARREAL HIGUERA FERNANDO SALVADO"/>
    <x v="185"/>
  </r>
  <r>
    <n v="1002210911"/>
    <s v="UE01"/>
    <x v="20"/>
    <d v="1899-12-30T09:06:00"/>
    <x v="3597"/>
    <s v="9000809412"/>
    <s v="012-022-00316737"/>
    <n v="1166.24"/>
    <n v="1307.5999999999999"/>
    <s v="ZPVN"/>
    <s v="40568324"/>
    <s v="P000033609"/>
    <n v="8002828635"/>
    <x v="2732"/>
    <x v="5"/>
    <x v="5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9110.151999999998"/>
    <n v="10015.152"/>
    <n v="9095"/>
    <n v="152"/>
    <m/>
    <x v="10"/>
    <n v="5"/>
    <s v="05"/>
    <n v="10"/>
    <x v="1"/>
    <n v="0.76"/>
    <n v="15.2"/>
    <s v="TRANSPORTE PROPIO"/>
    <n v="1013863"/>
    <s v="DISTRIBUCIONES NARANJO"/>
    <x v="17"/>
  </r>
  <r>
    <n v="1002210911"/>
    <s v="UE01"/>
    <x v="20"/>
    <d v="1899-12-30T09:06:00"/>
    <x v="3598"/>
    <s v="9000809411"/>
    <s v="012-022-00316736"/>
    <n v="2922.49"/>
    <n v="3276.72"/>
    <s v="ZPVN"/>
    <s v="40568323"/>
    <s v="P000033608"/>
    <n v="8002828636"/>
    <x v="2732"/>
    <x v="6"/>
    <x v="6"/>
    <n v="4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2129.848000000002"/>
    <n v="23034.848000000002"/>
    <n v="9095"/>
    <n v="349.6"/>
    <m/>
    <x v="10"/>
    <n v="5"/>
    <s v="05"/>
    <n v="23"/>
    <x v="1"/>
    <n v="0.76"/>
    <n v="15.200000000000001"/>
    <s v="TRANSPORTE PROPIO"/>
    <n v="1013863"/>
    <s v="DISTRIBUCIONES NARANJO"/>
    <x v="17"/>
  </r>
  <r>
    <n v="1002210918"/>
    <s v="UE01"/>
    <x v="20"/>
    <d v="1899-12-30T09:08:00"/>
    <x v="3599"/>
    <s v="9000809414"/>
    <s v="012-022-00316739"/>
    <n v="1789.94"/>
    <n v="2006.89"/>
    <s v="ZPVN"/>
    <s v="40568342"/>
    <s v="P000033623"/>
    <n v="8002828642"/>
    <x v="2733"/>
    <x v="7"/>
    <x v="7"/>
    <n v="28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18557.222000000002"/>
    <n v="14062.222"/>
    <n v="4495"/>
    <n v="207.2"/>
    <m/>
    <x v="141"/>
    <n v="5"/>
    <s v="05"/>
    <n v="14"/>
    <x v="1"/>
    <n v="0.74"/>
    <n v="14.799999999999999"/>
    <s v="TRANSPORTE PROPIO"/>
    <n v="1023045"/>
    <s v="ESPINOSA OTAVALO PABLO ANIBAL"/>
    <x v="211"/>
  </r>
  <r>
    <n v="1002210918"/>
    <s v="UE01"/>
    <x v="20"/>
    <d v="1899-12-30T09:08:00"/>
    <x v="3600"/>
    <s v="9000809413"/>
    <s v="012-022-00316738"/>
    <n v="508.26"/>
    <n v="569.86"/>
    <s v="ZPVN"/>
    <s v="40568341"/>
    <s v="P000033622"/>
    <n v="8002828641"/>
    <x v="2733"/>
    <x v="6"/>
    <x v="6"/>
    <n v="8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8512.7780000000002"/>
    <n v="4017.7779999999998"/>
    <n v="4495"/>
    <n v="59.2"/>
    <m/>
    <x v="141"/>
    <n v="5"/>
    <s v="05"/>
    <n v="4"/>
    <x v="1"/>
    <n v="0.74"/>
    <n v="14.8"/>
    <s v="TRANSPORTE PROPIO"/>
    <n v="1023045"/>
    <s v="ESPINOSA OTAVALO PABLO ANIBAL"/>
    <x v="211"/>
  </r>
  <r>
    <n v="1002210924"/>
    <s v="UE01"/>
    <x v="20"/>
    <d v="1899-12-30T09:24:00"/>
    <x v="3601"/>
    <s v="9000809416"/>
    <s v="012-022-00316741"/>
    <n v="2509.1999999999998"/>
    <n v="2813.33"/>
    <s v="ZPVN"/>
    <s v="40568356"/>
    <s v="P000033634"/>
    <n v="8002828648"/>
    <x v="2734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97.5"/>
    <n v="18052.5"/>
    <n v="6345"/>
    <n v="68.400000000000006"/>
    <m/>
    <x v="89"/>
    <n v="5"/>
    <s v="05"/>
    <n v="18"/>
    <x v="1"/>
    <n v="0.19"/>
    <n v="3.8000000000000003"/>
    <s v="TRANSPORTE PROPIO"/>
    <n v="1012808"/>
    <s v="ALVAREZ GONZAGA LASTEÑA MARIANA"/>
    <x v="124"/>
  </r>
  <r>
    <n v="1002210924"/>
    <s v="UE01"/>
    <x v="20"/>
    <d v="1899-12-30T09:24:00"/>
    <x v="3602"/>
    <s v="9000809415"/>
    <s v="012-022-00316740"/>
    <n v="760.8"/>
    <n v="853.02"/>
    <s v="ZPVN"/>
    <s v="40568355"/>
    <s v="P000033633"/>
    <n v="8002828649"/>
    <x v="2734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62.5"/>
    <n v="6017.5"/>
    <n v="6345"/>
    <n v="22.8"/>
    <m/>
    <x v="89"/>
    <n v="5"/>
    <s v="05"/>
    <n v="6"/>
    <x v="1"/>
    <n v="0.19"/>
    <n v="3.8000000000000003"/>
    <s v="TRANSPORTE PROPIO"/>
    <n v="1012808"/>
    <s v="ALVAREZ GONZAGA LASTEÑA MARIANA"/>
    <x v="124"/>
  </r>
  <r>
    <n v="1002210929"/>
    <s v="UE01"/>
    <x v="20"/>
    <d v="1899-12-30T09:25:00"/>
    <x v="3603"/>
    <s v="9000809417"/>
    <s v="012-022-00316742"/>
    <n v="2534.4"/>
    <n v="2841.59"/>
    <s v="ZPVN"/>
    <s v="40568157"/>
    <s v="0000395477"/>
    <n v="8002828657"/>
    <x v="2735"/>
    <x v="7"/>
    <x v="7"/>
    <n v="3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27070"/>
    <n v="18090"/>
    <n v="8980"/>
    <n v="57.6"/>
    <m/>
    <x v="12"/>
    <n v="5"/>
    <s v="05"/>
    <n v="18"/>
    <x v="1"/>
    <n v="0.16"/>
    <n v="3.2"/>
    <s v="TRANSPORTE PROPIO"/>
    <n v="1013603"/>
    <s v="CALDERON RIVERA FABIAN TARQUINO"/>
    <x v="14"/>
  </r>
  <r>
    <n v="1002210953"/>
    <s v="UE01"/>
    <x v="20"/>
    <d v="1899-12-30T10:13:00"/>
    <x v="3604"/>
    <s v=""/>
    <s v=""/>
    <n v="0"/>
    <n v="0"/>
    <s v="ZPRC"/>
    <s v="2500108772"/>
    <s v="0000395725"/>
    <n v="8002828690"/>
    <x v="2736"/>
    <x v="6"/>
    <x v="6"/>
    <n v="360"/>
    <s v="BOL"/>
    <s v="101444"/>
    <x v="64"/>
    <s v="801999"/>
    <s v="FERRETERIA DANI"/>
    <x v="37"/>
    <s v="GARCIA MORENO"/>
    <x v="56"/>
    <s v="O-Tungurahua-Santiagodepillaro"/>
    <n v="247"/>
    <x v="74"/>
    <x v="74"/>
    <s v="100015056"/>
    <s v="USULLA RAUL"/>
    <s v="ZEMU"/>
    <x v="96"/>
    <s v="2"/>
    <s v="Sin Pallet"/>
    <n v="0"/>
    <n v="0"/>
    <x v="0"/>
    <n v="27100"/>
    <n v="18010"/>
    <n v="9090"/>
    <n v="360"/>
    <m/>
    <x v="72"/>
    <n v="5"/>
    <s v="05"/>
    <n v="18"/>
    <x v="1"/>
    <n v="1"/>
    <n v="20"/>
    <s v="TRANSPORTE PROPIO"/>
    <n v="1014110"/>
    <s v="RODRIGUEZ CORREA ROSA AYDE"/>
    <x v="96"/>
  </r>
  <r>
    <n v="1002210920"/>
    <s v="UE01"/>
    <x v="20"/>
    <d v="1899-12-30T10:25:00"/>
    <x v="3605"/>
    <s v="9000809282"/>
    <s v="013-020-00048097"/>
    <n v="4134.3999999999996"/>
    <n v="4635.5200000000004"/>
    <s v="ZPDF"/>
    <s v="70177895"/>
    <s v="0000395570"/>
    <n v="8002828644"/>
    <x v="2737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70"/>
    <x v="70"/>
    <s v="100017519"/>
    <s v="VILLALBA PATRICIO"/>
    <s v="ZETT"/>
    <x v="90"/>
    <s v="1"/>
    <s v="Con Pallet"/>
    <n v="0.05"/>
    <n v="32"/>
    <x v="0"/>
    <n v="50730"/>
    <n v="32020"/>
    <n v="18710"/>
    <n v="262.39999999999998"/>
    <m/>
    <x v="68"/>
    <n v="5"/>
    <s v="05"/>
    <n v="32"/>
    <x v="1"/>
    <n v="0.41"/>
    <n v="8.1999999999999993"/>
    <s v="TRANSPORTE PROPIO"/>
    <n v="1014205"/>
    <s v="NEWSTEEL TRANSPORTES ECUATORIANOS"/>
    <x v="90"/>
  </r>
  <r>
    <n v="1002210949"/>
    <s v="UE01"/>
    <x v="20"/>
    <d v="1899-12-30T10:32:00"/>
    <x v="3606"/>
    <s v="9000809447"/>
    <s v="012-022-00316744"/>
    <n v="730.48"/>
    <n v="819.02"/>
    <s v="ZPVN"/>
    <s v="40568349"/>
    <s v="0000395688"/>
    <n v="8002828682"/>
    <x v="2738"/>
    <x v="5"/>
    <x v="5"/>
    <n v="120"/>
    <s v="BOL"/>
    <s v="101613"/>
    <x v="89"/>
    <s v="803091"/>
    <s v="GLOBAL FER"/>
    <x v="5"/>
    <s v="RIO NAPO Y ABDON CALDERON"/>
    <x v="182"/>
    <s v="O-Pichincha-Sanpedrodetaboada"/>
    <n v="123"/>
    <x v="124"/>
    <x v="124"/>
    <s v="100015005"/>
    <s v="QUITO LUIS"/>
    <s v="ZEMU"/>
    <x v="175"/>
    <s v="2"/>
    <s v="Sin Pallet"/>
    <n v="0"/>
    <n v="0"/>
    <x v="0"/>
    <n v="10556.666999999999"/>
    <n v="6016.6670000000004"/>
    <n v="4540"/>
    <n v="64.8"/>
    <m/>
    <x v="122"/>
    <n v="5"/>
    <s v="05"/>
    <n v="6"/>
    <x v="1"/>
    <n v="0.53999999999999992"/>
    <n v="10.799999999999999"/>
    <s v="LIDENORTI S.A."/>
    <n v="1013649"/>
    <s v="VEGA PEREZ JOSE"/>
    <x v="175"/>
  </r>
  <r>
    <n v="1002210949"/>
    <s v="UE01"/>
    <x v="20"/>
    <d v="1899-12-30T10:32:00"/>
    <x v="3607"/>
    <s v="9000809445"/>
    <s v="012-022-00316743"/>
    <n v="1593.34"/>
    <n v="1786.46"/>
    <s v="ZPVN"/>
    <s v="40568349"/>
    <s v="0000395687"/>
    <n v="8002828683"/>
    <x v="2738"/>
    <x v="6"/>
    <x v="6"/>
    <n v="240"/>
    <s v="BOL"/>
    <s v="101613"/>
    <x v="89"/>
    <s v="803091"/>
    <s v="GLOBAL FER"/>
    <x v="5"/>
    <s v="RIO NAPO Y ABDON CALDERON"/>
    <x v="182"/>
    <s v="O-Pichincha-Sanpedrodetaboada"/>
    <n v="123"/>
    <x v="124"/>
    <x v="124"/>
    <s v="100015005"/>
    <s v="QUITO LUIS"/>
    <s v="ZEMU"/>
    <x v="175"/>
    <s v="2"/>
    <s v="Sin Pallet"/>
    <n v="0"/>
    <n v="0"/>
    <x v="0"/>
    <n v="16573.332999999999"/>
    <n v="12033.333000000001"/>
    <n v="4540"/>
    <n v="129.6"/>
    <m/>
    <x v="122"/>
    <n v="5"/>
    <s v="05"/>
    <n v="12"/>
    <x v="1"/>
    <n v="0.53999999999999992"/>
    <n v="10.799999999999999"/>
    <s v="LIDENORTI S.A."/>
    <n v="1013649"/>
    <s v="VEGA PEREZ JOSE"/>
    <x v="175"/>
  </r>
  <r>
    <n v="1002210937"/>
    <s v="UE01"/>
    <x v="20"/>
    <d v="1899-12-30T10:37:00"/>
    <x v="3608"/>
    <s v="9000809472"/>
    <s v="012-022-00316745"/>
    <n v="3201.6"/>
    <n v="3589.65"/>
    <s v="ZPVN"/>
    <s v="40568266"/>
    <s v="P000033592"/>
    <n v="8002828666"/>
    <x v="2739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82"/>
    <x v="82"/>
    <s v="100018690"/>
    <s v="MORALES PATRICIO V."/>
    <s v="ZEMT"/>
    <x v="112"/>
    <s v="1"/>
    <s v="Con Pallet"/>
    <n v="0.05"/>
    <n v="24"/>
    <x v="0"/>
    <n v="39910"/>
    <n v="24000"/>
    <n v="15910"/>
    <n v="494.4"/>
    <m/>
    <x v="80"/>
    <n v="5"/>
    <s v="05"/>
    <n v="24"/>
    <x v="1"/>
    <n v="1.03"/>
    <n v="20.599999999999998"/>
    <s v="LA ARMENIA S.A."/>
    <n v="1021911"/>
    <s v="MORALES GORDILLO VICENTE PATRICIO"/>
    <x v="112"/>
  </r>
  <r>
    <n v="1002210961"/>
    <s v="UE01"/>
    <x v="20"/>
    <d v="1899-12-30T10:49:00"/>
    <x v="3609"/>
    <s v="9000809504"/>
    <s v="012-022-00316746"/>
    <n v="2301.35"/>
    <n v="2580.29"/>
    <s v="ZPVN"/>
    <s v="40568340"/>
    <s v="P000033621"/>
    <n v="8002828701"/>
    <x v="2740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40"/>
    <n v="18030"/>
    <n v="9310"/>
    <n v="266.39999999999998"/>
    <m/>
    <x v="34"/>
    <n v="5"/>
    <s v="05"/>
    <n v="18"/>
    <x v="1"/>
    <n v="0.74"/>
    <n v="14.799999999999999"/>
    <s v="TRANINTAGSA S.A."/>
    <n v="1014167"/>
    <s v="BENALCAZAR RUIZ LUIS EDUARDO"/>
    <x v="44"/>
  </r>
  <r>
    <n v="1002210951"/>
    <s v="UE01"/>
    <x v="20"/>
    <d v="1899-12-30T10:51:00"/>
    <x v="3610"/>
    <s v="9000809505"/>
    <s v="012-022-00316747"/>
    <n v="2494.8000000000002"/>
    <n v="2797.19"/>
    <s v="ZPVN"/>
    <s v="40568351"/>
    <s v="0000395691"/>
    <n v="8002828686"/>
    <x v="2741"/>
    <x v="6"/>
    <x v="6"/>
    <n v="360"/>
    <s v="BOL"/>
    <s v="101523"/>
    <x v="161"/>
    <s v="800845"/>
    <s v="FERRET SAN ISIDRO."/>
    <x v="1"/>
    <s v="FERRETERIA SAN ISIDRO  / DE LAS FUC"/>
    <x v="78"/>
    <s v="O-Pichincha-Sanisidrodelinca"/>
    <n v="96.5"/>
    <x v="151"/>
    <x v="151"/>
    <s v="10003575"/>
    <s v="QUILCA CAYAMBE EDISON BAYARDO"/>
    <s v="ZEMU"/>
    <x v="225"/>
    <s v="2"/>
    <s v="Sin Pallet"/>
    <n v="0"/>
    <n v="0"/>
    <x v="0"/>
    <n v="27010"/>
    <n v="18040"/>
    <n v="8970"/>
    <n v="162"/>
    <m/>
    <x v="148"/>
    <n v="5"/>
    <s v="05"/>
    <n v="18"/>
    <x v="1"/>
    <n v="0.45"/>
    <n v="9"/>
    <s v="RUTAS COTACACHENSES S.A."/>
    <n v="1021773"/>
    <s v="RUIZ LASTRA OLGER FABIAN"/>
    <x v="225"/>
  </r>
  <r>
    <n v="1002210965"/>
    <s v="UE01"/>
    <x v="20"/>
    <d v="1899-12-30T10:58:00"/>
    <x v="3611"/>
    <s v=""/>
    <s v=""/>
    <n v="0"/>
    <n v="0"/>
    <s v="ZPRC"/>
    <s v="2500108745"/>
    <s v="P000033568"/>
    <n v="8002828706"/>
    <x v="2742"/>
    <x v="2"/>
    <x v="2"/>
    <n v="32.22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330"/>
    <n v="32220"/>
    <n v="18110"/>
    <n v="0"/>
    <m/>
    <x v="3"/>
    <n v="5"/>
    <s v="05"/>
    <n v="32.22"/>
    <x v="1"/>
    <n v="0"/>
    <n v="0"/>
    <s v="UNICON"/>
    <n v="1014412"/>
    <s v="UNION DE CONCRETERAS UNICON UCUE"/>
    <x v="202"/>
  </r>
  <r>
    <n v="1002210952"/>
    <s v="UE01"/>
    <x v="20"/>
    <d v="1899-12-30T11:01:00"/>
    <x v="3612"/>
    <s v=""/>
    <s v=""/>
    <n v="0"/>
    <n v="0"/>
    <s v="ZPRC"/>
    <s v="2500108718"/>
    <s v="0000395158"/>
    <n v="8002828689"/>
    <x v="2743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10"/>
    <n v="32070"/>
    <n v="18340"/>
    <n v="288"/>
    <m/>
    <x v="96"/>
    <n v="5"/>
    <s v="05"/>
    <n v="32"/>
    <x v="1"/>
    <n v="0.45"/>
    <n v="9"/>
    <s v="TRANSPORTE PROPIO"/>
    <n v="1014509"/>
    <s v="COMERCIAL MICHELENA S.A."/>
    <x v="138"/>
  </r>
  <r>
    <n v="1002210946"/>
    <s v="UE01"/>
    <x v="20"/>
    <d v="1899-12-30T11:07:00"/>
    <x v="3613"/>
    <s v="9000809507"/>
    <s v="012-022-00316748"/>
    <n v="2310"/>
    <n v="2589.9899999999998"/>
    <s v="ZPVN"/>
    <s v="40568261"/>
    <s v="P000033590"/>
    <n v="8002828677"/>
    <x v="274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10"/>
    <n v="18490"/>
    <n v="0"/>
    <m/>
    <x v="139"/>
    <n v="5"/>
    <s v="05"/>
    <n v="33"/>
    <x v="1"/>
    <n v="0"/>
    <n v="0"/>
    <s v="TRANSPORTE PROPIO"/>
    <n v="1013478"/>
    <s v="LANDAZURI CORDOVA IVAN OSWALDO"/>
    <x v="215"/>
  </r>
  <r>
    <n v="1002210935"/>
    <s v="UE01"/>
    <x v="20"/>
    <d v="1899-12-30T11:11:00"/>
    <x v="3614"/>
    <s v="9000809508"/>
    <s v="012-022-00316749"/>
    <n v="3144"/>
    <n v="3525.07"/>
    <s v="ZPVN"/>
    <s v="40568130"/>
    <s v="0000395419"/>
    <n v="8002828663"/>
    <x v="2745"/>
    <x v="3"/>
    <x v="3"/>
    <n v="480"/>
    <s v="BOL"/>
    <s v="104220"/>
    <x v="156"/>
    <s v="806244"/>
    <s v="FERRETERIA ANDRADE 1"/>
    <x v="69"/>
    <s v="AV 24 DE MAYO DIAGONAL AL PARQUE"/>
    <x v="122"/>
    <s v="O-Manabi-Tosaguacalceta"/>
    <n v="418"/>
    <x v="71"/>
    <x v="71"/>
    <s v="100014863"/>
    <s v="MORAN MAURICIO"/>
    <s v="ZEMT"/>
    <x v="91"/>
    <s v="1"/>
    <s v="Con Pallet"/>
    <n v="0.05"/>
    <n v="24"/>
    <x v="0"/>
    <n v="39620"/>
    <n v="24020"/>
    <n v="15600"/>
    <n v="484.8"/>
    <m/>
    <x v="69"/>
    <n v="5"/>
    <s v="05"/>
    <n v="24"/>
    <x v="1"/>
    <n v="1.01"/>
    <n v="20.2"/>
    <s v="LA ARMENIA S.A."/>
    <n v="1013556"/>
    <s v="RAMIREZ BAEZ FIDEL RAMIRO"/>
    <x v="91"/>
  </r>
  <r>
    <n v="1002210932"/>
    <s v="UE01"/>
    <x v="20"/>
    <d v="1899-12-30T11:20:00"/>
    <x v="3615"/>
    <s v="9000809510"/>
    <s v="012-022-00316750"/>
    <n v="4313.6000000000004"/>
    <n v="4836.43"/>
    <s v="ZPVN"/>
    <s v="40568320"/>
    <s v="P000033607"/>
    <n v="8002828660"/>
    <x v="2746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32"/>
    <x v="0"/>
    <n v="50800"/>
    <n v="32010"/>
    <n v="18790"/>
    <n v="294.39999999999998"/>
    <m/>
    <x v="19"/>
    <n v="5"/>
    <s v="05"/>
    <n v="32"/>
    <x v="1"/>
    <n v="0.45999999999999996"/>
    <n v="9.1999999999999993"/>
    <s v="LIDENORTI S.A."/>
    <n v="1013548"/>
    <s v="POZO FUENTES DIEGO FRANCISCO"/>
    <x v="24"/>
  </r>
  <r>
    <n v="1002210931"/>
    <s v="UE01"/>
    <x v="20"/>
    <d v="1899-12-30T11:21:00"/>
    <x v="3616"/>
    <s v="9000809511"/>
    <s v="012-022-00316751"/>
    <n v="3326.4"/>
    <n v="3729.58"/>
    <s v="ZPVN"/>
    <s v="40568107"/>
    <s v="0000395399"/>
    <n v="8002828659"/>
    <x v="2747"/>
    <x v="6"/>
    <x v="6"/>
    <n v="480"/>
    <s v="BOL"/>
    <s v="101694"/>
    <x v="248"/>
    <s v="801946"/>
    <s v="BODEGA DIPROIN."/>
    <x v="1"/>
    <s v="BODEGA DIPROIN / VIA A QUITO"/>
    <x v="159"/>
    <s v="O-Pichincha-Lascuadras"/>
    <n v="128"/>
    <x v="95"/>
    <x v="95"/>
    <s v="100014873"/>
    <s v="MEDIAVILLA JULIO"/>
    <s v="ZEMT"/>
    <x v="134"/>
    <s v="1"/>
    <s v="Con Pallet"/>
    <n v="0.05"/>
    <n v="24"/>
    <x v="0"/>
    <n v="39210"/>
    <n v="24080"/>
    <n v="15130"/>
    <n v="244.8"/>
    <m/>
    <x v="93"/>
    <n v="5"/>
    <s v="05"/>
    <n v="24"/>
    <x v="1"/>
    <n v="0.51"/>
    <n v="10.200000000000001"/>
    <s v="SANJOPAS S.A."/>
    <n v="1013809"/>
    <s v="MEDIAVILLA PERUGACHI JULIO MAURICIO"/>
    <x v="134"/>
  </r>
  <r>
    <n v="1002210955"/>
    <s v="UE01"/>
    <x v="20"/>
    <d v="1899-12-30T11:26:00"/>
    <x v="3617"/>
    <s v="9000809513"/>
    <s v="012-022-00316753"/>
    <n v="3740.8"/>
    <n v="4194.21"/>
    <s v="ZPVN"/>
    <s v="40568371"/>
    <s v="0000395707"/>
    <n v="8002828692"/>
    <x v="2748"/>
    <x v="3"/>
    <x v="3"/>
    <n v="56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7258.75"/>
    <n v="28043.75"/>
    <n v="9215"/>
    <n v="845.6"/>
    <m/>
    <x v="76"/>
    <n v="5"/>
    <s v="05"/>
    <n v="28"/>
    <x v="1"/>
    <n v="1.51"/>
    <n v="30.2"/>
    <s v="TRANSPORTE PROPIO"/>
    <n v="1023011"/>
    <s v="PALOMEQUE CAIZA LUIS FERNANDO"/>
    <x v="220"/>
  </r>
  <r>
    <n v="1002210955"/>
    <s v="UE01"/>
    <x v="20"/>
    <d v="1899-12-30T11:26:00"/>
    <x v="3618"/>
    <s v="9000809512"/>
    <s v="012-022-00316752"/>
    <n v="555.20000000000005"/>
    <n v="622.49"/>
    <s v="ZPVN"/>
    <s v="40568372"/>
    <s v="0000395708"/>
    <n v="8002828693"/>
    <x v="2748"/>
    <x v="4"/>
    <x v="4"/>
    <n v="8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3221.25"/>
    <n v="4006.25"/>
    <n v="9215"/>
    <n v="111.2"/>
    <m/>
    <x v="76"/>
    <n v="5"/>
    <s v="05"/>
    <n v="4"/>
    <x v="1"/>
    <n v="1.3900000000000001"/>
    <n v="27.8"/>
    <s v="TRANSPORTE PROPIO"/>
    <n v="1023011"/>
    <s v="PALOMEQUE CAIZA LUIS FERNANDO"/>
    <x v="220"/>
  </r>
  <r>
    <n v="1002210957"/>
    <s v="UE01"/>
    <x v="20"/>
    <d v="1899-12-30T11:29:00"/>
    <x v="3619"/>
    <s v="9000809515"/>
    <s v="012-022-00316755"/>
    <n v="1072"/>
    <n v="1201.93"/>
    <s v="ZPVN"/>
    <s v="40568370"/>
    <s v="P000033639"/>
    <n v="8002828696"/>
    <x v="2749"/>
    <x v="3"/>
    <x v="3"/>
    <n v="16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17267.120999999999"/>
    <n v="8012.1210000000001"/>
    <n v="9255"/>
    <n v="176"/>
    <m/>
    <x v="120"/>
    <n v="5"/>
    <s v="05"/>
    <n v="8"/>
    <x v="1"/>
    <n v="1.1000000000000001"/>
    <n v="22"/>
    <s v="TRANSPORTE PROPIO"/>
    <n v="1024017"/>
    <s v="SANTO CHICAIZA EDISON XAVIER"/>
    <x v="173"/>
  </r>
  <r>
    <n v="1002210957"/>
    <s v="UE01"/>
    <x v="20"/>
    <d v="1899-12-30T11:29:00"/>
    <x v="3620"/>
    <s v="9000809514"/>
    <s v="012-022-00316754"/>
    <n v="3480"/>
    <n v="3901.8"/>
    <s v="ZPVN"/>
    <s v="40568369"/>
    <s v="P000033638"/>
    <n v="8002828695"/>
    <x v="2749"/>
    <x v="4"/>
    <x v="4"/>
    <n v="50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34292.879000000001"/>
    <n v="25037.879000000001"/>
    <n v="9255"/>
    <n v="550"/>
    <m/>
    <x v="120"/>
    <n v="5"/>
    <s v="05"/>
    <n v="25"/>
    <x v="1"/>
    <n v="1.1000000000000001"/>
    <n v="22"/>
    <s v="TRANSPORTE PROPIO"/>
    <n v="1024017"/>
    <s v="SANTO CHICAIZA EDISON XAVIER"/>
    <x v="173"/>
  </r>
  <r>
    <n v="1002210963"/>
    <s v="UE01"/>
    <x v="20"/>
    <d v="1899-12-30T11:33:00"/>
    <x v="3621"/>
    <s v=""/>
    <s v=""/>
    <n v="0"/>
    <n v="0"/>
    <s v="ZPRC"/>
    <s v="2500108769"/>
    <s v="0000395705"/>
    <n v="8002828705"/>
    <x v="2750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120"/>
    <n v="24010"/>
    <n v="15110"/>
    <n v="259.2"/>
    <m/>
    <x v="6"/>
    <n v="5"/>
    <s v="05"/>
    <n v="24"/>
    <x v="1"/>
    <n v="0.53999999999999992"/>
    <n v="10.799999999999999"/>
    <s v="TRANSPORTE PROPIO"/>
    <n v="1013241"/>
    <s v="COMPAÑÍA DE TRANSPORTE DE CARGA PES"/>
    <x v="81"/>
  </r>
  <r>
    <n v="1002210967"/>
    <s v="UE01"/>
    <x v="20"/>
    <d v="1899-12-30T11:34:00"/>
    <x v="3622"/>
    <s v="9000809516"/>
    <s v="012-022-00316756"/>
    <n v="2325.6"/>
    <n v="2607.48"/>
    <s v="ZPVN"/>
    <s v="40568240"/>
    <s v="0000395676"/>
    <n v="8002828709"/>
    <x v="2751"/>
    <x v="4"/>
    <x v="4"/>
    <n v="360"/>
    <s v="BOL"/>
    <s v="101780"/>
    <x v="56"/>
    <s v="804905"/>
    <s v="PROFERRETERIAS 12 VENTANAS"/>
    <x v="60"/>
    <s v="TRONCAL DE LA COSTA"/>
    <x v="106"/>
    <s v="O-Losrios-Ventanas"/>
    <n v="424"/>
    <x v="136"/>
    <x v="136"/>
    <s v="100016550"/>
    <s v="JACOME ARTURO"/>
    <s v="ZEMU"/>
    <x v="194"/>
    <s v="2"/>
    <s v="Sin Pallet"/>
    <n v="0"/>
    <n v="0"/>
    <x v="0"/>
    <n v="27230"/>
    <n v="18030"/>
    <n v="9200"/>
    <n v="424.8"/>
    <m/>
    <x v="134"/>
    <n v="5"/>
    <s v="05"/>
    <n v="18"/>
    <x v="1"/>
    <n v="1.18"/>
    <n v="23.6"/>
    <s v="LIDENORTI S.A."/>
    <n v="1014323"/>
    <s v="JACOME AGUIRRE CARLOS ARTURO"/>
    <x v="194"/>
  </r>
  <r>
    <n v="1002210978"/>
    <s v="UE01"/>
    <x v="20"/>
    <d v="1899-12-30T11:42:00"/>
    <x v="3623"/>
    <s v="9000809520"/>
    <s v="012-022-00316757"/>
    <n v="2365.1999999999998"/>
    <n v="2651.87"/>
    <s v="ZPVN"/>
    <s v="40568374"/>
    <s v="0000395710"/>
    <n v="8002828726"/>
    <x v="2752"/>
    <x v="3"/>
    <x v="3"/>
    <n v="360"/>
    <s v="BOL"/>
    <s v="103851"/>
    <x v="128"/>
    <s v="805605"/>
    <s v="BODEGA MINA SAN ANTONIO"/>
    <x v="41"/>
    <s v="CALLE 07 ENTRADA VIRGEN CISNE"/>
    <x v="64"/>
    <s v="O-SantoDomingo-LaCondordia"/>
    <n v="233"/>
    <x v="66"/>
    <x v="66"/>
    <s v="100014865"/>
    <s v="LANDI LUIS"/>
    <s v="ZEMU"/>
    <x v="83"/>
    <s v="2"/>
    <s v="Sin Pallet"/>
    <n v="0"/>
    <n v="0"/>
    <x v="0"/>
    <n v="27170"/>
    <n v="18000"/>
    <n v="9170"/>
    <n v="277.2"/>
    <m/>
    <x v="64"/>
    <n v="5"/>
    <s v="05"/>
    <n v="18"/>
    <x v="1"/>
    <n v="0.77"/>
    <n v="15.399999999999999"/>
    <s v="TRANSVOLCA S.A."/>
    <n v="1023077"/>
    <s v="JIMENEZ ICAZA HENRY ELADIO"/>
    <x v="83"/>
  </r>
  <r>
    <n v="1002210975"/>
    <s v="UE01"/>
    <x v="20"/>
    <d v="1899-12-30T11:45:00"/>
    <x v="3624"/>
    <s v=""/>
    <s v=""/>
    <n v="0"/>
    <n v="0"/>
    <s v="ZPRC"/>
    <s v="2500108776"/>
    <s v="P000033644"/>
    <n v="8002828718"/>
    <x v="2753"/>
    <x v="2"/>
    <x v="2"/>
    <n v="30.18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6900"/>
    <n v="30180"/>
    <n v="16720"/>
    <n v="0"/>
    <m/>
    <x v="3"/>
    <n v="5"/>
    <s v="05"/>
    <n v="30.18"/>
    <x v="1"/>
    <n v="0"/>
    <n v="0"/>
    <s v="UNICON"/>
    <n v="1014412"/>
    <s v="UNION DE CONCRETERAS UNICON UCUE"/>
    <x v="41"/>
  </r>
  <r>
    <n v="1002210980"/>
    <s v="UE01"/>
    <x v="20"/>
    <d v="1899-12-30T11:47:00"/>
    <x v="3625"/>
    <s v="9000809521"/>
    <s v="012-022-00316758"/>
    <n v="4415.3999999999996"/>
    <n v="4950.58"/>
    <s v="ZPVN"/>
    <s v="40568327"/>
    <s v="P000033612"/>
    <n v="8002828730"/>
    <x v="2754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60"/>
    <n v="33010"/>
    <n v="18450"/>
    <n v="382.8"/>
    <m/>
    <x v="139"/>
    <n v="5"/>
    <s v="05"/>
    <n v="33"/>
    <x v="1"/>
    <n v="0.58000000000000007"/>
    <n v="11.6"/>
    <s v="TRANSPORTE PROPIO"/>
    <n v="1013478"/>
    <s v="LANDAZURI CORDOVA IVAN OSWALDO"/>
    <x v="208"/>
  </r>
  <r>
    <n v="1002210997"/>
    <s v="UE01"/>
    <x v="20"/>
    <d v="1899-12-30T11:50:00"/>
    <x v="3626"/>
    <s v="9000809522"/>
    <s v="012-022-00316759"/>
    <n v="2365.1999999999998"/>
    <n v="2651.87"/>
    <s v="ZPVN"/>
    <s v="40568374"/>
    <s v="0000395711"/>
    <n v="8002828748"/>
    <x v="2755"/>
    <x v="3"/>
    <x v="3"/>
    <n v="360"/>
    <s v="BOL"/>
    <s v="103851"/>
    <x v="128"/>
    <s v="805605"/>
    <s v="BODEGA MINA SAN ANTONIO"/>
    <x v="41"/>
    <s v="CALLE 07 ENTRADA VIRGEN CISNE"/>
    <x v="64"/>
    <s v="O-SantoDomingo-LaCondordia"/>
    <n v="233"/>
    <x v="9"/>
    <x v="9"/>
    <s v="100020335"/>
    <s v="HARO LUIS"/>
    <s v="ZEMU"/>
    <x v="11"/>
    <s v="2"/>
    <s v="Sin Pallet"/>
    <n v="0"/>
    <n v="0"/>
    <x v="0"/>
    <n v="27090"/>
    <n v="18020"/>
    <n v="9070"/>
    <n v="277.2"/>
    <m/>
    <x v="9"/>
    <n v="5"/>
    <s v="05"/>
    <n v="18"/>
    <x v="1"/>
    <n v="0.77"/>
    <n v="15.399999999999999"/>
    <s v="SANJOPAS S.A."/>
    <n v="1013262"/>
    <s v="SEGOVIA ERAZO PATRICIA ALEXANDRA"/>
    <x v="11"/>
  </r>
  <r>
    <n v="1002210960"/>
    <s v="UE01"/>
    <x v="20"/>
    <d v="1899-12-30T11:51:00"/>
    <x v="3627"/>
    <s v="9000809523"/>
    <s v="012-022-00316760"/>
    <n v="3321.65"/>
    <n v="3724.26"/>
    <s v="ZPVN"/>
    <s v="40568116"/>
    <s v="P000033549"/>
    <n v="8002828699"/>
    <x v="2756"/>
    <x v="4"/>
    <x v="4"/>
    <n v="480"/>
    <s v="BOL"/>
    <s v="101667"/>
    <x v="141"/>
    <s v="807698"/>
    <s v="OBRA URBANIZACION CASA BONITA"/>
    <x v="22"/>
    <s v="VIA ATACAMES KM 5.5"/>
    <x v="32"/>
    <s v="O-Esmeraldas-Esmeraldas"/>
    <n v="388"/>
    <x v="68"/>
    <x v="68"/>
    <s v="100015058"/>
    <s v="MUÑOZ JUAN"/>
    <s v="ZEMT"/>
    <x v="86"/>
    <s v="2"/>
    <s v="Sin Pallet"/>
    <n v="0"/>
    <n v="0"/>
    <x v="0"/>
    <n v="40340"/>
    <n v="24000"/>
    <n v="16340"/>
    <n v="508.8"/>
    <m/>
    <x v="66"/>
    <n v="5"/>
    <s v="05"/>
    <n v="24"/>
    <x v="1"/>
    <n v="1.06"/>
    <n v="21.2"/>
    <s v="SELVALEGRE S.A."/>
    <n v="1013859"/>
    <s v="MUÑOZ ORTIZ JUAN MANUEL"/>
    <x v="86"/>
  </r>
  <r>
    <n v="1002210981"/>
    <s v="UE01"/>
    <x v="20"/>
    <d v="1899-12-30T11:53:00"/>
    <x v="3628"/>
    <s v=""/>
    <s v=""/>
    <n v="0"/>
    <n v="0"/>
    <s v="ZPRC"/>
    <s v="2500108754"/>
    <s v="0000395579"/>
    <n v="8002828731"/>
    <x v="2757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17268"/>
    <s v="RUIZ JUAN CARLOS"/>
    <s v="ZETT"/>
    <x v="237"/>
    <s v="4"/>
    <s v="Pallet Cortesia"/>
    <n v="0"/>
    <n v="0"/>
    <x v="0"/>
    <n v="49400"/>
    <n v="32060"/>
    <n v="17340"/>
    <n v="345.6"/>
    <m/>
    <x v="6"/>
    <n v="5"/>
    <s v="05"/>
    <n v="32"/>
    <x v="1"/>
    <n v="0.54"/>
    <n v="10.8"/>
    <s v="TRANSPORTE PROPIO"/>
    <n v="1013241"/>
    <s v="COMPAÑÍA DE TRANSPORTE DE CARGA PES"/>
    <x v="237"/>
  </r>
  <r>
    <n v="1002211001"/>
    <s v="UE01"/>
    <x v="20"/>
    <d v="1899-12-30T11:57:00"/>
    <x v="3629"/>
    <s v="9000809525"/>
    <s v="012-022-00316762"/>
    <n v="271.60000000000002"/>
    <n v="304.52"/>
    <s v="ZPVN"/>
    <s v="40568382"/>
    <s v="0000395734"/>
    <n v="8002828753"/>
    <x v="2758"/>
    <x v="3"/>
    <x v="3"/>
    <n v="40"/>
    <s v="BOL"/>
    <s v="103114"/>
    <x v="146"/>
    <s v="804190"/>
    <s v="EDSOFER FERRETERIA"/>
    <x v="22"/>
    <s v="CALLE PALOMINO 1200 Y LIBERTAD"/>
    <x v="32"/>
    <s v="O-Esmeraldas-Esmeraldas"/>
    <n v="388"/>
    <x v="40"/>
    <x v="40"/>
    <s v="100014832"/>
    <s v="PIEDRA JESUS"/>
    <s v="ZEMU"/>
    <x v="49"/>
    <s v="2"/>
    <s v="Sin Pallet"/>
    <n v="0"/>
    <n v="0"/>
    <x v="0"/>
    <n v="6492.2219999999998"/>
    <n v="2002.222"/>
    <n v="4490"/>
    <n v="42.4"/>
    <m/>
    <x v="38"/>
    <n v="5"/>
    <s v="05"/>
    <n v="2"/>
    <x v="1"/>
    <n v="1.06"/>
    <n v="21.2"/>
    <s v="LIDENORTI S.A."/>
    <n v="1013181"/>
    <s v="REASCOS GUZMAN HARVEY ESTANISLAO"/>
    <x v="49"/>
  </r>
  <r>
    <n v="1002211001"/>
    <s v="UE01"/>
    <x v="20"/>
    <d v="1899-12-30T11:57:00"/>
    <x v="3630"/>
    <s v="9000809524"/>
    <s v="012-022-00316761"/>
    <n v="2262.4"/>
    <n v="2536.62"/>
    <s v="ZPVN"/>
    <s v="40568382"/>
    <s v="0000395733"/>
    <n v="8002828754"/>
    <x v="2758"/>
    <x v="4"/>
    <x v="4"/>
    <n v="320"/>
    <s v="BOL"/>
    <s v="103114"/>
    <x v="146"/>
    <s v="804190"/>
    <s v="EDSOFER FERRETERIA"/>
    <x v="22"/>
    <s v="CALLE PALOMINO 1200 Y LIBERTAD"/>
    <x v="32"/>
    <s v="O-Esmeraldas-Esmeraldas"/>
    <n v="388"/>
    <x v="40"/>
    <x v="40"/>
    <s v="100014832"/>
    <s v="PIEDRA JESUS"/>
    <s v="ZEMU"/>
    <x v="49"/>
    <s v="2"/>
    <s v="Sin Pallet"/>
    <n v="0"/>
    <n v="0"/>
    <x v="0"/>
    <n v="20507.777999999998"/>
    <n v="16017.778"/>
    <n v="4490"/>
    <n v="339.2"/>
    <m/>
    <x v="38"/>
    <n v="5"/>
    <s v="05"/>
    <n v="16"/>
    <x v="1"/>
    <n v="1.06"/>
    <n v="21.2"/>
    <s v="LIDENORTI S.A."/>
    <n v="1013181"/>
    <s v="REASCOS GUZMAN HARVEY ESTANISLAO"/>
    <x v="49"/>
  </r>
  <r>
    <n v="1002210994"/>
    <s v="UE01"/>
    <x v="20"/>
    <d v="1899-12-30T12:05:00"/>
    <x v="3631"/>
    <s v="9000809529"/>
    <s v="012-022-00316763"/>
    <n v="3679.09"/>
    <n v="4125.0200000000004"/>
    <s v="ZPVN"/>
    <s v="40566821"/>
    <s v="0000394767"/>
    <n v="8002828744"/>
    <x v="2759"/>
    <x v="2"/>
    <x v="2"/>
    <n v="31.64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00"/>
    <n v="31640"/>
    <n v="19560"/>
    <n v="0"/>
    <m/>
    <x v="3"/>
    <n v="5"/>
    <s v="05"/>
    <n v="31.64"/>
    <x v="1"/>
    <n v="0"/>
    <n v="0"/>
    <s v="HORMIANDES"/>
    <n v="1014407"/>
    <s v="HORMIANDES"/>
    <x v="4"/>
  </r>
  <r>
    <n v="1002210941"/>
    <s v="UE01"/>
    <x v="20"/>
    <d v="1899-12-30T12:14:00"/>
    <x v="3632"/>
    <s v="9000809531"/>
    <s v="012-022-00316764"/>
    <n v="4435.2"/>
    <n v="4972.7700000000004"/>
    <s v="ZPVN"/>
    <s v="40568242"/>
    <s v="0000395680"/>
    <n v="8002828671"/>
    <x v="2760"/>
    <x v="6"/>
    <x v="6"/>
    <n v="640"/>
    <s v="BOL"/>
    <s v="101780"/>
    <x v="56"/>
    <s v="806807"/>
    <s v="GRUPO MENA"/>
    <x v="1"/>
    <s v="AV. 6 DE DICIEMBRE N59-10"/>
    <x v="98"/>
    <s v="O-Pichincha-Kennedy"/>
    <n v="97.5"/>
    <x v="49"/>
    <x v="49"/>
    <s v="10001972"/>
    <s v="NARANJO JUAN MARCELO"/>
    <s v="ZETT"/>
    <x v="63"/>
    <s v="1"/>
    <s v="Con Pallet"/>
    <n v="0.05"/>
    <n v="32"/>
    <x v="0"/>
    <n v="49900"/>
    <n v="32100"/>
    <n v="17800"/>
    <n v="288"/>
    <m/>
    <x v="47"/>
    <n v="5"/>
    <s v="05"/>
    <n v="32"/>
    <x v="1"/>
    <n v="0.45"/>
    <n v="9"/>
    <s v="ALQUINGA &amp; ALQUINGA"/>
    <n v="1023356"/>
    <s v="NARANJO JUAN MARCELO"/>
    <x v="63"/>
  </r>
  <r>
    <n v="1002210991"/>
    <s v="UE01"/>
    <x v="20"/>
    <d v="1899-12-30T12:23:00"/>
    <x v="3633"/>
    <s v="9000809533"/>
    <s v="012-022-00316765"/>
    <n v="3235.2"/>
    <n v="3627.32"/>
    <s v="ZPVN"/>
    <s v="40568156"/>
    <s v="0000395459"/>
    <n v="8002828742"/>
    <x v="2761"/>
    <x v="3"/>
    <x v="3"/>
    <n v="480"/>
    <s v="BOL"/>
    <s v="103662"/>
    <x v="95"/>
    <s v="805222"/>
    <s v="EQUIPOS Y SOLDADURAS ORIENTE"/>
    <x v="45"/>
    <s v="VIA AGUAS NEGRAS"/>
    <x v="70"/>
    <s v="O-Sucumbios-Cuyabeno"/>
    <n v="461"/>
    <x v="41"/>
    <x v="41"/>
    <s v="100018027"/>
    <s v="CABRERA ALFREDO"/>
    <s v="ZEMT"/>
    <x v="50"/>
    <s v="1"/>
    <s v="Con Pallet"/>
    <n v="0.05"/>
    <n v="24"/>
    <x v="0"/>
    <n v="39120"/>
    <n v="24020"/>
    <n v="15100"/>
    <n v="691.2"/>
    <m/>
    <x v="39"/>
    <n v="5"/>
    <s v="05"/>
    <n v="24"/>
    <x v="1"/>
    <n v="1.4400000000000002"/>
    <n v="28.8"/>
    <s v="LIDENORTI S.A."/>
    <n v="1020579"/>
    <s v="CABRERA RECALDE ALFREDO RAYMUNDO"/>
    <x v="50"/>
  </r>
  <r>
    <n v="1002210966"/>
    <s v="UE01"/>
    <x v="20"/>
    <d v="1899-12-30T12:39:00"/>
    <x v="3634"/>
    <s v="9000809539"/>
    <s v="012-022-00316767"/>
    <n v="806.12"/>
    <n v="903.82"/>
    <s v="ZPVN"/>
    <s v="40568164"/>
    <s v="P000033563"/>
    <n v="8002828708"/>
    <x v="2762"/>
    <x v="7"/>
    <x v="7"/>
    <n v="120"/>
    <s v="BOL"/>
    <s v="101779"/>
    <x v="85"/>
    <s v="802071"/>
    <s v="BODEGA SORIA"/>
    <x v="1"/>
    <s v="INTEROCEANICA LOTE 7"/>
    <x v="61"/>
    <s v="O-Pichincha-Puembo"/>
    <n v="110"/>
    <x v="28"/>
    <x v="28"/>
    <s v="100018432"/>
    <s v="AYALA LUIS"/>
    <s v="ZEMT"/>
    <x v="167"/>
    <s v="1"/>
    <s v="Con Pallet"/>
    <n v="0.05"/>
    <n v="6"/>
    <x v="0"/>
    <n v="14097.5"/>
    <n v="6012.5"/>
    <n v="8085"/>
    <n v="51.6"/>
    <m/>
    <x v="26"/>
    <n v="5"/>
    <s v="05"/>
    <n v="6"/>
    <x v="1"/>
    <n v="0.43"/>
    <n v="8.6"/>
    <s v="TRIMPESAS S.A."/>
    <n v="1014322"/>
    <s v="ESPARZA REVELO JORGE MARCELO"/>
    <x v="167"/>
  </r>
  <r>
    <n v="1002210966"/>
    <s v="UE01"/>
    <x v="20"/>
    <d v="1899-12-30T12:39:00"/>
    <x v="3635"/>
    <s v="9000809538"/>
    <s v="012-022-00316766"/>
    <n v="2407.73"/>
    <n v="2699.56"/>
    <s v="ZPVN"/>
    <s v="40568163"/>
    <s v="P000033562"/>
    <n v="8002828707"/>
    <x v="2762"/>
    <x v="6"/>
    <x v="6"/>
    <n v="360"/>
    <s v="BOL"/>
    <s v="101779"/>
    <x v="85"/>
    <s v="802071"/>
    <s v="BODEGA SORIA"/>
    <x v="1"/>
    <s v="INTEROCEANICA LOTE 7"/>
    <x v="61"/>
    <s v="O-Pichincha-Puembo"/>
    <n v="110"/>
    <x v="28"/>
    <x v="28"/>
    <s v="100018432"/>
    <s v="AYALA LUIS"/>
    <s v="ZEMT"/>
    <x v="167"/>
    <s v="1"/>
    <s v="Con Pallet"/>
    <n v="0.05"/>
    <n v="18"/>
    <x v="0"/>
    <n v="26122.5"/>
    <n v="18037.5"/>
    <n v="8085"/>
    <n v="154.80000000000001"/>
    <m/>
    <x v="26"/>
    <n v="5"/>
    <s v="05"/>
    <n v="18"/>
    <x v="1"/>
    <n v="0.43000000000000005"/>
    <n v="8.6000000000000014"/>
    <s v="TRIMPESAS S.A."/>
    <n v="1014322"/>
    <s v="ESPARZA REVELO JORGE MARCELO"/>
    <x v="167"/>
  </r>
  <r>
    <n v="1002211003"/>
    <s v="UE01"/>
    <x v="20"/>
    <d v="1899-12-30T12:45:00"/>
    <x v="3636"/>
    <s v="9000809544"/>
    <s v="012-022-00316768"/>
    <n v="4514.45"/>
    <n v="5061.63"/>
    <s v="ZPVN"/>
    <s v="40568337"/>
    <s v="P000033619"/>
    <n v="8002828756"/>
    <x v="2763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30"/>
    <n v="34080"/>
    <n v="17750"/>
    <n v="346.8"/>
    <m/>
    <x v="7"/>
    <n v="5"/>
    <s v="05"/>
    <n v="34"/>
    <x v="1"/>
    <n v="0.51"/>
    <n v="10.200000000000001"/>
    <s v="TRANSPORTE PROPIO"/>
    <n v="1013388"/>
    <s v="CAMPAÑA MALDONADO BLANCA CECILIA"/>
    <x v="38"/>
  </r>
  <r>
    <n v="1002210984"/>
    <s v="UE01"/>
    <x v="20"/>
    <d v="1899-12-30T12:49:00"/>
    <x v="3637"/>
    <s v="9000809545"/>
    <s v="012-022-00316769"/>
    <n v="2444.4"/>
    <n v="2740.68"/>
    <s v="ZPVN"/>
    <s v="40568359"/>
    <s v="P000033635"/>
    <n v="8002828736"/>
    <x v="2764"/>
    <x v="6"/>
    <x v="6"/>
    <n v="360"/>
    <s v="BOL"/>
    <s v="101779"/>
    <x v="85"/>
    <s v="809900"/>
    <s v="FERRETERIA TACO"/>
    <x v="1"/>
    <s v="CALLE ALFONSO LAMIÑA"/>
    <x v="10"/>
    <s v="O-Pichincha-Tumbaco"/>
    <n v="110"/>
    <x v="96"/>
    <x v="96"/>
    <s v="10008095"/>
    <s v="TATES CASTILLO LUIS EUCLIDES"/>
    <s v="ZEMU"/>
    <x v="260"/>
    <s v="2"/>
    <s v="Sin Pallet"/>
    <n v="0"/>
    <n v="0"/>
    <x v="0"/>
    <n v="26860"/>
    <n v="18040"/>
    <n v="8820"/>
    <n v="165.6"/>
    <m/>
    <x v="94"/>
    <n v="5"/>
    <s v="05"/>
    <n v="18"/>
    <x v="1"/>
    <n v="0.45999999999999996"/>
    <n v="9.1999999999999993"/>
    <s v="RUTAS COTACACHENSES S.A."/>
    <n v="1023153"/>
    <s v="BUITRON MONTENEGRO JONNY"/>
    <x v="260"/>
  </r>
  <r>
    <n v="1002210987"/>
    <s v="UE01"/>
    <x v="20"/>
    <d v="1899-12-30T13:02:00"/>
    <x v="3638"/>
    <s v="9000809548"/>
    <s v="012-022-00316770"/>
    <n v="2484.11"/>
    <n v="2785.2"/>
    <s v="ZPVN"/>
    <s v="40568394"/>
    <s v="P000033642"/>
    <n v="8002828739"/>
    <x v="2765"/>
    <x v="6"/>
    <x v="6"/>
    <n v="360"/>
    <s v="BOL"/>
    <s v="101641"/>
    <x v="37"/>
    <s v="801652"/>
    <s v="BODEGA GUALSAQUI FABRICIO"/>
    <x v="8"/>
    <s v="PANAMERICANA SUR KM. 4 1/2 S/N Y EN"/>
    <x v="34"/>
    <s v="O-Imbabura-Sanpablo"/>
    <n v="15"/>
    <x v="96"/>
    <x v="96"/>
    <s v="10007705"/>
    <s v="BUITRON MONTENEGRO JONNY WASHIGNTON"/>
    <s v="ZEMU"/>
    <x v="135"/>
    <s v="2"/>
    <s v="Sin Pallet"/>
    <n v="0"/>
    <n v="0"/>
    <x v="0"/>
    <n v="26840"/>
    <n v="18060"/>
    <n v="8780"/>
    <n v="54"/>
    <m/>
    <x v="94"/>
    <n v="5"/>
    <s v="05"/>
    <n v="18"/>
    <x v="1"/>
    <n v="0.15"/>
    <n v="3"/>
    <s v="SUCUMTRANSA S.A."/>
    <n v="1023153"/>
    <s v="BUITRON MONTENEGRO JONNY"/>
    <x v="135"/>
  </r>
  <r>
    <n v="1002210998"/>
    <s v="UE01"/>
    <x v="20"/>
    <d v="1899-12-30T13:05:00"/>
    <x v="3639"/>
    <s v="9000809551"/>
    <s v="012-022-00316772"/>
    <n v="804.28"/>
    <n v="901.76"/>
    <s v="ZPVN"/>
    <s v="40568335"/>
    <s v="P000033617"/>
    <n v="8002828750"/>
    <x v="2766"/>
    <x v="7"/>
    <x v="7"/>
    <n v="12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6"/>
    <x v="0"/>
    <n v="14507.352999999999"/>
    <n v="6012.3530000000001"/>
    <n v="8495"/>
    <n v="52.8"/>
    <m/>
    <x v="32"/>
    <n v="5"/>
    <s v="05"/>
    <n v="6"/>
    <x v="1"/>
    <n v="0.44"/>
    <n v="8.7999999999999989"/>
    <s v="TRANSPORTE PROPIO"/>
    <n v="1024381"/>
    <s v="BALCAZAR GORDON ALEJANDRO"/>
    <x v="42"/>
  </r>
  <r>
    <n v="1002210998"/>
    <s v="UE01"/>
    <x v="20"/>
    <d v="1899-12-30T13:05:00"/>
    <x v="3640"/>
    <s v="9000809550"/>
    <s v="012-022-00316771"/>
    <n v="3736.66"/>
    <n v="4189.57"/>
    <s v="ZPVN"/>
    <s v="40568334"/>
    <s v="P000033616"/>
    <n v="8002828749"/>
    <x v="2766"/>
    <x v="6"/>
    <x v="6"/>
    <n v="56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552.646999999997"/>
    <n v="28057.647000000001"/>
    <n v="8495"/>
    <n v="246.4"/>
    <m/>
    <x v="32"/>
    <n v="5"/>
    <s v="05"/>
    <n v="28"/>
    <x v="1"/>
    <n v="0.44"/>
    <n v="8.8000000000000007"/>
    <s v="TRANSPORTE PROPIO"/>
    <n v="1024381"/>
    <s v="BALCAZAR GORDON ALEJANDRO"/>
    <x v="42"/>
  </r>
  <r>
    <n v="1002211017"/>
    <s v="UE01"/>
    <x v="20"/>
    <d v="1899-12-30T13:07:00"/>
    <x v="3641"/>
    <s v="9000809552"/>
    <s v="012-022-00316773"/>
    <n v="4268.8"/>
    <n v="4786.21"/>
    <s v="ZPVN"/>
    <s v="40568414"/>
    <s v="0000395804"/>
    <n v="8002828780"/>
    <x v="2767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61"/>
    <x v="61"/>
    <s v="100014844"/>
    <s v="HERNANDEZ CARLOS"/>
    <s v="ZETT"/>
    <x v="77"/>
    <s v="1"/>
    <s v="Con Pallet"/>
    <n v="0.05"/>
    <n v="32"/>
    <x v="0"/>
    <n v="50030"/>
    <n v="32030"/>
    <n v="18000"/>
    <n v="659.2"/>
    <m/>
    <x v="59"/>
    <n v="5"/>
    <s v="05"/>
    <n v="32"/>
    <x v="1"/>
    <n v="1.03"/>
    <n v="20.6"/>
    <s v="J.V. TRANSPREMIUN CIA.LTDA"/>
    <n v="1013670"/>
    <s v="ANDRADE ROSERO LUIS ALBERTO"/>
    <x v="77"/>
  </r>
  <r>
    <n v="1002210976"/>
    <s v="UE01"/>
    <x v="20"/>
    <d v="1899-12-30T13:10:00"/>
    <x v="3642"/>
    <s v="9000809589"/>
    <s v="012-022-00316776"/>
    <n v="781.3"/>
    <n v="876"/>
    <s v="ZPVN"/>
    <s v="40568346"/>
    <s v="P000033627"/>
    <n v="8002828721"/>
    <x v="2768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2"/>
    <x v="52"/>
    <s v="100014855"/>
    <s v="PALACIOS ALFONSO"/>
    <s v="ZETT"/>
    <x v="67"/>
    <s v="2"/>
    <s v="Sin Pallet"/>
    <n v="0"/>
    <n v="0"/>
    <x v="0"/>
    <n v="11855.758"/>
    <n v="6009.0910000000003"/>
    <n v="5846.6670000000004"/>
    <n v="112.8"/>
    <m/>
    <x v="50"/>
    <n v="5"/>
    <s v="05"/>
    <n v="6"/>
    <x v="1"/>
    <n v="0.94"/>
    <n v="18.8"/>
    <s v="NARVAEZ VACA CIA. LTDA."/>
    <n v="1013947"/>
    <s v="LOYO LIMA JORGE FERNANDO"/>
    <x v="67"/>
  </r>
  <r>
    <n v="1002210976"/>
    <s v="UE01"/>
    <x v="20"/>
    <d v="1899-12-30T13:10:00"/>
    <x v="3643"/>
    <s v="9000809555"/>
    <s v="012-022-00316774"/>
    <n v="596.91"/>
    <n v="669.26"/>
    <s v="ZPVN"/>
    <s v="40568347"/>
    <s v="P000033628"/>
    <n v="8002828720"/>
    <x v="2768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n v="259"/>
    <x v="52"/>
    <x v="52"/>
    <s v="100014855"/>
    <s v="PALACIOS ALFONSO"/>
    <s v="ZETT"/>
    <x v="67"/>
    <s v="2"/>
    <s v="Sin Pallet"/>
    <n v="0"/>
    <n v="0"/>
    <x v="0"/>
    <n v="10854.243"/>
    <n v="5007.576"/>
    <n v="5846.6670000000004"/>
    <n v="94"/>
    <m/>
    <x v="50"/>
    <n v="5"/>
    <s v="05"/>
    <n v="5"/>
    <x v="1"/>
    <n v="0.94"/>
    <n v="18.8"/>
    <s v="NARVAEZ VACA CIA. LTDA."/>
    <n v="1013947"/>
    <s v="LOYO LIMA JORGE FERNANDO"/>
    <x v="67"/>
  </r>
  <r>
    <n v="1002210976"/>
    <s v="UE01"/>
    <x v="20"/>
    <d v="1899-12-30T13:10:00"/>
    <x v="3644"/>
    <s v="9000809569"/>
    <s v="012-022-00316775"/>
    <n v="2847.44"/>
    <n v="3192.57"/>
    <s v="ZPVN"/>
    <s v="40568345"/>
    <s v="P000033626"/>
    <n v="8002828719"/>
    <x v="2768"/>
    <x v="6"/>
    <x v="6"/>
    <n v="440"/>
    <s v="BOL"/>
    <s v="101795"/>
    <x v="53"/>
    <s v="801917"/>
    <s v="BODEGA FERRETERIA STA LUCIA MATRIZ"/>
    <x v="28"/>
    <s v="ANTONIO JOSE DE SUCRE Y 20 DE OCTUB"/>
    <x v="42"/>
    <s v="O-Tungurahua-Tisaleo"/>
    <n v="259"/>
    <x v="52"/>
    <x v="52"/>
    <s v="100014855"/>
    <s v="PALACIOS ALFONSO"/>
    <s v="ZETT"/>
    <x v="67"/>
    <s v="2"/>
    <s v="Sin Pallet"/>
    <n v="0"/>
    <n v="0"/>
    <x v="0"/>
    <n v="27880"/>
    <n v="22033.332999999999"/>
    <n v="5846.6670000000004"/>
    <n v="413.6"/>
    <m/>
    <x v="50"/>
    <n v="5"/>
    <s v="05"/>
    <n v="22"/>
    <x v="1"/>
    <n v="0.94000000000000006"/>
    <n v="18.8"/>
    <s v="NARVAEZ VACA CIA. LTDA."/>
    <n v="1013947"/>
    <s v="LOYO LIMA JORGE FERNANDO"/>
    <x v="67"/>
  </r>
  <r>
    <n v="1002211004"/>
    <s v="UE01"/>
    <x v="20"/>
    <d v="1899-12-30T13:14:00"/>
    <x v="3645"/>
    <s v="9000809591"/>
    <s v="012-022-00316778"/>
    <n v="1689.6"/>
    <n v="1894.39"/>
    <s v="ZPVN"/>
    <s v="40568192"/>
    <s v="0000395502"/>
    <n v="8002828757"/>
    <x v="2769"/>
    <x v="7"/>
    <x v="7"/>
    <n v="24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6518.332999999999"/>
    <n v="12033.333000000001"/>
    <n v="4485"/>
    <n v="45.6"/>
    <m/>
    <x v="12"/>
    <n v="5"/>
    <s v="05"/>
    <n v="12"/>
    <x v="1"/>
    <n v="0.19"/>
    <n v="3.8000000000000003"/>
    <s v="TRANSPORTE PROPIO"/>
    <n v="1013603"/>
    <s v="CALDERON RIVERA FABIAN TARQUINO"/>
    <x v="14"/>
  </r>
  <r>
    <n v="1002211004"/>
    <s v="UE01"/>
    <x v="20"/>
    <d v="1899-12-30T13:14:00"/>
    <x v="3646"/>
    <s v="9000809590"/>
    <s v="012-022-00316777"/>
    <n v="836.4"/>
    <n v="937.78"/>
    <s v="ZPVN"/>
    <s v="40568192"/>
    <s v="0000395505"/>
    <n v="8002828758"/>
    <x v="2769"/>
    <x v="6"/>
    <x v="6"/>
    <n v="12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0501.666999999999"/>
    <n v="6016.6670000000004"/>
    <n v="4485"/>
    <n v="22.8"/>
    <m/>
    <x v="12"/>
    <n v="5"/>
    <s v="05"/>
    <n v="6"/>
    <x v="1"/>
    <n v="0.19"/>
    <n v="3.8000000000000003"/>
    <s v="TRANSPORTE PROPIO"/>
    <n v="1013603"/>
    <s v="CALDERON RIVERA FABIAN TARQUINO"/>
    <x v="14"/>
  </r>
  <r>
    <n v="1002211014"/>
    <s v="UE01"/>
    <x v="20"/>
    <d v="1899-12-30T13:18:00"/>
    <x v="3647"/>
    <s v="9000809593"/>
    <s v="012-022-00316779"/>
    <n v="3235.2"/>
    <n v="3627.32"/>
    <s v="ZPVN"/>
    <s v="40568272"/>
    <s v="P000033599"/>
    <n v="8002828774"/>
    <x v="2770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5"/>
    <x v="115"/>
    <s v="100016021"/>
    <s v="LARA CARLOS"/>
    <s v="ZEMT"/>
    <x v="160"/>
    <s v="1"/>
    <s v="Con Pallet"/>
    <n v="0.05"/>
    <n v="24"/>
    <x v="0"/>
    <n v="39890"/>
    <n v="24050"/>
    <n v="15840"/>
    <n v="220.8"/>
    <m/>
    <x v="113"/>
    <n v="5"/>
    <s v="05"/>
    <n v="24"/>
    <x v="1"/>
    <n v="0.46"/>
    <n v="9.2000000000000011"/>
    <s v="TRIMPESAS S.A."/>
    <n v="1013515"/>
    <s v="LARA MARTINEZ LUIS NESTOR"/>
    <x v="160"/>
  </r>
  <r>
    <n v="1002211010"/>
    <s v="UE01"/>
    <x v="20"/>
    <d v="1899-12-30T13:19:00"/>
    <x v="3648"/>
    <s v="9000809594"/>
    <s v="012-022-00316780"/>
    <n v="4336.2"/>
    <n v="4861.7700000000004"/>
    <s v="ZPVN"/>
    <s v="40568383"/>
    <s v="0000395732"/>
    <n v="8002828769"/>
    <x v="2771"/>
    <x v="3"/>
    <x v="3"/>
    <n v="660"/>
    <s v="BOL"/>
    <s v="101461"/>
    <x v="87"/>
    <s v="801882"/>
    <s v="BODEGA NOROÑA"/>
    <x v="2"/>
    <s v="BYPASS A MTS DE COCA COLA"/>
    <x v="43"/>
    <s v="O-Santodomingo -Santodomingodelos"/>
    <n v="247"/>
    <x v="75"/>
    <x v="75"/>
    <s v="100014924"/>
    <s v="POZO RAUL"/>
    <s v="ZETT"/>
    <x v="106"/>
    <s v="2"/>
    <s v="Sin Pallet"/>
    <n v="0"/>
    <n v="0"/>
    <x v="0"/>
    <n v="50240"/>
    <n v="33050"/>
    <n v="17190"/>
    <n v="554.4"/>
    <m/>
    <x v="73"/>
    <n v="5"/>
    <s v="05"/>
    <n v="33"/>
    <x v="1"/>
    <n v="0.84"/>
    <n v="16.8"/>
    <s v="TRANSPREMIUM CIA. LTDA."/>
    <n v="1013906"/>
    <s v="VALLEJOS VILLEGAS SAUL EDUARDO"/>
    <x v="106"/>
  </r>
  <r>
    <n v="1002211040"/>
    <s v="UE01"/>
    <x v="20"/>
    <d v="1899-12-30T13:21:00"/>
    <x v="3649"/>
    <s v="9000809596"/>
    <s v="012-022-00316782"/>
    <n v="545.69000000000005"/>
    <n v="611.83000000000004"/>
    <s v="ZPVN"/>
    <s v="40568461"/>
    <s v="0000395872"/>
    <n v="8002828817"/>
    <x v="2772"/>
    <x v="7"/>
    <x v="7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8449.4439999999995"/>
    <n v="4004.444"/>
    <n v="4445"/>
    <n v="26.4"/>
    <m/>
    <x v="23"/>
    <n v="5"/>
    <s v="05"/>
    <n v="4"/>
    <x v="1"/>
    <n v="0.32999999999999996"/>
    <n v="6.6"/>
    <s v="TRANSPORTE PROPIO"/>
    <n v="1021616"/>
    <s v="PERUGACHI SALCEDO HECTOR PATRICIO"/>
    <x v="29"/>
  </r>
  <r>
    <n v="1002211040"/>
    <s v="UE01"/>
    <x v="20"/>
    <d v="1899-12-30T13:21:00"/>
    <x v="3650"/>
    <s v="9000809595"/>
    <s v="012-022-00316781"/>
    <n v="1901.59"/>
    <n v="2132.0700000000002"/>
    <s v="ZPVN"/>
    <s v="40568461"/>
    <s v="0000395871"/>
    <n v="8002828818"/>
    <x v="2772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8460.556"/>
    <n v="14015.556"/>
    <n v="4445"/>
    <n v="92.4"/>
    <m/>
    <x v="23"/>
    <n v="5"/>
    <s v="05"/>
    <n v="14"/>
    <x v="1"/>
    <n v="0.33"/>
    <n v="6.6000000000000005"/>
    <s v="TRANSPORTE PROPIO"/>
    <n v="1021616"/>
    <s v="PERUGACHI SALCEDO HECTOR PATRICIO"/>
    <x v="29"/>
  </r>
  <r>
    <n v="1002211049"/>
    <s v="UE01"/>
    <x v="20"/>
    <d v="1899-12-30T13:23:00"/>
    <x v="3651"/>
    <s v="9000809597"/>
    <s v="012-022-00316783"/>
    <n v="2254.1999999999998"/>
    <n v="2527.42"/>
    <s v="ZPVN"/>
    <s v="40568244"/>
    <s v="0000395815"/>
    <n v="8002828831"/>
    <x v="2773"/>
    <x v="6"/>
    <x v="6"/>
    <n v="3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30"/>
    <n v="17050"/>
    <n v="9680"/>
    <n v="251.6"/>
    <m/>
    <x v="107"/>
    <n v="5"/>
    <s v="05"/>
    <n v="17"/>
    <x v="1"/>
    <n v="0.74"/>
    <n v="14.799999999999999"/>
    <s v="TRANSPORTE PROPIO"/>
    <n v="1018470"/>
    <s v="COMERCIAL LOS NEVADOS"/>
    <x v="152"/>
  </r>
  <r>
    <n v="1002211037"/>
    <s v="UE01"/>
    <x v="20"/>
    <d v="1899-12-30T13:54:00"/>
    <x v="3652"/>
    <s v="9000809601"/>
    <s v="012-022-00316786"/>
    <n v="1534.24"/>
    <n v="1720.2"/>
    <s v="ZPVN"/>
    <s v="40568436"/>
    <s v="P000033661"/>
    <n v="8002828810"/>
    <x v="2774"/>
    <x v="7"/>
    <x v="7"/>
    <n v="2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17857.647000000001"/>
    <n v="12017.647000000001"/>
    <n v="5840"/>
    <n v="187.2"/>
    <m/>
    <x v="10"/>
    <n v="5"/>
    <s v="05"/>
    <n v="12"/>
    <x v="1"/>
    <n v="0.77999999999999992"/>
    <n v="15.6"/>
    <s v="TRANSPORTE PROPIO"/>
    <n v="1013863"/>
    <s v="DISTRIBUCIONES NARANJO"/>
    <x v="12"/>
  </r>
  <r>
    <n v="1002211037"/>
    <s v="UE01"/>
    <x v="20"/>
    <d v="1899-12-30T13:54:00"/>
    <x v="3653"/>
    <s v="9000809599"/>
    <s v="012-022-00316784"/>
    <n v="699.74"/>
    <n v="784.55"/>
    <s v="ZPVN"/>
    <s v="40568435"/>
    <s v="P000033660"/>
    <n v="8002828811"/>
    <x v="2774"/>
    <x v="5"/>
    <x v="5"/>
    <n v="1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11848.824000000001"/>
    <n v="6008.8239999999996"/>
    <n v="5840"/>
    <n v="93.6"/>
    <m/>
    <x v="10"/>
    <n v="5"/>
    <s v="05"/>
    <n v="6"/>
    <x v="1"/>
    <n v="0.77999999999999992"/>
    <n v="15.6"/>
    <s v="TRANSPORTE PROPIO"/>
    <n v="1013863"/>
    <s v="DISTRIBUCIONES NARANJO"/>
    <x v="12"/>
  </r>
  <r>
    <n v="1002211037"/>
    <s v="UE01"/>
    <x v="20"/>
    <d v="1899-12-30T13:54:00"/>
    <x v="3654"/>
    <s v="9000809600"/>
    <s v="012-022-00316785"/>
    <n v="2033.04"/>
    <n v="2279.4499999999998"/>
    <s v="ZPVN"/>
    <s v="40568434"/>
    <s v="P000033659"/>
    <n v="8002828809"/>
    <x v="2774"/>
    <x v="6"/>
    <x v="6"/>
    <n v="3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1863.528999999999"/>
    <n v="16023.529"/>
    <n v="5840"/>
    <n v="249.6"/>
    <m/>
    <x v="10"/>
    <n v="5"/>
    <s v="05"/>
    <n v="16"/>
    <x v="1"/>
    <n v="0.78"/>
    <n v="15.6"/>
    <s v="TRANSPORTE PROPIO"/>
    <n v="1013863"/>
    <s v="DISTRIBUCIONES NARANJO"/>
    <x v="12"/>
  </r>
  <r>
    <n v="1002211006"/>
    <s v="UE01"/>
    <x v="20"/>
    <d v="1899-12-30T13:56:00"/>
    <x v="3655"/>
    <s v="9000780224"/>
    <s v="013-020-00046272"/>
    <n v="264.13"/>
    <n v="296.14999999999998"/>
    <s v="ZPDF"/>
    <s v="70171005"/>
    <s v="0000395490"/>
    <n v="8002828762"/>
    <x v="2775"/>
    <x v="9"/>
    <x v="9"/>
    <n v="40"/>
    <s v="BOL"/>
    <s v="101483"/>
    <x v="312"/>
    <s v="801805"/>
    <s v="BODEGA MARTINEZ WAS"/>
    <x v="34"/>
    <s v="FRANCISCO DE ORELLANA S/N"/>
    <x v="51"/>
    <s v="O-Pastaza-Elpuyo"/>
    <n v="337"/>
    <x v="107"/>
    <x v="107"/>
    <s v="10005884"/>
    <s v="FLORES SANTANDER CARLOS EDUARDO"/>
    <s v="ZEMT"/>
    <x v="151"/>
    <s v="2"/>
    <s v="Sin Pallet"/>
    <n v="0"/>
    <n v="0"/>
    <x v="0"/>
    <n v="7348.3339999999998"/>
    <n v="2001.6669999999999"/>
    <n v="5346.6670000000004"/>
    <n v="43.2"/>
    <m/>
    <x v="105"/>
    <n v="5"/>
    <s v="05"/>
    <n v="2"/>
    <x v="1"/>
    <n v="1.08"/>
    <n v="21.6"/>
    <s v="TRIMPESAS S.A."/>
    <n v="1013275"/>
    <s v="HARO RUIZ SIXTO RIGOBERTO"/>
    <x v="151"/>
  </r>
  <r>
    <n v="1002211006"/>
    <s v="UE01"/>
    <x v="20"/>
    <d v="1899-12-30T13:56:00"/>
    <x v="3656"/>
    <s v="9000780222"/>
    <s v="013-020-00046270"/>
    <n v="2018.02"/>
    <n v="2262.61"/>
    <s v="ZPDF"/>
    <s v="70171003"/>
    <s v="0000395488"/>
    <n v="8002828761"/>
    <x v="2775"/>
    <x v="3"/>
    <x v="3"/>
    <n v="320"/>
    <s v="BOL"/>
    <s v="101483"/>
    <x v="312"/>
    <s v="801805"/>
    <s v="BODEGA MARTINEZ WAS"/>
    <x v="34"/>
    <s v="FRANCISCO DE ORELLANA S/N"/>
    <x v="51"/>
    <s v="O-Pastaza-Elpuyo"/>
    <n v="337"/>
    <x v="107"/>
    <x v="107"/>
    <s v="10005884"/>
    <s v="FLORES SANTANDER CARLOS EDUARDO"/>
    <s v="ZEMT"/>
    <x v="151"/>
    <s v="2"/>
    <s v="Sin Pallet"/>
    <n v="0"/>
    <n v="0"/>
    <x v="0"/>
    <n v="21360"/>
    <n v="16013.333000000001"/>
    <n v="5346.6670000000004"/>
    <n v="345.6"/>
    <m/>
    <x v="105"/>
    <n v="5"/>
    <s v="05"/>
    <n v="16"/>
    <x v="1"/>
    <n v="1.08"/>
    <n v="21.6"/>
    <s v="TRIMPESAS S.A."/>
    <n v="1013275"/>
    <s v="HARO RUIZ SIXTO RIGOBERTO"/>
    <x v="151"/>
  </r>
  <r>
    <n v="1002211006"/>
    <s v="UE01"/>
    <x v="20"/>
    <d v="1899-12-30T13:56:00"/>
    <x v="3657"/>
    <s v="9000780223"/>
    <s v="013-020-00046271"/>
    <n v="787.64"/>
    <n v="883.11"/>
    <s v="ZPDF"/>
    <s v="70171004"/>
    <s v="0000395489"/>
    <n v="8002828763"/>
    <x v="2775"/>
    <x v="4"/>
    <x v="4"/>
    <n v="120"/>
    <s v="BOL"/>
    <s v="101483"/>
    <x v="312"/>
    <s v="801805"/>
    <s v="BODEGA MARTINEZ WAS"/>
    <x v="34"/>
    <s v="FRANCISCO DE ORELLANA S/N"/>
    <x v="51"/>
    <s v="O-Pastaza-Elpuyo"/>
    <n v="337"/>
    <x v="107"/>
    <x v="107"/>
    <s v="10005884"/>
    <s v="FLORES SANTANDER CARLOS EDUARDO"/>
    <s v="ZEMT"/>
    <x v="151"/>
    <s v="2"/>
    <s v="Sin Pallet"/>
    <n v="0"/>
    <n v="0"/>
    <x v="0"/>
    <n v="11351.666999999999"/>
    <n v="6005"/>
    <n v="5346.6670000000004"/>
    <n v="129.6"/>
    <m/>
    <x v="105"/>
    <n v="5"/>
    <s v="05"/>
    <n v="6"/>
    <x v="1"/>
    <n v="1.0799999999999998"/>
    <n v="21.599999999999998"/>
    <s v="TRIMPESAS S.A."/>
    <n v="1013275"/>
    <s v="HARO RUIZ SIXTO RIGOBERTO"/>
    <x v="151"/>
  </r>
  <r>
    <n v="1002211026"/>
    <s v="UE01"/>
    <x v="20"/>
    <d v="1899-12-30T14:01:00"/>
    <x v="3658"/>
    <s v="9000809602"/>
    <s v="012-022-00316787"/>
    <n v="3163.03"/>
    <n v="3546.41"/>
    <s v="ZPVN"/>
    <s v="40568174"/>
    <s v="P000033564"/>
    <n v="8002828794"/>
    <x v="2776"/>
    <x v="3"/>
    <x v="3"/>
    <n v="480"/>
    <s v="BOL"/>
    <s v="101964"/>
    <x v="68"/>
    <s v="804044"/>
    <s v="FERRETERIA BLANCA MENENDEZ"/>
    <x v="65"/>
    <s v="ENTRADA NUEVO QUININDE FRENTEGASOL"/>
    <x v="115"/>
    <s v="O-Esmeraldas-Quininde"/>
    <n v="293"/>
    <x v="121"/>
    <x v="121"/>
    <s v="100014956"/>
    <s v="ENRIQUEZ PABLO"/>
    <s v="ZEMT"/>
    <x v="170"/>
    <s v="2"/>
    <s v="Sin Pallet"/>
    <n v="0"/>
    <n v="0"/>
    <x v="0"/>
    <n v="40270"/>
    <n v="24000"/>
    <n v="16270"/>
    <n v="364.8"/>
    <m/>
    <x v="119"/>
    <n v="5"/>
    <s v="05"/>
    <n v="24"/>
    <x v="1"/>
    <n v="0.76"/>
    <n v="15.200000000000001"/>
    <s v="LIDENORTI S.A."/>
    <n v="1013565"/>
    <s v="ESPARZA ESPINOZA JIMMY ERNESTO"/>
    <x v="170"/>
  </r>
  <r>
    <n v="1002211016"/>
    <s v="UE01"/>
    <x v="20"/>
    <d v="1899-12-30T14:10:00"/>
    <x v="3659"/>
    <s v="9000809606"/>
    <s v="012-022-00316789"/>
    <n v="2592"/>
    <n v="2906.17"/>
    <s v="ZPVN"/>
    <s v="40568166"/>
    <s v="0000395467"/>
    <n v="8002828777"/>
    <x v="2777"/>
    <x v="3"/>
    <x v="3"/>
    <n v="400"/>
    <s v="BOL"/>
    <s v="103507"/>
    <x v="209"/>
    <s v="804933"/>
    <s v="BODEGA C-MACO #2"/>
    <x v="12"/>
    <s v="CALLE SEGUNDA ENTRE DY E"/>
    <x v="14"/>
    <s v="O-Losrios-Quevedo"/>
    <n v="345"/>
    <x v="86"/>
    <x v="86"/>
    <s v="100014867"/>
    <s v="RODRIGUEZ LUIS"/>
    <s v="ZEMT"/>
    <x v="118"/>
    <s v="1"/>
    <s v="Con Pallet"/>
    <n v="0.05"/>
    <n v="20"/>
    <x v="0"/>
    <n v="27698.332999999999"/>
    <n v="20033.332999999999"/>
    <n v="7665"/>
    <n v="412"/>
    <m/>
    <x v="84"/>
    <n v="5"/>
    <s v="05"/>
    <n v="20"/>
    <x v="1"/>
    <n v="1.03"/>
    <n v="20.6"/>
    <s v="TRIMPESAS S.A."/>
    <n v="1013102"/>
    <s v="VIZCAINO FLORES JENNY NARCISA"/>
    <x v="118"/>
  </r>
  <r>
    <n v="1002211016"/>
    <s v="UE01"/>
    <x v="20"/>
    <d v="1899-12-30T14:10:00"/>
    <x v="3660"/>
    <s v="9000809605"/>
    <s v="012-022-00316788"/>
    <n v="539.20000000000005"/>
    <n v="604.54999999999995"/>
    <s v="ZPVN"/>
    <s v="40568166"/>
    <s v="0000395466"/>
    <n v="8002828778"/>
    <x v="2777"/>
    <x v="4"/>
    <x v="4"/>
    <n v="80"/>
    <s v="BOL"/>
    <s v="103507"/>
    <x v="209"/>
    <s v="804933"/>
    <s v="BODEGA C-MACO #2"/>
    <x v="12"/>
    <s v="CALLE SEGUNDA ENTRE DY E"/>
    <x v="14"/>
    <s v="O-Losrios-Quevedo"/>
    <n v="345"/>
    <x v="86"/>
    <x v="86"/>
    <s v="100014867"/>
    <s v="RODRIGUEZ LUIS"/>
    <s v="ZEMT"/>
    <x v="118"/>
    <s v="1"/>
    <s v="Con Pallet"/>
    <n v="0.05"/>
    <n v="4"/>
    <x v="0"/>
    <n v="11671.666999999999"/>
    <n v="4006.6669999999999"/>
    <n v="7665"/>
    <n v="82.4"/>
    <m/>
    <x v="84"/>
    <n v="5"/>
    <s v="05"/>
    <n v="4"/>
    <x v="1"/>
    <n v="1.03"/>
    <n v="20.6"/>
    <s v="TRIMPESAS S.A."/>
    <n v="1013102"/>
    <s v="VIZCAINO FLORES JENNY NARCISA"/>
    <x v="118"/>
  </r>
  <r>
    <n v="1002211018"/>
    <s v="UE01"/>
    <x v="20"/>
    <d v="1899-12-30T14:12:00"/>
    <x v="3661"/>
    <s v="9000809608"/>
    <s v="012-022-00316791"/>
    <n v="836.4"/>
    <n v="937.78"/>
    <s v="ZPVN"/>
    <s v="40568353"/>
    <s v="P000033631"/>
    <n v="8002828783"/>
    <x v="2778"/>
    <x v="7"/>
    <x v="7"/>
    <n v="120"/>
    <s v="BOL"/>
    <s v="102835"/>
    <x v="102"/>
    <s v="803600"/>
    <s v="FERRICENTRO CAMAL"/>
    <x v="8"/>
    <s v="PANAMERICANA Y CALLE DEL ROCIO"/>
    <x v="8"/>
    <s v="O-Imbabura-Otavalo"/>
    <n v="8"/>
    <x v="137"/>
    <x v="137"/>
    <s v="100014983"/>
    <s v="GUEVARA DIEGO"/>
    <s v="ZETT"/>
    <x v="196"/>
    <s v="1"/>
    <s v="Con Pallet"/>
    <n v="0.05"/>
    <n v="6"/>
    <x v="0"/>
    <n v="15268.125"/>
    <n v="5998.125"/>
    <n v="9270"/>
    <n v="10.8"/>
    <m/>
    <x v="135"/>
    <n v="5"/>
    <s v="05"/>
    <n v="6"/>
    <x v="1"/>
    <n v="9.0000000000000011E-2"/>
    <n v="1.8"/>
    <s v="CALDECARGO CIA"/>
    <n v="1013256"/>
    <s v="NARVAEZ VILLACIS BLADIMIR EDGARDO"/>
    <x v="196"/>
  </r>
  <r>
    <n v="1002211018"/>
    <s v="UE01"/>
    <x v="20"/>
    <d v="1899-12-30T14:12:00"/>
    <x v="3662"/>
    <s v="9000809607"/>
    <s v="012-022-00316790"/>
    <n v="3588"/>
    <n v="4022.89"/>
    <s v="ZPVN"/>
    <s v="40568352"/>
    <s v="P000033630"/>
    <n v="8002828782"/>
    <x v="2778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37"/>
    <x v="137"/>
    <s v="100014983"/>
    <s v="GUEVARA DIEGO"/>
    <s v="ZETT"/>
    <x v="196"/>
    <s v="1"/>
    <s v="Con Pallet"/>
    <n v="0.05"/>
    <n v="26"/>
    <x v="0"/>
    <n v="35261.875"/>
    <n v="25991.875"/>
    <n v="9270"/>
    <n v="46.8"/>
    <m/>
    <x v="135"/>
    <n v="5"/>
    <s v="05"/>
    <n v="26"/>
    <x v="1"/>
    <n v="0.09"/>
    <n v="1.7999999999999998"/>
    <s v="CALDECARGO CIA"/>
    <n v="1013256"/>
    <s v="NARVAEZ VILLACIS BLADIMIR EDGARDO"/>
    <x v="196"/>
  </r>
  <r>
    <n v="1002211048"/>
    <s v="UE01"/>
    <x v="20"/>
    <d v="1899-12-30T14:14:00"/>
    <x v="3663"/>
    <s v="9000809609"/>
    <s v="012-022-00316792"/>
    <n v="2484"/>
    <n v="2785.08"/>
    <s v="ZPVN"/>
    <s v="40568418"/>
    <s v="P000033656"/>
    <n v="8002828830"/>
    <x v="2779"/>
    <x v="6"/>
    <x v="6"/>
    <n v="360"/>
    <s v="BOL"/>
    <s v="102835"/>
    <x v="102"/>
    <s v="803599"/>
    <s v="FERRICENTRO REDONDEL"/>
    <x v="8"/>
    <s v="CALLE ROCA Y COLLAHUAZO"/>
    <x v="8"/>
    <s v="O-Imbabura-Otavalo"/>
    <n v="8"/>
    <x v="73"/>
    <x v="73"/>
    <s v="100014882"/>
    <s v="RIVERA JOSE"/>
    <s v="ZEMU"/>
    <x v="95"/>
    <s v="2"/>
    <s v="Sin Pallet"/>
    <n v="0"/>
    <n v="0"/>
    <x v="0"/>
    <n v="27230"/>
    <n v="18040"/>
    <n v="9190"/>
    <n v="32.4"/>
    <m/>
    <x v="71"/>
    <n v="5"/>
    <s v="05"/>
    <n v="18"/>
    <x v="1"/>
    <n v="0.09"/>
    <n v="1.7999999999999998"/>
    <s v="TRIMPESAS S.A."/>
    <n v="1013684"/>
    <s v="CASTRO NAVARRETE FRANCISCO ARMANDO"/>
    <x v="95"/>
  </r>
  <r>
    <n v="1002211063"/>
    <s v="UE01"/>
    <x v="20"/>
    <d v="1899-12-30T14:16:00"/>
    <x v="3664"/>
    <s v="9000809611"/>
    <s v="012-022-00316794"/>
    <n v="554.4"/>
    <n v="621.6"/>
    <s v="ZPVN"/>
    <s v="40568444"/>
    <s v="P000033665"/>
    <n v="8002828850"/>
    <x v="2780"/>
    <x v="7"/>
    <x v="7"/>
    <n v="80"/>
    <s v="BOL"/>
    <s v="101744"/>
    <x v="194"/>
    <s v="800854"/>
    <s v="FERRETERIA FRAGA"/>
    <x v="76"/>
    <s v="EL ANGEL, CALLE ESMERALDAS Y AV. ES"/>
    <x v="130"/>
    <s v="O-Carchi-Elangel"/>
    <n v="91"/>
    <x v="22"/>
    <x v="22"/>
    <s v="100021095"/>
    <s v="CUARAN ROMMEL"/>
    <s v="ZEMU"/>
    <x v="143"/>
    <s v="2"/>
    <s v="Sin Pallet"/>
    <n v="0"/>
    <n v="0"/>
    <x v="0"/>
    <n v="8615.5560000000005"/>
    <n v="4015.556"/>
    <n v="4600"/>
    <n v="37.6"/>
    <m/>
    <x v="22"/>
    <n v="5"/>
    <s v="05"/>
    <n v="4"/>
    <x v="1"/>
    <n v="0.47000000000000003"/>
    <n v="9.4"/>
    <s v="TRANINTAGSA S.A."/>
    <n v="1014062"/>
    <s v="BENALCAZAR DE LA CRUZ MILTON PATRIC"/>
    <x v="143"/>
  </r>
  <r>
    <n v="1002211063"/>
    <s v="UE01"/>
    <x v="20"/>
    <d v="1899-12-30T14:16:00"/>
    <x v="3665"/>
    <s v="9000809610"/>
    <s v="012-022-00316793"/>
    <n v="1923.6"/>
    <n v="2156.75"/>
    <s v="ZPVN"/>
    <s v="40568443"/>
    <s v="P000033664"/>
    <n v="8002828851"/>
    <x v="2780"/>
    <x v="6"/>
    <x v="6"/>
    <n v="280"/>
    <s v="BOL"/>
    <s v="101744"/>
    <x v="194"/>
    <s v="800854"/>
    <s v="FERRETERIA FRAGA"/>
    <x v="76"/>
    <s v="EL ANGEL, CALLE ESMERALDAS Y AV. ES"/>
    <x v="130"/>
    <s v="O-Carchi-Elangel"/>
    <n v="91"/>
    <x v="22"/>
    <x v="22"/>
    <s v="100021095"/>
    <s v="CUARAN ROMMEL"/>
    <s v="ZEMU"/>
    <x v="143"/>
    <s v="2"/>
    <s v="Sin Pallet"/>
    <n v="0"/>
    <n v="0"/>
    <x v="0"/>
    <n v="18654.444"/>
    <n v="14054.444"/>
    <n v="4600"/>
    <n v="131.6"/>
    <m/>
    <x v="22"/>
    <n v="5"/>
    <s v="05"/>
    <n v="14"/>
    <x v="1"/>
    <n v="0.47"/>
    <n v="9.4"/>
    <s v="TRANINTAGSA S.A."/>
    <n v="1014062"/>
    <s v="BENALCAZAR DE LA CRUZ MILTON PATRIC"/>
    <x v="143"/>
  </r>
  <r>
    <n v="1002211047"/>
    <s v="UE01"/>
    <x v="20"/>
    <d v="1899-12-30T14:18:00"/>
    <x v="3666"/>
    <s v="9000809613"/>
    <s v="012-022-00316796"/>
    <n v="1348"/>
    <n v="1511.39"/>
    <s v="ZPVN"/>
    <s v="40568467"/>
    <s v="0000395879"/>
    <n v="8002828827"/>
    <x v="2781"/>
    <x v="3"/>
    <x v="3"/>
    <n v="200"/>
    <s v="BOL"/>
    <s v="103157"/>
    <x v="233"/>
    <s v="804302"/>
    <s v="FERROCENTRO JUNIOR"/>
    <x v="35"/>
    <s v="CALLE UNIDAD NACIONAL Y VENEZUELA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4610.556"/>
    <n v="10005.556"/>
    <n v="4605"/>
    <n v="248"/>
    <m/>
    <x v="131"/>
    <n v="5"/>
    <s v="05"/>
    <n v="10"/>
    <x v="1"/>
    <n v="1.24"/>
    <n v="24.8"/>
    <s v="RUTAS COTACACHENSES S.A."/>
    <n v="10005626"/>
    <s v="BENALCAZAR DE LA CRUZ CRISTIAN ROBE"/>
    <x v="190"/>
  </r>
  <r>
    <n v="1002211047"/>
    <s v="UE01"/>
    <x v="20"/>
    <d v="1899-12-30T14:18:00"/>
    <x v="3667"/>
    <s v="9000809612"/>
    <s v="012-022-00316795"/>
    <n v="1121.5999999999999"/>
    <n v="1257.54"/>
    <s v="ZPVN"/>
    <s v="40568467"/>
    <s v="0000395880"/>
    <n v="8002828828"/>
    <x v="2781"/>
    <x v="4"/>
    <x v="4"/>
    <n v="160"/>
    <s v="BOL"/>
    <s v="103157"/>
    <x v="233"/>
    <s v="804302"/>
    <s v="FERROCENTRO JUNIOR"/>
    <x v="35"/>
    <s v="CALLE UNIDAD NACIONAL Y VENEZUELA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2609.444"/>
    <n v="8004.4440000000004"/>
    <n v="4605"/>
    <n v="198.4"/>
    <m/>
    <x v="131"/>
    <n v="5"/>
    <s v="05"/>
    <n v="8"/>
    <x v="1"/>
    <n v="1.24"/>
    <n v="24.8"/>
    <s v="RUTAS COTACACHENSES S.A."/>
    <n v="10005626"/>
    <s v="BENALCAZAR DE LA CRUZ CRISTIAN ROBE"/>
    <x v="190"/>
  </r>
  <r>
    <n v="1002211046"/>
    <s v="UE01"/>
    <x v="20"/>
    <d v="1899-12-30T14:20:00"/>
    <x v="3668"/>
    <s v="9000809615"/>
    <s v="012-022-00316798"/>
    <n v="780"/>
    <n v="874.54"/>
    <s v="ZPVN"/>
    <s v="40568409"/>
    <s v="0000395788"/>
    <n v="8002828825"/>
    <x v="2782"/>
    <x v="3"/>
    <x v="3"/>
    <n v="120"/>
    <s v="BOL"/>
    <s v="104200"/>
    <x v="131"/>
    <s v="806180"/>
    <s v="FERRETENE BODEGA PROPIA"/>
    <x v="34"/>
    <s v="TENIENTE HUGO ORTIZ"/>
    <x v="51"/>
    <s v="O-Pastaza-Elpuyo"/>
    <n v="337"/>
    <x v="31"/>
    <x v="31"/>
    <s v="100014899"/>
    <s v="PILLAJO LUIS"/>
    <s v="ZEMU"/>
    <x v="37"/>
    <s v="2"/>
    <s v="Sin Pallet"/>
    <n v="0"/>
    <n v="0"/>
    <x v="0"/>
    <n v="10510"/>
    <n v="6010"/>
    <n v="4500"/>
    <n v="129.6"/>
    <m/>
    <x v="29"/>
    <n v="5"/>
    <s v="05"/>
    <n v="6"/>
    <x v="1"/>
    <n v="1.0799999999999998"/>
    <n v="21.599999999999998"/>
    <s v="SANJOPAS S.A."/>
    <n v="1014267"/>
    <s v="PILLAJO GUATEMAL VICTOR JULIO"/>
    <x v="37"/>
  </r>
  <r>
    <n v="1002211046"/>
    <s v="UE01"/>
    <x v="20"/>
    <d v="1899-12-30T14:20:00"/>
    <x v="3669"/>
    <s v="9000809614"/>
    <s v="012-022-00316797"/>
    <n v="1622.4"/>
    <n v="1819.05"/>
    <s v="ZPVN"/>
    <s v="40568409"/>
    <s v="0000395787"/>
    <n v="8002828824"/>
    <x v="2782"/>
    <x v="4"/>
    <x v="4"/>
    <n v="240"/>
    <s v="BOL"/>
    <s v="104200"/>
    <x v="131"/>
    <s v="806180"/>
    <s v="FERRETENE BODEGA PROPIA"/>
    <x v="34"/>
    <s v="TENIENTE HUGO ORTIZ"/>
    <x v="51"/>
    <s v="O-Pastaza-Elpuyo"/>
    <n v="337"/>
    <x v="31"/>
    <x v="31"/>
    <s v="100014899"/>
    <s v="PILLAJO LUIS"/>
    <s v="ZEMU"/>
    <x v="37"/>
    <s v="2"/>
    <s v="Sin Pallet"/>
    <n v="0"/>
    <n v="0"/>
    <x v="0"/>
    <n v="16520"/>
    <n v="12020"/>
    <n v="4500"/>
    <n v="259.2"/>
    <m/>
    <x v="29"/>
    <n v="5"/>
    <s v="05"/>
    <n v="12"/>
    <x v="1"/>
    <n v="1.0799999999999998"/>
    <n v="21.599999999999998"/>
    <s v="SANJOPAS S.A."/>
    <n v="1014267"/>
    <s v="PILLAJO GUATEMAL VICTOR JULIO"/>
    <x v="37"/>
  </r>
  <r>
    <n v="1002211050"/>
    <s v="UE01"/>
    <x v="20"/>
    <d v="1899-12-30T14:22:00"/>
    <x v="3670"/>
    <s v="9000809616"/>
    <s v="012-022-00316799"/>
    <n v="2426.4"/>
    <n v="2720.5"/>
    <s v="ZPVN"/>
    <s v="40568466"/>
    <s v="P000033668"/>
    <n v="8002828832"/>
    <x v="2783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6"/>
    <x v="16"/>
    <s v="10008215"/>
    <s v="MAFLA SEVILLANO LUIS EDUARDO"/>
    <s v="ZEMU"/>
    <x v="107"/>
    <s v="1"/>
    <s v="Con Pallet"/>
    <n v="0.05"/>
    <n v="18"/>
    <x v="0"/>
    <n v="27350"/>
    <n v="18030"/>
    <n v="9320"/>
    <n v="165.6"/>
    <m/>
    <x v="16"/>
    <n v="5"/>
    <s v="05"/>
    <n v="18"/>
    <x v="1"/>
    <n v="0.45999999999999996"/>
    <n v="9.1999999999999993"/>
    <s v="LA ARMENIA S.A."/>
    <n v="1020060"/>
    <s v="FUERTES RUEDA HUGO BALDOMERO"/>
    <x v="107"/>
  </r>
  <r>
    <n v="1002211067"/>
    <s v="UE01"/>
    <x v="20"/>
    <d v="1899-12-30T14:30:00"/>
    <x v="3671"/>
    <s v="9000809617"/>
    <s v="012-022-00316800"/>
    <n v="4271.16"/>
    <n v="4788.8500000000004"/>
    <s v="ZPVN"/>
    <s v="40568348"/>
    <s v="P000033629"/>
    <n v="8002828856"/>
    <x v="2784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120"/>
    <n v="33070"/>
    <n v="17050"/>
    <n v="620.4"/>
    <m/>
    <x v="56"/>
    <n v="5"/>
    <s v="05"/>
    <n v="33"/>
    <x v="1"/>
    <n v="0.94"/>
    <n v="18.8"/>
    <s v="TRANSPORTE PROPIO"/>
    <n v="1017790"/>
    <s v="PANIMBOZA CHAMBA NANCY PAULINA"/>
    <x v="73"/>
  </r>
  <r>
    <n v="1002211039"/>
    <s v="UE01"/>
    <x v="20"/>
    <d v="1899-12-30T14:38:00"/>
    <x v="3672"/>
    <s v="9000809618"/>
    <s v="012-022-00316801"/>
    <n v="3144"/>
    <n v="3525.07"/>
    <s v="ZPVN"/>
    <s v="40568231"/>
    <s v="0000395565"/>
    <n v="8002828816"/>
    <x v="2785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47"/>
    <x v="47"/>
    <s v="100014947"/>
    <s v="FLORES DIEGO"/>
    <s v="ZEMT"/>
    <x v="59"/>
    <s v="1"/>
    <s v="Con Pallet"/>
    <n v="0.05"/>
    <n v="24"/>
    <x v="0"/>
    <n v="38660"/>
    <n v="24010"/>
    <n v="14650"/>
    <n v="542.4"/>
    <m/>
    <x v="45"/>
    <n v="5"/>
    <s v="05"/>
    <n v="24"/>
    <x v="1"/>
    <n v="1.1299999999999999"/>
    <n v="22.599999999999998"/>
    <s v="TRIMPESAS S.A."/>
    <n v="1013747"/>
    <s v="ANDINO CHICO ERLINDA MARIA"/>
    <x v="59"/>
  </r>
  <r>
    <n v="1002211059"/>
    <s v="UE01"/>
    <x v="20"/>
    <d v="1899-12-30T14:42:00"/>
    <x v="3673"/>
    <s v="9000809619"/>
    <s v="012-022-00316802"/>
    <n v="4507.8"/>
    <n v="5054.18"/>
    <s v="ZPVN"/>
    <s v="40568478"/>
    <s v="P000033670"/>
    <n v="8002828845"/>
    <x v="2786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72"/>
    <x v="72"/>
    <s v="100014825"/>
    <s v="MEJIA ARMANDO"/>
    <s v="ZETT"/>
    <x v="93"/>
    <s v="2"/>
    <s v="Sin Pallet"/>
    <n v="0"/>
    <n v="0"/>
    <x v="0"/>
    <n v="49690"/>
    <n v="33030"/>
    <n v="16660"/>
    <n v="382.8"/>
    <m/>
    <x v="70"/>
    <n v="5"/>
    <s v="05"/>
    <n v="33"/>
    <x v="1"/>
    <n v="0.58000000000000007"/>
    <n v="11.6"/>
    <s v="LIDENORTI S.A."/>
    <n v="1013538"/>
    <s v="ROSERO TAFUR JOSE STALIN"/>
    <x v="93"/>
  </r>
  <r>
    <n v="1002211053"/>
    <s v="UE01"/>
    <x v="20"/>
    <d v="1899-12-30T14:43:00"/>
    <x v="3674"/>
    <s v="9000809620"/>
    <s v="012-022-00316803"/>
    <n v="2516.4"/>
    <n v="2821.41"/>
    <s v="ZPVN"/>
    <s v="40568393"/>
    <s v="0000395741"/>
    <n v="8002828836"/>
    <x v="2787"/>
    <x v="4"/>
    <x v="4"/>
    <n v="360"/>
    <s v="BOL"/>
    <s v="101465"/>
    <x v="232"/>
    <s v="801067"/>
    <s v="KYWI ESMERALDAS"/>
    <x v="22"/>
    <s v="CALLE PEDRO VICENTE MALDONADO"/>
    <x v="32"/>
    <s v="O-Esmeraldas-Esmeraldas"/>
    <n v="388"/>
    <x v="22"/>
    <x v="22"/>
    <s v="100016661"/>
    <s v="BENALCAZAR MILTON"/>
    <s v="ZEMU"/>
    <x v="28"/>
    <s v="2"/>
    <s v="Sin Pallet"/>
    <n v="0"/>
    <n v="0"/>
    <x v="0"/>
    <n v="27160"/>
    <n v="18050"/>
    <n v="9110"/>
    <n v="381.6"/>
    <m/>
    <x v="22"/>
    <n v="5"/>
    <s v="05"/>
    <n v="18"/>
    <x v="1"/>
    <n v="1.06"/>
    <n v="21.200000000000003"/>
    <s v="TRANINTAGSA S.A."/>
    <n v="1014062"/>
    <s v="BENALCAZAR DE LA CRUZ MILTON PATRIC"/>
    <x v="28"/>
  </r>
  <r>
    <n v="1002211083"/>
    <s v="UE01"/>
    <x v="20"/>
    <d v="1899-12-30T14:47:00"/>
    <x v="3675"/>
    <s v=""/>
    <s v=""/>
    <n v="0"/>
    <n v="0"/>
    <s v="ZPRC"/>
    <s v="2500108777"/>
    <s v="P000033645"/>
    <n v="8002828879"/>
    <x v="2788"/>
    <x v="2"/>
    <x v="2"/>
    <n v="30.67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7340"/>
    <n v="30670"/>
    <n v="16670"/>
    <n v="0"/>
    <m/>
    <x v="3"/>
    <n v="5"/>
    <s v="05"/>
    <n v="30.67"/>
    <x v="1"/>
    <n v="0"/>
    <n v="0"/>
    <s v="UNICON"/>
    <n v="1014412"/>
    <s v="UNION DE CONCRETERAS UNICON UCUE"/>
    <x v="33"/>
  </r>
  <r>
    <n v="1002211071"/>
    <s v="UE01"/>
    <x v="20"/>
    <d v="1899-12-30T14:49:00"/>
    <x v="3676"/>
    <s v="9000809622"/>
    <s v="012-022-00316805"/>
    <n v="554.4"/>
    <n v="621.6"/>
    <s v="ZPVN"/>
    <s v="40568442"/>
    <s v="0000395832"/>
    <n v="8002828867"/>
    <x v="2789"/>
    <x v="6"/>
    <x v="6"/>
    <n v="80"/>
    <s v="BOL"/>
    <s v="10007741"/>
    <x v="197"/>
    <s v="810761"/>
    <s v="DISTRIBUIDORA EL VERGEL YARUQUI"/>
    <x v="1"/>
    <s v="PANAMERICANA NORTE E35 Y ALIANZA"/>
    <x v="52"/>
    <s v="O-Pichincha-Yaruqui"/>
    <n v="87"/>
    <x v="77"/>
    <x v="77"/>
    <s v="100014963"/>
    <s v="SANCHEZ MARCOS"/>
    <s v="ZEMU"/>
    <x v="100"/>
    <s v="2"/>
    <s v="Sin Pallet"/>
    <n v="0"/>
    <n v="0"/>
    <x v="0"/>
    <n v="8521.6669999999995"/>
    <n v="4006.6669999999999"/>
    <n v="4515"/>
    <n v="30.4"/>
    <m/>
    <x v="75"/>
    <n v="5"/>
    <s v="05"/>
    <n v="4"/>
    <x v="1"/>
    <n v="0.38"/>
    <n v="7.6"/>
    <s v="LIDENORTI S.A."/>
    <n v="1013584"/>
    <s v="SANCHEZ TORRES MARCOS OSWALDO"/>
    <x v="100"/>
  </r>
  <r>
    <n v="1002211071"/>
    <s v="UE01"/>
    <x v="20"/>
    <d v="1899-12-30T14:49:00"/>
    <x v="3677"/>
    <s v="9000809621"/>
    <s v="012-022-00316804"/>
    <n v="1940.4"/>
    <n v="2175.59"/>
    <s v="ZPVN"/>
    <s v="40568441"/>
    <s v="0000395831"/>
    <n v="8002828866"/>
    <x v="2789"/>
    <x v="6"/>
    <x v="6"/>
    <n v="280"/>
    <s v="BOL"/>
    <s v="10007741"/>
    <x v="197"/>
    <s v="810760"/>
    <s v="DISTRIBUIDORA EL VERGEL SAN CARLOS"/>
    <x v="1"/>
    <s v="PANAMERICANA NORTE E35 Y EL GAVILAN"/>
    <x v="52"/>
    <s v="O-Pichincha-Yaruqui"/>
    <n v="87"/>
    <x v="77"/>
    <x v="77"/>
    <s v="100014963"/>
    <s v="SANCHEZ MARCOS"/>
    <s v="ZEMU"/>
    <x v="100"/>
    <s v="2"/>
    <s v="Sin Pallet"/>
    <n v="0"/>
    <n v="0"/>
    <x v="0"/>
    <n v="18538.332999999999"/>
    <n v="14023.333000000001"/>
    <n v="4515"/>
    <n v="106.4"/>
    <m/>
    <x v="75"/>
    <n v="5"/>
    <s v="05"/>
    <n v="14"/>
    <x v="1"/>
    <n v="0.38"/>
    <n v="7.6000000000000005"/>
    <s v="LIDENORTI S.A."/>
    <n v="1013584"/>
    <s v="SANCHEZ TORRES MARCOS OSWALDO"/>
    <x v="100"/>
  </r>
  <r>
    <n v="1002211035"/>
    <s v="UE01"/>
    <x v="20"/>
    <d v="1899-12-30T14:50:00"/>
    <x v="3678"/>
    <s v="9000809623"/>
    <s v="012-022-00316806"/>
    <n v="3019.2"/>
    <n v="3385.14"/>
    <s v="ZPVN"/>
    <s v="40568185"/>
    <s v="0000395492"/>
    <n v="8002828807"/>
    <x v="2790"/>
    <x v="3"/>
    <x v="3"/>
    <n v="480"/>
    <s v="BOL"/>
    <s v="101664"/>
    <x v="8"/>
    <s v="804092"/>
    <s v="LASTRA LINA NILA MALENA"/>
    <x v="86"/>
    <s v="CAMILO PONCE ENRIQUEZ DGNL COLGIO 2"/>
    <x v="143"/>
    <s v="O-Esmeraldas-Sanlorenzo"/>
    <n v="529"/>
    <x v="85"/>
    <x v="85"/>
    <s v="100015010"/>
    <s v="RIVERA JOSE"/>
    <s v="ZEMT"/>
    <x v="117"/>
    <s v="1"/>
    <s v="Con Pallet"/>
    <n v="0.05"/>
    <n v="24"/>
    <x v="0"/>
    <n v="40150"/>
    <n v="24030"/>
    <n v="16120"/>
    <n v="696"/>
    <m/>
    <x v="83"/>
    <n v="5"/>
    <s v="05"/>
    <n v="24"/>
    <x v="1"/>
    <n v="1.45"/>
    <n v="29"/>
    <s v="LIDENORTI S.A."/>
    <n v="1020716"/>
    <s v="RIVADENEIRA AYALA BERTHA NARCIZA"/>
    <x v="117"/>
  </r>
  <r>
    <n v="1002211062"/>
    <s v="UE01"/>
    <x v="20"/>
    <d v="1899-12-30T14:58:00"/>
    <x v="3679"/>
    <s v="9000809625"/>
    <s v="012-022-00316807"/>
    <n v="3271.78"/>
    <n v="3668.34"/>
    <s v="ZPVN"/>
    <s v="40568354"/>
    <s v="P000033632"/>
    <n v="8002828849"/>
    <x v="2791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38"/>
    <x v="138"/>
    <s v="100014953"/>
    <s v="ALBUJA CESAR"/>
    <s v="ZEMT"/>
    <x v="197"/>
    <s v="1"/>
    <s v="Con Pallet"/>
    <n v="0.05"/>
    <n v="24"/>
    <x v="0"/>
    <n v="38630"/>
    <n v="24070"/>
    <n v="14560"/>
    <n v="43.2"/>
    <m/>
    <x v="136"/>
    <n v="5"/>
    <s v="05"/>
    <n v="24"/>
    <x v="1"/>
    <n v="9.0000000000000011E-2"/>
    <n v="1.8"/>
    <s v="RUTAS COTACACHENSES S.A."/>
    <n v="1013946"/>
    <s v="ALBUJA RUIZ CESAR UBEN"/>
    <x v="197"/>
  </r>
  <r>
    <n v="1002211100"/>
    <s v="UE01"/>
    <x v="20"/>
    <d v="1899-12-30T14:59:00"/>
    <x v="3680"/>
    <s v="9000809626"/>
    <s v="012-022-00316808"/>
    <n v="4151.84"/>
    <n v="4655.07"/>
    <s v="ZPVN"/>
    <s v="40568049"/>
    <s v="0000395316"/>
    <n v="8002828894"/>
    <x v="2792"/>
    <x v="8"/>
    <x v="8"/>
    <n v="32.630000000000003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8330"/>
    <n v="32630"/>
    <n v="15700"/>
    <n v="0"/>
    <m/>
    <x v="3"/>
    <n v="5"/>
    <s v="05"/>
    <n v="32.630000000000003"/>
    <x v="1"/>
    <n v="0"/>
    <n v="0"/>
    <s v="MAMUT ANDINO C.A."/>
    <n v="1013076"/>
    <s v="MAMUT ANDINO C.A."/>
    <x v="207"/>
  </r>
  <r>
    <n v="1002211088"/>
    <s v="UE01"/>
    <x v="20"/>
    <d v="1899-12-30T15:01:00"/>
    <x v="3681"/>
    <s v="9000802393"/>
    <s v="013-020-00047730"/>
    <n v="4333.91"/>
    <n v="4859.2"/>
    <s v="ZPDF"/>
    <s v="70176357"/>
    <s v="0000395778"/>
    <n v="8002828882"/>
    <x v="2793"/>
    <x v="2"/>
    <x v="2"/>
    <n v="32.86"/>
    <s v="T"/>
    <s v="1013576"/>
    <x v="226"/>
    <s v="810921"/>
    <s v="GRANEL DERMIGON"/>
    <x v="68"/>
    <s v="AV PRINCIPAL Y PARQUE INDUSTRIAL"/>
    <x v="120"/>
    <s v="O-Guayas-Guayaquil"/>
    <n v="524"/>
    <x v="1"/>
    <x v="1"/>
    <s v="100018689"/>
    <s v="TOAPANTA LUIS"/>
    <s v="ZECI"/>
    <x v="2"/>
    <s v="2"/>
    <s v="Sin Pallet"/>
    <n v="0"/>
    <n v="0"/>
    <x v="0"/>
    <n v="52380"/>
    <n v="32860"/>
    <n v="19520"/>
    <n v="1318.01"/>
    <m/>
    <x v="1"/>
    <n v="5"/>
    <s v="05"/>
    <n v="32.86"/>
    <x v="1"/>
    <n v="40.109860012172852"/>
    <n v="40.109860012172852"/>
    <s v="TRANSCONCEM CIA.LTDA."/>
    <n v="1013227"/>
    <s v="COMPAÑIA DE TRANSPORTE PESADO"/>
    <x v="2"/>
  </r>
  <r>
    <n v="1002211060"/>
    <s v="UE01"/>
    <x v="20"/>
    <d v="1899-12-30T15:04:00"/>
    <x v="3682"/>
    <s v="9000809627"/>
    <s v="012-022-00316809"/>
    <n v="4745.3999999999996"/>
    <n v="5320.58"/>
    <s v="ZPVN"/>
    <s v="40568449"/>
    <s v="0000395845"/>
    <n v="8002828846"/>
    <x v="2794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169"/>
    <x v="169"/>
    <s v="10006913"/>
    <s v="DE LA CRUZ MANUEL ALADINO"/>
    <s v="ZETT"/>
    <x v="257"/>
    <s v="2"/>
    <s v="Sin Pallet"/>
    <n v="0"/>
    <n v="0"/>
    <x v="0"/>
    <n v="49930"/>
    <n v="33050"/>
    <n v="16880"/>
    <n v="897.6"/>
    <m/>
    <x v="165"/>
    <n v="5"/>
    <s v="05"/>
    <n v="33"/>
    <x v="1"/>
    <n v="1.36"/>
    <n v="27.2"/>
    <s v="ELOHIM S.A."/>
    <n v="10006852"/>
    <s v="DE LA CRUZ MANUEL ALADINO"/>
    <x v="257"/>
  </r>
  <r>
    <n v="1002211019"/>
    <s v="UE01"/>
    <x v="20"/>
    <d v="1899-12-30T15:12:00"/>
    <x v="3683"/>
    <s v="9000809629"/>
    <s v="012-022-00316810"/>
    <n v="4268.8"/>
    <n v="4786.21"/>
    <s v="ZPVN"/>
    <s v="40568414"/>
    <s v="0000395805"/>
    <n v="8002828785"/>
    <x v="2795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24"/>
    <x v="24"/>
    <s v="100014929"/>
    <s v="YEPEZ PATRICIO"/>
    <s v="ZETT"/>
    <x v="30"/>
    <s v="1"/>
    <s v="Con Pallet"/>
    <n v="0.05"/>
    <n v="32"/>
    <x v="0"/>
    <n v="49830"/>
    <n v="32050"/>
    <n v="17780"/>
    <n v="659.2"/>
    <m/>
    <x v="24"/>
    <n v="5"/>
    <s v="05"/>
    <n v="32"/>
    <x v="1"/>
    <n v="1.03"/>
    <n v="20.6"/>
    <s v="LIDENORTI S.A."/>
    <n v="1013602"/>
    <s v="VILLEGAS PASQUEL RUBEN EDUARDO"/>
    <x v="30"/>
  </r>
  <r>
    <n v="1002211055"/>
    <s v="UE01"/>
    <x v="20"/>
    <d v="1899-12-30T15:15:00"/>
    <x v="3684"/>
    <s v="9000809630"/>
    <s v="012-022-00316811"/>
    <n v="2358"/>
    <n v="2643.8"/>
    <s v="ZPVN"/>
    <s v="40568357"/>
    <s v="0000395697"/>
    <n v="8002828839"/>
    <x v="2796"/>
    <x v="3"/>
    <x v="3"/>
    <n v="360"/>
    <s v="BOL"/>
    <s v="101732"/>
    <x v="35"/>
    <s v="801580"/>
    <s v="DECORAMOS,"/>
    <x v="23"/>
    <s v="DECORAMOS / VIA A MANTA"/>
    <x v="33"/>
    <s v="O-Manabi-Manta"/>
    <n v="486"/>
    <x v="93"/>
    <x v="93"/>
    <s v="100014969"/>
    <s v="LARGO ANGEL"/>
    <s v="ZEMU"/>
    <x v="129"/>
    <s v="2"/>
    <s v="Sin Pallet"/>
    <n v="0"/>
    <n v="0"/>
    <x v="0"/>
    <n v="27150"/>
    <n v="18010"/>
    <n v="9140"/>
    <n v="406.8"/>
    <m/>
    <x v="91"/>
    <n v="5"/>
    <s v="05"/>
    <n v="18"/>
    <x v="1"/>
    <n v="1.1300000000000001"/>
    <n v="22.6"/>
    <s v="TRANSSJQ S.A."/>
    <n v="1012878"/>
    <s v="HINOJOSA SAN ANDRES ANGEL PATRICIO"/>
    <x v="129"/>
  </r>
  <r>
    <n v="1002211069"/>
    <s v="UE01"/>
    <x v="20"/>
    <d v="1899-12-30T15:18:00"/>
    <x v="3685"/>
    <s v="9000809632"/>
    <s v="012-022-00316813"/>
    <n v="1011.79"/>
    <n v="1134.42"/>
    <s v="ZPVN"/>
    <s v="40568362"/>
    <s v="P000033637"/>
    <n v="8002828859"/>
    <x v="2797"/>
    <x v="3"/>
    <x v="3"/>
    <n v="160"/>
    <s v="BOL"/>
    <s v="101627"/>
    <x v="49"/>
    <s v="803840"/>
    <s v="LOCAL PORTOVIEJO"/>
    <x v="40"/>
    <s v="CALLE A EDUCADORES Y AMIGOS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2503.888999999999"/>
    <n v="8008.8890000000001"/>
    <n v="4495"/>
    <n v="184"/>
    <m/>
    <x v="104"/>
    <n v="5"/>
    <s v="05"/>
    <n v="8"/>
    <x v="1"/>
    <n v="1.1499999999999999"/>
    <n v="23"/>
    <s v="LA ARMENIA S.A."/>
    <n v="1021623"/>
    <s v="VILLARREAL HIGUERA FERNANDO SALVADO"/>
    <x v="185"/>
  </r>
  <r>
    <n v="1002211069"/>
    <s v="UE01"/>
    <x v="20"/>
    <d v="1899-12-30T15:18:00"/>
    <x v="3686"/>
    <s v="9000809631"/>
    <s v="012-022-00316812"/>
    <n v="1315.96"/>
    <n v="1475.47"/>
    <s v="ZPVN"/>
    <s v="40568361"/>
    <s v="P000033636"/>
    <n v="8002828860"/>
    <x v="2797"/>
    <x v="4"/>
    <x v="4"/>
    <n v="200"/>
    <s v="BOL"/>
    <s v="101627"/>
    <x v="49"/>
    <s v="803840"/>
    <s v="LOCAL PORTOVIEJO"/>
    <x v="40"/>
    <s v="CALLE A EDUCADORES Y AMIGOS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4506.111000000001"/>
    <n v="10011.111000000001"/>
    <n v="4495"/>
    <n v="230"/>
    <m/>
    <x v="104"/>
    <n v="5"/>
    <s v="05"/>
    <n v="10"/>
    <x v="1"/>
    <n v="1.1499999999999999"/>
    <n v="23"/>
    <s v="LA ARMENIA S.A."/>
    <n v="1021623"/>
    <s v="VILLARREAL HIGUERA FERNANDO SALVADO"/>
    <x v="185"/>
  </r>
  <r>
    <n v="1002211041"/>
    <s v="UE01"/>
    <x v="20"/>
    <d v="1899-12-30T15:29:00"/>
    <x v="3687"/>
    <s v="9000809635"/>
    <s v="012-022-00316815"/>
    <n v="3679.2"/>
    <n v="4125.1400000000003"/>
    <s v="ZPVN"/>
    <s v="40568457"/>
    <s v="0000395865"/>
    <n v="8002828820"/>
    <x v="2798"/>
    <x v="3"/>
    <x v="3"/>
    <n v="560"/>
    <s v="BOL"/>
    <s v="10008184"/>
    <x v="313"/>
    <s v="811007"/>
    <s v="BODEGA PRINCIPAL"/>
    <x v="2"/>
    <s v="AV LOS COLONOS"/>
    <x v="43"/>
    <s v="O-Santodomingo -Santodomingodelos"/>
    <n v="247"/>
    <x v="81"/>
    <x v="81"/>
    <s v="100014895"/>
    <s v="TERAN JAIME"/>
    <s v="ZETT"/>
    <x v="162"/>
    <s v="1"/>
    <s v="Con Pallet"/>
    <n v="0.05"/>
    <n v="28"/>
    <x v="0"/>
    <n v="36673.75"/>
    <n v="28008.75"/>
    <n v="8665"/>
    <n v="470.4"/>
    <m/>
    <x v="79"/>
    <n v="5"/>
    <s v="05"/>
    <n v="28"/>
    <x v="1"/>
    <n v="0.84"/>
    <n v="16.8"/>
    <s v="LA ARMENIA S.A."/>
    <n v="1013564"/>
    <s v="VIVERO MORALES MILTON CICERON"/>
    <x v="162"/>
  </r>
  <r>
    <n v="1002211041"/>
    <s v="UE01"/>
    <x v="20"/>
    <d v="1899-12-30T15:29:00"/>
    <x v="3688"/>
    <s v="9000809634"/>
    <s v="012-022-00316814"/>
    <n v="547.20000000000005"/>
    <n v="613.52"/>
    <s v="ZPVN"/>
    <s v="40568456"/>
    <s v="0000395864"/>
    <n v="8002828819"/>
    <x v="2798"/>
    <x v="4"/>
    <x v="4"/>
    <n v="80"/>
    <s v="BOL"/>
    <s v="10008184"/>
    <x v="313"/>
    <s v="811007"/>
    <s v="BODEGA PRINCIPAL"/>
    <x v="2"/>
    <s v="AV LOS COLONOS"/>
    <x v="43"/>
    <s v="O-Santodomingo -Santodomingodelos"/>
    <n v="247"/>
    <x v="81"/>
    <x v="81"/>
    <s v="100014895"/>
    <s v="TERAN JAIME"/>
    <s v="ZETT"/>
    <x v="162"/>
    <s v="1"/>
    <s v="Con Pallet"/>
    <n v="0.05"/>
    <n v="4"/>
    <x v="0"/>
    <n v="12666.25"/>
    <n v="4001.25"/>
    <n v="8665"/>
    <n v="67.2"/>
    <m/>
    <x v="79"/>
    <n v="5"/>
    <s v="05"/>
    <n v="4"/>
    <x v="1"/>
    <n v="0.84000000000000008"/>
    <n v="16.8"/>
    <s v="LA ARMENIA S.A."/>
    <n v="1013564"/>
    <s v="VIVERO MORALES MILTON CICERON"/>
    <x v="162"/>
  </r>
  <r>
    <n v="1002211044"/>
    <s v="UE01"/>
    <x v="20"/>
    <d v="1899-12-30T15:35:00"/>
    <x v="3689"/>
    <s v="9000809638"/>
    <s v="012-022-00316816"/>
    <n v="2985.6"/>
    <n v="3347.47"/>
    <s v="ZPVN"/>
    <s v="40568330"/>
    <s v="P000033614"/>
    <n v="8002828823"/>
    <x v="2799"/>
    <x v="3"/>
    <x v="3"/>
    <n v="480"/>
    <s v="BOL"/>
    <s v="101757"/>
    <x v="29"/>
    <s v="803978"/>
    <s v="SUCURSAL VENTANAS"/>
    <x v="60"/>
    <s v="VIA PRINCIPAL QUEVEDO - BABAHOYO"/>
    <x v="106"/>
    <s v="O-Losrios-Ventanas"/>
    <n v="424"/>
    <x v="43"/>
    <x v="43"/>
    <s v="100017965"/>
    <s v="ARIAS PATRICIO"/>
    <s v="ZEMT"/>
    <x v="53"/>
    <s v="1"/>
    <s v="Con Pallet"/>
    <n v="0.05"/>
    <n v="24"/>
    <x v="0"/>
    <n v="39820"/>
    <n v="24040"/>
    <n v="15780"/>
    <n v="566.4"/>
    <m/>
    <x v="41"/>
    <n v="5"/>
    <s v="05"/>
    <n v="24"/>
    <x v="1"/>
    <n v="1.18"/>
    <n v="23.599999999999998"/>
    <s v="LIDENORTI S.A."/>
    <n v="1013930"/>
    <s v="GUERRA SANCHEZ EDISON RENE"/>
    <x v="53"/>
  </r>
  <r>
    <n v="1002211162"/>
    <s v="UE01"/>
    <x v="20"/>
    <d v="1899-12-30T15:36:00"/>
    <x v="3690"/>
    <s v=""/>
    <s v=""/>
    <n v="0"/>
    <n v="0"/>
    <s v="ZPRC"/>
    <s v="2500108788"/>
    <s v="0000395904"/>
    <n v="8002828965"/>
    <x v="2800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3757.5"/>
    <n v="6007.5"/>
    <n v="7750"/>
    <n v="61.2"/>
    <m/>
    <x v="54"/>
    <n v="5"/>
    <s v="05"/>
    <n v="6"/>
    <x v="1"/>
    <n v="0.51"/>
    <n v="10.200000000000001"/>
    <s v="TRANSPORTE PROPIO"/>
    <n v="1013768"/>
    <s v="PROAÑO MESIAS JOSELITO"/>
    <x v="71"/>
  </r>
  <r>
    <n v="1002211162"/>
    <s v="UE01"/>
    <x v="20"/>
    <d v="1899-12-30T15:36:00"/>
    <x v="3691"/>
    <s v=""/>
    <s v=""/>
    <n v="0"/>
    <n v="0"/>
    <s v="ZPRC"/>
    <s v="2500108788"/>
    <s v="0000395905"/>
    <n v="8002828964"/>
    <x v="2800"/>
    <x v="6"/>
    <x v="6"/>
    <n v="3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772.5"/>
    <n v="18022.5"/>
    <n v="7750"/>
    <n v="183.6"/>
    <m/>
    <x v="54"/>
    <n v="5"/>
    <s v="05"/>
    <n v="18"/>
    <x v="1"/>
    <n v="0.51"/>
    <n v="10.199999999999999"/>
    <s v="TRANSPORTE PROPIO"/>
    <n v="1013768"/>
    <s v="PROAÑO MESIAS JOSELITO"/>
    <x v="71"/>
  </r>
  <r>
    <n v="1002211125"/>
    <s v="UE01"/>
    <x v="20"/>
    <d v="1899-12-30T16:00:00"/>
    <x v="3692"/>
    <s v=""/>
    <s v=""/>
    <n v="0"/>
    <n v="0"/>
    <s v="ZPRC"/>
    <s v="2500108787"/>
    <s v="0000395901"/>
    <n v="8002828923"/>
    <x v="2801"/>
    <x v="5"/>
    <x v="5"/>
    <n v="20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19466.25"/>
    <n v="10006.25"/>
    <n v="9460"/>
    <n v="108"/>
    <m/>
    <x v="6"/>
    <n v="5"/>
    <s v="05"/>
    <n v="10"/>
    <x v="1"/>
    <n v="0.54"/>
    <n v="10.8"/>
    <s v="TRANSPORTE PROPIO"/>
    <n v="1013241"/>
    <s v="COMPAÑÍA DE TRANSPORTE DE CARGA PES"/>
    <x v="52"/>
  </r>
  <r>
    <n v="1002211125"/>
    <s v="UE01"/>
    <x v="20"/>
    <d v="1899-12-30T16:00:00"/>
    <x v="3693"/>
    <s v=""/>
    <s v=""/>
    <n v="0"/>
    <n v="0"/>
    <s v="ZPRC"/>
    <s v="2500108787"/>
    <s v="0000395902"/>
    <n v="8002828922"/>
    <x v="2801"/>
    <x v="6"/>
    <x v="6"/>
    <n v="44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31473.75"/>
    <n v="22013.75"/>
    <n v="9460"/>
    <n v="237.6"/>
    <m/>
    <x v="6"/>
    <n v="5"/>
    <s v="05"/>
    <n v="22"/>
    <x v="1"/>
    <n v="0.54"/>
    <n v="10.799999999999999"/>
    <s v="TRANSPORTE PROPIO"/>
    <n v="1013241"/>
    <s v="COMPAÑÍA DE TRANSPORTE DE CARGA PES"/>
    <x v="52"/>
  </r>
  <r>
    <n v="1002211051"/>
    <s v="UE01"/>
    <x v="20"/>
    <d v="1899-12-30T16:02:00"/>
    <x v="3694"/>
    <s v="9000809646"/>
    <s v="012-022-00316817"/>
    <n v="2945.54"/>
    <n v="3302.55"/>
    <s v="ZPVN"/>
    <s v="40568196"/>
    <s v="0000395519"/>
    <n v="8002828833"/>
    <x v="2802"/>
    <x v="5"/>
    <x v="5"/>
    <n v="480"/>
    <s v="BOL"/>
    <s v="101638"/>
    <x v="40"/>
    <s v="801678"/>
    <s v="BODEGA PASQUEL GUILL"/>
    <x v="1"/>
    <s v="AV. MARISCAL SUCRE 951 E ILLESCAS Q"/>
    <x v="35"/>
    <s v="O-Pichincha-Lamagdalena"/>
    <n v="118"/>
    <x v="89"/>
    <x v="89"/>
    <s v="10003455"/>
    <s v="CARVAJAL GOMEZ EDISON JOSE"/>
    <s v="ZEMT"/>
    <x v="121"/>
    <s v="1"/>
    <s v="Con Pallet"/>
    <n v="0.05"/>
    <n v="24"/>
    <x v="0"/>
    <n v="37430"/>
    <n v="24050"/>
    <n v="13380"/>
    <n v="240"/>
    <m/>
    <x v="87"/>
    <n v="5"/>
    <s v="05"/>
    <n v="24"/>
    <x v="1"/>
    <n v="0.5"/>
    <n v="10"/>
    <s v="TRANINTAGSA S.A."/>
    <n v="1013724"/>
    <s v="DAVILA GONZALES WILMAN GUILLERMO"/>
    <x v="121"/>
  </r>
  <r>
    <n v="1002211057"/>
    <s v="UE01"/>
    <x v="20"/>
    <d v="1899-12-30T16:03:00"/>
    <x v="3695"/>
    <s v="9000809648"/>
    <s v="012-022-00316819"/>
    <n v="1538.4"/>
    <n v="1724.87"/>
    <s v="ZPVN"/>
    <s v="40568237"/>
    <s v="0000395671"/>
    <n v="8002828842"/>
    <x v="2803"/>
    <x v="3"/>
    <x v="3"/>
    <n v="240"/>
    <s v="BOL"/>
    <s v="101780"/>
    <x v="56"/>
    <s v="810370"/>
    <s v="ECO QUEVEDO AV. JOSEFINA"/>
    <x v="12"/>
    <s v="TRONCAL DE LA COSTA Y C. NOVENA"/>
    <x v="14"/>
    <s v="O-Losrios-Quevedo"/>
    <n v="345"/>
    <x v="76"/>
    <x v="76"/>
    <s v="100022169"/>
    <s v="LOMAS MONTESDEOCA VINICIO XAVIER"/>
    <s v="ZEMT"/>
    <x v="99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  <n v="1013592"/>
    <s v="VALENCIA BENAVIDES GLADYS RUBY"/>
    <x v="99"/>
  </r>
  <r>
    <n v="1002211057"/>
    <s v="UE01"/>
    <x v="20"/>
    <d v="1899-12-30T16:03:00"/>
    <x v="3696"/>
    <s v="9000809647"/>
    <s v="012-022-00316818"/>
    <n v="1600.8"/>
    <n v="1794.83"/>
    <s v="ZPVN"/>
    <s v="40568236"/>
    <s v="0000395670"/>
    <n v="8002828843"/>
    <x v="2803"/>
    <x v="4"/>
    <x v="4"/>
    <n v="240"/>
    <s v="BOL"/>
    <s v="101780"/>
    <x v="56"/>
    <s v="810370"/>
    <s v="ECO QUEVEDO AV. JOSEFINA"/>
    <x v="12"/>
    <s v="TRONCAL DE LA COSTA Y C. NOVENA"/>
    <x v="14"/>
    <s v="O-Losrios-Quevedo"/>
    <n v="345"/>
    <x v="76"/>
    <x v="76"/>
    <s v="100022169"/>
    <s v="LOMAS MONTESDEOCA VINICIO XAVIER"/>
    <s v="ZEMT"/>
    <x v="99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  <n v="1013592"/>
    <s v="VALENCIA BENAVIDES GLADYS RUBY"/>
    <x v="99"/>
  </r>
  <r>
    <n v="1002211093"/>
    <s v="UE01"/>
    <x v="20"/>
    <d v="1899-12-30T16:06:00"/>
    <x v="3697"/>
    <s v="9000809650"/>
    <s v="012-022-00316821"/>
    <n v="1011.79"/>
    <n v="1134.42"/>
    <s v="ZPVN"/>
    <s v="40568438"/>
    <s v="P000033663"/>
    <n v="8002828888"/>
    <x v="2804"/>
    <x v="3"/>
    <x v="3"/>
    <n v="160"/>
    <s v="BOL"/>
    <s v="101627"/>
    <x v="49"/>
    <s v="807691"/>
    <s v="LOCAL PORTOVIEJO 2"/>
    <x v="40"/>
    <s v="AV METROPOLITANA Y 15 DE ABRIL"/>
    <x v="59"/>
    <s v="O-Manabi-Portoviejo"/>
    <n v="468"/>
    <x v="63"/>
    <x v="63"/>
    <s v="10005910"/>
    <s v="URBANO MOQUINCHE WALTER ARMANDO"/>
    <s v="ZEMU"/>
    <x v="79"/>
    <s v="2"/>
    <s v="Sin Pallet"/>
    <n v="0"/>
    <n v="0"/>
    <x v="0"/>
    <n v="12393.333000000001"/>
    <n v="8013.3329999999996"/>
    <n v="4380"/>
    <n v="184"/>
    <m/>
    <x v="61"/>
    <n v="5"/>
    <s v="05"/>
    <n v="8"/>
    <x v="1"/>
    <n v="1.1499999999999999"/>
    <n v="23"/>
    <s v="RUTAS COTACACHENSES"/>
    <n v="10005834"/>
    <s v="RUIZ CHECA JOSE JAVIER"/>
    <x v="79"/>
  </r>
  <r>
    <n v="1002211093"/>
    <s v="UE01"/>
    <x v="20"/>
    <d v="1899-12-30T16:06:00"/>
    <x v="3698"/>
    <s v="9000809649"/>
    <s v="012-022-00316820"/>
    <n v="1315.96"/>
    <n v="1475.47"/>
    <s v="ZPVN"/>
    <s v="40568437"/>
    <s v="P000033662"/>
    <n v="8002828887"/>
    <x v="2804"/>
    <x v="4"/>
    <x v="4"/>
    <n v="200"/>
    <s v="BOL"/>
    <s v="101627"/>
    <x v="49"/>
    <s v="807691"/>
    <s v="LOCAL PORTOVIEJO 2"/>
    <x v="40"/>
    <s v="AV METROPOLITANA Y 15 DE ABRIL"/>
    <x v="59"/>
    <s v="O-Manabi-Portoviejo"/>
    <n v="468"/>
    <x v="63"/>
    <x v="63"/>
    <s v="10005910"/>
    <s v="URBANO MOQUINCHE WALTER ARMANDO"/>
    <s v="ZEMU"/>
    <x v="79"/>
    <s v="2"/>
    <s v="Sin Pallet"/>
    <n v="0"/>
    <n v="0"/>
    <x v="0"/>
    <n v="14396.666999999999"/>
    <n v="10016.666999999999"/>
    <n v="4380"/>
    <n v="230"/>
    <m/>
    <x v="61"/>
    <n v="5"/>
    <s v="05"/>
    <n v="10"/>
    <x v="1"/>
    <n v="1.1499999999999999"/>
    <n v="23"/>
    <s v="RUTAS COTACACHENSES"/>
    <n v="10005834"/>
    <s v="RUIZ CHECA JOSE JAVIER"/>
    <x v="79"/>
  </r>
  <r>
    <n v="1002211064"/>
    <s v="UE01"/>
    <x v="20"/>
    <d v="1899-12-30T16:09:00"/>
    <x v="3699"/>
    <s v="9000809651"/>
    <s v="012-022-00316822"/>
    <n v="3076.8"/>
    <n v="3449.73"/>
    <s v="ZPVN"/>
    <s v="40568339"/>
    <s v="P000033620"/>
    <n v="8002828852"/>
    <x v="2805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64"/>
    <x v="64"/>
    <s v="100014869"/>
    <s v="ROCHA JORGE"/>
    <s v="ZEMT"/>
    <x v="80"/>
    <s v="1"/>
    <s v="Con Pallet"/>
    <n v="0.05"/>
    <n v="24"/>
    <x v="0"/>
    <n v="39860"/>
    <n v="24030"/>
    <n v="15830"/>
    <n v="494.4"/>
    <m/>
    <x v="62"/>
    <n v="5"/>
    <s v="05"/>
    <n v="24"/>
    <x v="1"/>
    <n v="1.03"/>
    <n v="20.599999999999998"/>
    <s v="TRAPSA C.A."/>
    <n v="10003431"/>
    <s v="FIALLOS ARTEAGA ESTEFANIA CAROLINA"/>
    <x v="80"/>
  </r>
  <r>
    <n v="1002211131"/>
    <s v="UE01"/>
    <x v="20"/>
    <d v="1899-12-30T16:12:00"/>
    <x v="3700"/>
    <s v=""/>
    <s v=""/>
    <n v="0"/>
    <n v="0"/>
    <s v="ZPRC"/>
    <s v="2500108774"/>
    <s v="0000395747"/>
    <n v="8002828930"/>
    <x v="2806"/>
    <x v="7"/>
    <x v="7"/>
    <n v="320"/>
    <s v="BOL"/>
    <s v="101664"/>
    <x v="8"/>
    <s v="805154"/>
    <s v="MEGAHIERRO 2 EUGENIO ESPEJO"/>
    <x v="9"/>
    <s v="EUGENIO ESPEJO Y CORREDOR PERIFERI"/>
    <x v="11"/>
    <s v="O-Imbabura-Ibarra"/>
    <n v="30"/>
    <x v="174"/>
    <x v="174"/>
    <s v="100019596"/>
    <s v="TOAPANTA LUIS E."/>
    <s v="ZETT"/>
    <x v="271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  <n v="1013746"/>
    <s v="CABEZAS NARVAEZ NANCY JARDELY"/>
    <x v="272"/>
  </r>
  <r>
    <n v="1002211131"/>
    <s v="UE01"/>
    <x v="20"/>
    <d v="1899-12-30T16:12:00"/>
    <x v="3701"/>
    <s v=""/>
    <s v=""/>
    <n v="0"/>
    <n v="0"/>
    <s v="ZPRC"/>
    <s v="2500108774"/>
    <s v="0000395746"/>
    <n v="8002828929"/>
    <x v="2806"/>
    <x v="6"/>
    <x v="6"/>
    <n v="320"/>
    <s v="BOL"/>
    <s v="101664"/>
    <x v="8"/>
    <s v="805154"/>
    <s v="MEGAHIERRO 2 EUGENIO ESPEJO"/>
    <x v="9"/>
    <s v="EUGENIO ESPEJO Y CORREDOR PERIFERI"/>
    <x v="11"/>
    <s v="O-Imbabura-Ibarra"/>
    <n v="30"/>
    <x v="174"/>
    <x v="174"/>
    <s v="100019596"/>
    <s v="TOAPANTA LUIS E."/>
    <s v="ZETT"/>
    <x v="271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  <n v="1013746"/>
    <s v="CABEZAS NARVAEZ NANCY JARDELY"/>
    <x v="272"/>
  </r>
  <r>
    <n v="1002211150"/>
    <s v="UE01"/>
    <x v="20"/>
    <d v="1899-12-30T16:14:00"/>
    <x v="3702"/>
    <s v=""/>
    <s v=""/>
    <n v="0"/>
    <n v="0"/>
    <s v="ZPRC"/>
    <s v="2500108791"/>
    <s v="0000395954"/>
    <n v="8002828954"/>
    <x v="2807"/>
    <x v="6"/>
    <x v="6"/>
    <n v="360"/>
    <s v="BOL"/>
    <s v="101664"/>
    <x v="8"/>
    <s v="810919"/>
    <s v="LOPEZ SUAREZ JENNY GABRIELA"/>
    <x v="5"/>
    <s v="LOS GUABOS 57 Y LOS CAFETOS"/>
    <x v="5"/>
    <s v="O-Pichincha-Sangolqui"/>
    <n v="130"/>
    <x v="116"/>
    <x v="116"/>
    <s v="100014941"/>
    <s v="JACOME PAUL"/>
    <s v="ZEMU"/>
    <x v="161"/>
    <s v="2"/>
    <s v="Sin Pallet"/>
    <n v="0"/>
    <n v="0"/>
    <x v="0"/>
    <n v="26930"/>
    <n v="17970"/>
    <n v="8960"/>
    <n v="194.4"/>
    <m/>
    <x v="114"/>
    <n v="5"/>
    <s v="05"/>
    <n v="18"/>
    <x v="1"/>
    <n v="0.54"/>
    <n v="10.8"/>
    <s v="TRAPSA C.A."/>
    <n v="1014289"/>
    <s v="JACOME ECHEVERRIA PEDRO PAUL"/>
    <x v="161"/>
  </r>
  <r>
    <n v="1002211102"/>
    <s v="UE01"/>
    <x v="20"/>
    <d v="1899-12-30T16:17:00"/>
    <x v="3703"/>
    <s v=""/>
    <s v=""/>
    <n v="0"/>
    <n v="0"/>
    <s v="ZPRC"/>
    <s v="2500108778"/>
    <s v="P000033646"/>
    <n v="8002828895"/>
    <x v="2808"/>
    <x v="2"/>
    <x v="2"/>
    <n v="32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580"/>
    <n v="32000"/>
    <n v="18580"/>
    <n v="0"/>
    <m/>
    <x v="3"/>
    <n v="5"/>
    <s v="05"/>
    <n v="32"/>
    <x v="1"/>
    <n v="0"/>
    <n v="0"/>
    <s v="UNICON"/>
    <n v="1014412"/>
    <s v="UNION DE CONCRETERAS UNICON UCUE"/>
    <x v="202"/>
  </r>
  <r>
    <n v="1002211086"/>
    <s v="UE01"/>
    <x v="20"/>
    <d v="1899-12-30T16:18:00"/>
    <x v="3704"/>
    <s v="9000809598"/>
    <s v="013-020-00048101"/>
    <n v="2476.8000000000002"/>
    <n v="2777.01"/>
    <s v="ZPDF"/>
    <s v="70177953"/>
    <s v="P000033674"/>
    <n v="8002828881"/>
    <x v="2809"/>
    <x v="4"/>
    <x v="4"/>
    <n v="360"/>
    <s v="BOL"/>
    <s v="101491"/>
    <x v="27"/>
    <s v="806798"/>
    <s v="FERRETERIA MT SUCURSAL MINDO"/>
    <x v="17"/>
    <s v="AV PRINCIPAL DIAGONAL A UPC"/>
    <x v="23"/>
    <s v="O-Pichincha-Mindo"/>
    <n v="168"/>
    <x v="130"/>
    <x v="130"/>
    <s v="100014950"/>
    <s v="MONTESDEOCA JORGE"/>
    <s v="ZEMU"/>
    <x v="187"/>
    <s v="2"/>
    <s v="Sin Pallet"/>
    <n v="0"/>
    <n v="0"/>
    <x v="0"/>
    <n v="27050"/>
    <n v="17990"/>
    <n v="9060"/>
    <n v="244.8"/>
    <m/>
    <x v="128"/>
    <n v="5"/>
    <s v="05"/>
    <n v="18"/>
    <x v="1"/>
    <n v="0.68"/>
    <n v="13.600000000000001"/>
    <s v="LIDENORTI S.A."/>
    <n v="1014151"/>
    <s v="VEGA RUIZ WILSON MARCELO"/>
    <x v="187"/>
  </r>
  <r>
    <n v="1002211148"/>
    <s v="UE01"/>
    <x v="20"/>
    <d v="1899-12-30T16:23:00"/>
    <x v="3705"/>
    <s v=""/>
    <s v=""/>
    <n v="0"/>
    <n v="0"/>
    <s v="ZPRC"/>
    <s v="2500108781"/>
    <s v="0000395779"/>
    <n v="8002828951"/>
    <x v="2810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19"/>
    <x v="19"/>
    <s v="100019625"/>
    <s v="MENDEZ FRANKLIN"/>
    <s v="ZETT"/>
    <x v="274"/>
    <s v="4"/>
    <s v="Pallet Cortesia"/>
    <n v="0"/>
    <n v="0"/>
    <x v="0"/>
    <n v="50040"/>
    <n v="31990"/>
    <n v="18050"/>
    <n v="294.39999999999998"/>
    <m/>
    <x v="19"/>
    <n v="5"/>
    <s v="05"/>
    <n v="32"/>
    <x v="1"/>
    <n v="0.45999999999999996"/>
    <n v="9.1999999999999993"/>
    <s v="LIDENORTI S.A."/>
    <n v="1013548"/>
    <s v="POZO FUENTES DIEGO FRANCISCO"/>
    <x v="275"/>
  </r>
  <r>
    <n v="1002211096"/>
    <s v="UE01"/>
    <x v="20"/>
    <d v="1899-12-30T16:24:00"/>
    <x v="3706"/>
    <s v=""/>
    <s v=""/>
    <n v="0"/>
    <n v="0"/>
    <s v="ZPRC"/>
    <s v="2500108784"/>
    <s v="0000395810"/>
    <n v="8002828890"/>
    <x v="2811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75"/>
    <x v="75"/>
    <s v="100016024"/>
    <s v="LATACUMBA ANDRES"/>
    <s v="ZETT"/>
    <x v="230"/>
    <s v="1"/>
    <s v="Con Pallet"/>
    <n v="0.05"/>
    <n v="32"/>
    <x v="0"/>
    <n v="49310"/>
    <n v="32030"/>
    <n v="17280"/>
    <n v="800"/>
    <m/>
    <x v="73"/>
    <n v="5"/>
    <s v="05"/>
    <n v="32"/>
    <x v="1"/>
    <n v="1.25"/>
    <n v="25"/>
    <s v="J.V. TRANSPREMIUN CIA.LTDA"/>
    <n v="1013906"/>
    <s v="VALLEJOS VILLEGAS SAUL EDUARDO"/>
    <x v="230"/>
  </r>
  <r>
    <n v="1002211072"/>
    <s v="UE01"/>
    <x v="20"/>
    <d v="1899-12-30T16:26:00"/>
    <x v="3707"/>
    <s v="9000809658"/>
    <s v="012-022-00316824"/>
    <n v="1560"/>
    <n v="1749.08"/>
    <s v="ZPVN"/>
    <s v="40568239"/>
    <s v="0000395674"/>
    <n v="8002828871"/>
    <x v="2812"/>
    <x v="3"/>
    <x v="3"/>
    <n v="240"/>
    <s v="BOL"/>
    <s v="101780"/>
    <x v="56"/>
    <s v="807699"/>
    <s v="TENA ITA"/>
    <x v="15"/>
    <s v="CALLE ITA Y CALLE EL CHOFER"/>
    <x v="21"/>
    <s v="O-Napo-Tena"/>
    <n v="258"/>
    <x v="113"/>
    <x v="113"/>
    <s v="100015003"/>
    <s v="CASTRO MILTON"/>
    <s v="ZEMT"/>
    <x v="158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  <n v="1014038"/>
    <s v="CASTRO NAVARRETE MILTON GEOVANNY"/>
    <x v="158"/>
  </r>
  <r>
    <n v="1002211072"/>
    <s v="UE01"/>
    <x v="20"/>
    <d v="1899-12-30T16:26:00"/>
    <x v="3708"/>
    <s v="9000809657"/>
    <s v="012-022-00316823"/>
    <n v="1624.8"/>
    <n v="1821.74"/>
    <s v="ZPVN"/>
    <s v="40568238"/>
    <s v="0000395673"/>
    <n v="8002828870"/>
    <x v="2812"/>
    <x v="4"/>
    <x v="4"/>
    <n v="240"/>
    <s v="BOL"/>
    <s v="101780"/>
    <x v="56"/>
    <s v="807699"/>
    <s v="TENA ITA"/>
    <x v="15"/>
    <s v="CALLE ITA Y CALLE EL CHOFER"/>
    <x v="21"/>
    <s v="O-Napo-Tena"/>
    <n v="258"/>
    <x v="113"/>
    <x v="113"/>
    <s v="100015003"/>
    <s v="CASTRO MILTON"/>
    <s v="ZEMT"/>
    <x v="158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  <n v="1014038"/>
    <s v="CASTRO NAVARRETE MILTON GEOVANNY"/>
    <x v="158"/>
  </r>
  <r>
    <n v="1002211142"/>
    <s v="UE01"/>
    <x v="20"/>
    <d v="1899-12-30T16:27:00"/>
    <x v="3709"/>
    <s v="9000809659"/>
    <s v="012-022-00316825"/>
    <n v="3144"/>
    <n v="3525.07"/>
    <s v="ZPVN"/>
    <s v="40568395"/>
    <s v="P000033643"/>
    <n v="8002828944"/>
    <x v="2813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105"/>
    <x v="105"/>
    <s v="100017992"/>
    <s v="VILLEGAS DARWIN"/>
    <s v="ZEMT"/>
    <x v="147"/>
    <s v="1"/>
    <s v="Con Pallet"/>
    <n v="0.05"/>
    <n v="24"/>
    <x v="0"/>
    <n v="40170"/>
    <n v="24030"/>
    <n v="16140"/>
    <n v="494.4"/>
    <m/>
    <x v="103"/>
    <n v="5"/>
    <s v="05"/>
    <n v="24"/>
    <x v="1"/>
    <n v="1.03"/>
    <n v="20.599999999999998"/>
    <s v="TRIMPESAS S.A."/>
    <n v="1020170"/>
    <s v="VILLEGAS PASQUEL DARWIN EDMUNDO"/>
    <x v="147"/>
  </r>
  <r>
    <n v="1002211166"/>
    <s v="UE01"/>
    <x v="20"/>
    <d v="1899-12-30T16:33:00"/>
    <x v="3710"/>
    <s v="9000809663"/>
    <s v="012-022-00316827"/>
    <n v="556.79999999999995"/>
    <n v="624.29"/>
    <s v="ZPVN"/>
    <s v="40568490"/>
    <s v="0000395933"/>
    <n v="8002828972"/>
    <x v="2814"/>
    <x v="7"/>
    <x v="7"/>
    <n v="80"/>
    <s v="BOL"/>
    <s v="101511"/>
    <x v="83"/>
    <s v="802082"/>
    <s v="BODEGA TORRES FAUSTO"/>
    <x v="1"/>
    <s v="PUELLARO. 24 DE MAYO S/N Y"/>
    <x v="62"/>
    <s v="O-Pichincha-Puellaro"/>
    <n v="84"/>
    <x v="44"/>
    <x v="44"/>
    <s v="10007279"/>
    <s v="QUILUMBANGO LLIQUIN HECTOR FERNANDO"/>
    <s v="ZEMU"/>
    <x v="54"/>
    <s v="2"/>
    <s v="Sin Pallet"/>
    <n v="0"/>
    <n v="0"/>
    <x v="0"/>
    <n v="8500"/>
    <n v="4000"/>
    <n v="4500"/>
    <n v="32.799999999999997"/>
    <m/>
    <x v="42"/>
    <n v="5"/>
    <s v="05"/>
    <n v="4"/>
    <x v="1"/>
    <n v="0.41"/>
    <n v="8.1999999999999993"/>
    <s v="LIDENORTI S.A."/>
    <n v="1022120"/>
    <s v="RUIZ MORALES VANESSA SOLANGE"/>
    <x v="54"/>
  </r>
  <r>
    <n v="1002211166"/>
    <s v="UE01"/>
    <x v="20"/>
    <d v="1899-12-30T16:33:00"/>
    <x v="3711"/>
    <s v="9000809662"/>
    <s v="012-022-00316826"/>
    <n v="1940.4"/>
    <n v="2175.59"/>
    <s v="ZPVN"/>
    <s v="40568490"/>
    <s v="0000395932"/>
    <n v="8002828973"/>
    <x v="2814"/>
    <x v="6"/>
    <x v="6"/>
    <n v="280"/>
    <s v="BOL"/>
    <s v="101511"/>
    <x v="83"/>
    <s v="802082"/>
    <s v="BODEGA TORRES FAUSTO"/>
    <x v="1"/>
    <s v="PUELLARO. 24 DE MAYO S/N Y"/>
    <x v="62"/>
    <s v="O-Pichincha-Puellaro"/>
    <n v="84"/>
    <x v="44"/>
    <x v="44"/>
    <s v="10007279"/>
    <s v="QUILUMBANGO LLIQUIN HECTOR FERNANDO"/>
    <s v="ZEMU"/>
    <x v="54"/>
    <s v="2"/>
    <s v="Sin Pallet"/>
    <n v="0"/>
    <n v="0"/>
    <x v="0"/>
    <n v="18500"/>
    <n v="14000"/>
    <n v="4500"/>
    <n v="114.8"/>
    <m/>
    <x v="42"/>
    <n v="5"/>
    <s v="05"/>
    <n v="14"/>
    <x v="1"/>
    <n v="0.41"/>
    <n v="8.1999999999999993"/>
    <s v="LIDENORTI S.A."/>
    <n v="1022120"/>
    <s v="RUIZ MORALES VANESSA SOLANGE"/>
    <x v="54"/>
  </r>
  <r>
    <n v="1002211133"/>
    <s v="UE01"/>
    <x v="20"/>
    <d v="1899-12-30T16:34:00"/>
    <x v="3712"/>
    <s v="9000809665"/>
    <s v="012-022-00316829"/>
    <n v="780"/>
    <n v="874.54"/>
    <s v="ZPVN"/>
    <s v="40568497"/>
    <s v="P000033679"/>
    <n v="8002828933"/>
    <x v="2815"/>
    <x v="3"/>
    <x v="3"/>
    <n v="120"/>
    <s v="BOL"/>
    <s v="104203"/>
    <x v="76"/>
    <s v="806185"/>
    <s v="FERRIVET HUAMBOYA"/>
    <x v="38"/>
    <s v="EUGENIO ESPEJO Y 16 DE OCTUBRE"/>
    <x v="57"/>
    <s v="O-Moronasantiag-Huamboya"/>
    <n v="399"/>
    <x v="118"/>
    <x v="118"/>
    <s v="100020038"/>
    <s v="VIVAS ANDRES"/>
    <s v="ZEMU"/>
    <x v="165"/>
    <s v="2"/>
    <s v="Sin Pallet"/>
    <n v="0"/>
    <n v="0"/>
    <x v="0"/>
    <n v="10568.333000000001"/>
    <n v="6003.3329999999996"/>
    <n v="4565"/>
    <n v="153.6"/>
    <m/>
    <x v="116"/>
    <n v="5"/>
    <s v="05"/>
    <n v="6"/>
    <x v="1"/>
    <n v="1.28"/>
    <n v="25.599999999999998"/>
    <s v="TRAPSA C.A."/>
    <n v="1013505"/>
    <s v="HERMOZA LOZADA JORGE ABDON"/>
    <x v="165"/>
  </r>
  <r>
    <n v="1002211133"/>
    <s v="UE01"/>
    <x v="20"/>
    <d v="1899-12-30T16:34:00"/>
    <x v="3713"/>
    <s v="9000809664"/>
    <s v="012-022-00316828"/>
    <n v="1560"/>
    <n v="1749.08"/>
    <s v="ZPVN"/>
    <s v="40568496"/>
    <s v="P000033678"/>
    <n v="8002828934"/>
    <x v="2815"/>
    <x v="3"/>
    <x v="3"/>
    <n v="240"/>
    <s v="BOL"/>
    <s v="104203"/>
    <x v="76"/>
    <s v="806186"/>
    <s v="FERRIVET PABLO SEXTO"/>
    <x v="38"/>
    <s v="ISIDRO FARINANGO Y ESPAÑA"/>
    <x v="57"/>
    <s v="O-Moronasantiag-Huamboya"/>
    <n v="399"/>
    <x v="118"/>
    <x v="118"/>
    <s v="100020038"/>
    <s v="VIVAS ANDRES"/>
    <s v="ZEMU"/>
    <x v="165"/>
    <s v="2"/>
    <s v="Sin Pallet"/>
    <n v="0"/>
    <n v="0"/>
    <x v="0"/>
    <n v="16571.667000000001"/>
    <n v="12006.666999999999"/>
    <n v="4565"/>
    <n v="307.2"/>
    <m/>
    <x v="116"/>
    <n v="5"/>
    <s v="05"/>
    <n v="12"/>
    <x v="1"/>
    <n v="1.28"/>
    <n v="25.599999999999998"/>
    <s v="TRAPSA C.A."/>
    <n v="1013505"/>
    <s v="HERMOZA LOZADA JORGE ABDON"/>
    <x v="165"/>
  </r>
  <r>
    <n v="1002211171"/>
    <s v="UE01"/>
    <x v="20"/>
    <d v="1899-12-30T16:39:00"/>
    <x v="3714"/>
    <s v="9000809668"/>
    <s v="012-022-00316831"/>
    <n v="1108.8"/>
    <n v="1243.2"/>
    <s v="ZPVN"/>
    <s v="40568533"/>
    <s v="0000396008"/>
    <n v="8002828986"/>
    <x v="2816"/>
    <x v="6"/>
    <x v="6"/>
    <n v="160"/>
    <s v="BOL"/>
    <s v="101780"/>
    <x v="56"/>
    <s v="809741"/>
    <s v="FERRETERIA PANZALEO"/>
    <x v="5"/>
    <s v="PANZALEO Y CARANQUIS"/>
    <x v="5"/>
    <s v="O-Pichincha-Sangolqui"/>
    <n v="130"/>
    <x v="14"/>
    <x v="14"/>
    <s v="100015134"/>
    <s v="NICOLALDE FABIAN"/>
    <s v="ZEMU"/>
    <x v="18"/>
    <s v="2"/>
    <s v="Sin Pallet"/>
    <n v="0"/>
    <n v="0"/>
    <x v="0"/>
    <n v="12520.556"/>
    <n v="7995.5559999999996"/>
    <n v="4525"/>
    <n v="86.4"/>
    <m/>
    <x v="14"/>
    <n v="5"/>
    <s v="05"/>
    <n v="8"/>
    <x v="1"/>
    <n v="0.54"/>
    <n v="10.8"/>
    <s v="SANJOPAS S.A."/>
    <n v="1014339"/>
    <s v="NICOLALDE FLORES MILTON FABIAN"/>
    <x v="18"/>
  </r>
  <r>
    <n v="1002211171"/>
    <s v="UE01"/>
    <x v="20"/>
    <d v="1899-12-30T16:39:00"/>
    <x v="3715"/>
    <s v="9000809667"/>
    <s v="012-022-00316830"/>
    <n v="1386"/>
    <n v="1553.99"/>
    <s v="ZPVN"/>
    <s v="40568532"/>
    <s v="0000396006"/>
    <n v="8002828985"/>
    <x v="2816"/>
    <x v="6"/>
    <x v="6"/>
    <n v="200"/>
    <s v="BOL"/>
    <s v="101780"/>
    <x v="56"/>
    <s v="806886"/>
    <s v="EL COLIBRI"/>
    <x v="5"/>
    <s v="REDONDEL EL COLIBRÍ"/>
    <x v="5"/>
    <s v="O-Pichincha-Sangolqui"/>
    <n v="130"/>
    <x v="14"/>
    <x v="14"/>
    <s v="100015134"/>
    <s v="NICOLALDE FABIAN"/>
    <s v="ZEMU"/>
    <x v="18"/>
    <s v="2"/>
    <s v="Sin Pallet"/>
    <n v="0"/>
    <n v="0"/>
    <x v="0"/>
    <n v="14519.444"/>
    <n v="9994.4439999999995"/>
    <n v="4525"/>
    <n v="108"/>
    <m/>
    <x v="14"/>
    <n v="5"/>
    <s v="05"/>
    <n v="10"/>
    <x v="1"/>
    <n v="0.54"/>
    <n v="10.8"/>
    <s v="SANJOPAS S.A."/>
    <n v="1014339"/>
    <s v="NICOLALDE FLORES MILTON FABIAN"/>
    <x v="18"/>
  </r>
  <r>
    <n v="1002211168"/>
    <s v="UE01"/>
    <x v="20"/>
    <d v="1899-12-30T16:41:00"/>
    <x v="3716"/>
    <s v="9000809669"/>
    <s v="012-022-00316832"/>
    <n v="4507.8"/>
    <n v="5054.18"/>
    <s v="ZPVN"/>
    <s v="40568518"/>
    <s v="0000395962"/>
    <n v="8002828978"/>
    <x v="2817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370"/>
    <n v="32980"/>
    <n v="18390"/>
    <n v="382.8"/>
    <m/>
    <x v="173"/>
    <n v="5"/>
    <s v="05"/>
    <n v="33"/>
    <x v="1"/>
    <n v="0.58000000000000007"/>
    <n v="11.6"/>
    <s v="TRANSPORTE PROPIO"/>
    <n v="1012608"/>
    <s v="HERRERA POZO ALEXANDER EFREN"/>
    <x v="278"/>
  </r>
  <r>
    <n v="1002211103"/>
    <s v="UE01"/>
    <x v="20"/>
    <d v="1899-12-30T16:44:00"/>
    <x v="3717"/>
    <s v="9000809671"/>
    <s v="012-022-00316834"/>
    <n v="2192"/>
    <n v="2457.6799999999998"/>
    <s v="ZPVN"/>
    <s v="40568482"/>
    <s v="P000033673"/>
    <n v="8002828896"/>
    <x v="2818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143"/>
    <x v="143"/>
    <s v="100020688"/>
    <s v="RIVERA JENRRI"/>
    <s v="ZETT"/>
    <x v="210"/>
    <s v="1"/>
    <s v="Con Pallet"/>
    <n v="0.05"/>
    <n v="16"/>
    <x v="0"/>
    <n v="25185"/>
    <n v="16015"/>
    <n v="9170"/>
    <n v="416"/>
    <m/>
    <x v="140"/>
    <n v="5"/>
    <s v="05"/>
    <n v="16"/>
    <x v="1"/>
    <n v="1.3"/>
    <n v="26"/>
    <s v="LIDENORTI S.A."/>
    <n v="1013759"/>
    <s v="DURAN VALENCIA CARLOS EFREN"/>
    <x v="210"/>
  </r>
  <r>
    <n v="1002211103"/>
    <s v="UE01"/>
    <x v="20"/>
    <d v="1899-12-30T16:44:00"/>
    <x v="3718"/>
    <s v="9000809670"/>
    <s v="012-022-00316833"/>
    <n v="2278.4"/>
    <n v="2554.56"/>
    <s v="ZPVN"/>
    <s v="40568481"/>
    <s v="P000033672"/>
    <n v="8002828897"/>
    <x v="2818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143"/>
    <x v="143"/>
    <s v="100020688"/>
    <s v="RIVERA JENRRI"/>
    <s v="ZETT"/>
    <x v="210"/>
    <s v="1"/>
    <s v="Con Pallet"/>
    <n v="0.05"/>
    <n v="16"/>
    <x v="0"/>
    <n v="25185"/>
    <n v="16015"/>
    <n v="9170"/>
    <n v="416"/>
    <m/>
    <x v="140"/>
    <n v="5"/>
    <s v="05"/>
    <n v="16"/>
    <x v="1"/>
    <n v="1.3"/>
    <n v="26"/>
    <s v="LIDENORTI S.A."/>
    <n v="1013759"/>
    <s v="DURAN VALENCIA CARLOS EFREN"/>
    <x v="210"/>
  </r>
  <r>
    <n v="1002211179"/>
    <s v="UE01"/>
    <x v="20"/>
    <d v="1899-12-30T16:45:00"/>
    <x v="3719"/>
    <s v="9000809672"/>
    <s v="012-022-00316835"/>
    <n v="4068.88"/>
    <n v="4562.0600000000004"/>
    <s v="ZPVN"/>
    <s v="40568543"/>
    <s v="0000396020"/>
    <n v="8002828996"/>
    <x v="2819"/>
    <x v="2"/>
    <x v="2"/>
    <n v="31.63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5106"/>
    <s v="TOAPANTA ANIBAL"/>
    <s v="ZECI"/>
    <x v="123"/>
    <s v="2"/>
    <s v="Sin Pallet"/>
    <n v="0"/>
    <n v="0"/>
    <x v="0"/>
    <n v="49430"/>
    <n v="31630"/>
    <n v="17800"/>
    <n v="1122.8699999999999"/>
    <m/>
    <x v="1"/>
    <n v="5"/>
    <s v="05"/>
    <n v="31.63"/>
    <x v="1"/>
    <n v="35.500158077774266"/>
    <n v="35.500158077774266"/>
    <s v="TRANSCONCEM CIA. LTDA."/>
    <n v="1013227"/>
    <s v="COMPAÑIA DE TRANSPORTE PESADO"/>
    <x v="123"/>
  </r>
  <r>
    <n v="1002211135"/>
    <s v="UE01"/>
    <x v="20"/>
    <d v="1899-12-30T16:48:00"/>
    <x v="3720"/>
    <s v=""/>
    <s v=""/>
    <n v="0"/>
    <n v="0"/>
    <s v="ZPRC"/>
    <s v="2500108786"/>
    <s v="0000395890"/>
    <n v="8002828936"/>
    <x v="2820"/>
    <x v="4"/>
    <x v="4"/>
    <n v="320"/>
    <s v="BOL"/>
    <s v="101664"/>
    <x v="8"/>
    <s v="810496"/>
    <s v="GABRIELA CHILUISA-OBRA GUAYAQUIL"/>
    <x v="91"/>
    <s v="VICENTE PIEDRAHITA SOLAR 2"/>
    <x v="119"/>
    <s v="O-Guayas-Daule"/>
    <n v="481"/>
    <x v="175"/>
    <x v="175"/>
    <s v="10007249"/>
    <s v="ARIAS LLANO FRANKLIN RUBEN"/>
    <s v="ZEMU"/>
    <x v="275"/>
    <s v="2"/>
    <s v="Sin Pallet"/>
    <n v="0"/>
    <n v="0"/>
    <x v="0"/>
    <n v="27050"/>
    <n v="16010"/>
    <n v="11040"/>
    <n v="390.4"/>
    <m/>
    <x v="171"/>
    <n v="5"/>
    <s v="05"/>
    <n v="16"/>
    <x v="1"/>
    <n v="1.22"/>
    <n v="24.4"/>
    <s v="TRANSPORTE PROPIO"/>
    <n v="10007245"/>
    <s v="TOAQUIZA VILCA EDISON VLADIMIR"/>
    <x v="276"/>
  </r>
  <r>
    <n v="1002211144"/>
    <s v="UE01"/>
    <x v="20"/>
    <d v="1899-12-30T16:53:00"/>
    <x v="3721"/>
    <s v="9000809674"/>
    <s v="012-022-00316837"/>
    <n v="204.9"/>
    <n v="229.74"/>
    <s v="ZPVN"/>
    <s v="40568486"/>
    <s v="0000395893"/>
    <n v="8002828947"/>
    <x v="2821"/>
    <x v="3"/>
    <x v="3"/>
    <n v="30"/>
    <s v="BOL"/>
    <s v="103610"/>
    <x v="292"/>
    <s v="805113"/>
    <s v="BODEGA PRINCIPAL RB"/>
    <x v="42"/>
    <s v="VIA PRINCIPAL Y GUAYACANES"/>
    <x v="67"/>
    <s v="O-Esmeraldas-Atacames"/>
    <n v="412"/>
    <x v="39"/>
    <x v="39"/>
    <s v="100014979"/>
    <s v="REALPE RICARDO"/>
    <s v="ZEMU"/>
    <x v="156"/>
    <s v="2"/>
    <s v="Sin Pallet"/>
    <n v="0"/>
    <n v="0"/>
    <x v="0"/>
    <n v="4463.3329999999996"/>
    <n v="1503.3330000000001"/>
    <n v="2960"/>
    <n v="32.1"/>
    <m/>
    <x v="37"/>
    <n v="5"/>
    <s v="05"/>
    <n v="1.5"/>
    <x v="1"/>
    <n v="1.07"/>
    <n v="21.400000000000002"/>
    <s v="TRANSPIONER S.A."/>
    <n v="1014100"/>
    <s v="SIGUENZA PARRA FROILAN ALEJANDRO"/>
    <x v="156"/>
  </r>
  <r>
    <n v="1002211144"/>
    <s v="UE01"/>
    <x v="20"/>
    <d v="1899-12-30T16:53:00"/>
    <x v="3722"/>
    <s v=""/>
    <s v=""/>
    <n v="0"/>
    <n v="0"/>
    <s v="ZPTG"/>
    <s v="2000006379"/>
    <s v="0000395895"/>
    <n v="880003337"/>
    <x v="2821"/>
    <x v="3"/>
    <x v="3"/>
    <n v="250"/>
    <s v="BOL"/>
    <s v="10008254"/>
    <x v="314"/>
    <s v="10008254"/>
    <s v="FUNDACION RAIZ - ECUADOR"/>
    <x v="42"/>
    <s v="PICHINCHA / QUITO / TUMBACO / VIA I"/>
    <x v="67"/>
    <s v="O-Esmeraldas-Atacames"/>
    <n v="412"/>
    <x v="39"/>
    <x v="39"/>
    <s v="100014979"/>
    <s v="REALPE RICARDO"/>
    <s v="ZEMU"/>
    <x v="156"/>
    <s v="2"/>
    <s v="Sin Pallet"/>
    <n v="0"/>
    <n v="0"/>
    <x v="0"/>
    <n v="15487.778"/>
    <n v="12527.778"/>
    <n v="2960"/>
    <n v="267.5"/>
    <m/>
    <x v="37"/>
    <n v="5"/>
    <s v="05"/>
    <n v="12.5"/>
    <x v="1"/>
    <n v="1.07"/>
    <n v="21.4"/>
    <s v="TRANSPIONER S.A."/>
    <n v="1014100"/>
    <s v="SIGUENZA PARRA FROILAN ALEJANDRO"/>
    <x v="156"/>
  </r>
  <r>
    <n v="1002211144"/>
    <s v="UE01"/>
    <x v="20"/>
    <d v="1899-12-30T16:53:00"/>
    <x v="3723"/>
    <s v="9000809673"/>
    <s v="012-022-00316836"/>
    <n v="568"/>
    <n v="636.85"/>
    <s v="ZPVN"/>
    <s v="40568487"/>
    <s v="0000395894"/>
    <n v="8002828946"/>
    <x v="2821"/>
    <x v="4"/>
    <x v="4"/>
    <n v="80"/>
    <s v="BOL"/>
    <s v="103610"/>
    <x v="292"/>
    <s v="805113"/>
    <s v="BODEGA PRINCIPAL RB"/>
    <x v="42"/>
    <s v="VIA PRINCIPAL Y GUAYACANES"/>
    <x v="67"/>
    <s v="O-Esmeraldas-Atacames"/>
    <n v="412"/>
    <x v="39"/>
    <x v="39"/>
    <s v="100014979"/>
    <s v="REALPE RICARDO"/>
    <s v="ZEMU"/>
    <x v="156"/>
    <s v="2"/>
    <s v="Sin Pallet"/>
    <n v="0"/>
    <n v="0"/>
    <x v="0"/>
    <n v="6968.8890000000001"/>
    <n v="4008.8890000000001"/>
    <n v="2960"/>
    <n v="85.6"/>
    <m/>
    <x v="37"/>
    <n v="5"/>
    <s v="05"/>
    <n v="4"/>
    <x v="1"/>
    <n v="1.0699999999999998"/>
    <n v="21.4"/>
    <s v="TRANSPIONER S.A."/>
    <n v="1014100"/>
    <s v="SIGUENZA PARRA FROILAN ALEJANDRO"/>
    <x v="156"/>
  </r>
  <r>
    <n v="1002211173"/>
    <s v="UE01"/>
    <x v="20"/>
    <d v="1899-12-30T16:54:00"/>
    <x v="3724"/>
    <s v="9000809679"/>
    <s v="012-022-00316840"/>
    <n v="274.62"/>
    <n v="307.89999999999998"/>
    <s v="ZPVN"/>
    <s v="40567927"/>
    <s v="P000033487"/>
    <n v="8002828990"/>
    <x v="2822"/>
    <x v="7"/>
    <x v="7"/>
    <n v="40"/>
    <s v="BOL"/>
    <s v="102140"/>
    <x v="2"/>
    <s v="802832"/>
    <s v="BODEGA PRINCIPAL-CAYAMBE"/>
    <x v="19"/>
    <s v="AV NATALIA JARRIN Y CHILE"/>
    <x v="50"/>
    <s v="O-Pichincha-Cayambe"/>
    <n v="40"/>
    <x v="110"/>
    <x v="110"/>
    <s v="100014838"/>
    <s v="INLAGO MAX"/>
    <s v="ZEMT"/>
    <x v="153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  <n v="1013860"/>
    <s v="BEDON AYALA SIXTO LEONIDAS"/>
    <x v="153"/>
  </r>
  <r>
    <n v="1002211173"/>
    <s v="UE01"/>
    <x v="20"/>
    <d v="1899-12-30T16:54:00"/>
    <x v="3725"/>
    <s v="9000809675"/>
    <s v="012-022-00316838"/>
    <n v="249.4"/>
    <n v="279.63"/>
    <s v="ZPVN"/>
    <s v="40567926"/>
    <s v="P000033486"/>
    <n v="8002828988"/>
    <x v="2822"/>
    <x v="5"/>
    <x v="5"/>
    <n v="40"/>
    <s v="BOL"/>
    <s v="102140"/>
    <x v="2"/>
    <s v="802832"/>
    <s v="BODEGA PRINCIPAL-CAYAMBE"/>
    <x v="19"/>
    <s v="AV NATALIA JARRIN Y CHILE"/>
    <x v="50"/>
    <s v="O-Pichincha-Cayambe"/>
    <n v="40"/>
    <x v="110"/>
    <x v="110"/>
    <s v="100014838"/>
    <s v="INLAGO MAX"/>
    <s v="ZEMT"/>
    <x v="153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  <n v="1013860"/>
    <s v="BEDON AYALA SIXTO LEONIDAS"/>
    <x v="153"/>
  </r>
  <r>
    <n v="1002211173"/>
    <s v="UE01"/>
    <x v="20"/>
    <d v="1899-12-30T16:54:00"/>
    <x v="3726"/>
    <s v="9000809676"/>
    <s v="012-022-00316839"/>
    <n v="2718.6"/>
    <n v="3048.11"/>
    <s v="ZPVN"/>
    <s v="40567925"/>
    <s v="P000033485"/>
    <n v="8002828989"/>
    <x v="2822"/>
    <x v="6"/>
    <x v="6"/>
    <n v="400"/>
    <s v="BOL"/>
    <s v="102140"/>
    <x v="2"/>
    <s v="802832"/>
    <s v="BODEGA PRINCIPAL-CAYAMBE"/>
    <x v="19"/>
    <s v="AV NATALIA JARRIN Y CHILE"/>
    <x v="50"/>
    <s v="O-Pichincha-Cayambe"/>
    <n v="40"/>
    <x v="110"/>
    <x v="110"/>
    <s v="100014838"/>
    <s v="INLAGO MAX"/>
    <s v="ZEMT"/>
    <x v="153"/>
    <s v="1"/>
    <s v="Con Pallet"/>
    <n v="0.05"/>
    <n v="20"/>
    <x v="0"/>
    <n v="25355"/>
    <n v="20025"/>
    <n v="5330"/>
    <n v="84"/>
    <m/>
    <x v="108"/>
    <n v="5"/>
    <s v="05"/>
    <n v="20"/>
    <x v="1"/>
    <n v="0.21"/>
    <n v="4.2"/>
    <s v="LIDENORTI S.A."/>
    <n v="1013860"/>
    <s v="BEDON AYALA SIXTO LEONIDAS"/>
    <x v="153"/>
  </r>
  <r>
    <n v="1002211159"/>
    <s v="UE01"/>
    <x v="20"/>
    <d v="1899-12-30T17:01:00"/>
    <x v="3727"/>
    <s v="9000809530"/>
    <s v="013-020-00048100"/>
    <n v="2418.37"/>
    <n v="2711.49"/>
    <s v="ZPDF"/>
    <s v="70177937"/>
    <s v="0000395854"/>
    <n v="8002828960"/>
    <x v="2823"/>
    <x v="3"/>
    <x v="3"/>
    <n v="360"/>
    <s v="BOL"/>
    <s v="102988"/>
    <x v="180"/>
    <s v="806817"/>
    <s v="BODEGA PRINCIPAL CONANPI"/>
    <x v="33"/>
    <s v="CALLE QUITO Y ENRIQUE CASTILLO"/>
    <x v="49"/>
    <s v="O-Orellana-Elcoca"/>
    <n v="355"/>
    <x v="166"/>
    <x v="166"/>
    <s v="100020251"/>
    <s v="CHANGOLUISA LUIS"/>
    <s v="ZEMU"/>
    <x v="251"/>
    <s v="2"/>
    <s v="Sin Pallet"/>
    <n v="0"/>
    <n v="0"/>
    <x v="0"/>
    <n v="27470"/>
    <n v="18010"/>
    <n v="9460"/>
    <n v="475.2"/>
    <m/>
    <x v="162"/>
    <n v="5"/>
    <s v="05"/>
    <n v="18"/>
    <x v="1"/>
    <n v="1.32"/>
    <n v="26.4"/>
    <s v="TRANSPORTE PROPIO"/>
    <n v="1022996"/>
    <s v="PINOS MONTENEGRO MARCO ANTONIO"/>
    <x v="251"/>
  </r>
  <r>
    <n v="1002211190"/>
    <s v="UE01"/>
    <x v="20"/>
    <d v="1899-12-30T17:02:00"/>
    <x v="3728"/>
    <s v="9000809681"/>
    <s v="012-022-00316842"/>
    <n v="1630.2"/>
    <n v="1827.79"/>
    <s v="ZPVN"/>
    <s v="40568531"/>
    <s v="P000033687"/>
    <n v="8002829009"/>
    <x v="2824"/>
    <x v="3"/>
    <x v="3"/>
    <n v="2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1620.758000000002"/>
    <n v="13015.758"/>
    <n v="8605"/>
    <n v="345.8"/>
    <m/>
    <x v="52"/>
    <n v="5"/>
    <s v="05"/>
    <n v="13"/>
    <x v="1"/>
    <n v="1.33"/>
    <n v="26.6"/>
    <s v="TRANSPORTE PROPIO"/>
    <n v="1024926"/>
    <s v="BONILLA PILATAXI CHRISTIAN"/>
    <x v="171"/>
  </r>
  <r>
    <n v="1002211190"/>
    <s v="UE01"/>
    <x v="20"/>
    <d v="1899-12-30T17:02:00"/>
    <x v="3729"/>
    <s v="9000809680"/>
    <s v="012-022-00316841"/>
    <n v="2608"/>
    <n v="2924.11"/>
    <s v="ZPVN"/>
    <s v="40568530"/>
    <s v="P000033686"/>
    <n v="8002829008"/>
    <x v="2824"/>
    <x v="4"/>
    <x v="4"/>
    <n v="4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8629.241999999998"/>
    <n v="20024.241999999998"/>
    <n v="8605"/>
    <n v="532"/>
    <m/>
    <x v="52"/>
    <n v="5"/>
    <s v="05"/>
    <n v="20"/>
    <x v="1"/>
    <n v="1.33"/>
    <n v="26.6"/>
    <s v="TRANSPORTE PROPIO"/>
    <n v="1024926"/>
    <s v="BONILLA PILATAXI CHRISTIAN"/>
    <x v="171"/>
  </r>
  <r>
    <n v="1002211178"/>
    <s v="UE01"/>
    <x v="20"/>
    <d v="1899-12-30T17:06:00"/>
    <x v="3730"/>
    <s v="9000809683"/>
    <s v="012-022-00316844"/>
    <n v="1689.6"/>
    <n v="1894.39"/>
    <s v="ZPVN"/>
    <s v="40568157"/>
    <s v="0000395478"/>
    <n v="8002828994"/>
    <x v="2825"/>
    <x v="7"/>
    <x v="7"/>
    <n v="24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6485"/>
    <n v="12020"/>
    <n v="4465"/>
    <n v="38.4"/>
    <m/>
    <x v="12"/>
    <n v="5"/>
    <s v="05"/>
    <n v="12"/>
    <x v="1"/>
    <n v="0.16"/>
    <n v="3.1999999999999997"/>
    <s v="TRANSPORTE PROPIO"/>
    <n v="1013603"/>
    <s v="CALDERON RIVERA FABIAN TARQUINO"/>
    <x v="14"/>
  </r>
  <r>
    <n v="1002211178"/>
    <s v="UE01"/>
    <x v="20"/>
    <d v="1899-12-30T17:06:00"/>
    <x v="3731"/>
    <s v="9000809682"/>
    <s v="012-022-00316843"/>
    <n v="772.8"/>
    <n v="866.47"/>
    <s v="ZPVN"/>
    <s v="40568157"/>
    <s v="0000395462"/>
    <n v="8002828995"/>
    <x v="2825"/>
    <x v="5"/>
    <x v="5"/>
    <n v="12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0475"/>
    <n v="6010"/>
    <n v="4465"/>
    <n v="19.2"/>
    <m/>
    <x v="12"/>
    <n v="5"/>
    <s v="05"/>
    <n v="6"/>
    <x v="1"/>
    <n v="0.16"/>
    <n v="3.1999999999999997"/>
    <s v="TRANSPORTE PROPIO"/>
    <n v="1013603"/>
    <s v="CALDERON RIVERA FABIAN TARQUINO"/>
    <x v="14"/>
  </r>
  <r>
    <n v="1002211180"/>
    <s v="UE01"/>
    <x v="20"/>
    <d v="1899-12-30T17:11:00"/>
    <x v="3732"/>
    <s v=""/>
    <s v=""/>
    <n v="0"/>
    <n v="0"/>
    <s v="ZPRC"/>
    <s v="2500108796"/>
    <s v="0000395996"/>
    <n v="8002828997"/>
    <x v="2826"/>
    <x v="8"/>
    <x v="8"/>
    <n v="31.16"/>
    <s v="T"/>
    <s v="101487"/>
    <x v="93"/>
    <s v="810669"/>
    <s v="GRANEL CONSORCIO CHONE VIAL"/>
    <x v="47"/>
    <s v="AV ELOY ALFARO RDL LOS RAIDISTAS"/>
    <x v="74"/>
    <s v="O-Manabi-Chone"/>
    <n v="396"/>
    <x v="30"/>
    <x v="30"/>
    <s v="100016824"/>
    <s v="YANEZ JOSE"/>
    <s v="ZECI"/>
    <x v="58"/>
    <s v="2"/>
    <s v="Sin Pallet"/>
    <n v="0"/>
    <n v="0"/>
    <x v="0"/>
    <n v="49400"/>
    <n v="31160"/>
    <n v="18240"/>
    <n v="937.92"/>
    <m/>
    <x v="28"/>
    <n v="5"/>
    <s v="05"/>
    <n v="31.16"/>
    <x v="1"/>
    <n v="30.100128369704748"/>
    <n v="30.100128369704748"/>
    <s v="TRANSALMEIDA CIA."/>
    <n v="1013966"/>
    <s v="ALMEIDA CHICAIZA MIGUEL ANGEL"/>
    <x v="58"/>
  </r>
  <r>
    <n v="1002211186"/>
    <s v="UE01"/>
    <x v="20"/>
    <d v="1899-12-30T17:14:00"/>
    <x v="3733"/>
    <s v="9000809684"/>
    <s v="012-022-00316845"/>
    <n v="4313.6000000000004"/>
    <n v="4836.43"/>
    <s v="ZPVN"/>
    <s v="40568523"/>
    <s v="P000033684"/>
    <n v="8002829003"/>
    <x v="2827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76"/>
    <x v="76"/>
    <s v="100015030"/>
    <s v="CASTRO MARCO"/>
    <s v="ZETT"/>
    <x v="195"/>
    <s v="1"/>
    <s v="Con Pallet"/>
    <n v="0.05"/>
    <n v="32"/>
    <x v="0"/>
    <n v="50590"/>
    <n v="32010"/>
    <n v="18580"/>
    <n v="294.39999999999998"/>
    <m/>
    <x v="74"/>
    <n v="5"/>
    <s v="05"/>
    <n v="32"/>
    <x v="1"/>
    <n v="0.45999999999999996"/>
    <n v="9.1999999999999993"/>
    <s v="LIDENORTI S.A."/>
    <n v="1013592"/>
    <s v="VALENCIA BENAVIDES GLADYS RUBY"/>
    <x v="195"/>
  </r>
  <r>
    <n v="1002211182"/>
    <s v="UE01"/>
    <x v="20"/>
    <d v="1899-12-30T17:15:00"/>
    <x v="3734"/>
    <s v=""/>
    <s v=""/>
    <n v="0"/>
    <n v="0"/>
    <s v="ZPRC"/>
    <s v="2500108581"/>
    <s v="0000395730"/>
    <n v="8002829001"/>
    <x v="2828"/>
    <x v="2"/>
    <x v="2"/>
    <n v="32.92"/>
    <s v="T"/>
    <s v="101580"/>
    <x v="133"/>
    <s v="801461"/>
    <s v="PLANTA DE HORMIGON"/>
    <x v="27"/>
    <s v="C.ALASKA Y VIA A RIOBAMBA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860"/>
    <n v="32920"/>
    <n v="19940"/>
    <n v="476.02"/>
    <m/>
    <x v="18"/>
    <n v="5"/>
    <s v="05"/>
    <n v="32.92"/>
    <x v="1"/>
    <n v="14.459902794653704"/>
    <n v="14.459902794653704"/>
    <s v="LA ARMENIA S.A."/>
    <n v="1021830"/>
    <s v="MORALES GARZON CHRISTIAN SANTIAGO"/>
    <x v="198"/>
  </r>
  <r>
    <n v="1002211206"/>
    <s v="UE01"/>
    <x v="20"/>
    <d v="1899-12-30T17:20:00"/>
    <x v="3735"/>
    <s v=""/>
    <s v=""/>
    <n v="0"/>
    <n v="0"/>
    <s v="ZPRC"/>
    <s v="2500108789"/>
    <s v="P000033676"/>
    <n v="8002829024"/>
    <x v="2829"/>
    <x v="6"/>
    <x v="6"/>
    <n v="6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200"/>
    <n v="32990"/>
    <n v="17210"/>
    <n v="336.6"/>
    <m/>
    <x v="109"/>
    <n v="5"/>
    <s v="05"/>
    <n v="33"/>
    <x v="1"/>
    <n v="0.51"/>
    <n v="10.200000000000001"/>
    <s v="TRANSPORTE PROPIO"/>
    <n v="1018725"/>
    <s v="TRANSPORTE DE CARGA PESADA"/>
    <x v="154"/>
  </r>
  <r>
    <n v="1002211193"/>
    <s v="UE01"/>
    <x v="20"/>
    <d v="1899-12-30T17:21:00"/>
    <x v="3736"/>
    <s v="9000809686"/>
    <s v="012-022-00316846"/>
    <n v="2343.91"/>
    <n v="2628.01"/>
    <s v="ZPVN"/>
    <s v="40568489"/>
    <s v="0000395897"/>
    <n v="8002829012"/>
    <x v="2830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70"/>
    <n v="18030"/>
    <n v="8940"/>
    <n v="266.39999999999998"/>
    <m/>
    <x v="90"/>
    <n v="5"/>
    <s v="05"/>
    <n v="18"/>
    <x v="1"/>
    <n v="0.74"/>
    <n v="14.799999999999999"/>
    <s v="TRANSPORTE PROPIO"/>
    <n v="1013789"/>
    <s v="VEGA VEGA FABIAN"/>
    <x v="127"/>
  </r>
  <r>
    <n v="1002211211"/>
    <s v="UE01"/>
    <x v="20"/>
    <d v="1899-12-30T17:45:00"/>
    <x v="3737"/>
    <s v="9000809689"/>
    <s v="012-022-00316848"/>
    <n v="1247.4000000000001"/>
    <n v="1398.59"/>
    <s v="ZPVN"/>
    <s v="40568525"/>
    <s v="0000395985"/>
    <n v="8002829031"/>
    <x v="2831"/>
    <x v="6"/>
    <x v="6"/>
    <n v="180"/>
    <s v="BOL"/>
    <s v="101780"/>
    <x v="56"/>
    <s v="809893"/>
    <s v="ECO CALDERON PIO XII"/>
    <x v="1"/>
    <s v="PIO XII Y MANUEL MEDINA"/>
    <x v="26"/>
    <s v="O-Pichincha-Carapungo"/>
    <n v="89"/>
    <x v="173"/>
    <x v="173"/>
    <s v="100014977"/>
    <s v="MORALES GERMAN"/>
    <s v="ZEMU"/>
    <x v="268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  <n v="1012880"/>
    <s v="GOMEZ MORALES NORA MONSERRATT"/>
    <x v="268"/>
  </r>
  <r>
    <n v="1002211211"/>
    <s v="UE01"/>
    <x v="20"/>
    <d v="1899-12-30T17:45:00"/>
    <x v="3738"/>
    <s v="9000809688"/>
    <s v="012-022-00316847"/>
    <n v="1247.4000000000001"/>
    <n v="1398.59"/>
    <s v="ZPVN"/>
    <s v="40568526"/>
    <s v="0000395986"/>
    <n v="8002829032"/>
    <x v="2831"/>
    <x v="6"/>
    <x v="6"/>
    <n v="180"/>
    <s v="BOL"/>
    <s v="101780"/>
    <x v="56"/>
    <s v="807295"/>
    <s v="FERRETERIA ECONÓMICA GIOVANNY CALLE"/>
    <x v="1"/>
    <s v="AV CAPITAN GIOVANNI CALLES Y TOBIAS"/>
    <x v="26"/>
    <s v="O-Pichincha-Carapungo"/>
    <n v="89"/>
    <x v="173"/>
    <x v="173"/>
    <s v="100014977"/>
    <s v="MORALES GERMAN"/>
    <s v="ZEMU"/>
    <x v="268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  <n v="1012880"/>
    <s v="GOMEZ MORALES NORA MONSERRATT"/>
    <x v="268"/>
  </r>
  <r>
    <n v="1002211165"/>
    <s v="UE01"/>
    <x v="20"/>
    <d v="1899-12-30T17:47:00"/>
    <x v="3739"/>
    <s v="9000809691"/>
    <s v="012-022-00316849"/>
    <n v="2487.6"/>
    <n v="2789.11"/>
    <s v="ZPVN"/>
    <s v="40568520"/>
    <s v="0000395967"/>
    <n v="8002828971"/>
    <x v="2832"/>
    <x v="9"/>
    <x v="9"/>
    <n v="360"/>
    <s v="BOL"/>
    <s v="104071"/>
    <x v="119"/>
    <s v="810894"/>
    <s v="BODEGA POSTESAD"/>
    <x v="2"/>
    <s v="KM 24 VIA QUININDE MARGEN IZQUIERDO"/>
    <x v="89"/>
    <s v="O-Santodomingo -Vallehermoso"/>
    <n v="233"/>
    <x v="37"/>
    <x v="37"/>
    <s v="100020396"/>
    <s v="FARINANGO MIGUEL"/>
    <s v="ZEMU"/>
    <x v="45"/>
    <s v="2"/>
    <s v="Sin Pallet"/>
    <n v="0"/>
    <n v="0"/>
    <x v="0"/>
    <n v="27000"/>
    <n v="18030"/>
    <n v="8970"/>
    <n v="288"/>
    <m/>
    <x v="35"/>
    <n v="5"/>
    <s v="05"/>
    <n v="18"/>
    <x v="1"/>
    <n v="0.8"/>
    <n v="16"/>
    <s v="RAPIDO EL OTAVALEÑITO S.A."/>
    <n v="1012819"/>
    <s v="BRAVO VASQUEZ JOSE LUIS SIGIFREDO"/>
    <x v="45"/>
  </r>
  <r>
    <n v="1002211224"/>
    <s v="UE01"/>
    <x v="20"/>
    <d v="1899-12-30T17:48:00"/>
    <x v="3740"/>
    <s v=""/>
    <s v=""/>
    <n v="0"/>
    <n v="0"/>
    <s v="ZPRC"/>
    <s v="2500108757"/>
    <s v="P000033587"/>
    <n v="8002829047"/>
    <x v="2833"/>
    <x v="2"/>
    <x v="2"/>
    <n v="30.86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060"/>
    <n v="30860"/>
    <n v="19200"/>
    <n v="784.15"/>
    <m/>
    <x v="28"/>
    <n v="5"/>
    <s v="05"/>
    <n v="30.86"/>
    <x v="1"/>
    <n v="25.409915748541803"/>
    <n v="25.409915748541803"/>
    <s v="TRANSALMEIDA"/>
    <n v="1013966"/>
    <s v="ALMEIDA CHICAIZA MIGUEL ANGEL"/>
    <x v="92"/>
  </r>
  <r>
    <n v="1002211247"/>
    <s v="UE01"/>
    <x v="20"/>
    <d v="1899-12-30T17:53:00"/>
    <x v="3741"/>
    <s v=""/>
    <s v=""/>
    <n v="0"/>
    <n v="0"/>
    <s v="ZPVN"/>
    <s v="40568537"/>
    <s v="0000396036"/>
    <n v="8002829079"/>
    <x v="2834"/>
    <x v="3"/>
    <x v="3"/>
    <n v="60"/>
    <s v="BOL"/>
    <s v="103131"/>
    <x v="79"/>
    <s v="804249"/>
    <s v="BODEGA PRINCIPAL"/>
    <x v="23"/>
    <s v="CALLE PRINCIPAL PARR ELOY ALFARO"/>
    <x v="33"/>
    <s v="O-Manabi-Manta"/>
    <n v="486"/>
    <x v="137"/>
    <x v="137"/>
    <s v="100014983"/>
    <s v="GUEVARA DIEGO"/>
    <s v="ZETT"/>
    <x v="196"/>
    <s v="2"/>
    <s v="Sin Pallet"/>
    <n v="0"/>
    <n v="0"/>
    <x v="0"/>
    <n v="11881.817999999999"/>
    <n v="3001.8180000000002"/>
    <n v="8880"/>
    <n v="67.8"/>
    <m/>
    <x v="135"/>
    <n v="5"/>
    <s v="05"/>
    <n v="3"/>
    <x v="1"/>
    <n v="1.1299999999999999"/>
    <n v="22.599999999999998"/>
    <s v="CALDECARGO CIA"/>
    <n v="1013256"/>
    <s v="NARVAEZ VILLACIS BLADIMIR EDGARDO"/>
    <x v="196"/>
  </r>
  <r>
    <n v="1002211247"/>
    <s v="UE01"/>
    <x v="20"/>
    <d v="1899-12-30T17:53:00"/>
    <x v="3742"/>
    <s v=""/>
    <s v=""/>
    <n v="0"/>
    <n v="0"/>
    <s v="ZPTG"/>
    <s v="2000006380"/>
    <s v="0000396037"/>
    <n v="880003339"/>
    <x v="2834"/>
    <x v="3"/>
    <x v="3"/>
    <n v="600"/>
    <s v="BOL"/>
    <s v="102255"/>
    <x v="315"/>
    <s v="102255"/>
    <s v="FUNDACION COMUNIDAD DE REINSERCION"/>
    <x v="23"/>
    <s v="MANABI / MANTA / MANTA / S/N"/>
    <x v="33"/>
    <s v="O-Manabi-Manta"/>
    <n v="486"/>
    <x v="137"/>
    <x v="137"/>
    <s v="100014983"/>
    <s v="GUEVARA DIEGO"/>
    <s v="ZETT"/>
    <x v="196"/>
    <s v="2"/>
    <s v="Sin Pallet"/>
    <n v="0"/>
    <n v="0"/>
    <x v="0"/>
    <n v="38898.182000000001"/>
    <n v="30018.182000000001"/>
    <n v="8880"/>
    <n v="678"/>
    <m/>
    <x v="135"/>
    <n v="5"/>
    <s v="05"/>
    <n v="30"/>
    <x v="1"/>
    <n v="1.1299999999999999"/>
    <n v="22.6"/>
    <s v="CALDECARGO CIA"/>
    <n v="1013256"/>
    <s v="NARVAEZ VILLACIS BLADIMIR EDGARDO"/>
    <x v="196"/>
  </r>
  <r>
    <n v="1002211225"/>
    <s v="UE01"/>
    <x v="20"/>
    <d v="1899-12-30T17:53:00"/>
    <x v="3743"/>
    <s v="9000809692"/>
    <s v="012-022-00316850"/>
    <n v="2458.8000000000002"/>
    <n v="2756.83"/>
    <s v="ZPVN"/>
    <s v="40568519"/>
    <s v="0000395966"/>
    <n v="8002829048"/>
    <x v="2835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27200"/>
    <n v="18010"/>
    <n v="9190"/>
    <n v="255.6"/>
    <m/>
    <x v="71"/>
    <n v="5"/>
    <s v="05"/>
    <n v="18"/>
    <x v="1"/>
    <n v="0.71"/>
    <n v="14.2"/>
    <s v="TRIMPESAS S.A."/>
    <n v="1013684"/>
    <s v="CASTRO NAVARRETE FRANCISCO ARMANDO"/>
    <x v="95"/>
  </r>
  <r>
    <n v="1002211231"/>
    <s v="UE01"/>
    <x v="20"/>
    <d v="1899-12-30T17:58:00"/>
    <x v="3744"/>
    <s v="9000809628"/>
    <s v="013-020-00048102"/>
    <n v="2476.8000000000002"/>
    <n v="2777.01"/>
    <s v="ZPDF"/>
    <s v="70177957"/>
    <s v="P000033683"/>
    <n v="8002829055"/>
    <x v="2836"/>
    <x v="4"/>
    <x v="4"/>
    <n v="360"/>
    <s v="BOL"/>
    <s v="101491"/>
    <x v="27"/>
    <s v="801874"/>
    <s v="BODEGA MOREJON BLADI"/>
    <x v="1"/>
    <s v="PACTO 27 DE MARZO S/N Y ESPAÑA"/>
    <x v="170"/>
    <s v="O-Pichincha-Pacto"/>
    <n v="119"/>
    <x v="103"/>
    <x v="103"/>
    <s v="100019413"/>
    <s v="CASANOVA ROMEL"/>
    <s v="ZEMU"/>
    <x v="144"/>
    <s v="2"/>
    <s v="Sin Pallet"/>
    <n v="0"/>
    <n v="0"/>
    <x v="0"/>
    <n v="26960"/>
    <n v="18010"/>
    <n v="8950"/>
    <n v="244.8"/>
    <m/>
    <x v="101"/>
    <n v="5"/>
    <s v="05"/>
    <n v="18"/>
    <x v="1"/>
    <n v="0.68"/>
    <n v="13.600000000000001"/>
    <s v="TRAPSA C.A."/>
    <n v="1013573"/>
    <s v="CUASPA PEREZ SEGUNDO MANUEL"/>
    <x v="144"/>
  </r>
  <r>
    <n v="1002211239"/>
    <s v="UE01"/>
    <x v="20"/>
    <d v="1899-12-30T18:13:00"/>
    <x v="3745"/>
    <s v="9000809698"/>
    <s v="012-022-00316851"/>
    <n v="4251.6499999999996"/>
    <n v="4766.9799999999996"/>
    <s v="ZPVN"/>
    <s v="40568417"/>
    <s v="0000395818"/>
    <n v="8002829066"/>
    <x v="2837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60"/>
    <n v="33060"/>
    <n v="17800"/>
    <n v="488.4"/>
    <m/>
    <x v="67"/>
    <n v="5"/>
    <s v="05"/>
    <n v="33"/>
    <x v="1"/>
    <n v="0.74"/>
    <n v="14.799999999999999"/>
    <s v="TRANSPORTE PROPIO"/>
    <n v="1013812"/>
    <s v="ASHQUI ANDINO JORGE AQUILINO"/>
    <x v="87"/>
  </r>
  <r>
    <n v="1002211244"/>
    <s v="UE01"/>
    <x v="20"/>
    <d v="1899-12-30T18:19:00"/>
    <x v="3746"/>
    <s v=""/>
    <s v=""/>
    <n v="0"/>
    <n v="0"/>
    <s v="ZPRC"/>
    <s v="2500108802"/>
    <s v="0000396051"/>
    <n v="8002829073"/>
    <x v="2838"/>
    <x v="3"/>
    <x v="3"/>
    <n v="660"/>
    <s v="BOL"/>
    <s v="101664"/>
    <x v="8"/>
    <s v="809749"/>
    <s v="OBRA COBEÑA INGRID"/>
    <x v="2"/>
    <s v="VIA A QUEVEDO KM33"/>
    <x v="156"/>
    <s v="O-Santodomingo -Luzdeamérica"/>
    <n v="265"/>
    <x v="70"/>
    <x v="70"/>
    <s v="100017519"/>
    <s v="VILLALBA PATRICIO"/>
    <s v="ZETT"/>
    <x v="90"/>
    <s v="2"/>
    <s v="Sin Pallet"/>
    <n v="0"/>
    <n v="0"/>
    <x v="0"/>
    <n v="50880"/>
    <n v="33050"/>
    <n v="17830"/>
    <n v="633.6"/>
    <m/>
    <x v="68"/>
    <n v="5"/>
    <s v="05"/>
    <n v="33"/>
    <x v="1"/>
    <n v="0.96000000000000008"/>
    <n v="19.2"/>
    <s v="TRANSPORTE PROPIO"/>
    <n v="1014205"/>
    <s v="NEWSTEEL TRANSPORTES ECUATORIANOS"/>
    <x v="90"/>
  </r>
  <r>
    <n v="1002211238"/>
    <s v="UE01"/>
    <x v="20"/>
    <d v="1899-12-30T18:24:00"/>
    <x v="3747"/>
    <s v="9000809703"/>
    <s v="012-022-00316852"/>
    <n v="3100.8"/>
    <n v="3476.64"/>
    <s v="ZPVN"/>
    <s v="40568241"/>
    <s v="0000395678"/>
    <n v="8002829065"/>
    <x v="2839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138"/>
    <x v="138"/>
    <s v="100014953"/>
    <s v="ALBUJA CESAR"/>
    <s v="ZEMT"/>
    <x v="197"/>
    <s v="1"/>
    <s v="Con Pallet"/>
    <n v="0.05"/>
    <n v="24"/>
    <x v="0"/>
    <n v="38560"/>
    <n v="24010"/>
    <n v="14550"/>
    <n v="576"/>
    <m/>
    <x v="136"/>
    <n v="5"/>
    <s v="05"/>
    <n v="24"/>
    <x v="1"/>
    <n v="1.2"/>
    <n v="24"/>
    <s v="RUTAS COTACACHENSES S.A."/>
    <n v="1013946"/>
    <s v="ALBUJA RUIZ CESAR UBEN"/>
    <x v="197"/>
  </r>
  <r>
    <n v="1002211237"/>
    <s v="UE01"/>
    <x v="20"/>
    <d v="1899-12-30T18:31:00"/>
    <x v="3748"/>
    <s v="9000809704"/>
    <s v="012-022-00316853"/>
    <n v="4125.4799999999996"/>
    <n v="4625.5200000000004"/>
    <s v="ZPVN"/>
    <s v="40568543"/>
    <s v="0000396021"/>
    <n v="8002829064"/>
    <x v="2840"/>
    <x v="2"/>
    <x v="2"/>
    <n v="32.07"/>
    <s v="T"/>
    <s v="10004558"/>
    <x v="234"/>
    <s v="809421"/>
    <s v="GRANEL BODEGA PRINCIPAL"/>
    <x v="40"/>
    <s v="AV MANABI 187 Y 5 DE JUNIO"/>
    <x v="59"/>
    <s v="O-Manabi-Portoviejo"/>
    <n v="468"/>
    <x v="80"/>
    <x v="80"/>
    <s v="100015157"/>
    <s v="TOCAGON CESAR"/>
    <s v="ZECI"/>
    <x v="105"/>
    <s v="2"/>
    <s v="Sin Pallet"/>
    <n v="0"/>
    <n v="0"/>
    <x v="0"/>
    <n v="51180"/>
    <n v="32070"/>
    <n v="19110"/>
    <n v="1138.49"/>
    <m/>
    <x v="78"/>
    <n v="5"/>
    <s v="05"/>
    <n v="32.07"/>
    <x v="1"/>
    <n v="35.500155908949175"/>
    <n v="35.500155908949175"/>
    <s v="CASTRO HERMANOS S.A."/>
    <n v="1013576"/>
    <s v="CASTRO SALGADO LUCIO OSWALDO"/>
    <x v="105"/>
  </r>
  <r>
    <n v="1002211240"/>
    <s v="UE01"/>
    <x v="20"/>
    <d v="1899-12-30T18:32:00"/>
    <x v="3749"/>
    <s v="9000809707"/>
    <s v="012-022-00316856"/>
    <n v="1373.09"/>
    <n v="1539.52"/>
    <s v="ZPVN"/>
    <s v="40568399"/>
    <s v="P000033651"/>
    <n v="8002829068"/>
    <x v="2841"/>
    <x v="7"/>
    <x v="7"/>
    <n v="200"/>
    <s v="BOL"/>
    <s v="101715"/>
    <x v="43"/>
    <s v="801809"/>
    <s v="MULTIFERRETERIA"/>
    <x v="51"/>
    <s v="PANAMERICANA NORTE VIA IBARRA Y"/>
    <x v="83"/>
    <s v="O-Imbabura-Ant.Ante.(Atuntaqu"/>
    <n v="20"/>
    <x v="90"/>
    <x v="90"/>
    <s v="100019698"/>
    <s v="VELASTEGUI JHONATAN"/>
    <s v="ZEMT"/>
    <x v="122"/>
    <s v="1"/>
    <s v="Con Pallet"/>
    <n v="0.05"/>
    <n v="10"/>
    <x v="0"/>
    <n v="14940"/>
    <n v="10033.333000000001"/>
    <n v="4906.6670000000004"/>
    <n v="32"/>
    <m/>
    <x v="88"/>
    <n v="5"/>
    <s v="05"/>
    <n v="10"/>
    <x v="1"/>
    <n v="0.16"/>
    <n v="3.2"/>
    <s v="LIDENORTI S.A."/>
    <n v="1021893"/>
    <s v="VELASTEGUI ROMO LENIN ALEXANDER"/>
    <x v="122"/>
  </r>
  <r>
    <n v="1002211240"/>
    <s v="UE01"/>
    <x v="20"/>
    <d v="1899-12-30T18:32:00"/>
    <x v="3750"/>
    <s v="9000809705"/>
    <s v="012-022-00316854"/>
    <n v="749.39"/>
    <n v="840.22"/>
    <s v="ZPVN"/>
    <s v="40568398"/>
    <s v="P000033650"/>
    <n v="8002829069"/>
    <x v="2841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90"/>
    <x v="90"/>
    <s v="100019698"/>
    <s v="VELASTEGUI JHONATAN"/>
    <s v="ZEMT"/>
    <x v="122"/>
    <s v="1"/>
    <s v="Con Pallet"/>
    <n v="0.05"/>
    <n v="6"/>
    <x v="0"/>
    <n v="10926.666999999999"/>
    <n v="6020"/>
    <n v="4906.6670000000004"/>
    <n v="19.2"/>
    <m/>
    <x v="88"/>
    <n v="5"/>
    <s v="05"/>
    <n v="6"/>
    <x v="1"/>
    <n v="0.16"/>
    <n v="3.1999999999999997"/>
    <s v="LIDENORTI S.A."/>
    <n v="1021893"/>
    <s v="VELASTEGUI ROMO LENIN ALEXANDER"/>
    <x v="122"/>
  </r>
  <r>
    <n v="1002211240"/>
    <s v="UE01"/>
    <x v="20"/>
    <d v="1899-12-30T18:32:00"/>
    <x v="3751"/>
    <s v="9000809706"/>
    <s v="012-022-00316855"/>
    <n v="1087.44"/>
    <n v="1219.24"/>
    <s v="ZPVN"/>
    <s v="40568397"/>
    <s v="P000033649"/>
    <n v="8002829067"/>
    <x v="2841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90"/>
    <x v="90"/>
    <s v="100019698"/>
    <s v="VELASTEGUI JHONATAN"/>
    <s v="ZEMT"/>
    <x v="122"/>
    <s v="1"/>
    <s v="Con Pallet"/>
    <n v="0.05"/>
    <n v="8"/>
    <x v="0"/>
    <n v="12933.334000000001"/>
    <n v="8026.6670000000004"/>
    <n v="4906.6670000000004"/>
    <n v="25.6"/>
    <m/>
    <x v="88"/>
    <n v="5"/>
    <s v="05"/>
    <n v="8"/>
    <x v="1"/>
    <n v="0.16"/>
    <n v="3.2"/>
    <s v="LIDENORTI S.A."/>
    <n v="1021893"/>
    <s v="VELASTEGUI ROMO LENIN ALEXANDER"/>
    <x v="122"/>
  </r>
  <r>
    <n v="1002211252"/>
    <s v="UE01"/>
    <x v="20"/>
    <d v="1899-12-30T18:37:00"/>
    <x v="3752"/>
    <s v="9000809709"/>
    <s v="012-022-00316857"/>
    <n v="2494.8000000000002"/>
    <n v="2797.19"/>
    <s v="ZPVN"/>
    <s v="40568582"/>
    <s v="0000396093"/>
    <n v="8002829086"/>
    <x v="2842"/>
    <x v="6"/>
    <x v="6"/>
    <n v="360"/>
    <s v="BOL"/>
    <s v="101780"/>
    <x v="56"/>
    <s v="807340"/>
    <s v="ECOFERRETERIA MARIANA DE JESUS"/>
    <x v="5"/>
    <s v="AV. MARIANO DE JESUS 10-74"/>
    <x v="5"/>
    <s v="O-Pichincha-Sangolqui"/>
    <n v="130"/>
    <x v="102"/>
    <x v="102"/>
    <s v="100021206"/>
    <s v="OBANDO ADRIAN"/>
    <s v="ZEMU"/>
    <x v="142"/>
    <s v="2"/>
    <s v="Sin Pallet"/>
    <n v="0"/>
    <n v="0"/>
    <x v="0"/>
    <n v="26900"/>
    <n v="17990"/>
    <n v="8910"/>
    <n v="194.4"/>
    <m/>
    <x v="100"/>
    <n v="5"/>
    <s v="05"/>
    <n v="18"/>
    <x v="1"/>
    <n v="0.54"/>
    <n v="10.8"/>
    <s v="LA ARMENIA S.A."/>
    <n v="1021912"/>
    <s v="TAPIA MEJIA GEOVANNY FRANCISCO"/>
    <x v="142"/>
  </r>
  <r>
    <n v="1002211236"/>
    <s v="UE01"/>
    <x v="20"/>
    <d v="1899-12-30T18:38:00"/>
    <x v="3753"/>
    <s v="9000809710"/>
    <s v="012-022-00316858"/>
    <n v="4166.3999999999996"/>
    <n v="4671.3999999999996"/>
    <s v="ZPVN"/>
    <s v="40568479"/>
    <s v="P000033671"/>
    <n v="8002829063"/>
    <x v="2843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26"/>
    <x v="126"/>
    <s v="100014903"/>
    <s v="BURBANO JUAN"/>
    <s v="ZETT"/>
    <x v="180"/>
    <s v="1"/>
    <s v="Con Pallet"/>
    <n v="0.05"/>
    <n v="32"/>
    <x v="0"/>
    <n v="50590"/>
    <n v="32040"/>
    <n v="18550"/>
    <n v="492.8"/>
    <m/>
    <x v="124"/>
    <n v="5"/>
    <s v="05"/>
    <n v="32"/>
    <x v="1"/>
    <n v="0.77"/>
    <n v="15.4"/>
    <s v="LIDENORTI S.A."/>
    <n v="1013243"/>
    <s v="BURBANO MALDONADO JUAN FRANCISCO"/>
    <x v="180"/>
  </r>
  <r>
    <n v="1002211265"/>
    <s v="UE01"/>
    <x v="20"/>
    <d v="1899-12-30T18:41:00"/>
    <x v="3754"/>
    <s v=""/>
    <s v=""/>
    <n v="0"/>
    <n v="0"/>
    <s v="ZPRC"/>
    <s v="2500108807"/>
    <s v="P000033697"/>
    <n v="8002829104"/>
    <x v="2844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10"/>
    <n v="18020"/>
    <n v="8890"/>
    <n v="248.4"/>
    <m/>
    <x v="17"/>
    <n v="5"/>
    <s v="05"/>
    <n v="18"/>
    <x v="1"/>
    <n v="0.69000000000000006"/>
    <n v="13.8"/>
    <s v="TRANSPORTE PROPIO"/>
    <n v="1013627"/>
    <s v="CAMPAÑA MALDONADO MIGUEL ANGEL"/>
    <x v="22"/>
  </r>
  <r>
    <n v="1002211251"/>
    <s v="UE01"/>
    <x v="20"/>
    <d v="1899-12-30T18:42:00"/>
    <x v="3755"/>
    <s v="9000809711"/>
    <s v="012-022-00316859"/>
    <n v="2507.02"/>
    <n v="2810.88"/>
    <s v="ZPVN"/>
    <s v="40568521"/>
    <s v="0000395968"/>
    <n v="8002829085"/>
    <x v="2845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88"/>
    <x v="88"/>
    <s v="10003590"/>
    <s v="CUAYCAL TACUNGA JORGE ANIBAL"/>
    <s v="ZEMU"/>
    <x v="120"/>
    <s v="2"/>
    <s v="Sin Pallet"/>
    <n v="0"/>
    <n v="0"/>
    <x v="0"/>
    <n v="27100"/>
    <n v="18040"/>
    <n v="9060"/>
    <n v="381.6"/>
    <m/>
    <x v="86"/>
    <n v="5"/>
    <s v="05"/>
    <n v="18"/>
    <x v="1"/>
    <n v="1.06"/>
    <n v="21.200000000000003"/>
    <s v="TRANSSJQ S.A."/>
    <n v="1014104"/>
    <s v="CORDOVA MEDIAVILLA ANDERSON OMAR"/>
    <x v="120"/>
  </r>
  <r>
    <n v="1002211253"/>
    <s v="UE01"/>
    <x v="20"/>
    <d v="1899-12-30T18:45:00"/>
    <x v="3756"/>
    <s v="9000809713"/>
    <s v="012-022-00316861"/>
    <n v="1038.4000000000001"/>
    <n v="1164.26"/>
    <s v="ZPVN"/>
    <s v="40568559"/>
    <s v="0000396056"/>
    <n v="8002829087"/>
    <x v="2846"/>
    <x v="3"/>
    <x v="3"/>
    <n v="160"/>
    <s v="BOL"/>
    <s v="102962"/>
    <x v="91"/>
    <s v="806672"/>
    <s v="BODEGA PRINCIPAL DICEMFER"/>
    <x v="40"/>
    <s v="PASO LATERAL COLEGIO TENIENTE HUGO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12388.888999999999"/>
    <n v="8008.8890000000001"/>
    <n v="4380"/>
    <n v="184"/>
    <m/>
    <x v="94"/>
    <n v="5"/>
    <s v="05"/>
    <n v="8"/>
    <x v="1"/>
    <n v="1.1499999999999999"/>
    <n v="23"/>
    <s v="SUCUMTRANSA S.A."/>
    <n v="1023153"/>
    <s v="BUITRON MONTENEGRO JONNY"/>
    <x v="135"/>
  </r>
  <r>
    <n v="1002211253"/>
    <s v="UE01"/>
    <x v="20"/>
    <d v="1899-12-30T18:45:00"/>
    <x v="3757"/>
    <s v="9000809712"/>
    <s v="012-022-00316860"/>
    <n v="1350"/>
    <n v="1513.63"/>
    <s v="ZPVN"/>
    <s v="40568559"/>
    <s v="0000396055"/>
    <n v="8002829088"/>
    <x v="2846"/>
    <x v="4"/>
    <x v="4"/>
    <n v="200"/>
    <s v="BOL"/>
    <s v="102962"/>
    <x v="91"/>
    <s v="806672"/>
    <s v="BODEGA PRINCIPAL DICEMFER"/>
    <x v="40"/>
    <s v="PASO LATERAL COLEGIO TENIENTE HUGO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14391.111000000001"/>
    <n v="10011.111000000001"/>
    <n v="4380"/>
    <n v="230"/>
    <m/>
    <x v="94"/>
    <n v="5"/>
    <s v="05"/>
    <n v="10"/>
    <x v="1"/>
    <n v="1.1499999999999999"/>
    <n v="23"/>
    <s v="SUCUMTRANSA S.A."/>
    <n v="1023153"/>
    <s v="BUITRON MONTENEGRO JONNY"/>
    <x v="135"/>
  </r>
  <r>
    <n v="1002211273"/>
    <s v="UE01"/>
    <x v="20"/>
    <d v="1899-12-30T18:57:00"/>
    <x v="3758"/>
    <s v="9000809714"/>
    <s v="012-022-00316862"/>
    <n v="4316.3999999999996"/>
    <n v="4839.58"/>
    <s v="ZPVN"/>
    <s v="40568524"/>
    <s v="P000033685"/>
    <n v="8002829113"/>
    <x v="2847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90"/>
    <n v="33100"/>
    <n v="17790"/>
    <n v="488.4"/>
    <m/>
    <x v="27"/>
    <n v="5"/>
    <s v="05"/>
    <n v="33"/>
    <x v="1"/>
    <n v="0.74"/>
    <n v="14.799999999999999"/>
    <s v="TRANSPORTE PROPIO"/>
    <n v="1017066"/>
    <s v="MISE MISE NESTOR SALOMON"/>
    <x v="35"/>
  </r>
  <r>
    <n v="1002211255"/>
    <s v="UE01"/>
    <x v="20"/>
    <d v="1899-12-30T19:07:00"/>
    <x v="3759"/>
    <s v="9000809715"/>
    <s v="012-022-00316863"/>
    <n v="2545.1999999999998"/>
    <n v="2853.69"/>
    <s v="ZPVN"/>
    <s v="40568510"/>
    <s v="P000033680"/>
    <n v="8002829092"/>
    <x v="2848"/>
    <x v="4"/>
    <x v="4"/>
    <n v="360"/>
    <s v="BOL"/>
    <s v="10005115"/>
    <x v="316"/>
    <s v="809615"/>
    <s v="BODEGA PRINCIPAL EL HUERTO"/>
    <x v="22"/>
    <s v="GUARDARALLA 3 RECINTO TIMBRE"/>
    <x v="32"/>
    <s v="O-Esmeraldas-Esmeraldas"/>
    <n v="388"/>
    <x v="15"/>
    <x v="15"/>
    <s v="100018302"/>
    <s v="VERA EDWIN"/>
    <s v="ZEMU"/>
    <x v="102"/>
    <s v="2"/>
    <s v="Sin Pallet"/>
    <n v="0"/>
    <n v="0"/>
    <x v="0"/>
    <n v="27120"/>
    <n v="18030"/>
    <n v="9090"/>
    <n v="381.6"/>
    <m/>
    <x v="15"/>
    <n v="5"/>
    <s v="05"/>
    <n v="18"/>
    <x v="1"/>
    <n v="1.06"/>
    <n v="21.200000000000003"/>
    <s v="SANJOPAS S.A."/>
    <n v="1013871"/>
    <s v="MORAN PERUGACHI ALONSO"/>
    <x v="102"/>
  </r>
  <r>
    <n v="1002211262"/>
    <s v="UE01"/>
    <x v="20"/>
    <d v="1899-12-30T19:10:00"/>
    <x v="3760"/>
    <s v="9000809716"/>
    <s v="012-022-00316864"/>
    <n v="4144.78"/>
    <n v="4647.1499999999996"/>
    <s v="ZPVN"/>
    <s v="40568543"/>
    <s v="0000396022"/>
    <n v="8002829101"/>
    <x v="2849"/>
    <x v="2"/>
    <x v="2"/>
    <n v="32.22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4878"/>
    <s v="MANOSALVAS JUAN CARLOS"/>
    <s v="ZECI"/>
    <x v="132"/>
    <s v="2"/>
    <s v="Sin Pallet"/>
    <n v="0"/>
    <n v="0"/>
    <x v="0"/>
    <n v="51590"/>
    <n v="32220"/>
    <n v="19370"/>
    <n v="1143.81"/>
    <m/>
    <x v="1"/>
    <n v="5"/>
    <s v="05"/>
    <n v="32.22"/>
    <x v="1"/>
    <n v="35.5"/>
    <n v="35.5"/>
    <s v="TRANSCONCEM CIA. LTDA."/>
    <n v="1013227"/>
    <s v="COMPAÑIA DE TRANSPORTE PESADO"/>
    <x v="132"/>
  </r>
  <r>
    <n v="1002211280"/>
    <s v="UE01"/>
    <x v="20"/>
    <d v="1899-12-30T19:21:00"/>
    <x v="3761"/>
    <s v="9000809718"/>
    <s v="012-022-00316865"/>
    <n v="4527.6000000000004"/>
    <n v="5076.37"/>
    <s v="ZPVN"/>
    <s v="40567644"/>
    <s v="0000395776"/>
    <n v="8002829121"/>
    <x v="2850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28"/>
    <x v="28"/>
    <s v="100021196"/>
    <s v="CASTILLO PATRICIO"/>
    <s v="ZETT"/>
    <x v="114"/>
    <s v="2"/>
    <s v="Sin Pallet"/>
    <n v="0"/>
    <n v="0"/>
    <x v="0"/>
    <n v="50820"/>
    <n v="33000"/>
    <n v="17820"/>
    <n v="356.4"/>
    <m/>
    <x v="26"/>
    <n v="5"/>
    <s v="05"/>
    <n v="33"/>
    <x v="1"/>
    <n v="0.53999999999999992"/>
    <n v="10.799999999999999"/>
    <s v="TRIMPESAS S.A."/>
    <n v="1014322"/>
    <s v="ESPARZA REVELO JORGE MARCELO"/>
    <x v="114"/>
  </r>
  <r>
    <n v="1002211277"/>
    <s v="UE01"/>
    <x v="20"/>
    <d v="1899-12-30T19:30:00"/>
    <x v="3762"/>
    <s v="9000809721"/>
    <s v="012-022-00316866"/>
    <n v="3648.87"/>
    <n v="4091.13"/>
    <s v="ZPVN"/>
    <s v="40566821"/>
    <s v="0000395113"/>
    <n v="8002829118"/>
    <x v="2851"/>
    <x v="2"/>
    <x v="2"/>
    <n v="31.38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760"/>
    <n v="31380"/>
    <n v="19380"/>
    <n v="0"/>
    <m/>
    <x v="3"/>
    <n v="5"/>
    <s v="05"/>
    <n v="31.38"/>
    <x v="1"/>
    <n v="0"/>
    <n v="0"/>
    <s v="HORMIANDES"/>
    <n v="1014407"/>
    <s v="HORMIANDES"/>
    <x v="4"/>
  </r>
  <r>
    <n v="1002211286"/>
    <s v="UE01"/>
    <x v="20"/>
    <d v="1899-12-30T19:34:00"/>
    <x v="3763"/>
    <s v=""/>
    <s v=""/>
    <n v="0"/>
    <n v="0"/>
    <s v="ZPRC"/>
    <s v="2500108793"/>
    <s v="0000395969"/>
    <n v="8002829127"/>
    <x v="2852"/>
    <x v="3"/>
    <x v="3"/>
    <n v="360"/>
    <s v="BOL"/>
    <s v="101663"/>
    <x v="46"/>
    <s v="810882"/>
    <s v="OBRA MARINA BAY"/>
    <x v="107"/>
    <s v="CALLE LOS ALGARROBO"/>
    <x v="33"/>
    <s v="O-Manabi-Manta"/>
    <n v="486"/>
    <x v="107"/>
    <x v="107"/>
    <s v="10000354"/>
    <s v="HARO HARO JORDAN JOSUE"/>
    <s v="ZEMU"/>
    <x v="149"/>
    <s v="2"/>
    <s v="Sin Pallet"/>
    <n v="0"/>
    <n v="0"/>
    <x v="0"/>
    <n v="27090"/>
    <n v="18010"/>
    <n v="9080"/>
    <n v="406.8"/>
    <m/>
    <x v="105"/>
    <n v="5"/>
    <s v="05"/>
    <n v="18"/>
    <x v="1"/>
    <n v="1.1300000000000001"/>
    <n v="22.6"/>
    <s v="TRIMPESAS S.A."/>
    <n v="1013275"/>
    <s v="HARO RUIZ SIXTO RIGOBERTO"/>
    <x v="149"/>
  </r>
  <r>
    <n v="1002211287"/>
    <s v="UE01"/>
    <x v="20"/>
    <d v="1899-12-30T19:36:00"/>
    <x v="3764"/>
    <s v="9000809722"/>
    <s v="012-022-00316867"/>
    <n v="2365.1999999999998"/>
    <n v="2651.87"/>
    <s v="ZPVN"/>
    <s v="40568522"/>
    <s v="0000395983"/>
    <n v="8002829128"/>
    <x v="2853"/>
    <x v="3"/>
    <x v="3"/>
    <n v="360"/>
    <s v="BOL"/>
    <s v="10002798"/>
    <x v="122"/>
    <s v="807524"/>
    <s v="BODEGA ENCAFERRE"/>
    <x v="2"/>
    <s v="EUDOMILIO PIEDRA"/>
    <x v="92"/>
    <s v="O-Santodomingo -Elesfuerzo"/>
    <n v="265"/>
    <x v="131"/>
    <x v="131"/>
    <s v="10008262"/>
    <s v="AYALA VIVAS EDISON SANTIAGO"/>
    <s v="ZEMU"/>
    <x v="188"/>
    <s v="2"/>
    <s v="Sin Pallet"/>
    <n v="0"/>
    <n v="0"/>
    <x v="0"/>
    <n v="27260"/>
    <n v="18030"/>
    <n v="9230"/>
    <n v="345.6"/>
    <m/>
    <x v="129"/>
    <n v="5"/>
    <s v="05"/>
    <n v="18"/>
    <x v="1"/>
    <n v="0.96000000000000008"/>
    <n v="19.200000000000003"/>
    <s v="SETRAINCE"/>
    <n v="1013806"/>
    <s v="LOPEZ FREDY HERNAN"/>
    <x v="188"/>
  </r>
  <r>
    <n v="1002211300"/>
    <s v="UE01"/>
    <x v="20"/>
    <d v="1899-12-30T19:39:00"/>
    <x v="3765"/>
    <s v=""/>
    <s v=""/>
    <n v="0"/>
    <n v="0"/>
    <s v="ZPRC"/>
    <s v="2500108816"/>
    <s v="P000033715"/>
    <n v="8002829143"/>
    <x v="2854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880"/>
    <n v="33990"/>
    <n v="17890"/>
    <n v="516.79999999999995"/>
    <m/>
    <x v="5"/>
    <n v="5"/>
    <s v="05"/>
    <n v="34"/>
    <x v="1"/>
    <n v="0.7599999999999999"/>
    <n v="15.2"/>
    <s v="TRANSPORTE PROPIO"/>
    <n v="1013625"/>
    <s v="CHICAIZA CHICAIZA CESAR ELOY"/>
    <x v="6"/>
  </r>
  <r>
    <n v="1002211304"/>
    <s v="UE01"/>
    <x v="20"/>
    <d v="1899-12-30T19:45:00"/>
    <x v="3766"/>
    <s v="9000809723"/>
    <s v="012-022-00316868"/>
    <n v="2458.8000000000002"/>
    <n v="2756.83"/>
    <s v="ZPVN"/>
    <s v="40568554"/>
    <s v="0000396105"/>
    <n v="8002829148"/>
    <x v="2855"/>
    <x v="6"/>
    <x v="6"/>
    <n v="360"/>
    <s v="BOL"/>
    <s v="101552"/>
    <x v="100"/>
    <s v="806590"/>
    <s v="SACOS SR RAUL ARMAS"/>
    <x v="49"/>
    <s v="ROCAFUERTE Y SUCRE"/>
    <x v="79"/>
    <s v="O-Carchi-Montufar(Sangabrie"/>
    <n v="120"/>
    <x v="33"/>
    <x v="33"/>
    <s v="100014931"/>
    <s v="VACA GALO"/>
    <s v="ZEMU"/>
    <x v="40"/>
    <s v="2"/>
    <s v="Sin Pallet"/>
    <n v="0"/>
    <n v="0"/>
    <x v="0"/>
    <n v="26930"/>
    <n v="17980"/>
    <n v="8950"/>
    <n v="165.6"/>
    <m/>
    <x v="31"/>
    <n v="5"/>
    <s v="05"/>
    <n v="18"/>
    <x v="1"/>
    <n v="0.45999999999999996"/>
    <n v="9.1999999999999993"/>
    <s v="TRANSPORTE PESADO CIAPRUTE S.A."/>
    <n v="1022019"/>
    <s v="ENRIQUEZ LARA ORLANDO DANILO"/>
    <x v="40"/>
  </r>
  <r>
    <n v="1002211281"/>
    <s v="UE01"/>
    <x v="20"/>
    <d v="1899-12-30T19:48:00"/>
    <x v="3767"/>
    <s v="9000809724"/>
    <s v="012-022-00316869"/>
    <n v="4534.2"/>
    <n v="5083.7700000000004"/>
    <s v="ZPVN"/>
    <s v="40568513"/>
    <s v="0000395945"/>
    <n v="8002829122"/>
    <x v="2856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62"/>
    <x v="62"/>
    <s v="100014880"/>
    <s v="MALITAXI MARCO"/>
    <s v="ZETT"/>
    <x v="176"/>
    <s v="2"/>
    <s v="Sin Pallet"/>
    <n v="0"/>
    <n v="0"/>
    <x v="0"/>
    <n v="51060"/>
    <n v="33100"/>
    <n v="17960"/>
    <n v="620.4"/>
    <m/>
    <x v="60"/>
    <n v="5"/>
    <s v="05"/>
    <n v="33"/>
    <x v="1"/>
    <n v="0.94"/>
    <n v="18.8"/>
    <s v="SANJOPAS S.A."/>
    <n v="1013493"/>
    <s v="MEDIAVILLA PERUGACHI LUIS ALFONSO"/>
    <x v="176"/>
  </r>
  <r>
    <n v="1002211308"/>
    <s v="UE01"/>
    <x v="20"/>
    <d v="1899-12-30T19:53:00"/>
    <x v="3768"/>
    <s v=""/>
    <s v=""/>
    <n v="0"/>
    <n v="0"/>
    <s v="ZPRC"/>
    <s v="2500108797"/>
    <s v="0000395998"/>
    <n v="8002829156"/>
    <x v="285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00"/>
    <n v="31980"/>
    <n v="18220"/>
    <n v="288"/>
    <m/>
    <x v="96"/>
    <n v="5"/>
    <s v="05"/>
    <n v="32"/>
    <x v="1"/>
    <n v="0.45"/>
    <n v="9"/>
    <s v="TRANSPORTE PROPIO"/>
    <n v="1014509"/>
    <s v="COMERCIAL MICHELENA S.A."/>
    <x v="138"/>
  </r>
  <r>
    <n v="1002211307"/>
    <s v="UE01"/>
    <x v="20"/>
    <d v="1899-12-30T19:56:00"/>
    <x v="3769"/>
    <s v="9000809726"/>
    <s v="012-022-00316871"/>
    <n v="1051.2"/>
    <n v="1178.6099999999999"/>
    <s v="ZPVN"/>
    <s v="40568575"/>
    <s v="0000396082"/>
    <n v="8002829155"/>
    <x v="2858"/>
    <x v="6"/>
    <x v="6"/>
    <n v="1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2633.333000000001"/>
    <n v="8013.3329999999996"/>
    <n v="4620"/>
    <n v="144"/>
    <m/>
    <x v="99"/>
    <n v="5"/>
    <s v="05"/>
    <n v="8"/>
    <x v="1"/>
    <n v="0.9"/>
    <n v="18"/>
    <s v="TRANSPORTE PROPIO"/>
    <n v="1017789"/>
    <s v="GALARZA PONCE FABIOLA CATHERINE"/>
    <x v="141"/>
  </r>
  <r>
    <n v="1002211307"/>
    <s v="UE01"/>
    <x v="20"/>
    <d v="1899-12-30T19:56:00"/>
    <x v="3770"/>
    <s v="9000809725"/>
    <s v="012-022-00316870"/>
    <n v="1326"/>
    <n v="1486.72"/>
    <s v="ZPVN"/>
    <s v="40568576"/>
    <s v="0000396083"/>
    <n v="8002829154"/>
    <x v="2858"/>
    <x v="6"/>
    <x v="6"/>
    <n v="200"/>
    <s v="BOL"/>
    <s v="101473"/>
    <x v="300"/>
    <s v="801583"/>
    <s v="BODEGA NORTE SALIDA PILLARO IZAMBA"/>
    <x v="27"/>
    <s v="AV INDOAMERICA S/N PARTIDERO A PILL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4636.666999999999"/>
    <n v="10016.666999999999"/>
    <n v="4620"/>
    <n v="180"/>
    <m/>
    <x v="99"/>
    <n v="5"/>
    <s v="05"/>
    <n v="10"/>
    <x v="1"/>
    <n v="0.9"/>
    <n v="18"/>
    <s v="TRANSPORTE PROPIO"/>
    <n v="1017789"/>
    <s v="GALARZA PONCE FABIOLA CATHERINE"/>
    <x v="141"/>
  </r>
  <r>
    <n v="1002211309"/>
    <s v="UE01"/>
    <x v="20"/>
    <d v="1899-12-30T19:58:00"/>
    <x v="3771"/>
    <s v="9000809727"/>
    <s v="012-022-00316872"/>
    <n v="2494.8000000000002"/>
    <n v="2797.19"/>
    <s v="ZPVN"/>
    <s v="40568529"/>
    <s v="0000395994"/>
    <n v="8002829157"/>
    <x v="2859"/>
    <x v="6"/>
    <x v="6"/>
    <n v="360"/>
    <s v="BOL"/>
    <s v="101605"/>
    <x v="317"/>
    <s v="800999"/>
    <s v="BODEGA CHAVEZ XIOMAR"/>
    <x v="1"/>
    <s v="VIA INTEROCEANICA KM. 17 Y BUENA"/>
    <x v="10"/>
    <s v="O-Pichincha-Tumbaco"/>
    <n v="110"/>
    <x v="45"/>
    <x v="45"/>
    <s v="10000932"/>
    <s v="CACOANGO RODRIGO"/>
    <s v="ZEMU"/>
    <x v="55"/>
    <s v="2"/>
    <s v="Sin Pallet"/>
    <n v="0"/>
    <n v="0"/>
    <x v="0"/>
    <n v="27030"/>
    <n v="18010"/>
    <n v="9020"/>
    <n v="165.6"/>
    <m/>
    <x v="43"/>
    <n v="5"/>
    <s v="05"/>
    <n v="18"/>
    <x v="1"/>
    <n v="0.45999999999999996"/>
    <n v="9.1999999999999993"/>
    <s v="TRAPSA C.A."/>
    <n v="1014271"/>
    <s v="GARATE CARDENAS CARLOS VINICIO"/>
    <x v="55"/>
  </r>
  <r>
    <n v="1002211310"/>
    <s v="UE01"/>
    <x v="20"/>
    <d v="1899-12-30T20:40:00"/>
    <x v="3772"/>
    <s v="9000809732"/>
    <s v="012-022-00316873"/>
    <n v="2310"/>
    <n v="2589.9899999999998"/>
    <s v="ZPVN"/>
    <s v="40568262"/>
    <s v="P000033591"/>
    <n v="8002829158"/>
    <x v="2860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19698"/>
    <s v="VELASTEGUI JHONATAN"/>
    <s v="ZETT"/>
    <x v="284"/>
    <s v="2"/>
    <s v="Sin Pallet"/>
    <n v="0"/>
    <n v="0"/>
    <x v="1"/>
    <n v="50380"/>
    <n v="33080"/>
    <n v="17300"/>
    <n v="0"/>
    <m/>
    <x v="3"/>
    <n v="5"/>
    <s v="05"/>
    <n v="33"/>
    <x v="1"/>
    <n v="0"/>
    <n v="0"/>
    <s v="TRANSPORTE PROPIO"/>
    <n v="10008261"/>
    <s v="TARUPI ROSERO SEGUNDO JAIME"/>
    <x v="283"/>
  </r>
  <r>
    <n v="1002211278"/>
    <s v="UE01"/>
    <x v="20"/>
    <d v="1899-12-30T20:42:00"/>
    <x v="3773"/>
    <s v="9000809733"/>
    <s v="012-022-00316874"/>
    <n v="4147.3"/>
    <n v="4649.9799999999996"/>
    <s v="ZPVN"/>
    <s v="40568504"/>
    <s v="0000395937"/>
    <n v="8002829119"/>
    <x v="2861"/>
    <x v="2"/>
    <x v="2"/>
    <n v="31.56"/>
    <s v="T"/>
    <s v="101470"/>
    <x v="5"/>
    <s v="806985"/>
    <s v="GRANEL DISPOSTES"/>
    <x v="6"/>
    <s v="CALLE SAN FRANCISCO DE ASIS"/>
    <x v="17"/>
    <s v="O-Cotopaxi-Latacunga"/>
    <n v="198"/>
    <x v="1"/>
    <x v="1"/>
    <s v="10007939"/>
    <s v="LUCERO IZA CARLOS ORLANDO"/>
    <s v="ZECI"/>
    <x v="130"/>
    <s v="2"/>
    <s v="Sin Pallet"/>
    <n v="0"/>
    <n v="0"/>
    <x v="0"/>
    <n v="50290"/>
    <n v="31560"/>
    <n v="18730"/>
    <n v="514.42999999999995"/>
    <m/>
    <x v="1"/>
    <n v="5"/>
    <s v="05"/>
    <n v="31.56"/>
    <x v="1"/>
    <n v="16.300063371356146"/>
    <n v="16.300063371356146"/>
    <s v="TRANSCONCEM CIA. LTDA."/>
    <n v="1013227"/>
    <s v="COMPAÑIA DE TRANSPORTE PESADO"/>
    <x v="130"/>
  </r>
  <r>
    <n v="1002211321"/>
    <s v="UE01"/>
    <x v="20"/>
    <d v="1899-12-30T20:51:00"/>
    <x v="3774"/>
    <s v="9000809734"/>
    <s v="012-022-00316875"/>
    <n v="2310"/>
    <n v="2589.9899999999998"/>
    <s v="ZPVN"/>
    <s v="40568493"/>
    <s v="P000033677"/>
    <n v="8002829168"/>
    <x v="2862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8264"/>
    <s v="ARCINIEGAS JOSE"/>
    <s v="ZETT"/>
    <x v="285"/>
    <s v="2"/>
    <s v="Sin Pallet"/>
    <n v="0"/>
    <n v="0"/>
    <x v="1"/>
    <n v="51080"/>
    <n v="33010"/>
    <n v="18070"/>
    <n v="0"/>
    <m/>
    <x v="3"/>
    <n v="5"/>
    <s v="05"/>
    <n v="33"/>
    <x v="1"/>
    <n v="0"/>
    <n v="0"/>
    <s v="TRANSPORTE PROPIO"/>
    <n v="10008261"/>
    <s v="TARUPI ROSERO SEGUNDO JAIME"/>
    <x v="284"/>
  </r>
  <r>
    <n v="1002211341"/>
    <s v="UE01"/>
    <x v="20"/>
    <d v="1899-12-30T21:00:00"/>
    <x v="3775"/>
    <s v=""/>
    <s v=""/>
    <n v="0"/>
    <n v="0"/>
    <s v="ZPRC"/>
    <s v="2500108799"/>
    <s v="0000396019"/>
    <n v="8002829197"/>
    <x v="2863"/>
    <x v="3"/>
    <x v="3"/>
    <n v="360"/>
    <s v="BOL"/>
    <s v="101664"/>
    <x v="8"/>
    <s v="805412"/>
    <s v="YNGRI COBEÑA"/>
    <x v="2"/>
    <s v="VIA A QUEVEDO KM 7"/>
    <x v="60"/>
    <s v="O-Santodomingo -Abrahamcalazacón"/>
    <n v="242"/>
    <x v="151"/>
    <x v="151"/>
    <s v="10003575"/>
    <s v="QUILCA CAYAMBE EDISON BAYARDO"/>
    <s v="ZEMU"/>
    <x v="225"/>
    <s v="2"/>
    <s v="Sin Pallet"/>
    <n v="0"/>
    <n v="0"/>
    <x v="0"/>
    <n v="27030"/>
    <n v="18000"/>
    <n v="9030"/>
    <n v="313.2"/>
    <m/>
    <x v="148"/>
    <n v="5"/>
    <s v="05"/>
    <n v="18"/>
    <x v="1"/>
    <n v="0.87"/>
    <n v="17.399999999999999"/>
    <s v="RUTAS COTACACHENSES S.A."/>
    <n v="1021773"/>
    <s v="RUIZ LASTRA OLGER FABIAN"/>
    <x v="225"/>
  </r>
  <r>
    <n v="1002211330"/>
    <s v="UE01"/>
    <x v="20"/>
    <d v="1899-12-30T21:07:00"/>
    <x v="3776"/>
    <s v=""/>
    <s v=""/>
    <n v="0"/>
    <n v="0"/>
    <s v="ZPRC"/>
    <s v="2500108758"/>
    <s v="P000033588"/>
    <n v="8002829181"/>
    <x v="2864"/>
    <x v="2"/>
    <x v="2"/>
    <n v="29.51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20620"/>
    <s v="ALMEIDA MIGUEL"/>
    <s v="ZECI"/>
    <x v="247"/>
    <s v="2"/>
    <s v="Sin Pallet"/>
    <n v="0"/>
    <n v="0"/>
    <x v="0"/>
    <n v="48560"/>
    <n v="29510"/>
    <n v="19050"/>
    <n v="597.58000000000004"/>
    <m/>
    <x v="28"/>
    <n v="5"/>
    <s v="05"/>
    <n v="29.51"/>
    <x v="1"/>
    <n v="20.25008471704507"/>
    <n v="20.25008471704507"/>
    <s v="TRANSALMEIDA"/>
    <n v="1013966"/>
    <s v="ALMEIDA CHICAIZA MIGUEL ANGEL"/>
    <x v="247"/>
  </r>
  <r>
    <n v="1002211354"/>
    <s v="UE01"/>
    <x v="20"/>
    <d v="1899-12-30T21:09:00"/>
    <x v="3777"/>
    <s v="9000809736"/>
    <s v="012-022-00316876"/>
    <n v="2433.6"/>
    <n v="2728.57"/>
    <s v="ZPVN"/>
    <s v="40568534"/>
    <s v="0000396007"/>
    <n v="8002829214"/>
    <x v="2865"/>
    <x v="3"/>
    <x v="3"/>
    <n v="360"/>
    <s v="BOL"/>
    <s v="101701"/>
    <x v="164"/>
    <s v="800787"/>
    <s v="BODEGA ELECTRO VEAL"/>
    <x v="64"/>
    <s v="BODEGA ELECTRO VEAL / VIA A CHONE"/>
    <x v="113"/>
    <s v="O-Manabi-Flavioalfaro"/>
    <n v="345"/>
    <x v="46"/>
    <x v="46"/>
    <s v="100018609"/>
    <s v="CHACON WILSON"/>
    <s v="ZEMU"/>
    <x v="56"/>
    <s v="2"/>
    <s v="Sin Pallet"/>
    <n v="0"/>
    <n v="0"/>
    <x v="0"/>
    <n v="27240"/>
    <n v="18050"/>
    <n v="9190"/>
    <n v="334.8"/>
    <m/>
    <x v="44"/>
    <n v="5"/>
    <s v="05"/>
    <n v="18"/>
    <x v="1"/>
    <n v="0.93"/>
    <n v="18.600000000000001"/>
    <s v="TRAPSA C.A."/>
    <n v="1013764"/>
    <s v="TERAN SARZOSA CRISTIAN DAVID"/>
    <x v="56"/>
  </r>
  <r>
    <n v="1002211359"/>
    <s v="UE01"/>
    <x v="20"/>
    <d v="1899-12-30T21:14:00"/>
    <x v="3778"/>
    <s v="9000809738"/>
    <s v="012-022-00316877"/>
    <n v="4280.42"/>
    <n v="4799.2299999999996"/>
    <s v="ZPVN"/>
    <s v="40568167"/>
    <s v="0000395481"/>
    <n v="8002829222"/>
    <x v="2866"/>
    <x v="6"/>
    <x v="6"/>
    <m/>
    <s v="BOL"/>
    <s v="101612"/>
    <x v="61"/>
    <s v="801959"/>
    <s v="BODEGA PROPIA QUEZADA"/>
    <x v="1"/>
    <s v="FRANCISCO DE ALBORNOZ N8-149 Y LEON"/>
    <x v="26"/>
    <s v="O-Pichincha-Carapungo"/>
    <m/>
    <x v="75"/>
    <x v="75"/>
    <s v="100019981"/>
    <s v="ALARCON IVAN"/>
    <s v="ZETT"/>
    <x v="98"/>
    <s v="1"/>
    <s v="Con Pallet"/>
    <n v="0.05"/>
    <n v="32"/>
    <x v="0"/>
    <n v="49250"/>
    <n v="32050"/>
    <n v="17200"/>
    <m/>
    <s v="nc / remplaza  al a guia 412689"/>
    <x v="73"/>
    <n v="5"/>
    <s v="05"/>
    <m/>
    <x v="1"/>
    <s v=""/>
    <s v=""/>
    <s v="J.V. TRANSPREMIUN CIA.LTDA"/>
    <n v="1013906"/>
    <s v="VALLEJOS VILLEGAS SAUL EDUARDO"/>
    <x v="98"/>
  </r>
  <r>
    <n v="1002211336"/>
    <s v="UE01"/>
    <x v="20"/>
    <d v="1899-12-30T21:30:00"/>
    <x v="3779"/>
    <s v="9000809739"/>
    <s v="012-022-00316878"/>
    <n v="3902.86"/>
    <n v="4375.91"/>
    <s v="ZPVN"/>
    <s v="40568233"/>
    <s v="P000033579"/>
    <n v="8002829191"/>
    <x v="2867"/>
    <x v="10"/>
    <x v="10"/>
    <n v="30.98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560"/>
    <n v="30980"/>
    <n v="17580"/>
    <n v="504.97"/>
    <m/>
    <x v="106"/>
    <n v="5"/>
    <s v="05"/>
    <n v="30.98"/>
    <x v="1"/>
    <n v="16.299870884441575"/>
    <n v="16.299870884441575"/>
    <s v="TRANSPORTE PROPIO"/>
    <n v="1013862"/>
    <s v="JACOME MARTINEZ EDGAR BOLIVAR"/>
    <x v="229"/>
  </r>
  <r>
    <n v="1002211339"/>
    <s v="UE01"/>
    <x v="20"/>
    <d v="1899-12-30T21:35:00"/>
    <x v="3780"/>
    <s v="9000809741"/>
    <s v="012-022-00316880"/>
    <n v="3679.2"/>
    <n v="4125.1400000000003"/>
    <s v="ZPVN"/>
    <s v="40568457"/>
    <s v="0000395868"/>
    <n v="8002829195"/>
    <x v="2868"/>
    <x v="3"/>
    <x v="3"/>
    <n v="560"/>
    <s v="BOL"/>
    <s v="10008184"/>
    <x v="313"/>
    <s v="811007"/>
    <s v="BODEGA PRINCIPAL"/>
    <x v="2"/>
    <s v="AV LOS COLONOS"/>
    <x v="43"/>
    <s v="O-Santodomingo -Santodomingodelos"/>
    <n v="247"/>
    <x v="139"/>
    <x v="139"/>
    <s v="100018201"/>
    <s v="GUERRERO MARCELO"/>
    <s v="ZETT"/>
    <x v="204"/>
    <s v="1"/>
    <s v="Con Pallet"/>
    <n v="0.05"/>
    <n v="28"/>
    <x v="0"/>
    <n v="36806.25"/>
    <n v="28026.25"/>
    <n v="8780"/>
    <n v="470.4"/>
    <m/>
    <x v="137"/>
    <n v="5"/>
    <s v="05"/>
    <n v="28"/>
    <x v="1"/>
    <n v="0.84"/>
    <n v="16.8"/>
    <s v="TRAPSA C.A."/>
    <n v="1013882"/>
    <s v="GUERRERO ANDRADE EDUARDO MARCELO"/>
    <x v="204"/>
  </r>
  <r>
    <n v="1002211339"/>
    <s v="UE01"/>
    <x v="20"/>
    <d v="1899-12-30T21:35:00"/>
    <x v="3781"/>
    <s v="9000809740"/>
    <s v="012-022-00316879"/>
    <n v="547.20000000000005"/>
    <n v="613.52"/>
    <s v="ZPVN"/>
    <s v="40568456"/>
    <s v="0000395869"/>
    <n v="8002829194"/>
    <x v="2868"/>
    <x v="4"/>
    <x v="4"/>
    <n v="80"/>
    <s v="BOL"/>
    <s v="10008184"/>
    <x v="313"/>
    <s v="811007"/>
    <s v="BODEGA PRINCIPAL"/>
    <x v="2"/>
    <s v="AV LOS COLONOS"/>
    <x v="43"/>
    <s v="O-Santodomingo -Santodomingodelos"/>
    <n v="247"/>
    <x v="139"/>
    <x v="139"/>
    <s v="100018201"/>
    <s v="GUERRERO MARCELO"/>
    <s v="ZETT"/>
    <x v="204"/>
    <s v="1"/>
    <s v="Con Pallet"/>
    <n v="0.05"/>
    <n v="4"/>
    <x v="0"/>
    <n v="12783.75"/>
    <n v="4003.75"/>
    <n v="8780"/>
    <n v="67.2"/>
    <m/>
    <x v="137"/>
    <n v="5"/>
    <s v="05"/>
    <n v="4"/>
    <x v="1"/>
    <n v="0.84000000000000008"/>
    <n v="16.8"/>
    <s v="TRAPSA C.A."/>
    <n v="1013882"/>
    <s v="GUERRERO ANDRADE EDUARDO MARCELO"/>
    <x v="204"/>
  </r>
  <r>
    <n v="1002211358"/>
    <s v="UE01"/>
    <x v="20"/>
    <d v="1899-12-30T21:39:00"/>
    <x v="3782"/>
    <s v="9000809744"/>
    <s v="012-022-00316882"/>
    <n v="806.12"/>
    <n v="903.82"/>
    <s v="ZPVN"/>
    <s v="40568378"/>
    <s v="P000033641"/>
    <n v="8002829221"/>
    <x v="2869"/>
    <x v="7"/>
    <x v="7"/>
    <n v="120"/>
    <s v="BOL"/>
    <s v="101779"/>
    <x v="85"/>
    <s v="802071"/>
    <s v="BODEGA SORIA"/>
    <x v="1"/>
    <s v="INTEROCEANICA LOTE 7"/>
    <x v="61"/>
    <s v="O-Pichincha-Puembo"/>
    <n v="110"/>
    <x v="95"/>
    <x v="95"/>
    <s v="100014873"/>
    <s v="MEDIAVILLA JULIO"/>
    <s v="ZEMT"/>
    <x v="134"/>
    <s v="1"/>
    <s v="Con Pallet"/>
    <n v="0.05"/>
    <n v="6"/>
    <x v="0"/>
    <n v="13612.5"/>
    <n v="6002.5"/>
    <n v="7610"/>
    <n v="51.6"/>
    <m/>
    <x v="93"/>
    <n v="5"/>
    <s v="05"/>
    <n v="6"/>
    <x v="1"/>
    <n v="0.43"/>
    <n v="8.6"/>
    <s v="SANJOPAS S.A."/>
    <n v="1013809"/>
    <s v="MEDIAVILLA PERUGACHI JULIO MAURICIO"/>
    <x v="134"/>
  </r>
  <r>
    <n v="1002211358"/>
    <s v="UE01"/>
    <x v="20"/>
    <d v="1899-12-30T21:39:00"/>
    <x v="3783"/>
    <s v="9000809743"/>
    <s v="012-022-00316881"/>
    <n v="2407.73"/>
    <n v="2699.56"/>
    <s v="ZPVN"/>
    <s v="40568377"/>
    <s v="P000033640"/>
    <n v="8002829220"/>
    <x v="2869"/>
    <x v="6"/>
    <x v="6"/>
    <n v="360"/>
    <s v="BOL"/>
    <s v="101779"/>
    <x v="85"/>
    <s v="802071"/>
    <s v="BODEGA SORIA"/>
    <x v="1"/>
    <s v="INTEROCEANICA LOTE 7"/>
    <x v="61"/>
    <s v="O-Pichincha-Puembo"/>
    <n v="110"/>
    <x v="95"/>
    <x v="95"/>
    <s v="100014873"/>
    <s v="MEDIAVILLA JULIO"/>
    <s v="ZEMT"/>
    <x v="134"/>
    <s v="1"/>
    <s v="Con Pallet"/>
    <n v="0.05"/>
    <n v="18"/>
    <x v="0"/>
    <n v="25617.5"/>
    <n v="18007.5"/>
    <n v="7610"/>
    <n v="154.80000000000001"/>
    <m/>
    <x v="93"/>
    <n v="5"/>
    <s v="05"/>
    <n v="18"/>
    <x v="1"/>
    <n v="0.43000000000000005"/>
    <n v="8.6000000000000014"/>
    <s v="SANJOPAS S.A."/>
    <n v="1013809"/>
    <s v="MEDIAVILLA PERUGACHI JULIO MAURICIO"/>
    <x v="134"/>
  </r>
  <r>
    <n v="1002211357"/>
    <s v="UE01"/>
    <x v="20"/>
    <d v="1899-12-30T21:48:00"/>
    <x v="3784"/>
    <s v="9000809747"/>
    <s v="012-022-00316884"/>
    <n v="1504.01"/>
    <n v="1686.3"/>
    <s v="ZPVN"/>
    <s v="40568326"/>
    <s v="P000033611"/>
    <n v="8002829218"/>
    <x v="2870"/>
    <x v="5"/>
    <x v="5"/>
    <n v="240"/>
    <s v="BOL"/>
    <s v="103128"/>
    <x v="65"/>
    <s v="804226"/>
    <s v="EL CONSTRUCTOR PRINCIPAL"/>
    <x v="19"/>
    <s v="NATALIA JARRIN S6-32 Y VENEZUELA"/>
    <x v="50"/>
    <s v="O-Pichincha-Cayambe"/>
    <n v="40"/>
    <x v="28"/>
    <x v="28"/>
    <s v="100018432"/>
    <s v="AYALA LUIS"/>
    <s v="ZEMT"/>
    <x v="167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  <n v="1014322"/>
    <s v="ESPARZA REVELO JORGE MARCELO"/>
    <x v="167"/>
  </r>
  <r>
    <n v="1002211357"/>
    <s v="UE01"/>
    <x v="20"/>
    <d v="1899-12-30T21:48:00"/>
    <x v="3785"/>
    <s v="9000809746"/>
    <s v="012-022-00316883"/>
    <n v="1639.44"/>
    <n v="1838.15"/>
    <s v="ZPVN"/>
    <s v="40568325"/>
    <s v="P000033610"/>
    <n v="8002829219"/>
    <x v="2870"/>
    <x v="6"/>
    <x v="6"/>
    <n v="240"/>
    <s v="BOL"/>
    <s v="103128"/>
    <x v="65"/>
    <s v="804226"/>
    <s v="EL CONSTRUCTOR PRINCIPAL"/>
    <x v="19"/>
    <s v="NATALIA JARRIN S6-32 Y VENEZUELA"/>
    <x v="50"/>
    <s v="O-Pichincha-Cayambe"/>
    <n v="40"/>
    <x v="28"/>
    <x v="28"/>
    <s v="100018432"/>
    <s v="AYALA LUIS"/>
    <s v="ZEMT"/>
    <x v="167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  <n v="1014322"/>
    <s v="ESPARZA REVELO JORGE MARCELO"/>
    <x v="167"/>
  </r>
  <r>
    <n v="1002211369"/>
    <s v="UE01"/>
    <x v="20"/>
    <d v="1899-12-30T21:57:00"/>
    <x v="3786"/>
    <s v="9000809637"/>
    <s v="013-020-00048103"/>
    <n v="2358"/>
    <n v="2643.8"/>
    <s v="ZPDF"/>
    <s v="70177960"/>
    <s v="0000396011"/>
    <n v="8002829234"/>
    <x v="2871"/>
    <x v="3"/>
    <x v="3"/>
    <n v="360"/>
    <s v="BOL"/>
    <s v="102190"/>
    <x v="175"/>
    <s v="806953"/>
    <s v="FERRETERIA REY SALOMON"/>
    <x v="69"/>
    <s v="VIA A TOSAGUA KM 1"/>
    <x v="122"/>
    <s v="O-Manabi-Tosaguacalceta"/>
    <n v="418"/>
    <x v="96"/>
    <x v="96"/>
    <s v="10008095"/>
    <s v="TATES CASTILLO LUIS EUCLIDES"/>
    <s v="ZEMU"/>
    <x v="260"/>
    <s v="2"/>
    <s v="Sin Pallet"/>
    <n v="0"/>
    <n v="0"/>
    <x v="0"/>
    <n v="26900"/>
    <n v="18020"/>
    <n v="8880"/>
    <n v="363.6"/>
    <m/>
    <x v="94"/>
    <n v="5"/>
    <s v="05"/>
    <n v="18"/>
    <x v="1"/>
    <n v="1.01"/>
    <n v="20.200000000000003"/>
    <s v="RUTAS COTACACHENSES S.A."/>
    <n v="1023153"/>
    <s v="BUITRON MONTENEGRO JONNY"/>
    <x v="260"/>
  </r>
  <r>
    <n v="1002211322"/>
    <s v="UE01"/>
    <x v="20"/>
    <d v="1899-12-30T22:04:00"/>
    <x v="3787"/>
    <s v="9000809748"/>
    <s v="012-022-00316885"/>
    <n v="3848.4"/>
    <n v="4314.8500000000004"/>
    <s v="ZPVN"/>
    <s v="40563320"/>
    <s v="0000395762"/>
    <n v="8002829169"/>
    <x v="2872"/>
    <x v="2"/>
    <x v="2"/>
    <n v="32.07"/>
    <s v="T"/>
    <s v="101659"/>
    <x v="84"/>
    <s v="805760"/>
    <s v="GRANEL ETERNIT"/>
    <x v="1"/>
    <s v="KM 14 1/2 SECTOR GUAMANI"/>
    <x v="63"/>
    <s v="O-Pichincha-Guamani2"/>
    <n v="127"/>
    <x v="1"/>
    <x v="1"/>
    <s v="100019073"/>
    <s v="ROMERO EDWIN"/>
    <s v="ZECI"/>
    <x v="261"/>
    <s v="2"/>
    <s v="Sin Pallet"/>
    <n v="0"/>
    <n v="0"/>
    <x v="0"/>
    <n v="50200"/>
    <n v="32070"/>
    <n v="18130"/>
    <n v="360.47"/>
    <m/>
    <x v="1"/>
    <n v="5"/>
    <s v="05"/>
    <n v="32.07"/>
    <x v="1"/>
    <n v="11.240099781727471"/>
    <n v="11.240099781727471"/>
    <s v="TRANSCONCEM CIA. LTDA."/>
    <n v="1013227"/>
    <s v="COMPAÑIA DE TRANSPORTE PESADO"/>
    <x v="261"/>
  </r>
  <r>
    <n v="1002211314"/>
    <s v="UE01"/>
    <x v="20"/>
    <d v="1899-12-30T22:06:00"/>
    <x v="3788"/>
    <s v=""/>
    <s v=""/>
    <n v="0"/>
    <n v="0"/>
    <s v="ZPTG"/>
    <s v="2000006378"/>
    <s v="0000395891"/>
    <n v="880003340"/>
    <x v="2873"/>
    <x v="2"/>
    <x v="2"/>
    <n v="32.85"/>
    <s v="T"/>
    <s v="101659"/>
    <x v="84"/>
    <s v="101659"/>
    <s v="ETERNIT ECUATORIANA S.A."/>
    <x v="1"/>
    <s v="PANAMERICANA SUR KM14 S/N Y SECUNDA"/>
    <x v="63"/>
    <s v="O-Pichincha-Guamani2"/>
    <n v="127"/>
    <x v="80"/>
    <x v="80"/>
    <s v="100015174"/>
    <s v="CASTRO LUCIO"/>
    <s v="ZECI"/>
    <x v="109"/>
    <s v="2"/>
    <s v="Sin Pallet"/>
    <n v="0"/>
    <n v="0"/>
    <x v="0"/>
    <n v="51420"/>
    <n v="32850"/>
    <n v="18570"/>
    <n v="369.23"/>
    <m/>
    <x v="78"/>
    <n v="5"/>
    <s v="05"/>
    <n v="32.85"/>
    <x v="1"/>
    <n v="11.239878234398782"/>
    <n v="11.239878234398782"/>
    <s v="CASTRO HERMANOS S.A."/>
    <n v="1013576"/>
    <s v="CASTRO SALGADO LUCIO OSWALDO"/>
    <x v="109"/>
  </r>
  <r>
    <n v="1002211371"/>
    <s v="UE01"/>
    <x v="20"/>
    <d v="1899-12-30T22:06:00"/>
    <x v="3789"/>
    <s v="9000809749"/>
    <s v="012-022-00316886"/>
    <n v="2484.11"/>
    <n v="2785.2"/>
    <s v="ZPVN"/>
    <s v="40568590"/>
    <s v="P000033702"/>
    <n v="8002829236"/>
    <x v="2874"/>
    <x v="7"/>
    <x v="7"/>
    <n v="360"/>
    <s v="BOL"/>
    <s v="101726"/>
    <x v="57"/>
    <s v="810200"/>
    <s v="FERRETERIA IRUGUINCHO"/>
    <x v="70"/>
    <s v="CALLE ANTONIO ANTE"/>
    <x v="124"/>
    <s v="O-Imbabura-Sanmigueldeurcuqu"/>
    <n v="47"/>
    <x v="65"/>
    <x v="65"/>
    <s v="100014858"/>
    <s v="MORENO MANUEL"/>
    <s v="ZEMU"/>
    <x v="94"/>
    <s v="2"/>
    <s v="Sin Pallet"/>
    <n v="0"/>
    <n v="0"/>
    <x v="0"/>
    <n v="27260"/>
    <n v="18080"/>
    <n v="9180"/>
    <n v="97.2"/>
    <m/>
    <x v="63"/>
    <n v="5"/>
    <s v="05"/>
    <n v="18"/>
    <x v="1"/>
    <n v="0.27"/>
    <n v="5.4"/>
    <s v="TRANSSJQ S.A."/>
    <n v="1013485"/>
    <s v="PEREZ ALBUJA VICTOR ALEJANDRO"/>
    <x v="94"/>
  </r>
  <r>
    <n v="1002211374"/>
    <s v="UE01"/>
    <x v="20"/>
    <d v="1899-12-30T22:08:00"/>
    <x v="3790"/>
    <s v=""/>
    <s v=""/>
    <n v="0"/>
    <n v="0"/>
    <s v="ZPRC"/>
    <s v="2500108809"/>
    <s v="P000033700"/>
    <n v="8002829238"/>
    <x v="2875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2060"/>
    <n v="34090"/>
    <n v="17970"/>
    <n v="346.8"/>
    <m/>
    <x v="7"/>
    <n v="5"/>
    <s v="05"/>
    <n v="34"/>
    <x v="1"/>
    <n v="0.51"/>
    <n v="10.200000000000001"/>
    <s v="TRANSPORTE PROPIO"/>
    <n v="1013388"/>
    <s v="CAMPAÑA MALDONADO BLANCA CECILIA"/>
    <x v="38"/>
  </r>
  <r>
    <n v="1002211385"/>
    <s v="UE01"/>
    <x v="20"/>
    <d v="1899-12-30T22:16:00"/>
    <x v="3791"/>
    <s v="9000809752"/>
    <s v="012-022-00316888"/>
    <n v="812.4"/>
    <n v="910.87"/>
    <s v="ZPVN"/>
    <s v="40568603"/>
    <s v="P000033712"/>
    <n v="8002829249"/>
    <x v="2876"/>
    <x v="7"/>
    <x v="7"/>
    <n v="120"/>
    <s v="BOL"/>
    <s v="101628"/>
    <x v="13"/>
    <s v="802561"/>
    <s v="LOCAL EL QUINCHE"/>
    <x v="1"/>
    <s v="AV. INTEROCEANICA Y CALLE QUITO"/>
    <x v="36"/>
    <s v="O-Pichincha-Elquinche"/>
    <n v="76"/>
    <x v="60"/>
    <x v="60"/>
    <s v="10007757"/>
    <s v="GUALACATA FERNANDEZ MANUEL RAUL"/>
    <s v="ZEMU"/>
    <x v="76"/>
    <s v="2"/>
    <s v="Sin Pallet"/>
    <n v="0"/>
    <n v="0"/>
    <x v="0"/>
    <n v="10458.333000000001"/>
    <n v="6013.3329999999996"/>
    <n v="4445"/>
    <n v="42"/>
    <m/>
    <x v="58"/>
    <n v="5"/>
    <s v="05"/>
    <n v="6"/>
    <x v="1"/>
    <n v="0.35"/>
    <n v="7"/>
    <s v="ALQUINGA &amp; ALQUINGA"/>
    <n v="1022501"/>
    <s v="FLORES RAMIREZ ROGER WILLAN"/>
    <x v="76"/>
  </r>
  <r>
    <n v="1002211385"/>
    <s v="UE01"/>
    <x v="20"/>
    <d v="1899-12-30T22:16:00"/>
    <x v="3792"/>
    <s v="9000809751"/>
    <s v="012-022-00316887"/>
    <n v="1617.6"/>
    <n v="1813.66"/>
    <s v="ZPVN"/>
    <s v="40568602"/>
    <s v="P000033711"/>
    <n v="8002829248"/>
    <x v="2876"/>
    <x v="6"/>
    <x v="6"/>
    <n v="240"/>
    <s v="BOL"/>
    <s v="101628"/>
    <x v="13"/>
    <s v="802561"/>
    <s v="LOCAL EL QUINCHE"/>
    <x v="1"/>
    <s v="AV. INTEROCEANICA Y CALLE QUITO"/>
    <x v="36"/>
    <s v="O-Pichincha-Elquinche"/>
    <n v="76"/>
    <x v="60"/>
    <x v="60"/>
    <s v="10007757"/>
    <s v="GUALACATA FERNANDEZ MANUEL RAUL"/>
    <s v="ZEMU"/>
    <x v="76"/>
    <s v="2"/>
    <s v="Sin Pallet"/>
    <n v="0"/>
    <n v="0"/>
    <x v="0"/>
    <n v="16471.667000000001"/>
    <n v="12026.666999999999"/>
    <n v="4445"/>
    <n v="84"/>
    <m/>
    <x v="58"/>
    <n v="5"/>
    <s v="05"/>
    <n v="12"/>
    <x v="1"/>
    <n v="0.35"/>
    <n v="7"/>
    <s v="ALQUINGA &amp; ALQUINGA"/>
    <n v="1022501"/>
    <s v="FLORES RAMIREZ ROGER WILLAN"/>
    <x v="76"/>
  </r>
  <r>
    <n v="1002211364"/>
    <s v="UE01"/>
    <x v="20"/>
    <d v="1899-12-30T22:30:00"/>
    <x v="3793"/>
    <s v="9000809754"/>
    <s v="012-022-00316890"/>
    <n v="2080"/>
    <n v="2332.11"/>
    <s v="ZPVN"/>
    <s v="40568465"/>
    <s v="0000395877"/>
    <n v="8002829228"/>
    <x v="2877"/>
    <x v="3"/>
    <x v="3"/>
    <n v="320"/>
    <s v="BOL"/>
    <s v="101688"/>
    <x v="23"/>
    <s v="801266"/>
    <s v="BOD.CORDOVA ALTAMIRA"/>
    <x v="15"/>
    <s v="ELOY ALFARO S/N Y SALINAS NAPO, TEN"/>
    <x v="21"/>
    <s v="O-Napo-Tena"/>
    <n v="258"/>
    <x v="67"/>
    <x v="67"/>
    <s v="100016838"/>
    <s v="PASPUEL NIXON"/>
    <s v="ZETT"/>
    <x v="84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  <n v="1013148"/>
    <s v="PINDUISACA MACHADO BLANCA MARIA"/>
    <x v="84"/>
  </r>
  <r>
    <n v="1002211364"/>
    <s v="UE01"/>
    <x v="20"/>
    <d v="1899-12-30T22:30:00"/>
    <x v="3794"/>
    <s v="9000809753"/>
    <s v="012-022-00316889"/>
    <n v="2166.4"/>
    <n v="2428.98"/>
    <s v="ZPVN"/>
    <s v="40568465"/>
    <s v="0000395876"/>
    <n v="8002829227"/>
    <x v="2877"/>
    <x v="4"/>
    <x v="4"/>
    <n v="320"/>
    <s v="BOL"/>
    <s v="101688"/>
    <x v="23"/>
    <s v="801266"/>
    <s v="BOD.CORDOVA ALTAMIRA"/>
    <x v="15"/>
    <s v="ELOY ALFARO S/N Y SALINAS NAPO, TEN"/>
    <x v="21"/>
    <s v="O-Napo-Tena"/>
    <n v="258"/>
    <x v="67"/>
    <x v="67"/>
    <s v="100016838"/>
    <s v="PASPUEL NIXON"/>
    <s v="ZETT"/>
    <x v="84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  <n v="1013148"/>
    <s v="PINDUISACA MACHADO BLANCA MARIA"/>
    <x v="84"/>
  </r>
  <r>
    <n v="1002211392"/>
    <s v="UE01"/>
    <x v="20"/>
    <d v="1899-12-30T22:38:00"/>
    <x v="3795"/>
    <s v=""/>
    <s v=""/>
    <n v="0"/>
    <n v="0"/>
    <s v="ZPRC"/>
    <s v="2500108768"/>
    <s v="P000033618"/>
    <n v="8002829261"/>
    <x v="2878"/>
    <x v="10"/>
    <x v="10"/>
    <n v="31.87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50210"/>
    <n v="31870"/>
    <n v="18340"/>
    <n v="519.48"/>
    <m/>
    <x v="7"/>
    <n v="5"/>
    <s v="05"/>
    <n v="31.87"/>
    <x v="1"/>
    <n v="16.299968622529025"/>
    <n v="16.299968622529025"/>
    <s v="TRANSPORTE PROPIO"/>
    <n v="1013388"/>
    <s v="CAMPAÑA MALDONADO BLANCA CECILIA"/>
    <x v="128"/>
  </r>
  <r>
    <n v="1002211356"/>
    <s v="UE01"/>
    <x v="20"/>
    <d v="1899-12-30T22:40:00"/>
    <x v="3796"/>
    <s v="9000809755"/>
    <s v="012-022-00316891"/>
    <n v="3954.72"/>
    <n v="4434.0600000000004"/>
    <s v="ZPVN"/>
    <s v="40568432"/>
    <s v="0000395852"/>
    <n v="8002829217"/>
    <x v="2879"/>
    <x v="2"/>
    <x v="2"/>
    <n v="31.27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9750"/>
    <n v="31270"/>
    <n v="18480"/>
    <n v="640.41"/>
    <m/>
    <x v="28"/>
    <n v="5"/>
    <s v="05"/>
    <n v="31.27"/>
    <x v="1"/>
    <n v="20.480012791813238"/>
    <n v="20.480012791813238"/>
    <s v="TRANSALMEIDA"/>
    <n v="1013966"/>
    <s v="ALMEIDA CHICAIZA MIGUEL ANGEL"/>
    <x v="218"/>
  </r>
  <r>
    <n v="1002211393"/>
    <s v="UE01"/>
    <x v="20"/>
    <d v="1899-12-30T22:43:00"/>
    <x v="3797"/>
    <s v="9000809757"/>
    <s v="012-022-00316893"/>
    <n v="1030.7"/>
    <n v="1155.6199999999999"/>
    <s v="ZPVN"/>
    <s v="40568611"/>
    <s v="P000033718"/>
    <n v="8002829263"/>
    <x v="2880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7310"/>
    <n v="8000"/>
    <n v="9310"/>
    <n v="121.6"/>
    <m/>
    <x v="4"/>
    <n v="5"/>
    <s v="05"/>
    <n v="8"/>
    <x v="1"/>
    <n v="0.76"/>
    <n v="15.2"/>
    <s v="TRANSPORTE PROPIO"/>
    <n v="1013820"/>
    <s v="SARABIA YEPEZ RUTH IRENE"/>
    <x v="5"/>
  </r>
  <r>
    <n v="1002211393"/>
    <s v="UE01"/>
    <x v="20"/>
    <d v="1899-12-30T22:43:00"/>
    <x v="3798"/>
    <s v="9000809756"/>
    <s v="012-022-00316892"/>
    <n v="3201.25"/>
    <n v="3589.26"/>
    <s v="ZPVN"/>
    <s v="40568610"/>
    <s v="P000033717"/>
    <n v="8002829262"/>
    <x v="2880"/>
    <x v="6"/>
    <x v="6"/>
    <n v="50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4310"/>
    <n v="25000"/>
    <n v="9310"/>
    <n v="380"/>
    <m/>
    <x v="4"/>
    <n v="5"/>
    <s v="05"/>
    <n v="25"/>
    <x v="1"/>
    <n v="0.76"/>
    <n v="15.2"/>
    <s v="TRANSPORTE PROPIO"/>
    <n v="1013820"/>
    <s v="SARABIA YEPEZ RUTH IRENE"/>
    <x v="5"/>
  </r>
  <r>
    <n v="1002211332"/>
    <s v="UE01"/>
    <x v="20"/>
    <d v="1899-12-30T22:45:00"/>
    <x v="3799"/>
    <s v="9000809758"/>
    <s v="012-022-00316894"/>
    <n v="3711.6"/>
    <n v="4161.47"/>
    <s v="ZPVN"/>
    <s v="40563320"/>
    <s v="0000395763"/>
    <n v="8002829183"/>
    <x v="2881"/>
    <x v="2"/>
    <x v="2"/>
    <n v="30.93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0920"/>
    <n v="30930"/>
    <n v="19990"/>
    <n v="347.65"/>
    <m/>
    <x v="1"/>
    <n v="5"/>
    <s v="05"/>
    <n v="30.93"/>
    <x v="1"/>
    <n v="11.239896540575492"/>
    <n v="11.239896540575492"/>
    <s v="TRANSCONCEM CIA. LTDA."/>
    <n v="1013227"/>
    <s v="COMPAÑIA DE TRANSPORTE PESADO"/>
    <x v="136"/>
  </r>
  <r>
    <n v="1002211389"/>
    <s v="UE01"/>
    <x v="20"/>
    <d v="1899-12-30T22:46:00"/>
    <x v="3800"/>
    <s v="9000809759"/>
    <s v="012-022-00316895"/>
    <n v="4320"/>
    <n v="4843.6099999999997"/>
    <s v="ZPVN"/>
    <s v="40568516"/>
    <s v="0000395959"/>
    <n v="8002829257"/>
    <x v="2882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660"/>
    <n v="32010"/>
    <n v="18650"/>
    <n v="966.4"/>
    <m/>
    <x v="143"/>
    <n v="5"/>
    <s v="05"/>
    <n v="32"/>
    <x v="1"/>
    <n v="1.51"/>
    <n v="30.2"/>
    <s v="TRANSPORTE PROPIO"/>
    <n v="1013635"/>
    <s v="ROMAN BAJANA JHONATHAN MARCEL"/>
    <x v="214"/>
  </r>
  <r>
    <n v="1002211396"/>
    <s v="UE01"/>
    <x v="20"/>
    <d v="1899-12-30T22:55:00"/>
    <x v="3801"/>
    <s v="9000809645"/>
    <s v="013-020-00048105"/>
    <n v="1302.17"/>
    <n v="1460"/>
    <s v="ZPDF"/>
    <s v="70177965"/>
    <s v="0000396044"/>
    <n v="8002829267"/>
    <x v="2883"/>
    <x v="3"/>
    <x v="3"/>
    <n v="200"/>
    <s v="BOL"/>
    <s v="105068"/>
    <x v="124"/>
    <s v="807014"/>
    <s v="OBRA SHUSHUFINDI"/>
    <x v="35"/>
    <s v="VIA AL CENTRO COMERCIAL CENTRAL"/>
    <x v="53"/>
    <s v="O-Sucumbios-Shushufindi"/>
    <n v="385"/>
    <x v="124"/>
    <x v="124"/>
    <s v="100015005"/>
    <s v="QUITO LUIS"/>
    <s v="ZEMU"/>
    <x v="175"/>
    <s v="2"/>
    <s v="Sin Pallet"/>
    <n v="0"/>
    <n v="0"/>
    <x v="0"/>
    <n v="14586.666999999999"/>
    <n v="10016.666999999999"/>
    <n v="4570"/>
    <n v="248"/>
    <m/>
    <x v="122"/>
    <n v="5"/>
    <s v="05"/>
    <n v="10"/>
    <x v="1"/>
    <n v="1.24"/>
    <n v="24.8"/>
    <s v="LIDENORTI S.A."/>
    <n v="1013649"/>
    <s v="VEGA PEREZ JOSE"/>
    <x v="175"/>
  </r>
  <r>
    <n v="1002211396"/>
    <s v="UE01"/>
    <x v="20"/>
    <d v="1899-12-30T22:55:00"/>
    <x v="3802"/>
    <s v="9000809644"/>
    <s v="013-020-00048104"/>
    <n v="1082.71"/>
    <n v="1213.95"/>
    <s v="ZPDF"/>
    <s v="70177966"/>
    <s v="0000396045"/>
    <n v="8002829268"/>
    <x v="2883"/>
    <x v="4"/>
    <x v="4"/>
    <n v="160"/>
    <s v="BOL"/>
    <s v="105068"/>
    <x v="124"/>
    <s v="807014"/>
    <s v="OBRA SHUSHUFINDI"/>
    <x v="35"/>
    <s v="VIA AL CENTRO COMERCIAL CENTRAL"/>
    <x v="53"/>
    <s v="O-Sucumbios-Shushufindi"/>
    <n v="385"/>
    <x v="124"/>
    <x v="124"/>
    <s v="100015005"/>
    <s v="QUITO LUIS"/>
    <s v="ZEMU"/>
    <x v="175"/>
    <s v="2"/>
    <s v="Sin Pallet"/>
    <n v="0"/>
    <n v="0"/>
    <x v="0"/>
    <n v="12583.333000000001"/>
    <n v="8013.3329999999996"/>
    <n v="4570"/>
    <n v="198.4"/>
    <m/>
    <x v="122"/>
    <n v="5"/>
    <s v="05"/>
    <n v="8"/>
    <x v="1"/>
    <n v="1.24"/>
    <n v="24.8"/>
    <s v="LIDENORTI S.A."/>
    <n v="1013649"/>
    <s v="VEGA PEREZ JOSE"/>
    <x v="175"/>
  </r>
  <r>
    <n v="1002211418"/>
    <s v="UE01"/>
    <x v="20"/>
    <d v="1899-12-30T23:12:00"/>
    <x v="3803"/>
    <s v=""/>
    <s v=""/>
    <n v="0"/>
    <n v="0"/>
    <s v="ZPRC"/>
    <s v="2500108800"/>
    <s v="0000396038"/>
    <n v="8002829292"/>
    <x v="2884"/>
    <x v="3"/>
    <x v="3"/>
    <n v="360"/>
    <s v="BOL"/>
    <s v="101664"/>
    <x v="8"/>
    <s v="809597"/>
    <s v="GONZAGA RIOS JUANITA HERADIA"/>
    <x v="39"/>
    <s v="AV CHONE 1714 Y DIOSA UMIÑA"/>
    <x v="58"/>
    <s v="O-Manabi-Elcarmen"/>
    <n v="278"/>
    <x v="50"/>
    <x v="50"/>
    <s v="10007864"/>
    <s v="AREVALO AYALA MANUEL ARCESIO"/>
    <s v="ZEMU"/>
    <x v="65"/>
    <s v="2"/>
    <s v="Sin Pallet"/>
    <n v="0"/>
    <n v="0"/>
    <x v="0"/>
    <n v="27190"/>
    <n v="18020"/>
    <n v="9170"/>
    <n v="298.8"/>
    <m/>
    <x v="48"/>
    <n v="5"/>
    <s v="05"/>
    <n v="18"/>
    <x v="1"/>
    <n v="0.83000000000000007"/>
    <n v="16.600000000000001"/>
    <s v="TRIMPESAS S.A."/>
    <n v="1013766"/>
    <s v="MORALES RUIZ EDGAR MAURICIO"/>
    <x v="65"/>
  </r>
  <r>
    <n v="1002211375"/>
    <s v="UE01"/>
    <x v="20"/>
    <d v="1899-12-30T23:15:00"/>
    <x v="3804"/>
    <s v=""/>
    <s v=""/>
    <n v="0"/>
    <n v="0"/>
    <s v="ZPRC"/>
    <s v="2500108779"/>
    <s v="P000033648"/>
    <n v="8002829239"/>
    <x v="2885"/>
    <x v="2"/>
    <x v="2"/>
    <n v="27.7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4680"/>
    <n v="27760"/>
    <n v="16920"/>
    <n v="0"/>
    <m/>
    <x v="3"/>
    <n v="5"/>
    <s v="05"/>
    <n v="27.76"/>
    <x v="1"/>
    <n v="0"/>
    <n v="0"/>
    <s v="UNICON"/>
    <n v="1014412"/>
    <s v="UNION DE CONCRETERAS UNICON UCUE"/>
    <x v="41"/>
  </r>
  <r>
    <n v="1002211419"/>
    <s v="UE01"/>
    <x v="20"/>
    <d v="1899-12-30T23:18:00"/>
    <x v="3805"/>
    <s v=""/>
    <s v=""/>
    <n v="0"/>
    <n v="0"/>
    <s v="ZPRC"/>
    <s v="2500108801"/>
    <s v="0000396052"/>
    <n v="8002829293"/>
    <x v="2886"/>
    <x v="3"/>
    <x v="3"/>
    <n v="360"/>
    <s v="BOL"/>
    <s v="101664"/>
    <x v="8"/>
    <s v="804176"/>
    <s v="CAMINO MORA XAVIER OSWALDO"/>
    <x v="2"/>
    <s v="VIA QUEVEDO KM 3"/>
    <x v="43"/>
    <s v="O-Santodomingo -Santodomingodelos"/>
    <n v="247"/>
    <x v="36"/>
    <x v="36"/>
    <s v="100014995"/>
    <s v="LLIQUIN MIGUEL ANGEL"/>
    <s v="ZEMU"/>
    <x v="44"/>
    <s v="2"/>
    <s v="Sin Pallet"/>
    <n v="0"/>
    <n v="0"/>
    <x v="0"/>
    <n v="27310"/>
    <n v="18030"/>
    <n v="9280"/>
    <n v="302.39999999999998"/>
    <m/>
    <x v="34"/>
    <n v="5"/>
    <s v="05"/>
    <n v="18"/>
    <x v="1"/>
    <n v="0.84"/>
    <n v="16.799999999999997"/>
    <s v="TRANINTAGSA S.A."/>
    <n v="1014167"/>
    <s v="BENALCAZAR RUIZ LUIS EDUARDO"/>
    <x v="44"/>
  </r>
  <r>
    <n v="1002211390"/>
    <s v="UE01"/>
    <x v="20"/>
    <d v="1899-12-30T23:58:00"/>
    <x v="3806"/>
    <s v="9000809761"/>
    <s v="012-022-00316896"/>
    <n v="4185.6000000000004"/>
    <n v="4692.92"/>
    <s v="ZPVN"/>
    <s v="40568499"/>
    <s v="0000395921"/>
    <n v="8002829258"/>
    <x v="2887"/>
    <x v="7"/>
    <x v="7"/>
    <n v="640"/>
    <s v="BOL"/>
    <s v="101449"/>
    <x v="99"/>
    <s v="811061"/>
    <s v="CONSTRUBLOCK"/>
    <x v="4"/>
    <s v="VIA SALCEDO TENA"/>
    <x v="4"/>
    <s v="O-Cotopaxi-Salcedo"/>
    <n v="218"/>
    <x v="49"/>
    <x v="49"/>
    <s v="10001972"/>
    <s v="NARANJO JUAN MARCELO"/>
    <s v="ZETT"/>
    <x v="63"/>
    <s v="2"/>
    <s v="Sin Pallet"/>
    <n v="0"/>
    <n v="0"/>
    <x v="0"/>
    <n v="49730"/>
    <n v="32060"/>
    <n v="17670"/>
    <n v="486.4"/>
    <m/>
    <x v="47"/>
    <n v="5"/>
    <s v="05"/>
    <n v="32"/>
    <x v="1"/>
    <n v="0.76"/>
    <n v="15.2"/>
    <s v="ALQUINGA &amp; ALQUINGA"/>
    <n v="1023356"/>
    <s v="NARANJO JUAN MARCELO"/>
    <x v="63"/>
  </r>
  <r>
    <n v="1002211471"/>
    <s v="UE01"/>
    <x v="21"/>
    <d v="1899-12-30T04:53:00"/>
    <x v="3807"/>
    <s v="9000809762"/>
    <s v="012-022-00316897"/>
    <n v="4290"/>
    <n v="4809.9799999999996"/>
    <s v="ZPVN"/>
    <s v="40568391"/>
    <s v="0000395771"/>
    <n v="8002829378"/>
    <x v="288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40"/>
    <n v="33040"/>
    <n v="17900"/>
    <n v="594"/>
    <m/>
    <x v="138"/>
    <n v="6"/>
    <s v="06"/>
    <n v="33"/>
    <x v="1"/>
    <n v="0.9"/>
    <n v="18"/>
    <s v="TRANSPORTE PROPIO"/>
    <n v="1017512"/>
    <s v="PACHECO SALAZAR WILSON FABIAN"/>
    <x v="205"/>
  </r>
  <r>
    <n v="1002211476"/>
    <s v="UE01"/>
    <x v="21"/>
    <d v="1899-12-30T04:58:00"/>
    <x v="3808"/>
    <s v="9000809764"/>
    <s v="012-022-00316899"/>
    <n v="1194"/>
    <n v="1338.72"/>
    <s v="ZPVN"/>
    <s v="40568391"/>
    <s v="0000395766"/>
    <n v="8002829383"/>
    <x v="2889"/>
    <x v="5"/>
    <x v="5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19155.303"/>
    <n v="10030.303"/>
    <n v="9125"/>
    <n v="180"/>
    <m/>
    <x v="138"/>
    <n v="6"/>
    <s v="06"/>
    <n v="10"/>
    <x v="1"/>
    <n v="0.9"/>
    <n v="18"/>
    <s v="TRANSPORTE PROPIO"/>
    <n v="1017512"/>
    <s v="PACHECO SALAZAR WILSON FABIAN"/>
    <x v="274"/>
  </r>
  <r>
    <n v="1002211476"/>
    <s v="UE01"/>
    <x v="21"/>
    <d v="1899-12-30T04:58:00"/>
    <x v="3809"/>
    <s v="9000809763"/>
    <s v="012-022-00316898"/>
    <n v="2990"/>
    <n v="3352.41"/>
    <s v="ZPVN"/>
    <s v="40568391"/>
    <s v="0000395768"/>
    <n v="8002829384"/>
    <x v="2889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2194.697"/>
    <n v="23069.697"/>
    <n v="9125"/>
    <n v="414"/>
    <m/>
    <x v="138"/>
    <n v="6"/>
    <s v="06"/>
    <n v="23"/>
    <x v="1"/>
    <n v="0.9"/>
    <n v="18"/>
    <s v="TRANSPORTE PROPIO"/>
    <n v="1017512"/>
    <s v="PACHECO SALAZAR WILSON FABIAN"/>
    <x v="274"/>
  </r>
  <r>
    <n v="1002211481"/>
    <s v="UE01"/>
    <x v="21"/>
    <d v="1899-12-30T05:29:00"/>
    <x v="3810"/>
    <s v=""/>
    <s v=""/>
    <n v="0"/>
    <n v="0"/>
    <s v="ZPRC"/>
    <s v="2500108812"/>
    <s v="0000396120"/>
    <n v="8002829391"/>
    <x v="2890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240"/>
    <n v="24080"/>
    <n v="15160"/>
    <n v="259.2"/>
    <m/>
    <x v="6"/>
    <n v="6"/>
    <s v="06"/>
    <n v="24"/>
    <x v="1"/>
    <n v="0.53999999999999992"/>
    <n v="10.799999999999999"/>
    <s v="TRANSPORTE PROPIO"/>
    <n v="1013241"/>
    <s v="COMPAÑÍA DE TRANSPORTE DE CARGA PES"/>
    <x v="81"/>
  </r>
  <r>
    <n v="1002211506"/>
    <s v="UE01"/>
    <x v="21"/>
    <d v="1899-12-30T05:40:00"/>
    <x v="3811"/>
    <s v=""/>
    <s v=""/>
    <n v="0"/>
    <n v="0"/>
    <s v="ZPRC"/>
    <s v="2500108815"/>
    <s v="P000033714"/>
    <n v="8002829424"/>
    <x v="2891"/>
    <x v="7"/>
    <x v="7"/>
    <n v="40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9030.909"/>
    <n v="20090.909"/>
    <n v="8940"/>
    <n v="204"/>
    <m/>
    <x v="109"/>
    <n v="6"/>
    <s v="06"/>
    <n v="20"/>
    <x v="1"/>
    <n v="0.51"/>
    <n v="10.199999999999999"/>
    <s v="TRANSPORTE PROPIO"/>
    <n v="1018725"/>
    <s v="TRANSPORTE DE CARGA PESADA"/>
    <x v="203"/>
  </r>
  <r>
    <n v="1002211506"/>
    <s v="UE01"/>
    <x v="21"/>
    <d v="1899-12-30T05:40:00"/>
    <x v="3812"/>
    <s v=""/>
    <s v=""/>
    <n v="0"/>
    <n v="0"/>
    <s v="ZPRC"/>
    <s v="2500108814"/>
    <s v="P000033713"/>
    <n v="8002829423"/>
    <x v="2891"/>
    <x v="6"/>
    <x v="6"/>
    <n v="2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999.091"/>
    <n v="13059.091"/>
    <n v="8940"/>
    <n v="132.6"/>
    <m/>
    <x v="109"/>
    <n v="6"/>
    <s v="06"/>
    <n v="13"/>
    <x v="1"/>
    <n v="0.51"/>
    <n v="10.199999999999999"/>
    <s v="TRANSPORTE PROPIO"/>
    <n v="1018725"/>
    <s v="TRANSPORTE DE CARGA PESADA"/>
    <x v="203"/>
  </r>
  <r>
    <n v="1002211495"/>
    <s v="UE01"/>
    <x v="21"/>
    <d v="1899-12-30T05:45:00"/>
    <x v="3813"/>
    <s v="9000809717"/>
    <s v="013-020-00048107"/>
    <n v="3711.08"/>
    <n v="4160.8900000000003"/>
    <s v="ZPDF"/>
    <s v="70177988"/>
    <s v="0000396143"/>
    <n v="8002829407"/>
    <x v="2892"/>
    <x v="1"/>
    <x v="1"/>
    <n v="31.61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50000"/>
    <n v="31610"/>
    <n v="18390"/>
    <n v="0"/>
    <m/>
    <x v="1"/>
    <n v="6"/>
    <s v="06"/>
    <n v="31.61"/>
    <x v="1"/>
    <n v="0"/>
    <n v="0"/>
    <s v="TRANSCONCEM CIA. LTDA."/>
    <n v="1013227"/>
    <s v="COMPAÑIA DE TRANSPORTE PESADO"/>
    <x v="200"/>
  </r>
  <r>
    <n v="1002211511"/>
    <s v="UE01"/>
    <x v="21"/>
    <d v="1899-12-30T05:50:00"/>
    <x v="3814"/>
    <s v=""/>
    <s v=""/>
    <n v="0"/>
    <n v="0"/>
    <s v="ZPRC"/>
    <s v="2500108821"/>
    <s v="P000033729"/>
    <n v="8002829429"/>
    <x v="2893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440"/>
    <n v="33090"/>
    <n v="18350"/>
    <n v="382.8"/>
    <m/>
    <x v="173"/>
    <n v="6"/>
    <s v="06"/>
    <n v="33"/>
    <x v="1"/>
    <n v="0.58000000000000007"/>
    <n v="11.6"/>
    <s v="TRANSPORTE PROPIO"/>
    <n v="1012608"/>
    <s v="HERRERA POZO ALEXANDER EFREN"/>
    <x v="278"/>
  </r>
  <r>
    <n v="1002211483"/>
    <s v="UE01"/>
    <x v="21"/>
    <d v="1899-12-30T05:58:00"/>
    <x v="3815"/>
    <s v=""/>
    <s v=""/>
    <n v="0"/>
    <n v="0"/>
    <s v="ZPRC"/>
    <s v="2500108797"/>
    <s v="0000396003"/>
    <n v="8002829394"/>
    <x v="2894"/>
    <x v="7"/>
    <x v="7"/>
    <n v="320"/>
    <s v="BOL"/>
    <s v="101613"/>
    <x v="89"/>
    <s v="806418"/>
    <s v="CENTRO DE ACOPIO"/>
    <x v="1"/>
    <s v="AV SIMON BOLIVAR Y CALLE QUITO"/>
    <x v="66"/>
    <s v="O-Pichincha-Nayon"/>
    <n v="96.3"/>
    <x v="51"/>
    <x v="51"/>
    <s v="100014928"/>
    <s v="INLAGO RODRIGO"/>
    <s v="ZETT"/>
    <x v="66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  <n v="1014153"/>
    <s v="INLAGO ANDRANGO LUIS RODRIGO"/>
    <x v="66"/>
  </r>
  <r>
    <n v="1002211483"/>
    <s v="UE01"/>
    <x v="21"/>
    <d v="1899-12-30T05:58:00"/>
    <x v="3816"/>
    <s v=""/>
    <s v=""/>
    <n v="0"/>
    <n v="0"/>
    <s v="ZPRC"/>
    <s v="2500108797"/>
    <s v="0000396002"/>
    <n v="8002829393"/>
    <x v="2894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51"/>
    <x v="51"/>
    <s v="100014928"/>
    <s v="INLAGO RODRIGO"/>
    <s v="ZETT"/>
    <x v="66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  <n v="1014153"/>
    <s v="INLAGO ANDRANGO LUIS RODRIGO"/>
    <x v="66"/>
  </r>
  <r>
    <n v="1002211480"/>
    <s v="UE01"/>
    <x v="21"/>
    <d v="1899-12-30T06:09:00"/>
    <x v="3817"/>
    <s v=""/>
    <s v=""/>
    <n v="0"/>
    <n v="0"/>
    <s v="ZPRC"/>
    <s v="2500108792"/>
    <s v="0000395953"/>
    <n v="8002829390"/>
    <x v="2895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19"/>
    <x v="19"/>
    <s v="100019674"/>
    <s v="CHAMBA BRAYAN"/>
    <s v="ZETT"/>
    <x v="24"/>
    <s v="2"/>
    <s v="Sin Pallet"/>
    <n v="0"/>
    <n v="0"/>
    <x v="0"/>
    <n v="50870"/>
    <n v="33060"/>
    <n v="17810"/>
    <n v="554.4"/>
    <m/>
    <x v="19"/>
    <n v="6"/>
    <s v="06"/>
    <n v="33"/>
    <x v="1"/>
    <n v="0.84"/>
    <n v="16.8"/>
    <s v="LIDENORTI S.A."/>
    <n v="1013548"/>
    <s v="POZO FUENTES DIEGO FRANCISCO"/>
    <x v="24"/>
  </r>
  <r>
    <n v="1002211531"/>
    <s v="UE01"/>
    <x v="21"/>
    <d v="1899-12-30T06:36:00"/>
    <x v="3818"/>
    <s v="9000809769"/>
    <s v="012-022-00316900"/>
    <n v="2304.9"/>
    <n v="2584.27"/>
    <s v="ZPVN"/>
    <s v="40568615"/>
    <s v="P000033722"/>
    <n v="8002829453"/>
    <x v="2896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30"/>
    <n v="18050"/>
    <n v="9280"/>
    <n v="266.39999999999998"/>
    <m/>
    <x v="7"/>
    <n v="6"/>
    <s v="06"/>
    <n v="18"/>
    <x v="1"/>
    <n v="0.74"/>
    <n v="14.799999999999999"/>
    <s v="TRANSPORTE PROPIO"/>
    <n v="1013388"/>
    <s v="CAMPAÑA MALDONADO BLANCA CECILIA"/>
    <x v="89"/>
  </r>
  <r>
    <n v="1002211525"/>
    <s v="UE01"/>
    <x v="21"/>
    <d v="1899-12-30T06:43:00"/>
    <x v="3819"/>
    <s v="9000809772"/>
    <s v="012-022-00316902"/>
    <n v="511.41"/>
    <n v="573.4"/>
    <s v="ZPVN"/>
    <s v="40568623"/>
    <s v="P000033727"/>
    <n v="8002829445"/>
    <x v="2897"/>
    <x v="7"/>
    <x v="7"/>
    <n v="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2887.272999999999"/>
    <n v="4007.2730000000001"/>
    <n v="8880"/>
    <n v="60.8"/>
    <m/>
    <x v="10"/>
    <n v="6"/>
    <s v="06"/>
    <n v="4"/>
    <x v="1"/>
    <n v="0.76"/>
    <n v="15.2"/>
    <s v="TRANSPORTE PROPIO"/>
    <n v="1013863"/>
    <s v="DISTRIBUCIONES NARANJO"/>
    <x v="17"/>
  </r>
  <r>
    <n v="1002211525"/>
    <s v="UE01"/>
    <x v="21"/>
    <d v="1899-12-30T06:43:00"/>
    <x v="3820"/>
    <s v="9000809771"/>
    <s v="012-022-00316901"/>
    <n v="3684.88"/>
    <n v="4131.5200000000004"/>
    <s v="ZPVN"/>
    <s v="40568622"/>
    <s v="P000033726"/>
    <n v="8002829446"/>
    <x v="2897"/>
    <x v="6"/>
    <x v="6"/>
    <n v="5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7932.726999999999"/>
    <n v="29052.726999999999"/>
    <n v="8880"/>
    <n v="440.8"/>
    <m/>
    <x v="10"/>
    <n v="6"/>
    <s v="06"/>
    <n v="29"/>
    <x v="1"/>
    <n v="0.76"/>
    <n v="15.200000000000001"/>
    <s v="TRANSPORTE PROPIO"/>
    <n v="1013863"/>
    <s v="DISTRIBUCIONES NARANJO"/>
    <x v="17"/>
  </r>
  <r>
    <n v="1002211542"/>
    <s v="UE01"/>
    <x v="21"/>
    <d v="1899-12-30T06:54:00"/>
    <x v="3821"/>
    <s v="9000809775"/>
    <s v="012-022-00316905"/>
    <n v="533.48"/>
    <n v="598.14"/>
    <s v="ZPVN"/>
    <s v="40568619"/>
    <s v="P000033725"/>
    <n v="8002829469"/>
    <x v="2898"/>
    <x v="7"/>
    <x v="7"/>
    <n v="8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7026.6670000000004"/>
    <n v="4006.6669999999999"/>
    <n v="3020"/>
    <n v="26.4"/>
    <m/>
    <x v="7"/>
    <n v="6"/>
    <s v="06"/>
    <n v="4"/>
    <x v="1"/>
    <n v="0.32999999999999996"/>
    <n v="6.6"/>
    <s v="TRANSPORTE PROPIO"/>
    <n v="1013388"/>
    <s v="CAMPAÑA MALDONADO BLANCA CECILIA"/>
    <x v="8"/>
  </r>
  <r>
    <n v="1002211542"/>
    <s v="UE01"/>
    <x v="21"/>
    <d v="1899-12-30T06:54:00"/>
    <x v="3822"/>
    <s v="9000809773"/>
    <s v="012-022-00316903"/>
    <n v="486.98"/>
    <n v="546.01"/>
    <s v="ZPVN"/>
    <s v="40568618"/>
    <s v="P000033724"/>
    <n v="8002829470"/>
    <x v="2898"/>
    <x v="5"/>
    <x v="5"/>
    <n v="8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7026.6660000000002"/>
    <n v="4006.6660000000002"/>
    <n v="3020"/>
    <n v="26.4"/>
    <m/>
    <x v="7"/>
    <n v="6"/>
    <s v="06"/>
    <n v="4"/>
    <x v="1"/>
    <n v="0.32999999999999996"/>
    <n v="6.6"/>
    <s v="TRANSPORTE PROPIO"/>
    <n v="1013388"/>
    <s v="CAMPAÑA MALDONADO BLANCA CECILIA"/>
    <x v="8"/>
  </r>
  <r>
    <n v="1002211542"/>
    <s v="UE01"/>
    <x v="21"/>
    <d v="1899-12-30T06:54:00"/>
    <x v="3823"/>
    <s v="9000809774"/>
    <s v="012-022-00316904"/>
    <n v="1327.78"/>
    <n v="1488.71"/>
    <s v="ZPVN"/>
    <s v="40568617"/>
    <s v="P000033723"/>
    <n v="8002829468"/>
    <x v="2898"/>
    <x v="6"/>
    <x v="6"/>
    <n v="20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13036.666999999999"/>
    <n v="10016.666999999999"/>
    <n v="3020"/>
    <n v="66"/>
    <m/>
    <x v="7"/>
    <n v="6"/>
    <s v="06"/>
    <n v="10"/>
    <x v="1"/>
    <n v="0.33"/>
    <n v="6.6"/>
    <s v="TRANSPORTE PROPIO"/>
    <n v="1013388"/>
    <s v="CAMPAÑA MALDONADO BLANCA CECILIA"/>
    <x v="8"/>
  </r>
  <r>
    <n v="1002211565"/>
    <s v="UE01"/>
    <x v="21"/>
    <d v="1899-12-30T07:24:00"/>
    <x v="3824"/>
    <s v="9000809776"/>
    <s v="012-022-00316906"/>
    <n v="3238.68"/>
    <n v="3631.23"/>
    <s v="ZPVN"/>
    <s v="40568577"/>
    <s v="P000033696"/>
    <n v="8002829496"/>
    <x v="2899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2"/>
    <x v="2"/>
    <s v="100019189"/>
    <s v="SIMBAÑA EDWIN"/>
    <s v="ZEMT"/>
    <x v="3"/>
    <s v="1"/>
    <s v="Con Pallet"/>
    <n v="0.05"/>
    <n v="24"/>
    <x v="0"/>
    <n v="39060"/>
    <n v="24060"/>
    <n v="15000"/>
    <n v="43.2"/>
    <m/>
    <x v="2"/>
    <n v="6"/>
    <s v="06"/>
    <n v="24"/>
    <x v="1"/>
    <n v="9.0000000000000011E-2"/>
    <n v="1.8"/>
    <s v="TRANSPORTE PROPIO"/>
    <n v="1014266"/>
    <s v="TRANSBOSNA CIA. LTDA."/>
    <x v="3"/>
  </r>
  <r>
    <n v="1002211520"/>
    <s v="UE01"/>
    <x v="21"/>
    <d v="1899-12-30T07:25:00"/>
    <x v="3825"/>
    <s v=""/>
    <s v=""/>
    <n v="0"/>
    <n v="0"/>
    <s v="ZPRC"/>
    <s v="2500108812"/>
    <s v="0000396119"/>
    <n v="8002829439"/>
    <x v="2900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51050"/>
    <n v="32070"/>
    <n v="18980"/>
    <n v="345.6"/>
    <m/>
    <x v="6"/>
    <n v="6"/>
    <s v="06"/>
    <n v="32"/>
    <x v="1"/>
    <n v="0.54"/>
    <n v="10.8"/>
    <s v="TRANSPORTE PROPIO"/>
    <n v="1013241"/>
    <s v="COMPAÑÍA DE TRANSPORTE DE CARGA PES"/>
    <x v="52"/>
  </r>
  <r>
    <n v="1002211580"/>
    <s v="UE01"/>
    <x v="21"/>
    <d v="1899-12-30T07:36:00"/>
    <x v="3826"/>
    <s v=""/>
    <s v=""/>
    <n v="0"/>
    <n v="0"/>
    <s v="ZPRC"/>
    <s v="2500108811"/>
    <s v="P000033704"/>
    <n v="8002829512"/>
    <x v="2901"/>
    <x v="5"/>
    <x v="5"/>
    <n v="48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42650"/>
    <n v="24070"/>
    <n v="18580"/>
    <n v="432"/>
    <m/>
    <x v="72"/>
    <n v="6"/>
    <s v="06"/>
    <n v="24"/>
    <x v="1"/>
    <n v="0.9"/>
    <n v="18"/>
    <s v="TRANSPORTE PROPIO"/>
    <n v="1014110"/>
    <s v="RODRIGUEZ CORREA ROSA AYDE"/>
    <x v="254"/>
  </r>
  <r>
    <n v="1002211581"/>
    <s v="UE01"/>
    <x v="21"/>
    <d v="1899-12-30T07:39:00"/>
    <x v="3827"/>
    <s v="9000809780"/>
    <s v="012-022-00316907"/>
    <n v="2287.17"/>
    <n v="2564.39"/>
    <s v="ZPVN"/>
    <s v="40568594"/>
    <s v="P000033705"/>
    <n v="8002829514"/>
    <x v="2902"/>
    <x v="6"/>
    <x v="6"/>
    <n v="360"/>
    <s v="BOL"/>
    <s v="101680"/>
    <x v="12"/>
    <s v="802649"/>
    <s v="OBRA MULALILLO"/>
    <x v="4"/>
    <s v="MULALILLO PARQUE CENTRAL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290"/>
    <n v="18030"/>
    <n v="9260"/>
    <n v="273.60000000000002"/>
    <m/>
    <x v="141"/>
    <n v="6"/>
    <s v="06"/>
    <n v="18"/>
    <x v="1"/>
    <n v="0.76"/>
    <n v="15.200000000000001"/>
    <s v="TRANSPORTE PROPIO"/>
    <n v="1023045"/>
    <s v="ESPINOSA OTAVALO PABLO ANIBAL"/>
    <x v="211"/>
  </r>
  <r>
    <n v="1002211584"/>
    <s v="UE01"/>
    <x v="21"/>
    <d v="1899-12-30T07:53:00"/>
    <x v="3828"/>
    <s v="9000809781"/>
    <s v="012-022-00316908"/>
    <n v="4415.3999999999996"/>
    <n v="4950.58"/>
    <s v="ZPVN"/>
    <s v="40568556"/>
    <s v="P000033690"/>
    <n v="8002829518"/>
    <x v="2903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70"/>
    <n v="33090"/>
    <n v="18280"/>
    <n v="382.8"/>
    <m/>
    <x v="139"/>
    <n v="6"/>
    <s v="06"/>
    <n v="33"/>
    <x v="1"/>
    <n v="0.58000000000000007"/>
    <n v="11.6"/>
    <s v="TRANSPORTE PROPIO"/>
    <n v="1013478"/>
    <s v="LANDAZURI CORDOVA IVAN OSWALDO"/>
    <x v="208"/>
  </r>
  <r>
    <n v="1002211589"/>
    <s v="UE01"/>
    <x v="21"/>
    <d v="1899-12-30T07:58:00"/>
    <x v="3829"/>
    <s v=""/>
    <s v=""/>
    <n v="0"/>
    <n v="0"/>
    <s v="ZPRC"/>
    <s v="2500108803"/>
    <s v="0000396075"/>
    <n v="8002829524"/>
    <x v="2904"/>
    <x v="3"/>
    <x v="3"/>
    <n v="360"/>
    <s v="BOL"/>
    <s v="101663"/>
    <x v="46"/>
    <s v="807710"/>
    <s v="BLOQUERA MUNDO BLOQUE"/>
    <x v="71"/>
    <s v="VÍA CINCUNVALACION, REDONDEL COLORA"/>
    <x v="33"/>
    <s v="O-Manabi-Manta"/>
    <n v="486"/>
    <x v="37"/>
    <x v="37"/>
    <s v="100014907"/>
    <s v="CALDERON LUIS"/>
    <s v="ZEMU"/>
    <x v="57"/>
    <s v="2"/>
    <s v="Sin Pallet"/>
    <n v="0"/>
    <n v="0"/>
    <x v="0"/>
    <n v="27240"/>
    <n v="18060"/>
    <n v="9180"/>
    <n v="406.8"/>
    <m/>
    <x v="35"/>
    <n v="6"/>
    <s v="06"/>
    <n v="18"/>
    <x v="1"/>
    <n v="1.1300000000000001"/>
    <n v="22.6"/>
    <s v="RAPIDO EL OTAVALEÑITO S.A."/>
    <n v="1012819"/>
    <s v="BRAVO VASQUEZ JOSE LUIS SIGIFREDO"/>
    <x v="57"/>
  </r>
  <r>
    <n v="1002211570"/>
    <s v="UE01"/>
    <x v="21"/>
    <d v="1899-12-30T08:06:00"/>
    <x v="3830"/>
    <s v=""/>
    <s v=""/>
    <n v="0"/>
    <n v="0"/>
    <s v="ZPRC"/>
    <s v="2500108616"/>
    <s v="0000395767"/>
    <n v="8002829501"/>
    <x v="2905"/>
    <x v="1"/>
    <x v="1"/>
    <n v="31.24"/>
    <s v="T"/>
    <s v="101731"/>
    <x v="1"/>
    <s v="801733"/>
    <s v="DESTINO GRANEL."/>
    <x v="1"/>
    <s v="VIA PIFO A PINTAG"/>
    <x v="1"/>
    <s v="O-Pichincha-Itulcachi"/>
    <n v="105"/>
    <x v="1"/>
    <x v="1"/>
    <s v="100017509"/>
    <s v="YANDUN RUBEN"/>
    <s v="ZECI"/>
    <x v="272"/>
    <s v="2"/>
    <s v="Sin Pallet"/>
    <n v="0"/>
    <n v="0"/>
    <x v="0"/>
    <n v="49170"/>
    <n v="31240"/>
    <n v="17930"/>
    <n v="290.22000000000003"/>
    <m/>
    <x v="1"/>
    <n v="6"/>
    <s v="06"/>
    <n v="31.24"/>
    <x v="1"/>
    <n v="9.2900128040973122"/>
    <n v="9.2900128040973122"/>
    <s v="TRANSCONCEM CIA. LTDA."/>
    <n v="1013227"/>
    <s v="COMPAÑIA DE TRANSPORTE PESADO"/>
    <x v="273"/>
  </r>
  <r>
    <n v="1002211559"/>
    <s v="UE01"/>
    <x v="21"/>
    <d v="1899-12-30T08:17:00"/>
    <x v="3831"/>
    <s v=""/>
    <s v=""/>
    <n v="0"/>
    <n v="0"/>
    <s v="ZPRC"/>
    <s v="2500108617"/>
    <s v="0000395769"/>
    <n v="8002829490"/>
    <x v="2906"/>
    <x v="2"/>
    <x v="2"/>
    <n v="32.340000000000003"/>
    <s v="T"/>
    <s v="101731"/>
    <x v="1"/>
    <s v="801733"/>
    <s v="DESTINO GRANEL."/>
    <x v="1"/>
    <s v="VIA PIFO A PINTAG"/>
    <x v="1"/>
    <s v="O-Pichincha-Itulcachi"/>
    <n v="105"/>
    <x v="1"/>
    <x v="1"/>
    <s v="100018767"/>
    <s v="FALCON RENE"/>
    <s v="ZECI"/>
    <x v="270"/>
    <s v="2"/>
    <s v="Sin Pallet"/>
    <n v="0"/>
    <n v="0"/>
    <x v="0"/>
    <n v="50760"/>
    <n v="32340"/>
    <n v="18420"/>
    <n v="300.44"/>
    <m/>
    <x v="1"/>
    <n v="6"/>
    <s v="06"/>
    <n v="32.340000000000003"/>
    <x v="1"/>
    <n v="9.2900432900432897"/>
    <n v="9.2900432900432897"/>
    <s v="TRANSCONCEM CIA. LTDA."/>
    <n v="1013227"/>
    <s v="COMPAÑIA DE TRANSPORTE PESADO"/>
    <x v="271"/>
  </r>
  <r>
    <n v="1002211607"/>
    <s v="UE01"/>
    <x v="21"/>
    <d v="1899-12-30T08:20:00"/>
    <x v="3832"/>
    <s v="9000809783"/>
    <s v="012-022-00316910"/>
    <n v="2045.65"/>
    <n v="2293.6"/>
    <s v="ZPVN"/>
    <s v="40568601"/>
    <s v="P000033710"/>
    <n v="8002829551"/>
    <x v="2907"/>
    <x v="7"/>
    <x v="7"/>
    <n v="3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4768.528999999999"/>
    <n v="16023.529"/>
    <n v="8745"/>
    <n v="249.6"/>
    <m/>
    <x v="10"/>
    <n v="6"/>
    <s v="06"/>
    <n v="16"/>
    <x v="1"/>
    <n v="0.78"/>
    <n v="15.6"/>
    <s v="TRANSPORTE PROPIO"/>
    <n v="1013863"/>
    <s v="DISTRIBUCIONES NARANJO"/>
    <x v="12"/>
  </r>
  <r>
    <n v="1002211607"/>
    <s v="UE01"/>
    <x v="21"/>
    <d v="1899-12-30T08:20:00"/>
    <x v="3833"/>
    <s v="9000809782"/>
    <s v="012-022-00316909"/>
    <n v="2287.17"/>
    <n v="2564.39"/>
    <s v="ZPVN"/>
    <s v="40568600"/>
    <s v="P000033709"/>
    <n v="8002829550"/>
    <x v="290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6771.471000000001"/>
    <n v="18026.471000000001"/>
    <n v="8745"/>
    <n v="280.8"/>
    <m/>
    <x v="10"/>
    <n v="6"/>
    <s v="06"/>
    <n v="18"/>
    <x v="1"/>
    <n v="0.78"/>
    <n v="15.600000000000001"/>
    <s v="TRANSPORTE PROPIO"/>
    <n v="1013863"/>
    <s v="DISTRIBUCIONES NARANJO"/>
    <x v="12"/>
  </r>
  <r>
    <n v="1002211608"/>
    <s v="UE01"/>
    <x v="21"/>
    <d v="1899-12-30T08:26:00"/>
    <x v="3834"/>
    <s v="9000809785"/>
    <s v="012-022-00316912"/>
    <n v="984"/>
    <n v="1103.27"/>
    <s v="ZPVN"/>
    <s v="40568581"/>
    <s v="0000396091"/>
    <n v="8002829553"/>
    <x v="2908"/>
    <x v="5"/>
    <x v="5"/>
    <n v="16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2527.778"/>
    <n v="8017.7780000000002"/>
    <n v="4510"/>
    <n v="150.4"/>
    <m/>
    <x v="16"/>
    <n v="6"/>
    <s v="06"/>
    <n v="8"/>
    <x v="1"/>
    <n v="0.94000000000000006"/>
    <n v="18.8"/>
    <s v="LA ARMENIA S.A."/>
    <n v="1020060"/>
    <s v="FUERTES RUEDA HUGO BALDOMERO"/>
    <x v="21"/>
  </r>
  <r>
    <n v="1002211608"/>
    <s v="UE01"/>
    <x v="21"/>
    <d v="1899-12-30T08:26:00"/>
    <x v="3835"/>
    <s v="9000809784"/>
    <s v="012-022-00316911"/>
    <n v="1326"/>
    <n v="1486.72"/>
    <s v="ZPVN"/>
    <s v="40568581"/>
    <s v="0000396090"/>
    <n v="8002829554"/>
    <x v="2908"/>
    <x v="6"/>
    <x v="6"/>
    <n v="20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4532.222"/>
    <n v="10022.222"/>
    <n v="4510"/>
    <n v="188"/>
    <m/>
    <x v="16"/>
    <n v="6"/>
    <s v="06"/>
    <n v="10"/>
    <x v="1"/>
    <n v="0.94"/>
    <n v="18.8"/>
    <s v="LA ARMENIA S.A."/>
    <n v="1020060"/>
    <s v="FUERTES RUEDA HUGO BALDOMERO"/>
    <x v="21"/>
  </r>
  <r>
    <n v="1002211611"/>
    <s v="UE01"/>
    <x v="21"/>
    <d v="1899-12-30T08:35:00"/>
    <x v="3836"/>
    <s v=""/>
    <s v=""/>
    <n v="0"/>
    <n v="0"/>
    <s v="ZPRC"/>
    <s v="2500108813"/>
    <s v="P000033708"/>
    <n v="8002829559"/>
    <x v="2909"/>
    <x v="5"/>
    <x v="5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180"/>
    <n v="18080"/>
    <n v="9100"/>
    <n v="324"/>
    <m/>
    <x v="72"/>
    <n v="6"/>
    <s v="06"/>
    <n v="18"/>
    <x v="1"/>
    <n v="0.9"/>
    <n v="18"/>
    <s v="TRANSPORTE PROPIO"/>
    <n v="1014110"/>
    <s v="RODRIGUEZ CORREA ROSA AYDE"/>
    <x v="96"/>
  </r>
  <r>
    <n v="1002211625"/>
    <s v="UE01"/>
    <x v="21"/>
    <d v="1899-12-30T09:00:00"/>
    <x v="3837"/>
    <s v="9000809790"/>
    <s v="012-022-00316913"/>
    <n v="2412"/>
    <n v="2704.35"/>
    <s v="ZPVN"/>
    <s v="40568585"/>
    <s v="0000396098"/>
    <n v="8002829576"/>
    <x v="2910"/>
    <x v="6"/>
    <x v="6"/>
    <n v="360"/>
    <s v="BOL"/>
    <s v="101669"/>
    <x v="155"/>
    <s v="807492"/>
    <s v="OBRA COLEGIO PIO X"/>
    <x v="27"/>
    <s v="VÍA AMBATO"/>
    <x v="41"/>
    <s v="O-Tungurahua-Ambato"/>
    <n v="250"/>
    <x v="150"/>
    <x v="150"/>
    <s v="10008195"/>
    <s v="ESTRADA MORENO GERAL VICHENSO"/>
    <s v="ZEMU"/>
    <x v="224"/>
    <s v="2"/>
    <s v="Sin Pallet"/>
    <n v="0"/>
    <n v="0"/>
    <x v="0"/>
    <n v="27150"/>
    <n v="18030"/>
    <n v="9120"/>
    <n v="324"/>
    <m/>
    <x v="147"/>
    <n v="6"/>
    <s v="06"/>
    <n v="18"/>
    <x v="1"/>
    <n v="0.9"/>
    <n v="18"/>
    <s v="SANJOPAS S.A."/>
    <n v="1022327"/>
    <s v="JACOME ECHEVERRIA JEFFERSON SANTIAG"/>
    <x v="224"/>
  </r>
  <r>
    <n v="1002211583"/>
    <s v="UE01"/>
    <x v="21"/>
    <d v="1899-12-30T09:01:00"/>
    <x v="3838"/>
    <s v="9000809792"/>
    <s v="012-022-00316914"/>
    <n v="4371.2"/>
    <n v="4901.01"/>
    <s v="ZPVN"/>
    <s v="40568546"/>
    <s v="0000396034"/>
    <n v="8002829516"/>
    <x v="2911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163"/>
    <x v="163"/>
    <s v="100017801"/>
    <s v="CUASES VICTOR"/>
    <s v="ZETT"/>
    <x v="246"/>
    <s v="1"/>
    <s v="Con Pallet"/>
    <n v="0.05"/>
    <n v="32"/>
    <x v="0"/>
    <n v="50720"/>
    <n v="32020"/>
    <n v="18700"/>
    <n v="371.2"/>
    <m/>
    <x v="159"/>
    <n v="6"/>
    <s v="06"/>
    <n v="32"/>
    <x v="1"/>
    <n v="0.57999999999999996"/>
    <n v="11.6"/>
    <s v="TRIMPESAS S.A."/>
    <n v="1013858"/>
    <s v="LARA VILLEGAS MARIANA DE JESUS"/>
    <x v="246"/>
  </r>
  <r>
    <n v="1002211592"/>
    <s v="UE01"/>
    <x v="21"/>
    <d v="1899-12-30T09:04:00"/>
    <x v="3839"/>
    <s v=""/>
    <s v=""/>
    <n v="0"/>
    <n v="0"/>
    <s v="ZPRC"/>
    <s v="2500108782"/>
    <s v="P000033653"/>
    <n v="8002829527"/>
    <x v="2912"/>
    <x v="2"/>
    <x v="2"/>
    <n v="31.7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510"/>
    <n v="31780"/>
    <n v="18730"/>
    <n v="807.53"/>
    <m/>
    <x v="28"/>
    <n v="6"/>
    <s v="06"/>
    <n v="31.78"/>
    <x v="1"/>
    <n v="25.410006293266203"/>
    <n v="25.410006293266203"/>
    <s v="TRANSALMEIDA"/>
    <n v="1013966"/>
    <s v="ALMEIDA CHICAIZA MIGUEL ANGEL"/>
    <x v="92"/>
  </r>
  <r>
    <n v="1002211585"/>
    <s v="UE01"/>
    <x v="21"/>
    <d v="1899-12-30T09:05:00"/>
    <x v="3840"/>
    <s v=""/>
    <s v=""/>
    <n v="0"/>
    <n v="0"/>
    <s v="ZPRC"/>
    <s v="2500108773"/>
    <s v="0000395744"/>
    <n v="8002829520"/>
    <x v="2913"/>
    <x v="6"/>
    <x v="6"/>
    <n v="480"/>
    <s v="BOL"/>
    <s v="101664"/>
    <x v="8"/>
    <s v="805153"/>
    <s v="MEGAHIERRO 1 CRISTOBAL DE TROYA"/>
    <x v="9"/>
    <s v="AV CRISTOBAL DE TROYA"/>
    <x v="11"/>
    <s v="O-Imbabura-Ibarra"/>
    <n v="30"/>
    <x v="28"/>
    <x v="28"/>
    <s v="100019281"/>
    <s v="GRANDA BYRON"/>
    <s v="ZEMT"/>
    <x v="34"/>
    <s v="1"/>
    <s v="Con Pallet"/>
    <n v="0.05"/>
    <n v="24"/>
    <x v="0"/>
    <n v="38360"/>
    <n v="24040"/>
    <n v="14320"/>
    <n v="91.2"/>
    <m/>
    <x v="26"/>
    <n v="6"/>
    <s v="06"/>
    <n v="24"/>
    <x v="1"/>
    <n v="0.19"/>
    <n v="3.8000000000000003"/>
    <s v="TRIMPESAS S.A."/>
    <n v="1014322"/>
    <s v="ESPARZA REVELO JORGE MARCELO"/>
    <x v="34"/>
  </r>
  <r>
    <n v="1002211636"/>
    <s v="UE01"/>
    <x v="21"/>
    <d v="1899-12-30T09:07:00"/>
    <x v="3841"/>
    <s v="9000809794"/>
    <s v="012-022-00316915"/>
    <n v="2343.91"/>
    <n v="2628.01"/>
    <s v="ZPVN"/>
    <s v="40568673"/>
    <s v="P000033733"/>
    <n v="8002829590"/>
    <x v="2914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00"/>
    <n v="18060"/>
    <n v="8940"/>
    <n v="266.39999999999998"/>
    <m/>
    <x v="90"/>
    <n v="6"/>
    <s v="06"/>
    <n v="18"/>
    <x v="1"/>
    <n v="0.74"/>
    <n v="14.799999999999999"/>
    <s v="TRANSPORTE PROPIO"/>
    <n v="1013789"/>
    <s v="VEGA VEGA FABIAN"/>
    <x v="127"/>
  </r>
  <r>
    <n v="1002211597"/>
    <s v="UE01"/>
    <x v="21"/>
    <d v="1899-12-30T09:34:00"/>
    <x v="3842"/>
    <s v="9000809797"/>
    <s v="012-022-00316916"/>
    <n v="3144"/>
    <n v="3525.07"/>
    <s v="ZPVN"/>
    <s v="40568396"/>
    <s v="P000033647"/>
    <n v="8002829534"/>
    <x v="2915"/>
    <x v="4"/>
    <x v="4"/>
    <n v="480"/>
    <s v="BOL"/>
    <s v="101538"/>
    <x v="139"/>
    <s v="801949"/>
    <s v="BUENA FE SUCURSAL"/>
    <x v="31"/>
    <s v="BUENA FE SUCURSAL / VIA A BUENA FE"/>
    <x v="47"/>
    <s v="O-Losrios-Buenafe"/>
    <n v="328"/>
    <x v="87"/>
    <x v="87"/>
    <s v="100019494"/>
    <s v="GUERRERO WILSON"/>
    <s v="ZEMT"/>
    <x v="119"/>
    <s v="1"/>
    <s v="Con Pallet"/>
    <n v="0.05"/>
    <n v="24"/>
    <x v="0"/>
    <n v="40470"/>
    <n v="24010"/>
    <n v="16460"/>
    <n v="494.4"/>
    <m/>
    <x v="85"/>
    <n v="6"/>
    <s v="06"/>
    <n v="24"/>
    <x v="1"/>
    <n v="1.03"/>
    <n v="20.599999999999998"/>
    <s v="RUTAS COTACACHENSES"/>
    <n v="10007064"/>
    <s v="GUERRERO HUALPA WILSON GILBERTO"/>
    <x v="119"/>
  </r>
  <r>
    <n v="1002211683"/>
    <s v="UE01"/>
    <x v="21"/>
    <d v="1899-12-30T09:35:00"/>
    <x v="3843"/>
    <s v=""/>
    <s v=""/>
    <n v="0"/>
    <n v="0"/>
    <s v="ZPRC"/>
    <s v="2500108808"/>
    <s v="P000033698"/>
    <n v="8002829644"/>
    <x v="2916"/>
    <x v="7"/>
    <x v="7"/>
    <n v="360"/>
    <s v="BOL"/>
    <s v="101633"/>
    <x v="15"/>
    <s v="803189"/>
    <s v="SACOS BODEGA LASSO"/>
    <x v="6"/>
    <s v="PANAMERICANA NORTE"/>
    <x v="6"/>
    <s v="O-Cotopaxi-Lasso"/>
    <n v="178"/>
    <x v="121"/>
    <x v="121"/>
    <s v="100014999"/>
    <s v="TUTILLO SEGUNDO"/>
    <s v="ZEMU"/>
    <x v="182"/>
    <s v="2"/>
    <s v="Sin Pallet"/>
    <n v="0"/>
    <n v="0"/>
    <x v="0"/>
    <n v="27100"/>
    <n v="18040"/>
    <n v="9060"/>
    <n v="248.4"/>
    <m/>
    <x v="119"/>
    <n v="6"/>
    <s v="06"/>
    <n v="18"/>
    <x v="1"/>
    <n v="0.69000000000000006"/>
    <n v="13.8"/>
    <s v="LIDENORTI S.A."/>
    <n v="1013565"/>
    <s v="ESPARZA ESPINOZA JIMMY ERNESTO"/>
    <x v="182"/>
  </r>
  <r>
    <n v="1002211666"/>
    <s v="UE01"/>
    <x v="21"/>
    <d v="1899-12-30T09:37:00"/>
    <x v="3844"/>
    <s v="9000809799"/>
    <s v="012-022-00316918"/>
    <n v="3402.83"/>
    <n v="3815.28"/>
    <s v="ZPVN"/>
    <s v="40568693"/>
    <s v="0000396210"/>
    <n v="8002829625"/>
    <x v="2917"/>
    <x v="7"/>
    <x v="7"/>
    <n v="5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35168.75"/>
    <n v="26048.75"/>
    <n v="9120"/>
    <n v="395.2"/>
    <m/>
    <x v="118"/>
    <n v="6"/>
    <s v="06"/>
    <n v="26"/>
    <x v="1"/>
    <n v="0.76"/>
    <n v="15.2"/>
    <s v="TRANSPORTE PROPIO"/>
    <n v="1023699"/>
    <s v="RIVADENEIRA MORALES KEVIN ANTONIO"/>
    <x v="168"/>
  </r>
  <r>
    <n v="1002211666"/>
    <s v="UE01"/>
    <x v="21"/>
    <d v="1899-12-30T09:37:00"/>
    <x v="3845"/>
    <s v="9000809798"/>
    <s v="012-022-00316917"/>
    <n v="780.52"/>
    <n v="875.12"/>
    <s v="ZPVN"/>
    <s v="40568693"/>
    <s v="0000396211"/>
    <n v="8002829624"/>
    <x v="2917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131.25"/>
    <n v="6011.25"/>
    <n v="9120"/>
    <n v="91.2"/>
    <m/>
    <x v="118"/>
    <n v="6"/>
    <s v="06"/>
    <n v="6"/>
    <x v="1"/>
    <n v="0.76"/>
    <n v="15.200000000000001"/>
    <s v="TRANSPORTE PROPIO"/>
    <n v="1023699"/>
    <s v="RIVADENEIRA MORALES KEVIN ANTONIO"/>
    <x v="168"/>
  </r>
  <r>
    <n v="1002211612"/>
    <s v="UE01"/>
    <x v="21"/>
    <d v="1899-12-30T09:41:00"/>
    <x v="3846"/>
    <s v="9000809802"/>
    <s v="012-022-00316919"/>
    <n v="3024"/>
    <n v="3390.53"/>
    <s v="ZPVN"/>
    <s v="40568400"/>
    <s v="P000033652"/>
    <n v="8002829560"/>
    <x v="2918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156"/>
    <x v="156"/>
    <s v="100020578"/>
    <s v="TAIMAL MAYKOL"/>
    <s v="ZEMT"/>
    <x v="234"/>
    <s v="1"/>
    <s v="Con Pallet"/>
    <n v="0.05"/>
    <n v="24"/>
    <x v="0"/>
    <n v="40050"/>
    <n v="24070"/>
    <n v="15980"/>
    <n v="494.4"/>
    <m/>
    <x v="153"/>
    <n v="6"/>
    <s v="06"/>
    <n v="24"/>
    <x v="1"/>
    <n v="1.03"/>
    <n v="20.599999999999998"/>
    <s v="SILOGTER S.A."/>
    <n v="1021996"/>
    <s v="FRANCO VEGA SANDRO MARCELO"/>
    <x v="234"/>
  </r>
  <r>
    <n v="1002211689"/>
    <s v="UE01"/>
    <x v="21"/>
    <d v="1899-12-30T09:46:00"/>
    <x v="3847"/>
    <s v=""/>
    <s v=""/>
    <n v="0"/>
    <n v="0"/>
    <s v="ZPRC"/>
    <s v="2500108819"/>
    <s v="P000033720"/>
    <n v="8002829648"/>
    <x v="2919"/>
    <x v="7"/>
    <x v="7"/>
    <n v="320"/>
    <s v="BOL"/>
    <s v="101633"/>
    <x v="15"/>
    <s v="810878"/>
    <s v="BODEGA ZUMBALICA"/>
    <x v="6"/>
    <s v="COLAISA"/>
    <x v="17"/>
    <s v="O-Cotopaxi-Latacunga"/>
    <n v="198"/>
    <x v="33"/>
    <x v="33"/>
    <s v="10006961"/>
    <s v="CUSHCAGUA SALAZAR JOSE MANUEL"/>
    <s v="ZEMU"/>
    <x v="111"/>
    <s v="2"/>
    <s v="Sin Pallet"/>
    <n v="0"/>
    <n v="0"/>
    <x v="0"/>
    <n v="20595.556"/>
    <n v="16035.556"/>
    <n v="4560"/>
    <n v="236.8"/>
    <m/>
    <x v="31"/>
    <n v="6"/>
    <s v="06"/>
    <n v="16"/>
    <x v="1"/>
    <n v="0.74"/>
    <n v="14.8"/>
    <s v="CIAPRUTE S.A."/>
    <n v="1022019"/>
    <s v="ENRIQUEZ LARA ORLANDO DANILO"/>
    <x v="111"/>
  </r>
  <r>
    <n v="1002211689"/>
    <s v="UE01"/>
    <x v="21"/>
    <d v="1899-12-30T09:46:00"/>
    <x v="3848"/>
    <s v=""/>
    <s v=""/>
    <n v="0"/>
    <n v="0"/>
    <s v="ZPRC"/>
    <s v="2500108818"/>
    <s v="P000033719"/>
    <n v="8002829649"/>
    <x v="2919"/>
    <x v="5"/>
    <x v="5"/>
    <n v="40"/>
    <s v="BOL"/>
    <s v="101633"/>
    <x v="15"/>
    <s v="810878"/>
    <s v="BODEGA ZUMBALICA"/>
    <x v="6"/>
    <s v="COLAISA"/>
    <x v="17"/>
    <s v="O-Cotopaxi-Latacunga"/>
    <n v="198"/>
    <x v="33"/>
    <x v="33"/>
    <s v="10006961"/>
    <s v="CUSHCAGUA SALAZAR JOSE MANUEL"/>
    <s v="ZEMU"/>
    <x v="111"/>
    <s v="2"/>
    <s v="Sin Pallet"/>
    <n v="0"/>
    <n v="0"/>
    <x v="0"/>
    <n v="6564.4440000000004"/>
    <n v="2004.444"/>
    <n v="4560"/>
    <n v="29.6"/>
    <m/>
    <x v="31"/>
    <n v="6"/>
    <s v="06"/>
    <n v="2"/>
    <x v="1"/>
    <n v="0.74"/>
    <n v="14.8"/>
    <s v="CIAPRUTE S.A."/>
    <n v="1022019"/>
    <s v="ENRIQUEZ LARA ORLANDO DANILO"/>
    <x v="111"/>
  </r>
  <r>
    <n v="1002211700"/>
    <s v="UE01"/>
    <x v="21"/>
    <d v="1899-12-30T09:49:00"/>
    <x v="3849"/>
    <s v=""/>
    <s v=""/>
    <n v="0"/>
    <n v="0"/>
    <s v="ZPRC"/>
    <s v="2500108820"/>
    <s v="P000033721"/>
    <n v="8002829661"/>
    <x v="2920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9"/>
    <x v="9"/>
    <s v="100020335"/>
    <s v="HARO LUIS"/>
    <s v="ZEMU"/>
    <x v="11"/>
    <s v="2"/>
    <s v="Sin Pallet"/>
    <n v="0"/>
    <n v="0"/>
    <x v="0"/>
    <n v="27000"/>
    <n v="18000"/>
    <n v="9000"/>
    <n v="266.39999999999998"/>
    <m/>
    <x v="9"/>
    <n v="6"/>
    <s v="06"/>
    <n v="18"/>
    <x v="1"/>
    <n v="0.74"/>
    <n v="14.799999999999999"/>
    <s v="SANJOPAS S.A."/>
    <n v="1013262"/>
    <s v="SEGOVIA ERAZO PATRICIA ALEXANDRA"/>
    <x v="11"/>
  </r>
  <r>
    <n v="1002211681"/>
    <s v="UE01"/>
    <x v="21"/>
    <d v="1899-12-30T09:56:00"/>
    <x v="3850"/>
    <s v=""/>
    <s v=""/>
    <n v="0"/>
    <n v="0"/>
    <s v="ZPRC"/>
    <s v="2500108775"/>
    <s v="0000395748"/>
    <n v="8002829643"/>
    <x v="2921"/>
    <x v="4"/>
    <x v="4"/>
    <n v="660"/>
    <s v="BOL"/>
    <s v="101664"/>
    <x v="8"/>
    <s v="803854"/>
    <s v="VILLAFUERTE LORENA"/>
    <x v="34"/>
    <s v="LUIS ARIAS GUERRA Y CUMANDA"/>
    <x v="51"/>
    <s v="O-Pastaza-Elpuyo"/>
    <n v="337"/>
    <x v="8"/>
    <x v="8"/>
    <s v="100017974"/>
    <s v="MENESES ANGEL"/>
    <s v="ZETT"/>
    <x v="255"/>
    <s v="2"/>
    <s v="Sin Pallet"/>
    <n v="0"/>
    <n v="0"/>
    <x v="0"/>
    <n v="51250"/>
    <n v="33030"/>
    <n v="18220"/>
    <n v="712.8"/>
    <m/>
    <x v="8"/>
    <n v="6"/>
    <s v="06"/>
    <n v="33"/>
    <x v="1"/>
    <n v="1.0799999999999998"/>
    <n v="21.599999999999998"/>
    <s v="TRANSPORTE PROPIO"/>
    <n v="1019410"/>
    <s v="POZO VILLAFUERTE EDISON ROBERTO"/>
    <x v="255"/>
  </r>
  <r>
    <n v="1002211727"/>
    <s v="UE01"/>
    <x v="21"/>
    <d v="1899-12-30T10:25:00"/>
    <x v="3851"/>
    <s v="9000809810"/>
    <s v="012-022-00316921"/>
    <n v="4054.8"/>
    <n v="4546.2700000000004"/>
    <s v="ZPVN"/>
    <s v="40568713"/>
    <s v="P000033753"/>
    <n v="8002829697"/>
    <x v="2922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883.938999999998"/>
    <n v="31093.938999999998"/>
    <n v="8790"/>
    <n v="458.8"/>
    <m/>
    <x v="27"/>
    <n v="6"/>
    <s v="06"/>
    <n v="31"/>
    <x v="1"/>
    <n v="0.74"/>
    <n v="14.8"/>
    <s v="TRANSPORTE PROPIO"/>
    <n v="1017066"/>
    <s v="MISE MISE NESTOR SALOMON"/>
    <x v="35"/>
  </r>
  <r>
    <n v="1002211727"/>
    <s v="UE01"/>
    <x v="21"/>
    <d v="1899-12-30T10:25:00"/>
    <x v="3852"/>
    <s v="9000809809"/>
    <s v="012-022-00316920"/>
    <n v="260"/>
    <n v="291.51"/>
    <s v="ZPVN"/>
    <s v="40568714"/>
    <s v="P000033754"/>
    <n v="8002829698"/>
    <x v="2922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796.061"/>
    <n v="2006.0609999999999"/>
    <n v="8790"/>
    <n v="29.6"/>
    <m/>
    <x v="27"/>
    <n v="6"/>
    <s v="06"/>
    <n v="2"/>
    <x v="1"/>
    <n v="0.74"/>
    <n v="14.8"/>
    <s v="TRANSPORTE PROPIO"/>
    <n v="1017066"/>
    <s v="MISE MISE NESTOR SALOMON"/>
    <x v="35"/>
  </r>
  <r>
    <n v="1002211672"/>
    <s v="UE01"/>
    <x v="21"/>
    <d v="1899-12-30T10:48:00"/>
    <x v="3853"/>
    <s v="9000809847"/>
    <s v="012-022-00316922"/>
    <n v="3238.68"/>
    <n v="3631.23"/>
    <s v="ZPVN"/>
    <s v="40568415"/>
    <s v="P000033654"/>
    <n v="8002829631"/>
    <x v="2923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04"/>
    <x v="104"/>
    <s v="100021747"/>
    <s v="GARCES MILTON"/>
    <s v="ZEMT"/>
    <x v="249"/>
    <s v="1"/>
    <s v="Con Pallet"/>
    <n v="0.05"/>
    <n v="24"/>
    <x v="0"/>
    <n v="37600"/>
    <n v="24020"/>
    <n v="13580"/>
    <n v="43.2"/>
    <m/>
    <x v="102"/>
    <n v="6"/>
    <s v="06"/>
    <n v="24"/>
    <x v="1"/>
    <n v="9.0000000000000011E-2"/>
    <n v="1.8"/>
    <s v="TRANSSJQ S.A."/>
    <n v="1013719"/>
    <s v="GARCES OSWALDO GERMAN"/>
    <x v="249"/>
  </r>
  <r>
    <n v="1002211725"/>
    <s v="UE01"/>
    <x v="21"/>
    <d v="1899-12-30T10:59:00"/>
    <x v="3854"/>
    <s v="9000809850"/>
    <s v="012-022-00316923"/>
    <n v="3309.79"/>
    <n v="3710.95"/>
    <s v="ZPVN"/>
    <s v="40565742"/>
    <s v="0000395126"/>
    <n v="8002829695"/>
    <x v="2924"/>
    <x v="8"/>
    <x v="8"/>
    <n v="32.619999999999997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340"/>
    <n v="32620"/>
    <n v="18720"/>
    <n v="0"/>
    <m/>
    <x v="3"/>
    <n v="6"/>
    <s v="06"/>
    <n v="32.619999999999997"/>
    <x v="1"/>
    <n v="0"/>
    <n v="0"/>
    <s v="XAVIER VALENZUELA"/>
    <n v="1014416"/>
    <s v="VALENZUELA DIAZ PATRICIO XAVIER"/>
    <x v="32"/>
  </r>
  <r>
    <n v="1002211773"/>
    <s v="UE01"/>
    <x v="21"/>
    <d v="1899-12-30T11:03:00"/>
    <x v="3855"/>
    <s v="9000809852"/>
    <s v="012-022-00316925"/>
    <n v="596.91"/>
    <n v="669.26"/>
    <s v="ZPVN"/>
    <s v="40568736"/>
    <s v="P000033759"/>
    <n v="8002829756"/>
    <x v="2925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3383.636"/>
    <n v="5013.6360000000004"/>
    <n v="8370"/>
    <n v="94"/>
    <m/>
    <x v="56"/>
    <n v="6"/>
    <s v="06"/>
    <n v="5"/>
    <x v="1"/>
    <n v="0.94"/>
    <n v="18.8"/>
    <s v="TRANSPORTE PROPIO"/>
    <n v="1017790"/>
    <s v="PANIMBOZA CHAMBA NANCY PAULINA"/>
    <x v="73"/>
  </r>
  <r>
    <n v="1002211773"/>
    <s v="UE01"/>
    <x v="21"/>
    <d v="1899-12-30T11:03:00"/>
    <x v="3856"/>
    <s v="9000809851"/>
    <s v="012-022-00316924"/>
    <n v="3624.01"/>
    <n v="4063.26"/>
    <s v="ZPVN"/>
    <s v="40568735"/>
    <s v="P000033758"/>
    <n v="8002829755"/>
    <x v="2925"/>
    <x v="6"/>
    <x v="6"/>
    <n v="5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6446.364000000001"/>
    <n v="28076.364000000001"/>
    <n v="8370"/>
    <n v="526.4"/>
    <m/>
    <x v="56"/>
    <n v="6"/>
    <s v="06"/>
    <n v="28"/>
    <x v="1"/>
    <n v="0.94"/>
    <n v="18.8"/>
    <s v="TRANSPORTE PROPIO"/>
    <n v="1017790"/>
    <s v="PANIMBOZA CHAMBA NANCY PAULINA"/>
    <x v="73"/>
  </r>
  <r>
    <n v="1002211761"/>
    <s v="UE01"/>
    <x v="21"/>
    <d v="1899-12-30T11:33:00"/>
    <x v="3857"/>
    <s v="9000809717"/>
    <s v="013-020-00048107"/>
    <n v="3650.03"/>
    <n v="4092.44"/>
    <s v="ZPDF"/>
    <s v="70177988"/>
    <s v="0000396144"/>
    <n v="8002829741"/>
    <x v="2926"/>
    <x v="1"/>
    <x v="1"/>
    <n v="31.09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950"/>
    <n v="31090"/>
    <n v="18860"/>
    <n v="0"/>
    <m/>
    <x v="1"/>
    <n v="6"/>
    <s v="06"/>
    <n v="31.09"/>
    <x v="1"/>
    <n v="0"/>
    <n v="0"/>
    <s v="TRANSCONCEM CIA. LTDA."/>
    <n v="1013227"/>
    <s v="COMPAÑIA DE TRANSPORTE PESADO"/>
    <x v="201"/>
  </r>
  <r>
    <n v="1002211763"/>
    <s v="UE01"/>
    <x v="21"/>
    <d v="1899-12-30T11:37:00"/>
    <x v="3858"/>
    <s v=""/>
    <s v=""/>
    <n v="0"/>
    <n v="0"/>
    <s v="ZPRC"/>
    <s v="2500108780"/>
    <s v="0000395806"/>
    <n v="8002829743"/>
    <x v="2927"/>
    <x v="7"/>
    <x v="7"/>
    <n v="480"/>
    <s v="BOL"/>
    <s v="101664"/>
    <x v="8"/>
    <s v="800589"/>
    <s v="DANILO CORDOVA AGUIL"/>
    <x v="27"/>
    <s v="DANILO CORDOVA AGUILAR / VIA AMBATO"/>
    <x v="41"/>
    <s v="O-Tungurahua-Ambato"/>
    <n v="250"/>
    <x v="90"/>
    <x v="90"/>
    <s v="100019698"/>
    <s v="VELASTEGUI JHONATAN"/>
    <s v="ZEMT"/>
    <x v="122"/>
    <s v="2"/>
    <s v="Sin Pallet"/>
    <n v="0"/>
    <n v="0"/>
    <x v="0"/>
    <n v="38450"/>
    <n v="24090"/>
    <n v="14360"/>
    <n v="432"/>
    <m/>
    <x v="88"/>
    <n v="6"/>
    <s v="06"/>
    <n v="24"/>
    <x v="1"/>
    <n v="0.9"/>
    <n v="18"/>
    <s v="LIDENORTI S.A."/>
    <n v="1021893"/>
    <s v="VELASTEGUI ROMO LENIN ALEXANDER"/>
    <x v="122"/>
  </r>
  <r>
    <n v="1002211794"/>
    <s v="UE01"/>
    <x v="21"/>
    <d v="1899-12-30T11:41:00"/>
    <x v="3859"/>
    <s v="9000809857"/>
    <s v="012-022-00316926"/>
    <n v="3238.68"/>
    <n v="3631.23"/>
    <s v="ZPVN"/>
    <s v="40568416"/>
    <s v="P000033655"/>
    <n v="8002829781"/>
    <x v="2928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57"/>
    <x v="157"/>
    <s v="100019188"/>
    <s v="SUAREZ ALEX"/>
    <s v="ZEMT"/>
    <x v="238"/>
    <s v="1"/>
    <s v="Con Pallet"/>
    <n v="0.05"/>
    <n v="24"/>
    <x v="0"/>
    <n v="39480"/>
    <n v="24030"/>
    <n v="15450"/>
    <n v="43.2"/>
    <m/>
    <x v="154"/>
    <n v="6"/>
    <s v="06"/>
    <n v="24"/>
    <x v="1"/>
    <n v="9.0000000000000011E-2"/>
    <n v="1.8"/>
    <s v="LA ARMENIA S.A."/>
    <n v="1013571"/>
    <s v="BENAVIDES BAEZ RODRIGO NEPTALI"/>
    <x v="238"/>
  </r>
  <r>
    <n v="1002211792"/>
    <s v="UE01"/>
    <x v="21"/>
    <d v="1899-12-30T11:42:00"/>
    <x v="3860"/>
    <s v="9000809859"/>
    <s v="012-022-00316927"/>
    <n v="3417.6"/>
    <n v="3831.83"/>
    <s v="ZPVN"/>
    <s v="40568548"/>
    <s v="0000396030"/>
    <n v="8002829779"/>
    <x v="2929"/>
    <x v="4"/>
    <x v="4"/>
    <n v="480"/>
    <s v="BOL"/>
    <s v="103532"/>
    <x v="242"/>
    <s v="806188"/>
    <s v="CENTRO DE SALUD KUPI 4"/>
    <x v="33"/>
    <s v="VICENTE &amp; ARTURO IMPORTACIONES &amp;"/>
    <x v="121"/>
    <s v="O-Orellana-Dayuma"/>
    <n v="359"/>
    <x v="28"/>
    <x v="28"/>
    <s v="100018432"/>
    <s v="AYALA LUIS"/>
    <s v="ZEMT"/>
    <x v="167"/>
    <s v="2"/>
    <s v="Sin Pallet"/>
    <n v="0"/>
    <n v="0"/>
    <x v="0"/>
    <n v="39690"/>
    <n v="24050"/>
    <n v="15640"/>
    <n v="652.79999999999995"/>
    <m/>
    <x v="26"/>
    <n v="6"/>
    <s v="06"/>
    <n v="24"/>
    <x v="1"/>
    <n v="1.3599999999999999"/>
    <n v="27.2"/>
    <s v="TRIMPESAS S.A."/>
    <n v="1014322"/>
    <s v="ESPARZA REVELO JORGE MARCELO"/>
    <x v="167"/>
  </r>
  <r>
    <n v="1002211768"/>
    <s v="UE01"/>
    <x v="21"/>
    <d v="1899-12-30T11:51:00"/>
    <x v="3861"/>
    <s v="9000809861"/>
    <s v="012-022-00316928"/>
    <n v="3773.88"/>
    <n v="4231.3"/>
    <s v="ZPVN"/>
    <s v="40564120"/>
    <s v="0000394764"/>
    <n v="8002829749"/>
    <x v="2930"/>
    <x v="2"/>
    <x v="2"/>
    <n v="32.4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2030"/>
    <n v="32430"/>
    <n v="19600"/>
    <n v="0"/>
    <m/>
    <x v="3"/>
    <n v="6"/>
    <s v="06"/>
    <n v="32.43"/>
    <x v="1"/>
    <n v="0"/>
    <n v="0"/>
    <s v="HORMIANDES"/>
    <n v="1014407"/>
    <s v="HORMIANDES"/>
    <x v="4"/>
  </r>
  <r>
    <n v="1002211843"/>
    <s v="UE01"/>
    <x v="21"/>
    <d v="1899-12-30T11:54:00"/>
    <x v="3862"/>
    <s v="9000809862"/>
    <s v="012-022-00316929"/>
    <n v="2268"/>
    <n v="2542.9"/>
    <s v="ZPVN"/>
    <s v="40568586"/>
    <s v="0000396100"/>
    <n v="8002829839"/>
    <x v="2931"/>
    <x v="3"/>
    <x v="3"/>
    <n v="360"/>
    <s v="BOL"/>
    <s v="101664"/>
    <x v="8"/>
    <s v="807687"/>
    <s v="QUILUMBA EDGAR"/>
    <x v="12"/>
    <s v="AV WALTER ANDRADE"/>
    <x v="14"/>
    <s v="O-Losrios-Quevedo"/>
    <n v="345"/>
    <x v="45"/>
    <x v="45"/>
    <s v="10000932"/>
    <s v="CACOANGO RODRIGO"/>
    <s v="ZEMU"/>
    <x v="55"/>
    <s v="2"/>
    <s v="Sin Pallet"/>
    <n v="0"/>
    <n v="0"/>
    <x v="0"/>
    <n v="27000"/>
    <n v="18040"/>
    <n v="8960"/>
    <n v="370.8"/>
    <m/>
    <x v="43"/>
    <n v="6"/>
    <s v="06"/>
    <n v="18"/>
    <x v="1"/>
    <n v="1.03"/>
    <n v="20.6"/>
    <s v="TRAPSA C.A."/>
    <n v="1014271"/>
    <s v="GARATE CARDENAS CARLOS VINICIO"/>
    <x v="55"/>
  </r>
  <r>
    <n v="1002211855"/>
    <s v="UE01"/>
    <x v="21"/>
    <d v="1899-12-30T11:58:00"/>
    <x v="3863"/>
    <s v="9000809863"/>
    <s v="012-022-00316930"/>
    <n v="2397.1"/>
    <n v="2687.64"/>
    <s v="ZPVN"/>
    <s v="40568757"/>
    <s v="0000396295"/>
    <n v="8002829858"/>
    <x v="2932"/>
    <x v="6"/>
    <x v="6"/>
    <n v="360"/>
    <s v="BOL"/>
    <s v="101715"/>
    <x v="43"/>
    <s v="810995"/>
    <s v="OBRA GARCIA MORENO"/>
    <x v="0"/>
    <s v="CALLE BOLIVAR Y GARCIA MORENO"/>
    <x v="16"/>
    <s v="O-Carchi-Tulcan"/>
    <n v="159"/>
    <x v="44"/>
    <x v="44"/>
    <s v="10007279"/>
    <s v="QUILUMBANGO LLIQUIN HECTOR FERNANDO"/>
    <s v="ZEMU"/>
    <x v="54"/>
    <s v="2"/>
    <s v="Sin Pallet"/>
    <n v="0"/>
    <n v="0"/>
    <x v="0"/>
    <n v="27050"/>
    <n v="18060"/>
    <n v="8990"/>
    <n v="208.8"/>
    <m/>
    <x v="42"/>
    <n v="6"/>
    <s v="06"/>
    <n v="18"/>
    <x v="1"/>
    <n v="0.58000000000000007"/>
    <n v="11.600000000000001"/>
    <s v="LIDENORTI S.A."/>
    <n v="1022120"/>
    <s v="RUIZ MORALES VANESSA SOLANGE"/>
    <x v="54"/>
  </r>
  <r>
    <n v="1002211852"/>
    <s v="UE01"/>
    <x v="21"/>
    <d v="1899-12-30T12:05:00"/>
    <x v="3864"/>
    <s v="9000809867"/>
    <s v="012-022-00316932"/>
    <n v="1223.6400000000001"/>
    <n v="1371.96"/>
    <s v="ZPVN"/>
    <s v="40568682"/>
    <s v="P000033738"/>
    <n v="8002829855"/>
    <x v="2933"/>
    <x v="5"/>
    <x v="5"/>
    <n v="20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434.705999999998"/>
    <n v="10014.706"/>
    <n v="8420"/>
    <n v="88"/>
    <m/>
    <x v="32"/>
    <n v="6"/>
    <s v="06"/>
    <n v="10"/>
    <x v="1"/>
    <n v="0.44"/>
    <n v="8.8000000000000007"/>
    <s v="TRANSPORTE PROPIO"/>
    <n v="1024381"/>
    <s v="BALCAZAR GORDON ALEJANDRO"/>
    <x v="42"/>
  </r>
  <r>
    <n v="1002211852"/>
    <s v="UE01"/>
    <x v="21"/>
    <d v="1899-12-30T12:05:00"/>
    <x v="3865"/>
    <s v="9000809866"/>
    <s v="012-022-00316931"/>
    <n v="3202.85"/>
    <n v="3591.05"/>
    <s v="ZPVN"/>
    <s v="40568681"/>
    <s v="P000033737"/>
    <n v="8002829854"/>
    <x v="2933"/>
    <x v="6"/>
    <x v="6"/>
    <n v="4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55.294000000002"/>
    <n v="24035.294000000002"/>
    <n v="8420"/>
    <n v="211.2"/>
    <m/>
    <x v="32"/>
    <n v="6"/>
    <s v="06"/>
    <n v="24"/>
    <x v="1"/>
    <n v="0.44"/>
    <n v="8.7999999999999989"/>
    <s v="TRANSPORTE PROPIO"/>
    <n v="1024381"/>
    <s v="BALCAZAR GORDON ALEJANDRO"/>
    <x v="42"/>
  </r>
  <r>
    <n v="1002211838"/>
    <s v="UE01"/>
    <x v="21"/>
    <d v="1899-12-30T12:10:00"/>
    <x v="3866"/>
    <s v="9000782705"/>
    <s v="013-020-00046415"/>
    <n v="3618.07"/>
    <n v="4056.61"/>
    <s v="ZPDF"/>
    <s v="70171631"/>
    <s v="0000395133"/>
    <n v="8002829833"/>
    <x v="2934"/>
    <x v="8"/>
    <x v="8"/>
    <n v="32.3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3377"/>
    <s v="NARVAEZ IPIALES BRAYAN JAVIER"/>
    <s v="ZECI"/>
    <x v="252"/>
    <s v="2"/>
    <s v="Sin Pallet"/>
    <n v="0"/>
    <n v="0"/>
    <x v="1"/>
    <n v="50710"/>
    <n v="32310"/>
    <n v="18400"/>
    <n v="0"/>
    <m/>
    <x v="1"/>
    <n v="6"/>
    <s v="06"/>
    <n v="32.31"/>
    <x v="1"/>
    <n v="0"/>
    <n v="0"/>
    <s v="TRANSCONCEM CIA. LTDA."/>
    <n v="1013227"/>
    <s v="COMPAÑIA DE TRANSPORTE PESADO"/>
    <x v="252"/>
  </r>
  <r>
    <n v="1002211899"/>
    <s v="UE01"/>
    <x v="21"/>
    <d v="1899-12-30T12:43:00"/>
    <x v="3867"/>
    <s v="9000809877"/>
    <s v="012-022-00316933"/>
    <n v="4144.21"/>
    <n v="4646.5200000000004"/>
    <s v="ZPVN"/>
    <s v="40568049"/>
    <s v="0000395317"/>
    <n v="8002829909"/>
    <x v="2935"/>
    <x v="8"/>
    <x v="8"/>
    <n v="32.57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6410"/>
    <n v="32570"/>
    <n v="13840"/>
    <n v="0"/>
    <m/>
    <x v="3"/>
    <n v="6"/>
    <s v="06"/>
    <n v="32.57"/>
    <x v="1"/>
    <n v="0"/>
    <n v="0"/>
    <s v="MAMUT ANDINO C.A."/>
    <n v="1013076"/>
    <s v="MAMUT ANDINO C.A."/>
    <x v="206"/>
  </r>
  <r>
    <n v="1002211906"/>
    <s v="UE01"/>
    <x v="21"/>
    <d v="1899-12-30T12:47:00"/>
    <x v="3868"/>
    <s v=""/>
    <s v=""/>
    <n v="0"/>
    <n v="0"/>
    <s v="ZPRC"/>
    <s v="2500108828"/>
    <s v="P000033757"/>
    <n v="8002829917"/>
    <x v="2936"/>
    <x v="5"/>
    <x v="5"/>
    <n v="12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14862.647000000001"/>
    <n v="6017.6469999999999"/>
    <n v="8845"/>
    <n v="61.2"/>
    <m/>
    <x v="7"/>
    <n v="6"/>
    <s v="06"/>
    <n v="6"/>
    <x v="1"/>
    <n v="0.51"/>
    <n v="10.200000000000001"/>
    <s v="TRANSPORTE PROPIO"/>
    <n v="1013388"/>
    <s v="CAMPAÑA MALDONADO BLANCA CECILIA"/>
    <x v="38"/>
  </r>
  <r>
    <n v="1002211906"/>
    <s v="UE01"/>
    <x v="21"/>
    <d v="1899-12-30T12:47:00"/>
    <x v="3869"/>
    <s v=""/>
    <s v=""/>
    <n v="0"/>
    <n v="0"/>
    <s v="ZPRC"/>
    <s v="2500108827"/>
    <s v="P000033756"/>
    <n v="8002829918"/>
    <x v="2936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36927.353000000003"/>
    <n v="28082.352999999999"/>
    <n v="8845"/>
    <n v="285.60000000000002"/>
    <m/>
    <x v="7"/>
    <n v="6"/>
    <s v="06"/>
    <n v="28"/>
    <x v="1"/>
    <n v="0.51"/>
    <n v="10.200000000000001"/>
    <s v="TRANSPORTE PROPIO"/>
    <n v="1013388"/>
    <s v="CAMPAÑA MALDONADO BLANCA CECILIA"/>
    <x v="38"/>
  </r>
  <r>
    <n v="1002211796"/>
    <s v="UE01"/>
    <x v="21"/>
    <d v="1899-12-30T13:12:00"/>
    <x v="3870"/>
    <s v="9000809882"/>
    <s v="012-022-00316934"/>
    <n v="4402.2"/>
    <n v="4935.7700000000004"/>
    <s v="ZPVN"/>
    <s v="40568566"/>
    <s v="0000396077"/>
    <n v="8002829783"/>
    <x v="2937"/>
    <x v="4"/>
    <x v="4"/>
    <n v="660"/>
    <s v="BOL"/>
    <s v="10002564"/>
    <x v="17"/>
    <s v="811062"/>
    <s v="OBRA AGRICOLA JARAMILLO JARAGRI"/>
    <x v="59"/>
    <s v="VIA GALLO GIRO HACIENDA ANITA"/>
    <x v="104"/>
    <s v="O-Losrios-Quinsaloma"/>
    <n v="413"/>
    <x v="174"/>
    <x v="174"/>
    <s v="100019596"/>
    <s v="TOAPANTA LUIS E."/>
    <s v="ZETT"/>
    <x v="271"/>
    <s v="2"/>
    <s v="Sin Pallet"/>
    <n v="0"/>
    <n v="0"/>
    <x v="0"/>
    <n v="50130"/>
    <n v="33050"/>
    <n v="17080"/>
    <n v="759"/>
    <m/>
    <x v="170"/>
    <n v="6"/>
    <s v="06"/>
    <n v="33"/>
    <x v="1"/>
    <n v="1.1499999999999999"/>
    <n v="23"/>
    <s v="TRIMPESAS S.A."/>
    <n v="1013746"/>
    <s v="CABEZAS NARVAEZ NANCY JARDELY"/>
    <x v="272"/>
  </r>
  <r>
    <n v="1002211844"/>
    <s v="UE01"/>
    <x v="21"/>
    <d v="1899-12-30T13:16:00"/>
    <x v="3871"/>
    <s v="9000809884"/>
    <s v="012-022-00316935"/>
    <n v="2301.35"/>
    <n v="2580.29"/>
    <s v="ZPVN"/>
    <s v="40568678"/>
    <s v="P000033734"/>
    <n v="8002829841"/>
    <x v="293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20"/>
    <n v="18040"/>
    <n v="9180"/>
    <n v="266.39999999999998"/>
    <m/>
    <x v="22"/>
    <n v="6"/>
    <s v="06"/>
    <n v="18"/>
    <x v="1"/>
    <n v="0.74"/>
    <n v="14.799999999999999"/>
    <s v="TRANINTAGSA S.A."/>
    <n v="1014062"/>
    <s v="BENALCAZAR DE LA CRUZ MILTON PATRIC"/>
    <x v="143"/>
  </r>
  <r>
    <n v="1002211817"/>
    <s v="UE01"/>
    <x v="21"/>
    <d v="1899-12-30T13:19:00"/>
    <x v="3872"/>
    <s v="9000809886"/>
    <s v="012-022-00316937"/>
    <n v="997.61"/>
    <n v="1118.52"/>
    <s v="ZPVN"/>
    <s v="40568428"/>
    <s v="0000395829"/>
    <n v="8002829807"/>
    <x v="2939"/>
    <x v="3"/>
    <x v="3"/>
    <n v="160"/>
    <s v="BOL"/>
    <s v="101504"/>
    <x v="120"/>
    <s v="809864"/>
    <s v="FERRETERIA EL TOQUILLAL"/>
    <x v="26"/>
    <s v="CALLE PRINCIPAL A 3KM VÍA LA MANA"/>
    <x v="39"/>
    <s v="O-Cotopaxi-Lamana"/>
    <n v="330"/>
    <x v="95"/>
    <x v="95"/>
    <s v="100014873"/>
    <s v="MEDIAVILLA JULIO"/>
    <s v="ZEMT"/>
    <x v="134"/>
    <s v="1"/>
    <s v="Con Pallet"/>
    <n v="0.05"/>
    <n v="8"/>
    <x v="0"/>
    <n v="15580"/>
    <n v="8010"/>
    <n v="7570"/>
    <n v="212.8"/>
    <m/>
    <x v="93"/>
    <n v="6"/>
    <s v="06"/>
    <n v="8"/>
    <x v="1"/>
    <n v="1.33"/>
    <n v="26.6"/>
    <s v="SANJOPAS S.A."/>
    <n v="1013809"/>
    <s v="MEDIAVILLA PERUGACHI JULIO MAURICIO"/>
    <x v="134"/>
  </r>
  <r>
    <n v="1002211817"/>
    <s v="UE01"/>
    <x v="21"/>
    <d v="1899-12-30T13:19:00"/>
    <x v="3873"/>
    <s v="9000809885"/>
    <s v="012-022-00316936"/>
    <n v="2077.17"/>
    <n v="2328.94"/>
    <s v="ZPVN"/>
    <s v="40568428"/>
    <s v="0000395828"/>
    <n v="8002829808"/>
    <x v="2939"/>
    <x v="4"/>
    <x v="4"/>
    <n v="320"/>
    <s v="BOL"/>
    <s v="101504"/>
    <x v="120"/>
    <s v="809864"/>
    <s v="FERRETERIA EL TOQUILLAL"/>
    <x v="26"/>
    <s v="CALLE PRINCIPAL A 3KM VÍA LA MANA"/>
    <x v="39"/>
    <s v="O-Cotopaxi-Lamana"/>
    <n v="330"/>
    <x v="95"/>
    <x v="95"/>
    <s v="100014873"/>
    <s v="MEDIAVILLA JULIO"/>
    <s v="ZEMT"/>
    <x v="134"/>
    <s v="1"/>
    <s v="Con Pallet"/>
    <n v="0.05"/>
    <n v="16"/>
    <x v="0"/>
    <n v="23590"/>
    <n v="16020"/>
    <n v="7570"/>
    <n v="425.6"/>
    <m/>
    <x v="93"/>
    <n v="6"/>
    <s v="06"/>
    <n v="16"/>
    <x v="1"/>
    <n v="1.33"/>
    <n v="26.6"/>
    <s v="SANJOPAS S.A."/>
    <n v="1013809"/>
    <s v="MEDIAVILLA PERUGACHI JULIO MAURICIO"/>
    <x v="134"/>
  </r>
  <r>
    <n v="1002211845"/>
    <s v="UE01"/>
    <x v="21"/>
    <d v="1899-12-30T13:20:00"/>
    <x v="3874"/>
    <s v=""/>
    <s v=""/>
    <n v="0"/>
    <n v="0"/>
    <s v="ZPRC"/>
    <s v="2500108805"/>
    <s v="P000033694"/>
    <n v="8002829842"/>
    <x v="2940"/>
    <x v="9"/>
    <x v="9"/>
    <n v="200"/>
    <s v="BOL"/>
    <s v="101539"/>
    <x v="147"/>
    <s v="807201"/>
    <s v="CENTRO DE ACOPIO"/>
    <x v="2"/>
    <s v="BYPASS QUITO A QUEVEDO"/>
    <x v="43"/>
    <s v="O-Santodomingo -Santodomingodelos"/>
    <n v="247"/>
    <x v="19"/>
    <x v="19"/>
    <s v="100019625"/>
    <s v="MENDEZ FRANKLIN"/>
    <s v="ZETT"/>
    <x v="274"/>
    <s v="4"/>
    <s v="Pallet Cortesia"/>
    <n v="0"/>
    <n v="0"/>
    <x v="0"/>
    <n v="19130.625"/>
    <n v="10015.625"/>
    <n v="9115"/>
    <n v="168"/>
    <m/>
    <x v="19"/>
    <n v="6"/>
    <s v="06"/>
    <n v="10"/>
    <x v="1"/>
    <n v="0.84"/>
    <n v="16.8"/>
    <s v="LIDENORTI S.A."/>
    <n v="1013548"/>
    <s v="POZO FUENTES DIEGO FRANCISCO"/>
    <x v="275"/>
  </r>
  <r>
    <n v="1002211845"/>
    <s v="UE01"/>
    <x v="21"/>
    <d v="1899-12-30T13:20:00"/>
    <x v="3875"/>
    <s v=""/>
    <s v=""/>
    <n v="0"/>
    <n v="0"/>
    <s v="ZPRC"/>
    <s v="2500108804"/>
    <s v="P000033693"/>
    <n v="8002829843"/>
    <x v="2940"/>
    <x v="4"/>
    <x v="4"/>
    <n v="440"/>
    <s v="BOL"/>
    <s v="101539"/>
    <x v="147"/>
    <s v="807201"/>
    <s v="CENTRO DE ACOPIO"/>
    <x v="2"/>
    <s v="BYPASS QUITO A QUEVEDO"/>
    <x v="43"/>
    <s v="O-Santodomingo -Santodomingodelos"/>
    <n v="247"/>
    <x v="19"/>
    <x v="19"/>
    <s v="100019625"/>
    <s v="MENDEZ FRANKLIN"/>
    <s v="ZETT"/>
    <x v="274"/>
    <s v="4"/>
    <s v="Pallet Cortesia"/>
    <n v="0"/>
    <n v="0"/>
    <x v="0"/>
    <n v="31149.375"/>
    <n v="22034.375"/>
    <n v="9115"/>
    <n v="369.6"/>
    <m/>
    <x v="19"/>
    <n v="6"/>
    <s v="06"/>
    <n v="22"/>
    <x v="1"/>
    <n v="0.84000000000000008"/>
    <n v="16.8"/>
    <s v="LIDENORTI S.A."/>
    <n v="1013548"/>
    <s v="POZO FUENTES DIEGO FRANCISCO"/>
    <x v="275"/>
  </r>
  <r>
    <n v="1002211891"/>
    <s v="UE01"/>
    <x v="21"/>
    <d v="1899-12-30T13:24:00"/>
    <x v="3876"/>
    <s v="9000809888"/>
    <s v="012-022-00316938"/>
    <n v="3345.6"/>
    <n v="3751.11"/>
    <s v="ZPVN"/>
    <s v="40568762"/>
    <s v="P000033765"/>
    <n v="8002829900"/>
    <x v="2941"/>
    <x v="7"/>
    <x v="7"/>
    <n v="480"/>
    <s v="BOL"/>
    <s v="101541"/>
    <x v="80"/>
    <s v="801452"/>
    <s v="FERRETERIA SR. CRUZ"/>
    <x v="70"/>
    <s v="VIA URCUQUI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750"/>
    <n v="24080"/>
    <n v="12670"/>
    <n v="129.6"/>
    <m/>
    <x v="89"/>
    <n v="6"/>
    <s v="06"/>
    <n v="24"/>
    <x v="1"/>
    <n v="0.26999999999999996"/>
    <n v="5.3999999999999995"/>
    <s v="TRANSPORTE PROPIO"/>
    <n v="1012808"/>
    <s v="ALVAREZ GONZAGA LASTEÑA MARIANA"/>
    <x v="124"/>
  </r>
  <r>
    <n v="1002211860"/>
    <s v="UE01"/>
    <x v="21"/>
    <d v="1899-12-30T13:29:00"/>
    <x v="3877"/>
    <s v="9000809891"/>
    <s v="012-022-00316940"/>
    <n v="2628"/>
    <n v="2946.53"/>
    <s v="ZPVN"/>
    <s v="40568459"/>
    <s v="0000395862"/>
    <n v="8002829862"/>
    <x v="2942"/>
    <x v="3"/>
    <x v="3"/>
    <n v="400"/>
    <s v="BOL"/>
    <s v="102869"/>
    <x v="228"/>
    <s v="803635"/>
    <s v="ACERPCONST AV CHONE"/>
    <x v="2"/>
    <s v="VIA CHONE A 300MT DE ORANGINE"/>
    <x v="147"/>
    <s v="O-Santodomingo -Bomboli"/>
    <n v="248"/>
    <x v="110"/>
    <x v="110"/>
    <s v="100014838"/>
    <s v="INLAGO MAX"/>
    <s v="ZEMT"/>
    <x v="153"/>
    <s v="1"/>
    <s v="Con Pallet"/>
    <n v="0.05"/>
    <n v="20"/>
    <x v="0"/>
    <n v="27926.667000000001"/>
    <n v="19966.667000000001"/>
    <n v="7960"/>
    <n v="356"/>
    <m/>
    <x v="108"/>
    <n v="6"/>
    <s v="06"/>
    <n v="20"/>
    <x v="1"/>
    <n v="0.89"/>
    <n v="17.8"/>
    <s v="LIDENORTI S.A."/>
    <n v="1013860"/>
    <s v="BEDON AYALA SIXTO LEONIDAS"/>
    <x v="153"/>
  </r>
  <r>
    <n v="1002211860"/>
    <s v="UE01"/>
    <x v="21"/>
    <d v="1899-12-30T13:29:00"/>
    <x v="3878"/>
    <s v="9000809890"/>
    <s v="012-022-00316939"/>
    <n v="547.20000000000005"/>
    <n v="613.52"/>
    <s v="ZPVN"/>
    <s v="40568459"/>
    <s v="0000395861"/>
    <n v="8002829863"/>
    <x v="2942"/>
    <x v="4"/>
    <x v="4"/>
    <n v="80"/>
    <s v="BOL"/>
    <s v="102869"/>
    <x v="228"/>
    <s v="803635"/>
    <s v="ACERPCONST AV CHONE"/>
    <x v="2"/>
    <s v="VIA CHONE A 300MT DE ORANGINE"/>
    <x v="147"/>
    <s v="O-Santodomingo -Bomboli"/>
    <n v="248"/>
    <x v="110"/>
    <x v="110"/>
    <s v="100014838"/>
    <s v="INLAGO MAX"/>
    <s v="ZEMT"/>
    <x v="153"/>
    <s v="1"/>
    <s v="Con Pallet"/>
    <n v="0.05"/>
    <n v="4"/>
    <x v="0"/>
    <n v="11953.333000000001"/>
    <n v="3993.3330000000001"/>
    <n v="7960"/>
    <n v="71.2"/>
    <m/>
    <x v="108"/>
    <n v="6"/>
    <s v="06"/>
    <n v="4"/>
    <x v="1"/>
    <n v="0.89"/>
    <n v="17.8"/>
    <s v="LIDENORTI S.A."/>
    <n v="1013860"/>
    <s v="BEDON AYALA SIXTO LEONIDAS"/>
    <x v="153"/>
  </r>
  <r>
    <n v="1002211893"/>
    <s v="UE01"/>
    <x v="21"/>
    <d v="1899-12-30T13:38:00"/>
    <x v="3879"/>
    <s v=""/>
    <s v=""/>
    <n v="0"/>
    <n v="0"/>
    <s v="ZPRC"/>
    <s v="2500108833"/>
    <s v="P000033773"/>
    <n v="8002829903"/>
    <x v="2943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60"/>
    <n v="32910"/>
    <n v="17450"/>
    <n v="336.6"/>
    <m/>
    <x v="109"/>
    <n v="6"/>
    <s v="06"/>
    <n v="33"/>
    <x v="1"/>
    <n v="0.51"/>
    <n v="10.200000000000001"/>
    <s v="TRANSPORTE PROPIO"/>
    <n v="1018725"/>
    <s v="TRANSPORTE DE CARGA PESADA"/>
    <x v="154"/>
  </r>
  <r>
    <n v="1002211902"/>
    <s v="UE01"/>
    <x v="21"/>
    <d v="1899-12-30T13:44:00"/>
    <x v="3880"/>
    <s v="9000809896"/>
    <s v="012-022-00316942"/>
    <n v="2252.8000000000002"/>
    <n v="2525.86"/>
    <s v="ZPVN"/>
    <s v="40568680"/>
    <s v="P000033736"/>
    <n v="8002829913"/>
    <x v="2944"/>
    <x v="7"/>
    <x v="7"/>
    <n v="320"/>
    <s v="BOL"/>
    <s v="10002800"/>
    <x v="113"/>
    <s v="807525"/>
    <s v="FERRONORTE BODEGA PROPIA"/>
    <x v="8"/>
    <s v="AV LOS CORAZAS 873 Y JOSE POSSE PA"/>
    <x v="8"/>
    <s v="O-Imbabura-Otavalo"/>
    <n v="8"/>
    <x v="66"/>
    <x v="66"/>
    <s v="100014865"/>
    <s v="LANDI LUIS"/>
    <s v="ZEMU"/>
    <x v="83"/>
    <s v="2"/>
    <s v="Sin Pallet"/>
    <n v="0"/>
    <n v="0"/>
    <x v="0"/>
    <n v="20650.556"/>
    <n v="16035.556"/>
    <n v="4615"/>
    <n v="28.8"/>
    <m/>
    <x v="64"/>
    <n v="6"/>
    <s v="06"/>
    <n v="16"/>
    <x v="1"/>
    <n v="0.09"/>
    <n v="1.8"/>
    <s v="TRANSVOLCA S.A."/>
    <n v="1023077"/>
    <s v="JIMENEZ ICAZA HENRY ELADIO"/>
    <x v="83"/>
  </r>
  <r>
    <n v="1002211902"/>
    <s v="UE01"/>
    <x v="21"/>
    <d v="1899-12-30T13:44:00"/>
    <x v="3881"/>
    <s v="9000809895"/>
    <s v="012-022-00316941"/>
    <n v="278.8"/>
    <n v="312.60000000000002"/>
    <s v="ZPVN"/>
    <s v="40568679"/>
    <s v="P000033735"/>
    <n v="8002829912"/>
    <x v="2944"/>
    <x v="6"/>
    <x v="6"/>
    <n v="40"/>
    <s v="BOL"/>
    <s v="10002800"/>
    <x v="113"/>
    <s v="807525"/>
    <s v="FERRONORTE BODEGA PROPIA"/>
    <x v="8"/>
    <s v="AV LOS CORAZAS 873 Y JOSE POSSE PA"/>
    <x v="8"/>
    <s v="O-Imbabura-Otavalo"/>
    <n v="8"/>
    <x v="66"/>
    <x v="66"/>
    <s v="100014865"/>
    <s v="LANDI LUIS"/>
    <s v="ZEMU"/>
    <x v="83"/>
    <s v="2"/>
    <s v="Sin Pallet"/>
    <n v="0"/>
    <n v="0"/>
    <x v="0"/>
    <n v="6619.4440000000004"/>
    <n v="2004.444"/>
    <n v="4615"/>
    <n v="3.6"/>
    <m/>
    <x v="64"/>
    <n v="6"/>
    <s v="06"/>
    <n v="2"/>
    <x v="1"/>
    <n v="0.09"/>
    <n v="1.8"/>
    <s v="TRANSVOLCA S.A."/>
    <n v="1023077"/>
    <s v="JIMENEZ ICAZA HENRY ELADIO"/>
    <x v="83"/>
  </r>
  <r>
    <n v="1002211925"/>
    <s v="UE01"/>
    <x v="21"/>
    <d v="1899-12-30T13:47:00"/>
    <x v="3882"/>
    <s v="9000809898"/>
    <s v="012-022-00316944"/>
    <n v="569.6"/>
    <n v="638.64"/>
    <s v="ZPVN"/>
    <s v="40568804"/>
    <s v="0000396377"/>
    <n v="8002829949"/>
    <x v="2945"/>
    <x v="7"/>
    <x v="7"/>
    <n v="80"/>
    <s v="BOL"/>
    <s v="101600"/>
    <x v="60"/>
    <s v="802079"/>
    <s v="BODEGA FABIAN TERAN"/>
    <x v="11"/>
    <s v="TELESFORO PEÑAHERRERA S/N Y"/>
    <x v="19"/>
    <s v="O-Imbabura-Cotacachi"/>
    <n v="15"/>
    <x v="77"/>
    <x v="77"/>
    <s v="100014963"/>
    <s v="SANCHEZ MARCOS"/>
    <s v="ZEMU"/>
    <x v="100"/>
    <s v="2"/>
    <s v="Sin Pallet"/>
    <n v="0"/>
    <n v="0"/>
    <x v="0"/>
    <n v="8511.1110000000008"/>
    <n v="3991.1109999999999"/>
    <n v="4520"/>
    <n v="12"/>
    <m/>
    <x v="75"/>
    <n v="6"/>
    <s v="06"/>
    <n v="4"/>
    <x v="1"/>
    <n v="0.15"/>
    <n v="3"/>
    <s v="LIDENORTI S.A."/>
    <n v="1013584"/>
    <s v="SANCHEZ TORRES MARCOS OSWALDO"/>
    <x v="100"/>
  </r>
  <r>
    <n v="1002211925"/>
    <s v="UE01"/>
    <x v="21"/>
    <d v="1899-12-30T13:47:00"/>
    <x v="3883"/>
    <s v="9000809897"/>
    <s v="012-022-00316943"/>
    <n v="1971.2"/>
    <n v="2210.12"/>
    <s v="ZPVN"/>
    <s v="40568804"/>
    <s v="0000396374"/>
    <n v="8002829950"/>
    <x v="2945"/>
    <x v="6"/>
    <x v="6"/>
    <n v="280"/>
    <s v="BOL"/>
    <s v="101600"/>
    <x v="60"/>
    <s v="802079"/>
    <s v="BODEGA FABIAN TERAN"/>
    <x v="11"/>
    <s v="TELESFORO PEÑAHERRERA S/N Y"/>
    <x v="19"/>
    <s v="O-Imbabura-Cotacachi"/>
    <n v="15"/>
    <x v="77"/>
    <x v="77"/>
    <s v="100014963"/>
    <s v="SANCHEZ MARCOS"/>
    <s v="ZEMU"/>
    <x v="100"/>
    <s v="2"/>
    <s v="Sin Pallet"/>
    <n v="0"/>
    <n v="0"/>
    <x v="0"/>
    <n v="18488.888999999999"/>
    <n v="13968.888999999999"/>
    <n v="4520"/>
    <n v="42"/>
    <m/>
    <x v="75"/>
    <n v="6"/>
    <s v="06"/>
    <n v="14"/>
    <x v="1"/>
    <n v="0.15"/>
    <n v="3"/>
    <s v="LIDENORTI S.A."/>
    <n v="1013584"/>
    <s v="SANCHEZ TORRES MARCOS OSWALDO"/>
    <x v="100"/>
  </r>
  <r>
    <n v="1002211937"/>
    <s v="UE01"/>
    <x v="21"/>
    <d v="1899-12-30T13:48:00"/>
    <x v="3884"/>
    <s v="9000809901"/>
    <s v="012-022-00316945"/>
    <n v="4153.6000000000004"/>
    <n v="4657.04"/>
    <s v="ZPVN"/>
    <s v="40568800"/>
    <s v="0000396366"/>
    <n v="8002829965"/>
    <x v="2946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70"/>
    <n v="32060"/>
    <n v="17810"/>
    <n v="966.4"/>
    <m/>
    <x v="143"/>
    <n v="6"/>
    <s v="06"/>
    <n v="32"/>
    <x v="1"/>
    <n v="1.51"/>
    <n v="30.2"/>
    <s v="TRANSPORTE PROPIO"/>
    <n v="1013635"/>
    <s v="ROMAN BAJANA JHONATHAN MARCEL"/>
    <x v="265"/>
  </r>
  <r>
    <n v="1002211934"/>
    <s v="UE01"/>
    <x v="21"/>
    <d v="1899-12-30T13:55:00"/>
    <x v="3885"/>
    <s v="9000809934"/>
    <s v="012-022-00316946"/>
    <n v="4320"/>
    <n v="4843.6099999999997"/>
    <s v="ZPVN"/>
    <s v="40568516"/>
    <s v="0000395960"/>
    <n v="8002829963"/>
    <x v="2947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510"/>
    <n v="32020"/>
    <n v="18490"/>
    <n v="966.4"/>
    <m/>
    <x v="143"/>
    <n v="6"/>
    <s v="06"/>
    <n v="32"/>
    <x v="1"/>
    <n v="1.51"/>
    <n v="30.2"/>
    <s v="TRANSPORTE PROPIO"/>
    <n v="1013635"/>
    <s v="ROMAN BAJANA JHONATHAN MARCEL"/>
    <x v="216"/>
  </r>
  <r>
    <n v="1002211909"/>
    <s v="UE01"/>
    <x v="21"/>
    <d v="1899-12-30T13:57:00"/>
    <x v="3886"/>
    <s v="9000809936"/>
    <s v="012-022-00316948"/>
    <n v="2230.4"/>
    <n v="2500.7399999999998"/>
    <s v="ZPVN"/>
    <s v="40568709"/>
    <s v="P000033748"/>
    <n v="8002829922"/>
    <x v="2948"/>
    <x v="7"/>
    <x v="7"/>
    <n v="320"/>
    <s v="BOL"/>
    <s v="102835"/>
    <x v="102"/>
    <s v="804763"/>
    <s v="FERRICENTRO LOS CEIBOS  - IBARRA"/>
    <x v="9"/>
    <s v="RETORNO Y JUAN FRANCISCO BONILLA"/>
    <x v="11"/>
    <s v="O-Imbabura-Ibarra"/>
    <n v="30"/>
    <x v="22"/>
    <x v="22"/>
    <s v="100020338"/>
    <s v="TERAN ARNULFO"/>
    <s v="ZEMU"/>
    <x v="88"/>
    <s v="2"/>
    <s v="Sin Pallet"/>
    <n v="0"/>
    <n v="0"/>
    <x v="0"/>
    <n v="20522.777999999998"/>
    <n v="16017.778"/>
    <n v="4505"/>
    <n v="60.8"/>
    <m/>
    <x v="22"/>
    <n v="6"/>
    <s v="06"/>
    <n v="16"/>
    <x v="1"/>
    <n v="0.19"/>
    <n v="3.8"/>
    <s v="TRANINTAGSA"/>
    <n v="1014062"/>
    <s v="BENALCAZAR DE LA CRUZ MILTON PATRIC"/>
    <x v="88"/>
  </r>
  <r>
    <n v="1002211909"/>
    <s v="UE01"/>
    <x v="21"/>
    <d v="1899-12-30T13:57:00"/>
    <x v="3887"/>
    <s v="9000809935"/>
    <s v="012-022-00316947"/>
    <n v="276"/>
    <n v="309.45"/>
    <s v="ZPVN"/>
    <s v="40568708"/>
    <s v="P000033747"/>
    <n v="8002829921"/>
    <x v="2948"/>
    <x v="6"/>
    <x v="6"/>
    <n v="40"/>
    <s v="BOL"/>
    <s v="102835"/>
    <x v="102"/>
    <s v="804763"/>
    <s v="FERRICENTRO LOS CEIBOS  - IBARRA"/>
    <x v="9"/>
    <s v="RETORNO Y JUAN FRANCISCO BONILLA"/>
    <x v="11"/>
    <s v="O-Imbabura-Ibarra"/>
    <n v="30"/>
    <x v="22"/>
    <x v="22"/>
    <s v="100020338"/>
    <s v="TERAN ARNULFO"/>
    <s v="ZEMU"/>
    <x v="88"/>
    <s v="2"/>
    <s v="Sin Pallet"/>
    <n v="0"/>
    <n v="0"/>
    <x v="0"/>
    <n v="6507.2219999999998"/>
    <n v="2002.222"/>
    <n v="4505"/>
    <n v="7.6"/>
    <m/>
    <x v="22"/>
    <n v="6"/>
    <s v="06"/>
    <n v="2"/>
    <x v="1"/>
    <n v="0.19"/>
    <n v="3.8"/>
    <s v="TRANINTAGSA"/>
    <n v="1014062"/>
    <s v="BENALCAZAR DE LA CRUZ MILTON PATRIC"/>
    <x v="88"/>
  </r>
  <r>
    <n v="1002211973"/>
    <s v="UE01"/>
    <x v="21"/>
    <d v="1899-12-30T14:00:00"/>
    <x v="3888"/>
    <s v="9000809939"/>
    <s v="012-022-00316951"/>
    <n v="536.79999999999995"/>
    <n v="601.87"/>
    <s v="ZPVN"/>
    <s v="40568579"/>
    <s v="0000396086"/>
    <n v="8002830016"/>
    <x v="2949"/>
    <x v="3"/>
    <x v="3"/>
    <n v="80"/>
    <s v="BOL"/>
    <s v="102829"/>
    <x v="252"/>
    <s v="803571"/>
    <s v="EL CONSTRUCTOR"/>
    <x v="17"/>
    <s v="AV. 17 DE JULIO Y BLANCA BOLAÑOS"/>
    <x v="23"/>
    <s v="O-Pichincha-Mindo"/>
    <n v="168"/>
    <x v="60"/>
    <x v="60"/>
    <s v="10007757"/>
    <s v="GUALACATA FERNANDEZ MANUEL RAUL"/>
    <s v="ZEMU"/>
    <x v="76"/>
    <s v="2"/>
    <s v="Sin Pallet"/>
    <n v="0"/>
    <n v="0"/>
    <x v="0"/>
    <n v="6955.5559999999996"/>
    <n v="3988.8890000000001"/>
    <n v="2966.6669999999999"/>
    <n v="54.4"/>
    <m/>
    <x v="58"/>
    <n v="6"/>
    <s v="06"/>
    <n v="4"/>
    <x v="1"/>
    <n v="0.67999999999999994"/>
    <n v="13.6"/>
    <s v="ALQUINGA &amp; ALQUINGA"/>
    <n v="1022501"/>
    <s v="FLORES RAMIREZ ROGER WILLAN"/>
    <x v="76"/>
  </r>
  <r>
    <n v="1002211973"/>
    <s v="UE01"/>
    <x v="21"/>
    <d v="1899-12-30T14:00:00"/>
    <x v="3889"/>
    <s v="9000809937"/>
    <s v="012-022-00316949"/>
    <n v="825.6"/>
    <n v="925.67"/>
    <s v="ZPVN"/>
    <s v="40568579"/>
    <s v="0000396085"/>
    <n v="8002830017"/>
    <x v="2949"/>
    <x v="4"/>
    <x v="4"/>
    <n v="120"/>
    <s v="BOL"/>
    <s v="102829"/>
    <x v="252"/>
    <s v="803571"/>
    <s v="EL CONSTRUCTOR"/>
    <x v="17"/>
    <s v="AV. 17 DE JULIO Y BLANCA BOLAÑOS"/>
    <x v="23"/>
    <s v="O-Pichincha-Mindo"/>
    <n v="168"/>
    <x v="60"/>
    <x v="60"/>
    <s v="10007757"/>
    <s v="GUALACATA FERNANDEZ MANUEL RAUL"/>
    <s v="ZEMU"/>
    <x v="76"/>
    <s v="2"/>
    <s v="Sin Pallet"/>
    <n v="0"/>
    <n v="0"/>
    <x v="0"/>
    <n v="8950"/>
    <n v="5983.3329999999996"/>
    <n v="2966.6669999999999"/>
    <n v="81.599999999999994"/>
    <m/>
    <x v="58"/>
    <n v="6"/>
    <s v="06"/>
    <n v="6"/>
    <x v="1"/>
    <n v="0.67999999999999994"/>
    <n v="13.6"/>
    <s v="ALQUINGA &amp; ALQUINGA"/>
    <n v="1022501"/>
    <s v="FLORES RAMIREZ ROGER WILLAN"/>
    <x v="76"/>
  </r>
  <r>
    <n v="1002211973"/>
    <s v="UE01"/>
    <x v="21"/>
    <d v="1899-12-30T14:00:00"/>
    <x v="3890"/>
    <s v="9000809938"/>
    <s v="012-022-00316950"/>
    <n v="1100.8"/>
    <n v="1234.23"/>
    <s v="ZPVN"/>
    <s v="40568578"/>
    <s v="0000396087"/>
    <n v="8002830015"/>
    <x v="2949"/>
    <x v="4"/>
    <x v="4"/>
    <n v="160"/>
    <s v="BOL"/>
    <s v="104408"/>
    <x v="253"/>
    <s v="806428"/>
    <s v="BODEGA PRINCICPAL FERRETERIA S Y S"/>
    <x v="17"/>
    <s v="MOISES CARRERA Y CAMILO PONCE"/>
    <x v="23"/>
    <s v="O-Pichincha-Mindo"/>
    <n v="168"/>
    <x v="60"/>
    <x v="60"/>
    <s v="10007757"/>
    <s v="GUALACATA FERNANDEZ MANUEL RAUL"/>
    <s v="ZEMU"/>
    <x v="76"/>
    <s v="2"/>
    <s v="Sin Pallet"/>
    <n v="0"/>
    <n v="0"/>
    <x v="0"/>
    <n v="10944.445"/>
    <n v="7977.7780000000002"/>
    <n v="2966.6669999999999"/>
    <n v="108.8"/>
    <m/>
    <x v="58"/>
    <n v="6"/>
    <s v="06"/>
    <n v="8"/>
    <x v="1"/>
    <n v="0.67999999999999994"/>
    <n v="13.6"/>
    <s v="ALQUINGA &amp; ALQUINGA"/>
    <n v="1022501"/>
    <s v="FLORES RAMIREZ ROGER WILLAN"/>
    <x v="76"/>
  </r>
  <r>
    <n v="1002211929"/>
    <s v="UE01"/>
    <x v="21"/>
    <d v="1899-12-30T14:04:00"/>
    <x v="3891"/>
    <s v="9000801713"/>
    <s v="013-020-00047715"/>
    <n v="4441.8"/>
    <n v="4980.17"/>
    <s v="ZPDF"/>
    <s v="70176198"/>
    <s v="0000395385"/>
    <n v="8002829956"/>
    <x v="2950"/>
    <x v="9"/>
    <x v="9"/>
    <n v="660"/>
    <s v="BOL"/>
    <s v="10006845"/>
    <x v="275"/>
    <s v="810307"/>
    <s v="BODEGA PRINCIPAL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51100"/>
    <n v="33110"/>
    <n v="17990"/>
    <n v="877.8"/>
    <m/>
    <x v="52"/>
    <n v="6"/>
    <s v="06"/>
    <n v="33"/>
    <x v="1"/>
    <n v="1.3299999999999998"/>
    <n v="26.599999999999998"/>
    <s v="TRANSPORTE PROPIO"/>
    <n v="1024926"/>
    <s v="BONILLA PILATAXI CHRISTIAN"/>
    <x v="69"/>
  </r>
  <r>
    <n v="1002211900"/>
    <s v="UE01"/>
    <x v="21"/>
    <d v="1899-12-30T14:09:00"/>
    <x v="3892"/>
    <s v="9000809942"/>
    <s v="012-022-00316952"/>
    <n v="4059.78"/>
    <n v="4551.8500000000004"/>
    <s v="ZPVN"/>
    <s v="40568574"/>
    <s v="P000033695"/>
    <n v="8002829910"/>
    <x v="2951"/>
    <x v="3"/>
    <x v="3"/>
    <n v="640"/>
    <s v="BOL"/>
    <s v="101539"/>
    <x v="147"/>
    <s v="807211"/>
    <s v="BODEGA ZURITSA LOCAL 2"/>
    <x v="2"/>
    <s v="BYPASS QUITO A QUEVEDO"/>
    <x v="43"/>
    <s v="O-Santodomingo -Santodomingodelos"/>
    <n v="247"/>
    <x v="75"/>
    <x v="75"/>
    <s v="100014926"/>
    <s v="LATACUMBA LUIS"/>
    <s v="ZETT"/>
    <x v="236"/>
    <s v="1"/>
    <s v="Con Pallet"/>
    <n v="0.05"/>
    <n v="32"/>
    <x v="0"/>
    <n v="50410"/>
    <n v="32120"/>
    <n v="18290"/>
    <n v="537.6"/>
    <m/>
    <x v="73"/>
    <n v="6"/>
    <s v="06"/>
    <n v="32"/>
    <x v="1"/>
    <n v="0.84000000000000008"/>
    <n v="16.8"/>
    <s v="J.V. TRANSPREMIUN CIA.LTDA"/>
    <n v="1013906"/>
    <s v="VALLEJOS VILLEGAS SAUL EDUARDO"/>
    <x v="236"/>
  </r>
  <r>
    <n v="1002211976"/>
    <s v="UE01"/>
    <x v="21"/>
    <d v="1899-12-30T14:09:00"/>
    <x v="3893"/>
    <s v="9000809943"/>
    <s v="012-022-00316953"/>
    <n v="3877.47"/>
    <n v="4347.45"/>
    <s v="ZPVN"/>
    <s v="40568553"/>
    <s v="0000396032"/>
    <n v="8002830020"/>
    <x v="2952"/>
    <x v="8"/>
    <x v="8"/>
    <n v="31.78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1060"/>
    <n v="31780"/>
    <n v="19280"/>
    <n v="78.180000000000007"/>
    <m/>
    <x v="73"/>
    <n v="6"/>
    <s v="06"/>
    <n v="31.78"/>
    <x v="1"/>
    <n v="2.4600377595972311"/>
    <n v="2.4600377595972311"/>
    <s v="J.V. TRANSPREMIUN CIA.LTDA"/>
    <n v="1013906"/>
    <s v="VALLEJOS VILLEGAS SAUL EDUARDO"/>
    <x v="108"/>
  </r>
  <r>
    <n v="1002211922"/>
    <s v="UE01"/>
    <x v="21"/>
    <d v="1899-12-30T14:13:00"/>
    <x v="3894"/>
    <s v="9000809945"/>
    <s v="012-022-00316955"/>
    <n v="276.39999999999998"/>
    <n v="309.89999999999998"/>
    <s v="ZPVN"/>
    <s v="40568699"/>
    <s v="P000033745"/>
    <n v="8002829946"/>
    <x v="2953"/>
    <x v="7"/>
    <x v="7"/>
    <n v="40"/>
    <s v="BOL"/>
    <s v="101552"/>
    <x v="100"/>
    <s v="806590"/>
    <s v="SACOS SR RAUL ARMAS"/>
    <x v="49"/>
    <s v="ROCAFUERTE Y SUCRE"/>
    <x v="79"/>
    <s v="O-Carchi-Montufar(Sangabrie"/>
    <n v="120"/>
    <x v="116"/>
    <x v="116"/>
    <s v="100014941"/>
    <s v="JACOME PAUL"/>
    <s v="ZEMU"/>
    <x v="161"/>
    <s v="2"/>
    <s v="Sin Pallet"/>
    <n v="0"/>
    <n v="0"/>
    <x v="0"/>
    <n v="6490.5559999999996"/>
    <n v="2005.556"/>
    <n v="4485"/>
    <n v="18.399999999999999"/>
    <m/>
    <x v="114"/>
    <n v="6"/>
    <s v="06"/>
    <n v="2"/>
    <x v="1"/>
    <n v="0.45999999999999996"/>
    <n v="9.1999999999999993"/>
    <s v="TRAPSA C.A."/>
    <n v="1014289"/>
    <s v="JACOME ECHEVERRIA PEDRO PAUL"/>
    <x v="161"/>
  </r>
  <r>
    <n v="1002211922"/>
    <s v="UE01"/>
    <x v="21"/>
    <d v="1899-12-30T14:13:00"/>
    <x v="3895"/>
    <s v="9000809944"/>
    <s v="012-022-00316954"/>
    <n v="2185.6"/>
    <n v="2450.5100000000002"/>
    <s v="ZPVN"/>
    <s v="40568698"/>
    <s v="P000033744"/>
    <n v="8002829947"/>
    <x v="2953"/>
    <x v="6"/>
    <x v="6"/>
    <n v="320"/>
    <s v="BOL"/>
    <s v="101552"/>
    <x v="100"/>
    <s v="806590"/>
    <s v="SACOS SR RAUL ARMAS"/>
    <x v="49"/>
    <s v="ROCAFUERTE Y SUCRE"/>
    <x v="79"/>
    <s v="O-Carchi-Montufar(Sangabrie"/>
    <n v="120"/>
    <x v="116"/>
    <x v="116"/>
    <s v="100014941"/>
    <s v="JACOME PAUL"/>
    <s v="ZEMU"/>
    <x v="161"/>
    <s v="2"/>
    <s v="Sin Pallet"/>
    <n v="0"/>
    <n v="0"/>
    <x v="0"/>
    <n v="20529.444"/>
    <n v="16044.444"/>
    <n v="4485"/>
    <n v="147.19999999999999"/>
    <m/>
    <x v="114"/>
    <n v="6"/>
    <s v="06"/>
    <n v="16"/>
    <x v="1"/>
    <n v="0.45999999999999996"/>
    <n v="9.1999999999999993"/>
    <s v="TRAPSA C.A."/>
    <n v="1014289"/>
    <s v="JACOME ECHEVERRIA PEDRO PAUL"/>
    <x v="161"/>
  </r>
  <r>
    <n v="1002211939"/>
    <s v="UE01"/>
    <x v="21"/>
    <d v="1899-12-30T14:20:00"/>
    <x v="3896"/>
    <s v="9000809946"/>
    <s v="012-022-00316956"/>
    <n v="2319.08"/>
    <n v="2600.17"/>
    <s v="ZPVN"/>
    <s v="40568808"/>
    <s v="P000033775"/>
    <n v="8002829968"/>
    <x v="2954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40"/>
    <n v="18010"/>
    <n v="9030"/>
    <n v="248.4"/>
    <m/>
    <x v="7"/>
    <n v="6"/>
    <s v="06"/>
    <n v="18"/>
    <x v="1"/>
    <n v="0.69000000000000006"/>
    <n v="13.8"/>
    <s v="TRANSPORTE PROPIO"/>
    <n v="1013388"/>
    <s v="CAMPAÑA MALDONADO BLANCA CECILIA"/>
    <x v="8"/>
  </r>
  <r>
    <n v="1002211971"/>
    <s v="UE01"/>
    <x v="21"/>
    <d v="1899-12-30T14:21:00"/>
    <x v="3897"/>
    <s v=""/>
    <s v=""/>
    <n v="0"/>
    <n v="0"/>
    <s v="ZPRC"/>
    <s v="2500108790"/>
    <s v="0000395946"/>
    <n v="8002830011"/>
    <x v="2955"/>
    <x v="3"/>
    <x v="3"/>
    <n v="320"/>
    <s v="BOL"/>
    <s v="101664"/>
    <x v="8"/>
    <s v="806918"/>
    <s v="VACA LEON CARLOS"/>
    <x v="15"/>
    <s v="CALLE CUENCA S/N Y 15 DE NOVIEMBRE"/>
    <x v="21"/>
    <s v="O-Napo-Tena"/>
    <n v="258"/>
    <x v="104"/>
    <x v="104"/>
    <s v="100021747"/>
    <s v="GARCES MILTON"/>
    <s v="ZEMT"/>
    <x v="249"/>
    <s v="1"/>
    <s v="Con Pallet"/>
    <n v="0.05"/>
    <n v="16"/>
    <x v="0"/>
    <n v="22803.332999999999"/>
    <n v="16033.333000000001"/>
    <n v="6770"/>
    <n v="288"/>
    <m/>
    <x v="102"/>
    <n v="6"/>
    <s v="06"/>
    <n v="16"/>
    <x v="1"/>
    <n v="0.9"/>
    <n v="18"/>
    <s v="TRANSSJQ S.A."/>
    <n v="1013719"/>
    <s v="GARCES OSWALDO GERMAN"/>
    <x v="249"/>
  </r>
  <r>
    <n v="1002211971"/>
    <s v="UE01"/>
    <x v="21"/>
    <d v="1899-12-30T14:21:00"/>
    <x v="3898"/>
    <s v=""/>
    <s v=""/>
    <n v="0"/>
    <n v="0"/>
    <s v="ZPRC"/>
    <s v="2500108790"/>
    <s v="0000395947"/>
    <n v="8002830012"/>
    <x v="2955"/>
    <x v="4"/>
    <x v="4"/>
    <n v="160"/>
    <s v="BOL"/>
    <s v="101664"/>
    <x v="8"/>
    <s v="806918"/>
    <s v="VACA LEON CARLOS"/>
    <x v="15"/>
    <s v="CALLE CUENCA S/N Y 15 DE NOVIEMBRE"/>
    <x v="21"/>
    <s v="O-Napo-Tena"/>
    <n v="258"/>
    <x v="104"/>
    <x v="104"/>
    <s v="100021747"/>
    <s v="GARCES MILTON"/>
    <s v="ZEMT"/>
    <x v="249"/>
    <s v="1"/>
    <s v="Con Pallet"/>
    <n v="0.05"/>
    <n v="8"/>
    <x v="0"/>
    <n v="14786.666999999999"/>
    <n v="8016.6670000000004"/>
    <n v="6770"/>
    <n v="144"/>
    <m/>
    <x v="102"/>
    <n v="6"/>
    <s v="06"/>
    <n v="8"/>
    <x v="1"/>
    <n v="0.9"/>
    <n v="18"/>
    <s v="TRANSSJQ S.A."/>
    <n v="1013719"/>
    <s v="GARCES OSWALDO GERMAN"/>
    <x v="249"/>
  </r>
  <r>
    <n v="1002212005"/>
    <s v="UE01"/>
    <x v="21"/>
    <d v="1899-12-30T14:23:00"/>
    <x v="3899"/>
    <s v=""/>
    <s v=""/>
    <n v="0"/>
    <n v="0"/>
    <s v="ZPRC"/>
    <s v="2500108835"/>
    <s v="P000033784"/>
    <n v="8002830056"/>
    <x v="2956"/>
    <x v="2"/>
    <x v="2"/>
    <n v="31.12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810"/>
    <n v="31120"/>
    <n v="18690"/>
    <n v="0"/>
    <m/>
    <x v="3"/>
    <n v="6"/>
    <s v="06"/>
    <n v="31.12"/>
    <x v="1"/>
    <n v="0"/>
    <n v="0"/>
    <s v="UNICON"/>
    <n v="1014412"/>
    <s v="UNION DE CONCRETERAS UNICON UCUE"/>
    <x v="41"/>
  </r>
  <r>
    <n v="1002212003"/>
    <s v="UE01"/>
    <x v="21"/>
    <d v="1899-12-30T14:30:00"/>
    <x v="3900"/>
    <s v="9000809949"/>
    <s v="012-022-00316957"/>
    <n v="4256"/>
    <n v="4771.8500000000004"/>
    <s v="ZPVN"/>
    <s v="40568765"/>
    <s v="0000396371"/>
    <n v="8002830053"/>
    <x v="2957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910"/>
    <n v="32130"/>
    <n v="18780"/>
    <n v="742.4"/>
    <m/>
    <x v="150"/>
    <n v="6"/>
    <s v="06"/>
    <n v="32"/>
    <x v="1"/>
    <n v="1.1599999999999999"/>
    <n v="23.2"/>
    <s v="TRANSPORTE PROPIO"/>
    <n v="101524"/>
    <s v="BRIONES MACIAS MARIO ALEJANDRO"/>
    <x v="228"/>
  </r>
  <r>
    <n v="1002211896"/>
    <s v="UE01"/>
    <x v="21"/>
    <d v="1899-12-30T14:37:00"/>
    <x v="3901"/>
    <s v="9000809952"/>
    <s v="012-022-00316958"/>
    <n v="2332.4"/>
    <n v="2615.1"/>
    <s v="ZPVN"/>
    <s v="40568783"/>
    <s v="0000396316"/>
    <n v="8002829906"/>
    <x v="2958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590"/>
    <n v="16990"/>
    <n v="9600"/>
    <n v="183.6"/>
    <m/>
    <x v="76"/>
    <n v="6"/>
    <s v="06"/>
    <n v="17"/>
    <x v="1"/>
    <n v="0.54"/>
    <n v="10.799999999999999"/>
    <s v="TRANSPORTE PROPIO"/>
    <n v="1023011"/>
    <s v="PALOMEQUE CAIZA LUIS FERNANDO"/>
    <x v="103"/>
  </r>
  <r>
    <n v="1002212019"/>
    <s v="UE01"/>
    <x v="21"/>
    <d v="1899-12-30T14:38:00"/>
    <x v="3902"/>
    <s v="9000809955"/>
    <s v="012-022-00316959"/>
    <n v="2254.1999999999998"/>
    <n v="2527.42"/>
    <s v="ZPVN"/>
    <s v="40568376"/>
    <s v="0000395715"/>
    <n v="8002830068"/>
    <x v="2959"/>
    <x v="6"/>
    <x v="6"/>
    <n v="34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00"/>
    <n v="16990"/>
    <n v="9710"/>
    <n v="251.6"/>
    <m/>
    <x v="107"/>
    <n v="6"/>
    <s v="06"/>
    <n v="17"/>
    <x v="1"/>
    <n v="0.74"/>
    <n v="14.799999999999999"/>
    <s v="TRANSPORTE PROPIO"/>
    <n v="1018470"/>
    <s v="COMERCIAL LOS NEVADOS"/>
    <x v="152"/>
  </r>
  <r>
    <n v="1002211944"/>
    <s v="UE01"/>
    <x v="21"/>
    <d v="1899-12-30T14:39:00"/>
    <x v="3903"/>
    <s v="9000809956"/>
    <s v="012-022-00316960"/>
    <n v="2563.1999999999998"/>
    <n v="2873.87"/>
    <s v="ZPVN"/>
    <s v="40568720"/>
    <s v="0000396247"/>
    <n v="8002829975"/>
    <x v="2960"/>
    <x v="7"/>
    <x v="7"/>
    <n v="360"/>
    <s v="BOL"/>
    <s v="101600"/>
    <x v="60"/>
    <s v="802079"/>
    <s v="BODEGA FABIAN TERAN"/>
    <x v="11"/>
    <s v="TELESFORO PEÑAHERRERA S/N Y"/>
    <x v="19"/>
    <s v="O-Imbabura-Cotacachi"/>
    <n v="15"/>
    <x v="173"/>
    <x v="173"/>
    <s v="100014977"/>
    <s v="MORALES GERMAN"/>
    <s v="ZEMU"/>
    <x v="268"/>
    <s v="2"/>
    <s v="Sin Pallet"/>
    <n v="0"/>
    <n v="0"/>
    <x v="0"/>
    <n v="27030"/>
    <n v="18030"/>
    <n v="9000"/>
    <n v="54"/>
    <m/>
    <x v="169"/>
    <n v="6"/>
    <s v="06"/>
    <n v="18"/>
    <x v="1"/>
    <n v="0.15"/>
    <n v="3"/>
    <s v="TRANINTAGSA S.A."/>
    <n v="1012880"/>
    <s v="GOMEZ MORALES NORA MONSERRATT"/>
    <x v="268"/>
  </r>
  <r>
    <n v="1002211979"/>
    <s v="UE01"/>
    <x v="21"/>
    <d v="1899-12-30T14:41:00"/>
    <x v="3904"/>
    <s v="9000809962"/>
    <s v="012-022-00316961"/>
    <n v="2509.1999999999998"/>
    <n v="2813.33"/>
    <s v="ZPVN"/>
    <s v="40568718"/>
    <s v="P000033755"/>
    <n v="8002830024"/>
    <x v="2961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102"/>
    <x v="102"/>
    <s v="100021206"/>
    <s v="OBANDO ADRIAN"/>
    <s v="ZEMU"/>
    <x v="142"/>
    <s v="2"/>
    <s v="Sin Pallet"/>
    <n v="0"/>
    <n v="0"/>
    <x v="0"/>
    <n v="27010"/>
    <n v="18010"/>
    <n v="9000"/>
    <n v="68.400000000000006"/>
    <m/>
    <x v="100"/>
    <n v="6"/>
    <s v="06"/>
    <n v="18"/>
    <x v="1"/>
    <n v="0.19"/>
    <n v="3.8000000000000003"/>
    <s v="LA ARMENIA S.A."/>
    <n v="1021912"/>
    <s v="TAPIA MEJIA GEOVANNY FRANCISCO"/>
    <x v="142"/>
  </r>
  <r>
    <n v="1002211948"/>
    <s v="UE01"/>
    <x v="21"/>
    <d v="1899-12-30T14:57:00"/>
    <x v="3905"/>
    <s v="9000809965"/>
    <s v="012-022-00316962"/>
    <n v="4550.3999999999996"/>
    <n v="5101.9399999999996"/>
    <s v="ZPVN"/>
    <s v="40568583"/>
    <s v="0000396095"/>
    <n v="8002829979"/>
    <x v="2962"/>
    <x v="9"/>
    <x v="9"/>
    <n v="640"/>
    <s v="BOL"/>
    <s v="104029"/>
    <x v="34"/>
    <s v="805879"/>
    <s v="BODEGA PRINCIPAL"/>
    <x v="22"/>
    <s v="CALLE NUMERO 4 Y AV UNIVERSITARIA"/>
    <x v="32"/>
    <s v="O-Esmeraldas-Esmeraldas"/>
    <n v="388"/>
    <x v="76"/>
    <x v="76"/>
    <s v="100015030"/>
    <s v="CASTRO MARCO"/>
    <s v="ZETT"/>
    <x v="195"/>
    <s v="1"/>
    <s v="Con Pallet"/>
    <n v="0.05"/>
    <n v="32"/>
    <x v="0"/>
    <n v="50360"/>
    <n v="32100"/>
    <n v="18260"/>
    <n v="678.4"/>
    <m/>
    <x v="74"/>
    <n v="6"/>
    <s v="06"/>
    <n v="32"/>
    <x v="1"/>
    <n v="1.06"/>
    <n v="21.2"/>
    <s v="LIDENORTI S.A."/>
    <n v="1013592"/>
    <s v="VALENCIA BENAVIDES GLADYS RUBY"/>
    <x v="195"/>
  </r>
  <r>
    <n v="1002211983"/>
    <s v="UE01"/>
    <x v="21"/>
    <d v="1899-12-30T14:58:00"/>
    <x v="3906"/>
    <s v="9000809966"/>
    <s v="012-022-00316963"/>
    <n v="2307.6"/>
    <n v="2587.29"/>
    <s v="ZPVN"/>
    <s v="40568702"/>
    <s v="0000396226"/>
    <n v="8002830028"/>
    <x v="2963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33"/>
    <x v="33"/>
    <s v="100014931"/>
    <s v="VACA GALO"/>
    <s v="ZEMU"/>
    <x v="40"/>
    <s v="2"/>
    <s v="Sin Pallet"/>
    <n v="0"/>
    <n v="0"/>
    <x v="0"/>
    <n v="27110"/>
    <n v="18060"/>
    <n v="9050"/>
    <n v="370.8"/>
    <m/>
    <x v="31"/>
    <n v="6"/>
    <s v="06"/>
    <n v="18"/>
    <x v="1"/>
    <n v="1.03"/>
    <n v="20.6"/>
    <s v="TRANSPORTE PESADO CIAPRUTE S.A."/>
    <n v="1022019"/>
    <s v="ENRIQUEZ LARA ORLANDO DANILO"/>
    <x v="40"/>
  </r>
  <r>
    <n v="1002212020"/>
    <s v="UE01"/>
    <x v="21"/>
    <d v="1899-12-30T15:06:00"/>
    <x v="3907"/>
    <s v="9000809970"/>
    <s v="012-022-00316966"/>
    <n v="537.41999999999996"/>
    <n v="602.55999999999995"/>
    <s v="ZPVN"/>
    <s v="40568536"/>
    <s v="0000396026"/>
    <n v="8002830070"/>
    <x v="2964"/>
    <x v="7"/>
    <x v="7"/>
    <n v="80"/>
    <s v="BOL"/>
    <s v="101612"/>
    <x v="61"/>
    <s v="801959"/>
    <s v="BODEGA PROPIA QUEZADA"/>
    <x v="1"/>
    <s v="FRANCISCO DE ALBORNOZ N8-149 Y LEON"/>
    <x v="26"/>
    <s v="O-Pichincha-Carapungo"/>
    <n v="89"/>
    <x v="128"/>
    <x v="128"/>
    <s v="100014989"/>
    <s v="CHANDI JAIME"/>
    <s v="ZETT"/>
    <x v="184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  <n v="1013885"/>
    <s v="TORRES POZO FABIAN ENRIQUE"/>
    <x v="184"/>
  </r>
  <r>
    <n v="1002212020"/>
    <s v="UE01"/>
    <x v="21"/>
    <d v="1899-12-30T15:06:00"/>
    <x v="3908"/>
    <s v="9000809968"/>
    <s v="012-022-00316964"/>
    <n v="490.92"/>
    <n v="550.41999999999996"/>
    <s v="ZPVN"/>
    <s v="40568536"/>
    <s v="0000396027"/>
    <n v="8002830069"/>
    <x v="2964"/>
    <x v="5"/>
    <x v="5"/>
    <n v="80"/>
    <s v="BOL"/>
    <s v="101612"/>
    <x v="61"/>
    <s v="801959"/>
    <s v="BODEGA PROPIA QUEZADA"/>
    <x v="1"/>
    <s v="FRANCISCO DE ALBORNOZ N8-149 Y LEON"/>
    <x v="26"/>
    <s v="O-Pichincha-Carapungo"/>
    <n v="89"/>
    <x v="128"/>
    <x v="128"/>
    <s v="100014989"/>
    <s v="CHANDI JAIME"/>
    <s v="ZETT"/>
    <x v="184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  <n v="1013885"/>
    <s v="TORRES POZO FABIAN ENRIQUE"/>
    <x v="184"/>
  </r>
  <r>
    <n v="1002212020"/>
    <s v="UE01"/>
    <x v="21"/>
    <d v="1899-12-30T15:06:00"/>
    <x v="3909"/>
    <s v="9000809969"/>
    <s v="012-022-00316965"/>
    <n v="3210.31"/>
    <n v="3599.42"/>
    <s v="ZPVN"/>
    <s v="40568536"/>
    <s v="0000396028"/>
    <n v="8002830071"/>
    <x v="2964"/>
    <x v="6"/>
    <x v="6"/>
    <n v="480"/>
    <s v="BOL"/>
    <s v="101612"/>
    <x v="61"/>
    <s v="801959"/>
    <s v="BODEGA PROPIA QUEZADA"/>
    <x v="1"/>
    <s v="FRANCISCO DE ALBORNOZ N8-149 Y LEON"/>
    <x v="26"/>
    <s v="O-Pichincha-Carapungo"/>
    <n v="89"/>
    <x v="128"/>
    <x v="128"/>
    <s v="100014989"/>
    <s v="CHANDI JAIME"/>
    <s v="ZETT"/>
    <x v="184"/>
    <s v="1"/>
    <s v="Con Pallet"/>
    <n v="0.05"/>
    <n v="24"/>
    <x v="0"/>
    <n v="30284.167000000001"/>
    <n v="24067.5"/>
    <n v="6216.6670000000004"/>
    <n v="211.2"/>
    <m/>
    <x v="126"/>
    <n v="6"/>
    <s v="06"/>
    <n v="24"/>
    <x v="1"/>
    <n v="0.44"/>
    <n v="8.7999999999999989"/>
    <s v="TRIMPESAS S.A."/>
    <n v="1013885"/>
    <s v="TORRES POZO FABIAN ENRIQUE"/>
    <x v="184"/>
  </r>
  <r>
    <n v="1002212048"/>
    <s v="UE01"/>
    <x v="21"/>
    <d v="1899-12-30T15:11:00"/>
    <x v="3910"/>
    <s v="9000809973"/>
    <s v="012-022-00316967"/>
    <n v="2444.9"/>
    <n v="2741.24"/>
    <s v="ZPVN"/>
    <s v="40568785"/>
    <s v="0000396318"/>
    <n v="8002830101"/>
    <x v="2965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90"/>
    <n v="18080"/>
    <n v="9210"/>
    <n v="118.8"/>
    <m/>
    <x v="23"/>
    <n v="6"/>
    <s v="06"/>
    <n v="18"/>
    <x v="1"/>
    <n v="0.33"/>
    <n v="6.6"/>
    <s v="TRANSPORTE PROPIO"/>
    <n v="1021616"/>
    <s v="PERUGACHI SALCEDO HECTOR PATRICIO"/>
    <x v="29"/>
  </r>
  <r>
    <n v="1002212071"/>
    <s v="UE01"/>
    <x v="21"/>
    <d v="1899-12-30T15:16:00"/>
    <x v="3911"/>
    <s v="9000809977"/>
    <s v="012-022-00316969"/>
    <n v="513.6"/>
    <n v="575.85"/>
    <s v="ZPVN"/>
    <s v="40568711"/>
    <s v="P000033752"/>
    <n v="8002830123"/>
    <x v="2966"/>
    <x v="5"/>
    <x v="5"/>
    <n v="80"/>
    <s v="BOL"/>
    <s v="101733"/>
    <x v="44"/>
    <s v="800786"/>
    <s v="BODEGA FERRORIENTE,"/>
    <x v="1"/>
    <s v="EL QUINCHE, PANAMERICANA Y CALLE MA"/>
    <x v="36"/>
    <s v="O-Pichincha-Elquinche"/>
    <n v="76"/>
    <x v="39"/>
    <x v="39"/>
    <s v="10001979"/>
    <s v="TITISTAR CUCAS FERNANDO PATRICIO"/>
    <s v="ZEMU"/>
    <x v="47"/>
    <s v="2"/>
    <s v="Sin Pallet"/>
    <n v="0"/>
    <n v="0"/>
    <x v="0"/>
    <n v="8470.5560000000005"/>
    <n v="4015.556"/>
    <n v="4455"/>
    <n v="28"/>
    <m/>
    <x v="37"/>
    <n v="6"/>
    <s v="06"/>
    <n v="4"/>
    <x v="1"/>
    <n v="0.35"/>
    <n v="7"/>
    <s v="TRANSLOBOL S.A."/>
    <n v="1014100"/>
    <s v="SIGUENZA PARRA FROILAN ALEJANDRO"/>
    <x v="47"/>
  </r>
  <r>
    <n v="1002212071"/>
    <s v="UE01"/>
    <x v="21"/>
    <d v="1899-12-30T15:16:00"/>
    <x v="3912"/>
    <s v="9000809976"/>
    <s v="012-022-00316968"/>
    <n v="1940.4"/>
    <n v="2175.59"/>
    <s v="ZPVN"/>
    <s v="40568710"/>
    <s v="P000033751"/>
    <n v="8002830124"/>
    <x v="2966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39"/>
    <x v="39"/>
    <s v="10001979"/>
    <s v="TITISTAR CUCAS FERNANDO PATRICIO"/>
    <s v="ZEMU"/>
    <x v="47"/>
    <s v="2"/>
    <s v="Sin Pallet"/>
    <n v="0"/>
    <n v="0"/>
    <x v="0"/>
    <n v="18509.444"/>
    <n v="14054.444"/>
    <n v="4455"/>
    <n v="98"/>
    <m/>
    <x v="37"/>
    <n v="6"/>
    <s v="06"/>
    <n v="14"/>
    <x v="1"/>
    <n v="0.35"/>
    <n v="7"/>
    <s v="TRANSLOBOL S.A."/>
    <n v="1014100"/>
    <s v="SIGUENZA PARRA FROILAN ALEJANDRO"/>
    <x v="47"/>
  </r>
  <r>
    <n v="1002212090"/>
    <s v="UE01"/>
    <x v="21"/>
    <d v="1899-12-30T15:23:00"/>
    <x v="3913"/>
    <s v="9000809981"/>
    <s v="012-022-00316970"/>
    <n v="2426.4"/>
    <n v="2720.5"/>
    <s v="ZPVN"/>
    <s v="40568697"/>
    <s v="P000033743"/>
    <n v="8002830147"/>
    <x v="2967"/>
    <x v="6"/>
    <x v="6"/>
    <n v="360"/>
    <s v="BOL"/>
    <s v="101500"/>
    <x v="30"/>
    <s v="806137"/>
    <s v="NUEVA FERRETERIA TODOKASA"/>
    <x v="1"/>
    <s v="AV. E­35 , AV. QUITO"/>
    <x v="168"/>
    <s v="O-Pichincha-Checachilpa"/>
    <n v="83"/>
    <x v="48"/>
    <x v="48"/>
    <s v="100019553"/>
    <s v="GRANDA HENDRY"/>
    <s v="ZEMU"/>
    <x v="62"/>
    <s v="2"/>
    <s v="Sin Pallet"/>
    <n v="0"/>
    <n v="0"/>
    <x v="0"/>
    <n v="27040"/>
    <n v="18070"/>
    <n v="8970"/>
    <n v="126"/>
    <m/>
    <x v="46"/>
    <n v="6"/>
    <s v="06"/>
    <n v="18"/>
    <x v="1"/>
    <n v="0.35"/>
    <n v="7"/>
    <s v="TRAPSA C.A."/>
    <n v="1024047"/>
    <s v="GRANDA ALMEIDA LUIS ANIBAL"/>
    <x v="62"/>
  </r>
  <r>
    <n v="1002212086"/>
    <s v="UE01"/>
    <x v="21"/>
    <d v="1899-12-30T15:30:00"/>
    <x v="3914"/>
    <s v="9000809982"/>
    <s v="012-022-00316971"/>
    <n v="4225.6499999999996"/>
    <n v="4737.83"/>
    <s v="ZPVN"/>
    <s v="40568071"/>
    <s v="0000395357"/>
    <n v="8002830143"/>
    <x v="2968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80"/>
    <n v="33110"/>
    <n v="17770"/>
    <n v="488.4"/>
    <m/>
    <x v="67"/>
    <n v="6"/>
    <s v="06"/>
    <n v="33"/>
    <x v="1"/>
    <n v="0.74"/>
    <n v="14.799999999999999"/>
    <s v="TRANSPORTE PROPIO"/>
    <n v="1013812"/>
    <s v="ASHQUI ANDINO JORGE AQUILINO"/>
    <x v="87"/>
  </r>
  <r>
    <n v="1002212080"/>
    <s v="UE01"/>
    <x v="21"/>
    <d v="1899-12-30T15:40:00"/>
    <x v="3915"/>
    <s v="9000809985"/>
    <s v="012-022-00316972"/>
    <n v="3262.32"/>
    <n v="3657.74"/>
    <s v="ZPVN"/>
    <s v="40568343"/>
    <s v="P000033624"/>
    <n v="8002830136"/>
    <x v="2969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62"/>
    <x v="62"/>
    <s v="100014851"/>
    <s v="MEDIAVILLA LUIS"/>
    <s v="ZEMT"/>
    <x v="78"/>
    <s v="1"/>
    <s v="Con Pallet"/>
    <n v="0.05"/>
    <n v="24"/>
    <x v="0"/>
    <n v="40010"/>
    <n v="24040"/>
    <n v="15970"/>
    <n v="100.8"/>
    <m/>
    <x v="60"/>
    <n v="6"/>
    <s v="06"/>
    <n v="24"/>
    <x v="1"/>
    <n v="0.21"/>
    <n v="4.2"/>
    <s v="SANJOPAS S.A."/>
    <n v="1013493"/>
    <s v="MEDIAVILLA PERUGACHI LUIS ALFONSO"/>
    <x v="78"/>
  </r>
  <r>
    <n v="1002212077"/>
    <s v="UE01"/>
    <x v="21"/>
    <d v="1899-12-30T15:43:00"/>
    <x v="3916"/>
    <s v="9000809986"/>
    <s v="012-022-00316973"/>
    <n v="3271.78"/>
    <n v="3668.34"/>
    <s v="ZPVN"/>
    <s v="40568562"/>
    <s v="0000396065"/>
    <n v="8002830132"/>
    <x v="2970"/>
    <x v="7"/>
    <x v="7"/>
    <n v="480"/>
    <s v="BOL"/>
    <s v="101446"/>
    <x v="48"/>
    <s v="809465"/>
    <s v="COMERCIAL IZRAEL"/>
    <x v="9"/>
    <s v="VIA CHORLAVI Y GUADUALES 6-31"/>
    <x v="11"/>
    <s v="O-Imbabura-Ibarra"/>
    <n v="30"/>
    <x v="65"/>
    <x v="65"/>
    <s v="100014860"/>
    <s v="TANICUCHI LUIS"/>
    <s v="ZEMT"/>
    <x v="82"/>
    <s v="1"/>
    <s v="Con Pallet"/>
    <n v="0.05"/>
    <n v="24"/>
    <x v="0"/>
    <n v="39370"/>
    <n v="24080"/>
    <n v="15290"/>
    <n v="91.2"/>
    <m/>
    <x v="63"/>
    <n v="6"/>
    <s v="06"/>
    <n v="24"/>
    <x v="1"/>
    <n v="0.19"/>
    <n v="3.8000000000000003"/>
    <s v="TRANSSJQ S.A."/>
    <n v="1013485"/>
    <s v="PEREZ ALBUJA VICTOR ALEJANDRO"/>
    <x v="82"/>
  </r>
  <r>
    <n v="1002212098"/>
    <s v="UE01"/>
    <x v="21"/>
    <d v="1899-12-30T15:50:00"/>
    <x v="3917"/>
    <s v="9000809990"/>
    <s v="012-022-00316974"/>
    <n v="4171.2"/>
    <n v="4676.7700000000004"/>
    <s v="ZPVN"/>
    <s v="40567644"/>
    <s v="0000395775"/>
    <n v="8002830156"/>
    <x v="2971"/>
    <x v="5"/>
    <x v="5"/>
    <n v="660"/>
    <s v="BOL"/>
    <s v="101465"/>
    <x v="232"/>
    <s v="801051"/>
    <s v="BODEGA COTOGCHOA"/>
    <x v="5"/>
    <s v="BODEGA COTOGCHOA / VIA A COTOGCHOA"/>
    <x v="5"/>
    <s v="O-Pichincha-Sangolqui"/>
    <n v="130"/>
    <x v="99"/>
    <x v="99"/>
    <s v="100014996"/>
    <s v="GRANDA GERARDO"/>
    <s v="ZETT"/>
    <x v="139"/>
    <s v="2"/>
    <s v="Sin Pallet"/>
    <n v="0"/>
    <n v="0"/>
    <x v="0"/>
    <n v="50610"/>
    <n v="33150"/>
    <n v="17460"/>
    <n v="356.4"/>
    <m/>
    <x v="97"/>
    <n v="6"/>
    <s v="06"/>
    <n v="33"/>
    <x v="1"/>
    <n v="0.53999999999999992"/>
    <n v="10.799999999999999"/>
    <s v="TRANSLOBOL S.A."/>
    <n v="1014016"/>
    <s v="CARRILLO VARGAS MARIO ALFREDO"/>
    <x v="139"/>
  </r>
  <r>
    <n v="1002212007"/>
    <s v="UE01"/>
    <x v="21"/>
    <d v="1899-12-30T15:51:00"/>
    <x v="3918"/>
    <s v=""/>
    <s v=""/>
    <n v="0"/>
    <n v="0"/>
    <s v="ZPRC"/>
    <s v="2500108797"/>
    <s v="0000396000"/>
    <n v="8002830057"/>
    <x v="297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530"/>
    <n v="32040"/>
    <n v="18490"/>
    <n v="288"/>
    <m/>
    <x v="96"/>
    <n v="6"/>
    <s v="06"/>
    <n v="32"/>
    <x v="1"/>
    <n v="0.45"/>
    <n v="9"/>
    <s v="TRANSPORTE PROPIO"/>
    <n v="1014509"/>
    <s v="COMERCIAL MICHELENA S.A."/>
    <x v="138"/>
  </r>
  <r>
    <n v="1002212106"/>
    <s v="UE01"/>
    <x v="21"/>
    <d v="1899-12-30T15:58:00"/>
    <x v="3919"/>
    <s v="9000809994"/>
    <s v="012-022-00316975"/>
    <n v="2301.35"/>
    <n v="2580.29"/>
    <s v="ZPVN"/>
    <s v="40568700"/>
    <s v="P000033746"/>
    <n v="8002830165"/>
    <x v="297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3"/>
    <x v="93"/>
    <s v="10008274"/>
    <s v="JUMA AYALA DIEGO ARMANDO"/>
    <s v="ZEMU"/>
    <x v="286"/>
    <s v="2"/>
    <s v="Sin Pallet"/>
    <n v="0"/>
    <n v="0"/>
    <x v="0"/>
    <n v="26800"/>
    <n v="18030"/>
    <n v="8770"/>
    <n v="266.39999999999998"/>
    <m/>
    <x v="91"/>
    <n v="6"/>
    <s v="06"/>
    <n v="18"/>
    <x v="1"/>
    <n v="0.74"/>
    <n v="14.799999999999999"/>
    <s v="TRIMPESAS S.A."/>
    <n v="1012878"/>
    <s v="HINOJOSA SAN ANDRES ANGEL PATRICIO"/>
    <x v="285"/>
  </r>
  <r>
    <n v="1002212107"/>
    <s v="UE01"/>
    <x v="21"/>
    <d v="1899-12-30T16:05:00"/>
    <x v="3920"/>
    <s v="9000809997"/>
    <s v="012-022-00316976"/>
    <n v="3907.2"/>
    <n v="4380.7700000000004"/>
    <s v="ZPVN"/>
    <s v="40568568"/>
    <s v="0000396081"/>
    <n v="8002830166"/>
    <x v="2974"/>
    <x v="5"/>
    <x v="5"/>
    <n v="660"/>
    <s v="BOL"/>
    <s v="101664"/>
    <x v="8"/>
    <s v="810742"/>
    <s v="VERA SANTILLAN LUIS FERNANDO"/>
    <x v="14"/>
    <s v="DEMETRIO AGUILERA Y SAINT AMAND"/>
    <x v="18"/>
    <s v="O-Chimborazo-Riobamba"/>
    <n v="303"/>
    <x v="57"/>
    <x v="57"/>
    <s v="10007128"/>
    <s v="BORJA MAYORGA ULISES ENRIQUE"/>
    <s v="ZETT"/>
    <x v="72"/>
    <s v="2"/>
    <s v="Sin Pallet"/>
    <n v="0"/>
    <n v="0"/>
    <x v="0"/>
    <n v="51040"/>
    <n v="33090"/>
    <n v="17950"/>
    <n v="732.6"/>
    <m/>
    <x v="55"/>
    <n v="6"/>
    <s v="06"/>
    <n v="33"/>
    <x v="1"/>
    <n v="1.1100000000000001"/>
    <n v="22.2"/>
    <s v="TRANSPORTE PROPIO"/>
    <n v="1013244"/>
    <s v="FREVITRANSPORT CIA. LTDA."/>
    <x v="72"/>
  </r>
  <r>
    <n v="1002212088"/>
    <s v="UE01"/>
    <x v="21"/>
    <d v="1899-12-30T16:06:00"/>
    <x v="3921"/>
    <s v=""/>
    <s v=""/>
    <n v="0"/>
    <n v="0"/>
    <s v="ZPRC"/>
    <s v="2500108823"/>
    <s v="P000033732"/>
    <n v="8002830145"/>
    <x v="2975"/>
    <x v="7"/>
    <x v="7"/>
    <n v="360"/>
    <s v="BOL"/>
    <s v="101633"/>
    <x v="15"/>
    <s v="803189"/>
    <s v="SACOS BODEGA LASSO"/>
    <x v="6"/>
    <s v="PANAMERICANA NORTE"/>
    <x v="6"/>
    <s v="O-Cotopaxi-Lasso"/>
    <n v="178"/>
    <x v="14"/>
    <x v="14"/>
    <s v="100015134"/>
    <s v="NICOLALDE FABIAN"/>
    <s v="ZEMU"/>
    <x v="18"/>
    <s v="2"/>
    <s v="Sin Pallet"/>
    <n v="0"/>
    <n v="0"/>
    <x v="0"/>
    <n v="27120"/>
    <n v="18070"/>
    <n v="9050"/>
    <n v="248.4"/>
    <m/>
    <x v="14"/>
    <n v="6"/>
    <s v="06"/>
    <n v="18"/>
    <x v="1"/>
    <n v="0.69000000000000006"/>
    <n v="13.8"/>
    <s v="SANJOPAS S.A."/>
    <n v="1014339"/>
    <s v="NICOLALDE FLORES MILTON FABIAN"/>
    <x v="18"/>
  </r>
  <r>
    <n v="1002212119"/>
    <s v="UE01"/>
    <x v="21"/>
    <d v="1899-12-30T16:08:00"/>
    <x v="3922"/>
    <s v="9000809998"/>
    <s v="012-022-00316977"/>
    <n v="2494.8000000000002"/>
    <n v="2797.19"/>
    <s v="ZPVN"/>
    <s v="40568862"/>
    <s v="0000396466"/>
    <n v="8002830181"/>
    <x v="2976"/>
    <x v="6"/>
    <x v="6"/>
    <n v="360"/>
    <s v="BOL"/>
    <s v="101498"/>
    <x v="305"/>
    <s v="801935"/>
    <s v="BODEGA PROVIACEROS"/>
    <x v="1"/>
    <s v="BODEGA PROVIACEROS / VIA A QUITO"/>
    <x v="10"/>
    <s v="O-Pichincha-Tumbaco"/>
    <n v="110"/>
    <x v="14"/>
    <x v="14"/>
    <s v="100020316"/>
    <s v="TROYA DAVID"/>
    <s v="ZEMU"/>
    <x v="183"/>
    <s v="2"/>
    <s v="Sin Pallet"/>
    <n v="0"/>
    <n v="0"/>
    <x v="0"/>
    <n v="26900"/>
    <n v="18030"/>
    <n v="8870"/>
    <n v="165.6"/>
    <m/>
    <x v="14"/>
    <n v="6"/>
    <s v="06"/>
    <n v="18"/>
    <x v="1"/>
    <n v="0.45999999999999996"/>
    <n v="9.1999999999999993"/>
    <s v="OTAVALOTRUCKS S.A."/>
    <n v="1014339"/>
    <s v="NICOLALDE FLORES MILTON FABIAN"/>
    <x v="183"/>
  </r>
  <r>
    <n v="1002212112"/>
    <s v="UE01"/>
    <x v="21"/>
    <d v="1899-12-30T16:09:00"/>
    <x v="3923"/>
    <s v="9000809999"/>
    <s v="012-022-00316978"/>
    <n v="4415.3999999999996"/>
    <n v="4950.58"/>
    <s v="ZPVN"/>
    <s v="40568691"/>
    <s v="P000033742"/>
    <n v="8002830173"/>
    <x v="2977"/>
    <x v="6"/>
    <x v="6"/>
    <n v="660"/>
    <s v="BOL"/>
    <s v="101544"/>
    <x v="41"/>
    <s v="801777"/>
    <s v="BODEGA LANDAZURI"/>
    <x v="0"/>
    <s v="AV. VEINTIMILLA S/N Y"/>
    <x v="16"/>
    <s v="O-Carchi-Tulcan"/>
    <n v="159"/>
    <x v="72"/>
    <x v="72"/>
    <s v="100014825"/>
    <s v="MEJIA ARMANDO"/>
    <s v="ZETT"/>
    <x v="93"/>
    <s v="2"/>
    <s v="Sin Pallet"/>
    <n v="0"/>
    <n v="0"/>
    <x v="0"/>
    <n v="50230"/>
    <n v="33090"/>
    <n v="17140"/>
    <n v="382.8"/>
    <m/>
    <x v="70"/>
    <n v="6"/>
    <s v="06"/>
    <n v="33"/>
    <x v="1"/>
    <n v="0.58000000000000007"/>
    <n v="11.6"/>
    <s v="LIDENORTI S.A."/>
    <n v="1013538"/>
    <s v="ROSERO TAFUR JOSE STALIN"/>
    <x v="93"/>
  </r>
  <r>
    <n v="1002212082"/>
    <s v="UE01"/>
    <x v="21"/>
    <d v="1899-12-30T16:11:00"/>
    <x v="3924"/>
    <s v=""/>
    <s v=""/>
    <n v="0"/>
    <n v="0"/>
    <s v="ZPRC"/>
    <s v="2500108836"/>
    <s v="P000033785"/>
    <n v="8002830138"/>
    <x v="2978"/>
    <x v="2"/>
    <x v="2"/>
    <n v="31.0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8870"/>
    <n v="31080"/>
    <n v="17790"/>
    <n v="0"/>
    <m/>
    <x v="3"/>
    <n v="6"/>
    <s v="06"/>
    <n v="31.08"/>
    <x v="1"/>
    <n v="0"/>
    <n v="0"/>
    <s v="UNICON"/>
    <n v="1014412"/>
    <s v="UNION DE CONCRETERAS UNICON UCUE"/>
    <x v="202"/>
  </r>
  <r>
    <n v="1002212116"/>
    <s v="UE01"/>
    <x v="21"/>
    <d v="1899-12-30T16:15:00"/>
    <x v="3925"/>
    <s v="9000810002"/>
    <s v="012-022-00316979"/>
    <n v="2386.8000000000002"/>
    <n v="2676.1"/>
    <s v="ZPVN"/>
    <s v="40568701"/>
    <s v="0000396258"/>
    <n v="8002830177"/>
    <x v="2979"/>
    <x v="6"/>
    <x v="6"/>
    <n v="360"/>
    <s v="BOL"/>
    <s v="104016"/>
    <x v="256"/>
    <s v="805847"/>
    <s v="BODEGA PRINCIPAL"/>
    <x v="10"/>
    <s v="AV VELASCO IBARRA"/>
    <x v="12"/>
    <s v="O-Cotopaxi-Pujili"/>
    <n v="205"/>
    <x v="16"/>
    <x v="16"/>
    <s v="10008215"/>
    <s v="MAFLA SEVILLANO LUIS EDUARDO"/>
    <s v="ZEMU"/>
    <x v="107"/>
    <s v="2"/>
    <s v="Sin Pallet"/>
    <n v="0"/>
    <n v="0"/>
    <x v="0"/>
    <n v="26870"/>
    <n v="17970"/>
    <n v="8900"/>
    <n v="280.8"/>
    <m/>
    <x v="16"/>
    <n v="6"/>
    <s v="06"/>
    <n v="18"/>
    <x v="1"/>
    <n v="0.78"/>
    <n v="15.600000000000001"/>
    <s v="LA ARMENIA S.A."/>
    <n v="1020060"/>
    <s v="FUERTES RUEDA HUGO BALDOMERO"/>
    <x v="107"/>
  </r>
  <r>
    <n v="1002212125"/>
    <s v="UE01"/>
    <x v="21"/>
    <d v="1899-12-30T16:16:00"/>
    <x v="3926"/>
    <s v="9000810004"/>
    <s v="012-022-00316980"/>
    <n v="2131.1999999999998"/>
    <n v="2389.5100000000002"/>
    <s v="ZPVN"/>
    <s v="40568748"/>
    <s v="0000396288"/>
    <n v="8002830187"/>
    <x v="2980"/>
    <x v="5"/>
    <x v="5"/>
    <n v="360"/>
    <s v="BOL"/>
    <s v="101664"/>
    <x v="8"/>
    <s v="806834"/>
    <s v="BALDEON WILFRIDO EDUARDO"/>
    <x v="14"/>
    <s v="BOGOTA Y  AV 9 DE OCTUBRE"/>
    <x v="18"/>
    <s v="O-Chimborazo-Riobamba"/>
    <n v="303"/>
    <x v="103"/>
    <x v="103"/>
    <s v="100019413"/>
    <s v="CASANOVA ROMEL"/>
    <s v="ZEMU"/>
    <x v="144"/>
    <s v="2"/>
    <s v="Sin Pallet"/>
    <n v="0"/>
    <n v="0"/>
    <x v="0"/>
    <n v="26970"/>
    <n v="18070"/>
    <n v="8900"/>
    <n v="399.6"/>
    <m/>
    <x v="101"/>
    <n v="6"/>
    <s v="06"/>
    <n v="18"/>
    <x v="1"/>
    <n v="1.1100000000000001"/>
    <n v="22.200000000000003"/>
    <s v="TRAPSA C.A."/>
    <n v="1013573"/>
    <s v="CUASPA PEREZ SEGUNDO MANUEL"/>
    <x v="144"/>
  </r>
  <r>
    <n v="1002212141"/>
    <s v="UE01"/>
    <x v="21"/>
    <d v="1899-12-30T16:20:00"/>
    <x v="3927"/>
    <s v="9000810006"/>
    <s v="012-022-00316981"/>
    <n v="4189.7700000000004"/>
    <n v="4697.59"/>
    <s v="ZPVN"/>
    <s v="40568063"/>
    <s v="0000396218"/>
    <n v="8002830206"/>
    <x v="2981"/>
    <x v="8"/>
    <x v="8"/>
    <n v="32.83"/>
    <s v="T"/>
    <s v="101453"/>
    <x v="221"/>
    <s v="810214"/>
    <s v="GRANEL MINA BALAO"/>
    <x v="87"/>
    <s v="VIA NARANJAL - TENGUEL KM 33"/>
    <x v="145"/>
    <s v="O-Guayas-Balao"/>
    <n v="551"/>
    <x v="18"/>
    <x v="18"/>
    <s v="10000844"/>
    <s v="MORALES GARZON ISRAEL ALEJANDRO"/>
    <s v="ZECI"/>
    <x v="198"/>
    <s v="2"/>
    <s v="Sin Pallet"/>
    <n v="0"/>
    <n v="0"/>
    <x v="0"/>
    <n v="52760"/>
    <n v="32830"/>
    <n v="19930"/>
    <n v="947.8"/>
    <m/>
    <x v="18"/>
    <n v="6"/>
    <s v="06"/>
    <n v="32.83"/>
    <x v="1"/>
    <n v="28.869936034115138"/>
    <n v="28.869936034115138"/>
    <s v="LA ARMENIA S.A."/>
    <n v="1021830"/>
    <s v="MORALES GARZON CHRISTIAN SANTIAGO"/>
    <x v="198"/>
  </r>
  <r>
    <n v="1002212138"/>
    <s v="UE01"/>
    <x v="21"/>
    <d v="1899-12-30T16:23:00"/>
    <x v="3928"/>
    <s v="9000810008"/>
    <s v="012-022-00316982"/>
    <n v="4313.6000000000004"/>
    <n v="4836.43"/>
    <s v="ZPVN"/>
    <s v="40568627"/>
    <s v="P000033728"/>
    <n v="8002830203"/>
    <x v="2982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84"/>
    <x v="84"/>
    <s v="100014841"/>
    <s v="FARINANGO OSWALDO"/>
    <s v="ZETT"/>
    <x v="199"/>
    <s v="1"/>
    <s v="Con Pallet"/>
    <n v="0.05"/>
    <n v="32"/>
    <x v="0"/>
    <n v="50220"/>
    <n v="32060"/>
    <n v="18160"/>
    <n v="294.39999999999998"/>
    <m/>
    <x v="82"/>
    <n v="6"/>
    <s v="06"/>
    <n v="32"/>
    <x v="1"/>
    <n v="0.45999999999999996"/>
    <n v="9.1999999999999993"/>
    <s v="TRANSSJQ S.A."/>
    <n v="1013799"/>
    <s v="MONTEROS REYES ROBERTH ESTEBAN"/>
    <x v="199"/>
  </r>
  <r>
    <n v="1002212122"/>
    <s v="UE01"/>
    <x v="21"/>
    <d v="1899-12-30T16:26:00"/>
    <x v="3929"/>
    <s v="9000810010"/>
    <s v="012-022-00316983"/>
    <n v="2462.4"/>
    <n v="2760.86"/>
    <s v="ZPVN"/>
    <s v="40568712"/>
    <s v="0000396240"/>
    <n v="8002830184"/>
    <x v="2983"/>
    <x v="4"/>
    <x v="4"/>
    <n v="360"/>
    <s v="BOL"/>
    <s v="101674"/>
    <x v="246"/>
    <s v="800932"/>
    <s v="BOD P FERRET LOS ILINIZAS"/>
    <x v="67"/>
    <s v="CALLE GUAYAQUIL S/N GRAL RUMIÑAHUI"/>
    <x v="118"/>
    <s v="O-Cotopaxi-Sigchos"/>
    <n v="231"/>
    <x v="130"/>
    <x v="130"/>
    <s v="100014950"/>
    <s v="MONTESDEOCA JORGE"/>
    <s v="ZEMU"/>
    <x v="187"/>
    <s v="2"/>
    <s v="Sin Pallet"/>
    <n v="0"/>
    <n v="0"/>
    <x v="0"/>
    <n v="27190"/>
    <n v="18060"/>
    <n v="9130"/>
    <n v="403.2"/>
    <m/>
    <x v="128"/>
    <n v="6"/>
    <s v="06"/>
    <n v="18"/>
    <x v="1"/>
    <n v="1.1199999999999999"/>
    <n v="22.4"/>
    <s v="LIDENORTI S.A."/>
    <n v="1014151"/>
    <s v="VEGA RUIZ WILSON MARCELO"/>
    <x v="187"/>
  </r>
  <r>
    <n v="1002212131"/>
    <s v="UE01"/>
    <x v="21"/>
    <d v="1899-12-30T16:27:00"/>
    <x v="3930"/>
    <s v="9000810011"/>
    <s v="012-022-00316984"/>
    <n v="4527.6000000000004"/>
    <n v="5076.37"/>
    <s v="ZPVN"/>
    <s v="40567644"/>
    <s v="0000395777"/>
    <n v="8002830194"/>
    <x v="2984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32"/>
    <x v="32"/>
    <s v="100014921"/>
    <s v="QUILUMBAQUIN BENJAMIN"/>
    <s v="ZETT"/>
    <x v="39"/>
    <s v="2"/>
    <s v="Sin Pallet"/>
    <n v="0"/>
    <n v="0"/>
    <x v="0"/>
    <n v="50850"/>
    <n v="33060"/>
    <n v="17790"/>
    <n v="356.4"/>
    <m/>
    <x v="30"/>
    <n v="6"/>
    <s v="06"/>
    <n v="33"/>
    <x v="1"/>
    <n v="0.53999999999999992"/>
    <n v="10.799999999999999"/>
    <s v="TRIMPESAS S.A."/>
    <n v="1013522"/>
    <s v="ALVARADO ROMAN JORGE XAVIER"/>
    <x v="39"/>
  </r>
  <r>
    <n v="1002212181"/>
    <s v="UE01"/>
    <x v="21"/>
    <d v="1899-12-30T16:33:00"/>
    <x v="3931"/>
    <s v="9000810025"/>
    <s v="012-022-00316985"/>
    <n v="3278.88"/>
    <n v="3676.31"/>
    <s v="ZPVN"/>
    <s v="40568558"/>
    <s v="P000033692"/>
    <n v="8002830253"/>
    <x v="2985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39"/>
    <x v="39"/>
    <s v="100014935"/>
    <s v="MENDEZ EDMUNDO"/>
    <s v="ZEMT"/>
    <x v="191"/>
    <s v="1"/>
    <s v="Con Pallet"/>
    <n v="0.05"/>
    <n v="24"/>
    <x v="0"/>
    <n v="38540"/>
    <n v="24020"/>
    <n v="14520"/>
    <n v="100.8"/>
    <m/>
    <x v="37"/>
    <n v="6"/>
    <s v="06"/>
    <n v="24"/>
    <x v="1"/>
    <n v="0.21"/>
    <n v="4.2"/>
    <s v="TRANSLOBOL S.A."/>
    <n v="1014100"/>
    <s v="SIGUENZA PARRA FROILAN ALEJANDRO"/>
    <x v="191"/>
  </r>
  <r>
    <n v="1002212178"/>
    <s v="UE01"/>
    <x v="21"/>
    <d v="1899-12-30T16:36:00"/>
    <x v="3932"/>
    <s v="9000810026"/>
    <s v="012-022-00316986"/>
    <n v="3278.88"/>
    <n v="3676.31"/>
    <s v="ZPVN"/>
    <s v="40568474"/>
    <s v="P000033669"/>
    <n v="8002830250"/>
    <x v="298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2"/>
    <x v="112"/>
    <s v="100014919"/>
    <s v="GRANDA ANIBAL"/>
    <s v="ZEMT"/>
    <x v="280"/>
    <s v="1"/>
    <s v="Con Pallet"/>
    <n v="0.05"/>
    <n v="24"/>
    <x v="0"/>
    <n v="39710"/>
    <n v="24080"/>
    <n v="15630"/>
    <n v="100.8"/>
    <m/>
    <x v="110"/>
    <n v="6"/>
    <s v="06"/>
    <n v="24"/>
    <x v="1"/>
    <n v="0.21"/>
    <n v="4.2"/>
    <s v="TRANSSJQ S.A."/>
    <n v="1013949"/>
    <s v="MEDIAVILLA FLORES WILSON PATRICIO"/>
    <x v="280"/>
  </r>
  <r>
    <n v="1002212208"/>
    <s v="UE01"/>
    <x v="21"/>
    <d v="1899-12-30T16:38:00"/>
    <x v="3933"/>
    <s v="9000810027"/>
    <s v="012-022-00316987"/>
    <n v="2329.7199999999998"/>
    <n v="2612.1"/>
    <s v="ZPVN"/>
    <s v="40568865"/>
    <s v="0000396470"/>
    <n v="8002830286"/>
    <x v="2987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010"/>
    <n v="18020"/>
    <n v="8990"/>
    <n v="266.39999999999998"/>
    <m/>
    <x v="104"/>
    <n v="6"/>
    <s v="06"/>
    <n v="18"/>
    <x v="1"/>
    <n v="0.74"/>
    <n v="14.799999999999999"/>
    <s v="LA ARMENIA S.A."/>
    <n v="1021623"/>
    <s v="VILLARREAL HIGUERA FERNANDO SALVADO"/>
    <x v="148"/>
  </r>
  <r>
    <n v="1002212160"/>
    <s v="UE01"/>
    <x v="21"/>
    <d v="1899-12-30T16:44:00"/>
    <x v="3934"/>
    <s v=""/>
    <s v=""/>
    <n v="0"/>
    <n v="0"/>
    <s v="ZPRC"/>
    <s v="2500108843"/>
    <s v="P000033793"/>
    <n v="8002830226"/>
    <x v="2988"/>
    <x v="7"/>
    <x v="7"/>
    <n v="6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980"/>
    <n v="33120"/>
    <n v="17860"/>
    <n v="336.6"/>
    <m/>
    <x v="109"/>
    <n v="6"/>
    <s v="06"/>
    <n v="33"/>
    <x v="1"/>
    <n v="0.51"/>
    <n v="10.200000000000001"/>
    <s v="TRANSPORTE PROPIO"/>
    <n v="1018725"/>
    <s v="TRANSPORTE DE CARGA PESADA"/>
    <x v="203"/>
  </r>
  <r>
    <n v="1002212189"/>
    <s v="UE01"/>
    <x v="21"/>
    <d v="1899-12-30T16:49:00"/>
    <x v="3935"/>
    <s v="9000810029"/>
    <s v="012-022-00316988"/>
    <n v="2487.6"/>
    <n v="2789.11"/>
    <s v="ZPVN"/>
    <s v="40568512"/>
    <n v="396283"/>
    <n v="8002830262"/>
    <x v="2989"/>
    <x v="9"/>
    <x v="9"/>
    <m/>
    <s v="BOL"/>
    <s v="101648"/>
    <x v="25"/>
    <s v="810883"/>
    <s v="SACOS NANEGALITO CONCRETES"/>
    <x v="17"/>
    <s v="VIA NANEGALITO JUNTO A GASOLINERA B"/>
    <x v="23"/>
    <s v="O-Pichincha-Mindo"/>
    <m/>
    <x v="36"/>
    <x v="36"/>
    <s v="100014995"/>
    <s v="LLIQUIN MIGUEL ANGEL"/>
    <s v="ZEMU"/>
    <x v="44"/>
    <s v="2"/>
    <s v="Sin Pallet"/>
    <n v="0"/>
    <n v="0"/>
    <x v="0"/>
    <n v="27390"/>
    <n v="18060"/>
    <n v="9330"/>
    <m/>
    <s v="remplaza la guia 413714"/>
    <x v="34"/>
    <n v="6"/>
    <s v="06"/>
    <m/>
    <x v="1"/>
    <s v=""/>
    <s v=""/>
    <s v="TRANINTAGSA S.A."/>
    <n v="1014167"/>
    <s v="BENALCAZAR RUIZ LUIS EDUARDO"/>
    <x v="44"/>
  </r>
  <r>
    <n v="1002212192"/>
    <s v="UE01"/>
    <x v="21"/>
    <d v="1899-12-30T16:59:00"/>
    <x v="3936"/>
    <s v="9000810033"/>
    <s v="012-022-00316990"/>
    <n v="2134.4"/>
    <n v="2393.11"/>
    <s v="ZPVN"/>
    <s v="40568855"/>
    <s v="0000396456"/>
    <n v="8002830266"/>
    <x v="2990"/>
    <x v="7"/>
    <x v="7"/>
    <n v="320"/>
    <s v="BOL"/>
    <s v="103301"/>
    <x v="24"/>
    <s v="804526"/>
    <s v="BODEGA PRINCIPAL"/>
    <x v="6"/>
    <s v="VIA PRINCIPAL KM 31/2"/>
    <x v="6"/>
    <s v="O-Cotopaxi-Lasso"/>
    <n v="178"/>
    <x v="129"/>
    <x v="129"/>
    <s v="100014881"/>
    <s v="HARO VICENTE"/>
    <s v="ZEMU"/>
    <x v="186"/>
    <s v="2"/>
    <s v="Sin Pallet"/>
    <n v="0"/>
    <n v="0"/>
    <x v="0"/>
    <n v="20648.888999999999"/>
    <n v="16008.888999999999"/>
    <n v="4640"/>
    <n v="220.8"/>
    <m/>
    <x v="127"/>
    <n v="6"/>
    <s v="06"/>
    <n v="16"/>
    <x v="1"/>
    <n v="0.69000000000000006"/>
    <n v="13.8"/>
    <s v="SANJOPAS S.A."/>
    <n v="1022361"/>
    <s v="ESCOBAR VILLARREAL JORGE FRANCISCO"/>
    <x v="186"/>
  </r>
  <r>
    <n v="1002212192"/>
    <s v="UE01"/>
    <x v="21"/>
    <d v="1899-12-30T16:59:00"/>
    <x v="3937"/>
    <s v="9000810032"/>
    <s v="012-022-00316989"/>
    <n v="265.2"/>
    <n v="297.33999999999997"/>
    <s v="ZPVN"/>
    <s v="40568855"/>
    <s v="0000396455"/>
    <n v="8002830265"/>
    <x v="2990"/>
    <x v="6"/>
    <x v="6"/>
    <n v="40"/>
    <s v="BOL"/>
    <s v="103301"/>
    <x v="24"/>
    <s v="804526"/>
    <s v="BODEGA PRINCIPAL"/>
    <x v="6"/>
    <s v="VIA PRINCIPAL KM 31/2"/>
    <x v="6"/>
    <s v="O-Cotopaxi-Lasso"/>
    <n v="178"/>
    <x v="129"/>
    <x v="129"/>
    <s v="100014881"/>
    <s v="HARO VICENTE"/>
    <s v="ZEMU"/>
    <x v="186"/>
    <s v="2"/>
    <s v="Sin Pallet"/>
    <n v="0"/>
    <n v="0"/>
    <x v="0"/>
    <n v="6641.1109999999999"/>
    <n v="2001.1110000000001"/>
    <n v="4640"/>
    <n v="27.6"/>
    <m/>
    <x v="127"/>
    <n v="6"/>
    <s v="06"/>
    <n v="2"/>
    <x v="1"/>
    <n v="0.69000000000000006"/>
    <n v="13.8"/>
    <s v="SANJOPAS S.A."/>
    <n v="1022361"/>
    <s v="ESCOBAR VILLARREAL JORGE FRANCISCO"/>
    <x v="186"/>
  </r>
  <r>
    <n v="1002212227"/>
    <s v="UE01"/>
    <x v="21"/>
    <d v="1899-12-30T17:14:00"/>
    <x v="3938"/>
    <s v="9000810041"/>
    <s v="012-022-00316993"/>
    <n v="274.39999999999998"/>
    <n v="307.66000000000003"/>
    <s v="ZPVN"/>
    <s v="40568886"/>
    <s v="0000396503"/>
    <n v="8002830319"/>
    <x v="2991"/>
    <x v="9"/>
    <x v="9"/>
    <n v="40"/>
    <s v="BOL"/>
    <s v="104155"/>
    <x v="109"/>
    <s v="806086"/>
    <s v="BODEGA AGROVETERINARIA SAN LUCAS"/>
    <x v="16"/>
    <s v="M. ANDRADE LT Y 29 DE JUNIO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5073.3329999999996"/>
    <n v="2003.3330000000001"/>
    <n v="3070"/>
    <n v="28.4"/>
    <m/>
    <x v="71"/>
    <n v="6"/>
    <s v="06"/>
    <n v="2"/>
    <x v="1"/>
    <n v="0.71"/>
    <n v="14.2"/>
    <s v="TRIMPESAS S.A."/>
    <n v="1013684"/>
    <s v="CASTRO NAVARRETE FRANCISCO ARMANDO"/>
    <x v="95"/>
  </r>
  <r>
    <n v="1002212227"/>
    <s v="UE01"/>
    <x v="21"/>
    <d v="1899-12-30T17:14:00"/>
    <x v="3939"/>
    <s v="9000810039"/>
    <s v="012-022-00316991"/>
    <n v="264"/>
    <n v="296"/>
    <s v="ZPVN"/>
    <s v="40568886"/>
    <s v="0000396502"/>
    <n v="8002830321"/>
    <x v="2991"/>
    <x v="3"/>
    <x v="3"/>
    <n v="40"/>
    <s v="BOL"/>
    <s v="104155"/>
    <x v="109"/>
    <s v="806086"/>
    <s v="BODEGA AGROVETERINARIA SAN LUCAS"/>
    <x v="16"/>
    <s v="M. ANDRADE LT Y 29 DE JUNIO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5073.3339999999998"/>
    <n v="2003.3340000000001"/>
    <n v="3070"/>
    <n v="28.4"/>
    <m/>
    <x v="71"/>
    <n v="6"/>
    <s v="06"/>
    <n v="2"/>
    <x v="1"/>
    <n v="0.71"/>
    <n v="14.2"/>
    <s v="TRIMPESAS S.A."/>
    <n v="1013684"/>
    <s v="CASTRO NAVARRETE FRANCISCO ARMANDO"/>
    <x v="95"/>
  </r>
  <r>
    <n v="1002212227"/>
    <s v="UE01"/>
    <x v="21"/>
    <d v="1899-12-30T17:14:00"/>
    <x v="3940"/>
    <s v="9000810040"/>
    <s v="012-022-00316992"/>
    <n v="1892.8"/>
    <n v="2122.2199999999998"/>
    <s v="ZPVN"/>
    <s v="40568886"/>
    <s v="0000396501"/>
    <n v="8002830320"/>
    <x v="2991"/>
    <x v="4"/>
    <x v="4"/>
    <n v="280"/>
    <s v="BOL"/>
    <s v="104155"/>
    <x v="109"/>
    <s v="806086"/>
    <s v="BODEGA AGROVETERINARIA SAN LUCAS"/>
    <x v="16"/>
    <s v="M. ANDRADE LT Y 29 DE JUNIO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17093.332999999999"/>
    <n v="14023.333000000001"/>
    <n v="3070"/>
    <n v="198.8"/>
    <m/>
    <x v="71"/>
    <n v="6"/>
    <s v="06"/>
    <n v="14"/>
    <x v="1"/>
    <n v="0.71000000000000008"/>
    <n v="14.200000000000001"/>
    <s v="TRIMPESAS S.A."/>
    <n v="1013684"/>
    <s v="CASTRO NAVARRETE FRANCISCO ARMANDO"/>
    <x v="95"/>
  </r>
  <r>
    <n v="1002212235"/>
    <s v="UE01"/>
    <x v="21"/>
    <d v="1899-12-30T17:20:00"/>
    <x v="3941"/>
    <s v="9000810045"/>
    <s v="012-022-00316995"/>
    <n v="1036.8"/>
    <n v="1162.47"/>
    <s v="ZPVN"/>
    <s v="40568761"/>
    <s v="0000396306"/>
    <n v="8002830333"/>
    <x v="2992"/>
    <x v="3"/>
    <x v="3"/>
    <n v="160"/>
    <s v="BOL"/>
    <s v="103507"/>
    <x v="209"/>
    <s v="804933"/>
    <s v="BODEGA C-MACO #2"/>
    <x v="12"/>
    <s v="CALLE SEGUNDA ENTRE DY E"/>
    <x v="14"/>
    <s v="O-Losrios-Quevedo"/>
    <n v="345"/>
    <x v="77"/>
    <x v="77"/>
    <s v="100014963"/>
    <s v="SANCHEZ MARCOS"/>
    <s v="ZEMU"/>
    <x v="100"/>
    <s v="2"/>
    <s v="Sin Pallet"/>
    <n v="0"/>
    <n v="0"/>
    <x v="0"/>
    <n v="12532.222"/>
    <n v="8022.2219999999998"/>
    <n v="4510"/>
    <n v="164.8"/>
    <m/>
    <x v="75"/>
    <n v="6"/>
    <s v="06"/>
    <n v="8"/>
    <x v="1"/>
    <n v="1.03"/>
    <n v="20.6"/>
    <s v="LIDENORTI S.A."/>
    <n v="1013584"/>
    <s v="SANCHEZ TORRES MARCOS OSWALDO"/>
    <x v="100"/>
  </r>
  <r>
    <n v="1002212235"/>
    <s v="UE01"/>
    <x v="21"/>
    <d v="1899-12-30T17:20:00"/>
    <x v="3942"/>
    <s v="9000810044"/>
    <s v="012-022-00316994"/>
    <n v="1348"/>
    <n v="1511.39"/>
    <s v="ZPVN"/>
    <s v="40568761"/>
    <s v="0000396305"/>
    <n v="8002830332"/>
    <x v="2992"/>
    <x v="4"/>
    <x v="4"/>
    <n v="200"/>
    <s v="BOL"/>
    <s v="103507"/>
    <x v="209"/>
    <s v="804933"/>
    <s v="BODEGA C-MACO #2"/>
    <x v="12"/>
    <s v="CALLE SEGUNDA ENTRE DY E"/>
    <x v="14"/>
    <s v="O-Losrios-Quevedo"/>
    <n v="345"/>
    <x v="77"/>
    <x v="77"/>
    <s v="100014963"/>
    <s v="SANCHEZ MARCOS"/>
    <s v="ZEMU"/>
    <x v="100"/>
    <s v="2"/>
    <s v="Sin Pallet"/>
    <n v="0"/>
    <n v="0"/>
    <x v="0"/>
    <n v="14537.778"/>
    <n v="10027.778"/>
    <n v="4510"/>
    <n v="206"/>
    <m/>
    <x v="75"/>
    <n v="6"/>
    <s v="06"/>
    <n v="10"/>
    <x v="1"/>
    <n v="1.03"/>
    <n v="20.6"/>
    <s v="LIDENORTI S.A."/>
    <n v="1013584"/>
    <s v="SANCHEZ TORRES MARCOS OSWALDO"/>
    <x v="100"/>
  </r>
  <r>
    <n v="1002212244"/>
    <s v="UE01"/>
    <x v="21"/>
    <d v="1899-12-30T17:26:00"/>
    <x v="3943"/>
    <s v=""/>
    <s v=""/>
    <n v="0"/>
    <n v="0"/>
    <s v="ZPRC"/>
    <s v="2500108794"/>
    <s v="0000395970"/>
    <n v="8002830345"/>
    <x v="2993"/>
    <x v="3"/>
    <x v="3"/>
    <n v="480"/>
    <s v="BOL"/>
    <s v="101663"/>
    <x v="46"/>
    <s v="802190"/>
    <s v="ZURIDIST PEDERNALES"/>
    <x v="24"/>
    <s v="AV. GARCIA MORENO ESQ.Y VELASCO IBA"/>
    <x v="37"/>
    <s v="O-Manabi-Pedernales"/>
    <n v="347"/>
    <x v="157"/>
    <x v="157"/>
    <s v="100019188"/>
    <s v="SUAREZ ALEX"/>
    <s v="ZEMT"/>
    <x v="238"/>
    <s v="1"/>
    <s v="Con Pallet"/>
    <n v="0.05"/>
    <n v="24"/>
    <x v="0"/>
    <n v="40010"/>
    <n v="24030"/>
    <n v="15980"/>
    <n v="456"/>
    <m/>
    <x v="154"/>
    <n v="6"/>
    <s v="06"/>
    <n v="24"/>
    <x v="1"/>
    <n v="0.95"/>
    <n v="19"/>
    <s v="LA ARMENIA S.A."/>
    <n v="1013571"/>
    <s v="BENAVIDES BAEZ RODRIGO NEPTALI"/>
    <x v="238"/>
  </r>
  <r>
    <n v="1002212228"/>
    <s v="UE01"/>
    <x v="21"/>
    <d v="1899-12-30T19:00:00"/>
    <x v="3944"/>
    <s v="9000810051"/>
    <s v="012-022-00316996"/>
    <n v="3728.4"/>
    <n v="4180.3100000000004"/>
    <s v="ZPVN"/>
    <s v="40563320"/>
    <s v="0000396340"/>
    <n v="8002830322"/>
    <x v="2994"/>
    <x v="2"/>
    <x v="2"/>
    <n v="31.07"/>
    <s v="T"/>
    <s v="101659"/>
    <x v="84"/>
    <s v="805760"/>
    <s v="GRANEL ETERNIT"/>
    <x v="1"/>
    <s v="KM 14 1/2 SECTOR GUAMANI"/>
    <x v="63"/>
    <s v="O-Pichincha-Guamani2"/>
    <n v="127"/>
    <x v="1"/>
    <x v="1"/>
    <s v="100015136"/>
    <s v="PANCHEZ JULIO"/>
    <s v="ZECI"/>
    <x v="269"/>
    <s v="2"/>
    <s v="Sin Pallet"/>
    <n v="0"/>
    <n v="0"/>
    <x v="0"/>
    <n v="49530"/>
    <n v="31070"/>
    <n v="18460"/>
    <n v="349.23"/>
    <m/>
    <x v="1"/>
    <n v="6"/>
    <s v="06"/>
    <n v="31.07"/>
    <x v="1"/>
    <n v="11.240102993241068"/>
    <n v="11.240102993241068"/>
    <s v="TRANSCONCEM CIA. LTDA."/>
    <n v="1013227"/>
    <s v="COMPAÑIA DE TRANSPORTE PESADO"/>
    <x v="269"/>
  </r>
  <r>
    <n v="1002212247"/>
    <s v="UE01"/>
    <x v="21"/>
    <d v="1899-12-30T19:01:00"/>
    <x v="3945"/>
    <s v="9000810055"/>
    <s v="012-022-00316998"/>
    <n v="3139.2"/>
    <n v="3519.69"/>
    <s v="ZPVN"/>
    <s v="40568905"/>
    <s v="0000396533"/>
    <n v="8002830348"/>
    <x v="2995"/>
    <x v="7"/>
    <x v="7"/>
    <n v="48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32682.5"/>
    <n v="24067.5"/>
    <n v="8615"/>
    <n v="355.2"/>
    <m/>
    <x v="106"/>
    <n v="6"/>
    <s v="06"/>
    <n v="24"/>
    <x v="1"/>
    <n v="0.74"/>
    <n v="14.799999999999999"/>
    <s v="TRANSPORTE PROPIO"/>
    <n v="1013862"/>
    <s v="JACOME MARTINEZ EDGAR BOLIVAR"/>
    <x v="229"/>
  </r>
  <r>
    <n v="1002212247"/>
    <s v="UE01"/>
    <x v="21"/>
    <d v="1899-12-30T19:01:00"/>
    <x v="3946"/>
    <s v="9000810054"/>
    <s v="012-022-00316997"/>
    <n v="1040"/>
    <n v="1166.05"/>
    <s v="ZPVN"/>
    <s v="40568905"/>
    <s v="0000396532"/>
    <n v="8002830349"/>
    <x v="2995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16637.5"/>
    <n v="8022.5"/>
    <n v="8615"/>
    <n v="118.4"/>
    <m/>
    <x v="106"/>
    <n v="6"/>
    <s v="06"/>
    <n v="8"/>
    <x v="1"/>
    <n v="0.74"/>
    <n v="14.8"/>
    <s v="TRANSPORTE PROPIO"/>
    <n v="1013862"/>
    <s v="JACOME MARTINEZ EDGAR BOLIVAR"/>
    <x v="229"/>
  </r>
  <r>
    <n v="1002212276"/>
    <s v="UE01"/>
    <x v="21"/>
    <d v="1899-12-30T19:03:00"/>
    <x v="3947"/>
    <s v="9000810056"/>
    <s v="012-022-00316999"/>
    <n v="2548.8000000000002"/>
    <n v="2857.74"/>
    <s v="ZPVN"/>
    <s v="40568924"/>
    <s v="0000396564"/>
    <n v="8002830387"/>
    <x v="2996"/>
    <x v="6"/>
    <x v="6"/>
    <n v="360"/>
    <s v="BOL"/>
    <s v="101780"/>
    <x v="56"/>
    <s v="810735"/>
    <s v="ECO CORAZAS"/>
    <x v="8"/>
    <s v="AV DE LOS CORAZAS Y SARANCES"/>
    <x v="13"/>
    <s v="O-Imbabura-Selvaalegre"/>
    <n v="150"/>
    <x v="9"/>
    <x v="9"/>
    <s v="100014857"/>
    <s v="PASPUEZAN WILSON"/>
    <s v="ZEMU"/>
    <x v="27"/>
    <s v="2"/>
    <s v="Sin Pallet"/>
    <n v="0"/>
    <n v="0"/>
    <x v="0"/>
    <n v="27020"/>
    <n v="18010"/>
    <n v="9010"/>
    <n v="234"/>
    <m/>
    <x v="9"/>
    <n v="6"/>
    <s v="06"/>
    <n v="18"/>
    <x v="1"/>
    <n v="0.65"/>
    <n v="13"/>
    <s v="LIDENORTI S.A."/>
    <n v="1013262"/>
    <s v="SEGOVIA ERAZO PATRICIA ALEXANDRA"/>
    <x v="27"/>
  </r>
  <r>
    <n v="1002212203"/>
    <s v="UE01"/>
    <x v="21"/>
    <d v="1899-12-30T19:14:00"/>
    <x v="3948"/>
    <s v="9000810066"/>
    <s v="012-022-00317000"/>
    <n v="3888"/>
    <n v="4359.25"/>
    <s v="ZPVN"/>
    <s v="40563320"/>
    <s v="0000396338"/>
    <n v="8002830279"/>
    <x v="2997"/>
    <x v="2"/>
    <x v="2"/>
    <n v="32.4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2290"/>
    <n v="32400"/>
    <n v="19890"/>
    <n v="364.18"/>
    <m/>
    <x v="1"/>
    <n v="6"/>
    <s v="06"/>
    <n v="32.4"/>
    <x v="1"/>
    <n v="11.240123456790124"/>
    <n v="11.240123456790124"/>
    <s v="TRANSCONCEM CIA. LTDA."/>
    <n v="1013227"/>
    <s v="COMPAÑIA DE TRANSPORTE PESADO"/>
    <x v="136"/>
  </r>
  <r>
    <n v="1002212229"/>
    <s v="UE01"/>
    <x v="21"/>
    <d v="1899-12-30T19:19:00"/>
    <x v="3949"/>
    <s v="9000810067"/>
    <s v="012-022-00317001"/>
    <n v="3733.2"/>
    <n v="4185.68"/>
    <s v="ZPVN"/>
    <s v="40568794"/>
    <s v="0000396342"/>
    <n v="8002830323"/>
    <x v="2998"/>
    <x v="2"/>
    <x v="2"/>
    <n v="31.11"/>
    <s v="T"/>
    <s v="101659"/>
    <x v="84"/>
    <s v="805760"/>
    <s v="GRANEL ETERNIT"/>
    <x v="1"/>
    <s v="KM 14 1/2 SECTOR GUAMANI"/>
    <x v="63"/>
    <s v="O-Pichincha-Guamani2"/>
    <n v="127"/>
    <x v="1"/>
    <x v="1"/>
    <s v="10003377"/>
    <s v="NARVAEZ IPIALES BRAYAN JAVIER"/>
    <s v="ZECI"/>
    <x v="252"/>
    <s v="2"/>
    <s v="Sin Pallet"/>
    <n v="0"/>
    <n v="0"/>
    <x v="0"/>
    <n v="49590"/>
    <n v="31110"/>
    <n v="18480"/>
    <n v="349.68"/>
    <m/>
    <x v="1"/>
    <n v="6"/>
    <s v="06"/>
    <n v="31.11"/>
    <x v="1"/>
    <n v="11.240115718418515"/>
    <n v="11.240115718418515"/>
    <s v="TRANSCONCEM CIA. LTDA."/>
    <n v="1013227"/>
    <s v="COMPAÑIA DE TRANSPORTE PESADO"/>
    <x v="252"/>
  </r>
  <r>
    <n v="1002212309"/>
    <s v="UE01"/>
    <x v="21"/>
    <d v="1899-12-30T19:26:00"/>
    <x v="3950"/>
    <s v="9000810071"/>
    <s v="012-022-00317002"/>
    <n v="4415.3999999999996"/>
    <n v="4950.58"/>
    <s v="ZPVN"/>
    <s v="40568838"/>
    <s v="P000033782"/>
    <n v="8002830424"/>
    <x v="2999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30"/>
    <n v="33040"/>
    <n v="18490"/>
    <n v="382.8"/>
    <m/>
    <x v="139"/>
    <n v="6"/>
    <s v="06"/>
    <n v="33"/>
    <x v="1"/>
    <n v="0.58000000000000007"/>
    <n v="11.6"/>
    <s v="TRANSPORTE PROPIO"/>
    <n v="1013478"/>
    <s v="LANDAZURI CORDOVA IVAN OSWALDO"/>
    <x v="208"/>
  </r>
  <r>
    <n v="1002212268"/>
    <s v="UE01"/>
    <x v="21"/>
    <d v="1899-12-30T19:32:00"/>
    <x v="3951"/>
    <s v="9000810072"/>
    <s v="012-022-00317003"/>
    <n v="4362.37"/>
    <n v="4891.1099999999997"/>
    <s v="ZPVN"/>
    <s v="40568387"/>
    <s v="0000395759"/>
    <n v="8002830379"/>
    <x v="3000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35"/>
    <x v="135"/>
    <s v="100015055"/>
    <s v="ALQUINGA BYRON"/>
    <s v="ZETT"/>
    <x v="193"/>
    <s v="1"/>
    <s v="Con Pallet"/>
    <n v="0.05"/>
    <n v="32"/>
    <x v="0"/>
    <n v="50560"/>
    <n v="32120"/>
    <n v="18440"/>
    <n v="121.6"/>
    <m/>
    <x v="133"/>
    <n v="6"/>
    <s v="06"/>
    <n v="32"/>
    <x v="1"/>
    <n v="0.19"/>
    <n v="3.8"/>
    <s v="ALQUINGA &amp; ALQUINGA"/>
    <n v="1020877"/>
    <s v="ALQUINGA LUCERO BYRON EDUARDO"/>
    <x v="193"/>
  </r>
  <r>
    <n v="1002212267"/>
    <s v="UE01"/>
    <x v="21"/>
    <d v="1899-12-30T19:34:00"/>
    <x v="3952"/>
    <s v="9000810073"/>
    <s v="012-022-00317004"/>
    <n v="4318.24"/>
    <n v="4841.6400000000003"/>
    <s v="ZPVN"/>
    <s v="40568386"/>
    <s v="0000395758"/>
    <n v="8002830378"/>
    <x v="3001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51"/>
    <x v="51"/>
    <s v="100014928"/>
    <s v="INLAGO RODRIGO"/>
    <s v="ZETT"/>
    <x v="66"/>
    <s v="1"/>
    <s v="Con Pallet"/>
    <n v="0.05"/>
    <n v="32"/>
    <x v="0"/>
    <n v="50370"/>
    <n v="32010"/>
    <n v="18360"/>
    <n v="121.6"/>
    <m/>
    <x v="49"/>
    <n v="6"/>
    <s v="06"/>
    <n v="32"/>
    <x v="1"/>
    <n v="0.19"/>
    <n v="3.8"/>
    <s v="TRANSCARLONISA"/>
    <n v="1014153"/>
    <s v="INLAGO ANDRANGO LUIS RODRIGO"/>
    <x v="66"/>
  </r>
  <r>
    <n v="1002212331"/>
    <s v="UE01"/>
    <x v="21"/>
    <d v="1899-12-30T19:38:00"/>
    <x v="3953"/>
    <s v="9000810076"/>
    <s v="012-022-00317007"/>
    <n v="556.79999999999995"/>
    <n v="624.29"/>
    <s v="ZPVN"/>
    <s v="40568454"/>
    <s v="0000395858"/>
    <n v="8002830449"/>
    <x v="3002"/>
    <x v="7"/>
    <x v="7"/>
    <n v="80"/>
    <s v="BOL"/>
    <s v="103842"/>
    <x v="86"/>
    <s v="805572"/>
    <s v="BODEGA PRINCIPAL"/>
    <x v="5"/>
    <s v="AV ILALO Y RIO CORRIENTES ESQ"/>
    <x v="65"/>
    <s v="O-Pichincha-Sanrafael"/>
    <n v="130"/>
    <x v="79"/>
    <x v="79"/>
    <s v="100016219"/>
    <s v="ALQUINGA FABIAN"/>
    <s v="ZEMT"/>
    <x v="177"/>
    <s v="1"/>
    <s v="Con Pallet"/>
    <n v="0.05"/>
    <n v="4"/>
    <x v="0"/>
    <n v="9173.3340000000007"/>
    <n v="4006.6669999999999"/>
    <n v="5166.6670000000004"/>
    <n v="41.6"/>
    <m/>
    <x v="77"/>
    <n v="6"/>
    <s v="06"/>
    <n v="4"/>
    <x v="1"/>
    <n v="0.52"/>
    <n v="10.4"/>
    <s v="ALQUINGA &amp; ALQUINGA"/>
    <n v="1013844"/>
    <s v="ALQUINGA LUCERO WILTER FABIAN"/>
    <x v="177"/>
  </r>
  <r>
    <n v="1002212331"/>
    <s v="UE01"/>
    <x v="21"/>
    <d v="1899-12-30T19:38:00"/>
    <x v="3954"/>
    <s v="9000810074"/>
    <s v="012-022-00317005"/>
    <n v="256.8"/>
    <n v="287.93"/>
    <s v="ZPVN"/>
    <s v="40568454"/>
    <s v="0000395857"/>
    <n v="8002830450"/>
    <x v="3002"/>
    <x v="5"/>
    <x v="5"/>
    <n v="40"/>
    <s v="BOL"/>
    <s v="103842"/>
    <x v="86"/>
    <s v="805572"/>
    <s v="BODEGA PRINCIPAL"/>
    <x v="5"/>
    <s v="AV ILALO Y RIO CORRIENTES ESQ"/>
    <x v="65"/>
    <s v="O-Pichincha-Sanrafael"/>
    <n v="130"/>
    <x v="79"/>
    <x v="79"/>
    <s v="100016219"/>
    <s v="ALQUINGA FABIAN"/>
    <s v="ZEMT"/>
    <x v="177"/>
    <s v="1"/>
    <s v="Con Pallet"/>
    <n v="0.05"/>
    <n v="2"/>
    <x v="0"/>
    <n v="7170"/>
    <n v="2003.3330000000001"/>
    <n v="5166.6670000000004"/>
    <n v="20.8"/>
    <m/>
    <x v="77"/>
    <n v="6"/>
    <s v="06"/>
    <n v="2"/>
    <x v="1"/>
    <n v="0.52"/>
    <n v="10.4"/>
    <s v="ALQUINGA &amp; ALQUINGA"/>
    <n v="1013844"/>
    <s v="ALQUINGA LUCERO WILTER FABIAN"/>
    <x v="177"/>
  </r>
  <r>
    <n v="1002212331"/>
    <s v="UE01"/>
    <x v="21"/>
    <d v="1899-12-30T19:38:00"/>
    <x v="3955"/>
    <s v="9000810075"/>
    <s v="012-022-00317006"/>
    <n v="2494.8000000000002"/>
    <n v="2797.19"/>
    <s v="ZPVN"/>
    <s v="40568454"/>
    <s v="0000395859"/>
    <n v="8002830451"/>
    <x v="3002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79"/>
    <x v="79"/>
    <s v="100016219"/>
    <s v="ALQUINGA FABIAN"/>
    <s v="ZEMT"/>
    <x v="177"/>
    <s v="1"/>
    <s v="Con Pallet"/>
    <n v="0.05"/>
    <n v="18"/>
    <x v="0"/>
    <n v="23196.667000000001"/>
    <n v="18030"/>
    <n v="5166.6670000000004"/>
    <n v="187.2"/>
    <m/>
    <x v="77"/>
    <n v="6"/>
    <s v="06"/>
    <n v="18"/>
    <x v="1"/>
    <n v="0.52"/>
    <n v="10.399999999999999"/>
    <s v="ALQUINGA &amp; ALQUINGA"/>
    <n v="1013844"/>
    <s v="ALQUINGA LUCERO WILTER FABIAN"/>
    <x v="177"/>
  </r>
  <r>
    <n v="1002212353"/>
    <s v="UE01"/>
    <x v="21"/>
    <d v="1899-12-30T19:40:00"/>
    <x v="3956"/>
    <s v="9000810077"/>
    <s v="012-022-00317008"/>
    <n v="2287.17"/>
    <n v="2564.39"/>
    <s v="ZPVN"/>
    <s v="40568935"/>
    <s v="P000033806"/>
    <n v="8002830477"/>
    <x v="3003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020"/>
    <n v="18020"/>
    <n v="9000"/>
    <n v="273.60000000000002"/>
    <m/>
    <x v="141"/>
    <n v="6"/>
    <s v="06"/>
    <n v="18"/>
    <x v="1"/>
    <n v="0.76"/>
    <n v="15.200000000000001"/>
    <s v="TRANSPORTE PROPIO"/>
    <n v="1023045"/>
    <s v="ESPINOSA OTAVALO PABLO ANIBAL"/>
    <x v="211"/>
  </r>
  <r>
    <n v="1002212322"/>
    <s v="UE01"/>
    <x v="21"/>
    <d v="1899-12-30T19:43:00"/>
    <x v="3957"/>
    <s v="9000810079"/>
    <s v="012-022-00317009"/>
    <n v="2440.8000000000002"/>
    <n v="2736.64"/>
    <s v="ZPVN"/>
    <s v="40568878"/>
    <s v="0000396504"/>
    <n v="8002830440"/>
    <x v="3004"/>
    <x v="3"/>
    <x v="3"/>
    <n v="360"/>
    <s v="BOL"/>
    <s v="103361"/>
    <x v="295"/>
    <s v="807361"/>
    <s v="FERRETERIA IDEAL"/>
    <x v="24"/>
    <s v="TRONCAL DEL PACIFICO Y AMBATO"/>
    <x v="37"/>
    <s v="O-Manabi-Pedernales"/>
    <n v="347"/>
    <x v="173"/>
    <x v="173"/>
    <s v="100014977"/>
    <s v="MORALES GERMAN"/>
    <s v="ZEMU"/>
    <x v="268"/>
    <s v="2"/>
    <s v="Sin Pallet"/>
    <n v="0"/>
    <n v="0"/>
    <x v="0"/>
    <n v="27040"/>
    <n v="18050"/>
    <n v="8990"/>
    <n v="342"/>
    <m/>
    <x v="169"/>
    <n v="6"/>
    <s v="06"/>
    <n v="18"/>
    <x v="1"/>
    <n v="0.95"/>
    <n v="19"/>
    <s v="TRANINTAGSA S.A."/>
    <n v="1012880"/>
    <s v="GOMEZ MORALES NORA MONSERRATT"/>
    <x v="268"/>
  </r>
  <r>
    <n v="1002212280"/>
    <s v="UE01"/>
    <x v="21"/>
    <d v="1899-12-30T19:44:00"/>
    <x v="3958"/>
    <s v=""/>
    <s v=""/>
    <n v="0"/>
    <n v="0"/>
    <s v="ZPRC"/>
    <s v="2500108857"/>
    <s v="0000396569"/>
    <n v="8002830395"/>
    <x v="3005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120"/>
    <n v="24030"/>
    <n v="15090"/>
    <n v="259.2"/>
    <m/>
    <x v="6"/>
    <n v="6"/>
    <s v="06"/>
    <n v="24"/>
    <x v="1"/>
    <n v="0.53999999999999992"/>
    <n v="10.799999999999999"/>
    <s v="TRANSPORTE PROPIO"/>
    <n v="1013241"/>
    <s v="COMPAÑÍA DE TRANSPORTE DE CARGA PES"/>
    <x v="81"/>
  </r>
  <r>
    <n v="1002212284"/>
    <s v="UE01"/>
    <x v="21"/>
    <d v="1899-12-30T19:47:00"/>
    <x v="3959"/>
    <s v="9000810082"/>
    <s v="012-022-00317010"/>
    <n v="3947.13"/>
    <n v="4425.55"/>
    <s v="ZPVN"/>
    <s v="40568791"/>
    <s v="0000396334"/>
    <n v="8002830398"/>
    <x v="3006"/>
    <x v="2"/>
    <x v="2"/>
    <n v="31.21"/>
    <s v="T"/>
    <s v="101736"/>
    <x v="129"/>
    <s v="800784"/>
    <s v="DESTINO GRANEL.,"/>
    <x v="27"/>
    <s v="VIA A QUITO PASO LATERAL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610"/>
    <n v="31210"/>
    <n v="19400"/>
    <n v="451.3"/>
    <m/>
    <x v="73"/>
    <n v="6"/>
    <s v="06"/>
    <n v="31.21"/>
    <x v="1"/>
    <n v="14.460108939442486"/>
    <n v="14.460108939442486"/>
    <s v="J.V. TRANSPREMIUN CIA.LTDA"/>
    <n v="1013906"/>
    <s v="VALLEJOS VILLEGAS SAUL EDUARDO"/>
    <x v="108"/>
  </r>
  <r>
    <n v="1002212256"/>
    <s v="UE01"/>
    <x v="21"/>
    <d v="1899-12-30T19:50:00"/>
    <x v="3960"/>
    <s v="9000810083"/>
    <s v="012-022-00317011"/>
    <n v="3788.4"/>
    <n v="4247.58"/>
    <s v="ZPVN"/>
    <s v="40568794"/>
    <s v="0000396343"/>
    <n v="8002830361"/>
    <x v="3007"/>
    <x v="2"/>
    <x v="2"/>
    <n v="31.57"/>
    <s v="T"/>
    <s v="101659"/>
    <x v="84"/>
    <s v="805760"/>
    <s v="GRANEL ETERNIT"/>
    <x v="1"/>
    <s v="KM 14 1/2 SECTOR GUAMANI"/>
    <x v="63"/>
    <s v="O-Pichincha-Guamani2"/>
    <n v="127"/>
    <x v="1"/>
    <x v="1"/>
    <s v="100019073"/>
    <s v="ROMERO EDWIN"/>
    <s v="ZECI"/>
    <x v="261"/>
    <s v="2"/>
    <s v="Sin Pallet"/>
    <n v="0"/>
    <n v="0"/>
    <x v="0"/>
    <n v="50100"/>
    <n v="31570"/>
    <n v="18530"/>
    <n v="354.85"/>
    <m/>
    <x v="1"/>
    <n v="6"/>
    <s v="06"/>
    <n v="31.57"/>
    <x v="1"/>
    <n v="11.240101362052583"/>
    <n v="11.240101362052583"/>
    <s v="TRANSCONCEM CIA. LTDA."/>
    <n v="1013227"/>
    <s v="COMPAÑIA DE TRANSPORTE PESADO"/>
    <x v="261"/>
  </r>
  <r>
    <n v="1002212369"/>
    <s v="UE01"/>
    <x v="21"/>
    <d v="1899-12-30T19:51:00"/>
    <x v="3961"/>
    <s v="9000810084"/>
    <s v="012-022-00317012"/>
    <n v="4318.24"/>
    <n v="4841.6400000000003"/>
    <s v="ZPVN"/>
    <s v="40568730"/>
    <s v="0000396267"/>
    <n v="8002830499"/>
    <x v="3008"/>
    <x v="6"/>
    <x v="6"/>
    <n v="640"/>
    <s v="BOL"/>
    <s v="101446"/>
    <x v="48"/>
    <s v="800790"/>
    <s v="FERROELECTRICO 3"/>
    <x v="9"/>
    <s v="CALLE SUCRE 13-13 Y ROSALIA ROSALES"/>
    <x v="11"/>
    <s v="O-Imbabura-Ibarra"/>
    <n v="30"/>
    <x v="6"/>
    <x v="6"/>
    <s v="10000175"/>
    <s v="CALDERON CHASIPANTA JUAN CARLOS"/>
    <s v="ZETT"/>
    <x v="52"/>
    <s v="1"/>
    <s v="Con Pallet"/>
    <n v="0.05"/>
    <n v="32"/>
    <x v="0"/>
    <n v="50990"/>
    <n v="32070"/>
    <n v="18920"/>
    <n v="121.6"/>
    <m/>
    <x v="6"/>
    <n v="6"/>
    <s v="06"/>
    <n v="32"/>
    <x v="1"/>
    <n v="0.19"/>
    <n v="3.8"/>
    <s v="TRANSPORTE PROPIO"/>
    <n v="1013241"/>
    <s v="COMPAÑÍA DE TRANSPORTE DE CARGA PES"/>
    <x v="52"/>
  </r>
  <r>
    <n v="1002212343"/>
    <s v="UE01"/>
    <x v="21"/>
    <d v="1899-12-30T19:53:00"/>
    <x v="3962"/>
    <s v="9000810085"/>
    <s v="012-022-00317013"/>
    <n v="2412"/>
    <n v="2704.35"/>
    <s v="ZPVN"/>
    <s v="40568910"/>
    <s v="0000396538"/>
    <n v="8002830464"/>
    <x v="3009"/>
    <x v="4"/>
    <x v="4"/>
    <n v="360"/>
    <s v="BOL"/>
    <s v="101664"/>
    <x v="8"/>
    <s v="806723"/>
    <s v="MACAS JUAN BOSCO"/>
    <x v="17"/>
    <s v="VIA QUITO DIAGONAL GUERRERO"/>
    <x v="23"/>
    <s v="O-Pichincha-Mindo"/>
    <n v="168"/>
    <x v="66"/>
    <x v="66"/>
    <s v="100014865"/>
    <s v="LANDI LUIS"/>
    <s v="ZEMU"/>
    <x v="83"/>
    <s v="2"/>
    <s v="Sin Pallet"/>
    <n v="0"/>
    <n v="0"/>
    <x v="0"/>
    <n v="27220"/>
    <n v="18010"/>
    <n v="9210"/>
    <n v="244.8"/>
    <m/>
    <x v="64"/>
    <n v="6"/>
    <s v="06"/>
    <n v="18"/>
    <x v="1"/>
    <n v="0.68"/>
    <n v="13.600000000000001"/>
    <s v="TRANSVOLCA S.A."/>
    <n v="1023077"/>
    <s v="JIMENEZ ICAZA HENRY ELADIO"/>
    <x v="83"/>
  </r>
  <r>
    <n v="1002212271"/>
    <s v="UE01"/>
    <x v="21"/>
    <d v="1899-12-30T19:54:00"/>
    <x v="3963"/>
    <s v="9000809804"/>
    <s v="013-020-00048109"/>
    <n v="4362.37"/>
    <n v="4891.1099999999997"/>
    <s v="ZPDF"/>
    <s v="70178007"/>
    <s v="0000396269"/>
    <n v="8002830382"/>
    <x v="3010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28"/>
    <x v="28"/>
    <s v="100021196"/>
    <s v="CASTILLO PATRICIO"/>
    <s v="ZETT"/>
    <x v="114"/>
    <s v="1"/>
    <s v="Con Pallet"/>
    <n v="0.05"/>
    <n v="32"/>
    <x v="0"/>
    <n v="51010"/>
    <n v="32100"/>
    <n v="18910"/>
    <n v="121.6"/>
    <m/>
    <x v="26"/>
    <n v="6"/>
    <s v="06"/>
    <n v="32"/>
    <x v="1"/>
    <n v="0.19"/>
    <n v="3.8"/>
    <s v="TRIMPESAS S.A."/>
    <n v="1014322"/>
    <s v="ESPARZA REVELO JORGE MARCELO"/>
    <x v="114"/>
  </r>
  <r>
    <n v="1002212357"/>
    <s v="UE01"/>
    <x v="21"/>
    <d v="1899-12-30T19:59:00"/>
    <x v="3964"/>
    <s v="9000810088"/>
    <s v="012-022-00317015"/>
    <n v="1393.92"/>
    <n v="1562.87"/>
    <s v="ZPVN"/>
    <s v="40568787"/>
    <s v="P000033772"/>
    <n v="8002830483"/>
    <x v="3011"/>
    <x v="7"/>
    <x v="7"/>
    <n v="200"/>
    <s v="BOL"/>
    <s v="101641"/>
    <x v="37"/>
    <s v="801652"/>
    <s v="BODEGA GUALSAQUI FABRICIO"/>
    <x v="8"/>
    <s v="PANAMERICANA SUR KM. 4 1/2 S/N Y EN"/>
    <x v="34"/>
    <s v="O-Imbabura-Sanpablo"/>
    <n v="15"/>
    <x v="131"/>
    <x v="131"/>
    <s v="10008262"/>
    <s v="AYALA VIVAS EDISON SANTIAGO"/>
    <s v="ZEMU"/>
    <x v="188"/>
    <s v="2"/>
    <s v="Sin Pallet"/>
    <n v="0"/>
    <n v="0"/>
    <x v="0"/>
    <n v="14662.778"/>
    <n v="10027.778"/>
    <n v="4635"/>
    <n v="30"/>
    <m/>
    <x v="129"/>
    <n v="6"/>
    <s v="06"/>
    <n v="10"/>
    <x v="1"/>
    <n v="0.15"/>
    <n v="3"/>
    <s v="SETRAINCE"/>
    <n v="1013806"/>
    <s v="LOPEZ FREDY HERNAN"/>
    <x v="188"/>
  </r>
  <r>
    <n v="1002212357"/>
    <s v="UE01"/>
    <x v="21"/>
    <d v="1899-12-30T19:59:00"/>
    <x v="3965"/>
    <s v="9000810087"/>
    <s v="012-022-00317014"/>
    <n v="1104.05"/>
    <n v="1237.8699999999999"/>
    <s v="ZPVN"/>
    <s v="40568786"/>
    <s v="P000033771"/>
    <n v="8002830482"/>
    <x v="3011"/>
    <x v="6"/>
    <x v="6"/>
    <n v="160"/>
    <s v="BOL"/>
    <s v="101641"/>
    <x v="37"/>
    <s v="801652"/>
    <s v="BODEGA GUALSAQUI FABRICIO"/>
    <x v="8"/>
    <s v="PANAMERICANA SUR KM. 4 1/2 S/N Y EN"/>
    <x v="34"/>
    <s v="O-Imbabura-Sanpablo"/>
    <n v="15"/>
    <x v="131"/>
    <x v="131"/>
    <s v="10008262"/>
    <s v="AYALA VIVAS EDISON SANTIAGO"/>
    <s v="ZEMU"/>
    <x v="188"/>
    <s v="2"/>
    <s v="Sin Pallet"/>
    <n v="0"/>
    <n v="0"/>
    <x v="0"/>
    <n v="12657.222"/>
    <n v="8022.2219999999998"/>
    <n v="4635"/>
    <n v="24"/>
    <m/>
    <x v="129"/>
    <n v="6"/>
    <s v="06"/>
    <n v="8"/>
    <x v="1"/>
    <n v="0.15"/>
    <n v="3"/>
    <s v="SETRAINCE"/>
    <n v="1013806"/>
    <s v="LOPEZ FREDY HERNAN"/>
    <x v="188"/>
  </r>
  <r>
    <n v="1002212380"/>
    <s v="UE01"/>
    <x v="21"/>
    <d v="1899-12-30T20:01:00"/>
    <x v="3966"/>
    <s v="9000810090"/>
    <s v="012-022-00317016"/>
    <n v="3278.88"/>
    <n v="3676.31"/>
    <s v="ZPVN"/>
    <s v="40568588"/>
    <s v="P000033699"/>
    <n v="8002830512"/>
    <x v="3012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4"/>
    <x v="114"/>
    <s v="100014846"/>
    <s v="SANCHEZ EDUARDO"/>
    <s v="ZEMT"/>
    <x v="159"/>
    <s v="1"/>
    <s v="Con Pallet"/>
    <n v="0.05"/>
    <n v="24"/>
    <x v="0"/>
    <n v="39040"/>
    <n v="24050"/>
    <n v="14990"/>
    <n v="100.8"/>
    <m/>
    <x v="112"/>
    <n v="6"/>
    <s v="06"/>
    <n v="24"/>
    <x v="1"/>
    <n v="0.21"/>
    <n v="4.2"/>
    <s v="LIDENORTI S.A."/>
    <n v="1014106"/>
    <s v="SANCHEZ PILA FRANKLIN EDUARDO"/>
    <x v="159"/>
  </r>
  <r>
    <n v="1002212361"/>
    <s v="UE01"/>
    <x v="21"/>
    <d v="1899-12-30T20:07:00"/>
    <x v="3967"/>
    <s v=""/>
    <s v=""/>
    <n v="0"/>
    <n v="0"/>
    <s v="ZPRC"/>
    <s v="2500108794"/>
    <s v="0000395971"/>
    <n v="8002830488"/>
    <x v="3013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89"/>
    <x v="89"/>
    <s v="10003455"/>
    <s v="CARVAJAL GOMEZ EDISON JOSE"/>
    <s v="ZEMT"/>
    <x v="121"/>
    <s v="1"/>
    <s v="Con Pallet"/>
    <n v="0.05"/>
    <n v="24"/>
    <x v="0"/>
    <n v="37460"/>
    <n v="24010"/>
    <n v="13450"/>
    <n v="456"/>
    <m/>
    <x v="87"/>
    <n v="6"/>
    <s v="06"/>
    <n v="24"/>
    <x v="1"/>
    <n v="0.95"/>
    <n v="19"/>
    <s v="TRANINTAGSA S.A."/>
    <n v="1013724"/>
    <s v="DAVILA GONZALES WILMAN GUILLERMO"/>
    <x v="121"/>
  </r>
  <r>
    <n v="1002212347"/>
    <s v="UE01"/>
    <x v="21"/>
    <d v="1899-12-30T20:08:00"/>
    <x v="3968"/>
    <s v="9000810091"/>
    <s v="012-022-00317017"/>
    <n v="4049.35"/>
    <n v="4540.16"/>
    <s v="ZPVN"/>
    <s v="40568947"/>
    <s v="0000396580"/>
    <n v="8002830469"/>
    <x v="3014"/>
    <x v="2"/>
    <x v="2"/>
    <n v="32.4"/>
    <s v="T"/>
    <s v="101704"/>
    <x v="3"/>
    <s v="801703"/>
    <s v="PLANTA HORMIGONERA"/>
    <x v="1"/>
    <s v="PLANTA HORMIGONERA / QUITO"/>
    <x v="31"/>
    <s v="O-Pichincha-Comitedelpueblo"/>
    <n v="94.6"/>
    <x v="1"/>
    <x v="1"/>
    <s v="100017520"/>
    <s v="PINCAY JAVIER"/>
    <s v="ZECI"/>
    <x v="146"/>
    <s v="2"/>
    <s v="Sin Pallet"/>
    <n v="0"/>
    <n v="0"/>
    <x v="0"/>
    <n v="51360"/>
    <n v="32400"/>
    <n v="18960"/>
    <n v="278.95999999999998"/>
    <m/>
    <x v="1"/>
    <n v="6"/>
    <s v="06"/>
    <n v="32.4"/>
    <x v="1"/>
    <n v="8.6098765432098769"/>
    <n v="8.6098765432098769"/>
    <s v="TRANSCONCEM CIA. LTDA."/>
    <n v="1013227"/>
    <s v="COMPAÑIA DE TRANSPORTE PESADO"/>
    <x v="146"/>
  </r>
  <r>
    <n v="1002212359"/>
    <s v="UE01"/>
    <x v="21"/>
    <d v="1899-12-30T20:31:00"/>
    <x v="3969"/>
    <s v="9000810095"/>
    <s v="012-022-00317018"/>
    <n v="2473.1999999999998"/>
    <n v="2772.96"/>
    <s v="ZPVN"/>
    <s v="40568909"/>
    <s v="0000396537"/>
    <n v="8002830486"/>
    <x v="3015"/>
    <x v="4"/>
    <x v="4"/>
    <n v="360"/>
    <s v="BOL"/>
    <s v="101664"/>
    <x v="8"/>
    <s v="800658"/>
    <s v="JAIME RONQUILLO"/>
    <x v="22"/>
    <s v="JAIME RONQUILLO, AV 9 DE OCTUBRE"/>
    <x v="32"/>
    <s v="O-Esmeraldas-Esmeraldas"/>
    <n v="388"/>
    <x v="102"/>
    <x v="102"/>
    <s v="100021206"/>
    <s v="OBANDO ADRIAN"/>
    <s v="ZEMU"/>
    <x v="142"/>
    <s v="2"/>
    <s v="Sin Pallet"/>
    <n v="0"/>
    <n v="0"/>
    <x v="0"/>
    <n v="27010"/>
    <n v="18040"/>
    <n v="8970"/>
    <n v="381.6"/>
    <m/>
    <x v="100"/>
    <n v="6"/>
    <s v="06"/>
    <n v="18"/>
    <x v="1"/>
    <n v="1.06"/>
    <n v="21.200000000000003"/>
    <s v="LA ARMENIA S.A."/>
    <n v="1021912"/>
    <s v="TAPIA MEJIA GEOVANNY FRANCISCO"/>
    <x v="142"/>
  </r>
  <r>
    <n v="1002212375"/>
    <s v="UE01"/>
    <x v="21"/>
    <d v="1899-12-30T20:35:00"/>
    <x v="3970"/>
    <s v="9000810098"/>
    <s v="012-022-00317020"/>
    <n v="490.92"/>
    <n v="550.41999999999996"/>
    <s v="ZPVN"/>
    <s v="40568463"/>
    <s v="P000033667"/>
    <n v="8002830506"/>
    <x v="3016"/>
    <x v="5"/>
    <x v="5"/>
    <n v="80"/>
    <s v="BOL"/>
    <s v="101627"/>
    <x v="49"/>
    <s v="800776"/>
    <s v="ACEROS SAN RAFEL"/>
    <x v="5"/>
    <s v="RUMIÑAHUI VIA ILALO S/N Y"/>
    <x v="65"/>
    <s v="O-Pichincha-Sanrafael"/>
    <n v="130"/>
    <x v="121"/>
    <x v="121"/>
    <s v="100014956"/>
    <s v="ENRIQUEZ PABLO"/>
    <s v="ZEMT"/>
    <x v="170"/>
    <s v="1"/>
    <s v="Con Pallet"/>
    <n v="0.05"/>
    <n v="4"/>
    <x v="0"/>
    <n v="12410"/>
    <n v="4005"/>
    <n v="8405"/>
    <n v="41.6"/>
    <m/>
    <x v="119"/>
    <n v="6"/>
    <s v="06"/>
    <n v="4"/>
    <x v="1"/>
    <n v="0.52"/>
    <n v="10.4"/>
    <s v="LIDENORTI S.A."/>
    <n v="1013565"/>
    <s v="ESPARZA ESPINOZA JIMMY ERNESTO"/>
    <x v="170"/>
  </r>
  <r>
    <n v="1002212375"/>
    <s v="UE01"/>
    <x v="21"/>
    <d v="1899-12-30T20:35:00"/>
    <x v="3971"/>
    <s v="9000810097"/>
    <s v="012-022-00317019"/>
    <n v="2675.26"/>
    <n v="2999.52"/>
    <s v="ZPVN"/>
    <s v="40568462"/>
    <s v="P000033666"/>
    <n v="8002830505"/>
    <x v="3016"/>
    <x v="6"/>
    <x v="6"/>
    <n v="400"/>
    <s v="BOL"/>
    <s v="101627"/>
    <x v="49"/>
    <s v="800776"/>
    <s v="ACEROS SAN RAFEL"/>
    <x v="5"/>
    <s v="RUMIÑAHUI VIA ILALO S/N Y"/>
    <x v="65"/>
    <s v="O-Pichincha-Sanrafael"/>
    <n v="130"/>
    <x v="121"/>
    <x v="121"/>
    <s v="100014956"/>
    <s v="ENRIQUEZ PABLO"/>
    <s v="ZEMT"/>
    <x v="170"/>
    <s v="1"/>
    <s v="Con Pallet"/>
    <n v="0.05"/>
    <n v="20"/>
    <x v="0"/>
    <n v="28430"/>
    <n v="20025"/>
    <n v="8405"/>
    <n v="208"/>
    <m/>
    <x v="119"/>
    <n v="6"/>
    <s v="06"/>
    <n v="20"/>
    <x v="1"/>
    <n v="0.52"/>
    <n v="10.4"/>
    <s v="LIDENORTI S.A."/>
    <n v="1013565"/>
    <s v="ESPARZA ESPINOZA JIMMY ERNESTO"/>
    <x v="170"/>
  </r>
  <r>
    <n v="1002212376"/>
    <s v="UE01"/>
    <x v="21"/>
    <d v="1899-12-30T20:42:00"/>
    <x v="3972"/>
    <s v="9000810099"/>
    <s v="012-022-00317021"/>
    <n v="3211.2"/>
    <n v="3600.41"/>
    <s v="ZPVN"/>
    <s v="40568515"/>
    <s v="P000033682"/>
    <n v="8002830507"/>
    <x v="3017"/>
    <x v="6"/>
    <x v="6"/>
    <n v="480"/>
    <s v="BOL"/>
    <s v="101544"/>
    <x v="41"/>
    <s v="801777"/>
    <s v="BODEGA LANDAZURI"/>
    <x v="0"/>
    <s v="AV. VEINTIMILLA S/N Y"/>
    <x v="16"/>
    <s v="O-Carchi-Tulcan"/>
    <n v="159"/>
    <x v="11"/>
    <x v="11"/>
    <s v="100014920"/>
    <s v="AMAGUAYA HECTOR"/>
    <s v="ZEMT"/>
    <x v="13"/>
    <s v="1"/>
    <s v="Con Pallet"/>
    <n v="0.05"/>
    <n v="24"/>
    <x v="0"/>
    <n v="39970"/>
    <n v="24040"/>
    <n v="15930"/>
    <n v="278.39999999999998"/>
    <m/>
    <x v="11"/>
    <n v="6"/>
    <s v="06"/>
    <n v="24"/>
    <x v="1"/>
    <n v="0.57999999999999996"/>
    <n v="11.6"/>
    <s v="TRAPSA C.A."/>
    <n v="1013273"/>
    <s v="YEPEZ DIAZ LEONEL MANUEL"/>
    <x v="13"/>
  </r>
  <r>
    <n v="1002212364"/>
    <s v="UE01"/>
    <x v="21"/>
    <d v="1899-12-30T20:48:00"/>
    <x v="3973"/>
    <s v="9000780126"/>
    <s v="013-020-00046236"/>
    <n v="1390.03"/>
    <n v="1558.51"/>
    <s v="ZPDF"/>
    <s v="70170944"/>
    <s v="0000396573"/>
    <n v="8002830493"/>
    <x v="3018"/>
    <x v="5"/>
    <x v="5"/>
    <n v="240"/>
    <s v="BOL"/>
    <s v="101796"/>
    <x v="18"/>
    <s v="800877"/>
    <s v="BODEGA PRINCIPAL..,"/>
    <x v="13"/>
    <s v="POLICARPA TINAJERO S/N Y LAS MANZAN"/>
    <x v="15"/>
    <s v="O-Tungurahua-Cevallos"/>
    <n v="259"/>
    <x v="22"/>
    <x v="22"/>
    <s v="100020338"/>
    <s v="TERAN ARNULFO"/>
    <s v="ZEMU"/>
    <x v="88"/>
    <s v="2"/>
    <s v="Sin Pallet"/>
    <n v="0"/>
    <n v="0"/>
    <x v="0"/>
    <n v="16523.332999999999"/>
    <n v="12033.333000000001"/>
    <n v="4490"/>
    <n v="225.6"/>
    <m/>
    <x v="22"/>
    <n v="6"/>
    <s v="06"/>
    <n v="12"/>
    <x v="1"/>
    <n v="0.94"/>
    <n v="18.8"/>
    <s v="TRANINTAGSA"/>
    <n v="1014062"/>
    <s v="BENALCAZAR DE LA CRUZ MILTON PATRIC"/>
    <x v="88"/>
  </r>
  <r>
    <n v="1002212364"/>
    <s v="UE01"/>
    <x v="21"/>
    <d v="1899-12-30T20:48:00"/>
    <x v="3974"/>
    <s v="9000780125"/>
    <s v="013-020-00046235"/>
    <n v="754.12"/>
    <n v="845.52"/>
    <s v="ZPDF"/>
    <s v="70170943"/>
    <s v="0000396574"/>
    <n v="8002830492"/>
    <x v="3018"/>
    <x v="6"/>
    <x v="6"/>
    <n v="120"/>
    <s v="BOL"/>
    <s v="101796"/>
    <x v="18"/>
    <s v="800877"/>
    <s v="BODEGA PRINCIPAL..,"/>
    <x v="13"/>
    <s v="POLICARPA TINAJERO S/N Y LAS MANZAN"/>
    <x v="15"/>
    <s v="O-Tungurahua-Cevallos"/>
    <n v="259"/>
    <x v="22"/>
    <x v="22"/>
    <s v="100020338"/>
    <s v="TERAN ARNULFO"/>
    <s v="ZEMU"/>
    <x v="88"/>
    <s v="2"/>
    <s v="Sin Pallet"/>
    <n v="0"/>
    <n v="0"/>
    <x v="0"/>
    <n v="10506.666999999999"/>
    <n v="6016.6670000000004"/>
    <n v="4490"/>
    <n v="112.8"/>
    <m/>
    <x v="22"/>
    <n v="6"/>
    <s v="06"/>
    <n v="6"/>
    <x v="1"/>
    <n v="0.94"/>
    <n v="18.8"/>
    <s v="TRANINTAGSA"/>
    <n v="1014062"/>
    <s v="BENALCAZAR DE LA CRUZ MILTON PATRIC"/>
    <x v="88"/>
  </r>
  <r>
    <n v="1002212393"/>
    <s v="UE01"/>
    <x v="21"/>
    <d v="1899-12-30T20:59:00"/>
    <x v="3975"/>
    <s v=""/>
    <s v=""/>
    <n v="0"/>
    <n v="0"/>
    <s v="ZPRC"/>
    <s v="2500108866"/>
    <s v="0000396614"/>
    <n v="8002830526"/>
    <x v="3019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17268"/>
    <s v="RUIZ JUAN CARLOS"/>
    <s v="ZETT"/>
    <x v="237"/>
    <s v="4"/>
    <s v="Pallet Cortesia"/>
    <n v="0"/>
    <n v="0"/>
    <x v="0"/>
    <n v="49210"/>
    <n v="32030"/>
    <n v="17180"/>
    <n v="345.6"/>
    <m/>
    <x v="6"/>
    <n v="6"/>
    <s v="06"/>
    <n v="32"/>
    <x v="1"/>
    <n v="0.54"/>
    <n v="10.8"/>
    <s v="TRANSPORTE PROPIO"/>
    <n v="1013241"/>
    <s v="COMPAÑÍA DE TRANSPORTE DE CARGA PES"/>
    <x v="237"/>
  </r>
  <r>
    <n v="1002212383"/>
    <s v="UE01"/>
    <x v="21"/>
    <d v="1899-12-30T21:05:00"/>
    <x v="3976"/>
    <s v=""/>
    <s v=""/>
    <n v="0"/>
    <n v="0"/>
    <s v="ZPRC"/>
    <s v="2500108794"/>
    <s v="0000395972"/>
    <n v="8002830515"/>
    <x v="3020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28"/>
    <x v="28"/>
    <s v="100019281"/>
    <s v="GRANDA BYRON"/>
    <s v="ZEMT"/>
    <x v="34"/>
    <s v="1"/>
    <s v="Con Pallet"/>
    <n v="0.05"/>
    <n v="24"/>
    <x v="0"/>
    <n v="38580"/>
    <n v="24040"/>
    <n v="14540"/>
    <n v="456"/>
    <m/>
    <x v="26"/>
    <n v="6"/>
    <s v="06"/>
    <n v="24"/>
    <x v="1"/>
    <n v="0.95"/>
    <n v="19"/>
    <s v="TRIMPESAS S.A."/>
    <n v="1014322"/>
    <s v="ESPARZA REVELO JORGE MARCELO"/>
    <x v="34"/>
  </r>
  <r>
    <n v="1002212460"/>
    <s v="UE01"/>
    <x v="21"/>
    <d v="1899-12-30T21:08:00"/>
    <x v="3977"/>
    <s v="9000810106"/>
    <s v="012-022-00317022"/>
    <n v="3638.4"/>
    <n v="4079.4"/>
    <s v="ZPVN"/>
    <s v="40566821"/>
    <s v="0000395111"/>
    <n v="8002830607"/>
    <x v="3021"/>
    <x v="2"/>
    <x v="2"/>
    <n v="31.29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770"/>
    <n v="31290"/>
    <n v="19480"/>
    <n v="0"/>
    <m/>
    <x v="3"/>
    <n v="6"/>
    <s v="06"/>
    <n v="31.29"/>
    <x v="1"/>
    <n v="0"/>
    <n v="0"/>
    <s v="HORMIANDES"/>
    <n v="1014407"/>
    <s v="HORMIANDES"/>
    <x v="4"/>
  </r>
  <r>
    <n v="1002212367"/>
    <s v="UE01"/>
    <x v="21"/>
    <d v="1899-12-30T21:13:00"/>
    <x v="3978"/>
    <s v="9000810108"/>
    <s v="012-022-00317024"/>
    <n v="988.8"/>
    <n v="1108.6500000000001"/>
    <s v="ZPVN"/>
    <s v="40568912"/>
    <s v="0000396539"/>
    <n v="8002830497"/>
    <x v="3022"/>
    <x v="5"/>
    <x v="5"/>
    <n v="160"/>
    <s v="BOL"/>
    <s v="101571"/>
    <x v="38"/>
    <s v="802094"/>
    <s v="MATRIZ  LOS GUABOS"/>
    <x v="1"/>
    <s v="MATRIZ  GUABOS AV INTEROCEANIC KM 1"/>
    <x v="9"/>
    <s v="O-Pichincha-Cumbaya"/>
    <n v="113"/>
    <x v="37"/>
    <x v="37"/>
    <s v="100020396"/>
    <s v="FARINANGO MIGUEL"/>
    <s v="ZEMU"/>
    <x v="45"/>
    <s v="1"/>
    <s v="Con Pallet"/>
    <n v="0.05"/>
    <n v="8"/>
    <x v="0"/>
    <n v="12604.444"/>
    <n v="8004.4440000000004"/>
    <n v="4600"/>
    <n v="73.599999999999994"/>
    <m/>
    <x v="35"/>
    <n v="6"/>
    <s v="06"/>
    <n v="8"/>
    <x v="1"/>
    <n v="0.45999999999999996"/>
    <n v="9.1999999999999993"/>
    <s v="RAPIDO EL OTAVALEÑITO S.A."/>
    <n v="1012819"/>
    <s v="BRAVO VASQUEZ JOSE LUIS SIGIFREDO"/>
    <x v="45"/>
  </r>
  <r>
    <n v="1002212367"/>
    <s v="UE01"/>
    <x v="21"/>
    <d v="1899-12-30T21:13:00"/>
    <x v="3979"/>
    <s v="9000810107"/>
    <s v="012-022-00317023"/>
    <n v="1348"/>
    <n v="1511.39"/>
    <s v="ZPVN"/>
    <s v="40568912"/>
    <s v="0000396541"/>
    <n v="8002830496"/>
    <x v="3022"/>
    <x v="6"/>
    <x v="6"/>
    <n v="200"/>
    <s v="BOL"/>
    <s v="101571"/>
    <x v="38"/>
    <s v="802094"/>
    <s v="MATRIZ  LOS GUABOS"/>
    <x v="1"/>
    <s v="MATRIZ  GUABOS AV INTEROCEANIC KM 1"/>
    <x v="9"/>
    <s v="O-Pichincha-Cumbaya"/>
    <n v="113"/>
    <x v="37"/>
    <x v="37"/>
    <s v="100020396"/>
    <s v="FARINANGO MIGUEL"/>
    <s v="ZEMU"/>
    <x v="45"/>
    <s v="1"/>
    <s v="Con Pallet"/>
    <n v="0.05"/>
    <n v="10"/>
    <x v="0"/>
    <n v="14605.556"/>
    <n v="10005.556"/>
    <n v="4600"/>
    <n v="92"/>
    <m/>
    <x v="35"/>
    <n v="6"/>
    <s v="06"/>
    <n v="10"/>
    <x v="1"/>
    <n v="0.46"/>
    <n v="9.1999999999999993"/>
    <s v="RAPIDO EL OTAVALEÑITO S.A."/>
    <n v="1012819"/>
    <s v="BRAVO VASQUEZ JOSE LUIS SIGIFREDO"/>
    <x v="45"/>
  </r>
  <r>
    <n v="1002212442"/>
    <s v="UE01"/>
    <x v="21"/>
    <d v="1899-12-30T21:18:00"/>
    <x v="3980"/>
    <s v="9000810110"/>
    <s v="012-022-00317026"/>
    <n v="1572"/>
    <n v="1762.54"/>
    <s v="ZPVN"/>
    <s v="40568723"/>
    <s v="0000396255"/>
    <n v="8002830584"/>
    <x v="3023"/>
    <x v="3"/>
    <x v="3"/>
    <n v="240"/>
    <s v="BOL"/>
    <s v="105055"/>
    <x v="182"/>
    <s v="806503"/>
    <s v="BODEGA ALAPON PORTOVIEJO"/>
    <x v="40"/>
    <s v="MEDARDO CEVALLOS"/>
    <x v="59"/>
    <s v="O-Manabi-Portoviejo"/>
    <n v="468"/>
    <x v="44"/>
    <x v="44"/>
    <s v="10007279"/>
    <s v="QUILUMBANGO LLIQUIN HECTOR FERNANDO"/>
    <s v="ZEMU"/>
    <x v="54"/>
    <s v="2"/>
    <s v="Sin Pallet"/>
    <n v="0"/>
    <n v="0"/>
    <x v="0"/>
    <n v="16550"/>
    <n v="12020"/>
    <n v="4530"/>
    <n v="276"/>
    <m/>
    <x v="42"/>
    <n v="6"/>
    <s v="06"/>
    <n v="12"/>
    <x v="1"/>
    <n v="1.1499999999999999"/>
    <n v="23"/>
    <s v="LIDENORTI S.A."/>
    <n v="1022120"/>
    <s v="RUIZ MORALES VANESSA SOLANGE"/>
    <x v="54"/>
  </r>
  <r>
    <n v="1002212442"/>
    <s v="UE01"/>
    <x v="21"/>
    <d v="1899-12-30T21:18:00"/>
    <x v="3981"/>
    <s v="9000810109"/>
    <s v="012-022-00317025"/>
    <n v="817.2"/>
    <n v="916.25"/>
    <s v="ZPVN"/>
    <s v="40568723"/>
    <s v="0000396256"/>
    <n v="8002830585"/>
    <x v="3023"/>
    <x v="4"/>
    <x v="4"/>
    <n v="120"/>
    <s v="BOL"/>
    <s v="105055"/>
    <x v="182"/>
    <s v="806503"/>
    <s v="BODEGA ALAPON PORTOVIEJO"/>
    <x v="40"/>
    <s v="MEDARDO CEVALLOS"/>
    <x v="59"/>
    <s v="O-Manabi-Portoviejo"/>
    <n v="468"/>
    <x v="44"/>
    <x v="44"/>
    <s v="10007279"/>
    <s v="QUILUMBANGO LLIQUIN HECTOR FERNANDO"/>
    <s v="ZEMU"/>
    <x v="54"/>
    <s v="2"/>
    <s v="Sin Pallet"/>
    <n v="0"/>
    <n v="0"/>
    <x v="0"/>
    <n v="10540"/>
    <n v="6010"/>
    <n v="4530"/>
    <n v="138"/>
    <m/>
    <x v="42"/>
    <n v="6"/>
    <s v="06"/>
    <n v="6"/>
    <x v="1"/>
    <n v="1.1499999999999999"/>
    <n v="23"/>
    <s v="LIDENORTI S.A."/>
    <n v="1022120"/>
    <s v="RUIZ MORALES VANESSA SOLANGE"/>
    <x v="54"/>
  </r>
  <r>
    <n v="1002212418"/>
    <s v="UE01"/>
    <x v="21"/>
    <d v="1899-12-30T21:22:00"/>
    <x v="3982"/>
    <s v="9000810111"/>
    <s v="012-022-00317027"/>
    <n v="2329.7199999999998"/>
    <n v="2612.1"/>
    <s v="ZPVN"/>
    <s v="40568985"/>
    <s v="P000033817"/>
    <n v="8002830556"/>
    <x v="3024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10"/>
    <n v="18000"/>
    <n v="9010"/>
    <n v="266.39999999999998"/>
    <m/>
    <x v="90"/>
    <n v="6"/>
    <s v="06"/>
    <n v="18"/>
    <x v="1"/>
    <n v="0.74"/>
    <n v="14.799999999999999"/>
    <s v="TRANSPORTE PROPIO"/>
    <n v="1013789"/>
    <s v="VEGA VEGA FABIAN"/>
    <x v="127"/>
  </r>
  <r>
    <n v="1002212469"/>
    <s v="UE01"/>
    <x v="21"/>
    <d v="1899-12-30T21:28:00"/>
    <x v="3983"/>
    <s v="9000810113"/>
    <s v="012-022-00317028"/>
    <n v="3930.4"/>
    <n v="4406.79"/>
    <s v="ZPVN"/>
    <s v="40568822"/>
    <s v="0000396399"/>
    <n v="8002830616"/>
    <x v="3025"/>
    <x v="2"/>
    <x v="2"/>
    <n v="32.03"/>
    <s v="T"/>
    <s v="10006962"/>
    <x v="127"/>
    <s v="810367"/>
    <s v="GRANEL BODEGA PRINCIPAL"/>
    <x v="27"/>
    <s v="CALLE F Y CALLE 4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560"/>
    <n v="32030"/>
    <n v="18530"/>
    <n v="655.97"/>
    <m/>
    <x v="78"/>
    <n v="6"/>
    <s v="06"/>
    <n v="32.03"/>
    <x v="1"/>
    <n v="20.479862628785515"/>
    <n v="20.479862628785515"/>
    <s v="CASTRO HERMANOS S.A."/>
    <n v="1013576"/>
    <s v="CASTRO SALGADO LUCIO OSWALDO"/>
    <x v="109"/>
  </r>
  <r>
    <n v="1002212373"/>
    <s v="UE01"/>
    <x v="21"/>
    <d v="1899-12-30T21:29:00"/>
    <x v="3984"/>
    <s v="9000810114"/>
    <s v="012-022-00317029"/>
    <n v="4280.42"/>
    <n v="4799.2299999999996"/>
    <s v="ZPVN"/>
    <s v="40568724"/>
    <s v="0000396260"/>
    <n v="8002830503"/>
    <x v="3026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7321"/>
    <s v="TERAN PEPE"/>
    <s v="ZETT"/>
    <x v="110"/>
    <s v="1"/>
    <s v="Con Pallet"/>
    <n v="0.05"/>
    <n v="32"/>
    <x v="0"/>
    <n v="49590"/>
    <n v="32080"/>
    <n v="17510"/>
    <n v="281.60000000000002"/>
    <m/>
    <x v="79"/>
    <n v="6"/>
    <s v="06"/>
    <n v="32"/>
    <x v="1"/>
    <n v="0.44000000000000006"/>
    <n v="8.8000000000000007"/>
    <s v="LA ARMENIA. S.A."/>
    <n v="1013564"/>
    <s v="VIVERO MORALES MILTON CICERON"/>
    <x v="110"/>
  </r>
  <r>
    <n v="1002212430"/>
    <s v="UE01"/>
    <x v="21"/>
    <d v="1899-12-30T21:37:00"/>
    <x v="3985"/>
    <s v="9000809503"/>
    <s v="013-020-00048099"/>
    <n v="4225.6499999999996"/>
    <n v="4737.83"/>
    <s v="ZPDF"/>
    <s v="70177929"/>
    <s v="0000395882"/>
    <n v="8002830570"/>
    <x v="302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1110"/>
    <n v="33060"/>
    <n v="18050"/>
    <n v="594"/>
    <m/>
    <x v="138"/>
    <n v="6"/>
    <s v="06"/>
    <n v="33"/>
    <x v="1"/>
    <n v="0.9"/>
    <n v="18"/>
    <s v="TRANSPORTE PROPIO"/>
    <n v="1017512"/>
    <s v="PACHECO SALAZAR WILSON FABIAN"/>
    <x v="212"/>
  </r>
  <r>
    <n v="1002212443"/>
    <s v="UE01"/>
    <x v="21"/>
    <d v="1899-12-30T21:50:00"/>
    <x v="3986"/>
    <s v="9000810118"/>
    <s v="012-022-00317030"/>
    <n v="4290"/>
    <n v="4809.9799999999996"/>
    <s v="ZPVN"/>
    <s v="40568796"/>
    <s v="0000396350"/>
    <n v="8002830586"/>
    <x v="302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80"/>
    <n v="33090"/>
    <n v="18390"/>
    <n v="594"/>
    <m/>
    <x v="138"/>
    <n v="6"/>
    <s v="06"/>
    <n v="33"/>
    <x v="1"/>
    <n v="0.9"/>
    <n v="18"/>
    <s v="TRANSPORTE PROPIO"/>
    <n v="1017512"/>
    <s v="PACHECO SALAZAR WILSON FABIAN"/>
    <x v="274"/>
  </r>
  <r>
    <n v="1002212486"/>
    <s v="UE01"/>
    <x v="21"/>
    <d v="1899-12-30T21:53:00"/>
    <x v="3987"/>
    <s v="9000810121"/>
    <s v="012-022-00317033"/>
    <n v="660"/>
    <n v="740"/>
    <s v="ZPVN"/>
    <s v="40568999"/>
    <s v="P000033825"/>
    <n v="8002830639"/>
    <x v="3029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0754.243"/>
    <n v="5007.576"/>
    <n v="5746.6670000000004"/>
    <n v="133"/>
    <m/>
    <x v="52"/>
    <n v="6"/>
    <s v="06"/>
    <n v="5"/>
    <x v="1"/>
    <n v="1.33"/>
    <n v="26.6"/>
    <s v="TRANSPORTE PROPIO"/>
    <n v="1024926"/>
    <s v="BONILLA PILATAXI CHRISTIAN"/>
    <x v="171"/>
  </r>
  <r>
    <n v="1002212486"/>
    <s v="UE01"/>
    <x v="21"/>
    <d v="1899-12-30T21:53:00"/>
    <x v="3988"/>
    <s v="9000810119"/>
    <s v="012-022-00317031"/>
    <n v="1254"/>
    <n v="1405.99"/>
    <s v="ZPVN"/>
    <s v="40568998"/>
    <s v="P000033824"/>
    <n v="8002830640"/>
    <x v="3029"/>
    <x v="3"/>
    <x v="3"/>
    <n v="2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5761.817999999999"/>
    <n v="10015.151"/>
    <n v="5746.6670000000004"/>
    <n v="266"/>
    <m/>
    <x v="52"/>
    <n v="6"/>
    <s v="06"/>
    <n v="10"/>
    <x v="1"/>
    <n v="1.33"/>
    <n v="26.6"/>
    <s v="TRANSPORTE PROPIO"/>
    <n v="1024926"/>
    <s v="BONILLA PILATAXI CHRISTIAN"/>
    <x v="171"/>
  </r>
  <r>
    <n v="1002212486"/>
    <s v="UE01"/>
    <x v="21"/>
    <d v="1899-12-30T21:53:00"/>
    <x v="3989"/>
    <s v="9000810120"/>
    <s v="012-022-00317032"/>
    <n v="2347.1999999999998"/>
    <n v="2631.69"/>
    <s v="ZPVN"/>
    <s v="40568997"/>
    <s v="P000033823"/>
    <n v="8002830638"/>
    <x v="3029"/>
    <x v="4"/>
    <x v="4"/>
    <n v="3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3773.94"/>
    <n v="18027.273000000001"/>
    <n v="5746.6670000000004"/>
    <n v="478.8"/>
    <m/>
    <x v="52"/>
    <n v="6"/>
    <s v="06"/>
    <n v="18"/>
    <x v="1"/>
    <n v="1.33"/>
    <n v="26.6"/>
    <s v="TRANSPORTE PROPIO"/>
    <n v="1024926"/>
    <s v="BONILLA PILATAXI CHRISTIAN"/>
    <x v="171"/>
  </r>
  <r>
    <n v="1002212495"/>
    <s v="UE01"/>
    <x v="21"/>
    <d v="1899-12-30T21:55:00"/>
    <x v="3990"/>
    <s v=""/>
    <s v=""/>
    <n v="0"/>
    <n v="0"/>
    <s v="ZPRC"/>
    <s v="2500108834"/>
    <s v="0000396332"/>
    <n v="8002830650"/>
    <x v="3030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660"/>
    <n v="24090"/>
    <n v="15570"/>
    <n v="244.8"/>
    <m/>
    <x v="54"/>
    <n v="6"/>
    <s v="06"/>
    <n v="24"/>
    <x v="1"/>
    <n v="0.51"/>
    <n v="10.200000000000001"/>
    <s v="TRANSPORTE PROPIO"/>
    <n v="1013768"/>
    <s v="PROAÑO MESIAS JOSELITO"/>
    <x v="71"/>
  </r>
  <r>
    <n v="1002212458"/>
    <s v="UE01"/>
    <x v="21"/>
    <d v="1899-12-30T21:59:00"/>
    <x v="3991"/>
    <s v="9000771235"/>
    <s v="013-020-00045577"/>
    <n v="3864.71"/>
    <n v="4333.1400000000003"/>
    <s v="ZPDF"/>
    <s v="70168681"/>
    <s v="0000396214"/>
    <n v="8002830605"/>
    <x v="3031"/>
    <x v="8"/>
    <x v="8"/>
    <n v="30.77"/>
    <s v="T"/>
    <s v="10005986"/>
    <x v="259"/>
    <s v="810093"/>
    <s v="GRANEL BODEGA"/>
    <x v="9"/>
    <s v="EXTENCION CALLE LOS GALEANOS"/>
    <x v="11"/>
    <s v="O-Imbabura-Ibarra"/>
    <n v="30"/>
    <x v="30"/>
    <x v="30"/>
    <s v="100019435"/>
    <s v="CAMPILLO LÁZARO"/>
    <s v="ZECI"/>
    <x v="218"/>
    <s v="2"/>
    <s v="Sin Pallet"/>
    <n v="0"/>
    <n v="0"/>
    <x v="0"/>
    <n v="48740"/>
    <n v="30770"/>
    <n v="17970"/>
    <n v="158.47"/>
    <m/>
    <x v="28"/>
    <n v="6"/>
    <s v="06"/>
    <n v="30.77"/>
    <x v="1"/>
    <n v="5.1501462463438417"/>
    <n v="5.1501462463438417"/>
    <s v="TRANSALMEIDA"/>
    <n v="1013966"/>
    <s v="ALMEIDA CHICAIZA MIGUEL ANGEL"/>
    <x v="218"/>
  </r>
  <r>
    <n v="1002212499"/>
    <s v="UE01"/>
    <x v="21"/>
    <d v="1899-12-30T22:06:00"/>
    <x v="3992"/>
    <s v="9000810122"/>
    <s v="012-022-00317034"/>
    <n v="2336.4"/>
    <n v="2619.59"/>
    <s v="ZPVN"/>
    <s v="40568979"/>
    <s v="0000396607"/>
    <n v="8002830655"/>
    <x v="303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80"/>
    <n v="18030"/>
    <n v="9050"/>
    <n v="266.39999999999998"/>
    <m/>
    <x v="142"/>
    <n v="6"/>
    <s v="06"/>
    <n v="18"/>
    <x v="1"/>
    <n v="0.74"/>
    <n v="14.799999999999999"/>
    <s v="TRANSPORTE PROPIO"/>
    <n v="10007210"/>
    <s v="AREQUIPA GUANOLUISA RODRIGO"/>
    <x v="213"/>
  </r>
  <r>
    <n v="1002212457"/>
    <s v="UE01"/>
    <x v="21"/>
    <d v="1899-12-30T22:10:00"/>
    <x v="3993"/>
    <s v=""/>
    <s v=""/>
    <n v="0"/>
    <n v="0"/>
    <s v="ZPRC"/>
    <s v="2500108832"/>
    <s v="0000396321"/>
    <n v="8002830603"/>
    <x v="3033"/>
    <x v="7"/>
    <x v="7"/>
    <n v="40"/>
    <s v="BOL"/>
    <s v="101500"/>
    <x v="30"/>
    <s v="806419"/>
    <s v="CENTRO DE ACOPIO"/>
    <x v="1"/>
    <s v="EL CARRIZAL E9-119 Y AV INTEROCEANI"/>
    <x v="10"/>
    <s v="O-Pichincha-Tumbaco"/>
    <n v="110"/>
    <x v="156"/>
    <x v="156"/>
    <s v="100014984"/>
    <s v="DIAZ WALTER"/>
    <s v="ZETT"/>
    <x v="235"/>
    <s v="4"/>
    <s v="Pallet Cortesia"/>
    <n v="0"/>
    <n v="0"/>
    <x v="0"/>
    <n v="7887.7079999999996"/>
    <n v="2004.375"/>
    <n v="5883.3329999999996"/>
    <n v="18.399999999999999"/>
    <m/>
    <x v="153"/>
    <n v="6"/>
    <s v="06"/>
    <n v="2"/>
    <x v="1"/>
    <n v="0.45999999999999996"/>
    <n v="9.1999999999999993"/>
    <s v="LIDENORTI S.A."/>
    <n v="1021996"/>
    <s v="FRANCO VEGA SANDRO MARCELO"/>
    <x v="235"/>
  </r>
  <r>
    <n v="1002212457"/>
    <s v="UE01"/>
    <x v="21"/>
    <d v="1899-12-30T22:10:00"/>
    <x v="3994"/>
    <s v=""/>
    <s v=""/>
    <n v="0"/>
    <n v="0"/>
    <s v="ZPRC"/>
    <s v="2500108832"/>
    <s v="0000396322"/>
    <n v="8002830602"/>
    <x v="3033"/>
    <x v="5"/>
    <x v="5"/>
    <n v="80"/>
    <s v="BOL"/>
    <s v="101500"/>
    <x v="30"/>
    <s v="806419"/>
    <s v="CENTRO DE ACOPIO"/>
    <x v="1"/>
    <s v="EL CARRIZAL E9-119 Y AV INTEROCEANI"/>
    <x v="10"/>
    <s v="O-Pichincha-Tumbaco"/>
    <n v="110"/>
    <x v="156"/>
    <x v="156"/>
    <s v="100014984"/>
    <s v="DIAZ WALTER"/>
    <s v="ZETT"/>
    <x v="235"/>
    <s v="4"/>
    <s v="Pallet Cortesia"/>
    <n v="0"/>
    <n v="0"/>
    <x v="0"/>
    <n v="9892.0830000000005"/>
    <n v="4008.75"/>
    <n v="5883.3329999999996"/>
    <n v="36.799999999999997"/>
    <m/>
    <x v="153"/>
    <n v="6"/>
    <s v="06"/>
    <n v="4"/>
    <x v="1"/>
    <n v="0.45999999999999996"/>
    <n v="9.1999999999999993"/>
    <s v="LIDENORTI S.A."/>
    <n v="1021996"/>
    <s v="FRANCO VEGA SANDRO MARCELO"/>
    <x v="235"/>
  </r>
  <r>
    <n v="1002212457"/>
    <s v="UE01"/>
    <x v="21"/>
    <d v="1899-12-30T22:10:00"/>
    <x v="3995"/>
    <s v=""/>
    <s v=""/>
    <n v="0"/>
    <n v="0"/>
    <s v="ZPRC"/>
    <s v="2500108832"/>
    <s v="0000396323"/>
    <n v="8002830604"/>
    <x v="3033"/>
    <x v="6"/>
    <x v="6"/>
    <n v="520"/>
    <s v="BOL"/>
    <s v="101500"/>
    <x v="30"/>
    <s v="806419"/>
    <s v="CENTRO DE ACOPIO"/>
    <x v="1"/>
    <s v="EL CARRIZAL E9-119 Y AV INTEROCEANI"/>
    <x v="10"/>
    <s v="O-Pichincha-Tumbaco"/>
    <n v="110"/>
    <x v="156"/>
    <x v="156"/>
    <s v="100014984"/>
    <s v="DIAZ WALTER"/>
    <s v="ZETT"/>
    <x v="235"/>
    <s v="4"/>
    <s v="Pallet Cortesia"/>
    <n v="0"/>
    <n v="0"/>
    <x v="0"/>
    <n v="31940.207999999999"/>
    <n v="26056.875"/>
    <n v="5883.3329999999996"/>
    <n v="239.2"/>
    <m/>
    <x v="153"/>
    <n v="6"/>
    <s v="06"/>
    <n v="26"/>
    <x v="1"/>
    <n v="0.45999999999999996"/>
    <n v="9.1999999999999993"/>
    <s v="LIDENORTI S.A."/>
    <n v="1021996"/>
    <s v="FRANCO VEGA SANDRO MARCELO"/>
    <x v="235"/>
  </r>
  <r>
    <n v="1002212471"/>
    <s v="UE01"/>
    <x v="21"/>
    <d v="1899-12-30T22:14:00"/>
    <x v="3996"/>
    <s v=""/>
    <s v=""/>
    <n v="0"/>
    <n v="0"/>
    <s v="ZPRC"/>
    <s v="2500108795"/>
    <s v="0000395973"/>
    <n v="8002830618"/>
    <x v="3034"/>
    <x v="3"/>
    <x v="3"/>
    <n v="360"/>
    <s v="BOL"/>
    <s v="101663"/>
    <x v="46"/>
    <s v="803106"/>
    <s v="GRUPO ZURITA COJIMIES"/>
    <x v="24"/>
    <s v="VIA A PEDERNALES COJIMIES"/>
    <x v="37"/>
    <s v="O-Manabi-Pedernales"/>
    <n v="347"/>
    <x v="39"/>
    <x v="39"/>
    <s v="100014935"/>
    <s v="MENDEZ EDMUNDO"/>
    <s v="ZEMT"/>
    <x v="191"/>
    <s v="1"/>
    <s v="Con Pallet"/>
    <n v="0.05"/>
    <n v="18"/>
    <x v="0"/>
    <n v="25272.5"/>
    <n v="18037.5"/>
    <n v="7235"/>
    <n v="342"/>
    <m/>
    <x v="37"/>
    <n v="6"/>
    <s v="06"/>
    <n v="18"/>
    <x v="1"/>
    <n v="0.95"/>
    <n v="19"/>
    <s v="TRANSLOBOL S.A."/>
    <n v="1014100"/>
    <s v="SIGUENZA PARRA FROILAN ALEJANDRO"/>
    <x v="191"/>
  </r>
  <r>
    <n v="1002212471"/>
    <s v="UE01"/>
    <x v="21"/>
    <d v="1899-12-30T22:14:00"/>
    <x v="3997"/>
    <s v=""/>
    <s v=""/>
    <n v="0"/>
    <n v="0"/>
    <s v="ZPRC"/>
    <s v="2500108795"/>
    <s v="0000395974"/>
    <n v="8002830619"/>
    <x v="3034"/>
    <x v="4"/>
    <x v="4"/>
    <n v="120"/>
    <s v="BOL"/>
    <s v="101663"/>
    <x v="46"/>
    <s v="803106"/>
    <s v="GRUPO ZURITA COJIMIES"/>
    <x v="24"/>
    <s v="VIA A PEDERNALES COJIMIES"/>
    <x v="37"/>
    <s v="O-Manabi-Pedernales"/>
    <n v="347"/>
    <x v="39"/>
    <x v="39"/>
    <s v="100014935"/>
    <s v="MENDEZ EDMUNDO"/>
    <s v="ZEMT"/>
    <x v="191"/>
    <s v="1"/>
    <s v="Con Pallet"/>
    <n v="0.05"/>
    <n v="6"/>
    <x v="0"/>
    <n v="13247.5"/>
    <n v="6012.5"/>
    <n v="7235"/>
    <n v="114"/>
    <m/>
    <x v="37"/>
    <n v="6"/>
    <s v="06"/>
    <n v="6"/>
    <x v="1"/>
    <n v="0.95"/>
    <n v="19"/>
    <s v="TRANSLOBOL S.A."/>
    <n v="1014100"/>
    <s v="SIGUENZA PARRA FROILAN ALEJANDRO"/>
    <x v="191"/>
  </r>
  <r>
    <n v="1002212500"/>
    <s v="UE01"/>
    <x v="21"/>
    <d v="1899-12-30T22:22:00"/>
    <x v="3998"/>
    <s v="9000810125"/>
    <s v="012-022-00317035"/>
    <n v="3887.75"/>
    <n v="4358.97"/>
    <s v="ZPVN"/>
    <s v="40568492"/>
    <s v="P000033675"/>
    <n v="8002830656"/>
    <x v="3035"/>
    <x v="10"/>
    <x v="10"/>
    <n v="30.8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5013"/>
    <s v="REA GALO"/>
    <s v="ZECI"/>
    <x v="287"/>
    <s v="2"/>
    <s v="Sin Pallet"/>
    <n v="0"/>
    <n v="0"/>
    <x v="0"/>
    <n v="49520"/>
    <n v="30860"/>
    <n v="18660"/>
    <n v="503.02"/>
    <m/>
    <x v="106"/>
    <n v="6"/>
    <s v="06"/>
    <n v="30.86"/>
    <x v="1"/>
    <n v="16.300064808814"/>
    <n v="16.300064808814"/>
    <s v="TRANSPORTE PROPIO"/>
    <n v="1013862"/>
    <s v="JACOME MARTINEZ EDGAR BOLIVAR"/>
    <x v="150"/>
  </r>
  <r>
    <n v="1002212409"/>
    <s v="UE01"/>
    <x v="21"/>
    <d v="1899-12-30T22:31:00"/>
    <x v="3999"/>
    <s v="9000810128"/>
    <s v="012-022-00317037"/>
    <n v="1002.67"/>
    <n v="1124.2"/>
    <s v="ZPVN"/>
    <s v="40568704"/>
    <s v="0000396230"/>
    <n v="8002830544"/>
    <x v="3036"/>
    <x v="5"/>
    <x v="5"/>
    <n v="160"/>
    <s v="BOL"/>
    <s v="103128"/>
    <x v="65"/>
    <s v="804226"/>
    <s v="EL CONSTRUCTOR PRINCIPAL"/>
    <x v="19"/>
    <s v="NATALIA JARRIN S6-32 Y VENEZUELA"/>
    <x v="50"/>
    <s v="O-Pichincha-Cayambe"/>
    <n v="40"/>
    <x v="139"/>
    <x v="139"/>
    <s v="100018201"/>
    <s v="GUERRERO MARCELO"/>
    <s v="ZETT"/>
    <x v="204"/>
    <s v="1"/>
    <s v="Con Pallet"/>
    <n v="0.05"/>
    <n v="8"/>
    <x v="0"/>
    <n v="16870"/>
    <n v="8010"/>
    <n v="8860"/>
    <n v="33.6"/>
    <m/>
    <x v="137"/>
    <n v="6"/>
    <s v="06"/>
    <n v="8"/>
    <x v="1"/>
    <n v="0.21000000000000002"/>
    <n v="4.2"/>
    <s v="TRAPSA C.A."/>
    <n v="1013882"/>
    <s v="GUERRERO ANDRADE EDUARDO MARCELO"/>
    <x v="204"/>
  </r>
  <r>
    <n v="1002212409"/>
    <s v="UE01"/>
    <x v="21"/>
    <d v="1899-12-30T22:31:00"/>
    <x v="4000"/>
    <s v="9000810127"/>
    <s v="012-022-00317036"/>
    <n v="3278.88"/>
    <n v="3676.31"/>
    <s v="ZPVN"/>
    <s v="40568704"/>
    <s v="0000396231"/>
    <n v="8002830545"/>
    <x v="303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39"/>
    <x v="139"/>
    <s v="100018201"/>
    <s v="GUERRERO MARCELO"/>
    <s v="ZETT"/>
    <x v="204"/>
    <s v="1"/>
    <s v="Con Pallet"/>
    <n v="0.05"/>
    <n v="24"/>
    <x v="0"/>
    <n v="32890"/>
    <n v="24030"/>
    <n v="8860"/>
    <n v="100.8"/>
    <m/>
    <x v="137"/>
    <n v="6"/>
    <s v="06"/>
    <n v="24"/>
    <x v="1"/>
    <n v="0.21"/>
    <n v="4.2"/>
    <s v="TRAPSA C.A."/>
    <n v="1013882"/>
    <s v="GUERRERO ANDRADE EDUARDO MARCELO"/>
    <x v="204"/>
  </r>
  <r>
    <n v="1002212462"/>
    <s v="UE01"/>
    <x v="21"/>
    <d v="1899-12-30T22:32:00"/>
    <x v="4001"/>
    <s v="9000810129"/>
    <s v="012-022-00317038"/>
    <n v="3262.32"/>
    <n v="3657.74"/>
    <s v="ZPVN"/>
    <s v="40568344"/>
    <s v="P000033625"/>
    <n v="8002830609"/>
    <x v="3037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43"/>
    <x v="43"/>
    <s v="100017965"/>
    <s v="ARIAS PATRICIO"/>
    <s v="ZEMT"/>
    <x v="53"/>
    <s v="1"/>
    <s v="Con Pallet"/>
    <n v="0.05"/>
    <n v="24"/>
    <x v="0"/>
    <n v="39650"/>
    <n v="24030"/>
    <n v="15620"/>
    <n v="100.8"/>
    <m/>
    <x v="41"/>
    <n v="6"/>
    <s v="06"/>
    <n v="24"/>
    <x v="1"/>
    <n v="0.21"/>
    <n v="4.2"/>
    <s v="LIDENORTI S.A."/>
    <n v="1013930"/>
    <s v="GUERRA SANCHEZ EDISON RENE"/>
    <x v="53"/>
  </r>
  <r>
    <n v="1002212509"/>
    <s v="UE01"/>
    <x v="21"/>
    <d v="1899-12-30T22:35:00"/>
    <x v="4002"/>
    <s v="9000809042"/>
    <s v="013-020-00048093"/>
    <n v="4124.74"/>
    <n v="4624.68"/>
    <s v="ZPDF"/>
    <s v="70177813"/>
    <s v="0000396597"/>
    <n v="8002830664"/>
    <x v="3038"/>
    <x v="7"/>
    <x v="7"/>
    <n v="64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50170"/>
    <n v="32070"/>
    <n v="18100"/>
    <n v="710.4"/>
    <m/>
    <x v="151"/>
    <n v="6"/>
    <s v="06"/>
    <n v="32"/>
    <x v="1"/>
    <n v="1.1099999999999999"/>
    <n v="22.2"/>
    <s v="TRANSPORTE PROPIO"/>
    <n v="1013142"/>
    <s v="CEVALLOS YEPEZ WILLIAM RICARDO"/>
    <x v="231"/>
  </r>
  <r>
    <n v="1002212502"/>
    <s v="UE01"/>
    <x v="21"/>
    <d v="1899-12-30T22:44:00"/>
    <x v="4003"/>
    <s v="9000810131"/>
    <s v="012-022-00317039"/>
    <n v="4332.04"/>
    <n v="4857.1099999999997"/>
    <s v="ZPVN"/>
    <s v="40568593"/>
    <s v="0000396107"/>
    <n v="8002830658"/>
    <x v="3039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260"/>
    <n v="33060"/>
    <n v="18200"/>
    <n v="594"/>
    <m/>
    <x v="155"/>
    <n v="6"/>
    <s v="06"/>
    <n v="33"/>
    <x v="1"/>
    <n v="0.9"/>
    <n v="18"/>
    <s v="TRANSPORTE PROPIO"/>
    <n v="1021138"/>
    <s v="ARCOS MENDOZA LUIS EDUARDO"/>
    <x v="242"/>
  </r>
  <r>
    <n v="1002212487"/>
    <s v="UE01"/>
    <x v="21"/>
    <d v="1899-12-30T22:57:00"/>
    <x v="4004"/>
    <s v=""/>
    <s v=""/>
    <n v="0"/>
    <n v="0"/>
    <s v="ZPRC"/>
    <s v="2500108839"/>
    <s v="0000396437"/>
    <n v="8002830641"/>
    <x v="3040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1"/>
    <x v="81"/>
    <s v="100014895"/>
    <s v="TERAN JAIME"/>
    <s v="ZETT"/>
    <x v="162"/>
    <s v="4"/>
    <s v="Pallet Cortesia"/>
    <n v="0"/>
    <n v="0"/>
    <x v="0"/>
    <n v="49790"/>
    <n v="32030"/>
    <n v="17760"/>
    <n v="288"/>
    <m/>
    <x v="79"/>
    <n v="6"/>
    <s v="06"/>
    <n v="32"/>
    <x v="1"/>
    <n v="0.45"/>
    <n v="9"/>
    <s v="LA ARMENIA S.A."/>
    <n v="1013564"/>
    <s v="VIVERO MORALES MILTON CICERON"/>
    <x v="162"/>
  </r>
  <r>
    <n v="1002212548"/>
    <s v="UE01"/>
    <x v="21"/>
    <d v="1899-12-30T23:03:00"/>
    <x v="4005"/>
    <s v=""/>
    <s v=""/>
    <n v="0"/>
    <n v="0"/>
    <s v="ZPRC"/>
    <s v="2500108581"/>
    <s v="0000396593"/>
    <n v="8002830713"/>
    <x v="3041"/>
    <x v="2"/>
    <x v="2"/>
    <n v="31.93"/>
    <s v="T"/>
    <s v="101580"/>
    <x v="133"/>
    <s v="801461"/>
    <s v="PLANTA DE HORMIGON"/>
    <x v="27"/>
    <s v="C.ALASKA Y VIA A RIOBAMBA"/>
    <x v="41"/>
    <s v="O-Tungurahua-Ambato"/>
    <n v="250"/>
    <x v="30"/>
    <x v="30"/>
    <s v="100016824"/>
    <s v="YANEZ JOSE"/>
    <s v="ZECI"/>
    <x v="58"/>
    <s v="2"/>
    <s v="Sin Pallet"/>
    <n v="0"/>
    <n v="0"/>
    <x v="0"/>
    <n v="50010"/>
    <n v="31930"/>
    <n v="18080"/>
    <n v="653.92999999999995"/>
    <m/>
    <x v="28"/>
    <n v="6"/>
    <s v="06"/>
    <n v="31.93"/>
    <x v="1"/>
    <n v="20.48011274663326"/>
    <n v="20.48011274663326"/>
    <s v="TRANSALMEIDA CIA."/>
    <n v="1013966"/>
    <s v="ALMEIDA CHICAIZA MIGUEL ANGEL"/>
    <x v="58"/>
  </r>
  <r>
    <n v="1002212498"/>
    <s v="UE01"/>
    <x v="21"/>
    <d v="1899-12-30T23:04:00"/>
    <x v="4006"/>
    <s v="9000810133"/>
    <s v="012-022-00317041"/>
    <n v="3150"/>
    <n v="3531.8"/>
    <s v="ZPVN"/>
    <s v="40568587"/>
    <s v="0000396103"/>
    <n v="8002830654"/>
    <x v="3042"/>
    <x v="3"/>
    <x v="3"/>
    <n v="500"/>
    <s v="BOL"/>
    <s v="101664"/>
    <x v="8"/>
    <s v="810765"/>
    <s v="ORELLANA MALDONADO ALEJANDRA"/>
    <x v="12"/>
    <s v="JAIME ROLDOS, ENTRE LA 26 Y 27"/>
    <x v="14"/>
    <s v="O-Losrios-Quevedo"/>
    <n v="345"/>
    <x v="163"/>
    <x v="163"/>
    <s v="100017801"/>
    <s v="CUASES VICTOR"/>
    <s v="ZETT"/>
    <x v="246"/>
    <s v="2"/>
    <s v="Sin Pallet"/>
    <n v="0"/>
    <n v="0"/>
    <x v="0"/>
    <n v="33960.606"/>
    <n v="25060.606"/>
    <n v="8900"/>
    <n v="515"/>
    <m/>
    <x v="159"/>
    <n v="6"/>
    <s v="06"/>
    <n v="25"/>
    <x v="1"/>
    <n v="1.03"/>
    <n v="20.6"/>
    <s v="TRIMPESAS S.A."/>
    <n v="1013858"/>
    <s v="LARA VILLEGAS MARIANA DE JESUS"/>
    <x v="246"/>
  </r>
  <r>
    <n v="1002212498"/>
    <s v="UE01"/>
    <x v="21"/>
    <d v="1899-12-30T23:04:00"/>
    <x v="4007"/>
    <s v="9000810132"/>
    <s v="012-022-00317040"/>
    <n v="1048"/>
    <n v="1175.02"/>
    <s v="ZPVN"/>
    <s v="40568587"/>
    <s v="0000396104"/>
    <n v="8002830653"/>
    <x v="3042"/>
    <x v="4"/>
    <x v="4"/>
    <n v="160"/>
    <s v="BOL"/>
    <s v="101664"/>
    <x v="8"/>
    <s v="810765"/>
    <s v="ORELLANA MALDONADO ALEJANDRA"/>
    <x v="12"/>
    <s v="JAIME ROLDOS, ENTRE LA 26 Y 27"/>
    <x v="14"/>
    <s v="O-Losrios-Quevedo"/>
    <n v="345"/>
    <x v="163"/>
    <x v="163"/>
    <s v="100017801"/>
    <s v="CUASES VICTOR"/>
    <s v="ZETT"/>
    <x v="246"/>
    <s v="2"/>
    <s v="Sin Pallet"/>
    <n v="0"/>
    <n v="0"/>
    <x v="0"/>
    <n v="16919.394"/>
    <n v="8019.3940000000002"/>
    <n v="8900"/>
    <n v="164.8"/>
    <m/>
    <x v="159"/>
    <n v="6"/>
    <s v="06"/>
    <n v="8"/>
    <x v="1"/>
    <n v="1.03"/>
    <n v="20.6"/>
    <s v="TRIMPESAS S.A."/>
    <n v="1013858"/>
    <s v="LARA VILLEGAS MARIANA DE JESUS"/>
    <x v="246"/>
  </r>
  <r>
    <n v="1002212523"/>
    <s v="UE01"/>
    <x v="21"/>
    <d v="1899-12-30T23:15:00"/>
    <x v="4008"/>
    <s v="9000810137"/>
    <s v="012-022-00317043"/>
    <n v="3139.2"/>
    <n v="3519.69"/>
    <s v="ZPVN"/>
    <s v="40568796"/>
    <s v="0000396349"/>
    <n v="8002830684"/>
    <x v="3043"/>
    <x v="7"/>
    <x v="7"/>
    <n v="4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3013.635999999999"/>
    <n v="24043.635999999999"/>
    <n v="8970"/>
    <n v="432"/>
    <m/>
    <x v="138"/>
    <n v="6"/>
    <s v="06"/>
    <n v="24"/>
    <x v="1"/>
    <n v="0.9"/>
    <n v="18"/>
    <s v="TRANSPORTE PROPIO"/>
    <n v="1017512"/>
    <s v="PACHECO SALAZAR WILSON FABIAN"/>
    <x v="205"/>
  </r>
  <r>
    <n v="1002212523"/>
    <s v="UE01"/>
    <x v="21"/>
    <d v="1899-12-30T23:15:00"/>
    <x v="4009"/>
    <s v="9000810136"/>
    <s v="012-022-00317042"/>
    <n v="1170"/>
    <n v="1311.81"/>
    <s v="ZPVN"/>
    <s v="40568796"/>
    <s v="0000396351"/>
    <n v="8002830683"/>
    <x v="3043"/>
    <x v="6"/>
    <x v="6"/>
    <n v="1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17986.364000000001"/>
    <n v="9016.3639999999996"/>
    <n v="8970"/>
    <n v="162"/>
    <m/>
    <x v="138"/>
    <n v="6"/>
    <s v="06"/>
    <n v="9"/>
    <x v="1"/>
    <n v="0.9"/>
    <n v="18"/>
    <s v="TRANSPORTE PROPIO"/>
    <n v="1017512"/>
    <s v="PACHECO SALAZAR WILSON FABIAN"/>
    <x v="205"/>
  </r>
  <r>
    <n v="1002212520"/>
    <s v="UE01"/>
    <x v="21"/>
    <d v="1899-12-30T23:20:00"/>
    <x v="4010"/>
    <s v="9000810138"/>
    <s v="012-022-00317044"/>
    <n v="3226.61"/>
    <n v="3617.69"/>
    <s v="ZPVN"/>
    <s v="40568589"/>
    <s v="P000033701"/>
    <n v="8002830679"/>
    <x v="3044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64"/>
    <x v="64"/>
    <s v="100014869"/>
    <s v="ROCHA JORGE"/>
    <s v="ZEMT"/>
    <x v="80"/>
    <s v="1"/>
    <s v="Con Pallet"/>
    <n v="0.05"/>
    <n v="24"/>
    <x v="0"/>
    <n v="40100"/>
    <n v="24030"/>
    <n v="16070"/>
    <n v="264"/>
    <m/>
    <x v="62"/>
    <n v="6"/>
    <s v="06"/>
    <n v="24"/>
    <x v="1"/>
    <n v="0.55000000000000004"/>
    <n v="11"/>
    <s v="TRAPSA C.A."/>
    <n v="10003431"/>
    <s v="FIALLOS ARTEAGA ESTEFANIA CAROLINA"/>
    <x v="80"/>
  </r>
  <r>
    <n v="1002212514"/>
    <s v="UE01"/>
    <x v="21"/>
    <d v="1899-12-30T23:28:00"/>
    <x v="4011"/>
    <s v="9000810141"/>
    <s v="012-022-00317046"/>
    <n v="536.79999999999995"/>
    <n v="601.87"/>
    <s v="ZPVN"/>
    <s v="40568803"/>
    <s v="0000396372"/>
    <n v="8002830672"/>
    <x v="3045"/>
    <x v="3"/>
    <x v="3"/>
    <n v="80"/>
    <s v="BOL"/>
    <s v="102829"/>
    <x v="252"/>
    <s v="803571"/>
    <s v="EL CONSTRUCTOR"/>
    <x v="17"/>
    <s v="AV. 17 DE JULIO Y BLANCA BOLAÑOS"/>
    <x v="23"/>
    <s v="O-Pichincha-Mindo"/>
    <n v="168"/>
    <x v="50"/>
    <x v="50"/>
    <s v="10007864"/>
    <s v="AREVALO AYALA MANUEL ARCESIO"/>
    <s v="ZEMU"/>
    <x v="65"/>
    <s v="2"/>
    <s v="Sin Pallet"/>
    <n v="0"/>
    <n v="0"/>
    <x v="0"/>
    <n v="8599.4439999999995"/>
    <n v="4004.444"/>
    <n v="4595"/>
    <n v="54.4"/>
    <m/>
    <x v="48"/>
    <n v="6"/>
    <s v="06"/>
    <n v="4"/>
    <x v="1"/>
    <n v="0.67999999999999994"/>
    <n v="13.6"/>
    <s v="TRIMPESAS S.A."/>
    <n v="1013766"/>
    <s v="MORALES RUIZ EDGAR MAURICIO"/>
    <x v="65"/>
  </r>
  <r>
    <n v="1002212514"/>
    <s v="UE01"/>
    <x v="21"/>
    <d v="1899-12-30T23:28:00"/>
    <x v="4012"/>
    <s v="9000810140"/>
    <s v="012-022-00317045"/>
    <n v="1926.4"/>
    <n v="2159.89"/>
    <s v="ZPVN"/>
    <s v="40568803"/>
    <s v="0000396373"/>
    <n v="8002830671"/>
    <x v="3045"/>
    <x v="4"/>
    <x v="4"/>
    <n v="280"/>
    <s v="BOL"/>
    <s v="102829"/>
    <x v="252"/>
    <s v="803571"/>
    <s v="EL CONSTRUCTOR"/>
    <x v="17"/>
    <s v="AV. 17 DE JULIO Y BLANCA BOLAÑOS"/>
    <x v="23"/>
    <s v="O-Pichincha-Mindo"/>
    <n v="168"/>
    <x v="50"/>
    <x v="50"/>
    <s v="10007864"/>
    <s v="AREVALO AYALA MANUEL ARCESIO"/>
    <s v="ZEMU"/>
    <x v="65"/>
    <s v="2"/>
    <s v="Sin Pallet"/>
    <n v="0"/>
    <n v="0"/>
    <x v="0"/>
    <n v="18610.556"/>
    <n v="14015.556"/>
    <n v="4595"/>
    <n v="190.4"/>
    <m/>
    <x v="48"/>
    <n v="6"/>
    <s v="06"/>
    <n v="14"/>
    <x v="1"/>
    <n v="0.68"/>
    <n v="13.6"/>
    <s v="TRIMPESAS S.A."/>
    <n v="1013766"/>
    <s v="MORALES RUIZ EDGAR MAURICIO"/>
    <x v="65"/>
  </r>
  <r>
    <n v="1002212525"/>
    <s v="UE01"/>
    <x v="21"/>
    <d v="1899-12-30T23:32:00"/>
    <x v="4013"/>
    <s v=""/>
    <s v=""/>
    <n v="0"/>
    <n v="0"/>
    <s v="ZPRC"/>
    <s v="2500108863"/>
    <s v="P000033816"/>
    <n v="8002830688"/>
    <x v="3046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050"/>
    <n v="17860"/>
    <n v="346.8"/>
    <m/>
    <x v="7"/>
    <n v="6"/>
    <s v="06"/>
    <n v="34"/>
    <x v="1"/>
    <n v="0.51"/>
    <n v="10.200000000000001"/>
    <s v="TRANSPORTE PROPIO"/>
    <n v="1013388"/>
    <s v="CAMPAÑA MALDONADO BLANCA CECILIA"/>
    <x v="38"/>
  </r>
  <r>
    <n v="1002212540"/>
    <s v="UE01"/>
    <x v="21"/>
    <d v="1899-12-30T23:43:00"/>
    <x v="4014"/>
    <s v=""/>
    <s v=""/>
    <n v="0"/>
    <n v="0"/>
    <s v="ZPRC"/>
    <s v="2500108798"/>
    <s v="0000396012"/>
    <n v="8002830706"/>
    <x v="3047"/>
    <x v="3"/>
    <x v="3"/>
    <n v="480"/>
    <s v="BOL"/>
    <s v="101664"/>
    <x v="8"/>
    <s v="800768"/>
    <s v="LA CASA DEL HIERRO"/>
    <x v="12"/>
    <s v="CALLE 7MA"/>
    <x v="14"/>
    <s v="O-Losrios-Quevedo"/>
    <n v="345"/>
    <x v="112"/>
    <x v="112"/>
    <s v="100014919"/>
    <s v="GRANDA ANIBAL"/>
    <s v="ZEMT"/>
    <x v="280"/>
    <s v="2"/>
    <s v="Sin Pallet"/>
    <n v="0"/>
    <n v="0"/>
    <x v="0"/>
    <n v="39120"/>
    <n v="24060"/>
    <n v="15060"/>
    <n v="494.4"/>
    <m/>
    <x v="110"/>
    <n v="6"/>
    <s v="06"/>
    <n v="24"/>
    <x v="1"/>
    <n v="1.03"/>
    <n v="20.599999999999998"/>
    <s v="TRANSSJQ S.A."/>
    <n v="1013949"/>
    <s v="MEDIAVILLA FLORES WILSON PATRICIO"/>
    <x v="280"/>
  </r>
  <r>
    <n v="1002212566"/>
    <s v="UE01"/>
    <x v="21"/>
    <d v="1899-12-30T23:47:00"/>
    <x v="4015"/>
    <s v="9000810001"/>
    <s v="013-020-00048114"/>
    <n v="520.87"/>
    <n v="584"/>
    <s v="ZPDF"/>
    <s v="70178075"/>
    <s v="0000396554"/>
    <n v="8002830730"/>
    <x v="3048"/>
    <x v="3"/>
    <x v="3"/>
    <n v="80"/>
    <s v="BOL"/>
    <s v="105068"/>
    <x v="124"/>
    <s v="807014"/>
    <s v="OBRA SHUSHUFINDI"/>
    <x v="35"/>
    <s v="VIA AL CENTRO COMERCIAL CENTRAL"/>
    <x v="53"/>
    <s v="O-Sucumbios-Shushufindi"/>
    <n v="385"/>
    <x v="121"/>
    <x v="121"/>
    <s v="100014999"/>
    <s v="TUTILLO SEGUNDO"/>
    <s v="ZEMU"/>
    <x v="182"/>
    <s v="2"/>
    <s v="Sin Pallet"/>
    <n v="0"/>
    <n v="0"/>
    <x v="0"/>
    <n v="8556.6669999999995"/>
    <n v="4006.6669999999999"/>
    <n v="4550"/>
    <n v="99.2"/>
    <m/>
    <x v="119"/>
    <n v="6"/>
    <s v="06"/>
    <n v="4"/>
    <x v="1"/>
    <n v="1.24"/>
    <n v="24.8"/>
    <s v="LIDENORTI S.A."/>
    <n v="1013565"/>
    <s v="ESPARZA ESPINOZA JIMMY ERNESTO"/>
    <x v="182"/>
  </r>
  <r>
    <n v="1002212566"/>
    <s v="UE01"/>
    <x v="21"/>
    <d v="1899-12-30T23:47:00"/>
    <x v="4016"/>
    <s v="9000810000"/>
    <s v="013-020-00048113"/>
    <n v="1894.75"/>
    <n v="2124.41"/>
    <s v="ZPDF"/>
    <s v="70178077"/>
    <s v="0000396555"/>
    <n v="8002830731"/>
    <x v="3048"/>
    <x v="4"/>
    <x v="4"/>
    <n v="280"/>
    <s v="BOL"/>
    <s v="105068"/>
    <x v="124"/>
    <s v="807014"/>
    <s v="OBRA SHUSHUFINDI"/>
    <x v="35"/>
    <s v="VIA AL CENTRO COMERCIAL CENTRAL"/>
    <x v="53"/>
    <s v="O-Sucumbios-Shushufindi"/>
    <n v="385"/>
    <x v="121"/>
    <x v="121"/>
    <s v="100014999"/>
    <s v="TUTILLO SEGUNDO"/>
    <s v="ZEMU"/>
    <x v="182"/>
    <s v="2"/>
    <s v="Sin Pallet"/>
    <n v="0"/>
    <n v="0"/>
    <x v="0"/>
    <n v="18573.332999999999"/>
    <n v="14023.333000000001"/>
    <n v="4550"/>
    <n v="347.2"/>
    <m/>
    <x v="119"/>
    <n v="6"/>
    <s v="06"/>
    <n v="14"/>
    <x v="1"/>
    <n v="1.24"/>
    <n v="24.8"/>
    <s v="LIDENORTI S.A."/>
    <n v="1013565"/>
    <s v="ESPARZA ESPINOZA JIMMY ERNESTO"/>
    <x v="182"/>
  </r>
  <r>
    <n v="1002212550"/>
    <s v="UE01"/>
    <x v="21"/>
    <d v="1899-12-30T23:53:00"/>
    <x v="4017"/>
    <s v="9000809655"/>
    <s v="013-020-00048106"/>
    <n v="3235.2"/>
    <n v="3627.32"/>
    <s v="ZPDF"/>
    <s v="70177971"/>
    <s v="0000396060"/>
    <n v="8002830715"/>
    <x v="3049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82"/>
    <x v="82"/>
    <s v="100018690"/>
    <s v="MORALES PATRICIO V."/>
    <s v="ZEMT"/>
    <x v="112"/>
    <s v="1"/>
    <s v="Con Pallet"/>
    <n v="0.05"/>
    <n v="24"/>
    <x v="0"/>
    <n v="39910"/>
    <n v="24050"/>
    <n v="15860"/>
    <n v="465.6"/>
    <m/>
    <x v="80"/>
    <n v="6"/>
    <s v="06"/>
    <n v="24"/>
    <x v="1"/>
    <n v="0.97000000000000008"/>
    <n v="19.400000000000002"/>
    <s v="LA ARMENIA S.A."/>
    <n v="1021911"/>
    <s v="MORALES GORDILLO VICENTE PATRICIO"/>
    <x v="112"/>
  </r>
  <r>
    <n v="1002212571"/>
    <s v="UE01"/>
    <x v="21"/>
    <d v="1899-12-30T23:55:00"/>
    <x v="4018"/>
    <s v="9000810143"/>
    <s v="012-022-00317048"/>
    <n v="1892.8"/>
    <n v="2122.2199999999998"/>
    <s v="ZPVN"/>
    <s v="40568775"/>
    <s v="0000396312"/>
    <n v="8002830736"/>
    <x v="3050"/>
    <x v="3"/>
    <x v="3"/>
    <n v="280"/>
    <s v="BOL"/>
    <s v="104066"/>
    <x v="157"/>
    <s v="805965"/>
    <s v="BODEGA PRINCIPAL"/>
    <x v="64"/>
    <s v="AV CARLOS ALBERTO ARAY"/>
    <x v="113"/>
    <s v="O-Manabi-Flavioalfaro"/>
    <n v="345"/>
    <x v="150"/>
    <x v="150"/>
    <s v="10008195"/>
    <s v="ESTRADA MORENO GERAL VICHENSO"/>
    <s v="ZEMU"/>
    <x v="224"/>
    <s v="2"/>
    <s v="Sin Pallet"/>
    <n v="0"/>
    <n v="0"/>
    <x v="0"/>
    <n v="18563.332999999999"/>
    <n v="14023.333000000001"/>
    <n v="4540"/>
    <n v="260.39999999999998"/>
    <m/>
    <x v="147"/>
    <n v="6"/>
    <s v="06"/>
    <n v="14"/>
    <x v="1"/>
    <n v="0.92999999999999994"/>
    <n v="18.599999999999998"/>
    <s v="SANJOPAS S.A."/>
    <n v="1022327"/>
    <s v="JACOME ECHEVERRIA JEFFERSON SANTIAG"/>
    <x v="224"/>
  </r>
  <r>
    <n v="1002212571"/>
    <s v="UE01"/>
    <x v="21"/>
    <d v="1899-12-30T23:55:00"/>
    <x v="4019"/>
    <s v="9000810142"/>
    <s v="012-022-00317047"/>
    <n v="563.20000000000005"/>
    <n v="631.46"/>
    <s v="ZPVN"/>
    <s v="40568775"/>
    <s v="0000396311"/>
    <n v="8002830737"/>
    <x v="3050"/>
    <x v="4"/>
    <x v="4"/>
    <n v="80"/>
    <s v="BOL"/>
    <s v="104066"/>
    <x v="157"/>
    <s v="805965"/>
    <s v="BODEGA PRINCIPAL"/>
    <x v="64"/>
    <s v="AV CARLOS ALBERTO ARAY"/>
    <x v="113"/>
    <s v="O-Manabi-Flavioalfaro"/>
    <n v="345"/>
    <x v="150"/>
    <x v="150"/>
    <s v="10008195"/>
    <s v="ESTRADA MORENO GERAL VICHENSO"/>
    <s v="ZEMU"/>
    <x v="224"/>
    <s v="2"/>
    <s v="Sin Pallet"/>
    <n v="0"/>
    <n v="0"/>
    <x v="0"/>
    <n v="8546.6669999999995"/>
    <n v="4006.6669999999999"/>
    <n v="4540"/>
    <n v="74.400000000000006"/>
    <m/>
    <x v="147"/>
    <n v="6"/>
    <s v="06"/>
    <n v="4"/>
    <x v="1"/>
    <n v="0.93"/>
    <n v="18.600000000000001"/>
    <s v="SANJOPAS S.A."/>
    <n v="1022327"/>
    <s v="JACOME ECHEVERRIA JEFFERSON SANTIAG"/>
    <x v="224"/>
  </r>
  <r>
    <n v="1002212585"/>
    <s v="UE01"/>
    <x v="22"/>
    <d v="1899-12-30T00:02:00"/>
    <x v="4020"/>
    <s v="9000810146"/>
    <s v="012-022-00317049"/>
    <n v="2545.1999999999998"/>
    <n v="2853.69"/>
    <s v="ZPVN"/>
    <s v="40568941"/>
    <s v="0000396578"/>
    <n v="8002830758"/>
    <x v="3051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9"/>
    <x v="9"/>
    <s v="100020335"/>
    <s v="HARO LUIS"/>
    <s v="ZEMU"/>
    <x v="11"/>
    <s v="2"/>
    <s v="Sin Pallet"/>
    <n v="0"/>
    <n v="0"/>
    <x v="0"/>
    <n v="27120"/>
    <n v="18040"/>
    <n v="9080"/>
    <n v="381.6"/>
    <m/>
    <x v="9"/>
    <n v="7"/>
    <s v="07"/>
    <n v="18"/>
    <x v="1"/>
    <n v="1.06"/>
    <n v="21.200000000000003"/>
    <s v="SANJOPAS S.A."/>
    <n v="1013262"/>
    <s v="SEGOVIA ERAZO PATRICIA ALEXANDRA"/>
    <x v="11"/>
  </r>
  <r>
    <n v="1002212569"/>
    <s v="UE01"/>
    <x v="22"/>
    <d v="1899-12-30T00:05:00"/>
    <x v="4021"/>
    <s v="9000810148"/>
    <s v="012-022-00317051"/>
    <n v="1084.8"/>
    <n v="1216.29"/>
    <s v="ZPVN"/>
    <s v="40568738"/>
    <s v="0000396273"/>
    <n v="8002830734"/>
    <x v="3052"/>
    <x v="3"/>
    <x v="3"/>
    <n v="160"/>
    <s v="BOL"/>
    <s v="102905"/>
    <x v="217"/>
    <s v="807105"/>
    <s v="FERRETERIA CARLOS GARCIA"/>
    <x v="63"/>
    <s v="28 DE MARZO Y MARCOS C. VALENCIA"/>
    <x v="112"/>
    <s v="O-Manabi-Jama"/>
    <n v="406"/>
    <x v="39"/>
    <x v="39"/>
    <s v="100014979"/>
    <s v="REALPE RICARDO"/>
    <s v="ZEMU"/>
    <x v="156"/>
    <s v="2"/>
    <s v="Sin Pallet"/>
    <n v="0"/>
    <n v="0"/>
    <x v="0"/>
    <n v="12427.778"/>
    <n v="8017.7780000000002"/>
    <n v="4410"/>
    <n v="158.4"/>
    <m/>
    <x v="37"/>
    <n v="7"/>
    <s v="07"/>
    <n v="8"/>
    <x v="1"/>
    <n v="0.99"/>
    <n v="19.8"/>
    <s v="TRANSPIONER S.A."/>
    <n v="1014100"/>
    <s v="SIGUENZA PARRA FROILAN ALEJANDRO"/>
    <x v="156"/>
  </r>
  <r>
    <n v="1002212569"/>
    <s v="UE01"/>
    <x v="22"/>
    <d v="1899-12-30T00:05:00"/>
    <x v="4022"/>
    <s v="9000810147"/>
    <s v="012-022-00317050"/>
    <n v="1410"/>
    <n v="1580.9"/>
    <s v="ZPVN"/>
    <s v="40568738"/>
    <s v="0000396274"/>
    <n v="8002830733"/>
    <x v="3052"/>
    <x v="4"/>
    <x v="4"/>
    <n v="200"/>
    <s v="BOL"/>
    <s v="102905"/>
    <x v="217"/>
    <s v="807105"/>
    <s v="FERRETERIA CARLOS GARCIA"/>
    <x v="63"/>
    <s v="28 DE MARZO Y MARCOS C. VALENCIA"/>
    <x v="112"/>
    <s v="O-Manabi-Jama"/>
    <n v="406"/>
    <x v="39"/>
    <x v="39"/>
    <s v="100014979"/>
    <s v="REALPE RICARDO"/>
    <s v="ZEMU"/>
    <x v="156"/>
    <s v="2"/>
    <s v="Sin Pallet"/>
    <n v="0"/>
    <n v="0"/>
    <x v="0"/>
    <n v="14432.222"/>
    <n v="10022.222"/>
    <n v="4410"/>
    <n v="198"/>
    <m/>
    <x v="37"/>
    <n v="7"/>
    <s v="07"/>
    <n v="10"/>
    <x v="1"/>
    <n v="0.99"/>
    <n v="19.8"/>
    <s v="TRANSPIONER S.A."/>
    <n v="1014100"/>
    <s v="SIGUENZA PARRA FROILAN ALEJANDRO"/>
    <x v="156"/>
  </r>
  <r>
    <n v="1002212580"/>
    <s v="UE01"/>
    <x v="22"/>
    <d v="1899-12-30T00:27:00"/>
    <x v="4023"/>
    <s v="9000810003"/>
    <s v="013-020-00048115"/>
    <n v="2343.91"/>
    <n v="2628.01"/>
    <s v="ZPDF"/>
    <s v="70178079"/>
    <s v="0000396559"/>
    <n v="8002830751"/>
    <x v="3053"/>
    <x v="3"/>
    <x v="3"/>
    <n v="360"/>
    <s v="BOL"/>
    <s v="105068"/>
    <x v="124"/>
    <s v="810504"/>
    <s v="OBRA ­CASCALES"/>
    <x v="53"/>
    <s v="VIA QUITO"/>
    <x v="91"/>
    <s v="O-Sucumbios-Cascales"/>
    <n v="506"/>
    <x v="33"/>
    <x v="33"/>
    <s v="10006961"/>
    <s v="CUSHCAGUA SALAZAR JOSE MANUEL"/>
    <s v="ZEMU"/>
    <x v="111"/>
    <s v="2"/>
    <s v="Sin Pallet"/>
    <n v="0"/>
    <n v="0"/>
    <x v="0"/>
    <n v="27180"/>
    <n v="18030"/>
    <n v="9150"/>
    <n v="543.6"/>
    <m/>
    <x v="31"/>
    <n v="7"/>
    <s v="07"/>
    <n v="18"/>
    <x v="1"/>
    <n v="1.51"/>
    <n v="30.200000000000003"/>
    <s v="CIAPRUTE S.A."/>
    <n v="1022019"/>
    <s v="ENRIQUEZ LARA ORLANDO DANILO"/>
    <x v="111"/>
  </r>
  <r>
    <n v="1002212582"/>
    <s v="UE01"/>
    <x v="22"/>
    <d v="1899-12-30T00:31:00"/>
    <x v="4024"/>
    <s v="9000810149"/>
    <s v="012-022-00317052"/>
    <n v="2433.6"/>
    <n v="2728.57"/>
    <s v="ZPVN"/>
    <s v="40568819"/>
    <s v="0000396397"/>
    <n v="8002830753"/>
    <x v="3054"/>
    <x v="3"/>
    <x v="3"/>
    <n v="360"/>
    <s v="BOL"/>
    <s v="104220"/>
    <x v="156"/>
    <s v="807095"/>
    <s v="FERRETERIA ANDRADE LOCAL 3 SAN VICE"/>
    <x v="20"/>
    <s v="CALLE VELEZ Y SUCRE ESQUINA"/>
    <x v="29"/>
    <s v="O-Manabi-Sanvicente"/>
    <n v="439"/>
    <x v="93"/>
    <x v="93"/>
    <s v="100014969"/>
    <s v="LARGO ANGEL"/>
    <s v="ZEMU"/>
    <x v="129"/>
    <s v="2"/>
    <s v="Sin Pallet"/>
    <n v="0"/>
    <n v="0"/>
    <x v="0"/>
    <n v="27150"/>
    <n v="18030"/>
    <n v="9120"/>
    <n v="406.8"/>
    <m/>
    <x v="91"/>
    <n v="7"/>
    <s v="07"/>
    <n v="18"/>
    <x v="1"/>
    <n v="1.1300000000000001"/>
    <n v="22.6"/>
    <s v="TRANSSJQ S.A."/>
    <n v="1012878"/>
    <s v="HINOJOSA SAN ANDRES ANGEL PATRICIO"/>
    <x v="129"/>
  </r>
  <r>
    <n v="1002212598"/>
    <s v="UE01"/>
    <x v="22"/>
    <d v="1899-12-30T00:34:00"/>
    <x v="4025"/>
    <s v="9000810150"/>
    <s v="012-022-00317053"/>
    <n v="3024"/>
    <n v="3390.53"/>
    <s v="ZPVN"/>
    <s v="40568557"/>
    <s v="P000033691"/>
    <n v="8002830778"/>
    <x v="3055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6"/>
    <x v="6"/>
    <s v="10007345"/>
    <s v="LOPEZ CASTRO JAIME MARCELO"/>
    <s v="ZEMT"/>
    <x v="75"/>
    <s v="1"/>
    <s v="Con Pallet"/>
    <n v="0.05"/>
    <n v="24"/>
    <x v="0"/>
    <n v="39950"/>
    <n v="24060"/>
    <n v="15890"/>
    <n v="494.4"/>
    <m/>
    <x v="6"/>
    <n v="7"/>
    <s v="07"/>
    <n v="24"/>
    <x v="1"/>
    <n v="1.03"/>
    <n v="20.599999999999998"/>
    <s v="TRANSPORTE PROPIO"/>
    <n v="1013241"/>
    <s v="COMPAÑÍA DE TRANSPORTE DE CARGA PES"/>
    <x v="75"/>
  </r>
  <r>
    <n v="1002212589"/>
    <s v="UE01"/>
    <x v="22"/>
    <d v="1899-12-30T00:35:00"/>
    <x v="4026"/>
    <s v="9000810151"/>
    <s v="012-022-00317054"/>
    <n v="2451.6"/>
    <n v="2748.75"/>
    <s v="ZPVN"/>
    <s v="40568841"/>
    <s v="0000396411"/>
    <n v="8002830764"/>
    <x v="3056"/>
    <x v="4"/>
    <x v="4"/>
    <n v="360"/>
    <s v="BOL"/>
    <s v="103361"/>
    <x v="295"/>
    <s v="810141"/>
    <s v="COMERCIAL ALBERTO AVILES"/>
    <x v="108"/>
    <s v="VIA PRINCIPAL STA ANA OLMEDO"/>
    <x v="69"/>
    <s v="O-Manabi-Santaana"/>
    <n v="482"/>
    <x v="106"/>
    <x v="106"/>
    <s v="100014973"/>
    <s v="CUACES JOSE ANTONIO"/>
    <s v="ZEMU"/>
    <x v="185"/>
    <s v="2"/>
    <s v="Sin Pallet"/>
    <n v="0"/>
    <n v="0"/>
    <x v="0"/>
    <n v="26980"/>
    <n v="18020"/>
    <n v="8960"/>
    <n v="432"/>
    <m/>
    <x v="104"/>
    <n v="7"/>
    <s v="07"/>
    <n v="18"/>
    <x v="1"/>
    <n v="1.2"/>
    <n v="24"/>
    <s v="LA ARMENIA S.A."/>
    <n v="1021623"/>
    <s v="VILLARREAL HIGUERA FERNANDO SALVADO"/>
    <x v="185"/>
  </r>
  <r>
    <n v="1002212608"/>
    <s v="UE01"/>
    <x v="22"/>
    <d v="1899-12-30T00:44:00"/>
    <x v="4027"/>
    <s v="9000810152"/>
    <s v="012-022-00317055"/>
    <n v="2402.14"/>
    <n v="2693.3"/>
    <s v="ZPVN"/>
    <s v="40568772"/>
    <s v="P000033766"/>
    <n v="8002830791"/>
    <x v="3057"/>
    <x v="6"/>
    <x v="6"/>
    <n v="360"/>
    <s v="BOL"/>
    <s v="101865"/>
    <x v="31"/>
    <s v="805824"/>
    <s v="FERRETERIA MINAS"/>
    <x v="1"/>
    <s v="ANTONIO JOSÉ DE SUCRE"/>
    <x v="75"/>
    <s v="O-Pichincha-Sanjosedeminas"/>
    <n v="130"/>
    <x v="136"/>
    <x v="136"/>
    <s v="100016550"/>
    <s v="JACOME ARTURO"/>
    <s v="ZEMU"/>
    <x v="194"/>
    <s v="2"/>
    <s v="Sin Pallet"/>
    <n v="0"/>
    <n v="0"/>
    <x v="0"/>
    <n v="27260"/>
    <n v="18030"/>
    <n v="9230"/>
    <n v="183.6"/>
    <m/>
    <x v="134"/>
    <n v="7"/>
    <s v="07"/>
    <n v="18"/>
    <x v="1"/>
    <n v="0.51"/>
    <n v="10.199999999999999"/>
    <s v="LIDENORTI S.A."/>
    <n v="1014323"/>
    <s v="JACOME AGUIRRE CARLOS ARTURO"/>
    <x v="194"/>
  </r>
  <r>
    <n v="1002212607"/>
    <s v="UE01"/>
    <x v="22"/>
    <d v="1899-12-30T01:24:00"/>
    <x v="4028"/>
    <s v="9000810154"/>
    <s v="012-022-00317057"/>
    <n v="836.4"/>
    <n v="937.78"/>
    <s v="ZPVN"/>
    <s v="40568744"/>
    <s v="P000033761"/>
    <n v="8002830789"/>
    <x v="3058"/>
    <x v="7"/>
    <x v="7"/>
    <n v="120"/>
    <s v="BOL"/>
    <s v="102835"/>
    <x v="102"/>
    <s v="809851"/>
    <s v="FERRICENTRO PEGUCHE"/>
    <x v="8"/>
    <s v="PEGUCHE PANAMERICANA NORTE"/>
    <x v="8"/>
    <s v="O-Imbabura-Otavalo"/>
    <n v="8"/>
    <x v="16"/>
    <x v="16"/>
    <s v="100022266"/>
    <s v="CALDERON REYES SEGUNDO JORGE"/>
    <s v="ZEMU"/>
    <x v="21"/>
    <s v="2"/>
    <s v="Sin Pallet"/>
    <n v="0"/>
    <n v="0"/>
    <x v="0"/>
    <n v="10531.666999999999"/>
    <n v="6016.6670000000004"/>
    <n v="4515"/>
    <n v="10.8"/>
    <m/>
    <x v="16"/>
    <n v="7"/>
    <s v="07"/>
    <n v="6"/>
    <x v="1"/>
    <n v="9.0000000000000011E-2"/>
    <n v="1.8"/>
    <s v="LA ARMENIA S.A."/>
    <n v="1020060"/>
    <s v="FUERTES RUEDA HUGO BALDOMERO"/>
    <x v="21"/>
  </r>
  <r>
    <n v="1002212607"/>
    <s v="UE01"/>
    <x v="22"/>
    <d v="1899-12-30T01:24:00"/>
    <x v="4029"/>
    <s v="9000810153"/>
    <s v="012-022-00317056"/>
    <n v="1656"/>
    <n v="1856.72"/>
    <s v="ZPVN"/>
    <s v="40568743"/>
    <s v="P000033760"/>
    <n v="8002830790"/>
    <x v="3058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6"/>
    <x v="16"/>
    <s v="100022266"/>
    <s v="CALDERON REYES SEGUNDO JORGE"/>
    <s v="ZEMU"/>
    <x v="21"/>
    <s v="2"/>
    <s v="Sin Pallet"/>
    <n v="0"/>
    <n v="0"/>
    <x v="0"/>
    <n v="16548.332999999999"/>
    <n v="12033.333000000001"/>
    <n v="4515"/>
    <n v="21.6"/>
    <m/>
    <x v="16"/>
    <n v="7"/>
    <s v="07"/>
    <n v="12"/>
    <x v="1"/>
    <n v="9.0000000000000011E-2"/>
    <n v="1.8"/>
    <s v="LA ARMENIA S.A."/>
    <n v="1020060"/>
    <s v="FUERTES RUEDA HUGO BALDOMERO"/>
    <x v="21"/>
  </r>
  <r>
    <n v="1002212606"/>
    <s v="UE01"/>
    <x v="22"/>
    <d v="1899-12-30T01:59:00"/>
    <x v="4030"/>
    <s v="9000810158"/>
    <s v="012-022-00317058"/>
    <n v="3312.14"/>
    <n v="3713.6"/>
    <s v="ZPVN"/>
    <s v="40568591"/>
    <s v="P000033703"/>
    <n v="8002830788"/>
    <x v="3059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171"/>
    <x v="171"/>
    <s v="100021498"/>
    <s v="MENDEZ JUAN"/>
    <s v="ZEMT"/>
    <x v="262"/>
    <s v="1"/>
    <s v="Con Pallet"/>
    <n v="0.05"/>
    <n v="24"/>
    <x v="0"/>
    <n v="40370"/>
    <n v="24090"/>
    <n v="16280"/>
    <n v="91.2"/>
    <m/>
    <x v="167"/>
    <n v="7"/>
    <s v="07"/>
    <n v="24"/>
    <x v="1"/>
    <n v="0.19"/>
    <n v="3.8000000000000003"/>
    <s v="RUTAS COTACACHENSES S.A."/>
    <n v="1022020"/>
    <s v="MENDEZ FIGUEROA JUAN CARLOS"/>
    <x v="262"/>
  </r>
  <r>
    <n v="1002212619"/>
    <s v="UE01"/>
    <x v="22"/>
    <d v="1899-12-30T02:20:00"/>
    <x v="4031"/>
    <s v="9000810160"/>
    <s v="012-022-00317060"/>
    <n v="543.20000000000005"/>
    <n v="609.04"/>
    <s v="ZPVN"/>
    <s v="40568854"/>
    <s v="0000396451"/>
    <n v="8002830805"/>
    <x v="3060"/>
    <x v="3"/>
    <x v="3"/>
    <n v="80"/>
    <s v="BOL"/>
    <s v="102270"/>
    <x v="39"/>
    <s v="803357"/>
    <s v="BODEGA 2 CALDERON"/>
    <x v="22"/>
    <s v="CALDERON Y PEDRO VICENTE MALDONADO"/>
    <x v="32"/>
    <s v="O-Esmeraldas-Esmeraldas"/>
    <n v="388"/>
    <x v="61"/>
    <x v="61"/>
    <s v="100014844"/>
    <s v="HERNANDEZ CARLOS"/>
    <s v="ZETT"/>
    <x v="77"/>
    <s v="2"/>
    <s v="Sin Pallet"/>
    <n v="0"/>
    <n v="0"/>
    <x v="0"/>
    <n v="12717.272999999999"/>
    <n v="4007.2730000000001"/>
    <n v="8710"/>
    <n v="84.8"/>
    <m/>
    <x v="59"/>
    <n v="7"/>
    <s v="07"/>
    <n v="4"/>
    <x v="1"/>
    <n v="1.06"/>
    <n v="21.2"/>
    <s v="J.V. TRANSPREMIUN CIA.LTDA"/>
    <n v="1013670"/>
    <s v="ANDRADE ROSERO LUIS ALBERTO"/>
    <x v="77"/>
  </r>
  <r>
    <n v="1002212619"/>
    <s v="UE01"/>
    <x v="22"/>
    <d v="1899-12-30T02:20:00"/>
    <x v="4032"/>
    <s v="9000810159"/>
    <s v="012-022-00317059"/>
    <n v="4100.6000000000004"/>
    <n v="4597.62"/>
    <s v="ZPVN"/>
    <s v="40568853"/>
    <s v="0000396450"/>
    <n v="8002830806"/>
    <x v="3060"/>
    <x v="4"/>
    <x v="4"/>
    <n v="580"/>
    <s v="BOL"/>
    <s v="102270"/>
    <x v="39"/>
    <s v="803356"/>
    <s v="BODEGA SIMON PLATA TORRES"/>
    <x v="22"/>
    <s v="OLMEDO 407 Y SAN JOSE OBRERO"/>
    <x v="32"/>
    <s v="O-Esmeraldas-Esmeraldas"/>
    <n v="388"/>
    <x v="61"/>
    <x v="61"/>
    <s v="100014844"/>
    <s v="HERNANDEZ CARLOS"/>
    <s v="ZETT"/>
    <x v="77"/>
    <s v="2"/>
    <s v="Sin Pallet"/>
    <n v="0"/>
    <n v="0"/>
    <x v="0"/>
    <n v="37762.726999999999"/>
    <n v="29052.726999999999"/>
    <n v="8710"/>
    <n v="614.79999999999995"/>
    <m/>
    <x v="59"/>
    <n v="7"/>
    <s v="07"/>
    <n v="29"/>
    <x v="1"/>
    <n v="1.0599999999999998"/>
    <n v="21.2"/>
    <s v="J.V. TRANSPREMIUN CIA.LTDA"/>
    <n v="1013670"/>
    <s v="ANDRADE ROSERO LUIS ALBERTO"/>
    <x v="77"/>
  </r>
  <r>
    <n v="1002212684"/>
    <s v="UE01"/>
    <x v="22"/>
    <d v="1899-12-30T05:14:00"/>
    <x v="4033"/>
    <s v="9000810169"/>
    <s v="012-022-00317063"/>
    <n v="2196.94"/>
    <n v="2463.2199999999998"/>
    <s v="ZPVN"/>
    <s v="40568688"/>
    <s v="P000033740"/>
    <n v="8002830894"/>
    <x v="3061"/>
    <x v="7"/>
    <x v="7"/>
    <n v="320"/>
    <s v="BOL"/>
    <s v="101715"/>
    <x v="43"/>
    <s v="801809"/>
    <s v="MULTIFERRETERIA"/>
    <x v="51"/>
    <s v="PANAMERICANA NORTE VIA IBARRA Y"/>
    <x v="83"/>
    <s v="O-Imbabura-Ant.Ante.(Atuntaqu"/>
    <n v="20"/>
    <x v="138"/>
    <x v="138"/>
    <s v="100014953"/>
    <s v="ALBUJA CESAR"/>
    <s v="ZEMT"/>
    <x v="197"/>
    <s v="1"/>
    <s v="Con Pallet"/>
    <n v="0.05"/>
    <n v="16"/>
    <x v="0"/>
    <n v="20913.332999999999"/>
    <n v="16020"/>
    <n v="4893.3329999999996"/>
    <n v="51.2"/>
    <m/>
    <x v="136"/>
    <n v="7"/>
    <s v="07"/>
    <n v="16"/>
    <x v="1"/>
    <n v="0.16"/>
    <n v="3.2"/>
    <s v="RUTAS COTACACHENSES S.A."/>
    <n v="1013946"/>
    <s v="ALBUJA RUIZ CESAR UBEN"/>
    <x v="197"/>
  </r>
  <r>
    <n v="1002212684"/>
    <s v="UE01"/>
    <x v="22"/>
    <d v="1899-12-30T05:14:00"/>
    <x v="4034"/>
    <s v="9000810167"/>
    <s v="012-022-00317061"/>
    <n v="499.59"/>
    <n v="560.14"/>
    <s v="ZPVN"/>
    <s v="40568689"/>
    <s v="P000033741"/>
    <n v="8002830895"/>
    <x v="3061"/>
    <x v="5"/>
    <x v="5"/>
    <n v="80"/>
    <s v="BOL"/>
    <s v="101715"/>
    <x v="43"/>
    <s v="801809"/>
    <s v="MULTIFERRETERIA"/>
    <x v="51"/>
    <s v="PANAMERICANA NORTE VIA IBARRA Y"/>
    <x v="83"/>
    <s v="O-Imbabura-Ant.Ante.(Atuntaqu"/>
    <n v="20"/>
    <x v="138"/>
    <x v="138"/>
    <s v="100014953"/>
    <s v="ALBUJA CESAR"/>
    <s v="ZEMT"/>
    <x v="197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  <n v="1013946"/>
    <s v="ALBUJA RUIZ CESAR UBEN"/>
    <x v="197"/>
  </r>
  <r>
    <n v="1002212684"/>
    <s v="UE01"/>
    <x v="22"/>
    <d v="1899-12-30T05:14:00"/>
    <x v="4035"/>
    <s v="9000810168"/>
    <s v="012-022-00317062"/>
    <n v="543.72"/>
    <n v="609.63"/>
    <s v="ZPVN"/>
    <s v="40568687"/>
    <s v="P000033739"/>
    <n v="8002830896"/>
    <x v="3061"/>
    <x v="6"/>
    <x v="6"/>
    <n v="80"/>
    <s v="BOL"/>
    <s v="101715"/>
    <x v="43"/>
    <s v="801809"/>
    <s v="MULTIFERRETERIA"/>
    <x v="51"/>
    <s v="PANAMERICANA NORTE VIA IBARRA Y"/>
    <x v="83"/>
    <s v="O-Imbabura-Ant.Ante.(Atuntaqu"/>
    <n v="20"/>
    <x v="138"/>
    <x v="138"/>
    <s v="100014953"/>
    <s v="ALBUJA CESAR"/>
    <s v="ZEMT"/>
    <x v="197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  <n v="1013946"/>
    <s v="ALBUJA RUIZ CESAR UBEN"/>
    <x v="197"/>
  </r>
  <r>
    <n v="1002212686"/>
    <s v="UE01"/>
    <x v="22"/>
    <d v="1899-12-30T05:22:00"/>
    <x v="4036"/>
    <s v="9000810171"/>
    <s v="012-022-00317064"/>
    <n v="3889"/>
    <n v="4360.37"/>
    <s v="ZPVN"/>
    <s v="40569020"/>
    <s v="P000033831"/>
    <n v="8002830899"/>
    <x v="3062"/>
    <x v="10"/>
    <x v="10"/>
    <n v="30.87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8140"/>
    <n v="30870"/>
    <n v="17270"/>
    <n v="503.18"/>
    <m/>
    <x v="27"/>
    <n v="7"/>
    <s v="07"/>
    <n v="30.87"/>
    <x v="1"/>
    <n v="16.299967606090053"/>
    <n v="16.299967606090053"/>
    <s v="TRANSPORTE PROPIO"/>
    <n v="1017066"/>
    <s v="MISE MISE NESTOR SALOMON"/>
    <x v="155"/>
  </r>
  <r>
    <n v="1002212683"/>
    <s v="UE01"/>
    <x v="22"/>
    <d v="1899-12-30T05:39:00"/>
    <x v="4037"/>
    <s v=""/>
    <s v=""/>
    <n v="0"/>
    <n v="0"/>
    <s v="ZPRC"/>
    <s v="2500108858"/>
    <s v="0000396582"/>
    <n v="8002830893"/>
    <x v="3063"/>
    <x v="7"/>
    <x v="7"/>
    <n v="640"/>
    <s v="BOL"/>
    <s v="101724"/>
    <x v="50"/>
    <s v="805905"/>
    <s v="EXPLORAP PREFABRICADOS"/>
    <x v="70"/>
    <s v="VÍA URCUQUI"/>
    <x v="124"/>
    <s v="O-Imbabura-Sanmigueldeurcuqu"/>
    <n v="47"/>
    <x v="126"/>
    <x v="126"/>
    <s v="100014903"/>
    <s v="BURBANO JUAN"/>
    <s v="ZETT"/>
    <x v="180"/>
    <s v="1"/>
    <s v="Con Pallet"/>
    <n v="0.05"/>
    <n v="32"/>
    <x v="0"/>
    <n v="50700"/>
    <n v="32070"/>
    <n v="18630"/>
    <n v="172.8"/>
    <m/>
    <x v="124"/>
    <n v="7"/>
    <s v="07"/>
    <n v="32"/>
    <x v="1"/>
    <n v="0.27"/>
    <n v="5.4"/>
    <s v="LIDENORTI S.A."/>
    <n v="1013243"/>
    <s v="BURBANO MALDONADO JUAN FRANCISCO"/>
    <x v="180"/>
  </r>
  <r>
    <n v="1002212701"/>
    <s v="UE01"/>
    <x v="22"/>
    <d v="1899-12-30T05:50:00"/>
    <x v="4038"/>
    <s v=""/>
    <s v=""/>
    <n v="0"/>
    <n v="0"/>
    <s v="ZPRC"/>
    <s v="2500108839"/>
    <s v="0000396439"/>
    <n v="8002830920"/>
    <x v="3064"/>
    <x v="5"/>
    <x v="5"/>
    <n v="160"/>
    <s v="BOL"/>
    <s v="101613"/>
    <x v="89"/>
    <s v="806418"/>
    <s v="CENTRO DE ACOPIO"/>
    <x v="1"/>
    <s v="AV SIMON BOLIVAR Y CALLE QUITO"/>
    <x v="66"/>
    <s v="O-Pichincha-Nayon"/>
    <n v="96.3"/>
    <x v="19"/>
    <x v="19"/>
    <s v="100019674"/>
    <s v="CHAMBA BRAYAN"/>
    <s v="ZETT"/>
    <x v="24"/>
    <s v="4"/>
    <s v="Pallet Cortesia"/>
    <n v="0"/>
    <n v="0"/>
    <x v="0"/>
    <n v="17252.5"/>
    <n v="8012.5"/>
    <n v="9240"/>
    <n v="72"/>
    <m/>
    <x v="19"/>
    <n v="7"/>
    <s v="07"/>
    <n v="8"/>
    <x v="1"/>
    <n v="0.45"/>
    <n v="9"/>
    <s v="LIDENORTI S.A."/>
    <n v="1013548"/>
    <s v="POZO FUENTES DIEGO FRANCISCO"/>
    <x v="24"/>
  </r>
  <r>
    <n v="1002212701"/>
    <s v="UE01"/>
    <x v="22"/>
    <d v="1899-12-30T05:50:00"/>
    <x v="4039"/>
    <s v=""/>
    <s v=""/>
    <n v="0"/>
    <n v="0"/>
    <s v="ZPRC"/>
    <s v="2500108839"/>
    <s v="0000396438"/>
    <n v="8002830921"/>
    <x v="3064"/>
    <x v="6"/>
    <x v="6"/>
    <n v="480"/>
    <s v="BOL"/>
    <s v="101613"/>
    <x v="89"/>
    <s v="806418"/>
    <s v="CENTRO DE ACOPIO"/>
    <x v="1"/>
    <s v="AV SIMON BOLIVAR Y CALLE QUITO"/>
    <x v="66"/>
    <s v="O-Pichincha-Nayon"/>
    <n v="96.3"/>
    <x v="19"/>
    <x v="19"/>
    <s v="100019674"/>
    <s v="CHAMBA BRAYAN"/>
    <s v="ZETT"/>
    <x v="24"/>
    <s v="4"/>
    <s v="Pallet Cortesia"/>
    <n v="0"/>
    <n v="0"/>
    <x v="0"/>
    <n v="33277.5"/>
    <n v="24037.5"/>
    <n v="9240"/>
    <n v="216"/>
    <m/>
    <x v="19"/>
    <n v="7"/>
    <s v="07"/>
    <n v="24"/>
    <x v="1"/>
    <n v="0.45"/>
    <n v="9"/>
    <s v="LIDENORTI S.A."/>
    <n v="1013548"/>
    <s v="POZO FUENTES DIEGO FRANCISCO"/>
    <x v="24"/>
  </r>
  <r>
    <n v="1002212733"/>
    <s v="UE01"/>
    <x v="22"/>
    <d v="1899-12-30T06:18:00"/>
    <x v="4040"/>
    <s v="9000810175"/>
    <s v="012-022-00317066"/>
    <n v="556.79999999999995"/>
    <n v="624.29"/>
    <s v="ZPVN"/>
    <s v="40568810"/>
    <s v="P000033777"/>
    <n v="8002830968"/>
    <x v="3065"/>
    <x v="7"/>
    <x v="7"/>
    <n v="80"/>
    <s v="BOL"/>
    <s v="103029"/>
    <x v="88"/>
    <s v="806621"/>
    <s v="BIG BLOCK LUIS TOAPANTA"/>
    <x v="1"/>
    <s v="PASAJE INTEROCEANICA 2 RUTA VIVA"/>
    <x v="61"/>
    <s v="O-Pichincha-Puembo"/>
    <n v="110"/>
    <x v="22"/>
    <x v="22"/>
    <s v="100021095"/>
    <s v="CUARAN ROMMEL"/>
    <s v="ZEMU"/>
    <x v="143"/>
    <s v="2"/>
    <s v="Sin Pallet"/>
    <n v="0"/>
    <n v="0"/>
    <x v="0"/>
    <n v="8608.8889999999992"/>
    <n v="4008.8890000000001"/>
    <n v="4600"/>
    <n v="34.4"/>
    <m/>
    <x v="22"/>
    <n v="7"/>
    <s v="07"/>
    <n v="4"/>
    <x v="1"/>
    <n v="0.43"/>
    <n v="8.6"/>
    <s v="TRANINTAGSA S.A."/>
    <n v="1014062"/>
    <s v="BENALCAZAR DE LA CRUZ MILTON PATRIC"/>
    <x v="143"/>
  </r>
  <r>
    <n v="1002212733"/>
    <s v="UE01"/>
    <x v="22"/>
    <d v="1899-12-30T06:18:00"/>
    <x v="4041"/>
    <s v="9000810174"/>
    <s v="012-022-00317065"/>
    <n v="1940.4"/>
    <n v="2175.59"/>
    <s v="ZPVN"/>
    <s v="40568809"/>
    <s v="P000033776"/>
    <n v="8002830967"/>
    <x v="3065"/>
    <x v="6"/>
    <x v="6"/>
    <n v="280"/>
    <s v="BOL"/>
    <s v="103029"/>
    <x v="88"/>
    <s v="804166"/>
    <s v="BODEGA PRINCIPAL"/>
    <x v="1"/>
    <s v="BOYACA S/N, BARRIO LA MORITA"/>
    <x v="10"/>
    <s v="O-Pichincha-Tumbaco"/>
    <n v="110"/>
    <x v="22"/>
    <x v="22"/>
    <s v="100021095"/>
    <s v="CUARAN ROMMEL"/>
    <s v="ZEMU"/>
    <x v="143"/>
    <s v="2"/>
    <s v="Sin Pallet"/>
    <n v="0"/>
    <n v="0"/>
    <x v="0"/>
    <n v="18631.111000000001"/>
    <n v="14031.111000000001"/>
    <n v="4600"/>
    <n v="128.80000000000001"/>
    <m/>
    <x v="22"/>
    <n v="7"/>
    <s v="07"/>
    <n v="14"/>
    <x v="1"/>
    <n v="0.46"/>
    <n v="9.2000000000000011"/>
    <s v="TRANINTAGSA S.A."/>
    <n v="1014062"/>
    <s v="BENALCAZAR DE LA CRUZ MILTON PATRIC"/>
    <x v="143"/>
  </r>
  <r>
    <n v="1002212734"/>
    <s v="UE01"/>
    <x v="22"/>
    <d v="1899-12-30T06:20:00"/>
    <x v="4042"/>
    <s v="9000810176"/>
    <s v="012-022-00317067"/>
    <n v="4641.71"/>
    <n v="5204.32"/>
    <s v="ZPVN"/>
    <s v="40568722"/>
    <s v="0000396253"/>
    <n v="8002830969"/>
    <x v="3066"/>
    <x v="6"/>
    <x v="6"/>
    <n v="680"/>
    <s v="BOL"/>
    <s v="101593"/>
    <x v="105"/>
    <s v="801636"/>
    <s v="BODEGA MILTON GAVILA"/>
    <x v="1"/>
    <s v="CALLE REINALDO ESPINOSA"/>
    <x v="78"/>
    <s v="O-Pichincha-Sanisidrodelinca"/>
    <n v="96.5"/>
    <x v="34"/>
    <x v="34"/>
    <s v="100021318"/>
    <s v="FLORES LUIS"/>
    <s v="ZETT"/>
    <x v="42"/>
    <s v="1"/>
    <s v="Con Pallet"/>
    <n v="0.05"/>
    <n v="34"/>
    <x v="0"/>
    <n v="50770"/>
    <n v="34070"/>
    <n v="16700"/>
    <n v="306"/>
    <m/>
    <x v="32"/>
    <n v="7"/>
    <s v="07"/>
    <n v="34"/>
    <x v="1"/>
    <n v="0.45"/>
    <n v="9"/>
    <s v="TRANSPORTE PROPIO"/>
    <n v="1024381"/>
    <s v="BALCAZAR GORDON ALEJANDRO"/>
    <x v="42"/>
  </r>
  <r>
    <n v="1002212746"/>
    <s v="UE01"/>
    <x v="22"/>
    <d v="1899-12-30T07:00:00"/>
    <x v="4043"/>
    <s v=""/>
    <s v=""/>
    <n v="0"/>
    <n v="0"/>
    <s v="ZPRC"/>
    <s v="2500108869"/>
    <s v="P000033830"/>
    <n v="8002830987"/>
    <x v="3067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260"/>
    <n v="33040"/>
    <n v="17220"/>
    <n v="336.6"/>
    <m/>
    <x v="109"/>
    <n v="7"/>
    <s v="07"/>
    <n v="33"/>
    <x v="1"/>
    <n v="0.51"/>
    <n v="10.200000000000001"/>
    <s v="TRANSPORTE PROPIO"/>
    <n v="1018725"/>
    <s v="TRANSPORTE DE CARGA PESADA"/>
    <x v="154"/>
  </r>
  <r>
    <n v="1002212743"/>
    <s v="UE01"/>
    <x v="22"/>
    <d v="1899-12-30T07:06:00"/>
    <x v="4044"/>
    <s v="9000810180"/>
    <s v="012-022-00317068"/>
    <n v="388.29"/>
    <n v="435.35"/>
    <s v="ZPVN"/>
    <s v="40568928"/>
    <s v="0000396567"/>
    <n v="8002830983"/>
    <x v="3068"/>
    <x v="6"/>
    <x v="6"/>
    <n v="6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11957.647000000001"/>
    <n v="3002.6469999999999"/>
    <n v="8955"/>
    <n v="54"/>
    <m/>
    <x v="5"/>
    <n v="7"/>
    <s v="07"/>
    <n v="3"/>
    <x v="1"/>
    <n v="0.9"/>
    <n v="18"/>
    <s v="TRANSPORTE PROPIO"/>
    <n v="1013625"/>
    <s v="CHICAIZA CHICAIZA CESAR ELOY"/>
    <x v="6"/>
  </r>
  <r>
    <n v="1002212743"/>
    <s v="UE01"/>
    <x v="22"/>
    <d v="1899-12-30T07:06:00"/>
    <x v="4045"/>
    <s v="9000777388"/>
    <s v="013-020-00046005"/>
    <n v="3896.27"/>
    <n v="4368.5200000000004"/>
    <s v="ZPDF"/>
    <s v="70170239"/>
    <s v="0000396566"/>
    <n v="8002830984"/>
    <x v="3068"/>
    <x v="6"/>
    <x v="6"/>
    <n v="62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39982.353000000003"/>
    <n v="31027.352999999999"/>
    <n v="8955"/>
    <n v="558"/>
    <m/>
    <x v="5"/>
    <n v="7"/>
    <s v="07"/>
    <n v="31"/>
    <x v="1"/>
    <n v="0.9"/>
    <n v="18"/>
    <s v="TRANSPORTE PROPIO"/>
    <n v="1013625"/>
    <s v="CHICAIZA CHICAIZA CESAR ELOY"/>
    <x v="6"/>
  </r>
  <r>
    <n v="1002212749"/>
    <s v="UE01"/>
    <x v="22"/>
    <d v="1899-12-30T07:09:00"/>
    <x v="4046"/>
    <s v="9000810183"/>
    <s v="012-022-00317069"/>
    <n v="2390"/>
    <n v="2679.68"/>
    <s v="ZPVN"/>
    <s v="40567863"/>
    <s v="P000033458"/>
    <n v="8002830990"/>
    <x v="3069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10"/>
    <n v="18030"/>
    <n v="9280"/>
    <n v="183.6"/>
    <m/>
    <x v="7"/>
    <n v="7"/>
    <s v="07"/>
    <n v="18"/>
    <x v="1"/>
    <n v="0.51"/>
    <n v="10.199999999999999"/>
    <s v="TRANSPORTE PROPIO"/>
    <n v="1013388"/>
    <s v="CAMPAÑA MALDONADO BLANCA CECILIA"/>
    <x v="89"/>
  </r>
  <r>
    <n v="1002212744"/>
    <s v="UE01"/>
    <x v="22"/>
    <d v="1899-12-30T07:18:00"/>
    <x v="4047"/>
    <s v="9000810184"/>
    <s v="012-022-00317070"/>
    <n v="4225.6499999999996"/>
    <n v="4737.83"/>
    <s v="ZPVN"/>
    <s v="40569005"/>
    <s v="P000033827"/>
    <n v="8002830985"/>
    <x v="3070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60"/>
    <n v="33000"/>
    <n v="18860"/>
    <n v="501.6"/>
    <m/>
    <x v="4"/>
    <n v="7"/>
    <s v="07"/>
    <n v="33"/>
    <x v="1"/>
    <n v="0.76"/>
    <n v="15.200000000000001"/>
    <s v="TRANSPORTE PROPIO"/>
    <n v="1013820"/>
    <s v="SARABIA YEPEZ RUTH IRENE"/>
    <x v="5"/>
  </r>
  <r>
    <n v="1002212752"/>
    <s v="UE01"/>
    <x v="22"/>
    <d v="1899-12-30T07:23:00"/>
    <x v="4048"/>
    <s v="9000810187"/>
    <s v="012-022-00317072"/>
    <n v="1917.79"/>
    <n v="2150.23"/>
    <s v="ZPVN"/>
    <s v="40569037"/>
    <s v="P000033836"/>
    <n v="8002830996"/>
    <x v="3071"/>
    <x v="7"/>
    <x v="7"/>
    <n v="3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4132.726999999999"/>
    <n v="15022.727000000001"/>
    <n v="9110"/>
    <n v="228"/>
    <m/>
    <x v="10"/>
    <n v="7"/>
    <s v="07"/>
    <n v="15"/>
    <x v="1"/>
    <n v="0.76"/>
    <n v="15.2"/>
    <s v="TRANSPORTE PROPIO"/>
    <n v="1013863"/>
    <s v="DISTRIBUCIONES NARANJO"/>
    <x v="17"/>
  </r>
  <r>
    <n v="1002212752"/>
    <s v="UE01"/>
    <x v="22"/>
    <d v="1899-12-30T07:23:00"/>
    <x v="4049"/>
    <s v="9000810186"/>
    <s v="012-022-00317071"/>
    <n v="2287.17"/>
    <n v="2564.39"/>
    <s v="ZPVN"/>
    <s v="40569036"/>
    <s v="P000033835"/>
    <n v="8002830995"/>
    <x v="3071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7137.273000000001"/>
    <n v="18027.273000000001"/>
    <n v="9110"/>
    <n v="273.60000000000002"/>
    <m/>
    <x v="10"/>
    <n v="7"/>
    <s v="07"/>
    <n v="18"/>
    <x v="1"/>
    <n v="0.76"/>
    <n v="15.200000000000001"/>
    <s v="TRANSPORTE PROPIO"/>
    <n v="1013863"/>
    <s v="DISTRIBUCIONES NARANJO"/>
    <x v="17"/>
  </r>
  <r>
    <n v="1002212751"/>
    <s v="UE01"/>
    <x v="22"/>
    <d v="1899-12-30T07:29:00"/>
    <x v="4050"/>
    <s v="9000810192"/>
    <s v="012-022-00317074"/>
    <n v="247.2"/>
    <n v="277.16000000000003"/>
    <s v="ZPVN"/>
    <s v="40568774"/>
    <s v="P000033768"/>
    <n v="8002830993"/>
    <x v="3072"/>
    <x v="5"/>
    <x v="5"/>
    <n v="40"/>
    <s v="BOL"/>
    <s v="101500"/>
    <x v="30"/>
    <s v="803122"/>
    <s v="FERRETERIA CADENA"/>
    <x v="1"/>
    <s v="PANAMERICANA NORTE VIA AL QUINCHE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6512.2219999999998"/>
    <n v="2002.222"/>
    <n v="4510"/>
    <n v="13.2"/>
    <m/>
    <x v="86"/>
    <n v="7"/>
    <s v="07"/>
    <n v="2"/>
    <x v="1"/>
    <n v="0.32999999999999996"/>
    <n v="6.6"/>
    <s v="TRANSSJQ S.A."/>
    <n v="1014104"/>
    <s v="CORDOVA MEDIAVILLA ANDERSON OMAR"/>
    <x v="120"/>
  </r>
  <r>
    <n v="1002212751"/>
    <s v="UE01"/>
    <x v="22"/>
    <d v="1899-12-30T07:29:00"/>
    <x v="4051"/>
    <s v="9000810191"/>
    <s v="012-022-00317073"/>
    <n v="2156.8000000000002"/>
    <n v="2418.2199999999998"/>
    <s v="ZPVN"/>
    <s v="40568773"/>
    <s v="P000033767"/>
    <n v="8002830994"/>
    <x v="3072"/>
    <x v="6"/>
    <x v="6"/>
    <n v="320"/>
    <s v="BOL"/>
    <s v="101500"/>
    <x v="30"/>
    <s v="803122"/>
    <s v="FERRETERIA CADENA"/>
    <x v="1"/>
    <s v="PANAMERICANA NORTE VIA AL QUINCHE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20527.777999999998"/>
    <n v="16017.778"/>
    <n v="4510"/>
    <n v="105.6"/>
    <m/>
    <x v="86"/>
    <n v="7"/>
    <s v="07"/>
    <n v="16"/>
    <x v="1"/>
    <n v="0.32999999999999996"/>
    <n v="6.6"/>
    <s v="TRANSSJQ S.A."/>
    <n v="1014104"/>
    <s v="CORDOVA MEDIAVILLA ANDERSON OMAR"/>
    <x v="120"/>
  </r>
  <r>
    <n v="1002212748"/>
    <s v="UE01"/>
    <x v="22"/>
    <d v="1899-12-30T07:38:00"/>
    <x v="4052"/>
    <s v=""/>
    <s v=""/>
    <n v="0"/>
    <n v="0"/>
    <s v="ZPRC"/>
    <s v="2500108616"/>
    <s v="0000396359"/>
    <n v="8002830989"/>
    <x v="3073"/>
    <x v="1"/>
    <x v="1"/>
    <n v="31.36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540"/>
    <n v="31360"/>
    <n v="18180"/>
    <n v="291.33"/>
    <m/>
    <x v="1"/>
    <n v="7"/>
    <s v="07"/>
    <n v="31.36"/>
    <x v="1"/>
    <n v="9.2898596938775508"/>
    <n v="9.2898596938775508"/>
    <s v="TRANSCONCEM CIA. LTDA."/>
    <n v="1013227"/>
    <s v="COMPAÑIA DE TRANSPORTE PESADO"/>
    <x v="266"/>
  </r>
  <r>
    <n v="1002212764"/>
    <s v="UE01"/>
    <x v="22"/>
    <d v="1899-12-30T07:40:00"/>
    <x v="4053"/>
    <s v="9000810193"/>
    <s v="012-022-00317075"/>
    <n v="3196.13"/>
    <n v="3583.53"/>
    <s v="ZPVN"/>
    <s v="40568820"/>
    <s v="P000033780"/>
    <n v="8002831015"/>
    <x v="3074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9030"/>
    <n v="24040"/>
    <n v="14990"/>
    <n v="278.39999999999998"/>
    <m/>
    <x v="2"/>
    <n v="7"/>
    <s v="07"/>
    <n v="24"/>
    <x v="1"/>
    <n v="0.57999999999999996"/>
    <n v="11.6"/>
    <s v="TRANSPORTE PROPIO"/>
    <n v="1014266"/>
    <s v="TRANSBOSNA CIA. LTDA."/>
    <x v="3"/>
  </r>
  <r>
    <n v="1002212767"/>
    <s v="UE01"/>
    <x v="22"/>
    <d v="1899-12-30T07:42:00"/>
    <x v="4054"/>
    <s v="9000810195"/>
    <s v="012-022-00317077"/>
    <n v="955.06"/>
    <n v="1070.82"/>
    <s v="ZPVN"/>
    <s v="40569010"/>
    <s v="P000033829"/>
    <n v="8002831019"/>
    <x v="3075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6547.120999999999"/>
    <n v="8012.1210000000001"/>
    <n v="8535"/>
    <n v="150.4"/>
    <m/>
    <x v="56"/>
    <n v="7"/>
    <s v="07"/>
    <n v="8"/>
    <x v="1"/>
    <n v="0.94000000000000006"/>
    <n v="18.8"/>
    <s v="TRANSPORTE PROPIO"/>
    <n v="1017790"/>
    <s v="PANIMBOZA CHAMBA NANCY PAULINA"/>
    <x v="73"/>
  </r>
  <r>
    <n v="1002212767"/>
    <s v="UE01"/>
    <x v="22"/>
    <d v="1899-12-30T07:42:00"/>
    <x v="4055"/>
    <s v="9000810194"/>
    <s v="012-022-00317076"/>
    <n v="3235.72"/>
    <n v="3627.91"/>
    <s v="ZPVN"/>
    <s v="40569009"/>
    <s v="P000033828"/>
    <n v="8002831018"/>
    <x v="3075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572.879000000001"/>
    <n v="25037.879000000001"/>
    <n v="8535"/>
    <n v="470"/>
    <m/>
    <x v="56"/>
    <n v="7"/>
    <s v="07"/>
    <n v="25"/>
    <x v="1"/>
    <n v="0.94"/>
    <n v="18.8"/>
    <s v="TRANSPORTE PROPIO"/>
    <n v="1017790"/>
    <s v="PANIMBOZA CHAMBA NANCY PAULINA"/>
    <x v="73"/>
  </r>
  <r>
    <n v="1002212758"/>
    <s v="UE01"/>
    <x v="22"/>
    <d v="1899-12-30T07:47:00"/>
    <x v="4056"/>
    <s v=""/>
    <s v=""/>
    <n v="0"/>
    <n v="0"/>
    <s v="ZPRC"/>
    <s v="2500108617"/>
    <s v="0000396360"/>
    <n v="8002831004"/>
    <x v="3076"/>
    <x v="2"/>
    <x v="2"/>
    <n v="32.31"/>
    <s v="T"/>
    <s v="101731"/>
    <x v="1"/>
    <s v="801733"/>
    <s v="DESTINO GRANEL."/>
    <x v="1"/>
    <s v="VIA PIFO A PINTAG"/>
    <x v="1"/>
    <s v="O-Pichincha-Itulcachi"/>
    <n v="105"/>
    <x v="1"/>
    <x v="1"/>
    <s v="100018767"/>
    <s v="FALCON RENE"/>
    <s v="ZECI"/>
    <x v="270"/>
    <s v="2"/>
    <s v="Sin Pallet"/>
    <n v="0"/>
    <n v="0"/>
    <x v="0"/>
    <n v="50910"/>
    <n v="32310"/>
    <n v="18600"/>
    <n v="300.16000000000003"/>
    <m/>
    <x v="1"/>
    <n v="7"/>
    <s v="07"/>
    <n v="32.31"/>
    <x v="1"/>
    <n v="9.2900030950170223"/>
    <n v="9.2900030950170223"/>
    <s v="TRANSCONCEM CIA. LTDA."/>
    <n v="1013227"/>
    <s v="COMPAÑIA DE TRANSPORTE PESADO"/>
    <x v="271"/>
  </r>
  <r>
    <n v="1002212770"/>
    <s v="UE01"/>
    <x v="22"/>
    <d v="1899-12-30T07:56:00"/>
    <x v="4057"/>
    <s v="9000810196"/>
    <s v="012-022-00317078"/>
    <n v="4415.3999999999996"/>
    <n v="4950.58"/>
    <s v="ZPVN"/>
    <s v="40569063"/>
    <s v="P000033838"/>
    <n v="8002831022"/>
    <x v="3077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050"/>
    <n v="18330"/>
    <n v="382.8"/>
    <m/>
    <x v="139"/>
    <n v="7"/>
    <s v="07"/>
    <n v="33"/>
    <x v="1"/>
    <n v="0.58000000000000007"/>
    <n v="11.6"/>
    <s v="TRANSPORTE PROPIO"/>
    <n v="1013478"/>
    <s v="LANDAZURI CORDOVA IVAN OSWALDO"/>
    <x v="208"/>
  </r>
  <r>
    <n v="1002212799"/>
    <s v="UE01"/>
    <x v="22"/>
    <d v="1899-12-30T08:07:00"/>
    <x v="4058"/>
    <s v="9000810198"/>
    <s v="012-022-00317080"/>
    <n v="1636.8"/>
    <n v="1835.19"/>
    <s v="ZPVN"/>
    <s v="40568898"/>
    <s v="P000033795"/>
    <n v="8002831056"/>
    <x v="3078"/>
    <x v="7"/>
    <x v="7"/>
    <n v="240"/>
    <s v="BOL"/>
    <s v="101779"/>
    <x v="85"/>
    <s v="802071"/>
    <s v="BODEGA SORIA"/>
    <x v="1"/>
    <s v="INTEROCEANICA LOTE 7"/>
    <x v="61"/>
    <s v="O-Pichincha-Puembo"/>
    <n v="110"/>
    <x v="22"/>
    <x v="22"/>
    <s v="100016661"/>
    <s v="BENALCAZAR MILTON"/>
    <s v="ZEMU"/>
    <x v="28"/>
    <s v="2"/>
    <s v="Sin Pallet"/>
    <n v="0"/>
    <n v="0"/>
    <x v="0"/>
    <n v="16603.332999999999"/>
    <n v="12013.333000000001"/>
    <n v="4590"/>
    <n v="103.2"/>
    <m/>
    <x v="22"/>
    <n v="7"/>
    <s v="07"/>
    <n v="12"/>
    <x v="1"/>
    <n v="0.43"/>
    <n v="8.6"/>
    <s v="TRANINTAGSA S.A."/>
    <n v="1014062"/>
    <s v="BENALCAZAR DE LA CRUZ MILTON PATRIC"/>
    <x v="28"/>
  </r>
  <r>
    <n v="1002212799"/>
    <s v="UE01"/>
    <x v="22"/>
    <d v="1899-12-30T08:07:00"/>
    <x v="4059"/>
    <s v="9000810197"/>
    <s v="012-022-00317079"/>
    <n v="814.8"/>
    <n v="913.56"/>
    <s v="ZPVN"/>
    <s v="40568899"/>
    <s v="P000033796"/>
    <n v="8002831057"/>
    <x v="3078"/>
    <x v="6"/>
    <x v="6"/>
    <n v="120"/>
    <s v="BOL"/>
    <s v="101779"/>
    <x v="85"/>
    <s v="802071"/>
    <s v="BODEGA SORIA"/>
    <x v="1"/>
    <s v="INTEROCEANICA LOTE 7"/>
    <x v="61"/>
    <s v="O-Pichincha-Puembo"/>
    <n v="110"/>
    <x v="22"/>
    <x v="22"/>
    <s v="100016661"/>
    <s v="BENALCAZAR MILTON"/>
    <s v="ZEMU"/>
    <x v="28"/>
    <s v="2"/>
    <s v="Sin Pallet"/>
    <n v="0"/>
    <n v="0"/>
    <x v="0"/>
    <n v="10596.666999999999"/>
    <n v="6006.6670000000004"/>
    <n v="4590"/>
    <n v="51.6"/>
    <m/>
    <x v="22"/>
    <n v="7"/>
    <s v="07"/>
    <n v="6"/>
    <x v="1"/>
    <n v="0.43"/>
    <n v="8.6"/>
    <s v="TRANINTAGSA S.A."/>
    <n v="1014062"/>
    <s v="BENALCAZAR DE LA CRUZ MILTON PATRIC"/>
    <x v="28"/>
  </r>
  <r>
    <n v="1002212802"/>
    <s v="UE01"/>
    <x v="22"/>
    <d v="1899-12-30T08:17:00"/>
    <x v="4060"/>
    <s v="9000810200"/>
    <s v="012-022-00317081"/>
    <n v="2209.16"/>
    <n v="2476.9299999999998"/>
    <s v="ZPVN"/>
    <s v="40568790"/>
    <s v="0000396329"/>
    <n v="8002831060"/>
    <x v="3079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15"/>
    <x v="15"/>
    <s v="100018302"/>
    <s v="VERA EDWIN"/>
    <s v="ZEMU"/>
    <x v="102"/>
    <s v="2"/>
    <s v="Sin Pallet"/>
    <n v="0"/>
    <n v="0"/>
    <x v="0"/>
    <n v="27080"/>
    <n v="18100"/>
    <n v="8980"/>
    <n v="158.4"/>
    <m/>
    <x v="15"/>
    <n v="7"/>
    <s v="07"/>
    <n v="18"/>
    <x v="1"/>
    <n v="0.44"/>
    <n v="8.8000000000000007"/>
    <s v="SANJOPAS S.A."/>
    <n v="1013871"/>
    <s v="MORAN PERUGACHI ALONSO"/>
    <x v="102"/>
  </r>
  <r>
    <n v="1002212800"/>
    <s v="UE01"/>
    <x v="22"/>
    <d v="1899-12-30T08:25:00"/>
    <x v="4061"/>
    <s v="9000810202"/>
    <s v="012-022-00317082"/>
    <n v="2287.17"/>
    <n v="2564.39"/>
    <s v="ZPVN"/>
    <s v="40568801"/>
    <s v="P000033774"/>
    <n v="8002831058"/>
    <x v="3080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19"/>
    <x v="119"/>
    <s v="100014836"/>
    <s v="PERUGACHI PEDRO"/>
    <s v="ZEMU"/>
    <x v="166"/>
    <s v="2"/>
    <s v="Sin Pallet"/>
    <n v="0"/>
    <n v="0"/>
    <x v="0"/>
    <n v="27020"/>
    <n v="18020"/>
    <n v="9000"/>
    <n v="273.60000000000002"/>
    <m/>
    <x v="117"/>
    <n v="7"/>
    <s v="07"/>
    <n v="18"/>
    <x v="1"/>
    <n v="0.76"/>
    <n v="15.200000000000001"/>
    <s v="TRIMPESAS S.A."/>
    <n v="1014277"/>
    <s v="PERUGACHI PANAMA PEDRO CESAR"/>
    <x v="166"/>
  </r>
  <r>
    <n v="1002212745"/>
    <s v="UE01"/>
    <x v="22"/>
    <d v="1899-12-30T08:49:00"/>
    <x v="4062"/>
    <s v="9000810203"/>
    <s v="012-022-00317083"/>
    <n v="2365.1999999999998"/>
    <n v="2651.87"/>
    <s v="ZPVN"/>
    <s v="40568917"/>
    <s v="0000396552"/>
    <n v="8002830986"/>
    <x v="3081"/>
    <x v="6"/>
    <x v="6"/>
    <n v="360"/>
    <s v="BOL"/>
    <s v="101447"/>
    <x v="92"/>
    <s v="801594"/>
    <s v="DEYSI CARRILLO"/>
    <x v="37"/>
    <s v="VERONICA ALVAREZ 1 /CALLE ALTIPILLA"/>
    <x v="56"/>
    <s v="O-Tungurahua-Santiagodepillaro"/>
    <n v="247"/>
    <x v="101"/>
    <x v="101"/>
    <s v="100020628"/>
    <s v="ORTIZ LEONARDO"/>
    <s v="ZEMU"/>
    <x v="141"/>
    <s v="2"/>
    <s v="Sin Pallet"/>
    <n v="0"/>
    <n v="0"/>
    <x v="0"/>
    <n v="27330"/>
    <n v="18010"/>
    <n v="9320"/>
    <n v="360"/>
    <m/>
    <x v="99"/>
    <n v="7"/>
    <s v="07"/>
    <n v="18"/>
    <x v="1"/>
    <n v="1"/>
    <n v="20"/>
    <s v="TRANSPORTE PROPIO"/>
    <n v="1017789"/>
    <s v="GALARZA PONCE FABIOLA CATHERINE"/>
    <x v="141"/>
  </r>
  <r>
    <n v="1002212781"/>
    <s v="UE01"/>
    <x v="22"/>
    <d v="1899-12-30T08:53:00"/>
    <x v="4063"/>
    <s v="9000810205"/>
    <s v="012-022-00317085"/>
    <n v="1002.67"/>
    <n v="1124.2"/>
    <s v="ZPVN"/>
    <s v="40568667"/>
    <s v="P000033730"/>
    <n v="8002831036"/>
    <x v="3082"/>
    <x v="5"/>
    <x v="5"/>
    <n v="160"/>
    <s v="BOL"/>
    <s v="103128"/>
    <x v="65"/>
    <s v="805452"/>
    <s v="SUCURSAL SIGZAL"/>
    <x v="19"/>
    <s v="REPUBLICA OE 10-97 Y PRIMAVERA"/>
    <x v="50"/>
    <s v="O-Pichincha-Cayambe"/>
    <n v="40"/>
    <x v="20"/>
    <x v="20"/>
    <s v="100015045"/>
    <s v="MORAN JOSE"/>
    <s v="ZEMT"/>
    <x v="25"/>
    <s v="1"/>
    <s v="Con Pallet"/>
    <n v="0.05"/>
    <n v="8"/>
    <x v="0"/>
    <n v="16135"/>
    <n v="8020"/>
    <n v="8115"/>
    <n v="33.6"/>
    <m/>
    <x v="20"/>
    <n v="7"/>
    <s v="07"/>
    <n v="8"/>
    <x v="1"/>
    <n v="0.21000000000000002"/>
    <n v="4.2"/>
    <s v="TRANSSJQ S.A."/>
    <n v="1016455"/>
    <s v="MEDIAVILLA VALENZUELA MILTON SANTIA"/>
    <x v="25"/>
  </r>
  <r>
    <n v="1002212781"/>
    <s v="UE01"/>
    <x v="22"/>
    <d v="1899-12-30T08:53:00"/>
    <x v="4064"/>
    <s v="9000810204"/>
    <s v="012-022-00317084"/>
    <n v="2185.92"/>
    <n v="2450.87"/>
    <s v="ZPVN"/>
    <s v="40568668"/>
    <s v="P000033731"/>
    <n v="8002831035"/>
    <x v="3082"/>
    <x v="6"/>
    <x v="6"/>
    <n v="320"/>
    <s v="BOL"/>
    <s v="103128"/>
    <x v="65"/>
    <s v="805452"/>
    <s v="SUCURSAL SIGZAL"/>
    <x v="19"/>
    <s v="REPUBLICA OE 10-97 Y PRIMAVERA"/>
    <x v="50"/>
    <s v="O-Pichincha-Cayambe"/>
    <n v="40"/>
    <x v="20"/>
    <x v="20"/>
    <s v="100015045"/>
    <s v="MORAN JOSE"/>
    <s v="ZEMT"/>
    <x v="25"/>
    <s v="1"/>
    <s v="Con Pallet"/>
    <n v="0.05"/>
    <n v="16"/>
    <x v="0"/>
    <n v="24155"/>
    <n v="16040"/>
    <n v="8115"/>
    <n v="67.2"/>
    <m/>
    <x v="20"/>
    <n v="7"/>
    <s v="07"/>
    <n v="16"/>
    <x v="1"/>
    <n v="0.21000000000000002"/>
    <n v="4.2"/>
    <s v="TRANSSJQ S.A."/>
    <n v="1016455"/>
    <s v="MEDIAVILLA VALENZUELA MILTON SANTIA"/>
    <x v="25"/>
  </r>
  <r>
    <n v="1002212836"/>
    <s v="UE01"/>
    <x v="22"/>
    <d v="1899-12-30T08:54:00"/>
    <x v="4065"/>
    <s v=""/>
    <s v=""/>
    <n v="0"/>
    <n v="0"/>
    <s v="ZPRC"/>
    <s v="2500108840"/>
    <s v="0000396475"/>
    <n v="8002831099"/>
    <x v="3083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10"/>
    <n v="33080"/>
    <n v="18230"/>
    <n v="620.4"/>
    <m/>
    <x v="8"/>
    <n v="7"/>
    <s v="07"/>
    <n v="33"/>
    <x v="1"/>
    <n v="0.94"/>
    <n v="18.8"/>
    <s v="TRANSPORTE PROPIO"/>
    <n v="1019410"/>
    <s v="POZO VILLAFUERTE EDISON ROBERTO"/>
    <x v="255"/>
  </r>
  <r>
    <n v="1002212845"/>
    <s v="UE01"/>
    <x v="22"/>
    <d v="1899-12-30T08:56:00"/>
    <x v="4066"/>
    <s v=""/>
    <s v=""/>
    <n v="0"/>
    <n v="0"/>
    <s v="ZPRC"/>
    <s v="2500108771"/>
    <s v="0000395723"/>
    <n v="8002831108"/>
    <x v="3084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130"/>
    <n v="18040"/>
    <n v="9090"/>
    <n v="324"/>
    <m/>
    <x v="72"/>
    <n v="7"/>
    <s v="07"/>
    <n v="18"/>
    <x v="1"/>
    <n v="0.9"/>
    <n v="18"/>
    <s v="TRANSPORTE PROPIO"/>
    <n v="1014110"/>
    <s v="RODRIGUEZ CORREA ROSA AYDE"/>
    <x v="96"/>
  </r>
  <r>
    <n v="1002212825"/>
    <s v="UE01"/>
    <x v="22"/>
    <d v="1899-12-30T08:58:00"/>
    <x v="4067"/>
    <s v=""/>
    <s v=""/>
    <n v="0"/>
    <n v="0"/>
    <s v="ZPRC"/>
    <s v="2500108864"/>
    <s v="P000033819"/>
    <n v="8002831088"/>
    <x v="3085"/>
    <x v="2"/>
    <x v="2"/>
    <n v="31.15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810"/>
    <n v="31150"/>
    <n v="19660"/>
    <n v="791.52"/>
    <m/>
    <x v="28"/>
    <n v="7"/>
    <s v="07"/>
    <n v="31.15"/>
    <x v="1"/>
    <n v="25.409951845906903"/>
    <n v="25.409951845906903"/>
    <s v="TRANSALMEIDA"/>
    <n v="1013966"/>
    <s v="ALMEIDA CHICAIZA MIGUEL ANGEL"/>
    <x v="92"/>
  </r>
  <r>
    <n v="1002212837"/>
    <s v="UE01"/>
    <x v="22"/>
    <d v="1899-12-30T09:05:00"/>
    <x v="4068"/>
    <s v="9000810209"/>
    <s v="012-022-00317087"/>
    <n v="1332"/>
    <n v="1493.45"/>
    <s v="ZPVN"/>
    <s v="40569078"/>
    <s v="P000033842"/>
    <n v="8002831100"/>
    <x v="3086"/>
    <x v="3"/>
    <x v="3"/>
    <n v="20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19230"/>
    <n v="10000"/>
    <n v="9230"/>
    <n v="212"/>
    <m/>
    <x v="120"/>
    <n v="7"/>
    <s v="07"/>
    <n v="10"/>
    <x v="1"/>
    <n v="1.06"/>
    <n v="21.2"/>
    <s v="TRANSPORTE PROPIO"/>
    <n v="1024017"/>
    <s v="SANTO CHICAIZA EDISON XAVIER"/>
    <x v="173"/>
  </r>
  <r>
    <n v="1002212837"/>
    <s v="UE01"/>
    <x v="22"/>
    <d v="1899-12-30T09:05:00"/>
    <x v="4069"/>
    <s v="9000810208"/>
    <s v="012-022-00317086"/>
    <n v="3183.2"/>
    <n v="3569.02"/>
    <s v="ZPVN"/>
    <s v="40569077"/>
    <s v="P000033841"/>
    <n v="8002831101"/>
    <x v="3086"/>
    <x v="4"/>
    <x v="4"/>
    <n v="4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32230"/>
    <n v="23000"/>
    <n v="9230"/>
    <n v="487.6"/>
    <m/>
    <x v="120"/>
    <n v="7"/>
    <s v="07"/>
    <n v="23"/>
    <x v="1"/>
    <n v="1.06"/>
    <n v="21.2"/>
    <s v="TRANSPORTE PROPIO"/>
    <n v="1024017"/>
    <s v="SANTO CHICAIZA EDISON XAVIER"/>
    <x v="173"/>
  </r>
  <r>
    <n v="1002212831"/>
    <s v="UE01"/>
    <x v="22"/>
    <d v="1899-12-30T09:13:00"/>
    <x v="4070"/>
    <s v="9000810211"/>
    <s v="012-022-00317088"/>
    <n v="4204.8"/>
    <n v="4714.45"/>
    <s v="ZPVN"/>
    <s v="40568749"/>
    <s v="0000396290"/>
    <n v="8002831094"/>
    <x v="3087"/>
    <x v="3"/>
    <x v="3"/>
    <n v="640"/>
    <s v="BOL"/>
    <s v="101664"/>
    <x v="8"/>
    <s v="803583"/>
    <s v="JAIME CORDOVA"/>
    <x v="33"/>
    <s v="AV 9 DE OCTUBRE Y RIO CURARAY"/>
    <x v="49"/>
    <s v="O-Orellana-Elcoca"/>
    <n v="355"/>
    <x v="70"/>
    <x v="70"/>
    <s v="100017519"/>
    <s v="VILLALBA PATRICIO"/>
    <s v="ZETT"/>
    <x v="90"/>
    <s v="1"/>
    <s v="Con Pallet"/>
    <n v="0.05"/>
    <n v="32"/>
    <x v="0"/>
    <n v="50760"/>
    <n v="32070"/>
    <n v="18690"/>
    <n v="844.8"/>
    <m/>
    <x v="68"/>
    <n v="7"/>
    <s v="07"/>
    <n v="32"/>
    <x v="1"/>
    <n v="1.3199999999999998"/>
    <n v="26.4"/>
    <s v="TRANSPORTE PROPIO"/>
    <n v="1014205"/>
    <s v="NEWSTEEL TRANSPORTES ECUATORIANOS"/>
    <x v="90"/>
  </r>
  <r>
    <n v="1002212841"/>
    <s v="UE01"/>
    <x v="22"/>
    <d v="1899-12-30T09:16:00"/>
    <x v="4071"/>
    <s v="9000810213"/>
    <s v="012-022-00317089"/>
    <n v="4320.21"/>
    <n v="4843.8500000000004"/>
    <s v="ZPVN"/>
    <s v="40569035"/>
    <s v="P000033834"/>
    <n v="8002831105"/>
    <x v="3088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40"/>
    <n v="34090"/>
    <n v="17250"/>
    <n v="530.4"/>
    <m/>
    <x v="10"/>
    <n v="7"/>
    <s v="07"/>
    <n v="34"/>
    <x v="1"/>
    <n v="0.77999999999999992"/>
    <n v="15.6"/>
    <s v="TRANSPORTE PROPIO"/>
    <n v="1013863"/>
    <s v="DISTRIBUCIONES NARANJO"/>
    <x v="12"/>
  </r>
  <r>
    <n v="1002212840"/>
    <s v="UE01"/>
    <x v="22"/>
    <d v="1899-12-30T09:17:00"/>
    <x v="4072"/>
    <s v=""/>
    <s v=""/>
    <n v="0"/>
    <n v="0"/>
    <s v="ZPRC"/>
    <s v="2500108859"/>
    <s v="P000033810"/>
    <n v="8002831104"/>
    <x v="3089"/>
    <x v="7"/>
    <x v="7"/>
    <n v="64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4"/>
    <s v="Pallet Cortesia"/>
    <n v="0"/>
    <n v="0"/>
    <x v="0"/>
    <n v="50510"/>
    <n v="32030"/>
    <n v="18480"/>
    <n v="576"/>
    <m/>
    <x v="72"/>
    <n v="7"/>
    <s v="07"/>
    <n v="32"/>
    <x v="1"/>
    <n v="0.9"/>
    <n v="18"/>
    <s v="TRANSPORTE PROPIO"/>
    <n v="1014110"/>
    <s v="RODRIGUEZ CORREA ROSA AYDE"/>
    <x v="254"/>
  </r>
  <r>
    <n v="1002212873"/>
    <s v="UE01"/>
    <x v="22"/>
    <d v="1899-12-30T09:26:00"/>
    <x v="4073"/>
    <s v="9000810216"/>
    <s v="012-022-00317090"/>
    <n v="2407.73"/>
    <n v="2699.56"/>
    <s v="ZPVN"/>
    <s v="40568821"/>
    <s v="P000033781"/>
    <n v="8002831138"/>
    <x v="3090"/>
    <x v="6"/>
    <x v="6"/>
    <n v="36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5032"/>
    <s v="HEREDIA LUIS"/>
    <s v="ZEMU"/>
    <x v="16"/>
    <s v="2"/>
    <s v="Sin Pallet"/>
    <n v="0"/>
    <n v="0"/>
    <x v="0"/>
    <n v="27180"/>
    <n v="18030"/>
    <n v="9150"/>
    <n v="154.80000000000001"/>
    <m/>
    <x v="2"/>
    <n v="7"/>
    <s v="07"/>
    <n v="18"/>
    <x v="1"/>
    <n v="0.43000000000000005"/>
    <n v="8.6000000000000014"/>
    <s v="TRANSPORTE PROPIO"/>
    <n v="1014266"/>
    <s v="TRANSBOSNA CIA. LTDA."/>
    <x v="16"/>
  </r>
  <r>
    <n v="1002212862"/>
    <s v="UE01"/>
    <x v="22"/>
    <d v="1899-12-30T09:26:00"/>
    <x v="4074"/>
    <s v="9000810217"/>
    <s v="012-022-00317091"/>
    <n v="2301.35"/>
    <n v="2580.29"/>
    <s v="ZPVN"/>
    <s v="40568934"/>
    <s v="P000033805"/>
    <n v="8002831125"/>
    <x v="309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"/>
    <x v="9"/>
    <s v="100014857"/>
    <s v="PASPUEZAN WILSON"/>
    <s v="ZEMU"/>
    <x v="27"/>
    <s v="2"/>
    <s v="Sin Pallet"/>
    <n v="0"/>
    <n v="0"/>
    <x v="0"/>
    <n v="27050"/>
    <n v="18040"/>
    <n v="9010"/>
    <n v="266.39999999999998"/>
    <m/>
    <x v="9"/>
    <n v="7"/>
    <s v="07"/>
    <n v="18"/>
    <x v="1"/>
    <n v="0.74"/>
    <n v="14.799999999999999"/>
    <s v="LIDENORTI S.A."/>
    <n v="1013262"/>
    <s v="SEGOVIA ERAZO PATRICIA ALEXANDRA"/>
    <x v="27"/>
  </r>
  <r>
    <n v="1002212877"/>
    <s v="UE01"/>
    <x v="22"/>
    <d v="1899-12-30T09:42:00"/>
    <x v="4075"/>
    <s v="9000810223"/>
    <s v="012-022-00317094"/>
    <n v="545.69000000000005"/>
    <n v="611.83000000000004"/>
    <s v="ZPVN"/>
    <s v="40569114"/>
    <s v="P000033868"/>
    <n v="8002831143"/>
    <x v="3092"/>
    <x v="7"/>
    <x v="7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7076.6670000000004"/>
    <n v="4000"/>
    <n v="3076.6669999999999"/>
    <n v="26.4"/>
    <m/>
    <x v="23"/>
    <n v="7"/>
    <s v="07"/>
    <n v="4"/>
    <x v="1"/>
    <n v="0.32999999999999996"/>
    <n v="6.6"/>
    <s v="TRANSPORTE PROPIO"/>
    <n v="1021616"/>
    <s v="PERUGACHI SALCEDO HECTOR PATRICIO"/>
    <x v="29"/>
  </r>
  <r>
    <n v="1002212877"/>
    <s v="UE01"/>
    <x v="22"/>
    <d v="1899-12-30T09:42:00"/>
    <x v="4076"/>
    <s v="9000810221"/>
    <s v="012-022-00317092"/>
    <n v="250.27"/>
    <n v="280.60000000000002"/>
    <s v="ZPVN"/>
    <s v="40569113"/>
    <s v="P000033867"/>
    <n v="8002831144"/>
    <x v="3092"/>
    <x v="5"/>
    <x v="5"/>
    <n v="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5076.6670000000004"/>
    <n v="2000"/>
    <n v="3076.6669999999999"/>
    <n v="13.2"/>
    <m/>
    <x v="23"/>
    <n v="7"/>
    <s v="07"/>
    <n v="2"/>
    <x v="1"/>
    <n v="0.32999999999999996"/>
    <n v="6.6"/>
    <s v="TRANSPORTE PROPIO"/>
    <n v="1021616"/>
    <s v="PERUGACHI SALCEDO HECTOR PATRICIO"/>
    <x v="29"/>
  </r>
  <r>
    <n v="1002212877"/>
    <s v="UE01"/>
    <x v="22"/>
    <d v="1899-12-30T09:42:00"/>
    <x v="4077"/>
    <s v="9000810222"/>
    <s v="012-022-00317093"/>
    <n v="1629.94"/>
    <n v="1827.5"/>
    <s v="ZPVN"/>
    <s v="40569112"/>
    <s v="P000033866"/>
    <n v="8002831145"/>
    <x v="3092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5076.666999999999"/>
    <n v="12000"/>
    <n v="3076.6669999999999"/>
    <n v="79.2"/>
    <m/>
    <x v="23"/>
    <n v="7"/>
    <s v="07"/>
    <n v="12"/>
    <x v="1"/>
    <n v="0.33"/>
    <n v="6.6000000000000005"/>
    <s v="TRANSPORTE PROPIO"/>
    <n v="1021616"/>
    <s v="PERUGACHI SALCEDO HECTOR PATRICIO"/>
    <x v="29"/>
  </r>
  <r>
    <n v="1002212881"/>
    <s v="UE01"/>
    <x v="22"/>
    <d v="1899-12-30T09:46:00"/>
    <x v="4078"/>
    <s v="9000810224"/>
    <s v="012-022-00317095"/>
    <n v="4549.2"/>
    <n v="5100.59"/>
    <s v="ZPVN"/>
    <s v="40569120"/>
    <s v="P000033870"/>
    <n v="8002831148"/>
    <x v="3093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49990"/>
    <n v="34060"/>
    <n v="15930"/>
    <n v="394.4"/>
    <m/>
    <x v="0"/>
    <n v="7"/>
    <s v="07"/>
    <n v="34"/>
    <x v="1"/>
    <n v="0.57999999999999996"/>
    <n v="11.6"/>
    <s v="TRANSPORTE PROPIO"/>
    <n v="1013643"/>
    <s v="POZO TARUPI MARCELO JAVIER"/>
    <x v="61"/>
  </r>
  <r>
    <n v="1002212891"/>
    <s v="UE01"/>
    <x v="22"/>
    <d v="1899-12-30T09:49:00"/>
    <x v="4079"/>
    <s v="9000810227"/>
    <s v="012-022-00317097"/>
    <n v="787.2"/>
    <n v="882.61"/>
    <s v="ZPVN"/>
    <s v="40568993"/>
    <s v="0000396627"/>
    <n v="8002831158"/>
    <x v="3094"/>
    <x v="3"/>
    <x v="3"/>
    <n v="120"/>
    <s v="BOL"/>
    <s v="101664"/>
    <x v="8"/>
    <s v="804613"/>
    <s v="RIZZO FELIX ROSALVA BANESA"/>
    <x v="35"/>
    <s v="AV UNIDAD NACIONAL Y EVA PERON"/>
    <x v="53"/>
    <s v="O-Sucumbios-Shushufindi"/>
    <n v="385"/>
    <x v="131"/>
    <x v="131"/>
    <s v="10008262"/>
    <s v="AYALA VIVAS EDISON SANTIAGO"/>
    <s v="ZEMU"/>
    <x v="188"/>
    <s v="2"/>
    <s v="Sin Pallet"/>
    <n v="0"/>
    <n v="0"/>
    <x v="0"/>
    <n v="10633.333000000001"/>
    <n v="6003.3329999999996"/>
    <n v="4630"/>
    <n v="148.80000000000001"/>
    <m/>
    <x v="129"/>
    <n v="7"/>
    <s v="07"/>
    <n v="6"/>
    <x v="1"/>
    <n v="1.24"/>
    <n v="24.8"/>
    <s v="SETRAINCE"/>
    <n v="1013806"/>
    <s v="LOPEZ FREDY HERNAN"/>
    <x v="188"/>
  </r>
  <r>
    <n v="1002212891"/>
    <s v="UE01"/>
    <x v="22"/>
    <d v="1899-12-30T09:49:00"/>
    <x v="4080"/>
    <s v="9000810226"/>
    <s v="012-022-00317096"/>
    <n v="1636.8"/>
    <n v="1835.19"/>
    <s v="ZPVN"/>
    <s v="40568993"/>
    <s v="0000396628"/>
    <n v="8002831159"/>
    <x v="3094"/>
    <x v="4"/>
    <x v="4"/>
    <n v="240"/>
    <s v="BOL"/>
    <s v="101664"/>
    <x v="8"/>
    <s v="804613"/>
    <s v="RIZZO FELIX ROSALVA BANESA"/>
    <x v="35"/>
    <s v="AV UNIDAD NACIONAL Y EVA PERON"/>
    <x v="53"/>
    <s v="O-Sucumbios-Shushufindi"/>
    <n v="385"/>
    <x v="131"/>
    <x v="131"/>
    <s v="10008262"/>
    <s v="AYALA VIVAS EDISON SANTIAGO"/>
    <s v="ZEMU"/>
    <x v="188"/>
    <s v="2"/>
    <s v="Sin Pallet"/>
    <n v="0"/>
    <n v="0"/>
    <x v="0"/>
    <n v="16636.667000000001"/>
    <n v="12006.666999999999"/>
    <n v="4630"/>
    <n v="297.60000000000002"/>
    <m/>
    <x v="129"/>
    <n v="7"/>
    <s v="07"/>
    <n v="12"/>
    <x v="1"/>
    <n v="1.24"/>
    <n v="24.8"/>
    <s v="SETRAINCE"/>
    <n v="1013806"/>
    <s v="LOPEZ FREDY HERNAN"/>
    <x v="188"/>
  </r>
  <r>
    <n v="1002212874"/>
    <s v="UE01"/>
    <x v="22"/>
    <d v="1899-12-30T09:52:00"/>
    <x v="4081"/>
    <s v="9000810229"/>
    <s v="012-022-00317099"/>
    <n v="3793.2"/>
    <n v="4252.96"/>
    <s v="ZPVN"/>
    <s v="40569022"/>
    <s v="P000033832"/>
    <n v="8002831139"/>
    <x v="3095"/>
    <x v="7"/>
    <x v="7"/>
    <n v="5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7966.514999999999"/>
    <n v="29061.514999999999"/>
    <n v="8905"/>
    <n v="429.2"/>
    <m/>
    <x v="27"/>
    <n v="7"/>
    <s v="07"/>
    <n v="29"/>
    <x v="1"/>
    <n v="0.74"/>
    <n v="14.799999999999999"/>
    <s v="TRANSPORTE PROPIO"/>
    <n v="1017066"/>
    <s v="MISE MISE NESTOR SALOMON"/>
    <x v="35"/>
  </r>
  <r>
    <n v="1002212874"/>
    <s v="UE01"/>
    <x v="22"/>
    <d v="1899-12-30T09:52:00"/>
    <x v="4082"/>
    <s v="9000810228"/>
    <s v="012-022-00317098"/>
    <n v="520"/>
    <n v="583.03"/>
    <s v="ZPVN"/>
    <s v="40569023"/>
    <s v="P000033833"/>
    <n v="8002831140"/>
    <x v="3095"/>
    <x v="6"/>
    <x v="6"/>
    <n v="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2913.485000000001"/>
    <n v="4008.4850000000001"/>
    <n v="8905"/>
    <n v="59.2"/>
    <m/>
    <x v="27"/>
    <n v="7"/>
    <s v="07"/>
    <n v="4"/>
    <x v="1"/>
    <n v="0.74"/>
    <n v="14.8"/>
    <s v="TRANSPORTE PROPIO"/>
    <n v="1017066"/>
    <s v="MISE MISE NESTOR SALOMON"/>
    <x v="35"/>
  </r>
  <r>
    <n v="1002212880"/>
    <s v="UE01"/>
    <x v="22"/>
    <d v="1899-12-30T10:05:00"/>
    <x v="4083"/>
    <s v="9000810234"/>
    <s v="012-022-00317100"/>
    <n v="2440.8000000000002"/>
    <n v="2736.64"/>
    <s v="ZPVN"/>
    <s v="40569121"/>
    <s v="P000033871"/>
    <n v="8002831147"/>
    <x v="3096"/>
    <x v="7"/>
    <x v="7"/>
    <n v="360"/>
    <s v="BOL"/>
    <s v="103671"/>
    <x v="0"/>
    <s v="807290"/>
    <s v="OBRA LUIS CARDENAS"/>
    <x v="49"/>
    <s v="HUMBERTO ARISTIZABAL Y LOS ANDES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850"/>
    <n v="18010"/>
    <n v="8840"/>
    <n v="165.6"/>
    <m/>
    <x v="0"/>
    <n v="7"/>
    <s v="07"/>
    <n v="18"/>
    <x v="1"/>
    <n v="0.45999999999999996"/>
    <n v="9.1999999999999993"/>
    <s v="TRANSPORTE PROPIO"/>
    <n v="1013643"/>
    <s v="POZO TARUPI MARCELO JAVIER"/>
    <x v="0"/>
  </r>
  <r>
    <n v="1002212901"/>
    <s v="UE01"/>
    <x v="22"/>
    <d v="1899-12-30T10:07:00"/>
    <x v="4084"/>
    <s v=""/>
    <s v=""/>
    <n v="0"/>
    <n v="0"/>
    <s v="ZPRC"/>
    <s v="2500108865"/>
    <s v="P000033820"/>
    <n v="8002831169"/>
    <x v="309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00"/>
    <n v="32070"/>
    <n v="18330"/>
    <n v="288"/>
    <m/>
    <x v="96"/>
    <n v="7"/>
    <s v="07"/>
    <n v="32"/>
    <x v="1"/>
    <n v="0.45"/>
    <n v="9"/>
    <s v="TRANSPORTE PROPIO"/>
    <n v="1014509"/>
    <s v="COMERCIAL MICHELENA S.A."/>
    <x v="138"/>
  </r>
  <r>
    <n v="1002212889"/>
    <s v="UE01"/>
    <x v="22"/>
    <d v="1899-12-30T10:11:00"/>
    <x v="4085"/>
    <s v="9000810236"/>
    <s v="012-022-00317102"/>
    <n v="835.2"/>
    <n v="936.43"/>
    <s v="ZPVN"/>
    <s v="40568990"/>
    <s v="0000396623"/>
    <n v="8002831155"/>
    <x v="3098"/>
    <x v="7"/>
    <x v="7"/>
    <n v="120"/>
    <s v="BOL"/>
    <s v="101488"/>
    <x v="106"/>
    <s v="800998"/>
    <s v="BODEGA PRINCIPAL CHA"/>
    <x v="1"/>
    <s v="BODEGA PRINCIPAL CHASIPANTA  / VIA"/>
    <x v="81"/>
    <s v="O-Pichincha-Alangasi"/>
    <n v="124"/>
    <x v="107"/>
    <x v="107"/>
    <s v="10000354"/>
    <s v="HARO HARO JORDAN JOSUE"/>
    <s v="ZEMU"/>
    <x v="149"/>
    <s v="2"/>
    <s v="Sin Pallet"/>
    <n v="0"/>
    <n v="0"/>
    <x v="0"/>
    <n v="10490"/>
    <n v="6010"/>
    <n v="4480"/>
    <n v="63.6"/>
    <m/>
    <x v="105"/>
    <n v="7"/>
    <s v="07"/>
    <n v="6"/>
    <x v="1"/>
    <n v="0.53"/>
    <n v="10.6"/>
    <s v="TRIMPESAS S.A."/>
    <n v="1013275"/>
    <s v="HARO RUIZ SIXTO RIGOBERTO"/>
    <x v="149"/>
  </r>
  <r>
    <n v="1002212889"/>
    <s v="UE01"/>
    <x v="22"/>
    <d v="1899-12-30T10:11:00"/>
    <x v="4086"/>
    <s v="9000810235"/>
    <s v="012-022-00317101"/>
    <n v="1663.2"/>
    <n v="1864.79"/>
    <s v="ZPVN"/>
    <s v="40568990"/>
    <s v="0000396622"/>
    <n v="8002831156"/>
    <x v="3098"/>
    <x v="6"/>
    <x v="6"/>
    <n v="240"/>
    <s v="BOL"/>
    <s v="101488"/>
    <x v="106"/>
    <s v="800998"/>
    <s v="BODEGA PRINCIPAL CHA"/>
    <x v="1"/>
    <s v="BODEGA PRINCIPAL CHASIPANTA  / VIA"/>
    <x v="81"/>
    <s v="O-Pichincha-Alangasi"/>
    <n v="124"/>
    <x v="107"/>
    <x v="107"/>
    <s v="10000354"/>
    <s v="HARO HARO JORDAN JOSUE"/>
    <s v="ZEMU"/>
    <x v="149"/>
    <s v="2"/>
    <s v="Sin Pallet"/>
    <n v="0"/>
    <n v="0"/>
    <x v="0"/>
    <n v="16500"/>
    <n v="12020"/>
    <n v="4480"/>
    <n v="127.2"/>
    <m/>
    <x v="105"/>
    <n v="7"/>
    <s v="07"/>
    <n v="12"/>
    <x v="1"/>
    <n v="0.53"/>
    <n v="10.6"/>
    <s v="TRIMPESAS S.A."/>
    <n v="1013275"/>
    <s v="HARO RUIZ SIXTO RIGOBERTO"/>
    <x v="149"/>
  </r>
  <r>
    <n v="1002212913"/>
    <s v="UE01"/>
    <x v="22"/>
    <d v="1899-12-30T10:18:00"/>
    <x v="4087"/>
    <s v="9000810239"/>
    <s v="012-022-00317105"/>
    <n v="1144"/>
    <n v="1282.6600000000001"/>
    <s v="ZPVN"/>
    <s v="40568823"/>
    <s v="0000396403"/>
    <n v="8002831186"/>
    <x v="3099"/>
    <x v="9"/>
    <x v="9"/>
    <n v="160"/>
    <s v="BOL"/>
    <s v="10000841"/>
    <x v="160"/>
    <s v="807013"/>
    <s v="FERRETERIA ARGOTI"/>
    <x v="65"/>
    <s v="AV 6 DE DICIEMBRE Y JIMMY ANCHICO"/>
    <x v="115"/>
    <s v="O-Esmeraldas-Quininde"/>
    <n v="293"/>
    <x v="103"/>
    <x v="103"/>
    <s v="100015029"/>
    <s v="CUASPA MANUEL"/>
    <s v="ZETT"/>
    <x v="172"/>
    <s v="2"/>
    <s v="Sin Pallet"/>
    <n v="0"/>
    <n v="0"/>
    <x v="0"/>
    <n v="13995.151"/>
    <n v="8021.8180000000002"/>
    <n v="5973.3329999999996"/>
    <n v="121.6"/>
    <m/>
    <x v="101"/>
    <n v="7"/>
    <s v="07"/>
    <n v="8"/>
    <x v="1"/>
    <n v="0.76"/>
    <n v="15.2"/>
    <s v="TRAPSA C.A."/>
    <n v="1013573"/>
    <s v="CUASPA PEREZ SEGUNDO MANUEL"/>
    <x v="172"/>
  </r>
  <r>
    <n v="1002212913"/>
    <s v="UE01"/>
    <x v="22"/>
    <d v="1899-12-30T10:18:00"/>
    <x v="4088"/>
    <s v="9000810237"/>
    <s v="012-022-00317103"/>
    <n v="3000.8"/>
    <n v="3364.52"/>
    <s v="ZPVN"/>
    <s v="40568823"/>
    <s v="0000396400"/>
    <n v="8002831185"/>
    <x v="3099"/>
    <x v="3"/>
    <x v="3"/>
    <n v="440"/>
    <s v="BOL"/>
    <s v="10000841"/>
    <x v="160"/>
    <s v="807013"/>
    <s v="FERRETERIA ARGOTI"/>
    <x v="65"/>
    <s v="AV 6 DE DICIEMBRE Y JIMMY ANCHICO"/>
    <x v="115"/>
    <s v="O-Esmeraldas-Quininde"/>
    <n v="293"/>
    <x v="103"/>
    <x v="103"/>
    <s v="100015029"/>
    <s v="CUASPA MANUEL"/>
    <s v="ZETT"/>
    <x v="172"/>
    <s v="2"/>
    <s v="Sin Pallet"/>
    <n v="0"/>
    <n v="0"/>
    <x v="0"/>
    <n v="28033.332999999999"/>
    <n v="22060"/>
    <n v="5973.3329999999996"/>
    <n v="334.4"/>
    <m/>
    <x v="101"/>
    <n v="7"/>
    <s v="07"/>
    <n v="22"/>
    <x v="1"/>
    <n v="0.7599999999999999"/>
    <n v="15.2"/>
    <s v="TRAPSA C.A."/>
    <n v="1013573"/>
    <s v="CUASPA PEREZ SEGUNDO MANUEL"/>
    <x v="172"/>
  </r>
  <r>
    <n v="1002212913"/>
    <s v="UE01"/>
    <x v="22"/>
    <d v="1899-12-30T10:18:00"/>
    <x v="4089"/>
    <s v="9000810238"/>
    <s v="012-022-00317104"/>
    <n v="426"/>
    <n v="477.63"/>
    <s v="ZPVN"/>
    <s v="40568823"/>
    <s v="0000396402"/>
    <n v="8002831184"/>
    <x v="3099"/>
    <x v="4"/>
    <x v="4"/>
    <n v="60"/>
    <s v="BOL"/>
    <s v="10000841"/>
    <x v="160"/>
    <s v="807013"/>
    <s v="FERRETERIA ARGOTI"/>
    <x v="65"/>
    <s v="AV 6 DE DICIEMBRE Y JIMMY ANCHICO"/>
    <x v="115"/>
    <s v="O-Esmeraldas-Quininde"/>
    <n v="293"/>
    <x v="103"/>
    <x v="103"/>
    <s v="100015029"/>
    <s v="CUASPA MANUEL"/>
    <s v="ZETT"/>
    <x v="172"/>
    <s v="2"/>
    <s v="Sin Pallet"/>
    <n v="0"/>
    <n v="0"/>
    <x v="0"/>
    <n v="8981.5149999999994"/>
    <n v="3008.1819999999998"/>
    <n v="5973.3329999999996"/>
    <n v="45.6"/>
    <m/>
    <x v="101"/>
    <n v="7"/>
    <s v="07"/>
    <n v="3"/>
    <x v="1"/>
    <n v="0.76"/>
    <n v="15.200000000000001"/>
    <s v="TRAPSA C.A."/>
    <n v="1013573"/>
    <s v="CUASPA PEREZ SEGUNDO MANUEL"/>
    <x v="172"/>
  </r>
  <r>
    <n v="1002212830"/>
    <s v="UE01"/>
    <x v="22"/>
    <d v="1899-12-30T10:25:00"/>
    <x v="4090"/>
    <s v="9000810243"/>
    <s v="012-022-00317106"/>
    <n v="3033.6"/>
    <n v="3401.29"/>
    <s v="ZPVN"/>
    <s v="40568598"/>
    <s v="0000396123"/>
    <n v="8002831093"/>
    <x v="3100"/>
    <x v="5"/>
    <x v="5"/>
    <n v="480"/>
    <s v="BOL"/>
    <s v="10008110"/>
    <x v="318"/>
    <s v="810957"/>
    <s v="BODEGA PRINCIPAL"/>
    <x v="1"/>
    <s v="CALLE S Y AV PV MALDONADO"/>
    <x v="77"/>
    <s v="O-Pichincha-Guamani"/>
    <n v="129"/>
    <x v="118"/>
    <x v="118"/>
    <s v="100017947"/>
    <s v="SALAZAR JORGE LUIS"/>
    <s v="ZEMT"/>
    <x v="219"/>
    <s v="4"/>
    <s v="Pallet Cortesia"/>
    <n v="0"/>
    <n v="0"/>
    <x v="0"/>
    <n v="38840"/>
    <n v="24100"/>
    <n v="14740"/>
    <n v="244.8"/>
    <m/>
    <x v="116"/>
    <n v="7"/>
    <s v="07"/>
    <n v="24"/>
    <x v="1"/>
    <n v="0.51"/>
    <n v="10.200000000000001"/>
    <s v="TRAPSA C.A."/>
    <n v="1013505"/>
    <s v="HERMOZA LOZADA JORGE ABDON"/>
    <x v="219"/>
  </r>
  <r>
    <n v="1002212915"/>
    <s v="UE01"/>
    <x v="22"/>
    <d v="1899-12-30T10:29:00"/>
    <x v="4091"/>
    <s v="9000810246"/>
    <s v="012-022-00317107"/>
    <n v="4105.2"/>
    <n v="4602.7700000000004"/>
    <s v="ZPVN"/>
    <s v="40568740"/>
    <s v="0000396275"/>
    <n v="8002831189"/>
    <x v="3101"/>
    <x v="3"/>
    <x v="3"/>
    <n v="660"/>
    <s v="BOL"/>
    <s v="101664"/>
    <x v="8"/>
    <s v="800642"/>
    <s v="BERTHA LEON REINOSO"/>
    <x v="109"/>
    <s v="BERTHA LEON REINOSO / VIA AL TRIUNF"/>
    <x v="183"/>
    <s v="O-Guayas-Eltriunfo"/>
    <n v="472"/>
    <x v="75"/>
    <x v="75"/>
    <s v="100019981"/>
    <s v="ALARCON IVAN"/>
    <s v="ZETT"/>
    <x v="98"/>
    <s v="2"/>
    <s v="Sin Pallet"/>
    <n v="0"/>
    <n v="0"/>
    <x v="0"/>
    <n v="49650"/>
    <n v="33090"/>
    <n v="16560"/>
    <n v="858"/>
    <m/>
    <x v="73"/>
    <n v="7"/>
    <s v="07"/>
    <n v="33"/>
    <x v="1"/>
    <n v="1.3"/>
    <n v="26"/>
    <s v="J.V. TRANSPREMIUN CIA.LTDA"/>
    <n v="1013906"/>
    <s v="VALLEJOS VILLEGAS SAUL EDUARDO"/>
    <x v="98"/>
  </r>
  <r>
    <n v="1002212939"/>
    <s v="UE01"/>
    <x v="22"/>
    <d v="1899-12-30T10:38:00"/>
    <x v="4092"/>
    <s v="9000810294"/>
    <s v="012-022-00317109"/>
    <n v="1646.4"/>
    <n v="1845.96"/>
    <s v="ZPVN"/>
    <s v="40569126"/>
    <s v="P000033876"/>
    <n v="8002831213"/>
    <x v="3102"/>
    <x v="7"/>
    <x v="7"/>
    <n v="24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  <n v="1012808"/>
    <s v="ALVAREZ GONZAGA LASTEÑA MARIANA"/>
    <x v="124"/>
  </r>
  <r>
    <n v="1002212939"/>
    <s v="UE01"/>
    <x v="22"/>
    <d v="1899-12-30T10:38:00"/>
    <x v="4093"/>
    <s v="9000810292"/>
    <s v="012-022-00317108"/>
    <n v="1632"/>
    <n v="1829.81"/>
    <s v="ZPVN"/>
    <s v="40569125"/>
    <s v="P000033875"/>
    <n v="8002831214"/>
    <x v="3102"/>
    <x v="6"/>
    <x v="6"/>
    <n v="24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  <n v="1012808"/>
    <s v="ALVAREZ GONZAGA LASTEÑA MARIANA"/>
    <x v="124"/>
  </r>
  <r>
    <n v="1002212896"/>
    <s v="UE01"/>
    <x v="22"/>
    <d v="1899-12-30T10:43:00"/>
    <x v="4094"/>
    <s v=""/>
    <s v=""/>
    <n v="0"/>
    <n v="0"/>
    <s v="ZPRC"/>
    <s v="2500108810"/>
    <s v="0000396113"/>
    <n v="8002831163"/>
    <x v="3103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2"/>
    <x v="62"/>
    <s v="100014851"/>
    <s v="MEDIAVILLA LUIS"/>
    <s v="ZEMT"/>
    <x v="78"/>
    <s v="1"/>
    <s v="Con Pallet"/>
    <n v="0.05"/>
    <n v="24"/>
    <x v="0"/>
    <n v="39950"/>
    <n v="24000"/>
    <n v="15950"/>
    <n v="542.4"/>
    <m/>
    <x v="60"/>
    <n v="7"/>
    <s v="07"/>
    <n v="24"/>
    <x v="1"/>
    <n v="1.1299999999999999"/>
    <n v="22.599999999999998"/>
    <s v="SANJOPAS S.A."/>
    <n v="1013493"/>
    <s v="MEDIAVILLA PERUGACHI LUIS ALFONSO"/>
    <x v="78"/>
  </r>
  <r>
    <n v="1002212860"/>
    <s v="UE01"/>
    <x v="22"/>
    <d v="1899-12-30T10:45:00"/>
    <x v="4095"/>
    <s v=""/>
    <s v=""/>
    <n v="0"/>
    <n v="0"/>
    <s v="ZPRC"/>
    <s v="2500108810"/>
    <s v="0000396110"/>
    <n v="8002831124"/>
    <x v="3104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240"/>
    <n v="24050"/>
    <n v="15190"/>
    <n v="542.4"/>
    <m/>
    <x v="112"/>
    <n v="7"/>
    <s v="07"/>
    <n v="24"/>
    <x v="1"/>
    <n v="1.1299999999999999"/>
    <n v="22.599999999999998"/>
    <s v="LIDENORTI S.A."/>
    <n v="1014106"/>
    <s v="SANCHEZ PILA FRANKLIN EDUARDO"/>
    <x v="159"/>
  </r>
  <r>
    <n v="1002212961"/>
    <s v="UE01"/>
    <x v="22"/>
    <d v="1899-12-30T10:50:00"/>
    <x v="4096"/>
    <s v="9000810331"/>
    <s v="012-022-00317110"/>
    <n v="4292.84"/>
    <n v="4813.16"/>
    <s v="ZPVN"/>
    <s v="40569102"/>
    <s v="0000396685"/>
    <n v="8002831250"/>
    <x v="3105"/>
    <x v="6"/>
    <x v="6"/>
    <n v="6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1180"/>
    <n v="33060"/>
    <n v="18120"/>
    <n v="501.6"/>
    <m/>
    <x v="118"/>
    <n v="7"/>
    <s v="07"/>
    <n v="33"/>
    <x v="1"/>
    <n v="0.76"/>
    <n v="15.200000000000001"/>
    <s v="TRANSPORTE PROPIO"/>
    <n v="1023699"/>
    <s v="RIVADENEIRA MORALES KEVIN ANTONIO"/>
    <x v="168"/>
  </r>
  <r>
    <n v="1002212940"/>
    <s v="UE01"/>
    <x v="22"/>
    <d v="1899-12-30T10:54:00"/>
    <x v="4097"/>
    <s v="9000810333"/>
    <s v="012-022-00317112"/>
    <n v="4098.2"/>
    <n v="4594.92"/>
    <s v="ZPVN"/>
    <s v="40569130"/>
    <s v="0000396720"/>
    <n v="8002831217"/>
    <x v="3106"/>
    <x v="3"/>
    <x v="3"/>
    <n v="62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40590.152000000002"/>
    <n v="31075.151999999998"/>
    <n v="9515"/>
    <n v="936.2"/>
    <m/>
    <x v="130"/>
    <n v="7"/>
    <s v="07"/>
    <n v="31"/>
    <x v="1"/>
    <n v="1.51"/>
    <n v="30.200000000000003"/>
    <s v="TRANSPORTE PROPIO"/>
    <n v="1024814"/>
    <s v="ALEJANDRO CEVALLOS ELIJIO GERMAN"/>
    <x v="189"/>
  </r>
  <r>
    <n v="1002212940"/>
    <s v="UE01"/>
    <x v="22"/>
    <d v="1899-12-30T10:54:00"/>
    <x v="4098"/>
    <s v="9000810332"/>
    <s v="012-022-00317111"/>
    <n v="274.8"/>
    <n v="308.11"/>
    <s v="ZPVN"/>
    <s v="40569130"/>
    <s v="0000396721"/>
    <n v="8002831216"/>
    <x v="3106"/>
    <x v="4"/>
    <x v="4"/>
    <n v="4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1519.848"/>
    <n v="2004.848"/>
    <n v="9515"/>
    <n v="60.4"/>
    <m/>
    <x v="130"/>
    <n v="7"/>
    <s v="07"/>
    <n v="2"/>
    <x v="1"/>
    <n v="1.51"/>
    <n v="30.2"/>
    <s v="TRANSPORTE PROPIO"/>
    <n v="1024814"/>
    <s v="ALEJANDRO CEVALLOS ELIJIO GERMAN"/>
    <x v="189"/>
  </r>
  <r>
    <n v="1002212929"/>
    <s v="UE01"/>
    <x v="22"/>
    <d v="1899-12-30T10:55:00"/>
    <x v="4099"/>
    <s v=""/>
    <s v=""/>
    <n v="0"/>
    <n v="0"/>
    <s v="ZPRC"/>
    <s v="2500108879"/>
    <s v="P000033874"/>
    <n v="8002831202"/>
    <x v="3107"/>
    <x v="10"/>
    <x v="10"/>
    <n v="30.67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8820"/>
    <n v="30670"/>
    <n v="18150"/>
    <n v="499.92"/>
    <m/>
    <x v="7"/>
    <n v="7"/>
    <s v="07"/>
    <n v="30.67"/>
    <x v="1"/>
    <n v="16.299967394848387"/>
    <n v="16.299967394848387"/>
    <s v="TRANSPORTE PROPIO"/>
    <n v="1013388"/>
    <s v="CAMPAÑA MALDONADO BLANCA CECILIA"/>
    <x v="128"/>
  </r>
  <r>
    <n v="1002212934"/>
    <s v="UE01"/>
    <x v="22"/>
    <d v="1899-12-30T10:59:00"/>
    <x v="4100"/>
    <s v="9000809941"/>
    <s v="013-020-00048112"/>
    <n v="4448.3999999999996"/>
    <n v="4987.58"/>
    <s v="ZPDF"/>
    <s v="70178040"/>
    <s v="0000396443"/>
    <n v="8002831208"/>
    <x v="3108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148"/>
    <x v="148"/>
    <s v="100014974"/>
    <s v="PAZMIÑO ULISES"/>
    <s v="ZETT"/>
    <x v="222"/>
    <s v="2"/>
    <s v="Sin Pallet"/>
    <n v="0"/>
    <n v="0"/>
    <x v="0"/>
    <n v="50030"/>
    <n v="33080"/>
    <n v="16950"/>
    <n v="996.6"/>
    <m/>
    <x v="145"/>
    <n v="7"/>
    <s v="07"/>
    <n v="33"/>
    <x v="1"/>
    <n v="1.51"/>
    <n v="30.2"/>
    <s v="SANJOPAS S.A."/>
    <n v="1013232"/>
    <s v="SANCHEZ VALLEJOS JORGE FABIAN"/>
    <x v="222"/>
  </r>
  <r>
    <n v="1002212895"/>
    <s v="UE01"/>
    <x v="22"/>
    <d v="1899-12-30T11:02:00"/>
    <x v="4101"/>
    <s v="9000810337"/>
    <s v="012-022-00317113"/>
    <n v="3659.33"/>
    <n v="4102.8599999999997"/>
    <s v="ZPVN"/>
    <s v="40566821"/>
    <s v="0000396517"/>
    <n v="8002831162"/>
    <x v="3109"/>
    <x v="2"/>
    <x v="2"/>
    <n v="31.4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850"/>
    <n v="31470"/>
    <n v="19380"/>
    <n v="0"/>
    <m/>
    <x v="3"/>
    <n v="7"/>
    <s v="07"/>
    <n v="31.47"/>
    <x v="1"/>
    <n v="0"/>
    <n v="0"/>
    <s v="HORMIANDES"/>
    <n v="1014407"/>
    <s v="HORMIANDES"/>
    <x v="4"/>
  </r>
  <r>
    <n v="1002212957"/>
    <s v="UE01"/>
    <x v="22"/>
    <d v="1899-12-30T11:06:00"/>
    <x v="4102"/>
    <s v="9000810340"/>
    <s v="012-022-00317115"/>
    <n v="1264.74"/>
    <n v="1418.04"/>
    <s v="ZPVN"/>
    <s v="40568747"/>
    <s v="P000033763"/>
    <n v="8002831244"/>
    <x v="3110"/>
    <x v="5"/>
    <x v="5"/>
    <n v="200"/>
    <s v="BOL"/>
    <s v="101476"/>
    <x v="21"/>
    <s v="801923"/>
    <s v="BODEGA PAZ LUIS"/>
    <x v="11"/>
    <s v="9 DE OCTUBRE S/N Y"/>
    <x v="19"/>
    <s v="O-Imbabura-Cotacachi"/>
    <n v="15"/>
    <x v="64"/>
    <x v="64"/>
    <s v="100017276"/>
    <s v="CASTRO BYRON"/>
    <s v="ZEMT"/>
    <x v="126"/>
    <s v="1"/>
    <s v="Con Pallet"/>
    <n v="0.05"/>
    <n v="10"/>
    <x v="0"/>
    <n v="18057.5"/>
    <n v="10012.5"/>
    <n v="8045"/>
    <n v="30"/>
    <m/>
    <x v="62"/>
    <n v="7"/>
    <s v="07"/>
    <n v="10"/>
    <x v="1"/>
    <n v="0.15"/>
    <n v="3"/>
    <s v="TRIMPESAS S.A."/>
    <n v="10003431"/>
    <s v="FIALLOS ARTEAGA ESTEFANIA CAROLINA"/>
    <x v="126"/>
  </r>
  <r>
    <n v="1002212957"/>
    <s v="UE01"/>
    <x v="22"/>
    <d v="1899-12-30T11:06:00"/>
    <x v="4103"/>
    <s v="9000810338"/>
    <s v="012-022-00317114"/>
    <n v="1922.33"/>
    <n v="2155.33"/>
    <s v="ZPVN"/>
    <s v="40568746"/>
    <s v="P000033762"/>
    <n v="8002831245"/>
    <x v="3110"/>
    <x v="6"/>
    <x v="6"/>
    <n v="280"/>
    <s v="BOL"/>
    <s v="101476"/>
    <x v="21"/>
    <s v="801923"/>
    <s v="BODEGA PAZ LUIS"/>
    <x v="11"/>
    <s v="9 DE OCTUBRE S/N Y"/>
    <x v="19"/>
    <s v="O-Imbabura-Cotacachi"/>
    <n v="15"/>
    <x v="64"/>
    <x v="64"/>
    <s v="100017276"/>
    <s v="CASTRO BYRON"/>
    <s v="ZEMT"/>
    <x v="126"/>
    <s v="1"/>
    <s v="Con Pallet"/>
    <n v="0.05"/>
    <n v="14"/>
    <x v="0"/>
    <n v="22062.5"/>
    <n v="14017.5"/>
    <n v="8045"/>
    <n v="42"/>
    <m/>
    <x v="62"/>
    <n v="7"/>
    <s v="07"/>
    <n v="14"/>
    <x v="1"/>
    <n v="0.15"/>
    <n v="3"/>
    <s v="TRIMPESAS S.A."/>
    <n v="10003431"/>
    <s v="FIALLOS ARTEAGA ESTEFANIA CAROLINA"/>
    <x v="126"/>
  </r>
  <r>
    <n v="1002212899"/>
    <s v="UE01"/>
    <x v="22"/>
    <d v="1899-12-30T11:07:00"/>
    <x v="4104"/>
    <s v=""/>
    <s v=""/>
    <n v="0"/>
    <n v="0"/>
    <s v="ZPRC"/>
    <s v="2500108810"/>
    <n v="396111"/>
    <n v="8002831166"/>
    <x v="3111"/>
    <x v="3"/>
    <x v="3"/>
    <m/>
    <s v="BOL"/>
    <s v="101663"/>
    <x v="46"/>
    <s v="802188"/>
    <s v="BODEGA MANTA"/>
    <x v="23"/>
    <s v="VIA A MONTECRISTI SECTOR LA Y CIUDA"/>
    <x v="33"/>
    <s v="O-Manabi-Manta"/>
    <m/>
    <x v="138"/>
    <x v="138"/>
    <s v="100014953"/>
    <s v="ALBUJA CESAR"/>
    <s v="ZEMT"/>
    <x v="197"/>
    <s v="1"/>
    <s v="Con Pallet"/>
    <n v="0.05"/>
    <n v="24"/>
    <x v="0"/>
    <n v="38680"/>
    <n v="24010"/>
    <n v="14670"/>
    <m/>
    <m/>
    <x v="136"/>
    <n v="7"/>
    <s v="07"/>
    <m/>
    <x v="1"/>
    <s v=""/>
    <s v=""/>
    <s v="RUTAS COTACACHENSES S.A."/>
    <n v="1013946"/>
    <s v="ALBUJA RUIZ CESAR UBEN"/>
    <x v="197"/>
  </r>
  <r>
    <n v="1002212944"/>
    <s v="UE01"/>
    <x v="22"/>
    <d v="1899-12-30T11:10:00"/>
    <x v="4105"/>
    <s v="9000810343"/>
    <s v="012-022-00317117"/>
    <n v="3740.8"/>
    <n v="4194.21"/>
    <s v="ZPVN"/>
    <s v="40569141"/>
    <s v="0000396743"/>
    <n v="8002831224"/>
    <x v="3112"/>
    <x v="3"/>
    <x v="3"/>
    <n v="56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7235"/>
    <n v="28035"/>
    <n v="9200"/>
    <n v="845.6"/>
    <m/>
    <x v="76"/>
    <n v="7"/>
    <s v="07"/>
    <n v="28"/>
    <x v="1"/>
    <n v="1.51"/>
    <n v="30.2"/>
    <s v="TRANSPORTE PROPIO"/>
    <n v="1023011"/>
    <s v="PALOMEQUE CAIZA LUIS FERNANDO"/>
    <x v="220"/>
  </r>
  <r>
    <n v="1002212944"/>
    <s v="UE01"/>
    <x v="22"/>
    <d v="1899-12-30T11:10:00"/>
    <x v="4106"/>
    <s v="9000810342"/>
    <s v="012-022-00317116"/>
    <n v="555.20000000000005"/>
    <n v="622.49"/>
    <s v="ZPVN"/>
    <s v="40569142"/>
    <s v="0000396744"/>
    <n v="8002831223"/>
    <x v="3112"/>
    <x v="4"/>
    <x v="4"/>
    <n v="8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3205"/>
    <n v="4005"/>
    <n v="9200"/>
    <n v="111.2"/>
    <m/>
    <x v="76"/>
    <n v="7"/>
    <s v="07"/>
    <n v="4"/>
    <x v="1"/>
    <n v="1.3900000000000001"/>
    <n v="27.8"/>
    <s v="TRANSPORTE PROPIO"/>
    <n v="1023011"/>
    <s v="PALOMEQUE CAIZA LUIS FERNANDO"/>
    <x v="220"/>
  </r>
  <r>
    <n v="1002212941"/>
    <s v="UE01"/>
    <x v="22"/>
    <d v="1899-12-30T11:16:00"/>
    <x v="4107"/>
    <s v="9000810345"/>
    <s v="012-022-00317118"/>
    <n v="2332.8000000000002"/>
    <n v="2615.5500000000002"/>
    <s v="ZPVN"/>
    <s v="40568989"/>
    <s v="0000396615"/>
    <n v="8002831218"/>
    <x v="3113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16"/>
    <x v="16"/>
    <s v="100022266"/>
    <s v="CALDERON REYES SEGUNDO JORGE"/>
    <s v="ZEMU"/>
    <x v="21"/>
    <s v="2"/>
    <s v="Sin Pallet"/>
    <n v="0"/>
    <n v="0"/>
    <x v="0"/>
    <n v="27030"/>
    <n v="18010"/>
    <n v="9020"/>
    <n v="370.8"/>
    <m/>
    <x v="16"/>
    <n v="7"/>
    <s v="07"/>
    <n v="18"/>
    <x v="1"/>
    <n v="1.03"/>
    <n v="20.6"/>
    <s v="LA ARMENIA S.A."/>
    <n v="1020060"/>
    <s v="FUERTES RUEDA HUGO BALDOMERO"/>
    <x v="21"/>
  </r>
  <r>
    <n v="1002212955"/>
    <s v="UE01"/>
    <x v="22"/>
    <d v="1899-12-30T11:26:00"/>
    <x v="4108"/>
    <s v=""/>
    <s v=""/>
    <n v="0"/>
    <n v="0"/>
    <s v="ZPRC"/>
    <s v="2500108810"/>
    <s v="0000396112"/>
    <n v="8002831241"/>
    <x v="311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43"/>
    <x v="43"/>
    <s v="100017965"/>
    <s v="ARIAS PATRICIO"/>
    <s v="ZEMT"/>
    <x v="53"/>
    <s v="1"/>
    <s v="Con Pallet"/>
    <n v="0.05"/>
    <n v="24"/>
    <x v="0"/>
    <n v="39580"/>
    <n v="24000"/>
    <n v="15580"/>
    <n v="542.4"/>
    <m/>
    <x v="41"/>
    <n v="7"/>
    <s v="07"/>
    <n v="24"/>
    <x v="1"/>
    <n v="1.1299999999999999"/>
    <n v="22.599999999999998"/>
    <s v="LIDENORTI S.A."/>
    <n v="1013930"/>
    <s v="GUERRA SANCHEZ EDISON RENE"/>
    <x v="53"/>
  </r>
  <r>
    <n v="1002212907"/>
    <s v="UE01"/>
    <x v="22"/>
    <d v="1899-12-30T11:27:00"/>
    <x v="4109"/>
    <s v="9000810347"/>
    <s v="012-022-00317119"/>
    <n v="3897.65"/>
    <n v="4370.07"/>
    <s v="ZPVN"/>
    <s v="40568793"/>
    <s v="0000396336"/>
    <n v="8002831176"/>
    <x v="3115"/>
    <x v="2"/>
    <x v="2"/>
    <n v="31.86"/>
    <s v="T"/>
    <s v="101685"/>
    <x v="58"/>
    <s v="806726"/>
    <s v="GRANEL HORMIBOSNA IBARRA-IBARRA"/>
    <x v="9"/>
    <s v="LAS PALMAS ANTIGUA VIA URCUQUI"/>
    <x v="11"/>
    <s v="O-Imbabura-Ibarra"/>
    <n v="30"/>
    <x v="80"/>
    <x v="80"/>
    <s v="100015157"/>
    <s v="TOCAGON CESAR"/>
    <s v="ZECI"/>
    <x v="105"/>
    <s v="2"/>
    <s v="Sin Pallet"/>
    <n v="0"/>
    <n v="0"/>
    <x v="0"/>
    <n v="51170"/>
    <n v="31860"/>
    <n v="19310"/>
    <n v="164.08"/>
    <m/>
    <x v="78"/>
    <n v="7"/>
    <s v="07"/>
    <n v="31.86"/>
    <x v="1"/>
    <n v="5.1500313873195234"/>
    <n v="5.1500313873195234"/>
    <s v="CASTRO HERMANOS S.A."/>
    <n v="1013576"/>
    <s v="CASTRO SALGADO LUCIO OSWALDO"/>
    <x v="105"/>
  </r>
  <r>
    <n v="1002212952"/>
    <s v="UE01"/>
    <x v="22"/>
    <d v="1899-12-30T11:36:00"/>
    <x v="4110"/>
    <s v="9000810348"/>
    <s v="012-022-00317120"/>
    <n v="4158"/>
    <n v="4661.9799999999996"/>
    <s v="ZPVN"/>
    <s v="40568904"/>
    <s v="0000396536"/>
    <n v="8002831237"/>
    <x v="3116"/>
    <x v="3"/>
    <x v="3"/>
    <n v="660"/>
    <s v="BOL"/>
    <s v="101664"/>
    <x v="8"/>
    <s v="800768"/>
    <s v="LA CASA DEL HIERRO"/>
    <x v="12"/>
    <s v="CALLE 7MA"/>
    <x v="14"/>
    <s v="O-Losrios-Quevedo"/>
    <n v="345"/>
    <x v="18"/>
    <x v="18"/>
    <s v="100019606"/>
    <s v="MORALES SANTIAGO"/>
    <s v="ZETT"/>
    <x v="23"/>
    <s v="2"/>
    <s v="Sin Pallet"/>
    <n v="0"/>
    <n v="0"/>
    <x v="0"/>
    <n v="51160"/>
    <n v="33070"/>
    <n v="18090"/>
    <n v="679.8"/>
    <m/>
    <x v="18"/>
    <n v="7"/>
    <s v="07"/>
    <n v="33"/>
    <x v="1"/>
    <n v="1.03"/>
    <n v="20.599999999999998"/>
    <s v="LA ARMENIA S.A."/>
    <n v="1021830"/>
    <s v="MORALES GARZON CHRISTIAN SANTIAGO"/>
    <x v="23"/>
  </r>
  <r>
    <n v="1002212985"/>
    <s v="UE01"/>
    <x v="22"/>
    <d v="1899-12-30T11:37:00"/>
    <x v="4111"/>
    <s v="9000810351"/>
    <s v="012-022-00317121"/>
    <n v="4268.8"/>
    <n v="4786.21"/>
    <s v="ZPVN"/>
    <s v="40568842"/>
    <s v="0000396412"/>
    <n v="8002831277"/>
    <x v="3117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28"/>
    <x v="128"/>
    <s v="100014989"/>
    <s v="CHANDI JAIME"/>
    <s v="ZETT"/>
    <x v="184"/>
    <s v="1"/>
    <s v="Con Pallet"/>
    <n v="0.05"/>
    <n v="32"/>
    <x v="0"/>
    <n v="50530"/>
    <n v="32010"/>
    <n v="18520"/>
    <n v="659.2"/>
    <m/>
    <x v="126"/>
    <n v="7"/>
    <s v="07"/>
    <n v="32"/>
    <x v="1"/>
    <n v="1.03"/>
    <n v="20.6"/>
    <s v="TRIMPESAS S.A."/>
    <n v="1013885"/>
    <s v="TORRES POZO FABIAN ENRIQUE"/>
    <x v="184"/>
  </r>
  <r>
    <n v="1002213041"/>
    <s v="UE01"/>
    <x v="22"/>
    <d v="1899-12-30T11:39:00"/>
    <x v="4112"/>
    <s v=""/>
    <s v=""/>
    <n v="0"/>
    <n v="0"/>
    <s v="ZPRC"/>
    <s v="2500108885"/>
    <s v="P000033889"/>
    <n v="8002831337"/>
    <x v="3118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650"/>
    <n v="33040"/>
    <n v="17610"/>
    <n v="336.6"/>
    <m/>
    <x v="109"/>
    <n v="7"/>
    <s v="07"/>
    <n v="33"/>
    <x v="1"/>
    <n v="0.51"/>
    <n v="10.200000000000001"/>
    <s v="TRANSPORTE PROPIO"/>
    <n v="1018725"/>
    <s v="TRANSPORTE DE CARGA PESADA"/>
    <x v="203"/>
  </r>
  <r>
    <n v="1002212969"/>
    <s v="UE01"/>
    <x v="22"/>
    <d v="1899-12-30T11:47:00"/>
    <x v="4113"/>
    <s v="9000810352"/>
    <s v="012-022-00317122"/>
    <n v="3211.2"/>
    <n v="3600.41"/>
    <s v="ZPVN"/>
    <s v="40568843"/>
    <s v="P000033783"/>
    <n v="8002831258"/>
    <x v="3119"/>
    <x v="6"/>
    <x v="6"/>
    <n v="480"/>
    <s v="BOL"/>
    <s v="101544"/>
    <x v="41"/>
    <s v="801777"/>
    <s v="BODEGA LANDAZURI"/>
    <x v="0"/>
    <s v="AV. VEINTIMILLA S/N Y"/>
    <x v="16"/>
    <s v="O-Carchi-Tulcan"/>
    <n v="159"/>
    <x v="65"/>
    <x v="65"/>
    <s v="100014860"/>
    <s v="TANICUCHI LUIS"/>
    <s v="ZEMT"/>
    <x v="82"/>
    <s v="1"/>
    <s v="Con Pallet"/>
    <n v="0.05"/>
    <n v="24"/>
    <x v="0"/>
    <n v="39380"/>
    <n v="24040"/>
    <n v="15340"/>
    <n v="278.39999999999998"/>
    <m/>
    <x v="63"/>
    <n v="7"/>
    <s v="07"/>
    <n v="24"/>
    <x v="1"/>
    <n v="0.57999999999999996"/>
    <n v="11.6"/>
    <s v="TRANSSJQ S.A."/>
    <n v="1013485"/>
    <s v="PEREZ ALBUJA VICTOR ALEJANDRO"/>
    <x v="82"/>
  </r>
  <r>
    <n v="1002213062"/>
    <s v="UE01"/>
    <x v="22"/>
    <d v="1899-12-30T11:52:00"/>
    <x v="4114"/>
    <s v="9000810241"/>
    <s v="013-020-00048131"/>
    <n v="747.02"/>
    <n v="837.56"/>
    <s v="ZPDF"/>
    <s v="70178136"/>
    <s v="0000396778"/>
    <n v="8002831362"/>
    <x v="3120"/>
    <x v="5"/>
    <x v="5"/>
    <n v="120"/>
    <s v="BOL"/>
    <s v="103008"/>
    <x v="94"/>
    <s v="807106"/>
    <s v="QUALYACEROS"/>
    <x v="1"/>
    <s v="DE LOS JAZMINES N58- 135 Y JUAN M"/>
    <x v="31"/>
    <s v="O-Pichincha-Comitedelpueblo"/>
    <n v="94.6"/>
    <x v="31"/>
    <x v="31"/>
    <s v="100014899"/>
    <s v="PILLAJO LUIS"/>
    <s v="ZEMU"/>
    <x v="37"/>
    <s v="2"/>
    <s v="Sin Pallet"/>
    <n v="0"/>
    <n v="0"/>
    <x v="0"/>
    <n v="10520"/>
    <n v="6000"/>
    <n v="4520"/>
    <n v="54"/>
    <m/>
    <x v="29"/>
    <n v="7"/>
    <s v="07"/>
    <n v="6"/>
    <x v="1"/>
    <n v="0.45"/>
    <n v="9"/>
    <s v="SANJOPAS S.A."/>
    <n v="1014267"/>
    <s v="PILLAJO GUATEMAL VICTOR JULIO"/>
    <x v="37"/>
  </r>
  <r>
    <n v="1002213062"/>
    <s v="UE01"/>
    <x v="22"/>
    <d v="1899-12-30T11:52:00"/>
    <x v="4115"/>
    <s v="9000810242"/>
    <s v="013-020-00048132"/>
    <n v="1621.7"/>
    <n v="1818.26"/>
    <s v="ZPDF"/>
    <s v="70178135"/>
    <s v="0000396777"/>
    <n v="8002831363"/>
    <x v="3120"/>
    <x v="6"/>
    <x v="6"/>
    <n v="240"/>
    <s v="BOL"/>
    <s v="103008"/>
    <x v="94"/>
    <s v="807106"/>
    <s v="QUALYACEROS"/>
    <x v="1"/>
    <s v="DE LOS JAZMINES N58- 135 Y JUAN M"/>
    <x v="31"/>
    <s v="O-Pichincha-Comitedelpueblo"/>
    <n v="94.6"/>
    <x v="31"/>
    <x v="31"/>
    <s v="100014899"/>
    <s v="PILLAJO LUIS"/>
    <s v="ZEMU"/>
    <x v="37"/>
    <s v="2"/>
    <s v="Sin Pallet"/>
    <n v="0"/>
    <n v="0"/>
    <x v="0"/>
    <n v="16520"/>
    <n v="12000"/>
    <n v="4520"/>
    <n v="108"/>
    <m/>
    <x v="29"/>
    <n v="7"/>
    <s v="07"/>
    <n v="12"/>
    <x v="1"/>
    <n v="0.45"/>
    <n v="9"/>
    <s v="SANJOPAS S.A."/>
    <n v="1014267"/>
    <s v="PILLAJO GUATEMAL VICTOR JULIO"/>
    <x v="37"/>
  </r>
  <r>
    <n v="1002212988"/>
    <s v="UE01"/>
    <x v="22"/>
    <d v="1899-12-30T11:55:00"/>
    <x v="4116"/>
    <s v="9000810354"/>
    <s v="012-022-00317123"/>
    <n v="4102.3999999999996"/>
    <n v="4599.6400000000003"/>
    <s v="ZPVN"/>
    <s v="40568842"/>
    <s v="0000396414"/>
    <n v="8002831280"/>
    <x v="3121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6"/>
    <x v="6"/>
    <s v="10000175"/>
    <s v="CALDERON CHASIPANTA JUAN CARLOS"/>
    <s v="ZETT"/>
    <x v="52"/>
    <s v="1"/>
    <s v="Con Pallet"/>
    <n v="0.05"/>
    <n v="32"/>
    <x v="0"/>
    <n v="51000"/>
    <n v="32020"/>
    <n v="18980"/>
    <n v="659.2"/>
    <m/>
    <x v="6"/>
    <n v="7"/>
    <s v="07"/>
    <n v="32"/>
    <x v="1"/>
    <n v="1.03"/>
    <n v="20.6"/>
    <s v="TRANSPORTE PROPIO"/>
    <n v="1013241"/>
    <s v="COMPAÑÍA DE TRANSPORTE DE CARGA PES"/>
    <x v="52"/>
  </r>
  <r>
    <n v="1002212964"/>
    <s v="UE01"/>
    <x v="22"/>
    <d v="1899-12-30T12:11:00"/>
    <x v="4117"/>
    <s v="9000810358"/>
    <s v="012-022-00317124"/>
    <n v="3822.57"/>
    <n v="4285.8900000000003"/>
    <s v="ZPVN"/>
    <s v="40568781"/>
    <s v="0000396314"/>
    <n v="8002831253"/>
    <x v="3122"/>
    <x v="8"/>
    <x v="8"/>
    <n v="31.33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9435"/>
    <s v="CAMPILLO LÁZARO"/>
    <s v="ZECI"/>
    <x v="218"/>
    <s v="2"/>
    <s v="Sin Pallet"/>
    <n v="0"/>
    <n v="0"/>
    <x v="0"/>
    <n v="49490"/>
    <n v="31330"/>
    <n v="18160"/>
    <n v="110.28"/>
    <m/>
    <x v="28"/>
    <n v="7"/>
    <s v="07"/>
    <n v="31.33"/>
    <x v="1"/>
    <n v="3.5199489307373129"/>
    <n v="3.5199489307373129"/>
    <s v="TRANSALMEIDA"/>
    <n v="1013966"/>
    <s v="ALMEIDA CHICAIZA MIGUEL ANGEL"/>
    <x v="218"/>
  </r>
  <r>
    <n v="1002213083"/>
    <s v="UE01"/>
    <x v="22"/>
    <d v="1899-12-30T12:12:00"/>
    <x v="4118"/>
    <s v="9000810359"/>
    <s v="012-022-00317125"/>
    <n v="2390.4"/>
    <n v="2680.13"/>
    <s v="ZPVN"/>
    <s v="40569175"/>
    <s v="0000396805"/>
    <n v="8002831388"/>
    <x v="3123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40"/>
    <x v="40"/>
    <s v="100014832"/>
    <s v="PIEDRA JESUS"/>
    <s v="ZEMU"/>
    <x v="49"/>
    <s v="2"/>
    <s v="Sin Pallet"/>
    <n v="0"/>
    <n v="0"/>
    <x v="0"/>
    <n v="27000"/>
    <n v="18030"/>
    <n v="8970"/>
    <n v="165.6"/>
    <m/>
    <x v="38"/>
    <n v="7"/>
    <s v="07"/>
    <n v="18"/>
    <x v="1"/>
    <n v="0.45999999999999996"/>
    <n v="9.1999999999999993"/>
    <s v="LIDENORTI S.A."/>
    <n v="1013181"/>
    <s v="REASCOS GUZMAN HARVEY ESTANISLAO"/>
    <x v="49"/>
  </r>
  <r>
    <n v="1002213079"/>
    <s v="UE01"/>
    <x v="22"/>
    <d v="1899-12-30T12:17:00"/>
    <x v="4119"/>
    <s v="9000810364"/>
    <s v="012-022-00317126"/>
    <n v="2426.4"/>
    <n v="2720.5"/>
    <s v="ZPVN"/>
    <s v="40569173"/>
    <s v="0000396802"/>
    <n v="8002831385"/>
    <x v="3124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4"/>
    <x v="14"/>
    <s v="100015134"/>
    <s v="NICOLALDE FABIAN"/>
    <s v="ZEMU"/>
    <x v="18"/>
    <s v="2"/>
    <s v="Sin Pallet"/>
    <n v="0"/>
    <n v="0"/>
    <x v="0"/>
    <n v="27050"/>
    <n v="18000"/>
    <n v="9050"/>
    <n v="136.80000000000001"/>
    <m/>
    <x v="14"/>
    <n v="7"/>
    <s v="07"/>
    <n v="18"/>
    <x v="1"/>
    <n v="0.38"/>
    <n v="7.6000000000000005"/>
    <s v="SANJOPAS S.A."/>
    <n v="1014339"/>
    <s v="NICOLALDE FLORES MILTON FABIAN"/>
    <x v="18"/>
  </r>
  <r>
    <n v="1002212987"/>
    <s v="UE01"/>
    <x v="22"/>
    <d v="1899-12-30T12:18:00"/>
    <x v="4120"/>
    <s v="9000810366"/>
    <s v="012-022-00317127"/>
    <n v="4268.8"/>
    <n v="4786.21"/>
    <s v="ZPVN"/>
    <s v="40568842"/>
    <s v="0000396413"/>
    <n v="8002831279"/>
    <x v="3125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23"/>
    <x v="123"/>
    <s v="100014917"/>
    <s v="SUAREZ ARTURO"/>
    <s v="ZETT"/>
    <x v="174"/>
    <s v="1"/>
    <s v="Con Pallet"/>
    <n v="0.05"/>
    <n v="32"/>
    <x v="0"/>
    <n v="49790"/>
    <n v="32020"/>
    <n v="17770"/>
    <n v="659.2"/>
    <m/>
    <x v="121"/>
    <n v="7"/>
    <s v="07"/>
    <n v="32"/>
    <x v="1"/>
    <n v="1.03"/>
    <n v="20.6"/>
    <s v="LIDENORTI S.A."/>
    <n v="1013915"/>
    <s v="BEDON ALMEIDA EDWIN FABIÁN"/>
    <x v="174"/>
  </r>
  <r>
    <n v="1002213111"/>
    <s v="UE01"/>
    <x v="22"/>
    <d v="1899-12-30T12:37:00"/>
    <x v="4121"/>
    <s v="9000782705"/>
    <s v="013-020-00046415"/>
    <n v="3471.38"/>
    <n v="3892.13"/>
    <s v="ZPDF"/>
    <s v="70171631"/>
    <s v="0000396385"/>
    <n v="8002831421"/>
    <x v="3126"/>
    <x v="8"/>
    <x v="8"/>
    <n v="3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09"/>
    <s v="YANDUN RUBEN"/>
    <s v="ZECI"/>
    <x v="272"/>
    <s v="2"/>
    <s v="Sin Pallet"/>
    <n v="0"/>
    <n v="0"/>
    <x v="1"/>
    <n v="48930"/>
    <n v="31000"/>
    <n v="17930"/>
    <n v="0"/>
    <m/>
    <x v="1"/>
    <n v="7"/>
    <s v="07"/>
    <n v="31"/>
    <x v="1"/>
    <n v="0"/>
    <n v="0"/>
    <s v="TRANSCONCEM CIA. LTDA."/>
    <n v="1013227"/>
    <s v="COMPAÑIA DE TRANSPORTE PESADO"/>
    <x v="273"/>
  </r>
  <r>
    <n v="1002212990"/>
    <s v="UE01"/>
    <x v="22"/>
    <d v="1899-12-30T12:39:00"/>
    <x v="4122"/>
    <s v="9000810005"/>
    <s v="013-020-00048116"/>
    <n v="4166.9399999999996"/>
    <n v="4672"/>
    <s v="ZPDF"/>
    <s v="70178080"/>
    <s v="0000396562"/>
    <n v="8002831282"/>
    <x v="3127"/>
    <x v="3"/>
    <x v="3"/>
    <n v="640"/>
    <s v="BOL"/>
    <s v="105068"/>
    <x v="124"/>
    <s v="806593"/>
    <s v="BODEGA PRINCIPAL"/>
    <x v="36"/>
    <s v="BARRIO EL PORTAL"/>
    <x v="55"/>
    <s v="O-Sucumbios-Lagoagrio"/>
    <n v="469"/>
    <x v="110"/>
    <x v="110"/>
    <s v="100018300"/>
    <s v="TAPIA CLEVER"/>
    <s v="ZETT"/>
    <x v="164"/>
    <s v="1"/>
    <s v="Con Pallet"/>
    <n v="0.05"/>
    <n v="32"/>
    <x v="0"/>
    <n v="50380"/>
    <n v="32040"/>
    <n v="18340"/>
    <n v="889.6"/>
    <m/>
    <x v="108"/>
    <n v="7"/>
    <s v="07"/>
    <n v="32"/>
    <x v="1"/>
    <n v="1.3900000000000001"/>
    <n v="27.8"/>
    <s v="LIDENORTI S.A."/>
    <n v="1013860"/>
    <s v="BEDON AYALA SIXTO LEONIDAS"/>
    <x v="164"/>
  </r>
  <r>
    <n v="1002213088"/>
    <s v="UE01"/>
    <x v="22"/>
    <d v="1899-12-30T12:40:00"/>
    <x v="4123"/>
    <s v="9000810370"/>
    <s v="012-022-00317128"/>
    <n v="2301.35"/>
    <n v="2580.29"/>
    <s v="ZPVN"/>
    <s v="40568980"/>
    <s v="P000033813"/>
    <n v="8002831393"/>
    <x v="312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40"/>
    <n v="18030"/>
    <n v="9310"/>
    <n v="266.39999999999998"/>
    <m/>
    <x v="34"/>
    <n v="7"/>
    <s v="07"/>
    <n v="18"/>
    <x v="1"/>
    <n v="0.74"/>
    <n v="14.799999999999999"/>
    <s v="TRANINTAGSA S.A."/>
    <n v="1014167"/>
    <s v="BENALCAZAR RUIZ LUIS EDUARDO"/>
    <x v="44"/>
  </r>
  <r>
    <n v="1002213012"/>
    <s v="UE01"/>
    <x v="22"/>
    <d v="1899-12-30T12:44:00"/>
    <x v="4124"/>
    <s v="9000810373"/>
    <s v="012-022-00317129"/>
    <n v="4102.3999999999996"/>
    <n v="4599.6400000000003"/>
    <s v="ZPVN"/>
    <s v="40568842"/>
    <s v="0000396415"/>
    <n v="8002831306"/>
    <x v="3129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135"/>
    <x v="135"/>
    <s v="100015055"/>
    <s v="ALQUINGA BYRON"/>
    <s v="ZETT"/>
    <x v="193"/>
    <s v="1"/>
    <s v="Con Pallet"/>
    <n v="0.05"/>
    <n v="32"/>
    <x v="0"/>
    <n v="50450"/>
    <n v="32060"/>
    <n v="18390"/>
    <n v="659.2"/>
    <m/>
    <x v="133"/>
    <n v="7"/>
    <s v="07"/>
    <n v="32"/>
    <x v="1"/>
    <n v="1.03"/>
    <n v="20.6"/>
    <s v="ALQUINGA &amp; ALQUINGA"/>
    <n v="1020877"/>
    <s v="ALQUINGA LUCERO BYRON EDUARDO"/>
    <x v="193"/>
  </r>
  <r>
    <n v="1002213073"/>
    <s v="UE01"/>
    <x v="22"/>
    <d v="1899-12-30T12:45:00"/>
    <x v="4125"/>
    <s v="9000810374"/>
    <s v="012-022-00317130"/>
    <n v="3278.88"/>
    <n v="3676.31"/>
    <s v="ZPVN"/>
    <s v="40568907"/>
    <s v="P000033800"/>
    <n v="8002831376"/>
    <x v="3130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68"/>
    <x v="68"/>
    <s v="100015058"/>
    <s v="MUÑOZ JUAN"/>
    <s v="ZEMT"/>
    <x v="86"/>
    <s v="1"/>
    <s v="Con Pallet"/>
    <n v="0.05"/>
    <n v="24"/>
    <x v="0"/>
    <n v="40660"/>
    <n v="24030"/>
    <n v="16630"/>
    <n v="91.2"/>
    <m/>
    <x v="66"/>
    <n v="7"/>
    <s v="07"/>
    <n v="24"/>
    <x v="1"/>
    <n v="0.19"/>
    <n v="3.8000000000000003"/>
    <s v="SELVALEGRE S.A."/>
    <n v="1013859"/>
    <s v="MUÑOZ ORTIZ JUAN MANUEL"/>
    <x v="86"/>
  </r>
  <r>
    <n v="1002213121"/>
    <s v="UE01"/>
    <x v="22"/>
    <d v="1899-12-30T12:47:00"/>
    <x v="4126"/>
    <s v=""/>
    <s v=""/>
    <n v="0"/>
    <n v="0"/>
    <s v="ZPRC"/>
    <s v="2500108845"/>
    <s v="P000033803"/>
    <n v="8002831432"/>
    <x v="3131"/>
    <x v="7"/>
    <x v="7"/>
    <n v="360"/>
    <s v="BOL"/>
    <s v="101633"/>
    <x v="15"/>
    <s v="810878"/>
    <s v="BODEGA ZUMBALICA"/>
    <x v="6"/>
    <s v="COLAISA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310"/>
    <n v="18080"/>
    <n v="9230"/>
    <n v="266.39999999999998"/>
    <m/>
    <x v="131"/>
    <n v="7"/>
    <s v="07"/>
    <n v="18"/>
    <x v="1"/>
    <n v="0.74"/>
    <n v="14.799999999999999"/>
    <s v="RUTAS COTACACHENSES S.A."/>
    <n v="10005626"/>
    <s v="BENALCAZAR DE LA CRUZ CRISTIAN ROBE"/>
    <x v="190"/>
  </r>
  <r>
    <n v="1002213126"/>
    <s v="UE01"/>
    <x v="22"/>
    <d v="1899-12-30T12:52:00"/>
    <x v="4127"/>
    <s v="9000810378"/>
    <s v="012-022-00317132"/>
    <n v="1193.4000000000001"/>
    <n v="1338.05"/>
    <s v="ZPVN"/>
    <s v="40569115"/>
    <s v="0000396694"/>
    <n v="8002831439"/>
    <x v="3132"/>
    <x v="6"/>
    <x v="6"/>
    <n v="18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  <n v="1018470"/>
    <s v="COMERCIAL LOS NEVADOS"/>
    <x v="152"/>
  </r>
  <r>
    <n v="1002213126"/>
    <s v="UE01"/>
    <x v="22"/>
    <d v="1899-12-30T12:52:00"/>
    <x v="4128"/>
    <s v="9000810377"/>
    <s v="012-022-00317131"/>
    <n v="1152.45"/>
    <n v="1292.1300000000001"/>
    <s v="ZPVN"/>
    <s v="40556969"/>
    <s v="0000396695"/>
    <n v="8002831440"/>
    <x v="3132"/>
    <x v="6"/>
    <x v="6"/>
    <n v="18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  <n v="1018470"/>
    <s v="COMERCIAL LOS NEVADOS"/>
    <x v="152"/>
  </r>
  <r>
    <n v="1002213097"/>
    <s v="UE01"/>
    <x v="22"/>
    <d v="1899-12-30T12:59:00"/>
    <x v="4129"/>
    <s v=""/>
    <s v=""/>
    <n v="0"/>
    <n v="0"/>
    <s v="ZPRC"/>
    <s v="2500108875"/>
    <s v="P000033865"/>
    <n v="8002831405"/>
    <x v="3133"/>
    <x v="5"/>
    <x v="5"/>
    <n v="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12967.352999999999"/>
    <n v="4002.3530000000001"/>
    <n v="8965"/>
    <n v="40.799999999999997"/>
    <m/>
    <x v="7"/>
    <n v="7"/>
    <s v="07"/>
    <n v="4"/>
    <x v="1"/>
    <n v="0.51"/>
    <n v="10.199999999999999"/>
    <s v="TRANSPORTE PROPIO"/>
    <n v="1013388"/>
    <s v="CAMPAÑA MALDONADO BLANCA CECILIA"/>
    <x v="38"/>
  </r>
  <r>
    <n v="1002213097"/>
    <s v="UE01"/>
    <x v="22"/>
    <d v="1899-12-30T12:59:00"/>
    <x v="4130"/>
    <s v=""/>
    <s v=""/>
    <n v="0"/>
    <n v="0"/>
    <s v="ZPRC"/>
    <s v="2500108874"/>
    <s v="P000033864"/>
    <n v="8002831404"/>
    <x v="3133"/>
    <x v="6"/>
    <x v="6"/>
    <n v="60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38982.646999999997"/>
    <n v="30017.647000000001"/>
    <n v="8965"/>
    <n v="306"/>
    <m/>
    <x v="7"/>
    <n v="7"/>
    <s v="07"/>
    <n v="30"/>
    <x v="1"/>
    <n v="0.51"/>
    <n v="10.199999999999999"/>
    <s v="TRANSPORTE PROPIO"/>
    <n v="1013388"/>
    <s v="CAMPAÑA MALDONADO BLANCA CECILIA"/>
    <x v="38"/>
  </r>
  <r>
    <n v="1002212946"/>
    <s v="UE01"/>
    <x v="22"/>
    <d v="1899-12-30T13:05:00"/>
    <x v="4131"/>
    <s v="9000810385"/>
    <s v="012-022-00317134"/>
    <n v="2560"/>
    <n v="2870.29"/>
    <s v="ZPVN"/>
    <s v="40568915"/>
    <s v="0000396545"/>
    <n v="8002831227"/>
    <x v="3134"/>
    <x v="3"/>
    <x v="3"/>
    <n v="400"/>
    <s v="BOL"/>
    <s v="10003672"/>
    <x v="114"/>
    <s v="807738"/>
    <s v="BODEGA PRINCIPAL GRUPO ROMERO"/>
    <x v="52"/>
    <s v="AV MANABI, SECTOR COROMOTO"/>
    <x v="87"/>
    <s v="O-Guayas-Elempalme"/>
    <n v="383"/>
    <x v="51"/>
    <x v="51"/>
    <s v="100014928"/>
    <s v="INLAGO RODRIGO"/>
    <s v="ZETT"/>
    <x v="66"/>
    <s v="1"/>
    <s v="Con Pallet"/>
    <n v="0.05"/>
    <n v="20"/>
    <x v="0"/>
    <n v="29153.75"/>
    <n v="19993.75"/>
    <n v="9160"/>
    <n v="404"/>
    <m/>
    <x v="49"/>
    <n v="7"/>
    <s v="07"/>
    <n v="20"/>
    <x v="1"/>
    <n v="1.01"/>
    <n v="20.2"/>
    <s v="TRANSCARLONISA"/>
    <n v="1014153"/>
    <s v="INLAGO ANDRANGO LUIS RODRIGO"/>
    <x v="66"/>
  </r>
  <r>
    <n v="1002212946"/>
    <s v="UE01"/>
    <x v="22"/>
    <d v="1899-12-30T13:05:00"/>
    <x v="4132"/>
    <s v="9000810384"/>
    <s v="012-022-00317133"/>
    <n v="1596"/>
    <n v="1789.45"/>
    <s v="ZPVN"/>
    <s v="40568915"/>
    <s v="0000396544"/>
    <n v="8002831228"/>
    <x v="3134"/>
    <x v="4"/>
    <x v="4"/>
    <n v="240"/>
    <s v="BOL"/>
    <s v="10003672"/>
    <x v="114"/>
    <s v="807738"/>
    <s v="BODEGA PRINCIPAL GRUPO ROMERO"/>
    <x v="52"/>
    <s v="AV MANABI, SECTOR COROMOTO"/>
    <x v="87"/>
    <s v="O-Guayas-Elempalme"/>
    <n v="383"/>
    <x v="51"/>
    <x v="51"/>
    <s v="100014928"/>
    <s v="INLAGO RODRIGO"/>
    <s v="ZETT"/>
    <x v="66"/>
    <s v="1"/>
    <s v="Con Pallet"/>
    <n v="0.05"/>
    <n v="12"/>
    <x v="0"/>
    <n v="21156.25"/>
    <n v="11996.25"/>
    <n v="9160"/>
    <n v="242.4"/>
    <m/>
    <x v="49"/>
    <n v="7"/>
    <s v="07"/>
    <n v="12"/>
    <x v="1"/>
    <n v="1.01"/>
    <n v="20.2"/>
    <s v="TRANSCARLONISA"/>
    <n v="1014153"/>
    <s v="INLAGO ANDRANGO LUIS RODRIGO"/>
    <x v="66"/>
  </r>
  <r>
    <n v="1002213138"/>
    <s v="UE01"/>
    <x v="22"/>
    <d v="1899-12-30T13:06:00"/>
    <x v="4133"/>
    <s v="9000810386"/>
    <s v="012-022-00317135"/>
    <n v="3259.2"/>
    <n v="3654.23"/>
    <s v="ZPVN"/>
    <s v="40569123"/>
    <s v="0000396707"/>
    <n v="8002831461"/>
    <x v="3135"/>
    <x v="6"/>
    <x v="6"/>
    <n v="48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410"/>
    <n v="24040"/>
    <n v="15370"/>
    <n v="244.8"/>
    <m/>
    <x v="54"/>
    <n v="7"/>
    <s v="07"/>
    <n v="24"/>
    <x v="1"/>
    <n v="0.51"/>
    <n v="10.200000000000001"/>
    <s v="TRANSPORTE PROPIO"/>
    <n v="1013768"/>
    <s v="PROAÑO MESIAS JOSELITO"/>
    <x v="71"/>
  </r>
  <r>
    <n v="1002213044"/>
    <s v="UE01"/>
    <x v="22"/>
    <d v="1899-12-30T13:09:00"/>
    <x v="4134"/>
    <s v="9000810388"/>
    <s v="012-022-00317136"/>
    <n v="4166.9399999999996"/>
    <n v="4672"/>
    <s v="ZPVN"/>
    <s v="40568885"/>
    <s v="P000033792"/>
    <n v="8002831340"/>
    <x v="3136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68"/>
    <x v="168"/>
    <s v="100015007"/>
    <s v="FLORES EDISON"/>
    <s v="ZETT"/>
    <x v="256"/>
    <s v="1"/>
    <s v="Con Pallet"/>
    <n v="0.05"/>
    <n v="32"/>
    <x v="0"/>
    <n v="50240"/>
    <n v="32070"/>
    <n v="18170"/>
    <n v="889.6"/>
    <m/>
    <x v="164"/>
    <n v="7"/>
    <s v="07"/>
    <n v="32"/>
    <x v="1"/>
    <n v="1.3900000000000001"/>
    <n v="27.8"/>
    <s v="TRIMPESAS S.A."/>
    <n v="1013887"/>
    <s v="FLORES ARIAS EDISON IVAN"/>
    <x v="256"/>
  </r>
  <r>
    <n v="1002213093"/>
    <s v="UE01"/>
    <x v="22"/>
    <d v="1899-12-30T13:14:00"/>
    <x v="4135"/>
    <s v="9000810389"/>
    <s v="012-022-00317137"/>
    <n v="2336.81"/>
    <n v="2620.0500000000002"/>
    <s v="ZPVN"/>
    <s v="40569161"/>
    <s v="0000396765"/>
    <n v="8002831400"/>
    <x v="3137"/>
    <x v="4"/>
    <x v="4"/>
    <n v="360"/>
    <s v="BOL"/>
    <s v="101504"/>
    <x v="120"/>
    <s v="810729"/>
    <s v="FERRETERIA CHASSI LA MANA"/>
    <x v="26"/>
    <s v="CALLE MEDARDO ÁNGEL SILVA Y QUITO"/>
    <x v="39"/>
    <s v="O-Cotopaxi-Lamana"/>
    <n v="330"/>
    <x v="39"/>
    <x v="39"/>
    <s v="10001979"/>
    <s v="TITISTAR CUCAS FERNANDO PATRICIO"/>
    <s v="ZEMU"/>
    <x v="47"/>
    <s v="2"/>
    <s v="Sin Pallet"/>
    <n v="0"/>
    <n v="0"/>
    <x v="0"/>
    <n v="26930"/>
    <n v="17990"/>
    <n v="8940"/>
    <n v="478.8"/>
    <m/>
    <x v="37"/>
    <n v="7"/>
    <s v="07"/>
    <n v="18"/>
    <x v="1"/>
    <n v="1.33"/>
    <n v="26.6"/>
    <s v="TRANSLOBOL S.A."/>
    <n v="1014100"/>
    <s v="SIGUENZA PARRA FROILAN ALEJANDRO"/>
    <x v="47"/>
  </r>
  <r>
    <n v="1002213140"/>
    <s v="UE01"/>
    <x v="22"/>
    <d v="1899-12-30T13:17:00"/>
    <x v="4136"/>
    <s v="9000810390"/>
    <s v="012-022-00317138"/>
    <n v="2301.35"/>
    <n v="2580.29"/>
    <s v="ZPVN"/>
    <s v="40568984"/>
    <s v="P000033815"/>
    <n v="8002831463"/>
    <x v="313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"/>
    <x v="14"/>
    <s v="100020316"/>
    <s v="TROYA DAVID"/>
    <s v="ZEMU"/>
    <x v="183"/>
    <s v="2"/>
    <s v="Sin Pallet"/>
    <n v="0"/>
    <n v="0"/>
    <x v="0"/>
    <n v="26950"/>
    <n v="18040"/>
    <n v="8910"/>
    <n v="266.39999999999998"/>
    <m/>
    <x v="14"/>
    <n v="7"/>
    <s v="07"/>
    <n v="18"/>
    <x v="1"/>
    <n v="0.74"/>
    <n v="14.799999999999999"/>
    <s v="OTAVALOTRUCKS S.A."/>
    <n v="1014339"/>
    <s v="NICOLALDE FLORES MILTON FABIAN"/>
    <x v="183"/>
  </r>
  <r>
    <n v="1002213170"/>
    <s v="UE01"/>
    <x v="22"/>
    <d v="1899-12-30T13:24:00"/>
    <x v="4137"/>
    <s v=""/>
    <s v=""/>
    <n v="0"/>
    <n v="0"/>
    <s v="ZPRC"/>
    <s v="2500108867"/>
    <s v="P000033822"/>
    <n v="8002831508"/>
    <x v="3139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48"/>
    <x v="48"/>
    <s v="100019553"/>
    <s v="GRANDA HENDRY"/>
    <s v="ZEMU"/>
    <x v="62"/>
    <s v="2"/>
    <s v="Sin Pallet"/>
    <n v="0"/>
    <n v="0"/>
    <x v="0"/>
    <n v="26920"/>
    <n v="18020"/>
    <n v="8900"/>
    <n v="266.39999999999998"/>
    <m/>
    <x v="46"/>
    <n v="7"/>
    <s v="07"/>
    <n v="18"/>
    <x v="1"/>
    <n v="0.74"/>
    <n v="14.799999999999999"/>
    <s v="TRAPSA C.A."/>
    <n v="1024047"/>
    <s v="GRANDA ALMEIDA LUIS ANIBAL"/>
    <x v="62"/>
  </r>
  <r>
    <n v="1002213039"/>
    <s v="UE01"/>
    <x v="22"/>
    <d v="1899-12-30T13:31:00"/>
    <x v="4138"/>
    <s v="9000810397"/>
    <s v="012-022-00317139"/>
    <n v="4204.8"/>
    <n v="4714.45"/>
    <s v="ZPVN"/>
    <s v="40568872"/>
    <s v="0000396486"/>
    <n v="8002831334"/>
    <x v="3140"/>
    <x v="3"/>
    <x v="3"/>
    <n v="640"/>
    <s v="BOL"/>
    <s v="10007855"/>
    <x v="288"/>
    <s v="810819"/>
    <s v="BODEGA PRINCIPAL"/>
    <x v="39"/>
    <s v="AV CHONE Y VIA PITA"/>
    <x v="58"/>
    <s v="O-Manabi-Elcarmen"/>
    <n v="278"/>
    <x v="139"/>
    <x v="139"/>
    <s v="100018201"/>
    <s v="GUERRERO MARCELO"/>
    <s v="ZETT"/>
    <x v="204"/>
    <s v="1"/>
    <s v="Con Pallet"/>
    <n v="0.05"/>
    <n v="32"/>
    <x v="0"/>
    <n v="49690"/>
    <n v="32050"/>
    <n v="17640"/>
    <n v="531.20000000000005"/>
    <m/>
    <x v="137"/>
    <n v="7"/>
    <s v="07"/>
    <n v="32"/>
    <x v="1"/>
    <n v="0.83000000000000007"/>
    <n v="16.600000000000001"/>
    <s v="TRAPSA C.A."/>
    <n v="1013882"/>
    <s v="GUERRERO ANDRADE EDUARDO MARCELO"/>
    <x v="204"/>
  </r>
  <r>
    <n v="1002213154"/>
    <s v="UE01"/>
    <x v="22"/>
    <d v="1899-12-30T13:56:00"/>
    <x v="4139"/>
    <s v="9000810438"/>
    <s v="012-022-00317141"/>
    <n v="812.4"/>
    <n v="910.87"/>
    <s v="ZPVN"/>
    <s v="40568777"/>
    <s v="P000033770"/>
    <n v="8002831481"/>
    <x v="3141"/>
    <x v="7"/>
    <x v="7"/>
    <n v="120"/>
    <s v="BOL"/>
    <s v="101500"/>
    <x v="30"/>
    <s v="801442"/>
    <s v="DISTRIBUIDORA ROSERO S.C.C."/>
    <x v="1"/>
    <s v="VIA INTEROCEANICA S/N Y ENTRAD FERR"/>
    <x v="10"/>
    <s v="O-Pichincha-Tumbaco"/>
    <n v="110"/>
    <x v="72"/>
    <x v="72"/>
    <s v="100014825"/>
    <s v="MEJIA ARMANDO"/>
    <s v="ZETT"/>
    <x v="93"/>
    <s v="1"/>
    <s v="Con Pallet"/>
    <n v="0.05"/>
    <n v="6"/>
    <x v="0"/>
    <n v="14916.25"/>
    <n v="6011.25"/>
    <n v="8905"/>
    <n v="55.2"/>
    <m/>
    <x v="70"/>
    <n v="7"/>
    <s v="07"/>
    <n v="6"/>
    <x v="1"/>
    <n v="0.46"/>
    <n v="9.2000000000000011"/>
    <s v="LIDENORTI S.A."/>
    <n v="1013538"/>
    <s v="ROSERO TAFUR JOSE STALIN"/>
    <x v="93"/>
  </r>
  <r>
    <n v="1002213154"/>
    <s v="UE01"/>
    <x v="22"/>
    <d v="1899-12-30T13:56:00"/>
    <x v="4140"/>
    <s v="9000810437"/>
    <s v="012-022-00317140"/>
    <n v="3504.8"/>
    <n v="3929.61"/>
    <s v="ZPVN"/>
    <s v="40568776"/>
    <s v="P000033769"/>
    <n v="8002831482"/>
    <x v="3141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72"/>
    <x v="72"/>
    <s v="100014825"/>
    <s v="MEJIA ARMANDO"/>
    <s v="ZETT"/>
    <x v="93"/>
    <s v="1"/>
    <s v="Con Pallet"/>
    <n v="0.05"/>
    <n v="26"/>
    <x v="0"/>
    <n v="34953.75"/>
    <n v="26048.75"/>
    <n v="8905"/>
    <n v="239.2"/>
    <m/>
    <x v="70"/>
    <n v="7"/>
    <s v="07"/>
    <n v="26"/>
    <x v="1"/>
    <n v="0.45999999999999996"/>
    <n v="9.1999999999999993"/>
    <s v="LIDENORTI S.A."/>
    <n v="1013538"/>
    <s v="ROSERO TAFUR JOSE STALIN"/>
    <x v="93"/>
  </r>
  <r>
    <n v="1002213065"/>
    <s v="UE01"/>
    <x v="22"/>
    <d v="1899-12-30T13:58:00"/>
    <x v="4141"/>
    <s v=""/>
    <s v=""/>
    <n v="0"/>
    <n v="0"/>
    <s v="ZPRC"/>
    <s v="2500108870"/>
    <s v="P000033845"/>
    <n v="8002831366"/>
    <x v="314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1"/>
    <x v="81"/>
    <s v="100014895"/>
    <s v="TERAN JAIME"/>
    <s v="ZETT"/>
    <x v="162"/>
    <s v="4"/>
    <s v="Pallet Cortesia"/>
    <n v="0"/>
    <n v="0"/>
    <x v="0"/>
    <n v="49580"/>
    <n v="31970"/>
    <n v="17610"/>
    <n v="537.6"/>
    <m/>
    <x v="79"/>
    <n v="7"/>
    <s v="07"/>
    <n v="32"/>
    <x v="1"/>
    <n v="0.84000000000000008"/>
    <n v="16.8"/>
    <s v="LA ARMENIA S.A."/>
    <n v="1013564"/>
    <s v="VIVERO MORALES MILTON CICERON"/>
    <x v="162"/>
  </r>
  <r>
    <n v="1002213068"/>
    <s v="UE01"/>
    <x v="22"/>
    <d v="1899-12-30T14:00:00"/>
    <x v="4142"/>
    <s v=""/>
    <s v=""/>
    <n v="0"/>
    <n v="0"/>
    <s v="ZPRC"/>
    <s v="2500108872"/>
    <s v="P000033847"/>
    <n v="8002831369"/>
    <x v="3143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72"/>
    <x v="172"/>
    <s v="10004392"/>
    <s v="KLEVER"/>
    <s v="ZETT"/>
    <x v="263"/>
    <s v="4"/>
    <s v="Pallet Cortesia"/>
    <n v="0"/>
    <n v="0"/>
    <x v="0"/>
    <n v="49900"/>
    <n v="32070"/>
    <n v="17830"/>
    <n v="537.6"/>
    <m/>
    <x v="168"/>
    <n v="7"/>
    <s v="07"/>
    <n v="32"/>
    <x v="1"/>
    <n v="0.84000000000000008"/>
    <n v="16.8"/>
    <s v="TRANSLOBOL S.A."/>
    <n v="1013827"/>
    <s v="ALMEIDA ECHEVERRIA NELSON EDUARDO"/>
    <x v="263"/>
  </r>
  <r>
    <n v="1002213175"/>
    <s v="UE01"/>
    <x v="22"/>
    <d v="1899-12-30T14:03:00"/>
    <x v="4143"/>
    <s v="9000810440"/>
    <s v="012-022-00317143"/>
    <n v="271.60000000000002"/>
    <n v="304.52"/>
    <s v="ZPVN"/>
    <s v="40568716"/>
    <s v="0000396244"/>
    <n v="8002831514"/>
    <x v="3144"/>
    <x v="3"/>
    <x v="3"/>
    <n v="40"/>
    <s v="BOL"/>
    <s v="103110"/>
    <x v="145"/>
    <s v="806362"/>
    <s v="COESMETT BODEGA MATRIZ"/>
    <x v="22"/>
    <s v="OLMEDO 304 NTRE IMBABURA Y SAN J"/>
    <x v="32"/>
    <s v="O-Esmeraldas-Esmeraldas"/>
    <n v="388"/>
    <x v="121"/>
    <x v="121"/>
    <s v="100014956"/>
    <s v="ENRIQUEZ PABLO"/>
    <s v="ZEMT"/>
    <x v="170"/>
    <s v="1"/>
    <s v="Con Pallet"/>
    <n v="0.05"/>
    <n v="2"/>
    <x v="0"/>
    <n v="10411.666999999999"/>
    <n v="2001.6669999999999"/>
    <n v="8410"/>
    <n v="42.4"/>
    <m/>
    <x v="119"/>
    <n v="7"/>
    <s v="07"/>
    <n v="2"/>
    <x v="1"/>
    <n v="1.06"/>
    <n v="21.2"/>
    <s v="LIDENORTI S.A."/>
    <n v="1013565"/>
    <s v="ESPARZA ESPINOZA JIMMY ERNESTO"/>
    <x v="170"/>
  </r>
  <r>
    <n v="1002213175"/>
    <s v="UE01"/>
    <x v="22"/>
    <d v="1899-12-30T14:03:00"/>
    <x v="4144"/>
    <s v="9000810439"/>
    <s v="012-022-00317142"/>
    <n v="3110.8"/>
    <n v="3487.85"/>
    <s v="ZPVN"/>
    <s v="40568716"/>
    <s v="0000396243"/>
    <n v="8002831513"/>
    <x v="3144"/>
    <x v="4"/>
    <x v="4"/>
    <n v="440"/>
    <s v="BOL"/>
    <s v="103110"/>
    <x v="145"/>
    <s v="806362"/>
    <s v="COESMETT BODEGA MATRIZ"/>
    <x v="22"/>
    <s v="OLMEDO 304 NTRE IMBABURA Y SAN J"/>
    <x v="32"/>
    <s v="O-Esmeraldas-Esmeraldas"/>
    <n v="388"/>
    <x v="121"/>
    <x v="121"/>
    <s v="100014956"/>
    <s v="ENRIQUEZ PABLO"/>
    <s v="ZEMT"/>
    <x v="170"/>
    <s v="1"/>
    <s v="Con Pallet"/>
    <n v="0.05"/>
    <n v="22"/>
    <x v="0"/>
    <n v="30428.332999999999"/>
    <n v="22018.332999999999"/>
    <n v="8410"/>
    <n v="466.4"/>
    <m/>
    <x v="119"/>
    <n v="7"/>
    <s v="07"/>
    <n v="22"/>
    <x v="1"/>
    <n v="1.06"/>
    <n v="21.2"/>
    <s v="LIDENORTI S.A."/>
    <n v="1013565"/>
    <s v="ESPARZA ESPINOZA JIMMY ERNESTO"/>
    <x v="170"/>
  </r>
  <r>
    <n v="1002213136"/>
    <s v="UE01"/>
    <x v="22"/>
    <d v="1899-12-30T14:04:00"/>
    <x v="4145"/>
    <s v="9000810441"/>
    <s v="012-022-00317144"/>
    <n v="4416.1899999999996"/>
    <n v="4951.46"/>
    <s v="ZPVN"/>
    <s v="40568906"/>
    <s v="P000033799"/>
    <n v="8002831458"/>
    <x v="3145"/>
    <x v="7"/>
    <x v="7"/>
    <n v="640"/>
    <s v="BOL"/>
    <s v="101726"/>
    <x v="57"/>
    <s v="801198"/>
    <s v="SU FERRETERO No 2"/>
    <x v="9"/>
    <s v="IBARRA  AV TEODORO GOMEZ Y JACINTO"/>
    <x v="11"/>
    <s v="O-Imbabura-Ibarra"/>
    <n v="30"/>
    <x v="148"/>
    <x v="148"/>
    <s v="100014930"/>
    <s v="SANCHEZ JORGE"/>
    <s v="ZETT"/>
    <x v="288"/>
    <s v="1"/>
    <s v="Con Pallet"/>
    <n v="0.05"/>
    <n v="32"/>
    <x v="0"/>
    <n v="50460"/>
    <n v="32080"/>
    <n v="18380"/>
    <n v="121.6"/>
    <m/>
    <x v="145"/>
    <n v="7"/>
    <s v="07"/>
    <n v="32"/>
    <x v="1"/>
    <n v="0.19"/>
    <n v="3.8"/>
    <s v="TRAPSA C.A."/>
    <n v="1013232"/>
    <s v="SANCHEZ VALLEJOS JORGE FABIAN"/>
    <x v="286"/>
  </r>
  <r>
    <n v="1002213174"/>
    <s v="UE01"/>
    <x v="22"/>
    <d v="1899-12-30T14:06:00"/>
    <x v="4146"/>
    <s v="9000810442"/>
    <s v="012-022-00317145"/>
    <n v="3238.68"/>
    <n v="3631.23"/>
    <s v="ZPVN"/>
    <s v="40568818"/>
    <s v="P000033779"/>
    <n v="8002831512"/>
    <x v="3146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76"/>
    <x v="76"/>
    <s v="100022169"/>
    <s v="LOMAS MONTESDEOCA VINICIO XAVIER"/>
    <s v="ZEMT"/>
    <x v="99"/>
    <s v="1"/>
    <s v="Con Pallet"/>
    <n v="0.05"/>
    <n v="24"/>
    <x v="0"/>
    <n v="39410"/>
    <n v="24040"/>
    <n v="15370"/>
    <n v="43.2"/>
    <m/>
    <x v="74"/>
    <n v="7"/>
    <s v="07"/>
    <n v="24"/>
    <x v="1"/>
    <n v="9.0000000000000011E-2"/>
    <n v="1.8"/>
    <s v="LIDENORTI S.A."/>
    <n v="1013592"/>
    <s v="VALENCIA BENAVIDES GLADYS RUBY"/>
    <x v="99"/>
  </r>
  <r>
    <n v="1002213196"/>
    <s v="UE01"/>
    <x v="22"/>
    <d v="1899-12-30T14:14:00"/>
    <x v="4147"/>
    <s v="9000810443"/>
    <s v="012-022-00317146"/>
    <n v="2287.17"/>
    <n v="2564.39"/>
    <s v="ZPVN"/>
    <s v="40569154"/>
    <s v="P000033881"/>
    <n v="8002831543"/>
    <x v="314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7010"/>
    <n v="18030"/>
    <n v="8980"/>
    <n v="280.8"/>
    <m/>
    <x v="141"/>
    <n v="7"/>
    <s v="07"/>
    <n v="18"/>
    <x v="1"/>
    <n v="0.78"/>
    <n v="15.600000000000001"/>
    <s v="TRANSPORTE PROPIO"/>
    <n v="1023045"/>
    <s v="ESPINOSA OTAVALO PABLO ANIBAL"/>
    <x v="211"/>
  </r>
  <r>
    <n v="1002213134"/>
    <s v="UE01"/>
    <x v="22"/>
    <d v="1899-12-30T14:20:00"/>
    <x v="4148"/>
    <s v="9000810446"/>
    <s v="012-022-00317147"/>
    <n v="3182.4"/>
    <n v="3568.13"/>
    <s v="ZPVN"/>
    <s v="40568893"/>
    <s v="P000033794"/>
    <n v="8002831456"/>
    <x v="3148"/>
    <x v="6"/>
    <x v="6"/>
    <n v="480"/>
    <s v="BOL"/>
    <s v="101485"/>
    <x v="265"/>
    <s v="802083"/>
    <s v="BODEGA TORRES PEDRO"/>
    <x v="99"/>
    <s v="CALLE AMBATO S/N Y TOMAS HALFLANS"/>
    <x v="167"/>
    <s v="O-Tungurahua-Baños"/>
    <n v="284"/>
    <x v="79"/>
    <x v="79"/>
    <s v="100016219"/>
    <s v="ALQUINGA FABIAN"/>
    <s v="ZEMT"/>
    <x v="177"/>
    <s v="2"/>
    <s v="Sin Pallet"/>
    <n v="0"/>
    <n v="0"/>
    <x v="0"/>
    <n v="38880"/>
    <n v="24050"/>
    <n v="14830"/>
    <n v="465.6"/>
    <m/>
    <x v="77"/>
    <n v="7"/>
    <s v="07"/>
    <n v="24"/>
    <x v="1"/>
    <n v="0.97000000000000008"/>
    <n v="19.400000000000002"/>
    <s v="ALQUINGA &amp; ALQUINGA"/>
    <n v="1013844"/>
    <s v="ALQUINGA LUCERO WILTER FABIAN"/>
    <x v="177"/>
  </r>
  <r>
    <n v="1002213094"/>
    <s v="UE01"/>
    <x v="22"/>
    <d v="1899-12-30T14:37:00"/>
    <x v="4149"/>
    <s v="9000810453"/>
    <s v="012-022-00317148"/>
    <n v="4193.1400000000003"/>
    <n v="4701.38"/>
    <s v="ZPVN"/>
    <s v="40568932"/>
    <s v="P000033804"/>
    <n v="8002831401"/>
    <x v="3149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81"/>
    <x v="81"/>
    <s v="100017321"/>
    <s v="TERAN PEPE"/>
    <s v="ZETT"/>
    <x v="110"/>
    <s v="2"/>
    <s v="Sin Pallet"/>
    <n v="0"/>
    <n v="0"/>
    <x v="0"/>
    <n v="50160"/>
    <n v="32970"/>
    <n v="17190"/>
    <n v="514.79999999999995"/>
    <m/>
    <x v="79"/>
    <n v="7"/>
    <s v="07"/>
    <n v="33"/>
    <x v="1"/>
    <n v="0.77999999999999992"/>
    <n v="15.599999999999998"/>
    <s v="LA ARMENIA. S.A."/>
    <n v="1013564"/>
    <s v="VIVERO MORALES MILTON CICERON"/>
    <x v="110"/>
  </r>
  <r>
    <n v="1002213148"/>
    <s v="UE01"/>
    <x v="22"/>
    <d v="1899-12-30T14:51:00"/>
    <x v="4150"/>
    <s v="9000810456"/>
    <s v="012-022-00317149"/>
    <n v="3271.78"/>
    <n v="3668.34"/>
    <s v="ZPVN"/>
    <s v="40568817"/>
    <s v="P000033778"/>
    <n v="8002831473"/>
    <x v="3150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34"/>
    <x v="134"/>
    <s v="100015025"/>
    <s v="ARCINIEGA OSWALDO"/>
    <s v="ZEMT"/>
    <x v="192"/>
    <s v="1"/>
    <s v="Con Pallet"/>
    <n v="0.05"/>
    <n v="24"/>
    <x v="0"/>
    <n v="39520"/>
    <n v="23960"/>
    <n v="15560"/>
    <n v="43.2"/>
    <m/>
    <x v="132"/>
    <n v="7"/>
    <s v="07"/>
    <n v="24"/>
    <x v="1"/>
    <n v="9.0000000000000011E-2"/>
    <n v="1.8"/>
    <s v="LIDENORTI S.A."/>
    <n v="1013581"/>
    <s v="BARRERA GALLEGOS FRANKLIN GUILLERMO"/>
    <x v="192"/>
  </r>
  <r>
    <n v="1002213259"/>
    <s v="UE01"/>
    <x v="22"/>
    <d v="1899-12-30T16:38:00"/>
    <x v="4151"/>
    <s v=""/>
    <s v=""/>
    <n v="0"/>
    <n v="0"/>
    <s v="ZPRC"/>
    <s v="2500108868"/>
    <s v="P000033826"/>
    <n v="8002831618"/>
    <x v="3151"/>
    <x v="7"/>
    <x v="7"/>
    <n v="360"/>
    <s v="BOL"/>
    <s v="101633"/>
    <x v="15"/>
    <s v="803189"/>
    <s v="SACOS BODEGA LASSO"/>
    <x v="6"/>
    <s v="PANAMERICANA NORTE"/>
    <x v="6"/>
    <s v="O-Cotopaxi-Lasso"/>
    <n v="178"/>
    <x v="21"/>
    <x v="21"/>
    <s v="10000371"/>
    <s v="PERUGACHI MORENO DARWIN SANTIAGO"/>
    <s v="ZEMU"/>
    <x v="26"/>
    <s v="2"/>
    <s v="Sin Pallet"/>
    <n v="0"/>
    <n v="0"/>
    <x v="0"/>
    <n v="27120"/>
    <n v="18060"/>
    <n v="9060"/>
    <n v="248.4"/>
    <m/>
    <x v="21"/>
    <n v="7"/>
    <s v="07"/>
    <n v="18"/>
    <x v="1"/>
    <n v="0.69000000000000006"/>
    <n v="13.8"/>
    <s v="TRIMPESAS S.A."/>
    <n v="1013819"/>
    <s v="ESPARZA ENDARA GUIDO MAURICIO"/>
    <x v="26"/>
  </r>
  <r>
    <n v="1002213106"/>
    <s v="UE01"/>
    <x v="22"/>
    <d v="1899-12-30T16:40:00"/>
    <x v="4152"/>
    <s v="9000810478"/>
    <s v="012-022-00317150"/>
    <n v="4198.3999999999996"/>
    <n v="4707.28"/>
    <s v="ZPVN"/>
    <s v="40568913"/>
    <s v="0000396540"/>
    <n v="8002831415"/>
    <x v="3152"/>
    <x v="3"/>
    <x v="3"/>
    <n v="640"/>
    <s v="BOL"/>
    <s v="101664"/>
    <x v="8"/>
    <s v="800623"/>
    <s v="SR. MARIO LOPEZ"/>
    <x v="36"/>
    <s v="MARIO LOPEZ / VIA A LAGO AGRIO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720"/>
    <n v="32080"/>
    <n v="17640"/>
    <n v="889.6"/>
    <m/>
    <x v="166"/>
    <n v="7"/>
    <s v="07"/>
    <n v="32"/>
    <x v="1"/>
    <n v="1.3900000000000001"/>
    <n v="27.8"/>
    <s v="TRANSPORTE PROPIO"/>
    <n v="10001792"/>
    <s v="LOPEZ PALAGUACHI JHON HENRY"/>
    <x v="258"/>
  </r>
  <r>
    <n v="1002213179"/>
    <s v="UE01"/>
    <x v="22"/>
    <d v="1899-12-30T16:42:00"/>
    <x v="4153"/>
    <s v="9000810485"/>
    <s v="012-022-00317152"/>
    <n v="1091.2"/>
    <n v="1223.46"/>
    <s v="ZPVN"/>
    <s v="40568902"/>
    <s v="P000033798"/>
    <n v="8002831518"/>
    <x v="3153"/>
    <x v="7"/>
    <x v="7"/>
    <n v="160"/>
    <s v="BOL"/>
    <s v="101779"/>
    <x v="85"/>
    <s v="802071"/>
    <s v="BODEGA SORIA"/>
    <x v="1"/>
    <s v="INTEROCEANICA LOTE 7"/>
    <x v="61"/>
    <s v="O-Pichincha-Puembo"/>
    <n v="110"/>
    <x v="125"/>
    <x v="125"/>
    <s v="100015198"/>
    <s v="IBUJES JESUS"/>
    <s v="ZEMT"/>
    <x v="178"/>
    <s v="1"/>
    <s v="Con Pallet"/>
    <n v="0.05"/>
    <n v="8"/>
    <x v="0"/>
    <n v="15611.666999999999"/>
    <n v="8016.6670000000004"/>
    <n v="7595"/>
    <n v="68.8"/>
    <m/>
    <x v="123"/>
    <n v="7"/>
    <s v="07"/>
    <n v="8"/>
    <x v="1"/>
    <n v="0.43"/>
    <n v="8.6"/>
    <s v="TRAPSA C.A."/>
    <n v="1013257"/>
    <s v="TERAN SARZOSA FRANCISCO BOLIVAR"/>
    <x v="178"/>
  </r>
  <r>
    <n v="1002213179"/>
    <s v="UE01"/>
    <x v="22"/>
    <d v="1899-12-30T16:42:00"/>
    <x v="4154"/>
    <s v="9000810484"/>
    <s v="012-022-00317151"/>
    <n v="2172.8000000000002"/>
    <n v="2436.16"/>
    <s v="ZPVN"/>
    <s v="40568901"/>
    <s v="P000033797"/>
    <n v="8002831519"/>
    <x v="3153"/>
    <x v="6"/>
    <x v="6"/>
    <n v="320"/>
    <s v="BOL"/>
    <s v="101779"/>
    <x v="85"/>
    <s v="802071"/>
    <s v="BODEGA SORIA"/>
    <x v="1"/>
    <s v="INTEROCEANICA LOTE 7"/>
    <x v="61"/>
    <s v="O-Pichincha-Puembo"/>
    <n v="110"/>
    <x v="125"/>
    <x v="125"/>
    <s v="100015198"/>
    <s v="IBUJES JESUS"/>
    <s v="ZEMT"/>
    <x v="178"/>
    <s v="1"/>
    <s v="Con Pallet"/>
    <n v="0.05"/>
    <n v="16"/>
    <x v="0"/>
    <n v="23628.332999999999"/>
    <n v="16033.333000000001"/>
    <n v="7595"/>
    <n v="137.6"/>
    <m/>
    <x v="123"/>
    <n v="7"/>
    <s v="07"/>
    <n v="16"/>
    <x v="1"/>
    <n v="0.43"/>
    <n v="8.6"/>
    <s v="TRAPSA C.A."/>
    <n v="1013257"/>
    <s v="TERAN SARZOSA FRANCISCO BOLIVAR"/>
    <x v="178"/>
  </r>
  <r>
    <n v="1002213238"/>
    <s v="UE01"/>
    <x v="22"/>
    <d v="1899-12-30T16:43:00"/>
    <x v="4155"/>
    <s v="9000809804"/>
    <s v="013-020-00048109"/>
    <n v="4362.37"/>
    <n v="4891.1099999999997"/>
    <s v="ZPDF"/>
    <s v="70178007"/>
    <s v="0000396689"/>
    <n v="8002831593"/>
    <x v="3154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35"/>
    <x v="35"/>
    <s v="100014897"/>
    <s v="CHAUCA RAMIRO"/>
    <s v="ZETT"/>
    <x v="232"/>
    <s v="1"/>
    <s v="Con Pallet"/>
    <n v="0.05"/>
    <n v="32"/>
    <x v="0"/>
    <n v="49570"/>
    <n v="32010"/>
    <n v="17560"/>
    <n v="121.6"/>
    <m/>
    <x v="33"/>
    <n v="7"/>
    <s v="07"/>
    <n v="32"/>
    <x v="1"/>
    <n v="0.19"/>
    <n v="3.8"/>
    <s v="SELVALEGRE S.A."/>
    <n v="1013510"/>
    <s v="ESPARZA ENDARA ALVARO DAMIAN"/>
    <x v="232"/>
  </r>
  <r>
    <n v="1002213292"/>
    <s v="UE01"/>
    <x v="22"/>
    <d v="1899-12-30T16:45:00"/>
    <x v="4156"/>
    <s v="9000810486"/>
    <s v="012-022-00317153"/>
    <n v="2343.91"/>
    <n v="2628.01"/>
    <s v="ZPVN"/>
    <s v="40569276"/>
    <s v="P000033907"/>
    <n v="8002831657"/>
    <x v="315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80"/>
    <n v="18060"/>
    <n v="8920"/>
    <n v="266.39999999999998"/>
    <m/>
    <x v="90"/>
    <n v="7"/>
    <s v="07"/>
    <n v="18"/>
    <x v="1"/>
    <n v="0.74"/>
    <n v="14.799999999999999"/>
    <s v="TRANSPORTE PROPIO"/>
    <n v="1013789"/>
    <s v="VEGA VEGA FABIAN"/>
    <x v="127"/>
  </r>
  <r>
    <n v="1002213227"/>
    <s v="UE01"/>
    <x v="22"/>
    <d v="1899-12-30T16:46:00"/>
    <x v="4157"/>
    <s v="9000809941"/>
    <s v="013-020-00048112"/>
    <n v="4448.3999999999996"/>
    <n v="4987.58"/>
    <s v="ZPDF"/>
    <s v="70178040"/>
    <s v="0000396445"/>
    <n v="8002831579"/>
    <x v="3156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84"/>
    <x v="84"/>
    <s v="100014841"/>
    <s v="FARINANGO OSWALDO"/>
    <s v="ZETT"/>
    <x v="199"/>
    <s v="2"/>
    <s v="Sin Pallet"/>
    <n v="0"/>
    <n v="0"/>
    <x v="0"/>
    <n v="50420"/>
    <n v="33080"/>
    <n v="17340"/>
    <n v="996.6"/>
    <m/>
    <x v="82"/>
    <n v="7"/>
    <s v="07"/>
    <n v="33"/>
    <x v="1"/>
    <n v="1.51"/>
    <n v="30.2"/>
    <s v="TRANSSJQ S.A."/>
    <n v="1013799"/>
    <s v="MONTEROS REYES ROBERTH ESTEBAN"/>
    <x v="199"/>
  </r>
  <r>
    <n v="1002213287"/>
    <s v="UE01"/>
    <x v="22"/>
    <d v="1899-12-30T16:47:00"/>
    <x v="4158"/>
    <s v=""/>
    <s v=""/>
    <n v="0"/>
    <n v="0"/>
    <s v="ZPRC"/>
    <s v="2500108894"/>
    <s v="0000396974"/>
    <n v="8002831650"/>
    <x v="3157"/>
    <x v="7"/>
    <x v="7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  <n v="1013241"/>
    <s v="COMPAÑÍA DE TRANSPORTE DE CARGA PES"/>
    <x v="81"/>
  </r>
  <r>
    <n v="1002213287"/>
    <s v="UE01"/>
    <x v="22"/>
    <d v="1899-12-30T16:47:00"/>
    <x v="4159"/>
    <s v=""/>
    <s v=""/>
    <n v="0"/>
    <n v="0"/>
    <s v="ZPRC"/>
    <s v="2500108894"/>
    <s v="0000396973"/>
    <n v="8002831649"/>
    <x v="3157"/>
    <x v="6"/>
    <x v="6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  <n v="1013241"/>
    <s v="COMPAÑÍA DE TRANSPORTE DE CARGA PES"/>
    <x v="81"/>
  </r>
  <r>
    <n v="1002213275"/>
    <s v="UE01"/>
    <x v="22"/>
    <d v="1899-12-30T16:49:00"/>
    <x v="4160"/>
    <s v=""/>
    <s v=""/>
    <n v="0"/>
    <n v="0"/>
    <s v="ZPRC"/>
    <s v="2500108844"/>
    <s v="P000033802"/>
    <n v="8002831635"/>
    <x v="3158"/>
    <x v="5"/>
    <x v="5"/>
    <n v="360"/>
    <s v="BOL"/>
    <s v="101633"/>
    <x v="15"/>
    <s v="803189"/>
    <s v="SACOS BODEGA LASSO"/>
    <x v="6"/>
    <s v="PANAMERICANA NORTE"/>
    <x v="6"/>
    <s v="O-Cotopaxi-Lasso"/>
    <n v="178"/>
    <x v="116"/>
    <x v="116"/>
    <s v="100014941"/>
    <s v="JACOME PAUL"/>
    <s v="ZEMU"/>
    <x v="161"/>
    <s v="2"/>
    <s v="Sin Pallet"/>
    <n v="0"/>
    <n v="0"/>
    <x v="0"/>
    <n v="27050"/>
    <n v="18070"/>
    <n v="8980"/>
    <n v="248.4"/>
    <m/>
    <x v="114"/>
    <n v="7"/>
    <s v="07"/>
    <n v="18"/>
    <x v="1"/>
    <n v="0.69000000000000006"/>
    <n v="13.8"/>
    <s v="TRAPSA C.A."/>
    <n v="1014289"/>
    <s v="JACOME ECHEVERRIA PEDRO PAUL"/>
    <x v="161"/>
  </r>
  <r>
    <n v="1002213309"/>
    <s v="UE01"/>
    <x v="22"/>
    <d v="1899-12-30T16:51:00"/>
    <x v="4161"/>
    <s v="9000810492"/>
    <s v="012-022-00317155"/>
    <n v="823.2"/>
    <n v="922.97"/>
    <s v="ZPVN"/>
    <s v="40569195"/>
    <s v="0000396828"/>
    <n v="8002831680"/>
    <x v="3159"/>
    <x v="9"/>
    <x v="9"/>
    <n v="120"/>
    <s v="BOL"/>
    <s v="101859"/>
    <x v="126"/>
    <s v="802389"/>
    <s v="SAN LUCAS"/>
    <x v="16"/>
    <s v="CORONEL DONOSO S/N Y ELIAS ESCOBAR"/>
    <x v="22"/>
    <s v="O-Pichincha-Pedrovicentemald."/>
    <n v="210"/>
    <x v="129"/>
    <x v="129"/>
    <s v="100014881"/>
    <s v="HARO VICENTE"/>
    <s v="ZEMU"/>
    <x v="186"/>
    <s v="2"/>
    <s v="Sin Pallet"/>
    <n v="0"/>
    <n v="0"/>
    <x v="0"/>
    <n v="10646.666999999999"/>
    <n v="6006.6670000000004"/>
    <n v="4640"/>
    <n v="85.2"/>
    <m/>
    <x v="127"/>
    <n v="7"/>
    <s v="07"/>
    <n v="6"/>
    <x v="1"/>
    <n v="0.71000000000000008"/>
    <n v="14.200000000000001"/>
    <s v="SANJOPAS S.A."/>
    <n v="1022361"/>
    <s v="ESCOBAR VILLARREAL JORGE FRANCISCO"/>
    <x v="186"/>
  </r>
  <r>
    <n v="1002213309"/>
    <s v="UE01"/>
    <x v="22"/>
    <d v="1899-12-30T16:51:00"/>
    <x v="4162"/>
    <s v="9000810489"/>
    <s v="012-022-00317154"/>
    <n v="1622.4"/>
    <n v="1819.05"/>
    <s v="ZPVN"/>
    <s v="40569195"/>
    <s v="0000396827"/>
    <n v="8002831679"/>
    <x v="3159"/>
    <x v="4"/>
    <x v="4"/>
    <n v="240"/>
    <s v="BOL"/>
    <s v="101859"/>
    <x v="126"/>
    <s v="802389"/>
    <s v="SAN LUCAS"/>
    <x v="16"/>
    <s v="CORONEL DONOSO S/N Y ELIAS ESCOBAR"/>
    <x v="22"/>
    <s v="O-Pichincha-Pedrovicentemald."/>
    <n v="210"/>
    <x v="129"/>
    <x v="129"/>
    <s v="100014881"/>
    <s v="HARO VICENTE"/>
    <s v="ZEMU"/>
    <x v="186"/>
    <s v="2"/>
    <s v="Sin Pallet"/>
    <n v="0"/>
    <n v="0"/>
    <x v="0"/>
    <n v="16653.332999999999"/>
    <n v="12013.333000000001"/>
    <n v="4640"/>
    <n v="170.4"/>
    <m/>
    <x v="127"/>
    <n v="7"/>
    <s v="07"/>
    <n v="12"/>
    <x v="1"/>
    <n v="0.71000000000000008"/>
    <n v="14.200000000000001"/>
    <s v="SANJOPAS S.A."/>
    <n v="1022361"/>
    <s v="ESCOBAR VILLARREAL JORGE FRANCISCO"/>
    <x v="186"/>
  </r>
  <r>
    <n v="1002213243"/>
    <s v="UE01"/>
    <x v="22"/>
    <d v="1899-12-30T16:53:00"/>
    <x v="4163"/>
    <s v="9000810047"/>
    <s v="013-020-00048129"/>
    <n v="748.21"/>
    <n v="838.9"/>
    <s v="ZPDF"/>
    <s v="70178089"/>
    <s v="0000396596"/>
    <n v="8002831597"/>
    <x v="3160"/>
    <x v="3"/>
    <x v="3"/>
    <n v="120"/>
    <s v="BOL"/>
    <s v="10005894"/>
    <x v="198"/>
    <s v="810420"/>
    <s v="LOCAL MATRIZ"/>
    <x v="68"/>
    <s v="CALLE NOUSNA Y AV DECIMA"/>
    <x v="120"/>
    <s v="O-Guayas-Guayaquil"/>
    <n v="524"/>
    <x v="126"/>
    <x v="126"/>
    <s v="100014903"/>
    <s v="BURBANO JUAN"/>
    <s v="ZETT"/>
    <x v="180"/>
    <s v="1"/>
    <s v="Con Pallet"/>
    <n v="0.05"/>
    <n v="6"/>
    <x v="0"/>
    <n v="15300.625"/>
    <n v="6005.625"/>
    <n v="9295"/>
    <n v="156"/>
    <m/>
    <x v="124"/>
    <n v="7"/>
    <s v="07"/>
    <n v="6"/>
    <x v="1"/>
    <n v="1.3"/>
    <n v="26"/>
    <s v="LIDENORTI S.A."/>
    <n v="1013243"/>
    <s v="BURBANO MALDONADO JUAN FRANCISCO"/>
    <x v="180"/>
  </r>
  <r>
    <n v="1002213243"/>
    <s v="UE01"/>
    <x v="22"/>
    <d v="1899-12-30T16:53:00"/>
    <x v="4164"/>
    <s v="9000810046"/>
    <s v="013-020-00048128"/>
    <n v="3375.4"/>
    <n v="3784.52"/>
    <s v="ZPDF"/>
    <s v="70178088"/>
    <s v="0000396601"/>
    <n v="8002831598"/>
    <x v="3160"/>
    <x v="4"/>
    <x v="4"/>
    <n v="520"/>
    <s v="BOL"/>
    <s v="10005894"/>
    <x v="198"/>
    <s v="810420"/>
    <s v="LOCAL MATRIZ"/>
    <x v="68"/>
    <s v="CALLE NOUSNA Y AV DECIMA"/>
    <x v="120"/>
    <s v="O-Guayas-Guayaquil"/>
    <n v="524"/>
    <x v="126"/>
    <x v="126"/>
    <s v="100014903"/>
    <s v="BURBANO JUAN"/>
    <s v="ZETT"/>
    <x v="180"/>
    <s v="1"/>
    <s v="Con Pallet"/>
    <n v="0.05"/>
    <n v="26"/>
    <x v="0"/>
    <n v="35319.375"/>
    <n v="26024.375"/>
    <n v="9295"/>
    <n v="676"/>
    <m/>
    <x v="124"/>
    <n v="7"/>
    <s v="07"/>
    <n v="26"/>
    <x v="1"/>
    <n v="1.3"/>
    <n v="26"/>
    <s v="LIDENORTI S.A."/>
    <n v="1013243"/>
    <s v="BURBANO MALDONADO JUAN FRANCISCO"/>
    <x v="180"/>
  </r>
  <r>
    <n v="1002213247"/>
    <s v="UE01"/>
    <x v="22"/>
    <d v="1899-12-30T16:57:00"/>
    <x v="4165"/>
    <s v="9000810494"/>
    <s v="012-022-00317156"/>
    <n v="3182.4"/>
    <n v="3568.13"/>
    <s v="ZPVN"/>
    <s v="40568861"/>
    <s v="0000396464"/>
    <n v="8002831601"/>
    <x v="3161"/>
    <x v="6"/>
    <x v="6"/>
    <n v="480"/>
    <s v="BOL"/>
    <s v="103301"/>
    <x v="24"/>
    <s v="806970"/>
    <s v="TODO PARA MI CASA"/>
    <x v="6"/>
    <s v="PANAMERICANA SUR KM5"/>
    <x v="17"/>
    <s v="O-Cotopaxi-Latacunga"/>
    <n v="198"/>
    <x v="20"/>
    <x v="20"/>
    <s v="100015045"/>
    <s v="MORAN JOSE"/>
    <s v="ZEMT"/>
    <x v="25"/>
    <s v="4"/>
    <s v="Pallet Cortesia"/>
    <n v="0"/>
    <n v="0"/>
    <x v="0"/>
    <n v="40240"/>
    <n v="23980"/>
    <n v="16260"/>
    <n v="355.2"/>
    <m/>
    <x v="20"/>
    <n v="7"/>
    <s v="07"/>
    <n v="24"/>
    <x v="1"/>
    <n v="0.74"/>
    <n v="14.799999999999999"/>
    <s v="TRANSSJQ S.A."/>
    <n v="1016455"/>
    <s v="MEDIAVILLA VALENZUELA MILTON SANTIA"/>
    <x v="25"/>
  </r>
  <r>
    <n v="1002213272"/>
    <s v="UE01"/>
    <x v="22"/>
    <d v="1899-12-30T17:23:00"/>
    <x v="4166"/>
    <s v=""/>
    <s v=""/>
    <n v="0"/>
    <n v="0"/>
    <s v="ZPRC"/>
    <s v="2500108837"/>
    <s v="P000033786"/>
    <n v="8002831631"/>
    <x v="3162"/>
    <x v="2"/>
    <x v="2"/>
    <n v="28.04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4880"/>
    <n v="28040"/>
    <n v="16840"/>
    <n v="0"/>
    <m/>
    <x v="3"/>
    <n v="7"/>
    <s v="07"/>
    <n v="28.04"/>
    <x v="1"/>
    <n v="0"/>
    <n v="0"/>
    <s v="UNICON"/>
    <n v="1014412"/>
    <s v="UNION DE CONCRETERAS UNICON UCUE"/>
    <x v="41"/>
  </r>
  <r>
    <n v="1002213277"/>
    <s v="UE01"/>
    <x v="22"/>
    <d v="1899-12-30T17:34:00"/>
    <x v="4167"/>
    <s v="9000810503"/>
    <s v="012-022-00317157"/>
    <n v="2426.4"/>
    <n v="2720.5"/>
    <s v="ZPVN"/>
    <s v="40568908"/>
    <s v="P000033801"/>
    <n v="8002831637"/>
    <x v="3163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63"/>
    <x v="63"/>
    <s v="10005910"/>
    <s v="URBANO MOQUINCHE WALTER ARMANDO"/>
    <s v="ZEMU"/>
    <x v="79"/>
    <s v="1"/>
    <s v="Con Pallet"/>
    <n v="0.05"/>
    <n v="18"/>
    <x v="0"/>
    <n v="27080"/>
    <n v="18020"/>
    <n v="9060"/>
    <n v="165.6"/>
    <m/>
    <x v="61"/>
    <n v="7"/>
    <s v="07"/>
    <n v="18"/>
    <x v="1"/>
    <n v="0.45999999999999996"/>
    <n v="9.1999999999999993"/>
    <s v="RUTAS COTACACHENSES"/>
    <n v="10005834"/>
    <s v="RUIZ CHECA JOSE JAVIER"/>
    <x v="79"/>
  </r>
  <r>
    <n v="1002213436"/>
    <s v="UE01"/>
    <x v="22"/>
    <d v="1899-12-30T17:38:00"/>
    <x v="4168"/>
    <s v="9000810510"/>
    <s v="012-022-00317159"/>
    <n v="3139.2"/>
    <n v="3519.69"/>
    <s v="ZPVN"/>
    <s v="40569258"/>
    <s v="P000033899"/>
    <n v="8002831835"/>
    <x v="3164"/>
    <x v="7"/>
    <x v="7"/>
    <n v="48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1"/>
    <s v="Con Pallet"/>
    <n v="0.05"/>
    <n v="24"/>
    <x v="0"/>
    <n v="32562.5"/>
    <n v="24052.5"/>
    <n v="8510"/>
    <n v="355.2"/>
    <m/>
    <x v="106"/>
    <n v="7"/>
    <s v="07"/>
    <n v="24"/>
    <x v="1"/>
    <n v="0.74"/>
    <n v="14.799999999999999"/>
    <s v="TRANSPORTE PROPIO"/>
    <n v="1013862"/>
    <s v="JACOME MARTINEZ EDGAR BOLIVAR"/>
    <x v="229"/>
  </r>
  <r>
    <n v="1002213436"/>
    <s v="UE01"/>
    <x v="22"/>
    <d v="1899-12-30T17:38:00"/>
    <x v="4169"/>
    <s v="9000810509"/>
    <s v="012-022-00317158"/>
    <n v="1040"/>
    <n v="1166.05"/>
    <s v="ZPVN"/>
    <s v="40569257"/>
    <s v="P000033898"/>
    <n v="8002831834"/>
    <x v="3164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1"/>
    <s v="Con Pallet"/>
    <n v="0.05"/>
    <n v="8"/>
    <x v="0"/>
    <n v="16527.5"/>
    <n v="8017.5"/>
    <n v="8510"/>
    <n v="118.4"/>
    <m/>
    <x v="106"/>
    <n v="7"/>
    <s v="07"/>
    <n v="8"/>
    <x v="1"/>
    <n v="0.74"/>
    <n v="14.8"/>
    <s v="TRANSPORTE PROPIO"/>
    <n v="1013862"/>
    <s v="JACOME MARTINEZ EDGAR BOLIVAR"/>
    <x v="229"/>
  </r>
  <r>
    <n v="1002213246"/>
    <s v="UE01"/>
    <x v="22"/>
    <d v="1899-12-30T17:41:00"/>
    <x v="4170"/>
    <s v="9000810513"/>
    <s v="012-022-00317160"/>
    <n v="3122.06"/>
    <n v="3500.48"/>
    <s v="ZPVN"/>
    <s v="40568721"/>
    <s v="0000396249"/>
    <n v="8002831600"/>
    <x v="3165"/>
    <x v="3"/>
    <x v="3"/>
    <n v="480"/>
    <s v="BOL"/>
    <s v="103505"/>
    <x v="78"/>
    <s v="804921"/>
    <s v="BODEGA METALCONS"/>
    <x v="39"/>
    <s v="AV CHONE Y 3 DE JULIO"/>
    <x v="58"/>
    <s v="O-Manabi-Elcarmen"/>
    <n v="278"/>
    <x v="171"/>
    <x v="171"/>
    <s v="100021498"/>
    <s v="MENDEZ JUAN"/>
    <s v="ZEMT"/>
    <x v="262"/>
    <s v="1"/>
    <s v="Con Pallet"/>
    <n v="0.05"/>
    <n v="24"/>
    <x v="0"/>
    <n v="40660"/>
    <n v="24030"/>
    <n v="16630"/>
    <n v="398.4"/>
    <m/>
    <x v="167"/>
    <n v="7"/>
    <s v="07"/>
    <n v="24"/>
    <x v="1"/>
    <n v="0.83"/>
    <n v="16.599999999999998"/>
    <s v="RUTAS COTACACHENSES S.A."/>
    <n v="1022020"/>
    <s v="MENDEZ FIGUEROA JUAN CARLOS"/>
    <x v="262"/>
  </r>
  <r>
    <n v="1002213331"/>
    <s v="UE01"/>
    <x v="22"/>
    <d v="1899-12-30T17:42:00"/>
    <x v="4171"/>
    <s v="9000810514"/>
    <s v="012-022-00317161"/>
    <n v="3278.88"/>
    <n v="3676.31"/>
    <s v="ZPVN"/>
    <s v="40568882"/>
    <s v="P000033790"/>
    <n v="8002831710"/>
    <x v="316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2"/>
    <x v="112"/>
    <s v="100015001"/>
    <s v="GUZMAN ERNESTO"/>
    <s v="ZEMT"/>
    <x v="157"/>
    <s v="1"/>
    <s v="Con Pallet"/>
    <n v="0.05"/>
    <n v="24"/>
    <x v="0"/>
    <n v="39410"/>
    <n v="24080"/>
    <n v="15330"/>
    <n v="100.8"/>
    <m/>
    <x v="110"/>
    <n v="7"/>
    <s v="07"/>
    <n v="24"/>
    <x v="1"/>
    <n v="0.21"/>
    <n v="4.2"/>
    <s v="TRANSSJQ S.A."/>
    <n v="1013949"/>
    <s v="MEDIAVILLA FLORES WILSON PATRICIO"/>
    <x v="157"/>
  </r>
  <r>
    <n v="1002213289"/>
    <s v="UE01"/>
    <x v="22"/>
    <d v="1899-12-30T17:48:00"/>
    <x v="4172"/>
    <s v=""/>
    <s v=""/>
    <n v="0"/>
    <n v="0"/>
    <s v="ZPVN"/>
    <s v="40569107"/>
    <s v="P000033861"/>
    <n v="8002831653"/>
    <x v="3167"/>
    <x v="5"/>
    <x v="5"/>
    <m/>
    <s v="BOL"/>
    <s v="101500"/>
    <x v="30"/>
    <s v="807110"/>
    <s v="FERRETERIA EL CARMEN"/>
    <x v="1"/>
    <s v="CALLE GUAYAQUIL"/>
    <x v="36"/>
    <s v="O-Pichincha-Elquinche"/>
    <m/>
    <x v="16"/>
    <x v="16"/>
    <s v="10008215"/>
    <s v="MAFLA SEVILLANO LUIS EDUARDO"/>
    <s v="ZEMU"/>
    <x v="107"/>
    <s v="2"/>
    <s v="Sin Pallet"/>
    <n v="0"/>
    <n v="0"/>
    <x v="0"/>
    <n v="18517.222000000002"/>
    <n v="14062.222"/>
    <n v="4455"/>
    <m/>
    <m/>
    <x v="16"/>
    <n v="7"/>
    <s v="07"/>
    <m/>
    <x v="1"/>
    <s v=""/>
    <s v=""/>
    <s v="LA ARMENIA S.A."/>
    <n v="1020060"/>
    <s v="FUERTES RUEDA HUGO BALDOMERO"/>
    <x v="107"/>
  </r>
  <r>
    <n v="1002213289"/>
    <s v="UE01"/>
    <x v="22"/>
    <d v="1899-12-30T17:48:00"/>
    <x v="4173"/>
    <s v=""/>
    <s v=""/>
    <n v="0"/>
    <n v="0"/>
    <s v="ZPVN"/>
    <s v="40569106"/>
    <s v="P000033860"/>
    <n v="8002831652"/>
    <x v="3167"/>
    <x v="6"/>
    <x v="6"/>
    <m/>
    <s v="BOL"/>
    <s v="101500"/>
    <x v="30"/>
    <s v="807110"/>
    <s v="FERRETERIA EL CARMEN"/>
    <x v="1"/>
    <s v="CALLE GUAYAQUIL"/>
    <x v="36"/>
    <s v="O-Pichincha-Elquinche"/>
    <m/>
    <x v="16"/>
    <x v="16"/>
    <s v="10008215"/>
    <s v="MAFLA SEVILLANO LUIS EDUARDO"/>
    <s v="ZEMU"/>
    <x v="107"/>
    <s v="2"/>
    <s v="Sin Pallet"/>
    <n v="0"/>
    <n v="0"/>
    <x v="0"/>
    <n v="8472.7780000000002"/>
    <n v="4017.7779999999998"/>
    <n v="4455"/>
    <m/>
    <m/>
    <x v="16"/>
    <n v="7"/>
    <s v="07"/>
    <m/>
    <x v="1"/>
    <s v=""/>
    <s v=""/>
    <s v="LA ARMENIA S.A."/>
    <n v="1020060"/>
    <s v="FUERTES RUEDA HUGO BALDOMERO"/>
    <x v="107"/>
  </r>
  <r>
    <n v="1002213444"/>
    <s v="UE01"/>
    <x v="22"/>
    <d v="1899-12-30T17:50:00"/>
    <x v="4174"/>
    <s v="9000810520"/>
    <s v="012-022-00317166"/>
    <n v="1091.3800000000001"/>
    <n v="1223.67"/>
    <s v="ZPVN"/>
    <s v="40569296"/>
    <s v="0000397012"/>
    <n v="8002831842"/>
    <x v="3168"/>
    <x v="7"/>
    <x v="7"/>
    <n v="1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1102.222"/>
    <n v="8022.2219999999998"/>
    <n v="3080"/>
    <n v="52.8"/>
    <m/>
    <x v="23"/>
    <n v="7"/>
    <s v="07"/>
    <n v="8"/>
    <x v="1"/>
    <n v="0.32999999999999996"/>
    <n v="6.6"/>
    <s v="TRANSPORTE PROPIO"/>
    <n v="1021616"/>
    <s v="PERUGACHI SALCEDO HECTOR PATRICIO"/>
    <x v="29"/>
  </r>
  <r>
    <n v="1002213444"/>
    <s v="UE01"/>
    <x v="22"/>
    <d v="1899-12-30T17:50:00"/>
    <x v="4175"/>
    <s v="9000810518"/>
    <s v="012-022-00317164"/>
    <n v="500.54"/>
    <n v="561.20000000000005"/>
    <s v="ZPVN"/>
    <s v="40569296"/>
    <s v="0000397013"/>
    <n v="8002831843"/>
    <x v="3168"/>
    <x v="5"/>
    <x v="5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7091.1109999999999"/>
    <n v="4011.1109999999999"/>
    <n v="3080"/>
    <n v="26.4"/>
    <m/>
    <x v="23"/>
    <n v="7"/>
    <s v="07"/>
    <n v="4"/>
    <x v="1"/>
    <n v="0.32999999999999996"/>
    <n v="6.6"/>
    <s v="TRANSPORTE PROPIO"/>
    <n v="1021616"/>
    <s v="PERUGACHI SALCEDO HECTOR PATRICIO"/>
    <x v="29"/>
  </r>
  <r>
    <n v="1002213444"/>
    <s v="UE01"/>
    <x v="22"/>
    <d v="1899-12-30T17:50:00"/>
    <x v="4176"/>
    <s v="9000810519"/>
    <s v="012-022-00317165"/>
    <n v="814.97"/>
    <n v="913.75"/>
    <s v="ZPVN"/>
    <s v="40569296"/>
    <s v="0000397014"/>
    <n v="8002831844"/>
    <x v="3168"/>
    <x v="6"/>
    <x v="6"/>
    <n v="1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9096.6669999999995"/>
    <n v="6016.6670000000004"/>
    <n v="3080"/>
    <n v="39.6"/>
    <m/>
    <x v="23"/>
    <n v="7"/>
    <s v="07"/>
    <n v="6"/>
    <x v="1"/>
    <n v="0.33"/>
    <n v="6.6000000000000005"/>
    <s v="TRANSPORTE PROPIO"/>
    <n v="1021616"/>
    <s v="PERUGACHI SALCEDO HECTOR PATRICIO"/>
    <x v="29"/>
  </r>
  <r>
    <n v="1002213454"/>
    <s v="UE01"/>
    <x v="22"/>
    <d v="1899-12-30T17:52:00"/>
    <x v="4177"/>
    <s v="9000782705"/>
    <s v="013-020-00046415"/>
    <n v="3502.73"/>
    <n v="3927.29"/>
    <s v="ZPDF"/>
    <s v="70171631"/>
    <s v="0000389322"/>
    <n v="8002831855"/>
    <x v="3169"/>
    <x v="8"/>
    <x v="8"/>
    <n v="31.28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09"/>
    <s v="YANDUN RUBEN"/>
    <s v="ZECI"/>
    <x v="272"/>
    <s v="2"/>
    <s v="Sin Pallet"/>
    <n v="0"/>
    <n v="0"/>
    <x v="1"/>
    <n v="49310"/>
    <n v="31280"/>
    <n v="18030"/>
    <n v="0"/>
    <m/>
    <x v="1"/>
    <n v="7"/>
    <s v="07"/>
    <n v="31.28"/>
    <x v="1"/>
    <n v="0"/>
    <n v="0"/>
    <s v="TRANSCONCEM CIA. LTDA."/>
    <n v="1013227"/>
    <s v="COMPAÑIA DE TRANSPORTE PESADO"/>
    <x v="273"/>
  </r>
  <r>
    <n v="1002213264"/>
    <s v="UE01"/>
    <x v="22"/>
    <d v="1899-12-30T17:54:00"/>
    <x v="4178"/>
    <s v="9000810524"/>
    <s v="012-022-00317167"/>
    <n v="3278.88"/>
    <n v="3676.31"/>
    <s v="ZPVN"/>
    <s v="40568881"/>
    <s v="P000033789"/>
    <n v="8002831622"/>
    <x v="317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05"/>
    <x v="105"/>
    <s v="100017992"/>
    <s v="VILLEGAS DARWIN"/>
    <s v="ZEMT"/>
    <x v="147"/>
    <s v="1"/>
    <s v="Con Pallet"/>
    <n v="0.05"/>
    <n v="24"/>
    <x v="0"/>
    <n v="40360"/>
    <n v="24070"/>
    <n v="16290"/>
    <n v="100.8"/>
    <m/>
    <x v="103"/>
    <n v="7"/>
    <s v="07"/>
    <n v="24"/>
    <x v="1"/>
    <n v="0.21"/>
    <n v="4.2"/>
    <s v="TRIMPESAS S.A."/>
    <n v="1020170"/>
    <s v="VILLEGAS PASQUEL DARWIN EDMUNDO"/>
    <x v="147"/>
  </r>
  <r>
    <n v="1002213268"/>
    <s v="UE01"/>
    <x v="22"/>
    <d v="1899-12-30T17:57:00"/>
    <x v="4179"/>
    <s v="9000810526"/>
    <s v="012-022-00317169"/>
    <n v="836.4"/>
    <n v="937.78"/>
    <s v="ZPVN"/>
    <s v="40569111"/>
    <s v="P000033863"/>
    <n v="8002831626"/>
    <x v="3171"/>
    <x v="7"/>
    <x v="7"/>
    <n v="1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6"/>
    <x v="0"/>
    <n v="15227.5"/>
    <n v="6007.5"/>
    <n v="9220"/>
    <n v="10.8"/>
    <m/>
    <x v="102"/>
    <n v="7"/>
    <s v="07"/>
    <n v="6"/>
    <x v="1"/>
    <n v="9.0000000000000011E-2"/>
    <n v="1.8"/>
    <s v="TRANSSJQ S.A."/>
    <n v="1013719"/>
    <s v="GARCES OSWALDO GERMAN"/>
    <x v="145"/>
  </r>
  <r>
    <n v="1002213268"/>
    <s v="UE01"/>
    <x v="22"/>
    <d v="1899-12-30T17:57:00"/>
    <x v="4180"/>
    <s v="9000810525"/>
    <s v="012-022-00317168"/>
    <n v="3588"/>
    <n v="4022.89"/>
    <s v="ZPVN"/>
    <s v="40569110"/>
    <s v="P000033862"/>
    <n v="8002831625"/>
    <x v="3171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26"/>
    <x v="0"/>
    <n v="35252.5"/>
    <n v="26032.5"/>
    <n v="9220"/>
    <n v="46.8"/>
    <m/>
    <x v="102"/>
    <n v="7"/>
    <s v="07"/>
    <n v="26"/>
    <x v="1"/>
    <n v="0.09"/>
    <n v="1.7999999999999998"/>
    <s v="TRANSSJQ S.A."/>
    <n v="1013719"/>
    <s v="GARCES OSWALDO GERMAN"/>
    <x v="145"/>
  </r>
  <r>
    <n v="1002213241"/>
    <s v="UE01"/>
    <x v="22"/>
    <d v="1899-12-30T18:03:00"/>
    <x v="4181"/>
    <s v=""/>
    <s v=""/>
    <n v="0"/>
    <n v="0"/>
    <s v="ZPRC"/>
    <s v="2500108871"/>
    <s v="P000033846"/>
    <n v="8002831595"/>
    <x v="317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56"/>
    <x v="156"/>
    <s v="100014984"/>
    <s v="DIAZ WALTER"/>
    <s v="ZETT"/>
    <x v="235"/>
    <s v="4"/>
    <s v="Pallet Cortesia"/>
    <n v="0"/>
    <n v="0"/>
    <x v="0"/>
    <n v="50140"/>
    <n v="32050"/>
    <n v="18090"/>
    <n v="537.6"/>
    <m/>
    <x v="153"/>
    <n v="7"/>
    <s v="07"/>
    <n v="32"/>
    <x v="1"/>
    <n v="0.84000000000000008"/>
    <n v="16.8"/>
    <s v="LIDENORTI S.A."/>
    <n v="1021996"/>
    <s v="FRANCO VEGA SANDRO MARCELO"/>
    <x v="235"/>
  </r>
  <r>
    <n v="1002213411"/>
    <s v="UE01"/>
    <x v="22"/>
    <d v="1899-12-30T18:06:00"/>
    <x v="4182"/>
    <s v="9000810531"/>
    <s v="012-022-00317170"/>
    <n v="3182.4"/>
    <n v="3568.13"/>
    <s v="ZPVN"/>
    <s v="40568942"/>
    <s v="0000396571"/>
    <n v="8002831808"/>
    <x v="3173"/>
    <x v="6"/>
    <x v="6"/>
    <n v="480"/>
    <s v="BOL"/>
    <s v="101721"/>
    <x v="134"/>
    <s v="802185"/>
    <s v="BODEGA WASICENTER PRINCIPAL"/>
    <x v="27"/>
    <s v="AV. CERVANTES S/N Y RIO COSANGA"/>
    <x v="41"/>
    <s v="O-Tungurahua-Ambato"/>
    <n v="250"/>
    <x v="64"/>
    <x v="64"/>
    <s v="100014869"/>
    <s v="ROCHA JORGE"/>
    <s v="ZEMT"/>
    <x v="80"/>
    <s v="1"/>
    <s v="Con Pallet"/>
    <n v="0.05"/>
    <n v="24"/>
    <x v="0"/>
    <n v="39950"/>
    <n v="24040"/>
    <n v="15910"/>
    <n v="432"/>
    <m/>
    <x v="62"/>
    <n v="7"/>
    <s v="07"/>
    <n v="24"/>
    <x v="1"/>
    <n v="0.9"/>
    <n v="18"/>
    <s v="TRAPSA C.A."/>
    <n v="10003431"/>
    <s v="FIALLOS ARTEAGA ESTEFANIA CAROLINA"/>
    <x v="80"/>
  </r>
  <r>
    <n v="1002213408"/>
    <s v="UE01"/>
    <x v="22"/>
    <d v="1899-12-30T18:12:00"/>
    <x v="4183"/>
    <s v="9000810534"/>
    <s v="012-022-00317172"/>
    <n v="1223.6400000000001"/>
    <n v="1371.96"/>
    <s v="ZPVN"/>
    <s v="40569135"/>
    <s v="P000033879"/>
    <n v="8002831805"/>
    <x v="3174"/>
    <x v="5"/>
    <x v="5"/>
    <n v="20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508.528999999999"/>
    <n v="10023.529"/>
    <n v="8485"/>
    <n v="88"/>
    <m/>
    <x v="32"/>
    <n v="7"/>
    <s v="07"/>
    <n v="10"/>
    <x v="1"/>
    <n v="0.44"/>
    <n v="8.8000000000000007"/>
    <s v="TRANSPORTE PROPIO"/>
    <n v="1024381"/>
    <s v="BALCAZAR GORDON ALEJANDRO"/>
    <x v="42"/>
  </r>
  <r>
    <n v="1002213408"/>
    <s v="UE01"/>
    <x v="22"/>
    <d v="1899-12-30T18:12:00"/>
    <x v="4184"/>
    <s v="9000810533"/>
    <s v="012-022-00317171"/>
    <n v="3202.85"/>
    <n v="3591.05"/>
    <s v="ZPVN"/>
    <s v="40569134"/>
    <s v="P000033878"/>
    <n v="8002831806"/>
    <x v="3174"/>
    <x v="6"/>
    <x v="6"/>
    <n v="4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541.471000000001"/>
    <n v="24056.471000000001"/>
    <n v="8485"/>
    <n v="211.2"/>
    <m/>
    <x v="32"/>
    <n v="7"/>
    <s v="07"/>
    <n v="24"/>
    <x v="1"/>
    <n v="0.44"/>
    <n v="8.7999999999999989"/>
    <s v="TRANSPORTE PROPIO"/>
    <n v="1024381"/>
    <s v="BALCAZAR GORDON ALEJANDRO"/>
    <x v="42"/>
  </r>
  <r>
    <n v="1002213321"/>
    <s v="UE01"/>
    <x v="22"/>
    <d v="1899-12-30T18:16:00"/>
    <x v="4185"/>
    <s v="9000810537"/>
    <s v="012-022-00317173"/>
    <n v="2287.17"/>
    <n v="2564.39"/>
    <s v="ZPVN"/>
    <s v="40569081"/>
    <s v="P000033843"/>
    <n v="8002831695"/>
    <x v="3175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30"/>
    <x v="130"/>
    <s v="100014950"/>
    <s v="MONTESDEOCA JORGE"/>
    <s v="ZEMU"/>
    <x v="187"/>
    <s v="2"/>
    <s v="Sin Pallet"/>
    <n v="0"/>
    <n v="0"/>
    <x v="0"/>
    <n v="27150"/>
    <n v="18010"/>
    <n v="9140"/>
    <n v="280.8"/>
    <m/>
    <x v="128"/>
    <n v="7"/>
    <s v="07"/>
    <n v="18"/>
    <x v="1"/>
    <n v="0.78"/>
    <n v="15.600000000000001"/>
    <s v="LIDENORTI S.A."/>
    <n v="1014151"/>
    <s v="VEGA RUIZ WILSON MARCELO"/>
    <x v="187"/>
  </r>
  <r>
    <n v="1002213326"/>
    <s v="UE01"/>
    <x v="22"/>
    <d v="1899-12-30T18:18:00"/>
    <x v="4186"/>
    <s v="9000810538"/>
    <s v="012-022-00317174"/>
    <n v="3211.2"/>
    <n v="3600.41"/>
    <s v="ZPVN"/>
    <s v="40568874"/>
    <s v="0000396489"/>
    <n v="8002831703"/>
    <x v="3176"/>
    <x v="3"/>
    <x v="3"/>
    <n v="480"/>
    <s v="BOL"/>
    <s v="103788"/>
    <x v="319"/>
    <s v="805486"/>
    <s v="ELECTRO FERRO ASANZA"/>
    <x v="110"/>
    <s v="AV. RAFAEL ANDRADE #11"/>
    <x v="184"/>
    <s v="O-Orellana-Loreto"/>
    <n v="299"/>
    <x v="64"/>
    <x v="64"/>
    <s v="100017276"/>
    <s v="CASTRO BYRON"/>
    <s v="ZEMT"/>
    <x v="126"/>
    <s v="1"/>
    <s v="Con Pallet"/>
    <n v="0.05"/>
    <n v="24"/>
    <x v="0"/>
    <n v="40120"/>
    <n v="24060"/>
    <n v="16060"/>
    <n v="499.2"/>
    <m/>
    <x v="62"/>
    <n v="7"/>
    <s v="07"/>
    <n v="24"/>
    <x v="1"/>
    <n v="1.04"/>
    <n v="20.8"/>
    <s v="TRIMPESAS S.A."/>
    <n v="10003431"/>
    <s v="FIALLOS ARTEAGA ESTEFANIA CAROLINA"/>
    <x v="126"/>
  </r>
  <r>
    <n v="1002213482"/>
    <s v="UE01"/>
    <x v="22"/>
    <d v="1899-12-30T18:23:00"/>
    <x v="4187"/>
    <s v=""/>
    <s v=""/>
    <n v="0"/>
    <n v="0"/>
    <s v="ZPRC"/>
    <s v="2500108839"/>
    <s v="0000396435"/>
    <n v="8002831889"/>
    <x v="317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20"/>
    <n v="32080"/>
    <n v="18240"/>
    <n v="288"/>
    <m/>
    <x v="96"/>
    <n v="7"/>
    <s v="07"/>
    <n v="32"/>
    <x v="1"/>
    <n v="0.45"/>
    <n v="9"/>
    <s v="TRANSPORTE PROPIO"/>
    <n v="1014509"/>
    <s v="COMERCIAL MICHELENA S.A."/>
    <x v="138"/>
  </r>
  <r>
    <n v="1002213297"/>
    <s v="UE01"/>
    <x v="22"/>
    <d v="1899-12-30T18:27:00"/>
    <x v="4188"/>
    <s v="9000810542"/>
    <s v="012-022-00317175"/>
    <n v="2301.35"/>
    <n v="2580.29"/>
    <s v="ZPVN"/>
    <s v="40569060"/>
    <s v="P000033837"/>
    <n v="8002831663"/>
    <x v="317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50"/>
    <n v="18020"/>
    <n v="9230"/>
    <n v="266.39999999999998"/>
    <m/>
    <x v="134"/>
    <n v="7"/>
    <s v="07"/>
    <n v="18"/>
    <x v="1"/>
    <n v="0.74"/>
    <n v="14.799999999999999"/>
    <s v="LIDENORTI S.A."/>
    <n v="1014323"/>
    <s v="JACOME AGUIRRE CARLOS ARTURO"/>
    <x v="194"/>
  </r>
  <r>
    <n v="1002213464"/>
    <s v="UE01"/>
    <x v="22"/>
    <d v="1899-12-30T18:31:00"/>
    <x v="4189"/>
    <s v="9000810544"/>
    <s v="012-022-00317177"/>
    <n v="1610.4"/>
    <n v="1805.59"/>
    <s v="ZPVN"/>
    <s v="40568939"/>
    <s v="P000033808"/>
    <n v="8002831869"/>
    <x v="3179"/>
    <x v="3"/>
    <x v="3"/>
    <n v="240"/>
    <s v="BOL"/>
    <s v="101670"/>
    <x v="169"/>
    <s v="802157"/>
    <s v="MATERIALES FERNANDITO"/>
    <x v="17"/>
    <s v="AV. 17 DE JULIO S/N Y SECUNDARIA"/>
    <x v="23"/>
    <s v="O-Pichincha-Mindo"/>
    <n v="168"/>
    <x v="77"/>
    <x v="77"/>
    <s v="100014971"/>
    <s v="QUIROZ EDUARDO"/>
    <s v="ZEMT"/>
    <x v="101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  <n v="1013584"/>
    <s v="SANCHEZ TORRES MARCOS OSWALDO"/>
    <x v="101"/>
  </r>
  <r>
    <n v="1002213464"/>
    <s v="UE01"/>
    <x v="22"/>
    <d v="1899-12-30T18:31:00"/>
    <x v="4190"/>
    <s v="9000810543"/>
    <s v="012-022-00317176"/>
    <n v="1651.2"/>
    <n v="1851.33"/>
    <s v="ZPVN"/>
    <s v="40568938"/>
    <s v="P000033807"/>
    <n v="8002831868"/>
    <x v="3179"/>
    <x v="4"/>
    <x v="4"/>
    <n v="240"/>
    <s v="BOL"/>
    <s v="101670"/>
    <x v="169"/>
    <s v="802157"/>
    <s v="MATERIALES FERNANDITO"/>
    <x v="17"/>
    <s v="AV. 17 DE JULIO S/N Y SECUNDARIA"/>
    <x v="23"/>
    <s v="O-Pichincha-Mindo"/>
    <n v="168"/>
    <x v="77"/>
    <x v="77"/>
    <s v="100014971"/>
    <s v="QUIROZ EDUARDO"/>
    <s v="ZEMT"/>
    <x v="101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  <n v="1013584"/>
    <s v="SANCHEZ TORRES MARCOS OSWALDO"/>
    <x v="101"/>
  </r>
  <r>
    <n v="1002213314"/>
    <s v="UE01"/>
    <x v="22"/>
    <d v="1899-12-30T18:34:00"/>
    <x v="4191"/>
    <s v="9000810545"/>
    <s v="012-022-00317178"/>
    <n v="2287.17"/>
    <n v="2564.39"/>
    <s v="ZPVN"/>
    <s v="40569073"/>
    <s v="P000033839"/>
    <n v="8002831685"/>
    <x v="3180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88"/>
    <x v="88"/>
    <s v="10003590"/>
    <s v="CUAYCAL TACUNGA JORGE ANIBAL"/>
    <s v="ZEMU"/>
    <x v="120"/>
    <s v="2"/>
    <s v="Sin Pallet"/>
    <n v="0"/>
    <n v="0"/>
    <x v="0"/>
    <n v="27130"/>
    <n v="18040"/>
    <n v="9090"/>
    <n v="273.60000000000002"/>
    <m/>
    <x v="86"/>
    <n v="7"/>
    <s v="07"/>
    <n v="18"/>
    <x v="1"/>
    <n v="0.76"/>
    <n v="15.200000000000001"/>
    <s v="TRANSSJQ S.A."/>
    <n v="1014104"/>
    <s v="CORDOVA MEDIAVILLA ANDERSON OMAR"/>
    <x v="120"/>
  </r>
  <r>
    <n v="1002213325"/>
    <s v="UE01"/>
    <x v="22"/>
    <d v="1899-12-30T18:35:00"/>
    <x v="4192"/>
    <s v="9000810547"/>
    <s v="012-022-00317180"/>
    <n v="848.4"/>
    <n v="951.23"/>
    <s v="ZPVN"/>
    <s v="40569180"/>
    <s v="0000396818"/>
    <n v="8002831701"/>
    <x v="3181"/>
    <x v="4"/>
    <x v="4"/>
    <n v="120"/>
    <s v="BOL"/>
    <s v="102270"/>
    <x v="39"/>
    <s v="803356"/>
    <s v="BODEGA SIMON PLATA TORRES"/>
    <x v="22"/>
    <s v="OLMEDO 407 Y SAN JOSE OBRERO"/>
    <x v="32"/>
    <s v="O-Esmeraldas-Esmeraldas"/>
    <n v="388"/>
    <x v="60"/>
    <x v="60"/>
    <s v="10007757"/>
    <s v="GUALACATA FERNANDEZ MANUEL RAUL"/>
    <s v="ZEMU"/>
    <x v="76"/>
    <s v="2"/>
    <s v="Sin Pallet"/>
    <n v="0"/>
    <n v="0"/>
    <x v="0"/>
    <n v="10456.666999999999"/>
    <n v="5996.6670000000004"/>
    <n v="4460"/>
    <n v="127.2"/>
    <m/>
    <x v="58"/>
    <n v="7"/>
    <s v="07"/>
    <n v="6"/>
    <x v="1"/>
    <n v="1.06"/>
    <n v="21.2"/>
    <s v="ALQUINGA &amp; ALQUINGA"/>
    <n v="1022501"/>
    <s v="FLORES RAMIREZ ROGER WILLAN"/>
    <x v="76"/>
  </r>
  <r>
    <n v="1002213325"/>
    <s v="UE01"/>
    <x v="22"/>
    <d v="1899-12-30T18:35:00"/>
    <x v="4193"/>
    <s v="9000810546"/>
    <s v="012-022-00317179"/>
    <n v="1696.8"/>
    <n v="1902.47"/>
    <s v="ZPVN"/>
    <s v="40569181"/>
    <s v="0000396817"/>
    <n v="8002831702"/>
    <x v="3181"/>
    <x v="4"/>
    <x v="4"/>
    <n v="240"/>
    <s v="BOL"/>
    <s v="102270"/>
    <x v="39"/>
    <s v="803357"/>
    <s v="BODEGA 2 CALDERON"/>
    <x v="22"/>
    <s v="CALDERON Y PEDRO VICENTE MALDONADO"/>
    <x v="32"/>
    <s v="O-Esmeraldas-Esmeraldas"/>
    <n v="388"/>
    <x v="60"/>
    <x v="60"/>
    <s v="10007757"/>
    <s v="GUALACATA FERNANDEZ MANUEL RAUL"/>
    <s v="ZEMU"/>
    <x v="76"/>
    <s v="2"/>
    <s v="Sin Pallet"/>
    <n v="0"/>
    <n v="0"/>
    <x v="0"/>
    <n v="16453.332999999999"/>
    <n v="11993.333000000001"/>
    <n v="4460"/>
    <n v="254.4"/>
    <m/>
    <x v="58"/>
    <n v="7"/>
    <s v="07"/>
    <n v="12"/>
    <x v="1"/>
    <n v="1.06"/>
    <n v="21.2"/>
    <s v="ALQUINGA &amp; ALQUINGA"/>
    <n v="1022501"/>
    <s v="FLORES RAMIREZ ROGER WILLAN"/>
    <x v="76"/>
  </r>
  <r>
    <n v="1002213317"/>
    <s v="UE01"/>
    <x v="22"/>
    <d v="1899-12-30T18:38:00"/>
    <x v="4194"/>
    <s v="9000810549"/>
    <s v="012-022-00317181"/>
    <n v="2491.1999999999998"/>
    <n v="2793.15"/>
    <s v="ZPVN"/>
    <s v="40569076"/>
    <s v="P000033840"/>
    <n v="8002831688"/>
    <x v="3182"/>
    <x v="4"/>
    <x v="4"/>
    <n v="360"/>
    <s v="BOL"/>
    <s v="101730"/>
    <x v="58"/>
    <s v="802061"/>
    <s v="BODEGA FERRYBLOQ"/>
    <x v="22"/>
    <s v="BODEGA FERRYBLOQ / VIA ESMERALDAS"/>
    <x v="32"/>
    <s v="O-Esmeraldas-Esmeraldas"/>
    <n v="388"/>
    <x v="66"/>
    <x v="66"/>
    <s v="100014865"/>
    <s v="LANDI LUIS"/>
    <s v="ZEMU"/>
    <x v="83"/>
    <s v="2"/>
    <s v="Sin Pallet"/>
    <n v="0"/>
    <n v="0"/>
    <x v="0"/>
    <n v="27190"/>
    <n v="17990"/>
    <n v="9200"/>
    <n v="381.6"/>
    <m/>
    <x v="64"/>
    <n v="7"/>
    <s v="07"/>
    <n v="18"/>
    <x v="1"/>
    <n v="1.06"/>
    <n v="21.200000000000003"/>
    <s v="TRANSVOLCA S.A."/>
    <n v="1023077"/>
    <s v="JIMENEZ ICAZA HENRY ELADIO"/>
    <x v="83"/>
  </r>
  <r>
    <n v="1002213422"/>
    <s v="UE01"/>
    <x v="22"/>
    <d v="1899-12-30T18:45:00"/>
    <x v="4195"/>
    <s v="9000810552"/>
    <s v="012-022-00317182"/>
    <n v="2354.4"/>
    <n v="2639.77"/>
    <s v="ZPVN"/>
    <s v="40569136"/>
    <s v="P000033880"/>
    <n v="8002831819"/>
    <x v="3183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20"/>
    <n v="18020"/>
    <n v="9200"/>
    <n v="266.39999999999998"/>
    <m/>
    <x v="22"/>
    <n v="7"/>
    <s v="07"/>
    <n v="18"/>
    <x v="1"/>
    <n v="0.74"/>
    <n v="14.799999999999999"/>
    <s v="TRANINTAGSA S.A."/>
    <n v="1014062"/>
    <s v="BENALCAZAR DE LA CRUZ MILTON PATRIC"/>
    <x v="143"/>
  </r>
  <r>
    <n v="1002213417"/>
    <s v="UE01"/>
    <x v="22"/>
    <d v="1899-12-30T18:46:00"/>
    <x v="4196"/>
    <s v="9000810401"/>
    <s v="013-020-00048143"/>
    <n v="756.48"/>
    <n v="848.17"/>
    <s v="ZPDF"/>
    <s v="70178176"/>
    <s v="0000396941"/>
    <n v="8002831814"/>
    <x v="3184"/>
    <x v="3"/>
    <x v="3"/>
    <n v="120"/>
    <s v="BOL"/>
    <s v="105068"/>
    <x v="124"/>
    <s v="810511"/>
    <s v="PDV­ BORJA"/>
    <x v="55"/>
    <s v="CALLE VICTOR MONTENEGRO"/>
    <x v="95"/>
    <s v="O-Napo-Quijos(Baeza)"/>
    <n v="173"/>
    <x v="106"/>
    <x v="106"/>
    <s v="100014932"/>
    <s v="CORREA MILTON"/>
    <s v="ZEMU"/>
    <x v="148"/>
    <s v="2"/>
    <s v="Sin Pallet"/>
    <n v="0"/>
    <n v="0"/>
    <x v="0"/>
    <n v="10508.333000000001"/>
    <n v="6003.3329999999996"/>
    <n v="4505"/>
    <n v="75.599999999999994"/>
    <m/>
    <x v="104"/>
    <n v="7"/>
    <s v="07"/>
    <n v="6"/>
    <x v="1"/>
    <n v="0.63"/>
    <n v="12.6"/>
    <s v="LA ARMENIA S.A."/>
    <n v="1021623"/>
    <s v="VILLARREAL HIGUERA FERNANDO SALVADO"/>
    <x v="148"/>
  </r>
  <r>
    <n v="1002213417"/>
    <s v="UE01"/>
    <x v="22"/>
    <d v="1899-12-30T18:46:00"/>
    <x v="4197"/>
    <s v="9000810400"/>
    <s v="013-020-00048142"/>
    <n v="1574.42"/>
    <n v="1765.25"/>
    <s v="ZPDF"/>
    <s v="70178177"/>
    <s v="0000396942"/>
    <n v="8002831815"/>
    <x v="3184"/>
    <x v="4"/>
    <x v="4"/>
    <n v="240"/>
    <s v="BOL"/>
    <s v="105068"/>
    <x v="124"/>
    <s v="810511"/>
    <s v="PDV­ BORJA"/>
    <x v="55"/>
    <s v="CALLE VICTOR MONTENEGRO"/>
    <x v="95"/>
    <s v="O-Napo-Quijos(Baeza)"/>
    <n v="173"/>
    <x v="106"/>
    <x v="106"/>
    <s v="100014932"/>
    <s v="CORREA MILTON"/>
    <s v="ZEMU"/>
    <x v="148"/>
    <s v="2"/>
    <s v="Sin Pallet"/>
    <n v="0"/>
    <n v="0"/>
    <x v="0"/>
    <n v="16511.667000000001"/>
    <n v="12006.666999999999"/>
    <n v="4505"/>
    <n v="151.19999999999999"/>
    <m/>
    <x v="104"/>
    <n v="7"/>
    <s v="07"/>
    <n v="12"/>
    <x v="1"/>
    <n v="0.63"/>
    <n v="12.6"/>
    <s v="LA ARMENIA S.A."/>
    <n v="1021623"/>
    <s v="VILLARREAL HIGUERA FERNANDO SALVADO"/>
    <x v="148"/>
  </r>
  <r>
    <n v="1002213451"/>
    <s v="UE01"/>
    <x v="22"/>
    <d v="1899-12-30T18:49:00"/>
    <x v="4198"/>
    <s v=""/>
    <s v=""/>
    <n v="0"/>
    <n v="0"/>
    <s v="ZPRC"/>
    <s v="2500108886"/>
    <s v="P000033893"/>
    <n v="8002831852"/>
    <x v="3185"/>
    <x v="2"/>
    <x v="2"/>
    <n v="30.89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6360"/>
    <n v="30890"/>
    <n v="15470"/>
    <n v="0"/>
    <m/>
    <x v="3"/>
    <n v="7"/>
    <s v="07"/>
    <n v="30.89"/>
    <x v="1"/>
    <n v="0"/>
    <n v="0"/>
    <s v="UNICON"/>
    <n v="1014412"/>
    <s v="UNION DE CONCRETERAS UNICON UCUE"/>
    <x v="202"/>
  </r>
  <r>
    <n v="1002213430"/>
    <s v="UE01"/>
    <x v="22"/>
    <d v="1899-12-30T18:52:00"/>
    <x v="4199"/>
    <s v=""/>
    <s v=""/>
    <n v="0"/>
    <n v="0"/>
    <s v="ZPRC"/>
    <s v="2500108838"/>
    <s v="P000033787"/>
    <n v="8002831828"/>
    <x v="3186"/>
    <x v="2"/>
    <x v="2"/>
    <n v="32.32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730"/>
    <n v="32320"/>
    <n v="19410"/>
    <n v="0"/>
    <m/>
    <x v="3"/>
    <n v="7"/>
    <s v="07"/>
    <n v="32.32"/>
    <x v="1"/>
    <n v="0"/>
    <n v="0"/>
    <s v="UNICON"/>
    <n v="1014412"/>
    <s v="UNION DE CONCRETERAS UNICON UCUE"/>
    <x v="33"/>
  </r>
  <r>
    <n v="1002213414"/>
    <s v="UE01"/>
    <x v="22"/>
    <d v="1899-12-30T18:57:00"/>
    <x v="4200"/>
    <s v="9000810561"/>
    <s v="012-022-00317183"/>
    <n v="2301.35"/>
    <n v="2580.29"/>
    <s v="ZPVN"/>
    <s v="40569084"/>
    <s v="P000033844"/>
    <n v="8002831811"/>
    <x v="3187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880"/>
    <n v="18030"/>
    <n v="8850"/>
    <n v="266.39999999999998"/>
    <m/>
    <x v="94"/>
    <n v="7"/>
    <s v="07"/>
    <n v="18"/>
    <x v="1"/>
    <n v="0.74"/>
    <n v="14.799999999999999"/>
    <s v="RUTAS COTACACHENSES S.A."/>
    <n v="1023153"/>
    <s v="BUITRON MONTENEGRO JONNY"/>
    <x v="260"/>
  </r>
  <r>
    <n v="1002213440"/>
    <s v="UE01"/>
    <x v="22"/>
    <d v="1899-12-30T19:05:00"/>
    <x v="4201"/>
    <s v="9000810562"/>
    <s v="012-022-00317184"/>
    <n v="3278.88"/>
    <n v="3676.31"/>
    <s v="ZPVN"/>
    <s v="40568884"/>
    <s v="P000033791"/>
    <n v="8002831839"/>
    <x v="3188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71"/>
    <x v="171"/>
    <s v="100019746"/>
    <s v="MENDEZ WILSON"/>
    <s v="ZEMT"/>
    <x v="289"/>
    <s v="1"/>
    <s v="Con Pallet"/>
    <n v="0.05"/>
    <n v="24"/>
    <x v="0"/>
    <n v="37900"/>
    <n v="23980"/>
    <n v="13920"/>
    <n v="100.8"/>
    <m/>
    <x v="167"/>
    <n v="7"/>
    <s v="07"/>
    <n v="24"/>
    <x v="1"/>
    <n v="0.21"/>
    <n v="4.2"/>
    <s v="RUTAS COTACACHENSES S.A."/>
    <n v="1022020"/>
    <s v="MENDEZ FIGUEROA JUAN CARLOS"/>
    <x v="287"/>
  </r>
  <r>
    <n v="1002213316"/>
    <s v="UE01"/>
    <x v="22"/>
    <d v="1899-12-30T19:06:00"/>
    <x v="4202"/>
    <s v="9000810564"/>
    <s v="012-022-00317185"/>
    <n v="2386.8000000000002"/>
    <n v="2676.1"/>
    <s v="ZPVN"/>
    <s v="40568867"/>
    <s v="P000033788"/>
    <n v="8002831687"/>
    <x v="3189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37"/>
    <x v="37"/>
    <s v="100020396"/>
    <s v="FARINANGO MIGUEL"/>
    <s v="ZEMU"/>
    <x v="45"/>
    <s v="2"/>
    <s v="Sin Pallet"/>
    <n v="0"/>
    <n v="0"/>
    <x v="0"/>
    <n v="26990"/>
    <n v="18030"/>
    <n v="8960"/>
    <n v="385.2"/>
    <m/>
    <x v="35"/>
    <n v="7"/>
    <s v="07"/>
    <n v="18"/>
    <x v="1"/>
    <n v="1.07"/>
    <n v="21.4"/>
    <s v="RAPIDO EL OTAVALEÑITO S.A."/>
    <n v="1012819"/>
    <s v="BRAVO VASQUEZ JOSE LUIS SIGIFREDO"/>
    <x v="45"/>
  </r>
  <r>
    <n v="1002213423"/>
    <s v="UE01"/>
    <x v="22"/>
    <d v="1899-12-30T19:10:00"/>
    <x v="4203"/>
    <s v="9000809804"/>
    <s v="013-020-00048109"/>
    <n v="4362.37"/>
    <n v="4891.1099999999997"/>
    <s v="ZPDF"/>
    <s v="70178007"/>
    <s v="0000396270"/>
    <n v="8002831820"/>
    <x v="3190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32"/>
    <x v="32"/>
    <s v="100014921"/>
    <s v="QUILUMBAQUIN BENJAMIN"/>
    <s v="ZETT"/>
    <x v="39"/>
    <s v="1"/>
    <s v="Con Pallet"/>
    <n v="0.05"/>
    <n v="32"/>
    <x v="0"/>
    <n v="50680"/>
    <n v="32000"/>
    <n v="18680"/>
    <n v="121.6"/>
    <m/>
    <x v="30"/>
    <n v="7"/>
    <s v="07"/>
    <n v="32"/>
    <x v="1"/>
    <n v="0.19"/>
    <n v="3.8"/>
    <s v="TRIMPESAS S.A."/>
    <n v="1013522"/>
    <s v="ALVARADO ROMAN JORGE XAVIER"/>
    <x v="39"/>
  </r>
  <r>
    <n v="1002213324"/>
    <s v="UE01"/>
    <x v="22"/>
    <d v="1899-12-30T19:11:00"/>
    <x v="4204"/>
    <s v="9000810567"/>
    <s v="012-022-00317187"/>
    <n v="271.60000000000002"/>
    <n v="304.52"/>
    <s v="ZPVN"/>
    <s v="40569129"/>
    <s v="0000396713"/>
    <n v="8002831700"/>
    <x v="3191"/>
    <x v="3"/>
    <x v="3"/>
    <n v="40"/>
    <s v="BOL"/>
    <s v="103114"/>
    <x v="146"/>
    <s v="804190"/>
    <s v="EDSOFER FERRETERIA"/>
    <x v="22"/>
    <s v="CALLE PALOMINO 1200 Y LIBERTAD"/>
    <x v="32"/>
    <s v="O-Esmeraldas-Esmeraldas"/>
    <n v="388"/>
    <x v="93"/>
    <x v="93"/>
    <s v="10008274"/>
    <s v="JUMA AYALA DIEGO ARMANDO"/>
    <s v="ZEMU"/>
    <x v="286"/>
    <s v="2"/>
    <s v="Sin Pallet"/>
    <n v="0"/>
    <n v="0"/>
    <x v="0"/>
    <n v="6378.8890000000001"/>
    <n v="1998.8889999999999"/>
    <n v="4380"/>
    <n v="42.4"/>
    <m/>
    <x v="91"/>
    <n v="7"/>
    <s v="07"/>
    <n v="2"/>
    <x v="1"/>
    <n v="1.06"/>
    <n v="21.2"/>
    <s v="TRIMPESAS S.A."/>
    <n v="1012878"/>
    <s v="HINOJOSA SAN ANDRES ANGEL PATRICIO"/>
    <x v="285"/>
  </r>
  <r>
    <n v="1002213324"/>
    <s v="UE01"/>
    <x v="22"/>
    <d v="1899-12-30T19:11:00"/>
    <x v="4205"/>
    <s v="9000810566"/>
    <s v="012-022-00317186"/>
    <n v="2262.4"/>
    <n v="2536.62"/>
    <s v="ZPVN"/>
    <s v="40569129"/>
    <s v="0000396714"/>
    <n v="8002831699"/>
    <x v="3191"/>
    <x v="4"/>
    <x v="4"/>
    <n v="320"/>
    <s v="BOL"/>
    <s v="103114"/>
    <x v="146"/>
    <s v="804190"/>
    <s v="EDSOFER FERRETERIA"/>
    <x v="22"/>
    <s v="CALLE PALOMINO 1200 Y LIBERTAD"/>
    <x v="32"/>
    <s v="O-Esmeraldas-Esmeraldas"/>
    <n v="388"/>
    <x v="93"/>
    <x v="93"/>
    <s v="10008274"/>
    <s v="JUMA AYALA DIEGO ARMANDO"/>
    <s v="ZEMU"/>
    <x v="286"/>
    <s v="2"/>
    <s v="Sin Pallet"/>
    <n v="0"/>
    <n v="0"/>
    <x v="0"/>
    <n v="20371.111000000001"/>
    <n v="15991.111000000001"/>
    <n v="4380"/>
    <n v="339.2"/>
    <m/>
    <x v="91"/>
    <n v="7"/>
    <s v="07"/>
    <n v="16"/>
    <x v="1"/>
    <n v="1.06"/>
    <n v="21.2"/>
    <s v="TRIMPESAS S.A."/>
    <n v="1012878"/>
    <s v="HINOJOSA SAN ANDRES ANGEL PATRICIO"/>
    <x v="285"/>
  </r>
  <r>
    <n v="1002213439"/>
    <s v="UE01"/>
    <x v="22"/>
    <d v="1899-12-30T19:14:00"/>
    <x v="4206"/>
    <s v="9000810568"/>
    <s v="012-022-00317188"/>
    <n v="3831.6"/>
    <n v="4296.01"/>
    <s v="ZPVN"/>
    <s v="40569214"/>
    <s v="0000396893"/>
    <n v="8002831838"/>
    <x v="3192"/>
    <x v="2"/>
    <x v="2"/>
    <n v="31.93"/>
    <s v="T"/>
    <s v="101659"/>
    <x v="84"/>
    <s v="805760"/>
    <s v="GRANEL ETERNIT"/>
    <x v="1"/>
    <s v="KM 14 1/2 SECTOR GUAMANI"/>
    <x v="63"/>
    <s v="O-Pichincha-Guamani2"/>
    <n v="127"/>
    <x v="1"/>
    <x v="1"/>
    <s v="100017520"/>
    <s v="PINCAY JAVIER"/>
    <s v="ZECI"/>
    <x v="146"/>
    <s v="2"/>
    <s v="Sin Pallet"/>
    <n v="0"/>
    <n v="0"/>
    <x v="0"/>
    <n v="50730"/>
    <n v="31930"/>
    <n v="18800"/>
    <n v="358.89"/>
    <m/>
    <x v="1"/>
    <n v="7"/>
    <s v="07"/>
    <n v="31.93"/>
    <x v="1"/>
    <n v="11.239899780770434"/>
    <n v="11.239899780770434"/>
    <s v="TRANSCONCEM CIA. LTDA."/>
    <n v="1013227"/>
    <s v="COMPAÑIA DE TRANSPORTE PESADO"/>
    <x v="146"/>
  </r>
  <r>
    <n v="1002213427"/>
    <s v="UE01"/>
    <x v="22"/>
    <d v="1899-12-30T19:15:00"/>
    <x v="4207"/>
    <s v=""/>
    <s v=""/>
    <n v="0"/>
    <n v="0"/>
    <s v="ZPRC"/>
    <s v="2500108878"/>
    <s v="P000033873"/>
    <n v="8002831825"/>
    <x v="3193"/>
    <x v="7"/>
    <x v="7"/>
    <n v="160"/>
    <s v="BOL"/>
    <s v="101633"/>
    <x v="15"/>
    <s v="803189"/>
    <s v="SACOS BODEGA LASSO"/>
    <x v="6"/>
    <s v="PANAMERICANA NORTE"/>
    <x v="6"/>
    <s v="O-Cotopaxi-Lasso"/>
    <n v="178"/>
    <x v="15"/>
    <x v="15"/>
    <s v="100018302"/>
    <s v="VERA EDWIN"/>
    <s v="ZEMU"/>
    <x v="102"/>
    <s v="2"/>
    <s v="Sin Pallet"/>
    <n v="0"/>
    <n v="0"/>
    <x v="0"/>
    <n v="12523.333000000001"/>
    <n v="8013.3329999999996"/>
    <n v="4510"/>
    <n v="110.4"/>
    <m/>
    <x v="15"/>
    <n v="7"/>
    <s v="07"/>
    <n v="8"/>
    <x v="1"/>
    <n v="0.69000000000000006"/>
    <n v="13.8"/>
    <s v="SANJOPAS S.A."/>
    <n v="1013871"/>
    <s v="MORAN PERUGACHI ALONSO"/>
    <x v="102"/>
  </r>
  <r>
    <n v="1002213427"/>
    <s v="UE01"/>
    <x v="22"/>
    <d v="1899-12-30T19:15:00"/>
    <x v="4208"/>
    <s v=""/>
    <s v=""/>
    <n v="0"/>
    <n v="0"/>
    <s v="ZPRC"/>
    <s v="2500108877"/>
    <s v="P000033872"/>
    <n v="8002831826"/>
    <x v="3193"/>
    <x v="6"/>
    <x v="6"/>
    <n v="200"/>
    <s v="BOL"/>
    <s v="101633"/>
    <x v="15"/>
    <s v="803189"/>
    <s v="SACOS BODEGA LASSO"/>
    <x v="6"/>
    <s v="PANAMERICANA NORTE"/>
    <x v="6"/>
    <s v="O-Cotopaxi-Lasso"/>
    <n v="178"/>
    <x v="15"/>
    <x v="15"/>
    <s v="100018302"/>
    <s v="VERA EDWIN"/>
    <s v="ZEMU"/>
    <x v="102"/>
    <s v="2"/>
    <s v="Sin Pallet"/>
    <n v="0"/>
    <n v="0"/>
    <x v="0"/>
    <n v="14526.666999999999"/>
    <n v="10016.666999999999"/>
    <n v="4510"/>
    <n v="138"/>
    <m/>
    <x v="15"/>
    <n v="7"/>
    <s v="07"/>
    <n v="10"/>
    <x v="1"/>
    <n v="0.69"/>
    <n v="13.8"/>
    <s v="SANJOPAS S.A."/>
    <n v="1013871"/>
    <s v="MORAN PERUGACHI ALONSO"/>
    <x v="102"/>
  </r>
  <r>
    <n v="1002213531"/>
    <s v="UE01"/>
    <x v="22"/>
    <d v="1899-12-30T19:17:00"/>
    <x v="4209"/>
    <s v="9000810570"/>
    <s v="012-022-00317189"/>
    <n v="3886.49"/>
    <n v="4357.5600000000004"/>
    <s v="ZPVN"/>
    <s v="40568535"/>
    <s v="0000396216"/>
    <n v="8002831948"/>
    <x v="3194"/>
    <x v="10"/>
    <x v="10"/>
    <n v="30.85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5013"/>
    <s v="REA GALO"/>
    <s v="ZECI"/>
    <x v="287"/>
    <s v="2"/>
    <s v="Sin Pallet"/>
    <n v="0"/>
    <n v="0"/>
    <x v="0"/>
    <n v="49270"/>
    <n v="30850"/>
    <n v="18420"/>
    <n v="502.86"/>
    <m/>
    <x v="106"/>
    <n v="7"/>
    <s v="07"/>
    <n v="30.85"/>
    <x v="1"/>
    <n v="16.300162074554294"/>
    <n v="16.300162074554294"/>
    <s v="TRANSPORTE PROPIO"/>
    <n v="1013862"/>
    <s v="JACOME MARTINEZ EDGAR BOLIVAR"/>
    <x v="150"/>
  </r>
  <r>
    <n v="1002213470"/>
    <s v="UE01"/>
    <x v="22"/>
    <d v="1899-12-30T19:19:00"/>
    <x v="4210"/>
    <s v="9000810572"/>
    <s v="012-022-00317190"/>
    <n v="3110.4"/>
    <n v="3487.4"/>
    <s v="ZPVN"/>
    <s v="40568734"/>
    <s v="0000396264"/>
    <n v="8002831875"/>
    <x v="3195"/>
    <x v="3"/>
    <x v="3"/>
    <n v="480"/>
    <s v="BOL"/>
    <s v="10001337"/>
    <x v="142"/>
    <s v="807192"/>
    <s v="BODEGA PROPIA PROMACONS"/>
    <x v="59"/>
    <s v="AV PROGRESO Y MIRAFLORES"/>
    <x v="104"/>
    <s v="O-Losrios-Quinsaloma"/>
    <n v="413"/>
    <x v="11"/>
    <x v="11"/>
    <s v="100014920"/>
    <s v="AMAGUAYA HECTOR"/>
    <s v="ZEMT"/>
    <x v="13"/>
    <s v="1"/>
    <s v="Con Pallet"/>
    <n v="0.05"/>
    <n v="24"/>
    <x v="0"/>
    <n v="40280"/>
    <n v="24050"/>
    <n v="16230"/>
    <n v="552"/>
    <m/>
    <x v="11"/>
    <n v="7"/>
    <s v="07"/>
    <n v="24"/>
    <x v="1"/>
    <n v="1.1499999999999999"/>
    <n v="23"/>
    <s v="TRAPSA C.A."/>
    <n v="1013273"/>
    <s v="YEPEZ DIAZ LEONEL MANUEL"/>
    <x v="13"/>
  </r>
  <r>
    <n v="1002213509"/>
    <s v="UE01"/>
    <x v="22"/>
    <d v="1899-12-30T19:20:00"/>
    <x v="4211"/>
    <s v="9000810573"/>
    <s v="012-022-00317191"/>
    <n v="2336.4"/>
    <n v="2619.59"/>
    <s v="ZPVN"/>
    <s v="40569216"/>
    <s v="0000396891"/>
    <n v="8002831920"/>
    <x v="3196"/>
    <x v="3"/>
    <x v="3"/>
    <n v="360"/>
    <s v="BOL"/>
    <s v="103008"/>
    <x v="94"/>
    <s v="805201"/>
    <s v="FERRETERIA BERMUDEZ"/>
    <x v="21"/>
    <s v="VIA CENTRO SAN CLEMENTE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26800"/>
    <n v="18000"/>
    <n v="8800"/>
    <n v="414"/>
    <m/>
    <x v="94"/>
    <n v="7"/>
    <s v="07"/>
    <n v="18"/>
    <x v="1"/>
    <n v="1.1499999999999999"/>
    <n v="23"/>
    <s v="SUCUMTRANSA S.A."/>
    <n v="1023153"/>
    <s v="BUITRON MONTENEGRO JONNY"/>
    <x v="135"/>
  </r>
  <r>
    <n v="1002213536"/>
    <s v="UE01"/>
    <x v="22"/>
    <d v="1899-12-30T19:22:00"/>
    <x v="4212"/>
    <s v=""/>
    <s v=""/>
    <n v="0"/>
    <n v="0"/>
    <s v="ZPRC"/>
    <s v="2500108897"/>
    <s v="0000397016"/>
    <n v="8002831953"/>
    <x v="319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38"/>
    <x v="38"/>
    <s v="100014835"/>
    <s v="VINUEZA EDISON"/>
    <s v="ZETT"/>
    <x v="46"/>
    <s v="4"/>
    <s v="Pallet Cortesia"/>
    <n v="0"/>
    <n v="0"/>
    <x v="0"/>
    <n v="50200"/>
    <n v="32050"/>
    <n v="18150"/>
    <n v="288"/>
    <m/>
    <x v="36"/>
    <n v="7"/>
    <s v="07"/>
    <n v="32"/>
    <x v="1"/>
    <n v="0.45"/>
    <n v="9"/>
    <s v="TRIMPESAS S.A."/>
    <n v="1014018"/>
    <s v="VINUEZA PINTO EDISON CRISTOBAL"/>
    <x v="46"/>
  </r>
  <r>
    <n v="1002213544"/>
    <s v="UE01"/>
    <x v="22"/>
    <d v="1899-12-30T19:26:00"/>
    <x v="4213"/>
    <s v="9000810578"/>
    <s v="012-022-00317193"/>
    <n v="557.6"/>
    <n v="625.17999999999995"/>
    <s v="ZPVN"/>
    <s v="40569270"/>
    <s v="P000033904"/>
    <n v="8002831966"/>
    <x v="3198"/>
    <x v="7"/>
    <x v="7"/>
    <n v="80"/>
    <s v="BOL"/>
    <s v="102835"/>
    <x v="102"/>
    <s v="803601"/>
    <s v="FERRICENTRO PIEDRAHITA"/>
    <x v="8"/>
    <s v="ATAHUALPA Y PIEDRAHITA"/>
    <x v="8"/>
    <s v="O-Imbabura-Otavalo"/>
    <n v="8"/>
    <x v="59"/>
    <x v="59"/>
    <s v="100014884"/>
    <s v="CADENA GERARDO"/>
    <s v="ZEMU"/>
    <x v="74"/>
    <s v="2"/>
    <s v="Sin Pallet"/>
    <n v="0"/>
    <n v="0"/>
    <x v="0"/>
    <n v="8526.6669999999995"/>
    <n v="4006.6669999999999"/>
    <n v="4520"/>
    <n v="7.2"/>
    <m/>
    <x v="57"/>
    <n v="7"/>
    <s v="07"/>
    <n v="4"/>
    <x v="1"/>
    <n v="0.09"/>
    <n v="1.8"/>
    <s v="GLT LOGISTICS S.A."/>
    <n v="10000368"/>
    <s v="CERVANTES GORDILLO CONSUELO DEL PIL"/>
    <x v="74"/>
  </r>
  <r>
    <n v="1002213544"/>
    <s v="UE01"/>
    <x v="22"/>
    <d v="1899-12-30T19:26:00"/>
    <x v="4214"/>
    <s v="9000810577"/>
    <s v="012-022-00317192"/>
    <n v="1932"/>
    <n v="2166.17"/>
    <s v="ZPVN"/>
    <s v="40569269"/>
    <s v="P000033903"/>
    <n v="8002831965"/>
    <x v="3198"/>
    <x v="6"/>
    <x v="6"/>
    <n v="280"/>
    <s v="BOL"/>
    <s v="102835"/>
    <x v="102"/>
    <s v="803601"/>
    <s v="FERRICENTRO PIEDRAHITA"/>
    <x v="8"/>
    <s v="ATAHUALPA Y PIEDRAHITA"/>
    <x v="8"/>
    <s v="O-Imbabura-Otavalo"/>
    <n v="8"/>
    <x v="59"/>
    <x v="59"/>
    <s v="100014884"/>
    <s v="CADENA GERARDO"/>
    <s v="ZEMU"/>
    <x v="74"/>
    <s v="2"/>
    <s v="Sin Pallet"/>
    <n v="0"/>
    <n v="0"/>
    <x v="0"/>
    <n v="18543.332999999999"/>
    <n v="14023.333000000001"/>
    <n v="4520"/>
    <n v="25.2"/>
    <m/>
    <x v="57"/>
    <n v="7"/>
    <s v="07"/>
    <n v="14"/>
    <x v="1"/>
    <n v="0.09"/>
    <n v="1.8"/>
    <s v="GLT LOGISTICS S.A."/>
    <n v="10000368"/>
    <s v="CERVANTES GORDILLO CONSUELO DEL PIL"/>
    <x v="74"/>
  </r>
  <r>
    <n v="1002213498"/>
    <s v="UE01"/>
    <x v="22"/>
    <d v="1899-12-30T19:30:00"/>
    <x v="4215"/>
    <s v="9000810579"/>
    <s v="012-022-00317194"/>
    <n v="3144"/>
    <n v="3525.07"/>
    <s v="ZPVN"/>
    <s v="40569087"/>
    <s v="P000033848"/>
    <n v="8002831909"/>
    <x v="3199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76"/>
    <x v="76"/>
    <s v="100022169"/>
    <s v="LOMAS MONTESDEOCA VINICIO XAVIER"/>
    <s v="ZEMT"/>
    <x v="99"/>
    <s v="1"/>
    <s v="Con Pallet"/>
    <n v="0.05"/>
    <n v="24"/>
    <x v="0"/>
    <n v="39480"/>
    <n v="24050"/>
    <n v="15430"/>
    <n v="494.4"/>
    <m/>
    <x v="74"/>
    <n v="7"/>
    <s v="07"/>
    <n v="24"/>
    <x v="1"/>
    <n v="1.03"/>
    <n v="20.599999999999998"/>
    <s v="LIDENORTI S.A."/>
    <n v="1013592"/>
    <s v="VALENCIA BENAVIDES GLADYS RUBY"/>
    <x v="99"/>
  </r>
  <r>
    <n v="1002213540"/>
    <s v="UE01"/>
    <x v="22"/>
    <d v="1899-12-30T19:33:00"/>
    <x v="4216"/>
    <s v="9000810581"/>
    <s v="012-022-00317196"/>
    <n v="1656.07"/>
    <n v="1856.8"/>
    <s v="ZPVN"/>
    <s v="40569252"/>
    <s v="P000033892"/>
    <n v="8002831958"/>
    <x v="3200"/>
    <x v="7"/>
    <x v="7"/>
    <n v="240"/>
    <s v="BOL"/>
    <s v="101726"/>
    <x v="57"/>
    <s v="804665"/>
    <s v="SU FERRETERO PRINCIPAL"/>
    <x v="9"/>
    <s v="TEODORO GOMEZ Y SANCHEZ Y CIFUENTES"/>
    <x v="11"/>
    <s v="O-Imbabura-Ibarra"/>
    <n v="30"/>
    <x v="162"/>
    <x v="162"/>
    <s v="100021282"/>
    <s v="PERUGACHI FAUSTO"/>
    <s v="ZEMU"/>
    <x v="245"/>
    <s v="2"/>
    <s v="Sin Pallet"/>
    <n v="0"/>
    <n v="0"/>
    <x v="0"/>
    <n v="16588.332999999999"/>
    <n v="12033.333000000001"/>
    <n v="4555"/>
    <n v="45.6"/>
    <m/>
    <x v="158"/>
    <n v="7"/>
    <s v="07"/>
    <n v="12"/>
    <x v="1"/>
    <n v="0.19"/>
    <n v="3.8000000000000003"/>
    <s v="TRANSSJQ S.A."/>
    <n v="1021764"/>
    <s v="GARCES MARTINEZ MILTON EDUARDO"/>
    <x v="245"/>
  </r>
  <r>
    <n v="1002213540"/>
    <s v="UE01"/>
    <x v="22"/>
    <d v="1899-12-30T19:33:00"/>
    <x v="4217"/>
    <s v="9000810580"/>
    <s v="012-022-00317195"/>
    <n v="819.72"/>
    <n v="919.08"/>
    <s v="ZPVN"/>
    <s v="40569251"/>
    <s v="P000033891"/>
    <n v="8002831957"/>
    <x v="3200"/>
    <x v="6"/>
    <x v="6"/>
    <n v="120"/>
    <s v="BOL"/>
    <s v="101726"/>
    <x v="57"/>
    <s v="804665"/>
    <s v="SU FERRETERO PRINCIPAL"/>
    <x v="9"/>
    <s v="TEODORO GOMEZ Y SANCHEZ Y CIFUENTES"/>
    <x v="11"/>
    <s v="O-Imbabura-Ibarra"/>
    <n v="30"/>
    <x v="162"/>
    <x v="162"/>
    <s v="100021282"/>
    <s v="PERUGACHI FAUSTO"/>
    <s v="ZEMU"/>
    <x v="245"/>
    <s v="2"/>
    <s v="Sin Pallet"/>
    <n v="0"/>
    <n v="0"/>
    <x v="0"/>
    <n v="10571.666999999999"/>
    <n v="6016.6670000000004"/>
    <n v="4555"/>
    <n v="22.8"/>
    <m/>
    <x v="158"/>
    <n v="7"/>
    <s v="07"/>
    <n v="6"/>
    <x v="1"/>
    <n v="0.19"/>
    <n v="3.8000000000000003"/>
    <s v="TRANSSJQ S.A."/>
    <n v="1021764"/>
    <s v="GARCES MARTINEZ MILTON EDUARDO"/>
    <x v="245"/>
  </r>
  <r>
    <n v="1002213499"/>
    <s v="UE01"/>
    <x v="22"/>
    <d v="1899-12-30T19:34:00"/>
    <x v="4218"/>
    <s v="9000810582"/>
    <s v="012-022-00317197"/>
    <n v="3153.6"/>
    <n v="3535.83"/>
    <s v="ZPVN"/>
    <s v="40568756"/>
    <s v="0000396296"/>
    <n v="8002831910"/>
    <x v="3201"/>
    <x v="3"/>
    <x v="3"/>
    <n v="480"/>
    <s v="BOL"/>
    <s v="101599"/>
    <x v="247"/>
    <s v="801788"/>
    <s v="BOD BLOQUES MAYRITA"/>
    <x v="39"/>
    <s v="KM 3 VIA A BRAMADORA Y MARGEN IZQUI"/>
    <x v="58"/>
    <s v="O-Manabi-Elcarmen"/>
    <n v="278"/>
    <x v="134"/>
    <x v="134"/>
    <s v="100015025"/>
    <s v="ARCINIEGA OSWALDO"/>
    <s v="ZEMT"/>
    <x v="192"/>
    <s v="2"/>
    <s v="Sin Pallet"/>
    <n v="0"/>
    <n v="0"/>
    <x v="0"/>
    <n v="39070"/>
    <n v="24040"/>
    <n v="15030"/>
    <n v="398.4"/>
    <m/>
    <x v="132"/>
    <n v="7"/>
    <s v="07"/>
    <n v="24"/>
    <x v="1"/>
    <n v="0.83"/>
    <n v="16.599999999999998"/>
    <s v="LIDENORTI S.A."/>
    <n v="1013581"/>
    <s v="BARRERA GALLEGOS FRANKLIN GUILLERMO"/>
    <x v="192"/>
  </r>
  <r>
    <n v="1002213452"/>
    <s v="UE01"/>
    <x v="22"/>
    <d v="1899-12-30T20:26:00"/>
    <x v="4219"/>
    <s v=""/>
    <s v=""/>
    <n v="0"/>
    <n v="0"/>
    <s v="ZPRC"/>
    <s v="2500108581"/>
    <s v="0000396990"/>
    <n v="8002831853"/>
    <x v="3202"/>
    <x v="2"/>
    <x v="2"/>
    <n v="32.94"/>
    <s v="T"/>
    <s v="101580"/>
    <x v="133"/>
    <s v="801461"/>
    <s v="PLANTA DE HORMIGON"/>
    <x v="27"/>
    <s v="C.ALASKA Y VIA A RIOBAMBA"/>
    <x v="41"/>
    <s v="O-Tungurahua-Ambato"/>
    <n v="250"/>
    <x v="1"/>
    <x v="1"/>
    <s v="100019073"/>
    <s v="ROMERO EDWIN"/>
    <s v="ZECI"/>
    <x v="261"/>
    <s v="2"/>
    <s v="Sin Pallet"/>
    <n v="0"/>
    <n v="0"/>
    <x v="0"/>
    <n v="51250"/>
    <n v="32940"/>
    <n v="18310"/>
    <n v="674.61"/>
    <m/>
    <x v="1"/>
    <n v="7"/>
    <s v="07"/>
    <n v="32.94"/>
    <x v="1"/>
    <n v="20.479963570127506"/>
    <n v="20.479963570127506"/>
    <s v="TRANSCONCEM CIA. LTDA."/>
    <n v="1013227"/>
    <s v="COMPAÑIA DE TRANSPORTE PESADO"/>
    <x v="261"/>
  </r>
  <r>
    <n v="1002213557"/>
    <s v="UE01"/>
    <x v="22"/>
    <d v="1899-12-30T20:23:00"/>
    <x v="4220"/>
    <s v="9000810590"/>
    <s v="012-022-00317199"/>
    <n v="2563.1999999999998"/>
    <n v="2873.87"/>
    <s v="ZPVN"/>
    <s v="40569271"/>
    <s v="0000396958"/>
    <n v="8002831979"/>
    <x v="3203"/>
    <x v="7"/>
    <x v="7"/>
    <n v="360"/>
    <s v="BOL"/>
    <s v="101555"/>
    <x v="282"/>
    <s v="801833"/>
    <s v="BODEGA MENA IBARRA"/>
    <x v="9"/>
    <s v="PANAMERICANA NORTE KM3 JUNTO PETROC"/>
    <x v="11"/>
    <s v="O-Imbabura-Ibarra"/>
    <n v="30"/>
    <x v="96"/>
    <x v="96"/>
    <s v="10008096"/>
    <s v="SALAZAR ECHEVERRIA JUAN CARLOS"/>
    <s v="ZEMU"/>
    <x v="259"/>
    <s v="2"/>
    <s v="Sin Pallet"/>
    <n v="0"/>
    <n v="0"/>
    <x v="0"/>
    <n v="26830"/>
    <n v="18000"/>
    <n v="8830"/>
    <n v="68.400000000000006"/>
    <m/>
    <x v="94"/>
    <n v="7"/>
    <s v="07"/>
    <n v="18"/>
    <x v="1"/>
    <n v="0.19"/>
    <n v="3.8000000000000003"/>
    <s v="RUTAS COTACACHENSES S.A."/>
    <n v="1023153"/>
    <s v="BUITRON MONTENEGRO JONNY"/>
    <x v="259"/>
  </r>
  <r>
    <n v="1002213555"/>
    <s v="UE01"/>
    <x v="22"/>
    <d v="1899-12-30T20:28:00"/>
    <x v="4221"/>
    <s v="9000810591"/>
    <s v="012-022-00317200"/>
    <n v="2426.4"/>
    <n v="2720.5"/>
    <s v="ZPVN"/>
    <s v="40569297"/>
    <s v="P000033912"/>
    <n v="8002831978"/>
    <x v="3204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3"/>
    <x v="103"/>
    <s v="100019413"/>
    <s v="CASANOVA ROMEL"/>
    <s v="ZEMU"/>
    <x v="144"/>
    <s v="1"/>
    <s v="Con Pallet"/>
    <n v="0.05"/>
    <n v="18"/>
    <x v="0"/>
    <n v="27390"/>
    <n v="18000"/>
    <n v="9390"/>
    <n v="165.6"/>
    <m/>
    <x v="101"/>
    <n v="7"/>
    <s v="07"/>
    <n v="18"/>
    <x v="1"/>
    <n v="0.45999999999999996"/>
    <n v="9.1999999999999993"/>
    <s v="TRAPSA C.A."/>
    <n v="1013573"/>
    <s v="CUASPA PEREZ SEGUNDO MANUEL"/>
    <x v="144"/>
  </r>
  <r>
    <n v="1002213560"/>
    <s v="UE01"/>
    <x v="22"/>
    <d v="1899-12-30T20:08:00"/>
    <x v="4222"/>
    <s v="9000810588"/>
    <s v="012-022-00317201"/>
    <n v="836.4"/>
    <n v="937.78"/>
    <s v="ZPVN"/>
    <s v="40569273"/>
    <s v="P000033906"/>
    <n v="8002831981"/>
    <x v="3205"/>
    <x v="9"/>
    <x v="9"/>
    <n v="120"/>
    <s v="BOL"/>
    <s v="101619"/>
    <x v="98"/>
    <s v="802187"/>
    <s v="BODEGA ZAMCED"/>
    <x v="47"/>
    <s v="CALLE 7 DE AGOSTO S/N ENTRE BOLIVAR"/>
    <x v="74"/>
    <s v="O-Manabi-Chone"/>
    <n v="396"/>
    <x v="50"/>
    <x v="50"/>
    <s v="10007864"/>
    <s v="AREVALO AYALA MANUEL ARCESIO"/>
    <s v="ZEMU"/>
    <x v="65"/>
    <s v="2"/>
    <s v="Sin Pallet"/>
    <n v="0"/>
    <n v="0"/>
    <x v="0"/>
    <n v="10621.666999999999"/>
    <n v="6016.6670000000004"/>
    <n v="4605"/>
    <n v="128.4"/>
    <m/>
    <x v="48"/>
    <n v="7"/>
    <s v="07"/>
    <n v="6"/>
    <x v="1"/>
    <n v="1.07"/>
    <n v="21.400000000000002"/>
    <s v="TRIMPESAS S.A."/>
    <n v="1013766"/>
    <s v="MORALES RUIZ EDGAR MAURICIO"/>
    <x v="65"/>
  </r>
  <r>
    <n v="1002213560"/>
    <s v="UE01"/>
    <x v="22"/>
    <d v="1899-12-30T20:08:00"/>
    <x v="4223"/>
    <s v="9000810587"/>
    <s v="012-022-00317202"/>
    <n v="1591.2"/>
    <n v="1784.06"/>
    <s v="ZPVN"/>
    <s v="40569272"/>
    <s v="P000033905"/>
    <n v="8002831982"/>
    <x v="3205"/>
    <x v="3"/>
    <x v="3"/>
    <n v="240"/>
    <s v="BOL"/>
    <s v="101619"/>
    <x v="98"/>
    <s v="802187"/>
    <s v="BODEGA ZAMCED"/>
    <x v="47"/>
    <s v="CALLE 7 DE AGOSTO S/N ENTRE BOLIVAR"/>
    <x v="74"/>
    <s v="O-Manabi-Chone"/>
    <n v="396"/>
    <x v="50"/>
    <x v="50"/>
    <s v="10007864"/>
    <s v="AREVALO AYALA MANUEL ARCESIO"/>
    <s v="ZEMU"/>
    <x v="65"/>
    <s v="2"/>
    <s v="Sin Pallet"/>
    <n v="0"/>
    <n v="0"/>
    <x v="0"/>
    <n v="16638.332999999999"/>
    <n v="12033.333000000001"/>
    <n v="4605"/>
    <n v="256.8"/>
    <m/>
    <x v="48"/>
    <n v="7"/>
    <s v="07"/>
    <n v="12"/>
    <x v="1"/>
    <n v="1.07"/>
    <n v="21.400000000000002"/>
    <s v="TRIMPESAS S.A."/>
    <n v="1013766"/>
    <s v="MORALES RUIZ EDGAR MAURICIO"/>
    <x v="65"/>
  </r>
  <r>
    <n v="1002213538"/>
    <s v="UE01"/>
    <x v="22"/>
    <d v="1899-12-30T20:16:00"/>
    <x v="4224"/>
    <s v="9000810589"/>
    <s v="012-022-00317203"/>
    <n v="2283.62"/>
    <n v="2560.41"/>
    <s v="ZPVN"/>
    <s v="40569294"/>
    <s v="P000033911"/>
    <n v="8002831955"/>
    <x v="3206"/>
    <x v="3"/>
    <x v="3"/>
    <n v="360"/>
    <s v="BOL"/>
    <s v="101539"/>
    <x v="147"/>
    <s v="807211"/>
    <s v="BODEGA ZURITSA LOCAL 2"/>
    <x v="2"/>
    <s v="BYPASS QUITO A QUEVEDO"/>
    <x v="43"/>
    <s v="O-Santodomingo -Santodomingodelos"/>
    <n v="247"/>
    <x v="22"/>
    <x v="22"/>
    <s v="100016661"/>
    <s v="BENALCAZAR MILTON"/>
    <s v="ZEMU"/>
    <x v="28"/>
    <s v="2"/>
    <s v="Sin Pallet"/>
    <n v="0"/>
    <n v="0"/>
    <x v="0"/>
    <n v="27210"/>
    <n v="18030"/>
    <n v="9180"/>
    <n v="302.39999999999998"/>
    <m/>
    <x v="22"/>
    <n v="7"/>
    <s v="07"/>
    <n v="18"/>
    <x v="1"/>
    <n v="0.84"/>
    <n v="16.799999999999997"/>
    <s v="TRANINTAGSA S.A."/>
    <n v="1014062"/>
    <s v="BENALCAZAR DE LA CRUZ MILTON PATRIC"/>
    <x v="28"/>
  </r>
  <r>
    <n v="1002213564"/>
    <s v="UE01"/>
    <x v="22"/>
    <d v="1899-12-30T20:38:00"/>
    <x v="4225"/>
    <s v="9000810594"/>
    <s v="012-022-00317204"/>
    <n v="276.39999999999998"/>
    <n v="309.89999999999998"/>
    <s v="ZPVN"/>
    <s v="40569329"/>
    <s v="0000397058"/>
    <n v="8002831989"/>
    <x v="3207"/>
    <x v="7"/>
    <x v="7"/>
    <n v="40"/>
    <s v="BOL"/>
    <s v="101785"/>
    <x v="220"/>
    <s v="801134"/>
    <s v="BODEGA PRINCIPAL"/>
    <x v="0"/>
    <s v="SAN GABRIEL, FRENTE AL TERMINAL"/>
    <x v="79"/>
    <s v="O-Carchi-Montufar(Sangabrie"/>
    <n v="120"/>
    <x v="100"/>
    <x v="100"/>
    <s v="10008072"/>
    <s v="FLORES GARCIA CHRISTIA FERNANDO"/>
    <s v="ZEMU"/>
    <x v="14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  <n v="1013597"/>
    <s v="RUIZ RUIZ EDISON FRANKLIN"/>
    <x v="140"/>
  </r>
  <r>
    <n v="1002213564"/>
    <s v="UE01"/>
    <x v="22"/>
    <d v="1899-12-30T20:38:00"/>
    <x v="4226"/>
    <s v="9000810595"/>
    <s v="012-022-00317205"/>
    <n v="253.2"/>
    <n v="283.89"/>
    <s v="ZPVN"/>
    <s v="40569329"/>
    <s v="0000397059"/>
    <n v="8002831988"/>
    <x v="3207"/>
    <x v="5"/>
    <x v="5"/>
    <n v="40"/>
    <s v="BOL"/>
    <s v="101785"/>
    <x v="220"/>
    <s v="801134"/>
    <s v="BODEGA PRINCIPAL"/>
    <x v="0"/>
    <s v="SAN GABRIEL, FRENTE AL TERMINAL"/>
    <x v="79"/>
    <s v="O-Carchi-Montufar(Sangabrie"/>
    <n v="120"/>
    <x v="100"/>
    <x v="100"/>
    <s v="10008072"/>
    <s v="FLORES GARCIA CHRISTIA FERNANDO"/>
    <s v="ZEMU"/>
    <x v="14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  <n v="1013597"/>
    <s v="RUIZ RUIZ EDISON FRANKLIN"/>
    <x v="140"/>
  </r>
  <r>
    <n v="1002213564"/>
    <s v="UE01"/>
    <x v="22"/>
    <d v="1899-12-30T20:38:00"/>
    <x v="4227"/>
    <s v="9000810596"/>
    <s v="012-022-00317206"/>
    <n v="1912.4"/>
    <n v="2144.1999999999998"/>
    <s v="ZPVN"/>
    <s v="40569329"/>
    <s v="0000397057"/>
    <n v="8002831987"/>
    <x v="3207"/>
    <x v="6"/>
    <x v="6"/>
    <n v="280"/>
    <s v="BOL"/>
    <s v="101785"/>
    <x v="220"/>
    <s v="801134"/>
    <s v="BODEGA PRINCIPAL"/>
    <x v="0"/>
    <s v="SAN GABRIEL, FRENTE AL TERMINAL"/>
    <x v="79"/>
    <s v="O-Carchi-Montufar(Sangabrie"/>
    <n v="120"/>
    <x v="100"/>
    <x v="100"/>
    <s v="10008072"/>
    <s v="FLORES GARCIA CHRISTIA FERNANDO"/>
    <s v="ZEMU"/>
    <x v="140"/>
    <s v="2"/>
    <s v="Sin Pallet"/>
    <n v="0"/>
    <n v="0"/>
    <x v="0"/>
    <n v="17065.556"/>
    <n v="14015.556"/>
    <n v="3050"/>
    <n v="128.80000000000001"/>
    <m/>
    <x v="98"/>
    <n v="7"/>
    <s v="07"/>
    <n v="14"/>
    <x v="1"/>
    <n v="0.46"/>
    <n v="9.2000000000000011"/>
    <s v="SANJOPAS S.A."/>
    <n v="1013597"/>
    <s v="RUIZ RUIZ EDISON FRANKLIN"/>
    <x v="140"/>
  </r>
  <r>
    <n v="1002213503"/>
    <s v="UE01"/>
    <x v="22"/>
    <d v="1899-12-30T20:42:00"/>
    <x v="4228"/>
    <s v="9000810597"/>
    <s v="012-022-00317207"/>
    <n v="3834"/>
    <n v="4298.71"/>
    <s v="ZPVN"/>
    <s v="40569214"/>
    <s v="0000396894"/>
    <n v="8002831914"/>
    <x v="3208"/>
    <x v="2"/>
    <x v="2"/>
    <n v="31.95"/>
    <s v="T"/>
    <s v="101659"/>
    <x v="84"/>
    <s v="805760"/>
    <s v="GRANEL ETERNIT"/>
    <x v="1"/>
    <s v="KM 14 1/2 SECTOR GUAMANI"/>
    <x v="63"/>
    <s v="O-Pichincha-Guamani2"/>
    <n v="127"/>
    <x v="1"/>
    <x v="1"/>
    <s v="10003377"/>
    <s v="NARVAEZ IPIALES BRAYAN JAVIER"/>
    <s v="ZECI"/>
    <x v="252"/>
    <s v="2"/>
    <s v="Sin Pallet"/>
    <n v="0"/>
    <n v="0"/>
    <x v="0"/>
    <n v="50110"/>
    <n v="31950"/>
    <n v="18160"/>
    <n v="359.12"/>
    <m/>
    <x v="1"/>
    <n v="7"/>
    <s v="07"/>
    <n v="31.95"/>
    <x v="1"/>
    <n v="11.240062597809077"/>
    <n v="11.240062597809077"/>
    <s v="TRANSCONCEM CIA. LTDA."/>
    <n v="1013227"/>
    <s v="COMPAÑIA DE TRANSPORTE PESADO"/>
    <x v="252"/>
  </r>
  <r>
    <n v="1002213571"/>
    <s v="UE01"/>
    <x v="22"/>
    <d v="1899-12-30T20:41:00"/>
    <x v="4229"/>
    <s v=""/>
    <s v=""/>
    <n v="0"/>
    <n v="0"/>
    <s v="ZPRC"/>
    <s v="2500108898"/>
    <s v="P000033913"/>
    <n v="8002831998"/>
    <x v="3209"/>
    <x v="7"/>
    <x v="7"/>
    <n v="360"/>
    <s v="BOL"/>
    <s v="101633"/>
    <x v="15"/>
    <s v="803189"/>
    <s v="SACOS BODEGA LASSO"/>
    <x v="6"/>
    <s v="PANAMERICANA NORTE"/>
    <x v="6"/>
    <s v="O-Cotopaxi-Lasso"/>
    <n v="178"/>
    <x v="14"/>
    <x v="14"/>
    <s v="100015134"/>
    <s v="NICOLALDE FABIAN"/>
    <s v="ZEMU"/>
    <x v="18"/>
    <s v="2"/>
    <s v="Sin Pallet"/>
    <n v="0"/>
    <n v="0"/>
    <x v="0"/>
    <n v="27110"/>
    <n v="18020"/>
    <n v="9090"/>
    <n v="248.4"/>
    <m/>
    <x v="14"/>
    <n v="7"/>
    <s v="07"/>
    <n v="18"/>
    <x v="1"/>
    <n v="0.69000000000000006"/>
    <n v="13.8"/>
    <s v="SANJOPAS S.A."/>
    <n v="1014339"/>
    <s v="NICOLALDE FLORES MILTON FABIAN"/>
    <x v="18"/>
  </r>
  <r>
    <n v="1002213547"/>
    <s v="UE01"/>
    <x v="22"/>
    <d v="1899-12-30T20:49:00"/>
    <x v="4230"/>
    <s v=""/>
    <s v=""/>
    <n v="0"/>
    <n v="0"/>
    <s v="ZPVN"/>
    <s v="40569346"/>
    <s v="P000033922"/>
    <n v="8002831970"/>
    <x v="3210"/>
    <x v="7"/>
    <x v="7"/>
    <m/>
    <s v="BOL"/>
    <s v="101628"/>
    <x v="13"/>
    <s v="802561"/>
    <s v="LOCAL EL QUINCHE"/>
    <x v="1"/>
    <s v="AV. INTEROCEANICA Y CALLE QUITO"/>
    <x v="36"/>
    <s v="O-Pichincha-Elquinche"/>
    <m/>
    <x v="106"/>
    <x v="106"/>
    <s v="100019455"/>
    <s v="ORDONEZ ISAIAS"/>
    <s v="ZEMU"/>
    <x v="169"/>
    <s v="2"/>
    <s v="Sin Pallet"/>
    <n v="0"/>
    <n v="0"/>
    <x v="0"/>
    <n v="8534.4439999999995"/>
    <n v="4004.444"/>
    <n v="4530"/>
    <m/>
    <m/>
    <x v="104"/>
    <n v="7"/>
    <s v="07"/>
    <m/>
    <x v="1"/>
    <s v=""/>
    <s v=""/>
    <s v="LA ARMENIA S.A."/>
    <n v="1021623"/>
    <s v="VILLARREAL HIGUERA FERNANDO SALVADO"/>
    <x v="169"/>
  </r>
  <r>
    <n v="1002213547"/>
    <s v="UE01"/>
    <x v="22"/>
    <d v="1899-12-30T20:49:00"/>
    <x v="4231"/>
    <s v=""/>
    <s v=""/>
    <n v="0"/>
    <n v="0"/>
    <s v="ZPVN"/>
    <s v="40569345"/>
    <s v="P000033921"/>
    <n v="8002831969"/>
    <x v="3210"/>
    <x v="6"/>
    <x v="6"/>
    <m/>
    <s v="BOL"/>
    <s v="101628"/>
    <x v="13"/>
    <s v="802561"/>
    <s v="LOCAL EL QUINCHE"/>
    <x v="1"/>
    <s v="AV. INTEROCEANICA Y CALLE QUITO"/>
    <x v="36"/>
    <s v="O-Pichincha-Elquinche"/>
    <m/>
    <x v="106"/>
    <x v="106"/>
    <s v="100019455"/>
    <s v="ORDONEZ ISAIAS"/>
    <s v="ZEMU"/>
    <x v="169"/>
    <s v="2"/>
    <s v="Sin Pallet"/>
    <n v="0"/>
    <n v="0"/>
    <x v="0"/>
    <n v="18545.556"/>
    <n v="14015.556"/>
    <n v="4530"/>
    <m/>
    <m/>
    <x v="104"/>
    <n v="7"/>
    <s v="07"/>
    <m/>
    <x v="1"/>
    <s v=""/>
    <s v=""/>
    <s v="LA ARMENIA S.A."/>
    <n v="1021623"/>
    <s v="VILLARREAL HIGUERA FERNANDO SALVADO"/>
    <x v="169"/>
  </r>
  <r>
    <n v="1002213566"/>
    <s v="UE01"/>
    <x v="22"/>
    <d v="1899-12-30T20:50:00"/>
    <x v="4232"/>
    <s v="9000810600"/>
    <s v="012-022-00317210"/>
    <n v="3235.2"/>
    <n v="3627.32"/>
    <s v="ZPVN"/>
    <s v="40568953"/>
    <s v="P000033809"/>
    <n v="8002831991"/>
    <x v="3211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76"/>
    <x v="176"/>
    <s v="10003585"/>
    <s v="VARELA ZAPATA RUBEN MAURICIO"/>
    <s v="ZEMT"/>
    <x v="276"/>
    <s v="1"/>
    <s v="Con Pallet"/>
    <n v="0.05"/>
    <n v="24"/>
    <x v="0"/>
    <n v="38660"/>
    <n v="24000"/>
    <n v="14660"/>
    <n v="220.8"/>
    <m/>
    <x v="172"/>
    <n v="7"/>
    <s v="07"/>
    <n v="24"/>
    <x v="1"/>
    <n v="0.46"/>
    <n v="9.2000000000000011"/>
    <s v="TRIMPESAS S.A."/>
    <n v="1013502"/>
    <s v="ESPIN GUEVARA JOSE MARCELO"/>
    <x v="277"/>
  </r>
  <r>
    <n v="1002213612"/>
    <s v="UE01"/>
    <x v="22"/>
    <d v="1899-12-30T20:55:00"/>
    <x v="4233"/>
    <s v="9000810602"/>
    <s v="012-022-00317211"/>
    <n v="3745.77"/>
    <n v="4199.78"/>
    <s v="ZPVN"/>
    <s v="40569255"/>
    <s v="0000396930"/>
    <n v="8002832057"/>
    <x v="3212"/>
    <x v="8"/>
    <x v="8"/>
    <n v="30.34"/>
    <s v="T"/>
    <s v="101615"/>
    <x v="178"/>
    <s v="802179"/>
    <s v="GRANEL DESTI/PLANTA"/>
    <x v="1"/>
    <s v="AV. 6 DE DICIEMBRE N59-10 JUAN MOLI"/>
    <x v="31"/>
    <s v="O-Pichincha-Comitedelpueblo"/>
    <n v="94.6"/>
    <x v="30"/>
    <x v="30"/>
    <s v="100019435"/>
    <s v="CAMPILLO LÁZARO"/>
    <s v="ZECI"/>
    <x v="218"/>
    <s v="2"/>
    <s v="Sin Pallet"/>
    <n v="0"/>
    <n v="0"/>
    <x v="0"/>
    <n v="48440"/>
    <n v="30340"/>
    <n v="18100"/>
    <n v="261.23"/>
    <m/>
    <x v="28"/>
    <n v="7"/>
    <s v="07"/>
    <n v="30.34"/>
    <x v="1"/>
    <n v="8.6100856954515503"/>
    <n v="8.6100856954515503"/>
    <s v="TRANSALMEIDA"/>
    <n v="1013966"/>
    <s v="ALMEIDA CHICAIZA MIGUEL ANGEL"/>
    <x v="218"/>
  </r>
  <r>
    <n v="1002213586"/>
    <s v="UE01"/>
    <x v="22"/>
    <d v="1899-12-30T20:56:00"/>
    <x v="4234"/>
    <s v="9000810603"/>
    <s v="012-022-00317212"/>
    <n v="4362.37"/>
    <n v="4891.1099999999997"/>
    <s v="ZPVN"/>
    <s v="40569330"/>
    <s v="0000397062"/>
    <n v="8002832019"/>
    <x v="3213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71"/>
    <x v="71"/>
    <s v="100014916"/>
    <s v="PUETATE MAURICIO"/>
    <s v="ZETT"/>
    <x v="209"/>
    <s v="1"/>
    <s v="Con Pallet"/>
    <n v="0.05"/>
    <n v="32"/>
    <x v="0"/>
    <n v="50460"/>
    <n v="32060"/>
    <n v="18400"/>
    <n v="121.6"/>
    <m/>
    <x v="69"/>
    <n v="7"/>
    <s v="07"/>
    <n v="32"/>
    <x v="1"/>
    <n v="0.19"/>
    <n v="3.8"/>
    <s v="LA ARMENIA S.A."/>
    <n v="1013556"/>
    <s v="RAMIREZ BAEZ FIDEL RAMIRO"/>
    <x v="209"/>
  </r>
  <r>
    <n v="1002213668"/>
    <s v="UE01"/>
    <x v="22"/>
    <d v="1899-12-30T20:59:00"/>
    <x v="4235"/>
    <s v="9000810604"/>
    <s v="012-022-00317213"/>
    <n v="2408.4"/>
    <n v="2700.32"/>
    <s v="ZPVN"/>
    <s v="40569119"/>
    <s v="P000033869"/>
    <n v="8002832135"/>
    <x v="3214"/>
    <x v="6"/>
    <x v="6"/>
    <n v="360"/>
    <s v="BOL"/>
    <s v="103671"/>
    <x v="0"/>
    <s v="805255"/>
    <s v="FERRETERIA HUACA"/>
    <x v="111"/>
    <s v="8 DE DICIEMBRE Y CRISTOBAL COLON"/>
    <x v="185"/>
    <s v="O-Carchi-Sanpedrodehuaca"/>
    <n v="127"/>
    <x v="0"/>
    <x v="0"/>
    <s v="100021921"/>
    <s v="QUEL CASTRO LIZARDO RAMIRO"/>
    <s v="ZEMU"/>
    <x v="0"/>
    <s v="2"/>
    <s v="Sin Pallet"/>
    <n v="0"/>
    <n v="0"/>
    <x v="0"/>
    <n v="26910"/>
    <n v="18000"/>
    <n v="8910"/>
    <n v="190.8"/>
    <m/>
    <x v="0"/>
    <n v="7"/>
    <s v="07"/>
    <n v="18"/>
    <x v="1"/>
    <n v="0.53"/>
    <n v="10.600000000000001"/>
    <s v="TRANSPORTE PROPIO"/>
    <n v="1013643"/>
    <s v="POZO TARUPI MARCELO JAVIER"/>
    <x v="0"/>
  </r>
  <r>
    <n v="1002213636"/>
    <s v="UE01"/>
    <x v="22"/>
    <d v="1899-12-30T21:00:00"/>
    <x v="4236"/>
    <s v="9000810606"/>
    <s v="012-022-00317215"/>
    <n v="418.8"/>
    <n v="469.57"/>
    <s v="ZPVN"/>
    <s v="40569217"/>
    <s v="0000396897"/>
    <n v="8002832089"/>
    <x v="3215"/>
    <x v="7"/>
    <x v="7"/>
    <n v="60"/>
    <s v="BOL"/>
    <s v="102270"/>
    <x v="39"/>
    <s v="807716"/>
    <s v="COMERCIAL VACA"/>
    <x v="0"/>
    <s v="PANAMERICANA NORTE, FRENTE TERMINAL"/>
    <x v="16"/>
    <s v="O-Carchi-Tulcan"/>
    <n v="159"/>
    <x v="84"/>
    <x v="84"/>
    <s v="100021489"/>
    <s v="MONTEROS ESTEBAN"/>
    <s v="ZETT"/>
    <x v="115"/>
    <s v="2"/>
    <s v="Sin Pallet"/>
    <n v="0"/>
    <n v="0"/>
    <x v="0"/>
    <n v="11427.727000000001"/>
    <n v="3002.7269999999999"/>
    <n v="8425"/>
    <n v="34.799999999999997"/>
    <m/>
    <x v="82"/>
    <n v="7"/>
    <s v="07"/>
    <n v="3"/>
    <x v="1"/>
    <n v="0.57999999999999996"/>
    <n v="11.6"/>
    <s v="TRANSSJQ S.A."/>
    <n v="1013799"/>
    <s v="MONTEROS REYES ROBERTH ESTEBAN"/>
    <x v="115"/>
  </r>
  <r>
    <n v="1002213636"/>
    <s v="UE01"/>
    <x v="22"/>
    <d v="1899-12-30T21:00:00"/>
    <x v="4237"/>
    <s v="9000810605"/>
    <s v="012-022-00317214"/>
    <n v="4140"/>
    <n v="4641.79"/>
    <s v="ZPVN"/>
    <s v="40569217"/>
    <s v="0000396896"/>
    <n v="8002832090"/>
    <x v="3215"/>
    <x v="6"/>
    <x v="6"/>
    <n v="600"/>
    <s v="BOL"/>
    <s v="102270"/>
    <x v="39"/>
    <s v="807716"/>
    <s v="COMERCIAL VACA"/>
    <x v="0"/>
    <s v="PANAMERICANA NORTE, FRENTE TERMINAL"/>
    <x v="16"/>
    <s v="O-Carchi-Tulcan"/>
    <n v="159"/>
    <x v="84"/>
    <x v="84"/>
    <s v="100021489"/>
    <s v="MONTEROS ESTEBAN"/>
    <s v="ZETT"/>
    <x v="115"/>
    <s v="2"/>
    <s v="Sin Pallet"/>
    <n v="0"/>
    <n v="0"/>
    <x v="0"/>
    <n v="38452.273000000001"/>
    <n v="30027.273000000001"/>
    <n v="8425"/>
    <n v="348"/>
    <m/>
    <x v="82"/>
    <n v="7"/>
    <s v="07"/>
    <n v="30"/>
    <x v="1"/>
    <n v="0.57999999999999996"/>
    <n v="11.6"/>
    <s v="TRANSSJQ S.A."/>
    <n v="1013799"/>
    <s v="MONTEROS REYES ROBERTH ESTEBAN"/>
    <x v="115"/>
  </r>
  <r>
    <n v="1002213582"/>
    <s v="UE01"/>
    <x v="22"/>
    <d v="1899-12-30T21:04:00"/>
    <x v="4238"/>
    <s v="9000810607"/>
    <s v="012-022-00317216"/>
    <n v="4371.2"/>
    <n v="4901.01"/>
    <s v="ZPVN"/>
    <s v="40569333"/>
    <s v="0000397065"/>
    <n v="8002832012"/>
    <x v="3216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55"/>
    <x v="55"/>
    <s v="100020748"/>
    <s v="SANCHEZ IVAN"/>
    <s v="ZETT"/>
    <x v="70"/>
    <s v="1"/>
    <s v="Con Pallet"/>
    <n v="0.05"/>
    <n v="32"/>
    <x v="0"/>
    <n v="50710"/>
    <n v="32050"/>
    <n v="18660"/>
    <n v="371.2"/>
    <m/>
    <x v="53"/>
    <n v="7"/>
    <s v="07"/>
    <n v="32"/>
    <x v="1"/>
    <n v="0.57999999999999996"/>
    <n v="11.6"/>
    <s v="LIDENORTI S.A."/>
    <n v="1013568"/>
    <s v="PINTO TORRES AGUSTO GEOVANY"/>
    <x v="70"/>
  </r>
  <r>
    <n v="1002213597"/>
    <s v="UE01"/>
    <x v="22"/>
    <d v="1899-12-30T21:04:00"/>
    <x v="4239"/>
    <s v="9000810608"/>
    <s v="012-022-00317217"/>
    <n v="3326.4"/>
    <n v="3729.58"/>
    <s v="ZPVN"/>
    <s v="40568696"/>
    <s v="0000396221"/>
    <n v="8002832036"/>
    <x v="3217"/>
    <x v="6"/>
    <x v="6"/>
    <n v="480"/>
    <s v="BOL"/>
    <s v="102192"/>
    <x v="117"/>
    <s v="803053"/>
    <s v="ALTERCONS 1"/>
    <x v="3"/>
    <s v="VIA A MACHACHI"/>
    <x v="88"/>
    <s v="O-Pichincha-Cutuglahua"/>
    <n v="122"/>
    <x v="156"/>
    <x v="156"/>
    <s v="100020578"/>
    <s v="TAIMAL MAYKOL"/>
    <s v="ZEMT"/>
    <x v="234"/>
    <s v="1"/>
    <s v="Con Pallet"/>
    <n v="0.05"/>
    <n v="24"/>
    <x v="0"/>
    <n v="40300"/>
    <n v="24040"/>
    <n v="16260"/>
    <n v="244.8"/>
    <m/>
    <x v="153"/>
    <n v="7"/>
    <s v="07"/>
    <n v="24"/>
    <x v="1"/>
    <n v="0.51"/>
    <n v="10.200000000000001"/>
    <s v="SILOGTER S.A."/>
    <n v="1021996"/>
    <s v="FRANCO VEGA SANDRO MARCELO"/>
    <x v="234"/>
  </r>
  <r>
    <n v="1002213525"/>
    <s v="UE01"/>
    <x v="22"/>
    <d v="1899-12-30T21:07:00"/>
    <x v="4240"/>
    <s v="9000810609"/>
    <s v="012-022-00317218"/>
    <n v="4015.42"/>
    <n v="4502.1099999999997"/>
    <s v="ZPVN"/>
    <s v="40569146"/>
    <s v="0000396815"/>
    <n v="8002831941"/>
    <x v="3218"/>
    <x v="2"/>
    <x v="2"/>
    <n v="31.75"/>
    <s v="T"/>
    <s v="101736"/>
    <x v="129"/>
    <s v="800784"/>
    <s v="DESTINO GRANEL.,"/>
    <x v="27"/>
    <s v="VIA A QUITO PASO LATERAL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0930"/>
    <n v="31750"/>
    <n v="19180"/>
    <n v="650.24"/>
    <m/>
    <x v="78"/>
    <n v="7"/>
    <s v="07"/>
    <n v="31.75"/>
    <x v="1"/>
    <n v="20.48"/>
    <n v="20.48"/>
    <s v="CASTRO HERMANOS S.A."/>
    <n v="1013576"/>
    <s v="CASTRO SALGADO LUCIO OSWALDO"/>
    <x v="105"/>
  </r>
  <r>
    <n v="1002213587"/>
    <s v="UE01"/>
    <x v="22"/>
    <d v="1899-12-30T21:08:00"/>
    <x v="4241"/>
    <s v="9000810611"/>
    <s v="012-022-00317219"/>
    <n v="4446.68"/>
    <n v="4985.6400000000003"/>
    <s v="ZPVN"/>
    <s v="40569150"/>
    <s v="0000396771"/>
    <n v="8002832021"/>
    <x v="3219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48"/>
    <x v="148"/>
    <s v="100014930"/>
    <s v="SANCHEZ JORGE"/>
    <s v="ZETT"/>
    <x v="288"/>
    <s v="2"/>
    <s v="Sin Pallet"/>
    <n v="0"/>
    <n v="0"/>
    <x v="0"/>
    <n v="50980"/>
    <n v="33090"/>
    <n v="17890"/>
    <n v="574.20000000000005"/>
    <m/>
    <x v="145"/>
    <n v="7"/>
    <s v="07"/>
    <n v="33"/>
    <x v="1"/>
    <n v="0.87000000000000011"/>
    <n v="17.400000000000002"/>
    <s v="TRAPSA C.A."/>
    <n v="1013232"/>
    <s v="SANCHEZ VALLEJOS JORGE FABIAN"/>
    <x v="286"/>
  </r>
  <r>
    <n v="1002213580"/>
    <s v="UE01"/>
    <x v="22"/>
    <d v="1899-12-30T21:11:00"/>
    <x v="4242"/>
    <s v="9000810613"/>
    <s v="012-022-00317220"/>
    <n v="4613.3999999999996"/>
    <n v="5172.58"/>
    <s v="ZPVN"/>
    <s v="40569265"/>
    <s v="P000033902"/>
    <n v="8002832010"/>
    <x v="3220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28"/>
    <x v="28"/>
    <s v="100021196"/>
    <s v="CASTILLO PATRICIO"/>
    <s v="ZETT"/>
    <x v="114"/>
    <s v="2"/>
    <s v="Sin Pallet"/>
    <n v="0"/>
    <n v="0"/>
    <x v="0"/>
    <n v="51110"/>
    <n v="33080"/>
    <n v="18030"/>
    <n v="699.6"/>
    <m/>
    <x v="26"/>
    <n v="7"/>
    <s v="07"/>
    <n v="33"/>
    <x v="1"/>
    <n v="1.06"/>
    <n v="21.2"/>
    <s v="TRIMPESAS S.A."/>
    <n v="1014322"/>
    <s v="ESPARZA REVELO JORGE MARCELO"/>
    <x v="114"/>
  </r>
  <r>
    <n v="1002213600"/>
    <s v="UE01"/>
    <x v="22"/>
    <d v="1899-12-30T21:15:00"/>
    <x v="4243"/>
    <s v="9000810614"/>
    <s v="012-022-00317221"/>
    <n v="3340.8"/>
    <n v="3745.73"/>
    <s v="ZPVN"/>
    <s v="40568849"/>
    <s v="0000396458"/>
    <n v="8002832040"/>
    <x v="3221"/>
    <x v="7"/>
    <x v="7"/>
    <n v="480"/>
    <s v="BOL"/>
    <s v="101560"/>
    <x v="97"/>
    <s v="805075"/>
    <s v="BLOQUERA HENRY GUAMAN"/>
    <x v="1"/>
    <s v="AV CARAPUNGO Y PASAJE MIRAMELINDA"/>
    <x v="73"/>
    <s v="O-Pichincha-Llanochico"/>
    <n v="91.4"/>
    <x v="127"/>
    <x v="127"/>
    <s v="100018006"/>
    <s v="HERRERA EDUARDO"/>
    <s v="ZEMT"/>
    <x v="181"/>
    <s v="1"/>
    <s v="Con Pallet"/>
    <n v="0.05"/>
    <n v="24"/>
    <x v="0"/>
    <n v="37360"/>
    <n v="24050"/>
    <n v="13310"/>
    <n v="211.2"/>
    <m/>
    <x v="125"/>
    <n v="7"/>
    <s v="07"/>
    <n v="24"/>
    <x v="1"/>
    <n v="0.44"/>
    <n v="8.7999999999999989"/>
    <s v="ALQUINGA &amp; ALQUINGA"/>
    <n v="1021688"/>
    <s v="CADENA CIFUENTES IVON SILVANA"/>
    <x v="181"/>
  </r>
  <r>
    <n v="1002213584"/>
    <s v="UE01"/>
    <x v="22"/>
    <d v="1899-12-30T21:18:00"/>
    <x v="4244"/>
    <s v="9000810617"/>
    <s v="012-022-00317222"/>
    <n v="4318.24"/>
    <n v="4841.6400000000003"/>
    <s v="ZPVN"/>
    <s v="40569331"/>
    <s v="0000397061"/>
    <n v="8002832015"/>
    <x v="3222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155"/>
    <x v="155"/>
    <s v="100015298"/>
    <s v="GUALSAQUI RAMIRO"/>
    <s v="ZETT"/>
    <x v="233"/>
    <s v="1"/>
    <s v="Con Pallet"/>
    <n v="0.05"/>
    <n v="32"/>
    <x v="0"/>
    <n v="50420"/>
    <n v="32040"/>
    <n v="18380"/>
    <n v="121.6"/>
    <m/>
    <x v="152"/>
    <n v="7"/>
    <s v="07"/>
    <n v="32"/>
    <x v="1"/>
    <n v="0.19"/>
    <n v="3.8"/>
    <s v="SANJOPAS S.A."/>
    <n v="1013772"/>
    <s v="SIERRA HERRERA MARCELO EDUARDO"/>
    <x v="233"/>
  </r>
  <r>
    <n v="1002213633"/>
    <s v="UE01"/>
    <x v="22"/>
    <d v="1899-12-30T21:20:00"/>
    <x v="4245"/>
    <s v="9000810619"/>
    <s v="012-022-00317224"/>
    <n v="835.2"/>
    <n v="936.43"/>
    <s v="ZPVN"/>
    <s v="40569313"/>
    <s v="0000397048"/>
    <n v="8002832085"/>
    <x v="3223"/>
    <x v="7"/>
    <x v="7"/>
    <n v="120"/>
    <s v="BOL"/>
    <s v="103861"/>
    <x v="187"/>
    <s v="805619"/>
    <s v="BODEGA TABABELA"/>
    <x v="1"/>
    <s v="PANAMERICANA E-35 E1-488"/>
    <x v="82"/>
    <s v="O-Pichincha-Pifo"/>
    <n v="102"/>
    <x v="107"/>
    <x v="107"/>
    <s v="10000354"/>
    <s v="HARO HARO JORDAN JOSUE"/>
    <s v="ZEMU"/>
    <x v="149"/>
    <s v="2"/>
    <s v="Sin Pallet"/>
    <n v="0"/>
    <n v="0"/>
    <x v="0"/>
    <n v="10490"/>
    <n v="6010"/>
    <n v="4480"/>
    <n v="51.6"/>
    <m/>
    <x v="105"/>
    <n v="7"/>
    <s v="07"/>
    <n v="6"/>
    <x v="1"/>
    <n v="0.43"/>
    <n v="8.6"/>
    <s v="TRIMPESAS S.A."/>
    <n v="1013275"/>
    <s v="HARO RUIZ SIXTO RIGOBERTO"/>
    <x v="149"/>
  </r>
  <r>
    <n v="1002213633"/>
    <s v="UE01"/>
    <x v="22"/>
    <d v="1899-12-30T21:20:00"/>
    <x v="4246"/>
    <s v="9000810618"/>
    <s v="012-022-00317223"/>
    <n v="1663.2"/>
    <n v="1864.79"/>
    <s v="ZPVN"/>
    <s v="40569313"/>
    <s v="0000397049"/>
    <n v="8002832084"/>
    <x v="3223"/>
    <x v="6"/>
    <x v="6"/>
    <n v="240"/>
    <s v="BOL"/>
    <s v="103861"/>
    <x v="187"/>
    <s v="805619"/>
    <s v="BODEGA TABABELA"/>
    <x v="1"/>
    <s v="PANAMERICANA E-35 E1-488"/>
    <x v="82"/>
    <s v="O-Pichincha-Pifo"/>
    <n v="102"/>
    <x v="107"/>
    <x v="107"/>
    <s v="10000354"/>
    <s v="HARO HARO JORDAN JOSUE"/>
    <s v="ZEMU"/>
    <x v="149"/>
    <s v="2"/>
    <s v="Sin Pallet"/>
    <n v="0"/>
    <n v="0"/>
    <x v="0"/>
    <n v="16500"/>
    <n v="12020"/>
    <n v="4480"/>
    <n v="103.2"/>
    <m/>
    <x v="105"/>
    <n v="7"/>
    <s v="07"/>
    <n v="12"/>
    <x v="1"/>
    <n v="0.43"/>
    <n v="8.6"/>
    <s v="TRIMPESAS S.A."/>
    <n v="1013275"/>
    <s v="HARO RUIZ SIXTO RIGOBERTO"/>
    <x v="149"/>
  </r>
  <r>
    <n v="1002213590"/>
    <s v="UE01"/>
    <x v="22"/>
    <d v="1899-12-30T21:22:00"/>
    <x v="4247"/>
    <s v="9000810620"/>
    <s v="012-022-00317225"/>
    <n v="3897.99"/>
    <n v="4370.45"/>
    <s v="ZPVN"/>
    <s v="40569303"/>
    <s v="0000397022"/>
    <n v="8002832028"/>
    <x v="3224"/>
    <x v="2"/>
    <x v="2"/>
    <n v="32.020000000000003"/>
    <s v="T"/>
    <s v="101685"/>
    <x v="58"/>
    <s v="802062"/>
    <s v="HORMIG DESTINO MAGNO-OTAVALO"/>
    <x v="8"/>
    <s v="VIA A SELVALEGRE"/>
    <x v="8"/>
    <s v="O-Imbabura-Otavalo"/>
    <n v="8"/>
    <x v="80"/>
    <x v="80"/>
    <s v="100015174"/>
    <s v="CASTRO LUCIO"/>
    <s v="ZECI"/>
    <x v="109"/>
    <s v="2"/>
    <s v="Sin Pallet"/>
    <n v="0"/>
    <n v="0"/>
    <x v="0"/>
    <n v="50460"/>
    <n v="32020"/>
    <n v="18440"/>
    <n v="112.71"/>
    <m/>
    <x v="78"/>
    <n v="7"/>
    <s v="07"/>
    <n v="32.020000000000003"/>
    <x v="1"/>
    <n v="3.5199875078076195"/>
    <n v="3.5199875078076195"/>
    <s v="CASTRO HERMANOS S.A."/>
    <n v="1013576"/>
    <s v="CASTRO SALGADO LUCIO OSWALDO"/>
    <x v="109"/>
  </r>
  <r>
    <n v="1002213649"/>
    <s v="UE01"/>
    <x v="22"/>
    <d v="1899-12-30T21:24:00"/>
    <x v="4248"/>
    <s v="9000810621"/>
    <s v="012-022-00317226"/>
    <n v="4193.1400000000003"/>
    <n v="4701.38"/>
    <s v="ZPVN"/>
    <s v="40569361"/>
    <s v="P000033931"/>
    <n v="8002832114"/>
    <x v="3225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51080"/>
    <n v="33030"/>
    <n v="18050"/>
    <n v="514.79999999999995"/>
    <m/>
    <x v="10"/>
    <n v="7"/>
    <s v="07"/>
    <n v="33"/>
    <x v="1"/>
    <n v="0.77999999999999992"/>
    <n v="15.599999999999998"/>
    <s v="TRANSPORTE PROPIO"/>
    <n v="1013863"/>
    <s v="DISTRIBUCIONES NARANJO"/>
    <x v="17"/>
  </r>
  <r>
    <n v="1002213646"/>
    <s v="UE01"/>
    <x v="22"/>
    <d v="1899-12-30T21:34:00"/>
    <x v="4249"/>
    <s v="9000810623"/>
    <s v="012-022-00317228"/>
    <n v="1386.88"/>
    <n v="1554.98"/>
    <s v="ZPVN"/>
    <s v="40568802"/>
    <s v="0000396367"/>
    <n v="8002832110"/>
    <x v="3226"/>
    <x v="7"/>
    <x v="7"/>
    <n v="200"/>
    <s v="BOL"/>
    <s v="101476"/>
    <x v="21"/>
    <s v="801923"/>
    <s v="BODEGA PAZ LUIS"/>
    <x v="11"/>
    <s v="9 DE OCTUBRE S/N Y"/>
    <x v="19"/>
    <s v="O-Imbabura-Cotacachi"/>
    <n v="15"/>
    <x v="86"/>
    <x v="86"/>
    <s v="100014867"/>
    <s v="RODRIGUEZ LUIS"/>
    <s v="ZEMT"/>
    <x v="118"/>
    <s v="1"/>
    <s v="Con Pallet"/>
    <n v="0.05"/>
    <n v="10"/>
    <x v="0"/>
    <n v="17523.332999999999"/>
    <n v="10008.333000000001"/>
    <n v="7515"/>
    <n v="30"/>
    <m/>
    <x v="84"/>
    <n v="7"/>
    <s v="07"/>
    <n v="10"/>
    <x v="1"/>
    <n v="0.15"/>
    <n v="3"/>
    <s v="TRIMPESAS S.A."/>
    <n v="1013102"/>
    <s v="VIZCAINO FLORES JENNY NARCISA"/>
    <x v="118"/>
  </r>
  <r>
    <n v="1002213646"/>
    <s v="UE01"/>
    <x v="22"/>
    <d v="1899-12-30T21:34:00"/>
    <x v="4250"/>
    <s v="9000810622"/>
    <s v="012-022-00317227"/>
    <n v="1922.33"/>
    <n v="2155.33"/>
    <s v="ZPVN"/>
    <s v="40568802"/>
    <s v="0000396368"/>
    <n v="8002832109"/>
    <x v="3226"/>
    <x v="6"/>
    <x v="6"/>
    <n v="280"/>
    <s v="BOL"/>
    <s v="101476"/>
    <x v="21"/>
    <s v="801923"/>
    <s v="BODEGA PAZ LUIS"/>
    <x v="11"/>
    <s v="9 DE OCTUBRE S/N Y"/>
    <x v="19"/>
    <s v="O-Imbabura-Cotacachi"/>
    <n v="15"/>
    <x v="86"/>
    <x v="86"/>
    <s v="100014867"/>
    <s v="RODRIGUEZ LUIS"/>
    <s v="ZEMT"/>
    <x v="118"/>
    <s v="1"/>
    <s v="Con Pallet"/>
    <n v="0.05"/>
    <n v="14"/>
    <x v="0"/>
    <n v="21526.667000000001"/>
    <n v="14011.666999999999"/>
    <n v="7515"/>
    <n v="42"/>
    <m/>
    <x v="84"/>
    <n v="7"/>
    <s v="07"/>
    <n v="14"/>
    <x v="1"/>
    <n v="0.15"/>
    <n v="3"/>
    <s v="TRIMPESAS S.A."/>
    <n v="1013102"/>
    <s v="VIZCAINO FLORES JENNY NARCISA"/>
    <x v="118"/>
  </r>
  <r>
    <n v="1002213585"/>
    <s v="UE01"/>
    <x v="22"/>
    <d v="1899-12-30T21:36:00"/>
    <x v="4251"/>
    <s v="9000810624"/>
    <s v="012-022-00317229"/>
    <n v="4268.8"/>
    <n v="4786.21"/>
    <s v="ZPVN"/>
    <s v="40569124"/>
    <s v="0000396709"/>
    <n v="8002832016"/>
    <x v="3227"/>
    <x v="4"/>
    <x v="4"/>
    <n v="640"/>
    <s v="BOL"/>
    <s v="10002564"/>
    <x v="17"/>
    <s v="807453"/>
    <s v="BODEGA SAN CAMILO"/>
    <x v="12"/>
    <s v="AV. GUAYAQUIL N° 439 Y CALLEJON A"/>
    <x v="14"/>
    <s v="O-Losrios-Quevedo"/>
    <n v="345"/>
    <x v="99"/>
    <x v="99"/>
    <s v="100014996"/>
    <s v="GRANDA GERARDO"/>
    <s v="ZETT"/>
    <x v="139"/>
    <s v="1"/>
    <s v="Con Pallet"/>
    <n v="0.05"/>
    <n v="32"/>
    <x v="0"/>
    <n v="50390"/>
    <n v="32090"/>
    <n v="18300"/>
    <n v="659.2"/>
    <m/>
    <x v="97"/>
    <n v="7"/>
    <s v="07"/>
    <n v="32"/>
    <x v="1"/>
    <n v="1.03"/>
    <n v="20.6"/>
    <s v="TRANSLOBOL S.A."/>
    <n v="1014016"/>
    <s v="CARRILLO VARGAS MARIO ALFREDO"/>
    <x v="139"/>
  </r>
  <r>
    <n v="1002213622"/>
    <s v="UE01"/>
    <x v="22"/>
    <d v="1899-12-30T21:42:00"/>
    <x v="4252"/>
    <s v="9000810625"/>
    <s v="012-022-00317230"/>
    <n v="3775.2"/>
    <n v="4232.7700000000004"/>
    <s v="ZPVN"/>
    <s v="40569214"/>
    <s v="0000396895"/>
    <n v="8002832071"/>
    <x v="3228"/>
    <x v="2"/>
    <x v="2"/>
    <n v="31.46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1440"/>
    <n v="31460"/>
    <n v="19980"/>
    <n v="353.61"/>
    <m/>
    <x v="1"/>
    <n v="7"/>
    <s v="07"/>
    <n v="31.46"/>
    <x v="1"/>
    <n v="11.239987285441831"/>
    <n v="11.239987285441831"/>
    <s v="TRANSCONCEM CIA. LTDA."/>
    <n v="1013227"/>
    <s v="COMPAÑIA DE TRANSPORTE PESADO"/>
    <x v="136"/>
  </r>
  <r>
    <n v="1002213613"/>
    <s v="UE01"/>
    <x v="22"/>
    <d v="1899-12-30T21:46:00"/>
    <x v="4253"/>
    <s v="9000810626"/>
    <s v="012-022-00317231"/>
    <n v="2966.4"/>
    <n v="3325.95"/>
    <s v="ZPVN"/>
    <s v="40568975"/>
    <s v="P000033812"/>
    <n v="8002832058"/>
    <x v="3229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53"/>
    <x v="53"/>
    <s v="100014948"/>
    <s v="TULCANAZA MARCELO"/>
    <s v="ZEMT"/>
    <x v="68"/>
    <s v="1"/>
    <s v="Con Pallet"/>
    <n v="0.05"/>
    <n v="24"/>
    <x v="0"/>
    <n v="37440"/>
    <n v="24090"/>
    <n v="13350"/>
    <n v="220.8"/>
    <m/>
    <x v="51"/>
    <n v="7"/>
    <s v="07"/>
    <n v="24"/>
    <x v="1"/>
    <n v="0.46"/>
    <n v="9.2000000000000011"/>
    <s v="TRIMPESAS S.A."/>
    <n v="1014036"/>
    <s v="TULCANAZA VASQUEZ EDISON MARCELO"/>
    <x v="68"/>
  </r>
  <r>
    <n v="1002213677"/>
    <s v="UE01"/>
    <x v="22"/>
    <d v="1899-12-30T21:50:00"/>
    <x v="4254"/>
    <s v="9000810627"/>
    <s v="012-022-00317232"/>
    <n v="3903"/>
    <n v="4376.07"/>
    <s v="ZPVN"/>
    <s v="40569182"/>
    <s v="0000396883"/>
    <n v="8002832147"/>
    <x v="3230"/>
    <x v="8"/>
    <x v="8"/>
    <n v="31.06"/>
    <s v="T"/>
    <s v="10000103"/>
    <x v="291"/>
    <s v="807364"/>
    <s v="GRANEL GOVA HORMIGONES"/>
    <x v="1"/>
    <s v="E 35 Y EL GAVILAN"/>
    <x v="114"/>
    <s v="O-Pichincha-Tababela"/>
    <n v="89"/>
    <x v="1"/>
    <x v="1"/>
    <s v="100015164"/>
    <s v="TRONCOZO SEGUNDO"/>
    <s v="ZECI"/>
    <x v="266"/>
    <s v="2"/>
    <s v="Sin Pallet"/>
    <n v="0"/>
    <n v="0"/>
    <x v="0"/>
    <n v="49650"/>
    <n v="31060"/>
    <n v="18590"/>
    <n v="251.9"/>
    <m/>
    <x v="1"/>
    <n v="7"/>
    <s v="07"/>
    <n v="31.06"/>
    <x v="1"/>
    <n v="8.110109465550547"/>
    <n v="8.110109465550547"/>
    <s v="TRANSCONCEM CIA. LTDA."/>
    <n v="1013227"/>
    <s v="COMPAÑIA DE TRANSPORTE PESADO"/>
    <x v="266"/>
  </r>
  <r>
    <n v="1002213640"/>
    <s v="UE01"/>
    <x v="22"/>
    <d v="1899-12-30T21:51:00"/>
    <x v="4255"/>
    <s v="9000810628"/>
    <s v="012-022-00317233"/>
    <n v="3238.68"/>
    <n v="3631.23"/>
    <s v="ZPVN"/>
    <s v="40568706"/>
    <s v="0000396233"/>
    <n v="8002832101"/>
    <x v="3231"/>
    <x v="6"/>
    <x v="6"/>
    <n v="480"/>
    <s v="BOL"/>
    <s v="102140"/>
    <x v="2"/>
    <s v="806001"/>
    <s v="COMERCIAL GENESIS-OTAVALO"/>
    <x v="8"/>
    <s v="PANAMERICANA KM 1 1/2"/>
    <x v="8"/>
    <s v="O-Imbabura-Otavalo"/>
    <n v="8"/>
    <x v="87"/>
    <x v="87"/>
    <s v="100019494"/>
    <s v="GUERRERO WILSON"/>
    <s v="ZEMT"/>
    <x v="119"/>
    <s v="2"/>
    <s v="Sin Pallet"/>
    <n v="0"/>
    <n v="0"/>
    <x v="0"/>
    <n v="40080"/>
    <n v="24030"/>
    <n v="16050"/>
    <n v="43.2"/>
    <m/>
    <x v="85"/>
    <n v="7"/>
    <s v="07"/>
    <n v="24"/>
    <x v="1"/>
    <n v="9.0000000000000011E-2"/>
    <n v="1.8"/>
    <s v="RUTAS COTACACHENSES"/>
    <n v="10007064"/>
    <s v="GUERRERO HUALPA WILSON GILBERTO"/>
    <x v="119"/>
  </r>
  <r>
    <n v="1002213729"/>
    <s v="UE01"/>
    <x v="22"/>
    <d v="1899-12-30T21:54:00"/>
    <x v="4256"/>
    <s v=""/>
    <s v=""/>
    <n v="0"/>
    <n v="0"/>
    <s v="ZPRC"/>
    <s v="2500108698"/>
    <s v="P000033464"/>
    <n v="8002832212"/>
    <x v="3232"/>
    <x v="2"/>
    <x v="2"/>
    <n v="30.79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0328"/>
    <s v="QUILUMBAQUIN BONILLA EFRAIN"/>
    <s v="ZECI"/>
    <x v="92"/>
    <s v="2"/>
    <s v="Sin Pallet"/>
    <n v="0"/>
    <n v="0"/>
    <x v="0"/>
    <n v="50050"/>
    <n v="30790"/>
    <n v="19260"/>
    <n v="623.5"/>
    <m/>
    <x v="28"/>
    <n v="7"/>
    <s v="07"/>
    <n v="30.79"/>
    <x v="1"/>
    <n v="20.250081195193246"/>
    <n v="20.250081195193246"/>
    <s v="TRANSALMEIDA"/>
    <n v="1013966"/>
    <s v="ALMEIDA CHICAIZA MIGUEL ANGEL"/>
    <x v="92"/>
  </r>
  <r>
    <n v="1002213723"/>
    <s v="UE01"/>
    <x v="22"/>
    <d v="1899-12-30T21:55:00"/>
    <x v="4257"/>
    <s v="9000810629"/>
    <s v="012-022-00317234"/>
    <n v="3853.2"/>
    <n v="4320.2299999999996"/>
    <s v="ZPVN"/>
    <s v="40569214"/>
    <s v="0000396898"/>
    <n v="8002832207"/>
    <x v="3233"/>
    <x v="2"/>
    <x v="2"/>
    <n v="32.11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1900"/>
    <n v="32110"/>
    <n v="19790"/>
    <n v="360.92"/>
    <m/>
    <x v="1"/>
    <n v="7"/>
    <s v="07"/>
    <n v="32.11"/>
    <x v="1"/>
    <n v="11.240112114606042"/>
    <n v="11.240112114606042"/>
    <s v="TRANSCONCEM CIA.LTDA."/>
    <n v="1013227"/>
    <s v="COMPAÑIA DE TRANSPORTE PESADO"/>
    <x v="2"/>
  </r>
  <r>
    <n v="1002213648"/>
    <s v="UE01"/>
    <x v="22"/>
    <d v="1899-12-30T21:57:00"/>
    <x v="4258"/>
    <s v=""/>
    <s v=""/>
    <n v="0"/>
    <n v="0"/>
    <s v="ZPRC"/>
    <s v="2500108825"/>
    <s v="P000033750"/>
    <n v="8002832112"/>
    <x v="3234"/>
    <x v="7"/>
    <x v="7"/>
    <n v="360"/>
    <s v="BOL"/>
    <s v="101724"/>
    <x v="50"/>
    <s v="800852"/>
    <s v="BODEGA GB"/>
    <x v="9"/>
    <s v="AV. MARIANO ACOSTA 23-70 Y JOSE CAN"/>
    <x v="11"/>
    <s v="O-Imbabura-Ibarra"/>
    <n v="30"/>
    <x v="110"/>
    <x v="110"/>
    <s v="100014838"/>
    <s v="INLAGO MAX"/>
    <s v="ZEMT"/>
    <x v="153"/>
    <s v="1"/>
    <s v="Con Pallet"/>
    <n v="0.05"/>
    <n v="18"/>
    <x v="0"/>
    <n v="26007.5"/>
    <n v="18022.5"/>
    <n v="7985"/>
    <n v="68.400000000000006"/>
    <m/>
    <x v="108"/>
    <n v="7"/>
    <s v="07"/>
    <n v="18"/>
    <x v="1"/>
    <n v="0.19"/>
    <n v="3.8000000000000003"/>
    <s v="LIDENORTI S.A."/>
    <n v="1013860"/>
    <s v="BEDON AYALA SIXTO LEONIDAS"/>
    <x v="153"/>
  </r>
  <r>
    <n v="1002213648"/>
    <s v="UE01"/>
    <x v="22"/>
    <d v="1899-12-30T21:57:00"/>
    <x v="4259"/>
    <s v=""/>
    <s v=""/>
    <n v="0"/>
    <n v="0"/>
    <s v="ZPRC"/>
    <s v="2500108824"/>
    <s v="P000033749"/>
    <n v="8002832113"/>
    <x v="3234"/>
    <x v="6"/>
    <x v="6"/>
    <n v="120"/>
    <s v="BOL"/>
    <s v="101724"/>
    <x v="50"/>
    <s v="800852"/>
    <s v="BODEGA GB"/>
    <x v="9"/>
    <s v="AV. MARIANO ACOSTA 23-70 Y JOSE CAN"/>
    <x v="11"/>
    <s v="O-Imbabura-Ibarra"/>
    <n v="30"/>
    <x v="110"/>
    <x v="110"/>
    <s v="100014838"/>
    <s v="INLAGO MAX"/>
    <s v="ZEMT"/>
    <x v="153"/>
    <s v="1"/>
    <s v="Con Pallet"/>
    <n v="0.05"/>
    <n v="6"/>
    <x v="0"/>
    <n v="13992.5"/>
    <n v="6007.5"/>
    <n v="7985"/>
    <n v="22.8"/>
    <m/>
    <x v="108"/>
    <n v="7"/>
    <s v="07"/>
    <n v="6"/>
    <x v="1"/>
    <n v="0.19"/>
    <n v="3.8000000000000003"/>
    <s v="LIDENORTI S.A."/>
    <n v="1013860"/>
    <s v="BEDON AYALA SIXTO LEONIDAS"/>
    <x v="153"/>
  </r>
  <r>
    <n v="1002213716"/>
    <s v="UE01"/>
    <x v="22"/>
    <d v="1899-12-30T22:02:00"/>
    <x v="4260"/>
    <s v="9000810631"/>
    <s v="012-022-00317235"/>
    <n v="2588.4"/>
    <n v="2902.13"/>
    <s v="ZPVN"/>
    <s v="40569348"/>
    <s v="0000397091"/>
    <n v="8002832200"/>
    <x v="3235"/>
    <x v="7"/>
    <x v="7"/>
    <n v="360"/>
    <s v="BOL"/>
    <s v="103419"/>
    <x v="188"/>
    <s v="805656"/>
    <s v="BLOQUERA EL PROGRESO"/>
    <x v="11"/>
    <s v="VIA PRINCIPAL A QUIROGA"/>
    <x v="19"/>
    <s v="O-Imbabura-Cotacachi"/>
    <n v="15"/>
    <x v="37"/>
    <x v="37"/>
    <s v="100014907"/>
    <s v="CALDERON LUIS"/>
    <s v="ZEMU"/>
    <x v="57"/>
    <s v="2"/>
    <s v="Sin Pallet"/>
    <n v="0"/>
    <n v="0"/>
    <x v="0"/>
    <n v="27230"/>
    <n v="18030"/>
    <n v="9200"/>
    <n v="54"/>
    <m/>
    <x v="35"/>
    <n v="7"/>
    <s v="07"/>
    <n v="18"/>
    <x v="1"/>
    <n v="0.15"/>
    <n v="3"/>
    <s v="RAPIDO EL OTAVALEÑITO S.A."/>
    <n v="1012819"/>
    <s v="BRAVO VASQUEZ JOSE LUIS SIGIFREDO"/>
    <x v="57"/>
  </r>
  <r>
    <n v="1002213749"/>
    <s v="UE01"/>
    <x v="22"/>
    <d v="1899-12-30T22:05:00"/>
    <x v="4261"/>
    <s v="9000810632"/>
    <s v="012-022-00317236"/>
    <n v="4320.21"/>
    <n v="4843.8500000000004"/>
    <s v="ZPVN"/>
    <s v="40569160"/>
    <s v="P000033882"/>
    <n v="8002832239"/>
    <x v="3236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40"/>
    <n v="34060"/>
    <n v="17480"/>
    <n v="530.4"/>
    <m/>
    <x v="10"/>
    <n v="7"/>
    <s v="07"/>
    <n v="34"/>
    <x v="1"/>
    <n v="0.77999999999999992"/>
    <n v="15.6"/>
    <s v="TRANSPORTE PROPIO"/>
    <n v="1013863"/>
    <s v="DISTRIBUCIONES NARANJO"/>
    <x v="12"/>
  </r>
  <r>
    <n v="1002213682"/>
    <s v="UE01"/>
    <x v="22"/>
    <d v="1899-12-30T22:09:00"/>
    <x v="4262"/>
    <s v="9000810633"/>
    <s v="012-022-00317237"/>
    <n v="4262.3999999999996"/>
    <n v="4779.03"/>
    <s v="ZPVN"/>
    <s v="40569156"/>
    <s v="0000396759"/>
    <n v="8002832153"/>
    <x v="3237"/>
    <x v="3"/>
    <x v="3"/>
    <n v="640"/>
    <s v="BOL"/>
    <s v="101664"/>
    <x v="8"/>
    <s v="804061"/>
    <s v="FERRETERIA MACONSE SCC"/>
    <x v="86"/>
    <s v="CAMILO PONC ENRIQUZ FRNT FRROCARIL"/>
    <x v="143"/>
    <s v="O-Esmeraldas-Sanlorenzo"/>
    <n v="529"/>
    <x v="137"/>
    <x v="137"/>
    <s v="100014983"/>
    <s v="GUEVARA DIEGO"/>
    <s v="ZETT"/>
    <x v="196"/>
    <s v="1"/>
    <s v="Con Pallet"/>
    <n v="0.05"/>
    <n v="32"/>
    <x v="0"/>
    <n v="50500"/>
    <n v="32040"/>
    <n v="18460"/>
    <n v="928"/>
    <m/>
    <x v="135"/>
    <n v="7"/>
    <s v="07"/>
    <n v="32"/>
    <x v="1"/>
    <n v="1.45"/>
    <n v="29"/>
    <s v="CALDECARGO CIA"/>
    <n v="1013256"/>
    <s v="NARVAEZ VILLACIS BLADIMIR EDGARDO"/>
    <x v="196"/>
  </r>
  <r>
    <n v="1002213685"/>
    <s v="UE01"/>
    <x v="22"/>
    <d v="1899-12-30T22:18:00"/>
    <x v="4263"/>
    <s v=""/>
    <s v=""/>
    <n v="0"/>
    <n v="0"/>
    <s v="ZPRC"/>
    <s v="2500108881"/>
    <s v="0000396749"/>
    <n v="8002832157"/>
    <x v="3238"/>
    <x v="4"/>
    <x v="4"/>
    <n v="640"/>
    <s v="BOL"/>
    <s v="101487"/>
    <x v="93"/>
    <s v="802879"/>
    <s v="BODEGA GENERAL"/>
    <x v="23"/>
    <s v="VIA A MANTA"/>
    <x v="33"/>
    <s v="O-Manabi-Manta"/>
    <n v="486"/>
    <x v="19"/>
    <x v="19"/>
    <s v="100019674"/>
    <s v="CHAMBA BRAYAN"/>
    <s v="ZETT"/>
    <x v="24"/>
    <s v="1"/>
    <s v="Con Pallet"/>
    <n v="0.05"/>
    <n v="32"/>
    <x v="0"/>
    <n v="50310"/>
    <n v="32090"/>
    <n v="18220"/>
    <n v="723.2"/>
    <m/>
    <x v="19"/>
    <n v="7"/>
    <s v="07"/>
    <n v="32"/>
    <x v="1"/>
    <n v="1.1300000000000001"/>
    <n v="22.6"/>
    <s v="LIDENORTI S.A."/>
    <n v="1013548"/>
    <s v="POZO FUENTES DIEGO FRANCISCO"/>
    <x v="24"/>
  </r>
  <r>
    <n v="1002213737"/>
    <s v="UE01"/>
    <x v="22"/>
    <d v="1899-12-30T22:19:00"/>
    <x v="4264"/>
    <s v="9000810634"/>
    <s v="012-022-00317238"/>
    <n v="3226.61"/>
    <n v="3617.69"/>
    <s v="ZPVN"/>
    <s v="40568991"/>
    <s v="0000396625"/>
    <n v="8002832223"/>
    <x v="3239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95"/>
    <x v="95"/>
    <s v="100014873"/>
    <s v="MEDIAVILLA JULIO"/>
    <s v="ZEMT"/>
    <x v="134"/>
    <s v="1"/>
    <s v="Con Pallet"/>
    <n v="0.05"/>
    <n v="24"/>
    <x v="0"/>
    <n v="39340"/>
    <n v="24060"/>
    <n v="15280"/>
    <n v="264"/>
    <m/>
    <x v="93"/>
    <n v="7"/>
    <s v="07"/>
    <n v="24"/>
    <x v="1"/>
    <n v="0.55000000000000004"/>
    <n v="11"/>
    <s v="SANJOPAS S.A."/>
    <n v="1013809"/>
    <s v="MEDIAVILLA PERUGACHI JULIO MAURICIO"/>
    <x v="134"/>
  </r>
  <r>
    <n v="1002213727"/>
    <s v="UE01"/>
    <x v="22"/>
    <d v="1899-12-30T22:23:00"/>
    <x v="4265"/>
    <s v=""/>
    <s v=""/>
    <n v="0"/>
    <n v="0"/>
    <s v="ZPRC"/>
    <s v="2500108899"/>
    <s v="0000397024"/>
    <n v="8002832210"/>
    <x v="3240"/>
    <x v="10"/>
    <x v="10"/>
    <n v="30.07"/>
    <s v="T"/>
    <s v="101594"/>
    <x v="52"/>
    <s v="803310"/>
    <s v="GRANEL BODEGA PROPIA EN DESTINO"/>
    <x v="1"/>
    <s v="PUCARA Y MISION GEODESICA"/>
    <x v="40"/>
    <s v="O-Pichincha-Sanantoniodepichi"/>
    <n v="101"/>
    <x v="1"/>
    <x v="1"/>
    <s v="100015104"/>
    <s v="ESQUIVEL FLAVIO"/>
    <s v="ZECI"/>
    <x v="10"/>
    <s v="2"/>
    <s v="Sin Pallet"/>
    <n v="0"/>
    <n v="0"/>
    <x v="0"/>
    <n v="48820"/>
    <n v="30070"/>
    <n v="18750"/>
    <n v="276.64"/>
    <m/>
    <x v="1"/>
    <n v="7"/>
    <s v="07"/>
    <n v="30.07"/>
    <x v="1"/>
    <n v="9.1998669770535404"/>
    <n v="9.1998669770535404"/>
    <s v="TRANSCONCEM CIA. LTDA."/>
    <n v="1013227"/>
    <s v="COMPAÑIA DE TRANSPORTE PESADO"/>
    <x v="10"/>
  </r>
  <r>
    <n v="1002213690"/>
    <s v="UE01"/>
    <x v="22"/>
    <d v="1899-12-30T22:30:00"/>
    <x v="4266"/>
    <s v="9000810635"/>
    <s v="012-022-00317239"/>
    <n v="4446.68"/>
    <n v="4985.6400000000003"/>
    <s v="ZPVN"/>
    <s v="40569150"/>
    <s v="0000396772"/>
    <n v="8002832163"/>
    <x v="3241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35"/>
    <x v="35"/>
    <s v="100014982"/>
    <s v="PABON EDUARDO"/>
    <s v="ZETT"/>
    <x v="43"/>
    <s v="2"/>
    <s v="Sin Pallet"/>
    <n v="0"/>
    <n v="0"/>
    <x v="0"/>
    <n v="50900"/>
    <n v="33070"/>
    <n v="17830"/>
    <n v="574.20000000000005"/>
    <m/>
    <x v="33"/>
    <n v="7"/>
    <s v="07"/>
    <n v="33"/>
    <x v="1"/>
    <n v="0.87000000000000011"/>
    <n v="17.400000000000002"/>
    <s v="SELVALEGRE S.A."/>
    <n v="1013510"/>
    <s v="ESPARZA ENDARA ALVARO DAMIAN"/>
    <x v="43"/>
  </r>
  <r>
    <n v="1002213753"/>
    <s v="UE01"/>
    <x v="22"/>
    <d v="1899-12-30T22:40:00"/>
    <x v="4267"/>
    <s v="9000810636"/>
    <s v="012-022-00317240"/>
    <n v="3997.99"/>
    <n v="4482.57"/>
    <s v="ZPVN"/>
    <s v="40569286"/>
    <s v="0000397006"/>
    <n v="8002832244"/>
    <x v="3242"/>
    <x v="2"/>
    <x v="2"/>
    <n v="32.94"/>
    <s v="T"/>
    <s v="101685"/>
    <x v="58"/>
    <s v="802733"/>
    <s v="DESTINO GRANEL CAYAMBE-CAYAMBE"/>
    <x v="19"/>
    <s v="VIA A OLM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2300"/>
    <n v="32940"/>
    <n v="19360"/>
    <n v="115.95"/>
    <m/>
    <x v="73"/>
    <n v="7"/>
    <s v="07"/>
    <n v="32.94"/>
    <x v="1"/>
    <n v="3.520036429872496"/>
    <n v="3.520036429872496"/>
    <s v="J.V. TRANSPREMIUN CIA.LTDA"/>
    <n v="1013906"/>
    <s v="VALLEJOS VILLEGAS SAUL EDUARDO"/>
    <x v="108"/>
  </r>
  <r>
    <n v="1002213733"/>
    <s v="UE01"/>
    <x v="22"/>
    <d v="1899-12-30T22:42:00"/>
    <x v="4268"/>
    <s v="9000810637"/>
    <s v="012-022-00317241"/>
    <n v="2534.4"/>
    <n v="2841.59"/>
    <s v="ZPVN"/>
    <s v="40569325"/>
    <s v="0000397100"/>
    <n v="8002832218"/>
    <x v="3243"/>
    <x v="6"/>
    <x v="6"/>
    <n v="360"/>
    <s v="BOL"/>
    <s v="101780"/>
    <x v="56"/>
    <s v="811086"/>
    <s v="FERRETERIA COTACACHI"/>
    <x v="11"/>
    <s v="CALLE SUCRE Y 10 DE AGOSTO ESQUINA"/>
    <x v="19"/>
    <s v="O-Imbabura-Cotacachi"/>
    <n v="15"/>
    <x v="45"/>
    <x v="45"/>
    <s v="10000932"/>
    <s v="CACOANGO RODRIGO"/>
    <s v="ZEMU"/>
    <x v="55"/>
    <s v="2"/>
    <s v="Sin Pallet"/>
    <n v="0"/>
    <n v="0"/>
    <x v="0"/>
    <n v="27020"/>
    <n v="18040"/>
    <n v="8980"/>
    <n v="54"/>
    <m/>
    <x v="43"/>
    <n v="7"/>
    <s v="07"/>
    <n v="18"/>
    <x v="1"/>
    <n v="0.15"/>
    <n v="3"/>
    <s v="TRAPSA C.A."/>
    <n v="1014271"/>
    <s v="GARATE CARDENAS CARLOS VINICIO"/>
    <x v="55"/>
  </r>
  <r>
    <n v="1002213802"/>
    <s v="UE01"/>
    <x v="22"/>
    <d v="1899-12-30T22:43:00"/>
    <x v="4269"/>
    <s v="9000810638"/>
    <s v="012-022-00317242"/>
    <n v="2462.7199999999998"/>
    <n v="2761.22"/>
    <s v="ZPVN"/>
    <s v="40569222"/>
    <s v="0000396906"/>
    <n v="8002832307"/>
    <x v="3244"/>
    <x v="9"/>
    <x v="9"/>
    <n v="360"/>
    <s v="BOL"/>
    <s v="101648"/>
    <x v="25"/>
    <s v="810883"/>
    <s v="SACOS NANEGALITO CONCRETES"/>
    <x v="17"/>
    <s v="VIA NANEGALITO JUNTO A GASOLINERA B"/>
    <x v="23"/>
    <s v="O-Pichincha-Mindo"/>
    <n v="168"/>
    <x v="36"/>
    <x v="36"/>
    <s v="100014995"/>
    <s v="LLIQUIN MIGUEL ANGEL"/>
    <s v="ZEMU"/>
    <x v="44"/>
    <s v="2"/>
    <s v="Sin Pallet"/>
    <n v="0"/>
    <n v="0"/>
    <x v="0"/>
    <n v="27390"/>
    <n v="18060"/>
    <n v="9330"/>
    <n v="244.8"/>
    <s v="remplaza la guia 413380"/>
    <x v="34"/>
    <n v="7"/>
    <s v="07"/>
    <n v="18"/>
    <x v="1"/>
    <n v="0.68"/>
    <n v="13.600000000000001"/>
    <s v="TRANINTAGSA S.A."/>
    <n v="1014167"/>
    <s v="BENALCAZAR RUIZ LUIS EDUARDO"/>
    <x v="44"/>
  </r>
  <r>
    <n v="1002213760"/>
    <s v="UE01"/>
    <x v="22"/>
    <d v="1899-12-30T22:47:00"/>
    <x v="4270"/>
    <s v="9000810527"/>
    <s v="013-020-00048146"/>
    <n v="2356.1999999999998"/>
    <n v="2641.78"/>
    <s v="ZPDF"/>
    <s v="70178235"/>
    <s v="0000397129"/>
    <n v="8002832250"/>
    <x v="3245"/>
    <x v="6"/>
    <x v="6"/>
    <n v="340"/>
    <s v="BOL"/>
    <s v="101578"/>
    <x v="170"/>
    <s v="810487"/>
    <s v="FERRETERIA RIERA"/>
    <x v="1"/>
    <s v="AV CAMILO OREJUELA"/>
    <x v="77"/>
    <s v="O-Pichincha-Guamani"/>
    <n v="129"/>
    <x v="160"/>
    <x v="160"/>
    <s v="10001167"/>
    <s v="AGUALONGO AGUALONGO EDWIN GEOVANNY"/>
    <s v="ZEMU"/>
    <x v="241"/>
    <s v="2"/>
    <s v="Sin Pallet"/>
    <n v="0"/>
    <n v="0"/>
    <x v="0"/>
    <n v="26790"/>
    <n v="17020"/>
    <n v="9770"/>
    <n v="173.4"/>
    <m/>
    <x v="157"/>
    <n v="7"/>
    <s v="07"/>
    <n v="17"/>
    <x v="1"/>
    <n v="0.51"/>
    <n v="10.200000000000001"/>
    <s v="TRANSPORTE PROPIO"/>
    <n v="1021990"/>
    <s v="GRANJA GOMEZ VINICIO ROLANDO"/>
    <x v="241"/>
  </r>
  <r>
    <n v="1002213744"/>
    <s v="UE01"/>
    <x v="22"/>
    <d v="1899-12-30T22:47:00"/>
    <x v="4271"/>
    <s v="9000810639"/>
    <s v="012-022-00317243"/>
    <n v="2336.4"/>
    <n v="2619.59"/>
    <s v="ZPVN"/>
    <s v="40569339"/>
    <s v="0000397076"/>
    <n v="8002832233"/>
    <x v="3246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80"/>
    <n v="18030"/>
    <n v="9050"/>
    <n v="266.39999999999998"/>
    <m/>
    <x v="142"/>
    <n v="7"/>
    <s v="07"/>
    <n v="18"/>
    <x v="1"/>
    <n v="0.74"/>
    <n v="14.799999999999999"/>
    <s v="TRANSPORTE PROPIO"/>
    <n v="10007210"/>
    <s v="AREQUIPA GUANOLUISA RODRIGO"/>
    <x v="213"/>
  </r>
  <r>
    <n v="1002213764"/>
    <s v="UE01"/>
    <x v="22"/>
    <d v="1899-12-30T23:00:00"/>
    <x v="4272"/>
    <s v="9000810643"/>
    <s v="012-022-00317244"/>
    <n v="4160"/>
    <n v="4664.22"/>
    <s v="ZPVN"/>
    <s v="40569213"/>
    <s v="0000396873"/>
    <n v="8002832255"/>
    <x v="3247"/>
    <x v="3"/>
    <x v="3"/>
    <n v="640"/>
    <s v="BOL"/>
    <s v="101664"/>
    <x v="8"/>
    <s v="803915"/>
    <s v="ROMAN HERMANOS EL COCA"/>
    <x v="33"/>
    <s v="JUAN MONTALVO Y AMAZONAS"/>
    <x v="49"/>
    <s v="O-Orellana-Elcoca"/>
    <n v="355"/>
    <x v="146"/>
    <x v="146"/>
    <s v="100015186"/>
    <s v="YUGSI ANGEL"/>
    <s v="ZETT"/>
    <x v="216"/>
    <s v="2"/>
    <s v="Sin Pallet"/>
    <n v="0"/>
    <n v="0"/>
    <x v="0"/>
    <n v="50490"/>
    <n v="32070"/>
    <n v="18420"/>
    <n v="844.8"/>
    <m/>
    <x v="143"/>
    <n v="7"/>
    <s v="07"/>
    <n v="32"/>
    <x v="1"/>
    <n v="1.3199999999999998"/>
    <n v="26.4"/>
    <s v="TRANSPORTE PROPIO"/>
    <n v="1013635"/>
    <s v="ROMAN BAJANA JHONATHAN MARCEL"/>
    <x v="216"/>
  </r>
  <r>
    <n v="1002213609"/>
    <s v="UE01"/>
    <x v="22"/>
    <d v="1899-12-30T23:17:00"/>
    <x v="4273"/>
    <s v="9000810647"/>
    <s v="012-022-00317247"/>
    <n v="563.20000000000005"/>
    <n v="631.46"/>
    <s v="ZPVN"/>
    <s v="40569137"/>
    <s v="0000396730"/>
    <n v="8002832053"/>
    <x v="3248"/>
    <x v="7"/>
    <x v="7"/>
    <n v="80"/>
    <s v="BOL"/>
    <s v="101734"/>
    <x v="66"/>
    <s v="800868"/>
    <s v="DIFERPAC"/>
    <x v="19"/>
    <s v="TABACUNDO, PANAMERICANA NORTE  Y CA"/>
    <x v="50"/>
    <s v="O-Pichincha-Cayambe"/>
    <n v="40"/>
    <x v="180"/>
    <x v="180"/>
    <s v="100016749"/>
    <s v="GARCES NESTOR"/>
    <s v="ZETT"/>
    <x v="290"/>
    <s v="1"/>
    <s v="Con Pallet"/>
    <n v="0.05"/>
    <n v="4"/>
    <x v="0"/>
    <n v="10314.583000000001"/>
    <n v="4011.25"/>
    <n v="6303.3329999999996"/>
    <n v="16.8"/>
    <m/>
    <x v="3"/>
    <n v="7"/>
    <s v="07"/>
    <n v="4"/>
    <x v="1"/>
    <n v="0.21000000000000002"/>
    <n v="4.2"/>
    <s v="TRANSLOINSA"/>
    <n v="10008144"/>
    <s v="GARCES MARTINEZ NESTOR FABIAN"/>
    <x v="288"/>
  </r>
  <r>
    <n v="1002213609"/>
    <s v="UE01"/>
    <x v="22"/>
    <d v="1899-12-30T23:17:00"/>
    <x v="4274"/>
    <s v="9000810645"/>
    <s v="012-022-00317245"/>
    <n v="256.8"/>
    <n v="287.93"/>
    <s v="ZPVN"/>
    <s v="40569137"/>
    <s v="0000396731"/>
    <n v="8002832052"/>
    <x v="3248"/>
    <x v="5"/>
    <x v="5"/>
    <n v="40"/>
    <s v="BOL"/>
    <s v="101734"/>
    <x v="66"/>
    <s v="800868"/>
    <s v="DIFERPAC"/>
    <x v="19"/>
    <s v="TABACUNDO, PANAMERICANA NORTE  Y CA"/>
    <x v="50"/>
    <s v="O-Pichincha-Cayambe"/>
    <n v="40"/>
    <x v="180"/>
    <x v="180"/>
    <s v="100016749"/>
    <s v="GARCES NESTOR"/>
    <s v="ZETT"/>
    <x v="290"/>
    <s v="1"/>
    <s v="Con Pallet"/>
    <n v="0.05"/>
    <n v="2"/>
    <x v="0"/>
    <n v="8308.9580000000005"/>
    <n v="2005.625"/>
    <n v="6303.3329999999996"/>
    <n v="8.4"/>
    <m/>
    <x v="3"/>
    <n v="7"/>
    <s v="07"/>
    <n v="2"/>
    <x v="1"/>
    <n v="0.21000000000000002"/>
    <n v="4.2"/>
    <s v="TRANSLOINSA"/>
    <n v="10008144"/>
    <s v="GARCES MARTINEZ NESTOR FABIAN"/>
    <x v="288"/>
  </r>
  <r>
    <n v="1002213609"/>
    <s v="UE01"/>
    <x v="22"/>
    <d v="1899-12-30T23:17:00"/>
    <x v="4275"/>
    <s v="9000810646"/>
    <s v="012-022-00317246"/>
    <n v="3624.4"/>
    <n v="4063.7"/>
    <s v="ZPVN"/>
    <s v="40569137"/>
    <s v="0000396732"/>
    <n v="8002832054"/>
    <x v="3248"/>
    <x v="6"/>
    <x v="6"/>
    <n v="520"/>
    <s v="BOL"/>
    <s v="101734"/>
    <x v="66"/>
    <s v="800868"/>
    <s v="DIFERPAC"/>
    <x v="19"/>
    <s v="TABACUNDO, PANAMERICANA NORTE  Y CA"/>
    <x v="50"/>
    <s v="O-Pichincha-Cayambe"/>
    <n v="40"/>
    <x v="180"/>
    <x v="180"/>
    <s v="100016749"/>
    <s v="GARCES NESTOR"/>
    <s v="ZETT"/>
    <x v="290"/>
    <s v="1"/>
    <s v="Con Pallet"/>
    <n v="0.05"/>
    <n v="26"/>
    <x v="0"/>
    <n v="32376.457999999999"/>
    <n v="26073.125"/>
    <n v="6303.3329999999996"/>
    <n v="109.2"/>
    <m/>
    <x v="3"/>
    <n v="7"/>
    <s v="07"/>
    <n v="26"/>
    <x v="1"/>
    <n v="0.21"/>
    <n v="4.2"/>
    <s v="TRANSLOINSA"/>
    <n v="10008144"/>
    <s v="GARCES MARTINEZ NESTOR FABIAN"/>
    <x v="288"/>
  </r>
  <r>
    <n v="1002213762"/>
    <s v="UE01"/>
    <x v="22"/>
    <d v="1899-12-30T23:27:00"/>
    <x v="4276"/>
    <s v="9000810648"/>
    <s v="012-022-00317248"/>
    <n v="4514.45"/>
    <n v="5061.63"/>
    <s v="ZPVN"/>
    <s v="40569368"/>
    <s v="P000033937"/>
    <n v="8002832252"/>
    <x v="3249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070"/>
    <n v="17840"/>
    <n v="346.8"/>
    <m/>
    <x v="7"/>
    <n v="7"/>
    <s v="07"/>
    <n v="34"/>
    <x v="1"/>
    <n v="0.51"/>
    <n v="10.200000000000001"/>
    <s v="TRANSPORTE PROPIO"/>
    <n v="1013388"/>
    <s v="CAMPAÑA MALDONADO BLANCA CECILIA"/>
    <x v="38"/>
  </r>
  <r>
    <n v="1002213671"/>
    <s v="UE01"/>
    <x v="22"/>
    <d v="1899-12-30T23:28:00"/>
    <x v="4277"/>
    <s v="9000810650"/>
    <s v="012-022-00317250"/>
    <n v="274.62"/>
    <n v="307.89999999999998"/>
    <s v="ZPVN"/>
    <s v="40568954"/>
    <s v="0000396810"/>
    <n v="8002832140"/>
    <x v="3250"/>
    <x v="7"/>
    <x v="7"/>
    <n v="40"/>
    <s v="BOL"/>
    <s v="102140"/>
    <x v="2"/>
    <s v="802832"/>
    <s v="BODEGA PRINCIPAL-CAYAMBE"/>
    <x v="19"/>
    <s v="AV NATALIA JARRIN Y CHILE"/>
    <x v="50"/>
    <s v="O-Pichincha-Cayambe"/>
    <n v="40"/>
    <x v="41"/>
    <x v="41"/>
    <s v="100018027"/>
    <s v="CABRERA ALFREDO"/>
    <s v="ZEMT"/>
    <x v="50"/>
    <s v="1"/>
    <s v="Con Pallet"/>
    <n v="0.05"/>
    <n v="2"/>
    <x v="0"/>
    <n v="9708.3330000000005"/>
    <n v="2003.3330000000001"/>
    <n v="7705"/>
    <n v="8.4"/>
    <m/>
    <x v="39"/>
    <n v="7"/>
    <s v="07"/>
    <n v="2"/>
    <x v="1"/>
    <n v="0.21000000000000002"/>
    <n v="4.2"/>
    <s v="LIDENORTI S.A."/>
    <n v="1020579"/>
    <s v="CABRERA RECALDE ALFREDO RAYMUNDO"/>
    <x v="50"/>
  </r>
  <r>
    <n v="1002213671"/>
    <s v="UE01"/>
    <x v="22"/>
    <d v="1899-12-30T23:28:00"/>
    <x v="4278"/>
    <s v="9000810649"/>
    <s v="012-022-00317249"/>
    <n v="2990.46"/>
    <n v="3352.93"/>
    <s v="ZPVN"/>
    <s v="40568954"/>
    <s v="0000396811"/>
    <n v="8002832139"/>
    <x v="3250"/>
    <x v="6"/>
    <x v="6"/>
    <n v="440"/>
    <s v="BOL"/>
    <s v="102140"/>
    <x v="2"/>
    <s v="802832"/>
    <s v="BODEGA PRINCIPAL-CAYAMBE"/>
    <x v="19"/>
    <s v="AV NATALIA JARRIN Y CHILE"/>
    <x v="50"/>
    <s v="O-Pichincha-Cayambe"/>
    <n v="40"/>
    <x v="41"/>
    <x v="41"/>
    <s v="100018027"/>
    <s v="CABRERA ALFREDO"/>
    <s v="ZEMT"/>
    <x v="50"/>
    <s v="1"/>
    <s v="Con Pallet"/>
    <n v="0.05"/>
    <n v="22"/>
    <x v="0"/>
    <n v="29741.667000000001"/>
    <n v="22036.667000000001"/>
    <n v="7705"/>
    <n v="92.4"/>
    <m/>
    <x v="39"/>
    <n v="7"/>
    <s v="07"/>
    <n v="22"/>
    <x v="1"/>
    <n v="0.21000000000000002"/>
    <n v="4.2"/>
    <s v="LIDENORTI S.A."/>
    <n v="1020579"/>
    <s v="CABRERA RECALDE ALFREDO RAYMUNDO"/>
    <x v="50"/>
  </r>
  <r>
    <n v="1002213777"/>
    <s v="UE01"/>
    <x v="22"/>
    <d v="1899-12-30T23:37:00"/>
    <x v="4279"/>
    <s v="9000810504"/>
    <s v="013-020-00048145"/>
    <n v="4225.6499999999996"/>
    <n v="4737.83"/>
    <s v="ZPDF"/>
    <s v="70178224"/>
    <s v="0000397122"/>
    <n v="8002832276"/>
    <x v="3251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50"/>
    <n v="33060"/>
    <n v="18390"/>
    <n v="594"/>
    <m/>
    <x v="138"/>
    <n v="7"/>
    <s v="07"/>
    <n v="33"/>
    <x v="1"/>
    <n v="0.9"/>
    <n v="18"/>
    <s v="TRANSPORTE PROPIO"/>
    <n v="1017512"/>
    <s v="PACHECO SALAZAR WILSON FABIAN"/>
    <x v="274"/>
  </r>
  <r>
    <n v="1002213754"/>
    <s v="UE01"/>
    <x v="22"/>
    <d v="1899-12-30T23:43:00"/>
    <x v="4280"/>
    <s v="9000810651"/>
    <s v="012-022-00317251"/>
    <n v="4415.3999999999996"/>
    <n v="4950.58"/>
    <s v="ZPVN"/>
    <s v="40569310"/>
    <s v="P000033916"/>
    <n v="8002832245"/>
    <x v="3252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50"/>
    <n v="33030"/>
    <n v="18520"/>
    <n v="382.8"/>
    <m/>
    <x v="139"/>
    <n v="7"/>
    <s v="07"/>
    <n v="33"/>
    <x v="1"/>
    <n v="0.58000000000000007"/>
    <n v="11.6"/>
    <s v="TRANSPORTE PROPIO"/>
    <n v="1013478"/>
    <s v="LANDAZURI CORDOVA IVAN OSWALDO"/>
    <x v="208"/>
  </r>
  <r>
    <n v="1002213773"/>
    <s v="UE01"/>
    <x v="22"/>
    <d v="1899-12-30T23:47:00"/>
    <x v="4281"/>
    <s v="9000810653"/>
    <s v="012-022-00317253"/>
    <n v="1194"/>
    <n v="1338.72"/>
    <s v="ZPVN"/>
    <s v="40569362"/>
    <s v="0000397115"/>
    <n v="8002832271"/>
    <x v="3253"/>
    <x v="5"/>
    <x v="5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19039.241999999998"/>
    <n v="10024.242"/>
    <n v="9015"/>
    <n v="180"/>
    <m/>
    <x v="138"/>
    <n v="7"/>
    <s v="07"/>
    <n v="10"/>
    <x v="1"/>
    <n v="0.9"/>
    <n v="18"/>
    <s v="TRANSPORTE PROPIO"/>
    <n v="1017512"/>
    <s v="PACHECO SALAZAR WILSON FABIAN"/>
    <x v="212"/>
  </r>
  <r>
    <n v="1002213773"/>
    <s v="UE01"/>
    <x v="22"/>
    <d v="1899-12-30T23:47:00"/>
    <x v="4282"/>
    <s v="9000810652"/>
    <s v="012-022-00317252"/>
    <n v="2990"/>
    <n v="3352.41"/>
    <s v="ZPVN"/>
    <s v="40569362"/>
    <s v="0000397114"/>
    <n v="8002832270"/>
    <x v="3253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2070.758000000002"/>
    <n v="23055.758000000002"/>
    <n v="9015"/>
    <n v="414"/>
    <m/>
    <x v="138"/>
    <n v="7"/>
    <s v="07"/>
    <n v="23"/>
    <x v="1"/>
    <n v="0.9"/>
    <n v="18"/>
    <s v="TRANSPORTE PROPIO"/>
    <n v="1017512"/>
    <s v="PACHECO SALAZAR WILSON FABIAN"/>
    <x v="212"/>
  </r>
  <r>
    <n v="1002213776"/>
    <s v="UE01"/>
    <x v="22"/>
    <d v="1899-12-30T23:58:00"/>
    <x v="4283"/>
    <s v="9000810654"/>
    <s v="012-022-00317254"/>
    <n v="2494.8000000000002"/>
    <n v="2797.19"/>
    <s v="ZPVN"/>
    <s v="40569351"/>
    <s v="0000397093"/>
    <n v="8002832275"/>
    <x v="3254"/>
    <x v="6"/>
    <x v="6"/>
    <n v="360"/>
    <s v="BOL"/>
    <s v="101598"/>
    <x v="236"/>
    <s v="801576"/>
    <s v="BODEGA MACOFER"/>
    <x v="1"/>
    <s v="BODEGA MACOFER / CALLE GUAYACANES"/>
    <x v="98"/>
    <s v="O-Pichincha-Kennedy"/>
    <n v="97.5"/>
    <x v="119"/>
    <x v="119"/>
    <s v="100014836"/>
    <s v="PERUGACHI PEDRO"/>
    <s v="ZEMU"/>
    <x v="166"/>
    <s v="2"/>
    <s v="Sin Pallet"/>
    <n v="0"/>
    <n v="0"/>
    <x v="0"/>
    <n v="27030"/>
    <n v="18010"/>
    <n v="9020"/>
    <n v="162"/>
    <m/>
    <x v="117"/>
    <n v="7"/>
    <s v="07"/>
    <n v="18"/>
    <x v="1"/>
    <n v="0.45"/>
    <n v="9"/>
    <s v="TRIMPESAS S.A."/>
    <n v="1014277"/>
    <s v="PERUGACHI PANAMA PEDRO CESAR"/>
    <x v="166"/>
  </r>
  <r>
    <n v="1002213782"/>
    <s v="UE01"/>
    <x v="23"/>
    <d v="1899-12-30T00:02:00"/>
    <x v="4284"/>
    <s v="9000810656"/>
    <s v="012-022-00317256"/>
    <n v="1584.79"/>
    <n v="1776.87"/>
    <s v="ZPVN"/>
    <s v="40569353"/>
    <s v="0000397105"/>
    <n v="8002832282"/>
    <x v="3255"/>
    <x v="7"/>
    <x v="7"/>
    <n v="24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21142.726999999999"/>
    <n v="12032.727000000001"/>
    <n v="9110"/>
    <n v="216"/>
    <m/>
    <x v="155"/>
    <n v="8"/>
    <s v="08"/>
    <n v="12"/>
    <x v="1"/>
    <n v="0.9"/>
    <n v="18"/>
    <s v="TRANSPORTE PROPIO"/>
    <n v="1021138"/>
    <s v="ARCOS MENDOZA LUIS EDUARDO"/>
    <x v="242"/>
  </r>
  <r>
    <n v="1002213782"/>
    <s v="UE01"/>
    <x v="23"/>
    <d v="1899-12-30T00:02:00"/>
    <x v="4285"/>
    <s v="9000810655"/>
    <s v="012-022-00317255"/>
    <n v="2756.75"/>
    <n v="3090.89"/>
    <s v="ZPVN"/>
    <s v="40569353"/>
    <s v="0000397106"/>
    <n v="8002832283"/>
    <x v="3255"/>
    <x v="6"/>
    <x v="6"/>
    <n v="42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30167.273000000001"/>
    <n v="21057.273000000001"/>
    <n v="9110"/>
    <n v="378"/>
    <m/>
    <x v="155"/>
    <n v="8"/>
    <s v="08"/>
    <n v="21"/>
    <x v="1"/>
    <n v="0.9"/>
    <n v="18"/>
    <s v="TRANSPORTE PROPIO"/>
    <n v="1021138"/>
    <s v="ARCOS MENDOZA LUIS EDUARDO"/>
    <x v="242"/>
  </r>
  <r>
    <n v="1002213741"/>
    <s v="UE01"/>
    <x v="23"/>
    <d v="1899-12-30T00:07:00"/>
    <x v="4286"/>
    <s v="9000810659"/>
    <s v="012-022-00317259"/>
    <n v="525.6"/>
    <n v="589.29999999999995"/>
    <s v="ZPVN"/>
    <s v="40569189"/>
    <s v="P000033888"/>
    <n v="8002832228"/>
    <x v="3256"/>
    <x v="7"/>
    <x v="7"/>
    <n v="80"/>
    <s v="BOL"/>
    <s v="101993"/>
    <x v="163"/>
    <s v="802741"/>
    <s v="BODEGA PRINCIPAL FERRICUEVA"/>
    <x v="27"/>
    <s v="AV GALO VELA Y F. LOFFELER"/>
    <x v="41"/>
    <s v="O-Tungurahua-Ambato"/>
    <n v="250"/>
    <x v="62"/>
    <x v="62"/>
    <s v="100014880"/>
    <s v="MALITAXI MARCO"/>
    <s v="ZETT"/>
    <x v="176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  <n v="1013493"/>
    <s v="MEDIAVILLA PERUGACHI LUIS ALFONSO"/>
    <x v="176"/>
  </r>
  <r>
    <n v="1002213741"/>
    <s v="UE01"/>
    <x v="23"/>
    <d v="1899-12-30T00:07:00"/>
    <x v="4287"/>
    <s v="9000810657"/>
    <s v="012-022-00317257"/>
    <n v="484.62"/>
    <n v="543.35"/>
    <s v="ZPVN"/>
    <s v="40569188"/>
    <s v="P000033887"/>
    <n v="8002832227"/>
    <x v="3256"/>
    <x v="5"/>
    <x v="5"/>
    <n v="80"/>
    <s v="BOL"/>
    <s v="101993"/>
    <x v="163"/>
    <s v="802741"/>
    <s v="BODEGA PRINCIPAL FERRICUEVA"/>
    <x v="27"/>
    <s v="AV GALO VELA Y F. LOFFELER"/>
    <x v="41"/>
    <s v="O-Tungurahua-Ambato"/>
    <n v="250"/>
    <x v="62"/>
    <x v="62"/>
    <s v="100014880"/>
    <s v="MALITAXI MARCO"/>
    <s v="ZETT"/>
    <x v="176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  <n v="1013493"/>
    <s v="MEDIAVILLA PERUGACHI LUIS ALFONSO"/>
    <x v="176"/>
  </r>
  <r>
    <n v="1002213741"/>
    <s v="UE01"/>
    <x v="23"/>
    <d v="1899-12-30T00:07:00"/>
    <x v="4288"/>
    <s v="9000810658"/>
    <s v="012-022-00317258"/>
    <n v="3134.66"/>
    <n v="3514.6"/>
    <s v="ZPVN"/>
    <s v="40569187"/>
    <s v="P000033886"/>
    <n v="8002832229"/>
    <x v="3256"/>
    <x v="6"/>
    <x v="6"/>
    <n v="480"/>
    <s v="BOL"/>
    <s v="101993"/>
    <x v="163"/>
    <s v="802741"/>
    <s v="BODEGA PRINCIPAL FERRICUEVA"/>
    <x v="27"/>
    <s v="AV GALO VELA Y F. LOFFELER"/>
    <x v="41"/>
    <s v="O-Tungurahua-Ambato"/>
    <n v="250"/>
    <x v="62"/>
    <x v="62"/>
    <s v="100014880"/>
    <s v="MALITAXI MARCO"/>
    <s v="ZETT"/>
    <x v="176"/>
    <s v="1"/>
    <s v="Con Pallet"/>
    <n v="0.05"/>
    <n v="24"/>
    <x v="0"/>
    <n v="30330.832999999999"/>
    <n v="24037.5"/>
    <n v="6293.3329999999996"/>
    <n v="432"/>
    <m/>
    <x v="60"/>
    <n v="8"/>
    <s v="08"/>
    <n v="24"/>
    <x v="1"/>
    <n v="0.9"/>
    <n v="18"/>
    <s v="SANJOPAS S.A."/>
    <n v="1013493"/>
    <s v="MEDIAVILLA PERUGACHI LUIS ALFONSO"/>
    <x v="176"/>
  </r>
  <r>
    <n v="1002213751"/>
    <s v="UE01"/>
    <x v="23"/>
    <d v="1899-12-30T00:10:00"/>
    <x v="4289"/>
    <s v="9000810661"/>
    <s v="012-022-00317261"/>
    <n v="1555.2"/>
    <n v="1743.7"/>
    <s v="ZPVN"/>
    <s v="40568763"/>
    <s v="0000396307"/>
    <n v="8002832241"/>
    <x v="3257"/>
    <x v="3"/>
    <x v="3"/>
    <n v="240"/>
    <s v="BOL"/>
    <s v="103507"/>
    <x v="209"/>
    <s v="804933"/>
    <s v="BODEGA C-MACO #2"/>
    <x v="12"/>
    <s v="CALLE SEGUNDA ENTRE DY E"/>
    <x v="14"/>
    <s v="O-Losrios-Quevedo"/>
    <n v="345"/>
    <x v="152"/>
    <x v="152"/>
    <s v="10006521"/>
    <s v="ANANGONO GARCIA NELSON PABLO"/>
    <s v="ZEMT"/>
    <x v="226"/>
    <s v="1"/>
    <s v="Con Pallet"/>
    <n v="0.05"/>
    <n v="12"/>
    <x v="0"/>
    <n v="19020"/>
    <n v="12045"/>
    <n v="6975"/>
    <n v="247.2"/>
    <m/>
    <x v="149"/>
    <n v="8"/>
    <s v="08"/>
    <n v="12"/>
    <x v="1"/>
    <n v="1.03"/>
    <n v="20.599999999999998"/>
    <s v="TRANSSJQ S.A."/>
    <n v="10004775"/>
    <s v="ROSERO REYES KAREN AMPARO"/>
    <x v="226"/>
  </r>
  <r>
    <n v="1002213751"/>
    <s v="UE01"/>
    <x v="23"/>
    <d v="1899-12-30T00:10:00"/>
    <x v="4290"/>
    <s v="9000810660"/>
    <s v="012-022-00317260"/>
    <n v="1617.6"/>
    <n v="1813.66"/>
    <s v="ZPVN"/>
    <s v="40568763"/>
    <s v="0000396308"/>
    <n v="8002832240"/>
    <x v="3257"/>
    <x v="4"/>
    <x v="4"/>
    <n v="240"/>
    <s v="BOL"/>
    <s v="103507"/>
    <x v="209"/>
    <s v="804933"/>
    <s v="BODEGA C-MACO #2"/>
    <x v="12"/>
    <s v="CALLE SEGUNDA ENTRE DY E"/>
    <x v="14"/>
    <s v="O-Losrios-Quevedo"/>
    <n v="345"/>
    <x v="152"/>
    <x v="152"/>
    <s v="10006521"/>
    <s v="ANANGONO GARCIA NELSON PABLO"/>
    <s v="ZEMT"/>
    <x v="226"/>
    <s v="1"/>
    <s v="Con Pallet"/>
    <n v="0.05"/>
    <n v="12"/>
    <x v="0"/>
    <n v="19020"/>
    <n v="12045"/>
    <n v="6975"/>
    <n v="247.2"/>
    <m/>
    <x v="149"/>
    <n v="8"/>
    <s v="08"/>
    <n v="12"/>
    <x v="1"/>
    <n v="1.03"/>
    <n v="20.599999999999998"/>
    <s v="TRANSSJQ S.A."/>
    <n v="10004775"/>
    <s v="ROSERO REYES KAREN AMPARO"/>
    <x v="226"/>
  </r>
  <r>
    <n v="1002213806"/>
    <s v="UE01"/>
    <x v="23"/>
    <d v="1899-12-30T00:15:00"/>
    <x v="4291"/>
    <s v="9000810662"/>
    <s v="012-022-00317262"/>
    <n v="4316.3999999999996"/>
    <n v="4839.58"/>
    <s v="ZPVN"/>
    <s v="40569396"/>
    <s v="P000033945"/>
    <n v="8002832311"/>
    <x v="325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80"/>
    <n v="33060"/>
    <n v="17620"/>
    <n v="488.4"/>
    <m/>
    <x v="27"/>
    <n v="8"/>
    <s v="08"/>
    <n v="33"/>
    <x v="1"/>
    <n v="0.74"/>
    <n v="14.799999999999999"/>
    <s v="TRANSPORTE PROPIO"/>
    <n v="1017066"/>
    <s v="MISE MISE NESTOR SALOMON"/>
    <x v="35"/>
  </r>
  <r>
    <n v="1002213788"/>
    <s v="UE01"/>
    <x v="23"/>
    <d v="1899-12-30T00:20:00"/>
    <x v="4292"/>
    <s v="9000810664"/>
    <s v="012-022-00317264"/>
    <n v="565.6"/>
    <n v="634.15"/>
    <s v="ZPVN"/>
    <s v="40569181"/>
    <s v="0000396820"/>
    <n v="8002832290"/>
    <x v="3259"/>
    <x v="4"/>
    <x v="4"/>
    <n v="80"/>
    <s v="BOL"/>
    <s v="102270"/>
    <x v="39"/>
    <s v="803357"/>
    <s v="BODEGA 2 CALDERON"/>
    <x v="22"/>
    <s v="CALDERON Y PEDRO VICENTE MALDONADO"/>
    <x v="32"/>
    <s v="O-Esmeraldas-Esmeraldas"/>
    <n v="388"/>
    <x v="65"/>
    <x v="65"/>
    <s v="100014858"/>
    <s v="MORENO MANUEL"/>
    <s v="ZEMU"/>
    <x v="94"/>
    <s v="2"/>
    <s v="Sin Pallet"/>
    <n v="0"/>
    <n v="0"/>
    <x v="0"/>
    <n v="8576.6669999999995"/>
    <n v="4006.6669999999999"/>
    <n v="4570"/>
    <n v="84.8"/>
    <m/>
    <x v="63"/>
    <n v="8"/>
    <s v="08"/>
    <n v="4"/>
    <x v="1"/>
    <n v="1.06"/>
    <n v="21.2"/>
    <s v="TRANSSJQ S.A."/>
    <n v="1013485"/>
    <s v="PEREZ ALBUJA VICTOR ALEJANDRO"/>
    <x v="94"/>
  </r>
  <r>
    <n v="1002213788"/>
    <s v="UE01"/>
    <x v="23"/>
    <d v="1899-12-30T00:20:00"/>
    <x v="4293"/>
    <s v="9000810663"/>
    <s v="012-022-00317263"/>
    <n v="1979.6"/>
    <n v="2219.54"/>
    <s v="ZPVN"/>
    <s v="40569180"/>
    <s v="0000396821"/>
    <n v="8002832289"/>
    <x v="3259"/>
    <x v="4"/>
    <x v="4"/>
    <n v="280"/>
    <s v="BOL"/>
    <s v="102270"/>
    <x v="39"/>
    <s v="803356"/>
    <s v="BODEGA SIMON PLATA TORRES"/>
    <x v="22"/>
    <s v="OLMEDO 407 Y SAN JOSE OBRERO"/>
    <x v="32"/>
    <s v="O-Esmeraldas-Esmeraldas"/>
    <n v="388"/>
    <x v="65"/>
    <x v="65"/>
    <s v="100014858"/>
    <s v="MORENO MANUEL"/>
    <s v="ZEMU"/>
    <x v="94"/>
    <s v="2"/>
    <s v="Sin Pallet"/>
    <n v="0"/>
    <n v="0"/>
    <x v="0"/>
    <n v="18593.332999999999"/>
    <n v="14023.333000000001"/>
    <n v="4570"/>
    <n v="296.8"/>
    <m/>
    <x v="63"/>
    <n v="8"/>
    <s v="08"/>
    <n v="14"/>
    <x v="1"/>
    <n v="1.06"/>
    <n v="21.2"/>
    <s v="TRANSSJQ S.A."/>
    <n v="1013485"/>
    <s v="PEREZ ALBUJA VICTOR ALEJANDRO"/>
    <x v="94"/>
  </r>
  <r>
    <n v="1002213795"/>
    <s v="UE01"/>
    <x v="23"/>
    <d v="1899-12-30T00:30:00"/>
    <x v="4294"/>
    <s v="9000810362"/>
    <s v="013-020-00048136"/>
    <n v="2294.2600000000002"/>
    <n v="2572.34"/>
    <s v="ZPDF"/>
    <s v="70178153"/>
    <s v="0000396909"/>
    <n v="8002832300"/>
    <x v="3260"/>
    <x v="4"/>
    <x v="4"/>
    <n v="360"/>
    <s v="BOL"/>
    <s v="101450"/>
    <x v="183"/>
    <s v="801818"/>
    <s v="MEGAHIERRO DURAN"/>
    <x v="98"/>
    <s v="GUAYAQUIL COOP. 12 DE NOVIEMBRE"/>
    <x v="166"/>
    <s v="O-Guayas-Duran"/>
    <n v="516"/>
    <x v="9"/>
    <x v="9"/>
    <s v="100014857"/>
    <s v="PASPUEZAN WILSON"/>
    <s v="ZEMU"/>
    <x v="27"/>
    <s v="2"/>
    <s v="Sin Pallet"/>
    <n v="0"/>
    <n v="0"/>
    <x v="0"/>
    <n v="27030"/>
    <n v="18000"/>
    <n v="9030"/>
    <n v="468"/>
    <m/>
    <x v="9"/>
    <n v="8"/>
    <s v="08"/>
    <n v="18"/>
    <x v="1"/>
    <n v="1.3"/>
    <n v="26"/>
    <s v="LIDENORTI S.A."/>
    <n v="1013262"/>
    <s v="SEGOVIA ERAZO PATRICIA ALEXANDRA"/>
    <x v="27"/>
  </r>
  <r>
    <n v="1002213830"/>
    <s v="UE01"/>
    <x v="23"/>
    <d v="1899-12-30T00:56:00"/>
    <x v="4295"/>
    <s v="9000810504"/>
    <s v="013-020-00048145"/>
    <n v="4225.6499999999996"/>
    <n v="4737.83"/>
    <s v="ZPDF"/>
    <s v="70178224"/>
    <s v="0000397123"/>
    <n v="8002832340"/>
    <x v="3261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040"/>
    <n v="33060"/>
    <n v="17980"/>
    <n v="594"/>
    <m/>
    <x v="138"/>
    <n v="8"/>
    <s v="08"/>
    <n v="33"/>
    <x v="1"/>
    <n v="0.9"/>
    <n v="18"/>
    <s v="TRANSPORTE PROPIO"/>
    <n v="1017512"/>
    <s v="PACHECO SALAZAR WILSON FABIAN"/>
    <x v="205"/>
  </r>
  <r>
    <n v="1002213778"/>
    <s v="UE01"/>
    <x v="23"/>
    <d v="1899-12-30T00:59:00"/>
    <x v="4296"/>
    <s v="9000810666"/>
    <s v="012-022-00317265"/>
    <n v="3139.39"/>
    <n v="3519.91"/>
    <s v="ZPVN"/>
    <s v="40568771"/>
    <s v="0000396310"/>
    <n v="8002832277"/>
    <x v="3262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118"/>
    <x v="118"/>
    <s v="100017947"/>
    <s v="SALAZAR JORGE LUIS"/>
    <s v="ZEMT"/>
    <x v="219"/>
    <s v="1"/>
    <s v="Con Pallet"/>
    <n v="0.05"/>
    <n v="24"/>
    <x v="0"/>
    <n v="39090"/>
    <n v="24060"/>
    <n v="15030"/>
    <n v="456"/>
    <m/>
    <x v="116"/>
    <n v="8"/>
    <s v="08"/>
    <n v="24"/>
    <x v="1"/>
    <n v="0.95"/>
    <n v="19"/>
    <s v="TRAPSA C.A."/>
    <n v="1013505"/>
    <s v="HERMOZA LOZADA JORGE ABDON"/>
    <x v="219"/>
  </r>
  <r>
    <n v="1002213800"/>
    <s v="UE01"/>
    <x v="23"/>
    <d v="1899-12-30T01:06:00"/>
    <x v="4297"/>
    <s v="9000810668"/>
    <s v="012-022-00317266"/>
    <n v="3867.6"/>
    <n v="4336.38"/>
    <s v="ZPVN"/>
    <s v="40569211"/>
    <s v="0000396870"/>
    <n v="8002832305"/>
    <x v="3263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70"/>
    <n v="33090"/>
    <n v="18380"/>
    <n v="620.4"/>
    <m/>
    <x v="8"/>
    <n v="8"/>
    <s v="08"/>
    <n v="33"/>
    <x v="1"/>
    <n v="0.94"/>
    <n v="18.8"/>
    <s v="TRANSPORTE PROPIO"/>
    <n v="1019410"/>
    <s v="POZO VILLAFUERTE EDISON ROBERTO"/>
    <x v="255"/>
  </r>
  <r>
    <n v="1002213849"/>
    <s v="UE01"/>
    <x v="23"/>
    <d v="1899-12-30T01:19:00"/>
    <x v="4298"/>
    <s v="9000810670"/>
    <s v="012-022-00317268"/>
    <n v="1300"/>
    <n v="1457.57"/>
    <s v="ZPVN"/>
    <s v="40569262"/>
    <s v="0000396946"/>
    <n v="8002832366"/>
    <x v="3264"/>
    <x v="3"/>
    <x v="3"/>
    <n v="200"/>
    <s v="BOL"/>
    <s v="101780"/>
    <x v="56"/>
    <s v="810059"/>
    <s v="ECO ARCHIDONA"/>
    <x v="82"/>
    <s v="AV. COSANGA Y AV. NAPO"/>
    <x v="137"/>
    <s v="O-Napo-Archidona"/>
    <n v="247"/>
    <x v="77"/>
    <x v="77"/>
    <s v="100014963"/>
    <s v="SANCHEZ MARCOS"/>
    <s v="ZEMU"/>
    <x v="100"/>
    <s v="2"/>
    <s v="Sin Pallet"/>
    <n v="0"/>
    <n v="0"/>
    <x v="0"/>
    <n v="14556.111000000001"/>
    <n v="10011.111000000001"/>
    <n v="4545"/>
    <n v="172"/>
    <m/>
    <x v="75"/>
    <n v="8"/>
    <s v="08"/>
    <n v="10"/>
    <x v="1"/>
    <n v="0.86"/>
    <n v="17.2"/>
    <s v="LIDENORTI S.A."/>
    <n v="1013584"/>
    <s v="SANCHEZ TORRES MARCOS OSWALDO"/>
    <x v="100"/>
  </r>
  <r>
    <n v="1002213849"/>
    <s v="UE01"/>
    <x v="23"/>
    <d v="1899-12-30T01:19:00"/>
    <x v="4299"/>
    <s v="9000810669"/>
    <s v="012-022-00317267"/>
    <n v="1083.2"/>
    <n v="1214.49"/>
    <s v="ZPVN"/>
    <s v="40569262"/>
    <s v="0000396947"/>
    <n v="8002832365"/>
    <x v="3264"/>
    <x v="4"/>
    <x v="4"/>
    <n v="160"/>
    <s v="BOL"/>
    <s v="101780"/>
    <x v="56"/>
    <s v="810059"/>
    <s v="ECO ARCHIDONA"/>
    <x v="82"/>
    <s v="AV. COSANGA Y AV. NAPO"/>
    <x v="137"/>
    <s v="O-Napo-Archidona"/>
    <n v="247"/>
    <x v="77"/>
    <x v="77"/>
    <s v="100014963"/>
    <s v="SANCHEZ MARCOS"/>
    <s v="ZEMU"/>
    <x v="100"/>
    <s v="2"/>
    <s v="Sin Pallet"/>
    <n v="0"/>
    <n v="0"/>
    <x v="0"/>
    <n v="12553.888999999999"/>
    <n v="8008.8890000000001"/>
    <n v="4545"/>
    <n v="137.6"/>
    <m/>
    <x v="75"/>
    <n v="8"/>
    <s v="08"/>
    <n v="8"/>
    <x v="1"/>
    <n v="0.86"/>
    <n v="17.2"/>
    <s v="LIDENORTI S.A."/>
    <n v="1013584"/>
    <s v="SANCHEZ TORRES MARCOS OSWALDO"/>
    <x v="100"/>
  </r>
  <r>
    <n v="1002213854"/>
    <s v="UE01"/>
    <x v="23"/>
    <d v="1899-12-30T02:25:00"/>
    <x v="4300"/>
    <s v="9000810673"/>
    <s v="012-022-00317269"/>
    <n v="2878.23"/>
    <n v="3227.09"/>
    <s v="ZPVN"/>
    <s v="40569285"/>
    <s v="0000396989"/>
    <n v="8002832373"/>
    <x v="3265"/>
    <x v="2"/>
    <x v="2"/>
    <n v="30.39"/>
    <s v="T"/>
    <s v="101776"/>
    <x v="172"/>
    <s v="810344"/>
    <s v="GRANEL PLANTA CONSTRUCRETO"/>
    <x v="68"/>
    <s v="VIA A LA COSTA GUAYAQUIL"/>
    <x v="119"/>
    <s v="O-Guayas-Daule"/>
    <n v="481"/>
    <x v="161"/>
    <x v="161"/>
    <s v="100015138"/>
    <s v="ANDAGOYA FRANCISCO"/>
    <s v="ZECI"/>
    <x v="244"/>
    <s v="2"/>
    <s v="Sin Pallet"/>
    <n v="0"/>
    <n v="0"/>
    <x v="1"/>
    <n v="47980"/>
    <n v="30390"/>
    <n v="17590"/>
    <n v="0"/>
    <m/>
    <x v="3"/>
    <n v="8"/>
    <s v="08"/>
    <n v="30.39"/>
    <x v="1"/>
    <n v="0"/>
    <n v="0"/>
    <s v="MARCO JEREZ"/>
    <n v="1014414"/>
    <s v="JEREZ ROMERO MARCO VINICIO"/>
    <x v="244"/>
  </r>
  <r>
    <n v="1002213891"/>
    <s v="UE01"/>
    <x v="23"/>
    <d v="1899-12-30T04:14:00"/>
    <x v="4301"/>
    <s v="9000810676"/>
    <s v="012-022-00317270"/>
    <n v="2300.4"/>
    <n v="2579.23"/>
    <s v="ZPVN"/>
    <s v="40569153"/>
    <s v="0000396758"/>
    <n v="8002832435"/>
    <x v="3266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39"/>
    <x v="39"/>
    <s v="100014979"/>
    <s v="REALPE RICARDO"/>
    <s v="ZEMU"/>
    <x v="156"/>
    <s v="2"/>
    <s v="Sin Pallet"/>
    <n v="0"/>
    <n v="0"/>
    <x v="0"/>
    <n v="26840"/>
    <n v="18020"/>
    <n v="8820"/>
    <n v="302.39999999999998"/>
    <m/>
    <x v="37"/>
    <n v="8"/>
    <s v="08"/>
    <n v="18"/>
    <x v="1"/>
    <n v="0.84"/>
    <n v="16.799999999999997"/>
    <s v="TRANSPIONER S.A."/>
    <n v="1014100"/>
    <s v="SIGUENZA PARRA FROILAN ALEJANDRO"/>
    <x v="156"/>
  </r>
  <r>
    <n v="1002213908"/>
    <s v="UE01"/>
    <x v="23"/>
    <d v="1899-12-30T04:50:00"/>
    <x v="4302"/>
    <s v="9000810677"/>
    <s v="012-022-00317271"/>
    <n v="4507.8"/>
    <n v="5054.18"/>
    <s v="ZPVN"/>
    <s v="40569365"/>
    <s v="0000397126"/>
    <n v="8002832462"/>
    <x v="3267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0810"/>
    <n v="33060"/>
    <n v="17750"/>
    <n v="382.8"/>
    <m/>
    <x v="173"/>
    <n v="8"/>
    <s v="08"/>
    <n v="33"/>
    <x v="1"/>
    <n v="0.58000000000000007"/>
    <n v="11.6"/>
    <s v="TRANSPORTE PROPIO"/>
    <n v="1012608"/>
    <s v="HERRERA POZO ALEXANDER EFREN"/>
    <x v="278"/>
  </r>
  <r>
    <n v="1002213915"/>
    <s v="UE01"/>
    <x v="23"/>
    <d v="1899-12-30T05:06:00"/>
    <x v="4303"/>
    <s v=""/>
    <s v=""/>
    <n v="0"/>
    <n v="0"/>
    <s v="ZPRC"/>
    <s v="2500108904"/>
    <s v="P000033933"/>
    <n v="8002832472"/>
    <x v="3268"/>
    <x v="5"/>
    <x v="5"/>
    <n v="12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14679.091"/>
    <n v="6009.0910000000003"/>
    <n v="8670"/>
    <n v="82.8"/>
    <m/>
    <x v="109"/>
    <n v="8"/>
    <s v="08"/>
    <n v="6"/>
    <x v="1"/>
    <n v="0.69"/>
    <n v="13.799999999999999"/>
    <s v="TRANSPORTE PROPIO"/>
    <n v="1018725"/>
    <s v="TRANSPORTE DE CARGA PESADA"/>
    <x v="154"/>
  </r>
  <r>
    <n v="1002213915"/>
    <s v="UE01"/>
    <x v="23"/>
    <d v="1899-12-30T05:06:00"/>
    <x v="4304"/>
    <s v=""/>
    <s v=""/>
    <n v="0"/>
    <n v="0"/>
    <s v="ZPRC"/>
    <s v="2500108903"/>
    <s v="P000033932"/>
    <n v="8002832473"/>
    <x v="3268"/>
    <x v="6"/>
    <x v="6"/>
    <n v="54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35710.909"/>
    <n v="27040.909"/>
    <n v="8670"/>
    <n v="372.6"/>
    <m/>
    <x v="109"/>
    <n v="8"/>
    <s v="08"/>
    <n v="27"/>
    <x v="1"/>
    <n v="0.69000000000000006"/>
    <n v="13.8"/>
    <s v="TRANSPORTE PROPIO"/>
    <n v="1018725"/>
    <s v="TRANSPORTE DE CARGA PESADA"/>
    <x v="154"/>
  </r>
  <r>
    <n v="1002213906"/>
    <s v="UE01"/>
    <x v="23"/>
    <d v="1899-12-30T05:08:00"/>
    <x v="4305"/>
    <s v="9000810678"/>
    <s v="012-022-00317272"/>
    <n v="3589.56"/>
    <n v="4024.64"/>
    <s v="ZPVN"/>
    <s v="40566821"/>
    <s v="0000396855"/>
    <n v="8002832459"/>
    <x v="3269"/>
    <x v="2"/>
    <x v="2"/>
    <n v="30.8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680"/>
    <n v="30870"/>
    <n v="19810"/>
    <n v="0"/>
    <m/>
    <x v="3"/>
    <n v="8"/>
    <s v="08"/>
    <n v="30.87"/>
    <x v="1"/>
    <n v="0"/>
    <n v="0"/>
    <s v="HORMIANDES"/>
    <n v="1014407"/>
    <s v="HORMIANDES"/>
    <x v="4"/>
  </r>
  <r>
    <n v="1002213911"/>
    <s v="UE01"/>
    <x v="23"/>
    <d v="1899-12-30T05:10:00"/>
    <x v="4306"/>
    <s v="9000810681"/>
    <s v="012-022-00317275"/>
    <n v="781.3"/>
    <n v="876"/>
    <s v="ZPVN"/>
    <s v="40569385"/>
    <s v="P000033940"/>
    <n v="8002832468"/>
    <x v="3270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1698.787"/>
    <n v="6005.4539999999997"/>
    <n v="5693.3329999999996"/>
    <n v="112.8"/>
    <m/>
    <x v="56"/>
    <n v="8"/>
    <s v="08"/>
    <n v="6"/>
    <x v="1"/>
    <n v="0.94"/>
    <n v="18.8"/>
    <s v="TRANSPORTE PROPIO"/>
    <n v="1017790"/>
    <s v="PANIMBOZA CHAMBA NANCY PAULINA"/>
    <x v="73"/>
  </r>
  <r>
    <n v="1002213911"/>
    <s v="UE01"/>
    <x v="23"/>
    <d v="1899-12-30T05:10:00"/>
    <x v="4307"/>
    <s v="9000810679"/>
    <s v="012-022-00317273"/>
    <n v="716.29"/>
    <n v="803.1"/>
    <s v="ZPVN"/>
    <s v="40569384"/>
    <s v="P000033939"/>
    <n v="8002832467"/>
    <x v="3270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1698.788"/>
    <n v="6005.4549999999999"/>
    <n v="5693.3329999999996"/>
    <n v="112.8"/>
    <m/>
    <x v="56"/>
    <n v="8"/>
    <s v="08"/>
    <n v="6"/>
    <x v="1"/>
    <n v="0.94"/>
    <n v="18.8"/>
    <s v="TRANSPORTE PROPIO"/>
    <n v="1017790"/>
    <s v="PANIMBOZA CHAMBA NANCY PAULINA"/>
    <x v="73"/>
  </r>
  <r>
    <n v="1002213911"/>
    <s v="UE01"/>
    <x v="23"/>
    <d v="1899-12-30T05:10:00"/>
    <x v="4308"/>
    <s v="9000810680"/>
    <s v="012-022-00317274"/>
    <n v="2718.01"/>
    <n v="3047.45"/>
    <s v="ZPVN"/>
    <s v="40569383"/>
    <s v="P000033938"/>
    <n v="8002832466"/>
    <x v="3270"/>
    <x v="6"/>
    <x v="6"/>
    <n v="4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6712.423999999999"/>
    <n v="21019.091"/>
    <n v="5693.3329999999996"/>
    <n v="394.8"/>
    <m/>
    <x v="56"/>
    <n v="8"/>
    <s v="08"/>
    <n v="21"/>
    <x v="1"/>
    <n v="0.94000000000000006"/>
    <n v="18.8"/>
    <s v="TRANSPORTE PROPIO"/>
    <n v="1017790"/>
    <s v="PANIMBOZA CHAMBA NANCY PAULINA"/>
    <x v="73"/>
  </r>
  <r>
    <n v="1002213930"/>
    <s v="UE01"/>
    <x v="23"/>
    <d v="1899-12-30T05:27:00"/>
    <x v="4309"/>
    <s v="9000810682"/>
    <s v="012-022-00317276"/>
    <n v="2304.9"/>
    <n v="2584.27"/>
    <s v="ZPVN"/>
    <s v="40569366"/>
    <s v="P000033934"/>
    <n v="8002832496"/>
    <x v="3271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30"/>
    <n v="18030"/>
    <n v="9300"/>
    <n v="266.39999999999998"/>
    <m/>
    <x v="7"/>
    <n v="8"/>
    <s v="08"/>
    <n v="18"/>
    <x v="1"/>
    <n v="0.74"/>
    <n v="14.799999999999999"/>
    <s v="TRANSPORTE PROPIO"/>
    <n v="1013388"/>
    <s v="CAMPAÑA MALDONADO BLANCA CECILIA"/>
    <x v="89"/>
  </r>
  <r>
    <n v="1002213917"/>
    <s v="UE01"/>
    <x v="23"/>
    <d v="1899-12-30T05:35:00"/>
    <x v="4310"/>
    <s v="9000810685"/>
    <s v="012-022-00317279"/>
    <n v="515.35"/>
    <n v="577.80999999999995"/>
    <s v="ZPVN"/>
    <s v="40569116"/>
    <s v="0000396698"/>
    <n v="8002832476"/>
    <x v="3272"/>
    <x v="7"/>
    <x v="7"/>
    <n v="8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9932.7279999999992"/>
    <n v="4006.0610000000001"/>
    <n v="5926.6670000000004"/>
    <n v="59.2"/>
    <m/>
    <x v="67"/>
    <n v="8"/>
    <s v="08"/>
    <n v="4"/>
    <x v="1"/>
    <n v="0.74"/>
    <n v="14.8"/>
    <s v="TRANSPORTE PROPIO"/>
    <n v="1013812"/>
    <s v="ASHQUI ANDINO JORGE AQUILINO"/>
    <x v="87"/>
  </r>
  <r>
    <n v="1002213917"/>
    <s v="UE01"/>
    <x v="23"/>
    <d v="1899-12-30T05:35:00"/>
    <x v="4311"/>
    <s v="9000810683"/>
    <s v="012-022-00317277"/>
    <n v="235.22"/>
    <n v="263.73"/>
    <s v="ZPVN"/>
    <s v="40569116"/>
    <s v="0000396699"/>
    <n v="8002832475"/>
    <x v="3272"/>
    <x v="5"/>
    <x v="5"/>
    <n v="4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7929.6970000000001"/>
    <n v="2003.03"/>
    <n v="5926.6670000000004"/>
    <n v="29.6"/>
    <m/>
    <x v="67"/>
    <n v="8"/>
    <s v="08"/>
    <n v="2"/>
    <x v="1"/>
    <n v="0.74"/>
    <n v="14.8"/>
    <s v="TRANSPORTE PROPIO"/>
    <n v="1013812"/>
    <s v="ASHQUI ANDINO JORGE AQUILINO"/>
    <x v="87"/>
  </r>
  <r>
    <n v="1002213917"/>
    <s v="UE01"/>
    <x v="23"/>
    <d v="1899-12-30T05:35:00"/>
    <x v="4312"/>
    <s v="9000810684"/>
    <s v="012-022-00317278"/>
    <n v="3457.35"/>
    <n v="3876.4"/>
    <s v="ZPVN"/>
    <s v="40569116"/>
    <s v="0000396697"/>
    <n v="8002832477"/>
    <x v="3272"/>
    <x v="6"/>
    <x v="6"/>
    <n v="54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32967.576000000001"/>
    <n v="27040.909"/>
    <n v="5926.6670000000004"/>
    <n v="399.6"/>
    <m/>
    <x v="67"/>
    <n v="8"/>
    <s v="08"/>
    <n v="27"/>
    <x v="1"/>
    <n v="0.74"/>
    <n v="14.8"/>
    <s v="TRANSPORTE PROPIO"/>
    <n v="1013812"/>
    <s v="ASHQUI ANDINO JORGE AQUILINO"/>
    <x v="87"/>
  </r>
  <r>
    <n v="1002213936"/>
    <s v="UE01"/>
    <x v="23"/>
    <d v="1899-12-30T05:52:00"/>
    <x v="4313"/>
    <s v="9000810688"/>
    <s v="012-022-00317281"/>
    <n v="1672.8"/>
    <n v="1875.56"/>
    <s v="ZPVN"/>
    <s v="40569388"/>
    <s v="P000033942"/>
    <n v="8002832506"/>
    <x v="3273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3936"/>
    <s v="UE01"/>
    <x v="23"/>
    <d v="1899-12-30T05:52:00"/>
    <x v="4314"/>
    <s v="9000810687"/>
    <s v="012-022-00317280"/>
    <n v="1521.6"/>
    <n v="1706.03"/>
    <s v="ZPVN"/>
    <s v="40569387"/>
    <s v="P000033941"/>
    <n v="8002832505"/>
    <x v="3273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3924"/>
    <s v="UE01"/>
    <x v="23"/>
    <d v="1899-12-30T05:58:00"/>
    <x v="4315"/>
    <s v=""/>
    <s v=""/>
    <n v="0"/>
    <n v="0"/>
    <s v="ZPRC"/>
    <s v="2500108616"/>
    <s v="0000396848"/>
    <n v="8002832489"/>
    <x v="3274"/>
    <x v="1"/>
    <x v="1"/>
    <n v="31.28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50090"/>
    <n v="31280"/>
    <n v="18810"/>
    <n v="290.58999999999997"/>
    <m/>
    <x v="1"/>
    <n v="8"/>
    <s v="08"/>
    <n v="31.28"/>
    <x v="1"/>
    <n v="9.2899616368286431"/>
    <n v="9.2899616368286431"/>
    <s v="TRANSCONCEM CIA. LTDA."/>
    <n v="1013227"/>
    <s v="COMPAÑIA DE TRANSPORTE PESADO"/>
    <x v="130"/>
  </r>
  <r>
    <n v="1002213926"/>
    <s v="UE01"/>
    <x v="23"/>
    <d v="1899-12-30T05:59:00"/>
    <x v="4316"/>
    <s v=""/>
    <s v=""/>
    <n v="0"/>
    <n v="0"/>
    <s v="ZPRC"/>
    <s v="2500108617"/>
    <s v="0000396849"/>
    <n v="8002832491"/>
    <x v="3275"/>
    <x v="2"/>
    <x v="2"/>
    <n v="32.700000000000003"/>
    <s v="T"/>
    <s v="101731"/>
    <x v="1"/>
    <s v="801733"/>
    <s v="DESTINO GRANEL."/>
    <x v="1"/>
    <s v="VIA PIFO A PINTAG"/>
    <x v="1"/>
    <s v="O-Pichincha-Itulcachi"/>
    <n v="105"/>
    <x v="1"/>
    <x v="1"/>
    <s v="100017158"/>
    <s v="QUILO PEDRO"/>
    <s v="ZECI"/>
    <x v="201"/>
    <s v="2"/>
    <s v="Sin Pallet"/>
    <n v="0"/>
    <n v="0"/>
    <x v="0"/>
    <n v="51310"/>
    <n v="32700"/>
    <n v="18610"/>
    <n v="303.77999999999997"/>
    <m/>
    <x v="1"/>
    <n v="8"/>
    <s v="08"/>
    <n v="32.700000000000003"/>
    <x v="1"/>
    <n v="9.2899082568807323"/>
    <n v="9.2899082568807323"/>
    <s v="TRANSCONCEM CIA. LTDA."/>
    <n v="1013227"/>
    <s v="COMPAÑIA DE TRANSPORTE PESADO"/>
    <x v="201"/>
  </r>
  <r>
    <n v="1002213938"/>
    <s v="UE01"/>
    <x v="23"/>
    <d v="1899-12-30T06:02:00"/>
    <x v="4317"/>
    <s v="9000810690"/>
    <s v="012-022-00317283"/>
    <n v="2076.8000000000002"/>
    <n v="2328.5300000000002"/>
    <s v="ZPVN"/>
    <s v="40569159"/>
    <s v="0000396764"/>
    <n v="8002832511"/>
    <x v="3276"/>
    <x v="7"/>
    <x v="7"/>
    <n v="320"/>
    <s v="BOL"/>
    <s v="101664"/>
    <x v="8"/>
    <s v="804158"/>
    <s v="MARIA SUSANA COFRE SANTO"/>
    <x v="6"/>
    <s v="VIA ZUMBALICA Y LA CALER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20543.332999999999"/>
    <n v="16053.333000000001"/>
    <n v="4490"/>
    <n v="236.8"/>
    <m/>
    <x v="38"/>
    <n v="8"/>
    <s v="08"/>
    <n v="16"/>
    <x v="1"/>
    <n v="0.74"/>
    <n v="14.8"/>
    <s v="LIDENORTI S.A."/>
    <n v="1013181"/>
    <s v="REASCOS GUZMAN HARVEY ESTANISLAO"/>
    <x v="49"/>
  </r>
  <r>
    <n v="1002213938"/>
    <s v="UE01"/>
    <x v="23"/>
    <d v="1899-12-30T06:02:00"/>
    <x v="4318"/>
    <s v="9000810689"/>
    <s v="012-022-00317282"/>
    <n v="258"/>
    <n v="289.27"/>
    <s v="ZPVN"/>
    <s v="40569159"/>
    <s v="0000396763"/>
    <n v="8002832510"/>
    <x v="3276"/>
    <x v="6"/>
    <x v="6"/>
    <n v="40"/>
    <s v="BOL"/>
    <s v="101664"/>
    <x v="8"/>
    <s v="804158"/>
    <s v="MARIA SUSANA COFRE SANTO"/>
    <x v="6"/>
    <s v="VIA ZUMBALICA Y LA CALER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6496.6670000000004"/>
    <n v="2006.6669999999999"/>
    <n v="4490"/>
    <n v="29.6"/>
    <m/>
    <x v="38"/>
    <n v="8"/>
    <s v="08"/>
    <n v="2"/>
    <x v="1"/>
    <n v="0.74"/>
    <n v="14.8"/>
    <s v="LIDENORTI S.A."/>
    <n v="1013181"/>
    <s v="REASCOS GUZMAN HARVEY ESTANISLAO"/>
    <x v="49"/>
  </r>
  <r>
    <n v="1002213933"/>
    <s v="UE01"/>
    <x v="23"/>
    <d v="1899-12-30T06:09:00"/>
    <x v="4319"/>
    <s v="9000810363"/>
    <s v="013-020-00048137"/>
    <n v="2294.2600000000002"/>
    <n v="2572.34"/>
    <s v="ZPDF"/>
    <s v="70178156"/>
    <s v="0000396910"/>
    <n v="8002832500"/>
    <x v="3277"/>
    <x v="4"/>
    <x v="4"/>
    <n v="360"/>
    <s v="BOL"/>
    <s v="101450"/>
    <x v="183"/>
    <s v="809594"/>
    <s v="LOCAL VENEZUELA"/>
    <x v="68"/>
    <s v="CALLE VENEZUELA SECTOR PUENTE PORTE"/>
    <x v="120"/>
    <s v="O-Guayas-Guayaquil"/>
    <n v="524"/>
    <x v="133"/>
    <x v="133"/>
    <s v="100014955"/>
    <s v="VELASCO LUIS"/>
    <s v="ZEMU"/>
    <x v="190"/>
    <s v="2"/>
    <s v="Sin Pallet"/>
    <n v="0"/>
    <n v="0"/>
    <x v="0"/>
    <n v="27210"/>
    <n v="18020"/>
    <n v="9190"/>
    <n v="468"/>
    <m/>
    <x v="131"/>
    <n v="8"/>
    <s v="08"/>
    <n v="18"/>
    <x v="1"/>
    <n v="1.3"/>
    <n v="26"/>
    <s v="RUTAS COTACACHENSES S.A."/>
    <n v="10005626"/>
    <s v="BENALCAZAR DE LA CRUZ CRISTIAN ROBE"/>
    <x v="190"/>
  </r>
  <r>
    <n v="1002213927"/>
    <s v="UE01"/>
    <x v="23"/>
    <d v="1899-12-30T06:16:00"/>
    <x v="4320"/>
    <s v="9000810225"/>
    <s v="013-020-00048130"/>
    <n v="4134.3999999999996"/>
    <n v="4635.5200000000004"/>
    <s v="ZPDF"/>
    <s v="70178131"/>
    <s v="0000396738"/>
    <n v="8002832492"/>
    <x v="3278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42"/>
    <x v="42"/>
    <s v="100014842"/>
    <s v="ANRRANGO VICTOR"/>
    <s v="ZETT"/>
    <x v="51"/>
    <s v="1"/>
    <s v="Con Pallet"/>
    <n v="0.05"/>
    <n v="32"/>
    <x v="0"/>
    <n v="50450"/>
    <n v="32090"/>
    <n v="18360"/>
    <n v="262.39999999999998"/>
    <m/>
    <x v="40"/>
    <n v="8"/>
    <s v="08"/>
    <n v="32"/>
    <x v="1"/>
    <n v="0.41"/>
    <n v="8.1999999999999993"/>
    <s v="TRANSSJQ S.A."/>
    <n v="1014103"/>
    <s v="ANRRANGO CALDERON VICTOR HUGO"/>
    <x v="51"/>
  </r>
  <r>
    <n v="1002213959"/>
    <s v="UE01"/>
    <x v="23"/>
    <d v="1899-12-30T06:26:00"/>
    <x v="4321"/>
    <s v="9000810692"/>
    <s v="012-022-00317285"/>
    <n v="1971.2"/>
    <n v="2210.12"/>
    <s v="ZPVN"/>
    <s v="40569344"/>
    <s v="0000397088"/>
    <n v="8002832535"/>
    <x v="3279"/>
    <x v="7"/>
    <x v="7"/>
    <n v="2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8482.777999999998"/>
    <n v="14007.778"/>
    <n v="4475"/>
    <n v="53.2"/>
    <m/>
    <x v="12"/>
    <n v="8"/>
    <s v="08"/>
    <n v="14"/>
    <x v="1"/>
    <n v="0.19"/>
    <n v="3.8000000000000003"/>
    <s v="TRANSPORTE PROPIO"/>
    <n v="1013603"/>
    <s v="CALDERON RIVERA FABIAN TARQUINO"/>
    <x v="14"/>
  </r>
  <r>
    <n v="1002213959"/>
    <s v="UE01"/>
    <x v="23"/>
    <d v="1899-12-30T06:26:00"/>
    <x v="4322"/>
    <s v="9000810691"/>
    <s v="012-022-00317284"/>
    <n v="515.20000000000005"/>
    <n v="577.64"/>
    <s v="ZPVN"/>
    <s v="40569344"/>
    <s v="0000397086"/>
    <n v="8002832534"/>
    <x v="3279"/>
    <x v="5"/>
    <x v="5"/>
    <n v="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8477.2219999999998"/>
    <n v="4002.2220000000002"/>
    <n v="4475"/>
    <n v="15.2"/>
    <m/>
    <x v="12"/>
    <n v="8"/>
    <s v="08"/>
    <n v="4"/>
    <x v="1"/>
    <n v="0.19"/>
    <n v="3.8"/>
    <s v="TRANSPORTE PROPIO"/>
    <n v="1013603"/>
    <s v="CALDERON RIVERA FABIAN TARQUINO"/>
    <x v="14"/>
  </r>
  <r>
    <n v="1002213963"/>
    <s v="UE01"/>
    <x v="23"/>
    <d v="1899-12-30T06:58:00"/>
    <x v="4323"/>
    <s v=""/>
    <s v=""/>
    <n v="0"/>
    <n v="0"/>
    <s v="ZPRC"/>
    <s v="2500108912"/>
    <s v="P000033943"/>
    <n v="8002832541"/>
    <x v="3280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90"/>
    <n v="34050"/>
    <n v="17940"/>
    <n v="516.79999999999995"/>
    <m/>
    <x v="5"/>
    <n v="8"/>
    <s v="08"/>
    <n v="34"/>
    <x v="1"/>
    <n v="0.7599999999999999"/>
    <n v="15.2"/>
    <s v="TRANSPORTE PROPIO"/>
    <n v="1013625"/>
    <s v="CHICAIZA CHICAIZA CESAR ELOY"/>
    <x v="6"/>
  </r>
  <r>
    <n v="1002213944"/>
    <s v="UE01"/>
    <x v="23"/>
    <d v="1899-12-30T07:03:00"/>
    <x v="4324"/>
    <s v="9000810693"/>
    <s v="012-022-00317286"/>
    <n v="3148.8"/>
    <n v="3530.46"/>
    <s v="ZPVN"/>
    <s v="40568758"/>
    <s v="0000396299"/>
    <n v="8002832518"/>
    <x v="3281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8"/>
    <x v="68"/>
    <s v="100015058"/>
    <s v="MUÑOZ JUAN"/>
    <s v="ZEMT"/>
    <x v="86"/>
    <s v="1"/>
    <s v="Con Pallet"/>
    <n v="0.05"/>
    <n v="24"/>
    <x v="0"/>
    <n v="40830"/>
    <n v="24070"/>
    <n v="16760"/>
    <n v="763.2"/>
    <m/>
    <x v="66"/>
    <n v="8"/>
    <s v="08"/>
    <n v="24"/>
    <x v="1"/>
    <n v="1.59"/>
    <n v="31.8"/>
    <s v="SELVALEGRE S.A."/>
    <n v="1013859"/>
    <s v="MUÑOZ ORTIZ JUAN MANUEL"/>
    <x v="86"/>
  </r>
  <r>
    <n v="1002213973"/>
    <s v="UE01"/>
    <x v="23"/>
    <d v="1899-12-30T07:08:00"/>
    <x v="4325"/>
    <s v="9000810695"/>
    <s v="012-022-00317288"/>
    <n v="2617.56"/>
    <n v="2934.83"/>
    <s v="ZPVN"/>
    <s v="40569369"/>
    <s v="0000397138"/>
    <n v="8002832554"/>
    <x v="3282"/>
    <x v="7"/>
    <x v="7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8956.061000000002"/>
    <n v="20006.061000000002"/>
    <n v="8950"/>
    <n v="304"/>
    <m/>
    <x v="118"/>
    <n v="8"/>
    <s v="08"/>
    <n v="20"/>
    <x v="1"/>
    <n v="0.76"/>
    <n v="15.2"/>
    <s v="TRANSPORTE PROPIO"/>
    <n v="1023699"/>
    <s v="RIVADENEIRA MORALES KEVIN ANTONIO"/>
    <x v="168"/>
  </r>
  <r>
    <n v="1002213973"/>
    <s v="UE01"/>
    <x v="23"/>
    <d v="1899-12-30T07:08:00"/>
    <x v="4326"/>
    <s v="9000810694"/>
    <s v="012-022-00317287"/>
    <n v="1691.12"/>
    <n v="1896.09"/>
    <s v="ZPVN"/>
    <s v="40569369"/>
    <s v="0000397139"/>
    <n v="8002832553"/>
    <x v="3282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1953.938999999998"/>
    <n v="13003.939"/>
    <n v="8950"/>
    <n v="197.6"/>
    <m/>
    <x v="118"/>
    <n v="8"/>
    <s v="08"/>
    <n v="13"/>
    <x v="1"/>
    <n v="0.76"/>
    <n v="15.2"/>
    <s v="TRANSPORTE PROPIO"/>
    <n v="1023699"/>
    <s v="RIVADENEIRA MORALES KEVIN ANTONIO"/>
    <x v="168"/>
  </r>
  <r>
    <n v="1002213964"/>
    <s v="UE01"/>
    <x v="23"/>
    <d v="1899-12-30T07:11:00"/>
    <x v="4327"/>
    <s v="9000810696"/>
    <s v="012-022-00317289"/>
    <n v="4225.6499999999996"/>
    <n v="4737.83"/>
    <s v="ZPVN"/>
    <s v="40569395"/>
    <s v="P000033944"/>
    <n v="8002832542"/>
    <x v="3283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940"/>
    <n v="33060"/>
    <n v="18880"/>
    <n v="501.6"/>
    <m/>
    <x v="4"/>
    <n v="8"/>
    <s v="08"/>
    <n v="33"/>
    <x v="1"/>
    <n v="0.76"/>
    <n v="15.200000000000001"/>
    <s v="TRANSPORTE PROPIO"/>
    <n v="1013820"/>
    <s v="SARABIA YEPEZ RUTH IRENE"/>
    <x v="5"/>
  </r>
  <r>
    <n v="1002213968"/>
    <s v="UE01"/>
    <x v="23"/>
    <d v="1899-12-30T07:12:00"/>
    <x v="4328"/>
    <s v="9000810697"/>
    <s v="012-022-00317290"/>
    <n v="2390"/>
    <n v="2679.68"/>
    <s v="ZPVN"/>
    <s v="40568986"/>
    <s v="P000033818"/>
    <n v="8002832547"/>
    <x v="3284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30"/>
    <n v="9060"/>
    <n v="183.6"/>
    <m/>
    <x v="7"/>
    <n v="8"/>
    <s v="08"/>
    <n v="18"/>
    <x v="1"/>
    <n v="0.51"/>
    <n v="10.199999999999999"/>
    <s v="TRANSPORTE PROPIO"/>
    <n v="1013388"/>
    <s v="CAMPAÑA MALDONADO BLANCA CECILIA"/>
    <x v="8"/>
  </r>
  <r>
    <n v="1002213980"/>
    <s v="UE01"/>
    <x v="23"/>
    <d v="1899-12-30T07:27:00"/>
    <x v="4329"/>
    <s v="9000810700"/>
    <s v="012-022-00317292"/>
    <n v="1223.6400000000001"/>
    <n v="1371.96"/>
    <s v="ZPVN"/>
    <s v="40569327"/>
    <s v="P000033919"/>
    <n v="8002832562"/>
    <x v="3285"/>
    <x v="5"/>
    <x v="5"/>
    <n v="20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448.824000000001"/>
    <n v="10008.824000000001"/>
    <n v="8440"/>
    <n v="88"/>
    <m/>
    <x v="32"/>
    <n v="8"/>
    <s v="08"/>
    <n v="10"/>
    <x v="1"/>
    <n v="0.44"/>
    <n v="8.8000000000000007"/>
    <s v="TRANSPORTE PROPIO"/>
    <n v="1024381"/>
    <s v="BALCAZAR GORDON ALEJANDRO"/>
    <x v="42"/>
  </r>
  <r>
    <n v="1002213980"/>
    <s v="UE01"/>
    <x v="23"/>
    <d v="1899-12-30T07:27:00"/>
    <x v="4330"/>
    <s v="9000810699"/>
    <s v="012-022-00317291"/>
    <n v="3202.85"/>
    <n v="3591.05"/>
    <s v="ZPVN"/>
    <s v="40569326"/>
    <s v="P000033918"/>
    <n v="8002832563"/>
    <x v="3285"/>
    <x v="6"/>
    <x v="6"/>
    <n v="48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61.175999999999"/>
    <n v="24021.175999999999"/>
    <n v="8440"/>
    <n v="211.2"/>
    <m/>
    <x v="32"/>
    <n v="8"/>
    <s v="08"/>
    <n v="24"/>
    <x v="1"/>
    <n v="0.44"/>
    <n v="8.7999999999999989"/>
    <s v="TRANSPORTE PROPIO"/>
    <n v="1024381"/>
    <s v="BALCAZAR GORDON ALEJANDRO"/>
    <x v="42"/>
  </r>
  <r>
    <n v="1002213993"/>
    <s v="UE01"/>
    <x v="23"/>
    <d v="1899-12-30T07:30:00"/>
    <x v="4331"/>
    <s v="9000810701"/>
    <s v="012-022-00317293"/>
    <n v="2329.7199999999998"/>
    <n v="2612.1"/>
    <s v="ZPVN"/>
    <s v="40569435"/>
    <s v="0000397183"/>
    <n v="8002832579"/>
    <x v="328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20"/>
    <n v="18020"/>
    <n v="9200"/>
    <n v="324"/>
    <m/>
    <x v="99"/>
    <n v="8"/>
    <s v="08"/>
    <n v="18"/>
    <x v="1"/>
    <n v="0.9"/>
    <n v="18"/>
    <s v="TRANSPORTE PROPIO"/>
    <n v="1017789"/>
    <s v="GALARZA PONCE FABIOLA CATHERINE"/>
    <x v="141"/>
  </r>
  <r>
    <n v="1002213953"/>
    <s v="UE01"/>
    <x v="23"/>
    <d v="1899-12-30T07:35:00"/>
    <x v="4332"/>
    <s v="9000810702"/>
    <s v="012-022-00317294"/>
    <n v="3148.8"/>
    <n v="3530.46"/>
    <s v="ZPVN"/>
    <s v="40568758"/>
    <s v="0000396300"/>
    <n v="8002832528"/>
    <x v="3287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5"/>
    <x v="65"/>
    <s v="100014860"/>
    <s v="TANICUCHI LUIS"/>
    <s v="ZEMT"/>
    <x v="82"/>
    <s v="1"/>
    <s v="Con Pallet"/>
    <n v="0.05"/>
    <n v="24"/>
    <x v="0"/>
    <n v="39340"/>
    <n v="24100"/>
    <n v="15240"/>
    <n v="763.2"/>
    <m/>
    <x v="63"/>
    <n v="8"/>
    <s v="08"/>
    <n v="24"/>
    <x v="1"/>
    <n v="1.59"/>
    <n v="31.8"/>
    <s v="TRANSSJQ S.A."/>
    <n v="1013485"/>
    <s v="PEREZ ALBUJA VICTOR ALEJANDRO"/>
    <x v="82"/>
  </r>
  <r>
    <n v="1002214002"/>
    <s v="UE01"/>
    <x v="23"/>
    <d v="1899-12-30T07:55:00"/>
    <x v="4333"/>
    <s v="9000810703"/>
    <s v="012-022-00317295"/>
    <n v="3792.07"/>
    <n v="4251.7"/>
    <s v="ZPVN"/>
    <s v="40569295"/>
    <s v="0000397010"/>
    <n v="8002832591"/>
    <x v="3288"/>
    <x v="8"/>
    <x v="8"/>
    <n v="31.08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360"/>
    <n v="31080"/>
    <n v="18280"/>
    <n v="109.4"/>
    <m/>
    <x v="28"/>
    <n v="8"/>
    <s v="08"/>
    <n v="31.08"/>
    <x v="1"/>
    <n v="3.5199485199485205"/>
    <n v="3.5199485199485205"/>
    <s v="TRANSALMEIDA CIA."/>
    <n v="1013966"/>
    <s v="ALMEIDA CHICAIZA MIGUEL ANGEL"/>
    <x v="58"/>
  </r>
  <r>
    <n v="1002213990"/>
    <s v="UE01"/>
    <x v="23"/>
    <d v="1899-12-30T08:01:00"/>
    <x v="4334"/>
    <s v=""/>
    <s v=""/>
    <n v="0"/>
    <n v="0"/>
    <s v="ZPRC"/>
    <s v="2500108887"/>
    <s v="P000033894"/>
    <n v="8002832573"/>
    <x v="3289"/>
    <x v="2"/>
    <x v="2"/>
    <n v="31.2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610"/>
    <n v="31250"/>
    <n v="19360"/>
    <n v="0"/>
    <m/>
    <x v="3"/>
    <n v="8"/>
    <s v="08"/>
    <n v="31.25"/>
    <x v="1"/>
    <n v="0"/>
    <n v="0"/>
    <s v="UNICON"/>
    <n v="1014412"/>
    <s v="UNION DE CONCRETERAS UNICON UCUE"/>
    <x v="41"/>
  </r>
  <r>
    <n v="1002214017"/>
    <s v="UE01"/>
    <x v="23"/>
    <d v="1899-12-30T08:10:00"/>
    <x v="4335"/>
    <s v=""/>
    <s v=""/>
    <n v="0"/>
    <n v="0"/>
    <s v="ZPRC"/>
    <s v="2500108617"/>
    <s v="0000396850"/>
    <n v="8002832611"/>
    <x v="3290"/>
    <x v="2"/>
    <x v="2"/>
    <n v="32.479999999999997"/>
    <s v="T"/>
    <s v="101731"/>
    <x v="1"/>
    <s v="801733"/>
    <s v="DESTINO GRANEL."/>
    <x v="1"/>
    <s v="VIA PIFO A PINTAG"/>
    <x v="1"/>
    <s v="O-Pichincha-Itulcachi"/>
    <n v="105"/>
    <x v="1"/>
    <x v="1"/>
    <s v="10005165"/>
    <s v="GARCIA MORALES ARMANDO XAVIER"/>
    <s v="ZECI"/>
    <x v="60"/>
    <s v="2"/>
    <s v="Sin Pallet"/>
    <n v="0"/>
    <n v="0"/>
    <x v="0"/>
    <n v="51820"/>
    <n v="32480"/>
    <n v="19340"/>
    <n v="301.74"/>
    <m/>
    <x v="1"/>
    <n v="8"/>
    <s v="08"/>
    <n v="32.479999999999997"/>
    <x v="1"/>
    <n v="9.2900246305418737"/>
    <n v="9.2900246305418737"/>
    <s v="TRANCONCEM CIA. LTDA."/>
    <n v="1013227"/>
    <s v="COMPAÑIA DE TRANSPORTE PESADO"/>
    <x v="60"/>
  </r>
  <r>
    <n v="1002214013"/>
    <s v="UE01"/>
    <x v="23"/>
    <d v="1899-12-30T08:15:00"/>
    <x v="4336"/>
    <s v="9000810705"/>
    <s v="012-022-00317297"/>
    <n v="282.8"/>
    <n v="317.08"/>
    <s v="ZPVN"/>
    <s v="40569181"/>
    <s v="0000396824"/>
    <n v="8002832604"/>
    <x v="3291"/>
    <x v="4"/>
    <x v="4"/>
    <n v="40"/>
    <s v="BOL"/>
    <s v="102270"/>
    <x v="39"/>
    <s v="803357"/>
    <s v="BODEGA 2 CALDERON"/>
    <x v="22"/>
    <s v="CALDERON Y PEDRO VICENTE MALDONADO"/>
    <x v="32"/>
    <s v="O-Esmeraldas-Esmeraldas"/>
    <n v="388"/>
    <x v="36"/>
    <x v="36"/>
    <s v="100014995"/>
    <s v="LLIQUIN MIGUEL ANGEL"/>
    <s v="ZEMU"/>
    <x v="44"/>
    <s v="2"/>
    <s v="Sin Pallet"/>
    <n v="0"/>
    <n v="0"/>
    <x v="0"/>
    <n v="6661.1109999999999"/>
    <n v="2001.1110000000001"/>
    <n v="4660"/>
    <n v="42.4"/>
    <m/>
    <x v="34"/>
    <n v="8"/>
    <s v="08"/>
    <n v="2"/>
    <x v="1"/>
    <n v="1.06"/>
    <n v="21.2"/>
    <s v="TRANINTAGSA S.A."/>
    <n v="1014167"/>
    <s v="BENALCAZAR RUIZ LUIS EDUARDO"/>
    <x v="44"/>
  </r>
  <r>
    <n v="1002214013"/>
    <s v="UE01"/>
    <x v="23"/>
    <d v="1899-12-30T08:15:00"/>
    <x v="4337"/>
    <s v="9000810704"/>
    <s v="012-022-00317296"/>
    <n v="2262.4"/>
    <n v="2536.62"/>
    <s v="ZPVN"/>
    <s v="40569180"/>
    <s v="0000396823"/>
    <n v="8002832605"/>
    <x v="3291"/>
    <x v="4"/>
    <x v="4"/>
    <n v="320"/>
    <s v="BOL"/>
    <s v="102270"/>
    <x v="39"/>
    <s v="803356"/>
    <s v="BODEGA SIMON PLATA TORRES"/>
    <x v="22"/>
    <s v="OLMEDO 407 Y SAN JOSE OBRERO"/>
    <x v="32"/>
    <s v="O-Esmeraldas-Esmeraldas"/>
    <n v="388"/>
    <x v="36"/>
    <x v="36"/>
    <s v="100014995"/>
    <s v="LLIQUIN MIGUEL ANGEL"/>
    <s v="ZEMU"/>
    <x v="44"/>
    <s v="2"/>
    <s v="Sin Pallet"/>
    <n v="0"/>
    <n v="0"/>
    <x v="0"/>
    <n v="20668.888999999999"/>
    <n v="16008.888999999999"/>
    <n v="4660"/>
    <n v="339.2"/>
    <m/>
    <x v="34"/>
    <n v="8"/>
    <s v="08"/>
    <n v="16"/>
    <x v="1"/>
    <n v="1.06"/>
    <n v="21.2"/>
    <s v="TRANINTAGSA S.A."/>
    <n v="1014167"/>
    <s v="BENALCAZAR RUIZ LUIS EDUARDO"/>
    <x v="44"/>
  </r>
  <r>
    <n v="1002213838"/>
    <s v="UE01"/>
    <x v="23"/>
    <d v="1899-12-30T08:36:00"/>
    <x v="4338"/>
    <s v="9000810706"/>
    <s v="012-022-00317298"/>
    <n v="556.79999999999995"/>
    <n v="624.29"/>
    <s v="ZPVN"/>
    <s v="40569264"/>
    <s v="0000396954"/>
    <n v="8002832349"/>
    <x v="3292"/>
    <x v="7"/>
    <x v="7"/>
    <n v="80"/>
    <s v="BOL"/>
    <s v="101560"/>
    <x v="97"/>
    <s v="800827"/>
    <s v="BODEGA 1"/>
    <x v="1"/>
    <s v="CALLE JUAN DE ALCAZAR Y ANDRES PERE"/>
    <x v="54"/>
    <s v="O-Pichincha-Chimbacalle"/>
    <n v="117"/>
    <x v="33"/>
    <x v="33"/>
    <s v="100014931"/>
    <s v="VACA GALO"/>
    <s v="ZEMU"/>
    <x v="40"/>
    <s v="2"/>
    <s v="Sin Pallet"/>
    <n v="0"/>
    <n v="0"/>
    <x v="0"/>
    <n v="8579.4439999999995"/>
    <n v="4004.444"/>
    <n v="4575"/>
    <n v="40"/>
    <m/>
    <x v="31"/>
    <n v="8"/>
    <s v="08"/>
    <n v="4"/>
    <x v="1"/>
    <n v="0.5"/>
    <n v="10"/>
    <s v="TRANSPORTE PESADO CIAPRUTE S.A."/>
    <n v="1022019"/>
    <s v="ENRIQUEZ LARA ORLANDO DANILO"/>
    <x v="40"/>
  </r>
  <r>
    <n v="1002213838"/>
    <s v="UE01"/>
    <x v="23"/>
    <d v="1899-12-30T08:36:00"/>
    <x v="4339"/>
    <s v="9000810707"/>
    <s v="012-022-00317299"/>
    <n v="1940.4"/>
    <n v="2175.59"/>
    <s v="ZPVN"/>
    <s v="40569264"/>
    <s v="0000396953"/>
    <n v="8002832350"/>
    <x v="3292"/>
    <x v="6"/>
    <x v="6"/>
    <n v="280"/>
    <s v="BOL"/>
    <s v="101560"/>
    <x v="97"/>
    <s v="800827"/>
    <s v="BODEGA 1"/>
    <x v="1"/>
    <s v="CALLE JUAN DE ALCAZAR Y ANDRES PERE"/>
    <x v="54"/>
    <s v="O-Pichincha-Chimbacalle"/>
    <n v="117"/>
    <x v="33"/>
    <x v="33"/>
    <s v="100014931"/>
    <s v="VACA GALO"/>
    <s v="ZEMU"/>
    <x v="40"/>
    <s v="2"/>
    <s v="Sin Pallet"/>
    <n v="0"/>
    <n v="0"/>
    <x v="0"/>
    <n v="18590.556"/>
    <n v="14015.556"/>
    <n v="4575"/>
    <n v="140"/>
    <m/>
    <x v="31"/>
    <n v="8"/>
    <s v="08"/>
    <n v="14"/>
    <x v="1"/>
    <n v="0.5"/>
    <n v="10"/>
    <s v="TRANSPORTE PESADO CIAPRUTE S.A."/>
    <n v="1022019"/>
    <s v="ENRIQUEZ LARA ORLANDO DANILO"/>
    <x v="40"/>
  </r>
  <r>
    <n v="1002214048"/>
    <s v="UE01"/>
    <x v="23"/>
    <d v="1899-12-30T09:11:00"/>
    <x v="4340"/>
    <s v="9000810751"/>
    <s v="012-022-00317300"/>
    <n v="2304.9"/>
    <n v="2584.27"/>
    <s v="ZPVN"/>
    <s v="40569447"/>
    <s v="0000397204"/>
    <n v="8002832661"/>
    <x v="3293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30"/>
    <n v="18000"/>
    <n v="9430"/>
    <n v="266.39999999999998"/>
    <m/>
    <x v="107"/>
    <n v="8"/>
    <s v="08"/>
    <n v="18"/>
    <x v="1"/>
    <n v="0.74"/>
    <n v="14.799999999999999"/>
    <s v="TRANSPORTE PROPIO"/>
    <n v="1018470"/>
    <s v="COMERCIAL LOS NEVADOS"/>
    <x v="152"/>
  </r>
  <r>
    <n v="1002214009"/>
    <s v="UE01"/>
    <x v="23"/>
    <d v="1899-12-30T09:17:00"/>
    <x v="4341"/>
    <s v="9000810225"/>
    <s v="013-020-00048130"/>
    <n v="4134.3999999999996"/>
    <n v="4635.5200000000004"/>
    <s v="ZPDF"/>
    <s v="70178131"/>
    <s v="0000396739"/>
    <n v="8002832600"/>
    <x v="3294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24"/>
    <x v="24"/>
    <s v="100014929"/>
    <s v="YEPEZ PATRICIO"/>
    <s v="ZETT"/>
    <x v="30"/>
    <s v="1"/>
    <s v="Con Pallet"/>
    <n v="0.05"/>
    <n v="32"/>
    <x v="0"/>
    <n v="49860"/>
    <n v="32100"/>
    <n v="17760"/>
    <n v="262.39999999999998"/>
    <m/>
    <x v="24"/>
    <n v="8"/>
    <s v="08"/>
    <n v="32"/>
    <x v="1"/>
    <n v="0.41"/>
    <n v="8.1999999999999993"/>
    <s v="LIDENORTI S.A."/>
    <n v="1013602"/>
    <s v="VILLEGAS PASQUEL RUBEN EDUARDO"/>
    <x v="30"/>
  </r>
  <r>
    <n v="1002214075"/>
    <s v="UE01"/>
    <x v="23"/>
    <d v="1899-12-30T09:28:00"/>
    <x v="4342"/>
    <s v="9000810769"/>
    <s v="012-022-00317302"/>
    <n v="1408"/>
    <n v="1578.66"/>
    <s v="ZPVN"/>
    <s v="40569340"/>
    <s v="0000397081"/>
    <n v="8002832687"/>
    <x v="3295"/>
    <x v="7"/>
    <x v="7"/>
    <n v="20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4460"/>
    <n v="10000"/>
    <n v="4460"/>
    <n v="32"/>
    <m/>
    <x v="12"/>
    <n v="8"/>
    <s v="08"/>
    <n v="10"/>
    <x v="1"/>
    <n v="0.16"/>
    <n v="3.2"/>
    <s v="TRANSPORTE PROPIO"/>
    <n v="1013603"/>
    <s v="CALDERON RIVERA FABIAN TARQUINO"/>
    <x v="14"/>
  </r>
  <r>
    <n v="1002214075"/>
    <s v="UE01"/>
    <x v="23"/>
    <d v="1899-12-30T09:28:00"/>
    <x v="4343"/>
    <s v="9000810768"/>
    <s v="012-022-00317301"/>
    <n v="1115.2"/>
    <n v="1250.3699999999999"/>
    <s v="ZPVN"/>
    <s v="40569340"/>
    <s v="0000397084"/>
    <n v="8002832686"/>
    <x v="3295"/>
    <x v="6"/>
    <x v="6"/>
    <n v="1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2460"/>
    <n v="8000"/>
    <n v="4460"/>
    <n v="25.6"/>
    <m/>
    <x v="12"/>
    <n v="8"/>
    <s v="08"/>
    <n v="8"/>
    <x v="1"/>
    <n v="0.16"/>
    <n v="3.2"/>
    <s v="TRANSPORTE PROPIO"/>
    <n v="1013603"/>
    <s v="CALDERON RIVERA FABIAN TARQUINO"/>
    <x v="14"/>
  </r>
  <r>
    <n v="1002214018"/>
    <s v="UE01"/>
    <x v="23"/>
    <d v="1899-12-30T09:40:00"/>
    <x v="4344"/>
    <s v="9000810772"/>
    <s v="012-022-00317303"/>
    <n v="3115.2"/>
    <n v="3492.78"/>
    <s v="ZPVN"/>
    <s v="40568883"/>
    <s v="0000396497"/>
    <n v="8002832613"/>
    <x v="3296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6"/>
    <x v="6"/>
    <s v="10007345"/>
    <s v="LOPEZ CASTRO JAIME MARCELO"/>
    <s v="ZEMT"/>
    <x v="75"/>
    <s v="1"/>
    <s v="Con Pallet"/>
    <n v="0.05"/>
    <n v="24"/>
    <x v="0"/>
    <n v="39820"/>
    <n v="24040"/>
    <n v="15780"/>
    <n v="552"/>
    <m/>
    <x v="6"/>
    <n v="8"/>
    <s v="08"/>
    <n v="24"/>
    <x v="1"/>
    <n v="1.1499999999999999"/>
    <n v="23"/>
    <s v="TRANSPORTE PROPIO"/>
    <n v="1013241"/>
    <s v="COMPAÑÍA DE TRANSPORTE DE CARGA PES"/>
    <x v="75"/>
  </r>
  <r>
    <n v="1002214087"/>
    <s v="UE01"/>
    <x v="23"/>
    <d v="1899-12-30T09:45:00"/>
    <x v="4345"/>
    <s v="9000810832"/>
    <s v="012-022-00317305"/>
    <n v="770.4"/>
    <n v="863.78"/>
    <s v="ZPVN"/>
    <s v="40569457"/>
    <s v="0000397239"/>
    <n v="8002832704"/>
    <x v="3297"/>
    <x v="5"/>
    <x v="5"/>
    <n v="120"/>
    <s v="BOL"/>
    <s v="10005140"/>
    <x v="10"/>
    <s v="809639"/>
    <s v="FERRIKENS"/>
    <x v="1"/>
    <s v="RIO SAN PEDRO 61-33"/>
    <x v="9"/>
    <s v="O-Pichincha-Cumbaya"/>
    <n v="113"/>
    <x v="37"/>
    <x v="37"/>
    <s v="100014907"/>
    <s v="CALDERON LUIS"/>
    <s v="ZEMU"/>
    <x v="57"/>
    <s v="2"/>
    <s v="Sin Pallet"/>
    <n v="0"/>
    <n v="0"/>
    <x v="0"/>
    <n v="10605"/>
    <n v="6020"/>
    <n v="4585"/>
    <n v="55.2"/>
    <m/>
    <x v="35"/>
    <n v="8"/>
    <s v="08"/>
    <n v="6"/>
    <x v="1"/>
    <n v="0.46"/>
    <n v="9.2000000000000011"/>
    <s v="RAPIDO EL OTAVALEÑITO S.A."/>
    <n v="1012819"/>
    <s v="BRAVO VASQUEZ JOSE LUIS SIGIFREDO"/>
    <x v="57"/>
  </r>
  <r>
    <n v="1002214087"/>
    <s v="UE01"/>
    <x v="23"/>
    <d v="1899-12-30T09:45:00"/>
    <x v="4346"/>
    <s v="9000810831"/>
    <s v="012-022-00317304"/>
    <n v="1663.2"/>
    <n v="1864.79"/>
    <s v="ZPVN"/>
    <s v="40569457"/>
    <s v="0000397241"/>
    <n v="8002832703"/>
    <x v="3297"/>
    <x v="6"/>
    <x v="6"/>
    <n v="240"/>
    <s v="BOL"/>
    <s v="10005140"/>
    <x v="10"/>
    <s v="809639"/>
    <s v="FERRIKENS"/>
    <x v="1"/>
    <s v="RIO SAN PEDRO 61-33"/>
    <x v="9"/>
    <s v="O-Pichincha-Cumbaya"/>
    <n v="113"/>
    <x v="37"/>
    <x v="37"/>
    <s v="100014907"/>
    <s v="CALDERON LUIS"/>
    <s v="ZEMU"/>
    <x v="57"/>
    <s v="2"/>
    <s v="Sin Pallet"/>
    <n v="0"/>
    <n v="0"/>
    <x v="0"/>
    <n v="16625"/>
    <n v="12040"/>
    <n v="4585"/>
    <n v="110.4"/>
    <m/>
    <x v="35"/>
    <n v="8"/>
    <s v="08"/>
    <n v="12"/>
    <x v="1"/>
    <n v="0.46"/>
    <n v="9.2000000000000011"/>
    <s v="RAPIDO EL OTAVALEÑITO S.A."/>
    <n v="1012819"/>
    <s v="BRAVO VASQUEZ JOSE LUIS SIGIFREDO"/>
    <x v="57"/>
  </r>
  <r>
    <n v="1002214074"/>
    <s v="UE01"/>
    <x v="23"/>
    <d v="1899-12-30T09:50:00"/>
    <x v="4347"/>
    <s v="9000810835"/>
    <s v="012-022-00317307"/>
    <n v="813.6"/>
    <n v="912.21"/>
    <s v="ZPVN"/>
    <s v="40569168"/>
    <s v="P000033885"/>
    <n v="8002832685"/>
    <x v="3298"/>
    <x v="7"/>
    <x v="7"/>
    <n v="1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14123.529"/>
    <n v="6003.5290000000005"/>
    <n v="8120"/>
    <n v="69.599999999999994"/>
    <m/>
    <x v="0"/>
    <n v="8"/>
    <s v="08"/>
    <n v="6"/>
    <x v="1"/>
    <n v="0.57999999999999996"/>
    <n v="11.6"/>
    <s v="TRANSPORTE PROPIO"/>
    <n v="1013643"/>
    <s v="POZO TARUPI MARCELO JAVIER"/>
    <x v="61"/>
  </r>
  <r>
    <n v="1002214074"/>
    <s v="UE01"/>
    <x v="23"/>
    <d v="1899-12-30T09:50:00"/>
    <x v="4348"/>
    <s v="9000810834"/>
    <s v="012-022-00317306"/>
    <n v="3746.4"/>
    <n v="4200.49"/>
    <s v="ZPVN"/>
    <s v="40569167"/>
    <s v="P000033884"/>
    <n v="8002832684"/>
    <x v="3298"/>
    <x v="6"/>
    <x v="6"/>
    <n v="56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36136.470999999998"/>
    <n v="28016.471000000001"/>
    <n v="8120"/>
    <n v="324.8"/>
    <m/>
    <x v="0"/>
    <n v="8"/>
    <s v="08"/>
    <n v="28"/>
    <x v="1"/>
    <n v="0.58000000000000007"/>
    <n v="11.6"/>
    <s v="TRANSPORTE PROPIO"/>
    <n v="1013643"/>
    <s v="POZO TARUPI MARCELO JAVIER"/>
    <x v="61"/>
  </r>
  <r>
    <n v="1002214104"/>
    <s v="UE01"/>
    <x v="23"/>
    <d v="1899-12-30T10:02:00"/>
    <x v="4349"/>
    <s v=""/>
    <s v=""/>
    <n v="0"/>
    <n v="0"/>
    <s v="ZPRC"/>
    <s v="2500108919"/>
    <s v="P000033952"/>
    <n v="8002832729"/>
    <x v="3299"/>
    <x v="7"/>
    <x v="7"/>
    <n v="360"/>
    <s v="BOL"/>
    <s v="101633"/>
    <x v="15"/>
    <s v="803189"/>
    <s v="SACOS BODEGA LASSO"/>
    <x v="6"/>
    <s v="PANAMERICANA NORTE"/>
    <x v="6"/>
    <s v="O-Cotopaxi-Lasso"/>
    <n v="178"/>
    <x v="118"/>
    <x v="118"/>
    <s v="100020038"/>
    <s v="VIVAS ANDRES"/>
    <s v="ZEMU"/>
    <x v="165"/>
    <s v="2"/>
    <s v="Sin Pallet"/>
    <n v="0"/>
    <n v="0"/>
    <x v="0"/>
    <n v="27160"/>
    <n v="18010"/>
    <n v="9150"/>
    <n v="248.4"/>
    <m/>
    <x v="116"/>
    <n v="8"/>
    <s v="08"/>
    <n v="18"/>
    <x v="1"/>
    <n v="0.69000000000000006"/>
    <n v="13.8"/>
    <s v="TRAPSA C.A."/>
    <n v="1013505"/>
    <s v="HERMOZA LOZADA JORGE ABDON"/>
    <x v="165"/>
  </r>
  <r>
    <n v="1002214044"/>
    <s v="UE01"/>
    <x v="23"/>
    <d v="1899-12-30T10:08:00"/>
    <x v="4350"/>
    <s v="9000810964"/>
    <s v="012-022-00317310"/>
    <n v="1278"/>
    <n v="1432.9"/>
    <s v="ZPVN"/>
    <s v="40568916"/>
    <s v="0000396606"/>
    <n v="8002832654"/>
    <x v="3300"/>
    <x v="3"/>
    <x v="3"/>
    <n v="200"/>
    <s v="BOL"/>
    <s v="101664"/>
    <x v="8"/>
    <s v="807108"/>
    <s v="VARGAS CASTRO KEVIN"/>
    <x v="15"/>
    <s v="JUMANDY DIAGONAL RECINTO FERIAL"/>
    <x v="21"/>
    <s v="O-Napo-Tena"/>
    <n v="258"/>
    <x v="71"/>
    <x v="71"/>
    <s v="100014863"/>
    <s v="MORAN MAURICIO"/>
    <s v="ZEMT"/>
    <x v="91"/>
    <s v="2"/>
    <s v="Sin Pallet"/>
    <n v="0"/>
    <n v="0"/>
    <x v="0"/>
    <n v="15085"/>
    <n v="10025"/>
    <n v="5060"/>
    <n v="180"/>
    <m/>
    <x v="69"/>
    <n v="8"/>
    <s v="08"/>
    <n v="10"/>
    <x v="1"/>
    <n v="0.9"/>
    <n v="18"/>
    <s v="LA ARMENIA S.A."/>
    <n v="1013556"/>
    <s v="RAMIREZ BAEZ FIDEL RAMIRO"/>
    <x v="91"/>
  </r>
  <r>
    <n v="1002214044"/>
    <s v="UE01"/>
    <x v="23"/>
    <d v="1899-12-30T10:08:00"/>
    <x v="4351"/>
    <s v="9000810962"/>
    <s v="012-022-00317308"/>
    <n v="798"/>
    <n v="894.72"/>
    <s v="ZPVN"/>
    <s v="40568978"/>
    <s v="0000396603"/>
    <n v="8002832652"/>
    <x v="3300"/>
    <x v="4"/>
    <x v="4"/>
    <n v="120"/>
    <s v="BOL"/>
    <s v="101664"/>
    <x v="8"/>
    <s v="811067"/>
    <s v="BRITO ALDAZ KAROL SOLANGE"/>
    <x v="15"/>
    <s v="S/N FRENTE A LA IGLESIA VIA AL PUYO"/>
    <x v="21"/>
    <s v="O-Napo-Tena"/>
    <n v="258"/>
    <x v="71"/>
    <x v="71"/>
    <s v="100014863"/>
    <s v="MORAN MAURICIO"/>
    <s v="ZEMT"/>
    <x v="91"/>
    <s v="2"/>
    <s v="Sin Pallet"/>
    <n v="0"/>
    <n v="0"/>
    <x v="0"/>
    <n v="11075"/>
    <n v="6015"/>
    <n v="5060"/>
    <n v="108"/>
    <m/>
    <x v="69"/>
    <n v="8"/>
    <s v="08"/>
    <n v="6"/>
    <x v="1"/>
    <n v="0.9"/>
    <n v="18"/>
    <s v="LA ARMENIA S.A."/>
    <n v="1013556"/>
    <s v="RAMIREZ BAEZ FIDEL RAMIRO"/>
    <x v="91"/>
  </r>
  <r>
    <n v="1002214044"/>
    <s v="UE01"/>
    <x v="23"/>
    <d v="1899-12-30T10:08:00"/>
    <x v="4352"/>
    <s v="9000810963"/>
    <s v="012-022-00317309"/>
    <n v="1064"/>
    <n v="1192.96"/>
    <s v="ZPVN"/>
    <s v="40568916"/>
    <s v="0000396605"/>
    <n v="8002832653"/>
    <x v="3300"/>
    <x v="4"/>
    <x v="4"/>
    <n v="160"/>
    <s v="BOL"/>
    <s v="101664"/>
    <x v="8"/>
    <s v="807108"/>
    <s v="VARGAS CASTRO KEVIN"/>
    <x v="15"/>
    <s v="JUMANDY DIAGONAL RECINTO FERIAL"/>
    <x v="21"/>
    <s v="O-Napo-Tena"/>
    <n v="258"/>
    <x v="71"/>
    <x v="71"/>
    <s v="100014863"/>
    <s v="MORAN MAURICIO"/>
    <s v="ZEMT"/>
    <x v="91"/>
    <s v="2"/>
    <s v="Sin Pallet"/>
    <n v="0"/>
    <n v="0"/>
    <x v="0"/>
    <n v="13080"/>
    <n v="8020"/>
    <n v="5060"/>
    <n v="144"/>
    <m/>
    <x v="69"/>
    <n v="8"/>
    <s v="08"/>
    <n v="8"/>
    <x v="1"/>
    <n v="0.9"/>
    <n v="18"/>
    <s v="LA ARMENIA S.A."/>
    <n v="1013556"/>
    <s v="RAMIREZ BAEZ FIDEL RAMIRO"/>
    <x v="91"/>
  </r>
  <r>
    <n v="1002214124"/>
    <s v="UE01"/>
    <x v="23"/>
    <d v="1899-12-30T10:09:00"/>
    <x v="4353"/>
    <s v="9000810977"/>
    <s v="012-022-00317311"/>
    <n v="4204.8"/>
    <n v="4714.45"/>
    <s v="ZPVN"/>
    <s v="40569455"/>
    <s v="0000397234"/>
    <n v="8002832753"/>
    <x v="3301"/>
    <x v="6"/>
    <x v="6"/>
    <n v="640"/>
    <s v="BOL"/>
    <s v="101567"/>
    <x v="143"/>
    <s v="801476"/>
    <s v="BODEGA RIOBAMBA"/>
    <x v="14"/>
    <s v="AV CORDOVEZ 3358 Y AV DE LOS HEROES"/>
    <x v="18"/>
    <s v="O-Chimborazo-Riobamba"/>
    <n v="303"/>
    <x v="147"/>
    <x v="147"/>
    <s v="100014954"/>
    <s v="NAVARRO FRANKLIN"/>
    <s v="ZETT"/>
    <x v="221"/>
    <s v="2"/>
    <s v="Sin Pallet"/>
    <n v="0"/>
    <n v="0"/>
    <x v="0"/>
    <n v="50440"/>
    <n v="32050"/>
    <n v="18390"/>
    <n v="710.4"/>
    <m/>
    <x v="144"/>
    <n v="8"/>
    <s v="08"/>
    <n v="32"/>
    <x v="1"/>
    <n v="1.1099999999999999"/>
    <n v="22.2"/>
    <s v="TRANSPORTE PROPIO"/>
    <n v="1013642"/>
    <s v="ESPINOZA PAREDES ANGEL POLIVIO"/>
    <x v="221"/>
  </r>
  <r>
    <n v="1002214116"/>
    <s v="UE01"/>
    <x v="23"/>
    <d v="1899-12-30T10:13:00"/>
    <x v="4354"/>
    <s v="9000811024"/>
    <s v="012-022-00317312"/>
    <n v="2343.91"/>
    <n v="2628.01"/>
    <s v="ZPVN"/>
    <s v="40569449"/>
    <s v="0000397209"/>
    <n v="8002832742"/>
    <x v="3302"/>
    <x v="7"/>
    <x v="7"/>
    <n v="360"/>
    <s v="BOL"/>
    <s v="101683"/>
    <x v="16"/>
    <s v="805859"/>
    <s v="ANGEL LUCTO-LATACUNGA"/>
    <x v="6"/>
    <s v="AV. 27 DE FEBRERO"/>
    <x v="17"/>
    <s v="O-Cotopaxi-Latacunga"/>
    <n v="198"/>
    <x v="2"/>
    <x v="2"/>
    <s v="100015032"/>
    <s v="HEREDIA LUIS"/>
    <s v="ZEMU"/>
    <x v="16"/>
    <s v="2"/>
    <s v="Sin Pallet"/>
    <n v="0"/>
    <n v="0"/>
    <x v="0"/>
    <n v="27200"/>
    <n v="18030"/>
    <n v="9170"/>
    <n v="266.39999999999998"/>
    <m/>
    <x v="2"/>
    <n v="8"/>
    <s v="08"/>
    <n v="18"/>
    <x v="1"/>
    <n v="0.74"/>
    <n v="14.799999999999999"/>
    <s v="TRANSPORTE PROPIO"/>
    <n v="1014266"/>
    <s v="TRANSBOSNA CIA. LTDA."/>
    <x v="16"/>
  </r>
  <r>
    <n v="1002214127"/>
    <s v="UE01"/>
    <x v="23"/>
    <d v="1899-12-30T10:24:00"/>
    <x v="4355"/>
    <s v=""/>
    <s v=""/>
    <n v="0"/>
    <n v="0"/>
    <s v="ZPRC"/>
    <s v="2500108917"/>
    <s v="0000397236"/>
    <n v="8002832757"/>
    <x v="3303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3720"/>
    <n v="6005"/>
    <n v="7715"/>
    <n v="61.2"/>
    <m/>
    <x v="54"/>
    <n v="8"/>
    <s v="08"/>
    <n v="6"/>
    <x v="1"/>
    <n v="0.51"/>
    <n v="10.200000000000001"/>
    <s v="TRANSPORTE PROPIO"/>
    <n v="1013768"/>
    <s v="PROAÑO MESIAS JOSELITO"/>
    <x v="71"/>
  </r>
  <r>
    <n v="1002214127"/>
    <s v="UE01"/>
    <x v="23"/>
    <d v="1899-12-30T10:24:00"/>
    <x v="4356"/>
    <s v=""/>
    <s v=""/>
    <n v="0"/>
    <n v="0"/>
    <s v="ZPRC"/>
    <s v="2500108917"/>
    <s v="0000397237"/>
    <n v="8002832756"/>
    <x v="3303"/>
    <x v="6"/>
    <x v="6"/>
    <n v="3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730"/>
    <n v="18015"/>
    <n v="7715"/>
    <n v="183.6"/>
    <m/>
    <x v="54"/>
    <n v="8"/>
    <s v="08"/>
    <n v="18"/>
    <x v="1"/>
    <n v="0.51"/>
    <n v="10.199999999999999"/>
    <s v="TRANSPORTE PROPIO"/>
    <n v="1013768"/>
    <s v="PROAÑO MESIAS JOSELITO"/>
    <x v="71"/>
  </r>
  <r>
    <n v="1002214121"/>
    <s v="UE01"/>
    <x v="23"/>
    <d v="1899-12-30T10:33:00"/>
    <x v="4357"/>
    <s v="9000811059"/>
    <s v="012-022-00317314"/>
    <n v="1574.4"/>
    <n v="1765.23"/>
    <s v="ZPVN"/>
    <s v="40569238"/>
    <s v="0000397043"/>
    <n v="8002832748"/>
    <x v="3304"/>
    <x v="3"/>
    <x v="3"/>
    <n v="240"/>
    <s v="BOL"/>
    <s v="101664"/>
    <x v="8"/>
    <s v="804613"/>
    <s v="RIZZO FELIX ROSALVA BANESA"/>
    <x v="35"/>
    <s v="AV UNIDAD NACIONAL Y EVA PERON"/>
    <x v="53"/>
    <s v="O-Sucumbios-Shushufindi"/>
    <n v="385"/>
    <x v="118"/>
    <x v="118"/>
    <s v="100019438"/>
    <s v="CASTRO SELSO"/>
    <s v="ZEMU"/>
    <x v="282"/>
    <s v="2"/>
    <s v="Sin Pallet"/>
    <n v="0"/>
    <n v="0"/>
    <x v="0"/>
    <n v="16486.667000000001"/>
    <n v="12026.666999999999"/>
    <n v="4460"/>
    <n v="297.60000000000002"/>
    <m/>
    <x v="116"/>
    <n v="8"/>
    <s v="08"/>
    <n v="12"/>
    <x v="1"/>
    <n v="1.24"/>
    <n v="24.8"/>
    <s v="TRAPSA C.A."/>
    <n v="1013505"/>
    <s v="HERMOZA LOZADA JORGE ABDON"/>
    <x v="282"/>
  </r>
  <r>
    <n v="1002214121"/>
    <s v="UE01"/>
    <x v="23"/>
    <d v="1899-12-30T10:33:00"/>
    <x v="4358"/>
    <s v="9000811057"/>
    <s v="012-022-00317313"/>
    <n v="818.4"/>
    <n v="917.6"/>
    <s v="ZPVN"/>
    <s v="40569238"/>
    <s v="0000397044"/>
    <n v="8002832749"/>
    <x v="3304"/>
    <x v="4"/>
    <x v="4"/>
    <n v="120"/>
    <s v="BOL"/>
    <s v="101664"/>
    <x v="8"/>
    <s v="804613"/>
    <s v="RIZZO FELIX ROSALVA BANESA"/>
    <x v="35"/>
    <s v="AV UNIDAD NACIONAL Y EVA PERON"/>
    <x v="53"/>
    <s v="O-Sucumbios-Shushufindi"/>
    <n v="385"/>
    <x v="118"/>
    <x v="118"/>
    <s v="100019438"/>
    <s v="CASTRO SELSO"/>
    <s v="ZEMU"/>
    <x v="282"/>
    <s v="2"/>
    <s v="Sin Pallet"/>
    <n v="0"/>
    <n v="0"/>
    <x v="0"/>
    <n v="10473.333000000001"/>
    <n v="6013.3329999999996"/>
    <n v="4460"/>
    <n v="148.80000000000001"/>
    <m/>
    <x v="116"/>
    <n v="8"/>
    <s v="08"/>
    <n v="6"/>
    <x v="1"/>
    <n v="1.24"/>
    <n v="24.8"/>
    <s v="TRAPSA C.A."/>
    <n v="1013505"/>
    <s v="HERMOZA LOZADA JORGE ABDON"/>
    <x v="282"/>
  </r>
  <r>
    <n v="1002214133"/>
    <s v="UE01"/>
    <x v="23"/>
    <d v="1899-12-30T10:38:00"/>
    <x v="4359"/>
    <s v=""/>
    <s v=""/>
    <n v="0"/>
    <n v="0"/>
    <s v="ZPRC"/>
    <s v="2500108921"/>
    <s v="0000397281"/>
    <n v="8002832765"/>
    <x v="3305"/>
    <x v="6"/>
    <x v="6"/>
    <n v="6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1640"/>
    <n v="33020"/>
    <n v="18620"/>
    <n v="594"/>
    <m/>
    <x v="72"/>
    <n v="8"/>
    <s v="08"/>
    <n v="33"/>
    <x v="1"/>
    <n v="0.9"/>
    <n v="18"/>
    <s v="TRANSPORTE PROPIO"/>
    <n v="1014110"/>
    <s v="RODRIGUEZ CORREA ROSA AYDE"/>
    <x v="254"/>
  </r>
  <r>
    <n v="1002214140"/>
    <s v="UE01"/>
    <x v="23"/>
    <d v="1899-12-30T10:53:00"/>
    <x v="4360"/>
    <s v="9000811127"/>
    <s v="012-022-00317315"/>
    <n v="2287.17"/>
    <n v="2564.39"/>
    <s v="ZPVN"/>
    <s v="40569477"/>
    <s v="P000033959"/>
    <n v="8002832774"/>
    <x v="3306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59"/>
    <x v="59"/>
    <s v="100014884"/>
    <s v="CADENA GERARDO"/>
    <s v="ZEMU"/>
    <x v="74"/>
    <s v="2"/>
    <s v="Sin Pallet"/>
    <n v="0"/>
    <n v="0"/>
    <x v="0"/>
    <n v="27040"/>
    <n v="18020"/>
    <n v="9020"/>
    <n v="280.8"/>
    <m/>
    <x v="57"/>
    <n v="8"/>
    <s v="08"/>
    <n v="18"/>
    <x v="1"/>
    <n v="0.78"/>
    <n v="15.600000000000001"/>
    <s v="GLT LOGISTICS S.A."/>
    <n v="10000368"/>
    <s v="CERVANTES GORDILLO CONSUELO DEL PIL"/>
    <x v="74"/>
  </r>
  <r>
    <n v="1002214113"/>
    <s v="UE01"/>
    <x v="23"/>
    <d v="1899-12-30T10:57:00"/>
    <x v="4361"/>
    <s v=""/>
    <s v=""/>
    <n v="0"/>
    <n v="0"/>
    <s v="ZPRC"/>
    <s v="2500108839"/>
    <s v="0000396433"/>
    <n v="8002832739"/>
    <x v="330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110"/>
    <n v="32040"/>
    <n v="18070"/>
    <n v="288"/>
    <m/>
    <x v="96"/>
    <n v="8"/>
    <s v="08"/>
    <n v="32"/>
    <x v="1"/>
    <n v="0.45"/>
    <n v="9"/>
    <s v="TRANSPORTE PROPIO"/>
    <n v="1014509"/>
    <s v="COMERCIAL MICHELENA S.A."/>
    <x v="138"/>
  </r>
  <r>
    <n v="1002214106"/>
    <s v="UE01"/>
    <x v="23"/>
    <d v="1899-12-30T11:12:00"/>
    <x v="4362"/>
    <s v="9000811134"/>
    <s v="012-022-00317317"/>
    <n v="2471.56"/>
    <n v="2771.13"/>
    <s v="ZPVN"/>
    <s v="40569098"/>
    <s v="P000033859"/>
    <n v="8002832732"/>
    <x v="3308"/>
    <x v="7"/>
    <x v="7"/>
    <n v="36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9281"/>
    <s v="GRANDA BYRON"/>
    <s v="ZEMT"/>
    <x v="34"/>
    <s v="1"/>
    <s v="Con Pallet"/>
    <n v="0.05"/>
    <n v="18"/>
    <x v="0"/>
    <n v="25140"/>
    <n v="18000"/>
    <n v="7140"/>
    <n v="57.6"/>
    <m/>
    <x v="26"/>
    <n v="8"/>
    <s v="08"/>
    <n v="18"/>
    <x v="1"/>
    <n v="0.16"/>
    <n v="3.2"/>
    <s v="TRIMPESAS S.A."/>
    <n v="1014322"/>
    <s v="ESPARZA REVELO JORGE MARCELO"/>
    <x v="34"/>
  </r>
  <r>
    <n v="1002214106"/>
    <s v="UE01"/>
    <x v="23"/>
    <d v="1899-12-30T11:12:00"/>
    <x v="4363"/>
    <s v="9000811133"/>
    <s v="012-022-00317316"/>
    <n v="815.58"/>
    <n v="914.43"/>
    <s v="ZPVN"/>
    <s v="40569097"/>
    <s v="P000033858"/>
    <n v="8002832731"/>
    <x v="3308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9281"/>
    <s v="GRANDA BYRON"/>
    <s v="ZEMT"/>
    <x v="34"/>
    <s v="1"/>
    <s v="Con Pallet"/>
    <n v="0.05"/>
    <n v="6"/>
    <x v="0"/>
    <n v="13140"/>
    <n v="6000"/>
    <n v="7140"/>
    <n v="19.2"/>
    <m/>
    <x v="26"/>
    <n v="8"/>
    <s v="08"/>
    <n v="6"/>
    <x v="1"/>
    <n v="0.16"/>
    <n v="3.1999999999999997"/>
    <s v="TRIMPESAS S.A."/>
    <n v="1014322"/>
    <s v="ESPARZA REVELO JORGE MARCELO"/>
    <x v="34"/>
  </r>
  <r>
    <n v="1002214156"/>
    <s v="UE01"/>
    <x v="23"/>
    <d v="1899-12-30T11:19:00"/>
    <x v="4364"/>
    <s v="9000811137"/>
    <s v="012-022-00317318"/>
    <n v="3993.23"/>
    <n v="4477.24"/>
    <s v="ZPVN"/>
    <s v="40569292"/>
    <s v="0000397274"/>
    <n v="8002832797"/>
    <x v="3309"/>
    <x v="8"/>
    <x v="8"/>
    <n v="31.29"/>
    <s v="T"/>
    <s v="101453"/>
    <x v="221"/>
    <s v="810214"/>
    <s v="GRANEL MINA BALAO"/>
    <x v="87"/>
    <s v="VIA NARANJAL - TENGUEL KM 33"/>
    <x v="145"/>
    <s v="O-Guayas-Balao"/>
    <n v="551"/>
    <x v="80"/>
    <x v="80"/>
    <s v="100015174"/>
    <s v="CASTRO LUCIO"/>
    <s v="ZECI"/>
    <x v="109"/>
    <s v="2"/>
    <s v="Sin Pallet"/>
    <n v="0"/>
    <n v="0"/>
    <x v="0"/>
    <n v="49670"/>
    <n v="31290"/>
    <n v="18380"/>
    <n v="1290.4000000000001"/>
    <m/>
    <x v="78"/>
    <n v="8"/>
    <s v="08"/>
    <n v="31.29"/>
    <x v="1"/>
    <n v="41.240012783636949"/>
    <n v="41.240012783636949"/>
    <s v="CASTRO HERMANOS S.A."/>
    <n v="1013576"/>
    <s v="CASTRO SALGADO LUCIO OSWALDO"/>
    <x v="109"/>
  </r>
  <r>
    <n v="1002214077"/>
    <s v="UE01"/>
    <x v="23"/>
    <d v="1899-12-30T11:23:00"/>
    <x v="4365"/>
    <s v="9000811139"/>
    <s v="012-022-00317319"/>
    <n v="2932.8"/>
    <n v="3288.28"/>
    <s v="ZPVN"/>
    <s v="40568994"/>
    <s v="0000396630"/>
    <n v="8002832689"/>
    <x v="3310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112"/>
    <x v="112"/>
    <s v="100014919"/>
    <s v="GRANDA ANIBAL"/>
    <s v="ZEMT"/>
    <x v="280"/>
    <s v="1"/>
    <s v="Con Pallet"/>
    <n v="0.05"/>
    <n v="24"/>
    <x v="0"/>
    <n v="39800"/>
    <n v="24060"/>
    <n v="15740"/>
    <n v="633.6"/>
    <m/>
    <x v="110"/>
    <n v="8"/>
    <s v="08"/>
    <n v="24"/>
    <x v="1"/>
    <n v="1.32"/>
    <n v="26.400000000000002"/>
    <s v="TRANSSJQ S.A."/>
    <n v="1013949"/>
    <s v="MEDIAVILLA FLORES WILSON PATRICIO"/>
    <x v="280"/>
  </r>
  <r>
    <n v="1002214080"/>
    <s v="UE01"/>
    <x v="23"/>
    <d v="1899-12-30T11:33:00"/>
    <x v="4366"/>
    <s v="9000811141"/>
    <s v="012-022-00317321"/>
    <n v="1304"/>
    <n v="1462.05"/>
    <s v="ZPVN"/>
    <s v="40569234"/>
    <s v="0000396918"/>
    <n v="8002832696"/>
    <x v="3311"/>
    <x v="5"/>
    <x v="5"/>
    <n v="200"/>
    <s v="BOL"/>
    <s v="101693"/>
    <x v="71"/>
    <s v="810671"/>
    <s v="ROYEL FLOWER"/>
    <x v="50"/>
    <s v="VIA TABACUNDO"/>
    <x v="80"/>
    <s v="O-Pichincha-Pedromoncayo"/>
    <n v="40"/>
    <x v="85"/>
    <x v="85"/>
    <s v="100015010"/>
    <s v="RIVERA JOSE"/>
    <s v="ZEMT"/>
    <x v="117"/>
    <s v="2"/>
    <s v="Sin Pallet"/>
    <n v="0"/>
    <n v="0"/>
    <x v="0"/>
    <n v="17919.167000000001"/>
    <n v="10029.166999999999"/>
    <n v="7890"/>
    <n v="42"/>
    <m/>
    <x v="83"/>
    <n v="8"/>
    <s v="08"/>
    <n v="10"/>
    <x v="1"/>
    <n v="0.21"/>
    <n v="4.2"/>
    <s v="LIDENORTI S.A."/>
    <n v="1020716"/>
    <s v="RIVADENEIRA AYALA BERTHA NARCIZA"/>
    <x v="117"/>
  </r>
  <r>
    <n v="1002214080"/>
    <s v="UE01"/>
    <x v="23"/>
    <d v="1899-12-30T11:33:00"/>
    <x v="4367"/>
    <s v="9000811140"/>
    <s v="012-022-00317320"/>
    <n v="1951.6"/>
    <n v="2188.14"/>
    <s v="ZPVN"/>
    <s v="40569235"/>
    <s v="0000396919"/>
    <n v="8002832695"/>
    <x v="3311"/>
    <x v="6"/>
    <x v="6"/>
    <n v="280"/>
    <s v="BOL"/>
    <s v="101734"/>
    <x v="66"/>
    <s v="800868"/>
    <s v="DIFERPAC"/>
    <x v="19"/>
    <s v="TABACUNDO, PANAMERICANA NORTE  Y CA"/>
    <x v="50"/>
    <s v="O-Pichincha-Cayambe"/>
    <n v="40"/>
    <x v="85"/>
    <x v="85"/>
    <s v="100015010"/>
    <s v="RIVERA JOSE"/>
    <s v="ZEMT"/>
    <x v="117"/>
    <s v="2"/>
    <s v="Sin Pallet"/>
    <n v="0"/>
    <n v="0"/>
    <x v="0"/>
    <n v="21930.832999999999"/>
    <n v="14040.833000000001"/>
    <n v="7890"/>
    <n v="58.8"/>
    <m/>
    <x v="83"/>
    <n v="8"/>
    <s v="08"/>
    <n v="14"/>
    <x v="1"/>
    <n v="0.21"/>
    <n v="4.2"/>
    <s v="LIDENORTI S.A."/>
    <n v="1020716"/>
    <s v="RIVADENEIRA AYALA BERTHA NARCIZA"/>
    <x v="117"/>
  </r>
  <r>
    <n v="1002214185"/>
    <s v="UE01"/>
    <x v="23"/>
    <d v="1899-12-30T11:39:00"/>
    <x v="4368"/>
    <s v="9000811144"/>
    <s v="012-022-00317323"/>
    <n v="699.74"/>
    <n v="784.55"/>
    <s v="ZPVN"/>
    <s v="40569487"/>
    <s v="P000033961"/>
    <n v="8002832840"/>
    <x v="3312"/>
    <x v="5"/>
    <x v="5"/>
    <n v="120"/>
    <s v="BOL"/>
    <s v="101680"/>
    <x v="12"/>
    <s v="801411"/>
    <s v="BLOQUERA SALCEDO"/>
    <x v="4"/>
    <s v="VIA SALCEDO PANAMERICANA ANTES DE S"/>
    <x v="4"/>
    <s v="O-Cotopaxi-Salcedo"/>
    <n v="218"/>
    <x v="96"/>
    <x v="96"/>
    <s v="10008096"/>
    <s v="SALAZAR ECHEVERRIA JUAN CARLOS"/>
    <s v="ZEMU"/>
    <x v="259"/>
    <s v="2"/>
    <s v="Sin Pallet"/>
    <n v="0"/>
    <n v="0"/>
    <x v="0"/>
    <n v="10468.333000000001"/>
    <n v="6003.3329999999996"/>
    <n v="4465"/>
    <n v="91.2"/>
    <m/>
    <x v="94"/>
    <n v="8"/>
    <s v="08"/>
    <n v="6"/>
    <x v="1"/>
    <n v="0.76"/>
    <n v="15.200000000000001"/>
    <s v="RUTAS COTACACHENSES S.A."/>
    <n v="1023153"/>
    <s v="BUITRON MONTENEGRO JONNY"/>
    <x v="259"/>
  </r>
  <r>
    <n v="1002214185"/>
    <s v="UE01"/>
    <x v="23"/>
    <d v="1899-12-30T11:39:00"/>
    <x v="4369"/>
    <s v="9000811143"/>
    <s v="012-022-00317322"/>
    <n v="1524.78"/>
    <n v="1709.59"/>
    <s v="ZPVN"/>
    <s v="40569486"/>
    <s v="P000033960"/>
    <n v="8002832839"/>
    <x v="3312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96"/>
    <x v="96"/>
    <s v="10008096"/>
    <s v="SALAZAR ECHEVERRIA JUAN CARLOS"/>
    <s v="ZEMU"/>
    <x v="259"/>
    <s v="2"/>
    <s v="Sin Pallet"/>
    <n v="0"/>
    <n v="0"/>
    <x v="0"/>
    <n v="16471.667000000001"/>
    <n v="12006.666999999999"/>
    <n v="4465"/>
    <n v="182.4"/>
    <m/>
    <x v="94"/>
    <n v="8"/>
    <s v="08"/>
    <n v="12"/>
    <x v="1"/>
    <n v="0.76"/>
    <n v="15.200000000000001"/>
    <s v="RUTAS COTACACHENSES S.A."/>
    <n v="1023153"/>
    <s v="BUITRON MONTENEGRO JONNY"/>
    <x v="259"/>
  </r>
  <r>
    <n v="1002214078"/>
    <s v="UE01"/>
    <x v="23"/>
    <d v="1899-12-30T11:43:00"/>
    <x v="4370"/>
    <s v="9000811147"/>
    <s v="012-022-00317325"/>
    <n v="1555.2"/>
    <n v="1743.7"/>
    <s v="ZPVN"/>
    <s v="40568759"/>
    <s v="0000396303"/>
    <n v="8002832690"/>
    <x v="3313"/>
    <x v="3"/>
    <x v="3"/>
    <n v="240"/>
    <s v="BOL"/>
    <s v="103543"/>
    <x v="269"/>
    <s v="805026"/>
    <s v="BODEGA PRINCIPAL VIEJO FABY"/>
    <x v="12"/>
    <s v="AV PRINCIPAL, SOLAR 9 Y G"/>
    <x v="14"/>
    <s v="O-Losrios-Quevedo"/>
    <n v="345"/>
    <x v="159"/>
    <x v="159"/>
    <s v="100015026"/>
    <s v="GUAMAN LUIS"/>
    <s v="ZEMT"/>
    <x v="240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  <n v="1013279"/>
    <s v="TAPIA CAMPAÑA NESTOR HEMIRO"/>
    <x v="240"/>
  </r>
  <r>
    <n v="1002214078"/>
    <s v="UE01"/>
    <x v="23"/>
    <d v="1899-12-30T11:43:00"/>
    <x v="4371"/>
    <s v="9000811146"/>
    <s v="012-022-00317324"/>
    <n v="1617.6"/>
    <n v="1813.66"/>
    <s v="ZPVN"/>
    <s v="40568759"/>
    <s v="0000396304"/>
    <n v="8002832691"/>
    <x v="3313"/>
    <x v="4"/>
    <x v="4"/>
    <n v="240"/>
    <s v="BOL"/>
    <s v="103543"/>
    <x v="269"/>
    <s v="805026"/>
    <s v="BODEGA PRINCIPAL VIEJO FABY"/>
    <x v="12"/>
    <s v="AV PRINCIPAL, SOLAR 9 Y G"/>
    <x v="14"/>
    <s v="O-Losrios-Quevedo"/>
    <n v="345"/>
    <x v="159"/>
    <x v="159"/>
    <s v="100015026"/>
    <s v="GUAMAN LUIS"/>
    <s v="ZEMT"/>
    <x v="240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  <n v="1013279"/>
    <s v="TAPIA CAMPAÑA NESTOR HEMIRO"/>
    <x v="240"/>
  </r>
  <r>
    <n v="1002214090"/>
    <s v="UE01"/>
    <x v="23"/>
    <d v="1899-12-30T11:47:00"/>
    <x v="4372"/>
    <s v=""/>
    <s v=""/>
    <n v="0"/>
    <n v="0"/>
    <s v="ZPRC"/>
    <s v="2500108901"/>
    <s v="0000397101"/>
    <n v="8002832710"/>
    <x v="3314"/>
    <x v="7"/>
    <x v="7"/>
    <n v="40"/>
    <s v="BOL"/>
    <s v="101500"/>
    <x v="30"/>
    <s v="806419"/>
    <s v="CENTRO DE ACOPIO"/>
    <x v="1"/>
    <s v="EL CARRIZAL E9-119 Y AV INTEROCEANI"/>
    <x v="10"/>
    <s v="O-Pichincha-Tumbaco"/>
    <n v="110"/>
    <x v="165"/>
    <x v="165"/>
    <s v="10004504"/>
    <s v="RODRIGUEZ JOSELITO ARMANDO"/>
    <s v="ZETT"/>
    <x v="250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  <n v="10003654"/>
    <s v="TRANSPORTES PALACIOS HIDALGO"/>
    <x v="250"/>
  </r>
  <r>
    <n v="1002214090"/>
    <s v="UE01"/>
    <x v="23"/>
    <d v="1899-12-30T11:47:00"/>
    <x v="4373"/>
    <s v=""/>
    <s v=""/>
    <n v="0"/>
    <n v="0"/>
    <s v="ZPRC"/>
    <s v="2500108901"/>
    <s v="0000397103"/>
    <n v="8002832711"/>
    <x v="3314"/>
    <x v="5"/>
    <x v="5"/>
    <n v="40"/>
    <s v="BOL"/>
    <s v="101500"/>
    <x v="30"/>
    <s v="806419"/>
    <s v="CENTRO DE ACOPIO"/>
    <x v="1"/>
    <s v="EL CARRIZAL E9-119 Y AV INTEROCEANI"/>
    <x v="10"/>
    <s v="O-Pichincha-Tumbaco"/>
    <n v="110"/>
    <x v="165"/>
    <x v="165"/>
    <s v="10004504"/>
    <s v="RODRIGUEZ JOSELITO ARMANDO"/>
    <s v="ZETT"/>
    <x v="250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  <n v="10003654"/>
    <s v="TRANSPORTES PALACIOS HIDALGO"/>
    <x v="250"/>
  </r>
  <r>
    <n v="1002214090"/>
    <s v="UE01"/>
    <x v="23"/>
    <d v="1899-12-30T11:47:00"/>
    <x v="4374"/>
    <s v=""/>
    <s v=""/>
    <n v="0"/>
    <n v="0"/>
    <s v="ZPRC"/>
    <s v="2500108901"/>
    <s v="0000397104"/>
    <n v="8002832709"/>
    <x v="3314"/>
    <x v="6"/>
    <x v="6"/>
    <n v="560"/>
    <s v="BOL"/>
    <s v="101500"/>
    <x v="30"/>
    <s v="806419"/>
    <s v="CENTRO DE ACOPIO"/>
    <x v="1"/>
    <s v="EL CARRIZAL E9-119 Y AV INTEROCEANI"/>
    <x v="10"/>
    <s v="O-Pichincha-Tumbaco"/>
    <n v="110"/>
    <x v="165"/>
    <x v="165"/>
    <s v="10004504"/>
    <s v="RODRIGUEZ JOSELITO ARMANDO"/>
    <s v="ZETT"/>
    <x v="250"/>
    <s v="4"/>
    <s v="Pallet Cortesia"/>
    <n v="0"/>
    <n v="0"/>
    <x v="0"/>
    <n v="34425"/>
    <n v="28035"/>
    <n v="6390"/>
    <n v="257.60000000000002"/>
    <m/>
    <x v="161"/>
    <n v="8"/>
    <s v="08"/>
    <n v="28"/>
    <x v="1"/>
    <n v="0.46"/>
    <n v="9.2000000000000011"/>
    <s v="TRANSPORTE PROPIO"/>
    <n v="10003654"/>
    <s v="TRANSPORTES PALACIOS HIDALGO"/>
    <x v="250"/>
  </r>
  <r>
    <n v="1002214189"/>
    <s v="UE01"/>
    <x v="23"/>
    <d v="1899-12-30T11:50:00"/>
    <x v="4375"/>
    <s v=""/>
    <s v=""/>
    <n v="0"/>
    <n v="0"/>
    <s v="ZPRC"/>
    <s v="2500108922"/>
    <s v="P000033963"/>
    <n v="8002832844"/>
    <x v="3315"/>
    <x v="6"/>
    <x v="6"/>
    <n v="360"/>
    <s v="BOL"/>
    <s v="101633"/>
    <x v="15"/>
    <s v="803189"/>
    <s v="SACOS BODEGA LASSO"/>
    <x v="6"/>
    <s v="PANAMERICANA NORTE"/>
    <x v="6"/>
    <s v="O-Cotopaxi-Lasso"/>
    <n v="178"/>
    <x v="45"/>
    <x v="45"/>
    <s v="10000932"/>
    <s v="CACOANGO RODRIGO"/>
    <s v="ZEMU"/>
    <x v="55"/>
    <s v="2"/>
    <s v="Sin Pallet"/>
    <n v="0"/>
    <n v="0"/>
    <x v="0"/>
    <n v="27000"/>
    <n v="18030"/>
    <n v="8970"/>
    <n v="248.4"/>
    <m/>
    <x v="43"/>
    <n v="8"/>
    <s v="08"/>
    <n v="18"/>
    <x v="1"/>
    <n v="0.69000000000000006"/>
    <n v="13.8"/>
    <s v="TRAPSA C.A."/>
    <n v="1014271"/>
    <s v="GARATE CARDENAS CARLOS VINICIO"/>
    <x v="55"/>
  </r>
  <r>
    <n v="1002214132"/>
    <s v="UE01"/>
    <x v="23"/>
    <d v="1899-12-30T12:05:00"/>
    <x v="4376"/>
    <s v="9000811151"/>
    <s v="012-022-00317326"/>
    <n v="3238.68"/>
    <n v="3631.23"/>
    <s v="ZPVN"/>
    <s v="40569220"/>
    <s v="P000033890"/>
    <n v="8002832763"/>
    <x v="3316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39"/>
    <x v="39"/>
    <s v="100014935"/>
    <s v="MENDEZ EDMUNDO"/>
    <s v="ZEMT"/>
    <x v="191"/>
    <s v="1"/>
    <s v="Con Pallet"/>
    <n v="0.05"/>
    <n v="24"/>
    <x v="0"/>
    <n v="38760"/>
    <n v="24070"/>
    <n v="14690"/>
    <n v="43.2"/>
    <m/>
    <x v="37"/>
    <n v="8"/>
    <s v="08"/>
    <n v="24"/>
    <x v="1"/>
    <n v="9.0000000000000011E-2"/>
    <n v="1.8"/>
    <s v="TRANSLOBOL S.A."/>
    <n v="1014100"/>
    <s v="SIGUENZA PARRA FROILAN ALEJANDRO"/>
    <x v="191"/>
  </r>
  <r>
    <n v="1002214094"/>
    <s v="UE01"/>
    <x v="23"/>
    <d v="1899-12-30T12:06:00"/>
    <x v="4377"/>
    <s v="9000810360"/>
    <s v="013-020-00048134"/>
    <n v="3059.02"/>
    <n v="3429.79"/>
    <s v="ZPDF"/>
    <s v="70178151"/>
    <s v="0000396907"/>
    <n v="8002832717"/>
    <x v="3317"/>
    <x v="4"/>
    <x v="4"/>
    <n v="480"/>
    <s v="BOL"/>
    <s v="101450"/>
    <x v="183"/>
    <s v="803377"/>
    <s v="SUCURSAL SAN EDUARDO"/>
    <x v="68"/>
    <s v="MZ-189 A-1 Y AV JOSE RODRIGUEZ"/>
    <x v="120"/>
    <s v="O-Guayas-Guayaquil"/>
    <n v="524"/>
    <x v="127"/>
    <x v="127"/>
    <s v="100018006"/>
    <s v="HERRERA EDUARDO"/>
    <s v="ZEMT"/>
    <x v="181"/>
    <s v="1"/>
    <s v="Con Pallet"/>
    <n v="0.05"/>
    <n v="24"/>
    <x v="0"/>
    <n v="37350"/>
    <n v="24050"/>
    <n v="13300"/>
    <n v="624"/>
    <m/>
    <x v="125"/>
    <n v="8"/>
    <s v="08"/>
    <n v="24"/>
    <x v="1"/>
    <n v="1.3"/>
    <n v="26"/>
    <s v="ALQUINGA &amp; ALQUINGA"/>
    <n v="1021688"/>
    <s v="CADENA CIFUENTES IVON SILVANA"/>
    <x v="181"/>
  </r>
  <r>
    <n v="1002214081"/>
    <s v="UE01"/>
    <x v="23"/>
    <d v="1899-12-30T12:11:00"/>
    <x v="4378"/>
    <s v="9000811157"/>
    <s v="012-022-00317327"/>
    <n v="3182.4"/>
    <n v="3568.13"/>
    <s v="ZPVN"/>
    <s v="40569359"/>
    <s v="P000033929"/>
    <n v="8002832698"/>
    <x v="3318"/>
    <x v="3"/>
    <x v="3"/>
    <n v="480"/>
    <s v="BOL"/>
    <s v="10006037"/>
    <x v="103"/>
    <s v="810028"/>
    <s v="BODEGA PRINCIPAL"/>
    <x v="18"/>
    <s v="AV PRINCIPAL Y CRUCE PALMAR COLONCH"/>
    <x v="76"/>
    <s v="O-Santaelena-Manglaralto"/>
    <n v="668"/>
    <x v="110"/>
    <x v="110"/>
    <s v="100014838"/>
    <s v="INLAGO MAX"/>
    <s v="ZEMT"/>
    <x v="153"/>
    <s v="1"/>
    <s v="Con Pallet"/>
    <n v="0.05"/>
    <n v="24"/>
    <x v="0"/>
    <n v="39940"/>
    <n v="24040"/>
    <n v="15900"/>
    <n v="772.8"/>
    <m/>
    <x v="108"/>
    <n v="8"/>
    <s v="08"/>
    <n v="24"/>
    <x v="1"/>
    <n v="1.6099999999999999"/>
    <n v="32.199999999999996"/>
    <s v="LIDENORTI S.A."/>
    <n v="1013860"/>
    <s v="BEDON AYALA SIXTO LEONIDAS"/>
    <x v="153"/>
  </r>
  <r>
    <n v="1002214228"/>
    <s v="UE01"/>
    <x v="23"/>
    <d v="1899-12-30T12:13:00"/>
    <x v="4379"/>
    <s v="9000811159"/>
    <s v="012-022-00317328"/>
    <n v="3683.11"/>
    <n v="4129.5200000000004"/>
    <s v="ZPVN"/>
    <s v="40564120"/>
    <s v="0000396516"/>
    <n v="8002832893"/>
    <x v="3319"/>
    <x v="2"/>
    <x v="2"/>
    <n v="31.6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170"/>
    <n v="31650"/>
    <n v="19520"/>
    <n v="0"/>
    <m/>
    <x v="3"/>
    <n v="8"/>
    <s v="08"/>
    <n v="31.65"/>
    <x v="1"/>
    <n v="0"/>
    <n v="0"/>
    <s v="HORMIANDES"/>
    <n v="1014407"/>
    <s v="HORMIANDES"/>
    <x v="4"/>
  </r>
  <r>
    <n v="1002214131"/>
    <s v="UE01"/>
    <x v="23"/>
    <d v="1899-12-30T12:15:00"/>
    <x v="4380"/>
    <s v=""/>
    <s v=""/>
    <n v="0"/>
    <n v="0"/>
    <s v="ZPRC"/>
    <s v="2500108918"/>
    <s v="0000397256"/>
    <n v="8002832762"/>
    <x v="3320"/>
    <x v="7"/>
    <x v="7"/>
    <n v="80"/>
    <s v="BOL"/>
    <s v="101586"/>
    <x v="33"/>
    <s v="801499"/>
    <s v="FERRIGONZ TABACUNDO"/>
    <x v="50"/>
    <s v="CALLE VELASCO IBARRA 040703 A UNA C"/>
    <x v="80"/>
    <s v="O-Pichincha-Pedromoncayo"/>
    <n v="40"/>
    <x v="174"/>
    <x v="174"/>
    <s v="100019596"/>
    <s v="TOAPANTA LUIS E."/>
    <s v="ZETT"/>
    <x v="271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  <n v="1013746"/>
    <s v="CABEZAS NARVAEZ NANCY JARDELY"/>
    <x v="272"/>
  </r>
  <r>
    <n v="1002214131"/>
    <s v="UE01"/>
    <x v="23"/>
    <d v="1899-12-30T12:15:00"/>
    <x v="4381"/>
    <s v=""/>
    <s v=""/>
    <n v="0"/>
    <n v="0"/>
    <s v="ZPRC"/>
    <s v="2500108918"/>
    <s v="0000397255"/>
    <n v="8002832760"/>
    <x v="3320"/>
    <x v="5"/>
    <x v="5"/>
    <n v="80"/>
    <s v="BOL"/>
    <s v="101586"/>
    <x v="33"/>
    <s v="801499"/>
    <s v="FERRIGONZ TABACUNDO"/>
    <x v="50"/>
    <s v="CALLE VELASCO IBARRA 040703 A UNA C"/>
    <x v="80"/>
    <s v="O-Pichincha-Pedromoncayo"/>
    <n v="40"/>
    <x v="174"/>
    <x v="174"/>
    <s v="100019596"/>
    <s v="TOAPANTA LUIS E."/>
    <s v="ZETT"/>
    <x v="271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  <n v="1013746"/>
    <s v="CABEZAS NARVAEZ NANCY JARDELY"/>
    <x v="272"/>
  </r>
  <r>
    <n v="1002214131"/>
    <s v="UE01"/>
    <x v="23"/>
    <d v="1899-12-30T12:15:00"/>
    <x v="4382"/>
    <s v=""/>
    <s v=""/>
    <n v="0"/>
    <n v="0"/>
    <s v="ZPRC"/>
    <s v="2500108918"/>
    <s v="0000397257"/>
    <n v="8002832761"/>
    <x v="3320"/>
    <x v="6"/>
    <x v="6"/>
    <n v="480"/>
    <s v="BOL"/>
    <s v="101586"/>
    <x v="33"/>
    <s v="801499"/>
    <s v="FERRIGONZ TABACUNDO"/>
    <x v="50"/>
    <s v="CALLE VELASCO IBARRA 040703 A UNA C"/>
    <x v="80"/>
    <s v="O-Pichincha-Pedromoncayo"/>
    <n v="40"/>
    <x v="174"/>
    <x v="174"/>
    <s v="100019596"/>
    <s v="TOAPANTA LUIS E."/>
    <s v="ZETT"/>
    <x v="271"/>
    <s v="1"/>
    <s v="Con Pallet"/>
    <n v="0.05"/>
    <n v="24"/>
    <x v="0"/>
    <n v="29980"/>
    <n v="24060"/>
    <n v="5920"/>
    <n v="100.8"/>
    <m/>
    <x v="170"/>
    <n v="8"/>
    <s v="08"/>
    <n v="24"/>
    <x v="1"/>
    <n v="0.21"/>
    <n v="4.2"/>
    <s v="TRIMPESAS S.A."/>
    <n v="1013746"/>
    <s v="CABEZAS NARVAEZ NANCY JARDELY"/>
    <x v="272"/>
  </r>
  <r>
    <n v="1002214222"/>
    <s v="UE01"/>
    <x v="23"/>
    <d v="1899-12-30T12:18:00"/>
    <x v="4383"/>
    <s v="9000811163"/>
    <s v="012-022-00317329"/>
    <n v="2534.4"/>
    <n v="2841.59"/>
    <s v="ZPVN"/>
    <s v="40569344"/>
    <s v="0000397087"/>
    <n v="8002832885"/>
    <x v="3321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6900"/>
    <n v="18000"/>
    <n v="8900"/>
    <n v="68.400000000000006"/>
    <m/>
    <x v="12"/>
    <n v="8"/>
    <s v="08"/>
    <n v="18"/>
    <x v="1"/>
    <n v="0.19"/>
    <n v="3.8000000000000003"/>
    <s v="TRANSPORTE PROPIO"/>
    <n v="1013603"/>
    <s v="CALDERON RIVERA FABIAN TARQUINO"/>
    <x v="14"/>
  </r>
  <r>
    <n v="1002214084"/>
    <s v="UE01"/>
    <x v="23"/>
    <d v="1899-12-30T12:19:00"/>
    <x v="4384"/>
    <s v=""/>
    <s v=""/>
    <n v="0"/>
    <n v="0"/>
    <s v="ZPRC"/>
    <s v="2500108881"/>
    <s v="0000396747"/>
    <n v="8002832701"/>
    <x v="3322"/>
    <x v="4"/>
    <x v="4"/>
    <n v="640"/>
    <s v="BOL"/>
    <s v="101487"/>
    <x v="93"/>
    <s v="802879"/>
    <s v="BODEGA GENERAL"/>
    <x v="23"/>
    <s v="VIA A MANTA"/>
    <x v="33"/>
    <s v="O-Manabi-Manta"/>
    <n v="486"/>
    <x v="104"/>
    <x v="104"/>
    <s v="100018114"/>
    <s v="MENDEZ MARCO"/>
    <s v="ZETT"/>
    <x v="145"/>
    <s v="1"/>
    <s v="Con Pallet"/>
    <n v="0.05"/>
    <n v="32"/>
    <x v="0"/>
    <n v="50420"/>
    <n v="32060"/>
    <n v="18360"/>
    <n v="723.2"/>
    <m/>
    <x v="102"/>
    <n v="8"/>
    <s v="08"/>
    <n v="32"/>
    <x v="1"/>
    <n v="1.1300000000000001"/>
    <n v="22.6"/>
    <s v="TRANSSJQ S.A."/>
    <n v="1013719"/>
    <s v="GARCES OSWALDO GERMAN"/>
    <x v="145"/>
  </r>
  <r>
    <n v="1002214217"/>
    <s v="UE01"/>
    <x v="23"/>
    <d v="1899-12-30T12:20:00"/>
    <x v="4385"/>
    <s v="9000811166"/>
    <s v="012-022-00317331"/>
    <n v="2230.4"/>
    <n v="2500.7399999999998"/>
    <s v="ZPVN"/>
    <s v="40569482"/>
    <s v="0000397290"/>
    <n v="8002832880"/>
    <x v="3323"/>
    <x v="7"/>
    <x v="7"/>
    <n v="320"/>
    <s v="BOL"/>
    <s v="102835"/>
    <x v="102"/>
    <s v="807085"/>
    <s v="FERRICENTRO ATUNTAQUI"/>
    <x v="51"/>
    <s v="AV SALINAS Y ATAHUALPA"/>
    <x v="83"/>
    <s v="O-Imbabura-Ant.Ante.(Atuntaqu"/>
    <n v="20"/>
    <x v="151"/>
    <x v="151"/>
    <s v="10003575"/>
    <s v="QUILCA CAYAMBE EDISON BAYARDO"/>
    <s v="ZEMU"/>
    <x v="225"/>
    <s v="2"/>
    <s v="Sin Pallet"/>
    <n v="0"/>
    <n v="0"/>
    <x v="0"/>
    <n v="20501.111000000001"/>
    <n v="15991.111000000001"/>
    <n v="4510"/>
    <n v="51.2"/>
    <m/>
    <x v="148"/>
    <n v="8"/>
    <s v="08"/>
    <n v="16"/>
    <x v="1"/>
    <n v="0.16"/>
    <n v="3.2"/>
    <s v="RUTAS COTACACHENSES S.A."/>
    <n v="1021773"/>
    <s v="RUIZ LASTRA OLGER FABIAN"/>
    <x v="225"/>
  </r>
  <r>
    <n v="1002214217"/>
    <s v="UE01"/>
    <x v="23"/>
    <d v="1899-12-30T12:20:00"/>
    <x v="4386"/>
    <s v="9000811165"/>
    <s v="012-022-00317330"/>
    <n v="276"/>
    <n v="309.45"/>
    <s v="ZPVN"/>
    <s v="40569482"/>
    <s v="0000397291"/>
    <n v="8002832879"/>
    <x v="3323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51"/>
    <x v="151"/>
    <s v="10003575"/>
    <s v="QUILCA CAYAMBE EDISON BAYARDO"/>
    <s v="ZEMU"/>
    <x v="225"/>
    <s v="2"/>
    <s v="Sin Pallet"/>
    <n v="0"/>
    <n v="0"/>
    <x v="0"/>
    <n v="6508.8890000000001"/>
    <n v="1998.8889999999999"/>
    <n v="4510"/>
    <n v="6.4"/>
    <m/>
    <x v="148"/>
    <n v="8"/>
    <s v="08"/>
    <n v="2"/>
    <x v="1"/>
    <n v="0.16"/>
    <n v="3.2"/>
    <s v="RUTAS COTACACHENSES S.A."/>
    <n v="1021773"/>
    <s v="RUIZ LASTRA OLGER FABIAN"/>
    <x v="225"/>
  </r>
  <r>
    <n v="1002214181"/>
    <s v="UE01"/>
    <x v="23"/>
    <d v="1899-12-30T12:28:00"/>
    <x v="4387"/>
    <s v="9000811167"/>
    <s v="012-022-00317332"/>
    <n v="4362.6000000000004"/>
    <n v="4891.37"/>
    <s v="ZPVN"/>
    <s v="40569463"/>
    <s v="0000397259"/>
    <n v="8002832835"/>
    <x v="3324"/>
    <x v="3"/>
    <x v="3"/>
    <n v="660"/>
    <s v="BOL"/>
    <s v="103778"/>
    <x v="72"/>
    <s v="805475"/>
    <s v="FERROLAGO"/>
    <x v="36"/>
    <s v="VIA A QUITO BARRIO EL PORTAL"/>
    <x v="55"/>
    <s v="O-Sucumbios-Lagoagrio"/>
    <n v="469"/>
    <x v="132"/>
    <x v="132"/>
    <s v="100021581"/>
    <s v="BYRON FIDEL RUIZ CARRENO"/>
    <s v="ZETT"/>
    <x v="227"/>
    <s v="2"/>
    <s v="Sin Pallet"/>
    <n v="0"/>
    <n v="0"/>
    <x v="0"/>
    <n v="51330"/>
    <n v="33040"/>
    <n v="18290"/>
    <n v="917.4"/>
    <m/>
    <x v="130"/>
    <n v="8"/>
    <s v="08"/>
    <n v="33"/>
    <x v="1"/>
    <n v="1.39"/>
    <n v="27.8"/>
    <s v="TRANSPORTE PROPIO"/>
    <n v="1024814"/>
    <s v="ALEJANDRO CEVALLOS ELIJIO GERMAN"/>
    <x v="227"/>
  </r>
  <r>
    <n v="1002214225"/>
    <s v="UE01"/>
    <x v="23"/>
    <d v="1899-12-30T12:39:00"/>
    <x v="4388"/>
    <s v="9000811171"/>
    <s v="012-022-00317334"/>
    <n v="250.8"/>
    <n v="281.2"/>
    <s v="ZPVN"/>
    <s v="40569512"/>
    <s v="0000397314"/>
    <n v="8002832888"/>
    <x v="3325"/>
    <x v="5"/>
    <x v="5"/>
    <n v="40"/>
    <s v="BOL"/>
    <s v="104124"/>
    <x v="260"/>
    <s v="806057"/>
    <s v="FERRITECHOS"/>
    <x v="7"/>
    <s v="AV CONFRATERNIDAD (LOS BOMBEROS)"/>
    <x v="7"/>
    <s v="O-Tungurahua-Sanpedrodepelileo"/>
    <n v="261"/>
    <x v="102"/>
    <x v="102"/>
    <s v="100021206"/>
    <s v="OBANDO ADRIAN"/>
    <s v="ZEMU"/>
    <x v="142"/>
    <s v="2"/>
    <s v="Sin Pallet"/>
    <n v="0"/>
    <n v="0"/>
    <x v="0"/>
    <n v="6456.1109999999999"/>
    <n v="2001.1110000000001"/>
    <n v="4455"/>
    <n v="37.6"/>
    <m/>
    <x v="100"/>
    <n v="8"/>
    <s v="08"/>
    <n v="2"/>
    <x v="1"/>
    <n v="0.94000000000000006"/>
    <n v="18.8"/>
    <s v="LA ARMENIA S.A."/>
    <n v="1021912"/>
    <s v="TAPIA MEJIA GEOVANNY FRANCISCO"/>
    <x v="142"/>
  </r>
  <r>
    <n v="1002214225"/>
    <s v="UE01"/>
    <x v="23"/>
    <d v="1899-12-30T12:39:00"/>
    <x v="4389"/>
    <s v="9000811170"/>
    <s v="012-022-00317333"/>
    <n v="2144"/>
    <n v="2403.87"/>
    <s v="ZPVN"/>
    <s v="40569512"/>
    <s v="0000397313"/>
    <n v="8002832889"/>
    <x v="3325"/>
    <x v="6"/>
    <x v="6"/>
    <n v="320"/>
    <s v="BOL"/>
    <s v="104124"/>
    <x v="260"/>
    <s v="806057"/>
    <s v="FERRITECHOS"/>
    <x v="7"/>
    <s v="AV CONFRATERNIDAD (LOS BOMBEROS)"/>
    <x v="7"/>
    <s v="O-Tungurahua-Sanpedrodepelileo"/>
    <n v="261"/>
    <x v="102"/>
    <x v="102"/>
    <s v="100021206"/>
    <s v="OBANDO ADRIAN"/>
    <s v="ZEMU"/>
    <x v="142"/>
    <s v="2"/>
    <s v="Sin Pallet"/>
    <n v="0"/>
    <n v="0"/>
    <x v="0"/>
    <n v="20463.888999999999"/>
    <n v="16008.888999999999"/>
    <n v="4455"/>
    <n v="300.8"/>
    <m/>
    <x v="100"/>
    <n v="8"/>
    <s v="08"/>
    <n v="16"/>
    <x v="1"/>
    <n v="0.94000000000000006"/>
    <n v="18.8"/>
    <s v="LA ARMENIA S.A."/>
    <n v="1021912"/>
    <s v="TAPIA MEJIA GEOVANNY FRANCISCO"/>
    <x v="142"/>
  </r>
  <r>
    <n v="1002214177"/>
    <s v="UE01"/>
    <x v="23"/>
    <d v="1899-12-30T12:43:00"/>
    <x v="4390"/>
    <s v=""/>
    <s v=""/>
    <n v="0"/>
    <n v="0"/>
    <s v="ZPRC"/>
    <s v="2500108913"/>
    <s v="P000033946"/>
    <n v="8002832831"/>
    <x v="3326"/>
    <x v="3"/>
    <x v="3"/>
    <n v="360"/>
    <s v="BOL"/>
    <s v="101663"/>
    <x v="46"/>
    <s v="803741"/>
    <s v="COMERCIAL CEVALLOS"/>
    <x v="23"/>
    <s v="ENTRADA BARRIO CUBA"/>
    <x v="33"/>
    <s v="O-Manabi-Manta"/>
    <n v="486"/>
    <x v="162"/>
    <x v="162"/>
    <s v="100021282"/>
    <s v="PERUGACHI FAUSTO"/>
    <s v="ZEMU"/>
    <x v="245"/>
    <s v="2"/>
    <s v="Sin Pallet"/>
    <n v="0"/>
    <n v="0"/>
    <x v="0"/>
    <n v="27120"/>
    <n v="18040"/>
    <n v="9080"/>
    <n v="406.8"/>
    <m/>
    <x v="158"/>
    <n v="8"/>
    <s v="08"/>
    <n v="18"/>
    <x v="1"/>
    <n v="1.1300000000000001"/>
    <n v="22.6"/>
    <s v="TRANSSJQ S.A."/>
    <n v="1021764"/>
    <s v="GARCES MARTINEZ MILTON EDUARDO"/>
    <x v="245"/>
  </r>
  <r>
    <n v="1002214157"/>
    <s v="UE01"/>
    <x v="23"/>
    <d v="1899-12-30T12:53:00"/>
    <x v="4391"/>
    <s v="9000781919"/>
    <s v="013-020-00046403"/>
    <n v="3927.45"/>
    <n v="4403.4799999999996"/>
    <s v="ZPDF"/>
    <s v="70171460"/>
    <s v="0000397279"/>
    <n v="8002832798"/>
    <x v="3327"/>
    <x v="8"/>
    <x v="8"/>
    <n v="30.7"/>
    <s v="T"/>
    <s v="101650"/>
    <x v="210"/>
    <s v="804685"/>
    <s v="GRANEL CAMPAMENTO OLMEDO"/>
    <x v="19"/>
    <s v="CALLE BELISARIO QUEV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0040"/>
    <n v="30700"/>
    <n v="19340"/>
    <n v="108.06"/>
    <m/>
    <x v="73"/>
    <n v="8"/>
    <s v="08"/>
    <n v="30.7"/>
    <x v="1"/>
    <n v="3.519869706840391"/>
    <n v="3.519869706840391"/>
    <s v="J.V. TRANSPREMIUN CIA.LTDA"/>
    <n v="1013906"/>
    <s v="VALLEJOS VILLEGAS SAUL EDUARDO"/>
    <x v="108"/>
  </r>
  <r>
    <n v="1002214138"/>
    <s v="UE01"/>
    <x v="23"/>
    <d v="1899-12-30T13:01:00"/>
    <x v="4392"/>
    <s v="9000811177"/>
    <s v="012-022-00317335"/>
    <n v="4435.2"/>
    <n v="4972.7700000000004"/>
    <s v="ZPVN"/>
    <s v="40569464"/>
    <s v="0000397261"/>
    <n v="8002832771"/>
    <x v="3328"/>
    <x v="6"/>
    <x v="6"/>
    <n v="640"/>
    <s v="BOL"/>
    <s v="103742"/>
    <x v="279"/>
    <s v="805411"/>
    <s v="BODEGA PRINCIPAL"/>
    <x v="3"/>
    <s v="LONGITUDINAL E # 857 Y BROMELIAS"/>
    <x v="72"/>
    <s v="O-Pichincha-Mejia(Machachi)"/>
    <n v="147"/>
    <x v="15"/>
    <x v="15"/>
    <s v="100015160"/>
    <s v="MORAN ALONSO"/>
    <s v="ZETT"/>
    <x v="19"/>
    <s v="1"/>
    <s v="Con Pallet"/>
    <n v="0.05"/>
    <n v="32"/>
    <x v="0"/>
    <n v="50530"/>
    <n v="32030"/>
    <n v="18500"/>
    <n v="352"/>
    <m/>
    <x v="15"/>
    <n v="8"/>
    <s v="08"/>
    <n v="32"/>
    <x v="1"/>
    <n v="0.55000000000000004"/>
    <n v="11"/>
    <s v="SANJOPAS S.A."/>
    <n v="1013871"/>
    <s v="MORAN PERUGACHI ALONSO"/>
    <x v="19"/>
  </r>
  <r>
    <n v="1002214221"/>
    <s v="UE01"/>
    <x v="23"/>
    <d v="1899-12-30T13:13:00"/>
    <x v="4393"/>
    <s v="9000811179"/>
    <s v="012-022-00317336"/>
    <n v="4498.6899999999996"/>
    <n v="5043.96"/>
    <s v="ZPVN"/>
    <s v="40569495"/>
    <s v="P000033962"/>
    <n v="8002832884"/>
    <x v="332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32"/>
    <x v="32"/>
    <s v="100014921"/>
    <s v="QUILUMBAQUIN BENJAMIN"/>
    <s v="ZETT"/>
    <x v="39"/>
    <s v="2"/>
    <s v="Sin Pallet"/>
    <n v="0"/>
    <n v="0"/>
    <x v="0"/>
    <n v="50880"/>
    <n v="33050"/>
    <n v="17830"/>
    <n v="699.6"/>
    <m/>
    <x v="30"/>
    <n v="8"/>
    <s v="08"/>
    <n v="33"/>
    <x v="1"/>
    <n v="1.06"/>
    <n v="21.2"/>
    <s v="TRIMPESAS S.A."/>
    <n v="1013522"/>
    <s v="ALVARADO ROMAN JORGE XAVIER"/>
    <x v="39"/>
  </r>
  <r>
    <n v="1002214331"/>
    <s v="UE01"/>
    <x v="23"/>
    <d v="1899-12-30T13:29:00"/>
    <x v="4394"/>
    <s v="9000811180"/>
    <s v="012-022-00317337"/>
    <n v="2563.1999999999998"/>
    <n v="2873.87"/>
    <s v="ZPVN"/>
    <s v="40568946"/>
    <s v="0000396754"/>
    <n v="8002833027"/>
    <x v="3330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60"/>
    <n v="18000"/>
    <n v="8860"/>
    <n v="190.8"/>
    <m/>
    <x v="0"/>
    <n v="8"/>
    <s v="08"/>
    <n v="18"/>
    <x v="1"/>
    <n v="0.53"/>
    <n v="10.600000000000001"/>
    <s v="TRANSPORTE PROPIO"/>
    <n v="1013643"/>
    <s v="POZO TARUPI MARCELO JAVIER"/>
    <x v="0"/>
  </r>
  <r>
    <n v="1002214172"/>
    <s v="UE01"/>
    <x v="23"/>
    <d v="1899-12-30T13:31:00"/>
    <x v="4395"/>
    <s v=""/>
    <s v=""/>
    <n v="0"/>
    <n v="0"/>
    <s v="ZPRC"/>
    <s v="2500108924"/>
    <s v="P000033966"/>
    <n v="8002832822"/>
    <x v="3331"/>
    <x v="7"/>
    <x v="7"/>
    <n v="120"/>
    <s v="BOL"/>
    <s v="101586"/>
    <x v="33"/>
    <s v="801500"/>
    <s v="FERRIGONZ PRINCIPAL"/>
    <x v="19"/>
    <s v="CALLE AZCASUBI Y CALLE CHILE"/>
    <x v="50"/>
    <s v="O-Pichincha-Cayambe"/>
    <n v="40"/>
    <x v="117"/>
    <x v="117"/>
    <s v="100014879"/>
    <s v="BARAHONA ADRIAN"/>
    <s v="ZETT"/>
    <x v="163"/>
    <s v="1"/>
    <s v="Con Pallet"/>
    <n v="0.05"/>
    <n v="6"/>
    <x v="0"/>
    <n v="15200.625"/>
    <n v="6005.625"/>
    <n v="9195"/>
    <n v="25.2"/>
    <m/>
    <x v="115"/>
    <n v="8"/>
    <s v="08"/>
    <n v="6"/>
    <x v="1"/>
    <n v="0.21"/>
    <n v="4.2"/>
    <s v="LIDENORTI S.A."/>
    <n v="1013894"/>
    <s v="BARAHONA MARMOL ADRIAN EDMUNDO"/>
    <x v="163"/>
  </r>
  <r>
    <n v="1002214172"/>
    <s v="UE01"/>
    <x v="23"/>
    <d v="1899-12-30T13:31:00"/>
    <x v="4396"/>
    <s v=""/>
    <s v=""/>
    <n v="0"/>
    <n v="0"/>
    <s v="ZPRC"/>
    <s v="2500108923"/>
    <s v="P000033965"/>
    <n v="8002832821"/>
    <x v="3331"/>
    <x v="6"/>
    <x v="6"/>
    <n v="520"/>
    <s v="BOL"/>
    <s v="101586"/>
    <x v="33"/>
    <s v="801500"/>
    <s v="FERRIGONZ PRINCIPAL"/>
    <x v="19"/>
    <s v="CALLE AZCASUBI Y CALLE CHILE"/>
    <x v="50"/>
    <s v="O-Pichincha-Cayambe"/>
    <n v="40"/>
    <x v="117"/>
    <x v="117"/>
    <s v="100014879"/>
    <s v="BARAHONA ADRIAN"/>
    <s v="ZETT"/>
    <x v="163"/>
    <s v="1"/>
    <s v="Con Pallet"/>
    <n v="0.05"/>
    <n v="26"/>
    <x v="0"/>
    <n v="35219.375"/>
    <n v="26024.375"/>
    <n v="9195"/>
    <n v="109.2"/>
    <m/>
    <x v="115"/>
    <n v="8"/>
    <s v="08"/>
    <n v="26"/>
    <x v="1"/>
    <n v="0.21"/>
    <n v="4.2"/>
    <s v="LIDENORTI S.A."/>
    <n v="1013894"/>
    <s v="BARAHONA MARMOL ADRIAN EDMUNDO"/>
    <x v="163"/>
  </r>
  <r>
    <n v="1002214167"/>
    <s v="UE01"/>
    <x v="23"/>
    <d v="1899-12-30T13:33:00"/>
    <x v="4397"/>
    <s v="9000811181"/>
    <s v="012-022-00317338"/>
    <n v="4390.3999999999996"/>
    <n v="4922.55"/>
    <s v="ZPVN"/>
    <s v="40569493"/>
    <s v="0000397298"/>
    <n v="8002832814"/>
    <x v="3332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71"/>
    <x v="71"/>
    <s v="100014908"/>
    <s v="GIACOMETTI CRISTHIAN"/>
    <s v="ZETT"/>
    <x v="116"/>
    <s v="1"/>
    <s v="Con Pallet"/>
    <n v="0.05"/>
    <n v="32"/>
    <x v="0"/>
    <n v="49320"/>
    <n v="32080"/>
    <n v="17240"/>
    <n v="326.39999999999998"/>
    <m/>
    <x v="69"/>
    <n v="8"/>
    <s v="08"/>
    <n v="32"/>
    <x v="1"/>
    <n v="0.51"/>
    <n v="10.199999999999999"/>
    <s v="LA ARMENIA S.A."/>
    <n v="1013556"/>
    <s v="RAMIREZ BAEZ FIDEL RAMIRO"/>
    <x v="116"/>
  </r>
  <r>
    <n v="1002214269"/>
    <s v="UE01"/>
    <x v="23"/>
    <d v="1899-12-30T13:34:00"/>
    <x v="4398"/>
    <s v="9000811182"/>
    <s v="012-022-00317339"/>
    <n v="2239.1999999999998"/>
    <n v="2510.6"/>
    <s v="ZPVN"/>
    <s v="40569518"/>
    <s v="0000397319"/>
    <n v="8002832945"/>
    <x v="3333"/>
    <x v="3"/>
    <x v="3"/>
    <n v="360"/>
    <s v="BOL"/>
    <s v="101780"/>
    <x v="56"/>
    <s v="805340"/>
    <s v="PROFERRETERIA BABAHOYO"/>
    <x v="30"/>
    <s v="AV. JUAN MARCO Y 9 DE NOVIEMBRE"/>
    <x v="45"/>
    <s v="O-Losrios-Babahoyo"/>
    <n v="446"/>
    <x v="107"/>
    <x v="107"/>
    <s v="10000354"/>
    <s v="HARO HARO JORDAN JOSUE"/>
    <s v="ZEMU"/>
    <x v="149"/>
    <s v="2"/>
    <s v="Sin Pallet"/>
    <n v="0"/>
    <n v="0"/>
    <x v="0"/>
    <n v="27010"/>
    <n v="18050"/>
    <n v="8960"/>
    <n v="424.8"/>
    <m/>
    <x v="105"/>
    <n v="8"/>
    <s v="08"/>
    <n v="18"/>
    <x v="1"/>
    <n v="1.18"/>
    <n v="23.6"/>
    <s v="TRIMPESAS S.A."/>
    <n v="1013275"/>
    <s v="HARO RUIZ SIXTO RIGOBERTO"/>
    <x v="149"/>
  </r>
  <r>
    <n v="1002214204"/>
    <s v="UE01"/>
    <x v="23"/>
    <d v="1899-12-30T13:35:00"/>
    <x v="4399"/>
    <s v=""/>
    <s v=""/>
    <n v="0"/>
    <n v="0"/>
    <s v="ZPRC"/>
    <s v="2500108893"/>
    <s v="0000397134"/>
    <n v="8002832866"/>
    <x v="3334"/>
    <x v="7"/>
    <x v="7"/>
    <n v="12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1036.666999999999"/>
    <n v="6010"/>
    <n v="5026.6670000000004"/>
    <n v="64.8"/>
    <m/>
    <x v="6"/>
    <n v="8"/>
    <s v="08"/>
    <n v="6"/>
    <x v="1"/>
    <n v="0.53999999999999992"/>
    <n v="10.799999999999999"/>
    <s v="TRANSPORTE PROPIO"/>
    <n v="1013241"/>
    <s v="COMPAÑÍA DE TRANSPORTE DE CARGA PES"/>
    <x v="81"/>
  </r>
  <r>
    <n v="1002214204"/>
    <s v="UE01"/>
    <x v="23"/>
    <d v="1899-12-30T13:35:00"/>
    <x v="4400"/>
    <s v=""/>
    <s v=""/>
    <n v="0"/>
    <n v="0"/>
    <s v="ZPRC"/>
    <s v="2500108893"/>
    <s v="0000397133"/>
    <n v="8002832864"/>
    <x v="3334"/>
    <x v="5"/>
    <x v="5"/>
    <n v="16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3040"/>
    <n v="8013.3329999999996"/>
    <n v="5026.6670000000004"/>
    <n v="86.4"/>
    <m/>
    <x v="6"/>
    <n v="8"/>
    <s v="08"/>
    <n v="8"/>
    <x v="1"/>
    <n v="0.54"/>
    <n v="10.8"/>
    <s v="TRANSPORTE PROPIO"/>
    <n v="1013241"/>
    <s v="COMPAÑÍA DE TRANSPORTE DE CARGA PES"/>
    <x v="81"/>
  </r>
  <r>
    <n v="1002214204"/>
    <s v="UE01"/>
    <x v="23"/>
    <d v="1899-12-30T13:35:00"/>
    <x v="4401"/>
    <s v=""/>
    <s v=""/>
    <n v="0"/>
    <n v="0"/>
    <s v="ZPRC"/>
    <s v="2500108893"/>
    <s v="0000397132"/>
    <n v="8002832865"/>
    <x v="3334"/>
    <x v="6"/>
    <x v="6"/>
    <n v="2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5043.334000000001"/>
    <n v="10016.666999999999"/>
    <n v="5026.6670000000004"/>
    <n v="108"/>
    <m/>
    <x v="6"/>
    <n v="8"/>
    <s v="08"/>
    <n v="10"/>
    <x v="1"/>
    <n v="0.54"/>
    <n v="10.8"/>
    <s v="TRANSPORTE PROPIO"/>
    <n v="1013241"/>
    <s v="COMPAÑÍA DE TRANSPORTE DE CARGA PES"/>
    <x v="81"/>
  </r>
  <r>
    <n v="1002214160"/>
    <s v="UE01"/>
    <x v="23"/>
    <d v="1899-12-30T13:37:00"/>
    <x v="4402"/>
    <s v=""/>
    <s v=""/>
    <n v="0"/>
    <n v="0"/>
    <s v="ZPRC"/>
    <s v="2500108896"/>
    <s v="P000033910"/>
    <n v="8002832803"/>
    <x v="3335"/>
    <x v="7"/>
    <x v="7"/>
    <n v="240"/>
    <s v="BOL"/>
    <s v="101724"/>
    <x v="50"/>
    <s v="800852"/>
    <s v="BODEGA GB"/>
    <x v="9"/>
    <s v="AV. MARIANO ACOSTA 23-70 Y JOSE CAN"/>
    <x v="11"/>
    <s v="O-Imbabura-Ibarra"/>
    <n v="30"/>
    <x v="112"/>
    <x v="112"/>
    <s v="100015001"/>
    <s v="GUZMAN ERNESTO"/>
    <s v="ZEMT"/>
    <x v="157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  <n v="1013949"/>
    <s v="MEDIAVILLA FLORES WILSON PATRICIO"/>
    <x v="157"/>
  </r>
  <r>
    <n v="1002214160"/>
    <s v="UE01"/>
    <x v="23"/>
    <d v="1899-12-30T13:37:00"/>
    <x v="4403"/>
    <s v=""/>
    <s v=""/>
    <n v="0"/>
    <n v="0"/>
    <s v="ZPRC"/>
    <s v="2500108895"/>
    <s v="P000033909"/>
    <n v="8002832802"/>
    <x v="3335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12"/>
    <x v="112"/>
    <s v="100015001"/>
    <s v="GUZMAN ERNESTO"/>
    <s v="ZEMT"/>
    <x v="157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  <n v="1013949"/>
    <s v="MEDIAVILLA FLORES WILSON PATRICIO"/>
    <x v="157"/>
  </r>
  <r>
    <n v="1002214208"/>
    <s v="UE01"/>
    <x v="23"/>
    <d v="1899-12-30T13:39:00"/>
    <x v="4404"/>
    <s v="9000811183"/>
    <s v="012-022-00317340"/>
    <n v="4336.2"/>
    <n v="4861.7700000000004"/>
    <s v="ZPVN"/>
    <s v="40569485"/>
    <s v="0000397293"/>
    <n v="8002832870"/>
    <x v="3336"/>
    <x v="6"/>
    <x v="6"/>
    <n v="660"/>
    <s v="BOL"/>
    <s v="103020"/>
    <x v="20"/>
    <s v="804380"/>
    <s v="SUCURSAL LATACUNGA"/>
    <x v="6"/>
    <s v="MARCO AURELIO SUBIA"/>
    <x v="17"/>
    <s v="O-Cotopaxi-Latacunga"/>
    <n v="198"/>
    <x v="71"/>
    <x v="71"/>
    <s v="100014916"/>
    <s v="PUETATE MAURICIO"/>
    <s v="ZETT"/>
    <x v="209"/>
    <s v="2"/>
    <s v="Sin Pallet"/>
    <n v="0"/>
    <n v="0"/>
    <x v="0"/>
    <n v="50790"/>
    <n v="33030"/>
    <n v="17760"/>
    <n v="488.4"/>
    <m/>
    <x v="69"/>
    <n v="8"/>
    <s v="08"/>
    <n v="33"/>
    <x v="1"/>
    <n v="0.74"/>
    <n v="14.799999999999999"/>
    <s v="LA ARMENIA S.A."/>
    <n v="1013556"/>
    <s v="RAMIREZ BAEZ FIDEL RAMIRO"/>
    <x v="209"/>
  </r>
  <r>
    <n v="1002214304"/>
    <s v="UE01"/>
    <x v="23"/>
    <d v="1899-12-30T14:02:00"/>
    <x v="4405"/>
    <s v="9000811189"/>
    <s v="012-022-00317342"/>
    <n v="1820"/>
    <n v="2040.6"/>
    <s v="ZPVN"/>
    <s v="40569525"/>
    <s v="P000033975"/>
    <n v="8002832989"/>
    <x v="3337"/>
    <x v="3"/>
    <x v="3"/>
    <n v="280"/>
    <s v="BOL"/>
    <s v="101478"/>
    <x v="77"/>
    <s v="805206"/>
    <s v="FERRETERIA DASALMA"/>
    <x v="15"/>
    <s v="AV. MUYUNA Y JUMANDY"/>
    <x v="21"/>
    <s v="O-Napo-Tena"/>
    <n v="258"/>
    <x v="44"/>
    <x v="44"/>
    <s v="10007279"/>
    <s v="QUILUMBANGO LLIQUIN HECTOR FERNANDO"/>
    <s v="ZEMU"/>
    <x v="54"/>
    <s v="2"/>
    <s v="Sin Pallet"/>
    <n v="0"/>
    <n v="0"/>
    <x v="0"/>
    <n v="18528.332999999999"/>
    <n v="14023.333000000001"/>
    <n v="4505"/>
    <n v="252"/>
    <m/>
    <x v="42"/>
    <n v="8"/>
    <s v="08"/>
    <n v="14"/>
    <x v="1"/>
    <n v="0.9"/>
    <n v="18"/>
    <s v="LIDENORTI S.A."/>
    <n v="1022120"/>
    <s v="RUIZ MORALES VANESSA SOLANGE"/>
    <x v="54"/>
  </r>
  <r>
    <n v="1002214304"/>
    <s v="UE01"/>
    <x v="23"/>
    <d v="1899-12-30T14:02:00"/>
    <x v="4406"/>
    <s v="9000811188"/>
    <s v="012-022-00317341"/>
    <n v="541.6"/>
    <n v="607.24"/>
    <s v="ZPVN"/>
    <s v="40569524"/>
    <s v="P000033974"/>
    <n v="8002832990"/>
    <x v="3337"/>
    <x v="4"/>
    <x v="4"/>
    <n v="80"/>
    <s v="BOL"/>
    <s v="101478"/>
    <x v="77"/>
    <s v="805206"/>
    <s v="FERRETERIA DASALMA"/>
    <x v="15"/>
    <s v="AV. MUYUNA Y JUMANDY"/>
    <x v="21"/>
    <s v="O-Napo-Tena"/>
    <n v="258"/>
    <x v="44"/>
    <x v="44"/>
    <s v="10007279"/>
    <s v="QUILUMBANGO LLIQUIN HECTOR FERNANDO"/>
    <s v="ZEMU"/>
    <x v="54"/>
    <s v="2"/>
    <s v="Sin Pallet"/>
    <n v="0"/>
    <n v="0"/>
    <x v="0"/>
    <n v="8511.6669999999995"/>
    <n v="4006.6669999999999"/>
    <n v="4505"/>
    <n v="72"/>
    <m/>
    <x v="42"/>
    <n v="8"/>
    <s v="08"/>
    <n v="4"/>
    <x v="1"/>
    <n v="0.9"/>
    <n v="18"/>
    <s v="LIDENORTI S.A."/>
    <n v="1022120"/>
    <s v="RUIZ MORALES VANESSA SOLANGE"/>
    <x v="54"/>
  </r>
  <r>
    <n v="1002214286"/>
    <s v="UE01"/>
    <x v="23"/>
    <d v="1899-12-30T14:09:00"/>
    <x v="4407"/>
    <s v="9000811194"/>
    <s v="012-022-00317344"/>
    <n v="1672.8"/>
    <n v="1875.56"/>
    <s v="ZPVN"/>
    <s v="40569517"/>
    <s v="P000033969"/>
    <n v="8002832965"/>
    <x v="3338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4286"/>
    <s v="UE01"/>
    <x v="23"/>
    <d v="1899-12-30T14:09:00"/>
    <x v="4408"/>
    <s v="9000811193"/>
    <s v="012-022-00317343"/>
    <n v="1521.6"/>
    <n v="1706.03"/>
    <s v="ZPVN"/>
    <s v="40569516"/>
    <s v="P000033968"/>
    <n v="8002832964"/>
    <x v="3338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4305"/>
    <s v="UE01"/>
    <x v="23"/>
    <d v="1899-12-30T14:10:00"/>
    <x v="4409"/>
    <s v="9000811196"/>
    <s v="012-022-00317346"/>
    <n v="1576.8"/>
    <n v="1767.92"/>
    <s v="ZPVN"/>
    <s v="40569510"/>
    <s v="0000397324"/>
    <n v="8002832992"/>
    <x v="3339"/>
    <x v="3"/>
    <x v="3"/>
    <n v="240"/>
    <s v="BOL"/>
    <s v="101664"/>
    <x v="8"/>
    <s v="803632"/>
    <s v="SEGUNDO LECHON"/>
    <x v="54"/>
    <s v="AV 9 DE OCTUBRE Y JULIO LLORI"/>
    <x v="49"/>
    <s v="O-Orellana-Elcoca"/>
    <n v="355"/>
    <x v="150"/>
    <x v="150"/>
    <s v="10008195"/>
    <s v="ESTRADA MORENO GERAL VICHENSO"/>
    <s v="ZEMU"/>
    <x v="224"/>
    <s v="2"/>
    <s v="Sin Pallet"/>
    <n v="0"/>
    <n v="0"/>
    <x v="0"/>
    <n v="16585"/>
    <n v="12040"/>
    <n v="4545"/>
    <n v="316.8"/>
    <m/>
    <x v="147"/>
    <n v="8"/>
    <s v="08"/>
    <n v="12"/>
    <x v="1"/>
    <n v="1.32"/>
    <n v="26.400000000000002"/>
    <s v="SANJOPAS S.A."/>
    <n v="1022327"/>
    <s v="JACOME ECHEVERRIA JEFFERSON SANTIAG"/>
    <x v="224"/>
  </r>
  <r>
    <n v="1002214305"/>
    <s v="UE01"/>
    <x v="23"/>
    <d v="1899-12-30T14:10:00"/>
    <x v="4410"/>
    <s v="9000811195"/>
    <s v="012-022-00317345"/>
    <n v="820.8"/>
    <n v="920.29"/>
    <s v="ZPVN"/>
    <s v="40569510"/>
    <s v="0000397325"/>
    <n v="8002832991"/>
    <x v="3339"/>
    <x v="4"/>
    <x v="4"/>
    <n v="120"/>
    <s v="BOL"/>
    <s v="101664"/>
    <x v="8"/>
    <s v="803632"/>
    <s v="SEGUNDO LECHON"/>
    <x v="54"/>
    <s v="AV 9 DE OCTUBRE Y JULIO LLORI"/>
    <x v="49"/>
    <s v="O-Orellana-Elcoca"/>
    <n v="355"/>
    <x v="150"/>
    <x v="150"/>
    <s v="10008195"/>
    <s v="ESTRADA MORENO GERAL VICHENSO"/>
    <s v="ZEMU"/>
    <x v="224"/>
    <s v="2"/>
    <s v="Sin Pallet"/>
    <n v="0"/>
    <n v="0"/>
    <x v="0"/>
    <n v="10565"/>
    <n v="6020"/>
    <n v="4545"/>
    <n v="158.4"/>
    <m/>
    <x v="147"/>
    <n v="8"/>
    <s v="08"/>
    <n v="6"/>
    <x v="1"/>
    <n v="1.32"/>
    <n v="26.400000000000002"/>
    <s v="SANJOPAS S.A."/>
    <n v="1022327"/>
    <s v="JACOME ECHEVERRIA JEFFERSON SANTIAG"/>
    <x v="224"/>
  </r>
  <r>
    <n v="1002214211"/>
    <s v="UE01"/>
    <x v="23"/>
    <d v="1899-12-30T14:13:00"/>
    <x v="4411"/>
    <s v=""/>
    <s v=""/>
    <n v="0"/>
    <n v="0"/>
    <s v="ZPVN"/>
    <s v="40569506"/>
    <n v="397308"/>
    <n v="8002832873"/>
    <x v="3340"/>
    <x v="3"/>
    <x v="3"/>
    <m/>
    <s v="BOL"/>
    <s v="101961"/>
    <x v="81"/>
    <s v="806602"/>
    <s v="BODEGA MATRIZ LA CONCORDIA"/>
    <x v="41"/>
    <s v="BY PASS VIA A PUERTO QUITO"/>
    <x v="64"/>
    <s v="O-SantoDomingo-LaCondordia"/>
    <m/>
    <x v="180"/>
    <x v="180"/>
    <s v="100016749"/>
    <s v="GARCES NESTOR"/>
    <s v="ZETT"/>
    <x v="290"/>
    <s v="1"/>
    <s v="Con Pallet"/>
    <n v="0.05"/>
    <n v="32"/>
    <x v="0"/>
    <n v="50690"/>
    <n v="32090"/>
    <n v="18600"/>
    <m/>
    <s v="remplaza la guia 414123"/>
    <x v="3"/>
    <n v="8"/>
    <s v="08"/>
    <m/>
    <x v="1"/>
    <s v=""/>
    <s v=""/>
    <s v="TRANSLOINSA"/>
    <n v="10008144"/>
    <s v="GARCES MARTINEZ NESTOR FABIAN"/>
    <x v="288"/>
  </r>
  <r>
    <n v="1002214250"/>
    <s v="UE01"/>
    <x v="23"/>
    <d v="1899-12-30T14:14:00"/>
    <x v="4412"/>
    <s v=""/>
    <s v=""/>
    <n v="0"/>
    <n v="0"/>
    <s v="ZPRC"/>
    <s v="2500108888"/>
    <s v="P000033895"/>
    <n v="8002832922"/>
    <x v="3341"/>
    <x v="2"/>
    <x v="2"/>
    <n v="31.1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7730"/>
    <n v="31100"/>
    <n v="16630"/>
    <n v="0"/>
    <m/>
    <x v="3"/>
    <n v="8"/>
    <s v="08"/>
    <n v="31.1"/>
    <x v="1"/>
    <n v="0"/>
    <n v="0"/>
    <s v="UNICON"/>
    <n v="1014412"/>
    <s v="UNION DE CONCRETERAS UNICON UCUE"/>
    <x v="41"/>
  </r>
  <r>
    <n v="1002214171"/>
    <s v="UE01"/>
    <x v="23"/>
    <d v="1899-12-30T14:16:00"/>
    <x v="4413"/>
    <s v="9000811202"/>
    <s v="012-022-00317348"/>
    <n v="3238.68"/>
    <n v="3631.23"/>
    <s v="ZPVN"/>
    <s v="40569321"/>
    <s v="P000033917"/>
    <n v="8002832820"/>
    <x v="3342"/>
    <x v="6"/>
    <x v="6"/>
    <n v="480"/>
    <s v="BOL"/>
    <s v="101683"/>
    <x v="16"/>
    <s v="802035"/>
    <s v="BOSNA No 2-OTAVALO"/>
    <x v="8"/>
    <s v="CALLE MORALES  S/N Y CALLE31 DE OCT"/>
    <x v="8"/>
    <s v="O-Imbabura-Otavalo"/>
    <n v="8"/>
    <x v="104"/>
    <x v="104"/>
    <s v="100021747"/>
    <s v="GARCES MILTON"/>
    <s v="ZEMT"/>
    <x v="249"/>
    <s v="1"/>
    <s v="Con Pallet"/>
    <n v="0.05"/>
    <n v="24"/>
    <x v="0"/>
    <n v="37770"/>
    <n v="24050"/>
    <n v="13720"/>
    <n v="43.2"/>
    <m/>
    <x v="102"/>
    <n v="8"/>
    <s v="08"/>
    <n v="24"/>
    <x v="1"/>
    <n v="9.0000000000000011E-2"/>
    <n v="1.8"/>
    <s v="TRANSSJQ S.A."/>
    <n v="1013719"/>
    <s v="GARCES OSWALDO GERMAN"/>
    <x v="249"/>
  </r>
  <r>
    <n v="1002214227"/>
    <s v="UE01"/>
    <x v="23"/>
    <d v="1899-12-30T14:18:00"/>
    <x v="4414"/>
    <s v="9000811203"/>
    <s v="012-022-00317349"/>
    <n v="4008.04"/>
    <n v="4493.84"/>
    <s v="ZPVN"/>
    <s v="40569183"/>
    <s v="0000396825"/>
    <n v="8002832892"/>
    <x v="3343"/>
    <x v="2"/>
    <x v="2"/>
    <n v="29.72"/>
    <s v="T"/>
    <s v="101895"/>
    <x v="140"/>
    <s v="802472"/>
    <s v="DESTINO VIBROPOSTE GRANEL"/>
    <x v="51"/>
    <s v="CALLE CORNELIO VELASCO"/>
    <x v="83"/>
    <s v="O-Imbabura-Ant.Ante.(Atuntaqu"/>
    <n v="20"/>
    <x v="30"/>
    <x v="30"/>
    <s v="100016824"/>
    <s v="YANEZ JOSE"/>
    <s v="ZECI"/>
    <x v="58"/>
    <s v="2"/>
    <s v="Sin Pallet"/>
    <n v="0"/>
    <n v="0"/>
    <x v="0"/>
    <n v="47970"/>
    <n v="29720"/>
    <n v="18250"/>
    <n v="132.55000000000001"/>
    <m/>
    <x v="28"/>
    <n v="8"/>
    <s v="08"/>
    <n v="29.72"/>
    <x v="1"/>
    <n v="4.4599596231493948"/>
    <n v="4.4599596231493948"/>
    <s v="TRANSALMEIDA CIA."/>
    <n v="1013966"/>
    <s v="ALMEIDA CHICAIZA MIGUEL ANGEL"/>
    <x v="58"/>
  </r>
  <r>
    <n v="1002214232"/>
    <s v="UE01"/>
    <x v="23"/>
    <d v="1899-12-30T14:21:00"/>
    <x v="4415"/>
    <s v="9000811206"/>
    <s v="012-022-00317351"/>
    <n v="1557.6"/>
    <n v="1746.39"/>
    <s v="ZPVN"/>
    <s v="40569109"/>
    <s v="0000396692"/>
    <n v="8002832897"/>
    <x v="3344"/>
    <x v="3"/>
    <x v="3"/>
    <n v="240"/>
    <s v="BOL"/>
    <s v="103279"/>
    <x v="110"/>
    <s v="804474"/>
    <s v="BODEGA PRINCIPAL"/>
    <x v="40"/>
    <s v="DIAGONAL A COMANDO DE POLICIA"/>
    <x v="59"/>
    <s v="O-Manabi-Portoviejo"/>
    <n v="468"/>
    <x v="105"/>
    <x v="105"/>
    <s v="100017992"/>
    <s v="VILLEGAS DARWIN"/>
    <s v="ZEMT"/>
    <x v="147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  <n v="1020170"/>
    <s v="VILLEGAS PASQUEL DARWIN EDMUNDO"/>
    <x v="147"/>
  </r>
  <r>
    <n v="1002214232"/>
    <s v="UE01"/>
    <x v="23"/>
    <d v="1899-12-30T14:21:00"/>
    <x v="4416"/>
    <s v="9000811205"/>
    <s v="012-022-00317350"/>
    <n v="1620"/>
    <n v="1816.35"/>
    <s v="ZPVN"/>
    <s v="40569109"/>
    <s v="0000396691"/>
    <n v="8002832898"/>
    <x v="3344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105"/>
    <x v="105"/>
    <s v="100017992"/>
    <s v="VILLEGAS DARWIN"/>
    <s v="ZEMT"/>
    <x v="147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  <n v="1020170"/>
    <s v="VILLEGAS PASQUEL DARWIN EDMUNDO"/>
    <x v="147"/>
  </r>
  <r>
    <n v="1002214254"/>
    <s v="UE01"/>
    <x v="23"/>
    <d v="1899-12-30T14:24:00"/>
    <x v="4417"/>
    <s v="9000811208"/>
    <s v="012-022-00317352"/>
    <n v="3900.31"/>
    <n v="4373.0600000000004"/>
    <s v="ZPVN"/>
    <s v="40569293"/>
    <s v="0000397276"/>
    <n v="8002832926"/>
    <x v="3345"/>
    <x v="2"/>
    <x v="2"/>
    <n v="31.51"/>
    <s v="T"/>
    <s v="101453"/>
    <x v="221"/>
    <s v="807707"/>
    <s v="PUENTE COLIMES"/>
    <x v="91"/>
    <s v="VIA COLIMES"/>
    <x v="142"/>
    <s v="O-Guayas-Colimes"/>
    <n v="544"/>
    <x v="1"/>
    <x v="1"/>
    <s v="100017509"/>
    <s v="YANDUN RUBEN"/>
    <s v="ZECI"/>
    <x v="272"/>
    <s v="2"/>
    <s v="Sin Pallet"/>
    <n v="0"/>
    <n v="0"/>
    <x v="0"/>
    <n v="49430"/>
    <n v="31510"/>
    <n v="17920"/>
    <n v="1210.3"/>
    <m/>
    <x v="1"/>
    <n v="8"/>
    <s v="08"/>
    <n v="31.51"/>
    <x v="1"/>
    <n v="38.410028562361148"/>
    <n v="38.410028562361148"/>
    <s v="TRANSCONCEM CIA. LTDA."/>
    <n v="1013227"/>
    <s v="COMPAÑIA DE TRANSPORTE PESADO"/>
    <x v="273"/>
  </r>
  <r>
    <n v="1002214306"/>
    <s v="UE01"/>
    <x v="23"/>
    <d v="1899-12-30T14:26:00"/>
    <x v="4418"/>
    <s v="9000811211"/>
    <s v="012-022-00317354"/>
    <n v="1314"/>
    <n v="1473.27"/>
    <s v="ZPVN"/>
    <s v="40569343"/>
    <s v="0000397079"/>
    <n v="8002832994"/>
    <x v="3346"/>
    <x v="3"/>
    <x v="3"/>
    <n v="200"/>
    <s v="BOL"/>
    <s v="101664"/>
    <x v="8"/>
    <s v="810309"/>
    <s v="CASTRO CASTRO CARLOS DEIFILIO"/>
    <x v="54"/>
    <s v="GENERAL JUMANDY S/N Y MISION CAPUCH"/>
    <x v="94"/>
    <s v="O-Orellana-Lajoyadelossacch"/>
    <n v="371"/>
    <x v="31"/>
    <x v="31"/>
    <s v="100014899"/>
    <s v="PILLAJO LUIS"/>
    <s v="ZEMU"/>
    <x v="37"/>
    <s v="2"/>
    <s v="Sin Pallet"/>
    <n v="0"/>
    <n v="0"/>
    <x v="0"/>
    <n v="14532.222"/>
    <n v="10022.222"/>
    <n v="4510"/>
    <n v="242"/>
    <m/>
    <x v="29"/>
    <n v="8"/>
    <s v="08"/>
    <n v="10"/>
    <x v="1"/>
    <n v="1.21"/>
    <n v="24.2"/>
    <s v="SANJOPAS S.A."/>
    <n v="1014267"/>
    <s v="PILLAJO GUATEMAL VICTOR JULIO"/>
    <x v="37"/>
  </r>
  <r>
    <n v="1002214306"/>
    <s v="UE01"/>
    <x v="23"/>
    <d v="1899-12-30T14:26:00"/>
    <x v="4419"/>
    <s v="9000811209"/>
    <s v="012-022-00317353"/>
    <n v="1094.4000000000001"/>
    <n v="1227.05"/>
    <s v="ZPVN"/>
    <s v="40569343"/>
    <s v="0000397080"/>
    <n v="8002832993"/>
    <x v="3346"/>
    <x v="4"/>
    <x v="4"/>
    <n v="160"/>
    <s v="BOL"/>
    <s v="101664"/>
    <x v="8"/>
    <s v="810309"/>
    <s v="CASTRO CASTRO CARLOS DEIFILIO"/>
    <x v="54"/>
    <s v="GENERAL JUMANDY S/N Y MISION CAPUCH"/>
    <x v="94"/>
    <s v="O-Orellana-Lajoyadelossacch"/>
    <n v="371"/>
    <x v="31"/>
    <x v="31"/>
    <s v="100014899"/>
    <s v="PILLAJO LUIS"/>
    <s v="ZEMU"/>
    <x v="37"/>
    <s v="2"/>
    <s v="Sin Pallet"/>
    <n v="0"/>
    <n v="0"/>
    <x v="0"/>
    <n v="12527.778"/>
    <n v="8017.7780000000002"/>
    <n v="4510"/>
    <n v="193.6"/>
    <m/>
    <x v="29"/>
    <n v="8"/>
    <s v="08"/>
    <n v="8"/>
    <x v="1"/>
    <n v="1.21"/>
    <n v="24.2"/>
    <s v="SANJOPAS S.A."/>
    <n v="1014267"/>
    <s v="PILLAJO GUATEMAL VICTOR JULIO"/>
    <x v="37"/>
  </r>
  <r>
    <n v="1002214242"/>
    <s v="UE01"/>
    <x v="23"/>
    <d v="1899-12-30T14:30:00"/>
    <x v="4420"/>
    <s v="9000811212"/>
    <s v="012-022-00317355"/>
    <n v="4440.18"/>
    <n v="4978.3599999999997"/>
    <s v="ZPVN"/>
    <s v="40569198"/>
    <s v="0000396836"/>
    <n v="8002832913"/>
    <x v="3347"/>
    <x v="9"/>
    <x v="9"/>
    <n v="660"/>
    <s v="BOL"/>
    <s v="101961"/>
    <x v="81"/>
    <s v="809676"/>
    <s v="OBRA BUENA FE HORMIGONERA"/>
    <x v="31"/>
    <s v="TRONCAL DE LA COSTA"/>
    <x v="47"/>
    <s v="O-Losrios-Buenafe"/>
    <n v="328"/>
    <x v="159"/>
    <x v="159"/>
    <s v="10008306"/>
    <s v="SALAZAR POZO CARLOS EDUARDO"/>
    <s v="ZETT"/>
    <x v="291"/>
    <s v="2"/>
    <s v="Sin Pallet"/>
    <n v="0"/>
    <n v="0"/>
    <x v="0"/>
    <n v="50430"/>
    <n v="33110"/>
    <n v="17320"/>
    <n v="679.8"/>
    <m/>
    <x v="156"/>
    <n v="8"/>
    <s v="08"/>
    <n v="33"/>
    <x v="1"/>
    <n v="1.03"/>
    <n v="20.599999999999998"/>
    <s v="TRAPSA C.A."/>
    <n v="1013279"/>
    <s v="TAPIA CAMPAÑA NESTOR HEMIRO"/>
    <x v="289"/>
  </r>
  <r>
    <n v="1002214371"/>
    <s v="UE01"/>
    <x v="23"/>
    <d v="1899-12-30T14:35:00"/>
    <x v="4421"/>
    <s v="9000811213"/>
    <s v="012-022-00317356"/>
    <n v="4332.04"/>
    <n v="4857.1099999999997"/>
    <s v="ZPVN"/>
    <s v="40568952"/>
    <s v="0000396584"/>
    <n v="8002833081"/>
    <x v="3348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710"/>
    <n v="33070"/>
    <n v="17640"/>
    <n v="594"/>
    <m/>
    <x v="155"/>
    <n v="8"/>
    <s v="08"/>
    <n v="33"/>
    <x v="1"/>
    <n v="0.9"/>
    <n v="18"/>
    <s v="TRANSPORTE PROPIO"/>
    <n v="1021138"/>
    <s v="ARCOS MENDOZA LUIS EDUARDO"/>
    <x v="239"/>
  </r>
  <r>
    <n v="1002214151"/>
    <s v="UE01"/>
    <x v="23"/>
    <d v="1899-12-30T14:36:00"/>
    <x v="4422"/>
    <s v=""/>
    <s v=""/>
    <n v="0"/>
    <n v="0"/>
    <s v="ZPRC"/>
    <s v="2500108920"/>
    <s v="0000397263"/>
    <n v="8002832790"/>
    <x v="3349"/>
    <x v="7"/>
    <x v="7"/>
    <n v="640"/>
    <s v="BOL"/>
    <s v="101724"/>
    <x v="50"/>
    <s v="800852"/>
    <s v="BODEGA GB"/>
    <x v="9"/>
    <s v="AV. MARIANO ACOSTA 23-70 Y JOSE CAN"/>
    <x v="11"/>
    <s v="O-Imbabura-Ibarra"/>
    <n v="30"/>
    <x v="181"/>
    <x v="181"/>
    <s v="10003471"/>
    <s v="CUASES POTOSI HENRY SEGUNDO"/>
    <s v="ZETT"/>
    <x v="292"/>
    <s v="1"/>
    <s v="Con Pallet"/>
    <n v="0.05"/>
    <n v="32"/>
    <x v="0"/>
    <n v="50380"/>
    <n v="31990"/>
    <n v="18390"/>
    <n v="121.6"/>
    <m/>
    <x v="175"/>
    <n v="8"/>
    <s v="08"/>
    <n v="32"/>
    <x v="1"/>
    <n v="0.19"/>
    <n v="3.8"/>
    <s v="LIDENORTI S.A."/>
    <n v="10008163"/>
    <s v="ESPARZA MENDEZ KEVIN ISRAEL"/>
    <x v="290"/>
  </r>
  <r>
    <n v="1002214320"/>
    <s v="UE01"/>
    <x v="23"/>
    <d v="1899-12-30T14:38:00"/>
    <x v="4423"/>
    <s v="9000811214"/>
    <s v="012-022-00317357"/>
    <n v="3326.4"/>
    <n v="3729.58"/>
    <s v="ZPVN"/>
    <s v="40569287"/>
    <s v="0000396992"/>
    <n v="8002833012"/>
    <x v="3350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86"/>
    <x v="86"/>
    <s v="100014867"/>
    <s v="RODRIGUEZ LUIS"/>
    <s v="ZEMT"/>
    <x v="118"/>
    <s v="1"/>
    <s v="Con Pallet"/>
    <n v="0.05"/>
    <n v="24"/>
    <x v="0"/>
    <n v="38930"/>
    <n v="24050"/>
    <n v="14880"/>
    <n v="220.8"/>
    <m/>
    <x v="84"/>
    <n v="8"/>
    <s v="08"/>
    <n v="24"/>
    <x v="1"/>
    <n v="0.46"/>
    <n v="9.2000000000000011"/>
    <s v="TRIMPESAS S.A."/>
    <n v="1013102"/>
    <s v="VIZCAINO FLORES JENNY NARCISA"/>
    <x v="118"/>
  </r>
  <r>
    <n v="1002214347"/>
    <s v="UE01"/>
    <x v="23"/>
    <d v="1899-12-30T14:39:00"/>
    <x v="4424"/>
    <s v="9000811215"/>
    <s v="012-022-00317358"/>
    <n v="2390"/>
    <n v="2679.68"/>
    <s v="ZPVN"/>
    <s v="40569508"/>
    <s v="P000033967"/>
    <n v="8002833048"/>
    <x v="3351"/>
    <x v="6"/>
    <x v="6"/>
    <n v="36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27040"/>
    <n v="18000"/>
    <n v="9040"/>
    <n v="118.8"/>
    <m/>
    <x v="7"/>
    <n v="8"/>
    <s v="08"/>
    <n v="18"/>
    <x v="1"/>
    <n v="0.33"/>
    <n v="6.6"/>
    <s v="TRANSPORTE PROPIO"/>
    <n v="1013388"/>
    <s v="CAMPAÑA MALDONADO BLANCA CECILIA"/>
    <x v="8"/>
  </r>
  <r>
    <n v="1002214168"/>
    <s v="UE01"/>
    <x v="23"/>
    <d v="1899-12-30T14:41:00"/>
    <x v="4425"/>
    <s v="9000811221"/>
    <s v="012-022-00317360"/>
    <n v="557.6"/>
    <n v="625.17999999999995"/>
    <s v="ZPVN"/>
    <s v="40569481"/>
    <s v="0000397288"/>
    <n v="8002832815"/>
    <x v="3352"/>
    <x v="7"/>
    <x v="7"/>
    <n v="80"/>
    <s v="BOL"/>
    <s v="102835"/>
    <x v="102"/>
    <s v="803600"/>
    <s v="FERRICENTRO CAMAL"/>
    <x v="8"/>
    <s v="PANAMERICANA Y CALLE DEL ROCIO"/>
    <x v="8"/>
    <s v="O-Imbabura-Otavalo"/>
    <n v="8"/>
    <x v="94"/>
    <x v="94"/>
    <s v="10003496"/>
    <s v="AYALA LOPEZ PABLO ERNESTO"/>
    <s v="ZETT"/>
    <x v="131"/>
    <s v="1"/>
    <s v="Con Pallet"/>
    <n v="0.05"/>
    <n v="4"/>
    <x v="0"/>
    <n v="13241.25"/>
    <n v="4011.25"/>
    <n v="9230"/>
    <n v="7.2"/>
    <m/>
    <x v="92"/>
    <n v="8"/>
    <s v="08"/>
    <n v="4"/>
    <x v="1"/>
    <n v="0.09"/>
    <n v="1.8"/>
    <s v="TRAPSA C.A."/>
    <n v="10003459"/>
    <s v="AYALA LOPEZ PABLO ROBERTO"/>
    <x v="131"/>
  </r>
  <r>
    <n v="1002214168"/>
    <s v="UE01"/>
    <x v="23"/>
    <d v="1899-12-30T14:41:00"/>
    <x v="4426"/>
    <s v="9000811219"/>
    <s v="012-022-00317359"/>
    <n v="3864"/>
    <n v="4332.34"/>
    <s v="ZPVN"/>
    <s v="40569481"/>
    <s v="0000397287"/>
    <n v="8002832816"/>
    <x v="3352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94"/>
    <x v="94"/>
    <s v="10003496"/>
    <s v="AYALA LOPEZ PABLO ERNESTO"/>
    <s v="ZETT"/>
    <x v="131"/>
    <s v="1"/>
    <s v="Con Pallet"/>
    <n v="0.05"/>
    <n v="28"/>
    <x v="0"/>
    <n v="37308.75"/>
    <n v="28078.75"/>
    <n v="9230"/>
    <n v="50.4"/>
    <m/>
    <x v="92"/>
    <n v="8"/>
    <s v="08"/>
    <n v="28"/>
    <x v="1"/>
    <n v="0.09"/>
    <n v="1.8"/>
    <s v="TRAPSA C.A."/>
    <n v="10003459"/>
    <s v="AYALA LOPEZ PABLO ROBERTO"/>
    <x v="131"/>
  </r>
  <r>
    <n v="1002214310"/>
    <s v="UE01"/>
    <x v="23"/>
    <d v="1899-12-30T14:43:00"/>
    <x v="4427"/>
    <s v="9000811222"/>
    <s v="012-022-00317361"/>
    <n v="2545.1999999999998"/>
    <n v="2853.69"/>
    <s v="ZPVN"/>
    <s v="40569509"/>
    <s v="0000397310"/>
    <n v="8002832998"/>
    <x v="3353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16"/>
    <x v="16"/>
    <s v="10008215"/>
    <s v="MAFLA SEVILLANO LUIS EDUARDO"/>
    <s v="ZEMU"/>
    <x v="107"/>
    <s v="2"/>
    <s v="Sin Pallet"/>
    <n v="0"/>
    <n v="0"/>
    <x v="0"/>
    <n v="26980"/>
    <n v="17960"/>
    <n v="9020"/>
    <n v="381.6"/>
    <m/>
    <x v="16"/>
    <n v="8"/>
    <s v="08"/>
    <n v="18"/>
    <x v="1"/>
    <n v="1.06"/>
    <n v="21.200000000000003"/>
    <s v="LA ARMENIA S.A."/>
    <n v="1020060"/>
    <s v="FUERTES RUEDA HUGO BALDOMERO"/>
    <x v="107"/>
  </r>
  <r>
    <n v="1002214299"/>
    <s v="UE01"/>
    <x v="23"/>
    <d v="1899-12-30T14:45:00"/>
    <x v="4428"/>
    <s v="9000811223"/>
    <s v="012-022-00317362"/>
    <n v="4422.3999999999996"/>
    <n v="4958.43"/>
    <s v="ZPVN"/>
    <s v="40569539"/>
    <s v="0000397347"/>
    <n v="8002832984"/>
    <x v="3354"/>
    <x v="4"/>
    <x v="4"/>
    <n v="640"/>
    <s v="BOL"/>
    <s v="103532"/>
    <x v="242"/>
    <s v="805034"/>
    <s v="OBRA DAYUMA CPP"/>
    <x v="33"/>
    <s v="KM 40 VIA AL AUCA"/>
    <x v="121"/>
    <s v="O-Orellana-Dayuma"/>
    <n v="359"/>
    <x v="35"/>
    <x v="35"/>
    <s v="100014897"/>
    <s v="CHAUCA RAMIRO"/>
    <s v="ZETT"/>
    <x v="232"/>
    <s v="1"/>
    <s v="Con Pallet"/>
    <n v="0.05"/>
    <n v="32"/>
    <x v="0"/>
    <n v="49580"/>
    <n v="32090"/>
    <n v="17490"/>
    <n v="870.4"/>
    <m/>
    <x v="33"/>
    <n v="8"/>
    <s v="08"/>
    <n v="32"/>
    <x v="1"/>
    <n v="1.3599999999999999"/>
    <n v="27.2"/>
    <s v="SELVALEGRE S.A."/>
    <n v="1013510"/>
    <s v="ESPARZA ENDARA ALVARO DAMIAN"/>
    <x v="232"/>
  </r>
  <r>
    <n v="1002214336"/>
    <s v="UE01"/>
    <x v="23"/>
    <d v="1899-12-30T14:48:00"/>
    <x v="4429"/>
    <s v="9000811224"/>
    <s v="012-022-00317363"/>
    <n v="4353.7"/>
    <n v="4881.3900000000003"/>
    <s v="ZPVN"/>
    <s v="40569507"/>
    <s v="P000033964"/>
    <n v="8002833033"/>
    <x v="3355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980"/>
    <n v="34060"/>
    <n v="17920"/>
    <n v="503.2"/>
    <m/>
    <x v="7"/>
    <n v="8"/>
    <s v="08"/>
    <n v="34"/>
    <x v="1"/>
    <n v="0.74"/>
    <n v="14.799999999999999"/>
    <s v="TRANSPORTE PROPIO"/>
    <n v="1013388"/>
    <s v="CAMPAÑA MALDONADO BLANCA CECILIA"/>
    <x v="38"/>
  </r>
  <r>
    <n v="1002214352"/>
    <s v="UE01"/>
    <x v="23"/>
    <d v="1899-12-30T14:50:00"/>
    <x v="4430"/>
    <s v="9000811225"/>
    <s v="012-022-00317364"/>
    <n v="2329.7199999999998"/>
    <n v="2612.1"/>
    <s v="ZPVN"/>
    <s v="40569542"/>
    <s v="P000033985"/>
    <n v="8002833055"/>
    <x v="3356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50"/>
    <n v="18050"/>
    <n v="9000"/>
    <n v="266.39999999999998"/>
    <m/>
    <x v="90"/>
    <n v="8"/>
    <s v="08"/>
    <n v="18"/>
    <x v="1"/>
    <n v="0.74"/>
    <n v="14.799999999999999"/>
    <s v="TRANSPORTE PROPIO"/>
    <n v="1013789"/>
    <s v="VEGA VEGA FABIAN"/>
    <x v="127"/>
  </r>
  <r>
    <n v="1002214313"/>
    <s v="UE01"/>
    <x v="23"/>
    <d v="1899-12-30T14:55:00"/>
    <x v="4431"/>
    <s v="9000810361"/>
    <s v="013-020-00048135"/>
    <n v="3059.02"/>
    <n v="3429.79"/>
    <s v="ZPDF"/>
    <s v="70178152"/>
    <s v="0000396908"/>
    <n v="8002833001"/>
    <x v="3357"/>
    <x v="4"/>
    <x v="4"/>
    <n v="480"/>
    <s v="BOL"/>
    <s v="101450"/>
    <x v="183"/>
    <s v="805661"/>
    <s v="SUCURSAL LA AURORA"/>
    <x v="91"/>
    <s v="AV LEON FEBRES CORDERO"/>
    <x v="119"/>
    <s v="O-Guayas-Daule"/>
    <n v="481"/>
    <x v="171"/>
    <x v="171"/>
    <s v="100019746"/>
    <s v="MENDEZ WILSON"/>
    <s v="ZEMT"/>
    <x v="289"/>
    <s v="1"/>
    <s v="Con Pallet"/>
    <n v="0.05"/>
    <n v="24"/>
    <x v="0"/>
    <n v="37900"/>
    <n v="24020"/>
    <n v="13880"/>
    <n v="585.6"/>
    <m/>
    <x v="167"/>
    <n v="8"/>
    <s v="08"/>
    <n v="24"/>
    <x v="1"/>
    <n v="1.22"/>
    <n v="24.400000000000002"/>
    <s v="RUTAS COTACACHENSES S.A."/>
    <n v="1022020"/>
    <s v="MENDEZ FIGUEROA JUAN CARLOS"/>
    <x v="287"/>
  </r>
  <r>
    <n v="1002214372"/>
    <s v="UE01"/>
    <x v="23"/>
    <d v="1899-12-30T14:58:00"/>
    <x v="4432"/>
    <s v="9000811228"/>
    <s v="012-022-00317365"/>
    <n v="2444.9"/>
    <n v="2741.24"/>
    <s v="ZPVN"/>
    <s v="40569550"/>
    <s v="P000033990"/>
    <n v="8002833082"/>
    <x v="3358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6890"/>
    <n v="18020"/>
    <n v="8870"/>
    <n v="118.8"/>
    <m/>
    <x v="23"/>
    <n v="8"/>
    <s v="08"/>
    <n v="18"/>
    <x v="1"/>
    <n v="0.33"/>
    <n v="6.6"/>
    <s v="TRANSPORTE PROPIO"/>
    <n v="1021616"/>
    <s v="PERUGACHI SALCEDO HECTOR PATRICIO"/>
    <x v="29"/>
  </r>
  <r>
    <n v="1002214314"/>
    <s v="UE01"/>
    <x v="23"/>
    <d v="1899-12-30T15:02:00"/>
    <x v="4433"/>
    <s v="9000811231"/>
    <s v="012-022-00317367"/>
    <n v="1386.88"/>
    <n v="1554.98"/>
    <s v="ZPVN"/>
    <s v="40569356"/>
    <s v="P000033928"/>
    <n v="8002833003"/>
    <x v="3359"/>
    <x v="7"/>
    <x v="7"/>
    <n v="200"/>
    <s v="BOL"/>
    <s v="101476"/>
    <x v="21"/>
    <s v="801923"/>
    <s v="BODEGA PAZ LUIS"/>
    <x v="11"/>
    <s v="9 DE OCTUBRE S/N Y"/>
    <x v="19"/>
    <s v="O-Imbabura-Cotacachi"/>
    <n v="15"/>
    <x v="125"/>
    <x v="125"/>
    <s v="100015198"/>
    <s v="IBUJES JESUS"/>
    <s v="ZEMT"/>
    <x v="178"/>
    <s v="1"/>
    <s v="Con Pallet"/>
    <n v="0.05"/>
    <n v="10"/>
    <x v="0"/>
    <n v="17570"/>
    <n v="10000"/>
    <n v="7570"/>
    <n v="30"/>
    <m/>
    <x v="123"/>
    <n v="8"/>
    <s v="08"/>
    <n v="10"/>
    <x v="1"/>
    <n v="0.15"/>
    <n v="3"/>
    <s v="TRAPSA C.A."/>
    <n v="1013257"/>
    <s v="TERAN SARZOSA FRANCISCO BOLIVAR"/>
    <x v="178"/>
  </r>
  <r>
    <n v="1002214314"/>
    <s v="UE01"/>
    <x v="23"/>
    <d v="1899-12-30T15:02:00"/>
    <x v="4434"/>
    <s v="9000811230"/>
    <s v="012-022-00317366"/>
    <n v="1922.33"/>
    <n v="2155.33"/>
    <s v="ZPVN"/>
    <s v="40569355"/>
    <s v="P000033927"/>
    <n v="8002833002"/>
    <x v="3359"/>
    <x v="6"/>
    <x v="6"/>
    <n v="280"/>
    <s v="BOL"/>
    <s v="101476"/>
    <x v="21"/>
    <s v="801923"/>
    <s v="BODEGA PAZ LUIS"/>
    <x v="11"/>
    <s v="9 DE OCTUBRE S/N Y"/>
    <x v="19"/>
    <s v="O-Imbabura-Cotacachi"/>
    <n v="15"/>
    <x v="125"/>
    <x v="125"/>
    <s v="100015198"/>
    <s v="IBUJES JESUS"/>
    <s v="ZEMT"/>
    <x v="178"/>
    <s v="1"/>
    <s v="Con Pallet"/>
    <n v="0.05"/>
    <n v="14"/>
    <x v="0"/>
    <n v="21570"/>
    <n v="14000"/>
    <n v="7570"/>
    <n v="42"/>
    <m/>
    <x v="123"/>
    <n v="8"/>
    <s v="08"/>
    <n v="14"/>
    <x v="1"/>
    <n v="0.15"/>
    <n v="3"/>
    <s v="TRAPSA C.A."/>
    <n v="1013257"/>
    <s v="TERAN SARZOSA FRANCISCO BOLIVAR"/>
    <x v="178"/>
  </r>
  <r>
    <n v="1002214316"/>
    <s v="UE01"/>
    <x v="23"/>
    <d v="1899-12-30T15:07:00"/>
    <x v="4435"/>
    <s v=""/>
    <s v=""/>
    <n v="0"/>
    <n v="0"/>
    <s v="ZPRC"/>
    <s v="2500108876"/>
    <s v="0000396702"/>
    <n v="8002833006"/>
    <x v="3360"/>
    <x v="5"/>
    <x v="5"/>
    <n v="240"/>
    <s v="BOL"/>
    <s v="101613"/>
    <x v="89"/>
    <s v="806418"/>
    <s v="CENTRO DE ACOPIO"/>
    <x v="1"/>
    <s v="AV SIMON BOLIVAR Y CALLE QUITO"/>
    <x v="66"/>
    <s v="O-Pichincha-Nayon"/>
    <n v="96.3"/>
    <x v="87"/>
    <x v="87"/>
    <s v="100019494"/>
    <s v="GUERRERO WILSON"/>
    <s v="ZEMT"/>
    <x v="119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  <n v="10007064"/>
    <s v="GUERRERO HUALPA WILSON GILBERTO"/>
    <x v="119"/>
  </r>
  <r>
    <n v="1002214316"/>
    <s v="UE01"/>
    <x v="23"/>
    <d v="1899-12-30T15:07:00"/>
    <x v="4436"/>
    <s v=""/>
    <s v=""/>
    <n v="0"/>
    <n v="0"/>
    <s v="ZPRC"/>
    <s v="2500108876"/>
    <s v="0000396701"/>
    <n v="8002833005"/>
    <x v="3360"/>
    <x v="6"/>
    <x v="6"/>
    <n v="240"/>
    <s v="BOL"/>
    <s v="101613"/>
    <x v="89"/>
    <s v="806418"/>
    <s v="CENTRO DE ACOPIO"/>
    <x v="1"/>
    <s v="AV SIMON BOLIVAR Y CALLE QUITO"/>
    <x v="66"/>
    <s v="O-Pichincha-Nayon"/>
    <n v="96.3"/>
    <x v="87"/>
    <x v="87"/>
    <s v="100019494"/>
    <s v="GUERRERO WILSON"/>
    <s v="ZEMT"/>
    <x v="119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  <n v="10007064"/>
    <s v="GUERRERO HUALPA WILSON GILBERTO"/>
    <x v="119"/>
  </r>
  <r>
    <n v="1002214278"/>
    <s v="UE01"/>
    <x v="23"/>
    <d v="1899-12-30T15:11:00"/>
    <x v="4437"/>
    <s v="9000811239"/>
    <s v="012-022-00317369"/>
    <n v="3288"/>
    <n v="3686.53"/>
    <s v="ZPVN"/>
    <s v="40569174"/>
    <s v="0000396803"/>
    <n v="8002832954"/>
    <x v="3361"/>
    <x v="7"/>
    <x v="7"/>
    <n v="480"/>
    <s v="BOL"/>
    <s v="101664"/>
    <x v="8"/>
    <s v="805154"/>
    <s v="MEGAHIERRO 2 EUGENIO ESPEJO"/>
    <x v="9"/>
    <s v="EUGENIO ESPEJO Y CORREDOR PERIFERI"/>
    <x v="11"/>
    <s v="O-Imbabura-Ibarra"/>
    <n v="30"/>
    <x v="75"/>
    <x v="75"/>
    <s v="100014924"/>
    <s v="POZO RAUL"/>
    <s v="ZETT"/>
    <x v="106"/>
    <s v="1"/>
    <s v="Con Pallet"/>
    <n v="0.05"/>
    <n v="24"/>
    <x v="0"/>
    <n v="32882.5"/>
    <n v="24022.5"/>
    <n v="8860"/>
    <n v="91.2"/>
    <m/>
    <x v="73"/>
    <n v="8"/>
    <s v="08"/>
    <n v="24"/>
    <x v="1"/>
    <n v="0.19"/>
    <n v="3.8000000000000003"/>
    <s v="TRANSPREMIUM CIA. LTDA."/>
    <n v="1013906"/>
    <s v="VALLEJOS VILLEGAS SAUL EDUARDO"/>
    <x v="106"/>
  </r>
  <r>
    <n v="1002214278"/>
    <s v="UE01"/>
    <x v="23"/>
    <d v="1899-12-30T15:11:00"/>
    <x v="4438"/>
    <s v="9000811238"/>
    <s v="012-022-00317368"/>
    <n v="1084.8"/>
    <n v="1216.29"/>
    <s v="ZPVN"/>
    <s v="40569174"/>
    <s v="0000396804"/>
    <n v="8002832955"/>
    <x v="3361"/>
    <x v="6"/>
    <x v="6"/>
    <n v="160"/>
    <s v="BOL"/>
    <s v="101664"/>
    <x v="8"/>
    <s v="805154"/>
    <s v="MEGAHIERRO 2 EUGENIO ESPEJO"/>
    <x v="9"/>
    <s v="EUGENIO ESPEJO Y CORREDOR PERIFERI"/>
    <x v="11"/>
    <s v="O-Imbabura-Ibarra"/>
    <n v="30"/>
    <x v="75"/>
    <x v="75"/>
    <s v="100014924"/>
    <s v="POZO RAUL"/>
    <s v="ZETT"/>
    <x v="106"/>
    <s v="1"/>
    <s v="Con Pallet"/>
    <n v="0.05"/>
    <n v="8"/>
    <x v="0"/>
    <n v="16867.5"/>
    <n v="8007.5"/>
    <n v="8860"/>
    <n v="30.4"/>
    <m/>
    <x v="73"/>
    <n v="8"/>
    <s v="08"/>
    <n v="8"/>
    <x v="1"/>
    <n v="0.19"/>
    <n v="3.8"/>
    <s v="TRANSPREMIUM CIA. LTDA."/>
    <n v="1013906"/>
    <s v="VALLEJOS VILLEGAS SAUL EDUARDO"/>
    <x v="106"/>
  </r>
  <r>
    <n v="1002214327"/>
    <s v="UE01"/>
    <x v="23"/>
    <d v="1899-12-30T15:16:00"/>
    <x v="4439"/>
    <s v=""/>
    <s v=""/>
    <n v="0"/>
    <n v="0"/>
    <s v="ZPRC"/>
    <s v="2500108873"/>
    <s v="P000033851"/>
    <n v="8002833020"/>
    <x v="3362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76"/>
    <x v="176"/>
    <s v="10003585"/>
    <s v="VARELA ZAPATA RUBEN MAURICIO"/>
    <s v="ZEMT"/>
    <x v="276"/>
    <s v="1"/>
    <s v="Con Pallet"/>
    <n v="0.05"/>
    <n v="24"/>
    <x v="0"/>
    <n v="38480"/>
    <n v="24030"/>
    <n v="14450"/>
    <n v="91.2"/>
    <m/>
    <x v="172"/>
    <n v="8"/>
    <s v="08"/>
    <n v="24"/>
    <x v="1"/>
    <n v="0.19"/>
    <n v="3.8000000000000003"/>
    <s v="TRIMPESAS S.A."/>
    <n v="1013502"/>
    <s v="ESPIN GUEVARA JOSE MARCELO"/>
    <x v="277"/>
  </r>
  <r>
    <n v="1002214454"/>
    <s v="UE01"/>
    <x v="23"/>
    <d v="1899-12-30T15:20:00"/>
    <x v="4440"/>
    <s v="9000811240"/>
    <s v="012-022-00317370"/>
    <n v="4422.3999999999996"/>
    <n v="4958.43"/>
    <s v="ZPVN"/>
    <s v="40569283"/>
    <s v="0000396976"/>
    <n v="8002833175"/>
    <x v="3363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72"/>
    <x v="72"/>
    <s v="100014825"/>
    <s v="MEJIA ARMANDO"/>
    <s v="ZETT"/>
    <x v="93"/>
    <s v="1"/>
    <s v="Con Pallet"/>
    <n v="0.05"/>
    <n v="32"/>
    <x v="0"/>
    <n v="49980"/>
    <n v="32120"/>
    <n v="17860"/>
    <n v="537.6"/>
    <m/>
    <x v="70"/>
    <n v="8"/>
    <s v="08"/>
    <n v="32"/>
    <x v="1"/>
    <n v="0.84000000000000008"/>
    <n v="16.8"/>
    <s v="LIDENORTI S.A."/>
    <n v="1013538"/>
    <s v="ROSERO TAFUR JOSE STALIN"/>
    <x v="93"/>
  </r>
  <r>
    <n v="1002214391"/>
    <s v="UE01"/>
    <x v="23"/>
    <d v="1899-12-30T15:25:00"/>
    <x v="4441"/>
    <s v="9000811241"/>
    <s v="012-022-00317371"/>
    <n v="3235.2"/>
    <n v="3627.32"/>
    <s v="ZPVN"/>
    <s v="40569263"/>
    <s v="P000033901"/>
    <n v="8002833107"/>
    <x v="3364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28"/>
    <x v="28"/>
    <s v="100019281"/>
    <s v="GRANDA BYRON"/>
    <s v="ZEMT"/>
    <x v="34"/>
    <s v="1"/>
    <s v="Con Pallet"/>
    <n v="0.05"/>
    <n v="24"/>
    <x v="0"/>
    <n v="38270"/>
    <n v="24030"/>
    <n v="14240"/>
    <n v="220.8"/>
    <m/>
    <x v="26"/>
    <n v="8"/>
    <s v="08"/>
    <n v="24"/>
    <x v="1"/>
    <n v="0.46"/>
    <n v="9.2000000000000011"/>
    <s v="TRIMPESAS S.A."/>
    <n v="1014322"/>
    <s v="ESPARZA REVELO JORGE MARCELO"/>
    <x v="34"/>
  </r>
  <r>
    <n v="1002214303"/>
    <s v="UE01"/>
    <x v="23"/>
    <d v="1899-12-30T15:28:00"/>
    <x v="4442"/>
    <s v="9000811244"/>
    <s v="012-022-00317372"/>
    <n v="4390.3999999999996"/>
    <n v="4922.55"/>
    <s v="ZPVN"/>
    <s v="40569530"/>
    <s v="0000397339"/>
    <n v="8002832988"/>
    <x v="3365"/>
    <x v="6"/>
    <x v="6"/>
    <n v="640"/>
    <s v="BOL"/>
    <s v="103020"/>
    <x v="20"/>
    <s v="810661"/>
    <s v="DISFERCONS"/>
    <x v="1"/>
    <s v="MARIETA DE VEINTIMILLA Y CARLOS MAN"/>
    <x v="26"/>
    <s v="O-Pichincha-Carapungo"/>
    <n v="89"/>
    <x v="155"/>
    <x v="155"/>
    <s v="100015298"/>
    <s v="GUALSAQUI RAMIRO"/>
    <s v="ZETT"/>
    <x v="233"/>
    <s v="1"/>
    <s v="Con Pallet"/>
    <n v="0.05"/>
    <n v="32"/>
    <x v="0"/>
    <n v="50350"/>
    <n v="32050"/>
    <n v="18300"/>
    <n v="281.60000000000002"/>
    <m/>
    <x v="152"/>
    <n v="8"/>
    <s v="08"/>
    <n v="32"/>
    <x v="1"/>
    <n v="0.44000000000000006"/>
    <n v="8.8000000000000007"/>
    <s v="SANJOPAS S.A."/>
    <n v="1013772"/>
    <s v="SIERRA HERRERA MARCELO EDUARDO"/>
    <x v="233"/>
  </r>
  <r>
    <n v="1002214457"/>
    <s v="UE01"/>
    <x v="23"/>
    <d v="1899-12-30T15:41:00"/>
    <x v="4443"/>
    <s v="9000811253"/>
    <s v="012-022-00317374"/>
    <n v="277.38"/>
    <n v="311"/>
    <s v="ZPVN"/>
    <s v="40569576"/>
    <s v="P000033999"/>
    <n v="8002833179"/>
    <x v="3366"/>
    <x v="7"/>
    <x v="7"/>
    <n v="40"/>
    <s v="BOL"/>
    <s v="101476"/>
    <x v="21"/>
    <s v="807382"/>
    <s v="JM FERRETERO"/>
    <x v="11"/>
    <s v="PEDRO MONCAYO Y SEGUNDO LUIS MORENO"/>
    <x v="19"/>
    <s v="O-Imbabura-Cotacachi"/>
    <n v="15"/>
    <x v="46"/>
    <x v="46"/>
    <s v="100018609"/>
    <s v="CHACON WILSON"/>
    <s v="ZEMU"/>
    <x v="56"/>
    <s v="2"/>
    <s v="Sin Pallet"/>
    <n v="0"/>
    <n v="0"/>
    <x v="0"/>
    <n v="6633.3329999999996"/>
    <n v="2003.3330000000001"/>
    <n v="4630"/>
    <n v="6"/>
    <m/>
    <x v="44"/>
    <n v="8"/>
    <s v="08"/>
    <n v="2"/>
    <x v="1"/>
    <n v="0.15"/>
    <n v="3"/>
    <s v="TRAPSA C.A."/>
    <n v="1013764"/>
    <s v="TERAN SARZOSA CRISTIAN DAVID"/>
    <x v="56"/>
  </r>
  <r>
    <n v="1002214457"/>
    <s v="UE01"/>
    <x v="23"/>
    <d v="1899-12-30T15:41:00"/>
    <x v="4444"/>
    <s v="9000811252"/>
    <s v="012-022-00317373"/>
    <n v="2196.94"/>
    <n v="2463.2199999999998"/>
    <s v="ZPVN"/>
    <s v="40569575"/>
    <s v="P000033998"/>
    <n v="8002833178"/>
    <x v="3366"/>
    <x v="6"/>
    <x v="6"/>
    <n v="320"/>
    <s v="BOL"/>
    <s v="101476"/>
    <x v="21"/>
    <s v="807382"/>
    <s v="JM FERRETERO"/>
    <x v="11"/>
    <s v="PEDRO MONCAYO Y SEGUNDO LUIS MORENO"/>
    <x v="19"/>
    <s v="O-Imbabura-Cotacachi"/>
    <n v="15"/>
    <x v="46"/>
    <x v="46"/>
    <s v="100018609"/>
    <s v="CHACON WILSON"/>
    <s v="ZEMU"/>
    <x v="56"/>
    <s v="2"/>
    <s v="Sin Pallet"/>
    <n v="0"/>
    <n v="0"/>
    <x v="0"/>
    <n v="20656.667000000001"/>
    <n v="16026.666999999999"/>
    <n v="4630"/>
    <n v="48"/>
    <m/>
    <x v="44"/>
    <n v="8"/>
    <s v="08"/>
    <n v="16"/>
    <x v="1"/>
    <n v="0.15"/>
    <n v="3"/>
    <s v="TRAPSA C.A."/>
    <n v="1013764"/>
    <s v="TERAN SARZOSA CRISTIAN DAVID"/>
    <x v="56"/>
  </r>
  <r>
    <n v="1002214461"/>
    <s v="UE01"/>
    <x v="23"/>
    <d v="1899-12-30T15:46:00"/>
    <x v="4445"/>
    <s v="9000811254"/>
    <s v="012-022-00317375"/>
    <n v="2484"/>
    <n v="2785.08"/>
    <s v="ZPVN"/>
    <s v="40569581"/>
    <s v="P000034000"/>
    <n v="8002833184"/>
    <x v="3367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14"/>
    <x v="14"/>
    <s v="100020316"/>
    <s v="TROYA DAVID"/>
    <s v="ZEMU"/>
    <x v="183"/>
    <s v="2"/>
    <s v="Sin Pallet"/>
    <n v="0"/>
    <n v="0"/>
    <x v="0"/>
    <n v="26890"/>
    <n v="18020"/>
    <n v="8870"/>
    <n v="75.599999999999994"/>
    <m/>
    <x v="14"/>
    <n v="8"/>
    <s v="08"/>
    <n v="18"/>
    <x v="1"/>
    <n v="0.21"/>
    <n v="4.1999999999999993"/>
    <s v="OTAVALOTRUCKS S.A."/>
    <n v="1014339"/>
    <s v="NICOLALDE FLORES MILTON FABIAN"/>
    <x v="183"/>
  </r>
  <r>
    <n v="1002214470"/>
    <s v="UE01"/>
    <x v="23"/>
    <d v="1899-12-30T15:50:00"/>
    <x v="4446"/>
    <s v="9000811256"/>
    <s v="012-022-00317376"/>
    <n v="2358"/>
    <n v="2643.8"/>
    <s v="ZPVN"/>
    <s v="40569335"/>
    <s v="0000397069"/>
    <n v="8002833191"/>
    <x v="3368"/>
    <x v="3"/>
    <x v="3"/>
    <n v="360"/>
    <s v="BOL"/>
    <s v="10003223"/>
    <x v="320"/>
    <s v="807622"/>
    <s v="BODEGA PRINCIPAL"/>
    <x v="40"/>
    <s v="AV REALES TAMARINDOS  Y EUDORO LOOR"/>
    <x v="59"/>
    <s v="O-Manabi-Portoviejo"/>
    <n v="468"/>
    <x v="48"/>
    <x v="48"/>
    <s v="100019553"/>
    <s v="GRANDA HENDRY"/>
    <s v="ZEMU"/>
    <x v="62"/>
    <s v="2"/>
    <s v="Sin Pallet"/>
    <n v="0"/>
    <n v="0"/>
    <x v="0"/>
    <n v="27030"/>
    <n v="18070"/>
    <n v="8960"/>
    <n v="414"/>
    <m/>
    <x v="46"/>
    <n v="8"/>
    <s v="08"/>
    <n v="18"/>
    <x v="1"/>
    <n v="1.1499999999999999"/>
    <n v="23"/>
    <s v="TRAPSA C.A."/>
    <n v="1024047"/>
    <s v="GRANDA ALMEIDA LUIS ANIBAL"/>
    <x v="62"/>
  </r>
  <r>
    <n v="1002214429"/>
    <s v="UE01"/>
    <x v="23"/>
    <d v="1899-12-30T15:52:00"/>
    <x v="4447"/>
    <s v="9000811258"/>
    <s v="012-022-00317378"/>
    <n v="3578.4"/>
    <n v="4012.13"/>
    <s v="ZPVN"/>
    <s v="40569311"/>
    <s v="0000397047"/>
    <n v="8002833148"/>
    <x v="3369"/>
    <x v="3"/>
    <x v="3"/>
    <n v="560"/>
    <s v="BOL"/>
    <s v="101664"/>
    <x v="8"/>
    <s v="805431"/>
    <s v="MACAS MARCA OLGA"/>
    <x v="2"/>
    <s v="AV LOS COLONOS FRNT GASOLINERA P&amp;S"/>
    <x v="43"/>
    <s v="O-Santodomingo -Santodomingodelos"/>
    <n v="247"/>
    <x v="169"/>
    <x v="169"/>
    <s v="10006913"/>
    <s v="DE LA CRUZ MANUEL ALADINO"/>
    <s v="ZETT"/>
    <x v="257"/>
    <s v="1"/>
    <s v="Con Pallet"/>
    <n v="0.05"/>
    <n v="28"/>
    <x v="0"/>
    <n v="36907.5"/>
    <n v="28052.5"/>
    <n v="8855"/>
    <n v="470.4"/>
    <m/>
    <x v="165"/>
    <n v="8"/>
    <s v="08"/>
    <n v="28"/>
    <x v="1"/>
    <n v="0.84"/>
    <n v="16.8"/>
    <s v="ELOHIM S.A."/>
    <n v="10006852"/>
    <s v="DE LA CRUZ MANUEL ALADINO"/>
    <x v="257"/>
  </r>
  <r>
    <n v="1002214429"/>
    <s v="UE01"/>
    <x v="23"/>
    <d v="1899-12-30T15:52:00"/>
    <x v="4448"/>
    <s v="9000811257"/>
    <s v="012-022-00317377"/>
    <n v="532"/>
    <n v="596.48"/>
    <s v="ZPVN"/>
    <s v="40569311"/>
    <s v="0000397046"/>
    <n v="8002833147"/>
    <x v="3369"/>
    <x v="4"/>
    <x v="4"/>
    <n v="80"/>
    <s v="BOL"/>
    <s v="101664"/>
    <x v="8"/>
    <s v="805431"/>
    <s v="MACAS MARCA OLGA"/>
    <x v="2"/>
    <s v="AV LOS COLONOS FRNT GASOLINERA P&amp;S"/>
    <x v="43"/>
    <s v="O-Santodomingo -Santodomingodelos"/>
    <n v="247"/>
    <x v="169"/>
    <x v="169"/>
    <s v="10006913"/>
    <s v="DE LA CRUZ MANUEL ALADINO"/>
    <s v="ZETT"/>
    <x v="257"/>
    <s v="1"/>
    <s v="Con Pallet"/>
    <n v="0.05"/>
    <n v="4"/>
    <x v="0"/>
    <n v="12862.5"/>
    <n v="4007.5"/>
    <n v="8855"/>
    <n v="67.2"/>
    <m/>
    <x v="165"/>
    <n v="8"/>
    <s v="08"/>
    <n v="4"/>
    <x v="1"/>
    <n v="0.84000000000000008"/>
    <n v="16.8"/>
    <s v="ELOHIM S.A."/>
    <n v="10006852"/>
    <s v="DE LA CRUZ MANUEL ALADINO"/>
    <x v="257"/>
  </r>
  <r>
    <n v="1002214448"/>
    <s v="UE01"/>
    <x v="23"/>
    <d v="1899-12-30T15:54:00"/>
    <x v="4449"/>
    <s v=""/>
    <s v=""/>
    <n v="0"/>
    <n v="0"/>
    <s v="ZPRC"/>
    <s v="2500108934"/>
    <s v="P000034002"/>
    <n v="8002833169"/>
    <x v="3370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040"/>
    <n v="18000"/>
    <n v="9040"/>
    <n v="266.39999999999998"/>
    <m/>
    <x v="98"/>
    <n v="8"/>
    <s v="08"/>
    <n v="18"/>
    <x v="1"/>
    <n v="0.74"/>
    <n v="14.799999999999999"/>
    <s v="SANJOPAS S.A."/>
    <n v="1013597"/>
    <s v="RUIZ RUIZ EDISON FRANKLIN"/>
    <x v="140"/>
  </r>
  <r>
    <n v="1002214329"/>
    <s v="UE01"/>
    <x v="23"/>
    <d v="1899-12-30T15:57:00"/>
    <x v="4450"/>
    <s v="9000811261"/>
    <s v="012-022-00317379"/>
    <n v="4422.3999999999996"/>
    <n v="4958.43"/>
    <s v="ZPVN"/>
    <s v="40569539"/>
    <s v="0000397348"/>
    <n v="8002833023"/>
    <x v="3371"/>
    <x v="4"/>
    <x v="4"/>
    <n v="640"/>
    <s v="BOL"/>
    <s v="103532"/>
    <x v="242"/>
    <s v="805034"/>
    <s v="OBRA DAYUMA CPP"/>
    <x v="33"/>
    <s v="KM 40 VIA AL AUCA"/>
    <x v="121"/>
    <s v="O-Orellana-Dayuma"/>
    <n v="359"/>
    <x v="75"/>
    <x v="75"/>
    <s v="100014926"/>
    <s v="LATACUMBA LUIS"/>
    <s v="ZETT"/>
    <x v="236"/>
    <s v="1"/>
    <s v="Con Pallet"/>
    <n v="0.05"/>
    <n v="32"/>
    <x v="0"/>
    <n v="49960"/>
    <n v="32060"/>
    <n v="17900"/>
    <n v="870.4"/>
    <m/>
    <x v="73"/>
    <n v="8"/>
    <s v="08"/>
    <n v="32"/>
    <x v="1"/>
    <n v="1.3599999999999999"/>
    <n v="27.2"/>
    <s v="J.V. TRANSPREMIUN CIA.LTDA"/>
    <n v="1013906"/>
    <s v="VALLEJOS VILLEGAS SAUL EDUARDO"/>
    <x v="236"/>
  </r>
  <r>
    <n v="1002214466"/>
    <s v="UE01"/>
    <x v="23"/>
    <d v="1899-12-30T15:58:00"/>
    <x v="4451"/>
    <s v="9000811262"/>
    <s v="012-022-00317380"/>
    <n v="2484.11"/>
    <n v="2785.2"/>
    <s v="ZPVN"/>
    <s v="40569590"/>
    <s v="P000034005"/>
    <n v="8002833187"/>
    <x v="3372"/>
    <x v="7"/>
    <x v="7"/>
    <n v="360"/>
    <s v="BOL"/>
    <s v="101726"/>
    <x v="57"/>
    <s v="807596"/>
    <s v="FERRETERIA QUELAL CAHUASQUI"/>
    <x v="70"/>
    <s v="JUNTA DE CAHUASQUI"/>
    <x v="154"/>
    <s v="O-Imbabura-Cahuasqui"/>
    <n v="77"/>
    <x v="93"/>
    <x v="93"/>
    <s v="100014969"/>
    <s v="LARGO ANGEL"/>
    <s v="ZEMU"/>
    <x v="129"/>
    <s v="2"/>
    <s v="Sin Pallet"/>
    <n v="0"/>
    <n v="0"/>
    <x v="0"/>
    <n v="27190"/>
    <n v="18040"/>
    <n v="9150"/>
    <n v="111.6"/>
    <m/>
    <x v="91"/>
    <n v="8"/>
    <s v="08"/>
    <n v="18"/>
    <x v="1"/>
    <n v="0.31"/>
    <n v="6.1999999999999993"/>
    <s v="TRANSSJQ S.A."/>
    <n v="1012878"/>
    <s v="HINOJOSA SAN ANDRES ANGEL PATRICIO"/>
    <x v="129"/>
  </r>
  <r>
    <n v="1002214425"/>
    <s v="UE01"/>
    <x v="23"/>
    <d v="1899-12-30T16:01:00"/>
    <x v="4452"/>
    <s v="9000811268"/>
    <s v="012-022-00317382"/>
    <n v="247.2"/>
    <n v="277.16000000000003"/>
    <s v="ZPVN"/>
    <s v="40569300"/>
    <s v="P000033915"/>
    <n v="8002833144"/>
    <x v="3373"/>
    <x v="5"/>
    <x v="5"/>
    <n v="40"/>
    <s v="BOL"/>
    <s v="101628"/>
    <x v="13"/>
    <s v="801023"/>
    <s v="LOCAL TUMBACO"/>
    <x v="1"/>
    <s v="FCO. DE ORELLANA S/N Y"/>
    <x v="10"/>
    <s v="O-Pichincha-Tumbaco"/>
    <n v="110"/>
    <x v="47"/>
    <x v="47"/>
    <s v="100014947"/>
    <s v="FLORES DIEGO"/>
    <s v="ZEMT"/>
    <x v="59"/>
    <s v="1"/>
    <s v="Con Pallet"/>
    <n v="0.05"/>
    <n v="2"/>
    <x v="0"/>
    <n v="9404.1669999999995"/>
    <n v="2004.1669999999999"/>
    <n v="7400"/>
    <n v="18.399999999999999"/>
    <m/>
    <x v="45"/>
    <n v="8"/>
    <s v="08"/>
    <n v="2"/>
    <x v="1"/>
    <n v="0.45999999999999996"/>
    <n v="9.1999999999999993"/>
    <s v="TRIMPESAS S.A."/>
    <n v="1013747"/>
    <s v="ANDINO CHICO ERLINDA MARIA"/>
    <x v="59"/>
  </r>
  <r>
    <n v="1002214425"/>
    <s v="UE01"/>
    <x v="23"/>
    <d v="1899-12-30T16:01:00"/>
    <x v="4453"/>
    <s v="9000811267"/>
    <s v="012-022-00317381"/>
    <n v="2965.6"/>
    <n v="3325.05"/>
    <s v="ZPVN"/>
    <s v="40569299"/>
    <s v="P000033914"/>
    <n v="8002833143"/>
    <x v="3373"/>
    <x v="6"/>
    <x v="6"/>
    <n v="440"/>
    <s v="BOL"/>
    <s v="101628"/>
    <x v="13"/>
    <s v="801023"/>
    <s v="LOCAL TUMBACO"/>
    <x v="1"/>
    <s v="FCO. DE ORELLANA S/N Y"/>
    <x v="10"/>
    <s v="O-Pichincha-Tumbaco"/>
    <n v="110"/>
    <x v="47"/>
    <x v="47"/>
    <s v="100014947"/>
    <s v="FLORES DIEGO"/>
    <s v="ZEMT"/>
    <x v="59"/>
    <s v="1"/>
    <s v="Con Pallet"/>
    <n v="0.05"/>
    <n v="22"/>
    <x v="0"/>
    <n v="29445.832999999999"/>
    <n v="22045.832999999999"/>
    <n v="7400"/>
    <n v="202.4"/>
    <m/>
    <x v="45"/>
    <n v="8"/>
    <s v="08"/>
    <n v="22"/>
    <x v="1"/>
    <n v="0.46"/>
    <n v="9.2000000000000011"/>
    <s v="TRIMPESAS S.A."/>
    <n v="1013747"/>
    <s v="ANDINO CHICO ERLINDA MARIA"/>
    <x v="59"/>
  </r>
  <r>
    <n v="1002214529"/>
    <s v="UE01"/>
    <x v="23"/>
    <d v="1899-12-30T16:03:00"/>
    <x v="4454"/>
    <s v="9000811270"/>
    <s v="012-022-00317384"/>
    <n v="4054.8"/>
    <n v="4546.2700000000004"/>
    <s v="ZPVN"/>
    <s v="40569536"/>
    <s v="P000033983"/>
    <n v="8002833257"/>
    <x v="3374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10.606"/>
    <n v="30990.606"/>
    <n v="8920"/>
    <n v="458.8"/>
    <m/>
    <x v="27"/>
    <n v="8"/>
    <s v="08"/>
    <n v="31"/>
    <x v="1"/>
    <n v="0.74"/>
    <n v="14.8"/>
    <s v="TRANSPORTE PROPIO"/>
    <n v="1017066"/>
    <s v="MISE MISE NESTOR SALOMON"/>
    <x v="35"/>
  </r>
  <r>
    <n v="1002214529"/>
    <s v="UE01"/>
    <x v="23"/>
    <d v="1899-12-30T16:03:00"/>
    <x v="4455"/>
    <s v="9000811269"/>
    <s v="012-022-00317383"/>
    <n v="260"/>
    <n v="291.51"/>
    <s v="ZPVN"/>
    <s v="40569537"/>
    <s v="P000033984"/>
    <n v="8002833256"/>
    <x v="3374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19.394"/>
    <n v="1999.394"/>
    <n v="8920"/>
    <n v="29.6"/>
    <m/>
    <x v="27"/>
    <n v="8"/>
    <s v="08"/>
    <n v="2"/>
    <x v="1"/>
    <n v="0.74"/>
    <n v="14.8"/>
    <s v="TRANSPORTE PROPIO"/>
    <n v="1017066"/>
    <s v="MISE MISE NESTOR SALOMON"/>
    <x v="35"/>
  </r>
  <r>
    <n v="1002214506"/>
    <s v="UE01"/>
    <x v="23"/>
    <d v="1899-12-30T16:06:00"/>
    <x v="4456"/>
    <s v=""/>
    <s v=""/>
    <n v="0"/>
    <n v="0"/>
    <s v="ZPRC"/>
    <s v="2500108925"/>
    <s v="P000033970"/>
    <n v="8002833229"/>
    <x v="3375"/>
    <x v="2"/>
    <x v="2"/>
    <n v="29.87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910"/>
    <n v="29870"/>
    <n v="16040"/>
    <n v="0"/>
    <m/>
    <x v="3"/>
    <n v="8"/>
    <s v="08"/>
    <n v="29.87"/>
    <x v="1"/>
    <n v="0"/>
    <n v="0"/>
    <s v="UNICON"/>
    <n v="1014412"/>
    <s v="UNION DE CONCRETERAS UNICON UCUE"/>
    <x v="202"/>
  </r>
  <r>
    <n v="1002214494"/>
    <s v="UE01"/>
    <x v="23"/>
    <d v="1899-12-30T16:07:00"/>
    <x v="4457"/>
    <s v="9000811271"/>
    <s v="012-022-00317385"/>
    <n v="2559.6"/>
    <n v="2869.84"/>
    <s v="ZPVN"/>
    <s v="40569341"/>
    <s v="0000397077"/>
    <n v="8002833215"/>
    <x v="3376"/>
    <x v="9"/>
    <x v="9"/>
    <n v="360"/>
    <s v="BOL"/>
    <s v="101443"/>
    <x v="218"/>
    <s v="805289"/>
    <s v="OBRA HACIENDA EL CORTIJO"/>
    <x v="86"/>
    <s v="KM5 HACIENDA EL CORTIJO"/>
    <x v="143"/>
    <s v="O-Esmeraldas-Sanlorenzo"/>
    <n v="529"/>
    <x v="12"/>
    <x v="12"/>
    <s v="100014876"/>
    <s v="MORILLO DARWIN"/>
    <s v="ZEMU"/>
    <x v="14"/>
    <s v="2"/>
    <s v="Sin Pallet"/>
    <n v="0"/>
    <n v="0"/>
    <x v="0"/>
    <n v="27030"/>
    <n v="18020"/>
    <n v="9010"/>
    <n v="522"/>
    <m/>
    <x v="12"/>
    <n v="8"/>
    <s v="08"/>
    <n v="18"/>
    <x v="1"/>
    <n v="1.45"/>
    <n v="29"/>
    <s v="TRANSPORTE PROPIO"/>
    <n v="1013603"/>
    <s v="CALDERON RIVERA FABIAN TARQUINO"/>
    <x v="14"/>
  </r>
  <r>
    <n v="1002214517"/>
    <s v="UE01"/>
    <x v="23"/>
    <d v="1899-12-30T16:11:00"/>
    <x v="4458"/>
    <s v="9000811273"/>
    <s v="012-022-00317387"/>
    <n v="780"/>
    <n v="874.54"/>
    <s v="ZPVN"/>
    <s v="40569597"/>
    <s v="P000034009"/>
    <n v="8002833244"/>
    <x v="3377"/>
    <x v="3"/>
    <x v="3"/>
    <n v="120"/>
    <s v="BOL"/>
    <s v="104203"/>
    <x v="76"/>
    <s v="806185"/>
    <s v="FERRIVET HUAMBOYA"/>
    <x v="38"/>
    <s v="EUGENIO ESPEJO Y 16 DE OCTUBRE"/>
    <x v="57"/>
    <s v="O-Moronasantiag-Huamboya"/>
    <n v="399"/>
    <x v="103"/>
    <x v="103"/>
    <s v="100019413"/>
    <s v="CASANOVA ROMEL"/>
    <s v="ZEMU"/>
    <x v="144"/>
    <s v="2"/>
    <s v="Sin Pallet"/>
    <n v="0"/>
    <n v="0"/>
    <x v="0"/>
    <n v="10496.666999999999"/>
    <n v="6016.6670000000004"/>
    <n v="4480"/>
    <n v="153.6"/>
    <m/>
    <x v="101"/>
    <n v="8"/>
    <s v="08"/>
    <n v="6"/>
    <x v="1"/>
    <n v="1.28"/>
    <n v="25.599999999999998"/>
    <s v="TRAPSA C.A."/>
    <n v="1013573"/>
    <s v="CUASPA PEREZ SEGUNDO MANUEL"/>
    <x v="144"/>
  </r>
  <r>
    <n v="1002214517"/>
    <s v="UE01"/>
    <x v="23"/>
    <d v="1899-12-30T16:11:00"/>
    <x v="4459"/>
    <s v="9000811272"/>
    <s v="012-022-00317386"/>
    <n v="1560"/>
    <n v="1749.08"/>
    <s v="ZPVN"/>
    <s v="40569596"/>
    <s v="P000034008"/>
    <n v="8002833243"/>
    <x v="3377"/>
    <x v="3"/>
    <x v="3"/>
    <n v="240"/>
    <s v="BOL"/>
    <s v="104203"/>
    <x v="76"/>
    <s v="806186"/>
    <s v="FERRIVET PABLO SEXTO"/>
    <x v="38"/>
    <s v="ISIDRO FARINANGO Y ESPAÑA"/>
    <x v="57"/>
    <s v="O-Moronasantiag-Huamboya"/>
    <n v="399"/>
    <x v="103"/>
    <x v="103"/>
    <s v="100019413"/>
    <s v="CASANOVA ROMEL"/>
    <s v="ZEMU"/>
    <x v="144"/>
    <s v="2"/>
    <s v="Sin Pallet"/>
    <n v="0"/>
    <n v="0"/>
    <x v="0"/>
    <n v="16513.332999999999"/>
    <n v="12033.333000000001"/>
    <n v="4480"/>
    <n v="307.2"/>
    <m/>
    <x v="101"/>
    <n v="8"/>
    <s v="08"/>
    <n v="12"/>
    <x v="1"/>
    <n v="1.28"/>
    <n v="25.599999999999998"/>
    <s v="TRAPSA C.A."/>
    <n v="1013573"/>
    <s v="CUASPA PEREZ SEGUNDO MANUEL"/>
    <x v="144"/>
  </r>
  <r>
    <n v="1002214385"/>
    <s v="UE01"/>
    <x v="23"/>
    <d v="1899-12-30T16:12:00"/>
    <x v="4460"/>
    <s v="9000811277"/>
    <s v="012-022-00317389"/>
    <n v="2471.56"/>
    <n v="2771.13"/>
    <s v="ZPVN"/>
    <s v="40569431"/>
    <s v="P000033951"/>
    <n v="8002833099"/>
    <x v="3378"/>
    <x v="7"/>
    <x v="7"/>
    <n v="360"/>
    <s v="BOL"/>
    <s v="101715"/>
    <x v="43"/>
    <s v="801809"/>
    <s v="MULTIFERRETERIA"/>
    <x v="51"/>
    <s v="PANAMERICANA NORTE VIA IBARRA Y"/>
    <x v="83"/>
    <s v="O-Imbabura-Ant.Ante.(Atuntaqu"/>
    <n v="20"/>
    <x v="77"/>
    <x v="77"/>
    <s v="100014971"/>
    <s v="QUIROZ EDUARDO"/>
    <s v="ZEMT"/>
    <x v="101"/>
    <s v="1"/>
    <s v="Con Pallet"/>
    <n v="0.05"/>
    <n v="18"/>
    <x v="0"/>
    <n v="26025"/>
    <n v="18015"/>
    <n v="8010"/>
    <n v="57.6"/>
    <m/>
    <x v="75"/>
    <n v="8"/>
    <s v="08"/>
    <n v="18"/>
    <x v="1"/>
    <n v="0.16"/>
    <n v="3.2"/>
    <s v="LIDENORTI S.A."/>
    <n v="1013584"/>
    <s v="SANCHEZ TORRES MARCOS OSWALDO"/>
    <x v="101"/>
  </r>
  <r>
    <n v="1002214385"/>
    <s v="UE01"/>
    <x v="23"/>
    <d v="1899-12-30T16:12:00"/>
    <x v="4461"/>
    <s v="9000811276"/>
    <s v="012-022-00317388"/>
    <n v="749.39"/>
    <n v="840.22"/>
    <s v="ZPVN"/>
    <s v="40569430"/>
    <s v="P000033950"/>
    <n v="8002833100"/>
    <x v="3378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77"/>
    <x v="77"/>
    <s v="100014971"/>
    <s v="QUIROZ EDUARDO"/>
    <s v="ZEMT"/>
    <x v="101"/>
    <s v="1"/>
    <s v="Con Pallet"/>
    <n v="0.05"/>
    <n v="6"/>
    <x v="0"/>
    <n v="14015"/>
    <n v="6005"/>
    <n v="8010"/>
    <n v="19.2"/>
    <m/>
    <x v="75"/>
    <n v="8"/>
    <s v="08"/>
    <n v="6"/>
    <x v="1"/>
    <n v="0.16"/>
    <n v="3.1999999999999997"/>
    <s v="LIDENORTI S.A."/>
    <n v="1013584"/>
    <s v="SANCHEZ TORRES MARCOS OSWALDO"/>
    <x v="101"/>
  </r>
  <r>
    <n v="1002214538"/>
    <s v="UE01"/>
    <x v="23"/>
    <d v="1899-12-30T16:16:00"/>
    <x v="4462"/>
    <s v="9000811278"/>
    <s v="012-022-00317390"/>
    <n v="4320.21"/>
    <n v="4843.8500000000004"/>
    <s v="ZPVN"/>
    <s v="40569543"/>
    <s v="P000033986"/>
    <n v="8002833271"/>
    <x v="3379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00"/>
    <n v="34060"/>
    <n v="17240"/>
    <n v="530.4"/>
    <m/>
    <x v="10"/>
    <n v="8"/>
    <s v="08"/>
    <n v="34"/>
    <x v="1"/>
    <n v="0.77999999999999992"/>
    <n v="15.6"/>
    <s v="TRANSPORTE PROPIO"/>
    <n v="1013863"/>
    <s v="DISTRIBUCIONES NARANJO"/>
    <x v="12"/>
  </r>
  <r>
    <n v="1002214533"/>
    <s v="UE01"/>
    <x v="23"/>
    <d v="1899-12-30T16:23:00"/>
    <x v="4463"/>
    <s v="9000811285"/>
    <s v="012-022-00317393"/>
    <n v="1917.79"/>
    <n v="2150.23"/>
    <s v="ZPVN"/>
    <s v="40569546"/>
    <s v="P000033989"/>
    <n v="8002833265"/>
    <x v="3380"/>
    <x v="7"/>
    <x v="7"/>
    <n v="3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1026.969000000001"/>
    <n v="15013.636"/>
    <n v="6013.3329999999996"/>
    <n v="228"/>
    <m/>
    <x v="10"/>
    <n v="8"/>
    <s v="08"/>
    <n v="15"/>
    <x v="1"/>
    <n v="0.76"/>
    <n v="15.2"/>
    <s v="TRANSPORTE PROPIO"/>
    <n v="1013863"/>
    <s v="DISTRIBUCIONES NARANJO"/>
    <x v="17"/>
  </r>
  <r>
    <n v="1002214533"/>
    <s v="UE01"/>
    <x v="23"/>
    <d v="1899-12-30T16:23:00"/>
    <x v="4464"/>
    <s v="9000811283"/>
    <s v="012-022-00317391"/>
    <n v="1166.24"/>
    <n v="1307.5999999999999"/>
    <s v="ZPVN"/>
    <s v="40569545"/>
    <s v="P000033988"/>
    <n v="8002833264"/>
    <x v="3380"/>
    <x v="5"/>
    <x v="5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6022.424000000001"/>
    <n v="10009.091"/>
    <n v="6013.3329999999996"/>
    <n v="152"/>
    <m/>
    <x v="10"/>
    <n v="8"/>
    <s v="08"/>
    <n v="10"/>
    <x v="1"/>
    <n v="0.76"/>
    <n v="15.2"/>
    <s v="TRANSPORTE PROPIO"/>
    <n v="1013863"/>
    <s v="DISTRIBUCIONES NARANJO"/>
    <x v="17"/>
  </r>
  <r>
    <n v="1002214533"/>
    <s v="UE01"/>
    <x v="23"/>
    <d v="1899-12-30T16:23:00"/>
    <x v="4465"/>
    <s v="9000811284"/>
    <s v="012-022-00317392"/>
    <n v="1016.52"/>
    <n v="1139.73"/>
    <s v="ZPVN"/>
    <s v="40569544"/>
    <s v="P000033987"/>
    <n v="8002833266"/>
    <x v="3380"/>
    <x v="6"/>
    <x v="6"/>
    <n v="1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4020.606"/>
    <n v="8007.2730000000001"/>
    <n v="6013.3329999999996"/>
    <n v="121.6"/>
    <m/>
    <x v="10"/>
    <n v="8"/>
    <s v="08"/>
    <n v="8"/>
    <x v="1"/>
    <n v="0.76"/>
    <n v="15.2"/>
    <s v="TRANSPORTE PROPIO"/>
    <n v="1013863"/>
    <s v="DISTRIBUCIONES NARANJO"/>
    <x v="17"/>
  </r>
  <r>
    <n v="1002214523"/>
    <s v="UE01"/>
    <x v="23"/>
    <d v="1899-12-30T16:25:00"/>
    <x v="4466"/>
    <s v=""/>
    <s v=""/>
    <n v="0"/>
    <n v="0"/>
    <s v="ZPRC"/>
    <s v="2500108936"/>
    <s v="P000034010"/>
    <n v="8002833250"/>
    <x v="3381"/>
    <x v="6"/>
    <x v="6"/>
    <n v="360"/>
    <s v="BOL"/>
    <s v="101612"/>
    <x v="61"/>
    <s v="806199"/>
    <s v="FERRETERÍA FLORES"/>
    <x v="1"/>
    <s v="PIO XLL LOTE 1 MANUEL ENRIQUEZ"/>
    <x v="26"/>
    <s v="O-Pichincha-Carapungo"/>
    <n v="89"/>
    <x v="22"/>
    <x v="22"/>
    <s v="100020338"/>
    <s v="TERAN ARNULFO"/>
    <s v="ZEMU"/>
    <x v="88"/>
    <s v="2"/>
    <s v="Sin Pallet"/>
    <n v="0"/>
    <n v="0"/>
    <x v="0"/>
    <n v="27010"/>
    <n v="18030"/>
    <n v="8980"/>
    <n v="158.4"/>
    <m/>
    <x v="22"/>
    <n v="8"/>
    <s v="08"/>
    <n v="18"/>
    <x v="1"/>
    <n v="0.44"/>
    <n v="8.8000000000000007"/>
    <s v="TRANINTAGSA"/>
    <n v="1014062"/>
    <s v="BENALCAZAR DE LA CRUZ MILTON PATRIC"/>
    <x v="88"/>
  </r>
  <r>
    <n v="1002214432"/>
    <s v="UE01"/>
    <x v="23"/>
    <d v="1899-12-30T16:30:00"/>
    <x v="4467"/>
    <s v="9000811288"/>
    <s v="012-022-00317394"/>
    <n v="4313.6000000000004"/>
    <n v="4836.43"/>
    <s v="ZPVN"/>
    <s v="40569360"/>
    <s v="0000397110"/>
    <n v="8002833151"/>
    <x v="3382"/>
    <x v="3"/>
    <x v="3"/>
    <n v="640"/>
    <s v="BOL"/>
    <s v="103662"/>
    <x v="95"/>
    <s v="805222"/>
    <s v="EQUIPOS Y SOLDADURAS ORIENTE"/>
    <x v="45"/>
    <s v="VIA AGUAS NEGRAS"/>
    <x v="70"/>
    <s v="O-Sucumbios-Cuyabeno"/>
    <n v="461"/>
    <x v="42"/>
    <x v="42"/>
    <s v="100014842"/>
    <s v="ANRRANGO VICTOR"/>
    <s v="ZETT"/>
    <x v="51"/>
    <s v="1"/>
    <s v="Con Pallet"/>
    <n v="0.05"/>
    <n v="32"/>
    <x v="0"/>
    <n v="50310"/>
    <n v="32090"/>
    <n v="18220"/>
    <n v="921.6"/>
    <m/>
    <x v="40"/>
    <n v="8"/>
    <s v="08"/>
    <n v="32"/>
    <x v="1"/>
    <n v="1.44"/>
    <n v="28.8"/>
    <s v="TRANSSJQ S.A."/>
    <n v="1014103"/>
    <s v="ANRRANGO CALDERON VICTOR HUGO"/>
    <x v="51"/>
  </r>
  <r>
    <n v="1002214550"/>
    <s v="UE01"/>
    <x v="23"/>
    <d v="1899-12-30T16:31:00"/>
    <x v="4468"/>
    <s v=""/>
    <s v=""/>
    <n v="0"/>
    <n v="0"/>
    <s v="ZPRC"/>
    <s v="2500108927"/>
    <s v="P000033972"/>
    <n v="8002833284"/>
    <x v="3383"/>
    <x v="2"/>
    <x v="2"/>
    <n v="25.99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2380"/>
    <n v="25990"/>
    <n v="16390"/>
    <n v="0"/>
    <m/>
    <x v="3"/>
    <n v="8"/>
    <s v="08"/>
    <n v="25.99"/>
    <x v="1"/>
    <n v="0"/>
    <n v="0"/>
    <s v="UNICON S.A."/>
    <n v="1014412"/>
    <s v="UNION DE CONCRETERAS UNICON UCUE"/>
    <x v="97"/>
  </r>
  <r>
    <n v="1002214301"/>
    <s v="UE01"/>
    <x v="23"/>
    <d v="1899-12-30T16:35:00"/>
    <x v="4469"/>
    <s v="9000811292"/>
    <s v="012-022-00317395"/>
    <n v="4422.3999999999996"/>
    <n v="4958.43"/>
    <s v="ZPVN"/>
    <s v="40569283"/>
    <s v="0000396977"/>
    <n v="8002832986"/>
    <x v="3384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8"/>
    <x v="18"/>
    <s v="100018122"/>
    <s v="YAR DIEGO"/>
    <s v="ZETT"/>
    <x v="293"/>
    <s v="1"/>
    <s v="Con Pallet"/>
    <n v="0.05"/>
    <n v="32"/>
    <x v="0"/>
    <n v="50370"/>
    <n v="32050"/>
    <n v="18320"/>
    <n v="537.6"/>
    <m/>
    <x v="18"/>
    <n v="8"/>
    <s v="08"/>
    <n v="32"/>
    <x v="1"/>
    <n v="0.84000000000000008"/>
    <n v="16.8"/>
    <s v="LA ARMENIA S.A."/>
    <n v="1021830"/>
    <s v="MORALES GARZON CHRISTIAN SANTIAGO"/>
    <x v="291"/>
  </r>
  <r>
    <n v="1002214562"/>
    <s v="UE01"/>
    <x v="23"/>
    <d v="1899-12-30T16:36:00"/>
    <x v="4470"/>
    <s v="9000811233"/>
    <s v="013-020-00048158"/>
    <n v="2365.1999999999998"/>
    <n v="2651.87"/>
    <s v="ZPDF"/>
    <s v="70178326"/>
    <s v="0000397511"/>
    <n v="8002833300"/>
    <x v="3385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20"/>
    <n v="18010"/>
    <n v="9410"/>
    <n v="266.39999999999998"/>
    <m/>
    <x v="157"/>
    <n v="8"/>
    <s v="08"/>
    <n v="18"/>
    <x v="1"/>
    <n v="0.74"/>
    <n v="14.799999999999999"/>
    <s v="TRANSPORTE PROPIO"/>
    <n v="1021990"/>
    <s v="GRANJA GOMEZ VINICIO ROLANDO"/>
    <x v="241"/>
  </r>
  <r>
    <n v="1002214565"/>
    <s v="UE01"/>
    <x v="23"/>
    <d v="1899-12-30T16:41:00"/>
    <x v="4471"/>
    <s v="9000811293"/>
    <s v="012-022-00317396"/>
    <n v="2283.62"/>
    <n v="2560.41"/>
    <s v="ZPVN"/>
    <s v="40569584"/>
    <s v="0000397383"/>
    <n v="8002833302"/>
    <x v="3386"/>
    <x v="3"/>
    <x v="3"/>
    <n v="360"/>
    <s v="BOL"/>
    <s v="101539"/>
    <x v="147"/>
    <s v="807211"/>
    <s v="BODEGA ZURITSA LOCAL 2"/>
    <x v="2"/>
    <s v="BYPASS QUITO A QUEVEDO"/>
    <x v="43"/>
    <s v="O-Santodomingo -Santodomingodelos"/>
    <n v="247"/>
    <x v="119"/>
    <x v="119"/>
    <s v="100014836"/>
    <s v="PERUGACHI PEDRO"/>
    <s v="ZEMU"/>
    <x v="166"/>
    <s v="2"/>
    <s v="Sin Pallet"/>
    <n v="0"/>
    <n v="0"/>
    <x v="0"/>
    <n v="27150"/>
    <n v="18020"/>
    <n v="9130"/>
    <n v="302.39999999999998"/>
    <m/>
    <x v="117"/>
    <n v="8"/>
    <s v="08"/>
    <n v="18"/>
    <x v="1"/>
    <n v="0.84"/>
    <n v="16.799999999999997"/>
    <s v="TRIMPESAS S.A."/>
    <n v="1014277"/>
    <s v="PERUGACHI PANAMA PEDRO CESAR"/>
    <x v="166"/>
  </r>
  <r>
    <n v="1002214473"/>
    <s v="UE01"/>
    <x v="23"/>
    <d v="1899-12-30T16:47:00"/>
    <x v="4472"/>
    <s v="9000811185"/>
    <s v="013-020-00048155"/>
    <n v="2436.1"/>
    <n v="2731.37"/>
    <s v="ZPDF"/>
    <s v="70178309"/>
    <s v="0000397393"/>
    <n v="8002833193"/>
    <x v="3387"/>
    <x v="4"/>
    <x v="4"/>
    <n v="360"/>
    <s v="BOL"/>
    <s v="103778"/>
    <x v="72"/>
    <s v="810570"/>
    <s v="OBRA LA TRONCAL SEVILLA"/>
    <x v="53"/>
    <s v="CENTRO"/>
    <x v="91"/>
    <s v="O-Sucumbios-Cascales"/>
    <n v="506"/>
    <x v="63"/>
    <x v="63"/>
    <s v="10005910"/>
    <s v="URBANO MOQUINCHE WALTER ARMANDO"/>
    <s v="ZEMU"/>
    <x v="79"/>
    <s v="2"/>
    <s v="Sin Pallet"/>
    <n v="0"/>
    <n v="0"/>
    <x v="0"/>
    <n v="26810"/>
    <n v="18050"/>
    <n v="8760"/>
    <n v="543.6"/>
    <m/>
    <x v="61"/>
    <n v="8"/>
    <s v="08"/>
    <n v="18"/>
    <x v="1"/>
    <n v="1.51"/>
    <n v="30.200000000000003"/>
    <s v="RUTAS COTACACHENSES"/>
    <n v="10005834"/>
    <s v="RUIZ CHECA JOSE JAVIER"/>
    <x v="79"/>
  </r>
  <r>
    <n v="1002214544"/>
    <s v="UE01"/>
    <x v="23"/>
    <d v="1899-12-30T16:47:00"/>
    <x v="4473"/>
    <s v="9000811295"/>
    <s v="012-022-00317398"/>
    <n v="1680"/>
    <n v="1883.63"/>
    <s v="ZPVN"/>
    <s v="40569558"/>
    <s v="0000397365"/>
    <n v="8002833278"/>
    <x v="3388"/>
    <x v="9"/>
    <x v="9"/>
    <n v="24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16791.175999999999"/>
    <n v="12021.175999999999"/>
    <n v="4770"/>
    <n v="333.6"/>
    <m/>
    <x v="76"/>
    <n v="8"/>
    <s v="08"/>
    <n v="12"/>
    <x v="1"/>
    <n v="1.3900000000000001"/>
    <n v="27.8"/>
    <s v="TRANSPORTE PROPIO"/>
    <n v="1023011"/>
    <s v="PALOMEQUE CAIZA LUIS FERNANDO"/>
    <x v="103"/>
  </r>
  <r>
    <n v="1002214544"/>
    <s v="UE01"/>
    <x v="23"/>
    <d v="1899-12-30T16:47:00"/>
    <x v="4474"/>
    <s v="9000811294"/>
    <s v="012-022-00317397"/>
    <n v="668"/>
    <n v="748.97"/>
    <s v="ZPVN"/>
    <s v="40569558"/>
    <s v="0000397364"/>
    <n v="8002833277"/>
    <x v="3388"/>
    <x v="3"/>
    <x v="3"/>
    <n v="10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9778.8240000000005"/>
    <n v="5008.8239999999996"/>
    <n v="4770"/>
    <n v="139"/>
    <m/>
    <x v="76"/>
    <n v="8"/>
    <s v="08"/>
    <n v="5"/>
    <x v="1"/>
    <n v="1.39"/>
    <n v="27.8"/>
    <s v="TRANSPORTE PROPIO"/>
    <n v="1023011"/>
    <s v="PALOMEQUE CAIZA LUIS FERNANDO"/>
    <x v="103"/>
  </r>
  <r>
    <n v="1002214559"/>
    <s v="UE01"/>
    <x v="23"/>
    <d v="1899-12-30T16:50:00"/>
    <x v="4475"/>
    <s v="9000811296"/>
    <s v="012-022-00317399"/>
    <n v="2287.17"/>
    <n v="2564.39"/>
    <s v="ZPVN"/>
    <s v="40569630"/>
    <s v="P000034017"/>
    <n v="8002833296"/>
    <x v="3389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5"/>
    <x v="15"/>
    <s v="100018302"/>
    <s v="VERA EDWIN"/>
    <s v="ZEMU"/>
    <x v="102"/>
    <s v="2"/>
    <s v="Sin Pallet"/>
    <n v="0"/>
    <n v="0"/>
    <x v="0"/>
    <n v="27120"/>
    <n v="18020"/>
    <n v="9100"/>
    <n v="273.60000000000002"/>
    <m/>
    <x v="15"/>
    <n v="8"/>
    <s v="08"/>
    <n v="18"/>
    <x v="1"/>
    <n v="0.76"/>
    <n v="15.200000000000001"/>
    <s v="SANJOPAS S.A."/>
    <n v="1013871"/>
    <s v="MORAN PERUGACHI ALONSO"/>
    <x v="102"/>
  </r>
  <r>
    <n v="1002214569"/>
    <s v="UE01"/>
    <x v="23"/>
    <d v="1899-12-30T16:52:00"/>
    <x v="4476"/>
    <s v=""/>
    <s v=""/>
    <n v="0"/>
    <n v="0"/>
    <s v="ZPRC"/>
    <s v="2500108940"/>
    <s v="0000397519"/>
    <n v="8002833308"/>
    <x v="3390"/>
    <x v="2"/>
    <x v="2"/>
    <n v="31.87"/>
    <s v="T"/>
    <s v="101660"/>
    <x v="9"/>
    <s v="807558"/>
    <s v="GRANEL HORMIGONERA HORMCEM"/>
    <x v="27"/>
    <s v="AV SEGUNDO INGRESO AL FINAL CALLE 5"/>
    <x v="41"/>
    <s v="O-Tungurahua-Ambato"/>
    <n v="250"/>
    <x v="1"/>
    <x v="1"/>
    <s v="100015164"/>
    <s v="TRONCOZO SEGUNDO"/>
    <s v="ZECI"/>
    <x v="266"/>
    <s v="2"/>
    <s v="Sin Pallet"/>
    <n v="0"/>
    <n v="0"/>
    <x v="1"/>
    <n v="50390"/>
    <n v="31870"/>
    <n v="18520"/>
    <n v="0"/>
    <m/>
    <x v="1"/>
    <n v="8"/>
    <s v="08"/>
    <n v="31.87"/>
    <x v="1"/>
    <n v="0"/>
    <n v="0"/>
    <s v="TRANSCONCEM CIA. LTDA."/>
    <n v="1013227"/>
    <s v="COMPAÑIA DE TRANSPORTE PESADO"/>
    <x v="266"/>
  </r>
  <r>
    <n v="1002214499"/>
    <s v="UE01"/>
    <x v="23"/>
    <d v="1899-12-30T16:53:00"/>
    <x v="4477"/>
    <s v="9000811297"/>
    <s v="012-022-00317400"/>
    <n v="3235.2"/>
    <n v="3627.32"/>
    <s v="ZPVN"/>
    <s v="40569342"/>
    <s v="P000033920"/>
    <n v="8002833222"/>
    <x v="3391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39"/>
    <x v="39"/>
    <s v="100014935"/>
    <s v="MENDEZ EDMUNDO"/>
    <s v="ZEMT"/>
    <x v="191"/>
    <s v="1"/>
    <s v="Con Pallet"/>
    <n v="0.05"/>
    <n v="24"/>
    <x v="0"/>
    <n v="38710"/>
    <n v="24040"/>
    <n v="14670"/>
    <n v="206.4"/>
    <m/>
    <x v="37"/>
    <n v="8"/>
    <s v="08"/>
    <n v="24"/>
    <x v="1"/>
    <n v="0.43"/>
    <n v="8.6"/>
    <s v="TRANSLOBOL S.A."/>
    <n v="1014100"/>
    <s v="SIGUENZA PARRA FROILAN ALEJANDRO"/>
    <x v="191"/>
  </r>
  <r>
    <n v="1002214532"/>
    <s v="UE01"/>
    <x v="23"/>
    <d v="1899-12-30T16:55:00"/>
    <x v="4478"/>
    <s v="9000811298"/>
    <s v="012-022-00317401"/>
    <n v="2563.1999999999998"/>
    <n v="2873.87"/>
    <s v="ZPVN"/>
    <s v="40569612"/>
    <s v="P000034011"/>
    <n v="8002833263"/>
    <x v="3392"/>
    <x v="7"/>
    <x v="7"/>
    <n v="360"/>
    <s v="BOL"/>
    <s v="101554"/>
    <x v="173"/>
    <s v="802078"/>
    <s v="FERRETERIA SAN ROQUE"/>
    <x v="51"/>
    <s v="MODESTO LARREA Y PANAMERICANA FRENT"/>
    <x v="83"/>
    <s v="O-Imbabura-Ant.Ante.(Atuntaqu"/>
    <n v="20"/>
    <x v="9"/>
    <x v="9"/>
    <s v="100020335"/>
    <s v="HARO LUIS"/>
    <s v="ZEMU"/>
    <x v="11"/>
    <s v="2"/>
    <s v="Sin Pallet"/>
    <n v="0"/>
    <n v="0"/>
    <x v="0"/>
    <n v="27090"/>
    <n v="18030"/>
    <n v="9060"/>
    <n v="57.6"/>
    <m/>
    <x v="9"/>
    <n v="8"/>
    <s v="08"/>
    <n v="18"/>
    <x v="1"/>
    <n v="0.16"/>
    <n v="3.2"/>
    <s v="SANJOPAS S.A."/>
    <n v="1013262"/>
    <s v="SEGOVIA ERAZO PATRICIA ALEXANDRA"/>
    <x v="11"/>
  </r>
  <r>
    <n v="1002214516"/>
    <s v="UE01"/>
    <x v="23"/>
    <d v="1899-12-30T17:02:00"/>
    <x v="4479"/>
    <s v="9000810532"/>
    <s v="013-020-00048147"/>
    <n v="2556"/>
    <n v="2865.8"/>
    <s v="ZPDF"/>
    <s v="70178237"/>
    <s v="0000397136"/>
    <n v="8002833242"/>
    <x v="3393"/>
    <x v="4"/>
    <x v="4"/>
    <n v="360"/>
    <s v="BOL"/>
    <s v="10003656"/>
    <x v="215"/>
    <s v="807730"/>
    <s v="BODEGA GIGANTE FERRETERO"/>
    <x v="42"/>
    <s v="VIA PRINCIPAL Y SANTA ELENA"/>
    <x v="85"/>
    <s v="O-Esmeraldas-Tonsupa"/>
    <n v="403"/>
    <x v="116"/>
    <x v="116"/>
    <s v="100014941"/>
    <s v="JACOME PAUL"/>
    <s v="ZEMU"/>
    <x v="161"/>
    <s v="2"/>
    <s v="Sin Pallet"/>
    <n v="0"/>
    <n v="0"/>
    <x v="0"/>
    <n v="27110"/>
    <n v="18040"/>
    <n v="9070"/>
    <n v="396"/>
    <m/>
    <x v="114"/>
    <n v="8"/>
    <s v="08"/>
    <n v="18"/>
    <x v="1"/>
    <n v="1.1000000000000001"/>
    <n v="22"/>
    <s v="TRAPSA C.A."/>
    <n v="1014289"/>
    <s v="JACOME ECHEVERRIA PEDRO PAUL"/>
    <x v="161"/>
  </r>
  <r>
    <n v="1002214512"/>
    <s v="UE01"/>
    <x v="23"/>
    <d v="1899-12-30T17:06:00"/>
    <x v="4480"/>
    <s v="9000811207"/>
    <s v="013-020-00048157"/>
    <n v="2572.8000000000002"/>
    <n v="2884.64"/>
    <s v="ZPDF"/>
    <s v="70178303"/>
    <s v="0000397426"/>
    <n v="8002833236"/>
    <x v="339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9"/>
    <x v="19"/>
    <s v="100019625"/>
    <s v="MENDEZ FRANKLIN"/>
    <s v="ZETT"/>
    <x v="274"/>
    <s v="2"/>
    <s v="Sin Pallet"/>
    <n v="0"/>
    <n v="0"/>
    <x v="1"/>
    <n v="49530"/>
    <n v="32040"/>
    <n v="17490"/>
    <n v="0"/>
    <m/>
    <x v="19"/>
    <n v="8"/>
    <s v="08"/>
    <n v="32"/>
    <x v="1"/>
    <n v="0"/>
    <n v="0"/>
    <s v="LIDENORTI S.A."/>
    <n v="1013548"/>
    <s v="POZO FUENTES DIEGO FRANCISCO"/>
    <x v="275"/>
  </r>
  <r>
    <n v="1002214577"/>
    <s v="UE01"/>
    <x v="23"/>
    <d v="1899-12-30T17:10:00"/>
    <x v="4481"/>
    <s v="9000811300"/>
    <s v="012-022-00317402"/>
    <n v="4313.6000000000004"/>
    <n v="4836.43"/>
    <s v="ZPVN"/>
    <s v="40569278"/>
    <s v="0000397403"/>
    <n v="8002833322"/>
    <x v="3395"/>
    <x v="6"/>
    <x v="6"/>
    <n v="640"/>
    <s v="BOL"/>
    <s v="101628"/>
    <x v="13"/>
    <s v="801021"/>
    <s v="LOCAL PUEMBO"/>
    <x v="1"/>
    <s v="VIA INTEROCEANICA S/N Y LA Y DE PUE"/>
    <x v="61"/>
    <s v="O-Pichincha-Puembo"/>
    <n v="110"/>
    <x v="76"/>
    <x v="76"/>
    <s v="100015030"/>
    <s v="CASTRO MARCO"/>
    <s v="ZETT"/>
    <x v="195"/>
    <s v="1"/>
    <s v="Con Pallet"/>
    <n v="0.05"/>
    <n v="32"/>
    <x v="0"/>
    <n v="50130"/>
    <n v="32040"/>
    <n v="18090"/>
    <n v="275.2"/>
    <m/>
    <x v="74"/>
    <n v="8"/>
    <s v="08"/>
    <n v="32"/>
    <x v="1"/>
    <n v="0.43"/>
    <n v="8.6"/>
    <s v="LIDENORTI S.A."/>
    <n v="1013592"/>
    <s v="VALENCIA BENAVIDES GLADYS RUBY"/>
    <x v="195"/>
  </r>
  <r>
    <n v="1002214611"/>
    <s v="UE01"/>
    <x v="23"/>
    <d v="1899-12-30T17:19:00"/>
    <x v="4482"/>
    <s v=""/>
    <s v=""/>
    <n v="0"/>
    <n v="0"/>
    <s v="ZPRC"/>
    <s v="2500108932"/>
    <s v="P000033979"/>
    <n v="8002833363"/>
    <x v="3396"/>
    <x v="2"/>
    <x v="2"/>
    <n v="31.2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570"/>
    <n v="31260"/>
    <n v="19310"/>
    <n v="0"/>
    <m/>
    <x v="3"/>
    <n v="8"/>
    <s v="08"/>
    <n v="31.26"/>
    <x v="1"/>
    <n v="0"/>
    <n v="0"/>
    <s v="UNICON"/>
    <n v="1014412"/>
    <s v="UNION DE CONCRETERAS UNICON UCUE"/>
    <x v="33"/>
  </r>
  <r>
    <n v="1002214576"/>
    <s v="UE01"/>
    <x v="23"/>
    <d v="1899-12-30T17:24:00"/>
    <x v="4483"/>
    <s v="9000811304"/>
    <s v="012-022-00317403"/>
    <n v="2498.4"/>
    <n v="2801.22"/>
    <s v="ZPVN"/>
    <s v="40569642"/>
    <s v="P000034020"/>
    <n v="8002833321"/>
    <x v="3397"/>
    <x v="4"/>
    <x v="4"/>
    <n v="360"/>
    <s v="BOL"/>
    <s v="101628"/>
    <x v="13"/>
    <s v="810840"/>
    <s v="PLATAFORMA MARIANN 30"/>
    <x v="45"/>
    <s v="VIA AGUAS NEGRAS"/>
    <x v="160"/>
    <s v="O-Sucumbios-Aguasnegras"/>
    <n v="417"/>
    <x v="88"/>
    <x v="88"/>
    <s v="10003590"/>
    <s v="CUAYCAL TACUNGA JORGE ANIBAL"/>
    <s v="ZEMU"/>
    <x v="120"/>
    <s v="2"/>
    <s v="Sin Pallet"/>
    <n v="0"/>
    <n v="0"/>
    <x v="0"/>
    <n v="27110"/>
    <n v="18070"/>
    <n v="9040"/>
    <n v="442.8"/>
    <m/>
    <x v="86"/>
    <n v="8"/>
    <s v="08"/>
    <n v="18"/>
    <x v="1"/>
    <n v="1.23"/>
    <n v="24.6"/>
    <s v="TRANSSJQ S.A."/>
    <n v="1014104"/>
    <s v="CORDOVA MEDIAVILLA ANDERSON OMAR"/>
    <x v="120"/>
  </r>
  <r>
    <n v="1002214511"/>
    <s v="UE01"/>
    <x v="23"/>
    <d v="1899-12-30T17:27:00"/>
    <x v="4484"/>
    <s v="9000811207"/>
    <s v="013-020-00048157"/>
    <n v="2572.8000000000002"/>
    <n v="2884.64"/>
    <s v="ZPDF"/>
    <s v="70178303"/>
    <s v="0000397425"/>
    <n v="8002833235"/>
    <x v="3398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52"/>
    <x v="52"/>
    <s v="100014855"/>
    <s v="PALACIOS ALFONSO"/>
    <s v="ZETT"/>
    <x v="67"/>
    <s v="2"/>
    <s v="Sin Pallet"/>
    <n v="0"/>
    <n v="0"/>
    <x v="1"/>
    <n v="50040"/>
    <n v="32030"/>
    <n v="18010"/>
    <n v="0"/>
    <m/>
    <x v="50"/>
    <n v="8"/>
    <s v="08"/>
    <n v="32"/>
    <x v="1"/>
    <n v="0"/>
    <n v="0"/>
    <s v="NARVAEZ VACA CIA. LTDA."/>
    <n v="1013947"/>
    <s v="LOYO LIMA JORGE FERNANDO"/>
    <x v="67"/>
  </r>
  <r>
    <n v="1002214605"/>
    <s v="UE01"/>
    <x v="23"/>
    <d v="1899-12-30T17:30:00"/>
    <x v="4485"/>
    <s v="9000811307"/>
    <s v="012-022-00317404"/>
    <n v="2494.8000000000002"/>
    <n v="2797.19"/>
    <s v="ZPVN"/>
    <s v="40569574"/>
    <s v="0000397481"/>
    <n v="8002833358"/>
    <x v="3399"/>
    <x v="6"/>
    <x v="6"/>
    <n v="360"/>
    <s v="BOL"/>
    <s v="101780"/>
    <x v="56"/>
    <s v="809399"/>
    <s v="FERRETERIA ECONOMICA LLANO GRANDE"/>
    <x v="1"/>
    <s v="GARCIA MORENO N248 PASAJE 1/4"/>
    <x v="26"/>
    <s v="O-Pichincha-Carapungo"/>
    <n v="89"/>
    <x v="106"/>
    <x v="106"/>
    <s v="100014932"/>
    <s v="CORREA MILTON"/>
    <s v="ZEMU"/>
    <x v="148"/>
    <s v="2"/>
    <s v="Sin Pallet"/>
    <n v="0"/>
    <n v="0"/>
    <x v="0"/>
    <n v="27000"/>
    <n v="18020"/>
    <n v="8980"/>
    <n v="158.4"/>
    <m/>
    <x v="104"/>
    <n v="8"/>
    <s v="08"/>
    <n v="18"/>
    <x v="1"/>
    <n v="0.44"/>
    <n v="8.8000000000000007"/>
    <s v="LA ARMENIA S.A."/>
    <n v="1021623"/>
    <s v="VILLARREAL HIGUERA FERNANDO SALVADO"/>
    <x v="148"/>
  </r>
  <r>
    <n v="1002214603"/>
    <s v="UE01"/>
    <x v="23"/>
    <d v="1899-12-30T17:31:00"/>
    <x v="4486"/>
    <s v="9000811309"/>
    <s v="012-022-00317406"/>
    <n v="1386.88"/>
    <n v="1554.98"/>
    <s v="ZPVN"/>
    <s v="40569474"/>
    <s v="P000033957"/>
    <n v="8002833355"/>
    <x v="3400"/>
    <x v="7"/>
    <x v="7"/>
    <n v="200"/>
    <s v="BOL"/>
    <s v="101476"/>
    <x v="21"/>
    <s v="801923"/>
    <s v="BODEGA PAZ LUIS"/>
    <x v="11"/>
    <s v="9 DE OCTUBRE S/N Y"/>
    <x v="19"/>
    <s v="O-Imbabura-Cotacachi"/>
    <n v="15"/>
    <x v="95"/>
    <x v="95"/>
    <s v="100014873"/>
    <s v="MEDIAVILLA JULIO"/>
    <s v="ZEMT"/>
    <x v="134"/>
    <s v="1"/>
    <s v="Con Pallet"/>
    <n v="0.05"/>
    <n v="10"/>
    <x v="0"/>
    <n v="17585"/>
    <n v="10025"/>
    <n v="7560"/>
    <n v="30"/>
    <m/>
    <x v="93"/>
    <n v="8"/>
    <s v="08"/>
    <n v="10"/>
    <x v="1"/>
    <n v="0.15"/>
    <n v="3"/>
    <s v="SANJOPAS S.A."/>
    <n v="1013809"/>
    <s v="MEDIAVILLA PERUGACHI JULIO MAURICIO"/>
    <x v="134"/>
  </r>
  <r>
    <n v="1002214603"/>
    <s v="UE01"/>
    <x v="23"/>
    <d v="1899-12-30T17:31:00"/>
    <x v="4487"/>
    <s v="9000811308"/>
    <s v="012-022-00317405"/>
    <n v="1922.33"/>
    <n v="2155.33"/>
    <s v="ZPVN"/>
    <s v="40569473"/>
    <s v="P000033956"/>
    <n v="8002833354"/>
    <x v="3400"/>
    <x v="6"/>
    <x v="6"/>
    <n v="280"/>
    <s v="BOL"/>
    <s v="101476"/>
    <x v="21"/>
    <s v="801923"/>
    <s v="BODEGA PAZ LUIS"/>
    <x v="11"/>
    <s v="9 DE OCTUBRE S/N Y"/>
    <x v="19"/>
    <s v="O-Imbabura-Cotacachi"/>
    <n v="15"/>
    <x v="95"/>
    <x v="95"/>
    <s v="100014873"/>
    <s v="MEDIAVILLA JULIO"/>
    <s v="ZEMT"/>
    <x v="134"/>
    <s v="1"/>
    <s v="Con Pallet"/>
    <n v="0.05"/>
    <n v="14"/>
    <x v="0"/>
    <n v="21595"/>
    <n v="14035"/>
    <n v="7560"/>
    <n v="42"/>
    <m/>
    <x v="93"/>
    <n v="8"/>
    <s v="08"/>
    <n v="14"/>
    <x v="1"/>
    <n v="0.15"/>
    <n v="3"/>
    <s v="SANJOPAS S.A."/>
    <n v="1013809"/>
    <s v="MEDIAVILLA PERUGACHI JULIO MAURICIO"/>
    <x v="134"/>
  </r>
  <r>
    <n v="1002214623"/>
    <s v="UE01"/>
    <x v="23"/>
    <d v="1899-12-30T17:33:00"/>
    <x v="4488"/>
    <s v="9000811310"/>
    <s v="012-022-00317407"/>
    <n v="3278.88"/>
    <n v="3676.31"/>
    <s v="ZPVN"/>
    <s v="40569259"/>
    <s v="0000396936"/>
    <n v="8002833378"/>
    <x v="3401"/>
    <x v="6"/>
    <x v="6"/>
    <n v="480"/>
    <s v="BOL"/>
    <s v="103128"/>
    <x v="65"/>
    <s v="805453"/>
    <s v="SUCURSAL EL CONSTRUCTOR TABACUNDO"/>
    <x v="50"/>
    <s v="PANAMERICANA NORTE KM 48 1/2"/>
    <x v="80"/>
    <s v="O-Pichincha-Pedromoncayo"/>
    <n v="40"/>
    <x v="90"/>
    <x v="90"/>
    <s v="100019698"/>
    <s v="VELASTEGUI JHONATAN"/>
    <s v="ZEMT"/>
    <x v="122"/>
    <s v="2"/>
    <s v="Sin Pallet"/>
    <n v="0"/>
    <n v="0"/>
    <x v="0"/>
    <n v="37950"/>
    <n v="24030"/>
    <n v="13920"/>
    <n v="100.8"/>
    <m/>
    <x v="88"/>
    <n v="8"/>
    <s v="08"/>
    <n v="24"/>
    <x v="1"/>
    <n v="0.21"/>
    <n v="4.2"/>
    <s v="LIDENORTI S.A."/>
    <n v="1021893"/>
    <s v="VELASTEGUI ROMO LENIN ALEXANDER"/>
    <x v="122"/>
  </r>
  <r>
    <n v="1002214621"/>
    <s v="UE01"/>
    <x v="23"/>
    <d v="1899-12-30T17:35:00"/>
    <x v="4489"/>
    <s v="9000811311"/>
    <s v="012-022-00317408"/>
    <n v="3295.42"/>
    <n v="3694.85"/>
    <s v="ZPVN"/>
    <s v="40569127"/>
    <s v="P000033877"/>
    <n v="8002833376"/>
    <x v="3402"/>
    <x v="6"/>
    <x v="6"/>
    <n v="480"/>
    <s v="BOL"/>
    <s v="101476"/>
    <x v="21"/>
    <s v="801923"/>
    <s v="BODEGA PAZ LUIS"/>
    <x v="11"/>
    <s v="9 DE OCTUBRE S/N Y"/>
    <x v="19"/>
    <s v="O-Imbabura-Cotacachi"/>
    <n v="15"/>
    <x v="53"/>
    <x v="53"/>
    <s v="100014948"/>
    <s v="TULCANAZA MARCELO"/>
    <s v="ZEMT"/>
    <x v="68"/>
    <s v="1"/>
    <s v="Con Pallet"/>
    <n v="0.05"/>
    <n v="24"/>
    <x v="0"/>
    <n v="37500"/>
    <n v="24060"/>
    <n v="13440"/>
    <n v="72"/>
    <m/>
    <x v="51"/>
    <n v="8"/>
    <s v="08"/>
    <n v="24"/>
    <x v="1"/>
    <n v="0.15"/>
    <n v="3"/>
    <s v="TRIMPESAS S.A."/>
    <n v="1014036"/>
    <s v="TULCANAZA VASQUEZ EDISON MARCELO"/>
    <x v="68"/>
  </r>
  <r>
    <n v="1002214566"/>
    <s v="UE01"/>
    <x v="23"/>
    <d v="1899-12-30T17:36:00"/>
    <x v="4490"/>
    <s v="9000810479"/>
    <s v="013-020-00048144"/>
    <n v="814.8"/>
    <n v="913.56"/>
    <s v="ZPDF"/>
    <s v="70178207"/>
    <s v="0000397096"/>
    <n v="8002833305"/>
    <x v="3403"/>
    <x v="3"/>
    <x v="3"/>
    <n v="120"/>
    <s v="BOL"/>
    <s v="102873"/>
    <x v="286"/>
    <s v="803659"/>
    <s v="FERRETERIA EL AHORRO"/>
    <x v="65"/>
    <s v="JULIO ESTUPIÑAN Y 21 DE ENERO"/>
    <x v="155"/>
    <s v="O-Esmeraldas-Sanmateo(Viche)"/>
    <n v="376"/>
    <x v="22"/>
    <x v="22"/>
    <s v="100021095"/>
    <s v="CUARAN ROMMEL"/>
    <s v="ZEMU"/>
    <x v="143"/>
    <s v="2"/>
    <s v="Sin Pallet"/>
    <n v="0"/>
    <n v="0"/>
    <x v="0"/>
    <n v="10621.666999999999"/>
    <n v="6016.6670000000004"/>
    <n v="4605"/>
    <n v="123.6"/>
    <m/>
    <x v="22"/>
    <n v="8"/>
    <s v="08"/>
    <n v="6"/>
    <x v="1"/>
    <n v="1.03"/>
    <n v="20.599999999999998"/>
    <s v="TRANINTAGSA S.A."/>
    <n v="1014062"/>
    <s v="BENALCAZAR DE LA CRUZ MILTON PATRIC"/>
    <x v="143"/>
  </r>
  <r>
    <n v="1002214566"/>
    <s v="UE01"/>
    <x v="23"/>
    <d v="1899-12-30T17:36:00"/>
    <x v="4491"/>
    <s v="9000810479"/>
    <s v="013-020-00048144"/>
    <n v="1629.6"/>
    <n v="1827.12"/>
    <s v="ZPDF"/>
    <s v="70178207"/>
    <s v="0000397095"/>
    <n v="8002833304"/>
    <x v="3403"/>
    <x v="4"/>
    <x v="4"/>
    <n v="240"/>
    <s v="BOL"/>
    <s v="102873"/>
    <x v="286"/>
    <s v="803659"/>
    <s v="FERRETERIA EL AHORRO"/>
    <x v="65"/>
    <s v="JULIO ESTUPIÑAN Y 21 DE ENERO"/>
    <x v="155"/>
    <s v="O-Esmeraldas-Sanmateo(Viche)"/>
    <n v="376"/>
    <x v="22"/>
    <x v="22"/>
    <s v="100021095"/>
    <s v="CUARAN ROMMEL"/>
    <s v="ZEMU"/>
    <x v="143"/>
    <s v="2"/>
    <s v="Sin Pallet"/>
    <n v="0"/>
    <n v="0"/>
    <x v="0"/>
    <n v="16638.332999999999"/>
    <n v="12033.333000000001"/>
    <n v="4605"/>
    <n v="247.2"/>
    <m/>
    <x v="22"/>
    <n v="8"/>
    <s v="08"/>
    <n v="12"/>
    <x v="1"/>
    <n v="1.03"/>
    <n v="20.599999999999998"/>
    <s v="TRANINTAGSA S.A."/>
    <n v="1014062"/>
    <s v="BENALCAZAR DE LA CRUZ MILTON PATRIC"/>
    <x v="143"/>
  </r>
  <r>
    <n v="1002214637"/>
    <s v="UE01"/>
    <x v="23"/>
    <d v="1899-12-30T17:41:00"/>
    <x v="4492"/>
    <s v="9000811313"/>
    <s v="012-022-00317409"/>
    <n v="3158.4"/>
    <n v="3541.22"/>
    <s v="ZPVN"/>
    <s v="40569197"/>
    <s v="0000396835"/>
    <n v="8002833393"/>
    <x v="3404"/>
    <x v="3"/>
    <x v="3"/>
    <n v="480"/>
    <s v="BOL"/>
    <s v="101664"/>
    <x v="8"/>
    <s v="800657"/>
    <s v="FERRETERIA CHONE"/>
    <x v="21"/>
    <s v="FERRETERIA CHONE, AV. CESAR RUPERTI"/>
    <x v="30"/>
    <s v="O-Manabi-Bahiacaraquez"/>
    <n v="439"/>
    <x v="112"/>
    <x v="112"/>
    <s v="100015001"/>
    <s v="GUZMAN ERNESTO"/>
    <s v="ZEMT"/>
    <x v="157"/>
    <s v="2"/>
    <s v="Sin Pallet"/>
    <n v="0"/>
    <n v="0"/>
    <x v="0"/>
    <n v="38940"/>
    <n v="24030"/>
    <n v="14910"/>
    <n v="542.4"/>
    <m/>
    <x v="110"/>
    <n v="8"/>
    <s v="08"/>
    <n v="24"/>
    <x v="1"/>
    <n v="1.1299999999999999"/>
    <n v="22.599999999999998"/>
    <s v="TRANSSJQ S.A."/>
    <n v="1013949"/>
    <s v="MEDIAVILLA FLORES WILSON PATRICIO"/>
    <x v="157"/>
  </r>
  <r>
    <n v="1002214606"/>
    <s v="UE01"/>
    <x v="23"/>
    <d v="1899-12-30T17:42:00"/>
    <x v="4493"/>
    <s v="9000811316"/>
    <s v="012-022-00317410"/>
    <n v="4527.6000000000004"/>
    <n v="5076.37"/>
    <s v="ZPVN"/>
    <s v="40569100"/>
    <s v="0000396684"/>
    <n v="8002833359"/>
    <x v="3405"/>
    <x v="6"/>
    <x v="6"/>
    <n v="660"/>
    <s v="BOL"/>
    <s v="101607"/>
    <x v="272"/>
    <s v="801750"/>
    <s v="FERRETERIA ABIGAIL"/>
    <x v="1"/>
    <s v="CALLE C NUMERO 940 Y CALLE 69A"/>
    <x v="77"/>
    <s v="O-Pichincha-Guamani"/>
    <n v="129"/>
    <x v="163"/>
    <x v="163"/>
    <s v="100017801"/>
    <s v="CUASES VICTOR"/>
    <s v="ZETT"/>
    <x v="246"/>
    <s v="2"/>
    <s v="Sin Pallet"/>
    <n v="0"/>
    <n v="0"/>
    <x v="0"/>
    <n v="50780"/>
    <n v="33080"/>
    <n v="17700"/>
    <n v="336.6"/>
    <m/>
    <x v="159"/>
    <n v="8"/>
    <s v="08"/>
    <n v="33"/>
    <x v="1"/>
    <n v="0.51"/>
    <n v="10.200000000000001"/>
    <s v="TRIMPESAS S.A."/>
    <n v="1013858"/>
    <s v="LARA VILLEGAS MARIANA DE JESUS"/>
    <x v="246"/>
  </r>
  <r>
    <n v="1002214632"/>
    <s v="UE01"/>
    <x v="23"/>
    <d v="1899-12-30T17:46:00"/>
    <x v="4494"/>
    <s v="9000811318"/>
    <s v="012-022-00317411"/>
    <n v="3915.6"/>
    <n v="4390.1899999999996"/>
    <s v="ZPVN"/>
    <s v="40569214"/>
    <s v="0000397415"/>
    <n v="8002833388"/>
    <x v="3406"/>
    <x v="2"/>
    <x v="2"/>
    <n v="32.63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3377"/>
    <s v="NARVAEZ IPIALES BRAYAN JAVIER"/>
    <s v="ZECI"/>
    <x v="252"/>
    <s v="2"/>
    <s v="Sin Pallet"/>
    <n v="0"/>
    <n v="0"/>
    <x v="0"/>
    <n v="51120"/>
    <n v="32630"/>
    <n v="18490"/>
    <n v="366.76"/>
    <m/>
    <x v="1"/>
    <n v="8"/>
    <s v="08"/>
    <n v="32.630000000000003"/>
    <x v="1"/>
    <n v="11.239963224026967"/>
    <n v="11.239963224026967"/>
    <s v="TRANSCONCEM CIA. LTDA."/>
    <n v="1013227"/>
    <s v="COMPAÑIA DE TRANSPORTE PESADO"/>
    <x v="252"/>
  </r>
  <r>
    <n v="1002214650"/>
    <s v="UE01"/>
    <x v="23"/>
    <d v="1899-12-30T17:54:00"/>
    <x v="4495"/>
    <s v=""/>
    <s v=""/>
    <n v="0"/>
    <n v="0"/>
    <s v="ZPRC"/>
    <s v="2500108938"/>
    <s v="P000034015"/>
    <n v="8002833412"/>
    <x v="3407"/>
    <x v="7"/>
    <x v="7"/>
    <n v="34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25960.606"/>
    <n v="17020.606"/>
    <n v="8940"/>
    <n v="234.6"/>
    <m/>
    <x v="109"/>
    <n v="8"/>
    <s v="08"/>
    <n v="17"/>
    <x v="1"/>
    <n v="0.69"/>
    <n v="13.799999999999999"/>
    <s v="TRANSPORTE PROPIO"/>
    <n v="1018725"/>
    <s v="TRANSPORTE DE CARGA PESADA"/>
    <x v="203"/>
  </r>
  <r>
    <n v="1002214650"/>
    <s v="UE01"/>
    <x v="23"/>
    <d v="1899-12-30T17:54:00"/>
    <x v="4496"/>
    <s v=""/>
    <s v=""/>
    <n v="0"/>
    <n v="0"/>
    <s v="ZPRC"/>
    <s v="2500108937"/>
    <s v="P000034014"/>
    <n v="8002833411"/>
    <x v="3407"/>
    <x v="6"/>
    <x v="6"/>
    <n v="32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24959.394"/>
    <n v="16019.394"/>
    <n v="8940"/>
    <n v="220.8"/>
    <m/>
    <x v="109"/>
    <n v="8"/>
    <s v="08"/>
    <n v="16"/>
    <x v="1"/>
    <n v="0.69000000000000006"/>
    <n v="13.8"/>
    <s v="TRANSPORTE PROPIO"/>
    <n v="1018725"/>
    <s v="TRANSPORTE DE CARGA PESADA"/>
    <x v="203"/>
  </r>
  <r>
    <n v="1002214685"/>
    <s v="UE01"/>
    <x v="23"/>
    <d v="1899-12-30T17:55:00"/>
    <x v="4497"/>
    <s v="9000811324"/>
    <s v="012-022-00317412"/>
    <n v="2304.9"/>
    <n v="2584.27"/>
    <s v="ZPVN"/>
    <s v="40569592"/>
    <s v="P000034006"/>
    <n v="8002833447"/>
    <x v="3408"/>
    <x v="6"/>
    <x v="6"/>
    <n v="360"/>
    <s v="BOL"/>
    <s v="101629"/>
    <x v="7"/>
    <s v="800886"/>
    <s v="OB. LA CALERA"/>
    <x v="6"/>
    <s v="PANAMERICANA NORTE DIAGONAL UNIVERS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60"/>
    <n v="18040"/>
    <n v="9320"/>
    <n v="266.39999999999998"/>
    <m/>
    <x v="7"/>
    <n v="8"/>
    <s v="08"/>
    <n v="18"/>
    <x v="1"/>
    <n v="0.74"/>
    <n v="14.799999999999999"/>
    <s v="TRANSPORTE PROPIO"/>
    <n v="1013388"/>
    <s v="CAMPAÑA MALDONADO BLANCA CECILIA"/>
    <x v="89"/>
  </r>
  <r>
    <n v="1002214625"/>
    <s v="UE01"/>
    <x v="23"/>
    <d v="1899-12-30T17:58:00"/>
    <x v="4498"/>
    <s v="9000811328"/>
    <s v="012-022-00317414"/>
    <n v="3014"/>
    <n v="3379.32"/>
    <s v="ZPVN"/>
    <s v="40569171"/>
    <s v="0000396801"/>
    <n v="8002833380"/>
    <x v="3409"/>
    <x v="7"/>
    <x v="7"/>
    <n v="440"/>
    <s v="BOL"/>
    <s v="101664"/>
    <x v="8"/>
    <s v="805645"/>
    <s v="MEGAHIERRO SUCRE"/>
    <x v="9"/>
    <s v="CALLE SUCRE Y OBISPO MOSQUERA"/>
    <x v="11"/>
    <s v="O-Imbabura-Ibarra"/>
    <n v="30"/>
    <x v="82"/>
    <x v="82"/>
    <s v="100018690"/>
    <s v="MORALES PATRICIO V."/>
    <s v="ZEMT"/>
    <x v="112"/>
    <s v="1"/>
    <s v="Con Pallet"/>
    <n v="0.05"/>
    <n v="22"/>
    <x v="0"/>
    <n v="30116.667000000001"/>
    <n v="22036.667000000001"/>
    <n v="8080"/>
    <n v="83.6"/>
    <m/>
    <x v="80"/>
    <n v="8"/>
    <s v="08"/>
    <n v="22"/>
    <x v="1"/>
    <n v="0.18999999999999997"/>
    <n v="3.8"/>
    <s v="LA ARMENIA S.A."/>
    <n v="1021911"/>
    <s v="MORALES GORDILLO VICENTE PATRICIO"/>
    <x v="112"/>
  </r>
  <r>
    <n v="1002214625"/>
    <s v="UE01"/>
    <x v="23"/>
    <d v="1899-12-30T17:58:00"/>
    <x v="4499"/>
    <s v="9000811327"/>
    <s v="012-022-00317413"/>
    <n v="271.2"/>
    <n v="304.07"/>
    <s v="ZPVN"/>
    <s v="40569171"/>
    <s v="0000396800"/>
    <n v="8002833381"/>
    <x v="3409"/>
    <x v="6"/>
    <x v="6"/>
    <n v="40"/>
    <s v="BOL"/>
    <s v="101664"/>
    <x v="8"/>
    <s v="805645"/>
    <s v="MEGAHIERRO SUCRE"/>
    <x v="9"/>
    <s v="CALLE SUCRE Y OBISPO MOSQUERA"/>
    <x v="11"/>
    <s v="O-Imbabura-Ibarra"/>
    <n v="30"/>
    <x v="82"/>
    <x v="82"/>
    <s v="100018690"/>
    <s v="MORALES PATRICIO V."/>
    <s v="ZEMT"/>
    <x v="112"/>
    <s v="1"/>
    <s v="Con Pallet"/>
    <n v="0.05"/>
    <n v="2"/>
    <x v="0"/>
    <n v="10083.333000000001"/>
    <n v="2003.3330000000001"/>
    <n v="8080"/>
    <n v="7.6"/>
    <m/>
    <x v="80"/>
    <n v="8"/>
    <s v="08"/>
    <n v="2"/>
    <x v="1"/>
    <n v="0.19"/>
    <n v="3.8"/>
    <s v="LA ARMENIA S.A."/>
    <n v="1021911"/>
    <s v="MORALES GORDILLO VICENTE PATRICIO"/>
    <x v="112"/>
  </r>
  <r>
    <n v="1002214644"/>
    <s v="UE01"/>
    <x v="23"/>
    <d v="1899-12-30T18:00:00"/>
    <x v="4500"/>
    <s v="9000811331"/>
    <s v="012-022-00317417"/>
    <n v="1080"/>
    <n v="1210.9000000000001"/>
    <s v="ZPVN"/>
    <s v="40569672"/>
    <s v="0000397604"/>
    <n v="8002833403"/>
    <x v="3410"/>
    <x v="7"/>
    <x v="7"/>
    <n v="160"/>
    <s v="BOL"/>
    <s v="101664"/>
    <x v="8"/>
    <s v="807345"/>
    <s v="GUZMAN CUAICAL ANGELICA MARIA"/>
    <x v="32"/>
    <s v="RACAFUERTE  Y LUIS MARYINEZ"/>
    <x v="48"/>
    <s v="O-Imbabura-Pimampiro"/>
    <n v="78"/>
    <x v="14"/>
    <x v="14"/>
    <s v="100015134"/>
    <s v="NICOLALDE FABIAN"/>
    <s v="ZEMU"/>
    <x v="18"/>
    <s v="2"/>
    <s v="Sin Pallet"/>
    <n v="0"/>
    <n v="0"/>
    <x v="0"/>
    <n v="11054.445"/>
    <n v="8017.7780000000002"/>
    <n v="3036.6669999999999"/>
    <n v="65.599999999999994"/>
    <m/>
    <x v="14"/>
    <n v="8"/>
    <s v="08"/>
    <n v="8"/>
    <x v="1"/>
    <n v="0.41"/>
    <n v="8.1999999999999993"/>
    <s v="SANJOPAS S.A."/>
    <n v="1014339"/>
    <s v="NICOLALDE FLORES MILTON FABIAN"/>
    <x v="18"/>
  </r>
  <r>
    <n v="1002214644"/>
    <s v="UE01"/>
    <x v="23"/>
    <d v="1899-12-30T18:00:00"/>
    <x v="4501"/>
    <s v="9000811329"/>
    <s v="012-022-00317415"/>
    <n v="734.4"/>
    <n v="823.42"/>
    <s v="ZPVN"/>
    <s v="40569672"/>
    <s v="0000397605"/>
    <n v="8002833401"/>
    <x v="3410"/>
    <x v="5"/>
    <x v="5"/>
    <n v="120"/>
    <s v="BOL"/>
    <s v="101664"/>
    <x v="8"/>
    <s v="807345"/>
    <s v="GUZMAN CUAICAL ANGELICA MARIA"/>
    <x v="32"/>
    <s v="RACAFUERTE  Y LUIS MARYINEZ"/>
    <x v="48"/>
    <s v="O-Imbabura-Pimampiro"/>
    <n v="78"/>
    <x v="14"/>
    <x v="14"/>
    <s v="100015134"/>
    <s v="NICOLALDE FABIAN"/>
    <s v="ZEMU"/>
    <x v="18"/>
    <s v="2"/>
    <s v="Sin Pallet"/>
    <n v="0"/>
    <n v="0"/>
    <x v="0"/>
    <n v="9050"/>
    <n v="6013.3329999999996"/>
    <n v="3036.6669999999999"/>
    <n v="49.2"/>
    <m/>
    <x v="14"/>
    <n v="8"/>
    <s v="08"/>
    <n v="6"/>
    <x v="1"/>
    <n v="0.41000000000000003"/>
    <n v="8.2000000000000011"/>
    <s v="SANJOPAS S.A."/>
    <n v="1014339"/>
    <s v="NICOLALDE FLORES MILTON FABIAN"/>
    <x v="18"/>
  </r>
  <r>
    <n v="1002214644"/>
    <s v="UE01"/>
    <x v="23"/>
    <d v="1899-12-30T18:00:00"/>
    <x v="4502"/>
    <s v="9000811330"/>
    <s v="012-022-00317416"/>
    <n v="534.4"/>
    <n v="599.16999999999996"/>
    <s v="ZPVN"/>
    <s v="40569672"/>
    <s v="0000397603"/>
    <n v="8002833402"/>
    <x v="3410"/>
    <x v="6"/>
    <x v="6"/>
    <n v="80"/>
    <s v="BOL"/>
    <s v="101664"/>
    <x v="8"/>
    <s v="807345"/>
    <s v="GUZMAN CUAICAL ANGELICA MARIA"/>
    <x v="32"/>
    <s v="RACAFUERTE  Y LUIS MARYINEZ"/>
    <x v="48"/>
    <s v="O-Imbabura-Pimampiro"/>
    <n v="78"/>
    <x v="14"/>
    <x v="14"/>
    <s v="100015134"/>
    <s v="NICOLALDE FABIAN"/>
    <s v="ZEMU"/>
    <x v="18"/>
    <s v="2"/>
    <s v="Sin Pallet"/>
    <n v="0"/>
    <n v="0"/>
    <x v="0"/>
    <n v="7045.5559999999996"/>
    <n v="4008.8890000000001"/>
    <n v="3036.6669999999999"/>
    <n v="32.799999999999997"/>
    <m/>
    <x v="14"/>
    <n v="8"/>
    <s v="08"/>
    <n v="4"/>
    <x v="1"/>
    <n v="0.41"/>
    <n v="8.1999999999999993"/>
    <s v="SANJOPAS S.A."/>
    <n v="1014339"/>
    <s v="NICOLALDE FLORES MILTON FABIAN"/>
    <x v="18"/>
  </r>
  <r>
    <n v="1002214592"/>
    <s v="UE01"/>
    <x v="23"/>
    <d v="1899-12-30T18:03:00"/>
    <x v="4503"/>
    <s v="9000811332"/>
    <s v="012-022-00317418"/>
    <n v="3864"/>
    <n v="4332.34"/>
    <s v="ZPVN"/>
    <s v="40569214"/>
    <s v="0000397414"/>
    <n v="8002833340"/>
    <x v="3411"/>
    <x v="2"/>
    <x v="2"/>
    <n v="32.20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1850"/>
    <n v="32200"/>
    <n v="19650"/>
    <n v="361.93"/>
    <m/>
    <x v="1"/>
    <n v="8"/>
    <s v="08"/>
    <n v="32.200000000000003"/>
    <x v="1"/>
    <n v="11.240062111801242"/>
    <n v="11.240062111801242"/>
    <s v="TRANSCONCEM CIA.LTDA."/>
    <n v="1013227"/>
    <s v="COMPAÑIA DE TRANSPORTE PESADO"/>
    <x v="2"/>
  </r>
  <r>
    <n v="1002214627"/>
    <s v="UE01"/>
    <x v="23"/>
    <d v="1899-12-30T18:06:00"/>
    <x v="4504"/>
    <s v="9000811333"/>
    <s v="012-022-00317419"/>
    <n v="3238.68"/>
    <n v="3631.23"/>
    <s v="ZPVN"/>
    <s v="40569570"/>
    <s v="P000033995"/>
    <n v="8002833383"/>
    <x v="3412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56"/>
    <x v="156"/>
    <s v="100020578"/>
    <s v="TAIMAL MAYKOL"/>
    <s v="ZEMT"/>
    <x v="234"/>
    <s v="1"/>
    <s v="Con Pallet"/>
    <n v="0.05"/>
    <n v="24"/>
    <x v="0"/>
    <n v="40200"/>
    <n v="24050"/>
    <n v="16150"/>
    <n v="43.2"/>
    <m/>
    <x v="153"/>
    <n v="8"/>
    <s v="08"/>
    <n v="24"/>
    <x v="1"/>
    <n v="9.0000000000000011E-2"/>
    <n v="1.8"/>
    <s v="SILOGTER S.A."/>
    <n v="1021996"/>
    <s v="FRANCO VEGA SANDRO MARCELO"/>
    <x v="234"/>
  </r>
  <r>
    <n v="1002214649"/>
    <s v="UE01"/>
    <x v="23"/>
    <d v="1899-12-30T18:12:00"/>
    <x v="4505"/>
    <s v="9000811339"/>
    <s v="012-022-00317421"/>
    <n v="1635.89"/>
    <n v="1834.17"/>
    <s v="ZPVN"/>
    <s v="40569680"/>
    <s v="0000397624"/>
    <n v="8002833409"/>
    <x v="3413"/>
    <x v="7"/>
    <x v="7"/>
    <n v="240"/>
    <s v="BOL"/>
    <s v="101446"/>
    <x v="48"/>
    <s v="806019"/>
    <s v="FERRETERIA CIMIENTO"/>
    <x v="9"/>
    <s v="AV GALO PLAZA VIA ZULETA"/>
    <x v="123"/>
    <s v="O-Imbabura-Zuleta"/>
    <n v="57"/>
    <x v="130"/>
    <x v="130"/>
    <s v="100014950"/>
    <s v="MONTESDEOCA JORGE"/>
    <s v="ZEMU"/>
    <x v="187"/>
    <s v="2"/>
    <s v="Sin Pallet"/>
    <n v="0"/>
    <n v="0"/>
    <x v="0"/>
    <n v="16591.667000000001"/>
    <n v="12026.666999999999"/>
    <n v="4565"/>
    <n v="67.2"/>
    <m/>
    <x v="128"/>
    <n v="8"/>
    <s v="08"/>
    <n v="12"/>
    <x v="1"/>
    <n v="0.28000000000000003"/>
    <n v="5.6000000000000005"/>
    <s v="LIDENORTI S.A."/>
    <n v="1014151"/>
    <s v="VEGA RUIZ WILSON MARCELO"/>
    <x v="187"/>
  </r>
  <r>
    <n v="1002214649"/>
    <s v="UE01"/>
    <x v="23"/>
    <d v="1899-12-30T18:12:00"/>
    <x v="4506"/>
    <s v="9000811338"/>
    <s v="012-022-00317420"/>
    <n v="809.67"/>
    <n v="907.81"/>
    <s v="ZPVN"/>
    <s v="40569680"/>
    <s v="0000397623"/>
    <n v="8002833410"/>
    <x v="3413"/>
    <x v="6"/>
    <x v="6"/>
    <n v="120"/>
    <s v="BOL"/>
    <s v="101446"/>
    <x v="48"/>
    <s v="806019"/>
    <s v="FERRETERIA CIMIENTO"/>
    <x v="9"/>
    <s v="AV GALO PLAZA VIA ZULETA"/>
    <x v="123"/>
    <s v="O-Imbabura-Zuleta"/>
    <n v="57"/>
    <x v="130"/>
    <x v="130"/>
    <s v="100014950"/>
    <s v="MONTESDEOCA JORGE"/>
    <s v="ZEMU"/>
    <x v="187"/>
    <s v="2"/>
    <s v="Sin Pallet"/>
    <n v="0"/>
    <n v="0"/>
    <x v="0"/>
    <n v="10578.333000000001"/>
    <n v="6013.3329999999996"/>
    <n v="4565"/>
    <n v="33.6"/>
    <m/>
    <x v="128"/>
    <n v="8"/>
    <s v="08"/>
    <n v="6"/>
    <x v="1"/>
    <n v="0.28000000000000003"/>
    <n v="5.6000000000000005"/>
    <s v="LIDENORTI S.A."/>
    <n v="1014151"/>
    <s v="VEGA RUIZ WILSON MARCELO"/>
    <x v="187"/>
  </r>
  <r>
    <n v="1002214651"/>
    <s v="UE01"/>
    <x v="23"/>
    <d v="1899-12-30T18:16:00"/>
    <x v="4507"/>
    <s v=""/>
    <s v=""/>
    <n v="0"/>
    <n v="0"/>
    <s v="ZPRC"/>
    <s v="2500108945"/>
    <s v="P000034023"/>
    <n v="8002833414"/>
    <x v="3414"/>
    <x v="5"/>
    <x v="5"/>
    <n v="120"/>
    <s v="BOL"/>
    <s v="101586"/>
    <x v="33"/>
    <s v="801500"/>
    <s v="FERRIGONZ PRINCIPAL"/>
    <x v="19"/>
    <s v="CALLE AZCASUBI Y CALLE CHILE"/>
    <x v="50"/>
    <s v="O-Pichincha-Cayambe"/>
    <n v="40"/>
    <x v="20"/>
    <x v="20"/>
    <s v="100015045"/>
    <s v="MORAN JOSE"/>
    <s v="ZEMT"/>
    <x v="25"/>
    <s v="1"/>
    <s v="Con Pallet"/>
    <n v="0.05"/>
    <n v="6"/>
    <x v="0"/>
    <n v="14125"/>
    <n v="6010"/>
    <n v="8115"/>
    <n v="25.2"/>
    <m/>
    <x v="20"/>
    <n v="8"/>
    <s v="08"/>
    <n v="6"/>
    <x v="1"/>
    <n v="0.21"/>
    <n v="4.2"/>
    <s v="TRANSSJQ S.A."/>
    <n v="1016455"/>
    <s v="MEDIAVILLA VALENZUELA MILTON SANTIA"/>
    <x v="25"/>
  </r>
  <r>
    <n v="1002214651"/>
    <s v="UE01"/>
    <x v="23"/>
    <d v="1899-12-30T18:16:00"/>
    <x v="4508"/>
    <s v=""/>
    <s v=""/>
    <n v="0"/>
    <n v="0"/>
    <s v="ZPRC"/>
    <s v="2500108944"/>
    <s v="P000034022"/>
    <n v="8002833413"/>
    <x v="3414"/>
    <x v="6"/>
    <x v="6"/>
    <n v="360"/>
    <s v="BOL"/>
    <s v="101586"/>
    <x v="33"/>
    <s v="801500"/>
    <s v="FERRIGONZ PRINCIPAL"/>
    <x v="19"/>
    <s v="CALLE AZCASUBI Y CALLE CHILE"/>
    <x v="50"/>
    <s v="O-Pichincha-Cayambe"/>
    <n v="40"/>
    <x v="20"/>
    <x v="20"/>
    <s v="100015045"/>
    <s v="MORAN JOSE"/>
    <s v="ZEMT"/>
    <x v="25"/>
    <s v="1"/>
    <s v="Con Pallet"/>
    <n v="0.05"/>
    <n v="18"/>
    <x v="0"/>
    <n v="26145"/>
    <n v="18030"/>
    <n v="8115"/>
    <n v="75.599999999999994"/>
    <m/>
    <x v="20"/>
    <n v="8"/>
    <s v="08"/>
    <n v="18"/>
    <x v="1"/>
    <n v="0.21"/>
    <n v="4.1999999999999993"/>
    <s v="TRANSSJQ S.A."/>
    <n v="1016455"/>
    <s v="MEDIAVILLA VALENZUELA MILTON SANTIA"/>
    <x v="25"/>
  </r>
  <r>
    <n v="1002214647"/>
    <s v="UE01"/>
    <x v="23"/>
    <d v="1899-12-30T18:18:00"/>
    <x v="4509"/>
    <s v=""/>
    <s v=""/>
    <n v="0"/>
    <n v="0"/>
    <s v="ZPRC"/>
    <s v="2500108883"/>
    <s v="0000396752"/>
    <n v="8002833406"/>
    <x v="3415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104"/>
    <x v="104"/>
    <s v="100021747"/>
    <s v="GARCES MILTON"/>
    <s v="ZEMT"/>
    <x v="249"/>
    <s v="1"/>
    <s v="Con Pallet"/>
    <n v="0.05"/>
    <n v="24"/>
    <x v="0"/>
    <n v="37650"/>
    <n v="24080"/>
    <n v="13570"/>
    <n v="542.4"/>
    <m/>
    <x v="102"/>
    <n v="8"/>
    <s v="08"/>
    <n v="24"/>
    <x v="1"/>
    <n v="1.1299999999999999"/>
    <n v="22.599999999999998"/>
    <s v="TRANSSJQ S.A."/>
    <n v="1013719"/>
    <s v="GARCES OSWALDO GERMAN"/>
    <x v="249"/>
  </r>
  <r>
    <n v="1002214739"/>
    <s v="UE01"/>
    <x v="23"/>
    <d v="1899-12-30T18:21:00"/>
    <x v="4510"/>
    <s v=""/>
    <s v=""/>
    <n v="0"/>
    <n v="0"/>
    <s v="ZPVN"/>
    <s v="40569452"/>
    <n v="397212"/>
    <n v="8002833511"/>
    <x v="3416"/>
    <x v="6"/>
    <x v="6"/>
    <m/>
    <s v="BOL"/>
    <s v="101680"/>
    <x v="12"/>
    <s v="801406"/>
    <s v="BODEGA NARANJO LATAC"/>
    <x v="6"/>
    <s v="AVENIDA  UNIDAD NACIONAL S/N Y CAOB"/>
    <x v="17"/>
    <s v="O-Cotopaxi-Latacunga"/>
    <m/>
    <x v="144"/>
    <x v="144"/>
    <s v="100020305"/>
    <s v="ESPINOSA PABLO ANIBAL"/>
    <s v="ZEMU"/>
    <x v="211"/>
    <s v="2"/>
    <s v="Sin Pallet"/>
    <n v="0"/>
    <n v="0"/>
    <x v="0"/>
    <n v="26980"/>
    <n v="18010"/>
    <n v="8970"/>
    <m/>
    <s v="remplaza la guia 414120"/>
    <x v="141"/>
    <n v="8"/>
    <s v="08"/>
    <m/>
    <x v="1"/>
    <s v=""/>
    <s v=""/>
    <s v="TRANSPORTE PROPIO"/>
    <n v="1023045"/>
    <s v="ESPINOSA OTAVALO PABLO ANIBAL"/>
    <x v="211"/>
  </r>
  <r>
    <n v="1002214723"/>
    <s v="UE01"/>
    <x v="23"/>
    <d v="1899-12-30T18:22:00"/>
    <x v="4511"/>
    <s v="9000811343"/>
    <s v="012-022-00317422"/>
    <n v="4745.3999999999996"/>
    <n v="5320.58"/>
    <s v="ZPVN"/>
    <s v="40569627"/>
    <s v="0000397546"/>
    <n v="8002833490"/>
    <x v="3417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143"/>
    <x v="143"/>
    <s v="100020688"/>
    <s v="RIVERA JENRRI"/>
    <s v="ZETT"/>
    <x v="210"/>
    <s v="2"/>
    <s v="Sin Pallet"/>
    <n v="0"/>
    <n v="0"/>
    <x v="0"/>
    <n v="50270"/>
    <n v="33100"/>
    <n v="17170"/>
    <n v="125.4"/>
    <m/>
    <x v="140"/>
    <n v="8"/>
    <s v="08"/>
    <n v="33"/>
    <x v="1"/>
    <n v="0.19"/>
    <n v="3.8000000000000003"/>
    <s v="LIDENORTI S.A."/>
    <n v="1013759"/>
    <s v="DURAN VALENCIA CARLOS EFREN"/>
    <x v="210"/>
  </r>
  <r>
    <n v="1002214633"/>
    <s v="UE01"/>
    <x v="23"/>
    <d v="1899-12-30T18:25:00"/>
    <x v="4512"/>
    <s v="9000811347"/>
    <s v="012-022-00317423"/>
    <n v="3238.68"/>
    <n v="3631.23"/>
    <s v="ZPVN"/>
    <s v="40569571"/>
    <s v="P000033996"/>
    <n v="8002833389"/>
    <x v="3418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07"/>
    <x v="107"/>
    <s v="10005884"/>
    <s v="FLORES SANTANDER CARLOS EDUARDO"/>
    <s v="ZEMT"/>
    <x v="151"/>
    <s v="1"/>
    <s v="Con Pallet"/>
    <n v="0.05"/>
    <n v="24"/>
    <x v="0"/>
    <n v="40170"/>
    <n v="24030"/>
    <n v="16140"/>
    <n v="43.2"/>
    <m/>
    <x v="105"/>
    <n v="8"/>
    <s v="08"/>
    <n v="24"/>
    <x v="1"/>
    <n v="9.0000000000000011E-2"/>
    <n v="1.8"/>
    <s v="TRIMPESAS S.A."/>
    <n v="1013275"/>
    <s v="HARO RUIZ SIXTO RIGOBERTO"/>
    <x v="151"/>
  </r>
  <r>
    <n v="1002214699"/>
    <s v="UE01"/>
    <x v="23"/>
    <d v="1899-12-30T18:26:00"/>
    <x v="4513"/>
    <s v="9000811349"/>
    <s v="012-022-00317424"/>
    <n v="3939.44"/>
    <n v="4416.92"/>
    <s v="ZPVN"/>
    <s v="40569563"/>
    <s v="0000397410"/>
    <n v="8002833462"/>
    <x v="3419"/>
    <x v="8"/>
    <x v="8"/>
    <n v="31.35"/>
    <s v="T"/>
    <s v="10000103"/>
    <x v="291"/>
    <s v="807364"/>
    <s v="GRANEL GOVA HORMIGONES"/>
    <x v="1"/>
    <s v="E 35 Y EL GAVILAN"/>
    <x v="114"/>
    <s v="O-Pichincha-Tababela"/>
    <n v="89"/>
    <x v="1"/>
    <x v="1"/>
    <s v="100017520"/>
    <s v="PINCAY JAVIER"/>
    <s v="ZECI"/>
    <x v="146"/>
    <s v="2"/>
    <s v="Sin Pallet"/>
    <n v="0"/>
    <n v="0"/>
    <x v="0"/>
    <n v="50060"/>
    <n v="31350"/>
    <n v="18710"/>
    <n v="254.25"/>
    <m/>
    <x v="1"/>
    <n v="8"/>
    <s v="08"/>
    <n v="31.35"/>
    <x v="1"/>
    <n v="8.1100478468899517"/>
    <n v="8.1100478468899517"/>
    <s v="TRANSCONCEM CIA. LTDA."/>
    <n v="1013227"/>
    <s v="COMPAÑIA DE TRANSPORTE PESADO"/>
    <x v="146"/>
  </r>
  <r>
    <n v="1002214701"/>
    <s v="UE01"/>
    <x v="23"/>
    <d v="1899-12-30T18:35:00"/>
    <x v="4514"/>
    <s v=""/>
    <s v=""/>
    <n v="0"/>
    <n v="0"/>
    <s v="ZPRC"/>
    <s v="2500108935"/>
    <s v="0000397454"/>
    <n v="8002833464"/>
    <x v="3420"/>
    <x v="2"/>
    <x v="2"/>
    <n v="31.48"/>
    <s v="T"/>
    <s v="101456"/>
    <x v="26"/>
    <s v="804507"/>
    <s v="UNICON CARCELEN"/>
    <x v="1"/>
    <s v="JOSE ENRIQUE GUERRERO N71-116"/>
    <x v="127"/>
    <s v="O-Pichincha-Comite del Pueblo"/>
    <n v="100"/>
    <x v="30"/>
    <x v="30"/>
    <s v="100019435"/>
    <s v="CAMPILLO LÁZARO"/>
    <s v="ZECI"/>
    <x v="218"/>
    <s v="2"/>
    <s v="Sin Pallet"/>
    <n v="0"/>
    <n v="0"/>
    <x v="0"/>
    <n v="49900"/>
    <n v="31480"/>
    <n v="18420"/>
    <n v="285.83999999999997"/>
    <m/>
    <x v="28"/>
    <n v="8"/>
    <s v="08"/>
    <n v="31.48"/>
    <x v="1"/>
    <n v="9.0800508259212194"/>
    <n v="9.0800508259212194"/>
    <s v="TRANSALMEIDA"/>
    <n v="1013966"/>
    <s v="ALMEIDA CHICAIZA MIGUEL ANGEL"/>
    <x v="218"/>
  </r>
  <r>
    <n v="1002214737"/>
    <s v="UE01"/>
    <x v="23"/>
    <d v="1899-12-30T18:41:00"/>
    <x v="4515"/>
    <s v="9000811354"/>
    <s v="012-022-00317426"/>
    <n v="1074.83"/>
    <n v="1205.1099999999999"/>
    <s v="ZPVN"/>
    <s v="40569703"/>
    <s v="P000034037"/>
    <n v="8002833508"/>
    <x v="3421"/>
    <x v="7"/>
    <x v="7"/>
    <n v="160"/>
    <s v="BOL"/>
    <s v="101779"/>
    <x v="85"/>
    <s v="810781"/>
    <s v="FERRETERIA HARO"/>
    <x v="1"/>
    <s v="CALLE QUITO"/>
    <x v="114"/>
    <s v="O-Pichincha-Tababela"/>
    <n v="89"/>
    <x v="33"/>
    <x v="33"/>
    <s v="100014931"/>
    <s v="VACA GALO"/>
    <s v="ZEMU"/>
    <x v="40"/>
    <s v="2"/>
    <s v="Sin Pallet"/>
    <n v="0"/>
    <n v="0"/>
    <x v="0"/>
    <n v="12512.778"/>
    <n v="8017.7780000000002"/>
    <n v="4495"/>
    <n v="65.599999999999994"/>
    <m/>
    <x v="31"/>
    <n v="8"/>
    <s v="08"/>
    <n v="8"/>
    <x v="1"/>
    <n v="0.41"/>
    <n v="8.1999999999999993"/>
    <s v="TRANSPORTE PESADO CIAPRUTE S.A."/>
    <n v="1022019"/>
    <s v="ENRIQUEZ LARA ORLANDO DANILO"/>
    <x v="40"/>
  </r>
  <r>
    <n v="1002214737"/>
    <s v="UE01"/>
    <x v="23"/>
    <d v="1899-12-30T18:41:00"/>
    <x v="4516"/>
    <s v="9000811353"/>
    <s v="012-022-00317425"/>
    <n v="1337.63"/>
    <n v="1499.76"/>
    <s v="ZPVN"/>
    <s v="40569702"/>
    <s v="P000034036"/>
    <n v="8002833509"/>
    <x v="3421"/>
    <x v="6"/>
    <x v="6"/>
    <n v="200"/>
    <s v="BOL"/>
    <s v="101779"/>
    <x v="85"/>
    <s v="810781"/>
    <s v="FERRETERIA HARO"/>
    <x v="1"/>
    <s v="CALLE QUITO"/>
    <x v="114"/>
    <s v="O-Pichincha-Tababela"/>
    <n v="89"/>
    <x v="33"/>
    <x v="33"/>
    <s v="100014931"/>
    <s v="VACA GALO"/>
    <s v="ZEMU"/>
    <x v="40"/>
    <s v="2"/>
    <s v="Sin Pallet"/>
    <n v="0"/>
    <n v="0"/>
    <x v="0"/>
    <n v="14517.222"/>
    <n v="10022.222"/>
    <n v="4495"/>
    <n v="82"/>
    <m/>
    <x v="31"/>
    <n v="8"/>
    <s v="08"/>
    <n v="10"/>
    <x v="1"/>
    <n v="0.41"/>
    <n v="8.1999999999999993"/>
    <s v="TRANSPORTE PESADO CIAPRUTE S.A."/>
    <n v="1022019"/>
    <s v="ENRIQUEZ LARA ORLANDO DANILO"/>
    <x v="40"/>
  </r>
  <r>
    <n v="1002214726"/>
    <s v="UE01"/>
    <x v="23"/>
    <d v="1899-12-30T18:42:00"/>
    <x v="4517"/>
    <s v="9000811356"/>
    <s v="012-022-00317427"/>
    <n v="2301.35"/>
    <n v="2580.29"/>
    <s v="ZPVN"/>
    <s v="40569693"/>
    <s v="P000034029"/>
    <n v="8002833493"/>
    <x v="3422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6"/>
    <x v="106"/>
    <s v="100019455"/>
    <s v="ORDONEZ ISAIAS"/>
    <s v="ZEMU"/>
    <x v="169"/>
    <s v="2"/>
    <s v="Sin Pallet"/>
    <n v="0"/>
    <n v="0"/>
    <x v="0"/>
    <n v="27130"/>
    <n v="18020"/>
    <n v="9110"/>
    <n v="266.39999999999998"/>
    <m/>
    <x v="104"/>
    <n v="8"/>
    <s v="08"/>
    <n v="18"/>
    <x v="1"/>
    <n v="0.74"/>
    <n v="14.799999999999999"/>
    <s v="LA ARMENIA S.A."/>
    <n v="1021623"/>
    <s v="VILLARREAL HIGUERA FERNANDO SALVADO"/>
    <x v="169"/>
  </r>
  <r>
    <n v="1002214656"/>
    <s v="UE01"/>
    <x v="23"/>
    <d v="1899-12-30T18:45:00"/>
    <x v="4518"/>
    <s v="9000811357"/>
    <s v="012-022-00317428"/>
    <n v="2268"/>
    <n v="2542.9"/>
    <s v="ZPVN"/>
    <s v="40569673"/>
    <s v="0000397606"/>
    <n v="8002833417"/>
    <x v="3423"/>
    <x v="3"/>
    <x v="3"/>
    <n v="360"/>
    <s v="BOL"/>
    <s v="101664"/>
    <x v="8"/>
    <s v="802632"/>
    <s v="ZAMBRANO MANZABA TAYRON LENIN"/>
    <x v="12"/>
    <s v="AV WALTER ANDRADE Y DECIMA ESQUINA"/>
    <x v="14"/>
    <s v="O-Losrios-Quevedo"/>
    <n v="345"/>
    <x v="151"/>
    <x v="151"/>
    <s v="10003575"/>
    <s v="QUILCA CAYAMBE EDISON BAYARDO"/>
    <s v="ZEMU"/>
    <x v="225"/>
    <s v="2"/>
    <s v="Sin Pallet"/>
    <n v="0"/>
    <n v="0"/>
    <x v="0"/>
    <n v="27030"/>
    <n v="18020"/>
    <n v="9010"/>
    <n v="370.8"/>
    <m/>
    <x v="148"/>
    <n v="8"/>
    <s v="08"/>
    <n v="18"/>
    <x v="1"/>
    <n v="1.03"/>
    <n v="20.6"/>
    <s v="RUTAS COTACACHENSES S.A."/>
    <n v="1021773"/>
    <s v="RUIZ LASTRA OLGER FABIAN"/>
    <x v="225"/>
  </r>
  <r>
    <n v="1002214756"/>
    <s v="UE01"/>
    <x v="23"/>
    <d v="1899-12-30T18:47:00"/>
    <x v="4519"/>
    <s v=""/>
    <s v=""/>
    <n v="0"/>
    <n v="0"/>
    <s v="ZPRC"/>
    <s v="2500108926"/>
    <s v="P000033971"/>
    <n v="8002833529"/>
    <x v="3424"/>
    <x v="2"/>
    <x v="2"/>
    <n v="31.29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090"/>
    <n v="31290"/>
    <n v="18800"/>
    <n v="0"/>
    <m/>
    <x v="3"/>
    <n v="8"/>
    <s v="08"/>
    <n v="31.29"/>
    <x v="1"/>
    <n v="0"/>
    <n v="0"/>
    <s v="UNICON"/>
    <n v="1014412"/>
    <s v="UNION DE CONCRETERAS UNICON UCUE"/>
    <x v="41"/>
  </r>
  <r>
    <n v="1002214640"/>
    <s v="UE01"/>
    <x v="23"/>
    <d v="1899-12-30T18:50:00"/>
    <x v="4520"/>
    <s v="9000811359"/>
    <s v="012-022-00317429"/>
    <n v="4375.8"/>
    <n v="4906.18"/>
    <s v="ZPVN"/>
    <s v="40569199"/>
    <s v="0000396843"/>
    <n v="8002833396"/>
    <x v="3425"/>
    <x v="3"/>
    <x v="3"/>
    <n v="660"/>
    <s v="BOL"/>
    <s v="10001427"/>
    <x v="32"/>
    <s v="807250"/>
    <s v="BODEGA PRINCIPAL COMERCIAL BELTRAN"/>
    <x v="18"/>
    <s v="ANCON Y ENTRADA NUEVA JERUSALEN 2"/>
    <x v="27"/>
    <s v="O-Santaelena-Santaelena"/>
    <n v="630"/>
    <x v="81"/>
    <x v="81"/>
    <s v="100014895"/>
    <s v="TERAN JAIME"/>
    <s v="ZETT"/>
    <x v="162"/>
    <s v="2"/>
    <s v="Sin Pallet"/>
    <n v="0"/>
    <n v="0"/>
    <x v="0"/>
    <n v="49920"/>
    <n v="33150"/>
    <n v="16770"/>
    <n v="1036.2"/>
    <m/>
    <x v="79"/>
    <n v="8"/>
    <s v="08"/>
    <n v="33"/>
    <x v="1"/>
    <n v="1.57"/>
    <n v="31.400000000000002"/>
    <s v="LA ARMENIA S.A."/>
    <n v="1013564"/>
    <s v="VIVERO MORALES MILTON CICERON"/>
    <x v="162"/>
  </r>
  <r>
    <n v="1002214704"/>
    <s v="UE01"/>
    <x v="23"/>
    <d v="1899-12-30T18:58:00"/>
    <x v="4521"/>
    <s v="9000811360"/>
    <s v="012-022-00317430"/>
    <n v="4121.6000000000004"/>
    <n v="4621.16"/>
    <s v="ZPVN"/>
    <s v="40569692"/>
    <s v="0000397652"/>
    <n v="8002833468"/>
    <x v="3426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55"/>
    <x v="55"/>
    <s v="100020748"/>
    <s v="SANCHEZ IVAN"/>
    <s v="ZETT"/>
    <x v="70"/>
    <s v="1"/>
    <s v="Con Pallet"/>
    <n v="0.05"/>
    <n v="32"/>
    <x v="0"/>
    <n v="51000"/>
    <n v="32070"/>
    <n v="18930"/>
    <n v="537.6"/>
    <m/>
    <x v="53"/>
    <n v="8"/>
    <s v="08"/>
    <n v="32"/>
    <x v="1"/>
    <n v="0.84000000000000008"/>
    <n v="16.8"/>
    <s v="LIDENORTI S.A."/>
    <n v="1013568"/>
    <s v="PINTO TORRES AGUSTO GEOVANY"/>
    <x v="70"/>
  </r>
  <r>
    <n v="1002214658"/>
    <s v="UE01"/>
    <x v="23"/>
    <d v="1899-12-30T19:08:00"/>
    <x v="4522"/>
    <s v=""/>
    <s v=""/>
    <n v="0"/>
    <n v="0"/>
    <s v="ZPRC"/>
    <s v="2500108941"/>
    <s v="0000397530"/>
    <n v="8002833421"/>
    <x v="342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3"/>
    <x v="83"/>
    <s v="100015006"/>
    <s v="RIVERA JOSE LUIS"/>
    <s v="ZETT"/>
    <x v="113"/>
    <s v="4"/>
    <s v="Pallet Cortesia"/>
    <n v="0"/>
    <n v="0"/>
    <x v="0"/>
    <n v="50580"/>
    <n v="32050"/>
    <n v="18530"/>
    <n v="288"/>
    <m/>
    <x v="81"/>
    <n v="8"/>
    <s v="08"/>
    <n v="32"/>
    <x v="1"/>
    <n v="0.45"/>
    <n v="9"/>
    <s v="LIDENORTI S.A."/>
    <n v="1013539"/>
    <s v="VALENCIA BENAVIDES GUSTAVO PLUTARCO"/>
    <x v="113"/>
  </r>
  <r>
    <n v="1002214728"/>
    <s v="UE01"/>
    <x v="23"/>
    <d v="1899-12-30T19:12:00"/>
    <x v="4523"/>
    <s v=""/>
    <s v=""/>
    <n v="0"/>
    <n v="0"/>
    <s v="ZPRC"/>
    <s v="2500108949"/>
    <s v="P000034030"/>
    <n v="8002833497"/>
    <x v="3428"/>
    <x v="3"/>
    <x v="3"/>
    <n v="200"/>
    <s v="BOL"/>
    <s v="101663"/>
    <x v="46"/>
    <s v="802191"/>
    <s v="FERRE ZURITA UNO COM"/>
    <x v="40"/>
    <s v="AMERICA Y AV. DEL EJERCITO"/>
    <x v="59"/>
    <s v="O-Manabi-Portoviejo"/>
    <n v="468"/>
    <x v="37"/>
    <x v="37"/>
    <s v="100014907"/>
    <s v="CALDERON LUIS"/>
    <s v="ZEMU"/>
    <x v="57"/>
    <s v="2"/>
    <s v="Sin Pallet"/>
    <n v="0"/>
    <n v="0"/>
    <x v="0"/>
    <n v="14717.778"/>
    <n v="10027.778"/>
    <n v="4690"/>
    <n v="230"/>
    <m/>
    <x v="35"/>
    <n v="8"/>
    <s v="08"/>
    <n v="10"/>
    <x v="1"/>
    <n v="1.1499999999999999"/>
    <n v="23"/>
    <s v="RAPIDO EL OTAVALEÑITO S.A."/>
    <n v="1012819"/>
    <s v="BRAVO VASQUEZ JOSE LUIS SIGIFREDO"/>
    <x v="57"/>
  </r>
  <r>
    <n v="1002214728"/>
    <s v="UE01"/>
    <x v="23"/>
    <d v="1899-12-30T19:12:00"/>
    <x v="4524"/>
    <s v=""/>
    <s v=""/>
    <n v="0"/>
    <n v="0"/>
    <s v="ZPRC"/>
    <s v="2500108950"/>
    <s v="P000034031"/>
    <n v="8002833496"/>
    <x v="3428"/>
    <x v="4"/>
    <x v="4"/>
    <n v="160"/>
    <s v="BOL"/>
    <s v="101663"/>
    <x v="46"/>
    <s v="802191"/>
    <s v="FERRE ZURITA UNO COM"/>
    <x v="40"/>
    <s v="AMERICA Y AV. DEL EJERCITO"/>
    <x v="59"/>
    <s v="O-Manabi-Portoviejo"/>
    <n v="468"/>
    <x v="37"/>
    <x v="37"/>
    <s v="100014907"/>
    <s v="CALDERON LUIS"/>
    <s v="ZEMU"/>
    <x v="57"/>
    <s v="2"/>
    <s v="Sin Pallet"/>
    <n v="0"/>
    <n v="0"/>
    <x v="0"/>
    <n v="12712.222"/>
    <n v="8022.2219999999998"/>
    <n v="4690"/>
    <n v="184"/>
    <m/>
    <x v="35"/>
    <n v="8"/>
    <s v="08"/>
    <n v="8"/>
    <x v="1"/>
    <n v="1.1499999999999999"/>
    <n v="23"/>
    <s v="RAPIDO EL OTAVALEÑITO S.A."/>
    <n v="1012819"/>
    <s v="BRAVO VASQUEZ JOSE LUIS SIGIFREDO"/>
    <x v="57"/>
  </r>
  <r>
    <n v="1002214771"/>
    <s v="UE01"/>
    <x v="23"/>
    <d v="1899-12-30T19:16:00"/>
    <x v="4525"/>
    <s v="9000811370"/>
    <s v="012-022-00317431"/>
    <n v="3715.2"/>
    <n v="4165.5"/>
    <s v="ZPVN"/>
    <s v="40569480"/>
    <s v="0000397285"/>
    <n v="8002833546"/>
    <x v="3429"/>
    <x v="8"/>
    <x v="8"/>
    <n v="30.45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0440"/>
    <n v="30450"/>
    <n v="19990"/>
    <n v="74.91"/>
    <m/>
    <x v="18"/>
    <n v="8"/>
    <s v="08"/>
    <n v="30.45"/>
    <x v="1"/>
    <n v="2.4600985221674878"/>
    <n v="2.4600985221674878"/>
    <s v="LA ARMENIA S.A."/>
    <n v="1021830"/>
    <s v="MORALES GARZON CHRISTIAN SANTIAGO"/>
    <x v="198"/>
  </r>
  <r>
    <n v="1002214738"/>
    <s v="UE01"/>
    <x v="23"/>
    <d v="1899-12-30T19:25:00"/>
    <x v="4526"/>
    <s v="9000811374"/>
    <s v="012-022-00317432"/>
    <n v="4364.8"/>
    <n v="4893.8500000000004"/>
    <s v="ZPVN"/>
    <s v="40569704"/>
    <s v="P000034038"/>
    <n v="8002833510"/>
    <x v="3430"/>
    <x v="7"/>
    <x v="7"/>
    <n v="640"/>
    <s v="BOL"/>
    <s v="101779"/>
    <x v="85"/>
    <s v="802071"/>
    <s v="BODEGA SORIA"/>
    <x v="1"/>
    <s v="INTEROCEANICA LOTE 7"/>
    <x v="61"/>
    <s v="O-Pichincha-Puembo"/>
    <n v="110"/>
    <x v="181"/>
    <x v="181"/>
    <s v="10008307"/>
    <s v="RECALDE HERNANDEZ SEGUNDO WILSON"/>
    <s v="ZETT"/>
    <x v="294"/>
    <s v="1"/>
    <s v="Con Pallet"/>
    <n v="0.05"/>
    <n v="32"/>
    <x v="0"/>
    <n v="51390"/>
    <n v="32120"/>
    <n v="19270"/>
    <n v="275.2"/>
    <m/>
    <x v="175"/>
    <n v="8"/>
    <s v="08"/>
    <n v="32"/>
    <x v="1"/>
    <n v="0.43"/>
    <n v="8.6"/>
    <s v="TRANSPREMIUM CIA. LTDA."/>
    <n v="10008163"/>
    <s v="ESPARZA MENDEZ KEVIN ISRAEL"/>
    <x v="292"/>
  </r>
  <r>
    <n v="1002214759"/>
    <s v="UE01"/>
    <x v="23"/>
    <d v="1899-12-30T19:29:00"/>
    <x v="4527"/>
    <s v="9000811376"/>
    <s v="012-022-00317433"/>
    <n v="4415.3999999999996"/>
    <n v="4950.58"/>
    <s v="ZPVN"/>
    <s v="40569588"/>
    <s v="P000034003"/>
    <n v="8002833532"/>
    <x v="3431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60"/>
    <n v="33090"/>
    <n v="18270"/>
    <n v="382.8"/>
    <m/>
    <x v="139"/>
    <n v="8"/>
    <s v="08"/>
    <n v="33"/>
    <x v="1"/>
    <n v="0.58000000000000007"/>
    <n v="11.6"/>
    <s v="TRANSPORTE PROPIO"/>
    <n v="1013478"/>
    <s v="LANDAZURI CORDOVA IVAN OSWALDO"/>
    <x v="208"/>
  </r>
  <r>
    <n v="1002214777"/>
    <s v="UE01"/>
    <x v="23"/>
    <d v="1899-12-30T19:31:00"/>
    <x v="4528"/>
    <s v="9000811377"/>
    <s v="012-022-00317434"/>
    <n v="4217.3999999999996"/>
    <n v="4728.58"/>
    <s v="ZPVN"/>
    <s v="40569212"/>
    <s v="0000396871"/>
    <n v="8002833551"/>
    <x v="3432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930"/>
    <n v="33040"/>
    <n v="17890"/>
    <n v="594"/>
    <m/>
    <x v="55"/>
    <n v="8"/>
    <s v="08"/>
    <n v="33"/>
    <x v="1"/>
    <n v="0.9"/>
    <n v="18"/>
    <s v="TRANSPORTE PROPIO"/>
    <n v="1013244"/>
    <s v="FREVITRANSPORT CIA. LTDA."/>
    <x v="72"/>
  </r>
  <r>
    <n v="1002214795"/>
    <s v="UE01"/>
    <x v="23"/>
    <d v="1899-12-30T19:33:00"/>
    <x v="4529"/>
    <s v="9000811378"/>
    <s v="012-022-00317435"/>
    <n v="4035.66"/>
    <n v="4524.8100000000004"/>
    <s v="ZPVN"/>
    <s v="40569629"/>
    <s v="0000397535"/>
    <n v="8002833568"/>
    <x v="3433"/>
    <x v="2"/>
    <x v="2"/>
    <n v="31.91"/>
    <s v="T"/>
    <s v="102776"/>
    <x v="74"/>
    <s v="804808"/>
    <s v="GRANEL A&amp;P ASFALTOS Y PAVIMENTOS"/>
    <x v="27"/>
    <s v="VIA A KUMUCHI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1260"/>
    <n v="31910"/>
    <n v="19350"/>
    <n v="461.42"/>
    <m/>
    <x v="73"/>
    <n v="8"/>
    <s v="08"/>
    <n v="31.91"/>
    <x v="1"/>
    <n v="14.460043873393921"/>
    <n v="14.460043873393921"/>
    <s v="J.V. TRANSPREMIUN CIA.LTDA"/>
    <n v="1013906"/>
    <s v="VALLEJOS VILLEGAS SAUL EDUARDO"/>
    <x v="108"/>
  </r>
  <r>
    <n v="1002214762"/>
    <s v="UE01"/>
    <x v="23"/>
    <d v="1899-12-30T19:35:00"/>
    <x v="4530"/>
    <s v=""/>
    <s v=""/>
    <n v="0"/>
    <n v="0"/>
    <s v="ZPRC"/>
    <s v="2500108951"/>
    <s v="P000034039"/>
    <n v="8002833535"/>
    <x v="3434"/>
    <x v="6"/>
    <x v="6"/>
    <n v="360"/>
    <s v="BOL"/>
    <s v="101612"/>
    <x v="61"/>
    <s v="801959"/>
    <s v="BODEGA PROPIA QUEZADA"/>
    <x v="1"/>
    <s v="FRANCISCO DE ALBORNOZ N8-149 Y LEON"/>
    <x v="26"/>
    <s v="O-Pichincha-Carapungo"/>
    <n v="89"/>
    <x v="136"/>
    <x v="136"/>
    <s v="100016550"/>
    <s v="JACOME ARTURO"/>
    <s v="ZEMU"/>
    <x v="194"/>
    <s v="2"/>
    <s v="Sin Pallet"/>
    <n v="0"/>
    <n v="0"/>
    <x v="0"/>
    <n v="27250"/>
    <n v="18040"/>
    <n v="9210"/>
    <n v="158.4"/>
    <m/>
    <x v="134"/>
    <n v="8"/>
    <s v="08"/>
    <n v="18"/>
    <x v="1"/>
    <n v="0.44"/>
    <n v="8.8000000000000007"/>
    <s v="LIDENORTI S.A."/>
    <n v="1014323"/>
    <s v="JACOME AGUIRRE CARLOS ARTURO"/>
    <x v="194"/>
  </r>
  <r>
    <n v="1002214748"/>
    <s v="UE01"/>
    <x v="23"/>
    <d v="1899-12-30T19:49:00"/>
    <x v="4531"/>
    <s v="9000811381"/>
    <s v="012-022-00317437"/>
    <n v="545.6"/>
    <n v="611.73"/>
    <s v="ZPVN"/>
    <s v="40569701"/>
    <s v="P000034035"/>
    <n v="8002833522"/>
    <x v="3435"/>
    <x v="7"/>
    <x v="7"/>
    <n v="80"/>
    <s v="BOL"/>
    <s v="101779"/>
    <x v="85"/>
    <s v="802071"/>
    <s v="BODEGA SORIA"/>
    <x v="1"/>
    <s v="INTEROCEANICA LOTE 7"/>
    <x v="61"/>
    <s v="O-Pichincha-Puembo"/>
    <n v="110"/>
    <x v="117"/>
    <x v="117"/>
    <s v="100014879"/>
    <s v="BARAHONA ADRIAN"/>
    <s v="ZETT"/>
    <x v="163"/>
    <s v="1"/>
    <s v="Con Pallet"/>
    <n v="0.05"/>
    <n v="4"/>
    <x v="0"/>
    <n v="13251.25"/>
    <n v="4006.25"/>
    <n v="9245"/>
    <n v="34.4"/>
    <m/>
    <x v="115"/>
    <n v="8"/>
    <s v="08"/>
    <n v="4"/>
    <x v="1"/>
    <n v="0.43"/>
    <n v="8.6"/>
    <s v="LIDENORTI S.A."/>
    <n v="1013894"/>
    <s v="BARAHONA MARMOL ADRIAN EDMUNDO"/>
    <x v="163"/>
  </r>
  <r>
    <n v="1002214748"/>
    <s v="UE01"/>
    <x v="23"/>
    <d v="1899-12-30T19:49:00"/>
    <x v="4532"/>
    <s v="9000811380"/>
    <s v="012-022-00317436"/>
    <n v="3802.4"/>
    <n v="4263.28"/>
    <s v="ZPVN"/>
    <s v="40569700"/>
    <s v="P000034034"/>
    <n v="8002833521"/>
    <x v="3435"/>
    <x v="6"/>
    <x v="6"/>
    <n v="560"/>
    <s v="BOL"/>
    <s v="101779"/>
    <x v="85"/>
    <s v="802071"/>
    <s v="BODEGA SORIA"/>
    <x v="1"/>
    <s v="INTEROCEANICA LOTE 7"/>
    <x v="61"/>
    <s v="O-Pichincha-Puembo"/>
    <n v="110"/>
    <x v="117"/>
    <x v="117"/>
    <s v="100014879"/>
    <s v="BARAHONA ADRIAN"/>
    <s v="ZETT"/>
    <x v="163"/>
    <s v="1"/>
    <s v="Con Pallet"/>
    <n v="0.05"/>
    <n v="28"/>
    <x v="0"/>
    <n v="37288.75"/>
    <n v="28043.75"/>
    <n v="9245"/>
    <n v="240.8"/>
    <m/>
    <x v="115"/>
    <n v="8"/>
    <s v="08"/>
    <n v="28"/>
    <x v="1"/>
    <n v="0.43"/>
    <n v="8.6"/>
    <s v="LIDENORTI S.A."/>
    <n v="1013894"/>
    <s v="BARAHONA MARMOL ADRIAN EDMUNDO"/>
    <x v="163"/>
  </r>
  <r>
    <n v="1002214808"/>
    <s v="UE01"/>
    <x v="23"/>
    <d v="1899-12-30T19:50:00"/>
    <x v="4533"/>
    <s v=""/>
    <s v=""/>
    <n v="0"/>
    <n v="0"/>
    <s v="ZPRC"/>
    <s v="2500108935"/>
    <s v="0000397456"/>
    <n v="8002833582"/>
    <x v="3436"/>
    <x v="2"/>
    <x v="2"/>
    <n v="31.64"/>
    <s v="T"/>
    <s v="101456"/>
    <x v="26"/>
    <s v="804507"/>
    <s v="UNICON CARCELEN"/>
    <x v="1"/>
    <s v="JOSE ENRIQUE GUERRERO N71-116"/>
    <x v="127"/>
    <s v="O-Pichincha-Comite del Pueblo"/>
    <n v="100"/>
    <x v="30"/>
    <x v="30"/>
    <s v="100016824"/>
    <s v="YANEZ JOSE"/>
    <s v="ZECI"/>
    <x v="58"/>
    <s v="2"/>
    <s v="Sin Pallet"/>
    <n v="0"/>
    <n v="0"/>
    <x v="0"/>
    <n v="49860"/>
    <n v="31640"/>
    <n v="18220"/>
    <n v="287.29000000000002"/>
    <m/>
    <x v="28"/>
    <n v="8"/>
    <s v="08"/>
    <n v="31.64"/>
    <x v="1"/>
    <n v="9.0799620733249053"/>
    <n v="9.0799620733249053"/>
    <s v="TRANSALMEIDA CIA."/>
    <n v="1013966"/>
    <s v="ALMEIDA CHICAIZA MIGUEL ANGEL"/>
    <x v="58"/>
  </r>
  <r>
    <n v="1002214745"/>
    <s v="UE01"/>
    <x v="23"/>
    <d v="1899-12-30T19:54:00"/>
    <x v="4534"/>
    <s v="9000811291"/>
    <s v="013-020-00048159"/>
    <n v="4463.2299999999996"/>
    <n v="5004.2"/>
    <s v="ZPDF"/>
    <s v="70178351"/>
    <s v="0000397599"/>
    <n v="8002833518"/>
    <x v="3437"/>
    <x v="4"/>
    <x v="4"/>
    <n v="640"/>
    <s v="BOL"/>
    <s v="102988"/>
    <x v="180"/>
    <s v="811094"/>
    <s v="CYFOIL BRISAS DEL CUYABENO"/>
    <x v="45"/>
    <s v="VIA PRINCIPAL"/>
    <x v="70"/>
    <s v="O-Sucumbios-Cuyabeno"/>
    <n v="461"/>
    <x v="24"/>
    <x v="24"/>
    <s v="100014929"/>
    <s v="YEPEZ PATRICIO"/>
    <s v="ZETT"/>
    <x v="30"/>
    <s v="4"/>
    <s v="Pallet Cortesia"/>
    <n v="0"/>
    <n v="0"/>
    <x v="0"/>
    <n v="49820"/>
    <n v="32160"/>
    <n v="17660"/>
    <n v="921.6"/>
    <m/>
    <x v="24"/>
    <n v="8"/>
    <s v="08"/>
    <n v="32"/>
    <x v="1"/>
    <n v="1.44"/>
    <n v="28.8"/>
    <s v="LIDENORTI S.A."/>
    <n v="1013602"/>
    <s v="VILLEGAS PASQUEL RUBEN EDUARDO"/>
    <x v="30"/>
  </r>
  <r>
    <n v="1002214830"/>
    <s v="UE01"/>
    <x v="23"/>
    <d v="1899-12-30T19:54:00"/>
    <x v="4535"/>
    <s v="9000811382"/>
    <s v="012-022-00317438"/>
    <n v="2287.17"/>
    <n v="2564.39"/>
    <s v="ZPVN"/>
    <s v="40569709"/>
    <s v="P000034042"/>
    <n v="8002833609"/>
    <x v="3438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6"/>
    <x v="16"/>
    <s v="100022266"/>
    <s v="CALDERON REYES SEGUNDO JORGE"/>
    <s v="ZEMU"/>
    <x v="21"/>
    <s v="2"/>
    <s v="Sin Pallet"/>
    <n v="0"/>
    <n v="0"/>
    <x v="0"/>
    <n v="27020"/>
    <n v="18010"/>
    <n v="9010"/>
    <n v="273.60000000000002"/>
    <m/>
    <x v="16"/>
    <n v="8"/>
    <s v="08"/>
    <n v="18"/>
    <x v="1"/>
    <n v="0.76"/>
    <n v="15.200000000000001"/>
    <s v="LA ARMENIA S.A."/>
    <n v="1020060"/>
    <s v="FUERTES RUEDA HUGO BALDOMERO"/>
    <x v="21"/>
  </r>
  <r>
    <n v="1002214784"/>
    <s v="UE01"/>
    <x v="23"/>
    <d v="1899-12-30T19:57:00"/>
    <x v="4536"/>
    <s v="9000811383"/>
    <s v="012-022-00317439"/>
    <n v="3853.2"/>
    <n v="4320.2299999999996"/>
    <s v="ZPVN"/>
    <s v="40569214"/>
    <s v="0000397416"/>
    <n v="8002833558"/>
    <x v="3439"/>
    <x v="2"/>
    <x v="2"/>
    <n v="32.11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390"/>
    <n v="32110"/>
    <n v="19280"/>
    <n v="360.92"/>
    <m/>
    <x v="1"/>
    <n v="8"/>
    <s v="08"/>
    <n v="32.11"/>
    <x v="1"/>
    <n v="11.240112114606042"/>
    <n v="11.240112114606042"/>
    <s v="TRANCONCEM CIA. LTDA."/>
    <n v="1013227"/>
    <s v="COMPAÑIA DE TRANSPORTE PESADO"/>
    <x v="60"/>
  </r>
  <r>
    <n v="1002214671"/>
    <s v="UE01"/>
    <x v="23"/>
    <d v="1899-12-30T19:59:00"/>
    <x v="4537"/>
    <s v="9000811384"/>
    <s v="012-022-00317440"/>
    <n v="3144"/>
    <n v="3525.07"/>
    <s v="ZPVN"/>
    <s v="40569572"/>
    <s v="P000033997"/>
    <n v="8002833435"/>
    <x v="3440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85"/>
    <x v="85"/>
    <s v="100015010"/>
    <s v="RIVERA JOSE"/>
    <s v="ZEMT"/>
    <x v="117"/>
    <s v="1"/>
    <s v="Con Pallet"/>
    <n v="0.05"/>
    <n v="24"/>
    <x v="0"/>
    <n v="40300"/>
    <n v="24060"/>
    <n v="16240"/>
    <n v="494.4"/>
    <m/>
    <x v="83"/>
    <n v="8"/>
    <s v="08"/>
    <n v="24"/>
    <x v="1"/>
    <n v="1.03"/>
    <n v="20.599999999999998"/>
    <s v="LIDENORTI S.A."/>
    <n v="1020716"/>
    <s v="RIVADENEIRA AYALA BERTHA NARCIZA"/>
    <x v="117"/>
  </r>
  <r>
    <n v="1002214841"/>
    <s v="UE01"/>
    <x v="23"/>
    <d v="1899-12-30T20:07:00"/>
    <x v="4538"/>
    <s v="9000811386"/>
    <s v="012-022-00317442"/>
    <n v="3270"/>
    <n v="3666.35"/>
    <s v="ZPVN"/>
    <s v="40569708"/>
    <s v="P000034041"/>
    <n v="8002833624"/>
    <x v="3441"/>
    <x v="7"/>
    <x v="7"/>
    <n v="50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33962.576000000001"/>
    <n v="25007.576000000001"/>
    <n v="8955"/>
    <n v="370"/>
    <m/>
    <x v="106"/>
    <n v="8"/>
    <s v="08"/>
    <n v="25"/>
    <x v="1"/>
    <n v="0.74"/>
    <n v="14.8"/>
    <s v="TRANSPORTE PROPIO"/>
    <n v="1013862"/>
    <s v="JACOME MARTINEZ EDGAR BOLIVAR"/>
    <x v="150"/>
  </r>
  <r>
    <n v="1002214841"/>
    <s v="UE01"/>
    <x v="23"/>
    <d v="1899-12-30T20:07:00"/>
    <x v="4539"/>
    <s v="9000811385"/>
    <s v="012-022-00317441"/>
    <n v="1040"/>
    <n v="1166.05"/>
    <s v="ZPVN"/>
    <s v="40569707"/>
    <s v="P000034040"/>
    <n v="8002833623"/>
    <x v="3441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957.423999999999"/>
    <n v="8002.424"/>
    <n v="8955"/>
    <n v="118.4"/>
    <m/>
    <x v="106"/>
    <n v="8"/>
    <s v="08"/>
    <n v="8"/>
    <x v="1"/>
    <n v="0.74"/>
    <n v="14.8"/>
    <s v="TRANSPORTE PROPIO"/>
    <n v="1013862"/>
    <s v="JACOME MARTINEZ EDGAR BOLIVAR"/>
    <x v="150"/>
  </r>
  <r>
    <n v="1002214837"/>
    <s v="UE01"/>
    <x v="23"/>
    <d v="1899-12-30T20:14:00"/>
    <x v="4540"/>
    <s v="9000811387"/>
    <s v="012-022-00317443"/>
    <n v="3182.4"/>
    <n v="3568.13"/>
    <s v="ZPVN"/>
    <s v="40569206"/>
    <s v="0000396879"/>
    <n v="8002833620"/>
    <x v="3442"/>
    <x v="3"/>
    <x v="3"/>
    <n v="480"/>
    <s v="BOL"/>
    <s v="10003243"/>
    <x v="227"/>
    <s v="807626"/>
    <s v="BODEGA PRINCIPAL"/>
    <x v="88"/>
    <s v="CALLE 15 Y CALLE R (MUEY)"/>
    <x v="76"/>
    <s v="O-Santaelena-Manglaralto"/>
    <n v="668"/>
    <x v="125"/>
    <x v="125"/>
    <s v="100015198"/>
    <s v="IBUJES JESUS"/>
    <s v="ZEMT"/>
    <x v="178"/>
    <s v="1"/>
    <s v="Con Pallet"/>
    <n v="0.05"/>
    <n v="24"/>
    <x v="0"/>
    <n v="39180"/>
    <n v="24070"/>
    <n v="15110"/>
    <n v="772.8"/>
    <m/>
    <x v="123"/>
    <n v="8"/>
    <s v="08"/>
    <n v="24"/>
    <x v="1"/>
    <n v="1.6099999999999999"/>
    <n v="32.199999999999996"/>
    <s v="TRAPSA C.A."/>
    <n v="1013257"/>
    <s v="TERAN SARZOSA FRANCISCO BOLIVAR"/>
    <x v="178"/>
  </r>
  <r>
    <n v="1002214857"/>
    <s v="UE01"/>
    <x v="23"/>
    <d v="1899-12-30T20:37:00"/>
    <x v="4541"/>
    <s v=""/>
    <s v=""/>
    <n v="0"/>
    <n v="0"/>
    <s v="ZPRC"/>
    <s v="2500108954"/>
    <s v="P000034045"/>
    <n v="8002833642"/>
    <x v="3443"/>
    <x v="7"/>
    <x v="7"/>
    <n v="360"/>
    <s v="BOL"/>
    <s v="101633"/>
    <x v="15"/>
    <s v="810878"/>
    <s v="BODEGA ZUMBALICA"/>
    <x v="6"/>
    <s v="COLAISA"/>
    <x v="17"/>
    <s v="O-Cotopaxi-Latacunga"/>
    <n v="198"/>
    <x v="129"/>
    <x v="129"/>
    <s v="100014881"/>
    <s v="HARO VICENTE"/>
    <s v="ZEMU"/>
    <x v="186"/>
    <s v="2"/>
    <s v="Sin Pallet"/>
    <n v="0"/>
    <n v="0"/>
    <x v="0"/>
    <n v="27310"/>
    <n v="18020"/>
    <n v="9290"/>
    <n v="266.39999999999998"/>
    <m/>
    <x v="127"/>
    <n v="8"/>
    <s v="08"/>
    <n v="18"/>
    <x v="1"/>
    <n v="0.74"/>
    <n v="14.799999999999999"/>
    <s v="SANJOPAS S.A."/>
    <n v="1022361"/>
    <s v="ESCOBAR VILLARREAL JORGE FRANCISCO"/>
    <x v="186"/>
  </r>
  <r>
    <n v="1002214849"/>
    <s v="UE01"/>
    <x v="23"/>
    <d v="1899-12-30T20:39:00"/>
    <x v="4542"/>
    <s v=""/>
    <s v=""/>
    <n v="0"/>
    <n v="0"/>
    <s v="ZPRC"/>
    <s v="2500108933"/>
    <s v="0000397337"/>
    <n v="8002833633"/>
    <x v="3444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13"/>
    <x v="113"/>
    <s v="100015003"/>
    <s v="CASTRO MILTON"/>
    <s v="ZEMT"/>
    <x v="158"/>
    <s v="1"/>
    <s v="Con Pallet"/>
    <n v="0.05"/>
    <n v="24"/>
    <x v="0"/>
    <n v="38320"/>
    <n v="24050"/>
    <n v="14270"/>
    <n v="542.4"/>
    <m/>
    <x v="111"/>
    <n v="8"/>
    <s v="08"/>
    <n v="24"/>
    <x v="1"/>
    <n v="1.1299999999999999"/>
    <n v="22.599999999999998"/>
    <s v="TRANSVOLCA S.A."/>
    <n v="1014038"/>
    <s v="CASTRO NAVARRETE MILTON GEOVANNY"/>
    <x v="158"/>
  </r>
  <r>
    <n v="1002214750"/>
    <s v="UE01"/>
    <x v="23"/>
    <d v="1899-12-30T20:50:00"/>
    <x v="4543"/>
    <s v="9000811388"/>
    <s v="012-022-00317444"/>
    <n v="3220.8"/>
    <n v="3611.19"/>
    <s v="ZPVN"/>
    <s v="40569242"/>
    <s v="0000396928"/>
    <n v="8002833524"/>
    <x v="3445"/>
    <x v="4"/>
    <x v="4"/>
    <n v="480"/>
    <s v="BOL"/>
    <s v="102986"/>
    <x v="54"/>
    <s v="805636"/>
    <s v="FERRETERIA LOPEZ Nª3"/>
    <x v="2"/>
    <s v="BY PASS UIO-QUEVEDO Y RIO TOACHI"/>
    <x v="43"/>
    <s v="O-Santodomingo -Santodomingodelos"/>
    <n v="247"/>
    <x v="64"/>
    <x v="64"/>
    <s v="100014869"/>
    <s v="ROCHA JORGE"/>
    <s v="ZEMT"/>
    <x v="80"/>
    <s v="1"/>
    <s v="Con Pallet"/>
    <n v="0.05"/>
    <n v="24"/>
    <x v="0"/>
    <n v="39960"/>
    <n v="24020"/>
    <n v="15940"/>
    <n v="403.2"/>
    <m/>
    <x v="62"/>
    <n v="8"/>
    <s v="08"/>
    <n v="24"/>
    <x v="1"/>
    <n v="0.84"/>
    <n v="16.8"/>
    <s v="TRAPSA C.A."/>
    <n v="10003431"/>
    <s v="FIALLOS ARTEAGA ESTEFANIA CAROLINA"/>
    <x v="80"/>
  </r>
  <r>
    <n v="1002214746"/>
    <s v="UE01"/>
    <x v="23"/>
    <d v="1899-12-30T20:56:00"/>
    <x v="4544"/>
    <s v=""/>
    <s v=""/>
    <n v="0"/>
    <n v="0"/>
    <s v="ZPRC"/>
    <s v="2500108941"/>
    <s v="0000397531"/>
    <n v="8002833519"/>
    <x v="344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4"/>
    <x v="94"/>
    <s v="10003496"/>
    <s v="AYALA LOPEZ PABLO ERNESTO"/>
    <s v="ZETT"/>
    <x v="131"/>
    <s v="4"/>
    <s v="Pallet Cortesia"/>
    <n v="0"/>
    <n v="0"/>
    <x v="0"/>
    <n v="50550"/>
    <n v="32070"/>
    <n v="18480"/>
    <n v="288"/>
    <m/>
    <x v="92"/>
    <n v="8"/>
    <s v="08"/>
    <n v="32"/>
    <x v="1"/>
    <n v="0.45"/>
    <n v="9"/>
    <s v="TRAPSA C.A."/>
    <n v="10003459"/>
    <s v="AYALA LOPEZ PABLO ROBERTO"/>
    <x v="131"/>
  </r>
  <r>
    <n v="1002214873"/>
    <s v="UE01"/>
    <x v="23"/>
    <d v="1899-12-30T21:10:00"/>
    <x v="4545"/>
    <s v=""/>
    <s v=""/>
    <n v="0"/>
    <n v="0"/>
    <s v="ZPRC"/>
    <s v="2500108955"/>
    <s v="P000034046"/>
    <n v="8002833664"/>
    <x v="3447"/>
    <x v="7"/>
    <x v="7"/>
    <n v="360"/>
    <s v="BOL"/>
    <s v="101633"/>
    <x v="15"/>
    <s v="803189"/>
    <s v="SACOS BODEGA LASSO"/>
    <x v="6"/>
    <s v="PANAMERICANA NORTE"/>
    <x v="6"/>
    <s v="O-Cotopaxi-Lasso"/>
    <n v="178"/>
    <x v="22"/>
    <x v="22"/>
    <s v="100016661"/>
    <s v="BENALCAZAR MILTON"/>
    <s v="ZEMU"/>
    <x v="28"/>
    <s v="2"/>
    <s v="Sin Pallet"/>
    <n v="0"/>
    <n v="0"/>
    <x v="0"/>
    <n v="27230"/>
    <n v="18030"/>
    <n v="9200"/>
    <n v="248.4"/>
    <m/>
    <x v="22"/>
    <n v="8"/>
    <s v="08"/>
    <n v="18"/>
    <x v="1"/>
    <n v="0.69000000000000006"/>
    <n v="13.8"/>
    <s v="TRANINTAGSA S.A."/>
    <n v="1014062"/>
    <s v="BENALCAZAR DE LA CRUZ MILTON PATRIC"/>
    <x v="28"/>
  </r>
  <r>
    <n v="1002214840"/>
    <s v="UE01"/>
    <x v="23"/>
    <d v="1899-12-30T21:11:00"/>
    <x v="4546"/>
    <s v="9000811389"/>
    <s v="012-022-00317445"/>
    <n v="3150.58"/>
    <n v="3532.45"/>
    <s v="ZPVN"/>
    <s v="40569711"/>
    <s v="P000034044"/>
    <n v="8002833622"/>
    <x v="3448"/>
    <x v="6"/>
    <x v="6"/>
    <n v="480"/>
    <s v="BOL"/>
    <s v="10005003"/>
    <x v="297"/>
    <s v="809560"/>
    <s v="FERROALKOSTO"/>
    <x v="14"/>
    <s v="AV. EDELBERTO BONILLA"/>
    <x v="18"/>
    <s v="O-Chimborazo-Riobamba"/>
    <n v="303"/>
    <x v="176"/>
    <x v="176"/>
    <s v="10003585"/>
    <s v="VARELA ZAPATA RUBEN MAURICIO"/>
    <s v="ZEMT"/>
    <x v="276"/>
    <s v="1"/>
    <s v="Con Pallet"/>
    <n v="0.05"/>
    <n v="24"/>
    <x v="0"/>
    <n v="38640"/>
    <n v="24080"/>
    <n v="14560"/>
    <n v="532.79999999999995"/>
    <m/>
    <x v="172"/>
    <n v="8"/>
    <s v="08"/>
    <n v="24"/>
    <x v="1"/>
    <n v="1.1099999999999999"/>
    <n v="22.2"/>
    <s v="TRIMPESAS S.A."/>
    <n v="1013502"/>
    <s v="ESPIN GUEVARA JOSE MARCELO"/>
    <x v="277"/>
  </r>
  <r>
    <n v="1002214908"/>
    <s v="UE01"/>
    <x v="23"/>
    <d v="1899-12-30T21:25:00"/>
    <x v="4547"/>
    <s v=""/>
    <s v=""/>
    <n v="0"/>
    <n v="0"/>
    <s v="ZPRC"/>
    <s v="2500108935"/>
    <s v="0000397458"/>
    <n v="8002833703"/>
    <x v="3449"/>
    <x v="2"/>
    <x v="2"/>
    <n v="31.89"/>
    <s v="T"/>
    <s v="101456"/>
    <x v="26"/>
    <s v="804507"/>
    <s v="UNICON CARCELEN"/>
    <x v="1"/>
    <s v="JOSE ENRIQUE GUERRERO N71-116"/>
    <x v="127"/>
    <s v="O-Pichincha-Comite del Pueblo"/>
    <n v="100"/>
    <x v="80"/>
    <x v="80"/>
    <s v="100015157"/>
    <s v="TOCAGON CESAR"/>
    <s v="ZECI"/>
    <x v="105"/>
    <s v="2"/>
    <s v="Sin Pallet"/>
    <n v="0"/>
    <n v="0"/>
    <x v="0"/>
    <n v="50900"/>
    <n v="31890"/>
    <n v="19010"/>
    <n v="289.56"/>
    <m/>
    <x v="78"/>
    <n v="8"/>
    <s v="08"/>
    <n v="31.89"/>
    <x v="1"/>
    <n v="9.0799623706491062"/>
    <n v="9.0799623706491062"/>
    <s v="CASTRO HERMANOS S.A."/>
    <n v="1013576"/>
    <s v="CASTRO SALGADO LUCIO OSWALDO"/>
    <x v="105"/>
  </r>
  <r>
    <n v="1002214815"/>
    <s v="UE01"/>
    <x v="23"/>
    <d v="1899-12-30T21:31:00"/>
    <x v="4548"/>
    <s v=""/>
    <s v=""/>
    <n v="0"/>
    <n v="0"/>
    <s v="ZPRC"/>
    <s v="2500108581"/>
    <s v="0000397412"/>
    <n v="8002833590"/>
    <x v="3450"/>
    <x v="2"/>
    <x v="2"/>
    <n v="31.77"/>
    <s v="T"/>
    <s v="101580"/>
    <x v="133"/>
    <s v="801461"/>
    <s v="PLANTA DE HORMIGON"/>
    <x v="27"/>
    <s v="C.ALASKA Y VIA A RIOBAMBA"/>
    <x v="41"/>
    <s v="O-Tungurahua-Ambato"/>
    <n v="250"/>
    <x v="1"/>
    <x v="1"/>
    <s v="10007939"/>
    <s v="LUCERO IZA CARLOS ORLANDO"/>
    <s v="ZECI"/>
    <x v="130"/>
    <s v="2"/>
    <s v="Sin Pallet"/>
    <n v="0"/>
    <n v="0"/>
    <x v="0"/>
    <n v="50510"/>
    <n v="31770"/>
    <n v="18740"/>
    <n v="650.65"/>
    <m/>
    <x v="1"/>
    <n v="8"/>
    <s v="08"/>
    <n v="31.77"/>
    <x v="1"/>
    <n v="20.480012590494177"/>
    <n v="20.480012590494177"/>
    <s v="TRANSCONCEM CIA. LTDA."/>
    <n v="1013227"/>
    <s v="COMPAÑIA DE TRANSPORTE PESADO"/>
    <x v="130"/>
  </r>
  <r>
    <n v="1002214936"/>
    <s v="UE01"/>
    <x v="23"/>
    <d v="1899-12-30T21:37:00"/>
    <x v="4549"/>
    <s v="9000811394"/>
    <s v="012-022-00317447"/>
    <n v="818.53"/>
    <n v="917.74"/>
    <s v="ZPVN"/>
    <s v="40569697"/>
    <s v="P000034033"/>
    <n v="8002833735"/>
    <x v="3451"/>
    <x v="7"/>
    <x v="7"/>
    <n v="1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0628.333000000001"/>
    <n v="6013.3329999999996"/>
    <n v="4615"/>
    <n v="39.6"/>
    <m/>
    <x v="23"/>
    <n v="8"/>
    <s v="08"/>
    <n v="6"/>
    <x v="1"/>
    <n v="0.33"/>
    <n v="6.6000000000000005"/>
    <s v="TRANSPORTE PROPIO"/>
    <n v="1021616"/>
    <s v="PERUGACHI SALCEDO HECTOR PATRICIO"/>
    <x v="29"/>
  </r>
  <r>
    <n v="1002214936"/>
    <s v="UE01"/>
    <x v="23"/>
    <d v="1899-12-30T21:37:00"/>
    <x v="4550"/>
    <s v="9000811393"/>
    <s v="012-022-00317446"/>
    <n v="1629.94"/>
    <n v="1827.5"/>
    <s v="ZPVN"/>
    <s v="40569696"/>
    <s v="P000034032"/>
    <n v="8002833736"/>
    <x v="3451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6641.667000000001"/>
    <n v="12026.666999999999"/>
    <n v="4615"/>
    <n v="79.2"/>
    <m/>
    <x v="23"/>
    <n v="8"/>
    <s v="08"/>
    <n v="12"/>
    <x v="1"/>
    <n v="0.33"/>
    <n v="6.6000000000000005"/>
    <s v="TRANSPORTE PROPIO"/>
    <n v="1021616"/>
    <s v="PERUGACHI SALCEDO HECTOR PATRICIO"/>
    <x v="29"/>
  </r>
  <r>
    <n v="1002214905"/>
    <s v="UE01"/>
    <x v="23"/>
    <d v="1899-12-30T21:52:00"/>
    <x v="4551"/>
    <s v=""/>
    <s v=""/>
    <n v="0"/>
    <n v="0"/>
    <s v="ZPRC"/>
    <s v="2500108952"/>
    <s v="0000397668"/>
    <n v="8002833701"/>
    <x v="3452"/>
    <x v="5"/>
    <x v="5"/>
    <n v="12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15401.25"/>
    <n v="6011.25"/>
    <n v="9390"/>
    <n v="64.8"/>
    <m/>
    <x v="6"/>
    <n v="8"/>
    <s v="08"/>
    <n v="6"/>
    <x v="1"/>
    <n v="0.53999999999999992"/>
    <n v="10.799999999999999"/>
    <s v="TRANSPORTE PROPIO"/>
    <n v="1013241"/>
    <s v="COMPAÑÍA DE TRANSPORTE DE CARGA PES"/>
    <x v="52"/>
  </r>
  <r>
    <n v="1002214905"/>
    <s v="UE01"/>
    <x v="23"/>
    <d v="1899-12-30T21:52:00"/>
    <x v="4552"/>
    <s v=""/>
    <s v=""/>
    <n v="0"/>
    <n v="0"/>
    <s v="ZPRC"/>
    <s v="2500108952"/>
    <s v="0000397667"/>
    <n v="8002833700"/>
    <x v="3452"/>
    <x v="6"/>
    <x v="6"/>
    <n v="52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35438.75"/>
    <n v="26048.75"/>
    <n v="9390"/>
    <n v="280.8"/>
    <m/>
    <x v="6"/>
    <n v="8"/>
    <s v="08"/>
    <n v="26"/>
    <x v="1"/>
    <n v="0.54"/>
    <n v="10.8"/>
    <s v="TRANSPORTE PROPIO"/>
    <n v="1013241"/>
    <s v="COMPAÑÍA DE TRANSPORTE DE CARGA PES"/>
    <x v="52"/>
  </r>
  <r>
    <n v="1002214943"/>
    <s v="UE01"/>
    <x v="23"/>
    <d v="1899-12-30T22:22:00"/>
    <x v="4553"/>
    <s v="9000811396"/>
    <s v="012-022-00317448"/>
    <n v="4332.04"/>
    <n v="4857.1099999999997"/>
    <s v="ZPVN"/>
    <s v="40569511"/>
    <s v="0000397311"/>
    <n v="8002833744"/>
    <x v="3453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80"/>
    <n v="33060"/>
    <n v="18420"/>
    <n v="594"/>
    <m/>
    <x v="155"/>
    <n v="8"/>
    <s v="08"/>
    <n v="33"/>
    <x v="1"/>
    <n v="0.9"/>
    <n v="18"/>
    <s v="TRANSPORTE PROPIO"/>
    <n v="1021138"/>
    <s v="ARCOS MENDOZA LUIS EDUARDO"/>
    <x v="242"/>
  </r>
  <r>
    <n v="1002214890"/>
    <s v="UE01"/>
    <x v="23"/>
    <d v="1899-12-30T22:26:00"/>
    <x v="4554"/>
    <s v="9000811399"/>
    <s v="012-022-00317450"/>
    <n v="1308"/>
    <n v="1466.54"/>
    <s v="ZPVN"/>
    <s v="40569362"/>
    <s v="0000397117"/>
    <n v="8002833682"/>
    <x v="3454"/>
    <x v="7"/>
    <x v="7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19050.151999999998"/>
    <n v="10015.152"/>
    <n v="9035"/>
    <n v="180"/>
    <m/>
    <x v="138"/>
    <n v="8"/>
    <s v="08"/>
    <n v="10"/>
    <x v="1"/>
    <n v="0.9"/>
    <n v="18"/>
    <s v="TRANSPORTE PROPIO"/>
    <n v="1017512"/>
    <s v="PACHECO SALAZAR WILSON FABIAN"/>
    <x v="205"/>
  </r>
  <r>
    <n v="1002214890"/>
    <s v="UE01"/>
    <x v="23"/>
    <d v="1899-12-30T22:26:00"/>
    <x v="4555"/>
    <s v="9000811398"/>
    <s v="012-022-00317449"/>
    <n v="2990"/>
    <n v="3352.41"/>
    <s v="ZPVN"/>
    <s v="40569362"/>
    <s v="0000397118"/>
    <n v="8002833683"/>
    <x v="3454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2069.848000000002"/>
    <n v="23034.848000000002"/>
    <n v="9035"/>
    <n v="414"/>
    <m/>
    <x v="138"/>
    <n v="8"/>
    <s v="08"/>
    <n v="23"/>
    <x v="1"/>
    <n v="0.9"/>
    <n v="18"/>
    <s v="TRANSPORTE PROPIO"/>
    <n v="1017512"/>
    <s v="PACHECO SALAZAR WILSON FABIAN"/>
    <x v="205"/>
  </r>
  <r>
    <n v="1002214962"/>
    <s v="UE01"/>
    <x v="23"/>
    <d v="1899-12-30T22:26:00"/>
    <x v="4556"/>
    <s v="9000811400"/>
    <s v="012-022-00317451"/>
    <n v="3765.6"/>
    <n v="4222.01"/>
    <s v="ZPVN"/>
    <s v="40569214"/>
    <s v="0000397417"/>
    <n v="8002833764"/>
    <x v="3455"/>
    <x v="2"/>
    <x v="2"/>
    <n v="31.38"/>
    <s v="T"/>
    <s v="101659"/>
    <x v="84"/>
    <s v="805760"/>
    <s v="GRANEL ETERNIT"/>
    <x v="1"/>
    <s v="KM 14 1/2 SECTOR GUAMANI"/>
    <x v="63"/>
    <s v="O-Pichincha-Guamani2"/>
    <n v="127"/>
    <x v="1"/>
    <x v="1"/>
    <s v="100015104"/>
    <s v="ESQUIVEL FLAVIO"/>
    <s v="ZECI"/>
    <x v="10"/>
    <s v="2"/>
    <s v="Sin Pallet"/>
    <n v="0"/>
    <n v="0"/>
    <x v="0"/>
    <n v="49940"/>
    <n v="31380"/>
    <n v="18560"/>
    <n v="352.71"/>
    <m/>
    <x v="1"/>
    <n v="8"/>
    <s v="08"/>
    <n v="31.38"/>
    <x v="1"/>
    <n v="11.239961759082219"/>
    <n v="11.239961759082219"/>
    <s v="TRANSCONCEM CIA. LTDA."/>
    <n v="1013227"/>
    <s v="COMPAÑIA DE TRANSPORTE PESADO"/>
    <x v="10"/>
  </r>
  <r>
    <n v="1002214935"/>
    <s v="UE01"/>
    <x v="23"/>
    <d v="1899-12-30T22:34:00"/>
    <x v="4557"/>
    <s v="9000811401"/>
    <s v="012-022-00317452"/>
    <n v="3024"/>
    <n v="3390.53"/>
    <s v="ZPVN"/>
    <s v="40569200"/>
    <s v="0000396878"/>
    <n v="8002833734"/>
    <x v="3456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62"/>
    <x v="62"/>
    <s v="100014851"/>
    <s v="MEDIAVILLA LUIS"/>
    <s v="ZEMT"/>
    <x v="78"/>
    <s v="1"/>
    <s v="Con Pallet"/>
    <n v="0.05"/>
    <n v="24"/>
    <x v="0"/>
    <n v="39940"/>
    <n v="24090"/>
    <n v="15850"/>
    <n v="494.4"/>
    <m/>
    <x v="60"/>
    <n v="8"/>
    <s v="08"/>
    <n v="24"/>
    <x v="1"/>
    <n v="1.03"/>
    <n v="20.599999999999998"/>
    <s v="SANJOPAS S.A."/>
    <n v="1013493"/>
    <s v="MEDIAVILLA PERUGACHI LUIS ALFONSO"/>
    <x v="78"/>
  </r>
  <r>
    <n v="1002214980"/>
    <s v="UE01"/>
    <x v="23"/>
    <d v="1899-12-30T22:42:00"/>
    <x v="4558"/>
    <s v="9000811402"/>
    <s v="012-022-00317453"/>
    <n v="4089.35"/>
    <n v="4585"/>
    <s v="ZPVN"/>
    <s v="40569681"/>
    <s v="0000397626"/>
    <n v="8002833780"/>
    <x v="3457"/>
    <x v="2"/>
    <x v="2"/>
    <n v="32.72"/>
    <s v="T"/>
    <s v="101704"/>
    <x v="3"/>
    <s v="801703"/>
    <s v="PLANTA HORMIGONERA"/>
    <x v="1"/>
    <s v="PLANTA HORMIGONERA / QUITO"/>
    <x v="31"/>
    <s v="O-Pichincha-Comitedelpueblo"/>
    <n v="94.6"/>
    <x v="1"/>
    <x v="1"/>
    <s v="100014878"/>
    <s v="MANOSALVAS JUAN CARLOS"/>
    <s v="ZECI"/>
    <x v="132"/>
    <s v="2"/>
    <s v="Sin Pallet"/>
    <n v="0"/>
    <n v="0"/>
    <x v="0"/>
    <n v="52180"/>
    <n v="32720"/>
    <n v="19460"/>
    <n v="281.72000000000003"/>
    <m/>
    <x v="1"/>
    <n v="8"/>
    <s v="08"/>
    <n v="32.72"/>
    <x v="1"/>
    <n v="8.6100244498777521"/>
    <n v="8.6100244498777521"/>
    <s v="TRANSCONCEM CIA. LTDA."/>
    <n v="1013227"/>
    <s v="COMPAÑIA DE TRANSPORTE PESADO"/>
    <x v="132"/>
  </r>
  <r>
    <n v="1002214947"/>
    <s v="UE01"/>
    <x v="23"/>
    <d v="1899-12-30T22:43:00"/>
    <x v="4559"/>
    <s v="9000811405"/>
    <s v="012-022-00317456"/>
    <n v="660"/>
    <n v="740"/>
    <s v="ZPVN"/>
    <s v="40569535"/>
    <s v="P000033982"/>
    <n v="8002833749"/>
    <x v="3458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0750.909"/>
    <n v="5007.576"/>
    <n v="5743.3329999999996"/>
    <n v="133"/>
    <m/>
    <x v="52"/>
    <n v="8"/>
    <s v="08"/>
    <n v="5"/>
    <x v="1"/>
    <n v="1.33"/>
    <n v="26.6"/>
    <s v="TRANSPORTE PROPIO"/>
    <n v="1024926"/>
    <s v="BONILLA PILATAXI CHRISTIAN"/>
    <x v="171"/>
  </r>
  <r>
    <n v="1002214947"/>
    <s v="UE01"/>
    <x v="23"/>
    <d v="1899-12-30T22:43:00"/>
    <x v="4560"/>
    <s v="9000811403"/>
    <s v="012-022-00317454"/>
    <n v="1504.8"/>
    <n v="1687.2"/>
    <s v="ZPVN"/>
    <s v="40569534"/>
    <s v="P000033981"/>
    <n v="8002833747"/>
    <x v="3458"/>
    <x v="3"/>
    <x v="3"/>
    <n v="2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7761.514999999999"/>
    <n v="12018.182000000001"/>
    <n v="5743.3329999999996"/>
    <n v="319.2"/>
    <m/>
    <x v="52"/>
    <n v="8"/>
    <s v="08"/>
    <n v="12"/>
    <x v="1"/>
    <n v="1.3299999999999998"/>
    <n v="26.599999999999998"/>
    <s v="TRANSPORTE PROPIO"/>
    <n v="1024926"/>
    <s v="BONILLA PILATAXI CHRISTIAN"/>
    <x v="171"/>
  </r>
  <r>
    <n v="1002214947"/>
    <s v="UE01"/>
    <x v="23"/>
    <d v="1899-12-30T22:43:00"/>
    <x v="4561"/>
    <s v="9000811404"/>
    <s v="012-022-00317455"/>
    <n v="2086.4"/>
    <n v="2339.29"/>
    <s v="ZPVN"/>
    <s v="40569533"/>
    <s v="P000033980"/>
    <n v="8002833748"/>
    <x v="3458"/>
    <x v="4"/>
    <x v="4"/>
    <n v="3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1767.575000000001"/>
    <n v="16024.242"/>
    <n v="5743.3329999999996"/>
    <n v="425.6"/>
    <m/>
    <x v="52"/>
    <n v="8"/>
    <s v="08"/>
    <n v="16"/>
    <x v="1"/>
    <n v="1.33"/>
    <n v="26.6"/>
    <s v="TRANSPORTE PROPIO"/>
    <n v="1024926"/>
    <s v="BONILLA PILATAXI CHRISTIAN"/>
    <x v="171"/>
  </r>
  <r>
    <n v="1002214914"/>
    <s v="UE01"/>
    <x v="23"/>
    <d v="1899-12-30T22:46:00"/>
    <x v="4562"/>
    <s v="9000811406"/>
    <s v="012-022-00317457"/>
    <n v="4384"/>
    <n v="4915.37"/>
    <s v="ZPVN"/>
    <s v="40569620"/>
    <s v="0000397518"/>
    <n v="8002833709"/>
    <x v="3459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156"/>
    <x v="156"/>
    <s v="100014984"/>
    <s v="DIAZ WALTER"/>
    <s v="ZETT"/>
    <x v="235"/>
    <s v="1"/>
    <s v="Con Pallet"/>
    <n v="0.05"/>
    <n v="32"/>
    <x v="0"/>
    <n v="49950"/>
    <n v="32050"/>
    <n v="17900"/>
    <n v="121.6"/>
    <m/>
    <x v="153"/>
    <n v="8"/>
    <s v="08"/>
    <n v="32"/>
    <x v="1"/>
    <n v="0.19"/>
    <n v="3.8"/>
    <s v="LIDENORTI S.A."/>
    <n v="1021996"/>
    <s v="FRANCO VEGA SANDRO MARCELO"/>
    <x v="235"/>
  </r>
  <r>
    <n v="1002214917"/>
    <s v="UE01"/>
    <x v="23"/>
    <d v="1899-12-30T22:55:00"/>
    <x v="4563"/>
    <s v="9000811409"/>
    <s v="012-022-00317459"/>
    <n v="247.2"/>
    <n v="277.16000000000003"/>
    <s v="ZPVN"/>
    <s v="40569350"/>
    <s v="P000033925"/>
    <n v="8002833712"/>
    <x v="3460"/>
    <x v="5"/>
    <x v="5"/>
    <n v="40"/>
    <s v="BOL"/>
    <s v="101628"/>
    <x v="13"/>
    <s v="806688"/>
    <s v="SUCURSAL CUMBAYA"/>
    <x v="1"/>
    <s v="AV MARIA ANGELICA HIDROBO"/>
    <x v="9"/>
    <s v="O-Pichincha-Cumbaya"/>
    <n v="113"/>
    <x v="96"/>
    <x v="96"/>
    <s v="10008095"/>
    <s v="TATES CASTILLO LUIS EUCLIDES"/>
    <s v="ZEMU"/>
    <x v="260"/>
    <s v="1"/>
    <s v="Con Pallet"/>
    <n v="0.05"/>
    <n v="2"/>
    <x v="0"/>
    <n v="6665"/>
    <n v="2000"/>
    <n v="4665"/>
    <n v="18.399999999999999"/>
    <m/>
    <x v="94"/>
    <n v="8"/>
    <s v="08"/>
    <n v="2"/>
    <x v="1"/>
    <n v="0.45999999999999996"/>
    <n v="9.1999999999999993"/>
    <s v="RUTAS COTACACHENSES S.A."/>
    <n v="1023153"/>
    <s v="BUITRON MONTENEGRO JONNY"/>
    <x v="260"/>
  </r>
  <r>
    <n v="1002214917"/>
    <s v="UE01"/>
    <x v="23"/>
    <d v="1899-12-30T22:55:00"/>
    <x v="4564"/>
    <s v="9000811408"/>
    <s v="012-022-00317458"/>
    <n v="2156.8000000000002"/>
    <n v="2418.2199999999998"/>
    <s v="ZPVN"/>
    <s v="40569349"/>
    <s v="P000033924"/>
    <n v="8002833713"/>
    <x v="3460"/>
    <x v="6"/>
    <x v="6"/>
    <n v="320"/>
    <s v="BOL"/>
    <s v="101628"/>
    <x v="13"/>
    <s v="806688"/>
    <s v="SUCURSAL CUMBAYA"/>
    <x v="1"/>
    <s v="AV MARIA ANGELICA HIDROBO"/>
    <x v="9"/>
    <s v="O-Pichincha-Cumbaya"/>
    <n v="113"/>
    <x v="96"/>
    <x v="96"/>
    <s v="10008095"/>
    <s v="TATES CASTILLO LUIS EUCLIDES"/>
    <s v="ZEMU"/>
    <x v="260"/>
    <s v="1"/>
    <s v="Con Pallet"/>
    <n v="0.05"/>
    <n v="16"/>
    <x v="0"/>
    <n v="20665"/>
    <n v="16000"/>
    <n v="4665"/>
    <n v="147.19999999999999"/>
    <m/>
    <x v="94"/>
    <n v="8"/>
    <s v="08"/>
    <n v="16"/>
    <x v="1"/>
    <n v="0.45999999999999996"/>
    <n v="9.1999999999999993"/>
    <s v="RUTAS COTACACHENSES S.A."/>
    <n v="1023153"/>
    <s v="BUITRON MONTENEGRO JONNY"/>
    <x v="260"/>
  </r>
  <r>
    <n v="1002214994"/>
    <s v="UE01"/>
    <x v="23"/>
    <d v="1899-12-30T23:10:00"/>
    <x v="4565"/>
    <s v="9000811410"/>
    <s v="012-022-00317460"/>
    <n v="3636.08"/>
    <n v="4076.8"/>
    <s v="ZPVN"/>
    <s v="40566821"/>
    <s v="0000396856"/>
    <n v="8002833794"/>
    <x v="3461"/>
    <x v="2"/>
    <x v="2"/>
    <n v="31.2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20"/>
    <n v="31270"/>
    <n v="19850"/>
    <n v="0"/>
    <m/>
    <x v="3"/>
    <n v="8"/>
    <s v="08"/>
    <n v="31.27"/>
    <x v="1"/>
    <n v="0"/>
    <n v="0"/>
    <s v="HORMIANDES"/>
    <n v="1014407"/>
    <s v="HORMIANDES"/>
    <x v="4"/>
  </r>
  <r>
    <n v="1002214915"/>
    <s v="UE01"/>
    <x v="23"/>
    <d v="1899-12-30T23:12:00"/>
    <x v="4566"/>
    <s v="9000811411"/>
    <s v="012-022-00317461"/>
    <n v="4384"/>
    <n v="4915.37"/>
    <s v="ZPVN"/>
    <s v="40569631"/>
    <s v="0000397536"/>
    <n v="8002833710"/>
    <x v="3462"/>
    <x v="7"/>
    <x v="7"/>
    <n v="640"/>
    <s v="BOL"/>
    <s v="101664"/>
    <x v="8"/>
    <s v="805153"/>
    <s v="MEGAHIERRO 1 CRISTOBAL DE TROYA"/>
    <x v="9"/>
    <s v="AV CRISTOBAL DE TROYA"/>
    <x v="11"/>
    <s v="O-Imbabura-Ibarra"/>
    <n v="30"/>
    <x v="172"/>
    <x v="172"/>
    <s v="10004392"/>
    <s v="KLEVER"/>
    <s v="ZETT"/>
    <x v="263"/>
    <s v="1"/>
    <s v="Con Pallet"/>
    <n v="0.05"/>
    <n v="32"/>
    <x v="0"/>
    <n v="50060"/>
    <n v="32090"/>
    <n v="17970"/>
    <n v="121.6"/>
    <m/>
    <x v="168"/>
    <n v="8"/>
    <s v="08"/>
    <n v="32"/>
    <x v="1"/>
    <n v="0.19"/>
    <n v="3.8"/>
    <s v="TRANSLOBOL S.A."/>
    <n v="1013827"/>
    <s v="ALMEIDA ECHEVERRIA NELSON EDUARDO"/>
    <x v="263"/>
  </r>
  <r>
    <n v="1002215040"/>
    <s v="UE01"/>
    <x v="23"/>
    <d v="1899-12-30T23:17:00"/>
    <x v="4567"/>
    <s v="9000811413"/>
    <s v="012-022-00317463"/>
    <n v="541.6"/>
    <n v="607.24"/>
    <s v="ZPVN"/>
    <s v="40569683"/>
    <s v="0000397629"/>
    <n v="8002833852"/>
    <x v="3463"/>
    <x v="7"/>
    <x v="7"/>
    <n v="80"/>
    <s v="BOL"/>
    <s v="101628"/>
    <x v="13"/>
    <s v="811087"/>
    <s v="ARGU PROJECTS"/>
    <x v="1"/>
    <s v="CALLE LOS ARRAYANES"/>
    <x v="61"/>
    <s v="O-Pichincha-Puembo"/>
    <n v="110"/>
    <x v="106"/>
    <x v="106"/>
    <s v="100019455"/>
    <s v="ORDONEZ ISAIAS"/>
    <s v="ZEMU"/>
    <x v="169"/>
    <s v="2"/>
    <s v="Sin Pallet"/>
    <n v="0"/>
    <n v="0"/>
    <x v="0"/>
    <n v="8534.4439999999995"/>
    <n v="4004.444"/>
    <n v="4530"/>
    <n v="34.4"/>
    <m/>
    <x v="104"/>
    <n v="8"/>
    <s v="08"/>
    <n v="4"/>
    <x v="1"/>
    <n v="0.43"/>
    <n v="8.6"/>
    <s v="LA ARMENIA S.A."/>
    <n v="1021623"/>
    <s v="VILLARREAL HIGUERA FERNANDO SALVADO"/>
    <x v="169"/>
  </r>
  <r>
    <n v="1002215040"/>
    <s v="UE01"/>
    <x v="23"/>
    <d v="1899-12-30T23:17:00"/>
    <x v="4568"/>
    <s v="9000811412"/>
    <s v="012-022-00317462"/>
    <n v="1887.2"/>
    <n v="2115.94"/>
    <s v="ZPVN"/>
    <s v="40569683"/>
    <s v="0000397628"/>
    <n v="8002833851"/>
    <x v="3463"/>
    <x v="6"/>
    <x v="6"/>
    <n v="280"/>
    <s v="BOL"/>
    <s v="101628"/>
    <x v="13"/>
    <s v="811087"/>
    <s v="ARGU PROJECTS"/>
    <x v="1"/>
    <s v="CALLE LOS ARRAYANES"/>
    <x v="61"/>
    <s v="O-Pichincha-Puembo"/>
    <n v="110"/>
    <x v="106"/>
    <x v="106"/>
    <s v="100019455"/>
    <s v="ORDONEZ ISAIAS"/>
    <s v="ZEMU"/>
    <x v="169"/>
    <s v="2"/>
    <s v="Sin Pallet"/>
    <n v="0"/>
    <n v="0"/>
    <x v="0"/>
    <n v="18545.556"/>
    <n v="14015.556"/>
    <n v="4530"/>
    <n v="120.4"/>
    <m/>
    <x v="104"/>
    <n v="8"/>
    <s v="08"/>
    <n v="14"/>
    <x v="1"/>
    <n v="0.43"/>
    <n v="8.6"/>
    <s v="LA ARMENIA S.A."/>
    <n v="1021623"/>
    <s v="VILLARREAL HIGUERA FERNANDO SALVADO"/>
    <x v="169"/>
  </r>
  <r>
    <n v="1002215045"/>
    <s v="UE01"/>
    <x v="23"/>
    <d v="1899-12-30T23:17:00"/>
    <x v="4569"/>
    <s v="9000811414"/>
    <s v="012-022-00317464"/>
    <n v="494.4"/>
    <n v="554.33000000000004"/>
    <s v="ZPVN"/>
    <s v="40569690"/>
    <s v="0000397648"/>
    <n v="8002833858"/>
    <x v="3464"/>
    <x v="5"/>
    <x v="5"/>
    <n v="80"/>
    <s v="BOL"/>
    <s v="101500"/>
    <x v="30"/>
    <s v="807110"/>
    <s v="FERRETERIA EL CARMEN"/>
    <x v="1"/>
    <s v="CALLE GUAYAQUIL"/>
    <x v="36"/>
    <s v="O-Pichincha-Elquinche"/>
    <n v="76"/>
    <x v="16"/>
    <x v="16"/>
    <s v="10008215"/>
    <s v="MAFLA SEVILLANO LUIS EDUARDO"/>
    <s v="ZEMU"/>
    <x v="107"/>
    <s v="2"/>
    <s v="Sin Pallet"/>
    <n v="0"/>
    <n v="0"/>
    <x v="0"/>
    <n v="8472.7780000000002"/>
    <n v="4017.7779999999998"/>
    <n v="4455"/>
    <n v="28"/>
    <m/>
    <x v="16"/>
    <n v="8"/>
    <s v="08"/>
    <n v="4"/>
    <x v="1"/>
    <n v="0.35"/>
    <n v="7"/>
    <s v="LA ARMENIA S.A."/>
    <n v="1020060"/>
    <s v="FUERTES RUEDA HUGO BALDOMERO"/>
    <x v="107"/>
  </r>
  <r>
    <n v="1002215045"/>
    <s v="UE01"/>
    <x v="23"/>
    <d v="1899-12-30T23:17:00"/>
    <x v="4570"/>
    <s v="9000811415"/>
    <s v="012-022-00317465"/>
    <n v="1887.2"/>
    <n v="2115.94"/>
    <s v="ZPVN"/>
    <s v="40569690"/>
    <s v="0000397647"/>
    <n v="8002833857"/>
    <x v="3464"/>
    <x v="6"/>
    <x v="6"/>
    <n v="280"/>
    <s v="BOL"/>
    <s v="101500"/>
    <x v="30"/>
    <s v="807110"/>
    <s v="FERRETERIA EL CARMEN"/>
    <x v="1"/>
    <s v="CALLE GUAYAQUIL"/>
    <x v="36"/>
    <s v="O-Pichincha-Elquinche"/>
    <n v="76"/>
    <x v="16"/>
    <x v="16"/>
    <s v="10008215"/>
    <s v="MAFLA SEVILLANO LUIS EDUARDO"/>
    <s v="ZEMU"/>
    <x v="107"/>
    <s v="2"/>
    <s v="Sin Pallet"/>
    <n v="0"/>
    <n v="0"/>
    <x v="0"/>
    <n v="18517.222000000002"/>
    <n v="14062.222"/>
    <n v="4455"/>
    <n v="98"/>
    <m/>
    <x v="16"/>
    <n v="8"/>
    <s v="08"/>
    <n v="14"/>
    <x v="1"/>
    <n v="0.35"/>
    <n v="7"/>
    <s v="LA ARMENIA S.A."/>
    <n v="1020060"/>
    <s v="FUERTES RUEDA HUGO BALDOMERO"/>
    <x v="107"/>
  </r>
  <r>
    <n v="1002214998"/>
    <s v="UE01"/>
    <x v="23"/>
    <d v="1899-12-30T23:20:00"/>
    <x v="4571"/>
    <s v=""/>
    <s v=""/>
    <n v="0"/>
    <n v="0"/>
    <s v="ZPRC"/>
    <s v="2500108882"/>
    <s v="0000396748"/>
    <n v="8002833801"/>
    <x v="3465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64"/>
    <x v="64"/>
    <s v="100017276"/>
    <s v="CASTRO BYRON"/>
    <s v="ZEMT"/>
    <x v="126"/>
    <s v="1"/>
    <s v="Con Pallet"/>
    <n v="0.05"/>
    <n v="24"/>
    <x v="0"/>
    <n v="40290"/>
    <n v="24010"/>
    <n v="16280"/>
    <n v="542.4"/>
    <m/>
    <x v="62"/>
    <n v="8"/>
    <s v="08"/>
    <n v="24"/>
    <x v="1"/>
    <n v="1.1299999999999999"/>
    <n v="22.599999999999998"/>
    <s v="TRIMPESAS S.A."/>
    <n v="10003431"/>
    <s v="FIALLOS ARTEAGA ESTEFANIA CAROLINA"/>
    <x v="126"/>
  </r>
  <r>
    <n v="1002214996"/>
    <s v="UE01"/>
    <x v="23"/>
    <d v="1899-12-30T23:29:00"/>
    <x v="4572"/>
    <s v="9000811418"/>
    <s v="012-022-00317468"/>
    <n v="271.60000000000002"/>
    <n v="304.52"/>
    <s v="ZPVN"/>
    <s v="40569633"/>
    <s v="0000397556"/>
    <n v="8002833797"/>
    <x v="3466"/>
    <x v="3"/>
    <x v="3"/>
    <n v="40"/>
    <s v="BOL"/>
    <s v="103418"/>
    <x v="322"/>
    <s v="804748"/>
    <s v="BODEGA WILSON ESTACIO"/>
    <x v="22"/>
    <s v="CIUDADELA VICTORIA CALLE C M68 SL29"/>
    <x v="32"/>
    <s v="O-Esmeraldas-Esmeraldas"/>
    <n v="388"/>
    <x v="14"/>
    <x v="14"/>
    <s v="100020316"/>
    <s v="TROYA DAVID"/>
    <s v="ZEMU"/>
    <x v="183"/>
    <s v="2"/>
    <s v="Sin Pallet"/>
    <n v="0"/>
    <n v="0"/>
    <x v="0"/>
    <n v="4956.6670000000004"/>
    <n v="2000"/>
    <n v="2956.6669999999999"/>
    <n v="42.4"/>
    <m/>
    <x v="14"/>
    <n v="8"/>
    <s v="08"/>
    <n v="2"/>
    <x v="1"/>
    <n v="1.06"/>
    <n v="21.2"/>
    <s v="OTAVALOTRUCKS S.A."/>
    <n v="1014339"/>
    <s v="NICOLALDE FLORES MILTON FABIAN"/>
    <x v="183"/>
  </r>
  <r>
    <n v="1002214996"/>
    <s v="UE01"/>
    <x v="23"/>
    <d v="1899-12-30T23:29:00"/>
    <x v="4573"/>
    <s v="9000811416"/>
    <s v="012-022-00317466"/>
    <n v="1312.02"/>
    <n v="1471.04"/>
    <s v="ZPVN"/>
    <s v="40569638"/>
    <s v="0000397558"/>
    <n v="8002833799"/>
    <x v="3466"/>
    <x v="3"/>
    <x v="3"/>
    <n v="200"/>
    <s v="BOL"/>
    <s v="101964"/>
    <x v="68"/>
    <s v="802664"/>
    <s v="BODEGA DEPOSITO ALEXANDRA"/>
    <x v="22"/>
    <s v="AV JAIME HURTADO Y  1RO DE MAYO"/>
    <x v="32"/>
    <s v="O-Esmeraldas-Esmeraldas"/>
    <n v="388"/>
    <x v="14"/>
    <x v="14"/>
    <s v="100020316"/>
    <s v="TROYA DAVID"/>
    <s v="ZEMU"/>
    <x v="183"/>
    <s v="2"/>
    <s v="Sin Pallet"/>
    <n v="0"/>
    <n v="0"/>
    <x v="0"/>
    <n v="12956.666999999999"/>
    <n v="10000"/>
    <n v="2956.6669999999999"/>
    <n v="212"/>
    <m/>
    <x v="14"/>
    <n v="8"/>
    <s v="08"/>
    <n v="10"/>
    <x v="1"/>
    <n v="1.06"/>
    <n v="21.2"/>
    <s v="OTAVALOTRUCKS S.A."/>
    <n v="1014339"/>
    <s v="NICOLALDE FLORES MILTON FABIAN"/>
    <x v="183"/>
  </r>
  <r>
    <n v="1002214996"/>
    <s v="UE01"/>
    <x v="23"/>
    <d v="1899-12-30T23:29:00"/>
    <x v="4574"/>
    <s v="9000811417"/>
    <s v="012-022-00317467"/>
    <n v="848.4"/>
    <n v="951.23"/>
    <s v="ZPVN"/>
    <s v="40569633"/>
    <s v="0000397557"/>
    <n v="8002833798"/>
    <x v="3466"/>
    <x v="4"/>
    <x v="4"/>
    <n v="120"/>
    <s v="BOL"/>
    <s v="103418"/>
    <x v="322"/>
    <s v="804748"/>
    <s v="BODEGA WILSON ESTACIO"/>
    <x v="22"/>
    <s v="CIUDADELA VICTORIA CALLE C M68 SL29"/>
    <x v="32"/>
    <s v="O-Esmeraldas-Esmeraldas"/>
    <n v="388"/>
    <x v="14"/>
    <x v="14"/>
    <s v="100020316"/>
    <s v="TROYA DAVID"/>
    <s v="ZEMU"/>
    <x v="183"/>
    <s v="2"/>
    <s v="Sin Pallet"/>
    <n v="0"/>
    <n v="0"/>
    <x v="0"/>
    <n v="8956.6669999999995"/>
    <n v="6000"/>
    <n v="2956.6669999999999"/>
    <n v="127.2"/>
    <m/>
    <x v="14"/>
    <n v="8"/>
    <s v="08"/>
    <n v="6"/>
    <x v="1"/>
    <n v="1.06"/>
    <n v="21.2"/>
    <s v="OTAVALOTRUCKS S.A."/>
    <n v="1014339"/>
    <s v="NICOLALDE FLORES MILTON FABIAN"/>
    <x v="183"/>
  </r>
  <r>
    <n v="1002215024"/>
    <s v="UE01"/>
    <x v="23"/>
    <d v="1899-12-30T23:36:00"/>
    <x v="4575"/>
    <s v=""/>
    <s v=""/>
    <n v="0"/>
    <n v="0"/>
    <s v="ZPRC"/>
    <s v="2500108882"/>
    <s v="0000396751"/>
    <n v="8002833833"/>
    <x v="3467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610"/>
    <n v="24030"/>
    <n v="16580"/>
    <n v="542.4"/>
    <m/>
    <x v="85"/>
    <n v="8"/>
    <s v="08"/>
    <n v="24"/>
    <x v="1"/>
    <n v="1.1299999999999999"/>
    <n v="22.599999999999998"/>
    <s v="RUTAS COTACACHENSES"/>
    <n v="10007064"/>
    <s v="GUERRERO HUALPA WILSON GILBERTO"/>
    <x v="119"/>
  </r>
  <r>
    <n v="1002214913"/>
    <s v="UE01"/>
    <x v="23"/>
    <d v="1899-12-30T23:47:00"/>
    <x v="4576"/>
    <s v="9000811419"/>
    <s v="012-022-00317469"/>
    <n v="4332.8"/>
    <n v="4857.97"/>
    <s v="ZPVN"/>
    <s v="40569643"/>
    <s v="P000034021"/>
    <n v="8002833708"/>
    <x v="3468"/>
    <x v="7"/>
    <x v="7"/>
    <n v="640"/>
    <s v="BOL"/>
    <s v="101628"/>
    <x v="13"/>
    <s v="801021"/>
    <s v="LOCAL PUEMBO"/>
    <x v="1"/>
    <s v="VIA INTEROCEANICA S/N Y LA Y DE PUE"/>
    <x v="61"/>
    <s v="O-Pichincha-Puembo"/>
    <n v="110"/>
    <x v="139"/>
    <x v="139"/>
    <s v="100018201"/>
    <s v="GUERRERO MARCELO"/>
    <s v="ZETT"/>
    <x v="204"/>
    <s v="1"/>
    <s v="Con Pallet"/>
    <n v="0.05"/>
    <n v="32"/>
    <x v="0"/>
    <n v="49780"/>
    <n v="32060"/>
    <n v="17720"/>
    <n v="275.2"/>
    <m/>
    <x v="137"/>
    <n v="8"/>
    <s v="08"/>
    <n v="32"/>
    <x v="1"/>
    <n v="0.43"/>
    <n v="8.6"/>
    <s v="TRAPSA C.A."/>
    <n v="1013882"/>
    <s v="GUERRERO ANDRADE EDUARDO MARCELO"/>
    <x v="204"/>
  </r>
  <r>
    <n v="1002215041"/>
    <s v="UE01"/>
    <x v="23"/>
    <d v="1899-12-30T23:49:00"/>
    <x v="4577"/>
    <s v="9000811420"/>
    <s v="012-022-00317470"/>
    <n v="4362.6000000000004"/>
    <n v="4891.37"/>
    <s v="ZPVN"/>
    <s v="40569714"/>
    <s v="P000034047"/>
    <n v="8002833853"/>
    <x v="3469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52170"/>
    <n v="33060"/>
    <n v="19110"/>
    <n v="996.6"/>
    <m/>
    <x v="130"/>
    <n v="8"/>
    <s v="08"/>
    <n v="33"/>
    <x v="1"/>
    <n v="1.51"/>
    <n v="30.2"/>
    <s v="TRANSPORTE PROPIO"/>
    <n v="1024814"/>
    <s v="ALEJANDRO CEVALLOS ELIJIO GERMAN"/>
    <x v="189"/>
  </r>
  <r>
    <n v="1002214995"/>
    <s v="UE01"/>
    <x v="23"/>
    <d v="1899-12-30T23:50:00"/>
    <x v="4578"/>
    <s v=""/>
    <s v=""/>
    <n v="0"/>
    <n v="0"/>
    <s v="ZPVN"/>
    <s v="40569687"/>
    <s v="P000034028"/>
    <n v="8002833796"/>
    <x v="3470"/>
    <x v="7"/>
    <x v="7"/>
    <m/>
    <s v="BOL"/>
    <s v="101628"/>
    <x v="13"/>
    <s v="811091"/>
    <s v="NARVAEZ Y MANCHENO"/>
    <x v="1"/>
    <s v="CALLE MANUEL BURBANO"/>
    <x v="82"/>
    <s v="O-Pichincha-Pifo"/>
    <m/>
    <x v="39"/>
    <x v="39"/>
    <s v="10001979"/>
    <s v="TITISTAR CUCAS FERNANDO PATRICIO"/>
    <s v="ZEMU"/>
    <x v="47"/>
    <s v="2"/>
    <s v="Sin Pallet"/>
    <n v="0"/>
    <n v="0"/>
    <x v="0"/>
    <n v="12467.778"/>
    <n v="8017.7780000000002"/>
    <n v="4450"/>
    <m/>
    <m/>
    <x v="37"/>
    <n v="8"/>
    <s v="08"/>
    <m/>
    <x v="1"/>
    <s v=""/>
    <s v=""/>
    <s v="TRANSLOBOL S.A."/>
    <n v="1014100"/>
    <s v="SIGUENZA PARRA FROILAN ALEJANDRO"/>
    <x v="47"/>
  </r>
  <r>
    <n v="1002214995"/>
    <s v="UE01"/>
    <x v="23"/>
    <d v="1899-12-30T23:50:00"/>
    <x v="4579"/>
    <s v=""/>
    <s v=""/>
    <n v="0"/>
    <n v="0"/>
    <s v="ZPVN"/>
    <s v="40569686"/>
    <s v="P000034027"/>
    <n v="8002833795"/>
    <x v="3470"/>
    <x v="6"/>
    <x v="6"/>
    <m/>
    <s v="BOL"/>
    <s v="101628"/>
    <x v="13"/>
    <s v="811091"/>
    <s v="NARVAEZ Y MANCHENO"/>
    <x v="1"/>
    <s v="CALLE MANUEL BURBANO"/>
    <x v="82"/>
    <s v="O-Pichincha-Pifo"/>
    <m/>
    <x v="39"/>
    <x v="39"/>
    <s v="10001979"/>
    <s v="TITISTAR CUCAS FERNANDO PATRICIO"/>
    <s v="ZEMU"/>
    <x v="47"/>
    <s v="2"/>
    <s v="Sin Pallet"/>
    <n v="0"/>
    <n v="0"/>
    <x v="0"/>
    <n v="14472.222"/>
    <n v="10022.222"/>
    <n v="4450"/>
    <m/>
    <m/>
    <x v="37"/>
    <n v="8"/>
    <s v="08"/>
    <m/>
    <x v="1"/>
    <s v=""/>
    <s v=""/>
    <s v="TRANSLOBOL S.A."/>
    <n v="1014100"/>
    <s v="SIGUENZA PARRA FROILAN ALEJANDRO"/>
    <x v="47"/>
  </r>
  <r>
    <n v="1002215039"/>
    <s v="UE01"/>
    <x v="24"/>
    <d v="1899-12-30T00:04:00"/>
    <x v="4580"/>
    <s v=""/>
    <s v=""/>
    <n v="0"/>
    <n v="0"/>
    <s v="ZPRC"/>
    <s v="2500108905"/>
    <s v="P000033935"/>
    <n v="8002833850"/>
    <x v="3471"/>
    <x v="2"/>
    <x v="2"/>
    <n v="30.35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0328"/>
    <s v="QUILUMBAQUIN BONILLA EFRAIN"/>
    <s v="ZECI"/>
    <x v="92"/>
    <s v="2"/>
    <s v="Sin Pallet"/>
    <n v="0"/>
    <n v="0"/>
    <x v="0"/>
    <n v="49450"/>
    <n v="30350"/>
    <n v="19100"/>
    <n v="614.59"/>
    <m/>
    <x v="28"/>
    <n v="9"/>
    <s v="09"/>
    <n v="30.35"/>
    <x v="1"/>
    <n v="20.2500823723229"/>
    <n v="20.2500823723229"/>
    <s v="TRANSALMEIDA"/>
    <n v="1013966"/>
    <s v="ALMEIDA CHICAIZA MIGUEL ANGEL"/>
    <x v="92"/>
  </r>
  <r>
    <n v="1002215145"/>
    <s v="UE01"/>
    <x v="24"/>
    <d v="1899-12-30T05:19:00"/>
    <x v="4581"/>
    <s v=""/>
    <s v=""/>
    <n v="0"/>
    <n v="0"/>
    <s v="ZPRC"/>
    <s v="2500108882"/>
    <s v="0000396753"/>
    <n v="8002833970"/>
    <x v="3472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138"/>
    <x v="138"/>
    <s v="100014953"/>
    <s v="ALBUJA CESAR"/>
    <s v="ZEMT"/>
    <x v="197"/>
    <s v="1"/>
    <s v="Con Pallet"/>
    <n v="0.05"/>
    <n v="24"/>
    <x v="0"/>
    <n v="38810"/>
    <n v="24030"/>
    <n v="14780"/>
    <n v="542.4"/>
    <m/>
    <x v="136"/>
    <n v="9"/>
    <s v="09"/>
    <n v="24"/>
    <x v="1"/>
    <n v="1.1299999999999999"/>
    <n v="22.599999999999998"/>
    <s v="RUTAS COTACACHENSES S.A."/>
    <n v="1013946"/>
    <s v="ALBUJA RUIZ CESAR UBEN"/>
    <x v="197"/>
  </r>
  <r>
    <n v="1002215162"/>
    <s v="UE01"/>
    <x v="24"/>
    <d v="1899-12-30T06:31:00"/>
    <x v="4582"/>
    <s v=""/>
    <s v=""/>
    <n v="0"/>
    <n v="0"/>
    <s v="ZPRC"/>
    <s v="2500108882"/>
    <s v="0000396750"/>
    <n v="8002833991"/>
    <x v="3473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180"/>
    <n v="24010"/>
    <n v="15170"/>
    <n v="542.4"/>
    <m/>
    <x v="112"/>
    <n v="9"/>
    <s v="09"/>
    <n v="24"/>
    <x v="1"/>
    <n v="1.1299999999999999"/>
    <n v="22.599999999999998"/>
    <s v="LIDENORTI S.A."/>
    <n v="1014106"/>
    <s v="SANCHEZ PILA FRANKLIN EDUARDO"/>
    <x v="159"/>
  </r>
  <r>
    <n v="1002215207"/>
    <s v="UE01"/>
    <x v="24"/>
    <d v="1899-12-30T07:04:00"/>
    <x v="4583"/>
    <s v="9000811427"/>
    <s v="012-022-00317473"/>
    <n v="2064"/>
    <n v="2314.17"/>
    <s v="ZPVN"/>
    <s v="40569710"/>
    <s v="0000397672"/>
    <n v="8002834047"/>
    <x v="3474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870"/>
    <n v="16040"/>
    <n v="10830"/>
    <n v="236.8"/>
    <m/>
    <x v="171"/>
    <n v="9"/>
    <s v="09"/>
    <n v="16"/>
    <x v="1"/>
    <n v="0.74"/>
    <n v="14.8"/>
    <s v="TRANSPORTE PROPIO"/>
    <n v="10007245"/>
    <s v="TOAQUIZA VILCA EDISON VLADIMIR"/>
    <x v="276"/>
  </r>
  <r>
    <n v="1002215197"/>
    <s v="UE01"/>
    <x v="24"/>
    <d v="1899-12-30T07:30:00"/>
    <x v="4584"/>
    <s v="9000811428"/>
    <s v="012-022-00317474"/>
    <n v="3235.2"/>
    <n v="3627.32"/>
    <s v="ZPVN"/>
    <s v="40569347"/>
    <s v="P000033923"/>
    <n v="8002834036"/>
    <x v="3475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134"/>
    <x v="134"/>
    <s v="100015025"/>
    <s v="ARCINIEGA OSWALDO"/>
    <s v="ZEMT"/>
    <x v="192"/>
    <s v="1"/>
    <s v="Con Pallet"/>
    <n v="0.05"/>
    <n v="24"/>
    <x v="0"/>
    <n v="39830"/>
    <n v="24070"/>
    <n v="15760"/>
    <n v="206.4"/>
    <m/>
    <x v="132"/>
    <n v="9"/>
    <s v="09"/>
    <n v="24"/>
    <x v="1"/>
    <n v="0.43"/>
    <n v="8.6"/>
    <s v="LIDENORTI S.A."/>
    <n v="1013581"/>
    <s v="BARRERA GALLEGOS FRANKLIN GUILLERMO"/>
    <x v="192"/>
  </r>
  <r>
    <n v="1002215198"/>
    <s v="UE01"/>
    <x v="24"/>
    <d v="1899-12-30T08:03:00"/>
    <x v="4585"/>
    <s v="9000811431"/>
    <s v="012-022-00317475"/>
    <n v="3631.2"/>
    <n v="4071.32"/>
    <s v="ZPVN"/>
    <s v="40569214"/>
    <s v="0000397422"/>
    <n v="8002834037"/>
    <x v="3476"/>
    <x v="2"/>
    <x v="2"/>
    <n v="30.26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0190"/>
    <n v="30260"/>
    <n v="19930"/>
    <n v="340.12"/>
    <m/>
    <x v="1"/>
    <n v="9"/>
    <s v="09"/>
    <n v="30.26"/>
    <x v="1"/>
    <n v="11.239920687376074"/>
    <n v="11.239920687376074"/>
    <s v="TRANSCONCEM CIA. LTDA."/>
    <n v="1013227"/>
    <s v="COMPAÑIA DE TRANSPORTE PESADO"/>
    <x v="136"/>
  </r>
  <r>
    <n v="1002215165"/>
    <s v="UE01"/>
    <x v="24"/>
    <d v="1899-12-30T09:08:00"/>
    <x v="4586"/>
    <s v="9000811436"/>
    <s v="012-022-00317478"/>
    <n v="660"/>
    <n v="740"/>
    <s v="ZPVN"/>
    <s v="40569717"/>
    <s v="P000034050"/>
    <n v="8002833996"/>
    <x v="3477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1006.362999999999"/>
    <n v="5003.03"/>
    <n v="6003.3329999999996"/>
    <n v="133"/>
    <m/>
    <x v="52"/>
    <n v="9"/>
    <s v="09"/>
    <n v="5"/>
    <x v="1"/>
    <n v="1.33"/>
    <n v="26.6"/>
    <s v="TRANSPORTE PROPIO"/>
    <n v="1024926"/>
    <s v="BONILLA PILATAXI CHRISTIAN"/>
    <x v="69"/>
  </r>
  <r>
    <n v="1002215165"/>
    <s v="UE01"/>
    <x v="24"/>
    <d v="1899-12-30T09:08:00"/>
    <x v="4587"/>
    <s v="9000811434"/>
    <s v="012-022-00317476"/>
    <n v="752.4"/>
    <n v="843.6"/>
    <s v="ZPVN"/>
    <s v="40569716"/>
    <s v="P000034049"/>
    <n v="8002833995"/>
    <x v="3477"/>
    <x v="3"/>
    <x v="3"/>
    <n v="1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2006.968999999999"/>
    <n v="6003.6360000000004"/>
    <n v="6003.3329999999996"/>
    <n v="159.6"/>
    <m/>
    <x v="52"/>
    <n v="9"/>
    <s v="09"/>
    <n v="6"/>
    <x v="1"/>
    <n v="1.3299999999999998"/>
    <n v="26.599999999999998"/>
    <s v="TRANSPORTE PROPIO"/>
    <n v="1024926"/>
    <s v="BONILLA PILATAXI CHRISTIAN"/>
    <x v="69"/>
  </r>
  <r>
    <n v="1002215165"/>
    <s v="UE01"/>
    <x v="24"/>
    <d v="1899-12-30T09:08:00"/>
    <x v="4588"/>
    <s v="9000811435"/>
    <s v="012-022-00317477"/>
    <n v="2868.8"/>
    <n v="3216.52"/>
    <s v="ZPVN"/>
    <s v="40569715"/>
    <s v="P000034048"/>
    <n v="8002833997"/>
    <x v="3477"/>
    <x v="4"/>
    <x v="4"/>
    <n v="4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8016.667000000001"/>
    <n v="22013.333999999999"/>
    <n v="6003.3329999999996"/>
    <n v="585.20000000000005"/>
    <m/>
    <x v="52"/>
    <n v="9"/>
    <s v="09"/>
    <n v="22"/>
    <x v="1"/>
    <n v="1.33"/>
    <n v="26.6"/>
    <s v="TRANSPORTE PROPIO"/>
    <n v="1024926"/>
    <s v="BONILLA PILATAXI CHRISTIAN"/>
    <x v="69"/>
  </r>
  <r>
    <n v="1002215285"/>
    <s v="UE01"/>
    <x v="24"/>
    <d v="1899-12-30T09:27:00"/>
    <x v="4589"/>
    <s v="9000811438"/>
    <s v="012-022-00317479"/>
    <n v="2167.1999999999998"/>
    <n v="2429.87"/>
    <s v="ZPVN"/>
    <s v="40569470"/>
    <s v="0000397273"/>
    <n v="8002834127"/>
    <x v="3478"/>
    <x v="5"/>
    <x v="5"/>
    <n v="360"/>
    <s v="BOL"/>
    <s v="101664"/>
    <x v="8"/>
    <s v="805024"/>
    <s v="VASQUEZ MARIA"/>
    <x v="112"/>
    <s v="AV 24 DE MAYO Y EL VERGEL"/>
    <x v="187"/>
    <s v="O-Cañar-Azogues"/>
    <n v="519"/>
    <x v="93"/>
    <x v="93"/>
    <s v="100014969"/>
    <s v="LARGO ANGEL"/>
    <s v="ZEMU"/>
    <x v="129"/>
    <s v="2"/>
    <s v="Sin Pallet"/>
    <n v="0"/>
    <n v="0"/>
    <x v="0"/>
    <n v="27250"/>
    <n v="18060"/>
    <n v="9190"/>
    <n v="612"/>
    <m/>
    <x v="91"/>
    <n v="9"/>
    <s v="09"/>
    <n v="18"/>
    <x v="1"/>
    <n v="1.7"/>
    <n v="34"/>
    <s v="TRANSSJQ S.A."/>
    <n v="1012878"/>
    <s v="HINOJOSA SAN ANDRES ANGEL PATRICIO"/>
    <x v="129"/>
  </r>
  <r>
    <n v="1002215265"/>
    <s v="UE01"/>
    <x v="24"/>
    <d v="1899-12-30T09:45:00"/>
    <x v="4590"/>
    <s v="9000811441"/>
    <s v="012-022-00317481"/>
    <n v="236.8"/>
    <n v="265.51"/>
    <s v="ZPVN"/>
    <s v="40569625"/>
    <s v="0000397528"/>
    <n v="8002834111"/>
    <x v="3479"/>
    <x v="5"/>
    <x v="5"/>
    <n v="40"/>
    <s v="BOL"/>
    <s v="101664"/>
    <x v="8"/>
    <s v="800589"/>
    <s v="DANILO CORDOVA AGUIL"/>
    <x v="27"/>
    <s v="DANILO CORDOVA AGUILAR / VIA AMBATO"/>
    <x v="41"/>
    <s v="O-Tungurahua-Ambato"/>
    <n v="250"/>
    <x v="41"/>
    <x v="41"/>
    <s v="100018027"/>
    <s v="CABRERA ALFREDO"/>
    <s v="ZEMT"/>
    <x v="50"/>
    <s v="2"/>
    <s v="Sin Pallet"/>
    <n v="0"/>
    <n v="0"/>
    <x v="0"/>
    <n v="9328.3330000000005"/>
    <n v="2003.3330000000001"/>
    <n v="7325"/>
    <n v="36"/>
    <m/>
    <x v="39"/>
    <n v="9"/>
    <s v="09"/>
    <n v="2"/>
    <x v="1"/>
    <n v="0.9"/>
    <n v="18"/>
    <s v="LIDENORTI S.A."/>
    <n v="1020579"/>
    <s v="CABRERA RECALDE ALFREDO RAYMUNDO"/>
    <x v="50"/>
  </r>
  <r>
    <n v="1002215265"/>
    <s v="UE01"/>
    <x v="24"/>
    <d v="1899-12-30T09:45:00"/>
    <x v="4591"/>
    <s v="9000811440"/>
    <s v="012-022-00317480"/>
    <n v="2838"/>
    <n v="3181.98"/>
    <s v="ZPVN"/>
    <s v="40569625"/>
    <s v="0000397527"/>
    <n v="8002834110"/>
    <x v="3479"/>
    <x v="6"/>
    <x v="6"/>
    <n v="440"/>
    <s v="BOL"/>
    <s v="101664"/>
    <x v="8"/>
    <s v="800589"/>
    <s v="DANILO CORDOVA AGUIL"/>
    <x v="27"/>
    <s v="DANILO CORDOVA AGUILAR / VIA AMBATO"/>
    <x v="41"/>
    <s v="O-Tungurahua-Ambato"/>
    <n v="250"/>
    <x v="41"/>
    <x v="41"/>
    <s v="100018027"/>
    <s v="CABRERA ALFREDO"/>
    <s v="ZEMT"/>
    <x v="50"/>
    <s v="2"/>
    <s v="Sin Pallet"/>
    <n v="0"/>
    <n v="0"/>
    <x v="0"/>
    <n v="29361.667000000001"/>
    <n v="22036.667000000001"/>
    <n v="7325"/>
    <n v="396"/>
    <m/>
    <x v="39"/>
    <n v="9"/>
    <s v="09"/>
    <n v="22"/>
    <x v="1"/>
    <n v="0.9"/>
    <n v="18"/>
    <s v="LIDENORTI S.A."/>
    <n v="1020579"/>
    <s v="CABRERA RECALDE ALFREDO RAYMUNDO"/>
    <x v="50"/>
  </r>
  <r>
    <n v="1002215309"/>
    <s v="UE01"/>
    <x v="24"/>
    <d v="1899-12-30T09:55:00"/>
    <x v="4592"/>
    <s v="9000811442"/>
    <s v="012-022-00317482"/>
    <n v="3853.2"/>
    <n v="4320.2299999999996"/>
    <s v="ZPVN"/>
    <s v="40569214"/>
    <s v="0000397423"/>
    <n v="8002834144"/>
    <x v="3480"/>
    <x v="2"/>
    <x v="2"/>
    <n v="32.11"/>
    <s v="T"/>
    <s v="101659"/>
    <x v="84"/>
    <s v="805760"/>
    <s v="GRANEL ETERNIT"/>
    <x v="1"/>
    <s v="KM 14 1/2 SECTOR GUAMANI"/>
    <x v="63"/>
    <s v="O-Pichincha-Guamani2"/>
    <n v="127"/>
    <x v="1"/>
    <x v="1"/>
    <s v="100017158"/>
    <s v="QUILO PEDRO"/>
    <s v="ZECI"/>
    <x v="201"/>
    <s v="2"/>
    <s v="Sin Pallet"/>
    <n v="0"/>
    <n v="0"/>
    <x v="0"/>
    <n v="50910"/>
    <n v="32110"/>
    <n v="18800"/>
    <n v="360.92"/>
    <m/>
    <x v="1"/>
    <n v="9"/>
    <s v="09"/>
    <n v="32.11"/>
    <x v="1"/>
    <n v="11.240112114606042"/>
    <n v="11.240112114606042"/>
    <s v="TRANSCONCEM CIA. LTDA."/>
    <n v="1013227"/>
    <s v="COMPAÑIA DE TRANSPORTE PESADO"/>
    <x v="201"/>
  </r>
  <r>
    <n v="1002215308"/>
    <s v="UE01"/>
    <x v="24"/>
    <d v="1899-12-30T09:59:00"/>
    <x v="4593"/>
    <s v="9000811444"/>
    <s v="012-022-00317483"/>
    <n v="4626.6000000000004"/>
    <n v="5187.37"/>
    <s v="ZPVN"/>
    <s v="40569721"/>
    <s v="0000397694"/>
    <n v="8002834143"/>
    <x v="3481"/>
    <x v="9"/>
    <x v="9"/>
    <n v="66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51540"/>
    <n v="33010"/>
    <n v="18530"/>
    <n v="726"/>
    <m/>
    <x v="120"/>
    <n v="9"/>
    <s v="09"/>
    <n v="33"/>
    <x v="1"/>
    <n v="1.1000000000000001"/>
    <n v="22"/>
    <s v="TRANSPORTE PROPIO"/>
    <n v="1024017"/>
    <s v="SANTO CHICAIZA EDISON XAVIER"/>
    <x v="173"/>
  </r>
  <r>
    <n v="1002215327"/>
    <s v="UE01"/>
    <x v="24"/>
    <d v="1899-12-30T10:08:00"/>
    <x v="4594"/>
    <s v="9000809941"/>
    <s v="013-020-00048112"/>
    <n v="4448.3999999999996"/>
    <n v="4987.58"/>
    <s v="ZPDF"/>
    <s v="70178040"/>
    <s v="0000397635"/>
    <n v="8002834160"/>
    <x v="3482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148"/>
    <x v="148"/>
    <s v="100014930"/>
    <s v="SANCHEZ JORGE"/>
    <s v="ZETT"/>
    <x v="288"/>
    <s v="2"/>
    <s v="Sin Pallet"/>
    <n v="0"/>
    <n v="0"/>
    <x v="0"/>
    <n v="50860"/>
    <n v="33080"/>
    <n v="17780"/>
    <n v="996.6"/>
    <m/>
    <x v="145"/>
    <n v="9"/>
    <s v="09"/>
    <n v="33"/>
    <x v="1"/>
    <n v="1.51"/>
    <n v="30.2"/>
    <s v="TRAPSA C.A."/>
    <n v="1013232"/>
    <s v="SANCHEZ VALLEJOS JORGE FABIAN"/>
    <x v="286"/>
  </r>
  <r>
    <n v="1002215288"/>
    <s v="UE01"/>
    <x v="24"/>
    <d v="1899-12-30T10:09:00"/>
    <x v="4595"/>
    <s v="9000811452"/>
    <s v="012-022-00317484"/>
    <n v="2462.4"/>
    <n v="2760.86"/>
    <s v="ZPVN"/>
    <s v="40569720"/>
    <s v="0000397692"/>
    <n v="8002834130"/>
    <x v="3483"/>
    <x v="4"/>
    <x v="4"/>
    <n v="360"/>
    <s v="BOL"/>
    <s v="103851"/>
    <x v="128"/>
    <s v="805605"/>
    <s v="BODEGA MINA SAN ANTONIO"/>
    <x v="41"/>
    <s v="CALLE 07 ENTRADA VIRGEN CISNE"/>
    <x v="64"/>
    <s v="O-SantoDomingo-LaCondordia"/>
    <n v="233"/>
    <x v="118"/>
    <x v="118"/>
    <s v="100020038"/>
    <s v="VIVAS ANDRES"/>
    <s v="ZEMU"/>
    <x v="165"/>
    <s v="2"/>
    <s v="Sin Pallet"/>
    <n v="0"/>
    <n v="0"/>
    <x v="0"/>
    <n v="27200"/>
    <n v="18010"/>
    <n v="9190"/>
    <n v="277.2"/>
    <m/>
    <x v="116"/>
    <n v="9"/>
    <s v="09"/>
    <n v="18"/>
    <x v="1"/>
    <n v="0.77"/>
    <n v="15.399999999999999"/>
    <s v="TRAPSA C.A."/>
    <n v="1013505"/>
    <s v="HERMOZA LOZADA JORGE ABDON"/>
    <x v="165"/>
  </r>
  <r>
    <n v="1002215341"/>
    <s v="UE01"/>
    <x v="24"/>
    <d v="1899-12-30T10:20:00"/>
    <x v="4596"/>
    <s v="9000811458"/>
    <s v="012-022-00317485"/>
    <n v="2386.8000000000002"/>
    <n v="2676.1"/>
    <s v="ZPVN"/>
    <s v="40569497"/>
    <s v="0000397303"/>
    <n v="8002834173"/>
    <x v="3484"/>
    <x v="6"/>
    <x v="6"/>
    <n v="360"/>
    <s v="BOL"/>
    <s v="101563"/>
    <x v="224"/>
    <s v="801896"/>
    <s v="BODEGA HIERRO CONT"/>
    <x v="6"/>
    <s v="LATACUNGA CALIXTO PINO 321 Y"/>
    <x v="17"/>
    <s v="O-Cotopaxi-Latacunga"/>
    <n v="198"/>
    <x v="66"/>
    <x v="66"/>
    <s v="100014865"/>
    <s v="LANDI LUIS"/>
    <s v="ZEMU"/>
    <x v="83"/>
    <s v="2"/>
    <s v="Sin Pallet"/>
    <n v="0"/>
    <n v="0"/>
    <x v="0"/>
    <n v="27260"/>
    <n v="18030"/>
    <n v="9230"/>
    <n v="266.39999999999998"/>
    <m/>
    <x v="64"/>
    <n v="9"/>
    <s v="09"/>
    <n v="18"/>
    <x v="1"/>
    <n v="0.74"/>
    <n v="14.799999999999999"/>
    <s v="TRANSVOLCA S.A."/>
    <n v="1023077"/>
    <s v="JIMENEZ ICAZA HENRY ELADIO"/>
    <x v="83"/>
  </r>
  <r>
    <n v="1002215287"/>
    <s v="UE01"/>
    <x v="24"/>
    <d v="1899-12-30T10:21:00"/>
    <x v="4597"/>
    <s v="9000811459"/>
    <s v="012-022-00317486"/>
    <n v="2301.35"/>
    <n v="2580.29"/>
    <s v="ZPVN"/>
    <s v="40569718"/>
    <s v="P000034051"/>
    <n v="8002834129"/>
    <x v="3485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31"/>
    <x v="131"/>
    <s v="10008262"/>
    <s v="AYALA VIVAS EDISON SANTIAGO"/>
    <s v="ZEMU"/>
    <x v="188"/>
    <s v="2"/>
    <s v="Sin Pallet"/>
    <n v="0"/>
    <n v="0"/>
    <x v="0"/>
    <n v="27270"/>
    <n v="18040"/>
    <n v="9230"/>
    <n v="273.60000000000002"/>
    <m/>
    <x v="129"/>
    <n v="9"/>
    <s v="09"/>
    <n v="18"/>
    <x v="1"/>
    <n v="0.76"/>
    <n v="15.200000000000001"/>
    <s v="SETRAINCE"/>
    <n v="1013806"/>
    <s v="LOPEZ FREDY HERNAN"/>
    <x v="188"/>
  </r>
  <r>
    <n v="1002215331"/>
    <s v="UE01"/>
    <x v="24"/>
    <d v="1899-12-30T10:24:00"/>
    <x v="4598"/>
    <s v="9000811461"/>
    <s v="012-022-00317488"/>
    <n v="2230.4"/>
    <n v="2500.7399999999998"/>
    <s v="ZPVN"/>
    <s v="40569724"/>
    <s v="P000034053"/>
    <n v="8002834165"/>
    <x v="3486"/>
    <x v="7"/>
    <x v="7"/>
    <n v="320"/>
    <s v="BOL"/>
    <s v="102835"/>
    <x v="102"/>
    <s v="807085"/>
    <s v="FERRICENTRO ATUNTAQUI"/>
    <x v="51"/>
    <s v="AV SALINAS Y ATAHUALPA"/>
    <x v="83"/>
    <s v="O-Imbabura-Ant.Ante.(Atuntaqu"/>
    <n v="20"/>
    <x v="106"/>
    <x v="106"/>
    <s v="100014973"/>
    <s v="CUACES JOSE ANTONIO"/>
    <s v="ZEMU"/>
    <x v="185"/>
    <s v="2"/>
    <s v="Sin Pallet"/>
    <n v="0"/>
    <n v="0"/>
    <x v="0"/>
    <n v="20549.444"/>
    <n v="16044.444"/>
    <n v="4505"/>
    <n v="51.2"/>
    <m/>
    <x v="104"/>
    <n v="9"/>
    <s v="09"/>
    <n v="16"/>
    <x v="1"/>
    <n v="0.16"/>
    <n v="3.2"/>
    <s v="LA ARMENIA S.A."/>
    <n v="1021623"/>
    <s v="VILLARREAL HIGUERA FERNANDO SALVADO"/>
    <x v="185"/>
  </r>
  <r>
    <n v="1002215331"/>
    <s v="UE01"/>
    <x v="24"/>
    <d v="1899-12-30T10:24:00"/>
    <x v="4599"/>
    <s v="9000811460"/>
    <s v="012-022-00317487"/>
    <n v="276"/>
    <n v="309.45"/>
    <s v="ZPVN"/>
    <s v="40569723"/>
    <s v="P000034052"/>
    <n v="8002834164"/>
    <x v="3486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06"/>
    <x v="106"/>
    <s v="100014973"/>
    <s v="CUACES JOSE ANTONIO"/>
    <s v="ZEMU"/>
    <x v="185"/>
    <s v="2"/>
    <s v="Sin Pallet"/>
    <n v="0"/>
    <n v="0"/>
    <x v="0"/>
    <n v="6510.5559999999996"/>
    <n v="2005.556"/>
    <n v="4505"/>
    <n v="6.4"/>
    <m/>
    <x v="104"/>
    <n v="9"/>
    <s v="09"/>
    <n v="2"/>
    <x v="1"/>
    <n v="0.16"/>
    <n v="3.2"/>
    <s v="LA ARMENIA S.A."/>
    <n v="1021623"/>
    <s v="VILLARREAL HIGUERA FERNANDO SALVADO"/>
    <x v="185"/>
  </r>
  <r>
    <n v="1002215283"/>
    <s v="UE01"/>
    <x v="24"/>
    <d v="1899-12-30T10:26:00"/>
    <x v="4600"/>
    <s v="9000811463"/>
    <s v="012-022-00317489"/>
    <n v="3205.58"/>
    <n v="3594.12"/>
    <s v="ZPVN"/>
    <s v="40569610"/>
    <s v="0000397472"/>
    <n v="8002834126"/>
    <x v="3487"/>
    <x v="3"/>
    <x v="3"/>
    <n v="480"/>
    <s v="BOL"/>
    <s v="102140"/>
    <x v="2"/>
    <s v="807460"/>
    <s v="DISTRIBUIDOR PAS-SAN LORENZO"/>
    <x v="86"/>
    <s v="KM2 VÍA SAN LORENZO"/>
    <x v="143"/>
    <s v="O-Esmeraldas-Sanlorenzo"/>
    <n v="529"/>
    <x v="77"/>
    <x v="77"/>
    <s v="100014971"/>
    <s v="QUIROZ EDUARDO"/>
    <s v="ZEMT"/>
    <x v="101"/>
    <s v="1"/>
    <s v="Con Pallet"/>
    <n v="0.05"/>
    <n v="24"/>
    <x v="0"/>
    <n v="40240"/>
    <n v="24040"/>
    <n v="16200"/>
    <n v="696"/>
    <m/>
    <x v="75"/>
    <n v="9"/>
    <s v="09"/>
    <n v="24"/>
    <x v="1"/>
    <n v="1.45"/>
    <n v="29"/>
    <s v="LIDENORTI S.A."/>
    <n v="1013584"/>
    <s v="SANCHEZ TORRES MARCOS OSWALDO"/>
    <x v="101"/>
  </r>
  <r>
    <n v="1002215326"/>
    <s v="UE01"/>
    <x v="24"/>
    <d v="1899-12-30T10:31:00"/>
    <x v="4601"/>
    <s v="9000811475"/>
    <s v="012-022-00317490"/>
    <n v="4560.6000000000004"/>
    <n v="5113.37"/>
    <s v="ZPVN"/>
    <s v="40569557"/>
    <s v="0000397363"/>
    <n v="8002834159"/>
    <x v="3488"/>
    <x v="6"/>
    <x v="6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84"/>
    <x v="84"/>
    <s v="100021489"/>
    <s v="MONTEROS ESTEBAN"/>
    <s v="ZETT"/>
    <x v="115"/>
    <s v="2"/>
    <s v="Sin Pallet"/>
    <n v="0"/>
    <n v="0"/>
    <x v="0"/>
    <n v="49810"/>
    <n v="33060"/>
    <n v="16750"/>
    <n v="1432.2"/>
    <m/>
    <x v="82"/>
    <n v="9"/>
    <s v="09"/>
    <n v="33"/>
    <x v="1"/>
    <n v="2.17"/>
    <n v="43.4"/>
    <s v="TRANSSJQ S.A."/>
    <n v="1013799"/>
    <s v="MONTEROS REYES ROBERTH ESTEBAN"/>
    <x v="115"/>
  </r>
  <r>
    <n v="1002215346"/>
    <s v="UE01"/>
    <x v="24"/>
    <d v="1899-12-30T10:38:00"/>
    <x v="4602"/>
    <s v="9000811514"/>
    <s v="012-022-00317491"/>
    <n v="2301.35"/>
    <n v="2580.29"/>
    <s v="ZPVN"/>
    <s v="40569632"/>
    <s v="0000397541"/>
    <n v="8002834176"/>
    <x v="3489"/>
    <x v="3"/>
    <x v="3"/>
    <n v="360"/>
    <s v="BOL"/>
    <s v="101613"/>
    <x v="89"/>
    <s v="811025"/>
    <s v="OBRA MARCO MUÑOZ"/>
    <x v="23"/>
    <s v="SECTOR EL GAVILAN JUNTO A URB BARU"/>
    <x v="33"/>
    <s v="O-Manabi-Manta"/>
    <n v="486"/>
    <x v="173"/>
    <x v="173"/>
    <s v="100014977"/>
    <s v="MORALES GERMAN"/>
    <s v="ZEMU"/>
    <x v="268"/>
    <s v="2"/>
    <s v="Sin Pallet"/>
    <n v="0"/>
    <n v="0"/>
    <x v="0"/>
    <n v="27060"/>
    <n v="18040"/>
    <n v="9020"/>
    <n v="406.8"/>
    <m/>
    <x v="169"/>
    <n v="9"/>
    <s v="09"/>
    <n v="18"/>
    <x v="1"/>
    <n v="1.1300000000000001"/>
    <n v="22.6"/>
    <s v="TRANINTAGSA S.A."/>
    <n v="1012880"/>
    <s v="GOMEZ MORALES NORA MONSERRATT"/>
    <x v="268"/>
  </r>
  <r>
    <n v="1002215362"/>
    <s v="UE01"/>
    <x v="24"/>
    <d v="1899-12-30T10:42:00"/>
    <x v="4603"/>
    <s v="9000811546"/>
    <s v="012-022-00317493"/>
    <n v="2105.54"/>
    <n v="2360.7399999999998"/>
    <s v="ZPVN"/>
    <s v="40569727"/>
    <s v="0000397731"/>
    <n v="8002834193"/>
    <x v="3490"/>
    <x v="3"/>
    <x v="3"/>
    <n v="32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25415"/>
    <n v="16030"/>
    <n v="9385"/>
    <n v="444.8"/>
    <m/>
    <x v="76"/>
    <n v="9"/>
    <s v="09"/>
    <n v="16"/>
    <x v="1"/>
    <n v="1.3900000000000001"/>
    <n v="27.8"/>
    <s v="TRANSPORTE PROPIO"/>
    <n v="1023011"/>
    <s v="PALOMEQUE CAIZA LUIS FERNANDO"/>
    <x v="220"/>
  </r>
  <r>
    <n v="1002215362"/>
    <s v="UE01"/>
    <x v="24"/>
    <d v="1899-12-30T10:42:00"/>
    <x v="4604"/>
    <s v="9000811541"/>
    <s v="012-022-00317492"/>
    <n v="2137.6"/>
    <n v="2396.69"/>
    <s v="ZPVN"/>
    <s v="40569728"/>
    <s v="0000397732"/>
    <n v="8002834194"/>
    <x v="3490"/>
    <x v="3"/>
    <x v="3"/>
    <n v="3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5415"/>
    <n v="16030"/>
    <n v="9385"/>
    <n v="483.2"/>
    <m/>
    <x v="76"/>
    <n v="9"/>
    <s v="09"/>
    <n v="16"/>
    <x v="1"/>
    <n v="1.51"/>
    <n v="30.2"/>
    <s v="TRANSPORTE PROPIO"/>
    <n v="1023011"/>
    <s v="PALOMEQUE CAIZA LUIS FERNANDO"/>
    <x v="220"/>
  </r>
  <r>
    <n v="1002215356"/>
    <s v="UE01"/>
    <x v="24"/>
    <d v="1899-12-30T10:46:00"/>
    <x v="4605"/>
    <s v="9000811553"/>
    <s v="012-022-00317495"/>
    <n v="1354"/>
    <n v="1518.11"/>
    <s v="ZPVN"/>
    <s v="40569647"/>
    <s v="0000397584"/>
    <n v="8002834185"/>
    <x v="3491"/>
    <x v="7"/>
    <x v="7"/>
    <n v="200"/>
    <s v="BOL"/>
    <s v="101571"/>
    <x v="38"/>
    <s v="811092"/>
    <s v="OBRA TERRAVIVA"/>
    <x v="1"/>
    <s v="CALLE LUIS CORDERO"/>
    <x v="10"/>
    <s v="O-Pichincha-Tumbaco"/>
    <n v="110"/>
    <x v="9"/>
    <x v="9"/>
    <s v="100020335"/>
    <s v="HARO LUIS"/>
    <s v="ZEMU"/>
    <x v="11"/>
    <s v="2"/>
    <s v="Sin Pallet"/>
    <n v="0"/>
    <n v="0"/>
    <x v="0"/>
    <n v="14542.222"/>
    <n v="10022.222"/>
    <n v="4520"/>
    <n v="92"/>
    <m/>
    <x v="9"/>
    <n v="9"/>
    <s v="09"/>
    <n v="10"/>
    <x v="1"/>
    <n v="0.46"/>
    <n v="9.1999999999999993"/>
    <s v="SANJOPAS S.A."/>
    <n v="1013262"/>
    <s v="SEGOVIA ERAZO PATRICIA ALEXANDRA"/>
    <x v="11"/>
  </r>
  <r>
    <n v="1002215356"/>
    <s v="UE01"/>
    <x v="24"/>
    <d v="1899-12-30T10:46:00"/>
    <x v="4606"/>
    <s v="9000811552"/>
    <s v="012-022-00317494"/>
    <n v="1078.4000000000001"/>
    <n v="1209.1099999999999"/>
    <s v="ZPVN"/>
    <s v="40569648"/>
    <s v="0000397585"/>
    <n v="8002834186"/>
    <x v="3491"/>
    <x v="6"/>
    <x v="6"/>
    <n v="160"/>
    <s v="BOL"/>
    <s v="101571"/>
    <x v="38"/>
    <s v="802093"/>
    <s v="SUCURSAL TUMBACO"/>
    <x v="1"/>
    <s v="SUCURSAL TUMBACO AV INTEROCEANICA K"/>
    <x v="10"/>
    <s v="O-Pichincha-Tumbaco"/>
    <n v="110"/>
    <x v="9"/>
    <x v="9"/>
    <s v="100020335"/>
    <s v="HARO LUIS"/>
    <s v="ZEMU"/>
    <x v="11"/>
    <s v="2"/>
    <s v="Sin Pallet"/>
    <n v="0"/>
    <n v="0"/>
    <x v="0"/>
    <n v="12537.778"/>
    <n v="8017.7780000000002"/>
    <n v="4520"/>
    <n v="73.599999999999994"/>
    <m/>
    <x v="9"/>
    <n v="9"/>
    <s v="09"/>
    <n v="8"/>
    <x v="1"/>
    <n v="0.45999999999999996"/>
    <n v="9.1999999999999993"/>
    <s v="SANJOPAS S.A."/>
    <n v="1013262"/>
    <s v="SEGOVIA ERAZO PATRICIA ALEXANDRA"/>
    <x v="11"/>
  </r>
  <r>
    <n v="1002215337"/>
    <s v="UE01"/>
    <x v="24"/>
    <d v="1899-12-30T10:51:00"/>
    <x v="4607"/>
    <s v=""/>
    <s v=""/>
    <n v="0"/>
    <n v="0"/>
    <s v="ZPRC"/>
    <s v="2500108929"/>
    <s v="P000033976"/>
    <n v="8002834170"/>
    <x v="3492"/>
    <x v="2"/>
    <x v="2"/>
    <n v="29.46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340"/>
    <n v="29460"/>
    <n v="15880"/>
    <n v="0"/>
    <m/>
    <x v="3"/>
    <n v="9"/>
    <s v="09"/>
    <n v="29.46"/>
    <x v="1"/>
    <n v="0"/>
    <n v="0"/>
    <s v="UNICON"/>
    <n v="1014412"/>
    <s v="UNION DE CONCRETERAS UNICON UCUE"/>
    <x v="202"/>
  </r>
  <r>
    <n v="1002215342"/>
    <s v="UE01"/>
    <x v="24"/>
    <d v="1899-12-30T10:51:00"/>
    <x v="4608"/>
    <s v="9000811321"/>
    <s v="013-020-00048162"/>
    <n v="2469.6"/>
    <n v="2768.93"/>
    <s v="ZPDF"/>
    <s v="70178361"/>
    <s v="0000397663"/>
    <n v="8002834174"/>
    <x v="3493"/>
    <x v="6"/>
    <x v="6"/>
    <n v="360"/>
    <s v="BOL"/>
    <s v="103008"/>
    <x v="94"/>
    <s v="807106"/>
    <s v="QUALYACEROS"/>
    <x v="1"/>
    <s v="DE LOS JAZMINES N58- 135 Y JUAN M"/>
    <x v="31"/>
    <s v="O-Pichincha-Comitedelpueblo"/>
    <n v="94.6"/>
    <x v="73"/>
    <x v="73"/>
    <s v="100014882"/>
    <s v="RIVERA JOSE"/>
    <s v="ZEMU"/>
    <x v="95"/>
    <s v="2"/>
    <s v="Sin Pallet"/>
    <n v="0"/>
    <n v="0"/>
    <x v="0"/>
    <n v="27260"/>
    <n v="18030"/>
    <n v="9230"/>
    <n v="162"/>
    <m/>
    <x v="71"/>
    <n v="9"/>
    <s v="09"/>
    <n v="18"/>
    <x v="1"/>
    <n v="0.45"/>
    <n v="9"/>
    <s v="TRIMPESAS S.A."/>
    <n v="1013684"/>
    <s v="CASTRO NAVARRETE FRANCISCO ARMANDO"/>
    <x v="95"/>
  </r>
  <r>
    <n v="1002215312"/>
    <s v="UE01"/>
    <x v="24"/>
    <d v="1899-12-30T10:55:00"/>
    <x v="4609"/>
    <s v="9000811556"/>
    <s v="012-022-00317496"/>
    <n v="3120"/>
    <n v="3498.16"/>
    <s v="ZPVN"/>
    <s v="40569645"/>
    <s v="0000397562"/>
    <n v="8002834147"/>
    <x v="3494"/>
    <x v="3"/>
    <x v="3"/>
    <n v="480"/>
    <s v="BOL"/>
    <s v="104220"/>
    <x v="156"/>
    <s v="806245"/>
    <s v="FERRETERIA ANDRADE N° 2"/>
    <x v="46"/>
    <s v="AV ALEJO LASCANO DIGNAL MICOMISARIA"/>
    <x v="71"/>
    <s v="O-Manabi-Jipijapa"/>
    <n v="512"/>
    <x v="11"/>
    <x v="11"/>
    <s v="100014920"/>
    <s v="AMAGUAYA HECTOR"/>
    <s v="ZEMT"/>
    <x v="13"/>
    <s v="1"/>
    <s v="Con Pallet"/>
    <n v="0.05"/>
    <n v="24"/>
    <x v="0"/>
    <n v="39980"/>
    <n v="24050"/>
    <n v="15930"/>
    <n v="547.20000000000005"/>
    <m/>
    <x v="11"/>
    <n v="9"/>
    <s v="09"/>
    <n v="24"/>
    <x v="1"/>
    <n v="1.1400000000000001"/>
    <n v="22.8"/>
    <s v="TRAPSA C.A."/>
    <n v="1013273"/>
    <s v="YEPEZ DIAZ LEONEL MANUEL"/>
    <x v="13"/>
  </r>
  <r>
    <n v="1002215313"/>
    <s v="UE01"/>
    <x v="24"/>
    <d v="1899-12-30T10:57:00"/>
    <x v="4610"/>
    <s v="9000811559"/>
    <s v="012-022-00317497"/>
    <n v="3772.8"/>
    <n v="4230.09"/>
    <s v="ZPVN"/>
    <s v="40569214"/>
    <s v="0000397424"/>
    <n v="8002834148"/>
    <x v="3495"/>
    <x v="2"/>
    <x v="2"/>
    <n v="31.44"/>
    <s v="T"/>
    <s v="101659"/>
    <x v="84"/>
    <s v="805760"/>
    <s v="GRANEL ETERNIT"/>
    <x v="1"/>
    <s v="KM 14 1/2 SECTOR GUAMANI"/>
    <x v="63"/>
    <s v="O-Pichincha-Guamani2"/>
    <n v="127"/>
    <x v="18"/>
    <x v="18"/>
    <s v="10000844"/>
    <s v="MORALES GARZON ISRAEL ALEJANDRO"/>
    <s v="ZECI"/>
    <x v="198"/>
    <s v="2"/>
    <s v="Sin Pallet"/>
    <n v="0"/>
    <n v="0"/>
    <x v="0"/>
    <n v="51390"/>
    <n v="31440"/>
    <n v="19950"/>
    <n v="247.43"/>
    <m/>
    <x v="18"/>
    <n v="9"/>
    <s v="09"/>
    <n v="31.44"/>
    <x v="1"/>
    <n v="7.869910941475827"/>
    <n v="7.869910941475827"/>
    <s v="LA ARMENIA S.A."/>
    <n v="1021830"/>
    <s v="MORALES GARZON CHRISTIAN SANTIAGO"/>
    <x v="198"/>
  </r>
  <r>
    <n v="1002215389"/>
    <s v="UE01"/>
    <x v="24"/>
    <d v="1899-12-30T11:03:00"/>
    <x v="4611"/>
    <s v="9000811562"/>
    <s v="012-022-00317498"/>
    <n v="2343.91"/>
    <n v="2628.01"/>
    <s v="ZPVN"/>
    <s v="40569734"/>
    <s v="P000034055"/>
    <n v="8002834221"/>
    <x v="3496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00"/>
    <n v="18060"/>
    <n v="8940"/>
    <n v="266.39999999999998"/>
    <m/>
    <x v="90"/>
    <n v="9"/>
    <s v="09"/>
    <n v="18"/>
    <x v="1"/>
    <n v="0.74"/>
    <n v="14.799999999999999"/>
    <s v="TRANSPORTE PROPIO"/>
    <n v="1013789"/>
    <s v="VEGA VEGA FABIAN"/>
    <x v="127"/>
  </r>
  <r>
    <n v="1002215361"/>
    <s v="UE01"/>
    <x v="24"/>
    <d v="1899-12-30T11:05:00"/>
    <x v="4612"/>
    <s v="9000811564"/>
    <s v="012-022-00317500"/>
    <n v="2447.2800000000002"/>
    <n v="2743.9"/>
    <s v="ZPVN"/>
    <s v="40569555"/>
    <s v="P000033992"/>
    <n v="8002834191"/>
    <x v="3497"/>
    <x v="5"/>
    <x v="5"/>
    <n v="40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0"/>
    <x v="0"/>
    <n v="28391.175999999999"/>
    <n v="20041.175999999999"/>
    <n v="8350"/>
    <n v="176"/>
    <m/>
    <x v="32"/>
    <n v="9"/>
    <s v="09"/>
    <n v="20"/>
    <x v="1"/>
    <n v="0.44"/>
    <n v="8.8000000000000007"/>
    <s v="TRANSPORTE PROPIO"/>
    <n v="1024381"/>
    <s v="BALCAZAR GORDON ALEJANDRO"/>
    <x v="42"/>
  </r>
  <r>
    <n v="1002215361"/>
    <s v="UE01"/>
    <x v="24"/>
    <d v="1899-12-30T11:05:00"/>
    <x v="4613"/>
    <s v="9000811563"/>
    <s v="012-022-00317499"/>
    <n v="1868.33"/>
    <n v="2094.7800000000002"/>
    <s v="ZPVN"/>
    <s v="40569554"/>
    <s v="P000033991"/>
    <n v="8002834192"/>
    <x v="3497"/>
    <x v="6"/>
    <x v="6"/>
    <n v="2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14"/>
    <x v="0"/>
    <n v="22378.824000000001"/>
    <n v="14028.824000000001"/>
    <n v="8350"/>
    <n v="123.2"/>
    <m/>
    <x v="32"/>
    <n v="9"/>
    <s v="09"/>
    <n v="14"/>
    <x v="1"/>
    <n v="0.44"/>
    <n v="8.8000000000000007"/>
    <s v="TRANSPORTE PROPIO"/>
    <n v="1024381"/>
    <s v="BALCAZAR GORDON ALEJANDRO"/>
    <x v="42"/>
  </r>
  <r>
    <n v="1002215328"/>
    <s v="UE01"/>
    <x v="24"/>
    <d v="1899-12-30T11:11:00"/>
    <x v="4614"/>
    <s v="9000811568"/>
    <s v="012-022-00317502"/>
    <n v="2568"/>
    <n v="2879.26"/>
    <s v="ZPVN"/>
    <s v="40569635"/>
    <s v="0000397554"/>
    <n v="8002834161"/>
    <x v="3498"/>
    <x v="5"/>
    <x v="5"/>
    <n v="400"/>
    <s v="BOL"/>
    <s v="101794"/>
    <x v="230"/>
    <s v="800878"/>
    <s v="BODEG CADECOADITIVO"/>
    <x v="1"/>
    <s v="BODEGA CADECOADITIVOS / VIA QUITO"/>
    <x v="150"/>
    <s v="O-Pichincha-Laargelia"/>
    <n v="121"/>
    <x v="171"/>
    <x v="171"/>
    <s v="100021498"/>
    <s v="MENDEZ JUAN"/>
    <s v="ZEMT"/>
    <x v="262"/>
    <s v="1"/>
    <s v="Con Pallet"/>
    <n v="0.05"/>
    <n v="20"/>
    <x v="0"/>
    <n v="28210"/>
    <n v="20025"/>
    <n v="8185"/>
    <n v="204"/>
    <m/>
    <x v="167"/>
    <n v="9"/>
    <s v="09"/>
    <n v="20"/>
    <x v="1"/>
    <n v="0.51"/>
    <n v="10.199999999999999"/>
    <s v="RUTAS COTACACHENSES S.A."/>
    <n v="1022020"/>
    <s v="MENDEZ FIGUEROA JUAN CARLOS"/>
    <x v="262"/>
  </r>
  <r>
    <n v="1002215328"/>
    <s v="UE01"/>
    <x v="24"/>
    <d v="1899-12-30T11:11:00"/>
    <x v="4615"/>
    <s v="9000811566"/>
    <s v="012-022-00317501"/>
    <n v="554.4"/>
    <n v="621.6"/>
    <s v="ZPVN"/>
    <s v="40569635"/>
    <s v="0000397555"/>
    <n v="8002834162"/>
    <x v="3498"/>
    <x v="6"/>
    <x v="6"/>
    <n v="80"/>
    <s v="BOL"/>
    <s v="101794"/>
    <x v="230"/>
    <s v="800878"/>
    <s v="BODEG CADECOADITIVO"/>
    <x v="1"/>
    <s v="BODEGA CADECOADITIVOS / VIA QUITO"/>
    <x v="150"/>
    <s v="O-Pichincha-Laargelia"/>
    <n v="121"/>
    <x v="171"/>
    <x v="171"/>
    <s v="100021498"/>
    <s v="MENDEZ JUAN"/>
    <s v="ZEMT"/>
    <x v="262"/>
    <s v="1"/>
    <s v="Con Pallet"/>
    <n v="0.05"/>
    <n v="4"/>
    <x v="0"/>
    <n v="12190"/>
    <n v="4005"/>
    <n v="8185"/>
    <n v="40.799999999999997"/>
    <m/>
    <x v="167"/>
    <n v="9"/>
    <s v="09"/>
    <n v="4"/>
    <x v="1"/>
    <n v="0.51"/>
    <n v="10.199999999999999"/>
    <s v="RUTAS COTACACHENSES S.A."/>
    <n v="1022020"/>
    <s v="MENDEZ FIGUEROA JUAN CARLOS"/>
    <x v="262"/>
  </r>
  <r>
    <n v="1002215319"/>
    <s v="UE01"/>
    <x v="24"/>
    <d v="1899-12-30T11:25:00"/>
    <x v="4616"/>
    <s v="9000811574"/>
    <s v="012-022-00317503"/>
    <n v="4051.2"/>
    <n v="4542.2299999999996"/>
    <s v="ZPVN"/>
    <s v="40569559"/>
    <s v="0000397367"/>
    <n v="8002834153"/>
    <x v="3499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75"/>
    <x v="75"/>
    <s v="100014924"/>
    <s v="POZO RAUL"/>
    <s v="ZETT"/>
    <x v="106"/>
    <s v="1"/>
    <s v="Con Pallet"/>
    <n v="0.05"/>
    <n v="32"/>
    <x v="0"/>
    <n v="49580"/>
    <n v="32060"/>
    <n v="17520"/>
    <n v="800"/>
    <m/>
    <x v="73"/>
    <n v="9"/>
    <s v="09"/>
    <n v="32"/>
    <x v="1"/>
    <n v="1.25"/>
    <n v="25"/>
    <s v="TRANSPREMIUM CIA. LTDA."/>
    <n v="1013906"/>
    <s v="VALLEJOS VILLEGAS SAUL EDUARDO"/>
    <x v="106"/>
  </r>
  <r>
    <n v="1002215388"/>
    <s v="UE01"/>
    <x v="24"/>
    <d v="1899-12-30T11:36:00"/>
    <x v="4617"/>
    <s v="9000811585"/>
    <s v="012-022-00317505"/>
    <n v="2140.8000000000002"/>
    <n v="2400.2800000000002"/>
    <s v="ZPVN"/>
    <s v="40569637"/>
    <s v="P000034019"/>
    <n v="8002834220"/>
    <x v="3500"/>
    <x v="3"/>
    <x v="3"/>
    <n v="320"/>
    <s v="BOL"/>
    <s v="103156"/>
    <x v="144"/>
    <s v="804300"/>
    <s v="FERRETERIA VELEZ"/>
    <x v="54"/>
    <s v="AV. FUNDADORES Y CALLE K"/>
    <x v="94"/>
    <s v="O-Orellana-Lajoyadelossacch"/>
    <n v="371"/>
    <x v="79"/>
    <x v="79"/>
    <s v="100016219"/>
    <s v="ALQUINGA FABIAN"/>
    <s v="ZEMT"/>
    <x v="177"/>
    <s v="1"/>
    <s v="Con Pallet"/>
    <n v="0.05"/>
    <n v="16"/>
    <x v="0"/>
    <n v="23905"/>
    <n v="16020"/>
    <n v="7885"/>
    <n v="387.2"/>
    <m/>
    <x v="77"/>
    <n v="9"/>
    <s v="09"/>
    <n v="16"/>
    <x v="1"/>
    <n v="1.21"/>
    <n v="24.2"/>
    <s v="ALQUINGA &amp; ALQUINGA"/>
    <n v="1013844"/>
    <s v="ALQUINGA LUCERO WILTER FABIAN"/>
    <x v="177"/>
  </r>
  <r>
    <n v="1002215388"/>
    <s v="UE01"/>
    <x v="24"/>
    <d v="1899-12-30T11:36:00"/>
    <x v="4618"/>
    <s v="9000811584"/>
    <s v="012-022-00317504"/>
    <n v="1113.5999999999999"/>
    <n v="1248.57"/>
    <s v="ZPVN"/>
    <s v="40569636"/>
    <s v="P000034018"/>
    <n v="8002834219"/>
    <x v="3500"/>
    <x v="4"/>
    <x v="4"/>
    <n v="160"/>
    <s v="BOL"/>
    <s v="103156"/>
    <x v="144"/>
    <s v="804300"/>
    <s v="FERRETERIA VELEZ"/>
    <x v="54"/>
    <s v="AV. FUNDADORES Y CALLE K"/>
    <x v="94"/>
    <s v="O-Orellana-Lajoyadelossacch"/>
    <n v="371"/>
    <x v="79"/>
    <x v="79"/>
    <s v="100016219"/>
    <s v="ALQUINGA FABIAN"/>
    <s v="ZEMT"/>
    <x v="177"/>
    <s v="1"/>
    <s v="Con Pallet"/>
    <n v="0.05"/>
    <n v="8"/>
    <x v="0"/>
    <n v="15895"/>
    <n v="8010"/>
    <n v="7885"/>
    <n v="193.6"/>
    <m/>
    <x v="77"/>
    <n v="9"/>
    <s v="09"/>
    <n v="8"/>
    <x v="1"/>
    <n v="1.21"/>
    <n v="24.2"/>
    <s v="ALQUINGA &amp; ALQUINGA"/>
    <n v="1013844"/>
    <s v="ALQUINGA LUCERO WILTER FABIAN"/>
    <x v="177"/>
  </r>
  <r>
    <n v="1002215395"/>
    <s v="UE01"/>
    <x v="24"/>
    <d v="1899-12-30T11:42:00"/>
    <x v="4619"/>
    <s v="9000811588"/>
    <s v="012-022-00317507"/>
    <n v="1839.6"/>
    <n v="2062.5700000000002"/>
    <s v="ZPVN"/>
    <s v="40569719"/>
    <s v="0000397738"/>
    <n v="8002834226"/>
    <x v="3501"/>
    <x v="3"/>
    <x v="3"/>
    <n v="280"/>
    <s v="BOL"/>
    <s v="103490"/>
    <x v="219"/>
    <s v="804875"/>
    <s v="BODEGA  CASA FERRETERA"/>
    <x v="2"/>
    <s v="VIA A CHONE KM 21"/>
    <x v="43"/>
    <s v="O-Santodomingo -Santodomingodelos"/>
    <n v="247"/>
    <x v="93"/>
    <x v="93"/>
    <s v="10008274"/>
    <s v="JUMA AYALA DIEGO ARMANDO"/>
    <s v="ZEMU"/>
    <x v="286"/>
    <s v="2"/>
    <s v="Sin Pallet"/>
    <n v="0"/>
    <n v="0"/>
    <x v="0"/>
    <n v="18396.667000000001"/>
    <n v="14046.666999999999"/>
    <n v="4350"/>
    <n v="235.2"/>
    <m/>
    <x v="91"/>
    <n v="9"/>
    <s v="09"/>
    <n v="14"/>
    <x v="1"/>
    <n v="0.84"/>
    <n v="16.8"/>
    <s v="TRIMPESAS S.A."/>
    <n v="1012878"/>
    <s v="HINOJOSA SAN ANDRES ANGEL PATRICIO"/>
    <x v="285"/>
  </r>
  <r>
    <n v="1002215395"/>
    <s v="UE01"/>
    <x v="24"/>
    <d v="1899-12-30T11:42:00"/>
    <x v="4620"/>
    <s v="9000811587"/>
    <s v="012-022-00317506"/>
    <n v="547.20000000000005"/>
    <n v="613.52"/>
    <s v="ZPVN"/>
    <s v="40569719"/>
    <s v="0000397739"/>
    <n v="8002834225"/>
    <x v="3501"/>
    <x v="4"/>
    <x v="4"/>
    <n v="80"/>
    <s v="BOL"/>
    <s v="103490"/>
    <x v="219"/>
    <s v="804875"/>
    <s v="BODEGA  CASA FERRETERA"/>
    <x v="2"/>
    <s v="VIA A CHONE KM 21"/>
    <x v="43"/>
    <s v="O-Santodomingo -Santodomingodelos"/>
    <n v="247"/>
    <x v="93"/>
    <x v="93"/>
    <s v="10008274"/>
    <s v="JUMA AYALA DIEGO ARMANDO"/>
    <s v="ZEMU"/>
    <x v="286"/>
    <s v="2"/>
    <s v="Sin Pallet"/>
    <n v="0"/>
    <n v="0"/>
    <x v="0"/>
    <n v="8363.3330000000005"/>
    <n v="4013.3330000000001"/>
    <n v="4350"/>
    <n v="67.2"/>
    <m/>
    <x v="91"/>
    <n v="9"/>
    <s v="09"/>
    <n v="4"/>
    <x v="1"/>
    <n v="0.84000000000000008"/>
    <n v="16.8"/>
    <s v="TRIMPESAS S.A."/>
    <n v="1012878"/>
    <s v="HINOJOSA SAN ANDRES ANGEL PATRICIO"/>
    <x v="285"/>
  </r>
  <r>
    <n v="1002215357"/>
    <s v="UE01"/>
    <x v="24"/>
    <d v="1899-12-30T11:46:00"/>
    <x v="4621"/>
    <s v="9000811589"/>
    <s v="012-022-00317508"/>
    <n v="2494.8000000000002"/>
    <n v="2797.19"/>
    <s v="ZPVN"/>
    <s v="40569665"/>
    <s v="0000397590"/>
    <n v="8002834187"/>
    <x v="3502"/>
    <x v="6"/>
    <x v="6"/>
    <n v="360"/>
    <s v="BOL"/>
    <s v="101631"/>
    <x v="75"/>
    <s v="807102"/>
    <s v="FERRETERIA GRUPO ROCADA"/>
    <x v="1"/>
    <s v="VIA PRINCIPAL JUNTO A LA V IRGEN"/>
    <x v="10"/>
    <s v="O-Pichincha-Tumbaco"/>
    <n v="110"/>
    <x v="121"/>
    <x v="121"/>
    <s v="100014999"/>
    <s v="TUTILLO SEGUNDO"/>
    <s v="ZEMU"/>
    <x v="182"/>
    <s v="2"/>
    <s v="Sin Pallet"/>
    <n v="0"/>
    <n v="0"/>
    <x v="0"/>
    <n v="27120"/>
    <n v="18050"/>
    <n v="9070"/>
    <n v="165.6"/>
    <m/>
    <x v="119"/>
    <n v="9"/>
    <s v="09"/>
    <n v="18"/>
    <x v="1"/>
    <n v="0.45999999999999996"/>
    <n v="9.1999999999999993"/>
    <s v="LIDENORTI S.A."/>
    <n v="1013565"/>
    <s v="ESPARZA ESPINOZA JIMMY ERNESTO"/>
    <x v="182"/>
  </r>
  <r>
    <n v="1002215426"/>
    <s v="UE01"/>
    <x v="24"/>
    <d v="1899-12-30T11:54:00"/>
    <x v="4622"/>
    <s v="9000811590"/>
    <s v="012-022-00317509"/>
    <n v="4320"/>
    <n v="4843.6099999999997"/>
    <s v="ZPVN"/>
    <s v="40569699"/>
    <s v="0000397662"/>
    <n v="8002834262"/>
    <x v="3503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630"/>
    <n v="32000"/>
    <n v="17630"/>
    <n v="966.4"/>
    <m/>
    <x v="143"/>
    <n v="9"/>
    <s v="09"/>
    <n v="32"/>
    <x v="1"/>
    <n v="1.51"/>
    <n v="30.2"/>
    <s v="TRANSPORTE PROPIO"/>
    <n v="1013635"/>
    <s v="ROMAN BAJANA JHONATHAN MARCEL"/>
    <x v="265"/>
  </r>
  <r>
    <n v="1002215363"/>
    <s v="UE01"/>
    <x v="24"/>
    <d v="1899-12-30T11:58:00"/>
    <x v="4623"/>
    <s v=""/>
    <s v=""/>
    <n v="0"/>
    <n v="0"/>
    <s v="ZPRC"/>
    <s v="2500108915"/>
    <s v="P000033948"/>
    <n v="8002834195"/>
    <x v="3504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20"/>
    <x v="20"/>
    <s v="100015045"/>
    <s v="MORAN JOSE"/>
    <s v="ZEMT"/>
    <x v="25"/>
    <s v="1"/>
    <s v="Con Pallet"/>
    <n v="0.05"/>
    <n v="24"/>
    <x v="0"/>
    <n v="40210"/>
    <n v="24000"/>
    <n v="16210"/>
    <n v="542.4"/>
    <m/>
    <x v="20"/>
    <n v="9"/>
    <s v="09"/>
    <n v="24"/>
    <x v="1"/>
    <n v="1.1299999999999999"/>
    <n v="22.599999999999998"/>
    <s v="TRANSSJQ S.A."/>
    <n v="1016455"/>
    <s v="MEDIAVILLA VALENZUELA MILTON SANTIA"/>
    <x v="25"/>
  </r>
  <r>
    <n v="1002215420"/>
    <s v="UE01"/>
    <x v="24"/>
    <d v="1899-12-30T12:02:00"/>
    <x v="4624"/>
    <s v="9000811593"/>
    <s v="012-022-00317510"/>
    <n v="2310"/>
    <n v="2589.9899999999998"/>
    <s v="ZPVN"/>
    <s v="40569726"/>
    <s v="P000034054"/>
    <n v="8002834258"/>
    <x v="3505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40"/>
    <n v="33050"/>
    <n v="18490"/>
    <n v="0"/>
    <m/>
    <x v="139"/>
    <n v="9"/>
    <s v="09"/>
    <n v="33"/>
    <x v="1"/>
    <n v="0"/>
    <n v="0"/>
    <s v="TRANSPORTE PROPIO"/>
    <n v="1013478"/>
    <s v="LANDAZURI CORDOVA IVAN OSWALDO"/>
    <x v="215"/>
  </r>
  <r>
    <n v="1002215359"/>
    <s v="UE01"/>
    <x v="24"/>
    <d v="1899-12-30T12:10:00"/>
    <x v="4625"/>
    <s v=""/>
    <s v=""/>
    <n v="0"/>
    <n v="0"/>
    <s v="ZPRC"/>
    <s v="2500108914"/>
    <s v="P000033947"/>
    <n v="8002834189"/>
    <x v="3506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07"/>
    <x v="107"/>
    <s v="10005884"/>
    <s v="FLORES SANTANDER CARLOS EDUARDO"/>
    <s v="ZEMT"/>
    <x v="151"/>
    <s v="1"/>
    <s v="Con Pallet"/>
    <n v="0.05"/>
    <n v="24"/>
    <x v="0"/>
    <n v="40100"/>
    <n v="24010"/>
    <n v="16090"/>
    <n v="542.4"/>
    <m/>
    <x v="105"/>
    <n v="9"/>
    <s v="09"/>
    <n v="24"/>
    <x v="1"/>
    <n v="1.1299999999999999"/>
    <n v="22.599999999999998"/>
    <s v="TRIMPESAS S.A."/>
    <n v="1013275"/>
    <s v="HARO RUIZ SIXTO RIGOBERTO"/>
    <x v="151"/>
  </r>
  <r>
    <n v="1002215406"/>
    <s v="UE01"/>
    <x v="24"/>
    <d v="1899-12-30T12:13:00"/>
    <x v="4626"/>
    <s v="9000811595"/>
    <s v="012-022-00317511"/>
    <n v="2507.02"/>
    <n v="2810.88"/>
    <s v="ZPVN"/>
    <s v="40569739"/>
    <s v="0000397741"/>
    <n v="8002834241"/>
    <x v="3507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21"/>
    <x v="21"/>
    <s v="10000371"/>
    <s v="PERUGACHI MORENO DARWIN SANTIAGO"/>
    <s v="ZEMU"/>
    <x v="26"/>
    <s v="2"/>
    <s v="Sin Pallet"/>
    <n v="0"/>
    <n v="0"/>
    <x v="0"/>
    <n v="27130"/>
    <n v="18010"/>
    <n v="9120"/>
    <n v="381.6"/>
    <m/>
    <x v="21"/>
    <n v="9"/>
    <s v="09"/>
    <n v="18"/>
    <x v="1"/>
    <n v="1.06"/>
    <n v="21.200000000000003"/>
    <s v="TRIMPESAS S.A."/>
    <n v="1013819"/>
    <s v="ESPARZA ENDARA GUIDO MAURICIO"/>
    <x v="26"/>
  </r>
  <r>
    <n v="1002215464"/>
    <s v="UE01"/>
    <x v="24"/>
    <d v="1899-12-30T12:16:00"/>
    <x v="4627"/>
    <s v=""/>
    <s v=""/>
    <n v="0"/>
    <n v="0"/>
    <s v="ZPRC"/>
    <s v="2500108902"/>
    <s v="P000033930"/>
    <n v="8002834300"/>
    <x v="3508"/>
    <x v="2"/>
    <x v="2"/>
    <n v="30.3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48850"/>
    <n v="30380"/>
    <n v="18470"/>
    <n v="771.96"/>
    <m/>
    <x v="28"/>
    <n v="9"/>
    <s v="09"/>
    <n v="30.38"/>
    <x v="1"/>
    <n v="25.410138248847929"/>
    <n v="25.410138248847929"/>
    <s v="TRANSALMEIDA"/>
    <n v="1013966"/>
    <s v="ALMEIDA CHICAIZA MIGUEL ANGEL"/>
    <x v="247"/>
  </r>
  <r>
    <n v="1002215428"/>
    <s v="UE01"/>
    <x v="24"/>
    <d v="1899-12-30T12:19:00"/>
    <x v="4628"/>
    <s v="9000811596"/>
    <s v="012-022-00317512"/>
    <n v="4153.6000000000004"/>
    <n v="4657.04"/>
    <s v="ZPVN"/>
    <s v="40569573"/>
    <s v="0000397376"/>
    <n v="8002834264"/>
    <x v="350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30"/>
    <n v="32030"/>
    <n v="18700"/>
    <n v="966.4"/>
    <m/>
    <x v="143"/>
    <n v="9"/>
    <s v="09"/>
    <n v="32"/>
    <x v="1"/>
    <n v="1.51"/>
    <n v="30.2"/>
    <s v="TRANSPORTE PROPIO"/>
    <n v="1013635"/>
    <s v="ROMAN BAJANA JHONATHAN MARCEL"/>
    <x v="214"/>
  </r>
  <r>
    <n v="1002215409"/>
    <s v="UE01"/>
    <x v="24"/>
    <d v="1899-12-30T12:20:00"/>
    <x v="4629"/>
    <s v="9000811597"/>
    <s v="012-022-00317513"/>
    <n v="2458.8000000000002"/>
    <n v="2756.83"/>
    <s v="ZPVN"/>
    <s v="40569742"/>
    <s v="0000397743"/>
    <n v="8002834243"/>
    <x v="3510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46"/>
    <x v="46"/>
    <s v="100018609"/>
    <s v="CHACON WILSON"/>
    <s v="ZEMU"/>
    <x v="56"/>
    <s v="2"/>
    <s v="Sin Pallet"/>
    <n v="0"/>
    <n v="0"/>
    <x v="0"/>
    <n v="27270"/>
    <n v="18020"/>
    <n v="9250"/>
    <n v="255.6"/>
    <m/>
    <x v="44"/>
    <n v="9"/>
    <s v="09"/>
    <n v="18"/>
    <x v="1"/>
    <n v="0.71"/>
    <n v="14.2"/>
    <s v="TRAPSA C.A."/>
    <n v="1013764"/>
    <s v="TERAN SARZOSA CRISTIAN DAVID"/>
    <x v="56"/>
  </r>
  <r>
    <n v="1002215436"/>
    <s v="UE01"/>
    <x v="24"/>
    <d v="1899-12-30T12:23:00"/>
    <x v="4630"/>
    <s v="9000811600"/>
    <s v="012-022-00317514"/>
    <n v="4448.3999999999996"/>
    <n v="4987.58"/>
    <s v="ZPVN"/>
    <s v="40569743"/>
    <s v="0000397745"/>
    <n v="8002834272"/>
    <x v="3511"/>
    <x v="3"/>
    <x v="3"/>
    <n v="660"/>
    <s v="BOL"/>
    <s v="103662"/>
    <x v="95"/>
    <s v="805222"/>
    <s v="EQUIPOS Y SOLDADURAS ORIENTE"/>
    <x v="45"/>
    <s v="VIA AGUAS NEGRAS"/>
    <x v="70"/>
    <s v="O-Sucumbios-Cuyabeno"/>
    <n v="461"/>
    <x v="35"/>
    <x v="35"/>
    <s v="100014982"/>
    <s v="PABON EDUARDO"/>
    <s v="ZETT"/>
    <x v="43"/>
    <s v="2"/>
    <s v="Sin Pallet"/>
    <n v="0"/>
    <n v="0"/>
    <x v="0"/>
    <n v="51040"/>
    <n v="33040"/>
    <n v="18000"/>
    <n v="950.4"/>
    <m/>
    <x v="33"/>
    <n v="9"/>
    <s v="09"/>
    <n v="33"/>
    <x v="1"/>
    <n v="1.44"/>
    <n v="28.8"/>
    <s v="SELVALEGRE S.A."/>
    <n v="1013510"/>
    <s v="ESPARZA ENDARA ALVARO DAMIAN"/>
    <x v="43"/>
  </r>
  <r>
    <n v="1002215323"/>
    <s v="UE01"/>
    <x v="24"/>
    <d v="1899-12-30T12:26:00"/>
    <x v="4631"/>
    <s v="9000811603"/>
    <s v="012-022-00317515"/>
    <n v="4560.6000000000004"/>
    <n v="5113.37"/>
    <s v="ZPVN"/>
    <s v="40569557"/>
    <s v="0000397362"/>
    <n v="8002834155"/>
    <x v="3512"/>
    <x v="6"/>
    <x v="6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181"/>
    <x v="181"/>
    <s v="10003471"/>
    <s v="CUASES POTOSI HENRY SEGUNDO"/>
    <s v="ZETT"/>
    <x v="292"/>
    <s v="2"/>
    <s v="Sin Pallet"/>
    <n v="0"/>
    <n v="0"/>
    <x v="0"/>
    <n v="50780"/>
    <n v="33100"/>
    <n v="17680"/>
    <n v="1432.2"/>
    <m/>
    <x v="175"/>
    <n v="9"/>
    <s v="09"/>
    <n v="33"/>
    <x v="1"/>
    <n v="2.17"/>
    <n v="43.4"/>
    <s v="LIDENORTI S.A."/>
    <n v="10008163"/>
    <s v="ESPARZA MENDEZ KEVIN ISRAEL"/>
    <x v="290"/>
  </r>
  <r>
    <n v="1002215473"/>
    <s v="UE01"/>
    <x v="24"/>
    <d v="1899-12-30T12:29:00"/>
    <x v="4632"/>
    <s v=""/>
    <s v=""/>
    <n v="0"/>
    <n v="0"/>
    <s v="ZPRC"/>
    <s v="2500108960"/>
    <s v="P000034063"/>
    <n v="8002834309"/>
    <x v="3513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0338"/>
    <s v="TERAN ARNULFO"/>
    <s v="ZEMU"/>
    <x v="88"/>
    <s v="2"/>
    <s v="Sin Pallet"/>
    <n v="0"/>
    <n v="0"/>
    <x v="0"/>
    <n v="27120"/>
    <n v="18050"/>
    <n v="9070"/>
    <n v="266.39999999999998"/>
    <m/>
    <x v="22"/>
    <n v="9"/>
    <s v="09"/>
    <n v="18"/>
    <x v="1"/>
    <n v="0.74"/>
    <n v="14.799999999999999"/>
    <s v="TRANINTAGSA"/>
    <n v="1014062"/>
    <s v="BENALCAZAR DE LA CRUZ MILTON PATRIC"/>
    <x v="88"/>
  </r>
  <r>
    <n v="1002215485"/>
    <s v="UE01"/>
    <x v="24"/>
    <d v="1899-12-30T12:31:00"/>
    <x v="4633"/>
    <s v=""/>
    <s v=""/>
    <n v="0"/>
    <n v="0"/>
    <s v="ZPRC"/>
    <s v="2500108942"/>
    <s v="0000397573"/>
    <n v="8002834323"/>
    <x v="3514"/>
    <x v="8"/>
    <x v="8"/>
    <n v="30.89"/>
    <s v="T"/>
    <s v="101487"/>
    <x v="93"/>
    <s v="810669"/>
    <s v="GRANEL CONSORCIO CHONE VIAL"/>
    <x v="47"/>
    <s v="AV ELOY ALFARO RDL LOS RAIDISTAS"/>
    <x v="74"/>
    <s v="O-Manabi-Chone"/>
    <n v="396"/>
    <x v="30"/>
    <x v="30"/>
    <s v="100019435"/>
    <s v="CAMPILLO LÁZARO"/>
    <s v="ZECI"/>
    <x v="218"/>
    <s v="2"/>
    <s v="Sin Pallet"/>
    <n v="0"/>
    <n v="0"/>
    <x v="0"/>
    <n v="49050"/>
    <n v="30890"/>
    <n v="18160"/>
    <n v="929.79"/>
    <m/>
    <x v="28"/>
    <n v="9"/>
    <s v="09"/>
    <n v="30.89"/>
    <x v="1"/>
    <n v="30.100032372936223"/>
    <n v="30.100032372936223"/>
    <s v="TRANSALMEIDA"/>
    <n v="1013966"/>
    <s v="ALMEIDA CHICAIZA MIGUEL ANGEL"/>
    <x v="218"/>
  </r>
  <r>
    <n v="1002215350"/>
    <s v="UE01"/>
    <x v="24"/>
    <d v="1899-12-30T12:33:00"/>
    <x v="4634"/>
    <s v="9000811605"/>
    <s v="012-022-00317516"/>
    <n v="2386.8000000000002"/>
    <n v="2676.1"/>
    <s v="ZPVN"/>
    <s v="40569336"/>
    <s v="0000397072"/>
    <n v="8002834179"/>
    <x v="3515"/>
    <x v="4"/>
    <x v="4"/>
    <n v="360"/>
    <s v="BOL"/>
    <s v="101664"/>
    <x v="8"/>
    <s v="800729"/>
    <s v="JAIME ARTEAGA VERA"/>
    <x v="40"/>
    <s v="PASO LATRAL A 3KM D ADELCA PRTOVJO"/>
    <x v="59"/>
    <s v="O-Manabi-Portoviejo"/>
    <n v="468"/>
    <x v="96"/>
    <x v="96"/>
    <s v="10008096"/>
    <s v="SALAZAR ECHEVERRIA JUAN CARLOS"/>
    <s v="ZEMU"/>
    <x v="259"/>
    <s v="2"/>
    <s v="Sin Pallet"/>
    <n v="0"/>
    <n v="0"/>
    <x v="0"/>
    <n v="26830"/>
    <n v="18010"/>
    <n v="8820"/>
    <n v="414"/>
    <m/>
    <x v="94"/>
    <n v="9"/>
    <s v="09"/>
    <n v="18"/>
    <x v="1"/>
    <n v="1.1499999999999999"/>
    <n v="23"/>
    <s v="RUTAS COTACACHENSES S.A."/>
    <n v="1023153"/>
    <s v="BUITRON MONTENEGRO JONNY"/>
    <x v="259"/>
  </r>
  <r>
    <n v="1002215417"/>
    <s v="UE01"/>
    <x v="24"/>
    <d v="1899-12-30T12:34:00"/>
    <x v="4635"/>
    <s v="9000811607"/>
    <s v="012-022-00317518"/>
    <n v="1083.2"/>
    <n v="1214.49"/>
    <s v="ZPVN"/>
    <s v="40569725"/>
    <s v="0000397709"/>
    <n v="8002834253"/>
    <x v="3516"/>
    <x v="7"/>
    <x v="7"/>
    <n v="160"/>
    <s v="BOL"/>
    <s v="101628"/>
    <x v="13"/>
    <s v="811091"/>
    <s v="NARVAEZ Y MANCHENO"/>
    <x v="1"/>
    <s v="CALLE MANUEL BURBANO"/>
    <x v="82"/>
    <s v="O-Pichincha-Pifo"/>
    <n v="102"/>
    <x v="14"/>
    <x v="14"/>
    <s v="100015134"/>
    <s v="NICOLALDE FABIAN"/>
    <s v="ZEMU"/>
    <x v="18"/>
    <s v="2"/>
    <s v="Sin Pallet"/>
    <n v="0"/>
    <n v="0"/>
    <x v="0"/>
    <n v="12566.111000000001"/>
    <n v="8031.1109999999999"/>
    <n v="4535"/>
    <n v="68.8"/>
    <m/>
    <x v="14"/>
    <n v="9"/>
    <s v="09"/>
    <n v="8"/>
    <x v="1"/>
    <n v="0.43"/>
    <n v="8.6"/>
    <s v="SANJOPAS S.A."/>
    <n v="1014339"/>
    <s v="NICOLALDE FLORES MILTON FABIAN"/>
    <x v="18"/>
  </r>
  <r>
    <n v="1002215417"/>
    <s v="UE01"/>
    <x v="24"/>
    <d v="1899-12-30T12:34:00"/>
    <x v="4636"/>
    <s v="9000811606"/>
    <s v="012-022-00317517"/>
    <n v="1348"/>
    <n v="1511.39"/>
    <s v="ZPVN"/>
    <s v="40569725"/>
    <s v="0000397708"/>
    <n v="8002834254"/>
    <x v="3516"/>
    <x v="6"/>
    <x v="6"/>
    <n v="200"/>
    <s v="BOL"/>
    <s v="101628"/>
    <x v="13"/>
    <s v="811091"/>
    <s v="NARVAEZ Y MANCHENO"/>
    <x v="1"/>
    <s v="CALLE MANUEL BURBANO"/>
    <x v="82"/>
    <s v="O-Pichincha-Pifo"/>
    <n v="102"/>
    <x v="14"/>
    <x v="14"/>
    <s v="100015134"/>
    <s v="NICOLALDE FABIAN"/>
    <s v="ZEMU"/>
    <x v="18"/>
    <s v="2"/>
    <s v="Sin Pallet"/>
    <n v="0"/>
    <n v="0"/>
    <x v="0"/>
    <n v="14573.888999999999"/>
    <n v="10038.888999999999"/>
    <n v="4535"/>
    <n v="86"/>
    <m/>
    <x v="14"/>
    <n v="9"/>
    <s v="09"/>
    <n v="10"/>
    <x v="1"/>
    <n v="0.43"/>
    <n v="8.6"/>
    <s v="SANJOPAS S.A."/>
    <n v="1014339"/>
    <s v="NICOLALDE FLORES MILTON FABIAN"/>
    <x v="18"/>
  </r>
  <r>
    <n v="1002215494"/>
    <s v="UE01"/>
    <x v="24"/>
    <d v="1899-12-30T12:36:00"/>
    <x v="4637"/>
    <s v="9000811608"/>
    <s v="012-022-00317519"/>
    <n v="4390.3999999999996"/>
    <n v="4922.55"/>
    <s v="ZPVN"/>
    <s v="40569745"/>
    <s v="0000397751"/>
    <n v="8002834333"/>
    <x v="3517"/>
    <x v="6"/>
    <x v="6"/>
    <n v="64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50700"/>
    <n v="32070"/>
    <n v="18630"/>
    <n v="326.39999999999998"/>
    <m/>
    <x v="161"/>
    <n v="9"/>
    <s v="09"/>
    <n v="32"/>
    <x v="1"/>
    <n v="0.51"/>
    <n v="10.199999999999999"/>
    <s v="TRANSPORTE PROPIO"/>
    <n v="10003654"/>
    <s v="TRANSPORTES PALACIOS HIDALGO"/>
    <x v="250"/>
  </r>
  <r>
    <n v="1002215369"/>
    <s v="UE01"/>
    <x v="24"/>
    <d v="1899-12-30T12:37:00"/>
    <x v="4638"/>
    <s v="9000811609"/>
    <s v="012-022-00317520"/>
    <n v="4556.8"/>
    <n v="5109.12"/>
    <s v="ZPVN"/>
    <s v="40569736"/>
    <s v="P000034056"/>
    <n v="8002834198"/>
    <x v="3518"/>
    <x v="4"/>
    <x v="4"/>
    <n v="640"/>
    <s v="BOL"/>
    <s v="101723"/>
    <x v="167"/>
    <s v="800781"/>
    <s v="LUBRI FERRI AGUIRRE"/>
    <x v="61"/>
    <s v="LUBRI FERRI AGUIRRE / VIA A ESMERAL"/>
    <x v="110"/>
    <s v="O-Esmeraldas-Eloyalfaro(Borbon)"/>
    <n v="477"/>
    <x v="51"/>
    <x v="51"/>
    <s v="100014928"/>
    <s v="INLAGO RODRIGO"/>
    <s v="ZETT"/>
    <x v="66"/>
    <s v="1"/>
    <s v="Con Pallet"/>
    <n v="0.05"/>
    <n v="32"/>
    <x v="0"/>
    <n v="50290"/>
    <n v="32070"/>
    <n v="18220"/>
    <n v="832"/>
    <m/>
    <x v="49"/>
    <n v="9"/>
    <s v="09"/>
    <n v="32"/>
    <x v="1"/>
    <n v="1.3"/>
    <n v="26"/>
    <s v="TRANSCARLONISA"/>
    <n v="1014153"/>
    <s v="INLAGO ANDRANGO LUIS RODRIGO"/>
    <x v="66"/>
  </r>
  <r>
    <n v="1002215456"/>
    <s v="UE01"/>
    <x v="24"/>
    <d v="1899-12-30T12:42:00"/>
    <x v="4639"/>
    <s v="9000811612"/>
    <s v="012-022-00317521"/>
    <n v="2426.4"/>
    <n v="2720.5"/>
    <s v="ZPVN"/>
    <s v="40569748"/>
    <s v="0000397777"/>
    <n v="8002834294"/>
    <x v="3519"/>
    <x v="4"/>
    <x v="4"/>
    <n v="360"/>
    <s v="BOL"/>
    <s v="103507"/>
    <x v="209"/>
    <s v="804933"/>
    <s v="BODEGA C-MACO #2"/>
    <x v="12"/>
    <s v="CALLE SEGUNDA ENTRE DY E"/>
    <x v="14"/>
    <s v="O-Losrios-Quevedo"/>
    <n v="345"/>
    <x v="96"/>
    <x v="96"/>
    <s v="10007705"/>
    <s v="BUITRON MONTENEGRO JONNY WASHIGNTON"/>
    <s v="ZEMU"/>
    <x v="135"/>
    <s v="2"/>
    <s v="Sin Pallet"/>
    <n v="0"/>
    <n v="0"/>
    <x v="0"/>
    <n v="26790"/>
    <n v="18010"/>
    <n v="8780"/>
    <n v="370.8"/>
    <m/>
    <x v="94"/>
    <n v="9"/>
    <s v="09"/>
    <n v="18"/>
    <x v="1"/>
    <n v="1.03"/>
    <n v="20.6"/>
    <s v="SUCUMTRANSA S.A."/>
    <n v="1023153"/>
    <s v="BUITRON MONTENEGRO JONNY"/>
    <x v="135"/>
  </r>
  <r>
    <n v="1002215543"/>
    <s v="UE01"/>
    <x v="24"/>
    <d v="1899-12-30T12:47:00"/>
    <x v="4640"/>
    <s v=""/>
    <s v=""/>
    <n v="0"/>
    <n v="0"/>
    <s v="ZPRC"/>
    <s v="2500108962"/>
    <s v="P000034066"/>
    <n v="8002834382"/>
    <x v="3520"/>
    <x v="7"/>
    <x v="7"/>
    <n v="80"/>
    <s v="BOL"/>
    <s v="101633"/>
    <x v="15"/>
    <s v="803189"/>
    <s v="SACOS BODEGA LASSO"/>
    <x v="6"/>
    <s v="PANAMERICANA NORTE"/>
    <x v="6"/>
    <s v="O-Cotopaxi-Lasso"/>
    <n v="178"/>
    <x v="33"/>
    <x v="33"/>
    <s v="100014931"/>
    <s v="VACA GALO"/>
    <s v="ZEMU"/>
    <x v="40"/>
    <s v="2"/>
    <s v="Sin Pallet"/>
    <n v="0"/>
    <n v="0"/>
    <x v="0"/>
    <n v="8576.1110000000008"/>
    <n v="4011.1109999999999"/>
    <n v="4565"/>
    <n v="55.2"/>
    <m/>
    <x v="31"/>
    <n v="9"/>
    <s v="09"/>
    <n v="4"/>
    <x v="1"/>
    <n v="0.69000000000000006"/>
    <n v="13.8"/>
    <s v="TRANSPORTE PESADO CIAPRUTE S.A."/>
    <n v="1022019"/>
    <s v="ENRIQUEZ LARA ORLANDO DANILO"/>
    <x v="40"/>
  </r>
  <r>
    <n v="1002215543"/>
    <s v="UE01"/>
    <x v="24"/>
    <d v="1899-12-30T12:47:00"/>
    <x v="4641"/>
    <s v=""/>
    <s v=""/>
    <n v="0"/>
    <n v="0"/>
    <s v="ZPRC"/>
    <s v="2500108961"/>
    <s v="P000034065"/>
    <n v="8002834383"/>
    <x v="3520"/>
    <x v="6"/>
    <x v="6"/>
    <n v="280"/>
    <s v="BOL"/>
    <s v="101633"/>
    <x v="15"/>
    <s v="803189"/>
    <s v="SACOS BODEGA LASSO"/>
    <x v="6"/>
    <s v="PANAMERICANA NORTE"/>
    <x v="6"/>
    <s v="O-Cotopaxi-Lasso"/>
    <n v="178"/>
    <x v="33"/>
    <x v="33"/>
    <s v="100014931"/>
    <s v="VACA GALO"/>
    <s v="ZEMU"/>
    <x v="40"/>
    <s v="2"/>
    <s v="Sin Pallet"/>
    <n v="0"/>
    <n v="0"/>
    <x v="0"/>
    <n v="18603.888999999999"/>
    <n v="14038.888999999999"/>
    <n v="4565"/>
    <n v="193.2"/>
    <m/>
    <x v="31"/>
    <n v="9"/>
    <s v="09"/>
    <n v="14"/>
    <x v="1"/>
    <n v="0.69"/>
    <n v="13.799999999999999"/>
    <s v="TRANSPORTE PESADO CIAPRUTE S.A."/>
    <n v="1022019"/>
    <s v="ENRIQUEZ LARA ORLANDO DANILO"/>
    <x v="40"/>
  </r>
  <r>
    <n v="1002215492"/>
    <s v="UE01"/>
    <x v="24"/>
    <d v="1899-12-30T12:53:00"/>
    <x v="4642"/>
    <s v="9000811617"/>
    <s v="012-022-00317522"/>
    <n v="3927.6"/>
    <n v="4403.6499999999996"/>
    <s v="ZPVN"/>
    <s v="40569214"/>
    <s v="0000397427"/>
    <n v="8002834331"/>
    <x v="3521"/>
    <x v="2"/>
    <x v="2"/>
    <n v="32.72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7520"/>
    <s v="PINCAY JAVIER"/>
    <s v="ZECI"/>
    <x v="146"/>
    <s v="2"/>
    <s v="Sin Pallet"/>
    <n v="0"/>
    <n v="0"/>
    <x v="0"/>
    <n v="51730"/>
    <n v="32730"/>
    <n v="19000"/>
    <n v="367.89"/>
    <m/>
    <x v="1"/>
    <n v="9"/>
    <s v="09"/>
    <n v="32.729999999999997"/>
    <x v="1"/>
    <n v="11.240146654445464"/>
    <n v="11.240146654445464"/>
    <s v="TRANSCONCEM CIA. LTDA."/>
    <n v="1013227"/>
    <s v="COMPAÑIA DE TRANSPORTE PESADO"/>
    <x v="146"/>
  </r>
  <r>
    <n v="1002215495"/>
    <s v="UE01"/>
    <x v="24"/>
    <d v="1899-12-30T12:56:00"/>
    <x v="4643"/>
    <s v="9000811619"/>
    <s v="012-022-00317524"/>
    <n v="1048"/>
    <n v="1175.02"/>
    <s v="ZPVN"/>
    <s v="40569751"/>
    <s v="0000397783"/>
    <n v="8002834334"/>
    <x v="3522"/>
    <x v="3"/>
    <x v="3"/>
    <n v="160"/>
    <s v="BOL"/>
    <s v="105055"/>
    <x v="182"/>
    <s v="806503"/>
    <s v="BODEGA ALAPON PORTOVIEJO"/>
    <x v="40"/>
    <s v="MEDARDO CEVALLO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2444.444"/>
    <n v="8004.4440000000004"/>
    <n v="4440"/>
    <n v="184"/>
    <m/>
    <x v="37"/>
    <n v="9"/>
    <s v="09"/>
    <n v="8"/>
    <x v="1"/>
    <n v="1.1499999999999999"/>
    <n v="23"/>
    <s v="TRANSPIONER S.A."/>
    <n v="1014100"/>
    <s v="SIGUENZA PARRA FROILAN ALEJANDRO"/>
    <x v="156"/>
  </r>
  <r>
    <n v="1002215495"/>
    <s v="UE01"/>
    <x v="24"/>
    <d v="1899-12-30T12:56:00"/>
    <x v="4644"/>
    <s v="9000811618"/>
    <s v="012-022-00317523"/>
    <n v="1362"/>
    <n v="1527.08"/>
    <s v="ZPVN"/>
    <s v="40569751"/>
    <s v="0000397784"/>
    <n v="8002834335"/>
    <x v="3522"/>
    <x v="4"/>
    <x v="4"/>
    <n v="200"/>
    <s v="BOL"/>
    <s v="105055"/>
    <x v="182"/>
    <s v="806503"/>
    <s v="BODEGA ALAPON PORTOVIEJO"/>
    <x v="40"/>
    <s v="MEDARDO CEVALLO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4445.556"/>
    <n v="10005.556"/>
    <n v="4440"/>
    <n v="230"/>
    <m/>
    <x v="37"/>
    <n v="9"/>
    <s v="09"/>
    <n v="10"/>
    <x v="1"/>
    <n v="1.1499999999999999"/>
    <n v="23"/>
    <s v="TRANSPIONER S.A."/>
    <n v="1014100"/>
    <s v="SIGUENZA PARRA FROILAN ALEJANDRO"/>
    <x v="156"/>
  </r>
  <r>
    <n v="1002215510"/>
    <s v="UE01"/>
    <x v="24"/>
    <d v="1899-12-30T12:58:00"/>
    <x v="4645"/>
    <s v="9000811620"/>
    <s v="012-022-00317525"/>
    <n v="3460.85"/>
    <n v="3880.33"/>
    <s v="ZPVN"/>
    <s v="40564120"/>
    <s v="0000394584"/>
    <n v="8002834347"/>
    <x v="3523"/>
    <x v="2"/>
    <x v="2"/>
    <n v="29.74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49390"/>
    <n v="29740"/>
    <n v="19650"/>
    <n v="0"/>
    <m/>
    <x v="3"/>
    <n v="9"/>
    <s v="09"/>
    <n v="29.74"/>
    <x v="1"/>
    <n v="0"/>
    <n v="0"/>
    <s v="HORMIANDES"/>
    <n v="1014407"/>
    <s v="HORMIANDES"/>
    <x v="4"/>
  </r>
  <r>
    <n v="1002215442"/>
    <s v="UE01"/>
    <x v="24"/>
    <d v="1899-12-30T13:00:00"/>
    <x v="4646"/>
    <s v="9000811621"/>
    <s v="012-022-00317526"/>
    <n v="4217.3999999999996"/>
    <n v="4728.58"/>
    <s v="ZPVN"/>
    <s v="40569676"/>
    <s v="0000397760"/>
    <n v="8002834279"/>
    <x v="3524"/>
    <x v="3"/>
    <x v="3"/>
    <n v="660"/>
    <s v="BOL"/>
    <s v="101664"/>
    <x v="8"/>
    <s v="803456"/>
    <s v="JANETH ROCIO PEÑA ALDIAN"/>
    <x v="41"/>
    <s v="AV. SIMON PLATA TORRES / BYPASS"/>
    <x v="64"/>
    <s v="O-SantoDomingo-LaCondordia"/>
    <n v="233"/>
    <x v="123"/>
    <x v="123"/>
    <s v="100014917"/>
    <s v="SUAREZ ARTURO"/>
    <s v="ZETT"/>
    <x v="174"/>
    <s v="2"/>
    <s v="Sin Pallet"/>
    <n v="0"/>
    <n v="0"/>
    <x v="0"/>
    <n v="50050"/>
    <n v="33060"/>
    <n v="16990"/>
    <n v="508.2"/>
    <m/>
    <x v="121"/>
    <n v="9"/>
    <s v="09"/>
    <n v="33"/>
    <x v="1"/>
    <n v="0.77"/>
    <n v="15.4"/>
    <s v="LIDENORTI S.A."/>
    <n v="1013915"/>
    <s v="BEDON ALMEIDA EDWIN FABIÁN"/>
    <x v="174"/>
  </r>
  <r>
    <n v="1002215451"/>
    <s v="UE01"/>
    <x v="24"/>
    <d v="1899-12-30T13:06:00"/>
    <x v="4647"/>
    <s v="9000811625"/>
    <s v="012-022-00317527"/>
    <n v="3076.8"/>
    <n v="3449.73"/>
    <s v="ZPVN"/>
    <s v="40569582"/>
    <s v="P000034001"/>
    <n v="8002834288"/>
    <x v="3525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90"/>
    <x v="90"/>
    <s v="100019698"/>
    <s v="VELASTEGUI JHONATAN"/>
    <s v="ZEMT"/>
    <x v="122"/>
    <s v="1"/>
    <s v="Con Pallet"/>
    <n v="0.05"/>
    <n v="24"/>
    <x v="0"/>
    <n v="38530"/>
    <n v="24040"/>
    <n v="14490"/>
    <n v="494.4"/>
    <m/>
    <x v="88"/>
    <n v="9"/>
    <s v="09"/>
    <n v="24"/>
    <x v="1"/>
    <n v="1.03"/>
    <n v="20.599999999999998"/>
    <s v="LIDENORTI S.A."/>
    <n v="1021893"/>
    <s v="VELASTEGUI ROMO LENIN ALEXANDER"/>
    <x v="122"/>
  </r>
  <r>
    <n v="1002215449"/>
    <s v="UE01"/>
    <x v="24"/>
    <d v="1899-12-30T13:08:00"/>
    <x v="4648"/>
    <s v="9000811626"/>
    <s v="012-022-00317528"/>
    <n v="4356.0600000000004"/>
    <n v="4884.05"/>
    <s v="ZPVN"/>
    <s v="40569519"/>
    <s v="0000397762"/>
    <n v="8002834287"/>
    <x v="3526"/>
    <x v="4"/>
    <x v="4"/>
    <n v="640"/>
    <s v="BOL"/>
    <s v="101529"/>
    <x v="115"/>
    <s v="801700"/>
    <s v="BODEGA OXIMAR"/>
    <x v="24"/>
    <s v="3 DE NOVIEMBRE S/N Y 2 S"/>
    <x v="37"/>
    <s v="O-Manabi-Pedernales"/>
    <n v="347"/>
    <x v="38"/>
    <x v="38"/>
    <s v="100014835"/>
    <s v="VINUEZA EDISON"/>
    <s v="ZETT"/>
    <x v="46"/>
    <s v="1"/>
    <s v="Con Pallet"/>
    <n v="0.05"/>
    <n v="32"/>
    <x v="0"/>
    <n v="50230"/>
    <n v="32010"/>
    <n v="18220"/>
    <n v="608"/>
    <m/>
    <x v="36"/>
    <n v="9"/>
    <s v="09"/>
    <n v="32"/>
    <x v="1"/>
    <n v="0.95"/>
    <n v="19"/>
    <s v="TRIMPESAS S.A."/>
    <n v="1014018"/>
    <s v="VINUEZA PINTO EDISON CRISTOBAL"/>
    <x v="46"/>
  </r>
  <r>
    <n v="1002215471"/>
    <s v="UE01"/>
    <x v="24"/>
    <d v="1899-12-30T13:20:00"/>
    <x v="4649"/>
    <s v="9000811629"/>
    <s v="012-022-00317529"/>
    <n v="4313.6000000000004"/>
    <n v="4836.43"/>
    <s v="ZPVN"/>
    <s v="40569548"/>
    <s v="0000397781"/>
    <n v="8002834307"/>
    <x v="3527"/>
    <x v="3"/>
    <x v="3"/>
    <n v="640"/>
    <s v="BOL"/>
    <s v="103662"/>
    <x v="95"/>
    <s v="805222"/>
    <s v="EQUIPOS Y SOLDADURAS ORIENTE"/>
    <x v="45"/>
    <s v="VIA AGUAS NEGRAS"/>
    <x v="70"/>
    <s v="O-Sucumbios-Cuyabeno"/>
    <n v="461"/>
    <x v="67"/>
    <x v="67"/>
    <s v="100016838"/>
    <s v="PASPUEL NIXON"/>
    <s v="ZETT"/>
    <x v="84"/>
    <s v="1"/>
    <s v="Con Pallet"/>
    <n v="0.05"/>
    <n v="32"/>
    <x v="0"/>
    <n v="50960"/>
    <n v="32050"/>
    <n v="18910"/>
    <n v="921.6"/>
    <m/>
    <x v="65"/>
    <n v="9"/>
    <s v="09"/>
    <n v="32"/>
    <x v="1"/>
    <n v="1.44"/>
    <n v="28.8"/>
    <s v="TRAPSA C.A."/>
    <n v="1013148"/>
    <s v="PINDUISACA MACHADO BLANCA MARIA"/>
    <x v="84"/>
  </r>
  <r>
    <n v="1002215542"/>
    <s v="UE01"/>
    <x v="24"/>
    <d v="1899-12-30T13:23:00"/>
    <x v="4650"/>
    <s v="9000811633"/>
    <s v="012-022-00317530"/>
    <n v="4440.18"/>
    <n v="4978.3599999999997"/>
    <s v="ZPVN"/>
    <s v="40569746"/>
    <s v="0000397755"/>
    <n v="8002834381"/>
    <x v="3528"/>
    <x v="9"/>
    <x v="9"/>
    <n v="660"/>
    <s v="BOL"/>
    <s v="101961"/>
    <x v="81"/>
    <s v="809676"/>
    <s v="OBRA BUENA FE HORMIGONERA"/>
    <x v="31"/>
    <s v="TRONCAL DE LA COSTA"/>
    <x v="47"/>
    <s v="O-Losrios-Buenafe"/>
    <n v="328"/>
    <x v="163"/>
    <x v="163"/>
    <s v="100017801"/>
    <s v="CUASES VICTOR"/>
    <s v="ZETT"/>
    <x v="246"/>
    <s v="2"/>
    <s v="Sin Pallet"/>
    <n v="0"/>
    <n v="0"/>
    <x v="0"/>
    <n v="50620"/>
    <n v="33100"/>
    <n v="17520"/>
    <n v="679.8"/>
    <m/>
    <x v="159"/>
    <n v="9"/>
    <s v="09"/>
    <n v="33"/>
    <x v="1"/>
    <n v="1.03"/>
    <n v="20.599999999999998"/>
    <s v="TRIMPESAS S.A."/>
    <n v="1013858"/>
    <s v="LARA VILLEGAS MARIANA DE JESUS"/>
    <x v="246"/>
  </r>
  <r>
    <n v="1002215447"/>
    <s v="UE01"/>
    <x v="24"/>
    <d v="1899-12-30T13:24:00"/>
    <x v="4651"/>
    <s v="9000811634"/>
    <s v="012-022-00317531"/>
    <n v="3936"/>
    <n v="4413.07"/>
    <s v="ZPVN"/>
    <s v="40569744"/>
    <s v="0000397764"/>
    <n v="8002834285"/>
    <x v="3529"/>
    <x v="5"/>
    <x v="5"/>
    <n v="640"/>
    <s v="BOL"/>
    <s v="10005003"/>
    <x v="297"/>
    <s v="809560"/>
    <s v="FERROALKOSTO"/>
    <x v="14"/>
    <s v="AV. EDELBERTO BONILLA"/>
    <x v="18"/>
    <s v="O-Chimborazo-Riobamba"/>
    <n v="303"/>
    <x v="15"/>
    <x v="15"/>
    <s v="100015160"/>
    <s v="MORAN ALONSO"/>
    <s v="ZETT"/>
    <x v="19"/>
    <s v="1"/>
    <s v="Con Pallet"/>
    <n v="0.05"/>
    <n v="32"/>
    <x v="0"/>
    <n v="50390"/>
    <n v="32070"/>
    <n v="18320"/>
    <n v="710.4"/>
    <m/>
    <x v="15"/>
    <n v="9"/>
    <s v="09"/>
    <n v="32"/>
    <x v="1"/>
    <n v="1.1099999999999999"/>
    <n v="22.2"/>
    <s v="SANJOPAS S.A."/>
    <n v="1013871"/>
    <s v="MORAN PERUGACHI ALONSO"/>
    <x v="19"/>
  </r>
  <r>
    <n v="1002215579"/>
    <s v="UE01"/>
    <x v="24"/>
    <d v="1899-12-30T13:32:00"/>
    <x v="4652"/>
    <s v="9000811635"/>
    <s v="012-022-00317532"/>
    <n v="3067.2"/>
    <n v="3438.96"/>
    <s v="ZPVN"/>
    <s v="40569677"/>
    <s v="0000397609"/>
    <n v="8002834422"/>
    <x v="3530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156"/>
    <x v="156"/>
    <s v="100020578"/>
    <s v="TAIMAL MAYKOL"/>
    <s v="ZEMT"/>
    <x v="234"/>
    <s v="1"/>
    <s v="Con Pallet"/>
    <n v="0.05"/>
    <n v="24"/>
    <x v="0"/>
    <n v="40160"/>
    <n v="24070"/>
    <n v="16090"/>
    <n v="369.6"/>
    <m/>
    <x v="153"/>
    <n v="9"/>
    <s v="09"/>
    <n v="24"/>
    <x v="1"/>
    <n v="0.77"/>
    <n v="15.4"/>
    <s v="SILOGTER S.A."/>
    <n v="1021996"/>
    <s v="FRANCO VEGA SANDRO MARCELO"/>
    <x v="234"/>
  </r>
  <r>
    <n v="1002215550"/>
    <s v="UE01"/>
    <x v="24"/>
    <d v="1899-12-30T13:36:00"/>
    <x v="4653"/>
    <s v=""/>
    <s v=""/>
    <n v="0"/>
    <n v="0"/>
    <s v="ZPRC"/>
    <s v="2500108964"/>
    <s v="P000034068"/>
    <n v="8002834392"/>
    <x v="3531"/>
    <x v="7"/>
    <x v="7"/>
    <n v="360"/>
    <s v="BOL"/>
    <s v="101633"/>
    <x v="15"/>
    <s v="803189"/>
    <s v="SACOS BODEGA LASSO"/>
    <x v="6"/>
    <s v="PANAMERICANA NORTE"/>
    <x v="6"/>
    <s v="O-Cotopaxi-Lasso"/>
    <n v="178"/>
    <x v="77"/>
    <x v="77"/>
    <s v="100014963"/>
    <s v="SANCHEZ MARCOS"/>
    <s v="ZEMU"/>
    <x v="100"/>
    <s v="2"/>
    <s v="Sin Pallet"/>
    <n v="0"/>
    <n v="0"/>
    <x v="0"/>
    <n v="27130"/>
    <n v="18040"/>
    <n v="9090"/>
    <n v="248.4"/>
    <m/>
    <x v="75"/>
    <n v="9"/>
    <s v="09"/>
    <n v="18"/>
    <x v="1"/>
    <n v="0.69000000000000006"/>
    <n v="13.8"/>
    <s v="LIDENORTI S.A."/>
    <n v="1013584"/>
    <s v="SANCHEZ TORRES MARCOS OSWALDO"/>
    <x v="100"/>
  </r>
  <r>
    <n v="1002215533"/>
    <s v="UE01"/>
    <x v="24"/>
    <d v="1899-12-30T13:37:00"/>
    <x v="4654"/>
    <s v="9000811636"/>
    <s v="012-022-00317533"/>
    <n v="3182.4"/>
    <n v="3568.13"/>
    <s v="ZPVN"/>
    <s v="40569706"/>
    <s v="0000397674"/>
    <n v="8002834370"/>
    <x v="3532"/>
    <x v="6"/>
    <x v="6"/>
    <n v="480"/>
    <s v="BOL"/>
    <s v="101780"/>
    <x v="56"/>
    <s v="805820"/>
    <s v="AMBATO centro acopio"/>
    <x v="27"/>
    <s v="PARQUE INDUSTRIAL STA ROSA"/>
    <x v="41"/>
    <s v="O-Tungurahua-Ambato"/>
    <n v="250"/>
    <x v="118"/>
    <x v="118"/>
    <s v="100017947"/>
    <s v="SALAZAR JORGE LUIS"/>
    <s v="ZEMT"/>
    <x v="219"/>
    <s v="1"/>
    <s v="Con Pallet"/>
    <n v="0.05"/>
    <n v="24"/>
    <x v="0"/>
    <n v="38930"/>
    <n v="24090"/>
    <n v="14840"/>
    <n v="432"/>
    <m/>
    <x v="116"/>
    <n v="9"/>
    <s v="09"/>
    <n v="24"/>
    <x v="1"/>
    <n v="0.9"/>
    <n v="18"/>
    <s v="TRAPSA C.A."/>
    <n v="1013505"/>
    <s v="HERMOZA LOZADA JORGE ABDON"/>
    <x v="219"/>
  </r>
  <r>
    <n v="1002215548"/>
    <s v="UE01"/>
    <x v="24"/>
    <d v="1899-12-30T13:39:00"/>
    <x v="4655"/>
    <s v=""/>
    <s v=""/>
    <n v="0"/>
    <n v="0"/>
    <s v="ZPRC"/>
    <s v="2500108963"/>
    <s v="P000034067"/>
    <n v="8002834390"/>
    <x v="3533"/>
    <x v="7"/>
    <x v="7"/>
    <n v="360"/>
    <s v="BOL"/>
    <s v="101633"/>
    <x v="15"/>
    <s v="810878"/>
    <s v="BODEGA ZUMBALICA"/>
    <x v="6"/>
    <s v="COLAISA"/>
    <x v="17"/>
    <s v="O-Cotopaxi-Latacunga"/>
    <n v="198"/>
    <x v="65"/>
    <x v="65"/>
    <s v="100014858"/>
    <s v="MORENO MANUEL"/>
    <s v="ZEMU"/>
    <x v="94"/>
    <s v="2"/>
    <s v="Sin Pallet"/>
    <n v="0"/>
    <n v="0"/>
    <x v="0"/>
    <n v="27130"/>
    <n v="18040"/>
    <n v="9090"/>
    <n v="266.39999999999998"/>
    <m/>
    <x v="63"/>
    <n v="9"/>
    <s v="09"/>
    <n v="18"/>
    <x v="1"/>
    <n v="0.74"/>
    <n v="14.799999999999999"/>
    <s v="TRANSSJQ S.A."/>
    <n v="1013485"/>
    <s v="PEREZ ALBUJA VICTOR ALEJANDRO"/>
    <x v="94"/>
  </r>
  <r>
    <n v="1002215529"/>
    <s v="UE01"/>
    <x v="24"/>
    <d v="1899-12-30T13:47:00"/>
    <x v="4656"/>
    <s v="9000811639"/>
    <s v="012-022-00317534"/>
    <n v="4336.2"/>
    <n v="4861.7700000000004"/>
    <s v="ZPVN"/>
    <s v="40569598"/>
    <s v="0000397795"/>
    <n v="8002834366"/>
    <x v="3534"/>
    <x v="6"/>
    <x v="6"/>
    <n v="660"/>
    <s v="BOL"/>
    <s v="103020"/>
    <x v="20"/>
    <s v="804380"/>
    <s v="SUCURSAL LATACUNGA"/>
    <x v="6"/>
    <s v="MARCO AURELIO SUBIA"/>
    <x v="17"/>
    <s v="O-Cotopaxi-Latacunga"/>
    <n v="198"/>
    <x v="99"/>
    <x v="99"/>
    <s v="100014996"/>
    <s v="GRANDA GERARDO"/>
    <s v="ZETT"/>
    <x v="139"/>
    <s v="2"/>
    <s v="Sin Pallet"/>
    <n v="0"/>
    <n v="0"/>
    <x v="0"/>
    <n v="50700"/>
    <n v="33060"/>
    <n v="17640"/>
    <n v="488.4"/>
    <m/>
    <x v="97"/>
    <n v="9"/>
    <s v="09"/>
    <n v="33"/>
    <x v="1"/>
    <n v="0.74"/>
    <n v="14.799999999999999"/>
    <s v="TRANSLOBOL S.A."/>
    <n v="1014016"/>
    <s v="CARRILLO VARGAS MARIO ALFREDO"/>
    <x v="139"/>
  </r>
  <r>
    <n v="1002215535"/>
    <s v="UE01"/>
    <x v="24"/>
    <d v="1899-12-30T13:50:00"/>
    <x v="4657"/>
    <s v="9000811640"/>
    <s v="012-022-00317535"/>
    <n v="3009.6"/>
    <n v="3374.38"/>
    <s v="ZPVN"/>
    <s v="40569675"/>
    <s v="0000397607"/>
    <n v="8002834372"/>
    <x v="3535"/>
    <x v="3"/>
    <x v="3"/>
    <n v="480"/>
    <s v="BOL"/>
    <s v="101664"/>
    <x v="8"/>
    <s v="806010"/>
    <s v="BRITO JORGE"/>
    <x v="39"/>
    <s v="JUAN RIVAS Y 12 DE OCTUBRE"/>
    <x v="146"/>
    <s v="O-Manabi-Manga del Cura"/>
    <n v="331"/>
    <x v="152"/>
    <x v="152"/>
    <s v="10006521"/>
    <s v="ANANGONO GARCIA NELSON PABLO"/>
    <s v="ZEMT"/>
    <x v="226"/>
    <s v="1"/>
    <s v="Con Pallet"/>
    <n v="0.05"/>
    <n v="24"/>
    <x v="0"/>
    <n v="37930"/>
    <n v="24040"/>
    <n v="13890"/>
    <n v="475.2"/>
    <m/>
    <x v="149"/>
    <n v="9"/>
    <s v="09"/>
    <n v="24"/>
    <x v="1"/>
    <n v="0.99"/>
    <n v="19.8"/>
    <s v="TRANSSJQ S.A."/>
    <n v="10004775"/>
    <s v="ROSERO REYES KAREN AMPARO"/>
    <x v="226"/>
  </r>
  <r>
    <n v="1002215546"/>
    <s v="UE01"/>
    <x v="24"/>
    <d v="1899-12-30T13:57:00"/>
    <x v="4658"/>
    <s v="9000811644"/>
    <s v="012-022-00317537"/>
    <n v="2772"/>
    <n v="3107.98"/>
    <s v="ZPVN"/>
    <s v="40569753"/>
    <s v="0000397797"/>
    <n v="8002834388"/>
    <x v="3536"/>
    <x v="3"/>
    <x v="3"/>
    <n v="440"/>
    <s v="BOL"/>
    <s v="101538"/>
    <x v="139"/>
    <s v="801948"/>
    <s v="BODEGA PROMAINCO"/>
    <x v="12"/>
    <s v="VIA A VALENCIA - LA MANA SECTOR SAN"/>
    <x v="14"/>
    <s v="O-Losrios-Quevedo"/>
    <n v="345"/>
    <x v="117"/>
    <x v="117"/>
    <s v="100014879"/>
    <s v="BARAHONA ADRIAN"/>
    <s v="ZETT"/>
    <x v="163"/>
    <s v="1"/>
    <s v="Con Pallet"/>
    <n v="0.05"/>
    <n v="22"/>
    <x v="0"/>
    <n v="31250"/>
    <n v="22000"/>
    <n v="9250"/>
    <n v="453.2"/>
    <m/>
    <x v="115"/>
    <n v="9"/>
    <s v="09"/>
    <n v="22"/>
    <x v="1"/>
    <n v="1.03"/>
    <n v="20.599999999999998"/>
    <s v="LIDENORTI S.A."/>
    <n v="1013894"/>
    <s v="BARAHONA MARMOL ADRIAN EDMUNDO"/>
    <x v="163"/>
  </r>
  <r>
    <n v="1002215546"/>
    <s v="UE01"/>
    <x v="24"/>
    <d v="1899-12-30T13:57:00"/>
    <x v="4659"/>
    <s v="9000811643"/>
    <s v="012-022-00317536"/>
    <n v="1310"/>
    <n v="1468.78"/>
    <s v="ZPVN"/>
    <s v="40569753"/>
    <s v="0000397798"/>
    <n v="8002834387"/>
    <x v="3536"/>
    <x v="4"/>
    <x v="4"/>
    <n v="200"/>
    <s v="BOL"/>
    <s v="101538"/>
    <x v="139"/>
    <s v="801948"/>
    <s v="BODEGA PROMAINCO"/>
    <x v="12"/>
    <s v="VIA A VALENCIA - LA MANA SECTOR SAN"/>
    <x v="14"/>
    <s v="O-Losrios-Quevedo"/>
    <n v="345"/>
    <x v="117"/>
    <x v="117"/>
    <s v="100014879"/>
    <s v="BARAHONA ADRIAN"/>
    <s v="ZETT"/>
    <x v="163"/>
    <s v="1"/>
    <s v="Con Pallet"/>
    <n v="0.05"/>
    <n v="10"/>
    <x v="0"/>
    <n v="19250"/>
    <n v="10000"/>
    <n v="9250"/>
    <n v="206"/>
    <m/>
    <x v="115"/>
    <n v="9"/>
    <s v="09"/>
    <n v="10"/>
    <x v="1"/>
    <n v="1.03"/>
    <n v="20.6"/>
    <s v="LIDENORTI S.A."/>
    <n v="1013894"/>
    <s v="BARAHONA MARMOL ADRIAN EDMUNDO"/>
    <x v="163"/>
  </r>
  <r>
    <n v="1002215629"/>
    <s v="UE01"/>
    <x v="24"/>
    <d v="1899-12-30T14:18:00"/>
    <x v="4660"/>
    <s v="9000811648"/>
    <s v="012-022-00317538"/>
    <n v="4244.54"/>
    <n v="4759"/>
    <s v="ZPVN"/>
    <s v="40569606"/>
    <s v="0000397446"/>
    <n v="8002834482"/>
    <x v="3537"/>
    <x v="2"/>
    <x v="2"/>
    <n v="32.299999999999997"/>
    <s v="T"/>
    <s v="101470"/>
    <x v="5"/>
    <s v="806985"/>
    <s v="GRANEL DISPOSTES"/>
    <x v="6"/>
    <s v="CALLE SAN FRANCISCO DE ASIS"/>
    <x v="17"/>
    <s v="O-Cotopaxi-Latacunga"/>
    <n v="198"/>
    <x v="30"/>
    <x v="30"/>
    <s v="100016824"/>
    <s v="YANEZ JOSE"/>
    <s v="ZECI"/>
    <x v="58"/>
    <s v="2"/>
    <s v="Sin Pallet"/>
    <n v="0"/>
    <n v="0"/>
    <x v="0"/>
    <n v="50360"/>
    <n v="32300"/>
    <n v="18060"/>
    <n v="526.49"/>
    <m/>
    <x v="28"/>
    <n v="9"/>
    <s v="09"/>
    <n v="32.299999999999997"/>
    <x v="1"/>
    <n v="16.3"/>
    <n v="16.3"/>
    <s v="TRANSALMEIDA CIA."/>
    <n v="1013966"/>
    <s v="ALMEIDA CHICAIZA MIGUEL ANGEL"/>
    <x v="58"/>
  </r>
  <r>
    <n v="1002216057"/>
    <s v="UE01"/>
    <x v="25"/>
    <d v="1899-12-30T20:59:00"/>
    <x v="4661"/>
    <s v=""/>
    <s v=""/>
    <n v="0"/>
    <n v="0"/>
    <s v="ZPRC"/>
    <s v="2500108939"/>
    <s v="P000034016"/>
    <n v="8002834870"/>
    <x v="3538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850"/>
    <n v="32990"/>
    <n v="17860"/>
    <n v="554.4"/>
    <m/>
    <x v="109"/>
    <n v="10"/>
    <s v="10"/>
    <n v="33"/>
    <x v="1"/>
    <n v="0.84"/>
    <n v="16.8"/>
    <s v="TRANSPORTE PROPIO"/>
    <n v="1018725"/>
    <s v="TRANSPORTE DE CARGA PESADA"/>
    <x v="203"/>
  </r>
  <r>
    <n v="1002216062"/>
    <s v="UE01"/>
    <x v="25"/>
    <d v="1899-12-30T21:03:00"/>
    <x v="4662"/>
    <s v="9000811784"/>
    <s v="012-022-00317539"/>
    <n v="3467.47"/>
    <n v="3887.75"/>
    <s v="ZPVN"/>
    <s v="40569622"/>
    <s v="0000397809"/>
    <n v="8002834878"/>
    <x v="3539"/>
    <x v="2"/>
    <x v="2"/>
    <n v="29.82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49110"/>
    <n v="29820"/>
    <n v="19290"/>
    <n v="0"/>
    <m/>
    <x v="3"/>
    <n v="10"/>
    <s v="10"/>
    <n v="29.82"/>
    <x v="1"/>
    <n v="0"/>
    <n v="0"/>
    <s v="HORMIANDES"/>
    <n v="1014407"/>
    <s v="HORMIANDES"/>
    <x v="4"/>
  </r>
  <r>
    <n v="1002216059"/>
    <s v="UE01"/>
    <x v="25"/>
    <d v="1899-12-30T21:08:00"/>
    <x v="4663"/>
    <s v="9000811788"/>
    <s v="012-022-00317541"/>
    <n v="1084.8"/>
    <n v="1216.29"/>
    <s v="ZPVN"/>
    <s v="40569768"/>
    <s v="P000034083"/>
    <n v="8002834874"/>
    <x v="3540"/>
    <x v="7"/>
    <x v="7"/>
    <n v="1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17226.97"/>
    <n v="8016.97"/>
    <n v="9210"/>
    <n v="92.8"/>
    <m/>
    <x v="139"/>
    <n v="10"/>
    <s v="10"/>
    <n v="8"/>
    <x v="1"/>
    <n v="0.57999999999999996"/>
    <n v="11.6"/>
    <s v="TRANSPORTE PROPIO"/>
    <n v="1013478"/>
    <s v="LANDAZURI CORDOVA IVAN OSWALDO"/>
    <x v="208"/>
  </r>
  <r>
    <n v="1002216059"/>
    <s v="UE01"/>
    <x v="25"/>
    <d v="1899-12-30T21:08:00"/>
    <x v="4664"/>
    <s v="9000811787"/>
    <s v="012-022-00317540"/>
    <n v="3345"/>
    <n v="3750.44"/>
    <s v="ZPVN"/>
    <s v="40569767"/>
    <s v="P000034082"/>
    <n v="8002834875"/>
    <x v="3540"/>
    <x v="6"/>
    <x v="6"/>
    <n v="50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4263.03"/>
    <n v="25053.03"/>
    <n v="9210"/>
    <n v="290"/>
    <m/>
    <x v="139"/>
    <n v="10"/>
    <s v="10"/>
    <n v="25"/>
    <x v="1"/>
    <n v="0.57999999999999996"/>
    <n v="11.6"/>
    <s v="TRANSPORTE PROPIO"/>
    <n v="1013478"/>
    <s v="LANDAZURI CORDOVA IVAN OSWALDO"/>
    <x v="208"/>
  </r>
  <r>
    <n v="1002216060"/>
    <s v="UE01"/>
    <x v="25"/>
    <d v="1899-12-30T21:20:00"/>
    <x v="4665"/>
    <s v="9000811789"/>
    <s v="012-022-00317542"/>
    <n v="4193.1400000000003"/>
    <n v="4701.38"/>
    <s v="ZPVN"/>
    <s v="40569770"/>
    <s v="P000034085"/>
    <n v="8002834876"/>
    <x v="3541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1340"/>
    <n v="33090"/>
    <n v="18250"/>
    <n v="501.6"/>
    <m/>
    <x v="10"/>
    <n v="10"/>
    <s v="10"/>
    <n v="33"/>
    <x v="1"/>
    <n v="0.76"/>
    <n v="15.200000000000001"/>
    <s v="TRANSPORTE PROPIO"/>
    <n v="1013863"/>
    <s v="DISTRIBUCIONES NARANJO"/>
    <x v="17"/>
  </r>
  <r>
    <n v="1002216068"/>
    <s v="UE01"/>
    <x v="25"/>
    <d v="1899-12-30T21:25:00"/>
    <x v="4666"/>
    <s v=""/>
    <s v=""/>
    <n v="0"/>
    <n v="0"/>
    <s v="ZPRC"/>
    <s v="2500108953"/>
    <s v="P000034043"/>
    <n v="8002834882"/>
    <x v="3542"/>
    <x v="10"/>
    <x v="10"/>
    <n v="31.69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50030"/>
    <n v="31690"/>
    <n v="18340"/>
    <n v="465.84"/>
    <m/>
    <x v="7"/>
    <n v="10"/>
    <s v="10"/>
    <n v="31.69"/>
    <x v="1"/>
    <n v="14.699905332912589"/>
    <n v="14.699905332912589"/>
    <s v="TRANSPORTE PROPIO"/>
    <n v="1013388"/>
    <s v="CAMPAÑA MALDONADO BLANCA CECILIA"/>
    <x v="128"/>
  </r>
  <r>
    <n v="1002216058"/>
    <s v="UE01"/>
    <x v="25"/>
    <d v="1899-12-30T21:32:00"/>
    <x v="4667"/>
    <s v="9000811792"/>
    <s v="012-022-00317545"/>
    <n v="1030.7"/>
    <n v="1155.6199999999999"/>
    <s v="ZPVN"/>
    <s v="40569779"/>
    <s v="P000034094"/>
    <n v="8002834873"/>
    <x v="3543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4004.51"/>
    <n v="8021.1769999999997"/>
    <n v="5983.3329999999996"/>
    <n v="121.6"/>
    <m/>
    <x v="5"/>
    <n v="10"/>
    <s v="10"/>
    <n v="8"/>
    <x v="1"/>
    <n v="0.76"/>
    <n v="15.2"/>
    <s v="TRANSPORTE PROPIO"/>
    <n v="1013625"/>
    <s v="CHICAIZA CHICAIZA CESAR ELOY"/>
    <x v="6"/>
  </r>
  <r>
    <n v="1002216058"/>
    <s v="UE01"/>
    <x v="25"/>
    <d v="1899-12-30T21:32:00"/>
    <x v="4668"/>
    <s v="9000811790"/>
    <s v="012-022-00317543"/>
    <n v="705.65"/>
    <n v="791.18"/>
    <s v="ZPVN"/>
    <s v="40569778"/>
    <s v="P000034093"/>
    <n v="8002834872"/>
    <x v="3543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1999.215"/>
    <n v="6015.8819999999996"/>
    <n v="5983.3329999999996"/>
    <n v="91.2"/>
    <m/>
    <x v="5"/>
    <n v="10"/>
    <s v="10"/>
    <n v="6"/>
    <x v="1"/>
    <n v="0.76"/>
    <n v="15.200000000000001"/>
    <s v="TRANSPORTE PROPIO"/>
    <n v="1013625"/>
    <s v="CHICAIZA CHICAIZA CESAR ELOY"/>
    <x v="6"/>
  </r>
  <r>
    <n v="1002216058"/>
    <s v="UE01"/>
    <x v="25"/>
    <d v="1899-12-30T21:32:00"/>
    <x v="4669"/>
    <s v="9000811791"/>
    <s v="012-022-00317544"/>
    <n v="2561"/>
    <n v="2871.41"/>
    <s v="ZPVN"/>
    <s v="40569777"/>
    <s v="P000034092"/>
    <n v="8002834871"/>
    <x v="3543"/>
    <x v="6"/>
    <x v="6"/>
    <n v="40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26036.274000000001"/>
    <n v="20052.940999999999"/>
    <n v="5983.3329999999996"/>
    <n v="304"/>
    <m/>
    <x v="5"/>
    <n v="10"/>
    <s v="10"/>
    <n v="20"/>
    <x v="1"/>
    <n v="0.76"/>
    <n v="15.2"/>
    <s v="TRANSPORTE PROPIO"/>
    <n v="1013625"/>
    <s v="CHICAIZA CHICAIZA CESAR ELOY"/>
    <x v="6"/>
  </r>
  <r>
    <n v="1002216061"/>
    <s v="UE01"/>
    <x v="25"/>
    <d v="1899-12-30T21:37:00"/>
    <x v="4670"/>
    <s v="9000811793"/>
    <s v="012-022-00317546"/>
    <n v="4225.6499999999996"/>
    <n v="4737.83"/>
    <s v="ZPVN"/>
    <s v="40569776"/>
    <s v="P000034091"/>
    <n v="8002834877"/>
    <x v="3544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60"/>
    <n v="33100"/>
    <n v="18760"/>
    <n v="501.6"/>
    <m/>
    <x v="4"/>
    <n v="10"/>
    <s v="10"/>
    <n v="33"/>
    <x v="1"/>
    <n v="0.76"/>
    <n v="15.200000000000001"/>
    <s v="TRANSPORTE PROPIO"/>
    <n v="1013820"/>
    <s v="SARABIA YEPEZ RUTH IRENE"/>
    <x v="5"/>
  </r>
  <r>
    <n v="1002216064"/>
    <s v="UE01"/>
    <x v="25"/>
    <d v="1899-12-30T22:02:00"/>
    <x v="4671"/>
    <s v="9000811663"/>
    <s v="013-020-00048163"/>
    <n v="2414.83"/>
    <n v="2707.52"/>
    <s v="ZPDF"/>
    <s v="70178472"/>
    <s v="P000034079"/>
    <n v="8002834880"/>
    <x v="3545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490"/>
    <n v="18040"/>
    <n v="9450"/>
    <n v="543.6"/>
    <m/>
    <x v="162"/>
    <n v="10"/>
    <s v="10"/>
    <n v="18"/>
    <x v="1"/>
    <n v="1.51"/>
    <n v="30.200000000000003"/>
    <s v="TRANSPORTE PROPIO"/>
    <n v="1022996"/>
    <s v="PINOS MONTENEGRO MARCO ANTONIO"/>
    <x v="251"/>
  </r>
  <r>
    <n v="1002216077"/>
    <s v="UE01"/>
    <x v="25"/>
    <d v="1899-12-30T22:04:00"/>
    <x v="4672"/>
    <s v=""/>
    <s v=""/>
    <n v="0"/>
    <n v="0"/>
    <s v="ZPRC"/>
    <s v="2500108957"/>
    <s v="0000397714"/>
    <n v="8002834895"/>
    <x v="3546"/>
    <x v="2"/>
    <x v="2"/>
    <n v="31.2"/>
    <s v="T"/>
    <s v="101594"/>
    <x v="52"/>
    <s v="807130"/>
    <s v="GRANEL ABSAON MUÑOZ EN DESTINO"/>
    <x v="1"/>
    <s v="AV MANUEL C GALARZA VIA CALACALI"/>
    <x v="140"/>
    <s v="O-Pichincha-Calacali"/>
    <n v="109"/>
    <x v="80"/>
    <x v="80"/>
    <s v="100015157"/>
    <s v="TOCAGON CESAR"/>
    <s v="ZECI"/>
    <x v="105"/>
    <s v="2"/>
    <s v="Sin Pallet"/>
    <n v="0"/>
    <n v="0"/>
    <x v="0"/>
    <n v="50280"/>
    <n v="31200"/>
    <n v="19080"/>
    <n v="309.82"/>
    <m/>
    <x v="78"/>
    <n v="10"/>
    <s v="10"/>
    <n v="31.2"/>
    <x v="1"/>
    <n v="9.9301282051282058"/>
    <n v="9.9301282051282058"/>
    <s v="CASTRO HERMANOS S.A."/>
    <n v="1013576"/>
    <s v="CASTRO SALGADO LUCIO OSWALDO"/>
    <x v="105"/>
  </r>
  <r>
    <n v="1002216100"/>
    <s v="UE01"/>
    <x v="25"/>
    <d v="1899-12-30T21:58:00"/>
    <x v="4673"/>
    <s v="9000811795"/>
    <s v="012-022-00317548"/>
    <n v="1113.5999999999999"/>
    <n v="1248.57"/>
    <s v="ZPVN"/>
    <s v="40569722"/>
    <s v="0000397698"/>
    <n v="8002834942"/>
    <x v="3547"/>
    <x v="7"/>
    <x v="7"/>
    <n v="160"/>
    <s v="BOL"/>
    <s v="101511"/>
    <x v="83"/>
    <s v="802082"/>
    <s v="BODEGA TORRES FAUSTO"/>
    <x v="1"/>
    <s v="PUELLARO. 24 DE MAYO S/N Y"/>
    <x v="62"/>
    <s v="O-Pichincha-Puellaro"/>
    <n v="84"/>
    <x v="39"/>
    <x v="39"/>
    <s v="10001979"/>
    <s v="TITISTAR CUCAS FERNANDO PATRICIO"/>
    <s v="ZEMU"/>
    <x v="47"/>
    <s v="2"/>
    <s v="Sin Pallet"/>
    <n v="0"/>
    <n v="0"/>
    <x v="0"/>
    <n v="12467.778"/>
    <n v="8017.7780000000002"/>
    <n v="4450"/>
    <n v="65.599999999999994"/>
    <m/>
    <x v="37"/>
    <n v="10"/>
    <s v="10"/>
    <n v="8"/>
    <x v="1"/>
    <n v="0.41"/>
    <n v="8.1999999999999993"/>
    <s v="TRANSLOBOL S.A."/>
    <n v="1014100"/>
    <s v="SIGUENZA PARRA FROILAN ALEJANDRO"/>
    <x v="47"/>
  </r>
  <r>
    <n v="1002216100"/>
    <s v="UE01"/>
    <x v="25"/>
    <d v="1899-12-30T21:58:00"/>
    <x v="4674"/>
    <s v="9000811794"/>
    <s v="012-022-00317547"/>
    <n v="1386"/>
    <n v="1553.99"/>
    <s v="ZPVN"/>
    <s v="40569722"/>
    <s v="0000397697"/>
    <n v="8002834943"/>
    <x v="3547"/>
    <x v="6"/>
    <x v="6"/>
    <n v="200"/>
    <s v="BOL"/>
    <s v="101511"/>
    <x v="83"/>
    <s v="802082"/>
    <s v="BODEGA TORRES FAUSTO"/>
    <x v="1"/>
    <s v="PUELLARO. 24 DE MAYO S/N Y"/>
    <x v="62"/>
    <s v="O-Pichincha-Puellaro"/>
    <n v="84"/>
    <x v="39"/>
    <x v="39"/>
    <s v="10001979"/>
    <s v="TITISTAR CUCAS FERNANDO PATRICIO"/>
    <s v="ZEMU"/>
    <x v="47"/>
    <s v="2"/>
    <s v="Sin Pallet"/>
    <n v="0"/>
    <n v="0"/>
    <x v="0"/>
    <n v="14472.222"/>
    <n v="10022.222"/>
    <n v="4450"/>
    <n v="82"/>
    <m/>
    <x v="37"/>
    <n v="10"/>
    <s v="10"/>
    <n v="10"/>
    <x v="1"/>
    <n v="0.41"/>
    <n v="8.1999999999999993"/>
    <s v="TRANSLOBOL S.A."/>
    <n v="1014100"/>
    <s v="SIGUENZA PARRA FROILAN ALEJANDRO"/>
    <x v="47"/>
  </r>
  <r>
    <n v="1002216105"/>
    <s v="UE01"/>
    <x v="25"/>
    <d v="1899-12-30T22:02:00"/>
    <x v="4675"/>
    <s v="9000811796"/>
    <s v="012-022-00317549"/>
    <n v="2287.17"/>
    <n v="2564.39"/>
    <s v="ZPVN"/>
    <s v="40569756"/>
    <s v="0000397800"/>
    <n v="8002834950"/>
    <x v="3548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6980"/>
    <n v="18010"/>
    <n v="8970"/>
    <n v="266.39999999999998"/>
    <s v="regularizacion remplaza la guia 413955"/>
    <x v="141"/>
    <n v="10"/>
    <s v="10"/>
    <n v="18"/>
    <x v="1"/>
    <n v="0.74"/>
    <n v="14.799999999999999"/>
    <s v="TRANSPORTE PROPIO"/>
    <n v="1023045"/>
    <s v="ESPINOSA OTAVALO PABLO ANIBAL"/>
    <x v="211"/>
  </r>
  <r>
    <n v="1002216104"/>
    <s v="UE01"/>
    <x v="25"/>
    <d v="1899-12-30T21:59:00"/>
    <x v="4676"/>
    <s v=""/>
    <s v=""/>
    <n v="0"/>
    <n v="0"/>
    <s v="ZPRC"/>
    <s v="2500108959"/>
    <s v="0000397775"/>
    <n v="8002834949"/>
    <x v="3549"/>
    <x v="3"/>
    <x v="3"/>
    <n v="480"/>
    <s v="BOL"/>
    <s v="101539"/>
    <x v="147"/>
    <s v="807201"/>
    <s v="CENTRO DE ACOPIO"/>
    <x v="2"/>
    <s v="BYPASS QUITO A QUEVEDO"/>
    <x v="43"/>
    <s v="O-Santodomingo -Santodomingodelos"/>
    <n v="247"/>
    <x v="138"/>
    <x v="138"/>
    <s v="100014953"/>
    <s v="ALBUJA CESAR"/>
    <s v="ZEMT"/>
    <x v="197"/>
    <s v="4"/>
    <s v="Pallet Cortesia"/>
    <n v="0"/>
    <n v="0"/>
    <x v="0"/>
    <n v="38680"/>
    <n v="24010"/>
    <n v="14670"/>
    <n v="403.2"/>
    <s v="remplaza la guia 413549"/>
    <x v="136"/>
    <n v="10"/>
    <s v="10"/>
    <n v="24"/>
    <x v="1"/>
    <n v="0.84"/>
    <n v="16.8"/>
    <s v="RUTAS COTACACHENSES S.A."/>
    <n v="1013946"/>
    <s v="ALBUJA RUIZ CESAR UBEN"/>
    <x v="197"/>
  </r>
  <r>
    <n v="1002216102"/>
    <s v="UE01"/>
    <x v="25"/>
    <d v="1899-12-30T22:10:00"/>
    <x v="4677"/>
    <s v="9000811797"/>
    <s v="012-022-00317550"/>
    <n v="4153.6000000000004"/>
    <n v="4657.04"/>
    <s v="ZPVN"/>
    <s v="40569573"/>
    <s v="0000397377"/>
    <n v="8002834946"/>
    <x v="3550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10"/>
    <n v="32090"/>
    <n v="17420"/>
    <n v="966.4"/>
    <m/>
    <x v="143"/>
    <n v="10"/>
    <s v="10"/>
    <n v="32"/>
    <x v="1"/>
    <n v="1.51"/>
    <n v="30.2"/>
    <s v="TRANSPORTE PROPIO"/>
    <n v="1013635"/>
    <s v="ROMAN BAJANA JHONATHAN MARCEL"/>
    <x v="217"/>
  </r>
  <r>
    <n v="1002216103"/>
    <s v="UE01"/>
    <x v="25"/>
    <d v="1899-12-30T22:01:00"/>
    <x v="4678"/>
    <s v="9000811798"/>
    <s v="012-022-00317551"/>
    <n v="4166.3999999999996"/>
    <n v="4671.3999999999996"/>
    <s v="ZPVN"/>
    <s v="40569757"/>
    <s v="0000397804"/>
    <n v="8002834947"/>
    <x v="3551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80"/>
    <x v="180"/>
    <s v="100016749"/>
    <s v="GARCES NESTOR"/>
    <s v="ZETT"/>
    <x v="290"/>
    <s v="1"/>
    <s v="Con Pallet"/>
    <n v="0.05"/>
    <n v="32"/>
    <x v="0"/>
    <n v="50690"/>
    <n v="32090"/>
    <n v="18600"/>
    <n v="492.8"/>
    <s v="regularizacion remplaza a la guia 413856"/>
    <x v="3"/>
    <n v="10"/>
    <s v="10"/>
    <n v="32"/>
    <x v="1"/>
    <n v="0.77"/>
    <n v="15.4"/>
    <s v="TRANSLOINSA"/>
    <n v="10008144"/>
    <s v="GARCES MARTINEZ NESTOR FABIAN"/>
    <x v="288"/>
  </r>
  <r>
    <n v="1002216086"/>
    <s v="UE01"/>
    <x v="25"/>
    <d v="1899-12-30T22:23:00"/>
    <x v="4679"/>
    <s v=""/>
    <s v=""/>
    <n v="0"/>
    <n v="0"/>
    <s v="ZPRC"/>
    <s v="2500108928"/>
    <s v="P000033973"/>
    <n v="8002834915"/>
    <x v="3552"/>
    <x v="2"/>
    <x v="2"/>
    <n v="30.42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320"/>
    <n v="30420"/>
    <n v="18900"/>
    <n v="0"/>
    <m/>
    <x v="3"/>
    <n v="10"/>
    <s v="10"/>
    <n v="30.42"/>
    <x v="1"/>
    <n v="0"/>
    <n v="0"/>
    <s v="UNICON"/>
    <n v="1014412"/>
    <s v="UNION DE CONCRETERAS UNICON UCUE"/>
    <x v="33"/>
  </r>
  <r>
    <n v="1002216085"/>
    <s v="UE01"/>
    <x v="25"/>
    <d v="1899-12-30T22:35:00"/>
    <x v="4680"/>
    <s v="9000811799"/>
    <s v="012-022-00317552"/>
    <n v="3768"/>
    <n v="4224.71"/>
    <s v="ZPVN"/>
    <s v="40569214"/>
    <s v="0000397432"/>
    <n v="8002834913"/>
    <x v="3553"/>
    <x v="2"/>
    <x v="2"/>
    <n v="31.4"/>
    <s v="T"/>
    <s v="101659"/>
    <x v="84"/>
    <s v="805760"/>
    <s v="GRANEL ETERNIT"/>
    <x v="1"/>
    <s v="KM 14 1/2 SECTOR GUAMANI"/>
    <x v="63"/>
    <s v="O-Pichincha-Guamani2"/>
    <n v="127"/>
    <x v="1"/>
    <x v="1"/>
    <s v="100017158"/>
    <s v="QUILO PEDRO"/>
    <s v="ZECI"/>
    <x v="201"/>
    <s v="2"/>
    <s v="Sin Pallet"/>
    <n v="0"/>
    <n v="0"/>
    <x v="0"/>
    <n v="50010"/>
    <n v="31400"/>
    <n v="18610"/>
    <n v="352.94"/>
    <m/>
    <x v="1"/>
    <n v="10"/>
    <s v="10"/>
    <n v="31.4"/>
    <x v="1"/>
    <n v="11.240127388535033"/>
    <n v="11.240127388535033"/>
    <s v="TRANSCONCEM CIA. LTDA."/>
    <n v="1013227"/>
    <s v="COMPAÑIA DE TRANSPORTE PESADO"/>
    <x v="201"/>
  </r>
  <r>
    <n v="1002216097"/>
    <s v="UE01"/>
    <x v="25"/>
    <d v="1899-12-30T22:37:00"/>
    <x v="4681"/>
    <s v="9000811800"/>
    <s v="012-022-00317553"/>
    <n v="2310"/>
    <n v="2589.9899999999998"/>
    <s v="ZPVN"/>
    <s v="40569759"/>
    <s v="P000034072"/>
    <n v="8002834935"/>
    <x v="355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8264"/>
    <s v="ARCINIEGAS JOSE"/>
    <s v="ZETT"/>
    <x v="285"/>
    <s v="2"/>
    <s v="Sin Pallet"/>
    <n v="0"/>
    <n v="0"/>
    <x v="1"/>
    <n v="51380"/>
    <n v="33050"/>
    <n v="18330"/>
    <n v="0"/>
    <m/>
    <x v="3"/>
    <n v="10"/>
    <s v="10"/>
    <n v="33"/>
    <x v="1"/>
    <n v="0"/>
    <n v="0"/>
    <s v="TRANSPORTE PROPIO"/>
    <n v="10008261"/>
    <s v="TARUPI ROSERO SEGUNDO JAIME"/>
    <x v="284"/>
  </r>
  <r>
    <n v="1002216092"/>
    <s v="UE01"/>
    <x v="25"/>
    <d v="1899-12-30T22:40:00"/>
    <x v="4682"/>
    <s v="9000811801"/>
    <s v="012-022-00317554"/>
    <n v="3874.8"/>
    <n v="4344.45"/>
    <s v="ZPVN"/>
    <s v="40569214"/>
    <s v="0000397434"/>
    <n v="8002834924"/>
    <x v="3555"/>
    <x v="2"/>
    <x v="2"/>
    <n v="32.29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700"/>
    <n v="32290"/>
    <n v="19410"/>
    <n v="362.94"/>
    <m/>
    <x v="1"/>
    <n v="10"/>
    <s v="10"/>
    <n v="32.29"/>
    <x v="1"/>
    <n v="11.240012387736142"/>
    <n v="11.240012387736142"/>
    <s v="TRANCONCEM CIA. LTDA."/>
    <n v="1013227"/>
    <s v="COMPAÑIA DE TRANSPORTE PESADO"/>
    <x v="60"/>
  </r>
  <r>
    <n v="1002216087"/>
    <s v="UE01"/>
    <x v="25"/>
    <d v="1899-12-30T22:46:00"/>
    <x v="4683"/>
    <s v=""/>
    <s v=""/>
    <n v="0"/>
    <n v="0"/>
    <s v="ZPRC"/>
    <s v="2500108930"/>
    <s v="P000033977"/>
    <n v="8002834916"/>
    <x v="3556"/>
    <x v="2"/>
    <x v="2"/>
    <n v="31.34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010"/>
    <n v="31340"/>
    <n v="18670"/>
    <n v="0"/>
    <m/>
    <x v="3"/>
    <n v="10"/>
    <s v="10"/>
    <n v="31.34"/>
    <x v="1"/>
    <n v="0"/>
    <n v="0"/>
    <s v="UNICON S.A."/>
    <n v="1014412"/>
    <s v="UNION DE CONCRETERAS UNICON UCUE"/>
    <x v="97"/>
  </r>
  <r>
    <n v="1002216112"/>
    <s v="UE01"/>
    <x v="25"/>
    <d v="1899-12-30T23:01:00"/>
    <x v="4684"/>
    <s v="9000811802"/>
    <s v="012-022-00317555"/>
    <n v="4303.2"/>
    <n v="4824.7700000000004"/>
    <s v="ZPVN"/>
    <s v="40569766"/>
    <s v="P000034081"/>
    <n v="8002834958"/>
    <x v="3557"/>
    <x v="4"/>
    <x v="4"/>
    <n v="6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50290"/>
    <n v="33030"/>
    <n v="17260"/>
    <n v="877.8"/>
    <m/>
    <x v="52"/>
    <n v="10"/>
    <s v="10"/>
    <n v="33"/>
    <x v="1"/>
    <n v="1.3299999999999998"/>
    <n v="26.599999999999998"/>
    <s v="TRANSPORTE PROPIO"/>
    <n v="1024926"/>
    <s v="BONILLA PILATAXI CHRISTIAN"/>
    <x v="171"/>
  </r>
  <r>
    <n v="1002216116"/>
    <s v="UE01"/>
    <x v="25"/>
    <d v="1899-12-30T23:39:00"/>
    <x v="4685"/>
    <s v="9000811803"/>
    <s v="012-022-00317556"/>
    <n v="3770.4"/>
    <n v="4227.3999999999996"/>
    <s v="ZPVN"/>
    <s v="40569214"/>
    <s v="0000397437"/>
    <n v="8002834962"/>
    <x v="3558"/>
    <x v="2"/>
    <x v="2"/>
    <n v="31.42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50420"/>
    <n v="31420"/>
    <n v="19000"/>
    <n v="353.16"/>
    <m/>
    <x v="1"/>
    <n v="10"/>
    <s v="10"/>
    <n v="31.42"/>
    <x v="1"/>
    <n v="11.239974538510504"/>
    <n v="11.239974538510504"/>
    <s v="TRANSCONCEM CIA. LTDA."/>
    <n v="1013227"/>
    <s v="COMPAÑIA DE TRANSPORTE PESADO"/>
    <x v="130"/>
  </r>
  <r>
    <n v="1002216096"/>
    <s v="UE01"/>
    <x v="25"/>
    <d v="1899-12-30T23:57:00"/>
    <x v="4686"/>
    <s v="9000811804"/>
    <s v="012-022-00317557"/>
    <n v="3944.4"/>
    <n v="4422.49"/>
    <s v="ZPVN"/>
    <s v="40569214"/>
    <s v="0000397436"/>
    <n v="8002834932"/>
    <x v="3559"/>
    <x v="2"/>
    <x v="2"/>
    <n v="32.86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2130"/>
    <n v="32870"/>
    <n v="19260"/>
    <n v="369.46"/>
    <m/>
    <x v="1"/>
    <n v="10"/>
    <s v="10"/>
    <n v="32.869999999999997"/>
    <x v="1"/>
    <n v="11.240036507453606"/>
    <n v="11.240036507453606"/>
    <s v="TRANSCONCEM CIA.LTDA."/>
    <n v="1013227"/>
    <s v="COMPAÑIA DE TRANSPORTE PESADO"/>
    <x v="2"/>
  </r>
  <r>
    <n v="1002216118"/>
    <s v="UE01"/>
    <x v="26"/>
    <d v="1899-12-30T00:07:00"/>
    <x v="4687"/>
    <s v="9000811806"/>
    <s v="012-022-00317559"/>
    <n v="2624"/>
    <n v="2942.05"/>
    <s v="ZPVN"/>
    <s v="40569705"/>
    <s v="0000397670"/>
    <n v="8002834968"/>
    <x v="3560"/>
    <x v="3"/>
    <x v="3"/>
    <n v="400"/>
    <s v="BOL"/>
    <s v="101664"/>
    <x v="8"/>
    <s v="804804"/>
    <s v="LUIS SALAZAR"/>
    <x v="35"/>
    <s v="AV LIBERTAD Y EUGENIO ESPEJO"/>
    <x v="53"/>
    <s v="O-Sucumbios-Shushufindi"/>
    <n v="385"/>
    <x v="6"/>
    <x v="6"/>
    <s v="10007345"/>
    <s v="LOPEZ CASTRO JAIME MARCELO"/>
    <s v="ZEMT"/>
    <x v="75"/>
    <s v="1"/>
    <s v="Con Pallet"/>
    <n v="0.05"/>
    <n v="20"/>
    <x v="0"/>
    <n v="27873.332999999999"/>
    <n v="20033.332999999999"/>
    <n v="7840"/>
    <n v="496"/>
    <m/>
    <x v="6"/>
    <n v="11"/>
    <s v="11"/>
    <n v="20"/>
    <x v="1"/>
    <n v="1.24"/>
    <n v="24.8"/>
    <s v="TRANSPORTE PROPIO"/>
    <n v="1013241"/>
    <s v="COMPAÑÍA DE TRANSPORTE DE CARGA PES"/>
    <x v="75"/>
  </r>
  <r>
    <n v="1002216118"/>
    <s v="UE01"/>
    <x v="26"/>
    <d v="1899-12-30T00:07:00"/>
    <x v="4688"/>
    <s v="9000811805"/>
    <s v="012-022-00317558"/>
    <n v="545.6"/>
    <n v="611.73"/>
    <s v="ZPVN"/>
    <s v="40569705"/>
    <s v="0000397671"/>
    <n v="8002834969"/>
    <x v="3560"/>
    <x v="4"/>
    <x v="4"/>
    <n v="80"/>
    <s v="BOL"/>
    <s v="101664"/>
    <x v="8"/>
    <s v="804804"/>
    <s v="LUIS SALAZAR"/>
    <x v="35"/>
    <s v="AV LIBERTAD Y EUGENIO ESPEJO"/>
    <x v="53"/>
    <s v="O-Sucumbios-Shushufindi"/>
    <n v="385"/>
    <x v="6"/>
    <x v="6"/>
    <s v="10007345"/>
    <s v="LOPEZ CASTRO JAIME MARCELO"/>
    <s v="ZEMT"/>
    <x v="75"/>
    <s v="1"/>
    <s v="Con Pallet"/>
    <n v="0.05"/>
    <n v="4"/>
    <x v="0"/>
    <n v="11846.666999999999"/>
    <n v="4006.6669999999999"/>
    <n v="7840"/>
    <n v="99.2"/>
    <m/>
    <x v="6"/>
    <n v="11"/>
    <s v="11"/>
    <n v="4"/>
    <x v="1"/>
    <n v="1.24"/>
    <n v="24.8"/>
    <s v="TRANSPORTE PROPIO"/>
    <n v="1013241"/>
    <s v="COMPAÑÍA DE TRANSPORTE DE CARGA PES"/>
    <x v="75"/>
  </r>
  <r>
    <n v="1002216075"/>
    <s v="UE01"/>
    <x v="26"/>
    <d v="1899-12-30T00:09:00"/>
    <x v="4689"/>
    <s v="9000811807"/>
    <s v="012-022-00317560"/>
    <n v="3100.8"/>
    <n v="3476.64"/>
    <s v="ZPVN"/>
    <s v="40569522"/>
    <s v="0000397486"/>
    <n v="8002834891"/>
    <x v="3561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89"/>
    <x v="89"/>
    <s v="10003455"/>
    <s v="CARVAJAL GOMEZ EDISON JOSE"/>
    <s v="ZEMT"/>
    <x v="121"/>
    <s v="1"/>
    <s v="Con Pallet"/>
    <n v="0.05"/>
    <n v="24"/>
    <x v="0"/>
    <n v="37340"/>
    <n v="24010"/>
    <n v="13330"/>
    <n v="576"/>
    <m/>
    <x v="87"/>
    <n v="11"/>
    <s v="11"/>
    <n v="24"/>
    <x v="1"/>
    <n v="1.2"/>
    <n v="24"/>
    <s v="TRANINTAGSA S.A."/>
    <n v="1013724"/>
    <s v="DAVILA GONZALES WILMAN GUILLERMO"/>
    <x v="121"/>
  </r>
  <r>
    <n v="1002216071"/>
    <s v="UE01"/>
    <x v="26"/>
    <d v="1899-12-30T00:10:00"/>
    <x v="4690"/>
    <s v="9000811809"/>
    <s v="012-022-00317562"/>
    <n v="2128.9"/>
    <n v="2386.94"/>
    <s v="ZPVN"/>
    <s v="40569760"/>
    <s v="P000034073"/>
    <n v="8002834887"/>
    <x v="3562"/>
    <x v="3"/>
    <x v="3"/>
    <n v="320"/>
    <s v="BOL"/>
    <s v="101667"/>
    <x v="141"/>
    <s v="800876"/>
    <s v="BODEGA CENTRO FERRET"/>
    <x v="22"/>
    <s v="BODEGA CENTRO FERRETERO / VIA ATACA"/>
    <x v="32"/>
    <s v="O-Esmeraldas-Esmeraldas"/>
    <n v="388"/>
    <x v="39"/>
    <x v="39"/>
    <s v="100014935"/>
    <s v="MENDEZ EDMUNDO"/>
    <s v="ZEMT"/>
    <x v="191"/>
    <s v="1"/>
    <s v="Con Pallet"/>
    <n v="0.05"/>
    <n v="16"/>
    <x v="0"/>
    <n v="23280"/>
    <n v="16020"/>
    <n v="7260"/>
    <n v="339.2"/>
    <m/>
    <x v="37"/>
    <n v="11"/>
    <s v="11"/>
    <n v="16"/>
    <x v="1"/>
    <n v="1.06"/>
    <n v="21.2"/>
    <s v="TRANSLOBOL S.A."/>
    <n v="1014100"/>
    <s v="SIGUENZA PARRA FROILAN ALEJANDRO"/>
    <x v="191"/>
  </r>
  <r>
    <n v="1002216071"/>
    <s v="UE01"/>
    <x v="26"/>
    <d v="1899-12-30T00:10:00"/>
    <x v="4691"/>
    <s v="9000811808"/>
    <s v="012-022-00317561"/>
    <n v="1107.22"/>
    <n v="1241.43"/>
    <s v="ZPVN"/>
    <s v="40569761"/>
    <s v="P000034074"/>
    <n v="8002834886"/>
    <x v="3562"/>
    <x v="4"/>
    <x v="4"/>
    <n v="160"/>
    <s v="BOL"/>
    <s v="101667"/>
    <x v="141"/>
    <s v="800876"/>
    <s v="BODEGA CENTRO FERRET"/>
    <x v="22"/>
    <s v="BODEGA CENTRO FERRETERO / VIA ATACA"/>
    <x v="32"/>
    <s v="O-Esmeraldas-Esmeraldas"/>
    <n v="388"/>
    <x v="39"/>
    <x v="39"/>
    <s v="100014935"/>
    <s v="MENDEZ EDMUNDO"/>
    <s v="ZEMT"/>
    <x v="191"/>
    <s v="1"/>
    <s v="Con Pallet"/>
    <n v="0.05"/>
    <n v="8"/>
    <x v="0"/>
    <n v="15270"/>
    <n v="8010"/>
    <n v="7260"/>
    <n v="169.6"/>
    <m/>
    <x v="37"/>
    <n v="11"/>
    <s v="11"/>
    <n v="8"/>
    <x v="1"/>
    <n v="1.06"/>
    <n v="21.2"/>
    <s v="TRANSLOBOL S.A."/>
    <n v="1014100"/>
    <s v="SIGUENZA PARRA FROILAN ALEJANDRO"/>
    <x v="191"/>
  </r>
  <r>
    <n v="1002216113"/>
    <s v="UE01"/>
    <x v="26"/>
    <d v="1899-12-30T00:11:00"/>
    <x v="4692"/>
    <s v="9000811810"/>
    <s v="012-022-00317563"/>
    <n v="4745.3999999999996"/>
    <n v="5320.58"/>
    <s v="ZPVN"/>
    <s v="40568450"/>
    <s v="0000397268"/>
    <n v="8002834959"/>
    <x v="3563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172"/>
    <x v="172"/>
    <s v="10004392"/>
    <s v="KLEVER"/>
    <s v="ZETT"/>
    <x v="263"/>
    <s v="2"/>
    <s v="Sin Pallet"/>
    <n v="0"/>
    <n v="0"/>
    <x v="0"/>
    <n v="50240"/>
    <n v="33010"/>
    <n v="17230"/>
    <n v="897.6"/>
    <m/>
    <x v="168"/>
    <n v="11"/>
    <s v="11"/>
    <n v="33"/>
    <x v="1"/>
    <n v="1.36"/>
    <n v="27.2"/>
    <s v="TRANSLOBOL S.A."/>
    <n v="1013827"/>
    <s v="ALMEIDA ECHEVERRIA NELSON EDUARDO"/>
    <x v="263"/>
  </r>
  <r>
    <n v="1002216115"/>
    <s v="UE01"/>
    <x v="26"/>
    <d v="1899-12-30T00:12:00"/>
    <x v="4693"/>
    <s v=""/>
    <s v=""/>
    <n v="0"/>
    <n v="0"/>
    <s v="ZPRC"/>
    <s v="2500108947"/>
    <s v="0000397641"/>
    <n v="8002834961"/>
    <x v="3564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75"/>
    <x v="75"/>
    <s v="100016024"/>
    <s v="LATACUMBA ANDRES"/>
    <s v="ZETT"/>
    <x v="230"/>
    <s v="4"/>
    <s v="Pallet Cortesia"/>
    <n v="0"/>
    <n v="0"/>
    <x v="0"/>
    <n v="49350"/>
    <n v="31990"/>
    <n v="17360"/>
    <n v="294.39999999999998"/>
    <m/>
    <x v="73"/>
    <n v="11"/>
    <s v="11"/>
    <n v="32"/>
    <x v="1"/>
    <n v="0.45999999999999996"/>
    <n v="9.1999999999999993"/>
    <s v="J.V. TRANSPREMIUN CIA.LTDA"/>
    <n v="1013906"/>
    <s v="VALLEJOS VILLEGAS SAUL EDUARDO"/>
    <x v="230"/>
  </r>
  <r>
    <n v="1002216098"/>
    <s v="UE01"/>
    <x v="26"/>
    <d v="1899-12-30T00:13:00"/>
    <x v="4694"/>
    <s v="9000811812"/>
    <s v="012-022-00317565"/>
    <n v="257.60000000000002"/>
    <n v="288.82"/>
    <s v="ZPVN"/>
    <s v="40569468"/>
    <s v="P000033955"/>
    <n v="8002834937"/>
    <x v="3565"/>
    <x v="5"/>
    <x v="5"/>
    <n v="40"/>
    <s v="BOL"/>
    <s v="10002800"/>
    <x v="113"/>
    <s v="807525"/>
    <s v="FERRONORTE BODEGA PROPIA"/>
    <x v="8"/>
    <s v="AV LOS CORAZAS 873 Y JOSE POSSE PA"/>
    <x v="8"/>
    <s v="O-Imbabura-Otavalo"/>
    <n v="8"/>
    <x v="37"/>
    <x v="37"/>
    <s v="100020396"/>
    <s v="FARINANGO MIGUEL"/>
    <s v="ZEMU"/>
    <x v="45"/>
    <s v="2"/>
    <s v="Sin Pallet"/>
    <n v="0"/>
    <n v="0"/>
    <x v="0"/>
    <n v="6506.1109999999999"/>
    <n v="2001.1110000000001"/>
    <n v="4505"/>
    <n v="3.6"/>
    <m/>
    <x v="35"/>
    <n v="11"/>
    <s v="11"/>
    <n v="2"/>
    <x v="1"/>
    <n v="0.09"/>
    <n v="1.8"/>
    <s v="RAPIDO EL OTAVALEÑITO S.A."/>
    <n v="1012819"/>
    <s v="BRAVO VASQUEZ JOSE LUIS SIGIFREDO"/>
    <x v="45"/>
  </r>
  <r>
    <n v="1002216098"/>
    <s v="UE01"/>
    <x v="26"/>
    <d v="1899-12-30T00:13:00"/>
    <x v="4695"/>
    <s v="9000811811"/>
    <s v="012-022-00317564"/>
    <n v="2230.4"/>
    <n v="2500.7399999999998"/>
    <s v="ZPVN"/>
    <s v="40569467"/>
    <s v="P000033954"/>
    <n v="8002834936"/>
    <x v="3565"/>
    <x v="6"/>
    <x v="6"/>
    <n v="320"/>
    <s v="BOL"/>
    <s v="10002800"/>
    <x v="113"/>
    <s v="807525"/>
    <s v="FERRONORTE BODEGA PROPIA"/>
    <x v="8"/>
    <s v="AV LOS CORAZAS 873 Y JOSE POSSE PA"/>
    <x v="8"/>
    <s v="O-Imbabura-Otavalo"/>
    <n v="8"/>
    <x v="37"/>
    <x v="37"/>
    <s v="100020396"/>
    <s v="FARINANGO MIGUEL"/>
    <s v="ZEMU"/>
    <x v="45"/>
    <s v="2"/>
    <s v="Sin Pallet"/>
    <n v="0"/>
    <n v="0"/>
    <x v="0"/>
    <n v="20513.888999999999"/>
    <n v="16008.888999999999"/>
    <n v="4505"/>
    <n v="28.8"/>
    <m/>
    <x v="35"/>
    <n v="11"/>
    <s v="11"/>
    <n v="16"/>
    <x v="1"/>
    <n v="0.09"/>
    <n v="1.8"/>
    <s v="RAPIDO EL OTAVALEÑITO S.A."/>
    <n v="1012819"/>
    <s v="BRAVO VASQUEZ JOSE LUIS SIGIFREDO"/>
    <x v="45"/>
  </r>
  <r>
    <n v="1002216083"/>
    <s v="UE01"/>
    <x v="26"/>
    <d v="1899-12-30T00:14:00"/>
    <x v="4696"/>
    <s v="9000811813"/>
    <s v="012-022-00317566"/>
    <n v="2386.8000000000002"/>
    <n v="2676.1"/>
    <s v="ZPVN"/>
    <s v="40569763"/>
    <s v="P000034076"/>
    <n v="8002834907"/>
    <x v="3566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136"/>
    <x v="136"/>
    <s v="100016550"/>
    <s v="JACOME ARTURO"/>
    <s v="ZEMU"/>
    <x v="194"/>
    <s v="2"/>
    <s v="Sin Pallet"/>
    <n v="0"/>
    <n v="0"/>
    <x v="0"/>
    <n v="27310"/>
    <n v="18080"/>
    <n v="9230"/>
    <n v="262.8"/>
    <m/>
    <x v="134"/>
    <n v="11"/>
    <s v="11"/>
    <n v="18"/>
    <x v="1"/>
    <n v="0.73"/>
    <n v="14.600000000000001"/>
    <s v="LIDENORTI S.A."/>
    <n v="1014323"/>
    <s v="JACOME AGUIRRE CARLOS ARTURO"/>
    <x v="194"/>
  </r>
  <r>
    <n v="1002216073"/>
    <s v="UE01"/>
    <x v="26"/>
    <d v="1899-12-30T00:15:00"/>
    <x v="4697"/>
    <s v=""/>
    <s v=""/>
    <n v="0"/>
    <n v="0"/>
    <s v="ZPRC"/>
    <s v="2500108916"/>
    <s v="P000033949"/>
    <n v="8002834889"/>
    <x v="3567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2"/>
    <x v="112"/>
    <s v="100014919"/>
    <s v="GRANDA ANIBAL"/>
    <s v="ZEMT"/>
    <x v="280"/>
    <s v="1"/>
    <s v="Con Pallet"/>
    <n v="0.05"/>
    <n v="24"/>
    <x v="0"/>
    <n v="39650"/>
    <n v="24000"/>
    <n v="15650"/>
    <n v="542.4"/>
    <m/>
    <x v="110"/>
    <n v="11"/>
    <s v="11"/>
    <n v="24"/>
    <x v="1"/>
    <n v="1.1299999999999999"/>
    <n v="22.599999999999998"/>
    <s v="TRANSSJQ S.A."/>
    <n v="1013949"/>
    <s v="MEDIAVILLA FLORES WILSON PATRICIO"/>
    <x v="280"/>
  </r>
  <r>
    <n v="1002216107"/>
    <s v="UE01"/>
    <x v="26"/>
    <d v="1899-12-30T00:16:00"/>
    <x v="4698"/>
    <s v=""/>
    <s v=""/>
    <n v="0"/>
    <n v="0"/>
    <s v="ZPRC"/>
    <s v="2500108967"/>
    <s v="P000034077"/>
    <n v="8002834952"/>
    <x v="3568"/>
    <x v="7"/>
    <x v="7"/>
    <n v="360"/>
    <s v="BOL"/>
    <s v="101633"/>
    <x v="15"/>
    <s v="810878"/>
    <s v="BODEGA ZUMBALICA"/>
    <x v="6"/>
    <s v="COLAISA"/>
    <x v="17"/>
    <s v="O-Cotopaxi-Latacunga"/>
    <n v="198"/>
    <x v="130"/>
    <x v="130"/>
    <s v="100014950"/>
    <s v="MONTESDEOCA JORGE"/>
    <s v="ZEMU"/>
    <x v="187"/>
    <s v="2"/>
    <s v="Sin Pallet"/>
    <n v="0"/>
    <n v="0"/>
    <x v="0"/>
    <n v="27120"/>
    <n v="18050"/>
    <n v="9070"/>
    <n v="266.39999999999998"/>
    <m/>
    <x v="128"/>
    <n v="11"/>
    <s v="11"/>
    <n v="18"/>
    <x v="1"/>
    <n v="0.74"/>
    <n v="14.799999999999999"/>
    <s v="LIDENORTI S.A."/>
    <n v="1014151"/>
    <s v="VEGA RUIZ WILSON MARCELO"/>
    <x v="187"/>
  </r>
  <r>
    <n v="1002216109"/>
    <s v="UE01"/>
    <x v="26"/>
    <d v="1899-12-30T00:18:00"/>
    <x v="4699"/>
    <s v="9000811814"/>
    <s v="012-022-00317567"/>
    <n v="2354.4"/>
    <n v="2639.77"/>
    <s v="ZPVN"/>
    <s v="40569802"/>
    <s v="P000034103"/>
    <n v="8002834954"/>
    <x v="3569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22"/>
    <x v="22"/>
    <s v="100016661"/>
    <s v="BENALCAZAR MILTON"/>
    <s v="ZEMU"/>
    <x v="28"/>
    <s v="2"/>
    <s v="Sin Pallet"/>
    <n v="0"/>
    <n v="0"/>
    <x v="0"/>
    <n v="27180"/>
    <n v="18060"/>
    <n v="9120"/>
    <n v="266.39999999999998"/>
    <m/>
    <x v="22"/>
    <n v="11"/>
    <s v="11"/>
    <n v="18"/>
    <x v="1"/>
    <n v="0.74"/>
    <n v="14.799999999999999"/>
    <s v="TRANINTAGSA S.A."/>
    <n v="1014062"/>
    <s v="BENALCAZAR DE LA CRUZ MILTON PATRIC"/>
    <x v="28"/>
  </r>
  <r>
    <n v="1002216114"/>
    <s v="UE01"/>
    <x v="26"/>
    <d v="1899-12-30T00:19:00"/>
    <x v="4700"/>
    <s v="9000811815"/>
    <s v="012-022-00317568"/>
    <n v="4280.42"/>
    <n v="4799.2299999999996"/>
    <s v="ZPVN"/>
    <s v="40569668"/>
    <s v="0000397594"/>
    <n v="8002834960"/>
    <x v="3570"/>
    <x v="6"/>
    <x v="6"/>
    <n v="640"/>
    <s v="BOL"/>
    <s v="101638"/>
    <x v="40"/>
    <s v="801678"/>
    <s v="BODEGA PASQUEL GUILL"/>
    <x v="1"/>
    <s v="AV. MARISCAL SUCRE 951 E ILLESCAS Q"/>
    <x v="35"/>
    <s v="O-Pichincha-Lamagdalena"/>
    <n v="118"/>
    <x v="128"/>
    <x v="128"/>
    <s v="100014989"/>
    <s v="CHANDI JAIME"/>
    <s v="ZETT"/>
    <x v="184"/>
    <s v="1"/>
    <s v="Con Pallet"/>
    <n v="0.05"/>
    <n v="32"/>
    <x v="0"/>
    <n v="50430"/>
    <n v="32040"/>
    <n v="18390"/>
    <n v="320"/>
    <m/>
    <x v="126"/>
    <n v="11"/>
    <s v="11"/>
    <n v="32"/>
    <x v="1"/>
    <n v="0.5"/>
    <n v="10"/>
    <s v="TRIMPESAS S.A."/>
    <n v="1013885"/>
    <s v="TORRES POZO FABIAN ENRIQUE"/>
    <x v="184"/>
  </r>
  <r>
    <n v="1002216084"/>
    <s v="UE01"/>
    <x v="26"/>
    <d v="1899-12-30T00:20:00"/>
    <x v="4701"/>
    <s v="9000811816"/>
    <s v="012-022-00317569"/>
    <n v="2301.35"/>
    <n v="2580.29"/>
    <s v="ZPVN"/>
    <s v="40569771"/>
    <s v="P000034086"/>
    <n v="8002834909"/>
    <x v="357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9"/>
    <x v="129"/>
    <s v="100014881"/>
    <s v="HARO VICENTE"/>
    <s v="ZEMU"/>
    <x v="186"/>
    <s v="2"/>
    <s v="Sin Pallet"/>
    <n v="0"/>
    <n v="0"/>
    <x v="0"/>
    <n v="27370"/>
    <n v="18070"/>
    <n v="9300"/>
    <n v="266.39999999999998"/>
    <m/>
    <x v="127"/>
    <n v="11"/>
    <s v="11"/>
    <n v="18"/>
    <x v="1"/>
    <n v="0.74"/>
    <n v="14.799999999999999"/>
    <s v="SANJOPAS S.A."/>
    <n v="1022361"/>
    <s v="ESCOBAR VILLARREAL JORGE FRANCISCO"/>
    <x v="186"/>
  </r>
  <r>
    <n v="1002216091"/>
    <s v="UE01"/>
    <x v="26"/>
    <d v="1899-12-30T00:21:00"/>
    <x v="4702"/>
    <s v="9000810960"/>
    <s v="013-020-00048154"/>
    <n v="2563.1999999999998"/>
    <n v="2873.87"/>
    <s v="ZPDF"/>
    <s v="70178270"/>
    <s v="0000397300"/>
    <n v="8002834922"/>
    <x v="3572"/>
    <x v="7"/>
    <x v="7"/>
    <n v="360"/>
    <s v="BOL"/>
    <s v="101621"/>
    <x v="254"/>
    <s v="802080"/>
    <s v="BODEGA TERAN MARCO 2"/>
    <x v="9"/>
    <s v="AV. VICTOR M. GUZMAN 432 Y"/>
    <x v="11"/>
    <s v="O-Imbabura-Ibarra"/>
    <n v="30"/>
    <x v="60"/>
    <x v="60"/>
    <s v="10007757"/>
    <s v="GUALACATA FERNANDEZ MANUEL RAUL"/>
    <s v="ZEMU"/>
    <x v="76"/>
    <s v="2"/>
    <s v="Sin Pallet"/>
    <n v="0"/>
    <n v="0"/>
    <x v="0"/>
    <n v="26940"/>
    <n v="18060"/>
    <n v="8880"/>
    <n v="68.400000000000006"/>
    <m/>
    <x v="58"/>
    <n v="11"/>
    <s v="11"/>
    <n v="18"/>
    <x v="1"/>
    <n v="0.19"/>
    <n v="3.8000000000000003"/>
    <s v="ALQUINGA &amp; ALQUINGA"/>
    <n v="1022501"/>
    <s v="FLORES RAMIREZ ROGER WILLAN"/>
    <x v="76"/>
  </r>
  <r>
    <n v="1002216072"/>
    <s v="UE01"/>
    <x v="26"/>
    <d v="1899-12-30T00:21:00"/>
    <x v="4703"/>
    <s v="9000811817"/>
    <s v="012-022-00317570"/>
    <n v="3321.65"/>
    <n v="3724.26"/>
    <s v="ZPVN"/>
    <s v="40569749"/>
    <s v="P000034061"/>
    <n v="8002834888"/>
    <x v="3573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28"/>
    <x v="28"/>
    <s v="100019281"/>
    <s v="GRANDA BYRON"/>
    <s v="ZEMT"/>
    <x v="34"/>
    <s v="1"/>
    <s v="Con Pallet"/>
    <n v="0.05"/>
    <n v="24"/>
    <x v="0"/>
    <n v="38140"/>
    <n v="24010"/>
    <n v="14130"/>
    <n v="508.8"/>
    <m/>
    <x v="26"/>
    <n v="11"/>
    <s v="11"/>
    <n v="24"/>
    <x v="1"/>
    <n v="1.06"/>
    <n v="21.2"/>
    <s v="TRIMPESAS S.A."/>
    <n v="1014322"/>
    <s v="ESPARZA REVELO JORGE MARCELO"/>
    <x v="34"/>
  </r>
  <r>
    <n v="1002216099"/>
    <s v="UE01"/>
    <x v="26"/>
    <d v="1899-12-30T00:23:00"/>
    <x v="4704"/>
    <s v="9000811818"/>
    <s v="012-022-00317571"/>
    <n v="2534.4"/>
    <n v="2841.59"/>
    <s v="ZPVN"/>
    <s v="40569466"/>
    <s v="P000033953"/>
    <n v="8002834938"/>
    <x v="3574"/>
    <x v="7"/>
    <x v="7"/>
    <n v="360"/>
    <s v="BOL"/>
    <s v="10002800"/>
    <x v="113"/>
    <s v="807525"/>
    <s v="FERRONORTE BODEGA PROPIA"/>
    <x v="8"/>
    <s v="AV LOS CORAZAS 873 Y JOSE POSSE PA"/>
    <x v="8"/>
    <s v="O-Imbabura-Otavalo"/>
    <n v="8"/>
    <x v="45"/>
    <x v="45"/>
    <s v="10000932"/>
    <s v="CACOANGO RODRIGO"/>
    <s v="ZEMU"/>
    <x v="55"/>
    <s v="2"/>
    <s v="Sin Pallet"/>
    <n v="0"/>
    <n v="0"/>
    <x v="0"/>
    <n v="27050"/>
    <n v="18060"/>
    <n v="8990"/>
    <n v="32.4"/>
    <m/>
    <x v="43"/>
    <n v="11"/>
    <s v="11"/>
    <n v="18"/>
    <x v="1"/>
    <n v="0.09"/>
    <n v="1.7999999999999998"/>
    <s v="TRAPSA C.A."/>
    <n v="1014271"/>
    <s v="GARATE CARDENAS CARLOS VINICIO"/>
    <x v="55"/>
  </r>
  <r>
    <n v="1002216089"/>
    <s v="UE01"/>
    <x v="26"/>
    <d v="1899-12-30T00:23:00"/>
    <x v="4705"/>
    <s v=""/>
    <s v=""/>
    <n v="0"/>
    <n v="0"/>
    <s v="ZPRC"/>
    <s v="2500108966"/>
    <s v="P000034071"/>
    <n v="8002834919"/>
    <x v="3575"/>
    <x v="7"/>
    <x v="7"/>
    <n v="120"/>
    <s v="BOL"/>
    <s v="101633"/>
    <x v="15"/>
    <s v="803189"/>
    <s v="SACOS BODEGA LASSO"/>
    <x v="6"/>
    <s v="PANAMERICANA NORTE"/>
    <x v="6"/>
    <s v="O-Cotopaxi-Lasso"/>
    <n v="178"/>
    <x v="106"/>
    <x v="106"/>
    <s v="100014973"/>
    <s v="CUACES JOSE ANTONIO"/>
    <s v="ZEMU"/>
    <x v="185"/>
    <s v="2"/>
    <s v="Sin Pallet"/>
    <n v="0"/>
    <n v="0"/>
    <x v="0"/>
    <n v="10518.333000000001"/>
    <n v="6023.3329999999996"/>
    <n v="4495"/>
    <n v="82.8"/>
    <m/>
    <x v="104"/>
    <n v="11"/>
    <s v="11"/>
    <n v="6"/>
    <x v="1"/>
    <n v="0.69"/>
    <n v="13.799999999999999"/>
    <s v="LA ARMENIA S.A."/>
    <n v="1021623"/>
    <s v="VILLARREAL HIGUERA FERNANDO SALVADO"/>
    <x v="185"/>
  </r>
  <r>
    <n v="1002216089"/>
    <s v="UE01"/>
    <x v="26"/>
    <d v="1899-12-30T00:23:00"/>
    <x v="4706"/>
    <s v=""/>
    <s v=""/>
    <n v="0"/>
    <n v="0"/>
    <s v="ZPRC"/>
    <s v="2500108965"/>
    <s v="P000034070"/>
    <n v="8002834918"/>
    <x v="3575"/>
    <x v="6"/>
    <x v="6"/>
    <n v="240"/>
    <s v="BOL"/>
    <s v="101633"/>
    <x v="15"/>
    <s v="803189"/>
    <s v="SACOS BODEGA LASSO"/>
    <x v="6"/>
    <s v="PANAMERICANA NORTE"/>
    <x v="6"/>
    <s v="O-Cotopaxi-Lasso"/>
    <n v="178"/>
    <x v="106"/>
    <x v="106"/>
    <s v="100014973"/>
    <s v="CUACES JOSE ANTONIO"/>
    <s v="ZEMU"/>
    <x v="185"/>
    <s v="2"/>
    <s v="Sin Pallet"/>
    <n v="0"/>
    <n v="0"/>
    <x v="0"/>
    <n v="16541.667000000001"/>
    <n v="12046.666999999999"/>
    <n v="4495"/>
    <n v="165.6"/>
    <m/>
    <x v="104"/>
    <n v="11"/>
    <s v="11"/>
    <n v="12"/>
    <x v="1"/>
    <n v="0.69"/>
    <n v="13.799999999999999"/>
    <s v="LA ARMENIA S.A."/>
    <n v="1021623"/>
    <s v="VILLARREAL HIGUERA FERNANDO SALVADO"/>
    <x v="185"/>
  </r>
  <r>
    <n v="1002216070"/>
    <s v="UE01"/>
    <x v="26"/>
    <d v="1899-12-30T00:25:00"/>
    <x v="4707"/>
    <s v="9000811204"/>
    <s v="013-020-00048156"/>
    <n v="3158.3"/>
    <n v="3541.11"/>
    <s v="ZPDF"/>
    <s v="70178316"/>
    <s v="0000397408"/>
    <n v="8002834885"/>
    <x v="3576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86"/>
    <x v="86"/>
    <s v="100014867"/>
    <s v="RODRIGUEZ LUIS"/>
    <s v="ZEMT"/>
    <x v="118"/>
    <s v="1"/>
    <s v="Con Pallet"/>
    <n v="0.05"/>
    <n v="24"/>
    <x v="0"/>
    <n v="39350"/>
    <n v="24040"/>
    <n v="15310"/>
    <n v="667.2"/>
    <m/>
    <x v="84"/>
    <n v="11"/>
    <s v="11"/>
    <n v="24"/>
    <x v="1"/>
    <n v="1.3900000000000001"/>
    <n v="27.8"/>
    <s v="TRIMPESAS S.A."/>
    <n v="1013102"/>
    <s v="VIZCAINO FLORES JENNY NARCISA"/>
    <x v="118"/>
  </r>
  <r>
    <n v="1002216078"/>
    <s v="UE01"/>
    <x v="26"/>
    <d v="1899-12-30T00:27:00"/>
    <x v="4708"/>
    <s v="9000811819"/>
    <s v="012-022-00317572"/>
    <n v="2407.73"/>
    <n v="2699.56"/>
    <s v="ZPVN"/>
    <s v="40569764"/>
    <s v="P000034078"/>
    <n v="8002834897"/>
    <x v="3577"/>
    <x v="6"/>
    <x v="6"/>
    <n v="360"/>
    <s v="BOL"/>
    <s v="101779"/>
    <x v="85"/>
    <s v="802070"/>
    <s v="LA PRIMAVERA"/>
    <x v="1"/>
    <s v="AV.MIGUEL ANGEL-LA PRIMAVERA"/>
    <x v="9"/>
    <s v="O-Pichincha-Cumbaya"/>
    <n v="113"/>
    <x v="50"/>
    <x v="50"/>
    <s v="10007864"/>
    <s v="AREVALO AYALA MANUEL ARCESIO"/>
    <s v="ZEMU"/>
    <x v="65"/>
    <s v="2"/>
    <s v="Sin Pallet"/>
    <n v="0"/>
    <n v="0"/>
    <x v="0"/>
    <n v="27260"/>
    <n v="18050"/>
    <n v="9210"/>
    <n v="165.6"/>
    <m/>
    <x v="48"/>
    <n v="11"/>
    <s v="11"/>
    <n v="18"/>
    <x v="1"/>
    <n v="0.45999999999999996"/>
    <n v="9.1999999999999993"/>
    <s v="TRIMPESAS S.A."/>
    <n v="1013766"/>
    <s v="MORALES RUIZ EDGAR MAURICIO"/>
    <x v="65"/>
  </r>
  <r>
    <n v="1002216119"/>
    <s v="UE01"/>
    <x v="26"/>
    <d v="1899-12-30T00:44:00"/>
    <x v="4709"/>
    <s v=""/>
    <s v=""/>
    <n v="0"/>
    <n v="0"/>
    <s v="ZPRC"/>
    <s v="2500108976"/>
    <s v="P000034104"/>
    <n v="8002834970"/>
    <x v="3578"/>
    <x v="3"/>
    <x v="3"/>
    <n v="360"/>
    <s v="BOL"/>
    <s v="101663"/>
    <x v="46"/>
    <s v="810177"/>
    <s v="OBRA VISTA AL MAR"/>
    <x v="46"/>
    <s v="RUTA DEL SPONDYLUS, PUERTO CAYO"/>
    <x v="71"/>
    <s v="O-Manabi-Jipijapa"/>
    <n v="512"/>
    <x v="39"/>
    <x v="39"/>
    <s v="10001979"/>
    <s v="TITISTAR CUCAS FERNANDO PATRICIO"/>
    <s v="ZEMU"/>
    <x v="47"/>
    <s v="2"/>
    <s v="Sin Pallet"/>
    <n v="0"/>
    <n v="0"/>
    <x v="0"/>
    <n v="26980"/>
    <n v="18050"/>
    <n v="8930"/>
    <n v="410.4"/>
    <m/>
    <x v="37"/>
    <n v="11"/>
    <s v="11"/>
    <n v="18"/>
    <x v="1"/>
    <n v="1.1399999999999999"/>
    <n v="22.799999999999997"/>
    <s v="TRANSLOBOL S.A."/>
    <n v="1014100"/>
    <s v="SIGUENZA PARRA FROILAN ALEJANDRO"/>
    <x v="47"/>
  </r>
  <r>
    <n v="1002216122"/>
    <s v="UE01"/>
    <x v="26"/>
    <d v="1899-12-30T00:50:00"/>
    <x v="4710"/>
    <s v="9000811820"/>
    <s v="012-022-00317573"/>
    <n v="4332.04"/>
    <n v="4857.1099999999997"/>
    <s v="ZPVN"/>
    <s v="40569747"/>
    <s v="0000397758"/>
    <n v="8002834974"/>
    <x v="3579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560"/>
    <n v="33000"/>
    <n v="18560"/>
    <n v="594"/>
    <m/>
    <x v="155"/>
    <n v="11"/>
    <s v="11"/>
    <n v="33"/>
    <x v="1"/>
    <n v="0.9"/>
    <n v="18"/>
    <s v="TRANSPORTE PROPIO"/>
    <n v="1021138"/>
    <s v="ARCOS MENDOZA LUIS EDUARDO"/>
    <x v="242"/>
  </r>
  <r>
    <n v="1002216121"/>
    <s v="UE01"/>
    <x v="26"/>
    <d v="1899-12-30T01:02:00"/>
    <x v="4711"/>
    <s v="9000811821"/>
    <s v="012-022-00317574"/>
    <n v="3057.6"/>
    <n v="3428.2"/>
    <s v="ZPVN"/>
    <s v="40569523"/>
    <s v="0000397327"/>
    <n v="8002834973"/>
    <x v="3580"/>
    <x v="3"/>
    <x v="3"/>
    <n v="480"/>
    <s v="BOL"/>
    <s v="101664"/>
    <x v="8"/>
    <s v="806908"/>
    <s v="LIMONGI SANTOS FREDDY ADRIANO"/>
    <x v="40"/>
    <s v="AUTOPISTA MANABI GUILLEN Y PIEDRAS"/>
    <x v="59"/>
    <s v="O-Manabi-Portoviejo"/>
    <n v="468"/>
    <x v="43"/>
    <x v="43"/>
    <s v="100017965"/>
    <s v="ARIAS PATRICIO"/>
    <s v="ZEMT"/>
    <x v="53"/>
    <s v="2"/>
    <s v="Sin Pallet"/>
    <n v="0"/>
    <n v="0"/>
    <x v="0"/>
    <n v="39150"/>
    <n v="24080"/>
    <n v="15070"/>
    <n v="552"/>
    <m/>
    <x v="41"/>
    <n v="11"/>
    <s v="11"/>
    <n v="24"/>
    <x v="1"/>
    <n v="1.1499999999999999"/>
    <n v="23"/>
    <s v="LIDENORTI S.A."/>
    <n v="1013930"/>
    <s v="GUERRA SANCHEZ EDISON RENE"/>
    <x v="53"/>
  </r>
  <r>
    <n v="1002216123"/>
    <s v="UE01"/>
    <x v="26"/>
    <d v="1899-12-30T04:51:00"/>
    <x v="4712"/>
    <s v=""/>
    <s v=""/>
    <n v="0"/>
    <n v="0"/>
    <s v="ZPRC"/>
    <s v="2500108958"/>
    <s v="0000397736"/>
    <n v="8002834988"/>
    <x v="3581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700"/>
    <n v="24070"/>
    <n v="15630"/>
    <n v="244.8"/>
    <m/>
    <x v="54"/>
    <n v="11"/>
    <s v="11"/>
    <n v="24"/>
    <x v="1"/>
    <n v="0.51"/>
    <n v="10.200000000000001"/>
    <s v="TRANSPORTE PROPIO"/>
    <n v="1013768"/>
    <s v="PROAÑO MESIAS JOSELITO"/>
    <x v="71"/>
  </r>
  <r>
    <n v="1002216124"/>
    <s v="UE01"/>
    <x v="26"/>
    <d v="1899-12-30T05:38:00"/>
    <x v="4713"/>
    <s v="9000811822"/>
    <s v="012-022-00317575"/>
    <n v="3350.4"/>
    <n v="3756.49"/>
    <s v="ZPVN"/>
    <s v="40569750"/>
    <s v="P000034062"/>
    <n v="8002834990"/>
    <x v="3582"/>
    <x v="9"/>
    <x v="9"/>
    <n v="480"/>
    <s v="BOL"/>
    <s v="101541"/>
    <x v="80"/>
    <s v="804173"/>
    <s v="FERRETERIA MOTOSPORT"/>
    <x v="9"/>
    <s v="VIA LITA FRENTE AL MERCADO"/>
    <x v="101"/>
    <s v="O-Imbabura-Lita"/>
    <n v="548"/>
    <x v="121"/>
    <x v="121"/>
    <s v="100014956"/>
    <s v="ENRIQUEZ PABLO"/>
    <s v="ZEMT"/>
    <x v="170"/>
    <s v="2"/>
    <s v="Sin Pallet"/>
    <n v="0"/>
    <n v="0"/>
    <x v="0"/>
    <n v="40410"/>
    <n v="24060"/>
    <n v="16350"/>
    <n v="753.6"/>
    <m/>
    <x v="119"/>
    <n v="11"/>
    <s v="11"/>
    <n v="24"/>
    <x v="1"/>
    <n v="1.57"/>
    <n v="31.400000000000002"/>
    <s v="LIDENORTI S.A."/>
    <n v="1013565"/>
    <s v="ESPARZA ESPINOZA JIMMY ERNESTO"/>
    <x v="170"/>
  </r>
  <r>
    <n v="1002216125"/>
    <s v="UE01"/>
    <x v="26"/>
    <d v="1899-12-30T05:46:00"/>
    <x v="4714"/>
    <s v="9000811824"/>
    <s v="012-022-00317577"/>
    <n v="2196.94"/>
    <n v="2463.2199999999998"/>
    <s v="ZPVN"/>
    <s v="40569093"/>
    <s v="P000033855"/>
    <n v="8002834992"/>
    <x v="3583"/>
    <x v="7"/>
    <x v="7"/>
    <n v="320"/>
    <s v="BOL"/>
    <s v="101715"/>
    <x v="43"/>
    <s v="801809"/>
    <s v="MULTIFERRETERIA"/>
    <x v="51"/>
    <s v="PANAMERICANA NORTE VIA IBARRA Y"/>
    <x v="83"/>
    <s v="O-Imbabura-Ant.Ante.(Atuntaqu"/>
    <n v="20"/>
    <x v="62"/>
    <x v="62"/>
    <s v="100014851"/>
    <s v="MEDIAVILLA LUIS"/>
    <s v="ZEMT"/>
    <x v="78"/>
    <s v="1"/>
    <s v="Con Pallet"/>
    <n v="0.05"/>
    <n v="16"/>
    <x v="0"/>
    <n v="24111.667000000001"/>
    <n v="16046.666999999999"/>
    <n v="8065"/>
    <n v="51.2"/>
    <m/>
    <x v="60"/>
    <n v="11"/>
    <s v="11"/>
    <n v="16"/>
    <x v="1"/>
    <n v="0.16"/>
    <n v="3.2"/>
    <s v="SANJOPAS S.A."/>
    <n v="1013493"/>
    <s v="MEDIAVILLA PERUGACHI LUIS ALFONSO"/>
    <x v="78"/>
  </r>
  <r>
    <n v="1002216125"/>
    <s v="UE01"/>
    <x v="26"/>
    <d v="1899-12-30T05:46:00"/>
    <x v="4715"/>
    <s v="9000811823"/>
    <s v="012-022-00317576"/>
    <n v="1087.44"/>
    <n v="1219.24"/>
    <s v="ZPVN"/>
    <s v="40569092"/>
    <s v="P000033854"/>
    <n v="8002834993"/>
    <x v="3583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62"/>
    <x v="62"/>
    <s v="100014851"/>
    <s v="MEDIAVILLA LUIS"/>
    <s v="ZEMT"/>
    <x v="78"/>
    <s v="1"/>
    <s v="Con Pallet"/>
    <n v="0.05"/>
    <n v="8"/>
    <x v="0"/>
    <n v="16088.333000000001"/>
    <n v="8023.3329999999996"/>
    <n v="8065"/>
    <n v="25.6"/>
    <m/>
    <x v="60"/>
    <n v="11"/>
    <s v="11"/>
    <n v="8"/>
    <x v="1"/>
    <n v="0.16"/>
    <n v="3.2"/>
    <s v="SANJOPAS S.A."/>
    <n v="1013493"/>
    <s v="MEDIAVILLA PERUGACHI LUIS ALFONSO"/>
    <x v="78"/>
  </r>
  <r>
    <n v="1002216166"/>
    <s v="UE01"/>
    <x v="26"/>
    <d v="1899-12-30T06:11:00"/>
    <x v="4716"/>
    <s v="9000811825"/>
    <s v="012-022-00317578"/>
    <n v="2365.1999999999998"/>
    <n v="2651.87"/>
    <s v="ZPVN"/>
    <s v="40569758"/>
    <s v="P000034069"/>
    <n v="8002835049"/>
    <x v="3584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20"/>
    <n v="18000"/>
    <n v="9220"/>
    <n v="324"/>
    <m/>
    <x v="99"/>
    <n v="11"/>
    <s v="11"/>
    <n v="18"/>
    <x v="1"/>
    <n v="0.9"/>
    <n v="18"/>
    <s v="TRANSPORTE PROPIO"/>
    <n v="1017789"/>
    <s v="GALARZA PONCE FABIOLA CATHERINE"/>
    <x v="141"/>
  </r>
  <r>
    <n v="1002216165"/>
    <s v="UE01"/>
    <x v="26"/>
    <d v="1899-12-30T06:42:00"/>
    <x v="4717"/>
    <s v=""/>
    <s v=""/>
    <n v="0"/>
    <n v="0"/>
    <s v="ZPRC"/>
    <s v="2500108941"/>
    <s v="0000397534"/>
    <n v="8002835048"/>
    <x v="358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40"/>
    <n v="32060"/>
    <n v="18380"/>
    <n v="288"/>
    <m/>
    <x v="96"/>
    <n v="11"/>
    <s v="11"/>
    <n v="32"/>
    <x v="1"/>
    <n v="0.45"/>
    <n v="9"/>
    <s v="TRANSPORTE PROPIO"/>
    <n v="1014509"/>
    <s v="COMERCIAL MICHELENA S.A."/>
    <x v="138"/>
  </r>
  <r>
    <n v="1002216162"/>
    <s v="UE01"/>
    <x v="26"/>
    <d v="1899-12-30T06:55:00"/>
    <x v="4718"/>
    <s v="9000811826"/>
    <s v="012-022-00317579"/>
    <n v="3292.8"/>
    <n v="3691.91"/>
    <s v="ZPVN"/>
    <s v="40569454"/>
    <s v="0000397225"/>
    <n v="8002835044"/>
    <x v="3586"/>
    <x v="6"/>
    <x v="6"/>
    <n v="480"/>
    <s v="BOL"/>
    <s v="101695"/>
    <x v="112"/>
    <s v="802014"/>
    <s v="BODEGA PROPIA ALCANTARILA"/>
    <x v="1"/>
    <s v="BODEGA LAS  ALCANTARILLAS / VIA A Q"/>
    <x v="40"/>
    <s v="O-Pichincha-Sanantoniodepichi"/>
    <n v="101"/>
    <x v="104"/>
    <x v="104"/>
    <s v="100021747"/>
    <s v="GARCES MILTON"/>
    <s v="ZEMT"/>
    <x v="249"/>
    <s v="1"/>
    <s v="Con Pallet"/>
    <n v="0.05"/>
    <n v="24"/>
    <x v="0"/>
    <n v="37530"/>
    <n v="24010"/>
    <n v="13520"/>
    <n v="244.8"/>
    <m/>
    <x v="102"/>
    <n v="11"/>
    <s v="11"/>
    <n v="24"/>
    <x v="1"/>
    <n v="0.51"/>
    <n v="10.200000000000001"/>
    <s v="TRANSSJQ S.A."/>
    <n v="1013719"/>
    <s v="GARCES OSWALDO GERMAN"/>
    <x v="249"/>
  </r>
  <r>
    <n v="1002216188"/>
    <s v="UE01"/>
    <x v="26"/>
    <d v="1899-12-30T06:59:00"/>
    <x v="4719"/>
    <s v="9000811827"/>
    <s v="012-022-00317580"/>
    <n v="2390"/>
    <n v="2679.68"/>
    <s v="ZPVN"/>
    <s v="40569367"/>
    <s v="P000033936"/>
    <n v="8002835085"/>
    <x v="358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40"/>
    <n v="9300"/>
    <n v="183.6"/>
    <m/>
    <x v="7"/>
    <n v="11"/>
    <s v="11"/>
    <n v="18"/>
    <x v="1"/>
    <n v="0.51"/>
    <n v="10.199999999999999"/>
    <s v="TRANSPORTE PROPIO"/>
    <n v="1013388"/>
    <s v="CAMPAÑA MALDONADO BLANCA CECILIA"/>
    <x v="89"/>
  </r>
  <r>
    <n v="1002216186"/>
    <s v="UE01"/>
    <x v="26"/>
    <d v="1899-12-30T06:59:00"/>
    <x v="4720"/>
    <s v="9000811828"/>
    <s v="012-022-00317581"/>
    <n v="2319.08"/>
    <n v="2600.17"/>
    <s v="ZPVN"/>
    <s v="40569791"/>
    <s v="P000034101"/>
    <n v="8002835081"/>
    <x v="3588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20"/>
    <n v="18070"/>
    <n v="9050"/>
    <n v="248.4"/>
    <m/>
    <x v="7"/>
    <n v="11"/>
    <s v="11"/>
    <n v="18"/>
    <x v="1"/>
    <n v="0.69000000000000006"/>
    <n v="13.8"/>
    <s v="TRANSPORTE PROPIO"/>
    <n v="1013388"/>
    <s v="CAMPAÑA MALDONADO BLANCA CECILIA"/>
    <x v="8"/>
  </r>
  <r>
    <n v="1002216157"/>
    <s v="UE01"/>
    <x v="26"/>
    <d v="1899-12-30T07:11:00"/>
    <x v="4721"/>
    <s v="9000811829"/>
    <s v="012-022-00317582"/>
    <n v="3076.8"/>
    <n v="3449.73"/>
    <s v="ZPVN"/>
    <s v="40569594"/>
    <s v="0000397805"/>
    <n v="8002835038"/>
    <x v="3589"/>
    <x v="3"/>
    <x v="3"/>
    <n v="480"/>
    <s v="BOL"/>
    <s v="101757"/>
    <x v="29"/>
    <s v="801734"/>
    <s v="INTERNEGOCIOS QUEVED"/>
    <x v="12"/>
    <s v="INTERNEGOCIOS QUEVEDO / VIA A QUEVE"/>
    <x v="14"/>
    <s v="O-Losrios-Quevedo"/>
    <n v="345"/>
    <x v="95"/>
    <x v="95"/>
    <s v="100014873"/>
    <s v="MEDIAVILLA JULIO"/>
    <s v="ZEMT"/>
    <x v="134"/>
    <s v="2"/>
    <s v="Sin Pallet"/>
    <n v="0"/>
    <n v="0"/>
    <x v="0"/>
    <n v="38540"/>
    <n v="24030"/>
    <n v="14510"/>
    <n v="494.4"/>
    <m/>
    <x v="93"/>
    <n v="11"/>
    <s v="11"/>
    <n v="24"/>
    <x v="1"/>
    <n v="1.03"/>
    <n v="20.599999999999998"/>
    <s v="SANJOPAS S.A."/>
    <n v="1013809"/>
    <s v="MEDIAVILLA PERUGACHI JULIO MAURICIO"/>
    <x v="134"/>
  </r>
  <r>
    <n v="1002216167"/>
    <s v="UE01"/>
    <x v="26"/>
    <d v="1899-12-30T07:19:00"/>
    <x v="4722"/>
    <s v=""/>
    <s v=""/>
    <n v="0"/>
    <n v="0"/>
    <s v="ZPRC"/>
    <s v="2500108931"/>
    <s v="P000033978"/>
    <n v="8002835050"/>
    <x v="3590"/>
    <x v="2"/>
    <x v="2"/>
    <n v="31.4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390"/>
    <n v="31430"/>
    <n v="17960"/>
    <n v="0"/>
    <m/>
    <x v="3"/>
    <n v="11"/>
    <s v="11"/>
    <n v="31.43"/>
    <x v="1"/>
    <n v="0"/>
    <n v="0"/>
    <s v="UNICON"/>
    <n v="1014412"/>
    <s v="UNION DE CONCRETERAS UNICON UCUE"/>
    <x v="202"/>
  </r>
  <r>
    <n v="1002216224"/>
    <s v="UE01"/>
    <x v="26"/>
    <d v="1899-12-30T07:30:00"/>
    <x v="4723"/>
    <s v="9000811830"/>
    <s v="012-022-00317583"/>
    <n v="2336.81"/>
    <n v="2620.0500000000002"/>
    <s v="ZPVN"/>
    <s v="40569682"/>
    <s v="P000034024"/>
    <n v="8002835131"/>
    <x v="3591"/>
    <x v="6"/>
    <x v="6"/>
    <n v="360"/>
    <s v="BOL"/>
    <s v="101683"/>
    <x v="16"/>
    <s v="802052"/>
    <s v="CONJ EL PARAISO-DAULE"/>
    <x v="91"/>
    <s v="VIA DAULE,KM 25 PASANDO LA BODEGA D"/>
    <x v="119"/>
    <s v="O-Guayas-Daule"/>
    <n v="481"/>
    <x v="2"/>
    <x v="2"/>
    <s v="100015032"/>
    <s v="HEREDIA LUIS"/>
    <s v="ZEMU"/>
    <x v="16"/>
    <s v="2"/>
    <s v="Sin Pallet"/>
    <n v="0"/>
    <n v="0"/>
    <x v="0"/>
    <n v="27190"/>
    <n v="18000"/>
    <n v="9190"/>
    <n v="439.2"/>
    <m/>
    <x v="2"/>
    <n v="11"/>
    <s v="11"/>
    <n v="18"/>
    <x v="1"/>
    <n v="1.22"/>
    <n v="24.4"/>
    <s v="TRANSPORTE PROPIO"/>
    <n v="1014266"/>
    <s v="TRANSBOSNA CIA. LTDA."/>
    <x v="16"/>
  </r>
  <r>
    <n v="1002216228"/>
    <s v="UE01"/>
    <x v="26"/>
    <d v="1899-12-30T07:40:00"/>
    <x v="4724"/>
    <s v="9000811832"/>
    <s v="012-022-00317585"/>
    <n v="1139.2"/>
    <n v="1277.27"/>
    <s v="ZPVN"/>
    <s v="40569850"/>
    <s v="P000034112"/>
    <n v="8002835137"/>
    <x v="3592"/>
    <x v="7"/>
    <x v="7"/>
    <n v="160"/>
    <s v="BOL"/>
    <s v="103865"/>
    <x v="185"/>
    <s v="805630"/>
    <s v="FERRIMAXI"/>
    <x v="51"/>
    <s v="BOLIVAR 8-79 Y 2 DE MARZO"/>
    <x v="83"/>
    <s v="O-Imbabura-Ant.Ante.(Atuntaqu"/>
    <n v="20"/>
    <x v="124"/>
    <x v="124"/>
    <s v="100015005"/>
    <s v="QUITO LUIS"/>
    <s v="ZEMU"/>
    <x v="175"/>
    <s v="2"/>
    <s v="Sin Pallet"/>
    <n v="0"/>
    <n v="0"/>
    <x v="0"/>
    <n v="12562.222"/>
    <n v="8022.2219999999998"/>
    <n v="4540"/>
    <n v="25.6"/>
    <m/>
    <x v="122"/>
    <n v="11"/>
    <s v="11"/>
    <n v="8"/>
    <x v="1"/>
    <n v="0.16"/>
    <n v="3.2"/>
    <s v="LIDENORTI S.A."/>
    <n v="1013649"/>
    <s v="VEGA PEREZ JOSE"/>
    <x v="175"/>
  </r>
  <r>
    <n v="1002216228"/>
    <s v="UE01"/>
    <x v="26"/>
    <d v="1899-12-30T07:40:00"/>
    <x v="4725"/>
    <s v="9000811831"/>
    <s v="012-022-00317584"/>
    <n v="1408"/>
    <n v="1578.66"/>
    <s v="ZPVN"/>
    <s v="40569849"/>
    <s v="P000034111"/>
    <n v="8002835138"/>
    <x v="3592"/>
    <x v="6"/>
    <x v="6"/>
    <n v="200"/>
    <s v="BOL"/>
    <s v="103865"/>
    <x v="185"/>
    <s v="805630"/>
    <s v="FERRIMAXI"/>
    <x v="51"/>
    <s v="BOLIVAR 8-79 Y 2 DE MARZO"/>
    <x v="83"/>
    <s v="O-Imbabura-Ant.Ante.(Atuntaqu"/>
    <n v="20"/>
    <x v="124"/>
    <x v="124"/>
    <s v="100015005"/>
    <s v="QUITO LUIS"/>
    <s v="ZEMU"/>
    <x v="175"/>
    <s v="2"/>
    <s v="Sin Pallet"/>
    <n v="0"/>
    <n v="0"/>
    <x v="0"/>
    <n v="14567.778"/>
    <n v="10027.778"/>
    <n v="4540"/>
    <n v="32"/>
    <m/>
    <x v="122"/>
    <n v="11"/>
    <s v="11"/>
    <n v="10"/>
    <x v="1"/>
    <n v="0.16"/>
    <n v="3.2"/>
    <s v="LIDENORTI S.A."/>
    <n v="1013649"/>
    <s v="VEGA PEREZ JOSE"/>
    <x v="175"/>
  </r>
  <r>
    <n v="1002216219"/>
    <s v="UE01"/>
    <x v="26"/>
    <d v="1899-12-30T07:56:00"/>
    <x v="4726"/>
    <s v="9000811833"/>
    <s v="012-022-00317586"/>
    <n v="3264"/>
    <n v="3659.62"/>
    <s v="ZPVN"/>
    <s v="40569774"/>
    <s v="P000034089"/>
    <n v="8002835122"/>
    <x v="3593"/>
    <x v="7"/>
    <x v="7"/>
    <n v="480"/>
    <s v="BOL"/>
    <s v="101541"/>
    <x v="80"/>
    <s v="801445"/>
    <s v="BODEGA SR. LUIS VERA"/>
    <x v="9"/>
    <s v="AMBUQI, ANTES DE LLEGAR AL PEAJE"/>
    <x v="102"/>
    <s v="O-Imbabura-Ambuqui"/>
    <n v="68.5"/>
    <x v="91"/>
    <x v="91"/>
    <s v="100015044"/>
    <s v="BENITEZ DAVID"/>
    <s v="ZEMT"/>
    <x v="124"/>
    <s v="2"/>
    <s v="Sin Pallet"/>
    <n v="0"/>
    <n v="0"/>
    <x v="0"/>
    <n v="36760"/>
    <n v="24090"/>
    <n v="12670"/>
    <n v="148.80000000000001"/>
    <m/>
    <x v="89"/>
    <n v="11"/>
    <s v="11"/>
    <n v="24"/>
    <x v="1"/>
    <n v="0.31"/>
    <n v="6.2"/>
    <s v="TRANSPORTE PROPIO"/>
    <n v="1012808"/>
    <s v="ALVAREZ GONZAGA LASTEÑA MARIANA"/>
    <x v="124"/>
  </r>
  <r>
    <n v="1002216240"/>
    <s v="UE01"/>
    <x v="26"/>
    <d v="1899-12-30T08:03:00"/>
    <x v="4727"/>
    <s v="9000811836"/>
    <s v="012-022-00317588"/>
    <n v="813.6"/>
    <n v="912.21"/>
    <s v="ZPVN"/>
    <s v="40569738"/>
    <s v="P000034058"/>
    <n v="8002835151"/>
    <x v="3594"/>
    <x v="7"/>
    <x v="7"/>
    <n v="1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14081.175999999999"/>
    <n v="6021.1760000000004"/>
    <n v="8060"/>
    <n v="69.599999999999994"/>
    <m/>
    <x v="0"/>
    <n v="11"/>
    <s v="11"/>
    <n v="6"/>
    <x v="1"/>
    <n v="0.57999999999999996"/>
    <n v="11.6"/>
    <s v="TRANSPORTE PROPIO"/>
    <n v="1013643"/>
    <s v="POZO TARUPI MARCELO JAVIER"/>
    <x v="61"/>
  </r>
  <r>
    <n v="1002216240"/>
    <s v="UE01"/>
    <x v="26"/>
    <d v="1899-12-30T08:03:00"/>
    <x v="4728"/>
    <s v="9000811835"/>
    <s v="012-022-00317587"/>
    <n v="3746.4"/>
    <n v="4200.49"/>
    <s v="ZPVN"/>
    <s v="40569737"/>
    <s v="P000034057"/>
    <n v="8002835150"/>
    <x v="3594"/>
    <x v="6"/>
    <x v="6"/>
    <n v="56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36158.824000000001"/>
    <n v="28098.824000000001"/>
    <n v="8060"/>
    <n v="324.8"/>
    <m/>
    <x v="0"/>
    <n v="11"/>
    <s v="11"/>
    <n v="28"/>
    <x v="1"/>
    <n v="0.58000000000000007"/>
    <n v="11.6"/>
    <s v="TRANSPORTE PROPIO"/>
    <n v="1013643"/>
    <s v="POZO TARUPI MARCELO JAVIER"/>
    <x v="61"/>
  </r>
  <r>
    <n v="1002216230"/>
    <s v="UE01"/>
    <x v="26"/>
    <d v="1899-12-30T08:06:00"/>
    <x v="4729"/>
    <s v="9000811837"/>
    <s v="012-022-00317589"/>
    <n v="2563.1999999999998"/>
    <n v="2873.87"/>
    <s v="ZPVN"/>
    <s v="40569752"/>
    <s v="0000397786"/>
    <n v="8002835140"/>
    <x v="3595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40"/>
    <n v="17980"/>
    <n v="8860"/>
    <n v="190.8"/>
    <m/>
    <x v="0"/>
    <n v="11"/>
    <s v="11"/>
    <n v="18"/>
    <x v="1"/>
    <n v="0.53"/>
    <n v="10.600000000000001"/>
    <s v="TRANSPORTE PROPIO"/>
    <n v="1013643"/>
    <s v="POZO TARUPI MARCELO JAVIER"/>
    <x v="0"/>
  </r>
  <r>
    <n v="1002216193"/>
    <s v="UE01"/>
    <x v="26"/>
    <d v="1899-12-30T08:25:00"/>
    <x v="4730"/>
    <s v="9000811904"/>
    <s v="012-022-00317591"/>
    <n v="557.6"/>
    <n v="625.17999999999995"/>
    <s v="ZPVN"/>
    <s v="40569841"/>
    <s v="P000034110"/>
    <n v="8002835090"/>
    <x v="3596"/>
    <x v="7"/>
    <x v="7"/>
    <n v="80"/>
    <s v="BOL"/>
    <s v="102835"/>
    <x v="102"/>
    <s v="803600"/>
    <s v="FERRICENTRO CAMAL"/>
    <x v="8"/>
    <s v="PANAMERICANA Y CALLE DEL ROCIO"/>
    <x v="8"/>
    <s v="O-Imbabura-Otavalo"/>
    <n v="8"/>
    <x v="18"/>
    <x v="18"/>
    <s v="100019606"/>
    <s v="MORALES SANTIAGO"/>
    <s v="ZETT"/>
    <x v="23"/>
    <s v="1"/>
    <s v="Con Pallet"/>
    <n v="0.05"/>
    <n v="4"/>
    <x v="0"/>
    <n v="13596.25"/>
    <n v="4011.25"/>
    <n v="9585"/>
    <n v="7.2"/>
    <m/>
    <x v="18"/>
    <n v="11"/>
    <s v="11"/>
    <n v="4"/>
    <x v="1"/>
    <n v="0.09"/>
    <n v="1.8"/>
    <s v="LA ARMENIA S.A."/>
    <n v="1021830"/>
    <s v="MORALES GARZON CHRISTIAN SANTIAGO"/>
    <x v="23"/>
  </r>
  <r>
    <n v="1002216193"/>
    <s v="UE01"/>
    <x v="26"/>
    <d v="1899-12-30T08:25:00"/>
    <x v="4731"/>
    <s v="9000811903"/>
    <s v="012-022-00317590"/>
    <n v="3864"/>
    <n v="4332.34"/>
    <s v="ZPVN"/>
    <s v="40569840"/>
    <s v="P000034109"/>
    <n v="8002835091"/>
    <x v="3596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18"/>
    <x v="18"/>
    <s v="100019606"/>
    <s v="MORALES SANTIAGO"/>
    <s v="ZETT"/>
    <x v="23"/>
    <s v="1"/>
    <s v="Con Pallet"/>
    <n v="0.05"/>
    <n v="28"/>
    <x v="0"/>
    <n v="37663.75"/>
    <n v="28078.75"/>
    <n v="9585"/>
    <n v="50.4"/>
    <m/>
    <x v="18"/>
    <n v="11"/>
    <s v="11"/>
    <n v="28"/>
    <x v="1"/>
    <n v="0.09"/>
    <n v="1.8"/>
    <s v="LA ARMENIA S.A."/>
    <n v="1021830"/>
    <s v="MORALES GARZON CHRISTIAN SANTIAGO"/>
    <x v="23"/>
  </r>
  <r>
    <n v="1002216272"/>
    <s v="UE01"/>
    <x v="26"/>
    <d v="1899-12-30T09:10:00"/>
    <x v="4732"/>
    <s v="9000811910"/>
    <s v="012-022-00317592"/>
    <n v="4271.16"/>
    <n v="4788.8500000000004"/>
    <s v="ZPVN"/>
    <s v="40569765"/>
    <s v="P000034080"/>
    <n v="8002835194"/>
    <x v="3597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240"/>
    <n v="33080"/>
    <n v="17160"/>
    <n v="620.4"/>
    <m/>
    <x v="56"/>
    <n v="11"/>
    <s v="11"/>
    <n v="33"/>
    <x v="1"/>
    <n v="0.94"/>
    <n v="18.8"/>
    <s v="TRANSPORTE PROPIO"/>
    <n v="1017790"/>
    <s v="PANIMBOZA CHAMBA NANCY PAULINA"/>
    <x v="73"/>
  </r>
  <r>
    <n v="1002216297"/>
    <s v="UE01"/>
    <x v="26"/>
    <d v="1899-12-30T09:14:00"/>
    <x v="4733"/>
    <s v="9000811911"/>
    <s v="012-022-00317593"/>
    <n v="2329.7199999999998"/>
    <n v="2612.1"/>
    <s v="ZPVN"/>
    <s v="40569858"/>
    <s v="P000034116"/>
    <n v="8002835225"/>
    <x v="3598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96"/>
    <x v="96"/>
    <s v="10008095"/>
    <s v="TATES CASTILLO LUIS EUCLIDES"/>
    <s v="ZEMU"/>
    <x v="260"/>
    <s v="2"/>
    <s v="Sin Pallet"/>
    <n v="0"/>
    <n v="0"/>
    <x v="0"/>
    <n v="26950"/>
    <n v="18010"/>
    <n v="8940"/>
    <n v="338.4"/>
    <m/>
    <x v="94"/>
    <n v="11"/>
    <s v="11"/>
    <n v="18"/>
    <x v="1"/>
    <n v="0.94"/>
    <n v="18.799999999999997"/>
    <s v="RUTAS COTACACHENSES S.A."/>
    <n v="1023153"/>
    <s v="BUITRON MONTENEGRO JONNY"/>
    <x v="260"/>
  </r>
  <r>
    <n v="1002216274"/>
    <s v="UE01"/>
    <x v="26"/>
    <d v="1899-12-30T09:17:00"/>
    <x v="4734"/>
    <s v="9000811916"/>
    <s v="012-022-00317595"/>
    <n v="2557.06"/>
    <n v="2867"/>
    <s v="ZPVN"/>
    <s v="40569773"/>
    <s v="P000034088"/>
    <n v="8002835198"/>
    <x v="3599"/>
    <x v="7"/>
    <x v="7"/>
    <n v="4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8802.940999999999"/>
    <n v="20052.940999999999"/>
    <n v="8750"/>
    <n v="312"/>
    <m/>
    <x v="10"/>
    <n v="11"/>
    <s v="11"/>
    <n v="20"/>
    <x v="1"/>
    <n v="0.78"/>
    <n v="15.6"/>
    <s v="TRANSPORTE PROPIO"/>
    <n v="1013863"/>
    <s v="DISTRIBUCIONES NARANJO"/>
    <x v="12"/>
  </r>
  <r>
    <n v="1002216274"/>
    <s v="UE01"/>
    <x v="26"/>
    <d v="1899-12-30T09:17:00"/>
    <x v="4735"/>
    <s v="9000811915"/>
    <s v="012-022-00317594"/>
    <n v="1778.91"/>
    <n v="1994.53"/>
    <s v="ZPVN"/>
    <s v="40569772"/>
    <s v="P000034087"/>
    <n v="8002835197"/>
    <x v="3599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787.059000000001"/>
    <n v="14037.058999999999"/>
    <n v="8750"/>
    <n v="218.4"/>
    <m/>
    <x v="10"/>
    <n v="11"/>
    <s v="11"/>
    <n v="14"/>
    <x v="1"/>
    <n v="0.78"/>
    <n v="15.6"/>
    <s v="TRANSPORTE PROPIO"/>
    <n v="1013863"/>
    <s v="DISTRIBUCIONES NARANJO"/>
    <x v="12"/>
  </r>
  <r>
    <n v="1002216284"/>
    <s v="UE01"/>
    <x v="26"/>
    <d v="1899-12-30T09:28:00"/>
    <x v="4736"/>
    <s v=""/>
    <s v=""/>
    <n v="0"/>
    <n v="0"/>
    <s v="ZPRC"/>
    <s v="2500108975"/>
    <s v="P000034102"/>
    <n v="8002835210"/>
    <x v="3600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00"/>
    <n v="34090"/>
    <n v="17710"/>
    <n v="346.8"/>
    <m/>
    <x v="7"/>
    <n v="11"/>
    <s v="11"/>
    <n v="34"/>
    <x v="1"/>
    <n v="0.51"/>
    <n v="10.200000000000001"/>
    <s v="TRANSPORTE PROPIO"/>
    <n v="1013388"/>
    <s v="CAMPAÑA MALDONADO BLANCA CECILIA"/>
    <x v="38"/>
  </r>
  <r>
    <n v="1002216282"/>
    <s v="UE01"/>
    <x v="26"/>
    <d v="1899-12-30T09:36:00"/>
    <x v="4737"/>
    <s v="9000811921"/>
    <s v="012-022-00317596"/>
    <n v="3941.92"/>
    <n v="4419.71"/>
    <s v="ZPVN"/>
    <s v="40568988"/>
    <s v="P000033821"/>
    <n v="8002835207"/>
    <x v="3601"/>
    <x v="10"/>
    <x v="10"/>
    <n v="31.29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460"/>
    <n v="31290"/>
    <n v="18170"/>
    <n v="510.03"/>
    <m/>
    <x v="106"/>
    <n v="11"/>
    <s v="11"/>
    <n v="31.29"/>
    <x v="1"/>
    <n v="16.300095877277084"/>
    <n v="16.300095877277084"/>
    <s v="TRANSPORTE PROPIO"/>
    <n v="1013862"/>
    <s v="JACOME MARTINEZ EDGAR BOLIVAR"/>
    <x v="229"/>
  </r>
  <r>
    <n v="1002216285"/>
    <s v="UE01"/>
    <x v="26"/>
    <d v="1899-12-30T09:40:00"/>
    <x v="4738"/>
    <s v="9000811923"/>
    <s v="012-022-00317598"/>
    <n v="1616.98"/>
    <n v="1812.97"/>
    <s v="ZPVN"/>
    <s v="40569685"/>
    <s v="P000034026"/>
    <n v="8002835211"/>
    <x v="3602"/>
    <x v="7"/>
    <x v="7"/>
    <n v="24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  <n v="1014266"/>
    <s v="TRANSBOSNA CIA. LTDA."/>
    <x v="3"/>
  </r>
  <r>
    <n v="1002216285"/>
    <s v="UE01"/>
    <x v="26"/>
    <d v="1899-12-30T09:40:00"/>
    <x v="4739"/>
    <s v="9000811922"/>
    <s v="012-022-00317597"/>
    <n v="1598.06"/>
    <n v="1791.76"/>
    <s v="ZPVN"/>
    <s v="40569684"/>
    <s v="P000034025"/>
    <n v="8002835212"/>
    <x v="3602"/>
    <x v="6"/>
    <x v="6"/>
    <n v="24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  <n v="1014266"/>
    <s v="TRANSBOSNA CIA. LTDA."/>
    <x v="3"/>
  </r>
  <r>
    <n v="1002216291"/>
    <s v="UE01"/>
    <x v="26"/>
    <d v="1899-12-30T09:44:00"/>
    <x v="4740"/>
    <s v="9000811924"/>
    <s v="012-022-00317599"/>
    <n v="2301.35"/>
    <n v="2580.29"/>
    <s v="ZPVN"/>
    <s v="40569852"/>
    <s v="P000034113"/>
    <n v="8002835219"/>
    <x v="360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2"/>
    <x v="102"/>
    <s v="100021206"/>
    <s v="OBANDO ADRIAN"/>
    <s v="ZEMU"/>
    <x v="142"/>
    <s v="2"/>
    <s v="Sin Pallet"/>
    <n v="0"/>
    <n v="0"/>
    <x v="0"/>
    <n v="27000"/>
    <n v="18070"/>
    <n v="8930"/>
    <n v="266.39999999999998"/>
    <m/>
    <x v="100"/>
    <n v="11"/>
    <s v="11"/>
    <n v="18"/>
    <x v="1"/>
    <n v="0.74"/>
    <n v="14.799999999999999"/>
    <s v="LA ARMENIA S.A."/>
    <n v="1021912"/>
    <s v="TAPIA MEJIA GEOVANNY FRANCISCO"/>
    <x v="142"/>
  </r>
  <r>
    <n v="1002216339"/>
    <s v="UE01"/>
    <x v="26"/>
    <d v="1899-12-30T09:47:00"/>
    <x v="4741"/>
    <s v="9000811925"/>
    <s v="012-022-00317600"/>
    <n v="2224.8000000000002"/>
    <n v="2494.46"/>
    <s v="ZPVN"/>
    <s v="40569878"/>
    <s v="P000034126"/>
    <n v="8002835274"/>
    <x v="3604"/>
    <x v="5"/>
    <x v="5"/>
    <n v="360"/>
    <s v="BOL"/>
    <s v="101500"/>
    <x v="30"/>
    <s v="807110"/>
    <s v="FERRETERIA EL CARMEN"/>
    <x v="1"/>
    <s v="CALLE GUAYAQUIL"/>
    <x v="36"/>
    <s v="O-Pichincha-Elquinche"/>
    <n v="76"/>
    <x v="33"/>
    <x v="33"/>
    <s v="10006961"/>
    <s v="CUSHCAGUA SALAZAR JOSE MANUEL"/>
    <s v="ZEMU"/>
    <x v="111"/>
    <s v="2"/>
    <s v="Sin Pallet"/>
    <n v="0"/>
    <n v="0"/>
    <x v="0"/>
    <n v="27190"/>
    <n v="18060"/>
    <n v="9130"/>
    <n v="126"/>
    <m/>
    <x v="31"/>
    <n v="11"/>
    <s v="11"/>
    <n v="18"/>
    <x v="1"/>
    <n v="0.35"/>
    <n v="7"/>
    <s v="CIAPRUTE S.A."/>
    <n v="1022019"/>
    <s v="ENRIQUEZ LARA ORLANDO DANILO"/>
    <x v="111"/>
  </r>
  <r>
    <n v="1002216296"/>
    <s v="UE01"/>
    <x v="26"/>
    <d v="1899-12-30T09:54:00"/>
    <x v="4742"/>
    <s v="9000811927"/>
    <s v="012-022-00317601"/>
    <n v="2301.35"/>
    <n v="2580.29"/>
    <s v="ZPVN"/>
    <s v="40569853"/>
    <s v="P000034114"/>
    <n v="8002835224"/>
    <x v="3605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06"/>
    <x v="106"/>
    <s v="100019455"/>
    <s v="ORDONEZ ISAIAS"/>
    <s v="ZEMU"/>
    <x v="169"/>
    <s v="2"/>
    <s v="Sin Pallet"/>
    <n v="0"/>
    <n v="0"/>
    <x v="0"/>
    <n v="27080"/>
    <n v="18040"/>
    <n v="9040"/>
    <n v="273.60000000000002"/>
    <m/>
    <x v="104"/>
    <n v="11"/>
    <s v="11"/>
    <n v="18"/>
    <x v="1"/>
    <n v="0.76"/>
    <n v="15.200000000000001"/>
    <s v="LA ARMENIA S.A."/>
    <n v="1021623"/>
    <s v="VILLARREAL HIGUERA FERNANDO SALVADO"/>
    <x v="169"/>
  </r>
  <r>
    <n v="1002216378"/>
    <s v="UE01"/>
    <x v="26"/>
    <d v="1899-12-30T09:58:00"/>
    <x v="4743"/>
    <s v="9000811928"/>
    <s v="012-022-00317602"/>
    <n v="4217.3999999999996"/>
    <n v="4728.58"/>
    <s v="ZPVN"/>
    <s v="40569667"/>
    <s v="0000397596"/>
    <n v="8002835323"/>
    <x v="3606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10"/>
    <n v="32990"/>
    <n v="18320"/>
    <n v="620.4"/>
    <m/>
    <x v="8"/>
    <n v="11"/>
    <s v="11"/>
    <n v="33"/>
    <x v="1"/>
    <n v="0.94"/>
    <n v="18.8"/>
    <s v="TRANSPORTE PROPIO"/>
    <n v="1019410"/>
    <s v="POZO VILLAFUERTE EDISON ROBERTO"/>
    <x v="255"/>
  </r>
  <r>
    <n v="1002216305"/>
    <s v="UE01"/>
    <x v="26"/>
    <d v="1899-12-30T10:07:00"/>
    <x v="4744"/>
    <s v="9000811930"/>
    <s v="012-022-00317604"/>
    <n v="4054.8"/>
    <n v="4546.2700000000004"/>
    <s v="ZPVN"/>
    <s v="40569836"/>
    <s v="P000034107"/>
    <n v="8002835233"/>
    <x v="3607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05.152000000002"/>
    <n v="31075.151999999998"/>
    <n v="8830"/>
    <n v="458.8"/>
    <m/>
    <x v="27"/>
    <n v="11"/>
    <s v="11"/>
    <n v="31"/>
    <x v="1"/>
    <n v="0.74"/>
    <n v="14.8"/>
    <s v="TRANSPORTE PROPIO"/>
    <n v="1017066"/>
    <s v="MISE MISE NESTOR SALOMON"/>
    <x v="35"/>
  </r>
  <r>
    <n v="1002216305"/>
    <s v="UE01"/>
    <x v="26"/>
    <d v="1899-12-30T10:07:00"/>
    <x v="4745"/>
    <s v="9000811929"/>
    <s v="012-022-00317603"/>
    <n v="260"/>
    <n v="291.51"/>
    <s v="ZPVN"/>
    <s v="40569837"/>
    <s v="P000034108"/>
    <n v="8002835232"/>
    <x v="3607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34.848"/>
    <n v="2004.848"/>
    <n v="8830"/>
    <n v="29.6"/>
    <m/>
    <x v="27"/>
    <n v="11"/>
    <s v="11"/>
    <n v="2"/>
    <x v="1"/>
    <n v="0.74"/>
    <n v="14.8"/>
    <s v="TRANSPORTE PROPIO"/>
    <n v="1017066"/>
    <s v="MISE MISE NESTOR SALOMON"/>
    <x v="35"/>
  </r>
  <r>
    <n v="1002216369"/>
    <s v="UE01"/>
    <x v="26"/>
    <d v="1899-12-30T10:11:00"/>
    <x v="4746"/>
    <s v="9000782705"/>
    <s v="013-020-00046415"/>
    <n v="3450.1"/>
    <n v="3868.28"/>
    <s v="ZPDF"/>
    <s v="70171631"/>
    <s v="0000397248"/>
    <n v="8002835311"/>
    <x v="3608"/>
    <x v="8"/>
    <x v="8"/>
    <n v="30.8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5104"/>
    <s v="ESQUIVEL FLAVIO"/>
    <s v="ZECI"/>
    <x v="10"/>
    <s v="2"/>
    <s v="Sin Pallet"/>
    <n v="0"/>
    <n v="0"/>
    <x v="1"/>
    <n v="49700"/>
    <n v="30810"/>
    <n v="18890"/>
    <n v="0"/>
    <m/>
    <x v="1"/>
    <n v="11"/>
    <s v="11"/>
    <n v="30.81"/>
    <x v="1"/>
    <n v="0"/>
    <n v="0"/>
    <s v="TRANSCONCEM CIA. LTDA."/>
    <n v="1013227"/>
    <s v="COMPAÑIA DE TRANSPORTE PESADO"/>
    <x v="10"/>
  </r>
  <r>
    <n v="1002216380"/>
    <s v="UE01"/>
    <x v="26"/>
    <d v="1899-12-30T10:11:00"/>
    <x v="4747"/>
    <s v=""/>
    <s v=""/>
    <n v="0"/>
    <n v="0"/>
    <s v="ZPRC"/>
    <s v="2500108980"/>
    <s v="P000034115"/>
    <n v="8002835326"/>
    <x v="3609"/>
    <x v="6"/>
    <x v="6"/>
    <n v="6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1570"/>
    <n v="33000"/>
    <n v="18570"/>
    <n v="594"/>
    <m/>
    <x v="72"/>
    <n v="11"/>
    <s v="11"/>
    <n v="33"/>
    <x v="1"/>
    <n v="0.9"/>
    <n v="18"/>
    <s v="TRANSPORTE PROPIO"/>
    <n v="1014110"/>
    <s v="RODRIGUEZ CORREA ROSA AYDE"/>
    <x v="254"/>
  </r>
  <r>
    <n v="1002216316"/>
    <s v="UE01"/>
    <x v="26"/>
    <d v="1899-12-30T10:17:00"/>
    <x v="4748"/>
    <s v="9000811934"/>
    <s v="012-022-00317606"/>
    <n v="2159.4899999999998"/>
    <n v="2421.2399999999998"/>
    <s v="ZPVN"/>
    <s v="40569872"/>
    <s v="0000397866"/>
    <n v="8002835248"/>
    <x v="3610"/>
    <x v="7"/>
    <x v="7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  <n v="1023699"/>
    <s v="RIVADENEIRA MORALES KEVIN ANTONIO"/>
    <x v="168"/>
  </r>
  <r>
    <n v="1002216316"/>
    <s v="UE01"/>
    <x v="26"/>
    <d v="1899-12-30T10:17:00"/>
    <x v="4749"/>
    <s v="9000811933"/>
    <s v="012-022-00317605"/>
    <n v="2146.42"/>
    <n v="2406.58"/>
    <s v="ZPVN"/>
    <s v="40569872"/>
    <s v="0000397865"/>
    <n v="8002835247"/>
    <x v="3610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  <n v="1023699"/>
    <s v="RIVADENEIRA MORALES KEVIN ANTONIO"/>
    <x v="168"/>
  </r>
  <r>
    <n v="1002216340"/>
    <s v="UE01"/>
    <x v="26"/>
    <d v="1899-12-30T10:28:00"/>
    <x v="4750"/>
    <s v="9000811940"/>
    <s v="012-022-00317607"/>
    <n v="2523.6"/>
    <n v="2829.47"/>
    <s v="ZPVN"/>
    <s v="40569884"/>
    <s v="P000034127"/>
    <n v="8002835275"/>
    <x v="3611"/>
    <x v="7"/>
    <x v="7"/>
    <n v="360"/>
    <s v="BOL"/>
    <s v="101552"/>
    <x v="100"/>
    <s v="807388"/>
    <s v="FERRETERIA JR"/>
    <x v="9"/>
    <s v="AMBUQUI PANAMERICANA KM 39"/>
    <x v="102"/>
    <s v="O-Imbabura-Ambuqui"/>
    <n v="68.5"/>
    <x v="151"/>
    <x v="151"/>
    <s v="10003575"/>
    <s v="QUILCA CAYAMBE EDISON BAYARDO"/>
    <s v="ZEMU"/>
    <x v="225"/>
    <s v="2"/>
    <s v="Sin Pallet"/>
    <n v="0"/>
    <n v="0"/>
    <x v="0"/>
    <n v="27090"/>
    <n v="18020"/>
    <n v="9070"/>
    <n v="111.6"/>
    <m/>
    <x v="148"/>
    <n v="11"/>
    <s v="11"/>
    <n v="18"/>
    <x v="1"/>
    <n v="0.31"/>
    <n v="6.1999999999999993"/>
    <s v="RUTAS COTACACHENSES S.A."/>
    <n v="1021773"/>
    <s v="RUIZ LASTRA OLGER FABIAN"/>
    <x v="225"/>
  </r>
  <r>
    <n v="1002216386"/>
    <s v="UE01"/>
    <x v="26"/>
    <d v="1899-12-30T10:37:00"/>
    <x v="4751"/>
    <s v=""/>
    <s v=""/>
    <n v="0"/>
    <n v="0"/>
    <s v="ZPRC"/>
    <s v="2500108978"/>
    <s v="P000034106"/>
    <n v="8002835335"/>
    <x v="3612"/>
    <x v="5"/>
    <x v="5"/>
    <n v="3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6774.544999999998"/>
    <n v="18054.544999999998"/>
    <n v="8720"/>
    <n v="183.6"/>
    <m/>
    <x v="109"/>
    <n v="11"/>
    <s v="11"/>
    <n v="18"/>
    <x v="1"/>
    <n v="0.51"/>
    <n v="10.199999999999999"/>
    <s v="TRANSPORTE PROPIO"/>
    <n v="1018725"/>
    <s v="TRANSPORTE DE CARGA PESADA"/>
    <x v="154"/>
  </r>
  <r>
    <n v="1002216386"/>
    <s v="UE01"/>
    <x v="26"/>
    <d v="1899-12-30T10:37:00"/>
    <x v="4752"/>
    <s v=""/>
    <s v=""/>
    <n v="0"/>
    <n v="0"/>
    <s v="ZPRC"/>
    <s v="2500108977"/>
    <s v="P000034105"/>
    <n v="8002835336"/>
    <x v="3612"/>
    <x v="6"/>
    <x v="6"/>
    <n v="30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3765.455000000002"/>
    <n v="15045.455"/>
    <n v="8720"/>
    <n v="153"/>
    <m/>
    <x v="109"/>
    <n v="11"/>
    <s v="11"/>
    <n v="15"/>
    <x v="1"/>
    <n v="0.51"/>
    <n v="10.199999999999999"/>
    <s v="TRANSPORTE PROPIO"/>
    <n v="1018725"/>
    <s v="TRANSPORTE DE CARGA PESADA"/>
    <x v="154"/>
  </r>
  <r>
    <n v="1002216344"/>
    <s v="UE01"/>
    <x v="26"/>
    <d v="1899-12-30T10:39:00"/>
    <x v="4753"/>
    <s v=""/>
    <s v=""/>
    <n v="0"/>
    <n v="0"/>
    <s v="ZPRC"/>
    <s v="2500108981"/>
    <s v="P000034124"/>
    <n v="8002835279"/>
    <x v="3613"/>
    <x v="7"/>
    <x v="7"/>
    <n v="360"/>
    <s v="BOL"/>
    <s v="101633"/>
    <x v="15"/>
    <s v="810878"/>
    <s v="BODEGA ZUMBALICA"/>
    <x v="6"/>
    <s v="COLAISA"/>
    <x v="17"/>
    <s v="O-Cotopaxi-Latacunga"/>
    <n v="198"/>
    <x v="16"/>
    <x v="16"/>
    <s v="10008215"/>
    <s v="MAFLA SEVILLANO LUIS EDUARDO"/>
    <s v="ZEMU"/>
    <x v="107"/>
    <s v="2"/>
    <s v="Sin Pallet"/>
    <n v="0"/>
    <n v="0"/>
    <x v="0"/>
    <n v="26990"/>
    <n v="18030"/>
    <n v="8960"/>
    <n v="266.39999999999998"/>
    <m/>
    <x v="16"/>
    <n v="11"/>
    <s v="11"/>
    <n v="18"/>
    <x v="1"/>
    <n v="0.74"/>
    <n v="14.799999999999999"/>
    <s v="LA ARMENIA S.A."/>
    <n v="1020060"/>
    <s v="FUERTES RUEDA HUGO BALDOMERO"/>
    <x v="107"/>
  </r>
  <r>
    <n v="1002216388"/>
    <s v="UE01"/>
    <x v="26"/>
    <d v="1899-12-30T10:40:00"/>
    <x v="4754"/>
    <s v="9000811944"/>
    <s v="012-022-00317608"/>
    <n v="2426.4"/>
    <n v="2720.5"/>
    <s v="ZPVN"/>
    <s v="40569907"/>
    <s v="P000034130"/>
    <n v="8002835339"/>
    <x v="3614"/>
    <x v="6"/>
    <x v="6"/>
    <n v="360"/>
    <s v="BOL"/>
    <s v="101628"/>
    <x v="13"/>
    <s v="802561"/>
    <s v="LOCAL EL QUINCHE"/>
    <x v="1"/>
    <s v="AV. INTEROCEANICA Y CALLE QUITO"/>
    <x v="36"/>
    <s v="O-Pichincha-Elquinche"/>
    <n v="76"/>
    <x v="118"/>
    <x v="118"/>
    <s v="100020038"/>
    <s v="VIVAS ANDRES"/>
    <s v="ZEMU"/>
    <x v="165"/>
    <s v="2"/>
    <s v="Sin Pallet"/>
    <n v="0"/>
    <n v="0"/>
    <x v="0"/>
    <n v="27200"/>
    <n v="18030"/>
    <n v="9170"/>
    <n v="126"/>
    <m/>
    <x v="116"/>
    <n v="11"/>
    <s v="11"/>
    <n v="18"/>
    <x v="1"/>
    <n v="0.35"/>
    <n v="7"/>
    <s v="TRAPSA C.A."/>
    <n v="1013505"/>
    <s v="HERMOZA LOZADA JORGE ABDON"/>
    <x v="165"/>
  </r>
  <r>
    <n v="1002216377"/>
    <s v="UE01"/>
    <x v="26"/>
    <d v="1899-12-30T10:43:00"/>
    <x v="4755"/>
    <s v="9000811945"/>
    <s v="012-022-00317609"/>
    <n v="2287.17"/>
    <n v="2564.39"/>
    <s v="ZPVN"/>
    <s v="40569885"/>
    <s v="0000397874"/>
    <n v="8002835322"/>
    <x v="3615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170"/>
    <n v="18020"/>
    <n v="9150"/>
    <n v="273.60000000000002"/>
    <m/>
    <x v="141"/>
    <n v="11"/>
    <s v="11"/>
    <n v="18"/>
    <x v="1"/>
    <n v="0.76"/>
    <n v="15.200000000000001"/>
    <s v="TRANSPORTE PROPIO"/>
    <n v="1023045"/>
    <s v="ESPINOSA OTAVALO PABLO ANIBAL"/>
    <x v="211"/>
  </r>
  <r>
    <n v="1002216376"/>
    <s v="UE01"/>
    <x v="26"/>
    <d v="1899-12-30T10:44:00"/>
    <x v="4756"/>
    <s v=""/>
    <s v=""/>
    <n v="0"/>
    <n v="0"/>
    <s v="ZPRC"/>
    <s v="2500108982"/>
    <s v="P000034129"/>
    <n v="8002835321"/>
    <x v="3616"/>
    <x v="7"/>
    <x v="7"/>
    <n v="360"/>
    <s v="BOL"/>
    <s v="101633"/>
    <x v="15"/>
    <s v="803189"/>
    <s v="SACOS BODEGA LASSO"/>
    <x v="6"/>
    <s v="PANAMERICANA NORTE"/>
    <x v="6"/>
    <s v="O-Cotopaxi-Lasso"/>
    <n v="178"/>
    <x v="107"/>
    <x v="107"/>
    <s v="10000354"/>
    <s v="HARO HARO JORDAN JOSUE"/>
    <s v="ZEMU"/>
    <x v="149"/>
    <s v="2"/>
    <s v="Sin Pallet"/>
    <n v="0"/>
    <n v="0"/>
    <x v="0"/>
    <n v="26960"/>
    <n v="18020"/>
    <n v="8940"/>
    <n v="248.4"/>
    <m/>
    <x v="105"/>
    <n v="11"/>
    <s v="11"/>
    <n v="18"/>
    <x v="1"/>
    <n v="0.69000000000000006"/>
    <n v="13.8"/>
    <s v="TRIMPESAS S.A."/>
    <n v="1013275"/>
    <s v="HARO RUIZ SIXTO RIGOBERTO"/>
    <x v="149"/>
  </r>
  <r>
    <n v="1002216365"/>
    <s v="UE01"/>
    <x v="26"/>
    <d v="1899-12-30T10:52:00"/>
    <x v="4757"/>
    <s v="9000811947"/>
    <s v="012-022-00317610"/>
    <n v="4505.1899999999996"/>
    <n v="5051.25"/>
    <s v="ZPVN"/>
    <s v="40569894"/>
    <s v="0000397883"/>
    <n v="8002835307"/>
    <x v="3617"/>
    <x v="9"/>
    <x v="9"/>
    <n v="660"/>
    <s v="BOL"/>
    <s v="101446"/>
    <x v="48"/>
    <s v="806447"/>
    <s v="FERRETERIA UNIVERSAL"/>
    <x v="9"/>
    <s v="VIA SAL LORENZO SECTOR EL LIMONAL"/>
    <x v="101"/>
    <s v="O-Imbabura-Lita"/>
    <n v="548"/>
    <x v="61"/>
    <x v="61"/>
    <s v="100014844"/>
    <s v="HERNANDEZ CARLOS"/>
    <s v="ZETT"/>
    <x v="77"/>
    <s v="2"/>
    <s v="Sin Pallet"/>
    <n v="0"/>
    <n v="0"/>
    <x v="0"/>
    <n v="50900"/>
    <n v="33090"/>
    <n v="17810"/>
    <n v="1036.2"/>
    <m/>
    <x v="59"/>
    <n v="11"/>
    <s v="11"/>
    <n v="33"/>
    <x v="1"/>
    <n v="1.57"/>
    <n v="31.400000000000002"/>
    <s v="J.V. TRANSPREMIUN CIA.LTDA"/>
    <n v="1013670"/>
    <s v="ANDRADE ROSERO LUIS ALBERTO"/>
    <x v="77"/>
  </r>
  <r>
    <n v="1002216423"/>
    <s v="UE01"/>
    <x v="26"/>
    <d v="1899-12-30T11:05:00"/>
    <x v="4758"/>
    <s v="9000811951"/>
    <s v="012-022-00317611"/>
    <n v="2354.4"/>
    <n v="2639.77"/>
    <s v="ZPVN"/>
    <s v="40569920"/>
    <s v="P000034134"/>
    <n v="8002835382"/>
    <x v="3618"/>
    <x v="7"/>
    <x v="7"/>
    <n v="360"/>
    <s v="BOL"/>
    <s v="101730"/>
    <x v="58"/>
    <s v="802059"/>
    <s v="ROMULO CHANGO"/>
    <x v="6"/>
    <s v="ROMULO CHANGO / VIA LATACUNGA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10"/>
    <n v="18030"/>
    <n v="9180"/>
    <n v="266.39999999999998"/>
    <m/>
    <x v="22"/>
    <n v="11"/>
    <s v="11"/>
    <n v="18"/>
    <x v="1"/>
    <n v="0.74"/>
    <n v="14.799999999999999"/>
    <s v="TRANINTAGSA S.A."/>
    <n v="1014062"/>
    <s v="BENALCAZAR DE LA CRUZ MILTON PATRIC"/>
    <x v="143"/>
  </r>
  <r>
    <n v="1002216359"/>
    <s v="UE01"/>
    <x v="26"/>
    <d v="1899-12-30T11:07:00"/>
    <x v="4759"/>
    <s v="9000811953"/>
    <s v="012-022-00317613"/>
    <n v="2237.4"/>
    <n v="2508.59"/>
    <s v="ZPVN"/>
    <s v="40569890"/>
    <s v="0000397880"/>
    <n v="8002835298"/>
    <x v="3619"/>
    <x v="3"/>
    <x v="3"/>
    <n v="330"/>
    <s v="BOL"/>
    <s v="101661"/>
    <x v="222"/>
    <s v="810295"/>
    <s v="BODEGA PRINCIPAL PROMACONS"/>
    <x v="86"/>
    <s v="AV PADRE LINO CAMPISAN"/>
    <x v="143"/>
    <s v="O-Esmeraldas-Sanlorenzo"/>
    <n v="529"/>
    <x v="143"/>
    <x v="143"/>
    <s v="100020688"/>
    <s v="RIVERA JENRRI"/>
    <s v="ZETT"/>
    <x v="210"/>
    <s v="2"/>
    <s v="Sin Pallet"/>
    <n v="0"/>
    <n v="0"/>
    <x v="0"/>
    <n v="25055"/>
    <n v="16490"/>
    <n v="8565"/>
    <n v="478.5"/>
    <m/>
    <x v="140"/>
    <n v="11"/>
    <s v="11"/>
    <n v="16.5"/>
    <x v="1"/>
    <n v="1.45"/>
    <n v="29"/>
    <s v="LIDENORTI S.A."/>
    <n v="1013759"/>
    <s v="DURAN VALENCIA CARLOS EFREN"/>
    <x v="210"/>
  </r>
  <r>
    <n v="1002216359"/>
    <s v="UE01"/>
    <x v="26"/>
    <d v="1899-12-30T11:07:00"/>
    <x v="4760"/>
    <s v="9000811952"/>
    <s v="012-022-00317612"/>
    <n v="2326.5"/>
    <n v="2608.4899999999998"/>
    <s v="ZPVN"/>
    <s v="40569890"/>
    <s v="0000397879"/>
    <n v="8002835299"/>
    <x v="3619"/>
    <x v="4"/>
    <x v="4"/>
    <n v="330"/>
    <s v="BOL"/>
    <s v="101661"/>
    <x v="222"/>
    <s v="810295"/>
    <s v="BODEGA PRINCIPAL PROMACONS"/>
    <x v="86"/>
    <s v="AV PADRE LINO CAMPISAN"/>
    <x v="143"/>
    <s v="O-Esmeraldas-Sanlorenzo"/>
    <n v="529"/>
    <x v="143"/>
    <x v="143"/>
    <s v="100020688"/>
    <s v="RIVERA JENRRI"/>
    <s v="ZETT"/>
    <x v="210"/>
    <s v="2"/>
    <s v="Sin Pallet"/>
    <n v="0"/>
    <n v="0"/>
    <x v="0"/>
    <n v="25055"/>
    <n v="16490"/>
    <n v="8565"/>
    <n v="478.5"/>
    <m/>
    <x v="140"/>
    <n v="11"/>
    <s v="11"/>
    <n v="16.5"/>
    <x v="1"/>
    <n v="1.45"/>
    <n v="29"/>
    <s v="LIDENORTI S.A."/>
    <n v="1013759"/>
    <s v="DURAN VALENCIA CARLOS EFREN"/>
    <x v="210"/>
  </r>
  <r>
    <n v="1002216392"/>
    <s v="UE01"/>
    <x v="26"/>
    <d v="1899-12-30T11:08:00"/>
    <x v="4761"/>
    <s v="9000811954"/>
    <s v="012-022-00317614"/>
    <n v="282.8"/>
    <n v="317.08"/>
    <s v="ZPVN"/>
    <s v="40569755"/>
    <s v="0000397791"/>
    <n v="8002835344"/>
    <x v="3620"/>
    <x v="4"/>
    <x v="4"/>
    <n v="40"/>
    <s v="BOL"/>
    <s v="102270"/>
    <x v="39"/>
    <s v="803356"/>
    <s v="BODEGA SIMON PLATA TORRES"/>
    <x v="22"/>
    <s v="OLMEDO 407 Y SAN JOSE OBRERO"/>
    <x v="32"/>
    <s v="O-Esmeraldas-Esmeraldas"/>
    <n v="388"/>
    <x v="44"/>
    <x v="44"/>
    <s v="10007279"/>
    <s v="QUILUMBANGO LLIQUIN HECTOR FERNANDO"/>
    <s v="ZEMU"/>
    <x v="54"/>
    <s v="2"/>
    <s v="Sin Pallet"/>
    <n v="0"/>
    <n v="0"/>
    <x v="0"/>
    <n v="6508.8890000000001"/>
    <n v="1998.8889999999999"/>
    <n v="4510"/>
    <n v="42.4"/>
    <m/>
    <x v="42"/>
    <n v="11"/>
    <s v="11"/>
    <n v="2"/>
    <x v="1"/>
    <n v="1.06"/>
    <n v="21.2"/>
    <s v="LIDENORTI S.A."/>
    <n v="1022120"/>
    <s v="RUIZ MORALES VANESSA SOLANGE"/>
    <x v="54"/>
  </r>
  <r>
    <n v="1002216392"/>
    <s v="UE01"/>
    <x v="26"/>
    <d v="1899-12-30T11:08:00"/>
    <x v="4762"/>
    <s v="9000811955"/>
    <s v="012-022-00317615"/>
    <n v="2262.4"/>
    <n v="2536.62"/>
    <s v="ZPVN"/>
    <s v="40569754"/>
    <s v="0000397790"/>
    <n v="8002835343"/>
    <x v="3620"/>
    <x v="4"/>
    <x v="4"/>
    <n v="320"/>
    <s v="BOL"/>
    <s v="102270"/>
    <x v="39"/>
    <s v="803356"/>
    <s v="BODEGA SIMON PLATA TORRES"/>
    <x v="22"/>
    <s v="OLMEDO 407 Y SAN JOSE OBRERO"/>
    <x v="32"/>
    <s v="O-Esmeraldas-Esmeraldas"/>
    <n v="388"/>
    <x v="44"/>
    <x v="44"/>
    <s v="10007279"/>
    <s v="QUILUMBANGO LLIQUIN HECTOR FERNANDO"/>
    <s v="ZEMU"/>
    <x v="54"/>
    <s v="2"/>
    <s v="Sin Pallet"/>
    <n v="0"/>
    <n v="0"/>
    <x v="0"/>
    <n v="20501.111000000001"/>
    <n v="15991.111000000001"/>
    <n v="4510"/>
    <n v="339.2"/>
    <m/>
    <x v="42"/>
    <n v="11"/>
    <s v="11"/>
    <n v="16"/>
    <x v="1"/>
    <n v="1.06"/>
    <n v="21.2"/>
    <s v="LIDENORTI S.A."/>
    <n v="1022120"/>
    <s v="RUIZ MORALES VANESSA SOLANGE"/>
    <x v="54"/>
  </r>
  <r>
    <n v="1002216353"/>
    <s v="UE01"/>
    <x v="26"/>
    <d v="1899-12-30T11:13:00"/>
    <x v="4763"/>
    <s v="9000811956"/>
    <s v="012-022-00317616"/>
    <n v="3865.85"/>
    <n v="4334.41"/>
    <s v="ZPVN"/>
    <s v="40569886"/>
    <s v="0000397877"/>
    <n v="8002835292"/>
    <x v="3621"/>
    <x v="2"/>
    <x v="2"/>
    <n v="31.6"/>
    <s v="T"/>
    <s v="101685"/>
    <x v="58"/>
    <s v="806726"/>
    <s v="GRANEL HORMIBOSNA IBARRA-IBARRA"/>
    <x v="9"/>
    <s v="LAS PALMAS ANTIGUA VIA URCUQUI"/>
    <x v="11"/>
    <s v="O-Imbabura-Ibarra"/>
    <n v="30"/>
    <x v="75"/>
    <x v="75"/>
    <s v="100014925"/>
    <s v="ROSERO FERNANDO"/>
    <s v="ZECI"/>
    <x v="108"/>
    <s v="2"/>
    <s v="Sin Pallet"/>
    <n v="0"/>
    <n v="0"/>
    <x v="0"/>
    <n v="50960"/>
    <n v="31600"/>
    <n v="19360"/>
    <n v="113.76"/>
    <m/>
    <x v="73"/>
    <n v="11"/>
    <s v="11"/>
    <n v="31.6"/>
    <x v="1"/>
    <n v="3.6"/>
    <n v="3.6"/>
    <s v="J.V. TRANSPREMIUN CIA.LTDA"/>
    <n v="1013906"/>
    <s v="VALLEJOS VILLEGAS SAUL EDUARDO"/>
    <x v="108"/>
  </r>
  <r>
    <n v="1002216432"/>
    <s v="UE01"/>
    <x v="26"/>
    <d v="1899-12-30T11:09:00"/>
    <x v="4764"/>
    <s v="9000811957"/>
    <s v="012-022-00317617"/>
    <n v="4217.3999999999996"/>
    <n v="4728.58"/>
    <s v="ZPVN"/>
    <s v="40569212"/>
    <s v="0000396872"/>
    <n v="8002835390"/>
    <x v="3622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040"/>
    <n v="33000"/>
    <n v="18040"/>
    <n v="594"/>
    <m/>
    <x v="55"/>
    <n v="11"/>
    <s v="11"/>
    <n v="33"/>
    <x v="1"/>
    <n v="0.9"/>
    <n v="18"/>
    <s v="TRANSPORTE PROPIO"/>
    <n v="1013244"/>
    <s v="FREVITRANSPORT CIA. LTDA."/>
    <x v="85"/>
  </r>
  <r>
    <n v="1002216425"/>
    <s v="UE01"/>
    <x v="26"/>
    <d v="1899-12-30T11:13:00"/>
    <x v="4765"/>
    <s v="9000811958"/>
    <s v="012-022-00317618"/>
    <n v="2444.4"/>
    <n v="2740.68"/>
    <s v="ZPVN"/>
    <s v="40569917"/>
    <s v="P000034133"/>
    <n v="8002835383"/>
    <x v="3623"/>
    <x v="6"/>
    <x v="6"/>
    <n v="360"/>
    <s v="BOL"/>
    <s v="101779"/>
    <x v="85"/>
    <s v="809900"/>
    <s v="FERRETERIA TACO"/>
    <x v="1"/>
    <s v="CALLE ALFONSO LAMIÑA"/>
    <x v="10"/>
    <s v="O-Pichincha-Tumbaco"/>
    <n v="110"/>
    <x v="118"/>
    <x v="118"/>
    <s v="100019438"/>
    <s v="CASTRO SELSO"/>
    <s v="ZEMU"/>
    <x v="282"/>
    <s v="2"/>
    <s v="Sin Pallet"/>
    <n v="0"/>
    <n v="0"/>
    <x v="0"/>
    <n v="26950"/>
    <n v="18030"/>
    <n v="8920"/>
    <n v="165.6"/>
    <m/>
    <x v="116"/>
    <n v="11"/>
    <s v="11"/>
    <n v="18"/>
    <x v="1"/>
    <n v="0.45999999999999996"/>
    <n v="9.1999999999999993"/>
    <s v="TRAPSA C.A."/>
    <n v="1013505"/>
    <s v="HERMOZA LOZADA JORGE ABDON"/>
    <x v="282"/>
  </r>
  <r>
    <n v="1002216413"/>
    <s v="UE01"/>
    <x v="26"/>
    <d v="1899-12-30T11:26:00"/>
    <x v="4766"/>
    <s v="9000811971"/>
    <s v="012-022-00317621"/>
    <n v="660"/>
    <n v="740"/>
    <s v="ZPVN"/>
    <s v="40569862"/>
    <s v="P000034119"/>
    <n v="8002835369"/>
    <x v="3624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0953.333000000001"/>
    <n v="5000"/>
    <n v="5953.3329999999996"/>
    <n v="133"/>
    <m/>
    <x v="52"/>
    <n v="11"/>
    <s v="11"/>
    <n v="5"/>
    <x v="1"/>
    <n v="1.33"/>
    <n v="26.6"/>
    <s v="TRANSPORTE PROPIO"/>
    <n v="1024926"/>
    <s v="BONILLA PILATAXI CHRISTIAN"/>
    <x v="69"/>
  </r>
  <r>
    <n v="1002216413"/>
    <s v="UE01"/>
    <x v="26"/>
    <d v="1899-12-30T11:26:00"/>
    <x v="4767"/>
    <s v="9000811969"/>
    <s v="012-022-00317619"/>
    <n v="1003.2"/>
    <n v="1124.79"/>
    <s v="ZPVN"/>
    <s v="40569861"/>
    <s v="P000034118"/>
    <n v="8002835370"/>
    <x v="3624"/>
    <x v="3"/>
    <x v="3"/>
    <n v="1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3953.333000000001"/>
    <n v="8000"/>
    <n v="5953.3329999999996"/>
    <n v="212.8"/>
    <m/>
    <x v="52"/>
    <n v="11"/>
    <s v="11"/>
    <n v="8"/>
    <x v="1"/>
    <n v="1.33"/>
    <n v="26.6"/>
    <s v="TRANSPORTE PROPIO"/>
    <n v="1024926"/>
    <s v="BONILLA PILATAXI CHRISTIAN"/>
    <x v="69"/>
  </r>
  <r>
    <n v="1002216413"/>
    <s v="UE01"/>
    <x v="26"/>
    <d v="1899-12-30T11:26:00"/>
    <x v="4768"/>
    <s v="9000811970"/>
    <s v="012-022-00317620"/>
    <n v="2608"/>
    <n v="2924.11"/>
    <s v="ZPVN"/>
    <s v="40569860"/>
    <s v="P000034117"/>
    <n v="8002835368"/>
    <x v="3624"/>
    <x v="4"/>
    <x v="4"/>
    <n v="4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5953.332999999999"/>
    <n v="20000"/>
    <n v="5953.3329999999996"/>
    <n v="532"/>
    <m/>
    <x v="52"/>
    <n v="11"/>
    <s v="11"/>
    <n v="20"/>
    <x v="1"/>
    <n v="1.33"/>
    <n v="26.6"/>
    <s v="TRANSPORTE PROPIO"/>
    <n v="1024926"/>
    <s v="BONILLA PILATAXI CHRISTIAN"/>
    <x v="69"/>
  </r>
  <r>
    <n v="1002216458"/>
    <s v="UE01"/>
    <x v="26"/>
    <d v="1899-12-30T11:29:00"/>
    <x v="4769"/>
    <s v=""/>
    <s v=""/>
    <n v="0"/>
    <n v="0"/>
    <s v="ZPRC"/>
    <s v="2500108970"/>
    <s v="P000034095"/>
    <n v="8002835419"/>
    <x v="3625"/>
    <x v="2"/>
    <x v="2"/>
    <n v="30.05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7740"/>
    <n v="30050"/>
    <n v="17690"/>
    <n v="0"/>
    <m/>
    <x v="3"/>
    <n v="11"/>
    <s v="11"/>
    <n v="30.05"/>
    <x v="1"/>
    <n v="0"/>
    <n v="0"/>
    <s v="UNICON"/>
    <n v="1014412"/>
    <s v="UNION DE CONCRETERAS UNICON UCUE"/>
    <x v="202"/>
  </r>
  <r>
    <n v="1002216467"/>
    <s v="UE01"/>
    <x v="26"/>
    <d v="1899-12-30T11:32:00"/>
    <x v="4770"/>
    <s v="9000811973"/>
    <s v="012-022-00317622"/>
    <n v="2534.4"/>
    <n v="2841.59"/>
    <s v="ZPVN"/>
    <s v="40569942"/>
    <s v="P000034137"/>
    <n v="8002835428"/>
    <x v="3626"/>
    <x v="6"/>
    <x v="6"/>
    <n v="360"/>
    <s v="BOL"/>
    <s v="101542"/>
    <x v="189"/>
    <s v="801486"/>
    <s v="BOD. FERRETERIA SION"/>
    <x v="8"/>
    <s v="EUGENIO ESPEJO S/N Y FEDERICO PAEZ"/>
    <x v="34"/>
    <s v="O-Imbabura-Sanpablo"/>
    <n v="15"/>
    <x v="133"/>
    <x v="133"/>
    <s v="100014955"/>
    <s v="VELASCO LUIS"/>
    <s v="ZEMU"/>
    <x v="190"/>
    <s v="2"/>
    <s v="Sin Pallet"/>
    <n v="0"/>
    <n v="0"/>
    <x v="0"/>
    <n v="27230"/>
    <n v="18040"/>
    <n v="9190"/>
    <n v="54"/>
    <m/>
    <x v="131"/>
    <n v="11"/>
    <s v="11"/>
    <n v="18"/>
    <x v="1"/>
    <n v="0.15"/>
    <n v="3"/>
    <s v="RUTAS COTACACHENSES S.A."/>
    <n v="10005626"/>
    <s v="BENALCAZAR DE LA CRUZ CRISTIAN ROBE"/>
    <x v="190"/>
  </r>
  <r>
    <n v="1002216474"/>
    <s v="UE01"/>
    <x v="26"/>
    <d v="1899-12-30T11:39:00"/>
    <x v="4771"/>
    <s v="9000811977"/>
    <s v="012-022-00317623"/>
    <n v="2336.4"/>
    <n v="2619.59"/>
    <s v="ZPVN"/>
    <s v="40569938"/>
    <s v="0000397950"/>
    <n v="8002835434"/>
    <x v="3627"/>
    <x v="7"/>
    <x v="7"/>
    <n v="360"/>
    <s v="BOL"/>
    <s v="101664"/>
    <x v="8"/>
    <s v="804158"/>
    <s v="MARIA SUSANA COFRE SANTO"/>
    <x v="6"/>
    <s v="VIA ZUMBALICA Y LA CALERA"/>
    <x v="17"/>
    <s v="O-Cotopaxi-Latacunga"/>
    <n v="198"/>
    <x v="93"/>
    <x v="93"/>
    <s v="10008274"/>
    <s v="JUMA AYALA DIEGO ARMANDO"/>
    <s v="ZEMU"/>
    <x v="286"/>
    <s v="2"/>
    <s v="Sin Pallet"/>
    <n v="0"/>
    <n v="0"/>
    <x v="0"/>
    <n v="26850"/>
    <n v="18030"/>
    <n v="8820"/>
    <n v="266.39999999999998"/>
    <m/>
    <x v="91"/>
    <n v="11"/>
    <s v="11"/>
    <n v="18"/>
    <x v="1"/>
    <n v="0.74"/>
    <n v="14.799999999999999"/>
    <s v="TRIMPESAS S.A."/>
    <n v="1012878"/>
    <s v="HINOJOSA SAN ANDRES ANGEL PATRICIO"/>
    <x v="285"/>
  </r>
  <r>
    <n v="1002216398"/>
    <s v="UE01"/>
    <x v="26"/>
    <d v="1899-12-30T11:41:00"/>
    <x v="4772"/>
    <s v="9000811978"/>
    <s v="012-022-00317624"/>
    <n v="3076.8"/>
    <n v="3449.73"/>
    <s v="ZPVN"/>
    <s v="40569897"/>
    <s v="0000397889"/>
    <n v="8002835350"/>
    <x v="3628"/>
    <x v="3"/>
    <x v="3"/>
    <n v="480"/>
    <s v="BOL"/>
    <s v="101582"/>
    <x v="132"/>
    <s v="802084"/>
    <s v="BODEGA FERROCOMERCIO"/>
    <x v="12"/>
    <s v="BODEGA FERROCOMERCIO/ AV WALTER AND"/>
    <x v="14"/>
    <s v="O-Losrios-Quevedo"/>
    <n v="345"/>
    <x v="53"/>
    <x v="53"/>
    <s v="100014948"/>
    <s v="TULCANAZA MARCELO"/>
    <s v="ZEMT"/>
    <x v="68"/>
    <s v="2"/>
    <s v="Sin Pallet"/>
    <n v="0"/>
    <n v="0"/>
    <x v="0"/>
    <n v="36900"/>
    <n v="24010"/>
    <n v="12890"/>
    <n v="494.4"/>
    <m/>
    <x v="51"/>
    <n v="11"/>
    <s v="11"/>
    <n v="24"/>
    <x v="1"/>
    <n v="1.03"/>
    <n v="20.599999999999998"/>
    <s v="TRIMPESAS S.A."/>
    <n v="1014036"/>
    <s v="TULCANAZA VASQUEZ EDISON MARCELO"/>
    <x v="68"/>
  </r>
  <r>
    <n v="1002216503"/>
    <s v="UE01"/>
    <x v="26"/>
    <d v="1899-12-30T12:12:00"/>
    <x v="4773"/>
    <s v="9000811994"/>
    <s v="012-022-00317625"/>
    <n v="2322"/>
    <n v="2603.44"/>
    <s v="ZPVN"/>
    <s v="40569933"/>
    <s v="0000397938"/>
    <n v="8002835459"/>
    <x v="3629"/>
    <x v="6"/>
    <x v="6"/>
    <n v="360"/>
    <s v="BOL"/>
    <s v="101664"/>
    <x v="8"/>
    <s v="804168"/>
    <s v="FERRETOL CIA LTDA"/>
    <x v="6"/>
    <s v="AV MIGUEL ITURRALDE ALADO IGLESIA"/>
    <x v="17"/>
    <s v="O-Cotopaxi-Latacunga"/>
    <n v="198"/>
    <x v="59"/>
    <x v="59"/>
    <s v="100014884"/>
    <s v="CADENA GERARDO"/>
    <s v="ZEMU"/>
    <x v="74"/>
    <s v="2"/>
    <s v="Sin Pallet"/>
    <n v="0"/>
    <n v="0"/>
    <x v="0"/>
    <n v="27070"/>
    <n v="18010"/>
    <n v="9060"/>
    <n v="266.39999999999998"/>
    <m/>
    <x v="57"/>
    <n v="11"/>
    <s v="11"/>
    <n v="18"/>
    <x v="1"/>
    <n v="0.74"/>
    <n v="14.799999999999999"/>
    <s v="GLT LOGISTICS S.A."/>
    <n v="10000368"/>
    <s v="CERVANTES GORDILLO CONSUELO DEL PIL"/>
    <x v="74"/>
  </r>
  <r>
    <n v="1002216443"/>
    <s v="UE01"/>
    <x v="26"/>
    <d v="1899-12-30T12:14:00"/>
    <x v="4774"/>
    <s v=""/>
    <s v=""/>
    <n v="0"/>
    <n v="0"/>
    <s v="ZPRC"/>
    <s v="2500108984"/>
    <s v="0000397930"/>
    <n v="8002835405"/>
    <x v="3630"/>
    <x v="4"/>
    <x v="4"/>
    <n v="360"/>
    <s v="BOL"/>
    <s v="101444"/>
    <x v="64"/>
    <s v="810083"/>
    <s v="OBRA TENA"/>
    <x v="15"/>
    <s v="REDONDEL DE JUMANDI"/>
    <x v="141"/>
    <s v="O-Napo-Ahuano"/>
    <n v="288"/>
    <x v="74"/>
    <x v="74"/>
    <s v="100015056"/>
    <s v="USULLA RAUL"/>
    <s v="ZEMU"/>
    <x v="96"/>
    <s v="2"/>
    <s v="Sin Pallet"/>
    <n v="0"/>
    <n v="0"/>
    <x v="0"/>
    <n v="27380"/>
    <n v="18010"/>
    <n v="9370"/>
    <n v="360"/>
    <m/>
    <x v="72"/>
    <n v="11"/>
    <s v="11"/>
    <n v="18"/>
    <x v="1"/>
    <n v="1"/>
    <n v="20"/>
    <s v="TRANSPORTE PROPIO"/>
    <n v="1014110"/>
    <s v="RODRIGUEZ CORREA ROSA AYDE"/>
    <x v="96"/>
  </r>
  <r>
    <n v="1002216513"/>
    <s v="UE01"/>
    <x v="26"/>
    <d v="1899-12-30T12:22:00"/>
    <x v="4775"/>
    <s v="9000812002"/>
    <s v="012-022-00317626"/>
    <n v="3878.93"/>
    <n v="4349.08"/>
    <s v="ZPVN"/>
    <s v="40569955"/>
    <s v="0000397983"/>
    <n v="8002835475"/>
    <x v="3631"/>
    <x v="10"/>
    <x v="10"/>
    <n v="30.79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8120"/>
    <n v="30790"/>
    <n v="17330"/>
    <n v="501.88"/>
    <m/>
    <x v="27"/>
    <n v="11"/>
    <s v="11"/>
    <n v="30.79"/>
    <x v="1"/>
    <n v="16.300097434231894"/>
    <n v="16.300097434231894"/>
    <s v="TRANSPORTE PROPIO"/>
    <n v="1017066"/>
    <s v="MISE MISE NESTOR SALOMON"/>
    <x v="155"/>
  </r>
  <r>
    <n v="1002216415"/>
    <s v="UE01"/>
    <x v="26"/>
    <d v="1899-12-30T12:28:00"/>
    <x v="4776"/>
    <s v="9000812004"/>
    <s v="012-022-00317627"/>
    <n v="4323"/>
    <n v="4846.9799999999996"/>
    <s v="ZPVN"/>
    <s v="40569914"/>
    <s v="0000397909"/>
    <n v="8002835373"/>
    <x v="3632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94"/>
    <x v="94"/>
    <s v="10003496"/>
    <s v="AYALA LOPEZ PABLO ERNESTO"/>
    <s v="ZETT"/>
    <x v="131"/>
    <s v="2"/>
    <s v="Sin Pallet"/>
    <n v="0"/>
    <n v="0"/>
    <x v="0"/>
    <n v="50760"/>
    <n v="33050"/>
    <n v="17710"/>
    <n v="745.8"/>
    <m/>
    <x v="92"/>
    <n v="11"/>
    <s v="11"/>
    <n v="33"/>
    <x v="1"/>
    <n v="1.1299999999999999"/>
    <n v="22.599999999999998"/>
    <s v="TRAPSA C.A."/>
    <n v="10003459"/>
    <s v="AYALA LOPEZ PABLO ROBERTO"/>
    <x v="131"/>
  </r>
  <r>
    <n v="1002216435"/>
    <s v="UE01"/>
    <x v="26"/>
    <d v="1899-12-30T12:31:00"/>
    <x v="4777"/>
    <s v="9000812005"/>
    <s v="012-022-00317628"/>
    <n v="2310"/>
    <n v="2589.9899999999998"/>
    <s v="ZPVN"/>
    <s v="40569762"/>
    <s v="P000034075"/>
    <n v="8002835394"/>
    <x v="3633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19698"/>
    <s v="VELASTEGUI JHONATAN"/>
    <s v="ZETT"/>
    <x v="284"/>
    <s v="2"/>
    <s v="Sin Pallet"/>
    <n v="0"/>
    <n v="0"/>
    <x v="1"/>
    <n v="50340"/>
    <n v="33000"/>
    <n v="17340"/>
    <n v="0"/>
    <m/>
    <x v="3"/>
    <n v="11"/>
    <s v="11"/>
    <n v="33"/>
    <x v="1"/>
    <n v="0"/>
    <n v="0"/>
    <s v="TRANSPORTE PROPIO"/>
    <n v="10008261"/>
    <s v="TARUPI ROSERO SEGUNDO JAIME"/>
    <x v="283"/>
  </r>
  <r>
    <n v="1002216533"/>
    <s v="UE01"/>
    <x v="26"/>
    <d v="1899-12-30T12:37:00"/>
    <x v="4778"/>
    <s v="9000811950"/>
    <s v="013-020-00048164"/>
    <n v="2365.1999999999998"/>
    <n v="2651.87"/>
    <s v="ZPDF"/>
    <s v="70178525"/>
    <s v="0000397980"/>
    <n v="8002835495"/>
    <x v="3634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10"/>
    <n v="18000"/>
    <n v="9410"/>
    <n v="266.39999999999998"/>
    <m/>
    <x v="157"/>
    <n v="11"/>
    <s v="11"/>
    <n v="18"/>
    <x v="1"/>
    <n v="0.74"/>
    <n v="14.799999999999999"/>
    <s v="TRANSPORTE PROPIO"/>
    <n v="1021990"/>
    <s v="GRANJA GOMEZ VINICIO ROLANDO"/>
    <x v="241"/>
  </r>
  <r>
    <n v="1002216389"/>
    <s v="UE01"/>
    <x v="26"/>
    <d v="1899-12-30T12:39:00"/>
    <x v="4779"/>
    <s v="9000812006"/>
    <s v="012-022-00317629"/>
    <n v="2426.4"/>
    <n v="2720.5"/>
    <s v="ZPVN"/>
    <s v="40569893"/>
    <s v="P000034128"/>
    <n v="8002835340"/>
    <x v="3635"/>
    <x v="3"/>
    <x v="3"/>
    <n v="360"/>
    <s v="BOL"/>
    <s v="10002800"/>
    <x v="113"/>
    <s v="807595"/>
    <s v="FERRETERIA SALAZAR HNOS"/>
    <x v="45"/>
    <s v="JUNTO A LA POLICIA NACIONAL"/>
    <x v="153"/>
    <s v="O-Sucumbios-Tarapoa"/>
    <n v="519"/>
    <x v="36"/>
    <x v="36"/>
    <s v="100014995"/>
    <s v="LLIQUIN MIGUEL ANGEL"/>
    <s v="ZEMU"/>
    <x v="44"/>
    <s v="2"/>
    <s v="Sin Pallet"/>
    <n v="0"/>
    <n v="0"/>
    <x v="0"/>
    <n v="27270"/>
    <n v="18030"/>
    <n v="9240"/>
    <n v="522"/>
    <m/>
    <x v="34"/>
    <n v="11"/>
    <s v="11"/>
    <n v="18"/>
    <x v="1"/>
    <n v="1.45"/>
    <n v="29"/>
    <s v="TRANINTAGSA S.A."/>
    <n v="1014167"/>
    <s v="BENALCAZAR RUIZ LUIS EDUARDO"/>
    <x v="44"/>
  </r>
  <r>
    <n v="1002216524"/>
    <s v="UE01"/>
    <x v="26"/>
    <d v="1899-12-30T12:50:00"/>
    <x v="4780"/>
    <s v="9000812015"/>
    <s v="012-022-00317630"/>
    <n v="2444.9"/>
    <n v="2741.24"/>
    <s v="ZPVN"/>
    <s v="40569870"/>
    <s v="P000034125"/>
    <n v="8002835487"/>
    <x v="3636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70"/>
    <n v="18000"/>
    <n v="9270"/>
    <n v="118.8"/>
    <m/>
    <x v="23"/>
    <n v="11"/>
    <s v="11"/>
    <n v="18"/>
    <x v="1"/>
    <n v="0.33"/>
    <n v="6.6"/>
    <s v="TRANSPORTE PROPIO"/>
    <n v="1021616"/>
    <s v="PERUGACHI SALCEDO HECTOR PATRICIO"/>
    <x v="29"/>
  </r>
  <r>
    <n v="1002216597"/>
    <s v="UE01"/>
    <x v="26"/>
    <d v="1899-12-30T12:53:00"/>
    <x v="4781"/>
    <s v="9000812016"/>
    <s v="012-022-00317631"/>
    <n v="2509.1999999999998"/>
    <n v="2813.33"/>
    <s v="ZPVN"/>
    <s v="40569972"/>
    <s v="P000034143"/>
    <n v="8002835570"/>
    <x v="3637"/>
    <x v="7"/>
    <x v="7"/>
    <n v="360"/>
    <s v="BOL"/>
    <s v="102835"/>
    <x v="102"/>
    <s v="804763"/>
    <s v="FERRICENTRO LOS CEIBOS  - IBARRA"/>
    <x v="9"/>
    <s v="RETORNO Y JUAN FRANCISCO BONILLA"/>
    <x v="11"/>
    <s v="O-Imbabura-Ibarra"/>
    <n v="30"/>
    <x v="116"/>
    <x v="116"/>
    <s v="100014941"/>
    <s v="JACOME PAUL"/>
    <s v="ZEMU"/>
    <x v="161"/>
    <s v="2"/>
    <s v="Sin Pallet"/>
    <n v="0"/>
    <n v="0"/>
    <x v="0"/>
    <n v="27090"/>
    <n v="18030"/>
    <n v="9060"/>
    <n v="68.400000000000006"/>
    <m/>
    <x v="114"/>
    <n v="11"/>
    <s v="11"/>
    <n v="18"/>
    <x v="1"/>
    <n v="0.19"/>
    <n v="3.8000000000000003"/>
    <s v="TRAPSA C.A."/>
    <n v="1014289"/>
    <s v="JACOME ECHEVERRIA PEDRO PAUL"/>
    <x v="161"/>
  </r>
  <r>
    <n v="1002216419"/>
    <s v="UE01"/>
    <x v="26"/>
    <d v="1899-12-30T12:53:00"/>
    <x v="4782"/>
    <s v="9000812017"/>
    <s v="012-022-00317632"/>
    <n v="4377.6000000000004"/>
    <n v="4908.1899999999996"/>
    <s v="ZPVN"/>
    <s v="40569911"/>
    <s v="0000397922"/>
    <n v="8002835378"/>
    <x v="3638"/>
    <x v="4"/>
    <x v="4"/>
    <n v="640"/>
    <s v="BOL"/>
    <s v="101664"/>
    <x v="8"/>
    <s v="803583"/>
    <s v="JAIME CORDOVA"/>
    <x v="33"/>
    <s v="AV 9 DE OCTUBRE Y RIO CURARAY"/>
    <x v="49"/>
    <s v="O-Orellana-Elcoca"/>
    <n v="355"/>
    <x v="28"/>
    <x v="28"/>
    <s v="100021196"/>
    <s v="CASTILLO PATRICIO"/>
    <s v="ZETT"/>
    <x v="114"/>
    <s v="1"/>
    <s v="Con Pallet"/>
    <n v="0.05"/>
    <n v="32"/>
    <x v="0"/>
    <n v="50470"/>
    <n v="32020"/>
    <n v="18450"/>
    <n v="844.8"/>
    <m/>
    <x v="26"/>
    <n v="11"/>
    <s v="11"/>
    <n v="32"/>
    <x v="1"/>
    <n v="1.3199999999999998"/>
    <n v="26.4"/>
    <s v="TRIMPESAS S.A."/>
    <n v="1014322"/>
    <s v="ESPARZA REVELO JORGE MARCELO"/>
    <x v="114"/>
  </r>
  <r>
    <n v="1002216439"/>
    <s v="UE01"/>
    <x v="26"/>
    <d v="1899-12-30T13:02:00"/>
    <x v="4783"/>
    <s v="9000812022"/>
    <s v="012-022-00317634"/>
    <n v="1056"/>
    <n v="1183.99"/>
    <s v="ZPVN"/>
    <s v="40569908"/>
    <s v="0000397895"/>
    <n v="8002835399"/>
    <x v="3639"/>
    <x v="3"/>
    <x v="3"/>
    <n v="160"/>
    <s v="BOL"/>
    <s v="101528"/>
    <x v="284"/>
    <s v="801697"/>
    <s v="BODEGA HERRERA LUCIO"/>
    <x v="11"/>
    <s v="ARIAS GUERRERO 316 Y ENTRE MANABI Y"/>
    <x v="133"/>
    <s v="O-Esmeraldas-Lasgolondrinas"/>
    <n v="290"/>
    <x v="113"/>
    <x v="113"/>
    <s v="100015003"/>
    <s v="CASTRO MILTON"/>
    <s v="ZEMT"/>
    <x v="158"/>
    <s v="2"/>
    <s v="Sin Pallet"/>
    <n v="0"/>
    <n v="0"/>
    <x v="0"/>
    <n v="14920"/>
    <n v="8010"/>
    <n v="6910"/>
    <n v="150.4"/>
    <m/>
    <x v="111"/>
    <n v="11"/>
    <s v="11"/>
    <n v="8"/>
    <x v="1"/>
    <n v="0.94000000000000006"/>
    <n v="18.8"/>
    <s v="TRANSVOLCA S.A."/>
    <n v="1014038"/>
    <s v="CASTRO NAVARRETE MILTON GEOVANNY"/>
    <x v="158"/>
  </r>
  <r>
    <n v="1002216439"/>
    <s v="UE01"/>
    <x v="26"/>
    <d v="1899-12-30T13:02:00"/>
    <x v="4784"/>
    <s v="9000812021"/>
    <s v="012-022-00317633"/>
    <n v="2198.4"/>
    <n v="2464.86"/>
    <s v="ZPVN"/>
    <s v="40569908"/>
    <s v="0000397896"/>
    <n v="8002835400"/>
    <x v="3639"/>
    <x v="4"/>
    <x v="4"/>
    <n v="320"/>
    <s v="BOL"/>
    <s v="101528"/>
    <x v="284"/>
    <s v="801697"/>
    <s v="BODEGA HERRERA LUCIO"/>
    <x v="11"/>
    <s v="ARIAS GUERRERO 316 Y ENTRE MANABI Y"/>
    <x v="133"/>
    <s v="O-Esmeraldas-Lasgolondrinas"/>
    <n v="290"/>
    <x v="113"/>
    <x v="113"/>
    <s v="100015003"/>
    <s v="CASTRO MILTON"/>
    <s v="ZEMT"/>
    <x v="158"/>
    <s v="2"/>
    <s v="Sin Pallet"/>
    <n v="0"/>
    <n v="0"/>
    <x v="0"/>
    <n v="22930"/>
    <n v="16020"/>
    <n v="6910"/>
    <n v="300.8"/>
    <m/>
    <x v="111"/>
    <n v="11"/>
    <s v="11"/>
    <n v="16"/>
    <x v="1"/>
    <n v="0.94000000000000006"/>
    <n v="18.8"/>
    <s v="TRANSVOLCA S.A."/>
    <n v="1014038"/>
    <s v="CASTRO NAVARRETE MILTON GEOVANNY"/>
    <x v="158"/>
  </r>
  <r>
    <n v="1002216609"/>
    <s v="UE01"/>
    <x v="26"/>
    <d v="1899-12-30T13:03:00"/>
    <x v="4785"/>
    <s v="9000812023"/>
    <s v="012-022-00317635"/>
    <n v="3345.6"/>
    <n v="3751.11"/>
    <s v="ZPVN"/>
    <s v="40569963"/>
    <s v="P000034139"/>
    <n v="8002835587"/>
    <x v="3640"/>
    <x v="7"/>
    <x v="7"/>
    <n v="480"/>
    <s v="BOL"/>
    <s v="101541"/>
    <x v="80"/>
    <s v="806608"/>
    <s v="FERRETERIA PABLO ARENAS"/>
    <x v="70"/>
    <s v="VICTOR MANUEL C Y MADRE TERESA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620"/>
    <n v="24020"/>
    <n v="12600"/>
    <n v="129.6"/>
    <m/>
    <x v="89"/>
    <n v="11"/>
    <s v="11"/>
    <n v="24"/>
    <x v="1"/>
    <n v="0.26999999999999996"/>
    <n v="5.3999999999999995"/>
    <s v="TRANSPORTE PROPIO"/>
    <n v="1012808"/>
    <s v="ALVAREZ GONZAGA LASTEÑA MARIANA"/>
    <x v="124"/>
  </r>
  <r>
    <n v="1002216481"/>
    <s v="UE01"/>
    <x v="26"/>
    <d v="1899-12-30T13:09:00"/>
    <x v="4786"/>
    <s v="9000812054"/>
    <s v="012-022-00317636"/>
    <n v="3564.41"/>
    <n v="3996.44"/>
    <s v="ZPVN"/>
    <s v="40567070"/>
    <s v="0000397816"/>
    <n v="8002835441"/>
    <x v="3641"/>
    <x v="8"/>
    <x v="8"/>
    <n v="32.58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1290"/>
    <n v="32580"/>
    <n v="18710"/>
    <n v="0"/>
    <m/>
    <x v="3"/>
    <n v="11"/>
    <s v="11"/>
    <n v="32.58"/>
    <x v="1"/>
    <n v="0"/>
    <n v="0"/>
    <s v="XAVIER VALENZUELA"/>
    <n v="1014416"/>
    <s v="VALENZUELA DIAZ PATRICIO XAVIER"/>
    <x v="32"/>
  </r>
  <r>
    <n v="1002216535"/>
    <s v="UE01"/>
    <x v="26"/>
    <d v="1899-12-30T13:14:00"/>
    <x v="4787"/>
    <s v="9000812057"/>
    <s v="012-022-00317637"/>
    <n v="3148.8"/>
    <n v="3530.46"/>
    <s v="ZPVN"/>
    <s v="40569939"/>
    <s v="0000397952"/>
    <n v="8002835497"/>
    <x v="3642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2"/>
    <x v="62"/>
    <s v="100014851"/>
    <s v="MEDIAVILLA LUIS"/>
    <s v="ZEMT"/>
    <x v="78"/>
    <s v="1"/>
    <s v="Con Pallet"/>
    <n v="0.05"/>
    <n v="24"/>
    <x v="0"/>
    <n v="40200"/>
    <n v="24020"/>
    <n v="16180"/>
    <n v="763.2"/>
    <m/>
    <x v="60"/>
    <n v="11"/>
    <s v="11"/>
    <n v="24"/>
    <x v="1"/>
    <n v="1.59"/>
    <n v="31.8"/>
    <s v="SANJOPAS S.A."/>
    <n v="1013493"/>
    <s v="MEDIAVILLA PERUGACHI LUIS ALFONSO"/>
    <x v="78"/>
  </r>
  <r>
    <n v="1002216506"/>
    <s v="UE01"/>
    <x v="26"/>
    <d v="1899-12-30T13:17:00"/>
    <x v="4788"/>
    <s v="9000812059"/>
    <s v="012-022-00317638"/>
    <n v="2588.4"/>
    <n v="2902.13"/>
    <s v="ZPVN"/>
    <s v="40569912"/>
    <s v="0000397898"/>
    <n v="8002835463"/>
    <x v="3643"/>
    <x v="4"/>
    <x v="4"/>
    <n v="360"/>
    <s v="BOL"/>
    <s v="10005427"/>
    <x v="293"/>
    <s v="809750"/>
    <s v="BODEGA PRINCIPAL"/>
    <x v="66"/>
    <s v="RECINTO 3 VIAS"/>
    <x v="176"/>
    <s v="O-Esmeraldas-Chamanga"/>
    <n v="402"/>
    <x v="9"/>
    <x v="9"/>
    <s v="100014857"/>
    <s v="PASPUEZAN WILSON"/>
    <s v="ZEMU"/>
    <x v="27"/>
    <s v="2"/>
    <s v="Sin Pallet"/>
    <n v="0"/>
    <n v="0"/>
    <x v="0"/>
    <n v="27020"/>
    <n v="18040"/>
    <n v="8980"/>
    <n v="370.8"/>
    <m/>
    <x v="9"/>
    <n v="11"/>
    <s v="11"/>
    <n v="18"/>
    <x v="1"/>
    <n v="1.03"/>
    <n v="20.6"/>
    <s v="LIDENORTI S.A."/>
    <n v="1013262"/>
    <s v="SEGOVIA ERAZO PATRICIA ALEXANDRA"/>
    <x v="27"/>
  </r>
  <r>
    <n v="1002216584"/>
    <s v="UE01"/>
    <x v="26"/>
    <d v="1899-12-30T13:22:00"/>
    <x v="4789"/>
    <s v="9000812060"/>
    <s v="012-022-00317639"/>
    <n v="2390"/>
    <n v="2679.68"/>
    <s v="ZPVN"/>
    <s v="40569965"/>
    <s v="0000397997"/>
    <n v="8002835551"/>
    <x v="3644"/>
    <x v="6"/>
    <x v="6"/>
    <n v="360"/>
    <s v="BOL"/>
    <s v="101613"/>
    <x v="89"/>
    <s v="804632"/>
    <s v="FERRETERIA FALCON"/>
    <x v="1"/>
    <s v="VIA GUAYLLABAMBA Y Y DE GUAYLL"/>
    <x v="20"/>
    <s v="O-Pichincha-Guayllabamba"/>
    <n v="67"/>
    <x v="37"/>
    <x v="37"/>
    <s v="100014907"/>
    <s v="CALDERON LUIS"/>
    <s v="ZEMU"/>
    <x v="57"/>
    <s v="2"/>
    <s v="Sin Pallet"/>
    <n v="0"/>
    <n v="0"/>
    <x v="0"/>
    <n v="27180"/>
    <n v="18000"/>
    <n v="9180"/>
    <n v="118.8"/>
    <m/>
    <x v="35"/>
    <n v="11"/>
    <s v="11"/>
    <n v="18"/>
    <x v="1"/>
    <n v="0.33"/>
    <n v="6.6"/>
    <s v="RAPIDO EL OTAVALEÑITO S.A."/>
    <n v="1012819"/>
    <s v="BRAVO VASQUEZ JOSE LUIS SIGIFREDO"/>
    <x v="57"/>
  </r>
  <r>
    <n v="1002216417"/>
    <s v="UE01"/>
    <x v="26"/>
    <d v="1899-12-30T13:23:00"/>
    <x v="4790"/>
    <s v="9000812061"/>
    <s v="012-022-00317640"/>
    <n v="3201.6"/>
    <n v="3589.65"/>
    <s v="ZPVN"/>
    <s v="40569915"/>
    <s v="P000034132"/>
    <n v="8002835376"/>
    <x v="3645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149"/>
    <x v="149"/>
    <s v="10005661"/>
    <s v="PUPIALES ARELLANO CARLOS ANDRES"/>
    <s v="ZEMT"/>
    <x v="223"/>
    <s v="2"/>
    <s v="Sin Pallet"/>
    <n v="0"/>
    <n v="0"/>
    <x v="0"/>
    <n v="39350"/>
    <n v="24030"/>
    <n v="15320"/>
    <n v="494.4"/>
    <m/>
    <x v="146"/>
    <n v="11"/>
    <s v="11"/>
    <n v="24"/>
    <x v="1"/>
    <n v="1.03"/>
    <n v="20.599999999999998"/>
    <s v="LA ARMENIA"/>
    <n v="10005628"/>
    <s v="PUPIALES URRESTA GUSTAVO"/>
    <x v="223"/>
  </r>
  <r>
    <n v="1002216540"/>
    <s v="UE01"/>
    <x v="26"/>
    <d v="1899-12-30T13:28:00"/>
    <x v="4791"/>
    <s v="9000812064"/>
    <s v="012-022-00317641"/>
    <n v="3120"/>
    <n v="3498.16"/>
    <s v="ZPVN"/>
    <s v="40569513"/>
    <s v="0000397954"/>
    <n v="8002835500"/>
    <x v="3646"/>
    <x v="3"/>
    <x v="3"/>
    <n v="480"/>
    <s v="BOL"/>
    <s v="101780"/>
    <x v="56"/>
    <s v="807699"/>
    <s v="TENA ITA"/>
    <x v="15"/>
    <s v="CALLE ITA Y CALLE EL CHOFER"/>
    <x v="21"/>
    <s v="O-Napo-Tena"/>
    <n v="258"/>
    <x v="76"/>
    <x v="76"/>
    <s v="100022169"/>
    <s v="LOMAS MONTESDEOCA VINICIO XAVIER"/>
    <s v="ZEMT"/>
    <x v="99"/>
    <s v="1"/>
    <s v="Con Pallet"/>
    <n v="0.05"/>
    <n v="24"/>
    <x v="0"/>
    <n v="39540"/>
    <n v="24020"/>
    <n v="15520"/>
    <n v="432"/>
    <m/>
    <x v="74"/>
    <n v="11"/>
    <s v="11"/>
    <n v="24"/>
    <x v="1"/>
    <n v="0.9"/>
    <n v="18"/>
    <s v="LIDENORTI S.A."/>
    <n v="1013592"/>
    <s v="VALENCIA BENAVIDES GLADYS RUBY"/>
    <x v="99"/>
  </r>
  <r>
    <n v="1002216620"/>
    <s v="UE01"/>
    <x v="26"/>
    <d v="1899-12-30T13:31:00"/>
    <x v="4792"/>
    <s v="9000812065"/>
    <s v="012-022-00317642"/>
    <n v="3701.73"/>
    <n v="4150.41"/>
    <s v="ZPVN"/>
    <s v="40569621"/>
    <s v="0000397507"/>
    <n v="8002835603"/>
    <x v="3647"/>
    <x v="2"/>
    <x v="2"/>
    <n v="31.81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430"/>
    <n v="31810"/>
    <n v="19620"/>
    <n v="0"/>
    <m/>
    <x v="3"/>
    <n v="11"/>
    <s v="11"/>
    <n v="31.81"/>
    <x v="1"/>
    <n v="0"/>
    <n v="0"/>
    <s v="HORMIANDES"/>
    <n v="1014407"/>
    <s v="HORMIANDES"/>
    <x v="4"/>
  </r>
  <r>
    <n v="1002216592"/>
    <s v="UE01"/>
    <x v="26"/>
    <d v="1899-12-30T13:33:00"/>
    <x v="4793"/>
    <s v="9000812066"/>
    <s v="012-022-00317643"/>
    <n v="2469.6"/>
    <n v="2768.93"/>
    <s v="ZPVN"/>
    <s v="40569951"/>
    <s v="0000397971"/>
    <n v="8002835564"/>
    <x v="3648"/>
    <x v="6"/>
    <x v="6"/>
    <n v="360"/>
    <s v="BOL"/>
    <s v="101568"/>
    <x v="36"/>
    <s v="809394"/>
    <s v="SUCURSAL CALDERÓN"/>
    <x v="1"/>
    <s v="JESÚS DEL GRAN PODER Y PIO XII"/>
    <x v="26"/>
    <s v="O-Pichincha-Carapungo"/>
    <n v="89"/>
    <x v="40"/>
    <x v="40"/>
    <s v="100014832"/>
    <s v="PIEDRA JESUS"/>
    <s v="ZEMU"/>
    <x v="49"/>
    <s v="2"/>
    <s v="Sin Pallet"/>
    <n v="0"/>
    <n v="0"/>
    <x v="0"/>
    <n v="27020"/>
    <n v="18010"/>
    <n v="9010"/>
    <n v="158.4"/>
    <m/>
    <x v="38"/>
    <n v="11"/>
    <s v="11"/>
    <n v="18"/>
    <x v="1"/>
    <n v="0.44"/>
    <n v="8.8000000000000007"/>
    <s v="LIDENORTI S.A."/>
    <n v="1013181"/>
    <s v="REASCOS GUZMAN HARVEY ESTANISLAO"/>
    <x v="49"/>
  </r>
  <r>
    <n v="1002216426"/>
    <s v="UE01"/>
    <x v="26"/>
    <d v="1899-12-30T13:34:00"/>
    <x v="4794"/>
    <s v="9000812067"/>
    <s v="012-022-00317644"/>
    <n v="4534.2"/>
    <n v="5083.7700000000004"/>
    <s v="ZPVN"/>
    <s v="40569924"/>
    <s v="0000397926"/>
    <n v="8002835384"/>
    <x v="3649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71"/>
    <x v="71"/>
    <s v="100014908"/>
    <s v="GIACOMETTI CRISTHIAN"/>
    <s v="ZETT"/>
    <x v="116"/>
    <s v="2"/>
    <s v="Sin Pallet"/>
    <n v="0"/>
    <n v="0"/>
    <x v="0"/>
    <n v="49600"/>
    <n v="33060"/>
    <n v="16540"/>
    <n v="620.4"/>
    <m/>
    <x v="69"/>
    <n v="11"/>
    <s v="11"/>
    <n v="33"/>
    <x v="1"/>
    <n v="0.94"/>
    <n v="18.8"/>
    <s v="LA ARMENIA S.A."/>
    <n v="1013556"/>
    <s v="RAMIREZ BAEZ FIDEL RAMIRO"/>
    <x v="116"/>
  </r>
  <r>
    <n v="1002216589"/>
    <s v="UE01"/>
    <x v="26"/>
    <d v="1899-12-30T13:36:00"/>
    <x v="4795"/>
    <s v="9000812068"/>
    <s v="012-022-00317645"/>
    <n v="2509.1999999999998"/>
    <n v="2813.33"/>
    <s v="ZPVN"/>
    <s v="40569970"/>
    <s v="0000398007"/>
    <n v="8002835559"/>
    <x v="3650"/>
    <x v="6"/>
    <x v="6"/>
    <n v="360"/>
    <s v="BOL"/>
    <s v="101734"/>
    <x v="66"/>
    <s v="800868"/>
    <s v="DIFERPAC"/>
    <x v="19"/>
    <s v="TABACUNDO, PANAMERICANA NORTE  Y CA"/>
    <x v="50"/>
    <s v="O-Pichincha-Cayambe"/>
    <n v="40"/>
    <x v="16"/>
    <x v="16"/>
    <s v="100022266"/>
    <s v="CALDERON REYES SEGUNDO JORGE"/>
    <s v="ZEMU"/>
    <x v="21"/>
    <s v="2"/>
    <s v="Sin Pallet"/>
    <n v="0"/>
    <n v="0"/>
    <x v="0"/>
    <n v="27050"/>
    <n v="18030"/>
    <n v="9020"/>
    <n v="75.599999999999994"/>
    <m/>
    <x v="16"/>
    <n v="11"/>
    <s v="11"/>
    <n v="18"/>
    <x v="1"/>
    <n v="0.21"/>
    <n v="4.1999999999999993"/>
    <s v="LA ARMENIA S.A."/>
    <n v="1020060"/>
    <s v="FUERTES RUEDA HUGO BALDOMERO"/>
    <x v="21"/>
  </r>
  <r>
    <n v="1002216551"/>
    <s v="UE01"/>
    <x v="26"/>
    <d v="1899-12-30T13:41:00"/>
    <x v="4796"/>
    <s v="9000812070"/>
    <s v="012-022-00317646"/>
    <n v="3082.66"/>
    <n v="3456.3"/>
    <s v="ZPVN"/>
    <s v="40569628"/>
    <s v="0000397964"/>
    <n v="8002835511"/>
    <x v="3651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82"/>
    <x v="82"/>
    <s v="100018690"/>
    <s v="MORALES PATRICIO V."/>
    <s v="ZEMT"/>
    <x v="112"/>
    <s v="1"/>
    <s v="Con Pallet"/>
    <n v="0.05"/>
    <n v="24"/>
    <x v="0"/>
    <n v="40180"/>
    <n v="24050"/>
    <n v="16130"/>
    <n v="624"/>
    <m/>
    <x v="80"/>
    <n v="11"/>
    <s v="11"/>
    <n v="24"/>
    <x v="1"/>
    <n v="1.3"/>
    <n v="26"/>
    <s v="LA ARMENIA S.A."/>
    <n v="1021911"/>
    <s v="MORALES GORDILLO VICENTE PATRICIO"/>
    <x v="112"/>
  </r>
  <r>
    <n v="1002216642"/>
    <s v="UE01"/>
    <x v="26"/>
    <d v="1899-12-30T13:45:00"/>
    <x v="4797"/>
    <s v="9000812072"/>
    <s v="012-022-00317647"/>
    <n v="4567.2"/>
    <n v="5120.7700000000004"/>
    <s v="ZPVN"/>
    <s v="40569923"/>
    <s v="P000034135"/>
    <n v="8002835628"/>
    <x v="3652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410"/>
    <n v="32990"/>
    <n v="18420"/>
    <n v="699.6"/>
    <m/>
    <x v="120"/>
    <n v="11"/>
    <s v="11"/>
    <n v="33"/>
    <x v="1"/>
    <n v="1.06"/>
    <n v="21.2"/>
    <s v="TRANSPORTE PROPIO"/>
    <n v="1024017"/>
    <s v="SANTO CHICAIZA EDISON XAVIER"/>
    <x v="173"/>
  </r>
  <r>
    <n v="1002216601"/>
    <s v="UE01"/>
    <x v="26"/>
    <d v="1899-12-30T13:49:00"/>
    <x v="4798"/>
    <s v="9000812074"/>
    <s v="012-022-00317648"/>
    <n v="2484"/>
    <n v="2785.08"/>
    <s v="ZPVN"/>
    <s v="40569974"/>
    <s v="P000034144"/>
    <n v="8002835574"/>
    <x v="3653"/>
    <x v="6"/>
    <x v="6"/>
    <n v="360"/>
    <s v="BOL"/>
    <s v="102835"/>
    <x v="102"/>
    <s v="803609"/>
    <s v="FERRETERIA LA VILLA"/>
    <x v="8"/>
    <s v="PANAMERICANA NORTE HUAYCOPUNGO"/>
    <x v="8"/>
    <s v="O-Imbabura-Otavalo"/>
    <n v="8"/>
    <x v="150"/>
    <x v="150"/>
    <s v="10008195"/>
    <s v="ESTRADA MORENO GERAL VICHENSO"/>
    <s v="ZEMU"/>
    <x v="224"/>
    <s v="2"/>
    <s v="Sin Pallet"/>
    <n v="0"/>
    <n v="0"/>
    <x v="0"/>
    <n v="27110"/>
    <n v="18030"/>
    <n v="9080"/>
    <n v="32.4"/>
    <m/>
    <x v="147"/>
    <n v="11"/>
    <s v="11"/>
    <n v="18"/>
    <x v="1"/>
    <n v="0.09"/>
    <n v="1.7999999999999998"/>
    <s v="SANJOPAS S.A."/>
    <n v="1022327"/>
    <s v="JACOME ECHEVERRIA JEFFERSON SANTIAG"/>
    <x v="224"/>
  </r>
  <r>
    <n v="1002216603"/>
    <s v="UE01"/>
    <x v="26"/>
    <d v="1899-12-30T13:49:00"/>
    <x v="4799"/>
    <s v="9000812076"/>
    <s v="012-022-00317650"/>
    <n v="2096"/>
    <n v="2350.0500000000002"/>
    <s v="ZPVN"/>
    <s v="40569980"/>
    <s v="0000398017"/>
    <n v="8002835576"/>
    <x v="3654"/>
    <x v="3"/>
    <x v="3"/>
    <n v="320"/>
    <s v="BOL"/>
    <s v="104206"/>
    <x v="199"/>
    <s v="806189"/>
    <s v="BODEGA PRINCIPAL FERREMAR"/>
    <x v="79"/>
    <s v="BARRIO LOS ARENALES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20505"/>
    <n v="16000"/>
    <n v="4505"/>
    <n v="361.6"/>
    <m/>
    <x v="98"/>
    <n v="11"/>
    <s v="11"/>
    <n v="16"/>
    <x v="1"/>
    <n v="1.1300000000000001"/>
    <n v="22.6"/>
    <s v="SANJOPAS S.A."/>
    <n v="1013597"/>
    <s v="RUIZ RUIZ EDISON FRANKLIN"/>
    <x v="140"/>
  </r>
  <r>
    <n v="1002216603"/>
    <s v="UE01"/>
    <x v="26"/>
    <d v="1899-12-30T13:49:00"/>
    <x v="4800"/>
    <s v="9000812075"/>
    <s v="012-022-00317649"/>
    <n v="272.39999999999998"/>
    <n v="305.42"/>
    <s v="ZPVN"/>
    <s v="40569980"/>
    <s v="0000398018"/>
    <n v="8002835577"/>
    <x v="3654"/>
    <x v="4"/>
    <x v="4"/>
    <n v="40"/>
    <s v="BOL"/>
    <s v="104206"/>
    <x v="199"/>
    <s v="806189"/>
    <s v="BODEGA PRINCIPAL FERREMAR"/>
    <x v="79"/>
    <s v="BARRIO LOS ARENALES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6505"/>
    <n v="2000"/>
    <n v="4505"/>
    <n v="45.2"/>
    <m/>
    <x v="98"/>
    <n v="11"/>
    <s v="11"/>
    <n v="2"/>
    <x v="1"/>
    <n v="1.1300000000000001"/>
    <n v="22.6"/>
    <s v="SANJOPAS S.A."/>
    <n v="1013597"/>
    <s v="RUIZ RUIZ EDISON FRANKLIN"/>
    <x v="140"/>
  </r>
  <r>
    <n v="1002216643"/>
    <s v="UE01"/>
    <x v="26"/>
    <d v="1899-12-30T13:54:00"/>
    <x v="4801"/>
    <s v="9000812079"/>
    <s v="012-022-00317651"/>
    <n v="3249.6"/>
    <n v="3643.47"/>
    <s v="ZPVN"/>
    <s v="40569646"/>
    <s v="0000397942"/>
    <n v="8002835629"/>
    <x v="3655"/>
    <x v="4"/>
    <x v="4"/>
    <n v="480"/>
    <s v="BOL"/>
    <s v="101780"/>
    <x v="56"/>
    <s v="807699"/>
    <s v="TENA ITA"/>
    <x v="15"/>
    <s v="CALLE ITA Y CALLE EL CHOFER"/>
    <x v="21"/>
    <s v="O-Napo-Tena"/>
    <n v="258"/>
    <x v="112"/>
    <x v="112"/>
    <s v="100015001"/>
    <s v="GUZMAN ERNESTO"/>
    <s v="ZEMT"/>
    <x v="157"/>
    <s v="1"/>
    <s v="Con Pallet"/>
    <n v="0.05"/>
    <n v="24"/>
    <x v="0"/>
    <n v="39250"/>
    <n v="24000"/>
    <n v="15250"/>
    <n v="432"/>
    <m/>
    <x v="110"/>
    <n v="11"/>
    <s v="11"/>
    <n v="24"/>
    <x v="1"/>
    <n v="0.9"/>
    <n v="18"/>
    <s v="TRANSSJQ S.A."/>
    <n v="1013949"/>
    <s v="MEDIAVILLA FLORES WILSON PATRICIO"/>
    <x v="157"/>
  </r>
  <r>
    <n v="1002216630"/>
    <s v="UE01"/>
    <x v="26"/>
    <d v="1899-12-30T13:56:00"/>
    <x v="4802"/>
    <s v="9000812081"/>
    <s v="012-022-00317652"/>
    <n v="2343.91"/>
    <n v="2628.01"/>
    <s v="ZPVN"/>
    <s v="40569941"/>
    <s v="P000034136"/>
    <n v="8002835616"/>
    <x v="3656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70"/>
    <n v="18050"/>
    <n v="8920"/>
    <n v="266.39999999999998"/>
    <m/>
    <x v="90"/>
    <n v="11"/>
    <s v="11"/>
    <n v="18"/>
    <x v="1"/>
    <n v="0.74"/>
    <n v="14.799999999999999"/>
    <s v="TRANSPORTE PROPIO"/>
    <n v="1013789"/>
    <s v="VEGA VEGA FABIAN"/>
    <x v="127"/>
  </r>
  <r>
    <n v="1002216651"/>
    <s v="UE01"/>
    <x v="26"/>
    <d v="1899-12-30T14:18:00"/>
    <x v="4803"/>
    <s v="9000812083"/>
    <s v="012-022-00317653"/>
    <n v="4511.6899999999996"/>
    <n v="5058.53"/>
    <s v="ZPVN"/>
    <s v="40569926"/>
    <s v="0000397928"/>
    <n v="8002835639"/>
    <x v="3657"/>
    <x v="4"/>
    <x v="4"/>
    <n v="660"/>
    <s v="BOL"/>
    <s v="101720"/>
    <x v="59"/>
    <s v="809427"/>
    <s v="EL FERRERER"/>
    <x v="35"/>
    <s v="AV UNIDAD NACIONAL"/>
    <x v="53"/>
    <s v="O-Sucumbios-Shushufindi"/>
    <n v="385"/>
    <x v="69"/>
    <x v="69"/>
    <s v="100014967"/>
    <s v="LASCANO AUGUSTO"/>
    <s v="ZETT"/>
    <x v="87"/>
    <s v="2"/>
    <s v="Sin Pallet"/>
    <n v="0"/>
    <n v="0"/>
    <x v="0"/>
    <n v="50850"/>
    <n v="33000"/>
    <n v="17850"/>
    <n v="818.4"/>
    <m/>
    <x v="67"/>
    <n v="11"/>
    <s v="11"/>
    <n v="33"/>
    <x v="1"/>
    <n v="1.24"/>
    <n v="24.8"/>
    <s v="TRANSPORTE PROPIO"/>
    <n v="1013812"/>
    <s v="ASHQUI ANDINO JORGE AQUILINO"/>
    <x v="87"/>
  </r>
  <r>
    <n v="1002216613"/>
    <s v="UE01"/>
    <x v="26"/>
    <d v="1899-12-30T14:24:00"/>
    <x v="4804"/>
    <s v="9000811995"/>
    <s v="013-020-00048175"/>
    <n v="2048"/>
    <n v="2296.23"/>
    <s v="ZPDF"/>
    <s v="70178544"/>
    <s v="0000398041"/>
    <n v="8002835593"/>
    <x v="3658"/>
    <x v="3"/>
    <x v="3"/>
    <n v="320"/>
    <s v="BOL"/>
    <s v="10000438"/>
    <x v="231"/>
    <s v="807377"/>
    <s v="BODEGA TUL GUAYAQUIL"/>
    <x v="68"/>
    <s v="VIA A DAULE KM 14,5"/>
    <x v="120"/>
    <s v="O-Guayas-Guayaquil"/>
    <n v="524"/>
    <x v="156"/>
    <x v="156"/>
    <s v="100014984"/>
    <s v="DIAZ WALTER"/>
    <s v="ZETT"/>
    <x v="235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  <n v="1021996"/>
    <s v="FRANCO VEGA SANDRO MARCELO"/>
    <x v="235"/>
  </r>
  <r>
    <n v="1002216613"/>
    <s v="UE01"/>
    <x v="26"/>
    <d v="1899-12-30T14:24:00"/>
    <x v="4805"/>
    <s v="9000811995"/>
    <s v="013-020-00048175"/>
    <n v="2048"/>
    <n v="2296.23"/>
    <s v="ZPDF"/>
    <s v="70178544"/>
    <s v="0000398042"/>
    <n v="8002835592"/>
    <x v="3658"/>
    <x v="4"/>
    <x v="4"/>
    <n v="320"/>
    <s v="BOL"/>
    <s v="10000438"/>
    <x v="231"/>
    <s v="807377"/>
    <s v="BODEGA TUL GUAYAQUIL"/>
    <x v="68"/>
    <s v="VIA A DAULE KM 14,5"/>
    <x v="120"/>
    <s v="O-Guayas-Guayaquil"/>
    <n v="524"/>
    <x v="156"/>
    <x v="156"/>
    <s v="100014984"/>
    <s v="DIAZ WALTER"/>
    <s v="ZETT"/>
    <x v="235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  <n v="1021996"/>
    <s v="FRANCO VEGA SANDRO MARCELO"/>
    <x v="235"/>
  </r>
  <r>
    <n v="1002216442"/>
    <s v="UE01"/>
    <x v="26"/>
    <d v="1899-12-30T14:30:00"/>
    <x v="4806"/>
    <s v="9000812086"/>
    <s v="012-022-00317655"/>
    <n v="256.8"/>
    <n v="287.93"/>
    <s v="ZPVN"/>
    <s v="40569929"/>
    <s v="0000397932"/>
    <n v="8002835404"/>
    <x v="3659"/>
    <x v="5"/>
    <x v="5"/>
    <n v="40"/>
    <s v="BOL"/>
    <s v="101558"/>
    <x v="196"/>
    <s v="801271"/>
    <s v="BODEGA CRESPO JOSE"/>
    <x v="1"/>
    <s v="CALLE A  LT 34 Y"/>
    <x v="54"/>
    <s v="O-Pichincha-Chimbacalle"/>
    <n v="117"/>
    <x v="6"/>
    <x v="6"/>
    <s v="100019386"/>
    <s v="CALUGUILLIN ROBERTO"/>
    <s v="ZEMT"/>
    <x v="81"/>
    <s v="2"/>
    <s v="Sin Pallet"/>
    <n v="0"/>
    <n v="0"/>
    <x v="0"/>
    <n v="9320.8330000000005"/>
    <n v="2000.8330000000001"/>
    <n v="7320"/>
    <n v="20"/>
    <m/>
    <x v="6"/>
    <n v="11"/>
    <s v="11"/>
    <n v="2"/>
    <x v="1"/>
    <n v="0.5"/>
    <n v="10"/>
    <s v="TRANSPORTE PROPIO"/>
    <n v="1013241"/>
    <s v="COMPAÑÍA DE TRANSPORTE DE CARGA PES"/>
    <x v="81"/>
  </r>
  <r>
    <n v="1002216442"/>
    <s v="UE01"/>
    <x v="26"/>
    <d v="1899-12-30T14:30:00"/>
    <x v="4807"/>
    <s v="9000812085"/>
    <s v="012-022-00317654"/>
    <n v="3049.2"/>
    <n v="3418.78"/>
    <s v="ZPVN"/>
    <s v="40569929"/>
    <s v="0000397933"/>
    <n v="8002835403"/>
    <x v="3659"/>
    <x v="6"/>
    <x v="6"/>
    <n v="440"/>
    <s v="BOL"/>
    <s v="101558"/>
    <x v="196"/>
    <s v="801271"/>
    <s v="BODEGA CRESPO JOSE"/>
    <x v="1"/>
    <s v="CALLE A  LT 34 Y"/>
    <x v="54"/>
    <s v="O-Pichincha-Chimbacalle"/>
    <n v="117"/>
    <x v="6"/>
    <x v="6"/>
    <s v="100019386"/>
    <s v="CALUGUILLIN ROBERTO"/>
    <s v="ZEMT"/>
    <x v="81"/>
    <s v="2"/>
    <s v="Sin Pallet"/>
    <n v="0"/>
    <n v="0"/>
    <x v="0"/>
    <n v="29329.167000000001"/>
    <n v="22009.167000000001"/>
    <n v="7320"/>
    <n v="220"/>
    <m/>
    <x v="6"/>
    <n v="11"/>
    <s v="11"/>
    <n v="22"/>
    <x v="1"/>
    <n v="0.5"/>
    <n v="10"/>
    <s v="TRANSPORTE PROPIO"/>
    <n v="1013241"/>
    <s v="COMPAÑÍA DE TRANSPORTE DE CARGA PES"/>
    <x v="81"/>
  </r>
  <r>
    <n v="1002216636"/>
    <s v="UE01"/>
    <x v="26"/>
    <d v="1899-12-30T14:34:00"/>
    <x v="4808"/>
    <s v="9000812088"/>
    <s v="012-022-00317656"/>
    <n v="4096"/>
    <n v="4592.46"/>
    <s v="ZPVN"/>
    <s v="40570002"/>
    <s v="0000398059"/>
    <n v="8002835621"/>
    <x v="3660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39"/>
    <x v="139"/>
    <s v="100018201"/>
    <s v="GUERRERO MARCELO"/>
    <s v="ZETT"/>
    <x v="204"/>
    <s v="1"/>
    <s v="Con Pallet"/>
    <n v="0.05"/>
    <n v="32"/>
    <x v="0"/>
    <n v="50000"/>
    <n v="32030"/>
    <n v="17970"/>
    <n v="832"/>
    <m/>
    <x v="137"/>
    <n v="11"/>
    <s v="11"/>
    <n v="32"/>
    <x v="1"/>
    <n v="1.3"/>
    <n v="26"/>
    <s v="TRAPSA C.A."/>
    <n v="1013882"/>
    <s v="GUERRERO ANDRADE EDUARDO MARCELO"/>
    <x v="204"/>
  </r>
  <r>
    <n v="1002216610"/>
    <s v="UE01"/>
    <x v="26"/>
    <d v="1899-12-30T14:38:00"/>
    <x v="4809"/>
    <s v="9000812089"/>
    <s v="012-022-00317657"/>
    <n v="3321.6"/>
    <n v="3724.2"/>
    <s v="ZPVN"/>
    <s v="40569977"/>
    <s v="0000398011"/>
    <n v="8002835588"/>
    <x v="3661"/>
    <x v="7"/>
    <x v="7"/>
    <n v="480"/>
    <s v="BOL"/>
    <s v="101664"/>
    <x v="8"/>
    <s v="802233"/>
    <s v="BLOQUERA FRANKLIN PABON"/>
    <x v="9"/>
    <s v="CARRERA EL ALPARGATE Y CHINCHIPE"/>
    <x v="11"/>
    <s v="O-Imbabura-Ibarra"/>
    <n v="30"/>
    <x v="176"/>
    <x v="176"/>
    <s v="10003585"/>
    <s v="VARELA ZAPATA RUBEN MAURICIO"/>
    <s v="ZEMT"/>
    <x v="276"/>
    <s v="1"/>
    <s v="Con Pallet"/>
    <n v="0.05"/>
    <n v="24"/>
    <x v="0"/>
    <n v="38580"/>
    <n v="24110"/>
    <n v="14470"/>
    <n v="91.2"/>
    <m/>
    <x v="172"/>
    <n v="11"/>
    <s v="11"/>
    <n v="24"/>
    <x v="1"/>
    <n v="0.19"/>
    <n v="3.8000000000000003"/>
    <s v="TRIMPESAS S.A."/>
    <n v="1013502"/>
    <s v="ESPIN GUEVARA JOSE MARCELO"/>
    <x v="277"/>
  </r>
  <r>
    <n v="1002216654"/>
    <s v="UE01"/>
    <x v="26"/>
    <d v="1899-12-30T14:42:00"/>
    <x v="4810"/>
    <s v="9000812090"/>
    <s v="012-022-00317658"/>
    <n v="2318.4"/>
    <n v="2599.41"/>
    <s v="ZPVN"/>
    <s v="40569989"/>
    <s v="0000398038"/>
    <n v="8002835641"/>
    <x v="3662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37"/>
    <x v="37"/>
    <s v="100020396"/>
    <s v="FARINANGO MIGUEL"/>
    <s v="ZEMU"/>
    <x v="45"/>
    <s v="2"/>
    <s v="Sin Pallet"/>
    <n v="0"/>
    <n v="0"/>
    <x v="0"/>
    <n v="27010"/>
    <n v="18010"/>
    <n v="9000"/>
    <n v="302.39999999999998"/>
    <m/>
    <x v="35"/>
    <n v="11"/>
    <s v="11"/>
    <n v="18"/>
    <x v="1"/>
    <n v="0.84"/>
    <n v="16.799999999999997"/>
    <s v="RAPIDO EL OTAVALEÑITO S.A."/>
    <n v="1012819"/>
    <s v="BRAVO VASQUEZ JOSE LUIS SIGIFREDO"/>
    <x v="45"/>
  </r>
  <r>
    <n v="1002216678"/>
    <s v="UE01"/>
    <x v="26"/>
    <d v="1899-12-30T14:46:00"/>
    <x v="4811"/>
    <s v="9000812129"/>
    <s v="012-022-00317660"/>
    <n v="245.46"/>
    <n v="275.22000000000003"/>
    <s v="ZPVN"/>
    <s v="40570034"/>
    <s v="0000398110"/>
    <n v="8002835672"/>
    <x v="3663"/>
    <x v="5"/>
    <x v="5"/>
    <n v="40"/>
    <s v="BOL"/>
    <s v="101612"/>
    <x v="61"/>
    <s v="806200"/>
    <s v="PUNTALVIT FERRETERIA"/>
    <x v="1"/>
    <s v="24 DE JUNIO E11-236 SAN ISIDRO"/>
    <x v="26"/>
    <s v="O-Pichincha-Carapungo"/>
    <n v="89"/>
    <x v="22"/>
    <x v="22"/>
    <s v="100020338"/>
    <s v="TERAN ARNULFO"/>
    <s v="ZEMU"/>
    <x v="88"/>
    <s v="2"/>
    <s v="Sin Pallet"/>
    <n v="0"/>
    <n v="0"/>
    <x v="0"/>
    <n v="6510"/>
    <n v="2000"/>
    <n v="4510"/>
    <n v="17.600000000000001"/>
    <m/>
    <x v="22"/>
    <n v="11"/>
    <s v="11"/>
    <n v="2"/>
    <x v="1"/>
    <n v="0.44000000000000006"/>
    <n v="8.8000000000000007"/>
    <s v="TRANINTAGSA"/>
    <n v="1014062"/>
    <s v="BENALCAZAR DE LA CRUZ MILTON PATRIC"/>
    <x v="88"/>
  </r>
  <r>
    <n v="1002216678"/>
    <s v="UE01"/>
    <x v="26"/>
    <d v="1899-12-30T14:46:00"/>
    <x v="4812"/>
    <s v="9000812128"/>
    <s v="012-022-00317659"/>
    <n v="2140.21"/>
    <n v="2399.62"/>
    <s v="ZPVN"/>
    <s v="40570034"/>
    <s v="0000398109"/>
    <n v="8002835673"/>
    <x v="3663"/>
    <x v="6"/>
    <x v="6"/>
    <n v="320"/>
    <s v="BOL"/>
    <s v="101612"/>
    <x v="61"/>
    <s v="806200"/>
    <s v="PUNTALVIT FERRETERIA"/>
    <x v="1"/>
    <s v="24 DE JUNIO E11-236 SAN ISIDRO"/>
    <x v="26"/>
    <s v="O-Pichincha-Carapungo"/>
    <n v="89"/>
    <x v="22"/>
    <x v="22"/>
    <s v="100020338"/>
    <s v="TERAN ARNULFO"/>
    <s v="ZEMU"/>
    <x v="88"/>
    <s v="2"/>
    <s v="Sin Pallet"/>
    <n v="0"/>
    <n v="0"/>
    <x v="0"/>
    <n v="20510"/>
    <n v="16000"/>
    <n v="4510"/>
    <n v="140.80000000000001"/>
    <m/>
    <x v="22"/>
    <n v="11"/>
    <s v="11"/>
    <n v="16"/>
    <x v="1"/>
    <n v="0.44000000000000006"/>
    <n v="8.8000000000000007"/>
    <s v="TRANINTAGSA"/>
    <n v="1014062"/>
    <s v="BENALCAZAR DE LA CRUZ MILTON PATRIC"/>
    <x v="88"/>
  </r>
  <r>
    <n v="1002216658"/>
    <s v="UE01"/>
    <x v="26"/>
    <d v="1899-12-30T14:49:00"/>
    <x v="4813"/>
    <s v=""/>
    <s v=""/>
    <n v="0"/>
    <n v="0"/>
    <s v="ZPRC"/>
    <s v="2500108994"/>
    <s v="P000034140"/>
    <n v="8002835646"/>
    <x v="3664"/>
    <x v="7"/>
    <x v="7"/>
    <n v="360"/>
    <s v="BOL"/>
    <s v="101633"/>
    <x v="15"/>
    <s v="810878"/>
    <s v="BODEGA ZUMBALICA"/>
    <x v="6"/>
    <s v="COLAISA"/>
    <x v="17"/>
    <s v="O-Cotopaxi-Latacunga"/>
    <n v="198"/>
    <x v="60"/>
    <x v="60"/>
    <s v="10007757"/>
    <s v="GUALACATA FERNANDEZ MANUEL RAUL"/>
    <s v="ZEMU"/>
    <x v="76"/>
    <s v="2"/>
    <s v="Sin Pallet"/>
    <n v="0"/>
    <n v="0"/>
    <x v="0"/>
    <n v="26990"/>
    <n v="18020"/>
    <n v="8970"/>
    <n v="266.39999999999998"/>
    <m/>
    <x v="58"/>
    <n v="11"/>
    <s v="11"/>
    <n v="18"/>
    <x v="1"/>
    <n v="0.74"/>
    <n v="14.799999999999999"/>
    <s v="ALQUINGA &amp; ALQUINGA"/>
    <n v="1022501"/>
    <s v="FLORES RAMIREZ ROGER WILLAN"/>
    <x v="76"/>
  </r>
  <r>
    <n v="1002216666"/>
    <s v="UE01"/>
    <x v="26"/>
    <d v="1899-12-30T14:50:00"/>
    <x v="4814"/>
    <s v="9000812134"/>
    <s v="012-022-00317663"/>
    <n v="826.8"/>
    <n v="927.02"/>
    <s v="ZPVN"/>
    <s v="40570004"/>
    <s v="0000398061"/>
    <n v="8002835660"/>
    <x v="3665"/>
    <x v="7"/>
    <x v="7"/>
    <n v="120"/>
    <s v="BOL"/>
    <s v="101734"/>
    <x v="66"/>
    <s v="806361"/>
    <s v="DIFERPAC QUITO"/>
    <x v="1"/>
    <s v="CALLE PARIS Y GABRIELA MISTRAL"/>
    <x v="108"/>
    <s v="O-Pichincha-Condado"/>
    <n v="96.7"/>
    <x v="63"/>
    <x v="63"/>
    <s v="10005910"/>
    <s v="URBANO MOQUINCHE WALTER ARMANDO"/>
    <s v="ZEMU"/>
    <x v="79"/>
    <s v="2"/>
    <s v="Sin Pallet"/>
    <n v="0"/>
    <n v="0"/>
    <x v="0"/>
    <n v="8890"/>
    <n v="6013.3329999999996"/>
    <n v="2876.6669999999999"/>
    <n v="54"/>
    <m/>
    <x v="61"/>
    <n v="11"/>
    <s v="11"/>
    <n v="6"/>
    <x v="1"/>
    <n v="0.45"/>
    <n v="9"/>
    <s v="RUTAS COTACACHENSES"/>
    <n v="10005834"/>
    <s v="RUIZ CHECA JOSE JAVIER"/>
    <x v="79"/>
  </r>
  <r>
    <n v="1002216666"/>
    <s v="UE01"/>
    <x v="26"/>
    <d v="1899-12-30T14:50:00"/>
    <x v="4815"/>
    <s v="9000812132"/>
    <s v="012-022-00317661"/>
    <n v="505.6"/>
    <n v="566.88"/>
    <s v="ZPVN"/>
    <s v="40570004"/>
    <s v="0000398063"/>
    <n v="8002835659"/>
    <x v="3665"/>
    <x v="5"/>
    <x v="5"/>
    <n v="80"/>
    <s v="BOL"/>
    <s v="101734"/>
    <x v="66"/>
    <s v="806361"/>
    <s v="DIFERPAC QUITO"/>
    <x v="1"/>
    <s v="CALLE PARIS Y GABRIELA MISTRAL"/>
    <x v="108"/>
    <s v="O-Pichincha-Condado"/>
    <n v="96.7"/>
    <x v="63"/>
    <x v="63"/>
    <s v="10005910"/>
    <s v="URBANO MOQUINCHE WALTER ARMANDO"/>
    <s v="ZEMU"/>
    <x v="79"/>
    <s v="2"/>
    <s v="Sin Pallet"/>
    <n v="0"/>
    <n v="0"/>
    <x v="0"/>
    <n v="6885.5559999999996"/>
    <n v="4008.8890000000001"/>
    <n v="2876.6669999999999"/>
    <n v="36"/>
    <m/>
    <x v="61"/>
    <n v="11"/>
    <s v="11"/>
    <n v="4"/>
    <x v="1"/>
    <n v="0.45"/>
    <n v="9"/>
    <s v="RUTAS COTACACHENSES"/>
    <n v="10005834"/>
    <s v="RUIZ CHECA JOSE JAVIER"/>
    <x v="79"/>
  </r>
  <r>
    <n v="1002216666"/>
    <s v="UE01"/>
    <x v="26"/>
    <d v="1899-12-30T14:50:00"/>
    <x v="4816"/>
    <s v="9000812133"/>
    <s v="012-022-00317662"/>
    <n v="1097.5999999999999"/>
    <n v="1230.6300000000001"/>
    <s v="ZPVN"/>
    <s v="40570004"/>
    <s v="0000398062"/>
    <n v="8002835658"/>
    <x v="3665"/>
    <x v="6"/>
    <x v="6"/>
    <n v="160"/>
    <s v="BOL"/>
    <s v="101734"/>
    <x v="66"/>
    <s v="806361"/>
    <s v="DIFERPAC QUITO"/>
    <x v="1"/>
    <s v="CALLE PARIS Y GABRIELA MISTRAL"/>
    <x v="108"/>
    <s v="O-Pichincha-Condado"/>
    <n v="96.7"/>
    <x v="63"/>
    <x v="63"/>
    <s v="10005910"/>
    <s v="URBANO MOQUINCHE WALTER ARMANDO"/>
    <s v="ZEMU"/>
    <x v="79"/>
    <s v="2"/>
    <s v="Sin Pallet"/>
    <n v="0"/>
    <n v="0"/>
    <x v="0"/>
    <n v="10894.445"/>
    <n v="8017.7780000000002"/>
    <n v="2876.6669999999999"/>
    <n v="72"/>
    <m/>
    <x v="61"/>
    <n v="11"/>
    <s v="11"/>
    <n v="8"/>
    <x v="1"/>
    <n v="0.45"/>
    <n v="9"/>
    <s v="RUTAS COTACACHENSES"/>
    <n v="10005834"/>
    <s v="RUIZ CHECA JOSE JAVIER"/>
    <x v="79"/>
  </r>
  <r>
    <n v="1002216672"/>
    <s v="UE01"/>
    <x v="26"/>
    <d v="1899-12-30T14:54:00"/>
    <x v="4817"/>
    <s v="9000812135"/>
    <s v="012-022-00317664"/>
    <n v="2301.35"/>
    <n v="2580.29"/>
    <s v="ZPVN"/>
    <s v="40569966"/>
    <s v="P000034142"/>
    <n v="8002835666"/>
    <x v="366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070"/>
    <n v="18020"/>
    <n v="9050"/>
    <n v="266.39999999999998"/>
    <m/>
    <x v="122"/>
    <n v="11"/>
    <s v="11"/>
    <n v="18"/>
    <x v="1"/>
    <n v="0.74"/>
    <n v="14.799999999999999"/>
    <s v="LIDENORTI S.A."/>
    <n v="1013649"/>
    <s v="VEGA PEREZ JOSE"/>
    <x v="175"/>
  </r>
  <r>
    <n v="1002216682"/>
    <s v="UE01"/>
    <x v="26"/>
    <d v="1899-12-30T14:55:00"/>
    <x v="4818"/>
    <s v="9000812136"/>
    <s v="012-022-00317665"/>
    <n v="2099.23"/>
    <n v="2353.67"/>
    <s v="ZPVN"/>
    <s v="40569975"/>
    <s v="P000034145"/>
    <n v="8002835678"/>
    <x v="3667"/>
    <x v="5"/>
    <x v="5"/>
    <n v="360"/>
    <s v="BOL"/>
    <s v="101680"/>
    <x v="12"/>
    <s v="801408"/>
    <s v="BODEG NARANJO PUJILI"/>
    <x v="10"/>
    <s v="BODEG NARANJO PUJILI / VIA A PUJILI"/>
    <x v="12"/>
    <s v="O-Cotopaxi-Pujili"/>
    <n v="205"/>
    <x v="162"/>
    <x v="162"/>
    <s v="100021282"/>
    <s v="PERUGACHI FAUSTO"/>
    <s v="ZEMU"/>
    <x v="245"/>
    <s v="2"/>
    <s v="Sin Pallet"/>
    <n v="0"/>
    <n v="0"/>
    <x v="0"/>
    <n v="27170"/>
    <n v="18060"/>
    <n v="9110"/>
    <n v="280.8"/>
    <m/>
    <x v="158"/>
    <n v="11"/>
    <s v="11"/>
    <n v="18"/>
    <x v="1"/>
    <n v="0.78"/>
    <n v="15.600000000000001"/>
    <s v="TRANSSJQ S.A."/>
    <n v="1021764"/>
    <s v="GARCES MARTINEZ MILTON EDUARDO"/>
    <x v="245"/>
  </r>
  <r>
    <n v="1002216676"/>
    <s v="UE01"/>
    <x v="26"/>
    <d v="1899-12-30T14:59:00"/>
    <x v="4819"/>
    <s v="9000812137"/>
    <s v="012-022-00317666"/>
    <n v="2426.4"/>
    <n v="2720.5"/>
    <s v="ZPVN"/>
    <s v="40570033"/>
    <s v="P000034154"/>
    <n v="8002835670"/>
    <x v="3668"/>
    <x v="6"/>
    <x v="6"/>
    <n v="360"/>
    <s v="BOL"/>
    <s v="101500"/>
    <x v="30"/>
    <s v="801442"/>
    <s v="DISTRIBUIDORA ROSERO S.C.C."/>
    <x v="1"/>
    <s v="VIA INTEROCEANICA S/N Y ENTRAD FERR"/>
    <x v="10"/>
    <s v="O-Pichincha-Tumbaco"/>
    <n v="110"/>
    <x v="103"/>
    <x v="103"/>
    <s v="100019413"/>
    <s v="CASANOVA ROMEL"/>
    <s v="ZEMU"/>
    <x v="144"/>
    <s v="2"/>
    <s v="Sin Pallet"/>
    <n v="0"/>
    <n v="0"/>
    <x v="0"/>
    <n v="26870"/>
    <n v="18000"/>
    <n v="8870"/>
    <n v="165.6"/>
    <m/>
    <x v="101"/>
    <n v="11"/>
    <s v="11"/>
    <n v="18"/>
    <x v="1"/>
    <n v="0.45999999999999996"/>
    <n v="9.1999999999999993"/>
    <s v="TRAPSA C.A."/>
    <n v="1013573"/>
    <s v="CUASPA PEREZ SEGUNDO MANUEL"/>
    <x v="144"/>
  </r>
  <r>
    <n v="1002216668"/>
    <s v="UE01"/>
    <x v="26"/>
    <d v="1899-12-30T15:01:00"/>
    <x v="4820"/>
    <s v="9000812139"/>
    <s v="012-022-00317668"/>
    <n v="282.8"/>
    <n v="317.08"/>
    <s v="ZPVN"/>
    <s v="40569999"/>
    <s v="0000398052"/>
    <n v="8002835662"/>
    <x v="3669"/>
    <x v="4"/>
    <x v="4"/>
    <n v="40"/>
    <s v="BOL"/>
    <s v="102270"/>
    <x v="39"/>
    <s v="803357"/>
    <s v="BODEGA 2 CALDERON"/>
    <x v="22"/>
    <s v="CALDERON Y PEDRO VICENTE MALDONADO"/>
    <x v="32"/>
    <s v="O-Esmeraldas-Esmeraldas"/>
    <n v="388"/>
    <x v="45"/>
    <x v="45"/>
    <s v="10000932"/>
    <s v="CACOANGO RODRIGO"/>
    <s v="ZEMU"/>
    <x v="55"/>
    <s v="2"/>
    <s v="Sin Pallet"/>
    <n v="0"/>
    <n v="0"/>
    <x v="0"/>
    <n v="6497.2219999999998"/>
    <n v="2002.222"/>
    <n v="4495"/>
    <n v="42.4"/>
    <m/>
    <x v="43"/>
    <n v="11"/>
    <s v="11"/>
    <n v="2"/>
    <x v="1"/>
    <n v="1.06"/>
    <n v="21.2"/>
    <s v="TRAPSA C.A."/>
    <n v="1014271"/>
    <s v="GARATE CARDENAS CARLOS VINICIO"/>
    <x v="55"/>
  </r>
  <r>
    <n v="1002216668"/>
    <s v="UE01"/>
    <x v="26"/>
    <d v="1899-12-30T15:01:00"/>
    <x v="4821"/>
    <s v="9000812138"/>
    <s v="012-022-00317667"/>
    <n v="2262.4"/>
    <n v="2536.62"/>
    <s v="ZPVN"/>
    <s v="40569998"/>
    <s v="0000398051"/>
    <n v="8002835661"/>
    <x v="3669"/>
    <x v="4"/>
    <x v="4"/>
    <n v="320"/>
    <s v="BOL"/>
    <s v="102270"/>
    <x v="39"/>
    <s v="803356"/>
    <s v="BODEGA SIMON PLATA TORRES"/>
    <x v="22"/>
    <s v="OLMEDO 407 Y SAN JOSE OBRERO"/>
    <x v="32"/>
    <s v="O-Esmeraldas-Esmeraldas"/>
    <n v="388"/>
    <x v="45"/>
    <x v="45"/>
    <s v="10000932"/>
    <s v="CACOANGO RODRIGO"/>
    <s v="ZEMU"/>
    <x v="55"/>
    <s v="2"/>
    <s v="Sin Pallet"/>
    <n v="0"/>
    <n v="0"/>
    <x v="0"/>
    <n v="20512.777999999998"/>
    <n v="16017.778"/>
    <n v="4495"/>
    <n v="339.2"/>
    <m/>
    <x v="43"/>
    <n v="11"/>
    <s v="11"/>
    <n v="16"/>
    <x v="1"/>
    <n v="1.06"/>
    <n v="21.2"/>
    <s v="TRAPSA C.A."/>
    <n v="1014271"/>
    <s v="GARATE CARDENAS CARLOS VINICIO"/>
    <x v="55"/>
  </r>
  <r>
    <n v="1002216628"/>
    <s v="UE01"/>
    <x v="26"/>
    <d v="1899-12-30T15:03:00"/>
    <x v="4822"/>
    <s v="9000811983"/>
    <s v="013-020-00048173"/>
    <n v="4225.6499999999996"/>
    <n v="4737.83"/>
    <s v="ZPDF"/>
    <s v="70178534"/>
    <s v="0000398014"/>
    <n v="8002835613"/>
    <x v="3670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83"/>
    <x v="83"/>
    <s v="100015006"/>
    <s v="RIVERA JOSE LUIS"/>
    <s v="ZETT"/>
    <x v="113"/>
    <s v="2"/>
    <s v="Sin Pallet"/>
    <n v="0"/>
    <n v="0"/>
    <x v="0"/>
    <n v="51080"/>
    <n v="33000"/>
    <n v="18080"/>
    <n v="594"/>
    <m/>
    <x v="81"/>
    <n v="11"/>
    <s v="11"/>
    <n v="33"/>
    <x v="1"/>
    <n v="0.9"/>
    <n v="18"/>
    <s v="LIDENORTI S.A."/>
    <n v="1013539"/>
    <s v="VALENCIA BENAVIDES GUSTAVO PLUTARCO"/>
    <x v="113"/>
  </r>
  <r>
    <n v="1002216663"/>
    <s v="UE01"/>
    <x v="26"/>
    <d v="1899-12-30T15:09:00"/>
    <x v="4823"/>
    <s v="9000812143"/>
    <s v="012-022-00317669"/>
    <n v="4179.55"/>
    <n v="4686.1400000000003"/>
    <s v="ZPVN"/>
    <s v="40570019"/>
    <s v="P000034148"/>
    <n v="8002835654"/>
    <x v="3671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75"/>
    <x v="75"/>
    <s v="100019981"/>
    <s v="ALARCON IVAN"/>
    <s v="ZETT"/>
    <x v="98"/>
    <s v="1"/>
    <s v="Con Pallet"/>
    <n v="0.05"/>
    <n v="32"/>
    <x v="0"/>
    <n v="49870"/>
    <n v="32090"/>
    <n v="17780"/>
    <n v="576"/>
    <m/>
    <x v="73"/>
    <n v="11"/>
    <s v="11"/>
    <n v="32"/>
    <x v="1"/>
    <n v="0.9"/>
    <n v="18"/>
    <s v="J.V. TRANSPREMIUN CIA.LTDA"/>
    <n v="1013906"/>
    <s v="VALLEJOS VILLEGAS SAUL EDUARDO"/>
    <x v="98"/>
  </r>
  <r>
    <n v="1002216688"/>
    <s v="UE01"/>
    <x v="26"/>
    <d v="1899-12-30T15:12:00"/>
    <x v="4824"/>
    <s v="9000812145"/>
    <s v="012-022-00317670"/>
    <n v="4448.3999999999996"/>
    <n v="4987.58"/>
    <s v="ZPVN"/>
    <s v="40570035"/>
    <s v="P000034155"/>
    <n v="8002835685"/>
    <x v="3672"/>
    <x v="6"/>
    <x v="6"/>
    <n v="660"/>
    <s v="BOL"/>
    <s v="101500"/>
    <x v="30"/>
    <s v="809735"/>
    <s v="FERRETERIA CAMILA"/>
    <x v="1"/>
    <s v="CALLE E"/>
    <x v="25"/>
    <s v="O-Pichincha-Laecuatoriana"/>
    <n v="130"/>
    <x v="103"/>
    <x v="103"/>
    <s v="100015029"/>
    <s v="CUASPA MANUEL"/>
    <s v="ZETT"/>
    <x v="172"/>
    <s v="2"/>
    <s v="Sin Pallet"/>
    <n v="0"/>
    <n v="0"/>
    <x v="0"/>
    <n v="50920"/>
    <n v="33030"/>
    <n v="17890"/>
    <n v="336.6"/>
    <m/>
    <x v="101"/>
    <n v="11"/>
    <s v="11"/>
    <n v="33"/>
    <x v="1"/>
    <n v="0.51"/>
    <n v="10.200000000000001"/>
    <s v="TRAPSA C.A."/>
    <n v="1013573"/>
    <s v="CUASPA PEREZ SEGUNDO MANUEL"/>
    <x v="172"/>
  </r>
  <r>
    <n v="1002216680"/>
    <s v="UE01"/>
    <x v="26"/>
    <d v="1899-12-30T15:14:00"/>
    <x v="4825"/>
    <s v="9000812147"/>
    <s v="012-022-00317672"/>
    <n v="2307.6"/>
    <n v="2587.29"/>
    <s v="ZPVN"/>
    <s v="40570015"/>
    <s v="P000034147"/>
    <n v="8002835675"/>
    <x v="3673"/>
    <x v="3"/>
    <x v="3"/>
    <n v="360"/>
    <s v="BOL"/>
    <s v="101757"/>
    <x v="29"/>
    <s v="801735"/>
    <s v="INTERNEGOCIOS BUENA"/>
    <x v="31"/>
    <s v="INTERNEGOCIOS BUENA FE / VIA A BUEN"/>
    <x v="47"/>
    <s v="O-Losrios-Buenafe"/>
    <n v="328"/>
    <x v="68"/>
    <x v="68"/>
    <s v="100015058"/>
    <s v="MUÑOZ JUAN"/>
    <s v="ZEMT"/>
    <x v="86"/>
    <s v="1"/>
    <s v="Con Pallet"/>
    <n v="0.05"/>
    <n v="18"/>
    <x v="0"/>
    <n v="26290"/>
    <n v="18030"/>
    <n v="8260"/>
    <n v="370.8"/>
    <m/>
    <x v="66"/>
    <n v="11"/>
    <s v="11"/>
    <n v="18"/>
    <x v="1"/>
    <n v="1.03"/>
    <n v="20.6"/>
    <s v="SELVALEGRE S.A."/>
    <n v="1013859"/>
    <s v="MUÑOZ ORTIZ JUAN MANUEL"/>
    <x v="86"/>
  </r>
  <r>
    <n v="1002216680"/>
    <s v="UE01"/>
    <x v="26"/>
    <d v="1899-12-30T15:14:00"/>
    <x v="4826"/>
    <s v="9000812146"/>
    <s v="012-022-00317671"/>
    <n v="800.4"/>
    <n v="897.42"/>
    <s v="ZPVN"/>
    <s v="40570014"/>
    <s v="P000034146"/>
    <n v="8002835676"/>
    <x v="3673"/>
    <x v="4"/>
    <x v="4"/>
    <n v="120"/>
    <s v="BOL"/>
    <s v="101757"/>
    <x v="29"/>
    <s v="801735"/>
    <s v="INTERNEGOCIOS BUENA"/>
    <x v="31"/>
    <s v="INTERNEGOCIOS BUENA FE / VIA A BUEN"/>
    <x v="47"/>
    <s v="O-Losrios-Buenafe"/>
    <n v="328"/>
    <x v="68"/>
    <x v="68"/>
    <s v="100015058"/>
    <s v="MUÑOZ JUAN"/>
    <s v="ZEMT"/>
    <x v="86"/>
    <s v="1"/>
    <s v="Con Pallet"/>
    <n v="0.05"/>
    <n v="6"/>
    <x v="0"/>
    <n v="14270"/>
    <n v="6010"/>
    <n v="8260"/>
    <n v="123.6"/>
    <m/>
    <x v="66"/>
    <n v="11"/>
    <s v="11"/>
    <n v="6"/>
    <x v="1"/>
    <n v="1.03"/>
    <n v="20.599999999999998"/>
    <s v="SELVALEGRE S.A."/>
    <n v="1013859"/>
    <s v="MUÑOZ ORTIZ JUAN MANUEL"/>
    <x v="86"/>
  </r>
  <r>
    <n v="1002216693"/>
    <s v="UE01"/>
    <x v="26"/>
    <d v="1899-12-30T15:16:00"/>
    <x v="4827"/>
    <s v="9000812148"/>
    <s v="012-022-00317673"/>
    <n v="2484.11"/>
    <n v="2785.2"/>
    <s v="ZPVN"/>
    <s v="40570042"/>
    <s v="P000034158"/>
    <n v="8002835692"/>
    <x v="3674"/>
    <x v="7"/>
    <x v="7"/>
    <n v="360"/>
    <s v="BOL"/>
    <s v="101726"/>
    <x v="57"/>
    <s v="810424"/>
    <s v="DEPOSITO MADERAS TORRES"/>
    <x v="51"/>
    <s v="VELAZCO IBARRA"/>
    <x v="84"/>
    <s v="O-Imbabura-Natabuela"/>
    <n v="28.3"/>
    <x v="15"/>
    <x v="15"/>
    <s v="100018302"/>
    <s v="VERA EDWIN"/>
    <s v="ZEMU"/>
    <x v="102"/>
    <s v="2"/>
    <s v="Sin Pallet"/>
    <n v="0"/>
    <n v="0"/>
    <x v="0"/>
    <n v="26970"/>
    <n v="18010"/>
    <n v="8960"/>
    <n v="57.6"/>
    <m/>
    <x v="15"/>
    <n v="11"/>
    <s v="11"/>
    <n v="18"/>
    <x v="1"/>
    <n v="0.16"/>
    <n v="3.2"/>
    <s v="SANJOPAS S.A."/>
    <n v="1013871"/>
    <s v="MORAN PERUGACHI ALONSO"/>
    <x v="102"/>
  </r>
  <r>
    <n v="1002216657"/>
    <s v="UE01"/>
    <x v="26"/>
    <d v="1899-12-30T15:22:00"/>
    <x v="4828"/>
    <s v="9000812149"/>
    <s v="012-022-00317674"/>
    <n v="4390.3999999999996"/>
    <n v="4922.55"/>
    <s v="ZPVN"/>
    <s v="40570010"/>
    <s v="0000398080"/>
    <n v="8002835644"/>
    <x v="3675"/>
    <x v="6"/>
    <x v="6"/>
    <n v="64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50690"/>
    <n v="32000"/>
    <n v="18690"/>
    <n v="326.39999999999998"/>
    <m/>
    <x v="161"/>
    <n v="11"/>
    <s v="11"/>
    <n v="32"/>
    <x v="1"/>
    <n v="0.51"/>
    <n v="10.199999999999999"/>
    <s v="TRANSPORTE PROPIO"/>
    <n v="10003654"/>
    <s v="TRANSPORTES PALACIOS HIDALGO"/>
    <x v="250"/>
  </r>
  <r>
    <n v="1002216696"/>
    <s v="UE01"/>
    <x v="26"/>
    <d v="1899-12-30T15:23:00"/>
    <x v="4829"/>
    <s v="9000812150"/>
    <s v="012-022-00317675"/>
    <n v="4248.8999999999996"/>
    <n v="4763.8999999999996"/>
    <s v="ZPVN"/>
    <s v="40570037"/>
    <s v="P000034156"/>
    <n v="8002835695"/>
    <x v="3676"/>
    <x v="6"/>
    <x v="6"/>
    <n v="640"/>
    <s v="BOL"/>
    <s v="101500"/>
    <x v="30"/>
    <s v="806212"/>
    <s v="FERRETERIA PAREDES"/>
    <x v="1"/>
    <s v="VALVERDE BALDEON CALLE CUARTA"/>
    <x v="77"/>
    <s v="O-Pichincha-Guamani"/>
    <n v="129"/>
    <x v="137"/>
    <x v="137"/>
    <s v="100014983"/>
    <s v="GUEVARA DIEGO"/>
    <s v="ZETT"/>
    <x v="196"/>
    <s v="1"/>
    <s v="Con Pallet"/>
    <n v="0.05"/>
    <n v="32"/>
    <x v="0"/>
    <n v="50480"/>
    <n v="32050"/>
    <n v="18430"/>
    <n v="326.39999999999998"/>
    <m/>
    <x v="135"/>
    <n v="11"/>
    <s v="11"/>
    <n v="32"/>
    <x v="1"/>
    <n v="0.51"/>
    <n v="10.199999999999999"/>
    <s v="CALDECARGO CIA"/>
    <n v="1013256"/>
    <s v="NARVAEZ VILLACIS BLADIMIR EDGARDO"/>
    <x v="196"/>
  </r>
  <r>
    <n v="1002216752"/>
    <s v="UE01"/>
    <x v="26"/>
    <d v="1899-12-30T15:25:00"/>
    <x v="4830"/>
    <s v="9000812151"/>
    <s v="012-022-00317676"/>
    <n v="3024"/>
    <n v="3390.53"/>
    <s v="ZPVN"/>
    <s v="40570071"/>
    <s v="0000398160"/>
    <n v="8002835749"/>
    <x v="3677"/>
    <x v="3"/>
    <x v="3"/>
    <n v="480"/>
    <s v="BOL"/>
    <s v="101664"/>
    <x v="8"/>
    <s v="800768"/>
    <s v="LA CASA DEL HIERRO"/>
    <x v="12"/>
    <s v="CALLE 7MA"/>
    <x v="14"/>
    <s v="O-Losrios-Quevedo"/>
    <n v="345"/>
    <x v="157"/>
    <x v="157"/>
    <s v="100019188"/>
    <s v="SUAREZ ALEX"/>
    <s v="ZEMT"/>
    <x v="238"/>
    <s v="2"/>
    <s v="Sin Pallet"/>
    <n v="0"/>
    <n v="0"/>
    <x v="0"/>
    <n v="39530"/>
    <n v="24040"/>
    <n v="15490"/>
    <n v="494.4"/>
    <m/>
    <x v="154"/>
    <n v="11"/>
    <s v="11"/>
    <n v="24"/>
    <x v="1"/>
    <n v="1.03"/>
    <n v="20.599999999999998"/>
    <s v="LA ARMENIA S.A."/>
    <n v="1013571"/>
    <s v="BENAVIDES BAEZ RODRIGO NEPTALI"/>
    <x v="238"/>
  </r>
  <r>
    <n v="1002216766"/>
    <s v="UE01"/>
    <x v="26"/>
    <d v="1899-12-30T15:31:00"/>
    <x v="4831"/>
    <s v="9000812157"/>
    <s v="012-022-00317678"/>
    <n v="1024.4000000000001"/>
    <n v="1148.57"/>
    <s v="ZPVN"/>
    <s v="40570018"/>
    <s v="0000398088"/>
    <n v="8002835765"/>
    <x v="3678"/>
    <x v="6"/>
    <x v="6"/>
    <n v="160"/>
    <s v="BOL"/>
    <s v="101627"/>
    <x v="49"/>
    <s v="805313"/>
    <s v="LOCAL POLI AMBATO"/>
    <x v="27"/>
    <s v="AV BOLIVARIANA Y PALTACALO"/>
    <x v="41"/>
    <s v="O-Tungurahua-Ambato"/>
    <n v="250"/>
    <x v="182"/>
    <x v="182"/>
    <s v="100014978"/>
    <s v="CUAICAL JORGE"/>
    <s v="ZEMU"/>
    <x v="295"/>
    <s v="2"/>
    <s v="Sin Pallet"/>
    <n v="0"/>
    <n v="0"/>
    <x v="0"/>
    <n v="12529.444"/>
    <n v="8004.4440000000004"/>
    <n v="4525"/>
    <n v="144"/>
    <m/>
    <x v="3"/>
    <n v="11"/>
    <s v="11"/>
    <n v="8"/>
    <x v="1"/>
    <n v="0.9"/>
    <n v="18"/>
    <s v="SANJOPAS S.A."/>
    <n v="10008339"/>
    <s v="CUAICAL CADENA JORGE ERASMO"/>
    <x v="293"/>
  </r>
  <r>
    <n v="1002216766"/>
    <s v="UE01"/>
    <x v="26"/>
    <d v="1899-12-30T15:31:00"/>
    <x v="4832"/>
    <s v="9000812156"/>
    <s v="012-022-00317677"/>
    <n v="1280.5"/>
    <n v="1435.7"/>
    <s v="ZPVN"/>
    <s v="40570016"/>
    <s v="0000398087"/>
    <n v="8002835766"/>
    <x v="3678"/>
    <x v="6"/>
    <x v="6"/>
    <n v="200"/>
    <s v="BOL"/>
    <s v="101627"/>
    <x v="49"/>
    <s v="805311"/>
    <s v="LOCAL AMBATO 1"/>
    <x v="27"/>
    <s v="QUISQUIS Y ATAHUALPA"/>
    <x v="41"/>
    <s v="O-Tungurahua-Ambato"/>
    <n v="250"/>
    <x v="182"/>
    <x v="182"/>
    <s v="100014978"/>
    <s v="CUAICAL JORGE"/>
    <s v="ZEMU"/>
    <x v="295"/>
    <s v="2"/>
    <s v="Sin Pallet"/>
    <n v="0"/>
    <n v="0"/>
    <x v="0"/>
    <n v="14530.556"/>
    <n v="10005.556"/>
    <n v="4525"/>
    <n v="180"/>
    <m/>
    <x v="3"/>
    <n v="11"/>
    <s v="11"/>
    <n v="10"/>
    <x v="1"/>
    <n v="0.9"/>
    <n v="18"/>
    <s v="SANJOPAS S.A."/>
    <n v="10008339"/>
    <s v="CUAICAL CADENA JORGE ERASMO"/>
    <x v="293"/>
  </r>
  <r>
    <n v="1002216689"/>
    <s v="UE01"/>
    <x v="26"/>
    <d v="1899-12-30T15:33:00"/>
    <x v="4833"/>
    <s v="9000812158"/>
    <s v="012-022-00317679"/>
    <n v="4121.6000000000004"/>
    <n v="4621.16"/>
    <s v="ZPVN"/>
    <s v="40570036"/>
    <s v="0000398112"/>
    <n v="8002835687"/>
    <x v="3679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74"/>
    <x v="174"/>
    <s v="100019596"/>
    <s v="TOAPANTA LUIS E."/>
    <s v="ZETT"/>
    <x v="271"/>
    <s v="1"/>
    <s v="Con Pallet"/>
    <n v="0.05"/>
    <n v="32"/>
    <x v="0"/>
    <n v="49880"/>
    <n v="32100"/>
    <n v="17780"/>
    <n v="537.6"/>
    <m/>
    <x v="170"/>
    <n v="11"/>
    <s v="11"/>
    <n v="32"/>
    <x v="1"/>
    <n v="0.84000000000000008"/>
    <n v="16.8"/>
    <s v="TRIMPESAS S.A."/>
    <n v="1013746"/>
    <s v="CABEZAS NARVAEZ NANCY JARDELY"/>
    <x v="272"/>
  </r>
  <r>
    <n v="1002216767"/>
    <s v="UE01"/>
    <x v="26"/>
    <d v="1899-12-30T15:36:00"/>
    <x v="4834"/>
    <s v="9000812159"/>
    <s v="012-022-00317680"/>
    <n v="4193.1400000000003"/>
    <n v="4701.38"/>
    <s v="ZPVN"/>
    <s v="40570046"/>
    <s v="P000034160"/>
    <n v="8002835768"/>
    <x v="3680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1000"/>
    <n v="33040"/>
    <n v="17960"/>
    <n v="501.6"/>
    <m/>
    <x v="10"/>
    <n v="11"/>
    <s v="11"/>
    <n v="33"/>
    <x v="1"/>
    <n v="0.76"/>
    <n v="15.200000000000001"/>
    <s v="TRANSPORTE PROPIO"/>
    <n v="1013863"/>
    <s v="DISTRIBUCIONES NARANJO"/>
    <x v="17"/>
  </r>
  <r>
    <n v="1002216700"/>
    <s v="UE01"/>
    <x v="26"/>
    <d v="1899-12-30T15:43:00"/>
    <x v="4835"/>
    <s v=""/>
    <s v=""/>
    <n v="0"/>
    <n v="0"/>
    <s v="ZPRC"/>
    <s v="2500108997"/>
    <s v="0000398096"/>
    <n v="8002835699"/>
    <x v="3681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34"/>
    <x v="134"/>
    <s v="100015025"/>
    <s v="ARCINIEGA OSWALDO"/>
    <s v="ZEMT"/>
    <x v="192"/>
    <s v="1"/>
    <s v="Con Pallet"/>
    <n v="0.05"/>
    <n v="24"/>
    <x v="0"/>
    <n v="39650"/>
    <n v="24080"/>
    <n v="15570"/>
    <n v="552"/>
    <m/>
    <x v="132"/>
    <n v="11"/>
    <s v="11"/>
    <n v="24"/>
    <x v="1"/>
    <n v="1.1499999999999999"/>
    <n v="23"/>
    <s v="LIDENORTI S.A."/>
    <n v="1013581"/>
    <s v="BARRERA GALLEGOS FRANKLIN GUILLERMO"/>
    <x v="192"/>
  </r>
  <r>
    <n v="1002216742"/>
    <s v="UE01"/>
    <x v="26"/>
    <d v="1899-12-30T15:45:00"/>
    <x v="4836"/>
    <s v=""/>
    <s v=""/>
    <n v="0"/>
    <n v="0"/>
    <s v="ZPRC"/>
    <s v="2500109003"/>
    <s v="P000034167"/>
    <n v="8002835736"/>
    <x v="3682"/>
    <x v="10"/>
    <x v="10"/>
    <n v="32.29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50370"/>
    <n v="32290"/>
    <n v="18080"/>
    <n v="474.66"/>
    <m/>
    <x v="7"/>
    <n v="11"/>
    <s v="11"/>
    <n v="32.29"/>
    <x v="1"/>
    <n v="14.699907091978941"/>
    <n v="14.699907091978941"/>
    <s v="TRANSPORTE PROPIO"/>
    <n v="1013388"/>
    <s v="CAMPAÑA MALDONADO BLANCA CECILIA"/>
    <x v="128"/>
  </r>
  <r>
    <n v="1002216756"/>
    <s v="UE01"/>
    <x v="26"/>
    <d v="1899-12-30T15:51:00"/>
    <x v="4837"/>
    <s v="9000812164"/>
    <s v="012-022-00317682"/>
    <n v="271.60000000000002"/>
    <n v="304.52"/>
    <s v="ZPVN"/>
    <s v="40569998"/>
    <s v="0000398048"/>
    <n v="8002835753"/>
    <x v="3683"/>
    <x v="3"/>
    <x v="3"/>
    <n v="40"/>
    <s v="BOL"/>
    <s v="102270"/>
    <x v="39"/>
    <s v="803356"/>
    <s v="BODEGA SIMON PLATA TORRES"/>
    <x v="22"/>
    <s v="OLMEDO 407 Y SAN JOSE OBRER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6523.8890000000001"/>
    <n v="1998.8889999999999"/>
    <n v="4525"/>
    <n v="42.4"/>
    <m/>
    <x v="119"/>
    <n v="11"/>
    <s v="11"/>
    <n v="2"/>
    <x v="1"/>
    <n v="1.06"/>
    <n v="21.2"/>
    <s v="LIDENORTI S.A."/>
    <n v="1013565"/>
    <s v="ESPARZA ESPINOZA JIMMY ERNESTO"/>
    <x v="182"/>
  </r>
  <r>
    <n v="1002216756"/>
    <s v="UE01"/>
    <x v="26"/>
    <d v="1899-12-30T15:51:00"/>
    <x v="4838"/>
    <s v="9000812163"/>
    <s v="012-022-00317681"/>
    <n v="2262.4"/>
    <n v="2536.62"/>
    <s v="ZPVN"/>
    <s v="40569999"/>
    <s v="0000398049"/>
    <n v="8002835754"/>
    <x v="3683"/>
    <x v="4"/>
    <x v="4"/>
    <n v="320"/>
    <s v="BOL"/>
    <s v="102270"/>
    <x v="39"/>
    <s v="803357"/>
    <s v="BODEGA 2 CALDERON"/>
    <x v="22"/>
    <s v="CALDERON Y PEDRO VICENTE MALDONAD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20516.111000000001"/>
    <n v="15991.111000000001"/>
    <n v="4525"/>
    <n v="339.2"/>
    <m/>
    <x v="119"/>
    <n v="11"/>
    <s v="11"/>
    <n v="16"/>
    <x v="1"/>
    <n v="1.06"/>
    <n v="21.2"/>
    <s v="LIDENORTI S.A."/>
    <n v="1013565"/>
    <s v="ESPARZA ESPINOZA JIMMY ERNESTO"/>
    <x v="182"/>
  </r>
  <r>
    <n v="1002216782"/>
    <s v="UE01"/>
    <x v="26"/>
    <d v="1899-12-30T15:59:00"/>
    <x v="4839"/>
    <s v="9000812170"/>
    <s v="012-022-00317684"/>
    <n v="264.39999999999998"/>
    <n v="296.45"/>
    <s v="ZPVN"/>
    <s v="40570072"/>
    <s v="0000398162"/>
    <n v="8002835786"/>
    <x v="3684"/>
    <x v="3"/>
    <x v="3"/>
    <n v="40"/>
    <s v="BOL"/>
    <s v="101664"/>
    <x v="8"/>
    <s v="806954"/>
    <s v="PADILLA LARA JUAN EUGENIO"/>
    <x v="22"/>
    <s v="VIA ATACAMES Y CALLE PRINCIPAL"/>
    <x v="32"/>
    <s v="O-Esmeraldas-Esmeraldas"/>
    <n v="388"/>
    <x v="9"/>
    <x v="9"/>
    <s v="100020335"/>
    <s v="HARO LUIS"/>
    <s v="ZEMU"/>
    <x v="11"/>
    <s v="2"/>
    <s v="Sin Pallet"/>
    <n v="0"/>
    <n v="0"/>
    <x v="0"/>
    <n v="6540"/>
    <n v="2000"/>
    <n v="4540"/>
    <n v="42.4"/>
    <m/>
    <x v="9"/>
    <n v="11"/>
    <s v="11"/>
    <n v="2"/>
    <x v="1"/>
    <n v="1.06"/>
    <n v="21.2"/>
    <s v="SANJOPAS S.A."/>
    <n v="1013262"/>
    <s v="SEGOVIA ERAZO PATRICIA ALEXANDRA"/>
    <x v="11"/>
  </r>
  <r>
    <n v="1002216782"/>
    <s v="UE01"/>
    <x v="26"/>
    <d v="1899-12-30T15:59:00"/>
    <x v="4840"/>
    <s v="9000812169"/>
    <s v="012-022-00317683"/>
    <n v="2198.4"/>
    <n v="2464.86"/>
    <s v="ZPVN"/>
    <s v="40570072"/>
    <s v="0000398161"/>
    <n v="8002835787"/>
    <x v="3684"/>
    <x v="4"/>
    <x v="4"/>
    <n v="320"/>
    <s v="BOL"/>
    <s v="101664"/>
    <x v="8"/>
    <s v="806954"/>
    <s v="PADILLA LARA JUAN EUGENIO"/>
    <x v="22"/>
    <s v="VIA ATACAMES Y CALLE PRINCIPAL"/>
    <x v="32"/>
    <s v="O-Esmeraldas-Esmeraldas"/>
    <n v="388"/>
    <x v="9"/>
    <x v="9"/>
    <s v="100020335"/>
    <s v="HARO LUIS"/>
    <s v="ZEMU"/>
    <x v="11"/>
    <s v="2"/>
    <s v="Sin Pallet"/>
    <n v="0"/>
    <n v="0"/>
    <x v="0"/>
    <n v="20540"/>
    <n v="16000"/>
    <n v="4540"/>
    <n v="339.2"/>
    <m/>
    <x v="9"/>
    <n v="11"/>
    <s v="11"/>
    <n v="16"/>
    <x v="1"/>
    <n v="1.06"/>
    <n v="21.2"/>
    <s v="SANJOPAS S.A."/>
    <n v="1013262"/>
    <s v="SEGOVIA ERAZO PATRICIA ALEXANDRA"/>
    <x v="11"/>
  </r>
  <r>
    <n v="1002216698"/>
    <s v="UE01"/>
    <x v="26"/>
    <d v="1899-12-30T16:03:00"/>
    <x v="4841"/>
    <s v="9000812173"/>
    <s v="012-022-00317685"/>
    <n v="2932.8"/>
    <n v="3288.28"/>
    <s v="ZPVN"/>
    <s v="40570041"/>
    <s v="0000398117"/>
    <n v="8002835697"/>
    <x v="3685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114"/>
    <x v="114"/>
    <s v="100014846"/>
    <s v="SANCHEZ EDUARDO"/>
    <s v="ZEMT"/>
    <x v="159"/>
    <s v="1"/>
    <s v="Con Pallet"/>
    <n v="0.05"/>
    <n v="24"/>
    <x v="0"/>
    <n v="39370"/>
    <n v="24000"/>
    <n v="15370"/>
    <n v="633.6"/>
    <m/>
    <x v="112"/>
    <n v="11"/>
    <s v="11"/>
    <n v="24"/>
    <x v="1"/>
    <n v="1.32"/>
    <n v="26.400000000000002"/>
    <s v="LIDENORTI S.A."/>
    <n v="1014106"/>
    <s v="SANCHEZ PILA FRANKLIN EDUARDO"/>
    <x v="159"/>
  </r>
  <r>
    <n v="1002216774"/>
    <s v="UE01"/>
    <x v="26"/>
    <d v="1899-12-30T16:08:00"/>
    <x v="4842"/>
    <s v="9000812188"/>
    <s v="012-022-00317686"/>
    <n v="2426.4"/>
    <n v="2720.5"/>
    <s v="ZPVN"/>
    <s v="40570073"/>
    <s v="P000034172"/>
    <n v="8002835778"/>
    <x v="3686"/>
    <x v="6"/>
    <x v="6"/>
    <n v="360"/>
    <s v="BOL"/>
    <s v="101500"/>
    <x v="30"/>
    <s v="801434"/>
    <s v="FERETERIA MARIANITAS"/>
    <x v="1"/>
    <s v="FRANCISCO DE ORELLANA E IGNACIO JAR"/>
    <x v="82"/>
    <s v="O-Pichincha-Pifo"/>
    <n v="102"/>
    <x v="31"/>
    <x v="31"/>
    <s v="100014899"/>
    <s v="PILLAJO LUIS"/>
    <s v="ZEMU"/>
    <x v="37"/>
    <s v="2"/>
    <s v="Sin Pallet"/>
    <n v="0"/>
    <n v="0"/>
    <x v="0"/>
    <n v="27010"/>
    <n v="18000"/>
    <n v="9010"/>
    <n v="154.80000000000001"/>
    <m/>
    <x v="29"/>
    <n v="11"/>
    <s v="11"/>
    <n v="18"/>
    <x v="1"/>
    <n v="0.43000000000000005"/>
    <n v="8.6000000000000014"/>
    <s v="SANJOPAS S.A."/>
    <n v="1014267"/>
    <s v="PILLAJO GUATEMAL VICTOR JULIO"/>
    <x v="37"/>
  </r>
  <r>
    <n v="1002216795"/>
    <s v="UE01"/>
    <x v="26"/>
    <d v="1899-12-30T16:12:00"/>
    <x v="4843"/>
    <s v="9000812196"/>
    <s v="012-022-00317687"/>
    <n v="2358"/>
    <n v="2643.8"/>
    <s v="ZPVN"/>
    <s v="40570050"/>
    <s v="0000398122"/>
    <n v="8002835801"/>
    <x v="3687"/>
    <x v="5"/>
    <x v="5"/>
    <n v="360"/>
    <s v="BOL"/>
    <s v="101669"/>
    <x v="155"/>
    <s v="810678"/>
    <s v="MONT BLANC"/>
    <x v="1"/>
    <s v="PASEO C Y CAMILO PONCE ENRIQUEZ"/>
    <x v="109"/>
    <s v="O-Pichincha-Conocoto"/>
    <n v="123"/>
    <x v="131"/>
    <x v="131"/>
    <s v="10008262"/>
    <s v="AYALA VIVAS EDISON SANTIAGO"/>
    <s v="ZEMU"/>
    <x v="188"/>
    <s v="2"/>
    <s v="Sin Pallet"/>
    <n v="0"/>
    <n v="0"/>
    <x v="0"/>
    <n v="27310"/>
    <n v="18050"/>
    <n v="9260"/>
    <n v="183.6"/>
    <m/>
    <x v="129"/>
    <n v="11"/>
    <s v="11"/>
    <n v="18"/>
    <x v="1"/>
    <n v="0.51"/>
    <n v="10.199999999999999"/>
    <s v="SETRAINCE"/>
    <n v="1013806"/>
    <s v="LOPEZ FREDY HERNAN"/>
    <x v="188"/>
  </r>
  <r>
    <n v="1002216824"/>
    <s v="UE01"/>
    <x v="26"/>
    <d v="1899-12-30T16:25:00"/>
    <x v="4844"/>
    <s v="9000812200"/>
    <s v="012-022-00317688"/>
    <n v="4358.18"/>
    <n v="4886.42"/>
    <s v="ZPVN"/>
    <s v="40569747"/>
    <s v="0000397759"/>
    <n v="8002835836"/>
    <x v="3688"/>
    <x v="7"/>
    <x v="7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150"/>
    <n v="33030"/>
    <n v="18120"/>
    <n v="594"/>
    <m/>
    <x v="155"/>
    <n v="11"/>
    <s v="11"/>
    <n v="33"/>
    <x v="1"/>
    <n v="0.9"/>
    <n v="18"/>
    <s v="TRANSPORTE PROPIO"/>
    <n v="1021138"/>
    <s v="ARCOS MENDOZA LUIS EDUARDO"/>
    <x v="239"/>
  </r>
  <r>
    <n v="1002216728"/>
    <s v="UE01"/>
    <x v="26"/>
    <d v="1899-12-30T16:31:00"/>
    <x v="4845"/>
    <s v="9000812205"/>
    <s v="012-022-00317689"/>
    <n v="4023.58"/>
    <n v="4511.26"/>
    <s v="ZPVN"/>
    <s v="40570025"/>
    <s v="P000034149"/>
    <n v="8002835723"/>
    <x v="3689"/>
    <x v="2"/>
    <x v="2"/>
    <n v="31.56"/>
    <s v="T"/>
    <s v="101449"/>
    <x v="99"/>
    <s v="804674"/>
    <s v="MAGNO HORMIGONERA TAPROCOM"/>
    <x v="6"/>
    <s v="CALLE BELISARIO QUEVEDO"/>
    <x v="17"/>
    <s v="O-Cotopaxi-Latacunga"/>
    <n v="198"/>
    <x v="108"/>
    <x v="108"/>
    <s v="100015013"/>
    <s v="REA GALO"/>
    <s v="ZECI"/>
    <x v="287"/>
    <s v="2"/>
    <s v="Sin Pallet"/>
    <n v="0"/>
    <n v="0"/>
    <x v="0"/>
    <n v="50000"/>
    <n v="31560"/>
    <n v="18440"/>
    <n v="514.42999999999995"/>
    <m/>
    <x v="106"/>
    <n v="11"/>
    <s v="11"/>
    <n v="31.56"/>
    <x v="1"/>
    <n v="16.300063371356146"/>
    <n v="16.300063371356146"/>
    <s v="TRANSPORTE PROPIO"/>
    <n v="1013862"/>
    <s v="JACOME MARTINEZ EDGAR BOLIVAR"/>
    <x v="150"/>
  </r>
  <r>
    <n v="1002216841"/>
    <s v="UE01"/>
    <x v="26"/>
    <d v="1899-12-30T16:34:00"/>
    <x v="4846"/>
    <s v="9000812207"/>
    <s v="012-022-00317690"/>
    <n v="2390"/>
    <n v="2679.68"/>
    <s v="ZPVN"/>
    <s v="40569790"/>
    <s v="P000034100"/>
    <n v="8002835856"/>
    <x v="3690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20"/>
    <n v="9320"/>
    <n v="183.6"/>
    <m/>
    <x v="7"/>
    <n v="11"/>
    <s v="11"/>
    <n v="18"/>
    <x v="1"/>
    <n v="0.51"/>
    <n v="10.199999999999999"/>
    <s v="TRANSPORTE PROPIO"/>
    <n v="1013388"/>
    <s v="CAMPAÑA MALDONADO BLANCA CECILIA"/>
    <x v="89"/>
  </r>
  <r>
    <n v="1002216780"/>
    <s v="UE01"/>
    <x v="26"/>
    <d v="1899-12-30T16:38:00"/>
    <x v="4847"/>
    <s v="9000812208"/>
    <s v="012-022-00317691"/>
    <n v="4217.3999999999996"/>
    <n v="4728.58"/>
    <s v="ZPVN"/>
    <s v="40570028"/>
    <s v="0000398102"/>
    <n v="8002835784"/>
    <x v="3691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155"/>
    <x v="155"/>
    <s v="100015298"/>
    <s v="GUALSAQUI RAMIRO"/>
    <s v="ZETT"/>
    <x v="233"/>
    <s v="2"/>
    <s v="Sin Pallet"/>
    <n v="0"/>
    <n v="0"/>
    <x v="0"/>
    <n v="51050"/>
    <n v="33020"/>
    <n v="18030"/>
    <n v="554.4"/>
    <m/>
    <x v="152"/>
    <n v="11"/>
    <s v="11"/>
    <n v="33"/>
    <x v="1"/>
    <n v="0.84"/>
    <n v="16.8"/>
    <s v="SANJOPAS S.A."/>
    <n v="1013772"/>
    <s v="SIERRA HERRERA MARCELO EDUARDO"/>
    <x v="233"/>
  </r>
  <r>
    <n v="1002216819"/>
    <s v="UE01"/>
    <x v="26"/>
    <d v="1899-12-30T16:44:00"/>
    <x v="4848"/>
    <s v="9000812212"/>
    <s v="012-022-00317692"/>
    <n v="2426.4"/>
    <n v="2720.5"/>
    <s v="ZPVN"/>
    <s v="40570078"/>
    <s v="0000398174"/>
    <n v="8002835829"/>
    <x v="3692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4"/>
    <x v="14"/>
    <s v="100020316"/>
    <s v="TROYA DAVID"/>
    <s v="ZEMU"/>
    <x v="183"/>
    <s v="2"/>
    <s v="Sin Pallet"/>
    <n v="0"/>
    <n v="0"/>
    <x v="0"/>
    <n v="26840"/>
    <n v="18020"/>
    <n v="8820"/>
    <n v="136.80000000000001"/>
    <m/>
    <x v="14"/>
    <n v="11"/>
    <s v="11"/>
    <n v="18"/>
    <x v="1"/>
    <n v="0.38"/>
    <n v="7.6000000000000005"/>
    <s v="OTAVALOTRUCKS S.A."/>
    <n v="1014339"/>
    <s v="NICOLALDE FLORES MILTON FABIAN"/>
    <x v="183"/>
  </r>
  <r>
    <n v="1002216846"/>
    <s v="UE01"/>
    <x v="26"/>
    <d v="1899-12-30T16:49:00"/>
    <x v="4849"/>
    <s v="9000812001"/>
    <s v="013-020-00048176"/>
    <n v="2552.4"/>
    <n v="2861.77"/>
    <s v="ZPDF"/>
    <s v="70178542"/>
    <s v="0000398036"/>
    <n v="8002835862"/>
    <x v="3693"/>
    <x v="4"/>
    <x v="4"/>
    <n v="360"/>
    <s v="BOL"/>
    <s v="10003235"/>
    <x v="323"/>
    <s v="807625"/>
    <s v="BODEGA PRINCIPAL FERRETERIA DAYANA"/>
    <x v="96"/>
    <s v="VIA PRINCIPAL RIO VERDE"/>
    <x v="164"/>
    <s v="O-Esmeraldas-Rioverde"/>
    <n v="418"/>
    <x v="77"/>
    <x v="77"/>
    <s v="100014963"/>
    <s v="SANCHEZ MARCOS"/>
    <s v="ZEMU"/>
    <x v="100"/>
    <s v="2"/>
    <s v="Sin Pallet"/>
    <n v="0"/>
    <n v="0"/>
    <x v="0"/>
    <n v="27070"/>
    <n v="18010"/>
    <n v="9060"/>
    <n v="410.4"/>
    <m/>
    <x v="75"/>
    <n v="11"/>
    <s v="11"/>
    <n v="18"/>
    <x v="1"/>
    <n v="1.1399999999999999"/>
    <n v="22.799999999999997"/>
    <s v="LIDENORTI S.A."/>
    <n v="1013584"/>
    <s v="SANCHEZ TORRES MARCOS OSWALDO"/>
    <x v="100"/>
  </r>
  <r>
    <n v="1002216820"/>
    <s v="UE01"/>
    <x v="26"/>
    <d v="1899-12-30T16:50:00"/>
    <x v="4850"/>
    <s v="9000812214"/>
    <s v="012-022-00317693"/>
    <n v="2301.35"/>
    <n v="2580.29"/>
    <s v="ZPVN"/>
    <s v="40570057"/>
    <s v="P000034166"/>
    <n v="8002835830"/>
    <x v="369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3"/>
    <x v="33"/>
    <s v="100014931"/>
    <s v="VACA GALO"/>
    <s v="ZEMU"/>
    <x v="40"/>
    <s v="2"/>
    <s v="Sin Pallet"/>
    <n v="0"/>
    <n v="0"/>
    <x v="0"/>
    <n v="27000"/>
    <n v="18030"/>
    <n v="8970"/>
    <n v="266.39999999999998"/>
    <m/>
    <x v="31"/>
    <n v="11"/>
    <s v="11"/>
    <n v="18"/>
    <x v="1"/>
    <n v="0.74"/>
    <n v="14.799999999999999"/>
    <s v="TRANSPORTE PESADO CIAPRUTE S.A."/>
    <n v="1022019"/>
    <s v="ENRIQUEZ LARA ORLANDO DANILO"/>
    <x v="40"/>
  </r>
  <r>
    <n v="1002216791"/>
    <s v="UE01"/>
    <x v="26"/>
    <d v="1899-12-30T16:52:00"/>
    <x v="4851"/>
    <s v="9000812218"/>
    <s v="012-022-00317694"/>
    <n v="2985.6"/>
    <n v="3347.47"/>
    <s v="ZPVN"/>
    <s v="40570039"/>
    <s v="P000034157"/>
    <n v="8002835798"/>
    <x v="3695"/>
    <x v="3"/>
    <x v="3"/>
    <n v="480"/>
    <s v="BOL"/>
    <s v="101757"/>
    <x v="29"/>
    <s v="803978"/>
    <s v="SUCURSAL VENTANAS"/>
    <x v="60"/>
    <s v="VIA PRINCIPAL QUEVEDO - BABAHOYO"/>
    <x v="106"/>
    <s v="O-Losrios-Ventanas"/>
    <n v="424"/>
    <x v="64"/>
    <x v="64"/>
    <s v="100014869"/>
    <s v="ROCHA JORGE"/>
    <s v="ZEMT"/>
    <x v="80"/>
    <s v="1"/>
    <s v="Con Pallet"/>
    <n v="0.05"/>
    <n v="24"/>
    <x v="0"/>
    <n v="39990"/>
    <n v="24010"/>
    <n v="15980"/>
    <n v="566.4"/>
    <m/>
    <x v="62"/>
    <n v="11"/>
    <s v="11"/>
    <n v="24"/>
    <x v="1"/>
    <n v="1.18"/>
    <n v="23.599999999999998"/>
    <s v="TRAPSA C.A."/>
    <n v="10003431"/>
    <s v="FIALLOS ARTEAGA ESTEFANIA CAROLINA"/>
    <x v="80"/>
  </r>
  <r>
    <n v="1002216832"/>
    <s v="UE01"/>
    <x v="26"/>
    <d v="1899-12-30T17:00:00"/>
    <x v="4852"/>
    <s v="9000812219"/>
    <s v="012-022-00317695"/>
    <n v="2301.35"/>
    <n v="2580.29"/>
    <s v="ZPVN"/>
    <s v="40570077"/>
    <s v="P000034178"/>
    <n v="8002835846"/>
    <x v="369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48"/>
    <x v="48"/>
    <s v="100019553"/>
    <s v="GRANDA HENDRY"/>
    <s v="ZEMU"/>
    <x v="62"/>
    <s v="2"/>
    <s v="Sin Pallet"/>
    <n v="0"/>
    <n v="0"/>
    <x v="0"/>
    <n v="26920"/>
    <n v="18020"/>
    <n v="8900"/>
    <n v="266.39999999999998"/>
    <m/>
    <x v="46"/>
    <n v="11"/>
    <s v="11"/>
    <n v="18"/>
    <x v="1"/>
    <n v="0.74"/>
    <n v="14.799999999999999"/>
    <s v="TRAPSA C.A."/>
    <n v="1024047"/>
    <s v="GRANDA ALMEIDA LUIS ANIBAL"/>
    <x v="62"/>
  </r>
  <r>
    <n v="1002216888"/>
    <s v="UE01"/>
    <x v="26"/>
    <d v="1899-12-30T17:03:00"/>
    <x v="4853"/>
    <s v="9000811988"/>
    <s v="013-020-00048174"/>
    <n v="4297.16"/>
    <n v="4818"/>
    <s v="ZPDF"/>
    <s v="70178538"/>
    <s v="0000398020"/>
    <n v="8002835912"/>
    <x v="3697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30"/>
    <n v="33040"/>
    <n v="18290"/>
    <n v="996.6"/>
    <m/>
    <x v="130"/>
    <n v="11"/>
    <s v="11"/>
    <n v="33"/>
    <x v="1"/>
    <n v="1.51"/>
    <n v="30.2"/>
    <s v="TRANSPORTE PROPIO"/>
    <n v="1024814"/>
    <s v="ALEJANDRO CEVALLOS ELIJIO GERMAN"/>
    <x v="227"/>
  </r>
  <r>
    <n v="1002216770"/>
    <s v="UE01"/>
    <x v="26"/>
    <d v="1899-12-30T17:04:00"/>
    <x v="4854"/>
    <s v=""/>
    <s v=""/>
    <n v="0"/>
    <n v="0"/>
    <s v="ZPRC"/>
    <s v="2500108972"/>
    <s v="P000034097"/>
    <n v="8002835771"/>
    <x v="3698"/>
    <x v="2"/>
    <x v="2"/>
    <n v="30.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800"/>
    <n v="30300"/>
    <n v="15500"/>
    <n v="0"/>
    <m/>
    <x v="3"/>
    <n v="11"/>
    <s v="11"/>
    <n v="30.3"/>
    <x v="1"/>
    <n v="0"/>
    <n v="0"/>
    <s v="UNICON"/>
    <n v="1014412"/>
    <s v="UNION DE CONCRETERAS UNICON UCUE"/>
    <x v="202"/>
  </r>
  <r>
    <n v="1002216789"/>
    <s v="UE01"/>
    <x v="26"/>
    <d v="1899-12-30T17:06:00"/>
    <x v="4855"/>
    <s v="9000812221"/>
    <s v="012-022-00317696"/>
    <n v="3262.32"/>
    <n v="3657.74"/>
    <s v="ZPVN"/>
    <s v="40569469"/>
    <s v="0000397265"/>
    <n v="8002835796"/>
    <x v="3699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1"/>
    <x v="71"/>
    <s v="100014863"/>
    <s v="MORAN MAURICIO"/>
    <s v="ZEMT"/>
    <x v="91"/>
    <s v="1"/>
    <s v="Con Pallet"/>
    <n v="0.05"/>
    <n v="24"/>
    <x v="0"/>
    <n v="39610"/>
    <n v="24070"/>
    <n v="15540"/>
    <n v="100.8"/>
    <m/>
    <x v="69"/>
    <n v="11"/>
    <s v="11"/>
    <n v="24"/>
    <x v="1"/>
    <n v="0.21"/>
    <n v="4.2"/>
    <s v="LA ARMENIA S.A."/>
    <n v="1013556"/>
    <s v="RAMIREZ BAEZ FIDEL RAMIRO"/>
    <x v="91"/>
  </r>
  <r>
    <n v="1002216812"/>
    <s v="UE01"/>
    <x v="26"/>
    <d v="1899-12-30T17:09:00"/>
    <x v="4856"/>
    <s v=""/>
    <s v=""/>
    <n v="0"/>
    <n v="0"/>
    <s v="ZPRC"/>
    <s v="2500109011"/>
    <s v="P000034179"/>
    <n v="8002835822"/>
    <x v="3700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32"/>
    <x v="32"/>
    <s v="100014921"/>
    <s v="QUILUMBAQUIN BENJAMIN"/>
    <s v="ZETT"/>
    <x v="39"/>
    <s v="1"/>
    <s v="Con Pallet"/>
    <n v="0.05"/>
    <n v="32"/>
    <x v="0"/>
    <n v="50660"/>
    <n v="32030"/>
    <n v="18630"/>
    <n v="134.4"/>
    <m/>
    <x v="30"/>
    <n v="11"/>
    <s v="11"/>
    <n v="32"/>
    <x v="1"/>
    <n v="0.21000000000000002"/>
    <n v="4.2"/>
    <s v="TRIMPESAS S.A."/>
    <n v="1013522"/>
    <s v="ALVARADO ROMAN JORGE XAVIER"/>
    <x v="39"/>
  </r>
  <r>
    <n v="1002216887"/>
    <s v="UE01"/>
    <x v="26"/>
    <d v="1899-12-30T17:16:00"/>
    <x v="4857"/>
    <s v="9000812225"/>
    <s v="012-022-00317697"/>
    <n v="2310"/>
    <n v="2589.9899999999998"/>
    <s v="ZPVN"/>
    <s v="40570083"/>
    <s v="P000034181"/>
    <n v="8002835911"/>
    <x v="3701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00"/>
    <n v="18500"/>
    <n v="0"/>
    <m/>
    <x v="139"/>
    <n v="11"/>
    <s v="11"/>
    <n v="33"/>
    <x v="1"/>
    <n v="0"/>
    <n v="0"/>
    <s v="TRANSPORTE PROPIO"/>
    <n v="1013478"/>
    <s v="LANDAZURI CORDOVA IVAN OSWALDO"/>
    <x v="215"/>
  </r>
  <r>
    <n v="1002216810"/>
    <s v="UE01"/>
    <x v="26"/>
    <d v="1899-12-30T17:18:00"/>
    <x v="4858"/>
    <s v="9000812228"/>
    <s v="012-022-00317700"/>
    <n v="541.6"/>
    <n v="607.24"/>
    <s v="ZPVN"/>
    <s v="40570049"/>
    <s v="P000034163"/>
    <n v="8002835817"/>
    <x v="3702"/>
    <x v="7"/>
    <x v="7"/>
    <n v="8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4"/>
    <x v="0"/>
    <n v="10032.916999999999"/>
    <n v="4006.25"/>
    <n v="6026.6670000000004"/>
    <n v="36.799999999999997"/>
    <m/>
    <x v="19"/>
    <n v="11"/>
    <s v="11"/>
    <n v="4"/>
    <x v="1"/>
    <n v="0.45999999999999996"/>
    <n v="9.1999999999999993"/>
    <s v="LIDENORTI S.A."/>
    <n v="1013548"/>
    <s v="POZO FUENTES DIEGO FRANCISCO"/>
    <x v="24"/>
  </r>
  <r>
    <n v="1002216810"/>
    <s v="UE01"/>
    <x v="26"/>
    <d v="1899-12-30T17:18:00"/>
    <x v="4859"/>
    <s v="9000812226"/>
    <s v="012-022-00317698"/>
    <n v="247.2"/>
    <n v="277.16000000000003"/>
    <s v="ZPVN"/>
    <s v="40570048"/>
    <s v="P000034162"/>
    <n v="8002835816"/>
    <x v="3702"/>
    <x v="5"/>
    <x v="5"/>
    <n v="4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2"/>
    <x v="0"/>
    <n v="8029.7920000000004"/>
    <n v="2003.125"/>
    <n v="6026.6670000000004"/>
    <n v="18.399999999999999"/>
    <m/>
    <x v="19"/>
    <n v="11"/>
    <s v="11"/>
    <n v="2"/>
    <x v="1"/>
    <n v="0.45999999999999996"/>
    <n v="9.1999999999999993"/>
    <s v="LIDENORTI S.A."/>
    <n v="1013548"/>
    <s v="POZO FUENTES DIEGO FRANCISCO"/>
    <x v="24"/>
  </r>
  <r>
    <n v="1002216810"/>
    <s v="UE01"/>
    <x v="26"/>
    <d v="1899-12-30T17:18:00"/>
    <x v="4860"/>
    <s v="9000812227"/>
    <s v="012-022-00317699"/>
    <n v="3504.8"/>
    <n v="3929.61"/>
    <s v="ZPVN"/>
    <s v="40570047"/>
    <s v="P000034161"/>
    <n v="8002835818"/>
    <x v="3702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26"/>
    <x v="0"/>
    <n v="32067.292000000001"/>
    <n v="26040.625"/>
    <n v="6026.6670000000004"/>
    <n v="239.2"/>
    <m/>
    <x v="19"/>
    <n v="11"/>
    <s v="11"/>
    <n v="26"/>
    <x v="1"/>
    <n v="0.45999999999999996"/>
    <n v="9.1999999999999993"/>
    <s v="LIDENORTI S.A."/>
    <n v="1013548"/>
    <s v="POZO FUENTES DIEGO FRANCISCO"/>
    <x v="24"/>
  </r>
  <r>
    <n v="1002216898"/>
    <s v="UE01"/>
    <x v="26"/>
    <d v="1899-12-30T17:20:00"/>
    <x v="4861"/>
    <s v="9000811980"/>
    <s v="013-020-00048172"/>
    <n v="4297.16"/>
    <n v="4818"/>
    <s v="ZPDF"/>
    <s v="70178531"/>
    <s v="0000398009"/>
    <n v="8002835926"/>
    <x v="3703"/>
    <x v="3"/>
    <x v="3"/>
    <n v="660"/>
    <s v="BOL"/>
    <s v="103778"/>
    <x v="72"/>
    <s v="805475"/>
    <s v="FERROLAGO"/>
    <x v="36"/>
    <s v="VIA A QUITO BARRIO EL PORTAL"/>
    <x v="55"/>
    <s v="O-Sucumbios-Lagoagrio"/>
    <n v="469"/>
    <x v="132"/>
    <x v="132"/>
    <s v="10008150"/>
    <s v="CHAMAZA GUAMAN JOSE ROLANDO"/>
    <s v="ZETT"/>
    <x v="189"/>
    <s v="2"/>
    <s v="Sin Pallet"/>
    <n v="0"/>
    <n v="0"/>
    <x v="0"/>
    <n v="52040"/>
    <n v="33030"/>
    <n v="19010"/>
    <n v="917.4"/>
    <m/>
    <x v="130"/>
    <n v="11"/>
    <s v="11"/>
    <n v="33"/>
    <x v="1"/>
    <n v="1.39"/>
    <n v="27.8"/>
    <s v="TRANSPORTE PROPIO"/>
    <n v="1024814"/>
    <s v="ALEJANDRO CEVALLOS ELIJIO GERMAN"/>
    <x v="189"/>
  </r>
  <r>
    <n v="1002216904"/>
    <s v="UE01"/>
    <x v="26"/>
    <d v="1899-12-30T17:22:00"/>
    <x v="4862"/>
    <s v="9000812230"/>
    <s v="012-022-00317701"/>
    <n v="2426.4"/>
    <n v="2720.5"/>
    <s v="ZPVN"/>
    <s v="40570104"/>
    <s v="0000398213"/>
    <n v="8002835932"/>
    <x v="3704"/>
    <x v="6"/>
    <x v="6"/>
    <n v="360"/>
    <s v="BOL"/>
    <s v="101664"/>
    <x v="8"/>
    <s v="800718"/>
    <s v="STEEL CENTER QUITO"/>
    <x v="1"/>
    <s v="STEEL CENTER / VIA A QUITO"/>
    <x v="171"/>
    <s v="O-Pichincha-Cotocollao"/>
    <n v="95.7"/>
    <x v="129"/>
    <x v="129"/>
    <s v="100014881"/>
    <s v="HARO VICENTE"/>
    <s v="ZEMU"/>
    <x v="186"/>
    <s v="2"/>
    <s v="Sin Pallet"/>
    <n v="0"/>
    <n v="0"/>
    <x v="0"/>
    <n v="27320"/>
    <n v="18040"/>
    <n v="9280"/>
    <n v="162"/>
    <m/>
    <x v="127"/>
    <n v="11"/>
    <s v="11"/>
    <n v="18"/>
    <x v="1"/>
    <n v="0.45"/>
    <n v="9"/>
    <s v="SANJOPAS S.A."/>
    <n v="1022361"/>
    <s v="ESCOBAR VILLARREAL JORGE FRANCISCO"/>
    <x v="186"/>
  </r>
  <r>
    <n v="1002216843"/>
    <s v="UE01"/>
    <x v="26"/>
    <d v="1899-12-30T17:24:00"/>
    <x v="4863"/>
    <s v="9000812231"/>
    <s v="012-022-00317702"/>
    <n v="3879.6"/>
    <n v="4349.83"/>
    <s v="ZPVN"/>
    <s v="40569214"/>
    <s v="0000398169"/>
    <n v="8002835859"/>
    <x v="3705"/>
    <x v="2"/>
    <x v="2"/>
    <n v="32.33"/>
    <s v="T"/>
    <s v="101659"/>
    <x v="84"/>
    <s v="805760"/>
    <s v="GRANEL ETERNIT"/>
    <x v="1"/>
    <s v="KM 14 1/2 SECTOR GUAMANI"/>
    <x v="63"/>
    <s v="O-Pichincha-Guamani2"/>
    <n v="127"/>
    <x v="1"/>
    <x v="1"/>
    <s v="100015136"/>
    <s v="PANCHEZ JULIO"/>
    <s v="ZECI"/>
    <x v="269"/>
    <s v="2"/>
    <s v="Sin Pallet"/>
    <n v="0"/>
    <n v="0"/>
    <x v="0"/>
    <n v="50870"/>
    <n v="32330"/>
    <n v="18540"/>
    <n v="363.39"/>
    <m/>
    <x v="1"/>
    <n v="11"/>
    <s v="11"/>
    <n v="32.33"/>
    <x v="1"/>
    <n v="11.240024744819054"/>
    <n v="11.240024744819054"/>
    <s v="TRANSCONCEM CIA. LTDA."/>
    <n v="1013227"/>
    <s v="COMPAÑIA DE TRANSPORTE PESADO"/>
    <x v="269"/>
  </r>
  <r>
    <n v="1002216867"/>
    <s v="UE01"/>
    <x v="26"/>
    <d v="1899-12-30T17:26:00"/>
    <x v="4864"/>
    <s v=""/>
    <s v=""/>
    <n v="0"/>
    <n v="0"/>
    <s v="ZPRC"/>
    <s v="2500108995"/>
    <s v="P000034141"/>
    <n v="8002835889"/>
    <x v="3706"/>
    <x v="5"/>
    <x v="5"/>
    <n v="360"/>
    <s v="BOL"/>
    <s v="101633"/>
    <x v="15"/>
    <s v="803189"/>
    <s v="SACOS BODEGA LASSO"/>
    <x v="6"/>
    <s v="PANAMERICANA NORTE"/>
    <x v="6"/>
    <s v="O-Cotopaxi-Lasso"/>
    <n v="178"/>
    <x v="119"/>
    <x v="119"/>
    <s v="100014836"/>
    <s v="PERUGACHI PEDRO"/>
    <s v="ZEMU"/>
    <x v="166"/>
    <s v="2"/>
    <s v="Sin Pallet"/>
    <n v="0"/>
    <n v="0"/>
    <x v="0"/>
    <n v="27140"/>
    <n v="18010"/>
    <n v="9130"/>
    <n v="248.4"/>
    <m/>
    <x v="117"/>
    <n v="11"/>
    <s v="11"/>
    <n v="18"/>
    <x v="1"/>
    <n v="0.69000000000000006"/>
    <n v="13.8"/>
    <s v="TRIMPESAS S.A."/>
    <n v="1014277"/>
    <s v="PERUGACHI PANAMA PEDRO CESAR"/>
    <x v="166"/>
  </r>
  <r>
    <n v="1002216787"/>
    <s v="UE01"/>
    <x v="26"/>
    <d v="1899-12-30T17:27:00"/>
    <x v="4865"/>
    <s v="9000812233"/>
    <s v="012-022-00317703"/>
    <n v="3259.87"/>
    <n v="3654.98"/>
    <s v="ZPVN"/>
    <s v="40569948"/>
    <s v="0000397962"/>
    <n v="8002835794"/>
    <x v="3707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28"/>
    <x v="28"/>
    <s v="100018432"/>
    <s v="AYALA LUIS"/>
    <s v="ZEMT"/>
    <x v="167"/>
    <s v="1"/>
    <s v="Con Pallet"/>
    <n v="0.05"/>
    <n v="24"/>
    <x v="0"/>
    <n v="40190"/>
    <n v="24040"/>
    <n v="16150"/>
    <n v="216"/>
    <m/>
    <x v="26"/>
    <n v="11"/>
    <s v="11"/>
    <n v="24"/>
    <x v="1"/>
    <n v="0.45"/>
    <n v="9"/>
    <s v="TRIMPESAS S.A."/>
    <n v="1014322"/>
    <s v="ESPARZA REVELO JORGE MARCELO"/>
    <x v="167"/>
  </r>
  <r>
    <n v="1002216873"/>
    <s v="UE01"/>
    <x v="26"/>
    <d v="1899-12-30T17:31:00"/>
    <x v="4866"/>
    <s v=""/>
    <s v=""/>
    <n v="0"/>
    <n v="0"/>
    <s v="ZPRC"/>
    <s v="2500108999"/>
    <s v="0000398078"/>
    <n v="8002835898"/>
    <x v="3708"/>
    <x v="7"/>
    <x v="7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  <n v="1014509"/>
    <s v="COMERCIAL MICHELENA S.A."/>
    <x v="138"/>
  </r>
  <r>
    <n v="1002216873"/>
    <s v="UE01"/>
    <x v="26"/>
    <d v="1899-12-30T17:31:00"/>
    <x v="4867"/>
    <s v=""/>
    <s v=""/>
    <n v="0"/>
    <n v="0"/>
    <s v="ZPRC"/>
    <s v="2500108999"/>
    <s v="0000398077"/>
    <n v="8002835897"/>
    <x v="3708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  <n v="1014509"/>
    <s v="COMERCIAL MICHELENA S.A."/>
    <x v="138"/>
  </r>
  <r>
    <n v="1002216876"/>
    <s v="UE01"/>
    <x v="26"/>
    <d v="1899-12-30T17:33:00"/>
    <x v="4868"/>
    <s v="9000812235"/>
    <s v="012-022-00317704"/>
    <n v="4284.92"/>
    <n v="4804.28"/>
    <s v="ZPVN"/>
    <s v="40569982"/>
    <s v="0000398021"/>
    <n v="8002835900"/>
    <x v="3709"/>
    <x v="1"/>
    <x v="1"/>
    <n v="31.53"/>
    <s v="T"/>
    <s v="103751"/>
    <x v="69"/>
    <s v="805444"/>
    <s v="GRANEL BODEGA PROPIA"/>
    <x v="1"/>
    <s v="MIGUEL BEBA Y LUIS ALBOMEDO"/>
    <x v="40"/>
    <s v="O-Pichincha-Sanantoniodepichi"/>
    <n v="101"/>
    <x v="75"/>
    <x v="75"/>
    <s v="100014925"/>
    <s v="ROSERO FERNANDO"/>
    <s v="ZECI"/>
    <x v="108"/>
    <s v="2"/>
    <s v="Sin Pallet"/>
    <n v="0"/>
    <n v="0"/>
    <x v="0"/>
    <n v="51020"/>
    <n v="31530"/>
    <n v="19490"/>
    <n v="203.05"/>
    <m/>
    <x v="73"/>
    <n v="11"/>
    <s v="11"/>
    <n v="31.53"/>
    <x v="1"/>
    <n v="6.4398985093561691"/>
    <n v="6.4398985093561691"/>
    <s v="J.V. TRANSPREMIUN CIA.LTDA"/>
    <n v="1013906"/>
    <s v="VALLEJOS VILLEGAS SAUL EDUARDO"/>
    <x v="108"/>
  </r>
  <r>
    <n v="1002216880"/>
    <s v="UE01"/>
    <x v="26"/>
    <d v="1899-12-30T17:35:00"/>
    <x v="4869"/>
    <s v="9000812236"/>
    <s v="012-022-00317705"/>
    <n v="3807.6"/>
    <n v="4269.1000000000004"/>
    <s v="ZPVN"/>
    <s v="40569214"/>
    <s v="0000398170"/>
    <n v="8002835904"/>
    <x v="3710"/>
    <x v="2"/>
    <x v="2"/>
    <n v="31.73"/>
    <s v="T"/>
    <s v="101659"/>
    <x v="84"/>
    <s v="805760"/>
    <s v="GRANEL ETERNIT"/>
    <x v="1"/>
    <s v="KM 14 1/2 SECTOR GUAMANI"/>
    <x v="63"/>
    <s v="O-Pichincha-Guamani2"/>
    <n v="127"/>
    <x v="1"/>
    <x v="1"/>
    <s v="100015104"/>
    <s v="ESQUIVEL FLAVIO"/>
    <s v="ZECI"/>
    <x v="10"/>
    <s v="2"/>
    <s v="Sin Pallet"/>
    <n v="0"/>
    <n v="0"/>
    <x v="0"/>
    <n v="50450"/>
    <n v="31730"/>
    <n v="18720"/>
    <n v="356.65"/>
    <m/>
    <x v="1"/>
    <n v="11"/>
    <s v="11"/>
    <n v="31.73"/>
    <x v="1"/>
    <n v="11.240151276394579"/>
    <n v="11.240151276394579"/>
    <s v="TRANSCONCEM CIA. LTDA."/>
    <n v="1013227"/>
    <s v="COMPAÑIA DE TRANSPORTE PESADO"/>
    <x v="10"/>
  </r>
  <r>
    <n v="1002216827"/>
    <s v="UE01"/>
    <x v="26"/>
    <d v="1899-12-30T17:36:00"/>
    <x v="4870"/>
    <s v="9000812237"/>
    <s v="012-022-00317706"/>
    <n v="2268"/>
    <n v="2542.9"/>
    <s v="ZPVN"/>
    <s v="40570029"/>
    <s v="0000398103"/>
    <n v="8002835839"/>
    <x v="3711"/>
    <x v="3"/>
    <x v="3"/>
    <n v="360"/>
    <s v="BOL"/>
    <s v="101664"/>
    <x v="8"/>
    <s v="804077"/>
    <s v="LUZ MARIA PERALTA MORA"/>
    <x v="31"/>
    <s v="VARIANTE NORT Y G.ANCHUNDIA BARROS"/>
    <x v="47"/>
    <s v="O-Losrios-Buenafe"/>
    <n v="328"/>
    <x v="133"/>
    <x v="133"/>
    <s v="100014955"/>
    <s v="VELASCO LUIS"/>
    <s v="ZEMU"/>
    <x v="190"/>
    <s v="2"/>
    <s v="Sin Pallet"/>
    <n v="0"/>
    <n v="0"/>
    <x v="0"/>
    <n v="27210"/>
    <n v="18050"/>
    <n v="9160"/>
    <n v="370.8"/>
    <m/>
    <x v="131"/>
    <n v="11"/>
    <s v="11"/>
    <n v="18"/>
    <x v="1"/>
    <n v="1.03"/>
    <n v="20.6"/>
    <s v="RUTAS COTACACHENSES S.A."/>
    <n v="10005626"/>
    <s v="BENALCAZAR DE LA CRUZ CRISTIAN ROBE"/>
    <x v="190"/>
  </r>
  <r>
    <n v="1002216922"/>
    <s v="UE01"/>
    <x v="26"/>
    <d v="1899-12-30T17:41:00"/>
    <x v="4871"/>
    <s v="9000812241"/>
    <s v="012-022-00317708"/>
    <n v="557.6"/>
    <n v="625.17999999999995"/>
    <s v="ZPVN"/>
    <s v="40570119"/>
    <s v="P000034190"/>
    <n v="8002835952"/>
    <x v="3712"/>
    <x v="7"/>
    <x v="7"/>
    <n v="80"/>
    <s v="BOL"/>
    <s v="102835"/>
    <x v="102"/>
    <s v="803599"/>
    <s v="FERRICENTRO REDONDEL"/>
    <x v="8"/>
    <s v="CALLE ROCA Y COLLAHUAZO"/>
    <x v="8"/>
    <s v="O-Imbabura-Otavalo"/>
    <n v="8"/>
    <x v="66"/>
    <x v="66"/>
    <s v="100014865"/>
    <s v="LANDI LUIS"/>
    <s v="ZEMU"/>
    <x v="83"/>
    <s v="2"/>
    <s v="Sin Pallet"/>
    <n v="0"/>
    <n v="0"/>
    <x v="0"/>
    <n v="8656.6669999999995"/>
    <n v="4006.6669999999999"/>
    <n v="4650"/>
    <n v="7.2"/>
    <m/>
    <x v="64"/>
    <n v="11"/>
    <s v="11"/>
    <n v="4"/>
    <x v="1"/>
    <n v="0.09"/>
    <n v="1.8"/>
    <s v="TRANSVOLCA S.A."/>
    <n v="1023077"/>
    <s v="JIMENEZ ICAZA HENRY ELADIO"/>
    <x v="83"/>
  </r>
  <r>
    <n v="1002216922"/>
    <s v="UE01"/>
    <x v="26"/>
    <d v="1899-12-30T17:41:00"/>
    <x v="4872"/>
    <s v="9000812239"/>
    <s v="012-022-00317707"/>
    <n v="1932"/>
    <n v="2166.17"/>
    <s v="ZPVN"/>
    <s v="40570118"/>
    <s v="P000034189"/>
    <n v="8002835953"/>
    <x v="3712"/>
    <x v="6"/>
    <x v="6"/>
    <n v="280"/>
    <s v="BOL"/>
    <s v="102835"/>
    <x v="102"/>
    <s v="803599"/>
    <s v="FERRICENTRO REDONDEL"/>
    <x v="8"/>
    <s v="CALLE ROCA Y COLLAHUAZO"/>
    <x v="8"/>
    <s v="O-Imbabura-Otavalo"/>
    <n v="8"/>
    <x v="66"/>
    <x v="66"/>
    <s v="100014865"/>
    <s v="LANDI LUIS"/>
    <s v="ZEMU"/>
    <x v="83"/>
    <s v="2"/>
    <s v="Sin Pallet"/>
    <n v="0"/>
    <n v="0"/>
    <x v="0"/>
    <n v="18673.332999999999"/>
    <n v="14023.333000000001"/>
    <n v="4650"/>
    <n v="25.2"/>
    <m/>
    <x v="64"/>
    <n v="11"/>
    <s v="11"/>
    <n v="14"/>
    <x v="1"/>
    <n v="0.09"/>
    <n v="1.8"/>
    <s v="TRANSVOLCA S.A."/>
    <n v="1023077"/>
    <s v="JIMENEZ ICAZA HENRY ELADIO"/>
    <x v="83"/>
  </r>
  <r>
    <n v="1002216783"/>
    <s v="UE01"/>
    <x v="26"/>
    <d v="1899-12-30T17:45:00"/>
    <x v="4873"/>
    <s v="9000812243"/>
    <s v="012-022-00317710"/>
    <n v="1083.2"/>
    <n v="1214.49"/>
    <s v="ZPVN"/>
    <s v="40570055"/>
    <s v="P000034165"/>
    <n v="8002835789"/>
    <x v="3713"/>
    <x v="7"/>
    <x v="7"/>
    <n v="160"/>
    <s v="BOL"/>
    <s v="101628"/>
    <x v="13"/>
    <s v="801021"/>
    <s v="LOCAL PUEMBO"/>
    <x v="1"/>
    <s v="VIA INTEROCEANICA S/N Y LA Y DE PUE"/>
    <x v="61"/>
    <s v="O-Pichincha-Puembo"/>
    <n v="110"/>
    <x v="138"/>
    <x v="138"/>
    <s v="100014953"/>
    <s v="ALBUJA CESAR"/>
    <s v="ZEMT"/>
    <x v="197"/>
    <s v="1"/>
    <s v="Con Pallet"/>
    <n v="0.05"/>
    <n v="8"/>
    <x v="0"/>
    <n v="15376.666999999999"/>
    <n v="8016.6670000000004"/>
    <n v="7360"/>
    <n v="68.8"/>
    <m/>
    <x v="136"/>
    <n v="11"/>
    <s v="11"/>
    <n v="8"/>
    <x v="1"/>
    <n v="0.43"/>
    <n v="8.6"/>
    <s v="RUTAS COTACACHENSES S.A."/>
    <n v="1013946"/>
    <s v="ALBUJA RUIZ CESAR UBEN"/>
    <x v="197"/>
  </r>
  <r>
    <n v="1002216783"/>
    <s v="UE01"/>
    <x v="26"/>
    <d v="1899-12-30T17:45:00"/>
    <x v="4874"/>
    <s v="9000812242"/>
    <s v="012-022-00317709"/>
    <n v="1977.6"/>
    <n v="2217.3000000000002"/>
    <s v="ZPVN"/>
    <s v="40570054"/>
    <s v="P000034164"/>
    <n v="8002835788"/>
    <x v="3713"/>
    <x v="5"/>
    <x v="5"/>
    <n v="320"/>
    <s v="BOL"/>
    <s v="101628"/>
    <x v="13"/>
    <s v="801021"/>
    <s v="LOCAL PUEMBO"/>
    <x v="1"/>
    <s v="VIA INTEROCEANICA S/N Y LA Y DE PUE"/>
    <x v="61"/>
    <s v="O-Pichincha-Puembo"/>
    <n v="110"/>
    <x v="138"/>
    <x v="138"/>
    <s v="100014953"/>
    <s v="ALBUJA CESAR"/>
    <s v="ZEMT"/>
    <x v="197"/>
    <s v="1"/>
    <s v="Con Pallet"/>
    <n v="0.05"/>
    <n v="16"/>
    <x v="0"/>
    <n v="23393.332999999999"/>
    <n v="16033.333000000001"/>
    <n v="7360"/>
    <n v="137.6"/>
    <m/>
    <x v="136"/>
    <n v="11"/>
    <s v="11"/>
    <n v="16"/>
    <x v="1"/>
    <n v="0.43"/>
    <n v="8.6"/>
    <s v="RUTAS COTACACHENSES S.A."/>
    <n v="1013946"/>
    <s v="ALBUJA RUIZ CESAR UBEN"/>
    <x v="197"/>
  </r>
  <r>
    <n v="1002216920"/>
    <s v="UE01"/>
    <x v="26"/>
    <d v="1899-12-30T17:49:00"/>
    <x v="4875"/>
    <s v="9000812246"/>
    <s v="012-022-00317713"/>
    <n v="1343.54"/>
    <n v="1506.38"/>
    <s v="ZPVN"/>
    <s v="40570063"/>
    <s v="P000034169"/>
    <n v="8002835949"/>
    <x v="3714"/>
    <x v="7"/>
    <x v="7"/>
    <n v="200"/>
    <s v="BOL"/>
    <s v="101779"/>
    <x v="85"/>
    <s v="802071"/>
    <s v="BODEGA SORIA"/>
    <x v="1"/>
    <s v="INTEROCEANICA LOTE 7"/>
    <x v="61"/>
    <s v="O-Pichincha-Puembo"/>
    <n v="110"/>
    <x v="136"/>
    <x v="136"/>
    <s v="100016550"/>
    <s v="JACOME ARTURO"/>
    <s v="ZEMU"/>
    <x v="194"/>
    <s v="2"/>
    <s v="Sin Pallet"/>
    <n v="0"/>
    <n v="0"/>
    <x v="0"/>
    <n v="13101.111000000001"/>
    <n v="10027.778"/>
    <n v="3073.3330000000001"/>
    <n v="86"/>
    <m/>
    <x v="134"/>
    <n v="11"/>
    <s v="11"/>
    <n v="10"/>
    <x v="1"/>
    <n v="0.43"/>
    <n v="8.6"/>
    <s v="LIDENORTI S.A."/>
    <n v="1014323"/>
    <s v="JACOME AGUIRRE CARLOS ARTURO"/>
    <x v="194"/>
  </r>
  <r>
    <n v="1002216920"/>
    <s v="UE01"/>
    <x v="26"/>
    <d v="1899-12-30T17:49:00"/>
    <x v="4876"/>
    <s v="9000812244"/>
    <s v="012-022-00317711"/>
    <n v="490.92"/>
    <n v="550.41999999999996"/>
    <s v="ZPVN"/>
    <s v="40570064"/>
    <s v="P000034170"/>
    <n v="8002835948"/>
    <x v="3714"/>
    <x v="5"/>
    <x v="5"/>
    <n v="80"/>
    <s v="BOL"/>
    <s v="101779"/>
    <x v="85"/>
    <s v="802071"/>
    <s v="BODEGA SORIA"/>
    <x v="1"/>
    <s v="INTEROCEANICA LOTE 7"/>
    <x v="61"/>
    <s v="O-Pichincha-Puembo"/>
    <n v="110"/>
    <x v="136"/>
    <x v="136"/>
    <s v="100016550"/>
    <s v="JACOME ARTURO"/>
    <s v="ZEMU"/>
    <x v="194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  <n v="1014323"/>
    <s v="JACOME AGUIRRE CARLOS ARTURO"/>
    <x v="194"/>
  </r>
  <r>
    <n v="1002216920"/>
    <s v="UE01"/>
    <x v="26"/>
    <d v="1899-12-30T17:49:00"/>
    <x v="4877"/>
    <s v="9000812245"/>
    <s v="012-022-00317712"/>
    <n v="535.04999999999995"/>
    <n v="599.91"/>
    <s v="ZPVN"/>
    <s v="40570062"/>
    <s v="P000034168"/>
    <n v="8002835950"/>
    <x v="3714"/>
    <x v="6"/>
    <x v="6"/>
    <n v="80"/>
    <s v="BOL"/>
    <s v="101779"/>
    <x v="85"/>
    <s v="802071"/>
    <s v="BODEGA SORIA"/>
    <x v="1"/>
    <s v="INTEROCEANICA LOTE 7"/>
    <x v="61"/>
    <s v="O-Pichincha-Puembo"/>
    <n v="110"/>
    <x v="136"/>
    <x v="136"/>
    <s v="100016550"/>
    <s v="JACOME ARTURO"/>
    <s v="ZEMU"/>
    <x v="194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  <n v="1014323"/>
    <s v="JACOME AGUIRRE CARLOS ARTURO"/>
    <x v="194"/>
  </r>
  <r>
    <n v="1002216806"/>
    <s v="UE01"/>
    <x v="26"/>
    <d v="1899-12-30T17:56:00"/>
    <x v="4878"/>
    <s v="9000812247"/>
    <s v="012-022-00317714"/>
    <n v="4204.8"/>
    <n v="4714.45"/>
    <s v="ZPVN"/>
    <s v="40570087"/>
    <s v="0000398186"/>
    <n v="8002835812"/>
    <x v="3715"/>
    <x v="3"/>
    <x v="3"/>
    <n v="640"/>
    <s v="BOL"/>
    <s v="10007855"/>
    <x v="288"/>
    <s v="810819"/>
    <s v="BODEGA PRINCIPAL"/>
    <x v="39"/>
    <s v="AV CHONE Y VIA PITA"/>
    <x v="58"/>
    <s v="O-Manabi-Elcarmen"/>
    <n v="278"/>
    <x v="181"/>
    <x v="181"/>
    <s v="10008307"/>
    <s v="RECALDE HERNANDEZ SEGUNDO WILSON"/>
    <s v="ZETT"/>
    <x v="294"/>
    <s v="1"/>
    <s v="Con Pallet"/>
    <n v="0.05"/>
    <n v="32"/>
    <x v="0"/>
    <n v="51570"/>
    <n v="32090"/>
    <n v="19480"/>
    <n v="531.20000000000005"/>
    <m/>
    <x v="175"/>
    <n v="11"/>
    <s v="11"/>
    <n v="32"/>
    <x v="1"/>
    <n v="0.83000000000000007"/>
    <n v="16.600000000000001"/>
    <s v="TRANSPREMIUM CIA. LTDA."/>
    <n v="10008163"/>
    <s v="ESPARZA MENDEZ KEVIN ISRAEL"/>
    <x v="292"/>
  </r>
  <r>
    <n v="1002216895"/>
    <s v="UE01"/>
    <x v="26"/>
    <d v="1899-12-30T17:57:00"/>
    <x v="4879"/>
    <s v="9000812249"/>
    <s v="012-022-00317716"/>
    <n v="244.73"/>
    <n v="274.39999999999998"/>
    <s v="ZPVN"/>
    <s v="40569868"/>
    <s v="P000034123"/>
    <n v="8002835924"/>
    <x v="3716"/>
    <x v="5"/>
    <x v="5"/>
    <n v="4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"/>
    <x v="0"/>
    <n v="10485"/>
    <n v="2000"/>
    <n v="8485"/>
    <n v="17.600000000000001"/>
    <m/>
    <x v="32"/>
    <n v="11"/>
    <s v="11"/>
    <n v="2"/>
    <x v="1"/>
    <n v="0.44000000000000006"/>
    <n v="8.8000000000000007"/>
    <s v="TRANSPORTE PROPIO"/>
    <n v="1024381"/>
    <s v="BALCAZAR GORDON ALEJANDRO"/>
    <x v="42"/>
  </r>
  <r>
    <n v="1002216895"/>
    <s v="UE01"/>
    <x v="26"/>
    <d v="1899-12-30T17:57:00"/>
    <x v="4880"/>
    <s v="9000812248"/>
    <s v="012-022-00317715"/>
    <n v="4270.46"/>
    <n v="4788.07"/>
    <s v="ZPVN"/>
    <s v="40569867"/>
    <s v="P000034122"/>
    <n v="8002835923"/>
    <x v="3716"/>
    <x v="6"/>
    <x v="6"/>
    <n v="64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2"/>
    <x v="0"/>
    <n v="40485"/>
    <n v="32000"/>
    <n v="8485"/>
    <n v="281.60000000000002"/>
    <m/>
    <x v="32"/>
    <n v="11"/>
    <s v="11"/>
    <n v="32"/>
    <x v="1"/>
    <n v="0.44000000000000006"/>
    <n v="8.8000000000000007"/>
    <s v="TRANSPORTE PROPIO"/>
    <n v="1024381"/>
    <s v="BALCAZAR GORDON ALEJANDRO"/>
    <x v="42"/>
  </r>
  <r>
    <n v="1002216790"/>
    <s v="UE01"/>
    <x v="26"/>
    <d v="1899-12-30T18:00:00"/>
    <x v="4881"/>
    <s v="9000812250"/>
    <s v="012-022-00317717"/>
    <n v="2945.54"/>
    <n v="3302.55"/>
    <s v="ZPVN"/>
    <s v="40569953"/>
    <s v="0000397982"/>
    <n v="8002835797"/>
    <x v="3717"/>
    <x v="5"/>
    <x v="5"/>
    <n v="480"/>
    <s v="BOL"/>
    <s v="101638"/>
    <x v="40"/>
    <s v="807109"/>
    <s v="MI FERRE TUMBACO"/>
    <x v="1"/>
    <s v="AV INTEROCEANICA Y GUAYAQUIL"/>
    <x v="10"/>
    <s v="O-Pichincha-Tumbaco"/>
    <n v="110"/>
    <x v="125"/>
    <x v="125"/>
    <s v="100015198"/>
    <s v="IBUJES JESUS"/>
    <s v="ZEMT"/>
    <x v="178"/>
    <s v="1"/>
    <s v="Con Pallet"/>
    <n v="0.05"/>
    <n v="24"/>
    <x v="0"/>
    <n v="39360"/>
    <n v="24040"/>
    <n v="15320"/>
    <n v="220.8"/>
    <m/>
    <x v="123"/>
    <n v="11"/>
    <s v="11"/>
    <n v="24"/>
    <x v="1"/>
    <n v="0.46"/>
    <n v="9.2000000000000011"/>
    <s v="TRAPSA C.A."/>
    <n v="1013257"/>
    <s v="TERAN SARZOSA FRANCISCO BOLIVAR"/>
    <x v="178"/>
  </r>
  <r>
    <n v="1002216800"/>
    <s v="UE01"/>
    <x v="26"/>
    <d v="1899-12-30T18:02:00"/>
    <x v="4882"/>
    <s v=""/>
    <s v=""/>
    <n v="0"/>
    <n v="0"/>
    <s v="ZPRC"/>
    <s v="2500108996"/>
    <s v="0000398035"/>
    <n v="8002835806"/>
    <x v="3718"/>
    <x v="2"/>
    <x v="2"/>
    <n v="32.729999999999997"/>
    <s v="T"/>
    <s v="101755"/>
    <x v="251"/>
    <s v="801300"/>
    <s v="DERMIGON GRANEL"/>
    <x v="68"/>
    <s v="AV. PRINCIPAL Y PARQUE INDUSTRIAL"/>
    <x v="120"/>
    <s v="O-Guayas-Guayaquil"/>
    <n v="524"/>
    <x v="1"/>
    <x v="1"/>
    <s v="10005165"/>
    <s v="GARCIA MORALES ARMANDO XAVIER"/>
    <s v="ZECI"/>
    <x v="60"/>
    <s v="2"/>
    <s v="Sin Pallet"/>
    <n v="0"/>
    <n v="0"/>
    <x v="0"/>
    <n v="51960"/>
    <n v="32730"/>
    <n v="19230"/>
    <n v="1312.8"/>
    <m/>
    <x v="1"/>
    <n v="11"/>
    <s v="11"/>
    <n v="32.729999999999997"/>
    <x v="1"/>
    <n v="40.109990834097161"/>
    <n v="40.109990834097161"/>
    <s v="TRANCONCEM CIA. LTDA."/>
    <n v="1013227"/>
    <s v="COMPAÑIA DE TRANSPORTE PESADO"/>
    <x v="60"/>
  </r>
  <r>
    <n v="1002216953"/>
    <s v="UE01"/>
    <x v="26"/>
    <d v="1899-12-30T18:03:00"/>
    <x v="4883"/>
    <s v="9000812251"/>
    <s v="012-022-00317718"/>
    <n v="4507.8"/>
    <n v="5054.18"/>
    <s v="ZPVN"/>
    <s v="40570080"/>
    <s v="P000034180"/>
    <n v="8002835987"/>
    <x v="3719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19"/>
    <x v="19"/>
    <s v="100019625"/>
    <s v="MENDEZ FRANKLIN"/>
    <s v="ZETT"/>
    <x v="274"/>
    <s v="2"/>
    <s v="Sin Pallet"/>
    <n v="0"/>
    <n v="0"/>
    <x v="0"/>
    <n v="50710"/>
    <n v="33060"/>
    <n v="17650"/>
    <n v="382.8"/>
    <m/>
    <x v="19"/>
    <n v="11"/>
    <s v="11"/>
    <n v="33"/>
    <x v="1"/>
    <n v="0.58000000000000007"/>
    <n v="11.6"/>
    <s v="LIDENORTI S.A."/>
    <n v="1013548"/>
    <s v="POZO FUENTES DIEGO FRANCISCO"/>
    <x v="275"/>
  </r>
  <r>
    <n v="1002216905"/>
    <s v="UE01"/>
    <x v="26"/>
    <d v="1899-12-30T18:05:00"/>
    <x v="4884"/>
    <s v="9000812252"/>
    <s v="012-022-00317719"/>
    <n v="2307.6"/>
    <n v="2587.29"/>
    <s v="ZPVN"/>
    <s v="40570040"/>
    <s v="0000398116"/>
    <n v="8002835933"/>
    <x v="3720"/>
    <x v="4"/>
    <x v="4"/>
    <n v="360"/>
    <s v="BOL"/>
    <s v="101664"/>
    <x v="8"/>
    <s v="800677"/>
    <s v="HIERRO COMERCIO"/>
    <x v="26"/>
    <s v="HIERRO COMERCIO, AV 19 DE MAYO CALL"/>
    <x v="39"/>
    <s v="O-Cotopaxi-Lamana"/>
    <n v="330"/>
    <x v="106"/>
    <x v="106"/>
    <s v="100014932"/>
    <s v="CORREA MILTON"/>
    <s v="ZEMU"/>
    <x v="148"/>
    <s v="2"/>
    <s v="Sin Pallet"/>
    <n v="0"/>
    <n v="0"/>
    <x v="0"/>
    <n v="27010"/>
    <n v="18000"/>
    <n v="9010"/>
    <n v="478.8"/>
    <m/>
    <x v="104"/>
    <n v="11"/>
    <s v="11"/>
    <n v="18"/>
    <x v="1"/>
    <n v="1.33"/>
    <n v="26.6"/>
    <s v="LA ARMENIA S.A."/>
    <n v="1021623"/>
    <s v="VILLARREAL HIGUERA FERNANDO SALVADO"/>
    <x v="148"/>
  </r>
  <r>
    <n v="1002216958"/>
    <s v="UE01"/>
    <x v="26"/>
    <d v="1899-12-30T18:11:00"/>
    <x v="4885"/>
    <s v="9000812257"/>
    <s v="012-022-00317720"/>
    <n v="4381.67"/>
    <n v="4912.76"/>
    <s v="ZPVN"/>
    <s v="40570007"/>
    <s v="0000398075"/>
    <n v="8002835992"/>
    <x v="3721"/>
    <x v="6"/>
    <x v="6"/>
    <n v="660"/>
    <s v="BOL"/>
    <s v="101613"/>
    <x v="89"/>
    <s v="810692"/>
    <s v="HORMIGONERA Y FERRETERIA MENA"/>
    <x v="1"/>
    <s v="AV MALDONADO LOTE 066"/>
    <x v="86"/>
    <s v="O-Pichincha-Chillogallo"/>
    <n v="128"/>
    <x v="52"/>
    <x v="52"/>
    <s v="100014855"/>
    <s v="PALACIOS ALFONSO"/>
    <s v="ZETT"/>
    <x v="67"/>
    <s v="2"/>
    <s v="Sin Pallet"/>
    <n v="0"/>
    <n v="0"/>
    <x v="0"/>
    <n v="50760"/>
    <n v="33070"/>
    <n v="17690"/>
    <n v="336.6"/>
    <m/>
    <x v="50"/>
    <n v="11"/>
    <s v="11"/>
    <n v="33"/>
    <x v="1"/>
    <n v="0.51"/>
    <n v="10.200000000000001"/>
    <s v="NARVAEZ VACA CIA. LTDA."/>
    <n v="1013947"/>
    <s v="LOYO LIMA JORGE FERNANDO"/>
    <x v="67"/>
  </r>
  <r>
    <n v="1002216903"/>
    <s v="UE01"/>
    <x v="26"/>
    <d v="1899-12-30T18:13:00"/>
    <x v="4886"/>
    <s v="9000812258"/>
    <s v="012-022-00317721"/>
    <n v="3300.66"/>
    <n v="3700.72"/>
    <s v="ZPVN"/>
    <s v="40569623"/>
    <s v="0000397813"/>
    <n v="8002835931"/>
    <x v="3722"/>
    <x v="8"/>
    <x v="8"/>
    <n v="32.5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250"/>
    <n v="32530"/>
    <n v="18720"/>
    <n v="0"/>
    <m/>
    <x v="3"/>
    <n v="11"/>
    <s v="11"/>
    <n v="32.53"/>
    <x v="1"/>
    <n v="0"/>
    <n v="0"/>
    <s v="XAVIER VALENZUELA"/>
    <n v="1014416"/>
    <s v="VALENZUELA DIAZ PATRICIO XAVIER"/>
    <x v="32"/>
  </r>
  <r>
    <n v="1002216815"/>
    <s v="UE01"/>
    <x v="26"/>
    <d v="1899-12-30T18:15:00"/>
    <x v="4887"/>
    <s v=""/>
    <s v=""/>
    <n v="0"/>
    <n v="0"/>
    <s v="ZPRC"/>
    <s v="2500108971"/>
    <s v="P000034096"/>
    <n v="8002835825"/>
    <x v="3723"/>
    <x v="2"/>
    <x v="2"/>
    <n v="31.15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920"/>
    <n v="31150"/>
    <n v="18770"/>
    <n v="0"/>
    <m/>
    <x v="3"/>
    <n v="11"/>
    <s v="11"/>
    <n v="31.15"/>
    <x v="1"/>
    <n v="0"/>
    <n v="0"/>
    <s v="UNICON"/>
    <n v="1014412"/>
    <s v="UNION DE CONCRETERAS UNICON UCUE"/>
    <x v="33"/>
  </r>
  <r>
    <n v="1002216891"/>
    <s v="UE01"/>
    <x v="26"/>
    <d v="1899-12-30T18:17:00"/>
    <x v="4888"/>
    <s v="9000812260"/>
    <s v="012-022-00317723"/>
    <n v="2332.8000000000002"/>
    <n v="2615.5500000000002"/>
    <s v="ZPVN"/>
    <s v="40570088"/>
    <s v="0000398190"/>
    <n v="8002835918"/>
    <x v="3724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127"/>
    <x v="127"/>
    <s v="100018006"/>
    <s v="HERRERA EDUARDO"/>
    <s v="ZEMT"/>
    <x v="181"/>
    <s v="2"/>
    <s v="Sin Pallet"/>
    <n v="0"/>
    <n v="0"/>
    <x v="0"/>
    <n v="24352.5"/>
    <n v="18037.5"/>
    <n v="6315"/>
    <n v="370.8"/>
    <m/>
    <x v="125"/>
    <n v="11"/>
    <s v="11"/>
    <n v="18"/>
    <x v="1"/>
    <n v="1.03"/>
    <n v="20.6"/>
    <s v="ALQUINGA &amp; ALQUINGA"/>
    <n v="1021688"/>
    <s v="CADENA CIFUENTES IVON SILVANA"/>
    <x v="181"/>
  </r>
  <r>
    <n v="1002216891"/>
    <s v="UE01"/>
    <x v="26"/>
    <d v="1899-12-30T18:17:00"/>
    <x v="4889"/>
    <s v="9000812259"/>
    <s v="012-022-00317722"/>
    <n v="808.8"/>
    <n v="906.84"/>
    <s v="ZPVN"/>
    <s v="40570088"/>
    <s v="0000398189"/>
    <n v="8002835917"/>
    <x v="3724"/>
    <x v="4"/>
    <x v="4"/>
    <n v="120"/>
    <s v="BOL"/>
    <s v="101577"/>
    <x v="191"/>
    <s v="800788"/>
    <s v="BODEGA ALLAN C"/>
    <x v="12"/>
    <s v="BODEGA ALLAN C/ QUEVEDO"/>
    <x v="14"/>
    <s v="O-Losrios-Quevedo"/>
    <n v="345"/>
    <x v="127"/>
    <x v="127"/>
    <s v="100018006"/>
    <s v="HERRERA EDUARDO"/>
    <s v="ZEMT"/>
    <x v="181"/>
    <s v="2"/>
    <s v="Sin Pallet"/>
    <n v="0"/>
    <n v="0"/>
    <x v="0"/>
    <n v="12327.5"/>
    <n v="6012.5"/>
    <n v="6315"/>
    <n v="123.6"/>
    <m/>
    <x v="125"/>
    <n v="11"/>
    <s v="11"/>
    <n v="6"/>
    <x v="1"/>
    <n v="1.03"/>
    <n v="20.599999999999998"/>
    <s v="ALQUINGA &amp; ALQUINGA"/>
    <n v="1021688"/>
    <s v="CADENA CIFUENTES IVON SILVANA"/>
    <x v="181"/>
  </r>
  <r>
    <n v="1002216970"/>
    <s v="UE01"/>
    <x v="26"/>
    <d v="1899-12-30T18:21:00"/>
    <x v="4890"/>
    <s v="9000812261"/>
    <s v="012-022-00317724"/>
    <n v="4415.3999999999996"/>
    <n v="4950.58"/>
    <s v="ZPVN"/>
    <s v="40569960"/>
    <s v="P000034138"/>
    <n v="8002836005"/>
    <x v="372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40"/>
    <n v="33050"/>
    <n v="18490"/>
    <n v="382.8"/>
    <m/>
    <x v="139"/>
    <n v="11"/>
    <s v="11"/>
    <n v="33"/>
    <x v="1"/>
    <n v="0.58000000000000007"/>
    <n v="11.6"/>
    <s v="TRANSPORTE PROPIO"/>
    <n v="1013478"/>
    <s v="LANDAZURI CORDOVA IVAN OSWALDO"/>
    <x v="208"/>
  </r>
  <r>
    <n v="1002216830"/>
    <s v="UE01"/>
    <x v="26"/>
    <d v="1899-12-30T18:26:00"/>
    <x v="4891"/>
    <s v="9000812267"/>
    <s v="012-022-00317727"/>
    <n v="1378"/>
    <n v="1545.02"/>
    <s v="ZPVN"/>
    <s v="40569946"/>
    <s v="0000398126"/>
    <n v="8002835844"/>
    <x v="3726"/>
    <x v="9"/>
    <x v="9"/>
    <n v="200"/>
    <s v="BOL"/>
    <s v="104392"/>
    <x v="241"/>
    <s v="806379"/>
    <s v="BODEGA PRINCIPAL MR BLOQUE"/>
    <x v="23"/>
    <s v="VIA CIRCUNVALACION FRT URB ST MARTA"/>
    <x v="33"/>
    <s v="O-Manabi-Manta"/>
    <n v="486"/>
    <x v="104"/>
    <x v="104"/>
    <s v="100021747"/>
    <s v="GARCES MILTON"/>
    <s v="ZEMT"/>
    <x v="249"/>
    <s v="1"/>
    <s v="Con Pallet"/>
    <n v="0.05"/>
    <n v="10"/>
    <x v="0"/>
    <n v="14555"/>
    <n v="10025"/>
    <n v="4530"/>
    <n v="226"/>
    <m/>
    <x v="102"/>
    <n v="11"/>
    <s v="11"/>
    <n v="10"/>
    <x v="1"/>
    <n v="1.1299999999999999"/>
    <n v="22.6"/>
    <s v="TRANSSJQ S.A."/>
    <n v="1013719"/>
    <s v="GARCES OSWALDO GERMAN"/>
    <x v="249"/>
  </r>
  <r>
    <n v="1002216830"/>
    <s v="UE01"/>
    <x v="26"/>
    <d v="1899-12-30T18:26:00"/>
    <x v="4892"/>
    <s v="9000812265"/>
    <s v="012-022-00317725"/>
    <n v="1048"/>
    <n v="1175.02"/>
    <s v="ZPVN"/>
    <s v="40569946"/>
    <s v="0000398127"/>
    <n v="8002835843"/>
    <x v="3726"/>
    <x v="3"/>
    <x v="3"/>
    <n v="160"/>
    <s v="BOL"/>
    <s v="104392"/>
    <x v="241"/>
    <s v="806379"/>
    <s v="BODEGA PRINCIPAL MR BLOQUE"/>
    <x v="23"/>
    <s v="VIA CIRCUNVALACION FRT URB ST MARTA"/>
    <x v="33"/>
    <s v="O-Manabi-Manta"/>
    <n v="486"/>
    <x v="104"/>
    <x v="104"/>
    <s v="100021747"/>
    <s v="GARCES MILTON"/>
    <s v="ZEMT"/>
    <x v="249"/>
    <s v="1"/>
    <s v="Con Pallet"/>
    <n v="0.05"/>
    <n v="8"/>
    <x v="0"/>
    <n v="12550"/>
    <n v="8020"/>
    <n v="4530"/>
    <n v="180.8"/>
    <m/>
    <x v="102"/>
    <n v="11"/>
    <s v="11"/>
    <n v="8"/>
    <x v="1"/>
    <n v="1.1300000000000001"/>
    <n v="22.6"/>
    <s v="TRANSSJQ S.A."/>
    <n v="1013719"/>
    <s v="GARCES OSWALDO GERMAN"/>
    <x v="249"/>
  </r>
  <r>
    <n v="1002216830"/>
    <s v="UE01"/>
    <x v="26"/>
    <d v="1899-12-30T18:26:00"/>
    <x v="4893"/>
    <s v="9000812266"/>
    <s v="012-022-00317726"/>
    <n v="817.2"/>
    <n v="916.25"/>
    <s v="ZPVN"/>
    <s v="40569946"/>
    <s v="0000398128"/>
    <n v="8002835842"/>
    <x v="3726"/>
    <x v="4"/>
    <x v="4"/>
    <n v="120"/>
    <s v="BOL"/>
    <s v="104392"/>
    <x v="241"/>
    <s v="806379"/>
    <s v="BODEGA PRINCIPAL MR BLOQUE"/>
    <x v="23"/>
    <s v="VIA CIRCUNVALACION FRT URB ST MARTA"/>
    <x v="33"/>
    <s v="O-Manabi-Manta"/>
    <n v="486"/>
    <x v="104"/>
    <x v="104"/>
    <s v="100021747"/>
    <s v="GARCES MILTON"/>
    <s v="ZEMT"/>
    <x v="249"/>
    <s v="1"/>
    <s v="Con Pallet"/>
    <n v="0.05"/>
    <n v="6"/>
    <x v="0"/>
    <n v="10545"/>
    <n v="6015"/>
    <n v="4530"/>
    <n v="135.6"/>
    <m/>
    <x v="102"/>
    <n v="11"/>
    <s v="11"/>
    <n v="6"/>
    <x v="1"/>
    <n v="1.1299999999999999"/>
    <n v="22.599999999999998"/>
    <s v="TRANSSJQ S.A."/>
    <n v="1013719"/>
    <s v="GARCES OSWALDO GERMAN"/>
    <x v="249"/>
  </r>
  <r>
    <n v="1002216933"/>
    <s v="UE01"/>
    <x v="26"/>
    <d v="1899-12-30T18:32:00"/>
    <x v="4894"/>
    <s v="9000812198"/>
    <s v="013-020-00048298"/>
    <n v="2307.6"/>
    <n v="2587.29"/>
    <s v="ZPDF"/>
    <s v="70178601"/>
    <s v="0000398215"/>
    <n v="8002835964"/>
    <x v="3727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33"/>
    <x v="33"/>
    <s v="10006961"/>
    <s v="CUSHCAGUA SALAZAR JOSE MANUEL"/>
    <s v="ZEMU"/>
    <x v="111"/>
    <s v="2"/>
    <s v="Sin Pallet"/>
    <n v="0"/>
    <n v="0"/>
    <x v="0"/>
    <n v="27080"/>
    <n v="18000"/>
    <n v="9080"/>
    <n v="424.8"/>
    <m/>
    <x v="31"/>
    <n v="11"/>
    <s v="11"/>
    <n v="18"/>
    <x v="1"/>
    <n v="1.18"/>
    <n v="23.6"/>
    <s v="CIAPRUTE S.A."/>
    <n v="1022019"/>
    <s v="ENRIQUEZ LARA ORLANDO DANILO"/>
    <x v="111"/>
  </r>
  <r>
    <n v="1002216928"/>
    <s v="UE01"/>
    <x v="26"/>
    <d v="1899-12-30T18:36:00"/>
    <x v="4895"/>
    <s v=""/>
    <s v=""/>
    <n v="0"/>
    <n v="0"/>
    <s v="ZPRC"/>
    <s v="2500109013"/>
    <s v="0000398198"/>
    <n v="8002835958"/>
    <x v="372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80"/>
    <x v="180"/>
    <s v="100016749"/>
    <s v="GARCES NESTOR"/>
    <s v="ZETT"/>
    <x v="290"/>
    <s v="4"/>
    <s v="Pallet Cortesia"/>
    <n v="0"/>
    <n v="0"/>
    <x v="0"/>
    <n v="50710"/>
    <n v="32060"/>
    <n v="18650"/>
    <n v="288"/>
    <m/>
    <x v="3"/>
    <n v="11"/>
    <s v="11"/>
    <n v="32"/>
    <x v="1"/>
    <n v="0.45"/>
    <n v="9"/>
    <s v="TRANSLOINSA"/>
    <n v="10008144"/>
    <s v="GARCES MARTINEZ NESTOR FABIAN"/>
    <x v="288"/>
  </r>
  <r>
    <n v="1002216793"/>
    <s v="UE01"/>
    <x v="26"/>
    <d v="1899-12-30T18:40:00"/>
    <x v="4896"/>
    <s v=""/>
    <s v=""/>
    <n v="0"/>
    <n v="0"/>
    <s v="ZPRC"/>
    <s v="2500108997"/>
    <s v="0000398097"/>
    <n v="8002835799"/>
    <x v="3729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10"/>
    <x v="110"/>
    <s v="100014838"/>
    <s v="INLAGO MAX"/>
    <s v="ZEMT"/>
    <x v="153"/>
    <s v="1"/>
    <s v="Con Pallet"/>
    <n v="0.05"/>
    <n v="24"/>
    <x v="0"/>
    <n v="39910"/>
    <n v="24020"/>
    <n v="15890"/>
    <n v="552"/>
    <m/>
    <x v="108"/>
    <n v="11"/>
    <s v="11"/>
    <n v="24"/>
    <x v="1"/>
    <n v="1.1499999999999999"/>
    <n v="23"/>
    <s v="LIDENORTI S.A."/>
    <n v="1013860"/>
    <s v="BEDON AYALA SIXTO LEONIDAS"/>
    <x v="153"/>
  </r>
  <r>
    <n v="1002216816"/>
    <s v="UE01"/>
    <x v="26"/>
    <d v="1899-12-30T18:41:00"/>
    <x v="4897"/>
    <s v="9000812268"/>
    <s v="012-022-00317728"/>
    <n v="4421.3"/>
    <n v="4957.1899999999996"/>
    <s v="ZPVN"/>
    <s v="40570052"/>
    <s v="0000398137"/>
    <n v="8002835826"/>
    <x v="3730"/>
    <x v="2"/>
    <x v="2"/>
    <n v="31.84"/>
    <s v="T"/>
    <s v="101669"/>
    <x v="155"/>
    <s v="806071"/>
    <s v="GRANEL FUNDICONSA LAS GOLONDRINAS"/>
    <x v="22"/>
    <s v="LAS GOLONDRINAS SECTOR LA SEXTA"/>
    <x v="188"/>
    <s v="O-Esmeraldas-Launion"/>
    <n v="295"/>
    <x v="80"/>
    <x v="80"/>
    <s v="100015157"/>
    <s v="TOCAGON CESAR"/>
    <s v="ZECI"/>
    <x v="105"/>
    <s v="2"/>
    <s v="Sin Pallet"/>
    <n v="0"/>
    <n v="0"/>
    <x v="0"/>
    <n v="51170"/>
    <n v="31840"/>
    <n v="19330"/>
    <n v="754.93"/>
    <m/>
    <x v="78"/>
    <n v="11"/>
    <s v="11"/>
    <n v="31.84"/>
    <x v="1"/>
    <n v="23.710113065326631"/>
    <n v="23.710113065326631"/>
    <s v="CASTRO HERMANOS S.A."/>
    <n v="1013576"/>
    <s v="CASTRO SALGADO LUCIO OSWALDO"/>
    <x v="105"/>
  </r>
  <r>
    <n v="1002216931"/>
    <s v="UE01"/>
    <x v="26"/>
    <d v="1899-12-30T18:46:00"/>
    <x v="4898"/>
    <s v="9000812162"/>
    <s v="013-020-00048297"/>
    <n v="2365.1999999999998"/>
    <n v="2651.87"/>
    <s v="ZPDF"/>
    <s v="70178586"/>
    <s v="0000398193"/>
    <n v="8002835962"/>
    <x v="3731"/>
    <x v="3"/>
    <x v="3"/>
    <n v="360"/>
    <s v="BOL"/>
    <s v="105075"/>
    <x v="290"/>
    <s v="806600"/>
    <s v="BODEGA PRINCIPAL VELEZ LUIS FELIPE"/>
    <x v="2"/>
    <s v="AV ESMERALDAS Y LAS PROVINCIAS"/>
    <x v="43"/>
    <s v="O-Santodomingo -Santodomingodelos"/>
    <n v="247"/>
    <x v="14"/>
    <x v="14"/>
    <s v="100015134"/>
    <s v="NICOLALDE FABIAN"/>
    <s v="ZEMU"/>
    <x v="18"/>
    <s v="2"/>
    <s v="Sin Pallet"/>
    <n v="0"/>
    <n v="0"/>
    <x v="0"/>
    <n v="27060"/>
    <n v="18010"/>
    <n v="9050"/>
    <n v="302.39999999999998"/>
    <m/>
    <x v="14"/>
    <n v="11"/>
    <s v="11"/>
    <n v="18"/>
    <x v="1"/>
    <n v="0.84"/>
    <n v="16.799999999999997"/>
    <s v="SANJOPAS S.A."/>
    <n v="1014339"/>
    <s v="NICOLALDE FLORES MILTON FABIAN"/>
    <x v="18"/>
  </r>
  <r>
    <n v="1002216881"/>
    <s v="UE01"/>
    <x v="26"/>
    <d v="1899-12-30T18:50:00"/>
    <x v="4899"/>
    <s v="9000812272"/>
    <s v="012-022-00317729"/>
    <n v="3262.32"/>
    <n v="3657.74"/>
    <s v="ZPVN"/>
    <s v="40569910"/>
    <s v="P000034131"/>
    <n v="8002835905"/>
    <x v="3732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159"/>
    <x v="159"/>
    <s v="100015026"/>
    <s v="GUAMAN LUIS"/>
    <s v="ZEMT"/>
    <x v="240"/>
    <s v="1"/>
    <s v="Con Pallet"/>
    <n v="0.05"/>
    <n v="24"/>
    <x v="0"/>
    <n v="40140"/>
    <n v="24020"/>
    <n v="16120"/>
    <n v="100.8"/>
    <m/>
    <x v="156"/>
    <n v="11"/>
    <s v="11"/>
    <n v="24"/>
    <x v="1"/>
    <n v="0.21"/>
    <n v="4.2"/>
    <s v="TRAPSA C.A."/>
    <n v="1013279"/>
    <s v="TAPIA CAMPAÑA NESTOR HEMIRO"/>
    <x v="240"/>
  </r>
  <r>
    <n v="1002216950"/>
    <s v="UE01"/>
    <x v="26"/>
    <d v="1899-12-30T18:57:00"/>
    <x v="4900"/>
    <s v=""/>
    <s v=""/>
    <n v="0"/>
    <n v="0"/>
    <s v="ZPRC"/>
    <s v="2500109017"/>
    <s v="P000034188"/>
    <n v="8002835984"/>
    <x v="3733"/>
    <x v="4"/>
    <x v="4"/>
    <n v="360"/>
    <s v="BOL"/>
    <s v="101663"/>
    <x v="46"/>
    <s v="810851"/>
    <s v="OBRA ING FRANCIS FRANCO CEVALLOS"/>
    <x v="40"/>
    <s v="CALLE PORTOVIEJO"/>
    <x v="59"/>
    <s v="O-Manabi-Portoviejo"/>
    <n v="468"/>
    <x v="183"/>
    <x v="183"/>
    <s v="10008324"/>
    <s v="HERRERA GUERRA RICHAR IVAN"/>
    <s v="ZEMU"/>
    <x v="296"/>
    <s v="2"/>
    <s v="Sin Pallet"/>
    <n v="0"/>
    <n v="0"/>
    <x v="0"/>
    <n v="26500"/>
    <n v="18030"/>
    <n v="8470"/>
    <n v="414"/>
    <m/>
    <x v="3"/>
    <n v="11"/>
    <s v="11"/>
    <n v="18"/>
    <x v="1"/>
    <n v="1.1499999999999999"/>
    <n v="23"/>
    <s v="SANJOPAS S.A."/>
    <n v="10008340"/>
    <s v="HERRERA GUERRA RICHARD IVAN"/>
    <x v="294"/>
  </r>
  <r>
    <n v="1002216952"/>
    <s v="UE01"/>
    <x v="26"/>
    <d v="1899-12-30T19:02:00"/>
    <x v="4901"/>
    <s v=""/>
    <s v=""/>
    <n v="0"/>
    <n v="0"/>
    <s v="ZPRC"/>
    <s v="2500109004"/>
    <s v="P000034171"/>
    <n v="8002835986"/>
    <x v="3734"/>
    <x v="3"/>
    <x v="3"/>
    <n v="480"/>
    <s v="BOL"/>
    <s v="101663"/>
    <x v="46"/>
    <s v="807200"/>
    <s v="TERESA GILER VELEZ"/>
    <x v="69"/>
    <s v="PASO LATERALTOSAGUA, DIAGNL GASOLIN"/>
    <x v="122"/>
    <s v="O-Manabi-Tosaguacalceta"/>
    <n v="418"/>
    <x v="41"/>
    <x v="41"/>
    <s v="100018027"/>
    <s v="CABRERA ALFREDO"/>
    <s v="ZEMT"/>
    <x v="50"/>
    <s v="2"/>
    <s v="Sin Pallet"/>
    <n v="0"/>
    <n v="0"/>
    <x v="0"/>
    <n v="38570"/>
    <n v="24000"/>
    <n v="14570"/>
    <n v="484.8"/>
    <m/>
    <x v="39"/>
    <n v="11"/>
    <s v="11"/>
    <n v="24"/>
    <x v="1"/>
    <n v="1.01"/>
    <n v="20.2"/>
    <s v="LIDENORTI S.A."/>
    <n v="1020579"/>
    <s v="CABRERA RECALDE ALFREDO RAYMUNDO"/>
    <x v="50"/>
  </r>
  <r>
    <n v="1002216934"/>
    <s v="UE01"/>
    <x v="26"/>
    <d v="1899-12-30T19:05:00"/>
    <x v="4902"/>
    <s v="9000812281"/>
    <s v="012-022-00317731"/>
    <n v="557.6"/>
    <n v="625.17999999999995"/>
    <s v="ZPVN"/>
    <s v="40570085"/>
    <s v="P000034183"/>
    <n v="8002835965"/>
    <x v="3735"/>
    <x v="9"/>
    <x v="9"/>
    <n v="80"/>
    <s v="BOL"/>
    <s v="101619"/>
    <x v="98"/>
    <s v="802187"/>
    <s v="BODEGA ZAMCED"/>
    <x v="47"/>
    <s v="CALLE 7 DE AGOSTO S/N ENTRE BOLIVAR"/>
    <x v="74"/>
    <s v="O-Manabi-Chone"/>
    <n v="396"/>
    <x v="116"/>
    <x v="116"/>
    <s v="100014941"/>
    <s v="JACOME PAUL"/>
    <s v="ZEMU"/>
    <x v="161"/>
    <s v="2"/>
    <s v="Sin Pallet"/>
    <n v="0"/>
    <n v="0"/>
    <x v="0"/>
    <n v="8529.4439999999995"/>
    <n v="4004.444"/>
    <n v="4525"/>
    <n v="85.6"/>
    <m/>
    <x v="114"/>
    <n v="11"/>
    <s v="11"/>
    <n v="4"/>
    <x v="1"/>
    <n v="1.0699999999999998"/>
    <n v="21.4"/>
    <s v="TRAPSA C.A."/>
    <n v="1014289"/>
    <s v="JACOME ECHEVERRIA PEDRO PAUL"/>
    <x v="161"/>
  </r>
  <r>
    <n v="1002216934"/>
    <s v="UE01"/>
    <x v="26"/>
    <d v="1899-12-30T19:05:00"/>
    <x v="4903"/>
    <s v="9000812280"/>
    <s v="012-022-00317730"/>
    <n v="1856.4"/>
    <n v="2081.41"/>
    <s v="ZPVN"/>
    <s v="40570084"/>
    <s v="P000034182"/>
    <n v="8002835966"/>
    <x v="3735"/>
    <x v="3"/>
    <x v="3"/>
    <n v="280"/>
    <s v="BOL"/>
    <s v="101619"/>
    <x v="98"/>
    <s v="802187"/>
    <s v="BODEGA ZAMCED"/>
    <x v="47"/>
    <s v="CALLE 7 DE AGOSTO S/N ENTRE BOLIVAR"/>
    <x v="74"/>
    <s v="O-Manabi-Chone"/>
    <n v="396"/>
    <x v="116"/>
    <x v="116"/>
    <s v="100014941"/>
    <s v="JACOME PAUL"/>
    <s v="ZEMU"/>
    <x v="161"/>
    <s v="2"/>
    <s v="Sin Pallet"/>
    <n v="0"/>
    <n v="0"/>
    <x v="0"/>
    <n v="18540.556"/>
    <n v="14015.556"/>
    <n v="4525"/>
    <n v="299.60000000000002"/>
    <m/>
    <x v="114"/>
    <n v="11"/>
    <s v="11"/>
    <n v="14"/>
    <x v="1"/>
    <n v="1.07"/>
    <n v="21.400000000000002"/>
    <s v="TRAPSA C.A."/>
    <n v="1014289"/>
    <s v="JACOME ECHEVERRIA PEDRO PAUL"/>
    <x v="161"/>
  </r>
  <r>
    <n v="1002216941"/>
    <s v="UE01"/>
    <x v="26"/>
    <d v="1899-12-30T19:06:00"/>
    <x v="4904"/>
    <s v="9000812285"/>
    <s v="012-022-00317733"/>
    <n v="1115.2"/>
    <n v="1250.3699999999999"/>
    <s v="ZPVN"/>
    <s v="40570121"/>
    <s v="P000034192"/>
    <n v="8002835975"/>
    <x v="3736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169"/>
    <x v="169"/>
    <s v="10006913"/>
    <s v="DE LA CRUZ MANUEL ALADINO"/>
    <s v="ZETT"/>
    <x v="257"/>
    <s v="1"/>
    <s v="Con Pallet"/>
    <n v="0.05"/>
    <n v="8"/>
    <x v="0"/>
    <n v="16787.5"/>
    <n v="8017.5"/>
    <n v="8770"/>
    <n v="14.4"/>
    <m/>
    <x v="165"/>
    <n v="11"/>
    <s v="11"/>
    <n v="8"/>
    <x v="1"/>
    <n v="0.09"/>
    <n v="1.8"/>
    <s v="ELOHIM S.A."/>
    <n v="10006852"/>
    <s v="DE LA CRUZ MANUEL ALADINO"/>
    <x v="257"/>
  </r>
  <r>
    <n v="1002216941"/>
    <s v="UE01"/>
    <x v="26"/>
    <d v="1899-12-30T19:06:00"/>
    <x v="4905"/>
    <s v="9000812284"/>
    <s v="012-022-00317732"/>
    <n v="3312"/>
    <n v="3713.44"/>
    <s v="ZPVN"/>
    <s v="40570120"/>
    <s v="P000034191"/>
    <n v="8002835974"/>
    <x v="3736"/>
    <x v="6"/>
    <x v="6"/>
    <n v="480"/>
    <s v="BOL"/>
    <s v="102835"/>
    <x v="102"/>
    <s v="803600"/>
    <s v="FERRICENTRO CAMAL"/>
    <x v="8"/>
    <s v="PANAMERICANA Y CALLE DEL ROCIO"/>
    <x v="8"/>
    <s v="O-Imbabura-Otavalo"/>
    <n v="8"/>
    <x v="169"/>
    <x v="169"/>
    <s v="10006913"/>
    <s v="DE LA CRUZ MANUEL ALADINO"/>
    <s v="ZETT"/>
    <x v="257"/>
    <s v="1"/>
    <s v="Con Pallet"/>
    <n v="0.05"/>
    <n v="24"/>
    <x v="0"/>
    <n v="32822.5"/>
    <n v="24052.5"/>
    <n v="8770"/>
    <n v="43.2"/>
    <m/>
    <x v="165"/>
    <n v="11"/>
    <s v="11"/>
    <n v="24"/>
    <x v="1"/>
    <n v="9.0000000000000011E-2"/>
    <n v="1.8"/>
    <s v="ELOHIM S.A."/>
    <n v="10006852"/>
    <s v="DE LA CRUZ MANUEL ALADINO"/>
    <x v="257"/>
  </r>
  <r>
    <n v="1002216804"/>
    <s v="UE01"/>
    <x v="26"/>
    <d v="1899-12-30T19:10:00"/>
    <x v="4906"/>
    <s v=""/>
    <s v=""/>
    <n v="0"/>
    <n v="0"/>
    <s v="ZPRC"/>
    <s v="2500109006"/>
    <s v="P000034174"/>
    <n v="8002835810"/>
    <x v="3737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28"/>
    <x v="128"/>
    <s v="10008240"/>
    <s v="ROJAS POZO JORGE ANIBAL"/>
    <s v="ZEMT"/>
    <x v="297"/>
    <s v="1"/>
    <s v="Con Pallet"/>
    <n v="0.05"/>
    <n v="24"/>
    <x v="0"/>
    <n v="40180"/>
    <n v="24010"/>
    <n v="16170"/>
    <n v="542.4"/>
    <m/>
    <x v="126"/>
    <n v="11"/>
    <s v="11"/>
    <n v="24"/>
    <x v="1"/>
    <n v="1.1299999999999999"/>
    <n v="22.599999999999998"/>
    <s v="TRIMPESAS S.A."/>
    <n v="1013885"/>
    <s v="TORRES POZO FABIAN ENRIQUE"/>
    <x v="295"/>
  </r>
  <r>
    <n v="1002216910"/>
    <s v="UE01"/>
    <x v="26"/>
    <d v="1899-12-30T19:11:00"/>
    <x v="4907"/>
    <s v="9000811995"/>
    <s v="013-020-00048175"/>
    <n v="4096"/>
    <n v="4592.46"/>
    <s v="ZPDF"/>
    <s v="70178544"/>
    <s v="0000398040"/>
    <n v="8002835937"/>
    <x v="3738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35"/>
    <x v="135"/>
    <s v="100015055"/>
    <s v="ALQUINGA BYRON"/>
    <s v="ZETT"/>
    <x v="193"/>
    <s v="1"/>
    <s v="Con Pallet"/>
    <n v="0.05"/>
    <n v="32"/>
    <x v="0"/>
    <n v="50490"/>
    <n v="32030"/>
    <n v="18460"/>
    <n v="832"/>
    <m/>
    <x v="133"/>
    <n v="11"/>
    <s v="11"/>
    <n v="32"/>
    <x v="1"/>
    <n v="1.3"/>
    <n v="26"/>
    <s v="ALQUINGA &amp; ALQUINGA"/>
    <n v="1020877"/>
    <s v="ALQUINGA LUCERO BYRON EDUARDO"/>
    <x v="193"/>
  </r>
  <r>
    <n v="1002217015"/>
    <s v="UE01"/>
    <x v="26"/>
    <d v="1899-12-30T19:14:00"/>
    <x v="4908"/>
    <s v="9000812288"/>
    <s v="012-022-00317734"/>
    <n v="2455.6"/>
    <n v="2753.23"/>
    <s v="ZPVN"/>
    <s v="40570091"/>
    <s v="P000034184"/>
    <n v="8002836052"/>
    <x v="3739"/>
    <x v="7"/>
    <x v="7"/>
    <n v="360"/>
    <s v="BOL"/>
    <s v="102238"/>
    <x v="22"/>
    <s v="811102"/>
    <s v="DURAPISO"/>
    <x v="1"/>
    <s v="SECTOR RUMICUCHO"/>
    <x v="40"/>
    <s v="O-Pichincha-Sanantoniodepichi"/>
    <n v="101"/>
    <x v="23"/>
    <x v="23"/>
    <s v="10008183"/>
    <s v="TOCARRNUCHO BERNAL LUIS FRANCISCO"/>
    <s v="ZEMU"/>
    <x v="29"/>
    <s v="2"/>
    <s v="Sin Pallet"/>
    <n v="0"/>
    <n v="0"/>
    <x v="0"/>
    <n v="27270"/>
    <n v="18050"/>
    <n v="9220"/>
    <n v="183.6"/>
    <m/>
    <x v="23"/>
    <n v="11"/>
    <s v="11"/>
    <n v="18"/>
    <x v="1"/>
    <n v="0.51"/>
    <n v="10.199999999999999"/>
    <s v="TRANSPORTE PROPIO"/>
    <n v="1021616"/>
    <s v="PERUGACHI SALCEDO HECTOR PATRICIO"/>
    <x v="29"/>
  </r>
  <r>
    <n v="1002216997"/>
    <s v="UE01"/>
    <x v="26"/>
    <d v="1899-12-30T19:16:00"/>
    <x v="4909"/>
    <s v="9000812289"/>
    <s v="012-022-00317735"/>
    <n v="3996.66"/>
    <n v="4481.08"/>
    <s v="ZPVN"/>
    <s v="40569921"/>
    <s v="0000397978"/>
    <n v="8002836031"/>
    <x v="3740"/>
    <x v="2"/>
    <x v="2"/>
    <n v="32.57"/>
    <s v="T"/>
    <s v="10006962"/>
    <x v="127"/>
    <s v="810367"/>
    <s v="GRANEL BODEGA PRINCIPAL"/>
    <x v="27"/>
    <s v="CALLE F Y CALLE 4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810"/>
    <n v="32570"/>
    <n v="18240"/>
    <n v="667.03"/>
    <m/>
    <x v="78"/>
    <n v="11"/>
    <s v="11"/>
    <n v="32.57"/>
    <x v="1"/>
    <n v="20.479889468836351"/>
    <n v="20.479889468836351"/>
    <s v="CASTRO HERMANOS S.A."/>
    <n v="1013576"/>
    <s v="CASTRO SALGADO LUCIO OSWALDO"/>
    <x v="109"/>
  </r>
  <r>
    <n v="1002216977"/>
    <s v="UE01"/>
    <x v="26"/>
    <d v="1899-12-30T19:19:00"/>
    <x v="4910"/>
    <s v="9000812224"/>
    <s v="013-020-00048302"/>
    <n v="4134.3999999999996"/>
    <n v="4635.5200000000004"/>
    <s v="ZPDF"/>
    <s v="70178617"/>
    <s v="0000398240"/>
    <n v="8002836012"/>
    <x v="3741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168"/>
    <x v="168"/>
    <s v="100015007"/>
    <s v="FLORES EDISON"/>
    <s v="ZETT"/>
    <x v="256"/>
    <s v="1"/>
    <s v="Con Pallet"/>
    <n v="0.05"/>
    <n v="32"/>
    <x v="0"/>
    <n v="50100"/>
    <n v="32050"/>
    <n v="18050"/>
    <n v="262.39999999999998"/>
    <m/>
    <x v="164"/>
    <n v="11"/>
    <s v="11"/>
    <n v="32"/>
    <x v="1"/>
    <n v="0.41"/>
    <n v="8.1999999999999993"/>
    <s v="TRIMPESAS S.A."/>
    <n v="1013887"/>
    <s v="FLORES ARIAS EDISON IVAN"/>
    <x v="256"/>
  </r>
  <r>
    <n v="1002217039"/>
    <s v="UE01"/>
    <x v="26"/>
    <d v="1899-12-30T19:20:00"/>
    <x v="4911"/>
    <s v="9000812293"/>
    <s v="012-022-00317737"/>
    <n v="541.6"/>
    <n v="607.24"/>
    <s v="ZPVN"/>
    <s v="40570138"/>
    <s v="P000034198"/>
    <n v="8002836080"/>
    <x v="3742"/>
    <x v="7"/>
    <x v="7"/>
    <n v="80"/>
    <s v="BOL"/>
    <s v="101628"/>
    <x v="13"/>
    <s v="802561"/>
    <s v="LOCAL EL QUINCHE"/>
    <x v="1"/>
    <s v="AV. INTEROCEANICA Y CALLE QUITO"/>
    <x v="36"/>
    <s v="O-Pichincha-Elquinche"/>
    <n v="76"/>
    <x v="22"/>
    <x v="22"/>
    <s v="100016661"/>
    <s v="BENALCAZAR MILTON"/>
    <s v="ZEMU"/>
    <x v="28"/>
    <s v="2"/>
    <s v="Sin Pallet"/>
    <n v="0"/>
    <n v="0"/>
    <x v="0"/>
    <n v="8580.5560000000005"/>
    <n v="4015.556"/>
    <n v="4565"/>
    <n v="28"/>
    <m/>
    <x v="22"/>
    <n v="11"/>
    <s v="11"/>
    <n v="4"/>
    <x v="1"/>
    <n v="0.35"/>
    <n v="7"/>
    <s v="TRANINTAGSA S.A."/>
    <n v="1014062"/>
    <s v="BENALCAZAR DE LA CRUZ MILTON PATRIC"/>
    <x v="28"/>
  </r>
  <r>
    <n v="1002217039"/>
    <s v="UE01"/>
    <x v="26"/>
    <d v="1899-12-30T19:20:00"/>
    <x v="4912"/>
    <s v="9000812292"/>
    <s v="012-022-00317736"/>
    <n v="1887.2"/>
    <n v="2115.94"/>
    <s v="ZPVN"/>
    <s v="40570137"/>
    <s v="P000034197"/>
    <n v="8002836081"/>
    <x v="3742"/>
    <x v="6"/>
    <x v="6"/>
    <n v="280"/>
    <s v="BOL"/>
    <s v="101628"/>
    <x v="13"/>
    <s v="802561"/>
    <s v="LOCAL EL QUINCHE"/>
    <x v="1"/>
    <s v="AV. INTEROCEANICA Y CALLE QUITO"/>
    <x v="36"/>
    <s v="O-Pichincha-Elquinche"/>
    <n v="76"/>
    <x v="22"/>
    <x v="22"/>
    <s v="100016661"/>
    <s v="BENALCAZAR MILTON"/>
    <s v="ZEMU"/>
    <x v="28"/>
    <s v="2"/>
    <s v="Sin Pallet"/>
    <n v="0"/>
    <n v="0"/>
    <x v="0"/>
    <n v="18619.444"/>
    <n v="14054.444"/>
    <n v="4565"/>
    <n v="98"/>
    <m/>
    <x v="22"/>
    <n v="11"/>
    <s v="11"/>
    <n v="14"/>
    <x v="1"/>
    <n v="0.35"/>
    <n v="7"/>
    <s v="TRANINTAGSA S.A."/>
    <n v="1014062"/>
    <s v="BENALCAZAR DE LA CRUZ MILTON PATRIC"/>
    <x v="28"/>
  </r>
  <r>
    <n v="1002216913"/>
    <s v="UE01"/>
    <x v="26"/>
    <d v="1899-12-30T19:24:00"/>
    <x v="4913"/>
    <s v="9000812295"/>
    <s v="012-022-00317739"/>
    <n v="1538.4"/>
    <n v="1724.87"/>
    <s v="ZPVN"/>
    <s v="40570001"/>
    <s v="0000398223"/>
    <n v="8002835941"/>
    <x v="3743"/>
    <x v="3"/>
    <x v="3"/>
    <n v="240"/>
    <s v="BOL"/>
    <s v="101780"/>
    <x v="56"/>
    <s v="810370"/>
    <s v="ECO QUEVEDO AV. JOSEFINA"/>
    <x v="12"/>
    <s v="TRONCAL DE LA COSTA Y C. NOVENA"/>
    <x v="14"/>
    <s v="O-Losrios-Quevedo"/>
    <n v="345"/>
    <x v="65"/>
    <x v="65"/>
    <s v="100014860"/>
    <s v="TANICUCHI LUIS"/>
    <s v="ZEMT"/>
    <x v="82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  <n v="1013485"/>
    <s v="PEREZ ALBUJA VICTOR ALEJANDRO"/>
    <x v="82"/>
  </r>
  <r>
    <n v="1002216913"/>
    <s v="UE01"/>
    <x v="26"/>
    <d v="1899-12-30T19:24:00"/>
    <x v="4914"/>
    <s v="9000812294"/>
    <s v="012-022-00317738"/>
    <n v="1600.8"/>
    <n v="1794.83"/>
    <s v="ZPVN"/>
    <s v="40570001"/>
    <s v="0000398222"/>
    <n v="8002835942"/>
    <x v="3743"/>
    <x v="4"/>
    <x v="4"/>
    <n v="240"/>
    <s v="BOL"/>
    <s v="101780"/>
    <x v="56"/>
    <s v="810370"/>
    <s v="ECO QUEVEDO AV. JOSEFINA"/>
    <x v="12"/>
    <s v="TRONCAL DE LA COSTA Y C. NOVENA"/>
    <x v="14"/>
    <s v="O-Losrios-Quevedo"/>
    <n v="345"/>
    <x v="65"/>
    <x v="65"/>
    <s v="100014860"/>
    <s v="TANICUCHI LUIS"/>
    <s v="ZEMT"/>
    <x v="82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  <n v="1013485"/>
    <s v="PEREZ ALBUJA VICTOR ALEJANDRO"/>
    <x v="82"/>
  </r>
  <r>
    <n v="1002217030"/>
    <s v="UE01"/>
    <x v="26"/>
    <d v="1899-12-30T19:26:00"/>
    <x v="4915"/>
    <s v=""/>
    <s v=""/>
    <n v="0"/>
    <n v="0"/>
    <s v="ZPRC"/>
    <s v="2500108998"/>
    <s v="0000398070"/>
    <n v="8002836071"/>
    <x v="3744"/>
    <x v="3"/>
    <x v="3"/>
    <n v="360"/>
    <s v="BOL"/>
    <s v="101487"/>
    <x v="93"/>
    <s v="807496"/>
    <s v="OBRA HOSPITA DE PEDERNALES"/>
    <x v="24"/>
    <s v="AV SAMANES Y 5TA TRANSVERSAL"/>
    <x v="37"/>
    <s v="O-Manabi-Pedernales"/>
    <n v="347"/>
    <x v="106"/>
    <x v="106"/>
    <s v="100014973"/>
    <s v="CUACES JOSE ANTONIO"/>
    <s v="ZEMU"/>
    <x v="185"/>
    <s v="2"/>
    <s v="Sin Pallet"/>
    <n v="0"/>
    <n v="0"/>
    <x v="0"/>
    <n v="27010"/>
    <n v="18040"/>
    <n v="8970"/>
    <n v="342"/>
    <m/>
    <x v="104"/>
    <n v="11"/>
    <s v="11"/>
    <n v="18"/>
    <x v="1"/>
    <n v="0.95"/>
    <n v="19"/>
    <s v="LA ARMENIA S.A."/>
    <n v="1021623"/>
    <s v="VILLARREAL HIGUERA FERNANDO SALVADO"/>
    <x v="185"/>
  </r>
  <r>
    <n v="1002217044"/>
    <s v="UE01"/>
    <x v="26"/>
    <d v="1899-12-30T19:28:00"/>
    <x v="4916"/>
    <s v="9000812297"/>
    <s v="012-022-00317740"/>
    <n v="3172.8"/>
    <n v="3557.37"/>
    <s v="ZPVN"/>
    <s v="40569950"/>
    <s v="0000397969"/>
    <n v="8002836086"/>
    <x v="3745"/>
    <x v="7"/>
    <x v="7"/>
    <n v="480"/>
    <s v="BOL"/>
    <s v="101508"/>
    <x v="101"/>
    <s v="801755"/>
    <s v="BLOQ NACERILLA"/>
    <x v="6"/>
    <s v="VIA A SIGCHOS"/>
    <x v="6"/>
    <s v="O-Cotopaxi-Lasso"/>
    <n v="178"/>
    <x v="56"/>
    <x v="56"/>
    <s v="100014849"/>
    <s v="PROAÑO JOSELITO"/>
    <s v="ZEMT"/>
    <x v="71"/>
    <s v="2"/>
    <s v="Sin Pallet"/>
    <n v="0"/>
    <n v="0"/>
    <x v="0"/>
    <n v="39070"/>
    <n v="24070"/>
    <n v="15000"/>
    <n v="331.2"/>
    <m/>
    <x v="54"/>
    <n v="11"/>
    <s v="11"/>
    <n v="24"/>
    <x v="1"/>
    <n v="0.69"/>
    <n v="13.799999999999999"/>
    <s v="TRANSPORTE PROPIO"/>
    <n v="1013768"/>
    <s v="PROAÑO MESIAS JOSELITO"/>
    <x v="71"/>
  </r>
  <r>
    <n v="1002217009"/>
    <s v="UE01"/>
    <x v="26"/>
    <d v="1899-12-30T19:29:00"/>
    <x v="4917"/>
    <s v="9000812298"/>
    <s v="012-022-00317741"/>
    <n v="4435.2"/>
    <n v="4972.7700000000004"/>
    <s v="ZPVN"/>
    <s v="40570111"/>
    <s v="0000398225"/>
    <n v="8002836045"/>
    <x v="3746"/>
    <x v="6"/>
    <x v="6"/>
    <n v="640"/>
    <s v="BOL"/>
    <s v="101780"/>
    <x v="56"/>
    <s v="806807"/>
    <s v="GRUPO MENA"/>
    <x v="1"/>
    <s v="AV. 6 DE DICIEMBRE N59-10"/>
    <x v="98"/>
    <s v="O-Pichincha-Kennedy"/>
    <n v="97.5"/>
    <x v="70"/>
    <x v="70"/>
    <s v="100017519"/>
    <s v="VILLALBA PATRICIO"/>
    <s v="ZETT"/>
    <x v="90"/>
    <s v="1"/>
    <s v="Con Pallet"/>
    <n v="0.05"/>
    <n v="32"/>
    <x v="0"/>
    <n v="50820"/>
    <n v="32040"/>
    <n v="18780"/>
    <n v="288"/>
    <m/>
    <x v="68"/>
    <n v="11"/>
    <s v="11"/>
    <n v="32"/>
    <x v="1"/>
    <n v="0.45"/>
    <n v="9"/>
    <s v="TRANSPORTE PROPIO"/>
    <n v="1014205"/>
    <s v="NEWSTEEL TRANSPORTES ECUATORIANOS"/>
    <x v="90"/>
  </r>
  <r>
    <n v="1002217018"/>
    <s v="UE01"/>
    <x v="26"/>
    <d v="1899-12-30T19:34:00"/>
    <x v="4918"/>
    <s v="9000812300"/>
    <s v="012-022-00317742"/>
    <n v="2437.1999999999998"/>
    <n v="2732.6"/>
    <s v="ZPVN"/>
    <s v="40570140"/>
    <s v="P000034201"/>
    <n v="8002836056"/>
    <x v="3747"/>
    <x v="4"/>
    <x v="4"/>
    <n v="360"/>
    <s v="BOL"/>
    <s v="101688"/>
    <x v="23"/>
    <s v="811111"/>
    <s v="OBRA CHONTAPUNTA"/>
    <x v="15"/>
    <s v="VÍA AHUANO"/>
    <x v="189"/>
    <s v="O-Napo-Chontapuntayuralpa"/>
    <n v="320"/>
    <x v="73"/>
    <x v="73"/>
    <s v="100014951"/>
    <s v="PEREZ DANILO"/>
    <s v="ZEMU"/>
    <x v="95"/>
    <s v="2"/>
    <s v="Sin Pallet"/>
    <n v="0"/>
    <n v="0"/>
    <x v="0"/>
    <n v="27210"/>
    <n v="18010"/>
    <n v="9200"/>
    <n v="370.8"/>
    <m/>
    <x v="71"/>
    <n v="11"/>
    <s v="11"/>
    <n v="18"/>
    <x v="1"/>
    <n v="1.03"/>
    <n v="20.6"/>
    <s v="TRIMPESAS S.A."/>
    <n v="1013684"/>
    <s v="CASTRO NAVARRETE FRANCISCO ARMANDO"/>
    <x v="95"/>
  </r>
  <r>
    <n v="1002217012"/>
    <s v="UE01"/>
    <x v="26"/>
    <d v="1899-12-30T19:37:00"/>
    <x v="4919"/>
    <s v=""/>
    <s v=""/>
    <n v="0"/>
    <n v="0"/>
    <s v="ZPRC"/>
    <s v="2500109016"/>
    <s v="P000034187"/>
    <n v="8002836049"/>
    <x v="3748"/>
    <x v="4"/>
    <x v="4"/>
    <n v="660"/>
    <s v="BOL"/>
    <s v="101663"/>
    <x v="46"/>
    <s v="810288"/>
    <s v="OBRA CONSTRUCTORA DANIEL SINGUENZA"/>
    <x v="47"/>
    <s v="VIA PRINCIPAL PASANDO JARDIN DE LOS"/>
    <x v="74"/>
    <s v="O-Manabi-Chone"/>
    <n v="396"/>
    <x v="49"/>
    <x v="49"/>
    <s v="10001972"/>
    <s v="NARANJO JUAN MARCELO"/>
    <s v="ZETT"/>
    <x v="63"/>
    <s v="2"/>
    <s v="Sin Pallet"/>
    <n v="0"/>
    <n v="0"/>
    <x v="0"/>
    <n v="50450"/>
    <n v="33040"/>
    <n v="17410"/>
    <n v="706.2"/>
    <m/>
    <x v="47"/>
    <n v="11"/>
    <s v="11"/>
    <n v="33"/>
    <x v="1"/>
    <n v="1.07"/>
    <n v="21.400000000000002"/>
    <s v="ALQUINGA &amp; ALQUINGA"/>
    <n v="1023356"/>
    <s v="NARANJO JUAN MARCELO"/>
    <x v="63"/>
  </r>
  <r>
    <n v="1002217026"/>
    <s v="UE01"/>
    <x v="26"/>
    <d v="1899-12-30T19:41:00"/>
    <x v="4920"/>
    <s v="9000812302"/>
    <s v="012-022-00317744"/>
    <n v="1350"/>
    <n v="1513.63"/>
    <s v="ZPVN"/>
    <s v="40569688"/>
    <s v="0000398236"/>
    <n v="8002836065"/>
    <x v="3749"/>
    <x v="3"/>
    <x v="3"/>
    <n v="200"/>
    <s v="BOL"/>
    <s v="101780"/>
    <x v="56"/>
    <s v="810348"/>
    <s v="ECO SACHA JAIME ROLDÓS"/>
    <x v="54"/>
    <s v="JAIME ROLDOS Y CALLE IBARRA"/>
    <x v="94"/>
    <s v="O-Orellana-Lajoyadelossacch"/>
    <n v="371"/>
    <x v="151"/>
    <x v="151"/>
    <s v="10003575"/>
    <s v="QUILCA CAYAMBE EDISON BAYARDO"/>
    <s v="ZEMU"/>
    <x v="225"/>
    <s v="2"/>
    <s v="Sin Pallet"/>
    <n v="0"/>
    <n v="0"/>
    <x v="0"/>
    <n v="14520.556"/>
    <n v="10005.556"/>
    <n v="4515"/>
    <n v="242"/>
    <m/>
    <x v="148"/>
    <n v="11"/>
    <s v="11"/>
    <n v="10"/>
    <x v="1"/>
    <n v="1.21"/>
    <n v="24.2"/>
    <s v="RUTAS COTACACHENSES S.A."/>
    <n v="1021773"/>
    <s v="RUIZ LASTRA OLGER FABIAN"/>
    <x v="225"/>
  </r>
  <r>
    <n v="1002217026"/>
    <s v="UE01"/>
    <x v="26"/>
    <d v="1899-12-30T19:41:00"/>
    <x v="4921"/>
    <s v="9000812301"/>
    <s v="012-022-00317743"/>
    <n v="1124.8"/>
    <n v="1261.1400000000001"/>
    <s v="ZPVN"/>
    <s v="40569688"/>
    <s v="0000398235"/>
    <n v="8002836066"/>
    <x v="3749"/>
    <x v="4"/>
    <x v="4"/>
    <n v="160"/>
    <s v="BOL"/>
    <s v="101780"/>
    <x v="56"/>
    <s v="810348"/>
    <s v="ECO SACHA JAIME ROLDÓS"/>
    <x v="54"/>
    <s v="JAIME ROLDOS Y CALLE IBARRA"/>
    <x v="94"/>
    <s v="O-Orellana-Lajoyadelossacch"/>
    <n v="371"/>
    <x v="151"/>
    <x v="151"/>
    <s v="10003575"/>
    <s v="QUILCA CAYAMBE EDISON BAYARDO"/>
    <s v="ZEMU"/>
    <x v="225"/>
    <s v="2"/>
    <s v="Sin Pallet"/>
    <n v="0"/>
    <n v="0"/>
    <x v="0"/>
    <n v="12519.444"/>
    <n v="8004.4440000000004"/>
    <n v="4515"/>
    <n v="193.6"/>
    <m/>
    <x v="148"/>
    <n v="11"/>
    <s v="11"/>
    <n v="8"/>
    <x v="1"/>
    <n v="1.21"/>
    <n v="24.2"/>
    <s v="RUTAS COTACACHENSES S.A."/>
    <n v="1021773"/>
    <s v="RUIZ LASTRA OLGER FABIAN"/>
    <x v="225"/>
  </r>
  <r>
    <n v="1002217066"/>
    <s v="UE01"/>
    <x v="26"/>
    <d v="1899-12-30T19:43:00"/>
    <x v="4922"/>
    <s v="9000812304"/>
    <s v="012-022-00317746"/>
    <n v="738"/>
    <n v="827.45"/>
    <s v="ZPVN"/>
    <s v="40570142"/>
    <s v="0000398264"/>
    <n v="8002836110"/>
    <x v="3750"/>
    <x v="5"/>
    <x v="5"/>
    <n v="12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0531.666999999999"/>
    <n v="6016.6670000000004"/>
    <n v="4515"/>
    <n v="112.8"/>
    <m/>
    <x v="16"/>
    <n v="11"/>
    <s v="11"/>
    <n v="6"/>
    <x v="1"/>
    <n v="0.94"/>
    <n v="18.8"/>
    <s v="LA ARMENIA S.A."/>
    <n v="1020060"/>
    <s v="FUERTES RUEDA HUGO BALDOMERO"/>
    <x v="21"/>
  </r>
  <r>
    <n v="1002217066"/>
    <s v="UE01"/>
    <x v="26"/>
    <d v="1899-12-30T19:43:00"/>
    <x v="4923"/>
    <s v="9000812303"/>
    <s v="012-022-00317745"/>
    <n v="1591.2"/>
    <n v="1784.06"/>
    <s v="ZPVN"/>
    <s v="40570142"/>
    <s v="0000398265"/>
    <n v="8002836111"/>
    <x v="3750"/>
    <x v="6"/>
    <x v="6"/>
    <n v="24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6548.332999999999"/>
    <n v="12033.333000000001"/>
    <n v="4515"/>
    <n v="225.6"/>
    <m/>
    <x v="16"/>
    <n v="11"/>
    <s v="11"/>
    <n v="12"/>
    <x v="1"/>
    <n v="0.94"/>
    <n v="18.8"/>
    <s v="LA ARMENIA S.A."/>
    <n v="1020060"/>
    <s v="FUERTES RUEDA HUGO BALDOMERO"/>
    <x v="21"/>
  </r>
  <r>
    <n v="1002217080"/>
    <s v="UE01"/>
    <x v="26"/>
    <d v="1899-12-30T19:46:00"/>
    <x v="4924"/>
    <s v=""/>
    <s v=""/>
    <n v="0"/>
    <n v="0"/>
    <s v="ZPRC"/>
    <s v="2500109018"/>
    <s v="0000398231"/>
    <n v="8002836128"/>
    <x v="3751"/>
    <x v="10"/>
    <x v="10"/>
    <n v="32.979999999999997"/>
    <s v="T"/>
    <s v="101594"/>
    <x v="52"/>
    <s v="803310"/>
    <s v="GRANEL BODEGA PROPIA EN DESTINO"/>
    <x v="1"/>
    <s v="PUCARA Y MISION GEODESICA"/>
    <x v="40"/>
    <s v="O-Pichincha-Sanantoniodepichi"/>
    <n v="101"/>
    <x v="1"/>
    <x v="1"/>
    <s v="10007939"/>
    <s v="LUCERO IZA CARLOS ORLANDO"/>
    <s v="ZECI"/>
    <x v="130"/>
    <s v="2"/>
    <s v="Sin Pallet"/>
    <n v="0"/>
    <n v="0"/>
    <x v="0"/>
    <n v="51640"/>
    <n v="32980"/>
    <n v="18660"/>
    <n v="303.42"/>
    <m/>
    <x v="1"/>
    <n v="11"/>
    <s v="11"/>
    <n v="32.979999999999997"/>
    <x v="1"/>
    <n v="9.2001212856276542"/>
    <n v="9.2001212856276542"/>
    <s v="TRANSCONCEM CIA. LTDA."/>
    <n v="1013227"/>
    <s v="COMPAÑIA DE TRANSPORTE PESADO"/>
    <x v="130"/>
  </r>
  <r>
    <n v="1002216948"/>
    <s v="UE01"/>
    <x v="26"/>
    <d v="1899-12-30T19:48:00"/>
    <x v="4925"/>
    <s v="9000812306"/>
    <s v="012-022-00317747"/>
    <n v="3144"/>
    <n v="3525.07"/>
    <s v="ZPVN"/>
    <s v="40570110"/>
    <s v="0000398217"/>
    <n v="8002835981"/>
    <x v="3752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87"/>
    <x v="87"/>
    <s v="100019494"/>
    <s v="GUERRERO WILSON"/>
    <s v="ZEMT"/>
    <x v="119"/>
    <s v="1"/>
    <s v="Con Pallet"/>
    <n v="0.05"/>
    <n v="24"/>
    <x v="0"/>
    <n v="40560"/>
    <n v="24060"/>
    <n v="16500"/>
    <n v="542.4"/>
    <m/>
    <x v="85"/>
    <n v="11"/>
    <s v="11"/>
    <n v="24"/>
    <x v="1"/>
    <n v="1.1299999999999999"/>
    <n v="22.599999999999998"/>
    <s v="RUTAS COTACACHENSES"/>
    <n v="10007064"/>
    <s v="GUERRERO HUALPA WILSON GILBERTO"/>
    <x v="119"/>
  </r>
  <r>
    <n v="1002217054"/>
    <s v="UE01"/>
    <x v="26"/>
    <d v="1899-12-30T19:53:00"/>
    <x v="4926"/>
    <s v=""/>
    <s v=""/>
    <n v="0"/>
    <n v="0"/>
    <s v="ZPRC"/>
    <s v="2500109024"/>
    <s v="0000398267"/>
    <n v="8002836096"/>
    <x v="3753"/>
    <x v="3"/>
    <x v="3"/>
    <n v="80"/>
    <s v="BOL"/>
    <s v="101664"/>
    <x v="8"/>
    <s v="807533"/>
    <s v="GUACHI MARCO"/>
    <x v="35"/>
    <s v="11 DE JULIO Y PRIMERO DE MAYO"/>
    <x v="53"/>
    <s v="O-Sucumbios-Shushufindi"/>
    <n v="385"/>
    <x v="150"/>
    <x v="150"/>
    <s v="10008195"/>
    <s v="ESTRADA MORENO GERAL VICHENSO"/>
    <s v="ZEMU"/>
    <x v="224"/>
    <s v="2"/>
    <s v="Sin Pallet"/>
    <n v="0"/>
    <n v="0"/>
    <x v="0"/>
    <n v="8547.2219999999998"/>
    <n v="4002.2220000000002"/>
    <n v="4545"/>
    <n v="99.2"/>
    <m/>
    <x v="147"/>
    <n v="11"/>
    <s v="11"/>
    <n v="4"/>
    <x v="1"/>
    <n v="1.24"/>
    <n v="24.8"/>
    <s v="SANJOPAS S.A."/>
    <n v="1022327"/>
    <s v="JACOME ECHEVERRIA JEFFERSON SANTIAG"/>
    <x v="224"/>
  </r>
  <r>
    <n v="1002217054"/>
    <s v="UE01"/>
    <x v="26"/>
    <d v="1899-12-30T19:53:00"/>
    <x v="4927"/>
    <s v=""/>
    <s v=""/>
    <n v="0"/>
    <n v="0"/>
    <s v="ZPRC"/>
    <s v="2500109024"/>
    <s v="0000398268"/>
    <n v="8002836095"/>
    <x v="3753"/>
    <x v="4"/>
    <x v="4"/>
    <n v="280"/>
    <s v="BOL"/>
    <s v="101664"/>
    <x v="8"/>
    <s v="807533"/>
    <s v="GUACHI MARCO"/>
    <x v="35"/>
    <s v="11 DE JULIO Y PRIMERO DE MAYO"/>
    <x v="53"/>
    <s v="O-Sucumbios-Shushufindi"/>
    <n v="385"/>
    <x v="150"/>
    <x v="150"/>
    <s v="10008195"/>
    <s v="ESTRADA MORENO GERAL VICHENSO"/>
    <s v="ZEMU"/>
    <x v="224"/>
    <s v="2"/>
    <s v="Sin Pallet"/>
    <n v="0"/>
    <n v="0"/>
    <x v="0"/>
    <n v="18552.777999999998"/>
    <n v="14007.778"/>
    <n v="4545"/>
    <n v="347.2"/>
    <m/>
    <x v="147"/>
    <n v="11"/>
    <s v="11"/>
    <n v="14"/>
    <x v="1"/>
    <n v="1.24"/>
    <n v="24.8"/>
    <s v="SANJOPAS S.A."/>
    <n v="1022327"/>
    <s v="JACOME ECHEVERRIA JEFFERSON SANTIAG"/>
    <x v="224"/>
  </r>
  <r>
    <n v="1002217035"/>
    <s v="UE01"/>
    <x v="26"/>
    <d v="1899-12-30T19:58:00"/>
    <x v="4928"/>
    <s v=""/>
    <s v=""/>
    <n v="0"/>
    <n v="0"/>
    <s v="ZPRC"/>
    <s v="2500109013"/>
    <s v="0000398201"/>
    <n v="8002836076"/>
    <x v="3754"/>
    <x v="7"/>
    <x v="7"/>
    <n v="320"/>
    <s v="BOL"/>
    <s v="101613"/>
    <x v="89"/>
    <s v="806418"/>
    <s v="CENTRO DE ACOPIO"/>
    <x v="1"/>
    <s v="AV SIMON BOLIVAR Y CALLE QUITO"/>
    <x v="66"/>
    <s v="O-Pichincha-Nayon"/>
    <n v="96.3"/>
    <x v="6"/>
    <x v="6"/>
    <s v="10000175"/>
    <s v="CALDERON CHASIPANTA JUAN CARLOS"/>
    <s v="ZETT"/>
    <x v="52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  <n v="1013241"/>
    <s v="COMPAÑÍA DE TRANSPORTE DE CARGA PES"/>
    <x v="52"/>
  </r>
  <r>
    <n v="1002217035"/>
    <s v="UE01"/>
    <x v="26"/>
    <d v="1899-12-30T19:58:00"/>
    <x v="4929"/>
    <s v=""/>
    <s v=""/>
    <n v="0"/>
    <n v="0"/>
    <s v="ZPRC"/>
    <s v="2500109013"/>
    <s v="0000398200"/>
    <n v="8002836077"/>
    <x v="3754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6"/>
    <x v="6"/>
    <s v="10000175"/>
    <s v="CALDERON CHASIPANTA JUAN CARLOS"/>
    <s v="ZETT"/>
    <x v="52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  <n v="1013241"/>
    <s v="COMPAÑÍA DE TRANSPORTE DE CARGA PES"/>
    <x v="52"/>
  </r>
  <r>
    <n v="1002217063"/>
    <s v="UE01"/>
    <x v="26"/>
    <d v="1899-12-30T20:01:00"/>
    <x v="4930"/>
    <s v="9000812311"/>
    <s v="012-022-00317748"/>
    <n v="2340"/>
    <n v="2623.62"/>
    <s v="ZPVN"/>
    <s v="40570139"/>
    <s v="0000398260"/>
    <n v="8002836106"/>
    <x v="3755"/>
    <x v="3"/>
    <x v="3"/>
    <n v="360"/>
    <s v="BOL"/>
    <s v="103384"/>
    <x v="190"/>
    <s v="810943"/>
    <s v="OBRA SHELL"/>
    <x v="83"/>
    <s v="VÍA AL PUYO"/>
    <x v="138"/>
    <s v="O-Pastaza-Mera"/>
    <n v="327"/>
    <x v="130"/>
    <x v="130"/>
    <s v="100014950"/>
    <s v="MONTESDEOCA JORGE"/>
    <s v="ZEMU"/>
    <x v="187"/>
    <s v="2"/>
    <s v="Sin Pallet"/>
    <n v="0"/>
    <n v="0"/>
    <x v="0"/>
    <n v="27110"/>
    <n v="18000"/>
    <n v="9110"/>
    <n v="378"/>
    <m/>
    <x v="128"/>
    <n v="11"/>
    <s v="11"/>
    <n v="18"/>
    <x v="1"/>
    <n v="1.05"/>
    <n v="21"/>
    <s v="LIDENORTI S.A."/>
    <n v="1014151"/>
    <s v="VEGA RUIZ WILSON MARCELO"/>
    <x v="187"/>
  </r>
  <r>
    <n v="1002217003"/>
    <s v="UE01"/>
    <x v="26"/>
    <d v="1899-12-30T20:02:00"/>
    <x v="4931"/>
    <s v="9000812312"/>
    <s v="012-022-00317749"/>
    <n v="4134.3"/>
    <n v="4635.41"/>
    <s v="ZPVN"/>
    <s v="40570123"/>
    <s v="0000398227"/>
    <n v="8002836037"/>
    <x v="3756"/>
    <x v="2"/>
    <x v="2"/>
    <n v="32.69"/>
    <s v="T"/>
    <s v="101736"/>
    <x v="129"/>
    <s v="800784"/>
    <s v="DESTINO GRANEL.,"/>
    <x v="27"/>
    <s v="VIA A QUITO PASO LATERAL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700"/>
    <n v="32690"/>
    <n v="20010"/>
    <n v="472.7"/>
    <m/>
    <x v="18"/>
    <n v="11"/>
    <s v="11"/>
    <n v="32.69"/>
    <x v="1"/>
    <n v="14.460079535026003"/>
    <n v="14.460079535026003"/>
    <s v="LA ARMENIA S.A."/>
    <n v="1021830"/>
    <s v="MORALES GARZON CHRISTIAN SANTIAGO"/>
    <x v="198"/>
  </r>
  <r>
    <n v="1002217096"/>
    <s v="UE01"/>
    <x v="26"/>
    <d v="1899-12-30T20:09:00"/>
    <x v="4932"/>
    <s v="9000812313"/>
    <s v="012-022-00317750"/>
    <n v="2319.08"/>
    <n v="2600.17"/>
    <s v="ZPVN"/>
    <s v="40570027"/>
    <s v="P000034151"/>
    <n v="8002836146"/>
    <x v="3757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10"/>
    <n v="18060"/>
    <n v="9050"/>
    <n v="248.4"/>
    <m/>
    <x v="7"/>
    <n v="11"/>
    <s v="11"/>
    <n v="18"/>
    <x v="1"/>
    <n v="0.69000000000000006"/>
    <n v="13.8"/>
    <s v="TRANSPORTE PROPIO"/>
    <n v="1013388"/>
    <s v="CAMPAÑA MALDONADO BLANCA CECILIA"/>
    <x v="8"/>
  </r>
  <r>
    <n v="1002217113"/>
    <s v="UE01"/>
    <x v="26"/>
    <d v="1899-12-30T20:21:00"/>
    <x v="4933"/>
    <s v=""/>
    <s v=""/>
    <n v="0"/>
    <n v="0"/>
    <s v="ZPRC"/>
    <s v="2500109025"/>
    <s v="P000034208"/>
    <n v="8002836168"/>
    <x v="375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50"/>
    <n v="18050"/>
    <n v="8900"/>
    <n v="248.4"/>
    <m/>
    <x v="17"/>
    <n v="11"/>
    <s v="11"/>
    <n v="18"/>
    <x v="1"/>
    <n v="0.69000000000000006"/>
    <n v="13.8"/>
    <s v="TRANSPORTE PROPIO"/>
    <n v="1013627"/>
    <s v="CAMPAÑA MALDONADO MIGUEL ANGEL"/>
    <x v="22"/>
  </r>
  <r>
    <n v="1002217128"/>
    <s v="UE01"/>
    <x v="26"/>
    <d v="1899-12-30T20:25:00"/>
    <x v="4934"/>
    <s v=""/>
    <s v=""/>
    <n v="0"/>
    <n v="0"/>
    <s v="ZPRC"/>
    <s v="2500109027"/>
    <s v="P000034216"/>
    <n v="8002836188"/>
    <x v="3759"/>
    <x v="7"/>
    <x v="7"/>
    <n v="36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26690.455000000002"/>
    <n v="18065.455000000002"/>
    <n v="8625"/>
    <n v="248.4"/>
    <m/>
    <x v="109"/>
    <n v="11"/>
    <s v="11"/>
    <n v="18"/>
    <x v="1"/>
    <n v="0.69000000000000006"/>
    <n v="13.8"/>
    <s v="TRANSPORTE PROPIO"/>
    <n v="1018725"/>
    <s v="TRANSPORTE DE CARGA PESADA"/>
    <x v="154"/>
  </r>
  <r>
    <n v="1002217128"/>
    <s v="UE01"/>
    <x v="26"/>
    <d v="1899-12-30T20:25:00"/>
    <x v="4935"/>
    <s v=""/>
    <s v=""/>
    <n v="0"/>
    <n v="0"/>
    <s v="ZPRC"/>
    <s v="2500109026"/>
    <s v="P000034215"/>
    <n v="8002836189"/>
    <x v="3759"/>
    <x v="6"/>
    <x v="6"/>
    <n v="30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23679.544999999998"/>
    <n v="15054.545"/>
    <n v="8625"/>
    <n v="207"/>
    <m/>
    <x v="109"/>
    <n v="11"/>
    <s v="11"/>
    <n v="15"/>
    <x v="1"/>
    <n v="0.69"/>
    <n v="13.8"/>
    <s v="TRANSPORTE PROPIO"/>
    <n v="1018725"/>
    <s v="TRANSPORTE DE CARGA PESADA"/>
    <x v="154"/>
  </r>
  <r>
    <n v="1002216994"/>
    <s v="UE01"/>
    <x v="26"/>
    <d v="1899-12-30T20:31:00"/>
    <x v="4936"/>
    <s v=""/>
    <s v=""/>
    <n v="0"/>
    <n v="0"/>
    <s v="ZPRC"/>
    <s v="2500109005"/>
    <s v="P000034173"/>
    <n v="8002836029"/>
    <x v="3760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8"/>
    <x v="118"/>
    <s v="100017947"/>
    <s v="SALAZAR JORGE LUIS"/>
    <s v="ZEMT"/>
    <x v="219"/>
    <s v="1"/>
    <s v="Con Pallet"/>
    <n v="0.05"/>
    <n v="24"/>
    <x v="0"/>
    <n v="38900"/>
    <n v="24000"/>
    <n v="14900"/>
    <n v="542.4"/>
    <m/>
    <x v="116"/>
    <n v="11"/>
    <s v="11"/>
    <n v="24"/>
    <x v="1"/>
    <n v="1.1299999999999999"/>
    <n v="22.599999999999998"/>
    <s v="TRAPSA C.A."/>
    <n v="1013505"/>
    <s v="HERMOZA LOZADA JORGE ABDON"/>
    <x v="219"/>
  </r>
  <r>
    <n v="1002217077"/>
    <s v="UE01"/>
    <x v="26"/>
    <d v="1899-12-30T20:35:00"/>
    <x v="4937"/>
    <s v="9000812314"/>
    <s v="012-022-00317751"/>
    <n v="4297.0600000000004"/>
    <n v="4817.8900000000003"/>
    <s v="ZPVN"/>
    <s v="40570005"/>
    <s v="0000398094"/>
    <n v="8002836123"/>
    <x v="3761"/>
    <x v="2"/>
    <x v="2"/>
    <n v="31.01"/>
    <s v="T"/>
    <s v="101923"/>
    <x v="45"/>
    <s v="802716"/>
    <s v="GRANEL COMPACTA DESTINO"/>
    <x v="9"/>
    <s v="VIA TULCAN"/>
    <x v="11"/>
    <s v="O-Imbabura-Ibarra"/>
    <n v="30"/>
    <x v="30"/>
    <x v="30"/>
    <s v="100016824"/>
    <s v="YANEZ JOSE"/>
    <s v="ZECI"/>
    <x v="58"/>
    <s v="2"/>
    <s v="Sin Pallet"/>
    <n v="0"/>
    <n v="0"/>
    <x v="0"/>
    <n v="49220"/>
    <n v="31010"/>
    <n v="18210"/>
    <n v="159.69999999999999"/>
    <m/>
    <x v="28"/>
    <n v="11"/>
    <s v="11"/>
    <n v="31.01"/>
    <x v="1"/>
    <n v="5.1499516285069324"/>
    <n v="5.1499516285069324"/>
    <s v="TRANSALMEIDA CIA."/>
    <n v="1013966"/>
    <s v="ALMEIDA CHICAIZA MIGUEL ANGEL"/>
    <x v="58"/>
  </r>
  <r>
    <n v="1002217126"/>
    <s v="UE01"/>
    <x v="26"/>
    <d v="1899-12-30T20:36:00"/>
    <x v="4938"/>
    <s v="9000812317"/>
    <s v="012-022-00317753"/>
    <n v="486.98"/>
    <n v="546.01"/>
    <s v="ZPVN"/>
    <s v="40570031"/>
    <s v="P000034152"/>
    <n v="8002836185"/>
    <x v="3762"/>
    <x v="5"/>
    <x v="5"/>
    <n v="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12975.882"/>
    <n v="4005.8820000000001"/>
    <n v="8970"/>
    <n v="40.799999999999997"/>
    <m/>
    <x v="7"/>
    <n v="11"/>
    <s v="11"/>
    <n v="4"/>
    <x v="1"/>
    <n v="0.51"/>
    <n v="10.199999999999999"/>
    <s v="TRANSPORTE PROPIO"/>
    <n v="1013388"/>
    <s v="CAMPAÑA MALDONADO BLANCA CECILIA"/>
    <x v="38"/>
  </r>
  <r>
    <n v="1002217126"/>
    <s v="UE01"/>
    <x v="26"/>
    <d v="1899-12-30T20:36:00"/>
    <x v="4939"/>
    <s v="9000812315"/>
    <s v="012-022-00317752"/>
    <n v="3983.34"/>
    <n v="4466.1499999999996"/>
    <s v="ZPVN"/>
    <s v="40570032"/>
    <s v="P000034153"/>
    <n v="8002836186"/>
    <x v="3762"/>
    <x v="6"/>
    <x v="6"/>
    <n v="60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9014.118000000002"/>
    <n v="30044.117999999999"/>
    <n v="8970"/>
    <n v="306"/>
    <m/>
    <x v="7"/>
    <n v="11"/>
    <s v="11"/>
    <n v="30"/>
    <x v="1"/>
    <n v="0.51"/>
    <n v="10.199999999999999"/>
    <s v="TRANSPORTE PROPIO"/>
    <n v="1013388"/>
    <s v="CAMPAÑA MALDONADO BLANCA CECILIA"/>
    <x v="38"/>
  </r>
  <r>
    <n v="1002216973"/>
    <s v="UE01"/>
    <x v="26"/>
    <d v="1899-12-30T20:45:00"/>
    <x v="4940"/>
    <s v="9000812063"/>
    <s v="013-020-00048177"/>
    <n v="4134.3999999999996"/>
    <n v="4635.5200000000004"/>
    <s v="ZPDF"/>
    <s v="70178563"/>
    <s v="0000398106"/>
    <n v="8002836009"/>
    <x v="3763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81"/>
    <x v="81"/>
    <s v="100017321"/>
    <s v="TERAN PEPE"/>
    <s v="ZETT"/>
    <x v="110"/>
    <s v="1"/>
    <s v="Con Pallet"/>
    <n v="0.05"/>
    <n v="32"/>
    <x v="0"/>
    <n v="49360"/>
    <n v="32100"/>
    <n v="17260"/>
    <n v="262.39999999999998"/>
    <m/>
    <x v="79"/>
    <n v="11"/>
    <s v="11"/>
    <n v="32"/>
    <x v="1"/>
    <n v="0.41"/>
    <n v="8.1999999999999993"/>
    <s v="LA ARMENIA. S.A."/>
    <n v="1013564"/>
    <s v="VIVERO MORALES MILTON CICERON"/>
    <x v="110"/>
  </r>
  <r>
    <n v="1002217132"/>
    <s v="UE01"/>
    <x v="26"/>
    <d v="1899-12-30T20:46:00"/>
    <x v="4941"/>
    <s v="9000812321"/>
    <s v="012-022-00317756"/>
    <n v="130.22"/>
    <n v="146.01"/>
    <s v="ZPVN"/>
    <s v="40570136"/>
    <s v="P000034196"/>
    <n v="8002836197"/>
    <x v="3764"/>
    <x v="7"/>
    <x v="7"/>
    <n v="2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7301.5150000000003"/>
    <n v="1001.515"/>
    <n v="6300"/>
    <n v="15.2"/>
    <m/>
    <x v="4"/>
    <n v="11"/>
    <s v="11"/>
    <n v="1"/>
    <x v="1"/>
    <n v="0.76"/>
    <n v="15.2"/>
    <s v="TRANSPORTE PROPIO"/>
    <n v="1013820"/>
    <s v="SARABIA YEPEZ RUTH IRENE"/>
    <x v="5"/>
  </r>
  <r>
    <n v="1002217132"/>
    <s v="UE01"/>
    <x v="26"/>
    <d v="1899-12-30T20:46:00"/>
    <x v="4942"/>
    <s v="9000812319"/>
    <s v="012-022-00317754"/>
    <n v="477.53"/>
    <n v="535.41"/>
    <s v="ZPVN"/>
    <s v="40570135"/>
    <s v="P000034195"/>
    <n v="8002836195"/>
    <x v="3764"/>
    <x v="5"/>
    <x v="5"/>
    <n v="8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10306.061"/>
    <n v="4006.0610000000001"/>
    <n v="6300"/>
    <n v="60.8"/>
    <m/>
    <x v="4"/>
    <n v="11"/>
    <s v="11"/>
    <n v="4"/>
    <x v="1"/>
    <n v="0.76"/>
    <n v="15.2"/>
    <s v="TRANSPORTE PROPIO"/>
    <n v="1013820"/>
    <s v="SARABIA YEPEZ RUTH IRENE"/>
    <x v="5"/>
  </r>
  <r>
    <n v="1002217132"/>
    <s v="UE01"/>
    <x v="26"/>
    <d v="1899-12-30T20:46:00"/>
    <x v="4943"/>
    <s v="9000812320"/>
    <s v="012-022-00317755"/>
    <n v="3624.01"/>
    <n v="4063.26"/>
    <s v="ZPVN"/>
    <s v="40570134"/>
    <s v="P000034194"/>
    <n v="8002836196"/>
    <x v="3764"/>
    <x v="6"/>
    <x v="6"/>
    <n v="56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34342.423999999999"/>
    <n v="28042.423999999999"/>
    <n v="6300"/>
    <n v="425.6"/>
    <m/>
    <x v="4"/>
    <n v="11"/>
    <s v="11"/>
    <n v="28"/>
    <x v="1"/>
    <n v="0.76"/>
    <n v="15.200000000000001"/>
    <s v="TRANSPORTE PROPIO"/>
    <n v="1013820"/>
    <s v="SARABIA YEPEZ RUTH IRENE"/>
    <x v="5"/>
  </r>
  <r>
    <n v="1002217150"/>
    <s v="UE01"/>
    <x v="26"/>
    <d v="1899-12-30T20:49:00"/>
    <x v="4944"/>
    <s v=""/>
    <s v=""/>
    <n v="0"/>
    <n v="0"/>
    <s v="ZPRC"/>
    <s v="2500108974"/>
    <s v="P000034099"/>
    <n v="8002836216"/>
    <x v="3765"/>
    <x v="2"/>
    <x v="2"/>
    <n v="31.11"/>
    <s v="T"/>
    <s v="101456"/>
    <x v="26"/>
    <s v="810745"/>
    <s v="GRANEL BUENA FE"/>
    <x v="31"/>
    <s v="CALLE 7 DE AGISTO Y TRONCAL DE LA C"/>
    <x v="47"/>
    <s v="O-Losrios-Buenafe"/>
    <n v="328"/>
    <x v="27"/>
    <x v="27"/>
    <s v="10000328"/>
    <s v="QUILUMBAQUIN BONILLA EFRAIN"/>
    <s v="ZECI"/>
    <x v="41"/>
    <s v="2"/>
    <s v="Sin Pallet"/>
    <n v="0"/>
    <n v="0"/>
    <x v="0"/>
    <n v="50290"/>
    <n v="31110"/>
    <n v="19180"/>
    <n v="790.51"/>
    <m/>
    <x v="3"/>
    <n v="11"/>
    <s v="11"/>
    <n v="31.11"/>
    <x v="1"/>
    <n v="25.4101575056252"/>
    <n v="25.4101575056252"/>
    <s v="UNICON"/>
    <n v="1014412"/>
    <s v="UNION DE CONCRETERAS UNICON UCUE"/>
    <x v="41"/>
  </r>
  <r>
    <n v="1002217147"/>
    <s v="UE01"/>
    <x v="26"/>
    <d v="1899-12-30T20:57:00"/>
    <x v="4945"/>
    <s v="9000812322"/>
    <s v="012-022-00317757"/>
    <n v="2440.8000000000002"/>
    <n v="2736.64"/>
    <s v="ZPVN"/>
    <s v="40570147"/>
    <s v="P000034207"/>
    <n v="8002836212"/>
    <x v="3766"/>
    <x v="7"/>
    <x v="7"/>
    <n v="360"/>
    <s v="BOL"/>
    <s v="103671"/>
    <x v="0"/>
    <s v="807290"/>
    <s v="OBRA LUIS CARDENAS"/>
    <x v="49"/>
    <s v="HUMBERTO ARISTIZABAL Y LOS ANDES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860"/>
    <n v="18000"/>
    <n v="8860"/>
    <n v="165.6"/>
    <m/>
    <x v="0"/>
    <n v="11"/>
    <s v="11"/>
    <n v="18"/>
    <x v="1"/>
    <n v="0.45999999999999996"/>
    <n v="9.1999999999999993"/>
    <s v="TRANSPORTE PROPIO"/>
    <n v="1013643"/>
    <s v="POZO TARUPI MARCELO JAVIER"/>
    <x v="0"/>
  </r>
  <r>
    <n v="1002217058"/>
    <s v="UE01"/>
    <x v="26"/>
    <d v="1899-12-30T21:00:00"/>
    <x v="4946"/>
    <s v="9000812324"/>
    <s v="012-022-00317759"/>
    <n v="1278"/>
    <n v="1432.9"/>
    <s v="ZPVN"/>
    <s v="40570130"/>
    <s v="0000398248"/>
    <n v="8002836101"/>
    <x v="3767"/>
    <x v="3"/>
    <x v="3"/>
    <n v="200"/>
    <s v="BOL"/>
    <s v="101664"/>
    <x v="8"/>
    <s v="800656"/>
    <s v="HECTOR VARGAS"/>
    <x v="82"/>
    <s v="HECTOR VARGAS, AV NAPO TRANSVERSAL"/>
    <x v="137"/>
    <s v="O-Napo-Archidona"/>
    <n v="247"/>
    <x v="118"/>
    <x v="118"/>
    <s v="100020038"/>
    <s v="VIVAS ANDRES"/>
    <s v="ZEMU"/>
    <x v="165"/>
    <s v="2"/>
    <s v="Sin Pallet"/>
    <n v="0"/>
    <n v="0"/>
    <x v="0"/>
    <n v="14606.111000000001"/>
    <n v="10011.111000000001"/>
    <n v="4595"/>
    <n v="172"/>
    <m/>
    <x v="116"/>
    <n v="11"/>
    <s v="11"/>
    <n v="10"/>
    <x v="1"/>
    <n v="0.86"/>
    <n v="17.2"/>
    <s v="TRAPSA C.A."/>
    <n v="1013505"/>
    <s v="HERMOZA LOZADA JORGE ABDON"/>
    <x v="165"/>
  </r>
  <r>
    <n v="1002217058"/>
    <s v="UE01"/>
    <x v="26"/>
    <d v="1899-12-30T21:00:00"/>
    <x v="4947"/>
    <s v="9000812323"/>
    <s v="012-022-00317758"/>
    <n v="1064"/>
    <n v="1192.96"/>
    <s v="ZPVN"/>
    <s v="40570130"/>
    <s v="0000398247"/>
    <n v="8002836102"/>
    <x v="3767"/>
    <x v="4"/>
    <x v="4"/>
    <n v="160"/>
    <s v="BOL"/>
    <s v="101664"/>
    <x v="8"/>
    <s v="800656"/>
    <s v="HECTOR VARGAS"/>
    <x v="82"/>
    <s v="HECTOR VARGAS, AV NAPO TRANSVERSAL"/>
    <x v="137"/>
    <s v="O-Napo-Archidona"/>
    <n v="247"/>
    <x v="118"/>
    <x v="118"/>
    <s v="100020038"/>
    <s v="VIVAS ANDRES"/>
    <s v="ZEMU"/>
    <x v="165"/>
    <s v="2"/>
    <s v="Sin Pallet"/>
    <n v="0"/>
    <n v="0"/>
    <x v="0"/>
    <n v="12603.888999999999"/>
    <n v="8008.8890000000001"/>
    <n v="4595"/>
    <n v="137.6"/>
    <m/>
    <x v="116"/>
    <n v="11"/>
    <s v="11"/>
    <n v="8"/>
    <x v="1"/>
    <n v="0.86"/>
    <n v="17.2"/>
    <s v="TRAPSA C.A."/>
    <n v="1013505"/>
    <s v="HERMOZA LOZADA JORGE ABDON"/>
    <x v="165"/>
  </r>
  <r>
    <n v="1002216999"/>
    <s v="UE01"/>
    <x v="26"/>
    <d v="1899-12-30T21:01:00"/>
    <x v="4948"/>
    <s v="9000812202"/>
    <s v="013-020-00048299"/>
    <n v="2083.4699999999998"/>
    <n v="2336"/>
    <s v="ZPDF"/>
    <s v="70178602"/>
    <s v="0000398219"/>
    <n v="8002836034"/>
    <x v="3768"/>
    <x v="3"/>
    <x v="3"/>
    <n v="320"/>
    <s v="BOL"/>
    <s v="105068"/>
    <x v="124"/>
    <s v="807014"/>
    <s v="OBRA SHUSHUFINDI"/>
    <x v="35"/>
    <s v="VIA AL CENTRO COMERCIAL CENTRAL"/>
    <x v="53"/>
    <s v="O-Sucumbios-Shushufindi"/>
    <n v="385"/>
    <x v="76"/>
    <x v="76"/>
    <s v="100015030"/>
    <s v="CASTRO MARCO"/>
    <s v="ZETT"/>
    <x v="19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  <n v="1013592"/>
    <s v="VALENCIA BENAVIDES GLADYS RUBY"/>
    <x v="195"/>
  </r>
  <r>
    <n v="1002216999"/>
    <s v="UE01"/>
    <x v="26"/>
    <d v="1899-12-30T21:01:00"/>
    <x v="4949"/>
    <s v="9000812203"/>
    <s v="013-020-00048300"/>
    <n v="2165.42"/>
    <n v="2427.88"/>
    <s v="ZPDF"/>
    <s v="70178604"/>
    <s v="0000398220"/>
    <n v="8002836033"/>
    <x v="3768"/>
    <x v="4"/>
    <x v="4"/>
    <n v="320"/>
    <s v="BOL"/>
    <s v="105068"/>
    <x v="124"/>
    <s v="807014"/>
    <s v="OBRA SHUSHUFINDI"/>
    <x v="35"/>
    <s v="VIA AL CENTRO COMERCIAL CENTRAL"/>
    <x v="53"/>
    <s v="O-Sucumbios-Shushufindi"/>
    <n v="385"/>
    <x v="76"/>
    <x v="76"/>
    <s v="100015030"/>
    <s v="CASTRO MARCO"/>
    <s v="ZETT"/>
    <x v="19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  <n v="1013592"/>
    <s v="VALENCIA BENAVIDES GLADYS RUBY"/>
    <x v="195"/>
  </r>
  <r>
    <n v="1002217073"/>
    <s v="UE01"/>
    <x v="26"/>
    <d v="1899-12-30T21:09:00"/>
    <x v="4950"/>
    <s v="9000812326"/>
    <s v="012-022-00317761"/>
    <n v="1560"/>
    <n v="1749.08"/>
    <s v="ZPVN"/>
    <s v="40570109"/>
    <s v="P000034186"/>
    <n v="8002836117"/>
    <x v="3769"/>
    <x v="3"/>
    <x v="3"/>
    <n v="240"/>
    <s v="BOL"/>
    <s v="101688"/>
    <x v="23"/>
    <s v="801266"/>
    <s v="BOD.CORDOVA ALTAMIRA"/>
    <x v="15"/>
    <s v="ELOY ALFARO S/N Y SALINAS NAPO, TEN"/>
    <x v="21"/>
    <s v="O-Napo-Tena"/>
    <n v="258"/>
    <x v="148"/>
    <x v="148"/>
    <s v="100014974"/>
    <s v="PAZMIÑO ULISES"/>
    <s v="ZETT"/>
    <x v="222"/>
    <s v="1"/>
    <s v="Con Pallet"/>
    <n v="0.05"/>
    <n v="12"/>
    <x v="0"/>
    <n v="21038.75"/>
    <n v="12003.75"/>
    <n v="9035"/>
    <n v="216"/>
    <m/>
    <x v="145"/>
    <n v="11"/>
    <s v="11"/>
    <n v="12"/>
    <x v="1"/>
    <n v="0.9"/>
    <n v="18"/>
    <s v="SANJOPAS S.A."/>
    <n v="1013232"/>
    <s v="SANCHEZ VALLEJOS JORGE FABIAN"/>
    <x v="222"/>
  </r>
  <r>
    <n v="1002217073"/>
    <s v="UE01"/>
    <x v="26"/>
    <d v="1899-12-30T21:09:00"/>
    <x v="4951"/>
    <s v="9000812325"/>
    <s v="012-022-00317760"/>
    <n v="2708"/>
    <n v="3036.23"/>
    <s v="ZPVN"/>
    <s v="40570108"/>
    <s v="P000034185"/>
    <n v="8002836118"/>
    <x v="3769"/>
    <x v="4"/>
    <x v="4"/>
    <n v="400"/>
    <s v="BOL"/>
    <s v="101688"/>
    <x v="23"/>
    <s v="801266"/>
    <s v="BOD.CORDOVA ALTAMIRA"/>
    <x v="15"/>
    <s v="ELOY ALFARO S/N Y SALINAS NAPO, TEN"/>
    <x v="21"/>
    <s v="O-Napo-Tena"/>
    <n v="258"/>
    <x v="148"/>
    <x v="148"/>
    <s v="100014974"/>
    <s v="PAZMIÑO ULISES"/>
    <s v="ZETT"/>
    <x v="222"/>
    <s v="1"/>
    <s v="Con Pallet"/>
    <n v="0.05"/>
    <n v="20"/>
    <x v="0"/>
    <n v="29041.25"/>
    <n v="20006.25"/>
    <n v="9035"/>
    <n v="360"/>
    <m/>
    <x v="145"/>
    <n v="11"/>
    <s v="11"/>
    <n v="20"/>
    <x v="1"/>
    <n v="0.9"/>
    <n v="18"/>
    <s v="SANJOPAS S.A."/>
    <n v="1013232"/>
    <s v="SANCHEZ VALLEJOS JORGE FABIAN"/>
    <x v="222"/>
  </r>
  <r>
    <n v="1002217098"/>
    <s v="UE01"/>
    <x v="26"/>
    <d v="1899-12-30T21:11:00"/>
    <x v="4952"/>
    <s v=""/>
    <s v=""/>
    <n v="0"/>
    <n v="0"/>
    <s v="ZPRC"/>
    <s v="2500109008"/>
    <s v="P000034176"/>
    <n v="8002836150"/>
    <x v="3770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85"/>
    <x v="85"/>
    <s v="100015010"/>
    <s v="RIVERA JOSE"/>
    <s v="ZEMT"/>
    <x v="117"/>
    <s v="1"/>
    <s v="Con Pallet"/>
    <n v="0.05"/>
    <n v="24"/>
    <x v="0"/>
    <n v="39890"/>
    <n v="24030"/>
    <n v="15860"/>
    <n v="542.4"/>
    <m/>
    <x v="83"/>
    <n v="11"/>
    <s v="11"/>
    <n v="24"/>
    <x v="1"/>
    <n v="1.1299999999999999"/>
    <n v="22.599999999999998"/>
    <s v="LIDENORTI S.A."/>
    <n v="1020716"/>
    <s v="RIVADENEIRA AYALA BERTHA NARCIZA"/>
    <x v="117"/>
  </r>
  <r>
    <n v="1002217053"/>
    <s v="UE01"/>
    <x v="26"/>
    <d v="1899-12-30T21:18:00"/>
    <x v="4953"/>
    <s v=""/>
    <s v=""/>
    <n v="0"/>
    <n v="0"/>
    <s v="ZPRC"/>
    <s v="2500109007"/>
    <s v="P000034175"/>
    <n v="8002836094"/>
    <x v="3771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07"/>
    <x v="107"/>
    <s v="10005884"/>
    <s v="FLORES SANTANDER CARLOS EDUARDO"/>
    <s v="ZEMT"/>
    <x v="151"/>
    <s v="1"/>
    <s v="Con Pallet"/>
    <n v="0.05"/>
    <n v="24"/>
    <x v="0"/>
    <n v="40070"/>
    <n v="23970"/>
    <n v="16100"/>
    <n v="542.4"/>
    <m/>
    <x v="105"/>
    <n v="11"/>
    <s v="11"/>
    <n v="24"/>
    <x v="1"/>
    <n v="1.1299999999999999"/>
    <n v="22.599999999999998"/>
    <s v="TRIMPESAS S.A."/>
    <n v="1013275"/>
    <s v="HARO RUIZ SIXTO RIGOBERTO"/>
    <x v="151"/>
  </r>
  <r>
    <n v="1002217201"/>
    <s v="UE01"/>
    <x v="26"/>
    <d v="1899-12-30T21:19:00"/>
    <x v="4954"/>
    <s v="9000812330"/>
    <s v="012-022-00317763"/>
    <n v="1789.94"/>
    <n v="2006.89"/>
    <s v="ZPVN"/>
    <s v="40570149"/>
    <s v="P000034210"/>
    <n v="8002836275"/>
    <x v="3772"/>
    <x v="7"/>
    <x v="7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784.412"/>
    <n v="14049.412"/>
    <n v="8735"/>
    <n v="218.4"/>
    <m/>
    <x v="10"/>
    <n v="11"/>
    <s v="11"/>
    <n v="14"/>
    <x v="1"/>
    <n v="0.78"/>
    <n v="15.6"/>
    <s v="TRANSPORTE PROPIO"/>
    <n v="1013863"/>
    <s v="DISTRIBUCIONES NARANJO"/>
    <x v="12"/>
  </r>
  <r>
    <n v="1002217201"/>
    <s v="UE01"/>
    <x v="26"/>
    <d v="1899-12-30T21:19:00"/>
    <x v="4955"/>
    <s v="9000812329"/>
    <s v="012-022-00317762"/>
    <n v="2541.3000000000002"/>
    <n v="2849.33"/>
    <s v="ZPVN"/>
    <s v="40570148"/>
    <s v="P000034209"/>
    <n v="8002836276"/>
    <x v="3772"/>
    <x v="6"/>
    <x v="6"/>
    <n v="4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8805.588"/>
    <n v="20070.588"/>
    <n v="8735"/>
    <n v="312"/>
    <m/>
    <x v="10"/>
    <n v="11"/>
    <s v="11"/>
    <n v="20"/>
    <x v="1"/>
    <n v="0.78"/>
    <n v="15.6"/>
    <s v="TRANSPORTE PROPIO"/>
    <n v="1013863"/>
    <s v="DISTRIBUCIONES NARANJO"/>
    <x v="12"/>
  </r>
  <r>
    <n v="1002217158"/>
    <s v="UE01"/>
    <x v="26"/>
    <d v="1899-12-30T21:22:00"/>
    <x v="4956"/>
    <s v="9000812331"/>
    <s v="012-022-00317764"/>
    <n v="4153.6000000000004"/>
    <n v="4657.04"/>
    <s v="ZPVN"/>
    <s v="40569934"/>
    <s v="0000397946"/>
    <n v="8002836223"/>
    <x v="3773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90"/>
    <n v="32040"/>
    <n v="17850"/>
    <n v="966.4"/>
    <m/>
    <x v="143"/>
    <n v="11"/>
    <s v="11"/>
    <n v="32"/>
    <x v="1"/>
    <n v="1.51"/>
    <n v="30.2"/>
    <s v="TRANSPORTE PROPIO"/>
    <n v="1013635"/>
    <s v="ROMAN BAJANA JHONATHAN MARCEL"/>
    <x v="265"/>
  </r>
  <r>
    <n v="1002217157"/>
    <s v="UE01"/>
    <x v="26"/>
    <d v="1899-12-30T21:26:00"/>
    <x v="4957"/>
    <s v="9000812332"/>
    <s v="012-022-00317765"/>
    <n v="4153.6000000000004"/>
    <n v="4657.04"/>
    <s v="ZPVN"/>
    <s v="40569934"/>
    <s v="0000397945"/>
    <n v="8002836222"/>
    <x v="3774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450"/>
    <n v="32040"/>
    <n v="18410"/>
    <n v="966.4"/>
    <m/>
    <x v="143"/>
    <n v="11"/>
    <s v="11"/>
    <n v="32"/>
    <x v="1"/>
    <n v="1.51"/>
    <n v="30.2"/>
    <s v="TRANSPORTE PROPIO"/>
    <n v="1013635"/>
    <s v="ROMAN BAJANA JHONATHAN MARCEL"/>
    <x v="216"/>
  </r>
  <r>
    <n v="1002217203"/>
    <s v="UE01"/>
    <x v="26"/>
    <d v="1899-12-30T21:31:00"/>
    <x v="4958"/>
    <s v="9000812333"/>
    <s v="012-022-00317766"/>
    <n v="2322"/>
    <n v="2603.44"/>
    <s v="ZPVN"/>
    <s v="40570102"/>
    <s v="0000398206"/>
    <n v="8002836281"/>
    <x v="3775"/>
    <x v="6"/>
    <x v="6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90"/>
    <n v="18040"/>
    <n v="9050"/>
    <n v="266.39999999999998"/>
    <m/>
    <x v="142"/>
    <n v="11"/>
    <s v="11"/>
    <n v="18"/>
    <x v="1"/>
    <n v="0.74"/>
    <n v="14.799999999999999"/>
    <s v="TRANSPORTE PROPIO"/>
    <n v="10007210"/>
    <s v="AREQUIPA GUANOLUISA RODRIGO"/>
    <x v="213"/>
  </r>
  <r>
    <n v="1002217156"/>
    <s v="UE01"/>
    <x v="26"/>
    <d v="1899-12-30T21:34:00"/>
    <x v="4959"/>
    <s v="9000812334"/>
    <s v="012-022-00317767"/>
    <n v="4153.6000000000004"/>
    <n v="4657.04"/>
    <s v="ZPVN"/>
    <s v="40569934"/>
    <s v="0000397944"/>
    <n v="8002836221"/>
    <x v="3776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690"/>
    <n v="32090"/>
    <n v="18600"/>
    <n v="966.4"/>
    <m/>
    <x v="143"/>
    <n v="11"/>
    <s v="11"/>
    <n v="32"/>
    <x v="1"/>
    <n v="1.51"/>
    <n v="30.2"/>
    <s v="TRANSPORTE PROPIO"/>
    <n v="1013635"/>
    <s v="ROMAN BAJANA JHONATHAN MARCEL"/>
    <x v="214"/>
  </r>
  <r>
    <n v="1002217182"/>
    <s v="UE01"/>
    <x v="26"/>
    <d v="1899-12-30T21:46:00"/>
    <x v="4960"/>
    <s v="9000812335"/>
    <s v="012-022-00317768"/>
    <n v="2390"/>
    <n v="2679.68"/>
    <s v="ZPVN"/>
    <s v="40570161"/>
    <s v="P000034217"/>
    <n v="8002836250"/>
    <x v="377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65"/>
    <x v="65"/>
    <s v="100014858"/>
    <s v="MORENO MANUEL"/>
    <s v="ZEMU"/>
    <x v="94"/>
    <s v="2"/>
    <s v="Sin Pallet"/>
    <n v="0"/>
    <n v="0"/>
    <x v="0"/>
    <n v="27120"/>
    <n v="18040"/>
    <n v="9080"/>
    <n v="183.6"/>
    <m/>
    <x v="63"/>
    <n v="11"/>
    <s v="11"/>
    <n v="18"/>
    <x v="1"/>
    <n v="0.51"/>
    <n v="10.199999999999999"/>
    <s v="TRANSSJQ S.A."/>
    <n v="1013485"/>
    <s v="PEREZ ALBUJA VICTOR ALEJANDRO"/>
    <x v="94"/>
  </r>
  <r>
    <n v="1002217120"/>
    <s v="UE01"/>
    <x v="26"/>
    <d v="1899-12-30T21:48:00"/>
    <x v="4961"/>
    <s v=""/>
    <s v=""/>
    <n v="0"/>
    <n v="0"/>
    <s v="ZPRC"/>
    <s v="2500109009"/>
    <s v="P000034177"/>
    <n v="8002836178"/>
    <x v="3778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76"/>
    <x v="176"/>
    <s v="10003585"/>
    <s v="VARELA ZAPATA RUBEN MAURICIO"/>
    <s v="ZEMT"/>
    <x v="276"/>
    <s v="1"/>
    <s v="Con Pallet"/>
    <n v="0.05"/>
    <n v="24"/>
    <x v="0"/>
    <n v="38670"/>
    <n v="24060"/>
    <n v="14610"/>
    <n v="542.4"/>
    <m/>
    <x v="172"/>
    <n v="11"/>
    <s v="11"/>
    <n v="24"/>
    <x v="1"/>
    <n v="1.1299999999999999"/>
    <n v="22.599999999999998"/>
    <s v="TRIMPESAS S.A."/>
    <n v="1013502"/>
    <s v="ESPIN GUEVARA JOSE MARCELO"/>
    <x v="277"/>
  </r>
  <r>
    <n v="1002217239"/>
    <s v="UE01"/>
    <x v="26"/>
    <d v="1899-12-30T22:11:00"/>
    <x v="4962"/>
    <s v="9000812337"/>
    <s v="012-022-00317770"/>
    <n v="955.06"/>
    <n v="1070.82"/>
    <s v="ZPVN"/>
    <s v="40569864"/>
    <s v="P000034121"/>
    <n v="8002836330"/>
    <x v="3779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6587.120999999999"/>
    <n v="8012.1210000000001"/>
    <n v="8575"/>
    <n v="150.4"/>
    <m/>
    <x v="56"/>
    <n v="11"/>
    <s v="11"/>
    <n v="8"/>
    <x v="1"/>
    <n v="0.94000000000000006"/>
    <n v="18.8"/>
    <s v="TRANSPORTE PROPIO"/>
    <n v="1017790"/>
    <s v="PANIMBOZA CHAMBA NANCY PAULINA"/>
    <x v="73"/>
  </r>
  <r>
    <n v="1002217239"/>
    <s v="UE01"/>
    <x v="26"/>
    <d v="1899-12-30T22:11:00"/>
    <x v="4963"/>
    <s v="9000812336"/>
    <s v="012-022-00317769"/>
    <n v="3235.72"/>
    <n v="3627.91"/>
    <s v="ZPVN"/>
    <s v="40569863"/>
    <s v="P000034120"/>
    <n v="8002836329"/>
    <x v="3779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612.879000000001"/>
    <n v="25037.879000000001"/>
    <n v="8575"/>
    <n v="470"/>
    <m/>
    <x v="56"/>
    <n v="11"/>
    <s v="11"/>
    <n v="25"/>
    <x v="1"/>
    <n v="0.94"/>
    <n v="18.8"/>
    <s v="TRANSPORTE PROPIO"/>
    <n v="1017790"/>
    <s v="PANIMBOZA CHAMBA NANCY PAULINA"/>
    <x v="73"/>
  </r>
  <r>
    <n v="1002217290"/>
    <s v="UE01"/>
    <x v="26"/>
    <d v="1899-12-30T23:20:00"/>
    <x v="4964"/>
    <s v="9000812344"/>
    <s v="012-022-00317771"/>
    <n v="3912.94"/>
    <n v="4387.21"/>
    <s v="ZPVN"/>
    <s v="40569968"/>
    <s v="0000398005"/>
    <n v="8002836384"/>
    <x v="3780"/>
    <x v="10"/>
    <x v="10"/>
    <n v="31.0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850"/>
    <n v="31060"/>
    <n v="17790"/>
    <n v="506.28"/>
    <m/>
    <x v="106"/>
    <n v="11"/>
    <s v="11"/>
    <n v="31.06"/>
    <x v="1"/>
    <n v="16.300064391500321"/>
    <n v="16.300064391500321"/>
    <s v="TRANSPORTE PROPIO"/>
    <n v="1013862"/>
    <s v="JACOME MARTINEZ EDGAR BOLIVAR"/>
    <x v="229"/>
  </r>
  <r>
    <n v="1002217359"/>
    <s v="UE01"/>
    <x v="27"/>
    <d v="1899-12-30T04:42:00"/>
    <x v="4965"/>
    <s v="9000812351"/>
    <s v="012-022-00317772"/>
    <n v="4380.49"/>
    <n v="4911.4399999999996"/>
    <s v="ZPVN"/>
    <s v="40570179"/>
    <s v="P000034221"/>
    <n v="8002836485"/>
    <x v="3781"/>
    <x v="7"/>
    <x v="7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70"/>
    <n v="34090"/>
    <n v="17880"/>
    <n v="516.79999999999995"/>
    <m/>
    <x v="5"/>
    <n v="12"/>
    <s v="12"/>
    <n v="34"/>
    <x v="1"/>
    <n v="0.7599999999999999"/>
    <n v="15.2"/>
    <s v="TRANSPORTE PROPIO"/>
    <n v="1013625"/>
    <s v="CHICAIZA CHICAIZA CESAR ELOY"/>
    <x v="6"/>
  </r>
  <r>
    <n v="1002217373"/>
    <s v="UE01"/>
    <x v="27"/>
    <d v="1899-12-30T04:55:00"/>
    <x v="4966"/>
    <s v=""/>
    <s v=""/>
    <n v="0"/>
    <n v="0"/>
    <s v="ZPRC"/>
    <s v="2500109023"/>
    <s v="P000034203"/>
    <n v="8002836503"/>
    <x v="3782"/>
    <x v="7"/>
    <x v="7"/>
    <n v="2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945.758000000002"/>
    <n v="13015.758"/>
    <n v="8930"/>
    <n v="132.6"/>
    <m/>
    <x v="109"/>
    <n v="12"/>
    <s v="12"/>
    <n v="13"/>
    <x v="1"/>
    <n v="0.51"/>
    <n v="10.199999999999999"/>
    <s v="TRANSPORTE PROPIO"/>
    <n v="1018725"/>
    <s v="TRANSPORTE DE CARGA PESADA"/>
    <x v="203"/>
  </r>
  <r>
    <n v="1002217373"/>
    <s v="UE01"/>
    <x v="27"/>
    <d v="1899-12-30T04:55:00"/>
    <x v="4967"/>
    <s v=""/>
    <s v=""/>
    <n v="0"/>
    <n v="0"/>
    <s v="ZPRC"/>
    <s v="2500109022"/>
    <s v="P000034202"/>
    <n v="8002836504"/>
    <x v="3782"/>
    <x v="6"/>
    <x v="6"/>
    <n v="40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8954.241999999998"/>
    <n v="20024.241999999998"/>
    <n v="8930"/>
    <n v="204"/>
    <m/>
    <x v="109"/>
    <n v="12"/>
    <s v="12"/>
    <n v="20"/>
    <x v="1"/>
    <n v="0.51"/>
    <n v="10.199999999999999"/>
    <s v="TRANSPORTE PROPIO"/>
    <n v="1018725"/>
    <s v="TRANSPORTE DE CARGA PESADA"/>
    <x v="203"/>
  </r>
  <r>
    <n v="1002217381"/>
    <s v="UE01"/>
    <x v="27"/>
    <d v="1899-12-30T05:04:00"/>
    <x v="4968"/>
    <s v=""/>
    <s v=""/>
    <n v="0"/>
    <n v="0"/>
    <s v="ZPRC"/>
    <s v="2500109028"/>
    <s v="P000034222"/>
    <n v="8002836512"/>
    <x v="3783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6950"/>
    <n v="18060"/>
    <n v="8890"/>
    <n v="266.39999999999998"/>
    <m/>
    <x v="86"/>
    <n v="12"/>
    <s v="12"/>
    <n v="18"/>
    <x v="1"/>
    <n v="0.74"/>
    <n v="14.799999999999999"/>
    <s v="TRANSSJQ S.A."/>
    <n v="1014104"/>
    <s v="CORDOVA MEDIAVILLA ANDERSON OMAR"/>
    <x v="120"/>
  </r>
  <r>
    <n v="1002217389"/>
    <s v="UE01"/>
    <x v="27"/>
    <d v="1899-12-30T05:05:00"/>
    <x v="4969"/>
    <s v="9000812352"/>
    <s v="012-022-00317773"/>
    <n v="2287.17"/>
    <n v="2564.39"/>
    <s v="ZPVN"/>
    <s v="40570193"/>
    <s v="P000034223"/>
    <n v="8002836522"/>
    <x v="3784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18"/>
    <x v="118"/>
    <s v="100019438"/>
    <s v="CASTRO SELSO"/>
    <s v="ZEMU"/>
    <x v="282"/>
    <s v="2"/>
    <s v="Sin Pallet"/>
    <n v="0"/>
    <n v="0"/>
    <x v="0"/>
    <n v="26950"/>
    <n v="18030"/>
    <n v="8920"/>
    <n v="273.60000000000002"/>
    <m/>
    <x v="116"/>
    <n v="12"/>
    <s v="12"/>
    <n v="18"/>
    <x v="1"/>
    <n v="0.76"/>
    <n v="15.200000000000001"/>
    <s v="TRAPSA C.A."/>
    <n v="1013505"/>
    <s v="HERMOZA LOZADA JORGE ABDON"/>
    <x v="282"/>
  </r>
  <r>
    <n v="1002217378"/>
    <s v="UE01"/>
    <x v="27"/>
    <d v="1899-12-30T05:10:00"/>
    <x v="4970"/>
    <s v="9000812353"/>
    <s v="012-022-00317774"/>
    <n v="3736.08"/>
    <n v="4188.92"/>
    <s v="ZPVN"/>
    <s v="40569622"/>
    <s v="0000397810"/>
    <n v="8002836509"/>
    <x v="3785"/>
    <x v="2"/>
    <x v="2"/>
    <n v="32.13000000000000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580"/>
    <n v="32130"/>
    <n v="19450"/>
    <n v="0"/>
    <m/>
    <x v="3"/>
    <n v="12"/>
    <s v="12"/>
    <n v="32.130000000000003"/>
    <x v="1"/>
    <n v="0"/>
    <n v="0"/>
    <s v="HORMIANDES"/>
    <n v="1014407"/>
    <s v="HORMIANDES"/>
    <x v="4"/>
  </r>
  <r>
    <n v="1002217396"/>
    <s v="UE01"/>
    <x v="27"/>
    <d v="1899-12-30T05:15:00"/>
    <x v="4971"/>
    <s v="9000812356"/>
    <s v="012-022-00317775"/>
    <n v="2278.8000000000002"/>
    <n v="2555.0100000000002"/>
    <s v="ZPVN"/>
    <s v="40569944"/>
    <s v="0000397961"/>
    <n v="8002836533"/>
    <x v="3786"/>
    <x v="3"/>
    <x v="3"/>
    <n v="360"/>
    <s v="BOL"/>
    <s v="101465"/>
    <x v="232"/>
    <s v="804131"/>
    <s v="MEGAKYWI SAMBORONDON"/>
    <x v="113"/>
    <s v="KM 9 VIA SAMBORONDON PLAZA BATAN"/>
    <x v="120"/>
    <s v="O-Guayas-Guayaquil"/>
    <n v="524"/>
    <x v="15"/>
    <x v="15"/>
    <s v="100018302"/>
    <s v="VERA EDWIN"/>
    <s v="ZEMU"/>
    <x v="102"/>
    <s v="2"/>
    <s v="Sin Pallet"/>
    <n v="0"/>
    <n v="0"/>
    <x v="0"/>
    <n v="27210"/>
    <n v="18000"/>
    <n v="9210"/>
    <n v="468"/>
    <m/>
    <x v="15"/>
    <n v="12"/>
    <s v="12"/>
    <n v="18"/>
    <x v="1"/>
    <n v="1.3"/>
    <n v="26"/>
    <s v="SANJOPAS S.A."/>
    <n v="1013871"/>
    <s v="MORAN PERUGACHI ALONSO"/>
    <x v="102"/>
  </r>
  <r>
    <n v="1002217383"/>
    <s v="UE01"/>
    <x v="27"/>
    <d v="1899-12-30T05:23:00"/>
    <x v="4972"/>
    <s v="9000812357"/>
    <s v="012-022-00317776"/>
    <n v="3251.96"/>
    <n v="3646.12"/>
    <s v="ZPVN"/>
    <s v="40569623"/>
    <s v="0000397814"/>
    <n v="8002836514"/>
    <x v="3787"/>
    <x v="8"/>
    <x v="8"/>
    <n v="32.049999999999997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610"/>
    <n v="32050"/>
    <n v="18560"/>
    <n v="0"/>
    <m/>
    <x v="3"/>
    <n v="12"/>
    <s v="12"/>
    <n v="32.049999999999997"/>
    <x v="1"/>
    <n v="0"/>
    <n v="0"/>
    <s v="XAVIER VALENZUELA"/>
    <n v="1014416"/>
    <s v="VALENZUELA DIAZ PATRICIO XAVIER"/>
    <x v="32"/>
  </r>
  <r>
    <n v="1002217401"/>
    <s v="UE01"/>
    <x v="27"/>
    <d v="1899-12-30T05:28:00"/>
    <x v="4973"/>
    <s v="9000812358"/>
    <s v="012-022-00317777"/>
    <n v="4549.2"/>
    <n v="5100.59"/>
    <s v="ZPVN"/>
    <s v="40570132"/>
    <s v="P000034193"/>
    <n v="8002836538"/>
    <x v="3788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320"/>
    <n v="34050"/>
    <n v="16270"/>
    <n v="394.4"/>
    <m/>
    <x v="0"/>
    <n v="12"/>
    <s v="12"/>
    <n v="34"/>
    <x v="1"/>
    <n v="0.57999999999999996"/>
    <n v="11.6"/>
    <s v="TRANSPORTE PROPIO"/>
    <n v="1013643"/>
    <s v="POZO TARUPI MARCELO JAVIER"/>
    <x v="61"/>
  </r>
  <r>
    <n v="1002217413"/>
    <s v="UE01"/>
    <x v="27"/>
    <d v="1899-12-30T05:55:00"/>
    <x v="4974"/>
    <s v=""/>
    <s v=""/>
    <n v="0"/>
    <n v="0"/>
    <s v="ZPRC"/>
    <s v="2500109000"/>
    <s v="P000034159"/>
    <n v="8002836556"/>
    <x v="3789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490"/>
    <n v="33060"/>
    <n v="18430"/>
    <n v="382.8"/>
    <m/>
    <x v="173"/>
    <n v="12"/>
    <s v="12"/>
    <n v="33"/>
    <x v="1"/>
    <n v="0.58000000000000007"/>
    <n v="11.6"/>
    <s v="TRANSPORTE PROPIO"/>
    <n v="1012608"/>
    <s v="HERRERA POZO ALEXANDER EFREN"/>
    <x v="278"/>
  </r>
  <r>
    <n v="1002217431"/>
    <s v="UE01"/>
    <x v="27"/>
    <d v="1899-12-30T06:29:00"/>
    <x v="4975"/>
    <s v=""/>
    <s v=""/>
    <n v="0"/>
    <n v="0"/>
    <s v="ZPRC"/>
    <s v="2500109002"/>
    <s v="0000398147"/>
    <n v="8002836576"/>
    <x v="3790"/>
    <x v="2"/>
    <x v="2"/>
    <n v="31.1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300"/>
    <n v="31100"/>
    <n v="18200"/>
    <n v="288.92"/>
    <m/>
    <x v="1"/>
    <n v="12"/>
    <s v="12"/>
    <n v="31.1"/>
    <x v="1"/>
    <n v="9.2900321543408353"/>
    <n v="9.2900321543408353"/>
    <s v="TRANSCONCEM CIA. LTDA."/>
    <n v="1013227"/>
    <s v="COMPAÑIA DE TRANSPORTE PESADO"/>
    <x v="266"/>
  </r>
  <r>
    <n v="1002217433"/>
    <s v="UE01"/>
    <x v="27"/>
    <d v="1899-12-30T06:40:00"/>
    <x v="4976"/>
    <s v=""/>
    <s v=""/>
    <n v="0"/>
    <n v="0"/>
    <s v="ZPRC"/>
    <s v="2500108973"/>
    <s v="P000034098"/>
    <n v="8002836578"/>
    <x v="3791"/>
    <x v="2"/>
    <x v="2"/>
    <n v="29.47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560"/>
    <n v="29470"/>
    <n v="19090"/>
    <n v="0"/>
    <m/>
    <x v="3"/>
    <n v="12"/>
    <s v="12"/>
    <n v="29.47"/>
    <x v="1"/>
    <n v="0"/>
    <n v="0"/>
    <s v="UNICON"/>
    <n v="1014412"/>
    <s v="UNION DE CONCRETERAS UNICON UCUE"/>
    <x v="41"/>
  </r>
  <r>
    <n v="1002217461"/>
    <s v="UE01"/>
    <x v="27"/>
    <d v="1899-12-30T07:23:00"/>
    <x v="4977"/>
    <s v="9000812423"/>
    <s v="012-022-00317778"/>
    <n v="3292.8"/>
    <n v="3691.91"/>
    <s v="ZPVN"/>
    <s v="40570214"/>
    <s v="P000034224"/>
    <n v="8002836602"/>
    <x v="3792"/>
    <x v="7"/>
    <x v="7"/>
    <n v="48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36670"/>
    <n v="24020"/>
    <n v="12650"/>
    <n v="182.4"/>
    <m/>
    <x v="89"/>
    <n v="12"/>
    <s v="12"/>
    <n v="24"/>
    <x v="1"/>
    <n v="0.38"/>
    <n v="7.6000000000000005"/>
    <s v="TRANSPORTE PROPIO"/>
    <n v="1012808"/>
    <s v="ALVAREZ GONZAGA LASTEÑA MARIANA"/>
    <x v="124"/>
  </r>
  <r>
    <n v="1002217458"/>
    <s v="UE01"/>
    <x v="27"/>
    <d v="1899-12-30T07:27:00"/>
    <x v="4978"/>
    <s v="9000812426"/>
    <s v="012-022-00317781"/>
    <n v="1373.09"/>
    <n v="1539.52"/>
    <s v="ZPVN"/>
    <s v="40569664"/>
    <s v="0000397587"/>
    <n v="8002836599"/>
    <x v="3793"/>
    <x v="7"/>
    <x v="7"/>
    <n v="20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8432"/>
    <s v="AYALA LUIS"/>
    <s v="ZEMT"/>
    <x v="167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  <n v="1014322"/>
    <s v="ESPARZA REVELO JORGE MARCELO"/>
    <x v="167"/>
  </r>
  <r>
    <n v="1002217458"/>
    <s v="UE01"/>
    <x v="27"/>
    <d v="1899-12-30T07:27:00"/>
    <x v="4979"/>
    <s v="9000812424"/>
    <s v="012-022-00317779"/>
    <n v="499.59"/>
    <n v="560.14"/>
    <s v="ZPVN"/>
    <s v="40569664"/>
    <s v="0000397588"/>
    <n v="8002836600"/>
    <x v="3793"/>
    <x v="5"/>
    <x v="5"/>
    <n v="8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8432"/>
    <s v="AYALA LUIS"/>
    <s v="ZEMT"/>
    <x v="167"/>
    <s v="1"/>
    <s v="Con Pallet"/>
    <n v="0.05"/>
    <n v="4"/>
    <x v="0"/>
    <n v="9418.3330000000005"/>
    <n v="4005"/>
    <n v="5413.3329999999996"/>
    <n v="12.8"/>
    <m/>
    <x v="26"/>
    <n v="12"/>
    <s v="12"/>
    <n v="4"/>
    <x v="1"/>
    <n v="0.16"/>
    <n v="3.2"/>
    <s v="TRIMPESAS S.A."/>
    <n v="1014322"/>
    <s v="ESPARZA REVELO JORGE MARCELO"/>
    <x v="167"/>
  </r>
  <r>
    <n v="1002217458"/>
    <s v="UE01"/>
    <x v="27"/>
    <d v="1899-12-30T07:27:00"/>
    <x v="4980"/>
    <s v="9000812425"/>
    <s v="012-022-00317780"/>
    <n v="1359.3"/>
    <n v="1524.06"/>
    <s v="ZPVN"/>
    <s v="40569664"/>
    <s v="0000397589"/>
    <n v="8002836598"/>
    <x v="3793"/>
    <x v="6"/>
    <x v="6"/>
    <n v="20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8432"/>
    <s v="AYALA LUIS"/>
    <s v="ZEMT"/>
    <x v="167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  <n v="1014322"/>
    <s v="ESPARZA REVELO JORGE MARCELO"/>
    <x v="167"/>
  </r>
  <r>
    <n v="1002217466"/>
    <s v="UE01"/>
    <x v="27"/>
    <d v="1899-12-30T07:30:00"/>
    <x v="4981"/>
    <s v="9000812427"/>
    <s v="012-022-00317782"/>
    <n v="4332.04"/>
    <n v="4857.1099999999997"/>
    <s v="ZPVN"/>
    <s v="40570129"/>
    <s v="0000398244"/>
    <n v="8002836609"/>
    <x v="3794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70"/>
    <n v="33030"/>
    <n v="18440"/>
    <n v="594"/>
    <m/>
    <x v="155"/>
    <n v="12"/>
    <s v="12"/>
    <n v="33"/>
    <x v="1"/>
    <n v="0.9"/>
    <n v="18"/>
    <s v="TRANSPORTE PROPIO"/>
    <n v="1021138"/>
    <s v="ARCOS MENDOZA LUIS EDUARDO"/>
    <x v="242"/>
  </r>
  <r>
    <n v="1002217462"/>
    <s v="UE01"/>
    <x v="27"/>
    <d v="1899-12-30T07:56:00"/>
    <x v="4982"/>
    <s v="9000812432"/>
    <s v="012-022-00317783"/>
    <n v="4054.04"/>
    <n v="4545.41"/>
    <s v="ZPVN"/>
    <s v="40569260"/>
    <s v="P000033900"/>
    <n v="8002836603"/>
    <x v="3795"/>
    <x v="10"/>
    <x v="10"/>
    <n v="32.18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980"/>
    <n v="32180"/>
    <n v="17800"/>
    <n v="524.53"/>
    <m/>
    <x v="106"/>
    <n v="12"/>
    <s v="12"/>
    <n v="32.18"/>
    <x v="1"/>
    <n v="16.299875699192043"/>
    <n v="16.299875699192043"/>
    <s v="TRANSPORTE PROPIO"/>
    <n v="1013862"/>
    <s v="JACOME MARTINEZ EDGAR BOLIVAR"/>
    <x v="229"/>
  </r>
  <r>
    <n v="1002217457"/>
    <s v="UE01"/>
    <x v="27"/>
    <d v="1899-12-30T08:02:00"/>
    <x v="4983"/>
    <s v=""/>
    <s v=""/>
    <n v="0"/>
    <n v="0"/>
    <s v="ZPRC"/>
    <s v="2500109001"/>
    <s v="0000398152"/>
    <n v="8002836597"/>
    <x v="3796"/>
    <x v="1"/>
    <x v="1"/>
    <n v="31.66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340"/>
    <n v="31660"/>
    <n v="19680"/>
    <n v="294.12"/>
    <m/>
    <x v="1"/>
    <n v="12"/>
    <s v="12"/>
    <n v="31.66"/>
    <x v="1"/>
    <n v="9.2899557801642452"/>
    <n v="9.2899557801642452"/>
    <s v="TRANSCONCEM CIA.LTDA."/>
    <n v="1013227"/>
    <s v="COMPAÑIA DE TRANSPORTE PESADO"/>
    <x v="2"/>
  </r>
  <r>
    <n v="1002217521"/>
    <s v="UE01"/>
    <x v="27"/>
    <d v="1899-12-30T09:14:00"/>
    <x v="4984"/>
    <s v="9000812447"/>
    <s v="012-022-00317784"/>
    <n v="4171.2"/>
    <n v="4676.7700000000004"/>
    <s v="ZPVN"/>
    <s v="40569669"/>
    <s v="0000397598"/>
    <n v="8002836668"/>
    <x v="3797"/>
    <x v="3"/>
    <x v="3"/>
    <n v="660"/>
    <s v="BOL"/>
    <s v="101664"/>
    <x v="8"/>
    <s v="803854"/>
    <s v="VILLAFUERTE LORENA"/>
    <x v="34"/>
    <s v="LUIS ARIAS GUERRA Y CUMANDA"/>
    <x v="51"/>
    <s v="O-Pastaza-Elpuyo"/>
    <n v="337"/>
    <x v="8"/>
    <x v="8"/>
    <s v="100017974"/>
    <s v="MENESES ANGEL"/>
    <s v="ZETT"/>
    <x v="255"/>
    <s v="2"/>
    <s v="Sin Pallet"/>
    <n v="0"/>
    <n v="0"/>
    <x v="0"/>
    <n v="51310"/>
    <n v="33020"/>
    <n v="18290"/>
    <n v="712.8"/>
    <m/>
    <x v="8"/>
    <n v="12"/>
    <s v="12"/>
    <n v="33"/>
    <x v="1"/>
    <n v="1.0799999999999998"/>
    <n v="21.599999999999998"/>
    <s v="TRANSPORTE PROPIO"/>
    <n v="1019410"/>
    <s v="POZO VILLAFUERTE EDISON ROBERTO"/>
    <x v="255"/>
  </r>
  <r>
    <n v="1002217522"/>
    <s v="UE01"/>
    <x v="27"/>
    <d v="1899-12-30T09:17:00"/>
    <x v="4985"/>
    <s v="9000812448"/>
    <s v="012-022-00317785"/>
    <n v="2343.91"/>
    <n v="2628.01"/>
    <s v="ZPVN"/>
    <s v="40570224"/>
    <s v="P000034226"/>
    <n v="8002836670"/>
    <x v="379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00"/>
    <n v="18070"/>
    <n v="8930"/>
    <n v="266.39999999999998"/>
    <m/>
    <x v="90"/>
    <n v="12"/>
    <s v="12"/>
    <n v="18"/>
    <x v="1"/>
    <n v="0.74"/>
    <n v="14.799999999999999"/>
    <s v="TRANSPORTE PROPIO"/>
    <n v="1013789"/>
    <s v="VEGA VEGA FABIAN"/>
    <x v="127"/>
  </r>
  <r>
    <n v="1002217530"/>
    <s v="UE01"/>
    <x v="27"/>
    <d v="1899-12-30T09:20:00"/>
    <x v="4986"/>
    <s v="9000812450"/>
    <s v="012-022-00317787"/>
    <n v="4054.8"/>
    <n v="4546.2700000000004"/>
    <s v="ZPVN"/>
    <s v="40570238"/>
    <s v="P000034236"/>
    <n v="8002836677"/>
    <x v="3799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63.182000000001"/>
    <n v="31028.182000000001"/>
    <n v="8935"/>
    <n v="458.8"/>
    <m/>
    <x v="27"/>
    <n v="12"/>
    <s v="12"/>
    <n v="31"/>
    <x v="1"/>
    <n v="0.74"/>
    <n v="14.8"/>
    <s v="TRANSPORTE PROPIO"/>
    <n v="1017066"/>
    <s v="MISE MISE NESTOR SALOMON"/>
    <x v="35"/>
  </r>
  <r>
    <n v="1002217530"/>
    <s v="UE01"/>
    <x v="27"/>
    <d v="1899-12-30T09:20:00"/>
    <x v="4987"/>
    <s v="9000812449"/>
    <s v="012-022-00317786"/>
    <n v="260"/>
    <n v="291.51"/>
    <s v="ZPVN"/>
    <s v="40570239"/>
    <s v="P000034237"/>
    <n v="8002836678"/>
    <x v="3799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36.817999999999"/>
    <n v="2001.818"/>
    <n v="8935"/>
    <n v="29.6"/>
    <m/>
    <x v="27"/>
    <n v="12"/>
    <s v="12"/>
    <n v="2"/>
    <x v="1"/>
    <n v="0.74"/>
    <n v="14.8"/>
    <s v="TRANSPORTE PROPIO"/>
    <n v="1017066"/>
    <s v="MISE MISE NESTOR SALOMON"/>
    <x v="35"/>
  </r>
  <r>
    <n v="1002217575"/>
    <s v="UE01"/>
    <x v="27"/>
    <d v="1899-12-30T09:38:00"/>
    <x v="4988"/>
    <s v="9000812453"/>
    <s v="012-022-00317788"/>
    <n v="3210.31"/>
    <n v="3599.42"/>
    <s v="ZPVN"/>
    <s v="40570234"/>
    <s v="P000034231"/>
    <n v="8002836728"/>
    <x v="3800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890"/>
    <n v="23990"/>
    <n v="14900"/>
    <n v="206.4"/>
    <m/>
    <x v="2"/>
    <n v="12"/>
    <s v="12"/>
    <n v="24"/>
    <x v="1"/>
    <n v="0.43"/>
    <n v="8.6"/>
    <s v="TRANSPORTE PROPIO"/>
    <n v="1014266"/>
    <s v="TRANSBOSNA CIA. LTDA."/>
    <x v="3"/>
  </r>
  <r>
    <n v="1002217540"/>
    <s v="UE01"/>
    <x v="27"/>
    <d v="1899-12-30T09:41:00"/>
    <x v="4989"/>
    <s v=""/>
    <s v=""/>
    <n v="0"/>
    <n v="0"/>
    <s v="ZPRC"/>
    <s v="2500109030"/>
    <s v="P000034235"/>
    <n v="8002836690"/>
    <x v="3801"/>
    <x v="7"/>
    <x v="7"/>
    <n v="280"/>
    <s v="BOL"/>
    <s v="101724"/>
    <x v="50"/>
    <s v="800852"/>
    <s v="BODEGA GB"/>
    <x v="9"/>
    <s v="AV. MARIANO ACOSTA 23-70 Y JOSE CAN"/>
    <x v="11"/>
    <s v="O-Imbabura-Ibarra"/>
    <n v="30"/>
    <x v="115"/>
    <x v="115"/>
    <s v="100016021"/>
    <s v="LARA CARLOS"/>
    <s v="ZEMT"/>
    <x v="160"/>
    <s v="1"/>
    <s v="Con Pallet"/>
    <n v="0.05"/>
    <n v="14"/>
    <x v="0"/>
    <n v="21939.167000000001"/>
    <n v="14029.166999999999"/>
    <n v="7910"/>
    <n v="53.2"/>
    <m/>
    <x v="113"/>
    <n v="12"/>
    <s v="12"/>
    <n v="14"/>
    <x v="1"/>
    <n v="0.19"/>
    <n v="3.8000000000000003"/>
    <s v="TRIMPESAS S.A."/>
    <n v="1013515"/>
    <s v="LARA MARTINEZ LUIS NESTOR"/>
    <x v="160"/>
  </r>
  <r>
    <n v="1002217540"/>
    <s v="UE01"/>
    <x v="27"/>
    <d v="1899-12-30T09:41:00"/>
    <x v="4990"/>
    <s v=""/>
    <s v=""/>
    <n v="0"/>
    <n v="0"/>
    <s v="ZPRC"/>
    <s v="2500109029"/>
    <s v="P000034234"/>
    <n v="8002836691"/>
    <x v="3801"/>
    <x v="6"/>
    <x v="6"/>
    <n v="200"/>
    <s v="BOL"/>
    <s v="101724"/>
    <x v="50"/>
    <s v="800852"/>
    <s v="BODEGA GB"/>
    <x v="9"/>
    <s v="AV. MARIANO ACOSTA 23-70 Y JOSE CAN"/>
    <x v="11"/>
    <s v="O-Imbabura-Ibarra"/>
    <n v="30"/>
    <x v="115"/>
    <x v="115"/>
    <s v="100016021"/>
    <s v="LARA CARLOS"/>
    <s v="ZEMT"/>
    <x v="160"/>
    <s v="1"/>
    <s v="Con Pallet"/>
    <n v="0.05"/>
    <n v="10"/>
    <x v="0"/>
    <n v="17930.832999999999"/>
    <n v="10020.833000000001"/>
    <n v="7910"/>
    <n v="38"/>
    <m/>
    <x v="113"/>
    <n v="12"/>
    <s v="12"/>
    <n v="10"/>
    <x v="1"/>
    <n v="0.19"/>
    <n v="3.8"/>
    <s v="TRIMPESAS S.A."/>
    <n v="1013515"/>
    <s v="LARA MARTINEZ LUIS NESTOR"/>
    <x v="160"/>
  </r>
  <r>
    <n v="1002217502"/>
    <s v="UE01"/>
    <x v="27"/>
    <d v="1899-12-30T09:47:00"/>
    <x v="4991"/>
    <s v=""/>
    <s v=""/>
    <n v="0"/>
    <n v="0"/>
    <s v="ZPRC"/>
    <s v="2500109002"/>
    <s v="0000398148"/>
    <n v="8002836644"/>
    <x v="3802"/>
    <x v="2"/>
    <x v="2"/>
    <n v="30.67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0260"/>
    <n v="30670"/>
    <n v="19590"/>
    <n v="284.92"/>
    <m/>
    <x v="1"/>
    <n v="12"/>
    <s v="12"/>
    <n v="30.67"/>
    <x v="1"/>
    <n v="9.2898597978480595"/>
    <n v="9.2898597978480595"/>
    <s v="TRANSCONCEM CIA. LTDA."/>
    <n v="1013227"/>
    <s v="COMPAÑIA DE TRANSPORTE PESADO"/>
    <x v="132"/>
  </r>
  <r>
    <n v="1002217582"/>
    <s v="UE01"/>
    <x v="27"/>
    <d v="1899-12-30T09:50:00"/>
    <x v="4992"/>
    <s v="9000812457"/>
    <s v="012-022-00317790"/>
    <n v="2617.56"/>
    <n v="2934.83"/>
    <s v="ZPVN"/>
    <s v="40570241"/>
    <s v="0000398325"/>
    <n v="8002836735"/>
    <x v="3803"/>
    <x v="7"/>
    <x v="7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150.303"/>
    <n v="20030.303"/>
    <n v="9120"/>
    <n v="304"/>
    <m/>
    <x v="118"/>
    <n v="12"/>
    <s v="12"/>
    <n v="20"/>
    <x v="1"/>
    <n v="0.76"/>
    <n v="15.2"/>
    <s v="TRANSPORTE PROPIO"/>
    <n v="1023699"/>
    <s v="RIVADENEIRA MORALES KEVIN ANTONIO"/>
    <x v="168"/>
  </r>
  <r>
    <n v="1002217582"/>
    <s v="UE01"/>
    <x v="27"/>
    <d v="1899-12-30T09:50:00"/>
    <x v="4993"/>
    <s v="9000812456"/>
    <s v="012-022-00317789"/>
    <n v="1691.12"/>
    <n v="1896.09"/>
    <s v="ZPVN"/>
    <s v="40570241"/>
    <s v="0000398326"/>
    <n v="8002836736"/>
    <x v="3803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139.697"/>
    <n v="13019.697"/>
    <n v="9120"/>
    <n v="197.6"/>
    <m/>
    <x v="118"/>
    <n v="12"/>
    <s v="12"/>
    <n v="13"/>
    <x v="1"/>
    <n v="0.76"/>
    <n v="15.2"/>
    <s v="TRANSPORTE PROPIO"/>
    <n v="1023699"/>
    <s v="RIVADENEIRA MORALES KEVIN ANTONIO"/>
    <x v="168"/>
  </r>
  <r>
    <n v="1002217529"/>
    <s v="UE01"/>
    <x v="27"/>
    <d v="1899-12-30T09:59:00"/>
    <x v="4994"/>
    <s v="9000812459"/>
    <s v="012-022-00317791"/>
    <n v="2301.35"/>
    <n v="2580.29"/>
    <s v="ZPVN"/>
    <s v="40570243"/>
    <s v="P000034238"/>
    <n v="8002836676"/>
    <x v="380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27030"/>
    <n v="18060"/>
    <n v="8970"/>
    <n v="266.39999999999998"/>
    <m/>
    <x v="38"/>
    <n v="12"/>
    <s v="12"/>
    <n v="18"/>
    <x v="1"/>
    <n v="0.74"/>
    <n v="14.799999999999999"/>
    <s v="LIDENORTI S.A."/>
    <n v="1013181"/>
    <s v="REASCOS GUZMAN HARVEY ESTANISLAO"/>
    <x v="49"/>
  </r>
  <r>
    <n v="1002217496"/>
    <s v="UE01"/>
    <x v="27"/>
    <d v="1899-12-30T10:02:00"/>
    <x v="4995"/>
    <s v="9000812461"/>
    <s v="012-022-00317792"/>
    <n v="4166.3999999999996"/>
    <n v="4671.3999999999996"/>
    <s v="ZPVN"/>
    <s v="40570227"/>
    <s v="P000034228"/>
    <n v="8002836640"/>
    <x v="3805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8"/>
    <x v="18"/>
    <s v="100018122"/>
    <s v="YAR DIEGO"/>
    <s v="ZETT"/>
    <x v="293"/>
    <s v="1"/>
    <s v="Con Pallet"/>
    <n v="0.05"/>
    <n v="32"/>
    <x v="0"/>
    <n v="50230"/>
    <n v="32030"/>
    <n v="18200"/>
    <n v="492.8"/>
    <m/>
    <x v="18"/>
    <n v="12"/>
    <s v="12"/>
    <n v="32"/>
    <x v="1"/>
    <n v="0.77"/>
    <n v="15.4"/>
    <s v="LA ARMENIA S.A."/>
    <n v="1021830"/>
    <s v="MORALES GARZON CHRISTIAN SANTIAGO"/>
    <x v="291"/>
  </r>
  <r>
    <n v="1002217580"/>
    <s v="UE01"/>
    <x v="27"/>
    <d v="1899-12-30T10:05:00"/>
    <x v="4996"/>
    <s v="9000812464"/>
    <s v="012-022-00317795"/>
    <n v="255.71"/>
    <n v="286.70999999999998"/>
    <s v="ZPVN"/>
    <s v="40570152"/>
    <s v="P000034213"/>
    <n v="8002836732"/>
    <x v="3806"/>
    <x v="7"/>
    <x v="7"/>
    <n v="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7989.6970000000001"/>
    <n v="2003.03"/>
    <n v="5986.6670000000004"/>
    <n v="31.2"/>
    <m/>
    <x v="10"/>
    <n v="12"/>
    <s v="12"/>
    <n v="2"/>
    <x v="1"/>
    <n v="0.78"/>
    <n v="15.6"/>
    <s v="TRANSPORTE PROPIO"/>
    <n v="1013863"/>
    <s v="DISTRIBUCIONES NARANJO"/>
    <x v="17"/>
  </r>
  <r>
    <n v="1002217580"/>
    <s v="UE01"/>
    <x v="27"/>
    <d v="1899-12-30T10:05:00"/>
    <x v="4997"/>
    <s v="9000812462"/>
    <s v="012-022-00317793"/>
    <n v="233.25"/>
    <n v="261.52"/>
    <s v="ZPVN"/>
    <s v="40570151"/>
    <s v="P000034212"/>
    <n v="8002836734"/>
    <x v="3806"/>
    <x v="5"/>
    <x v="5"/>
    <n v="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7989.6980000000003"/>
    <n v="2003.0309999999999"/>
    <n v="5986.6670000000004"/>
    <n v="31.2"/>
    <m/>
    <x v="10"/>
    <n v="12"/>
    <s v="12"/>
    <n v="2"/>
    <x v="1"/>
    <n v="0.78"/>
    <n v="15.6"/>
    <s v="TRANSPORTE PROPIO"/>
    <n v="1013863"/>
    <s v="DISTRIBUCIONES NARANJO"/>
    <x v="17"/>
  </r>
  <r>
    <n v="1002217580"/>
    <s v="UE01"/>
    <x v="27"/>
    <d v="1899-12-30T10:05:00"/>
    <x v="4998"/>
    <s v="9000812463"/>
    <s v="012-022-00317794"/>
    <n v="3684.88"/>
    <n v="4131.5200000000004"/>
    <s v="ZPVN"/>
    <s v="40570150"/>
    <s v="P000034211"/>
    <n v="8002836733"/>
    <x v="3806"/>
    <x v="6"/>
    <x v="6"/>
    <n v="5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35030.606"/>
    <n v="29043.938999999998"/>
    <n v="5986.6670000000004"/>
    <n v="452.4"/>
    <m/>
    <x v="10"/>
    <n v="12"/>
    <s v="12"/>
    <n v="29"/>
    <x v="1"/>
    <n v="0.77999999999999992"/>
    <n v="15.6"/>
    <s v="TRANSPORTE PROPIO"/>
    <n v="1013863"/>
    <s v="DISTRIBUCIONES NARANJO"/>
    <x v="17"/>
  </r>
  <r>
    <n v="1002217563"/>
    <s v="UE01"/>
    <x v="27"/>
    <d v="1899-12-30T10:13:00"/>
    <x v="4999"/>
    <s v="9000812437"/>
    <s v="013-020-00048304"/>
    <n v="2294.2600000000002"/>
    <n v="2572.34"/>
    <s v="ZPDF"/>
    <s v="70178670"/>
    <s v="0000398329"/>
    <n v="8002836715"/>
    <x v="3807"/>
    <x v="4"/>
    <x v="4"/>
    <n v="360"/>
    <s v="BOL"/>
    <s v="101450"/>
    <x v="183"/>
    <s v="801818"/>
    <s v="MEGAHIERRO DURAN"/>
    <x v="98"/>
    <s v="GUAYAQUIL COOP. 12 DE NOVIEMBRE"/>
    <x v="166"/>
    <s v="O-Guayas-Duran"/>
    <n v="516"/>
    <x v="22"/>
    <x v="22"/>
    <s v="100020338"/>
    <s v="TERAN ARNULFO"/>
    <s v="ZEMU"/>
    <x v="88"/>
    <s v="2"/>
    <s v="Sin Pallet"/>
    <n v="0"/>
    <n v="0"/>
    <x v="0"/>
    <n v="26970"/>
    <n v="18010"/>
    <n v="8960"/>
    <n v="468"/>
    <m/>
    <x v="22"/>
    <n v="12"/>
    <s v="12"/>
    <n v="18"/>
    <x v="1"/>
    <n v="1.3"/>
    <n v="26"/>
    <s v="TRANINTAGSA"/>
    <n v="1014062"/>
    <s v="BENALCAZAR DE LA CRUZ MILTON PATRIC"/>
    <x v="88"/>
  </r>
  <r>
    <n v="1002217533"/>
    <s v="UE01"/>
    <x v="27"/>
    <d v="1899-12-30T10:19:00"/>
    <x v="5000"/>
    <s v="9000812466"/>
    <s v="012-022-00317796"/>
    <n v="2494.8000000000002"/>
    <n v="2797.19"/>
    <s v="ZPVN"/>
    <s v="40570228"/>
    <s v="P000034229"/>
    <n v="8002836682"/>
    <x v="3808"/>
    <x v="6"/>
    <x v="6"/>
    <n v="360"/>
    <s v="BOL"/>
    <s v="103029"/>
    <x v="88"/>
    <s v="804166"/>
    <s v="BODEGA PRINCIPAL"/>
    <x v="1"/>
    <s v="BOYACA S/N, BARRIO LA MORITA"/>
    <x v="10"/>
    <s v="O-Pichincha-Tumbaco"/>
    <n v="110"/>
    <x v="96"/>
    <x v="96"/>
    <s v="10008096"/>
    <s v="SALAZAR ECHEVERRIA JUAN CARLOS"/>
    <s v="ZEMU"/>
    <x v="259"/>
    <s v="2"/>
    <s v="Sin Pallet"/>
    <n v="0"/>
    <n v="0"/>
    <x v="0"/>
    <n v="26850"/>
    <n v="18020"/>
    <n v="8830"/>
    <n v="165.6"/>
    <m/>
    <x v="94"/>
    <n v="12"/>
    <s v="12"/>
    <n v="18"/>
    <x v="1"/>
    <n v="0.45999999999999996"/>
    <n v="9.1999999999999993"/>
    <s v="RUTAS COTACACHENSES S.A."/>
    <n v="1023153"/>
    <s v="BUITRON MONTENEGRO JONNY"/>
    <x v="259"/>
  </r>
  <r>
    <n v="1002217554"/>
    <s v="UE01"/>
    <x v="27"/>
    <d v="1899-12-30T10:26:00"/>
    <x v="5001"/>
    <s v=""/>
    <s v=""/>
    <n v="0"/>
    <n v="0"/>
    <s v="ZPRC"/>
    <s v="2500109031"/>
    <s v="P000034239"/>
    <n v="8002836707"/>
    <x v="3809"/>
    <x v="7"/>
    <x v="7"/>
    <n v="360"/>
    <s v="BOL"/>
    <s v="101633"/>
    <x v="15"/>
    <s v="803189"/>
    <s v="SACOS BODEGA LASSO"/>
    <x v="6"/>
    <s v="PANAMERICANA NORTE"/>
    <x v="6"/>
    <s v="O-Cotopaxi-Lasso"/>
    <n v="178"/>
    <x v="37"/>
    <x v="37"/>
    <s v="100014907"/>
    <s v="CALDERON LUIS"/>
    <s v="ZEMU"/>
    <x v="57"/>
    <s v="2"/>
    <s v="Sin Pallet"/>
    <n v="0"/>
    <n v="0"/>
    <x v="0"/>
    <n v="27410"/>
    <n v="18000"/>
    <n v="9410"/>
    <n v="248.4"/>
    <m/>
    <x v="35"/>
    <n v="12"/>
    <s v="12"/>
    <n v="18"/>
    <x v="1"/>
    <n v="0.69000000000000006"/>
    <n v="13.8"/>
    <s v="RAPIDO EL OTAVALEÑITO S.A."/>
    <n v="1012819"/>
    <s v="BRAVO VASQUEZ JOSE LUIS SIGIFREDO"/>
    <x v="57"/>
  </r>
  <r>
    <n v="1002217566"/>
    <s v="UE01"/>
    <x v="27"/>
    <d v="1899-12-30T10:29:00"/>
    <x v="5002"/>
    <s v="9000812476"/>
    <s v="012-022-00317798"/>
    <n v="543.20000000000005"/>
    <n v="609.04"/>
    <s v="ZPVN"/>
    <s v="40570246"/>
    <s v="0000398342"/>
    <n v="8002836717"/>
    <x v="3810"/>
    <x v="3"/>
    <x v="3"/>
    <n v="80"/>
    <s v="BOL"/>
    <s v="103114"/>
    <x v="146"/>
    <s v="804190"/>
    <s v="EDSOFER FERRETERIA"/>
    <x v="22"/>
    <s v="CALLE PALOMINO 1200 Y LIBERTAD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8527.7780000000002"/>
    <n v="3997.7779999999998"/>
    <n v="4530"/>
    <n v="84.8"/>
    <m/>
    <x v="104"/>
    <n v="12"/>
    <s v="12"/>
    <n v="4"/>
    <x v="1"/>
    <n v="1.06"/>
    <n v="21.2"/>
    <s v="LA ARMENIA S.A."/>
    <n v="1021623"/>
    <s v="VILLARREAL HIGUERA FERNANDO SALVADO"/>
    <x v="169"/>
  </r>
  <r>
    <n v="1002217566"/>
    <s v="UE01"/>
    <x v="27"/>
    <d v="1899-12-30T10:29:00"/>
    <x v="5003"/>
    <s v="9000812474"/>
    <s v="012-022-00317797"/>
    <n v="1979.6"/>
    <n v="2219.54"/>
    <s v="ZPVN"/>
    <s v="40570246"/>
    <s v="0000398341"/>
    <n v="8002836718"/>
    <x v="3810"/>
    <x v="4"/>
    <x v="4"/>
    <n v="280"/>
    <s v="BOL"/>
    <s v="103114"/>
    <x v="146"/>
    <s v="804190"/>
    <s v="EDSOFER FERRETERIA"/>
    <x v="22"/>
    <s v="CALLE PALOMINO 1200 Y LIBERTAD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18522.222000000002"/>
    <n v="13992.222"/>
    <n v="4530"/>
    <n v="296.8"/>
    <m/>
    <x v="104"/>
    <n v="12"/>
    <s v="12"/>
    <n v="14"/>
    <x v="1"/>
    <n v="1.06"/>
    <n v="21.2"/>
    <s v="LA ARMENIA S.A."/>
    <n v="1021623"/>
    <s v="VILLARREAL HIGUERA FERNANDO SALVADO"/>
    <x v="169"/>
  </r>
  <r>
    <n v="1002217609"/>
    <s v="UE01"/>
    <x v="27"/>
    <d v="1899-12-30T10:38:00"/>
    <x v="5004"/>
    <s v="9000809717"/>
    <s v="013-020-00048107"/>
    <n v="3659.42"/>
    <n v="4102.97"/>
    <s v="ZPDF"/>
    <s v="70177988"/>
    <s v="0000396145"/>
    <n v="8002836776"/>
    <x v="3811"/>
    <x v="1"/>
    <x v="1"/>
    <n v="31.17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620"/>
    <n v="31170"/>
    <n v="18450"/>
    <n v="0"/>
    <m/>
    <x v="1"/>
    <n v="12"/>
    <s v="12"/>
    <n v="31.17"/>
    <x v="1"/>
    <n v="0"/>
    <n v="0"/>
    <s v="TRANSCONCEM CIA. LTDA."/>
    <n v="1013227"/>
    <s v="COMPAÑIA DE TRANSPORTE PESADO"/>
    <x v="201"/>
  </r>
  <r>
    <n v="1002217534"/>
    <s v="UE01"/>
    <x v="27"/>
    <d v="1899-12-30T10:43:00"/>
    <x v="5005"/>
    <s v="9000812567"/>
    <s v="012-022-00317799"/>
    <n v="2444.4"/>
    <n v="2740.68"/>
    <s v="ZPVN"/>
    <s v="40570232"/>
    <s v="P000034230"/>
    <n v="8002836683"/>
    <x v="3812"/>
    <x v="6"/>
    <x v="6"/>
    <n v="360"/>
    <s v="BOL"/>
    <s v="101779"/>
    <x v="85"/>
    <s v="802071"/>
    <s v="BODEGA SORIA"/>
    <x v="1"/>
    <s v="INTEROCEANICA LOTE 7"/>
    <x v="61"/>
    <s v="O-Pichincha-Puembo"/>
    <n v="110"/>
    <x v="50"/>
    <x v="50"/>
    <s v="10007864"/>
    <s v="AREVALO AYALA MANUEL ARCESIO"/>
    <s v="ZEMU"/>
    <x v="65"/>
    <s v="2"/>
    <s v="Sin Pallet"/>
    <n v="0"/>
    <n v="0"/>
    <x v="0"/>
    <n v="27190"/>
    <n v="18040"/>
    <n v="9150"/>
    <n v="154.80000000000001"/>
    <m/>
    <x v="48"/>
    <n v="12"/>
    <s v="12"/>
    <n v="18"/>
    <x v="1"/>
    <n v="0.43000000000000005"/>
    <n v="8.6000000000000014"/>
    <s v="TRIMPESAS S.A."/>
    <n v="1013766"/>
    <s v="MORALES RUIZ EDGAR MAURICIO"/>
    <x v="65"/>
  </r>
  <r>
    <n v="1002217565"/>
    <s v="UE01"/>
    <x v="27"/>
    <d v="1899-12-30T10:49:00"/>
    <x v="5006"/>
    <s v="9000812571"/>
    <s v="012-022-00317800"/>
    <n v="2484"/>
    <n v="2785.08"/>
    <s v="ZPVN"/>
    <s v="40570245"/>
    <s v="P000034240"/>
    <n v="8002836716"/>
    <x v="3813"/>
    <x v="6"/>
    <x v="6"/>
    <n v="360"/>
    <s v="BOL"/>
    <s v="102835"/>
    <x v="102"/>
    <s v="803601"/>
    <s v="FERRICENTRO PIEDRAHITA"/>
    <x v="8"/>
    <s v="ATAHUALPA Y PIEDRAHITA"/>
    <x v="8"/>
    <s v="O-Imbabura-Otavalo"/>
    <n v="8"/>
    <x v="39"/>
    <x v="39"/>
    <s v="100014979"/>
    <s v="REALPE RICARDO"/>
    <s v="ZEMU"/>
    <x v="156"/>
    <s v="2"/>
    <s v="Sin Pallet"/>
    <n v="0"/>
    <n v="0"/>
    <x v="0"/>
    <n v="26800"/>
    <n v="18030"/>
    <n v="8770"/>
    <n v="32.4"/>
    <m/>
    <x v="37"/>
    <n v="12"/>
    <s v="12"/>
    <n v="18"/>
    <x v="1"/>
    <n v="0.09"/>
    <n v="1.7999999999999998"/>
    <s v="TRANSPIONER S.A."/>
    <n v="1014100"/>
    <s v="SIGUENZA PARRA FROILAN ALEJANDRO"/>
    <x v="156"/>
  </r>
  <r>
    <n v="1002217585"/>
    <s v="UE01"/>
    <x v="27"/>
    <d v="1899-12-30T10:51:00"/>
    <x v="5007"/>
    <s v="9000812573"/>
    <s v="012-022-00317801"/>
    <n v="4102.3999999999996"/>
    <n v="4599.6400000000003"/>
    <s v="ZPVN"/>
    <s v="40570247"/>
    <s v="0000398346"/>
    <n v="8002836739"/>
    <x v="3814"/>
    <x v="3"/>
    <x v="3"/>
    <n v="640"/>
    <s v="BOL"/>
    <s v="10002564"/>
    <x v="17"/>
    <s v="807453"/>
    <s v="BODEGA SAN CAMILO"/>
    <x v="12"/>
    <s v="AV. GUAYAQUIL N° 439 Y CALLEJON A"/>
    <x v="14"/>
    <s v="O-Losrios-Quevedo"/>
    <n v="345"/>
    <x v="18"/>
    <x v="18"/>
    <s v="100019606"/>
    <s v="MORALES SANTIAGO"/>
    <s v="ZETT"/>
    <x v="23"/>
    <s v="1"/>
    <s v="Con Pallet"/>
    <n v="0.05"/>
    <n v="32"/>
    <x v="0"/>
    <n v="51190"/>
    <n v="32040"/>
    <n v="19150"/>
    <n v="659.2"/>
    <m/>
    <x v="18"/>
    <n v="12"/>
    <s v="12"/>
    <n v="32"/>
    <x v="1"/>
    <n v="1.03"/>
    <n v="20.6"/>
    <s v="LA ARMENIA S.A."/>
    <n v="1021830"/>
    <s v="MORALES GARZON CHRISTIAN SANTIAGO"/>
    <x v="23"/>
  </r>
  <r>
    <n v="1002217605"/>
    <s v="UE01"/>
    <x v="27"/>
    <d v="1899-12-30T10:54:00"/>
    <x v="5008"/>
    <s v="9000812574"/>
    <s v="012-022-00317802"/>
    <n v="4217.3999999999996"/>
    <n v="4728.58"/>
    <s v="ZPVN"/>
    <s v="40569919"/>
    <s v="0000397924"/>
    <n v="8002836772"/>
    <x v="3815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50"/>
    <n v="33060"/>
    <n v="17790"/>
    <n v="594"/>
    <m/>
    <x v="55"/>
    <n v="12"/>
    <s v="12"/>
    <n v="33"/>
    <x v="1"/>
    <n v="0.9"/>
    <n v="18"/>
    <s v="TRANSPORTE PROPIO"/>
    <n v="1013244"/>
    <s v="FREVITRANSPORT CIA. LTDA."/>
    <x v="85"/>
  </r>
  <r>
    <n v="1002217598"/>
    <s v="UE01"/>
    <x v="27"/>
    <d v="1899-12-30T10:56:00"/>
    <x v="5009"/>
    <s v="9000812576"/>
    <s v="012-022-00317803"/>
    <n v="4257"/>
    <n v="4772.9799999999996"/>
    <s v="ZPVN"/>
    <s v="40570257"/>
    <s v="0000398366"/>
    <n v="8002836765"/>
    <x v="3816"/>
    <x v="6"/>
    <x v="6"/>
    <n v="660"/>
    <s v="BOL"/>
    <s v="101664"/>
    <x v="8"/>
    <s v="800622"/>
    <s v="GABRIELA CHILUISA"/>
    <x v="6"/>
    <s v="FERRETERIA TOAQUIZA / PANA NORTE"/>
    <x v="17"/>
    <s v="O-Cotopaxi-Latacunga"/>
    <n v="198"/>
    <x v="71"/>
    <x v="71"/>
    <s v="100014916"/>
    <s v="PUETATE MAURICIO"/>
    <s v="ZETT"/>
    <x v="209"/>
    <s v="2"/>
    <s v="Sin Pallet"/>
    <n v="0"/>
    <n v="0"/>
    <x v="0"/>
    <n v="50650"/>
    <n v="33010"/>
    <n v="17640"/>
    <n v="488.4"/>
    <m/>
    <x v="69"/>
    <n v="12"/>
    <s v="12"/>
    <n v="33"/>
    <x v="1"/>
    <n v="0.74"/>
    <n v="14.799999999999999"/>
    <s v="LA ARMENIA S.A."/>
    <n v="1013556"/>
    <s v="RAMIREZ BAEZ FIDEL RAMIRO"/>
    <x v="209"/>
  </r>
  <r>
    <n v="1002217591"/>
    <s v="UE01"/>
    <x v="27"/>
    <d v="1899-12-30T11:00:00"/>
    <x v="5010"/>
    <s v=""/>
    <s v=""/>
    <n v="0"/>
    <n v="0"/>
    <s v="ZPRC"/>
    <s v="2500109012"/>
    <s v="0000398182"/>
    <n v="8002836752"/>
    <x v="3817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84"/>
    <x v="84"/>
    <s v="100014841"/>
    <s v="FARINANGO OSWALDO"/>
    <s v="ZETT"/>
    <x v="199"/>
    <s v="4"/>
    <s v="Pallet Cortesia"/>
    <n v="0"/>
    <n v="0"/>
    <x v="0"/>
    <n v="49600"/>
    <n v="32070"/>
    <n v="17530"/>
    <n v="294.39999999999998"/>
    <m/>
    <x v="82"/>
    <n v="12"/>
    <s v="12"/>
    <n v="32"/>
    <x v="1"/>
    <n v="0.45999999999999996"/>
    <n v="9.1999999999999993"/>
    <s v="TRANSSJQ S.A."/>
    <n v="1013799"/>
    <s v="MONTEROS REYES ROBERTH ESTEBAN"/>
    <x v="199"/>
  </r>
  <r>
    <n v="1002217602"/>
    <s v="UE01"/>
    <x v="27"/>
    <d v="1899-12-30T11:04:00"/>
    <x v="5011"/>
    <s v=""/>
    <s v=""/>
    <n v="0"/>
    <n v="0"/>
    <s v="ZPRC"/>
    <s v="2500109034"/>
    <s v="0000398382"/>
    <n v="8002836768"/>
    <x v="3818"/>
    <x v="5"/>
    <x v="5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  <n v="1014509"/>
    <s v="COMERCIAL MICHELENA S.A."/>
    <x v="138"/>
  </r>
  <r>
    <n v="1002217602"/>
    <s v="UE01"/>
    <x v="27"/>
    <d v="1899-12-30T11:04:00"/>
    <x v="5012"/>
    <s v=""/>
    <s v=""/>
    <n v="0"/>
    <n v="0"/>
    <s v="ZPRC"/>
    <s v="2500109034"/>
    <s v="0000398381"/>
    <n v="8002836769"/>
    <x v="3818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  <n v="1014509"/>
    <s v="COMERCIAL MICHELENA S.A."/>
    <x v="138"/>
  </r>
  <r>
    <n v="1002217624"/>
    <s v="UE01"/>
    <x v="27"/>
    <d v="1899-12-30T11:19:00"/>
    <x v="5013"/>
    <s v="9000812586"/>
    <s v="012-022-00317804"/>
    <n v="2534.4"/>
    <n v="2841.59"/>
    <s v="ZPVN"/>
    <s v="40570255"/>
    <s v="0000398360"/>
    <n v="8002836792"/>
    <x v="3819"/>
    <x v="7"/>
    <x v="7"/>
    <n v="360"/>
    <s v="BOL"/>
    <s v="101734"/>
    <x v="66"/>
    <s v="800868"/>
    <s v="DIFERPAC"/>
    <x v="19"/>
    <s v="TABACUNDO, PANAMERICANA NORTE  Y CA"/>
    <x v="50"/>
    <s v="O-Pichincha-Cayambe"/>
    <n v="40"/>
    <x v="173"/>
    <x v="173"/>
    <s v="100014977"/>
    <s v="MORALES GERMAN"/>
    <s v="ZEMU"/>
    <x v="268"/>
    <s v="2"/>
    <s v="Sin Pallet"/>
    <n v="0"/>
    <n v="0"/>
    <x v="0"/>
    <n v="27030"/>
    <n v="18020"/>
    <n v="9010"/>
    <n v="75.599999999999994"/>
    <m/>
    <x v="169"/>
    <n v="12"/>
    <s v="12"/>
    <n v="18"/>
    <x v="1"/>
    <n v="0.21"/>
    <n v="4.1999999999999993"/>
    <s v="TRANINTAGSA S.A."/>
    <n v="1012880"/>
    <s v="GOMEZ MORALES NORA MONSERRATT"/>
    <x v="268"/>
  </r>
  <r>
    <n v="1002217616"/>
    <s v="UE01"/>
    <x v="27"/>
    <d v="1899-12-30T11:23:00"/>
    <x v="5014"/>
    <s v="9000812589"/>
    <s v="012-022-00317805"/>
    <n v="4498.6899999999996"/>
    <n v="5043.96"/>
    <s v="ZPVN"/>
    <s v="40570276"/>
    <s v="P000034245"/>
    <n v="8002836783"/>
    <x v="3820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55"/>
    <x v="55"/>
    <s v="100020748"/>
    <s v="SANCHEZ IVAN"/>
    <s v="ZETT"/>
    <x v="70"/>
    <s v="2"/>
    <s v="Sin Pallet"/>
    <n v="0"/>
    <n v="0"/>
    <x v="0"/>
    <n v="51030"/>
    <n v="32980"/>
    <n v="18050"/>
    <n v="699.6"/>
    <m/>
    <x v="53"/>
    <n v="12"/>
    <s v="12"/>
    <n v="33"/>
    <x v="1"/>
    <n v="1.06"/>
    <n v="21.2"/>
    <s v="LIDENORTI S.A."/>
    <n v="1013568"/>
    <s v="PINTO TORRES AGUSTO GEOVANY"/>
    <x v="70"/>
  </r>
  <r>
    <n v="1002217649"/>
    <s v="UE01"/>
    <x v="27"/>
    <d v="1899-12-30T11:30:00"/>
    <x v="5015"/>
    <s v="9000812593"/>
    <s v="012-022-00317806"/>
    <n v="2176.85"/>
    <n v="2440.6999999999998"/>
    <s v="ZPVN"/>
    <s v="40570278"/>
    <s v="0000398394"/>
    <n v="8002836820"/>
    <x v="3821"/>
    <x v="6"/>
    <x v="6"/>
    <n v="34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30"/>
    <n v="17030"/>
    <n v="9700"/>
    <n v="251.6"/>
    <m/>
    <x v="107"/>
    <n v="12"/>
    <s v="12"/>
    <n v="17"/>
    <x v="1"/>
    <n v="0.74"/>
    <n v="14.799999999999999"/>
    <s v="TRANSPORTE PROPIO"/>
    <n v="1018470"/>
    <s v="COMERCIAL LOS NEVADOS"/>
    <x v="152"/>
  </r>
  <r>
    <n v="1002217619"/>
    <s v="UE01"/>
    <x v="27"/>
    <d v="1899-12-30T11:33:00"/>
    <x v="5016"/>
    <s v="9000812595"/>
    <s v="012-022-00317807"/>
    <n v="4381.67"/>
    <n v="4912.76"/>
    <s v="ZPVN"/>
    <s v="40570287"/>
    <s v="P000034247"/>
    <n v="8002836787"/>
    <x v="3822"/>
    <x v="6"/>
    <x v="6"/>
    <n v="660"/>
    <s v="BOL"/>
    <s v="101500"/>
    <x v="30"/>
    <s v="810648"/>
    <s v="FERRETERIA DON PANCHO"/>
    <x v="1"/>
    <s v="AV ELOY ALFARO"/>
    <x v="26"/>
    <s v="O-Pichincha-Carapungo"/>
    <n v="89"/>
    <x v="104"/>
    <x v="104"/>
    <s v="100018114"/>
    <s v="MENDEZ MARCO"/>
    <s v="ZETT"/>
    <x v="145"/>
    <s v="2"/>
    <s v="Sin Pallet"/>
    <n v="0"/>
    <n v="0"/>
    <x v="0"/>
    <n v="50370"/>
    <n v="33020"/>
    <n v="17350"/>
    <n v="290.39999999999998"/>
    <m/>
    <x v="102"/>
    <n v="12"/>
    <s v="12"/>
    <n v="33"/>
    <x v="1"/>
    <n v="0.43999999999999995"/>
    <n v="8.7999999999999989"/>
    <s v="TRANSSJQ S.A."/>
    <n v="1013719"/>
    <s v="GARCES OSWALDO GERMAN"/>
    <x v="145"/>
  </r>
  <r>
    <n v="1002217612"/>
    <s v="UE01"/>
    <x v="27"/>
    <d v="1899-12-30T11:37:00"/>
    <x v="5017"/>
    <s v="9000812597"/>
    <s v="012-022-00317808"/>
    <n v="2332.4"/>
    <n v="2615.1"/>
    <s v="ZPVN"/>
    <s v="40570269"/>
    <s v="0000398375"/>
    <n v="8002836778"/>
    <x v="3823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550"/>
    <n v="17020"/>
    <n v="9530"/>
    <n v="183.6"/>
    <m/>
    <x v="76"/>
    <n v="12"/>
    <s v="12"/>
    <n v="17"/>
    <x v="1"/>
    <n v="0.54"/>
    <n v="10.799999999999999"/>
    <s v="TRANSPORTE PROPIO"/>
    <n v="1023011"/>
    <s v="PALOMEQUE CAIZA LUIS FERNANDO"/>
    <x v="103"/>
  </r>
  <r>
    <n v="1002217631"/>
    <s v="UE01"/>
    <x v="27"/>
    <d v="1899-12-30T11:48:00"/>
    <x v="5018"/>
    <s v="9000812601"/>
    <s v="012-022-00317809"/>
    <n v="2498.4"/>
    <n v="2801.22"/>
    <s v="ZPVN"/>
    <s v="40570272"/>
    <s v="P000034244"/>
    <n v="8002836799"/>
    <x v="3824"/>
    <x v="7"/>
    <x v="7"/>
    <n v="360"/>
    <s v="BOL"/>
    <s v="101552"/>
    <x v="100"/>
    <s v="810752"/>
    <s v="FERRETERIA MILAN"/>
    <x v="9"/>
    <s v="PANAMERICANA NORTE KM 151"/>
    <x v="102"/>
    <s v="O-Imbabura-Ambuqui"/>
    <n v="68.5"/>
    <x v="102"/>
    <x v="102"/>
    <s v="100021206"/>
    <s v="OBANDO ADRIAN"/>
    <s v="ZEMU"/>
    <x v="142"/>
    <s v="2"/>
    <s v="Sin Pallet"/>
    <n v="0"/>
    <n v="0"/>
    <x v="0"/>
    <n v="26990"/>
    <n v="18040"/>
    <n v="8950"/>
    <n v="111.6"/>
    <m/>
    <x v="100"/>
    <n v="12"/>
    <s v="12"/>
    <n v="18"/>
    <x v="1"/>
    <n v="0.31"/>
    <n v="6.1999999999999993"/>
    <s v="LA ARMENIA S.A."/>
    <n v="1021912"/>
    <s v="TAPIA MEJIA GEOVANNY FRANCISCO"/>
    <x v="142"/>
  </r>
  <r>
    <n v="1002217634"/>
    <s v="UE01"/>
    <x v="27"/>
    <d v="1899-12-30T11:54:00"/>
    <x v="5019"/>
    <s v="9000812602"/>
    <s v="012-022-00317810"/>
    <n v="2433.6"/>
    <n v="2728.57"/>
    <s v="ZPVN"/>
    <s v="40570265"/>
    <s v="0000398373"/>
    <n v="8002836802"/>
    <x v="3825"/>
    <x v="4"/>
    <x v="4"/>
    <n v="360"/>
    <s v="BOL"/>
    <s v="101859"/>
    <x v="126"/>
    <s v="802389"/>
    <s v="SAN LUCAS"/>
    <x v="16"/>
    <s v="CORONEL DONOSO S/N Y ELIAS ESCOBAR"/>
    <x v="22"/>
    <s v="O-Pichincha-Pedrovicentemald."/>
    <n v="210"/>
    <x v="22"/>
    <x v="22"/>
    <s v="100021095"/>
    <s v="CUARAN ROMMEL"/>
    <s v="ZEMU"/>
    <x v="143"/>
    <s v="2"/>
    <s v="Sin Pallet"/>
    <n v="0"/>
    <n v="0"/>
    <x v="0"/>
    <n v="27250"/>
    <n v="18050"/>
    <n v="9200"/>
    <n v="255.6"/>
    <m/>
    <x v="22"/>
    <n v="12"/>
    <s v="12"/>
    <n v="18"/>
    <x v="1"/>
    <n v="0.71"/>
    <n v="14.2"/>
    <s v="TRANINTAGSA S.A."/>
    <n v="1014062"/>
    <s v="BENALCAZAR DE LA CRUZ MILTON PATRIC"/>
    <x v="143"/>
  </r>
  <r>
    <n v="1002217635"/>
    <s v="UE01"/>
    <x v="27"/>
    <d v="1899-12-30T11:55:00"/>
    <x v="5020"/>
    <s v="9000812603"/>
    <s v="012-022-00317811"/>
    <n v="2365.1999999999998"/>
    <n v="2651.87"/>
    <s v="ZPVN"/>
    <s v="40570263"/>
    <s v="0000398372"/>
    <n v="8002836803"/>
    <x v="3826"/>
    <x v="3"/>
    <x v="3"/>
    <n v="360"/>
    <s v="BOL"/>
    <s v="103818"/>
    <x v="249"/>
    <s v="805541"/>
    <s v="BODEGA FERRETERIA EL COLORADO"/>
    <x v="2"/>
    <s v="VIA QUEVEDO KM 3 1/2 BYPASS"/>
    <x v="43"/>
    <s v="O-Santodomingo -Santodomingodelos"/>
    <n v="247"/>
    <x v="59"/>
    <x v="59"/>
    <s v="100014884"/>
    <s v="CADENA GERARDO"/>
    <s v="ZEMU"/>
    <x v="74"/>
    <s v="2"/>
    <s v="Sin Pallet"/>
    <n v="0"/>
    <n v="0"/>
    <x v="0"/>
    <n v="27080"/>
    <n v="18010"/>
    <n v="9070"/>
    <n v="302.39999999999998"/>
    <m/>
    <x v="57"/>
    <n v="12"/>
    <s v="12"/>
    <n v="18"/>
    <x v="1"/>
    <n v="0.84"/>
    <n v="16.799999999999997"/>
    <s v="GLT LOGISTICS S.A."/>
    <n v="10000368"/>
    <s v="CERVANTES GORDILLO CONSUELO DEL PIL"/>
    <x v="74"/>
  </r>
  <r>
    <n v="1002217584"/>
    <s v="UE01"/>
    <x v="27"/>
    <d v="1899-12-30T11:58:00"/>
    <x v="5021"/>
    <s v="9000812446"/>
    <s v="013-020-00048309"/>
    <n v="4211.07"/>
    <n v="4721.4799999999996"/>
    <s v="ZPDF"/>
    <s v="70178678"/>
    <s v="0000398356"/>
    <n v="8002836738"/>
    <x v="3827"/>
    <x v="3"/>
    <x v="3"/>
    <n v="640"/>
    <s v="BOL"/>
    <s v="10007969"/>
    <x v="239"/>
    <s v="810881"/>
    <s v="FERRETERIA AMBATO"/>
    <x v="36"/>
    <s v="AV. AMAZONAS Y SPENCER"/>
    <x v="55"/>
    <s v="O-Sucumbios-Lagoagrio"/>
    <n v="469"/>
    <x v="159"/>
    <x v="159"/>
    <s v="10008306"/>
    <s v="SALAZAR POZO CARLOS EDUARDO"/>
    <s v="ZETT"/>
    <x v="291"/>
    <s v="2"/>
    <s v="Sin Pallet"/>
    <n v="0"/>
    <n v="0"/>
    <x v="0"/>
    <n v="49620"/>
    <n v="32080"/>
    <n v="17540"/>
    <n v="889.6"/>
    <m/>
    <x v="156"/>
    <n v="12"/>
    <s v="12"/>
    <n v="32"/>
    <x v="1"/>
    <n v="1.3900000000000001"/>
    <n v="27.8"/>
    <s v="TRAPSA C.A."/>
    <n v="1013279"/>
    <s v="TAPIA CAMPAÑA NESTOR HEMIRO"/>
    <x v="289"/>
  </r>
  <r>
    <n v="1002217673"/>
    <s v="UE01"/>
    <x v="27"/>
    <d v="1899-12-30T12:12:00"/>
    <x v="5022"/>
    <s v="9000812612"/>
    <s v="012-022-00317812"/>
    <n v="4371.2"/>
    <n v="4901.01"/>
    <s v="ZPVN"/>
    <s v="40570302"/>
    <s v="0000398443"/>
    <n v="8002836845"/>
    <x v="3828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126"/>
    <x v="126"/>
    <s v="100014903"/>
    <s v="BURBANO JUAN"/>
    <s v="ZETT"/>
    <x v="180"/>
    <s v="1"/>
    <s v="Con Pallet"/>
    <n v="0.05"/>
    <n v="32"/>
    <x v="0"/>
    <n v="50540"/>
    <n v="32050"/>
    <n v="18490"/>
    <n v="371.2"/>
    <m/>
    <x v="124"/>
    <n v="12"/>
    <s v="12"/>
    <n v="32"/>
    <x v="1"/>
    <n v="0.57999999999999996"/>
    <n v="11.6"/>
    <s v="LIDENORTI S.A."/>
    <n v="1013243"/>
    <s v="BURBANO MALDONADO JUAN FRANCISCO"/>
    <x v="180"/>
  </r>
  <r>
    <n v="1002217725"/>
    <s v="UE01"/>
    <x v="27"/>
    <d v="1899-12-30T12:20:00"/>
    <x v="5023"/>
    <s v="9000812616"/>
    <s v="012-022-00317813"/>
    <n v="2390"/>
    <n v="2679.68"/>
    <s v="ZPVN"/>
    <s v="40570314"/>
    <s v="P000034253"/>
    <n v="8002836907"/>
    <x v="3829"/>
    <x v="6"/>
    <x v="6"/>
    <n v="360"/>
    <s v="BOL"/>
    <s v="101500"/>
    <x v="30"/>
    <s v="804998"/>
    <s v="FERRETERIA GOYES"/>
    <x v="1"/>
    <s v="LA JOYA VIA E-35"/>
    <x v="52"/>
    <s v="O-Pichincha-Yaruqui"/>
    <n v="87"/>
    <x v="93"/>
    <x v="93"/>
    <s v="100014969"/>
    <s v="LARGO ANGEL"/>
    <s v="ZEMU"/>
    <x v="129"/>
    <s v="2"/>
    <s v="Sin Pallet"/>
    <n v="0"/>
    <n v="0"/>
    <x v="0"/>
    <n v="27110"/>
    <n v="18010"/>
    <n v="9100"/>
    <n v="136.80000000000001"/>
    <m/>
    <x v="91"/>
    <n v="12"/>
    <s v="12"/>
    <n v="18"/>
    <x v="1"/>
    <n v="0.38"/>
    <n v="7.6000000000000005"/>
    <s v="TRANSSJQ S.A."/>
    <n v="1012878"/>
    <s v="HINOJOSA SAN ANDRES ANGEL PATRICIO"/>
    <x v="129"/>
  </r>
  <r>
    <n v="1002217640"/>
    <s v="UE01"/>
    <x v="27"/>
    <d v="1899-12-30T12:29:00"/>
    <x v="5024"/>
    <s v="9000812620"/>
    <s v="012-022-00317814"/>
    <n v="2368.8000000000002"/>
    <n v="2655.92"/>
    <s v="ZPVN"/>
    <s v="40570125"/>
    <s v="0000398364"/>
    <n v="8002836809"/>
    <x v="3830"/>
    <x v="3"/>
    <x v="3"/>
    <n v="360"/>
    <s v="BOL"/>
    <s v="101664"/>
    <x v="8"/>
    <s v="804691"/>
    <s v="JARAMILLO ARGANDOÑA JAVIER"/>
    <x v="64"/>
    <s v="VIA FLAVIO ALFARO 4KM DE LA CRESPA"/>
    <x v="113"/>
    <s v="O-Manabi-Flavioalfaro"/>
    <n v="345"/>
    <x v="96"/>
    <x v="96"/>
    <s v="10008095"/>
    <s v="TATES CASTILLO LUIS EUCLIDES"/>
    <s v="ZEMU"/>
    <x v="260"/>
    <s v="2"/>
    <s v="Sin Pallet"/>
    <n v="0"/>
    <n v="0"/>
    <x v="0"/>
    <n v="26870"/>
    <n v="18010"/>
    <n v="8860"/>
    <n v="334.8"/>
    <m/>
    <x v="94"/>
    <n v="12"/>
    <s v="12"/>
    <n v="18"/>
    <x v="1"/>
    <n v="0.93"/>
    <n v="18.600000000000001"/>
    <s v="RUTAS COTACACHENSES S.A."/>
    <n v="1023153"/>
    <s v="BUITRON MONTENEGRO JONNY"/>
    <x v="260"/>
  </r>
  <r>
    <n v="1002217750"/>
    <s v="UE01"/>
    <x v="27"/>
    <d v="1899-12-30T12:34:00"/>
    <x v="5025"/>
    <s v="9000812622"/>
    <s v="012-022-00317815"/>
    <n v="3665.65"/>
    <n v="4109.95"/>
    <s v="ZPVN"/>
    <s v="40569621"/>
    <s v="0000397509"/>
    <n v="8002836933"/>
    <x v="3831"/>
    <x v="2"/>
    <x v="2"/>
    <n v="31.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920"/>
    <n v="31500"/>
    <n v="19420"/>
    <n v="0"/>
    <m/>
    <x v="3"/>
    <n v="12"/>
    <s v="12"/>
    <n v="31.5"/>
    <x v="1"/>
    <n v="0"/>
    <n v="0"/>
    <s v="HORMIANDES"/>
    <n v="1014407"/>
    <s v="HORMIANDES"/>
    <x v="4"/>
  </r>
  <r>
    <n v="1002217615"/>
    <s v="UE01"/>
    <x v="27"/>
    <d v="1899-12-30T12:46:00"/>
    <x v="5026"/>
    <s v="9000812624"/>
    <s v="012-022-00317816"/>
    <n v="4059.78"/>
    <n v="4551.8500000000004"/>
    <s v="ZPVN"/>
    <s v="40570256"/>
    <s v="P000034241"/>
    <n v="8002836781"/>
    <x v="3832"/>
    <x v="3"/>
    <x v="3"/>
    <n v="640"/>
    <s v="BOL"/>
    <s v="101627"/>
    <x v="49"/>
    <s v="800778"/>
    <s v="ACEROS STO.DGO."/>
    <x v="2"/>
    <s v="ACEROS SANTO DOMINGO VIA A QUEVEDO"/>
    <x v="60"/>
    <s v="O-Santodomingo -Abrahamcalazacón"/>
    <n v="242"/>
    <x v="62"/>
    <x v="62"/>
    <s v="100014880"/>
    <s v="MALITAXI MARCO"/>
    <s v="ZETT"/>
    <x v="176"/>
    <s v="1"/>
    <s v="Con Pallet"/>
    <n v="0.05"/>
    <n v="32"/>
    <x v="0"/>
    <n v="50820"/>
    <n v="32020"/>
    <n v="18800"/>
    <n v="556.79999999999995"/>
    <m/>
    <x v="60"/>
    <n v="12"/>
    <s v="12"/>
    <n v="32"/>
    <x v="1"/>
    <n v="0.86999999999999988"/>
    <n v="17.399999999999999"/>
    <s v="SANJOPAS S.A."/>
    <n v="1013493"/>
    <s v="MEDIAVILLA PERUGACHI LUIS ALFONSO"/>
    <x v="176"/>
  </r>
  <r>
    <n v="1002217661"/>
    <s v="UE01"/>
    <x v="27"/>
    <d v="1899-12-30T12:57:00"/>
    <x v="5027"/>
    <s v="9000812629"/>
    <s v="012-022-00317817"/>
    <n v="4237.2"/>
    <n v="4750.7700000000004"/>
    <s v="ZPVN"/>
    <s v="40570280"/>
    <s v="0000398402"/>
    <n v="8002836834"/>
    <x v="3833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163"/>
    <x v="163"/>
    <s v="100017801"/>
    <s v="CUASES VICTOR"/>
    <s v="ZETT"/>
    <x v="246"/>
    <s v="2"/>
    <s v="Sin Pallet"/>
    <n v="0"/>
    <n v="0"/>
    <x v="0"/>
    <n v="50480"/>
    <n v="33010"/>
    <n v="17470"/>
    <n v="666.6"/>
    <m/>
    <x v="159"/>
    <n v="12"/>
    <s v="12"/>
    <n v="33"/>
    <x v="1"/>
    <n v="1.01"/>
    <n v="20.2"/>
    <s v="TRIMPESAS S.A."/>
    <n v="1013858"/>
    <s v="LARA VILLEGAS MARIANA DE JESUS"/>
    <x v="246"/>
  </r>
  <r>
    <n v="1002217687"/>
    <s v="UE01"/>
    <x v="27"/>
    <d v="1899-12-30T13:01:00"/>
    <x v="5028"/>
    <s v="9000812632"/>
    <s v="012-022-00317818"/>
    <n v="3235.2"/>
    <n v="3627.32"/>
    <s v="ZPVN"/>
    <s v="40570220"/>
    <s v="P000034225"/>
    <n v="8002836864"/>
    <x v="3834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05"/>
    <x v="105"/>
    <s v="100017992"/>
    <s v="VILLEGAS DARWIN"/>
    <s v="ZEMT"/>
    <x v="147"/>
    <s v="1"/>
    <s v="Con Pallet"/>
    <n v="0.05"/>
    <n v="24"/>
    <x v="0"/>
    <n v="40330"/>
    <n v="24070"/>
    <n v="16260"/>
    <n v="220.8"/>
    <m/>
    <x v="103"/>
    <n v="12"/>
    <s v="12"/>
    <n v="24"/>
    <x v="1"/>
    <n v="0.46"/>
    <n v="9.2000000000000011"/>
    <s v="TRIMPESAS S.A."/>
    <n v="1020170"/>
    <s v="VILLEGAS PASQUEL DARWIN EDMUNDO"/>
    <x v="147"/>
  </r>
  <r>
    <n v="1002217739"/>
    <s v="UE01"/>
    <x v="27"/>
    <d v="1899-12-30T13:02:00"/>
    <x v="5029"/>
    <s v=""/>
    <s v=""/>
    <n v="0"/>
    <n v="0"/>
    <s v="ZPRC"/>
    <s v="2500109038"/>
    <s v="P000034256"/>
    <n v="8002836924"/>
    <x v="3835"/>
    <x v="6"/>
    <x v="6"/>
    <n v="360"/>
    <s v="BOL"/>
    <s v="101586"/>
    <x v="33"/>
    <s v="810818"/>
    <s v="FERRETERÍA SR TARABATA"/>
    <x v="19"/>
    <s v="ISIDRO AYORA"/>
    <x v="28"/>
    <s v="O-Pichincha-Olmedo-Lachimba"/>
    <n v="70"/>
    <x v="136"/>
    <x v="136"/>
    <s v="100016550"/>
    <s v="JACOME ARTURO"/>
    <s v="ZEMU"/>
    <x v="194"/>
    <s v="2"/>
    <s v="Sin Pallet"/>
    <n v="0"/>
    <n v="0"/>
    <x v="0"/>
    <n v="27280"/>
    <n v="18030"/>
    <n v="9250"/>
    <n v="90"/>
    <m/>
    <x v="134"/>
    <n v="12"/>
    <s v="12"/>
    <n v="18"/>
    <x v="1"/>
    <n v="0.25"/>
    <n v="5"/>
    <s v="LIDENORTI S.A."/>
    <n v="1014323"/>
    <s v="JACOME AGUIRRE CARLOS ARTURO"/>
    <x v="194"/>
  </r>
  <r>
    <n v="1002217659"/>
    <s v="UE01"/>
    <x v="27"/>
    <d v="1899-12-30T13:05:00"/>
    <x v="5030"/>
    <s v="9000812635"/>
    <s v="012-022-00317819"/>
    <n v="4237.2"/>
    <n v="4750.7700000000004"/>
    <s v="ZPVN"/>
    <s v="40570280"/>
    <s v="0000398401"/>
    <n v="8002836832"/>
    <x v="3836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99"/>
    <x v="99"/>
    <s v="100014996"/>
    <s v="GRANDA GERARDO"/>
    <s v="ZETT"/>
    <x v="139"/>
    <s v="2"/>
    <s v="Sin Pallet"/>
    <n v="0"/>
    <n v="0"/>
    <x v="0"/>
    <n v="50710"/>
    <n v="33010"/>
    <n v="17700"/>
    <n v="666.6"/>
    <m/>
    <x v="97"/>
    <n v="12"/>
    <s v="12"/>
    <n v="33"/>
    <x v="1"/>
    <n v="1.01"/>
    <n v="20.2"/>
    <s v="TRANSLOBOL S.A."/>
    <n v="1014016"/>
    <s v="CARRILLO VARGAS MARIO ALFREDO"/>
    <x v="139"/>
  </r>
  <r>
    <n v="1002217667"/>
    <s v="UE01"/>
    <x v="27"/>
    <d v="1899-12-30T13:12:00"/>
    <x v="5031"/>
    <s v="9000812636"/>
    <s v="012-022-00317820"/>
    <n v="4198.3999999999996"/>
    <n v="4707.28"/>
    <s v="ZPVN"/>
    <s v="40570030"/>
    <s v="0000398101"/>
    <n v="8002836841"/>
    <x v="3837"/>
    <x v="3"/>
    <x v="3"/>
    <n v="640"/>
    <s v="BOL"/>
    <s v="101664"/>
    <x v="8"/>
    <s v="800623"/>
    <s v="SR. MARIO LOPEZ"/>
    <x v="36"/>
    <s v="MARIO LOPEZ / VIA A LAGO AGRIO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610"/>
    <n v="32000"/>
    <n v="17610"/>
    <n v="889.6"/>
    <m/>
    <x v="166"/>
    <n v="12"/>
    <s v="12"/>
    <n v="32"/>
    <x v="1"/>
    <n v="1.3900000000000001"/>
    <n v="27.8"/>
    <s v="TRANSPORTE PROPIO"/>
    <n v="10001792"/>
    <s v="LOPEZ PALAGUACHI JHON HENRY"/>
    <x v="258"/>
  </r>
  <r>
    <n v="1002217756"/>
    <s v="UE01"/>
    <x v="27"/>
    <d v="1899-12-30T13:16:00"/>
    <x v="5032"/>
    <s v="9000812637"/>
    <s v="012-022-00317821"/>
    <n v="2494.8000000000002"/>
    <n v="2797.19"/>
    <s v="ZPVN"/>
    <s v="40570315"/>
    <s v="0000398463"/>
    <n v="8002836938"/>
    <x v="3838"/>
    <x v="6"/>
    <x v="6"/>
    <n v="360"/>
    <s v="BOL"/>
    <s v="103419"/>
    <x v="188"/>
    <s v="804752"/>
    <s v="COMERCIAL SAN FRANCISCO"/>
    <x v="1"/>
    <s v="GARCIA MORENO Y ANTONIO CALVACHE"/>
    <x v="75"/>
    <s v="O-Pichincha-Sanjosedeminas"/>
    <n v="130"/>
    <x v="22"/>
    <x v="22"/>
    <s v="100016661"/>
    <s v="BENALCAZAR MILTON"/>
    <s v="ZEMU"/>
    <x v="28"/>
    <s v="2"/>
    <s v="Sin Pallet"/>
    <n v="0"/>
    <n v="0"/>
    <x v="0"/>
    <n v="27140"/>
    <n v="18020"/>
    <n v="9120"/>
    <n v="183.6"/>
    <m/>
    <x v="22"/>
    <n v="12"/>
    <s v="12"/>
    <n v="18"/>
    <x v="1"/>
    <n v="0.51"/>
    <n v="10.199999999999999"/>
    <s v="TRANINTAGSA S.A."/>
    <n v="1014062"/>
    <s v="BENALCAZAR DE LA CRUZ MILTON PATRIC"/>
    <x v="28"/>
  </r>
  <r>
    <n v="1002217691"/>
    <s v="UE01"/>
    <x v="27"/>
    <d v="1899-12-30T13:17:00"/>
    <x v="5033"/>
    <s v="9000812638"/>
    <s v="012-022-00317822"/>
    <n v="3278.88"/>
    <n v="3676.31"/>
    <s v="ZPVN"/>
    <s v="40570261"/>
    <s v="P000034242"/>
    <n v="8002836868"/>
    <x v="3839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79"/>
    <x v="79"/>
    <s v="100016219"/>
    <s v="ALQUINGA FABIAN"/>
    <s v="ZEMT"/>
    <x v="177"/>
    <s v="1"/>
    <s v="Con Pallet"/>
    <n v="0.05"/>
    <n v="24"/>
    <x v="0"/>
    <n v="39390"/>
    <n v="24000"/>
    <n v="15390"/>
    <n v="91.2"/>
    <m/>
    <x v="77"/>
    <n v="12"/>
    <s v="12"/>
    <n v="24"/>
    <x v="1"/>
    <n v="0.19"/>
    <n v="3.8000000000000003"/>
    <s v="ALQUINGA &amp; ALQUINGA"/>
    <n v="1013844"/>
    <s v="ALQUINGA LUCERO WILTER FABIAN"/>
    <x v="177"/>
  </r>
  <r>
    <n v="1002217728"/>
    <s v="UE01"/>
    <x v="27"/>
    <d v="1899-12-30T13:18:00"/>
    <x v="5034"/>
    <s v="9000812640"/>
    <s v="012-022-00317823"/>
    <n v="2390.4"/>
    <n v="2680.13"/>
    <s v="ZPVN"/>
    <s v="40570309"/>
    <s v="0000398450"/>
    <n v="8002836911"/>
    <x v="3840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66"/>
    <x v="66"/>
    <s v="100014865"/>
    <s v="LANDI LUIS"/>
    <s v="ZEMU"/>
    <x v="83"/>
    <s v="2"/>
    <s v="Sin Pallet"/>
    <n v="0"/>
    <n v="0"/>
    <x v="0"/>
    <n v="27290"/>
    <n v="18000"/>
    <n v="9290"/>
    <n v="273.60000000000002"/>
    <m/>
    <x v="64"/>
    <n v="12"/>
    <s v="12"/>
    <n v="18"/>
    <x v="1"/>
    <n v="0.76"/>
    <n v="15.200000000000001"/>
    <s v="TRANSVOLCA S.A."/>
    <n v="1023077"/>
    <s v="JIMENEZ ICAZA HENRY ELADIO"/>
    <x v="83"/>
  </r>
  <r>
    <n v="1002217717"/>
    <s v="UE01"/>
    <x v="27"/>
    <d v="1899-12-30T13:20:00"/>
    <x v="5035"/>
    <s v="9000812641"/>
    <s v="012-022-00317824"/>
    <n v="4560.6000000000004"/>
    <n v="5113.37"/>
    <s v="ZPVN"/>
    <s v="40570310"/>
    <s v="0000398453"/>
    <n v="8002836901"/>
    <x v="3841"/>
    <x v="4"/>
    <x v="4"/>
    <n v="660"/>
    <s v="BOL"/>
    <s v="101664"/>
    <x v="8"/>
    <s v="811004"/>
    <s v="MONTIEL JOSUETH"/>
    <x v="42"/>
    <s v="BARRIO EL PROGRESO"/>
    <x v="97"/>
    <s v="O-Esmeraldas-Tonchigue"/>
    <n v="432"/>
    <x v="75"/>
    <x v="75"/>
    <s v="100014926"/>
    <s v="LATACUMBA LUIS"/>
    <s v="ZETT"/>
    <x v="236"/>
    <s v="2"/>
    <s v="Sin Pallet"/>
    <n v="0"/>
    <n v="0"/>
    <x v="0"/>
    <n v="50550"/>
    <n v="33010"/>
    <n v="17540"/>
    <n v="778.8"/>
    <m/>
    <x v="73"/>
    <n v="12"/>
    <s v="12"/>
    <n v="33"/>
    <x v="1"/>
    <n v="1.18"/>
    <n v="23.599999999999998"/>
    <s v="J.V. TRANSPREMIUN CIA.LTDA"/>
    <n v="1013906"/>
    <s v="VALLEJOS VILLEGAS SAUL EDUARDO"/>
    <x v="236"/>
  </r>
  <r>
    <n v="1002217697"/>
    <s v="UE01"/>
    <x v="27"/>
    <d v="1899-12-30T13:21:00"/>
    <x v="5036"/>
    <s v="9000812642"/>
    <s v="012-022-00317825"/>
    <n v="4362.37"/>
    <n v="4891.1099999999997"/>
    <s v="ZPVN"/>
    <s v="40570311"/>
    <s v="0000398456"/>
    <n v="8002836877"/>
    <x v="3842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10"/>
    <x v="110"/>
    <s v="100018300"/>
    <s v="TAPIA CLEVER"/>
    <s v="ZETT"/>
    <x v="164"/>
    <s v="1"/>
    <s v="Con Pallet"/>
    <n v="0.05"/>
    <n v="32"/>
    <x v="0"/>
    <n v="50460"/>
    <n v="32080"/>
    <n v="18380"/>
    <n v="121.6"/>
    <m/>
    <x v="108"/>
    <n v="12"/>
    <s v="12"/>
    <n v="32"/>
    <x v="1"/>
    <n v="0.19"/>
    <n v="3.8"/>
    <s v="LIDENORTI S.A."/>
    <n v="1013860"/>
    <s v="BEDON AYALA SIXTO LEONIDAS"/>
    <x v="164"/>
  </r>
  <r>
    <n v="1002217812"/>
    <s v="UE01"/>
    <x v="27"/>
    <d v="1899-12-30T13:26:00"/>
    <x v="5037"/>
    <s v=""/>
    <s v=""/>
    <n v="0"/>
    <n v="0"/>
    <s v="ZPRC"/>
    <s v="2500109020"/>
    <s v="P000034199"/>
    <n v="8002837012"/>
    <x v="3843"/>
    <x v="2"/>
    <x v="2"/>
    <n v="30.7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6670"/>
    <n v="30730"/>
    <n v="15940"/>
    <n v="0"/>
    <m/>
    <x v="3"/>
    <n v="12"/>
    <s v="12"/>
    <n v="30.73"/>
    <x v="1"/>
    <n v="0"/>
    <n v="0"/>
    <s v="UNICON"/>
    <n v="1014412"/>
    <s v="UNION DE CONCRETERAS UNICON UCUE"/>
    <x v="202"/>
  </r>
  <r>
    <n v="1002217690"/>
    <s v="UE01"/>
    <x v="27"/>
    <d v="1899-12-30T13:27:00"/>
    <x v="5038"/>
    <s v="9000812645"/>
    <s v="012-022-00317826"/>
    <n v="3345.6"/>
    <n v="3751.11"/>
    <s v="ZPVN"/>
    <s v="40570254"/>
    <s v="0000398358"/>
    <n v="8002836867"/>
    <x v="3844"/>
    <x v="6"/>
    <x v="6"/>
    <n v="480"/>
    <s v="BOL"/>
    <s v="101734"/>
    <x v="66"/>
    <s v="800868"/>
    <s v="DIFERPAC"/>
    <x v="19"/>
    <s v="TABACUNDO, PANAMERICANA NORTE  Y CA"/>
    <x v="50"/>
    <s v="O-Pichincha-Cayambe"/>
    <n v="40"/>
    <x v="6"/>
    <x v="6"/>
    <s v="100019386"/>
    <s v="CALUGUILLIN ROBERTO"/>
    <s v="ZEMT"/>
    <x v="81"/>
    <s v="1"/>
    <s v="Con Pallet"/>
    <n v="0.05"/>
    <n v="24"/>
    <x v="0"/>
    <n v="39060"/>
    <n v="24010"/>
    <n v="15050"/>
    <n v="100.8"/>
    <m/>
    <x v="6"/>
    <n v="12"/>
    <s v="12"/>
    <n v="24"/>
    <x v="1"/>
    <n v="0.21"/>
    <n v="4.2"/>
    <s v="TRANSPORTE PROPIO"/>
    <n v="1013241"/>
    <s v="COMPAÑÍA DE TRANSPORTE DE CARGA PES"/>
    <x v="81"/>
  </r>
  <r>
    <n v="1002217671"/>
    <s v="UE01"/>
    <x v="27"/>
    <d v="1899-12-30T13:29:00"/>
    <x v="5039"/>
    <s v=""/>
    <s v=""/>
    <n v="0"/>
    <n v="0"/>
    <s v="ZPRC"/>
    <s v="2500109035"/>
    <s v="0000398418"/>
    <n v="8002836844"/>
    <x v="3845"/>
    <x v="3"/>
    <x v="3"/>
    <n v="640"/>
    <s v="BOL"/>
    <s v="101487"/>
    <x v="93"/>
    <s v="802879"/>
    <s v="BODEGA GENERAL"/>
    <x v="23"/>
    <s v="VIA A MANTA"/>
    <x v="33"/>
    <s v="O-Manabi-Manta"/>
    <n v="486"/>
    <x v="75"/>
    <x v="75"/>
    <s v="100016024"/>
    <s v="LATACUMBA ANDRES"/>
    <s v="ZETT"/>
    <x v="230"/>
    <s v="1"/>
    <s v="Con Pallet"/>
    <n v="0.05"/>
    <n v="32"/>
    <x v="0"/>
    <n v="49790"/>
    <n v="32000"/>
    <n v="17790"/>
    <n v="723.2"/>
    <m/>
    <x v="73"/>
    <n v="12"/>
    <s v="12"/>
    <n v="32"/>
    <x v="1"/>
    <n v="1.1300000000000001"/>
    <n v="22.6"/>
    <s v="J.V. TRANSPREMIUN CIA.LTDA"/>
    <n v="1013906"/>
    <s v="VALLEJOS VILLEGAS SAUL EDUARDO"/>
    <x v="230"/>
  </r>
  <r>
    <n v="1002217744"/>
    <s v="UE01"/>
    <x v="27"/>
    <d v="1899-12-30T13:35:00"/>
    <x v="5040"/>
    <s v="9000812452"/>
    <s v="013-020-00048310"/>
    <n v="2322"/>
    <n v="2603.44"/>
    <s v="ZPDF"/>
    <s v="70178680"/>
    <s v="0000398399"/>
    <n v="8002836928"/>
    <x v="3846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14"/>
    <x v="14"/>
    <s v="100020316"/>
    <s v="TROYA DAVID"/>
    <s v="ZEMU"/>
    <x v="183"/>
    <s v="2"/>
    <s v="Sin Pallet"/>
    <n v="0"/>
    <n v="0"/>
    <x v="0"/>
    <n v="26890"/>
    <n v="18010"/>
    <n v="8880"/>
    <n v="356.4"/>
    <m/>
    <x v="14"/>
    <n v="12"/>
    <s v="12"/>
    <n v="18"/>
    <x v="1"/>
    <n v="0.99"/>
    <n v="19.799999999999997"/>
    <s v="OTAVALOTRUCKS S.A."/>
    <n v="1014339"/>
    <s v="NICOLALDE FLORES MILTON FABIAN"/>
    <x v="183"/>
  </r>
  <r>
    <n v="1002217735"/>
    <s v="UE01"/>
    <x v="27"/>
    <d v="1899-12-30T13:41:00"/>
    <x v="5041"/>
    <s v="9000812651"/>
    <s v="012-022-00317828"/>
    <n v="1193.82"/>
    <n v="1338.52"/>
    <s v="ZPVN"/>
    <s v="40570333"/>
    <s v="P000034259"/>
    <n v="8002836919"/>
    <x v="3847"/>
    <x v="5"/>
    <x v="5"/>
    <n v="200"/>
    <s v="BOL"/>
    <s v="101795"/>
    <x v="53"/>
    <s v="801917"/>
    <s v="BODEGA FERRETERIA STA LUCIA MATRIZ"/>
    <x v="28"/>
    <s v="ANTONIO JOSE DE SUCRE Y 20 DE OCTUB"/>
    <x v="42"/>
    <s v="O-Tungurahua-Tisaleo"/>
    <n v="259"/>
    <x v="31"/>
    <x v="31"/>
    <s v="100014899"/>
    <s v="PILLAJO LUIS"/>
    <s v="ZEMU"/>
    <x v="37"/>
    <s v="2"/>
    <s v="Sin Pallet"/>
    <n v="0"/>
    <n v="0"/>
    <x v="0"/>
    <n v="14502.222"/>
    <n v="10022.222"/>
    <n v="4480"/>
    <n v="188"/>
    <m/>
    <x v="29"/>
    <n v="12"/>
    <s v="12"/>
    <n v="10"/>
    <x v="1"/>
    <n v="0.94"/>
    <n v="18.8"/>
    <s v="SANJOPAS S.A."/>
    <n v="1014267"/>
    <s v="PILLAJO GUATEMAL VICTOR JULIO"/>
    <x v="37"/>
  </r>
  <r>
    <n v="1002217735"/>
    <s v="UE01"/>
    <x v="27"/>
    <d v="1899-12-30T13:41:00"/>
    <x v="5042"/>
    <s v="9000812650"/>
    <s v="012-022-00317827"/>
    <n v="1035.43"/>
    <n v="1160.93"/>
    <s v="ZPVN"/>
    <s v="40570332"/>
    <s v="P000034258"/>
    <n v="8002836920"/>
    <x v="3847"/>
    <x v="6"/>
    <x v="6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31"/>
    <x v="31"/>
    <s v="100014899"/>
    <s v="PILLAJO LUIS"/>
    <s v="ZEMU"/>
    <x v="37"/>
    <s v="2"/>
    <s v="Sin Pallet"/>
    <n v="0"/>
    <n v="0"/>
    <x v="0"/>
    <n v="12497.778"/>
    <n v="8017.7780000000002"/>
    <n v="4480"/>
    <n v="150.4"/>
    <m/>
    <x v="29"/>
    <n v="12"/>
    <s v="12"/>
    <n v="8"/>
    <x v="1"/>
    <n v="0.94000000000000006"/>
    <n v="18.8"/>
    <s v="SANJOPAS S.A."/>
    <n v="1014267"/>
    <s v="PILLAJO GUATEMAL VICTOR JULIO"/>
    <x v="37"/>
  </r>
  <r>
    <n v="1002217818"/>
    <s v="UE01"/>
    <x v="27"/>
    <d v="1899-12-30T13:53:00"/>
    <x v="5043"/>
    <s v="9000812657"/>
    <s v="012-022-00317830"/>
    <n v="545.69000000000005"/>
    <n v="611.83000000000004"/>
    <s v="ZPVN"/>
    <s v="40570297"/>
    <s v="P000034250"/>
    <n v="8002837021"/>
    <x v="3848"/>
    <x v="7"/>
    <x v="7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8578.8889999999992"/>
    <n v="4008.8890000000001"/>
    <n v="4570"/>
    <n v="26.4"/>
    <m/>
    <x v="23"/>
    <n v="12"/>
    <s v="12"/>
    <n v="4"/>
    <x v="1"/>
    <n v="0.32999999999999996"/>
    <n v="6.6"/>
    <s v="TRANSPORTE PROPIO"/>
    <n v="1021616"/>
    <s v="PERUGACHI SALCEDO HECTOR PATRICIO"/>
    <x v="29"/>
  </r>
  <r>
    <n v="1002217818"/>
    <s v="UE01"/>
    <x v="27"/>
    <d v="1899-12-30T13:53:00"/>
    <x v="5044"/>
    <s v="9000812656"/>
    <s v="012-022-00317829"/>
    <n v="1901.59"/>
    <n v="2132.0700000000002"/>
    <s v="ZPVN"/>
    <s v="40570296"/>
    <s v="P000034249"/>
    <n v="8002837020"/>
    <x v="3848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8601.111000000001"/>
    <n v="14031.111000000001"/>
    <n v="4570"/>
    <n v="92.4"/>
    <m/>
    <x v="23"/>
    <n v="12"/>
    <s v="12"/>
    <n v="14"/>
    <x v="1"/>
    <n v="0.33"/>
    <n v="6.6000000000000005"/>
    <s v="TRANSPORTE PROPIO"/>
    <n v="1021616"/>
    <s v="PERUGACHI SALCEDO HECTOR PATRICIO"/>
    <x v="29"/>
  </r>
  <r>
    <n v="1002217819"/>
    <s v="UE01"/>
    <x v="27"/>
    <d v="1899-12-30T13:54:00"/>
    <x v="5045"/>
    <s v="9000812658"/>
    <s v="012-022-00317831"/>
    <n v="4013.14"/>
    <n v="4499.5600000000004"/>
    <s v="ZPVN"/>
    <s v="40569215"/>
    <s v="0000396887"/>
    <n v="8002837022"/>
    <x v="3849"/>
    <x v="8"/>
    <x v="8"/>
    <n v="31.54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5720"/>
    <n v="31540"/>
    <n v="14180"/>
    <n v="0"/>
    <m/>
    <x v="3"/>
    <n v="12"/>
    <s v="12"/>
    <n v="31.54"/>
    <x v="1"/>
    <n v="0"/>
    <n v="0"/>
    <s v="MAMUT ANDINO C.A."/>
    <n v="1013076"/>
    <s v="MAMUT ANDINO C.A."/>
    <x v="206"/>
  </r>
  <r>
    <n v="1002217722"/>
    <s v="UE01"/>
    <x v="27"/>
    <d v="1899-12-30T13:56:00"/>
    <x v="5046"/>
    <s v=""/>
    <s v=""/>
    <n v="0"/>
    <n v="0"/>
    <s v="ZPRC"/>
    <s v="2500109035"/>
    <s v="0000398419"/>
    <n v="8002836906"/>
    <x v="3850"/>
    <x v="3"/>
    <x v="3"/>
    <n v="640"/>
    <s v="BOL"/>
    <s v="101487"/>
    <x v="93"/>
    <s v="802879"/>
    <s v="BODEGA GENERAL"/>
    <x v="23"/>
    <s v="VIA A MANTA"/>
    <x v="33"/>
    <s v="O-Manabi-Manta"/>
    <n v="486"/>
    <x v="168"/>
    <x v="168"/>
    <s v="100015007"/>
    <s v="FLORES EDISON"/>
    <s v="ZETT"/>
    <x v="256"/>
    <s v="1"/>
    <s v="Con Pallet"/>
    <n v="0.05"/>
    <n v="32"/>
    <x v="0"/>
    <n v="50510"/>
    <n v="32000"/>
    <n v="18510"/>
    <n v="723.2"/>
    <m/>
    <x v="164"/>
    <n v="12"/>
    <s v="12"/>
    <n v="32"/>
    <x v="1"/>
    <n v="1.1300000000000001"/>
    <n v="22.6"/>
    <s v="TRIMPESAS S.A."/>
    <n v="1013887"/>
    <s v="FLORES ARIAS EDISON IVAN"/>
    <x v="256"/>
  </r>
  <r>
    <n v="1002217805"/>
    <s v="UE01"/>
    <x v="27"/>
    <d v="1899-12-30T14:00:00"/>
    <x v="5047"/>
    <s v="9000812660"/>
    <s v="012-022-00317833"/>
    <n v="1789.94"/>
    <n v="2006.89"/>
    <s v="ZPVN"/>
    <s v="40570346"/>
    <s v="P000034262"/>
    <n v="8002837004"/>
    <x v="3851"/>
    <x v="7"/>
    <x v="7"/>
    <n v="2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22800.588"/>
    <n v="14020.588"/>
    <n v="8780"/>
    <n v="212.8"/>
    <m/>
    <x v="10"/>
    <n v="12"/>
    <s v="12"/>
    <n v="14"/>
    <x v="1"/>
    <n v="0.76"/>
    <n v="15.200000000000001"/>
    <s v="TRANSPORTE PROPIO"/>
    <n v="1013863"/>
    <s v="DISTRIBUCIONES NARANJO"/>
    <x v="12"/>
  </r>
  <r>
    <n v="1002217805"/>
    <s v="UE01"/>
    <x v="27"/>
    <d v="1899-12-30T14:00:00"/>
    <x v="5048"/>
    <s v="9000812659"/>
    <s v="012-022-00317832"/>
    <n v="2541.3000000000002"/>
    <n v="2849.33"/>
    <s v="ZPVN"/>
    <s v="40570345"/>
    <s v="P000034261"/>
    <n v="8002837003"/>
    <x v="3851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28809.412"/>
    <n v="20029.412"/>
    <n v="8780"/>
    <n v="304"/>
    <m/>
    <x v="10"/>
    <n v="12"/>
    <s v="12"/>
    <n v="20"/>
    <x v="1"/>
    <n v="0.76"/>
    <n v="15.2"/>
    <s v="TRANSPORTE PROPIO"/>
    <n v="1013863"/>
    <s v="DISTRIBUCIONES NARANJO"/>
    <x v="12"/>
  </r>
  <r>
    <n v="1002217638"/>
    <s v="UE01"/>
    <x v="27"/>
    <d v="1899-12-30T14:01:00"/>
    <x v="5049"/>
    <s v="9000812663"/>
    <s v="012-022-00317835"/>
    <n v="1873.2"/>
    <n v="2100.2399999999998"/>
    <s v="ZPVN"/>
    <s v="40570274"/>
    <s v="0000398379"/>
    <n v="8002836807"/>
    <x v="3852"/>
    <x v="3"/>
    <x v="3"/>
    <n v="280"/>
    <s v="BOL"/>
    <s v="101495"/>
    <x v="123"/>
    <s v="800869"/>
    <s v="FERRETERIA BALCAZAR"/>
    <x v="54"/>
    <s v="ALEJANDRO LABAKA S/N Y JAIME ROLDOS"/>
    <x v="94"/>
    <s v="O-Orellana-Lajoyadelossacch"/>
    <n v="371"/>
    <x v="51"/>
    <x v="51"/>
    <s v="100014928"/>
    <s v="INLAGO RODRIGO"/>
    <s v="ZETT"/>
    <x v="66"/>
    <s v="1"/>
    <s v="Con Pallet"/>
    <n v="0.05"/>
    <n v="14"/>
    <x v="0"/>
    <n v="23109.375"/>
    <n v="14004.375"/>
    <n v="9105"/>
    <n v="338.8"/>
    <m/>
    <x v="49"/>
    <n v="12"/>
    <s v="12"/>
    <n v="14"/>
    <x v="1"/>
    <n v="1.21"/>
    <n v="24.2"/>
    <s v="TRANSCARLONISA"/>
    <n v="1014153"/>
    <s v="INLAGO ANDRANGO LUIS RODRIGO"/>
    <x v="66"/>
  </r>
  <r>
    <n v="1002217638"/>
    <s v="UE01"/>
    <x v="27"/>
    <d v="1899-12-30T14:01:00"/>
    <x v="5050"/>
    <s v="9000812662"/>
    <s v="012-022-00317834"/>
    <n v="2505.6"/>
    <n v="2809.29"/>
    <s v="ZPVN"/>
    <s v="40570274"/>
    <s v="0000398378"/>
    <n v="8002836806"/>
    <x v="3852"/>
    <x v="4"/>
    <x v="4"/>
    <n v="360"/>
    <s v="BOL"/>
    <s v="101495"/>
    <x v="123"/>
    <s v="800869"/>
    <s v="FERRETERIA BALCAZAR"/>
    <x v="54"/>
    <s v="ALEJANDRO LABAKA S/N Y JAIME ROLDOS"/>
    <x v="94"/>
    <s v="O-Orellana-Lajoyadelossacch"/>
    <n v="371"/>
    <x v="51"/>
    <x v="51"/>
    <s v="100014928"/>
    <s v="INLAGO RODRIGO"/>
    <s v="ZETT"/>
    <x v="66"/>
    <s v="1"/>
    <s v="Con Pallet"/>
    <n v="0.05"/>
    <n v="18"/>
    <x v="0"/>
    <n v="27110.625"/>
    <n v="18005.625"/>
    <n v="9105"/>
    <n v="435.6"/>
    <m/>
    <x v="49"/>
    <n v="12"/>
    <s v="12"/>
    <n v="18"/>
    <x v="1"/>
    <n v="1.21"/>
    <n v="24.200000000000003"/>
    <s v="TRANSCARLONISA"/>
    <n v="1014153"/>
    <s v="INLAGO ANDRANGO LUIS RODRIGO"/>
    <x v="66"/>
  </r>
  <r>
    <n v="1002217761"/>
    <s v="UE01"/>
    <x v="27"/>
    <d v="1899-12-30T14:10:00"/>
    <x v="5051"/>
    <s v="9000812664"/>
    <s v="012-022-00317836"/>
    <n v="2278.8000000000002"/>
    <n v="2555.0100000000002"/>
    <s v="ZPVN"/>
    <s v="40570289"/>
    <s v="0000398414"/>
    <n v="8002836943"/>
    <x v="3853"/>
    <x v="3"/>
    <x v="3"/>
    <n v="360"/>
    <s v="BOL"/>
    <s v="101664"/>
    <x v="8"/>
    <s v="802480"/>
    <s v="MANRIQUE SANCHEZ WALTER EDUARDO"/>
    <x v="23"/>
    <s v="VIA A CHADE Y AV DE LOS CHOFERES"/>
    <x v="71"/>
    <s v="O-Manabi-Jipijapa"/>
    <n v="512"/>
    <x v="93"/>
    <x v="93"/>
    <s v="10008274"/>
    <s v="JUMA AYALA DIEGO ARMANDO"/>
    <s v="ZEMU"/>
    <x v="286"/>
    <s v="2"/>
    <s v="Sin Pallet"/>
    <n v="0"/>
    <n v="0"/>
    <x v="0"/>
    <n v="26710"/>
    <n v="18020"/>
    <n v="8690"/>
    <n v="410.4"/>
    <m/>
    <x v="91"/>
    <n v="12"/>
    <s v="12"/>
    <n v="18"/>
    <x v="1"/>
    <n v="1.1399999999999999"/>
    <n v="22.799999999999997"/>
    <s v="TRIMPESAS S.A."/>
    <n v="1012878"/>
    <s v="HINOJOSA SAN ANDRES ANGEL PATRICIO"/>
    <x v="285"/>
  </r>
  <r>
    <n v="1002217700"/>
    <s v="UE01"/>
    <x v="27"/>
    <d v="1899-12-30T14:12:00"/>
    <x v="5052"/>
    <s v="9000812666"/>
    <s v="012-022-00317837"/>
    <n v="4318.24"/>
    <n v="4841.6400000000003"/>
    <s v="ZPVN"/>
    <s v="40570311"/>
    <s v="0000398457"/>
    <n v="8002836881"/>
    <x v="3854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72"/>
    <x v="72"/>
    <s v="100014825"/>
    <s v="MEJIA ARMANDO"/>
    <s v="ZETT"/>
    <x v="93"/>
    <s v="1"/>
    <s v="Con Pallet"/>
    <n v="0.05"/>
    <n v="32"/>
    <x v="0"/>
    <n v="49860"/>
    <n v="32050"/>
    <n v="17810"/>
    <n v="121.6"/>
    <m/>
    <x v="70"/>
    <n v="12"/>
    <s v="12"/>
    <n v="32"/>
    <x v="1"/>
    <n v="0.19"/>
    <n v="3.8"/>
    <s v="LIDENORTI S.A."/>
    <n v="1013538"/>
    <s v="ROSERO TAFUR JOSE STALIN"/>
    <x v="93"/>
  </r>
  <r>
    <n v="1002217707"/>
    <s v="UE01"/>
    <x v="27"/>
    <d v="1899-12-30T14:13:00"/>
    <x v="5053"/>
    <s v="9000812667"/>
    <s v="012-022-00317838"/>
    <n v="4358.3999999999996"/>
    <n v="4886.67"/>
    <s v="ZPVN"/>
    <s v="40570308"/>
    <s v="0000398447"/>
    <n v="8002836888"/>
    <x v="3855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24"/>
    <x v="24"/>
    <s v="100014929"/>
    <s v="YEPEZ PATRICIO"/>
    <s v="ZETT"/>
    <x v="30"/>
    <s v="2"/>
    <s v="Sin Pallet"/>
    <n v="0"/>
    <n v="0"/>
    <x v="0"/>
    <n v="49740"/>
    <n v="32020"/>
    <n v="17720"/>
    <n v="793.6"/>
    <m/>
    <x v="24"/>
    <n v="12"/>
    <s v="12"/>
    <n v="32"/>
    <x v="1"/>
    <n v="1.24"/>
    <n v="24.8"/>
    <s v="LIDENORTI S.A."/>
    <n v="1013602"/>
    <s v="VILLEGAS PASQUEL RUBEN EDUARDO"/>
    <x v="30"/>
  </r>
  <r>
    <n v="1002217729"/>
    <s v="UE01"/>
    <x v="27"/>
    <d v="1899-12-30T14:14:00"/>
    <x v="5054"/>
    <s v="9000812671"/>
    <s v="012-022-00317839"/>
    <n v="2426.4"/>
    <n v="2720.5"/>
    <s v="ZPVN"/>
    <s v="40570293"/>
    <s v="P000034248"/>
    <n v="8002836914"/>
    <x v="3856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7"/>
    <x v="107"/>
    <s v="10000354"/>
    <s v="HARO HARO JORDAN JOSUE"/>
    <s v="ZEMU"/>
    <x v="149"/>
    <s v="1"/>
    <s v="Con Pallet"/>
    <n v="0.05"/>
    <n v="18"/>
    <x v="0"/>
    <n v="27500"/>
    <n v="18030"/>
    <n v="9470"/>
    <n v="165.6"/>
    <m/>
    <x v="105"/>
    <n v="12"/>
    <s v="12"/>
    <n v="18"/>
    <x v="1"/>
    <n v="0.45999999999999996"/>
    <n v="9.1999999999999993"/>
    <s v="TRIMPESAS S.A."/>
    <n v="1013275"/>
    <s v="HARO RUIZ SIXTO RIGOBERTO"/>
    <x v="149"/>
  </r>
  <r>
    <n v="1002217824"/>
    <s v="UE01"/>
    <x v="27"/>
    <d v="1899-12-30T14:15:00"/>
    <x v="5055"/>
    <s v="9000812604"/>
    <s v="013-020-00048313"/>
    <n v="2432.56"/>
    <n v="2727.4"/>
    <s v="ZPDF"/>
    <s v="70178716"/>
    <s v="0000398519"/>
    <n v="8002837031"/>
    <x v="3857"/>
    <x v="6"/>
    <x v="6"/>
    <n v="360"/>
    <s v="BOL"/>
    <s v="103008"/>
    <x v="94"/>
    <s v="810673"/>
    <s v="FERRETERIA CONSA"/>
    <x v="1"/>
    <s v="HUMBERTO ALBORNOZ"/>
    <x v="93"/>
    <s v="O-Pichincha-Belisarioquevedo"/>
    <n v="103"/>
    <x v="33"/>
    <x v="33"/>
    <s v="100014931"/>
    <s v="VACA GALO"/>
    <s v="ZEMU"/>
    <x v="40"/>
    <s v="2"/>
    <s v="Sin Pallet"/>
    <n v="0"/>
    <n v="0"/>
    <x v="0"/>
    <n v="27040"/>
    <n v="18030"/>
    <n v="9010"/>
    <n v="162"/>
    <m/>
    <x v="31"/>
    <n v="12"/>
    <s v="12"/>
    <n v="18"/>
    <x v="1"/>
    <n v="0.45"/>
    <n v="9"/>
    <s v="TRANSPORTE PESADO CIAPRUTE S.A."/>
    <n v="1022019"/>
    <s v="ENRIQUEZ LARA ORLANDO DANILO"/>
    <x v="40"/>
  </r>
  <r>
    <n v="1002217815"/>
    <s v="UE01"/>
    <x v="27"/>
    <d v="1899-12-30T14:26:00"/>
    <x v="5056"/>
    <s v="9000812672"/>
    <s v="012-022-00317840"/>
    <n v="4089.6"/>
    <n v="4585.28"/>
    <s v="ZPVN"/>
    <s v="40570306"/>
    <s v="0000398470"/>
    <n v="8002837016"/>
    <x v="3858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81"/>
    <x v="81"/>
    <s v="100017321"/>
    <s v="TERAN PEPE"/>
    <s v="ZETT"/>
    <x v="110"/>
    <s v="1"/>
    <s v="Con Pallet"/>
    <n v="0.05"/>
    <n v="32"/>
    <x v="0"/>
    <n v="49350"/>
    <n v="32080"/>
    <n v="17270"/>
    <n v="537.6"/>
    <m/>
    <x v="79"/>
    <n v="12"/>
    <s v="12"/>
    <n v="32"/>
    <x v="1"/>
    <n v="0.84000000000000008"/>
    <n v="16.8"/>
    <s v="LA ARMENIA. S.A."/>
    <n v="1013564"/>
    <s v="VIVERO MORALES MILTON CICERON"/>
    <x v="110"/>
  </r>
  <r>
    <n v="1002217823"/>
    <s v="UE01"/>
    <x v="27"/>
    <d v="1899-12-30T14:33:00"/>
    <x v="5057"/>
    <s v="9000812681"/>
    <s v="012-022-00317842"/>
    <n v="501.6"/>
    <n v="562.4"/>
    <s v="ZPVN"/>
    <s v="40570361"/>
    <s v="P000034265"/>
    <n v="8002837030"/>
    <x v="3859"/>
    <x v="3"/>
    <x v="3"/>
    <n v="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2585"/>
    <n v="4000"/>
    <n v="8585"/>
    <n v="106.4"/>
    <m/>
    <x v="52"/>
    <n v="12"/>
    <s v="12"/>
    <n v="4"/>
    <x v="1"/>
    <n v="1.33"/>
    <n v="26.6"/>
    <s v="TRANSPORTE PROPIO"/>
    <n v="1024926"/>
    <s v="BONILLA PILATAXI CHRISTIAN"/>
    <x v="171"/>
  </r>
  <r>
    <n v="1002217823"/>
    <s v="UE01"/>
    <x v="27"/>
    <d v="1899-12-30T14:33:00"/>
    <x v="5058"/>
    <s v="9000812680"/>
    <s v="012-022-00317841"/>
    <n v="3781.6"/>
    <n v="4239.95"/>
    <s v="ZPVN"/>
    <s v="40570360"/>
    <s v="P000034264"/>
    <n v="8002837029"/>
    <x v="3859"/>
    <x v="4"/>
    <x v="4"/>
    <n v="5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7585"/>
    <n v="29000"/>
    <n v="8585"/>
    <n v="771.4"/>
    <m/>
    <x v="52"/>
    <n v="12"/>
    <s v="12"/>
    <n v="29"/>
    <x v="1"/>
    <n v="1.33"/>
    <n v="26.599999999999998"/>
    <s v="TRANSPORTE PROPIO"/>
    <n v="1024926"/>
    <s v="BONILLA PILATAXI CHRISTIAN"/>
    <x v="171"/>
  </r>
  <r>
    <n v="1002217789"/>
    <s v="UE01"/>
    <x v="27"/>
    <d v="1899-12-30T14:39:00"/>
    <x v="5059"/>
    <s v="9000812684"/>
    <s v="012-022-00317845"/>
    <n v="804.28"/>
    <n v="901.76"/>
    <s v="ZPVN"/>
    <s v="40570143"/>
    <s v="P000034204"/>
    <n v="8002836979"/>
    <x v="3860"/>
    <x v="7"/>
    <x v="7"/>
    <n v="12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6"/>
    <x v="0"/>
    <n v="11635.491"/>
    <n v="6008.8239999999996"/>
    <n v="5626.6670000000004"/>
    <n v="54"/>
    <m/>
    <x v="32"/>
    <n v="12"/>
    <s v="12"/>
    <n v="6"/>
    <x v="1"/>
    <n v="0.45"/>
    <n v="9"/>
    <s v="TRANSPORTE PROPIO"/>
    <n v="1024381"/>
    <s v="BALCAZAR GORDON ALEJANDRO"/>
    <x v="42"/>
  </r>
  <r>
    <n v="1002217789"/>
    <s v="UE01"/>
    <x v="27"/>
    <d v="1899-12-30T14:39:00"/>
    <x v="5060"/>
    <s v="9000812682"/>
    <s v="012-022-00317843"/>
    <n v="1223.6400000000001"/>
    <n v="1371.96"/>
    <s v="ZPVN"/>
    <s v="40570144"/>
    <s v="P000034205"/>
    <n v="8002836980"/>
    <x v="3860"/>
    <x v="5"/>
    <x v="5"/>
    <n v="20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10"/>
    <x v="0"/>
    <n v="15641.371999999999"/>
    <n v="10014.705"/>
    <n v="5626.6670000000004"/>
    <n v="90"/>
    <m/>
    <x v="32"/>
    <n v="12"/>
    <s v="12"/>
    <n v="10"/>
    <x v="1"/>
    <n v="0.45"/>
    <n v="9"/>
    <s v="TRANSPORTE PROPIO"/>
    <n v="1024381"/>
    <s v="BALCAZAR GORDON ALEJANDRO"/>
    <x v="42"/>
  </r>
  <r>
    <n v="1002217789"/>
    <s v="UE01"/>
    <x v="27"/>
    <d v="1899-12-30T14:39:00"/>
    <x v="5061"/>
    <s v="9000812683"/>
    <s v="012-022-00317844"/>
    <n v="2402.14"/>
    <n v="2693.3"/>
    <s v="ZPVN"/>
    <s v="40570145"/>
    <s v="P000034206"/>
    <n v="8002836978"/>
    <x v="3860"/>
    <x v="6"/>
    <x v="6"/>
    <n v="36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18"/>
    <x v="0"/>
    <n v="23653.137999999999"/>
    <n v="18026.471000000001"/>
    <n v="5626.6670000000004"/>
    <n v="162"/>
    <m/>
    <x v="32"/>
    <n v="12"/>
    <s v="12"/>
    <n v="18"/>
    <x v="1"/>
    <n v="0.45"/>
    <n v="9"/>
    <s v="TRANSPORTE PROPIO"/>
    <n v="1024381"/>
    <s v="BALCAZAR GORDON ALEJANDRO"/>
    <x v="42"/>
  </r>
  <r>
    <n v="1002217752"/>
    <s v="UE01"/>
    <x v="27"/>
    <d v="1899-12-30T14:41:00"/>
    <x v="5062"/>
    <s v="9000812686"/>
    <s v="012-022-00317847"/>
    <n v="1235.19"/>
    <n v="1384.9"/>
    <s v="ZPVN"/>
    <s v="40570235"/>
    <s v="0000398319"/>
    <n v="8002836934"/>
    <x v="3861"/>
    <x v="3"/>
    <x v="3"/>
    <n v="200"/>
    <s v="BOL"/>
    <s v="102970"/>
    <x v="174"/>
    <s v="804006"/>
    <s v="BODEGA PRINCIPAL"/>
    <x v="68"/>
    <s v="AV J RODRIGUEZ YA V DEL BOMBERO"/>
    <x v="120"/>
    <s v="O-Guayas-Guayaquil"/>
    <n v="524"/>
    <x v="71"/>
    <x v="71"/>
    <s v="100014863"/>
    <s v="MORAN MAURICIO"/>
    <s v="ZEMT"/>
    <x v="91"/>
    <s v="1"/>
    <s v="Con Pallet"/>
    <n v="0.05"/>
    <n v="10"/>
    <x v="0"/>
    <n v="17880.832999999999"/>
    <n v="10020.833000000001"/>
    <n v="7860"/>
    <n v="260"/>
    <m/>
    <x v="69"/>
    <n v="12"/>
    <s v="12"/>
    <n v="10"/>
    <x v="1"/>
    <n v="1.3"/>
    <n v="26"/>
    <s v="LA ARMENIA S.A."/>
    <n v="1013556"/>
    <s v="RAMIREZ BAEZ FIDEL RAMIRO"/>
    <x v="91"/>
  </r>
  <r>
    <n v="1002217752"/>
    <s v="UE01"/>
    <x v="27"/>
    <d v="1899-12-30T14:41:00"/>
    <x v="5063"/>
    <s v="9000812685"/>
    <s v="012-022-00317846"/>
    <n v="1798.22"/>
    <n v="2016.18"/>
    <s v="ZPVN"/>
    <s v="40569628"/>
    <s v="0000398317"/>
    <n v="8002836935"/>
    <x v="3861"/>
    <x v="4"/>
    <x v="4"/>
    <n v="280"/>
    <s v="BOL"/>
    <s v="102970"/>
    <x v="174"/>
    <s v="804006"/>
    <s v="BODEGA PRINCIPAL"/>
    <x v="68"/>
    <s v="AV J RODRIGUEZ YA V DEL BOMBERO"/>
    <x v="120"/>
    <s v="O-Guayas-Guayaquil"/>
    <n v="524"/>
    <x v="71"/>
    <x v="71"/>
    <s v="100014863"/>
    <s v="MORAN MAURICIO"/>
    <s v="ZEMT"/>
    <x v="91"/>
    <s v="1"/>
    <s v="Con Pallet"/>
    <n v="0.05"/>
    <n v="14"/>
    <x v="0"/>
    <n v="21889.167000000001"/>
    <n v="14029.166999999999"/>
    <n v="7860"/>
    <n v="364"/>
    <m/>
    <x v="69"/>
    <n v="12"/>
    <s v="12"/>
    <n v="14"/>
    <x v="1"/>
    <n v="1.3"/>
    <n v="26"/>
    <s v="LA ARMENIA S.A."/>
    <n v="1013556"/>
    <s v="RAMIREZ BAEZ FIDEL RAMIRO"/>
    <x v="91"/>
  </r>
  <r>
    <n v="1002217817"/>
    <s v="UE01"/>
    <x v="27"/>
    <d v="1899-12-30T14:43:00"/>
    <x v="5064"/>
    <s v="9000812688"/>
    <s v="012-022-00317848"/>
    <n v="2311.9899999999998"/>
    <n v="2592.2199999999998"/>
    <s v="ZPVN"/>
    <s v="40570357"/>
    <s v="0000398532"/>
    <n v="8002837019"/>
    <x v="3862"/>
    <x v="4"/>
    <x v="4"/>
    <n v="360"/>
    <s v="BOL"/>
    <s v="101627"/>
    <x v="49"/>
    <s v="811114"/>
    <s v="OBRA CHONGON"/>
    <x v="68"/>
    <s v="CERCA VILLA SALAMANCA"/>
    <x v="120"/>
    <s v="O-Guayas-Guayaquil"/>
    <n v="524"/>
    <x v="103"/>
    <x v="103"/>
    <s v="100019413"/>
    <s v="CASANOVA ROMEL"/>
    <s v="ZEMU"/>
    <x v="144"/>
    <s v="2"/>
    <s v="Sin Pallet"/>
    <n v="0"/>
    <n v="0"/>
    <x v="0"/>
    <n v="26940"/>
    <n v="18000"/>
    <n v="8940"/>
    <n v="468"/>
    <m/>
    <x v="101"/>
    <n v="12"/>
    <s v="12"/>
    <n v="18"/>
    <x v="1"/>
    <n v="1.3"/>
    <n v="26"/>
    <s v="TRAPSA C.A."/>
    <n v="1013573"/>
    <s v="CUASPA PEREZ SEGUNDO MANUEL"/>
    <x v="144"/>
  </r>
  <r>
    <n v="1002217835"/>
    <s v="UE01"/>
    <x v="27"/>
    <d v="1899-12-30T14:44:00"/>
    <x v="5065"/>
    <s v="9000812690"/>
    <s v="012-022-00317850"/>
    <n v="2788"/>
    <n v="3125.92"/>
    <s v="ZPVN"/>
    <s v="40570237"/>
    <s v="P000034233"/>
    <n v="8002837045"/>
    <x v="3863"/>
    <x v="7"/>
    <x v="7"/>
    <n v="400"/>
    <s v="BOL"/>
    <s v="102835"/>
    <x v="102"/>
    <s v="807085"/>
    <s v="FERRICENTRO ATUNTAQUI"/>
    <x v="51"/>
    <s v="AV SALINAS Y ATAHUALPA"/>
    <x v="83"/>
    <s v="O-Imbabura-Ant.Ante.(Atuntaqu"/>
    <n v="20"/>
    <x v="171"/>
    <x v="171"/>
    <s v="100019746"/>
    <s v="MENDEZ WILSON"/>
    <s v="ZEMT"/>
    <x v="289"/>
    <s v="2"/>
    <s v="Sin Pallet"/>
    <n v="0"/>
    <n v="0"/>
    <x v="0"/>
    <n v="26760"/>
    <n v="20025"/>
    <n v="6735"/>
    <n v="64"/>
    <m/>
    <x v="167"/>
    <n v="12"/>
    <s v="12"/>
    <n v="20"/>
    <x v="1"/>
    <n v="0.16"/>
    <n v="3.2"/>
    <s v="RUTAS COTACACHENSES S.A."/>
    <n v="1022020"/>
    <s v="MENDEZ FIGUEROA JUAN CARLOS"/>
    <x v="287"/>
  </r>
  <r>
    <n v="1002217835"/>
    <s v="UE01"/>
    <x v="27"/>
    <d v="1899-12-30T14:44:00"/>
    <x v="5066"/>
    <s v="9000812689"/>
    <s v="012-022-00317849"/>
    <n v="552"/>
    <n v="618.91"/>
    <s v="ZPVN"/>
    <s v="40570236"/>
    <s v="P000034232"/>
    <n v="8002837044"/>
    <x v="3863"/>
    <x v="6"/>
    <x v="6"/>
    <n v="80"/>
    <s v="BOL"/>
    <s v="102835"/>
    <x v="102"/>
    <s v="807085"/>
    <s v="FERRICENTRO ATUNTAQUI"/>
    <x v="51"/>
    <s v="AV SALINAS Y ATAHUALPA"/>
    <x v="83"/>
    <s v="O-Imbabura-Ant.Ante.(Atuntaqu"/>
    <n v="20"/>
    <x v="171"/>
    <x v="171"/>
    <s v="100019746"/>
    <s v="MENDEZ WILSON"/>
    <s v="ZEMT"/>
    <x v="289"/>
    <s v="2"/>
    <s v="Sin Pallet"/>
    <n v="0"/>
    <n v="0"/>
    <x v="0"/>
    <n v="10740"/>
    <n v="4005"/>
    <n v="6735"/>
    <n v="12.8"/>
    <m/>
    <x v="167"/>
    <n v="12"/>
    <s v="12"/>
    <n v="4"/>
    <x v="1"/>
    <n v="0.16"/>
    <n v="3.2"/>
    <s v="RUTAS COTACACHENSES S.A."/>
    <n v="1022020"/>
    <s v="MENDEZ FIGUEROA JUAN CARLOS"/>
    <x v="287"/>
  </r>
  <r>
    <n v="1002217783"/>
    <s v="UE01"/>
    <x v="27"/>
    <d v="1899-12-30T14:45:00"/>
    <x v="5067"/>
    <s v="9000812692"/>
    <s v="012-022-00317852"/>
    <n v="3330"/>
    <n v="3733.62"/>
    <s v="ZPVN"/>
    <s v="40570317"/>
    <s v="0000398467"/>
    <n v="8002836967"/>
    <x v="3864"/>
    <x v="3"/>
    <x v="3"/>
    <n v="500"/>
    <s v="BOL"/>
    <s v="101664"/>
    <x v="8"/>
    <s v="809493"/>
    <s v="ESTACIO QUIÑONEZ JORGE ISAAC"/>
    <x v="86"/>
    <s v="PADRE LINO CAMPESAN  Y UNION PRO RE"/>
    <x v="143"/>
    <s v="O-Esmeraldas-Sanlorenzo"/>
    <n v="529"/>
    <x v="169"/>
    <x v="169"/>
    <s v="10006913"/>
    <s v="DE LA CRUZ MANUEL ALADINO"/>
    <s v="ZETT"/>
    <x v="257"/>
    <s v="2"/>
    <s v="Sin Pallet"/>
    <n v="0"/>
    <n v="0"/>
    <x v="0"/>
    <n v="33440.606"/>
    <n v="25060.606"/>
    <n v="8380"/>
    <n v="725"/>
    <m/>
    <x v="165"/>
    <n v="12"/>
    <s v="12"/>
    <n v="25"/>
    <x v="1"/>
    <n v="1.45"/>
    <n v="29"/>
    <s v="ELOHIM S.A."/>
    <n v="10006852"/>
    <s v="DE LA CRUZ MANUEL ALADINO"/>
    <x v="257"/>
  </r>
  <r>
    <n v="1002217783"/>
    <s v="UE01"/>
    <x v="27"/>
    <d v="1899-12-30T14:45:00"/>
    <x v="5068"/>
    <s v="9000812691"/>
    <s v="012-022-00317851"/>
    <n v="1108.8"/>
    <n v="1243.2"/>
    <s v="ZPVN"/>
    <s v="40570317"/>
    <s v="0000398468"/>
    <n v="8002836966"/>
    <x v="3864"/>
    <x v="4"/>
    <x v="4"/>
    <n v="160"/>
    <s v="BOL"/>
    <s v="101664"/>
    <x v="8"/>
    <s v="809493"/>
    <s v="ESTACIO QUIÑONEZ JORGE ISAAC"/>
    <x v="86"/>
    <s v="PADRE LINO CAMPESAN  Y UNION PRO RE"/>
    <x v="143"/>
    <s v="O-Esmeraldas-Sanlorenzo"/>
    <n v="529"/>
    <x v="169"/>
    <x v="169"/>
    <s v="10006913"/>
    <s v="DE LA CRUZ MANUEL ALADINO"/>
    <s v="ZETT"/>
    <x v="257"/>
    <s v="2"/>
    <s v="Sin Pallet"/>
    <n v="0"/>
    <n v="0"/>
    <x v="0"/>
    <n v="16399.394"/>
    <n v="8019.3940000000002"/>
    <n v="8380"/>
    <n v="232"/>
    <m/>
    <x v="165"/>
    <n v="12"/>
    <s v="12"/>
    <n v="8"/>
    <x v="1"/>
    <n v="1.45"/>
    <n v="29"/>
    <s v="ELOHIM S.A."/>
    <n v="10006852"/>
    <s v="DE LA CRUZ MANUEL ALADINO"/>
    <x v="257"/>
  </r>
  <r>
    <n v="1002217845"/>
    <s v="UE01"/>
    <x v="27"/>
    <d v="1899-12-30T14:56:00"/>
    <x v="5069"/>
    <s v="9000812730"/>
    <s v="012-022-00317853"/>
    <n v="2358"/>
    <n v="2643.8"/>
    <s v="ZPVN"/>
    <s v="40570295"/>
    <s v="0000398434"/>
    <n v="8002837055"/>
    <x v="3865"/>
    <x v="3"/>
    <x v="3"/>
    <n v="360"/>
    <s v="BOL"/>
    <s v="101732"/>
    <x v="35"/>
    <s v="801580"/>
    <s v="DECORAMOS,"/>
    <x v="23"/>
    <s v="DECORAMOS / VIA A MANTA"/>
    <x v="33"/>
    <s v="O-Manabi-Manta"/>
    <n v="486"/>
    <x v="129"/>
    <x v="129"/>
    <s v="100014881"/>
    <s v="HARO VICENTE"/>
    <s v="ZEMU"/>
    <x v="186"/>
    <s v="2"/>
    <s v="Sin Pallet"/>
    <n v="0"/>
    <n v="0"/>
    <x v="0"/>
    <n v="27290"/>
    <n v="18030"/>
    <n v="9260"/>
    <n v="406.8"/>
    <m/>
    <x v="127"/>
    <n v="12"/>
    <s v="12"/>
    <n v="18"/>
    <x v="1"/>
    <n v="1.1300000000000001"/>
    <n v="22.6"/>
    <s v="SANJOPAS S.A."/>
    <n v="1022361"/>
    <s v="ESCOBAR VILLARREAL JORGE FRANCISCO"/>
    <x v="186"/>
  </r>
  <r>
    <n v="1002217712"/>
    <s v="UE01"/>
    <x v="27"/>
    <d v="1899-12-30T14:59:00"/>
    <x v="5070"/>
    <s v="9000812731"/>
    <s v="012-022-00317854"/>
    <n v="4524.8"/>
    <n v="5073.24"/>
    <s v="ZPVN"/>
    <s v="40570290"/>
    <s v="0000398416"/>
    <n v="8002836894"/>
    <x v="3866"/>
    <x v="4"/>
    <x v="4"/>
    <n v="640"/>
    <s v="BOL"/>
    <s v="104029"/>
    <x v="34"/>
    <s v="805879"/>
    <s v="BODEGA PRINCIPAL"/>
    <x v="22"/>
    <s v="CALLE NUMERO 4 Y AV UNIVERSITARIA"/>
    <x v="32"/>
    <s v="O-Esmeraldas-Esmeraldas"/>
    <n v="388"/>
    <x v="35"/>
    <x v="35"/>
    <s v="100014897"/>
    <s v="CHAUCA RAMIRO"/>
    <s v="ZETT"/>
    <x v="232"/>
    <s v="1"/>
    <s v="Con Pallet"/>
    <n v="0.05"/>
    <n v="32"/>
    <x v="0"/>
    <n v="49500"/>
    <n v="32000"/>
    <n v="17500"/>
    <n v="678.4"/>
    <m/>
    <x v="33"/>
    <n v="12"/>
    <s v="12"/>
    <n v="32"/>
    <x v="1"/>
    <n v="1.06"/>
    <n v="21.2"/>
    <s v="SELVALEGRE S.A."/>
    <n v="1013510"/>
    <s v="ESPARZA ENDARA ALVARO DAMIAN"/>
    <x v="232"/>
  </r>
  <r>
    <n v="1002217868"/>
    <s v="UE01"/>
    <x v="27"/>
    <d v="1899-12-30T15:03:00"/>
    <x v="5071"/>
    <s v="9000812733"/>
    <s v="012-022-00317855"/>
    <n v="2563.1999999999998"/>
    <n v="2873.87"/>
    <s v="ZPVN"/>
    <s v="40569752"/>
    <s v="0000397787"/>
    <n v="8002837085"/>
    <x v="3867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70"/>
    <n v="18010"/>
    <n v="8860"/>
    <n v="190.8"/>
    <m/>
    <x v="0"/>
    <n v="12"/>
    <s v="12"/>
    <n v="18"/>
    <x v="1"/>
    <n v="0.53"/>
    <n v="10.600000000000001"/>
    <s v="TRANSPORTE PROPIO"/>
    <n v="1013643"/>
    <s v="POZO TARUPI MARCELO JAVIER"/>
    <x v="0"/>
  </r>
  <r>
    <n v="1002217832"/>
    <s v="UE01"/>
    <x v="27"/>
    <d v="1899-12-30T15:06:00"/>
    <x v="5072"/>
    <s v="9000812734"/>
    <s v="012-022-00317856"/>
    <n v="4415.3999999999996"/>
    <n v="4950.58"/>
    <s v="ZPVN"/>
    <s v="40570325"/>
    <s v="0000398481"/>
    <n v="8002837040"/>
    <x v="3868"/>
    <x v="9"/>
    <x v="9"/>
    <n v="660"/>
    <s v="BOL"/>
    <s v="101664"/>
    <x v="8"/>
    <s v="809652"/>
    <s v="ROJAS ALBARRACIN CARMEN JULIA"/>
    <x v="92"/>
    <s v="LA PRADERA B SOLAR 2  Y JUAN PABLO"/>
    <x v="157"/>
    <s v="O-Eloro-Huaquillas"/>
    <n v="653"/>
    <x v="6"/>
    <x v="6"/>
    <s v="10000175"/>
    <s v="CALDERON CHASIPANTA JUAN CARLOS"/>
    <s v="ZETT"/>
    <x v="52"/>
    <s v="2"/>
    <s v="Sin Pallet"/>
    <n v="0"/>
    <n v="0"/>
    <x v="0"/>
    <n v="51280"/>
    <n v="33080"/>
    <n v="18200"/>
    <n v="1221"/>
    <m/>
    <x v="6"/>
    <n v="12"/>
    <s v="12"/>
    <n v="33"/>
    <x v="1"/>
    <n v="1.85"/>
    <n v="37"/>
    <s v="TRANSPORTE PROPIO"/>
    <n v="1013241"/>
    <s v="COMPAÑÍA DE TRANSPORTE DE CARGA PES"/>
    <x v="52"/>
  </r>
  <r>
    <n v="1002217895"/>
    <s v="UE01"/>
    <x v="27"/>
    <d v="1899-12-30T15:08:00"/>
    <x v="5073"/>
    <s v="9000812735"/>
    <s v="012-022-00317857"/>
    <n v="2319.08"/>
    <n v="2600.17"/>
    <s v="ZPVN"/>
    <s v="40570327"/>
    <s v="P000034255"/>
    <n v="8002837119"/>
    <x v="3869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14986"/>
    <s v="CALDERON MARCO"/>
    <s v="ZEMU"/>
    <x v="89"/>
    <s v="2"/>
    <s v="Sin Pallet"/>
    <n v="0"/>
    <n v="0"/>
    <x v="0"/>
    <n v="27000"/>
    <n v="18000"/>
    <n v="9000"/>
    <n v="248.4"/>
    <m/>
    <x v="7"/>
    <n v="12"/>
    <s v="12"/>
    <n v="18"/>
    <x v="1"/>
    <n v="0.69000000000000006"/>
    <n v="13.8"/>
    <s v="TRANSPORTE PROPIO"/>
    <n v="1013388"/>
    <s v="CAMPAÑA MALDONADO BLANCA CECILIA"/>
    <x v="89"/>
  </r>
  <r>
    <n v="1002217839"/>
    <s v="UE01"/>
    <x v="27"/>
    <d v="1899-12-30T15:10:00"/>
    <x v="5074"/>
    <s v=""/>
    <s v=""/>
    <n v="0"/>
    <n v="0"/>
    <s v="ZPRC"/>
    <s v="2500109033"/>
    <s v="P000034243"/>
    <n v="8002837049"/>
    <x v="3870"/>
    <x v="6"/>
    <x v="6"/>
    <n v="480"/>
    <s v="BOL"/>
    <s v="101586"/>
    <x v="33"/>
    <s v="801503"/>
    <s v="FERRIGONZ No 3"/>
    <x v="19"/>
    <s v="AV GONZALO LEON Y AV LIBERTAD"/>
    <x v="50"/>
    <s v="O-Pichincha-Cayambe"/>
    <n v="40"/>
    <x v="112"/>
    <x v="112"/>
    <s v="100014919"/>
    <s v="GRANDA ANIBAL"/>
    <s v="ZEMT"/>
    <x v="280"/>
    <s v="1"/>
    <s v="Con Pallet"/>
    <n v="0.05"/>
    <n v="24"/>
    <x v="0"/>
    <n v="39640"/>
    <n v="24050"/>
    <n v="15590"/>
    <n v="100.8"/>
    <m/>
    <x v="110"/>
    <n v="12"/>
    <s v="12"/>
    <n v="24"/>
    <x v="1"/>
    <n v="0.21"/>
    <n v="4.2"/>
    <s v="TRANSSJQ S.A."/>
    <n v="1013949"/>
    <s v="MEDIAVILLA FLORES WILSON PATRICIO"/>
    <x v="280"/>
  </r>
  <r>
    <n v="1002217853"/>
    <s v="UE01"/>
    <x v="27"/>
    <d v="1899-12-30T15:13:00"/>
    <x v="5075"/>
    <s v="9000812737"/>
    <s v="012-022-00317858"/>
    <n v="3297.6"/>
    <n v="3697.29"/>
    <s v="ZPVN"/>
    <s v="40570298"/>
    <s v="0000398435"/>
    <n v="8002837066"/>
    <x v="3871"/>
    <x v="4"/>
    <x v="4"/>
    <n v="480"/>
    <s v="BOL"/>
    <s v="103114"/>
    <x v="146"/>
    <s v="809724"/>
    <s v="OBRA CONSORCIO MALIMPA ZAPALLO"/>
    <x v="11"/>
    <s v="VIA PRINCIPAL RECINTO ZAPALLO"/>
    <x v="190"/>
    <s v="O-Esmeraldas-Zapallo"/>
    <n v="308"/>
    <x v="90"/>
    <x v="90"/>
    <s v="100019698"/>
    <s v="VELASTEGUI JHONATAN"/>
    <s v="ZEMT"/>
    <x v="122"/>
    <s v="2"/>
    <s v="Sin Pallet"/>
    <n v="0"/>
    <n v="0"/>
    <x v="0"/>
    <n v="38100"/>
    <n v="24020"/>
    <n v="14080"/>
    <n v="475.2"/>
    <m/>
    <x v="88"/>
    <n v="12"/>
    <s v="12"/>
    <n v="24"/>
    <x v="1"/>
    <n v="0.99"/>
    <n v="19.8"/>
    <s v="LIDENORTI S.A."/>
    <n v="1021893"/>
    <s v="VELASTEGUI ROMO LENIN ALEXANDER"/>
    <x v="122"/>
  </r>
  <r>
    <n v="1002217828"/>
    <s v="UE01"/>
    <x v="27"/>
    <d v="1899-12-30T15:18:00"/>
    <x v="5076"/>
    <s v="9000812740"/>
    <s v="012-022-00317859"/>
    <n v="3201.6"/>
    <n v="3589.65"/>
    <s v="ZPVN"/>
    <s v="40570343"/>
    <s v="P000034260"/>
    <n v="8002837035"/>
    <x v="3872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138"/>
    <x v="138"/>
    <s v="100014953"/>
    <s v="ALBUJA CESAR"/>
    <s v="ZEMT"/>
    <x v="197"/>
    <s v="1"/>
    <s v="Con Pallet"/>
    <n v="0.05"/>
    <n v="24"/>
    <x v="0"/>
    <n v="38550"/>
    <n v="24010"/>
    <n v="14540"/>
    <n v="494.4"/>
    <m/>
    <x v="136"/>
    <n v="12"/>
    <s v="12"/>
    <n v="24"/>
    <x v="1"/>
    <n v="1.03"/>
    <n v="20.599999999999998"/>
    <s v="RUTAS COTACACHENSES S.A."/>
    <n v="1013946"/>
    <s v="ALBUJA RUIZ CESAR UBEN"/>
    <x v="197"/>
  </r>
  <r>
    <n v="1002217886"/>
    <s v="UE01"/>
    <x v="27"/>
    <d v="1899-12-30T15:20:00"/>
    <x v="5077"/>
    <s v="9000812741"/>
    <s v="012-022-00317860"/>
    <n v="4353.7"/>
    <n v="4881.3900000000003"/>
    <s v="ZPVN"/>
    <s v="40570330"/>
    <s v="P000034257"/>
    <n v="8002837107"/>
    <x v="3873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60"/>
    <n v="34090"/>
    <n v="17970"/>
    <n v="503.2"/>
    <m/>
    <x v="7"/>
    <n v="12"/>
    <s v="12"/>
    <n v="34"/>
    <x v="1"/>
    <n v="0.74"/>
    <n v="14.799999999999999"/>
    <s v="TRANSPORTE PROPIO"/>
    <n v="1013388"/>
    <s v="CAMPAÑA MALDONADO BLANCA CECILIA"/>
    <x v="38"/>
  </r>
  <r>
    <n v="1002217897"/>
    <s v="UE01"/>
    <x v="27"/>
    <d v="1899-12-30T15:26:00"/>
    <x v="5078"/>
    <s v="9000812746"/>
    <s v="012-022-00317861"/>
    <n v="4153.6000000000004"/>
    <n v="4657.04"/>
    <s v="ZPVN"/>
    <s v="40569577"/>
    <s v="0000397375"/>
    <n v="8002837122"/>
    <x v="3874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21749"/>
    <s v="GUAMAN LUIS ALFREDO"/>
    <s v="ZETT"/>
    <x v="217"/>
    <s v="2"/>
    <s v="Sin Pallet"/>
    <n v="0"/>
    <n v="0"/>
    <x v="0"/>
    <n v="49440"/>
    <n v="32040"/>
    <n v="17400"/>
    <n v="889.6"/>
    <m/>
    <x v="143"/>
    <n v="12"/>
    <s v="12"/>
    <n v="32"/>
    <x v="1"/>
    <n v="1.3900000000000001"/>
    <n v="27.8"/>
    <s v="TRANSPORTE PROPIO"/>
    <n v="1013635"/>
    <s v="ROMAN BAJANA JHONATHAN MARCEL"/>
    <x v="217"/>
  </r>
  <r>
    <n v="1002217771"/>
    <s v="UE01"/>
    <x v="27"/>
    <d v="1899-12-30T15:27:00"/>
    <x v="5079"/>
    <s v="9000812748"/>
    <s v="012-022-00317863"/>
    <n v="1227.31"/>
    <n v="1376.07"/>
    <s v="ZPVN"/>
    <s v="40570322"/>
    <s v="0000398479"/>
    <n v="8002836953"/>
    <x v="3875"/>
    <x v="5"/>
    <x v="5"/>
    <n v="20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4895"/>
    <s v="TERAN JAIME"/>
    <s v="ZETT"/>
    <x v="162"/>
    <s v="1"/>
    <s v="Con Pallet"/>
    <n v="0.05"/>
    <n v="10"/>
    <x v="0"/>
    <n v="18674.375"/>
    <n v="10009.375"/>
    <n v="8665"/>
    <n v="88"/>
    <m/>
    <x v="79"/>
    <n v="12"/>
    <s v="12"/>
    <n v="10"/>
    <x v="1"/>
    <n v="0.44"/>
    <n v="8.8000000000000007"/>
    <s v="LA ARMENIA S.A."/>
    <n v="1013564"/>
    <s v="VIVERO MORALES MILTON CICERON"/>
    <x v="162"/>
  </r>
  <r>
    <n v="1002217771"/>
    <s v="UE01"/>
    <x v="27"/>
    <d v="1899-12-30T15:27:00"/>
    <x v="5080"/>
    <s v="9000812747"/>
    <s v="012-022-00317862"/>
    <n v="2942.79"/>
    <n v="3299.47"/>
    <s v="ZPVN"/>
    <s v="40570322"/>
    <s v="0000398478"/>
    <n v="8002836954"/>
    <x v="3875"/>
    <x v="6"/>
    <x v="6"/>
    <n v="44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4895"/>
    <s v="TERAN JAIME"/>
    <s v="ZETT"/>
    <x v="162"/>
    <s v="1"/>
    <s v="Con Pallet"/>
    <n v="0.05"/>
    <n v="22"/>
    <x v="0"/>
    <n v="30685.625"/>
    <n v="22020.625"/>
    <n v="8665"/>
    <n v="193.6"/>
    <m/>
    <x v="79"/>
    <n v="12"/>
    <s v="12"/>
    <n v="22"/>
    <x v="1"/>
    <n v="0.44"/>
    <n v="8.7999999999999989"/>
    <s v="LA ARMENIA S.A."/>
    <n v="1013564"/>
    <s v="VIVERO MORALES MILTON CICERON"/>
    <x v="162"/>
  </r>
  <r>
    <n v="1002217899"/>
    <s v="UE01"/>
    <x v="27"/>
    <d v="1899-12-30T15:33:00"/>
    <x v="5081"/>
    <s v="9000812752"/>
    <s v="012-022-00317864"/>
    <n v="4290"/>
    <n v="4809.9799999999996"/>
    <s v="ZPVN"/>
    <s v="40570277"/>
    <s v="0000398387"/>
    <n v="8002837126"/>
    <x v="387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70"/>
    <n v="33100"/>
    <n v="18370"/>
    <n v="594"/>
    <m/>
    <x v="138"/>
    <n v="12"/>
    <s v="12"/>
    <n v="33"/>
    <x v="1"/>
    <n v="0.9"/>
    <n v="18"/>
    <s v="TRANSPORTE PROPIO"/>
    <n v="1017512"/>
    <s v="PACHECO SALAZAR WILSON FABIAN"/>
    <x v="274"/>
  </r>
  <r>
    <n v="1002217747"/>
    <s v="UE01"/>
    <x v="27"/>
    <d v="1899-12-30T15:35:00"/>
    <x v="5082"/>
    <s v="9000812754"/>
    <s v="012-022-00317865"/>
    <n v="3158.3"/>
    <n v="3541.11"/>
    <s v="ZPVN"/>
    <s v="40569471"/>
    <s v="0000397766"/>
    <n v="8002836931"/>
    <x v="3877"/>
    <x v="4"/>
    <x v="4"/>
    <n v="480"/>
    <s v="BOL"/>
    <s v="10000132"/>
    <x v="324"/>
    <s v="806881"/>
    <s v="FERRETERIA EL FERRETERO"/>
    <x v="93"/>
    <s v="AV. PANAMERICANA NORTE"/>
    <x v="158"/>
    <s v="O-Bolivar-Guaranda"/>
    <n v="342"/>
    <x v="28"/>
    <x v="28"/>
    <s v="100018432"/>
    <s v="AYALA LUIS"/>
    <s v="ZEMT"/>
    <x v="167"/>
    <s v="2"/>
    <s v="Sin Pallet"/>
    <n v="0"/>
    <n v="0"/>
    <x v="0"/>
    <n v="39900"/>
    <n v="24010"/>
    <n v="15890"/>
    <n v="571.20000000000005"/>
    <m/>
    <x v="26"/>
    <n v="12"/>
    <s v="12"/>
    <n v="24"/>
    <x v="1"/>
    <n v="1.1900000000000002"/>
    <n v="23.8"/>
    <s v="TRIMPESAS S.A."/>
    <n v="1014322"/>
    <s v="ESPARZA REVELO JORGE MARCELO"/>
    <x v="167"/>
  </r>
  <r>
    <n v="1002217936"/>
    <s v="UE01"/>
    <x v="27"/>
    <d v="1899-12-30T15:41:00"/>
    <x v="5083"/>
    <s v="9000812757"/>
    <s v="012-022-00317866"/>
    <n v="4290"/>
    <n v="4809.9799999999996"/>
    <s v="ZPVN"/>
    <s v="40570277"/>
    <s v="0000398388"/>
    <n v="8002837178"/>
    <x v="387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1120"/>
    <n v="33070"/>
    <n v="18050"/>
    <n v="594"/>
    <m/>
    <x v="138"/>
    <n v="12"/>
    <s v="12"/>
    <n v="33"/>
    <x v="1"/>
    <n v="0.9"/>
    <n v="18"/>
    <s v="TRANSPORTE PROPIO"/>
    <n v="1017512"/>
    <s v="PACHECO SALAZAR WILSON FABIAN"/>
    <x v="212"/>
  </r>
  <r>
    <n v="1002217855"/>
    <s v="UE01"/>
    <x v="27"/>
    <d v="1899-12-30T15:49:00"/>
    <x v="5084"/>
    <s v="9000812762"/>
    <s v="012-022-00317868"/>
    <n v="484.8"/>
    <n v="543.55999999999995"/>
    <s v="ZPVN"/>
    <s v="40570364"/>
    <s v="0000398552"/>
    <n v="8002837070"/>
    <x v="3879"/>
    <x v="5"/>
    <x v="5"/>
    <n v="80"/>
    <s v="BOL"/>
    <s v="103020"/>
    <x v="20"/>
    <s v="804380"/>
    <s v="SUCURSAL LATACUNGA"/>
    <x v="6"/>
    <s v="MARCO AURELIO SUBIA"/>
    <x v="17"/>
    <s v="O-Cotopaxi-Latacunga"/>
    <n v="198"/>
    <x v="159"/>
    <x v="159"/>
    <s v="100015026"/>
    <s v="GUAMAN LUIS"/>
    <s v="ZEMT"/>
    <x v="240"/>
    <s v="2"/>
    <s v="Sin Pallet"/>
    <n v="0"/>
    <n v="0"/>
    <x v="0"/>
    <n v="11766.666999999999"/>
    <n v="4006.6669999999999"/>
    <n v="7760"/>
    <n v="59.2"/>
    <m/>
    <x v="156"/>
    <n v="12"/>
    <s v="12"/>
    <n v="4"/>
    <x v="1"/>
    <n v="0.74"/>
    <n v="14.8"/>
    <s v="TRAPSA C.A."/>
    <n v="1013279"/>
    <s v="TAPIA CAMPAÑA NESTOR HEMIRO"/>
    <x v="240"/>
  </r>
  <r>
    <n v="1002217855"/>
    <s v="UE01"/>
    <x v="27"/>
    <d v="1899-12-30T15:49:00"/>
    <x v="5085"/>
    <s v="9000812761"/>
    <s v="012-022-00317867"/>
    <n v="2628"/>
    <n v="2946.53"/>
    <s v="ZPVN"/>
    <s v="40570364"/>
    <s v="0000398551"/>
    <n v="8002837069"/>
    <x v="3879"/>
    <x v="6"/>
    <x v="6"/>
    <n v="400"/>
    <s v="BOL"/>
    <s v="103020"/>
    <x v="20"/>
    <s v="804380"/>
    <s v="SUCURSAL LATACUNGA"/>
    <x v="6"/>
    <s v="MARCO AURELIO SUBIA"/>
    <x v="17"/>
    <s v="O-Cotopaxi-Latacunga"/>
    <n v="198"/>
    <x v="159"/>
    <x v="159"/>
    <s v="100015026"/>
    <s v="GUAMAN LUIS"/>
    <s v="ZEMT"/>
    <x v="240"/>
    <s v="2"/>
    <s v="Sin Pallet"/>
    <n v="0"/>
    <n v="0"/>
    <x v="0"/>
    <n v="27793.332999999999"/>
    <n v="20033.332999999999"/>
    <n v="7760"/>
    <n v="296"/>
    <m/>
    <x v="156"/>
    <n v="12"/>
    <s v="12"/>
    <n v="20"/>
    <x v="1"/>
    <n v="0.74"/>
    <n v="14.8"/>
    <s v="TRAPSA C.A."/>
    <n v="1013279"/>
    <s v="TAPIA CAMPAÑA NESTOR HEMIRO"/>
    <x v="240"/>
  </r>
  <r>
    <n v="1002217876"/>
    <s v="UE01"/>
    <x v="27"/>
    <d v="1899-12-30T15:50:00"/>
    <x v="5086"/>
    <s v="9000812764"/>
    <s v="012-022-00317870"/>
    <n v="1564.97"/>
    <n v="1754.66"/>
    <s v="ZPVN"/>
    <s v="40570304"/>
    <s v="P000034252"/>
    <n v="8002837097"/>
    <x v="3880"/>
    <x v="3"/>
    <x v="3"/>
    <n v="240"/>
    <s v="BOL"/>
    <s v="101627"/>
    <x v="49"/>
    <s v="805951"/>
    <s v="LOCAL EL COCA 2"/>
    <x v="33"/>
    <s v="AV 9 DE OCTUBRE Y LIMONCOCHA"/>
    <x v="49"/>
    <s v="O-Orellana-Elcoca"/>
    <n v="355"/>
    <x v="115"/>
    <x v="115"/>
    <s v="100016021"/>
    <s v="LARA CARLOS"/>
    <s v="ZEMT"/>
    <x v="160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  <n v="1013515"/>
    <s v="LARA MARTINEZ LUIS NESTOR"/>
    <x v="160"/>
  </r>
  <r>
    <n v="1002217876"/>
    <s v="UE01"/>
    <x v="27"/>
    <d v="1899-12-30T15:50:00"/>
    <x v="5087"/>
    <s v="9000812763"/>
    <s v="012-022-00317869"/>
    <n v="1628.8"/>
    <n v="1826.23"/>
    <s v="ZPVN"/>
    <s v="40570303"/>
    <s v="P000034251"/>
    <n v="8002837098"/>
    <x v="3880"/>
    <x v="4"/>
    <x v="4"/>
    <n v="240"/>
    <s v="BOL"/>
    <s v="101627"/>
    <x v="49"/>
    <s v="805951"/>
    <s v="LOCAL EL COCA 2"/>
    <x v="33"/>
    <s v="AV 9 DE OCTUBRE Y LIMONCOCHA"/>
    <x v="49"/>
    <s v="O-Orellana-Elcoca"/>
    <n v="355"/>
    <x v="115"/>
    <x v="115"/>
    <s v="100016021"/>
    <s v="LARA CARLOS"/>
    <s v="ZEMT"/>
    <x v="160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  <n v="1013515"/>
    <s v="LARA MARTINEZ LUIS NESTOR"/>
    <x v="160"/>
  </r>
  <r>
    <n v="1002217928"/>
    <s v="UE01"/>
    <x v="27"/>
    <d v="1899-12-30T15:56:00"/>
    <x v="5088"/>
    <s v="9000812769"/>
    <s v="012-022-00317871"/>
    <n v="4038.6"/>
    <n v="4528.1000000000004"/>
    <s v="ZPVN"/>
    <s v="40569215"/>
    <s v="0000396888"/>
    <n v="8002837163"/>
    <x v="3881"/>
    <x v="8"/>
    <x v="8"/>
    <n v="31.74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7420"/>
    <n v="31740"/>
    <n v="15680"/>
    <n v="0"/>
    <m/>
    <x v="3"/>
    <n v="12"/>
    <s v="12"/>
    <n v="31.74"/>
    <x v="1"/>
    <n v="0"/>
    <n v="0"/>
    <s v="MAMUT ANDINO C.A."/>
    <n v="1013076"/>
    <s v="MAMUT ANDINO C.A."/>
    <x v="207"/>
  </r>
  <r>
    <n v="1002217925"/>
    <s v="UE01"/>
    <x v="27"/>
    <d v="1899-12-30T15:58:00"/>
    <x v="5089"/>
    <s v="9000812773"/>
    <s v="012-022-00317873"/>
    <n v="1605.6"/>
    <n v="1800.21"/>
    <s v="ZPVN"/>
    <s v="40570384"/>
    <s v="0000398606"/>
    <n v="8002837159"/>
    <x v="3882"/>
    <x v="3"/>
    <x v="3"/>
    <n v="240"/>
    <s v="BOL"/>
    <s v="101495"/>
    <x v="123"/>
    <s v="800869"/>
    <s v="FERRETERIA BALCAZAR"/>
    <x v="54"/>
    <s v="ALEJANDRO LABAKA S/N Y JAIME ROLDOS"/>
    <x v="94"/>
    <s v="O-Orellana-Lajoyadelossacch"/>
    <n v="371"/>
    <x v="52"/>
    <x v="52"/>
    <s v="100014855"/>
    <s v="PALACIOS ALFONSO"/>
    <s v="ZETT"/>
    <x v="67"/>
    <s v="1"/>
    <s v="Con Pallet"/>
    <n v="0.05"/>
    <n v="12"/>
    <x v="0"/>
    <n v="21117.5"/>
    <n v="12007.5"/>
    <n v="9110"/>
    <n v="290.39999999999998"/>
    <m/>
    <x v="50"/>
    <n v="12"/>
    <s v="12"/>
    <n v="12"/>
    <x v="1"/>
    <n v="1.21"/>
    <n v="24.2"/>
    <s v="NARVAEZ VACA CIA. LTDA."/>
    <n v="1013947"/>
    <s v="LOYO LIMA JORGE FERNANDO"/>
    <x v="67"/>
  </r>
  <r>
    <n v="1002217925"/>
    <s v="UE01"/>
    <x v="27"/>
    <d v="1899-12-30T15:58:00"/>
    <x v="5090"/>
    <s v="9000812772"/>
    <s v="012-022-00317872"/>
    <n v="2784"/>
    <n v="3121.44"/>
    <s v="ZPVN"/>
    <s v="40570384"/>
    <s v="0000398605"/>
    <n v="8002837158"/>
    <x v="3882"/>
    <x v="4"/>
    <x v="4"/>
    <n v="400"/>
    <s v="BOL"/>
    <s v="101495"/>
    <x v="123"/>
    <s v="800869"/>
    <s v="FERRETERIA BALCAZAR"/>
    <x v="54"/>
    <s v="ALEJANDRO LABAKA S/N Y JAIME ROLDOS"/>
    <x v="94"/>
    <s v="O-Orellana-Lajoyadelossacch"/>
    <n v="371"/>
    <x v="52"/>
    <x v="52"/>
    <s v="100014855"/>
    <s v="PALACIOS ALFONSO"/>
    <s v="ZETT"/>
    <x v="67"/>
    <s v="1"/>
    <s v="Con Pallet"/>
    <n v="0.05"/>
    <n v="20"/>
    <x v="0"/>
    <n v="29122.5"/>
    <n v="20012.5"/>
    <n v="9110"/>
    <n v="484"/>
    <m/>
    <x v="50"/>
    <n v="12"/>
    <s v="12"/>
    <n v="20"/>
    <x v="1"/>
    <n v="1.21"/>
    <n v="24.2"/>
    <s v="NARVAEZ VACA CIA. LTDA."/>
    <n v="1013947"/>
    <s v="LOYO LIMA JORGE FERNANDO"/>
    <x v="67"/>
  </r>
  <r>
    <n v="1002217945"/>
    <s v="UE01"/>
    <x v="27"/>
    <d v="1899-12-30T16:01:00"/>
    <x v="5091"/>
    <s v="9000812774"/>
    <s v="012-022-00317874"/>
    <n v="2390"/>
    <n v="2679.68"/>
    <s v="ZPVN"/>
    <s v="40570158"/>
    <s v="P000034214"/>
    <n v="8002837190"/>
    <x v="3883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50"/>
    <n v="9040"/>
    <n v="183.6"/>
    <m/>
    <x v="7"/>
    <n v="12"/>
    <s v="12"/>
    <n v="18"/>
    <x v="1"/>
    <n v="0.51"/>
    <n v="10.199999999999999"/>
    <s v="TRANSPORTE PROPIO"/>
    <n v="1013388"/>
    <s v="CAMPAÑA MALDONADO BLANCA CECILIA"/>
    <x v="8"/>
  </r>
  <r>
    <n v="1002217941"/>
    <s v="UE01"/>
    <x v="27"/>
    <d v="1899-12-30T16:04:00"/>
    <x v="5092"/>
    <s v="9000812779"/>
    <s v="012-022-00317877"/>
    <n v="270.8"/>
    <n v="303.63"/>
    <s v="ZPVN"/>
    <s v="40570380"/>
    <s v="P000034274"/>
    <n v="8002837184"/>
    <x v="3884"/>
    <x v="7"/>
    <x v="7"/>
    <n v="40"/>
    <s v="BOL"/>
    <s v="101500"/>
    <x v="30"/>
    <s v="801442"/>
    <s v="DISTRIBUIDORA ROSERO S.C.C."/>
    <x v="1"/>
    <s v="VIA INTEROCEANICA S/N Y ENTRAD FERR"/>
    <x v="10"/>
    <s v="O-Pichincha-Tumbaco"/>
    <n v="110"/>
    <x v="137"/>
    <x v="137"/>
    <s v="100014983"/>
    <s v="GUEVARA DIEGO"/>
    <s v="ZETT"/>
    <x v="196"/>
    <s v="1"/>
    <s v="Con Pallet"/>
    <n v="0.05"/>
    <n v="2"/>
    <x v="0"/>
    <n v="8177.0829999999996"/>
    <n v="2003.75"/>
    <n v="6173.3329999999996"/>
    <n v="18.399999999999999"/>
    <m/>
    <x v="135"/>
    <n v="12"/>
    <s v="12"/>
    <n v="2"/>
    <x v="1"/>
    <n v="0.45999999999999996"/>
    <n v="9.1999999999999993"/>
    <s v="CALDECARGO CIA"/>
    <n v="1013256"/>
    <s v="NARVAEZ VILLACIS BLADIMIR EDGARDO"/>
    <x v="196"/>
  </r>
  <r>
    <n v="1002217941"/>
    <s v="UE01"/>
    <x v="27"/>
    <d v="1899-12-30T16:04:00"/>
    <x v="5093"/>
    <s v="9000812777"/>
    <s v="012-022-00317875"/>
    <n v="494.4"/>
    <n v="554.33000000000004"/>
    <s v="ZPVN"/>
    <s v="40570379"/>
    <s v="P000034273"/>
    <n v="8002837186"/>
    <x v="3884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n v="110"/>
    <x v="137"/>
    <x v="137"/>
    <s v="100014983"/>
    <s v="GUEVARA DIEGO"/>
    <s v="ZETT"/>
    <x v="196"/>
    <s v="1"/>
    <s v="Con Pallet"/>
    <n v="0.05"/>
    <n v="4"/>
    <x v="0"/>
    <n v="10180.833000000001"/>
    <n v="4007.5"/>
    <n v="6173.3329999999996"/>
    <n v="36.799999999999997"/>
    <m/>
    <x v="135"/>
    <n v="12"/>
    <s v="12"/>
    <n v="4"/>
    <x v="1"/>
    <n v="0.45999999999999996"/>
    <n v="9.1999999999999993"/>
    <s v="CALDECARGO CIA"/>
    <n v="1013256"/>
    <s v="NARVAEZ VILLACIS BLADIMIR EDGARDO"/>
    <x v="196"/>
  </r>
  <r>
    <n v="1002217941"/>
    <s v="UE01"/>
    <x v="27"/>
    <d v="1899-12-30T16:04:00"/>
    <x v="5094"/>
    <s v="9000812778"/>
    <s v="012-022-00317876"/>
    <n v="3504.8"/>
    <n v="3929.61"/>
    <s v="ZPVN"/>
    <s v="40570378"/>
    <s v="P000034272"/>
    <n v="8002837185"/>
    <x v="3884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137"/>
    <x v="137"/>
    <s v="100014983"/>
    <s v="GUEVARA DIEGO"/>
    <s v="ZETT"/>
    <x v="196"/>
    <s v="1"/>
    <s v="Con Pallet"/>
    <n v="0.05"/>
    <n v="26"/>
    <x v="0"/>
    <n v="32222.082999999999"/>
    <n v="26048.75"/>
    <n v="6173.3329999999996"/>
    <n v="239.2"/>
    <m/>
    <x v="135"/>
    <n v="12"/>
    <s v="12"/>
    <n v="26"/>
    <x v="1"/>
    <n v="0.45999999999999996"/>
    <n v="9.1999999999999993"/>
    <s v="CALDECARGO CIA"/>
    <n v="1013256"/>
    <s v="NARVAEZ VILLACIS BLADIMIR EDGARDO"/>
    <x v="196"/>
  </r>
  <r>
    <n v="1002217975"/>
    <s v="UE01"/>
    <x v="27"/>
    <d v="1899-12-30T16:10:00"/>
    <x v="5095"/>
    <s v="9000812780"/>
    <s v="012-022-00317878"/>
    <n v="2563.1999999999998"/>
    <n v="2873.87"/>
    <s v="ZPVN"/>
    <s v="40570376"/>
    <s v="0000398600"/>
    <n v="8002837225"/>
    <x v="3885"/>
    <x v="4"/>
    <x v="4"/>
    <n v="360"/>
    <s v="BOL"/>
    <s v="101669"/>
    <x v="155"/>
    <s v="806612"/>
    <s v="OBRA INMODIN COSTA JAMA"/>
    <x v="63"/>
    <s v="VÍA PEDERNALES"/>
    <x v="112"/>
    <s v="O-Manabi-Jama"/>
    <n v="406"/>
    <x v="60"/>
    <x v="60"/>
    <s v="10007757"/>
    <s v="GUALACATA FERNANDEZ MANUEL RAUL"/>
    <s v="ZEMU"/>
    <x v="76"/>
    <s v="2"/>
    <s v="Sin Pallet"/>
    <n v="0"/>
    <n v="0"/>
    <x v="0"/>
    <n v="26950"/>
    <n v="18030"/>
    <n v="8920"/>
    <n v="356.4"/>
    <m/>
    <x v="58"/>
    <n v="12"/>
    <s v="12"/>
    <n v="18"/>
    <x v="1"/>
    <n v="0.99"/>
    <n v="19.799999999999997"/>
    <s v="ALQUINGA &amp; ALQUINGA"/>
    <n v="1022501"/>
    <s v="FLORES RAMIREZ ROGER WILLAN"/>
    <x v="76"/>
  </r>
  <r>
    <n v="1002217937"/>
    <s v="UE01"/>
    <x v="27"/>
    <d v="1899-12-30T16:11:00"/>
    <x v="5096"/>
    <s v="9000812781"/>
    <s v="012-022-00317879"/>
    <n v="4505.6000000000004"/>
    <n v="5051.71"/>
    <s v="ZPVN"/>
    <s v="40570383"/>
    <s v="0000398603"/>
    <n v="8002837179"/>
    <x v="3886"/>
    <x v="7"/>
    <x v="7"/>
    <n v="640"/>
    <s v="BOL"/>
    <s v="101734"/>
    <x v="66"/>
    <s v="800868"/>
    <s v="DIFERPAC"/>
    <x v="19"/>
    <s v="TABACUNDO, PANAMERICANA NORTE  Y CA"/>
    <x v="50"/>
    <s v="O-Pichincha-Cayambe"/>
    <n v="40"/>
    <x v="70"/>
    <x v="70"/>
    <s v="100017519"/>
    <s v="VILLALBA PATRICIO"/>
    <s v="ZETT"/>
    <x v="90"/>
    <s v="1"/>
    <s v="Con Pallet"/>
    <n v="0.05"/>
    <n v="32"/>
    <x v="0"/>
    <n v="50670"/>
    <n v="32040"/>
    <n v="18630"/>
    <n v="134.4"/>
    <m/>
    <x v="68"/>
    <n v="12"/>
    <s v="12"/>
    <n v="32"/>
    <x v="1"/>
    <n v="0.21000000000000002"/>
    <n v="4.2"/>
    <s v="TRANSPORTE PROPIO"/>
    <n v="1014205"/>
    <s v="NEWSTEEL TRANSPORTES ECUATORIANOS"/>
    <x v="90"/>
  </r>
  <r>
    <n v="1002217943"/>
    <s v="UE01"/>
    <x v="27"/>
    <d v="1899-12-30T16:14:00"/>
    <x v="5097"/>
    <s v="9000812783"/>
    <s v="012-022-00317880"/>
    <n v="2372.27"/>
    <n v="2659.8"/>
    <s v="ZPVN"/>
    <s v="40570394"/>
    <s v="P000034278"/>
    <n v="8002837188"/>
    <x v="3887"/>
    <x v="3"/>
    <x v="3"/>
    <n v="360"/>
    <s v="BOL"/>
    <s v="101627"/>
    <x v="49"/>
    <s v="810098"/>
    <s v="OBRA RECINTO CUPA"/>
    <x v="65"/>
    <s v="VIA PRINCIPAL CUPA INGRESO POR FER"/>
    <x v="115"/>
    <s v="O-Esmeraldas-Quininde"/>
    <n v="293"/>
    <x v="39"/>
    <x v="39"/>
    <s v="100014979"/>
    <s v="REALPE RICARDO"/>
    <s v="ZEMU"/>
    <x v="156"/>
    <s v="2"/>
    <s v="Sin Pallet"/>
    <n v="0"/>
    <n v="0"/>
    <x v="0"/>
    <n v="26780"/>
    <n v="18030"/>
    <n v="8750"/>
    <n v="273.60000000000002"/>
    <m/>
    <x v="37"/>
    <n v="12"/>
    <s v="12"/>
    <n v="18"/>
    <x v="1"/>
    <n v="0.76"/>
    <n v="15.200000000000001"/>
    <s v="TRANSPIONER S.A."/>
    <n v="1014100"/>
    <s v="SIGUENZA PARRA FROILAN ALEJANDRO"/>
    <x v="156"/>
  </r>
  <r>
    <n v="1002217873"/>
    <s v="UE01"/>
    <x v="27"/>
    <d v="1899-12-30T16:16:00"/>
    <x v="5098"/>
    <s v="9000802393"/>
    <s v="013-020-00047730"/>
    <n v="4323.3500000000004"/>
    <n v="4847.37"/>
    <s v="ZPDF"/>
    <s v="70176357"/>
    <s v="0000398339"/>
    <n v="8002837091"/>
    <x v="3888"/>
    <x v="2"/>
    <x v="2"/>
    <n v="32.78"/>
    <s v="T"/>
    <s v="1013576"/>
    <x v="226"/>
    <s v="810921"/>
    <s v="GRANEL DERMIGON"/>
    <x v="68"/>
    <s v="AV PRINCIPAL Y PARQUE INDUSTRIAL"/>
    <x v="120"/>
    <s v="O-Guayas-Guayaquil"/>
    <n v="524"/>
    <x v="1"/>
    <x v="1"/>
    <s v="10003091"/>
    <s v="SARAGURO GRANDA ANGEL MANUEL"/>
    <s v="ZECI"/>
    <x v="136"/>
    <s v="2"/>
    <s v="Sin Pallet"/>
    <n v="0"/>
    <n v="0"/>
    <x v="0"/>
    <n v="52470"/>
    <n v="32780"/>
    <n v="19690"/>
    <n v="1314.81"/>
    <m/>
    <x v="1"/>
    <n v="12"/>
    <s v="12"/>
    <n v="32.78"/>
    <x v="1"/>
    <n v="40.110128126906645"/>
    <n v="40.110128126906645"/>
    <s v="TRANSCONCEM CIA. LTDA."/>
    <n v="1013227"/>
    <s v="COMPAÑIA DE TRANSPORTE PESADO"/>
    <x v="136"/>
  </r>
  <r>
    <n v="1002218002"/>
    <s v="UE01"/>
    <x v="27"/>
    <d v="1899-12-30T16:17:00"/>
    <x v="5099"/>
    <s v="9000812785"/>
    <s v="012-022-00317882"/>
    <n v="1074.83"/>
    <n v="1205.1099999999999"/>
    <s v="ZPVN"/>
    <s v="40570387"/>
    <s v="P000034276"/>
    <n v="8002837259"/>
    <x v="3889"/>
    <x v="7"/>
    <x v="7"/>
    <n v="160"/>
    <s v="BOL"/>
    <s v="101779"/>
    <x v="85"/>
    <s v="806715"/>
    <s v="BLOQUERA SR RUBEN"/>
    <x v="1"/>
    <s v="TRONCAL DE LA SIERRA Y SAN AGUSTIN"/>
    <x v="168"/>
    <s v="O-Pichincha-Checachilpa"/>
    <n v="83"/>
    <x v="124"/>
    <x v="124"/>
    <s v="100015005"/>
    <s v="QUITO LUIS"/>
    <s v="ZEMU"/>
    <x v="175"/>
    <s v="2"/>
    <s v="Sin Pallet"/>
    <n v="0"/>
    <n v="0"/>
    <x v="0"/>
    <n v="12590.556"/>
    <n v="8035.5559999999996"/>
    <n v="4555"/>
    <n v="56"/>
    <m/>
    <x v="122"/>
    <n v="12"/>
    <s v="12"/>
    <n v="8"/>
    <x v="1"/>
    <n v="0.35"/>
    <n v="7"/>
    <s v="LIDENORTI S.A."/>
    <n v="1013649"/>
    <s v="VEGA PEREZ JOSE"/>
    <x v="175"/>
  </r>
  <r>
    <n v="1002218002"/>
    <s v="UE01"/>
    <x v="27"/>
    <d v="1899-12-30T16:17:00"/>
    <x v="5100"/>
    <s v="9000812784"/>
    <s v="012-022-00317881"/>
    <n v="1337.63"/>
    <n v="1499.76"/>
    <s v="ZPVN"/>
    <s v="40570388"/>
    <s v="P000034277"/>
    <n v="8002837260"/>
    <x v="3889"/>
    <x v="6"/>
    <x v="6"/>
    <n v="200"/>
    <s v="BOL"/>
    <s v="101779"/>
    <x v="85"/>
    <s v="803668"/>
    <s v="FERREHOGAR YARUQUI"/>
    <x v="1"/>
    <s v="CALLE QUITO Y SIMON BOLIVAR"/>
    <x v="52"/>
    <s v="O-Pichincha-Yaruqui"/>
    <n v="87"/>
    <x v="124"/>
    <x v="124"/>
    <s v="100015005"/>
    <s v="QUITO LUIS"/>
    <s v="ZEMU"/>
    <x v="175"/>
    <s v="2"/>
    <s v="Sin Pallet"/>
    <n v="0"/>
    <n v="0"/>
    <x v="0"/>
    <n v="14599.444"/>
    <n v="10044.444"/>
    <n v="4555"/>
    <n v="76"/>
    <m/>
    <x v="122"/>
    <n v="12"/>
    <s v="12"/>
    <n v="10"/>
    <x v="1"/>
    <n v="0.38"/>
    <n v="7.6"/>
    <s v="LIDENORTI S.A."/>
    <n v="1013649"/>
    <s v="VEGA PEREZ JOSE"/>
    <x v="175"/>
  </r>
  <r>
    <n v="1002217980"/>
    <s v="UE01"/>
    <x v="27"/>
    <d v="1899-12-30T16:19:00"/>
    <x v="5101"/>
    <s v="9000812786"/>
    <s v="012-022-00317883"/>
    <n v="2300.4"/>
    <n v="2579.23"/>
    <s v="ZPVN"/>
    <s v="40570407"/>
    <s v="0000398644"/>
    <n v="8002837231"/>
    <x v="3890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131"/>
    <x v="131"/>
    <s v="10008262"/>
    <s v="AYALA VIVAS EDISON SANTIAGO"/>
    <s v="ZEMU"/>
    <x v="188"/>
    <s v="2"/>
    <s v="Sin Pallet"/>
    <n v="0"/>
    <n v="0"/>
    <x v="0"/>
    <n v="27250"/>
    <n v="18000"/>
    <n v="9250"/>
    <n v="302.39999999999998"/>
    <m/>
    <x v="129"/>
    <n v="12"/>
    <s v="12"/>
    <n v="18"/>
    <x v="1"/>
    <n v="0.84"/>
    <n v="16.799999999999997"/>
    <s v="SETRAINCE"/>
    <n v="1013806"/>
    <s v="LOPEZ FREDY HERNAN"/>
    <x v="188"/>
  </r>
  <r>
    <n v="1002217967"/>
    <s v="UE01"/>
    <x v="27"/>
    <d v="1899-12-30T16:20:00"/>
    <x v="5102"/>
    <s v="9000812789"/>
    <s v="012-022-00317885"/>
    <n v="1068.8"/>
    <n v="1198.3499999999999"/>
    <s v="ZPVN"/>
    <s v="40570391"/>
    <s v="0000398620"/>
    <n v="8002837217"/>
    <x v="3891"/>
    <x v="3"/>
    <x v="3"/>
    <n v="16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7225"/>
    <n v="8015"/>
    <n v="9210"/>
    <n v="222.4"/>
    <m/>
    <x v="76"/>
    <n v="12"/>
    <s v="12"/>
    <n v="8"/>
    <x v="1"/>
    <n v="1.3900000000000001"/>
    <n v="27.8"/>
    <s v="TRANSPORTE PROPIO"/>
    <n v="1023011"/>
    <s v="PALOMEQUE CAIZA LUIS FERNANDO"/>
    <x v="220"/>
  </r>
  <r>
    <n v="1002217967"/>
    <s v="UE01"/>
    <x v="27"/>
    <d v="1899-12-30T16:20:00"/>
    <x v="5103"/>
    <s v="9000812788"/>
    <s v="012-022-00317884"/>
    <n v="3206.4"/>
    <n v="3595.04"/>
    <s v="ZPVN"/>
    <s v="40570390"/>
    <s v="0000398619"/>
    <n v="8002837216"/>
    <x v="3891"/>
    <x v="3"/>
    <x v="3"/>
    <n v="48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3255"/>
    <n v="24045"/>
    <n v="9210"/>
    <n v="724.8"/>
    <m/>
    <x v="76"/>
    <n v="12"/>
    <s v="12"/>
    <n v="24"/>
    <x v="1"/>
    <n v="1.51"/>
    <n v="30.2"/>
    <s v="TRANSPORTE PROPIO"/>
    <n v="1023011"/>
    <s v="PALOMEQUE CAIZA LUIS FERNANDO"/>
    <x v="220"/>
  </r>
  <r>
    <n v="1002217949"/>
    <s v="UE01"/>
    <x v="27"/>
    <d v="1899-12-30T16:23:00"/>
    <x v="5104"/>
    <s v="9000812790"/>
    <s v="012-022-00317886"/>
    <n v="2275.1999999999998"/>
    <n v="2550.9699999999998"/>
    <s v="ZPVN"/>
    <s v="40569689"/>
    <s v="0000397636"/>
    <n v="8002837196"/>
    <x v="3892"/>
    <x v="5"/>
    <x v="5"/>
    <n v="360"/>
    <s v="BOL"/>
    <s v="101465"/>
    <x v="232"/>
    <s v="801051"/>
    <s v="BODEGA COTOGCHOA"/>
    <x v="5"/>
    <s v="BODEGA COTOGCHOA / VIA A COTOGCHOA"/>
    <x v="5"/>
    <s v="O-Pichincha-Sangolqui"/>
    <n v="130"/>
    <x v="65"/>
    <x v="65"/>
    <s v="100014858"/>
    <s v="MORENO MANUEL"/>
    <s v="ZEMU"/>
    <x v="94"/>
    <s v="2"/>
    <s v="Sin Pallet"/>
    <n v="0"/>
    <n v="0"/>
    <x v="0"/>
    <n v="27120"/>
    <n v="18030"/>
    <n v="9090"/>
    <n v="194.4"/>
    <m/>
    <x v="63"/>
    <n v="12"/>
    <s v="12"/>
    <n v="18"/>
    <x v="1"/>
    <n v="0.54"/>
    <n v="10.8"/>
    <s v="TRANSSJQ S.A."/>
    <n v="1013485"/>
    <s v="PEREZ ALBUJA VICTOR ALEJANDRO"/>
    <x v="94"/>
  </r>
  <r>
    <n v="1002217995"/>
    <s v="UE01"/>
    <x v="27"/>
    <d v="1899-12-30T16:28:00"/>
    <x v="5105"/>
    <s v="9000812793"/>
    <s v="012-022-00317887"/>
    <n v="4514.3999999999996"/>
    <n v="5061.58"/>
    <s v="ZPVN"/>
    <s v="40570411"/>
    <s v="P000034279"/>
    <n v="8002837252"/>
    <x v="3893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9"/>
    <x v="19"/>
    <s v="100019625"/>
    <s v="MENDEZ FRANKLIN"/>
    <s v="ZETT"/>
    <x v="274"/>
    <s v="2"/>
    <s v="Sin Pallet"/>
    <n v="0"/>
    <n v="0"/>
    <x v="0"/>
    <n v="50560"/>
    <n v="33100"/>
    <n v="17460"/>
    <n v="574.20000000000005"/>
    <m/>
    <x v="19"/>
    <n v="12"/>
    <s v="12"/>
    <n v="33"/>
    <x v="1"/>
    <n v="0.87000000000000011"/>
    <n v="17.400000000000002"/>
    <s v="LIDENORTI S.A."/>
    <n v="1013548"/>
    <s v="POZO FUENTES DIEGO FRANCISCO"/>
    <x v="275"/>
  </r>
  <r>
    <n v="1002217953"/>
    <s v="UE01"/>
    <x v="27"/>
    <d v="1899-12-30T16:32:00"/>
    <x v="5106"/>
    <s v="9000812795"/>
    <s v="012-022-00317888"/>
    <n v="2563.1999999999998"/>
    <n v="2873.87"/>
    <s v="ZPVN"/>
    <s v="40570376"/>
    <s v="0000398599"/>
    <n v="8002837199"/>
    <x v="3894"/>
    <x v="4"/>
    <x v="4"/>
    <n v="360"/>
    <s v="BOL"/>
    <s v="101669"/>
    <x v="155"/>
    <s v="806612"/>
    <s v="OBRA INMODIN COSTA JAMA"/>
    <x v="63"/>
    <s v="VÍA PEDERNALES"/>
    <x v="112"/>
    <s v="O-Manabi-Jama"/>
    <n v="406"/>
    <x v="46"/>
    <x v="46"/>
    <s v="100018609"/>
    <s v="CHACON WILSON"/>
    <s v="ZEMU"/>
    <x v="56"/>
    <s v="2"/>
    <s v="Sin Pallet"/>
    <n v="0"/>
    <n v="0"/>
    <x v="0"/>
    <n v="27290"/>
    <n v="18000"/>
    <n v="9290"/>
    <n v="356.4"/>
    <m/>
    <x v="44"/>
    <n v="12"/>
    <s v="12"/>
    <n v="18"/>
    <x v="1"/>
    <n v="0.99"/>
    <n v="19.799999999999997"/>
    <s v="TRAPSA C.A."/>
    <n v="1013764"/>
    <s v="TERAN SARZOSA CRISTIAN DAVID"/>
    <x v="56"/>
  </r>
  <r>
    <n v="1002218023"/>
    <s v="UE01"/>
    <x v="27"/>
    <d v="1899-12-30T16:36:00"/>
    <x v="5107"/>
    <s v=""/>
    <s v=""/>
    <n v="0"/>
    <n v="0"/>
    <s v="ZPRC"/>
    <s v="2500108860"/>
    <s v="P000033811"/>
    <n v="8002837284"/>
    <x v="3895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220"/>
    <n v="18020"/>
    <n v="9200"/>
    <n v="324"/>
    <m/>
    <x v="72"/>
    <n v="12"/>
    <s v="12"/>
    <n v="18"/>
    <x v="1"/>
    <n v="0.9"/>
    <n v="18"/>
    <s v="TRANSPORTE PROPIO"/>
    <n v="1014110"/>
    <s v="RODRIGUEZ CORREA ROSA AYDE"/>
    <x v="96"/>
  </r>
  <r>
    <n v="1002218053"/>
    <s v="UE01"/>
    <x v="27"/>
    <d v="1899-12-30T16:39:00"/>
    <x v="5108"/>
    <s v="9000812801"/>
    <s v="012-022-00317890"/>
    <n v="1027.2"/>
    <n v="1151.7"/>
    <s v="ZPVN"/>
    <s v="40570371"/>
    <s v="0000398590"/>
    <n v="8002837324"/>
    <x v="3896"/>
    <x v="5"/>
    <x v="5"/>
    <n v="160"/>
    <s v="BOL"/>
    <s v="101513"/>
    <x v="263"/>
    <s v="801141"/>
    <s v="B. FERRT LAS PALMAS"/>
    <x v="1"/>
    <s v="FERRT LAS PALMA / NUESTR SRA DE STA"/>
    <x v="66"/>
    <s v="O-Pichincha-Nayon"/>
    <n v="96.3"/>
    <x v="162"/>
    <x v="162"/>
    <s v="100021282"/>
    <s v="PERUGACHI FAUSTO"/>
    <s v="ZEMU"/>
    <x v="245"/>
    <s v="2"/>
    <s v="Sin Pallet"/>
    <n v="0"/>
    <n v="0"/>
    <x v="0"/>
    <n v="12568.333000000001"/>
    <n v="8013.3329999999996"/>
    <n v="4555"/>
    <n v="72"/>
    <m/>
    <x v="158"/>
    <n v="12"/>
    <s v="12"/>
    <n v="8"/>
    <x v="1"/>
    <n v="0.45"/>
    <n v="9"/>
    <s v="TRANSSJQ S.A."/>
    <n v="1021764"/>
    <s v="GARCES MARTINEZ MILTON EDUARDO"/>
    <x v="245"/>
  </r>
  <r>
    <n v="1002218053"/>
    <s v="UE01"/>
    <x v="27"/>
    <d v="1899-12-30T16:39:00"/>
    <x v="5109"/>
    <s v="9000812800"/>
    <s v="012-022-00317889"/>
    <n v="1386"/>
    <n v="1553.99"/>
    <s v="ZPVN"/>
    <s v="40570371"/>
    <s v="0000398589"/>
    <n v="8002837325"/>
    <x v="3896"/>
    <x v="6"/>
    <x v="6"/>
    <n v="200"/>
    <s v="BOL"/>
    <s v="101513"/>
    <x v="263"/>
    <s v="801141"/>
    <s v="B. FERRT LAS PALMAS"/>
    <x v="1"/>
    <s v="FERRT LAS PALMA / NUESTR SRA DE STA"/>
    <x v="66"/>
    <s v="O-Pichincha-Nayon"/>
    <n v="96.3"/>
    <x v="162"/>
    <x v="162"/>
    <s v="100021282"/>
    <s v="PERUGACHI FAUSTO"/>
    <s v="ZEMU"/>
    <x v="245"/>
    <s v="2"/>
    <s v="Sin Pallet"/>
    <n v="0"/>
    <n v="0"/>
    <x v="0"/>
    <n v="14571.666999999999"/>
    <n v="10016.666999999999"/>
    <n v="4555"/>
    <n v="90"/>
    <m/>
    <x v="158"/>
    <n v="12"/>
    <s v="12"/>
    <n v="10"/>
    <x v="1"/>
    <n v="0.45"/>
    <n v="9"/>
    <s v="TRANSSJQ S.A."/>
    <n v="1021764"/>
    <s v="GARCES MARTINEZ MILTON EDUARDO"/>
    <x v="245"/>
  </r>
  <r>
    <n v="1002217997"/>
    <s v="UE01"/>
    <x v="27"/>
    <d v="1899-12-30T16:41:00"/>
    <x v="5110"/>
    <s v=""/>
    <s v=""/>
    <n v="0"/>
    <n v="0"/>
    <s v="ZPRC"/>
    <s v="2500109043"/>
    <s v="P000034268"/>
    <n v="8002837254"/>
    <x v="3897"/>
    <x v="7"/>
    <x v="7"/>
    <n v="34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5800.455000000002"/>
    <n v="17015.455000000002"/>
    <n v="8785"/>
    <n v="173.4"/>
    <m/>
    <x v="109"/>
    <n v="12"/>
    <s v="12"/>
    <n v="17"/>
    <x v="1"/>
    <n v="0.51"/>
    <n v="10.200000000000001"/>
    <s v="TRANSPORTE PROPIO"/>
    <n v="1018725"/>
    <s v="TRANSPORTE DE CARGA PESADA"/>
    <x v="203"/>
  </r>
  <r>
    <n v="1002217997"/>
    <s v="UE01"/>
    <x v="27"/>
    <d v="1899-12-30T16:41:00"/>
    <x v="5111"/>
    <s v=""/>
    <s v=""/>
    <n v="0"/>
    <n v="0"/>
    <s v="ZPRC"/>
    <s v="2500109042"/>
    <s v="P000034267"/>
    <n v="8002837253"/>
    <x v="3897"/>
    <x v="6"/>
    <x v="6"/>
    <n v="3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4799.544999999998"/>
    <n v="16014.545"/>
    <n v="8785"/>
    <n v="163.19999999999999"/>
    <m/>
    <x v="109"/>
    <n v="12"/>
    <s v="12"/>
    <n v="16"/>
    <x v="1"/>
    <n v="0.51"/>
    <n v="10.199999999999999"/>
    <s v="TRANSPORTE PROPIO"/>
    <n v="1018725"/>
    <s v="TRANSPORTE DE CARGA PESADA"/>
    <x v="203"/>
  </r>
  <r>
    <n v="1002218007"/>
    <s v="UE01"/>
    <x v="27"/>
    <d v="1899-12-30T16:46:00"/>
    <x v="5112"/>
    <s v=""/>
    <s v=""/>
    <n v="0"/>
    <n v="0"/>
    <s v="ZPRC"/>
    <s v="2500109048"/>
    <s v="0000398615"/>
    <n v="8002837266"/>
    <x v="3898"/>
    <x v="3"/>
    <x v="3"/>
    <n v="360"/>
    <s v="BOL"/>
    <s v="101487"/>
    <x v="93"/>
    <s v="809451"/>
    <s v="ALCIVAR CEDEÑO CLARA MARGARITA"/>
    <x v="47"/>
    <s v="AV CARLOS ALBERTO ARAY"/>
    <x v="74"/>
    <s v="O-Manabi-Chone"/>
    <n v="396"/>
    <x v="182"/>
    <x v="182"/>
    <s v="100014978"/>
    <s v="CUAICAL JORGE"/>
    <s v="ZEMU"/>
    <x v="295"/>
    <s v="2"/>
    <s v="Sin Pallet"/>
    <n v="0"/>
    <n v="0"/>
    <x v="0"/>
    <n v="27110"/>
    <n v="18010"/>
    <n v="9100"/>
    <n v="385.2"/>
    <m/>
    <x v="3"/>
    <n v="12"/>
    <s v="12"/>
    <n v="18"/>
    <x v="1"/>
    <n v="1.07"/>
    <n v="21.4"/>
    <s v="SANJOPAS S.A."/>
    <n v="10008339"/>
    <s v="CUAICAL CADENA JORGE ERASMO"/>
    <x v="293"/>
  </r>
  <r>
    <n v="1002217948"/>
    <s v="UE01"/>
    <x v="27"/>
    <d v="1899-12-30T16:48:00"/>
    <x v="5113"/>
    <s v="9000809717"/>
    <s v="013-020-00048107"/>
    <n v="3754.52"/>
    <n v="4209.59"/>
    <s v="ZPDF"/>
    <s v="70177988"/>
    <s v="0000396386"/>
    <n v="8002837194"/>
    <x v="3899"/>
    <x v="1"/>
    <x v="1"/>
    <n v="31.98"/>
    <s v="T"/>
    <s v="101660"/>
    <x v="9"/>
    <s v="804646"/>
    <s v="PLANTA TECHCEM"/>
    <x v="8"/>
    <s v="ENTREGA EN PLANTA OTAVALO"/>
    <x v="8"/>
    <s v="O-Imbabura-Otavalo"/>
    <n v="8"/>
    <x v="1"/>
    <x v="1"/>
    <s v="10007939"/>
    <s v="LUCERO IZA CARLOS ORLANDO"/>
    <s v="ZECI"/>
    <x v="130"/>
    <s v="2"/>
    <s v="Sin Pallet"/>
    <n v="0"/>
    <n v="0"/>
    <x v="1"/>
    <n v="50540"/>
    <n v="31980"/>
    <n v="18560"/>
    <n v="0"/>
    <m/>
    <x v="1"/>
    <n v="12"/>
    <s v="12"/>
    <n v="31.98"/>
    <x v="1"/>
    <n v="0"/>
    <n v="0"/>
    <s v="TRANSCONCEM CIA. LTDA."/>
    <n v="1013227"/>
    <s v="COMPAÑIA DE TRANSPORTE PESADO"/>
    <x v="130"/>
  </r>
  <r>
    <n v="1002218017"/>
    <s v="UE01"/>
    <x v="27"/>
    <d v="1899-12-30T16:49:00"/>
    <x v="5114"/>
    <s v=""/>
    <s v=""/>
    <n v="0"/>
    <n v="0"/>
    <s v="ZPRC"/>
    <s v="2500109052"/>
    <s v="P000034280"/>
    <n v="8002837279"/>
    <x v="3900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770"/>
    <n v="18020"/>
    <n v="8750"/>
    <n v="248.4"/>
    <m/>
    <x v="17"/>
    <n v="12"/>
    <s v="12"/>
    <n v="18"/>
    <x v="1"/>
    <n v="0.69000000000000006"/>
    <n v="13.8"/>
    <s v="TRANSPORTE PROPIO"/>
    <n v="1013627"/>
    <s v="CAMPAÑA MALDONADO MIGUEL ANGEL"/>
    <x v="22"/>
  </r>
  <r>
    <n v="1002217957"/>
    <s v="UE01"/>
    <x v="27"/>
    <d v="1899-12-30T16:52:00"/>
    <x v="5115"/>
    <s v="9000812803"/>
    <s v="012-022-00317891"/>
    <n v="3913.02"/>
    <n v="4387.3"/>
    <s v="ZPVN"/>
    <s v="40570373"/>
    <s v="0000398595"/>
    <n v="8002837203"/>
    <x v="3901"/>
    <x v="2"/>
    <x v="2"/>
    <n v="32.24"/>
    <s v="T"/>
    <s v="101685"/>
    <x v="58"/>
    <s v="802733"/>
    <s v="DESTINO GRANEL CAYAMBE-CAYAMBE"/>
    <x v="19"/>
    <s v="VIA A OLMEDO"/>
    <x v="50"/>
    <s v="O-Pichincha-Cayambe"/>
    <n v="40"/>
    <x v="30"/>
    <x v="30"/>
    <s v="100019435"/>
    <s v="CAMPILLO LÁZARO"/>
    <s v="ZECI"/>
    <x v="218"/>
    <s v="2"/>
    <s v="Sin Pallet"/>
    <n v="0"/>
    <n v="0"/>
    <x v="0"/>
    <n v="50240"/>
    <n v="32240"/>
    <n v="18000"/>
    <n v="161.52000000000001"/>
    <m/>
    <x v="28"/>
    <n v="12"/>
    <s v="12"/>
    <n v="32.24"/>
    <x v="1"/>
    <n v="5.0099255583126547"/>
    <n v="5.0099255583126547"/>
    <s v="TRANSALMEIDA"/>
    <n v="1013966"/>
    <s v="ALMEIDA CHICAIZA MIGUEL ANGEL"/>
    <x v="218"/>
  </r>
  <r>
    <n v="1002217947"/>
    <s v="UE01"/>
    <x v="27"/>
    <d v="1899-12-30T16:53:00"/>
    <x v="5116"/>
    <s v="9000812804"/>
    <s v="012-022-00317892"/>
    <n v="4527.6000000000004"/>
    <n v="5076.37"/>
    <s v="ZPVN"/>
    <s v="40569689"/>
    <s v="0000397637"/>
    <n v="8002837192"/>
    <x v="3902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32"/>
    <x v="32"/>
    <s v="100014921"/>
    <s v="QUILUMBAQUIN BENJAMIN"/>
    <s v="ZETT"/>
    <x v="39"/>
    <s v="2"/>
    <s v="Sin Pallet"/>
    <n v="0"/>
    <n v="0"/>
    <x v="0"/>
    <n v="50830"/>
    <n v="33010"/>
    <n v="17820"/>
    <n v="356.4"/>
    <m/>
    <x v="30"/>
    <n v="12"/>
    <s v="12"/>
    <n v="33"/>
    <x v="1"/>
    <n v="0.53999999999999992"/>
    <n v="10.799999999999999"/>
    <s v="TRIMPESAS S.A."/>
    <n v="1013522"/>
    <s v="ALVARADO ROMAN JORGE XAVIER"/>
    <x v="39"/>
  </r>
  <r>
    <n v="1002218001"/>
    <s v="UE01"/>
    <x v="27"/>
    <d v="1899-12-30T17:07:00"/>
    <x v="5117"/>
    <s v="9000812807"/>
    <s v="012-022-00317893"/>
    <n v="3297.6"/>
    <n v="3697.29"/>
    <s v="ZPVN"/>
    <s v="40570298"/>
    <s v="0000398436"/>
    <n v="8002837258"/>
    <x v="3903"/>
    <x v="4"/>
    <x v="4"/>
    <n v="480"/>
    <s v="BOL"/>
    <s v="103114"/>
    <x v="146"/>
    <s v="809724"/>
    <s v="OBRA CONSORCIO MALIMPA ZAPALLO"/>
    <x v="11"/>
    <s v="VIA PRINCIPAL RECINTO ZAPALLO"/>
    <x v="190"/>
    <s v="O-Esmeraldas-Zapallo"/>
    <n v="308"/>
    <x v="28"/>
    <x v="28"/>
    <s v="100019281"/>
    <s v="GRANDA BYRON"/>
    <s v="ZEMT"/>
    <x v="34"/>
    <s v="2"/>
    <s v="Sin Pallet"/>
    <n v="0"/>
    <n v="0"/>
    <x v="0"/>
    <n v="37730"/>
    <n v="24000"/>
    <n v="13730"/>
    <n v="475.2"/>
    <m/>
    <x v="26"/>
    <n v="12"/>
    <s v="12"/>
    <n v="24"/>
    <x v="1"/>
    <n v="0.99"/>
    <n v="19.8"/>
    <s v="TRIMPESAS S.A."/>
    <n v="1014322"/>
    <s v="ESPARZA REVELO JORGE MARCELO"/>
    <x v="34"/>
  </r>
  <r>
    <n v="1002218044"/>
    <s v="UE01"/>
    <x v="27"/>
    <d v="1899-12-30T17:10:00"/>
    <x v="5118"/>
    <s v="9000812809"/>
    <s v="012-022-00317895"/>
    <n v="2471.56"/>
    <n v="2771.13"/>
    <s v="ZPVN"/>
    <s v="40570422"/>
    <s v="0000398660"/>
    <n v="8002837314"/>
    <x v="3904"/>
    <x v="7"/>
    <x v="7"/>
    <n v="360"/>
    <s v="BOL"/>
    <s v="101715"/>
    <x v="43"/>
    <s v="801809"/>
    <s v="MULTIFERRETERIA"/>
    <x v="51"/>
    <s v="PANAMERICANA NORTE VIA IBARRA Y"/>
    <x v="83"/>
    <s v="O-Imbabura-Ant.Ante.(Atuntaqu"/>
    <n v="20"/>
    <x v="156"/>
    <x v="156"/>
    <s v="100020578"/>
    <s v="TAIMAL MAYKOL"/>
    <s v="ZEMT"/>
    <x v="234"/>
    <s v="1"/>
    <s v="Con Pallet"/>
    <n v="0.05"/>
    <n v="18"/>
    <x v="0"/>
    <n v="26047.5"/>
    <n v="18022.5"/>
    <n v="8025"/>
    <n v="57.6"/>
    <m/>
    <x v="153"/>
    <n v="12"/>
    <s v="12"/>
    <n v="18"/>
    <x v="1"/>
    <n v="0.16"/>
    <n v="3.2"/>
    <s v="SILOGTER S.A."/>
    <n v="1021996"/>
    <s v="FRANCO VEGA SANDRO MARCELO"/>
    <x v="234"/>
  </r>
  <r>
    <n v="1002218044"/>
    <s v="UE01"/>
    <x v="27"/>
    <d v="1899-12-30T17:10:00"/>
    <x v="5119"/>
    <s v="9000812808"/>
    <s v="012-022-00317894"/>
    <n v="749.39"/>
    <n v="840.22"/>
    <s v="ZPVN"/>
    <s v="40570422"/>
    <s v="0000398661"/>
    <n v="8002837313"/>
    <x v="3904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156"/>
    <x v="156"/>
    <s v="100020578"/>
    <s v="TAIMAL MAYKOL"/>
    <s v="ZEMT"/>
    <x v="234"/>
    <s v="1"/>
    <s v="Con Pallet"/>
    <n v="0.05"/>
    <n v="6"/>
    <x v="0"/>
    <n v="14032.5"/>
    <n v="6007.5"/>
    <n v="8025"/>
    <n v="19.2"/>
    <m/>
    <x v="153"/>
    <n v="12"/>
    <s v="12"/>
    <n v="6"/>
    <x v="1"/>
    <n v="0.16"/>
    <n v="3.1999999999999997"/>
    <s v="SILOGTER S.A."/>
    <n v="1021996"/>
    <s v="FRANCO VEGA SANDRO MARCELO"/>
    <x v="234"/>
  </r>
  <r>
    <n v="1002218065"/>
    <s v="UE01"/>
    <x v="27"/>
    <d v="1899-12-30T17:14:00"/>
    <x v="5120"/>
    <s v="9000812732"/>
    <s v="013-020-00048318"/>
    <n v="4096"/>
    <n v="4592.46"/>
    <s v="ZPDF"/>
    <s v="70178755"/>
    <s v="0000398658"/>
    <n v="8002837334"/>
    <x v="3905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28"/>
    <x v="128"/>
    <s v="100014989"/>
    <s v="CHANDI JAIME"/>
    <s v="ZETT"/>
    <x v="184"/>
    <s v="1"/>
    <s v="Con Pallet"/>
    <n v="0.05"/>
    <n v="32"/>
    <x v="0"/>
    <n v="50620"/>
    <n v="32060"/>
    <n v="18560"/>
    <n v="832"/>
    <m/>
    <x v="126"/>
    <n v="12"/>
    <s v="12"/>
    <n v="32"/>
    <x v="1"/>
    <n v="1.3"/>
    <n v="26"/>
    <s v="TRIMPESAS S.A."/>
    <n v="1013885"/>
    <s v="TORRES POZO FABIAN ENRIQUE"/>
    <x v="184"/>
  </r>
  <r>
    <n v="1002218083"/>
    <s v="UE01"/>
    <x v="27"/>
    <d v="1899-12-30T17:18:00"/>
    <x v="5121"/>
    <s v="9000812813"/>
    <s v="012-022-00317896"/>
    <n v="3910.8"/>
    <n v="4384.82"/>
    <s v="ZPVN"/>
    <s v="40569214"/>
    <s v="0000398550"/>
    <n v="8002837355"/>
    <x v="3906"/>
    <x v="2"/>
    <x v="2"/>
    <n v="32.59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19073"/>
    <s v="ROMERO EDWIN"/>
    <s v="ZECI"/>
    <x v="261"/>
    <s v="2"/>
    <s v="Sin Pallet"/>
    <n v="0"/>
    <n v="0"/>
    <x v="0"/>
    <n v="50810"/>
    <n v="32590"/>
    <n v="18220"/>
    <n v="366.31"/>
    <m/>
    <x v="1"/>
    <n v="12"/>
    <s v="12"/>
    <n v="32.590000000000003"/>
    <x v="1"/>
    <n v="11.239950905185639"/>
    <n v="11.239950905185639"/>
    <s v="TRANSCONCEM CIA. LTDA."/>
    <n v="1013227"/>
    <s v="COMPAÑIA DE TRANSPORTE PESADO"/>
    <x v="261"/>
  </r>
  <r>
    <n v="1002217987"/>
    <s v="UE01"/>
    <x v="27"/>
    <d v="1899-12-30T17:21:00"/>
    <x v="5122"/>
    <s v="9000812814"/>
    <s v="012-022-00317897"/>
    <n v="3049.56"/>
    <n v="3419.19"/>
    <s v="ZPVN"/>
    <s v="40570402"/>
    <s v="0000398640"/>
    <n v="8002837239"/>
    <x v="3907"/>
    <x v="6"/>
    <x v="6"/>
    <n v="480"/>
    <s v="BOL"/>
    <s v="101680"/>
    <x v="12"/>
    <s v="801411"/>
    <s v="BLOQUERA SALCEDO"/>
    <x v="4"/>
    <s v="VIA SALCEDO PANAMERICANA ANTES DE S"/>
    <x v="4"/>
    <s v="O-Cotopaxi-Salcedo"/>
    <n v="218"/>
    <x v="171"/>
    <x v="171"/>
    <s v="100021498"/>
    <s v="MENDEZ JUAN"/>
    <s v="ZEMT"/>
    <x v="262"/>
    <s v="2"/>
    <s v="Sin Pallet"/>
    <n v="0"/>
    <n v="0"/>
    <x v="0"/>
    <n v="40370"/>
    <n v="24050"/>
    <n v="16320"/>
    <n v="364.8"/>
    <m/>
    <x v="167"/>
    <n v="12"/>
    <s v="12"/>
    <n v="24"/>
    <x v="1"/>
    <n v="0.76"/>
    <n v="15.200000000000001"/>
    <s v="RUTAS COTACACHENSES S.A."/>
    <n v="1022020"/>
    <s v="MENDEZ FIGUEROA JUAN CARLOS"/>
    <x v="262"/>
  </r>
  <r>
    <n v="1002218121"/>
    <s v="UE01"/>
    <x v="27"/>
    <d v="1899-12-30T17:24:00"/>
    <x v="5123"/>
    <s v="9000812816"/>
    <s v="012-022-00317899"/>
    <n v="747.02"/>
    <n v="837.56"/>
    <s v="ZPVN"/>
    <s v="40570324"/>
    <s v="0000398484"/>
    <n v="8002837397"/>
    <x v="3908"/>
    <x v="5"/>
    <x v="5"/>
    <n v="120"/>
    <s v="BOL"/>
    <s v="103278"/>
    <x v="200"/>
    <s v="809604"/>
    <s v="TORRES SAN ISIDRO"/>
    <x v="1"/>
    <s v="DE LOS OLVIVOS Y ALTA CALIFORNIA"/>
    <x v="78"/>
    <s v="O-Pichincha-Sanisidrodelinca"/>
    <n v="96.5"/>
    <x v="119"/>
    <x v="119"/>
    <s v="100014836"/>
    <s v="PERUGACHI PEDRO"/>
    <s v="ZEMU"/>
    <x v="166"/>
    <s v="2"/>
    <s v="Sin Pallet"/>
    <n v="0"/>
    <n v="0"/>
    <x v="0"/>
    <n v="10573.333000000001"/>
    <n v="6003.3329999999996"/>
    <n v="4570"/>
    <n v="54"/>
    <m/>
    <x v="117"/>
    <n v="12"/>
    <s v="12"/>
    <n v="6"/>
    <x v="1"/>
    <n v="0.45"/>
    <n v="9"/>
    <s v="TRIMPESAS S.A."/>
    <n v="1014277"/>
    <s v="PERUGACHI PANAMA PEDRO CESAR"/>
    <x v="166"/>
  </r>
  <r>
    <n v="1002218121"/>
    <s v="UE01"/>
    <x v="27"/>
    <d v="1899-12-30T17:24:00"/>
    <x v="5124"/>
    <s v="9000812815"/>
    <s v="012-022-00317898"/>
    <n v="1663.2"/>
    <n v="1864.79"/>
    <s v="ZPVN"/>
    <s v="40570312"/>
    <s v="0000398482"/>
    <n v="8002837396"/>
    <x v="3908"/>
    <x v="6"/>
    <x v="6"/>
    <n v="240"/>
    <s v="BOL"/>
    <s v="101523"/>
    <x v="161"/>
    <s v="800845"/>
    <s v="FERRET SAN ISIDRO."/>
    <x v="1"/>
    <s v="FERRETERIA SAN ISIDRO  / DE LAS FUC"/>
    <x v="78"/>
    <s v="O-Pichincha-Sanisidrodelinca"/>
    <n v="96.5"/>
    <x v="119"/>
    <x v="119"/>
    <s v="100014836"/>
    <s v="PERUGACHI PEDRO"/>
    <s v="ZEMU"/>
    <x v="166"/>
    <s v="2"/>
    <s v="Sin Pallet"/>
    <n v="0"/>
    <n v="0"/>
    <x v="0"/>
    <n v="16576.667000000001"/>
    <n v="12006.666999999999"/>
    <n v="4570"/>
    <n v="108"/>
    <m/>
    <x v="117"/>
    <n v="12"/>
    <s v="12"/>
    <n v="12"/>
    <x v="1"/>
    <n v="0.45"/>
    <n v="9"/>
    <s v="TRIMPESAS S.A."/>
    <n v="1014277"/>
    <s v="PERUGACHI PANAMA PEDRO CESAR"/>
    <x v="166"/>
  </r>
  <r>
    <n v="1002218027"/>
    <s v="UE01"/>
    <x v="27"/>
    <d v="1899-12-30T17:29:00"/>
    <x v="5125"/>
    <s v="9000812819"/>
    <s v="012-022-00317901"/>
    <n v="1831.2"/>
    <n v="2053.15"/>
    <s v="ZPVN"/>
    <s v="40570277"/>
    <s v="0000398392"/>
    <n v="8002837290"/>
    <x v="3909"/>
    <x v="7"/>
    <x v="7"/>
    <n v="2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22986.212"/>
    <n v="14021.212"/>
    <n v="8965"/>
    <n v="252"/>
    <m/>
    <x v="138"/>
    <n v="12"/>
    <s v="12"/>
    <n v="14"/>
    <x v="1"/>
    <n v="0.9"/>
    <n v="18"/>
    <s v="TRANSPORTE PROPIO"/>
    <n v="1017512"/>
    <s v="PACHECO SALAZAR WILSON FABIAN"/>
    <x v="205"/>
  </r>
  <r>
    <n v="1002218027"/>
    <s v="UE01"/>
    <x v="27"/>
    <d v="1899-12-30T17:29:00"/>
    <x v="5126"/>
    <s v="9000812818"/>
    <s v="012-022-00317900"/>
    <n v="2470"/>
    <n v="2769.38"/>
    <s v="ZPVN"/>
    <s v="40570277"/>
    <s v="0000398391"/>
    <n v="8002837289"/>
    <x v="3909"/>
    <x v="6"/>
    <x v="6"/>
    <n v="3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27993.788"/>
    <n v="19028.788"/>
    <n v="8965"/>
    <n v="342"/>
    <m/>
    <x v="138"/>
    <n v="12"/>
    <s v="12"/>
    <n v="19"/>
    <x v="1"/>
    <n v="0.9"/>
    <n v="18"/>
    <s v="TRANSPORTE PROPIO"/>
    <n v="1017512"/>
    <s v="PACHECO SALAZAR WILSON FABIAN"/>
    <x v="205"/>
  </r>
  <r>
    <n v="1002218129"/>
    <s v="UE01"/>
    <x v="27"/>
    <d v="1899-12-30T17:34:00"/>
    <x v="5127"/>
    <s v=""/>
    <s v=""/>
    <n v="0"/>
    <n v="0"/>
    <s v="ZPRC"/>
    <s v="2500109039"/>
    <s v="0000398492"/>
    <n v="8002837410"/>
    <x v="3910"/>
    <x v="5"/>
    <x v="5"/>
    <n v="1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5816.666999999999"/>
    <n v="8006.6670000000004"/>
    <n v="7810"/>
    <n v="81.599999999999994"/>
    <m/>
    <x v="54"/>
    <n v="12"/>
    <s v="12"/>
    <n v="8"/>
    <x v="1"/>
    <n v="0.51"/>
    <n v="10.199999999999999"/>
    <s v="TRANSPORTE PROPIO"/>
    <n v="1013768"/>
    <s v="PROAÑO MESIAS JOSELITO"/>
    <x v="71"/>
  </r>
  <r>
    <n v="1002218129"/>
    <s v="UE01"/>
    <x v="27"/>
    <d v="1899-12-30T17:34:00"/>
    <x v="5128"/>
    <s v=""/>
    <s v=""/>
    <n v="0"/>
    <n v="0"/>
    <s v="ZPRC"/>
    <s v="2500109039"/>
    <s v="0000398493"/>
    <n v="8002837409"/>
    <x v="3910"/>
    <x v="6"/>
    <x v="6"/>
    <n v="3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3823.332999999999"/>
    <n v="16013.333000000001"/>
    <n v="7810"/>
    <n v="163.19999999999999"/>
    <m/>
    <x v="54"/>
    <n v="12"/>
    <s v="12"/>
    <n v="16"/>
    <x v="1"/>
    <n v="0.51"/>
    <n v="10.199999999999999"/>
    <s v="TRANSPORTE PROPIO"/>
    <n v="1013768"/>
    <s v="PROAÑO MESIAS JOSELITO"/>
    <x v="71"/>
  </r>
  <r>
    <n v="1002218043"/>
    <s v="UE01"/>
    <x v="27"/>
    <d v="1899-12-30T17:35:00"/>
    <x v="5129"/>
    <s v="9000812820"/>
    <s v="012-022-00317902"/>
    <n v="3254.4"/>
    <n v="3648.86"/>
    <s v="ZPVN"/>
    <s v="40570363"/>
    <s v="0000398537"/>
    <n v="8002837312"/>
    <x v="3911"/>
    <x v="3"/>
    <x v="3"/>
    <n v="480"/>
    <s v="BOL"/>
    <s v="103525"/>
    <x v="281"/>
    <s v="804989"/>
    <s v="BODEGA PRINCIPAL OXIMETAL"/>
    <x v="24"/>
    <s v="MANABI S/N Y PLAZA ACOSTA"/>
    <x v="37"/>
    <s v="O-Manabi-Pedernales"/>
    <n v="347"/>
    <x v="125"/>
    <x v="125"/>
    <s v="100015198"/>
    <s v="IBUJES JESUS"/>
    <s v="ZEMT"/>
    <x v="178"/>
    <s v="2"/>
    <s v="Sin Pallet"/>
    <n v="0"/>
    <n v="0"/>
    <x v="0"/>
    <n v="38670"/>
    <n v="24010"/>
    <n v="14660"/>
    <n v="456"/>
    <m/>
    <x v="123"/>
    <n v="12"/>
    <s v="12"/>
    <n v="24"/>
    <x v="1"/>
    <n v="0.95"/>
    <n v="19"/>
    <s v="TRAPSA C.A."/>
    <n v="1013257"/>
    <s v="TERAN SARZOSA FRANCISCO BOLIVAR"/>
    <x v="178"/>
  </r>
  <r>
    <n v="1002218125"/>
    <s v="UE01"/>
    <x v="27"/>
    <d v="1899-12-30T17:39:00"/>
    <x v="5130"/>
    <s v="9000812823"/>
    <s v="012-022-00317905"/>
    <n v="1672.8"/>
    <n v="1875.56"/>
    <s v="ZPVN"/>
    <s v="40570479"/>
    <s v="0000398762"/>
    <n v="8002837403"/>
    <x v="3912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6238.333000000001"/>
    <n v="12015"/>
    <n v="4223.3329999999996"/>
    <n v="45.6"/>
    <m/>
    <x v="89"/>
    <n v="12"/>
    <s v="12"/>
    <n v="12"/>
    <x v="1"/>
    <n v="0.19"/>
    <n v="3.8000000000000003"/>
    <s v="TRANSPORTE PROPIO"/>
    <n v="1012808"/>
    <s v="ALVAREZ GONZAGA LASTEÑA MARIANA"/>
    <x v="124"/>
  </r>
  <r>
    <n v="1002218125"/>
    <s v="UE01"/>
    <x v="27"/>
    <d v="1899-12-30T17:39:00"/>
    <x v="5131"/>
    <s v="9000812821"/>
    <s v="012-022-00317903"/>
    <n v="760.8"/>
    <n v="853.02"/>
    <s v="ZPVN"/>
    <s v="40570479"/>
    <s v="0000398764"/>
    <n v="8002837402"/>
    <x v="3912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  <n v="1012808"/>
    <s v="ALVAREZ GONZAGA LASTEÑA MARIANA"/>
    <x v="124"/>
  </r>
  <r>
    <n v="1002218125"/>
    <s v="UE01"/>
    <x v="27"/>
    <d v="1899-12-30T17:39:00"/>
    <x v="5132"/>
    <s v="9000812822"/>
    <s v="012-022-00317904"/>
    <n v="828"/>
    <n v="928.36"/>
    <s v="ZPVN"/>
    <s v="40570479"/>
    <s v="0000398763"/>
    <n v="8002837404"/>
    <x v="3912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  <n v="1012808"/>
    <s v="ALVAREZ GONZAGA LASTEÑA MARIANA"/>
    <x v="124"/>
  </r>
  <r>
    <n v="1002218133"/>
    <s v="UE01"/>
    <x v="27"/>
    <d v="1899-12-30T17:41:00"/>
    <x v="5133"/>
    <s v="9000812824"/>
    <s v="012-022-00317906"/>
    <n v="2484"/>
    <n v="2785.08"/>
    <s v="ZPVN"/>
    <s v="40570444"/>
    <s v="P000034285"/>
    <n v="8002837414"/>
    <x v="3913"/>
    <x v="6"/>
    <x v="6"/>
    <n v="360"/>
    <s v="BOL"/>
    <s v="102835"/>
    <x v="102"/>
    <s v="804348"/>
    <s v="FERRETERIA LAGO AZUL"/>
    <x v="8"/>
    <s v="PANAMERICANA Y GONZALES SUAREZ"/>
    <x v="34"/>
    <s v="O-Imbabura-Sanpablo"/>
    <n v="15"/>
    <x v="48"/>
    <x v="48"/>
    <s v="100019553"/>
    <s v="GRANDA HENDRY"/>
    <s v="ZEMU"/>
    <x v="62"/>
    <s v="2"/>
    <s v="Sin Pallet"/>
    <n v="0"/>
    <n v="0"/>
    <x v="0"/>
    <n v="27000"/>
    <n v="18060"/>
    <n v="8940"/>
    <n v="54"/>
    <m/>
    <x v="46"/>
    <n v="12"/>
    <s v="12"/>
    <n v="18"/>
    <x v="1"/>
    <n v="0.15"/>
    <n v="3"/>
    <s v="TRAPSA C.A."/>
    <n v="1024047"/>
    <s v="GRANDA ALMEIDA LUIS ANIBAL"/>
    <x v="62"/>
  </r>
  <r>
    <n v="1002218066"/>
    <s v="UE01"/>
    <x v="27"/>
    <d v="1899-12-30T17:44:00"/>
    <x v="5134"/>
    <s v=""/>
    <s v=""/>
    <n v="0"/>
    <n v="0"/>
    <s v="ZPRC"/>
    <s v="2500108940"/>
    <s v="0000397520"/>
    <n v="8002837335"/>
    <x v="3914"/>
    <x v="2"/>
    <x v="2"/>
    <n v="32.340000000000003"/>
    <s v="T"/>
    <s v="101660"/>
    <x v="9"/>
    <s v="807558"/>
    <s v="GRANEL HORMIGONERA HORMCEM"/>
    <x v="27"/>
    <s v="AV SEGUNDO INGRESO AL FINAL CALLE 5"/>
    <x v="41"/>
    <s v="O-Tungurahua-Ambato"/>
    <n v="250"/>
    <x v="1"/>
    <x v="1"/>
    <s v="100015104"/>
    <s v="ESQUIVEL FLAVIO"/>
    <s v="ZECI"/>
    <x v="10"/>
    <s v="2"/>
    <s v="Sin Pallet"/>
    <n v="0"/>
    <n v="0"/>
    <x v="1"/>
    <n v="50940"/>
    <n v="32340"/>
    <n v="18600"/>
    <n v="0"/>
    <m/>
    <x v="1"/>
    <n v="12"/>
    <s v="12"/>
    <n v="32.340000000000003"/>
    <x v="1"/>
    <n v="0"/>
    <n v="0"/>
    <s v="TRANSCONCEM CIA. LTDA."/>
    <n v="1013227"/>
    <s v="COMPAÑIA DE TRANSPORTE PESADO"/>
    <x v="10"/>
  </r>
  <r>
    <n v="1002218109"/>
    <s v="UE01"/>
    <x v="27"/>
    <d v="1899-12-30T17:45:00"/>
    <x v="5135"/>
    <s v="9000812825"/>
    <s v="012-022-00317907"/>
    <n v="3780"/>
    <n v="4238.16"/>
    <s v="ZPVN"/>
    <s v="40569214"/>
    <s v="0000398554"/>
    <n v="8002837381"/>
    <x v="3915"/>
    <x v="2"/>
    <x v="2"/>
    <n v="31.5"/>
    <s v="T"/>
    <s v="101659"/>
    <x v="84"/>
    <s v="805760"/>
    <s v="GRANEL ETERNIT"/>
    <x v="1"/>
    <s v="KM 14 1/2 SECTOR GUAMANI"/>
    <x v="63"/>
    <s v="O-Pichincha-Guamani2"/>
    <n v="127"/>
    <x v="1"/>
    <x v="1"/>
    <s v="100015136"/>
    <s v="PANCHEZ JULIO"/>
    <s v="ZECI"/>
    <x v="269"/>
    <s v="2"/>
    <s v="Sin Pallet"/>
    <n v="0"/>
    <n v="0"/>
    <x v="0"/>
    <n v="50150"/>
    <n v="31500"/>
    <n v="18650"/>
    <n v="354.06"/>
    <m/>
    <x v="1"/>
    <n v="12"/>
    <s v="12"/>
    <n v="31.5"/>
    <x v="1"/>
    <n v="11.24"/>
    <n v="11.24"/>
    <s v="TRANSCONCEM CIA. LTDA."/>
    <n v="1013227"/>
    <s v="COMPAÑIA DE TRANSPORTE PESADO"/>
    <x v="269"/>
  </r>
  <r>
    <n v="1002218119"/>
    <s v="UE01"/>
    <x v="27"/>
    <d v="1899-12-30T17:47:00"/>
    <x v="5136"/>
    <s v="9000812827"/>
    <s v="012-022-00317909"/>
    <n v="1253.3399999999999"/>
    <n v="1405.25"/>
    <s v="ZPVN"/>
    <s v="40570477"/>
    <s v="0000398757"/>
    <n v="8002837392"/>
    <x v="3916"/>
    <x v="5"/>
    <x v="5"/>
    <n v="200"/>
    <s v="BOL"/>
    <s v="103128"/>
    <x v="65"/>
    <s v="804226"/>
    <s v="EL CONSTRUCTOR PRINCIPAL"/>
    <x v="19"/>
    <s v="NATALIA JARRIN S6-32 Y VENEZUELA"/>
    <x v="50"/>
    <s v="O-Pichincha-Cayambe"/>
    <n v="40"/>
    <x v="43"/>
    <x v="43"/>
    <s v="100017965"/>
    <s v="ARIAS PATRICIO"/>
    <s v="ZEMT"/>
    <x v="53"/>
    <s v="1"/>
    <s v="Con Pallet"/>
    <n v="0.05"/>
    <n v="10"/>
    <x v="0"/>
    <n v="17821.667000000001"/>
    <n v="10016.666999999999"/>
    <n v="7805"/>
    <n v="42"/>
    <m/>
    <x v="41"/>
    <n v="12"/>
    <s v="12"/>
    <n v="10"/>
    <x v="1"/>
    <n v="0.21"/>
    <n v="4.2"/>
    <s v="LIDENORTI S.A."/>
    <n v="1013930"/>
    <s v="GUERRA SANCHEZ EDISON RENE"/>
    <x v="53"/>
  </r>
  <r>
    <n v="1002218119"/>
    <s v="UE01"/>
    <x v="27"/>
    <d v="1899-12-30T17:47:00"/>
    <x v="5137"/>
    <s v="9000812826"/>
    <s v="012-022-00317908"/>
    <n v="1912.68"/>
    <n v="2144.5100000000002"/>
    <s v="ZPVN"/>
    <s v="40570477"/>
    <s v="0000398758"/>
    <n v="8002837393"/>
    <x v="3916"/>
    <x v="6"/>
    <x v="6"/>
    <n v="280"/>
    <s v="BOL"/>
    <s v="103128"/>
    <x v="65"/>
    <s v="804226"/>
    <s v="EL CONSTRUCTOR PRINCIPAL"/>
    <x v="19"/>
    <s v="NATALIA JARRIN S6-32 Y VENEZUELA"/>
    <x v="50"/>
    <s v="O-Pichincha-Cayambe"/>
    <n v="40"/>
    <x v="43"/>
    <x v="43"/>
    <s v="100017965"/>
    <s v="ARIAS PATRICIO"/>
    <s v="ZEMT"/>
    <x v="53"/>
    <s v="1"/>
    <s v="Con Pallet"/>
    <n v="0.05"/>
    <n v="14"/>
    <x v="0"/>
    <n v="21828.332999999999"/>
    <n v="14023.333000000001"/>
    <n v="7805"/>
    <n v="58.8"/>
    <m/>
    <x v="41"/>
    <n v="12"/>
    <s v="12"/>
    <n v="14"/>
    <x v="1"/>
    <n v="0.21"/>
    <n v="4.2"/>
    <s v="LIDENORTI S.A."/>
    <n v="1013930"/>
    <s v="GUERRA SANCHEZ EDISON RENE"/>
    <x v="53"/>
  </r>
  <r>
    <n v="1002218139"/>
    <s v="UE01"/>
    <x v="27"/>
    <d v="1899-12-30T17:50:00"/>
    <x v="5138"/>
    <s v="9000812610"/>
    <s v="013-020-00048315"/>
    <n v="257.8"/>
    <n v="289.04000000000002"/>
    <s v="ZPDF"/>
    <s v="70178719"/>
    <s v="0000398524"/>
    <n v="8002837420"/>
    <x v="3917"/>
    <x v="7"/>
    <x v="7"/>
    <n v="4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8025"/>
    <n v="2005"/>
    <n v="6020"/>
    <n v="44.4"/>
    <m/>
    <x v="151"/>
    <n v="12"/>
    <s v="12"/>
    <n v="2"/>
    <x v="1"/>
    <n v="1.1099999999999999"/>
    <n v="22.2"/>
    <s v="TRANSPORTE PROPIO"/>
    <n v="1013142"/>
    <s v="CEVALLOS YEPEZ WILLIAM RICARDO"/>
    <x v="231"/>
  </r>
  <r>
    <n v="1002218139"/>
    <s v="UE01"/>
    <x v="27"/>
    <d v="1899-12-30T17:50:00"/>
    <x v="5139"/>
    <s v="9000809042"/>
    <s v="013-020-00048093"/>
    <n v="773.39"/>
    <n v="867.13"/>
    <s v="ZPDF"/>
    <s v="70177813"/>
    <s v="0000398523"/>
    <n v="8002837421"/>
    <x v="3917"/>
    <x v="7"/>
    <x v="7"/>
    <n v="12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12035"/>
    <n v="6015"/>
    <n v="6020"/>
    <n v="133.19999999999999"/>
    <m/>
    <x v="151"/>
    <n v="12"/>
    <s v="12"/>
    <n v="6"/>
    <x v="1"/>
    <n v="1.1099999999999999"/>
    <n v="22.2"/>
    <s v="TRANSPORTE PROPIO"/>
    <n v="1013142"/>
    <s v="CEVALLOS YEPEZ WILLIAM RICARDO"/>
    <x v="231"/>
  </r>
  <r>
    <n v="1002218139"/>
    <s v="UE01"/>
    <x v="27"/>
    <d v="1899-12-30T17:50:00"/>
    <x v="5140"/>
    <s v="9000812609"/>
    <s v="013-020-00048314"/>
    <n v="2879.71"/>
    <n v="3228.75"/>
    <s v="ZPDF"/>
    <s v="70178718"/>
    <s v="0000398522"/>
    <n v="8002837419"/>
    <x v="3917"/>
    <x v="5"/>
    <x v="5"/>
    <n v="480"/>
    <s v="BOL"/>
    <s v="101469"/>
    <x v="162"/>
    <s v="800993"/>
    <s v="SELVALEGRE CAMPEON bodega MCevallos"/>
    <x v="14"/>
    <s v="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30080"/>
    <n v="24060"/>
    <n v="6020"/>
    <n v="532.79999999999995"/>
    <m/>
    <x v="151"/>
    <n v="12"/>
    <s v="12"/>
    <n v="24"/>
    <x v="1"/>
    <n v="1.1099999999999999"/>
    <n v="22.2"/>
    <s v="TRANSPORTE PROPIO"/>
    <n v="1013142"/>
    <s v="CEVALLOS YEPEZ WILLIAM RICARDO"/>
    <x v="231"/>
  </r>
  <r>
    <n v="1002218120"/>
    <s v="UE01"/>
    <x v="27"/>
    <d v="1899-12-30T17:52:00"/>
    <x v="5141"/>
    <s v="9000812828"/>
    <s v="012-022-00317910"/>
    <n v="3262.32"/>
    <n v="3657.74"/>
    <s v="ZPVN"/>
    <s v="40570133"/>
    <s v="0000398254"/>
    <n v="8002837395"/>
    <x v="3918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7"/>
    <x v="77"/>
    <s v="100014971"/>
    <s v="QUIROZ EDUARDO"/>
    <s v="ZEMT"/>
    <x v="101"/>
    <s v="1"/>
    <s v="Con Pallet"/>
    <n v="0.05"/>
    <n v="24"/>
    <x v="0"/>
    <n v="40280"/>
    <n v="24030"/>
    <n v="16250"/>
    <n v="100.8"/>
    <m/>
    <x v="75"/>
    <n v="12"/>
    <s v="12"/>
    <n v="24"/>
    <x v="1"/>
    <n v="0.21"/>
    <n v="4.2"/>
    <s v="LIDENORTI S.A."/>
    <n v="1013584"/>
    <s v="SANCHEZ TORRES MARCOS OSWALDO"/>
    <x v="101"/>
  </r>
  <r>
    <n v="1002218114"/>
    <s v="UE01"/>
    <x v="27"/>
    <d v="1899-12-30T17:57:00"/>
    <x v="5142"/>
    <s v=""/>
    <s v=""/>
    <n v="0"/>
    <n v="0"/>
    <s v="ZPRC"/>
    <s v="2500109059"/>
    <s v="P000034287"/>
    <n v="8002837386"/>
    <x v="3919"/>
    <x v="7"/>
    <x v="7"/>
    <n v="240"/>
    <s v="BOL"/>
    <s v="101724"/>
    <x v="50"/>
    <s v="800852"/>
    <s v="BODEGA GB"/>
    <x v="9"/>
    <s v="AV. MARIANO ACOSTA 23-70 Y JOSE CAN"/>
    <x v="11"/>
    <s v="O-Imbabura-Ibarra"/>
    <n v="30"/>
    <x v="11"/>
    <x v="11"/>
    <s v="100014920"/>
    <s v="AMAGUAYA HECTOR"/>
    <s v="ZEMT"/>
    <x v="13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  <n v="1013273"/>
    <s v="YEPEZ DIAZ LEONEL MANUEL"/>
    <x v="13"/>
  </r>
  <r>
    <n v="1002218114"/>
    <s v="UE01"/>
    <x v="27"/>
    <d v="1899-12-30T17:57:00"/>
    <x v="5143"/>
    <s v=""/>
    <s v=""/>
    <n v="0"/>
    <n v="0"/>
    <s v="ZPRC"/>
    <s v="2500109058"/>
    <s v="P000034286"/>
    <n v="8002837385"/>
    <x v="3919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1"/>
    <x v="11"/>
    <s v="100014920"/>
    <s v="AMAGUAYA HECTOR"/>
    <s v="ZEMT"/>
    <x v="13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  <n v="1013273"/>
    <s v="YEPEZ DIAZ LEONEL MANUEL"/>
    <x v="13"/>
  </r>
  <r>
    <n v="1002218158"/>
    <s v="UE01"/>
    <x v="27"/>
    <d v="1899-12-30T18:02:00"/>
    <x v="5144"/>
    <s v="9000812829"/>
    <s v="012-022-00317911"/>
    <n v="4415.3999999999996"/>
    <n v="4950.58"/>
    <s v="ZPVN"/>
    <s v="40570281"/>
    <s v="P000034246"/>
    <n v="8002837447"/>
    <x v="3920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10"/>
    <n v="33060"/>
    <n v="18350"/>
    <n v="382.8"/>
    <m/>
    <x v="139"/>
    <n v="12"/>
    <s v="12"/>
    <n v="33"/>
    <x v="1"/>
    <n v="0.58000000000000007"/>
    <n v="11.6"/>
    <s v="TRANSPORTE PROPIO"/>
    <n v="1013478"/>
    <s v="LANDAZURI CORDOVA IVAN OSWALDO"/>
    <x v="208"/>
  </r>
  <r>
    <n v="1002218162"/>
    <s v="UE01"/>
    <x v="27"/>
    <d v="1899-12-30T18:04:00"/>
    <x v="5145"/>
    <s v=""/>
    <s v=""/>
    <n v="0"/>
    <n v="0"/>
    <s v="ZPRC"/>
    <s v="2500109055"/>
    <s v="0000398666"/>
    <n v="8002837450"/>
    <x v="3921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22"/>
    <x v="22"/>
    <s v="100016661"/>
    <s v="BENALCAZAR MILTON"/>
    <s v="ZEMU"/>
    <x v="28"/>
    <s v="2"/>
    <s v="Sin Pallet"/>
    <n v="0"/>
    <n v="0"/>
    <x v="0"/>
    <n v="27130"/>
    <n v="18040"/>
    <n v="9090"/>
    <n v="691.2"/>
    <m/>
    <x v="22"/>
    <n v="12"/>
    <s v="12"/>
    <n v="18"/>
    <x v="1"/>
    <n v="1.9200000000000002"/>
    <n v="38.400000000000006"/>
    <s v="TRANINTAGSA S.A."/>
    <n v="1014062"/>
    <s v="BENALCAZAR DE LA CRUZ MILTON PATRIC"/>
    <x v="28"/>
  </r>
  <r>
    <n v="1002217963"/>
    <s v="UE01"/>
    <x v="27"/>
    <d v="1899-12-30T18:06:00"/>
    <x v="5146"/>
    <s v="9000812832"/>
    <s v="012-022-00317912"/>
    <n v="4217.3999999999996"/>
    <n v="4728.58"/>
    <s v="ZPVN"/>
    <s v="40570406"/>
    <s v="0000398643"/>
    <n v="8002837211"/>
    <x v="3922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180"/>
    <x v="180"/>
    <s v="100016749"/>
    <s v="GARCES NESTOR"/>
    <s v="ZETT"/>
    <x v="290"/>
    <s v="2"/>
    <s v="Sin Pallet"/>
    <n v="0"/>
    <n v="0"/>
    <x v="0"/>
    <n v="51000"/>
    <n v="33060"/>
    <n v="17940"/>
    <n v="554.4"/>
    <m/>
    <x v="3"/>
    <n v="12"/>
    <s v="12"/>
    <n v="33"/>
    <x v="1"/>
    <n v="0.84"/>
    <n v="16.8"/>
    <s v="TRANSLOINSA"/>
    <n v="10008144"/>
    <s v="GARCES MARTINEZ NESTOR FABIAN"/>
    <x v="288"/>
  </r>
  <r>
    <n v="1002218187"/>
    <s v="UE01"/>
    <x v="27"/>
    <d v="1899-12-30T18:12:00"/>
    <x v="5147"/>
    <s v="9000812834"/>
    <s v="012-022-00317913"/>
    <n v="3148.8"/>
    <n v="3530.46"/>
    <s v="ZPVN"/>
    <s v="40570399"/>
    <s v="0000398637"/>
    <n v="8002837476"/>
    <x v="3923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4"/>
    <x v="64"/>
    <s v="100017276"/>
    <s v="CASTRO BYRON"/>
    <s v="ZEMT"/>
    <x v="126"/>
    <s v="1"/>
    <s v="Con Pallet"/>
    <n v="0.05"/>
    <n v="24"/>
    <x v="0"/>
    <n v="40190"/>
    <n v="24020"/>
    <n v="16170"/>
    <n v="763.2"/>
    <m/>
    <x v="62"/>
    <n v="12"/>
    <s v="12"/>
    <n v="24"/>
    <x v="1"/>
    <n v="1.59"/>
    <n v="31.8"/>
    <s v="TRIMPESAS S.A."/>
    <n v="10003431"/>
    <s v="FIALLOS ARTEAGA ESTEFANIA CAROLINA"/>
    <x v="126"/>
  </r>
  <r>
    <n v="1002218135"/>
    <s v="UE01"/>
    <x v="27"/>
    <d v="1899-12-30T18:15:00"/>
    <x v="5148"/>
    <s v="9000812835"/>
    <s v="012-022-00317914"/>
    <n v="3948.25"/>
    <n v="4426.8"/>
    <s v="ZPVN"/>
    <s v="40569255"/>
    <s v="0000398528"/>
    <n v="8002837415"/>
    <x v="3924"/>
    <x v="8"/>
    <x v="8"/>
    <n v="31.98"/>
    <s v="T"/>
    <s v="101615"/>
    <x v="178"/>
    <s v="802179"/>
    <s v="GRANEL DESTI/PLANTA"/>
    <x v="1"/>
    <s v="AV. 6 DE DICIEMBRE N59-10 JUAN MOLI"/>
    <x v="31"/>
    <s v="O-Pichincha-Comitedelpueblo"/>
    <n v="94.6"/>
    <x v="75"/>
    <x v="75"/>
    <s v="100014925"/>
    <s v="ROSERO FERNANDO"/>
    <s v="ZECI"/>
    <x v="108"/>
    <s v="2"/>
    <s v="Sin Pallet"/>
    <n v="0"/>
    <n v="0"/>
    <x v="0"/>
    <n v="51040"/>
    <n v="31980"/>
    <n v="19060"/>
    <n v="192.84"/>
    <m/>
    <x v="73"/>
    <n v="12"/>
    <s v="12"/>
    <n v="31.98"/>
    <x v="1"/>
    <n v="6.0300187617260788"/>
    <n v="6.0300187617260788"/>
    <s v="J.V. TRANSPREMIUN CIA.LTDA"/>
    <n v="1013906"/>
    <s v="VALLEJOS VILLEGAS SAUL EDUARDO"/>
    <x v="108"/>
  </r>
  <r>
    <n v="1002218165"/>
    <s v="UE01"/>
    <x v="27"/>
    <d v="1899-12-30T18:19:00"/>
    <x v="5149"/>
    <s v=""/>
    <s v=""/>
    <n v="0"/>
    <n v="0"/>
    <s v="ZPRC"/>
    <s v="2500109055"/>
    <s v="0000398667"/>
    <n v="8002837454"/>
    <x v="3925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21"/>
    <x v="21"/>
    <s v="10000371"/>
    <s v="PERUGACHI MORENO DARWIN SANTIAGO"/>
    <s v="ZEMU"/>
    <x v="26"/>
    <s v="2"/>
    <s v="Sin Pallet"/>
    <n v="0"/>
    <n v="0"/>
    <x v="0"/>
    <n v="27050"/>
    <n v="18000"/>
    <n v="9050"/>
    <n v="691.2"/>
    <m/>
    <x v="21"/>
    <n v="12"/>
    <s v="12"/>
    <n v="18"/>
    <x v="1"/>
    <n v="1.9200000000000002"/>
    <n v="38.400000000000006"/>
    <s v="TRIMPESAS S.A."/>
    <n v="1013819"/>
    <s v="ESPARZA ENDARA GUIDO MAURICIO"/>
    <x v="26"/>
  </r>
  <r>
    <n v="1002218090"/>
    <s v="UE01"/>
    <x v="27"/>
    <d v="1899-12-30T18:25:00"/>
    <x v="5150"/>
    <s v=""/>
    <s v=""/>
    <n v="0"/>
    <n v="0"/>
    <s v="ZPRC"/>
    <s v="2500109062"/>
    <s v="P000034290"/>
    <n v="8002837363"/>
    <x v="3926"/>
    <x v="2"/>
    <x v="2"/>
    <n v="31.93"/>
    <s v="T"/>
    <s v="101456"/>
    <x v="26"/>
    <s v="810745"/>
    <s v="GRANEL BUENA FE"/>
    <x v="31"/>
    <s v="CALLE 7 DE AGISTO Y TRONCAL DE LA C"/>
    <x v="47"/>
    <s v="O-Losrios-Buenafe"/>
    <n v="328"/>
    <x v="30"/>
    <x v="30"/>
    <s v="100015103"/>
    <s v="CUASCOTA JUAN"/>
    <s v="ZECI"/>
    <x v="283"/>
    <s v="2"/>
    <s v="Sin Pallet"/>
    <n v="0"/>
    <n v="0"/>
    <x v="0"/>
    <n v="50370"/>
    <n v="31930"/>
    <n v="18440"/>
    <n v="811.34"/>
    <m/>
    <x v="28"/>
    <n v="12"/>
    <s v="12"/>
    <n v="31.93"/>
    <x v="1"/>
    <n v="25.40995928593799"/>
    <n v="25.40995928593799"/>
    <s v="TRANSALMEIDA"/>
    <n v="1013966"/>
    <s v="ALMEIDA CHICAIZA MIGUEL ANGEL"/>
    <x v="202"/>
  </r>
  <r>
    <n v="1002218180"/>
    <s v="UE01"/>
    <x v="27"/>
    <d v="1899-12-30T18:26:00"/>
    <x v="5151"/>
    <s v="9000812837"/>
    <s v="012-022-00317915"/>
    <n v="4375.8"/>
    <n v="4906.18"/>
    <s v="ZPVN"/>
    <s v="40570453"/>
    <s v="P000034288"/>
    <n v="8002837469"/>
    <x v="3927"/>
    <x v="6"/>
    <x v="6"/>
    <n v="660"/>
    <s v="BOL"/>
    <s v="101713"/>
    <x v="325"/>
    <s v="800988"/>
    <s v="FERRETERI SN AGUSTIN"/>
    <x v="6"/>
    <s v="FERRETERIA SAN AGUSTIN/ VIA A LATAC"/>
    <x v="17"/>
    <s v="O-Cotopaxi-Latacunga"/>
    <n v="198"/>
    <x v="71"/>
    <x v="71"/>
    <s v="100014908"/>
    <s v="GIACOMETTI CRISTHIAN"/>
    <s v="ZETT"/>
    <x v="116"/>
    <s v="2"/>
    <s v="Sin Pallet"/>
    <n v="0"/>
    <n v="0"/>
    <x v="0"/>
    <n v="49830"/>
    <n v="33090"/>
    <n v="16740"/>
    <n v="488.4"/>
    <m/>
    <x v="69"/>
    <n v="12"/>
    <s v="12"/>
    <n v="33"/>
    <x v="1"/>
    <n v="0.74"/>
    <n v="14.799999999999999"/>
    <s v="LA ARMENIA S.A."/>
    <n v="1013556"/>
    <s v="RAMIREZ BAEZ FIDEL RAMIRO"/>
    <x v="116"/>
  </r>
  <r>
    <n v="1002218172"/>
    <s v="UE01"/>
    <x v="27"/>
    <d v="1899-12-30T18:31:00"/>
    <x v="5152"/>
    <s v="9000812838"/>
    <s v="012-022-00317916"/>
    <n v="2509.1999999999998"/>
    <n v="2813.33"/>
    <s v="ZPVN"/>
    <s v="40570443"/>
    <s v="P000034284"/>
    <n v="8002837461"/>
    <x v="3928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118"/>
    <x v="118"/>
    <s v="100019438"/>
    <s v="CASTRO SELSO"/>
    <s v="ZEMU"/>
    <x v="282"/>
    <s v="2"/>
    <s v="Sin Pallet"/>
    <n v="0"/>
    <n v="0"/>
    <x v="0"/>
    <n v="26940"/>
    <n v="18000"/>
    <n v="8940"/>
    <n v="54"/>
    <m/>
    <x v="116"/>
    <n v="12"/>
    <s v="12"/>
    <n v="18"/>
    <x v="1"/>
    <n v="0.15"/>
    <n v="3"/>
    <s v="TRAPSA C.A."/>
    <n v="1013505"/>
    <s v="HERMOZA LOZADA JORGE ABDON"/>
    <x v="282"/>
  </r>
  <r>
    <n v="1002218189"/>
    <s v="UE01"/>
    <x v="27"/>
    <d v="1899-12-30T18:35:00"/>
    <x v="5153"/>
    <s v="9000812839"/>
    <s v="012-022-00317917"/>
    <n v="4204.2"/>
    <n v="4713.7700000000004"/>
    <s v="ZPVN"/>
    <s v="40570413"/>
    <s v="0000398654"/>
    <n v="8002837478"/>
    <x v="3929"/>
    <x v="3"/>
    <x v="3"/>
    <n v="660"/>
    <s v="BOL"/>
    <s v="101664"/>
    <x v="8"/>
    <s v="800678"/>
    <s v="GILER MENDOZA PAULA"/>
    <x v="40"/>
    <s v="GILER MENDOZA PAULA, JUNIN MANABI"/>
    <x v="59"/>
    <s v="O-Manabi-Portoviejo"/>
    <n v="468"/>
    <x v="123"/>
    <x v="123"/>
    <s v="100014917"/>
    <s v="SUAREZ ARTURO"/>
    <s v="ZETT"/>
    <x v="174"/>
    <s v="2"/>
    <s v="Sin Pallet"/>
    <n v="0"/>
    <n v="0"/>
    <x v="0"/>
    <n v="50050"/>
    <n v="33040"/>
    <n v="17010"/>
    <n v="759"/>
    <m/>
    <x v="121"/>
    <n v="12"/>
    <s v="12"/>
    <n v="33"/>
    <x v="1"/>
    <n v="1.1499999999999999"/>
    <n v="23"/>
    <s v="LIDENORTI S.A."/>
    <n v="1013915"/>
    <s v="BEDON ALMEIDA EDWIN FABIÁN"/>
    <x v="174"/>
  </r>
  <r>
    <n v="1002218207"/>
    <s v="UE01"/>
    <x v="27"/>
    <d v="1899-12-30T18:42:00"/>
    <x v="5154"/>
    <s v=""/>
    <s v=""/>
    <n v="0"/>
    <n v="0"/>
    <s v="ZPRC"/>
    <s v="2500109054"/>
    <s v="P000034282"/>
    <n v="8002837495"/>
    <x v="3930"/>
    <x v="7"/>
    <x v="7"/>
    <n v="360"/>
    <s v="BOL"/>
    <s v="101633"/>
    <x v="15"/>
    <s v="803189"/>
    <s v="SACOS BODEGA LASSO"/>
    <x v="6"/>
    <s v="PANAMERICANA NORTE"/>
    <x v="6"/>
    <s v="O-Cotopaxi-Lasso"/>
    <n v="178"/>
    <x v="136"/>
    <x v="136"/>
    <s v="100016550"/>
    <s v="JACOME ARTURO"/>
    <s v="ZEMU"/>
    <x v="194"/>
    <s v="2"/>
    <s v="Sin Pallet"/>
    <n v="0"/>
    <n v="0"/>
    <x v="0"/>
    <n v="27240"/>
    <n v="18010"/>
    <n v="9230"/>
    <n v="248.4"/>
    <m/>
    <x v="134"/>
    <n v="12"/>
    <s v="12"/>
    <n v="18"/>
    <x v="1"/>
    <n v="0.69000000000000006"/>
    <n v="13.8"/>
    <s v="LIDENORTI S.A."/>
    <n v="1014323"/>
    <s v="JACOME AGUIRRE CARLOS ARTURO"/>
    <x v="194"/>
  </r>
  <r>
    <n v="1002218200"/>
    <s v="UE01"/>
    <x v="27"/>
    <d v="1899-12-30T18:49:00"/>
    <x v="5155"/>
    <s v="9000812840"/>
    <s v="012-022-00317918"/>
    <n v="4527.6000000000004"/>
    <n v="5076.37"/>
    <s v="ZPVN"/>
    <s v="40569689"/>
    <s v="0000397638"/>
    <n v="8002837490"/>
    <x v="3931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103"/>
    <x v="103"/>
    <s v="100015029"/>
    <s v="CUASPA MANUEL"/>
    <s v="ZETT"/>
    <x v="172"/>
    <s v="2"/>
    <s v="Sin Pallet"/>
    <n v="0"/>
    <n v="0"/>
    <x v="0"/>
    <n v="50960"/>
    <n v="33030"/>
    <n v="17930"/>
    <n v="356.4"/>
    <m/>
    <x v="101"/>
    <n v="12"/>
    <s v="12"/>
    <n v="33"/>
    <x v="1"/>
    <n v="0.53999999999999992"/>
    <n v="10.799999999999999"/>
    <s v="TRAPSA C.A."/>
    <n v="1013573"/>
    <s v="CUASPA PEREZ SEGUNDO MANUEL"/>
    <x v="172"/>
  </r>
  <r>
    <n v="1002218216"/>
    <s v="UE01"/>
    <x v="27"/>
    <d v="1899-12-30T18:52:00"/>
    <x v="5156"/>
    <s v=""/>
    <s v=""/>
    <n v="0"/>
    <n v="0"/>
    <s v="ZPRC"/>
    <s v="2500109055"/>
    <s v="0000398665"/>
    <n v="8002837505"/>
    <x v="3932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50"/>
    <x v="50"/>
    <s v="10007864"/>
    <s v="AREVALO AYALA MANUEL ARCESIO"/>
    <s v="ZEMU"/>
    <x v="65"/>
    <s v="2"/>
    <s v="Sin Pallet"/>
    <n v="0"/>
    <n v="0"/>
    <x v="0"/>
    <n v="27180"/>
    <n v="18010"/>
    <n v="9170"/>
    <n v="691.2"/>
    <m/>
    <x v="48"/>
    <n v="12"/>
    <s v="12"/>
    <n v="18"/>
    <x v="1"/>
    <n v="1.9200000000000002"/>
    <n v="38.400000000000006"/>
    <s v="TRIMPESAS S.A."/>
    <n v="1013766"/>
    <s v="MORALES RUIZ EDGAR MAURICIO"/>
    <x v="65"/>
  </r>
  <r>
    <n v="1002218098"/>
    <s v="UE01"/>
    <x v="27"/>
    <d v="1899-12-30T18:55:00"/>
    <x v="5157"/>
    <s v="9000812843"/>
    <s v="012-022-00317919"/>
    <n v="4762.82"/>
    <n v="5340.11"/>
    <s v="ZPVN"/>
    <s v="40570404"/>
    <s v="0000398641"/>
    <n v="8002837370"/>
    <x v="3933"/>
    <x v="2"/>
    <x v="2"/>
    <n v="32.31"/>
    <s v="T"/>
    <s v="104029"/>
    <x v="34"/>
    <s v="810743"/>
    <s v="GRANEL BODEGA ROMSERR"/>
    <x v="22"/>
    <s v="ESMERALDAS VIA ATACAMES"/>
    <x v="32"/>
    <s v="O-Esmeraldas-Esmeraldas"/>
    <n v="388"/>
    <x v="80"/>
    <x v="80"/>
    <s v="100015174"/>
    <s v="CASTRO LUCIO"/>
    <s v="ZECI"/>
    <x v="109"/>
    <s v="2"/>
    <s v="Sin Pallet"/>
    <n v="0"/>
    <n v="0"/>
    <x v="0"/>
    <n v="50820"/>
    <n v="32310"/>
    <n v="18510"/>
    <n v="874.95"/>
    <m/>
    <x v="78"/>
    <n v="12"/>
    <s v="12"/>
    <n v="32.31"/>
    <x v="1"/>
    <n v="27.079851439182914"/>
    <n v="27.079851439182914"/>
    <s v="CASTRO HERMANOS S.A."/>
    <n v="1013576"/>
    <s v="CASTRO SALGADO LUCIO OSWALDO"/>
    <x v="109"/>
  </r>
  <r>
    <n v="1002218161"/>
    <s v="UE01"/>
    <x v="27"/>
    <d v="1899-12-30T19:04:00"/>
    <x v="5158"/>
    <s v="9000812802"/>
    <s v="013-020-00048323"/>
    <n v="4134.3999999999996"/>
    <n v="4635.5200000000004"/>
    <s v="ZPDF"/>
    <s v="70178780"/>
    <s v="0000398768"/>
    <n v="8002837449"/>
    <x v="3934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15"/>
    <x v="15"/>
    <s v="100015160"/>
    <s v="MORAN ALONSO"/>
    <s v="ZETT"/>
    <x v="19"/>
    <s v="1"/>
    <s v="Con Pallet"/>
    <n v="0.05"/>
    <n v="32"/>
    <x v="0"/>
    <n v="50540"/>
    <n v="32000"/>
    <n v="18540"/>
    <n v="262.39999999999998"/>
    <m/>
    <x v="15"/>
    <n v="12"/>
    <s v="12"/>
    <n v="32"/>
    <x v="1"/>
    <n v="0.41"/>
    <n v="8.1999999999999993"/>
    <s v="SANJOPAS S.A."/>
    <n v="1013871"/>
    <s v="MORAN PERUGACHI ALONSO"/>
    <x v="19"/>
  </r>
  <r>
    <n v="1002218212"/>
    <s v="UE01"/>
    <x v="27"/>
    <d v="1899-12-30T19:08:00"/>
    <x v="5159"/>
    <s v="9000812850"/>
    <s v="012-022-00317920"/>
    <n v="2945.54"/>
    <n v="3302.55"/>
    <s v="ZPVN"/>
    <s v="40570365"/>
    <s v="0000398562"/>
    <n v="8002837500"/>
    <x v="3935"/>
    <x v="5"/>
    <x v="5"/>
    <n v="480"/>
    <s v="BOL"/>
    <s v="101638"/>
    <x v="40"/>
    <s v="801678"/>
    <s v="BODEGA PASQUEL GUILL"/>
    <x v="1"/>
    <s v="AV. MARISCAL SUCRE 951 E ILLESCAS Q"/>
    <x v="35"/>
    <s v="O-Pichincha-Lamagdalena"/>
    <n v="118"/>
    <x v="113"/>
    <x v="113"/>
    <s v="100015003"/>
    <s v="CASTRO MILTON"/>
    <s v="ZEMT"/>
    <x v="158"/>
    <s v="1"/>
    <s v="Con Pallet"/>
    <n v="0.05"/>
    <n v="24"/>
    <x v="0"/>
    <n v="38520"/>
    <n v="24030"/>
    <n v="14490"/>
    <n v="240"/>
    <m/>
    <x v="111"/>
    <n v="12"/>
    <s v="12"/>
    <n v="24"/>
    <x v="1"/>
    <n v="0.5"/>
    <n v="10"/>
    <s v="TRANSVOLCA S.A."/>
    <n v="1014038"/>
    <s v="CASTRO NAVARRETE MILTON GEOVANNY"/>
    <x v="158"/>
  </r>
  <r>
    <n v="1002218251"/>
    <s v="UE01"/>
    <x v="27"/>
    <d v="1899-12-30T19:12:00"/>
    <x v="5160"/>
    <s v=""/>
    <s v=""/>
    <n v="0"/>
    <n v="0"/>
    <s v="ZPRC"/>
    <s v="2500109068"/>
    <s v="0000398845"/>
    <n v="8002837539"/>
    <x v="393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400"/>
    <n v="33060"/>
    <n v="17340"/>
    <n v="336.6"/>
    <m/>
    <x v="109"/>
    <n v="12"/>
    <s v="12"/>
    <n v="33"/>
    <x v="1"/>
    <n v="0.51"/>
    <n v="10.200000000000001"/>
    <s v="TRANSPORTE PROPIO"/>
    <n v="1018725"/>
    <s v="TRANSPORTE DE CARGA PESADA"/>
    <x v="154"/>
  </r>
  <r>
    <n v="1002218215"/>
    <s v="UE01"/>
    <x v="27"/>
    <d v="1899-12-30T19:17:00"/>
    <x v="5161"/>
    <s v=""/>
    <s v=""/>
    <n v="0"/>
    <n v="0"/>
    <s v="ZPRC"/>
    <s v="2500109051"/>
    <s v="0000398836"/>
    <n v="8002837503"/>
    <x v="3937"/>
    <x v="5"/>
    <x v="5"/>
    <n v="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1531.666999999999"/>
    <n v="4001.6669999999999"/>
    <n v="7530"/>
    <n v="43.2"/>
    <m/>
    <x v="6"/>
    <n v="12"/>
    <s v="12"/>
    <n v="4"/>
    <x v="1"/>
    <n v="0.54"/>
    <n v="10.8"/>
    <s v="TRANSPORTE PROPIO"/>
    <n v="1013241"/>
    <s v="COMPAÑÍA DE TRANSPORTE DE CARGA PES"/>
    <x v="81"/>
  </r>
  <r>
    <n v="1002218215"/>
    <s v="UE01"/>
    <x v="27"/>
    <d v="1899-12-30T19:17:00"/>
    <x v="5162"/>
    <s v=""/>
    <s v=""/>
    <n v="0"/>
    <n v="0"/>
    <s v="ZPRC"/>
    <s v="2500109051"/>
    <s v="0000398835"/>
    <n v="8002837504"/>
    <x v="3937"/>
    <x v="6"/>
    <x v="6"/>
    <n v="4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7538.332999999999"/>
    <n v="20008.332999999999"/>
    <n v="7530"/>
    <n v="216"/>
    <m/>
    <x v="6"/>
    <n v="12"/>
    <s v="12"/>
    <n v="20"/>
    <x v="1"/>
    <n v="0.54"/>
    <n v="10.8"/>
    <s v="TRANSPORTE PROPIO"/>
    <n v="1013241"/>
    <s v="COMPAÑÍA DE TRANSPORTE DE CARGA PES"/>
    <x v="81"/>
  </r>
  <r>
    <n v="1002218103"/>
    <s v="UE01"/>
    <x v="27"/>
    <d v="1899-12-30T19:19:00"/>
    <x v="5163"/>
    <s v="9000812851"/>
    <s v="012-022-00317921"/>
    <n v="3987.06"/>
    <n v="4470.32"/>
    <s v="ZPVN"/>
    <s v="40570418"/>
    <s v="0000398656"/>
    <n v="8002837375"/>
    <x v="3938"/>
    <x v="2"/>
    <x v="2"/>
    <n v="32.85"/>
    <s v="T"/>
    <s v="101685"/>
    <x v="58"/>
    <s v="802733"/>
    <s v="DESTINO GRANEL CAYAMBE-CAYAMBE"/>
    <x v="19"/>
    <s v="VIA A OLMEDO"/>
    <x v="50"/>
    <s v="O-Pichincha-Cayambe"/>
    <n v="40"/>
    <x v="30"/>
    <x v="30"/>
    <s v="100016824"/>
    <s v="YANEZ JOSE"/>
    <s v="ZECI"/>
    <x v="58"/>
    <s v="2"/>
    <s v="Sin Pallet"/>
    <n v="0"/>
    <n v="0"/>
    <x v="0"/>
    <n v="51000"/>
    <n v="32850"/>
    <n v="18150"/>
    <n v="164.58"/>
    <m/>
    <x v="28"/>
    <n v="12"/>
    <s v="12"/>
    <n v="32.85"/>
    <x v="1"/>
    <n v="5.010045662100457"/>
    <n v="5.010045662100457"/>
    <s v="TRANSALMEIDA CIA."/>
    <n v="1013966"/>
    <s v="ALMEIDA CHICAIZA MIGUEL ANGEL"/>
    <x v="58"/>
  </r>
  <r>
    <n v="1002218243"/>
    <s v="UE01"/>
    <x v="27"/>
    <d v="1899-12-30T19:24:00"/>
    <x v="5164"/>
    <s v=""/>
    <s v=""/>
    <n v="0"/>
    <n v="0"/>
    <s v="ZPRC"/>
    <s v="2500108941"/>
    <s v="0000397537"/>
    <n v="8002837531"/>
    <x v="3939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30"/>
    <n v="32050"/>
    <n v="18380"/>
    <n v="288"/>
    <m/>
    <x v="96"/>
    <n v="12"/>
    <s v="12"/>
    <n v="32"/>
    <x v="1"/>
    <n v="0.45"/>
    <n v="9"/>
    <s v="TRANSPORTE PROPIO"/>
    <n v="1014509"/>
    <s v="COMERCIAL MICHELENA S.A."/>
    <x v="138"/>
  </r>
  <r>
    <n v="1002218204"/>
    <s v="UE01"/>
    <x v="27"/>
    <d v="1899-12-30T19:27:00"/>
    <x v="5165"/>
    <s v="9000812853"/>
    <s v="012-022-00317922"/>
    <n v="3342.7"/>
    <n v="3747.85"/>
    <s v="ZPVN"/>
    <s v="40570430"/>
    <s v="0000398677"/>
    <n v="8002837493"/>
    <x v="3940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71"/>
    <x v="171"/>
    <s v="100019746"/>
    <s v="MENDEZ WILSON"/>
    <s v="ZEMT"/>
    <x v="289"/>
    <s v="1"/>
    <s v="Con Pallet"/>
    <n v="0.05"/>
    <n v="24"/>
    <x v="0"/>
    <n v="37970"/>
    <n v="24010"/>
    <n v="13960"/>
    <n v="508.8"/>
    <m/>
    <x v="167"/>
    <n v="12"/>
    <s v="12"/>
    <n v="24"/>
    <x v="1"/>
    <n v="1.06"/>
    <n v="21.2"/>
    <s v="RUTAS COTACACHENSES S.A."/>
    <n v="1022020"/>
    <s v="MENDEZ FIGUEROA JUAN CARLOS"/>
    <x v="287"/>
  </r>
  <r>
    <n v="1002218241"/>
    <s v="UE01"/>
    <x v="27"/>
    <d v="1899-12-30T19:30:00"/>
    <x v="5166"/>
    <s v=""/>
    <s v=""/>
    <n v="0"/>
    <n v="0"/>
    <s v="ZPRC"/>
    <s v="2500109057"/>
    <s v="0000398692"/>
    <n v="8002837529"/>
    <x v="3941"/>
    <x v="3"/>
    <x v="3"/>
    <n v="360"/>
    <s v="BOL"/>
    <s v="101487"/>
    <x v="93"/>
    <s v="807737"/>
    <s v="OBRA EDICON PORTOVIEJO"/>
    <x v="40"/>
    <s v="AV PICOASA"/>
    <x v="59"/>
    <s v="O-Manabi-Portoviejo"/>
    <n v="468"/>
    <x v="93"/>
    <x v="93"/>
    <s v="100014969"/>
    <s v="LARGO ANGEL"/>
    <s v="ZEMU"/>
    <x v="129"/>
    <s v="2"/>
    <s v="Sin Pallet"/>
    <n v="0"/>
    <n v="0"/>
    <x v="0"/>
    <n v="27140"/>
    <n v="18030"/>
    <n v="9110"/>
    <n v="414"/>
    <m/>
    <x v="91"/>
    <n v="12"/>
    <s v="12"/>
    <n v="18"/>
    <x v="1"/>
    <n v="1.1499999999999999"/>
    <n v="23"/>
    <s v="TRANSSJQ S.A."/>
    <n v="1012878"/>
    <s v="HINOJOSA SAN ANDRES ANGEL PATRICIO"/>
    <x v="129"/>
  </r>
  <r>
    <n v="1002218263"/>
    <s v="UE01"/>
    <x v="27"/>
    <d v="1899-12-30T19:36:00"/>
    <x v="5167"/>
    <s v="9000812861"/>
    <s v="012-022-00317924"/>
    <n v="1126.4000000000001"/>
    <n v="1262.93"/>
    <s v="ZPVN"/>
    <s v="40570381"/>
    <s v="0000398681"/>
    <n v="8002837554"/>
    <x v="3942"/>
    <x v="6"/>
    <x v="6"/>
    <n v="160"/>
    <s v="BOL"/>
    <s v="101780"/>
    <x v="56"/>
    <s v="811113"/>
    <s v="ECO OTAVALO QUIROGA"/>
    <x v="8"/>
    <s v="QUIROGA Y BOLIVAR"/>
    <x v="8"/>
    <s v="O-Imbabura-Otavalo"/>
    <n v="8"/>
    <x v="118"/>
    <x v="118"/>
    <s v="100020038"/>
    <s v="VIVAS ANDRES"/>
    <s v="ZEMU"/>
    <x v="165"/>
    <s v="2"/>
    <s v="Sin Pallet"/>
    <n v="0"/>
    <n v="0"/>
    <x v="0"/>
    <n v="12618.333000000001"/>
    <n v="8013.3329999999996"/>
    <n v="4605"/>
    <n v="14.4"/>
    <m/>
    <x v="116"/>
    <n v="12"/>
    <s v="12"/>
    <n v="8"/>
    <x v="1"/>
    <n v="0.09"/>
    <n v="1.8"/>
    <s v="TRAPSA C.A."/>
    <n v="1013505"/>
    <s v="HERMOZA LOZADA JORGE ABDON"/>
    <x v="165"/>
  </r>
  <r>
    <n v="1002218263"/>
    <s v="UE01"/>
    <x v="27"/>
    <d v="1899-12-30T19:36:00"/>
    <x v="5168"/>
    <s v="9000812860"/>
    <s v="012-022-00317923"/>
    <n v="1416"/>
    <n v="1587.63"/>
    <s v="ZPVN"/>
    <s v="40570382"/>
    <s v="0000398682"/>
    <n v="8002837555"/>
    <x v="3942"/>
    <x v="6"/>
    <x v="6"/>
    <n v="200"/>
    <s v="BOL"/>
    <s v="101780"/>
    <x v="56"/>
    <s v="810735"/>
    <s v="ECO CORAZAS"/>
    <x v="8"/>
    <s v="AV DE LOS CORAZAS Y SARANCES"/>
    <x v="13"/>
    <s v="O-Imbabura-Selvaalegre"/>
    <n v="150"/>
    <x v="118"/>
    <x v="118"/>
    <s v="100020038"/>
    <s v="VIVAS ANDRES"/>
    <s v="ZEMU"/>
    <x v="165"/>
    <s v="2"/>
    <s v="Sin Pallet"/>
    <n v="0"/>
    <n v="0"/>
    <x v="0"/>
    <n v="14621.666999999999"/>
    <n v="10016.666999999999"/>
    <n v="4605"/>
    <n v="130"/>
    <m/>
    <x v="116"/>
    <n v="12"/>
    <s v="12"/>
    <n v="10"/>
    <x v="1"/>
    <n v="0.65"/>
    <n v="13"/>
    <s v="TRAPSA C.A."/>
    <n v="1013505"/>
    <s v="HERMOZA LOZADA JORGE ABDON"/>
    <x v="165"/>
  </r>
  <r>
    <n v="1002218275"/>
    <s v="UE01"/>
    <x v="27"/>
    <d v="1899-12-30T19:41:00"/>
    <x v="5169"/>
    <s v=""/>
    <s v=""/>
    <n v="0"/>
    <n v="0"/>
    <s v="ZPRC"/>
    <s v="2500109055"/>
    <s v="0000398668"/>
    <n v="8002837567"/>
    <x v="3943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63"/>
    <x v="63"/>
    <s v="10005910"/>
    <s v="URBANO MOQUINCHE WALTER ARMANDO"/>
    <s v="ZEMU"/>
    <x v="79"/>
    <s v="2"/>
    <s v="Sin Pallet"/>
    <n v="0"/>
    <n v="0"/>
    <x v="0"/>
    <n v="26770"/>
    <n v="18020"/>
    <n v="8750"/>
    <n v="691.2"/>
    <m/>
    <x v="61"/>
    <n v="12"/>
    <s v="12"/>
    <n v="18"/>
    <x v="1"/>
    <n v="1.9200000000000002"/>
    <n v="38.400000000000006"/>
    <s v="RUTAS COTACACHENSES"/>
    <n v="10005834"/>
    <s v="RUIZ CHECA JOSE JAVIER"/>
    <x v="79"/>
  </r>
  <r>
    <n v="1002218250"/>
    <s v="UE01"/>
    <x v="27"/>
    <d v="1899-12-30T19:46:00"/>
    <x v="5170"/>
    <s v=""/>
    <s v=""/>
    <n v="0"/>
    <n v="0"/>
    <s v="ZPRC"/>
    <s v="2500109065"/>
    <s v="0000398797"/>
    <n v="8002837538"/>
    <x v="3944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840"/>
    <n v="24100"/>
    <n v="15740"/>
    <n v="542.4"/>
    <m/>
    <x v="77"/>
    <n v="12"/>
    <s v="12"/>
    <n v="24"/>
    <x v="1"/>
    <n v="1.1299999999999999"/>
    <n v="22.599999999999998"/>
    <s v="ALQUINGA &amp; ALQUINGA"/>
    <n v="1013844"/>
    <s v="ALQUINGA LUCERO WILTER FABIAN"/>
    <x v="177"/>
  </r>
  <r>
    <n v="1002218278"/>
    <s v="UE01"/>
    <x v="27"/>
    <d v="1899-12-30T19:47:00"/>
    <x v="5171"/>
    <s v="9000812862"/>
    <s v="012-022-00317925"/>
    <n v="2322"/>
    <n v="2603.44"/>
    <s v="ZPVN"/>
    <s v="40570439"/>
    <s v="0000398704"/>
    <n v="8002837570"/>
    <x v="3945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102"/>
    <x v="102"/>
    <s v="100021206"/>
    <s v="OBANDO ADRIAN"/>
    <s v="ZEMU"/>
    <x v="142"/>
    <s v="2"/>
    <s v="Sin Pallet"/>
    <n v="0"/>
    <n v="0"/>
    <x v="0"/>
    <n v="27130"/>
    <n v="18060"/>
    <n v="9070"/>
    <n v="262.8"/>
    <m/>
    <x v="100"/>
    <n v="12"/>
    <s v="12"/>
    <n v="18"/>
    <x v="1"/>
    <n v="0.73"/>
    <n v="14.600000000000001"/>
    <s v="LA ARMENIA S.A."/>
    <n v="1021912"/>
    <s v="TAPIA MEJIA GEOVANNY FRANCISCO"/>
    <x v="142"/>
  </r>
  <r>
    <n v="1002218287"/>
    <s v="UE01"/>
    <x v="27"/>
    <d v="1899-12-30T19:50:00"/>
    <x v="5172"/>
    <s v="9000812863"/>
    <s v="012-022-00317926"/>
    <n v="2494.8000000000002"/>
    <n v="2797.19"/>
    <s v="ZPVN"/>
    <s v="40570377"/>
    <s v="0000398684"/>
    <n v="8002837580"/>
    <x v="3946"/>
    <x v="6"/>
    <x v="6"/>
    <n v="360"/>
    <s v="BOL"/>
    <s v="101780"/>
    <x v="56"/>
    <s v="809741"/>
    <s v="FERRETERIA PANZALEO"/>
    <x v="5"/>
    <s v="PANZALEO Y CARANQUIS"/>
    <x v="5"/>
    <s v="O-Pichincha-Sangolqui"/>
    <n v="130"/>
    <x v="133"/>
    <x v="133"/>
    <s v="100014955"/>
    <s v="VELASCO LUIS"/>
    <s v="ZEMU"/>
    <x v="190"/>
    <s v="2"/>
    <s v="Sin Pallet"/>
    <n v="0"/>
    <n v="0"/>
    <x v="0"/>
    <n v="27230"/>
    <n v="18020"/>
    <n v="9210"/>
    <n v="194.4"/>
    <m/>
    <x v="131"/>
    <n v="12"/>
    <s v="12"/>
    <n v="18"/>
    <x v="1"/>
    <n v="0.54"/>
    <n v="10.8"/>
    <s v="RUTAS COTACACHENSES S.A."/>
    <n v="10005626"/>
    <s v="BENALCAZAR DE LA CRUZ CRISTIAN ROBE"/>
    <x v="190"/>
  </r>
  <r>
    <n v="1002218258"/>
    <s v="UE01"/>
    <x v="27"/>
    <d v="1899-12-30T19:51:00"/>
    <x v="5173"/>
    <s v="9000812865"/>
    <s v="012-022-00317928"/>
    <n v="1783.6"/>
    <n v="1999.78"/>
    <s v="ZPVN"/>
    <s v="40570491"/>
    <s v="0000398787"/>
    <n v="8002837550"/>
    <x v="3947"/>
    <x v="3"/>
    <x v="3"/>
    <n v="280"/>
    <s v="BOL"/>
    <s v="101664"/>
    <x v="8"/>
    <s v="806908"/>
    <s v="LIMONGI SANTOS FREDDY ADRIANO"/>
    <x v="40"/>
    <s v="AUTOPISTA MANABI GUILLEN Y PIEDRAS"/>
    <x v="59"/>
    <s v="O-Manabi-Portoviejo"/>
    <n v="468"/>
    <x v="37"/>
    <x v="37"/>
    <s v="100020396"/>
    <s v="FARINANGO MIGUEL"/>
    <s v="ZEMU"/>
    <x v="45"/>
    <s v="2"/>
    <s v="Sin Pallet"/>
    <n v="0"/>
    <n v="0"/>
    <x v="0"/>
    <n v="18572.222000000002"/>
    <n v="14062.222"/>
    <n v="4510"/>
    <n v="322"/>
    <m/>
    <x v="35"/>
    <n v="12"/>
    <s v="12"/>
    <n v="14"/>
    <x v="1"/>
    <n v="1.1499999999999999"/>
    <n v="23"/>
    <s v="RAPIDO EL OTAVALEÑITO S.A."/>
    <n v="1012819"/>
    <s v="BRAVO VASQUEZ JOSE LUIS SIGIFREDO"/>
    <x v="45"/>
  </r>
  <r>
    <n v="1002218258"/>
    <s v="UE01"/>
    <x v="27"/>
    <d v="1899-12-30T19:51:00"/>
    <x v="5174"/>
    <s v="9000812864"/>
    <s v="012-022-00317927"/>
    <n v="530.4"/>
    <n v="594.69000000000005"/>
    <s v="ZPVN"/>
    <s v="40570491"/>
    <s v="0000398788"/>
    <n v="8002837549"/>
    <x v="3947"/>
    <x v="4"/>
    <x v="4"/>
    <n v="80"/>
    <s v="BOL"/>
    <s v="101664"/>
    <x v="8"/>
    <s v="806908"/>
    <s v="LIMONGI SANTOS FREDDY ADRIANO"/>
    <x v="40"/>
    <s v="AUTOPISTA MANABI GUILLEN Y PIEDRAS"/>
    <x v="59"/>
    <s v="O-Manabi-Portoviejo"/>
    <n v="468"/>
    <x v="37"/>
    <x v="37"/>
    <s v="100020396"/>
    <s v="FARINANGO MIGUEL"/>
    <s v="ZEMU"/>
    <x v="45"/>
    <s v="2"/>
    <s v="Sin Pallet"/>
    <n v="0"/>
    <n v="0"/>
    <x v="0"/>
    <n v="8527.7780000000002"/>
    <n v="4017.7779999999998"/>
    <n v="4510"/>
    <n v="92"/>
    <m/>
    <x v="35"/>
    <n v="12"/>
    <s v="12"/>
    <n v="4"/>
    <x v="1"/>
    <n v="1.1499999999999999"/>
    <n v="23"/>
    <s v="RAPIDO EL OTAVALEÑITO S.A."/>
    <n v="1012819"/>
    <s v="BRAVO VASQUEZ JOSE LUIS SIGIFREDO"/>
    <x v="45"/>
  </r>
  <r>
    <n v="1002218288"/>
    <s v="UE01"/>
    <x v="27"/>
    <d v="1899-12-30T19:56:00"/>
    <x v="5175"/>
    <s v="9000812866"/>
    <s v="012-022-00317929"/>
    <n v="4040.7"/>
    <n v="4530.46"/>
    <s v="ZPVN"/>
    <s v="40570359"/>
    <s v="0000398557"/>
    <n v="8002837581"/>
    <x v="3948"/>
    <x v="8"/>
    <x v="8"/>
    <n v="32.56"/>
    <s v="T"/>
    <s v="101615"/>
    <x v="178"/>
    <s v="810714"/>
    <s v="GRANEL PIFO HORMIGONERA RC3"/>
    <x v="1"/>
    <s v="TRONCAL SIERRA Y MA TERESA VELASQUE"/>
    <x v="82"/>
    <s v="O-Pichincha-Pifo"/>
    <n v="102"/>
    <x v="18"/>
    <x v="18"/>
    <s v="10000844"/>
    <s v="MORALES GARZON ISRAEL ALEJANDRO"/>
    <s v="ZECI"/>
    <x v="198"/>
    <s v="2"/>
    <s v="Sin Pallet"/>
    <n v="0"/>
    <n v="0"/>
    <x v="0"/>
    <n v="52470"/>
    <n v="32560"/>
    <n v="19910"/>
    <n v="211.64"/>
    <m/>
    <x v="18"/>
    <n v="12"/>
    <s v="12"/>
    <n v="32.56"/>
    <x v="1"/>
    <n v="6.4999999999999991"/>
    <n v="6.4999999999999991"/>
    <s v="LA ARMENIA S.A."/>
    <n v="1021830"/>
    <s v="MORALES GARZON CHRISTIAN SANTIAGO"/>
    <x v="198"/>
  </r>
  <r>
    <n v="1002218299"/>
    <s v="UE01"/>
    <x v="27"/>
    <d v="1899-12-30T19:58:00"/>
    <x v="5176"/>
    <s v="9000812868"/>
    <s v="012-022-00317930"/>
    <n v="3038.4"/>
    <n v="3406.68"/>
    <s v="ZPVN"/>
    <s v="40570389"/>
    <s v="0000398612"/>
    <n v="8002837594"/>
    <x v="3949"/>
    <x v="3"/>
    <x v="3"/>
    <n v="480"/>
    <s v="BOL"/>
    <s v="101664"/>
    <x v="8"/>
    <s v="805507"/>
    <s v="ARTURO ZAVALA ORLANDO"/>
    <x v="46"/>
    <s v="VIA PUERTO CAYO - MANTA"/>
    <x v="96"/>
    <s v="O-Manabi-Puertolopez"/>
    <n v="565"/>
    <x v="112"/>
    <x v="112"/>
    <s v="100014919"/>
    <s v="GRANDA ANIBAL"/>
    <s v="ZEMT"/>
    <x v="280"/>
    <s v="2"/>
    <s v="Sin Pallet"/>
    <n v="0"/>
    <n v="0"/>
    <x v="0"/>
    <n v="39150"/>
    <n v="24040"/>
    <n v="15110"/>
    <n v="600"/>
    <m/>
    <x v="110"/>
    <n v="12"/>
    <s v="12"/>
    <n v="24"/>
    <x v="1"/>
    <n v="1.25"/>
    <n v="25"/>
    <s v="TRANSSJQ S.A."/>
    <n v="1013949"/>
    <s v="MEDIAVILLA FLORES WILSON PATRICIO"/>
    <x v="280"/>
  </r>
  <r>
    <n v="1002218237"/>
    <s v="UE01"/>
    <x v="27"/>
    <d v="1899-12-30T19:59:00"/>
    <x v="5177"/>
    <s v="9000812869"/>
    <s v="012-022-00317931"/>
    <n v="4280.42"/>
    <n v="4799.2299999999996"/>
    <s v="ZPVN"/>
    <s v="40570471"/>
    <s v="0000398749"/>
    <n v="8002837524"/>
    <x v="3950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84"/>
    <x v="84"/>
    <s v="100014841"/>
    <s v="FARINANGO OSWALDO"/>
    <s v="ZETT"/>
    <x v="199"/>
    <s v="1"/>
    <s v="Con Pallet"/>
    <n v="0.05"/>
    <n v="32"/>
    <x v="0"/>
    <n v="50000"/>
    <n v="32080"/>
    <n v="17920"/>
    <n v="281.60000000000002"/>
    <m/>
    <x v="82"/>
    <n v="12"/>
    <s v="12"/>
    <n v="32"/>
    <x v="1"/>
    <n v="0.44000000000000006"/>
    <n v="8.8000000000000007"/>
    <s v="TRANSSJQ S.A."/>
    <n v="1013799"/>
    <s v="MONTEROS REYES ROBERTH ESTEBAN"/>
    <x v="199"/>
  </r>
  <r>
    <n v="1002218272"/>
    <s v="UE01"/>
    <x v="27"/>
    <d v="1899-12-30T20:11:00"/>
    <x v="5178"/>
    <s v="9000812872"/>
    <s v="012-022-00317933"/>
    <n v="2192"/>
    <n v="2457.6799999999998"/>
    <s v="ZPVN"/>
    <s v="40570484"/>
    <s v="P000034293"/>
    <n v="8002837563"/>
    <x v="3951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72"/>
    <x v="72"/>
    <s v="100014825"/>
    <s v="MEJIA ARMANDO"/>
    <s v="ZETT"/>
    <x v="93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  <n v="1013538"/>
    <s v="ROSERO TAFUR JOSE STALIN"/>
    <x v="93"/>
  </r>
  <r>
    <n v="1002218272"/>
    <s v="UE01"/>
    <x v="27"/>
    <d v="1899-12-30T20:11:00"/>
    <x v="5179"/>
    <s v="9000812871"/>
    <s v="012-022-00317932"/>
    <n v="2278.4"/>
    <n v="2554.56"/>
    <s v="ZPVN"/>
    <s v="40570483"/>
    <s v="P000034292"/>
    <n v="8002837564"/>
    <x v="3951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72"/>
    <x v="72"/>
    <s v="100014825"/>
    <s v="MEJIA ARMANDO"/>
    <s v="ZETT"/>
    <x v="93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  <n v="1013538"/>
    <s v="ROSERO TAFUR JOSE STALIN"/>
    <x v="93"/>
  </r>
  <r>
    <n v="1002218267"/>
    <s v="UE01"/>
    <x v="27"/>
    <d v="1899-12-30T20:13:00"/>
    <x v="5180"/>
    <s v="9000812771"/>
    <s v="013-020-00048322"/>
    <n v="748.21"/>
    <n v="838.9"/>
    <s v="ZPDF"/>
    <s v="70178774"/>
    <s v="0000398712"/>
    <n v="8002837558"/>
    <x v="3952"/>
    <x v="3"/>
    <x v="3"/>
    <n v="120"/>
    <s v="BOL"/>
    <s v="10005894"/>
    <x v="198"/>
    <s v="810420"/>
    <s v="LOCAL MATRIZ"/>
    <x v="68"/>
    <s v="CALLE NOUSNA Y AV DECIMA"/>
    <x v="120"/>
    <s v="O-Guayas-Guayaquil"/>
    <n v="524"/>
    <x v="110"/>
    <x v="110"/>
    <s v="100018300"/>
    <s v="TAPIA CLEVER"/>
    <s v="ZETT"/>
    <x v="164"/>
    <s v="1"/>
    <s v="Con Pallet"/>
    <n v="0.05"/>
    <n v="6"/>
    <x v="0"/>
    <n v="15156.25"/>
    <n v="6011.25"/>
    <n v="9145"/>
    <n v="156"/>
    <m/>
    <x v="108"/>
    <n v="12"/>
    <s v="12"/>
    <n v="6"/>
    <x v="1"/>
    <n v="1.3"/>
    <n v="26"/>
    <s v="LIDENORTI S.A."/>
    <n v="1013860"/>
    <s v="BEDON AYALA SIXTO LEONIDAS"/>
    <x v="164"/>
  </r>
  <r>
    <n v="1002218267"/>
    <s v="UE01"/>
    <x v="27"/>
    <d v="1899-12-30T20:13:00"/>
    <x v="5181"/>
    <s v="9000812770"/>
    <s v="013-020-00048321"/>
    <n v="3375.4"/>
    <n v="3784.52"/>
    <s v="ZPDF"/>
    <s v="70178773"/>
    <s v="0000398711"/>
    <n v="8002837557"/>
    <x v="3952"/>
    <x v="4"/>
    <x v="4"/>
    <n v="520"/>
    <s v="BOL"/>
    <s v="10005894"/>
    <x v="198"/>
    <s v="810420"/>
    <s v="LOCAL MATRIZ"/>
    <x v="68"/>
    <s v="CALLE NOUSNA Y AV DECIMA"/>
    <x v="120"/>
    <s v="O-Guayas-Guayaquil"/>
    <n v="524"/>
    <x v="110"/>
    <x v="110"/>
    <s v="100018300"/>
    <s v="TAPIA CLEVER"/>
    <s v="ZETT"/>
    <x v="164"/>
    <s v="1"/>
    <s v="Con Pallet"/>
    <n v="0.05"/>
    <n v="26"/>
    <x v="0"/>
    <n v="35193.75"/>
    <n v="26048.75"/>
    <n v="9145"/>
    <n v="676"/>
    <m/>
    <x v="108"/>
    <n v="12"/>
    <s v="12"/>
    <n v="26"/>
    <x v="1"/>
    <n v="1.3"/>
    <n v="26"/>
    <s v="LIDENORTI S.A."/>
    <n v="1013860"/>
    <s v="BEDON AYALA SIXTO LEONIDAS"/>
    <x v="164"/>
  </r>
  <r>
    <n v="1002218220"/>
    <s v="UE01"/>
    <x v="27"/>
    <d v="1899-12-30T20:16:00"/>
    <x v="5182"/>
    <s v="9000812873"/>
    <s v="012-022-00317934"/>
    <n v="4275.46"/>
    <n v="4793.68"/>
    <s v="ZPVN"/>
    <s v="40570341"/>
    <s v="0000398508"/>
    <n v="8002837509"/>
    <x v="3953"/>
    <x v="2"/>
    <x v="2"/>
    <n v="32.57"/>
    <s v="T"/>
    <s v="101835"/>
    <x v="250"/>
    <s v="802294"/>
    <s v="DESTINO PREFABRICADOS Y EQUIPOS"/>
    <x v="1"/>
    <s v="VIA INTEROCEANICA km 24"/>
    <x v="82"/>
    <s v="O-Pichincha-Pifo"/>
    <n v="102"/>
    <x v="80"/>
    <x v="80"/>
    <s v="100015157"/>
    <s v="TOCAGON CESAR"/>
    <s v="ZECI"/>
    <x v="105"/>
    <s v="2"/>
    <s v="Sin Pallet"/>
    <n v="0"/>
    <n v="0"/>
    <x v="0"/>
    <n v="51800"/>
    <n v="32570"/>
    <n v="19230"/>
    <n v="302.58"/>
    <m/>
    <x v="78"/>
    <n v="12"/>
    <s v="12"/>
    <n v="32.57"/>
    <x v="1"/>
    <n v="9.2901443045747616"/>
    <n v="9.2901443045747616"/>
    <s v="CASTRO HERMANOS S.A."/>
    <n v="1013576"/>
    <s v="CASTRO SALGADO LUCIO OSWALDO"/>
    <x v="105"/>
  </r>
  <r>
    <n v="1002218323"/>
    <s v="UE01"/>
    <x v="27"/>
    <d v="1899-12-30T20:19:00"/>
    <x v="5183"/>
    <s v="9000812875"/>
    <s v="012-022-00317936"/>
    <n v="486.98"/>
    <n v="546.01"/>
    <s v="ZPVN"/>
    <s v="40570527"/>
    <s v="0000398843"/>
    <n v="8002837623"/>
    <x v="3954"/>
    <x v="5"/>
    <x v="5"/>
    <n v="80"/>
    <s v="BOL"/>
    <s v="101629"/>
    <x v="7"/>
    <s v="800887"/>
    <s v="BODEGA GUAYLLABAMBA"/>
    <x v="1"/>
    <s v="CALLE NOVENA Y CALLE PRINCIPAL CERC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8533.3330000000005"/>
    <n v="4013.3330000000001"/>
    <n v="4520"/>
    <n v="26.4"/>
    <m/>
    <x v="86"/>
    <n v="12"/>
    <s v="12"/>
    <n v="4"/>
    <x v="1"/>
    <n v="0.32999999999999996"/>
    <n v="6.6"/>
    <s v="TRANSSJQ S.A."/>
    <n v="1014104"/>
    <s v="CORDOVA MEDIAVILLA ANDERSON OMAR"/>
    <x v="120"/>
  </r>
  <r>
    <n v="1002218323"/>
    <s v="UE01"/>
    <x v="27"/>
    <d v="1899-12-30T20:19:00"/>
    <x v="5184"/>
    <s v="9000812874"/>
    <s v="012-022-00317935"/>
    <n v="1858.89"/>
    <n v="2084.1999999999998"/>
    <s v="ZPVN"/>
    <s v="40570527"/>
    <s v="0000398842"/>
    <n v="8002837624"/>
    <x v="3954"/>
    <x v="6"/>
    <x v="6"/>
    <n v="280"/>
    <s v="BOL"/>
    <s v="101629"/>
    <x v="7"/>
    <s v="800887"/>
    <s v="BODEGA GUAYLLABAMBA"/>
    <x v="1"/>
    <s v="CALLE NOVENA Y CALLE PRINCIPAL CERC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18566.667000000001"/>
    <n v="14046.666999999999"/>
    <n v="4520"/>
    <n v="92.4"/>
    <m/>
    <x v="86"/>
    <n v="12"/>
    <s v="12"/>
    <n v="14"/>
    <x v="1"/>
    <n v="0.33"/>
    <n v="6.6000000000000005"/>
    <s v="TRANSSJQ S.A."/>
    <n v="1014104"/>
    <s v="CORDOVA MEDIAVILLA ANDERSON OMAR"/>
    <x v="120"/>
  </r>
  <r>
    <n v="1002218310"/>
    <s v="UE01"/>
    <x v="27"/>
    <d v="1899-12-30T20:22:00"/>
    <x v="5185"/>
    <s v="9000812878"/>
    <s v="012-022-00317939"/>
    <n v="781.3"/>
    <n v="876"/>
    <s v="ZPVN"/>
    <s v="40570539"/>
    <s v="P000034299"/>
    <n v="8002837606"/>
    <x v="3955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1734.242"/>
    <n v="6010.9089999999997"/>
    <n v="5723.3329999999996"/>
    <n v="112.8"/>
    <m/>
    <x v="56"/>
    <n v="12"/>
    <s v="12"/>
    <n v="6"/>
    <x v="1"/>
    <n v="0.94"/>
    <n v="18.8"/>
    <s v="TRANSPORTE PROPIO"/>
    <n v="1017790"/>
    <s v="PANIMBOZA CHAMBA NANCY PAULINA"/>
    <x v="73"/>
  </r>
  <r>
    <n v="1002218310"/>
    <s v="UE01"/>
    <x v="27"/>
    <d v="1899-12-30T20:22:00"/>
    <x v="5186"/>
    <s v="9000812876"/>
    <s v="012-022-00317937"/>
    <n v="596.91"/>
    <n v="669.26"/>
    <s v="ZPVN"/>
    <s v="40570538"/>
    <s v="P000034298"/>
    <n v="8002837607"/>
    <x v="3955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0732.424000000001"/>
    <n v="5009.0910000000003"/>
    <n v="5723.3329999999996"/>
    <n v="94"/>
    <m/>
    <x v="56"/>
    <n v="12"/>
    <s v="12"/>
    <n v="5"/>
    <x v="1"/>
    <n v="0.94"/>
    <n v="18.8"/>
    <s v="TRANSPORTE PROPIO"/>
    <n v="1017790"/>
    <s v="PANIMBOZA CHAMBA NANCY PAULINA"/>
    <x v="73"/>
  </r>
  <r>
    <n v="1002218310"/>
    <s v="UE01"/>
    <x v="27"/>
    <d v="1899-12-30T20:22:00"/>
    <x v="5187"/>
    <s v="9000812877"/>
    <s v="012-022-00317938"/>
    <n v="2847.44"/>
    <n v="3192.57"/>
    <s v="ZPVN"/>
    <s v="40570537"/>
    <s v="P000034297"/>
    <n v="8002837608"/>
    <x v="3955"/>
    <x v="6"/>
    <x v="6"/>
    <n v="4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7763.332999999999"/>
    <n v="22040"/>
    <n v="5723.3329999999996"/>
    <n v="413.6"/>
    <m/>
    <x v="56"/>
    <n v="12"/>
    <s v="12"/>
    <n v="22"/>
    <x v="1"/>
    <n v="0.94000000000000006"/>
    <n v="18.8"/>
    <s v="TRANSPORTE PROPIO"/>
    <n v="1017790"/>
    <s v="PANIMBOZA CHAMBA NANCY PAULINA"/>
    <x v="73"/>
  </r>
  <r>
    <n v="1002218317"/>
    <s v="UE01"/>
    <x v="27"/>
    <d v="1899-12-30T20:29:00"/>
    <x v="5188"/>
    <s v="9000812881"/>
    <s v="012-022-00317940"/>
    <n v="2209.16"/>
    <n v="2476.9299999999998"/>
    <s v="ZPVN"/>
    <s v="40570335"/>
    <s v="0000398487"/>
    <n v="8002837616"/>
    <x v="3956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9"/>
    <x v="9"/>
    <s v="100020335"/>
    <s v="HARO LUIS"/>
    <s v="ZEMU"/>
    <x v="11"/>
    <s v="2"/>
    <s v="Sin Pallet"/>
    <n v="0"/>
    <n v="0"/>
    <x v="0"/>
    <n v="27090"/>
    <n v="18020"/>
    <n v="9070"/>
    <n v="158.4"/>
    <m/>
    <x v="9"/>
    <n v="12"/>
    <s v="12"/>
    <n v="18"/>
    <x v="1"/>
    <n v="0.44"/>
    <n v="8.8000000000000007"/>
    <s v="SANJOPAS S.A."/>
    <n v="1013262"/>
    <s v="SEGOVIA ERAZO PATRICIA ALEXANDRA"/>
    <x v="11"/>
  </r>
  <r>
    <n v="1002218239"/>
    <s v="UE01"/>
    <x v="27"/>
    <d v="1899-12-30T20:30:00"/>
    <x v="5189"/>
    <s v=""/>
    <s v=""/>
    <n v="0"/>
    <n v="0"/>
    <s v="ZPRC"/>
    <s v="2500109046"/>
    <s v="P000034271"/>
    <n v="8002837527"/>
    <x v="3957"/>
    <x v="2"/>
    <x v="2"/>
    <n v="32.20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380"/>
    <n v="32200"/>
    <n v="18180"/>
    <n v="0"/>
    <m/>
    <x v="3"/>
    <n v="12"/>
    <s v="12"/>
    <n v="32.200000000000003"/>
    <x v="1"/>
    <n v="0"/>
    <n v="0"/>
    <s v="UNICON S.A."/>
    <n v="1014412"/>
    <s v="UNION DE CONCRETERAS UNICON UCUE"/>
    <x v="97"/>
  </r>
  <r>
    <n v="1002218308"/>
    <s v="UE01"/>
    <x v="27"/>
    <d v="1899-12-30T20:38:00"/>
    <x v="5190"/>
    <s v="9000812883"/>
    <s v="012-022-00317941"/>
    <n v="2469.85"/>
    <n v="2769.21"/>
    <s v="ZPVN"/>
    <s v="40570441"/>
    <s v="0000398698"/>
    <n v="8002837603"/>
    <x v="3958"/>
    <x v="6"/>
    <x v="6"/>
    <n v="360"/>
    <s v="BOL"/>
    <s v="101573"/>
    <x v="271"/>
    <s v="801837"/>
    <s v="BODEGA MENA FAUSTO"/>
    <x v="1"/>
    <s v="PANAMERICANA SUR  LOTE 66 KM 10.5 Y"/>
    <x v="172"/>
    <s v="O-Pichincha-Sanbartolo"/>
    <n v="120"/>
    <x v="14"/>
    <x v="14"/>
    <s v="100015134"/>
    <s v="NICOLALDE FABIAN"/>
    <s v="ZEMU"/>
    <x v="18"/>
    <s v="2"/>
    <s v="Sin Pallet"/>
    <n v="0"/>
    <n v="0"/>
    <x v="0"/>
    <n v="27070"/>
    <n v="18050"/>
    <n v="9020"/>
    <n v="180"/>
    <m/>
    <x v="14"/>
    <n v="12"/>
    <s v="12"/>
    <n v="18"/>
    <x v="1"/>
    <n v="0.5"/>
    <n v="10"/>
    <s v="SANJOPAS S.A."/>
    <n v="1014339"/>
    <s v="NICOLALDE FLORES MILTON FABIAN"/>
    <x v="18"/>
  </r>
  <r>
    <n v="1002218326"/>
    <s v="UE01"/>
    <x v="27"/>
    <d v="1899-12-30T20:43:00"/>
    <x v="5191"/>
    <s v=""/>
    <s v=""/>
    <n v="0"/>
    <n v="0"/>
    <s v="ZPRC"/>
    <s v="2500109040"/>
    <s v="P000034263"/>
    <n v="8002837627"/>
    <x v="3959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430"/>
    <n v="33080"/>
    <n v="18350"/>
    <n v="382.8"/>
    <m/>
    <x v="173"/>
    <n v="12"/>
    <s v="12"/>
    <n v="33"/>
    <x v="1"/>
    <n v="0.58000000000000007"/>
    <n v="11.6"/>
    <s v="TRANSPORTE PROPIO"/>
    <n v="1012608"/>
    <s v="HERRERA POZO ALEXANDER EFREN"/>
    <x v="278"/>
  </r>
  <r>
    <n v="1002218280"/>
    <s v="UE01"/>
    <x v="27"/>
    <d v="1899-12-30T20:45:00"/>
    <x v="5192"/>
    <s v=""/>
    <s v=""/>
    <n v="0"/>
    <n v="0"/>
    <s v="ZPRC"/>
    <s v="2500109067"/>
    <s v="0000398817"/>
    <n v="8002837572"/>
    <x v="3960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38"/>
    <x v="38"/>
    <s v="100014835"/>
    <s v="VINUEZA EDISON"/>
    <s v="ZETT"/>
    <x v="46"/>
    <s v="4"/>
    <s v="Pallet Cortesia"/>
    <n v="0"/>
    <n v="0"/>
    <x v="0"/>
    <n v="50190"/>
    <n v="32030"/>
    <n v="18160"/>
    <n v="537.6"/>
    <m/>
    <x v="36"/>
    <n v="12"/>
    <s v="12"/>
    <n v="32"/>
    <x v="1"/>
    <n v="0.84000000000000008"/>
    <n v="16.8"/>
    <s v="TRIMPESAS S.A."/>
    <n v="1014018"/>
    <s v="VINUEZA PINTO EDISON CRISTOBAL"/>
    <x v="46"/>
  </r>
  <r>
    <n v="1002218329"/>
    <s v="UE01"/>
    <x v="27"/>
    <d v="1899-12-30T20:48:00"/>
    <x v="5193"/>
    <s v="9000812886"/>
    <s v="012-022-00317944"/>
    <n v="787.2"/>
    <n v="882.61"/>
    <s v="ZPVN"/>
    <s v="40570467"/>
    <s v="0000398743"/>
    <n v="8002837632"/>
    <x v="3961"/>
    <x v="3"/>
    <x v="3"/>
    <n v="120"/>
    <s v="BOL"/>
    <s v="101664"/>
    <x v="8"/>
    <s v="804147"/>
    <s v="GUADALUPE GONZALEZ"/>
    <x v="35"/>
    <s v="AV UNIDAD NACIONAL Y ORELLANA"/>
    <x v="53"/>
    <s v="O-Sucumbios-Shushufindi"/>
    <n v="385"/>
    <x v="96"/>
    <x v="96"/>
    <s v="10008096"/>
    <s v="SALAZAR ECHEVERRIA JUAN CARLOS"/>
    <s v="ZEMU"/>
    <x v="259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  <n v="1023153"/>
    <s v="BUITRON MONTENEGRO JONNY"/>
    <x v="259"/>
  </r>
  <r>
    <n v="1002218329"/>
    <s v="UE01"/>
    <x v="27"/>
    <d v="1899-12-30T20:48:00"/>
    <x v="5194"/>
    <s v="9000812884"/>
    <s v="012-022-00317942"/>
    <n v="818.4"/>
    <n v="917.6"/>
    <s v="ZPVN"/>
    <s v="40570468"/>
    <s v="0000398745"/>
    <n v="8002837633"/>
    <x v="3961"/>
    <x v="4"/>
    <x v="4"/>
    <n v="120"/>
    <s v="BOL"/>
    <s v="101664"/>
    <x v="8"/>
    <s v="810736"/>
    <s v="PORTILLA LUIS"/>
    <x v="35"/>
    <s v="AV UNIDAD NACIONAL S/N Y ORIENTAL"/>
    <x v="53"/>
    <s v="O-Sucumbios-Shushufindi"/>
    <n v="385"/>
    <x v="96"/>
    <x v="96"/>
    <s v="10008096"/>
    <s v="SALAZAR ECHEVERRIA JUAN CARLOS"/>
    <s v="ZEMU"/>
    <x v="259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  <n v="1023153"/>
    <s v="BUITRON MONTENEGRO JONNY"/>
    <x v="259"/>
  </r>
  <r>
    <n v="1002218329"/>
    <s v="UE01"/>
    <x v="27"/>
    <d v="1899-12-30T20:48:00"/>
    <x v="5195"/>
    <s v="9000812885"/>
    <s v="012-022-00317943"/>
    <n v="818.4"/>
    <n v="917.6"/>
    <s v="ZPVN"/>
    <s v="40570467"/>
    <s v="0000398744"/>
    <n v="8002837634"/>
    <x v="3961"/>
    <x v="4"/>
    <x v="4"/>
    <n v="120"/>
    <s v="BOL"/>
    <s v="101664"/>
    <x v="8"/>
    <s v="804147"/>
    <s v="GUADALUPE GONZALEZ"/>
    <x v="35"/>
    <s v="AV UNIDAD NACIONAL Y ORELLANA"/>
    <x v="53"/>
    <s v="O-Sucumbios-Shushufindi"/>
    <n v="385"/>
    <x v="96"/>
    <x v="96"/>
    <s v="10008096"/>
    <s v="SALAZAR ECHEVERRIA JUAN CARLOS"/>
    <s v="ZEMU"/>
    <x v="259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  <n v="1023153"/>
    <s v="BUITRON MONTENEGRO JONNY"/>
    <x v="259"/>
  </r>
  <r>
    <n v="1002218378"/>
    <s v="UE01"/>
    <x v="27"/>
    <d v="1899-12-30T20:54:00"/>
    <x v="5196"/>
    <s v="9000812888"/>
    <s v="012-022-00317945"/>
    <n v="2336.4"/>
    <n v="2619.59"/>
    <s v="ZPVN"/>
    <s v="40570487"/>
    <s v="0000398778"/>
    <n v="8002837695"/>
    <x v="396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60"/>
    <n v="18000"/>
    <n v="9060"/>
    <n v="266.39999999999998"/>
    <m/>
    <x v="142"/>
    <n v="12"/>
    <s v="12"/>
    <n v="18"/>
    <x v="1"/>
    <n v="0.74"/>
    <n v="14.799999999999999"/>
    <s v="TRANSPORTE PROPIO"/>
    <n v="10007210"/>
    <s v="AREQUIPA GUANOLUISA RODRIGO"/>
    <x v="213"/>
  </r>
  <r>
    <n v="1002218300"/>
    <s v="UE01"/>
    <x v="27"/>
    <d v="1899-12-30T20:58:00"/>
    <x v="5197"/>
    <s v=""/>
    <s v=""/>
    <n v="0"/>
    <n v="0"/>
    <s v="ZPRC"/>
    <s v="2500109061"/>
    <s v="0000398731"/>
    <n v="8002837595"/>
    <x v="3963"/>
    <x v="8"/>
    <x v="8"/>
    <n v="32.75"/>
    <s v="T"/>
    <s v="101487"/>
    <x v="93"/>
    <s v="810669"/>
    <s v="GRANEL CONSORCIO CHONE VIAL"/>
    <x v="47"/>
    <s v="AV ELOY ALFARO RDL LOS RAIDISTAS"/>
    <x v="74"/>
    <s v="O-Manabi-Chone"/>
    <n v="396"/>
    <x v="1"/>
    <x v="1"/>
    <s v="100018689"/>
    <s v="TOAPANTA LUIS"/>
    <s v="ZECI"/>
    <x v="2"/>
    <s v="2"/>
    <s v="Sin Pallet"/>
    <n v="0"/>
    <n v="0"/>
    <x v="0"/>
    <n v="52420"/>
    <n v="32750"/>
    <n v="19670"/>
    <n v="985.78"/>
    <m/>
    <x v="1"/>
    <n v="12"/>
    <s v="12"/>
    <n v="32.75"/>
    <x v="1"/>
    <n v="30.100152671755723"/>
    <n v="30.100152671755723"/>
    <s v="TRANSCONCEM CIA.LTDA."/>
    <n v="1013227"/>
    <s v="COMPAÑIA DE TRANSPORTE PESADO"/>
    <x v="2"/>
  </r>
  <r>
    <n v="1002218349"/>
    <s v="UE01"/>
    <x v="27"/>
    <d v="1899-12-30T21:12:00"/>
    <x v="5198"/>
    <s v="9000812891"/>
    <s v="012-022-00317947"/>
    <n v="1060.8"/>
    <n v="1189.3800000000001"/>
    <s v="ZPVN"/>
    <s v="40570465"/>
    <s v="0000398741"/>
    <n v="8002837663"/>
    <x v="3964"/>
    <x v="6"/>
    <x v="6"/>
    <n v="160"/>
    <s v="BOL"/>
    <s v="101780"/>
    <x v="56"/>
    <s v="811121"/>
    <s v="FERRETERIAS ECONOMICAS SALCEDO"/>
    <x v="4"/>
    <s v="AV. JAIME MATA YEROVI SN"/>
    <x v="4"/>
    <s v="O-Cotopaxi-Salcedo"/>
    <n v="218"/>
    <x v="16"/>
    <x v="16"/>
    <s v="100022266"/>
    <s v="CALDERON REYES SEGUNDO JORGE"/>
    <s v="ZEMU"/>
    <x v="21"/>
    <s v="2"/>
    <s v="Sin Pallet"/>
    <n v="0"/>
    <n v="0"/>
    <x v="0"/>
    <n v="12527.222"/>
    <n v="8022.2219999999998"/>
    <n v="4505"/>
    <n v="121.6"/>
    <m/>
    <x v="16"/>
    <n v="12"/>
    <s v="12"/>
    <n v="8"/>
    <x v="1"/>
    <n v="0.76"/>
    <n v="15.2"/>
    <s v="LA ARMENIA S.A."/>
    <n v="1020060"/>
    <s v="FUERTES RUEDA HUGO BALDOMERO"/>
    <x v="21"/>
  </r>
  <r>
    <n v="1002218349"/>
    <s v="UE01"/>
    <x v="27"/>
    <d v="1899-12-30T21:12:00"/>
    <x v="5199"/>
    <s v="9000812890"/>
    <s v="012-022-00317946"/>
    <n v="1270.6500000000001"/>
    <n v="1424.66"/>
    <s v="ZPVN"/>
    <s v="40570437"/>
    <s v="0000398740"/>
    <n v="8002837662"/>
    <x v="3964"/>
    <x v="6"/>
    <x v="6"/>
    <n v="200"/>
    <s v="BOL"/>
    <s v="101680"/>
    <x v="12"/>
    <s v="801406"/>
    <s v="BODEGA NARANJO LATAC"/>
    <x v="6"/>
    <s v="AVENIDA  UNIDAD NACIONAL S/N Y CAOB"/>
    <x v="17"/>
    <s v="O-Cotopaxi-Latacunga"/>
    <n v="198"/>
    <x v="16"/>
    <x v="16"/>
    <s v="100022266"/>
    <s v="CALDERON REYES SEGUNDO JORGE"/>
    <s v="ZEMU"/>
    <x v="21"/>
    <s v="2"/>
    <s v="Sin Pallet"/>
    <n v="0"/>
    <n v="0"/>
    <x v="0"/>
    <n v="14532.778"/>
    <n v="10027.778"/>
    <n v="4505"/>
    <n v="148"/>
    <m/>
    <x v="16"/>
    <n v="12"/>
    <s v="12"/>
    <n v="10"/>
    <x v="1"/>
    <n v="0.74"/>
    <n v="14.8"/>
    <s v="LA ARMENIA S.A."/>
    <n v="1020060"/>
    <s v="FUERTES RUEDA HUGO BALDOMERO"/>
    <x v="21"/>
  </r>
  <r>
    <n v="1002218390"/>
    <s v="UE01"/>
    <x v="27"/>
    <d v="1899-12-30T21:17:00"/>
    <x v="5200"/>
    <s v="9000812893"/>
    <s v="012-022-00317948"/>
    <n v="2484"/>
    <n v="2785.08"/>
    <s v="ZPVN"/>
    <s v="40570486"/>
    <s v="0000398776"/>
    <n v="8002837712"/>
    <x v="3965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44"/>
    <x v="44"/>
    <s v="10007279"/>
    <s v="QUILUMBANGO LLIQUIN HECTOR FERNANDO"/>
    <s v="ZEMU"/>
    <x v="54"/>
    <s v="2"/>
    <s v="Sin Pallet"/>
    <n v="0"/>
    <n v="0"/>
    <x v="0"/>
    <n v="27140"/>
    <n v="18050"/>
    <n v="9090"/>
    <n v="75.599999999999994"/>
    <m/>
    <x v="42"/>
    <n v="12"/>
    <s v="12"/>
    <n v="18"/>
    <x v="1"/>
    <n v="0.21"/>
    <n v="4.1999999999999993"/>
    <s v="LIDENORTI S.A."/>
    <n v="1022120"/>
    <s v="RUIZ MORALES VANESSA SOLANGE"/>
    <x v="54"/>
  </r>
  <r>
    <n v="1002218376"/>
    <s v="UE01"/>
    <x v="27"/>
    <d v="1899-12-30T21:25:00"/>
    <x v="5201"/>
    <s v=""/>
    <s v=""/>
    <n v="0"/>
    <n v="0"/>
    <s v="ZPRC"/>
    <s v="2500109069"/>
    <s v="0000398847"/>
    <n v="8002837692"/>
    <x v="3966"/>
    <x v="10"/>
    <x v="10"/>
    <n v="30.85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9170"/>
    <n v="30850"/>
    <n v="18320"/>
    <n v="502.86"/>
    <m/>
    <x v="7"/>
    <n v="12"/>
    <s v="12"/>
    <n v="30.85"/>
    <x v="1"/>
    <n v="16.300162074554294"/>
    <n v="16.300162074554294"/>
    <s v="TRANSPORTE PROPIO"/>
    <n v="1013388"/>
    <s v="CAMPAÑA MALDONADO BLANCA CECILIA"/>
    <x v="128"/>
  </r>
  <r>
    <n v="1002218377"/>
    <s v="UE01"/>
    <x v="27"/>
    <d v="1899-12-30T21:28:00"/>
    <x v="5202"/>
    <s v=""/>
    <s v=""/>
    <n v="0"/>
    <n v="0"/>
    <s v="ZPRC"/>
    <s v="2500109067"/>
    <s v="0000398814"/>
    <n v="8002837693"/>
    <x v="3967"/>
    <x v="9"/>
    <x v="9"/>
    <n v="240"/>
    <s v="BOL"/>
    <s v="101539"/>
    <x v="147"/>
    <s v="807201"/>
    <s v="CENTRO DE ACOPIO"/>
    <x v="2"/>
    <s v="BYPASS QUITO A QUEVEDO"/>
    <x v="43"/>
    <s v="O-Santodomingo -Santodomingodelos"/>
    <n v="247"/>
    <x v="172"/>
    <x v="172"/>
    <s v="10004392"/>
    <s v="KLEVER"/>
    <s v="ZETT"/>
    <x v="263"/>
    <s v="4"/>
    <s v="Pallet Cortesia"/>
    <n v="0"/>
    <n v="0"/>
    <x v="0"/>
    <n v="20937.5"/>
    <n v="12037.5"/>
    <n v="8900"/>
    <n v="201.6"/>
    <m/>
    <x v="168"/>
    <n v="12"/>
    <s v="12"/>
    <n v="12"/>
    <x v="1"/>
    <n v="0.84"/>
    <n v="16.8"/>
    <s v="TRANSLOBOL S.A."/>
    <n v="1013827"/>
    <s v="ALMEIDA ECHEVERRIA NELSON EDUARDO"/>
    <x v="263"/>
  </r>
  <r>
    <n v="1002218377"/>
    <s v="UE01"/>
    <x v="27"/>
    <d v="1899-12-30T21:28:00"/>
    <x v="5203"/>
    <s v=""/>
    <s v=""/>
    <n v="0"/>
    <n v="0"/>
    <s v="ZPRC"/>
    <s v="2500109067"/>
    <s v="0000398812"/>
    <n v="8002837694"/>
    <x v="3967"/>
    <x v="3"/>
    <x v="3"/>
    <n v="400"/>
    <s v="BOL"/>
    <s v="101539"/>
    <x v="147"/>
    <s v="807201"/>
    <s v="CENTRO DE ACOPIO"/>
    <x v="2"/>
    <s v="BYPASS QUITO A QUEVEDO"/>
    <x v="43"/>
    <s v="O-Santodomingo -Santodomingodelos"/>
    <n v="247"/>
    <x v="172"/>
    <x v="172"/>
    <s v="10004392"/>
    <s v="KLEVER"/>
    <s v="ZETT"/>
    <x v="263"/>
    <s v="4"/>
    <s v="Pallet Cortesia"/>
    <n v="0"/>
    <n v="0"/>
    <x v="0"/>
    <n v="28962.5"/>
    <n v="20062.5"/>
    <n v="8900"/>
    <n v="336"/>
    <m/>
    <x v="168"/>
    <n v="12"/>
    <s v="12"/>
    <n v="20"/>
    <x v="1"/>
    <n v="0.84"/>
    <n v="16.8"/>
    <s v="TRANSLOBOL S.A."/>
    <n v="1013827"/>
    <s v="ALMEIDA ECHEVERRIA NELSON EDUARDO"/>
    <x v="263"/>
  </r>
  <r>
    <n v="1002218411"/>
    <s v="UE01"/>
    <x v="27"/>
    <d v="1899-12-30T21:41:00"/>
    <x v="5204"/>
    <s v="9000812895"/>
    <s v="012-022-00317949"/>
    <n v="4400.59"/>
    <n v="4933.97"/>
    <s v="ZPVN"/>
    <s v="40570362"/>
    <s v="P000034266"/>
    <n v="8002837741"/>
    <x v="3968"/>
    <x v="6"/>
    <x v="6"/>
    <n v="68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51900"/>
    <n v="34070"/>
    <n v="17830"/>
    <n v="612"/>
    <m/>
    <x v="5"/>
    <n v="12"/>
    <s v="12"/>
    <n v="34"/>
    <x v="1"/>
    <n v="0.9"/>
    <n v="18"/>
    <s v="TRANSPORTE PROPIO"/>
    <n v="1013625"/>
    <s v="CHICAIZA CHICAIZA CESAR ELOY"/>
    <x v="6"/>
  </r>
  <r>
    <n v="1002218417"/>
    <s v="UE01"/>
    <x v="27"/>
    <d v="1899-12-30T21:43:00"/>
    <x v="5205"/>
    <s v="9000812896"/>
    <s v="012-022-00317950"/>
    <n v="2329.7199999999998"/>
    <n v="2612.1"/>
    <s v="ZPVN"/>
    <s v="40570226"/>
    <s v="P000034227"/>
    <n v="8002837745"/>
    <x v="3969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40"/>
    <n v="9020"/>
    <n v="266.39999999999998"/>
    <m/>
    <x v="90"/>
    <n v="12"/>
    <s v="12"/>
    <n v="18"/>
    <x v="1"/>
    <n v="0.74"/>
    <n v="14.799999999999999"/>
    <s v="TRANSPORTE PROPIO"/>
    <n v="1013789"/>
    <s v="VEGA VEGA FABIAN"/>
    <x v="127"/>
  </r>
  <r>
    <n v="1002218442"/>
    <s v="UE01"/>
    <x v="27"/>
    <d v="1899-12-30T22:10:00"/>
    <x v="5206"/>
    <s v="9000812899"/>
    <s v="012-022-00317952"/>
    <n v="1504.8"/>
    <n v="1687.2"/>
    <s v="ZPVN"/>
    <s v="40570163"/>
    <s v="P000034219"/>
    <n v="8002837770"/>
    <x v="3970"/>
    <x v="3"/>
    <x v="3"/>
    <n v="2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1001.817999999999"/>
    <n v="12021.817999999999"/>
    <n v="8980"/>
    <n v="319.2"/>
    <m/>
    <x v="52"/>
    <n v="12"/>
    <s v="12"/>
    <n v="12"/>
    <x v="1"/>
    <n v="1.3299999999999998"/>
    <n v="26.599999999999998"/>
    <s v="TRANSPORTE PROPIO"/>
    <n v="1024926"/>
    <s v="BONILLA PILATAXI CHRISTIAN"/>
    <x v="69"/>
  </r>
  <r>
    <n v="1002218442"/>
    <s v="UE01"/>
    <x v="27"/>
    <d v="1899-12-30T22:10:00"/>
    <x v="5207"/>
    <s v="9000812898"/>
    <s v="012-022-00317951"/>
    <n v="2738.4"/>
    <n v="3070.31"/>
    <s v="ZPVN"/>
    <s v="40570162"/>
    <s v="P000034218"/>
    <n v="8002837771"/>
    <x v="3970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0018.182000000001"/>
    <n v="21038.182000000001"/>
    <n v="8980"/>
    <n v="558.6"/>
    <m/>
    <x v="52"/>
    <n v="12"/>
    <s v="12"/>
    <n v="21"/>
    <x v="1"/>
    <n v="1.33"/>
    <n v="26.6"/>
    <s v="TRANSPORTE PROPIO"/>
    <n v="1024926"/>
    <s v="BONILLA PILATAXI CHRISTIAN"/>
    <x v="69"/>
  </r>
  <r>
    <n v="1002218454"/>
    <s v="UE01"/>
    <x v="27"/>
    <d v="1899-12-30T22:16:00"/>
    <x v="5208"/>
    <s v="9000812900"/>
    <s v="012-022-00317953"/>
    <n v="4332.04"/>
    <n v="4857.1099999999997"/>
    <s v="ZPVN"/>
    <s v="40570275"/>
    <s v="0000398384"/>
    <n v="8002837783"/>
    <x v="397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740"/>
    <n v="33070"/>
    <n v="17670"/>
    <n v="594"/>
    <m/>
    <x v="155"/>
    <n v="12"/>
    <s v="12"/>
    <n v="33"/>
    <x v="1"/>
    <n v="0.9"/>
    <n v="18"/>
    <s v="TRANSPORTE PROPIO"/>
    <n v="1021138"/>
    <s v="ARCOS MENDOZA LUIS EDUARDO"/>
    <x v="239"/>
  </r>
  <r>
    <n v="1002218466"/>
    <s v="UE01"/>
    <x v="27"/>
    <d v="1899-12-30T22:36:00"/>
    <x v="5209"/>
    <s v="9000812903"/>
    <s v="012-022-00317954"/>
    <n v="4316.3999999999996"/>
    <n v="4839.58"/>
    <s v="ZPVN"/>
    <s v="40570557"/>
    <s v="P000034305"/>
    <n v="8002837794"/>
    <x v="3972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1010"/>
    <n v="33050"/>
    <n v="17960"/>
    <n v="488.4"/>
    <m/>
    <x v="106"/>
    <n v="12"/>
    <s v="12"/>
    <n v="33"/>
    <x v="1"/>
    <n v="0.74"/>
    <n v="14.799999999999999"/>
    <s v="TRANSPORTE PROPIO"/>
    <n v="1013862"/>
    <s v="JACOME MARTINEZ EDGAR BOLIVAR"/>
    <x v="150"/>
  </r>
  <r>
    <n v="1002218478"/>
    <s v="UE01"/>
    <x v="27"/>
    <d v="1899-12-30T22:46:00"/>
    <x v="5210"/>
    <s v="9000812906"/>
    <s v="012-022-00317955"/>
    <n v="2329.7199999999998"/>
    <n v="2612.1"/>
    <s v="ZPVN"/>
    <s v="40570485"/>
    <s v="0000398773"/>
    <n v="8002837804"/>
    <x v="397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6920"/>
    <n v="18010"/>
    <n v="8910"/>
    <n v="324"/>
    <m/>
    <x v="99"/>
    <n v="12"/>
    <s v="12"/>
    <n v="18"/>
    <x v="1"/>
    <n v="0.9"/>
    <n v="18"/>
    <s v="TRANSPORTE PROPIO"/>
    <n v="1017789"/>
    <s v="GALARZA PONCE FABIOLA CATHERINE"/>
    <x v="141"/>
  </r>
  <r>
    <n v="1002218473"/>
    <s v="UE01"/>
    <x v="27"/>
    <d v="1899-12-30T23:08:00"/>
    <x v="5211"/>
    <s v="9000812908"/>
    <s v="012-022-00317956"/>
    <n v="4020.48"/>
    <n v="4507.79"/>
    <s v="ZPVN"/>
    <s v="40570375"/>
    <s v="0000398597"/>
    <n v="8002837798"/>
    <x v="3974"/>
    <x v="2"/>
    <x v="2"/>
    <n v="31.79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50430"/>
    <n v="31790"/>
    <n v="18640"/>
    <n v="651.05999999999995"/>
    <m/>
    <x v="28"/>
    <n v="12"/>
    <s v="12"/>
    <n v="31.79"/>
    <x v="1"/>
    <n v="20.480025165146269"/>
    <n v="20.480025165146269"/>
    <s v="TRANSALMEIDA"/>
    <n v="1013966"/>
    <s v="ALMEIDA CHICAIZA MIGUEL ANGEL"/>
    <x v="218"/>
  </r>
  <r>
    <n v="1002218604"/>
    <s v="UE01"/>
    <x v="28"/>
    <d v="1899-12-30T04:46:00"/>
    <x v="5212"/>
    <s v="9000812916"/>
    <s v="012-022-00317957"/>
    <n v="2545.1999999999998"/>
    <n v="2853.69"/>
    <s v="ZPVN"/>
    <s v="40570476"/>
    <s v="0000398754"/>
    <n v="8002837976"/>
    <x v="3975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106"/>
    <x v="106"/>
    <s v="100014932"/>
    <s v="CORREA MILTON"/>
    <s v="ZEMU"/>
    <x v="148"/>
    <s v="2"/>
    <s v="Sin Pallet"/>
    <n v="0"/>
    <n v="0"/>
    <x v="0"/>
    <n v="27010"/>
    <n v="18040"/>
    <n v="8970"/>
    <n v="381.6"/>
    <m/>
    <x v="104"/>
    <n v="13"/>
    <s v="13"/>
    <n v="18"/>
    <x v="1"/>
    <n v="1.06"/>
    <n v="21.200000000000003"/>
    <s v="LA ARMENIA S.A."/>
    <n v="1021623"/>
    <s v="VILLARREAL HIGUERA FERNANDO SALVADO"/>
    <x v="148"/>
  </r>
  <r>
    <n v="1002218606"/>
    <s v="UE01"/>
    <x v="28"/>
    <d v="1899-12-30T04:49:00"/>
    <x v="5213"/>
    <s v=""/>
    <s v=""/>
    <n v="0"/>
    <n v="0"/>
    <s v="ZPRC"/>
    <s v="2500109070"/>
    <s v="0000398849"/>
    <n v="8002837978"/>
    <x v="3976"/>
    <x v="7"/>
    <x v="7"/>
    <n v="360"/>
    <s v="BOL"/>
    <s v="101633"/>
    <x v="15"/>
    <s v="803189"/>
    <s v="SACOS BODEGA LASSO"/>
    <x v="6"/>
    <s v="PANAMERICANA NORTE"/>
    <x v="6"/>
    <s v="O-Cotopaxi-Lasso"/>
    <n v="178"/>
    <x v="121"/>
    <x v="121"/>
    <s v="100014999"/>
    <s v="TUTILLO SEGUNDO"/>
    <s v="ZEMU"/>
    <x v="182"/>
    <s v="2"/>
    <s v="Sin Pallet"/>
    <n v="0"/>
    <n v="0"/>
    <x v="0"/>
    <n v="27080"/>
    <n v="18010"/>
    <n v="9070"/>
    <n v="248.4"/>
    <m/>
    <x v="119"/>
    <n v="13"/>
    <s v="13"/>
    <n v="18"/>
    <x v="1"/>
    <n v="0.69000000000000006"/>
    <n v="13.8"/>
    <s v="LIDENORTI S.A."/>
    <n v="1013565"/>
    <s v="ESPARZA ESPINOZA JIMMY ERNESTO"/>
    <x v="182"/>
  </r>
  <r>
    <n v="1002218622"/>
    <s v="UE01"/>
    <x v="28"/>
    <d v="1899-12-30T04:56:00"/>
    <x v="5214"/>
    <s v="9000812918"/>
    <s v="012-022-00317959"/>
    <n v="837.6"/>
    <n v="939.12"/>
    <s v="ZPVN"/>
    <s v="40570489"/>
    <s v="0000398781"/>
    <n v="8002837998"/>
    <x v="3977"/>
    <x v="3"/>
    <x v="3"/>
    <n v="120"/>
    <s v="BOL"/>
    <s v="102876"/>
    <x v="193"/>
    <s v="803667"/>
    <s v="FERRETERIA LA ECONOMIA"/>
    <x v="66"/>
    <s v="CALLE C1 NUMERO 1, NUEVO MUISNE"/>
    <x v="117"/>
    <s v="O-Esmeraldas-Muisne"/>
    <n v="499"/>
    <x v="37"/>
    <x v="37"/>
    <s v="100014907"/>
    <s v="CALDERON LUIS"/>
    <s v="ZEMU"/>
    <x v="57"/>
    <s v="2"/>
    <s v="Sin Pallet"/>
    <n v="0"/>
    <n v="0"/>
    <x v="0"/>
    <n v="10643.333000000001"/>
    <n v="6003.3329999999996"/>
    <n v="4640"/>
    <n v="152.4"/>
    <m/>
    <x v="35"/>
    <n v="13"/>
    <s v="13"/>
    <n v="6"/>
    <x v="1"/>
    <n v="1.27"/>
    <n v="25.400000000000002"/>
    <s v="RAPIDO EL OTAVALEÑITO S.A."/>
    <n v="1012819"/>
    <s v="BRAVO VASQUEZ JOSE LUIS SIGIFREDO"/>
    <x v="57"/>
  </r>
  <r>
    <n v="1002218622"/>
    <s v="UE01"/>
    <x v="28"/>
    <d v="1899-12-30T04:56:00"/>
    <x v="5215"/>
    <s v="9000812917"/>
    <s v="012-022-00317958"/>
    <n v="1742.4"/>
    <n v="1953.59"/>
    <s v="ZPVN"/>
    <s v="40570489"/>
    <s v="0000398780"/>
    <n v="8002837997"/>
    <x v="3977"/>
    <x v="4"/>
    <x v="4"/>
    <n v="240"/>
    <s v="BOL"/>
    <s v="102876"/>
    <x v="193"/>
    <s v="803667"/>
    <s v="FERRETERIA LA ECONOMIA"/>
    <x v="66"/>
    <s v="CALLE C1 NUMERO 1, NUEVO MUISNE"/>
    <x v="117"/>
    <s v="O-Esmeraldas-Muisne"/>
    <n v="499"/>
    <x v="37"/>
    <x v="37"/>
    <s v="100014907"/>
    <s v="CALDERON LUIS"/>
    <s v="ZEMU"/>
    <x v="57"/>
    <s v="2"/>
    <s v="Sin Pallet"/>
    <n v="0"/>
    <n v="0"/>
    <x v="0"/>
    <n v="16646.667000000001"/>
    <n v="12006.666999999999"/>
    <n v="4640"/>
    <n v="304.8"/>
    <m/>
    <x v="35"/>
    <n v="13"/>
    <s v="13"/>
    <n v="12"/>
    <x v="1"/>
    <n v="1.27"/>
    <n v="25.400000000000002"/>
    <s v="RAPIDO EL OTAVALEÑITO S.A."/>
    <n v="1012819"/>
    <s v="BRAVO VASQUEZ JOSE LUIS SIGIFREDO"/>
    <x v="57"/>
  </r>
  <r>
    <n v="1002218609"/>
    <s v="UE01"/>
    <x v="28"/>
    <d v="1899-12-30T05:20:00"/>
    <x v="5216"/>
    <s v="9000812767"/>
    <s v="013-020-00048320"/>
    <n v="529.05999999999995"/>
    <n v="593.19000000000005"/>
    <s v="ZPDF"/>
    <s v="70178769"/>
    <s v="0000398714"/>
    <n v="8002837982"/>
    <x v="3978"/>
    <x v="3"/>
    <x v="3"/>
    <n v="80"/>
    <s v="BOL"/>
    <s v="101689"/>
    <x v="213"/>
    <s v="801003"/>
    <s v="FERRET.SHUSHUFINSI"/>
    <x v="35"/>
    <s v="FERRETERIA SHUSHUFINDDI/ VIA GUARIC"/>
    <x v="53"/>
    <s v="O-Sucumbios-Shushufindi"/>
    <n v="385"/>
    <x v="39"/>
    <x v="39"/>
    <s v="100014935"/>
    <s v="MENDEZ EDMUNDO"/>
    <s v="ZEMT"/>
    <x v="191"/>
    <s v="2"/>
    <s v="Sin Pallet"/>
    <n v="0"/>
    <n v="0"/>
    <x v="0"/>
    <n v="8701.6669999999995"/>
    <n v="4001.6669999999999"/>
    <n v="4700"/>
    <n v="99.2"/>
    <m/>
    <x v="37"/>
    <n v="13"/>
    <s v="13"/>
    <n v="4"/>
    <x v="1"/>
    <n v="1.24"/>
    <n v="24.8"/>
    <s v="TRANSLOBOL S.A."/>
    <n v="1014100"/>
    <s v="SIGUENZA PARRA FROILAN ALEJANDRO"/>
    <x v="191"/>
  </r>
  <r>
    <n v="1002218609"/>
    <s v="UE01"/>
    <x v="28"/>
    <d v="1899-12-30T05:20:00"/>
    <x v="5217"/>
    <s v="9000812919"/>
    <s v="012-022-00317960"/>
    <n v="808.8"/>
    <n v="906.84"/>
    <s v="ZPVN"/>
    <s v="40570445"/>
    <s v="0000398716"/>
    <n v="8002837983"/>
    <x v="3978"/>
    <x v="3"/>
    <x v="3"/>
    <n v="120"/>
    <s v="BOL"/>
    <s v="103157"/>
    <x v="233"/>
    <s v="804302"/>
    <s v="FERROCENTRO JUNIOR"/>
    <x v="35"/>
    <s v="CALLE UNIDAD NACIONAL Y VENEZUELA"/>
    <x v="53"/>
    <s v="O-Sucumbios-Shushufindi"/>
    <n v="385"/>
    <x v="39"/>
    <x v="39"/>
    <s v="100014935"/>
    <s v="MENDEZ EDMUNDO"/>
    <s v="ZEMT"/>
    <x v="191"/>
    <s v="2"/>
    <s v="Sin Pallet"/>
    <n v="0"/>
    <n v="0"/>
    <x v="0"/>
    <n v="10702.5"/>
    <n v="6002.5"/>
    <n v="4700"/>
    <n v="148.80000000000001"/>
    <m/>
    <x v="37"/>
    <n v="13"/>
    <s v="13"/>
    <n v="6"/>
    <x v="1"/>
    <n v="1.24"/>
    <n v="24.8"/>
    <s v="TRANSLOBOL S.A."/>
    <n v="1014100"/>
    <s v="SIGUENZA PARRA FROILAN ALEJANDRO"/>
    <x v="191"/>
  </r>
  <r>
    <n v="1002218609"/>
    <s v="UE01"/>
    <x v="28"/>
    <d v="1899-12-30T05:20:00"/>
    <x v="5218"/>
    <s v="9000812766"/>
    <s v="013-020-00048319"/>
    <n v="1923.77"/>
    <n v="2156.94"/>
    <s v="ZPDF"/>
    <s v="70178771"/>
    <s v="0000398715"/>
    <n v="8002837981"/>
    <x v="3978"/>
    <x v="4"/>
    <x v="4"/>
    <n v="280"/>
    <s v="BOL"/>
    <s v="101689"/>
    <x v="213"/>
    <s v="801003"/>
    <s v="FERRET.SHUSHUFINSI"/>
    <x v="35"/>
    <s v="FERRETERIA SHUSHUFINDDI/ VIA GUARIC"/>
    <x v="53"/>
    <s v="O-Sucumbios-Shushufindi"/>
    <n v="385"/>
    <x v="39"/>
    <x v="39"/>
    <s v="100014935"/>
    <s v="MENDEZ EDMUNDO"/>
    <s v="ZEMT"/>
    <x v="191"/>
    <s v="2"/>
    <s v="Sin Pallet"/>
    <n v="0"/>
    <n v="0"/>
    <x v="0"/>
    <n v="18705.832999999999"/>
    <n v="14005.833000000001"/>
    <n v="4700"/>
    <n v="347.2"/>
    <m/>
    <x v="37"/>
    <n v="13"/>
    <s v="13"/>
    <n v="14"/>
    <x v="1"/>
    <n v="1.24"/>
    <n v="24.8"/>
    <s v="TRANSLOBOL S.A."/>
    <n v="1014100"/>
    <s v="SIGUENZA PARRA FROILAN ALEJANDRO"/>
    <x v="191"/>
  </r>
  <r>
    <n v="1002218608"/>
    <s v="UE01"/>
    <x v="28"/>
    <d v="1899-12-30T05:28:00"/>
    <x v="5219"/>
    <s v=""/>
    <s v=""/>
    <n v="0"/>
    <n v="0"/>
    <s v="ZPRC"/>
    <s v="2500109064"/>
    <s v="0000398795"/>
    <n v="8002837980"/>
    <x v="3979"/>
    <x v="4"/>
    <x v="4"/>
    <n v="640"/>
    <s v="BOL"/>
    <s v="101487"/>
    <x v="93"/>
    <s v="801859"/>
    <s v="SUCURSAL METALHIERRO"/>
    <x v="23"/>
    <s v="SUCURSAL METALHIERRO/AVENIDA 113"/>
    <x v="33"/>
    <s v="O-Manabi-Manta"/>
    <n v="486"/>
    <x v="70"/>
    <x v="70"/>
    <s v="100017519"/>
    <s v="VILLALBA PATRICIO"/>
    <s v="ZETT"/>
    <x v="90"/>
    <s v="1"/>
    <s v="Con Pallet"/>
    <n v="0.05"/>
    <n v="32"/>
    <x v="0"/>
    <n v="50570"/>
    <n v="32020"/>
    <n v="18550"/>
    <n v="723.2"/>
    <m/>
    <x v="68"/>
    <n v="13"/>
    <s v="13"/>
    <n v="32"/>
    <x v="1"/>
    <n v="1.1300000000000001"/>
    <n v="22.6"/>
    <s v="TRANSPORTE PROPIO"/>
    <n v="1014205"/>
    <s v="NEWSTEEL TRANSPORTES ECUATORIANOS"/>
    <x v="90"/>
  </r>
  <r>
    <n v="1002218631"/>
    <s v="UE01"/>
    <x v="28"/>
    <d v="1899-12-30T05:33:00"/>
    <x v="5220"/>
    <s v="9000812920"/>
    <s v="012-022-00317961"/>
    <n v="3665.65"/>
    <n v="4109.95"/>
    <s v="ZPVN"/>
    <s v="40569621"/>
    <s v="0000398567"/>
    <n v="8002838009"/>
    <x v="3980"/>
    <x v="2"/>
    <x v="2"/>
    <n v="31.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250"/>
    <n v="31500"/>
    <n v="19750"/>
    <n v="0"/>
    <m/>
    <x v="3"/>
    <n v="13"/>
    <s v="13"/>
    <n v="31.5"/>
    <x v="1"/>
    <n v="0"/>
    <n v="0"/>
    <s v="HORMIANDES"/>
    <n v="1014407"/>
    <s v="HORMIANDES"/>
    <x v="4"/>
  </r>
  <r>
    <n v="1002218633"/>
    <s v="UE01"/>
    <x v="28"/>
    <d v="1899-12-30T05:36:00"/>
    <x v="5221"/>
    <s v="9000812921"/>
    <s v="012-022-00317962"/>
    <n v="3867.6"/>
    <n v="4336.38"/>
    <s v="ZPVN"/>
    <s v="40569667"/>
    <s v="0000397595"/>
    <n v="8002838012"/>
    <x v="3981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00"/>
    <n v="33080"/>
    <n v="18220"/>
    <n v="620.4"/>
    <m/>
    <x v="8"/>
    <n v="13"/>
    <s v="13"/>
    <n v="33"/>
    <x v="1"/>
    <n v="0.94"/>
    <n v="18.8"/>
    <s v="TRANSPORTE PROPIO"/>
    <n v="1019410"/>
    <s v="POZO VILLAFUERTE EDISON ROBERTO"/>
    <x v="255"/>
  </r>
  <r>
    <n v="1002218639"/>
    <s v="UE01"/>
    <x v="28"/>
    <d v="1899-12-30T05:44:00"/>
    <x v="5222"/>
    <s v="9000812924"/>
    <s v="012-022-00317963"/>
    <n v="2534.4"/>
    <n v="2841.59"/>
    <s v="ZPVN"/>
    <s v="40570307"/>
    <s v="0000398445"/>
    <n v="8002838021"/>
    <x v="3982"/>
    <x v="6"/>
    <x v="6"/>
    <n v="360"/>
    <s v="BOL"/>
    <s v="103751"/>
    <x v="69"/>
    <s v="810986"/>
    <s v="OBRA OTON"/>
    <x v="19"/>
    <s v="CALLE PRINCIPAL Y 10 DE AGOSTO"/>
    <x v="50"/>
    <s v="O-Pichincha-Cayambe"/>
    <n v="40"/>
    <x v="9"/>
    <x v="9"/>
    <s v="100014857"/>
    <s v="PASPUEZAN WILSON"/>
    <s v="ZEMU"/>
    <x v="27"/>
    <s v="2"/>
    <s v="Sin Pallet"/>
    <n v="0"/>
    <n v="0"/>
    <x v="0"/>
    <n v="27080"/>
    <n v="18040"/>
    <n v="9040"/>
    <n v="75.599999999999994"/>
    <m/>
    <x v="9"/>
    <n v="13"/>
    <s v="13"/>
    <n v="18"/>
    <x v="1"/>
    <n v="0.21"/>
    <n v="4.1999999999999993"/>
    <s v="LIDENORTI S.A."/>
    <n v="1013262"/>
    <s v="SEGOVIA ERAZO PATRICIA ALEXANDRA"/>
    <x v="27"/>
  </r>
  <r>
    <n v="1002218654"/>
    <s v="UE01"/>
    <x v="28"/>
    <d v="1899-12-30T07:07:00"/>
    <x v="5223"/>
    <s v=""/>
    <s v=""/>
    <n v="0"/>
    <n v="0"/>
    <s v="ZPRC"/>
    <s v="2500109002"/>
    <s v="0000398495"/>
    <n v="8002838041"/>
    <x v="3983"/>
    <x v="2"/>
    <x v="2"/>
    <n v="32.5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51100"/>
    <n v="32500"/>
    <n v="18600"/>
    <n v="301.93"/>
    <m/>
    <x v="1"/>
    <n v="13"/>
    <s v="13"/>
    <n v="32.5"/>
    <x v="1"/>
    <n v="9.2901538461538458"/>
    <n v="9.2901538461538458"/>
    <s v="TRANSCONCEM CIA. LTDA."/>
    <n v="1013227"/>
    <s v="COMPAÑIA DE TRANSPORTE PESADO"/>
    <x v="266"/>
  </r>
  <r>
    <n v="1002218655"/>
    <s v="UE01"/>
    <x v="28"/>
    <d v="1899-12-30T07:12:00"/>
    <x v="5224"/>
    <s v=""/>
    <s v=""/>
    <n v="0"/>
    <n v="0"/>
    <s v="ZPRC"/>
    <s v="2500109067"/>
    <s v="0000398818"/>
    <n v="8002838042"/>
    <x v="3984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04"/>
    <x v="104"/>
    <s v="100018114"/>
    <s v="MENDEZ MARCO"/>
    <s v="ZETT"/>
    <x v="145"/>
    <s v="4"/>
    <s v="Pallet Cortesia"/>
    <n v="0"/>
    <n v="0"/>
    <x v="0"/>
    <n v="50630"/>
    <n v="32090"/>
    <n v="18540"/>
    <n v="537.6"/>
    <m/>
    <x v="102"/>
    <n v="13"/>
    <s v="13"/>
    <n v="32"/>
    <x v="1"/>
    <n v="0.84000000000000008"/>
    <n v="16.8"/>
    <s v="TRANSSJQ S.A."/>
    <n v="1013719"/>
    <s v="GARCES OSWALDO GERMAN"/>
    <x v="145"/>
  </r>
  <r>
    <n v="1002218682"/>
    <s v="UE01"/>
    <x v="28"/>
    <d v="1899-12-30T07:16:00"/>
    <x v="5225"/>
    <s v="9000812982"/>
    <s v="012-022-00317964"/>
    <n v="3312.14"/>
    <n v="3713.6"/>
    <s v="ZPVN"/>
    <s v="40570534"/>
    <s v="P000034294"/>
    <n v="8002838064"/>
    <x v="3985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41"/>
    <x v="41"/>
    <s v="100018027"/>
    <s v="CABRERA ALFREDO"/>
    <s v="ZEMT"/>
    <x v="50"/>
    <s v="1"/>
    <s v="Con Pallet"/>
    <n v="0.05"/>
    <n v="24"/>
    <x v="0"/>
    <n v="39190"/>
    <n v="24060"/>
    <n v="15130"/>
    <n v="91.2"/>
    <m/>
    <x v="39"/>
    <n v="13"/>
    <s v="13"/>
    <n v="24"/>
    <x v="1"/>
    <n v="0.19"/>
    <n v="3.8000000000000003"/>
    <s v="LIDENORTI S.A."/>
    <n v="1020579"/>
    <s v="CABRERA RECALDE ALFREDO RAYMUNDO"/>
    <x v="50"/>
  </r>
  <r>
    <n v="1002218667"/>
    <s v="UE01"/>
    <x v="28"/>
    <d v="1899-12-30T07:17:00"/>
    <x v="5226"/>
    <s v=""/>
    <s v=""/>
    <n v="0"/>
    <n v="0"/>
    <s v="ZPRC"/>
    <s v="2500109060"/>
    <s v="P000034289"/>
    <n v="8002838052"/>
    <x v="3986"/>
    <x v="6"/>
    <x v="6"/>
    <n v="640"/>
    <s v="BOL"/>
    <s v="101629"/>
    <x v="7"/>
    <s v="806430"/>
    <s v="CENTRO DE ACOPIO"/>
    <x v="1"/>
    <s v="LIRA ÑAN Y AMARU ÑAN"/>
    <x v="24"/>
    <s v="O-Pichincha-Quitumbe"/>
    <n v="127"/>
    <x v="42"/>
    <x v="42"/>
    <s v="100014842"/>
    <s v="ANRRANGO VICTOR"/>
    <s v="ZETT"/>
    <x v="51"/>
    <s v="4"/>
    <s v="Pallet Cortesia"/>
    <n v="0"/>
    <n v="0"/>
    <x v="0"/>
    <n v="50350"/>
    <n v="32070"/>
    <n v="18280"/>
    <n v="326.39999999999998"/>
    <m/>
    <x v="40"/>
    <n v="13"/>
    <s v="13"/>
    <n v="32"/>
    <x v="1"/>
    <n v="0.51"/>
    <n v="10.199999999999999"/>
    <s v="TRANSSJQ S.A."/>
    <n v="1014103"/>
    <s v="ANRRANGO CALDERON VICTOR HUGO"/>
    <x v="51"/>
  </r>
  <r>
    <n v="1002218669"/>
    <s v="UE01"/>
    <x v="28"/>
    <d v="1899-12-30T07:29:00"/>
    <x v="5227"/>
    <s v="9000812984"/>
    <s v="012-022-00317965"/>
    <n v="4080.49"/>
    <n v="4575.07"/>
    <s v="ZPVN"/>
    <s v="40569769"/>
    <s v="P000034084"/>
    <n v="8002838053"/>
    <x v="3987"/>
    <x v="10"/>
    <x v="10"/>
    <n v="32.39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50420"/>
    <n v="32390"/>
    <n v="18030"/>
    <n v="527.96"/>
    <m/>
    <x v="106"/>
    <n v="13"/>
    <s v="13"/>
    <n v="32.39"/>
    <x v="1"/>
    <n v="16.300092621179378"/>
    <n v="16.300092621179378"/>
    <s v="TRANSPORTE PROPIO"/>
    <n v="1013862"/>
    <s v="JACOME MARTINEZ EDGAR BOLIVAR"/>
    <x v="229"/>
  </r>
  <r>
    <n v="1002218690"/>
    <s v="UE01"/>
    <x v="28"/>
    <d v="1899-12-30T07:31:00"/>
    <x v="5228"/>
    <s v="9000812986"/>
    <s v="012-022-00317967"/>
    <n v="583.12"/>
    <n v="653.79"/>
    <s v="ZPVN"/>
    <s v="40570549"/>
    <s v="P000034302"/>
    <n v="8002838073"/>
    <x v="3988"/>
    <x v="5"/>
    <x v="5"/>
    <n v="1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13982.120999999999"/>
    <n v="5012.1210000000001"/>
    <n v="8970"/>
    <n v="78"/>
    <m/>
    <x v="10"/>
    <n v="13"/>
    <s v="13"/>
    <n v="5"/>
    <x v="1"/>
    <n v="0.78"/>
    <n v="15.6"/>
    <s v="TRANSPORTE PROPIO"/>
    <n v="1013863"/>
    <s v="DISTRIBUCIONES NARANJO"/>
    <x v="17"/>
  </r>
  <r>
    <n v="1002218690"/>
    <s v="UE01"/>
    <x v="28"/>
    <d v="1899-12-30T07:31:00"/>
    <x v="5229"/>
    <s v="9000812985"/>
    <s v="012-022-00317966"/>
    <n v="3557.82"/>
    <n v="3989.05"/>
    <s v="ZPVN"/>
    <s v="40570548"/>
    <s v="P000034301"/>
    <n v="8002838074"/>
    <x v="3988"/>
    <x v="6"/>
    <x v="6"/>
    <n v="5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37037.879000000001"/>
    <n v="28067.879000000001"/>
    <n v="8970"/>
    <n v="436.8"/>
    <m/>
    <x v="10"/>
    <n v="13"/>
    <s v="13"/>
    <n v="28"/>
    <x v="1"/>
    <n v="0.78"/>
    <n v="15.6"/>
    <s v="TRANSPORTE PROPIO"/>
    <n v="1013863"/>
    <s v="DISTRIBUCIONES NARANJO"/>
    <x v="17"/>
  </r>
  <r>
    <n v="1002218681"/>
    <s v="UE01"/>
    <x v="28"/>
    <d v="1899-12-30T07:42:00"/>
    <x v="5230"/>
    <s v=""/>
    <s v=""/>
    <n v="0"/>
    <n v="0"/>
    <s v="ZPRC"/>
    <s v="2500109002"/>
    <s v="0000398496"/>
    <n v="8002838063"/>
    <x v="3989"/>
    <x v="2"/>
    <x v="2"/>
    <n v="31.95"/>
    <s v="T"/>
    <s v="101731"/>
    <x v="1"/>
    <s v="801733"/>
    <s v="DESTINO GRANEL."/>
    <x v="1"/>
    <s v="VIA PIFO A PINTAG"/>
    <x v="1"/>
    <s v="O-Pichincha-Itulcachi"/>
    <n v="105"/>
    <x v="1"/>
    <x v="1"/>
    <s v="100015108"/>
    <s v="RIVERA JULIAN"/>
    <s v="ZECI"/>
    <x v="267"/>
    <s v="2"/>
    <s v="Sin Pallet"/>
    <n v="0"/>
    <n v="0"/>
    <x v="0"/>
    <n v="50060"/>
    <n v="31950"/>
    <n v="18110"/>
    <n v="296.82"/>
    <m/>
    <x v="1"/>
    <n v="13"/>
    <s v="13"/>
    <n v="31.95"/>
    <x v="1"/>
    <n v="9.2901408450704217"/>
    <n v="9.2901408450704217"/>
    <s v="TRANSCONCEM CIA. LTDA."/>
    <n v="1013227"/>
    <s v="COMPAÑIA DE TRANSPORTE PESADO"/>
    <x v="267"/>
  </r>
  <r>
    <n v="1002218728"/>
    <s v="UE01"/>
    <x v="28"/>
    <d v="1899-12-30T07:55:00"/>
    <x v="5231"/>
    <s v="9000812987"/>
    <s v="012-022-00317968"/>
    <n v="2160.1"/>
    <n v="2421.92"/>
    <s v="ZPVN"/>
    <s v="40570279"/>
    <s v="0000398398"/>
    <n v="8002838113"/>
    <x v="3990"/>
    <x v="4"/>
    <x v="4"/>
    <n v="340"/>
    <s v="BOL"/>
    <s v="101720"/>
    <x v="59"/>
    <s v="810014"/>
    <s v="NEVADOS LA MANÁ"/>
    <x v="26"/>
    <s v="AV AMAZONAS ENTRE BOLIVAR Y AZUAY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6740"/>
    <n v="17030"/>
    <n v="9710"/>
    <n v="452.2"/>
    <m/>
    <x v="107"/>
    <n v="13"/>
    <s v="13"/>
    <n v="17"/>
    <x v="1"/>
    <n v="1.33"/>
    <n v="26.599999999999998"/>
    <s v="TRANSPORTE PROPIO"/>
    <n v="1018470"/>
    <s v="COMERCIAL LOS NEVADOS"/>
    <x v="152"/>
  </r>
  <r>
    <n v="1002218720"/>
    <s v="UE01"/>
    <x v="28"/>
    <d v="1899-12-30T08:16:00"/>
    <x v="5232"/>
    <s v="9000812990"/>
    <s v="012-022-00317969"/>
    <n v="3297.61"/>
    <n v="3697.3"/>
    <s v="ZPVN"/>
    <s v="40569623"/>
    <s v="0000398578"/>
    <n v="8002838103"/>
    <x v="3991"/>
    <x v="8"/>
    <x v="8"/>
    <n v="32.5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010"/>
    <n v="32500"/>
    <n v="18510"/>
    <n v="0"/>
    <m/>
    <x v="3"/>
    <n v="13"/>
    <s v="13"/>
    <n v="32.5"/>
    <x v="1"/>
    <n v="0"/>
    <n v="0"/>
    <s v="XAVIER VALENZUELA"/>
    <n v="1014416"/>
    <s v="VALENZUELA DIAZ PATRICIO XAVIER"/>
    <x v="32"/>
  </r>
  <r>
    <n v="1002218735"/>
    <s v="UE01"/>
    <x v="28"/>
    <d v="1899-12-30T08:27:00"/>
    <x v="5233"/>
    <s v="9000812994"/>
    <s v="012-022-00317971"/>
    <n v="806.12"/>
    <n v="903.82"/>
    <s v="ZPVN"/>
    <s v="40570609"/>
    <s v="P000034311"/>
    <n v="8002838122"/>
    <x v="3992"/>
    <x v="7"/>
    <x v="7"/>
    <n v="120"/>
    <s v="BOL"/>
    <s v="101779"/>
    <x v="85"/>
    <s v="806550"/>
    <s v="BLOQUERA RAMON"/>
    <x v="1"/>
    <s v="PANAMERICANA E35, CALLE 2"/>
    <x v="52"/>
    <s v="O-Pichincha-Yaruqui"/>
    <n v="87"/>
    <x v="106"/>
    <x v="106"/>
    <s v="100014973"/>
    <s v="CUACES JOSE ANTONIO"/>
    <s v="ZEMU"/>
    <x v="185"/>
    <s v="2"/>
    <s v="Sin Pallet"/>
    <n v="0"/>
    <n v="0"/>
    <x v="0"/>
    <n v="10518.333000000001"/>
    <n v="6013.3329999999996"/>
    <n v="4505"/>
    <n v="45.6"/>
    <m/>
    <x v="104"/>
    <n v="13"/>
    <s v="13"/>
    <n v="6"/>
    <x v="1"/>
    <n v="0.38"/>
    <n v="7.6000000000000005"/>
    <s v="LA ARMENIA S.A."/>
    <n v="1021623"/>
    <s v="VILLARREAL HIGUERA FERNANDO SALVADO"/>
    <x v="185"/>
  </r>
  <r>
    <n v="1002218735"/>
    <s v="UE01"/>
    <x v="28"/>
    <d v="1899-12-30T08:27:00"/>
    <x v="5234"/>
    <s v="9000812993"/>
    <s v="012-022-00317970"/>
    <n v="1605.16"/>
    <n v="1799.72"/>
    <s v="ZPVN"/>
    <s v="40570608"/>
    <s v="P000034310"/>
    <n v="8002838121"/>
    <x v="3992"/>
    <x v="6"/>
    <x v="6"/>
    <n v="240"/>
    <s v="BOL"/>
    <s v="101779"/>
    <x v="85"/>
    <s v="803668"/>
    <s v="FERREHOGAR YARUQUI"/>
    <x v="1"/>
    <s v="CALLE QUITO Y SIMON BOLIVAR"/>
    <x v="52"/>
    <s v="O-Pichincha-Yaruqui"/>
    <n v="87"/>
    <x v="106"/>
    <x v="106"/>
    <s v="100014973"/>
    <s v="CUACES JOSE ANTONIO"/>
    <s v="ZEMU"/>
    <x v="185"/>
    <s v="2"/>
    <s v="Sin Pallet"/>
    <n v="0"/>
    <n v="0"/>
    <x v="0"/>
    <n v="16531.667000000001"/>
    <n v="12026.666999999999"/>
    <n v="4505"/>
    <n v="91.2"/>
    <m/>
    <x v="104"/>
    <n v="13"/>
    <s v="13"/>
    <n v="12"/>
    <x v="1"/>
    <n v="0.38"/>
    <n v="7.6000000000000005"/>
    <s v="LA ARMENIA S.A."/>
    <n v="1021623"/>
    <s v="VILLARREAL HIGUERA FERNANDO SALVADO"/>
    <x v="185"/>
  </r>
  <r>
    <n v="1002218750"/>
    <s v="UE01"/>
    <x v="28"/>
    <d v="1899-12-30T08:34:00"/>
    <x v="5235"/>
    <s v="9000812996"/>
    <s v="012-022-00317972"/>
    <n v="4320.21"/>
    <n v="4843.8500000000004"/>
    <s v="ZPVN"/>
    <s v="40570550"/>
    <s v="P000034303"/>
    <n v="8002838140"/>
    <x v="3993"/>
    <x v="6"/>
    <x v="6"/>
    <n v="6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51430"/>
    <n v="34100"/>
    <n v="17330"/>
    <n v="516.79999999999995"/>
    <m/>
    <x v="10"/>
    <n v="13"/>
    <s v="13"/>
    <n v="34"/>
    <x v="1"/>
    <n v="0.7599999999999999"/>
    <n v="15.2"/>
    <s v="TRANSPORTE PROPIO"/>
    <n v="1013863"/>
    <s v="DISTRIBUCIONES NARANJO"/>
    <x v="12"/>
  </r>
  <r>
    <n v="1002218742"/>
    <s v="UE01"/>
    <x v="28"/>
    <d v="1899-12-30T08:37:00"/>
    <x v="5236"/>
    <s v="9000812998"/>
    <s v="012-022-00317974"/>
    <n v="557.57000000000005"/>
    <n v="625.15"/>
    <s v="ZPVN"/>
    <s v="40570614"/>
    <s v="P000034315"/>
    <n v="8002838130"/>
    <x v="3994"/>
    <x v="7"/>
    <x v="7"/>
    <n v="80"/>
    <s v="BOL"/>
    <s v="101641"/>
    <x v="37"/>
    <s v="801652"/>
    <s v="BODEGA GUALSAQUI FABRICIO"/>
    <x v="8"/>
    <s v="PANAMERICANA SUR KM. 4 1/2 S/N Y EN"/>
    <x v="34"/>
    <s v="O-Imbabura-Sanpablo"/>
    <n v="15"/>
    <x v="40"/>
    <x v="40"/>
    <s v="100014832"/>
    <s v="PIEDRA JESUS"/>
    <s v="ZEMU"/>
    <x v="49"/>
    <s v="2"/>
    <s v="Sin Pallet"/>
    <n v="0"/>
    <n v="0"/>
    <x v="0"/>
    <n v="8511.1110000000008"/>
    <n v="4011.1109999999999"/>
    <n v="4500"/>
    <n v="12"/>
    <m/>
    <x v="38"/>
    <n v="13"/>
    <s v="13"/>
    <n v="4"/>
    <x v="1"/>
    <n v="0.15"/>
    <n v="3"/>
    <s v="LIDENORTI S.A."/>
    <n v="1013181"/>
    <s v="REASCOS GUZMAN HARVEY ESTANISLAO"/>
    <x v="49"/>
  </r>
  <r>
    <n v="1002218742"/>
    <s v="UE01"/>
    <x v="28"/>
    <d v="1899-12-30T08:37:00"/>
    <x v="5237"/>
    <s v="9000812997"/>
    <s v="012-022-00317973"/>
    <n v="1932.08"/>
    <n v="2166.2600000000002"/>
    <s v="ZPVN"/>
    <s v="40570613"/>
    <s v="P000034314"/>
    <n v="8002838131"/>
    <x v="3994"/>
    <x v="6"/>
    <x v="6"/>
    <n v="280"/>
    <s v="BOL"/>
    <s v="101641"/>
    <x v="37"/>
    <s v="801652"/>
    <s v="BODEGA GUALSAQUI FABRICIO"/>
    <x v="8"/>
    <s v="PANAMERICANA SUR KM. 4 1/2 S/N Y EN"/>
    <x v="34"/>
    <s v="O-Imbabura-Sanpablo"/>
    <n v="15"/>
    <x v="40"/>
    <x v="40"/>
    <s v="100014832"/>
    <s v="PIEDRA JESUS"/>
    <s v="ZEMU"/>
    <x v="49"/>
    <s v="2"/>
    <s v="Sin Pallet"/>
    <n v="0"/>
    <n v="0"/>
    <x v="0"/>
    <n v="18538.888999999999"/>
    <n v="14038.888999999999"/>
    <n v="4500"/>
    <n v="42"/>
    <m/>
    <x v="38"/>
    <n v="13"/>
    <s v="13"/>
    <n v="14"/>
    <x v="1"/>
    <n v="0.15"/>
    <n v="3"/>
    <s v="LIDENORTI S.A."/>
    <n v="1013181"/>
    <s v="REASCOS GUZMAN HARVEY ESTANISLAO"/>
    <x v="49"/>
  </r>
  <r>
    <n v="1002218764"/>
    <s v="UE01"/>
    <x v="28"/>
    <d v="1899-12-30T09:10:00"/>
    <x v="5238"/>
    <s v="9000813004"/>
    <s v="012-022-00317975"/>
    <n v="2268"/>
    <n v="2542.9"/>
    <s v="ZPVN"/>
    <s v="40570616"/>
    <s v="0000398900"/>
    <n v="8002838157"/>
    <x v="3995"/>
    <x v="3"/>
    <x v="3"/>
    <n v="360"/>
    <s v="BOL"/>
    <s v="101664"/>
    <x v="8"/>
    <s v="809960"/>
    <s v="PLUAS AGUIRRE FABIOLA LUCIA"/>
    <x v="89"/>
    <s v="VIA PRINCIPAL A JAUNECHE"/>
    <x v="149"/>
    <s v="O-Losrios-Mocache"/>
    <n v="472"/>
    <x v="100"/>
    <x v="100"/>
    <s v="10008072"/>
    <s v="FLORES GARCIA CHRISTIA FERNANDO"/>
    <s v="ZEMU"/>
    <x v="140"/>
    <s v="2"/>
    <s v="Sin Pallet"/>
    <n v="0"/>
    <n v="0"/>
    <x v="0"/>
    <n v="27240"/>
    <n v="18010"/>
    <n v="9230"/>
    <n v="424.8"/>
    <m/>
    <x v="98"/>
    <n v="13"/>
    <s v="13"/>
    <n v="18"/>
    <x v="1"/>
    <n v="1.18"/>
    <n v="23.6"/>
    <s v="SANJOPAS S.A."/>
    <n v="1013597"/>
    <s v="RUIZ RUIZ EDISON FRANKLIN"/>
    <x v="140"/>
  </r>
  <r>
    <n v="1002218784"/>
    <s v="UE01"/>
    <x v="28"/>
    <d v="1899-12-30T09:16:00"/>
    <x v="5239"/>
    <s v="9000813006"/>
    <s v="012-022-00317977"/>
    <n v="4054.8"/>
    <n v="4546.2700000000004"/>
    <s v="ZPVN"/>
    <s v="40570624"/>
    <s v="P000034323"/>
    <n v="8002838182"/>
    <x v="3996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33.332999999999"/>
    <n v="31103.332999999999"/>
    <n v="8830"/>
    <n v="458.8"/>
    <m/>
    <x v="27"/>
    <n v="13"/>
    <s v="13"/>
    <n v="31"/>
    <x v="1"/>
    <n v="0.74"/>
    <n v="14.8"/>
    <s v="TRANSPORTE PROPIO"/>
    <n v="1017066"/>
    <s v="MISE MISE NESTOR SALOMON"/>
    <x v="35"/>
  </r>
  <r>
    <n v="1002218784"/>
    <s v="UE01"/>
    <x v="28"/>
    <d v="1899-12-30T09:16:00"/>
    <x v="5240"/>
    <s v="9000813005"/>
    <s v="012-022-00317976"/>
    <n v="260"/>
    <n v="291.51"/>
    <s v="ZPVN"/>
    <s v="40570625"/>
    <s v="P000034324"/>
    <n v="8002838183"/>
    <x v="3996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36.666999999999"/>
    <n v="2006.6669999999999"/>
    <n v="8830"/>
    <n v="29.6"/>
    <m/>
    <x v="27"/>
    <n v="13"/>
    <s v="13"/>
    <n v="2"/>
    <x v="1"/>
    <n v="0.74"/>
    <n v="14.8"/>
    <s v="TRANSPORTE PROPIO"/>
    <n v="1017066"/>
    <s v="MISE MISE NESTOR SALOMON"/>
    <x v="35"/>
  </r>
  <r>
    <n v="1002218765"/>
    <s v="UE01"/>
    <x v="28"/>
    <d v="1899-12-30T09:17:00"/>
    <x v="5241"/>
    <s v=""/>
    <s v=""/>
    <n v="0"/>
    <n v="0"/>
    <s v="ZPRC"/>
    <s v="2500109073"/>
    <s v="P000034307"/>
    <n v="8002838159"/>
    <x v="3997"/>
    <x v="3"/>
    <x v="3"/>
    <n v="200"/>
    <s v="BOL"/>
    <s v="101663"/>
    <x v="46"/>
    <s v="809787"/>
    <s v="FERRETERIA HIERRO &amp; SAN"/>
    <x v="71"/>
    <s v="CALLE PRINCIPAL AV. METROPOLITANA Y"/>
    <x v="33"/>
    <s v="O-Manabi-Manta"/>
    <n v="486"/>
    <x v="39"/>
    <x v="39"/>
    <s v="10001979"/>
    <s v="TITISTAR CUCAS FERNANDO PATRICIO"/>
    <s v="ZEMU"/>
    <x v="47"/>
    <s v="2"/>
    <s v="Sin Pallet"/>
    <n v="0"/>
    <n v="0"/>
    <x v="0"/>
    <n v="14445.556"/>
    <n v="10005.556"/>
    <n v="4440"/>
    <n v="226"/>
    <m/>
    <x v="37"/>
    <n v="13"/>
    <s v="13"/>
    <n v="10"/>
    <x v="1"/>
    <n v="1.1299999999999999"/>
    <n v="22.6"/>
    <s v="TRANSLOBOL S.A."/>
    <n v="1014100"/>
    <s v="SIGUENZA PARRA FROILAN ALEJANDRO"/>
    <x v="47"/>
  </r>
  <r>
    <n v="1002218765"/>
    <s v="UE01"/>
    <x v="28"/>
    <d v="1899-12-30T09:17:00"/>
    <x v="5242"/>
    <s v=""/>
    <s v=""/>
    <n v="0"/>
    <n v="0"/>
    <s v="ZPRC"/>
    <s v="2500109074"/>
    <s v="P000034308"/>
    <n v="8002838158"/>
    <x v="3997"/>
    <x v="4"/>
    <x v="4"/>
    <n v="160"/>
    <s v="BOL"/>
    <s v="101663"/>
    <x v="46"/>
    <s v="809787"/>
    <s v="FERRETERIA HIERRO &amp; SAN"/>
    <x v="71"/>
    <s v="CALLE PRINCIPAL AV. METROPOLITANA Y"/>
    <x v="33"/>
    <s v="O-Manabi-Manta"/>
    <n v="486"/>
    <x v="39"/>
    <x v="39"/>
    <s v="10001979"/>
    <s v="TITISTAR CUCAS FERNANDO PATRICIO"/>
    <s v="ZEMU"/>
    <x v="47"/>
    <s v="2"/>
    <s v="Sin Pallet"/>
    <n v="0"/>
    <n v="0"/>
    <x v="0"/>
    <n v="12444.444"/>
    <n v="8004.4440000000004"/>
    <n v="4440"/>
    <n v="180.8"/>
    <m/>
    <x v="37"/>
    <n v="13"/>
    <s v="13"/>
    <n v="8"/>
    <x v="1"/>
    <n v="1.1300000000000001"/>
    <n v="22.6"/>
    <s v="TRANSLOBOL S.A."/>
    <n v="1014100"/>
    <s v="SIGUENZA PARRA FROILAN ALEJANDRO"/>
    <x v="47"/>
  </r>
  <r>
    <n v="1002218810"/>
    <s v="UE01"/>
    <x v="28"/>
    <d v="1899-12-30T09:34:00"/>
    <x v="5243"/>
    <s v="9000813011"/>
    <s v="012-022-00317979"/>
    <n v="2159.4899999999998"/>
    <n v="2421.2399999999998"/>
    <s v="ZPVN"/>
    <s v="40570627"/>
    <s v="0000398914"/>
    <n v="8002838214"/>
    <x v="3998"/>
    <x v="7"/>
    <x v="7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  <n v="1023699"/>
    <s v="RIVADENEIRA MORALES KEVIN ANTONIO"/>
    <x v="168"/>
  </r>
  <r>
    <n v="1002218810"/>
    <s v="UE01"/>
    <x v="28"/>
    <d v="1899-12-30T09:34:00"/>
    <x v="5244"/>
    <s v="9000813010"/>
    <s v="012-022-00317978"/>
    <n v="2146.42"/>
    <n v="2406.58"/>
    <s v="ZPVN"/>
    <s v="40570627"/>
    <s v="0000398913"/>
    <n v="8002838213"/>
    <x v="3998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  <n v="1023699"/>
    <s v="RIVADENEIRA MORALES KEVIN ANTONIO"/>
    <x v="168"/>
  </r>
  <r>
    <n v="1002218831"/>
    <s v="UE01"/>
    <x v="28"/>
    <d v="1899-12-30T09:49:00"/>
    <x v="5245"/>
    <s v="9000813015"/>
    <s v="012-022-00317980"/>
    <n v="3210.31"/>
    <n v="3599.42"/>
    <s v="ZPVN"/>
    <s v="40570617"/>
    <s v="P000034319"/>
    <n v="8002838233"/>
    <x v="3999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980"/>
    <n v="24090"/>
    <n v="14890"/>
    <n v="206.4"/>
    <m/>
    <x v="2"/>
    <n v="13"/>
    <s v="13"/>
    <n v="24"/>
    <x v="1"/>
    <n v="0.43"/>
    <n v="8.6"/>
    <s v="TRANSPORTE PROPIO"/>
    <n v="1014266"/>
    <s v="TRANSBOSNA CIA. LTDA."/>
    <x v="3"/>
  </r>
  <r>
    <n v="1002218829"/>
    <s v="UE01"/>
    <x v="28"/>
    <d v="1899-12-30T09:59:00"/>
    <x v="5246"/>
    <s v="9000813018"/>
    <s v="012-022-00317981"/>
    <n v="4390.3999999999996"/>
    <n v="4922.55"/>
    <s v="ZPVN"/>
    <s v="40570629"/>
    <s v="P000034326"/>
    <n v="8002838231"/>
    <x v="4000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560"/>
    <n v="32090"/>
    <n v="18470"/>
    <n v="326.39999999999998"/>
    <m/>
    <x v="144"/>
    <n v="13"/>
    <s v="13"/>
    <n v="32"/>
    <x v="1"/>
    <n v="0.51"/>
    <n v="10.199999999999999"/>
    <s v="TRANSPORTE PROPIO"/>
    <n v="1013642"/>
    <s v="ESPINOZA PAREDES ANGEL POLIVIO"/>
    <x v="221"/>
  </r>
  <r>
    <n v="1002218727"/>
    <s v="UE01"/>
    <x v="28"/>
    <d v="1899-12-30T10:05:00"/>
    <x v="5247"/>
    <s v=""/>
    <s v=""/>
    <n v="0"/>
    <n v="0"/>
    <s v="ZPRC"/>
    <s v="2500109001"/>
    <s v="0000398501"/>
    <n v="8002838112"/>
    <x v="4001"/>
    <x v="1"/>
    <x v="1"/>
    <n v="32.44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1640"/>
    <n v="32440"/>
    <n v="19200"/>
    <n v="301.37"/>
    <m/>
    <x v="1"/>
    <n v="13"/>
    <s v="13"/>
    <n v="32.44"/>
    <x v="1"/>
    <n v="9.2900739827373613"/>
    <n v="9.2900739827373613"/>
    <s v="TRANSCONCEM CIA. LTDA."/>
    <n v="1013227"/>
    <s v="COMPAÑIA DE TRANSPORTE PESADO"/>
    <x v="132"/>
  </r>
  <r>
    <n v="1002218767"/>
    <s v="UE01"/>
    <x v="28"/>
    <d v="1899-12-30T10:16:00"/>
    <x v="5248"/>
    <s v=""/>
    <s v=""/>
    <n v="0"/>
    <n v="0"/>
    <s v="ZPRC"/>
    <s v="2500109067"/>
    <s v="0000398819"/>
    <n v="8002838162"/>
    <x v="400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35"/>
    <x v="35"/>
    <s v="100014982"/>
    <s v="PABON EDUARDO"/>
    <s v="ZETT"/>
    <x v="43"/>
    <s v="4"/>
    <s v="Pallet Cortesia"/>
    <n v="0"/>
    <n v="0"/>
    <x v="0"/>
    <n v="50510"/>
    <n v="32020"/>
    <n v="18490"/>
    <n v="537.6"/>
    <m/>
    <x v="33"/>
    <n v="13"/>
    <s v="13"/>
    <n v="32"/>
    <x v="1"/>
    <n v="0.84000000000000008"/>
    <n v="16.8"/>
    <s v="SELVALEGRE S.A."/>
    <n v="1013510"/>
    <s v="ESPARZA ENDARA ALVARO DAMIAN"/>
    <x v="43"/>
  </r>
  <r>
    <n v="1002218808"/>
    <s v="UE01"/>
    <x v="28"/>
    <d v="1899-12-30T10:17:00"/>
    <x v="5249"/>
    <s v="9000813024"/>
    <s v="012-022-00317982"/>
    <n v="2440.8000000000002"/>
    <n v="2736.64"/>
    <s v="ZPVN"/>
    <s v="40570626"/>
    <s v="0000398907"/>
    <n v="8002838211"/>
    <x v="4003"/>
    <x v="3"/>
    <x v="3"/>
    <n v="360"/>
    <s v="BOL"/>
    <s v="103266"/>
    <x v="326"/>
    <s v="804446"/>
    <s v="FERRETERIA Y LUBRICANTES L&amp;G"/>
    <x v="24"/>
    <s v="RUPERTO DELGADO S/N RODRIGUEZ LARA"/>
    <x v="37"/>
    <s v="O-Manabi-Pedernales"/>
    <n v="347"/>
    <x v="77"/>
    <x v="77"/>
    <s v="100014963"/>
    <s v="SANCHEZ MARCOS"/>
    <s v="ZEMU"/>
    <x v="100"/>
    <s v="2"/>
    <s v="Sin Pallet"/>
    <n v="0"/>
    <n v="0"/>
    <x v="0"/>
    <n v="27170"/>
    <n v="18070"/>
    <n v="9100"/>
    <n v="342"/>
    <m/>
    <x v="75"/>
    <n v="13"/>
    <s v="13"/>
    <n v="18"/>
    <x v="1"/>
    <n v="0.95"/>
    <n v="19"/>
    <s v="LIDENORTI S.A."/>
    <n v="1013584"/>
    <s v="SANCHEZ TORRES MARCOS OSWALDO"/>
    <x v="100"/>
  </r>
  <r>
    <n v="1002218857"/>
    <s v="UE01"/>
    <x v="28"/>
    <d v="1899-12-30T10:22:00"/>
    <x v="5250"/>
    <s v="9000813028"/>
    <s v="012-022-00317984"/>
    <n v="533.6"/>
    <n v="598.27"/>
    <s v="ZPVN"/>
    <s v="40570631"/>
    <s v="0000398917"/>
    <n v="8002838267"/>
    <x v="4004"/>
    <x v="7"/>
    <x v="7"/>
    <n v="8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10448.333000000001"/>
    <n v="4018.3330000000001"/>
    <n v="6430"/>
    <n v="59.2"/>
    <m/>
    <x v="25"/>
    <n v="13"/>
    <s v="13"/>
    <n v="4"/>
    <x v="1"/>
    <n v="0.74"/>
    <n v="14.8"/>
    <s v="TRANSPORTE PROPIO"/>
    <n v="10003566"/>
    <s v="MOREANO MOREANO RUBEN DARIO"/>
    <x v="31"/>
  </r>
  <r>
    <n v="1002218857"/>
    <s v="UE01"/>
    <x v="28"/>
    <d v="1899-12-30T10:22:00"/>
    <x v="5251"/>
    <s v="9000813027"/>
    <s v="012-022-00317983"/>
    <n v="2652"/>
    <n v="2973.44"/>
    <s v="ZPVN"/>
    <s v="40570631"/>
    <s v="0000398916"/>
    <n v="8002838266"/>
    <x v="4004"/>
    <x v="6"/>
    <x v="6"/>
    <n v="40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6521.667000000001"/>
    <n v="20091.667000000001"/>
    <n v="6430"/>
    <n v="296"/>
    <m/>
    <x v="25"/>
    <n v="13"/>
    <s v="13"/>
    <n v="20"/>
    <x v="1"/>
    <n v="0.74"/>
    <n v="14.8"/>
    <s v="TRANSPORTE PROPIO"/>
    <n v="10003566"/>
    <s v="MOREANO MOREANO RUBEN DARIO"/>
    <x v="31"/>
  </r>
  <r>
    <n v="1002218839"/>
    <s v="UE01"/>
    <x v="28"/>
    <d v="1899-12-30T10:23:00"/>
    <x v="5252"/>
    <s v="9000813031"/>
    <s v="012-022-00317987"/>
    <n v="1672.8"/>
    <n v="1875.56"/>
    <s v="ZPVN"/>
    <s v="40570643"/>
    <s v="0000398929"/>
    <n v="8002838240"/>
    <x v="4005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6236.666999999999"/>
    <n v="12020"/>
    <n v="4216.6670000000004"/>
    <n v="45.6"/>
    <m/>
    <x v="89"/>
    <n v="13"/>
    <s v="13"/>
    <n v="12"/>
    <x v="1"/>
    <n v="0.19"/>
    <n v="3.8000000000000003"/>
    <s v="TRANSPORTE PROPIO"/>
    <n v="1012808"/>
    <s v="ALVAREZ GONZAGA LASTEÑA MARIANA"/>
    <x v="124"/>
  </r>
  <r>
    <n v="1002218839"/>
    <s v="UE01"/>
    <x v="28"/>
    <d v="1899-12-30T10:23:00"/>
    <x v="5253"/>
    <s v="9000813029"/>
    <s v="012-022-00317985"/>
    <n v="760.8"/>
    <n v="853.02"/>
    <s v="ZPVN"/>
    <s v="40570643"/>
    <s v="0000398928"/>
    <n v="8002838241"/>
    <x v="4005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  <n v="1012808"/>
    <s v="ALVAREZ GONZAGA LASTEÑA MARIANA"/>
    <x v="124"/>
  </r>
  <r>
    <n v="1002218839"/>
    <s v="UE01"/>
    <x v="28"/>
    <d v="1899-12-30T10:23:00"/>
    <x v="5254"/>
    <s v="9000813030"/>
    <s v="012-022-00317986"/>
    <n v="828"/>
    <n v="928.36"/>
    <s v="ZPVN"/>
    <s v="40570643"/>
    <s v="0000398930"/>
    <n v="8002838239"/>
    <x v="4005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  <n v="1012808"/>
    <s v="ALVAREZ GONZAGA LASTEÑA MARIANA"/>
    <x v="124"/>
  </r>
  <r>
    <n v="1002218866"/>
    <s v="UE01"/>
    <x v="28"/>
    <d v="1899-12-30T10:24:00"/>
    <x v="5255"/>
    <s v="9000813032"/>
    <s v="012-022-00317988"/>
    <n v="4225.6499999999996"/>
    <n v="4737.83"/>
    <s v="ZPVN"/>
    <s v="40570278"/>
    <s v="0000398396"/>
    <n v="8002838282"/>
    <x v="4006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00"/>
    <n v="33100"/>
    <n v="17800"/>
    <n v="488.4"/>
    <m/>
    <x v="67"/>
    <n v="13"/>
    <s v="13"/>
    <n v="33"/>
    <x v="1"/>
    <n v="0.74"/>
    <n v="14.799999999999999"/>
    <s v="TRANSPORTE PROPIO"/>
    <n v="1013812"/>
    <s v="ASHQUI ANDINO JORGE AQUILINO"/>
    <x v="87"/>
  </r>
  <r>
    <n v="1002218769"/>
    <s v="UE01"/>
    <x v="28"/>
    <d v="1899-12-30T10:26:00"/>
    <x v="5256"/>
    <s v=""/>
    <s v=""/>
    <n v="0"/>
    <n v="0"/>
    <s v="ZPRC"/>
    <s v="2500109066"/>
    <s v="0000398800"/>
    <n v="8002838165"/>
    <x v="4007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89"/>
    <x v="89"/>
    <s v="10003455"/>
    <s v="CARVAJAL GOMEZ EDISON JOSE"/>
    <s v="ZEMT"/>
    <x v="121"/>
    <s v="1"/>
    <s v="Con Pallet"/>
    <n v="0.05"/>
    <n v="24"/>
    <x v="0"/>
    <n v="37540"/>
    <n v="24040"/>
    <n v="13500"/>
    <n v="542.4"/>
    <m/>
    <x v="87"/>
    <n v="13"/>
    <s v="13"/>
    <n v="24"/>
    <x v="1"/>
    <n v="1.1299999999999999"/>
    <n v="22.599999999999998"/>
    <s v="TRANINTAGSA S.A."/>
    <n v="1013724"/>
    <s v="DAVILA GONZALES WILMAN GUILLERMO"/>
    <x v="121"/>
  </r>
  <r>
    <n v="1002218867"/>
    <s v="UE01"/>
    <x v="28"/>
    <d v="1899-12-30T10:28:00"/>
    <x v="5257"/>
    <s v="9000813044"/>
    <s v="012-022-00317989"/>
    <n v="545.69000000000005"/>
    <n v="611.83000000000004"/>
    <s v="ZPVN"/>
    <s v="40570469"/>
    <s v="0000398747"/>
    <n v="8002838283"/>
    <x v="4008"/>
    <x v="7"/>
    <x v="7"/>
    <n v="80"/>
    <s v="BOL"/>
    <s v="102238"/>
    <x v="22"/>
    <s v="805975"/>
    <s v="FERRECUADOR"/>
    <x v="1"/>
    <s v="CUATRO ESQUINAS"/>
    <x v="62"/>
    <s v="O-Pichincha-Puellaro"/>
    <n v="84"/>
    <x v="23"/>
    <x v="23"/>
    <s v="10008183"/>
    <s v="TOCARRNUCHO BERNAL LUIS FRANCISCO"/>
    <s v="ZEMU"/>
    <x v="29"/>
    <s v="2"/>
    <s v="Sin Pallet"/>
    <n v="0"/>
    <n v="0"/>
    <x v="0"/>
    <n v="8583.3330000000005"/>
    <n v="4013.3330000000001"/>
    <n v="4570"/>
    <n v="32.799999999999997"/>
    <m/>
    <x v="23"/>
    <n v="13"/>
    <s v="13"/>
    <n v="4"/>
    <x v="1"/>
    <n v="0.41"/>
    <n v="8.1999999999999993"/>
    <s v="TRANSPORTE PROPIO"/>
    <n v="1021616"/>
    <s v="PERUGACHI SALCEDO HECTOR PATRICIO"/>
    <x v="29"/>
  </r>
  <r>
    <n v="1002218867"/>
    <s v="UE01"/>
    <x v="28"/>
    <d v="1899-12-30T10:28:00"/>
    <x v="5258"/>
    <s v="9000813045"/>
    <s v="012-022-00317990"/>
    <n v="1901.59"/>
    <n v="2132.0700000000002"/>
    <s v="ZPVN"/>
    <s v="40570469"/>
    <s v="0000398746"/>
    <n v="8002838284"/>
    <x v="4008"/>
    <x v="6"/>
    <x v="6"/>
    <n v="280"/>
    <s v="BOL"/>
    <s v="102238"/>
    <x v="22"/>
    <s v="805975"/>
    <s v="FERRECUADOR"/>
    <x v="1"/>
    <s v="CUATRO ESQUINAS"/>
    <x v="62"/>
    <s v="O-Pichincha-Puellaro"/>
    <n v="84"/>
    <x v="23"/>
    <x v="23"/>
    <s v="10008183"/>
    <s v="TOCARRNUCHO BERNAL LUIS FRANCISCO"/>
    <s v="ZEMU"/>
    <x v="29"/>
    <s v="2"/>
    <s v="Sin Pallet"/>
    <n v="0"/>
    <n v="0"/>
    <x v="0"/>
    <n v="18616.667000000001"/>
    <n v="14046.666999999999"/>
    <n v="4570"/>
    <n v="114.8"/>
    <m/>
    <x v="23"/>
    <n v="13"/>
    <s v="13"/>
    <n v="14"/>
    <x v="1"/>
    <n v="0.41"/>
    <n v="8.1999999999999993"/>
    <s v="TRANSPORTE PROPIO"/>
    <n v="1021616"/>
    <s v="PERUGACHI SALCEDO HECTOR PATRICIO"/>
    <x v="29"/>
  </r>
  <r>
    <n v="1002218791"/>
    <s v="UE01"/>
    <x v="28"/>
    <d v="1899-12-30T10:31:00"/>
    <x v="5259"/>
    <s v=""/>
    <s v=""/>
    <n v="0"/>
    <n v="0"/>
    <s v="ZPRC"/>
    <s v="2500109066"/>
    <s v="0000398801"/>
    <n v="8002838190"/>
    <x v="4009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65"/>
    <x v="65"/>
    <s v="100014860"/>
    <s v="TANICUCHI LUIS"/>
    <s v="ZEMT"/>
    <x v="82"/>
    <s v="1"/>
    <s v="Con Pallet"/>
    <n v="0.05"/>
    <n v="24"/>
    <x v="0"/>
    <n v="39330"/>
    <n v="24020"/>
    <n v="15310"/>
    <n v="542.4"/>
    <m/>
    <x v="63"/>
    <n v="13"/>
    <s v="13"/>
    <n v="24"/>
    <x v="1"/>
    <n v="1.1299999999999999"/>
    <n v="22.599999999999998"/>
    <s v="TRANSSJQ S.A."/>
    <n v="1013485"/>
    <s v="PEREZ ALBUJA VICTOR ALEJANDRO"/>
    <x v="82"/>
  </r>
  <r>
    <n v="1002218862"/>
    <s v="UE01"/>
    <x v="28"/>
    <d v="1899-12-30T10:35:00"/>
    <x v="5260"/>
    <s v="9000813070"/>
    <s v="012-022-00317991"/>
    <n v="2409.2600000000002"/>
    <n v="2701.28"/>
    <s v="ZPVN"/>
    <s v="40570658"/>
    <s v="P000034333"/>
    <n v="8002838276"/>
    <x v="4010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22"/>
    <x v="22"/>
    <s v="100021095"/>
    <s v="CUARAN ROMMEL"/>
    <s v="ZEMU"/>
    <x v="143"/>
    <s v="2"/>
    <s v="Sin Pallet"/>
    <n v="0"/>
    <n v="0"/>
    <x v="0"/>
    <n v="27240"/>
    <n v="18040"/>
    <n v="9200"/>
    <n v="165.6"/>
    <m/>
    <x v="22"/>
    <n v="13"/>
    <s v="13"/>
    <n v="18"/>
    <x v="1"/>
    <n v="0.45999999999999996"/>
    <n v="9.1999999999999993"/>
    <s v="TRANINTAGSA S.A."/>
    <n v="1014062"/>
    <s v="BENALCAZAR DE LA CRUZ MILTON PATRIC"/>
    <x v="143"/>
  </r>
  <r>
    <n v="1002218861"/>
    <s v="UE01"/>
    <x v="28"/>
    <d v="1899-12-30T10:39:00"/>
    <x v="5261"/>
    <s v="9000813120"/>
    <s v="012-022-00317993"/>
    <n v="1624.07"/>
    <n v="1820.92"/>
    <s v="ZPVN"/>
    <s v="40570655"/>
    <s v="0000398940"/>
    <n v="8002838273"/>
    <x v="4011"/>
    <x v="7"/>
    <x v="7"/>
    <n v="240"/>
    <s v="BOL"/>
    <s v="101613"/>
    <x v="89"/>
    <s v="806213"/>
    <s v="FERRETERIA ALEXANDRA"/>
    <x v="9"/>
    <s v="PANA NORTE A 500 MTS REDONDEL AMBUQ"/>
    <x v="102"/>
    <s v="O-Imbabura-Ambuqui"/>
    <n v="68.5"/>
    <x v="16"/>
    <x v="16"/>
    <s v="10008215"/>
    <s v="MAFLA SEVILLANO LUIS EDUARDO"/>
    <s v="ZEMU"/>
    <x v="107"/>
    <s v="2"/>
    <s v="Sin Pallet"/>
    <n v="0"/>
    <n v="0"/>
    <x v="0"/>
    <n v="16461.667000000001"/>
    <n v="12026.666999999999"/>
    <n v="4435"/>
    <n v="74.400000000000006"/>
    <m/>
    <x v="16"/>
    <n v="13"/>
    <s v="13"/>
    <n v="12"/>
    <x v="1"/>
    <n v="0.31"/>
    <n v="6.2"/>
    <s v="LA ARMENIA S.A."/>
    <n v="1020060"/>
    <s v="FUERTES RUEDA HUGO BALDOMERO"/>
    <x v="107"/>
  </r>
  <r>
    <n v="1002218861"/>
    <s v="UE01"/>
    <x v="28"/>
    <d v="1899-12-30T10:39:00"/>
    <x v="5262"/>
    <s v="9000813118"/>
    <s v="012-022-00317992"/>
    <n v="803.76"/>
    <n v="901.18"/>
    <s v="ZPVN"/>
    <s v="40570655"/>
    <s v="0000398939"/>
    <n v="8002838274"/>
    <x v="4011"/>
    <x v="6"/>
    <x v="6"/>
    <n v="120"/>
    <s v="BOL"/>
    <s v="101613"/>
    <x v="89"/>
    <s v="806213"/>
    <s v="FERRETERIA ALEXANDRA"/>
    <x v="9"/>
    <s v="PANA NORTE A 500 MTS REDONDEL AMBUQ"/>
    <x v="102"/>
    <s v="O-Imbabura-Ambuqui"/>
    <n v="68.5"/>
    <x v="16"/>
    <x v="16"/>
    <s v="10008215"/>
    <s v="MAFLA SEVILLANO LUIS EDUARDO"/>
    <s v="ZEMU"/>
    <x v="107"/>
    <s v="2"/>
    <s v="Sin Pallet"/>
    <n v="0"/>
    <n v="0"/>
    <x v="0"/>
    <n v="10448.333000000001"/>
    <n v="6013.3329999999996"/>
    <n v="4435"/>
    <n v="37.200000000000003"/>
    <m/>
    <x v="16"/>
    <n v="13"/>
    <s v="13"/>
    <n v="6"/>
    <x v="1"/>
    <n v="0.31"/>
    <n v="6.2"/>
    <s v="LA ARMENIA S.A."/>
    <n v="1020060"/>
    <s v="FUERTES RUEDA HUGO BALDOMERO"/>
    <x v="107"/>
  </r>
  <r>
    <n v="1002218775"/>
    <s v="UE01"/>
    <x v="28"/>
    <d v="1899-12-30T10:40:00"/>
    <x v="5263"/>
    <s v="9000813131"/>
    <s v="012-022-00317994"/>
    <n v="4268.8"/>
    <n v="4786.21"/>
    <s v="ZPVN"/>
    <s v="40570385"/>
    <s v="0000398607"/>
    <n v="8002838170"/>
    <x v="4012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71"/>
    <x v="71"/>
    <s v="100014916"/>
    <s v="PUETATE MAURICIO"/>
    <s v="ZETT"/>
    <x v="209"/>
    <s v="1"/>
    <s v="Con Pallet"/>
    <n v="0.05"/>
    <n v="32"/>
    <x v="0"/>
    <n v="50510"/>
    <n v="32040"/>
    <n v="18470"/>
    <n v="659.2"/>
    <m/>
    <x v="69"/>
    <n v="13"/>
    <s v="13"/>
    <n v="32"/>
    <x v="1"/>
    <n v="1.03"/>
    <n v="20.6"/>
    <s v="LA ARMENIA S.A."/>
    <n v="1013556"/>
    <s v="RAMIREZ BAEZ FIDEL RAMIRO"/>
    <x v="209"/>
  </r>
  <r>
    <n v="1002218855"/>
    <s v="UE01"/>
    <x v="28"/>
    <d v="1899-12-30T10:42:00"/>
    <x v="5264"/>
    <s v="9000813132"/>
    <s v="012-022-00317995"/>
    <n v="2301.35"/>
    <n v="2580.29"/>
    <s v="ZPVN"/>
    <s v="40570431"/>
    <s v="P000034283"/>
    <n v="8002838264"/>
    <x v="4013"/>
    <x v="3"/>
    <x v="3"/>
    <n v="360"/>
    <s v="BOL"/>
    <s v="102140"/>
    <x v="2"/>
    <s v="807618"/>
    <s v="PROYECTO ALTUNA-MANTA"/>
    <x v="23"/>
    <s v="CALLE 12 Y TRANSVERSAL 17B"/>
    <x v="33"/>
    <s v="O-Manabi-Manta"/>
    <n v="486"/>
    <x v="2"/>
    <x v="2"/>
    <s v="100015032"/>
    <s v="HEREDIA LUIS"/>
    <s v="ZEMU"/>
    <x v="16"/>
    <s v="2"/>
    <s v="Sin Pallet"/>
    <n v="0"/>
    <n v="0"/>
    <x v="0"/>
    <n v="27040"/>
    <n v="18030"/>
    <n v="9010"/>
    <n v="406.8"/>
    <m/>
    <x v="2"/>
    <n v="13"/>
    <s v="13"/>
    <n v="18"/>
    <x v="1"/>
    <n v="1.1300000000000001"/>
    <n v="22.6"/>
    <s v="TRANSPORTE PROPIO"/>
    <n v="1014266"/>
    <s v="TRANSBOSNA CIA. LTDA."/>
    <x v="16"/>
  </r>
  <r>
    <n v="1002218781"/>
    <s v="UE01"/>
    <x v="28"/>
    <d v="1899-12-30T10:42:00"/>
    <x v="5265"/>
    <s v=""/>
    <s v=""/>
    <n v="0"/>
    <n v="0"/>
    <s v="ZPRC"/>
    <s v="2500109078"/>
    <s v="0000398905"/>
    <n v="8002838179"/>
    <x v="4014"/>
    <x v="6"/>
    <x v="6"/>
    <n v="360"/>
    <s v="BOL"/>
    <s v="101629"/>
    <x v="7"/>
    <s v="806430"/>
    <s v="CENTRO DE ACOPIO"/>
    <x v="1"/>
    <s v="LIRA ÑAN Y AMARU ÑAN"/>
    <x v="24"/>
    <s v="O-Pichincha-Quitumbe"/>
    <n v="127"/>
    <x v="7"/>
    <x v="7"/>
    <s v="100014986"/>
    <s v="CALDERON MARCO"/>
    <s v="ZEMU"/>
    <x v="89"/>
    <s v="4"/>
    <s v="Pallet Cortesia"/>
    <n v="0"/>
    <n v="0"/>
    <x v="0"/>
    <n v="27460"/>
    <n v="18040"/>
    <n v="9420"/>
    <n v="183.6"/>
    <m/>
    <x v="7"/>
    <n v="13"/>
    <s v="13"/>
    <n v="18"/>
    <x v="1"/>
    <n v="0.51"/>
    <n v="10.199999999999999"/>
    <s v="TRANSPORTE PROPIO"/>
    <n v="1013388"/>
    <s v="CAMPAÑA MALDONADO BLANCA CECILIA"/>
    <x v="89"/>
  </r>
  <r>
    <n v="1002218826"/>
    <s v="UE01"/>
    <x v="28"/>
    <d v="1899-12-30T10:43:00"/>
    <x v="5266"/>
    <s v="9000813133"/>
    <s v="012-022-00317996"/>
    <n v="3278.4"/>
    <n v="3675.77"/>
    <s v="ZPVN"/>
    <s v="40570408"/>
    <s v="0000398648"/>
    <n v="8002838229"/>
    <x v="4015"/>
    <x v="6"/>
    <x v="6"/>
    <n v="480"/>
    <s v="BOL"/>
    <s v="102734"/>
    <x v="273"/>
    <s v="810970"/>
    <s v="FERRETERIA FRONTERA"/>
    <x v="0"/>
    <s v="AV 24 MAYO Y LOS LAURELES"/>
    <x v="16"/>
    <s v="O-Carchi-Tulcan"/>
    <n v="159"/>
    <x v="156"/>
    <x v="156"/>
    <s v="100020578"/>
    <s v="TAIMAL MAYKOL"/>
    <s v="ZEMT"/>
    <x v="234"/>
    <s v="1"/>
    <s v="Con Pallet"/>
    <n v="0.05"/>
    <n v="24"/>
    <x v="0"/>
    <n v="40100"/>
    <n v="24080"/>
    <n v="16020"/>
    <n v="278.39999999999998"/>
    <m/>
    <x v="153"/>
    <n v="13"/>
    <s v="13"/>
    <n v="24"/>
    <x v="1"/>
    <n v="0.57999999999999996"/>
    <n v="11.6"/>
    <s v="SILOGTER S.A."/>
    <n v="1021996"/>
    <s v="FRANCO VEGA SANDRO MARCELO"/>
    <x v="234"/>
  </r>
  <r>
    <n v="1002218872"/>
    <s v="UE01"/>
    <x v="28"/>
    <d v="1899-12-30T10:47:00"/>
    <x v="5267"/>
    <s v=""/>
    <s v=""/>
    <n v="0"/>
    <n v="0"/>
    <s v="ZPRC"/>
    <s v="2500109080"/>
    <s v="0000398975"/>
    <n v="8002838291"/>
    <x v="401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80"/>
    <n v="32040"/>
    <n v="18240"/>
    <n v="288"/>
    <m/>
    <x v="96"/>
    <n v="13"/>
    <s v="13"/>
    <n v="32"/>
    <x v="1"/>
    <n v="0.45"/>
    <n v="9"/>
    <s v="TRANSPORTE PROPIO"/>
    <n v="1014509"/>
    <s v="COMERCIAL MICHELENA S.A."/>
    <x v="138"/>
  </r>
  <r>
    <n v="1002218897"/>
    <s v="UE01"/>
    <x v="28"/>
    <d v="1899-12-30T10:59:00"/>
    <x v="5268"/>
    <s v=""/>
    <s v=""/>
    <n v="0"/>
    <n v="0"/>
    <s v="ZPRC"/>
    <s v="2500109084"/>
    <s v="P000034341"/>
    <n v="8002838319"/>
    <x v="4017"/>
    <x v="5"/>
    <x v="5"/>
    <n v="4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6447.2219999999998"/>
    <n v="2002.222"/>
    <n v="4445"/>
    <n v="29.6"/>
    <m/>
    <x v="17"/>
    <n v="13"/>
    <s v="13"/>
    <n v="2"/>
    <x v="1"/>
    <n v="0.74"/>
    <n v="14.8"/>
    <s v="TRANSPORTE PROPIO"/>
    <n v="1013627"/>
    <s v="CAMPAÑA MALDONADO MIGUEL ANGEL"/>
    <x v="22"/>
  </r>
  <r>
    <n v="1002218897"/>
    <s v="UE01"/>
    <x v="28"/>
    <d v="1899-12-30T10:59:00"/>
    <x v="5269"/>
    <s v=""/>
    <s v=""/>
    <n v="0"/>
    <n v="0"/>
    <s v="ZPRC"/>
    <s v="2500109083"/>
    <s v="P000034340"/>
    <n v="8002838318"/>
    <x v="4017"/>
    <x v="6"/>
    <x v="6"/>
    <n v="32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0462.777999999998"/>
    <n v="16017.778"/>
    <n v="4445"/>
    <n v="236.8"/>
    <m/>
    <x v="17"/>
    <n v="13"/>
    <s v="13"/>
    <n v="16"/>
    <x v="1"/>
    <n v="0.74"/>
    <n v="14.8"/>
    <s v="TRANSPORTE PROPIO"/>
    <n v="1013627"/>
    <s v="CAMPAÑA MALDONADO MIGUEL ANGEL"/>
    <x v="22"/>
  </r>
  <r>
    <n v="1002218925"/>
    <s v="UE01"/>
    <x v="28"/>
    <d v="1899-12-30T10:59:00"/>
    <x v="5270"/>
    <s v="9000813137"/>
    <s v="012-022-00317998"/>
    <n v="734.18"/>
    <n v="823.17"/>
    <s v="ZPVN"/>
    <s v="40570623"/>
    <s v="P000034322"/>
    <n v="8002838350"/>
    <x v="4018"/>
    <x v="5"/>
    <x v="5"/>
    <n v="12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6"/>
    <x v="0"/>
    <n v="14353.824000000001"/>
    <n v="6008.8239999999996"/>
    <n v="8345"/>
    <n v="52.8"/>
    <m/>
    <x v="32"/>
    <n v="13"/>
    <s v="13"/>
    <n v="6"/>
    <x v="1"/>
    <n v="0.44"/>
    <n v="8.7999999999999989"/>
    <s v="TRANSPORTE PROPIO"/>
    <n v="1024381"/>
    <s v="BALCAZAR GORDON ALEJANDRO"/>
    <x v="42"/>
  </r>
  <r>
    <n v="1002218925"/>
    <s v="UE01"/>
    <x v="28"/>
    <d v="1899-12-30T10:59:00"/>
    <x v="5271"/>
    <s v="9000813136"/>
    <s v="012-022-00317997"/>
    <n v="3736.66"/>
    <n v="4189.57"/>
    <s v="ZPVN"/>
    <s v="40570622"/>
    <s v="P000034321"/>
    <n v="8002838351"/>
    <x v="4018"/>
    <x v="6"/>
    <x v="6"/>
    <n v="56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386.175999999999"/>
    <n v="28041.175999999999"/>
    <n v="8345"/>
    <n v="246.4"/>
    <m/>
    <x v="32"/>
    <n v="13"/>
    <s v="13"/>
    <n v="28"/>
    <x v="1"/>
    <n v="0.44"/>
    <n v="8.8000000000000007"/>
    <s v="TRANSPORTE PROPIO"/>
    <n v="1024381"/>
    <s v="BALCAZAR GORDON ALEJANDRO"/>
    <x v="42"/>
  </r>
  <r>
    <n v="1002218843"/>
    <s v="UE01"/>
    <x v="28"/>
    <d v="1899-12-30T11:03:00"/>
    <x v="5272"/>
    <s v=""/>
    <s v=""/>
    <n v="0"/>
    <n v="0"/>
    <s v="ZPRC"/>
    <s v="2500109066"/>
    <s v="0000398802"/>
    <n v="8002838247"/>
    <x v="4019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6"/>
    <x v="6"/>
    <s v="10007345"/>
    <s v="LOPEZ CASTRO JAIME MARCELO"/>
    <s v="ZEMT"/>
    <x v="75"/>
    <s v="1"/>
    <s v="Con Pallet"/>
    <n v="0.05"/>
    <n v="24"/>
    <x v="0"/>
    <n v="40150"/>
    <n v="24060"/>
    <n v="16090"/>
    <n v="542.4"/>
    <m/>
    <x v="6"/>
    <n v="13"/>
    <s v="13"/>
    <n v="24"/>
    <x v="1"/>
    <n v="1.1299999999999999"/>
    <n v="22.599999999999998"/>
    <s v="TRANSPORTE PROPIO"/>
    <n v="1013241"/>
    <s v="COMPAÑÍA DE TRANSPORTE DE CARGA PES"/>
    <x v="75"/>
  </r>
  <r>
    <n v="1002218917"/>
    <s v="UE01"/>
    <x v="28"/>
    <d v="1899-12-30T11:06:00"/>
    <x v="5273"/>
    <s v="9000813139"/>
    <s v="012-022-00317999"/>
    <n v="2433.6"/>
    <n v="2728.57"/>
    <s v="ZPVN"/>
    <s v="40570674"/>
    <s v="0000398981"/>
    <n v="8002838341"/>
    <x v="4020"/>
    <x v="3"/>
    <x v="3"/>
    <n v="360"/>
    <s v="BOL"/>
    <s v="104220"/>
    <x v="156"/>
    <s v="807095"/>
    <s v="FERRETERIA ANDRADE LOCAL 3 SAN VICE"/>
    <x v="20"/>
    <s v="CALLE VELEZ Y SUCRE ESQUINA"/>
    <x v="29"/>
    <s v="O-Manabi-Sanvicente"/>
    <n v="439"/>
    <x v="150"/>
    <x v="150"/>
    <s v="10008195"/>
    <s v="ESTRADA MORENO GERAL VICHENSO"/>
    <s v="ZEMU"/>
    <x v="224"/>
    <s v="2"/>
    <s v="Sin Pallet"/>
    <n v="0"/>
    <n v="0"/>
    <x v="0"/>
    <n v="27180"/>
    <n v="18050"/>
    <n v="9130"/>
    <n v="406.8"/>
    <m/>
    <x v="147"/>
    <n v="13"/>
    <s v="13"/>
    <n v="18"/>
    <x v="1"/>
    <n v="1.1300000000000001"/>
    <n v="22.6"/>
    <s v="SANJOPAS S.A."/>
    <n v="1022327"/>
    <s v="JACOME ECHEVERRIA JEFFERSON SANTIAG"/>
    <x v="224"/>
  </r>
  <r>
    <n v="1002218930"/>
    <s v="UE01"/>
    <x v="28"/>
    <d v="1899-12-30T11:11:00"/>
    <x v="5274"/>
    <s v="9000813142"/>
    <s v="012-022-00318001"/>
    <n v="513.6"/>
    <n v="575.85"/>
    <s v="ZPVN"/>
    <s v="40570682"/>
    <s v="0000398994"/>
    <n v="8002838359"/>
    <x v="4021"/>
    <x v="5"/>
    <x v="5"/>
    <n v="80"/>
    <s v="BOL"/>
    <s v="101733"/>
    <x v="44"/>
    <s v="800786"/>
    <s v="BODEGA FERRORIENTE,"/>
    <x v="1"/>
    <s v="EL QUINCHE, PANAMERICANA Y CALLE MA"/>
    <x v="36"/>
    <s v="O-Pichincha-Elquinche"/>
    <n v="76"/>
    <x v="45"/>
    <x v="45"/>
    <s v="10000932"/>
    <s v="CACOANGO RODRIGO"/>
    <s v="ZEMU"/>
    <x v="55"/>
    <s v="2"/>
    <s v="Sin Pallet"/>
    <n v="0"/>
    <n v="0"/>
    <x v="0"/>
    <n v="8505"/>
    <n v="4020"/>
    <n v="4485"/>
    <n v="28"/>
    <m/>
    <x v="43"/>
    <n v="13"/>
    <s v="13"/>
    <n v="4"/>
    <x v="1"/>
    <n v="0.35"/>
    <n v="7"/>
    <s v="TRAPSA C.A."/>
    <n v="1014271"/>
    <s v="GARATE CARDENAS CARLOS VINICIO"/>
    <x v="55"/>
  </r>
  <r>
    <n v="1002218930"/>
    <s v="UE01"/>
    <x v="28"/>
    <d v="1899-12-30T11:11:00"/>
    <x v="5275"/>
    <s v="9000813141"/>
    <s v="012-022-00318000"/>
    <n v="1940.4"/>
    <n v="2175.59"/>
    <s v="ZPVN"/>
    <s v="40570682"/>
    <s v="0000398995"/>
    <n v="8002838358"/>
    <x v="4021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45"/>
    <x v="45"/>
    <s v="10000932"/>
    <s v="CACOANGO RODRIGO"/>
    <s v="ZEMU"/>
    <x v="55"/>
    <s v="2"/>
    <s v="Sin Pallet"/>
    <n v="0"/>
    <n v="0"/>
    <x v="0"/>
    <n v="18555"/>
    <n v="14070"/>
    <n v="4485"/>
    <n v="98"/>
    <m/>
    <x v="43"/>
    <n v="13"/>
    <s v="13"/>
    <n v="14"/>
    <x v="1"/>
    <n v="0.35"/>
    <n v="7"/>
    <s v="TRAPSA C.A."/>
    <n v="1014271"/>
    <s v="GARATE CARDENAS CARLOS VINICIO"/>
    <x v="55"/>
  </r>
  <r>
    <n v="1002218881"/>
    <s v="UE01"/>
    <x v="28"/>
    <d v="1899-12-30T11:17:00"/>
    <x v="5276"/>
    <s v="9000813143"/>
    <s v="012-022-00318002"/>
    <n v="3172.49"/>
    <n v="3557.02"/>
    <s v="ZPVN"/>
    <s v="40570494"/>
    <s v="0000398813"/>
    <n v="8002838300"/>
    <x v="4022"/>
    <x v="4"/>
    <x v="4"/>
    <n v="480"/>
    <s v="BOL"/>
    <s v="101539"/>
    <x v="147"/>
    <s v="807211"/>
    <s v="BODEGA ZURITSA LOCAL 2"/>
    <x v="2"/>
    <s v="BYPASS QUITO A QUEVEDO"/>
    <x v="43"/>
    <s v="O-Santodomingo -Santodomingodelos"/>
    <n v="247"/>
    <x v="77"/>
    <x v="77"/>
    <s v="100014971"/>
    <s v="QUIROZ EDUARDO"/>
    <s v="ZEMT"/>
    <x v="101"/>
    <s v="1"/>
    <s v="Con Pallet"/>
    <n v="0.05"/>
    <n v="24"/>
    <x v="0"/>
    <n v="40260"/>
    <n v="24080"/>
    <n v="16180"/>
    <n v="403.2"/>
    <m/>
    <x v="75"/>
    <n v="13"/>
    <s v="13"/>
    <n v="24"/>
    <x v="1"/>
    <n v="0.84"/>
    <n v="16.8"/>
    <s v="LIDENORTI S.A."/>
    <n v="1013584"/>
    <s v="SANCHEZ TORRES MARCOS OSWALDO"/>
    <x v="101"/>
  </r>
  <r>
    <n v="1002218910"/>
    <s v="UE01"/>
    <x v="28"/>
    <d v="1899-12-30T11:23:00"/>
    <x v="5277"/>
    <s v="9000813145"/>
    <s v="012-022-00318004"/>
    <n v="2408.4"/>
    <n v="2700.32"/>
    <s v="ZPVN"/>
    <s v="40570536"/>
    <s v="P000034296"/>
    <n v="8002838332"/>
    <x v="4023"/>
    <x v="3"/>
    <x v="3"/>
    <n v="360"/>
    <s v="BOL"/>
    <s v="103156"/>
    <x v="144"/>
    <s v="804300"/>
    <s v="FERRETERIA VELEZ"/>
    <x v="54"/>
    <s v="AV. FUNDADORES Y CALLE K"/>
    <x v="94"/>
    <s v="O-Orellana-Lajoyadelossacch"/>
    <n v="371"/>
    <x v="97"/>
    <x v="97"/>
    <s v="100014837"/>
    <s v="ANDRADE PATRICIO"/>
    <s v="ZEMT"/>
    <x v="137"/>
    <s v="1"/>
    <s v="Con Pallet"/>
    <n v="0.05"/>
    <n v="18"/>
    <x v="0"/>
    <n v="25755"/>
    <n v="18030"/>
    <n v="7725"/>
    <n v="435.6"/>
    <m/>
    <x v="95"/>
    <n v="13"/>
    <s v="13"/>
    <n v="18"/>
    <x v="1"/>
    <n v="1.21"/>
    <n v="24.200000000000003"/>
    <s v="LIDENORTI S.A."/>
    <n v="1014052"/>
    <s v="ANDRADE TORRES JORGE PATRICIO"/>
    <x v="137"/>
  </r>
  <r>
    <n v="1002218910"/>
    <s v="UE01"/>
    <x v="28"/>
    <d v="1899-12-30T11:23:00"/>
    <x v="5278"/>
    <s v="9000813144"/>
    <s v="012-022-00318003"/>
    <n v="835.2"/>
    <n v="936.43"/>
    <s v="ZPVN"/>
    <s v="40570535"/>
    <s v="P000034295"/>
    <n v="8002838331"/>
    <x v="4023"/>
    <x v="4"/>
    <x v="4"/>
    <n v="120"/>
    <s v="BOL"/>
    <s v="103156"/>
    <x v="144"/>
    <s v="804300"/>
    <s v="FERRETERIA VELEZ"/>
    <x v="54"/>
    <s v="AV. FUNDADORES Y CALLE K"/>
    <x v="94"/>
    <s v="O-Orellana-Lajoyadelossacch"/>
    <n v="371"/>
    <x v="97"/>
    <x v="97"/>
    <s v="100014837"/>
    <s v="ANDRADE PATRICIO"/>
    <s v="ZEMT"/>
    <x v="137"/>
    <s v="1"/>
    <s v="Con Pallet"/>
    <n v="0.05"/>
    <n v="6"/>
    <x v="0"/>
    <n v="13735"/>
    <n v="6010"/>
    <n v="7725"/>
    <n v="145.19999999999999"/>
    <m/>
    <x v="95"/>
    <n v="13"/>
    <s v="13"/>
    <n v="6"/>
    <x v="1"/>
    <n v="1.21"/>
    <n v="24.2"/>
    <s v="LIDENORTI S.A."/>
    <n v="1014052"/>
    <s v="ANDRADE TORRES JORGE PATRICIO"/>
    <x v="137"/>
  </r>
  <r>
    <n v="1002218943"/>
    <s v="UE01"/>
    <x v="28"/>
    <d v="1899-12-30T11:31:00"/>
    <x v="5279"/>
    <s v=""/>
    <s v=""/>
    <n v="0"/>
    <n v="0"/>
    <s v="ZPRC"/>
    <s v="2500109087"/>
    <s v="P000034344"/>
    <n v="8002838372"/>
    <x v="4024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27050"/>
    <n v="18060"/>
    <n v="8990"/>
    <n v="266.39999999999998"/>
    <m/>
    <x v="38"/>
    <n v="13"/>
    <s v="13"/>
    <n v="18"/>
    <x v="1"/>
    <n v="0.74"/>
    <n v="14.799999999999999"/>
    <s v="LIDENORTI S.A."/>
    <n v="1013181"/>
    <s v="REASCOS GUZMAN HARVEY ESTANISLAO"/>
    <x v="49"/>
  </r>
  <r>
    <n v="1002218960"/>
    <s v="UE01"/>
    <x v="28"/>
    <d v="1899-12-30T11:34:00"/>
    <x v="5280"/>
    <s v="9000813149"/>
    <s v="012-022-00318005"/>
    <n v="2386.8000000000002"/>
    <n v="2676.1"/>
    <s v="ZPVN"/>
    <s v="40570705"/>
    <s v="0000399016"/>
    <n v="8002838391"/>
    <x v="4025"/>
    <x v="6"/>
    <x v="6"/>
    <n v="360"/>
    <s v="BOL"/>
    <s v="104016"/>
    <x v="256"/>
    <s v="805847"/>
    <s v="BODEGA PRINCIPAL"/>
    <x v="10"/>
    <s v="AV VELASCO IBARRA"/>
    <x v="12"/>
    <s v="O-Cotopaxi-Pujili"/>
    <n v="205"/>
    <x v="9"/>
    <x v="9"/>
    <s v="100020335"/>
    <s v="HARO LUIS"/>
    <s v="ZEMU"/>
    <x v="11"/>
    <s v="2"/>
    <s v="Sin Pallet"/>
    <n v="0"/>
    <n v="0"/>
    <x v="0"/>
    <n v="27140"/>
    <n v="18060"/>
    <n v="9080"/>
    <n v="280.8"/>
    <m/>
    <x v="9"/>
    <n v="13"/>
    <s v="13"/>
    <n v="18"/>
    <x v="1"/>
    <n v="0.78"/>
    <n v="15.600000000000001"/>
    <s v="SANJOPAS S.A."/>
    <n v="1013262"/>
    <s v="SEGOVIA ERAZO PATRICIA ALEXANDRA"/>
    <x v="11"/>
  </r>
  <r>
    <n v="1002218915"/>
    <s v="UE01"/>
    <x v="28"/>
    <d v="1899-12-30T11:42:00"/>
    <x v="5281"/>
    <s v="9000813155"/>
    <s v="012-022-00318007"/>
    <n v="528"/>
    <n v="592"/>
    <s v="ZPVN"/>
    <s v="40570653"/>
    <s v="0000398937"/>
    <n v="8002838338"/>
    <x v="4026"/>
    <x v="3"/>
    <x v="3"/>
    <n v="80"/>
    <s v="BOL"/>
    <s v="104155"/>
    <x v="109"/>
    <s v="806086"/>
    <s v="BODEGA AGROVETERINARIA SAN LUCAS"/>
    <x v="16"/>
    <s v="M. ANDRADE LT Y 29 DE JUNIO"/>
    <x v="22"/>
    <s v="O-Pichincha-Pedrovicentemald."/>
    <n v="210"/>
    <x v="116"/>
    <x v="116"/>
    <s v="100014941"/>
    <s v="JACOME PAUL"/>
    <s v="ZEMU"/>
    <x v="161"/>
    <s v="2"/>
    <s v="Sin Pallet"/>
    <n v="0"/>
    <n v="0"/>
    <x v="0"/>
    <n v="8556.6669999999995"/>
    <n v="4006.6669999999999"/>
    <n v="4550"/>
    <n v="56.8"/>
    <m/>
    <x v="114"/>
    <n v="13"/>
    <s v="13"/>
    <n v="4"/>
    <x v="1"/>
    <n v="0.71"/>
    <n v="14.2"/>
    <s v="TRAPSA C.A."/>
    <n v="1014289"/>
    <s v="JACOME ECHEVERRIA PEDRO PAUL"/>
    <x v="161"/>
  </r>
  <r>
    <n v="1002218915"/>
    <s v="UE01"/>
    <x v="28"/>
    <d v="1899-12-30T11:42:00"/>
    <x v="5282"/>
    <s v="9000813154"/>
    <s v="012-022-00318006"/>
    <n v="1892.8"/>
    <n v="2122.2199999999998"/>
    <s v="ZPVN"/>
    <s v="40570653"/>
    <s v="0000398936"/>
    <n v="8002838339"/>
    <x v="4026"/>
    <x v="4"/>
    <x v="4"/>
    <n v="280"/>
    <s v="BOL"/>
    <s v="104155"/>
    <x v="109"/>
    <s v="806086"/>
    <s v="BODEGA AGROVETERINARIA SAN LUCAS"/>
    <x v="16"/>
    <s v="M. ANDRADE LT Y 29 DE JUNIO"/>
    <x v="22"/>
    <s v="O-Pichincha-Pedrovicentemald."/>
    <n v="210"/>
    <x v="116"/>
    <x v="116"/>
    <s v="100014941"/>
    <s v="JACOME PAUL"/>
    <s v="ZEMU"/>
    <x v="161"/>
    <s v="2"/>
    <s v="Sin Pallet"/>
    <n v="0"/>
    <n v="0"/>
    <x v="0"/>
    <n v="18573.332999999999"/>
    <n v="14023.333000000001"/>
    <n v="4550"/>
    <n v="198.8"/>
    <m/>
    <x v="114"/>
    <n v="13"/>
    <s v="13"/>
    <n v="14"/>
    <x v="1"/>
    <n v="0.71000000000000008"/>
    <n v="14.200000000000001"/>
    <s v="TRAPSA C.A."/>
    <n v="1014289"/>
    <s v="JACOME ECHEVERRIA PEDRO PAUL"/>
    <x v="161"/>
  </r>
  <r>
    <n v="1002218967"/>
    <s v="UE01"/>
    <x v="28"/>
    <d v="1899-12-30T11:45:00"/>
    <x v="5283"/>
    <s v="9000813156"/>
    <s v="012-022-00318008"/>
    <n v="2390"/>
    <n v="2679.68"/>
    <s v="ZPVN"/>
    <s v="40570026"/>
    <s v="P000034150"/>
    <n v="8002838397"/>
    <x v="402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40"/>
    <n v="9050"/>
    <n v="183.6"/>
    <m/>
    <x v="7"/>
    <n v="13"/>
    <s v="13"/>
    <n v="18"/>
    <x v="1"/>
    <n v="0.51"/>
    <n v="10.199999999999999"/>
    <s v="TRANSPORTE PROPIO"/>
    <n v="1013388"/>
    <s v="CAMPAÑA MALDONADO BLANCA CECILIA"/>
    <x v="8"/>
  </r>
  <r>
    <n v="1002218937"/>
    <s v="UE01"/>
    <x v="28"/>
    <d v="1899-12-30T12:07:00"/>
    <x v="5284"/>
    <s v="9000813162"/>
    <s v="012-022-00318010"/>
    <n v="1008"/>
    <n v="1130.18"/>
    <s v="ZPVN"/>
    <s v="40570672"/>
    <s v="0000398980"/>
    <n v="8002838366"/>
    <x v="4028"/>
    <x v="3"/>
    <x v="3"/>
    <n v="160"/>
    <s v="BOL"/>
    <s v="101664"/>
    <x v="8"/>
    <s v="800644"/>
    <s v="MONICA AMBROSI A"/>
    <x v="12"/>
    <s v="MONICA AMBROSI / VIA A QUEVEDO"/>
    <x v="14"/>
    <s v="O-Losrios-Quevedo"/>
    <n v="345"/>
    <x v="9"/>
    <x v="9"/>
    <s v="100014857"/>
    <s v="PASPUEZAN WILSON"/>
    <s v="ZEMU"/>
    <x v="27"/>
    <s v="2"/>
    <s v="Sin Pallet"/>
    <n v="0"/>
    <n v="0"/>
    <x v="0"/>
    <n v="12513.333000000001"/>
    <n v="8013.3329999999996"/>
    <n v="4500"/>
    <n v="164.8"/>
    <m/>
    <x v="9"/>
    <n v="13"/>
    <s v="13"/>
    <n v="8"/>
    <x v="1"/>
    <n v="1.03"/>
    <n v="20.6"/>
    <s v="LIDENORTI S.A."/>
    <n v="1013262"/>
    <s v="SEGOVIA ERAZO PATRICIA ALEXANDRA"/>
    <x v="27"/>
  </r>
  <r>
    <n v="1002218937"/>
    <s v="UE01"/>
    <x v="28"/>
    <d v="1899-12-30T12:07:00"/>
    <x v="5285"/>
    <s v="9000813161"/>
    <s v="012-022-00318009"/>
    <n v="1310"/>
    <n v="1468.78"/>
    <s v="ZPVN"/>
    <s v="40570672"/>
    <s v="0000398979"/>
    <n v="8002838365"/>
    <x v="4028"/>
    <x v="4"/>
    <x v="4"/>
    <n v="200"/>
    <s v="BOL"/>
    <s v="101664"/>
    <x v="8"/>
    <s v="800644"/>
    <s v="MONICA AMBROSI A"/>
    <x v="12"/>
    <s v="MONICA AMBROSI / VIA A QUEVEDO"/>
    <x v="14"/>
    <s v="O-Losrios-Quevedo"/>
    <n v="345"/>
    <x v="9"/>
    <x v="9"/>
    <s v="100014857"/>
    <s v="PASPUEZAN WILSON"/>
    <s v="ZEMU"/>
    <x v="27"/>
    <s v="2"/>
    <s v="Sin Pallet"/>
    <n v="0"/>
    <n v="0"/>
    <x v="0"/>
    <n v="14516.666999999999"/>
    <n v="10016.666999999999"/>
    <n v="4500"/>
    <n v="206"/>
    <m/>
    <x v="9"/>
    <n v="13"/>
    <s v="13"/>
    <n v="10"/>
    <x v="1"/>
    <n v="1.03"/>
    <n v="20.6"/>
    <s v="LIDENORTI S.A."/>
    <n v="1013262"/>
    <s v="SEGOVIA ERAZO PATRICIA ALEXANDRA"/>
    <x v="27"/>
  </r>
  <r>
    <n v="1002218969"/>
    <s v="UE01"/>
    <x v="28"/>
    <d v="1899-12-30T12:12:00"/>
    <x v="5286"/>
    <s v=""/>
    <s v=""/>
    <n v="0"/>
    <n v="0"/>
    <s v="ZPRC"/>
    <s v="2500109077"/>
    <s v="P000034318"/>
    <n v="8002838399"/>
    <x v="4029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920"/>
    <n v="33060"/>
    <n v="17860"/>
    <n v="336.6"/>
    <m/>
    <x v="109"/>
    <n v="13"/>
    <s v="13"/>
    <n v="33"/>
    <x v="1"/>
    <n v="0.51"/>
    <n v="10.200000000000001"/>
    <s v="TRANSPORTE PROPIO"/>
    <n v="1018725"/>
    <s v="TRANSPORTE DE CARGA PESADA"/>
    <x v="203"/>
  </r>
  <r>
    <n v="1002218976"/>
    <s v="UE01"/>
    <x v="28"/>
    <d v="1899-12-30T12:19:00"/>
    <x v="5287"/>
    <s v="9000813168"/>
    <s v="012-022-00318011"/>
    <n v="4415.3999999999996"/>
    <n v="4950.58"/>
    <s v="ZPVN"/>
    <s v="40570615"/>
    <s v="P000034316"/>
    <n v="8002838406"/>
    <x v="4030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90"/>
    <n v="33070"/>
    <n v="18520"/>
    <n v="382.8"/>
    <m/>
    <x v="139"/>
    <n v="13"/>
    <s v="13"/>
    <n v="33"/>
    <x v="1"/>
    <n v="0.58000000000000007"/>
    <n v="11.6"/>
    <s v="TRANSPORTE PROPIO"/>
    <n v="1013478"/>
    <s v="LANDAZURI CORDOVA IVAN OSWALDO"/>
    <x v="208"/>
  </r>
  <r>
    <n v="1002218982"/>
    <s v="UE01"/>
    <x v="28"/>
    <d v="1899-12-30T12:23:00"/>
    <x v="5288"/>
    <s v="9000813171"/>
    <s v="012-022-00318012"/>
    <n v="2408.4"/>
    <n v="2700.32"/>
    <s v="ZPVN"/>
    <s v="40569165"/>
    <s v="P000033883"/>
    <n v="8002838415"/>
    <x v="4031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560"/>
    <n v="18020"/>
    <n v="9540"/>
    <n v="208.8"/>
    <m/>
    <x v="0"/>
    <n v="13"/>
    <s v="13"/>
    <n v="18"/>
    <x v="1"/>
    <n v="0.58000000000000007"/>
    <n v="11.600000000000001"/>
    <s v="COMITRAPSA"/>
    <n v="1013643"/>
    <s v="POZO TARUPI MARCELO JAVIER"/>
    <x v="48"/>
  </r>
  <r>
    <n v="1002218987"/>
    <s v="UE01"/>
    <x v="28"/>
    <d v="1899-12-30T12:30:00"/>
    <x v="5289"/>
    <s v="9000813172"/>
    <s v="012-022-00318013"/>
    <n v="2390.4"/>
    <n v="2680.13"/>
    <s v="ZPVN"/>
    <s v="40570697"/>
    <s v="0000399012"/>
    <n v="8002838420"/>
    <x v="4032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44"/>
    <x v="44"/>
    <s v="10007279"/>
    <s v="QUILUMBANGO LLIQUIN HECTOR FERNANDO"/>
    <s v="ZEMU"/>
    <x v="54"/>
    <s v="2"/>
    <s v="Sin Pallet"/>
    <n v="0"/>
    <n v="0"/>
    <x v="0"/>
    <n v="27080"/>
    <n v="18040"/>
    <n v="9040"/>
    <n v="165.6"/>
    <m/>
    <x v="42"/>
    <n v="13"/>
    <s v="13"/>
    <n v="18"/>
    <x v="1"/>
    <n v="0.45999999999999996"/>
    <n v="9.1999999999999993"/>
    <s v="LIDENORTI S.A."/>
    <n v="1022120"/>
    <s v="RUIZ MORALES VANESSA SOLANGE"/>
    <x v="54"/>
  </r>
  <r>
    <n v="1002218955"/>
    <s v="UE01"/>
    <x v="28"/>
    <d v="1899-12-30T12:35:00"/>
    <x v="5290"/>
    <s v="9000813174"/>
    <s v="012-022-00318014"/>
    <n v="3321.65"/>
    <n v="3724.26"/>
    <s v="ZPVN"/>
    <s v="40570656"/>
    <s v="P000034332"/>
    <n v="8002838387"/>
    <x v="4033"/>
    <x v="4"/>
    <x v="4"/>
    <n v="480"/>
    <s v="BOL"/>
    <s v="101667"/>
    <x v="141"/>
    <s v="807698"/>
    <s v="OBRA URBANIZACION CASA BONITA"/>
    <x v="22"/>
    <s v="VIA ATACAMES KM 5.5"/>
    <x v="32"/>
    <s v="O-Esmeraldas-Esmeraldas"/>
    <n v="388"/>
    <x v="47"/>
    <x v="47"/>
    <s v="100014947"/>
    <s v="FLORES DIEGO"/>
    <s v="ZEMT"/>
    <x v="59"/>
    <s v="2"/>
    <s v="Sin Pallet"/>
    <n v="0"/>
    <n v="0"/>
    <x v="0"/>
    <n v="38380"/>
    <n v="24090"/>
    <n v="14290"/>
    <n v="508.8"/>
    <m/>
    <x v="45"/>
    <n v="13"/>
    <s v="13"/>
    <n v="24"/>
    <x v="1"/>
    <n v="1.06"/>
    <n v="21.2"/>
    <s v="TRIMPESAS S.A."/>
    <n v="1013747"/>
    <s v="ANDINO CHICO ERLINDA MARIA"/>
    <x v="59"/>
  </r>
  <r>
    <n v="1002218957"/>
    <s v="UE01"/>
    <x v="28"/>
    <d v="1899-12-30T12:37:00"/>
    <x v="5291"/>
    <s v="9000813176"/>
    <s v="012-022-00318016"/>
    <n v="1296"/>
    <n v="1453.08"/>
    <s v="ZPVN"/>
    <s v="40570684"/>
    <s v="0000399009"/>
    <n v="8002838388"/>
    <x v="4034"/>
    <x v="3"/>
    <x v="3"/>
    <n v="200"/>
    <s v="BOL"/>
    <s v="101747"/>
    <x v="118"/>
    <s v="800782"/>
    <s v="FERRETERIA ZUMBA"/>
    <x v="12"/>
    <s v="FERRETERIA ZUMBA / VIA A QUEVEDO"/>
    <x v="14"/>
    <s v="O-Losrios-Quevedo"/>
    <n v="345"/>
    <x v="124"/>
    <x v="124"/>
    <s v="100015005"/>
    <s v="QUITO LUIS"/>
    <s v="ZEMU"/>
    <x v="175"/>
    <s v="2"/>
    <s v="Sin Pallet"/>
    <n v="0"/>
    <n v="0"/>
    <x v="0"/>
    <n v="14545"/>
    <n v="10000"/>
    <n v="4545"/>
    <n v="206"/>
    <m/>
    <x v="122"/>
    <n v="13"/>
    <s v="13"/>
    <n v="10"/>
    <x v="1"/>
    <n v="1.03"/>
    <n v="20.6"/>
    <s v="LIDENORTI S.A."/>
    <n v="1013649"/>
    <s v="VEGA PEREZ JOSE"/>
    <x v="175"/>
  </r>
  <r>
    <n v="1002218957"/>
    <s v="UE01"/>
    <x v="28"/>
    <d v="1899-12-30T12:37:00"/>
    <x v="5292"/>
    <s v="9000813175"/>
    <s v="012-022-00318015"/>
    <n v="1078.4000000000001"/>
    <n v="1209.1099999999999"/>
    <s v="ZPVN"/>
    <s v="40570684"/>
    <s v="0000399008"/>
    <n v="8002838389"/>
    <x v="4034"/>
    <x v="4"/>
    <x v="4"/>
    <n v="160"/>
    <s v="BOL"/>
    <s v="101747"/>
    <x v="118"/>
    <s v="800782"/>
    <s v="FERRETERIA ZUMBA"/>
    <x v="12"/>
    <s v="FERRETERIA ZUMBA / VIA A QUEVEDO"/>
    <x v="14"/>
    <s v="O-Losrios-Quevedo"/>
    <n v="345"/>
    <x v="124"/>
    <x v="124"/>
    <s v="100015005"/>
    <s v="QUITO LUIS"/>
    <s v="ZEMU"/>
    <x v="175"/>
    <s v="2"/>
    <s v="Sin Pallet"/>
    <n v="0"/>
    <n v="0"/>
    <x v="0"/>
    <n v="12545"/>
    <n v="8000"/>
    <n v="4545"/>
    <n v="164.8"/>
    <m/>
    <x v="122"/>
    <n v="13"/>
    <s v="13"/>
    <n v="8"/>
    <x v="1"/>
    <n v="1.03"/>
    <n v="20.6"/>
    <s v="LIDENORTI S.A."/>
    <n v="1013649"/>
    <s v="VEGA PEREZ JOSE"/>
    <x v="175"/>
  </r>
  <r>
    <n v="1002218991"/>
    <s v="UE01"/>
    <x v="28"/>
    <d v="1899-12-30T12:39:00"/>
    <x v="5293"/>
    <s v=""/>
    <s v=""/>
    <n v="0"/>
    <n v="0"/>
    <s v="ZPRC"/>
    <s v="2500109044"/>
    <s v="P000034269"/>
    <n v="8002838425"/>
    <x v="4035"/>
    <x v="2"/>
    <x v="2"/>
    <n v="28.06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3870"/>
    <n v="28060"/>
    <n v="15810"/>
    <n v="0"/>
    <m/>
    <x v="3"/>
    <n v="13"/>
    <s v="13"/>
    <n v="28.06"/>
    <x v="1"/>
    <n v="0"/>
    <n v="0"/>
    <s v="UNICON"/>
    <n v="1014412"/>
    <s v="UNION DE CONCRETERAS UNICON UCUE"/>
    <x v="202"/>
  </r>
  <r>
    <n v="1002218999"/>
    <s v="UE01"/>
    <x v="28"/>
    <d v="1899-12-30T12:43:00"/>
    <x v="5294"/>
    <s v="9000813177"/>
    <s v="012-022-00318017"/>
    <n v="3658.17"/>
    <n v="4101.5600000000004"/>
    <s v="ZPVN"/>
    <s v="40569622"/>
    <s v="0000398569"/>
    <n v="8002838432"/>
    <x v="4036"/>
    <x v="2"/>
    <x v="2"/>
    <n v="31.46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020"/>
    <n v="31460"/>
    <n v="19560"/>
    <n v="0"/>
    <m/>
    <x v="3"/>
    <n v="13"/>
    <s v="13"/>
    <n v="31.46"/>
    <x v="1"/>
    <n v="0"/>
    <n v="0"/>
    <s v="HORMIANDES"/>
    <n v="1014407"/>
    <s v="HORMIANDES"/>
    <x v="4"/>
  </r>
  <r>
    <n v="1002218970"/>
    <s v="UE01"/>
    <x v="28"/>
    <d v="1899-12-30T12:46:00"/>
    <x v="5295"/>
    <s v=""/>
    <s v=""/>
    <n v="0"/>
    <n v="0"/>
    <s v="ZPRC"/>
    <s v="2500109076"/>
    <s v="P000034317"/>
    <n v="8002838400"/>
    <x v="4037"/>
    <x v="5"/>
    <x v="5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30"/>
    <n v="33110"/>
    <n v="17420"/>
    <n v="336.6"/>
    <m/>
    <x v="109"/>
    <n v="13"/>
    <s v="13"/>
    <n v="33"/>
    <x v="1"/>
    <n v="0.51"/>
    <n v="10.200000000000001"/>
    <s v="TRANSPORTE PROPIO"/>
    <n v="1018725"/>
    <s v="TRANSPORTE DE CARGA PESADA"/>
    <x v="154"/>
  </r>
  <r>
    <n v="1002218972"/>
    <s v="UE01"/>
    <x v="28"/>
    <d v="1899-12-30T12:53:00"/>
    <x v="5296"/>
    <s v="9000813183"/>
    <s v="012-022-00318018"/>
    <n v="4567.2"/>
    <n v="5120.7700000000004"/>
    <s v="ZPVN"/>
    <s v="40570659"/>
    <s v="P000034334"/>
    <n v="8002838402"/>
    <x v="4038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490"/>
    <n v="33010"/>
    <n v="18480"/>
    <n v="699.6"/>
    <m/>
    <x v="120"/>
    <n v="13"/>
    <s v="13"/>
    <n v="33"/>
    <x v="1"/>
    <n v="1.06"/>
    <n v="21.2"/>
    <s v="TRANSPORTE PROPIO"/>
    <n v="1024017"/>
    <s v="SANTO CHICAIZA EDISON XAVIER"/>
    <x v="173"/>
  </r>
  <r>
    <n v="1002219001"/>
    <s v="UE01"/>
    <x v="28"/>
    <d v="1899-12-30T12:54:00"/>
    <x v="5297"/>
    <s v="9000813186"/>
    <s v="012-022-00318021"/>
    <n v="533.6"/>
    <n v="598.27"/>
    <s v="ZPVN"/>
    <s v="40570722"/>
    <s v="0000399037"/>
    <n v="8002838436"/>
    <x v="4039"/>
    <x v="7"/>
    <x v="7"/>
    <n v="80"/>
    <s v="BOL"/>
    <s v="101589"/>
    <x v="195"/>
    <s v="801970"/>
    <s v="BODEGA RAMOS GINA"/>
    <x v="7"/>
    <s v="ROCAFUERTE  S/N Y"/>
    <x v="7"/>
    <s v="O-Tungurahua-Sanpedrodepelileo"/>
    <n v="261"/>
    <x v="118"/>
    <x v="118"/>
    <s v="100019438"/>
    <s v="CASTRO SELSO"/>
    <s v="ZEMU"/>
    <x v="282"/>
    <s v="2"/>
    <s v="Sin Pallet"/>
    <n v="0"/>
    <n v="0"/>
    <x v="0"/>
    <n v="6987.7780000000002"/>
    <n v="4011.1109999999999"/>
    <n v="2976.6669999999999"/>
    <n v="75.2"/>
    <m/>
    <x v="116"/>
    <n v="13"/>
    <s v="13"/>
    <n v="4"/>
    <x v="1"/>
    <n v="0.94000000000000006"/>
    <n v="18.8"/>
    <s v="TRAPSA C.A."/>
    <n v="1013505"/>
    <s v="HERMOZA LOZADA JORGE ABDON"/>
    <x v="282"/>
  </r>
  <r>
    <n v="1002219001"/>
    <s v="UE01"/>
    <x v="28"/>
    <d v="1899-12-30T12:54:00"/>
    <x v="5298"/>
    <s v="9000813184"/>
    <s v="012-022-00318019"/>
    <n v="1476"/>
    <n v="1654.9"/>
    <s v="ZPVN"/>
    <s v="40570722"/>
    <s v="0000399035"/>
    <n v="8002838437"/>
    <x v="4039"/>
    <x v="5"/>
    <x v="5"/>
    <n v="240"/>
    <s v="BOL"/>
    <s v="101589"/>
    <x v="195"/>
    <s v="801970"/>
    <s v="BODEGA RAMOS GINA"/>
    <x v="7"/>
    <s v="ROCAFUERTE  S/N Y"/>
    <x v="7"/>
    <s v="O-Tungurahua-Sanpedrodepelileo"/>
    <n v="261"/>
    <x v="118"/>
    <x v="118"/>
    <s v="100019438"/>
    <s v="CASTRO SELSO"/>
    <s v="ZEMU"/>
    <x v="282"/>
    <s v="2"/>
    <s v="Sin Pallet"/>
    <n v="0"/>
    <n v="0"/>
    <x v="0"/>
    <n v="15010"/>
    <n v="12033.333000000001"/>
    <n v="2976.6669999999999"/>
    <n v="225.6"/>
    <m/>
    <x v="116"/>
    <n v="13"/>
    <s v="13"/>
    <n v="12"/>
    <x v="1"/>
    <n v="0.94"/>
    <n v="18.8"/>
    <s v="TRAPSA C.A."/>
    <n v="1013505"/>
    <s v="HERMOZA LOZADA JORGE ABDON"/>
    <x v="282"/>
  </r>
  <r>
    <n v="1002219001"/>
    <s v="UE01"/>
    <x v="28"/>
    <d v="1899-12-30T12:54:00"/>
    <x v="5299"/>
    <s v="9000813185"/>
    <s v="012-022-00318020"/>
    <n v="265.2"/>
    <n v="297.33999999999997"/>
    <s v="ZPVN"/>
    <s v="40570722"/>
    <s v="0000399036"/>
    <n v="8002838435"/>
    <x v="4039"/>
    <x v="6"/>
    <x v="6"/>
    <n v="40"/>
    <s v="BOL"/>
    <s v="101589"/>
    <x v="195"/>
    <s v="801970"/>
    <s v="BODEGA RAMOS GINA"/>
    <x v="7"/>
    <s v="ROCAFUERTE  S/N Y"/>
    <x v="7"/>
    <s v="O-Tungurahua-Sanpedrodepelileo"/>
    <n v="261"/>
    <x v="118"/>
    <x v="118"/>
    <s v="100019438"/>
    <s v="CASTRO SELSO"/>
    <s v="ZEMU"/>
    <x v="282"/>
    <s v="2"/>
    <s v="Sin Pallet"/>
    <n v="0"/>
    <n v="0"/>
    <x v="0"/>
    <n v="4982.223"/>
    <n v="2005.556"/>
    <n v="2976.6669999999999"/>
    <n v="37.6"/>
    <m/>
    <x v="116"/>
    <n v="13"/>
    <s v="13"/>
    <n v="2"/>
    <x v="1"/>
    <n v="0.94000000000000006"/>
    <n v="18.8"/>
    <s v="TRAPSA C.A."/>
    <n v="1013505"/>
    <s v="HERMOZA LOZADA JORGE ABDON"/>
    <x v="282"/>
  </r>
  <r>
    <n v="1002219016"/>
    <s v="UE01"/>
    <x v="28"/>
    <d v="1899-12-30T13:02:00"/>
    <x v="5300"/>
    <s v="9000813025"/>
    <s v="013-020-00048326"/>
    <n v="2432.56"/>
    <n v="2727.4"/>
    <s v="ZPDF"/>
    <s v="70178835"/>
    <s v="0000399006"/>
    <n v="8002838453"/>
    <x v="4040"/>
    <x v="6"/>
    <x v="6"/>
    <n v="360"/>
    <s v="BOL"/>
    <s v="103008"/>
    <x v="94"/>
    <s v="806205"/>
    <s v="FERRETERIA VARELA"/>
    <x v="1"/>
    <s v="ANTONIO HERRERA N26-169 Y SANGURIMA"/>
    <x v="93"/>
    <s v="O-Pichincha-Belisarioquevedo"/>
    <n v="103"/>
    <x v="162"/>
    <x v="162"/>
    <s v="100021282"/>
    <s v="PERUGACHI FAUSTO"/>
    <s v="ZEMU"/>
    <x v="245"/>
    <s v="2"/>
    <s v="Sin Pallet"/>
    <n v="0"/>
    <n v="0"/>
    <x v="0"/>
    <n v="27180"/>
    <n v="18040"/>
    <n v="9140"/>
    <n v="162"/>
    <m/>
    <x v="158"/>
    <n v="13"/>
    <s v="13"/>
    <n v="18"/>
    <x v="1"/>
    <n v="0.45"/>
    <n v="9"/>
    <s v="TRANSSJQ S.A."/>
    <n v="1021764"/>
    <s v="GARCES MARTINEZ MILTON EDUARDO"/>
    <x v="245"/>
  </r>
  <r>
    <n v="1002218993"/>
    <s v="UE01"/>
    <x v="28"/>
    <d v="1899-12-30T13:08:00"/>
    <x v="5301"/>
    <s v="9000813194"/>
    <s v="012-022-00318022"/>
    <n v="3238.68"/>
    <n v="3631.23"/>
    <s v="ZPVN"/>
    <s v="40570610"/>
    <s v="P000034312"/>
    <n v="8002838427"/>
    <x v="4041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1"/>
    <x v="11"/>
    <s v="100014920"/>
    <s v="AMAGUAYA HECTOR"/>
    <s v="ZEMT"/>
    <x v="13"/>
    <s v="1"/>
    <s v="Con Pallet"/>
    <n v="0.05"/>
    <n v="24"/>
    <x v="0"/>
    <n v="39960"/>
    <n v="24070"/>
    <n v="15890"/>
    <n v="43.2"/>
    <m/>
    <x v="11"/>
    <n v="13"/>
    <s v="13"/>
    <n v="24"/>
    <x v="1"/>
    <n v="9.0000000000000011E-2"/>
    <n v="1.8"/>
    <s v="TRAPSA C.A."/>
    <n v="1013273"/>
    <s v="YEPEZ DIAZ LEONEL MANUEL"/>
    <x v="13"/>
  </r>
  <r>
    <n v="1002218974"/>
    <s v="UE01"/>
    <x v="28"/>
    <d v="1899-12-30T13:11:00"/>
    <x v="5302"/>
    <s v="9000813196"/>
    <s v="012-022-00318023"/>
    <n v="2966.4"/>
    <n v="3325.95"/>
    <s v="ZPVN"/>
    <s v="40570495"/>
    <s v="0000398823"/>
    <n v="8002838404"/>
    <x v="4042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118"/>
    <x v="118"/>
    <s v="100017947"/>
    <s v="SALAZAR JORGE LUIS"/>
    <s v="ZEMT"/>
    <x v="219"/>
    <s v="1"/>
    <s v="Con Pallet"/>
    <n v="0.05"/>
    <n v="24"/>
    <x v="0"/>
    <n v="38730"/>
    <n v="24010"/>
    <n v="14720"/>
    <n v="220.8"/>
    <m/>
    <x v="116"/>
    <n v="13"/>
    <s v="13"/>
    <n v="24"/>
    <x v="1"/>
    <n v="0.46"/>
    <n v="9.2000000000000011"/>
    <s v="TRAPSA C.A."/>
    <n v="1013505"/>
    <s v="HERMOZA LOZADA JORGE ABDON"/>
    <x v="219"/>
  </r>
  <r>
    <n v="1002219028"/>
    <s v="UE01"/>
    <x v="28"/>
    <d v="1899-12-30T13:14:00"/>
    <x v="5303"/>
    <s v="9000813199"/>
    <s v="012-022-00318026"/>
    <n v="1056"/>
    <n v="1183.99"/>
    <s v="ZPVN"/>
    <s v="40570713"/>
    <s v="P000034358"/>
    <n v="8002838459"/>
    <x v="4043"/>
    <x v="9"/>
    <x v="9"/>
    <n v="1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3729.394"/>
    <n v="8019.3940000000002"/>
    <n v="5710"/>
    <n v="212.8"/>
    <m/>
    <x v="52"/>
    <n v="13"/>
    <s v="13"/>
    <n v="8"/>
    <x v="1"/>
    <n v="1.33"/>
    <n v="26.6"/>
    <s v="TRANSPORTE PROPIO"/>
    <n v="1024926"/>
    <s v="BONILLA PILATAXI CHRISTIAN"/>
    <x v="171"/>
  </r>
  <r>
    <n v="1002219028"/>
    <s v="UE01"/>
    <x v="28"/>
    <d v="1899-12-30T13:14:00"/>
    <x v="5304"/>
    <s v="9000813197"/>
    <s v="012-022-00318024"/>
    <n v="1128.5999999999999"/>
    <n v="1265.3900000000001"/>
    <s v="ZPVN"/>
    <s v="40570712"/>
    <s v="P000034357"/>
    <n v="8002838460"/>
    <x v="4043"/>
    <x v="3"/>
    <x v="3"/>
    <n v="1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4731.817999999999"/>
    <n v="9021.8179999999993"/>
    <n v="5710"/>
    <n v="239.4"/>
    <m/>
    <x v="52"/>
    <n v="13"/>
    <s v="13"/>
    <n v="9"/>
    <x v="1"/>
    <n v="1.33"/>
    <n v="26.6"/>
    <s v="TRANSPORTE PROPIO"/>
    <n v="1024926"/>
    <s v="BONILLA PILATAXI CHRISTIAN"/>
    <x v="171"/>
  </r>
  <r>
    <n v="1002219028"/>
    <s v="UE01"/>
    <x v="28"/>
    <d v="1899-12-30T13:14:00"/>
    <x v="5305"/>
    <s v="9000813198"/>
    <s v="012-022-00318025"/>
    <n v="2086.4"/>
    <n v="2339.29"/>
    <s v="ZPVN"/>
    <s v="40570711"/>
    <s v="P000034356"/>
    <n v="8002838461"/>
    <x v="4043"/>
    <x v="4"/>
    <x v="4"/>
    <n v="3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1748.788"/>
    <n v="16038.788"/>
    <n v="5710"/>
    <n v="425.6"/>
    <m/>
    <x v="52"/>
    <n v="13"/>
    <s v="13"/>
    <n v="16"/>
    <x v="1"/>
    <n v="1.33"/>
    <n v="26.6"/>
    <s v="TRANSPORTE PROPIO"/>
    <n v="1024926"/>
    <s v="BONILLA PILATAXI CHRISTIAN"/>
    <x v="171"/>
  </r>
  <r>
    <n v="1002219024"/>
    <s v="UE01"/>
    <x v="28"/>
    <d v="1899-12-30T13:15:00"/>
    <x v="5306"/>
    <s v="9000813200"/>
    <s v="012-022-00318027"/>
    <n v="3881.14"/>
    <n v="4351.5600000000004"/>
    <s v="ZPVN"/>
    <s v="40570651"/>
    <s v="0000398944"/>
    <n v="8002838458"/>
    <x v="4044"/>
    <x v="8"/>
    <x v="8"/>
    <n v="31.81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1830"/>
    <n v="31810"/>
    <n v="20020"/>
    <n v="78.25"/>
    <m/>
    <x v="18"/>
    <n v="13"/>
    <s v="13"/>
    <n v="31.81"/>
    <x v="1"/>
    <n v="2.4599182646966362"/>
    <n v="2.4599182646966362"/>
    <s v="LA ARMENIA S.A."/>
    <n v="1021830"/>
    <s v="MORALES GARZON CHRISTIAN SANTIAGO"/>
    <x v="198"/>
  </r>
  <r>
    <n v="1002218975"/>
    <s v="UE01"/>
    <x v="28"/>
    <d v="1899-12-30T13:16:00"/>
    <x v="5307"/>
    <s v=""/>
    <s v=""/>
    <n v="0"/>
    <n v="0"/>
    <s v="ZPRC"/>
    <s v="2500109072"/>
    <s v="P000034306"/>
    <n v="8002838405"/>
    <x v="4045"/>
    <x v="3"/>
    <x v="3"/>
    <n v="480"/>
    <s v="BOL"/>
    <s v="101663"/>
    <x v="46"/>
    <s v="803106"/>
    <s v="GRUPO ZURITA COJIMIES"/>
    <x v="24"/>
    <s v="VIA A PEDERNALES COJIMIES"/>
    <x v="37"/>
    <s v="O-Manabi-Pedernales"/>
    <n v="347"/>
    <x v="43"/>
    <x v="43"/>
    <s v="100017965"/>
    <s v="ARIAS PATRICIO"/>
    <s v="ZEMT"/>
    <x v="53"/>
    <s v="1"/>
    <s v="Con Pallet"/>
    <n v="0.05"/>
    <n v="24"/>
    <x v="0"/>
    <n v="39630"/>
    <n v="24060"/>
    <n v="15570"/>
    <n v="456"/>
    <m/>
    <x v="41"/>
    <n v="13"/>
    <s v="13"/>
    <n v="24"/>
    <x v="1"/>
    <n v="0.95"/>
    <n v="19"/>
    <s v="LIDENORTI S.A."/>
    <n v="1013930"/>
    <s v="GUERRA SANCHEZ EDISON RENE"/>
    <x v="53"/>
  </r>
  <r>
    <n v="1002219054"/>
    <s v="UE01"/>
    <x v="28"/>
    <d v="1899-12-30T13:20:00"/>
    <x v="5308"/>
    <s v="9000813201"/>
    <s v="012-022-00318028"/>
    <n v="2301.35"/>
    <n v="2580.29"/>
    <s v="ZPVN"/>
    <s v="40570729"/>
    <s v="P000034361"/>
    <n v="8002838502"/>
    <x v="404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48"/>
    <x v="48"/>
    <s v="100019553"/>
    <s v="GRANDA HENDRY"/>
    <s v="ZEMU"/>
    <x v="62"/>
    <s v="2"/>
    <s v="Sin Pallet"/>
    <n v="0"/>
    <n v="0"/>
    <x v="0"/>
    <n v="27000"/>
    <n v="18080"/>
    <n v="8920"/>
    <n v="266.39999999999998"/>
    <m/>
    <x v="46"/>
    <n v="13"/>
    <s v="13"/>
    <n v="18"/>
    <x v="1"/>
    <n v="0.74"/>
    <n v="14.799999999999999"/>
    <s v="TRAPSA C.A."/>
    <n v="1024047"/>
    <s v="GRANDA ALMEIDA LUIS ANIBAL"/>
    <x v="62"/>
  </r>
  <r>
    <n v="1002219062"/>
    <s v="UE01"/>
    <x v="28"/>
    <d v="1899-12-30T13:27:00"/>
    <x v="5309"/>
    <s v=""/>
    <s v=""/>
    <n v="0"/>
    <n v="0"/>
    <s v="ZPRC"/>
    <s v="2500109079"/>
    <s v="P000034325"/>
    <n v="8002838511"/>
    <x v="4047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730"/>
    <n v="34100"/>
    <n v="17630"/>
    <n v="346.8"/>
    <m/>
    <x v="7"/>
    <n v="13"/>
    <s v="13"/>
    <n v="34"/>
    <x v="1"/>
    <n v="0.51"/>
    <n v="10.200000000000001"/>
    <s v="TRANSPORTE PROPIO"/>
    <n v="1013388"/>
    <s v="CAMPAÑA MALDONADO BLANCA CECILIA"/>
    <x v="38"/>
  </r>
  <r>
    <n v="1002218962"/>
    <s v="UE01"/>
    <x v="28"/>
    <d v="1899-12-30T13:29:00"/>
    <x v="5310"/>
    <s v="9000813203"/>
    <s v="012-022-00318029"/>
    <n v="4204.8"/>
    <n v="4714.45"/>
    <s v="ZPVN"/>
    <s v="40570664"/>
    <s v="0000398953"/>
    <n v="8002838393"/>
    <x v="4048"/>
    <x v="3"/>
    <x v="3"/>
    <n v="640"/>
    <s v="BOL"/>
    <s v="10008184"/>
    <x v="313"/>
    <s v="811007"/>
    <s v="BODEGA PRINCIPAL"/>
    <x v="2"/>
    <s v="AV LOS COLONOS"/>
    <x v="43"/>
    <s v="O-Santodomingo -Santodomingodelos"/>
    <n v="247"/>
    <x v="81"/>
    <x v="81"/>
    <s v="100014895"/>
    <s v="TERAN JAIME"/>
    <s v="ZETT"/>
    <x v="162"/>
    <s v="1"/>
    <s v="Con Pallet"/>
    <n v="0.05"/>
    <n v="32"/>
    <x v="0"/>
    <n v="49690"/>
    <n v="32060"/>
    <n v="17630"/>
    <n v="537.6"/>
    <m/>
    <x v="79"/>
    <n v="13"/>
    <s v="13"/>
    <n v="32"/>
    <x v="1"/>
    <n v="0.84000000000000008"/>
    <n v="16.8"/>
    <s v="LA ARMENIA S.A."/>
    <n v="1013564"/>
    <s v="VIVERO MORALES MILTON CICERON"/>
    <x v="162"/>
  </r>
  <r>
    <n v="1002219061"/>
    <s v="UE01"/>
    <x v="28"/>
    <d v="1899-12-30T13:44:00"/>
    <x v="5311"/>
    <s v="9000782705"/>
    <s v="013-020-00046415"/>
    <n v="3563.2"/>
    <n v="3995.09"/>
    <s v="ZPDF"/>
    <s v="70171631"/>
    <s v="0000397244"/>
    <n v="8002838510"/>
    <x v="4049"/>
    <x v="8"/>
    <x v="8"/>
    <n v="31.82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9073"/>
    <s v="ROMERO EDWIN"/>
    <s v="ZECI"/>
    <x v="261"/>
    <s v="2"/>
    <s v="Sin Pallet"/>
    <n v="0"/>
    <n v="0"/>
    <x v="1"/>
    <n v="50440"/>
    <n v="31820"/>
    <n v="18620"/>
    <n v="0"/>
    <m/>
    <x v="1"/>
    <n v="13"/>
    <s v="13"/>
    <n v="31.82"/>
    <x v="1"/>
    <n v="0"/>
    <n v="0"/>
    <s v="TRANSCONCEM CIA. LTDA."/>
    <n v="1013227"/>
    <s v="COMPAÑIA DE TRANSPORTE PESADO"/>
    <x v="261"/>
  </r>
  <r>
    <n v="1002218971"/>
    <s v="UE01"/>
    <x v="28"/>
    <d v="1899-12-30T13:44:00"/>
    <x v="5312"/>
    <s v="9000813209"/>
    <s v="012-022-00318030"/>
    <n v="4613.3999999999996"/>
    <n v="5172.58"/>
    <s v="ZPVN"/>
    <s v="40570636"/>
    <s v="P000034327"/>
    <n v="8002838401"/>
    <x v="4050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15"/>
    <x v="15"/>
    <s v="100015160"/>
    <s v="MORAN ALONSO"/>
    <s v="ZETT"/>
    <x v="19"/>
    <s v="2"/>
    <s v="Sin Pallet"/>
    <n v="0"/>
    <n v="0"/>
    <x v="0"/>
    <n v="50940"/>
    <n v="33040"/>
    <n v="17900"/>
    <n v="699.6"/>
    <m/>
    <x v="15"/>
    <n v="13"/>
    <s v="13"/>
    <n v="33"/>
    <x v="1"/>
    <n v="1.06"/>
    <n v="21.2"/>
    <s v="SANJOPAS S.A."/>
    <n v="1013871"/>
    <s v="MORAN PERUGACHI ALONSO"/>
    <x v="19"/>
  </r>
  <r>
    <n v="1002219082"/>
    <s v="UE01"/>
    <x v="28"/>
    <d v="1899-12-30T13:50:00"/>
    <x v="5313"/>
    <s v="9000813212"/>
    <s v="012-022-00318031"/>
    <n v="2408.4"/>
    <n v="2700.32"/>
    <s v="ZPVN"/>
    <s v="40570497"/>
    <s v="0000398830"/>
    <n v="8002838539"/>
    <x v="4051"/>
    <x v="6"/>
    <x v="6"/>
    <n v="360"/>
    <s v="BOL"/>
    <s v="103671"/>
    <x v="0"/>
    <s v="805251"/>
    <s v="FERRETERIA SANTA CLARA"/>
    <x v="0"/>
    <s v="PANAMERICANA NORTE - VIA A TULCAN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60"/>
    <n v="18020"/>
    <n v="8840"/>
    <n v="190.8"/>
    <m/>
    <x v="0"/>
    <n v="13"/>
    <s v="13"/>
    <n v="18"/>
    <x v="1"/>
    <n v="0.53"/>
    <n v="10.600000000000001"/>
    <s v="TRANSPORTE PROPIO"/>
    <n v="1013643"/>
    <s v="POZO TARUPI MARCELO JAVIER"/>
    <x v="0"/>
  </r>
  <r>
    <n v="1002219078"/>
    <s v="UE01"/>
    <x v="28"/>
    <d v="1899-12-30T13:53:00"/>
    <x v="5314"/>
    <s v="9000813214"/>
    <s v="012-022-00318032"/>
    <n v="2444.4"/>
    <n v="2740.68"/>
    <s v="ZPVN"/>
    <s v="40570751"/>
    <s v="P000034364"/>
    <n v="8002838532"/>
    <x v="4052"/>
    <x v="6"/>
    <x v="6"/>
    <n v="360"/>
    <s v="BOL"/>
    <s v="101779"/>
    <x v="85"/>
    <s v="809900"/>
    <s v="FERRETERIA TACO"/>
    <x v="1"/>
    <s v="CALLE ALFONSO LAMIÑA"/>
    <x v="10"/>
    <s v="O-Pichincha-Tumbaco"/>
    <n v="110"/>
    <x v="33"/>
    <x v="33"/>
    <s v="100014931"/>
    <s v="VACA GALO"/>
    <s v="ZEMU"/>
    <x v="40"/>
    <s v="2"/>
    <s v="Sin Pallet"/>
    <n v="0"/>
    <n v="0"/>
    <x v="0"/>
    <n v="26960"/>
    <n v="18040"/>
    <n v="8920"/>
    <n v="165.6"/>
    <m/>
    <x v="31"/>
    <n v="13"/>
    <s v="13"/>
    <n v="18"/>
    <x v="1"/>
    <n v="0.45999999999999996"/>
    <n v="9.1999999999999993"/>
    <s v="TRANSPORTE PESADO CIAPRUTE S.A."/>
    <n v="1022019"/>
    <s v="ENRIQUEZ LARA ORLANDO DANILO"/>
    <x v="40"/>
  </r>
  <r>
    <n v="1002219065"/>
    <s v="UE01"/>
    <x v="28"/>
    <d v="1899-12-30T13:54:00"/>
    <x v="5315"/>
    <s v="9000813215"/>
    <s v="012-022-00318033"/>
    <n v="4153.6000000000004"/>
    <n v="4657.04"/>
    <s v="ZPVN"/>
    <s v="40570680"/>
    <s v="0000398998"/>
    <n v="8002838516"/>
    <x v="4053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30"/>
    <n v="32040"/>
    <n v="17790"/>
    <n v="966.4"/>
    <m/>
    <x v="143"/>
    <n v="13"/>
    <s v="13"/>
    <n v="32"/>
    <x v="1"/>
    <n v="1.51"/>
    <n v="30.2"/>
    <s v="TRANSPORTE PROPIO"/>
    <n v="1013635"/>
    <s v="ROMAN BAJANA JHONATHAN MARCEL"/>
    <x v="265"/>
  </r>
  <r>
    <n v="1002219056"/>
    <s v="UE01"/>
    <x v="28"/>
    <d v="1899-12-30T13:56:00"/>
    <x v="5316"/>
    <s v="9000813218"/>
    <s v="012-022-00318034"/>
    <n v="2325.6"/>
    <n v="2607.48"/>
    <s v="ZPVN"/>
    <s v="40570735"/>
    <s v="0000399067"/>
    <n v="8002838504"/>
    <x v="4054"/>
    <x v="4"/>
    <x v="4"/>
    <n v="360"/>
    <s v="BOL"/>
    <s v="101780"/>
    <x v="56"/>
    <s v="804905"/>
    <s v="PROFERRETERIAS 12 VENTANAS"/>
    <x v="60"/>
    <s v="TRONCAL DE LA COSTA"/>
    <x v="106"/>
    <s v="O-Losrios-Ventanas"/>
    <n v="424"/>
    <x v="14"/>
    <x v="14"/>
    <s v="100015134"/>
    <s v="NICOLALDE FABIAN"/>
    <s v="ZEMU"/>
    <x v="18"/>
    <s v="2"/>
    <s v="Sin Pallet"/>
    <n v="0"/>
    <n v="0"/>
    <x v="0"/>
    <n v="27030"/>
    <n v="18000"/>
    <n v="9030"/>
    <n v="424.8"/>
    <m/>
    <x v="14"/>
    <n v="13"/>
    <s v="13"/>
    <n v="18"/>
    <x v="1"/>
    <n v="1.18"/>
    <n v="23.6"/>
    <s v="SANJOPAS S.A."/>
    <n v="1014339"/>
    <s v="NICOLALDE FLORES MILTON FABIAN"/>
    <x v="18"/>
  </r>
  <r>
    <n v="1002219130"/>
    <s v="UE01"/>
    <x v="28"/>
    <d v="1899-12-30T14:03:00"/>
    <x v="5317"/>
    <s v="9000813012"/>
    <s v="013-020-00048324"/>
    <n v="1176.0899999999999"/>
    <n v="1318.64"/>
    <s v="ZPDF"/>
    <s v="70178826"/>
    <s v="0000398967"/>
    <n v="8002838603"/>
    <x v="4055"/>
    <x v="5"/>
    <x v="5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18983.182000000001"/>
    <n v="10018.182000000001"/>
    <n v="8965"/>
    <n v="180"/>
    <m/>
    <x v="138"/>
    <n v="13"/>
    <s v="13"/>
    <n v="10"/>
    <x v="1"/>
    <n v="0.9"/>
    <n v="18"/>
    <s v="TRANSPORTE PROPIO"/>
    <n v="1017512"/>
    <s v="PACHECO SALAZAR WILSON FABIAN"/>
    <x v="205"/>
  </r>
  <r>
    <n v="1002219130"/>
    <s v="UE01"/>
    <x v="28"/>
    <d v="1899-12-30T14:03:00"/>
    <x v="5318"/>
    <s v="9000813013"/>
    <s v="013-020-00048325"/>
    <n v="2945.15"/>
    <n v="3302.12"/>
    <s v="ZPDF"/>
    <s v="70178825"/>
    <s v="0000398965"/>
    <n v="8002838602"/>
    <x v="4055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2006.817999999999"/>
    <n v="23041.817999999999"/>
    <n v="8965"/>
    <n v="414"/>
    <m/>
    <x v="138"/>
    <n v="13"/>
    <s v="13"/>
    <n v="23"/>
    <x v="1"/>
    <n v="0.9"/>
    <n v="18"/>
    <s v="TRANSPORTE PROPIO"/>
    <n v="1017512"/>
    <s v="PACHECO SALAZAR WILSON FABIAN"/>
    <x v="205"/>
  </r>
  <r>
    <n v="1002219048"/>
    <s v="UE01"/>
    <x v="28"/>
    <d v="1899-12-30T14:04:00"/>
    <x v="5319"/>
    <s v="9000811207"/>
    <s v="013-020-00048157"/>
    <n v="2572.8000000000002"/>
    <n v="2884.64"/>
    <s v="ZPDF"/>
    <s v="70178303"/>
    <s v="0000397474"/>
    <n v="8002838491"/>
    <x v="4056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67"/>
    <x v="67"/>
    <s v="100016838"/>
    <s v="PASPUEL NIXON"/>
    <s v="ZETT"/>
    <x v="84"/>
    <s v="2"/>
    <s v="Sin Pallet"/>
    <n v="0"/>
    <n v="0"/>
    <x v="1"/>
    <n v="50310"/>
    <n v="32060"/>
    <n v="18250"/>
    <n v="0"/>
    <m/>
    <x v="65"/>
    <n v="13"/>
    <s v="13"/>
    <n v="32"/>
    <x v="1"/>
    <n v="0"/>
    <n v="0"/>
    <s v="TRAPSA C.A."/>
    <n v="1013148"/>
    <s v="PINDUISACA MACHADO BLANCA MARIA"/>
    <x v="84"/>
  </r>
  <r>
    <n v="1002219076"/>
    <s v="UE01"/>
    <x v="28"/>
    <d v="1899-12-30T14:08:00"/>
    <x v="5320"/>
    <s v="9000813219"/>
    <s v="012-022-00318035"/>
    <n v="3144"/>
    <n v="3525.07"/>
    <s v="ZPVN"/>
    <s v="40570695"/>
    <s v="P000034351"/>
    <n v="8002838530"/>
    <x v="4057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105"/>
    <x v="105"/>
    <s v="100017992"/>
    <s v="VILLEGAS DARWIN"/>
    <s v="ZEMT"/>
    <x v="147"/>
    <s v="1"/>
    <s v="Con Pallet"/>
    <n v="0.05"/>
    <n v="24"/>
    <x v="0"/>
    <n v="40160"/>
    <n v="24020"/>
    <n v="16140"/>
    <n v="494.4"/>
    <m/>
    <x v="103"/>
    <n v="13"/>
    <s v="13"/>
    <n v="24"/>
    <x v="1"/>
    <n v="1.03"/>
    <n v="20.599999999999998"/>
    <s v="TRIMPESAS S.A."/>
    <n v="1020170"/>
    <s v="VILLEGAS PASQUEL DARWIN EDMUNDO"/>
    <x v="147"/>
  </r>
  <r>
    <n v="1002219040"/>
    <s v="UE01"/>
    <x v="28"/>
    <d v="1899-12-30T14:11:00"/>
    <x v="5321"/>
    <s v="9000813222"/>
    <s v="012-022-00318036"/>
    <n v="3096.84"/>
    <n v="3472.2"/>
    <s v="ZPVN"/>
    <s v="40570611"/>
    <s v="P000034313"/>
    <n v="8002838478"/>
    <x v="4058"/>
    <x v="6"/>
    <x v="6"/>
    <n v="480"/>
    <s v="BOL"/>
    <s v="101683"/>
    <x v="16"/>
    <s v="807342"/>
    <s v="PROYECTO EMAPA- O-OTAVALO"/>
    <x v="8"/>
    <s v="MARIANO SUAREZ &amp; CALLE PIEDRAHITA"/>
    <x v="8"/>
    <s v="O-Imbabura-Otavalo"/>
    <n v="8"/>
    <x v="87"/>
    <x v="87"/>
    <s v="100019494"/>
    <s v="GUERRERO WILSON"/>
    <s v="ZEMT"/>
    <x v="119"/>
    <s v="1"/>
    <s v="Con Pallet"/>
    <n v="0.05"/>
    <n v="24"/>
    <x v="0"/>
    <n v="40540"/>
    <n v="24050"/>
    <n v="16490"/>
    <n v="43.2"/>
    <m/>
    <x v="85"/>
    <n v="13"/>
    <s v="13"/>
    <n v="24"/>
    <x v="1"/>
    <n v="9.0000000000000011E-2"/>
    <n v="1.8"/>
    <s v="RUTAS COTACACHENSES"/>
    <n v="10007064"/>
    <s v="GUERRERO HUALPA WILSON GILBERTO"/>
    <x v="119"/>
  </r>
  <r>
    <n v="1002219104"/>
    <s v="UE01"/>
    <x v="28"/>
    <d v="1899-12-30T14:13:00"/>
    <x v="5322"/>
    <s v="9000813147"/>
    <s v="013-020-00048328"/>
    <n v="4297.16"/>
    <n v="4818"/>
    <s v="ZPDF"/>
    <s v="70178845"/>
    <s v="0000399051"/>
    <n v="8002838569"/>
    <x v="4059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52080"/>
    <n v="33070"/>
    <n v="19010"/>
    <n v="996.6"/>
    <m/>
    <x v="130"/>
    <n v="13"/>
    <s v="13"/>
    <n v="33"/>
    <x v="1"/>
    <n v="1.51"/>
    <n v="30.2"/>
    <s v="TRANSPORTE PROPIO"/>
    <n v="1024814"/>
    <s v="ALEJANDRO CEVALLOS ELIJIO GERMAN"/>
    <x v="189"/>
  </r>
  <r>
    <n v="1002219066"/>
    <s v="UE01"/>
    <x v="28"/>
    <d v="1899-12-30T14:15:00"/>
    <x v="5323"/>
    <s v="9000813223"/>
    <s v="012-022-00318037"/>
    <n v="4153.6000000000004"/>
    <n v="4657.04"/>
    <s v="ZPVN"/>
    <s v="40570680"/>
    <s v="0000398999"/>
    <n v="8002838518"/>
    <x v="4060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370"/>
    <n v="32010"/>
    <n v="18360"/>
    <n v="966.4"/>
    <m/>
    <x v="143"/>
    <n v="13"/>
    <s v="13"/>
    <n v="32"/>
    <x v="1"/>
    <n v="1.51"/>
    <n v="30.2"/>
    <s v="TRANSPORTE PROPIO"/>
    <n v="1013635"/>
    <s v="ROMAN BAJANA JHONATHAN MARCEL"/>
    <x v="216"/>
  </r>
  <r>
    <n v="1002219099"/>
    <s v="UE01"/>
    <x v="28"/>
    <d v="1899-12-30T14:41:00"/>
    <x v="5324"/>
    <s v="9000811207"/>
    <s v="013-020-00048157"/>
    <n v="2572.8000000000002"/>
    <n v="2884.64"/>
    <s v="ZPDF"/>
    <s v="70178303"/>
    <s v="0000397475"/>
    <n v="8002838564"/>
    <x v="4061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17"/>
    <x v="117"/>
    <s v="100014879"/>
    <s v="BARAHONA ADRIAN"/>
    <s v="ZETT"/>
    <x v="163"/>
    <s v="2"/>
    <s v="Sin Pallet"/>
    <n v="0"/>
    <n v="0"/>
    <x v="1"/>
    <n v="50220"/>
    <n v="32030"/>
    <n v="18190"/>
    <n v="0"/>
    <m/>
    <x v="115"/>
    <n v="13"/>
    <s v="13"/>
    <n v="32"/>
    <x v="1"/>
    <n v="0"/>
    <n v="0"/>
    <s v="LIDENORTI S.A."/>
    <n v="1013894"/>
    <s v="BARAHONA MARMOL ADRIAN EDMUNDO"/>
    <x v="163"/>
  </r>
  <r>
    <n v="1002219167"/>
    <s v="UE01"/>
    <x v="28"/>
    <d v="1899-12-30T14:45:00"/>
    <x v="5325"/>
    <s v="9000813264"/>
    <s v="012-022-00318039"/>
    <n v="836.4"/>
    <n v="937.78"/>
    <s v="ZPVN"/>
    <s v="40570756"/>
    <s v="P000034366"/>
    <n v="8002838645"/>
    <x v="4062"/>
    <x v="7"/>
    <x v="7"/>
    <n v="120"/>
    <s v="BOL"/>
    <s v="102835"/>
    <x v="102"/>
    <s v="809851"/>
    <s v="FERRICENTRO PEGUCHE"/>
    <x v="8"/>
    <s v="PEGUCHE PANAMERICANA NORTE"/>
    <x v="8"/>
    <s v="O-Imbabura-Otavalo"/>
    <n v="8"/>
    <x v="102"/>
    <x v="102"/>
    <s v="100021206"/>
    <s v="OBANDO ADRIAN"/>
    <s v="ZEMU"/>
    <x v="142"/>
    <s v="2"/>
    <s v="Sin Pallet"/>
    <n v="0"/>
    <n v="0"/>
    <x v="0"/>
    <n v="10495"/>
    <n v="6020"/>
    <n v="4475"/>
    <n v="10.8"/>
    <m/>
    <x v="100"/>
    <n v="13"/>
    <s v="13"/>
    <n v="6"/>
    <x v="1"/>
    <n v="9.0000000000000011E-2"/>
    <n v="1.8"/>
    <s v="LA ARMENIA S.A."/>
    <n v="1021912"/>
    <s v="TAPIA MEJIA GEOVANNY FRANCISCO"/>
    <x v="142"/>
  </r>
  <r>
    <n v="1002219167"/>
    <s v="UE01"/>
    <x v="28"/>
    <d v="1899-12-30T14:45:00"/>
    <x v="5326"/>
    <s v="9000813263"/>
    <s v="012-022-00318038"/>
    <n v="1656"/>
    <n v="1856.72"/>
    <s v="ZPVN"/>
    <s v="40570755"/>
    <s v="P000034365"/>
    <n v="8002838646"/>
    <x v="4062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02"/>
    <x v="102"/>
    <s v="100021206"/>
    <s v="OBANDO ADRIAN"/>
    <s v="ZEMU"/>
    <x v="142"/>
    <s v="2"/>
    <s v="Sin Pallet"/>
    <n v="0"/>
    <n v="0"/>
    <x v="0"/>
    <n v="16515"/>
    <n v="12040"/>
    <n v="4475"/>
    <n v="21.6"/>
    <m/>
    <x v="100"/>
    <n v="13"/>
    <s v="13"/>
    <n v="12"/>
    <x v="1"/>
    <n v="9.0000000000000011E-2"/>
    <n v="1.8"/>
    <s v="LA ARMENIA S.A."/>
    <n v="1021912"/>
    <s v="TAPIA MEJIA GEOVANNY FRANCISCO"/>
    <x v="142"/>
  </r>
  <r>
    <n v="1002219106"/>
    <s v="UE01"/>
    <x v="28"/>
    <d v="1899-12-30T14:50:00"/>
    <x v="5327"/>
    <s v="9000813153"/>
    <s v="013-020-00048330"/>
    <n v="3255.42"/>
    <n v="3650"/>
    <s v="ZPDF"/>
    <s v="70178847"/>
    <s v="0000399054"/>
    <n v="8002838572"/>
    <x v="4063"/>
    <x v="3"/>
    <x v="3"/>
    <n v="500"/>
    <s v="BOL"/>
    <s v="103778"/>
    <x v="72"/>
    <s v="807655"/>
    <s v="OBRA CASCALES"/>
    <x v="53"/>
    <s v="AV. QUITO E 45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34170.152000000002"/>
    <n v="25015.151999999998"/>
    <n v="9155"/>
    <n v="755"/>
    <m/>
    <x v="130"/>
    <n v="13"/>
    <s v="13"/>
    <n v="25"/>
    <x v="1"/>
    <n v="1.51"/>
    <n v="30.2"/>
    <s v="TRANSPORTE PROPIO"/>
    <n v="1024814"/>
    <s v="ALEJANDRO CEVALLOS ELIJIO GERMAN"/>
    <x v="227"/>
  </r>
  <r>
    <n v="1002219106"/>
    <s v="UE01"/>
    <x v="28"/>
    <d v="1899-12-30T14:50:00"/>
    <x v="5328"/>
    <s v="9000813152"/>
    <s v="013-020-00048329"/>
    <n v="1082.71"/>
    <n v="1213.95"/>
    <s v="ZPDF"/>
    <s v="70178848"/>
    <s v="0000399055"/>
    <n v="8002838571"/>
    <x v="4063"/>
    <x v="4"/>
    <x v="4"/>
    <n v="160"/>
    <s v="BOL"/>
    <s v="103778"/>
    <x v="72"/>
    <s v="807655"/>
    <s v="OBRA CASCALES"/>
    <x v="53"/>
    <s v="AV. QUITO E 45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17159.848000000002"/>
    <n v="8004.848"/>
    <n v="9155"/>
    <n v="241.6"/>
    <m/>
    <x v="130"/>
    <n v="13"/>
    <s v="13"/>
    <n v="8"/>
    <x v="1"/>
    <n v="1.51"/>
    <n v="30.2"/>
    <s v="TRANSPORTE PROPIO"/>
    <n v="1024814"/>
    <s v="ALEJANDRO CEVALLOS ELIJIO GERMAN"/>
    <x v="227"/>
  </r>
  <r>
    <n v="1002219069"/>
    <s v="UE01"/>
    <x v="28"/>
    <d v="1899-12-30T14:59:00"/>
    <x v="5329"/>
    <s v="9000813267"/>
    <s v="012-022-00318040"/>
    <n v="3049.56"/>
    <n v="3419.19"/>
    <s v="ZPVN"/>
    <s v="40570721"/>
    <s v="0000399042"/>
    <n v="8002838521"/>
    <x v="4064"/>
    <x v="6"/>
    <x v="6"/>
    <n v="480"/>
    <s v="BOL"/>
    <s v="101680"/>
    <x v="12"/>
    <s v="801411"/>
    <s v="BLOQUERA SALCEDO"/>
    <x v="4"/>
    <s v="VIA SALCEDO PANAMERICANA ANTES DE S"/>
    <x v="4"/>
    <s v="O-Cotopaxi-Salcedo"/>
    <n v="218"/>
    <x v="110"/>
    <x v="110"/>
    <s v="100014838"/>
    <s v="INLAGO MAX"/>
    <s v="ZEMT"/>
    <x v="153"/>
    <s v="2"/>
    <s v="Sin Pallet"/>
    <n v="0"/>
    <n v="0"/>
    <x v="0"/>
    <n v="39430"/>
    <n v="24060"/>
    <n v="15370"/>
    <n v="364.8"/>
    <m/>
    <x v="108"/>
    <n v="13"/>
    <s v="13"/>
    <n v="24"/>
    <x v="1"/>
    <n v="0.76"/>
    <n v="15.200000000000001"/>
    <s v="LIDENORTI S.A."/>
    <n v="1013860"/>
    <s v="BEDON AYALA SIXTO LEONIDAS"/>
    <x v="153"/>
  </r>
  <r>
    <n v="1002219108"/>
    <s v="UE01"/>
    <x v="28"/>
    <d v="1899-12-30T15:04:00"/>
    <x v="5330"/>
    <s v="9000811207"/>
    <s v="013-020-00048157"/>
    <n v="2572.8000000000002"/>
    <n v="2884.64"/>
    <s v="ZPDF"/>
    <s v="70178303"/>
    <s v="0000397476"/>
    <n v="8002838576"/>
    <x v="406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37"/>
    <x v="137"/>
    <s v="100014983"/>
    <s v="GUEVARA DIEGO"/>
    <s v="ZETT"/>
    <x v="196"/>
    <s v="2"/>
    <s v="Sin Pallet"/>
    <n v="0"/>
    <n v="0"/>
    <x v="1"/>
    <n v="50270"/>
    <n v="32020"/>
    <n v="18250"/>
    <n v="0"/>
    <m/>
    <x v="135"/>
    <n v="13"/>
    <s v="13"/>
    <n v="32"/>
    <x v="1"/>
    <n v="0"/>
    <n v="0"/>
    <s v="CALDECARGO CIA"/>
    <n v="1013256"/>
    <s v="NARVAEZ VILLACIS BLADIMIR EDGARDO"/>
    <x v="196"/>
  </r>
  <r>
    <n v="1002219176"/>
    <s v="UE01"/>
    <x v="28"/>
    <d v="1899-12-30T15:14:00"/>
    <x v="5331"/>
    <s v="9000813271"/>
    <s v="012-022-00318041"/>
    <n v="2287.17"/>
    <n v="2564.39"/>
    <s v="ZPVN"/>
    <s v="40570771"/>
    <s v="P000034368"/>
    <n v="8002838653"/>
    <x v="4066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7090"/>
    <n v="18030"/>
    <n v="9060"/>
    <n v="266.39999999999998"/>
    <m/>
    <x v="86"/>
    <n v="13"/>
    <s v="13"/>
    <n v="18"/>
    <x v="1"/>
    <n v="0.74"/>
    <n v="14.799999999999999"/>
    <s v="TRANSSJQ S.A."/>
    <n v="1014104"/>
    <s v="CORDOVA MEDIAVILLA ANDERSON OMAR"/>
    <x v="120"/>
  </r>
  <r>
    <n v="1002219171"/>
    <s v="UE01"/>
    <x v="28"/>
    <d v="1899-12-30T15:16:00"/>
    <x v="5332"/>
    <s v="9000813273"/>
    <s v="012-022-00318042"/>
    <n v="3096"/>
    <n v="3471.26"/>
    <s v="ZPVN"/>
    <s v="40570429"/>
    <s v="0000398708"/>
    <n v="8002838649"/>
    <x v="4067"/>
    <x v="6"/>
    <x v="6"/>
    <n v="480"/>
    <s v="BOL"/>
    <s v="101664"/>
    <x v="8"/>
    <s v="800589"/>
    <s v="DANILO CORDOVA AGUIL"/>
    <x v="27"/>
    <s v="DANILO CORDOVA AGUILAR / VIA AMBATO"/>
    <x v="41"/>
    <s v="O-Tungurahua-Ambato"/>
    <n v="250"/>
    <x v="76"/>
    <x v="76"/>
    <s v="100022169"/>
    <s v="LOMAS MONTESDEOCA VINICIO XAVIER"/>
    <s v="ZEMT"/>
    <x v="99"/>
    <s v="2"/>
    <s v="Sin Pallet"/>
    <n v="0"/>
    <n v="0"/>
    <x v="0"/>
    <n v="39560"/>
    <n v="24030"/>
    <n v="15530"/>
    <n v="432"/>
    <m/>
    <x v="74"/>
    <n v="13"/>
    <s v="13"/>
    <n v="24"/>
    <x v="1"/>
    <n v="0.9"/>
    <n v="18"/>
    <s v="LIDENORTI S.A."/>
    <n v="1013592"/>
    <s v="VALENCIA BENAVIDES GLADYS RUBY"/>
    <x v="99"/>
  </r>
  <r>
    <n v="1002219174"/>
    <s v="UE01"/>
    <x v="28"/>
    <d v="1899-12-30T15:19:00"/>
    <x v="5333"/>
    <s v="9000813276"/>
    <s v="012-022-00318043"/>
    <n v="3226.61"/>
    <n v="3617.69"/>
    <s v="ZPVN"/>
    <s v="40570666"/>
    <s v="P000034335"/>
    <n v="8002838651"/>
    <x v="4068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12"/>
    <x v="112"/>
    <s v="100015001"/>
    <s v="GUZMAN ERNESTO"/>
    <s v="ZEMT"/>
    <x v="157"/>
    <s v="1"/>
    <s v="Con Pallet"/>
    <n v="0.05"/>
    <n v="24"/>
    <x v="0"/>
    <n v="39390"/>
    <n v="24060"/>
    <n v="15330"/>
    <n v="264"/>
    <m/>
    <x v="110"/>
    <n v="13"/>
    <s v="13"/>
    <n v="24"/>
    <x v="1"/>
    <n v="0.55000000000000004"/>
    <n v="11"/>
    <s v="TRANSSJQ S.A."/>
    <n v="1013949"/>
    <s v="MEDIAVILLA FLORES WILSON PATRICIO"/>
    <x v="157"/>
  </r>
  <r>
    <n v="1002219165"/>
    <s v="UE01"/>
    <x v="28"/>
    <d v="1899-12-30T15:23:00"/>
    <x v="5334"/>
    <s v=""/>
    <s v=""/>
    <n v="0"/>
    <n v="0"/>
    <s v="ZPRC"/>
    <s v="2500109090"/>
    <s v="0000399129"/>
    <n v="8002838643"/>
    <x v="4069"/>
    <x v="7"/>
    <x v="7"/>
    <n v="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1518.333000000001"/>
    <n v="4008.3330000000001"/>
    <n v="7510"/>
    <n v="43.2"/>
    <m/>
    <x v="6"/>
    <n v="13"/>
    <s v="13"/>
    <n v="4"/>
    <x v="1"/>
    <n v="0.54"/>
    <n v="10.8"/>
    <s v="TRANSPORTE PROPIO"/>
    <n v="1013241"/>
    <s v="COMPAÑÍA DE TRANSPORTE DE CARGA PES"/>
    <x v="81"/>
  </r>
  <r>
    <n v="1002219165"/>
    <s v="UE01"/>
    <x v="28"/>
    <d v="1899-12-30T15:23:00"/>
    <x v="5335"/>
    <s v=""/>
    <s v=""/>
    <n v="0"/>
    <n v="0"/>
    <s v="ZPRC"/>
    <s v="2500109090"/>
    <s v="0000399128"/>
    <n v="8002838642"/>
    <x v="4069"/>
    <x v="6"/>
    <x v="6"/>
    <n v="4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7551.667000000001"/>
    <n v="20041.667000000001"/>
    <n v="7510"/>
    <n v="216"/>
    <m/>
    <x v="6"/>
    <n v="13"/>
    <s v="13"/>
    <n v="20"/>
    <x v="1"/>
    <n v="0.54"/>
    <n v="10.8"/>
    <s v="TRANSPORTE PROPIO"/>
    <n v="1013241"/>
    <s v="COMPAÑÍA DE TRANSPORTE DE CARGA PES"/>
    <x v="81"/>
  </r>
  <r>
    <n v="1002219198"/>
    <s v="UE01"/>
    <x v="28"/>
    <d v="1899-12-30T15:25:00"/>
    <x v="5336"/>
    <s v="9000813279"/>
    <s v="012-022-00318045"/>
    <n v="781.3"/>
    <n v="876"/>
    <s v="ZPVN"/>
    <s v="40570779"/>
    <s v="0000399153"/>
    <n v="8002838676"/>
    <x v="4070"/>
    <x v="7"/>
    <x v="7"/>
    <n v="12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0511.666999999999"/>
    <n v="6006.6670000000004"/>
    <n v="4505"/>
    <n v="88.8"/>
    <m/>
    <x v="90"/>
    <n v="13"/>
    <s v="13"/>
    <n v="6"/>
    <x v="1"/>
    <n v="0.74"/>
    <n v="14.799999999999999"/>
    <s v="TRANSPORTE PROPIO"/>
    <n v="1013789"/>
    <s v="VEGA VEGA FABIAN"/>
    <x v="127"/>
  </r>
  <r>
    <n v="1002219198"/>
    <s v="UE01"/>
    <x v="28"/>
    <d v="1899-12-30T15:25:00"/>
    <x v="5337"/>
    <s v="9000813278"/>
    <s v="012-022-00318044"/>
    <n v="1553.15"/>
    <n v="1741.4"/>
    <s v="ZPVN"/>
    <s v="40570779"/>
    <s v="0000399154"/>
    <n v="8002838677"/>
    <x v="4070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18.332999999999"/>
    <n v="12013.333000000001"/>
    <n v="4505"/>
    <n v="177.6"/>
    <m/>
    <x v="90"/>
    <n v="13"/>
    <s v="13"/>
    <n v="12"/>
    <x v="1"/>
    <n v="0.74"/>
    <n v="14.799999999999999"/>
    <s v="TRANSPORTE PROPIO"/>
    <n v="1013789"/>
    <s v="VEGA VEGA FABIAN"/>
    <x v="127"/>
  </r>
  <r>
    <n v="1002219157"/>
    <s v="UE01"/>
    <x v="28"/>
    <d v="1899-12-30T15:30:00"/>
    <x v="5338"/>
    <s v="9000782705"/>
    <s v="013-020-00046415"/>
    <n v="3569.92"/>
    <n v="4002.62"/>
    <s v="ZPDF"/>
    <s v="70171631"/>
    <s v="0000397247"/>
    <n v="8002838629"/>
    <x v="4071"/>
    <x v="8"/>
    <x v="8"/>
    <n v="31.88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5136"/>
    <s v="PANCHEZ JULIO"/>
    <s v="ZECI"/>
    <x v="269"/>
    <s v="2"/>
    <s v="Sin Pallet"/>
    <n v="0"/>
    <n v="0"/>
    <x v="1"/>
    <n v="50700"/>
    <n v="31880"/>
    <n v="18820"/>
    <n v="0"/>
    <m/>
    <x v="1"/>
    <n v="13"/>
    <s v="13"/>
    <n v="31.88"/>
    <x v="1"/>
    <n v="0"/>
    <n v="0"/>
    <s v="TRANSCONCEM CIA. LTDA."/>
    <n v="1013227"/>
    <s v="COMPAÑIA DE TRANSPORTE PESADO"/>
    <x v="269"/>
  </r>
  <r>
    <n v="1002219164"/>
    <s v="UE01"/>
    <x v="28"/>
    <d v="1899-12-30T15:37:00"/>
    <x v="5339"/>
    <s v=""/>
    <s v=""/>
    <n v="0"/>
    <n v="0"/>
    <s v="ZPRC"/>
    <s v="2500109082"/>
    <s v="P000034339"/>
    <n v="8002838640"/>
    <x v="4072"/>
    <x v="7"/>
    <x v="7"/>
    <n v="240"/>
    <s v="BOL"/>
    <s v="101724"/>
    <x v="50"/>
    <s v="800852"/>
    <s v="BODEGA GB"/>
    <x v="9"/>
    <s v="AV. MARIANO ACOSTA 23-70 Y JOSE CAN"/>
    <x v="11"/>
    <s v="O-Imbabura-Ibarra"/>
    <n v="30"/>
    <x v="20"/>
    <x v="20"/>
    <s v="100015045"/>
    <s v="MORAN JOSE"/>
    <s v="ZEMT"/>
    <x v="25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  <n v="1016455"/>
    <s v="MEDIAVILLA VALENZUELA MILTON SANTIA"/>
    <x v="25"/>
  </r>
  <r>
    <n v="1002219164"/>
    <s v="UE01"/>
    <x v="28"/>
    <d v="1899-12-30T15:37:00"/>
    <x v="5340"/>
    <s v=""/>
    <s v=""/>
    <n v="0"/>
    <n v="0"/>
    <s v="ZPRC"/>
    <s v="2500109081"/>
    <s v="P000034338"/>
    <n v="8002838639"/>
    <x v="4072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20"/>
    <x v="20"/>
    <s v="100015045"/>
    <s v="MORAN JOSE"/>
    <s v="ZEMT"/>
    <x v="25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  <n v="1016455"/>
    <s v="MEDIAVILLA VALENZUELA MILTON SANTIA"/>
    <x v="25"/>
  </r>
  <r>
    <n v="1002219144"/>
    <s v="UE01"/>
    <x v="28"/>
    <d v="1899-12-30T15:44:00"/>
    <x v="5341"/>
    <s v=""/>
    <s v=""/>
    <n v="0"/>
    <n v="0"/>
    <s v="ZPRC"/>
    <s v="2500109047"/>
    <s v="P000034275"/>
    <n v="8002838615"/>
    <x v="4073"/>
    <x v="2"/>
    <x v="2"/>
    <n v="32.45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1220"/>
    <n v="32450"/>
    <n v="18770"/>
    <n v="0"/>
    <m/>
    <x v="3"/>
    <n v="13"/>
    <s v="13"/>
    <n v="32.450000000000003"/>
    <x v="1"/>
    <n v="0"/>
    <n v="0"/>
    <s v="UNICON S.A."/>
    <n v="1014412"/>
    <s v="UNION DE CONCRETERAS UNICON UCUE"/>
    <x v="97"/>
  </r>
  <r>
    <n v="1002219140"/>
    <s v="UE01"/>
    <x v="28"/>
    <d v="1899-12-30T15:52:00"/>
    <x v="5342"/>
    <s v="9000813281"/>
    <s v="012-022-00318046"/>
    <n v="2379.6"/>
    <n v="2668.02"/>
    <s v="ZPVN"/>
    <s v="40570764"/>
    <s v="0000399114"/>
    <n v="8002838612"/>
    <x v="4074"/>
    <x v="7"/>
    <x v="7"/>
    <n v="360"/>
    <s v="BOL"/>
    <s v="103020"/>
    <x v="20"/>
    <s v="804380"/>
    <s v="SUCURSAL LATACUNGA"/>
    <x v="6"/>
    <s v="MARCO AURELIO SUBIA"/>
    <x v="17"/>
    <s v="O-Cotopaxi-Latacunga"/>
    <n v="198"/>
    <x v="107"/>
    <x v="107"/>
    <s v="10000354"/>
    <s v="HARO HARO JORDAN JOSUE"/>
    <s v="ZEMU"/>
    <x v="149"/>
    <s v="2"/>
    <s v="Sin Pallet"/>
    <n v="0"/>
    <n v="0"/>
    <x v="0"/>
    <n v="27070"/>
    <n v="18050"/>
    <n v="9020"/>
    <n v="266.39999999999998"/>
    <m/>
    <x v="105"/>
    <n v="13"/>
    <s v="13"/>
    <n v="18"/>
    <x v="1"/>
    <n v="0.74"/>
    <n v="14.799999999999999"/>
    <s v="TRIMPESAS S.A."/>
    <n v="1013275"/>
    <s v="HARO RUIZ SIXTO RIGOBERTO"/>
    <x v="149"/>
  </r>
  <r>
    <n v="1002219250"/>
    <s v="UE01"/>
    <x v="28"/>
    <d v="1899-12-30T16:04:00"/>
    <x v="5343"/>
    <s v="9000813284"/>
    <s v="012-022-00318047"/>
    <n v="2354.4"/>
    <n v="2639.77"/>
    <s v="ZPVN"/>
    <s v="40570787"/>
    <s v="0000399176"/>
    <n v="8002838733"/>
    <x v="4075"/>
    <x v="7"/>
    <x v="7"/>
    <n v="360"/>
    <s v="BOL"/>
    <s v="101449"/>
    <x v="99"/>
    <s v="801744"/>
    <s v="SACOS, BOD. FERRINORTE"/>
    <x v="6"/>
    <s v="SIMON RODRIGUEZ S/N Y SALVADOR"/>
    <x v="17"/>
    <s v="O-Cotopaxi-Latacunga"/>
    <n v="198"/>
    <x v="118"/>
    <x v="118"/>
    <s v="100020038"/>
    <s v="VIVAS ANDRES"/>
    <s v="ZEMU"/>
    <x v="165"/>
    <s v="2"/>
    <s v="Sin Pallet"/>
    <n v="0"/>
    <n v="0"/>
    <x v="0"/>
    <n v="27210"/>
    <n v="18020"/>
    <n v="9190"/>
    <n v="266.39999999999998"/>
    <m/>
    <x v="116"/>
    <n v="13"/>
    <s v="13"/>
    <n v="18"/>
    <x v="1"/>
    <n v="0.74"/>
    <n v="14.799999999999999"/>
    <s v="TRAPSA C.A."/>
    <n v="1013505"/>
    <s v="HERMOZA LOZADA JORGE ABDON"/>
    <x v="165"/>
  </r>
  <r>
    <n v="1002219280"/>
    <s v="UE01"/>
    <x v="28"/>
    <d v="1899-12-30T16:10:00"/>
    <x v="5344"/>
    <s v=""/>
    <s v=""/>
    <n v="0"/>
    <n v="0"/>
    <s v="ZPRC"/>
    <s v="2500108983"/>
    <s v="0000397887"/>
    <n v="8002838767"/>
    <x v="4076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10"/>
    <n v="18030"/>
    <n v="9380"/>
    <n v="324"/>
    <m/>
    <x v="72"/>
    <n v="13"/>
    <s v="13"/>
    <n v="18"/>
    <x v="1"/>
    <n v="0.9"/>
    <n v="18"/>
    <s v="TRANSPORTE PROPIO"/>
    <n v="1014110"/>
    <s v="RODRIGUEZ CORREA ROSA AYDE"/>
    <x v="96"/>
  </r>
  <r>
    <n v="1002219224"/>
    <s v="UE01"/>
    <x v="28"/>
    <d v="1899-12-30T16:17:00"/>
    <x v="5345"/>
    <s v="9000813289"/>
    <s v="012-022-00318048"/>
    <n v="2310"/>
    <n v="2589.9899999999998"/>
    <s v="ZPVN"/>
    <s v="40570783"/>
    <s v="P000034370"/>
    <n v="8002838706"/>
    <x v="4077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8264"/>
    <s v="ARCINIEGAS JOSE"/>
    <s v="ZETT"/>
    <x v="285"/>
    <s v="2"/>
    <s v="Sin Pallet"/>
    <n v="0"/>
    <n v="0"/>
    <x v="1"/>
    <n v="51070"/>
    <n v="33020"/>
    <n v="18050"/>
    <n v="0"/>
    <m/>
    <x v="3"/>
    <n v="13"/>
    <s v="13"/>
    <n v="33"/>
    <x v="1"/>
    <n v="0"/>
    <n v="0"/>
    <s v="TRANSPORTE PROPIO"/>
    <n v="10008261"/>
    <s v="TARUPI ROSERO SEGUNDO JAIME"/>
    <x v="284"/>
  </r>
  <r>
    <n v="1002219284"/>
    <s v="UE01"/>
    <x v="28"/>
    <d v="1899-12-30T16:21:00"/>
    <x v="5346"/>
    <s v="9000813294"/>
    <s v="012-022-00318050"/>
    <n v="500.54"/>
    <n v="561.20000000000005"/>
    <s v="ZPVN"/>
    <s v="40570738"/>
    <s v="P000034363"/>
    <n v="8002838774"/>
    <x v="4078"/>
    <x v="5"/>
    <x v="5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8606.1110000000008"/>
    <n v="4011.1109999999999"/>
    <n v="4595"/>
    <n v="26.4"/>
    <m/>
    <x v="23"/>
    <n v="13"/>
    <s v="13"/>
    <n v="4"/>
    <x v="1"/>
    <n v="0.32999999999999996"/>
    <n v="6.6"/>
    <s v="TRANSPORTE PROPIO"/>
    <n v="1021616"/>
    <s v="PERUGACHI SALCEDO HECTOR PATRICIO"/>
    <x v="29"/>
  </r>
  <r>
    <n v="1002219284"/>
    <s v="UE01"/>
    <x v="28"/>
    <d v="1899-12-30T16:21:00"/>
    <x v="5347"/>
    <s v="9000813291"/>
    <s v="012-022-00318049"/>
    <n v="1901.59"/>
    <n v="2132.0700000000002"/>
    <s v="ZPVN"/>
    <s v="40570737"/>
    <s v="P000034362"/>
    <n v="8002838773"/>
    <x v="4078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8633.888999999999"/>
    <n v="14038.888999999999"/>
    <n v="4595"/>
    <n v="92.4"/>
    <m/>
    <x v="23"/>
    <n v="13"/>
    <s v="13"/>
    <n v="14"/>
    <x v="1"/>
    <n v="0.33"/>
    <n v="6.6000000000000005"/>
    <s v="TRANSPORTE PROPIO"/>
    <n v="1021616"/>
    <s v="PERUGACHI SALCEDO HECTOR PATRICIO"/>
    <x v="29"/>
  </r>
  <r>
    <n v="1002219283"/>
    <s v="UE01"/>
    <x v="28"/>
    <d v="1899-12-30T16:29:00"/>
    <x v="5348"/>
    <s v="9000813301"/>
    <s v="012-022-00318052"/>
    <n v="1908.54"/>
    <n v="2139.86"/>
    <s v="ZPVN"/>
    <s v="40570800"/>
    <s v="0000399197"/>
    <n v="8002838771"/>
    <x v="4079"/>
    <x v="7"/>
    <x v="7"/>
    <n v="280"/>
    <s v="BOL"/>
    <s v="101446"/>
    <x v="48"/>
    <s v="806019"/>
    <s v="FERRETERIA CIMIENTO"/>
    <x v="9"/>
    <s v="AV GALO PLAZA VIA ZULETA"/>
    <x v="123"/>
    <s v="O-Imbabura-Zuleta"/>
    <n v="57"/>
    <x v="31"/>
    <x v="31"/>
    <s v="100014899"/>
    <s v="PILLAJO LUIS"/>
    <s v="ZEMU"/>
    <x v="37"/>
    <s v="2"/>
    <s v="Sin Pallet"/>
    <n v="0"/>
    <n v="0"/>
    <x v="0"/>
    <n v="18521.111000000001"/>
    <n v="14031.111000000001"/>
    <n v="4490"/>
    <n v="78.400000000000006"/>
    <m/>
    <x v="29"/>
    <n v="13"/>
    <s v="13"/>
    <n v="14"/>
    <x v="1"/>
    <n v="0.28000000000000003"/>
    <n v="5.6000000000000005"/>
    <s v="SANJOPAS S.A."/>
    <n v="1014267"/>
    <s v="PILLAJO GUATEMAL VICTOR JULIO"/>
    <x v="37"/>
  </r>
  <r>
    <n v="1002219283"/>
    <s v="UE01"/>
    <x v="28"/>
    <d v="1899-12-30T16:29:00"/>
    <x v="5349"/>
    <s v="9000813300"/>
    <s v="012-022-00318051"/>
    <n v="539.78"/>
    <n v="605.20000000000005"/>
    <s v="ZPVN"/>
    <s v="40570800"/>
    <s v="0000399196"/>
    <n v="8002838772"/>
    <x v="4079"/>
    <x v="6"/>
    <x v="6"/>
    <n v="80"/>
    <s v="BOL"/>
    <s v="101446"/>
    <x v="48"/>
    <s v="806019"/>
    <s v="FERRETERIA CIMIENTO"/>
    <x v="9"/>
    <s v="AV GALO PLAZA VIA ZULETA"/>
    <x v="123"/>
    <s v="O-Imbabura-Zuleta"/>
    <n v="57"/>
    <x v="31"/>
    <x v="31"/>
    <s v="100014899"/>
    <s v="PILLAJO LUIS"/>
    <s v="ZEMU"/>
    <x v="37"/>
    <s v="2"/>
    <s v="Sin Pallet"/>
    <n v="0"/>
    <n v="0"/>
    <x v="0"/>
    <n v="8498.8889999999992"/>
    <n v="4008.8890000000001"/>
    <n v="4490"/>
    <n v="22.4"/>
    <m/>
    <x v="29"/>
    <n v="13"/>
    <s v="13"/>
    <n v="4"/>
    <x v="1"/>
    <n v="0.27999999999999997"/>
    <n v="5.6"/>
    <s v="SANJOPAS S.A."/>
    <n v="1014267"/>
    <s v="PILLAJO GUATEMAL VICTOR JULIO"/>
    <x v="37"/>
  </r>
  <r>
    <n v="1002219281"/>
    <s v="UE01"/>
    <x v="28"/>
    <d v="1899-12-30T16:33:00"/>
    <x v="5350"/>
    <s v="9000813277"/>
    <s v="013-020-00048332"/>
    <n v="2436.1"/>
    <n v="2731.37"/>
    <s v="ZPDF"/>
    <s v="70178893"/>
    <s v="0000399194"/>
    <n v="8002838768"/>
    <x v="4080"/>
    <x v="4"/>
    <x v="4"/>
    <n v="360"/>
    <s v="BOL"/>
    <s v="105068"/>
    <x v="124"/>
    <s v="810524"/>
    <s v="PDV ­NUEVA VIDA"/>
    <x v="35"/>
    <s v="VÍA A PUERTO PROVIDENCIA"/>
    <x v="53"/>
    <s v="O-Sucumbios-Shushufindi"/>
    <n v="385"/>
    <x v="119"/>
    <x v="119"/>
    <s v="100014836"/>
    <s v="PERUGACHI PEDRO"/>
    <s v="ZEMU"/>
    <x v="166"/>
    <s v="2"/>
    <s v="Sin Pallet"/>
    <n v="0"/>
    <n v="0"/>
    <x v="0"/>
    <n v="27130"/>
    <n v="18000"/>
    <n v="9130"/>
    <n v="446.4"/>
    <m/>
    <x v="117"/>
    <n v="13"/>
    <s v="13"/>
    <n v="18"/>
    <x v="1"/>
    <n v="1.24"/>
    <n v="24.799999999999997"/>
    <s v="TRIMPESAS S.A."/>
    <n v="1014277"/>
    <s v="PERUGACHI PANAMA PEDRO CESAR"/>
    <x v="166"/>
  </r>
  <r>
    <n v="1002219278"/>
    <s v="UE01"/>
    <x v="28"/>
    <d v="1899-12-30T16:37:00"/>
    <x v="5351"/>
    <s v=""/>
    <s v=""/>
    <n v="0"/>
    <n v="0"/>
    <s v="ZPRC"/>
    <s v="2500109089"/>
    <s v="P000034367"/>
    <n v="8002838765"/>
    <x v="4081"/>
    <x v="10"/>
    <x v="10"/>
    <n v="32.81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50890"/>
    <n v="32810"/>
    <n v="18080"/>
    <n v="482.31"/>
    <m/>
    <x v="7"/>
    <n v="13"/>
    <s v="13"/>
    <n v="32.81"/>
    <x v="1"/>
    <n v="14.700091435537944"/>
    <n v="14.700091435537944"/>
    <s v="TRANSPORTE PROPIO"/>
    <n v="1013388"/>
    <s v="CAMPAÑA MALDONADO BLANCA CECILIA"/>
    <x v="128"/>
  </r>
  <r>
    <n v="1002219291"/>
    <s v="UE01"/>
    <x v="28"/>
    <d v="1899-12-30T16:38:00"/>
    <x v="5352"/>
    <s v="9000813308"/>
    <s v="012-022-00318053"/>
    <n v="4256"/>
    <n v="4771.8500000000004"/>
    <s v="ZPVN"/>
    <s v="40570814"/>
    <s v="0000399237"/>
    <n v="8002838781"/>
    <x v="4082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90"/>
    <n v="32010"/>
    <n v="18780"/>
    <n v="742.4"/>
    <m/>
    <x v="150"/>
    <n v="13"/>
    <s v="13"/>
    <n v="32"/>
    <x v="1"/>
    <n v="1.1599999999999999"/>
    <n v="23.2"/>
    <s v="TRANSPORTE PROPIO"/>
    <n v="101524"/>
    <s v="BRIONES MACIAS MARIO ALEJANDRO"/>
    <x v="228"/>
  </r>
  <r>
    <n v="1002219205"/>
    <s v="UE01"/>
    <x v="28"/>
    <d v="1899-12-30T16:45:00"/>
    <x v="5353"/>
    <s v="9000813312"/>
    <s v="012-022-00318054"/>
    <n v="4166.9399999999996"/>
    <n v="4672"/>
    <s v="ZPVN"/>
    <s v="40570620"/>
    <s v="P000034320"/>
    <n v="8002838685"/>
    <x v="4083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9"/>
    <x v="19"/>
    <s v="100019674"/>
    <s v="CHAMBA BRAYAN"/>
    <s v="ZETT"/>
    <x v="24"/>
    <s v="1"/>
    <s v="Con Pallet"/>
    <n v="0.05"/>
    <n v="32"/>
    <x v="0"/>
    <n v="50470"/>
    <n v="32000"/>
    <n v="18470"/>
    <n v="889.6"/>
    <m/>
    <x v="19"/>
    <n v="13"/>
    <s v="13"/>
    <n v="32"/>
    <x v="1"/>
    <n v="1.3900000000000001"/>
    <n v="27.8"/>
    <s v="LIDENORTI S.A."/>
    <n v="1013548"/>
    <s v="POZO FUENTES DIEGO FRANCISCO"/>
    <x v="24"/>
  </r>
  <r>
    <n v="1002219273"/>
    <s v="UE01"/>
    <x v="28"/>
    <d v="1899-12-30T16:55:00"/>
    <x v="5354"/>
    <s v="9000811207"/>
    <s v="013-020-00048157"/>
    <n v="2572.8000000000002"/>
    <n v="2884.64"/>
    <s v="ZPDF"/>
    <s v="70178303"/>
    <s v="0000397478"/>
    <n v="8002838758"/>
    <x v="408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48"/>
    <x v="148"/>
    <s v="100014930"/>
    <s v="SANCHEZ JORGE"/>
    <s v="ZETT"/>
    <x v="288"/>
    <s v="2"/>
    <s v="Sin Pallet"/>
    <n v="0"/>
    <n v="0"/>
    <x v="1"/>
    <n v="50210"/>
    <n v="32080"/>
    <n v="18130"/>
    <n v="0"/>
    <m/>
    <x v="145"/>
    <n v="13"/>
    <s v="13"/>
    <n v="32"/>
    <x v="1"/>
    <n v="0"/>
    <n v="0"/>
    <s v="TRAPSA C.A."/>
    <n v="1013232"/>
    <s v="SANCHEZ VALLEJOS JORGE FABIAN"/>
    <x v="286"/>
  </r>
  <r>
    <n v="1002219296"/>
    <s v="UE01"/>
    <x v="28"/>
    <d v="1899-12-30T16:56:00"/>
    <x v="5355"/>
    <s v="9000813318"/>
    <s v="012-022-00318056"/>
    <n v="2278.4"/>
    <n v="2554.56"/>
    <s v="ZPVN"/>
    <s v="40570731"/>
    <s v="0000399065"/>
    <n v="8002838786"/>
    <x v="4085"/>
    <x v="7"/>
    <x v="7"/>
    <n v="320"/>
    <s v="BOL"/>
    <s v="101780"/>
    <x v="56"/>
    <s v="807425"/>
    <s v="FERRETERIAS ECO IBARRA CALLE QUITO"/>
    <x v="9"/>
    <s v="CALLE QUITO"/>
    <x v="11"/>
    <s v="O-Imbabura-Ibarra"/>
    <n v="30"/>
    <x v="136"/>
    <x v="136"/>
    <s v="100016550"/>
    <s v="JACOME ARTURO"/>
    <s v="ZEMU"/>
    <x v="194"/>
    <s v="2"/>
    <s v="Sin Pallet"/>
    <n v="0"/>
    <n v="0"/>
    <x v="0"/>
    <n v="20650.556"/>
    <n v="16035.556"/>
    <n v="4615"/>
    <n v="60.8"/>
    <m/>
    <x v="134"/>
    <n v="13"/>
    <s v="13"/>
    <n v="16"/>
    <x v="1"/>
    <n v="0.19"/>
    <n v="3.8"/>
    <s v="LIDENORTI S.A."/>
    <n v="1014323"/>
    <s v="JACOME AGUIRRE CARLOS ARTURO"/>
    <x v="194"/>
  </r>
  <r>
    <n v="1002219296"/>
    <s v="UE01"/>
    <x v="28"/>
    <d v="1899-12-30T16:56:00"/>
    <x v="5356"/>
    <s v="9000813317"/>
    <s v="012-022-00318055"/>
    <n v="261.60000000000002"/>
    <n v="293.31"/>
    <s v="ZPVN"/>
    <s v="40570730"/>
    <s v="0000399064"/>
    <n v="8002838785"/>
    <x v="4085"/>
    <x v="5"/>
    <x v="5"/>
    <n v="40"/>
    <s v="BOL"/>
    <s v="101780"/>
    <x v="56"/>
    <s v="807425"/>
    <s v="FERRETERIAS ECO IBARRA CALLE QUITO"/>
    <x v="9"/>
    <s v="CALLE QUITO"/>
    <x v="11"/>
    <s v="O-Imbabura-Ibarra"/>
    <n v="30"/>
    <x v="136"/>
    <x v="136"/>
    <s v="100016550"/>
    <s v="JACOME ARTURO"/>
    <s v="ZEMU"/>
    <x v="194"/>
    <s v="2"/>
    <s v="Sin Pallet"/>
    <n v="0"/>
    <n v="0"/>
    <x v="0"/>
    <n v="6619.4440000000004"/>
    <n v="2004.444"/>
    <n v="4615"/>
    <n v="7.6"/>
    <m/>
    <x v="134"/>
    <n v="13"/>
    <s v="13"/>
    <n v="2"/>
    <x v="1"/>
    <n v="0.19"/>
    <n v="3.8"/>
    <s v="LIDENORTI S.A."/>
    <n v="1014323"/>
    <s v="JACOME AGUIRRE CARLOS ARTURO"/>
    <x v="194"/>
  </r>
  <r>
    <n v="1002219239"/>
    <s v="UE01"/>
    <x v="28"/>
    <d v="1899-12-30T16:58:00"/>
    <x v="5357"/>
    <s v="9000813320"/>
    <s v="012-022-00318057"/>
    <n v="3024"/>
    <n v="3390.53"/>
    <s v="ZPVN"/>
    <s v="40570692"/>
    <s v="P000034348"/>
    <n v="8002838720"/>
    <x v="4086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41"/>
    <x v="41"/>
    <s v="100018027"/>
    <s v="CABRERA ALFREDO"/>
    <s v="ZEMT"/>
    <x v="50"/>
    <s v="1"/>
    <s v="Con Pallet"/>
    <n v="0.05"/>
    <n v="24"/>
    <x v="0"/>
    <n v="39080"/>
    <n v="24010"/>
    <n v="15070"/>
    <n v="494.4"/>
    <m/>
    <x v="39"/>
    <n v="13"/>
    <s v="13"/>
    <n v="24"/>
    <x v="1"/>
    <n v="1.03"/>
    <n v="20.599999999999998"/>
    <s v="LIDENORTI S.A."/>
    <n v="1020579"/>
    <s v="CABRERA RECALDE ALFREDO RAYMUNDO"/>
    <x v="50"/>
  </r>
  <r>
    <n v="1002219289"/>
    <s v="UE01"/>
    <x v="28"/>
    <d v="1899-12-30T17:07:00"/>
    <x v="5358"/>
    <s v="9000811207"/>
    <s v="013-020-00048157"/>
    <n v="2572.8000000000002"/>
    <n v="2884.64"/>
    <s v="ZPDF"/>
    <s v="70178303"/>
    <s v="0000397441"/>
    <n v="8002838779"/>
    <x v="4087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75"/>
    <x v="75"/>
    <s v="100014924"/>
    <s v="POZO RAUL"/>
    <s v="ZETT"/>
    <x v="106"/>
    <s v="2"/>
    <s v="Sin Pallet"/>
    <n v="0"/>
    <n v="0"/>
    <x v="1"/>
    <n v="49700"/>
    <n v="32050"/>
    <n v="17650"/>
    <n v="0"/>
    <m/>
    <x v="73"/>
    <n v="13"/>
    <s v="13"/>
    <n v="32"/>
    <x v="1"/>
    <n v="0"/>
    <n v="0"/>
    <s v="TRANSPREMIUM CIA. LTDA."/>
    <n v="1013906"/>
    <s v="VALLEJOS VILLEGAS SAUL EDUARDO"/>
    <x v="106"/>
  </r>
  <r>
    <n v="1002219299"/>
    <s v="UE01"/>
    <x v="28"/>
    <d v="1899-12-30T17:12:00"/>
    <x v="5359"/>
    <s v="9000813326"/>
    <s v="012-022-00318059"/>
    <n v="1109.5"/>
    <n v="1243.98"/>
    <s v="ZPVN"/>
    <s v="40570709"/>
    <s v="P000034355"/>
    <n v="8002838790"/>
    <x v="4088"/>
    <x v="7"/>
    <x v="7"/>
    <n v="160"/>
    <s v="BOL"/>
    <s v="101476"/>
    <x v="21"/>
    <s v="801923"/>
    <s v="BODEGA PAZ LUIS"/>
    <x v="11"/>
    <s v="9 DE OCTUBRE S/N Y"/>
    <x v="19"/>
    <s v="O-Imbabura-Cotacachi"/>
    <n v="15"/>
    <x v="176"/>
    <x v="176"/>
    <s v="10003585"/>
    <s v="VARELA ZAPATA RUBEN MAURICIO"/>
    <s v="ZEMT"/>
    <x v="276"/>
    <s v="1"/>
    <s v="Con Pallet"/>
    <n v="0.05"/>
    <n v="8"/>
    <x v="0"/>
    <n v="15276.666999999999"/>
    <n v="8006.6670000000004"/>
    <n v="7270"/>
    <n v="24"/>
    <m/>
    <x v="172"/>
    <n v="13"/>
    <s v="13"/>
    <n v="8"/>
    <x v="1"/>
    <n v="0.15"/>
    <n v="3"/>
    <s v="TRIMPESAS S.A."/>
    <n v="1013502"/>
    <s v="ESPIN GUEVARA JOSE MARCELO"/>
    <x v="277"/>
  </r>
  <r>
    <n v="1002219299"/>
    <s v="UE01"/>
    <x v="28"/>
    <d v="1899-12-30T17:12:00"/>
    <x v="5360"/>
    <s v="9000813325"/>
    <s v="012-022-00318058"/>
    <n v="2196.94"/>
    <n v="2463.2199999999998"/>
    <s v="ZPVN"/>
    <s v="40570708"/>
    <s v="P000034354"/>
    <n v="8002838789"/>
    <x v="4088"/>
    <x v="6"/>
    <x v="6"/>
    <n v="320"/>
    <s v="BOL"/>
    <s v="101476"/>
    <x v="21"/>
    <s v="801923"/>
    <s v="BODEGA PAZ LUIS"/>
    <x v="11"/>
    <s v="9 DE OCTUBRE S/N Y"/>
    <x v="19"/>
    <s v="O-Imbabura-Cotacachi"/>
    <n v="15"/>
    <x v="176"/>
    <x v="176"/>
    <s v="10003585"/>
    <s v="VARELA ZAPATA RUBEN MAURICIO"/>
    <s v="ZEMT"/>
    <x v="276"/>
    <s v="1"/>
    <s v="Con Pallet"/>
    <n v="0.05"/>
    <n v="16"/>
    <x v="0"/>
    <n v="23283.332999999999"/>
    <n v="16013.333000000001"/>
    <n v="7270"/>
    <n v="48"/>
    <m/>
    <x v="172"/>
    <n v="13"/>
    <s v="13"/>
    <n v="16"/>
    <x v="1"/>
    <n v="0.15"/>
    <n v="3"/>
    <s v="TRIMPESAS S.A."/>
    <n v="1013502"/>
    <s v="ESPIN GUEVARA JOSE MARCELO"/>
    <x v="277"/>
  </r>
  <r>
    <n v="1002219270"/>
    <s v="UE01"/>
    <x v="28"/>
    <d v="1899-12-30T17:16:00"/>
    <x v="5361"/>
    <s v="9000812441"/>
    <s v="013-020-00048308"/>
    <n v="3059.02"/>
    <n v="3429.79"/>
    <s v="ZPDF"/>
    <s v="70178674"/>
    <s v="0000398330"/>
    <n v="8002838755"/>
    <x v="4089"/>
    <x v="4"/>
    <x v="4"/>
    <n v="480"/>
    <s v="BOL"/>
    <s v="101450"/>
    <x v="183"/>
    <s v="809999"/>
    <s v="LOCAL HIPERFERIA"/>
    <x v="98"/>
    <s v="VIA DURAN TAMBO KM 3.5."/>
    <x v="166"/>
    <s v="O-Guayas-Duran"/>
    <n v="516"/>
    <x v="11"/>
    <x v="11"/>
    <s v="100014920"/>
    <s v="AMAGUAYA HECTOR"/>
    <s v="ZEMT"/>
    <x v="13"/>
    <s v="1"/>
    <s v="Con Pallet"/>
    <n v="0.05"/>
    <n v="24"/>
    <x v="0"/>
    <n v="39930"/>
    <n v="24030"/>
    <n v="15900"/>
    <n v="624"/>
    <m/>
    <x v="11"/>
    <n v="13"/>
    <s v="13"/>
    <n v="24"/>
    <x v="1"/>
    <n v="1.3"/>
    <n v="26"/>
    <s v="TRAPSA C.A."/>
    <n v="1013273"/>
    <s v="YEPEZ DIAZ LEONEL MANUEL"/>
    <x v="13"/>
  </r>
  <r>
    <n v="1002219302"/>
    <s v="UE01"/>
    <x v="28"/>
    <d v="1899-12-30T17:17:00"/>
    <x v="5362"/>
    <s v="9000811207"/>
    <s v="013-020-00048157"/>
    <n v="2572.8000000000002"/>
    <n v="2884.64"/>
    <s v="ZPDF"/>
    <s v="70178303"/>
    <s v="0000397443"/>
    <n v="8002838792"/>
    <x v="409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71"/>
    <x v="71"/>
    <s v="100014908"/>
    <s v="GIACOMETTI CRISTHIAN"/>
    <s v="ZETT"/>
    <x v="116"/>
    <s v="2"/>
    <s v="Sin Pallet"/>
    <n v="0"/>
    <n v="0"/>
    <x v="1"/>
    <n v="49370"/>
    <n v="32060"/>
    <n v="17310"/>
    <n v="0"/>
    <m/>
    <x v="69"/>
    <n v="13"/>
    <s v="13"/>
    <n v="32"/>
    <x v="1"/>
    <n v="0"/>
    <n v="0"/>
    <s v="LA ARMENIA S.A."/>
    <n v="1013556"/>
    <s v="RAMIREZ BAEZ FIDEL RAMIRO"/>
    <x v="116"/>
  </r>
  <r>
    <n v="1002219318"/>
    <s v="UE01"/>
    <x v="28"/>
    <d v="1899-12-30T17:21:00"/>
    <x v="5363"/>
    <s v=""/>
    <s v=""/>
    <n v="0"/>
    <n v="0"/>
    <s v="ZPRC"/>
    <s v="2500109045"/>
    <s v="P000034270"/>
    <n v="8002838809"/>
    <x v="4091"/>
    <x v="2"/>
    <x v="2"/>
    <n v="31.4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590"/>
    <n v="31480"/>
    <n v="18110"/>
    <n v="0"/>
    <m/>
    <x v="3"/>
    <n v="13"/>
    <s v="13"/>
    <n v="31.48"/>
    <x v="1"/>
    <n v="0"/>
    <n v="0"/>
    <s v="UNICON"/>
    <n v="1014412"/>
    <s v="UNION DE CONCRETERAS UNICON UCUE"/>
    <x v="202"/>
  </r>
  <r>
    <n v="1002219304"/>
    <s v="UE01"/>
    <x v="28"/>
    <d v="1899-12-30T17:28:00"/>
    <x v="5364"/>
    <s v="9000813335"/>
    <s v="012-022-00318062"/>
    <n v="556.79999999999995"/>
    <n v="624.29"/>
    <s v="ZPVN"/>
    <s v="40570759"/>
    <s v="0000399107"/>
    <n v="8002838794"/>
    <x v="4092"/>
    <x v="7"/>
    <x v="7"/>
    <n v="80"/>
    <s v="BOL"/>
    <s v="103842"/>
    <x v="86"/>
    <s v="805572"/>
    <s v="BODEGA PRINCIPAL"/>
    <x v="5"/>
    <s v="AV ILALO Y RIO CORRIENTES ESQ"/>
    <x v="65"/>
    <s v="O-Pichincha-Sanrafael"/>
    <n v="130"/>
    <x v="107"/>
    <x v="107"/>
    <s v="10005884"/>
    <s v="FLORES SANTANDER CARLOS EDUARDO"/>
    <s v="ZEMT"/>
    <x v="151"/>
    <s v="1"/>
    <s v="Con Pallet"/>
    <n v="0.05"/>
    <n v="4"/>
    <x v="0"/>
    <n v="9373.3330000000005"/>
    <n v="4003.3330000000001"/>
    <n v="5370"/>
    <n v="41.6"/>
    <m/>
    <x v="105"/>
    <n v="13"/>
    <s v="13"/>
    <n v="4"/>
    <x v="1"/>
    <n v="0.52"/>
    <n v="10.4"/>
    <s v="TRIMPESAS S.A."/>
    <n v="1013275"/>
    <s v="HARO RUIZ SIXTO RIGOBERTO"/>
    <x v="151"/>
  </r>
  <r>
    <n v="1002219304"/>
    <s v="UE01"/>
    <x v="28"/>
    <d v="1899-12-30T17:28:00"/>
    <x v="5365"/>
    <s v="9000813333"/>
    <s v="012-022-00318060"/>
    <n v="256.8"/>
    <n v="287.93"/>
    <s v="ZPVN"/>
    <s v="40570759"/>
    <s v="0000399106"/>
    <n v="8002838796"/>
    <x v="4092"/>
    <x v="5"/>
    <x v="5"/>
    <n v="40"/>
    <s v="BOL"/>
    <s v="103842"/>
    <x v="86"/>
    <s v="805572"/>
    <s v="BODEGA PRINCIPAL"/>
    <x v="5"/>
    <s v="AV ILALO Y RIO CORRIENTES ESQ"/>
    <x v="65"/>
    <s v="O-Pichincha-Sanrafael"/>
    <n v="130"/>
    <x v="107"/>
    <x v="107"/>
    <s v="10005884"/>
    <s v="FLORES SANTANDER CARLOS EDUARDO"/>
    <s v="ZEMT"/>
    <x v="151"/>
    <s v="1"/>
    <s v="Con Pallet"/>
    <n v="0.05"/>
    <n v="2"/>
    <x v="0"/>
    <n v="7371.6670000000004"/>
    <n v="2001.6669999999999"/>
    <n v="5370"/>
    <n v="20.8"/>
    <m/>
    <x v="105"/>
    <n v="13"/>
    <s v="13"/>
    <n v="2"/>
    <x v="1"/>
    <n v="0.52"/>
    <n v="10.4"/>
    <s v="TRIMPESAS S.A."/>
    <n v="1013275"/>
    <s v="HARO RUIZ SIXTO RIGOBERTO"/>
    <x v="151"/>
  </r>
  <r>
    <n v="1002219304"/>
    <s v="UE01"/>
    <x v="28"/>
    <d v="1899-12-30T17:28:00"/>
    <x v="5366"/>
    <s v="9000813334"/>
    <s v="012-022-00318061"/>
    <n v="2494.8000000000002"/>
    <n v="2797.19"/>
    <s v="ZPVN"/>
    <s v="40570759"/>
    <s v="0000399108"/>
    <n v="8002838795"/>
    <x v="4092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107"/>
    <x v="107"/>
    <s v="10005884"/>
    <s v="FLORES SANTANDER CARLOS EDUARDO"/>
    <s v="ZEMT"/>
    <x v="151"/>
    <s v="1"/>
    <s v="Con Pallet"/>
    <n v="0.05"/>
    <n v="18"/>
    <x v="0"/>
    <n v="23385"/>
    <n v="18015"/>
    <n v="5370"/>
    <n v="187.2"/>
    <m/>
    <x v="105"/>
    <n v="13"/>
    <s v="13"/>
    <n v="18"/>
    <x v="1"/>
    <n v="0.52"/>
    <n v="10.399999999999999"/>
    <s v="TRIMPESAS S.A."/>
    <n v="1013275"/>
    <s v="HARO RUIZ SIXTO RIGOBERTO"/>
    <x v="151"/>
  </r>
  <r>
    <n v="1002219382"/>
    <s v="UE01"/>
    <x v="28"/>
    <d v="1899-12-30T17:35:00"/>
    <x v="5367"/>
    <s v="9000813337"/>
    <s v="012-022-00318063"/>
    <n v="2473.1999999999998"/>
    <n v="2772.96"/>
    <s v="ZPVN"/>
    <s v="40570809"/>
    <s v="0000399215"/>
    <n v="8002838874"/>
    <x v="4093"/>
    <x v="4"/>
    <x v="4"/>
    <n v="360"/>
    <s v="BOL"/>
    <s v="101664"/>
    <x v="8"/>
    <s v="800658"/>
    <s v="JAIME RONQUILLO"/>
    <x v="22"/>
    <s v="JAIME RONQUILLO, AV 9 DE OCTUBRE"/>
    <x v="32"/>
    <s v="O-Esmeraldas-Esmeraldas"/>
    <n v="388"/>
    <x v="16"/>
    <x v="16"/>
    <s v="10008215"/>
    <s v="MAFLA SEVILLANO LUIS EDUARDO"/>
    <s v="ZEMU"/>
    <x v="107"/>
    <s v="2"/>
    <s v="Sin Pallet"/>
    <n v="0"/>
    <n v="0"/>
    <x v="0"/>
    <n v="26930"/>
    <n v="18000"/>
    <n v="8930"/>
    <n v="381.6"/>
    <m/>
    <x v="16"/>
    <n v="13"/>
    <s v="13"/>
    <n v="18"/>
    <x v="1"/>
    <n v="1.06"/>
    <n v="21.200000000000003"/>
    <s v="LA ARMENIA S.A."/>
    <n v="1020060"/>
    <s v="FUERTES RUEDA HUGO BALDOMERO"/>
    <x v="107"/>
  </r>
  <r>
    <n v="1002219332"/>
    <s v="UE01"/>
    <x v="28"/>
    <d v="1899-12-30T17:43:00"/>
    <x v="5368"/>
    <s v=""/>
    <s v=""/>
    <n v="0"/>
    <n v="0"/>
    <s v="ZPRC"/>
    <s v="2500109091"/>
    <s v="P000034369"/>
    <n v="8002838821"/>
    <x v="4094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71"/>
    <x v="171"/>
    <s v="100021498"/>
    <s v="MENDEZ JUAN"/>
    <s v="ZEMT"/>
    <x v="262"/>
    <s v="1"/>
    <s v="Con Pallet"/>
    <n v="0.05"/>
    <n v="24"/>
    <x v="0"/>
    <n v="40480"/>
    <n v="24050"/>
    <n v="16430"/>
    <n v="91.2"/>
    <m/>
    <x v="167"/>
    <n v="13"/>
    <s v="13"/>
    <n v="24"/>
    <x v="1"/>
    <n v="0.19"/>
    <n v="3.8000000000000003"/>
    <s v="RUTAS COTACACHENSES S.A."/>
    <n v="1022020"/>
    <s v="MENDEZ FIGUEROA JUAN CARLOS"/>
    <x v="262"/>
  </r>
  <r>
    <n v="1002219385"/>
    <s v="UE01"/>
    <x v="28"/>
    <d v="1899-12-30T17:47:00"/>
    <x v="5369"/>
    <s v="9000813341"/>
    <s v="012-022-00318066"/>
    <n v="545.6"/>
    <n v="611.73"/>
    <s v="ZPVN"/>
    <s v="40570823"/>
    <s v="P000034386"/>
    <n v="8002838878"/>
    <x v="4095"/>
    <x v="7"/>
    <x v="7"/>
    <n v="80"/>
    <s v="BOL"/>
    <s v="101779"/>
    <x v="85"/>
    <s v="805434"/>
    <s v="FERRETERIA ECHEVERRIA"/>
    <x v="1"/>
    <s v="LINEA FERREA Y 29 DE JUNIO"/>
    <x v="52"/>
    <s v="O-Pichincha-Yaruqui"/>
    <n v="87"/>
    <x v="73"/>
    <x v="73"/>
    <s v="100014951"/>
    <s v="PEREZ DANILO"/>
    <s v="ZEMU"/>
    <x v="95"/>
    <s v="2"/>
    <s v="Sin Pallet"/>
    <n v="0"/>
    <n v="0"/>
    <x v="0"/>
    <n v="7063.3329999999996"/>
    <n v="4000"/>
    <n v="3063.3330000000001"/>
    <n v="30.4"/>
    <m/>
    <x v="71"/>
    <n v="13"/>
    <s v="13"/>
    <n v="4"/>
    <x v="1"/>
    <n v="0.38"/>
    <n v="7.6"/>
    <s v="TRIMPESAS S.A."/>
    <n v="1013684"/>
    <s v="CASTRO NAVARRETE FRANCISCO ARMANDO"/>
    <x v="95"/>
  </r>
  <r>
    <n v="1002219385"/>
    <s v="UE01"/>
    <x v="28"/>
    <d v="1899-12-30T17:47:00"/>
    <x v="5370"/>
    <s v="9000813339"/>
    <s v="012-022-00318064"/>
    <n v="814.8"/>
    <n v="913.56"/>
    <s v="ZPVN"/>
    <s v="40570822"/>
    <s v="P000034385"/>
    <n v="8002838879"/>
    <x v="4095"/>
    <x v="6"/>
    <x v="6"/>
    <n v="120"/>
    <s v="BOL"/>
    <s v="101779"/>
    <x v="85"/>
    <s v="805434"/>
    <s v="FERRETERIA ECHEVERRIA"/>
    <x v="1"/>
    <s v="LINEA FERREA Y 29 DE JUNIO"/>
    <x v="52"/>
    <s v="O-Pichincha-Yaruqui"/>
    <n v="87"/>
    <x v="73"/>
    <x v="73"/>
    <s v="100014951"/>
    <s v="PEREZ DANILO"/>
    <s v="ZEMU"/>
    <x v="95"/>
    <s v="2"/>
    <s v="Sin Pallet"/>
    <n v="0"/>
    <n v="0"/>
    <x v="0"/>
    <n v="9063.3330000000005"/>
    <n v="6000"/>
    <n v="3063.3330000000001"/>
    <n v="45.6"/>
    <m/>
    <x v="71"/>
    <n v="13"/>
    <s v="13"/>
    <n v="6"/>
    <x v="1"/>
    <n v="0.38"/>
    <n v="7.6000000000000005"/>
    <s v="TRIMPESAS S.A."/>
    <n v="1013684"/>
    <s v="CASTRO NAVARRETE FRANCISCO ARMANDO"/>
    <x v="95"/>
  </r>
  <r>
    <n v="1002219385"/>
    <s v="UE01"/>
    <x v="28"/>
    <d v="1899-12-30T17:47:00"/>
    <x v="5371"/>
    <s v="9000813340"/>
    <s v="012-022-00318065"/>
    <n v="1086.4000000000001"/>
    <n v="1218.08"/>
    <s v="ZPVN"/>
    <s v="40570821"/>
    <s v="P000034384"/>
    <n v="8002838877"/>
    <x v="4095"/>
    <x v="6"/>
    <x v="6"/>
    <n v="160"/>
    <s v="BOL"/>
    <s v="101779"/>
    <x v="85"/>
    <s v="803596"/>
    <s v="FERRETERIA ROCHA YARUQUI"/>
    <x v="1"/>
    <s v="PANAMERICANA E 35"/>
    <x v="52"/>
    <s v="O-Pichincha-Yaruqui"/>
    <n v="87"/>
    <x v="73"/>
    <x v="73"/>
    <s v="100014951"/>
    <s v="PEREZ DANILO"/>
    <s v="ZEMU"/>
    <x v="95"/>
    <s v="2"/>
    <s v="Sin Pallet"/>
    <n v="0"/>
    <n v="0"/>
    <x v="0"/>
    <n v="11063.333000000001"/>
    <n v="8000"/>
    <n v="3063.3330000000001"/>
    <n v="60.8"/>
    <m/>
    <x v="71"/>
    <n v="13"/>
    <s v="13"/>
    <n v="8"/>
    <x v="1"/>
    <n v="0.38"/>
    <n v="7.6"/>
    <s v="TRIMPESAS S.A."/>
    <n v="1013684"/>
    <s v="CASTRO NAVARRETE FRANCISCO ARMANDO"/>
    <x v="95"/>
  </r>
  <r>
    <n v="1002219426"/>
    <s v="UE01"/>
    <x v="28"/>
    <d v="1899-12-30T17:49:00"/>
    <x v="5372"/>
    <s v="9000813343"/>
    <s v="012-022-00318068"/>
    <n v="1836.8"/>
    <n v="2059.44"/>
    <s v="ZPVN"/>
    <s v="40570805"/>
    <s v="0000399206"/>
    <n v="8002838927"/>
    <x v="4096"/>
    <x v="3"/>
    <x v="3"/>
    <n v="280"/>
    <s v="BOL"/>
    <s v="101664"/>
    <x v="8"/>
    <s v="803621"/>
    <s v="ROJAS CARCELEN ARAIDA VANESSA"/>
    <x v="35"/>
    <s v="AV UNIDAD NACIONAL S/N Y GUAYAQUIL"/>
    <x v="53"/>
    <s v="O-Sucumbios-Shushufindi"/>
    <n v="385"/>
    <x v="102"/>
    <x v="102"/>
    <s v="100021206"/>
    <s v="OBANDO ADRIAN"/>
    <s v="ZEMU"/>
    <x v="142"/>
    <s v="2"/>
    <s v="Sin Pallet"/>
    <n v="0"/>
    <n v="0"/>
    <x v="0"/>
    <n v="18506.111000000001"/>
    <n v="14031.111000000001"/>
    <n v="4475"/>
    <n v="347.2"/>
    <m/>
    <x v="100"/>
    <n v="13"/>
    <s v="13"/>
    <n v="14"/>
    <x v="1"/>
    <n v="1.24"/>
    <n v="24.8"/>
    <s v="LA ARMENIA S.A."/>
    <n v="1021912"/>
    <s v="TAPIA MEJIA GEOVANNY FRANCISCO"/>
    <x v="142"/>
  </r>
  <r>
    <n v="1002219426"/>
    <s v="UE01"/>
    <x v="28"/>
    <d v="1899-12-30T17:49:00"/>
    <x v="5373"/>
    <s v="9000813342"/>
    <s v="012-022-00318067"/>
    <n v="545.6"/>
    <n v="611.73"/>
    <s v="ZPVN"/>
    <s v="40570805"/>
    <s v="0000399207"/>
    <n v="8002838928"/>
    <x v="4096"/>
    <x v="4"/>
    <x v="4"/>
    <n v="80"/>
    <s v="BOL"/>
    <s v="101664"/>
    <x v="8"/>
    <s v="803621"/>
    <s v="ROJAS CARCELEN ARAIDA VANESSA"/>
    <x v="35"/>
    <s v="AV UNIDAD NACIONAL S/N Y GUAYAQUIL"/>
    <x v="53"/>
    <s v="O-Sucumbios-Shushufindi"/>
    <n v="385"/>
    <x v="102"/>
    <x v="102"/>
    <s v="100021206"/>
    <s v="OBANDO ADRIAN"/>
    <s v="ZEMU"/>
    <x v="142"/>
    <s v="2"/>
    <s v="Sin Pallet"/>
    <n v="0"/>
    <n v="0"/>
    <x v="0"/>
    <n v="8483.8889999999992"/>
    <n v="4008.8890000000001"/>
    <n v="4475"/>
    <n v="99.2"/>
    <m/>
    <x v="100"/>
    <n v="13"/>
    <s v="13"/>
    <n v="4"/>
    <x v="1"/>
    <n v="1.24"/>
    <n v="24.8"/>
    <s v="LA ARMENIA S.A."/>
    <n v="1021912"/>
    <s v="TAPIA MEJIA GEOVANNY FRANCISCO"/>
    <x v="142"/>
  </r>
  <r>
    <n v="1002219369"/>
    <s v="UE01"/>
    <x v="28"/>
    <d v="1899-12-30T17:53:00"/>
    <x v="5374"/>
    <s v="9000813346"/>
    <s v="012-022-00318069"/>
    <n v="3879.04"/>
    <n v="4349.2"/>
    <s v="ZPVN"/>
    <s v="40570812"/>
    <s v="0000399234"/>
    <n v="8002838860"/>
    <x v="4097"/>
    <x v="2"/>
    <x v="2"/>
    <n v="31.96"/>
    <s v="T"/>
    <s v="101685"/>
    <x v="58"/>
    <s v="802733"/>
    <s v="DESTINO GRANEL CAYAMBE-CAYAMBE"/>
    <x v="19"/>
    <s v="VIA A OLM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1500"/>
    <n v="31960"/>
    <n v="19540"/>
    <n v="112.5"/>
    <m/>
    <x v="73"/>
    <n v="13"/>
    <s v="13"/>
    <n v="31.96"/>
    <x v="1"/>
    <n v="3.5200250312891113"/>
    <n v="3.5200250312891113"/>
    <s v="J.V. TRANSPREMIUN CIA.LTDA"/>
    <n v="1013906"/>
    <s v="VALLEJOS VILLEGAS SAUL EDUARDO"/>
    <x v="108"/>
  </r>
  <r>
    <n v="1002219380"/>
    <s v="UE01"/>
    <x v="28"/>
    <d v="1899-12-30T18:00:00"/>
    <x v="5375"/>
    <s v=""/>
    <s v=""/>
    <n v="0"/>
    <n v="0"/>
    <s v="ZPRC"/>
    <s v="2500109105"/>
    <s v="P000034382"/>
    <n v="8002838872"/>
    <x v="4098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113"/>
    <x v="113"/>
    <s v="100015003"/>
    <s v="CASTRO MILTON"/>
    <s v="ZEMT"/>
    <x v="158"/>
    <s v="1"/>
    <s v="Con Pallet"/>
    <n v="0.05"/>
    <n v="24"/>
    <x v="0"/>
    <n v="38510"/>
    <n v="24070"/>
    <n v="14440"/>
    <n v="129.6"/>
    <m/>
    <x v="111"/>
    <n v="13"/>
    <s v="13"/>
    <n v="24"/>
    <x v="1"/>
    <n v="0.26999999999999996"/>
    <n v="5.3999999999999995"/>
    <s v="TRANSVOLCA S.A."/>
    <n v="1014038"/>
    <s v="CASTRO NAVARRETE MILTON GEOVANNY"/>
    <x v="158"/>
  </r>
  <r>
    <n v="1002219444"/>
    <s v="UE01"/>
    <x v="28"/>
    <d v="1899-12-30T18:07:00"/>
    <x v="5376"/>
    <s v="9000813352"/>
    <s v="012-022-00318071"/>
    <n v="1898.4"/>
    <n v="2128.5"/>
    <s v="ZPVN"/>
    <s v="40570678"/>
    <s v="P000034337"/>
    <n v="8002838947"/>
    <x v="4099"/>
    <x v="7"/>
    <x v="7"/>
    <n v="2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1975"/>
    <n v="14000"/>
    <n v="7975"/>
    <n v="162.4"/>
    <m/>
    <x v="0"/>
    <n v="13"/>
    <s v="13"/>
    <n v="14"/>
    <x v="1"/>
    <n v="0.58000000000000007"/>
    <n v="11.6"/>
    <s v="TRANSPORTE PROPIO"/>
    <n v="1013643"/>
    <s v="POZO TARUPI MARCELO JAVIER"/>
    <x v="61"/>
  </r>
  <r>
    <n v="1002219444"/>
    <s v="UE01"/>
    <x v="28"/>
    <d v="1899-12-30T18:07:00"/>
    <x v="5377"/>
    <s v="9000813351"/>
    <s v="012-022-00318070"/>
    <n v="2676"/>
    <n v="3000.35"/>
    <s v="ZPVN"/>
    <s v="40570677"/>
    <s v="P000034336"/>
    <n v="8002838948"/>
    <x v="4099"/>
    <x v="6"/>
    <x v="6"/>
    <n v="40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7975"/>
    <n v="20000"/>
    <n v="7975"/>
    <n v="232"/>
    <m/>
    <x v="0"/>
    <n v="13"/>
    <s v="13"/>
    <n v="20"/>
    <x v="1"/>
    <n v="0.57999999999999996"/>
    <n v="11.6"/>
    <s v="TRANSPORTE PROPIO"/>
    <n v="1013643"/>
    <s v="POZO TARUPI MARCELO JAVIER"/>
    <x v="61"/>
  </r>
  <r>
    <n v="1002219417"/>
    <s v="UE01"/>
    <x v="28"/>
    <d v="1899-12-30T18:09:00"/>
    <x v="5378"/>
    <s v="9000813354"/>
    <s v="012-022-00318073"/>
    <n v="264.39999999999998"/>
    <n v="296.45"/>
    <s v="ZPVN"/>
    <s v="40570816"/>
    <s v="0000399240"/>
    <n v="8002838915"/>
    <x v="4100"/>
    <x v="3"/>
    <x v="3"/>
    <n v="40"/>
    <s v="BOL"/>
    <s v="105068"/>
    <x v="124"/>
    <s v="807014"/>
    <s v="OBRA SHUSHUFINDI"/>
    <x v="35"/>
    <s v="VIA AL CENTRO COMERCIAL CENTRAL"/>
    <x v="53"/>
    <s v="O-Sucumbios-Shushufindi"/>
    <n v="385"/>
    <x v="87"/>
    <x v="87"/>
    <s v="100019494"/>
    <s v="GUERRERO WILSON"/>
    <s v="ZEMT"/>
    <x v="119"/>
    <s v="2"/>
    <s v="Sin Pallet"/>
    <n v="0"/>
    <n v="0"/>
    <x v="0"/>
    <n v="9964.1669999999995"/>
    <n v="2004.1669999999999"/>
    <n v="7960"/>
    <n v="49.6"/>
    <m/>
    <x v="85"/>
    <n v="13"/>
    <s v="13"/>
    <n v="2"/>
    <x v="1"/>
    <n v="1.24"/>
    <n v="24.8"/>
    <s v="RUTAS COTACACHENSES"/>
    <n v="10007064"/>
    <s v="GUERRERO HUALPA WILSON GILBERTO"/>
    <x v="119"/>
  </r>
  <r>
    <n v="1002219417"/>
    <s v="UE01"/>
    <x v="28"/>
    <d v="1899-12-30T18:09:00"/>
    <x v="5379"/>
    <s v="9000813353"/>
    <s v="012-022-00318072"/>
    <n v="2886.4"/>
    <n v="3236.25"/>
    <s v="ZPVN"/>
    <s v="40570807"/>
    <s v="0000399239"/>
    <n v="8002838914"/>
    <x v="4100"/>
    <x v="3"/>
    <x v="3"/>
    <n v="440"/>
    <s v="BOL"/>
    <s v="101664"/>
    <x v="8"/>
    <s v="810908"/>
    <s v="OBRA SAN ANTONIO"/>
    <x v="35"/>
    <s v="VIA A SHUSHUFINDI KM 11 COMUNIDAD"/>
    <x v="53"/>
    <s v="O-Sucumbios-Shushufindi"/>
    <n v="385"/>
    <x v="87"/>
    <x v="87"/>
    <s v="100019494"/>
    <s v="GUERRERO WILSON"/>
    <s v="ZEMT"/>
    <x v="119"/>
    <s v="2"/>
    <s v="Sin Pallet"/>
    <n v="0"/>
    <n v="0"/>
    <x v="0"/>
    <n v="30005.832999999999"/>
    <n v="22045.832999999999"/>
    <n v="7960"/>
    <n v="545.6"/>
    <m/>
    <x v="85"/>
    <n v="13"/>
    <s v="13"/>
    <n v="22"/>
    <x v="1"/>
    <n v="1.24"/>
    <n v="24.8"/>
    <s v="RUTAS COTACACHENSES"/>
    <n v="10007064"/>
    <s v="GUERRERO HUALPA WILSON GILBERTO"/>
    <x v="119"/>
  </r>
  <r>
    <n v="1002219435"/>
    <s v="UE01"/>
    <x v="28"/>
    <d v="1899-12-30T18:11:00"/>
    <x v="5380"/>
    <s v="9000813357"/>
    <s v="012-022-00318075"/>
    <n v="277.2"/>
    <n v="310.79000000000002"/>
    <s v="ZPVN"/>
    <s v="40570849"/>
    <s v="P000034398"/>
    <n v="8002838938"/>
    <x v="4101"/>
    <x v="7"/>
    <x v="7"/>
    <n v="40"/>
    <s v="BOL"/>
    <s v="101744"/>
    <x v="194"/>
    <s v="800854"/>
    <s v="FERRETERIA FRAGA"/>
    <x v="76"/>
    <s v="EL ANGEL, CALLE ESMERALDAS Y AV. ES"/>
    <x v="130"/>
    <s v="O-Carchi-Elangel"/>
    <n v="91"/>
    <x v="59"/>
    <x v="59"/>
    <s v="100014884"/>
    <s v="CADENA GERARDO"/>
    <s v="ZEMU"/>
    <x v="74"/>
    <s v="2"/>
    <s v="Sin Pallet"/>
    <n v="0"/>
    <n v="0"/>
    <x v="0"/>
    <n v="6538.3329999999996"/>
    <n v="2003.3330000000001"/>
    <n v="4535"/>
    <n v="18.8"/>
    <m/>
    <x v="57"/>
    <n v="13"/>
    <s v="13"/>
    <n v="2"/>
    <x v="1"/>
    <n v="0.47000000000000003"/>
    <n v="9.4"/>
    <s v="GLT LOGISTICS S.A."/>
    <n v="10000368"/>
    <s v="CERVANTES GORDILLO CONSUELO DEL PIL"/>
    <x v="74"/>
  </r>
  <r>
    <n v="1002219435"/>
    <s v="UE01"/>
    <x v="28"/>
    <d v="1899-12-30T18:11:00"/>
    <x v="5381"/>
    <s v="9000813356"/>
    <s v="012-022-00318074"/>
    <n v="2198.4"/>
    <n v="2464.86"/>
    <s v="ZPVN"/>
    <s v="40570848"/>
    <s v="P000034397"/>
    <n v="8002838937"/>
    <x v="4101"/>
    <x v="6"/>
    <x v="6"/>
    <n v="320"/>
    <s v="BOL"/>
    <s v="101744"/>
    <x v="194"/>
    <s v="800854"/>
    <s v="FERRETERIA FRAGA"/>
    <x v="76"/>
    <s v="EL ANGEL, CALLE ESMERALDAS Y AV. ES"/>
    <x v="130"/>
    <s v="O-Carchi-Elangel"/>
    <n v="91"/>
    <x v="59"/>
    <x v="59"/>
    <s v="100014884"/>
    <s v="CADENA GERARDO"/>
    <s v="ZEMU"/>
    <x v="74"/>
    <s v="2"/>
    <s v="Sin Pallet"/>
    <n v="0"/>
    <n v="0"/>
    <x v="0"/>
    <n v="20561.667000000001"/>
    <n v="16026.666999999999"/>
    <n v="4535"/>
    <n v="150.4"/>
    <m/>
    <x v="57"/>
    <n v="13"/>
    <s v="13"/>
    <n v="16"/>
    <x v="1"/>
    <n v="0.47000000000000003"/>
    <n v="9.4"/>
    <s v="GLT LOGISTICS S.A."/>
    <n v="10000368"/>
    <s v="CERVANTES GORDILLO CONSUELO DEL PIL"/>
    <x v="74"/>
  </r>
  <r>
    <n v="1002219343"/>
    <s v="UE01"/>
    <x v="28"/>
    <d v="1899-12-30T18:19:00"/>
    <x v="5382"/>
    <s v="9000813363"/>
    <s v="012-022-00318077"/>
    <n v="1647.71"/>
    <n v="1847.43"/>
    <s v="ZPVN"/>
    <s v="40570749"/>
    <s v="0000399081"/>
    <n v="8002838832"/>
    <x v="4102"/>
    <x v="7"/>
    <x v="7"/>
    <n v="24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  <n v="1014106"/>
    <s v="SANCHEZ PILA FRANKLIN EDUARDO"/>
    <x v="159"/>
  </r>
  <r>
    <n v="1002219343"/>
    <s v="UE01"/>
    <x v="28"/>
    <d v="1899-12-30T18:19:00"/>
    <x v="5383"/>
    <s v="9000813362"/>
    <s v="012-022-00318076"/>
    <n v="1631.16"/>
    <n v="1828.87"/>
    <s v="ZPVN"/>
    <s v="40570749"/>
    <s v="0000399082"/>
    <n v="8002838833"/>
    <x v="4102"/>
    <x v="6"/>
    <x v="6"/>
    <n v="24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  <n v="1014106"/>
    <s v="SANCHEZ PILA FRANKLIN EDUARDO"/>
    <x v="159"/>
  </r>
  <r>
    <n v="1002219461"/>
    <s v="UE01"/>
    <x v="28"/>
    <d v="1899-12-30T18:23:00"/>
    <x v="5384"/>
    <s v="9000813368"/>
    <s v="012-022-00318079"/>
    <n v="1557.6"/>
    <n v="1746.39"/>
    <s v="ZPVN"/>
    <s v="40570772"/>
    <s v="0000399133"/>
    <n v="8002838967"/>
    <x v="4103"/>
    <x v="3"/>
    <x v="3"/>
    <n v="240"/>
    <s v="BOL"/>
    <s v="102962"/>
    <x v="91"/>
    <s v="806672"/>
    <s v="BODEGA PRINCIPAL DICEMFER"/>
    <x v="40"/>
    <s v="PASO LATERAL COLEGIO TENIENTE HUGO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6513.332999999999"/>
    <n v="12013.333000000001"/>
    <n v="4500"/>
    <n v="276"/>
    <m/>
    <x v="104"/>
    <n v="13"/>
    <s v="13"/>
    <n v="12"/>
    <x v="1"/>
    <n v="1.1499999999999999"/>
    <n v="23"/>
    <s v="LA ARMENIA S.A."/>
    <n v="1021623"/>
    <s v="VILLARREAL HIGUERA FERNANDO SALVADO"/>
    <x v="185"/>
  </r>
  <r>
    <n v="1002219461"/>
    <s v="UE01"/>
    <x v="28"/>
    <d v="1899-12-30T18:23:00"/>
    <x v="5385"/>
    <s v="9000813367"/>
    <s v="012-022-00318078"/>
    <n v="810"/>
    <n v="908.18"/>
    <s v="ZPVN"/>
    <s v="40570772"/>
    <s v="0000399131"/>
    <n v="8002838968"/>
    <x v="4103"/>
    <x v="4"/>
    <x v="4"/>
    <n v="120"/>
    <s v="BOL"/>
    <s v="102962"/>
    <x v="91"/>
    <s v="806672"/>
    <s v="BODEGA PRINCIPAL DICEMFER"/>
    <x v="40"/>
    <s v="PASO LATERAL COLEGIO TENIENTE HUGO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0506.666999999999"/>
    <n v="6006.6670000000004"/>
    <n v="4500"/>
    <n v="138"/>
    <m/>
    <x v="104"/>
    <n v="13"/>
    <s v="13"/>
    <n v="6"/>
    <x v="1"/>
    <n v="1.1499999999999999"/>
    <n v="23"/>
    <s v="LA ARMENIA S.A."/>
    <n v="1021623"/>
    <s v="VILLARREAL HIGUERA FERNANDO SALVADO"/>
    <x v="185"/>
  </r>
  <r>
    <n v="1002219398"/>
    <s v="UE01"/>
    <x v="28"/>
    <d v="1899-12-30T18:27:00"/>
    <x v="5386"/>
    <s v="9000813371"/>
    <s v="012-022-00318080"/>
    <n v="3326.4"/>
    <n v="3729.58"/>
    <s v="ZPVN"/>
    <s v="40570796"/>
    <s v="0000399192"/>
    <n v="8002838893"/>
    <x v="4104"/>
    <x v="6"/>
    <x v="6"/>
    <n v="480"/>
    <s v="BOL"/>
    <s v="101694"/>
    <x v="248"/>
    <s v="807246"/>
    <s v="SUCURSAL PUEMBO"/>
    <x v="1"/>
    <s v="AV INTEROCEANICA KM 22"/>
    <x v="61"/>
    <s v="O-Pichincha-Puembo"/>
    <n v="110"/>
    <x v="86"/>
    <x v="86"/>
    <s v="100014867"/>
    <s v="RODRIGUEZ LUIS"/>
    <s v="ZEMT"/>
    <x v="118"/>
    <s v="1"/>
    <s v="Con Pallet"/>
    <n v="0.05"/>
    <n v="24"/>
    <x v="0"/>
    <n v="39020"/>
    <n v="24030"/>
    <n v="14990"/>
    <n v="206.4"/>
    <m/>
    <x v="84"/>
    <n v="13"/>
    <s v="13"/>
    <n v="24"/>
    <x v="1"/>
    <n v="0.43"/>
    <n v="8.6"/>
    <s v="TRIMPESAS S.A."/>
    <n v="1013102"/>
    <s v="VIZCAINO FLORES JENNY NARCISA"/>
    <x v="118"/>
  </r>
  <r>
    <n v="1002219468"/>
    <s v="UE01"/>
    <x v="28"/>
    <d v="1899-12-30T18:30:00"/>
    <x v="5387"/>
    <s v="9000813374"/>
    <s v="012-022-00318081"/>
    <n v="2545.1999999999998"/>
    <n v="2853.69"/>
    <s v="ZPVN"/>
    <s v="40570774"/>
    <s v="0000399135"/>
    <n v="8002838973"/>
    <x v="4105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45"/>
    <x v="45"/>
    <s v="10000932"/>
    <s v="CACOANGO RODRIGO"/>
    <s v="ZEMU"/>
    <x v="55"/>
    <s v="2"/>
    <s v="Sin Pallet"/>
    <n v="0"/>
    <n v="0"/>
    <x v="0"/>
    <n v="26970"/>
    <n v="18020"/>
    <n v="8950"/>
    <n v="381.6"/>
    <m/>
    <x v="43"/>
    <n v="13"/>
    <s v="13"/>
    <n v="18"/>
    <x v="1"/>
    <n v="1.06"/>
    <n v="21.200000000000003"/>
    <s v="TRAPSA C.A."/>
    <n v="1014271"/>
    <s v="GARATE CARDENAS CARLOS VINICIO"/>
    <x v="55"/>
  </r>
  <r>
    <n v="1002219478"/>
    <s v="UE01"/>
    <x v="28"/>
    <d v="1899-12-30T18:32:00"/>
    <x v="5388"/>
    <s v="9000813378"/>
    <s v="012-022-00318082"/>
    <n v="2494.8000000000002"/>
    <n v="2797.19"/>
    <s v="ZPVN"/>
    <s v="40570831"/>
    <s v="0000399250"/>
    <n v="8002838985"/>
    <x v="4106"/>
    <x v="6"/>
    <x v="6"/>
    <n v="360"/>
    <s v="BOL"/>
    <s v="101598"/>
    <x v="236"/>
    <s v="801576"/>
    <s v="BODEGA MACOFER"/>
    <x v="1"/>
    <s v="BODEGA MACOFER / CALLE GUAYACANES"/>
    <x v="98"/>
    <s v="O-Pichincha-Kennedy"/>
    <n v="97.5"/>
    <x v="13"/>
    <x v="13"/>
    <s v="100014839"/>
    <s v="MALDONADO WILZON"/>
    <s v="ZEMU"/>
    <x v="15"/>
    <s v="2"/>
    <s v="Sin Pallet"/>
    <n v="0"/>
    <n v="0"/>
    <x v="0"/>
    <n v="27180"/>
    <n v="18030"/>
    <n v="9150"/>
    <n v="162"/>
    <m/>
    <x v="13"/>
    <n v="13"/>
    <s v="13"/>
    <n v="18"/>
    <x v="1"/>
    <n v="0.45"/>
    <n v="9"/>
    <s v="ALQUINGA&amp;ALQUINGA"/>
    <n v="10003460"/>
    <s v="MALDONADO LASSO WILZON GUIDO"/>
    <x v="15"/>
  </r>
  <r>
    <n v="1002219348"/>
    <s v="UE01"/>
    <x v="28"/>
    <d v="1899-12-30T18:35:00"/>
    <x v="5389"/>
    <s v="9000813379"/>
    <s v="012-022-00318083"/>
    <n v="4068.87"/>
    <n v="4562.04"/>
    <s v="ZPVN"/>
    <s v="40570714"/>
    <s v="0000399025"/>
    <n v="8002838839"/>
    <x v="4107"/>
    <x v="8"/>
    <x v="8"/>
    <n v="32.380000000000003"/>
    <s v="T"/>
    <s v="10000103"/>
    <x v="291"/>
    <s v="807364"/>
    <s v="GRANEL GOVA HORMIGONES"/>
    <x v="1"/>
    <s v="E 35 Y EL GAVILAN"/>
    <x v="114"/>
    <s v="O-Pichincha-Tababela"/>
    <n v="89"/>
    <x v="18"/>
    <x v="18"/>
    <s v="10000844"/>
    <s v="MORALES GARZON ISRAEL ALEJANDRO"/>
    <s v="ZECI"/>
    <x v="198"/>
    <s v="2"/>
    <s v="Sin Pallet"/>
    <n v="0"/>
    <n v="0"/>
    <x v="0"/>
    <n v="52240"/>
    <n v="32380"/>
    <n v="19860"/>
    <n v="183.92"/>
    <m/>
    <x v="18"/>
    <n v="13"/>
    <s v="13"/>
    <n v="32.380000000000003"/>
    <x v="1"/>
    <n v="5.6800494132180352"/>
    <n v="5.6800494132180352"/>
    <s v="LA ARMENIA S.A."/>
    <n v="1021830"/>
    <s v="MORALES GARZON CHRISTIAN SANTIAGO"/>
    <x v="198"/>
  </r>
  <r>
    <n v="1002219433"/>
    <s v="UE01"/>
    <x v="28"/>
    <d v="1899-12-30T18:36:00"/>
    <x v="5390"/>
    <s v="9000811207"/>
    <s v="013-020-00048157"/>
    <n v="2572.8000000000002"/>
    <n v="2884.64"/>
    <s v="ZPDF"/>
    <s v="70178303"/>
    <s v="0000397448"/>
    <n v="8002838935"/>
    <x v="4108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43"/>
    <x v="143"/>
    <s v="100020688"/>
    <s v="RIVERA JENRRI"/>
    <s v="ZETT"/>
    <x v="210"/>
    <s v="2"/>
    <s v="Sin Pallet"/>
    <n v="0"/>
    <n v="0"/>
    <x v="1"/>
    <n v="49750"/>
    <n v="32130"/>
    <n v="17620"/>
    <n v="0"/>
    <m/>
    <x v="140"/>
    <n v="13"/>
    <s v="13"/>
    <n v="32"/>
    <x v="1"/>
    <n v="0"/>
    <n v="0"/>
    <s v="LIDENORTI S.A."/>
    <n v="1013759"/>
    <s v="DURAN VALENCIA CARLOS EFREN"/>
    <x v="210"/>
  </r>
  <r>
    <n v="1002219413"/>
    <s v="UE01"/>
    <x v="28"/>
    <d v="1899-12-30T18:39:00"/>
    <x v="5391"/>
    <s v="9000813381"/>
    <s v="012-022-00318084"/>
    <n v="4231.3999999999996"/>
    <n v="4744.28"/>
    <s v="ZPVN"/>
    <s v="40570777"/>
    <s v="0000399149"/>
    <n v="8002838910"/>
    <x v="4109"/>
    <x v="2"/>
    <x v="2"/>
    <n v="32.200000000000003"/>
    <s v="T"/>
    <s v="101470"/>
    <x v="5"/>
    <s v="806985"/>
    <s v="GRANEL DISPOSTES"/>
    <x v="6"/>
    <s v="CALLE SAN FRANCISCO DE ASIS"/>
    <x v="17"/>
    <s v="O-Cotopaxi-Latacunga"/>
    <n v="198"/>
    <x v="1"/>
    <x v="1"/>
    <s v="100015108"/>
    <s v="RIVERA JULIAN"/>
    <s v="ZECI"/>
    <x v="267"/>
    <s v="2"/>
    <s v="Sin Pallet"/>
    <n v="0"/>
    <n v="0"/>
    <x v="0"/>
    <n v="50460"/>
    <n v="32200"/>
    <n v="18260"/>
    <n v="524.86"/>
    <m/>
    <x v="1"/>
    <n v="13"/>
    <s v="13"/>
    <n v="32.200000000000003"/>
    <x v="1"/>
    <n v="16.3"/>
    <n v="16.3"/>
    <s v="TRANSCONCEM CIA. LTDA."/>
    <n v="1013227"/>
    <s v="COMPAÑIA DE TRANSPORTE PESADO"/>
    <x v="267"/>
  </r>
  <r>
    <n v="1002219402"/>
    <s v="UE01"/>
    <x v="28"/>
    <d v="1899-12-30T18:41:00"/>
    <x v="5392"/>
    <s v="9000813386"/>
    <s v="012-022-00318085"/>
    <n v="3271.78"/>
    <n v="3668.34"/>
    <s v="ZPVN"/>
    <s v="40570811"/>
    <s v="0000399224"/>
    <n v="8002838897"/>
    <x v="4110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85"/>
    <x v="85"/>
    <s v="100015010"/>
    <s v="RIVERA JOSE"/>
    <s v="ZEMT"/>
    <x v="117"/>
    <s v="1"/>
    <s v="Con Pallet"/>
    <n v="0.05"/>
    <n v="24"/>
    <x v="0"/>
    <n v="39780"/>
    <n v="24020"/>
    <n v="15760"/>
    <n v="91.2"/>
    <m/>
    <x v="83"/>
    <n v="13"/>
    <s v="13"/>
    <n v="24"/>
    <x v="1"/>
    <n v="0.19"/>
    <n v="3.8000000000000003"/>
    <s v="LIDENORTI S.A."/>
    <n v="1020716"/>
    <s v="RIVADENEIRA AYALA BERTHA NARCIZA"/>
    <x v="117"/>
  </r>
  <r>
    <n v="1002219473"/>
    <s v="UE01"/>
    <x v="28"/>
    <d v="1899-12-30T18:42:00"/>
    <x v="5393"/>
    <s v="9000813391"/>
    <s v="012-022-00318087"/>
    <n v="2080"/>
    <n v="2332.11"/>
    <s v="ZPVN"/>
    <s v="40570720"/>
    <s v="P000034360"/>
    <n v="8002838980"/>
    <x v="4111"/>
    <x v="3"/>
    <x v="3"/>
    <n v="320"/>
    <s v="BOL"/>
    <s v="101688"/>
    <x v="23"/>
    <s v="801266"/>
    <s v="BOD.CORDOVA ALTAMIRA"/>
    <x v="15"/>
    <s v="ELOY ALFARO S/N Y SALINAS NAPO, TEN"/>
    <x v="21"/>
    <s v="O-Napo-Tena"/>
    <n v="258"/>
    <x v="72"/>
    <x v="72"/>
    <s v="100016005"/>
    <s v="POZO EDGAR"/>
    <s v="ZEMT"/>
    <x v="179"/>
    <s v="1"/>
    <s v="Con Pallet"/>
    <n v="0.05"/>
    <n v="16"/>
    <x v="0"/>
    <n v="24316.667000000001"/>
    <n v="16026.666999999999"/>
    <n v="8290"/>
    <n v="288"/>
    <m/>
    <x v="70"/>
    <n v="13"/>
    <s v="13"/>
    <n v="16"/>
    <x v="1"/>
    <n v="0.9"/>
    <n v="18"/>
    <s v="LIDENORTI S.A."/>
    <n v="1013538"/>
    <s v="ROSERO TAFUR JOSE STALIN"/>
    <x v="179"/>
  </r>
  <r>
    <n v="1002219473"/>
    <s v="UE01"/>
    <x v="28"/>
    <d v="1899-12-30T18:42:00"/>
    <x v="5394"/>
    <s v="9000813390"/>
    <s v="012-022-00318086"/>
    <n v="1083.2"/>
    <n v="1214.49"/>
    <s v="ZPVN"/>
    <s v="40570719"/>
    <s v="P000034359"/>
    <n v="8002838979"/>
    <x v="4111"/>
    <x v="4"/>
    <x v="4"/>
    <n v="160"/>
    <s v="BOL"/>
    <s v="101688"/>
    <x v="23"/>
    <s v="801266"/>
    <s v="BOD.CORDOVA ALTAMIRA"/>
    <x v="15"/>
    <s v="ELOY ALFARO S/N Y SALINAS NAPO, TEN"/>
    <x v="21"/>
    <s v="O-Napo-Tena"/>
    <n v="258"/>
    <x v="72"/>
    <x v="72"/>
    <s v="100016005"/>
    <s v="POZO EDGAR"/>
    <s v="ZEMT"/>
    <x v="179"/>
    <s v="1"/>
    <s v="Con Pallet"/>
    <n v="0.05"/>
    <n v="8"/>
    <x v="0"/>
    <n v="16303.333000000001"/>
    <n v="8013.3329999999996"/>
    <n v="8290"/>
    <n v="144"/>
    <m/>
    <x v="70"/>
    <n v="13"/>
    <s v="13"/>
    <n v="8"/>
    <x v="1"/>
    <n v="0.9"/>
    <n v="18"/>
    <s v="LIDENORTI S.A."/>
    <n v="1013538"/>
    <s v="ROSERO TAFUR JOSE STALIN"/>
    <x v="179"/>
  </r>
  <r>
    <n v="1002219377"/>
    <s v="UE01"/>
    <x v="28"/>
    <d v="1899-12-30T18:45:00"/>
    <x v="5395"/>
    <s v="9000813393"/>
    <s v="012-022-00318088"/>
    <n v="3278.88"/>
    <n v="3676.31"/>
    <s v="ZPVN"/>
    <s v="40570791"/>
    <s v="P000034377"/>
    <n v="8002838867"/>
    <x v="4112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52"/>
    <x v="152"/>
    <s v="10006521"/>
    <s v="ANANGONO GARCIA NELSON PABLO"/>
    <s v="ZEMT"/>
    <x v="226"/>
    <s v="1"/>
    <s v="Con Pallet"/>
    <n v="0.05"/>
    <n v="24"/>
    <x v="0"/>
    <n v="37740"/>
    <n v="24030"/>
    <n v="13710"/>
    <n v="100.8"/>
    <m/>
    <x v="149"/>
    <n v="13"/>
    <s v="13"/>
    <n v="24"/>
    <x v="1"/>
    <n v="0.21"/>
    <n v="4.2"/>
    <s v="TRANSSJQ S.A."/>
    <n v="10004775"/>
    <s v="ROSERO REYES KAREN AMPARO"/>
    <x v="226"/>
  </r>
  <r>
    <n v="1002219498"/>
    <s v="UE01"/>
    <x v="28"/>
    <d v="1899-12-30T18:49:00"/>
    <x v="5396"/>
    <s v="9000813395"/>
    <s v="012-022-00318089"/>
    <n v="2476.8000000000002"/>
    <n v="2777.01"/>
    <s v="ZPVN"/>
    <s v="40570802"/>
    <s v="0000399201"/>
    <n v="8002839008"/>
    <x v="4113"/>
    <x v="4"/>
    <x v="4"/>
    <n v="360"/>
    <s v="BOL"/>
    <s v="102829"/>
    <x v="252"/>
    <s v="811133"/>
    <s v="OBRA CHIPAL"/>
    <x v="17"/>
    <s v="CALLE PRINCIPAL RECINTO CHIPAL"/>
    <x v="23"/>
    <s v="O-Pichincha-Mindo"/>
    <n v="168"/>
    <x v="131"/>
    <x v="131"/>
    <s v="10008262"/>
    <s v="AYALA VIVAS EDISON SANTIAGO"/>
    <s v="ZEMU"/>
    <x v="188"/>
    <s v="2"/>
    <s v="Sin Pallet"/>
    <n v="0"/>
    <n v="0"/>
    <x v="0"/>
    <n v="27330"/>
    <n v="18040"/>
    <n v="9290"/>
    <n v="244.8"/>
    <m/>
    <x v="129"/>
    <n v="13"/>
    <s v="13"/>
    <n v="18"/>
    <x v="1"/>
    <n v="0.68"/>
    <n v="13.600000000000001"/>
    <s v="SETRAINCE"/>
    <n v="1013806"/>
    <s v="LOPEZ FREDY HERNAN"/>
    <x v="188"/>
  </r>
  <r>
    <n v="1002219487"/>
    <s v="UE01"/>
    <x v="28"/>
    <d v="1899-12-30T18:51:00"/>
    <x v="5397"/>
    <s v="9000813396"/>
    <s v="012-022-00318090"/>
    <n v="4271.16"/>
    <n v="4788.8500000000004"/>
    <s v="ZPVN"/>
    <s v="40570861"/>
    <s v="P000034402"/>
    <n v="8002838997"/>
    <x v="4114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230"/>
    <n v="33070"/>
    <n v="17160"/>
    <n v="620.4"/>
    <m/>
    <x v="56"/>
    <n v="13"/>
    <s v="13"/>
    <n v="33"/>
    <x v="1"/>
    <n v="0.94"/>
    <n v="18.8"/>
    <s v="TRANSPORTE PROPIO"/>
    <n v="1017790"/>
    <s v="PANIMBOZA CHAMBA NANCY PAULINA"/>
    <x v="73"/>
  </r>
  <r>
    <n v="1002219477"/>
    <s v="UE01"/>
    <x v="28"/>
    <d v="1899-12-30T18:51:00"/>
    <x v="5398"/>
    <s v=""/>
    <s v=""/>
    <n v="0"/>
    <n v="0"/>
    <s v="ZPRC"/>
    <s v="2500109080"/>
    <s v="0000398976"/>
    <n v="8002838984"/>
    <x v="411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530"/>
    <n v="32060"/>
    <n v="18470"/>
    <n v="288"/>
    <m/>
    <x v="96"/>
    <n v="13"/>
    <s v="13"/>
    <n v="32"/>
    <x v="1"/>
    <n v="0.45"/>
    <n v="9"/>
    <s v="TRANSPORTE PROPIO"/>
    <n v="1014509"/>
    <s v="COMERCIAL MICHELENA S.A."/>
    <x v="138"/>
  </r>
  <r>
    <n v="1002219497"/>
    <s v="UE01"/>
    <x v="28"/>
    <d v="1899-12-30T18:59:00"/>
    <x v="5399"/>
    <s v="9000813026"/>
    <s v="013-020-00048327"/>
    <n v="2432.56"/>
    <n v="2727.4"/>
    <s v="ZPDF"/>
    <s v="70178832"/>
    <s v="0000399005"/>
    <n v="8002839007"/>
    <x v="4116"/>
    <x v="6"/>
    <x v="6"/>
    <n v="360"/>
    <s v="BOL"/>
    <s v="103008"/>
    <x v="94"/>
    <s v="805230"/>
    <s v="BLANCA SANTAFE"/>
    <x v="1"/>
    <s v="AV. ANTONIO JOSE DE SUCRE"/>
    <x v="171"/>
    <s v="O-Pichincha-Cotocollao"/>
    <n v="95.7"/>
    <x v="130"/>
    <x v="130"/>
    <s v="100014950"/>
    <s v="MONTESDEOCA JORGE"/>
    <s v="ZEMU"/>
    <x v="187"/>
    <s v="2"/>
    <s v="Sin Pallet"/>
    <n v="0"/>
    <n v="0"/>
    <x v="0"/>
    <n v="27080"/>
    <n v="18020"/>
    <n v="9060"/>
    <n v="162"/>
    <m/>
    <x v="128"/>
    <n v="13"/>
    <s v="13"/>
    <n v="18"/>
    <x v="1"/>
    <n v="0.45"/>
    <n v="9"/>
    <s v="LIDENORTI S.A."/>
    <n v="1014151"/>
    <s v="VEGA RUIZ WILSON MARCELO"/>
    <x v="187"/>
  </r>
  <r>
    <n v="1002219408"/>
    <s v="UE01"/>
    <x v="28"/>
    <d v="1899-12-30T19:04:00"/>
    <x v="5400"/>
    <s v="9000809717"/>
    <s v="013-020-00048107"/>
    <n v="3707.56"/>
    <n v="4156.9399999999996"/>
    <s v="ZPDF"/>
    <s v="70177988"/>
    <s v="0000398793"/>
    <n v="8002838904"/>
    <x v="4117"/>
    <x v="1"/>
    <x v="1"/>
    <n v="31.58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50140"/>
    <n v="31580"/>
    <n v="18560"/>
    <n v="0"/>
    <m/>
    <x v="1"/>
    <n v="13"/>
    <s v="13"/>
    <n v="31.58"/>
    <x v="1"/>
    <n v="0"/>
    <n v="0"/>
    <s v="TRANSCONCEM CIA. LTDA."/>
    <n v="1013227"/>
    <s v="COMPAÑIA DE TRANSPORTE PESADO"/>
    <x v="271"/>
  </r>
  <r>
    <n v="1002219499"/>
    <s v="UE01"/>
    <x v="28"/>
    <d v="1899-12-30T19:05:00"/>
    <x v="5401"/>
    <s v="9000813398"/>
    <s v="012-022-00318091"/>
    <n v="2494.8000000000002"/>
    <n v="2797.19"/>
    <s v="ZPVN"/>
    <s v="40570866"/>
    <s v="0000399321"/>
    <n v="8002839009"/>
    <x v="4118"/>
    <x v="6"/>
    <x v="6"/>
    <n v="360"/>
    <s v="BOL"/>
    <s v="101605"/>
    <x v="317"/>
    <s v="800999"/>
    <s v="BODEGA CHAVEZ XIOMAR"/>
    <x v="1"/>
    <s v="VIA INTEROCEANICA KM. 17 Y BUENA"/>
    <x v="10"/>
    <s v="O-Pichincha-Tumbaco"/>
    <n v="110"/>
    <x v="39"/>
    <x v="39"/>
    <s v="100014979"/>
    <s v="REALPE RICARDO"/>
    <s v="ZEMU"/>
    <x v="156"/>
    <s v="2"/>
    <s v="Sin Pallet"/>
    <n v="0"/>
    <n v="0"/>
    <x v="0"/>
    <n v="26890"/>
    <n v="18040"/>
    <n v="8850"/>
    <n v="165.6"/>
    <m/>
    <x v="37"/>
    <n v="13"/>
    <s v="13"/>
    <n v="18"/>
    <x v="1"/>
    <n v="0.45999999999999996"/>
    <n v="9.1999999999999993"/>
    <s v="TRANSPIONER S.A."/>
    <n v="1014100"/>
    <s v="SIGUENZA PARRA FROILAN ALEJANDRO"/>
    <x v="156"/>
  </r>
  <r>
    <n v="1002219557"/>
    <s v="UE01"/>
    <x v="28"/>
    <d v="1899-12-30T19:10:00"/>
    <x v="5402"/>
    <s v="9000813399"/>
    <s v="012-022-00318092"/>
    <n v="2304.9"/>
    <n v="2584.27"/>
    <s v="ZPVN"/>
    <s v="40570867"/>
    <s v="P000034407"/>
    <n v="8002839069"/>
    <x v="4119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030"/>
    <n v="18030"/>
    <n v="9000"/>
    <n v="266.39999999999998"/>
    <m/>
    <x v="7"/>
    <n v="13"/>
    <s v="13"/>
    <n v="18"/>
    <x v="1"/>
    <n v="0.74"/>
    <n v="14.799999999999999"/>
    <s v="TRANSPORTE PROPIO"/>
    <n v="1013388"/>
    <s v="CAMPAÑA MALDONADO BLANCA CECILIA"/>
    <x v="89"/>
  </r>
  <r>
    <n v="1002219391"/>
    <s v="UE01"/>
    <x v="28"/>
    <d v="1899-12-30T19:11:00"/>
    <x v="5403"/>
    <s v="9000813400"/>
    <s v="012-022-00318093"/>
    <n v="3238.68"/>
    <n v="3631.23"/>
    <s v="ZPVN"/>
    <s v="40570811"/>
    <s v="0000399223"/>
    <n v="8002838884"/>
    <x v="4120"/>
    <x v="6"/>
    <x v="6"/>
    <n v="480"/>
    <s v="BOL"/>
    <s v="101446"/>
    <x v="48"/>
    <s v="800790"/>
    <s v="FERROELECTRICO 3"/>
    <x v="9"/>
    <s v="CALLE SUCRE 13-13 Y ROSALIA ROSALES"/>
    <x v="11"/>
    <s v="O-Imbabura-Ibarra"/>
    <n v="30"/>
    <x v="62"/>
    <x v="62"/>
    <s v="100014851"/>
    <s v="MEDIAVILLA LUIS"/>
    <s v="ZEMT"/>
    <x v="78"/>
    <s v="1"/>
    <s v="Con Pallet"/>
    <n v="0.05"/>
    <n v="24"/>
    <x v="0"/>
    <n v="40090"/>
    <n v="24050"/>
    <n v="16040"/>
    <n v="91.2"/>
    <m/>
    <x v="60"/>
    <n v="13"/>
    <s v="13"/>
    <n v="24"/>
    <x v="1"/>
    <n v="0.19"/>
    <n v="3.8000000000000003"/>
    <s v="SANJOPAS S.A."/>
    <n v="1013493"/>
    <s v="MEDIAVILLA PERUGACHI LUIS ALFONSO"/>
    <x v="78"/>
  </r>
  <r>
    <n v="1002219502"/>
    <s v="UE01"/>
    <x v="28"/>
    <d v="1899-12-30T19:13:00"/>
    <x v="5404"/>
    <s v="9000813402"/>
    <s v="012-022-00318094"/>
    <n v="4158"/>
    <n v="4661.9799999999996"/>
    <s v="ZPVN"/>
    <s v="40570841"/>
    <s v="0000399269"/>
    <n v="8002839012"/>
    <x v="4121"/>
    <x v="3"/>
    <x v="3"/>
    <n v="660"/>
    <s v="BOL"/>
    <s v="101664"/>
    <x v="8"/>
    <s v="800768"/>
    <s v="LA CASA DEL HIERRO"/>
    <x v="12"/>
    <s v="CALLE 7MA"/>
    <x v="14"/>
    <s v="O-Losrios-Quevedo"/>
    <n v="345"/>
    <x v="103"/>
    <x v="103"/>
    <s v="100015029"/>
    <s v="CUASPA MANUEL"/>
    <s v="ZETT"/>
    <x v="172"/>
    <s v="2"/>
    <s v="Sin Pallet"/>
    <n v="0"/>
    <n v="0"/>
    <x v="0"/>
    <n v="50960"/>
    <n v="33060"/>
    <n v="17900"/>
    <n v="679.8"/>
    <m/>
    <x v="101"/>
    <n v="13"/>
    <s v="13"/>
    <n v="33"/>
    <x v="1"/>
    <n v="1.03"/>
    <n v="20.599999999999998"/>
    <s v="TRAPSA C.A."/>
    <n v="1013573"/>
    <s v="CUASPA PEREZ SEGUNDO MANUEL"/>
    <x v="172"/>
  </r>
  <r>
    <n v="1002219419"/>
    <s v="UE01"/>
    <x v="28"/>
    <d v="1899-12-30T19:18:00"/>
    <x v="5405"/>
    <s v="9000813403"/>
    <s v="012-022-00318095"/>
    <n v="3932.86"/>
    <n v="4409.54"/>
    <s v="ZPVN"/>
    <s v="40570726"/>
    <s v="0000399059"/>
    <n v="8002838920"/>
    <x v="4122"/>
    <x v="2"/>
    <x v="2"/>
    <n v="32.049999999999997"/>
    <s v="T"/>
    <s v="10006962"/>
    <x v="127"/>
    <s v="810367"/>
    <s v="GRANEL BODEGA PRINCIPAL"/>
    <x v="27"/>
    <s v="CALLE F Y CALLE 4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170"/>
    <n v="32050"/>
    <n v="19120"/>
    <n v="656.38"/>
    <m/>
    <x v="78"/>
    <n v="13"/>
    <s v="13"/>
    <n v="32.049999999999997"/>
    <x v="1"/>
    <n v="20.479875195007804"/>
    <n v="20.479875195007804"/>
    <s v="CASTRO HERMANOS S.A."/>
    <n v="1013576"/>
    <s v="CASTRO SALGADO LUCIO OSWALDO"/>
    <x v="105"/>
  </r>
  <r>
    <n v="1002219548"/>
    <s v="UE01"/>
    <x v="28"/>
    <d v="1899-12-30T19:19:00"/>
    <x v="5406"/>
    <s v="9000813405"/>
    <s v="012-022-00318097"/>
    <n v="1278.53"/>
    <n v="1433.49"/>
    <s v="ZPVN"/>
    <s v="40570865"/>
    <s v="P000034406"/>
    <n v="8002839059"/>
    <x v="4123"/>
    <x v="7"/>
    <x v="7"/>
    <n v="200"/>
    <s v="BOL"/>
    <s v="101680"/>
    <x v="12"/>
    <s v="801408"/>
    <s v="BODEG NARANJO PUJILI"/>
    <x v="10"/>
    <s v="BODEG NARANJO PUJILI / VIA A PUJILI"/>
    <x v="12"/>
    <s v="O-Cotopaxi-Pujili"/>
    <n v="205"/>
    <x v="16"/>
    <x v="16"/>
    <s v="100022266"/>
    <s v="CALDERON REYES SEGUNDO JORGE"/>
    <s v="ZEMU"/>
    <x v="21"/>
    <s v="2"/>
    <s v="Sin Pallet"/>
    <n v="0"/>
    <n v="0"/>
    <x v="0"/>
    <n v="14542.222"/>
    <n v="10022.222"/>
    <n v="4520"/>
    <n v="156"/>
    <m/>
    <x v="16"/>
    <n v="13"/>
    <s v="13"/>
    <n v="10"/>
    <x v="1"/>
    <n v="0.78"/>
    <n v="15.6"/>
    <s v="LA ARMENIA S.A."/>
    <n v="1020060"/>
    <s v="FUERTES RUEDA HUGO BALDOMERO"/>
    <x v="21"/>
  </r>
  <r>
    <n v="1002219548"/>
    <s v="UE01"/>
    <x v="28"/>
    <d v="1899-12-30T19:19:00"/>
    <x v="5407"/>
    <s v="9000813404"/>
    <s v="012-022-00318096"/>
    <n v="1016.52"/>
    <n v="1139.73"/>
    <s v="ZPVN"/>
    <s v="40570864"/>
    <s v="P000034405"/>
    <n v="8002839058"/>
    <x v="4123"/>
    <x v="6"/>
    <x v="6"/>
    <n v="160"/>
    <s v="BOL"/>
    <s v="101680"/>
    <x v="12"/>
    <s v="801408"/>
    <s v="BODEG NARANJO PUJILI"/>
    <x v="10"/>
    <s v="BODEG NARANJO PUJILI / VIA A PUJILI"/>
    <x v="12"/>
    <s v="O-Cotopaxi-Pujili"/>
    <n v="205"/>
    <x v="16"/>
    <x v="16"/>
    <s v="100022266"/>
    <s v="CALDERON REYES SEGUNDO JORGE"/>
    <s v="ZEMU"/>
    <x v="21"/>
    <s v="2"/>
    <s v="Sin Pallet"/>
    <n v="0"/>
    <n v="0"/>
    <x v="0"/>
    <n v="12537.778"/>
    <n v="8017.7780000000002"/>
    <n v="4520"/>
    <n v="124.8"/>
    <m/>
    <x v="16"/>
    <n v="13"/>
    <s v="13"/>
    <n v="8"/>
    <x v="1"/>
    <n v="0.78"/>
    <n v="15.6"/>
    <s v="LA ARMENIA S.A."/>
    <n v="1020060"/>
    <s v="FUERTES RUEDA HUGO BALDOMERO"/>
    <x v="21"/>
  </r>
  <r>
    <n v="1002219374"/>
    <s v="UE01"/>
    <x v="28"/>
    <d v="1899-12-30T19:27:00"/>
    <x v="5408"/>
    <s v="9000811207"/>
    <s v="013-020-00048157"/>
    <n v="2572.8000000000002"/>
    <n v="2884.64"/>
    <s v="ZPDF"/>
    <s v="70178303"/>
    <s v="0000397445"/>
    <n v="8002838864"/>
    <x v="412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1"/>
    <x v="181"/>
    <s v="10003471"/>
    <s v="CUASES POTOSI HENRY SEGUNDO"/>
    <s v="ZETT"/>
    <x v="292"/>
    <s v="2"/>
    <s v="Sin Pallet"/>
    <n v="0"/>
    <n v="0"/>
    <x v="1"/>
    <n v="50090"/>
    <n v="32070"/>
    <n v="18020"/>
    <n v="0"/>
    <m/>
    <x v="175"/>
    <n v="13"/>
    <s v="13"/>
    <n v="32"/>
    <x v="1"/>
    <n v="0"/>
    <n v="0"/>
    <s v="LIDENORTI S.A."/>
    <n v="10008163"/>
    <s v="ESPARZA MENDEZ KEVIN ISRAEL"/>
    <x v="290"/>
  </r>
  <r>
    <n v="1002219310"/>
    <s v="UE01"/>
    <x v="28"/>
    <d v="1899-12-30T19:31:00"/>
    <x v="5409"/>
    <s v="9000811207"/>
    <s v="013-020-00048157"/>
    <n v="2572.8000000000002"/>
    <n v="2884.64"/>
    <s v="ZPDF"/>
    <s v="70178303"/>
    <s v="0000397444"/>
    <n v="8002838801"/>
    <x v="412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"/>
    <x v="18"/>
    <s v="100018122"/>
    <s v="YAR DIEGO"/>
    <s v="ZETT"/>
    <x v="293"/>
    <s v="2"/>
    <s v="Sin Pallet"/>
    <n v="0"/>
    <n v="0"/>
    <x v="1"/>
    <n v="50260"/>
    <n v="32010"/>
    <n v="18250"/>
    <n v="0"/>
    <m/>
    <x v="18"/>
    <n v="13"/>
    <s v="13"/>
    <n v="32"/>
    <x v="1"/>
    <n v="0"/>
    <n v="0"/>
    <s v="LA ARMENIA S.A."/>
    <n v="1021830"/>
    <s v="MORALES GARZON CHRISTIAN SANTIAGO"/>
    <x v="291"/>
  </r>
  <r>
    <n v="1002219514"/>
    <s v="UE01"/>
    <x v="28"/>
    <d v="1899-12-30T19:33:00"/>
    <x v="5410"/>
    <s v="9000813408"/>
    <s v="012-022-00318098"/>
    <n v="3271.78"/>
    <n v="3668.34"/>
    <s v="ZPVN"/>
    <s v="40570811"/>
    <s v="0000399226"/>
    <n v="8002839025"/>
    <x v="4126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34"/>
    <x v="134"/>
    <s v="100015025"/>
    <s v="ARCINIEGA OSWALDO"/>
    <s v="ZEMT"/>
    <x v="192"/>
    <s v="1"/>
    <s v="Con Pallet"/>
    <n v="0.05"/>
    <n v="24"/>
    <x v="0"/>
    <n v="39690"/>
    <n v="24050"/>
    <n v="15640"/>
    <n v="91.2"/>
    <m/>
    <x v="132"/>
    <n v="13"/>
    <s v="13"/>
    <n v="24"/>
    <x v="1"/>
    <n v="0.19"/>
    <n v="3.8000000000000003"/>
    <s v="LIDENORTI S.A."/>
    <n v="1013581"/>
    <s v="BARRERA GALLEGOS FRANKLIN GUILLERMO"/>
    <x v="192"/>
  </r>
  <r>
    <n v="1002219572"/>
    <s v="UE01"/>
    <x v="28"/>
    <d v="1899-12-30T19:35:00"/>
    <x v="5411"/>
    <s v="9000813409"/>
    <s v="012-022-00318099"/>
    <n v="3259.87"/>
    <n v="3654.98"/>
    <s v="ZPVN"/>
    <s v="40570786"/>
    <s v="0000399172"/>
    <n v="8002839083"/>
    <x v="4127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21"/>
    <x v="121"/>
    <s v="100014956"/>
    <s v="ENRIQUEZ PABLO"/>
    <s v="ZEMT"/>
    <x v="170"/>
    <s v="1"/>
    <s v="Con Pallet"/>
    <n v="0.05"/>
    <n v="24"/>
    <x v="0"/>
    <n v="40780"/>
    <n v="24040"/>
    <n v="16740"/>
    <n v="216"/>
    <m/>
    <x v="119"/>
    <n v="13"/>
    <s v="13"/>
    <n v="24"/>
    <x v="1"/>
    <n v="0.45"/>
    <n v="9"/>
    <s v="LIDENORTI S.A."/>
    <n v="1013565"/>
    <s v="ESPARZA ESPINOZA JIMMY ERNESTO"/>
    <x v="170"/>
  </r>
  <r>
    <n v="1002219481"/>
    <s v="UE01"/>
    <x v="28"/>
    <d v="1899-12-30T19:39:00"/>
    <x v="5412"/>
    <s v="9000813410"/>
    <s v="012-022-00318100"/>
    <n v="3933.43"/>
    <n v="4410.1899999999996"/>
    <s v="ZPVN"/>
    <s v="40569255"/>
    <s v="0000399159"/>
    <n v="8002838988"/>
    <x v="4128"/>
    <x v="8"/>
    <x v="8"/>
    <n v="31.86"/>
    <s v="T"/>
    <s v="101615"/>
    <x v="178"/>
    <s v="802179"/>
    <s v="GRANEL DESTI/PLANTA"/>
    <x v="1"/>
    <s v="AV. 6 DE DICIEMBRE N59-10 JUAN MOLI"/>
    <x v="31"/>
    <s v="O-Pichincha-Comitedelpueblo"/>
    <n v="94.6"/>
    <x v="1"/>
    <x v="1"/>
    <s v="100019073"/>
    <s v="ROMERO EDWIN"/>
    <s v="ZECI"/>
    <x v="261"/>
    <s v="2"/>
    <s v="Sin Pallet"/>
    <n v="0"/>
    <n v="0"/>
    <x v="0"/>
    <n v="50340"/>
    <n v="31860"/>
    <n v="18480"/>
    <n v="274.31"/>
    <m/>
    <x v="1"/>
    <n v="13"/>
    <s v="13"/>
    <n v="31.86"/>
    <x v="1"/>
    <n v="8.6098556183301955"/>
    <n v="8.6098556183301955"/>
    <s v="TRANSCONCEM CIA. LTDA."/>
    <n v="1013227"/>
    <s v="COMPAÑIA DE TRANSPORTE PESADO"/>
    <x v="261"/>
  </r>
  <r>
    <n v="1002219578"/>
    <s v="UE01"/>
    <x v="28"/>
    <d v="1899-12-30T19:40:00"/>
    <x v="5413"/>
    <s v="9000813411"/>
    <s v="012-022-00318101"/>
    <n v="2365.1999999999998"/>
    <n v="2651.87"/>
    <s v="ZPVN"/>
    <s v="40570828"/>
    <s v="0000399248"/>
    <n v="8002839089"/>
    <x v="4129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10"/>
    <n v="9190"/>
    <n v="324"/>
    <m/>
    <x v="99"/>
    <n v="13"/>
    <s v="13"/>
    <n v="18"/>
    <x v="1"/>
    <n v="0.9"/>
    <n v="18"/>
    <s v="TRANSPORTE PROPIO"/>
    <n v="1017789"/>
    <s v="GALARZA PONCE FABIOLA CATHERINE"/>
    <x v="141"/>
  </r>
  <r>
    <n v="1002219488"/>
    <s v="UE01"/>
    <x v="28"/>
    <d v="1899-12-30T19:44:00"/>
    <x v="5414"/>
    <s v="9000811207"/>
    <s v="013-020-00048157"/>
    <n v="2572.8000000000002"/>
    <n v="2884.64"/>
    <s v="ZPDF"/>
    <s v="70178303"/>
    <s v="0000397477"/>
    <n v="8002838998"/>
    <x v="413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8"/>
    <x v="38"/>
    <s v="100014835"/>
    <s v="VINUEZA EDISON"/>
    <s v="ZETT"/>
    <x v="46"/>
    <s v="2"/>
    <s v="Sin Pallet"/>
    <n v="0"/>
    <n v="0"/>
    <x v="1"/>
    <n v="49970"/>
    <n v="32040"/>
    <n v="17930"/>
    <n v="0"/>
    <m/>
    <x v="36"/>
    <n v="13"/>
    <s v="13"/>
    <n v="32"/>
    <x v="1"/>
    <n v="0"/>
    <n v="0"/>
    <s v="TRIMPESAS S.A."/>
    <n v="1014018"/>
    <s v="VINUEZA PINTO EDISON CRISTOBAL"/>
    <x v="46"/>
  </r>
  <r>
    <n v="1002219493"/>
    <s v="UE01"/>
    <x v="28"/>
    <d v="1899-12-30T19:57:00"/>
    <x v="5415"/>
    <s v="9000811207"/>
    <s v="013-020-00048157"/>
    <n v="2572.8000000000002"/>
    <n v="2884.64"/>
    <s v="ZPDF"/>
    <s v="70178303"/>
    <s v="0000397483"/>
    <n v="8002839003"/>
    <x v="4131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42"/>
    <x v="42"/>
    <s v="100014842"/>
    <s v="ANRRANGO VICTOR"/>
    <s v="ZETT"/>
    <x v="51"/>
    <s v="2"/>
    <s v="Sin Pallet"/>
    <n v="0"/>
    <n v="0"/>
    <x v="1"/>
    <n v="50120"/>
    <n v="32060"/>
    <n v="18060"/>
    <n v="0"/>
    <m/>
    <x v="40"/>
    <n v="13"/>
    <s v="13"/>
    <n v="32"/>
    <x v="1"/>
    <n v="0"/>
    <n v="0"/>
    <s v="TRANSSJQ S.A."/>
    <n v="1014103"/>
    <s v="ANRRANGO CALDERON VICTOR HUGO"/>
    <x v="51"/>
  </r>
  <r>
    <n v="1002219605"/>
    <s v="UE01"/>
    <x v="28"/>
    <d v="1899-12-30T19:59:00"/>
    <x v="5416"/>
    <s v=""/>
    <s v=""/>
    <n v="0"/>
    <n v="0"/>
    <s v="ZPRC"/>
    <s v="2500109115"/>
    <s v="P000034415"/>
    <n v="8002839123"/>
    <x v="4132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4957.058999999999"/>
    <n v="6007.0590000000002"/>
    <n v="8950"/>
    <n v="91.2"/>
    <m/>
    <x v="5"/>
    <n v="13"/>
    <s v="13"/>
    <n v="6"/>
    <x v="1"/>
    <n v="0.76"/>
    <n v="15.200000000000001"/>
    <s v="TRANSPORTE PROPIO"/>
    <n v="1013625"/>
    <s v="CHICAIZA CHICAIZA CESAR ELOY"/>
    <x v="6"/>
  </r>
  <r>
    <n v="1002219605"/>
    <s v="UE01"/>
    <x v="28"/>
    <d v="1899-12-30T19:59:00"/>
    <x v="5417"/>
    <s v=""/>
    <s v=""/>
    <n v="0"/>
    <n v="0"/>
    <s v="ZPRC"/>
    <s v="2500109114"/>
    <s v="P000034414"/>
    <n v="8002839124"/>
    <x v="4132"/>
    <x v="6"/>
    <x v="6"/>
    <n v="56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6982.940999999999"/>
    <n v="28032.940999999999"/>
    <n v="8950"/>
    <n v="425.6"/>
    <m/>
    <x v="5"/>
    <n v="13"/>
    <s v="13"/>
    <n v="28"/>
    <x v="1"/>
    <n v="0.76"/>
    <n v="15.200000000000001"/>
    <s v="TRANSPORTE PROPIO"/>
    <n v="1013625"/>
    <s v="CHICAIZA CHICAIZA CESAR ELOY"/>
    <x v="6"/>
  </r>
  <r>
    <n v="1002219552"/>
    <s v="UE01"/>
    <x v="28"/>
    <d v="1899-12-30T20:09:00"/>
    <x v="5418"/>
    <s v="9000813417"/>
    <s v="012-022-00318103"/>
    <n v="494.4"/>
    <n v="554.33000000000004"/>
    <s v="ZPVN"/>
    <s v="40570701"/>
    <s v="P000034353"/>
    <n v="8002839064"/>
    <x v="4133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n v="110"/>
    <x v="156"/>
    <x v="156"/>
    <s v="100014984"/>
    <s v="DIAZ WALTER"/>
    <s v="ZETT"/>
    <x v="235"/>
    <s v="1"/>
    <s v="Con Pallet"/>
    <n v="0.05"/>
    <n v="4"/>
    <x v="0"/>
    <n v="12797.5"/>
    <n v="4012.5"/>
    <n v="8785"/>
    <n v="36.799999999999997"/>
    <m/>
    <x v="153"/>
    <n v="13"/>
    <s v="13"/>
    <n v="4"/>
    <x v="1"/>
    <n v="0.45999999999999996"/>
    <n v="9.1999999999999993"/>
    <s v="LIDENORTI S.A."/>
    <n v="1021996"/>
    <s v="FRANCO VEGA SANDRO MARCELO"/>
    <x v="235"/>
  </r>
  <r>
    <n v="1002219552"/>
    <s v="UE01"/>
    <x v="28"/>
    <d v="1899-12-30T20:09:00"/>
    <x v="5419"/>
    <s v="9000813416"/>
    <s v="012-022-00318102"/>
    <n v="3774.4"/>
    <n v="4231.88"/>
    <s v="ZPVN"/>
    <s v="40570700"/>
    <s v="P000034352"/>
    <n v="8002839065"/>
    <x v="4133"/>
    <x v="6"/>
    <x v="6"/>
    <n v="560"/>
    <s v="BOL"/>
    <s v="101500"/>
    <x v="30"/>
    <s v="801442"/>
    <s v="DISTRIBUIDORA ROSERO S.C.C."/>
    <x v="1"/>
    <s v="VIA INTEROCEANICA S/N Y ENTRAD FERR"/>
    <x v="10"/>
    <s v="O-Pichincha-Tumbaco"/>
    <n v="110"/>
    <x v="156"/>
    <x v="156"/>
    <s v="100014984"/>
    <s v="DIAZ WALTER"/>
    <s v="ZETT"/>
    <x v="235"/>
    <s v="1"/>
    <s v="Con Pallet"/>
    <n v="0.05"/>
    <n v="28"/>
    <x v="0"/>
    <n v="36872.5"/>
    <n v="28087.5"/>
    <n v="8785"/>
    <n v="257.60000000000002"/>
    <m/>
    <x v="153"/>
    <n v="13"/>
    <s v="13"/>
    <n v="28"/>
    <x v="1"/>
    <n v="0.46"/>
    <n v="9.2000000000000011"/>
    <s v="LIDENORTI S.A."/>
    <n v="1021996"/>
    <s v="FRANCO VEGA SANDRO MARCELO"/>
    <x v="235"/>
  </r>
  <r>
    <n v="1002219457"/>
    <s v="UE01"/>
    <x v="28"/>
    <d v="1899-12-30T20:12:00"/>
    <x v="5420"/>
    <s v=""/>
    <s v=""/>
    <n v="0"/>
    <n v="0"/>
    <s v="ZPRC"/>
    <s v="2500109075"/>
    <s v="P000034309"/>
    <n v="8002838963"/>
    <x v="4134"/>
    <x v="2"/>
    <x v="2"/>
    <n v="32.82"/>
    <s v="T"/>
    <s v="101456"/>
    <x v="26"/>
    <s v="811045"/>
    <s v="UNICON PLANTA BOTANIQO"/>
    <x v="1"/>
    <s v="OSWALDO GUAYASAMIN Y MA ANGELICA ID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840"/>
    <n v="32820"/>
    <n v="19020"/>
    <n v="0"/>
    <m/>
    <x v="3"/>
    <n v="13"/>
    <s v="13"/>
    <n v="32.82"/>
    <x v="1"/>
    <n v="0"/>
    <n v="0"/>
    <s v="UNICON"/>
    <n v="1014412"/>
    <s v="UNION DE CONCRETERAS UNICON UCUE"/>
    <x v="33"/>
  </r>
  <r>
    <n v="1002219575"/>
    <s v="UE01"/>
    <x v="28"/>
    <d v="1899-12-30T20:14:00"/>
    <x v="5421"/>
    <s v="9000813419"/>
    <s v="012-022-00318104"/>
    <n v="4320"/>
    <n v="4843.6099999999997"/>
    <s v="ZPVN"/>
    <s v="40570680"/>
    <s v="0000398997"/>
    <n v="8002839086"/>
    <x v="4135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60"/>
    <n v="32060"/>
    <n v="17500"/>
    <n v="966.4"/>
    <m/>
    <x v="143"/>
    <n v="13"/>
    <s v="13"/>
    <n v="32"/>
    <x v="1"/>
    <n v="1.51"/>
    <n v="30.2"/>
    <s v="TRANSPORTE PROPIO"/>
    <n v="1013635"/>
    <s v="ROMAN BAJANA JHONATHAN MARCEL"/>
    <x v="217"/>
  </r>
  <r>
    <n v="1002219603"/>
    <s v="UE01"/>
    <x v="28"/>
    <d v="1899-12-30T20:42:00"/>
    <x v="5422"/>
    <s v="9000813423"/>
    <s v="012-022-00318105"/>
    <n v="4390.3999999999996"/>
    <n v="4922.55"/>
    <s v="ZPVN"/>
    <s v="40570855"/>
    <s v="P000034401"/>
    <n v="8002839121"/>
    <x v="4136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380"/>
    <n v="32070"/>
    <n v="18310"/>
    <n v="326.39999999999998"/>
    <m/>
    <x v="144"/>
    <n v="13"/>
    <s v="13"/>
    <n v="32"/>
    <x v="1"/>
    <n v="0.51"/>
    <n v="10.199999999999999"/>
    <s v="TRANSPORTE PROPIO"/>
    <n v="1013642"/>
    <s v="ESPINOZA PAREDES ANGEL POLIVIO"/>
    <x v="221"/>
  </r>
  <r>
    <n v="1002219522"/>
    <s v="UE01"/>
    <x v="28"/>
    <d v="1899-12-30T20:43:00"/>
    <x v="5423"/>
    <s v="9000813424"/>
    <s v="012-022-00318106"/>
    <n v="3962.88"/>
    <n v="4443.21"/>
    <s v="ZPVN"/>
    <s v="40570651"/>
    <s v="0000398942"/>
    <n v="8002839034"/>
    <x v="4137"/>
    <x v="8"/>
    <x v="8"/>
    <n v="32.479999999999997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50600"/>
    <n v="32480"/>
    <n v="18120"/>
    <n v="114.33"/>
    <m/>
    <x v="28"/>
    <n v="13"/>
    <s v="13"/>
    <n v="32.479999999999997"/>
    <x v="1"/>
    <n v="3.5200123152709364"/>
    <n v="3.5200123152709364"/>
    <s v="TRANSALMEIDA CIA."/>
    <n v="1013966"/>
    <s v="ALMEIDA CHICAIZA MIGUEL ANGEL"/>
    <x v="58"/>
  </r>
  <r>
    <n v="1002219535"/>
    <s v="UE01"/>
    <x v="28"/>
    <d v="1899-12-30T21:01:00"/>
    <x v="5424"/>
    <s v="9000811207"/>
    <s v="013-020-00048157"/>
    <n v="2572.8000000000002"/>
    <n v="2884.64"/>
    <s v="ZPDF"/>
    <s v="70178303"/>
    <s v="0000397487"/>
    <n v="8002839043"/>
    <x v="4138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26"/>
    <x v="126"/>
    <s v="100014903"/>
    <s v="BURBANO JUAN"/>
    <s v="ZETT"/>
    <x v="180"/>
    <s v="2"/>
    <s v="Sin Pallet"/>
    <n v="0"/>
    <n v="0"/>
    <x v="1"/>
    <n v="50250"/>
    <n v="32040"/>
    <n v="18210"/>
    <n v="0"/>
    <m/>
    <x v="124"/>
    <n v="13"/>
    <s v="13"/>
    <n v="32"/>
    <x v="1"/>
    <n v="0"/>
    <n v="0"/>
    <s v="LIDENORTI S.A."/>
    <n v="1013243"/>
    <s v="BURBANO MALDONADO JUAN FRANCISCO"/>
    <x v="180"/>
  </r>
  <r>
    <n v="1002219607"/>
    <s v="UE01"/>
    <x v="28"/>
    <d v="1899-12-30T21:06:00"/>
    <x v="5425"/>
    <s v="9000813426"/>
    <s v="012-022-00318107"/>
    <n v="2386.8000000000002"/>
    <n v="2676.1"/>
    <s v="ZPVN"/>
    <s v="40570847"/>
    <s v="0000399290"/>
    <n v="8002839126"/>
    <x v="4139"/>
    <x v="3"/>
    <x v="3"/>
    <n v="360"/>
    <s v="BOL"/>
    <s v="10001427"/>
    <x v="32"/>
    <s v="807250"/>
    <s v="BODEGA PRINCIPAL COMERCIAL BELTRAN"/>
    <x v="18"/>
    <s v="ANCON Y ENTRADA NUEVA JERUSALEN 2"/>
    <x v="27"/>
    <s v="O-Santaelena-Santaelena"/>
    <n v="630"/>
    <x v="22"/>
    <x v="22"/>
    <s v="100021095"/>
    <s v="CUARAN ROMMEL"/>
    <s v="ZEMU"/>
    <x v="143"/>
    <s v="2"/>
    <s v="Sin Pallet"/>
    <n v="0"/>
    <n v="0"/>
    <x v="0"/>
    <n v="27220"/>
    <n v="18020"/>
    <n v="9200"/>
    <n v="565.20000000000005"/>
    <m/>
    <x v="22"/>
    <n v="13"/>
    <s v="13"/>
    <n v="18"/>
    <x v="1"/>
    <n v="1.57"/>
    <n v="31.400000000000002"/>
    <s v="TRANINTAGSA S.A."/>
    <n v="1014062"/>
    <s v="BENALCAZAR DE LA CRUZ MILTON PATRIC"/>
    <x v="143"/>
  </r>
  <r>
    <n v="1002219608"/>
    <s v="UE01"/>
    <x v="28"/>
    <d v="1899-12-30T21:22:00"/>
    <x v="5426"/>
    <s v=""/>
    <s v=""/>
    <n v="0"/>
    <n v="0"/>
    <s v="ZPRC"/>
    <s v="2500109063"/>
    <s v="0000398770"/>
    <n v="8002839127"/>
    <x v="4140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84"/>
    <x v="84"/>
    <s v="100021489"/>
    <s v="MONTEROS ESTEBAN"/>
    <s v="ZETT"/>
    <x v="115"/>
    <s v="4"/>
    <s v="Pallet Cortesia"/>
    <n v="0"/>
    <n v="0"/>
    <x v="0"/>
    <n v="49710"/>
    <n v="32070"/>
    <n v="17640"/>
    <n v="294.39999999999998"/>
    <m/>
    <x v="82"/>
    <n v="13"/>
    <s v="13"/>
    <n v="32"/>
    <x v="1"/>
    <n v="0.45999999999999996"/>
    <n v="9.1999999999999993"/>
    <s v="TRANSSJQ S.A."/>
    <n v="1013799"/>
    <s v="MONTEROS REYES ROBERTH ESTEBAN"/>
    <x v="115"/>
  </r>
  <r>
    <n v="1002219549"/>
    <s v="UE01"/>
    <x v="28"/>
    <d v="1899-12-30T21:25:00"/>
    <x v="5427"/>
    <s v="9000813427"/>
    <s v="012-022-00318108"/>
    <n v="3694.21"/>
    <n v="4141.9799999999996"/>
    <s v="ZPVN"/>
    <s v="40570842"/>
    <s v="0000399273"/>
    <n v="8002839061"/>
    <x v="4141"/>
    <x v="2"/>
    <x v="2"/>
    <n v="31.7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410"/>
    <n v="31770"/>
    <n v="19640"/>
    <n v="0"/>
    <m/>
    <x v="3"/>
    <n v="13"/>
    <s v="13"/>
    <n v="31.77"/>
    <x v="1"/>
    <n v="0"/>
    <n v="0"/>
    <s v="HORMIANDES"/>
    <n v="1014407"/>
    <s v="HORMIANDES"/>
    <x v="4"/>
  </r>
  <r>
    <n v="1002219680"/>
    <s v="UE01"/>
    <x v="28"/>
    <d v="1899-12-30T21:29:00"/>
    <x v="5428"/>
    <s v="9000813428"/>
    <s v="012-022-00318109"/>
    <n v="2336.4"/>
    <n v="2619.59"/>
    <s v="ZPVN"/>
    <s v="40570859"/>
    <s v="0000399309"/>
    <n v="8002839197"/>
    <x v="414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00"/>
    <n v="18040"/>
    <n v="9060"/>
    <n v="266.39999999999998"/>
    <m/>
    <x v="142"/>
    <n v="13"/>
    <s v="13"/>
    <n v="18"/>
    <x v="1"/>
    <n v="0.74"/>
    <n v="14.799999999999999"/>
    <s v="TRANSPORTE PROPIO"/>
    <n v="10007210"/>
    <s v="AREQUIPA GUANOLUISA RODRIGO"/>
    <x v="213"/>
  </r>
  <r>
    <n v="1002219540"/>
    <s v="UE01"/>
    <x v="28"/>
    <d v="1899-12-30T21:34:00"/>
    <x v="5429"/>
    <s v="9000813429"/>
    <s v="012-022-00318110"/>
    <n v="3688.93"/>
    <n v="4136.05"/>
    <s v="ZPVN"/>
    <s v="40569621"/>
    <s v="0000398571"/>
    <n v="8002839050"/>
    <x v="4143"/>
    <x v="2"/>
    <x v="2"/>
    <n v="31.7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16253"/>
    <s v="CALI SEGUNDO"/>
    <s v="ZECI"/>
    <x v="243"/>
    <s v="2"/>
    <s v="Sin Pallet"/>
    <n v="0"/>
    <n v="0"/>
    <x v="1"/>
    <n v="51480"/>
    <n v="31700"/>
    <n v="19780"/>
    <n v="0"/>
    <m/>
    <x v="3"/>
    <n v="13"/>
    <s v="13"/>
    <n v="31.7"/>
    <x v="1"/>
    <n v="0"/>
    <n v="0"/>
    <s v="HORMIANDES"/>
    <n v="1014407"/>
    <s v="HORMIANDES"/>
    <x v="243"/>
  </r>
  <r>
    <n v="1002219652"/>
    <s v="UE01"/>
    <x v="28"/>
    <d v="1899-12-30T21:52:00"/>
    <x v="5430"/>
    <s v="9000813430"/>
    <s v="012-022-00318111"/>
    <n v="3235.2"/>
    <n v="3627.32"/>
    <s v="ZPVN"/>
    <s v="40570869"/>
    <s v="P000034411"/>
    <n v="8002839176"/>
    <x v="4144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59"/>
    <x v="159"/>
    <s v="100015026"/>
    <s v="GUAMAN LUIS"/>
    <s v="ZEMT"/>
    <x v="240"/>
    <s v="1"/>
    <s v="Con Pallet"/>
    <n v="0.05"/>
    <n v="24"/>
    <x v="0"/>
    <n v="40210"/>
    <n v="24040"/>
    <n v="16170"/>
    <n v="220.8"/>
    <m/>
    <x v="156"/>
    <n v="13"/>
    <s v="13"/>
    <n v="24"/>
    <x v="1"/>
    <n v="0.46"/>
    <n v="9.2000000000000011"/>
    <s v="TRAPSA C.A."/>
    <n v="1013279"/>
    <s v="TAPIA CAMPAÑA NESTOR HEMIRO"/>
    <x v="240"/>
  </r>
  <r>
    <n v="1002219634"/>
    <s v="UE01"/>
    <x v="28"/>
    <d v="1899-12-30T22:04:00"/>
    <x v="5431"/>
    <s v=""/>
    <s v=""/>
    <n v="0"/>
    <n v="0"/>
    <s v="ZPRC"/>
    <s v="2500109021"/>
    <s v="P000034200"/>
    <n v="8002839153"/>
    <x v="4145"/>
    <x v="2"/>
    <x v="2"/>
    <n v="31.4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190"/>
    <n v="31410"/>
    <n v="18780"/>
    <n v="0"/>
    <m/>
    <x v="3"/>
    <n v="13"/>
    <s v="13"/>
    <n v="31.41"/>
    <x v="1"/>
    <n v="0"/>
    <n v="0"/>
    <s v="UNICON S.A."/>
    <n v="1014412"/>
    <s v="UNION DE CONCRETERAS UNICON UCUE"/>
    <x v="97"/>
  </r>
  <r>
    <n v="1002219695"/>
    <s v="UE01"/>
    <x v="28"/>
    <d v="1899-12-30T22:14:00"/>
    <x v="5432"/>
    <s v="9000813432"/>
    <s v="012-022-00318112"/>
    <n v="4332.04"/>
    <n v="4857.1099999999997"/>
    <s v="ZPVN"/>
    <s v="40570481"/>
    <s v="0000398766"/>
    <n v="8002839213"/>
    <x v="4146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030"/>
    <n v="33070"/>
    <n v="17960"/>
    <n v="594"/>
    <m/>
    <x v="155"/>
    <n v="13"/>
    <s v="13"/>
    <n v="33"/>
    <x v="1"/>
    <n v="0.9"/>
    <n v="18"/>
    <s v="TRANSPORTE PROPIO"/>
    <n v="1021138"/>
    <s v="ARCOS MENDOZA LUIS EDUARDO"/>
    <x v="239"/>
  </r>
  <r>
    <n v="1002219646"/>
    <s v="UE01"/>
    <x v="28"/>
    <d v="1899-12-30T22:30:00"/>
    <x v="5433"/>
    <s v="9000813433"/>
    <s v="012-022-00318113"/>
    <n v="4245.12"/>
    <n v="4759.6499999999996"/>
    <s v="ZPVN"/>
    <s v="40570843"/>
    <s v="0000399285"/>
    <n v="8002839170"/>
    <x v="4147"/>
    <x v="2"/>
    <x v="2"/>
    <n v="33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5136"/>
    <s v="PANCHEZ JULIO"/>
    <s v="ZECI"/>
    <x v="269"/>
    <s v="2"/>
    <s v="Sin Pallet"/>
    <n v="0"/>
    <n v="0"/>
    <x v="0"/>
    <n v="51740"/>
    <n v="33000"/>
    <n v="18740"/>
    <n v="1171.5"/>
    <m/>
    <x v="1"/>
    <n v="13"/>
    <s v="13"/>
    <n v="33"/>
    <x v="1"/>
    <n v="35.5"/>
    <n v="35.5"/>
    <s v="TRANSCONCEM CIA. LTDA."/>
    <n v="1013227"/>
    <s v="COMPAÑIA DE TRANSPORTE PESADO"/>
    <x v="269"/>
  </r>
  <r>
    <n v="1002219687"/>
    <s v="UE01"/>
    <x v="28"/>
    <d v="1899-12-30T22:32:00"/>
    <x v="5434"/>
    <s v="9000813434"/>
    <s v="012-022-00318114"/>
    <n v="3210.31"/>
    <n v="3599.42"/>
    <s v="ZPVN"/>
    <s v="40570820"/>
    <s v="P000034383"/>
    <n v="8002839203"/>
    <x v="4148"/>
    <x v="6"/>
    <x v="6"/>
    <n v="480"/>
    <s v="BOL"/>
    <s v="101627"/>
    <x v="49"/>
    <s v="800775"/>
    <s v="ACEROS NORTE"/>
    <x v="1"/>
    <s v="QUITO NORTE JUAN MOLINEROS LOTE 9 Y"/>
    <x v="31"/>
    <s v="O-Pichincha-Comitedelpueblo"/>
    <n v="94.6"/>
    <x v="118"/>
    <x v="118"/>
    <s v="100017947"/>
    <s v="SALAZAR JORGE LUIS"/>
    <s v="ZEMT"/>
    <x v="219"/>
    <s v="1"/>
    <s v="Con Pallet"/>
    <n v="0.05"/>
    <n v="24"/>
    <x v="0"/>
    <n v="39070"/>
    <n v="24070"/>
    <n v="15000"/>
    <n v="216"/>
    <m/>
    <x v="116"/>
    <n v="13"/>
    <s v="13"/>
    <n v="24"/>
    <x v="1"/>
    <n v="0.45"/>
    <n v="9"/>
    <s v="TRAPSA C.A."/>
    <n v="1013505"/>
    <s v="HERMOZA LOZADA JORGE ABDON"/>
    <x v="219"/>
  </r>
  <r>
    <n v="1002219715"/>
    <s v="UE01"/>
    <x v="28"/>
    <d v="1899-12-30T22:33:00"/>
    <x v="5435"/>
    <s v="9000813436"/>
    <s v="012-022-00318116"/>
    <n v="269.2"/>
    <n v="301.82"/>
    <s v="ZPVN"/>
    <s v="40570790"/>
    <s v="0000399182"/>
    <n v="8002839245"/>
    <x v="4149"/>
    <x v="6"/>
    <x v="6"/>
    <n v="40"/>
    <s v="BOL"/>
    <s v="103671"/>
    <x v="0"/>
    <s v="805250"/>
    <s v="FERRETERIALES"/>
    <x v="76"/>
    <s v="BOLIVAR Y CHILE"/>
    <x v="130"/>
    <s v="O-Carchi-Elangel"/>
    <n v="91"/>
    <x v="0"/>
    <x v="0"/>
    <s v="100021921"/>
    <s v="QUEL CASTRO LIZARDO RAMIRO"/>
    <s v="ZEMU"/>
    <x v="0"/>
    <s v="2"/>
    <s v="Sin Pallet"/>
    <n v="0"/>
    <n v="0"/>
    <x v="0"/>
    <n v="6425"/>
    <n v="2000"/>
    <n v="4425"/>
    <n v="18.8"/>
    <m/>
    <x v="0"/>
    <n v="13"/>
    <s v="13"/>
    <n v="2"/>
    <x v="1"/>
    <n v="0.47000000000000003"/>
    <n v="9.4"/>
    <s v="TRANSPORTE PROPIO"/>
    <n v="1013643"/>
    <s v="POZO TARUPI MARCELO JAVIER"/>
    <x v="0"/>
  </r>
  <r>
    <n v="1002219715"/>
    <s v="UE01"/>
    <x v="28"/>
    <d v="1899-12-30T22:33:00"/>
    <x v="5436"/>
    <s v="9000813435"/>
    <s v="012-022-00318115"/>
    <n v="2140.8000000000002"/>
    <n v="2400.2800000000002"/>
    <s v="ZPVN"/>
    <s v="40570792"/>
    <s v="0000399183"/>
    <n v="8002839244"/>
    <x v="4149"/>
    <x v="6"/>
    <x v="6"/>
    <n v="320"/>
    <s v="BOL"/>
    <s v="103671"/>
    <x v="0"/>
    <s v="805255"/>
    <s v="FERRETERIA HUACA"/>
    <x v="111"/>
    <s v="8 DE DICIEMBRE Y CRISTOBAL COLON"/>
    <x v="185"/>
    <s v="O-Carchi-Sanpedrodehuaca"/>
    <n v="127"/>
    <x v="0"/>
    <x v="0"/>
    <s v="100021921"/>
    <s v="QUEL CASTRO LIZARDO RAMIRO"/>
    <s v="ZEMU"/>
    <x v="0"/>
    <s v="2"/>
    <s v="Sin Pallet"/>
    <n v="0"/>
    <n v="0"/>
    <x v="0"/>
    <n v="20425"/>
    <n v="16000"/>
    <n v="4425"/>
    <n v="169.6"/>
    <m/>
    <x v="0"/>
    <n v="13"/>
    <s v="13"/>
    <n v="16"/>
    <x v="1"/>
    <n v="0.53"/>
    <n v="10.6"/>
    <s v="TRANSPORTE PROPIO"/>
    <n v="1013643"/>
    <s v="POZO TARUPI MARCELO JAVIER"/>
    <x v="0"/>
  </r>
  <r>
    <n v="1002219719"/>
    <s v="UE01"/>
    <x v="28"/>
    <d v="1899-12-30T22:46:00"/>
    <x v="5437"/>
    <s v=""/>
    <s v=""/>
    <n v="0"/>
    <n v="0"/>
    <s v="ZPRC"/>
    <s v="2500109107"/>
    <s v="P000034393"/>
    <n v="8002839249"/>
    <x v="4150"/>
    <x v="5"/>
    <x v="5"/>
    <n v="20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19354.091"/>
    <n v="10009.091"/>
    <n v="9345"/>
    <n v="180"/>
    <m/>
    <x v="72"/>
    <n v="13"/>
    <s v="13"/>
    <n v="10"/>
    <x v="1"/>
    <n v="0.9"/>
    <n v="18"/>
    <s v="TRANSPORTE PROPIO"/>
    <n v="1014110"/>
    <s v="RODRIGUEZ CORREA ROSA AYDE"/>
    <x v="254"/>
  </r>
  <r>
    <n v="1002219719"/>
    <s v="UE01"/>
    <x v="28"/>
    <d v="1899-12-30T22:46:00"/>
    <x v="5438"/>
    <s v=""/>
    <s v=""/>
    <n v="0"/>
    <n v="0"/>
    <s v="ZPRC"/>
    <s v="2500109106"/>
    <s v="P000034392"/>
    <n v="8002839250"/>
    <x v="4150"/>
    <x v="6"/>
    <x v="6"/>
    <n v="4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32365.909"/>
    <n v="23020.909"/>
    <n v="9345"/>
    <n v="414"/>
    <m/>
    <x v="72"/>
    <n v="13"/>
    <s v="13"/>
    <n v="23"/>
    <x v="1"/>
    <n v="0.9"/>
    <n v="18"/>
    <s v="TRANSPORTE PROPIO"/>
    <n v="1014110"/>
    <s v="RODRIGUEZ CORREA ROSA AYDE"/>
    <x v="254"/>
  </r>
  <r>
    <n v="1002219748"/>
    <s v="UE01"/>
    <x v="28"/>
    <d v="1899-12-30T23:04:00"/>
    <x v="5439"/>
    <s v="9000813437"/>
    <s v="012-022-00318117"/>
    <n v="2408.4"/>
    <n v="2700.32"/>
    <s v="ZPVN"/>
    <s v="40569741"/>
    <s v="P000034060"/>
    <n v="8002839288"/>
    <x v="4151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460"/>
    <n v="18050"/>
    <n v="9410"/>
    <n v="208.8"/>
    <m/>
    <x v="0"/>
    <n v="13"/>
    <s v="13"/>
    <n v="18"/>
    <x v="1"/>
    <n v="0.58000000000000007"/>
    <n v="11.600000000000001"/>
    <s v="COMITRAPSA"/>
    <n v="1013643"/>
    <s v="POZO TARUPI MARCELO JAVIER"/>
    <x v="48"/>
  </r>
  <r>
    <n v="1002219712"/>
    <s v="UE01"/>
    <x v="28"/>
    <d v="1899-12-30T23:06:00"/>
    <x v="5440"/>
    <s v="9000813438"/>
    <s v="012-022-00318118"/>
    <n v="2459.16"/>
    <n v="2757.23"/>
    <s v="ZPVN"/>
    <s v="40570888"/>
    <s v="P000034424"/>
    <n v="8002839237"/>
    <x v="4152"/>
    <x v="6"/>
    <x v="6"/>
    <n v="360"/>
    <s v="BOL"/>
    <s v="101726"/>
    <x v="57"/>
    <s v="809762"/>
    <s v="FABRICIO VACA"/>
    <x v="11"/>
    <s v="CALLE SUCRE"/>
    <x v="19"/>
    <s v="O-Imbabura-Cotacachi"/>
    <n v="15"/>
    <x v="182"/>
    <x v="182"/>
    <s v="100014978"/>
    <s v="CUAICAL JORGE"/>
    <s v="ZEMU"/>
    <x v="295"/>
    <s v="2"/>
    <s v="Sin Pallet"/>
    <n v="0"/>
    <n v="0"/>
    <x v="0"/>
    <n v="27100"/>
    <n v="18040"/>
    <n v="9060"/>
    <n v="54"/>
    <m/>
    <x v="3"/>
    <n v="13"/>
    <s v="13"/>
    <n v="18"/>
    <x v="1"/>
    <n v="0.15"/>
    <n v="3"/>
    <s v="SANJOPAS S.A."/>
    <n v="10008339"/>
    <s v="CUAICAL CADENA JORGE ERASMO"/>
    <x v="293"/>
  </r>
  <r>
    <n v="1002219703"/>
    <s v="UE01"/>
    <x v="28"/>
    <d v="1899-12-30T23:10:00"/>
    <x v="5441"/>
    <s v="9000813439"/>
    <s v="012-022-00318119"/>
    <n v="4047.04"/>
    <n v="4537.5600000000004"/>
    <s v="ZPVN"/>
    <s v="40570780"/>
    <s v="0000399156"/>
    <n v="8002839224"/>
    <x v="4153"/>
    <x v="2"/>
    <x v="2"/>
    <n v="32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50180"/>
    <n v="32000"/>
    <n v="18180"/>
    <n v="655.36"/>
    <m/>
    <x v="28"/>
    <n v="13"/>
    <s v="13"/>
    <n v="32"/>
    <x v="1"/>
    <n v="20.48"/>
    <n v="20.48"/>
    <s v="TRANSALMEIDA"/>
    <n v="1013966"/>
    <s v="ALMEIDA CHICAIZA MIGUEL ANGEL"/>
    <x v="218"/>
  </r>
  <r>
    <n v="1002219723"/>
    <s v="UE01"/>
    <x v="28"/>
    <d v="1899-12-30T23:11:00"/>
    <x v="5442"/>
    <s v="9000811207"/>
    <s v="013-020-00048157"/>
    <n v="2572.8000000000002"/>
    <n v="2884.64"/>
    <s v="ZPDF"/>
    <s v="70178303"/>
    <s v="0000397489"/>
    <n v="8002839255"/>
    <x v="415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2"/>
    <x v="32"/>
    <s v="100014921"/>
    <s v="QUILUMBAQUIN BENJAMIN"/>
    <s v="ZETT"/>
    <x v="39"/>
    <s v="2"/>
    <s v="Sin Pallet"/>
    <n v="0"/>
    <n v="0"/>
    <x v="1"/>
    <n v="50350"/>
    <n v="32060"/>
    <n v="18290"/>
    <n v="0"/>
    <m/>
    <x v="30"/>
    <n v="13"/>
    <s v="13"/>
    <n v="32"/>
    <x v="1"/>
    <n v="0"/>
    <n v="0"/>
    <s v="TRIMPESAS S.A."/>
    <n v="1013522"/>
    <s v="ALVARADO ROMAN JORGE XAVIER"/>
    <x v="39"/>
  </r>
  <r>
    <n v="1002219742"/>
    <s v="UE01"/>
    <x v="28"/>
    <d v="1899-12-30T23:19:00"/>
    <x v="5443"/>
    <s v="9000813440"/>
    <s v="012-022-00318120"/>
    <n v="3747.9"/>
    <n v="4202.17"/>
    <s v="ZPVN"/>
    <s v="40570490"/>
    <s v="0000398782"/>
    <n v="8002839279"/>
    <x v="4155"/>
    <x v="10"/>
    <x v="10"/>
    <n v="29.75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960"/>
    <n v="29750"/>
    <n v="17210"/>
    <n v="484.93"/>
    <m/>
    <x v="27"/>
    <n v="13"/>
    <s v="13"/>
    <n v="29.75"/>
    <x v="1"/>
    <n v="16.300168067226892"/>
    <n v="16.300168067226892"/>
    <s v="TRANSPORTE PROPIO"/>
    <n v="1017066"/>
    <s v="MISE MISE NESTOR SALOMON"/>
    <x v="155"/>
  </r>
  <r>
    <n v="1002219757"/>
    <s v="UE01"/>
    <x v="28"/>
    <d v="1899-12-30T23:25:00"/>
    <x v="5444"/>
    <s v="9000813013"/>
    <s v="013-020-00048325"/>
    <n v="4225.6499999999996"/>
    <n v="4737.83"/>
    <s v="ZPDF"/>
    <s v="70178825"/>
    <s v="0000398962"/>
    <n v="8002839296"/>
    <x v="415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350"/>
    <n v="33090"/>
    <n v="18260"/>
    <n v="594"/>
    <m/>
    <x v="138"/>
    <n v="13"/>
    <s v="13"/>
    <n v="33"/>
    <x v="1"/>
    <n v="0.9"/>
    <n v="18"/>
    <s v="TRANSPORTE PROPIO"/>
    <n v="1017512"/>
    <s v="PACHECO SALAZAR WILSON FABIAN"/>
    <x v="274"/>
  </r>
  <r>
    <n v="1002219756"/>
    <s v="UE01"/>
    <x v="28"/>
    <d v="1899-12-30T23:31:00"/>
    <x v="5445"/>
    <s v=""/>
    <s v=""/>
    <n v="0"/>
    <n v="0"/>
    <s v="ZPRC"/>
    <s v="2500109113"/>
    <s v="P000034410"/>
    <n v="8002839294"/>
    <x v="4157"/>
    <x v="5"/>
    <x v="5"/>
    <n v="12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14922.647000000001"/>
    <n v="6017.6469999999999"/>
    <n v="8905"/>
    <n v="61.2"/>
    <m/>
    <x v="7"/>
    <n v="13"/>
    <s v="13"/>
    <n v="6"/>
    <x v="1"/>
    <n v="0.51"/>
    <n v="10.200000000000001"/>
    <s v="TRANSPORTE PROPIO"/>
    <n v="1013388"/>
    <s v="CAMPAÑA MALDONADO BLANCA CECILIA"/>
    <x v="38"/>
  </r>
  <r>
    <n v="1002219756"/>
    <s v="UE01"/>
    <x v="28"/>
    <d v="1899-12-30T23:31:00"/>
    <x v="5446"/>
    <s v=""/>
    <s v=""/>
    <n v="0"/>
    <n v="0"/>
    <s v="ZPRC"/>
    <s v="2500109112"/>
    <s v="P000034409"/>
    <n v="8002839295"/>
    <x v="4157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6987.353000000003"/>
    <n v="28082.352999999999"/>
    <n v="8905"/>
    <n v="285.60000000000002"/>
    <m/>
    <x v="7"/>
    <n v="13"/>
    <s v="13"/>
    <n v="28"/>
    <x v="1"/>
    <n v="0.51"/>
    <n v="10.200000000000001"/>
    <s v="TRANSPORTE PROPIO"/>
    <n v="1013388"/>
    <s v="CAMPAÑA MALDONADO BLANCA CECILIA"/>
    <x v="38"/>
  </r>
  <r>
    <n v="1002219729"/>
    <s v="UE01"/>
    <x v="28"/>
    <d v="1899-12-30T23:35:00"/>
    <x v="5447"/>
    <s v=""/>
    <s v=""/>
    <n v="0"/>
    <n v="0"/>
    <s v="ZPRC"/>
    <s v="2500109117"/>
    <s v="P000034425"/>
    <n v="8002839263"/>
    <x v="4158"/>
    <x v="2"/>
    <x v="2"/>
    <n v="31.3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15103"/>
    <s v="CUASCOTA JUAN"/>
    <s v="ZECI"/>
    <x v="283"/>
    <s v="2"/>
    <s v="Sin Pallet"/>
    <n v="0"/>
    <n v="0"/>
    <x v="0"/>
    <n v="49350"/>
    <n v="31370"/>
    <n v="17980"/>
    <n v="797.11"/>
    <m/>
    <x v="28"/>
    <n v="13"/>
    <s v="13"/>
    <n v="31.37"/>
    <x v="1"/>
    <n v="25.409945808096907"/>
    <n v="25.409945808096907"/>
    <s v="TRANSALMEIDA"/>
    <n v="1013966"/>
    <s v="ALMEIDA CHICAIZA MIGUEL ANGEL"/>
    <x v="202"/>
  </r>
  <r>
    <n v="1002219749"/>
    <s v="UE01"/>
    <x v="28"/>
    <d v="1899-12-30T23:47:00"/>
    <x v="5448"/>
    <s v="9000813442"/>
    <s v="012-022-00318122"/>
    <n v="1002.67"/>
    <n v="1124.2"/>
    <s v="ZPVN"/>
    <s v="40570825"/>
    <s v="P000034388"/>
    <n v="8002839289"/>
    <x v="4159"/>
    <x v="5"/>
    <x v="5"/>
    <n v="160"/>
    <s v="BOL"/>
    <s v="103128"/>
    <x v="65"/>
    <s v="804226"/>
    <s v="EL CONSTRUCTOR PRINCIPAL"/>
    <x v="19"/>
    <s v="NATALIA JARRIN S6-32 Y VENEZUELA"/>
    <x v="50"/>
    <s v="O-Pichincha-Cayambe"/>
    <n v="40"/>
    <x v="156"/>
    <x v="156"/>
    <s v="100020578"/>
    <s v="TAIMAL MAYKOL"/>
    <s v="ZEMT"/>
    <x v="234"/>
    <s v="1"/>
    <s v="Con Pallet"/>
    <n v="0.05"/>
    <n v="8"/>
    <x v="0"/>
    <n v="15916.666999999999"/>
    <n v="8026.6670000000004"/>
    <n v="7890"/>
    <n v="33.6"/>
    <m/>
    <x v="153"/>
    <n v="13"/>
    <s v="13"/>
    <n v="8"/>
    <x v="1"/>
    <n v="0.21000000000000002"/>
    <n v="4.2"/>
    <s v="SILOGTER S.A."/>
    <n v="1021996"/>
    <s v="FRANCO VEGA SANDRO MARCELO"/>
    <x v="234"/>
  </r>
  <r>
    <n v="1002219749"/>
    <s v="UE01"/>
    <x v="28"/>
    <d v="1899-12-30T23:47:00"/>
    <x v="5449"/>
    <s v="9000813441"/>
    <s v="012-022-00318121"/>
    <n v="2185.92"/>
    <n v="2450.87"/>
    <s v="ZPVN"/>
    <s v="40570824"/>
    <s v="P000034387"/>
    <n v="8002839290"/>
    <x v="4159"/>
    <x v="6"/>
    <x v="6"/>
    <n v="320"/>
    <s v="BOL"/>
    <s v="103128"/>
    <x v="65"/>
    <s v="804226"/>
    <s v="EL CONSTRUCTOR PRINCIPAL"/>
    <x v="19"/>
    <s v="NATALIA JARRIN S6-32 Y VENEZUELA"/>
    <x v="50"/>
    <s v="O-Pichincha-Cayambe"/>
    <n v="40"/>
    <x v="156"/>
    <x v="156"/>
    <s v="100020578"/>
    <s v="TAIMAL MAYKOL"/>
    <s v="ZEMT"/>
    <x v="234"/>
    <s v="1"/>
    <s v="Con Pallet"/>
    <n v="0.05"/>
    <n v="16"/>
    <x v="0"/>
    <n v="23943.332999999999"/>
    <n v="16053.333000000001"/>
    <n v="7890"/>
    <n v="67.2"/>
    <m/>
    <x v="153"/>
    <n v="13"/>
    <s v="13"/>
    <n v="16"/>
    <x v="1"/>
    <n v="0.21000000000000002"/>
    <n v="4.2"/>
    <s v="SILOGTER S.A."/>
    <n v="1021996"/>
    <s v="FRANCO VEGA SANDRO MARCELO"/>
    <x v="234"/>
  </r>
  <r>
    <n v="1002219763"/>
    <s v="UE01"/>
    <x v="29"/>
    <d v="1899-12-30T00:19:00"/>
    <x v="5450"/>
    <s v=""/>
    <s v=""/>
    <n v="0"/>
    <n v="0"/>
    <s v="ZPRC"/>
    <s v="2500109088"/>
    <s v="0000399087"/>
    <n v="8002839305"/>
    <x v="4160"/>
    <x v="2"/>
    <x v="2"/>
    <n v="32.880000000000003"/>
    <s v="T"/>
    <s v="101580"/>
    <x v="133"/>
    <s v="801461"/>
    <s v="PLANTA DE HORMIGON"/>
    <x v="27"/>
    <s v="C.ALASKA Y VIA A RIOBAMBA"/>
    <x v="41"/>
    <s v="O-Tungurahua-Ambato"/>
    <n v="250"/>
    <x v="1"/>
    <x v="1"/>
    <s v="100018689"/>
    <s v="TOAPANTA LUIS"/>
    <s v="ZECI"/>
    <x v="2"/>
    <s v="2"/>
    <s v="Sin Pallet"/>
    <n v="0"/>
    <n v="0"/>
    <x v="0"/>
    <n v="52340"/>
    <n v="32880"/>
    <n v="19460"/>
    <n v="673.38"/>
    <m/>
    <x v="1"/>
    <n v="14"/>
    <s v="14"/>
    <n v="32.880000000000003"/>
    <x v="1"/>
    <n v="20.479927007299267"/>
    <n v="20.479927007299267"/>
    <s v="TRANSCONCEM CIA.LTDA."/>
    <n v="1013227"/>
    <s v="COMPAÑIA DE TRANSPORTE PESADO"/>
    <x v="2"/>
  </r>
  <r>
    <n v="1002219880"/>
    <s v="UE01"/>
    <x v="29"/>
    <d v="1899-12-30T04:51:00"/>
    <x v="5451"/>
    <s v="9000813451"/>
    <s v="012-022-00318124"/>
    <n v="3270"/>
    <n v="3666.35"/>
    <s v="ZPVN"/>
    <s v="40570877"/>
    <s v="P000034417"/>
    <n v="8002839451"/>
    <x v="4161"/>
    <x v="7"/>
    <x v="7"/>
    <n v="50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33855.455000000002"/>
    <n v="25045.455000000002"/>
    <n v="8810"/>
    <n v="370"/>
    <m/>
    <x v="106"/>
    <n v="14"/>
    <s v="14"/>
    <n v="25"/>
    <x v="1"/>
    <n v="0.74"/>
    <n v="14.8"/>
    <s v="TRANSPORTE PROPIO"/>
    <n v="1013862"/>
    <s v="JACOME MARTINEZ EDGAR BOLIVAR"/>
    <x v="150"/>
  </r>
  <r>
    <n v="1002219880"/>
    <s v="UE01"/>
    <x v="29"/>
    <d v="1899-12-30T04:51:00"/>
    <x v="5452"/>
    <s v="9000813450"/>
    <s v="012-022-00318123"/>
    <n v="1040"/>
    <n v="1166.05"/>
    <s v="ZPVN"/>
    <s v="40570878"/>
    <s v="P000034418"/>
    <n v="8002839452"/>
    <x v="4161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24.544999999998"/>
    <n v="8014.5450000000001"/>
    <n v="8810"/>
    <n v="118.4"/>
    <m/>
    <x v="106"/>
    <n v="14"/>
    <s v="14"/>
    <n v="8"/>
    <x v="1"/>
    <n v="0.74"/>
    <n v="14.8"/>
    <s v="TRANSPORTE PROPIO"/>
    <n v="1013862"/>
    <s v="JACOME MARTINEZ EDGAR BOLIVAR"/>
    <x v="150"/>
  </r>
  <r>
    <n v="1002219893"/>
    <s v="UE01"/>
    <x v="29"/>
    <d v="1899-12-30T05:22:00"/>
    <x v="5453"/>
    <s v="9000813452"/>
    <s v="012-022-00318125"/>
    <n v="4225.6499999999996"/>
    <n v="4737.83"/>
    <s v="ZPVN"/>
    <s v="40570844"/>
    <s v="0000399287"/>
    <n v="8002839470"/>
    <x v="4162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1000"/>
    <n v="33070"/>
    <n v="17930"/>
    <n v="488.4"/>
    <m/>
    <x v="67"/>
    <n v="14"/>
    <s v="14"/>
    <n v="33"/>
    <x v="1"/>
    <n v="0.74"/>
    <n v="14.799999999999999"/>
    <s v="TRANSPORTE PROPIO"/>
    <n v="1013812"/>
    <s v="ASHQUI ANDINO JORGE AQUILINO"/>
    <x v="87"/>
  </r>
  <r>
    <n v="1002219753"/>
    <s v="UE01"/>
    <x v="29"/>
    <d v="1899-12-30T05:35:00"/>
    <x v="5454"/>
    <s v="9000813348"/>
    <s v="013-020-00048334"/>
    <n v="2233.8000000000002"/>
    <n v="2504.56"/>
    <s v="ZPDF"/>
    <s v="70178936"/>
    <s v="0000399315"/>
    <n v="8002839292"/>
    <x v="4163"/>
    <x v="6"/>
    <x v="6"/>
    <n v="34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6780"/>
    <n v="17030"/>
    <n v="9750"/>
    <n v="251.6"/>
    <m/>
    <x v="157"/>
    <n v="14"/>
    <s v="14"/>
    <n v="17"/>
    <x v="1"/>
    <n v="0.74"/>
    <n v="14.799999999999999"/>
    <s v="TRANSPORTE PROPIO"/>
    <n v="1021990"/>
    <s v="GRANJA GOMEZ VINICIO ROLANDO"/>
    <x v="241"/>
  </r>
  <r>
    <n v="1002219895"/>
    <s v="UE01"/>
    <x v="29"/>
    <d v="1899-12-30T05:37:00"/>
    <x v="5455"/>
    <s v=""/>
    <s v=""/>
    <n v="0"/>
    <n v="0"/>
    <s v="ZPRC"/>
    <s v="2500109002"/>
    <s v="0000398986"/>
    <n v="8002839472"/>
    <x v="4164"/>
    <x v="2"/>
    <x v="2"/>
    <n v="31.95"/>
    <s v="T"/>
    <s v="101731"/>
    <x v="1"/>
    <s v="801733"/>
    <s v="DESTINO GRANEL."/>
    <x v="1"/>
    <s v="VIA PIFO A PINTAG"/>
    <x v="1"/>
    <s v="O-Pichincha-Itulcachi"/>
    <n v="105"/>
    <x v="1"/>
    <x v="1"/>
    <s v="100017158"/>
    <s v="QUILO PEDRO"/>
    <s v="ZECI"/>
    <x v="201"/>
    <s v="2"/>
    <s v="Sin Pallet"/>
    <n v="0"/>
    <n v="0"/>
    <x v="0"/>
    <n v="50930"/>
    <n v="31950"/>
    <n v="18980"/>
    <n v="296.82"/>
    <m/>
    <x v="1"/>
    <n v="14"/>
    <s v="14"/>
    <n v="31.95"/>
    <x v="1"/>
    <n v="9.2901408450704217"/>
    <n v="9.2901408450704217"/>
    <s v="TRANSCONCEM CIA. LTDA."/>
    <n v="1013227"/>
    <s v="COMPAÑIA DE TRANSPORTE PESADO"/>
    <x v="201"/>
  </r>
  <r>
    <n v="1002219902"/>
    <s v="UE01"/>
    <x v="29"/>
    <d v="1899-12-30T05:51:00"/>
    <x v="5456"/>
    <s v="9000813454"/>
    <s v="012-022-00318126"/>
    <n v="4415.3999999999996"/>
    <n v="4950.58"/>
    <s v="ZPVN"/>
    <s v="40570881"/>
    <s v="P000034420"/>
    <n v="8002839482"/>
    <x v="416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00"/>
    <n v="33070"/>
    <n v="18330"/>
    <n v="382.8"/>
    <m/>
    <x v="139"/>
    <n v="14"/>
    <s v="14"/>
    <n v="33"/>
    <x v="1"/>
    <n v="0.58000000000000007"/>
    <n v="11.6"/>
    <s v="TRANSPORTE PROPIO"/>
    <n v="1013478"/>
    <s v="LANDAZURI CORDOVA IVAN OSWALDO"/>
    <x v="208"/>
  </r>
  <r>
    <n v="1002219917"/>
    <s v="UE01"/>
    <x v="29"/>
    <d v="1899-12-30T06:12:00"/>
    <x v="5457"/>
    <s v=""/>
    <s v=""/>
    <n v="0"/>
    <n v="0"/>
    <s v="ZPRC"/>
    <s v="2500109116"/>
    <s v="P000034419"/>
    <n v="8002839500"/>
    <x v="416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680"/>
    <n v="33080"/>
    <n v="17600"/>
    <n v="336.6"/>
    <m/>
    <x v="109"/>
    <n v="14"/>
    <s v="14"/>
    <n v="33"/>
    <x v="1"/>
    <n v="0.51"/>
    <n v="10.200000000000001"/>
    <s v="TRANSPORTE PROPIO"/>
    <n v="1018725"/>
    <s v="TRANSPORTE DE CARGA PESADA"/>
    <x v="203"/>
  </r>
  <r>
    <n v="1002219918"/>
    <s v="UE01"/>
    <x v="29"/>
    <d v="1899-12-30T06:22:00"/>
    <x v="5458"/>
    <s v="9000813456"/>
    <s v="012-022-00318127"/>
    <n v="3973.41"/>
    <n v="4455.01"/>
    <s v="ZPVN"/>
    <s v="40570175"/>
    <s v="P000034220"/>
    <n v="8002839501"/>
    <x v="4167"/>
    <x v="10"/>
    <x v="10"/>
    <n v="31.54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320"/>
    <n v="31540"/>
    <n v="17780"/>
    <n v="514.1"/>
    <m/>
    <x v="106"/>
    <n v="14"/>
    <s v="14"/>
    <n v="31.54"/>
    <x v="1"/>
    <n v="16.299936588459101"/>
    <n v="16.299936588459101"/>
    <s v="TRANSPORTE PROPIO"/>
    <n v="1013862"/>
    <s v="JACOME MARTINEZ EDGAR BOLIVAR"/>
    <x v="229"/>
  </r>
  <r>
    <n v="1002219915"/>
    <s v="UE01"/>
    <x v="29"/>
    <d v="1899-12-30T06:45:00"/>
    <x v="5459"/>
    <s v=""/>
    <s v=""/>
    <n v="0"/>
    <n v="0"/>
    <s v="ZPRC"/>
    <s v="2500109002"/>
    <s v="0000398989"/>
    <n v="8002839497"/>
    <x v="4168"/>
    <x v="2"/>
    <x v="2"/>
    <n v="31.38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830"/>
    <n v="31380"/>
    <n v="18450"/>
    <n v="291.52"/>
    <m/>
    <x v="1"/>
    <n v="14"/>
    <s v="14"/>
    <n v="31.38"/>
    <x v="1"/>
    <n v="9.2899936265137022"/>
    <n v="9.2899936265137022"/>
    <s v="TRANSCONCEM CIA. LTDA."/>
    <n v="1013227"/>
    <s v="COMPAÑIA DE TRANSPORTE PESADO"/>
    <x v="266"/>
  </r>
  <r>
    <n v="1002219949"/>
    <s v="UE01"/>
    <x v="29"/>
    <d v="1899-12-30T06:50:00"/>
    <x v="5460"/>
    <s v="9000813459"/>
    <s v="012-022-00318128"/>
    <n v="2319.08"/>
    <n v="2600.17"/>
    <s v="ZPVN"/>
    <s v="40570868"/>
    <s v="P000034408"/>
    <n v="8002839535"/>
    <x v="4169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70"/>
    <n v="18030"/>
    <n v="9040"/>
    <n v="248.4"/>
    <m/>
    <x v="7"/>
    <n v="14"/>
    <s v="14"/>
    <n v="18"/>
    <x v="1"/>
    <n v="0.69000000000000006"/>
    <n v="13.8"/>
    <s v="TRANSPORTE PROPIO"/>
    <n v="1013388"/>
    <s v="CAMPAÑA MALDONADO BLANCA CECILIA"/>
    <x v="8"/>
  </r>
  <r>
    <n v="1002219942"/>
    <s v="UE01"/>
    <x v="29"/>
    <d v="1899-12-30T06:58:00"/>
    <x v="5461"/>
    <s v="9000813464"/>
    <s v="012-022-00318131"/>
    <n v="660"/>
    <n v="740"/>
    <s v="ZPVN"/>
    <s v="40570926"/>
    <s v="P000034428"/>
    <n v="8002839527"/>
    <x v="4170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0975.454"/>
    <n v="5012.1210000000001"/>
    <n v="5963.3329999999996"/>
    <n v="133"/>
    <m/>
    <x v="52"/>
    <n v="14"/>
    <s v="14"/>
    <n v="5"/>
    <x v="1"/>
    <n v="1.33"/>
    <n v="26.6"/>
    <s v="TRANSPORTE PROPIO"/>
    <n v="1024926"/>
    <s v="BONILLA PILATAXI CHRISTIAN"/>
    <x v="69"/>
  </r>
  <r>
    <n v="1002219942"/>
    <s v="UE01"/>
    <x v="29"/>
    <d v="1899-12-30T06:58:00"/>
    <x v="5462"/>
    <s v="9000813462"/>
    <s v="012-022-00318129"/>
    <n v="1003.2"/>
    <n v="1124.79"/>
    <s v="ZPVN"/>
    <s v="40570925"/>
    <s v="P000034427"/>
    <n v="8002839528"/>
    <x v="4170"/>
    <x v="3"/>
    <x v="3"/>
    <n v="1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3982.727000000001"/>
    <n v="8019.3940000000002"/>
    <n v="5963.3329999999996"/>
    <n v="212.8"/>
    <m/>
    <x v="52"/>
    <n v="14"/>
    <s v="14"/>
    <n v="8"/>
    <x v="1"/>
    <n v="1.33"/>
    <n v="26.6"/>
    <s v="TRANSPORTE PROPIO"/>
    <n v="1024926"/>
    <s v="BONILLA PILATAXI CHRISTIAN"/>
    <x v="69"/>
  </r>
  <r>
    <n v="1002219942"/>
    <s v="UE01"/>
    <x v="29"/>
    <d v="1899-12-30T06:58:00"/>
    <x v="5463"/>
    <s v="9000813463"/>
    <s v="012-022-00318130"/>
    <n v="2608"/>
    <n v="2924.11"/>
    <s v="ZPVN"/>
    <s v="40570924"/>
    <s v="P000034426"/>
    <n v="8002839526"/>
    <x v="4170"/>
    <x v="4"/>
    <x v="4"/>
    <n v="4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6011.817999999999"/>
    <n v="20048.485000000001"/>
    <n v="5963.3329999999996"/>
    <n v="532"/>
    <m/>
    <x v="52"/>
    <n v="14"/>
    <s v="14"/>
    <n v="20"/>
    <x v="1"/>
    <n v="1.33"/>
    <n v="26.6"/>
    <s v="TRANSPORTE PROPIO"/>
    <n v="1024926"/>
    <s v="BONILLA PILATAXI CHRISTIAN"/>
    <x v="69"/>
  </r>
  <r>
    <n v="1002219952"/>
    <s v="UE01"/>
    <x v="29"/>
    <d v="1899-12-30T07:09:00"/>
    <x v="5464"/>
    <s v="9000813465"/>
    <s v="012-022-00318132"/>
    <n v="4193.1400000000003"/>
    <n v="4701.38"/>
    <s v="ZPVN"/>
    <s v="40570852"/>
    <s v="P000034399"/>
    <n v="8002839541"/>
    <x v="4171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1030"/>
    <n v="33100"/>
    <n v="17930"/>
    <n v="501.6"/>
    <m/>
    <x v="10"/>
    <n v="14"/>
    <s v="14"/>
    <n v="33"/>
    <x v="1"/>
    <n v="0.76"/>
    <n v="15.200000000000001"/>
    <s v="TRANSPORTE PROPIO"/>
    <n v="1013863"/>
    <s v="DISTRIBUCIONES NARANJO"/>
    <x v="17"/>
  </r>
  <r>
    <n v="1002219960"/>
    <s v="UE01"/>
    <x v="29"/>
    <d v="1899-12-30T07:31:00"/>
    <x v="5465"/>
    <s v=""/>
    <s v=""/>
    <n v="0"/>
    <n v="0"/>
    <s v="ZPRC"/>
    <s v="2500109103"/>
    <s v="0000399204"/>
    <n v="8002839550"/>
    <x v="4172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260"/>
    <n v="24070"/>
    <n v="15190"/>
    <n v="259.2"/>
    <m/>
    <x v="6"/>
    <n v="14"/>
    <s v="14"/>
    <n v="24"/>
    <x v="1"/>
    <n v="0.53999999999999992"/>
    <n v="10.799999999999999"/>
    <s v="TRANSPORTE PROPIO"/>
    <n v="1013241"/>
    <s v="COMPAÑÍA DE TRANSPORTE DE CARGA PES"/>
    <x v="81"/>
  </r>
  <r>
    <n v="1002219964"/>
    <s v="UE01"/>
    <x v="29"/>
    <d v="1899-12-30T07:32:00"/>
    <x v="5466"/>
    <s v="9000813466"/>
    <s v="012-022-00318133"/>
    <n v="4320.21"/>
    <n v="4843.8500000000004"/>
    <s v="ZPVN"/>
    <s v="40570853"/>
    <s v="P000034400"/>
    <n v="8002839553"/>
    <x v="4173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650"/>
    <n v="34100"/>
    <n v="17550"/>
    <n v="530.4"/>
    <m/>
    <x v="10"/>
    <n v="14"/>
    <s v="14"/>
    <n v="34"/>
    <x v="1"/>
    <n v="0.77999999999999992"/>
    <n v="15.6"/>
    <s v="TRANSPORTE PROPIO"/>
    <n v="1013863"/>
    <s v="DISTRIBUCIONES NARANJO"/>
    <x v="12"/>
  </r>
  <r>
    <n v="1002219957"/>
    <s v="UE01"/>
    <x v="29"/>
    <d v="1899-12-30T08:00:00"/>
    <x v="5467"/>
    <s v=""/>
    <s v=""/>
    <n v="0"/>
    <n v="0"/>
    <s v="ZPRC"/>
    <s v="2500109095"/>
    <s v="0000399170"/>
    <n v="8002839547"/>
    <x v="4174"/>
    <x v="2"/>
    <x v="2"/>
    <n v="31.86"/>
    <s v="T"/>
    <s v="101580"/>
    <x v="133"/>
    <s v="801461"/>
    <s v="PLANTA DE HORMIGON"/>
    <x v="27"/>
    <s v="C.ALASKA Y VIA A RIOBAMBA"/>
    <x v="41"/>
    <s v="O-Tungurahua-Ambato"/>
    <n v="250"/>
    <x v="30"/>
    <x v="30"/>
    <s v="100016824"/>
    <s v="YANEZ JOSE"/>
    <s v="ZECI"/>
    <x v="58"/>
    <s v="2"/>
    <s v="Sin Pallet"/>
    <n v="0"/>
    <n v="0"/>
    <x v="0"/>
    <n v="49950"/>
    <n v="31860"/>
    <n v="18090"/>
    <n v="652.49"/>
    <m/>
    <x v="28"/>
    <n v="14"/>
    <s v="14"/>
    <n v="31.86"/>
    <x v="1"/>
    <n v="20.479912115505336"/>
    <n v="20.479912115505336"/>
    <s v="TRANSALMEIDA CIA."/>
    <n v="1013966"/>
    <s v="ALMEIDA CHICAIZA MIGUEL ANGEL"/>
    <x v="58"/>
  </r>
  <r>
    <n v="1002219938"/>
    <s v="UE01"/>
    <x v="29"/>
    <d v="1899-12-30T08:04:00"/>
    <x v="5468"/>
    <s v="9000811207"/>
    <s v="013-020-00048157"/>
    <n v="2572.8000000000002"/>
    <n v="2884.64"/>
    <s v="ZPDF"/>
    <s v="70178303"/>
    <s v="0000397490"/>
    <n v="8002839522"/>
    <x v="417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5"/>
    <x v="35"/>
    <s v="100014982"/>
    <s v="PABON EDUARDO"/>
    <s v="ZETT"/>
    <x v="43"/>
    <s v="2"/>
    <s v="Sin Pallet"/>
    <n v="0"/>
    <n v="0"/>
    <x v="1"/>
    <n v="50540"/>
    <n v="32100"/>
    <n v="18440"/>
    <n v="0"/>
    <m/>
    <x v="33"/>
    <n v="14"/>
    <s v="14"/>
    <n v="32"/>
    <x v="1"/>
    <n v="0"/>
    <n v="0"/>
    <s v="SELVALEGRE S.A."/>
    <n v="1013510"/>
    <s v="ESPARZA ENDARA ALVARO DAMIAN"/>
    <x v="43"/>
  </r>
  <r>
    <n v="1002219973"/>
    <s v="UE01"/>
    <x v="29"/>
    <d v="1899-12-30T08:13:00"/>
    <x v="5469"/>
    <s v="9000813469"/>
    <s v="012-022-00318135"/>
    <n v="836.4"/>
    <n v="937.78"/>
    <s v="ZPVN"/>
    <s v="40570647"/>
    <s v="P000034329"/>
    <n v="8002839565"/>
    <x v="4176"/>
    <x v="7"/>
    <x v="7"/>
    <n v="1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6"/>
    <x v="0"/>
    <n v="15203.125"/>
    <n v="6013.125"/>
    <n v="9190"/>
    <n v="10.8"/>
    <m/>
    <x v="102"/>
    <n v="14"/>
    <s v="14"/>
    <n v="6"/>
    <x v="1"/>
    <n v="9.0000000000000011E-2"/>
    <n v="1.8"/>
    <s v="TRANSSJQ S.A."/>
    <n v="1013719"/>
    <s v="GARCES OSWALDO GERMAN"/>
    <x v="145"/>
  </r>
  <r>
    <n v="1002219973"/>
    <s v="UE01"/>
    <x v="29"/>
    <d v="1899-12-30T08:13:00"/>
    <x v="5470"/>
    <s v="9000813468"/>
    <s v="012-022-00318134"/>
    <n v="3588"/>
    <n v="4022.89"/>
    <s v="ZPVN"/>
    <s v="40570646"/>
    <s v="P000034328"/>
    <n v="8002839566"/>
    <x v="4176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26"/>
    <x v="0"/>
    <n v="35246.875"/>
    <n v="26056.875"/>
    <n v="9190"/>
    <n v="46.8"/>
    <m/>
    <x v="102"/>
    <n v="14"/>
    <s v="14"/>
    <n v="26"/>
    <x v="1"/>
    <n v="0.09"/>
    <n v="1.7999999999999998"/>
    <s v="TRANSSJQ S.A."/>
    <n v="1013719"/>
    <s v="GARCES OSWALDO GERMAN"/>
    <x v="145"/>
  </r>
  <r>
    <n v="1002219993"/>
    <s v="UE01"/>
    <x v="29"/>
    <d v="1899-12-30T08:19:00"/>
    <x v="5471"/>
    <s v="9000813531"/>
    <s v="012-022-00318136"/>
    <n v="2426.4"/>
    <n v="2720.5"/>
    <s v="ZPVN"/>
    <s v="40570938"/>
    <s v="P000034433"/>
    <n v="8002839588"/>
    <x v="4177"/>
    <x v="6"/>
    <x v="6"/>
    <n v="360"/>
    <s v="BOL"/>
    <s v="101500"/>
    <x v="30"/>
    <s v="804256"/>
    <s v="FERRETERIA ALMEIDA"/>
    <x v="1"/>
    <s v="AV QUITO Y SUCRE"/>
    <x v="52"/>
    <s v="O-Pichincha-Yaruqui"/>
    <n v="87"/>
    <x v="14"/>
    <x v="14"/>
    <s v="100020316"/>
    <s v="TROYA DAVID"/>
    <s v="ZEMU"/>
    <x v="183"/>
    <s v="2"/>
    <s v="Sin Pallet"/>
    <n v="0"/>
    <n v="0"/>
    <x v="0"/>
    <n v="26850"/>
    <n v="18030"/>
    <n v="8820"/>
    <n v="136.80000000000001"/>
    <m/>
    <x v="14"/>
    <n v="14"/>
    <s v="14"/>
    <n v="18"/>
    <x v="1"/>
    <n v="0.38"/>
    <n v="7.6000000000000005"/>
    <s v="OTAVALOTRUCKS S.A."/>
    <n v="1014339"/>
    <s v="NICOLALDE FLORES MILTON FABIAN"/>
    <x v="183"/>
  </r>
  <r>
    <n v="1002219987"/>
    <s v="UE01"/>
    <x v="29"/>
    <d v="1899-12-30T08:26:00"/>
    <x v="5472"/>
    <s v="9000813532"/>
    <s v="012-022-00318137"/>
    <n v="3260.07"/>
    <n v="3655.21"/>
    <s v="ZPVN"/>
    <s v="40569623"/>
    <s v="0000399277"/>
    <n v="8002839581"/>
    <x v="4178"/>
    <x v="8"/>
    <x v="8"/>
    <n v="32.13000000000000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720"/>
    <n v="32130"/>
    <n v="18590"/>
    <n v="0"/>
    <m/>
    <x v="3"/>
    <n v="14"/>
    <s v="14"/>
    <n v="32.130000000000003"/>
    <x v="1"/>
    <n v="0"/>
    <n v="0"/>
    <s v="XAVIER VALENZUELA"/>
    <n v="1014416"/>
    <s v="VALENZUELA DIAZ PATRICIO XAVIER"/>
    <x v="32"/>
  </r>
  <r>
    <n v="1002220005"/>
    <s v="UE01"/>
    <x v="29"/>
    <d v="1899-12-30T08:29:00"/>
    <x v="5473"/>
    <s v="9000813534"/>
    <s v="012-022-00318139"/>
    <n v="233.25"/>
    <n v="261.52"/>
    <s v="ZPVN"/>
    <s v="40570885"/>
    <s v="P000034423"/>
    <n v="8002839599"/>
    <x v="4179"/>
    <x v="5"/>
    <x v="5"/>
    <n v="4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6569.4440000000004"/>
    <n v="2004.444"/>
    <n v="4565"/>
    <n v="31.2"/>
    <m/>
    <x v="141"/>
    <n v="14"/>
    <s v="14"/>
    <n v="2"/>
    <x v="1"/>
    <n v="0.78"/>
    <n v="15.6"/>
    <s v="TRANSPORTE PROPIO"/>
    <n v="1023045"/>
    <s v="ESPINOSA OTAVALO PABLO ANIBAL"/>
    <x v="211"/>
  </r>
  <r>
    <n v="1002220005"/>
    <s v="UE01"/>
    <x v="29"/>
    <d v="1899-12-30T08:29:00"/>
    <x v="5474"/>
    <s v="9000813533"/>
    <s v="012-022-00318138"/>
    <n v="2033.04"/>
    <n v="2279.4499999999998"/>
    <s v="ZPVN"/>
    <s v="40570884"/>
    <s v="P000034422"/>
    <n v="8002839598"/>
    <x v="4179"/>
    <x v="6"/>
    <x v="6"/>
    <n v="32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0600.556"/>
    <n v="16035.556"/>
    <n v="4565"/>
    <n v="249.6"/>
    <m/>
    <x v="141"/>
    <n v="14"/>
    <s v="14"/>
    <n v="16"/>
    <x v="1"/>
    <n v="0.78"/>
    <n v="15.6"/>
    <s v="TRANSPORTE PROPIO"/>
    <n v="1023045"/>
    <s v="ESPINOSA OTAVALO PABLO ANIBAL"/>
    <x v="211"/>
  </r>
  <r>
    <n v="1002220010"/>
    <s v="UE01"/>
    <x v="29"/>
    <d v="1899-12-30T08:41:00"/>
    <x v="5475"/>
    <s v="9000813536"/>
    <s v="012-022-00318140"/>
    <n v="2300.4"/>
    <n v="2579.23"/>
    <s v="ZPVN"/>
    <s v="40570939"/>
    <s v="0000399363"/>
    <n v="8002839605"/>
    <x v="4180"/>
    <x v="3"/>
    <x v="3"/>
    <n v="360"/>
    <s v="BOL"/>
    <s v="101664"/>
    <x v="8"/>
    <s v="804149"/>
    <s v="MARIO CONDOY MONSERATE"/>
    <x v="41"/>
    <s v="SIMON PLATA TORRES Y GUAYAS"/>
    <x v="64"/>
    <s v="O-SantoDomingo-LaCondordia"/>
    <n v="233"/>
    <x v="33"/>
    <x v="33"/>
    <s v="100014931"/>
    <s v="VACA GALO"/>
    <s v="ZEMU"/>
    <x v="40"/>
    <s v="2"/>
    <s v="Sin Pallet"/>
    <n v="0"/>
    <n v="0"/>
    <x v="0"/>
    <n v="27110"/>
    <n v="18050"/>
    <n v="9060"/>
    <n v="277.2"/>
    <m/>
    <x v="31"/>
    <n v="14"/>
    <s v="14"/>
    <n v="18"/>
    <x v="1"/>
    <n v="0.77"/>
    <n v="15.399999999999999"/>
    <s v="TRANSPORTE PESADO CIAPRUTE S.A."/>
    <n v="1022019"/>
    <s v="ENRIQUEZ LARA ORLANDO DANILO"/>
    <x v="40"/>
  </r>
  <r>
    <n v="1002220011"/>
    <s v="UE01"/>
    <x v="29"/>
    <d v="1899-12-30T08:52:00"/>
    <x v="5476"/>
    <s v="9000813539"/>
    <s v="012-022-00318142"/>
    <n v="2509.1999999999998"/>
    <n v="2813.33"/>
    <s v="ZPVN"/>
    <s v="40570941"/>
    <s v="P000034434"/>
    <n v="8002839606"/>
    <x v="4181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47.5"/>
    <n v="18037.5"/>
    <n v="6310"/>
    <n v="68.400000000000006"/>
    <m/>
    <x v="89"/>
    <n v="14"/>
    <s v="14"/>
    <n v="18"/>
    <x v="1"/>
    <n v="0.19"/>
    <n v="3.8000000000000003"/>
    <s v="TRANSPORTE PROPIO"/>
    <n v="1012808"/>
    <s v="ALVAREZ GONZAGA LASTEÑA MARIANA"/>
    <x v="124"/>
  </r>
  <r>
    <n v="1002220011"/>
    <s v="UE01"/>
    <x v="29"/>
    <d v="1899-12-30T08:52:00"/>
    <x v="5477"/>
    <s v="9000813538"/>
    <s v="012-022-00318141"/>
    <n v="760.8"/>
    <n v="853.02"/>
    <s v="ZPVN"/>
    <s v="40570942"/>
    <s v="P000034435"/>
    <n v="8002839607"/>
    <x v="4181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22.5"/>
    <n v="6012.5"/>
    <n v="6310"/>
    <n v="22.8"/>
    <m/>
    <x v="89"/>
    <n v="14"/>
    <s v="14"/>
    <n v="6"/>
    <x v="1"/>
    <n v="0.19"/>
    <n v="3.8000000000000003"/>
    <s v="TRANSPORTE PROPIO"/>
    <n v="1012808"/>
    <s v="ALVAREZ GONZAGA LASTEÑA MARIANA"/>
    <x v="124"/>
  </r>
  <r>
    <n v="1002220015"/>
    <s v="UE01"/>
    <x v="29"/>
    <d v="1899-12-30T09:29:00"/>
    <x v="5478"/>
    <s v=""/>
    <s v=""/>
    <n v="0"/>
    <n v="0"/>
    <s v="ZPRC"/>
    <s v="2500109121"/>
    <s v="P000034438"/>
    <n v="8002839612"/>
    <x v="4182"/>
    <x v="7"/>
    <x v="7"/>
    <n v="160"/>
    <s v="BOL"/>
    <s v="101633"/>
    <x v="15"/>
    <s v="810878"/>
    <s v="BODEGA ZUMBALICA"/>
    <x v="6"/>
    <s v="COLAISA"/>
    <x v="17"/>
    <s v="O-Cotopaxi-Latacunga"/>
    <n v="198"/>
    <x v="44"/>
    <x v="44"/>
    <s v="10007279"/>
    <s v="QUILUMBANGO LLIQUIN HECTOR FERNANDO"/>
    <s v="ZEMU"/>
    <x v="54"/>
    <s v="2"/>
    <s v="Sin Pallet"/>
    <n v="0"/>
    <n v="0"/>
    <x v="0"/>
    <n v="11043.333000000001"/>
    <n v="8013.3329999999996"/>
    <n v="3030"/>
    <n v="118.4"/>
    <m/>
    <x v="42"/>
    <n v="14"/>
    <s v="14"/>
    <n v="8"/>
    <x v="1"/>
    <n v="0.74"/>
    <n v="14.8"/>
    <s v="LIDENORTI S.A."/>
    <n v="1022120"/>
    <s v="RUIZ MORALES VANESSA SOLANGE"/>
    <x v="54"/>
  </r>
  <r>
    <n v="1002220015"/>
    <s v="UE01"/>
    <x v="29"/>
    <d v="1899-12-30T09:29:00"/>
    <x v="5479"/>
    <s v=""/>
    <s v=""/>
    <n v="0"/>
    <n v="0"/>
    <s v="ZPRC"/>
    <s v="2500109120"/>
    <s v="P000034437"/>
    <n v="8002839611"/>
    <x v="4182"/>
    <x v="5"/>
    <x v="5"/>
    <n v="80"/>
    <s v="BOL"/>
    <s v="101633"/>
    <x v="15"/>
    <s v="810878"/>
    <s v="BODEGA ZUMBALICA"/>
    <x v="6"/>
    <s v="COLAISA"/>
    <x v="17"/>
    <s v="O-Cotopaxi-Latacunga"/>
    <n v="198"/>
    <x v="44"/>
    <x v="44"/>
    <s v="10007279"/>
    <s v="QUILUMBANGO LLIQUIN HECTOR FERNANDO"/>
    <s v="ZEMU"/>
    <x v="54"/>
    <s v="2"/>
    <s v="Sin Pallet"/>
    <n v="0"/>
    <n v="0"/>
    <x v="0"/>
    <n v="7036.6670000000004"/>
    <n v="4006.6669999999999"/>
    <n v="3030"/>
    <n v="59.2"/>
    <m/>
    <x v="42"/>
    <n v="14"/>
    <s v="14"/>
    <n v="4"/>
    <x v="1"/>
    <n v="0.74"/>
    <n v="14.8"/>
    <s v="LIDENORTI S.A."/>
    <n v="1022120"/>
    <s v="RUIZ MORALES VANESSA SOLANGE"/>
    <x v="54"/>
  </r>
  <r>
    <n v="1002220015"/>
    <s v="UE01"/>
    <x v="29"/>
    <d v="1899-12-30T09:29:00"/>
    <x v="5480"/>
    <s v=""/>
    <s v=""/>
    <n v="0"/>
    <n v="0"/>
    <s v="ZPRC"/>
    <s v="2500109119"/>
    <s v="P000034436"/>
    <n v="8002839613"/>
    <x v="4182"/>
    <x v="6"/>
    <x v="6"/>
    <n v="120"/>
    <s v="BOL"/>
    <s v="101633"/>
    <x v="15"/>
    <s v="810878"/>
    <s v="BODEGA ZUMBALICA"/>
    <x v="6"/>
    <s v="COLAISA"/>
    <x v="17"/>
    <s v="O-Cotopaxi-Latacunga"/>
    <n v="198"/>
    <x v="44"/>
    <x v="44"/>
    <s v="10007279"/>
    <s v="QUILUMBANGO LLIQUIN HECTOR FERNANDO"/>
    <s v="ZEMU"/>
    <x v="54"/>
    <s v="2"/>
    <s v="Sin Pallet"/>
    <n v="0"/>
    <n v="0"/>
    <x v="0"/>
    <n v="9040"/>
    <n v="6010"/>
    <n v="3030"/>
    <n v="88.8"/>
    <m/>
    <x v="42"/>
    <n v="14"/>
    <s v="14"/>
    <n v="6"/>
    <x v="1"/>
    <n v="0.74"/>
    <n v="14.799999999999999"/>
    <s v="LIDENORTI S.A."/>
    <n v="1022120"/>
    <s v="RUIZ MORALES VANESSA SOLANGE"/>
    <x v="54"/>
  </r>
  <r>
    <n v="1002220031"/>
    <s v="UE01"/>
    <x v="29"/>
    <d v="1899-12-30T09:34:00"/>
    <x v="5481"/>
    <s v="9000813543"/>
    <s v="012-022-00318143"/>
    <n v="3238.68"/>
    <n v="3631.23"/>
    <s v="ZPVN"/>
    <s v="40570811"/>
    <s v="0000399222"/>
    <n v="8002839626"/>
    <x v="4183"/>
    <x v="6"/>
    <x v="6"/>
    <n v="480"/>
    <s v="BOL"/>
    <s v="101446"/>
    <x v="48"/>
    <s v="800790"/>
    <s v="FERROELECTRICO 3"/>
    <x v="9"/>
    <s v="CALLE SUCRE 13-13 Y ROSALIA ROSALES"/>
    <x v="11"/>
    <s v="O-Imbabura-Ibarra"/>
    <n v="30"/>
    <x v="95"/>
    <x v="95"/>
    <s v="100014873"/>
    <s v="MEDIAVILLA JULIO"/>
    <s v="ZEMT"/>
    <x v="134"/>
    <s v="1"/>
    <s v="Con Pallet"/>
    <n v="0.05"/>
    <n v="24"/>
    <x v="0"/>
    <n v="39210"/>
    <n v="24080"/>
    <n v="15130"/>
    <n v="91.2"/>
    <m/>
    <x v="93"/>
    <n v="14"/>
    <s v="14"/>
    <n v="24"/>
    <x v="1"/>
    <n v="0.19"/>
    <n v="3.8000000000000003"/>
    <s v="SANJOPAS S.A."/>
    <n v="1013809"/>
    <s v="MEDIAVILLA PERUGACHI JULIO MAURICIO"/>
    <x v="134"/>
  </r>
  <r>
    <n v="1002220037"/>
    <s v="UE01"/>
    <x v="29"/>
    <d v="1899-12-30T09:34:00"/>
    <x v="5482"/>
    <s v="9000813544"/>
    <s v="012-022-00318144"/>
    <n v="2301.35"/>
    <n v="2580.29"/>
    <s v="ZPVN"/>
    <s v="40570951"/>
    <s v="P000034439"/>
    <n v="8002839634"/>
    <x v="418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"/>
    <x v="9"/>
    <s v="100020335"/>
    <s v="HARO LUIS"/>
    <s v="ZEMU"/>
    <x v="11"/>
    <s v="2"/>
    <s v="Sin Pallet"/>
    <n v="0"/>
    <n v="0"/>
    <x v="0"/>
    <n v="27140"/>
    <n v="18040"/>
    <n v="9100"/>
    <n v="266.39999999999998"/>
    <m/>
    <x v="9"/>
    <n v="14"/>
    <s v="14"/>
    <n v="18"/>
    <x v="1"/>
    <n v="0.74"/>
    <n v="14.799999999999999"/>
    <s v="SANJOPAS S.A."/>
    <n v="1013262"/>
    <s v="SEGOVIA ERAZO PATRICIA ALEXANDRA"/>
    <x v="11"/>
  </r>
  <r>
    <n v="1002220046"/>
    <s v="UE01"/>
    <x v="29"/>
    <d v="1899-12-30T09:35:00"/>
    <x v="5483"/>
    <s v="9000813545"/>
    <s v="012-022-00318145"/>
    <n v="4054.8"/>
    <n v="4546.2700000000004"/>
    <s v="ZPVN"/>
    <s v="40570872"/>
    <s v="P000034412"/>
    <n v="8002839648"/>
    <x v="4185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40005.758000000002"/>
    <n v="31065.758000000002"/>
    <n v="8940"/>
    <n v="458.8"/>
    <m/>
    <x v="27"/>
    <n v="14"/>
    <s v="14"/>
    <n v="31"/>
    <x v="1"/>
    <n v="0.74"/>
    <n v="14.8"/>
    <s v="TRANSPORTE PROPIO"/>
    <n v="1017066"/>
    <s v="MISE MISE NESTOR SALOMON"/>
    <x v="35"/>
  </r>
  <r>
    <n v="1002220046"/>
    <s v="UE01"/>
    <x v="29"/>
    <d v="1899-12-30T09:35:00"/>
    <x v="5484"/>
    <s v="9000813546"/>
    <s v="012-022-00318146"/>
    <n v="260"/>
    <n v="291.51"/>
    <s v="ZPVN"/>
    <s v="40570873"/>
    <s v="P000034413"/>
    <n v="8002839647"/>
    <x v="4185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44.242"/>
    <n v="2004.242"/>
    <n v="8940"/>
    <n v="29.6"/>
    <m/>
    <x v="27"/>
    <n v="14"/>
    <s v="14"/>
    <n v="2"/>
    <x v="1"/>
    <n v="0.74"/>
    <n v="14.8"/>
    <s v="TRANSPORTE PROPIO"/>
    <n v="1017066"/>
    <s v="MISE MISE NESTOR SALOMON"/>
    <x v="35"/>
  </r>
  <r>
    <n v="1002220045"/>
    <s v="UE01"/>
    <x v="29"/>
    <d v="1899-12-30T09:37:00"/>
    <x v="5485"/>
    <s v="9000813547"/>
    <s v="012-022-00318147"/>
    <n v="808.8"/>
    <n v="906.84"/>
    <s v="ZPVN"/>
    <s v="40570957"/>
    <s v="P000034443"/>
    <n v="8002839646"/>
    <x v="4186"/>
    <x v="3"/>
    <x v="3"/>
    <n v="120"/>
    <s v="BOL"/>
    <s v="103157"/>
    <x v="233"/>
    <s v="804302"/>
    <s v="FERROCENTRO JUNIOR"/>
    <x v="35"/>
    <s v="CALLE UNIDAD NACIONAL Y VENEZUELA"/>
    <x v="53"/>
    <s v="O-Sucumbios-Shushufindi"/>
    <n v="385"/>
    <x v="183"/>
    <x v="183"/>
    <s v="10008324"/>
    <s v="HERRERA GUERRA RICHAR IVAN"/>
    <s v="ZEMU"/>
    <x v="296"/>
    <s v="2"/>
    <s v="Sin Pallet"/>
    <n v="0"/>
    <n v="0"/>
    <x v="0"/>
    <n v="10253.333000000001"/>
    <n v="6013.3329999999996"/>
    <n v="4240"/>
    <n v="148.80000000000001"/>
    <m/>
    <x v="3"/>
    <n v="14"/>
    <s v="14"/>
    <n v="6"/>
    <x v="1"/>
    <n v="1.24"/>
    <n v="24.8"/>
    <s v="SANJOPAS S.A."/>
    <n v="10008340"/>
    <s v="HERRERA GUERRA RICHARD IVAN"/>
    <x v="294"/>
  </r>
  <r>
    <n v="1002220045"/>
    <s v="UE01"/>
    <x v="29"/>
    <d v="1899-12-30T09:37:00"/>
    <x v="5486"/>
    <s v="9000813548"/>
    <s v="012-022-00318148"/>
    <n v="1682.4"/>
    <n v="1886.32"/>
    <s v="ZPVN"/>
    <s v="40570956"/>
    <s v="P000034442"/>
    <n v="8002839645"/>
    <x v="4186"/>
    <x v="4"/>
    <x v="4"/>
    <n v="240"/>
    <s v="BOL"/>
    <s v="103157"/>
    <x v="233"/>
    <s v="804302"/>
    <s v="FERROCENTRO JUNIOR"/>
    <x v="35"/>
    <s v="CALLE UNIDAD NACIONAL Y VENEZUELA"/>
    <x v="53"/>
    <s v="O-Sucumbios-Shushufindi"/>
    <n v="385"/>
    <x v="183"/>
    <x v="183"/>
    <s v="10008324"/>
    <s v="HERRERA GUERRA RICHAR IVAN"/>
    <s v="ZEMU"/>
    <x v="296"/>
    <s v="2"/>
    <s v="Sin Pallet"/>
    <n v="0"/>
    <n v="0"/>
    <x v="0"/>
    <n v="16266.666999999999"/>
    <n v="12026.666999999999"/>
    <n v="4240"/>
    <n v="297.60000000000002"/>
    <m/>
    <x v="3"/>
    <n v="14"/>
    <s v="14"/>
    <n v="12"/>
    <x v="1"/>
    <n v="1.24"/>
    <n v="24.8"/>
    <s v="SANJOPAS S.A."/>
    <n v="10008340"/>
    <s v="HERRERA GUERRA RICHARD IVAN"/>
    <x v="294"/>
  </r>
  <r>
    <n v="1002220018"/>
    <s v="UE01"/>
    <x v="29"/>
    <d v="1899-12-30T09:40:00"/>
    <x v="5487"/>
    <s v="9000813549"/>
    <s v="012-022-00318149"/>
    <n v="3881.14"/>
    <n v="4351.5600000000004"/>
    <s v="ZPVN"/>
    <s v="40570740"/>
    <s v="0000399073"/>
    <n v="8002839616"/>
    <x v="4187"/>
    <x v="8"/>
    <x v="8"/>
    <n v="31.81"/>
    <s v="T"/>
    <s v="102835"/>
    <x v="102"/>
    <s v="805995"/>
    <s v="GRANEL HORMIGONERA VASFERRI"/>
    <x v="8"/>
    <s v="CALLE DEL ROCIO Y PANAMERICANA"/>
    <x v="8"/>
    <s v="O-Imbabura-Otavalo"/>
    <n v="8"/>
    <x v="80"/>
    <x v="80"/>
    <s v="100015174"/>
    <s v="CASTRO LUCIO"/>
    <s v="ZECI"/>
    <x v="109"/>
    <s v="2"/>
    <s v="Sin Pallet"/>
    <n v="0"/>
    <n v="0"/>
    <x v="0"/>
    <n v="50280"/>
    <n v="31810"/>
    <n v="18470"/>
    <n v="111.97"/>
    <m/>
    <x v="78"/>
    <n v="14"/>
    <s v="14"/>
    <n v="31.81"/>
    <x v="1"/>
    <n v="3.5199622760138323"/>
    <n v="3.5199622760138323"/>
    <s v="CASTRO HERMANOS S.A."/>
    <n v="1013576"/>
    <s v="CASTRO SALGADO LUCIO OSWALDO"/>
    <x v="109"/>
  </r>
  <r>
    <n v="1002220035"/>
    <s v="UE01"/>
    <x v="29"/>
    <d v="1899-12-30T09:47:00"/>
    <x v="5488"/>
    <s v="9000813553"/>
    <s v="012-022-00318150"/>
    <n v="3271.78"/>
    <n v="3668.34"/>
    <s v="ZPVN"/>
    <s v="40570811"/>
    <s v="0000399225"/>
    <n v="8002839630"/>
    <x v="4188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14"/>
    <x v="114"/>
    <s v="100014846"/>
    <s v="SANCHEZ EDUARDO"/>
    <s v="ZEMT"/>
    <x v="159"/>
    <s v="1"/>
    <s v="Con Pallet"/>
    <n v="0.05"/>
    <n v="24"/>
    <x v="0"/>
    <n v="39400"/>
    <n v="24040"/>
    <n v="15360"/>
    <n v="91.2"/>
    <m/>
    <x v="112"/>
    <n v="14"/>
    <s v="14"/>
    <n v="24"/>
    <x v="1"/>
    <n v="0.19"/>
    <n v="3.8000000000000003"/>
    <s v="LIDENORTI S.A."/>
    <n v="1014106"/>
    <s v="SANCHEZ PILA FRANKLIN EDUARDO"/>
    <x v="159"/>
  </r>
  <r>
    <n v="1002220066"/>
    <s v="UE01"/>
    <x v="29"/>
    <d v="1899-12-30T09:56:00"/>
    <x v="5489"/>
    <s v="9000813556"/>
    <s v="012-022-00318151"/>
    <n v="2444.9"/>
    <n v="2741.24"/>
    <s v="ZPVN"/>
    <s v="40570937"/>
    <s v="P000034432"/>
    <n v="8002839676"/>
    <x v="4189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300"/>
    <n v="18030"/>
    <n v="9270"/>
    <n v="118.8"/>
    <m/>
    <x v="23"/>
    <n v="14"/>
    <s v="14"/>
    <n v="18"/>
    <x v="1"/>
    <n v="0.33"/>
    <n v="6.6"/>
    <s v="TRANSPORTE PROPIO"/>
    <n v="1021616"/>
    <s v="PERUGACHI SALCEDO HECTOR PATRICIO"/>
    <x v="29"/>
  </r>
  <r>
    <n v="1002220074"/>
    <s v="UE01"/>
    <x v="29"/>
    <d v="1899-12-30T10:00:00"/>
    <x v="5490"/>
    <s v="9000813557"/>
    <s v="012-022-00318152"/>
    <n v="3210.31"/>
    <n v="3599.42"/>
    <s v="ZPVN"/>
    <s v="40570969"/>
    <s v="P000034454"/>
    <n v="8002839684"/>
    <x v="4190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910"/>
    <n v="24050"/>
    <n v="14860"/>
    <n v="206.4"/>
    <m/>
    <x v="2"/>
    <n v="14"/>
    <s v="14"/>
    <n v="24"/>
    <x v="1"/>
    <n v="0.43"/>
    <n v="8.6"/>
    <s v="TRANSPORTE PROPIO"/>
    <n v="1014266"/>
    <s v="TRANSBOSNA CIA. LTDA."/>
    <x v="3"/>
  </r>
  <r>
    <n v="1002220080"/>
    <s v="UE01"/>
    <x v="29"/>
    <d v="1899-12-30T10:18:00"/>
    <x v="5491"/>
    <s v="9000813561"/>
    <s v="012-022-00318154"/>
    <n v="1424"/>
    <n v="1596.6"/>
    <s v="ZPVN"/>
    <s v="40570966"/>
    <s v="0000399406"/>
    <n v="8002839693"/>
    <x v="4191"/>
    <x v="7"/>
    <x v="7"/>
    <n v="200"/>
    <s v="BOL"/>
    <s v="101600"/>
    <x v="60"/>
    <s v="802079"/>
    <s v="BODEGA FABIAN TERAN"/>
    <x v="11"/>
    <s v="TELESFORO PEÑAHERRERA S/N Y"/>
    <x v="19"/>
    <s v="O-Imbabura-Cotacachi"/>
    <n v="15"/>
    <x v="60"/>
    <x v="60"/>
    <s v="10007757"/>
    <s v="GUALACATA FERNANDEZ MANUEL RAUL"/>
    <s v="ZEMU"/>
    <x v="76"/>
    <s v="2"/>
    <s v="Sin Pallet"/>
    <n v="0"/>
    <n v="0"/>
    <x v="0"/>
    <n v="14456.111000000001"/>
    <n v="10011.111000000001"/>
    <n v="4445"/>
    <n v="30"/>
    <m/>
    <x v="58"/>
    <n v="14"/>
    <s v="14"/>
    <n v="10"/>
    <x v="1"/>
    <n v="0.15"/>
    <n v="3"/>
    <s v="ALQUINGA &amp; ALQUINGA"/>
    <n v="1022501"/>
    <s v="FLORES RAMIREZ ROGER WILLAN"/>
    <x v="76"/>
  </r>
  <r>
    <n v="1002220080"/>
    <s v="UE01"/>
    <x v="29"/>
    <d v="1899-12-30T10:18:00"/>
    <x v="5492"/>
    <s v="9000813560"/>
    <s v="012-022-00318153"/>
    <n v="1126.4000000000001"/>
    <n v="1262.93"/>
    <s v="ZPVN"/>
    <s v="40570966"/>
    <s v="0000399407"/>
    <n v="8002839694"/>
    <x v="4191"/>
    <x v="6"/>
    <x v="6"/>
    <n v="160"/>
    <s v="BOL"/>
    <s v="101600"/>
    <x v="60"/>
    <s v="802079"/>
    <s v="BODEGA FABIAN TERAN"/>
    <x v="11"/>
    <s v="TELESFORO PEÑAHERRERA S/N Y"/>
    <x v="19"/>
    <s v="O-Imbabura-Cotacachi"/>
    <n v="15"/>
    <x v="60"/>
    <x v="60"/>
    <s v="10007757"/>
    <s v="GUALACATA FERNANDEZ MANUEL RAUL"/>
    <s v="ZEMU"/>
    <x v="76"/>
    <s v="2"/>
    <s v="Sin Pallet"/>
    <n v="0"/>
    <n v="0"/>
    <x v="0"/>
    <n v="12453.888999999999"/>
    <n v="8008.8890000000001"/>
    <n v="4445"/>
    <n v="24"/>
    <m/>
    <x v="58"/>
    <n v="14"/>
    <s v="14"/>
    <n v="8"/>
    <x v="1"/>
    <n v="0.15"/>
    <n v="3"/>
    <s v="ALQUINGA &amp; ALQUINGA"/>
    <n v="1022501"/>
    <s v="FLORES RAMIREZ ROGER WILLAN"/>
    <x v="76"/>
  </r>
  <r>
    <n v="1002220081"/>
    <s v="UE01"/>
    <x v="29"/>
    <d v="1899-12-30T10:26:00"/>
    <x v="5493"/>
    <s v="9000813564"/>
    <s v="012-022-00318156"/>
    <n v="835.2"/>
    <n v="936.43"/>
    <s v="ZPVN"/>
    <s v="40570965"/>
    <s v="0000399403"/>
    <n v="8002839696"/>
    <x v="4192"/>
    <x v="7"/>
    <x v="7"/>
    <n v="120"/>
    <s v="BOL"/>
    <s v="101511"/>
    <x v="83"/>
    <s v="802082"/>
    <s v="BODEGA TORRES FAUSTO"/>
    <x v="1"/>
    <s v="PUELLARO. 24 DE MAYO S/N Y"/>
    <x v="62"/>
    <s v="O-Pichincha-Puellaro"/>
    <n v="84"/>
    <x v="129"/>
    <x v="129"/>
    <s v="100014881"/>
    <s v="HARO VICENTE"/>
    <s v="ZEMU"/>
    <x v="186"/>
    <s v="2"/>
    <s v="Sin Pallet"/>
    <n v="0"/>
    <n v="0"/>
    <x v="0"/>
    <n v="10641.666999999999"/>
    <n v="6006.6670000000004"/>
    <n v="4635"/>
    <n v="49.2"/>
    <m/>
    <x v="127"/>
    <n v="14"/>
    <s v="14"/>
    <n v="6"/>
    <x v="1"/>
    <n v="0.41000000000000003"/>
    <n v="8.2000000000000011"/>
    <s v="SANJOPAS S.A."/>
    <n v="1022361"/>
    <s v="ESCOBAR VILLARREAL JORGE FRANCISCO"/>
    <x v="186"/>
  </r>
  <r>
    <n v="1002220081"/>
    <s v="UE01"/>
    <x v="29"/>
    <d v="1899-12-30T10:26:00"/>
    <x v="5494"/>
    <s v="9000813563"/>
    <s v="012-022-00318155"/>
    <n v="1663.2"/>
    <n v="1864.79"/>
    <s v="ZPVN"/>
    <s v="40570965"/>
    <s v="0000399402"/>
    <n v="8002839695"/>
    <x v="4192"/>
    <x v="6"/>
    <x v="6"/>
    <n v="240"/>
    <s v="BOL"/>
    <s v="101511"/>
    <x v="83"/>
    <s v="802082"/>
    <s v="BODEGA TORRES FAUSTO"/>
    <x v="1"/>
    <s v="PUELLARO. 24 DE MAYO S/N Y"/>
    <x v="62"/>
    <s v="O-Pichincha-Puellaro"/>
    <n v="84"/>
    <x v="129"/>
    <x v="129"/>
    <s v="100014881"/>
    <s v="HARO VICENTE"/>
    <s v="ZEMU"/>
    <x v="186"/>
    <s v="2"/>
    <s v="Sin Pallet"/>
    <n v="0"/>
    <n v="0"/>
    <x v="0"/>
    <n v="16648.332999999999"/>
    <n v="12013.333000000001"/>
    <n v="4635"/>
    <n v="98.4"/>
    <m/>
    <x v="127"/>
    <n v="14"/>
    <s v="14"/>
    <n v="12"/>
    <x v="1"/>
    <n v="0.41000000000000003"/>
    <n v="8.2000000000000011"/>
    <s v="SANJOPAS S.A."/>
    <n v="1022361"/>
    <s v="ESCOBAR VILLARREAL JORGE FRANCISCO"/>
    <x v="186"/>
  </r>
  <r>
    <n v="1002220083"/>
    <s v="UE01"/>
    <x v="29"/>
    <d v="1899-12-30T10:29:00"/>
    <x v="5495"/>
    <s v=""/>
    <s v=""/>
    <n v="0"/>
    <n v="0"/>
    <s v="ZPRC"/>
    <s v="2500109125"/>
    <s v="P000034445"/>
    <n v="8002839699"/>
    <x v="4193"/>
    <x v="7"/>
    <x v="7"/>
    <n v="280"/>
    <s v="BOL"/>
    <s v="101633"/>
    <x v="15"/>
    <s v="810878"/>
    <s v="BODEGA ZUMBALICA"/>
    <x v="6"/>
    <s v="COLAIS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18536.111000000001"/>
    <n v="14031.111000000001"/>
    <n v="4505"/>
    <n v="207.2"/>
    <m/>
    <x v="38"/>
    <n v="14"/>
    <s v="14"/>
    <n v="14"/>
    <x v="1"/>
    <n v="0.74"/>
    <n v="14.799999999999999"/>
    <s v="LIDENORTI S.A."/>
    <n v="1013181"/>
    <s v="REASCOS GUZMAN HARVEY ESTANISLAO"/>
    <x v="49"/>
  </r>
  <r>
    <n v="1002220083"/>
    <s v="UE01"/>
    <x v="29"/>
    <d v="1899-12-30T10:29:00"/>
    <x v="5496"/>
    <s v=""/>
    <s v=""/>
    <n v="0"/>
    <n v="0"/>
    <s v="ZPRC"/>
    <s v="2500109124"/>
    <s v="P000034444"/>
    <n v="8002839698"/>
    <x v="4193"/>
    <x v="6"/>
    <x v="6"/>
    <n v="80"/>
    <s v="BOL"/>
    <s v="101633"/>
    <x v="15"/>
    <s v="810878"/>
    <s v="BODEGA ZUMBALICA"/>
    <x v="6"/>
    <s v="COLAIS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8513.8889999999992"/>
    <n v="4008.8890000000001"/>
    <n v="4505"/>
    <n v="59.2"/>
    <m/>
    <x v="38"/>
    <n v="14"/>
    <s v="14"/>
    <n v="4"/>
    <x v="1"/>
    <n v="0.74"/>
    <n v="14.8"/>
    <s v="LIDENORTI S.A."/>
    <n v="1013181"/>
    <s v="REASCOS GUZMAN HARVEY ESTANISLAO"/>
    <x v="49"/>
  </r>
  <r>
    <n v="1002220070"/>
    <s v="UE01"/>
    <x v="29"/>
    <d v="1899-12-30T10:34:00"/>
    <x v="5497"/>
    <s v="9000813595"/>
    <s v="012-022-00318157"/>
    <n v="3262.32"/>
    <n v="3657.74"/>
    <s v="ZPVN"/>
    <s v="40570770"/>
    <s v="0000399166"/>
    <n v="8002839680"/>
    <x v="4194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62"/>
    <x v="62"/>
    <s v="100014851"/>
    <s v="MEDIAVILLA LUIS"/>
    <s v="ZEMT"/>
    <x v="78"/>
    <s v="1"/>
    <s v="Con Pallet"/>
    <n v="0.05"/>
    <n v="24"/>
    <x v="0"/>
    <n v="40100"/>
    <n v="24080"/>
    <n v="16020"/>
    <n v="100.8"/>
    <m/>
    <x v="60"/>
    <n v="14"/>
    <s v="14"/>
    <n v="24"/>
    <x v="1"/>
    <n v="0.21"/>
    <n v="4.2"/>
    <s v="SANJOPAS S.A."/>
    <n v="1013493"/>
    <s v="MEDIAVILLA PERUGACHI LUIS ALFONSO"/>
    <x v="78"/>
  </r>
  <r>
    <n v="1002220104"/>
    <s v="UE01"/>
    <x v="29"/>
    <d v="1899-12-30T10:48:00"/>
    <x v="5498"/>
    <s v=""/>
    <s v=""/>
    <n v="0"/>
    <n v="0"/>
    <s v="ZPRC"/>
    <s v="2500109123"/>
    <s v="0000399378"/>
    <n v="8002839715"/>
    <x v="419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90"/>
    <n v="32060"/>
    <n v="18330"/>
    <n v="288"/>
    <m/>
    <x v="96"/>
    <n v="14"/>
    <s v="14"/>
    <n v="32"/>
    <x v="1"/>
    <n v="0.45"/>
    <n v="9"/>
    <s v="TRANSPORTE PROPIO"/>
    <n v="1014509"/>
    <s v="COMERCIAL MICHELENA S.A."/>
    <x v="138"/>
  </r>
  <r>
    <n v="1002220093"/>
    <s v="UE01"/>
    <x v="29"/>
    <d v="1899-12-30T10:54:00"/>
    <x v="5499"/>
    <s v="9000813653"/>
    <s v="012-022-00318158"/>
    <n v="4422.3999999999996"/>
    <n v="4958.43"/>
    <s v="ZPVN"/>
    <s v="40570797"/>
    <s v="P000034379"/>
    <n v="8002839710"/>
    <x v="4196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23"/>
    <x v="123"/>
    <s v="100014917"/>
    <s v="SUAREZ ARTURO"/>
    <s v="ZETT"/>
    <x v="174"/>
    <s v="1"/>
    <s v="Con Pallet"/>
    <n v="0.05"/>
    <n v="32"/>
    <x v="0"/>
    <n v="49700"/>
    <n v="32090"/>
    <n v="17610"/>
    <n v="537.6"/>
    <m/>
    <x v="121"/>
    <n v="14"/>
    <s v="14"/>
    <n v="32"/>
    <x v="1"/>
    <n v="0.84000000000000008"/>
    <n v="16.8"/>
    <s v="LIDENORTI S.A."/>
    <n v="1013915"/>
    <s v="BEDON ALMEIDA EDWIN FABIÁN"/>
    <x v="174"/>
  </r>
  <r>
    <n v="1002220114"/>
    <s v="UE01"/>
    <x v="29"/>
    <d v="1899-12-30T11:03:00"/>
    <x v="5500"/>
    <s v="9000813655"/>
    <s v="012-022-00318159"/>
    <n v="2365.1999999999998"/>
    <n v="2651.87"/>
    <s v="ZPVN"/>
    <s v="40570974"/>
    <s v="0000399420"/>
    <n v="8002839724"/>
    <x v="4197"/>
    <x v="3"/>
    <x v="3"/>
    <n v="360"/>
    <s v="BOL"/>
    <s v="101599"/>
    <x v="247"/>
    <s v="801788"/>
    <s v="BOD BLOQUES MAYRITA"/>
    <x v="39"/>
    <s v="KM 3 VIA A BRAMADORA Y MARGEN IZQUI"/>
    <x v="58"/>
    <s v="O-Manabi-Elcarmen"/>
    <n v="278"/>
    <x v="46"/>
    <x v="46"/>
    <s v="100018609"/>
    <s v="CHACON WILSON"/>
    <s v="ZEMU"/>
    <x v="56"/>
    <s v="2"/>
    <s v="Sin Pallet"/>
    <n v="0"/>
    <n v="0"/>
    <x v="0"/>
    <n v="27330"/>
    <n v="18020"/>
    <n v="9310"/>
    <n v="298.8"/>
    <m/>
    <x v="44"/>
    <n v="14"/>
    <s v="14"/>
    <n v="18"/>
    <x v="1"/>
    <n v="0.83000000000000007"/>
    <n v="16.600000000000001"/>
    <s v="TRAPSA C.A."/>
    <n v="1013764"/>
    <s v="TERAN SARZOSA CRISTIAN DAVID"/>
    <x v="56"/>
  </r>
  <r>
    <n v="1002220096"/>
    <s v="UE01"/>
    <x v="29"/>
    <d v="1899-12-30T11:12:00"/>
    <x v="5501"/>
    <s v="9000813657"/>
    <s v="012-022-00318160"/>
    <n v="3235.2"/>
    <n v="3627.32"/>
    <s v="ZPVN"/>
    <s v="40569589"/>
    <s v="P000034004"/>
    <n v="8002839711"/>
    <x v="4198"/>
    <x v="6"/>
    <x v="6"/>
    <n v="480"/>
    <s v="BOL"/>
    <s v="101628"/>
    <x v="13"/>
    <s v="801023"/>
    <s v="LOCAL TUMBACO"/>
    <x v="1"/>
    <s v="FCO. DE ORELLANA S/N Y"/>
    <x v="10"/>
    <s v="O-Pichincha-Tumbaco"/>
    <n v="110"/>
    <x v="157"/>
    <x v="157"/>
    <s v="100019188"/>
    <s v="SUAREZ ALEX"/>
    <s v="ZEMT"/>
    <x v="238"/>
    <s v="1"/>
    <s v="Con Pallet"/>
    <n v="0.05"/>
    <n v="24"/>
    <x v="0"/>
    <n v="40010"/>
    <n v="24080"/>
    <n v="15930"/>
    <n v="220.8"/>
    <m/>
    <x v="154"/>
    <n v="14"/>
    <s v="14"/>
    <n v="24"/>
    <x v="1"/>
    <n v="0.46"/>
    <n v="9.2000000000000011"/>
    <s v="LA ARMENIA S.A."/>
    <n v="1013571"/>
    <s v="BENAVIDES BAEZ RODRIGO NEPTALI"/>
    <x v="238"/>
  </r>
  <r>
    <n v="1002220073"/>
    <s v="UE01"/>
    <x v="29"/>
    <d v="1899-12-30T11:10:00"/>
    <x v="5502"/>
    <s v="9000813658"/>
    <s v="012-022-00318161"/>
    <n v="3271.78"/>
    <n v="3668.34"/>
    <s v="ZPVN"/>
    <s v="40570811"/>
    <s v="0000399227"/>
    <n v="8002839683"/>
    <x v="4199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13"/>
    <x v="113"/>
    <s v="100015003"/>
    <s v="CASTRO MILTON"/>
    <s v="ZEMT"/>
    <x v="158"/>
    <s v="1"/>
    <s v="Con Pallet"/>
    <n v="0.05"/>
    <n v="24"/>
    <x v="0"/>
    <n v="38460"/>
    <n v="24050"/>
    <n v="14410"/>
    <n v="91.2"/>
    <m/>
    <x v="111"/>
    <n v="14"/>
    <s v="14"/>
    <n v="24"/>
    <x v="1"/>
    <n v="0.19"/>
    <n v="3.8000000000000003"/>
    <s v="TRANSVOLCA S.A."/>
    <n v="1014038"/>
    <s v="CASTRO NAVARRETE MILTON GEOVANNY"/>
    <x v="158"/>
  </r>
  <r>
    <n v="1002220098"/>
    <s v="UE01"/>
    <x v="29"/>
    <d v="1899-12-30T11:19:00"/>
    <x v="5503"/>
    <s v="9000813659"/>
    <s v="012-022-00318162"/>
    <n v="3278.88"/>
    <n v="3676.31"/>
    <s v="ZPVN"/>
    <s v="40570955"/>
    <s v="P000034441"/>
    <n v="8002839713"/>
    <x v="420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71"/>
    <x v="171"/>
    <s v="100021498"/>
    <s v="MENDEZ JUAN"/>
    <s v="ZEMT"/>
    <x v="262"/>
    <s v="1"/>
    <s v="Con Pallet"/>
    <n v="0.05"/>
    <n v="24"/>
    <x v="0"/>
    <n v="40670"/>
    <n v="24050"/>
    <n v="16620"/>
    <n v="100.8"/>
    <m/>
    <x v="167"/>
    <n v="14"/>
    <s v="14"/>
    <n v="24"/>
    <x v="1"/>
    <n v="0.21"/>
    <n v="4.2"/>
    <s v="RUTAS COTACACHENSES S.A."/>
    <n v="1022020"/>
    <s v="MENDEZ FIGUEROA JUAN CARLOS"/>
    <x v="262"/>
  </r>
  <r>
    <n v="1002220125"/>
    <s v="UE01"/>
    <x v="29"/>
    <d v="1899-12-30T11:15:00"/>
    <x v="5504"/>
    <s v="9000813660"/>
    <s v="012-022-00318163"/>
    <n v="1223.6400000000001"/>
    <n v="1371.96"/>
    <s v="ZPVN"/>
    <s v="40570834"/>
    <s v="P000034390"/>
    <n v="8002839740"/>
    <x v="4201"/>
    <x v="5"/>
    <x v="5"/>
    <n v="20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503.528999999999"/>
    <n v="10023.529"/>
    <n v="8480"/>
    <n v="88"/>
    <m/>
    <x v="32"/>
    <n v="14"/>
    <s v="14"/>
    <n v="10"/>
    <x v="1"/>
    <n v="0.44"/>
    <n v="8.8000000000000007"/>
    <s v="TRANSPORTE PROPIO"/>
    <n v="1024381"/>
    <s v="BALCAZAR GORDON ALEJANDRO"/>
    <x v="42"/>
  </r>
  <r>
    <n v="1002220125"/>
    <s v="UE01"/>
    <x v="29"/>
    <d v="1899-12-30T11:15:00"/>
    <x v="5505"/>
    <s v="9000813661"/>
    <s v="012-022-00318164"/>
    <n v="3202.85"/>
    <n v="3591.05"/>
    <s v="ZPVN"/>
    <s v="40570835"/>
    <s v="P000034391"/>
    <n v="8002839741"/>
    <x v="4201"/>
    <x v="6"/>
    <x v="6"/>
    <n v="48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536.471000000001"/>
    <n v="24056.471000000001"/>
    <n v="8480"/>
    <n v="211.2"/>
    <m/>
    <x v="32"/>
    <n v="14"/>
    <s v="14"/>
    <n v="24"/>
    <x v="1"/>
    <n v="0.44"/>
    <n v="8.7999999999999989"/>
    <s v="TRANSPORTE PROPIO"/>
    <n v="1024381"/>
    <s v="BALCAZAR GORDON ALEJANDRO"/>
    <x v="42"/>
  </r>
  <r>
    <n v="1002220076"/>
    <s v="UE01"/>
    <x v="29"/>
    <d v="1899-12-30T11:13:00"/>
    <x v="5506"/>
    <s v="9000813662"/>
    <s v="012-022-00318165"/>
    <n v="1115.2"/>
    <n v="1250.3699999999999"/>
    <s v="ZPVN"/>
    <s v="40570933"/>
    <s v="P000034430"/>
    <n v="8002839686"/>
    <x v="4202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20"/>
    <x v="20"/>
    <s v="100015045"/>
    <s v="MORAN JOSE"/>
    <s v="ZEMT"/>
    <x v="25"/>
    <s v="1"/>
    <s v="Con Pallet"/>
    <n v="0.05"/>
    <n v="8"/>
    <x v="0"/>
    <n v="16085"/>
    <n v="8020"/>
    <n v="8065"/>
    <n v="14.4"/>
    <m/>
    <x v="20"/>
    <n v="14"/>
    <s v="14"/>
    <n v="8"/>
    <x v="1"/>
    <n v="0.09"/>
    <n v="1.8"/>
    <s v="TRANSSJQ S.A."/>
    <n v="1016455"/>
    <s v="MEDIAVILLA VALENZUELA MILTON SANTIA"/>
    <x v="25"/>
  </r>
  <r>
    <n v="1002220076"/>
    <s v="UE01"/>
    <x v="29"/>
    <d v="1899-12-30T11:13:00"/>
    <x v="5507"/>
    <s v="9000813663"/>
    <s v="012-022-00318166"/>
    <n v="2208"/>
    <n v="2475.62"/>
    <s v="ZPVN"/>
    <s v="40570932"/>
    <s v="P000034429"/>
    <n v="8002839687"/>
    <x v="4202"/>
    <x v="6"/>
    <x v="6"/>
    <n v="320"/>
    <s v="BOL"/>
    <s v="102835"/>
    <x v="102"/>
    <s v="803600"/>
    <s v="FERRICENTRO CAMAL"/>
    <x v="8"/>
    <s v="PANAMERICANA Y CALLE DEL ROCIO"/>
    <x v="8"/>
    <s v="O-Imbabura-Otavalo"/>
    <n v="8"/>
    <x v="20"/>
    <x v="20"/>
    <s v="100015045"/>
    <s v="MORAN JOSE"/>
    <s v="ZEMT"/>
    <x v="25"/>
    <s v="1"/>
    <s v="Con Pallet"/>
    <n v="0.05"/>
    <n v="16"/>
    <x v="0"/>
    <n v="24105"/>
    <n v="16040"/>
    <n v="8065"/>
    <n v="28.8"/>
    <m/>
    <x v="20"/>
    <n v="14"/>
    <s v="14"/>
    <n v="16"/>
    <x v="1"/>
    <n v="0.09"/>
    <n v="1.8"/>
    <s v="TRANSSJQ S.A."/>
    <n v="1016455"/>
    <s v="MEDIAVILLA VALENZUELA MILTON SANTIA"/>
    <x v="25"/>
  </r>
  <r>
    <n v="1002220100"/>
    <s v="UE01"/>
    <x v="29"/>
    <d v="1899-12-30T11:25:00"/>
    <x v="5508"/>
    <s v="9000813666"/>
    <s v="012-022-00318167"/>
    <n v="3278.88"/>
    <n v="3676.31"/>
    <s v="ZPVN"/>
    <s v="40570959"/>
    <s v="P000034446"/>
    <n v="8002839714"/>
    <x v="4203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82"/>
    <x v="82"/>
    <s v="100018690"/>
    <s v="MORALES PATRICIO V."/>
    <s v="ZEMT"/>
    <x v="112"/>
    <s v="1"/>
    <s v="Con Pallet"/>
    <n v="0.05"/>
    <n v="24"/>
    <x v="0"/>
    <n v="39930"/>
    <n v="24060"/>
    <n v="15870"/>
    <n v="100.8"/>
    <m/>
    <x v="80"/>
    <n v="14"/>
    <s v="14"/>
    <n v="24"/>
    <x v="1"/>
    <n v="0.21"/>
    <n v="4.2"/>
    <s v="LA ARMENIA S.A."/>
    <n v="1021911"/>
    <s v="MORALES GORDILLO VICENTE PATRICIO"/>
    <x v="112"/>
  </r>
  <r>
    <n v="1002220118"/>
    <s v="UE01"/>
    <x v="29"/>
    <d v="1899-12-30T11:31:00"/>
    <x v="5509"/>
    <s v="9000813670"/>
    <s v="012-022-00318169"/>
    <n v="2096"/>
    <n v="2350.0500000000002"/>
    <s v="ZPVN"/>
    <s v="40570961"/>
    <s v="0000399391"/>
    <n v="8002839728"/>
    <x v="4204"/>
    <x v="3"/>
    <x v="3"/>
    <n v="320"/>
    <s v="BOL"/>
    <s v="102905"/>
    <x v="217"/>
    <s v="803768"/>
    <s v="BODEGA PRINCIPAL"/>
    <x v="79"/>
    <s v="CALLE 24 DE MAYO VIA TOSAGUA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20575.556"/>
    <n v="16035.556"/>
    <n v="4540"/>
    <n v="361.6"/>
    <m/>
    <x v="46"/>
    <n v="14"/>
    <s v="14"/>
    <n v="16"/>
    <x v="1"/>
    <n v="1.1300000000000001"/>
    <n v="22.6"/>
    <s v="TRAPSA C.A."/>
    <n v="1024047"/>
    <s v="GRANDA ALMEIDA LUIS ANIBAL"/>
    <x v="62"/>
  </r>
  <r>
    <n v="1002220118"/>
    <s v="UE01"/>
    <x v="29"/>
    <d v="1899-12-30T11:31:00"/>
    <x v="5510"/>
    <s v="9000813669"/>
    <s v="012-022-00318168"/>
    <n v="272.39999999999998"/>
    <n v="305.42"/>
    <s v="ZPVN"/>
    <s v="40570961"/>
    <s v="0000399392"/>
    <n v="8002839727"/>
    <x v="4204"/>
    <x v="4"/>
    <x v="4"/>
    <n v="40"/>
    <s v="BOL"/>
    <s v="102905"/>
    <x v="217"/>
    <s v="803768"/>
    <s v="BODEGA PRINCIPAL"/>
    <x v="79"/>
    <s v="CALLE 24 DE MAYO VIA TOSAGUA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6544.4440000000004"/>
    <n v="2004.444"/>
    <n v="4540"/>
    <n v="45.2"/>
    <m/>
    <x v="46"/>
    <n v="14"/>
    <s v="14"/>
    <n v="2"/>
    <x v="1"/>
    <n v="1.1300000000000001"/>
    <n v="22.6"/>
    <s v="TRAPSA C.A."/>
    <n v="1024047"/>
    <s v="GRANDA ALMEIDA LUIS ANIBAL"/>
    <x v="62"/>
  </r>
  <r>
    <n v="1002220109"/>
    <s v="UE01"/>
    <x v="29"/>
    <d v="1899-12-30T11:39:00"/>
    <x v="5511"/>
    <s v="9000813671"/>
    <s v="012-022-00318170"/>
    <n v="3211.2"/>
    <n v="3600.41"/>
    <s v="ZPVN"/>
    <s v="40570934"/>
    <s v="P000034431"/>
    <n v="8002839722"/>
    <x v="4205"/>
    <x v="3"/>
    <x v="3"/>
    <n v="480"/>
    <s v="BOL"/>
    <s v="103788"/>
    <x v="319"/>
    <s v="805486"/>
    <s v="ELECTRO FERRO ASANZA"/>
    <x v="110"/>
    <s v="AV. RAFAEL ANDRADE #11"/>
    <x v="184"/>
    <s v="O-Orellana-Loreto"/>
    <n v="299"/>
    <x v="171"/>
    <x v="171"/>
    <s v="100019746"/>
    <s v="MENDEZ WILSON"/>
    <s v="ZEMT"/>
    <x v="289"/>
    <s v="1"/>
    <s v="Con Pallet"/>
    <n v="0.05"/>
    <n v="24"/>
    <x v="0"/>
    <n v="38110"/>
    <n v="24020"/>
    <n v="14090"/>
    <n v="499.2"/>
    <m/>
    <x v="167"/>
    <n v="14"/>
    <s v="14"/>
    <n v="24"/>
    <x v="1"/>
    <n v="1.04"/>
    <n v="20.8"/>
    <s v="RUTAS COTACACHENSES S.A."/>
    <n v="1022020"/>
    <s v="MENDEZ FIGUEROA JUAN CARLOS"/>
    <x v="287"/>
  </r>
  <r>
    <n v="1002220143"/>
    <s v="UE01"/>
    <x v="29"/>
    <d v="1899-12-30T11:46:00"/>
    <x v="5512"/>
    <s v="9000813674"/>
    <s v="012-022-00318171"/>
    <n v="3641.89"/>
    <n v="4083.31"/>
    <s v="ZPVN"/>
    <s v="40569622"/>
    <s v="0000398572"/>
    <n v="8002839756"/>
    <x v="4206"/>
    <x v="2"/>
    <x v="2"/>
    <n v="31.32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90"/>
    <n v="31320"/>
    <n v="19870"/>
    <n v="0"/>
    <m/>
    <x v="3"/>
    <n v="14"/>
    <s v="14"/>
    <n v="31.32"/>
    <x v="1"/>
    <n v="0"/>
    <n v="0"/>
    <s v="HORMIANDES"/>
    <n v="1014407"/>
    <s v="HORMIANDES"/>
    <x v="4"/>
  </r>
  <r>
    <n v="1002220130"/>
    <s v="UE01"/>
    <x v="29"/>
    <d v="1899-12-30T11:47:00"/>
    <x v="5513"/>
    <s v=""/>
    <s v=""/>
    <n v="0"/>
    <n v="0"/>
    <s v="ZPRC"/>
    <s v="2500109132"/>
    <s v="P000034452"/>
    <n v="8002839745"/>
    <x v="4207"/>
    <x v="3"/>
    <x v="3"/>
    <n v="240"/>
    <s v="BOL"/>
    <s v="101663"/>
    <x v="46"/>
    <s v="802191"/>
    <s v="FERRE ZURITA UNO COM"/>
    <x v="40"/>
    <s v="AMERICA Y AV. DEL EJERCITO"/>
    <x v="59"/>
    <s v="O-Manabi-Portoviejo"/>
    <n v="468"/>
    <x v="182"/>
    <x v="182"/>
    <s v="100014978"/>
    <s v="CUAICAL JORGE"/>
    <s v="ZEMU"/>
    <x v="295"/>
    <s v="2"/>
    <s v="Sin Pallet"/>
    <n v="0"/>
    <n v="0"/>
    <x v="0"/>
    <n v="16561.667000000001"/>
    <n v="12026.666999999999"/>
    <n v="4535"/>
    <n v="276"/>
    <m/>
    <x v="3"/>
    <n v="14"/>
    <s v="14"/>
    <n v="12"/>
    <x v="1"/>
    <n v="1.1499999999999999"/>
    <n v="23"/>
    <s v="SANJOPAS S.A."/>
    <n v="10008339"/>
    <s v="CUAICAL CADENA JORGE ERASMO"/>
    <x v="293"/>
  </r>
  <r>
    <n v="1002220130"/>
    <s v="UE01"/>
    <x v="29"/>
    <d v="1899-12-30T11:47:00"/>
    <x v="5514"/>
    <s v=""/>
    <s v=""/>
    <n v="0"/>
    <n v="0"/>
    <s v="ZPRC"/>
    <s v="2500109133"/>
    <s v="P000034453"/>
    <n v="8002839746"/>
    <x v="4207"/>
    <x v="4"/>
    <x v="4"/>
    <n v="120"/>
    <s v="BOL"/>
    <s v="101663"/>
    <x v="46"/>
    <s v="802191"/>
    <s v="FERRE ZURITA UNO COM"/>
    <x v="40"/>
    <s v="AMERICA Y AV. DEL EJERCITO"/>
    <x v="59"/>
    <s v="O-Manabi-Portoviejo"/>
    <n v="468"/>
    <x v="182"/>
    <x v="182"/>
    <s v="100014978"/>
    <s v="CUAICAL JORGE"/>
    <s v="ZEMU"/>
    <x v="295"/>
    <s v="2"/>
    <s v="Sin Pallet"/>
    <n v="0"/>
    <n v="0"/>
    <x v="0"/>
    <n v="10548.333000000001"/>
    <n v="6013.3329999999996"/>
    <n v="4535"/>
    <n v="138"/>
    <m/>
    <x v="3"/>
    <n v="14"/>
    <s v="14"/>
    <n v="6"/>
    <x v="1"/>
    <n v="1.1499999999999999"/>
    <n v="23"/>
    <s v="SANJOPAS S.A."/>
    <n v="10008339"/>
    <s v="CUAICAL CADENA JORGE ERASMO"/>
    <x v="293"/>
  </r>
  <r>
    <n v="1002220165"/>
    <s v="UE01"/>
    <x v="29"/>
    <d v="1899-12-30T12:09:00"/>
    <x v="5515"/>
    <s v="9000813678"/>
    <s v="012-022-00318172"/>
    <n v="2343.91"/>
    <n v="2628.01"/>
    <s v="ZPVN"/>
    <s v="40570953"/>
    <s v="P000034440"/>
    <n v="8002839781"/>
    <x v="420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70"/>
    <n v="18030"/>
    <n v="8940"/>
    <n v="266.39999999999998"/>
    <m/>
    <x v="90"/>
    <n v="14"/>
    <s v="14"/>
    <n v="18"/>
    <x v="1"/>
    <n v="0.74"/>
    <n v="14.799999999999999"/>
    <s v="TRANSPORTE PROPIO"/>
    <n v="1013789"/>
    <s v="VEGA VEGA FABIAN"/>
    <x v="127"/>
  </r>
  <r>
    <n v="1002220161"/>
    <s v="UE01"/>
    <x v="29"/>
    <d v="1899-12-30T12:12:00"/>
    <x v="5516"/>
    <s v="9000813552"/>
    <s v="013-020-00048336"/>
    <n v="271.60000000000002"/>
    <n v="304.52"/>
    <s v="ZPDF"/>
    <s v="70178976"/>
    <s v="0000399440"/>
    <n v="8002839773"/>
    <x v="4209"/>
    <x v="3"/>
    <x v="3"/>
    <n v="40"/>
    <s v="BOL"/>
    <s v="103418"/>
    <x v="322"/>
    <s v="804748"/>
    <s v="BODEGA WILSON ESTACIO"/>
    <x v="22"/>
    <s v="CIUDADELA VICTORIA CALLE C M68 SL29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5024.4440000000004"/>
    <n v="2004.444"/>
    <n v="3020"/>
    <n v="42.4"/>
    <m/>
    <x v="119"/>
    <n v="14"/>
    <s v="14"/>
    <n v="2"/>
    <x v="1"/>
    <n v="1.06"/>
    <n v="21.2"/>
    <s v="LIDENORTI S.A."/>
    <n v="1013565"/>
    <s v="ESPARZA ESPINOZA JIMMY ERNESTO"/>
    <x v="182"/>
  </r>
  <r>
    <n v="1002220161"/>
    <s v="UE01"/>
    <x v="29"/>
    <d v="1899-12-30T12:12:00"/>
    <x v="5517"/>
    <s v="9000813551"/>
    <s v="013-020-00048335"/>
    <n v="848.4"/>
    <n v="951.23"/>
    <s v="ZPDF"/>
    <s v="70178975"/>
    <s v="0000399439"/>
    <n v="8002839775"/>
    <x v="4209"/>
    <x v="4"/>
    <x v="4"/>
    <n v="120"/>
    <s v="BOL"/>
    <s v="103418"/>
    <x v="322"/>
    <s v="804748"/>
    <s v="BODEGA WILSON ESTACIO"/>
    <x v="22"/>
    <s v="CIUDADELA VICTORIA CALLE C M68 SL29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9033.3340000000007"/>
    <n v="6013.3339999999998"/>
    <n v="3020"/>
    <n v="127.2"/>
    <m/>
    <x v="119"/>
    <n v="14"/>
    <s v="14"/>
    <n v="6"/>
    <x v="1"/>
    <n v="1.06"/>
    <n v="21.2"/>
    <s v="LIDENORTI S.A."/>
    <n v="1013565"/>
    <s v="ESPARZA ESPINOZA JIMMY ERNESTO"/>
    <x v="182"/>
  </r>
  <r>
    <n v="1002220161"/>
    <s v="UE01"/>
    <x v="29"/>
    <d v="1899-12-30T12:12:00"/>
    <x v="5518"/>
    <s v="9000813679"/>
    <s v="012-022-00318173"/>
    <n v="1414"/>
    <n v="1585.39"/>
    <s v="ZPVN"/>
    <s v="40570979"/>
    <s v="0000399438"/>
    <n v="8002839774"/>
    <x v="4209"/>
    <x v="4"/>
    <x v="4"/>
    <n v="200"/>
    <s v="BOL"/>
    <s v="103114"/>
    <x v="146"/>
    <s v="804190"/>
    <s v="EDSOFER FERRETERIA"/>
    <x v="22"/>
    <s v="CALLE PALOMINO 1200 Y LIBERTAD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13042.222"/>
    <n v="10022.222"/>
    <n v="3020"/>
    <n v="212"/>
    <m/>
    <x v="119"/>
    <n v="14"/>
    <s v="14"/>
    <n v="10"/>
    <x v="1"/>
    <n v="1.06"/>
    <n v="21.2"/>
    <s v="LIDENORTI S.A."/>
    <n v="1013565"/>
    <s v="ESPARZA ESPINOZA JIMMY ERNESTO"/>
    <x v="182"/>
  </r>
  <r>
    <n v="1002220164"/>
    <s v="UE01"/>
    <x v="29"/>
    <d v="1899-12-30T12:26:00"/>
    <x v="5519"/>
    <s v="9000813682"/>
    <s v="012-022-00318175"/>
    <n v="935.2"/>
    <n v="1048.55"/>
    <s v="ZPVN"/>
    <s v="40570992"/>
    <s v="0000399461"/>
    <n v="8002839780"/>
    <x v="4210"/>
    <x v="3"/>
    <x v="3"/>
    <n v="14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11788.235000000001"/>
    <n v="7008.2349999999997"/>
    <n v="4780"/>
    <n v="194.6"/>
    <m/>
    <x v="76"/>
    <n v="14"/>
    <s v="14"/>
    <n v="7"/>
    <x v="1"/>
    <n v="1.39"/>
    <n v="27.8"/>
    <s v="TRANSPORTE PROPIO"/>
    <n v="1023011"/>
    <s v="PALOMEQUE CAIZA LUIS FERNANDO"/>
    <x v="103"/>
  </r>
  <r>
    <n v="1002220164"/>
    <s v="UE01"/>
    <x v="29"/>
    <d v="1899-12-30T12:26:00"/>
    <x v="5520"/>
    <s v="9000813680"/>
    <s v="012-022-00318174"/>
    <n v="1336"/>
    <n v="1497.93"/>
    <s v="ZPVN"/>
    <s v="40570990"/>
    <s v="0000399460"/>
    <n v="8002839779"/>
    <x v="4210"/>
    <x v="3"/>
    <x v="3"/>
    <n v="200"/>
    <s v="BOL"/>
    <s v="103635"/>
    <x v="67"/>
    <s v="810368"/>
    <s v="OBRA PARROQUIA SEVILLA"/>
    <x v="53"/>
    <s v="SEVILLA E45"/>
    <x v="91"/>
    <s v="O-Sucumbios-Cascales"/>
    <n v="506"/>
    <x v="78"/>
    <x v="78"/>
    <s v="100020264"/>
    <s v="VACACELA JUAN"/>
    <s v="ZEMU"/>
    <x v="103"/>
    <s v="2"/>
    <s v="Sin Pallet"/>
    <n v="0"/>
    <n v="0"/>
    <x v="0"/>
    <n v="14791.764999999999"/>
    <n v="10011.764999999999"/>
    <n v="4780"/>
    <n v="302"/>
    <m/>
    <x v="76"/>
    <n v="14"/>
    <s v="14"/>
    <n v="10"/>
    <x v="1"/>
    <n v="1.51"/>
    <n v="30.2"/>
    <s v="TRANSPORTE PROPIO"/>
    <n v="1023011"/>
    <s v="PALOMEQUE CAIZA LUIS FERNANDO"/>
    <x v="103"/>
  </r>
  <r>
    <n v="1002220140"/>
    <s v="UE01"/>
    <x v="29"/>
    <d v="1899-12-30T12:41:00"/>
    <x v="5521"/>
    <s v="9000813685"/>
    <s v="012-022-00318177"/>
    <n v="1557.6"/>
    <n v="1746.39"/>
    <s v="ZPVN"/>
    <s v="40570858"/>
    <s v="0000399306"/>
    <n v="8002839755"/>
    <x v="4211"/>
    <x v="3"/>
    <x v="3"/>
    <n v="240"/>
    <s v="BOL"/>
    <s v="103279"/>
    <x v="110"/>
    <s v="804474"/>
    <s v="BODEGA PRINCIPAL"/>
    <x v="40"/>
    <s v="DIAGONAL A COMANDO DE POLICIA"/>
    <x v="59"/>
    <s v="O-Manabi-Portoviejo"/>
    <n v="468"/>
    <x v="85"/>
    <x v="85"/>
    <s v="100015010"/>
    <s v="RIVERA JOSE"/>
    <s v="ZEMT"/>
    <x v="117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  <n v="1020716"/>
    <s v="RIVADENEIRA AYALA BERTHA NARCIZA"/>
    <x v="117"/>
  </r>
  <r>
    <n v="1002220140"/>
    <s v="UE01"/>
    <x v="29"/>
    <d v="1899-12-30T12:41:00"/>
    <x v="5522"/>
    <s v="9000813684"/>
    <s v="012-022-00318176"/>
    <n v="1620"/>
    <n v="1816.35"/>
    <s v="ZPVN"/>
    <s v="40570858"/>
    <s v="0000399307"/>
    <n v="8002839754"/>
    <x v="4211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85"/>
    <x v="85"/>
    <s v="100015010"/>
    <s v="RIVERA JOSE"/>
    <s v="ZEMT"/>
    <x v="117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  <n v="1020716"/>
    <s v="RIVADENEIRA AYALA BERTHA NARCIZA"/>
    <x v="117"/>
  </r>
  <r>
    <n v="1002220160"/>
    <s v="UE01"/>
    <x v="29"/>
    <d v="1899-12-30T12:43:00"/>
    <x v="5523"/>
    <s v="9000813687"/>
    <s v="012-022-00318179"/>
    <n v="836.35"/>
    <n v="937.72"/>
    <s v="ZPVN"/>
    <s v="40570997"/>
    <s v="P000034459"/>
    <n v="8002839772"/>
    <x v="4212"/>
    <x v="7"/>
    <x v="7"/>
    <n v="120"/>
    <s v="BOL"/>
    <s v="101641"/>
    <x v="37"/>
    <s v="801652"/>
    <s v="BODEGA GUALSAQUI FABRICIO"/>
    <x v="8"/>
    <s v="PANAMERICANA SUR KM. 4 1/2 S/N Y EN"/>
    <x v="34"/>
    <s v="O-Imbabura-Sanpablo"/>
    <n v="15"/>
    <x v="96"/>
    <x v="96"/>
    <s v="10007705"/>
    <s v="BUITRON MONTENEGRO JONNY WASHIGNTON"/>
    <s v="ZEMU"/>
    <x v="135"/>
    <s v="2"/>
    <s v="Sin Pallet"/>
    <n v="0"/>
    <n v="0"/>
    <x v="0"/>
    <n v="10375"/>
    <n v="6000"/>
    <n v="4375"/>
    <n v="18"/>
    <m/>
    <x v="94"/>
    <n v="14"/>
    <s v="14"/>
    <n v="6"/>
    <x v="1"/>
    <n v="0.15"/>
    <n v="3"/>
    <s v="SUCUMTRANSA S.A."/>
    <n v="1023153"/>
    <s v="BUITRON MONTENEGRO JONNY"/>
    <x v="135"/>
  </r>
  <r>
    <n v="1002220160"/>
    <s v="UE01"/>
    <x v="29"/>
    <d v="1899-12-30T12:43:00"/>
    <x v="5524"/>
    <s v="9000813686"/>
    <s v="012-022-00318178"/>
    <n v="1656.07"/>
    <n v="1856.8"/>
    <s v="ZPVN"/>
    <s v="40570996"/>
    <s v="P000034458"/>
    <n v="8002839771"/>
    <x v="4212"/>
    <x v="6"/>
    <x v="6"/>
    <n v="240"/>
    <s v="BOL"/>
    <s v="101641"/>
    <x v="37"/>
    <s v="801652"/>
    <s v="BODEGA GUALSAQUI FABRICIO"/>
    <x v="8"/>
    <s v="PANAMERICANA SUR KM. 4 1/2 S/N Y EN"/>
    <x v="34"/>
    <s v="O-Imbabura-Sanpablo"/>
    <n v="15"/>
    <x v="96"/>
    <x v="96"/>
    <s v="10007705"/>
    <s v="BUITRON MONTENEGRO JONNY WASHIGNTON"/>
    <s v="ZEMU"/>
    <x v="135"/>
    <s v="2"/>
    <s v="Sin Pallet"/>
    <n v="0"/>
    <n v="0"/>
    <x v="0"/>
    <n v="16375"/>
    <n v="12000"/>
    <n v="4375"/>
    <n v="36"/>
    <m/>
    <x v="94"/>
    <n v="14"/>
    <s v="14"/>
    <n v="12"/>
    <x v="1"/>
    <n v="0.15"/>
    <n v="3"/>
    <s v="SUCUMTRANSA S.A."/>
    <n v="1023153"/>
    <s v="BUITRON MONTENEGRO JONNY"/>
    <x v="135"/>
  </r>
  <r>
    <n v="1002220189"/>
    <s v="UE01"/>
    <x v="29"/>
    <d v="1899-12-30T12:52:00"/>
    <x v="5525"/>
    <s v=""/>
    <s v=""/>
    <n v="0"/>
    <n v="0"/>
    <s v="ZPRC"/>
    <s v="2500109129"/>
    <s v="P000034449"/>
    <n v="8002839801"/>
    <x v="4213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90"/>
    <x v="90"/>
    <s v="100019698"/>
    <s v="VELASTEGUI JHONATAN"/>
    <s v="ZEMT"/>
    <x v="122"/>
    <s v="1"/>
    <s v="Con Pallet"/>
    <n v="0.05"/>
    <n v="24"/>
    <x v="0"/>
    <n v="38690"/>
    <n v="24050"/>
    <n v="14640"/>
    <n v="542.4"/>
    <m/>
    <x v="88"/>
    <n v="14"/>
    <s v="14"/>
    <n v="24"/>
    <x v="1"/>
    <n v="1.1299999999999999"/>
    <n v="22.599999999999998"/>
    <s v="LIDENORTI S.A."/>
    <n v="1021893"/>
    <s v="VELASTEGUI ROMO LENIN ALEXANDER"/>
    <x v="122"/>
  </r>
  <r>
    <n v="1002220205"/>
    <s v="UE01"/>
    <x v="29"/>
    <d v="1899-12-30T12:57:00"/>
    <x v="5526"/>
    <s v="9000813688"/>
    <s v="012-022-00318180"/>
    <n v="2509.1999999999998"/>
    <n v="2813.33"/>
    <s v="ZPVN"/>
    <s v="40571011"/>
    <s v="P000034461"/>
    <n v="8002839820"/>
    <x v="4214"/>
    <x v="7"/>
    <x v="7"/>
    <n v="360"/>
    <s v="BOL"/>
    <s v="102835"/>
    <x v="102"/>
    <s v="807085"/>
    <s v="FERRICENTRO ATUNTAQUI"/>
    <x v="51"/>
    <s v="AV SALINAS Y ATAHUALPA"/>
    <x v="83"/>
    <s v="O-Imbabura-Ant.Ante.(Atuntaqu"/>
    <n v="20"/>
    <x v="133"/>
    <x v="133"/>
    <s v="100014955"/>
    <s v="VELASCO LUIS"/>
    <s v="ZEMU"/>
    <x v="190"/>
    <s v="2"/>
    <s v="Sin Pallet"/>
    <n v="0"/>
    <n v="0"/>
    <x v="0"/>
    <n v="27240"/>
    <n v="18040"/>
    <n v="9200"/>
    <n v="57.6"/>
    <m/>
    <x v="131"/>
    <n v="14"/>
    <s v="14"/>
    <n v="18"/>
    <x v="1"/>
    <n v="0.16"/>
    <n v="3.2"/>
    <s v="RUTAS COTACACHENSES S.A."/>
    <n v="10005626"/>
    <s v="BENALCAZAR DE LA CRUZ CRISTIAN ROBE"/>
    <x v="190"/>
  </r>
  <r>
    <n v="1002220172"/>
    <s v="UE01"/>
    <x v="29"/>
    <d v="1899-12-30T13:03:00"/>
    <x v="5527"/>
    <s v="9000813690"/>
    <s v="012-022-00318182"/>
    <n v="3153.6"/>
    <n v="3535.83"/>
    <s v="ZPVN"/>
    <s v="40570427"/>
    <s v="0000398950"/>
    <n v="8002839786"/>
    <x v="4215"/>
    <x v="3"/>
    <x v="3"/>
    <n v="480"/>
    <s v="BOL"/>
    <s v="10008184"/>
    <x v="313"/>
    <s v="811007"/>
    <s v="BODEGA PRINCIPAL"/>
    <x v="2"/>
    <s v="AV LOS COLONOS"/>
    <x v="43"/>
    <s v="O-Santodomingo -Santodomingodelos"/>
    <n v="247"/>
    <x v="104"/>
    <x v="104"/>
    <s v="100018114"/>
    <s v="MENDEZ MARCO"/>
    <s v="ZETT"/>
    <x v="145"/>
    <s v="1"/>
    <s v="Con Pallet"/>
    <n v="0.05"/>
    <n v="24"/>
    <x v="0"/>
    <n v="33235"/>
    <n v="24045"/>
    <n v="9190"/>
    <n v="403.2"/>
    <m/>
    <x v="102"/>
    <n v="14"/>
    <s v="14"/>
    <n v="24"/>
    <x v="1"/>
    <n v="0.84"/>
    <n v="16.8"/>
    <s v="TRANSSJQ S.A."/>
    <n v="1013719"/>
    <s v="GARCES OSWALDO GERMAN"/>
    <x v="145"/>
  </r>
  <r>
    <n v="1002220172"/>
    <s v="UE01"/>
    <x v="29"/>
    <d v="1899-12-30T13:03:00"/>
    <x v="5528"/>
    <s v="9000813689"/>
    <s v="012-022-00318181"/>
    <n v="1094.4000000000001"/>
    <n v="1227.05"/>
    <s v="ZPVN"/>
    <s v="40570427"/>
    <s v="0000398951"/>
    <n v="8002839785"/>
    <x v="4215"/>
    <x v="4"/>
    <x v="4"/>
    <n v="160"/>
    <s v="BOL"/>
    <s v="10008184"/>
    <x v="313"/>
    <s v="811007"/>
    <s v="BODEGA PRINCIPAL"/>
    <x v="2"/>
    <s v="AV LOS COLONOS"/>
    <x v="43"/>
    <s v="O-Santodomingo -Santodomingodelos"/>
    <n v="247"/>
    <x v="104"/>
    <x v="104"/>
    <s v="100018114"/>
    <s v="MENDEZ MARCO"/>
    <s v="ZETT"/>
    <x v="145"/>
    <s v="1"/>
    <s v="Con Pallet"/>
    <n v="0.05"/>
    <n v="8"/>
    <x v="0"/>
    <n v="17205"/>
    <n v="8015"/>
    <n v="9190"/>
    <n v="134.4"/>
    <m/>
    <x v="102"/>
    <n v="14"/>
    <s v="14"/>
    <n v="8"/>
    <x v="1"/>
    <n v="0.84000000000000008"/>
    <n v="16.8"/>
    <s v="TRANSSJQ S.A."/>
    <n v="1013719"/>
    <s v="GARCES OSWALDO GERMAN"/>
    <x v="145"/>
  </r>
  <r>
    <n v="1002220169"/>
    <s v="UE01"/>
    <x v="29"/>
    <d v="1899-12-30T13:09:00"/>
    <x v="5529"/>
    <s v="9000813691"/>
    <s v="012-022-00318183"/>
    <n v="3312.14"/>
    <n v="3713.6"/>
    <s v="ZPVN"/>
    <s v="40570984"/>
    <s v="P000034456"/>
    <n v="8002839783"/>
    <x v="4216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149"/>
    <x v="149"/>
    <s v="10005661"/>
    <s v="PUPIALES ARELLANO CARLOS ANDRES"/>
    <s v="ZEMT"/>
    <x v="223"/>
    <s v="1"/>
    <s v="Con Pallet"/>
    <n v="0.05"/>
    <n v="24"/>
    <x v="0"/>
    <n v="39900"/>
    <n v="24040"/>
    <n v="15860"/>
    <n v="91.2"/>
    <m/>
    <x v="146"/>
    <n v="14"/>
    <s v="14"/>
    <n v="24"/>
    <x v="1"/>
    <n v="0.19"/>
    <n v="3.8000000000000003"/>
    <s v="LA ARMENIA"/>
    <n v="10005628"/>
    <s v="PUPIALES URRESTA GUSTAVO"/>
    <x v="223"/>
  </r>
  <r>
    <n v="1002220228"/>
    <s v="UE01"/>
    <x v="29"/>
    <d v="1899-12-30T13:17:00"/>
    <x v="5530"/>
    <s v=""/>
    <s v=""/>
    <n v="0"/>
    <n v="0"/>
    <s v="ZPRC"/>
    <s v="2500109097"/>
    <s v="P000034374"/>
    <n v="8002839852"/>
    <x v="4217"/>
    <x v="2"/>
    <x v="2"/>
    <n v="29.8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8500"/>
    <n v="29810"/>
    <n v="18690"/>
    <n v="0"/>
    <m/>
    <x v="3"/>
    <n v="14"/>
    <s v="14"/>
    <n v="29.81"/>
    <x v="1"/>
    <n v="0"/>
    <n v="0"/>
    <s v="UNICON S.A."/>
    <n v="1014412"/>
    <s v="UNION DE CONCRETERAS UNICON UCUE"/>
    <x v="97"/>
  </r>
  <r>
    <n v="1002220227"/>
    <s v="UE01"/>
    <x v="29"/>
    <d v="1899-12-30T13:22:00"/>
    <x v="5531"/>
    <s v="9000813696"/>
    <s v="012-022-00318185"/>
    <n v="256.8"/>
    <n v="287.93"/>
    <s v="ZPVN"/>
    <s v="40571030"/>
    <s v="0000399506"/>
    <n v="8002839851"/>
    <x v="4218"/>
    <x v="5"/>
    <x v="5"/>
    <n v="40"/>
    <s v="BOL"/>
    <s v="101734"/>
    <x v="66"/>
    <s v="800868"/>
    <s v="DIFERPAC"/>
    <x v="19"/>
    <s v="TABACUNDO, PANAMERICANA NORTE  Y CA"/>
    <x v="50"/>
    <s v="O-Pichincha-Cayambe"/>
    <n v="40"/>
    <x v="53"/>
    <x v="53"/>
    <s v="100014948"/>
    <s v="TULCANAZA MARCELO"/>
    <s v="ZEMT"/>
    <x v="68"/>
    <s v="1"/>
    <s v="Con Pallet"/>
    <n v="0.05"/>
    <n v="2"/>
    <x v="0"/>
    <n v="8695"/>
    <n v="2005"/>
    <n v="6690"/>
    <n v="8.4"/>
    <m/>
    <x v="51"/>
    <n v="14"/>
    <s v="14"/>
    <n v="2"/>
    <x v="1"/>
    <n v="0.21000000000000002"/>
    <n v="4.2"/>
    <s v="TRIMPESAS S.A."/>
    <n v="1014036"/>
    <s v="TULCANAZA VASQUEZ EDISON MARCELO"/>
    <x v="68"/>
  </r>
  <r>
    <n v="1002220227"/>
    <s v="UE01"/>
    <x v="29"/>
    <d v="1899-12-30T13:22:00"/>
    <x v="5532"/>
    <s v="9000813695"/>
    <s v="012-022-00318184"/>
    <n v="3066.8"/>
    <n v="3438.52"/>
    <s v="ZPVN"/>
    <s v="40571030"/>
    <s v="0000399505"/>
    <n v="8002839850"/>
    <x v="4218"/>
    <x v="6"/>
    <x v="6"/>
    <n v="440"/>
    <s v="BOL"/>
    <s v="101734"/>
    <x v="66"/>
    <s v="800868"/>
    <s v="DIFERPAC"/>
    <x v="19"/>
    <s v="TABACUNDO, PANAMERICANA NORTE  Y CA"/>
    <x v="50"/>
    <s v="O-Pichincha-Cayambe"/>
    <n v="40"/>
    <x v="53"/>
    <x v="53"/>
    <s v="100014948"/>
    <s v="TULCANAZA MARCELO"/>
    <s v="ZEMT"/>
    <x v="68"/>
    <s v="1"/>
    <s v="Con Pallet"/>
    <n v="0.05"/>
    <n v="22"/>
    <x v="0"/>
    <n v="28745"/>
    <n v="22055"/>
    <n v="6690"/>
    <n v="92.4"/>
    <m/>
    <x v="51"/>
    <n v="14"/>
    <s v="14"/>
    <n v="22"/>
    <x v="1"/>
    <n v="0.21000000000000002"/>
    <n v="4.2"/>
    <s v="TRIMPESAS S.A."/>
    <n v="1014036"/>
    <s v="TULCANAZA VASQUEZ EDISON MARCELO"/>
    <x v="68"/>
  </r>
  <r>
    <n v="1002220194"/>
    <s v="UE01"/>
    <x v="29"/>
    <d v="1899-12-30T13:26:00"/>
    <x v="5533"/>
    <s v=""/>
    <s v=""/>
    <n v="0"/>
    <n v="0"/>
    <s v="ZPRC"/>
    <s v="2500109130"/>
    <s v="P000034450"/>
    <n v="8002839805"/>
    <x v="4219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25"/>
    <x v="125"/>
    <s v="100015198"/>
    <s v="IBUJES JESUS"/>
    <s v="ZEMT"/>
    <x v="178"/>
    <s v="1"/>
    <s v="Con Pallet"/>
    <n v="0.05"/>
    <n v="24"/>
    <x v="0"/>
    <n v="39430"/>
    <n v="24050"/>
    <n v="15380"/>
    <n v="542.4"/>
    <m/>
    <x v="123"/>
    <n v="14"/>
    <s v="14"/>
    <n v="24"/>
    <x v="1"/>
    <n v="1.1299999999999999"/>
    <n v="22.599999999999998"/>
    <s v="TRAPSA C.A."/>
    <n v="1013257"/>
    <s v="TERAN SARZOSA FRANCISCO BOLIVAR"/>
    <x v="178"/>
  </r>
  <r>
    <n v="1002220226"/>
    <s v="UE01"/>
    <x v="29"/>
    <d v="1899-12-30T13:29:00"/>
    <x v="5534"/>
    <s v="9000813697"/>
    <s v="012-022-00318186"/>
    <n v="2310"/>
    <n v="2589.9899999999998"/>
    <s v="ZPVN"/>
    <s v="40570988"/>
    <s v="P000034457"/>
    <n v="8002839849"/>
    <x v="4220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60"/>
    <n v="33080"/>
    <n v="18480"/>
    <n v="0"/>
    <m/>
    <x v="139"/>
    <n v="14"/>
    <s v="14"/>
    <n v="33"/>
    <x v="1"/>
    <n v="0"/>
    <n v="0"/>
    <s v="TRANSPORTE PROPIO"/>
    <n v="1013478"/>
    <s v="LANDAZURI CORDOVA IVAN OSWALDO"/>
    <x v="215"/>
  </r>
  <r>
    <n v="1002220234"/>
    <s v="UE01"/>
    <x v="29"/>
    <d v="1899-12-30T13:31:00"/>
    <x v="5535"/>
    <s v="9000813699"/>
    <s v="012-022-00318188"/>
    <n v="1817.2"/>
    <n v="2037.45"/>
    <s v="ZPVN"/>
    <s v="40571004"/>
    <s v="0000399510"/>
    <n v="8002839862"/>
    <x v="4221"/>
    <x v="3"/>
    <x v="3"/>
    <n v="280"/>
    <s v="BOL"/>
    <s v="101581"/>
    <x v="214"/>
    <s v="802011"/>
    <s v="BODEGA COVEÑA"/>
    <x v="40"/>
    <s v="BODEGA PRINCIPAL CALLE 30 SEPTIEMBR"/>
    <x v="59"/>
    <s v="O-Manabi-Portoviejo"/>
    <n v="468"/>
    <x v="162"/>
    <x v="162"/>
    <s v="100021282"/>
    <s v="PERUGACHI FAUSTO"/>
    <s v="ZEMU"/>
    <x v="245"/>
    <s v="2"/>
    <s v="Sin Pallet"/>
    <n v="0"/>
    <n v="0"/>
    <x v="0"/>
    <n v="18601.111000000001"/>
    <n v="14031.111000000001"/>
    <n v="4570"/>
    <n v="322"/>
    <m/>
    <x v="158"/>
    <n v="14"/>
    <s v="14"/>
    <n v="14"/>
    <x v="1"/>
    <n v="1.1499999999999999"/>
    <n v="23"/>
    <s v="TRANSSJQ S.A."/>
    <n v="1021764"/>
    <s v="GARCES MARTINEZ MILTON EDUARDO"/>
    <x v="245"/>
  </r>
  <r>
    <n v="1002220234"/>
    <s v="UE01"/>
    <x v="29"/>
    <d v="1899-12-30T13:31:00"/>
    <x v="5536"/>
    <s v="9000813698"/>
    <s v="012-022-00318187"/>
    <n v="540"/>
    <n v="605.45000000000005"/>
    <s v="ZPVN"/>
    <s v="40571004"/>
    <s v="0000399511"/>
    <n v="8002839861"/>
    <x v="4221"/>
    <x v="4"/>
    <x v="4"/>
    <n v="80"/>
    <s v="BOL"/>
    <s v="101581"/>
    <x v="214"/>
    <s v="802011"/>
    <s v="BODEGA COVEÑA"/>
    <x v="40"/>
    <s v="BODEGA PRINCIPAL CALLE 30 SEPTIEMBR"/>
    <x v="59"/>
    <s v="O-Manabi-Portoviejo"/>
    <n v="468"/>
    <x v="162"/>
    <x v="162"/>
    <s v="100021282"/>
    <s v="PERUGACHI FAUSTO"/>
    <s v="ZEMU"/>
    <x v="245"/>
    <s v="2"/>
    <s v="Sin Pallet"/>
    <n v="0"/>
    <n v="0"/>
    <x v="0"/>
    <n v="8578.8889999999992"/>
    <n v="4008.8890000000001"/>
    <n v="4570"/>
    <n v="92"/>
    <m/>
    <x v="158"/>
    <n v="14"/>
    <s v="14"/>
    <n v="4"/>
    <x v="1"/>
    <n v="1.1499999999999999"/>
    <n v="23"/>
    <s v="TRANSSJQ S.A."/>
    <n v="1021764"/>
    <s v="GARCES MARTINEZ MILTON EDUARDO"/>
    <x v="245"/>
  </r>
  <r>
    <n v="1002220229"/>
    <s v="UE01"/>
    <x v="29"/>
    <d v="1899-12-30T13:33:00"/>
    <x v="5537"/>
    <s v="9000813700"/>
    <s v="012-022-00318189"/>
    <n v="4507.8"/>
    <n v="5054.18"/>
    <s v="ZPVN"/>
    <s v="40570794"/>
    <s v="P000034378"/>
    <n v="8002839853"/>
    <x v="4222"/>
    <x v="6"/>
    <x v="6"/>
    <n v="660"/>
    <s v="BOL"/>
    <s v="103612"/>
    <x v="237"/>
    <s v="805115"/>
    <s v="BODEGA PROPIA"/>
    <x v="0"/>
    <s v="AV VEINTIMILLA NTRE PORTUGAL Y MEX"/>
    <x v="16"/>
    <s v="O-Carchi-Tulcan"/>
    <n v="159"/>
    <x v="139"/>
    <x v="139"/>
    <s v="100018201"/>
    <s v="GUERRERO MARCELO"/>
    <s v="ZETT"/>
    <x v="204"/>
    <s v="2"/>
    <s v="Sin Pallet"/>
    <n v="0"/>
    <n v="0"/>
    <x v="0"/>
    <n v="50050"/>
    <n v="33090"/>
    <n v="16960"/>
    <n v="382.8"/>
    <m/>
    <x v="137"/>
    <n v="14"/>
    <s v="14"/>
    <n v="33"/>
    <x v="1"/>
    <n v="0.58000000000000007"/>
    <n v="11.6"/>
    <s v="TRAPSA C.A."/>
    <n v="1013882"/>
    <s v="GUERRERO ANDRADE EDUARDO MARCELO"/>
    <x v="204"/>
  </r>
  <r>
    <n v="1002220244"/>
    <s v="UE01"/>
    <x v="29"/>
    <d v="1899-12-30T13:59:00"/>
    <x v="5538"/>
    <s v="9000809717"/>
    <s v="013-020-00048107"/>
    <n v="3869.57"/>
    <n v="4338.59"/>
    <s v="ZPDF"/>
    <s v="70177988"/>
    <s v="0000396389"/>
    <n v="8002839877"/>
    <x v="4223"/>
    <x v="1"/>
    <x v="1"/>
    <n v="32.96"/>
    <s v="T"/>
    <s v="101660"/>
    <x v="9"/>
    <s v="804646"/>
    <s v="PLANTA TECHCEM"/>
    <x v="8"/>
    <s v="ENTREGA EN PLANTA OTAVALO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2270"/>
    <n v="32960"/>
    <n v="19310"/>
    <n v="0"/>
    <m/>
    <x v="1"/>
    <n v="14"/>
    <s v="14"/>
    <n v="32.96"/>
    <x v="1"/>
    <n v="0"/>
    <n v="0"/>
    <s v="TRANCONCEM CIA. LTDA."/>
    <n v="1013227"/>
    <s v="COMPAÑIA DE TRANSPORTE PESADO"/>
    <x v="60"/>
  </r>
  <r>
    <n v="1002220254"/>
    <s v="UE01"/>
    <x v="29"/>
    <d v="1899-12-30T14:04:00"/>
    <x v="5539"/>
    <s v="9000813710"/>
    <s v="012-022-00318190"/>
    <n v="4353.7"/>
    <n v="4881.3900000000003"/>
    <s v="ZPVN"/>
    <s v="40570977"/>
    <s v="P000034455"/>
    <n v="8002839892"/>
    <x v="4224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750"/>
    <n v="34080"/>
    <n v="17670"/>
    <n v="503.2"/>
    <m/>
    <x v="7"/>
    <n v="14"/>
    <s v="14"/>
    <n v="34"/>
    <x v="1"/>
    <n v="0.74"/>
    <n v="14.799999999999999"/>
    <s v="TRANSPORTE PROPIO"/>
    <n v="1013388"/>
    <s v="CAMPAÑA MALDONADO BLANCA CECILIA"/>
    <x v="38"/>
  </r>
  <r>
    <n v="1002220236"/>
    <s v="UE01"/>
    <x v="29"/>
    <d v="1899-12-30T14:07:00"/>
    <x v="5540"/>
    <s v="9000813711"/>
    <s v="012-022-00318191"/>
    <n v="4280.42"/>
    <n v="4799.2299999999996"/>
    <s v="ZPVN"/>
    <s v="40570789"/>
    <s v="0000399178"/>
    <n v="8002839864"/>
    <x v="4225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5"/>
    <x v="75"/>
    <s v="100014926"/>
    <s v="LATACUMBA LUIS"/>
    <s v="ZETT"/>
    <x v="236"/>
    <s v="1"/>
    <s v="Con Pallet"/>
    <n v="0.05"/>
    <n v="32"/>
    <x v="0"/>
    <n v="49890"/>
    <n v="32070"/>
    <n v="17820"/>
    <n v="281.60000000000002"/>
    <m/>
    <x v="73"/>
    <n v="14"/>
    <s v="14"/>
    <n v="32"/>
    <x v="1"/>
    <n v="0.44000000000000006"/>
    <n v="8.8000000000000007"/>
    <s v="J.V. TRANSPREMIUN CIA.LTDA"/>
    <n v="1013906"/>
    <s v="VALLEJOS VILLEGAS SAUL EDUARDO"/>
    <x v="236"/>
  </r>
  <r>
    <n v="1002220224"/>
    <s v="UE01"/>
    <x v="29"/>
    <d v="1899-12-30T14:08:00"/>
    <x v="5541"/>
    <s v=""/>
    <s v=""/>
    <n v="0"/>
    <n v="0"/>
    <s v="ZPRC"/>
    <s v="2500109131"/>
    <s v="P000034451"/>
    <n v="8002839847"/>
    <x v="4226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34"/>
    <x v="134"/>
    <s v="100015025"/>
    <s v="ARCINIEGA OSWALDO"/>
    <s v="ZEMT"/>
    <x v="192"/>
    <s v="1"/>
    <s v="Con Pallet"/>
    <n v="0.05"/>
    <n v="24"/>
    <x v="0"/>
    <n v="39610"/>
    <n v="24010"/>
    <n v="15600"/>
    <n v="542.4"/>
    <m/>
    <x v="132"/>
    <n v="14"/>
    <s v="14"/>
    <n v="24"/>
    <x v="1"/>
    <n v="1.1299999999999999"/>
    <n v="22.599999999999998"/>
    <s v="LIDENORTI S.A."/>
    <n v="1013581"/>
    <s v="BARRERA GALLEGOS FRANKLIN GUILLERMO"/>
    <x v="192"/>
  </r>
  <r>
    <n v="1002220242"/>
    <s v="UE01"/>
    <x v="29"/>
    <d v="1899-12-30T14:12:00"/>
    <x v="5542"/>
    <s v="9000813713"/>
    <s v="012-022-00318193"/>
    <n v="3206.4"/>
    <n v="3595.04"/>
    <s v="ZPVN"/>
    <s v="40571018"/>
    <s v="0000399498"/>
    <n v="8002839873"/>
    <x v="4227"/>
    <x v="3"/>
    <x v="3"/>
    <n v="48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3300"/>
    <n v="24030"/>
    <n v="9270"/>
    <n v="724.8"/>
    <m/>
    <x v="76"/>
    <n v="14"/>
    <s v="14"/>
    <n v="24"/>
    <x v="1"/>
    <n v="1.51"/>
    <n v="30.2"/>
    <s v="TRANSPORTE PROPIO"/>
    <n v="1023011"/>
    <s v="PALOMEQUE CAIZA LUIS FERNANDO"/>
    <x v="220"/>
  </r>
  <r>
    <n v="1002220242"/>
    <s v="UE01"/>
    <x v="29"/>
    <d v="1899-12-30T14:12:00"/>
    <x v="5543"/>
    <s v="9000813712"/>
    <s v="012-022-00318192"/>
    <n v="1110.4000000000001"/>
    <n v="1244.99"/>
    <s v="ZPVN"/>
    <s v="40571019"/>
    <s v="0000399499"/>
    <n v="8002839874"/>
    <x v="4227"/>
    <x v="4"/>
    <x v="4"/>
    <n v="16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7280"/>
    <n v="8010"/>
    <n v="9270"/>
    <n v="222.4"/>
    <m/>
    <x v="76"/>
    <n v="14"/>
    <s v="14"/>
    <n v="8"/>
    <x v="1"/>
    <n v="1.3900000000000001"/>
    <n v="27.8"/>
    <s v="TRANSPORTE PROPIO"/>
    <n v="1023011"/>
    <s v="PALOMEQUE CAIZA LUIS FERNANDO"/>
    <x v="220"/>
  </r>
  <r>
    <n v="1002220245"/>
    <s v="UE01"/>
    <x v="29"/>
    <d v="1899-12-30T14:28:00"/>
    <x v="5544"/>
    <s v="9000813714"/>
    <s v="012-022-00318194"/>
    <n v="4422.3999999999996"/>
    <n v="4958.43"/>
    <s v="ZPVN"/>
    <s v="40570798"/>
    <s v="P000034380"/>
    <n v="8002839879"/>
    <x v="4228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94"/>
    <x v="94"/>
    <s v="10003496"/>
    <s v="AYALA LOPEZ PABLO ERNESTO"/>
    <s v="ZETT"/>
    <x v="131"/>
    <s v="1"/>
    <s v="Con Pallet"/>
    <n v="0.05"/>
    <n v="32"/>
    <x v="0"/>
    <n v="50550"/>
    <n v="32080"/>
    <n v="18470"/>
    <n v="537.6"/>
    <m/>
    <x v="92"/>
    <n v="14"/>
    <s v="14"/>
    <n v="32"/>
    <x v="1"/>
    <n v="0.84000000000000008"/>
    <n v="16.8"/>
    <s v="TRAPSA C.A."/>
    <n v="10003459"/>
    <s v="AYALA LOPEZ PABLO ROBERTO"/>
    <x v="131"/>
  </r>
  <r>
    <n v="1002220246"/>
    <s v="UE01"/>
    <x v="29"/>
    <d v="1899-12-30T14:40:00"/>
    <x v="5545"/>
    <s v=""/>
    <s v=""/>
    <n v="0"/>
    <n v="0"/>
    <s v="ZPRC"/>
    <s v="2500109086"/>
    <s v="P000034343"/>
    <n v="8002839881"/>
    <x v="4229"/>
    <x v="7"/>
    <x v="7"/>
    <n v="240"/>
    <s v="BOL"/>
    <s v="101586"/>
    <x v="33"/>
    <s v="801500"/>
    <s v="FERRIGONZ PRINCIPAL"/>
    <x v="19"/>
    <s v="CALLE AZCASUBI Y CALLE CHILE"/>
    <x v="50"/>
    <s v="O-Pichincha-Cayambe"/>
    <n v="40"/>
    <x v="72"/>
    <x v="72"/>
    <s v="100014825"/>
    <s v="MEJIA ARMANDO"/>
    <s v="ZETT"/>
    <x v="93"/>
    <s v="1"/>
    <s v="Con Pallet"/>
    <n v="0.05"/>
    <n v="12"/>
    <x v="0"/>
    <n v="20962.5"/>
    <n v="12022.5"/>
    <n v="8940"/>
    <n v="50.4"/>
    <m/>
    <x v="70"/>
    <n v="14"/>
    <s v="14"/>
    <n v="12"/>
    <x v="1"/>
    <n v="0.21"/>
    <n v="4.2"/>
    <s v="LIDENORTI S.A."/>
    <n v="1013538"/>
    <s v="ROSERO TAFUR JOSE STALIN"/>
    <x v="93"/>
  </r>
  <r>
    <n v="1002220246"/>
    <s v="UE01"/>
    <x v="29"/>
    <d v="1899-12-30T14:40:00"/>
    <x v="5546"/>
    <s v=""/>
    <s v=""/>
    <n v="0"/>
    <n v="0"/>
    <s v="ZPRC"/>
    <s v="2500109085"/>
    <s v="P000034342"/>
    <n v="8002839880"/>
    <x v="4229"/>
    <x v="6"/>
    <x v="6"/>
    <n v="400"/>
    <s v="BOL"/>
    <s v="101586"/>
    <x v="33"/>
    <s v="801500"/>
    <s v="FERRIGONZ PRINCIPAL"/>
    <x v="19"/>
    <s v="CALLE AZCASUBI Y CALLE CHILE"/>
    <x v="50"/>
    <s v="O-Pichincha-Cayambe"/>
    <n v="40"/>
    <x v="72"/>
    <x v="72"/>
    <s v="100014825"/>
    <s v="MEJIA ARMANDO"/>
    <s v="ZETT"/>
    <x v="93"/>
    <s v="1"/>
    <s v="Con Pallet"/>
    <n v="0.05"/>
    <n v="20"/>
    <x v="0"/>
    <n v="28977.5"/>
    <n v="20037.5"/>
    <n v="8940"/>
    <n v="84"/>
    <m/>
    <x v="70"/>
    <n v="14"/>
    <s v="14"/>
    <n v="20"/>
    <x v="1"/>
    <n v="0.21"/>
    <n v="4.2"/>
    <s v="LIDENORTI S.A."/>
    <n v="1013538"/>
    <s v="ROSERO TAFUR JOSE STALIN"/>
    <x v="93"/>
  </r>
  <r>
    <n v="1002220249"/>
    <s v="UE01"/>
    <x v="29"/>
    <d v="1899-12-30T14:47:00"/>
    <x v="5547"/>
    <s v="9000813717"/>
    <s v="012-022-00318196"/>
    <n v="557.6"/>
    <n v="625.17999999999995"/>
    <s v="ZPVN"/>
    <s v="40571036"/>
    <s v="P000034468"/>
    <n v="8002839887"/>
    <x v="4230"/>
    <x v="7"/>
    <x v="7"/>
    <n v="80"/>
    <s v="BOL"/>
    <s v="102835"/>
    <x v="102"/>
    <s v="803600"/>
    <s v="FERRICENTRO CAMAL"/>
    <x v="8"/>
    <s v="PANAMERICANA Y CALLE DEL ROCIO"/>
    <x v="8"/>
    <s v="O-Imbabura-Otavalo"/>
    <n v="8"/>
    <x v="176"/>
    <x v="176"/>
    <s v="10003585"/>
    <s v="VARELA ZAPATA RUBEN MAURICIO"/>
    <s v="ZEMT"/>
    <x v="276"/>
    <s v="1"/>
    <s v="Con Pallet"/>
    <n v="0.05"/>
    <n v="4"/>
    <x v="0"/>
    <n v="11265"/>
    <n v="4010"/>
    <n v="7255"/>
    <n v="7.2"/>
    <m/>
    <x v="172"/>
    <n v="14"/>
    <s v="14"/>
    <n v="4"/>
    <x v="1"/>
    <n v="0.09"/>
    <n v="1.8"/>
    <s v="TRIMPESAS S.A."/>
    <n v="1013502"/>
    <s v="ESPIN GUEVARA JOSE MARCELO"/>
    <x v="277"/>
  </r>
  <r>
    <n v="1002220249"/>
    <s v="UE01"/>
    <x v="29"/>
    <d v="1899-12-30T14:47:00"/>
    <x v="5548"/>
    <s v="9000813716"/>
    <s v="012-022-00318195"/>
    <n v="2760"/>
    <n v="3094.53"/>
    <s v="ZPVN"/>
    <s v="40571035"/>
    <s v="P000034467"/>
    <n v="8002839886"/>
    <x v="4230"/>
    <x v="6"/>
    <x v="6"/>
    <n v="400"/>
    <s v="BOL"/>
    <s v="102835"/>
    <x v="102"/>
    <s v="803600"/>
    <s v="FERRICENTRO CAMAL"/>
    <x v="8"/>
    <s v="PANAMERICANA Y CALLE DEL ROCIO"/>
    <x v="8"/>
    <s v="O-Imbabura-Otavalo"/>
    <n v="8"/>
    <x v="176"/>
    <x v="176"/>
    <s v="10003585"/>
    <s v="VARELA ZAPATA RUBEN MAURICIO"/>
    <s v="ZEMT"/>
    <x v="276"/>
    <s v="1"/>
    <s v="Con Pallet"/>
    <n v="0.05"/>
    <n v="20"/>
    <x v="0"/>
    <n v="27305"/>
    <n v="20050"/>
    <n v="7255"/>
    <n v="36"/>
    <m/>
    <x v="172"/>
    <n v="14"/>
    <s v="14"/>
    <n v="20"/>
    <x v="1"/>
    <n v="0.09"/>
    <n v="1.8"/>
    <s v="TRIMPESAS S.A."/>
    <n v="1013502"/>
    <s v="ESPIN GUEVARA JOSE MARCELO"/>
    <x v="277"/>
  </r>
  <r>
    <n v="1002220264"/>
    <s v="UE01"/>
    <x v="29"/>
    <d v="1899-12-30T14:52:00"/>
    <x v="5549"/>
    <s v="9000813720"/>
    <s v="012-022-00318199"/>
    <n v="823.85"/>
    <n v="923.7"/>
    <s v="ZPVN"/>
    <s v="40571058"/>
    <s v="P000034473"/>
    <n v="8002839904"/>
    <x v="4231"/>
    <x v="7"/>
    <x v="7"/>
    <n v="120"/>
    <s v="BOL"/>
    <s v="101715"/>
    <x v="43"/>
    <s v="807052"/>
    <s v="FERRETERÍA IMANTAG"/>
    <x v="11"/>
    <s v="CALLE SUCRE Y  RIO AMAZONAS"/>
    <x v="116"/>
    <s v="O-Imbabura-Imantag"/>
    <n v="49"/>
    <x v="106"/>
    <x v="106"/>
    <s v="100019455"/>
    <s v="ORDONEZ ISAIAS"/>
    <s v="ZEMU"/>
    <x v="169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  <n v="1021623"/>
    <s v="VILLARREAL HIGUERA FERNANDO SALVADO"/>
    <x v="169"/>
  </r>
  <r>
    <n v="1002220264"/>
    <s v="UE01"/>
    <x v="29"/>
    <d v="1899-12-30T14:52:00"/>
    <x v="5550"/>
    <s v="9000813718"/>
    <s v="012-022-00318197"/>
    <n v="748.21"/>
    <n v="838.9"/>
    <s v="ZPVN"/>
    <s v="40571059"/>
    <s v="P000034474"/>
    <n v="8002839903"/>
    <x v="4231"/>
    <x v="5"/>
    <x v="5"/>
    <n v="120"/>
    <s v="BOL"/>
    <s v="101715"/>
    <x v="43"/>
    <s v="807052"/>
    <s v="FERRETERÍA IMANTAG"/>
    <x v="11"/>
    <s v="CALLE SUCRE Y  RIO AMAZONAS"/>
    <x v="116"/>
    <s v="O-Imbabura-Imantag"/>
    <n v="49"/>
    <x v="106"/>
    <x v="106"/>
    <s v="100019455"/>
    <s v="ORDONEZ ISAIAS"/>
    <s v="ZEMU"/>
    <x v="169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  <n v="1021623"/>
    <s v="VILLARREAL HIGUERA FERNANDO SALVADO"/>
    <x v="169"/>
  </r>
  <r>
    <n v="1002220264"/>
    <s v="UE01"/>
    <x v="29"/>
    <d v="1899-12-30T14:52:00"/>
    <x v="5551"/>
    <s v="9000813719"/>
    <s v="012-022-00318198"/>
    <n v="815.58"/>
    <n v="914.43"/>
    <s v="ZPVN"/>
    <s v="40571057"/>
    <s v="P000034472"/>
    <n v="8002839905"/>
    <x v="4231"/>
    <x v="6"/>
    <x v="6"/>
    <n v="120"/>
    <s v="BOL"/>
    <s v="101715"/>
    <x v="43"/>
    <s v="807052"/>
    <s v="FERRETERÍA IMANTAG"/>
    <x v="11"/>
    <s v="CALLE SUCRE Y  RIO AMAZONAS"/>
    <x v="116"/>
    <s v="O-Imbabura-Imantag"/>
    <n v="49"/>
    <x v="106"/>
    <x v="106"/>
    <s v="100019455"/>
    <s v="ORDONEZ ISAIAS"/>
    <s v="ZEMU"/>
    <x v="169"/>
    <s v="2"/>
    <s v="Sin Pallet"/>
    <n v="0"/>
    <n v="0"/>
    <x v="0"/>
    <n v="9036.6669999999995"/>
    <n v="6013.3339999999998"/>
    <n v="3023.3330000000001"/>
    <n v="25.2"/>
    <m/>
    <x v="104"/>
    <n v="14"/>
    <s v="14"/>
    <n v="6"/>
    <x v="1"/>
    <n v="0.21"/>
    <n v="4.2"/>
    <s v="LA ARMENIA S.A."/>
    <n v="1021623"/>
    <s v="VILLARREAL HIGUERA FERNANDO SALVADO"/>
    <x v="169"/>
  </r>
  <r>
    <n v="1002220279"/>
    <s v="UE01"/>
    <x v="29"/>
    <d v="1899-12-30T15:00:00"/>
    <x v="5552"/>
    <s v="9000813722"/>
    <s v="012-022-00318201"/>
    <n v="1073.5999999999999"/>
    <n v="1203.73"/>
    <s v="ZPVN"/>
    <s v="40571073"/>
    <s v="0000399545"/>
    <n v="8002839924"/>
    <x v="4232"/>
    <x v="3"/>
    <x v="3"/>
    <n v="160"/>
    <s v="BOL"/>
    <s v="103779"/>
    <x v="201"/>
    <s v="805476"/>
    <s v="BODEGA FERREORTEGA N2"/>
    <x v="1"/>
    <s v="Y DE LA ARMENIA VIA CALA CALI BCOS"/>
    <x v="132"/>
    <s v="O-Pichincha-Nanegalito"/>
    <n v="143"/>
    <x v="136"/>
    <x v="136"/>
    <s v="100016550"/>
    <s v="JACOME ARTURO"/>
    <s v="ZEMU"/>
    <x v="194"/>
    <s v="2"/>
    <s v="Sin Pallet"/>
    <n v="0"/>
    <n v="0"/>
    <x v="0"/>
    <n v="12617.778"/>
    <n v="8017.7780000000002"/>
    <n v="4600"/>
    <n v="100.8"/>
    <m/>
    <x v="134"/>
    <n v="14"/>
    <s v="14"/>
    <n v="8"/>
    <x v="1"/>
    <n v="0.63"/>
    <n v="12.6"/>
    <s v="LIDENORTI S.A."/>
    <n v="1014323"/>
    <s v="JACOME AGUIRRE CARLOS ARTURO"/>
    <x v="194"/>
  </r>
  <r>
    <n v="1002220279"/>
    <s v="UE01"/>
    <x v="29"/>
    <d v="1899-12-30T15:00:00"/>
    <x v="5553"/>
    <s v="9000813721"/>
    <s v="012-022-00318200"/>
    <n v="1376"/>
    <n v="1542.78"/>
    <s v="ZPVN"/>
    <s v="40571073"/>
    <s v="0000399547"/>
    <n v="8002839925"/>
    <x v="4232"/>
    <x v="4"/>
    <x v="4"/>
    <n v="200"/>
    <s v="BOL"/>
    <s v="103779"/>
    <x v="201"/>
    <s v="805476"/>
    <s v="BODEGA FERREORTEGA N2"/>
    <x v="1"/>
    <s v="Y DE LA ARMENIA VIA CALA CALI BCOS"/>
    <x v="132"/>
    <s v="O-Pichincha-Nanegalito"/>
    <n v="143"/>
    <x v="136"/>
    <x v="136"/>
    <s v="100016550"/>
    <s v="JACOME ARTURO"/>
    <s v="ZEMU"/>
    <x v="194"/>
    <s v="2"/>
    <s v="Sin Pallet"/>
    <n v="0"/>
    <n v="0"/>
    <x v="0"/>
    <n v="14622.222"/>
    <n v="10022.222"/>
    <n v="4600"/>
    <n v="126"/>
    <m/>
    <x v="134"/>
    <n v="14"/>
    <s v="14"/>
    <n v="10"/>
    <x v="1"/>
    <n v="0.63"/>
    <n v="12.6"/>
    <s v="LIDENORTI S.A."/>
    <n v="1014323"/>
    <s v="JACOME AGUIRRE CARLOS ARTURO"/>
    <x v="194"/>
  </r>
  <r>
    <n v="1002220247"/>
    <s v="UE01"/>
    <x v="29"/>
    <d v="1899-12-30T15:01:00"/>
    <x v="5554"/>
    <s v="9000813725"/>
    <s v="012-022-00318203"/>
    <n v="2192"/>
    <n v="2457.6799999999998"/>
    <s v="ZPVN"/>
    <s v="40570808"/>
    <s v="0000399210"/>
    <n v="8002839882"/>
    <x v="4233"/>
    <x v="7"/>
    <x v="7"/>
    <n v="320"/>
    <s v="BOL"/>
    <s v="101664"/>
    <x v="8"/>
    <s v="805154"/>
    <s v="MEGAHIERRO 2 EUGENIO ESPEJO"/>
    <x v="9"/>
    <s v="EUGENIO ESPEJO Y CORREDOR PERIFERI"/>
    <x v="11"/>
    <s v="O-Imbabura-Ibarra"/>
    <n v="30"/>
    <x v="135"/>
    <x v="135"/>
    <s v="100015055"/>
    <s v="ALQUINGA BYRON"/>
    <s v="ZETT"/>
    <x v="19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  <n v="1020877"/>
    <s v="ALQUINGA LUCERO BYRON EDUARDO"/>
    <x v="193"/>
  </r>
  <r>
    <n v="1002220247"/>
    <s v="UE01"/>
    <x v="29"/>
    <d v="1899-12-30T15:01:00"/>
    <x v="5555"/>
    <s v="9000813724"/>
    <s v="012-022-00318202"/>
    <n v="2169.6"/>
    <n v="2432.5700000000002"/>
    <s v="ZPVN"/>
    <s v="40570808"/>
    <s v="0000399209"/>
    <n v="8002839883"/>
    <x v="4233"/>
    <x v="6"/>
    <x v="6"/>
    <n v="320"/>
    <s v="BOL"/>
    <s v="101664"/>
    <x v="8"/>
    <s v="805154"/>
    <s v="MEGAHIERRO 2 EUGENIO ESPEJO"/>
    <x v="9"/>
    <s v="EUGENIO ESPEJO Y CORREDOR PERIFERI"/>
    <x v="11"/>
    <s v="O-Imbabura-Ibarra"/>
    <n v="30"/>
    <x v="135"/>
    <x v="135"/>
    <s v="100015055"/>
    <s v="ALQUINGA BYRON"/>
    <s v="ZETT"/>
    <x v="19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  <n v="1020877"/>
    <s v="ALQUINGA LUCERO BYRON EDUARDO"/>
    <x v="193"/>
  </r>
  <r>
    <n v="1002220282"/>
    <s v="UE01"/>
    <x v="29"/>
    <d v="1899-12-30T15:14:00"/>
    <x v="5556"/>
    <s v="9000809717"/>
    <s v="013-020-00048107"/>
    <n v="3563.16"/>
    <n v="3995.03"/>
    <s v="ZPDF"/>
    <s v="70177988"/>
    <s v="0000398796"/>
    <n v="8002839932"/>
    <x v="4234"/>
    <x v="1"/>
    <x v="1"/>
    <n v="30.35"/>
    <s v="T"/>
    <s v="101660"/>
    <x v="9"/>
    <s v="804646"/>
    <s v="PLANTA TECHCEM"/>
    <x v="8"/>
    <s v="ENTREGA EN PLANTA OTAVALO"/>
    <x v="8"/>
    <s v="O-Imbabura-Otavalo"/>
    <n v="8"/>
    <x v="1"/>
    <x v="1"/>
    <s v="100015108"/>
    <s v="RIVERA JULIAN"/>
    <s v="ZECI"/>
    <x v="267"/>
    <s v="2"/>
    <s v="Sin Pallet"/>
    <n v="0"/>
    <n v="0"/>
    <x v="1"/>
    <n v="48760"/>
    <n v="30350"/>
    <n v="18410"/>
    <n v="0"/>
    <m/>
    <x v="1"/>
    <n v="14"/>
    <s v="14"/>
    <n v="30.35"/>
    <x v="1"/>
    <n v="0"/>
    <n v="0"/>
    <s v="TRANSCONCEM CIA. LTDA."/>
    <n v="1013227"/>
    <s v="COMPAÑIA DE TRANSPORTE PESADO"/>
    <x v="267"/>
  </r>
  <r>
    <n v="1002220272"/>
    <s v="UE01"/>
    <x v="29"/>
    <d v="1899-12-30T15:27:00"/>
    <x v="5557"/>
    <s v="9000813766"/>
    <s v="012-022-00318205"/>
    <n v="533.6"/>
    <n v="598.27"/>
    <s v="ZPVN"/>
    <s v="40570690"/>
    <s v="P000034347"/>
    <n v="8002839917"/>
    <x v="4235"/>
    <x v="7"/>
    <x v="7"/>
    <n v="80"/>
    <s v="BOL"/>
    <s v="101993"/>
    <x v="163"/>
    <s v="802741"/>
    <s v="BODEGA PRINCIPAL FERRICUEVA"/>
    <x v="27"/>
    <s v="AV GALO VELA Y F. LOFFELER"/>
    <x v="41"/>
    <s v="O-Tungurahua-Ambato"/>
    <n v="250"/>
    <x v="155"/>
    <x v="155"/>
    <s v="100015298"/>
    <s v="GUALSAQUI RAMIRO"/>
    <s v="ZETT"/>
    <x v="233"/>
    <s v="1"/>
    <s v="Con Pallet"/>
    <n v="0.05"/>
    <n v="4"/>
    <x v="0"/>
    <n v="13232.5"/>
    <n v="4007.5"/>
    <n v="9225"/>
    <n v="72"/>
    <m/>
    <x v="152"/>
    <n v="14"/>
    <s v="14"/>
    <n v="4"/>
    <x v="1"/>
    <n v="0.9"/>
    <n v="18"/>
    <s v="SANJOPAS S.A."/>
    <n v="1013772"/>
    <s v="SIERRA HERRERA MARCELO EDUARDO"/>
    <x v="233"/>
  </r>
  <r>
    <n v="1002220272"/>
    <s v="UE01"/>
    <x v="29"/>
    <d v="1899-12-30T15:27:00"/>
    <x v="5558"/>
    <s v="9000813765"/>
    <s v="012-022-00318204"/>
    <n v="3712.8"/>
    <n v="4162.82"/>
    <s v="ZPVN"/>
    <s v="40570689"/>
    <s v="P000034346"/>
    <n v="8002839916"/>
    <x v="4235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155"/>
    <x v="155"/>
    <s v="100015298"/>
    <s v="GUALSAQUI RAMIRO"/>
    <s v="ZETT"/>
    <x v="233"/>
    <s v="1"/>
    <s v="Con Pallet"/>
    <n v="0.05"/>
    <n v="28"/>
    <x v="0"/>
    <n v="37277.5"/>
    <n v="28052.5"/>
    <n v="9225"/>
    <n v="504"/>
    <m/>
    <x v="152"/>
    <n v="14"/>
    <s v="14"/>
    <n v="28"/>
    <x v="1"/>
    <n v="0.9"/>
    <n v="18"/>
    <s v="SANJOPAS S.A."/>
    <n v="1013772"/>
    <s v="SIERRA HERRERA MARCELO EDUARDO"/>
    <x v="233"/>
  </r>
  <r>
    <n v="1002220190"/>
    <s v="UE01"/>
    <x v="29"/>
    <d v="1899-12-30T15:30:00"/>
    <x v="5559"/>
    <s v="9000813651"/>
    <s v="013-020-00048337"/>
    <n v="3235.2"/>
    <n v="3627.32"/>
    <s v="ZPDF"/>
    <s v="70178983"/>
    <s v="0000399456"/>
    <n v="8002839802"/>
    <x v="4236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128"/>
    <x v="128"/>
    <s v="10008240"/>
    <s v="ROJAS POZO JORGE ANIBAL"/>
    <s v="ZEMT"/>
    <x v="297"/>
    <s v="1"/>
    <s v="Con Pallet"/>
    <n v="0.05"/>
    <n v="24"/>
    <x v="0"/>
    <n v="40490"/>
    <n v="24050"/>
    <n v="16440"/>
    <n v="465.6"/>
    <m/>
    <x v="126"/>
    <n v="14"/>
    <s v="14"/>
    <n v="24"/>
    <x v="1"/>
    <n v="0.97000000000000008"/>
    <n v="19.400000000000002"/>
    <s v="TRIMPESAS S.A."/>
    <n v="1013885"/>
    <s v="TORRES POZO FABIAN ENRIQUE"/>
    <x v="295"/>
  </r>
  <r>
    <n v="1002220300"/>
    <s v="UE01"/>
    <x v="29"/>
    <d v="1899-12-30T15:32:00"/>
    <x v="5560"/>
    <s v="9000813768"/>
    <s v="012-022-00318207"/>
    <n v="2509.1999999999998"/>
    <n v="2813.33"/>
    <s v="ZPVN"/>
    <s v="40571082"/>
    <s v="P000034480"/>
    <n v="8002839946"/>
    <x v="4237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85"/>
    <n v="18045"/>
    <n v="6340"/>
    <n v="68.400000000000006"/>
    <m/>
    <x v="89"/>
    <n v="14"/>
    <s v="14"/>
    <n v="18"/>
    <x v="1"/>
    <n v="0.19"/>
    <n v="3.8000000000000003"/>
    <s v="TRANSPORTE PROPIO"/>
    <n v="1012808"/>
    <s v="ALVAREZ GONZAGA LASTEÑA MARIANA"/>
    <x v="124"/>
  </r>
  <r>
    <n v="1002220300"/>
    <s v="UE01"/>
    <x v="29"/>
    <d v="1899-12-30T15:32:00"/>
    <x v="5561"/>
    <s v="9000813767"/>
    <s v="012-022-00318206"/>
    <n v="760.8"/>
    <n v="853.02"/>
    <s v="ZPVN"/>
    <s v="40571081"/>
    <s v="P000034479"/>
    <n v="8002839947"/>
    <x v="4237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55"/>
    <n v="6015"/>
    <n v="6340"/>
    <n v="22.8"/>
    <m/>
    <x v="89"/>
    <n v="14"/>
    <s v="14"/>
    <n v="6"/>
    <x v="1"/>
    <n v="0.19"/>
    <n v="3.8000000000000003"/>
    <s v="TRANSPORTE PROPIO"/>
    <n v="1012808"/>
    <s v="ALVAREZ GONZAGA LASTEÑA MARIANA"/>
    <x v="124"/>
  </r>
  <r>
    <n v="1002220291"/>
    <s v="UE01"/>
    <x v="29"/>
    <d v="1899-12-30T15:34:00"/>
    <x v="5562"/>
    <s v="9000813769"/>
    <s v="012-022-00318208"/>
    <n v="2343.91"/>
    <n v="2628.01"/>
    <s v="ZPVN"/>
    <s v="40571063"/>
    <s v="0000399555"/>
    <n v="8002839938"/>
    <x v="4238"/>
    <x v="7"/>
    <x v="7"/>
    <n v="360"/>
    <s v="BOL"/>
    <s v="102140"/>
    <x v="2"/>
    <s v="803883"/>
    <s v="FABRICA MONICA RUALES-LATACUNGA"/>
    <x v="6"/>
    <s v="AV COTOPAXI Y PARQUE CENTRAL"/>
    <x v="6"/>
    <s v="O-Cotopaxi-Lasso"/>
    <n v="178"/>
    <x v="31"/>
    <x v="31"/>
    <s v="100014899"/>
    <s v="PILLAJO LUIS"/>
    <s v="ZEMU"/>
    <x v="37"/>
    <s v="2"/>
    <s v="Sin Pallet"/>
    <n v="0"/>
    <n v="0"/>
    <x v="0"/>
    <n v="27010"/>
    <n v="18050"/>
    <n v="8960"/>
    <n v="248.4"/>
    <m/>
    <x v="29"/>
    <n v="14"/>
    <s v="14"/>
    <n v="18"/>
    <x v="1"/>
    <n v="0.69000000000000006"/>
    <n v="13.8"/>
    <s v="SANJOPAS S.A."/>
    <n v="1014267"/>
    <s v="PILLAJO GUATEMAL VICTOR JULIO"/>
    <x v="37"/>
  </r>
  <r>
    <n v="1002220306"/>
    <s v="UE01"/>
    <x v="29"/>
    <d v="1899-12-30T15:36:00"/>
    <x v="5563"/>
    <s v="9000813706"/>
    <s v="013-020-00048341"/>
    <n v="1096"/>
    <n v="1228.8399999999999"/>
    <s v="ZPDF"/>
    <s v="70179003"/>
    <s v="0000399566"/>
    <n v="8002839953"/>
    <x v="4239"/>
    <x v="3"/>
    <x v="3"/>
    <n v="160"/>
    <s v="BOL"/>
    <s v="10003333"/>
    <x v="152"/>
    <s v="807652"/>
    <s v="BODEGA PRINCIPAL FERRIPACIFICO"/>
    <x v="61"/>
    <s v="LA Y DE BORBON"/>
    <x v="110"/>
    <s v="O-Esmeraldas-Eloyalfaro(Borbon)"/>
    <n v="477"/>
    <x v="104"/>
    <x v="104"/>
    <s v="100021747"/>
    <s v="GARCES MILTON"/>
    <s v="ZEMT"/>
    <x v="249"/>
    <s v="2"/>
    <s v="Sin Pallet"/>
    <n v="0"/>
    <n v="0"/>
    <x v="0"/>
    <n v="14523.333000000001"/>
    <n v="8013.3329999999996"/>
    <n v="6510"/>
    <n v="208"/>
    <m/>
    <x v="102"/>
    <n v="14"/>
    <s v="14"/>
    <n v="8"/>
    <x v="1"/>
    <n v="1.3"/>
    <n v="26"/>
    <s v="TRANSSJQ S.A."/>
    <n v="1013719"/>
    <s v="GARCES OSWALDO GERMAN"/>
    <x v="249"/>
  </r>
  <r>
    <n v="1002220306"/>
    <s v="UE01"/>
    <x v="29"/>
    <d v="1899-12-30T15:36:00"/>
    <x v="5564"/>
    <s v="9000813705"/>
    <s v="013-020-00048340"/>
    <n v="2278.4"/>
    <n v="2554.56"/>
    <s v="ZPDF"/>
    <s v="70179002"/>
    <s v="0000399565"/>
    <n v="8002839954"/>
    <x v="4239"/>
    <x v="4"/>
    <x v="4"/>
    <n v="320"/>
    <s v="BOL"/>
    <s v="10003333"/>
    <x v="152"/>
    <s v="807652"/>
    <s v="BODEGA PRINCIPAL FERRIPACIFICO"/>
    <x v="61"/>
    <s v="LA Y DE BORBON"/>
    <x v="110"/>
    <s v="O-Esmeraldas-Eloyalfaro(Borbon)"/>
    <n v="477"/>
    <x v="104"/>
    <x v="104"/>
    <s v="100021747"/>
    <s v="GARCES MILTON"/>
    <s v="ZEMT"/>
    <x v="249"/>
    <s v="2"/>
    <s v="Sin Pallet"/>
    <n v="0"/>
    <n v="0"/>
    <x v="0"/>
    <n v="22536.667000000001"/>
    <n v="16026.666999999999"/>
    <n v="6510"/>
    <n v="416"/>
    <m/>
    <x v="102"/>
    <n v="14"/>
    <s v="14"/>
    <n v="16"/>
    <x v="1"/>
    <n v="1.3"/>
    <n v="26"/>
    <s v="TRANSSJQ S.A."/>
    <n v="1013719"/>
    <s v="GARCES OSWALDO GERMAN"/>
    <x v="249"/>
  </r>
  <r>
    <n v="1002220315"/>
    <s v="UE01"/>
    <x v="29"/>
    <d v="1899-12-30T15:41:00"/>
    <x v="5565"/>
    <s v="9000813770"/>
    <s v="012-022-00318209"/>
    <n v="2444.9"/>
    <n v="2741.24"/>
    <s v="ZPVN"/>
    <s v="40571084"/>
    <s v="P000034481"/>
    <n v="8002839968"/>
    <x v="4240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00"/>
    <n v="18040"/>
    <n v="9160"/>
    <n v="118.8"/>
    <m/>
    <x v="23"/>
    <n v="14"/>
    <s v="14"/>
    <n v="18"/>
    <x v="1"/>
    <n v="0.33"/>
    <n v="6.6"/>
    <s v="TRANSPORTE PROPIO"/>
    <n v="1021616"/>
    <s v="PERUGACHI SALCEDO HECTOR PATRICIO"/>
    <x v="29"/>
  </r>
  <r>
    <n v="1002220328"/>
    <s v="UE01"/>
    <x v="29"/>
    <d v="1899-12-30T15:56:00"/>
    <x v="5566"/>
    <s v="9000813775"/>
    <s v="012-022-00318210"/>
    <n v="2509.1999999999998"/>
    <n v="2813.33"/>
    <s v="ZPVN"/>
    <s v="40571103"/>
    <s v="P000034484"/>
    <n v="8002839982"/>
    <x v="4241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66"/>
    <x v="66"/>
    <s v="100014865"/>
    <s v="LANDI LUIS"/>
    <s v="ZEMU"/>
    <x v="83"/>
    <s v="2"/>
    <s v="Sin Pallet"/>
    <n v="0"/>
    <n v="0"/>
    <x v="0"/>
    <n v="27320"/>
    <n v="18020"/>
    <n v="9300"/>
    <n v="68.400000000000006"/>
    <m/>
    <x v="64"/>
    <n v="14"/>
    <s v="14"/>
    <n v="18"/>
    <x v="1"/>
    <n v="0.19"/>
    <n v="3.8000000000000003"/>
    <s v="TRANSVOLCA S.A."/>
    <n v="1023077"/>
    <s v="JIMENEZ ICAZA HENRY ELADIO"/>
    <x v="83"/>
  </r>
  <r>
    <n v="1002220320"/>
    <s v="UE01"/>
    <x v="29"/>
    <d v="1899-12-30T16:23:00"/>
    <x v="5567"/>
    <s v=""/>
    <s v=""/>
    <n v="0"/>
    <n v="0"/>
    <s v="ZPRC"/>
    <s v="2500109096"/>
    <s v="P000034373"/>
    <n v="8002839974"/>
    <x v="4242"/>
    <x v="2"/>
    <x v="2"/>
    <n v="32.11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940"/>
    <n v="32110"/>
    <n v="17830"/>
    <n v="0"/>
    <m/>
    <x v="3"/>
    <n v="14"/>
    <s v="14"/>
    <n v="32.11"/>
    <x v="1"/>
    <n v="0"/>
    <n v="0"/>
    <s v="UNICON"/>
    <n v="1014412"/>
    <s v="UNION DE CONCRETERAS UNICON UCUE"/>
    <x v="202"/>
  </r>
  <r>
    <n v="1002220324"/>
    <s v="UE01"/>
    <x v="29"/>
    <d v="1899-12-30T16:47:00"/>
    <x v="5568"/>
    <s v="9000813763"/>
    <s v="013-020-00048342"/>
    <n v="2379.37"/>
    <n v="2667.76"/>
    <s v="ZPDF"/>
    <s v="70179010"/>
    <s v="0000399579"/>
    <n v="8002839977"/>
    <x v="4243"/>
    <x v="3"/>
    <x v="3"/>
    <n v="360"/>
    <s v="BOL"/>
    <s v="103008"/>
    <x v="94"/>
    <s v="807415"/>
    <s v="FERRETERIA JOSE ALAVA"/>
    <x v="64"/>
    <s v="AV. CARLOS ALBERTO ARAY"/>
    <x v="113"/>
    <s v="O-Manabi-Flavioalfaro"/>
    <n v="345"/>
    <x v="60"/>
    <x v="60"/>
    <s v="10007757"/>
    <s v="GUALACATA FERNANDEZ MANUEL RAUL"/>
    <s v="ZEMU"/>
    <x v="76"/>
    <s v="2"/>
    <s v="Sin Pallet"/>
    <n v="0"/>
    <n v="0"/>
    <x v="0"/>
    <n v="26880"/>
    <n v="18010"/>
    <n v="8870"/>
    <n v="334.8"/>
    <m/>
    <x v="58"/>
    <n v="14"/>
    <s v="14"/>
    <n v="18"/>
    <x v="1"/>
    <n v="0.93"/>
    <n v="18.600000000000001"/>
    <s v="ALQUINGA &amp; ALQUINGA"/>
    <n v="1022501"/>
    <s v="FLORES RAMIREZ ROGER WILLAN"/>
    <x v="76"/>
  </r>
  <r>
    <n v="1002220350"/>
    <s v="UE01"/>
    <x v="29"/>
    <d v="1899-12-30T16:48:00"/>
    <x v="5569"/>
    <s v="9000813780"/>
    <s v="012-022-00318211"/>
    <n v="3931.17"/>
    <n v="4407.6499999999996"/>
    <s v="ZPVN"/>
    <s v="40570968"/>
    <s v="0000399410"/>
    <n v="8002840002"/>
    <x v="4244"/>
    <x v="8"/>
    <x v="8"/>
    <n v="32.22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2150"/>
    <n v="32220"/>
    <n v="19930"/>
    <n v="79.260000000000005"/>
    <m/>
    <x v="18"/>
    <n v="14"/>
    <s v="14"/>
    <n v="32.22"/>
    <x v="1"/>
    <n v="2.4599627560521418"/>
    <n v="2.4599627560521418"/>
    <s v="LA ARMENIA S.A."/>
    <n v="1021830"/>
    <s v="MORALES GARZON CHRISTIAN SANTIAGO"/>
    <x v="198"/>
  </r>
  <r>
    <n v="1002220314"/>
    <s v="UE01"/>
    <x v="29"/>
    <d v="1899-12-30T16:51:00"/>
    <x v="5570"/>
    <s v="9000811207"/>
    <s v="013-020-00048157"/>
    <n v="2572.8000000000002"/>
    <n v="2884.64"/>
    <s v="ZPDF"/>
    <s v="70178303"/>
    <s v="0000397460"/>
    <n v="8002839965"/>
    <x v="424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72"/>
    <x v="172"/>
    <s v="10004392"/>
    <s v="KLEVER"/>
    <s v="ZETT"/>
    <x v="263"/>
    <s v="2"/>
    <s v="Sin Pallet"/>
    <n v="0"/>
    <n v="0"/>
    <x v="1"/>
    <n v="49840"/>
    <n v="32050"/>
    <n v="17790"/>
    <n v="0"/>
    <m/>
    <x v="168"/>
    <n v="14"/>
    <s v="14"/>
    <n v="32"/>
    <x v="1"/>
    <n v="0"/>
    <n v="0"/>
    <s v="TRANSLOBOL S.A."/>
    <n v="1013827"/>
    <s v="ALMEIDA ECHEVERRIA NELSON EDUARDO"/>
    <x v="263"/>
  </r>
  <r>
    <n v="1002220326"/>
    <s v="UE01"/>
    <x v="29"/>
    <d v="1899-12-30T16:56:00"/>
    <x v="5571"/>
    <s v="9000813782"/>
    <s v="012-022-00318212"/>
    <n v="3295.42"/>
    <n v="3694.85"/>
    <s v="ZPVN"/>
    <s v="40571100"/>
    <s v="P000034483"/>
    <n v="8002839981"/>
    <x v="4246"/>
    <x v="6"/>
    <x v="6"/>
    <n v="480"/>
    <s v="BOL"/>
    <s v="101476"/>
    <x v="21"/>
    <s v="801923"/>
    <s v="BODEGA PAZ LUIS"/>
    <x v="11"/>
    <s v="9 DE OCTUBRE S/N Y"/>
    <x v="19"/>
    <s v="O-Imbabura-Cotacachi"/>
    <n v="15"/>
    <x v="64"/>
    <x v="64"/>
    <s v="100014869"/>
    <s v="ROCHA JORGE"/>
    <s v="ZEMT"/>
    <x v="80"/>
    <s v="1"/>
    <s v="Con Pallet"/>
    <n v="0.05"/>
    <n v="24"/>
    <x v="0"/>
    <n v="40010"/>
    <n v="24030"/>
    <n v="15980"/>
    <n v="72"/>
    <m/>
    <x v="62"/>
    <n v="14"/>
    <s v="14"/>
    <n v="24"/>
    <x v="1"/>
    <n v="0.15"/>
    <n v="3"/>
    <s v="TRAPSA C.A."/>
    <n v="10003431"/>
    <s v="FIALLOS ARTEAGA ESTEFANIA CAROLINA"/>
    <x v="80"/>
  </r>
  <r>
    <n v="1002220376"/>
    <s v="UE01"/>
    <x v="29"/>
    <d v="1899-12-30T17:01:00"/>
    <x v="5572"/>
    <s v="9000813795"/>
    <s v="012-022-00318213"/>
    <n v="2329.7199999999998"/>
    <n v="2612.1"/>
    <s v="ZPVN"/>
    <s v="40571124"/>
    <s v="P000034489"/>
    <n v="8002840023"/>
    <x v="4247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151"/>
    <x v="151"/>
    <s v="10003575"/>
    <s v="QUILCA CAYAMBE EDISON BAYARDO"/>
    <s v="ZEMU"/>
    <x v="225"/>
    <s v="2"/>
    <s v="Sin Pallet"/>
    <n v="0"/>
    <n v="0"/>
    <x v="0"/>
    <n v="26960"/>
    <n v="18010"/>
    <n v="8950"/>
    <n v="338.4"/>
    <m/>
    <x v="148"/>
    <n v="14"/>
    <s v="14"/>
    <n v="18"/>
    <x v="1"/>
    <n v="0.94"/>
    <n v="18.799999999999997"/>
    <s v="RUTAS COTACACHENSES S.A."/>
    <n v="1021773"/>
    <s v="RUIZ LASTRA OLGER FABIAN"/>
    <x v="225"/>
  </r>
  <r>
    <n v="1002220335"/>
    <s v="UE01"/>
    <x v="29"/>
    <d v="1899-12-30T17:10:00"/>
    <x v="5573"/>
    <s v=""/>
    <s v=""/>
    <n v="0"/>
    <n v="0"/>
    <s v="ZPRC"/>
    <s v="2500109128"/>
    <s v="P000034448"/>
    <n v="8002839986"/>
    <x v="4248"/>
    <x v="5"/>
    <x v="5"/>
    <n v="80"/>
    <s v="BOL"/>
    <s v="101586"/>
    <x v="33"/>
    <s v="801499"/>
    <s v="FERRIGONZ TABACUNDO"/>
    <x v="50"/>
    <s v="CALLE VELASCO IBARRA 040703 A UNA C"/>
    <x v="80"/>
    <s v="O-Pichincha-Pedromoncayo"/>
    <n v="40"/>
    <x v="75"/>
    <x v="75"/>
    <s v="100019981"/>
    <s v="ALARCON IVAN"/>
    <s v="ZETT"/>
    <x v="98"/>
    <s v="1"/>
    <s v="Con Pallet"/>
    <n v="0.05"/>
    <n v="4"/>
    <x v="0"/>
    <n v="12913.75"/>
    <n v="4003.75"/>
    <n v="8910"/>
    <n v="16.8"/>
    <m/>
    <x v="73"/>
    <n v="14"/>
    <s v="14"/>
    <n v="4"/>
    <x v="1"/>
    <n v="0.21000000000000002"/>
    <n v="4.2"/>
    <s v="J.V. TRANSPREMIUN CIA.LTDA"/>
    <n v="1013906"/>
    <s v="VALLEJOS VILLEGAS SAUL EDUARDO"/>
    <x v="98"/>
  </r>
  <r>
    <n v="1002220335"/>
    <s v="UE01"/>
    <x v="29"/>
    <d v="1899-12-30T17:10:00"/>
    <x v="5574"/>
    <s v=""/>
    <s v=""/>
    <n v="0"/>
    <n v="0"/>
    <s v="ZPRC"/>
    <s v="2500109127"/>
    <s v="P000034447"/>
    <n v="8002839987"/>
    <x v="4248"/>
    <x v="6"/>
    <x v="6"/>
    <n v="560"/>
    <s v="BOL"/>
    <s v="101586"/>
    <x v="33"/>
    <s v="801499"/>
    <s v="FERRIGONZ TABACUNDO"/>
    <x v="50"/>
    <s v="CALLE VELASCO IBARRA 040703 A UNA C"/>
    <x v="80"/>
    <s v="O-Pichincha-Pedromoncayo"/>
    <n v="40"/>
    <x v="75"/>
    <x v="75"/>
    <s v="100019981"/>
    <s v="ALARCON IVAN"/>
    <s v="ZETT"/>
    <x v="98"/>
    <s v="1"/>
    <s v="Con Pallet"/>
    <n v="0.05"/>
    <n v="28"/>
    <x v="0"/>
    <n v="36936.25"/>
    <n v="28026.25"/>
    <n v="8910"/>
    <n v="117.6"/>
    <m/>
    <x v="73"/>
    <n v="14"/>
    <s v="14"/>
    <n v="28"/>
    <x v="1"/>
    <n v="0.21"/>
    <n v="4.2"/>
    <s v="J.V. TRANSPREMIUN CIA.LTDA"/>
    <n v="1013906"/>
    <s v="VALLEJOS VILLEGAS SAUL EDUARDO"/>
    <x v="98"/>
  </r>
  <r>
    <n v="1002220396"/>
    <s v="UE01"/>
    <x v="29"/>
    <d v="1899-12-30T17:23:00"/>
    <x v="5575"/>
    <s v="9000813798"/>
    <s v="012-022-00318215"/>
    <n v="266.8"/>
    <n v="299.14"/>
    <s v="ZPVN"/>
    <s v="40570694"/>
    <s v="0000399283"/>
    <n v="8002840044"/>
    <x v="4249"/>
    <x v="7"/>
    <x v="7"/>
    <n v="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6850.8819999999996"/>
    <n v="2005.8820000000001"/>
    <n v="4845"/>
    <n v="29.6"/>
    <m/>
    <x v="107"/>
    <n v="14"/>
    <s v="14"/>
    <n v="2"/>
    <x v="1"/>
    <n v="0.74"/>
    <n v="14.8"/>
    <s v="TRANSPORTE PROPIO"/>
    <n v="1018470"/>
    <s v="COMERCIAL LOS NEVADOS"/>
    <x v="152"/>
  </r>
  <r>
    <n v="1002220396"/>
    <s v="UE01"/>
    <x v="29"/>
    <d v="1899-12-30T17:23:00"/>
    <x v="5576"/>
    <s v="9000813797"/>
    <s v="012-022-00318214"/>
    <n v="1989"/>
    <n v="2230.08"/>
    <s v="ZPVN"/>
    <s v="40570693"/>
    <s v="0000399282"/>
    <n v="8002840043"/>
    <x v="4249"/>
    <x v="6"/>
    <x v="6"/>
    <n v="30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9889.117999999999"/>
    <n v="15044.118"/>
    <n v="4845"/>
    <n v="222"/>
    <m/>
    <x v="107"/>
    <n v="14"/>
    <s v="14"/>
    <n v="15"/>
    <x v="1"/>
    <n v="0.74"/>
    <n v="14.8"/>
    <s v="TRANSPORTE PROPIO"/>
    <n v="1018470"/>
    <s v="COMERCIAL LOS NEVADOS"/>
    <x v="152"/>
  </r>
  <r>
    <n v="1002220362"/>
    <s v="UE01"/>
    <x v="29"/>
    <d v="1899-12-30T17:25:00"/>
    <x v="5577"/>
    <s v="9000811207"/>
    <s v="013-020-00048157"/>
    <n v="2572.8000000000002"/>
    <n v="2884.64"/>
    <s v="ZPDF"/>
    <s v="70178303"/>
    <s v="0000397463"/>
    <n v="8002840011"/>
    <x v="425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28"/>
    <x v="28"/>
    <s v="100021196"/>
    <s v="CASTILLO PATRICIO"/>
    <s v="ZETT"/>
    <x v="114"/>
    <s v="2"/>
    <s v="Sin Pallet"/>
    <n v="0"/>
    <n v="0"/>
    <x v="1"/>
    <n v="50260"/>
    <n v="32000"/>
    <n v="18260"/>
    <n v="0"/>
    <m/>
    <x v="26"/>
    <n v="14"/>
    <s v="14"/>
    <n v="32"/>
    <x v="1"/>
    <n v="0"/>
    <n v="0"/>
    <s v="TRIMPESAS S.A."/>
    <n v="1014322"/>
    <s v="ESPARZA REVELO JORGE MARCELO"/>
    <x v="114"/>
  </r>
  <r>
    <n v="1002220355"/>
    <s v="UE01"/>
    <x v="29"/>
    <d v="1899-12-30T17:28:00"/>
    <x v="5578"/>
    <s v="9000809717"/>
    <s v="013-020-00048107"/>
    <n v="3659.42"/>
    <n v="4102.97"/>
    <s v="ZPDF"/>
    <s v="70177988"/>
    <s v="0000399280"/>
    <n v="8002840005"/>
    <x v="4251"/>
    <x v="1"/>
    <x v="1"/>
    <n v="31.17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680"/>
    <n v="31170"/>
    <n v="18510"/>
    <n v="0"/>
    <m/>
    <x v="1"/>
    <n v="14"/>
    <s v="14"/>
    <n v="31.17"/>
    <x v="1"/>
    <n v="0"/>
    <n v="0"/>
    <s v="TRANSCONCEM CIA. LTDA."/>
    <n v="1013227"/>
    <s v="COMPAÑIA DE TRANSPORTE PESADO"/>
    <x v="200"/>
  </r>
  <r>
    <n v="1002220392"/>
    <s v="UE01"/>
    <x v="29"/>
    <d v="1899-12-30T17:29:00"/>
    <x v="5579"/>
    <s v="9000813800"/>
    <s v="012-022-00318217"/>
    <n v="1898.4"/>
    <n v="2128.5"/>
    <s v="ZPVN"/>
    <s v="40571096"/>
    <s v="0000399588"/>
    <n v="8002840039"/>
    <x v="4252"/>
    <x v="3"/>
    <x v="3"/>
    <n v="280"/>
    <s v="BOL"/>
    <s v="104123"/>
    <x v="136"/>
    <s v="806051"/>
    <s v="BODEGA PRINCIPAL OXICENTRO"/>
    <x v="24"/>
    <s v="AV MANABI ENTRE PLAZA ACOSTA"/>
    <x v="37"/>
    <s v="O-Manabi-Pedernales"/>
    <n v="347"/>
    <x v="37"/>
    <x v="37"/>
    <s v="100020396"/>
    <s v="FARINANGO MIGUEL"/>
    <s v="ZEMU"/>
    <x v="45"/>
    <s v="2"/>
    <s v="Sin Pallet"/>
    <n v="0"/>
    <n v="0"/>
    <x v="0"/>
    <n v="18518.332999999999"/>
    <n v="14023.333000000001"/>
    <n v="4495"/>
    <n v="266"/>
    <m/>
    <x v="35"/>
    <n v="14"/>
    <s v="14"/>
    <n v="14"/>
    <x v="1"/>
    <n v="0.95"/>
    <n v="19"/>
    <s v="RAPIDO EL OTAVALEÑITO S.A."/>
    <n v="1012819"/>
    <s v="BRAVO VASQUEZ JOSE LUIS SIGIFREDO"/>
    <x v="45"/>
  </r>
  <r>
    <n v="1002220392"/>
    <s v="UE01"/>
    <x v="29"/>
    <d v="1899-12-30T17:29:00"/>
    <x v="5580"/>
    <s v="9000813799"/>
    <s v="012-022-00318216"/>
    <n v="564"/>
    <n v="632.36"/>
    <s v="ZPVN"/>
    <s v="40571096"/>
    <s v="0000399589"/>
    <n v="8002840040"/>
    <x v="4252"/>
    <x v="4"/>
    <x v="4"/>
    <n v="80"/>
    <s v="BOL"/>
    <s v="104123"/>
    <x v="136"/>
    <s v="806051"/>
    <s v="BODEGA PRINCIPAL OXICENTRO"/>
    <x v="24"/>
    <s v="AV MANABI ENTRE PLAZA ACOSTA"/>
    <x v="37"/>
    <s v="O-Manabi-Pedernales"/>
    <n v="347"/>
    <x v="37"/>
    <x v="37"/>
    <s v="100020396"/>
    <s v="FARINANGO MIGUEL"/>
    <s v="ZEMU"/>
    <x v="45"/>
    <s v="2"/>
    <s v="Sin Pallet"/>
    <n v="0"/>
    <n v="0"/>
    <x v="0"/>
    <n v="8501.6669999999995"/>
    <n v="4006.6669999999999"/>
    <n v="4495"/>
    <n v="76"/>
    <m/>
    <x v="35"/>
    <n v="14"/>
    <s v="14"/>
    <n v="4"/>
    <x v="1"/>
    <n v="0.95"/>
    <n v="19"/>
    <s v="RAPIDO EL OTAVALEÑITO S.A."/>
    <n v="1012819"/>
    <s v="BRAVO VASQUEZ JOSE LUIS SIGIFREDO"/>
    <x v="45"/>
  </r>
  <r>
    <n v="1002220385"/>
    <s v="UE01"/>
    <x v="29"/>
    <d v="1899-12-30T17:34:00"/>
    <x v="5581"/>
    <s v="9000813802"/>
    <s v="012-022-00318218"/>
    <n v="4166.3999999999996"/>
    <n v="4671.3999999999996"/>
    <s v="ZPVN"/>
    <s v="40571020"/>
    <s v="P000034466"/>
    <n v="8002840033"/>
    <x v="4253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8"/>
    <x v="18"/>
    <s v="100019606"/>
    <s v="MORALES SANTIAGO"/>
    <s v="ZETT"/>
    <x v="23"/>
    <s v="1"/>
    <s v="Con Pallet"/>
    <n v="0.05"/>
    <n v="32"/>
    <x v="0"/>
    <n v="50920"/>
    <n v="32050"/>
    <n v="18870"/>
    <n v="492.8"/>
    <m/>
    <x v="18"/>
    <n v="14"/>
    <s v="14"/>
    <n v="32"/>
    <x v="1"/>
    <n v="0.77"/>
    <n v="15.4"/>
    <s v="LA ARMENIA S.A."/>
    <n v="1021830"/>
    <s v="MORALES GARZON CHRISTIAN SANTIAGO"/>
    <x v="23"/>
  </r>
  <r>
    <n v="1002220405"/>
    <s v="UE01"/>
    <x v="29"/>
    <d v="1899-12-30T17:37:00"/>
    <x v="5582"/>
    <s v="9000813805"/>
    <s v="012-022-00318220"/>
    <n v="528"/>
    <n v="592"/>
    <s v="ZPVN"/>
    <s v="40571023"/>
    <s v="0000399509"/>
    <n v="8002840055"/>
    <x v="4254"/>
    <x v="3"/>
    <x v="3"/>
    <n v="80"/>
    <s v="BOL"/>
    <s v="10000439"/>
    <x v="204"/>
    <s v="807008"/>
    <s v="FERRETERIA JADIFER"/>
    <x v="80"/>
    <s v="CALLE PRINCIPAL Y CALLE M"/>
    <x v="134"/>
    <s v="O-Pichincha-La Sexta"/>
    <n v="256"/>
    <x v="93"/>
    <x v="93"/>
    <s v="100014969"/>
    <s v="LARGO ANGEL"/>
    <s v="ZEMU"/>
    <x v="129"/>
    <s v="2"/>
    <s v="Sin Pallet"/>
    <n v="0"/>
    <n v="0"/>
    <x v="0"/>
    <n v="8575"/>
    <n v="4000"/>
    <n v="4575"/>
    <n v="69.599999999999994"/>
    <m/>
    <x v="91"/>
    <n v="14"/>
    <s v="14"/>
    <n v="4"/>
    <x v="1"/>
    <n v="0.86999999999999988"/>
    <n v="17.399999999999999"/>
    <s v="TRANSSJQ S.A."/>
    <n v="1012878"/>
    <s v="HINOJOSA SAN ANDRES ANGEL PATRICIO"/>
    <x v="129"/>
  </r>
  <r>
    <n v="1002220405"/>
    <s v="UE01"/>
    <x v="29"/>
    <d v="1899-12-30T17:37:00"/>
    <x v="5583"/>
    <s v="9000813804"/>
    <s v="012-022-00318219"/>
    <n v="1923.6"/>
    <n v="2156.75"/>
    <s v="ZPVN"/>
    <s v="40571023"/>
    <s v="0000399508"/>
    <n v="8002840056"/>
    <x v="4254"/>
    <x v="4"/>
    <x v="4"/>
    <n v="280"/>
    <s v="BOL"/>
    <s v="10000439"/>
    <x v="204"/>
    <s v="807008"/>
    <s v="FERRETERIA JADIFER"/>
    <x v="80"/>
    <s v="CALLE PRINCIPAL Y CALLE M"/>
    <x v="134"/>
    <s v="O-Pichincha-La Sexta"/>
    <n v="256"/>
    <x v="93"/>
    <x v="93"/>
    <s v="100014969"/>
    <s v="LARGO ANGEL"/>
    <s v="ZEMU"/>
    <x v="129"/>
    <s v="2"/>
    <s v="Sin Pallet"/>
    <n v="0"/>
    <n v="0"/>
    <x v="0"/>
    <n v="18575"/>
    <n v="14000"/>
    <n v="4575"/>
    <n v="243.6"/>
    <m/>
    <x v="91"/>
    <n v="14"/>
    <s v="14"/>
    <n v="14"/>
    <x v="1"/>
    <n v="0.87"/>
    <n v="17.399999999999999"/>
    <s v="TRANSSJQ S.A."/>
    <n v="1012878"/>
    <s v="HINOJOSA SAN ANDRES ANGEL PATRICIO"/>
    <x v="129"/>
  </r>
  <r>
    <n v="1002220358"/>
    <s v="UE01"/>
    <x v="29"/>
    <d v="1899-12-30T17:43:00"/>
    <x v="5584"/>
    <s v="9000813809"/>
    <s v="012-022-00318221"/>
    <n v="3774.99"/>
    <n v="4232.54"/>
    <s v="ZPVN"/>
    <s v="40570968"/>
    <s v="0000399412"/>
    <n v="8002840008"/>
    <x v="4255"/>
    <x v="8"/>
    <x v="8"/>
    <n v="30.94"/>
    <s v="T"/>
    <s v="102835"/>
    <x v="102"/>
    <s v="805995"/>
    <s v="GRANEL HORMIGONERA VASFERRI"/>
    <x v="8"/>
    <s v="CALLE DEL ROCIO Y PANAMERICANA"/>
    <x v="8"/>
    <s v="O-Imbabura-Otavalo"/>
    <n v="8"/>
    <x v="80"/>
    <x v="80"/>
    <s v="100015174"/>
    <s v="CASTRO LUCIO"/>
    <s v="ZECI"/>
    <x v="109"/>
    <s v="2"/>
    <s v="Sin Pallet"/>
    <n v="0"/>
    <n v="0"/>
    <x v="0"/>
    <n v="50050"/>
    <n v="30940"/>
    <n v="19110"/>
    <n v="108.91"/>
    <m/>
    <x v="78"/>
    <n v="14"/>
    <s v="14"/>
    <n v="30.94"/>
    <x v="1"/>
    <n v="3.520038784744667"/>
    <n v="3.520038784744667"/>
    <s v="CASTRO HERMANOS S.A."/>
    <n v="1013576"/>
    <s v="CASTRO SALGADO LUCIO OSWALDO"/>
    <x v="109"/>
  </r>
  <r>
    <n v="1002220386"/>
    <s v="UE01"/>
    <x v="29"/>
    <d v="1899-12-30T17:55:00"/>
    <x v="5585"/>
    <s v="9000813811"/>
    <s v="012-022-00318222"/>
    <n v="3321.65"/>
    <n v="3724.26"/>
    <s v="ZPVN"/>
    <s v="40571130"/>
    <s v="P000034490"/>
    <n v="8002840034"/>
    <x v="4256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86"/>
    <x v="86"/>
    <s v="100014867"/>
    <s v="RODRIGUEZ LUIS"/>
    <s v="ZEMT"/>
    <x v="118"/>
    <s v="1"/>
    <s v="Con Pallet"/>
    <n v="0.05"/>
    <n v="24"/>
    <x v="0"/>
    <n v="38910"/>
    <n v="24040"/>
    <n v="14870"/>
    <n v="508.8"/>
    <m/>
    <x v="84"/>
    <n v="14"/>
    <s v="14"/>
    <n v="24"/>
    <x v="1"/>
    <n v="1.06"/>
    <n v="21.2"/>
    <s v="TRIMPESAS S.A."/>
    <n v="1013102"/>
    <s v="VIZCAINO FLORES JENNY NARCISA"/>
    <x v="118"/>
  </r>
  <r>
    <n v="1002220413"/>
    <s v="UE01"/>
    <x v="29"/>
    <d v="1899-12-30T17:57:00"/>
    <x v="5586"/>
    <s v="9000813812"/>
    <s v="012-022-00318223"/>
    <n v="4051.2"/>
    <n v="4542.2299999999996"/>
    <s v="ZPVN"/>
    <s v="40571101"/>
    <s v="0000399583"/>
    <n v="8002840063"/>
    <x v="4257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61"/>
    <x v="61"/>
    <s v="100014844"/>
    <s v="HERNANDEZ CARLOS"/>
    <s v="ZETT"/>
    <x v="77"/>
    <s v="1"/>
    <s v="Con Pallet"/>
    <n v="0.05"/>
    <n v="32"/>
    <x v="0"/>
    <n v="50500"/>
    <n v="32030"/>
    <n v="18470"/>
    <n v="800"/>
    <m/>
    <x v="59"/>
    <n v="14"/>
    <s v="14"/>
    <n v="32"/>
    <x v="1"/>
    <n v="1.25"/>
    <n v="25"/>
    <s v="J.V. TRANSPREMIUN CIA.LTDA"/>
    <n v="1013670"/>
    <s v="ANDRADE ROSERO LUIS ALBERTO"/>
    <x v="77"/>
  </r>
  <r>
    <n v="1002220382"/>
    <s v="UE01"/>
    <x v="29"/>
    <d v="1899-12-30T18:04:00"/>
    <x v="5587"/>
    <s v="9000813815"/>
    <s v="012-022-00318226"/>
    <n v="262.8"/>
    <n v="294.66000000000003"/>
    <s v="ZPVN"/>
    <s v="40571016"/>
    <s v="P000034465"/>
    <n v="8002840029"/>
    <x v="4258"/>
    <x v="7"/>
    <x v="7"/>
    <n v="40"/>
    <s v="BOL"/>
    <s v="101993"/>
    <x v="163"/>
    <s v="802741"/>
    <s v="BODEGA PRINCIPAL FERRICUEVA"/>
    <x v="27"/>
    <s v="AV GALO VELA Y F. LOFFELER"/>
    <x v="41"/>
    <s v="O-Tungurahua-Ambato"/>
    <n v="250"/>
    <x v="148"/>
    <x v="148"/>
    <s v="100014974"/>
    <s v="PAZMIÑO ULISES"/>
    <s v="ZETT"/>
    <x v="222"/>
    <s v="1"/>
    <s v="Con Pallet"/>
    <n v="0.05"/>
    <n v="2"/>
    <x v="0"/>
    <n v="8031.0420000000004"/>
    <n v="2004.375"/>
    <n v="6026.6670000000004"/>
    <n v="36"/>
    <m/>
    <x v="145"/>
    <n v="14"/>
    <s v="14"/>
    <n v="2"/>
    <x v="1"/>
    <n v="0.9"/>
    <n v="18"/>
    <s v="SANJOPAS S.A."/>
    <n v="1013232"/>
    <s v="SANCHEZ VALLEJOS JORGE FABIAN"/>
    <x v="222"/>
  </r>
  <r>
    <n v="1002220382"/>
    <s v="UE01"/>
    <x v="29"/>
    <d v="1899-12-30T18:04:00"/>
    <x v="5588"/>
    <s v="9000813813"/>
    <s v="012-022-00318224"/>
    <n v="242.31"/>
    <n v="271.68"/>
    <s v="ZPVN"/>
    <s v="40571015"/>
    <s v="P000034464"/>
    <n v="8002840027"/>
    <x v="4258"/>
    <x v="5"/>
    <x v="5"/>
    <n v="40"/>
    <s v="BOL"/>
    <s v="101993"/>
    <x v="163"/>
    <s v="802741"/>
    <s v="BODEGA PRINCIPAL FERRICUEVA"/>
    <x v="27"/>
    <s v="AV GALO VELA Y F. LOFFELER"/>
    <x v="41"/>
    <s v="O-Tungurahua-Ambato"/>
    <n v="250"/>
    <x v="148"/>
    <x v="148"/>
    <s v="100014974"/>
    <s v="PAZMIÑO ULISES"/>
    <s v="ZETT"/>
    <x v="222"/>
    <s v="1"/>
    <s v="Con Pallet"/>
    <n v="0.05"/>
    <n v="2"/>
    <x v="0"/>
    <n v="8031.0420000000004"/>
    <n v="2004.375"/>
    <n v="6026.6670000000004"/>
    <n v="36"/>
    <m/>
    <x v="145"/>
    <n v="14"/>
    <s v="14"/>
    <n v="2"/>
    <x v="1"/>
    <n v="0.9"/>
    <n v="18"/>
    <s v="SANJOPAS S.A."/>
    <n v="1013232"/>
    <s v="SANCHEZ VALLEJOS JORGE FABIAN"/>
    <x v="222"/>
  </r>
  <r>
    <n v="1002220382"/>
    <s v="UE01"/>
    <x v="29"/>
    <d v="1899-12-30T18:04:00"/>
    <x v="5589"/>
    <s v="9000813814"/>
    <s v="012-022-00318225"/>
    <n v="3657.11"/>
    <n v="4100.37"/>
    <s v="ZPVN"/>
    <s v="40571014"/>
    <s v="P000034463"/>
    <n v="8002840028"/>
    <x v="4258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148"/>
    <x v="148"/>
    <s v="100014974"/>
    <s v="PAZMIÑO ULISES"/>
    <s v="ZETT"/>
    <x v="222"/>
    <s v="1"/>
    <s v="Con Pallet"/>
    <n v="0.05"/>
    <n v="28"/>
    <x v="0"/>
    <n v="34087.917000000001"/>
    <n v="28061.25"/>
    <n v="6026.6670000000004"/>
    <n v="504"/>
    <m/>
    <x v="145"/>
    <n v="14"/>
    <s v="14"/>
    <n v="28"/>
    <x v="1"/>
    <n v="0.9"/>
    <n v="18"/>
    <s v="SANJOPAS S.A."/>
    <n v="1013232"/>
    <s v="SANCHEZ VALLEJOS JORGE FABIAN"/>
    <x v="222"/>
  </r>
  <r>
    <n v="1002220360"/>
    <s v="UE01"/>
    <x v="29"/>
    <d v="1899-12-30T18:05:00"/>
    <x v="5590"/>
    <s v="9000811207"/>
    <s v="013-020-00048157"/>
    <n v="2572.8000000000002"/>
    <n v="2884.64"/>
    <s v="ZPDF"/>
    <s v="70178303"/>
    <s v="0000397461"/>
    <n v="8002840009"/>
    <x v="4259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56"/>
    <x v="156"/>
    <s v="100014984"/>
    <s v="DIAZ WALTER"/>
    <s v="ZETT"/>
    <x v="235"/>
    <s v="2"/>
    <s v="Sin Pallet"/>
    <n v="0"/>
    <n v="0"/>
    <x v="1"/>
    <n v="49910"/>
    <n v="32000"/>
    <n v="17910"/>
    <n v="0"/>
    <m/>
    <x v="153"/>
    <n v="14"/>
    <s v="14"/>
    <n v="32"/>
    <x v="1"/>
    <n v="0"/>
    <n v="0"/>
    <s v="LIDENORTI S.A."/>
    <n v="1021996"/>
    <s v="FRANCO VEGA SANDRO MARCELO"/>
    <x v="235"/>
  </r>
  <r>
    <n v="1002220429"/>
    <s v="UE01"/>
    <x v="29"/>
    <d v="1899-12-30T18:10:00"/>
    <x v="5591"/>
    <s v=""/>
    <s v=""/>
    <n v="0"/>
    <n v="0"/>
    <s v="ZPRC"/>
    <s v="2500109138"/>
    <s v="0000399597"/>
    <n v="8002840078"/>
    <x v="4260"/>
    <x v="7"/>
    <x v="7"/>
    <n v="2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2152.879000000001"/>
    <n v="13007.879000000001"/>
    <n v="9145"/>
    <n v="234"/>
    <m/>
    <x v="72"/>
    <n v="14"/>
    <s v="14"/>
    <n v="13"/>
    <x v="1"/>
    <n v="0.9"/>
    <n v="18"/>
    <s v="TRANSPORTE PROPIO"/>
    <n v="1014110"/>
    <s v="RODRIGUEZ CORREA ROSA AYDE"/>
    <x v="254"/>
  </r>
  <r>
    <n v="1002220429"/>
    <s v="UE01"/>
    <x v="29"/>
    <d v="1899-12-30T18:10:00"/>
    <x v="5592"/>
    <s v=""/>
    <s v=""/>
    <n v="0"/>
    <n v="0"/>
    <s v="ZPRC"/>
    <s v="2500109138"/>
    <s v="0000399596"/>
    <n v="8002840079"/>
    <x v="4260"/>
    <x v="6"/>
    <x v="6"/>
    <n v="4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9157.120999999999"/>
    <n v="20012.120999999999"/>
    <n v="9145"/>
    <n v="360"/>
    <m/>
    <x v="72"/>
    <n v="14"/>
    <s v="14"/>
    <n v="20"/>
    <x v="1"/>
    <n v="0.9"/>
    <n v="18"/>
    <s v="TRANSPORTE PROPIO"/>
    <n v="1014110"/>
    <s v="RODRIGUEZ CORREA ROSA AYDE"/>
    <x v="254"/>
  </r>
  <r>
    <n v="1002220398"/>
    <s v="UE01"/>
    <x v="29"/>
    <d v="1899-12-30T18:12:00"/>
    <x v="5593"/>
    <s v="9000813816"/>
    <s v="012-022-00318227"/>
    <n v="2880"/>
    <n v="3229.07"/>
    <s v="ZPVN"/>
    <s v="40571061"/>
    <s v="0000399584"/>
    <n v="8002840046"/>
    <x v="4261"/>
    <x v="5"/>
    <x v="5"/>
    <n v="480"/>
    <s v="BOL"/>
    <s v="101664"/>
    <x v="8"/>
    <s v="806774"/>
    <s v="FERRETERIA BORJA E HIJOS LTDA"/>
    <x v="48"/>
    <s v="SANTA BARBARA Y CUENCA"/>
    <x v="38"/>
    <s v="O-Azuay-Cuenca"/>
    <n v="550"/>
    <x v="115"/>
    <x v="115"/>
    <s v="100016021"/>
    <s v="LARA CARLOS"/>
    <s v="ZEMT"/>
    <x v="160"/>
    <s v="2"/>
    <s v="Sin Pallet"/>
    <n v="0"/>
    <n v="0"/>
    <x v="0"/>
    <n v="39620"/>
    <n v="24070"/>
    <n v="15550"/>
    <n v="912"/>
    <m/>
    <x v="113"/>
    <n v="14"/>
    <s v="14"/>
    <n v="24"/>
    <x v="1"/>
    <n v="1.9"/>
    <n v="38"/>
    <s v="TRIMPESAS S.A."/>
    <n v="1013515"/>
    <s v="LARA MARTINEZ LUIS NESTOR"/>
    <x v="160"/>
  </r>
  <r>
    <n v="1002220404"/>
    <s v="UE01"/>
    <x v="29"/>
    <d v="1899-12-30T18:14:00"/>
    <x v="5594"/>
    <s v=""/>
    <s v=""/>
    <n v="0"/>
    <n v="0"/>
    <s v="ZPRC"/>
    <s v="2500109122"/>
    <s v="0000399373"/>
    <n v="8002840054"/>
    <x v="4262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59"/>
    <x v="159"/>
    <s v="100015026"/>
    <s v="GUAMAN LUIS"/>
    <s v="ZEMT"/>
    <x v="240"/>
    <s v="1"/>
    <s v="Con Pallet"/>
    <n v="0.05"/>
    <n v="24"/>
    <x v="0"/>
    <n v="40080"/>
    <n v="24020"/>
    <n v="16060"/>
    <n v="552"/>
    <m/>
    <x v="156"/>
    <n v="14"/>
    <s v="14"/>
    <n v="24"/>
    <x v="1"/>
    <n v="1.1499999999999999"/>
    <n v="23"/>
    <s v="TRAPSA C.A."/>
    <n v="1013279"/>
    <s v="TAPIA CAMPAÑA NESTOR HEMIRO"/>
    <x v="240"/>
  </r>
  <r>
    <n v="1002220426"/>
    <s v="UE01"/>
    <x v="29"/>
    <d v="1899-12-30T18:20:00"/>
    <x v="5595"/>
    <s v="9000813796"/>
    <s v="013-020-00048345"/>
    <n v="2458.8000000000002"/>
    <n v="2756.83"/>
    <s v="ZPDF"/>
    <s v="70179025"/>
    <s v="0000399643"/>
    <n v="8002840075"/>
    <x v="4263"/>
    <x v="4"/>
    <x v="4"/>
    <n v="360"/>
    <s v="BOL"/>
    <s v="10008082"/>
    <x v="149"/>
    <s v="810930"/>
    <s v="BODEGA PRINCIPAL ALICATE"/>
    <x v="16"/>
    <s v="VIA LOS BANCOS KM 109"/>
    <x v="22"/>
    <s v="O-Pichincha-Pedrovicentemald."/>
    <n v="210"/>
    <x v="118"/>
    <x v="118"/>
    <s v="100020038"/>
    <s v="VIVAS ANDRES"/>
    <s v="ZEMU"/>
    <x v="165"/>
    <s v="2"/>
    <s v="Sin Pallet"/>
    <n v="0"/>
    <n v="0"/>
    <x v="0"/>
    <n v="27220"/>
    <n v="18030"/>
    <n v="9190"/>
    <n v="255.6"/>
    <m/>
    <x v="116"/>
    <n v="14"/>
    <s v="14"/>
    <n v="18"/>
    <x v="1"/>
    <n v="0.71"/>
    <n v="14.2"/>
    <s v="TRAPSA C.A."/>
    <n v="1013505"/>
    <s v="HERMOZA LOZADA JORGE ABDON"/>
    <x v="165"/>
  </r>
  <r>
    <n v="1002220397"/>
    <s v="UE01"/>
    <x v="29"/>
    <d v="1899-12-30T18:24:00"/>
    <x v="5596"/>
    <s v="9000813819"/>
    <s v="012-022-00318228"/>
    <n v="4141.2700000000004"/>
    <n v="4643.22"/>
    <s v="ZPVN"/>
    <s v="40570982"/>
    <s v="0000399433"/>
    <n v="8002840045"/>
    <x v="4264"/>
    <x v="8"/>
    <x v="8"/>
    <n v="32.450000000000003"/>
    <s v="T"/>
    <s v="101453"/>
    <x v="221"/>
    <s v="810214"/>
    <s v="GRANEL MINA BALAO"/>
    <x v="87"/>
    <s v="VIA NARANJAL - TENGUEL KM 33"/>
    <x v="145"/>
    <s v="O-Guayas-Balao"/>
    <n v="551"/>
    <x v="1"/>
    <x v="1"/>
    <s v="100018689"/>
    <s v="TOAPANTA LUIS"/>
    <s v="ZECI"/>
    <x v="2"/>
    <s v="2"/>
    <s v="Sin Pallet"/>
    <n v="0"/>
    <n v="0"/>
    <x v="0"/>
    <n v="52190"/>
    <n v="32450"/>
    <n v="19740"/>
    <n v="1338.24"/>
    <m/>
    <x v="1"/>
    <n v="14"/>
    <s v="14"/>
    <n v="32.450000000000003"/>
    <x v="1"/>
    <n v="41.240061633281968"/>
    <n v="41.240061633281968"/>
    <s v="TRANSCONCEM CIA.LTDA."/>
    <n v="1013227"/>
    <s v="COMPAÑIA DE TRANSPORTE PESADO"/>
    <x v="2"/>
  </r>
  <r>
    <n v="1002220416"/>
    <s v="UE01"/>
    <x v="29"/>
    <d v="1899-12-30T18:24:00"/>
    <x v="5597"/>
    <s v=""/>
    <s v=""/>
    <n v="0"/>
    <n v="0"/>
    <s v="ZPRC"/>
    <s v="2500109122"/>
    <s v="0000399374"/>
    <n v="8002840066"/>
    <x v="4265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14"/>
    <x v="114"/>
    <s v="100014846"/>
    <s v="SANCHEZ EDUARDO"/>
    <s v="ZEMT"/>
    <x v="159"/>
    <s v="1"/>
    <s v="Con Pallet"/>
    <n v="0.05"/>
    <n v="24"/>
    <x v="0"/>
    <n v="39370"/>
    <n v="24030"/>
    <n v="15340"/>
    <n v="552"/>
    <m/>
    <x v="112"/>
    <n v="14"/>
    <s v="14"/>
    <n v="24"/>
    <x v="1"/>
    <n v="1.1499999999999999"/>
    <n v="23"/>
    <s v="LIDENORTI S.A."/>
    <n v="1014106"/>
    <s v="SANCHEZ PILA FRANKLIN EDUARDO"/>
    <x v="159"/>
  </r>
  <r>
    <n v="1002220414"/>
    <s v="UE01"/>
    <x v="29"/>
    <d v="1899-12-30T18:30:00"/>
    <x v="5598"/>
    <s v=""/>
    <s v=""/>
    <n v="0"/>
    <n v="0"/>
    <s v="ZPRC"/>
    <s v="2500109139"/>
    <s v="0000399651"/>
    <n v="8002840064"/>
    <x v="4266"/>
    <x v="2"/>
    <x v="2"/>
    <n v="31.89"/>
    <s v="T"/>
    <s v="101456"/>
    <x v="26"/>
    <s v="801713"/>
    <s v="UNICON NORTE DESTINO"/>
    <x v="1"/>
    <s v="AV. SIMON BOLIVAR E INTEROCEANICA"/>
    <x v="9"/>
    <s v="O-Pichincha-Cumbaya"/>
    <n v="113"/>
    <x v="80"/>
    <x v="80"/>
    <s v="100015157"/>
    <s v="TOCAGON CESAR"/>
    <s v="ZECI"/>
    <x v="105"/>
    <s v="2"/>
    <s v="Sin Pallet"/>
    <n v="0"/>
    <n v="0"/>
    <x v="0"/>
    <n v="50960"/>
    <n v="31890"/>
    <n v="19070"/>
    <n v="289.56"/>
    <m/>
    <x v="78"/>
    <n v="14"/>
    <s v="14"/>
    <n v="31.89"/>
    <x v="1"/>
    <n v="9.0799623706491062"/>
    <n v="9.0799623706491062"/>
    <s v="CASTRO HERMANOS S.A."/>
    <n v="1013576"/>
    <s v="CASTRO SALGADO LUCIO OSWALDO"/>
    <x v="105"/>
  </r>
  <r>
    <n v="1002220427"/>
    <s v="UE01"/>
    <x v="29"/>
    <d v="1899-12-30T18:32:00"/>
    <x v="5599"/>
    <s v="9000811207"/>
    <s v="013-020-00048157"/>
    <n v="2572.8000000000002"/>
    <n v="2884.64"/>
    <s v="ZPDF"/>
    <s v="70178303"/>
    <s v="0000397462"/>
    <n v="8002840076"/>
    <x v="4267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0"/>
    <x v="180"/>
    <s v="100016749"/>
    <s v="GARCES NESTOR"/>
    <s v="ZETT"/>
    <x v="290"/>
    <s v="2"/>
    <s v="Sin Pallet"/>
    <n v="0"/>
    <n v="0"/>
    <x v="1"/>
    <n v="50470"/>
    <n v="32040"/>
    <n v="18430"/>
    <n v="0"/>
    <m/>
    <x v="3"/>
    <n v="14"/>
    <s v="14"/>
    <n v="32"/>
    <x v="1"/>
    <n v="0"/>
    <n v="0"/>
    <s v="TRANSLOINSA"/>
    <n v="10008144"/>
    <s v="GARCES MARTINEZ NESTOR FABIAN"/>
    <x v="288"/>
  </r>
  <r>
    <n v="1002220439"/>
    <s v="UE01"/>
    <x v="29"/>
    <d v="1899-12-30T18:41:00"/>
    <x v="5600"/>
    <s v="9000813820"/>
    <s v="012-022-00318229"/>
    <n v="4121.6000000000004"/>
    <n v="4621.16"/>
    <s v="ZPVN"/>
    <s v="40570818"/>
    <s v="0000399243"/>
    <n v="8002840087"/>
    <x v="4268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68"/>
    <x v="168"/>
    <s v="100015007"/>
    <s v="FLORES EDISON"/>
    <s v="ZETT"/>
    <x v="256"/>
    <s v="1"/>
    <s v="Con Pallet"/>
    <n v="0.05"/>
    <n v="32"/>
    <x v="0"/>
    <n v="50320"/>
    <n v="32030"/>
    <n v="18290"/>
    <n v="537.6"/>
    <m/>
    <x v="164"/>
    <n v="14"/>
    <s v="14"/>
    <n v="32"/>
    <x v="1"/>
    <n v="0.84000000000000008"/>
    <n v="16.8"/>
    <s v="TRIMPESAS S.A."/>
    <n v="1013887"/>
    <s v="FLORES ARIAS EDISON IVAN"/>
    <x v="256"/>
  </r>
  <r>
    <n v="1002220325"/>
    <s v="UE01"/>
    <x v="29"/>
    <d v="1899-12-30T18:48:00"/>
    <x v="5601"/>
    <s v="9000813764"/>
    <s v="013-020-00048343"/>
    <n v="2283.62"/>
    <n v="2560.41"/>
    <s v="ZPDF"/>
    <s v="70179009"/>
    <s v="0000399580"/>
    <n v="8002839979"/>
    <x v="4269"/>
    <x v="3"/>
    <x v="3"/>
    <n v="360"/>
    <s v="BOL"/>
    <s v="103008"/>
    <x v="94"/>
    <s v="805194"/>
    <s v="FERRETERIA FERRETON"/>
    <x v="77"/>
    <s v="MACHALILLA S/N Y PONPEYO GUERRA"/>
    <x v="96"/>
    <s v="O-Manabi-Puertolopez"/>
    <n v="565"/>
    <x v="39"/>
    <x v="39"/>
    <s v="100014979"/>
    <s v="REALPE RICARDO"/>
    <s v="ZEMU"/>
    <x v="156"/>
    <s v="2"/>
    <s v="Sin Pallet"/>
    <n v="0"/>
    <n v="0"/>
    <x v="0"/>
    <n v="26800"/>
    <n v="18010"/>
    <n v="8790"/>
    <n v="450"/>
    <m/>
    <x v="37"/>
    <n v="14"/>
    <s v="14"/>
    <n v="18"/>
    <x v="1"/>
    <n v="1.25"/>
    <n v="25"/>
    <s v="TRANSPIONER S.A."/>
    <n v="1014100"/>
    <s v="SIGUENZA PARRA FROILAN ALEJANDRO"/>
    <x v="156"/>
  </r>
  <r>
    <n v="1002220442"/>
    <s v="UE01"/>
    <x v="29"/>
    <d v="1899-12-30T18:49:00"/>
    <x v="5602"/>
    <s v="9000811207"/>
    <s v="013-020-00048157"/>
    <n v="2572.8000000000002"/>
    <n v="2884.64"/>
    <s v="ZPDF"/>
    <s v="70178303"/>
    <s v="0000397470"/>
    <n v="8002840090"/>
    <x v="427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84"/>
    <x v="84"/>
    <s v="100014841"/>
    <s v="FARINANGO OSWALDO"/>
    <s v="ZETT"/>
    <x v="199"/>
    <s v="2"/>
    <s v="Sin Pallet"/>
    <n v="0"/>
    <n v="0"/>
    <x v="1"/>
    <n v="49620"/>
    <n v="32040"/>
    <n v="17580"/>
    <n v="0"/>
    <m/>
    <x v="82"/>
    <n v="14"/>
    <s v="14"/>
    <n v="32"/>
    <x v="1"/>
    <n v="0"/>
    <n v="0"/>
    <s v="TRANSSJQ S.A."/>
    <n v="1013799"/>
    <s v="MONTEROS REYES ROBERTH ESTEBAN"/>
    <x v="199"/>
  </r>
  <r>
    <n v="1002220412"/>
    <s v="UE01"/>
    <x v="29"/>
    <d v="1899-12-30T18:51:00"/>
    <x v="5603"/>
    <s v="9000809717"/>
    <s v="013-020-00048107"/>
    <n v="3829.66"/>
    <n v="4293.84"/>
    <s v="ZPDF"/>
    <s v="70177988"/>
    <s v="0000399645"/>
    <n v="8002840062"/>
    <x v="4271"/>
    <x v="1"/>
    <x v="1"/>
    <n v="32.619999999999997"/>
    <s v="T"/>
    <s v="101660"/>
    <x v="9"/>
    <s v="804646"/>
    <s v="PLANTA TECHCEM"/>
    <x v="8"/>
    <s v="ENTREGA EN PLANTA OTAVALO"/>
    <x v="8"/>
    <s v="O-Imbabura-Otavalo"/>
    <n v="8"/>
    <x v="1"/>
    <x v="1"/>
    <s v="10007939"/>
    <s v="LUCERO IZA CARLOS ORLANDO"/>
    <s v="ZECI"/>
    <x v="130"/>
    <s v="2"/>
    <s v="Sin Pallet"/>
    <n v="0"/>
    <n v="0"/>
    <x v="1"/>
    <n v="51100"/>
    <n v="32620"/>
    <n v="18480"/>
    <n v="0"/>
    <m/>
    <x v="1"/>
    <n v="14"/>
    <s v="14"/>
    <n v="32.619999999999997"/>
    <x v="1"/>
    <n v="0"/>
    <n v="0"/>
    <s v="TRANSCONCEM CIA. LTDA."/>
    <n v="1013227"/>
    <s v="COMPAÑIA DE TRANSPORTE PESADO"/>
    <x v="130"/>
  </r>
  <r>
    <n v="1002220449"/>
    <s v="UE01"/>
    <x v="29"/>
    <d v="1899-12-30T18:56:00"/>
    <x v="5604"/>
    <s v="9000813822"/>
    <s v="012-022-00318231"/>
    <n v="1073.5999999999999"/>
    <n v="1203.73"/>
    <s v="ZPVN"/>
    <s v="40571134"/>
    <s v="0000399641"/>
    <n v="8002840100"/>
    <x v="4272"/>
    <x v="3"/>
    <x v="3"/>
    <n v="160"/>
    <s v="BOL"/>
    <s v="102829"/>
    <x v="252"/>
    <s v="803571"/>
    <s v="EL CONSTRUCTOR"/>
    <x v="17"/>
    <s v="AV. 17 DE JULIO Y BLANCA BOLAÑOS"/>
    <x v="23"/>
    <s v="O-Pichincha-Mindo"/>
    <n v="168"/>
    <x v="22"/>
    <x v="22"/>
    <s v="100020338"/>
    <s v="TERAN ARNULFO"/>
    <s v="ZEMU"/>
    <x v="88"/>
    <s v="2"/>
    <s v="Sin Pallet"/>
    <n v="0"/>
    <n v="0"/>
    <x v="0"/>
    <n v="12513.333000000001"/>
    <n v="8013.3329999999996"/>
    <n v="4500"/>
    <n v="108.8"/>
    <m/>
    <x v="22"/>
    <n v="14"/>
    <s v="14"/>
    <n v="8"/>
    <x v="1"/>
    <n v="0.67999999999999994"/>
    <n v="13.6"/>
    <s v="TRANINTAGSA"/>
    <n v="1014062"/>
    <s v="BENALCAZAR DE LA CRUZ MILTON PATRIC"/>
    <x v="88"/>
  </r>
  <r>
    <n v="1002220449"/>
    <s v="UE01"/>
    <x v="29"/>
    <d v="1899-12-30T18:56:00"/>
    <x v="5605"/>
    <s v="9000813821"/>
    <s v="012-022-00318230"/>
    <n v="1376"/>
    <n v="1542.78"/>
    <s v="ZPVN"/>
    <s v="40571134"/>
    <s v="0000399640"/>
    <n v="8002840101"/>
    <x v="4272"/>
    <x v="4"/>
    <x v="4"/>
    <n v="200"/>
    <s v="BOL"/>
    <s v="102829"/>
    <x v="252"/>
    <s v="803571"/>
    <s v="EL CONSTRUCTOR"/>
    <x v="17"/>
    <s v="AV. 17 DE JULIO Y BLANCA BOLAÑOS"/>
    <x v="23"/>
    <s v="O-Pichincha-Mindo"/>
    <n v="168"/>
    <x v="22"/>
    <x v="22"/>
    <s v="100020338"/>
    <s v="TERAN ARNULFO"/>
    <s v="ZEMU"/>
    <x v="88"/>
    <s v="2"/>
    <s v="Sin Pallet"/>
    <n v="0"/>
    <n v="0"/>
    <x v="0"/>
    <n v="14516.666999999999"/>
    <n v="10016.666999999999"/>
    <n v="4500"/>
    <n v="136"/>
    <m/>
    <x v="22"/>
    <n v="14"/>
    <s v="14"/>
    <n v="10"/>
    <x v="1"/>
    <n v="0.68"/>
    <n v="13.6"/>
    <s v="TRANINTAGSA"/>
    <n v="1014062"/>
    <s v="BENALCAZAR DE LA CRUZ MILTON PATRIC"/>
    <x v="88"/>
  </r>
  <r>
    <n v="1002220432"/>
    <s v="UE01"/>
    <x v="29"/>
    <d v="1899-12-30T18:58:00"/>
    <x v="5606"/>
    <s v=""/>
    <s v=""/>
    <n v="0"/>
    <n v="0"/>
    <s v="ZPRC"/>
    <s v="2500109140"/>
    <s v="P000034497"/>
    <n v="8002840081"/>
    <x v="4273"/>
    <x v="2"/>
    <x v="2"/>
    <n v="31.19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49590"/>
    <n v="31190"/>
    <n v="18400"/>
    <n v="792.54"/>
    <m/>
    <x v="28"/>
    <n v="14"/>
    <s v="14"/>
    <n v="31.19"/>
    <x v="1"/>
    <n v="25.410067329272202"/>
    <n v="25.410067329272202"/>
    <s v="TRANSALMEIDA"/>
    <n v="1013966"/>
    <s v="ALMEIDA CHICAIZA MIGUEL ANGEL"/>
    <x v="247"/>
  </r>
  <r>
    <n v="1002220271"/>
    <s v="UE01"/>
    <x v="29"/>
    <d v="1899-12-30T19:05:00"/>
    <x v="5607"/>
    <s v="9000811207"/>
    <s v="013-020-00048157"/>
    <n v="2572.8000000000002"/>
    <n v="2884.64"/>
    <s v="ZPDF"/>
    <s v="70178303"/>
    <s v="0000397459"/>
    <n v="8002839914"/>
    <x v="427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5"/>
    <x v="35"/>
    <s v="100014897"/>
    <s v="CHAUCA RAMIRO"/>
    <s v="ZETT"/>
    <x v="232"/>
    <s v="2"/>
    <s v="Sin Pallet"/>
    <n v="0"/>
    <n v="0"/>
    <x v="1"/>
    <n v="49300"/>
    <n v="32050"/>
    <n v="17250"/>
    <n v="0"/>
    <m/>
    <x v="33"/>
    <n v="14"/>
    <s v="14"/>
    <n v="32"/>
    <x v="1"/>
    <n v="0"/>
    <n v="0"/>
    <s v="SELVALEGRE S.A."/>
    <n v="1013510"/>
    <s v="ESPARZA ENDARA ALVARO DAMIAN"/>
    <x v="232"/>
  </r>
  <r>
    <n v="1002220435"/>
    <s v="UE01"/>
    <x v="29"/>
    <d v="1899-12-30T19:09:00"/>
    <x v="5608"/>
    <s v="9000813823"/>
    <s v="012-022-00318232"/>
    <n v="3235.2"/>
    <n v="3627.32"/>
    <s v="ZPVN"/>
    <s v="40571136"/>
    <s v="P000034492"/>
    <n v="8002840083"/>
    <x v="4275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0"/>
    <x v="110"/>
    <s v="100014838"/>
    <s v="INLAGO MAX"/>
    <s v="ZEMT"/>
    <x v="153"/>
    <s v="1"/>
    <s v="Con Pallet"/>
    <n v="0.05"/>
    <n v="24"/>
    <x v="0"/>
    <n v="40050"/>
    <n v="24060"/>
    <n v="15990"/>
    <n v="220.8"/>
    <m/>
    <x v="108"/>
    <n v="14"/>
    <s v="14"/>
    <n v="24"/>
    <x v="1"/>
    <n v="0.46"/>
    <n v="9.2000000000000011"/>
    <s v="LIDENORTI S.A."/>
    <n v="1013860"/>
    <s v="BEDON AYALA SIXTO LEONIDAS"/>
    <x v="153"/>
  </r>
  <r>
    <n v="1002220437"/>
    <s v="UE01"/>
    <x v="29"/>
    <d v="1899-12-30T19:13:00"/>
    <x v="5609"/>
    <s v="9000812438"/>
    <s v="013-020-00048305"/>
    <n v="3059.02"/>
    <n v="3429.79"/>
    <s v="ZPDF"/>
    <s v="70178671"/>
    <s v="0000398331"/>
    <n v="8002840085"/>
    <x v="4276"/>
    <x v="4"/>
    <x v="4"/>
    <n v="480"/>
    <s v="BOL"/>
    <s v="101450"/>
    <x v="183"/>
    <s v="801815"/>
    <s v="MEGAMETALES LAS PALMAS"/>
    <x v="68"/>
    <s v="VIA DAULE KM 13 1/2"/>
    <x v="120"/>
    <s v="O-Guayas-Guayaquil"/>
    <n v="524"/>
    <x v="20"/>
    <x v="20"/>
    <s v="100015045"/>
    <s v="MORAN JOSE"/>
    <s v="ZEMT"/>
    <x v="25"/>
    <s v="1"/>
    <s v="Con Pallet"/>
    <n v="0.05"/>
    <n v="24"/>
    <x v="0"/>
    <n v="40140"/>
    <n v="24020"/>
    <n v="16120"/>
    <n v="624"/>
    <m/>
    <x v="20"/>
    <n v="14"/>
    <s v="14"/>
    <n v="24"/>
    <x v="1"/>
    <n v="1.3"/>
    <n v="26"/>
    <s v="TRANSSJQ S.A."/>
    <n v="1016455"/>
    <s v="MEDIAVILLA VALENZUELA MILTON SANTIA"/>
    <x v="25"/>
  </r>
  <r>
    <n v="1002220453"/>
    <s v="UE01"/>
    <x v="29"/>
    <d v="1899-12-30T19:19:00"/>
    <x v="5610"/>
    <s v="9000813825"/>
    <s v="012-022-00318234"/>
    <n v="1310"/>
    <n v="1468.78"/>
    <s v="ZPVN"/>
    <s v="40571006"/>
    <s v="0000399483"/>
    <n v="8002840105"/>
    <x v="4277"/>
    <x v="3"/>
    <x v="3"/>
    <n v="200"/>
    <s v="BOL"/>
    <s v="105055"/>
    <x v="182"/>
    <s v="806503"/>
    <s v="BODEGA ALAPON PORTOVIEJO"/>
    <x v="40"/>
    <s v="MEDARDO CEVALLOS"/>
    <x v="59"/>
    <s v="O-Manabi-Portoviejo"/>
    <n v="468"/>
    <x v="107"/>
    <x v="107"/>
    <s v="10000354"/>
    <s v="HARO HARO JORDAN JOSUE"/>
    <s v="ZEMU"/>
    <x v="149"/>
    <s v="2"/>
    <s v="Sin Pallet"/>
    <n v="0"/>
    <n v="0"/>
    <x v="0"/>
    <n v="14546.111000000001"/>
    <n v="10011.111000000001"/>
    <n v="4535"/>
    <n v="230"/>
    <m/>
    <x v="105"/>
    <n v="14"/>
    <s v="14"/>
    <n v="10"/>
    <x v="1"/>
    <n v="1.1499999999999999"/>
    <n v="23"/>
    <s v="TRIMPESAS S.A."/>
    <n v="1013275"/>
    <s v="HARO RUIZ SIXTO RIGOBERTO"/>
    <x v="149"/>
  </r>
  <r>
    <n v="1002220453"/>
    <s v="UE01"/>
    <x v="29"/>
    <d v="1899-12-30T19:19:00"/>
    <x v="5611"/>
    <s v="9000813824"/>
    <s v="012-022-00318233"/>
    <n v="1089.5999999999999"/>
    <n v="1221.6600000000001"/>
    <s v="ZPVN"/>
    <s v="40571006"/>
    <s v="0000399485"/>
    <n v="8002840104"/>
    <x v="4277"/>
    <x v="4"/>
    <x v="4"/>
    <n v="160"/>
    <s v="BOL"/>
    <s v="105055"/>
    <x v="182"/>
    <s v="806503"/>
    <s v="BODEGA ALAPON PORTOVIEJO"/>
    <x v="40"/>
    <s v="MEDARDO CEVALLOS"/>
    <x v="59"/>
    <s v="O-Manabi-Portoviejo"/>
    <n v="468"/>
    <x v="107"/>
    <x v="107"/>
    <s v="10000354"/>
    <s v="HARO HARO JORDAN JOSUE"/>
    <s v="ZEMU"/>
    <x v="149"/>
    <s v="2"/>
    <s v="Sin Pallet"/>
    <n v="0"/>
    <n v="0"/>
    <x v="0"/>
    <n v="12543.888999999999"/>
    <n v="8008.8890000000001"/>
    <n v="4535"/>
    <n v="184"/>
    <m/>
    <x v="105"/>
    <n v="14"/>
    <s v="14"/>
    <n v="8"/>
    <x v="1"/>
    <n v="1.1499999999999999"/>
    <n v="23"/>
    <s v="TRIMPESAS S.A."/>
    <n v="1013275"/>
    <s v="HARO RUIZ SIXTO RIGOBERTO"/>
    <x v="149"/>
  </r>
  <r>
    <n v="1002220422"/>
    <s v="UE01"/>
    <x v="29"/>
    <d v="1899-12-30T19:20:00"/>
    <x v="5612"/>
    <s v=""/>
    <s v=""/>
    <n v="0"/>
    <n v="0"/>
    <s v="ZPRC"/>
    <s v="2500109094"/>
    <s v="P000034372"/>
    <n v="8002840071"/>
    <x v="4278"/>
    <x v="2"/>
    <x v="2"/>
    <n v="31.3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420"/>
    <n v="31360"/>
    <n v="19060"/>
    <n v="0"/>
    <m/>
    <x v="3"/>
    <n v="14"/>
    <s v="14"/>
    <n v="31.36"/>
    <x v="1"/>
    <n v="0"/>
    <n v="0"/>
    <s v="UNICON"/>
    <n v="1014412"/>
    <s v="UNION DE CONCRETERAS UNICON UCUE"/>
    <x v="33"/>
  </r>
  <r>
    <n v="1002220444"/>
    <s v="UE01"/>
    <x v="29"/>
    <d v="1899-12-30T19:23:00"/>
    <x v="5613"/>
    <s v="9000813826"/>
    <s v="012-022-00318235"/>
    <n v="2426.4"/>
    <n v="2720.5"/>
    <s v="ZPVN"/>
    <s v="40571135"/>
    <s v="P000034491"/>
    <n v="8002840094"/>
    <x v="4279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3"/>
    <x v="33"/>
    <s v="10006961"/>
    <s v="CUSHCAGUA SALAZAR JOSE MANUEL"/>
    <s v="ZEMU"/>
    <x v="111"/>
    <s v="1"/>
    <s v="Con Pallet"/>
    <n v="0.05"/>
    <n v="18"/>
    <x v="0"/>
    <n v="27580"/>
    <n v="18030"/>
    <n v="9550"/>
    <n v="165.6"/>
    <m/>
    <x v="31"/>
    <n v="14"/>
    <s v="14"/>
    <n v="18"/>
    <x v="1"/>
    <n v="0.45999999999999996"/>
    <n v="9.1999999999999993"/>
    <s v="CIAPRUTE S.A."/>
    <n v="1022019"/>
    <s v="ENRIQUEZ LARA ORLANDO DANILO"/>
    <x v="111"/>
  </r>
  <r>
    <n v="1002220440"/>
    <s v="UE01"/>
    <x v="29"/>
    <d v="1899-12-30T19:24:00"/>
    <x v="5614"/>
    <s v="9000811207"/>
    <s v="013-020-00048157"/>
    <n v="2572.8000000000002"/>
    <n v="2884.64"/>
    <s v="ZPDF"/>
    <s v="70178303"/>
    <s v="0000397465"/>
    <n v="8002840088"/>
    <x v="428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81"/>
    <x v="81"/>
    <s v="100017321"/>
    <s v="TERAN PEPE"/>
    <s v="ZETT"/>
    <x v="110"/>
    <s v="2"/>
    <s v="Sin Pallet"/>
    <n v="0"/>
    <n v="0"/>
    <x v="1"/>
    <n v="49230"/>
    <n v="32050"/>
    <n v="17180"/>
    <n v="0"/>
    <m/>
    <x v="79"/>
    <n v="14"/>
    <s v="14"/>
    <n v="32"/>
    <x v="1"/>
    <n v="0"/>
    <n v="0"/>
    <s v="LA ARMENIA. S.A."/>
    <n v="1013564"/>
    <s v="VIVERO MORALES MILTON CICERON"/>
    <x v="110"/>
  </r>
  <r>
    <n v="1002220438"/>
    <s v="UE01"/>
    <x v="29"/>
    <d v="1899-12-30T19:45:00"/>
    <x v="5615"/>
    <s v="9000813827"/>
    <s v="012-022-00318236"/>
    <n v="2401.1999999999998"/>
    <n v="2692.24"/>
    <s v="ZPVN"/>
    <s v="40571133"/>
    <s v="0000399611"/>
    <n v="8002840086"/>
    <x v="4281"/>
    <x v="3"/>
    <x v="3"/>
    <n v="360"/>
    <s v="BOL"/>
    <s v="104207"/>
    <x v="301"/>
    <s v="806192"/>
    <s v="BODEGA PRINCIPAL DISMAQO"/>
    <x v="80"/>
    <s v="CALACALI S/N BARRIO S. BOLIVAR"/>
    <x v="177"/>
    <s v="O-Pichincha-Puertoquito"/>
    <n v="229"/>
    <x v="16"/>
    <x v="16"/>
    <s v="100022266"/>
    <s v="CALDERON REYES SEGUNDO JORGE"/>
    <s v="ZEMU"/>
    <x v="21"/>
    <s v="2"/>
    <s v="Sin Pallet"/>
    <n v="0"/>
    <n v="0"/>
    <x v="0"/>
    <n v="27050"/>
    <n v="18020"/>
    <n v="9030"/>
    <n v="280.8"/>
    <m/>
    <x v="16"/>
    <n v="14"/>
    <s v="14"/>
    <n v="18"/>
    <x v="1"/>
    <n v="0.78"/>
    <n v="15.600000000000001"/>
    <s v="LA ARMENIA S.A."/>
    <n v="1020060"/>
    <s v="FUERTES RUEDA HUGO BALDOMERO"/>
    <x v="21"/>
  </r>
  <r>
    <n v="1002220441"/>
    <s v="UE01"/>
    <x v="29"/>
    <d v="1899-12-30T20:00:00"/>
    <x v="5616"/>
    <s v="9000813701"/>
    <s v="013-020-00048339"/>
    <n v="2545.1999999999998"/>
    <n v="2853.69"/>
    <s v="ZPDF"/>
    <s v="70178995"/>
    <s v="0000399523"/>
    <n v="8002840089"/>
    <x v="4282"/>
    <x v="4"/>
    <x v="4"/>
    <n v="360"/>
    <s v="BOL"/>
    <s v="102995"/>
    <x v="277"/>
    <s v="804070"/>
    <s v="ROMO'S MATERIALES DE CONSTRUCCION"/>
    <x v="22"/>
    <s v="PEDRO VICENTE MALDONADO Y QUITO"/>
    <x v="32"/>
    <s v="O-Esmeraldas-Esmeraldas"/>
    <n v="388"/>
    <x v="116"/>
    <x v="116"/>
    <s v="100014941"/>
    <s v="JACOME PAUL"/>
    <s v="ZEMU"/>
    <x v="161"/>
    <s v="2"/>
    <s v="Sin Pallet"/>
    <n v="0"/>
    <n v="0"/>
    <x v="0"/>
    <n v="27050"/>
    <n v="18000"/>
    <n v="9050"/>
    <n v="381.6"/>
    <m/>
    <x v="114"/>
    <n v="14"/>
    <s v="14"/>
    <n v="18"/>
    <x v="1"/>
    <n v="1.06"/>
    <n v="21.200000000000003"/>
    <s v="TRAPSA C.A."/>
    <n v="1014289"/>
    <s v="JACOME ECHEVERRIA PEDRO PAUL"/>
    <x v="161"/>
  </r>
  <r>
    <n v="1002220425"/>
    <s v="UE01"/>
    <x v="29"/>
    <d v="1899-12-30T20:01:00"/>
    <x v="5617"/>
    <s v="9000811207"/>
    <s v="013-020-00048157"/>
    <n v="2572.8000000000002"/>
    <n v="2884.64"/>
    <s v="ZPDF"/>
    <s v="70178303"/>
    <s v="0000397464"/>
    <n v="8002840074"/>
    <x v="4283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1"/>
    <x v="181"/>
    <s v="10008307"/>
    <s v="RECALDE HERNANDEZ SEGUNDO WILSON"/>
    <s v="ZETT"/>
    <x v="294"/>
    <s v="2"/>
    <s v="Sin Pallet"/>
    <n v="0"/>
    <n v="0"/>
    <x v="1"/>
    <n v="50840"/>
    <n v="32040"/>
    <n v="18800"/>
    <n v="0"/>
    <m/>
    <x v="175"/>
    <n v="14"/>
    <s v="14"/>
    <n v="32"/>
    <x v="1"/>
    <n v="0"/>
    <n v="0"/>
    <s v="TRANSPREMIUM CIA. LTDA."/>
    <n v="10008163"/>
    <s v="ESPARZA MENDEZ KEVIN ISRAEL"/>
    <x v="292"/>
  </r>
  <r>
    <n v="1002220447"/>
    <s v="UE01"/>
    <x v="29"/>
    <d v="1899-12-30T20:08:00"/>
    <x v="5618"/>
    <s v="9000813829"/>
    <s v="012-022-00318238"/>
    <n v="271.60000000000002"/>
    <n v="304.52"/>
    <s v="ZPVN"/>
    <s v="40571090"/>
    <s v="0000399574"/>
    <n v="8002840097"/>
    <x v="4284"/>
    <x v="3"/>
    <x v="3"/>
    <n v="40"/>
    <s v="BOL"/>
    <s v="102270"/>
    <x v="39"/>
    <s v="803357"/>
    <s v="BODEGA 2 CALDERON"/>
    <x v="22"/>
    <s v="CALDERON Y PEDRO VICENTE MALDONADO"/>
    <x v="32"/>
    <s v="O-Esmeraldas-Esmeraldas"/>
    <n v="388"/>
    <x v="79"/>
    <x v="79"/>
    <s v="100016219"/>
    <s v="ALQUINGA FABIAN"/>
    <s v="ZEMT"/>
    <x v="177"/>
    <s v="2"/>
    <s v="Sin Pallet"/>
    <n v="0"/>
    <n v="0"/>
    <x v="0"/>
    <n v="9448.3330000000005"/>
    <n v="2003.3330000000001"/>
    <n v="7445"/>
    <n v="42.4"/>
    <m/>
    <x v="77"/>
    <n v="14"/>
    <s v="14"/>
    <n v="2"/>
    <x v="1"/>
    <n v="1.06"/>
    <n v="21.2"/>
    <s v="ALQUINGA &amp; ALQUINGA"/>
    <n v="1013844"/>
    <s v="ALQUINGA LUCERO WILTER FABIAN"/>
    <x v="177"/>
  </r>
  <r>
    <n v="1002220447"/>
    <s v="UE01"/>
    <x v="29"/>
    <d v="1899-12-30T20:08:00"/>
    <x v="5619"/>
    <s v="9000813828"/>
    <s v="012-022-00318237"/>
    <n v="3110.8"/>
    <n v="3487.85"/>
    <s v="ZPVN"/>
    <s v="40571089"/>
    <s v="0000399573"/>
    <n v="8002840096"/>
    <x v="4284"/>
    <x v="4"/>
    <x v="4"/>
    <n v="440"/>
    <s v="BOL"/>
    <s v="102270"/>
    <x v="39"/>
    <s v="803356"/>
    <s v="BODEGA SIMON PLATA TORRES"/>
    <x v="22"/>
    <s v="OLMEDO 407 Y SAN JOSE OBRERO"/>
    <x v="32"/>
    <s v="O-Esmeraldas-Esmeraldas"/>
    <n v="388"/>
    <x v="79"/>
    <x v="79"/>
    <s v="100016219"/>
    <s v="ALQUINGA FABIAN"/>
    <s v="ZEMT"/>
    <x v="177"/>
    <s v="2"/>
    <s v="Sin Pallet"/>
    <n v="0"/>
    <n v="0"/>
    <x v="0"/>
    <n v="29481.667000000001"/>
    <n v="22036.667000000001"/>
    <n v="7445"/>
    <n v="466.4"/>
    <m/>
    <x v="77"/>
    <n v="14"/>
    <s v="14"/>
    <n v="22"/>
    <x v="1"/>
    <n v="1.06"/>
    <n v="21.2"/>
    <s v="ALQUINGA &amp; ALQUINGA"/>
    <n v="1013844"/>
    <s v="ALQUINGA LUCERO WILTER FABIAN"/>
    <x v="177"/>
  </r>
  <r>
    <n v="1002220468"/>
    <s v="UE01"/>
    <x v="29"/>
    <d v="1899-12-30T20:13:00"/>
    <x v="5620"/>
    <s v="9000812436"/>
    <s v="013-020-00048303"/>
    <n v="2294.2600000000002"/>
    <n v="2572.34"/>
    <s v="ZPDF"/>
    <s v="70178669"/>
    <s v="0000398328"/>
    <n v="8002840123"/>
    <x v="4285"/>
    <x v="4"/>
    <x v="4"/>
    <n v="360"/>
    <s v="BOL"/>
    <s v="101450"/>
    <x v="183"/>
    <s v="801816"/>
    <s v="MAPASINGUE ESTE"/>
    <x v="68"/>
    <s v="GUAYAQUIL KM 5 VIA DAULE CALLE"/>
    <x v="120"/>
    <s v="O-Guayas-Guayaquil"/>
    <n v="524"/>
    <x v="131"/>
    <x v="131"/>
    <s v="10008262"/>
    <s v="AYALA VIVAS EDISON SANTIAGO"/>
    <s v="ZEMU"/>
    <x v="188"/>
    <s v="2"/>
    <s v="Sin Pallet"/>
    <n v="0"/>
    <n v="0"/>
    <x v="0"/>
    <n v="27310"/>
    <n v="18060"/>
    <n v="9250"/>
    <n v="468"/>
    <m/>
    <x v="129"/>
    <n v="14"/>
    <s v="14"/>
    <n v="18"/>
    <x v="1"/>
    <n v="1.3"/>
    <n v="26"/>
    <s v="SETRAINCE"/>
    <n v="1013806"/>
    <s v="LOPEZ FREDY HERNAN"/>
    <x v="188"/>
  </r>
  <r>
    <n v="1002220455"/>
    <s v="UE01"/>
    <x v="29"/>
    <d v="1899-12-30T20:16:00"/>
    <x v="5621"/>
    <s v="9000813831"/>
    <s v="012-022-00318239"/>
    <n v="3024"/>
    <n v="3390.53"/>
    <s v="ZPVN"/>
    <s v="40571060"/>
    <s v="0000399522"/>
    <n v="8002840106"/>
    <x v="4286"/>
    <x v="3"/>
    <x v="3"/>
    <n v="480"/>
    <s v="BOL"/>
    <s v="101664"/>
    <x v="8"/>
    <s v="800768"/>
    <s v="LA CASA DEL HIERRO"/>
    <x v="12"/>
    <s v="CALLE 7MA"/>
    <x v="14"/>
    <s v="O-Losrios-Quevedo"/>
    <n v="345"/>
    <x v="112"/>
    <x v="112"/>
    <s v="100015001"/>
    <s v="GUZMAN ERNESTO"/>
    <s v="ZEMT"/>
    <x v="157"/>
    <s v="2"/>
    <s v="Sin Pallet"/>
    <n v="0"/>
    <n v="0"/>
    <x v="0"/>
    <n v="38880"/>
    <n v="24050"/>
    <n v="14830"/>
    <n v="494.4"/>
    <m/>
    <x v="110"/>
    <n v="14"/>
    <s v="14"/>
    <n v="24"/>
    <x v="1"/>
    <n v="1.03"/>
    <n v="20.599999999999998"/>
    <s v="TRANSSJQ S.A."/>
    <n v="1013949"/>
    <s v="MEDIAVILLA FLORES WILSON PATRICIO"/>
    <x v="157"/>
  </r>
  <r>
    <n v="1002220462"/>
    <s v="UE01"/>
    <x v="29"/>
    <d v="1899-12-30T20:20:00"/>
    <x v="5622"/>
    <s v="9000813833"/>
    <s v="012-022-00318241"/>
    <n v="2102.4"/>
    <n v="2357.23"/>
    <s v="ZPVN"/>
    <s v="40571022"/>
    <s v="0000399527"/>
    <n v="8002840116"/>
    <x v="4287"/>
    <x v="3"/>
    <x v="3"/>
    <n v="320"/>
    <s v="BOL"/>
    <s v="101664"/>
    <x v="8"/>
    <s v="804340"/>
    <s v="FERRETERIA DON WILSON"/>
    <x v="54"/>
    <s v="VIA PRINCIPAL LAGO AGRIO Y CALLE C"/>
    <x v="49"/>
    <s v="O-Orellana-Elcoca"/>
    <n v="355"/>
    <x v="15"/>
    <x v="15"/>
    <s v="100018302"/>
    <s v="VERA EDWIN"/>
    <s v="ZEMU"/>
    <x v="102"/>
    <s v="2"/>
    <s v="Sin Pallet"/>
    <n v="0"/>
    <n v="0"/>
    <x v="0"/>
    <n v="20535"/>
    <n v="16000"/>
    <n v="4535"/>
    <n v="422.4"/>
    <m/>
    <x v="15"/>
    <n v="14"/>
    <s v="14"/>
    <n v="16"/>
    <x v="1"/>
    <n v="1.3199999999999998"/>
    <n v="26.4"/>
    <s v="SANJOPAS S.A."/>
    <n v="1013871"/>
    <s v="MORAN PERUGACHI ALONSO"/>
    <x v="102"/>
  </r>
  <r>
    <n v="1002220462"/>
    <s v="UE01"/>
    <x v="29"/>
    <d v="1899-12-30T20:20:00"/>
    <x v="5623"/>
    <s v="9000813832"/>
    <s v="012-022-00318240"/>
    <n v="273.60000000000002"/>
    <n v="306.76"/>
    <s v="ZPVN"/>
    <s v="40571022"/>
    <s v="0000399528"/>
    <n v="8002840115"/>
    <x v="4287"/>
    <x v="4"/>
    <x v="4"/>
    <n v="40"/>
    <s v="BOL"/>
    <s v="101664"/>
    <x v="8"/>
    <s v="804340"/>
    <s v="FERRETERIA DON WILSON"/>
    <x v="54"/>
    <s v="VIA PRINCIPAL LAGO AGRIO Y CALLE C"/>
    <x v="49"/>
    <s v="O-Orellana-Elcoca"/>
    <n v="355"/>
    <x v="15"/>
    <x v="15"/>
    <s v="100018302"/>
    <s v="VERA EDWIN"/>
    <s v="ZEMU"/>
    <x v="102"/>
    <s v="2"/>
    <s v="Sin Pallet"/>
    <n v="0"/>
    <n v="0"/>
    <x v="0"/>
    <n v="6535"/>
    <n v="2000"/>
    <n v="4535"/>
    <n v="52.8"/>
    <m/>
    <x v="15"/>
    <n v="14"/>
    <s v="14"/>
    <n v="2"/>
    <x v="1"/>
    <n v="1.3199999999999998"/>
    <n v="26.4"/>
    <s v="SANJOPAS S.A."/>
    <n v="1013871"/>
    <s v="MORAN PERUGACHI ALONSO"/>
    <x v="102"/>
  </r>
  <r>
    <n v="1002220470"/>
    <s v="UE01"/>
    <x v="29"/>
    <d v="1899-12-30T20:22:00"/>
    <x v="5624"/>
    <s v="9000813834"/>
    <s v="012-022-00318242"/>
    <n v="2507.02"/>
    <n v="2810.88"/>
    <s v="ZPVN"/>
    <s v="40570981"/>
    <s v="0000399429"/>
    <n v="8002840126"/>
    <x v="4288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129"/>
    <x v="129"/>
    <s v="100014881"/>
    <s v="HARO VICENTE"/>
    <s v="ZEMU"/>
    <x v="186"/>
    <s v="2"/>
    <s v="Sin Pallet"/>
    <n v="0"/>
    <n v="0"/>
    <x v="0"/>
    <n v="27360"/>
    <n v="18060"/>
    <n v="9300"/>
    <n v="381.6"/>
    <m/>
    <x v="127"/>
    <n v="14"/>
    <s v="14"/>
    <n v="18"/>
    <x v="1"/>
    <n v="1.06"/>
    <n v="21.200000000000003"/>
    <s v="SANJOPAS S.A."/>
    <n v="1022361"/>
    <s v="ESCOBAR VILLARREAL JORGE FRANCISCO"/>
    <x v="186"/>
  </r>
  <r>
    <n v="1002220490"/>
    <s v="UE01"/>
    <x v="29"/>
    <d v="1899-12-30T20:26:00"/>
    <x v="5625"/>
    <s v="9000813836"/>
    <s v="012-022-00318244"/>
    <n v="1022.82"/>
    <n v="1146.79"/>
    <s v="ZPVN"/>
    <s v="40571140"/>
    <s v="P000034496"/>
    <n v="8002840157"/>
    <x v="4289"/>
    <x v="7"/>
    <x v="7"/>
    <n v="1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6976.817999999999"/>
    <n v="8021.8180000000002"/>
    <n v="8955"/>
    <n v="121.6"/>
    <m/>
    <x v="10"/>
    <n v="14"/>
    <s v="14"/>
    <n v="8"/>
    <x v="1"/>
    <n v="0.76"/>
    <n v="15.2"/>
    <s v="TRANSPORTE PROPIO"/>
    <n v="1013863"/>
    <s v="DISTRIBUCIONES NARANJO"/>
    <x v="17"/>
  </r>
  <r>
    <n v="1002220490"/>
    <s v="UE01"/>
    <x v="29"/>
    <d v="1899-12-30T20:26:00"/>
    <x v="5626"/>
    <s v="9000813835"/>
    <s v="012-022-00318243"/>
    <n v="3176.62"/>
    <n v="3561.64"/>
    <s v="ZPVN"/>
    <s v="40571139"/>
    <s v="P000034495"/>
    <n v="8002840158"/>
    <x v="4289"/>
    <x v="6"/>
    <x v="6"/>
    <n v="5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4023.182000000001"/>
    <n v="25068.182000000001"/>
    <n v="8955"/>
    <n v="380"/>
    <m/>
    <x v="10"/>
    <n v="14"/>
    <s v="14"/>
    <n v="25"/>
    <x v="1"/>
    <n v="0.76"/>
    <n v="15.2"/>
    <s v="TRANSPORTE PROPIO"/>
    <n v="1013863"/>
    <s v="DISTRIBUCIONES NARANJO"/>
    <x v="17"/>
  </r>
  <r>
    <n v="1002220481"/>
    <s v="UE01"/>
    <x v="29"/>
    <d v="1899-12-30T20:28:00"/>
    <x v="5627"/>
    <s v="9000813837"/>
    <s v="012-022-00318245"/>
    <n v="2070.4"/>
    <n v="2321.35"/>
    <s v="ZPVN"/>
    <s v="40570860"/>
    <s v="0000399311"/>
    <n v="8002840144"/>
    <x v="4290"/>
    <x v="4"/>
    <x v="4"/>
    <n v="320"/>
    <s v="BOL"/>
    <s v="101664"/>
    <x v="8"/>
    <s v="810496"/>
    <s v="GABRIELA CHILUISA-OBRA GUAYAQUIL"/>
    <x v="91"/>
    <s v="VICENTE PIEDRAHITA SOLAR 2"/>
    <x v="119"/>
    <s v="O-Guayas-Daule"/>
    <n v="481"/>
    <x v="175"/>
    <x v="175"/>
    <s v="10007249"/>
    <s v="ARIAS LLANO FRANKLIN RUBEN"/>
    <s v="ZEMU"/>
    <x v="275"/>
    <s v="2"/>
    <s v="Sin Pallet"/>
    <n v="0"/>
    <n v="0"/>
    <x v="0"/>
    <n v="27070"/>
    <n v="16020"/>
    <n v="11050"/>
    <n v="390.4"/>
    <m/>
    <x v="171"/>
    <n v="14"/>
    <s v="14"/>
    <n v="16"/>
    <x v="1"/>
    <n v="1.22"/>
    <n v="24.4"/>
    <s v="TRANSPORTE PROPIO"/>
    <n v="10007245"/>
    <s v="TOAQUIZA VILCA EDISON VLADIMIR"/>
    <x v="276"/>
  </r>
  <r>
    <n v="1002220477"/>
    <s v="UE01"/>
    <x v="29"/>
    <d v="1899-12-30T20:30:00"/>
    <x v="5628"/>
    <s v="9000813838"/>
    <s v="012-022-00318246"/>
    <n v="4022.44"/>
    <n v="4509.9799999999996"/>
    <s v="ZPVN"/>
    <s v="40571064"/>
    <s v="0000399531"/>
    <n v="8002840138"/>
    <x v="4291"/>
    <x v="2"/>
    <x v="2"/>
    <n v="32.880000000000003"/>
    <s v="T"/>
    <s v="101685"/>
    <x v="58"/>
    <s v="806726"/>
    <s v="GRANEL HORMIBOSNA IBARRA-IBARRA"/>
    <x v="9"/>
    <s v="LAS PALMAS ANTIGUA VIA URCUQUI"/>
    <x v="11"/>
    <s v="O-Imbabura-Ibarra"/>
    <n v="30"/>
    <x v="18"/>
    <x v="18"/>
    <s v="10000844"/>
    <s v="MORALES GARZON ISRAEL ALEJANDRO"/>
    <s v="ZECI"/>
    <x v="198"/>
    <s v="2"/>
    <s v="Sin Pallet"/>
    <n v="0"/>
    <n v="0"/>
    <x v="0"/>
    <n v="52800"/>
    <n v="32880"/>
    <n v="19920"/>
    <n v="118.37"/>
    <m/>
    <x v="18"/>
    <n v="14"/>
    <s v="14"/>
    <n v="32.880000000000003"/>
    <x v="1"/>
    <n v="3.6000608272506081"/>
    <n v="3.6000608272506081"/>
    <s v="LA ARMENIA S.A."/>
    <n v="1021830"/>
    <s v="MORALES GARZON CHRISTIAN SANTIAGO"/>
    <x v="198"/>
  </r>
  <r>
    <n v="1002220471"/>
    <s v="UE01"/>
    <x v="29"/>
    <d v="1899-12-30T20:31:00"/>
    <x v="5629"/>
    <s v="9000813839"/>
    <s v="012-022-00318247"/>
    <n v="2286"/>
    <n v="2563.08"/>
    <s v="ZPVN"/>
    <s v="40571072"/>
    <s v="0000399549"/>
    <n v="8002840127"/>
    <x v="4292"/>
    <x v="4"/>
    <x v="4"/>
    <n v="360"/>
    <s v="BOL"/>
    <s v="101664"/>
    <x v="8"/>
    <s v="800674"/>
    <s v="OLGA MOREIRA ELINAN"/>
    <x v="95"/>
    <s v="OLGA MOREIRA ELINAN / VIA A MONTALV"/>
    <x v="163"/>
    <s v="O-Losrios-Montalvo"/>
    <n v="405"/>
    <x v="96"/>
    <x v="96"/>
    <s v="10008096"/>
    <s v="SALAZAR ECHEVERRIA JUAN CARLOS"/>
    <s v="ZEMU"/>
    <x v="259"/>
    <s v="2"/>
    <s v="Sin Pallet"/>
    <n v="0"/>
    <n v="0"/>
    <x v="0"/>
    <n v="26910"/>
    <n v="18060"/>
    <n v="8850"/>
    <n v="450"/>
    <m/>
    <x v="94"/>
    <n v="14"/>
    <s v="14"/>
    <n v="18"/>
    <x v="1"/>
    <n v="1.25"/>
    <n v="25"/>
    <s v="RUTAS COTACACHENSES S.A."/>
    <n v="1023153"/>
    <s v="BUITRON MONTENEGRO JONNY"/>
    <x v="259"/>
  </r>
  <r>
    <n v="1002220459"/>
    <s v="UE01"/>
    <x v="29"/>
    <d v="1899-12-30T20:37:00"/>
    <x v="5630"/>
    <s v=""/>
    <s v=""/>
    <n v="0"/>
    <n v="0"/>
    <s v="ZPRC"/>
    <s v="2500109142"/>
    <s v="P000034499"/>
    <n v="8002840111"/>
    <x v="4293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96"/>
    <x v="96"/>
    <s v="10007705"/>
    <s v="BUITRON MONTENEGRO JONNY WASHIGNTON"/>
    <s v="ZEMU"/>
    <x v="135"/>
    <s v="2"/>
    <s v="Sin Pallet"/>
    <n v="0"/>
    <n v="0"/>
    <x v="0"/>
    <n v="26750"/>
    <n v="18010"/>
    <n v="8740"/>
    <n v="266.39999999999998"/>
    <m/>
    <x v="94"/>
    <n v="14"/>
    <s v="14"/>
    <n v="18"/>
    <x v="1"/>
    <n v="0.74"/>
    <n v="14.799999999999999"/>
    <s v="SUCUMTRANSA S.A."/>
    <n v="1023153"/>
    <s v="BUITRON MONTENEGRO JONNY"/>
    <x v="135"/>
  </r>
  <r>
    <n v="1002220497"/>
    <s v="UE01"/>
    <x v="29"/>
    <d v="1899-12-30T20:40:00"/>
    <x v="5631"/>
    <s v="9000813840"/>
    <s v="012-022-00318248"/>
    <n v="2287.17"/>
    <n v="2564.39"/>
    <s v="ZPVN"/>
    <s v="40571068"/>
    <s v="P000034475"/>
    <n v="8002840167"/>
    <x v="4294"/>
    <x v="6"/>
    <x v="6"/>
    <n v="360"/>
    <s v="BOL"/>
    <s v="101680"/>
    <x v="12"/>
    <s v="802649"/>
    <s v="OBRA MULALILLO"/>
    <x v="4"/>
    <s v="MULALILLO PARQUE CENTRAL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310"/>
    <n v="18070"/>
    <n v="9240"/>
    <n v="273.60000000000002"/>
    <m/>
    <x v="141"/>
    <n v="14"/>
    <s v="14"/>
    <n v="18"/>
    <x v="1"/>
    <n v="0.76"/>
    <n v="15.200000000000001"/>
    <s v="TRANSPORTE PROPIO"/>
    <n v="1023045"/>
    <s v="ESPINOSA OTAVALO PABLO ANIBAL"/>
    <x v="211"/>
  </r>
  <r>
    <n v="1002220484"/>
    <s v="UE01"/>
    <x v="29"/>
    <d v="1899-12-30T20:42:00"/>
    <x v="5632"/>
    <s v="9000813842"/>
    <s v="012-022-00318250"/>
    <n v="2557.06"/>
    <n v="2867"/>
    <s v="ZPVN"/>
    <s v="40571111"/>
    <s v="P000034486"/>
    <n v="8002840148"/>
    <x v="4295"/>
    <x v="7"/>
    <x v="7"/>
    <n v="4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8760.294000000002"/>
    <n v="20035.294000000002"/>
    <n v="8725"/>
    <n v="312"/>
    <m/>
    <x v="10"/>
    <n v="14"/>
    <s v="14"/>
    <n v="20"/>
    <x v="1"/>
    <n v="0.78"/>
    <n v="15.6"/>
    <s v="TRANSPORTE PROPIO"/>
    <n v="1013863"/>
    <s v="DISTRIBUCIONES NARANJO"/>
    <x v="12"/>
  </r>
  <r>
    <n v="1002220484"/>
    <s v="UE01"/>
    <x v="29"/>
    <d v="1899-12-30T20:42:00"/>
    <x v="5633"/>
    <s v="9000813841"/>
    <s v="012-022-00318249"/>
    <n v="1778.91"/>
    <n v="1994.53"/>
    <s v="ZPVN"/>
    <s v="40571110"/>
    <s v="P000034485"/>
    <n v="8002840147"/>
    <x v="4295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749.705999999998"/>
    <n v="14024.706"/>
    <n v="8725"/>
    <n v="218.4"/>
    <m/>
    <x v="10"/>
    <n v="14"/>
    <s v="14"/>
    <n v="14"/>
    <x v="1"/>
    <n v="0.78"/>
    <n v="15.6"/>
    <s v="TRANSPORTE PROPIO"/>
    <n v="1013863"/>
    <s v="DISTRIBUCIONES NARANJO"/>
    <x v="12"/>
  </r>
  <r>
    <n v="1002220493"/>
    <s v="UE01"/>
    <x v="29"/>
    <d v="1899-12-30T20:46:00"/>
    <x v="5634"/>
    <s v=""/>
    <s v=""/>
    <n v="0"/>
    <n v="0"/>
    <s v="ZPRC"/>
    <s v="2500109093"/>
    <s v="P000034371"/>
    <n v="8002840162"/>
    <x v="4296"/>
    <x v="2"/>
    <x v="2"/>
    <n v="32.92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1500"/>
    <n v="32920"/>
    <n v="18580"/>
    <n v="0"/>
    <m/>
    <x v="3"/>
    <n v="14"/>
    <s v="14"/>
    <n v="32.92"/>
    <x v="1"/>
    <n v="0"/>
    <n v="0"/>
    <s v="UNICON S.A."/>
    <n v="1014412"/>
    <s v="UNION DE CONCRETERAS UNICON UCUE"/>
    <x v="97"/>
  </r>
  <r>
    <n v="1002220485"/>
    <s v="UE01"/>
    <x v="29"/>
    <d v="1899-12-30T20:47:00"/>
    <x v="5635"/>
    <s v=""/>
    <s v=""/>
    <n v="0"/>
    <n v="0"/>
    <s v="ZPRC"/>
    <s v="2500109137"/>
    <s v="0000399575"/>
    <n v="8002840149"/>
    <x v="4297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230"/>
    <n v="24070"/>
    <n v="15160"/>
    <n v="259.2"/>
    <m/>
    <x v="6"/>
    <n v="14"/>
    <s v="14"/>
    <n v="24"/>
    <x v="1"/>
    <n v="0.53999999999999992"/>
    <n v="10.799999999999999"/>
    <s v="TRANSPORTE PROPIO"/>
    <n v="1013241"/>
    <s v="COMPAÑÍA DE TRANSPORTE DE CARGA PES"/>
    <x v="81"/>
  </r>
  <r>
    <n v="1002220511"/>
    <s v="UE01"/>
    <x v="29"/>
    <d v="1899-12-30T20:53:00"/>
    <x v="5636"/>
    <s v=""/>
    <s v=""/>
    <n v="0"/>
    <n v="0"/>
    <s v="ZPRC"/>
    <s v="2500109143"/>
    <s v="P000034500"/>
    <n v="8002840179"/>
    <x v="429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880"/>
    <n v="18010"/>
    <n v="8870"/>
    <n v="248.4"/>
    <m/>
    <x v="17"/>
    <n v="14"/>
    <s v="14"/>
    <n v="18"/>
    <x v="1"/>
    <n v="0.69000000000000006"/>
    <n v="13.8"/>
    <s v="TRANSPORTE PROPIO"/>
    <n v="1013627"/>
    <s v="CAMPAÑA MALDONADO MIGUEL ANGEL"/>
    <x v="22"/>
  </r>
  <r>
    <n v="1002220508"/>
    <s v="UE01"/>
    <x v="29"/>
    <d v="1899-12-30T20:54:00"/>
    <x v="5637"/>
    <s v="9000813843"/>
    <s v="012-022-00318251"/>
    <n v="4290"/>
    <n v="4809.9799999999996"/>
    <s v="ZPVN"/>
    <s v="40570994"/>
    <s v="0000399464"/>
    <n v="8002840177"/>
    <x v="4299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30"/>
    <n v="33090"/>
    <n v="17840"/>
    <n v="594"/>
    <m/>
    <x v="138"/>
    <n v="14"/>
    <s v="14"/>
    <n v="33"/>
    <x v="1"/>
    <n v="0.9"/>
    <n v="18"/>
    <s v="TRANSPORTE PROPIO"/>
    <n v="1017512"/>
    <s v="PACHECO SALAZAR WILSON FABIAN"/>
    <x v="205"/>
  </r>
  <r>
    <n v="1002220505"/>
    <s v="UE01"/>
    <x v="29"/>
    <d v="1899-12-30T21:05:00"/>
    <x v="5638"/>
    <s v="9000813844"/>
    <s v="012-022-00318252"/>
    <n v="4507.8"/>
    <n v="5054.18"/>
    <s v="ZPVN"/>
    <s v="40571003"/>
    <s v="P000034460"/>
    <n v="8002840174"/>
    <x v="4300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0820"/>
    <n v="33060"/>
    <n v="17760"/>
    <n v="382.8"/>
    <m/>
    <x v="173"/>
    <n v="14"/>
    <s v="14"/>
    <n v="33"/>
    <x v="1"/>
    <n v="0.58000000000000007"/>
    <n v="11.6"/>
    <s v="TRANSPORTE PROPIO"/>
    <n v="1012608"/>
    <s v="HERRERA POZO ALEXANDER EFREN"/>
    <x v="278"/>
  </r>
  <r>
    <n v="1002220433"/>
    <s v="UE01"/>
    <x v="29"/>
    <d v="1899-12-30T21:26:00"/>
    <x v="5639"/>
    <s v="9000811207"/>
    <s v="013-020-00048157"/>
    <n v="2572.8000000000002"/>
    <n v="2884.64"/>
    <s v="ZPDF"/>
    <s v="70178303"/>
    <s v="0000397469"/>
    <n v="8002840082"/>
    <x v="4301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83"/>
    <x v="83"/>
    <s v="100015006"/>
    <s v="RIVERA JOSE LUIS"/>
    <s v="ZETT"/>
    <x v="113"/>
    <s v="2"/>
    <s v="Sin Pallet"/>
    <n v="0"/>
    <n v="0"/>
    <x v="1"/>
    <n v="50240"/>
    <n v="32050"/>
    <n v="18190"/>
    <n v="0"/>
    <m/>
    <x v="81"/>
    <n v="14"/>
    <s v="14"/>
    <n v="32"/>
    <x v="1"/>
    <n v="0"/>
    <n v="0"/>
    <s v="LIDENORTI S.A."/>
    <n v="1013539"/>
    <s v="VALENCIA BENAVIDES GUSTAVO PLUTARCO"/>
    <x v="113"/>
  </r>
  <r>
    <n v="1002220519"/>
    <s v="UE01"/>
    <x v="29"/>
    <d v="1899-12-30T21:43:00"/>
    <x v="5640"/>
    <s v=""/>
    <s v=""/>
    <n v="0"/>
    <n v="0"/>
    <s v="ZPRC"/>
    <s v="2500109139"/>
    <s v="0000399652"/>
    <n v="8002840188"/>
    <x v="4302"/>
    <x v="2"/>
    <x v="2"/>
    <n v="31.59"/>
    <s v="T"/>
    <s v="101456"/>
    <x v="26"/>
    <s v="801713"/>
    <s v="UNICON NORTE DESTINO"/>
    <x v="1"/>
    <s v="AV. SIMON BOLIVAR E INTEROCEANICA"/>
    <x v="9"/>
    <s v="O-Pichincha-Cumbaya"/>
    <n v="113"/>
    <x v="75"/>
    <x v="75"/>
    <s v="100014925"/>
    <s v="ROSERO FERNANDO"/>
    <s v="ZECI"/>
    <x v="108"/>
    <s v="2"/>
    <s v="Sin Pallet"/>
    <n v="0"/>
    <n v="0"/>
    <x v="0"/>
    <n v="51230"/>
    <n v="31590"/>
    <n v="19640"/>
    <n v="201.23"/>
    <m/>
    <x v="73"/>
    <n v="14"/>
    <s v="14"/>
    <n v="31.59"/>
    <x v="1"/>
    <n v="6.3700538144982586"/>
    <n v="6.3700538144982586"/>
    <s v="J.V. TRANSPREMIUN CIA.LTDA"/>
    <n v="1013906"/>
    <s v="VALLEJOS VILLEGAS SAUL EDUARDO"/>
    <x v="1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10">
  <r>
    <n v="1002193279"/>
    <s v="UE01"/>
    <d v="2022-03-16T00:00:00"/>
    <d v="1899-12-30T04:39:00"/>
    <s v="012-024-00409444"/>
    <s v="9000801040"/>
    <s v="012-022-00314124"/>
    <n v="2563.1999999999998"/>
    <n v="2873.87"/>
    <s v="ZPVN"/>
    <s v="40562395"/>
    <s v="0000388253"/>
    <n v="8002806384"/>
    <n v="1002193279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610"/>
    <n v="18000"/>
    <n v="8610"/>
    <n v="190.8"/>
    <m/>
    <x v="0"/>
    <n v="16"/>
    <s v="16"/>
    <n v="18"/>
    <x v="0"/>
    <n v="0.53"/>
    <n v="10.600000000000001"/>
    <s v="TRANSPORTE PROPIO"/>
  </r>
  <r>
    <n v="1002193269"/>
    <s v="UE01"/>
    <d v="2022-03-16T00:00:00"/>
    <d v="1899-12-30T05:10:00"/>
    <s v="012-024-00409445"/>
    <s v=""/>
    <s v=""/>
    <n v="0"/>
    <n v="0"/>
    <s v="ZPRC"/>
    <s v="2500107563"/>
    <s v="0000388652"/>
    <n v="8002806375"/>
    <n v="1002193269"/>
    <s v="15-00001118"/>
    <s v="TECHCEM"/>
    <n v="32.7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s v="18ICN0570"/>
    <s v="2"/>
    <s v="Sin Pallet"/>
    <n v="0"/>
    <n v="0"/>
    <x v="0"/>
    <n v="50930"/>
    <n v="32710"/>
    <n v="18220"/>
    <n v="303.88"/>
    <m/>
    <x v="1"/>
    <n v="16"/>
    <s v="16"/>
    <n v="32.71"/>
    <x v="0"/>
    <n v="9.2901253439315195"/>
    <n v="9.2901253439315195"/>
    <s v="TRANSCONCEM CIA. LTDA."/>
  </r>
  <r>
    <n v="1002193270"/>
    <s v="UE01"/>
    <d v="2022-03-16T00:00:00"/>
    <d v="1899-12-30T05:12:00"/>
    <s v="012-024-00409446"/>
    <s v=""/>
    <s v=""/>
    <n v="0"/>
    <n v="0"/>
    <s v="ZPRC"/>
    <s v="2500107564"/>
    <s v="0000388653"/>
    <n v="8002806376"/>
    <n v="1002193270"/>
    <s v="15-00000218"/>
    <s v="MAGNO HE"/>
    <n v="31.7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550"/>
    <n v="31770"/>
    <n v="19780"/>
    <n v="295.14"/>
    <m/>
    <x v="1"/>
    <n v="16"/>
    <s v="16"/>
    <n v="31.77"/>
    <x v="0"/>
    <n v="9.2898961284230399"/>
    <n v="9.2898961284230399"/>
    <s v="TRANSCONCEM CIA.LTDA."/>
  </r>
  <r>
    <n v="1002193292"/>
    <s v="UE01"/>
    <d v="2022-03-16T00:00:00"/>
    <d v="1899-12-30T05:35:00"/>
    <s v="012-024-00409447"/>
    <s v="9000801045"/>
    <s v="012-022-00314126"/>
    <n v="2308.4499999999998"/>
    <n v="2588.25"/>
    <s v="ZPVN"/>
    <s v="40562882"/>
    <s v="P000031880"/>
    <n v="8002806403"/>
    <n v="1002193292"/>
    <s v="15-00001119"/>
    <s v="CAMPEON ANTIHUMEDAD"/>
    <n v="360"/>
    <s v="BOL"/>
    <s v="102140"/>
    <s v="DIMATECO"/>
    <s v="805199"/>
    <s v="FERRETERIA JOHN-SANTO DOMINGO"/>
    <s v="SANTO DOMINGO"/>
    <s v="AV QUITO PRINCIPAL KM 23"/>
    <s v="OJALLU"/>
    <s v="O-Santodomingo -Alluriquin"/>
    <m/>
    <x v="2"/>
    <x v="2"/>
    <s v="100019189"/>
    <s v="SIMBAÑA EDWIN"/>
    <s v="ZEMT"/>
    <s v="18UE864"/>
    <s v="2"/>
    <s v="Sin Pallet"/>
    <n v="0"/>
    <n v="0"/>
    <x v="0"/>
    <n v="25507.5"/>
    <n v="18052.5"/>
    <n v="7455"/>
    <n v="273.60000000000002"/>
    <m/>
    <x v="2"/>
    <n v="16"/>
    <s v="16"/>
    <n v="18"/>
    <x v="0"/>
    <n v="0.76"/>
    <n v="15.200000000000001"/>
    <s v="TRANSPORTE PROPIO"/>
  </r>
  <r>
    <n v="1002193292"/>
    <s v="UE01"/>
    <d v="2022-03-16T00:00:00"/>
    <d v="1899-12-30T05:35:00"/>
    <s v="012-024-00409448"/>
    <s v="9000801044"/>
    <s v="012-022-00314125"/>
    <n v="800.21"/>
    <n v="897.21"/>
    <s v="ZPVN"/>
    <s v="40562883"/>
    <s v="P000031881"/>
    <n v="8002806402"/>
    <n v="1002193292"/>
    <s v="15-00001124"/>
    <s v="SELVALEGRE ANTIHUMEDAD"/>
    <n v="120"/>
    <s v="BOL"/>
    <s v="102140"/>
    <s v="DIMATECO"/>
    <s v="805199"/>
    <s v="FERRETERIA JOHN-SANTO DOMINGO"/>
    <s v="SANTO DOMINGO"/>
    <s v="AV QUITO PRINCIPAL KM 23"/>
    <s v="OJALLU"/>
    <s v="O-Santodomingo -Alluriquin"/>
    <n v="218"/>
    <x v="2"/>
    <x v="2"/>
    <s v="100019189"/>
    <s v="SIMBAÑA EDWIN"/>
    <s v="ZEMT"/>
    <s v="18UE864"/>
    <s v="2"/>
    <s v="Sin Pallet"/>
    <n v="0"/>
    <n v="0"/>
    <x v="0"/>
    <n v="13472.5"/>
    <n v="6017.5"/>
    <n v="7455"/>
    <n v="91.2"/>
    <m/>
    <x v="2"/>
    <n v="16"/>
    <s v="16"/>
    <n v="6"/>
    <x v="0"/>
    <n v="0.76"/>
    <n v="15.200000000000001"/>
    <s v="TRANSPORTE PROPIO"/>
  </r>
  <r>
    <n v="1002193271"/>
    <s v="UE01"/>
    <d v="2022-03-16T00:00:00"/>
    <d v="1899-12-30T05:41:00"/>
    <s v="012-024-00409449"/>
    <s v="9000801046"/>
    <s v="012-022-00314127"/>
    <n v="3690.73"/>
    <n v="4138.07"/>
    <s v="ZPVN"/>
    <s v="40560039"/>
    <s v="0000387228"/>
    <n v="8002806377"/>
    <n v="1002193271"/>
    <s v="15-00000218"/>
    <s v="MAGNO HE"/>
    <n v="31.74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080"/>
    <n v="31740"/>
    <n v="19340"/>
    <n v="0"/>
    <m/>
    <x v="3"/>
    <n v="16"/>
    <s v="16"/>
    <n v="31.74"/>
    <x v="0"/>
    <n v="0"/>
    <n v="0"/>
    <s v="HORMIANDES"/>
  </r>
  <r>
    <n v="1002193300"/>
    <s v="UE01"/>
    <d v="2022-03-16T00:00:00"/>
    <d v="1899-12-30T05:50:00"/>
    <s v="012-024-00409450"/>
    <s v="9000801048"/>
    <s v="012-022-00314129"/>
    <n v="358.15"/>
    <n v="401.56"/>
    <s v="ZPVN"/>
    <s v="40562936"/>
    <s v="P000031903"/>
    <n v="8002806414"/>
    <n v="1002193300"/>
    <s v="15-00001120"/>
    <s v="CAMPEON"/>
    <n v="60"/>
    <s v="BOL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2494.545"/>
    <n v="3004.5450000000001"/>
    <n v="9490"/>
    <n v="45.6"/>
    <m/>
    <x v="4"/>
    <n v="16"/>
    <s v="16"/>
    <n v="3"/>
    <x v="0"/>
    <n v="0.76"/>
    <n v="15.200000000000001"/>
    <s v="TRANSPORTE PROPIO"/>
  </r>
  <r>
    <n v="1002193300"/>
    <s v="UE01"/>
    <d v="2022-03-16T00:00:00"/>
    <d v="1899-12-30T05:50:00"/>
    <s v="012-024-00409451"/>
    <s v="9000801047"/>
    <s v="012-022-00314128"/>
    <n v="3882.87"/>
    <n v="4353.49"/>
    <s v="ZPVN"/>
    <s v="40562935"/>
    <s v="P000031902"/>
    <n v="8002806415"/>
    <n v="1002193300"/>
    <s v="15-00001123"/>
    <s v="SELVALEGRE"/>
    <n v="60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9535.455000000002"/>
    <n v="30045.455000000002"/>
    <n v="9490"/>
    <n v="456"/>
    <m/>
    <x v="4"/>
    <n v="16"/>
    <s v="16"/>
    <n v="30"/>
    <x v="0"/>
    <n v="0.76"/>
    <n v="15.2"/>
    <s v="TRANSPORTE PROPIO"/>
  </r>
  <r>
    <n v="1002193298"/>
    <s v="UE01"/>
    <d v="2022-03-16T00:00:00"/>
    <d v="1899-12-30T05:54:00"/>
    <s v="012-024-00409452"/>
    <s v=""/>
    <s v=""/>
    <n v="0"/>
    <n v="0"/>
    <s v="ZPRC"/>
    <s v="2500107781"/>
    <s v="P000031897"/>
    <n v="8002806412"/>
    <n v="1002193298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70"/>
    <n v="34050"/>
    <n v="17920"/>
    <n v="516.79999999999995"/>
    <m/>
    <x v="5"/>
    <n v="16"/>
    <s v="16"/>
    <n v="34"/>
    <x v="0"/>
    <n v="0.7599999999999999"/>
    <n v="15.2"/>
    <s v="TRANSPORTE PROPIO"/>
  </r>
  <r>
    <n v="1002193291"/>
    <s v="UE01"/>
    <d v="2022-03-16T00:00:00"/>
    <d v="1899-12-30T06:11:00"/>
    <s v="012-024-00409453"/>
    <s v=""/>
    <s v=""/>
    <n v="0"/>
    <n v="0"/>
    <s v="ZPRC"/>
    <s v="2500107684"/>
    <s v="P000031827"/>
    <n v="8002806399"/>
    <n v="1002193291"/>
    <s v="15-00001115"/>
    <s v="ARMADURO"/>
    <n v="1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s v="18UE616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</r>
  <r>
    <n v="1002193291"/>
    <s v="UE01"/>
    <d v="2022-03-16T00:00:00"/>
    <d v="1899-12-30T06:11:00"/>
    <s v="012-024-00409454"/>
    <s v=""/>
    <s v=""/>
    <n v="0"/>
    <n v="0"/>
    <s v="ZPRC"/>
    <s v="2500107683"/>
    <s v="P000031826"/>
    <n v="8002806400"/>
    <n v="1002193291"/>
    <s v="15-00001120"/>
    <s v="CAMPEON"/>
    <n v="1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s v="18UE616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</r>
  <r>
    <n v="1002193291"/>
    <s v="UE01"/>
    <d v="2022-03-16T00:00:00"/>
    <d v="1899-12-30T06:11:00"/>
    <s v="012-024-00409455"/>
    <s v=""/>
    <s v=""/>
    <n v="0"/>
    <n v="0"/>
    <s v="ZPRC"/>
    <s v="2500107682"/>
    <s v="P000031825"/>
    <n v="8002806401"/>
    <n v="1002193291"/>
    <s v="15-00001123"/>
    <s v="SELVALEGRE"/>
    <n v="2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16798.332999999999"/>
    <n v="12025"/>
    <n v="4773.3329999999996"/>
    <n v="129.6"/>
    <m/>
    <x v="6"/>
    <n v="16"/>
    <s v="16"/>
    <n v="12"/>
    <x v="0"/>
    <n v="0.53999999999999992"/>
    <n v="10.799999999999999"/>
    <s v="WILLYTRUCK S.A."/>
  </r>
  <r>
    <n v="1002193342"/>
    <s v="UE01"/>
    <d v="2022-03-16T00:00:00"/>
    <d v="1899-12-30T06:46:00"/>
    <s v="012-024-00409456"/>
    <s v="9000801052"/>
    <s v="012-022-00314130"/>
    <n v="2319.08"/>
    <n v="2600.17"/>
    <s v="ZPVN"/>
    <s v="40562966"/>
    <s v="P000031908"/>
    <n v="8002806458"/>
    <n v="1002193342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50"/>
    <n v="18000"/>
    <n v="9050"/>
    <n v="248.4"/>
    <m/>
    <x v="7"/>
    <n v="16"/>
    <s v="16"/>
    <n v="18"/>
    <x v="0"/>
    <n v="0.69000000000000006"/>
    <n v="13.8"/>
    <s v="TRANSPORTE PROPIO"/>
  </r>
  <r>
    <n v="1002193369"/>
    <s v="UE01"/>
    <d v="2022-03-16T00:00:00"/>
    <d v="1899-12-30T07:41:00"/>
    <s v="012-024-00409457"/>
    <s v="9000801128"/>
    <s v="012-022-00314131"/>
    <n v="4092"/>
    <n v="4587.9799999999996"/>
    <s v="ZPVN"/>
    <s v="40562861"/>
    <s v="0000388893"/>
    <n v="8002806483"/>
    <n v="1002193369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s v="18UE625"/>
    <s v="2"/>
    <s v="Sin Pallet"/>
    <n v="0"/>
    <n v="0"/>
    <x v="0"/>
    <n v="50050"/>
    <n v="33050"/>
    <n v="17000"/>
    <n v="620.4"/>
    <m/>
    <x v="8"/>
    <n v="16"/>
    <s v="16"/>
    <n v="33"/>
    <x v="0"/>
    <n v="0.94"/>
    <n v="18.8"/>
    <s v="TRANSPORTE PROPIO"/>
  </r>
  <r>
    <n v="1002193373"/>
    <s v="UE01"/>
    <d v="2022-03-16T00:00:00"/>
    <d v="1899-12-30T08:10:00"/>
    <s v="012-024-00409458"/>
    <s v=""/>
    <s v=""/>
    <n v="0"/>
    <n v="0"/>
    <s v="ZPRC"/>
    <s v="2500107487"/>
    <s v="0000387995"/>
    <n v="8002806486"/>
    <n v="1002193373"/>
    <s v="15-00001118"/>
    <s v="TECHCEM"/>
    <n v="29.95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s v="18PAB4038"/>
    <s v="2"/>
    <s v="Sin Pallet"/>
    <n v="0"/>
    <n v="0"/>
    <x v="1"/>
    <n v="48800"/>
    <n v="29950"/>
    <n v="18850"/>
    <n v="0"/>
    <m/>
    <x v="1"/>
    <n v="16"/>
    <s v="16"/>
    <n v="29.95"/>
    <x v="0"/>
    <n v="0"/>
    <n v="0"/>
    <s v="TRANSCONCEM CIA. LTDA."/>
  </r>
  <r>
    <n v="1002193412"/>
    <s v="UE01"/>
    <d v="2022-03-16T00:00:00"/>
    <d v="1899-12-30T08:34:00"/>
    <s v="012-024-00409459"/>
    <s v="9000801131"/>
    <s v="012-022-00314133"/>
    <n v="1108.8"/>
    <n v="1243.2"/>
    <s v="ZPVN"/>
    <s v="40562899"/>
    <s v="0000388934"/>
    <n v="8002806534"/>
    <n v="1002193412"/>
    <s v="15-00001123"/>
    <s v="SELVALEGRE"/>
    <n v="160"/>
    <s v="BOL"/>
    <s v="10005140"/>
    <s v="QUISHPE QUISHPE MARIA DEL ROCIO"/>
    <s v="809639"/>
    <s v="FERRIKENS"/>
    <s v="QUITO"/>
    <s v="RIO SAN PEDRO 61-33"/>
    <s v="OPCUMB"/>
    <s v="O-Pichincha-Cumbaya"/>
    <m/>
    <x v="9"/>
    <x v="9"/>
    <s v="100020335"/>
    <s v="HARO LUIS"/>
    <s v="ZEMU"/>
    <s v="18UE743"/>
    <s v="2"/>
    <s v="Sin Pallet"/>
    <n v="0"/>
    <n v="0"/>
    <x v="0"/>
    <n v="12568.333000000001"/>
    <n v="8013.3329999999996"/>
    <n v="4555"/>
    <n v="73.599999999999994"/>
    <m/>
    <x v="9"/>
    <n v="16"/>
    <s v="16"/>
    <n v="8"/>
    <x v="0"/>
    <n v="0.45999999999999996"/>
    <n v="9.1999999999999993"/>
    <s v="SANJOPAS S.A."/>
  </r>
  <r>
    <n v="1002193412"/>
    <s v="UE01"/>
    <d v="2022-03-16T00:00:00"/>
    <d v="1899-12-30T08:34:00"/>
    <s v="012-024-00409460"/>
    <s v="9000801130"/>
    <s v="012-022-00314132"/>
    <n v="1386"/>
    <n v="1553.99"/>
    <s v="ZPVN"/>
    <s v="40562900"/>
    <s v="0000388933"/>
    <n v="8002806533"/>
    <n v="1002193412"/>
    <s v="15-00001123"/>
    <s v="SELVALEGRE"/>
    <n v="200"/>
    <s v="BOL"/>
    <s v="101624"/>
    <s v="ROMERO RODRIGUEZ BLANCA HERMINIA"/>
    <s v="802004"/>
    <s v="CUMBAYA"/>
    <s v="QUITO"/>
    <s v="PASANDO SEMAFORO DE CUMBAYA"/>
    <s v="OPCUMB"/>
    <s v="O-Pichincha-Cumbaya"/>
    <n v="113"/>
    <x v="9"/>
    <x v="9"/>
    <s v="100020335"/>
    <s v="HARO LUIS"/>
    <s v="ZEMU"/>
    <s v="18UE743"/>
    <s v="2"/>
    <s v="Sin Pallet"/>
    <n v="0"/>
    <n v="0"/>
    <x v="0"/>
    <n v="14571.666999999999"/>
    <n v="10016.666999999999"/>
    <n v="4555"/>
    <n v="92"/>
    <m/>
    <x v="9"/>
    <n v="16"/>
    <s v="16"/>
    <n v="10"/>
    <x v="0"/>
    <n v="0.46"/>
    <n v="9.1999999999999993"/>
    <s v="SANJOPAS S.A."/>
  </r>
  <r>
    <n v="1002193410"/>
    <s v="UE01"/>
    <d v="2022-03-16T00:00:00"/>
    <d v="1899-12-30T08:36:00"/>
    <s v="012-024-00409461"/>
    <s v="9000801133"/>
    <s v="012-022-00314135"/>
    <n v="233.25"/>
    <n v="261.52"/>
    <s v="ZPVN"/>
    <s v="40562873"/>
    <s v="P000031874"/>
    <n v="8002806531"/>
    <n v="1002193410"/>
    <s v="15-00001120"/>
    <s v="CAMPEON"/>
    <n v="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s v="18UE306"/>
    <s v="2"/>
    <s v="Sin Pallet"/>
    <n v="0"/>
    <n v="0"/>
    <x v="0"/>
    <n v="10748.529"/>
    <n v="2003.529"/>
    <n v="8745"/>
    <n v="30.4"/>
    <m/>
    <x v="10"/>
    <n v="16"/>
    <s v="16"/>
    <n v="2"/>
    <x v="0"/>
    <n v="0.76"/>
    <n v="15.2"/>
    <s v="TRANSPORTE PROPIO"/>
  </r>
  <r>
    <n v="1002193410"/>
    <s v="UE01"/>
    <d v="2022-03-16T00:00:00"/>
    <d v="1899-12-30T08:36:00"/>
    <s v="012-024-00409462"/>
    <s v="9000801132"/>
    <s v="012-022-00314134"/>
    <n v="4066.08"/>
    <n v="4558.92"/>
    <s v="ZPVN"/>
    <s v="40562872"/>
    <s v="P000031873"/>
    <n v="8002806532"/>
    <n v="1002193410"/>
    <s v="15-00001123"/>
    <s v="SELVALEGRE"/>
    <n v="6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40801.470999999998"/>
    <n v="32056.471000000001"/>
    <n v="8745"/>
    <n v="486.4"/>
    <m/>
    <x v="10"/>
    <n v="16"/>
    <s v="16"/>
    <n v="32"/>
    <x v="0"/>
    <n v="0.76"/>
    <n v="15.2"/>
    <s v="TRANSPORTE PROPIO"/>
  </r>
  <r>
    <n v="1002193396"/>
    <s v="UE01"/>
    <d v="2022-03-16T00:00:00"/>
    <d v="1899-12-30T08:42:00"/>
    <s v="012-024-00409463"/>
    <s v="9000801135"/>
    <s v="012-022-00314136"/>
    <n v="3235.2"/>
    <n v="3627.32"/>
    <s v="ZPVN"/>
    <s v="40562776"/>
    <s v="P000031852"/>
    <n v="8002806513"/>
    <n v="1002193396"/>
    <s v="15-00001123"/>
    <s v="SELVALEGRE"/>
    <n v="480"/>
    <s v="BOL"/>
    <s v="101628"/>
    <s v="COMERCIAL CANO LASTRA CIA. LTDA"/>
    <s v="801023"/>
    <s v="LOCAL TUMBACO"/>
    <s v="QUITO"/>
    <s v="FCO. DE ORELLANA S/N Y"/>
    <s v="OPTUMB"/>
    <s v="O-Pichincha-Tumbaco"/>
    <n v="110"/>
    <x v="11"/>
    <x v="11"/>
    <s v="100014920"/>
    <s v="AMAGUAYA HECTOR"/>
    <s v="ZEMT"/>
    <s v="18UE556"/>
    <s v="1"/>
    <s v="Con Pallet"/>
    <n v="0.05"/>
    <n v="24"/>
    <x v="0"/>
    <n v="40420"/>
    <n v="24050"/>
    <n v="16370"/>
    <n v="220.8"/>
    <m/>
    <x v="11"/>
    <n v="16"/>
    <s v="16"/>
    <n v="24"/>
    <x v="0"/>
    <n v="0.46"/>
    <n v="9.2000000000000011"/>
    <s v="TRAPSA C.A."/>
  </r>
  <r>
    <n v="1002193441"/>
    <s v="UE01"/>
    <d v="2022-03-16T00:00:00"/>
    <d v="1899-12-30T08:53:00"/>
    <s v="012-024-00409464"/>
    <s v="9000801137"/>
    <s v="012-022-00314137"/>
    <n v="2534.4"/>
    <n v="2841.59"/>
    <s v="ZPVN"/>
    <s v="40561596"/>
    <s v="0000387294"/>
    <n v="8002806558"/>
    <n v="1002193441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7010"/>
    <n v="18060"/>
    <n v="8950"/>
    <n v="68.400000000000006"/>
    <m/>
    <x v="12"/>
    <n v="16"/>
    <s v="16"/>
    <n v="18"/>
    <x v="0"/>
    <n v="0.19"/>
    <n v="3.8000000000000003"/>
    <s v="TRANSPORTE PROPIO"/>
  </r>
  <r>
    <n v="1002193453"/>
    <s v="UE01"/>
    <d v="2022-03-16T00:00:00"/>
    <d v="1899-12-30T09:14:00"/>
    <s v="012-024-00409465"/>
    <s v=""/>
    <s v=""/>
    <n v="0"/>
    <n v="0"/>
    <s v="ZPRC"/>
    <s v="2500107784"/>
    <s v="P000031901"/>
    <n v="8002806571"/>
    <n v="100219345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"/>
    <x v="13"/>
    <s v="100014839"/>
    <s v="MALDONADO WILZON"/>
    <s v="ZEMU"/>
    <s v="18UE723"/>
    <s v="2"/>
    <s v="Sin Pallet"/>
    <n v="0"/>
    <n v="0"/>
    <x v="0"/>
    <n v="27180"/>
    <n v="18020"/>
    <n v="9160"/>
    <n v="248.4"/>
    <m/>
    <x v="13"/>
    <n v="16"/>
    <s v="16"/>
    <n v="18"/>
    <x v="0"/>
    <n v="0.69000000000000006"/>
    <n v="13.8"/>
    <s v="ALQUINGA&amp;ALQUINGA"/>
  </r>
  <r>
    <n v="1002193473"/>
    <s v="UE01"/>
    <d v="2022-03-16T00:00:00"/>
    <d v="1899-12-30T09:23:00"/>
    <s v="012-024-00409466"/>
    <s v=""/>
    <s v=""/>
    <n v="0"/>
    <n v="0"/>
    <s v="ZPRC"/>
    <s v="2500107787"/>
    <s v="P000031909"/>
    <n v="8002806589"/>
    <n v="100219347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2"/>
    <x v="2"/>
    <s v="100015032"/>
    <s v="HEREDIA LUIS"/>
    <s v="ZEMU"/>
    <s v="18UE860"/>
    <s v="2"/>
    <s v="Sin Pallet"/>
    <n v="0"/>
    <n v="0"/>
    <x v="0"/>
    <n v="26990"/>
    <n v="18030"/>
    <n v="8960"/>
    <n v="248.4"/>
    <m/>
    <x v="2"/>
    <n v="16"/>
    <s v="16"/>
    <n v="18"/>
    <x v="0"/>
    <n v="0.69000000000000006"/>
    <n v="13.8"/>
    <s v="TRANSPORTE PROPIO"/>
  </r>
  <r>
    <n v="1002193482"/>
    <s v="UE01"/>
    <d v="2022-03-16T00:00:00"/>
    <d v="1899-12-30T09:49:00"/>
    <s v="012-024-00409467"/>
    <s v="9000801151"/>
    <s v="012-022-00314139"/>
    <n v="1278.53"/>
    <n v="1433.49"/>
    <s v="ZPVN"/>
    <s v="40562877"/>
    <s v="P000031877"/>
    <n v="8002806599"/>
    <n v="1002193482"/>
    <s v="15-00001115"/>
    <s v="ARMADURO"/>
    <n v="20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s v="18UE818"/>
    <s v="2"/>
    <s v="Sin Pallet"/>
    <n v="0"/>
    <n v="0"/>
    <x v="0"/>
    <n v="19024.241999999998"/>
    <n v="10024.242"/>
    <n v="9000"/>
    <n v="156"/>
    <m/>
    <x v="10"/>
    <n v="16"/>
    <s v="16"/>
    <n v="10"/>
    <x v="0"/>
    <n v="0.78"/>
    <n v="15.6"/>
    <s v="TRANSPORTE PROPIO"/>
  </r>
  <r>
    <n v="1002193482"/>
    <s v="UE01"/>
    <d v="2022-03-16T00:00:00"/>
    <d v="1899-12-30T09:49:00"/>
    <s v="012-024-00409468"/>
    <s v="9000801150"/>
    <s v="012-022-00314138"/>
    <n v="2922.49"/>
    <n v="3276.72"/>
    <s v="ZPVN"/>
    <s v="40562876"/>
    <s v="P000031876"/>
    <n v="8002806600"/>
    <n v="1002193482"/>
    <s v="15-00001123"/>
    <s v="SELVALEGRE"/>
    <n v="4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32055.758000000002"/>
    <n v="23055.758000000002"/>
    <n v="9000"/>
    <n v="358.8"/>
    <m/>
    <x v="10"/>
    <n v="16"/>
    <s v="16"/>
    <n v="23"/>
    <x v="0"/>
    <n v="0.78"/>
    <n v="15.6"/>
    <s v="TRANSPORTE PROPIO"/>
  </r>
  <r>
    <n v="1002193477"/>
    <s v="UE01"/>
    <d v="2022-03-16T00:00:00"/>
    <d v="1899-12-30T09:51:00"/>
    <s v="012-024-00409469"/>
    <s v="9000801153"/>
    <s v="012-022-00314140"/>
    <n v="2439.65"/>
    <n v="2735.35"/>
    <s v="ZPVN"/>
    <s v="40562997"/>
    <s v="P000031918"/>
    <n v="8002806593"/>
    <n v="1002193477"/>
    <s v="15-00001123"/>
    <s v="SELVALEGRE"/>
    <n v="360"/>
    <s v="BOL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14"/>
    <x v="14"/>
    <s v="100015134"/>
    <s v="NICOLALDE FABIAN"/>
    <s v="ZEMU"/>
    <s v="18UE744"/>
    <s v="2"/>
    <s v="Sin Pallet"/>
    <n v="0"/>
    <n v="0"/>
    <x v="0"/>
    <n v="27140"/>
    <n v="18080"/>
    <n v="9060"/>
    <n v="234"/>
    <m/>
    <x v="14"/>
    <n v="16"/>
    <s v="16"/>
    <n v="18"/>
    <x v="0"/>
    <n v="0.65"/>
    <n v="13"/>
    <s v="SANJOPAS S.A."/>
  </r>
  <r>
    <n v="1002193489"/>
    <s v="UE01"/>
    <d v="2022-03-16T00:00:00"/>
    <d v="1899-12-30T09:55:00"/>
    <s v="012-024-00409470"/>
    <s v="9000801156"/>
    <s v="012-022-00314141"/>
    <n v="4268.8"/>
    <n v="4786.21"/>
    <s v="ZPVN"/>
    <s v="40563018"/>
    <s v="0000389029"/>
    <n v="8002806608"/>
    <n v="1002193489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s v="18UE356"/>
    <s v="1"/>
    <s v="Con Pallet"/>
    <n v="0.05"/>
    <n v="32"/>
    <x v="0"/>
    <n v="50610"/>
    <n v="32040"/>
    <n v="18570"/>
    <n v="659.2"/>
    <m/>
    <x v="15"/>
    <n v="16"/>
    <s v="16"/>
    <n v="32"/>
    <x v="0"/>
    <n v="1.03"/>
    <n v="20.6"/>
    <s v="SANJOPAS S.A."/>
  </r>
  <r>
    <n v="1002193502"/>
    <s v="UE01"/>
    <d v="2022-03-16T00:00:00"/>
    <d v="1899-12-30T09:56:00"/>
    <s v="012-024-00409471"/>
    <s v=""/>
    <s v=""/>
    <n v="0"/>
    <n v="0"/>
    <s v="ZPRC"/>
    <s v="2500107679"/>
    <s v="P000031821"/>
    <n v="8002806622"/>
    <n v="1002193502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060"/>
    <n v="24020"/>
    <n v="14040"/>
    <n v="259.2"/>
    <m/>
    <x v="6"/>
    <n v="16"/>
    <s v="16"/>
    <n v="24"/>
    <x v="0"/>
    <n v="0.53999999999999992"/>
    <n v="10.799999999999999"/>
    <s v="WILLYTRUCK S.A."/>
  </r>
  <r>
    <n v="1002193509"/>
    <s v="UE01"/>
    <d v="2022-03-16T00:00:00"/>
    <d v="1899-12-30T10:18:00"/>
    <s v="012-024-00409472"/>
    <s v="9000801158"/>
    <s v="012-022-00314142"/>
    <n v="2329.7199999999998"/>
    <n v="2612.1"/>
    <s v="ZPVN"/>
    <s v="40562971"/>
    <s v="P000031910"/>
    <n v="8002806630"/>
    <n v="1002193509"/>
    <s v="15-00001123"/>
    <s v="SELVALEGRE"/>
    <n v="36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16"/>
    <x v="16"/>
    <s v="100022266"/>
    <s v="CALDERON REYES SEGUNDO JORGE"/>
    <s v="ZEMU"/>
    <s v="18UE711"/>
    <s v="2"/>
    <s v="Sin Pallet"/>
    <n v="0"/>
    <n v="0"/>
    <x v="0"/>
    <n v="27100"/>
    <n v="18020"/>
    <n v="9080"/>
    <n v="338.4"/>
    <m/>
    <x v="16"/>
    <n v="16"/>
    <s v="16"/>
    <n v="18"/>
    <x v="0"/>
    <n v="0.94"/>
    <n v="18.799999999999997"/>
    <s v="LA ARMENIA S.A."/>
  </r>
  <r>
    <n v="1002193520"/>
    <s v="UE01"/>
    <d v="2022-03-16T00:00:00"/>
    <d v="1899-12-30T10:23:00"/>
    <s v="012-024-00409473"/>
    <s v=""/>
    <s v=""/>
    <n v="0"/>
    <n v="0"/>
    <s v="ZPRC"/>
    <s v="2500107797"/>
    <s v="P000031934"/>
    <n v="8002806645"/>
    <n v="1002193520"/>
    <s v="15-00001115"/>
    <s v="ARMADURO"/>
    <n v="160"/>
    <s v="BOL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s v="18UE902"/>
    <s v="2"/>
    <s v="Sin Pallet"/>
    <n v="0"/>
    <n v="0"/>
    <x v="0"/>
    <n v="12393.333000000001"/>
    <n v="8013.3329999999996"/>
    <n v="4380"/>
    <n v="110.4"/>
    <m/>
    <x v="17"/>
    <n v="16"/>
    <s v="16"/>
    <n v="8"/>
    <x v="0"/>
    <n v="0.69000000000000006"/>
    <n v="13.8"/>
    <s v="TRANSPORTE PROPIO"/>
  </r>
  <r>
    <n v="1002193520"/>
    <s v="UE01"/>
    <d v="2022-03-16T00:00:00"/>
    <d v="1899-12-30T10:23:00"/>
    <s v="012-024-00409474"/>
    <s v=""/>
    <s v=""/>
    <n v="0"/>
    <n v="0"/>
    <s v="ZPRC"/>
    <s v="2500107796"/>
    <s v="P000031933"/>
    <n v="8002806644"/>
    <n v="1002193520"/>
    <s v="15-00001123"/>
    <s v="SELVALEGRE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14396.666999999999"/>
    <n v="10016.666999999999"/>
    <n v="4380"/>
    <n v="138"/>
    <m/>
    <x v="17"/>
    <n v="16"/>
    <s v="16"/>
    <n v="10"/>
    <x v="0"/>
    <n v="0.69"/>
    <n v="13.8"/>
    <s v="TRANSPORTE PROPIO"/>
  </r>
  <r>
    <n v="1002193487"/>
    <s v="UE01"/>
    <d v="2022-03-16T00:00:00"/>
    <d v="1899-12-30T10:31:00"/>
    <s v="012-024-00409475"/>
    <s v="9000801171"/>
    <s v="012-022-00314143"/>
    <n v="4268.8"/>
    <n v="4786.21"/>
    <s v="ZPVN"/>
    <s v="40563018"/>
    <s v="0000389027"/>
    <n v="8002806605"/>
    <n v="100219348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8"/>
    <x v="18"/>
    <s v="100019606"/>
    <s v="MORALES SANTIAGO"/>
    <s v="ZETT"/>
    <s v="18UE668"/>
    <s v="1"/>
    <s v="Con Pallet"/>
    <n v="0.05"/>
    <n v="32"/>
    <x v="0"/>
    <n v="50970"/>
    <n v="32050"/>
    <n v="18920"/>
    <n v="659.2"/>
    <m/>
    <x v="18"/>
    <n v="16"/>
    <s v="16"/>
    <n v="32"/>
    <x v="0"/>
    <n v="1.03"/>
    <n v="20.6"/>
    <s v="LA ARMENIA S.A."/>
  </r>
  <r>
    <n v="1002193492"/>
    <s v="UE01"/>
    <d v="2022-03-16T00:00:00"/>
    <d v="1899-12-30T10:32:00"/>
    <s v="012-024-00409476"/>
    <s v="9000801178"/>
    <s v="012-022-00314144"/>
    <n v="4371.2"/>
    <n v="4901.01"/>
    <s v="ZPVN"/>
    <s v="40562827"/>
    <s v="0000389002"/>
    <n v="8002806612"/>
    <n v="1002193492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19"/>
    <x v="19"/>
    <s v="100019674"/>
    <s v="CHAMBA BRAYAN"/>
    <s v="ZETT"/>
    <s v="18UE583"/>
    <s v="1"/>
    <s v="Con Pallet"/>
    <n v="0.05"/>
    <n v="32"/>
    <x v="0"/>
    <n v="50150"/>
    <n v="32040"/>
    <n v="18110"/>
    <n v="371.2"/>
    <m/>
    <x v="19"/>
    <n v="16"/>
    <s v="16"/>
    <n v="32"/>
    <x v="0"/>
    <n v="0.57999999999999996"/>
    <n v="11.6"/>
    <s v="LIDENORTI S.A."/>
  </r>
  <r>
    <n v="1002193516"/>
    <s v="UE01"/>
    <d v="2022-03-16T00:00:00"/>
    <d v="1899-12-30T10:37:00"/>
    <s v="012-024-00409477"/>
    <s v="9000801220"/>
    <s v="012-022-00314145"/>
    <n v="3153.6"/>
    <n v="3535.83"/>
    <s v="ZPVN"/>
    <s v="40562799"/>
    <s v="0000388787"/>
    <n v="8002806640"/>
    <n v="1002193516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20"/>
    <x v="20"/>
    <s v="100015045"/>
    <s v="MORAN JOSE"/>
    <s v="ZEMT"/>
    <s v="18UE912"/>
    <s v="2"/>
    <s v="Sin Pallet"/>
    <n v="0"/>
    <n v="0"/>
    <x v="0"/>
    <n v="39630"/>
    <n v="24030"/>
    <n v="15600"/>
    <n v="355.2"/>
    <m/>
    <x v="20"/>
    <n v="16"/>
    <s v="16"/>
    <n v="24"/>
    <x v="0"/>
    <n v="0.74"/>
    <n v="14.799999999999999"/>
    <s v="TRANSSJQ S.A."/>
  </r>
  <r>
    <n v="1002193533"/>
    <s v="UE01"/>
    <d v="2022-03-16T00:00:00"/>
    <d v="1899-12-30T10:40:00"/>
    <s v="012-024-00409478"/>
    <s v=""/>
    <s v=""/>
    <n v="0"/>
    <n v="0"/>
    <s v="ZPRC"/>
    <s v="2500107793"/>
    <s v="P000031927"/>
    <n v="8002806659"/>
    <n v="1002193533"/>
    <s v="15-00001115"/>
    <s v="ARMADURO"/>
    <n v="280"/>
    <s v="BOL"/>
    <s v="101633"/>
    <s v="CAMPAÑA MALDONADO MIGUEL ANGEL"/>
    <s v="806465"/>
    <s v="BODEGA SACOS BRAZALES PATRICIO NUÑE"/>
    <s v="LATACUNGA"/>
    <s v="AV 10 DE AGOSTO"/>
    <s v="OXLATA"/>
    <s v="O-Cotopaxi-Latacunga"/>
    <m/>
    <x v="21"/>
    <x v="21"/>
    <s v="10000371"/>
    <s v="PERUGACHI MORENO DARWIN SANTIAGO"/>
    <s v="ZEMU"/>
    <s v="18UE634"/>
    <s v="2"/>
    <s v="Sin Pallet"/>
    <n v="0"/>
    <n v="0"/>
    <x v="0"/>
    <n v="18608.888999999999"/>
    <n v="14038.888999999999"/>
    <n v="4570"/>
    <n v="207.2"/>
    <m/>
    <x v="21"/>
    <n v="16"/>
    <s v="16"/>
    <n v="14"/>
    <x v="0"/>
    <n v="0.74"/>
    <n v="14.799999999999999"/>
    <s v="TRIMPESAS S.A."/>
  </r>
  <r>
    <n v="1002193533"/>
    <s v="UE01"/>
    <d v="2022-03-16T00:00:00"/>
    <d v="1899-12-30T10:40:00"/>
    <s v="012-024-00409479"/>
    <s v=""/>
    <s v=""/>
    <n v="0"/>
    <n v="0"/>
    <s v="ZPRC"/>
    <s v="2500107792"/>
    <s v="P000031926"/>
    <n v="8002806658"/>
    <n v="1002193533"/>
    <s v="15-00001123"/>
    <s v="SELVALEGRE"/>
    <n v="8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1"/>
    <x v="21"/>
    <s v="10000371"/>
    <s v="PERUGACHI MORENO DARWIN SANTIAGO"/>
    <s v="ZEMU"/>
    <s v="18UE634"/>
    <s v="2"/>
    <s v="Sin Pallet"/>
    <n v="0"/>
    <n v="0"/>
    <x v="0"/>
    <n v="8581.1110000000008"/>
    <n v="4011.1109999999999"/>
    <n v="4570"/>
    <n v="59.2"/>
    <m/>
    <x v="21"/>
    <n v="16"/>
    <s v="16"/>
    <n v="4"/>
    <x v="0"/>
    <n v="0.74"/>
    <n v="14.8"/>
    <s v="TRIMPESAS S.A."/>
  </r>
  <r>
    <n v="1002193548"/>
    <s v="UE01"/>
    <d v="2022-03-16T00:00:00"/>
    <d v="1899-12-30T10:45:00"/>
    <s v="012-024-00409480"/>
    <s v="9000801272"/>
    <s v="012-022-00314146"/>
    <n v="2070"/>
    <n v="2320.9"/>
    <s v="ZPVN"/>
    <s v="40562520"/>
    <s v="0000388454"/>
    <n v="8002806671"/>
    <n v="1002193548"/>
    <s v="15-00001120"/>
    <s v="CAMPEON"/>
    <n v="360"/>
    <s v="BOL"/>
    <s v="101664"/>
    <s v="ACERIA DEL ECUADOR C.A. ADELCA"/>
    <s v="800671"/>
    <s v="GLADIS CARRAZCO"/>
    <s v="RIOBAMBA"/>
    <s v="ENTRADA A RIOBAMBA"/>
    <s v="OHRIOB"/>
    <s v="O-Chimborazo-Riobamba"/>
    <n v="303"/>
    <x v="9"/>
    <x v="9"/>
    <s v="100014857"/>
    <s v="PASPUEZAN WILSON"/>
    <s v="ZEMU"/>
    <s v="18UE346"/>
    <s v="2"/>
    <s v="Sin Pallet"/>
    <n v="0"/>
    <n v="0"/>
    <x v="0"/>
    <n v="27110"/>
    <n v="18020"/>
    <n v="9090"/>
    <n v="399.6"/>
    <m/>
    <x v="9"/>
    <n v="16"/>
    <s v="16"/>
    <n v="18"/>
    <x v="0"/>
    <n v="1.1100000000000001"/>
    <n v="22.200000000000003"/>
    <s v="LIDENORTI S.A."/>
  </r>
  <r>
    <n v="1002193557"/>
    <s v="UE01"/>
    <d v="2022-03-16T00:00:00"/>
    <d v="1899-12-30T10:47:00"/>
    <s v="012-024-00409481"/>
    <s v="9000801276"/>
    <s v="012-022-00314148"/>
    <n v="1941.63"/>
    <n v="2176.9699999999998"/>
    <s v="ZPVN"/>
    <s v="40562995"/>
    <s v="P000031917"/>
    <n v="8002806682"/>
    <n v="1002193557"/>
    <s v="15-00001115"/>
    <s v="ARMADURO"/>
    <n v="280"/>
    <s v="BOL"/>
    <s v="101476"/>
    <s v="PAZ RUIZ LUIS ALFONSO ESTANISLAO"/>
    <s v="801923"/>
    <s v="BODEGA PAZ LUIS"/>
    <s v="COTACACHI"/>
    <s v="9 DE OCTUBRE S/N Y"/>
    <s v="OICOTA"/>
    <s v="O-Imbabura-Cotacachi"/>
    <m/>
    <x v="22"/>
    <x v="22"/>
    <s v="100016661"/>
    <s v="BENALCAZAR MILTON"/>
    <s v="ZEMU"/>
    <s v="18UE389"/>
    <s v="2"/>
    <s v="Sin Pallet"/>
    <n v="0"/>
    <n v="0"/>
    <x v="0"/>
    <n v="18655"/>
    <n v="14070"/>
    <n v="4585"/>
    <n v="42"/>
    <m/>
    <x v="22"/>
    <n v="16"/>
    <s v="16"/>
    <n v="14"/>
    <x v="0"/>
    <n v="0.15"/>
    <n v="3"/>
    <s v="TRANINTAGSA S.A."/>
  </r>
  <r>
    <n v="1002193557"/>
    <s v="UE01"/>
    <d v="2022-03-16T00:00:00"/>
    <d v="1899-12-30T10:47:00"/>
    <s v="012-024-00409482"/>
    <s v="9000801275"/>
    <s v="012-022-00314147"/>
    <n v="505.9"/>
    <n v="567.22"/>
    <s v="ZPVN"/>
    <s v="40562994"/>
    <s v="P000031916"/>
    <n v="8002806681"/>
    <n v="1002193557"/>
    <s v="15-00001120"/>
    <s v="CAMPEON"/>
    <n v="80"/>
    <s v="BOL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16661"/>
    <s v="BENALCAZAR MILTON"/>
    <s v="ZEMU"/>
    <s v="18UE389"/>
    <s v="2"/>
    <s v="Sin Pallet"/>
    <n v="0"/>
    <n v="0"/>
    <x v="0"/>
    <n v="8605"/>
    <n v="4020"/>
    <n v="4585"/>
    <n v="12"/>
    <m/>
    <x v="22"/>
    <n v="16"/>
    <s v="16"/>
    <n v="4"/>
    <x v="0"/>
    <n v="0.15"/>
    <n v="3"/>
    <s v="TRANINTAGSA S.A."/>
  </r>
  <r>
    <n v="1002193567"/>
    <s v="UE01"/>
    <d v="2022-03-16T00:00:00"/>
    <d v="1899-12-30T10:57:00"/>
    <s v="012-024-00409483"/>
    <s v="9000801278"/>
    <s v="012-022-00314150"/>
    <n v="818.53"/>
    <n v="917.74"/>
    <s v="ZPVN"/>
    <s v="40563005"/>
    <s v="0000389014"/>
    <n v="8002806693"/>
    <n v="1002193567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10426.666999999999"/>
    <n v="6016.6670000000004"/>
    <n v="4410"/>
    <n v="39.6"/>
    <m/>
    <x v="23"/>
    <n v="16"/>
    <s v="16"/>
    <n v="6"/>
    <x v="0"/>
    <n v="0.33"/>
    <n v="6.6000000000000005"/>
    <s v="TRANSPORTE PROPIO"/>
  </r>
  <r>
    <n v="1002193567"/>
    <s v="UE01"/>
    <d v="2022-03-16T00:00:00"/>
    <d v="1899-12-30T10:57:00"/>
    <s v="012-024-00409484"/>
    <s v="9000801277"/>
    <s v="012-022-00314149"/>
    <n v="1629.94"/>
    <n v="1827.5"/>
    <s v="ZPVN"/>
    <s v="40563005"/>
    <s v="0000389013"/>
    <n v="8002806694"/>
    <n v="100219356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6443.332999999999"/>
    <n v="12033.333000000001"/>
    <n v="4410"/>
    <n v="79.2"/>
    <m/>
    <x v="23"/>
    <n v="16"/>
    <s v="16"/>
    <n v="12"/>
    <x v="0"/>
    <n v="0.33"/>
    <n v="6.6000000000000005"/>
    <s v="TRANSPORTE PROPIO"/>
  </r>
  <r>
    <n v="1002193491"/>
    <s v="UE01"/>
    <d v="2022-03-16T00:00:00"/>
    <d v="1899-12-30T11:04:00"/>
    <s v="012-024-00409485"/>
    <s v="9000801283"/>
    <s v="012-022-00314152"/>
    <n v="1560"/>
    <n v="1749.08"/>
    <s v="ZPVN"/>
    <s v="40562985"/>
    <s v="P000031913"/>
    <n v="8002806611"/>
    <n v="1002193491"/>
    <s v="15-00001119"/>
    <s v="CAMPEON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m/>
    <x v="24"/>
    <x v="24"/>
    <s v="100014929"/>
    <s v="YEPEZ PATRICIO"/>
    <s v="ZETT"/>
    <s v="18UE854"/>
    <s v="1"/>
    <s v="Con Pallet"/>
    <n v="0.05"/>
    <n v="12"/>
    <x v="0"/>
    <n v="20986.25"/>
    <n v="12011.25"/>
    <n v="8975"/>
    <n v="216"/>
    <m/>
    <x v="24"/>
    <n v="16"/>
    <s v="16"/>
    <n v="12"/>
    <x v="0"/>
    <n v="0.9"/>
    <n v="18"/>
    <s v="LIDENORTI S.A."/>
  </r>
  <r>
    <n v="1002193491"/>
    <s v="UE01"/>
    <d v="2022-03-16T00:00:00"/>
    <d v="1899-12-30T11:04:00"/>
    <s v="012-024-00409486"/>
    <s v="9000801282"/>
    <s v="012-022-00314151"/>
    <n v="2708"/>
    <n v="3036.23"/>
    <s v="ZPVN"/>
    <s v="40562986"/>
    <s v="P000031914"/>
    <n v="8002806610"/>
    <n v="1002193491"/>
    <s v="15-00001124"/>
    <s v="SELVALEGRE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24"/>
    <x v="24"/>
    <s v="100014929"/>
    <s v="YEPEZ PATRICIO"/>
    <s v="ZETT"/>
    <s v="18UE854"/>
    <s v="1"/>
    <s v="Con Pallet"/>
    <n v="0.05"/>
    <n v="20"/>
    <x v="0"/>
    <n v="28993.75"/>
    <n v="20018.75"/>
    <n v="8975"/>
    <n v="360"/>
    <m/>
    <x v="24"/>
    <n v="16"/>
    <s v="16"/>
    <n v="20"/>
    <x v="0"/>
    <n v="0.9"/>
    <n v="18"/>
    <s v="LIDENORTI S.A."/>
  </r>
  <r>
    <n v="1002193587"/>
    <s v="UE01"/>
    <d v="2022-03-16T00:00:00"/>
    <d v="1899-12-30T11:10:00"/>
    <s v="012-024-00409487"/>
    <s v="9000801286"/>
    <s v="012-022-00314154"/>
    <n v="1067.2"/>
    <n v="1196.55"/>
    <s v="ZPVN"/>
    <s v="40562879"/>
    <s v="0000388915"/>
    <n v="8002806721"/>
    <n v="1002193587"/>
    <s v="15-00001115"/>
    <s v="ARMADURO"/>
    <n v="16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4500"/>
    <n v="8020"/>
    <n v="6480"/>
    <n v="110.4"/>
    <m/>
    <x v="25"/>
    <n v="16"/>
    <s v="16"/>
    <n v="8"/>
    <x v="0"/>
    <n v="0.69000000000000006"/>
    <n v="13.8"/>
    <s v="TRANSPORTE PROPIO"/>
  </r>
  <r>
    <n v="1002193587"/>
    <s v="UE01"/>
    <d v="2022-03-16T00:00:00"/>
    <d v="1899-12-30T11:10:00"/>
    <s v="012-024-00409488"/>
    <s v="9000801285"/>
    <s v="012-022-00314153"/>
    <n v="2121.6"/>
    <n v="2378.75"/>
    <s v="ZPVN"/>
    <s v="40562880"/>
    <s v="0000388914"/>
    <n v="8002806722"/>
    <n v="1002193587"/>
    <s v="15-00001123"/>
    <s v="SELVALEGRE"/>
    <n v="3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2520"/>
    <n v="16040"/>
    <n v="6480"/>
    <n v="236.8"/>
    <m/>
    <x v="25"/>
    <n v="16"/>
    <s v="16"/>
    <n v="16"/>
    <x v="0"/>
    <n v="0.74"/>
    <n v="14.8"/>
    <s v="TRANSPORTE PROPIO"/>
  </r>
  <r>
    <n v="1002193551"/>
    <s v="UE01"/>
    <d v="2022-03-16T00:00:00"/>
    <d v="1899-12-30T11:12:00"/>
    <s v="012-024-00409489"/>
    <s v="9000801292"/>
    <s v="012-022-00314155"/>
    <n v="3253.99"/>
    <n v="3648.4"/>
    <s v="ZPVN"/>
    <s v="40561563"/>
    <s v="0000387206"/>
    <n v="8002806674"/>
    <n v="1002193551"/>
    <s v="15-00001121"/>
    <s v="GLADIADOR"/>
    <n v="32.07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430"/>
    <n v="32070"/>
    <n v="19360"/>
    <n v="0"/>
    <m/>
    <x v="3"/>
    <n v="16"/>
    <s v="16"/>
    <n v="32.07"/>
    <x v="0"/>
    <n v="0"/>
    <n v="0"/>
    <s v="XAVIER VALENZUELA"/>
  </r>
  <r>
    <n v="1002193539"/>
    <s v="UE01"/>
    <d v="2022-03-16T00:00:00"/>
    <d v="1899-12-30T11:15:00"/>
    <s v="012-024-00409490"/>
    <s v=""/>
    <s v=""/>
    <n v="0"/>
    <n v="0"/>
    <s v="ZPRC"/>
    <s v="2500107765"/>
    <s v="P000031865"/>
    <n v="8002806663"/>
    <n v="1002193539"/>
    <s v="15-00000218"/>
    <s v="MAGNO HE"/>
    <n v="31.3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560"/>
    <n v="31310"/>
    <n v="19250"/>
    <n v="0"/>
    <m/>
    <x v="3"/>
    <n v="16"/>
    <s v="16"/>
    <n v="31.31"/>
    <x v="0"/>
    <n v="0"/>
    <n v="0"/>
    <s v="UNICON"/>
  </r>
  <r>
    <n v="1002193530"/>
    <s v="UE01"/>
    <d v="2022-03-16T00:00:00"/>
    <d v="1899-12-30T11:19:00"/>
    <s v="012-024-00409491"/>
    <s v="9000800888"/>
    <s v="013-020-00047692"/>
    <n v="3302.4"/>
    <n v="3702.67"/>
    <s v="ZPDF"/>
    <s v="70176037"/>
    <s v="0000388838"/>
    <n v="8002806656"/>
    <n v="1002193530"/>
    <s v="15-00001124"/>
    <s v="SELVALEGRE ANTIHUMEDAD"/>
    <n v="480"/>
    <s v="BOL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28"/>
    <x v="28"/>
    <s v="100019281"/>
    <s v="GRANDA BYRON"/>
    <s v="ZEMT"/>
    <s v="18UE680"/>
    <s v="2"/>
    <s v="Sin Pallet"/>
    <n v="0"/>
    <n v="0"/>
    <x v="0"/>
    <n v="37770"/>
    <n v="24010"/>
    <n v="13760"/>
    <n v="403.2"/>
    <s v="ajuste 76,80 pago de la guia 405582 viaje a ambato y luego le regresan a latacunga"/>
    <x v="26"/>
    <n v="16"/>
    <s v="16"/>
    <n v="24"/>
    <x v="0"/>
    <n v="0.84"/>
    <n v="16.8"/>
    <s v="TRIMPESAS S.A."/>
  </r>
  <r>
    <n v="1002193610"/>
    <s v="UE01"/>
    <d v="2022-03-16T00:00:00"/>
    <d v="1899-12-30T11:20:00"/>
    <s v="012-024-00409492"/>
    <s v="9000801295"/>
    <s v="012-022-00314157"/>
    <n v="4054.8"/>
    <n v="4546.2700000000004"/>
    <s v="ZPVN"/>
    <s v="40562981"/>
    <s v="P000031911"/>
    <n v="8002806746"/>
    <n v="1002193610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9963.332999999999"/>
    <n v="31103.332999999999"/>
    <n v="8860"/>
    <n v="458.8"/>
    <m/>
    <x v="27"/>
    <n v="16"/>
    <s v="16"/>
    <n v="31"/>
    <x v="0"/>
    <n v="0.74"/>
    <n v="14.8"/>
    <s v="TRANSPORTE PROPIO"/>
  </r>
  <r>
    <n v="1002193610"/>
    <s v="UE01"/>
    <d v="2022-03-16T00:00:00"/>
    <d v="1899-12-30T11:20:00"/>
    <s v="012-024-00409493"/>
    <s v="9000801294"/>
    <s v="012-022-00314156"/>
    <n v="260"/>
    <n v="291.51"/>
    <s v="ZPVN"/>
    <s v="40562982"/>
    <s v="P000031912"/>
    <n v="8002806747"/>
    <n v="1002193610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66.666999999999"/>
    <n v="2006.6669999999999"/>
    <n v="8860"/>
    <n v="29.6"/>
    <m/>
    <x v="27"/>
    <n v="16"/>
    <s v="16"/>
    <n v="2"/>
    <x v="0"/>
    <n v="0.74"/>
    <n v="14.8"/>
    <s v="TRANSPORTE PROPIO"/>
  </r>
  <r>
    <n v="1002193503"/>
    <s v="UE01"/>
    <d v="2022-03-16T00:00:00"/>
    <d v="1899-12-30T11:29:00"/>
    <s v="012-024-00409494"/>
    <s v="9000801298"/>
    <s v="012-022-00314158"/>
    <n v="4102.3999999999996"/>
    <n v="4599.6400000000003"/>
    <s v="ZPVN"/>
    <s v="40563018"/>
    <s v="0000389030"/>
    <n v="8002806623"/>
    <n v="1002193503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30"/>
    <x v="30"/>
    <s v="100015103"/>
    <s v="CUASCOTA JUAN"/>
    <s v="ZETT"/>
    <s v="18UE742"/>
    <s v="1"/>
    <s v="Con Pallet"/>
    <n v="0.05"/>
    <n v="32"/>
    <x v="0"/>
    <n v="50840"/>
    <n v="32060"/>
    <n v="18780"/>
    <n v="659.2"/>
    <m/>
    <x v="28"/>
    <n v="16"/>
    <s v="16"/>
    <n v="32"/>
    <x v="0"/>
    <n v="1.03"/>
    <n v="20.6"/>
    <s v="TRANSALMEIDA"/>
  </r>
  <r>
    <n v="1002193598"/>
    <s v="UE01"/>
    <d v="2022-03-16T00:00:00"/>
    <d v="1899-12-30T11:32:00"/>
    <s v="012-024-00409495"/>
    <s v="9000801299"/>
    <s v="012-022-00314159"/>
    <n v="2401.1999999999998"/>
    <n v="2692.24"/>
    <s v="ZPVN"/>
    <s v="40563021"/>
    <s v="P000031931"/>
    <n v="8002806733"/>
    <n v="1002193598"/>
    <s v="15-00001124"/>
    <s v="SELVALEGRE ANTIHUMEDAD"/>
    <n v="36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31"/>
    <x v="31"/>
    <s v="100014899"/>
    <s v="PILLAJO LUIS"/>
    <s v="ZEMU"/>
    <s v="18UE517"/>
    <s v="2"/>
    <s v="Sin Pallet"/>
    <n v="0"/>
    <n v="0"/>
    <x v="0"/>
    <n v="27020"/>
    <n v="18000"/>
    <n v="9020"/>
    <n v="370.8"/>
    <m/>
    <x v="29"/>
    <n v="16"/>
    <s v="16"/>
    <n v="18"/>
    <x v="0"/>
    <n v="1.03"/>
    <n v="20.6"/>
    <s v="SANJOPAS S.A."/>
  </r>
  <r>
    <n v="1002193620"/>
    <s v="UE01"/>
    <d v="2022-03-16T00:00:00"/>
    <d v="1899-12-30T11:34:00"/>
    <s v="012-024-00409496"/>
    <s v=""/>
    <s v=""/>
    <n v="0"/>
    <n v="0"/>
    <s v="ZPRC"/>
    <s v="2500107788"/>
    <s v="P000031915"/>
    <n v="8002806754"/>
    <n v="1002193620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70"/>
    <n v="34080"/>
    <n v="17790"/>
    <n v="346.8"/>
    <m/>
    <x v="7"/>
    <n v="16"/>
    <s v="16"/>
    <n v="34"/>
    <x v="0"/>
    <n v="0.51"/>
    <n v="10.200000000000001"/>
    <s v="TRANSPORTE PROPIO"/>
  </r>
  <r>
    <n v="1002193607"/>
    <s v="UE01"/>
    <d v="2022-03-16T00:00:00"/>
    <d v="1899-12-30T11:39:00"/>
    <s v="012-024-00409497"/>
    <s v="9000801302"/>
    <s v="012-022-00314160"/>
    <n v="4448.3999999999996"/>
    <n v="4987.58"/>
    <s v="ZPVN"/>
    <s v="40563022"/>
    <s v="P000031932"/>
    <n v="8002806743"/>
    <n v="1002193607"/>
    <s v="15-00001123"/>
    <s v="SELVALEGRE"/>
    <n v="660"/>
    <s v="BOL"/>
    <s v="101500"/>
    <s v="DISTRIBUIDORA ROSERO S.C.C."/>
    <s v="809735"/>
    <s v="FERRETERIA CAMILA"/>
    <s v="QUITO"/>
    <s v="CALLE E"/>
    <s v="OPLAEC"/>
    <s v="O-Pichincha-Laecuatoriana"/>
    <n v="130"/>
    <x v="32"/>
    <x v="32"/>
    <s v="100014921"/>
    <s v="QUILUMBAQUIN BENJAMIN"/>
    <s v="ZETT"/>
    <s v="18UE557"/>
    <s v="2"/>
    <s v="Sin Pallet"/>
    <n v="0"/>
    <n v="0"/>
    <x v="0"/>
    <n v="51000"/>
    <n v="33150"/>
    <n v="17850"/>
    <n v="336.6"/>
    <m/>
    <x v="30"/>
    <n v="16"/>
    <s v="16"/>
    <n v="33"/>
    <x v="0"/>
    <n v="0.51"/>
    <n v="10.200000000000001"/>
    <s v="TRIMPESAS S.A."/>
  </r>
  <r>
    <n v="1002193600"/>
    <s v="UE01"/>
    <d v="2022-03-16T00:00:00"/>
    <d v="1899-12-30T11:40:00"/>
    <s v="012-024-00409498"/>
    <s v="9000801303"/>
    <s v="012-022-00314161"/>
    <n v="2138.4"/>
    <n v="2397.59"/>
    <s v="ZPVN"/>
    <s v="40563032"/>
    <s v="0000389051"/>
    <n v="8002806735"/>
    <n v="1002193600"/>
    <s v="15-00001119"/>
    <s v="CAMPEON ANTIHUMEDAD"/>
    <n v="360"/>
    <s v="BOL"/>
    <s v="101664"/>
    <s v="ACERIA DEL ECUADOR C.A. ADELCA"/>
    <s v="807687"/>
    <s v="QUILUMBA EDGAR"/>
    <s v="QUEVEDO"/>
    <s v="AV WALTER ANDRADE"/>
    <s v="ORQUEV"/>
    <s v="O-Losrios-Quevedo"/>
    <n v="345"/>
    <x v="33"/>
    <x v="33"/>
    <s v="100014931"/>
    <s v="VACA GALO"/>
    <s v="ZEMU"/>
    <s v="18UE737"/>
    <s v="2"/>
    <s v="Sin Pallet"/>
    <n v="0"/>
    <n v="0"/>
    <x v="0"/>
    <n v="27020"/>
    <n v="18000"/>
    <n v="9020"/>
    <n v="370.8"/>
    <m/>
    <x v="31"/>
    <n v="16"/>
    <s v="16"/>
    <n v="18"/>
    <x v="0"/>
    <n v="1.03"/>
    <n v="20.6"/>
    <s v="TRANSPORTE PESADO CIAPRUTE S.A."/>
  </r>
  <r>
    <n v="1002193563"/>
    <s v="UE01"/>
    <d v="2022-03-16T00:00:00"/>
    <d v="1899-12-30T11:43:00"/>
    <s v="012-024-00409499"/>
    <s v=""/>
    <s v=""/>
    <n v="0"/>
    <n v="0"/>
    <s v="ZPRC"/>
    <s v="2500107804"/>
    <s v="P000031947"/>
    <n v="8002806688"/>
    <n v="1002193563"/>
    <s v="15-00000218"/>
    <s v="MAGNO HE"/>
    <n v="30.4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100"/>
    <n v="30450"/>
    <n v="18650"/>
    <n v="0"/>
    <m/>
    <x v="3"/>
    <n v="16"/>
    <s v="16"/>
    <n v="30.45"/>
    <x v="0"/>
    <n v="0"/>
    <n v="0"/>
    <s v="UNICON"/>
  </r>
  <r>
    <n v="1002193615"/>
    <s v="UE01"/>
    <d v="2022-03-16T00:00:00"/>
    <d v="1899-12-30T11:45:00"/>
    <s v="012-024-00409500"/>
    <s v="9000801307"/>
    <s v="012-022-00314162"/>
    <n v="4537.37"/>
    <n v="5087.32"/>
    <s v="ZPVN"/>
    <s v="40563049"/>
    <s v="P000031946"/>
    <n v="8002806752"/>
    <n v="1002193615"/>
    <s v="15-00001123"/>
    <s v="SELVALEGRE"/>
    <n v="6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940"/>
    <n v="34090"/>
    <n v="16850"/>
    <n v="299.2"/>
    <m/>
    <x v="32"/>
    <n v="16"/>
    <s v="16"/>
    <n v="34"/>
    <x v="0"/>
    <n v="0.44"/>
    <n v="8.7999999999999989"/>
    <s v="TRANSPORTE PROPIO"/>
  </r>
  <r>
    <n v="1002193523"/>
    <s v="UE01"/>
    <d v="2022-03-16T00:00:00"/>
    <d v="1899-12-30T11:51:00"/>
    <s v="012-024-00409501"/>
    <s v="9000801310"/>
    <s v="012-022-00314163"/>
    <n v="4375.8"/>
    <n v="4906.18"/>
    <s v="ZPVN"/>
    <s v="40563024"/>
    <s v="0000389041"/>
    <n v="8002806648"/>
    <n v="1002193523"/>
    <s v="15-00001119"/>
    <s v="CAMPEON ANTIHUMEDAD"/>
    <n v="6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35"/>
    <x v="35"/>
    <s v="100015771"/>
    <s v="ALVARADO JORGE"/>
    <s v="ZETT"/>
    <s v="18UE740"/>
    <s v="2"/>
    <s v="Sin Pallet"/>
    <n v="0"/>
    <n v="0"/>
    <x v="0"/>
    <n v="50880"/>
    <n v="33070"/>
    <n v="17810"/>
    <n v="1036.2"/>
    <m/>
    <x v="33"/>
    <n v="16"/>
    <s v="16"/>
    <n v="33"/>
    <x v="0"/>
    <n v="1.57"/>
    <n v="31.400000000000002"/>
    <s v="SELVALEGRE S.A."/>
  </r>
  <r>
    <n v="1002193634"/>
    <s v="UE01"/>
    <d v="2022-03-16T00:00:00"/>
    <d v="1899-12-30T11:53:00"/>
    <s v="012-024-00409502"/>
    <s v=""/>
    <s v=""/>
    <n v="0"/>
    <n v="0"/>
    <s v="ZPRC"/>
    <s v="2500107799"/>
    <s v="P000031939"/>
    <n v="8002806778"/>
    <n v="1002193634"/>
    <s v="15-00001123"/>
    <s v="SELVALEGRE"/>
    <n v="360"/>
    <s v="BOL"/>
    <s v="101586"/>
    <s v="FERRETERIAS FERRIGONZ CIA. LTDA."/>
    <s v="810818"/>
    <s v="FERRETERÍA SR TARABATA"/>
    <s v="CAYAMBE"/>
    <s v="ISIDRO AYORA"/>
    <s v="OPOLME"/>
    <s v="O-Pichincha-Olmedo-Lachimba"/>
    <n v="70"/>
    <x v="36"/>
    <x v="36"/>
    <s v="100014995"/>
    <s v="LLIQUIN MIGUEL ANGEL"/>
    <s v="ZEMU"/>
    <s v="18UE372"/>
    <s v="2"/>
    <s v="Sin Pallet"/>
    <n v="0"/>
    <n v="0"/>
    <x v="0"/>
    <n v="27300"/>
    <n v="18030"/>
    <n v="9270"/>
    <n v="90"/>
    <m/>
    <x v="34"/>
    <n v="16"/>
    <s v="16"/>
    <n v="18"/>
    <x v="0"/>
    <n v="0.25"/>
    <n v="5"/>
    <s v="TRANINTAGSA S.A."/>
  </r>
  <r>
    <n v="1002193627"/>
    <s v="UE01"/>
    <d v="2022-03-16T00:00:00"/>
    <d v="1899-12-30T12:07:00"/>
    <s v="012-024-00409503"/>
    <s v="9000801312"/>
    <s v="012-022-00314165"/>
    <n v="1121.4000000000001"/>
    <n v="1257.32"/>
    <s v="ZPVN"/>
    <s v="40563045"/>
    <s v="0000389067"/>
    <n v="8002806768"/>
    <n v="1002193627"/>
    <s v="15-00001119"/>
    <s v="CAMPEON ANTIHUMEDAD"/>
    <n v="180"/>
    <s v="BOL"/>
    <s v="101664"/>
    <s v="ACERIA DEL ECUADOR C.A. ADELCA"/>
    <s v="810312"/>
    <s v="CALDERON EDISON BODEGA SAN VICENTE"/>
    <s v="SAN VICENTE"/>
    <s v="CALLE HUMBERTO GARCIA"/>
    <s v="OMSANV"/>
    <s v="O-Manabi-Sanvicente"/>
    <m/>
    <x v="37"/>
    <x v="37"/>
    <s v="100020396"/>
    <s v="FARINANGO MIGUEL"/>
    <s v="ZEMU"/>
    <s v="18UE512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</r>
  <r>
    <n v="1002193627"/>
    <s v="UE01"/>
    <d v="2022-03-16T00:00:00"/>
    <d v="1899-12-30T12:07:00"/>
    <s v="012-024-00409504"/>
    <s v="9000801311"/>
    <s v="012-022-00314164"/>
    <n v="1121.4000000000001"/>
    <n v="1257.32"/>
    <s v="ZPVN"/>
    <s v="40563046"/>
    <s v="0000389068"/>
    <n v="8002806769"/>
    <n v="1002193627"/>
    <s v="15-00001119"/>
    <s v="CAMPEON ANTIHUMEDAD"/>
    <n v="1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37"/>
    <x v="37"/>
    <s v="100020396"/>
    <s v="FARINANGO MIGUEL"/>
    <s v="ZEMU"/>
    <s v="18UE512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</r>
  <r>
    <n v="1002193639"/>
    <s v="UE01"/>
    <d v="2022-03-16T00:00:00"/>
    <d v="1899-12-30T12:08:00"/>
    <s v="012-024-00409505"/>
    <s v="9000801313"/>
    <s v="012-022-00314166"/>
    <n v="3707.55"/>
    <n v="4156.93"/>
    <s v="ZPVN"/>
    <s v="40559869"/>
    <s v="0000386212"/>
    <n v="8002806786"/>
    <n v="1002193639"/>
    <s v="15-00000218"/>
    <s v="MAGNO HE"/>
    <n v="31.86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80"/>
    <n v="31860"/>
    <n v="19720"/>
    <n v="0"/>
    <m/>
    <x v="3"/>
    <n v="16"/>
    <s v="16"/>
    <n v="31.86"/>
    <x v="0"/>
    <n v="0"/>
    <n v="0"/>
    <s v="HORMIANDES"/>
  </r>
  <r>
    <n v="1002193606"/>
    <s v="UE01"/>
    <d v="2022-03-16T00:00:00"/>
    <d v="1899-12-30T12:14:00"/>
    <s v="012-024-00409506"/>
    <s v="9000801317"/>
    <s v="012-022-00314167"/>
    <n v="4550.3999999999996"/>
    <n v="5101.9399999999996"/>
    <s v="ZPVN"/>
    <s v="40563052"/>
    <s v="0000389099"/>
    <n v="8002806742"/>
    <n v="1002193606"/>
    <s v="15-00000181"/>
    <s v="ARMADURO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38"/>
    <x v="38"/>
    <s v="100014835"/>
    <s v="VINUEZA EDISON"/>
    <s v="ZETT"/>
    <s v="18UE307"/>
    <s v="1"/>
    <s v="Con Pallet"/>
    <n v="0.05"/>
    <n v="32"/>
    <x v="0"/>
    <n v="50430"/>
    <n v="32100"/>
    <n v="18330"/>
    <n v="678.4"/>
    <m/>
    <x v="36"/>
    <n v="16"/>
    <s v="16"/>
    <n v="32"/>
    <x v="0"/>
    <n v="1.06"/>
    <n v="21.2"/>
    <s v="TRIMPESAS S.A."/>
  </r>
  <r>
    <n v="1002193631"/>
    <s v="UE01"/>
    <d v="2022-03-16T00:00:00"/>
    <d v="1899-12-30T12:15:00"/>
    <s v="012-024-00409507"/>
    <s v="9000801318"/>
    <s v="012-022-00314168"/>
    <n v="2358"/>
    <n v="2643.8"/>
    <s v="ZPVN"/>
    <s v="40563051"/>
    <s v="0000389098"/>
    <n v="8002806774"/>
    <n v="1002193631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39"/>
    <x v="39"/>
    <s v="10001979"/>
    <s v="TITISTAR CUCAS FERNANDO PATRICIO"/>
    <s v="ZEMU"/>
    <s v="18UE705"/>
    <s v="2"/>
    <s v="Sin Pallet"/>
    <n v="0"/>
    <n v="0"/>
    <x v="0"/>
    <n v="26970"/>
    <n v="18050"/>
    <n v="8920"/>
    <n v="406.8"/>
    <m/>
    <x v="37"/>
    <n v="16"/>
    <s v="16"/>
    <n v="18"/>
    <x v="0"/>
    <n v="1.1300000000000001"/>
    <n v="22.6"/>
    <s v="TRANSLOBOL S.A."/>
  </r>
  <r>
    <n v="1002193650"/>
    <s v="UE01"/>
    <d v="2022-03-16T00:00:00"/>
    <d v="1899-12-30T12:29:00"/>
    <s v="012-024-00409508"/>
    <s v="9000801321"/>
    <s v="012-022-00314169"/>
    <n v="2469.6"/>
    <n v="2768.93"/>
    <s v="ZPVN"/>
    <s v="40563037"/>
    <s v="0000389057"/>
    <n v="8002806800"/>
    <n v="1002193650"/>
    <s v="15-00001123"/>
    <s v="SELVALEGRE"/>
    <n v="360"/>
    <s v="BOL"/>
    <s v="101568"/>
    <s v="CARDENAS CERDA BYRON MAURICIO"/>
    <s v="809394"/>
    <s v="SUCURSAL CALDERÓN"/>
    <s v="QUITO"/>
    <s v="JESÚS DEL GRAN PODER Y PIO XII"/>
    <s v="OPCARA"/>
    <s v="O-Pichincha-Carapungo"/>
    <n v="89"/>
    <x v="0"/>
    <x v="0"/>
    <s v="100017804"/>
    <s v="FARINANGO HECTOR"/>
    <s v="ZEMU"/>
    <s v="18UE642"/>
    <s v="2"/>
    <s v="Sin Pallet"/>
    <n v="0"/>
    <n v="0"/>
    <x v="0"/>
    <n v="27020"/>
    <n v="18020"/>
    <n v="9000"/>
    <n v="158.4"/>
    <m/>
    <x v="0"/>
    <n v="16"/>
    <s v="16"/>
    <n v="18"/>
    <x v="0"/>
    <n v="0.44"/>
    <n v="8.8000000000000007"/>
    <s v="COMITRAPSA"/>
  </r>
  <r>
    <n v="1002193662"/>
    <s v="UE01"/>
    <d v="2022-03-16T00:00:00"/>
    <d v="1899-12-30T12:32:00"/>
    <s v="012-024-00409509"/>
    <s v="9000801322"/>
    <s v="012-022-00314170"/>
    <n v="2484.11"/>
    <n v="2785.2"/>
    <s v="ZPVN"/>
    <s v="40563069"/>
    <s v="P000031955"/>
    <n v="8002806814"/>
    <n v="1002193662"/>
    <s v="15-00001123"/>
    <s v="SELVALEGRE"/>
    <n v="3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s v="18UE304"/>
    <s v="2"/>
    <s v="Sin Pallet"/>
    <n v="0"/>
    <n v="0"/>
    <x v="0"/>
    <n v="27050"/>
    <n v="18010"/>
    <n v="9040"/>
    <n v="54"/>
    <m/>
    <x v="38"/>
    <n v="16"/>
    <s v="16"/>
    <n v="18"/>
    <x v="0"/>
    <n v="0.15"/>
    <n v="3"/>
    <s v="LIDENORTI S.A."/>
  </r>
  <r>
    <n v="1002193619"/>
    <s v="UE01"/>
    <d v="2022-03-16T00:00:00"/>
    <d v="1899-12-30T12:38:00"/>
    <s v="012-024-00409510"/>
    <s v="9000801323"/>
    <s v="012-022-00314171"/>
    <n v="3235.2"/>
    <n v="3627.32"/>
    <s v="ZPVN"/>
    <s v="40562924"/>
    <s v="P000031900"/>
    <n v="8002806753"/>
    <n v="1002193619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s v="18UE579"/>
    <s v="1"/>
    <s v="Con Pallet"/>
    <n v="0.05"/>
    <n v="24"/>
    <x v="0"/>
    <n v="39030"/>
    <n v="24010"/>
    <n v="15020"/>
    <n v="220.8"/>
    <m/>
    <x v="39"/>
    <n v="16"/>
    <s v="16"/>
    <n v="24"/>
    <x v="0"/>
    <n v="0.46"/>
    <n v="9.2000000000000011"/>
    <s v="LIDENORTI S.A."/>
  </r>
  <r>
    <n v="1002193525"/>
    <s v="UE01"/>
    <d v="2022-03-16T00:00:00"/>
    <d v="1899-12-30T12:50:00"/>
    <s v="012-024-00409511"/>
    <s v="9000801325"/>
    <s v="012-022-00314173"/>
    <n v="2262.4"/>
    <n v="2536.62"/>
    <s v="ZPVN"/>
    <s v="40563019"/>
    <s v="0000389033"/>
    <n v="8002806652"/>
    <n v="1002193525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42"/>
    <x v="42"/>
    <s v="100014842"/>
    <s v="ANRRANGO VICTOR"/>
    <s v="ZETT"/>
    <s v="18UE316"/>
    <s v="2"/>
    <s v="Sin Pallet"/>
    <n v="0"/>
    <n v="0"/>
    <x v="0"/>
    <n v="24780"/>
    <n v="16000"/>
    <n v="8780"/>
    <n v="339.2"/>
    <m/>
    <x v="40"/>
    <n v="16"/>
    <s v="16"/>
    <n v="16"/>
    <x v="0"/>
    <n v="1.06"/>
    <n v="21.2"/>
    <s v="TRANSSJQ S.A."/>
  </r>
  <r>
    <n v="1002193525"/>
    <s v="UE01"/>
    <d v="2022-03-16T00:00:00"/>
    <d v="1899-12-30T12:50:00"/>
    <s v="012-024-00409512"/>
    <s v="9000801324"/>
    <s v="012-022-00314172"/>
    <n v="2403.8000000000002"/>
    <n v="2695.16"/>
    <s v="ZPVN"/>
    <s v="40563020"/>
    <s v="0000389032"/>
    <n v="8002806651"/>
    <n v="1002193525"/>
    <s v="15-00001124"/>
    <s v="SELVALEGRE ANTIHUMEDAD"/>
    <n v="3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42"/>
    <x v="42"/>
    <s v="100014842"/>
    <s v="ANRRANGO VICTOR"/>
    <s v="ZETT"/>
    <s v="18UE316"/>
    <s v="2"/>
    <s v="Sin Pallet"/>
    <n v="0"/>
    <n v="0"/>
    <x v="0"/>
    <n v="25780"/>
    <n v="17000"/>
    <n v="8780"/>
    <n v="360.4"/>
    <m/>
    <x v="40"/>
    <n v="16"/>
    <s v="16"/>
    <n v="17"/>
    <x v="0"/>
    <n v="1.0599999999999998"/>
    <n v="21.2"/>
    <s v="TRANSSJQ S.A."/>
  </r>
  <r>
    <n v="1002193636"/>
    <s v="UE01"/>
    <d v="2022-03-16T00:00:00"/>
    <d v="1899-12-30T12:53:00"/>
    <s v="012-024-00409513"/>
    <s v=""/>
    <s v=""/>
    <n v="0"/>
    <n v="0"/>
    <s v="ZPRC"/>
    <s v="2500107820"/>
    <s v="P000031954"/>
    <n v="8002806782"/>
    <n v="1002193636"/>
    <s v="15-00001115"/>
    <s v="ARMADURO"/>
    <n v="1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s v="18UE620"/>
    <s v="4"/>
    <s v="Pallet Cortesia"/>
    <n v="0"/>
    <n v="0"/>
    <x v="0"/>
    <n v="12335.416999999999"/>
    <n v="6018.75"/>
    <n v="6316.6670000000004"/>
    <n v="64.8"/>
    <m/>
    <x v="6"/>
    <n v="16"/>
    <s v="16"/>
    <n v="6"/>
    <x v="0"/>
    <n v="0.53999999999999992"/>
    <n v="10.799999999999999"/>
    <s v="TRANSPORTE PROPIO"/>
  </r>
  <r>
    <n v="1002193636"/>
    <s v="UE01"/>
    <d v="2022-03-16T00:00:00"/>
    <d v="1899-12-30T12:53:00"/>
    <s v="012-024-00409514"/>
    <s v=""/>
    <s v=""/>
    <n v="0"/>
    <n v="0"/>
    <s v="ZPRC"/>
    <s v="2500107818"/>
    <s v="P000031952"/>
    <n v="8002806780"/>
    <n v="1002193636"/>
    <s v="15-00001120"/>
    <s v="CAMPEON"/>
    <n v="3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s v="18UE620"/>
    <s v="4"/>
    <s v="Pallet Cortesia"/>
    <n v="0"/>
    <n v="0"/>
    <x v="0"/>
    <n v="22366.667000000001"/>
    <n v="16050"/>
    <n v="6316.6670000000004"/>
    <n v="172.8"/>
    <m/>
    <x v="6"/>
    <n v="16"/>
    <s v="16"/>
    <n v="16"/>
    <x v="0"/>
    <n v="0.54"/>
    <n v="10.8"/>
    <s v="TRANSPORTE PROPIO"/>
  </r>
  <r>
    <n v="1002193636"/>
    <s v="UE01"/>
    <d v="2022-03-16T00:00:00"/>
    <d v="1899-12-30T12:53:00"/>
    <s v="012-024-00409515"/>
    <s v=""/>
    <s v=""/>
    <n v="0"/>
    <n v="0"/>
    <s v="ZPRC"/>
    <s v="2500107819"/>
    <s v="P000031953"/>
    <n v="8002806781"/>
    <n v="1002193636"/>
    <s v="15-00001123"/>
    <s v="SELVALEGRE"/>
    <n v="20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16347.916999999999"/>
    <n v="10031.25"/>
    <n v="6316.6670000000004"/>
    <n v="108"/>
    <m/>
    <x v="6"/>
    <n v="16"/>
    <s v="16"/>
    <n v="10"/>
    <x v="0"/>
    <n v="0.54"/>
    <n v="10.8"/>
    <s v="TRANSPORTE PROPIO"/>
  </r>
  <r>
    <n v="1002193602"/>
    <s v="UE01"/>
    <d v="2022-03-16T00:00:00"/>
    <d v="1899-12-30T13:01:00"/>
    <s v="012-024-00409516"/>
    <s v="9000801327"/>
    <s v="012-022-00314175"/>
    <n v="2209.16"/>
    <n v="2476.9299999999998"/>
    <s v="ZPVN"/>
    <s v="40562862"/>
    <s v="0000388881"/>
    <n v="8002806738"/>
    <n v="1002193602"/>
    <s v="15-00001120"/>
    <s v="CAMPEON"/>
    <n v="360"/>
    <s v="BOL"/>
    <s v="101638"/>
    <s v="GUILLERMO PASQUEL COMPAÑIA LIMITADA"/>
    <s v="801678"/>
    <s v="BODEGA PASQUEL GUILL"/>
    <s v="QUITO"/>
    <s v="AV. MARISCAL SUCRE 951 E ILLESCAS Q"/>
    <s v="OPLAMA"/>
    <s v="O-Pichincha-Lamagdalena"/>
    <m/>
    <x v="43"/>
    <x v="43"/>
    <s v="100017965"/>
    <s v="ARIAS PATRICIO"/>
    <s v="ZEMT"/>
    <s v="18UE535"/>
    <s v="1"/>
    <s v="Con Pallet"/>
    <n v="0.05"/>
    <n v="18"/>
    <x v="0"/>
    <n v="25837.5"/>
    <n v="18022.5"/>
    <n v="7815"/>
    <n v="180"/>
    <m/>
    <x v="41"/>
    <n v="16"/>
    <s v="16"/>
    <n v="18"/>
    <x v="0"/>
    <n v="0.5"/>
    <n v="10"/>
    <s v="LIDENORTI S.A."/>
  </r>
  <r>
    <n v="1002193602"/>
    <s v="UE01"/>
    <d v="2022-03-16T00:00:00"/>
    <d v="1899-12-30T13:01:00"/>
    <s v="012-024-00409517"/>
    <s v="9000801326"/>
    <s v="012-022-00314174"/>
    <n v="802.58"/>
    <n v="899.86"/>
    <s v="ZPVN"/>
    <s v="40562862"/>
    <s v="0000388880"/>
    <n v="8002806737"/>
    <n v="1002193602"/>
    <s v="15-00001123"/>
    <s v="SELVALEGRE"/>
    <n v="12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43"/>
    <x v="43"/>
    <s v="100017965"/>
    <s v="ARIAS PATRICIO"/>
    <s v="ZEMT"/>
    <s v="18UE535"/>
    <s v="1"/>
    <s v="Con Pallet"/>
    <n v="0.05"/>
    <n v="6"/>
    <x v="0"/>
    <n v="13822.5"/>
    <n v="6007.5"/>
    <n v="7815"/>
    <n v="60"/>
    <m/>
    <x v="41"/>
    <n v="16"/>
    <s v="16"/>
    <n v="6"/>
    <x v="0"/>
    <n v="0.5"/>
    <n v="10"/>
    <s v="LIDENORTI S.A."/>
  </r>
  <r>
    <n v="1002193657"/>
    <s v="UE01"/>
    <d v="2022-03-16T00:00:00"/>
    <d v="1899-12-30T13:02:00"/>
    <s v="012-024-00409518"/>
    <s v="9000801328"/>
    <s v="012-022-00314176"/>
    <n v="2408.4"/>
    <n v="2700.32"/>
    <s v="ZPVN"/>
    <s v="40563042"/>
    <s v="P000031944"/>
    <n v="8002806806"/>
    <n v="1002193657"/>
    <s v="15-00001123"/>
    <s v="SELVALEGRE"/>
    <n v="360"/>
    <s v="BOL"/>
    <s v="101544"/>
    <s v="LANDAZURI CORDOVA IVAN OSWALDO"/>
    <s v="801777"/>
    <s v="BODEGA LANDAZURI"/>
    <s v="TULCÁN"/>
    <s v="AV. VEINTIMILLA S/N Y"/>
    <s v="OCTULC"/>
    <s v="O-Carchi-Tulcan"/>
    <n v="159"/>
    <x v="44"/>
    <x v="44"/>
    <s v="10007279"/>
    <s v="QUILUMBANGO LLIQUIN HECTOR FERNANDO"/>
    <s v="ZEMU"/>
    <s v="18UE701"/>
    <s v="2"/>
    <s v="Sin Pallet"/>
    <n v="0"/>
    <n v="0"/>
    <x v="0"/>
    <n v="27200"/>
    <n v="18050"/>
    <n v="9150"/>
    <n v="208.8"/>
    <m/>
    <x v="42"/>
    <n v="16"/>
    <s v="16"/>
    <n v="18"/>
    <x v="0"/>
    <n v="0.58000000000000007"/>
    <n v="11.600000000000001"/>
    <s v="LIDENORTI S.A."/>
  </r>
  <r>
    <n v="1002193690"/>
    <s v="UE01"/>
    <d v="2022-03-16T00:00:00"/>
    <d v="1899-12-30T13:05:00"/>
    <s v="012-024-00409519"/>
    <s v="9000801331"/>
    <s v="012-022-00314177"/>
    <n v="2476.8000000000002"/>
    <n v="2777.01"/>
    <s v="ZPVN"/>
    <s v="40563073"/>
    <s v="0000389117"/>
    <n v="8002806848"/>
    <n v="1002193690"/>
    <s v="15-00001124"/>
    <s v="SELVALEGRE ANTIHUMEDAD"/>
    <n v="360"/>
    <s v="BOL"/>
    <s v="102260"/>
    <s v="PANELES Y CONSTRUCCIONES PANECONS"/>
    <s v="806831"/>
    <s v="URB. ALTOS DEL PACÍFICO OBRA"/>
    <s v="MANTA"/>
    <s v="CALLE 294 Y JUAN JOSÉ FLORES"/>
    <s v="OMMANT"/>
    <s v="O-Manabi-Manta"/>
    <n v="486"/>
    <x v="45"/>
    <x v="45"/>
    <s v="10000932"/>
    <s v="CACOANGO RODRIGO"/>
    <s v="ZEMU"/>
    <s v="18UE704"/>
    <s v="2"/>
    <s v="Sin Pallet"/>
    <n v="0"/>
    <n v="0"/>
    <x v="0"/>
    <n v="27080"/>
    <n v="18020"/>
    <n v="9060"/>
    <n v="406.8"/>
    <m/>
    <x v="43"/>
    <n v="16"/>
    <s v="16"/>
    <n v="18"/>
    <x v="0"/>
    <n v="1.1300000000000001"/>
    <n v="22.6"/>
    <s v="TRAPSA C.A."/>
  </r>
  <r>
    <n v="1002193692"/>
    <s v="UE01"/>
    <d v="2022-03-16T00:00:00"/>
    <d v="1899-12-30T13:06:00"/>
    <s v="012-024-00409520"/>
    <s v="9000777805"/>
    <s v="013-020-00046026"/>
    <n v="2400.64"/>
    <n v="2691.62"/>
    <s v="ZPDF"/>
    <s v="70170317"/>
    <s v="0000389119"/>
    <n v="8002806850"/>
    <n v="1002193692"/>
    <s v="15-00001115"/>
    <s v="ARMADURO"/>
    <n v="360"/>
    <s v="BOL"/>
    <s v="101715"/>
    <s v="MEDINA TERAN DIEGO BLADIMIR"/>
    <s v="810435"/>
    <s v="ADOQUINES SR RAMIRO TORRES"/>
    <s v="IBARRA"/>
    <s v="PANAMERICANA NORTE E335"/>
    <s v="OIIBAR"/>
    <s v="O-Imbabura-Ibarra"/>
    <n v="30"/>
    <x v="46"/>
    <x v="46"/>
    <s v="100018609"/>
    <s v="CHACON WILSON"/>
    <s v="ZEMU"/>
    <s v="18UE554"/>
    <s v="2"/>
    <s v="Sin Pallet"/>
    <n v="0"/>
    <n v="0"/>
    <x v="0"/>
    <n v="27210"/>
    <n v="18050"/>
    <n v="9160"/>
    <n v="68.400000000000006"/>
    <m/>
    <x v="44"/>
    <n v="16"/>
    <s v="16"/>
    <n v="18"/>
    <x v="0"/>
    <n v="0.19"/>
    <n v="3.8000000000000003"/>
    <s v="TRAPSA C.A."/>
  </r>
  <r>
    <n v="1002193720"/>
    <s v="UE01"/>
    <d v="2022-03-16T00:00:00"/>
    <d v="1899-12-30T13:08:00"/>
    <s v="012-024-00409521"/>
    <s v="9000801333"/>
    <s v="012-022-00314179"/>
    <n v="513.6"/>
    <n v="575.85"/>
    <s v="ZPVN"/>
    <s v="40563084"/>
    <s v="0000389132"/>
    <n v="8002806882"/>
    <n v="1002193720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m/>
    <x v="37"/>
    <x v="37"/>
    <s v="100014907"/>
    <s v="CALDERON LUIS"/>
    <s v="ZEMU"/>
    <s v="18UE510"/>
    <s v="2"/>
    <s v="Sin Pallet"/>
    <n v="0"/>
    <n v="0"/>
    <x v="0"/>
    <n v="8609.4439999999995"/>
    <n v="4004.444"/>
    <n v="4605"/>
    <n v="28"/>
    <m/>
    <x v="35"/>
    <n v="16"/>
    <s v="16"/>
    <n v="4"/>
    <x v="0"/>
    <n v="0.35"/>
    <n v="7"/>
    <s v="RAPIDO EL OTAVALEÑITO S.A."/>
  </r>
  <r>
    <n v="1002193720"/>
    <s v="UE01"/>
    <d v="2022-03-16T00:00:00"/>
    <d v="1899-12-30T13:08:00"/>
    <s v="012-024-00409522"/>
    <s v="9000801332"/>
    <s v="012-022-00314178"/>
    <n v="1940.4"/>
    <n v="2175.59"/>
    <s v="ZPVN"/>
    <s v="40563084"/>
    <s v="0000389134"/>
    <n v="8002806883"/>
    <n v="1002193720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37"/>
    <x v="37"/>
    <s v="100014907"/>
    <s v="CALDERON LUIS"/>
    <s v="ZEMU"/>
    <s v="18UE510"/>
    <s v="2"/>
    <s v="Sin Pallet"/>
    <n v="0"/>
    <n v="0"/>
    <x v="0"/>
    <n v="18620.556"/>
    <n v="14015.556"/>
    <n v="4605"/>
    <n v="98"/>
    <m/>
    <x v="35"/>
    <n v="16"/>
    <s v="16"/>
    <n v="14"/>
    <x v="0"/>
    <n v="0.35"/>
    <n v="7"/>
    <s v="RAPIDO EL OTAVALEÑITO S.A."/>
  </r>
  <r>
    <n v="1002193700"/>
    <s v="UE01"/>
    <d v="2022-03-16T00:00:00"/>
    <d v="1899-12-30T13:11:00"/>
    <s v="012-024-00409523"/>
    <s v="9000801334"/>
    <s v="012-022-00314180"/>
    <n v="4500.75"/>
    <n v="5046.2700000000004"/>
    <s v="ZPVN"/>
    <s v="40563014"/>
    <s v="0000389034"/>
    <n v="8002806859"/>
    <n v="1002193700"/>
    <s v="15-00000218"/>
    <s v="MAGNO HE"/>
    <n v="32.479999999999997"/>
    <s v="T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s v="18UE970"/>
    <s v="2"/>
    <s v="Sin Pallet"/>
    <n v="0"/>
    <n v="0"/>
    <x v="0"/>
    <n v="50650"/>
    <n v="32480"/>
    <n v="18170"/>
    <n v="167.27"/>
    <m/>
    <x v="28"/>
    <n v="16"/>
    <s v="16"/>
    <n v="32.479999999999997"/>
    <x v="0"/>
    <n v="5.1499384236453212"/>
    <n v="5.1499384236453212"/>
    <s v="TRANSALMEIDA CIA."/>
  </r>
  <r>
    <n v="1002193710"/>
    <s v="UE01"/>
    <d v="2022-03-16T00:00:00"/>
    <d v="1899-12-30T13:16:00"/>
    <s v="012-024-00409524"/>
    <s v=""/>
    <s v=""/>
    <n v="0"/>
    <n v="0"/>
    <s v="ZPRC"/>
    <s v="2500107800"/>
    <s v="P000031940"/>
    <n v="8002806870"/>
    <n v="1002193710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47"/>
    <x v="47"/>
    <s v="100014947"/>
    <s v="FLORES DIEGO"/>
    <s v="ZEMT"/>
    <s v="18UE593"/>
    <s v="1"/>
    <s v="Con Pallet"/>
    <n v="0.05"/>
    <n v="24"/>
    <x v="0"/>
    <n v="38670"/>
    <n v="24010"/>
    <n v="14660"/>
    <n v="456"/>
    <m/>
    <x v="45"/>
    <n v="16"/>
    <s v="16"/>
    <n v="24"/>
    <x v="0"/>
    <n v="0.95"/>
    <n v="19"/>
    <s v="TRIMPESAS S.A."/>
  </r>
  <r>
    <n v="1002193691"/>
    <s v="UE01"/>
    <d v="2022-03-16T00:00:00"/>
    <d v="1899-12-30T13:22:00"/>
    <s v="012-024-00409525"/>
    <s v="9000782705"/>
    <s v="013-020-00046415"/>
    <n v="3662.87"/>
    <n v="4106.83"/>
    <s v="ZPDF"/>
    <s v="70171631"/>
    <s v="0000381126"/>
    <n v="8002806849"/>
    <n v="1002193691"/>
    <s v="15-00001121"/>
    <s v="GLADIADOR"/>
    <n v="32.7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1960"/>
    <n v="32710"/>
    <n v="19250"/>
    <n v="0"/>
    <m/>
    <x v="1"/>
    <n v="16"/>
    <s v="16"/>
    <n v="32.71"/>
    <x v="0"/>
    <n v="0"/>
    <n v="0"/>
    <s v="TRANCONCEM CIA. LTDA."/>
  </r>
  <r>
    <n v="1002193728"/>
    <s v="UE01"/>
    <d v="2022-03-16T00:00:00"/>
    <d v="1899-12-30T13:28:00"/>
    <s v="012-024-00409526"/>
    <s v="9000801343"/>
    <s v="012-022-00314181"/>
    <n v="4549.2"/>
    <n v="5100.59"/>
    <s v="ZPVN"/>
    <s v="40562263"/>
    <s v="P000031681"/>
    <n v="8002806894"/>
    <n v="1002193728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49850"/>
    <n v="34060"/>
    <n v="15790"/>
    <n v="394.4"/>
    <m/>
    <x v="0"/>
    <n v="16"/>
    <s v="16"/>
    <n v="34"/>
    <x v="0"/>
    <n v="0.57999999999999996"/>
    <n v="11.6"/>
    <s v="TRANSPORTE PROPIO"/>
  </r>
  <r>
    <n v="1002193729"/>
    <s v="UE01"/>
    <d v="2022-03-16T00:00:00"/>
    <d v="1899-12-30T13:29:00"/>
    <s v="012-024-00409527"/>
    <s v="9000801345"/>
    <s v="012-022-00314183"/>
    <n v="982.4"/>
    <n v="1101.48"/>
    <s v="ZPVN"/>
    <s v="40563081"/>
    <s v="0000389163"/>
    <n v="8002806895"/>
    <n v="1002193729"/>
    <s v="15-00001119"/>
    <s v="CAMPEON ANTIHUMEDAD"/>
    <n v="160"/>
    <s v="BOL"/>
    <s v="10002292"/>
    <s v="ZAMBRANO LOPEZ VICTOR EDUARDO"/>
    <s v="807410"/>
    <s v="BODEGA PRINCIPAL PREFICON"/>
    <s v="CUENCA"/>
    <s v="ALONSO PINZON Y BORJA"/>
    <s v="OACUEN"/>
    <s v="O-Azuay-Cuenca"/>
    <m/>
    <x v="48"/>
    <x v="48"/>
    <s v="100019553"/>
    <s v="GRANDA HENDRY"/>
    <s v="ZEMU"/>
    <s v="18UE694"/>
    <s v="2"/>
    <s v="Sin Pallet"/>
    <n v="0"/>
    <n v="0"/>
    <x v="0"/>
    <n v="12563.333000000001"/>
    <n v="8013.3329999999996"/>
    <n v="4550"/>
    <n v="304"/>
    <m/>
    <x v="46"/>
    <n v="16"/>
    <s v="16"/>
    <n v="8"/>
    <x v="0"/>
    <n v="1.9"/>
    <n v="38"/>
    <s v="TRAPSA C.A."/>
  </r>
  <r>
    <n v="1002193729"/>
    <s v="UE01"/>
    <d v="2022-03-16T00:00:00"/>
    <d v="1899-12-30T13:29:00"/>
    <s v="012-024-00409528"/>
    <s v="9000801344"/>
    <s v="012-022-00314182"/>
    <n v="1330"/>
    <n v="1491.2"/>
    <s v="ZPVN"/>
    <s v="40563081"/>
    <s v="0000389162"/>
    <n v="8002806896"/>
    <n v="1002193729"/>
    <s v="15-00001124"/>
    <s v="SELVALEGRE ANTIHUMEDAD"/>
    <n v="200"/>
    <s v="BOL"/>
    <s v="10002292"/>
    <s v="ZAMBRANO LOPEZ VICTOR EDUARDO"/>
    <s v="807410"/>
    <s v="BODEGA PRINCIPAL PREFICON"/>
    <s v="CUENCA"/>
    <s v="ALONSO PINZON Y BORJA"/>
    <s v="OACUEN"/>
    <s v="O-Azuay-Cuenca"/>
    <n v="550"/>
    <x v="48"/>
    <x v="48"/>
    <s v="100019553"/>
    <s v="GRANDA HENDRY"/>
    <s v="ZEMU"/>
    <s v="18UE694"/>
    <s v="2"/>
    <s v="Sin Pallet"/>
    <n v="0"/>
    <n v="0"/>
    <x v="0"/>
    <n v="14566.666999999999"/>
    <n v="10016.666999999999"/>
    <n v="4550"/>
    <n v="380"/>
    <m/>
    <x v="46"/>
    <n v="16"/>
    <s v="16"/>
    <n v="10"/>
    <x v="0"/>
    <n v="1.9"/>
    <n v="38"/>
    <s v="TRAPSA C.A."/>
  </r>
  <r>
    <n v="1002193703"/>
    <s v="UE01"/>
    <d v="2022-03-16T00:00:00"/>
    <d v="1899-12-30T13:54:00"/>
    <s v="012-024-00409529"/>
    <s v="9000801315"/>
    <s v="013-020-00047710"/>
    <n v="4318.24"/>
    <n v="4841.63"/>
    <s v="ZPDF"/>
    <s v="70176103"/>
    <s v="0000389125"/>
    <n v="8002806862"/>
    <n v="1002193703"/>
    <s v="15-00001123"/>
    <s v="SELVALEGRE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49"/>
    <x v="49"/>
    <s v="10001972"/>
    <s v="NARANJO JUAN MARCELO"/>
    <s v="ZETT"/>
    <s v="18UE761"/>
    <s v="1"/>
    <s v="Con Pallet"/>
    <n v="0.05"/>
    <n v="32"/>
    <x v="0"/>
    <n v="50260"/>
    <n v="32080"/>
    <n v="18180"/>
    <n v="121.6"/>
    <m/>
    <x v="47"/>
    <n v="16"/>
    <s v="16"/>
    <n v="32"/>
    <x v="0"/>
    <n v="0.19"/>
    <n v="3.8"/>
    <s v="ALQUINGA &amp; ALQUINGA"/>
  </r>
  <r>
    <n v="1002193699"/>
    <s v="UE01"/>
    <d v="2022-03-16T00:00:00"/>
    <d v="1899-12-30T13:57:00"/>
    <s v="012-024-00409530"/>
    <s v="9000782705"/>
    <s v="013-020-00046415"/>
    <n v="3674.06"/>
    <n v="4119.38"/>
    <s v="ZPDF"/>
    <s v="70171631"/>
    <s v="0000387237"/>
    <n v="8002806857"/>
    <n v="1002193699"/>
    <s v="15-00001121"/>
    <s v="GLADIADOR"/>
    <n v="32.8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643"/>
    <s v="AGUIRRE MILTON"/>
    <s v="ZECI"/>
    <s v="18PCC4185"/>
    <s v="2"/>
    <s v="Sin Pallet"/>
    <n v="0"/>
    <n v="0"/>
    <x v="1"/>
    <n v="51920"/>
    <n v="32810"/>
    <n v="19110"/>
    <n v="0"/>
    <m/>
    <x v="1"/>
    <n v="16"/>
    <s v="16"/>
    <n v="32.81"/>
    <x v="0"/>
    <n v="0"/>
    <n v="0"/>
    <s v="TRANSCONCEM CIA. LTDA."/>
  </r>
  <r>
    <n v="1002193735"/>
    <s v="UE01"/>
    <d v="2022-03-16T00:00:00"/>
    <d v="1899-12-30T13:59:00"/>
    <s v="012-024-00409531"/>
    <s v="9000801351"/>
    <s v="012-022-00314185"/>
    <n v="1227.31"/>
    <n v="1376.07"/>
    <s v="ZPVN"/>
    <s v="40563059"/>
    <s v="P000031951"/>
    <n v="8002806901"/>
    <n v="1002193735"/>
    <s v="15-00001120"/>
    <s v="CAMPEON"/>
    <n v="200"/>
    <s v="BOL"/>
    <s v="101627"/>
    <s v="ACEROSCENTER CIA. LTDA."/>
    <s v="806846"/>
    <s v="SUCURSAL COLIBRI"/>
    <s v="RUMIÑAHUI"/>
    <s v="AV GRAL RUMIÑAHUI LOTE 6"/>
    <s v="OPSANG"/>
    <s v="O-Pichincha-Sangolqui"/>
    <m/>
    <x v="50"/>
    <x v="50"/>
    <s v="10007864"/>
    <s v="AREVALO AYALA MANUEL ARCESIO"/>
    <s v="ZEMU"/>
    <s v="18UE397"/>
    <s v="2"/>
    <s v="Sin Pallet"/>
    <n v="0"/>
    <n v="0"/>
    <x v="0"/>
    <n v="14617.222"/>
    <n v="10022.222"/>
    <n v="4595"/>
    <n v="108"/>
    <m/>
    <x v="48"/>
    <n v="16"/>
    <s v="16"/>
    <n v="10"/>
    <x v="0"/>
    <n v="0.54"/>
    <n v="10.8"/>
    <s v="TRIMPESAS S.A."/>
  </r>
  <r>
    <n v="1002193735"/>
    <s v="UE01"/>
    <d v="2022-03-16T00:00:00"/>
    <d v="1899-12-30T13:59:00"/>
    <s v="012-024-00409532"/>
    <s v="9000801350"/>
    <s v="012-022-00314184"/>
    <n v="1070.0999999999999"/>
    <n v="1199.8"/>
    <s v="ZPVN"/>
    <s v="40563058"/>
    <s v="P000031950"/>
    <n v="8002806902"/>
    <n v="1002193735"/>
    <s v="15-00001123"/>
    <s v="SELVALEGRE"/>
    <n v="160"/>
    <s v="BOL"/>
    <s v="101627"/>
    <s v="ACEROSCENTER CIA. LTDA."/>
    <s v="806846"/>
    <s v="SUCURSAL COLIBRI"/>
    <s v="RUMIÑAHUI"/>
    <s v="AV GRAL RUMIÑAHUI LOTE 6"/>
    <s v="OPSANG"/>
    <s v="O-Pichincha-Sangolqui"/>
    <n v="130"/>
    <x v="50"/>
    <x v="50"/>
    <s v="10007864"/>
    <s v="AREVALO AYALA MANUEL ARCESIO"/>
    <s v="ZEMU"/>
    <s v="18UE397"/>
    <s v="2"/>
    <s v="Sin Pallet"/>
    <n v="0"/>
    <n v="0"/>
    <x v="0"/>
    <n v="12612.778"/>
    <n v="8017.7780000000002"/>
    <n v="4595"/>
    <n v="86.4"/>
    <m/>
    <x v="48"/>
    <n v="16"/>
    <s v="16"/>
    <n v="8"/>
    <x v="0"/>
    <n v="0.54"/>
    <n v="10.8"/>
    <s v="TRIMPESAS S.A."/>
  </r>
  <r>
    <n v="1002193704"/>
    <s v="UE01"/>
    <d v="2022-03-16T00:00:00"/>
    <d v="1899-12-30T14:03:00"/>
    <s v="012-024-00409533"/>
    <s v="9000801314"/>
    <s v="013-020-00047709"/>
    <n v="4362.37"/>
    <n v="4891.1099999999997"/>
    <s v="ZPDF"/>
    <s v="70176104"/>
    <s v="0000389127"/>
    <n v="8002806863"/>
    <n v="1002193704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51"/>
    <x v="51"/>
    <s v="100014928"/>
    <s v="INLAGO RODRIGO"/>
    <s v="ZETT"/>
    <s v="18UE565"/>
    <s v="1"/>
    <s v="Con Pallet"/>
    <n v="0.05"/>
    <n v="32"/>
    <x v="0"/>
    <n v="50360"/>
    <n v="32100"/>
    <n v="18260"/>
    <n v="121.6"/>
    <m/>
    <x v="49"/>
    <n v="16"/>
    <s v="16"/>
    <n v="32"/>
    <x v="0"/>
    <n v="0.19"/>
    <n v="3.8"/>
    <s v="TRANSCARLONISA"/>
  </r>
  <r>
    <n v="1002193701"/>
    <s v="UE01"/>
    <d v="2022-03-16T00:00:00"/>
    <d v="1899-12-30T14:04:00"/>
    <s v="012-024-00409534"/>
    <s v=""/>
    <s v=""/>
    <n v="0"/>
    <n v="0"/>
    <s v="ZPRC"/>
    <s v="2500107789"/>
    <s v="0000389138"/>
    <n v="8002806860"/>
    <n v="1002193701"/>
    <s v="15-00001115"/>
    <s v="ARMADURO"/>
    <n v="640"/>
    <s v="BOL"/>
    <s v="101724"/>
    <s v="BEDON TORRES FAUSTO RENE"/>
    <s v="800852"/>
    <s v="BODEGA GB"/>
    <s v="IBARRA"/>
    <s v="AV. MARIANO ACOSTA 23-70 Y JOSE CAN"/>
    <s v="OIIBAR"/>
    <s v="O-Imbabura-Ibarra"/>
    <n v="30"/>
    <x v="52"/>
    <x v="52"/>
    <s v="100014855"/>
    <s v="PALACIOS ALFONSO"/>
    <s v="ZETT"/>
    <s v="18UE342"/>
    <s v="1"/>
    <s v="Con Pallet"/>
    <n v="0.05"/>
    <n v="32"/>
    <x v="0"/>
    <n v="49990"/>
    <n v="32110"/>
    <n v="17880"/>
    <n v="121.6"/>
    <m/>
    <x v="50"/>
    <n v="16"/>
    <s v="16"/>
    <n v="32"/>
    <x v="0"/>
    <n v="0.19"/>
    <n v="3.8"/>
    <s v="NARVAEZ VACA CIA. LTDA."/>
  </r>
  <r>
    <n v="1002193712"/>
    <s v="UE01"/>
    <d v="2022-03-16T00:00:00"/>
    <d v="1899-12-30T14:06:00"/>
    <s v="012-024-00409535"/>
    <s v="9000801353"/>
    <s v="012-022-00314187"/>
    <n v="744.66"/>
    <n v="834.92"/>
    <s v="ZPVN"/>
    <s v="40563034"/>
    <s v="P000031937"/>
    <n v="8002806873"/>
    <n v="1002193712"/>
    <s v="15-00001120"/>
    <s v="CAMPEON"/>
    <n v="120"/>
    <s v="BOL"/>
    <s v="101683"/>
    <s v="SOCIEDAD CIVIL Y COMERCIAL BOSNA"/>
    <s v="802026"/>
    <s v="BOSNA PRINCIPAL-OTAVALO"/>
    <s v="OTAVALO"/>
    <s v="PIEDRAHITA 2-74 Y MARIANO SUAREZ OT"/>
    <s v="OIOTAV"/>
    <s v="O-Imbabura-Otavalo"/>
    <m/>
    <x v="53"/>
    <x v="53"/>
    <s v="100014948"/>
    <s v="TULCANAZA MARCELO"/>
    <s v="ZEMT"/>
    <s v="18UE597"/>
    <s v="1"/>
    <s v="Con Pallet"/>
    <n v="0.05"/>
    <n v="6"/>
    <x v="0"/>
    <n v="12670"/>
    <n v="6010"/>
    <n v="6660"/>
    <n v="10.8"/>
    <m/>
    <x v="51"/>
    <n v="16"/>
    <s v="16"/>
    <n v="6"/>
    <x v="0"/>
    <n v="9.0000000000000011E-2"/>
    <n v="1.8"/>
    <s v="TRIMPESAS S.A."/>
  </r>
  <r>
    <n v="1002193712"/>
    <s v="UE01"/>
    <d v="2022-03-16T00:00:00"/>
    <d v="1899-12-30T14:06:00"/>
    <s v="012-024-00409536"/>
    <s v="9000801352"/>
    <s v="012-022-00314186"/>
    <n v="2429.0100000000002"/>
    <n v="2723.42"/>
    <s v="ZPVN"/>
    <s v="40563033"/>
    <s v="P000031936"/>
    <n v="8002806872"/>
    <n v="1002193712"/>
    <s v="15-00001123"/>
    <s v="SELVALEGRE"/>
    <n v="36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s v="18UE597"/>
    <s v="1"/>
    <s v="Con Pallet"/>
    <n v="0.05"/>
    <n v="18"/>
    <x v="0"/>
    <n v="24690"/>
    <n v="18030"/>
    <n v="6660"/>
    <n v="32.4"/>
    <m/>
    <x v="51"/>
    <n v="16"/>
    <s v="16"/>
    <n v="18"/>
    <x v="0"/>
    <n v="0.09"/>
    <n v="1.7999999999999998"/>
    <s v="TRIMPESAS S.A."/>
  </r>
  <r>
    <n v="1002193753"/>
    <s v="UE01"/>
    <d v="2022-03-16T00:00:00"/>
    <d v="1899-12-30T14:08:00"/>
    <s v="012-024-00409537"/>
    <s v="9000801355"/>
    <s v="012-022-00314189"/>
    <n v="2257.1999999999998"/>
    <n v="2530.7800000000002"/>
    <s v="ZPVN"/>
    <s v="40562914"/>
    <s v="P000031896"/>
    <n v="8002806922"/>
    <n v="1002193753"/>
    <s v="15-00001119"/>
    <s v="CAMPEON ANTIHUMEDAD"/>
    <n v="36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27003.635999999999"/>
    <n v="18043.635999999999"/>
    <n v="8960"/>
    <n v="478.8"/>
    <m/>
    <x v="52"/>
    <n v="16"/>
    <s v="16"/>
    <n v="18"/>
    <x v="0"/>
    <n v="1.33"/>
    <n v="26.6"/>
    <s v="TRANSPORTE PROPIO"/>
  </r>
  <r>
    <n v="1002193753"/>
    <s v="UE01"/>
    <d v="2022-03-16T00:00:00"/>
    <d v="1899-12-30T14:08:00"/>
    <s v="012-024-00409538"/>
    <s v="9000801354"/>
    <s v="012-022-00314188"/>
    <n v="1956"/>
    <n v="2193.08"/>
    <s v="ZPVN"/>
    <s v="40562913"/>
    <s v="P000031895"/>
    <n v="8002806923"/>
    <n v="1002193753"/>
    <s v="15-00001124"/>
    <s v="SELVALEGRE ANTIHUMEDAD"/>
    <n v="3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3996.364000000001"/>
    <n v="15036.364"/>
    <n v="8960"/>
    <n v="399"/>
    <m/>
    <x v="52"/>
    <n v="16"/>
    <s v="16"/>
    <n v="15"/>
    <x v="0"/>
    <n v="1.33"/>
    <n v="26.6"/>
    <s v="TRANSPORTE PROPIO"/>
  </r>
  <r>
    <n v="1002193708"/>
    <s v="UE01"/>
    <d v="2022-03-16T00:00:00"/>
    <d v="1899-12-30T14:14:00"/>
    <s v="012-024-00409539"/>
    <s v="9000801314"/>
    <s v="013-020-00047709"/>
    <n v="4362.37"/>
    <n v="4891.1099999999997"/>
    <s v="ZPDF"/>
    <s v="70176104"/>
    <s v="0000389128"/>
    <n v="8002806868"/>
    <n v="1002193708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55"/>
    <x v="55"/>
    <s v="100020748"/>
    <s v="SANCHEZ IVAN"/>
    <s v="ZETT"/>
    <s v="18UE900"/>
    <s v="1"/>
    <s v="Con Pallet"/>
    <n v="0.05"/>
    <n v="32"/>
    <x v="0"/>
    <n v="51140"/>
    <n v="32130"/>
    <n v="19010"/>
    <n v="121.6"/>
    <m/>
    <x v="53"/>
    <n v="16"/>
    <s v="16"/>
    <n v="32"/>
    <x v="0"/>
    <n v="0.19"/>
    <n v="3.8"/>
    <s v="LIDENORTI S.A."/>
  </r>
  <r>
    <n v="1002193765"/>
    <s v="UE01"/>
    <d v="2022-03-16T00:00:00"/>
    <d v="1899-12-30T14:18:00"/>
    <s v="012-024-00409540"/>
    <s v=""/>
    <s v=""/>
    <n v="0"/>
    <n v="0"/>
    <s v="ZPRC"/>
    <s v="2500107822"/>
    <s v="0000389172"/>
    <n v="8002806933"/>
    <n v="1002193765"/>
    <s v="15-00001120"/>
    <s v="CAMPEON"/>
    <n v="20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7801.667000000001"/>
    <n v="10016.666999999999"/>
    <n v="7785"/>
    <n v="102"/>
    <m/>
    <x v="54"/>
    <n v="16"/>
    <s v="16"/>
    <n v="10"/>
    <x v="0"/>
    <n v="0.51"/>
    <n v="10.199999999999999"/>
    <s v="TRANSPORTE PROPIO"/>
  </r>
  <r>
    <n v="1002193765"/>
    <s v="UE01"/>
    <d v="2022-03-16T00:00:00"/>
    <d v="1899-12-30T14:18:00"/>
    <s v="012-024-00409541"/>
    <s v=""/>
    <s v=""/>
    <n v="0"/>
    <n v="0"/>
    <s v="ZPRC"/>
    <s v="2500107822"/>
    <s v="0000389171"/>
    <n v="8002806934"/>
    <n v="1002193765"/>
    <s v="15-00001123"/>
    <s v="SELVALEGRE"/>
    <n v="2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1808.332999999999"/>
    <n v="14023.333000000001"/>
    <n v="7785"/>
    <n v="142.80000000000001"/>
    <m/>
    <x v="54"/>
    <n v="16"/>
    <s v="16"/>
    <n v="14"/>
    <x v="0"/>
    <n v="0.51"/>
    <n v="10.200000000000001"/>
    <s v="TRANSPORTE PROPIO"/>
  </r>
  <r>
    <n v="1002193766"/>
    <s v="UE01"/>
    <d v="2022-03-16T00:00:00"/>
    <d v="1899-12-30T14:29:00"/>
    <s v="012-024-00409542"/>
    <s v="9000801358"/>
    <s v="012-022-00314190"/>
    <n v="4092"/>
    <n v="4587.9799999999996"/>
    <s v="ZPVN"/>
    <s v="40562856"/>
    <s v="0000388888"/>
    <n v="8002806935"/>
    <n v="1002193766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860"/>
    <n v="33060"/>
    <n v="17800"/>
    <n v="594"/>
    <m/>
    <x v="55"/>
    <n v="16"/>
    <s v="16"/>
    <n v="33"/>
    <x v="0"/>
    <n v="0.9"/>
    <n v="18"/>
    <s v="TRANSPORTE PROPIO"/>
  </r>
  <r>
    <n v="1002193769"/>
    <s v="UE01"/>
    <d v="2022-03-16T00:00:00"/>
    <d v="1899-12-30T14:32:00"/>
    <s v="012-024-00409543"/>
    <s v="9000801362"/>
    <s v="012-022-00314193"/>
    <n v="781.3"/>
    <n v="876"/>
    <s v="ZPVN"/>
    <s v="40563013"/>
    <s v="P000031930"/>
    <n v="8002806942"/>
    <n v="1002193769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1647.879000000001"/>
    <n v="6014.5460000000003"/>
    <n v="5633.3329999999996"/>
    <n v="112.8"/>
    <m/>
    <x v="56"/>
    <n v="16"/>
    <s v="16"/>
    <n v="6"/>
    <x v="0"/>
    <n v="0.94"/>
    <n v="18.8"/>
    <s v="TRANSPORTE PROPIO"/>
  </r>
  <r>
    <n v="1002193769"/>
    <s v="UE01"/>
    <d v="2022-03-16T00:00:00"/>
    <d v="1899-12-30T14:32:00"/>
    <s v="012-024-00409544"/>
    <s v="9000801360"/>
    <s v="012-022-00314191"/>
    <n v="596.91"/>
    <n v="669.26"/>
    <s v="ZPVN"/>
    <s v="40563012"/>
    <s v="P000031929"/>
    <n v="8002806940"/>
    <n v="1002193769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0645.454"/>
    <n v="5012.1210000000001"/>
    <n v="5633.3329999999996"/>
    <n v="94"/>
    <m/>
    <x v="56"/>
    <n v="16"/>
    <s v="16"/>
    <n v="5"/>
    <x v="0"/>
    <n v="0.94"/>
    <n v="18.8"/>
    <s v="TRANSPORTE PROPIO"/>
  </r>
  <r>
    <n v="1002193769"/>
    <s v="UE01"/>
    <d v="2022-03-16T00:00:00"/>
    <d v="1899-12-30T14:32:00"/>
    <s v="012-024-00409545"/>
    <s v="9000801361"/>
    <s v="012-022-00314192"/>
    <n v="2847.44"/>
    <n v="3192.57"/>
    <s v="ZPVN"/>
    <s v="40563011"/>
    <s v="P000031928"/>
    <n v="8002806941"/>
    <n v="1002193769"/>
    <s v="15-00001123"/>
    <s v="SELVALEGRE"/>
    <n v="4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7686.666000000001"/>
    <n v="22053.332999999999"/>
    <n v="5633.3329999999996"/>
    <n v="413.6"/>
    <m/>
    <x v="56"/>
    <n v="16"/>
    <s v="16"/>
    <n v="22"/>
    <x v="0"/>
    <n v="0.94000000000000006"/>
    <n v="18.8"/>
    <s v="TRANSPORTE PROPIO"/>
  </r>
  <r>
    <n v="1002193768"/>
    <s v="UE01"/>
    <d v="2022-03-16T00:00:00"/>
    <d v="1899-12-30T14:35:00"/>
    <s v="012-024-00409546"/>
    <s v="9000801364"/>
    <s v="012-022-00314194"/>
    <n v="2318.4"/>
    <n v="2599.41"/>
    <s v="ZPVN"/>
    <s v="40563092"/>
    <s v="0000389159"/>
    <n v="8002806938"/>
    <n v="1002193768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59"/>
    <x v="59"/>
    <s v="100014884"/>
    <s v="CADENA GERARDO"/>
    <s v="ZEMU"/>
    <s v="18UE394"/>
    <s v="2"/>
    <s v="Sin Pallet"/>
    <n v="0"/>
    <n v="0"/>
    <x v="0"/>
    <n v="27110"/>
    <n v="18040"/>
    <n v="9070"/>
    <n v="302.39999999999998"/>
    <m/>
    <x v="57"/>
    <n v="16"/>
    <s v="16"/>
    <n v="18"/>
    <x v="0"/>
    <n v="0.84"/>
    <n v="16.799999999999997"/>
    <s v="GLT LOGISTICS S.A."/>
  </r>
  <r>
    <n v="1002193809"/>
    <s v="UE01"/>
    <d v="2022-03-16T00:00:00"/>
    <d v="1899-12-30T14:38:00"/>
    <s v="012-024-00409547"/>
    <s v="9000801279"/>
    <s v="013-020-00047703"/>
    <n v="2307.6"/>
    <n v="2587.29"/>
    <s v="ZPDF"/>
    <s v="70176087"/>
    <s v="0000389100"/>
    <n v="8002806989"/>
    <n v="1002193809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22"/>
    <x v="22"/>
    <s v="100016661"/>
    <s v="BENALCAZAR MILTON"/>
    <s v="ZEMU"/>
    <s v="18UE389"/>
    <s v="2"/>
    <s v="Sin Pallet"/>
    <n v="0"/>
    <n v="0"/>
    <x v="0"/>
    <n v="27180"/>
    <n v="18020"/>
    <n v="9160"/>
    <n v="424.8"/>
    <m/>
    <x v="22"/>
    <n v="16"/>
    <s v="16"/>
    <n v="18"/>
    <x v="0"/>
    <n v="1.18"/>
    <n v="23.6"/>
    <s v="TRANINTAGSA S.A."/>
  </r>
  <r>
    <n v="1002193738"/>
    <s v="UE01"/>
    <d v="2022-03-16T00:00:00"/>
    <d v="1899-12-30T14:43:00"/>
    <s v="012-024-00409548"/>
    <s v=""/>
    <s v=""/>
    <n v="0"/>
    <n v="0"/>
    <s v="ZPRC"/>
    <s v="2500107681"/>
    <s v="P000031823"/>
    <n v="8002806906"/>
    <n v="1002193738"/>
    <s v="15-00001115"/>
    <s v="ARMADURO"/>
    <n v="24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7345"/>
    <s v="LOPEZ CASTRO JAIME MARCELO"/>
    <s v="ZEMT"/>
    <s v="18UE622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</r>
  <r>
    <n v="1002193738"/>
    <s v="UE01"/>
    <d v="2022-03-16T00:00:00"/>
    <d v="1899-12-30T14:43:00"/>
    <s v="012-024-00409549"/>
    <s v=""/>
    <s v=""/>
    <n v="0"/>
    <n v="0"/>
    <s v="ZPRC"/>
    <s v="2500107680"/>
    <s v="P000031822"/>
    <n v="8002806905"/>
    <n v="1002193738"/>
    <s v="15-00001120"/>
    <s v="CAMPEON"/>
    <n v="2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</r>
  <r>
    <n v="1002193812"/>
    <s v="UE01"/>
    <d v="2022-03-16T00:00:00"/>
    <d v="1899-12-30T14:50:00"/>
    <s v="012-024-00409550"/>
    <s v="9000801280"/>
    <s v="013-020-00047704"/>
    <n v="2401.1999999999998"/>
    <n v="2692.24"/>
    <s v="ZPDF"/>
    <s v="70176088"/>
    <s v="0000389101"/>
    <n v="8002806992"/>
    <n v="1002193812"/>
    <s v="15-00001124"/>
    <s v="SELVALEGRE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60"/>
    <x v="60"/>
    <s v="10007757"/>
    <s v="GUALACATA FERNANDEZ MANUEL RAUL"/>
    <s v="ZEMU"/>
    <s v="18UE769"/>
    <s v="2"/>
    <s v="Sin Pallet"/>
    <n v="0"/>
    <n v="0"/>
    <x v="0"/>
    <n v="26980"/>
    <n v="18010"/>
    <n v="8970"/>
    <n v="424.8"/>
    <m/>
    <x v="58"/>
    <n v="16"/>
    <s v="16"/>
    <n v="18"/>
    <x v="0"/>
    <n v="1.18"/>
    <n v="23.6"/>
    <s v="ALQUINGA &amp; ALQUINGA"/>
  </r>
  <r>
    <n v="1002193739"/>
    <s v="UE01"/>
    <d v="2022-03-16T00:00:00"/>
    <d v="1899-12-30T14:56:00"/>
    <s v="012-024-00409551"/>
    <s v="9000801314"/>
    <s v="013-020-00047709"/>
    <n v="4362.37"/>
    <n v="4891.1099999999997"/>
    <s v="ZPDF"/>
    <s v="70176104"/>
    <s v="0000389129"/>
    <n v="8002806907"/>
    <n v="1002193739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1"/>
    <x v="61"/>
    <s v="100014844"/>
    <s v="HERNANDEZ CARLOS"/>
    <s v="ZETT"/>
    <s v="18UE321"/>
    <s v="1"/>
    <s v="Con Pallet"/>
    <n v="0.05"/>
    <n v="32"/>
    <x v="0"/>
    <n v="50140"/>
    <n v="32120"/>
    <n v="18020"/>
    <n v="121.6"/>
    <m/>
    <x v="59"/>
    <n v="16"/>
    <s v="16"/>
    <n v="32"/>
    <x v="0"/>
    <n v="0.19"/>
    <n v="3.8"/>
    <s v="J.V. TRANSPREMIUN CIA.LTDA"/>
  </r>
  <r>
    <n v="1002193743"/>
    <s v="UE01"/>
    <d v="2022-03-16T00:00:00"/>
    <d v="1899-12-30T15:01:00"/>
    <s v="012-024-00409552"/>
    <s v=""/>
    <s v=""/>
    <n v="0"/>
    <n v="0"/>
    <s v="ZPRC"/>
    <s v="2500107803"/>
    <s v="P000031943"/>
    <n v="8002806913"/>
    <n v="1002193743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62"/>
    <x v="62"/>
    <s v="100014851"/>
    <s v="MEDIAVILLA LUIS"/>
    <s v="ZEMT"/>
    <s v="18UE337"/>
    <s v="1"/>
    <s v="Con Pallet"/>
    <n v="0.05"/>
    <n v="24"/>
    <x v="0"/>
    <n v="40110"/>
    <n v="24010"/>
    <n v="16100"/>
    <n v="456"/>
    <m/>
    <x v="60"/>
    <n v="16"/>
    <s v="16"/>
    <n v="24"/>
    <x v="0"/>
    <n v="0.95"/>
    <n v="19"/>
    <s v="SANJOPAS S.A."/>
  </r>
  <r>
    <n v="1002193813"/>
    <s v="UE01"/>
    <d v="2022-03-16T00:00:00"/>
    <d v="1899-12-30T15:05:00"/>
    <s v="012-024-00409553"/>
    <s v="9000801397"/>
    <s v="012-022-00314195"/>
    <n v="2239.1999999999998"/>
    <n v="2510.6"/>
    <s v="ZPVN"/>
    <s v="40563065"/>
    <s v="0000389111"/>
    <n v="8002806993"/>
    <n v="1002193813"/>
    <s v="15-00001119"/>
    <s v="CAMPEON ANTIHUMEDAD"/>
    <n v="360"/>
    <s v="BOL"/>
    <s v="101780"/>
    <s v="MEGAPROFER S.A."/>
    <s v="805340"/>
    <s v="PROFERRETERIA BABAHOYO"/>
    <s v="BABAHOYO"/>
    <s v="AV. JUAN MARCO Y 9 DE NOVIEMBRE"/>
    <s v="ORBABH"/>
    <s v="O-Losrios-Babahoyo"/>
    <n v="446"/>
    <x v="63"/>
    <x v="63"/>
    <s v="10005910"/>
    <s v="URBANO MOQUINCHE WALTER ARMANDO"/>
    <s v="ZEMU"/>
    <s v="18UE735"/>
    <s v="2"/>
    <s v="Sin Pallet"/>
    <n v="0"/>
    <n v="0"/>
    <x v="0"/>
    <n v="26820"/>
    <n v="18030"/>
    <n v="8790"/>
    <n v="424.8"/>
    <m/>
    <x v="61"/>
    <n v="16"/>
    <s v="16"/>
    <n v="18"/>
    <x v="0"/>
    <n v="1.18"/>
    <n v="23.6"/>
    <s v="RUTAS COTACACHENSES"/>
  </r>
  <r>
    <n v="1002193751"/>
    <s v="UE01"/>
    <d v="2022-03-16T00:00:00"/>
    <d v="1899-12-30T15:10:00"/>
    <s v="012-024-00409554"/>
    <s v="9000801399"/>
    <s v="012-022-00314196"/>
    <n v="3238.68"/>
    <n v="3631.23"/>
    <s v="ZPVN"/>
    <s v="40563035"/>
    <s v="P000031938"/>
    <n v="8002806920"/>
    <n v="1002193751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s v="18UE718"/>
    <s v="1"/>
    <s v="Con Pallet"/>
    <n v="0.05"/>
    <n v="24"/>
    <x v="0"/>
    <n v="40110"/>
    <n v="24090"/>
    <n v="16020"/>
    <n v="43.2"/>
    <m/>
    <x v="62"/>
    <n v="16"/>
    <s v="16"/>
    <n v="24"/>
    <x v="0"/>
    <n v="9.0000000000000011E-2"/>
    <n v="1.8"/>
    <s v="TRAPSA C.A."/>
  </r>
  <r>
    <n v="1002193814"/>
    <s v="UE01"/>
    <d v="2022-03-16T00:00:00"/>
    <d v="1899-12-30T15:13:00"/>
    <s v="012-024-00409555"/>
    <s v="9000801400"/>
    <s v="012-022-00314197"/>
    <n v="3278.88"/>
    <n v="3676.31"/>
    <s v="ZPVN"/>
    <s v="40563083"/>
    <s v="P000031957"/>
    <n v="8002806994"/>
    <n v="1002193814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19386"/>
    <s v="CALUGUILLIN ROBERTO"/>
    <s v="ZEMT"/>
    <s v="18UE623"/>
    <s v="1"/>
    <s v="Con Pallet"/>
    <n v="0.05"/>
    <n v="24"/>
    <x v="0"/>
    <n v="39360"/>
    <n v="24030"/>
    <n v="15330"/>
    <n v="91.2"/>
    <m/>
    <x v="6"/>
    <n v="16"/>
    <s v="16"/>
    <n v="24"/>
    <x v="0"/>
    <n v="0.19"/>
    <n v="3.8000000000000003"/>
    <s v="TRANSPORTE PROPIO"/>
  </r>
  <r>
    <n v="1002193767"/>
    <s v="UE01"/>
    <d v="2022-03-16T00:00:00"/>
    <d v="1899-12-30T15:14:00"/>
    <s v="012-024-00409556"/>
    <s v=""/>
    <s v=""/>
    <n v="0"/>
    <n v="0"/>
    <s v="ZPRC"/>
    <s v="2500107802"/>
    <s v="P000031942"/>
    <n v="8002806937"/>
    <n v="1002193767"/>
    <s v="15-00001115"/>
    <s v="ARMADURO"/>
    <n v="320"/>
    <s v="BOL"/>
    <s v="101724"/>
    <s v="BEDON TORRES FAUSTO RENE"/>
    <s v="800852"/>
    <s v="BODEGA GB"/>
    <s v="IBARRA"/>
    <s v="AV. MARIANO ACOSTA 23-70 Y JOSE CAN"/>
    <s v="OIIBAR"/>
    <s v="O-Imbabura-Ibarra"/>
    <m/>
    <x v="65"/>
    <x v="65"/>
    <s v="100014860"/>
    <s v="TANICUCHI LUIS"/>
    <s v="ZEMT"/>
    <s v="18UE350"/>
    <s v="1"/>
    <s v="Con Pallet"/>
    <n v="0.05"/>
    <n v="16"/>
    <x v="0"/>
    <n v="23728.332999999999"/>
    <n v="16053.333000000001"/>
    <n v="7675"/>
    <n v="60.8"/>
    <m/>
    <x v="63"/>
    <n v="16"/>
    <s v="16"/>
    <n v="16"/>
    <x v="0"/>
    <n v="0.19"/>
    <n v="3.8"/>
    <s v="TRANSSJQ S.A."/>
  </r>
  <r>
    <n v="1002193767"/>
    <s v="UE01"/>
    <d v="2022-03-16T00:00:00"/>
    <d v="1899-12-30T15:14:00"/>
    <s v="012-024-00409557"/>
    <s v=""/>
    <s v=""/>
    <n v="0"/>
    <n v="0"/>
    <s v="ZPRC"/>
    <s v="2500107801"/>
    <s v="P000031941"/>
    <n v="8002806936"/>
    <n v="1002193767"/>
    <s v="15-00001123"/>
    <s v="SELVALEGRE"/>
    <n v="160"/>
    <s v="BOL"/>
    <s v="101724"/>
    <s v="BEDON TORRES FAUSTO RENE"/>
    <s v="800852"/>
    <s v="BODEGA GB"/>
    <s v="IBARRA"/>
    <s v="AV. MARIANO ACOSTA 23-70 Y JOSE CAN"/>
    <s v="OIIBAR"/>
    <s v="O-Imbabura-Ibarra"/>
    <n v="30"/>
    <x v="65"/>
    <x v="65"/>
    <s v="100014860"/>
    <s v="TANICUCHI LUIS"/>
    <s v="ZEMT"/>
    <s v="18UE350"/>
    <s v="1"/>
    <s v="Con Pallet"/>
    <n v="0.05"/>
    <n v="8"/>
    <x v="0"/>
    <n v="15701.666999999999"/>
    <n v="8026.6670000000004"/>
    <n v="7675"/>
    <n v="30.4"/>
    <m/>
    <x v="63"/>
    <n v="16"/>
    <s v="16"/>
    <n v="8"/>
    <x v="0"/>
    <n v="0.19"/>
    <n v="3.8"/>
    <s v="TRANSSJQ S.A."/>
  </r>
  <r>
    <n v="1002193836"/>
    <s v="UE01"/>
    <d v="2022-03-16T00:00:00"/>
    <d v="1899-12-30T15:20:00"/>
    <s v="012-024-00409558"/>
    <s v="9000801403"/>
    <s v="012-022-00314198"/>
    <n v="2354.4"/>
    <n v="2639.77"/>
    <s v="ZPVN"/>
    <s v="40563086"/>
    <s v="P000031958"/>
    <n v="8002807017"/>
    <n v="1002193836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66"/>
    <x v="66"/>
    <s v="100014865"/>
    <s v="LANDI LUIS"/>
    <s v="ZEMU"/>
    <s v="18UE358"/>
    <s v="2"/>
    <s v="Sin Pallet"/>
    <n v="0"/>
    <n v="0"/>
    <x v="0"/>
    <n v="27340"/>
    <n v="18060"/>
    <n v="9280"/>
    <n v="266.39999999999998"/>
    <m/>
    <x v="64"/>
    <n v="16"/>
    <s v="16"/>
    <n v="18"/>
    <x v="0"/>
    <n v="0.74"/>
    <n v="14.799999999999999"/>
    <s v="TRANSVOLCA S.A."/>
  </r>
  <r>
    <n v="1002193777"/>
    <s v="UE01"/>
    <d v="2022-03-16T00:00:00"/>
    <d v="1899-12-30T15:25:00"/>
    <s v="012-024-00409559"/>
    <s v="9000801315"/>
    <s v="013-020-00047710"/>
    <n v="2159.12"/>
    <n v="2420.8200000000002"/>
    <s v="ZPDF"/>
    <s v="70176103"/>
    <s v="0000389175"/>
    <n v="8002806949"/>
    <n v="1002193777"/>
    <s v="15-00001123"/>
    <s v="SELVALEGRE"/>
    <n v="320"/>
    <s v="BOL"/>
    <s v="101446"/>
    <s v="ALMACENES FERROELECTRICO DISTRIALMA"/>
    <s v="800790"/>
    <s v="FERROELECTRICO 3"/>
    <s v="IBARRA"/>
    <s v="CALLE SUCRE 13-13 Y ROSALIA ROSALES"/>
    <s v="OIIBAR"/>
    <s v="O-Imbabura-Ibarra"/>
    <m/>
    <x v="67"/>
    <x v="67"/>
    <s v="100016838"/>
    <s v="PASPUEL NIXON"/>
    <s v="ZETT"/>
    <s v="18UE962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</r>
  <r>
    <n v="1002193777"/>
    <s v="UE01"/>
    <d v="2022-03-16T00:00:00"/>
    <d v="1899-12-30T15:25:00"/>
    <s v="012-024-00409560"/>
    <s v="9000798479"/>
    <s v="013-020-00047469"/>
    <n v="2159.12"/>
    <n v="2420.8200000000002"/>
    <s v="ZPDF"/>
    <s v="70175485"/>
    <s v="0000389174"/>
    <n v="8002806950"/>
    <n v="1002193777"/>
    <s v="15-00001123"/>
    <s v="SELVALEGRE"/>
    <n v="32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7"/>
    <x v="67"/>
    <s v="100016838"/>
    <s v="PASPUEL NIXON"/>
    <s v="ZETT"/>
    <s v="18UE962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</r>
  <r>
    <n v="1002193854"/>
    <s v="UE01"/>
    <d v="2022-03-16T00:00:00"/>
    <d v="1899-12-30T15:36:00"/>
    <s v="012-024-00409561"/>
    <s v="9000801405"/>
    <s v="012-022-00314199"/>
    <n v="4092"/>
    <n v="4587.9799999999996"/>
    <s v="ZPVN"/>
    <s v="40562855"/>
    <s v="0000388889"/>
    <n v="8002807033"/>
    <n v="1002193854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200"/>
    <n v="33130"/>
    <n v="18070"/>
    <n v="594"/>
    <m/>
    <x v="55"/>
    <n v="16"/>
    <s v="16"/>
    <n v="33"/>
    <x v="0"/>
    <n v="0.9"/>
    <n v="18"/>
    <s v="TRANSPORTE PROPIO"/>
  </r>
  <r>
    <n v="1002193816"/>
    <s v="UE01"/>
    <d v="2022-03-16T00:00:00"/>
    <d v="1899-12-30T15:38:00"/>
    <s v="012-024-00409562"/>
    <s v="9000801406"/>
    <s v="012-022-00314200"/>
    <n v="3211.2"/>
    <n v="3600.41"/>
    <s v="ZPVN"/>
    <s v="40563053"/>
    <s v="P000031949"/>
    <n v="8002806997"/>
    <n v="1002193816"/>
    <s v="15-00001123"/>
    <s v="SELVALEGRE"/>
    <n v="480"/>
    <s v="BOL"/>
    <s v="101544"/>
    <s v="LANDAZURI CORDOVA IVAN OSWALDO"/>
    <s v="801777"/>
    <s v="BODEGA LANDAZURI"/>
    <s v="TULCÁN"/>
    <s v="AV. VEINTIMILLA S/N Y"/>
    <s v="OCTULC"/>
    <s v="O-Carchi-Tulcan"/>
    <n v="159"/>
    <x v="68"/>
    <x v="68"/>
    <s v="100015058"/>
    <s v="MUÑOZ JUAN"/>
    <s v="ZEMT"/>
    <s v="18UE985"/>
    <s v="1"/>
    <s v="Con Pallet"/>
    <n v="0.05"/>
    <n v="24"/>
    <x v="0"/>
    <n v="40720"/>
    <n v="24030"/>
    <n v="16690"/>
    <n v="278.39999999999998"/>
    <m/>
    <x v="66"/>
    <n v="16"/>
    <s v="16"/>
    <n v="24"/>
    <x v="0"/>
    <n v="0.57999999999999996"/>
    <n v="11.6"/>
    <s v="SELVALEGRE S.A."/>
  </r>
  <r>
    <n v="1002193852"/>
    <s v="UE01"/>
    <d v="2022-03-16T00:00:00"/>
    <d v="1899-12-30T15:39:00"/>
    <s v="012-024-00409563"/>
    <s v="9000801407"/>
    <s v="012-022-00314201"/>
    <n v="4251.6499999999996"/>
    <n v="4766.9799999999996"/>
    <s v="ZPVN"/>
    <s v="40561697"/>
    <s v="0000387427"/>
    <n v="8002807031"/>
    <n v="1002193852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40"/>
    <n v="33120"/>
    <n v="17820"/>
    <n v="488.4"/>
    <m/>
    <x v="67"/>
    <n v="16"/>
    <s v="16"/>
    <n v="33"/>
    <x v="0"/>
    <n v="0.74"/>
    <n v="14.799999999999999"/>
    <s v="TRANSPORTE PROPIO"/>
  </r>
  <r>
    <n v="1002193822"/>
    <s v="UE01"/>
    <d v="2022-03-16T00:00:00"/>
    <d v="1899-12-30T15:43:00"/>
    <s v="012-024-00409564"/>
    <s v=""/>
    <s v=""/>
    <n v="0"/>
    <n v="0"/>
    <s v="ZPRC"/>
    <s v="2500107686"/>
    <s v="P000031829"/>
    <n v="8002807000"/>
    <n v="1002193822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38540"/>
    <n v="24030"/>
    <n v="14510"/>
    <n v="259.2"/>
    <m/>
    <x v="6"/>
    <n v="16"/>
    <s v="16"/>
    <n v="24"/>
    <x v="0"/>
    <n v="0.53999999999999992"/>
    <n v="10.799999999999999"/>
    <s v="WILLYTRUCK S.A."/>
  </r>
  <r>
    <n v="1002193877"/>
    <s v="UE01"/>
    <d v="2022-03-16T00:00:00"/>
    <d v="1899-12-30T15:48:00"/>
    <s v="012-024-00409565"/>
    <s v="9000801410"/>
    <s v="012-022-00314203"/>
    <n v="1139.2"/>
    <n v="1277.27"/>
    <s v="ZPVN"/>
    <s v="40563112"/>
    <s v="0000389212"/>
    <n v="8002807059"/>
    <n v="1002193877"/>
    <s v="15-00001115"/>
    <s v="ARMADURO"/>
    <n v="160"/>
    <s v="BOL"/>
    <s v="101600"/>
    <s v="TERAN RUIZ CARLOS FABIAN"/>
    <s v="802079"/>
    <s v="BODEGA FABIAN TERAN"/>
    <s v="COTACACHI"/>
    <s v="TELESFORO PEÑAHERRERA S/N Y"/>
    <s v="OICOTA"/>
    <s v="O-Imbabura-Cotacachi"/>
    <m/>
    <x v="22"/>
    <x v="22"/>
    <s v="100020338"/>
    <s v="TERAN ARNULFO"/>
    <s v="ZEMU"/>
    <s v="18UE714"/>
    <s v="2"/>
    <s v="Sin Pallet"/>
    <n v="0"/>
    <n v="0"/>
    <x v="0"/>
    <n v="12547.778"/>
    <n v="8017.7780000000002"/>
    <n v="4530"/>
    <n v="24"/>
    <m/>
    <x v="22"/>
    <n v="16"/>
    <s v="16"/>
    <n v="8"/>
    <x v="0"/>
    <n v="0.15"/>
    <n v="3"/>
    <s v="TRANINTAGSA"/>
  </r>
  <r>
    <n v="1002193877"/>
    <s v="UE01"/>
    <d v="2022-03-16T00:00:00"/>
    <d v="1899-12-30T15:48:00"/>
    <s v="012-024-00409566"/>
    <s v="9000801409"/>
    <s v="012-022-00314202"/>
    <n v="1408"/>
    <n v="1578.66"/>
    <s v="ZPVN"/>
    <s v="40563112"/>
    <s v="0000389211"/>
    <n v="8002807058"/>
    <n v="1002193877"/>
    <s v="15-00001123"/>
    <s v="SELVALEGRE"/>
    <n v="200"/>
    <s v="BOL"/>
    <s v="101600"/>
    <s v="TERAN RUIZ CARLOS FABIAN"/>
    <s v="802079"/>
    <s v="BODEGA FABIAN TERAN"/>
    <s v="COTACACHI"/>
    <s v="TELESFORO PEÑAHERRERA S/N Y"/>
    <s v="OICOTA"/>
    <s v="O-Imbabura-Cotacachi"/>
    <n v="15"/>
    <x v="22"/>
    <x v="22"/>
    <s v="100020338"/>
    <s v="TERAN ARNULFO"/>
    <s v="ZEMU"/>
    <s v="18UE714"/>
    <s v="2"/>
    <s v="Sin Pallet"/>
    <n v="0"/>
    <n v="0"/>
    <x v="0"/>
    <n v="14552.222"/>
    <n v="10022.222"/>
    <n v="4530"/>
    <n v="30"/>
    <m/>
    <x v="22"/>
    <n v="16"/>
    <s v="16"/>
    <n v="10"/>
    <x v="0"/>
    <n v="0.15"/>
    <n v="3"/>
    <s v="TRANINTAGSA"/>
  </r>
  <r>
    <n v="1002193885"/>
    <s v="UE01"/>
    <d v="2022-03-16T00:00:00"/>
    <d v="1899-12-30T15:52:00"/>
    <s v="012-024-00409567"/>
    <s v="9000801412"/>
    <s v="012-022-00314204"/>
    <n v="2390"/>
    <n v="2679.68"/>
    <s v="ZPVN"/>
    <s v="40563095"/>
    <s v="P000031961"/>
    <n v="8002807068"/>
    <n v="1002193885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30"/>
    <n v="18020"/>
    <n v="9310"/>
    <n v="183.6"/>
    <m/>
    <x v="7"/>
    <n v="16"/>
    <s v="16"/>
    <n v="18"/>
    <x v="0"/>
    <n v="0.51"/>
    <n v="10.199999999999999"/>
    <s v="TRANSPORTE PROPIO"/>
  </r>
  <r>
    <n v="1002193880"/>
    <s v="UE01"/>
    <d v="2022-03-16T00:00:00"/>
    <d v="1899-12-30T15:55:00"/>
    <s v="012-024-00409568"/>
    <s v=""/>
    <s v=""/>
    <n v="0"/>
    <n v="0"/>
    <s v="ZPRC"/>
    <s v="2500107821"/>
    <s v="P000031962"/>
    <n v="8002807063"/>
    <n v="1002193880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0"/>
    <x v="70"/>
    <s v="100017519"/>
    <s v="VILLALBA PATRICIO"/>
    <s v="ZETT"/>
    <s v="18UE305"/>
    <s v="1"/>
    <s v="Con Pallet"/>
    <n v="0.05"/>
    <n v="32"/>
    <x v="0"/>
    <n v="50750"/>
    <n v="32060"/>
    <n v="18690"/>
    <n v="281.60000000000002"/>
    <m/>
    <x v="68"/>
    <n v="16"/>
    <s v="16"/>
    <n v="32"/>
    <x v="0"/>
    <n v="0.44000000000000006"/>
    <n v="8.8000000000000007"/>
    <s v="TRANSPORTE PROPIO"/>
  </r>
  <r>
    <n v="1002193840"/>
    <s v="UE01"/>
    <d v="2022-03-16T00:00:00"/>
    <d v="1899-12-30T16:02:00"/>
    <s v="012-024-00409569"/>
    <s v="9000801416"/>
    <s v="012-022-00314206"/>
    <n v="500.54"/>
    <n v="561.20000000000005"/>
    <s v="ZPVN"/>
    <s v="40562988"/>
    <s v="0000388999"/>
    <n v="8002807021"/>
    <n v="1002193840"/>
    <s v="15-00001120"/>
    <s v="CAMPEON"/>
    <n v="80"/>
    <s v="BOL"/>
    <s v="101514"/>
    <s v="DELGADO LUNA LUIS HERIBERTO"/>
    <s v="801282"/>
    <s v="BODEGA DELGADO LUIS - MAÑOSCA"/>
    <s v="QUITO"/>
    <s v="AV REPUBLICA OE3-323 Y MAÑOSCA"/>
    <s v="OPRUMI"/>
    <s v="O-Pichincha-Rumipamba"/>
    <m/>
    <x v="71"/>
    <x v="71"/>
    <s v="100014863"/>
    <s v="MORAN MAURICIO"/>
    <s v="ZEMT"/>
    <s v="18UE689"/>
    <s v="1"/>
    <s v="Con Pallet"/>
    <n v="0.05"/>
    <n v="4"/>
    <x v="0"/>
    <n v="11736.666999999999"/>
    <n v="4006.6669999999999"/>
    <n v="7730"/>
    <n v="36"/>
    <m/>
    <x v="69"/>
    <n v="16"/>
    <s v="16"/>
    <n v="4"/>
    <x v="0"/>
    <n v="0.45"/>
    <n v="9"/>
    <s v="LA ARMENIA S.A."/>
  </r>
  <r>
    <n v="1002193840"/>
    <s v="UE01"/>
    <d v="2022-03-16T00:00:00"/>
    <d v="1899-12-30T16:02:00"/>
    <s v="012-024-00409570"/>
    <s v="9000801415"/>
    <s v="012-022-00314205"/>
    <n v="2716.56"/>
    <n v="3045.83"/>
    <s v="ZPVN"/>
    <s v="40562988"/>
    <s v="0000388998"/>
    <n v="8002807022"/>
    <n v="1002193840"/>
    <s v="15-00001123"/>
    <s v="SELVALEGRE"/>
    <n v="40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71"/>
    <x v="71"/>
    <s v="100014863"/>
    <s v="MORAN MAURICIO"/>
    <s v="ZEMT"/>
    <s v="18UE689"/>
    <s v="1"/>
    <s v="Con Pallet"/>
    <n v="0.05"/>
    <n v="20"/>
    <x v="0"/>
    <n v="27763.332999999999"/>
    <n v="20033.332999999999"/>
    <n v="7730"/>
    <n v="180"/>
    <m/>
    <x v="69"/>
    <n v="16"/>
    <s v="16"/>
    <n v="20"/>
    <x v="0"/>
    <n v="0.45"/>
    <n v="9"/>
    <s v="LA ARMENIA S.A."/>
  </r>
  <r>
    <n v="1002193910"/>
    <s v="UE01"/>
    <d v="2022-03-16T00:00:00"/>
    <d v="1899-12-30T16:07:00"/>
    <s v="012-024-00409571"/>
    <s v=""/>
    <s v=""/>
    <n v="0"/>
    <n v="0"/>
    <s v="ZPRC"/>
    <s v="2500107617"/>
    <s v="P000031709"/>
    <n v="8002807100"/>
    <n v="1002193910"/>
    <s v="15-00000218"/>
    <s v="MAGNO HE"/>
    <n v="26.96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3710"/>
    <n v="26960"/>
    <n v="16750"/>
    <n v="685.05"/>
    <m/>
    <x v="28"/>
    <n v="16"/>
    <s v="16"/>
    <n v="26.96"/>
    <x v="0"/>
    <n v="25.409866468842729"/>
    <n v="25.409866468842729"/>
    <s v="TRANSALMEIDA"/>
  </r>
  <r>
    <n v="1002193874"/>
    <s v="UE01"/>
    <d v="2022-03-16T00:00:00"/>
    <d v="1899-12-30T16:15:00"/>
    <s v="012-024-00409572"/>
    <s v="9000801418"/>
    <s v="012-022-00314207"/>
    <n v="4507.8"/>
    <n v="5054.18"/>
    <s v="ZPVN"/>
    <s v="40563094"/>
    <s v="P000031960"/>
    <n v="8002807054"/>
    <n v="1002193874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20"/>
    <n v="33040"/>
    <n v="17180"/>
    <n v="382.8"/>
    <m/>
    <x v="70"/>
    <n v="16"/>
    <s v="16"/>
    <n v="33"/>
    <x v="0"/>
    <n v="0.58000000000000007"/>
    <n v="11.6"/>
    <s v="LIDENORTI S.A."/>
  </r>
  <r>
    <n v="1002193913"/>
    <s v="UE01"/>
    <d v="2022-03-16T00:00:00"/>
    <d v="1899-12-30T16:19:00"/>
    <s v="012-024-00409573"/>
    <s v="9000801420"/>
    <s v="012-022-00314209"/>
    <n v="2220.8000000000002"/>
    <n v="2489.98"/>
    <s v="ZPVN"/>
    <s v="40563111"/>
    <s v="0000389207"/>
    <n v="8002807104"/>
    <n v="1002193913"/>
    <s v="15-00001115"/>
    <s v="ARMADURO"/>
    <n v="320"/>
    <s v="BOL"/>
    <s v="101780"/>
    <s v="MEGAPROFER S.A."/>
    <s v="807352"/>
    <s v="ECO PIMAMPIRO"/>
    <s v="PIMAMPIRO"/>
    <s v="ROCAFUERTE Y JUAN MONTALVO"/>
    <s v="OIPIMA"/>
    <s v="O-Imbabura-Pimampiro"/>
    <m/>
    <x v="65"/>
    <x v="65"/>
    <s v="100014858"/>
    <s v="MORENO MANUEL"/>
    <s v="ZEMU"/>
    <s v="18UE602"/>
    <s v="2"/>
    <s v="Sin Pallet"/>
    <n v="0"/>
    <n v="0"/>
    <x v="0"/>
    <n v="20591.667000000001"/>
    <n v="16026.666999999999"/>
    <n v="4565"/>
    <n v="131.19999999999999"/>
    <m/>
    <x v="63"/>
    <n v="16"/>
    <s v="16"/>
    <n v="16"/>
    <x v="0"/>
    <n v="0.41"/>
    <n v="8.1999999999999993"/>
    <s v="TRANSSJQ S.A."/>
  </r>
  <r>
    <n v="1002193913"/>
    <s v="UE01"/>
    <d v="2022-03-16T00:00:00"/>
    <d v="1899-12-30T16:19:00"/>
    <s v="012-024-00409574"/>
    <s v="9000801419"/>
    <s v="012-022-00314208"/>
    <n v="254"/>
    <n v="284.79000000000002"/>
    <s v="ZPVN"/>
    <s v="40563110"/>
    <s v="0000389206"/>
    <n v="8002807105"/>
    <n v="1002193913"/>
    <s v="15-00001120"/>
    <s v="CAMPEON"/>
    <n v="40"/>
    <s v="BOL"/>
    <s v="101780"/>
    <s v="MEGAPROFER S.A."/>
    <s v="807352"/>
    <s v="ECO PIMAMPIRO"/>
    <s v="PIMAMPIRO"/>
    <s v="ROCAFUERTE Y JUAN MONTALVO"/>
    <s v="OIPIMA"/>
    <s v="O-Imbabura-Pimampiro"/>
    <n v="78"/>
    <x v="65"/>
    <x v="65"/>
    <s v="100014858"/>
    <s v="MORENO MANUEL"/>
    <s v="ZEMU"/>
    <s v="18UE602"/>
    <s v="2"/>
    <s v="Sin Pallet"/>
    <n v="0"/>
    <n v="0"/>
    <x v="0"/>
    <n v="6568.3329999999996"/>
    <n v="2003.3330000000001"/>
    <n v="4565"/>
    <n v="16.399999999999999"/>
    <m/>
    <x v="63"/>
    <n v="16"/>
    <s v="16"/>
    <n v="2"/>
    <x v="0"/>
    <n v="0.41"/>
    <n v="8.1999999999999993"/>
    <s v="TRANSSJQ S.A."/>
  </r>
  <r>
    <n v="1002193941"/>
    <s v="UE01"/>
    <d v="2022-03-16T00:00:00"/>
    <d v="1899-12-30T16:30:00"/>
    <s v="012-024-00409575"/>
    <s v="9000801424"/>
    <s v="012-022-00314212"/>
    <n v="1049.5999999999999"/>
    <n v="1176.82"/>
    <s v="ZPVN"/>
    <s v="40563149"/>
    <s v="0000389245"/>
    <n v="8002807135"/>
    <n v="1002193941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s v="18UE391"/>
    <s v="2"/>
    <s v="Sin Pallet"/>
    <n v="0"/>
    <n v="0"/>
    <x v="0"/>
    <n v="11090"/>
    <n v="8013.3329999999996"/>
    <n v="3076.6669999999999"/>
    <n v="65.599999999999994"/>
    <m/>
    <x v="71"/>
    <n v="16"/>
    <s v="16"/>
    <n v="8"/>
    <x v="0"/>
    <n v="0.41"/>
    <n v="8.1999999999999993"/>
    <s v="TRIMPESAS S.A."/>
  </r>
  <r>
    <n v="1002193941"/>
    <s v="UE01"/>
    <d v="2022-03-16T00:00:00"/>
    <d v="1899-12-30T16:30:00"/>
    <s v="012-024-00409576"/>
    <s v="9000801422"/>
    <s v="012-022-00314210"/>
    <n v="712.8"/>
    <n v="799.2"/>
    <s v="ZPVN"/>
    <s v="40563149"/>
    <s v="0000389246"/>
    <n v="8002807137"/>
    <n v="1002193941"/>
    <s v="15-00001120"/>
    <s v="CAMPEON"/>
    <n v="12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s v="18UE391"/>
    <s v="2"/>
    <s v="Sin Pallet"/>
    <n v="0"/>
    <n v="0"/>
    <x v="0"/>
    <n v="9086.6669999999995"/>
    <n v="6010"/>
    <n v="3076.6669999999999"/>
    <n v="49.2"/>
    <m/>
    <x v="71"/>
    <n v="16"/>
    <s v="16"/>
    <n v="6"/>
    <x v="0"/>
    <n v="0.41000000000000003"/>
    <n v="8.2000000000000011"/>
    <s v="TRIMPESAS S.A."/>
  </r>
  <r>
    <n v="1002193941"/>
    <s v="UE01"/>
    <d v="2022-03-16T00:00:00"/>
    <d v="1899-12-30T16:30:00"/>
    <s v="012-024-00409577"/>
    <s v="9000801423"/>
    <s v="012-022-00314211"/>
    <n v="518.4"/>
    <n v="581.24"/>
    <s v="ZPVN"/>
    <s v="40563149"/>
    <s v="0000389247"/>
    <n v="8002807136"/>
    <n v="1002193941"/>
    <s v="15-00001123"/>
    <s v="SELVALEGRE"/>
    <n v="8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73"/>
    <x v="73"/>
    <s v="100014882"/>
    <s v="RIVERA JOSE"/>
    <s v="ZEMU"/>
    <s v="18UE391"/>
    <s v="2"/>
    <s v="Sin Pallet"/>
    <n v="0"/>
    <n v="0"/>
    <x v="0"/>
    <n v="7083.3339999999998"/>
    <n v="4006.6669999999999"/>
    <n v="3076.6669999999999"/>
    <n v="32.799999999999997"/>
    <m/>
    <x v="71"/>
    <n v="16"/>
    <s v="16"/>
    <n v="4"/>
    <x v="0"/>
    <n v="0.41"/>
    <n v="8.1999999999999993"/>
    <s v="TRIMPESAS S.A."/>
  </r>
  <r>
    <n v="1002193954"/>
    <s v="UE01"/>
    <d v="2022-03-16T00:00:00"/>
    <d v="1899-12-30T16:34:00"/>
    <s v="012-024-00409578"/>
    <s v=""/>
    <s v=""/>
    <n v="0"/>
    <n v="0"/>
    <s v="ZPRC"/>
    <s v="2500107824"/>
    <s v="P000031966"/>
    <n v="8002807153"/>
    <n v="1002193954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270"/>
    <n v="18050"/>
    <n v="9220"/>
    <n v="324"/>
    <m/>
    <x v="72"/>
    <n v="16"/>
    <s v="16"/>
    <n v="18"/>
    <x v="0"/>
    <n v="0.9"/>
    <n v="18"/>
    <s v="TRANSPORTE PROPIO"/>
  </r>
  <r>
    <n v="1002193923"/>
    <s v="UE01"/>
    <d v="2022-03-16T00:00:00"/>
    <d v="1899-12-30T16:35:00"/>
    <s v="012-024-00409579"/>
    <s v=""/>
    <s v=""/>
    <n v="0"/>
    <n v="0"/>
    <s v="ZPRC"/>
    <s v="2500107823"/>
    <s v="P000031965"/>
    <n v="8002807115"/>
    <n v="1002193923"/>
    <s v="15-00000218"/>
    <s v="MAGNO HE"/>
    <n v="30.3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8550"/>
    <n v="30350"/>
    <n v="18200"/>
    <n v="0"/>
    <m/>
    <x v="3"/>
    <n v="16"/>
    <s v="16"/>
    <n v="30.35"/>
    <x v="0"/>
    <n v="0"/>
    <n v="0"/>
    <s v="UNICON S.A."/>
  </r>
  <r>
    <n v="1002193916"/>
    <s v="UE01"/>
    <d v="2022-03-16T00:00:00"/>
    <d v="1899-12-30T16:37:00"/>
    <s v="012-024-00409580"/>
    <s v="9000801427"/>
    <s v="012-022-00314213"/>
    <n v="4083.2"/>
    <n v="4578.1099999999997"/>
    <s v="ZPVN"/>
    <s v="40563139"/>
    <s v="0000389239"/>
    <n v="8002807108"/>
    <n v="1002193916"/>
    <s v="15-00001119"/>
    <s v="CAMPEON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75"/>
    <x v="75"/>
    <s v="100019981"/>
    <s v="ALARCON IVAN"/>
    <s v="ZETT"/>
    <s v="18UE561"/>
    <s v="1"/>
    <s v="Con Pallet"/>
    <n v="0.05"/>
    <n v="32"/>
    <x v="0"/>
    <n v="49670"/>
    <n v="32110"/>
    <n v="17560"/>
    <n v="844.8"/>
    <m/>
    <x v="73"/>
    <n v="16"/>
    <s v="16"/>
    <n v="32"/>
    <x v="0"/>
    <n v="1.3199999999999998"/>
    <n v="26.4"/>
    <s v="J.V. TRANSPREMIUN CIA.LTDA"/>
  </r>
  <r>
    <n v="1002193946"/>
    <s v="UE01"/>
    <d v="2022-03-16T00:00:00"/>
    <d v="1899-12-30T16:42:00"/>
    <s v="012-024-00409581"/>
    <s v="9000801432"/>
    <s v="012-022-00314215"/>
    <n v="506.4"/>
    <n v="567.78"/>
    <s v="ZPVN"/>
    <s v="40563002"/>
    <s v="P000031924"/>
    <n v="8002807143"/>
    <n v="1002193946"/>
    <s v="15-00001120"/>
    <s v="CAMPEON"/>
    <n v="80"/>
    <s v="BOL"/>
    <s v="103128"/>
    <s v="LARA PUGA REBECA MARISOL"/>
    <s v="804226"/>
    <s v="EL CONSTRUCTOR PRINCIPAL"/>
    <s v="CAYAMBE"/>
    <s v="NATALIA JARRIN S6-32 Y VENEZUELA"/>
    <s v="OPCAYA"/>
    <s v="O-Pichincha-Cayambe"/>
    <m/>
    <x v="76"/>
    <x v="76"/>
    <s v="100022169"/>
    <s v="LOMAS MONTESDEOCA VINICIO XAVIER"/>
    <s v="ZEMT"/>
    <s v="18UE840"/>
    <s v="1"/>
    <s v="Con Pallet"/>
    <n v="0.05"/>
    <n v="4"/>
    <x v="0"/>
    <n v="11825"/>
    <n v="4010"/>
    <n v="7815"/>
    <n v="16.8"/>
    <m/>
    <x v="74"/>
    <n v="16"/>
    <s v="16"/>
    <n v="4"/>
    <x v="0"/>
    <n v="0.21000000000000002"/>
    <n v="4.2"/>
    <s v="LIDENORTI S.A."/>
  </r>
  <r>
    <n v="1002193946"/>
    <s v="UE01"/>
    <d v="2022-03-16T00:00:00"/>
    <d v="1899-12-30T16:42:00"/>
    <s v="012-024-00409582"/>
    <s v="9000801431"/>
    <s v="012-022-00314214"/>
    <n v="2760"/>
    <n v="3094.53"/>
    <s v="ZPVN"/>
    <s v="40563001"/>
    <s v="P000031923"/>
    <n v="8002807142"/>
    <n v="1002193946"/>
    <s v="15-00001123"/>
    <s v="SELVALEGRE"/>
    <n v="4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76"/>
    <x v="76"/>
    <s v="100022169"/>
    <s v="LOMAS MONTESDEOCA VINICIO XAVIER"/>
    <s v="ZEMT"/>
    <s v="18UE840"/>
    <s v="1"/>
    <s v="Con Pallet"/>
    <n v="0.05"/>
    <n v="20"/>
    <x v="0"/>
    <n v="27865"/>
    <n v="20050"/>
    <n v="7815"/>
    <n v="84"/>
    <m/>
    <x v="74"/>
    <n v="16"/>
    <s v="16"/>
    <n v="20"/>
    <x v="0"/>
    <n v="0.21"/>
    <n v="4.2"/>
    <s v="LIDENORTI S.A."/>
  </r>
  <r>
    <n v="1002193942"/>
    <s v="UE01"/>
    <d v="2022-03-16T00:00:00"/>
    <d v="1899-12-30T16:47:00"/>
    <s v="012-024-00409583"/>
    <s v="9000801433"/>
    <s v="012-022-00314216"/>
    <n v="2232"/>
    <n v="2502.5300000000002"/>
    <s v="ZPVN"/>
    <s v="40563104"/>
    <s v="0000389189"/>
    <n v="8002807138"/>
    <n v="1002193942"/>
    <s v="15-00001119"/>
    <s v="CAMPEON ANTIHUMEDAD"/>
    <n v="360"/>
    <s v="BOL"/>
    <s v="101664"/>
    <s v="ACERIA DEL ECUADOR C.A. ADELCA"/>
    <s v="807262"/>
    <s v="ALVAREZ COBA VERONICA JESSENIA"/>
    <s v="PASTAZA"/>
    <s v="VIA MACAS KM 2"/>
    <s v="OSELPU"/>
    <s v="O-Pastaza-Elpuyo"/>
    <n v="337"/>
    <x v="77"/>
    <x v="77"/>
    <s v="100014963"/>
    <s v="SANCHEZ MARCOS"/>
    <s v="ZEMU"/>
    <s v="18UE619"/>
    <s v="2"/>
    <s v="Sin Pallet"/>
    <n v="0"/>
    <n v="0"/>
    <x v="0"/>
    <n v="27100"/>
    <n v="18030"/>
    <n v="9070"/>
    <n v="388.8"/>
    <m/>
    <x v="75"/>
    <n v="16"/>
    <s v="16"/>
    <n v="18"/>
    <x v="0"/>
    <n v="1.08"/>
    <n v="21.6"/>
    <s v="LIDENORTI S.A."/>
  </r>
  <r>
    <n v="1002193947"/>
    <s v="UE01"/>
    <d v="2022-03-16T00:00:00"/>
    <d v="1899-12-30T16:59:00"/>
    <s v="012-024-00409584"/>
    <s v="9000801443"/>
    <s v="012-022-00314217"/>
    <n v="3345.6"/>
    <n v="3751.11"/>
    <s v="ZPVN"/>
    <s v="40563038"/>
    <s v="0000389061"/>
    <n v="8002807144"/>
    <n v="1002193947"/>
    <s v="15-00001123"/>
    <s v="SELVALEGRE"/>
    <n v="480"/>
    <s v="BOL"/>
    <s v="101734"/>
    <s v="CABASCANGO REYES PAULINA JANETH"/>
    <s v="800868"/>
    <s v="DIFERPAC"/>
    <s v="CAYAMBE"/>
    <s v="TABACUNDO, PANAMERICANA NORTE  Y CA"/>
    <s v="OPCAYA"/>
    <s v="O-Pichincha-Cayambe"/>
    <n v="40"/>
    <x v="77"/>
    <x v="77"/>
    <s v="100014971"/>
    <s v="QUIROZ EDUARDO"/>
    <s v="ZEMT"/>
    <s v="18UE632"/>
    <s v="1"/>
    <s v="Con Pallet"/>
    <n v="0.05"/>
    <n v="24"/>
    <x v="0"/>
    <n v="40420"/>
    <n v="24080"/>
    <n v="16340"/>
    <n v="100.8"/>
    <m/>
    <x v="75"/>
    <n v="16"/>
    <s v="16"/>
    <n v="24"/>
    <x v="0"/>
    <n v="0.21"/>
    <n v="4.2"/>
    <s v="LIDENORTI S.A."/>
  </r>
  <r>
    <n v="1002193994"/>
    <s v="UE01"/>
    <d v="2022-03-16T00:00:00"/>
    <d v="1899-12-30T17:02:00"/>
    <s v="012-024-00409585"/>
    <s v="9000801445"/>
    <s v="012-022-00314219"/>
    <n v="1108.8"/>
    <n v="1243.2"/>
    <s v="ZPVN"/>
    <s v="40563156"/>
    <s v="0000389265"/>
    <n v="8002807203"/>
    <n v="1002193994"/>
    <s v="15-00001123"/>
    <s v="SELVALEGRE"/>
    <n v="160"/>
    <s v="BOL"/>
    <s v="101780"/>
    <s v="MEGAPROFER S.A."/>
    <s v="806886"/>
    <s v="EL COLIBRI"/>
    <s v="RUMIÑAHUI"/>
    <s v="REDONDEL EL COLIBRÍ"/>
    <s v="OPSANG"/>
    <s v="O-Pichincha-Sangolqui"/>
    <m/>
    <x v="15"/>
    <x v="15"/>
    <s v="100018302"/>
    <s v="VERA EDWIN"/>
    <s v="ZEMU"/>
    <s v="18UE301"/>
    <s v="2"/>
    <s v="Sin Pallet"/>
    <n v="0"/>
    <n v="0"/>
    <x v="0"/>
    <n v="12591.111000000001"/>
    <n v="8031.1109999999999"/>
    <n v="4560"/>
    <n v="86.4"/>
    <m/>
    <x v="15"/>
    <n v="16"/>
    <s v="16"/>
    <n v="8"/>
    <x v="0"/>
    <n v="0.54"/>
    <n v="10.8"/>
    <s v="SANJOPAS S.A."/>
  </r>
  <r>
    <n v="1002193994"/>
    <s v="UE01"/>
    <d v="2022-03-16T00:00:00"/>
    <d v="1899-12-30T17:02:00"/>
    <s v="012-024-00409586"/>
    <s v="9000801444"/>
    <s v="012-022-00314218"/>
    <n v="1386"/>
    <n v="1553.99"/>
    <s v="ZPVN"/>
    <s v="40563155"/>
    <s v="0000389263"/>
    <n v="8002807204"/>
    <n v="1002193994"/>
    <s v="15-00001123"/>
    <s v="SELVALEGRE"/>
    <n v="200"/>
    <s v="BOL"/>
    <s v="101780"/>
    <s v="MEGAPROFER S.A."/>
    <s v="809741"/>
    <s v="FERRETERIA PANZALEO"/>
    <s v="RUMIÑAHUI"/>
    <s v="PANZALEO Y CARANQUIS"/>
    <s v="OPSANG"/>
    <s v="O-Pichincha-Sangolqui"/>
    <n v="130"/>
    <x v="15"/>
    <x v="15"/>
    <s v="100018302"/>
    <s v="VERA EDWIN"/>
    <s v="ZEMU"/>
    <s v="18UE301"/>
    <s v="2"/>
    <s v="Sin Pallet"/>
    <n v="0"/>
    <n v="0"/>
    <x v="0"/>
    <n v="14598.888999999999"/>
    <n v="10038.888999999999"/>
    <n v="4560"/>
    <n v="108"/>
    <m/>
    <x v="15"/>
    <n v="16"/>
    <s v="16"/>
    <n v="10"/>
    <x v="0"/>
    <n v="0.54"/>
    <n v="10.8"/>
    <s v="SANJOPAS S.A."/>
  </r>
  <r>
    <n v="1002193951"/>
    <s v="UE01"/>
    <d v="2022-03-16T00:00:00"/>
    <d v="1899-12-30T17:03:00"/>
    <s v="012-024-00409587"/>
    <s v="9000801447"/>
    <s v="012-022-00314221"/>
    <n v="271.47000000000003"/>
    <n v="304.38"/>
    <s v="ZPVN"/>
    <s v="40563162"/>
    <s v="0000389278"/>
    <n v="8002807149"/>
    <n v="1002193951"/>
    <s v="15-00001115"/>
    <s v="ARMADURO"/>
    <n v="40"/>
    <s v="BOL"/>
    <s v="103635"/>
    <s v="PALOMEQUE CAIZA LUIS FERNANDO"/>
    <s v="810554"/>
    <s v="PDV PALOMEQUE &amp; ULLOA QUITO"/>
    <s v="QUITO"/>
    <s v="CALLE GONZALO PIZARRO"/>
    <s v="OPTUMB"/>
    <s v="O-Pichincha-Tumbaco"/>
    <m/>
    <x v="78"/>
    <x v="78"/>
    <s v="100020264"/>
    <s v="VACACELA JUAN"/>
    <s v="ZEMU"/>
    <s v="18UE937"/>
    <s v="2"/>
    <s v="Sin Pallet"/>
    <n v="0"/>
    <n v="0"/>
    <x v="0"/>
    <n v="6768.5290000000005"/>
    <n v="2003.529"/>
    <n v="4765"/>
    <n v="18.399999999999999"/>
    <m/>
    <x v="76"/>
    <n v="16"/>
    <s v="16"/>
    <n v="2"/>
    <x v="0"/>
    <n v="0.45999999999999996"/>
    <n v="9.1999999999999993"/>
    <s v="TRANSPORTE PROPIO"/>
  </r>
  <r>
    <n v="1002193951"/>
    <s v="UE01"/>
    <d v="2022-03-16T00:00:00"/>
    <d v="1899-12-30T17:03:00"/>
    <s v="012-024-00409588"/>
    <s v="9000801446"/>
    <s v="012-022-00314220"/>
    <n v="2027.13"/>
    <n v="2272.84"/>
    <s v="ZPVN"/>
    <s v="40563162"/>
    <s v="0000389279"/>
    <n v="8002807150"/>
    <n v="1002193951"/>
    <s v="15-00001123"/>
    <s v="SELVALEGRE"/>
    <n v="300"/>
    <s v="BOL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s v="18UE937"/>
    <s v="2"/>
    <s v="Sin Pallet"/>
    <n v="0"/>
    <n v="0"/>
    <x v="0"/>
    <n v="19791.471000000001"/>
    <n v="15026.471"/>
    <n v="4765"/>
    <n v="138"/>
    <m/>
    <x v="76"/>
    <n v="16"/>
    <s v="16"/>
    <n v="15"/>
    <x v="0"/>
    <n v="0.46"/>
    <n v="9.1999999999999993"/>
    <s v="TRANSPORTE PROPIO"/>
  </r>
  <r>
    <n v="1002193949"/>
    <s v="UE01"/>
    <d v="2022-03-16T00:00:00"/>
    <d v="1899-12-30T17:06:00"/>
    <s v="012-024-00409589"/>
    <s v="9000801449"/>
    <s v="012-022-00314222"/>
    <n v="4148.6099999999997"/>
    <n v="4651.45"/>
    <s v="ZPVN"/>
    <s v="40563126"/>
    <s v="0000389224"/>
    <n v="8002807147"/>
    <n v="1002193949"/>
    <s v="15-00000218"/>
    <s v="MAGNO HE"/>
    <n v="31.57"/>
    <s v="T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s v="18UE005"/>
    <s v="2"/>
    <s v="Sin Pallet"/>
    <n v="0"/>
    <n v="0"/>
    <x v="0"/>
    <n v="50800"/>
    <n v="31570"/>
    <n v="19230"/>
    <n v="364"/>
    <m/>
    <x v="77"/>
    <n v="16"/>
    <s v="16"/>
    <n v="31.57"/>
    <x v="0"/>
    <n v="11.529933481152993"/>
    <n v="11.529933481152993"/>
    <s v="ALQUINGA &amp; ALQUINGA"/>
  </r>
  <r>
    <n v="1002193956"/>
    <s v="UE01"/>
    <d v="2022-03-16T00:00:00"/>
    <d v="1899-12-30T17:10:00"/>
    <s v="012-024-00409590"/>
    <s v=""/>
    <s v=""/>
    <n v="0"/>
    <n v="0"/>
    <s v="ZPRC"/>
    <s v="2500107798"/>
    <s v="0000389048"/>
    <n v="8002807156"/>
    <n v="1002193956"/>
    <s v="15-00001116"/>
    <s v="ARMADURO GRANEL"/>
    <n v="32.1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1600"/>
    <n v="32170"/>
    <n v="19430"/>
    <n v="295.95999999999998"/>
    <m/>
    <x v="78"/>
    <n v="16"/>
    <s v="16"/>
    <n v="32.17"/>
    <x v="0"/>
    <n v="9.1998756605533103"/>
    <n v="9.1998756605533103"/>
    <s v="CASTRO HERMANOS S.A."/>
  </r>
  <r>
    <n v="1002193915"/>
    <s v="UE01"/>
    <d v="2022-03-16T00:00:00"/>
    <d v="1899-12-30T17:11:00"/>
    <s v="012-024-00409591"/>
    <s v="9000801451"/>
    <s v="012-022-00314223"/>
    <n v="4498.6899999999996"/>
    <n v="5043.96"/>
    <s v="ZPVN"/>
    <s v="40563088"/>
    <s v="P000031959"/>
    <n v="8002807107"/>
    <n v="1002193915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75"/>
    <x v="75"/>
    <s v="100014924"/>
    <s v="POZO RAUL"/>
    <s v="ZETT"/>
    <s v="18UE562"/>
    <s v="2"/>
    <s v="Sin Pallet"/>
    <n v="0"/>
    <n v="0"/>
    <x v="0"/>
    <n v="49870"/>
    <n v="33070"/>
    <n v="16800"/>
    <n v="699.6"/>
    <m/>
    <x v="73"/>
    <n v="16"/>
    <s v="16"/>
    <n v="33"/>
    <x v="0"/>
    <n v="1.06"/>
    <n v="21.2"/>
    <s v="TRANSPREMIUM CIA. LTDA."/>
  </r>
  <r>
    <n v="1002194006"/>
    <s v="UE01"/>
    <d v="2022-03-16T00:00:00"/>
    <d v="1899-12-30T17:15:00"/>
    <s v="012-024-00409592"/>
    <s v="9000801454"/>
    <s v="012-022-00314225"/>
    <n v="1078.4000000000001"/>
    <n v="1209.1099999999999"/>
    <s v="ZPVN"/>
    <s v="40563116"/>
    <s v="0000389217"/>
    <n v="8002807220"/>
    <n v="1002194006"/>
    <s v="15-00001123"/>
    <s v="SELVALEGRE"/>
    <n v="160"/>
    <s v="BOL"/>
    <s v="101500"/>
    <s v="DISTRIBUIDORA ROSERO S.C.C."/>
    <s v="804257"/>
    <s v="FERRIANDES"/>
    <s v="QUITO"/>
    <s v="GARCIA MORENO Y EUGENIO ESPEJO"/>
    <s v="OPYARU"/>
    <s v="O-Pichincha-Yaruqui"/>
    <m/>
    <x v="16"/>
    <x v="16"/>
    <s v="100014951"/>
    <s v="PEREZ DANILO"/>
    <s v="ZEMU"/>
    <s v="18UE630"/>
    <s v="2"/>
    <s v="Sin Pallet"/>
    <n v="0"/>
    <n v="0"/>
    <x v="0"/>
    <n v="12441.111000000001"/>
    <n v="8031.1109999999999"/>
    <n v="4410"/>
    <n v="60.8"/>
    <m/>
    <x v="16"/>
    <n v="16"/>
    <s v="16"/>
    <n v="8"/>
    <x v="0"/>
    <n v="0.38"/>
    <n v="7.6"/>
    <s v="LA ARMENIA S.A."/>
  </r>
  <r>
    <n v="1002194006"/>
    <s v="UE01"/>
    <d v="2022-03-16T00:00:00"/>
    <d v="1899-12-30T17:15:00"/>
    <s v="012-024-00409593"/>
    <s v="9000801453"/>
    <s v="012-022-00314224"/>
    <n v="1348"/>
    <n v="1511.39"/>
    <s v="ZPVN"/>
    <s v="40563117"/>
    <s v="0000389218"/>
    <n v="8002807219"/>
    <n v="1002194006"/>
    <s v="15-00001123"/>
    <s v="SELVALEGRE"/>
    <n v="20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6"/>
    <x v="16"/>
    <s v="100014951"/>
    <s v="PEREZ DANILO"/>
    <s v="ZEMU"/>
    <s v="18UE630"/>
    <s v="2"/>
    <s v="Sin Pallet"/>
    <n v="0"/>
    <n v="0"/>
    <x v="0"/>
    <n v="14448.888999999999"/>
    <n v="10038.888999999999"/>
    <n v="4410"/>
    <n v="92"/>
    <m/>
    <x v="16"/>
    <n v="16"/>
    <s v="16"/>
    <n v="10"/>
    <x v="0"/>
    <n v="0.46"/>
    <n v="9.1999999999999993"/>
    <s v="LA ARMENIA S.A."/>
  </r>
  <r>
    <n v="1002193958"/>
    <s v="UE01"/>
    <d v="2022-03-16T00:00:00"/>
    <d v="1899-12-30T17:25:00"/>
    <s v="012-024-00409594"/>
    <s v="9000801455"/>
    <s v="012-022-00314226"/>
    <n v="4082.44"/>
    <n v="4577.26"/>
    <s v="ZPVN"/>
    <s v="40563150"/>
    <s v="0000389249"/>
    <n v="8002807157"/>
    <n v="1002193958"/>
    <s v="15-00001118"/>
    <s v="TECHCEM"/>
    <n v="30.04"/>
    <s v="T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s v="18UE003"/>
    <s v="2"/>
    <s v="Sin Pallet"/>
    <n v="0"/>
    <n v="0"/>
    <x v="0"/>
    <n v="49400"/>
    <n v="30040"/>
    <n v="19360"/>
    <n v="193.46"/>
    <m/>
    <x v="73"/>
    <n v="16"/>
    <s v="16"/>
    <n v="30.04"/>
    <x v="0"/>
    <n v="6.4400798934753665"/>
    <n v="6.4400798934753665"/>
    <s v="J.V. TRANSPREMIUN CIA.LTDA"/>
  </r>
  <r>
    <n v="1002193959"/>
    <s v="UE01"/>
    <d v="2022-03-16T00:00:00"/>
    <d v="1899-12-30T17:26:00"/>
    <s v="012-024-00409595"/>
    <s v="9000801459"/>
    <s v="012-022-00314227"/>
    <n v="3877.83"/>
    <n v="4347.8500000000004"/>
    <s v="ZPVN"/>
    <s v="40563090"/>
    <s v="0000389156"/>
    <n v="8002807158"/>
    <n v="1002193959"/>
    <s v="15-00000218"/>
    <s v="MAGNO HE"/>
    <n v="31.95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s v="18UE717"/>
    <s v="2"/>
    <s v="Sin Pallet"/>
    <n v="0"/>
    <n v="0"/>
    <x v="0"/>
    <n v="50460"/>
    <n v="31950"/>
    <n v="18510"/>
    <n v="160.07"/>
    <m/>
    <x v="78"/>
    <n v="16"/>
    <s v="16"/>
    <n v="31.95"/>
    <x v="0"/>
    <n v="5.010015649452269"/>
    <n v="5.010015649452269"/>
    <s v="CASTRO HERMANOS S.A."/>
  </r>
  <r>
    <n v="1002193960"/>
    <s v="UE01"/>
    <d v="2022-03-16T00:00:00"/>
    <d v="1899-12-30T17:28:00"/>
    <s v="012-024-00409596"/>
    <s v="9000801461"/>
    <s v="012-022-00314229"/>
    <n v="1274"/>
    <n v="1428.42"/>
    <s v="ZPVN"/>
    <s v="40563146"/>
    <s v="0000389251"/>
    <n v="8002807162"/>
    <n v="1002193960"/>
    <s v="15-00001119"/>
    <s v="CAMPEON ANTIHUMEDAD"/>
    <n v="200"/>
    <s v="BOL"/>
    <s v="101664"/>
    <s v="ACERIA DEL ECUADOR C.A. ADELCA"/>
    <s v="804613"/>
    <s v="RIZZO FELIX ROSALVA BANESA"/>
    <s v="SHUSHUFINDI"/>
    <s v="AV UNIDAD NACIONAL Y EVA PERON"/>
    <s v="OKSHUS"/>
    <s v="O-Sucumbios-Shushufindi"/>
    <m/>
    <x v="40"/>
    <x v="40"/>
    <s v="100014832"/>
    <s v="PIEDRA JESUS"/>
    <s v="ZEMU"/>
    <s v="18UE304"/>
    <s v="2"/>
    <s v="Sin Pallet"/>
    <n v="0"/>
    <n v="0"/>
    <x v="0"/>
    <n v="14542.778"/>
    <n v="10027.778"/>
    <n v="4515"/>
    <n v="248"/>
    <m/>
    <x v="38"/>
    <n v="16"/>
    <s v="16"/>
    <n v="10"/>
    <x v="0"/>
    <n v="1.24"/>
    <n v="24.8"/>
    <s v="LIDENORTI S.A."/>
  </r>
  <r>
    <n v="1002193960"/>
    <s v="UE01"/>
    <d v="2022-03-16T00:00:00"/>
    <d v="1899-12-30T17:28:00"/>
    <s v="012-024-00409597"/>
    <s v="9000801460"/>
    <s v="012-022-00314228"/>
    <n v="1059.2"/>
    <n v="1187.58"/>
    <s v="ZPVN"/>
    <s v="40563146"/>
    <s v="0000389252"/>
    <n v="8002807161"/>
    <n v="1002193960"/>
    <s v="15-00001124"/>
    <s v="SELVALEGRE ANTIHUMEDAD"/>
    <n v="16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40"/>
    <x v="40"/>
    <s v="100014832"/>
    <s v="PIEDRA JESUS"/>
    <s v="ZEMU"/>
    <s v="18UE304"/>
    <s v="2"/>
    <s v="Sin Pallet"/>
    <n v="0"/>
    <n v="0"/>
    <x v="0"/>
    <n v="12537.222"/>
    <n v="8022.2219999999998"/>
    <n v="4515"/>
    <n v="198.4"/>
    <m/>
    <x v="38"/>
    <n v="16"/>
    <s v="16"/>
    <n v="8"/>
    <x v="0"/>
    <n v="1.24"/>
    <n v="24.8"/>
    <s v="LIDENORTI S.A."/>
  </r>
  <r>
    <n v="1002194002"/>
    <s v="UE01"/>
    <d v="2022-03-16T00:00:00"/>
    <d v="1899-12-30T17:30:00"/>
    <s v="012-024-00409598"/>
    <s v="9000801462"/>
    <s v="012-022-00314230"/>
    <n v="4415.3999999999996"/>
    <n v="4950.58"/>
    <s v="ZPVN"/>
    <s v="40563131"/>
    <s v="P000031964"/>
    <n v="8002807215"/>
    <n v="100219400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81"/>
    <x v="81"/>
    <s v="100020170"/>
    <s v="SANTACRUZ WILSON"/>
    <s v="ZETT"/>
    <s v="18UE715"/>
    <s v="2"/>
    <s v="Sin Pallet"/>
    <n v="0"/>
    <n v="0"/>
    <x v="0"/>
    <n v="49760"/>
    <n v="33110"/>
    <n v="16650"/>
    <n v="382.8"/>
    <m/>
    <x v="79"/>
    <n v="16"/>
    <s v="16"/>
    <n v="33"/>
    <x v="0"/>
    <n v="0.58000000000000007"/>
    <n v="11.6"/>
    <s v="LA ARMENIA. S.A."/>
  </r>
  <r>
    <n v="1002194036"/>
    <s v="UE01"/>
    <d v="2022-03-16T00:00:00"/>
    <d v="1899-12-30T17:35:00"/>
    <s v="012-024-00409599"/>
    <s v="9000801465"/>
    <s v="012-022-00314233"/>
    <n v="256.8"/>
    <n v="287.93"/>
    <s v="ZPVN"/>
    <s v="40563176"/>
    <s v="0000389313"/>
    <n v="8002807260"/>
    <n v="1002194036"/>
    <s v="15-00001120"/>
    <s v="CAMPEON"/>
    <n v="40"/>
    <s v="BOL"/>
    <s v="10007431"/>
    <s v="REA VACA ELENA NATHALY"/>
    <s v="810515"/>
    <s v="BODEGA PRINCIPAL"/>
    <s v="QUITO"/>
    <s v="AV LA ECUATORIANA OE8-31 Y CAMILO O"/>
    <s v="OPLAEC"/>
    <s v="O-Pichincha-Laecuatoriana"/>
    <m/>
    <x v="33"/>
    <x v="33"/>
    <s v="10006961"/>
    <s v="CUSHCAGUA SALAZAR JOSE MANUEL"/>
    <s v="ZEMU"/>
    <s v="18UE688"/>
    <s v="2"/>
    <s v="Sin Pallet"/>
    <n v="0"/>
    <n v="0"/>
    <x v="0"/>
    <n v="5011.1109999999999"/>
    <n v="2004.444"/>
    <n v="3006.6669999999999"/>
    <n v="20.399999999999999"/>
    <m/>
    <x v="31"/>
    <n v="16"/>
    <s v="16"/>
    <n v="2"/>
    <x v="0"/>
    <n v="0.51"/>
    <n v="10.199999999999999"/>
    <s v="CIAPRUTE S.A."/>
  </r>
  <r>
    <n v="1002194036"/>
    <s v="UE01"/>
    <d v="2022-03-16T00:00:00"/>
    <d v="1899-12-30T17:35:00"/>
    <s v="012-024-00409600"/>
    <s v="9000801463"/>
    <s v="012-022-00314231"/>
    <n v="668.81"/>
    <n v="749.88"/>
    <s v="ZPVN"/>
    <s v="40563178"/>
    <s v="0000389314"/>
    <n v="8002807261"/>
    <n v="1002194036"/>
    <s v="15-00001123"/>
    <s v="SELVALEGRE"/>
    <n v="100"/>
    <s v="BOL"/>
    <s v="101627"/>
    <s v="ACEROSCENTER CIA. LTDA."/>
    <s v="807469"/>
    <s v="ACEROSCENTER MASCOTA"/>
    <s v="QUITO"/>
    <s v="AV RODRIGO DE CHAVEZ 1399"/>
    <s v="OPCHIM"/>
    <s v="O-Pichincha-Chimbacalle"/>
    <m/>
    <x v="33"/>
    <x v="33"/>
    <s v="10006961"/>
    <s v="CUSHCAGUA SALAZAR JOSE MANUEL"/>
    <s v="ZEMU"/>
    <s v="18UE688"/>
    <s v="2"/>
    <s v="Sin Pallet"/>
    <n v="0"/>
    <n v="0"/>
    <x v="0"/>
    <n v="8017.7780000000002"/>
    <n v="5011.1109999999999"/>
    <n v="3006.6669999999999"/>
    <n v="50"/>
    <m/>
    <x v="31"/>
    <n v="16"/>
    <s v="16"/>
    <n v="5"/>
    <x v="0"/>
    <n v="0.5"/>
    <n v="10"/>
    <s v="CIAPRUTE S.A."/>
  </r>
  <r>
    <n v="1002194036"/>
    <s v="UE01"/>
    <d v="2022-03-16T00:00:00"/>
    <d v="1899-12-30T17:35:00"/>
    <s v="012-024-00409601"/>
    <s v="9000801464"/>
    <s v="012-022-00314232"/>
    <n v="1524.6"/>
    <n v="1709.39"/>
    <s v="ZPVN"/>
    <s v="40563176"/>
    <s v="0000389312"/>
    <n v="8002807262"/>
    <n v="1002194036"/>
    <s v="15-00001123"/>
    <s v="SELVALEGRE"/>
    <n v="220"/>
    <s v="BOL"/>
    <s v="10007431"/>
    <s v="REA VACA ELENA NATHALY"/>
    <s v="810515"/>
    <s v="BODEGA PRINCIPAL"/>
    <s v="QUITO"/>
    <s v="AV LA ECUATORIANA OE8-31 Y CAMILO O"/>
    <s v="OPLAEC"/>
    <s v="O-Pichincha-Laecuatoriana"/>
    <n v="130"/>
    <x v="33"/>
    <x v="33"/>
    <s v="10006961"/>
    <s v="CUSHCAGUA SALAZAR JOSE MANUEL"/>
    <s v="ZEMU"/>
    <s v="18UE688"/>
    <s v="2"/>
    <s v="Sin Pallet"/>
    <n v="0"/>
    <n v="0"/>
    <x v="0"/>
    <n v="14031.111999999999"/>
    <n v="11024.445"/>
    <n v="3006.6669999999999"/>
    <n v="112.2"/>
    <m/>
    <x v="31"/>
    <n v="16"/>
    <s v="16"/>
    <n v="11"/>
    <x v="0"/>
    <n v="0.51"/>
    <n v="10.200000000000001"/>
    <s v="CIAPRUTE S.A."/>
  </r>
  <r>
    <n v="1002193984"/>
    <s v="UE01"/>
    <d v="2022-03-16T00:00:00"/>
    <d v="1899-12-30T17:37:00"/>
    <s v="012-024-00409602"/>
    <s v=""/>
    <s v=""/>
    <n v="0"/>
    <n v="0"/>
    <s v="ZPRC"/>
    <s v="2500107805"/>
    <s v="P000031948"/>
    <n v="8002807191"/>
    <n v="1002193984"/>
    <s v="15-00001119"/>
    <s v="CAMPEON ANTIHUMEDAD"/>
    <n v="480"/>
    <s v="BOL"/>
    <s v="101663"/>
    <s v="ZURIDIST CIA. LTDA."/>
    <s v="803106"/>
    <s v="GRUPO ZURITA COJIMIES"/>
    <s v="PEDERNALES"/>
    <s v="VIA A PEDERNALES COJIMIES"/>
    <s v="OMPEDE"/>
    <s v="O-Manabi-Pedernales"/>
    <n v="347"/>
    <x v="82"/>
    <x v="82"/>
    <s v="100018690"/>
    <s v="MORALES PATRICIO V."/>
    <s v="ZEMT"/>
    <s v="18UE678"/>
    <s v="1"/>
    <s v="Con Pallet"/>
    <n v="0.05"/>
    <n v="24"/>
    <x v="0"/>
    <n v="40200"/>
    <n v="24050"/>
    <n v="16150"/>
    <n v="456"/>
    <m/>
    <x v="80"/>
    <n v="16"/>
    <s v="16"/>
    <n v="24"/>
    <x v="0"/>
    <n v="0.95"/>
    <n v="19"/>
    <s v="LA ARMENIA S.A."/>
  </r>
  <r>
    <n v="1002194041"/>
    <s v="UE01"/>
    <d v="2022-03-16T00:00:00"/>
    <d v="1899-12-30T17:39:00"/>
    <s v="012-024-00409603"/>
    <s v="9000801468"/>
    <s v="012-022-00314234"/>
    <n v="2494.8000000000002"/>
    <n v="2797.19"/>
    <s v="ZPVN"/>
    <s v="40563108"/>
    <s v="0000389199"/>
    <n v="8002807269"/>
    <n v="1002194041"/>
    <s v="15-00001123"/>
    <s v="SELVALEGRE"/>
    <n v="360"/>
    <s v="BOL"/>
    <s v="101693"/>
    <s v="JARAMILLO ORDOÑEZ EDWIN RODRIGO"/>
    <s v="801749"/>
    <s v="BODEGA JARAMILO OR"/>
    <s v="QUITO"/>
    <s v="AV. 13 DE JUNIO Y AV. EQUINOCCIAL"/>
    <s v="OPSANA"/>
    <s v="O-Pichincha-Sanantoniodepichi"/>
    <n v="101"/>
    <x v="36"/>
    <x v="36"/>
    <s v="100014995"/>
    <s v="LLIQUIN MIGUEL ANGEL"/>
    <s v="ZEMU"/>
    <s v="18UE372"/>
    <s v="2"/>
    <s v="Sin Pallet"/>
    <n v="0"/>
    <n v="0"/>
    <x v="0"/>
    <n v="27340"/>
    <n v="18050"/>
    <n v="9290"/>
    <n v="183.6"/>
    <m/>
    <x v="34"/>
    <n v="16"/>
    <s v="16"/>
    <n v="18"/>
    <x v="0"/>
    <n v="0.51"/>
    <n v="10.199999999999999"/>
    <s v="TRANINTAGSA S.A."/>
  </r>
  <r>
    <n v="1002193991"/>
    <s v="UE01"/>
    <d v="2022-03-16T00:00:00"/>
    <d v="1899-12-30T17:49:00"/>
    <s v="012-024-00409604"/>
    <s v=""/>
    <s v=""/>
    <n v="0"/>
    <n v="0"/>
    <s v="ZPRC"/>
    <s v="2500107826"/>
    <s v="P000031974"/>
    <n v="8002807199"/>
    <n v="1002193991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83"/>
    <x v="83"/>
    <s v="100015006"/>
    <s v="RIVERA JOSE LUIS"/>
    <s v="ZETT"/>
    <s v="18UE751"/>
    <s v="1"/>
    <s v="Con Pallet"/>
    <n v="0.05"/>
    <n v="4"/>
    <x v="0"/>
    <n v="13346.25"/>
    <n v="4011.25"/>
    <n v="9335"/>
    <n v="35.200000000000003"/>
    <m/>
    <x v="81"/>
    <n v="16"/>
    <s v="16"/>
    <n v="4"/>
    <x v="0"/>
    <n v="0.44000000000000006"/>
    <n v="8.8000000000000007"/>
    <s v="LIDENORTI S.A."/>
  </r>
  <r>
    <n v="1002193991"/>
    <s v="UE01"/>
    <d v="2022-03-16T00:00:00"/>
    <d v="1899-12-30T17:49:00"/>
    <s v="012-024-00409605"/>
    <s v=""/>
    <s v=""/>
    <n v="0"/>
    <n v="0"/>
    <s v="ZPRC"/>
    <s v="2500107825"/>
    <s v="P000031973"/>
    <n v="8002807200"/>
    <n v="1002193991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3"/>
    <x v="83"/>
    <s v="100015006"/>
    <s v="RIVERA JOSE LUIS"/>
    <s v="ZETT"/>
    <s v="18UE751"/>
    <s v="1"/>
    <s v="Con Pallet"/>
    <n v="0.05"/>
    <n v="28"/>
    <x v="0"/>
    <n v="37413.75"/>
    <n v="28078.75"/>
    <n v="9335"/>
    <n v="246.4"/>
    <m/>
    <x v="81"/>
    <n v="16"/>
    <s v="16"/>
    <n v="28"/>
    <x v="0"/>
    <n v="0.44"/>
    <n v="8.8000000000000007"/>
    <s v="LIDENORTI S.A."/>
  </r>
  <r>
    <n v="1002193976"/>
    <s v="UE01"/>
    <d v="2022-03-16T00:00:00"/>
    <d v="1899-12-30T17:51:00"/>
    <s v="012-024-00409606"/>
    <s v="9000801475"/>
    <s v="012-022-00314235"/>
    <n v="4121.6000000000004"/>
    <n v="4621.16"/>
    <s v="ZPVN"/>
    <s v="40563161"/>
    <s v="0000389283"/>
    <n v="8002807182"/>
    <n v="1002193976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28"/>
    <x v="28"/>
    <s v="100021196"/>
    <s v="CASTILLO PATRICIO"/>
    <s v="ZETT"/>
    <s v="18UE343"/>
    <s v="1"/>
    <s v="Con Pallet"/>
    <n v="0.05"/>
    <n v="32"/>
    <x v="0"/>
    <n v="50900"/>
    <n v="32040"/>
    <n v="18860"/>
    <n v="537.6"/>
    <m/>
    <x v="26"/>
    <n v="16"/>
    <s v="16"/>
    <n v="32"/>
    <x v="0"/>
    <n v="0.84000000000000008"/>
    <n v="16.8"/>
    <s v="TRIMPESAS S.A."/>
  </r>
  <r>
    <n v="1002194003"/>
    <s v="UE01"/>
    <d v="2022-03-16T00:00:00"/>
    <d v="1899-12-30T17:54:00"/>
    <s v="012-024-00409607"/>
    <s v="9000801477"/>
    <s v="012-022-00314237"/>
    <n v="3701.6"/>
    <n v="4150.26"/>
    <s v="ZPVN"/>
    <s v="40563175"/>
    <s v="0000389297"/>
    <n v="8002807217"/>
    <n v="1002194003"/>
    <s v="15-00001119"/>
    <s v="CAMPEON ANTIHUMEDAD"/>
    <n v="560"/>
    <s v="BOL"/>
    <s v="103778"/>
    <s v="ALEJANDRO CAMACHO VICTORIANO"/>
    <s v="805475"/>
    <s v="FERROLAGO"/>
    <s v="LAGO AGRIO"/>
    <s v="VIA A QUITO BARRIO EL PORTAL"/>
    <s v="OKLAGO"/>
    <s v="O-Sucumbios-Lagoagrio"/>
    <m/>
    <x v="84"/>
    <x v="84"/>
    <s v="100021489"/>
    <s v="MONTEROS ESTEBAN"/>
    <s v="ZETT"/>
    <s v="18UE573"/>
    <s v="1"/>
    <s v="Con Pallet"/>
    <n v="0.05"/>
    <n v="28"/>
    <x v="0"/>
    <n v="36890"/>
    <n v="28035"/>
    <n v="8855"/>
    <n v="778.4"/>
    <m/>
    <x v="82"/>
    <n v="16"/>
    <s v="16"/>
    <n v="28"/>
    <x v="0"/>
    <n v="1.39"/>
    <n v="27.8"/>
    <s v="TRANSSJQ S.A."/>
  </r>
  <r>
    <n v="1002194003"/>
    <s v="UE01"/>
    <d v="2022-03-16T00:00:00"/>
    <d v="1899-12-30T17:54:00"/>
    <s v="012-024-00409608"/>
    <s v="9000801476"/>
    <s v="012-022-00314236"/>
    <n v="549.6"/>
    <n v="616.21"/>
    <s v="ZPVN"/>
    <s v="40563175"/>
    <s v="0000389295"/>
    <n v="8002807216"/>
    <n v="1002194003"/>
    <s v="15-00001124"/>
    <s v="SELVALEGRE ANTIHUMEDAD"/>
    <n v="80"/>
    <s v="BOL"/>
    <s v="103778"/>
    <s v="ALEJANDRO CAMACHO VICTORIANO"/>
    <s v="805475"/>
    <s v="FERROLAGO"/>
    <s v="LAGO AGRIO"/>
    <s v="VIA A QUITO BARRIO EL PORTAL"/>
    <s v="OKLAGO"/>
    <s v="O-Sucumbios-Lagoagrio"/>
    <n v="469"/>
    <x v="84"/>
    <x v="84"/>
    <s v="100021489"/>
    <s v="MONTEROS ESTEBAN"/>
    <s v="ZETT"/>
    <s v="18UE573"/>
    <s v="1"/>
    <s v="Con Pallet"/>
    <n v="0.05"/>
    <n v="4"/>
    <x v="0"/>
    <n v="12860"/>
    <n v="4005"/>
    <n v="8855"/>
    <n v="111.2"/>
    <m/>
    <x v="82"/>
    <n v="16"/>
    <s v="16"/>
    <n v="4"/>
    <x v="0"/>
    <n v="1.3900000000000001"/>
    <n v="27.8"/>
    <s v="TRANSSJQ S.A."/>
  </r>
  <r>
    <n v="1002194011"/>
    <s v="UE01"/>
    <d v="2022-03-16T00:00:00"/>
    <d v="1899-12-30T17:56:00"/>
    <s v="012-024-00409609"/>
    <s v="9000801480"/>
    <s v="012-022-00314239"/>
    <n v="1067.2"/>
    <n v="1196.55"/>
    <s v="ZPVN"/>
    <s v="40563105"/>
    <s v="0000389192"/>
    <n v="8002807228"/>
    <n v="1002194011"/>
    <s v="15-00001115"/>
    <s v="ARMADURO"/>
    <n v="16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m/>
    <x v="71"/>
    <x v="71"/>
    <s v="100014908"/>
    <s v="GIACOMETTI CRISTHIAN"/>
    <s v="ZETT"/>
    <s v="18UE683"/>
    <s v="1"/>
    <s v="Con Pallet"/>
    <n v="0.05"/>
    <n v="8"/>
    <x v="0"/>
    <n v="16755"/>
    <n v="8025"/>
    <n v="8730"/>
    <n v="160"/>
    <m/>
    <x v="69"/>
    <n v="16"/>
    <s v="16"/>
    <n v="8"/>
    <x v="0"/>
    <n v="1"/>
    <n v="20"/>
    <s v="LA ARMENIA S.A."/>
  </r>
  <r>
    <n v="1002194011"/>
    <s v="UE01"/>
    <d v="2022-03-16T00:00:00"/>
    <d v="1899-12-30T17:56:00"/>
    <s v="012-024-00409610"/>
    <s v="9000801479"/>
    <s v="012-022-00314238"/>
    <n v="3182.4"/>
    <n v="3568.13"/>
    <s v="ZPVN"/>
    <s v="40563105"/>
    <s v="0000389191"/>
    <n v="8002807229"/>
    <n v="1002194011"/>
    <s v="15-00001123"/>
    <s v="SELVALEGRE"/>
    <n v="48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71"/>
    <x v="71"/>
    <s v="100014908"/>
    <s v="GIACOMETTI CRISTHIAN"/>
    <s v="ZETT"/>
    <s v="18UE683"/>
    <s v="1"/>
    <s v="Con Pallet"/>
    <n v="0.05"/>
    <n v="24"/>
    <x v="0"/>
    <n v="32805"/>
    <n v="24075"/>
    <n v="8730"/>
    <n v="480"/>
    <m/>
    <x v="69"/>
    <n v="16"/>
    <s v="16"/>
    <n v="24"/>
    <x v="0"/>
    <n v="1"/>
    <n v="20"/>
    <s v="LA ARMENIA S.A."/>
  </r>
  <r>
    <n v="1002193978"/>
    <s v="UE01"/>
    <d v="2022-03-16T00:00:00"/>
    <d v="1899-12-30T18:02:00"/>
    <s v="012-024-00409611"/>
    <s v="9000801486"/>
    <s v="012-022-00314240"/>
    <n v="4050.83"/>
    <n v="4541.82"/>
    <s v="ZPVN"/>
    <s v="40563089"/>
    <s v="0000389155"/>
    <n v="8002807184"/>
    <n v="1002193978"/>
    <s v="15-00000218"/>
    <s v="MAGNO HE"/>
    <n v="32.03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50140"/>
    <n v="32030"/>
    <n v="18110"/>
    <n v="655.97"/>
    <m/>
    <x v="28"/>
    <n v="16"/>
    <s v="16"/>
    <n v="32.03"/>
    <x v="0"/>
    <n v="20.479862628785515"/>
    <n v="20.479862628785515"/>
    <s v="TRANSALMEIDA CIA."/>
  </r>
  <r>
    <n v="1002193996"/>
    <s v="UE01"/>
    <d v="2022-03-16T00:00:00"/>
    <d v="1899-12-30T18:05:00"/>
    <s v="012-024-00409612"/>
    <s v="9000801487"/>
    <s v="012-022-00314241"/>
    <n v="3326.4"/>
    <n v="3729.58"/>
    <s v="ZPVN"/>
    <s v="40563017"/>
    <s v="0000389024"/>
    <n v="8002807206"/>
    <n v="1002193996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85"/>
    <x v="85"/>
    <s v="100015010"/>
    <s v="RIVERA JOSE"/>
    <s v="ZEMT"/>
    <s v="18UE779"/>
    <s v="1"/>
    <s v="Con Pallet"/>
    <n v="0.05"/>
    <n v="24"/>
    <x v="0"/>
    <n v="40040"/>
    <n v="24070"/>
    <n v="15970"/>
    <n v="220.8"/>
    <m/>
    <x v="83"/>
    <n v="16"/>
    <s v="16"/>
    <n v="24"/>
    <x v="0"/>
    <n v="0.46"/>
    <n v="9.2000000000000011"/>
    <s v="LIDENORTI S.A."/>
  </r>
  <r>
    <n v="1002194027"/>
    <s v="UE01"/>
    <d v="2022-03-16T00:00:00"/>
    <d v="1899-12-30T18:06:00"/>
    <s v="012-024-00409613"/>
    <s v=""/>
    <s v=""/>
    <n v="0"/>
    <n v="0"/>
    <s v="ZPRC"/>
    <s v="2500107487"/>
    <s v="0000387996"/>
    <n v="8002807248"/>
    <n v="1002194027"/>
    <s v="15-00001118"/>
    <s v="TECHCEM"/>
    <n v="32.3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1480"/>
    <n v="32320"/>
    <n v="19160"/>
    <n v="0"/>
    <m/>
    <x v="1"/>
    <n v="16"/>
    <s v="16"/>
    <n v="32.32"/>
    <x v="0"/>
    <n v="0"/>
    <n v="0"/>
    <s v="TRANCONCEM CIA. LTDA."/>
  </r>
  <r>
    <n v="1002193999"/>
    <s v="UE01"/>
    <d v="2022-03-16T00:00:00"/>
    <d v="1899-12-30T18:08:00"/>
    <s v="012-024-00409614"/>
    <s v="9000801490"/>
    <s v="012-022-00314243"/>
    <n v="1300"/>
    <n v="1457.57"/>
    <s v="ZPVN"/>
    <s v="40562601"/>
    <s v="P000031781"/>
    <n v="8002807212"/>
    <n v="1002193999"/>
    <s v="15-00001119"/>
    <s v="CAMPEON ANTIHUMEDAD"/>
    <n v="200"/>
    <s v="BOL"/>
    <s v="104203"/>
    <s v="MONTENEGRO MERCHAN EDWIN BYRON"/>
    <s v="806185"/>
    <s v="FERRIVET HUAMBOYA"/>
    <s v="HUAMBOYA"/>
    <s v="EUGENIO ESPEJO Y 16 DE OCTUBRE"/>
    <s v="OVHUAM"/>
    <s v="O-Moronasantiag-Huamboya"/>
    <m/>
    <x v="86"/>
    <x v="86"/>
    <s v="100014867"/>
    <s v="RODRIGUEZ LUIS"/>
    <s v="ZEMT"/>
    <s v="18UE681"/>
    <s v="2"/>
    <s v="Sin Pallet"/>
    <n v="0"/>
    <n v="0"/>
    <x v="0"/>
    <n v="17150.832999999999"/>
    <n v="10020.833000000001"/>
    <n v="7130"/>
    <n v="256"/>
    <m/>
    <x v="84"/>
    <n v="16"/>
    <s v="16"/>
    <n v="10"/>
    <x v="0"/>
    <n v="1.28"/>
    <n v="25.6"/>
    <s v="TRIMPESAS S.A."/>
  </r>
  <r>
    <n v="1002193999"/>
    <s v="UE01"/>
    <d v="2022-03-16T00:00:00"/>
    <d v="1899-12-30T18:08:00"/>
    <s v="012-024-00409615"/>
    <s v="9000801489"/>
    <s v="012-022-00314242"/>
    <n v="1820"/>
    <n v="2040.6"/>
    <s v="ZPVN"/>
    <s v="40562600"/>
    <s v="P000031780"/>
    <n v="8002807211"/>
    <n v="1002193999"/>
    <s v="15-00001119"/>
    <s v="CAMPEON ANTIHUMEDAD"/>
    <n v="28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86"/>
    <x v="86"/>
    <s v="100014867"/>
    <s v="RODRIGUEZ LUIS"/>
    <s v="ZEMT"/>
    <s v="18UE681"/>
    <s v="2"/>
    <s v="Sin Pallet"/>
    <n v="0"/>
    <n v="0"/>
    <x v="0"/>
    <n v="21159.167000000001"/>
    <n v="14029.166999999999"/>
    <n v="7130"/>
    <n v="358.4"/>
    <m/>
    <x v="84"/>
    <n v="16"/>
    <s v="16"/>
    <n v="14"/>
    <x v="0"/>
    <n v="1.28"/>
    <n v="25.599999999999998"/>
    <s v="TRIMPESAS S.A."/>
  </r>
  <r>
    <n v="1002194023"/>
    <s v="UE01"/>
    <d v="2022-03-16T00:00:00"/>
    <d v="1899-12-30T18:14:00"/>
    <s v="012-024-00409616"/>
    <s v="9000801493"/>
    <s v="012-022-00314245"/>
    <n v="2208.1"/>
    <n v="2475.73"/>
    <s v="ZPVN"/>
    <s v="40563180"/>
    <s v="P000031981"/>
    <n v="8002807243"/>
    <n v="1002194023"/>
    <s v="15-00001115"/>
    <s v="ARMADURO"/>
    <n v="320"/>
    <s v="BOL"/>
    <s v="101726"/>
    <s v="CONSTRUCCIONES CRANBEGAL"/>
    <s v="801198"/>
    <s v="SU FERRETERO No 2"/>
    <s v="IBARRA"/>
    <s v="IBARRA  AV TEODORO GOMEZ Y JACINTO"/>
    <s v="OIIBAR"/>
    <s v="O-Imbabura-Ibarra"/>
    <m/>
    <x v="87"/>
    <x v="87"/>
    <s v="100019494"/>
    <s v="GUERRERO WILSON"/>
    <s v="ZEMT"/>
    <s v="18UE741"/>
    <s v="1"/>
    <s v="Con Pallet"/>
    <n v="0.05"/>
    <n v="16"/>
    <x v="0"/>
    <n v="24273.332999999999"/>
    <n v="16013.333000000001"/>
    <n v="8260"/>
    <n v="60.8"/>
    <m/>
    <x v="85"/>
    <n v="16"/>
    <s v="16"/>
    <n v="16"/>
    <x v="0"/>
    <n v="0.19"/>
    <n v="3.8"/>
    <s v="RUTAS COTACACHENSES"/>
  </r>
  <r>
    <n v="1002194023"/>
    <s v="UE01"/>
    <d v="2022-03-16T00:00:00"/>
    <d v="1899-12-30T18:14:00"/>
    <s v="012-024-00409617"/>
    <s v="9000801492"/>
    <s v="012-022-00314244"/>
    <n v="1004.26"/>
    <n v="1125.98"/>
    <s v="ZPVN"/>
    <s v="40563179"/>
    <s v="P000031980"/>
    <n v="8002807244"/>
    <n v="1002194023"/>
    <s v="15-00001120"/>
    <s v="CAMPEON"/>
    <n v="160"/>
    <s v="BOL"/>
    <s v="101726"/>
    <s v="CONSTRUCCIONES CRANBEGAL"/>
    <s v="801198"/>
    <s v="SU FERRETERO No 2"/>
    <s v="IBARRA"/>
    <s v="IBARRA  AV TEODORO GOMEZ Y JACINTO"/>
    <s v="OIIBAR"/>
    <s v="O-Imbabura-Ibarra"/>
    <n v="30"/>
    <x v="87"/>
    <x v="87"/>
    <s v="100019494"/>
    <s v="GUERRERO WILSON"/>
    <s v="ZEMT"/>
    <s v="18UE741"/>
    <s v="1"/>
    <s v="Con Pallet"/>
    <n v="0.05"/>
    <n v="8"/>
    <x v="0"/>
    <n v="16266.666999999999"/>
    <n v="8006.6670000000004"/>
    <n v="8260"/>
    <n v="30.4"/>
    <m/>
    <x v="85"/>
    <n v="16"/>
    <s v="16"/>
    <n v="8"/>
    <x v="0"/>
    <n v="0.19"/>
    <n v="3.8"/>
    <s v="RUTAS COTACACHENSES"/>
  </r>
  <r>
    <n v="1002194059"/>
    <s v="UE01"/>
    <d v="2022-03-16T00:00:00"/>
    <d v="1899-12-30T18:16:00"/>
    <s v="012-024-00409618"/>
    <s v="9000801495"/>
    <s v="012-022-00314247"/>
    <n v="745.2"/>
    <n v="835.52"/>
    <s v="ZPVN"/>
    <s v="40563159"/>
    <s v="0000389270"/>
    <n v="8002807293"/>
    <n v="1002194059"/>
    <s v="15-00001119"/>
    <s v="CAMPEON ANTIHUMEDAD"/>
    <n v="120"/>
    <s v="BOL"/>
    <s v="101664"/>
    <s v="ACERIA DEL ECUADOR C.A. ADELCA"/>
    <s v="807108"/>
    <s v="VARGAS CASTRO KEVIN"/>
    <s v="TENA"/>
    <s v="JUMANDY DIAGONAL RECINTO FERIAL"/>
    <s v="ONTENA"/>
    <s v="O-Napo-Tena"/>
    <m/>
    <x v="9"/>
    <x v="9"/>
    <s v="100020335"/>
    <s v="HARO LUIS"/>
    <s v="ZEMU"/>
    <s v="18UE743"/>
    <s v="2"/>
    <s v="Sin Pallet"/>
    <n v="0"/>
    <n v="0"/>
    <x v="0"/>
    <n v="10550"/>
    <n v="6010"/>
    <n v="4540"/>
    <n v="108"/>
    <m/>
    <x v="9"/>
    <n v="16"/>
    <s v="16"/>
    <n v="6"/>
    <x v="0"/>
    <n v="0.9"/>
    <n v="18"/>
    <s v="SANJOPAS S.A."/>
  </r>
  <r>
    <n v="1002194059"/>
    <s v="UE01"/>
    <d v="2022-03-16T00:00:00"/>
    <d v="1899-12-30T18:16:00"/>
    <s v="012-024-00409619"/>
    <s v="9000801494"/>
    <s v="012-022-00314246"/>
    <n v="1560"/>
    <n v="1749.08"/>
    <s v="ZPVN"/>
    <s v="40563124"/>
    <s v="0000389271"/>
    <n v="8002807292"/>
    <n v="1002194059"/>
    <s v="15-00001119"/>
    <s v="CAMPEON ANTIHUMEDAD"/>
    <n v="240"/>
    <s v="BOL"/>
    <s v="101478"/>
    <s v="ARROBA MOSCOSO ESTELA MARINA"/>
    <s v="805206"/>
    <s v="FERRETERIA DASALMA"/>
    <s v="TENA"/>
    <s v="AV. MUYUNA Y JUMANDY"/>
    <s v="ONTENA"/>
    <s v="O-Napo-Tena"/>
    <n v="258"/>
    <x v="9"/>
    <x v="9"/>
    <s v="100020335"/>
    <s v="HARO LUIS"/>
    <s v="ZEMU"/>
    <s v="18UE743"/>
    <s v="2"/>
    <s v="Sin Pallet"/>
    <n v="0"/>
    <n v="0"/>
    <x v="0"/>
    <n v="16560"/>
    <n v="12020"/>
    <n v="4540"/>
    <n v="216"/>
    <m/>
    <x v="9"/>
    <n v="16"/>
    <s v="16"/>
    <n v="12"/>
    <x v="0"/>
    <n v="0.9"/>
    <n v="18"/>
    <s v="SANJOPAS S.A."/>
  </r>
  <r>
    <n v="1002194075"/>
    <s v="UE01"/>
    <d v="2022-03-16T00:00:00"/>
    <d v="1899-12-30T18:22:00"/>
    <s v="012-024-00409620"/>
    <s v="9000777805"/>
    <s v="013-020-00046026"/>
    <n v="2400.64"/>
    <n v="2691.62"/>
    <s v="ZPDF"/>
    <s v="70170317"/>
    <s v="0000389358"/>
    <n v="8002807312"/>
    <n v="1002194075"/>
    <s v="15-00001115"/>
    <s v="ARMADURO"/>
    <n v="360"/>
    <s v="BOL"/>
    <s v="101715"/>
    <s v="MEDINA TERAN DIEGO BLADIMIR"/>
    <s v="810435"/>
    <s v="ADOQUINES SR RAMIRO TORRES"/>
    <s v="IBARRA"/>
    <s v="PANAMERICANA NORTE E335"/>
    <s v="OIIBAR"/>
    <s v="O-Imbabura-Ibarra"/>
    <n v="30"/>
    <x v="88"/>
    <x v="88"/>
    <s v="10003590"/>
    <s v="CUAYCAL TACUNGA JORGE ANIBAL"/>
    <s v="ZEMU"/>
    <s v="18UE336"/>
    <s v="2"/>
    <s v="Sin Pallet"/>
    <n v="0"/>
    <n v="0"/>
    <x v="0"/>
    <n v="27090"/>
    <n v="18050"/>
    <n v="9040"/>
    <n v="68.400000000000006"/>
    <m/>
    <x v="86"/>
    <n v="16"/>
    <s v="16"/>
    <n v="18"/>
    <x v="0"/>
    <n v="0.19"/>
    <n v="3.8000000000000003"/>
    <s v="TRANSSJQ S.A."/>
  </r>
  <r>
    <n v="1002194046"/>
    <s v="UE01"/>
    <d v="2022-03-16T00:00:00"/>
    <d v="1899-12-30T18:23:00"/>
    <s v="012-024-00409621"/>
    <s v="9000801499"/>
    <s v="012-022-00314248"/>
    <n v="3122.06"/>
    <n v="3500.48"/>
    <s v="ZPVN"/>
    <s v="40563054"/>
    <s v="0000389084"/>
    <n v="8002807276"/>
    <n v="1002194046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89"/>
    <x v="89"/>
    <s v="10003455"/>
    <s v="CARVAJAL GOMEZ EDISON JOSE"/>
    <s v="ZEMT"/>
    <s v="18UE592"/>
    <s v="1"/>
    <s v="Con Pallet"/>
    <n v="0.05"/>
    <n v="24"/>
    <x v="0"/>
    <n v="37230"/>
    <n v="24040"/>
    <n v="13190"/>
    <n v="398.4"/>
    <m/>
    <x v="87"/>
    <n v="16"/>
    <s v="16"/>
    <n v="24"/>
    <x v="0"/>
    <n v="0.83"/>
    <n v="16.599999999999998"/>
    <s v="TRANINTAGSA S.A."/>
  </r>
  <r>
    <n v="1002194058"/>
    <s v="UE01"/>
    <d v="2022-03-16T00:00:00"/>
    <d v="1899-12-30T18:26:00"/>
    <s v="012-024-00409622"/>
    <s v="9000801501"/>
    <s v="012-022-00314249"/>
    <n v="3312"/>
    <n v="3713.44"/>
    <s v="ZPVN"/>
    <s v="40563000"/>
    <s v="P000031922"/>
    <n v="8002807290"/>
    <n v="100219405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s v="18UE676"/>
    <s v="1"/>
    <s v="Con Pallet"/>
    <n v="0.05"/>
    <n v="24"/>
    <x v="0"/>
    <n v="38640"/>
    <n v="24070"/>
    <n v="14570"/>
    <n v="100.8"/>
    <m/>
    <x v="88"/>
    <n v="16"/>
    <s v="16"/>
    <n v="24"/>
    <x v="0"/>
    <n v="0.21"/>
    <n v="4.2"/>
    <s v="LIDENORTI S.A."/>
  </r>
  <r>
    <n v="1002194061"/>
    <s v="UE01"/>
    <d v="2022-03-16T00:00:00"/>
    <d v="1899-12-30T18:32:00"/>
    <s v="012-024-00409623"/>
    <s v=""/>
    <s v=""/>
    <n v="0"/>
    <n v="0"/>
    <s v="ZPRC"/>
    <s v="2500107487"/>
    <s v="0000387997"/>
    <n v="8002807295"/>
    <n v="1002194061"/>
    <s v="15-00001118"/>
    <s v="TECHCEM"/>
    <n v="31.5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6"/>
    <s v="TOAPANTA ANIBAL"/>
    <s v="ZECI"/>
    <s v="18PAC9227"/>
    <s v="2"/>
    <s v="Sin Pallet"/>
    <n v="0"/>
    <n v="0"/>
    <x v="1"/>
    <n v="50070"/>
    <n v="31590"/>
    <n v="18480"/>
    <n v="0"/>
    <m/>
    <x v="1"/>
    <n v="16"/>
    <s v="16"/>
    <n v="31.59"/>
    <x v="0"/>
    <n v="0"/>
    <n v="0"/>
    <s v="TRANSCONCEM CIA. LTDA."/>
  </r>
  <r>
    <n v="1002194052"/>
    <s v="UE01"/>
    <d v="2022-03-16T00:00:00"/>
    <d v="1899-12-30T18:36:00"/>
    <s v="012-024-00409624"/>
    <s v="9000801502"/>
    <s v="012-022-00314250"/>
    <n v="4323"/>
    <n v="4846.9799999999996"/>
    <s v="ZPVN"/>
    <s v="40563192"/>
    <s v="0000389348"/>
    <n v="8002807282"/>
    <n v="1002194052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52"/>
    <x v="52"/>
    <s v="100014855"/>
    <s v="PALACIOS ALFONSO"/>
    <s v="ZETT"/>
    <s v="18UE342"/>
    <s v="2"/>
    <s v="Sin Pallet"/>
    <n v="0"/>
    <n v="0"/>
    <x v="0"/>
    <n v="50700"/>
    <n v="33030"/>
    <n v="17670"/>
    <n v="745.8"/>
    <m/>
    <x v="50"/>
    <n v="16"/>
    <s v="16"/>
    <n v="33"/>
    <x v="0"/>
    <n v="1.1299999999999999"/>
    <n v="22.599999999999998"/>
    <s v="NARVAEZ VACA CIA. LTDA."/>
  </r>
  <r>
    <n v="1002194105"/>
    <s v="UE01"/>
    <d v="2022-03-16T00:00:00"/>
    <d v="1899-12-30T18:43:00"/>
    <s v="012-024-00409625"/>
    <s v="9000801504"/>
    <s v="012-022-00314252"/>
    <n v="758.84"/>
    <n v="850.82"/>
    <s v="ZPVN"/>
    <s v="40563145"/>
    <s v="P000031970"/>
    <n v="8002807353"/>
    <n v="1002194105"/>
    <s v="15-00001119"/>
    <s v="CAMPEON ANTIHUMEDAD"/>
    <n v="120"/>
    <s v="BOL"/>
    <s v="101627"/>
    <s v="ACEROSCENTER CIA. LTDA."/>
    <s v="807691"/>
    <s v="LOCAL PORTOVIEJO 2"/>
    <s v="PORTOVIEJO"/>
    <s v="AV METROPOLITANA Y 15 DE ABRIL"/>
    <s v="OMPORT"/>
    <s v="O-Manabi-Portoviejo"/>
    <m/>
    <x v="46"/>
    <x v="46"/>
    <s v="100018609"/>
    <s v="CHACON WILSON"/>
    <s v="ZEMU"/>
    <s v="18UE554"/>
    <s v="2"/>
    <s v="Sin Pallet"/>
    <n v="0"/>
    <n v="0"/>
    <x v="0"/>
    <n v="10581.666999999999"/>
    <n v="6006.6670000000004"/>
    <n v="4575"/>
    <n v="138"/>
    <m/>
    <x v="44"/>
    <n v="16"/>
    <s v="16"/>
    <n v="6"/>
    <x v="0"/>
    <n v="1.1499999999999999"/>
    <n v="23"/>
    <s v="TRAPSA C.A."/>
  </r>
  <r>
    <n v="1002194105"/>
    <s v="UE01"/>
    <d v="2022-03-16T00:00:00"/>
    <d v="1899-12-30T18:43:00"/>
    <s v="012-024-00409626"/>
    <s v="9000801503"/>
    <s v="012-022-00314251"/>
    <n v="1579.15"/>
    <n v="1770.56"/>
    <s v="ZPVN"/>
    <s v="40563144"/>
    <s v="P000031969"/>
    <n v="8002807354"/>
    <n v="1002194105"/>
    <s v="15-00001124"/>
    <s v="SELVALEGRE ANTIHUMEDAD"/>
    <n v="240"/>
    <s v="BOL"/>
    <s v="101627"/>
    <s v="ACEROSCENTER CIA. LTDA."/>
    <s v="807691"/>
    <s v="LOCAL PORTOVIEJO 2"/>
    <s v="PORTOVIEJO"/>
    <s v="AV METROPOLITANA Y 15 DE ABRIL"/>
    <s v="OMPORT"/>
    <s v="O-Manabi-Portoviejo"/>
    <n v="468"/>
    <x v="46"/>
    <x v="46"/>
    <s v="100018609"/>
    <s v="CHACON WILSON"/>
    <s v="ZEMU"/>
    <s v="18UE554"/>
    <s v="2"/>
    <s v="Sin Pallet"/>
    <n v="0"/>
    <n v="0"/>
    <x v="0"/>
    <n v="16588.332999999999"/>
    <n v="12013.333000000001"/>
    <n v="4575"/>
    <n v="276"/>
    <m/>
    <x v="44"/>
    <n v="16"/>
    <s v="16"/>
    <n v="12"/>
    <x v="0"/>
    <n v="1.1499999999999999"/>
    <n v="23"/>
    <s v="TRAPSA C.A."/>
  </r>
  <r>
    <n v="1002194097"/>
    <s v="UE01"/>
    <d v="2022-03-16T00:00:00"/>
    <d v="1899-12-30T18:46:00"/>
    <s v="012-024-00409627"/>
    <s v="9000801507"/>
    <s v="012-022-00314254"/>
    <n v="272.83999999999997"/>
    <n v="305.91000000000003"/>
    <s v="ZPVN"/>
    <s v="40563199"/>
    <s v="0000389361"/>
    <n v="8002807341"/>
    <n v="1002194097"/>
    <s v="15-00001115"/>
    <s v="ARMADURO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6667.7780000000002"/>
    <n v="2007.778"/>
    <n v="4660"/>
    <n v="13.2"/>
    <m/>
    <x v="23"/>
    <n v="16"/>
    <s v="16"/>
    <n v="2"/>
    <x v="0"/>
    <n v="0.32999999999999996"/>
    <n v="6.6"/>
    <s v="TRANSPORTE PROPIO"/>
  </r>
  <r>
    <n v="1002194097"/>
    <s v="UE01"/>
    <d v="2022-03-16T00:00:00"/>
    <d v="1899-12-30T18:46:00"/>
    <s v="012-024-00409628"/>
    <s v="9000801505"/>
    <s v="012-022-00314253"/>
    <n v="2173.25"/>
    <n v="2436.66"/>
    <s v="ZPVN"/>
    <s v="40563199"/>
    <s v="0000389360"/>
    <n v="8002807342"/>
    <n v="1002194097"/>
    <s v="15-00001123"/>
    <s v="SELVALEGRE"/>
    <n v="3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20722.222000000002"/>
    <n v="16062.222"/>
    <n v="4660"/>
    <n v="105.6"/>
    <m/>
    <x v="23"/>
    <n v="16"/>
    <s v="16"/>
    <n v="16"/>
    <x v="0"/>
    <n v="0.32999999999999996"/>
    <n v="6.6"/>
    <s v="TRANSPORTE PROPIO"/>
  </r>
  <r>
    <n v="1002194085"/>
    <s v="UE01"/>
    <d v="2022-03-16T00:00:00"/>
    <d v="1899-12-30T18:47:00"/>
    <s v="012-024-00409629"/>
    <s v="9000801509"/>
    <s v="012-022-00314255"/>
    <n v="3345.6"/>
    <n v="3751.11"/>
    <s v="ZPVN"/>
    <s v="40563214"/>
    <s v="P000031991"/>
    <n v="8002807327"/>
    <n v="1002194085"/>
    <s v="15-00001115"/>
    <s v="ARMADURO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40"/>
    <n v="24060"/>
    <n v="12680"/>
    <n v="91.2"/>
    <m/>
    <x v="89"/>
    <n v="16"/>
    <s v="16"/>
    <n v="24"/>
    <x v="0"/>
    <n v="0.19"/>
    <n v="3.8000000000000003"/>
    <s v="TRANSPORTE PROPIO"/>
  </r>
  <r>
    <n v="1002194120"/>
    <s v="UE01"/>
    <d v="2022-03-16T00:00:00"/>
    <d v="1899-12-30T18:53:00"/>
    <s v="012-024-00409630"/>
    <s v="9000801512"/>
    <s v="012-022-00314257"/>
    <n v="1612"/>
    <n v="1807.38"/>
    <s v="ZPVN"/>
    <s v="40563210"/>
    <s v="0000389377"/>
    <n v="8002807377"/>
    <n v="1002194120"/>
    <s v="15-00001123"/>
    <s v="SELVALEGRE"/>
    <n v="260"/>
    <s v="BOL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44"/>
    <s v="GOMEZ ZAMORA FAUSTO RODRIGO"/>
    <s v="ZETT"/>
    <s v="18UE857"/>
    <s v="2"/>
    <s v="Sin Pallet"/>
    <n v="0"/>
    <n v="0"/>
    <x v="0"/>
    <n v="22483.635999999999"/>
    <n v="13023.636"/>
    <n v="9460"/>
    <n v="234"/>
    <m/>
    <x v="55"/>
    <n v="16"/>
    <s v="16"/>
    <n v="13"/>
    <x v="0"/>
    <n v="0.9"/>
    <n v="18"/>
    <s v="TRANSPORTE PROPIO"/>
  </r>
  <r>
    <n v="1002194120"/>
    <s v="UE01"/>
    <d v="2022-03-16T00:00:00"/>
    <d v="1899-12-30T18:53:00"/>
    <s v="012-024-00409631"/>
    <s v="9000801511"/>
    <s v="012-022-00314256"/>
    <n v="2480"/>
    <n v="2780.59"/>
    <s v="ZPVN"/>
    <s v="40563209"/>
    <s v="0000389376"/>
    <n v="8002807378"/>
    <n v="1002194120"/>
    <s v="15-00001123"/>
    <s v="SELVALEGRE"/>
    <n v="40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44"/>
    <s v="GOMEZ ZAMORA FAUSTO RODRIGO"/>
    <s v="ZETT"/>
    <s v="18UE857"/>
    <s v="2"/>
    <s v="Sin Pallet"/>
    <n v="0"/>
    <n v="0"/>
    <x v="0"/>
    <n v="29496.364000000001"/>
    <n v="20036.364000000001"/>
    <n v="9460"/>
    <n v="360"/>
    <m/>
    <x v="55"/>
    <n v="16"/>
    <s v="16"/>
    <n v="20"/>
    <x v="0"/>
    <n v="0.9"/>
    <n v="18"/>
    <s v="TRANSPORTE PROPIO"/>
  </r>
  <r>
    <n v="1002194071"/>
    <s v="UE01"/>
    <d v="2022-03-16T00:00:00"/>
    <d v="1899-12-30T18:54:00"/>
    <s v="012-024-00409632"/>
    <s v="9000801514"/>
    <s v="012-022-00314258"/>
    <n v="4446.68"/>
    <n v="4985.6400000000003"/>
    <s v="ZPVN"/>
    <s v="40563202"/>
    <s v="P000031987"/>
    <n v="8002807308"/>
    <n v="1002194071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9"/>
    <x v="49"/>
    <s v="10001972"/>
    <s v="NARANJO JUAN MARCELO"/>
    <s v="ZETT"/>
    <s v="18UE761"/>
    <s v="2"/>
    <s v="Sin Pallet"/>
    <n v="0"/>
    <n v="0"/>
    <x v="0"/>
    <n v="50570"/>
    <n v="33120"/>
    <n v="17450"/>
    <n v="574.20000000000005"/>
    <m/>
    <x v="47"/>
    <n v="16"/>
    <s v="16"/>
    <n v="33"/>
    <x v="0"/>
    <n v="0.87000000000000011"/>
    <n v="17.400000000000002"/>
    <s v="ALQUINGA &amp; ALQUINGA"/>
  </r>
  <r>
    <n v="1002194083"/>
    <s v="UE01"/>
    <d v="2022-03-16T00:00:00"/>
    <d v="1899-12-30T18:58:00"/>
    <s v="012-024-00409633"/>
    <s v="9000801515"/>
    <s v="012-022-00314259"/>
    <n v="3235.2"/>
    <n v="3627.32"/>
    <s v="ZPVN"/>
    <s v="40563188"/>
    <s v="P000031983"/>
    <n v="8002807325"/>
    <n v="1002194083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7276"/>
    <s v="CASTRO BYRON"/>
    <s v="ZEMT"/>
    <s v="18UE729"/>
    <s v="1"/>
    <s v="Con Pallet"/>
    <n v="0.05"/>
    <n v="24"/>
    <x v="0"/>
    <n v="40100"/>
    <n v="24060"/>
    <n v="16040"/>
    <n v="206.4"/>
    <m/>
    <x v="62"/>
    <n v="16"/>
    <s v="16"/>
    <n v="24"/>
    <x v="0"/>
    <n v="0.43"/>
    <n v="8.6"/>
    <s v="TRIMPESAS S.A."/>
  </r>
  <r>
    <n v="1002194087"/>
    <s v="UE01"/>
    <d v="2022-03-16T00:00:00"/>
    <d v="1899-12-30T19:03:00"/>
    <s v="012-024-00409634"/>
    <s v="9000801516"/>
    <s v="012-022-00314260"/>
    <n v="2343.91"/>
    <n v="2628.01"/>
    <s v="ZPVN"/>
    <s v="40563206"/>
    <s v="0000389371"/>
    <n v="8002807329"/>
    <n v="1002194087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80"/>
    <n v="8980"/>
    <n v="266.39999999999998"/>
    <m/>
    <x v="90"/>
    <n v="16"/>
    <s v="16"/>
    <n v="18"/>
    <x v="0"/>
    <n v="0.74"/>
    <n v="14.799999999999999"/>
    <s v="TRANSPORTE PROPIO"/>
  </r>
  <r>
    <n v="1002194121"/>
    <s v="UE01"/>
    <d v="2022-03-16T00:00:00"/>
    <d v="1899-12-30T19:06:00"/>
    <s v="012-024-00409635"/>
    <s v=""/>
    <s v=""/>
    <n v="0"/>
    <n v="0"/>
    <s v="ZPRC"/>
    <s v="2500107786"/>
    <s v="P000031905"/>
    <n v="8002807379"/>
    <n v="1002194121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320"/>
    <n v="24090"/>
    <n v="14230"/>
    <n v="259.2"/>
    <m/>
    <x v="6"/>
    <n v="16"/>
    <s v="16"/>
    <n v="24"/>
    <x v="0"/>
    <n v="0.53999999999999992"/>
    <n v="10.799999999999999"/>
    <s v="WILLYTRUCK S.A."/>
  </r>
  <r>
    <n v="1002194130"/>
    <s v="UE01"/>
    <d v="2022-03-16T00:00:00"/>
    <d v="1899-12-30T19:07:00"/>
    <s v="012-024-00409636"/>
    <s v=""/>
    <s v=""/>
    <n v="0"/>
    <n v="0"/>
    <s v="ZPRC"/>
    <s v="2500107832"/>
    <s v="P000031990"/>
    <n v="8002807392"/>
    <n v="1002194130"/>
    <s v="15-00001116"/>
    <s v="ARMADURO GRANEL"/>
    <n v="31.49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590"/>
    <n v="31490"/>
    <n v="18100"/>
    <n v="462.9"/>
    <m/>
    <x v="7"/>
    <n v="16"/>
    <s v="16"/>
    <n v="31.49"/>
    <x v="0"/>
    <n v="14.699904731660844"/>
    <n v="14.699904731660844"/>
    <s v="TRANSPORTE PROPIO"/>
  </r>
  <r>
    <n v="1002194129"/>
    <s v="UE01"/>
    <d v="2022-03-16T00:00:00"/>
    <d v="1899-12-30T19:09:00"/>
    <s v="012-024-00409637"/>
    <s v="9000801518"/>
    <s v="012-022-00314262"/>
    <n v="278.39999999999998"/>
    <n v="312.14999999999998"/>
    <s v="ZPVN"/>
    <s v="40563163"/>
    <s v="0000389330"/>
    <n v="8002807390"/>
    <n v="1002194129"/>
    <s v="15-00001115"/>
    <s v="ARMADURO"/>
    <n v="40"/>
    <s v="BOL"/>
    <s v="101511"/>
    <s v="TORRES AYALA FAUSTO FERNANDO"/>
    <s v="802082"/>
    <s v="BODEGA TORRES FAUSTO"/>
    <s v="QUITO"/>
    <s v="PUELLARO. 24 DE MAYO S/N Y"/>
    <s v="OPPUEL"/>
    <s v="O-Pichincha-Puellaro"/>
    <m/>
    <x v="93"/>
    <x v="93"/>
    <s v="100014969"/>
    <s v="LARGO ANGEL"/>
    <s v="ZEMU"/>
    <s v="18UE606"/>
    <s v="2"/>
    <s v="Sin Pallet"/>
    <n v="0"/>
    <n v="0"/>
    <x v="0"/>
    <n v="6598.3329999999996"/>
    <n v="2003.3330000000001"/>
    <n v="4595"/>
    <n v="16.399999999999999"/>
    <m/>
    <x v="91"/>
    <n v="16"/>
    <s v="16"/>
    <n v="2"/>
    <x v="0"/>
    <n v="0.41"/>
    <n v="8.1999999999999993"/>
    <s v="TRANSSJQ S.A."/>
  </r>
  <r>
    <n v="1002194129"/>
    <s v="UE01"/>
    <d v="2022-03-16T00:00:00"/>
    <d v="1899-12-30T19:09:00"/>
    <s v="012-024-00409638"/>
    <s v="9000801517"/>
    <s v="012-022-00314261"/>
    <n v="2217.6"/>
    <n v="2486.39"/>
    <s v="ZPVN"/>
    <s v="40563163"/>
    <s v="0000389328"/>
    <n v="8002807391"/>
    <n v="1002194129"/>
    <s v="15-00001123"/>
    <s v="SELVALEGRE"/>
    <n v="320"/>
    <s v="BOL"/>
    <s v="101511"/>
    <s v="TORRES AYALA FAUSTO FERNANDO"/>
    <s v="802082"/>
    <s v="BODEGA TORRES FAUSTO"/>
    <s v="QUITO"/>
    <s v="PUELLARO. 24 DE MAYO S/N Y"/>
    <s v="OPPUEL"/>
    <s v="O-Pichincha-Puellaro"/>
    <n v="84"/>
    <x v="93"/>
    <x v="93"/>
    <s v="100014969"/>
    <s v="LARGO ANGEL"/>
    <s v="ZEMU"/>
    <s v="18UE606"/>
    <s v="2"/>
    <s v="Sin Pallet"/>
    <n v="0"/>
    <n v="0"/>
    <x v="0"/>
    <n v="20621.667000000001"/>
    <n v="16026.666999999999"/>
    <n v="4595"/>
    <n v="131.19999999999999"/>
    <m/>
    <x v="91"/>
    <n v="16"/>
    <s v="16"/>
    <n v="16"/>
    <x v="0"/>
    <n v="0.41"/>
    <n v="8.1999999999999993"/>
    <s v="TRANSSJQ S.A."/>
  </r>
  <r>
    <n v="1002194024"/>
    <s v="UE01"/>
    <d v="2022-03-16T00:00:00"/>
    <d v="1899-12-30T19:12:00"/>
    <s v="012-024-00409639"/>
    <s v="9000801520"/>
    <s v="012-022-00314263"/>
    <n v="3609.6"/>
    <n v="4047.1"/>
    <s v="ZPVN"/>
    <s v="40560785"/>
    <s v="0000389142"/>
    <n v="8002807245"/>
    <n v="1002194024"/>
    <s v="15-00000218"/>
    <s v="MAGNO HE"/>
    <n v="30.08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48610"/>
    <n v="30080"/>
    <n v="18530"/>
    <n v="338.1"/>
    <m/>
    <x v="1"/>
    <n v="16"/>
    <s v="16"/>
    <n v="30.08"/>
    <x v="0"/>
    <n v="11.240026595744682"/>
    <n v="11.240026595744682"/>
    <s v="TRANSCONCEM CIA. LTDA."/>
  </r>
  <r>
    <n v="1002194092"/>
    <s v="UE01"/>
    <d v="2022-03-16T00:00:00"/>
    <d v="1899-12-30T19:16:00"/>
    <s v="012-024-00409640"/>
    <s v="9000801521"/>
    <s v="012-022-00314264"/>
    <n v="4166.3999999999996"/>
    <n v="4671.3999999999996"/>
    <s v="ZPVN"/>
    <s v="40563205"/>
    <s v="P000031989"/>
    <n v="8002807336"/>
    <n v="1002194092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s v="18UE719"/>
    <s v="1"/>
    <s v="Con Pallet"/>
    <n v="0.05"/>
    <n v="32"/>
    <x v="0"/>
    <n v="50320"/>
    <n v="32090"/>
    <n v="18230"/>
    <n v="492.8"/>
    <m/>
    <x v="92"/>
    <n v="16"/>
    <s v="16"/>
    <n v="32"/>
    <x v="0"/>
    <n v="0.77"/>
    <n v="15.4"/>
    <s v="TRAPSA C.A."/>
  </r>
  <r>
    <n v="1002194100"/>
    <s v="UE01"/>
    <d v="2022-03-16T00:00:00"/>
    <d v="1899-12-30T19:17:00"/>
    <s v="012-024-00409641"/>
    <s v="9000801523"/>
    <s v="012-022-00314265"/>
    <n v="3704.4"/>
    <n v="4153.3999999999996"/>
    <s v="ZPVN"/>
    <s v="40560785"/>
    <s v="0000389143"/>
    <n v="8002807348"/>
    <n v="1002194100"/>
    <s v="15-00000218"/>
    <s v="MAGNO HE"/>
    <n v="30.8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s v="18LAI0339"/>
    <s v="2"/>
    <s v="Sin Pallet"/>
    <n v="0"/>
    <n v="0"/>
    <x v="0"/>
    <n v="50280"/>
    <n v="30870"/>
    <n v="19410"/>
    <n v="346.98"/>
    <m/>
    <x v="1"/>
    <n v="16"/>
    <s v="16"/>
    <n v="30.87"/>
    <x v="0"/>
    <n v="11.240038872691935"/>
    <n v="11.240038872691935"/>
    <s v="TRANSCONCEM CIA. LTDA."/>
  </r>
  <r>
    <n v="1002194091"/>
    <s v="UE01"/>
    <d v="2022-03-16T00:00:00"/>
    <d v="1899-12-30T19:19:00"/>
    <s v="012-024-00409642"/>
    <s v="9000801526"/>
    <s v="012-022-00314268"/>
    <n v="1074.83"/>
    <n v="1205.1099999999999"/>
    <s v="ZPVN"/>
    <s v="40562961"/>
    <s v="0000389257"/>
    <n v="8002807335"/>
    <n v="1002194091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s v="18UE739"/>
    <s v="1"/>
    <s v="Con Pallet"/>
    <n v="0.05"/>
    <n v="8"/>
    <x v="0"/>
    <n v="14436.666999999999"/>
    <n v="8030"/>
    <n v="6406.6670000000004"/>
    <n v="68.8"/>
    <m/>
    <x v="78"/>
    <n v="16"/>
    <s v="16"/>
    <n v="8"/>
    <x v="0"/>
    <n v="0.43"/>
    <n v="8.6"/>
    <s v="CASTROHERMANOS S.A"/>
  </r>
  <r>
    <n v="1002194091"/>
    <s v="UE01"/>
    <d v="2022-03-16T00:00:00"/>
    <d v="1899-12-30T19:19:00"/>
    <s v="012-024-00409643"/>
    <s v="9000801524"/>
    <s v="012-022-00314266"/>
    <n v="245.46"/>
    <n v="275.22000000000003"/>
    <s v="ZPVN"/>
    <s v="40563158"/>
    <s v="0000389258"/>
    <n v="8002807334"/>
    <n v="1002194091"/>
    <s v="15-00001120"/>
    <s v="CAMPEON"/>
    <n v="40"/>
    <s v="BOL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s v="18UE739"/>
    <s v="1"/>
    <s v="Con Pallet"/>
    <n v="0.05"/>
    <n v="2"/>
    <x v="0"/>
    <n v="8414.1669999999995"/>
    <n v="2007.5"/>
    <n v="6406.6670000000004"/>
    <n v="17.2"/>
    <m/>
    <x v="78"/>
    <n v="16"/>
    <s v="16"/>
    <n v="2"/>
    <x v="0"/>
    <n v="0.43"/>
    <n v="8.6"/>
    <s v="CASTROHERMANOS S.A"/>
  </r>
  <r>
    <n v="1002194091"/>
    <s v="UE01"/>
    <d v="2022-03-16T00:00:00"/>
    <d v="1899-12-30T19:19:00"/>
    <s v="012-024-00409644"/>
    <s v="9000801525"/>
    <s v="012-022-00314267"/>
    <n v="2942.79"/>
    <n v="3299.47"/>
    <s v="ZPVN"/>
    <s v="40562960"/>
    <s v="0000389256"/>
    <n v="8002807333"/>
    <n v="1002194091"/>
    <s v="15-00001123"/>
    <s v="SELVALEGRE"/>
    <n v="440"/>
    <s v="BOL"/>
    <s v="101779"/>
    <s v="SORIA VARGAS VINICIO HERNAN"/>
    <s v="802071"/>
    <s v="BODEGA SORIA"/>
    <s v="QUITO"/>
    <s v="INTEROCEANICA LOTE 7"/>
    <s v="OPPUEM"/>
    <s v="O-Pichincha-Puembo"/>
    <n v="110"/>
    <x v="80"/>
    <x v="80"/>
    <s v="10007049"/>
    <s v="ANTAMBA PACHITO IMMY ANTHONY"/>
    <s v="ZETT"/>
    <s v="18UE739"/>
    <s v="1"/>
    <s v="Con Pallet"/>
    <n v="0.05"/>
    <n v="22"/>
    <x v="0"/>
    <n v="28489.167000000001"/>
    <n v="22082.5"/>
    <n v="6406.6670000000004"/>
    <n v="189.2"/>
    <m/>
    <x v="78"/>
    <n v="16"/>
    <s v="16"/>
    <n v="22"/>
    <x v="0"/>
    <n v="0.43"/>
    <n v="8.6"/>
    <s v="CASTROHERMANOS S.A"/>
  </r>
  <r>
    <n v="1002194106"/>
    <s v="UE01"/>
    <d v="2022-03-16T00:00:00"/>
    <d v="1899-12-30T19:26:00"/>
    <s v="012-024-00409645"/>
    <s v="9000801529"/>
    <s v="012-022-00314271"/>
    <n v="556.79999999999995"/>
    <n v="624.29"/>
    <s v="ZPVN"/>
    <s v="40563213"/>
    <s v="0000389383"/>
    <n v="8002807355"/>
    <n v="1002194106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s v="18UE374"/>
    <s v="1"/>
    <s v="Con Pallet"/>
    <n v="0.05"/>
    <n v="4"/>
    <x v="0"/>
    <n v="9091.6669999999995"/>
    <n v="4011.6669999999999"/>
    <n v="5080"/>
    <n v="41.6"/>
    <m/>
    <x v="93"/>
    <n v="16"/>
    <s v="16"/>
    <n v="4"/>
    <x v="0"/>
    <n v="0.52"/>
    <n v="10.4"/>
    <s v="SANJOPAS S.A."/>
  </r>
  <r>
    <n v="1002194106"/>
    <s v="UE01"/>
    <d v="2022-03-16T00:00:00"/>
    <d v="1899-12-30T19:26:00"/>
    <s v="012-024-00409646"/>
    <s v="9000801527"/>
    <s v="012-022-00314269"/>
    <n v="256.8"/>
    <n v="287.93"/>
    <s v="ZPVN"/>
    <s v="40563213"/>
    <s v="0000389384"/>
    <n v="8002807357"/>
    <n v="1002194106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s v="18UE374"/>
    <s v="1"/>
    <s v="Con Pallet"/>
    <n v="0.05"/>
    <n v="2"/>
    <x v="0"/>
    <n v="7085.8329999999996"/>
    <n v="2005.8330000000001"/>
    <n v="5080"/>
    <n v="20.8"/>
    <m/>
    <x v="93"/>
    <n v="16"/>
    <s v="16"/>
    <n v="2"/>
    <x v="0"/>
    <n v="0.52"/>
    <n v="10.4"/>
    <s v="SANJOPAS S.A."/>
  </r>
  <r>
    <n v="1002194106"/>
    <s v="UE01"/>
    <d v="2022-03-16T00:00:00"/>
    <d v="1899-12-30T19:26:00"/>
    <s v="012-024-00409647"/>
    <s v="9000801528"/>
    <s v="012-022-00314270"/>
    <n v="2494.8000000000002"/>
    <n v="2797.19"/>
    <s v="ZPVN"/>
    <s v="40563213"/>
    <s v="0000389382"/>
    <n v="8002807356"/>
    <n v="1002194106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95"/>
    <x v="95"/>
    <s v="100014873"/>
    <s v="MEDIAVILLA JULIO"/>
    <s v="ZEMT"/>
    <s v="18UE374"/>
    <s v="1"/>
    <s v="Con Pallet"/>
    <n v="0.05"/>
    <n v="18"/>
    <x v="0"/>
    <n v="23132.5"/>
    <n v="18052.5"/>
    <n v="5080"/>
    <n v="187.2"/>
    <m/>
    <x v="93"/>
    <n v="16"/>
    <s v="16"/>
    <n v="18"/>
    <x v="0"/>
    <n v="0.52"/>
    <n v="10.399999999999999"/>
    <s v="SANJOPAS S.A."/>
  </r>
  <r>
    <n v="1002194143"/>
    <s v="UE01"/>
    <d v="2022-03-16T00:00:00"/>
    <d v="1899-12-30T19:36:00"/>
    <s v="012-024-00409648"/>
    <s v="9000801530"/>
    <s v="012-022-00314272"/>
    <n v="3153.6"/>
    <n v="3535.83"/>
    <s v="ZPVN"/>
    <s v="40563093"/>
    <s v="0000389161"/>
    <n v="8002807403"/>
    <n v="1002194143"/>
    <s v="15-00001119"/>
    <s v="CAMPEON ANTIHUMEDAD"/>
    <n v="480"/>
    <s v="BOL"/>
    <s v="101461"/>
    <s v="NOROÑA VILLAMARIN GEOVANI RENE"/>
    <s v="801882"/>
    <s v="BODEGA NOROÑA"/>
    <s v="SANTO DOMINGO"/>
    <s v="BYPASS A MTS DE COCA COLA"/>
    <s v="OJSAND"/>
    <s v="O-Santodomingo -Santodomingodelos"/>
    <n v="247"/>
    <x v="64"/>
    <x v="64"/>
    <s v="100014869"/>
    <s v="ROCHA JORGE"/>
    <s v="ZEMT"/>
    <s v="18UE718"/>
    <s v="2"/>
    <s v="Sin Pallet"/>
    <n v="0"/>
    <n v="0"/>
    <x v="0"/>
    <n v="39480"/>
    <n v="24030"/>
    <n v="15450"/>
    <n v="403.2"/>
    <m/>
    <x v="62"/>
    <n v="16"/>
    <s v="16"/>
    <n v="24"/>
    <x v="0"/>
    <n v="0.84"/>
    <n v="16.8"/>
    <s v="TRAPSA C.A."/>
  </r>
  <r>
    <n v="1002194145"/>
    <s v="UE01"/>
    <d v="2022-03-16T00:00:00"/>
    <d v="1899-12-30T19:42:00"/>
    <s v="012-024-00409649"/>
    <s v="9000801532"/>
    <s v="012-022-00314274"/>
    <n v="256.8"/>
    <n v="287.93"/>
    <s v="ZPVN"/>
    <s v="40563228"/>
    <s v="P000031996"/>
    <n v="8002807404"/>
    <n v="1002194145"/>
    <s v="15-00001120"/>
    <s v="CAMPEON"/>
    <n v="40"/>
    <s v="BOL"/>
    <s v="103029"/>
    <s v="CANO LASTRA ALBA MARIA"/>
    <s v="804166"/>
    <s v="BODEGA PRINCIPAL"/>
    <s v="QUITO"/>
    <s v="BOYACA S/N, BARRIO LA MORITA"/>
    <s v="OPTUMB"/>
    <s v="O-Pichincha-Tumbaco"/>
    <m/>
    <x v="96"/>
    <x v="96"/>
    <s v="10007705"/>
    <s v="BUITRON MONTENEGRO JONNY WASHIGNTON"/>
    <s v="ZEMU"/>
    <s v="18UE713"/>
    <s v="2"/>
    <s v="Sin Pallet"/>
    <n v="0"/>
    <n v="0"/>
    <x v="0"/>
    <n v="6385.5559999999996"/>
    <n v="2005.556"/>
    <n v="4380"/>
    <n v="18.399999999999999"/>
    <m/>
    <x v="94"/>
    <n v="16"/>
    <s v="16"/>
    <n v="2"/>
    <x v="0"/>
    <n v="0.45999999999999996"/>
    <n v="9.1999999999999993"/>
    <s v="SUCUMTRANSA S.A."/>
  </r>
  <r>
    <n v="1002194145"/>
    <s v="UE01"/>
    <d v="2022-03-16T00:00:00"/>
    <d v="1899-12-30T19:42:00"/>
    <s v="012-024-00409650"/>
    <s v="9000801531"/>
    <s v="012-022-00314273"/>
    <n v="2217.6"/>
    <n v="2486.39"/>
    <s v="ZPVN"/>
    <s v="40563227"/>
    <s v="P000031995"/>
    <n v="8002807405"/>
    <n v="1002194145"/>
    <s v="15-00001123"/>
    <s v="SELVALEGRE"/>
    <n v="320"/>
    <s v="BOL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7705"/>
    <s v="BUITRON MONTENEGRO JONNY WASHIGNTON"/>
    <s v="ZEMU"/>
    <s v="18UE713"/>
    <s v="2"/>
    <s v="Sin Pallet"/>
    <n v="0"/>
    <n v="0"/>
    <x v="0"/>
    <n v="20424.444"/>
    <n v="16044.444"/>
    <n v="4380"/>
    <n v="147.19999999999999"/>
    <m/>
    <x v="94"/>
    <n v="16"/>
    <s v="16"/>
    <n v="16"/>
    <x v="0"/>
    <n v="0.45999999999999996"/>
    <n v="9.1999999999999993"/>
    <s v="SUCUMTRANSA S.A."/>
  </r>
  <r>
    <n v="1002194109"/>
    <s v="UE01"/>
    <d v="2022-03-16T00:00:00"/>
    <d v="1899-12-30T19:44:00"/>
    <s v="012-024-00409651"/>
    <s v="9000801533"/>
    <s v="012-022-00314275"/>
    <n v="3913.2"/>
    <n v="4387.5"/>
    <s v="ZPVN"/>
    <s v="40560785"/>
    <s v="0000389144"/>
    <n v="8002807360"/>
    <n v="1002194109"/>
    <s v="15-00000218"/>
    <s v="MAGNO HE"/>
    <n v="32.6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2400"/>
    <n v="32610"/>
    <n v="19790"/>
    <n v="366.54"/>
    <m/>
    <x v="1"/>
    <n v="16"/>
    <s v="16"/>
    <n v="32.61"/>
    <x v="0"/>
    <n v="11.240110395584177"/>
    <n v="11.240110395584177"/>
    <s v="TRANSCONCEM CIA. LTDA."/>
  </r>
  <r>
    <n v="1002194134"/>
    <s v="UE01"/>
    <d v="2022-03-16T00:00:00"/>
    <d v="1899-12-30T19:48:00"/>
    <s v="012-024-00409652"/>
    <s v="9000801534"/>
    <s v="012-022-00314276"/>
    <n v="3235.2"/>
    <n v="3627.32"/>
    <s v="ZPVN"/>
    <s v="40563071"/>
    <s v="P000031956"/>
    <n v="8002807394"/>
    <n v="1002194134"/>
    <s v="15-00001123"/>
    <s v="SELVALEGRE"/>
    <n v="4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97"/>
    <x v="97"/>
    <s v="100014919"/>
    <s v="GRANDA ANIBAL"/>
    <s v="ZEMT"/>
    <s v="18UE310"/>
    <s v="1"/>
    <s v="Con Pallet"/>
    <n v="0.05"/>
    <n v="24"/>
    <x v="0"/>
    <n v="39360"/>
    <n v="24020"/>
    <n v="15340"/>
    <n v="220.8"/>
    <m/>
    <x v="95"/>
    <n v="16"/>
    <s v="16"/>
    <n v="24"/>
    <x v="0"/>
    <n v="0.46"/>
    <n v="9.2000000000000011"/>
    <s v="LIDENORTI S.A."/>
  </r>
  <r>
    <n v="1002194203"/>
    <s v="UE01"/>
    <d v="2022-03-16T00:00:00"/>
    <d v="1899-12-30T19:50:00"/>
    <s v="012-024-00409653"/>
    <s v=""/>
    <s v=""/>
    <n v="0"/>
    <n v="0"/>
    <s v="ZPRC"/>
    <s v="2500107841"/>
    <s v="P000032009"/>
    <n v="8002807454"/>
    <n v="100219420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50"/>
    <n v="32120"/>
    <n v="18230"/>
    <n v="288"/>
    <m/>
    <x v="96"/>
    <n v="16"/>
    <s v="16"/>
    <n v="32"/>
    <x v="0"/>
    <n v="0.45"/>
    <n v="9"/>
    <s v="TRANSPORTE PROPIO"/>
  </r>
  <r>
    <n v="1002194191"/>
    <s v="UE01"/>
    <d v="2022-03-16T00:00:00"/>
    <d v="1899-12-30T19:51:00"/>
    <s v="012-024-00409654"/>
    <s v="9000801535"/>
    <s v="012-022-00314277"/>
    <n v="3274.29"/>
    <n v="3671.15"/>
    <s v="ZPVN"/>
    <s v="40561563"/>
    <s v="0000387207"/>
    <n v="8002807441"/>
    <n v="1002194191"/>
    <s v="15-00001121"/>
    <s v="GLADIADOR"/>
    <n v="32.27000000000000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710"/>
    <n v="32270"/>
    <n v="19440"/>
    <n v="0"/>
    <m/>
    <x v="3"/>
    <n v="16"/>
    <s v="16"/>
    <n v="32.270000000000003"/>
    <x v="0"/>
    <n v="0"/>
    <n v="0"/>
    <s v="XAVIER VALENZUELA"/>
  </r>
  <r>
    <n v="1002194159"/>
    <s v="UE01"/>
    <d v="2022-03-16T00:00:00"/>
    <d v="1899-12-30T19:54:00"/>
    <s v="012-024-00409655"/>
    <s v="9000801537"/>
    <s v="012-022-00314279"/>
    <n v="1366"/>
    <n v="1531.57"/>
    <s v="ZPVN"/>
    <s v="40563008"/>
    <s v="0000389026"/>
    <n v="8002807414"/>
    <n v="1002194159"/>
    <s v="15-00001119"/>
    <s v="CAMPEON ANTIHUMEDAD"/>
    <n v="200"/>
    <s v="BOL"/>
    <s v="104053"/>
    <s v="GALLARDO PANCHI ALEXANDRA DEL ROCIO"/>
    <s v="805929"/>
    <s v="BODEGA PRINCIPAL"/>
    <s v="ATACAMES"/>
    <s v="VIA PRINCIPAL ATACAMES M43-S16"/>
    <s v="OEATAC"/>
    <s v="O-Esmeraldas-Atacames"/>
    <m/>
    <x v="53"/>
    <x v="53"/>
    <s v="100014948"/>
    <s v="TULCANAZA MARCELO"/>
    <s v="ZEMT"/>
    <s v="18UE597"/>
    <s v="2"/>
    <s v="Sin Pallet"/>
    <n v="0"/>
    <n v="0"/>
    <x v="0"/>
    <n v="16423.332999999999"/>
    <n v="10033.333000000001"/>
    <n v="6390"/>
    <n v="214"/>
    <m/>
    <x v="51"/>
    <n v="16"/>
    <s v="16"/>
    <n v="10"/>
    <x v="0"/>
    <n v="1.07"/>
    <n v="21.4"/>
    <s v="TRIMPESAS S.A."/>
  </r>
  <r>
    <n v="1002194159"/>
    <s v="UE01"/>
    <d v="2022-03-16T00:00:00"/>
    <d v="1899-12-30T19:54:00"/>
    <s v="012-024-00409656"/>
    <s v="9000801536"/>
    <s v="012-022-00314278"/>
    <n v="1988"/>
    <n v="2228.96"/>
    <s v="ZPVN"/>
    <s v="40563008"/>
    <s v="0000389025"/>
    <n v="8002807415"/>
    <n v="1002194159"/>
    <s v="15-00001124"/>
    <s v="SELVALEGRE ANTIHUMEDAD"/>
    <n v="280"/>
    <s v="BOL"/>
    <s v="104053"/>
    <s v="GALLARDO PANCHI ALEXANDRA DEL ROCIO"/>
    <s v="805929"/>
    <s v="BODEGA PRINCIPAL"/>
    <s v="ATACAMES"/>
    <s v="VIA PRINCIPAL ATACAMES M43-S16"/>
    <s v="OEATAC"/>
    <s v="O-Esmeraldas-Atacames"/>
    <n v="412"/>
    <x v="53"/>
    <x v="53"/>
    <s v="100014948"/>
    <s v="TULCANAZA MARCELO"/>
    <s v="ZEMT"/>
    <s v="18UE597"/>
    <s v="2"/>
    <s v="Sin Pallet"/>
    <n v="0"/>
    <n v="0"/>
    <x v="0"/>
    <n v="20436.667000000001"/>
    <n v="14046.666999999999"/>
    <n v="6390"/>
    <n v="299.60000000000002"/>
    <m/>
    <x v="51"/>
    <n v="16"/>
    <s v="16"/>
    <n v="14"/>
    <x v="0"/>
    <n v="1.07"/>
    <n v="21.400000000000002"/>
    <s v="TRIMPESAS S.A."/>
  </r>
  <r>
    <n v="1002194133"/>
    <s v="UE01"/>
    <d v="2022-03-16T00:00:00"/>
    <d v="1899-12-30T19:56:00"/>
    <s v="012-024-00409657"/>
    <s v="9000801538"/>
    <s v="012-022-00314280"/>
    <n v="4446.68"/>
    <n v="4985.6400000000003"/>
    <s v="ZPVN"/>
    <s v="40563203"/>
    <s v="P000031988"/>
    <n v="8002807393"/>
    <n v="1002194133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99"/>
    <x v="99"/>
    <s v="100014996"/>
    <s v="GRANDA GERARDO"/>
    <s v="ZETT"/>
    <s v="18UE692"/>
    <s v="2"/>
    <s v="Sin Pallet"/>
    <n v="0"/>
    <n v="0"/>
    <x v="0"/>
    <n v="50700"/>
    <n v="33110"/>
    <n v="17590"/>
    <n v="574.20000000000005"/>
    <m/>
    <x v="97"/>
    <n v="16"/>
    <s v="16"/>
    <n v="33"/>
    <x v="0"/>
    <n v="0.87000000000000011"/>
    <n v="17.400000000000002"/>
    <s v="TRANSLOBOL S.A."/>
  </r>
  <r>
    <n v="1002194152"/>
    <s v="UE01"/>
    <d v="2022-03-16T00:00:00"/>
    <d v="1899-12-30T19:58:00"/>
    <s v="012-024-00409658"/>
    <s v="9000801540"/>
    <s v="012-022-00314282"/>
    <n v="1038.4000000000001"/>
    <n v="1164.26"/>
    <s v="ZPVN"/>
    <s v="40563138"/>
    <s v="0000389241"/>
    <n v="8002807409"/>
    <n v="1002194152"/>
    <s v="15-00001119"/>
    <s v="CAMPEON ANTIHUMEDAD"/>
    <n v="160"/>
    <s v="BOL"/>
    <s v="102962"/>
    <s v="FERNANDEZ RODRIGUEZ SANTIAGO"/>
    <s v="806672"/>
    <s v="BODEGA PRINCIPAL DICEMFER"/>
    <s v="PORTOVIEJO"/>
    <s v="PASO LATERAL COLEGIO TENIENTE HUGO"/>
    <s v="OMPORT"/>
    <s v="O-Manabi-Portoviejo"/>
    <m/>
    <x v="100"/>
    <x v="100"/>
    <s v="10008072"/>
    <s v="FLORES GARCIA CHRISTIA FERNANDO"/>
    <s v="ZEMU"/>
    <s v="18UE370"/>
    <s v="2"/>
    <s v="Sin Pallet"/>
    <n v="0"/>
    <n v="0"/>
    <x v="0"/>
    <n v="12557.222"/>
    <n v="8022.2219999999998"/>
    <n v="4535"/>
    <n v="184"/>
    <m/>
    <x v="98"/>
    <n v="16"/>
    <s v="16"/>
    <n v="8"/>
    <x v="0"/>
    <n v="1.1499999999999999"/>
    <n v="23"/>
    <s v="SANJOPAS S.A."/>
  </r>
  <r>
    <n v="1002194152"/>
    <s v="UE01"/>
    <d v="2022-03-16T00:00:00"/>
    <d v="1899-12-30T19:58:00"/>
    <s v="012-024-00409659"/>
    <s v="9000801539"/>
    <s v="012-022-00314281"/>
    <n v="1350"/>
    <n v="1513.63"/>
    <s v="ZPVN"/>
    <s v="40563138"/>
    <s v="0000389242"/>
    <n v="8002807410"/>
    <n v="1002194152"/>
    <s v="15-00001124"/>
    <s v="SELVALEGRE ANTIHUMEDAD"/>
    <n v="20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100"/>
    <x v="100"/>
    <s v="10008072"/>
    <s v="FLORES GARCIA CHRISTIA FERNANDO"/>
    <s v="ZEMU"/>
    <s v="18UE370"/>
    <s v="2"/>
    <s v="Sin Pallet"/>
    <n v="0"/>
    <n v="0"/>
    <x v="0"/>
    <n v="14562.778"/>
    <n v="10027.778"/>
    <n v="4535"/>
    <n v="230"/>
    <m/>
    <x v="98"/>
    <n v="16"/>
    <s v="16"/>
    <n v="10"/>
    <x v="0"/>
    <n v="1.1499999999999999"/>
    <n v="23"/>
    <s v="SANJOPAS S.A."/>
  </r>
  <r>
    <n v="1002194218"/>
    <s v="UE01"/>
    <d v="2022-03-16T00:00:00"/>
    <d v="1899-12-30T20:01:00"/>
    <s v="012-024-00409660"/>
    <s v="9000801542"/>
    <s v="012-022-00314284"/>
    <n v="242.4"/>
    <n v="271.77999999999997"/>
    <s v="ZPVN"/>
    <s v="40563201"/>
    <s v="0000389364"/>
    <n v="8002807474"/>
    <n v="1002194218"/>
    <s v="15-00001120"/>
    <s v="CAMPEON"/>
    <n v="40"/>
    <s v="BOL"/>
    <s v="101447"/>
    <s v="GALARZA PONCE FABIOLA CATHERINE"/>
    <s v="801594"/>
    <s v="DEYSI CARRILLO"/>
    <s v="SANTIAGO DE PÍLLARO"/>
    <s v="VERONICA ALVAREZ 1 /CALLE ALTIPILLA"/>
    <s v="OTSANT"/>
    <s v="O-Tungurahua-Santiagodepillaro"/>
    <m/>
    <x v="101"/>
    <x v="101"/>
    <s v="100020628"/>
    <s v="ORTIZ LEONARDO"/>
    <s v="ZEMU"/>
    <s v="18UE835"/>
    <s v="2"/>
    <s v="Sin Pallet"/>
    <n v="0"/>
    <n v="0"/>
    <x v="0"/>
    <n v="6655.5559999999996"/>
    <n v="2005.556"/>
    <n v="4650"/>
    <n v="40"/>
    <m/>
    <x v="99"/>
    <n v="16"/>
    <s v="16"/>
    <n v="2"/>
    <x v="0"/>
    <n v="1"/>
    <n v="20"/>
    <s v="TRANSPORTE PROPIO"/>
  </r>
  <r>
    <n v="1002194218"/>
    <s v="UE01"/>
    <d v="2022-03-16T00:00:00"/>
    <d v="1899-12-30T20:01:00"/>
    <s v="012-024-00409661"/>
    <s v="9000801541"/>
    <s v="012-022-00314283"/>
    <n v="2102.4"/>
    <n v="2357.23"/>
    <s v="ZPVN"/>
    <s v="40563201"/>
    <s v="0000389363"/>
    <n v="8002807473"/>
    <n v="1002194218"/>
    <s v="15-00001123"/>
    <s v="SELVALEGRE"/>
    <n v="320"/>
    <s v="BOL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s v="18UE835"/>
    <s v="2"/>
    <s v="Sin Pallet"/>
    <n v="0"/>
    <n v="0"/>
    <x v="0"/>
    <n v="20694.444"/>
    <n v="16044.444"/>
    <n v="4650"/>
    <n v="320"/>
    <m/>
    <x v="99"/>
    <n v="16"/>
    <s v="16"/>
    <n v="16"/>
    <x v="0"/>
    <n v="1"/>
    <n v="20"/>
    <s v="TRANSPORTE PROPIO"/>
  </r>
  <r>
    <n v="1002194206"/>
    <s v="UE01"/>
    <d v="2022-03-16T00:00:00"/>
    <d v="1899-12-30T20:08:00"/>
    <s v="012-024-00409662"/>
    <s v=""/>
    <s v=""/>
    <n v="0"/>
    <n v="0"/>
    <s v="ZPRC"/>
    <s v="2500107831"/>
    <s v="0000389305"/>
    <n v="8002807458"/>
    <n v="1002194206"/>
    <s v="15-00001119"/>
    <s v="CAMPEON ANTIHUMEDAD"/>
    <n v="360"/>
    <s v="BOL"/>
    <s v="101487"/>
    <s v="METALHIERRO S.A."/>
    <s v="807566"/>
    <s v="OBRA PUENTES PALANDA"/>
    <s v="PALANDA"/>
    <s v="VIA PRINCIPAL A PALANDA"/>
    <s v="OZPALA"/>
    <s v="O-ZamoraChinchi-Palanda"/>
    <n v="984"/>
    <x v="22"/>
    <x v="22"/>
    <s v="100020338"/>
    <s v="TERAN ARNULFO"/>
    <s v="ZEMU"/>
    <s v="18UE714"/>
    <s v="2"/>
    <s v="Sin Pallet"/>
    <n v="0"/>
    <n v="0"/>
    <x v="0"/>
    <n v="27070"/>
    <n v="18040"/>
    <n v="9030"/>
    <n v="1044"/>
    <m/>
    <x v="22"/>
    <n v="16"/>
    <s v="16"/>
    <n v="18"/>
    <x v="0"/>
    <n v="2.9"/>
    <n v="58"/>
    <s v="TRANINTAGSA"/>
  </r>
  <r>
    <n v="1002194194"/>
    <s v="UE01"/>
    <d v="2022-03-16T00:00:00"/>
    <d v="1899-12-30T20:09:00"/>
    <s v="012-024-00409663"/>
    <s v="9000801544"/>
    <s v="012-022-00314285"/>
    <n v="4280.42"/>
    <n v="4799.2299999999996"/>
    <s v="ZPVN"/>
    <s v="40563160"/>
    <s v="0000389273"/>
    <n v="8002807445"/>
    <n v="1002194194"/>
    <s v="15-00001123"/>
    <s v="SELVALEGRE"/>
    <n v="64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51"/>
    <x v="51"/>
    <s v="100014928"/>
    <s v="INLAGO RODRIGO"/>
    <s v="ZETT"/>
    <s v="18UE565"/>
    <s v="1"/>
    <s v="Con Pallet"/>
    <n v="0.05"/>
    <n v="32"/>
    <x v="0"/>
    <n v="50710"/>
    <n v="32040"/>
    <n v="18670"/>
    <n v="294.39999999999998"/>
    <m/>
    <x v="49"/>
    <n v="16"/>
    <s v="16"/>
    <n v="32"/>
    <x v="0"/>
    <n v="0.45999999999999996"/>
    <n v="9.1999999999999993"/>
    <s v="TRANSCARLONISA"/>
  </r>
  <r>
    <n v="1002194231"/>
    <s v="UE01"/>
    <d v="2022-03-16T00:00:00"/>
    <d v="1899-12-30T20:45:00"/>
    <s v="012-024-00409664"/>
    <s v="9000801435"/>
    <s v="013-020-00047712"/>
    <n v="1494.05"/>
    <n v="1675.14"/>
    <s v="ZPDF"/>
    <s v="70176139"/>
    <s v="0000389346"/>
    <n v="8002807493"/>
    <n v="1002194231"/>
    <s v="15-00001120"/>
    <s v="CAMPEON"/>
    <n v="240"/>
    <s v="BOL"/>
    <s v="103008"/>
    <s v="INDUSTRIA ACEROS MONTECRISTI"/>
    <s v="807106"/>
    <s v="QUALYACEROS"/>
    <s v="QUITO"/>
    <s v="DE LOS JAZMINES N58- 135 Y JUAN M"/>
    <s v="OPCOMI"/>
    <s v="O-Pichincha-Comitedelpueblo"/>
    <m/>
    <x v="102"/>
    <x v="102"/>
    <s v="100021206"/>
    <s v="OBANDO ADRIAN"/>
    <s v="ZEMU"/>
    <s v="18UE679"/>
    <s v="2"/>
    <s v="Sin Pallet"/>
    <n v="0"/>
    <n v="0"/>
    <x v="0"/>
    <n v="16460"/>
    <n v="12020"/>
    <n v="4440"/>
    <n v="108"/>
    <m/>
    <x v="100"/>
    <n v="16"/>
    <s v="16"/>
    <n v="12"/>
    <x v="0"/>
    <n v="0.45"/>
    <n v="9"/>
    <s v="LA ARMENIA S.A."/>
  </r>
  <r>
    <n v="1002194231"/>
    <s v="UE01"/>
    <d v="2022-03-16T00:00:00"/>
    <d v="1899-12-30T20:45:00"/>
    <s v="012-024-00409665"/>
    <s v="9000801434"/>
    <s v="013-020-00047711"/>
    <n v="810.85"/>
    <n v="909.13"/>
    <s v="ZPDF"/>
    <s v="70176138"/>
    <s v="0000389345"/>
    <n v="8002807494"/>
    <n v="1002194231"/>
    <s v="15-00001123"/>
    <s v="SELVALEGRE"/>
    <n v="12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102"/>
    <x v="102"/>
    <s v="100021206"/>
    <s v="OBANDO ADRIAN"/>
    <s v="ZEMU"/>
    <s v="18UE679"/>
    <s v="2"/>
    <s v="Sin Pallet"/>
    <n v="0"/>
    <n v="0"/>
    <x v="0"/>
    <n v="10450"/>
    <n v="6010"/>
    <n v="4440"/>
    <n v="54"/>
    <m/>
    <x v="100"/>
    <n v="16"/>
    <s v="16"/>
    <n v="6"/>
    <x v="0"/>
    <n v="0.45"/>
    <n v="9"/>
    <s v="LA ARMENIA S.A."/>
  </r>
  <r>
    <n v="1002194246"/>
    <s v="UE01"/>
    <d v="2022-03-16T00:00:00"/>
    <d v="1899-12-30T20:52:00"/>
    <s v="012-024-00409666"/>
    <s v="9000801437"/>
    <s v="013-020-00047714"/>
    <n v="2301.35"/>
    <n v="2580.29"/>
    <s v="ZPDF"/>
    <s v="70176141"/>
    <s v="0000389341"/>
    <n v="8002807507"/>
    <n v="1002194246"/>
    <s v="15-00001119"/>
    <s v="CAMPEON ANTIHUMEDAD"/>
    <n v="360"/>
    <s v="BOL"/>
    <s v="103008"/>
    <s v="INDUSTRIA ACEROS MONTECRISTI"/>
    <s v="810909"/>
    <s v="PINTURAS HERNANDEZ"/>
    <s v="SANTA ANA"/>
    <s v="ANGEL RAFAEL ALAVA S/N Y PORTOVIEJO"/>
    <s v="OMSANT"/>
    <s v="O-Manabi-Santaana"/>
    <n v="482"/>
    <x v="37"/>
    <x v="37"/>
    <s v="100014907"/>
    <s v="CALDERON LUIS"/>
    <s v="ZEMU"/>
    <s v="18UE510"/>
    <s v="2"/>
    <s v="Sin Pallet"/>
    <n v="0"/>
    <n v="0"/>
    <x v="0"/>
    <n v="27230"/>
    <n v="18000"/>
    <n v="9230"/>
    <n v="432"/>
    <m/>
    <x v="35"/>
    <n v="16"/>
    <s v="16"/>
    <n v="18"/>
    <x v="0"/>
    <n v="1.2"/>
    <n v="24"/>
    <s v="RAPIDO EL OTAVALEÑITO S.A."/>
  </r>
  <r>
    <n v="1002194233"/>
    <s v="UE01"/>
    <d v="2022-03-16T00:00:00"/>
    <d v="1899-12-30T21:06:00"/>
    <s v="012-024-00409667"/>
    <s v="9000801550"/>
    <s v="012-022-00314286"/>
    <n v="2426.4"/>
    <n v="2720.5"/>
    <s v="ZPVN"/>
    <s v="40563198"/>
    <s v="0000389356"/>
    <n v="8002807495"/>
    <n v="1002194233"/>
    <s v="15-00001119"/>
    <s v="CAMPEON ANTIHUMEDAD"/>
    <n v="36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14"/>
    <x v="14"/>
    <s v="100015134"/>
    <s v="NICOLALDE FABIAN"/>
    <s v="ZEMU"/>
    <s v="18UE744"/>
    <s v="2"/>
    <s v="Sin Pallet"/>
    <n v="0"/>
    <n v="0"/>
    <x v="0"/>
    <n v="27130"/>
    <n v="18030"/>
    <n v="9100"/>
    <n v="518.4"/>
    <m/>
    <x v="14"/>
    <n v="16"/>
    <s v="16"/>
    <n v="18"/>
    <x v="0"/>
    <n v="1.44"/>
    <n v="28.799999999999997"/>
    <s v="SANJOPAS S.A."/>
  </r>
  <r>
    <n v="1002194262"/>
    <s v="UE01"/>
    <d v="2022-03-16T00:00:00"/>
    <d v="1899-12-30T21:10:00"/>
    <s v="012-024-00409668"/>
    <s v="9000801551"/>
    <s v="012-022-00314287"/>
    <n v="2390"/>
    <n v="2679.68"/>
    <s v="ZPVN"/>
    <s v="40563122"/>
    <s v="0000389275"/>
    <n v="8002807525"/>
    <n v="1002194262"/>
    <s v="15-00001123"/>
    <s v="SELVALEGRE"/>
    <n v="360"/>
    <s v="BOL"/>
    <s v="101613"/>
    <s v="COMERCIAL MICHELENA S.A."/>
    <s v="810306"/>
    <s v="FERRE NOLE"/>
    <s v="QUITO"/>
    <s v="ENTRADA A CHAQUIBAMBA KM 4.5"/>
    <s v="OPGUAY"/>
    <s v="O-Pichincha-Guayllabamba"/>
    <n v="67"/>
    <x v="22"/>
    <x v="22"/>
    <s v="100021095"/>
    <s v="CUARAN ROMMEL"/>
    <s v="ZEMU"/>
    <s v="18UE697"/>
    <s v="2"/>
    <s v="Sin Pallet"/>
    <n v="0"/>
    <n v="0"/>
    <x v="0"/>
    <n v="27250"/>
    <n v="18020"/>
    <n v="9230"/>
    <n v="118.8"/>
    <m/>
    <x v="22"/>
    <n v="16"/>
    <s v="16"/>
    <n v="18"/>
    <x v="0"/>
    <n v="0.33"/>
    <n v="6.6"/>
    <s v="TRANINTAGSA S.A."/>
  </r>
  <r>
    <n v="1002194281"/>
    <s v="UE01"/>
    <d v="2022-03-16T00:00:00"/>
    <d v="1899-12-30T21:16:00"/>
    <s v="012-024-00409669"/>
    <s v="9000801565"/>
    <s v="012-022-00314288"/>
    <n v="2426.4"/>
    <n v="2720.5"/>
    <s v="ZPVN"/>
    <s v="40563186"/>
    <s v="P000031982"/>
    <n v="8002807548"/>
    <n v="1002194281"/>
    <s v="15-00001123"/>
    <s v="SELVALEGRE"/>
    <n v="360"/>
    <s v="BOL"/>
    <s v="101500"/>
    <s v="DISTRIBUIDORA ROSERO S.C.C."/>
    <s v="804256"/>
    <s v="FERRETERIA ALMEIDA"/>
    <s v="QUITO"/>
    <s v="AV QUITO Y SUCRE"/>
    <s v="OPYARU"/>
    <s v="O-Pichincha-Yaruqui"/>
    <n v="87"/>
    <x v="103"/>
    <x v="103"/>
    <s v="100019413"/>
    <s v="CASANOVA ROMEL"/>
    <s v="ZEMU"/>
    <s v="18UE843"/>
    <s v="2"/>
    <s v="Sin Pallet"/>
    <n v="0"/>
    <n v="0"/>
    <x v="0"/>
    <n v="26930"/>
    <n v="18030"/>
    <n v="8900"/>
    <n v="136.80000000000001"/>
    <m/>
    <x v="101"/>
    <n v="16"/>
    <s v="16"/>
    <n v="18"/>
    <x v="0"/>
    <n v="0.38"/>
    <n v="7.6000000000000005"/>
    <s v="TRAPSA C.A."/>
  </r>
  <r>
    <n v="1002194220"/>
    <s v="UE01"/>
    <d v="2022-03-16T00:00:00"/>
    <d v="1899-12-30T21:17:00"/>
    <s v="012-024-00409670"/>
    <s v=""/>
    <s v=""/>
    <n v="0"/>
    <n v="0"/>
    <s v="ZPRC"/>
    <s v="2500107827"/>
    <s v="0000389285"/>
    <n v="8002807477"/>
    <n v="1002194220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8228.9580000000005"/>
    <n v="2005.625"/>
    <n v="6223.3329999999996"/>
    <n v="18.399999999999999"/>
    <m/>
    <x v="102"/>
    <n v="16"/>
    <s v="16"/>
    <n v="2"/>
    <x v="0"/>
    <n v="0.45999999999999996"/>
    <n v="9.1999999999999993"/>
    <s v="TRANSSJQ S.A."/>
  </r>
  <r>
    <n v="1002194220"/>
    <s v="UE01"/>
    <d v="2022-03-16T00:00:00"/>
    <d v="1899-12-30T21:17:00"/>
    <s v="012-024-00409671"/>
    <s v=""/>
    <s v=""/>
    <n v="0"/>
    <n v="0"/>
    <s v="ZPRC"/>
    <s v="2500107827"/>
    <s v="0000389286"/>
    <n v="8002807476"/>
    <n v="1002194220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10234.583000000001"/>
    <n v="4011.25"/>
    <n v="6223.3329999999996"/>
    <n v="36.799999999999997"/>
    <m/>
    <x v="102"/>
    <n v="16"/>
    <s v="16"/>
    <n v="4"/>
    <x v="0"/>
    <n v="0.45999999999999996"/>
    <n v="9.1999999999999993"/>
    <s v="TRANSSJQ S.A."/>
  </r>
  <r>
    <n v="1002194220"/>
    <s v="UE01"/>
    <d v="2022-03-16T00:00:00"/>
    <d v="1899-12-30T21:17:00"/>
    <s v="012-024-00409672"/>
    <s v=""/>
    <s v=""/>
    <n v="0"/>
    <n v="0"/>
    <s v="ZPRC"/>
    <s v="2500107827"/>
    <s v="0000389287"/>
    <n v="8002807478"/>
    <n v="1002194220"/>
    <s v="15-00001123"/>
    <s v="SELVALEGRE"/>
    <n v="52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s v="18UE587"/>
    <s v="4"/>
    <s v="Pallet Cortesia"/>
    <n v="0"/>
    <n v="0"/>
    <x v="0"/>
    <n v="32296.457999999999"/>
    <n v="26073.125"/>
    <n v="6223.3329999999996"/>
    <n v="239.2"/>
    <m/>
    <x v="102"/>
    <n v="16"/>
    <s v="16"/>
    <n v="26"/>
    <x v="0"/>
    <n v="0.45999999999999996"/>
    <n v="9.1999999999999993"/>
    <s v="TRANSSJQ S.A."/>
  </r>
  <r>
    <n v="1002194268"/>
    <s v="UE01"/>
    <d v="2022-03-16T00:00:00"/>
    <d v="1899-12-30T21:21:00"/>
    <s v="012-024-00409673"/>
    <s v="9000801566"/>
    <s v="012-022-00314289"/>
    <n v="3948"/>
    <n v="4426.5200000000004"/>
    <s v="ZPVN"/>
    <s v="40560785"/>
    <s v="0000389145"/>
    <n v="8002807532"/>
    <n v="1002194268"/>
    <s v="15-00000218"/>
    <s v="MAGNO HE"/>
    <n v="32.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s v="18IBB1986"/>
    <s v="2"/>
    <s v="Sin Pallet"/>
    <n v="0"/>
    <n v="0"/>
    <x v="0"/>
    <n v="51780"/>
    <n v="32900"/>
    <n v="18880"/>
    <n v="369.8"/>
    <m/>
    <x v="1"/>
    <n v="16"/>
    <s v="16"/>
    <n v="32.9"/>
    <x v="0"/>
    <n v="11.240121580547113"/>
    <n v="11.240121580547113"/>
    <s v="TRANSCONCEM CIA. LTDA."/>
  </r>
  <r>
    <n v="1002194214"/>
    <s v="UE01"/>
    <d v="2022-03-16T00:00:00"/>
    <d v="1899-12-30T21:25:00"/>
    <s v="012-024-00409674"/>
    <s v="9000801567"/>
    <s v="012-022-00314290"/>
    <n v="2880"/>
    <n v="3229.07"/>
    <s v="ZPVN"/>
    <s v="40563043"/>
    <s v="0000389066"/>
    <n v="8002807468"/>
    <n v="1002194214"/>
    <s v="15-00001119"/>
    <s v="CAMPEON ANTIHUMEDAD"/>
    <n v="480"/>
    <s v="BOL"/>
    <s v="101664"/>
    <s v="ACERIA DEL ECUADOR C.A. ADELCA"/>
    <s v="800655"/>
    <s v="MARCOS SUMBA"/>
    <s v="JIPIJAPA"/>
    <s v="OBRA. MARCO SUMBA, CALLE COLON 614"/>
    <s v="OMJIPI"/>
    <s v="O-Manabi-Jipijapa"/>
    <n v="512"/>
    <x v="6"/>
    <x v="6"/>
    <s v="100019386"/>
    <s v="CALUGUILLIN ROBERTO"/>
    <s v="ZEMT"/>
    <s v="18UE623"/>
    <s v="2"/>
    <s v="Sin Pallet"/>
    <n v="0"/>
    <n v="0"/>
    <x v="0"/>
    <n v="38800"/>
    <n v="24070"/>
    <n v="14730"/>
    <n v="547.20000000000005"/>
    <m/>
    <x v="6"/>
    <n v="16"/>
    <s v="16"/>
    <n v="24"/>
    <x v="0"/>
    <n v="1.1400000000000001"/>
    <n v="22.8"/>
    <s v="TRANSPORTE PROPIO"/>
  </r>
  <r>
    <n v="1002194275"/>
    <s v="UE01"/>
    <d v="2022-03-16T00:00:00"/>
    <d v="1899-12-30T21:28:00"/>
    <s v="012-024-00409675"/>
    <s v="9000801568"/>
    <s v="012-022-00314291"/>
    <n v="3259.2"/>
    <n v="3654.23"/>
    <s v="ZPVN"/>
    <s v="40563216"/>
    <s v="P000031992"/>
    <n v="8002807542"/>
    <n v="1002194275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s v="18UE628"/>
    <s v="1"/>
    <s v="Con Pallet"/>
    <n v="0.05"/>
    <n v="24"/>
    <x v="0"/>
    <n v="40060"/>
    <n v="24060"/>
    <n v="16000"/>
    <n v="264"/>
    <m/>
    <x v="103"/>
    <n v="16"/>
    <s v="16"/>
    <n v="24"/>
    <x v="0"/>
    <n v="0.55000000000000004"/>
    <n v="11"/>
    <s v="TRIMPESAS S.A."/>
  </r>
  <r>
    <n v="1002194280"/>
    <s v="UE01"/>
    <d v="2022-03-16T00:00:00"/>
    <d v="1899-12-30T21:32:00"/>
    <s v="012-024-00409676"/>
    <s v="9000801569"/>
    <s v="012-022-00314292"/>
    <n v="2966.4"/>
    <n v="3325.95"/>
    <s v="ZPVN"/>
    <s v="40563218"/>
    <s v="P000031993"/>
    <n v="8002807547"/>
    <n v="1002194280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s v="18UE579"/>
    <s v="1"/>
    <s v="Con Pallet"/>
    <n v="0.05"/>
    <n v="24"/>
    <x v="0"/>
    <n v="39310"/>
    <n v="24080"/>
    <n v="15230"/>
    <n v="220.8"/>
    <m/>
    <x v="39"/>
    <n v="16"/>
    <s v="16"/>
    <n v="24"/>
    <x v="0"/>
    <n v="0.46"/>
    <n v="9.2000000000000011"/>
    <s v="LIDENORTI S.A."/>
  </r>
  <r>
    <n v="1002194278"/>
    <s v="UE01"/>
    <d v="2022-03-16T00:00:00"/>
    <d v="1899-12-30T21:40:00"/>
    <s v="012-024-00409677"/>
    <s v="9000801570"/>
    <s v="012-022-00314293"/>
    <n v="3340.8"/>
    <n v="3745.73"/>
    <s v="ZPVN"/>
    <s v="40563114"/>
    <s v="0000389389"/>
    <n v="8002807545"/>
    <n v="1002194278"/>
    <s v="15-00001115"/>
    <s v="ARMADURO"/>
    <n v="480"/>
    <s v="BOL"/>
    <s v="101560"/>
    <s v="ANDRADE PARRA JANNETH PIEDAD"/>
    <s v="805075"/>
    <s v="BLOQUERA HENRY GUAMAN"/>
    <s v="QUITO"/>
    <s v="AV CARAPUNGO Y PASAJE MIRAMELINDA"/>
    <s v="OPLLAN"/>
    <s v="O-Pichincha-Llanochico"/>
    <n v="91.4"/>
    <x v="11"/>
    <x v="11"/>
    <s v="100014920"/>
    <s v="AMAGUAYA HECTOR"/>
    <s v="ZEMT"/>
    <s v="18UE556"/>
    <s v="1"/>
    <s v="Con Pallet"/>
    <n v="0.05"/>
    <n v="24"/>
    <x v="0"/>
    <n v="40310"/>
    <n v="24060"/>
    <n v="16250"/>
    <n v="211.2"/>
    <m/>
    <x v="11"/>
    <n v="16"/>
    <s v="16"/>
    <n v="24"/>
    <x v="0"/>
    <n v="0.44"/>
    <n v="8.7999999999999989"/>
    <s v="TRAPSA C.A."/>
  </r>
  <r>
    <n v="1002194314"/>
    <s v="UE01"/>
    <d v="2022-03-16T00:00:00"/>
    <d v="1899-12-30T21:44:00"/>
    <s v="012-024-00409678"/>
    <s v=""/>
    <s v=""/>
    <n v="0"/>
    <n v="0"/>
    <s v="ZPRC"/>
    <s v="2500107833"/>
    <s v="P000031994"/>
    <n v="8002807588"/>
    <n v="1002194314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s v="18UE712"/>
    <s v="2"/>
    <s v="Sin Pallet"/>
    <n v="0"/>
    <n v="0"/>
    <x v="0"/>
    <n v="26990"/>
    <n v="18050"/>
    <n v="8940"/>
    <n v="248.4"/>
    <m/>
    <x v="104"/>
    <n v="16"/>
    <s v="16"/>
    <n v="18"/>
    <x v="0"/>
    <n v="0.69000000000000006"/>
    <n v="13.8"/>
    <s v="LA ARMENIA S.A."/>
  </r>
  <r>
    <n v="1002194287"/>
    <s v="UE01"/>
    <d v="2022-03-16T00:00:00"/>
    <d v="1899-12-30T22:11:00"/>
    <s v="012-024-00409679"/>
    <s v=""/>
    <s v=""/>
    <n v="0"/>
    <n v="0"/>
    <s v="ZPRC"/>
    <s v="2500107828"/>
    <s v="P000031976"/>
    <n v="8002807556"/>
    <n v="1002194287"/>
    <s v="15-00000218"/>
    <s v="MAGNO HE"/>
    <n v="32.2299999999999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1150"/>
    <n v="32230"/>
    <n v="18920"/>
    <n v="0"/>
    <m/>
    <x v="3"/>
    <n v="16"/>
    <s v="16"/>
    <n v="32.229999999999997"/>
    <x v="0"/>
    <n v="0"/>
    <n v="0"/>
    <s v="UNICON"/>
  </r>
  <r>
    <n v="1002194320"/>
    <s v="UE01"/>
    <d v="2022-03-16T00:00:00"/>
    <d v="1899-12-30T22:13:00"/>
    <s v="012-024-00409680"/>
    <s v="9000801575"/>
    <s v="012-022-00314295"/>
    <n v="243.49"/>
    <n v="273"/>
    <s v="ZPVN"/>
    <s v="40563204"/>
    <s v="0000389366"/>
    <n v="8002807595"/>
    <n v="1002194320"/>
    <s v="15-00001120"/>
    <s v="CAMPEON"/>
    <n v="40"/>
    <s v="BOL"/>
    <s v="101613"/>
    <s v="COMERCIAL MICHELENA S.A."/>
    <s v="801106"/>
    <s v="FERRETERIA  GORDON"/>
    <s v="QUITO"/>
    <s v="FERRET GORDON/ AV INTEROCEANICA"/>
    <s v="OPELQU"/>
    <s v="O-Pichincha-Elquinche"/>
    <m/>
    <x v="107"/>
    <x v="107"/>
    <s v="10000354"/>
    <s v="HARO HARO JORDAN JOSUE"/>
    <s v="ZEMU"/>
    <s v="18UE653"/>
    <s v="2"/>
    <s v="Sin Pallet"/>
    <n v="0"/>
    <n v="0"/>
    <x v="0"/>
    <n v="6565.5559999999996"/>
    <n v="2005.556"/>
    <n v="4560"/>
    <n v="14"/>
    <m/>
    <x v="105"/>
    <n v="16"/>
    <s v="16"/>
    <n v="2"/>
    <x v="0"/>
    <n v="0.35"/>
    <n v="7"/>
    <s v="TRIMPESAS S.A."/>
  </r>
  <r>
    <n v="1002194320"/>
    <s v="UE01"/>
    <d v="2022-03-16T00:00:00"/>
    <d v="1899-12-30T22:13:00"/>
    <s v="012-024-00409681"/>
    <s v="9000801574"/>
    <s v="012-022-00314294"/>
    <n v="2124.4499999999998"/>
    <n v="2381.94"/>
    <s v="ZPVN"/>
    <s v="40563204"/>
    <s v="0000389367"/>
    <n v="8002807594"/>
    <n v="1002194320"/>
    <s v="15-00001123"/>
    <s v="SELVALEGRE"/>
    <n v="320"/>
    <s v="BOL"/>
    <s v="101613"/>
    <s v="COMERCIAL MICHELENA S.A."/>
    <s v="801106"/>
    <s v="FERRETERIA  GORDON"/>
    <s v="QUITO"/>
    <s v="FERRET GORDON/ AV INTEROCEANICA"/>
    <s v="OPELQU"/>
    <s v="O-Pichincha-Elquinche"/>
    <n v="76"/>
    <x v="107"/>
    <x v="107"/>
    <s v="10000354"/>
    <s v="HARO HARO JORDAN JOSUE"/>
    <s v="ZEMU"/>
    <s v="18UE653"/>
    <s v="2"/>
    <s v="Sin Pallet"/>
    <n v="0"/>
    <n v="0"/>
    <x v="0"/>
    <n v="20604.444"/>
    <n v="16044.444"/>
    <n v="4560"/>
    <n v="112"/>
    <m/>
    <x v="105"/>
    <n v="16"/>
    <s v="16"/>
    <n v="16"/>
    <x v="0"/>
    <n v="0.35"/>
    <n v="7"/>
    <s v="TRIMPESAS S.A."/>
  </r>
  <r>
    <n v="1002194310"/>
    <s v="UE01"/>
    <d v="2022-03-16T00:00:00"/>
    <d v="1899-12-30T22:15:00"/>
    <s v="012-024-00409682"/>
    <s v="9000801576"/>
    <s v="012-022-00314296"/>
    <n v="2386.8000000000002"/>
    <n v="2676.1"/>
    <s v="ZPVN"/>
    <s v="40563194"/>
    <s v="P000031985"/>
    <n v="8002807584"/>
    <n v="1002194310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0"/>
    <x v="0"/>
    <s v="100017804"/>
    <s v="FARINANGO HECTOR"/>
    <s v="ZEMU"/>
    <s v="18UE642"/>
    <s v="2"/>
    <s v="Sin Pallet"/>
    <n v="0"/>
    <n v="0"/>
    <x v="0"/>
    <n v="27010"/>
    <n v="18000"/>
    <n v="9010"/>
    <n v="385.2"/>
    <m/>
    <x v="0"/>
    <n v="16"/>
    <s v="16"/>
    <n v="18"/>
    <x v="0"/>
    <n v="1.07"/>
    <n v="21.4"/>
    <s v="COMITRAPSA"/>
  </r>
  <r>
    <n v="1002194319"/>
    <s v="UE01"/>
    <d v="2022-03-16T00:00:00"/>
    <d v="1899-12-30T22:18:00"/>
    <s v="012-024-00409683"/>
    <s v="9000801577"/>
    <s v="012-022-00314297"/>
    <n v="4316.3999999999996"/>
    <n v="4839.58"/>
    <s v="ZPVN"/>
    <s v="40563238"/>
    <s v="P000032010"/>
    <n v="8002807593"/>
    <n v="1002194319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1020"/>
    <n v="33090"/>
    <n v="17930"/>
    <n v="488.4"/>
    <m/>
    <x v="106"/>
    <n v="16"/>
    <s v="16"/>
    <n v="33"/>
    <x v="0"/>
    <n v="0.74"/>
    <n v="14.799999999999999"/>
    <s v="TRANSPORTE PROPIO"/>
  </r>
  <r>
    <n v="1002194318"/>
    <s v="UE01"/>
    <d v="2022-03-16T00:00:00"/>
    <d v="1899-12-30T22:20:00"/>
    <s v="012-024-00409684"/>
    <s v="9000801578"/>
    <s v="012-022-00314298"/>
    <n v="2798.4"/>
    <n v="3137.59"/>
    <s v="ZPVN"/>
    <s v="40562983"/>
    <s v="0000388995"/>
    <n v="8002807592"/>
    <n v="1002194318"/>
    <s v="15-00001120"/>
    <s v="CAMPEON"/>
    <n v="480"/>
    <s v="BOL"/>
    <s v="101664"/>
    <s v="ACERIA DEL ECUADOR C.A. ADELCA"/>
    <s v="806774"/>
    <s v="FERRETERIA BORJA E HIJOS LTDA"/>
    <s v="GUALACEO"/>
    <s v="SANTA BARBARA Y CUENCA"/>
    <s v="OACUEN"/>
    <s v="O-Azuay-Cuenca"/>
    <n v="550"/>
    <x v="107"/>
    <x v="107"/>
    <s v="10005884"/>
    <s v="FLORES SANTANDER CARLOS EDUARDO"/>
    <s v="ZEMT"/>
    <s v="18UE609"/>
    <s v="2"/>
    <s v="Sin Pallet"/>
    <n v="0"/>
    <n v="0"/>
    <x v="0"/>
    <n v="40180"/>
    <n v="24090"/>
    <n v="16090"/>
    <n v="912"/>
    <m/>
    <x v="105"/>
    <n v="16"/>
    <s v="16"/>
    <n v="24"/>
    <x v="0"/>
    <n v="1.9"/>
    <n v="38"/>
    <s v="TRIMPESAS S.A."/>
  </r>
  <r>
    <n v="1002194359"/>
    <s v="UE01"/>
    <d v="2022-03-16T00:00:00"/>
    <d v="1899-12-30T22:25:00"/>
    <s v="012-024-00409685"/>
    <s v="9000801579"/>
    <s v="012-022-00314299"/>
    <n v="2390"/>
    <n v="2679.68"/>
    <s v="ZPVN"/>
    <s v="40563029"/>
    <s v="0000389052"/>
    <n v="8002807660"/>
    <n v="1002194359"/>
    <s v="15-00001123"/>
    <s v="SELVALEGRE"/>
    <n v="360"/>
    <s v="BOL"/>
    <s v="101613"/>
    <s v="COMERCIAL MICHELENA S.A."/>
    <s v="804632"/>
    <s v="FERRETERIA FALCON"/>
    <s v="QUITO"/>
    <s v="VIA GUAYLLABAMBA Y Y DE GUAYLL"/>
    <s v="OPGUAY"/>
    <s v="O-Pichincha-Guayllabamba"/>
    <n v="67"/>
    <x v="9"/>
    <x v="9"/>
    <s v="100014857"/>
    <s v="PASPUEZAN WILSON"/>
    <s v="ZEMU"/>
    <s v="18UE346"/>
    <s v="2"/>
    <s v="Sin Pallet"/>
    <n v="0"/>
    <n v="0"/>
    <x v="0"/>
    <n v="27160"/>
    <n v="18020"/>
    <n v="9140"/>
    <n v="118.8"/>
    <s v="regularizacion remplazaa la guia 409389"/>
    <x v="9"/>
    <n v="16"/>
    <s v="16"/>
    <n v="18"/>
    <x v="0"/>
    <n v="0.33"/>
    <n v="6.6"/>
    <s v="LIDENORTI S.A."/>
  </r>
  <r>
    <n v="1002194323"/>
    <s v="UE01"/>
    <d v="2022-03-16T00:00:00"/>
    <d v="1899-12-30T22:28:00"/>
    <s v="012-024-00409686"/>
    <s v="9000801580"/>
    <s v="012-022-00314300"/>
    <n v="4353.7"/>
    <n v="4881.3900000000003"/>
    <s v="ZPVN"/>
    <s v="40563169"/>
    <s v="P000031975"/>
    <n v="8002807598"/>
    <n v="1002194323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70"/>
    <n v="34090"/>
    <n v="17980"/>
    <n v="503.2"/>
    <m/>
    <x v="7"/>
    <n v="16"/>
    <s v="16"/>
    <n v="34"/>
    <x v="0"/>
    <n v="0.74"/>
    <n v="14.799999999999999"/>
    <s v="TRANSPORTE PROPIO"/>
  </r>
  <r>
    <n v="1002194353"/>
    <s v="UE01"/>
    <d v="2022-03-16T00:00:00"/>
    <d v="1899-12-30T22:40:00"/>
    <s v="012-024-00409687"/>
    <s v="9000801582"/>
    <s v="012-022-00314301"/>
    <n v="4507.8"/>
    <n v="5054.18"/>
    <s v="ZPVN"/>
    <s v="40563200"/>
    <s v="P000031986"/>
    <n v="8002807653"/>
    <n v="1002194353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32"/>
    <x v="32"/>
    <s v="100014921"/>
    <s v="QUILUMBAQUIN BENJAMIN"/>
    <s v="ZETT"/>
    <s v="18UE557"/>
    <s v="2"/>
    <s v="Sin Pallet"/>
    <n v="0"/>
    <n v="0"/>
    <x v="0"/>
    <n v="50950"/>
    <n v="33050"/>
    <n v="17900"/>
    <n v="382.8"/>
    <m/>
    <x v="30"/>
    <n v="16"/>
    <s v="16"/>
    <n v="33"/>
    <x v="0"/>
    <n v="0.58000000000000007"/>
    <n v="11.6"/>
    <s v="TRIMPESAS S.A."/>
  </r>
  <r>
    <n v="1002194358"/>
    <s v="UE01"/>
    <d v="2022-03-16T00:00:00"/>
    <d v="1899-12-30T22:43:00"/>
    <s v="012-024-00409688"/>
    <s v="9000801585"/>
    <s v="012-022-00314302"/>
    <n v="2190.25"/>
    <n v="2455.7199999999998"/>
    <s v="ZPVN"/>
    <s v="40563208"/>
    <s v="0000389375"/>
    <n v="8002807659"/>
    <n v="1002194358"/>
    <s v="15-00001115"/>
    <s v="ARMADURO"/>
    <n v="3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800"/>
    <n v="17070"/>
    <n v="9730"/>
    <n v="251.6"/>
    <m/>
    <x v="107"/>
    <n v="16"/>
    <s v="16"/>
    <n v="17"/>
    <x v="0"/>
    <n v="0.74"/>
    <n v="14.799999999999999"/>
    <s v="TRANSPORTE PROPIO"/>
  </r>
  <r>
    <n v="1002194344"/>
    <s v="UE01"/>
    <d v="2022-03-16T00:00:00"/>
    <d v="1899-12-30T22:50:00"/>
    <s v="012-024-00409689"/>
    <s v=""/>
    <s v=""/>
    <n v="0"/>
    <n v="0"/>
    <s v="ZPRC"/>
    <s v="2500107685"/>
    <s v="P000031828"/>
    <n v="8002807641"/>
    <n v="1002194344"/>
    <s v="15-00001123"/>
    <s v="SELVALEGRE"/>
    <n v="6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51050"/>
    <n v="32040"/>
    <n v="19010"/>
    <n v="345.6"/>
    <m/>
    <x v="6"/>
    <n v="16"/>
    <s v="16"/>
    <n v="32"/>
    <x v="0"/>
    <n v="0.54"/>
    <n v="10.8"/>
    <s v="TRANSPORTE PROPIO"/>
  </r>
  <r>
    <n v="1002194368"/>
    <s v="UE01"/>
    <d v="2022-03-16T00:00:00"/>
    <d v="1899-12-30T23:00:00"/>
    <s v="012-024-00409690"/>
    <s v="9000801586"/>
    <s v="012-022-00314303"/>
    <n v="2402.14"/>
    <n v="2693.3"/>
    <s v="ZPVN"/>
    <s v="40563189"/>
    <s v="P000031984"/>
    <n v="8002807680"/>
    <n v="1002194368"/>
    <s v="15-00001123"/>
    <s v="SELVALEGRE"/>
    <n v="360"/>
    <s v="BOL"/>
    <s v="101865"/>
    <s v="COMERCIAL PADILLA S.C.C."/>
    <s v="805824"/>
    <s v="FERRETERIA MINAS"/>
    <s v="QUITO"/>
    <s v="ANTONIO JOSÉ DE SUCRE"/>
    <s v="OPSJOS"/>
    <s v="O-Pichincha-Sanjosedeminas"/>
    <n v="130"/>
    <x v="13"/>
    <x v="13"/>
    <s v="100014839"/>
    <s v="MALDONADO WILZON"/>
    <s v="ZEMU"/>
    <s v="18UE723"/>
    <s v="2"/>
    <s v="Sin Pallet"/>
    <n v="0"/>
    <n v="0"/>
    <x v="0"/>
    <n v="27110"/>
    <n v="18090"/>
    <n v="9020"/>
    <n v="183.6"/>
    <m/>
    <x v="13"/>
    <n v="16"/>
    <s v="16"/>
    <n v="18"/>
    <x v="0"/>
    <n v="0.51"/>
    <n v="10.199999999999999"/>
    <s v="ALQUINGA&amp;ALQUINGA"/>
  </r>
  <r>
    <n v="1002194369"/>
    <s v="UE01"/>
    <d v="2022-03-16T00:00:00"/>
    <d v="1899-12-30T23:01:00"/>
    <s v="012-024-00409691"/>
    <s v="9000801588"/>
    <s v="012-022-00314305"/>
    <n v="818.4"/>
    <n v="917.6"/>
    <s v="ZPVN"/>
    <s v="40563063"/>
    <s v="0000389108"/>
    <n v="8002807681"/>
    <n v="1002194369"/>
    <s v="15-00001115"/>
    <s v="ARMADURO"/>
    <n v="12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3687.5"/>
    <n v="6017.5"/>
    <n v="7670"/>
    <n v="61.2"/>
    <m/>
    <x v="54"/>
    <n v="16"/>
    <s v="16"/>
    <n v="6"/>
    <x v="0"/>
    <n v="0.51"/>
    <n v="10.200000000000001"/>
    <s v="TRANSPORTE PROPIO"/>
  </r>
  <r>
    <n v="1002194369"/>
    <s v="UE01"/>
    <d v="2022-03-16T00:00:00"/>
    <d v="1899-12-30T23:01:00"/>
    <s v="012-024-00409692"/>
    <s v="9000801587"/>
    <s v="012-022-00314304"/>
    <n v="2444.4"/>
    <n v="2740.68"/>
    <s v="ZPVN"/>
    <s v="40563063"/>
    <s v="0000389109"/>
    <n v="8002807682"/>
    <n v="1002194369"/>
    <s v="15-00001123"/>
    <s v="SELVALEGRE"/>
    <n v="36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722.5"/>
    <n v="18052.5"/>
    <n v="7670"/>
    <n v="183.6"/>
    <m/>
    <x v="54"/>
    <n v="16"/>
    <s v="16"/>
    <n v="18"/>
    <x v="0"/>
    <n v="0.51"/>
    <n v="10.199999999999999"/>
    <s v="TRANSPORTE PROPIO"/>
  </r>
  <r>
    <n v="1002194367"/>
    <s v="UE01"/>
    <d v="2022-03-16T00:00:00"/>
    <d v="1899-12-30T23:20:00"/>
    <s v="012-024-00409693"/>
    <s v="9000801590"/>
    <s v="012-022-00314307"/>
    <n v="557.6"/>
    <n v="625.17999999999995"/>
    <s v="ZPVN"/>
    <s v="40563141"/>
    <s v="P000031968"/>
    <n v="8002807678"/>
    <n v="1002194367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m/>
    <x v="19"/>
    <x v="19"/>
    <s v="100019674"/>
    <s v="CHAMBA BRAYAN"/>
    <s v="ZETT"/>
    <s v="18UE583"/>
    <s v="1"/>
    <s v="Con Pallet"/>
    <n v="0.05"/>
    <n v="4"/>
    <x v="0"/>
    <n v="13295"/>
    <n v="4005"/>
    <n v="9290"/>
    <n v="7.2"/>
    <m/>
    <x v="19"/>
    <n v="16"/>
    <s v="16"/>
    <n v="4"/>
    <x v="0"/>
    <n v="0.09"/>
    <n v="1.8"/>
    <s v="LIDENORTI S.A."/>
  </r>
  <r>
    <n v="1002194367"/>
    <s v="UE01"/>
    <d v="2022-03-16T00:00:00"/>
    <d v="1899-12-30T23:20:00"/>
    <s v="012-024-00409694"/>
    <s v="9000801589"/>
    <s v="012-022-00314306"/>
    <n v="3864"/>
    <n v="4332.34"/>
    <s v="ZPVN"/>
    <s v="40563140"/>
    <s v="P000031967"/>
    <n v="8002807677"/>
    <n v="1002194367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9"/>
    <x v="19"/>
    <s v="100019674"/>
    <s v="CHAMBA BRAYAN"/>
    <s v="ZETT"/>
    <s v="18UE583"/>
    <s v="1"/>
    <s v="Con Pallet"/>
    <n v="0.05"/>
    <n v="28"/>
    <x v="0"/>
    <n v="37325"/>
    <n v="28035"/>
    <n v="9290"/>
    <n v="50.4"/>
    <m/>
    <x v="19"/>
    <n v="16"/>
    <s v="16"/>
    <n v="28"/>
    <x v="0"/>
    <n v="0.09"/>
    <n v="1.8"/>
    <s v="LIDENORTI S.A."/>
  </r>
  <r>
    <n v="1002194390"/>
    <s v="UE01"/>
    <d v="2022-03-17T00:00:00"/>
    <d v="1899-12-30T00:21:00"/>
    <s v="012-024-00409695"/>
    <s v="9000801591"/>
    <s v="012-022-00314308"/>
    <n v="3182.4"/>
    <n v="3568.13"/>
    <s v="ZPVN"/>
    <s v="40563229"/>
    <s v="P000031997"/>
    <n v="8002807708"/>
    <n v="1002194390"/>
    <s v="15-00001119"/>
    <s v="CAMPEON ANTIHUMEDAD"/>
    <n v="480"/>
    <s v="BOL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s v="18UE954"/>
    <s v="1"/>
    <s v="Con Pallet"/>
    <n v="0.05"/>
    <n v="24"/>
    <x v="0"/>
    <n v="40260"/>
    <n v="24060"/>
    <n v="16200"/>
    <n v="772.8"/>
    <m/>
    <x v="108"/>
    <n v="17"/>
    <s v="17"/>
    <n v="24"/>
    <x v="0"/>
    <n v="1.6099999999999999"/>
    <n v="32.199999999999996"/>
    <s v="LIDENORTI S.A."/>
  </r>
  <r>
    <n v="1002194479"/>
    <s v="UE01"/>
    <d v="2022-03-17T00:00:00"/>
    <d v="1899-12-30T05:04:00"/>
    <s v="012-024-00409696"/>
    <s v=""/>
    <s v=""/>
    <n v="0"/>
    <n v="0"/>
    <s v="ZPRC"/>
    <s v="2500107563"/>
    <s v="0000389146"/>
    <n v="8002807828"/>
    <n v="1002194479"/>
    <s v="15-00001118"/>
    <s v="TECHCEM"/>
    <n v="32.19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s v="18ICN0570"/>
    <s v="2"/>
    <s v="Sin Pallet"/>
    <n v="0"/>
    <n v="0"/>
    <x v="0"/>
    <n v="50290"/>
    <n v="32190"/>
    <n v="18100"/>
    <n v="299.05"/>
    <m/>
    <x v="1"/>
    <n v="17"/>
    <s v="17"/>
    <n v="32.19"/>
    <x v="0"/>
    <n v="9.2901522211867054"/>
    <n v="9.2901522211867054"/>
    <s v="TRANSCONCEM CIA. LTDA."/>
  </r>
  <r>
    <n v="1002194482"/>
    <s v="UE01"/>
    <d v="2022-03-17T00:00:00"/>
    <d v="1899-12-30T05:07:00"/>
    <s v="012-024-00409697"/>
    <s v="9000801596"/>
    <s v="012-022-00314309"/>
    <n v="3740.73"/>
    <n v="4194.13"/>
    <s v="ZPVN"/>
    <s v="40560039"/>
    <s v="0000387230"/>
    <n v="8002807831"/>
    <n v="1002194482"/>
    <s v="15-00000218"/>
    <s v="MAGNO HE"/>
    <n v="32.1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680"/>
    <n v="32170"/>
    <n v="19510"/>
    <n v="0"/>
    <m/>
    <x v="3"/>
    <n v="17"/>
    <s v="17"/>
    <n v="32.17"/>
    <x v="0"/>
    <n v="0"/>
    <n v="0"/>
    <s v="HORMIANDES"/>
  </r>
  <r>
    <n v="1002194485"/>
    <s v="UE01"/>
    <d v="2022-03-17T00:00:00"/>
    <d v="1899-12-30T05:11:00"/>
    <s v="012-024-00409698"/>
    <s v=""/>
    <s v=""/>
    <n v="0"/>
    <n v="0"/>
    <s v="ZPRC"/>
    <s v="2500107835"/>
    <s v="P000032001"/>
    <n v="8002807835"/>
    <n v="1002194485"/>
    <s v="15-00001115"/>
    <s v="ARMADURO"/>
    <n v="32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718.788"/>
    <n v="16038.788"/>
    <n v="8680"/>
    <n v="163.19999999999999"/>
    <m/>
    <x v="109"/>
    <n v="17"/>
    <s v="17"/>
    <n v="16"/>
    <x v="0"/>
    <n v="0.51"/>
    <n v="10.199999999999999"/>
    <s v="TRANSPORTE PROPIO"/>
  </r>
  <r>
    <n v="1002194485"/>
    <s v="UE01"/>
    <d v="2022-03-17T00:00:00"/>
    <d v="1899-12-30T05:11:00"/>
    <s v="012-024-00409699"/>
    <s v=""/>
    <s v=""/>
    <n v="0"/>
    <n v="0"/>
    <s v="ZPRC"/>
    <s v="2500107834"/>
    <s v="P000032000"/>
    <n v="8002807836"/>
    <n v="1002194485"/>
    <s v="15-00001123"/>
    <s v="SELVALEGRE"/>
    <n v="34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721.212"/>
    <n v="17041.212"/>
    <n v="8680"/>
    <n v="173.4"/>
    <m/>
    <x v="109"/>
    <n v="17"/>
    <s v="17"/>
    <n v="17"/>
    <x v="0"/>
    <n v="0.51"/>
    <n v="10.200000000000001"/>
    <s v="TRANSPORTE PROPIO"/>
  </r>
  <r>
    <n v="1002194512"/>
    <s v="UE01"/>
    <d v="2022-03-17T00:00:00"/>
    <d v="1899-12-30T06:05:00"/>
    <s v="012-024-00409700"/>
    <s v=""/>
    <s v=""/>
    <n v="0"/>
    <n v="0"/>
    <s v="ZPRC"/>
    <s v="2500107845"/>
    <s v="P000032019"/>
    <n v="8002807869"/>
    <n v="100219451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70"/>
    <n v="18080"/>
    <n v="8890"/>
    <n v="248.4"/>
    <m/>
    <x v="17"/>
    <n v="17"/>
    <s v="17"/>
    <n v="18"/>
    <x v="0"/>
    <n v="0.69000000000000006"/>
    <n v="13.8"/>
    <s v="TRANSPORTE PROPIO"/>
  </r>
  <r>
    <n v="1002194513"/>
    <s v="UE01"/>
    <d v="2022-03-17T00:00:00"/>
    <d v="1899-12-30T06:06:00"/>
    <s v="012-024-00409701"/>
    <s v="9000801602"/>
    <s v="012-022-00314310"/>
    <n v="3813.41"/>
    <n v="4275.62"/>
    <s v="ZPVN"/>
    <s v="40562656"/>
    <s v="0000388573"/>
    <n v="8002807870"/>
    <n v="1002194513"/>
    <s v="15-00001116"/>
    <s v="ARMADURO GRANEL"/>
    <n v="30.27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7650"/>
    <n v="30270"/>
    <n v="17380"/>
    <n v="493.4"/>
    <m/>
    <x v="27"/>
    <n v="17"/>
    <s v="17"/>
    <n v="30.27"/>
    <x v="0"/>
    <n v="16.299966963990748"/>
    <n v="16.299966963990748"/>
    <s v="TRANSPORTE PROPIO"/>
  </r>
  <r>
    <n v="1002194511"/>
    <s v="UE01"/>
    <d v="2022-03-17T00:00:00"/>
    <d v="1899-12-30T06:09:00"/>
    <s v="012-024-00409702"/>
    <s v="9000801603"/>
    <s v="012-022-00314311"/>
    <n v="2426.4"/>
    <n v="2720.5"/>
    <s v="ZPVN"/>
    <s v="40563164"/>
    <s v="P000031971"/>
    <n v="8002807868"/>
    <n v="1002194511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s v="18UE710"/>
    <s v="1"/>
    <s v="Con Pallet"/>
    <n v="0.05"/>
    <n v="18"/>
    <x v="0"/>
    <n v="27220"/>
    <n v="18010"/>
    <n v="9210"/>
    <n v="165.6"/>
    <m/>
    <x v="37"/>
    <n v="17"/>
    <s v="17"/>
    <n v="18"/>
    <x v="0"/>
    <n v="0.45999999999999996"/>
    <n v="9.1999999999999993"/>
    <s v="TRANSPIONER S.A."/>
  </r>
  <r>
    <n v="1002194503"/>
    <s v="UE01"/>
    <d v="2022-03-17T00:00:00"/>
    <d v="1899-12-30T06:11:00"/>
    <s v="012-024-00409703"/>
    <s v=""/>
    <s v=""/>
    <n v="0"/>
    <n v="0"/>
    <s v="ZPRC"/>
    <s v="2500107836"/>
    <s v="P000032002"/>
    <n v="8002807861"/>
    <n v="100219450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s v="18UE338"/>
    <s v="1"/>
    <s v="Con Pallet"/>
    <n v="0.05"/>
    <n v="24"/>
    <x v="0"/>
    <n v="39350"/>
    <n v="24040"/>
    <n v="15310"/>
    <n v="542.4"/>
    <m/>
    <x v="110"/>
    <n v="17"/>
    <s v="17"/>
    <n v="24"/>
    <x v="0"/>
    <n v="1.1299999999999999"/>
    <n v="22.599999999999998"/>
    <s v="TRANSSJQ S.A."/>
  </r>
  <r>
    <n v="1002194517"/>
    <s v="UE01"/>
    <d v="2022-03-17T00:00:00"/>
    <d v="1899-12-30T06:21:00"/>
    <s v="012-024-00409704"/>
    <s v="9000801604"/>
    <s v="012-022-00314312"/>
    <n v="2394"/>
    <n v="2684.17"/>
    <s v="ZPVN"/>
    <s v="40563215"/>
    <s v="0000389391"/>
    <n v="8002807875"/>
    <n v="1002194517"/>
    <s v="15-00001123"/>
    <s v="SELVALEGRE"/>
    <n v="360"/>
    <s v="BOL"/>
    <s v="101664"/>
    <s v="ACERIA DEL ECUADOR C.A. ADELCA"/>
    <s v="810562"/>
    <s v="FERROTULCANAZA CAYAMBE"/>
    <s v="CAYAMBE"/>
    <s v="PANAMERICANA NORTE VIA A TABACUNDO"/>
    <s v="OPCAYA"/>
    <s v="O-Pichincha-Cayambe"/>
    <n v="40"/>
    <x v="73"/>
    <x v="73"/>
    <s v="100014882"/>
    <s v="RIVERA JOSE"/>
    <s v="ZEMU"/>
    <s v="18UE391"/>
    <s v="2"/>
    <s v="Sin Pallet"/>
    <n v="0"/>
    <n v="0"/>
    <x v="0"/>
    <n v="27260"/>
    <n v="18010"/>
    <n v="9250"/>
    <n v="75.599999999999994"/>
    <m/>
    <x v="71"/>
    <n v="17"/>
    <s v="17"/>
    <n v="18"/>
    <x v="0"/>
    <n v="0.21"/>
    <n v="4.1999999999999993"/>
    <s v="TRIMPESAS S.A."/>
  </r>
  <r>
    <n v="1002194533"/>
    <s v="UE01"/>
    <d v="2022-03-17T00:00:00"/>
    <d v="1899-12-30T06:40:00"/>
    <s v="012-024-00409705"/>
    <s v="9000801606"/>
    <s v="012-022-00314313"/>
    <n v="3271.78"/>
    <n v="3668.34"/>
    <s v="ZPVN"/>
    <s v="40563177"/>
    <s v="P000031979"/>
    <n v="8002807892"/>
    <n v="1002194533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s v="18UE864"/>
    <s v="1"/>
    <s v="Con Pallet"/>
    <n v="0.05"/>
    <n v="24"/>
    <x v="0"/>
    <n v="39080"/>
    <n v="24050"/>
    <n v="15030"/>
    <n v="43.2"/>
    <m/>
    <x v="2"/>
    <n v="17"/>
    <s v="17"/>
    <n v="24"/>
    <x v="0"/>
    <n v="9.0000000000000011E-2"/>
    <n v="1.8"/>
    <s v="TRANSPORTE PROPIO"/>
  </r>
  <r>
    <n v="1002194541"/>
    <s v="UE01"/>
    <d v="2022-03-17T00:00:00"/>
    <d v="1899-12-30T06:56:00"/>
    <s v="012-024-00409706"/>
    <s v=""/>
    <s v=""/>
    <n v="0"/>
    <n v="0"/>
    <s v="ZPRC"/>
    <s v="2500107840"/>
    <s v="P000032006"/>
    <n v="8002807901"/>
    <n v="1002194541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10"/>
    <n v="34060"/>
    <n v="17950"/>
    <n v="516.79999999999995"/>
    <m/>
    <x v="5"/>
    <n v="17"/>
    <s v="17"/>
    <n v="34"/>
    <x v="0"/>
    <n v="0.7599999999999999"/>
    <n v="15.2"/>
    <s v="TRANSPORTE PROPIO"/>
  </r>
  <r>
    <n v="1002194545"/>
    <s v="UE01"/>
    <d v="2022-03-17T00:00:00"/>
    <d v="1899-12-30T06:57:00"/>
    <s v="012-024-00409707"/>
    <s v="9000801608"/>
    <s v="012-022-00314314"/>
    <n v="2319.08"/>
    <n v="2600.17"/>
    <s v="ZPVN"/>
    <s v="40563168"/>
    <s v="P000031972"/>
    <n v="8002807910"/>
    <n v="1002194545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20"/>
    <n v="18030"/>
    <n v="9090"/>
    <n v="248.4"/>
    <m/>
    <x v="7"/>
    <n v="17"/>
    <s v="17"/>
    <n v="18"/>
    <x v="0"/>
    <n v="0.69000000000000006"/>
    <n v="13.8"/>
    <s v="TRANSPORTE PROPIO"/>
  </r>
  <r>
    <n v="1002194537"/>
    <s v="UE01"/>
    <d v="2022-03-17T00:00:00"/>
    <d v="1899-12-30T07:00:00"/>
    <s v="012-024-00409708"/>
    <s v="9000801609"/>
    <s v="012-022-00314315"/>
    <n v="4641.71"/>
    <n v="5204.32"/>
    <s v="ZPVN"/>
    <s v="40563197"/>
    <s v="0000389354"/>
    <n v="8002807897"/>
    <n v="1002194537"/>
    <s v="15-00001123"/>
    <s v="SELVALEGRE"/>
    <n v="680"/>
    <s v="BOL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s v="18UE839"/>
    <s v="1"/>
    <s v="Con Pallet"/>
    <n v="0.05"/>
    <n v="34"/>
    <x v="0"/>
    <n v="50900"/>
    <n v="34110"/>
    <n v="16790"/>
    <n v="306"/>
    <m/>
    <x v="32"/>
    <n v="17"/>
    <s v="17"/>
    <n v="34"/>
    <x v="0"/>
    <n v="0.45"/>
    <n v="9"/>
    <s v="TRANSPORTE PROPIO"/>
  </r>
  <r>
    <n v="1002194551"/>
    <s v="UE01"/>
    <d v="2022-03-17T00:00:00"/>
    <d v="1899-12-30T07:14:00"/>
    <s v="012-024-00409709"/>
    <s v="9000801611"/>
    <s v="012-022-00314317"/>
    <n v="748.21"/>
    <n v="838.9"/>
    <s v="ZPVN"/>
    <s v="40562820"/>
    <s v="0000388911"/>
    <n v="8002807920"/>
    <n v="1002194551"/>
    <s v="15-00001120"/>
    <s v="CAMPEON"/>
    <n v="120"/>
    <s v="BOL"/>
    <s v="102140"/>
    <s v="DIMATECO"/>
    <s v="802832"/>
    <s v="BODEGA PRINCIPAL-CAYAMBE"/>
    <s v="CAYAMBE"/>
    <s v="AV NATALIA JARRIN Y CHILE"/>
    <s v="OPCAYA"/>
    <s v="O-Pichincha-Cayambe"/>
    <m/>
    <x v="113"/>
    <x v="113"/>
    <s v="100015003"/>
    <s v="CASTRO MILTON"/>
    <s v="ZEMT"/>
    <s v="18UE745"/>
    <s v="1"/>
    <s v="Con Pallet"/>
    <n v="0.05"/>
    <n v="6"/>
    <x v="0"/>
    <n v="13257.5"/>
    <n v="6017.5"/>
    <n v="7240"/>
    <n v="25.2"/>
    <m/>
    <x v="111"/>
    <n v="17"/>
    <s v="17"/>
    <n v="6"/>
    <x v="0"/>
    <n v="0.21"/>
    <n v="4.2"/>
    <s v="TRANSVOLCA S.A."/>
  </r>
  <r>
    <n v="1002194551"/>
    <s v="UE01"/>
    <d v="2022-03-17T00:00:00"/>
    <d v="1899-12-30T07:14:00"/>
    <s v="012-024-00409710"/>
    <s v="9000801610"/>
    <s v="012-022-00314316"/>
    <n v="2446.7399999999998"/>
    <n v="2743.3"/>
    <s v="ZPVN"/>
    <s v="40562820"/>
    <s v="0000388910"/>
    <n v="8002807919"/>
    <n v="1002194551"/>
    <s v="15-00001123"/>
    <s v="SELVALEGRE"/>
    <n v="360"/>
    <s v="BOL"/>
    <s v="102140"/>
    <s v="DIMATECO"/>
    <s v="802832"/>
    <s v="BODEGA PRINCIPAL-CAYAMBE"/>
    <s v="CAYAMBE"/>
    <s v="AV NATALIA JARRIN Y CHILE"/>
    <s v="OPCAYA"/>
    <s v="O-Pichincha-Cayambe"/>
    <n v="40"/>
    <x v="113"/>
    <x v="113"/>
    <s v="100015003"/>
    <s v="CASTRO MILTON"/>
    <s v="ZEMT"/>
    <s v="18UE745"/>
    <s v="1"/>
    <s v="Con Pallet"/>
    <n v="0.05"/>
    <n v="18"/>
    <x v="0"/>
    <n v="25292.5"/>
    <n v="18052.5"/>
    <n v="7240"/>
    <n v="75.599999999999994"/>
    <m/>
    <x v="111"/>
    <n v="17"/>
    <s v="17"/>
    <n v="18"/>
    <x v="0"/>
    <n v="0.21"/>
    <n v="4.1999999999999993"/>
    <s v="TRANSVOLCA S.A."/>
  </r>
  <r>
    <n v="1002194550"/>
    <s v="UE01"/>
    <d v="2022-03-17T00:00:00"/>
    <d v="1899-12-30T07:20:00"/>
    <s v="012-024-00409711"/>
    <s v="9000801436"/>
    <s v="013-020-00047713"/>
    <n v="2372.27"/>
    <n v="2659.8"/>
    <s v="ZPDF"/>
    <s v="70176140"/>
    <s v="0000389343"/>
    <n v="8002807917"/>
    <n v="1002194550"/>
    <s v="15-00001119"/>
    <s v="CAMPEON ANTIHUMEDAD"/>
    <n v="360"/>
    <s v="BOL"/>
    <s v="103008"/>
    <s v="INDUSTRIA ACEROS MONTECRISTI"/>
    <s v="807703"/>
    <s v="CLARA MARGARITA ALCIVAR"/>
    <s v="CHONE"/>
    <s v="AV. CARLOS ALBERTO ARAY Y NARANJOS"/>
    <s v="OMCHON"/>
    <s v="O-Manabi-Chone"/>
    <n v="396"/>
    <x v="44"/>
    <x v="44"/>
    <s v="10007279"/>
    <s v="QUILUMBANGO LLIQUIN HECTOR FERNANDO"/>
    <s v="ZEMU"/>
    <s v="18UE701"/>
    <s v="2"/>
    <s v="Sin Pallet"/>
    <n v="0"/>
    <n v="0"/>
    <x v="0"/>
    <n v="27170"/>
    <n v="18030"/>
    <n v="9140"/>
    <n v="385.2"/>
    <m/>
    <x v="42"/>
    <n v="17"/>
    <s v="17"/>
    <n v="18"/>
    <x v="0"/>
    <n v="1.07"/>
    <n v="21.4"/>
    <s v="LIDENORTI S.A."/>
  </r>
  <r>
    <n v="1002194573"/>
    <s v="UE01"/>
    <d v="2022-03-17T00:00:00"/>
    <d v="1899-12-30T07:22:00"/>
    <s v="012-024-00409712"/>
    <s v="9000801614"/>
    <s v="012-022-00314319"/>
    <n v="2173.5"/>
    <n v="2436.94"/>
    <s v="ZPVN"/>
    <s v="40563244"/>
    <s v="P000032012"/>
    <n v="8002807947"/>
    <n v="1002194573"/>
    <s v="15-00001115"/>
    <s v="ARMADURO"/>
    <n v="3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6221.667000000001"/>
    <n v="17056.667000000001"/>
    <n v="9165"/>
    <n v="258.39999999999998"/>
    <m/>
    <x v="10"/>
    <n v="17"/>
    <s v="17"/>
    <n v="17"/>
    <x v="0"/>
    <n v="0.7599999999999999"/>
    <n v="15.2"/>
    <s v="TRANSPORTE PROPIO"/>
  </r>
  <r>
    <n v="1002194573"/>
    <s v="UE01"/>
    <d v="2022-03-17T00:00:00"/>
    <d v="1899-12-30T07:22:00"/>
    <s v="012-024-00409713"/>
    <s v="9000801613"/>
    <s v="012-022-00314318"/>
    <n v="2033.04"/>
    <n v="2279.4499999999998"/>
    <s v="ZPVN"/>
    <s v="40563243"/>
    <s v="P000032011"/>
    <n v="8002807948"/>
    <n v="1002194573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218.332999999999"/>
    <n v="16053.333000000001"/>
    <n v="9165"/>
    <n v="243.2"/>
    <m/>
    <x v="10"/>
    <n v="17"/>
    <s v="17"/>
    <n v="16"/>
    <x v="0"/>
    <n v="0.76"/>
    <n v="15.2"/>
    <s v="TRANSPORTE PROPIO"/>
  </r>
  <r>
    <n v="1002194534"/>
    <s v="UE01"/>
    <d v="2022-03-17T00:00:00"/>
    <d v="1899-12-30T07:25:00"/>
    <s v="012-024-00409714"/>
    <s v=""/>
    <s v=""/>
    <n v="0"/>
    <n v="0"/>
    <s v="ZPRC"/>
    <s v="2500107842"/>
    <s v="P000032013"/>
    <n v="8002807893"/>
    <n v="1002194534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38420"/>
    <n v="24030"/>
    <n v="14390"/>
    <n v="259.2"/>
    <m/>
    <x v="6"/>
    <n v="17"/>
    <s v="17"/>
    <n v="24"/>
    <x v="0"/>
    <n v="0.53999999999999992"/>
    <n v="10.799999999999999"/>
    <s v="WILLYTRUCK S.A."/>
  </r>
  <r>
    <n v="1002194575"/>
    <s v="UE01"/>
    <d v="2022-03-17T00:00:00"/>
    <d v="1899-12-30T07:28:00"/>
    <s v="012-024-00409715"/>
    <s v="9000801615"/>
    <s v="012-022-00314320"/>
    <n v="2440.8000000000002"/>
    <n v="2736.64"/>
    <s v="ZPVN"/>
    <s v="40563030"/>
    <s v="P000031935"/>
    <n v="8002807951"/>
    <n v="1002194575"/>
    <s v="15-00001115"/>
    <s v="ARMADURO"/>
    <n v="360"/>
    <s v="BOL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930"/>
    <n v="18030"/>
    <n v="8900"/>
    <n v="165.6"/>
    <m/>
    <x v="0"/>
    <n v="17"/>
    <s v="17"/>
    <n v="18"/>
    <x v="0"/>
    <n v="0.45999999999999996"/>
    <n v="9.1999999999999993"/>
    <s v="TRANSPORTE PROPIO"/>
  </r>
  <r>
    <n v="1002194571"/>
    <s v="UE01"/>
    <d v="2022-03-17T00:00:00"/>
    <d v="1899-12-30T07:42:00"/>
    <s v="012-024-00409716"/>
    <s v=""/>
    <s v=""/>
    <n v="0"/>
    <n v="0"/>
    <s v="ZPRC"/>
    <s v="2500107837"/>
    <s v="P000032003"/>
    <n v="8002807944"/>
    <n v="100219457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220"/>
    <n v="24000"/>
    <n v="15220"/>
    <n v="542.4"/>
    <m/>
    <x v="112"/>
    <n v="17"/>
    <s v="17"/>
    <n v="24"/>
    <x v="0"/>
    <n v="1.1299999999999999"/>
    <n v="22.599999999999998"/>
    <s v="LIDENORTI S.A."/>
  </r>
  <r>
    <n v="1002194557"/>
    <s v="UE01"/>
    <d v="2022-03-17T00:00:00"/>
    <d v="1899-12-30T07:56:00"/>
    <s v="012-024-00409717"/>
    <s v=""/>
    <s v=""/>
    <n v="0"/>
    <n v="0"/>
    <s v="ZPRC"/>
    <s v="2500107843"/>
    <s v="P000032014"/>
    <n v="8002807928"/>
    <n v="1002194557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40080"/>
    <n v="24030"/>
    <n v="16050"/>
    <n v="259.2"/>
    <m/>
    <x v="6"/>
    <n v="17"/>
    <s v="17"/>
    <n v="24"/>
    <x v="0"/>
    <n v="0.53999999999999992"/>
    <n v="10.799999999999999"/>
    <s v="TRANSPORTE PROPIO"/>
  </r>
  <r>
    <n v="1002194596"/>
    <s v="UE01"/>
    <d v="2022-03-17T00:00:00"/>
    <d v="1899-12-30T08:04:00"/>
    <s v="012-024-00409718"/>
    <s v="9000801616"/>
    <s v="012-022-00314321"/>
    <n v="3235.2"/>
    <n v="3627.32"/>
    <s v="ZPVN"/>
    <s v="40563171"/>
    <s v="0000389289"/>
    <n v="8002807979"/>
    <n v="1002194596"/>
    <s v="15-00001123"/>
    <s v="SELVALEGRE"/>
    <n v="480"/>
    <s v="BOL"/>
    <s v="101500"/>
    <s v="DISTRIBUIDORA ROSERO S.C.C."/>
    <s v="806601"/>
    <s v="FERRETERIA RG"/>
    <s v="QUITO"/>
    <s v="AV INTEROCEANICA KM 17,5 Y RIO A"/>
    <s v="OPTUMB"/>
    <s v="O-Pichincha-Tumbaco"/>
    <n v="110"/>
    <x v="115"/>
    <x v="115"/>
    <s v="100016021"/>
    <s v="LARA CARLOS"/>
    <s v="ZEMT"/>
    <s v="18UE691"/>
    <s v="2"/>
    <s v="Sin Pallet"/>
    <n v="0"/>
    <n v="0"/>
    <x v="0"/>
    <n v="39220"/>
    <n v="24010"/>
    <n v="15210"/>
    <n v="220.8"/>
    <m/>
    <x v="113"/>
    <n v="17"/>
    <s v="17"/>
    <n v="24"/>
    <x v="0"/>
    <n v="0.46"/>
    <n v="9.2000000000000011"/>
    <s v="TRIMPESAS S.A."/>
  </r>
  <r>
    <n v="1002194574"/>
    <s v="UE01"/>
    <d v="2022-03-17T00:00:00"/>
    <d v="1899-12-30T08:05:00"/>
    <s v="012-024-00409719"/>
    <s v="9000801617"/>
    <s v="012-022-00314322"/>
    <n v="2394"/>
    <n v="2684.17"/>
    <s v="ZPVN"/>
    <s v="40563222"/>
    <s v="0000389397"/>
    <n v="8002807950"/>
    <n v="1002194574"/>
    <s v="15-00001123"/>
    <s v="SELVALEGRE"/>
    <n v="360"/>
    <s v="BOL"/>
    <s v="101664"/>
    <s v="ACERIA DEL ECUADOR C.A. ADELCA"/>
    <s v="810564"/>
    <s v="FERROTULCANAZA TABACUNDO"/>
    <s v="PEDRO MONCAYO"/>
    <s v="VELASCO IBARRA A MEDIA CUADRA DEL P"/>
    <s v="OPPEDT"/>
    <s v="O-Pichincha-Pedromoncayo"/>
    <n v="40"/>
    <x v="116"/>
    <x v="116"/>
    <s v="100014941"/>
    <s v="JACOME PAUL"/>
    <s v="ZEMU"/>
    <s v="18UE585"/>
    <s v="2"/>
    <s v="Sin Pallet"/>
    <n v="0"/>
    <n v="0"/>
    <x v="0"/>
    <n v="27090"/>
    <n v="18070"/>
    <n v="9020"/>
    <n v="75.599999999999994"/>
    <m/>
    <x v="114"/>
    <n v="17"/>
    <s v="17"/>
    <n v="18"/>
    <x v="0"/>
    <n v="0.21"/>
    <n v="4.1999999999999993"/>
    <s v="TRAPSA C.A."/>
  </r>
  <r>
    <n v="1002194598"/>
    <s v="UE01"/>
    <d v="2022-03-17T00:00:00"/>
    <d v="1899-12-30T08:20:00"/>
    <s v="012-024-00409720"/>
    <s v="9000801618"/>
    <s v="012-022-00314323"/>
    <n v="4323"/>
    <n v="4846.9799999999996"/>
    <s v="ZPVN"/>
    <s v="40563217"/>
    <s v="0000389393"/>
    <n v="8002807982"/>
    <n v="1002194598"/>
    <s v="15-00001123"/>
    <s v="SELVALEGRE"/>
    <n v="660"/>
    <s v="BOL"/>
    <s v="101664"/>
    <s v="ACERIA DEL ECUADOR C.A. ADELCA"/>
    <s v="810561"/>
    <s v="FERROTULCANAZA SAN JUAN DE CALDERON"/>
    <s v="QUITO"/>
    <s v="PIO XII Y 24 DE JUNIO"/>
    <s v="OPCARA"/>
    <s v="O-Pichincha-Carapungo"/>
    <n v="89"/>
    <x v="81"/>
    <x v="81"/>
    <s v="100014895"/>
    <s v="TERAN JAIME"/>
    <s v="ZETT"/>
    <s v="18UE509"/>
    <s v="2"/>
    <s v="Sin Pallet"/>
    <n v="0"/>
    <n v="0"/>
    <x v="0"/>
    <n v="50210"/>
    <n v="33060"/>
    <n v="17150"/>
    <n v="290.39999999999998"/>
    <m/>
    <x v="79"/>
    <n v="17"/>
    <s v="17"/>
    <n v="33"/>
    <x v="0"/>
    <n v="0.43999999999999995"/>
    <n v="8.7999999999999989"/>
    <s v="LA ARMENIA S.A."/>
  </r>
  <r>
    <n v="1002194609"/>
    <s v="UE01"/>
    <d v="2022-03-17T00:00:00"/>
    <d v="1899-12-30T08:42:00"/>
    <s v="012-024-00409721"/>
    <s v="9000801692"/>
    <s v="012-022-00314324"/>
    <n v="2409.2600000000002"/>
    <n v="2701.28"/>
    <s v="ZPVN"/>
    <s v="40563251"/>
    <s v="P000032018"/>
    <n v="8002807996"/>
    <n v="1002194609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9"/>
    <x v="9"/>
    <s v="100014857"/>
    <s v="PASPUEZAN WILSON"/>
    <s v="ZEMU"/>
    <s v="18UE346"/>
    <s v="2"/>
    <s v="Sin Pallet"/>
    <n v="0"/>
    <n v="0"/>
    <x v="0"/>
    <n v="27150"/>
    <n v="18020"/>
    <n v="9130"/>
    <n v="165.6"/>
    <m/>
    <x v="9"/>
    <n v="17"/>
    <s v="17"/>
    <n v="18"/>
    <x v="0"/>
    <n v="0.45999999999999996"/>
    <n v="9.1999999999999993"/>
    <s v="LIDENORTI S.A."/>
  </r>
  <r>
    <n v="1002194605"/>
    <s v="UE01"/>
    <d v="2022-03-17T00:00:00"/>
    <d v="1899-12-30T08:51:00"/>
    <s v="012-024-00409722"/>
    <s v="9000801694"/>
    <s v="012-022-00314326"/>
    <n v="1236"/>
    <n v="1385.81"/>
    <s v="ZPVN"/>
    <s v="40563233"/>
    <s v="P000031999"/>
    <n v="8002807989"/>
    <n v="1002194605"/>
    <s v="15-00001120"/>
    <s v="CAMPEON"/>
    <n v="200"/>
    <s v="BOL"/>
    <s v="101500"/>
    <s v="DISTRIBUIDORA ROSERO S.C.C."/>
    <s v="807110"/>
    <s v="FERRETERIA EL CARMEN"/>
    <s v="QUITO"/>
    <s v="CALLE GUAYAQUIL"/>
    <s v="OPELQU"/>
    <s v="O-Pichincha-Elquinche"/>
    <m/>
    <x v="16"/>
    <x v="16"/>
    <s v="100022266"/>
    <s v="CALDERON REYES SEGUNDO JORGE"/>
    <s v="ZEMU"/>
    <s v="18UE711"/>
    <s v="2"/>
    <s v="Sin Pallet"/>
    <n v="0"/>
    <n v="0"/>
    <x v="0"/>
    <n v="14568.888999999999"/>
    <n v="10038.888999999999"/>
    <n v="4530"/>
    <n v="70"/>
    <m/>
    <x v="16"/>
    <n v="17"/>
    <s v="17"/>
    <n v="10"/>
    <x v="0"/>
    <n v="0.35"/>
    <n v="7"/>
    <s v="LA ARMENIA S.A."/>
  </r>
  <r>
    <n v="1002194605"/>
    <s v="UE01"/>
    <d v="2022-03-17T00:00:00"/>
    <d v="1899-12-30T08:51:00"/>
    <s v="012-024-00409723"/>
    <s v="9000801693"/>
    <s v="012-022-00314325"/>
    <n v="1078.4000000000001"/>
    <n v="1209.1099999999999"/>
    <s v="ZPVN"/>
    <s v="40563232"/>
    <s v="P000031998"/>
    <n v="8002807990"/>
    <n v="1002194605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22266"/>
    <s v="CALDERON REYES SEGUNDO JORGE"/>
    <s v="ZEMU"/>
    <s v="18UE711"/>
    <s v="2"/>
    <s v="Sin Pallet"/>
    <n v="0"/>
    <n v="0"/>
    <x v="0"/>
    <n v="12561.111000000001"/>
    <n v="8031.1109999999999"/>
    <n v="4530"/>
    <n v="56"/>
    <m/>
    <x v="16"/>
    <n v="17"/>
    <s v="17"/>
    <n v="8"/>
    <x v="0"/>
    <n v="0.35"/>
    <n v="7"/>
    <s v="LA ARMENIA S.A."/>
  </r>
  <r>
    <n v="1002194607"/>
    <s v="UE01"/>
    <d v="2022-03-17T00:00:00"/>
    <d v="1899-12-30T08:52:00"/>
    <s v="012-024-00409724"/>
    <s v=""/>
    <s v=""/>
    <n v="0"/>
    <n v="0"/>
    <s v="ZPRC"/>
    <s v="2500107564"/>
    <s v="0000389147"/>
    <n v="8002807992"/>
    <n v="1002194607"/>
    <s v="15-00000218"/>
    <s v="MAGNO HE"/>
    <n v="31.4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310"/>
    <n v="31470"/>
    <n v="19840"/>
    <n v="292.36"/>
    <m/>
    <x v="1"/>
    <n v="17"/>
    <s v="17"/>
    <n v="31.47"/>
    <x v="0"/>
    <n v="9.2901175722910718"/>
    <n v="9.2901175722910718"/>
    <s v="TRANSCONCEM CIA.LTDA."/>
  </r>
  <r>
    <n v="1002194614"/>
    <s v="UE01"/>
    <d v="2022-03-17T00:00:00"/>
    <d v="1899-12-30T08:54:00"/>
    <s v="012-024-00409725"/>
    <s v="9000801695"/>
    <s v="012-022-00314327"/>
    <n v="4323"/>
    <n v="4846.9799999999996"/>
    <s v="ZPVN"/>
    <s v="40563220"/>
    <s v="0000389395"/>
    <n v="8002808002"/>
    <n v="1002194614"/>
    <s v="15-00001123"/>
    <s v="SELVALEGRE"/>
    <n v="660"/>
    <s v="BOL"/>
    <s v="101664"/>
    <s v="ACERIA DEL ECUADOR C.A. ADELCA"/>
    <s v="810565"/>
    <s v="FERROTULCANAZA DUCHICELA CALDERON"/>
    <s v="QUITO"/>
    <s v="AV DUCHICELA N5 - 118"/>
    <s v="OPCARA"/>
    <s v="O-Pichincha-Carapungo"/>
    <n v="89"/>
    <x v="117"/>
    <x v="117"/>
    <s v="100014879"/>
    <s v="BARAHONA ADRIAN"/>
    <s v="ZETT"/>
    <s v="18UE386"/>
    <s v="2"/>
    <s v="Sin Pallet"/>
    <n v="0"/>
    <n v="0"/>
    <x v="0"/>
    <n v="50950"/>
    <n v="33100"/>
    <n v="17850"/>
    <n v="290.39999999999998"/>
    <m/>
    <x v="115"/>
    <n v="17"/>
    <s v="17"/>
    <n v="33"/>
    <x v="0"/>
    <n v="0.43999999999999995"/>
    <n v="8.7999999999999989"/>
    <s v="LIDENORTI S.A."/>
  </r>
  <r>
    <n v="1002194610"/>
    <s v="UE01"/>
    <d v="2022-03-17T00:00:00"/>
    <d v="1899-12-30T09:04:00"/>
    <s v="012-024-00409726"/>
    <s v="9000801697"/>
    <s v="012-022-00314328"/>
    <n v="4323"/>
    <n v="4846.9799999999996"/>
    <s v="ZPVN"/>
    <s v="40563219"/>
    <s v="0000389394"/>
    <n v="8002807997"/>
    <n v="1002194610"/>
    <s v="15-00001123"/>
    <s v="SELVALEGRE"/>
    <n v="660"/>
    <s v="BOL"/>
    <s v="101664"/>
    <s v="ACERIA DEL ECUADOR C.A. ADELCA"/>
    <s v="810568"/>
    <s v="FERROTULCANAZA MITAD DEL MUNDO"/>
    <s v="QUITO"/>
    <s v="REINA DE QUITO Y DE LAS CULTURAS"/>
    <s v="OPSANA"/>
    <s v="O-Pichincha-Sanantoniodepichi"/>
    <n v="101"/>
    <x v="110"/>
    <x v="110"/>
    <s v="100018300"/>
    <s v="TAPIA CLEVER"/>
    <s v="ZETT"/>
    <s v="18UE953"/>
    <s v="2"/>
    <s v="Sin Pallet"/>
    <n v="0"/>
    <n v="0"/>
    <x v="0"/>
    <n v="50690"/>
    <n v="33040"/>
    <n v="17650"/>
    <n v="336.6"/>
    <m/>
    <x v="108"/>
    <n v="17"/>
    <s v="17"/>
    <n v="33"/>
    <x v="0"/>
    <n v="0.51"/>
    <n v="10.200000000000001"/>
    <s v="LIDENORTI S.A."/>
  </r>
  <r>
    <n v="1002194608"/>
    <s v="UE01"/>
    <d v="2022-03-17T00:00:00"/>
    <d v="1899-12-30T09:05:00"/>
    <s v="012-024-00409727"/>
    <s v="9000801700"/>
    <s v="012-022-00314330"/>
    <n v="278.39999999999998"/>
    <n v="312.14999999999998"/>
    <s v="ZPVN"/>
    <s v="40563225"/>
    <s v="0000389406"/>
    <n v="8002807994"/>
    <n v="1002194608"/>
    <s v="15-00001115"/>
    <s v="ARMADURO"/>
    <n v="40"/>
    <s v="BOL"/>
    <s v="101488"/>
    <s v="CHASIPANTA REINOSO YARA MAIRA"/>
    <s v="800998"/>
    <s v="BODEGA PRINCIPAL CHA"/>
    <s v="QUITO"/>
    <s v="BODEGA PRINCIPAL CHASIPANTA  / VIA"/>
    <s v="OPALAN"/>
    <s v="O-Pichincha-Alangasi"/>
    <m/>
    <x v="118"/>
    <x v="118"/>
    <s v="100019438"/>
    <s v="CASTRO SELSO"/>
    <s v="ZEMU"/>
    <s v="18UE375"/>
    <s v="2"/>
    <s v="Sin Pallet"/>
    <n v="0"/>
    <n v="0"/>
    <x v="0"/>
    <n v="6608.8890000000001"/>
    <n v="2008.8889999999999"/>
    <n v="4600"/>
    <n v="21.2"/>
    <m/>
    <x v="116"/>
    <n v="17"/>
    <s v="17"/>
    <n v="2"/>
    <x v="0"/>
    <n v="0.53"/>
    <n v="10.6"/>
    <s v="TRAPSA C.A."/>
  </r>
  <r>
    <n v="1002194608"/>
    <s v="UE01"/>
    <d v="2022-03-17T00:00:00"/>
    <d v="1899-12-30T09:05:00"/>
    <s v="012-024-00409728"/>
    <s v="9000801699"/>
    <s v="012-022-00314329"/>
    <n v="2217.6"/>
    <n v="2486.39"/>
    <s v="ZPVN"/>
    <s v="40563225"/>
    <s v="0000389405"/>
    <n v="8002807995"/>
    <n v="1002194608"/>
    <s v="15-00001123"/>
    <s v="SELVALEGRE"/>
    <n v="320"/>
    <s v="BOL"/>
    <s v="101488"/>
    <s v="CHASIPANTA REINOSO YARA MAIRA"/>
    <s v="800998"/>
    <s v="BODEGA PRINCIPAL CHA"/>
    <s v="QUITO"/>
    <s v="BODEGA PRINCIPAL CHASIPANTA  / VIA"/>
    <s v="OPALAN"/>
    <s v="O-Pichincha-Alangasi"/>
    <n v="124"/>
    <x v="118"/>
    <x v="118"/>
    <s v="100019438"/>
    <s v="CASTRO SELSO"/>
    <s v="ZEMU"/>
    <s v="18UE375"/>
    <s v="2"/>
    <s v="Sin Pallet"/>
    <n v="0"/>
    <n v="0"/>
    <x v="0"/>
    <n v="20671.111000000001"/>
    <n v="16071.111000000001"/>
    <n v="4600"/>
    <n v="169.6"/>
    <m/>
    <x v="116"/>
    <n v="17"/>
    <s v="17"/>
    <n v="16"/>
    <x v="0"/>
    <n v="0.53"/>
    <n v="10.6"/>
    <s v="TRAPSA C.A."/>
  </r>
  <r>
    <n v="1002194623"/>
    <s v="UE01"/>
    <d v="2022-03-17T00:00:00"/>
    <d v="1899-12-30T09:10:00"/>
    <s v="012-024-00409729"/>
    <s v="9000801702"/>
    <s v="012-022-00314332"/>
    <n v="247.2"/>
    <n v="277.16000000000003"/>
    <s v="ZPVN"/>
    <s v="40563316"/>
    <s v="P000032023"/>
    <n v="8002808015"/>
    <n v="1002194623"/>
    <s v="15-00001120"/>
    <s v="CAMPEON"/>
    <n v="40"/>
    <s v="BOL"/>
    <s v="101500"/>
    <s v="DISTRIBUIDORA ROSERO S.C.C."/>
    <s v="803122"/>
    <s v="FERRETERIA CADENA"/>
    <s v="QUITO"/>
    <s v="PANAMERICANA NORTE VIA AL QUINCHE"/>
    <s v="OPGUAY"/>
    <s v="O-Pichincha-Guayllabamba"/>
    <m/>
    <x v="119"/>
    <x v="119"/>
    <s v="100014836"/>
    <s v="PERUGACHI PEDRO"/>
    <s v="ZEMU"/>
    <s v="18UE308"/>
    <s v="2"/>
    <s v="Sin Pallet"/>
    <n v="0"/>
    <n v="0"/>
    <x v="0"/>
    <n v="6517.2219999999998"/>
    <n v="2002.222"/>
    <n v="4515"/>
    <n v="13.2"/>
    <m/>
    <x v="117"/>
    <n v="17"/>
    <s v="17"/>
    <n v="2"/>
    <x v="0"/>
    <n v="0.32999999999999996"/>
    <n v="6.6"/>
    <s v="TRIMPESAS S.A."/>
  </r>
  <r>
    <n v="1002194623"/>
    <s v="UE01"/>
    <d v="2022-03-17T00:00:00"/>
    <d v="1899-12-30T09:10:00"/>
    <s v="012-024-00409730"/>
    <s v="9000801701"/>
    <s v="012-022-00314331"/>
    <n v="2156.8000000000002"/>
    <n v="2418.2199999999998"/>
    <s v="ZPVN"/>
    <s v="40563315"/>
    <s v="P000032022"/>
    <n v="8002808014"/>
    <n v="1002194623"/>
    <s v="15-00001123"/>
    <s v="SELVALEGRE"/>
    <n v="320"/>
    <s v="BOL"/>
    <s v="101500"/>
    <s v="DISTRIBUIDORA ROSERO S.C.C."/>
    <s v="803122"/>
    <s v="FERRETERIA CADENA"/>
    <s v="QUITO"/>
    <s v="PANAMERICANA NORTE VIA AL QUINCHE"/>
    <s v="OPGUAY"/>
    <s v="O-Pichincha-Guayllabamba"/>
    <n v="67"/>
    <x v="119"/>
    <x v="119"/>
    <s v="100014836"/>
    <s v="PERUGACHI PEDRO"/>
    <s v="ZEMU"/>
    <s v="18UE308"/>
    <s v="2"/>
    <s v="Sin Pallet"/>
    <n v="0"/>
    <n v="0"/>
    <x v="0"/>
    <n v="20532.777999999998"/>
    <n v="16017.778"/>
    <n v="4515"/>
    <n v="105.6"/>
    <m/>
    <x v="117"/>
    <n v="17"/>
    <s v="17"/>
    <n v="16"/>
    <x v="0"/>
    <n v="0.32999999999999996"/>
    <n v="6.6"/>
    <s v="TRIMPESAS S.A."/>
  </r>
  <r>
    <n v="1002194618"/>
    <s v="UE01"/>
    <d v="2022-03-17T00:00:00"/>
    <d v="1899-12-30T09:11:00"/>
    <s v="012-024-00409731"/>
    <s v="9000801703"/>
    <s v="012-022-00314333"/>
    <n v="2407.73"/>
    <n v="2699.56"/>
    <s v="ZPVN"/>
    <s v="40563129"/>
    <s v="P000031963"/>
    <n v="8002808007"/>
    <n v="1002194618"/>
    <s v="15-00001123"/>
    <s v="SELVALEGRE"/>
    <n v="36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s v="18UE860"/>
    <s v="2"/>
    <s v="Sin Pallet"/>
    <n v="0"/>
    <n v="0"/>
    <x v="0"/>
    <n v="27280"/>
    <n v="18090"/>
    <n v="9190"/>
    <n v="154.80000000000001"/>
    <m/>
    <x v="2"/>
    <n v="17"/>
    <s v="17"/>
    <n v="18"/>
    <x v="0"/>
    <n v="0.43000000000000005"/>
    <n v="8.6000000000000014"/>
    <s v="TRANSPORTE PROPIO"/>
  </r>
  <r>
    <n v="1002194628"/>
    <s v="UE01"/>
    <d v="2022-03-17T00:00:00"/>
    <d v="1899-12-30T09:21:00"/>
    <s v="012-024-00409732"/>
    <s v="9000801708"/>
    <s v="012-022-00314335"/>
    <n v="1030.7"/>
    <n v="1155.6199999999999"/>
    <s v="ZPVN"/>
    <s v="40563237"/>
    <s v="P000032008"/>
    <n v="8002808020"/>
    <n v="1002194628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7516.514999999999"/>
    <n v="8031.5150000000003"/>
    <n v="9485"/>
    <n v="121.6"/>
    <m/>
    <x v="4"/>
    <n v="17"/>
    <s v="17"/>
    <n v="8"/>
    <x v="0"/>
    <n v="0.76"/>
    <n v="15.2"/>
    <s v="TRANSPORTE PROPIO"/>
  </r>
  <r>
    <n v="1002194628"/>
    <s v="UE01"/>
    <d v="2022-03-17T00:00:00"/>
    <d v="1899-12-30T09:21:00"/>
    <s v="012-024-00409733"/>
    <s v="9000801707"/>
    <s v="012-022-00314334"/>
    <n v="3201.25"/>
    <n v="3589.26"/>
    <s v="ZPVN"/>
    <s v="40563236"/>
    <s v="P000032007"/>
    <n v="8002808021"/>
    <n v="1002194628"/>
    <s v="15-00001123"/>
    <s v="SELVALEGRE"/>
    <n v="5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4583.485000000001"/>
    <n v="25098.485000000001"/>
    <n v="9485"/>
    <n v="380"/>
    <m/>
    <x v="4"/>
    <n v="17"/>
    <s v="17"/>
    <n v="25"/>
    <x v="0"/>
    <n v="0.76"/>
    <n v="15.2"/>
    <s v="TRANSPORTE PROPIO"/>
  </r>
  <r>
    <n v="1002194601"/>
    <s v="UE01"/>
    <d v="2022-03-17T00:00:00"/>
    <d v="1899-12-30T09:22:00"/>
    <s v="012-024-00409734"/>
    <s v=""/>
    <s v=""/>
    <n v="0"/>
    <n v="0"/>
    <s v="ZPRC"/>
    <s v="2500107839"/>
    <s v="P000032005"/>
    <n v="8002807985"/>
    <n v="1002194601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28"/>
    <x v="28"/>
    <s v="100018432"/>
    <s v="AYALA LUIS"/>
    <s v="ZEMT"/>
    <s v="18UE569"/>
    <s v="1"/>
    <s v="Con Pallet"/>
    <n v="0.05"/>
    <n v="24"/>
    <x v="0"/>
    <n v="40230"/>
    <n v="24050"/>
    <n v="16180"/>
    <n v="542.4"/>
    <m/>
    <x v="26"/>
    <n v="17"/>
    <s v="17"/>
    <n v="24"/>
    <x v="0"/>
    <n v="1.1299999999999999"/>
    <n v="22.599999999999998"/>
    <s v="TRIMPESAS S.A."/>
  </r>
  <r>
    <n v="1002194646"/>
    <s v="UE01"/>
    <d v="2022-03-17T00:00:00"/>
    <d v="1899-12-30T09:35:00"/>
    <s v="012-024-00409735"/>
    <s v="9000801714"/>
    <s v="012-022-00314336"/>
    <n v="4320.21"/>
    <n v="4843.8500000000004"/>
    <s v="ZPVN"/>
    <s v="40563181"/>
    <s v="0000389501"/>
    <n v="8002808045"/>
    <n v="1002194646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40"/>
    <n v="34040"/>
    <n v="17300"/>
    <n v="530.4"/>
    <m/>
    <x v="10"/>
    <n v="17"/>
    <s v="17"/>
    <n v="34"/>
    <x v="0"/>
    <n v="0.77999999999999992"/>
    <n v="15.6"/>
    <s v="TRANSPORTE PROPIO"/>
  </r>
  <r>
    <n v="1002194634"/>
    <s v="UE01"/>
    <d v="2022-03-17T00:00:00"/>
    <d v="1899-12-30T09:37:00"/>
    <s v="012-024-00409736"/>
    <s v="9000801719"/>
    <s v="012-022-00314339"/>
    <n v="2879.32"/>
    <n v="3228.31"/>
    <s v="ZPVN"/>
    <s v="40563184"/>
    <s v="0000389476"/>
    <n v="8002808029"/>
    <n v="1002194634"/>
    <s v="15-00001115"/>
    <s v="ARMADURO"/>
    <n v="4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1"/>
    <s v="Con Pallet"/>
    <n v="0.05"/>
    <n v="22"/>
    <x v="0"/>
    <n v="28135"/>
    <n v="22055"/>
    <n v="6080"/>
    <n v="334.4"/>
    <m/>
    <x v="118"/>
    <n v="17"/>
    <s v="17"/>
    <n v="22"/>
    <x v="0"/>
    <n v="0.7599999999999999"/>
    <n v="15.2"/>
    <s v="TRANSPORTE PROPIO"/>
  </r>
  <r>
    <n v="1002194634"/>
    <s v="UE01"/>
    <d v="2022-03-17T00:00:00"/>
    <d v="1899-12-30T09:37:00"/>
    <s v="012-024-00409737"/>
    <s v="9000801717"/>
    <s v="012-022-00314337"/>
    <n v="239.98"/>
    <n v="269.07"/>
    <s v="ZPVN"/>
    <s v="40563184"/>
    <s v="0000389478"/>
    <n v="8002808031"/>
    <n v="1002194634"/>
    <s v="15-00001120"/>
    <s v="CAMPEON"/>
    <n v="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1"/>
    <s v="Con Pallet"/>
    <n v="0.05"/>
    <n v="2"/>
    <x v="0"/>
    <n v="8085"/>
    <n v="2005"/>
    <n v="6080"/>
    <n v="30.4"/>
    <m/>
    <x v="118"/>
    <n v="17"/>
    <s v="17"/>
    <n v="2"/>
    <x v="0"/>
    <n v="0.76"/>
    <n v="15.2"/>
    <s v="TRANSPORTE PROPIO"/>
  </r>
  <r>
    <n v="1002194634"/>
    <s v="UE01"/>
    <d v="2022-03-17T00:00:00"/>
    <d v="1899-12-30T09:37:00"/>
    <s v="012-024-00409738"/>
    <s v="9000801718"/>
    <s v="012-022-00314338"/>
    <n v="1040.69"/>
    <n v="1166.83"/>
    <s v="ZPVN"/>
    <s v="40563184"/>
    <s v="0000389477"/>
    <n v="8002808030"/>
    <n v="1002194634"/>
    <s v="15-00001123"/>
    <s v="SELVALEGRE"/>
    <n v="1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1"/>
    <s v="Con Pallet"/>
    <n v="0.05"/>
    <n v="8"/>
    <x v="0"/>
    <n v="14100"/>
    <n v="8020"/>
    <n v="6080"/>
    <n v="121.6"/>
    <m/>
    <x v="118"/>
    <n v="17"/>
    <s v="17"/>
    <n v="8"/>
    <x v="0"/>
    <n v="0.76"/>
    <n v="15.2"/>
    <s v="TRANSPORTE PROPIO"/>
  </r>
  <r>
    <n v="1002194582"/>
    <s v="UE01"/>
    <d v="2022-03-17T00:00:00"/>
    <d v="1899-12-30T09:41:00"/>
    <s v="012-024-00409739"/>
    <s v=""/>
    <s v=""/>
    <n v="0"/>
    <n v="0"/>
    <s v="ZPRC"/>
    <s v="2500107838"/>
    <s v="P000032004"/>
    <n v="8002807960"/>
    <n v="1002194582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s v="18UE985"/>
    <s v="1"/>
    <s v="Con Pallet"/>
    <n v="0.05"/>
    <n v="24"/>
    <x v="0"/>
    <n v="40940"/>
    <n v="24060"/>
    <n v="16880"/>
    <n v="542.4"/>
    <m/>
    <x v="66"/>
    <n v="17"/>
    <s v="17"/>
    <n v="24"/>
    <x v="0"/>
    <n v="1.1299999999999999"/>
    <n v="22.599999999999998"/>
    <s v="SELVALEGRE S.A."/>
  </r>
  <r>
    <n v="1002194662"/>
    <s v="UE01"/>
    <d v="2022-03-17T00:00:00"/>
    <d v="1899-12-30T09:50:00"/>
    <s v="012-024-00409740"/>
    <s v="9000801721"/>
    <s v="012-022-00314340"/>
    <n v="2471.56"/>
    <n v="2771.13"/>
    <s v="ZPVN"/>
    <s v="40563325"/>
    <s v="P000032028"/>
    <n v="8002808069"/>
    <n v="1002194662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106"/>
    <x v="106"/>
    <s v="100019455"/>
    <s v="ORDONEZ ISAIAS"/>
    <s v="ZEMU"/>
    <s v="18UE661"/>
    <s v="2"/>
    <s v="Sin Pallet"/>
    <n v="0"/>
    <n v="0"/>
    <x v="0"/>
    <n v="27120"/>
    <n v="18040"/>
    <n v="9080"/>
    <n v="54"/>
    <m/>
    <x v="104"/>
    <n v="17"/>
    <s v="17"/>
    <n v="18"/>
    <x v="0"/>
    <n v="0.15"/>
    <n v="3"/>
    <s v="LA ARMENIA S.A."/>
  </r>
  <r>
    <n v="1002194656"/>
    <s v="UE01"/>
    <d v="2022-03-17T00:00:00"/>
    <d v="1899-12-30T09:58:00"/>
    <s v="012-024-00409741"/>
    <s v="9000777804"/>
    <s v="013-020-00046025"/>
    <n v="800.21"/>
    <n v="897.21"/>
    <s v="ZPDF"/>
    <s v="70170316"/>
    <s v="0000389350"/>
    <n v="8002808060"/>
    <n v="1002194656"/>
    <s v="15-00001115"/>
    <s v="ARMADURO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</r>
  <r>
    <n v="1002194656"/>
    <s v="UE01"/>
    <d v="2022-03-17T00:00:00"/>
    <d v="1899-12-30T09:58:00"/>
    <s v="012-024-00409742"/>
    <s v="9000779397"/>
    <s v="013-020-00046182"/>
    <n v="728.11"/>
    <n v="816.36"/>
    <s v="ZPDF"/>
    <s v="70170700"/>
    <s v="0000389351"/>
    <n v="8002808061"/>
    <n v="1002194656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</r>
  <r>
    <n v="1002194656"/>
    <s v="UE01"/>
    <d v="2022-03-17T00:00:00"/>
    <d v="1899-12-30T09:58:00"/>
    <s v="012-024-00409743"/>
    <s v="9000801724"/>
    <s v="012-022-00314341"/>
    <n v="1631.16"/>
    <n v="1828.87"/>
    <s v="ZPVN"/>
    <s v="40563195"/>
    <s v="0000389352"/>
    <n v="8002808059"/>
    <n v="1002194656"/>
    <s v="15-00001123"/>
    <s v="SELVALEGRE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s v="18UE731"/>
    <s v="1"/>
    <s v="Con Pallet"/>
    <n v="0.05"/>
    <n v="12"/>
    <x v="0"/>
    <n v="17618.332999999999"/>
    <n v="12035"/>
    <n v="5583.3329999999996"/>
    <n v="38.4"/>
    <m/>
    <x v="119"/>
    <n v="17"/>
    <s v="17"/>
    <n v="12"/>
    <x v="0"/>
    <n v="0.16"/>
    <n v="3.1999999999999997"/>
    <s v="LIDENORTI S.A."/>
  </r>
  <r>
    <n v="1002194691"/>
    <s v="UE01"/>
    <d v="2022-03-17T00:00:00"/>
    <d v="1899-12-30T10:04:00"/>
    <s v="012-024-00409744"/>
    <s v="9000801725"/>
    <s v="012-022-00314342"/>
    <n v="4316.3999999999996"/>
    <n v="4839.58"/>
    <s v="ZPVN"/>
    <s v="40563313"/>
    <s v="P000032020"/>
    <n v="8002808098"/>
    <n v="1002194691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50"/>
    <n v="33080"/>
    <n v="17570"/>
    <n v="488.4"/>
    <m/>
    <x v="27"/>
    <n v="17"/>
    <s v="17"/>
    <n v="33"/>
    <x v="0"/>
    <n v="0.74"/>
    <n v="14.799999999999999"/>
    <s v="TRANSPORTE PROPIO"/>
  </r>
  <r>
    <n v="1002194632"/>
    <s v="UE01"/>
    <d v="2022-03-17T00:00:00"/>
    <d v="1899-12-30T10:07:00"/>
    <s v="012-024-00409745"/>
    <s v="9000801727"/>
    <s v="012-022-00314343"/>
    <n v="3755.4"/>
    <n v="4210.58"/>
    <s v="ZPVN"/>
    <s v="40562861"/>
    <s v="0000388892"/>
    <n v="8002808026"/>
    <n v="1002194632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s v="18UE625"/>
    <s v="2"/>
    <s v="Sin Pallet"/>
    <n v="0"/>
    <n v="0"/>
    <x v="0"/>
    <n v="50170"/>
    <n v="33100"/>
    <n v="17070"/>
    <n v="620.4"/>
    <m/>
    <x v="8"/>
    <n v="17"/>
    <s v="17"/>
    <n v="33"/>
    <x v="0"/>
    <n v="0.94"/>
    <n v="18.8"/>
    <s v="TRANSPORTE PROPIO"/>
  </r>
  <r>
    <n v="1002194692"/>
    <s v="UE01"/>
    <d v="2022-03-17T00:00:00"/>
    <d v="1899-12-30T10:20:00"/>
    <s v="012-024-00409746"/>
    <s v="9000801730"/>
    <s v="012-022-00314344"/>
    <n v="3106.3"/>
    <n v="3482.81"/>
    <s v="ZPVN"/>
    <s v="40563329"/>
    <s v="P000032031"/>
    <n v="8002808099"/>
    <n v="1002194692"/>
    <s v="15-00001123"/>
    <s v="SELVALEGRE"/>
    <n v="480"/>
    <s v="BOL"/>
    <s v="102140"/>
    <s v="DIMATECO"/>
    <s v="805860"/>
    <s v="ANGEL LUCTO-LATACUNGA"/>
    <s v="LATACUNGA"/>
    <s v="AV. 27 DE FEBRERO"/>
    <s v="OXLATA"/>
    <s v="O-Cotopaxi-Latacunga"/>
    <n v="198"/>
    <x v="2"/>
    <x v="2"/>
    <s v="100019189"/>
    <s v="SIMBAÑA EDWIN"/>
    <s v="ZEMT"/>
    <s v="18UE864"/>
    <s v="2"/>
    <s v="Sin Pallet"/>
    <n v="0"/>
    <n v="0"/>
    <x v="0"/>
    <n v="39080"/>
    <n v="24040"/>
    <n v="15040"/>
    <n v="355.2"/>
    <m/>
    <x v="2"/>
    <n v="17"/>
    <s v="17"/>
    <n v="24"/>
    <x v="0"/>
    <n v="0.74"/>
    <n v="14.799999999999999"/>
    <s v="TRANSPORTE PROPIO"/>
  </r>
  <r>
    <n v="1002194725"/>
    <s v="UE01"/>
    <d v="2022-03-17T00:00:00"/>
    <d v="1899-12-30T10:24:00"/>
    <s v="012-024-00409747"/>
    <s v="9000801732"/>
    <s v="012-022-00314345"/>
    <n v="2484.11"/>
    <n v="2785.2"/>
    <s v="ZPVN"/>
    <s v="40563327"/>
    <s v="P000032030"/>
    <n v="8002808137"/>
    <n v="1002194725"/>
    <s v="15-00001115"/>
    <s v="ARMADURO"/>
    <n v="360"/>
    <s v="BOL"/>
    <s v="101726"/>
    <s v="CONSTRUCCIONES CRANBEGAL"/>
    <s v="810424"/>
    <s v="DEPOSITO MADERAS TORRES"/>
    <s v="ANTONIO ANTE"/>
    <s v="VELAZCO IBARRA"/>
    <s v="OINATA"/>
    <s v="O-Imbabura-Natabuela"/>
    <n v="28.3"/>
    <x v="13"/>
    <x v="13"/>
    <s v="100014839"/>
    <s v="MALDONADO WILZON"/>
    <s v="ZEMU"/>
    <s v="18UE723"/>
    <s v="2"/>
    <s v="Sin Pallet"/>
    <n v="0"/>
    <n v="0"/>
    <x v="0"/>
    <n v="27160"/>
    <n v="18040"/>
    <n v="9120"/>
    <n v="57.6"/>
    <m/>
    <x v="13"/>
    <n v="17"/>
    <s v="17"/>
    <n v="18"/>
    <x v="0"/>
    <n v="0.16"/>
    <n v="3.2"/>
    <s v="ALQUINGA&amp;ALQUINGA"/>
  </r>
  <r>
    <n v="1002194689"/>
    <s v="UE01"/>
    <d v="2022-03-17T00:00:00"/>
    <d v="1899-12-30T10:31:00"/>
    <s v="012-024-00409748"/>
    <s v="9000801748"/>
    <s v="012-022-00314347"/>
    <n v="627"/>
    <n v="703"/>
    <s v="ZPVN"/>
    <s v="40563250"/>
    <s v="P000032017"/>
    <n v="8002808096"/>
    <n v="1002194689"/>
    <s v="15-00001119"/>
    <s v="CAMPEON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13711.061"/>
    <n v="5006.0609999999997"/>
    <n v="8705"/>
    <n v="133"/>
    <m/>
    <x v="52"/>
    <n v="17"/>
    <s v="17"/>
    <n v="5"/>
    <x v="0"/>
    <n v="1.33"/>
    <n v="26.6"/>
    <s v="TRANSPORTE PROPIO"/>
  </r>
  <r>
    <n v="1002194689"/>
    <s v="UE01"/>
    <d v="2022-03-17T00:00:00"/>
    <d v="1899-12-30T10:31:00"/>
    <s v="012-024-00409749"/>
    <s v="9000801745"/>
    <s v="012-022-00314346"/>
    <n v="3651.2"/>
    <n v="4093.75"/>
    <s v="ZPVN"/>
    <s v="40563249"/>
    <s v="P000032016"/>
    <n v="8002808095"/>
    <n v="1002194689"/>
    <s v="15-00001124"/>
    <s v="SELVALEGRE ANTIHUMEDAD"/>
    <n v="5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6738.938999999998"/>
    <n v="28033.938999999998"/>
    <n v="8705"/>
    <n v="744.8"/>
    <m/>
    <x v="52"/>
    <n v="17"/>
    <s v="17"/>
    <n v="28"/>
    <x v="0"/>
    <n v="1.3299999999999998"/>
    <n v="26.599999999999998"/>
    <s v="TRANSPORTE PROPIO"/>
  </r>
  <r>
    <n v="1002194681"/>
    <s v="UE01"/>
    <d v="2022-03-17T00:00:00"/>
    <d v="1899-12-30T10:51:00"/>
    <s v="012-024-00409750"/>
    <s v="9000801833"/>
    <s v="012-022-00314348"/>
    <n v="4192"/>
    <n v="4700.1000000000004"/>
    <s v="ZPVN"/>
    <s v="40563223"/>
    <s v="0000389396"/>
    <n v="8002808088"/>
    <n v="1002194681"/>
    <s v="15-00001123"/>
    <s v="SELVALEGRE"/>
    <n v="640"/>
    <s v="BOL"/>
    <s v="101664"/>
    <s v="ACERIA DEL ECUADOR C.A. ADELCA"/>
    <s v="810556"/>
    <s v="FERROTULCANAZA SANGOLQUI"/>
    <s v="RUMIÑAHUI"/>
    <s v="AV GENERAL RUMIÑAHUI"/>
    <s v="OPSANG"/>
    <s v="O-Pichincha-Sangolqui"/>
    <n v="130"/>
    <x v="103"/>
    <x v="103"/>
    <s v="100015029"/>
    <s v="CUASPA MANUEL"/>
    <s v="ZETT"/>
    <s v="18UE844"/>
    <s v="4"/>
    <s v="Pallet Cortesia"/>
    <n v="0"/>
    <n v="0"/>
    <x v="0"/>
    <n v="50760"/>
    <n v="32050"/>
    <n v="18710"/>
    <n v="345.6"/>
    <m/>
    <x v="101"/>
    <n v="17"/>
    <s v="17"/>
    <n v="32"/>
    <x v="0"/>
    <n v="0.54"/>
    <n v="10.8"/>
    <s v="TRAPSA C.A."/>
  </r>
  <r>
    <n v="1002194722"/>
    <s v="UE01"/>
    <d v="2022-03-17T00:00:00"/>
    <d v="1899-12-30T11:06:00"/>
    <s v="012-024-00409751"/>
    <s v="9000801836"/>
    <s v="012-022-00314350"/>
    <n v="2144"/>
    <n v="2403.87"/>
    <s v="ZPVN"/>
    <s v="40563359"/>
    <s v="P000032041"/>
    <n v="8002808135"/>
    <n v="1002194722"/>
    <s v="15-00001119"/>
    <s v="CAMPEON ANTIHUMEDAD"/>
    <n v="320"/>
    <s v="BOL"/>
    <s v="101730"/>
    <s v="SOCIEDAD CIVIL Y COMERCIAL"/>
    <s v="810041"/>
    <s v="FERRYBLOQ TONSUPA"/>
    <s v="ATACAMES"/>
    <s v="VÍA ATACAMES"/>
    <s v="OETONS"/>
    <s v="O-Esmeraldas-Tonsupa"/>
    <m/>
    <x v="122"/>
    <x v="122"/>
    <s v="100014975"/>
    <s v="YEPEZ NESTOR"/>
    <s v="ZETT"/>
    <s v="18UE837"/>
    <s v="2"/>
    <s v="Sin Pallet"/>
    <n v="0"/>
    <n v="0"/>
    <x v="0"/>
    <n v="25334.241999999998"/>
    <n v="16024.242"/>
    <n v="9310"/>
    <n v="352"/>
    <m/>
    <x v="120"/>
    <n v="17"/>
    <s v="17"/>
    <n v="16"/>
    <x v="0"/>
    <n v="1.1000000000000001"/>
    <n v="22"/>
    <s v="TRANSPORTE PROPIO"/>
  </r>
  <r>
    <n v="1002194722"/>
    <s v="UE01"/>
    <d v="2022-03-17T00:00:00"/>
    <d v="1899-12-30T11:06:00"/>
    <s v="012-024-00409752"/>
    <s v="9000801835"/>
    <s v="012-022-00314349"/>
    <n v="2366.4"/>
    <n v="2653.23"/>
    <s v="ZPVN"/>
    <s v="40563358"/>
    <s v="P000032040"/>
    <n v="8002808134"/>
    <n v="1002194722"/>
    <s v="15-00001124"/>
    <s v="SELVALEGRE ANTIHUMEDAD"/>
    <n v="34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26335.758000000002"/>
    <n v="17025.758000000002"/>
    <n v="9310"/>
    <n v="374"/>
    <m/>
    <x v="120"/>
    <n v="17"/>
    <s v="17"/>
    <n v="17"/>
    <x v="0"/>
    <n v="1.1000000000000001"/>
    <n v="22"/>
    <s v="TRANSPORTE PROPIO"/>
  </r>
  <r>
    <n v="1002194723"/>
    <s v="UE01"/>
    <d v="2022-03-17T00:00:00"/>
    <d v="1899-12-30T11:12:00"/>
    <s v="012-024-00409753"/>
    <s v="9000801839"/>
    <s v="012-022-00314351"/>
    <n v="4422.3999999999996"/>
    <n v="4958.43"/>
    <s v="ZPVN"/>
    <s v="40563364"/>
    <s v="P000032044"/>
    <n v="8002808136"/>
    <n v="1002194723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s v="18UE952"/>
    <s v="1"/>
    <s v="Con Pallet"/>
    <n v="0.05"/>
    <n v="32"/>
    <x v="0"/>
    <n v="49600"/>
    <n v="32070"/>
    <n v="17530"/>
    <n v="537.6"/>
    <m/>
    <x v="121"/>
    <n v="17"/>
    <s v="17"/>
    <n v="32"/>
    <x v="0"/>
    <n v="0.84000000000000008"/>
    <n v="16.8"/>
    <s v="LIDENORTI S.A."/>
  </r>
  <r>
    <n v="1002194704"/>
    <s v="UE01"/>
    <d v="2022-03-17T00:00:00"/>
    <d v="1899-12-30T11:15:00"/>
    <s v="012-024-00409754"/>
    <s v="9000801841"/>
    <s v="012-022-00314353"/>
    <n v="528"/>
    <n v="592"/>
    <s v="ZPVN"/>
    <s v="40563322"/>
    <s v="0000389493"/>
    <n v="8002808114"/>
    <n v="1002194704"/>
    <s v="15-00001119"/>
    <s v="CAMPEON ANTIHUMEDAD"/>
    <n v="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24"/>
    <x v="124"/>
    <s v="100015005"/>
    <s v="QUITO LUIS"/>
    <s v="ZEMU"/>
    <s v="18UE398"/>
    <s v="2"/>
    <s v="Sin Pallet"/>
    <n v="0"/>
    <n v="0"/>
    <x v="0"/>
    <n v="8559.4439999999995"/>
    <n v="4004.444"/>
    <n v="4555"/>
    <n v="56.8"/>
    <m/>
    <x v="122"/>
    <n v="17"/>
    <s v="17"/>
    <n v="4"/>
    <x v="0"/>
    <n v="0.71"/>
    <n v="14.2"/>
    <s v="LIDENORTI S.A."/>
  </r>
  <r>
    <n v="1002194704"/>
    <s v="UE01"/>
    <d v="2022-03-17T00:00:00"/>
    <d v="1899-12-30T11:15:00"/>
    <s v="012-024-00409755"/>
    <s v="9000801840"/>
    <s v="012-022-00314352"/>
    <n v="1892.8"/>
    <n v="2122.2199999999998"/>
    <s v="ZPVN"/>
    <s v="40563322"/>
    <s v="0000389492"/>
    <n v="8002808115"/>
    <n v="1002194704"/>
    <s v="15-00001124"/>
    <s v="SELVALEGRE ANTIHUMEDAD"/>
    <n v="2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24"/>
    <x v="124"/>
    <s v="100015005"/>
    <s v="QUITO LUIS"/>
    <s v="ZEMU"/>
    <s v="18UE398"/>
    <s v="2"/>
    <s v="Sin Pallet"/>
    <n v="0"/>
    <n v="0"/>
    <x v="0"/>
    <n v="18570.556"/>
    <n v="14015.556"/>
    <n v="4555"/>
    <n v="198.8"/>
    <m/>
    <x v="122"/>
    <n v="17"/>
    <s v="17"/>
    <n v="14"/>
    <x v="0"/>
    <n v="0.71000000000000008"/>
    <n v="14.200000000000001"/>
    <s v="LIDENORTI S.A."/>
  </r>
  <r>
    <n v="1002194735"/>
    <s v="UE01"/>
    <d v="2022-03-17T00:00:00"/>
    <d v="1899-12-30T11:21:00"/>
    <s v="012-024-00409756"/>
    <s v="9000801842"/>
    <s v="012-022-00314354"/>
    <n v="3076.8"/>
    <n v="3449.73"/>
    <s v="ZPVN"/>
    <s v="40563367"/>
    <s v="P000032047"/>
    <n v="8002808147"/>
    <n v="1002194735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5"/>
    <x v="65"/>
    <s v="100014860"/>
    <s v="TANICUCHI LUIS"/>
    <s v="ZEMT"/>
    <s v="18UE350"/>
    <s v="1"/>
    <s v="Con Pallet"/>
    <n v="0.05"/>
    <n v="24"/>
    <x v="0"/>
    <n v="39550"/>
    <n v="24020"/>
    <n v="15530"/>
    <n v="494.4"/>
    <m/>
    <x v="63"/>
    <n v="17"/>
    <s v="17"/>
    <n v="24"/>
    <x v="0"/>
    <n v="1.03"/>
    <n v="20.599999999999998"/>
    <s v="TRANSSJQ S.A."/>
  </r>
  <r>
    <n v="1002194740"/>
    <s v="UE01"/>
    <d v="2022-03-17T00:00:00"/>
    <d v="1899-12-30T11:26:00"/>
    <s v="012-024-00409757"/>
    <s v="9000801846"/>
    <s v="012-022-00314356"/>
    <n v="1564.97"/>
    <n v="1754.66"/>
    <s v="ZPVN"/>
    <s v="40563319"/>
    <s v="P000032025"/>
    <n v="8002808154"/>
    <n v="1002194740"/>
    <s v="15-00001119"/>
    <s v="CAMPEON ANTIHUMEDAD"/>
    <n v="240"/>
    <s v="BOL"/>
    <s v="101627"/>
    <s v="ACEROSCENTER CIA. LTDA."/>
    <s v="802241"/>
    <s v="FERRETERIA ORELLANA"/>
    <s v="ORELLANA"/>
    <s v="AV.ALEJANDO LABAKA-PADAYOS"/>
    <s v="OQELCO"/>
    <s v="O-Orellana-Elcoca"/>
    <m/>
    <x v="103"/>
    <x v="103"/>
    <s v="100019413"/>
    <s v="CASANOVA ROMEL"/>
    <s v="ZEMU"/>
    <s v="18UE843"/>
    <s v="2"/>
    <s v="Sin Pallet"/>
    <n v="0"/>
    <n v="0"/>
    <x v="0"/>
    <n v="16498.332999999999"/>
    <n v="12013.333000000001"/>
    <n v="4485"/>
    <n v="316.8"/>
    <m/>
    <x v="101"/>
    <n v="17"/>
    <s v="17"/>
    <n v="12"/>
    <x v="0"/>
    <n v="1.32"/>
    <n v="26.400000000000002"/>
    <s v="TRAPSA C.A."/>
  </r>
  <r>
    <n v="1002194740"/>
    <s v="UE01"/>
    <d v="2022-03-17T00:00:00"/>
    <d v="1899-12-30T11:26:00"/>
    <s v="012-024-00409758"/>
    <s v="9000801845"/>
    <s v="012-022-00314355"/>
    <n v="814.4"/>
    <n v="913.11"/>
    <s v="ZPVN"/>
    <s v="40563318"/>
    <s v="P000032024"/>
    <n v="8002808155"/>
    <n v="1002194740"/>
    <s v="15-00001124"/>
    <s v="SELVALEGRE ANTIHUMEDAD"/>
    <n v="120"/>
    <s v="BOL"/>
    <s v="101627"/>
    <s v="ACEROSCENTER CIA. LTDA."/>
    <s v="802241"/>
    <s v="FERRETERIA ORELLANA"/>
    <s v="ORELLANA"/>
    <s v="AV.ALEJANDO LABAKA-PADAYOS"/>
    <s v="OQELCO"/>
    <s v="O-Orellana-Elcoca"/>
    <n v="355"/>
    <x v="103"/>
    <x v="103"/>
    <s v="100019413"/>
    <s v="CASANOVA ROMEL"/>
    <s v="ZEMU"/>
    <s v="18UE843"/>
    <s v="2"/>
    <s v="Sin Pallet"/>
    <n v="0"/>
    <n v="0"/>
    <x v="0"/>
    <n v="10491.666999999999"/>
    <n v="6006.6670000000004"/>
    <n v="4485"/>
    <n v="158.4"/>
    <m/>
    <x v="101"/>
    <n v="17"/>
    <s v="17"/>
    <n v="6"/>
    <x v="0"/>
    <n v="1.32"/>
    <n v="26.400000000000002"/>
    <s v="TRAPSA C.A."/>
  </r>
  <r>
    <n v="1002194777"/>
    <s v="UE01"/>
    <d v="2022-03-17T00:00:00"/>
    <d v="1899-12-30T11:32:00"/>
    <s v="012-024-00409759"/>
    <s v=""/>
    <s v=""/>
    <n v="0"/>
    <n v="0"/>
    <s v="ZPRC"/>
    <s v="2500107849"/>
    <s v="P000032036"/>
    <n v="8002808195"/>
    <n v="100219477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s v="18UE391"/>
    <s v="2"/>
    <s v="Sin Pallet"/>
    <n v="0"/>
    <n v="0"/>
    <x v="0"/>
    <n v="27240"/>
    <n v="18030"/>
    <n v="9210"/>
    <n v="248.4"/>
    <m/>
    <x v="71"/>
    <n v="17"/>
    <s v="17"/>
    <n v="18"/>
    <x v="0"/>
    <n v="0.69000000000000006"/>
    <n v="13.8"/>
    <s v="TRIMPESAS S.A."/>
  </r>
  <r>
    <n v="1002194700"/>
    <s v="UE01"/>
    <d v="2022-03-17T00:00:00"/>
    <d v="1899-12-30T11:35:00"/>
    <s v="012-024-00409760"/>
    <s v="9000801849"/>
    <s v="012-022-00314358"/>
    <n v="1557.6"/>
    <n v="1746.39"/>
    <s v="ZPVN"/>
    <s v="40563317"/>
    <s v="0000389470"/>
    <n v="8002808110"/>
    <n v="1002194700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m/>
    <x v="77"/>
    <x v="77"/>
    <s v="100014971"/>
    <s v="QUIROZ EDUARDO"/>
    <s v="ZEMT"/>
    <s v="18UE632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</r>
  <r>
    <n v="1002194700"/>
    <s v="UE01"/>
    <d v="2022-03-17T00:00:00"/>
    <d v="1899-12-30T11:35:00"/>
    <s v="012-024-00409761"/>
    <s v="9000801848"/>
    <s v="012-022-00314357"/>
    <n v="1620"/>
    <n v="1816.35"/>
    <s v="ZPVN"/>
    <s v="40563317"/>
    <s v="0000389469"/>
    <n v="8002808109"/>
    <n v="1002194700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77"/>
    <x v="77"/>
    <s v="100014971"/>
    <s v="QUIROZ EDUARDO"/>
    <s v="ZEMT"/>
    <s v="18UE632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</r>
  <r>
    <n v="1002194698"/>
    <s v="UE01"/>
    <d v="2022-03-17T00:00:00"/>
    <d v="1899-12-30T11:40:00"/>
    <s v="012-024-00409762"/>
    <s v="9000801850"/>
    <s v="012-022-00314359"/>
    <n v="4268.8"/>
    <n v="4786.21"/>
    <s v="ZPVN"/>
    <s v="40563147"/>
    <s v="0000389244"/>
    <n v="8002808107"/>
    <n v="1002194698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61"/>
    <x v="61"/>
    <s v="100014844"/>
    <s v="HERNANDEZ CARLOS"/>
    <s v="ZETT"/>
    <s v="18UE321"/>
    <s v="1"/>
    <s v="Con Pallet"/>
    <n v="0.05"/>
    <n v="32"/>
    <x v="0"/>
    <n v="50590"/>
    <n v="32050"/>
    <n v="18540"/>
    <n v="659.2"/>
    <m/>
    <x v="59"/>
    <n v="17"/>
    <s v="17"/>
    <n v="32"/>
    <x v="0"/>
    <n v="1.03"/>
    <n v="20.6"/>
    <s v="J.V. TRANSPREMIUN CIA.LTDA"/>
  </r>
  <r>
    <n v="1002194784"/>
    <s v="UE01"/>
    <d v="2022-03-17T00:00:00"/>
    <d v="1899-12-30T11:49:00"/>
    <s v="012-024-00409763"/>
    <s v="9000801854"/>
    <s v="012-022-00314361"/>
    <n v="2148.58"/>
    <n v="2409"/>
    <s v="ZPVN"/>
    <s v="40563379"/>
    <s v="0000389554"/>
    <n v="8002808204"/>
    <n v="1002194784"/>
    <s v="15-00001115"/>
    <s v="ARMADURO"/>
    <n v="330"/>
    <s v="BOL"/>
    <s v="101576"/>
    <s v="VEGA VEGA FABIAN"/>
    <s v="802173"/>
    <s v="FERROMAX LTGA."/>
    <s v="LATACUNGA"/>
    <s v="AV 5 DE JUNIO S/N Y 10 DE AGOSTO"/>
    <s v="OXLATA"/>
    <s v="O-Cotopaxi-Latacunga"/>
    <m/>
    <x v="62"/>
    <x v="62"/>
    <s v="100014880"/>
    <s v="MALITAXI MARCO"/>
    <s v="ZETT"/>
    <s v="18UE388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</r>
  <r>
    <n v="1002194784"/>
    <s v="UE01"/>
    <d v="2022-03-17T00:00:00"/>
    <d v="1899-12-30T11:49:00"/>
    <s v="012-024-00409764"/>
    <s v="9000801853"/>
    <s v="012-022-00314360"/>
    <n v="2135.58"/>
    <n v="2394.4299999999998"/>
    <s v="ZPVN"/>
    <s v="40563379"/>
    <s v="0000389555"/>
    <n v="8002808203"/>
    <n v="1002194784"/>
    <s v="15-00001123"/>
    <s v="SELVALEGRE"/>
    <n v="330"/>
    <s v="BOL"/>
    <s v="101576"/>
    <s v="VEGA VEGA FABIAN"/>
    <s v="802173"/>
    <s v="FERROMAX LTGA."/>
    <s v="LATACUNGA"/>
    <s v="AV 5 DE JUNIO S/N Y 10 DE AGOSTO"/>
    <s v="OXLATA"/>
    <s v="O-Cotopaxi-Latacunga"/>
    <n v="198"/>
    <x v="62"/>
    <x v="62"/>
    <s v="100014880"/>
    <s v="MALITAXI MARCO"/>
    <s v="ZETT"/>
    <s v="18UE388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</r>
  <r>
    <n v="1002194759"/>
    <s v="UE01"/>
    <d v="2022-03-17T00:00:00"/>
    <d v="1899-12-30T11:53:00"/>
    <s v="012-024-00409765"/>
    <s v="9000801857"/>
    <s v="012-022-00314362"/>
    <n v="3120"/>
    <n v="3498.16"/>
    <s v="ZPVN"/>
    <s v="40563380"/>
    <s v="0000389558"/>
    <n v="8002808175"/>
    <n v="1002194759"/>
    <s v="15-00001123"/>
    <s v="SELVALEGRE"/>
    <n v="4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13"/>
    <x v="113"/>
    <s v="100015003"/>
    <s v="CASTRO MILTON"/>
    <s v="ZEMT"/>
    <s v="18UE745"/>
    <s v="2"/>
    <s v="Sin Pallet"/>
    <n v="0"/>
    <n v="0"/>
    <x v="0"/>
    <n v="37900"/>
    <n v="24020"/>
    <n v="13880"/>
    <n v="432"/>
    <m/>
    <x v="111"/>
    <n v="17"/>
    <s v="17"/>
    <n v="24"/>
    <x v="0"/>
    <n v="0.9"/>
    <n v="18"/>
    <s v="TRANSVOLCA S.A."/>
  </r>
  <r>
    <n v="1002194729"/>
    <s v="UE01"/>
    <d v="2022-03-17T00:00:00"/>
    <d v="1899-12-30T11:57:00"/>
    <s v="012-024-00409766"/>
    <s v="9000801860"/>
    <s v="012-022-00314363"/>
    <n v="4422.3999999999996"/>
    <n v="4958.43"/>
    <s v="ZPVN"/>
    <s v="40563366"/>
    <s v="P000032046"/>
    <n v="8002808141"/>
    <n v="1002194729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9"/>
    <x v="19"/>
    <s v="100019674"/>
    <s v="CHAMBA BRAYAN"/>
    <s v="ZETT"/>
    <s v="18UE583"/>
    <s v="1"/>
    <s v="Con Pallet"/>
    <n v="0.05"/>
    <n v="32"/>
    <x v="0"/>
    <n v="50670"/>
    <n v="32090"/>
    <n v="18580"/>
    <n v="537.6"/>
    <m/>
    <x v="19"/>
    <n v="17"/>
    <s v="17"/>
    <n v="32"/>
    <x v="0"/>
    <n v="0.84000000000000008"/>
    <n v="16.8"/>
    <s v="LIDENORTI S.A."/>
  </r>
  <r>
    <n v="1002194739"/>
    <s v="UE01"/>
    <d v="2022-03-17T00:00:00"/>
    <d v="1899-12-30T11:58:00"/>
    <s v="012-024-00409767"/>
    <s v=""/>
    <s v=""/>
    <n v="0"/>
    <n v="0"/>
    <s v="ZPRC"/>
    <s v="2500107847"/>
    <s v="P000032027"/>
    <n v="8002808152"/>
    <n v="1002194739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m/>
    <x v="79"/>
    <x v="79"/>
    <s v="100016219"/>
    <s v="ALQUINGA FABIAN"/>
    <s v="ZEMT"/>
    <s v="18UE765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</r>
  <r>
    <n v="1002194739"/>
    <s v="UE01"/>
    <d v="2022-03-17T00:00:00"/>
    <d v="1899-12-30T11:58:00"/>
    <s v="012-024-00409768"/>
    <s v=""/>
    <s v=""/>
    <n v="0"/>
    <n v="0"/>
    <s v="ZPRC"/>
    <s v="2500107846"/>
    <s v="P000032026"/>
    <n v="8002808153"/>
    <n v="1002194739"/>
    <s v="15-00001123"/>
    <s v="SELVALEGRE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79"/>
    <x v="79"/>
    <s v="100016219"/>
    <s v="ALQUINGA FABIAN"/>
    <s v="ZEMT"/>
    <s v="18UE765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</r>
  <r>
    <n v="1002194734"/>
    <s v="UE01"/>
    <d v="2022-03-17T00:00:00"/>
    <d v="1899-12-30T12:02:00"/>
    <s v="012-024-00409769"/>
    <s v="9000801863"/>
    <s v="012-022-00314364"/>
    <n v="3292.8"/>
    <n v="3691.91"/>
    <s v="ZPVN"/>
    <s v="40563135"/>
    <s v="0000389233"/>
    <n v="8002808146"/>
    <n v="1002194734"/>
    <s v="15-00001123"/>
    <s v="SELVALEGRE"/>
    <n v="480"/>
    <s v="BOL"/>
    <s v="101695"/>
    <s v="SANDOVAL JORGE"/>
    <s v="802014"/>
    <s v="BODEGA PROPIA ALCANTARILA"/>
    <s v="QUITO"/>
    <s v="BODEGA LAS  ALCANTARILLAS / VIA A Q"/>
    <s v="OPSANA"/>
    <s v="O-Pichincha-Sanantoniodepichi"/>
    <n v="101"/>
    <x v="125"/>
    <x v="125"/>
    <s v="100015198"/>
    <s v="IBUJES JESUS"/>
    <s v="ZEMT"/>
    <s v="18UE511"/>
    <s v="1"/>
    <s v="Con Pallet"/>
    <n v="0.05"/>
    <n v="24"/>
    <x v="0"/>
    <n v="39360"/>
    <n v="24040"/>
    <n v="15320"/>
    <n v="244.8"/>
    <m/>
    <x v="123"/>
    <n v="17"/>
    <s v="17"/>
    <n v="24"/>
    <x v="0"/>
    <n v="0.51"/>
    <n v="10.200000000000001"/>
    <s v="TRAPSA C.A."/>
  </r>
  <r>
    <n v="1002194807"/>
    <s v="UE01"/>
    <d v="2022-03-17T00:00:00"/>
    <d v="1899-12-30T12:06:00"/>
    <s v="012-024-00409770"/>
    <s v="9000801864"/>
    <s v="012-022-00314365"/>
    <n v="3684.91"/>
    <n v="4131.55"/>
    <s v="ZPVN"/>
    <s v="40560039"/>
    <s v="0000388052"/>
    <n v="8002808230"/>
    <n v="1002194807"/>
    <s v="15-00000218"/>
    <s v="MAGNO HE"/>
    <n v="31.69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90"/>
    <n v="31690"/>
    <n v="19500"/>
    <n v="0"/>
    <m/>
    <x v="3"/>
    <n v="17"/>
    <s v="17"/>
    <n v="31.69"/>
    <x v="0"/>
    <n v="0"/>
    <n v="0"/>
    <s v="HORMIANDES"/>
  </r>
  <r>
    <n v="1002194764"/>
    <s v="UE01"/>
    <d v="2022-03-17T00:00:00"/>
    <d v="1899-12-30T12:55:00"/>
    <s v="012-024-00409771"/>
    <s v="9000801876"/>
    <s v="012-022-00314367"/>
    <n v="506.4"/>
    <n v="567.78"/>
    <s v="ZPVN"/>
    <s v="40563343"/>
    <s v="P000032034"/>
    <n v="8002808180"/>
    <n v="1002194764"/>
    <s v="15-00001120"/>
    <s v="CAMPEON"/>
    <n v="80"/>
    <s v="BOL"/>
    <s v="103128"/>
    <s v="LARA PUGA REBECA MARISOL"/>
    <s v="804226"/>
    <s v="EL CONSTRUCTOR PRINCIPAL"/>
    <s v="CAYAMBE"/>
    <s v="NATALIA JARRIN S6-32 Y VENEZUELA"/>
    <s v="OPCAYA"/>
    <s v="O-Pichincha-Cayambe"/>
    <m/>
    <x v="72"/>
    <x v="72"/>
    <s v="100016005"/>
    <s v="POZO EDGAR"/>
    <s v="ZEMT"/>
    <s v="18UE214"/>
    <s v="1"/>
    <s v="Con Pallet"/>
    <n v="0.05"/>
    <n v="4"/>
    <x v="0"/>
    <n v="12161.666999999999"/>
    <n v="4001.6669999999999"/>
    <n v="8160"/>
    <n v="16.8"/>
    <m/>
    <x v="70"/>
    <n v="17"/>
    <s v="17"/>
    <n v="4"/>
    <x v="0"/>
    <n v="0.21000000000000002"/>
    <n v="4.2"/>
    <s v="LIDENORTI S.A."/>
  </r>
  <r>
    <n v="1002194764"/>
    <s v="UE01"/>
    <d v="2022-03-17T00:00:00"/>
    <d v="1899-12-30T12:55:00"/>
    <s v="012-024-00409772"/>
    <s v="9000801875"/>
    <s v="012-022-00314366"/>
    <n v="2760"/>
    <n v="3094.53"/>
    <s v="ZPVN"/>
    <s v="40563344"/>
    <s v="P000032035"/>
    <n v="8002808179"/>
    <n v="1002194764"/>
    <s v="15-00001123"/>
    <s v="SELVALEGRE"/>
    <n v="4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72"/>
    <x v="72"/>
    <s v="100016005"/>
    <s v="POZO EDGAR"/>
    <s v="ZEMT"/>
    <s v="18UE214"/>
    <s v="1"/>
    <s v="Con Pallet"/>
    <n v="0.05"/>
    <n v="20"/>
    <x v="0"/>
    <n v="28168.332999999999"/>
    <n v="20008.332999999999"/>
    <n v="8160"/>
    <n v="84"/>
    <m/>
    <x v="70"/>
    <n v="17"/>
    <s v="17"/>
    <n v="20"/>
    <x v="0"/>
    <n v="0.21"/>
    <n v="4.2"/>
    <s v="LIDENORTI S.A."/>
  </r>
  <r>
    <n v="1002194811"/>
    <s v="UE01"/>
    <d v="2022-03-17T00:00:00"/>
    <d v="1899-12-30T13:01:00"/>
    <s v="012-024-00409773"/>
    <s v="9000801878"/>
    <s v="012-022-00314368"/>
    <n v="4381.67"/>
    <n v="4912.76"/>
    <s v="ZPVN"/>
    <s v="40563357"/>
    <s v="0000389588"/>
    <n v="8002808234"/>
    <n v="1002194811"/>
    <s v="15-00001123"/>
    <s v="SELVALEGRE"/>
    <n v="660"/>
    <s v="BOL"/>
    <s v="101613"/>
    <s v="COMERCIAL MICHELENA S.A."/>
    <s v="810692"/>
    <s v="HORMIGONERA Y FERRETERIA MENA"/>
    <s v="QUITO"/>
    <s v="AV MALDONADO LOTE 066"/>
    <s v="OPCHIL"/>
    <s v="O-Pichincha-Chillogallo"/>
    <n v="128"/>
    <x v="126"/>
    <x v="126"/>
    <s v="100014903"/>
    <s v="BURBANO JUAN"/>
    <s v="ZETT"/>
    <s v="18UE528"/>
    <s v="2"/>
    <s v="Sin Pallet"/>
    <n v="0"/>
    <n v="0"/>
    <x v="0"/>
    <n v="51060"/>
    <n v="33050"/>
    <n v="18010"/>
    <n v="336.6"/>
    <m/>
    <x v="124"/>
    <n v="17"/>
    <s v="17"/>
    <n v="33"/>
    <x v="0"/>
    <n v="0.51"/>
    <n v="10.200000000000001"/>
    <s v="LIDENORTI S.A."/>
  </r>
  <r>
    <n v="1002194752"/>
    <s v="UE01"/>
    <d v="2022-03-17T00:00:00"/>
    <d v="1899-12-30T13:12:00"/>
    <s v="012-024-00409774"/>
    <s v="9000801882"/>
    <s v="012-022-00314369"/>
    <n v="3312"/>
    <n v="3713.44"/>
    <s v="ZPVN"/>
    <s v="40563342"/>
    <s v="P000032033"/>
    <n v="8002808165"/>
    <n v="1002194752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27"/>
    <x v="127"/>
    <s v="100018006"/>
    <s v="HERRERA EDUARDO"/>
    <s v="ZEMT"/>
    <s v="18UE663"/>
    <s v="1"/>
    <s v="Con Pallet"/>
    <n v="0.05"/>
    <n v="24"/>
    <x v="0"/>
    <n v="37420"/>
    <n v="24100"/>
    <n v="13320"/>
    <n v="100.8"/>
    <m/>
    <x v="125"/>
    <n v="17"/>
    <s v="17"/>
    <n v="24"/>
    <x v="0"/>
    <n v="0.21"/>
    <n v="4.2"/>
    <s v="ALQUINGA &amp; ALQUINGA"/>
  </r>
  <r>
    <n v="1002194834"/>
    <s v="UE01"/>
    <d v="2022-03-17T00:00:00"/>
    <d v="1899-12-30T13:13:00"/>
    <s v="012-024-00409775"/>
    <s v=""/>
    <s v=""/>
    <n v="0"/>
    <n v="0"/>
    <s v="ZPRC"/>
    <s v="2500107848"/>
    <s v="0000389499"/>
    <n v="8002808259"/>
    <n v="1002194834"/>
    <s v="15-00001119"/>
    <s v="CAMPEON ANTIHUMEDAD"/>
    <n v="360"/>
    <s v="BOL"/>
    <s v="101487"/>
    <s v="METALHIERRO S.A."/>
    <s v="807566"/>
    <s v="OBRA PUENTES PALANDA"/>
    <s v="PALANDA"/>
    <s v="VIA PRINCIPAL A PALANDA"/>
    <s v="OZPALA"/>
    <s v="O-ZamoraChinchi-Palanda"/>
    <n v="984"/>
    <x v="93"/>
    <x v="93"/>
    <s v="100014969"/>
    <s v="LARGO ANGEL"/>
    <s v="ZEMU"/>
    <s v="18UE606"/>
    <s v="2"/>
    <s v="Sin Pallet"/>
    <n v="0"/>
    <n v="0"/>
    <x v="0"/>
    <n v="27230"/>
    <n v="18000"/>
    <n v="9230"/>
    <n v="1044"/>
    <m/>
    <x v="91"/>
    <n v="17"/>
    <s v="17"/>
    <n v="18"/>
    <x v="0"/>
    <n v="2.9"/>
    <n v="58"/>
    <s v="TRANSSJQ S.A."/>
  </r>
  <r>
    <n v="1002194833"/>
    <s v="UE01"/>
    <d v="2022-03-17T00:00:00"/>
    <d v="1899-12-30T13:15:00"/>
    <s v="012-024-00409776"/>
    <s v="9000801883"/>
    <s v="012-022-00314370"/>
    <n v="2509.1999999999998"/>
    <n v="2813.33"/>
    <s v="ZPVN"/>
    <s v="40563332"/>
    <s v="P000032032"/>
    <n v="8002808258"/>
    <n v="1002194833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65"/>
    <x v="65"/>
    <s v="100014858"/>
    <s v="MORENO MANUEL"/>
    <s v="ZEMU"/>
    <s v="18UE602"/>
    <s v="2"/>
    <s v="Sin Pallet"/>
    <n v="0"/>
    <n v="0"/>
    <x v="0"/>
    <n v="27130"/>
    <n v="18030"/>
    <n v="9100"/>
    <n v="54"/>
    <m/>
    <x v="63"/>
    <n v="17"/>
    <s v="17"/>
    <n v="18"/>
    <x v="0"/>
    <n v="0.15"/>
    <n v="3"/>
    <s v="TRANSSJQ S.A."/>
  </r>
  <r>
    <n v="1002194856"/>
    <s v="UE01"/>
    <d v="2022-03-17T00:00:00"/>
    <d v="1899-12-30T13:16:00"/>
    <s v="012-024-00409777"/>
    <s v="9000801886"/>
    <s v="012-022-00314373"/>
    <n v="1408"/>
    <n v="1578.66"/>
    <s v="ZPVN"/>
    <s v="40563333"/>
    <s v="0000389507"/>
    <n v="8002808287"/>
    <n v="1002194856"/>
    <s v="15-00001115"/>
    <s v="ARMADURO"/>
    <n v="20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s v="18UE730"/>
    <s v="2"/>
    <s v="Sin Pallet"/>
    <n v="0"/>
    <n v="0"/>
    <x v="0"/>
    <n v="13045.556"/>
    <n v="10022.223"/>
    <n v="3023.3330000000001"/>
    <n v="18"/>
    <m/>
    <x v="119"/>
    <n v="17"/>
    <s v="17"/>
    <n v="10"/>
    <x v="0"/>
    <n v="0.09"/>
    <n v="1.8"/>
    <s v="LIDENORTI S.A."/>
  </r>
  <r>
    <n v="1002194856"/>
    <s v="UE01"/>
    <d v="2022-03-17T00:00:00"/>
    <d v="1899-12-30T13:16:00"/>
    <s v="012-024-00409778"/>
    <s v="9000801884"/>
    <s v="012-022-00314371"/>
    <n v="257.60000000000002"/>
    <n v="288.82"/>
    <s v="ZPVN"/>
    <s v="40563333"/>
    <s v="0000389508"/>
    <n v="8002808286"/>
    <n v="1002194856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s v="18UE730"/>
    <s v="2"/>
    <s v="Sin Pallet"/>
    <n v="0"/>
    <n v="0"/>
    <x v="0"/>
    <n v="5027.777"/>
    <n v="2004.444"/>
    <n v="3023.3330000000001"/>
    <n v="3.6"/>
    <m/>
    <x v="119"/>
    <n v="17"/>
    <s v="17"/>
    <n v="2"/>
    <x v="0"/>
    <n v="0.09"/>
    <n v="1.8"/>
    <s v="LIDENORTI S.A."/>
  </r>
  <r>
    <n v="1002194856"/>
    <s v="UE01"/>
    <d v="2022-03-17T00:00:00"/>
    <d v="1899-12-30T13:16:00"/>
    <s v="012-024-00409779"/>
    <s v="9000801885"/>
    <s v="012-022-00314372"/>
    <n v="836.4"/>
    <n v="937.78"/>
    <s v="ZPVN"/>
    <s v="40563333"/>
    <s v="0000389509"/>
    <n v="8002808285"/>
    <n v="1002194856"/>
    <s v="15-00001123"/>
    <s v="SELVALEGRE"/>
    <n v="1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121"/>
    <x v="121"/>
    <s v="100014999"/>
    <s v="TUTILLO SEGUNDO"/>
    <s v="ZEMU"/>
    <s v="18UE730"/>
    <s v="2"/>
    <s v="Sin Pallet"/>
    <n v="0"/>
    <n v="0"/>
    <x v="0"/>
    <n v="9036.6659999999993"/>
    <n v="6013.3329999999996"/>
    <n v="3023.3330000000001"/>
    <n v="10.8"/>
    <m/>
    <x v="119"/>
    <n v="17"/>
    <s v="17"/>
    <n v="6"/>
    <x v="0"/>
    <n v="9.0000000000000011E-2"/>
    <n v="1.8"/>
    <s v="LIDENORTI S.A."/>
  </r>
  <r>
    <n v="1002194815"/>
    <s v="UE01"/>
    <d v="2022-03-17T00:00:00"/>
    <d v="1899-12-30T13:20:00"/>
    <s v="012-024-00409780"/>
    <s v="9000801888"/>
    <s v="012-022-00314374"/>
    <n v="4498.6899999999996"/>
    <n v="5043.96"/>
    <s v="ZPVN"/>
    <s v="40563396"/>
    <s v="P000032056"/>
    <n v="8002808238"/>
    <n v="1002194815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80"/>
    <x v="80"/>
    <s v="10007049"/>
    <s v="ANTAMBA PACHITO IMMY ANTHONY"/>
    <s v="ZETT"/>
    <s v="18UE739"/>
    <s v="2"/>
    <s v="Sin Pallet"/>
    <n v="0"/>
    <n v="0"/>
    <x v="0"/>
    <n v="51600"/>
    <n v="33000"/>
    <n v="18600"/>
    <n v="699.6"/>
    <m/>
    <x v="78"/>
    <n v="17"/>
    <s v="17"/>
    <n v="33"/>
    <x v="0"/>
    <n v="1.06"/>
    <n v="21.2"/>
    <s v="CASTROHERMANOS S.A"/>
  </r>
  <r>
    <n v="1002194861"/>
    <s v="UE01"/>
    <d v="2022-03-17T00:00:00"/>
    <d v="1899-12-30T13:20:00"/>
    <s v="012-024-00409781"/>
    <s v="9000801889"/>
    <s v="012-022-00314375"/>
    <n v="2471.56"/>
    <n v="2771.13"/>
    <s v="ZPVN"/>
    <s v="40563347"/>
    <s v="P000032037"/>
    <n v="8002808293"/>
    <n v="1002194861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21095"/>
    <s v="CUARAN ROMMEL"/>
    <s v="ZEMU"/>
    <s v="18UE697"/>
    <s v="2"/>
    <s v="Sin Pallet"/>
    <n v="0"/>
    <n v="0"/>
    <x v="0"/>
    <n v="27290"/>
    <n v="18090"/>
    <n v="9200"/>
    <n v="54"/>
    <m/>
    <x v="22"/>
    <n v="17"/>
    <s v="17"/>
    <n v="18"/>
    <x v="0"/>
    <n v="0.15"/>
    <n v="3"/>
    <s v="TRANINTAGSA S.A."/>
  </r>
  <r>
    <n v="1002194775"/>
    <s v="UE01"/>
    <d v="2022-03-17T00:00:00"/>
    <d v="1899-12-30T13:23:00"/>
    <s v="012-024-00409782"/>
    <s v="9000801890"/>
    <s v="012-022-00314376"/>
    <n v="3072"/>
    <n v="3444.35"/>
    <s v="ZPVN"/>
    <s v="40563353"/>
    <s v="0000389546"/>
    <n v="8002808193"/>
    <n v="1002194775"/>
    <s v="15-00001119"/>
    <s v="CAMPEON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87"/>
    <x v="87"/>
    <s v="100019494"/>
    <s v="GUERRERO WILSON"/>
    <s v="ZEMT"/>
    <s v="18UE741"/>
    <s v="1"/>
    <s v="Con Pallet"/>
    <n v="0.05"/>
    <n v="24"/>
    <x v="0"/>
    <n v="40670"/>
    <n v="24000"/>
    <n v="16670"/>
    <n v="484.8"/>
    <m/>
    <x v="85"/>
    <n v="17"/>
    <s v="17"/>
    <n v="24"/>
    <x v="0"/>
    <n v="1.01"/>
    <n v="20.2"/>
    <s v="RUTAS COTACACHENSES"/>
  </r>
  <r>
    <n v="1002194825"/>
    <s v="UE01"/>
    <d v="2022-03-17T00:00:00"/>
    <d v="1899-12-30T13:37:00"/>
    <s v="012-024-00409783"/>
    <s v="9000801892"/>
    <s v="012-022-00314377"/>
    <n v="3267.05"/>
    <n v="3663.04"/>
    <s v="ZPVN"/>
    <s v="40563406"/>
    <s v="0000389581"/>
    <n v="8002808248"/>
    <n v="1002194825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11"/>
    <x v="11"/>
    <s v="100014920"/>
    <s v="AMAGUAYA HECTOR"/>
    <s v="ZEMT"/>
    <s v="18UE556"/>
    <s v="1"/>
    <s v="Con Pallet"/>
    <n v="0.05"/>
    <n v="24"/>
    <x v="0"/>
    <n v="40170"/>
    <n v="24020"/>
    <n v="16150"/>
    <n v="456"/>
    <m/>
    <x v="11"/>
    <n v="17"/>
    <s v="17"/>
    <n v="24"/>
    <x v="0"/>
    <n v="0.95"/>
    <n v="19"/>
    <s v="TRAPSA C.A."/>
  </r>
  <r>
    <n v="1002194905"/>
    <s v="UE01"/>
    <d v="2022-03-17T00:00:00"/>
    <d v="1899-12-30T13:41:00"/>
    <s v="012-024-00409784"/>
    <s v="9000801894"/>
    <s v="012-022-00314379"/>
    <n v="836.4"/>
    <n v="937.78"/>
    <s v="ZPVN"/>
    <s v="40563386"/>
    <s v="P000032053"/>
    <n v="8002808350"/>
    <n v="1002194905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m/>
    <x v="14"/>
    <x v="14"/>
    <s v="100020316"/>
    <s v="TROYA DAVID"/>
    <s v="ZEMU"/>
    <s v="18UE644"/>
    <s v="2"/>
    <s v="Sin Pallet"/>
    <n v="0"/>
    <n v="0"/>
    <x v="0"/>
    <n v="10476.666999999999"/>
    <n v="6016.6670000000004"/>
    <n v="4460"/>
    <n v="10.8"/>
    <m/>
    <x v="14"/>
    <n v="17"/>
    <s v="17"/>
    <n v="6"/>
    <x v="0"/>
    <n v="9.0000000000000011E-2"/>
    <n v="1.8"/>
    <s v="OTAVALOTRUCKS S.A."/>
  </r>
  <r>
    <n v="1002194905"/>
    <s v="UE01"/>
    <d v="2022-03-17T00:00:00"/>
    <d v="1899-12-30T13:41:00"/>
    <s v="012-024-00409785"/>
    <s v="9000801893"/>
    <s v="012-022-00314378"/>
    <n v="1656"/>
    <n v="1856.72"/>
    <s v="ZPVN"/>
    <s v="40563385"/>
    <s v="P000032052"/>
    <n v="8002808349"/>
    <n v="1002194905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4"/>
    <x v="14"/>
    <s v="100020316"/>
    <s v="TROYA DAVID"/>
    <s v="ZEMU"/>
    <s v="18UE644"/>
    <s v="2"/>
    <s v="Sin Pallet"/>
    <n v="0"/>
    <n v="0"/>
    <x v="0"/>
    <n v="16493.332999999999"/>
    <n v="12033.333000000001"/>
    <n v="4460"/>
    <n v="21.6"/>
    <m/>
    <x v="14"/>
    <n v="17"/>
    <s v="17"/>
    <n v="12"/>
    <x v="0"/>
    <n v="9.0000000000000011E-2"/>
    <n v="1.8"/>
    <s v="OTAVALOTRUCKS S.A."/>
  </r>
  <r>
    <n v="1002194919"/>
    <s v="UE01"/>
    <d v="2022-03-17T00:00:00"/>
    <d v="1899-12-30T13:43:00"/>
    <s v="012-024-00409786"/>
    <s v="9000801895"/>
    <s v="012-022-00314380"/>
    <n v="3044.83"/>
    <n v="3413.88"/>
    <s v="ZPVN"/>
    <s v="40563393"/>
    <s v="P000032055"/>
    <n v="8002808367"/>
    <n v="1002194919"/>
    <s v="15-00001119"/>
    <s v="CAMPEON ANTIHUMEDAD"/>
    <n v="480"/>
    <s v="BOL"/>
    <s v="101627"/>
    <s v="ACEROSCENTER CIA. LTDA."/>
    <s v="804705"/>
    <s v="LOCAL EL CARMEN"/>
    <s v="EL CARMEN"/>
    <s v="AV CHONE SN Y CALLE 21"/>
    <s v="OMELCA"/>
    <s v="O-Manabi-Elcarmen"/>
    <n v="278"/>
    <x v="28"/>
    <x v="28"/>
    <s v="100019281"/>
    <s v="GRANDA BYRON"/>
    <s v="ZEMT"/>
    <s v="18UE680"/>
    <s v="2"/>
    <s v="Sin Pallet"/>
    <n v="0"/>
    <n v="0"/>
    <x v="0"/>
    <n v="37940"/>
    <n v="24010"/>
    <n v="13930"/>
    <n v="398.4"/>
    <m/>
    <x v="26"/>
    <n v="17"/>
    <s v="17"/>
    <n v="24"/>
    <x v="0"/>
    <n v="0.83"/>
    <n v="16.599999999999998"/>
    <s v="TRIMPESAS S.A."/>
  </r>
  <r>
    <n v="1002194844"/>
    <s v="UE01"/>
    <d v="2022-03-17T00:00:00"/>
    <d v="1899-12-30T14:13:00"/>
    <s v="012-024-00409787"/>
    <s v="9000801898"/>
    <s v="012-022-00314381"/>
    <n v="4358.3999999999996"/>
    <n v="4886.67"/>
    <s v="ZPVN"/>
    <s v="40563387"/>
    <s v="0000389592"/>
    <n v="8002808273"/>
    <n v="1002194844"/>
    <s v="15-00001124"/>
    <s v="SELVALEGRE ANTIHUMEDAD"/>
    <n v="640"/>
    <s v="BOL"/>
    <s v="103111"/>
    <s v="ZURITA YANEZ SANTIAGO ANDREI"/>
    <s v="810601"/>
    <s v="VERA MUÑOZ JOSE LUIS BLOQUERA"/>
    <s v="PORTOVIEJO"/>
    <s v="VIA A MANTA, PASANDO LAS BANDERAS"/>
    <s v="OMPORT"/>
    <s v="O-Manabi-Portoviejo"/>
    <n v="468"/>
    <x v="81"/>
    <x v="81"/>
    <s v="100020170"/>
    <s v="SANTACRUZ WILSON"/>
    <s v="ZETT"/>
    <s v="18UE715"/>
    <s v="1"/>
    <s v="Con Pallet"/>
    <n v="0.05"/>
    <n v="32"/>
    <x v="0"/>
    <n v="49830"/>
    <n v="32040"/>
    <n v="17790"/>
    <n v="736"/>
    <m/>
    <x v="79"/>
    <n v="17"/>
    <s v="17"/>
    <n v="32"/>
    <x v="0"/>
    <n v="1.1499999999999999"/>
    <n v="23"/>
    <s v="LA ARMENIA. S.A."/>
  </r>
  <r>
    <n v="1002194787"/>
    <s v="UE01"/>
    <d v="2022-03-17T00:00:00"/>
    <d v="1899-12-30T14:14:00"/>
    <s v="012-024-00409788"/>
    <s v="9000801899"/>
    <s v="012-022-00314382"/>
    <n v="4416"/>
    <n v="4951.25"/>
    <s v="ZPVN"/>
    <s v="40563326"/>
    <s v="P000032029"/>
    <n v="8002808207"/>
    <n v="1002194787"/>
    <s v="15-00001123"/>
    <s v="SELVALEGRE"/>
    <n v="64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28"/>
    <x v="128"/>
    <s v="100014989"/>
    <s v="CHANDI JAIME"/>
    <s v="ZETT"/>
    <s v="18UE649"/>
    <s v="1"/>
    <s v="Con Pallet"/>
    <n v="0.05"/>
    <n v="32"/>
    <x v="0"/>
    <n v="50590"/>
    <n v="32110"/>
    <n v="18480"/>
    <n v="57.6"/>
    <m/>
    <x v="126"/>
    <n v="17"/>
    <s v="17"/>
    <n v="32"/>
    <x v="0"/>
    <n v="0.09"/>
    <n v="1.8"/>
    <s v="TRIMPESAS S.A."/>
  </r>
  <r>
    <n v="1002194964"/>
    <s v="UE01"/>
    <d v="2022-03-17T00:00:00"/>
    <d v="1899-12-30T14:19:00"/>
    <s v="012-024-00409789"/>
    <s v=""/>
    <s v=""/>
    <n v="0"/>
    <n v="0"/>
    <s v="ZPRC"/>
    <s v="2500107829"/>
    <s v="P000031977"/>
    <n v="8002808425"/>
    <n v="1002194964"/>
    <s v="15-00000218"/>
    <s v="MAGNO HE"/>
    <n v="31.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450"/>
    <n v="31300"/>
    <n v="19150"/>
    <n v="0"/>
    <m/>
    <x v="3"/>
    <n v="17"/>
    <s v="17"/>
    <n v="31.3"/>
    <x v="0"/>
    <n v="0"/>
    <n v="0"/>
    <s v="UNICON"/>
  </r>
  <r>
    <n v="1002194781"/>
    <s v="UE01"/>
    <d v="2022-03-17T00:00:00"/>
    <d v="1899-12-30T14:20:00"/>
    <s v="012-024-00409790"/>
    <s v=""/>
    <s v=""/>
    <n v="0"/>
    <n v="0"/>
    <s v="ZPRC"/>
    <s v="2500107668"/>
    <s v="P000031811"/>
    <n v="8002808199"/>
    <n v="1002194781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280"/>
    <n v="24040"/>
    <n v="14240"/>
    <n v="259.2"/>
    <m/>
    <x v="6"/>
    <n v="17"/>
    <s v="17"/>
    <n v="24"/>
    <x v="0"/>
    <n v="0.53999999999999992"/>
    <n v="10.799999999999999"/>
    <s v="WILLYTRUCK S.A."/>
  </r>
  <r>
    <n v="1002194914"/>
    <s v="UE01"/>
    <d v="2022-03-17T00:00:00"/>
    <d v="1899-12-30T14:22:00"/>
    <s v="012-024-00409791"/>
    <s v="9000801904"/>
    <s v="012-022-00314383"/>
    <n v="3120"/>
    <n v="3498.16"/>
    <s v="ZPVN"/>
    <s v="40563420"/>
    <s v="0000389614"/>
    <n v="8002808360"/>
    <n v="1002194914"/>
    <s v="15-00001119"/>
    <s v="CAMPEON ANTIHUMEDAD"/>
    <n v="480"/>
    <s v="BOL"/>
    <s v="101780"/>
    <s v="MEGAPROFER S.A."/>
    <s v="804086"/>
    <s v="PROFERRETERIA TENA"/>
    <s v="TENA"/>
    <s v="AV. VICTOR SAN MIGUEL"/>
    <s v="ONTENA"/>
    <s v="O-Napo-Tena"/>
    <n v="258"/>
    <x v="95"/>
    <x v="95"/>
    <s v="100014873"/>
    <s v="MEDIAVILLA JULIO"/>
    <s v="ZEMT"/>
    <s v="18UE374"/>
    <s v="1"/>
    <s v="Con Pallet"/>
    <n v="0.05"/>
    <n v="24"/>
    <x v="0"/>
    <n v="39160"/>
    <n v="24040"/>
    <n v="15120"/>
    <n v="432"/>
    <m/>
    <x v="93"/>
    <n v="17"/>
    <s v="17"/>
    <n v="24"/>
    <x v="0"/>
    <n v="0.9"/>
    <n v="18"/>
    <s v="SANJOPAS S.A."/>
  </r>
  <r>
    <n v="1002194904"/>
    <s v="UE01"/>
    <d v="2022-03-17T00:00:00"/>
    <d v="1899-12-30T14:25:00"/>
    <s v="012-024-00409792"/>
    <s v="9000801941"/>
    <s v="012-022-00314385"/>
    <n v="2230.4"/>
    <n v="2500.7399999999998"/>
    <s v="ZPVN"/>
    <s v="40563373"/>
    <s v="P000032051"/>
    <n v="8002808348"/>
    <n v="1002194904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m/>
    <x v="106"/>
    <x v="106"/>
    <s v="100014973"/>
    <s v="CUACES JOSE ANTONIO"/>
    <s v="ZEMU"/>
    <s v="18UE677"/>
    <s v="2"/>
    <s v="Sin Pallet"/>
    <n v="0"/>
    <n v="0"/>
    <x v="0"/>
    <n v="20507.777999999998"/>
    <n v="16017.778"/>
    <n v="4490"/>
    <n v="51.2"/>
    <m/>
    <x v="104"/>
    <n v="17"/>
    <s v="17"/>
    <n v="16"/>
    <x v="0"/>
    <n v="0.16"/>
    <n v="3.2"/>
    <s v="LA ARMENIA S.A."/>
  </r>
  <r>
    <n v="1002194904"/>
    <s v="UE01"/>
    <d v="2022-03-17T00:00:00"/>
    <d v="1899-12-30T14:25:00"/>
    <s v="012-024-00409793"/>
    <s v="9000801940"/>
    <s v="012-022-00314384"/>
    <n v="276"/>
    <n v="309.45"/>
    <s v="ZPVN"/>
    <s v="40563372"/>
    <s v="P000032050"/>
    <n v="8002808347"/>
    <n v="1002194904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s v="18UE677"/>
    <s v="2"/>
    <s v="Sin Pallet"/>
    <n v="0"/>
    <n v="0"/>
    <x v="0"/>
    <n v="6492.2219999999998"/>
    <n v="2002.222"/>
    <n v="4490"/>
    <n v="6.4"/>
    <m/>
    <x v="104"/>
    <n v="17"/>
    <s v="17"/>
    <n v="2"/>
    <x v="0"/>
    <n v="0.16"/>
    <n v="3.2"/>
    <s v="LA ARMENIA S.A."/>
  </r>
  <r>
    <n v="1002194916"/>
    <s v="UE01"/>
    <d v="2022-03-17T00:00:00"/>
    <d v="1899-12-30T14:27:00"/>
    <s v="012-024-00409794"/>
    <s v="9000801945"/>
    <s v="012-022-00314387"/>
    <n v="256.8"/>
    <n v="287.93"/>
    <s v="ZPVN"/>
    <s v="40563335"/>
    <s v="0000389583"/>
    <n v="8002808363"/>
    <n v="1002194916"/>
    <s v="15-00001120"/>
    <s v="CAMPEON"/>
    <n v="40"/>
    <s v="BOL"/>
    <s v="102192"/>
    <s v="GARCIA SAMANIEGO VICTOR MANUEL"/>
    <s v="803054"/>
    <s v="ALTERCONS 2"/>
    <s v="MEJÍA"/>
    <s v="VIA A TAMBILLO"/>
    <s v="OPCUTU"/>
    <s v="O-Pichincha-Cutuglahua"/>
    <m/>
    <x v="21"/>
    <x v="21"/>
    <s v="10000371"/>
    <s v="PERUGACHI MORENO DARWIN SANTIAGO"/>
    <s v="ZEMU"/>
    <s v="18UE634"/>
    <s v="2"/>
    <s v="Sin Pallet"/>
    <n v="0"/>
    <n v="0"/>
    <x v="0"/>
    <n v="6548.3329999999996"/>
    <n v="2003.3330000000001"/>
    <n v="4545"/>
    <n v="20.399999999999999"/>
    <m/>
    <x v="21"/>
    <n v="17"/>
    <s v="17"/>
    <n v="2"/>
    <x v="0"/>
    <n v="0.51"/>
    <n v="10.199999999999999"/>
    <s v="TRIMPESAS S.A."/>
  </r>
  <r>
    <n v="1002194916"/>
    <s v="UE01"/>
    <d v="2022-03-17T00:00:00"/>
    <d v="1899-12-30T14:27:00"/>
    <s v="012-024-00409795"/>
    <s v="9000801944"/>
    <s v="012-022-00314386"/>
    <n v="2217.6"/>
    <n v="2486.39"/>
    <s v="ZPVN"/>
    <s v="40563335"/>
    <s v="0000389584"/>
    <n v="8002808364"/>
    <n v="1002194916"/>
    <s v="15-00001123"/>
    <s v="SELVALEGRE"/>
    <n v="320"/>
    <s v="BOL"/>
    <s v="102192"/>
    <s v="GARCIA SAMANIEGO VICTOR MANUEL"/>
    <s v="803054"/>
    <s v="ALTERCONS 2"/>
    <s v="MEJÍA"/>
    <s v="VIA A TAMBILLO"/>
    <s v="OPCUTU"/>
    <s v="O-Pichincha-Cutuglahua"/>
    <n v="122"/>
    <x v="21"/>
    <x v="21"/>
    <s v="10000371"/>
    <s v="PERUGACHI MORENO DARWIN SANTIAGO"/>
    <s v="ZEMU"/>
    <s v="18UE634"/>
    <s v="2"/>
    <s v="Sin Pallet"/>
    <n v="0"/>
    <n v="0"/>
    <x v="0"/>
    <n v="20571.667000000001"/>
    <n v="16026.666999999999"/>
    <n v="4545"/>
    <n v="163.19999999999999"/>
    <m/>
    <x v="21"/>
    <n v="17"/>
    <s v="17"/>
    <n v="16"/>
    <x v="0"/>
    <n v="0.51"/>
    <n v="10.199999999999999"/>
    <s v="TRIMPESAS S.A."/>
  </r>
  <r>
    <n v="1002194931"/>
    <s v="UE01"/>
    <d v="2022-03-17T00:00:00"/>
    <d v="1899-12-30T14:29:00"/>
    <s v="012-024-00409796"/>
    <s v="9000801946"/>
    <s v="012-022-00314388"/>
    <n v="2138.4"/>
    <n v="2397.59"/>
    <s v="ZPVN"/>
    <s v="40563395"/>
    <s v="0000389573"/>
    <n v="8002808384"/>
    <n v="1002194931"/>
    <s v="15-00001119"/>
    <s v="CAMPEON ANTIHUMEDAD"/>
    <n v="36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6"/>
    <x v="16"/>
    <s v="100014951"/>
    <s v="PEREZ DANILO"/>
    <s v="ZEMU"/>
    <s v="18UE630"/>
    <s v="2"/>
    <s v="Sin Pallet"/>
    <n v="0"/>
    <n v="0"/>
    <x v="0"/>
    <n v="26940"/>
    <n v="18080"/>
    <n v="8860"/>
    <n v="370.8"/>
    <m/>
    <x v="16"/>
    <n v="17"/>
    <s v="17"/>
    <n v="18"/>
    <x v="0"/>
    <n v="1.03"/>
    <n v="20.6"/>
    <s v="LA ARMENIA S.A."/>
  </r>
  <r>
    <n v="1002194929"/>
    <s v="UE01"/>
    <d v="2022-03-17T00:00:00"/>
    <d v="1899-12-30T14:33:00"/>
    <s v="012-024-00409797"/>
    <s v="9000801949"/>
    <s v="012-022-00314390"/>
    <n v="777.6"/>
    <n v="871.85"/>
    <s v="ZPVN"/>
    <s v="40563360"/>
    <s v="0000389533"/>
    <n v="8002808382"/>
    <n v="1002194929"/>
    <s v="15-00001119"/>
    <s v="CAMPEON ANTIHUMEDAD"/>
    <n v="120"/>
    <s v="BOL"/>
    <s v="101747"/>
    <s v="AGUIRRE ULLOA ROSA ISABEL"/>
    <s v="800782"/>
    <s v="FERRETERIA ZUMBA"/>
    <s v="QUEVEDO"/>
    <s v="FERRETERIA ZUMBA / VIA A QUEVEDO"/>
    <s v="ORQUEV"/>
    <s v="O-Losrios-Quevedo"/>
    <m/>
    <x v="36"/>
    <x v="36"/>
    <s v="100014995"/>
    <s v="LLIQUIN MIGUEL ANGEL"/>
    <s v="ZEMU"/>
    <s v="18UE372"/>
    <s v="2"/>
    <s v="Sin Pallet"/>
    <n v="0"/>
    <n v="0"/>
    <x v="0"/>
    <n v="10643.333000000001"/>
    <n v="6003.3329999999996"/>
    <n v="4640"/>
    <n v="123.6"/>
    <m/>
    <x v="34"/>
    <n v="17"/>
    <s v="17"/>
    <n v="6"/>
    <x v="0"/>
    <n v="1.03"/>
    <n v="20.599999999999998"/>
    <s v="TRANINTAGSA S.A."/>
  </r>
  <r>
    <n v="1002194929"/>
    <s v="UE01"/>
    <d v="2022-03-17T00:00:00"/>
    <d v="1899-12-30T14:33:00"/>
    <s v="012-024-00409798"/>
    <s v="9000801948"/>
    <s v="012-022-00314389"/>
    <n v="1617.6"/>
    <n v="1813.66"/>
    <s v="ZPVN"/>
    <s v="40563360"/>
    <s v="0000389534"/>
    <n v="8002808381"/>
    <n v="1002194929"/>
    <s v="15-00001124"/>
    <s v="SELVALEGRE ANTIHUMEDAD"/>
    <n v="240"/>
    <s v="BOL"/>
    <s v="101747"/>
    <s v="AGUIRRE ULLOA ROSA ISABEL"/>
    <s v="800782"/>
    <s v="FERRETERIA ZUMBA"/>
    <s v="QUEVEDO"/>
    <s v="FERRETERIA ZUMBA / VIA A QUEVEDO"/>
    <s v="ORQUEV"/>
    <s v="O-Losrios-Quevedo"/>
    <n v="345"/>
    <x v="36"/>
    <x v="36"/>
    <s v="100014995"/>
    <s v="LLIQUIN MIGUEL ANGEL"/>
    <s v="ZEMU"/>
    <s v="18UE372"/>
    <s v="2"/>
    <s v="Sin Pallet"/>
    <n v="0"/>
    <n v="0"/>
    <x v="0"/>
    <n v="16646.667000000001"/>
    <n v="12006.666999999999"/>
    <n v="4640"/>
    <n v="247.2"/>
    <m/>
    <x v="34"/>
    <n v="17"/>
    <s v="17"/>
    <n v="12"/>
    <x v="0"/>
    <n v="1.03"/>
    <n v="20.599999999999998"/>
    <s v="TRANINTAGSA S.A."/>
  </r>
  <r>
    <n v="1002194902"/>
    <s v="UE01"/>
    <d v="2022-03-17T00:00:00"/>
    <d v="1899-12-30T14:35:00"/>
    <s v="012-024-00409799"/>
    <s v="9000801952"/>
    <s v="012-022-00314391"/>
    <n v="2487.6"/>
    <n v="2789.11"/>
    <s v="ZPVN"/>
    <s v="40563341"/>
    <s v="0000389517"/>
    <n v="8002808345"/>
    <n v="1002194902"/>
    <s v="15-00000181"/>
    <s v="ARMADURO ANTIHUMEDAD"/>
    <n v="360"/>
    <s v="BOL"/>
    <s v="104071"/>
    <s v="POSTESAD PREFABRICADOS DE"/>
    <s v="810894"/>
    <s v="BODEGA POSTESAD"/>
    <s v="SANTO DOMINGO"/>
    <s v="KM 24 VIA QUININDE MARGEN IZQUIERDO"/>
    <s v="OJVALL"/>
    <s v="O-Santodomingo -Vallehermoso"/>
    <n v="233"/>
    <x v="107"/>
    <x v="107"/>
    <s v="10000354"/>
    <s v="HARO HARO JORDAN JOSUE"/>
    <s v="ZEMU"/>
    <s v="18UE653"/>
    <s v="2"/>
    <s v="Sin Pallet"/>
    <n v="0"/>
    <n v="0"/>
    <x v="0"/>
    <n v="27140"/>
    <n v="18040"/>
    <n v="9100"/>
    <n v="288"/>
    <m/>
    <x v="105"/>
    <n v="17"/>
    <s v="17"/>
    <n v="18"/>
    <x v="0"/>
    <n v="0.8"/>
    <n v="16"/>
    <s v="TRIMPESAS S.A."/>
  </r>
  <r>
    <n v="1002194969"/>
    <s v="UE01"/>
    <d v="2022-03-17T00:00:00"/>
    <d v="1899-12-30T14:36:00"/>
    <s v="012-024-00409800"/>
    <s v="9000801953"/>
    <s v="012-022-00314392"/>
    <n v="2336.81"/>
    <n v="2620.0500000000002"/>
    <s v="ZPVN"/>
    <s v="40563355"/>
    <s v="0000389525"/>
    <n v="8002808431"/>
    <n v="1002194969"/>
    <s v="15-00001124"/>
    <s v="SELVALEGRE ANTIHUMEDAD"/>
    <n v="360"/>
    <s v="BOL"/>
    <s v="101504"/>
    <s v="MEGAKONS S.A."/>
    <s v="810729"/>
    <s v="FERRETERIA CHASSI LA MANA"/>
    <s v="LA MANÁ"/>
    <s v="CALLE MEDARDO ÁNGEL SILVA Y QUITO"/>
    <s v="OXLAMA"/>
    <s v="O-Cotopaxi-Lamana"/>
    <n v="330"/>
    <x v="129"/>
    <x v="129"/>
    <s v="100014881"/>
    <s v="HARO VICENTE"/>
    <s v="ZEMU"/>
    <s v="18UE736"/>
    <s v="2"/>
    <s v="Sin Pallet"/>
    <n v="0"/>
    <n v="0"/>
    <x v="0"/>
    <n v="27260"/>
    <n v="18000"/>
    <n v="9260"/>
    <n v="478.8"/>
    <m/>
    <x v="127"/>
    <n v="17"/>
    <s v="17"/>
    <n v="18"/>
    <x v="0"/>
    <n v="1.33"/>
    <n v="26.6"/>
    <s v="SANJOPAS S.A."/>
  </r>
  <r>
    <n v="1002194933"/>
    <s v="UE01"/>
    <d v="2022-03-17T00:00:00"/>
    <d v="1899-12-30T14:39:00"/>
    <s v="012-024-00409801"/>
    <s v="9000801954"/>
    <s v="012-022-00314393"/>
    <n v="2209.16"/>
    <n v="2476.9299999999998"/>
    <s v="ZPVN"/>
    <s v="40563427"/>
    <s v="0000389628"/>
    <n v="8002808386"/>
    <n v="1002194933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30"/>
    <x v="130"/>
    <s v="100014950"/>
    <s v="MONTESDEOCA JORGE"/>
    <s v="ZEMU"/>
    <s v="18UE601"/>
    <s v="2"/>
    <s v="Sin Pallet"/>
    <n v="0"/>
    <n v="0"/>
    <x v="0"/>
    <n v="27220"/>
    <n v="18070"/>
    <n v="9150"/>
    <n v="158.4"/>
    <m/>
    <x v="128"/>
    <n v="17"/>
    <s v="17"/>
    <n v="18"/>
    <x v="0"/>
    <n v="0.44"/>
    <n v="8.8000000000000007"/>
    <s v="LIDENORTI S.A."/>
  </r>
  <r>
    <n v="1002194936"/>
    <s v="UE01"/>
    <d v="2022-03-17T00:00:00"/>
    <d v="1899-12-30T14:45:00"/>
    <s v="012-024-00409802"/>
    <s v="9000801955"/>
    <s v="012-022-00314394"/>
    <n v="3144"/>
    <n v="3525.07"/>
    <s v="ZPVN"/>
    <s v="40563383"/>
    <s v="0000389570"/>
    <n v="8002808389"/>
    <n v="1002194936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71"/>
    <x v="71"/>
    <s v="100014863"/>
    <s v="MORAN MAURICIO"/>
    <s v="ZEMT"/>
    <s v="18UE689"/>
    <s v="1"/>
    <s v="Con Pallet"/>
    <n v="0.05"/>
    <n v="24"/>
    <x v="0"/>
    <n v="39750"/>
    <n v="24060"/>
    <n v="15690"/>
    <n v="542.4"/>
    <m/>
    <x v="69"/>
    <n v="17"/>
    <s v="17"/>
    <n v="24"/>
    <x v="0"/>
    <n v="1.1299999999999999"/>
    <n v="22.599999999999998"/>
    <s v="LA ARMENIA S.A."/>
  </r>
  <r>
    <n v="1002194975"/>
    <s v="UE01"/>
    <d v="2022-03-17T00:00:00"/>
    <d v="1899-12-30T14:50:00"/>
    <s v="012-024-00409803"/>
    <s v="9000801956"/>
    <s v="012-022-00314395"/>
    <n v="2494.8000000000002"/>
    <n v="2797.19"/>
    <s v="ZPVN"/>
    <s v="40563402"/>
    <s v="0000389577"/>
    <n v="8002808436"/>
    <n v="1002194975"/>
    <s v="15-00001123"/>
    <s v="SELVALEGRE"/>
    <n v="360"/>
    <s v="BOL"/>
    <s v="101780"/>
    <s v="MEGAPROFER S.A."/>
    <s v="807340"/>
    <s v="ECOFERRETERIA MARIANA DE JESUS"/>
    <s v="RUMIÑAHUI"/>
    <s v="AV. MARIANO DE JESUS 10-74"/>
    <s v="OPSANG"/>
    <s v="O-Pichincha-Sangolqui"/>
    <n v="130"/>
    <x v="131"/>
    <x v="131"/>
    <s v="100020038"/>
    <s v="VIVAS ANDRES"/>
    <s v="ZEMU"/>
    <s v="18UE588"/>
    <s v="2"/>
    <s v="Sin Pallet"/>
    <n v="0"/>
    <n v="0"/>
    <x v="0"/>
    <n v="27240"/>
    <n v="17980"/>
    <n v="9260"/>
    <n v="194.4"/>
    <m/>
    <x v="129"/>
    <n v="17"/>
    <s v="17"/>
    <n v="18"/>
    <x v="0"/>
    <n v="0.54"/>
    <n v="10.8"/>
    <s v="SETRAINCE"/>
  </r>
  <r>
    <n v="1002194965"/>
    <s v="UE01"/>
    <d v="2022-03-17T00:00:00"/>
    <d v="1899-12-30T14:51:00"/>
    <s v="012-024-00409804"/>
    <s v="9000801722"/>
    <s v="013-020-00047716"/>
    <n v="3255.42"/>
    <n v="3650"/>
    <s v="ZPDF"/>
    <s v="70176203"/>
    <s v="0000389543"/>
    <n v="8002808426"/>
    <n v="1002194965"/>
    <s v="15-00001119"/>
    <s v="CAMPEON ANTIHUMEDAD"/>
    <n v="50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4750"/>
    <s v="ESPINOZA QUINTEROS KEVIN EDUARDO"/>
    <s v="ZETT"/>
    <s v="18UE841"/>
    <s v="2"/>
    <s v="Sin Pallet"/>
    <n v="0"/>
    <n v="0"/>
    <x v="0"/>
    <n v="34492.879000000001"/>
    <n v="25037.879000000001"/>
    <n v="9455"/>
    <n v="755"/>
    <m/>
    <x v="130"/>
    <n v="17"/>
    <s v="17"/>
    <n v="25"/>
    <x v="0"/>
    <n v="1.51"/>
    <n v="30.2"/>
    <s v="TRANSPORTE PROPIO"/>
  </r>
  <r>
    <n v="1002194965"/>
    <s v="UE01"/>
    <d v="2022-03-17T00:00:00"/>
    <d v="1899-12-30T14:51:00"/>
    <s v="012-024-00409805"/>
    <s v="9000801723"/>
    <s v="013-020-00047717"/>
    <n v="1082.71"/>
    <n v="1213.95"/>
    <s v="ZPDF"/>
    <s v="70176205"/>
    <s v="0000389544"/>
    <n v="8002808427"/>
    <n v="1002194965"/>
    <s v="15-00001124"/>
    <s v="SELVALEGRE ANTIHUMEDAD"/>
    <n v="1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s v="18UE841"/>
    <s v="2"/>
    <s v="Sin Pallet"/>
    <n v="0"/>
    <n v="0"/>
    <x v="0"/>
    <n v="17467.120999999999"/>
    <n v="8012.1210000000001"/>
    <n v="9455"/>
    <n v="241.6"/>
    <m/>
    <x v="130"/>
    <n v="17"/>
    <s v="17"/>
    <n v="8"/>
    <x v="0"/>
    <n v="1.51"/>
    <n v="30.2"/>
    <s v="TRANSPORTE PROPIO"/>
  </r>
  <r>
    <n v="1002194970"/>
    <s v="UE01"/>
    <d v="2022-03-17T00:00:00"/>
    <d v="1899-12-30T15:04:00"/>
    <s v="012-024-00409806"/>
    <s v="9000801957"/>
    <s v="012-022-00314396"/>
    <n v="2138.4"/>
    <n v="2397.59"/>
    <s v="ZPVN"/>
    <s v="40563430"/>
    <s v="0000389632"/>
    <n v="8002808432"/>
    <n v="1002194970"/>
    <s v="15-00001119"/>
    <s v="CAMPEON ANTIHUMEDAD"/>
    <n v="360"/>
    <s v="BOL"/>
    <s v="101664"/>
    <s v="ACERIA DEL ECUADOR C.A. ADELCA"/>
    <s v="802632"/>
    <s v="ZAMBRANO MANZABA TAYRON LENIN"/>
    <s v="QUEVEDO"/>
    <s v="AV WALTER ANDRADE Y DECIMA ESQUINA"/>
    <s v="ORQUEV"/>
    <s v="O-Losrios-Quevedo"/>
    <n v="345"/>
    <x v="102"/>
    <x v="102"/>
    <s v="100021206"/>
    <s v="OBANDO ADRIAN"/>
    <s v="ZEMU"/>
    <s v="18UE679"/>
    <s v="2"/>
    <s v="Sin Pallet"/>
    <n v="0"/>
    <n v="0"/>
    <x v="0"/>
    <n v="27060"/>
    <n v="18060"/>
    <n v="9000"/>
    <n v="370.8"/>
    <m/>
    <x v="100"/>
    <n v="17"/>
    <s v="17"/>
    <n v="18"/>
    <x v="0"/>
    <n v="1.03"/>
    <n v="20.6"/>
    <s v="LA ARMENIA S.A."/>
  </r>
  <r>
    <n v="1002195029"/>
    <s v="UE01"/>
    <d v="2022-03-17T00:00:00"/>
    <d v="1899-12-30T15:13:00"/>
    <s v="012-024-00409807"/>
    <s v="9000801958"/>
    <s v="012-022-00314397"/>
    <n v="2365.1999999999998"/>
    <n v="2651.87"/>
    <s v="ZPVN"/>
    <s v="40563415"/>
    <s v="0000389607"/>
    <n v="8002808500"/>
    <n v="1002195029"/>
    <s v="15-00001119"/>
    <s v="CAMPEON ANTIHUMEDAD"/>
    <n v="360"/>
    <s v="BOL"/>
    <s v="10002798"/>
    <s v="ENCALADA PELAEZ PATRICIO JAVIER"/>
    <s v="807524"/>
    <s v="BODEGA ENCAFERRE"/>
    <s v="SANTO DOMINGO"/>
    <s v="EUDOMILIO PIEDRA"/>
    <s v="OJELES"/>
    <s v="O-Santodomingo -Elesfuerzo"/>
    <n v="265"/>
    <x v="50"/>
    <x v="50"/>
    <s v="10007864"/>
    <s v="AREVALO AYALA MANUEL ARCESIO"/>
    <s v="ZEMU"/>
    <s v="18UE397"/>
    <s v="2"/>
    <s v="Sin Pallet"/>
    <n v="0"/>
    <n v="0"/>
    <x v="0"/>
    <n v="27220"/>
    <n v="18030"/>
    <n v="9190"/>
    <n v="345.6"/>
    <m/>
    <x v="48"/>
    <n v="17"/>
    <s v="17"/>
    <n v="18"/>
    <x v="0"/>
    <n v="0.96000000000000008"/>
    <n v="19.200000000000003"/>
    <s v="TRIMPESAS S.A."/>
  </r>
  <r>
    <n v="1002194934"/>
    <s v="UE01"/>
    <d v="2022-03-17T00:00:00"/>
    <d v="1899-12-30T15:19:00"/>
    <s v="012-024-00409808"/>
    <s v="9000801832"/>
    <s v="013-020-00047718"/>
    <n v="2432.56"/>
    <n v="2727.4"/>
    <s v="ZPDF"/>
    <s v="70176214"/>
    <s v="0000389586"/>
    <n v="8002808387"/>
    <n v="1002194934"/>
    <s v="15-00001123"/>
    <s v="SELVALEGRE"/>
    <n v="360"/>
    <s v="BOL"/>
    <s v="103008"/>
    <s v="INDUSTRIA ACEROS MONTECRISTI"/>
    <s v="806205"/>
    <s v="FERRETERIA VARELA"/>
    <s v="QUITO"/>
    <s v="ANTONIO HERRERA N26-169 Y SANGURIMA"/>
    <s v="OPBELI"/>
    <s v="O-Pichincha-Belisarioquevedo"/>
    <n v="103"/>
    <x v="133"/>
    <x v="133"/>
    <s v="100014955"/>
    <s v="VELASCO LUIS"/>
    <s v="ZEMU"/>
    <s v="18UE727"/>
    <s v="2"/>
    <s v="Sin Pallet"/>
    <n v="0"/>
    <n v="0"/>
    <x v="0"/>
    <n v="27240"/>
    <n v="18020"/>
    <n v="9220"/>
    <n v="162"/>
    <m/>
    <x v="131"/>
    <n v="17"/>
    <s v="17"/>
    <n v="18"/>
    <x v="0"/>
    <n v="0.45"/>
    <n v="9"/>
    <s v="RUTAS COTACACHENSES S.A."/>
  </r>
  <r>
    <n v="1002195023"/>
    <s v="UE01"/>
    <d v="2022-03-17T00:00:00"/>
    <d v="1899-12-30T15:25:00"/>
    <s v="012-024-00409809"/>
    <s v="9000801963"/>
    <s v="012-022-00314398"/>
    <n v="2390"/>
    <n v="2679.68"/>
    <s v="ZPVN"/>
    <s v="40563392"/>
    <s v="P000032054"/>
    <n v="8002808492"/>
    <n v="1002195023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30"/>
    <n v="9310"/>
    <n v="183.6"/>
    <m/>
    <x v="7"/>
    <n v="17"/>
    <s v="17"/>
    <n v="18"/>
    <x v="0"/>
    <n v="0.51"/>
    <n v="10.199999999999999"/>
    <s v="TRANSPORTE PROPIO"/>
  </r>
  <r>
    <n v="1002195057"/>
    <s v="UE01"/>
    <d v="2022-03-17T00:00:00"/>
    <d v="1899-12-30T15:25:00"/>
    <s v="012-024-00409810"/>
    <s v=""/>
    <s v=""/>
    <n v="0"/>
    <n v="0"/>
    <s v="ZPRC"/>
    <s v="2500107830"/>
    <s v="P000031978"/>
    <n v="8002808529"/>
    <n v="1002195057"/>
    <s v="15-00000218"/>
    <s v="MAGNO HE"/>
    <n v="30.8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7320"/>
    <n v="30890"/>
    <n v="16430"/>
    <n v="0"/>
    <m/>
    <x v="3"/>
    <n v="17"/>
    <s v="17"/>
    <n v="30.89"/>
    <x v="0"/>
    <n v="0"/>
    <n v="0"/>
    <s v="UNICON S.A."/>
  </r>
  <r>
    <n v="1002194983"/>
    <s v="UE01"/>
    <d v="2022-03-17T00:00:00"/>
    <d v="1899-12-30T15:28:00"/>
    <s v="012-024-00409811"/>
    <s v="9000801965"/>
    <s v="012-022-00314399"/>
    <n v="4271.16"/>
    <n v="4788.8500000000004"/>
    <s v="ZPVN"/>
    <s v="40563314"/>
    <s v="P000032021"/>
    <n v="8002808443"/>
    <n v="1002194983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49890"/>
    <n v="32970"/>
    <n v="16920"/>
    <n v="620.4"/>
    <m/>
    <x v="56"/>
    <n v="17"/>
    <s v="17"/>
    <n v="33"/>
    <x v="0"/>
    <n v="0.94"/>
    <n v="18.8"/>
    <s v="TRANSPORTE PROPIO"/>
  </r>
  <r>
    <n v="1002195024"/>
    <s v="UE01"/>
    <d v="2022-03-17T00:00:00"/>
    <d v="1899-12-30T15:30:00"/>
    <s v="012-024-00409812"/>
    <s v="9000801966"/>
    <s v="012-022-00314400"/>
    <n v="3211.2"/>
    <n v="3600.41"/>
    <s v="ZPVN"/>
    <s v="40563451"/>
    <s v="P000032062"/>
    <n v="8002808494"/>
    <n v="1002195024"/>
    <s v="15-00001119"/>
    <s v="CAMPEON ANTIHUMEDAD"/>
    <n v="48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41"/>
    <x v="41"/>
    <s v="100018027"/>
    <s v="CABRERA ALFREDO"/>
    <s v="ZEMT"/>
    <s v="18UE579"/>
    <s v="1"/>
    <s v="Con Pallet"/>
    <n v="0.05"/>
    <n v="24"/>
    <x v="0"/>
    <n v="39170"/>
    <n v="24050"/>
    <n v="15120"/>
    <n v="580.79999999999995"/>
    <m/>
    <x v="39"/>
    <n v="17"/>
    <s v="17"/>
    <n v="24"/>
    <x v="0"/>
    <n v="1.21"/>
    <n v="24.2"/>
    <s v="LIDENORTI S.A."/>
  </r>
  <r>
    <n v="1002195056"/>
    <s v="UE01"/>
    <d v="2022-03-17T00:00:00"/>
    <d v="1899-12-30T15:36:00"/>
    <s v="012-024-00409813"/>
    <s v="9000801968"/>
    <s v="012-022-00314401"/>
    <n v="4549.2"/>
    <n v="5100.59"/>
    <s v="ZPVN"/>
    <s v="40563362"/>
    <s v="P000032042"/>
    <n v="8002808528"/>
    <n v="1002195056"/>
    <s v="15-00001123"/>
    <s v="SELVALEGRE"/>
    <n v="680"/>
    <s v="BOL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19271"/>
    <s v="MANOSALVAS MILTON"/>
    <s v="ZETT"/>
    <s v="18UE590"/>
    <s v="2"/>
    <s v="Sin Pallet"/>
    <n v="0"/>
    <n v="0"/>
    <x v="0"/>
    <n v="50340"/>
    <n v="34080"/>
    <n v="16260"/>
    <n v="360.4"/>
    <m/>
    <x v="0"/>
    <n v="17"/>
    <s v="17"/>
    <n v="34"/>
    <x v="0"/>
    <n v="0.52999999999999992"/>
    <n v="10.6"/>
    <s v="TRANSPORTE PROPIO"/>
  </r>
  <r>
    <n v="1002194935"/>
    <s v="UE01"/>
    <d v="2022-03-17T00:00:00"/>
    <d v="1899-12-30T15:43:00"/>
    <s v="012-024-00409814"/>
    <s v="9000801970"/>
    <s v="012-022-00314402"/>
    <n v="3259.87"/>
    <n v="3654.98"/>
    <s v="ZPVN"/>
    <s v="40563384"/>
    <s v="0000389567"/>
    <n v="8002808388"/>
    <n v="1002194935"/>
    <s v="15-00001123"/>
    <s v="SELVALEGRE"/>
    <n v="48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39"/>
    <x v="39"/>
    <s v="100014935"/>
    <s v="MENDEZ EDMUNDO"/>
    <s v="ZEMT"/>
    <s v="18UE574"/>
    <s v="1"/>
    <s v="Con Pallet"/>
    <n v="0.05"/>
    <n v="24"/>
    <x v="0"/>
    <n v="38690"/>
    <n v="24090"/>
    <n v="14600"/>
    <n v="216"/>
    <m/>
    <x v="37"/>
    <n v="17"/>
    <s v="17"/>
    <n v="24"/>
    <x v="0"/>
    <n v="0.45"/>
    <n v="9"/>
    <s v="TRANSLOBOL S.A."/>
  </r>
  <r>
    <n v="1002195085"/>
    <s v="UE01"/>
    <d v="2022-03-17T00:00:00"/>
    <d v="1899-12-30T15:46:00"/>
    <s v="012-024-00409815"/>
    <s v="9000801973"/>
    <s v="012-022-00314405"/>
    <n v="272.83999999999997"/>
    <n v="305.91000000000003"/>
    <s v="ZPVN"/>
    <s v="40563472"/>
    <s v="0000389701"/>
    <n v="8002808565"/>
    <n v="1002195085"/>
    <s v="15-00001115"/>
    <s v="ARMADURO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5090"/>
    <n v="2006.6669999999999"/>
    <n v="3083.3330000000001"/>
    <n v="13.2"/>
    <m/>
    <x v="23"/>
    <n v="17"/>
    <s v="17"/>
    <n v="2"/>
    <x v="0"/>
    <n v="0.32999999999999996"/>
    <n v="6.6"/>
    <s v="TRANSPORTE PROPIO"/>
  </r>
  <r>
    <n v="1002195085"/>
    <s v="UE01"/>
    <d v="2022-03-17T00:00:00"/>
    <d v="1899-12-30T15:46:00"/>
    <s v="012-024-00409816"/>
    <s v="9000801971"/>
    <s v="012-022-00314403"/>
    <n v="250.27"/>
    <n v="280.60000000000002"/>
    <s v="ZPVN"/>
    <s v="40563472"/>
    <s v="0000389700"/>
    <n v="8002808567"/>
    <n v="1002195085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5089.9989999999998"/>
    <n v="2006.6659999999999"/>
    <n v="3083.3330000000001"/>
    <n v="13.2"/>
    <m/>
    <x v="23"/>
    <n v="17"/>
    <s v="17"/>
    <n v="2"/>
    <x v="0"/>
    <n v="0.32999999999999996"/>
    <n v="6.6"/>
    <s v="TRANSPORTE PROPIO"/>
  </r>
  <r>
    <n v="1002195085"/>
    <s v="UE01"/>
    <d v="2022-03-17T00:00:00"/>
    <d v="1899-12-30T15:46:00"/>
    <s v="012-024-00409817"/>
    <s v="9000801972"/>
    <s v="012-022-00314404"/>
    <n v="1901.59"/>
    <n v="2132.0700000000002"/>
    <s v="ZPVN"/>
    <s v="40563472"/>
    <s v="0000389699"/>
    <n v="8002808566"/>
    <n v="1002195085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7130"/>
    <n v="14046.666999999999"/>
    <n v="3083.3330000000001"/>
    <n v="92.4"/>
    <m/>
    <x v="23"/>
    <n v="17"/>
    <s v="17"/>
    <n v="14"/>
    <x v="0"/>
    <n v="0.33"/>
    <n v="6.6000000000000005"/>
    <s v="TRANSPORTE PROPIO"/>
  </r>
  <r>
    <n v="1002195080"/>
    <s v="UE01"/>
    <d v="2022-03-17T00:00:00"/>
    <d v="1899-12-30T15:50:00"/>
    <s v="012-024-00409818"/>
    <s v="9000777804"/>
    <s v="013-020-00046025"/>
    <n v="1600.43"/>
    <n v="1794.41"/>
    <s v="ZPDF"/>
    <s v="70170316"/>
    <s v="0000389677"/>
    <n v="8002808558"/>
    <n v="1002195080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s v="18UE826"/>
    <s v="1"/>
    <s v="Con Pallet"/>
    <n v="0.05"/>
    <n v="12"/>
    <x v="0"/>
    <n v="17303.332999999999"/>
    <n v="12040"/>
    <n v="5263.3329999999996"/>
    <n v="38.4"/>
    <m/>
    <x v="132"/>
    <n v="17"/>
    <s v="17"/>
    <n v="12"/>
    <x v="0"/>
    <n v="0.16"/>
    <n v="3.1999999999999997"/>
    <s v="LIDENORTI S.A."/>
  </r>
  <r>
    <n v="1002195080"/>
    <s v="UE01"/>
    <d v="2022-03-17T00:00:00"/>
    <d v="1899-12-30T15:50:00"/>
    <s v="012-024-00409819"/>
    <s v="9000780027"/>
    <s v="013-020-00046213"/>
    <n v="242.7"/>
    <n v="272.12"/>
    <s v="ZPDF"/>
    <s v="70170866"/>
    <s v="0000389679"/>
    <n v="8002808559"/>
    <n v="1002195080"/>
    <s v="15-00001120"/>
    <s v="CAMPEON"/>
    <n v="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s v="18UE826"/>
    <s v="1"/>
    <s v="Con Pallet"/>
    <n v="0.05"/>
    <n v="2"/>
    <x v="0"/>
    <n v="7270"/>
    <n v="2006.6669999999999"/>
    <n v="5263.3329999999996"/>
    <n v="6.4"/>
    <m/>
    <x v="132"/>
    <n v="17"/>
    <s v="17"/>
    <n v="2"/>
    <x v="0"/>
    <n v="0.16"/>
    <n v="3.2"/>
    <s v="LIDENORTI S.A."/>
  </r>
  <r>
    <n v="1002195080"/>
    <s v="UE01"/>
    <d v="2022-03-17T00:00:00"/>
    <d v="1899-12-30T15:50:00"/>
    <s v="012-024-00409820"/>
    <s v="9000779397"/>
    <s v="013-020-00046182"/>
    <n v="1213.52"/>
    <n v="1360.61"/>
    <s v="ZPDF"/>
    <s v="70170700"/>
    <s v="0000389678"/>
    <n v="8002808560"/>
    <n v="1002195080"/>
    <s v="15-00001120"/>
    <s v="CAMPEON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10"/>
    <x v="0"/>
    <n v="15296.665999999999"/>
    <n v="10033.333000000001"/>
    <n v="5263.3329999999996"/>
    <n v="32"/>
    <m/>
    <x v="132"/>
    <n v="17"/>
    <s v="17"/>
    <n v="10"/>
    <x v="0"/>
    <n v="0.16"/>
    <n v="3.2"/>
    <s v="LIDENORTI S.A."/>
  </r>
  <r>
    <n v="1002194966"/>
    <s v="UE01"/>
    <d v="2022-03-17T00:00:00"/>
    <d v="1899-12-30T15:57:00"/>
    <s v="012-024-00409821"/>
    <s v="9000801852"/>
    <s v="013-020-00047719"/>
    <n v="4166.9399999999996"/>
    <n v="4672"/>
    <s v="ZPDF"/>
    <s v="70176216"/>
    <s v="0000389605"/>
    <n v="8002808428"/>
    <n v="1002194966"/>
    <s v="15-00001119"/>
    <s v="CAMPEON ANTIHUMEDAD"/>
    <n v="640"/>
    <s v="BOL"/>
    <s v="105068"/>
    <s v="ALEJANDRO CEVALLOS ELIJIO GERMAN"/>
    <s v="806593"/>
    <s v="BODEGA PRINCIPAL"/>
    <s v="LAGO AGRIO"/>
    <s v="BARRIO EL PORTAL"/>
    <s v="OKLAGO"/>
    <s v="O-Sucumbios-Lagoagrio"/>
    <n v="469"/>
    <x v="51"/>
    <x v="51"/>
    <s v="100014928"/>
    <s v="INLAGO RODRIGO"/>
    <s v="ZETT"/>
    <s v="18UE565"/>
    <s v="2"/>
    <s v="Sin Pallet"/>
    <n v="0"/>
    <n v="0"/>
    <x v="0"/>
    <n v="50130"/>
    <n v="32080"/>
    <n v="18050"/>
    <n v="889.6"/>
    <m/>
    <x v="49"/>
    <n v="17"/>
    <s v="17"/>
    <n v="32"/>
    <x v="0"/>
    <n v="1.3900000000000001"/>
    <n v="27.8"/>
    <s v="TRANSCARLONISA"/>
  </r>
  <r>
    <n v="1002195086"/>
    <s v="UE01"/>
    <d v="2022-03-17T00:00:00"/>
    <d v="1899-12-30T16:00:00"/>
    <s v="012-024-00409822"/>
    <s v=""/>
    <s v=""/>
    <n v="0"/>
    <n v="0"/>
    <s v="ZPRC"/>
    <s v="2500107850"/>
    <s v="0000389616"/>
    <n v="8002808568"/>
    <n v="100219508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080"/>
    <n v="32030"/>
    <n v="18050"/>
    <n v="288"/>
    <m/>
    <x v="96"/>
    <n v="17"/>
    <s v="17"/>
    <n v="32"/>
    <x v="0"/>
    <n v="0.45"/>
    <n v="9"/>
    <s v="TRANSPORTE PROPIO"/>
  </r>
  <r>
    <n v="1002195101"/>
    <s v="UE01"/>
    <d v="2022-03-17T00:00:00"/>
    <d v="1899-12-30T16:15:00"/>
    <s v="012-024-00409823"/>
    <s v="9000801982"/>
    <s v="012-022-00314406"/>
    <n v="2484"/>
    <n v="2785.08"/>
    <s v="ZPVN"/>
    <s v="40563473"/>
    <s v="P000032065"/>
    <n v="8002808585"/>
    <n v="1002195101"/>
    <s v="15-00001123"/>
    <s v="SELVALEGRE"/>
    <n v="36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27290"/>
    <n v="18010"/>
    <n v="9280"/>
    <n v="32.4"/>
    <m/>
    <x v="64"/>
    <n v="17"/>
    <s v="17"/>
    <n v="18"/>
    <x v="0"/>
    <n v="0.09"/>
    <n v="1.7999999999999998"/>
    <s v="TRANSVOLCA S.A."/>
  </r>
  <r>
    <n v="1002195079"/>
    <s v="UE01"/>
    <d v="2022-03-17T00:00:00"/>
    <d v="1899-12-30T16:20:00"/>
    <s v="012-024-00409824"/>
    <s v="9000801984"/>
    <s v="012-022-00314408"/>
    <n v="1074.83"/>
    <n v="1205.1099999999999"/>
    <s v="ZPVN"/>
    <s v="40563440"/>
    <s v="P000032061"/>
    <n v="8002808557"/>
    <n v="1002195079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m/>
    <x v="97"/>
    <x v="97"/>
    <s v="100014919"/>
    <s v="GRANDA ANIBAL"/>
    <s v="ZEMT"/>
    <s v="18UE310"/>
    <s v="1"/>
    <s v="Con Pallet"/>
    <n v="0.05"/>
    <n v="8"/>
    <x v="0"/>
    <n v="15755"/>
    <n v="8010"/>
    <n v="7745"/>
    <n v="68.8"/>
    <m/>
    <x v="95"/>
    <n v="17"/>
    <s v="17"/>
    <n v="8"/>
    <x v="0"/>
    <n v="0.43"/>
    <n v="8.6"/>
    <s v="LIDENORTI S.A."/>
  </r>
  <r>
    <n v="1002195079"/>
    <s v="UE01"/>
    <d v="2022-03-17T00:00:00"/>
    <d v="1899-12-30T16:20:00"/>
    <s v="012-024-00409825"/>
    <s v="9000801983"/>
    <s v="012-022-00314407"/>
    <n v="2140.21"/>
    <n v="2399.62"/>
    <s v="ZPVN"/>
    <s v="40563439"/>
    <s v="P000032060"/>
    <n v="8002808556"/>
    <n v="1002195079"/>
    <s v="15-00001123"/>
    <s v="SELVALEGRE"/>
    <n v="320"/>
    <s v="BOL"/>
    <s v="101779"/>
    <s v="SORIA VARGAS VINICIO HERNAN"/>
    <s v="802071"/>
    <s v="BODEGA SORIA"/>
    <s v="QUITO"/>
    <s v="INTEROCEANICA LOTE 7"/>
    <s v="OPPUEM"/>
    <s v="O-Pichincha-Puembo"/>
    <n v="110"/>
    <x v="97"/>
    <x v="97"/>
    <s v="100014919"/>
    <s v="GRANDA ANIBAL"/>
    <s v="ZEMT"/>
    <s v="18UE310"/>
    <s v="1"/>
    <s v="Con Pallet"/>
    <n v="0.05"/>
    <n v="16"/>
    <x v="0"/>
    <n v="23765"/>
    <n v="16020"/>
    <n v="7745"/>
    <n v="137.6"/>
    <m/>
    <x v="95"/>
    <n v="17"/>
    <s v="17"/>
    <n v="16"/>
    <x v="0"/>
    <n v="0.43"/>
    <n v="8.6"/>
    <s v="LIDENORTI S.A."/>
  </r>
  <r>
    <n v="1002194892"/>
    <s v="UE01"/>
    <d v="2022-03-17T00:00:00"/>
    <d v="1899-12-30T16:24:00"/>
    <s v="012-024-00409826"/>
    <s v="9000801986"/>
    <s v="012-022-00314409"/>
    <n v="4514.3999999999996"/>
    <n v="5061.58"/>
    <s v="ZPVN"/>
    <s v="40563346"/>
    <s v="0000389522"/>
    <n v="8002808333"/>
    <n v="1002194892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35"/>
    <x v="135"/>
    <s v="100015055"/>
    <s v="ALQUINGA BYRON"/>
    <s v="ZETT"/>
    <s v="18UE963"/>
    <s v="2"/>
    <s v="Sin Pallet"/>
    <n v="0"/>
    <n v="0"/>
    <x v="0"/>
    <n v="50710"/>
    <n v="33020"/>
    <n v="17690"/>
    <n v="574.20000000000005"/>
    <m/>
    <x v="133"/>
    <n v="17"/>
    <s v="17"/>
    <n v="33"/>
    <x v="0"/>
    <n v="0.87000000000000011"/>
    <n v="17.400000000000002"/>
    <s v="ALQUINGA &amp; ALQUINGA"/>
  </r>
  <r>
    <n v="1002195125"/>
    <s v="UE01"/>
    <d v="2022-03-17T00:00:00"/>
    <d v="1899-12-30T16:34:00"/>
    <s v="012-024-00409827"/>
    <s v="9000801989"/>
    <s v="012-022-00314410"/>
    <n v="4537.37"/>
    <n v="5087.32"/>
    <s v="ZPVN"/>
    <s v="40563417"/>
    <s v="P000032058"/>
    <n v="8002808615"/>
    <n v="1002195125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1120"/>
    <n v="34060"/>
    <n v="17060"/>
    <n v="299.2"/>
    <m/>
    <x v="32"/>
    <n v="17"/>
    <s v="17"/>
    <n v="34"/>
    <x v="0"/>
    <n v="0.44"/>
    <n v="8.7999999999999989"/>
    <s v="TRANSPORTE PROPIO"/>
  </r>
  <r>
    <n v="1002195107"/>
    <s v="UE01"/>
    <d v="2022-03-17T00:00:00"/>
    <d v="1899-12-30T16:36:00"/>
    <s v="012-024-00409828"/>
    <s v="9000801951"/>
    <s v="013-020-00047721"/>
    <n v="1008.64"/>
    <n v="1130.9000000000001"/>
    <s v="ZPDF"/>
    <s v="70176251"/>
    <s v="0000389674"/>
    <n v="8002808591"/>
    <n v="1002195107"/>
    <s v="15-00001119"/>
    <s v="CAMPEON ANTIHUMEDAD"/>
    <n v="160"/>
    <s v="BOL"/>
    <s v="105068"/>
    <s v="ALEJANDRO CEVALLOS ELIJIO GERMAN"/>
    <s v="810511"/>
    <s v="PDV­ BORJA"/>
    <s v="QUIJOS"/>
    <s v="CALLE VICTOR MONTENEGRO"/>
    <s v="ONQUIJ"/>
    <s v="O-Napo-Quijos(Baeza)"/>
    <m/>
    <x v="106"/>
    <x v="106"/>
    <s v="100019455"/>
    <s v="ORDONEZ ISAIAS"/>
    <s v="ZEMU"/>
    <s v="18UE661"/>
    <s v="2"/>
    <s v="Sin Pallet"/>
    <n v="0"/>
    <n v="0"/>
    <x v="0"/>
    <n v="12535.556"/>
    <n v="7995.5559999999996"/>
    <n v="4540"/>
    <n v="100.8"/>
    <m/>
    <x v="104"/>
    <n v="17"/>
    <s v="17"/>
    <n v="8"/>
    <x v="0"/>
    <n v="0.63"/>
    <n v="12.6"/>
    <s v="LA ARMENIA S.A."/>
  </r>
  <r>
    <n v="1002195107"/>
    <s v="UE01"/>
    <d v="2022-03-17T00:00:00"/>
    <d v="1899-12-30T16:36:00"/>
    <s v="012-024-00409829"/>
    <s v="9000801950"/>
    <s v="013-020-00047720"/>
    <n v="1312.02"/>
    <n v="1471.04"/>
    <s v="ZPDF"/>
    <s v="70176253"/>
    <s v="0000389675"/>
    <n v="8002808592"/>
    <n v="1002195107"/>
    <s v="15-00001124"/>
    <s v="SELVALEGRE ANTIHUMEDAD"/>
    <n v="200"/>
    <s v="BOL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9455"/>
    <s v="ORDONEZ ISAIAS"/>
    <s v="ZEMU"/>
    <s v="18UE661"/>
    <s v="2"/>
    <s v="Sin Pallet"/>
    <n v="0"/>
    <n v="0"/>
    <x v="0"/>
    <n v="14534.444"/>
    <n v="9994.4439999999995"/>
    <n v="4540"/>
    <n v="126"/>
    <m/>
    <x v="104"/>
    <n v="17"/>
    <s v="17"/>
    <n v="10"/>
    <x v="0"/>
    <n v="0.63"/>
    <n v="12.6"/>
    <s v="LA ARMENIA S.A."/>
  </r>
  <r>
    <n v="1002195106"/>
    <s v="UE01"/>
    <d v="2022-03-17T00:00:00"/>
    <d v="1899-12-30T16:42:00"/>
    <s v="012-024-00409830"/>
    <s v="9000801995"/>
    <s v="012-022-00314411"/>
    <n v="2545.1999999999998"/>
    <n v="2853.69"/>
    <s v="ZPVN"/>
    <s v="40563459"/>
    <s v="0000389668"/>
    <n v="8002808590"/>
    <n v="1002195106"/>
    <s v="15-00001124"/>
    <s v="SELVALEGRE ANTIHUMEDAD"/>
    <n v="360"/>
    <s v="BOL"/>
    <s v="103526"/>
    <s v="COMPAÑIA ANONIMA DE ACABADOS Y DISE"/>
    <s v="804991"/>
    <s v="URBANIZACION BONA TERRA"/>
    <s v="ESMERALDAS"/>
    <s v="VIA A ATACAMES PASANDO &quot;Y  EL LEON"/>
    <s v="OEESME"/>
    <s v="O-Esmeraldas-Esmeraldas"/>
    <n v="388"/>
    <x v="116"/>
    <x v="116"/>
    <s v="100014941"/>
    <s v="JACOME PAUL"/>
    <s v="ZEMU"/>
    <s v="18UE585"/>
    <s v="2"/>
    <s v="Sin Pallet"/>
    <n v="0"/>
    <n v="0"/>
    <x v="0"/>
    <n v="27000"/>
    <n v="18000"/>
    <n v="9000"/>
    <n v="381.6"/>
    <m/>
    <x v="114"/>
    <n v="17"/>
    <s v="17"/>
    <n v="18"/>
    <x v="0"/>
    <n v="1.06"/>
    <n v="21.200000000000003"/>
    <s v="TRAPSA C.A."/>
  </r>
  <r>
    <n v="1002194895"/>
    <s v="UE01"/>
    <d v="2022-03-17T00:00:00"/>
    <d v="1899-12-30T16:49:00"/>
    <s v="012-024-00409831"/>
    <s v="9000801996"/>
    <s v="012-022-00314412"/>
    <n v="4514.3999999999996"/>
    <n v="5061.58"/>
    <s v="ZPVN"/>
    <s v="40563348"/>
    <s v="0000389523"/>
    <n v="8002808338"/>
    <n v="1002194895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s v="18UE751"/>
    <s v="2"/>
    <s v="Sin Pallet"/>
    <n v="0"/>
    <n v="0"/>
    <x v="0"/>
    <n v="51060"/>
    <n v="33030"/>
    <n v="18030"/>
    <n v="574.20000000000005"/>
    <m/>
    <x v="81"/>
    <n v="17"/>
    <s v="17"/>
    <n v="33"/>
    <x v="0"/>
    <n v="0.87000000000000011"/>
    <n v="17.400000000000002"/>
    <s v="LIDENORTI S.A."/>
  </r>
  <r>
    <n v="1002195110"/>
    <s v="UE01"/>
    <d v="2022-03-17T00:00:00"/>
    <d v="1899-12-30T16:55:00"/>
    <s v="012-024-00409832"/>
    <s v=""/>
    <s v=""/>
    <n v="0"/>
    <n v="0"/>
    <s v="ZPRC"/>
    <s v="2500107852"/>
    <s v="0000389670"/>
    <n v="8002808596"/>
    <n v="1002195110"/>
    <s v="15-00001119"/>
    <s v="CAMPEON ANTIHUMEDAD"/>
    <n v="360"/>
    <s v="BOL"/>
    <s v="101487"/>
    <s v="METALHIERRO S.A."/>
    <s v="809451"/>
    <s v="ALCIVAR CEDEÑO CLARA MARGARITA"/>
    <s v="CHONE"/>
    <s v="AV CARLOS ALBERTO ARAY"/>
    <s v="OMCHON"/>
    <s v="O-Manabi-Chone"/>
    <n v="396"/>
    <x v="13"/>
    <x v="13"/>
    <s v="100014839"/>
    <s v="MALDONADO WILZON"/>
    <s v="ZEMU"/>
    <s v="18UE723"/>
    <s v="2"/>
    <s v="Sin Pallet"/>
    <n v="0"/>
    <n v="0"/>
    <x v="0"/>
    <n v="27190"/>
    <n v="18030"/>
    <n v="9160"/>
    <n v="385.2"/>
    <m/>
    <x v="13"/>
    <n v="17"/>
    <s v="17"/>
    <n v="18"/>
    <x v="0"/>
    <n v="1.07"/>
    <n v="21.4"/>
    <s v="ALQUINGA&amp;ALQUINGA"/>
  </r>
  <r>
    <n v="1002195123"/>
    <s v="UE01"/>
    <d v="2022-03-17T00:00:00"/>
    <d v="1899-12-30T17:00:00"/>
    <s v="012-024-00409833"/>
    <s v="9000801998"/>
    <s v="012-022-00314414"/>
    <n v="1320"/>
    <n v="1479.99"/>
    <s v="ZPVN"/>
    <s v="40563484"/>
    <s v="0000389709"/>
    <n v="8002808611"/>
    <n v="1002195123"/>
    <s v="15-00001119"/>
    <s v="CAMPEON ANTIHUMEDAD"/>
    <n v="200"/>
    <s v="BOL"/>
    <s v="101859"/>
    <s v="CORDERO OROSCO TANIA CAROLA"/>
    <s v="802389"/>
    <s v="SAN LUCAS"/>
    <s v="PEDRO VICENTE MALDONADO"/>
    <s v="CORONEL DONOSO S/N Y ELIAS ESCOBAR"/>
    <s v="OPPEDR"/>
    <s v="O-Pichincha-Pedrovicentemald."/>
    <m/>
    <x v="136"/>
    <x v="136"/>
    <s v="100016550"/>
    <s v="JACOME ARTURO"/>
    <s v="ZEMU"/>
    <s v="18UE627"/>
    <s v="2"/>
    <s v="Sin Pallet"/>
    <n v="0"/>
    <n v="0"/>
    <x v="0"/>
    <n v="14606.111000000001"/>
    <n v="10011.111000000001"/>
    <n v="4595"/>
    <n v="142"/>
    <m/>
    <x v="134"/>
    <n v="17"/>
    <s v="17"/>
    <n v="10"/>
    <x v="0"/>
    <n v="0.71"/>
    <n v="14.2"/>
    <s v="LIDENORTI S.A."/>
  </r>
  <r>
    <n v="1002195123"/>
    <s v="UE01"/>
    <d v="2022-03-17T00:00:00"/>
    <d v="1899-12-30T17:00:00"/>
    <s v="012-024-00409834"/>
    <s v="9000801997"/>
    <s v="012-022-00314413"/>
    <n v="1081.5999999999999"/>
    <n v="1212.69"/>
    <s v="ZPVN"/>
    <s v="40563484"/>
    <s v="0000389708"/>
    <n v="8002808612"/>
    <n v="1002195123"/>
    <s v="15-00001124"/>
    <s v="SELVALEGRE ANTIHUMEDAD"/>
    <n v="1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36"/>
    <x v="136"/>
    <s v="100016550"/>
    <s v="JACOME ARTURO"/>
    <s v="ZEMU"/>
    <s v="18UE627"/>
    <s v="2"/>
    <s v="Sin Pallet"/>
    <n v="0"/>
    <n v="0"/>
    <x v="0"/>
    <n v="12603.888999999999"/>
    <n v="8008.8890000000001"/>
    <n v="4595"/>
    <n v="113.6"/>
    <m/>
    <x v="134"/>
    <n v="17"/>
    <s v="17"/>
    <n v="8"/>
    <x v="0"/>
    <n v="0.71"/>
    <n v="14.2"/>
    <s v="LIDENORTI S.A."/>
  </r>
  <r>
    <n v="1002194909"/>
    <s v="UE01"/>
    <d v="2022-03-17T00:00:00"/>
    <d v="1899-12-30T17:04:00"/>
    <s v="012-024-00409835"/>
    <s v="9000802002"/>
    <s v="012-022-00314415"/>
    <n v="4446.68"/>
    <n v="4985.6400000000003"/>
    <s v="ZPVN"/>
    <s v="40563349"/>
    <s v="0000389537"/>
    <n v="8002808354"/>
    <n v="1002194909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6"/>
    <x v="76"/>
    <s v="100015030"/>
    <s v="CASTRO MARCO"/>
    <s v="ZETT"/>
    <s v="18UE845"/>
    <s v="2"/>
    <s v="Sin Pallet"/>
    <n v="0"/>
    <n v="0"/>
    <x v="0"/>
    <n v="50430"/>
    <n v="33020"/>
    <n v="17410"/>
    <n v="574.20000000000005"/>
    <m/>
    <x v="74"/>
    <n v="17"/>
    <s v="17"/>
    <n v="33"/>
    <x v="0"/>
    <n v="0.87000000000000011"/>
    <n v="17.400000000000002"/>
    <s v="LIDENORTI S.A."/>
  </r>
  <r>
    <n v="1002195167"/>
    <s v="UE01"/>
    <d v="2022-03-17T00:00:00"/>
    <d v="1899-12-30T17:09:00"/>
    <s v="012-024-00409836"/>
    <s v="9000802003"/>
    <s v="012-022-00314416"/>
    <n v="3791.74"/>
    <n v="4251.32"/>
    <s v="ZPVN"/>
    <s v="40563435"/>
    <s v="0000389645"/>
    <n v="8002808668"/>
    <n v="1002195167"/>
    <s v="15-00000218"/>
    <s v="MAGNO HE"/>
    <n v="30.9"/>
    <s v="T"/>
    <s v="10006962"/>
    <s v="ACOSTAHORMIGONES S.A.S"/>
    <s v="810367"/>
    <s v="GRANEL BODEGA PRINCIPAL"/>
    <s v="AMBATO"/>
    <s v="CALLE F Y CALLE 4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300"/>
    <n v="30900"/>
    <n v="19400"/>
    <n v="446.81"/>
    <m/>
    <x v="73"/>
    <n v="17"/>
    <s v="17"/>
    <n v="30.9"/>
    <x v="0"/>
    <n v="14.459870550161813"/>
    <n v="14.459870550161813"/>
    <s v="J.V. TRANSPREMIUN CIA.LTDA"/>
  </r>
  <r>
    <n v="1002195147"/>
    <s v="UE01"/>
    <d v="2022-03-17T00:00:00"/>
    <d v="1899-12-30T17:14:00"/>
    <s v="012-024-00409837"/>
    <s v="9000802005"/>
    <s v="012-022-00314418"/>
    <n v="1070.0999999999999"/>
    <n v="1199.8"/>
    <s v="ZPVN"/>
    <s v="40563485"/>
    <s v="0000389715"/>
    <n v="8002808641"/>
    <n v="1002195147"/>
    <s v="15-00001123"/>
    <s v="SELVALEGRE"/>
    <n v="160"/>
    <s v="BOL"/>
    <s v="101779"/>
    <s v="SORIA VARGAS VINICIO HERNAN"/>
    <s v="802071"/>
    <s v="BODEGA SORIA"/>
    <s v="QUITO"/>
    <s v="INTEROCEANICA LOTE 7"/>
    <s v="OPPUEM"/>
    <s v="O-Pichincha-Puembo"/>
    <m/>
    <x v="121"/>
    <x v="121"/>
    <s v="100014999"/>
    <s v="TUTILLO SEGUNDO"/>
    <s v="ZEMU"/>
    <s v="18UE730"/>
    <s v="2"/>
    <s v="Sin Pallet"/>
    <n v="0"/>
    <n v="0"/>
    <x v="0"/>
    <n v="12535"/>
    <n v="8000"/>
    <n v="4535"/>
    <n v="68.8"/>
    <m/>
    <x v="119"/>
    <n v="17"/>
    <s v="17"/>
    <n v="8"/>
    <x v="0"/>
    <n v="0.43"/>
    <n v="8.6"/>
    <s v="LIDENORTI S.A."/>
  </r>
  <r>
    <n v="1002195147"/>
    <s v="UE01"/>
    <d v="2022-03-17T00:00:00"/>
    <d v="1899-12-30T17:14:00"/>
    <s v="012-024-00409838"/>
    <s v="9000802004"/>
    <s v="012-022-00314417"/>
    <n v="1337.63"/>
    <n v="1499.76"/>
    <s v="ZPVN"/>
    <s v="40563487"/>
    <s v="0000389714"/>
    <n v="8002808642"/>
    <n v="1002195147"/>
    <s v="15-00001123"/>
    <s v="SELVALEGRE"/>
    <n v="200"/>
    <s v="BOL"/>
    <s v="101779"/>
    <s v="SORIA VARGAS VINICIO HERNAN"/>
    <s v="803595"/>
    <s v="OBRA PIFO"/>
    <s v="QUITO"/>
    <s v="GONZALO PIZARRO E IGNACIO JARRIN"/>
    <s v="OPPIFO"/>
    <s v="O-Pichincha-Pifo"/>
    <n v="102"/>
    <x v="121"/>
    <x v="121"/>
    <s v="100014999"/>
    <s v="TUTILLO SEGUNDO"/>
    <s v="ZEMU"/>
    <s v="18UE730"/>
    <s v="2"/>
    <s v="Sin Pallet"/>
    <n v="0"/>
    <n v="0"/>
    <x v="0"/>
    <n v="14535"/>
    <n v="10000"/>
    <n v="4535"/>
    <n v="86"/>
    <m/>
    <x v="119"/>
    <n v="17"/>
    <s v="17"/>
    <n v="10"/>
    <x v="0"/>
    <n v="0.43"/>
    <n v="8.6"/>
    <s v="LIDENORTI S.A."/>
  </r>
  <r>
    <n v="1002195136"/>
    <s v="UE01"/>
    <d v="2022-03-17T00:00:00"/>
    <d v="1899-12-30T17:18:00"/>
    <s v="012-024-00409839"/>
    <s v=""/>
    <s v=""/>
    <n v="0"/>
    <n v="0"/>
    <s v="ZPRC"/>
    <s v="2500107855"/>
    <s v="P000032068"/>
    <n v="8002808630"/>
    <n v="100219513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s v="18UE711"/>
    <s v="2"/>
    <s v="Sin Pallet"/>
    <n v="0"/>
    <n v="0"/>
    <x v="0"/>
    <n v="27140"/>
    <n v="18040"/>
    <n v="9100"/>
    <n v="248.4"/>
    <m/>
    <x v="16"/>
    <n v="17"/>
    <s v="17"/>
    <n v="18"/>
    <x v="0"/>
    <n v="0.69000000000000006"/>
    <n v="13.8"/>
    <s v="LA ARMENIA S.A."/>
  </r>
  <r>
    <n v="1002195121"/>
    <s v="UE01"/>
    <d v="2022-03-17T00:00:00"/>
    <d v="1899-12-30T17:20:00"/>
    <s v="012-024-00409840"/>
    <s v="9000802006"/>
    <s v="012-022-00314419"/>
    <n v="2462.4"/>
    <n v="2760.86"/>
    <s v="ZPVN"/>
    <s v="40563461"/>
    <s v="0000389703"/>
    <n v="8002808609"/>
    <n v="1002195121"/>
    <s v="15-00001124"/>
    <s v="SELVALEGRE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33"/>
    <x v="33"/>
    <s v="10006961"/>
    <s v="CUSHCAGUA SALAZAR JOSE MANUEL"/>
    <s v="ZEMU"/>
    <s v="18UE688"/>
    <s v="2"/>
    <s v="Sin Pallet"/>
    <n v="0"/>
    <n v="0"/>
    <x v="0"/>
    <n v="27000"/>
    <n v="18000"/>
    <n v="9000"/>
    <n v="277.2"/>
    <m/>
    <x v="31"/>
    <n v="17"/>
    <s v="17"/>
    <n v="18"/>
    <x v="0"/>
    <n v="0.77"/>
    <n v="15.399999999999999"/>
    <s v="CIAPRUTE S.A."/>
  </r>
  <r>
    <n v="1002195164"/>
    <s v="UE01"/>
    <d v="2022-03-17T00:00:00"/>
    <d v="1899-12-30T17:26:00"/>
    <s v="012-024-00409841"/>
    <s v="9000802009"/>
    <s v="012-022-00314420"/>
    <n v="4053.36"/>
    <n v="4544.6499999999996"/>
    <s v="ZPVN"/>
    <s v="40563408"/>
    <s v="0000389610"/>
    <n v="8002808664"/>
    <n v="1002195164"/>
    <s v="15-00000218"/>
    <s v="MAGNO HE"/>
    <n v="32.049999999999997"/>
    <s v="T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600"/>
    <n v="32050"/>
    <n v="18550"/>
    <n v="656.38"/>
    <m/>
    <x v="78"/>
    <n v="17"/>
    <s v="17"/>
    <n v="32.049999999999997"/>
    <x v="0"/>
    <n v="20.479875195007804"/>
    <n v="20.479875195007804"/>
    <s v="CASTRO HERMANOS S.A."/>
  </r>
  <r>
    <n v="1002195241"/>
    <s v="UE01"/>
    <d v="2022-03-17T00:00:00"/>
    <d v="1899-12-30T17:27:00"/>
    <s v="012-024-00409842"/>
    <s v="9000802014"/>
    <s v="012-022-00314422"/>
    <n v="1159.54"/>
    <n v="1300.08"/>
    <s v="ZPVN"/>
    <s v="40563426"/>
    <s v="0000389624"/>
    <n v="8002808746"/>
    <n v="1002195241"/>
    <s v="15-00001115"/>
    <s v="ARMADURO"/>
    <n v="18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s v="18UE838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</r>
  <r>
    <n v="1002195241"/>
    <s v="UE01"/>
    <d v="2022-03-17T00:00:00"/>
    <d v="1899-12-30T17:27:00"/>
    <s v="012-024-00409843"/>
    <s v="9000802013"/>
    <s v="012-022-00314421"/>
    <n v="1193.4000000000001"/>
    <n v="1338.05"/>
    <s v="ZPVN"/>
    <s v="40563338"/>
    <s v="0000389535"/>
    <n v="8002808747"/>
    <n v="1002195241"/>
    <s v="15-00001123"/>
    <s v="SELVALEGRE"/>
    <n v="18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</r>
  <r>
    <n v="1002195192"/>
    <s v="UE01"/>
    <d v="2022-03-17T00:00:00"/>
    <d v="1899-12-30T17:30:00"/>
    <s v="012-024-00409844"/>
    <s v="9000802016"/>
    <s v="012-022-00314424"/>
    <n v="1560"/>
    <n v="1749.08"/>
    <s v="ZPVN"/>
    <s v="40563495"/>
    <s v="0000389727"/>
    <n v="8002808694"/>
    <n v="1002195192"/>
    <s v="15-00001119"/>
    <s v="CAMPEON ANTIHUMEDAD"/>
    <n v="240"/>
    <s v="BOL"/>
    <s v="104200"/>
    <s v="TENE RIGCHAG HEIDY DANIELA"/>
    <s v="806180"/>
    <s v="FERRETENE BODEGA PROPIA"/>
    <s v="PASTAZA"/>
    <s v="TENIENTE HUGO ORTIZ"/>
    <s v="OSELPU"/>
    <s v="O-Pastaza-Elpuyo"/>
    <m/>
    <x v="119"/>
    <x v="119"/>
    <s v="100014836"/>
    <s v="PERUGACHI PEDRO"/>
    <s v="ZEMU"/>
    <s v="18UE308"/>
    <s v="2"/>
    <s v="Sin Pallet"/>
    <n v="0"/>
    <n v="0"/>
    <x v="0"/>
    <n v="16568.332999999999"/>
    <n v="12013.333000000001"/>
    <n v="4555"/>
    <n v="259.2"/>
    <m/>
    <x v="117"/>
    <n v="17"/>
    <s v="17"/>
    <n v="12"/>
    <x v="0"/>
    <n v="1.0799999999999998"/>
    <n v="21.599999999999998"/>
    <s v="TRIMPESAS S.A."/>
  </r>
  <r>
    <n v="1002195192"/>
    <s v="UE01"/>
    <d v="2022-03-17T00:00:00"/>
    <d v="1899-12-30T17:30:00"/>
    <s v="012-024-00409845"/>
    <s v="9000802015"/>
    <s v="012-022-00314423"/>
    <n v="811.2"/>
    <n v="909.52"/>
    <s v="ZPVN"/>
    <s v="40563495"/>
    <s v="0000389726"/>
    <n v="8002808695"/>
    <n v="1002195192"/>
    <s v="15-00001124"/>
    <s v="SELVALEGRE ANTIHUMEDAD"/>
    <n v="120"/>
    <s v="BOL"/>
    <s v="104200"/>
    <s v="TENE RIGCHAG HEIDY DANIELA"/>
    <s v="806180"/>
    <s v="FERRETENE BODEGA PROPIA"/>
    <s v="PASTAZA"/>
    <s v="TENIENTE HUGO ORTIZ"/>
    <s v="OSELPU"/>
    <s v="O-Pastaza-Elpuyo"/>
    <n v="337"/>
    <x v="119"/>
    <x v="119"/>
    <s v="100014836"/>
    <s v="PERUGACHI PEDRO"/>
    <s v="ZEMU"/>
    <s v="18UE308"/>
    <s v="2"/>
    <s v="Sin Pallet"/>
    <n v="0"/>
    <n v="0"/>
    <x v="0"/>
    <n v="10561.666999999999"/>
    <n v="6006.6670000000004"/>
    <n v="4555"/>
    <n v="129.6"/>
    <m/>
    <x v="117"/>
    <n v="17"/>
    <s v="17"/>
    <n v="6"/>
    <x v="0"/>
    <n v="1.0799999999999998"/>
    <n v="21.599999999999998"/>
    <s v="TRIMPESAS S.A."/>
  </r>
  <r>
    <n v="1002195124"/>
    <s v="UE01"/>
    <d v="2022-03-17T00:00:00"/>
    <d v="1899-12-30T17:35:00"/>
    <s v="012-024-00409846"/>
    <s v="9000802019"/>
    <s v="012-022-00314426"/>
    <n v="758.84"/>
    <n v="850.82"/>
    <s v="ZPVN"/>
    <s v="40563481"/>
    <s v="P000032067"/>
    <n v="8002808613"/>
    <n v="1002195124"/>
    <s v="15-00001119"/>
    <s v="CAMPEON ANTIHUMEDAD"/>
    <n v="120"/>
    <s v="BOL"/>
    <s v="101627"/>
    <s v="ACEROSCENTER CIA. LTDA."/>
    <s v="803840"/>
    <s v="LOCAL PORTOVIEJO"/>
    <s v="PORTOVIEJO"/>
    <s v="CALLE A EDUCADORES Y AMIGOS"/>
    <s v="OMPORT"/>
    <s v="O-Manabi-Portoviejo"/>
    <m/>
    <x v="39"/>
    <x v="39"/>
    <s v="100014979"/>
    <s v="REALPE RICARDO"/>
    <s v="ZEMU"/>
    <s v="18UE710"/>
    <s v="2"/>
    <s v="Sin Pallet"/>
    <n v="0"/>
    <n v="0"/>
    <x v="0"/>
    <n v="10495"/>
    <n v="6000"/>
    <n v="4495"/>
    <n v="138"/>
    <m/>
    <x v="37"/>
    <n v="17"/>
    <s v="17"/>
    <n v="6"/>
    <x v="0"/>
    <n v="1.1499999999999999"/>
    <n v="23"/>
    <s v="TRANSPIONER S.A."/>
  </r>
  <r>
    <n v="1002195124"/>
    <s v="UE01"/>
    <d v="2022-03-17T00:00:00"/>
    <d v="1899-12-30T17:35:00"/>
    <s v="012-024-00409847"/>
    <s v="9000802018"/>
    <s v="012-022-00314425"/>
    <n v="1579.15"/>
    <n v="1770.56"/>
    <s v="ZPVN"/>
    <s v="40563480"/>
    <s v="P000032066"/>
    <n v="8002808614"/>
    <n v="1002195124"/>
    <s v="15-00001124"/>
    <s v="SELVALEGRE ANTIHUMEDAD"/>
    <n v="240"/>
    <s v="BOL"/>
    <s v="101627"/>
    <s v="ACEROSCENTER CIA. LTDA."/>
    <s v="803840"/>
    <s v="LOCAL PORTOVIEJO"/>
    <s v="PORTOVIEJO"/>
    <s v="CALLE A EDUCADORES Y AMIGO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6495"/>
    <n v="12000"/>
    <n v="4495"/>
    <n v="276"/>
    <m/>
    <x v="37"/>
    <n v="17"/>
    <s v="17"/>
    <n v="12"/>
    <x v="0"/>
    <n v="1.1499999999999999"/>
    <n v="23"/>
    <s v="TRANSPIONER S.A."/>
  </r>
  <r>
    <n v="1002195128"/>
    <s v="UE01"/>
    <d v="2022-03-17T00:00:00"/>
    <d v="1899-12-30T17:44:00"/>
    <s v="012-024-00409848"/>
    <s v="9000802023"/>
    <s v="012-022-00314427"/>
    <n v="2307.6"/>
    <n v="2587.29"/>
    <s v="ZPVN"/>
    <s v="40563390"/>
    <s v="0000389571"/>
    <n v="8002808618"/>
    <n v="1002195128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88"/>
    <x v="88"/>
    <s v="10003590"/>
    <s v="CUAYCAL TACUNGA JORGE ANIBAL"/>
    <s v="ZEMU"/>
    <s v="18UE336"/>
    <s v="2"/>
    <s v="Sin Pallet"/>
    <n v="0"/>
    <n v="0"/>
    <x v="0"/>
    <n v="27050"/>
    <n v="18040"/>
    <n v="9010"/>
    <n v="370.8"/>
    <m/>
    <x v="86"/>
    <n v="17"/>
    <s v="17"/>
    <n v="18"/>
    <x v="0"/>
    <n v="1.03"/>
    <n v="20.6"/>
    <s v="TRANSSJQ S.A."/>
  </r>
  <r>
    <n v="1002195182"/>
    <s v="UE01"/>
    <d v="2022-03-17T00:00:00"/>
    <d v="1899-12-30T17:47:00"/>
    <s v="012-024-00409849"/>
    <s v="9000802026"/>
    <s v="012-022-00314429"/>
    <n v="1560"/>
    <n v="1749.08"/>
    <s v="ZPVN"/>
    <s v="40563502"/>
    <s v="0000389733"/>
    <n v="8002808683"/>
    <n v="1002195182"/>
    <s v="15-00001119"/>
    <s v="CAMPEON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m/>
    <x v="104"/>
    <x v="104"/>
    <s v="100019779"/>
    <s v="BARBA REINALDO"/>
    <s v="ZETT"/>
    <s v="18UE587"/>
    <s v="1"/>
    <s v="Con Pallet"/>
    <n v="0.05"/>
    <n v="12"/>
    <x v="0"/>
    <n v="21267.5"/>
    <n v="12007.5"/>
    <n v="9260"/>
    <n v="216"/>
    <m/>
    <x v="102"/>
    <n v="17"/>
    <s v="17"/>
    <n v="12"/>
    <x v="0"/>
    <n v="0.9"/>
    <n v="18"/>
    <s v="TRANSSJQ S.A."/>
  </r>
  <r>
    <n v="1002195182"/>
    <s v="UE01"/>
    <d v="2022-03-17T00:00:00"/>
    <d v="1899-12-30T17:47:00"/>
    <s v="012-024-00409850"/>
    <s v="9000802025"/>
    <s v="012-022-00314428"/>
    <n v="2708"/>
    <n v="3036.23"/>
    <s v="ZPVN"/>
    <s v="40563502"/>
    <s v="0000389732"/>
    <n v="8002808682"/>
    <n v="1002195182"/>
    <s v="15-00001124"/>
    <s v="SELVALEGRE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04"/>
    <x v="104"/>
    <s v="100019779"/>
    <s v="BARBA REINALDO"/>
    <s v="ZETT"/>
    <s v="18UE587"/>
    <s v="1"/>
    <s v="Con Pallet"/>
    <n v="0.05"/>
    <n v="20"/>
    <x v="0"/>
    <n v="29272.5"/>
    <n v="20012.5"/>
    <n v="9260"/>
    <n v="360"/>
    <m/>
    <x v="102"/>
    <n v="17"/>
    <s v="17"/>
    <n v="20"/>
    <x v="0"/>
    <n v="0.9"/>
    <n v="18"/>
    <s v="TRANSSJQ S.A."/>
  </r>
  <r>
    <n v="1002195168"/>
    <s v="UE01"/>
    <d v="2022-03-17T00:00:00"/>
    <d v="1899-12-30T17:51:00"/>
    <s v="012-024-00409851"/>
    <s v=""/>
    <s v=""/>
    <n v="0"/>
    <n v="0"/>
    <s v="ZPRC"/>
    <s v="2500107342"/>
    <s v="0000389671"/>
    <n v="8002808669"/>
    <n v="1002195168"/>
    <s v="15-00000218"/>
    <s v="MAGNO HE"/>
    <n v="31.36"/>
    <s v="T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0440"/>
    <n v="31360"/>
    <n v="19080"/>
    <n v="642.25"/>
    <m/>
    <x v="78"/>
    <n v="17"/>
    <s v="17"/>
    <n v="31.36"/>
    <x v="0"/>
    <n v="20.479910714285715"/>
    <n v="20.479910714285715"/>
    <s v="CASTRO HERMANOS S.A."/>
  </r>
  <r>
    <n v="1002195237"/>
    <s v="UE01"/>
    <d v="2022-03-17T00:00:00"/>
    <d v="1899-12-30T17:56:00"/>
    <s v="012-024-00409852"/>
    <s v="9000802035"/>
    <s v="012-022-00314430"/>
    <n v="4507.8"/>
    <n v="5054.18"/>
    <s v="ZPVN"/>
    <s v="40563508"/>
    <s v="0000389745"/>
    <n v="8002808743"/>
    <n v="1002195237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70"/>
    <n v="33080"/>
    <n v="17190"/>
    <n v="382.8"/>
    <m/>
    <x v="70"/>
    <n v="17"/>
    <s v="17"/>
    <n v="33"/>
    <x v="0"/>
    <n v="0.58000000000000007"/>
    <n v="11.6"/>
    <s v="LIDENORTI S.A."/>
  </r>
  <r>
    <n v="1002195186"/>
    <s v="UE01"/>
    <d v="2022-03-17T00:00:00"/>
    <d v="1899-12-30T18:15:00"/>
    <s v="012-024-00409853"/>
    <s v=""/>
    <s v=""/>
    <n v="0"/>
    <n v="0"/>
    <s v="ZPRC"/>
    <s v="2500107856"/>
    <s v="0000389719"/>
    <n v="8002808688"/>
    <n v="100219518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08"/>
    <s v="GIACOMETTI CRISTHIAN"/>
    <s v="ZETT"/>
    <s v="18UE683"/>
    <s v="4"/>
    <s v="Pallet Cortesia"/>
    <n v="0"/>
    <n v="0"/>
    <x v="0"/>
    <n v="49500"/>
    <n v="32020"/>
    <n v="17480"/>
    <n v="288"/>
    <m/>
    <x v="69"/>
    <n v="17"/>
    <s v="17"/>
    <n v="32"/>
    <x v="0"/>
    <n v="0.45"/>
    <n v="9"/>
    <s v="LA ARMENIA S.A."/>
  </r>
  <r>
    <n v="1002195190"/>
    <s v="UE01"/>
    <d v="2022-03-17T00:00:00"/>
    <d v="1899-12-30T18:21:00"/>
    <s v="012-024-00409854"/>
    <s v="9000802041"/>
    <s v="012-022-00314431"/>
    <n v="4745.3999999999996"/>
    <n v="5320.58"/>
    <s v="ZPVN"/>
    <s v="40563398"/>
    <s v="0000389575"/>
    <n v="8002808692"/>
    <n v="1002195190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137"/>
    <x v="137"/>
    <s v="100014983"/>
    <s v="GUEVARA DIEGO"/>
    <s v="ZETT"/>
    <s v="18UE624"/>
    <s v="2"/>
    <s v="Sin Pallet"/>
    <n v="0"/>
    <n v="0"/>
    <x v="0"/>
    <n v="50870"/>
    <n v="33100"/>
    <n v="17770"/>
    <n v="125.4"/>
    <m/>
    <x v="135"/>
    <n v="17"/>
    <s v="17"/>
    <n v="33"/>
    <x v="0"/>
    <n v="0.19"/>
    <n v="3.8000000000000003"/>
    <s v="CALDECARGO CIA"/>
  </r>
  <r>
    <n v="1002195248"/>
    <s v="UE01"/>
    <d v="2022-03-17T00:00:00"/>
    <d v="1899-12-30T18:22:00"/>
    <s v="012-024-00409855"/>
    <s v=""/>
    <s v=""/>
    <n v="0"/>
    <n v="0"/>
    <s v="ZPRC"/>
    <s v="2500107857"/>
    <s v="P000032075"/>
    <n v="8002808755"/>
    <n v="1002195248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40"/>
    <n v="18040"/>
    <n v="9200"/>
    <n v="266.39999999999998"/>
    <m/>
    <x v="22"/>
    <n v="17"/>
    <s v="17"/>
    <n v="18"/>
    <x v="0"/>
    <n v="0.74"/>
    <n v="14.799999999999999"/>
    <s v="TRANINTAGSA S.A."/>
  </r>
  <r>
    <n v="1002195183"/>
    <s v="UE01"/>
    <d v="2022-03-17T00:00:00"/>
    <d v="1899-12-30T18:25:00"/>
    <s v="012-024-00409856"/>
    <s v="9000802044"/>
    <s v="012-022-00314432"/>
    <n v="4371.2"/>
    <n v="4901.01"/>
    <s v="ZPVN"/>
    <s v="40563504"/>
    <s v="0000389735"/>
    <n v="8002808684"/>
    <n v="1002195183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67"/>
    <x v="67"/>
    <s v="100016838"/>
    <s v="PASPUEL NIXON"/>
    <s v="ZETT"/>
    <s v="18UE962"/>
    <s v="1"/>
    <s v="Con Pallet"/>
    <n v="0.05"/>
    <n v="32"/>
    <x v="0"/>
    <n v="51030"/>
    <n v="32060"/>
    <n v="18970"/>
    <n v="371.2"/>
    <m/>
    <x v="65"/>
    <n v="17"/>
    <s v="17"/>
    <n v="32"/>
    <x v="0"/>
    <n v="0.57999999999999996"/>
    <n v="11.6"/>
    <s v="TRAPSA C.A."/>
  </r>
  <r>
    <n v="1002195180"/>
    <s v="UE01"/>
    <d v="2022-03-17T00:00:00"/>
    <d v="1899-12-30T18:29:00"/>
    <s v="012-024-00409857"/>
    <s v="9000782703"/>
    <s v="013-020-00046413"/>
    <n v="3190.61"/>
    <n v="3577.33"/>
    <s v="ZPDF"/>
    <s v="70171633"/>
    <s v="0000377168"/>
    <n v="8002808680"/>
    <n v="1002195180"/>
    <s v="15-00000218"/>
    <s v="MAGNO HE"/>
    <n v="32.92"/>
    <s v="T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7643"/>
    <s v="AGUIRRE MILTON"/>
    <s v="ZECI"/>
    <s v="18PCC4185"/>
    <s v="2"/>
    <s v="Sin Pallet"/>
    <n v="0"/>
    <n v="0"/>
    <x v="1"/>
    <n v="52060"/>
    <n v="32920"/>
    <n v="19140"/>
    <n v="0"/>
    <m/>
    <x v="1"/>
    <n v="17"/>
    <s v="17"/>
    <n v="32.92"/>
    <x v="0"/>
    <n v="0"/>
    <n v="0"/>
    <s v="TRANSCONCEM CIA. LTDA."/>
  </r>
  <r>
    <n v="1002195234"/>
    <s v="UE01"/>
    <d v="2022-03-17T00:00:00"/>
    <d v="1899-12-30T18:31:00"/>
    <s v="012-024-00409858"/>
    <s v="9000802045"/>
    <s v="012-022-00314433"/>
    <n v="2880"/>
    <n v="3229.07"/>
    <s v="ZPVN"/>
    <s v="40563513"/>
    <s v="0000389749"/>
    <n v="8002808740"/>
    <n v="1002195234"/>
    <s v="15-00001119"/>
    <s v="CAMPEON ANTIHUMEDAD"/>
    <n v="480"/>
    <s v="BOL"/>
    <s v="101664"/>
    <s v="ACERIA DEL ECUADOR C.A. ADELCA"/>
    <s v="805507"/>
    <s v="ARTURO ZAVALA ORLANDO"/>
    <s v="JIPIJAPA"/>
    <s v="VIA PUERTO CAYO - MANTA"/>
    <s v="OMPUER"/>
    <s v="O-Manabi-Puertolopez"/>
    <n v="565"/>
    <x v="85"/>
    <x v="85"/>
    <s v="100015010"/>
    <s v="RIVERA JOSE"/>
    <s v="ZEMT"/>
    <s v="18UE779"/>
    <s v="2"/>
    <s v="Sin Pallet"/>
    <n v="0"/>
    <n v="0"/>
    <x v="0"/>
    <n v="39390"/>
    <n v="24040"/>
    <n v="15350"/>
    <n v="600"/>
    <m/>
    <x v="83"/>
    <n v="17"/>
    <s v="17"/>
    <n v="24"/>
    <x v="0"/>
    <n v="1.25"/>
    <n v="25"/>
    <s v="LIDENORTI S.A."/>
  </r>
  <r>
    <n v="1002195277"/>
    <s v="UE01"/>
    <d v="2022-03-17T00:00:00"/>
    <d v="1899-12-30T18:32:00"/>
    <s v="012-024-00409859"/>
    <s v=""/>
    <s v=""/>
    <n v="0"/>
    <n v="0"/>
    <s v="ZPRC"/>
    <s v="2500107861"/>
    <s v="P000032082"/>
    <n v="8002808794"/>
    <n v="1002195277"/>
    <s v="15-00001115"/>
    <s v="ARMADURO"/>
    <n v="160"/>
    <s v="BOL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s v="18UE602"/>
    <s v="2"/>
    <s v="Sin Pallet"/>
    <n v="0"/>
    <n v="0"/>
    <x v="0"/>
    <n v="11025.556"/>
    <n v="7995.5559999999996"/>
    <n v="3030"/>
    <n v="110.4"/>
    <m/>
    <x v="63"/>
    <n v="17"/>
    <s v="17"/>
    <n v="8"/>
    <x v="0"/>
    <n v="0.69000000000000006"/>
    <n v="13.8"/>
    <s v="TRANSSJQ S.A."/>
  </r>
  <r>
    <n v="1002195277"/>
    <s v="UE01"/>
    <d v="2022-03-17T00:00:00"/>
    <d v="1899-12-30T18:32:00"/>
    <s v="012-024-00409860"/>
    <s v=""/>
    <s v=""/>
    <n v="0"/>
    <n v="0"/>
    <s v="ZPRC"/>
    <s v="2500107860"/>
    <s v="P000032081"/>
    <n v="8002808793"/>
    <n v="1002195277"/>
    <s v="15-00001120"/>
    <s v="CAMPEON"/>
    <n v="80"/>
    <s v="BOL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s v="18UE602"/>
    <s v="2"/>
    <s v="Sin Pallet"/>
    <n v="0"/>
    <n v="0"/>
    <x v="0"/>
    <n v="7027.7780000000002"/>
    <n v="3997.7779999999998"/>
    <n v="3030"/>
    <n v="55.2"/>
    <m/>
    <x v="63"/>
    <n v="17"/>
    <s v="17"/>
    <n v="4"/>
    <x v="0"/>
    <n v="0.69000000000000006"/>
    <n v="13.8"/>
    <s v="TRANSSJQ S.A."/>
  </r>
  <r>
    <n v="1002195277"/>
    <s v="UE01"/>
    <d v="2022-03-17T00:00:00"/>
    <d v="1899-12-30T18:32:00"/>
    <s v="012-024-00409861"/>
    <s v=""/>
    <s v=""/>
    <n v="0"/>
    <n v="0"/>
    <s v="ZPRC"/>
    <s v="2500107859"/>
    <s v="P000032080"/>
    <n v="8002808795"/>
    <n v="1002195277"/>
    <s v="15-00001123"/>
    <s v="SELVALEGRE"/>
    <n v="120"/>
    <s v="BOL"/>
    <s v="101633"/>
    <s v="CAMPAÑA MALDONADO MIGUEL ANGEL"/>
    <s v="803189"/>
    <s v="SACOS BODEGA LASSO"/>
    <s v="LATACUNGA"/>
    <s v="PANAMERICANA NORTE"/>
    <s v="OXLASS"/>
    <s v="O-Cotopaxi-Lasso"/>
    <n v="178"/>
    <x v="65"/>
    <x v="65"/>
    <s v="100014858"/>
    <s v="MORENO MANUEL"/>
    <s v="ZEMU"/>
    <s v="18UE602"/>
    <s v="2"/>
    <s v="Sin Pallet"/>
    <n v="0"/>
    <n v="0"/>
    <x v="0"/>
    <n v="9026.6659999999993"/>
    <n v="5996.6660000000002"/>
    <n v="3030"/>
    <n v="82.8"/>
    <m/>
    <x v="63"/>
    <n v="17"/>
    <s v="17"/>
    <n v="6"/>
    <x v="0"/>
    <n v="0.69"/>
    <n v="13.799999999999999"/>
    <s v="TRANSSJQ S.A."/>
  </r>
  <r>
    <n v="1002195259"/>
    <s v="UE01"/>
    <d v="2022-03-17T00:00:00"/>
    <d v="1899-12-30T18:39:00"/>
    <s v="012-024-00409862"/>
    <s v="9000802046"/>
    <s v="012-022-00314434"/>
    <n v="2408.4"/>
    <n v="2700.32"/>
    <s v="ZPVN"/>
    <s v="40563363"/>
    <s v="P000032043"/>
    <n v="8002808768"/>
    <n v="1002195259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80"/>
    <n v="18000"/>
    <n v="8880"/>
    <n v="208.8"/>
    <m/>
    <x v="0"/>
    <n v="17"/>
    <s v="17"/>
    <n v="18"/>
    <x v="0"/>
    <n v="0.58000000000000007"/>
    <n v="11.600000000000001"/>
    <s v="TRANSPORTE PROPIO"/>
  </r>
  <r>
    <n v="1002195242"/>
    <s v="UE01"/>
    <d v="2022-03-17T00:00:00"/>
    <d v="1899-12-30T18:40:00"/>
    <s v="012-024-00409863"/>
    <s v="9000802048"/>
    <s v="012-022-00314435"/>
    <n v="3326.4"/>
    <n v="3729.58"/>
    <s v="ZPVN"/>
    <s v="40563512"/>
    <s v="0000389747"/>
    <n v="8002808748"/>
    <n v="1002195242"/>
    <s v="15-00001123"/>
    <s v="SELVALEGRE"/>
    <n v="480"/>
    <s v="BOL"/>
    <s v="102192"/>
    <s v="GARCIA SAMANIEGO VICTOR MANUEL"/>
    <s v="803053"/>
    <s v="ALTERCONS 1"/>
    <s v="MEJÍA"/>
    <s v="VIA A MACHACHI"/>
    <s v="OPCUTU"/>
    <s v="O-Pichincha-Cutuglahua"/>
    <n v="122"/>
    <x v="105"/>
    <x v="105"/>
    <s v="100017992"/>
    <s v="VILLEGAS DARWIN"/>
    <s v="ZEMT"/>
    <s v="18UE628"/>
    <s v="1"/>
    <s v="Con Pallet"/>
    <n v="0.05"/>
    <n v="24"/>
    <x v="0"/>
    <n v="40210"/>
    <n v="24000"/>
    <n v="16210"/>
    <n v="244.8"/>
    <m/>
    <x v="103"/>
    <n v="17"/>
    <s v="17"/>
    <n v="24"/>
    <x v="0"/>
    <n v="0.51"/>
    <n v="10.200000000000001"/>
    <s v="TRIMPESAS S.A."/>
  </r>
  <r>
    <n v="1002195246"/>
    <s v="UE01"/>
    <d v="2022-03-17T00:00:00"/>
    <d v="1899-12-30T18:47:00"/>
    <s v="012-024-00409864"/>
    <s v="9000802053"/>
    <s v="012-022-00314437"/>
    <n v="741.6"/>
    <n v="831.48"/>
    <s v="ZPVN"/>
    <s v="40563510"/>
    <s v="P000032077"/>
    <n v="8002808751"/>
    <n v="1002195246"/>
    <s v="15-00001120"/>
    <s v="CAMPEON"/>
    <n v="12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138"/>
    <x v="138"/>
    <s v="100014953"/>
    <s v="ALBUJA CESAR"/>
    <s v="ZEMT"/>
    <s v="18UE604"/>
    <s v="1"/>
    <s v="Con Pallet"/>
    <n v="0.05"/>
    <n v="6"/>
    <x v="0"/>
    <n v="13347.5"/>
    <n v="6012.5"/>
    <n v="7335"/>
    <n v="55.2"/>
    <m/>
    <x v="136"/>
    <n v="17"/>
    <s v="17"/>
    <n v="6"/>
    <x v="0"/>
    <n v="0.46"/>
    <n v="9.2000000000000011"/>
    <s v="RUTAS COTACACHENSES S.A."/>
  </r>
  <r>
    <n v="1002195246"/>
    <s v="UE01"/>
    <d v="2022-03-17T00:00:00"/>
    <d v="1899-12-30T18:47:00"/>
    <s v="012-024-00409865"/>
    <s v="9000802052"/>
    <s v="012-022-00314436"/>
    <n v="2426.4"/>
    <n v="2720.5"/>
    <s v="ZPVN"/>
    <s v="40563509"/>
    <s v="P000032076"/>
    <n v="8002808750"/>
    <n v="1002195246"/>
    <s v="15-00001123"/>
    <s v="SELVALEGRE"/>
    <n v="3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8"/>
    <x v="138"/>
    <s v="100014953"/>
    <s v="ALBUJA CESAR"/>
    <s v="ZEMT"/>
    <s v="18UE604"/>
    <s v="1"/>
    <s v="Con Pallet"/>
    <n v="0.05"/>
    <n v="18"/>
    <x v="0"/>
    <n v="25372.5"/>
    <n v="18037.5"/>
    <n v="7335"/>
    <n v="165.6"/>
    <m/>
    <x v="136"/>
    <n v="17"/>
    <s v="17"/>
    <n v="18"/>
    <x v="0"/>
    <n v="0.45999999999999996"/>
    <n v="9.1999999999999993"/>
    <s v="RUTAS COTACACHENSES S.A."/>
  </r>
  <r>
    <n v="1002195176"/>
    <s v="UE01"/>
    <d v="2022-03-17T00:00:00"/>
    <d v="1899-12-30T18:51:00"/>
    <s v="012-024-00409866"/>
    <s v="9000802054"/>
    <s v="012-022-00314438"/>
    <n v="4249.6000000000004"/>
    <n v="4764.68"/>
    <s v="ZPVN"/>
    <s v="40563501"/>
    <s v="0000389730"/>
    <n v="8002808677"/>
    <n v="1002195176"/>
    <s v="15-00001124"/>
    <s v="SELVALEGRE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32"/>
    <x v="32"/>
    <s v="100014921"/>
    <s v="QUILUMBAQUIN BENJAMIN"/>
    <s v="ZETT"/>
    <s v="18UE557"/>
    <s v="1"/>
    <s v="Con Pallet"/>
    <n v="0.05"/>
    <n v="32"/>
    <x v="0"/>
    <n v="50720"/>
    <n v="32010"/>
    <n v="18710"/>
    <n v="844.8"/>
    <m/>
    <x v="30"/>
    <n v="17"/>
    <s v="17"/>
    <n v="32"/>
    <x v="0"/>
    <n v="1.3199999999999998"/>
    <n v="26.4"/>
    <s v="TRIMPESAS S.A."/>
  </r>
  <r>
    <n v="1002195303"/>
    <s v="UE01"/>
    <d v="2022-03-17T00:00:00"/>
    <d v="1899-12-30T18:55:00"/>
    <s v="012-024-00409867"/>
    <s v="9000802056"/>
    <s v="012-022-00314440"/>
    <n v="812.4"/>
    <n v="910.87"/>
    <s v="ZPVN"/>
    <s v="40563492"/>
    <s v="P000032070"/>
    <n v="8002808826"/>
    <n v="1002195303"/>
    <s v="15-00001115"/>
    <s v="ARMADURO"/>
    <n v="120"/>
    <s v="BOL"/>
    <s v="101628"/>
    <s v="COMERCIAL CANO LASTRA CIA. LTDA"/>
    <s v="802561"/>
    <s v="LOCAL EL QUINCHE"/>
    <s v="QUITO"/>
    <s v="AV. INTEROCEANICA Y CALLE QUITO"/>
    <s v="OPELQU"/>
    <s v="O-Pichincha-Elquinche"/>
    <m/>
    <x v="9"/>
    <x v="9"/>
    <s v="100020335"/>
    <s v="HARO LUIS"/>
    <s v="ZEMU"/>
    <s v="18UE743"/>
    <s v="2"/>
    <s v="Sin Pallet"/>
    <n v="0"/>
    <n v="0"/>
    <x v="0"/>
    <n v="10560"/>
    <n v="6010"/>
    <n v="4550"/>
    <n v="42"/>
    <m/>
    <x v="9"/>
    <n v="17"/>
    <s v="17"/>
    <n v="6"/>
    <x v="0"/>
    <n v="0.35"/>
    <n v="7"/>
    <s v="SANJOPAS S.A."/>
  </r>
  <r>
    <n v="1002195303"/>
    <s v="UE01"/>
    <d v="2022-03-17T00:00:00"/>
    <d v="1899-12-30T18:55:00"/>
    <s v="012-024-00409868"/>
    <s v="9000802055"/>
    <s v="012-022-00314439"/>
    <n v="1617.6"/>
    <n v="1813.66"/>
    <s v="ZPVN"/>
    <s v="40563491"/>
    <s v="P000032069"/>
    <n v="8002808825"/>
    <n v="1002195303"/>
    <s v="15-00001123"/>
    <s v="SELVALEGRE"/>
    <n v="24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9"/>
    <x v="9"/>
    <s v="100020335"/>
    <s v="HARO LUIS"/>
    <s v="ZEMU"/>
    <s v="18UE743"/>
    <s v="2"/>
    <s v="Sin Pallet"/>
    <n v="0"/>
    <n v="0"/>
    <x v="0"/>
    <n v="16570"/>
    <n v="12020"/>
    <n v="4550"/>
    <n v="84"/>
    <m/>
    <x v="9"/>
    <n v="17"/>
    <s v="17"/>
    <n v="12"/>
    <x v="0"/>
    <n v="0.35"/>
    <n v="7"/>
    <s v="SANJOPAS S.A."/>
  </r>
  <r>
    <n v="1002195162"/>
    <s v="UE01"/>
    <d v="2022-03-17T00:00:00"/>
    <d v="1899-12-30T18:59:00"/>
    <s v="012-024-00409869"/>
    <s v="9000802057"/>
    <s v="012-022-00314441"/>
    <n v="3918.68"/>
    <n v="4393.6499999999996"/>
    <s v="ZPVN"/>
    <s v="40563405"/>
    <s v="0000389611"/>
    <n v="8002808661"/>
    <n v="1002195162"/>
    <s v="15-00000218"/>
    <s v="MAGNO HE"/>
    <n v="32.19"/>
    <s v="T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2160"/>
    <n v="32190"/>
    <n v="19970"/>
    <n v="79.19"/>
    <m/>
    <x v="18"/>
    <n v="17"/>
    <s v="17"/>
    <n v="32.19"/>
    <x v="0"/>
    <n v="2.460080770425598"/>
    <n v="2.460080770425598"/>
    <s v="LA ARMENIA S.A."/>
  </r>
  <r>
    <n v="1002195312"/>
    <s v="UE01"/>
    <d v="2022-03-17T00:00:00"/>
    <d v="1899-12-30T19:00:00"/>
    <s v="012-024-00409870"/>
    <s v="9000802058"/>
    <s v="012-022-00314442"/>
    <n v="2444.4"/>
    <n v="2740.68"/>
    <s v="ZPVN"/>
    <s v="40563500"/>
    <s v="P000032074"/>
    <n v="8002808834"/>
    <n v="1002195312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s v="18UE712"/>
    <s v="2"/>
    <s v="Sin Pallet"/>
    <n v="0"/>
    <n v="0"/>
    <x v="0"/>
    <n v="27020"/>
    <n v="18020"/>
    <n v="9000"/>
    <n v="165.6"/>
    <m/>
    <x v="104"/>
    <n v="17"/>
    <s v="17"/>
    <n v="18"/>
    <x v="0"/>
    <n v="0.45999999999999996"/>
    <n v="9.1999999999999993"/>
    <s v="LA ARMENIA S.A."/>
  </r>
  <r>
    <n v="1002195185"/>
    <s v="UE01"/>
    <d v="2022-03-17T00:00:00"/>
    <d v="1899-12-30T19:05:00"/>
    <s v="012-024-00409871"/>
    <s v="9000802060"/>
    <s v="012-022-00314443"/>
    <n v="4256"/>
    <n v="4771.8500000000004"/>
    <s v="ZPVN"/>
    <s v="40563432"/>
    <s v="0000389642"/>
    <n v="8002808686"/>
    <n v="1002195185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84"/>
    <x v="84"/>
    <s v="100014841"/>
    <s v="FARINANGO OSWALDO"/>
    <s v="ZETT"/>
    <s v="18UE536"/>
    <s v="1"/>
    <s v="Con Pallet"/>
    <n v="0.05"/>
    <n v="32"/>
    <x v="0"/>
    <n v="49860"/>
    <n v="32080"/>
    <n v="17780"/>
    <n v="121.6"/>
    <m/>
    <x v="82"/>
    <n v="17"/>
    <s v="17"/>
    <n v="32"/>
    <x v="0"/>
    <n v="0.19"/>
    <n v="3.8"/>
    <s v="TRANSSJQ S.A."/>
  </r>
  <r>
    <n v="1002195249"/>
    <s v="UE01"/>
    <d v="2022-03-17T00:00:00"/>
    <d v="1899-12-30T19:06:00"/>
    <s v="012-024-00409872"/>
    <s v="9000802061"/>
    <s v="012-022-00314444"/>
    <n v="3742.8"/>
    <n v="4196.46"/>
    <s v="ZPVN"/>
    <s v="40560785"/>
    <s v="0000389484"/>
    <n v="8002808756"/>
    <n v="1002195249"/>
    <s v="15-00000218"/>
    <s v="MAGNO HE"/>
    <n v="31.1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5"/>
    <s v="REYES MILTON"/>
    <s v="ZECI"/>
    <s v="18IBB1730"/>
    <s v="2"/>
    <s v="Sin Pallet"/>
    <n v="0"/>
    <n v="0"/>
    <x v="0"/>
    <n v="49920"/>
    <n v="31190"/>
    <n v="18730"/>
    <n v="350.58"/>
    <m/>
    <x v="1"/>
    <n v="17"/>
    <s v="17"/>
    <n v="31.19"/>
    <x v="0"/>
    <n v="11.240141070856042"/>
    <n v="11.240141070856042"/>
    <s v="TRANSCONCEM CIA. LTDA."/>
  </r>
  <r>
    <n v="1002195267"/>
    <s v="UE01"/>
    <d v="2022-03-17T00:00:00"/>
    <d v="1899-12-30T19:09:00"/>
    <s v="012-024-00409873"/>
    <s v="9000802062"/>
    <s v="012-022-00314445"/>
    <n v="3871.2"/>
    <n v="4340.41"/>
    <s v="ZPVN"/>
    <s v="40560785"/>
    <s v="0000389485"/>
    <n v="8002808778"/>
    <n v="1002195267"/>
    <s v="15-00000218"/>
    <s v="MAGNO HE"/>
    <n v="32.2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s v="18IBA3947"/>
    <s v="2"/>
    <s v="Sin Pallet"/>
    <n v="0"/>
    <n v="0"/>
    <x v="0"/>
    <n v="50970"/>
    <n v="32260"/>
    <n v="18710"/>
    <n v="362.6"/>
    <m/>
    <x v="1"/>
    <n v="17"/>
    <s v="17"/>
    <n v="32.26"/>
    <x v="0"/>
    <n v="11.239925604463734"/>
    <n v="11.239925604463734"/>
    <s v="TRANSCONCEM CIA. LTDA."/>
  </r>
  <r>
    <n v="1002195368"/>
    <s v="UE01"/>
    <d v="2022-03-17T00:00:00"/>
    <d v="1899-12-30T19:10:00"/>
    <s v="012-024-00409874"/>
    <s v=""/>
    <s v=""/>
    <n v="0"/>
    <n v="0"/>
    <s v="ZPRC"/>
    <s v="2500107851"/>
    <s v="P000032059"/>
    <n v="8002808901"/>
    <n v="1002195368"/>
    <s v="15-00000218"/>
    <s v="MAGNO HE"/>
    <n v="31.5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s v="18PXU0252"/>
    <s v="2"/>
    <s v="Sin Pallet"/>
    <n v="0"/>
    <n v="0"/>
    <x v="1"/>
    <n v="49380"/>
    <n v="31540"/>
    <n v="17840"/>
    <n v="0"/>
    <m/>
    <x v="3"/>
    <n v="17"/>
    <s v="17"/>
    <n v="31.54"/>
    <x v="0"/>
    <n v="0"/>
    <n v="0"/>
    <s v="UNICON"/>
  </r>
  <r>
    <n v="1002195310"/>
    <s v="UE01"/>
    <d v="2022-03-17T00:00:00"/>
    <d v="1899-12-30T19:12:00"/>
    <s v="012-024-00409875"/>
    <s v=""/>
    <s v=""/>
    <n v="0"/>
    <n v="0"/>
    <s v="ZPRC"/>
    <s v="2500107866"/>
    <s v="P000032092"/>
    <n v="8002808832"/>
    <n v="1002195310"/>
    <s v="15-00001120"/>
    <s v="CAMPEON"/>
    <n v="24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0827.273000000001"/>
    <n v="12007.272999999999"/>
    <n v="8820"/>
    <n v="122.4"/>
    <m/>
    <x v="109"/>
    <n v="17"/>
    <s v="17"/>
    <n v="12"/>
    <x v="0"/>
    <n v="0.51"/>
    <n v="10.200000000000001"/>
    <s v="TRANSPORTE PROPIO"/>
  </r>
  <r>
    <n v="1002195310"/>
    <s v="UE01"/>
    <d v="2022-03-17T00:00:00"/>
    <d v="1899-12-30T19:12:00"/>
    <s v="012-024-00409876"/>
    <s v=""/>
    <s v=""/>
    <n v="0"/>
    <n v="0"/>
    <s v="ZPRC"/>
    <s v="2500107865"/>
    <s v="P000032091"/>
    <n v="8002808833"/>
    <n v="1002195310"/>
    <s v="15-00001123"/>
    <s v="SELVALEGRE"/>
    <n v="4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9832.726999999999"/>
    <n v="21012.726999999999"/>
    <n v="8820"/>
    <n v="214.2"/>
    <m/>
    <x v="109"/>
    <n v="17"/>
    <s v="17"/>
    <n v="21"/>
    <x v="0"/>
    <n v="0.51"/>
    <n v="10.199999999999999"/>
    <s v="TRANSPORTE PROPIO"/>
  </r>
  <r>
    <n v="1002195334"/>
    <s v="UE01"/>
    <d v="2022-03-17T00:00:00"/>
    <d v="1899-12-30T19:14:00"/>
    <s v="012-024-00409877"/>
    <s v="9000802064"/>
    <s v="012-022-00314446"/>
    <n v="3999.6"/>
    <n v="4484.38"/>
    <s v="ZPVN"/>
    <s v="40563540"/>
    <s v="0000389778"/>
    <n v="8002808863"/>
    <n v="1002195334"/>
    <s v="15-00001119"/>
    <s v="CAMPEON ANTIHUMEDAD"/>
    <n v="660"/>
    <s v="BOL"/>
    <s v="101664"/>
    <s v="ACERIA DEL ECUADOR C.A. ADELCA"/>
    <s v="804786"/>
    <s v="VASCONEZ DAVID"/>
    <s v="EL CARMEN"/>
    <s v="VIA CHONE"/>
    <s v="OMELCA"/>
    <s v="O-Manabi-Elcarmen"/>
    <n v="278"/>
    <x v="139"/>
    <x v="139"/>
    <s v="100018201"/>
    <s v="GUERRERO MARCELO"/>
    <s v="ZETT"/>
    <s v="18UE520"/>
    <s v="2"/>
    <s v="Sin Pallet"/>
    <n v="0"/>
    <n v="0"/>
    <x v="0"/>
    <n v="50020"/>
    <n v="33090"/>
    <n v="16930"/>
    <n v="547.79999999999995"/>
    <m/>
    <x v="137"/>
    <n v="17"/>
    <s v="17"/>
    <n v="33"/>
    <x v="0"/>
    <n v="0.83"/>
    <n v="16.599999999999998"/>
    <s v="TRAPSA C.A."/>
  </r>
  <r>
    <n v="1002195350"/>
    <s v="UE01"/>
    <d v="2022-03-17T00:00:00"/>
    <d v="1899-12-30T19:16:00"/>
    <s v="012-024-00409878"/>
    <s v="9000802067"/>
    <s v="012-022-00314448"/>
    <n v="716.4"/>
    <n v="803.23"/>
    <s v="ZPVN"/>
    <s v="40563412"/>
    <s v="0000389601"/>
    <n v="8002808881"/>
    <n v="1002195350"/>
    <s v="15-00001120"/>
    <s v="CAMPEON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21470"/>
    <s v="MAÑAY EDISSON"/>
    <s v="ZETT"/>
    <s v="18UE933"/>
    <s v="2"/>
    <s v="Sin Pallet"/>
    <n v="0"/>
    <n v="0"/>
    <x v="0"/>
    <n v="15013.636"/>
    <n v="6003.6360000000004"/>
    <n v="9010"/>
    <n v="108"/>
    <m/>
    <x v="138"/>
    <n v="17"/>
    <s v="17"/>
    <n v="6"/>
    <x v="0"/>
    <n v="0.9"/>
    <n v="18"/>
    <s v="TRANSPORTE PROPIO"/>
  </r>
  <r>
    <n v="1002195350"/>
    <s v="UE01"/>
    <d v="2022-03-17T00:00:00"/>
    <d v="1899-12-30T19:16:00"/>
    <s v="012-024-00409879"/>
    <s v="9000802066"/>
    <s v="012-022-00314447"/>
    <n v="3510"/>
    <n v="3935.43"/>
    <s v="ZPVN"/>
    <s v="40563412"/>
    <s v="0000389602"/>
    <n v="8002808880"/>
    <n v="1002195350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6026.364000000001"/>
    <n v="27016.364000000001"/>
    <n v="9010"/>
    <n v="486"/>
    <m/>
    <x v="138"/>
    <n v="17"/>
    <s v="17"/>
    <n v="27"/>
    <x v="0"/>
    <n v="0.9"/>
    <n v="18"/>
    <s v="TRANSPORTE PROPIO"/>
  </r>
  <r>
    <n v="1002195347"/>
    <s v="UE01"/>
    <d v="2022-03-17T00:00:00"/>
    <d v="1899-12-30T19:23:00"/>
    <s v="012-024-00409880"/>
    <s v="9000802070"/>
    <s v="012-022-00314450"/>
    <n v="767.12"/>
    <n v="860.1"/>
    <s v="ZPVN"/>
    <s v="40563534"/>
    <s v="P000032094"/>
    <n v="8002808877"/>
    <n v="1002195347"/>
    <s v="15-00001115"/>
    <s v="ARMADURO"/>
    <n v="120"/>
    <s v="BOL"/>
    <s v="101680"/>
    <s v="DISTRIBUCIONES NARANJO"/>
    <s v="801411"/>
    <s v="BLOQUERA SALCEDO"/>
    <s v="SALCEDO"/>
    <s v="VIA SALCEDO PANAMERICANA ANTES DE S"/>
    <s v="OXSALC"/>
    <s v="O-Cotopaxi-Salcedo"/>
    <m/>
    <x v="106"/>
    <x v="106"/>
    <s v="100014973"/>
    <s v="CUACES JOSE ANTONIO"/>
    <s v="ZEMU"/>
    <s v="18UE677"/>
    <s v="2"/>
    <s v="Sin Pallet"/>
    <n v="0"/>
    <n v="0"/>
    <x v="0"/>
    <n v="10513.333000000001"/>
    <n v="6013.3329999999996"/>
    <n v="4500"/>
    <n v="91.2"/>
    <m/>
    <x v="104"/>
    <n v="17"/>
    <s v="17"/>
    <n v="6"/>
    <x v="0"/>
    <n v="0.76"/>
    <n v="15.200000000000001"/>
    <s v="LA ARMENIA S.A."/>
  </r>
  <r>
    <n v="1002195347"/>
    <s v="UE01"/>
    <d v="2022-03-17T00:00:00"/>
    <d v="1899-12-30T19:23:00"/>
    <s v="012-024-00409881"/>
    <s v="9000802069"/>
    <s v="012-022-00314449"/>
    <n v="1524.78"/>
    <n v="1709.59"/>
    <s v="ZPVN"/>
    <s v="40563533"/>
    <s v="P000032093"/>
    <n v="8002808876"/>
    <n v="1002195347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73"/>
    <s v="CUACES JOSE ANTONIO"/>
    <s v="ZEMU"/>
    <s v="18UE677"/>
    <s v="2"/>
    <s v="Sin Pallet"/>
    <n v="0"/>
    <n v="0"/>
    <x v="0"/>
    <n v="16526.667000000001"/>
    <n v="12026.666999999999"/>
    <n v="4500"/>
    <n v="182.4"/>
    <m/>
    <x v="104"/>
    <n v="17"/>
    <s v="17"/>
    <n v="12"/>
    <x v="0"/>
    <n v="0.76"/>
    <n v="15.200000000000001"/>
    <s v="LA ARMENIA S.A."/>
  </r>
  <r>
    <n v="1002195271"/>
    <s v="UE01"/>
    <d v="2022-03-17T00:00:00"/>
    <d v="1899-12-30T19:24:00"/>
    <s v="012-024-00409882"/>
    <s v=""/>
    <s v=""/>
    <n v="0"/>
    <n v="0"/>
    <s v="ZPRC"/>
    <s v="2500107790"/>
    <s v="P000031920"/>
    <n v="8002808783"/>
    <n v="1002195271"/>
    <s v="15-00001115"/>
    <s v="ARMADURO"/>
    <n v="24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s v="18UE616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</r>
  <r>
    <n v="1002195271"/>
    <s v="UE01"/>
    <d v="2022-03-17T00:00:00"/>
    <d v="1899-12-30T19:24:00"/>
    <s v="012-024-00409883"/>
    <s v=""/>
    <s v=""/>
    <n v="0"/>
    <n v="0"/>
    <s v="ZPRC"/>
    <s v="2500107791"/>
    <s v="P000031921"/>
    <n v="8002808784"/>
    <n v="1002195271"/>
    <s v="15-00001123"/>
    <s v="SELVALEGRE"/>
    <n v="2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</r>
  <r>
    <n v="1002195356"/>
    <s v="UE01"/>
    <d v="2022-03-17T00:00:00"/>
    <d v="1899-12-30T19:27:00"/>
    <s v="012-024-00409884"/>
    <s v="9000802071"/>
    <s v="012-022-00314451"/>
    <n v="2287.17"/>
    <n v="2564.39"/>
    <s v="ZPVN"/>
    <s v="40563532"/>
    <s v="P000032090"/>
    <n v="8002808889"/>
    <n v="1002195356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20316"/>
    <s v="TROYA DAVID"/>
    <s v="ZEMU"/>
    <s v="18UE644"/>
    <s v="2"/>
    <s v="Sin Pallet"/>
    <n v="0"/>
    <n v="0"/>
    <x v="0"/>
    <n v="26940"/>
    <n v="18030"/>
    <n v="8910"/>
    <n v="273.60000000000002"/>
    <m/>
    <x v="14"/>
    <n v="17"/>
    <s v="17"/>
    <n v="18"/>
    <x v="0"/>
    <n v="0.76"/>
    <n v="15.200000000000001"/>
    <s v="OTAVALOTRUCKS S.A."/>
  </r>
  <r>
    <n v="1002195379"/>
    <s v="UE01"/>
    <d v="2022-03-17T00:00:00"/>
    <d v="1899-12-30T19:30:00"/>
    <s v="012-024-00409885"/>
    <s v="9000802072"/>
    <s v="012-022-00314452"/>
    <n v="4165.84"/>
    <n v="4670.7700000000004"/>
    <s v="ZPVN"/>
    <s v="40563462"/>
    <s v="0000389687"/>
    <n v="8002808913"/>
    <n v="1002195379"/>
    <s v="15-00001121"/>
    <s v="GLADIADOR"/>
    <n v="32.74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6780"/>
    <n v="32740"/>
    <n v="14040"/>
    <n v="0"/>
    <m/>
    <x v="3"/>
    <n v="17"/>
    <s v="17"/>
    <n v="32.74"/>
    <x v="0"/>
    <n v="0"/>
    <n v="0"/>
    <s v="MAMUT ANDINO C.A."/>
  </r>
  <r>
    <n v="1002195275"/>
    <s v="UE01"/>
    <d v="2022-03-17T00:00:00"/>
    <d v="1899-12-30T19:34:00"/>
    <s v="012-024-00409886"/>
    <s v="9000802074"/>
    <s v="012-022-00314454"/>
    <n v="500.54"/>
    <n v="561.20000000000005"/>
    <s v="ZPVN"/>
    <s v="40563526"/>
    <s v="0000389758"/>
    <n v="8002808790"/>
    <n v="1002195275"/>
    <s v="15-00001120"/>
    <s v="CAMPEON"/>
    <n v="80"/>
    <s v="BOL"/>
    <s v="101514"/>
    <s v="DELGADO LUNA LUIS HERIBERTO"/>
    <s v="801282"/>
    <s v="BODEGA DELGADO LUIS - MAÑOSCA"/>
    <s v="QUITO"/>
    <s v="AV REPUBLICA OE3-323 Y MAÑOSCA"/>
    <s v="OPRUMI"/>
    <s v="O-Pichincha-Rumipamba"/>
    <m/>
    <x v="20"/>
    <x v="20"/>
    <s v="100015045"/>
    <s v="MORAN JOSE"/>
    <s v="ZEMT"/>
    <s v="18UE912"/>
    <s v="1"/>
    <s v="Con Pallet"/>
    <n v="0.05"/>
    <n v="4"/>
    <x v="0"/>
    <n v="12110"/>
    <n v="4010"/>
    <n v="8100"/>
    <n v="36"/>
    <m/>
    <x v="20"/>
    <n v="17"/>
    <s v="17"/>
    <n v="4"/>
    <x v="0"/>
    <n v="0.45"/>
    <n v="9"/>
    <s v="TRANSSJQ S.A."/>
  </r>
  <r>
    <n v="1002195275"/>
    <s v="UE01"/>
    <d v="2022-03-17T00:00:00"/>
    <d v="1899-12-30T19:34:00"/>
    <s v="012-024-00409887"/>
    <s v="9000802073"/>
    <s v="012-022-00314453"/>
    <n v="2716.56"/>
    <n v="3045.83"/>
    <s v="ZPVN"/>
    <s v="40563526"/>
    <s v="0000389757"/>
    <n v="8002808791"/>
    <n v="1002195275"/>
    <s v="15-00001123"/>
    <s v="SELVALEGRE"/>
    <n v="40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20"/>
    <x v="20"/>
    <s v="100015045"/>
    <s v="MORAN JOSE"/>
    <s v="ZEMT"/>
    <s v="18UE912"/>
    <s v="1"/>
    <s v="Con Pallet"/>
    <n v="0.05"/>
    <n v="20"/>
    <x v="0"/>
    <n v="28150"/>
    <n v="20050"/>
    <n v="8100"/>
    <n v="180"/>
    <m/>
    <x v="20"/>
    <n v="17"/>
    <s v="17"/>
    <n v="20"/>
    <x v="0"/>
    <n v="0.45"/>
    <n v="9"/>
    <s v="TRANSSJQ S.A."/>
  </r>
  <r>
    <n v="1002195344"/>
    <s v="UE01"/>
    <d v="2022-03-17T00:00:00"/>
    <d v="1899-12-30T19:35:00"/>
    <s v="012-024-00409888"/>
    <s v=""/>
    <s v=""/>
    <n v="0"/>
    <n v="0"/>
    <s v="ZPRC"/>
    <s v="2500107782"/>
    <s v="P000031898"/>
    <n v="8002808873"/>
    <n v="1002195344"/>
    <s v="15-00001124"/>
    <s v="SELVALEGRE ANTIHUMEDAD"/>
    <n v="660"/>
    <s v="BOL"/>
    <s v="101585"/>
    <s v="CONSTANTE TIPAN WILLIAM BLADIMIR"/>
    <s v="806390"/>
    <s v="FERRETERIA LA BENDICION DE DIOS"/>
    <s v="ATACAMES"/>
    <s v="EUGENIO ESPEJO Y TRONCAL DEL PACIFI"/>
    <s v="OETONC"/>
    <s v="O-Esmeraldas-Tonchigue"/>
    <n v="432"/>
    <x v="6"/>
    <x v="6"/>
    <s v="10000175"/>
    <s v="CALDERON CHASIPANTA JUAN CARLOS"/>
    <s v="ZETT"/>
    <s v="18UE620"/>
    <s v="2"/>
    <s v="Sin Pallet"/>
    <n v="0"/>
    <n v="0"/>
    <x v="0"/>
    <n v="51250"/>
    <n v="33000"/>
    <n v="18250"/>
    <n v="778.8"/>
    <m/>
    <x v="6"/>
    <n v="17"/>
    <s v="17"/>
    <n v="33"/>
    <x v="0"/>
    <n v="1.18"/>
    <n v="23.599999999999998"/>
    <s v="TRANSPORTE PROPIO"/>
  </r>
  <r>
    <n v="1002195372"/>
    <s v="UE01"/>
    <d v="2022-03-17T00:00:00"/>
    <d v="1899-12-30T19:40:00"/>
    <s v="012-024-00409889"/>
    <s v="9000802076"/>
    <s v="012-022-00314456"/>
    <n v="758.84"/>
    <n v="850.82"/>
    <s v="ZPVN"/>
    <s v="40563351"/>
    <s v="P000032039"/>
    <n v="8002808906"/>
    <n v="1002195372"/>
    <s v="15-00001120"/>
    <s v="CAMPEON"/>
    <n v="120"/>
    <s v="BOL"/>
    <s v="101476"/>
    <s v="PAZ RUIZ LUIS ALFONSO ESTANISLAO"/>
    <s v="801923"/>
    <s v="BODEGA PAZ LUIS"/>
    <s v="COTACACHI"/>
    <s v="9 DE OCTUBRE S/N Y"/>
    <s v="OICOTA"/>
    <s v="O-Imbabura-Cotacachi"/>
    <m/>
    <x v="66"/>
    <x v="66"/>
    <s v="100014865"/>
    <s v="LANDI LUIS"/>
    <s v="ZEMU"/>
    <s v="18UE358"/>
    <s v="2"/>
    <s v="Sin Pallet"/>
    <n v="0"/>
    <n v="0"/>
    <x v="0"/>
    <n v="10641.666999999999"/>
    <n v="6006.6670000000004"/>
    <n v="4635"/>
    <n v="18"/>
    <m/>
    <x v="64"/>
    <n v="17"/>
    <s v="17"/>
    <n v="6"/>
    <x v="0"/>
    <n v="0.15"/>
    <n v="3"/>
    <s v="TRANSVOLCA S.A."/>
  </r>
  <r>
    <n v="1002195372"/>
    <s v="UE01"/>
    <d v="2022-03-17T00:00:00"/>
    <d v="1899-12-30T19:40:00"/>
    <s v="012-024-00409890"/>
    <s v="9000802075"/>
    <s v="012-022-00314455"/>
    <n v="1647.71"/>
    <n v="1847.43"/>
    <s v="ZPVN"/>
    <s v="40563350"/>
    <s v="P000032038"/>
    <n v="8002808907"/>
    <n v="1002195372"/>
    <s v="15-00001123"/>
    <s v="SELVALEGRE"/>
    <n v="240"/>
    <s v="BOL"/>
    <s v="101476"/>
    <s v="PAZ RUIZ LUIS ALFONSO ESTANISLAO"/>
    <s v="801923"/>
    <s v="BODEGA PAZ LUIS"/>
    <s v="COTACACHI"/>
    <s v="9 DE OCTUBRE S/N Y"/>
    <s v="OICOTA"/>
    <s v="O-Imbabura-Cotacachi"/>
    <n v="15"/>
    <x v="66"/>
    <x v="66"/>
    <s v="100014865"/>
    <s v="LANDI LUIS"/>
    <s v="ZEMU"/>
    <s v="18UE358"/>
    <s v="2"/>
    <s v="Sin Pallet"/>
    <n v="0"/>
    <n v="0"/>
    <x v="0"/>
    <n v="16648.332999999999"/>
    <n v="12013.333000000001"/>
    <n v="4635"/>
    <n v="36"/>
    <m/>
    <x v="64"/>
    <n v="17"/>
    <s v="17"/>
    <n v="12"/>
    <x v="0"/>
    <n v="0.15"/>
    <n v="3"/>
    <s v="TRANSVOLCA S.A."/>
  </r>
  <r>
    <n v="1002195366"/>
    <s v="UE01"/>
    <d v="2022-03-17T00:00:00"/>
    <d v="1899-12-30T19:46:00"/>
    <s v="012-024-00409891"/>
    <s v=""/>
    <s v=""/>
    <n v="0"/>
    <n v="0"/>
    <s v="ZPRC"/>
    <s v="2500107868"/>
    <s v="P000032100"/>
    <n v="8002808898"/>
    <n v="1002195366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s v="18UE719"/>
    <s v="1"/>
    <s v="Con Pallet"/>
    <n v="0.05"/>
    <n v="32"/>
    <x v="0"/>
    <n v="50410"/>
    <n v="32070"/>
    <n v="18340"/>
    <n v="134.4"/>
    <m/>
    <x v="92"/>
    <n v="17"/>
    <s v="17"/>
    <n v="32"/>
    <x v="0"/>
    <n v="0.21000000000000002"/>
    <n v="4.2"/>
    <s v="TRAPSA C.A."/>
  </r>
  <r>
    <n v="1002195382"/>
    <s v="UE01"/>
    <d v="2022-03-17T00:00:00"/>
    <d v="1899-12-30T19:48:00"/>
    <s v="012-024-00409892"/>
    <s v="9000802077"/>
    <s v="012-022-00314457"/>
    <n v="4177.29"/>
    <n v="4683.6000000000004"/>
    <s v="ZPVN"/>
    <s v="40563462"/>
    <s v="0000389688"/>
    <n v="8002808917"/>
    <n v="1002195382"/>
    <s v="15-00001121"/>
    <s v="GLADIADOR"/>
    <n v="32.83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8520"/>
    <n v="32830"/>
    <n v="15690"/>
    <n v="0"/>
    <m/>
    <x v="3"/>
    <n v="17"/>
    <s v="17"/>
    <n v="32.83"/>
    <x v="0"/>
    <n v="0"/>
    <n v="0"/>
    <s v="MAMUT ANDINO C.A."/>
  </r>
  <r>
    <n v="1002195349"/>
    <s v="UE01"/>
    <d v="2022-03-17T00:00:00"/>
    <d v="1899-12-30T19:50:00"/>
    <s v="012-024-00409893"/>
    <s v="9000802079"/>
    <s v="012-022-00314459"/>
    <n v="1898.4"/>
    <n v="2128.5"/>
    <s v="ZPVN"/>
    <s v="40563497"/>
    <s v="P000032072"/>
    <n v="8002808878"/>
    <n v="1002195349"/>
    <s v="15-00001119"/>
    <s v="CAMPEON ANTIHUMEDAD"/>
    <n v="280"/>
    <s v="BOL"/>
    <s v="104123"/>
    <s v="GARCIA ALAVA JONATHAN JAVIER"/>
    <s v="806051"/>
    <s v="BODEGA PRINCIPAL OXICENTRO"/>
    <s v="PEDERNALES"/>
    <s v="AV MANABI ENTRE PLAZA ACOSTA"/>
    <s v="OMPEDE"/>
    <s v="O-Manabi-Pedernales"/>
    <m/>
    <x v="96"/>
    <x v="96"/>
    <s v="10007705"/>
    <s v="BUITRON MONTENEGRO JONNY WASHIGNTON"/>
    <s v="ZEMU"/>
    <s v="18UE713"/>
    <s v="2"/>
    <s v="Sin Pallet"/>
    <n v="0"/>
    <n v="0"/>
    <x v="0"/>
    <n v="18413.888999999999"/>
    <n v="14038.888999999999"/>
    <n v="4375"/>
    <n v="266"/>
    <m/>
    <x v="94"/>
    <n v="17"/>
    <s v="17"/>
    <n v="14"/>
    <x v="0"/>
    <n v="0.95"/>
    <n v="19"/>
    <s v="SUCUMTRANSA S.A."/>
  </r>
  <r>
    <n v="1002195349"/>
    <s v="UE01"/>
    <d v="2022-03-17T00:00:00"/>
    <d v="1899-12-30T19:50:00"/>
    <s v="012-024-00409894"/>
    <s v="9000802078"/>
    <s v="012-022-00314458"/>
    <n v="564"/>
    <n v="632.36"/>
    <s v="ZPVN"/>
    <s v="40563498"/>
    <s v="P000032073"/>
    <n v="8002808879"/>
    <n v="1002195349"/>
    <s v="15-00001124"/>
    <s v="SELVALEGRE ANTIHUMEDAD"/>
    <n v="8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96"/>
    <x v="96"/>
    <s v="10007705"/>
    <s v="BUITRON MONTENEGRO JONNY WASHIGNTON"/>
    <s v="ZEMU"/>
    <s v="18UE713"/>
    <s v="2"/>
    <s v="Sin Pallet"/>
    <n v="0"/>
    <n v="0"/>
    <x v="0"/>
    <n v="8386.1110000000008"/>
    <n v="4011.1109999999999"/>
    <n v="4375"/>
    <n v="76"/>
    <m/>
    <x v="94"/>
    <n v="17"/>
    <s v="17"/>
    <n v="4"/>
    <x v="0"/>
    <n v="0.95"/>
    <n v="19"/>
    <s v="SUCUMTRANSA S.A."/>
  </r>
  <r>
    <n v="1002195362"/>
    <s v="UE01"/>
    <d v="2022-03-17T00:00:00"/>
    <d v="1899-12-30T19:52:00"/>
    <s v="012-024-00409895"/>
    <s v="9000802080"/>
    <s v="012-022-00314460"/>
    <n v="3235.2"/>
    <n v="3627.32"/>
    <s v="ZPVN"/>
    <s v="40563539"/>
    <s v="P000032095"/>
    <n v="8002808895"/>
    <n v="1002195362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s v="18UE840"/>
    <s v="1"/>
    <s v="Con Pallet"/>
    <n v="0.05"/>
    <n v="24"/>
    <x v="0"/>
    <n v="39590"/>
    <n v="24020"/>
    <n v="15570"/>
    <n v="220.8"/>
    <m/>
    <x v="74"/>
    <n v="17"/>
    <s v="17"/>
    <n v="24"/>
    <x v="0"/>
    <n v="0.46"/>
    <n v="9.2000000000000011"/>
    <s v="LIDENORTI S.A."/>
  </r>
  <r>
    <n v="1002195409"/>
    <s v="UE01"/>
    <d v="2022-03-17T00:00:00"/>
    <d v="1899-12-30T19:55:00"/>
    <s v="012-024-00409896"/>
    <s v="9000802081"/>
    <s v="012-022-00314461"/>
    <n v="2329.7199999999998"/>
    <n v="2612.1"/>
    <s v="ZPVN"/>
    <s v="40563514"/>
    <s v="P000032078"/>
    <n v="8002808954"/>
    <n v="1002195409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20"/>
    <n v="9040"/>
    <n v="266.39999999999998"/>
    <m/>
    <x v="90"/>
    <n v="17"/>
    <s v="17"/>
    <n v="18"/>
    <x v="0"/>
    <n v="0.74"/>
    <n v="14.799999999999999"/>
    <s v="TRANSPORTE PROPIO"/>
  </r>
  <r>
    <n v="1002195330"/>
    <s v="UE01"/>
    <d v="2022-03-17T00:00:00"/>
    <d v="1899-12-30T19:57:00"/>
    <s v="012-024-00409897"/>
    <s v="9000802082"/>
    <s v="012-022-00314462"/>
    <n v="3326.4"/>
    <n v="3729.58"/>
    <s v="ZPVN"/>
    <s v="40563515"/>
    <s v="0000389753"/>
    <n v="8002808858"/>
    <n v="1002195330"/>
    <s v="15-00001123"/>
    <s v="SELVALEGRE"/>
    <n v="480"/>
    <s v="BOL"/>
    <s v="101516"/>
    <s v="FERRETERIA TOBAR NOLIVOS"/>
    <s v="801519"/>
    <s v="BODEGA 10 DE AGOSTO"/>
    <s v="QUITO"/>
    <s v="BODEGA 10 DE AGOSTO No 9602"/>
    <s v="OPKENN"/>
    <s v="O-Pichincha-Kennedy"/>
    <n v="97.5"/>
    <x v="115"/>
    <x v="115"/>
    <s v="100016021"/>
    <s v="LARA CARLOS"/>
    <s v="ZEMT"/>
    <s v="18UE691"/>
    <s v="1"/>
    <s v="Con Pallet"/>
    <n v="0.05"/>
    <n v="24"/>
    <x v="0"/>
    <n v="40010"/>
    <n v="24050"/>
    <n v="15960"/>
    <n v="216"/>
    <m/>
    <x v="113"/>
    <n v="17"/>
    <s v="17"/>
    <n v="24"/>
    <x v="0"/>
    <n v="0.45"/>
    <n v="9"/>
    <s v="TRIMPESAS S.A."/>
  </r>
  <r>
    <n v="1002195327"/>
    <s v="UE01"/>
    <d v="2022-03-17T00:00:00"/>
    <d v="1899-12-30T20:00:00"/>
    <s v="012-024-00409898"/>
    <s v="9000802027"/>
    <s v="013-020-00047722"/>
    <n v="3182.4"/>
    <n v="3568.13"/>
    <s v="ZPDF"/>
    <s v="70176285"/>
    <s v="0000389776"/>
    <n v="8002808854"/>
    <n v="1002195327"/>
    <s v="15-00001119"/>
    <s v="CAMPEON ANTIHUMEDAD"/>
    <n v="480"/>
    <s v="BOL"/>
    <s v="10007704"/>
    <s v="PINCAY GUTIERREZ APOLINARIA MARIBEL"/>
    <s v="810708"/>
    <s v="BODEGA PRINCIPAL"/>
    <s v="LA LIBERTAD"/>
    <s v="MANABI CALLE 22 Y AV 26"/>
    <s v="OYLALI"/>
    <s v="O-Santaelena-Lalibertad"/>
    <n v="643"/>
    <x v="90"/>
    <x v="90"/>
    <s v="100019698"/>
    <s v="VELASTEGUI JHONATAN"/>
    <s v="ZEMT"/>
    <s v="18UE676"/>
    <s v="4"/>
    <s v="Pallet Cortesia"/>
    <n v="0"/>
    <n v="0"/>
    <x v="0"/>
    <n v="38740"/>
    <n v="24050"/>
    <n v="14690"/>
    <n v="763.2"/>
    <m/>
    <x v="88"/>
    <n v="17"/>
    <s v="17"/>
    <n v="24"/>
    <x v="0"/>
    <n v="1.59"/>
    <n v="31.8"/>
    <s v="LIDENORTI S.A."/>
  </r>
  <r>
    <n v="1002195432"/>
    <s v="UE01"/>
    <d v="2022-03-17T00:00:00"/>
    <d v="1899-12-30T20:14:00"/>
    <s v="012-024-00409899"/>
    <s v=""/>
    <s v=""/>
    <n v="0"/>
    <n v="0"/>
    <s v="ZPRC"/>
    <s v="2500107853"/>
    <s v="P000032063"/>
    <n v="8002808980"/>
    <n v="1002195432"/>
    <s v="15-00000218"/>
    <s v="MAGNO HE"/>
    <n v="30.3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7030"/>
    <n v="30330"/>
    <n v="16700"/>
    <n v="0"/>
    <m/>
    <x v="3"/>
    <n v="17"/>
    <s v="17"/>
    <n v="30.33"/>
    <x v="0"/>
    <n v="0"/>
    <n v="0"/>
    <s v="UNICON"/>
  </r>
  <r>
    <n v="1002195374"/>
    <s v="UE01"/>
    <d v="2022-03-17T00:00:00"/>
    <d v="1899-12-30T20:42:00"/>
    <s v="012-024-00409900"/>
    <s v=""/>
    <s v=""/>
    <n v="0"/>
    <n v="0"/>
    <s v="ZPRC"/>
    <s v="2500107864"/>
    <s v="P000032085"/>
    <n v="8002808909"/>
    <n v="1002195374"/>
    <s v="15-00001120"/>
    <s v="CAMPEON"/>
    <n v="80"/>
    <s v="BOL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2973.235000000001"/>
    <n v="4008.2350000000001"/>
    <n v="8965"/>
    <n v="40.799999999999997"/>
    <m/>
    <x v="7"/>
    <n v="17"/>
    <s v="17"/>
    <n v="4"/>
    <x v="0"/>
    <n v="0.51"/>
    <n v="10.199999999999999"/>
    <s v="TRANSPORTE PROPIO"/>
  </r>
  <r>
    <n v="1002195374"/>
    <s v="UE01"/>
    <d v="2022-03-17T00:00:00"/>
    <d v="1899-12-30T20:42:00"/>
    <s v="012-024-00409901"/>
    <s v=""/>
    <s v=""/>
    <n v="0"/>
    <n v="0"/>
    <s v="ZPRC"/>
    <s v="2500107863"/>
    <s v="P000032084"/>
    <n v="8002808908"/>
    <n v="1002195374"/>
    <s v="15-00001123"/>
    <s v="SELVALEGRE"/>
    <n v="60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9026.764999999999"/>
    <n v="30061.764999999999"/>
    <n v="8965"/>
    <n v="306"/>
    <m/>
    <x v="7"/>
    <n v="17"/>
    <s v="17"/>
    <n v="30"/>
    <x v="0"/>
    <n v="0.51"/>
    <n v="10.199999999999999"/>
    <s v="TRANSPORTE PROPIO"/>
  </r>
  <r>
    <n v="1002195425"/>
    <s v="UE01"/>
    <d v="2022-03-17T00:00:00"/>
    <d v="1899-12-30T20:51:00"/>
    <s v="012-024-00409902"/>
    <s v="9000802089"/>
    <s v="012-022-00314463"/>
    <n v="4415.3999999999996"/>
    <n v="4950.58"/>
    <s v="ZPVN"/>
    <s v="40563548"/>
    <s v="P000032102"/>
    <n v="8002808971"/>
    <n v="1002195425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20"/>
    <n v="33030"/>
    <n v="18290"/>
    <n v="382.8"/>
    <m/>
    <x v="139"/>
    <n v="17"/>
    <s v="17"/>
    <n v="33"/>
    <x v="0"/>
    <n v="0.58000000000000007"/>
    <n v="11.6"/>
    <s v="TRANSPORTE PROPIO"/>
  </r>
  <r>
    <n v="1002195488"/>
    <s v="UE01"/>
    <d v="2022-03-17T00:00:00"/>
    <d v="1899-12-30T20:52:00"/>
    <s v="012-024-00409903"/>
    <s v=""/>
    <s v=""/>
    <n v="0"/>
    <n v="0"/>
    <s v="ZPRC"/>
    <s v="2500107858"/>
    <s v="P000032079"/>
    <n v="8002809052"/>
    <n v="1002195488"/>
    <s v="15-00001116"/>
    <s v="ARMADURO GRANEL"/>
    <n v="32.229999999999997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50600"/>
    <n v="32230"/>
    <n v="18370"/>
    <n v="525.35"/>
    <m/>
    <x v="7"/>
    <n v="17"/>
    <s v="17"/>
    <n v="32.229999999999997"/>
    <x v="0"/>
    <n v="16.300031026993487"/>
    <n v="16.300031026993487"/>
    <s v="TRANSPORTE PROPIO"/>
  </r>
  <r>
    <n v="1002195332"/>
    <s v="UE01"/>
    <d v="2022-03-17T00:00:00"/>
    <d v="1899-12-30T20:55:00"/>
    <s v="012-024-00409904"/>
    <s v=""/>
    <s v=""/>
    <n v="0"/>
    <n v="0"/>
    <s v="ZPRC"/>
    <s v="2500107844"/>
    <s v="P000032015"/>
    <n v="8002808861"/>
    <n v="1002195332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40060"/>
    <n v="24020"/>
    <n v="16040"/>
    <n v="259.2"/>
    <m/>
    <x v="6"/>
    <n v="17"/>
    <s v="17"/>
    <n v="24"/>
    <x v="0"/>
    <n v="0.53999999999999992"/>
    <n v="10.799999999999999"/>
    <s v="TRANSPORTE PROPIO"/>
  </r>
  <r>
    <n v="1002195317"/>
    <s v="UE01"/>
    <d v="2022-03-17T00:00:00"/>
    <d v="1899-12-30T21:06:00"/>
    <s v="012-024-00409905"/>
    <s v="9000802091"/>
    <s v="012-022-00314465"/>
    <n v="1850.8"/>
    <n v="2075.13"/>
    <s v="ZPVN"/>
    <s v="40563535"/>
    <s v="0000389768"/>
    <n v="8002808843"/>
    <n v="1002195317"/>
    <s v="15-00001119"/>
    <s v="CAMPEON ANTIHUMEDAD"/>
    <n v="280"/>
    <s v="BOL"/>
    <s v="105068"/>
    <s v="ALEJANDRO CEVALLOS ELIJIO GERMAN"/>
    <s v="810504"/>
    <s v="OBRA ­CASCALES"/>
    <s v="CASCALES"/>
    <s v="VIA QUITO"/>
    <s v="OKCASC"/>
    <s v="O-Sucumbios-Cascales"/>
    <m/>
    <x v="64"/>
    <x v="64"/>
    <s v="100017276"/>
    <s v="CASTRO BYRON"/>
    <s v="ZEMT"/>
    <s v="18UE729"/>
    <s v="2"/>
    <s v="Sin Pallet"/>
    <n v="0"/>
    <n v="0"/>
    <x v="0"/>
    <n v="21739.167000000001"/>
    <n v="14029.166999999999"/>
    <n v="7710"/>
    <n v="422.8"/>
    <m/>
    <x v="62"/>
    <n v="17"/>
    <s v="17"/>
    <n v="14"/>
    <x v="0"/>
    <n v="1.51"/>
    <n v="30.2"/>
    <s v="TRIMPESAS S.A."/>
  </r>
  <r>
    <n v="1002195317"/>
    <s v="UE01"/>
    <d v="2022-03-17T00:00:00"/>
    <d v="1899-12-30T21:06:00"/>
    <s v="012-024-00409906"/>
    <s v="9000802090"/>
    <s v="012-022-00314464"/>
    <n v="1374"/>
    <n v="1540.54"/>
    <s v="ZPVN"/>
    <s v="40563537"/>
    <s v="0000389769"/>
    <n v="8002808842"/>
    <n v="1002195317"/>
    <s v="15-00001124"/>
    <s v="SELVALEGRE ANTIHUMEDAD"/>
    <n v="200"/>
    <s v="BOL"/>
    <s v="105068"/>
    <s v="ALEJANDRO CEVALLOS ELIJIO GERMAN"/>
    <s v="810923"/>
    <s v="OBRA­SAN FRANCISCO KM 81"/>
    <s v="GONZALO PIZARRO"/>
    <s v="VIA QUITO KM 81"/>
    <s v="OKGONZ"/>
    <s v="O-Sucumbios-Gonzalopizarro"/>
    <n v="273"/>
    <x v="64"/>
    <x v="64"/>
    <s v="100017276"/>
    <s v="CASTRO BYRON"/>
    <s v="ZEMT"/>
    <s v="18UE729"/>
    <s v="2"/>
    <s v="Sin Pallet"/>
    <n v="0"/>
    <n v="0"/>
    <x v="0"/>
    <n v="17730.832999999999"/>
    <n v="10020.833000000001"/>
    <n v="7710"/>
    <n v="190"/>
    <m/>
    <x v="62"/>
    <n v="17"/>
    <s v="17"/>
    <n v="10"/>
    <x v="0"/>
    <n v="0.95"/>
    <n v="19"/>
    <s v="TRIMPESAS S.A."/>
  </r>
  <r>
    <n v="1002195431"/>
    <s v="UE01"/>
    <d v="2022-03-17T00:00:00"/>
    <d v="1899-12-30T21:19:00"/>
    <s v="012-024-00409907"/>
    <s v="9000802094"/>
    <s v="012-022-00314467"/>
    <n v="470.44"/>
    <n v="527.46"/>
    <s v="ZPVN"/>
    <s v="40563494"/>
    <s v="0000389724"/>
    <n v="8002808979"/>
    <n v="1002195431"/>
    <s v="15-00001120"/>
    <s v="CAMPEON"/>
    <n v="8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s v="18UE915"/>
    <s v="2"/>
    <s v="Sin Pallet"/>
    <n v="0"/>
    <n v="0"/>
    <x v="0"/>
    <n v="12931.061"/>
    <n v="4006.0610000000001"/>
    <n v="8925"/>
    <n v="59.2"/>
    <m/>
    <x v="67"/>
    <n v="17"/>
    <s v="17"/>
    <n v="4"/>
    <x v="0"/>
    <n v="0.74"/>
    <n v="14.8"/>
    <s v="TRANSPORTE PROPIO"/>
  </r>
  <r>
    <n v="1002195431"/>
    <s v="UE01"/>
    <d v="2022-03-17T00:00:00"/>
    <d v="1899-12-30T21:19:00"/>
    <s v="012-024-00409908"/>
    <s v="9000802093"/>
    <s v="012-022-00314466"/>
    <n v="3713.45"/>
    <n v="4163.54"/>
    <s v="ZPVN"/>
    <s v="40563494"/>
    <s v="0000389723"/>
    <n v="8002808978"/>
    <n v="1002195431"/>
    <s v="15-00001123"/>
    <s v="SELVALEGRE"/>
    <n v="58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37968.938999999998"/>
    <n v="29043.938999999998"/>
    <n v="8925"/>
    <n v="429.2"/>
    <m/>
    <x v="67"/>
    <n v="17"/>
    <s v="17"/>
    <n v="29"/>
    <x v="0"/>
    <n v="0.74"/>
    <n v="14.799999999999999"/>
    <s v="TRANSPORTE PROPIO"/>
  </r>
  <r>
    <n v="1002195371"/>
    <s v="UE01"/>
    <d v="2022-03-17T00:00:00"/>
    <d v="1899-12-30T21:23:00"/>
    <s v="012-024-00409909"/>
    <s v="9000802095"/>
    <s v="012-022-00314468"/>
    <n v="4505.1899999999996"/>
    <n v="5051.25"/>
    <s v="ZPVN"/>
    <s v="40563542"/>
    <s v="0000389782"/>
    <n v="8002808904"/>
    <n v="1002195371"/>
    <s v="15-00000181"/>
    <s v="ARMADURO ANTIHUMEDAD"/>
    <n v="660"/>
    <s v="BOL"/>
    <s v="101446"/>
    <s v="ALMACENES FERROELECTRICO DISTRIALMA"/>
    <s v="806447"/>
    <s v="FERRETERIA UNIVERSAL"/>
    <s v="IBARRA"/>
    <s v="VIA SAL LORENZO SECTOR EL LIMONAL"/>
    <s v="OILITA"/>
    <s v="O-Imbabura-Lita"/>
    <n v="548"/>
    <x v="128"/>
    <x v="128"/>
    <s v="100014989"/>
    <s v="CHANDI JAIME"/>
    <s v="ZETT"/>
    <s v="18UE649"/>
    <s v="2"/>
    <s v="Sin Pallet"/>
    <n v="0"/>
    <n v="0"/>
    <x v="0"/>
    <n v="50810"/>
    <n v="33060"/>
    <n v="17750"/>
    <n v="330"/>
    <s v="ajuste flete porque se pasa por el derrumbo sin autorizacion. Flete anulado 1036,20"/>
    <x v="126"/>
    <n v="17"/>
    <s v="17"/>
    <n v="33"/>
    <x v="0"/>
    <n v="0.5"/>
    <n v="10"/>
    <s v="TRIMPESAS S.A."/>
  </r>
  <r>
    <n v="1002195516"/>
    <s v="UE01"/>
    <d v="2022-03-17T00:00:00"/>
    <d v="1899-12-30T21:40:00"/>
    <s v="012-024-00409910"/>
    <s v="9000802098"/>
    <s v="012-022-00314469"/>
    <n v="2304.9"/>
    <n v="2584.27"/>
    <s v="ZPVN"/>
    <s v="40563523"/>
    <s v="P000032087"/>
    <n v="8002809082"/>
    <n v="1002195516"/>
    <s v="15-00001123"/>
    <s v="SELVALEGRE"/>
    <n v="360"/>
    <s v="BOL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090"/>
    <n v="18020"/>
    <n v="9070"/>
    <n v="266.39999999999998"/>
    <m/>
    <x v="7"/>
    <n v="17"/>
    <s v="17"/>
    <n v="18"/>
    <x v="0"/>
    <n v="0.74"/>
    <n v="14.799999999999999"/>
    <s v="TRANSPORTE PROPIO"/>
  </r>
  <r>
    <n v="1002195421"/>
    <s v="UE01"/>
    <d v="2022-03-17T00:00:00"/>
    <d v="1899-12-30T21:43:00"/>
    <s v="012-024-00409911"/>
    <s v="9000802101"/>
    <s v="012-022-00314470"/>
    <n v="4318.24"/>
    <n v="4841.6400000000003"/>
    <s v="ZPVN"/>
    <s v="40563340"/>
    <s v="0000389512"/>
    <n v="8002808967"/>
    <n v="1002195421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s v="18UE550"/>
    <s v="1"/>
    <s v="Con Pallet"/>
    <n v="0.05"/>
    <n v="32"/>
    <x v="0"/>
    <n v="50430"/>
    <n v="32000"/>
    <n v="18430"/>
    <n v="121.6"/>
    <m/>
    <x v="69"/>
    <n v="17"/>
    <s v="17"/>
    <n v="32"/>
    <x v="0"/>
    <n v="0.19"/>
    <n v="3.8"/>
    <s v="LA ARMENIA S.A."/>
  </r>
  <r>
    <n v="1002195458"/>
    <s v="UE01"/>
    <d v="2022-03-17T00:00:00"/>
    <d v="1899-12-30T21:54:00"/>
    <s v="012-024-00409915"/>
    <s v="9000802105"/>
    <s v="012-022-00314474"/>
    <n v="2287.17"/>
    <n v="2564.39"/>
    <s v="ZPVN"/>
    <s v="40563530"/>
    <s v="0000389764"/>
    <n v="8002809013"/>
    <n v="1002195458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7140"/>
    <n v="18000"/>
    <n v="9140"/>
    <n v="280.8"/>
    <m/>
    <x v="140"/>
    <n v="17"/>
    <s v="17"/>
    <n v="18"/>
    <x v="0"/>
    <n v="0.78"/>
    <n v="15.600000000000001"/>
    <s v="TRANSPORTE PROPIO"/>
  </r>
  <r>
    <n v="1002195420"/>
    <s v="UE01"/>
    <d v="2022-03-17T00:00:00"/>
    <d v="1899-12-30T22:06:00"/>
    <s v="012-024-00409916"/>
    <s v="9000802106"/>
    <s v="012-022-00314475"/>
    <n v="4362.37"/>
    <n v="4891.1099999999997"/>
    <s v="ZPVN"/>
    <s v="40563339"/>
    <s v="0000389511"/>
    <n v="8002808966"/>
    <n v="1002195420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24"/>
    <x v="24"/>
    <s v="100014929"/>
    <s v="YEPEZ PATRICIO"/>
    <s v="ZETT"/>
    <s v="18UE854"/>
    <s v="1"/>
    <s v="Con Pallet"/>
    <n v="0.05"/>
    <n v="32"/>
    <x v="0"/>
    <n v="49770"/>
    <n v="32090"/>
    <n v="17680"/>
    <n v="121.6"/>
    <m/>
    <x v="24"/>
    <n v="17"/>
    <s v="17"/>
    <n v="32"/>
    <x v="0"/>
    <n v="0.19"/>
    <n v="3.8"/>
    <s v="LIDENORTI S.A."/>
  </r>
  <r>
    <n v="1002195320"/>
    <s v="UE01"/>
    <d v="2022-03-17T00:00:00"/>
    <d v="1899-12-30T22:16:00"/>
    <s v="012-024-00409917"/>
    <s v="9000802109"/>
    <s v="012-022-00314476"/>
    <n v="3235.2"/>
    <n v="3627.32"/>
    <s v="ZPVN"/>
    <s v="40563536"/>
    <s v="0000389771"/>
    <n v="8002808847"/>
    <n v="1002195320"/>
    <s v="15-00001119"/>
    <s v="CAMPEON ANTIHUMEDAD"/>
    <n v="48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121"/>
    <x v="121"/>
    <s v="100014956"/>
    <s v="ENRIQUEZ PABLO"/>
    <s v="ZEMT"/>
    <s v="18UE731"/>
    <s v="2"/>
    <s v="Sin Pallet"/>
    <n v="0"/>
    <n v="0"/>
    <x v="0"/>
    <n v="40390"/>
    <n v="24090"/>
    <n v="16300"/>
    <n v="691.2"/>
    <m/>
    <x v="119"/>
    <n v="17"/>
    <s v="17"/>
    <n v="24"/>
    <x v="0"/>
    <n v="1.4400000000000002"/>
    <n v="28.8"/>
    <s v="LIDENORTI S.A."/>
  </r>
  <r>
    <n v="1002195543"/>
    <s v="UE01"/>
    <d v="2022-03-17T00:00:00"/>
    <d v="1899-12-30T22:25:00"/>
    <s v="012-024-00409918"/>
    <s v="9000802112"/>
    <s v="012-022-00314478"/>
    <n v="2557.06"/>
    <n v="2867"/>
    <s v="ZPVN"/>
    <s v="40563529"/>
    <s v="P000032089"/>
    <n v="8002809114"/>
    <n v="1002195543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28687.940999999999"/>
    <n v="20052.940999999999"/>
    <n v="8635"/>
    <n v="312"/>
    <m/>
    <x v="10"/>
    <n v="17"/>
    <s v="17"/>
    <n v="20"/>
    <x v="0"/>
    <n v="0.78"/>
    <n v="15.6"/>
    <s v="TRANSPORTE PROPIO"/>
  </r>
  <r>
    <n v="1002195543"/>
    <s v="UE01"/>
    <d v="2022-03-17T00:00:00"/>
    <d v="1899-12-30T22:25:00"/>
    <s v="012-024-00409919"/>
    <s v="9000802111"/>
    <s v="012-022-00314477"/>
    <n v="1778.91"/>
    <n v="1994.53"/>
    <s v="ZPVN"/>
    <s v="40563528"/>
    <s v="P000032088"/>
    <n v="8002809115"/>
    <n v="1002195543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672.059000000001"/>
    <n v="14037.058999999999"/>
    <n v="8635"/>
    <n v="218.4"/>
    <m/>
    <x v="10"/>
    <n v="17"/>
    <s v="17"/>
    <n v="14"/>
    <x v="0"/>
    <n v="0.78"/>
    <n v="15.6"/>
    <s v="TRANSPORTE PROPIO"/>
  </r>
  <r>
    <n v="1002195555"/>
    <s v="UE01"/>
    <d v="2022-03-17T00:00:00"/>
    <d v="1899-12-30T22:29:00"/>
    <s v="012-024-00409920"/>
    <s v="9000802113"/>
    <s v="012-022-00314479"/>
    <n v="3307.77"/>
    <n v="3708.69"/>
    <s v="ZPVN"/>
    <s v="40561563"/>
    <s v="0000387208"/>
    <n v="8002809127"/>
    <n v="1002195555"/>
    <s v="15-00001121"/>
    <s v="GLADIADOR"/>
    <n v="32.6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280"/>
    <n v="32600"/>
    <n v="18680"/>
    <n v="0"/>
    <m/>
    <x v="3"/>
    <n v="17"/>
    <s v="17"/>
    <n v="32.6"/>
    <x v="0"/>
    <n v="0"/>
    <n v="0"/>
    <s v="XAVIER VALENZUELA"/>
  </r>
  <r>
    <n v="1002195413"/>
    <s v="UE01"/>
    <d v="2022-03-17T00:00:00"/>
    <d v="1899-12-30T22:30:00"/>
    <s v="012-024-00409921"/>
    <s v="9000802114"/>
    <s v="012-022-00314480"/>
    <n v="3012.77"/>
    <n v="3377.93"/>
    <s v="ZPVN"/>
    <s v="40563545"/>
    <s v="P000032099"/>
    <n v="8002808958"/>
    <n v="1002195413"/>
    <s v="15-00001120"/>
    <s v="CAMPEON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840"/>
    <n v="24070"/>
    <n v="12770"/>
    <n v="91.2"/>
    <m/>
    <x v="89"/>
    <n v="17"/>
    <s v="17"/>
    <n v="24"/>
    <x v="0"/>
    <n v="0.19"/>
    <n v="3.8000000000000003"/>
    <s v="TRANSPORTE PROPIO"/>
  </r>
  <r>
    <n v="1002195460"/>
    <s v="UE01"/>
    <d v="2022-03-17T00:00:00"/>
    <d v="1899-12-30T22:34:00"/>
    <s v="012-024-00409922"/>
    <s v="9000802117"/>
    <s v="012-022-00314482"/>
    <n v="784.8"/>
    <n v="879.93"/>
    <s v="ZPVN"/>
    <s v="40563412"/>
    <s v="0000389600"/>
    <n v="8002809015"/>
    <n v="1002195460"/>
    <s v="15-00001115"/>
    <s v="ARMADURO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15085.909"/>
    <n v="6010.9089999999997"/>
    <n v="9075"/>
    <n v="108"/>
    <m/>
    <x v="138"/>
    <n v="17"/>
    <s v="17"/>
    <n v="6"/>
    <x v="0"/>
    <n v="0.9"/>
    <n v="18"/>
    <s v="TRANSPORTE PROPIO"/>
  </r>
  <r>
    <n v="1002195460"/>
    <s v="UE01"/>
    <d v="2022-03-17T00:00:00"/>
    <d v="1899-12-30T22:34:00"/>
    <s v="012-024-00409923"/>
    <s v="9000802116"/>
    <s v="012-022-00314481"/>
    <n v="3510"/>
    <n v="3935.43"/>
    <s v="ZPVN"/>
    <s v="40563412"/>
    <s v="0000389599"/>
    <n v="8002809016"/>
    <n v="1002195460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6124.091"/>
    <n v="27049.091"/>
    <n v="9075"/>
    <n v="486"/>
    <m/>
    <x v="138"/>
    <n v="17"/>
    <s v="17"/>
    <n v="27"/>
    <x v="0"/>
    <n v="0.9"/>
    <n v="18"/>
    <s v="TRANSPORTE PROPIO"/>
  </r>
  <r>
    <n v="1002195365"/>
    <s v="UE01"/>
    <d v="2022-03-17T00:00:00"/>
    <d v="1899-12-30T22:51:00"/>
    <s v="012-024-00409924"/>
    <s v="9000802118"/>
    <s v="012-022-00314483"/>
    <n v="2923.2"/>
    <n v="3277.51"/>
    <s v="ZPVN"/>
    <s v="40563541"/>
    <s v="0000389780"/>
    <n v="8002808897"/>
    <n v="1002195365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72"/>
    <x v="72"/>
    <s v="100016005"/>
    <s v="POZO EDGAR"/>
    <s v="ZEMT"/>
    <s v="18UE214"/>
    <s v="1"/>
    <s v="Con Pallet"/>
    <n v="0.05"/>
    <n v="24"/>
    <x v="0"/>
    <n v="40300"/>
    <n v="24080"/>
    <n v="16220"/>
    <n v="369.6"/>
    <m/>
    <x v="70"/>
    <n v="17"/>
    <s v="17"/>
    <n v="24"/>
    <x v="0"/>
    <n v="0.77"/>
    <n v="15.4"/>
    <s v="LIDENORTI S.A."/>
  </r>
  <r>
    <n v="1002195547"/>
    <s v="UE01"/>
    <d v="2022-03-17T00:00:00"/>
    <d v="1899-12-30T22:55:00"/>
    <s v="012-024-00409925"/>
    <s v="9000802119"/>
    <s v="012-022-00314484"/>
    <n v="2268"/>
    <n v="2542.9"/>
    <s v="ZPVN"/>
    <s v="40563424"/>
    <s v="0000389621"/>
    <n v="8002809119"/>
    <n v="1002195547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40"/>
    <n v="18060"/>
    <n v="9080"/>
    <n v="266.39999999999998"/>
    <m/>
    <x v="141"/>
    <n v="17"/>
    <s v="17"/>
    <n v="18"/>
    <x v="0"/>
    <n v="0.74"/>
    <n v="14.799999999999999"/>
    <s v="TRANSPORTE PROPIO"/>
  </r>
  <r>
    <n v="1002195574"/>
    <s v="UE01"/>
    <d v="2022-03-17T00:00:00"/>
    <d v="1899-12-30T23:01:00"/>
    <s v="012-024-00409926"/>
    <s v="9000802120"/>
    <s v="012-022-00314485"/>
    <n v="4332.04"/>
    <n v="4857.1099999999997"/>
    <s v="ZPVN"/>
    <s v="40563520"/>
    <s v="0000389755"/>
    <n v="8002809151"/>
    <n v="1002195574"/>
    <s v="15-00001123"/>
    <s v="SELVALEGRE"/>
    <n v="660"/>
    <s v="BOL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s v="18UE931"/>
    <s v="2"/>
    <s v="Sin Pallet"/>
    <n v="0"/>
    <n v="0"/>
    <x v="0"/>
    <n v="50540"/>
    <n v="33070"/>
    <n v="17470"/>
    <n v="594"/>
    <m/>
    <x v="118"/>
    <n v="17"/>
    <s v="17"/>
    <n v="33"/>
    <x v="0"/>
    <n v="0.9"/>
    <n v="18"/>
    <s v="TRANSPORTE PROPIO"/>
  </r>
  <r>
    <n v="1002195462"/>
    <s v="UE01"/>
    <d v="2022-03-17T00:00:00"/>
    <d v="1899-12-30T23:02:00"/>
    <s v="012-024-00409927"/>
    <s v="9000802122"/>
    <s v="012-022-00314486"/>
    <n v="3024"/>
    <n v="3390.53"/>
    <s v="ZPVN"/>
    <s v="40563556"/>
    <s v="P000032103"/>
    <n v="8002809019"/>
    <n v="1002195462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43"/>
    <x v="43"/>
    <s v="100017965"/>
    <s v="ARIAS PATRICIO"/>
    <s v="ZEMT"/>
    <s v="18UE535"/>
    <s v="1"/>
    <s v="Con Pallet"/>
    <n v="0.05"/>
    <n v="24"/>
    <x v="0"/>
    <n v="39770"/>
    <n v="24030"/>
    <n v="15740"/>
    <n v="494.4"/>
    <m/>
    <x v="41"/>
    <n v="17"/>
    <s v="17"/>
    <n v="24"/>
    <x v="0"/>
    <n v="1.03"/>
    <n v="20.599999999999998"/>
    <s v="LIDENORTI S.A."/>
  </r>
  <r>
    <n v="1002195581"/>
    <s v="UE01"/>
    <d v="2022-03-17T00:00:00"/>
    <d v="1899-12-30T23:20:00"/>
    <s v="012-024-00409928"/>
    <s v="9000802123"/>
    <s v="012-022-00314487"/>
    <n v="3810"/>
    <n v="4271.8"/>
    <s v="ZPVN"/>
    <s v="40560785"/>
    <s v="0000389486"/>
    <n v="8002809160"/>
    <n v="1002195581"/>
    <s v="15-00000218"/>
    <s v="MAGNO HE"/>
    <n v="31.75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s v="18PAB4038"/>
    <s v="2"/>
    <s v="Sin Pallet"/>
    <n v="0"/>
    <n v="0"/>
    <x v="0"/>
    <n v="50590"/>
    <n v="31750"/>
    <n v="18840"/>
    <n v="356.87"/>
    <m/>
    <x v="1"/>
    <n v="17"/>
    <s v="17"/>
    <n v="31.75"/>
    <x v="0"/>
    <n v="11.24"/>
    <n v="11.24"/>
    <s v="TRANSCONCEM CIA. LTDA."/>
  </r>
  <r>
    <n v="1002195580"/>
    <s v="UE01"/>
    <d v="2022-03-17T00:00:00"/>
    <d v="1899-12-30T23:26:00"/>
    <s v="012-024-00409929"/>
    <s v="9000802124"/>
    <s v="012-022-00314488"/>
    <n v="4032"/>
    <n v="4520.7"/>
    <s v="ZPVN"/>
    <s v="40562445"/>
    <s v="0000388341"/>
    <n v="8002809159"/>
    <n v="1002195580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00"/>
    <n v="32070"/>
    <n v="18730"/>
    <n v="966.4"/>
    <m/>
    <x v="142"/>
    <n v="17"/>
    <s v="17"/>
    <n v="32"/>
    <x v="0"/>
    <n v="1.51"/>
    <n v="30.2"/>
    <s v="TRANSPORTE PROPIO"/>
  </r>
  <r>
    <n v="1002195513"/>
    <s v="UE01"/>
    <d v="2022-03-17T00:00:00"/>
    <d v="1899-12-30T23:31:00"/>
    <s v="012-024-00409930"/>
    <s v="9000802125"/>
    <s v="012-022-00314489"/>
    <n v="2310"/>
    <n v="2589.9899999999998"/>
    <s v="ZPVN"/>
    <s v="40563560"/>
    <s v="P000032106"/>
    <n v="8002809079"/>
    <n v="1002195513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70"/>
    <n v="18430"/>
    <n v="0"/>
    <m/>
    <x v="139"/>
    <n v="17"/>
    <s v="17"/>
    <n v="33"/>
    <x v="0"/>
    <n v="0"/>
    <n v="0"/>
    <s v="TRANSPORTE PROPIO"/>
  </r>
  <r>
    <n v="1002195586"/>
    <s v="UE01"/>
    <d v="2022-03-17T00:00:00"/>
    <d v="1899-12-30T23:39:00"/>
    <s v="012-024-00409931"/>
    <s v="9000802126"/>
    <s v="012-022-00314490"/>
    <n v="4032"/>
    <n v="4520.7"/>
    <s v="ZPVN"/>
    <s v="40563441"/>
    <s v="0000389647"/>
    <n v="8002809168"/>
    <n v="100219558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630"/>
    <n v="32070"/>
    <n v="18560"/>
    <n v="966.4"/>
    <m/>
    <x v="142"/>
    <n v="17"/>
    <s v="17"/>
    <n v="32"/>
    <x v="0"/>
    <n v="1.51"/>
    <n v="30.2"/>
    <s v="TRANSPORTE PROPIO"/>
  </r>
  <r>
    <n v="1002195596"/>
    <s v="UE01"/>
    <d v="2022-03-17T00:00:00"/>
    <d v="1899-12-30T23:44:00"/>
    <s v="012-024-00409932"/>
    <s v="9000802127"/>
    <s v="012-022-00314491"/>
    <n v="2365.1999999999998"/>
    <n v="2651.87"/>
    <s v="ZPVN"/>
    <s v="40563505"/>
    <s v="0000389737"/>
    <n v="8002809180"/>
    <n v="1002195596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20"/>
    <n v="9180"/>
    <n v="324"/>
    <m/>
    <x v="99"/>
    <n v="17"/>
    <s v="17"/>
    <n v="18"/>
    <x v="0"/>
    <n v="0.9"/>
    <n v="18"/>
    <s v="TRANSPORTE PROPIO"/>
  </r>
  <r>
    <n v="1002195600"/>
    <s v="UE01"/>
    <d v="2022-03-18T00:00:00"/>
    <d v="1899-12-30T00:09:00"/>
    <s v="012-024-00409933"/>
    <s v="9000802128"/>
    <s v="012-022-00314492"/>
    <n v="3914.4"/>
    <n v="4388.8500000000004"/>
    <s v="ZPVN"/>
    <s v="40563320"/>
    <s v="0000389487"/>
    <n v="8002809185"/>
    <n v="1002195600"/>
    <s v="15-00000218"/>
    <s v="MAGNO HE"/>
    <n v="32.61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2360"/>
    <n v="32620"/>
    <n v="19740"/>
    <n v="366.65"/>
    <m/>
    <x v="1"/>
    <n v="18"/>
    <s v="18"/>
    <n v="32.619999999999997"/>
    <x v="0"/>
    <n v="11.240036787247087"/>
    <n v="11.240036787247087"/>
    <s v="TRANSCONCEM CIA.LTDA."/>
  </r>
  <r>
    <n v="1002195616"/>
    <s v="UE01"/>
    <d v="2022-03-18T00:00:00"/>
    <d v="1899-12-30T00:31:00"/>
    <s v="012-024-00409934"/>
    <s v="9000802129"/>
    <s v="012-022-00314493"/>
    <n v="4032"/>
    <n v="4520.7"/>
    <s v="ZPVN"/>
    <s v="40563441"/>
    <s v="0000389650"/>
    <n v="8002809209"/>
    <n v="100219561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20"/>
    <n v="32090"/>
    <n v="17430"/>
    <n v="966.4"/>
    <m/>
    <x v="142"/>
    <n v="18"/>
    <s v="18"/>
    <n v="32"/>
    <x v="0"/>
    <n v="1.51"/>
    <n v="30.2"/>
    <s v="TRANSPORTE PROPIO"/>
  </r>
  <r>
    <n v="1002195686"/>
    <s v="UE01"/>
    <d v="2022-03-18T00:00:00"/>
    <d v="1899-12-30T04:55:00"/>
    <s v="012-024-00409935"/>
    <s v=""/>
    <s v=""/>
    <n v="0"/>
    <n v="0"/>
    <s v="ZPRC"/>
    <s v="2500107869"/>
    <s v="P000032107"/>
    <n v="8002809305"/>
    <n v="1002195686"/>
    <s v="15-00001115"/>
    <s v="ARMADURO"/>
    <n v="66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50400"/>
    <n v="33010"/>
    <n v="17390"/>
    <n v="455.4"/>
    <m/>
    <x v="109"/>
    <n v="18"/>
    <s v="18"/>
    <n v="33"/>
    <x v="0"/>
    <n v="0.69"/>
    <n v="13.799999999999999"/>
    <s v="TRANSPORTE PROPIO"/>
  </r>
  <r>
    <n v="1002195688"/>
    <s v="UE01"/>
    <d v="2022-03-18T00:00:00"/>
    <d v="1899-12-30T05:05:00"/>
    <s v="012-024-00409936"/>
    <s v=""/>
    <s v=""/>
    <n v="0"/>
    <n v="0"/>
    <s v="ZPRC"/>
    <s v="2500107862"/>
    <s v="P000032083"/>
    <n v="8002809307"/>
    <n v="100219568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50"/>
    <n v="18070"/>
    <n v="8880"/>
    <n v="248.4"/>
    <m/>
    <x v="17"/>
    <n v="18"/>
    <s v="18"/>
    <n v="18"/>
    <x v="0"/>
    <n v="0.69000000000000006"/>
    <n v="13.8"/>
    <s v="TRANSPORTE PROPIO"/>
  </r>
  <r>
    <n v="1002195690"/>
    <s v="UE01"/>
    <d v="2022-03-18T00:00:00"/>
    <d v="1899-12-30T05:13:00"/>
    <s v="012-024-00409937"/>
    <s v="9000802140"/>
    <s v="012-022-00314495"/>
    <n v="278.77999999999997"/>
    <n v="312.57"/>
    <s v="ZPVN"/>
    <s v="40563559"/>
    <s v="P000032105"/>
    <n v="8002809309"/>
    <n v="1002195690"/>
    <s v="15-00001115"/>
    <s v="ARMADURO"/>
    <n v="4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118"/>
    <x v="118"/>
    <s v="100019438"/>
    <s v="CASTRO SELSO"/>
    <s v="ZEMU"/>
    <s v="18UE375"/>
    <s v="2"/>
    <s v="Sin Pallet"/>
    <n v="0"/>
    <n v="0"/>
    <x v="0"/>
    <n v="6500"/>
    <n v="2000"/>
    <n v="4500"/>
    <n v="6"/>
    <m/>
    <x v="116"/>
    <n v="18"/>
    <s v="18"/>
    <n v="2"/>
    <x v="0"/>
    <n v="0.15"/>
    <n v="3"/>
    <s v="TRAPSA C.A."/>
  </r>
  <r>
    <n v="1002195690"/>
    <s v="UE01"/>
    <d v="2022-03-18T00:00:00"/>
    <d v="1899-12-30T05:13:00"/>
    <s v="012-024-00409938"/>
    <s v="9000802139"/>
    <s v="012-022-00314494"/>
    <n v="2208.1"/>
    <n v="2475.73"/>
    <s v="ZPVN"/>
    <s v="40563558"/>
    <s v="P000032104"/>
    <n v="8002809310"/>
    <n v="1002195690"/>
    <s v="15-00001123"/>
    <s v="SELVALEGRE"/>
    <n v="32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18"/>
    <x v="118"/>
    <s v="100019438"/>
    <s v="CASTRO SELSO"/>
    <s v="ZEMU"/>
    <s v="18UE375"/>
    <s v="2"/>
    <s v="Sin Pallet"/>
    <n v="0"/>
    <n v="0"/>
    <x v="0"/>
    <n v="20500"/>
    <n v="16000"/>
    <n v="4500"/>
    <n v="48"/>
    <m/>
    <x v="116"/>
    <n v="18"/>
    <s v="18"/>
    <n v="16"/>
    <x v="0"/>
    <n v="0.15"/>
    <n v="3"/>
    <s v="TRAPSA C.A."/>
  </r>
  <r>
    <n v="1002195689"/>
    <s v="UE01"/>
    <d v="2022-03-18T00:00:00"/>
    <d v="1899-12-30T05:19:00"/>
    <s v="012-024-00409939"/>
    <s v=""/>
    <s v=""/>
    <n v="0"/>
    <n v="0"/>
    <s v="ZPRC"/>
    <s v="2500107870"/>
    <s v="P000032109"/>
    <n v="8002809308"/>
    <n v="1002195689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s v="18UE301"/>
    <s v="2"/>
    <s v="Sin Pallet"/>
    <n v="0"/>
    <n v="0"/>
    <x v="0"/>
    <n v="27080"/>
    <n v="18060"/>
    <n v="9020"/>
    <n v="248.4"/>
    <m/>
    <x v="15"/>
    <n v="18"/>
    <s v="18"/>
    <n v="18"/>
    <x v="0"/>
    <n v="0.69000000000000006"/>
    <n v="13.8"/>
    <s v="SANJOPAS S.A."/>
  </r>
  <r>
    <n v="1002195699"/>
    <s v="UE01"/>
    <d v="2022-03-18T00:00:00"/>
    <d v="1899-12-30T05:55:00"/>
    <s v="012-024-00409940"/>
    <s v="9000802143"/>
    <s v="012-022-00314496"/>
    <n v="3693.59"/>
    <n v="4141.28"/>
    <s v="ZPVN"/>
    <s v="40559869"/>
    <s v="0000387231"/>
    <n v="8002809320"/>
    <n v="1002195699"/>
    <s v="15-00000218"/>
    <s v="MAGNO HE"/>
    <n v="31.74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00"/>
    <n v="31740"/>
    <n v="19760"/>
    <n v="0"/>
    <m/>
    <x v="3"/>
    <n v="18"/>
    <s v="18"/>
    <n v="31.74"/>
    <x v="0"/>
    <n v="0"/>
    <n v="0"/>
    <s v="HORMIANDES"/>
  </r>
  <r>
    <n v="1002195687"/>
    <s v="UE01"/>
    <d v="2022-03-18T00:00:00"/>
    <d v="1899-12-30T06:02:00"/>
    <s v="012-024-00409941"/>
    <s v="9000802145"/>
    <s v="012-022-00314497"/>
    <n v="3278.88"/>
    <n v="3676.31"/>
    <s v="ZPVN"/>
    <s v="40563574"/>
    <s v="P000032108"/>
    <n v="8002809306"/>
    <n v="1002195687"/>
    <s v="15-00001123"/>
    <s v="SELVALEGRE"/>
    <n v="480"/>
    <s v="BOL"/>
    <s v="101726"/>
    <s v="CONSTRUCCIONES CRANBEGAL"/>
    <s v="810907"/>
    <s v="FERRETERIA MULTIFERRI"/>
    <s v="OTAVALO"/>
    <s v="LA CAMPAÑÍA BAJO"/>
    <s v="OIOTAV"/>
    <s v="O-Imbabura-Otavalo"/>
    <n v="8"/>
    <x v="79"/>
    <x v="79"/>
    <s v="100016219"/>
    <s v="ALQUINGA FABIAN"/>
    <s v="ZEMT"/>
    <s v="18UE765"/>
    <s v="2"/>
    <s v="Sin Pallet"/>
    <n v="0"/>
    <n v="0"/>
    <x v="0"/>
    <n v="39460"/>
    <n v="24080"/>
    <n v="15380"/>
    <n v="43.2"/>
    <m/>
    <x v="77"/>
    <n v="18"/>
    <s v="18"/>
    <n v="24"/>
    <x v="0"/>
    <n v="9.0000000000000011E-2"/>
    <n v="1.8"/>
    <s v="ALQUINGA &amp; ALQUINGA"/>
  </r>
  <r>
    <n v="1002195741"/>
    <s v="UE01"/>
    <d v="2022-03-18T00:00:00"/>
    <d v="1899-12-30T06:39:00"/>
    <s v="012-024-00409942"/>
    <s v=""/>
    <s v=""/>
    <n v="0"/>
    <n v="0"/>
    <s v="ZPRC"/>
    <s v="2500107871"/>
    <s v="P000032110"/>
    <n v="8002809374"/>
    <n v="1002195741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30"/>
    <n v="34030"/>
    <n v="17900"/>
    <n v="516.79999999999995"/>
    <m/>
    <x v="5"/>
    <n v="18"/>
    <s v="18"/>
    <n v="34"/>
    <x v="0"/>
    <n v="0.7599999999999999"/>
    <n v="15.2"/>
    <s v="TRANSPORTE PROPIO"/>
  </r>
  <r>
    <n v="1002195743"/>
    <s v="UE01"/>
    <d v="2022-03-18T00:00:00"/>
    <d v="1899-12-30T06:40:00"/>
    <s v="012-024-00409943"/>
    <s v=""/>
    <s v=""/>
    <n v="0"/>
    <n v="0"/>
    <s v="ZPRC"/>
    <s v="2500107873"/>
    <s v="P000032112"/>
    <n v="8002809376"/>
    <n v="1002195743"/>
    <s v="15-00001115"/>
    <s v="ARMADURO"/>
    <n v="20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9466.061000000002"/>
    <n v="10006.061"/>
    <n v="9460"/>
    <n v="152"/>
    <m/>
    <x v="4"/>
    <n v="18"/>
    <s v="18"/>
    <n v="10"/>
    <x v="0"/>
    <n v="0.76"/>
    <n v="15.2"/>
    <s v="TRANSPORTE PROPIO"/>
  </r>
  <r>
    <n v="1002195743"/>
    <s v="UE01"/>
    <d v="2022-03-18T00:00:00"/>
    <d v="1899-12-30T06:40:00"/>
    <s v="012-024-00409944"/>
    <s v=""/>
    <s v=""/>
    <n v="0"/>
    <n v="0"/>
    <s v="ZPRC"/>
    <s v="2500107872"/>
    <s v="P000032111"/>
    <n v="8002809377"/>
    <n v="1002195743"/>
    <s v="15-00001123"/>
    <s v="SELVALEGRE"/>
    <n v="4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2473.938999999998"/>
    <n v="23013.938999999998"/>
    <n v="9460"/>
    <n v="349.6"/>
    <m/>
    <x v="4"/>
    <n v="18"/>
    <s v="18"/>
    <n v="23"/>
    <x v="0"/>
    <n v="0.76"/>
    <n v="15.200000000000001"/>
    <s v="TRANSPORTE PROPIO"/>
  </r>
  <r>
    <n v="1002195753"/>
    <s v="UE01"/>
    <d v="2022-03-18T00:00:00"/>
    <d v="1899-12-30T06:44:00"/>
    <s v="012-024-00409945"/>
    <s v="9000802148"/>
    <s v="012-022-00314498"/>
    <n v="2390"/>
    <n v="2679.68"/>
    <s v="ZPVN"/>
    <s v="40563522"/>
    <s v="P000032086"/>
    <n v="8002809391"/>
    <n v="1002195753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030"/>
    <n v="18030"/>
    <n v="9000"/>
    <n v="183.6"/>
    <m/>
    <x v="7"/>
    <n v="18"/>
    <s v="18"/>
    <n v="18"/>
    <x v="0"/>
    <n v="0.51"/>
    <n v="10.199999999999999"/>
    <s v="TRANSPORTE PROPIO"/>
  </r>
  <r>
    <n v="1002195744"/>
    <s v="UE01"/>
    <d v="2022-03-18T00:00:00"/>
    <d v="1899-12-30T06:51:00"/>
    <s v="012-024-00409946"/>
    <s v="9000802151"/>
    <s v="012-022-00314500"/>
    <n v="2173.5"/>
    <n v="2436.94"/>
    <s v="ZPVN"/>
    <s v="40563544"/>
    <s v="P000032098"/>
    <n v="8002809379"/>
    <n v="1002195744"/>
    <s v="15-00001115"/>
    <s v="ARMADURO"/>
    <n v="3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6040.606"/>
    <n v="17020.606"/>
    <n v="9020"/>
    <n v="258.39999999999998"/>
    <m/>
    <x v="10"/>
    <n v="18"/>
    <s v="18"/>
    <n v="17"/>
    <x v="0"/>
    <n v="0.7599999999999999"/>
    <n v="15.2"/>
    <s v="TRANSPORTE PROPIO"/>
  </r>
  <r>
    <n v="1002195744"/>
    <s v="UE01"/>
    <d v="2022-03-18T00:00:00"/>
    <d v="1899-12-30T06:51:00"/>
    <s v="012-024-00409947"/>
    <s v="9000802150"/>
    <s v="012-022-00314499"/>
    <n v="2033.04"/>
    <n v="2279.4499999999998"/>
    <s v="ZPVN"/>
    <s v="40563543"/>
    <s v="P000032097"/>
    <n v="8002809378"/>
    <n v="1002195744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039.394"/>
    <n v="16019.394"/>
    <n v="9020"/>
    <n v="243.2"/>
    <m/>
    <x v="10"/>
    <n v="18"/>
    <s v="18"/>
    <n v="16"/>
    <x v="0"/>
    <n v="0.76"/>
    <n v="15.2"/>
    <s v="TRANSPORTE PROPIO"/>
  </r>
  <r>
    <n v="1002195752"/>
    <s v="UE01"/>
    <d v="2022-03-18T00:00:00"/>
    <d v="1899-12-30T07:58:00"/>
    <s v="012-024-00409948"/>
    <s v="9000802158"/>
    <s v="012-022-00314501"/>
    <n v="4067.38"/>
    <n v="4560.38"/>
    <s v="ZPVN"/>
    <s v="40563356"/>
    <s v="0000389609"/>
    <n v="8002809390"/>
    <n v="1002195752"/>
    <s v="15-00000218"/>
    <s v="MAGNO HE"/>
    <n v="30.16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9435"/>
    <s v="CAMPILLO LÁZARO"/>
    <s v="ZECI"/>
    <s v="18UE831"/>
    <s v="2"/>
    <s v="Sin Pallet"/>
    <n v="0"/>
    <n v="0"/>
    <x v="0"/>
    <n v="48640"/>
    <n v="30160"/>
    <n v="18480"/>
    <n v="134.51"/>
    <m/>
    <x v="28"/>
    <n v="18"/>
    <s v="18"/>
    <n v="30.16"/>
    <x v="0"/>
    <n v="4.4598806366047743"/>
    <n v="4.4598806366047743"/>
    <s v="TRANSALMEIDA"/>
  </r>
  <r>
    <n v="1002195768"/>
    <s v="UE01"/>
    <d v="2022-03-18T00:00:00"/>
    <d v="1899-12-30T08:15:00"/>
    <s v="012-024-00409949"/>
    <s v=""/>
    <s v=""/>
    <n v="0"/>
    <n v="0"/>
    <s v="ZPRC"/>
    <s v="2500107854"/>
    <s v="P000032064"/>
    <n v="8002809410"/>
    <n v="1002195768"/>
    <s v="15-00000218"/>
    <s v="MAGNO HE"/>
    <n v="32.38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2030"/>
    <n v="32380"/>
    <n v="19650"/>
    <n v="0"/>
    <m/>
    <x v="3"/>
    <n v="18"/>
    <s v="18"/>
    <n v="32.380000000000003"/>
    <x v="0"/>
    <n v="0"/>
    <n v="0"/>
    <s v="UNICON"/>
  </r>
  <r>
    <n v="1002195797"/>
    <s v="UE01"/>
    <d v="2022-03-18T00:00:00"/>
    <d v="1899-12-30T08:26:00"/>
    <s v="012-024-00409950"/>
    <s v="9000802160"/>
    <s v="012-022-00314502"/>
    <n v="2509.1999999999998"/>
    <n v="2813.33"/>
    <s v="ZPVN"/>
    <s v="40563634"/>
    <s v="P000032119"/>
    <n v="8002809448"/>
    <n v="1002195797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63"/>
    <x v="63"/>
    <s v="10005910"/>
    <s v="URBANO MOQUINCHE WALTER ARMANDO"/>
    <s v="ZEMU"/>
    <s v="18UE735"/>
    <s v="2"/>
    <s v="Sin Pallet"/>
    <n v="0"/>
    <n v="0"/>
    <x v="0"/>
    <n v="26780"/>
    <n v="18060"/>
    <n v="8720"/>
    <n v="68.400000000000006"/>
    <m/>
    <x v="61"/>
    <n v="18"/>
    <s v="18"/>
    <n v="18"/>
    <x v="0"/>
    <n v="0.19"/>
    <n v="3.8000000000000003"/>
    <s v="RUTAS COTACACHENSES"/>
  </r>
  <r>
    <n v="1002195808"/>
    <s v="UE01"/>
    <d v="2022-03-18T00:00:00"/>
    <d v="1899-12-30T08:42:00"/>
    <s v="012-024-00409951"/>
    <s v="9000802162"/>
    <s v="012-022-00314503"/>
    <n v="2498.4"/>
    <n v="2801.22"/>
    <s v="ZPVN"/>
    <s v="40563641"/>
    <s v="P000032120"/>
    <n v="8002809462"/>
    <n v="1002195808"/>
    <s v="15-00001115"/>
    <s v="ARMADURO"/>
    <n v="360"/>
    <s v="BOL"/>
    <s v="101552"/>
    <s v="BENAVIDES REVELO SILVIA PATRICIA"/>
    <s v="810752"/>
    <s v="FERRETERIA MILAN"/>
    <s v="IBARRA"/>
    <s v="PANAMERICANA NORTE KM 151"/>
    <s v="OIAMBU"/>
    <s v="O-Imbabura-Ambuqui"/>
    <n v="68.5"/>
    <x v="22"/>
    <x v="22"/>
    <s v="100016661"/>
    <s v="BENALCAZAR MILTON"/>
    <s v="ZEMU"/>
    <s v="18UE389"/>
    <s v="2"/>
    <s v="Sin Pallet"/>
    <n v="0"/>
    <n v="0"/>
    <x v="0"/>
    <n v="27170"/>
    <n v="18050"/>
    <n v="9120"/>
    <n v="111.6"/>
    <m/>
    <x v="22"/>
    <n v="18"/>
    <s v="18"/>
    <n v="18"/>
    <x v="0"/>
    <n v="0.31"/>
    <n v="6.1999999999999993"/>
    <s v="TRANINTAGSA S.A."/>
  </r>
  <r>
    <n v="1002195792"/>
    <s v="UE01"/>
    <d v="2022-03-18T00:00:00"/>
    <d v="1899-12-30T08:52:00"/>
    <s v="012-024-00409952"/>
    <s v="9000802167"/>
    <s v="012-022-00314504"/>
    <n v="3321.65"/>
    <n v="3724.26"/>
    <s v="ZPVN"/>
    <s v="40563629"/>
    <s v="P000032115"/>
    <n v="8002809442"/>
    <n v="1002195792"/>
    <s v="15-00001124"/>
    <s v="SELVALEGRE ANTIHUMEDAD"/>
    <n v="480"/>
    <s v="BOL"/>
    <s v="101667"/>
    <s v="CABRERA REVELO JUAN CARLOS"/>
    <s v="807698"/>
    <s v="OBRA URBANIZACION CASA BONITA"/>
    <s v="ESMERALDAS"/>
    <s v="VIA ATACAMES KM 5.5"/>
    <s v="OEESME"/>
    <s v="O-Esmeraldas-Esmeraldas"/>
    <n v="388"/>
    <x v="127"/>
    <x v="127"/>
    <s v="100018006"/>
    <s v="HERRERA EDUARDO"/>
    <s v="ZEMT"/>
    <s v="18UE663"/>
    <s v="2"/>
    <s v="Sin Pallet"/>
    <n v="0"/>
    <n v="0"/>
    <x v="0"/>
    <n v="36770"/>
    <n v="24020"/>
    <n v="12750"/>
    <n v="508.8"/>
    <m/>
    <x v="125"/>
    <n v="18"/>
    <s v="18"/>
    <n v="24"/>
    <x v="0"/>
    <n v="1.06"/>
    <n v="21.2"/>
    <s v="ALQUINGA &amp; ALQUINGA"/>
  </r>
  <r>
    <n v="1002195840"/>
    <s v="UE01"/>
    <d v="2022-03-18T00:00:00"/>
    <d v="1899-12-30T09:10:00"/>
    <s v="012-024-00409953"/>
    <s v="9000802181"/>
    <s v="012-022-00314505"/>
    <n v="2411.2800000000002"/>
    <n v="2703.54"/>
    <s v="ZPVN"/>
    <s v="40563662"/>
    <s v="0000389845"/>
    <n v="8002809498"/>
    <n v="1002195840"/>
    <s v="15-00001123"/>
    <s v="SELVALEGRE"/>
    <n v="360"/>
    <s v="BOL"/>
    <s v="101683"/>
    <s v="SOCIEDAD CIVIL Y COMERCIAL BOSNA"/>
    <s v="806446"/>
    <s v="EL BALCON FERRETERO-MIRA"/>
    <s v="MIRA"/>
    <s v="AV. GARCIA MORENO Y PANAM NORTE"/>
    <s v="OCMIRA"/>
    <s v="O-Carchi-Mira"/>
    <n v="71"/>
    <x v="2"/>
    <x v="2"/>
    <s v="100015032"/>
    <s v="HEREDIA LUIS"/>
    <s v="ZEMU"/>
    <s v="18UE860"/>
    <s v="2"/>
    <s v="Sin Pallet"/>
    <n v="0"/>
    <n v="0"/>
    <x v="0"/>
    <n v="27250"/>
    <n v="18010"/>
    <n v="9240"/>
    <n v="136.80000000000001"/>
    <m/>
    <x v="2"/>
    <n v="18"/>
    <s v="18"/>
    <n v="18"/>
    <x v="0"/>
    <n v="0.38"/>
    <n v="7.6000000000000005"/>
    <s v="TRANSPORTE PROPIO"/>
  </r>
  <r>
    <n v="1002195854"/>
    <s v="UE01"/>
    <d v="2022-03-18T00:00:00"/>
    <d v="1899-12-30T09:22:00"/>
    <s v="012-024-00409954"/>
    <s v="9000802223"/>
    <s v="012-022-00314507"/>
    <n v="246"/>
    <n v="275.82"/>
    <s v="ZPVN"/>
    <s v="40563657"/>
    <s v="0000389842"/>
    <n v="8002809522"/>
    <n v="1002195854"/>
    <s v="15-00001120"/>
    <s v="CAMPEON"/>
    <n v="4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8526.6669999999995"/>
    <n v="2001.6669999999999"/>
    <n v="6525"/>
    <n v="29.6"/>
    <m/>
    <x v="25"/>
    <n v="18"/>
    <s v="18"/>
    <n v="2"/>
    <x v="0"/>
    <n v="0.74"/>
    <n v="14.8"/>
    <s v="TRANSPORTE PROPIO"/>
  </r>
  <r>
    <n v="1002195854"/>
    <s v="UE01"/>
    <d v="2022-03-18T00:00:00"/>
    <d v="1899-12-30T09:22:00"/>
    <s v="012-024-00409955"/>
    <s v="9000802222"/>
    <s v="012-022-00314506"/>
    <n v="2917.2"/>
    <n v="3270.78"/>
    <s v="ZPVN"/>
    <s v="40563657"/>
    <s v="0000389841"/>
    <n v="8002809523"/>
    <n v="1002195854"/>
    <s v="15-00001123"/>
    <s v="SELVALEGRE"/>
    <n v="44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8543.332999999999"/>
    <n v="22018.332999999999"/>
    <n v="6525"/>
    <n v="325.60000000000002"/>
    <m/>
    <x v="25"/>
    <n v="18"/>
    <s v="18"/>
    <n v="22"/>
    <x v="0"/>
    <n v="0.7400000000000001"/>
    <n v="14.8"/>
    <s v="TRANSPORTE PROPIO"/>
  </r>
  <r>
    <n v="1002195830"/>
    <s v="UE01"/>
    <d v="2022-03-18T00:00:00"/>
    <d v="1899-12-30T09:26:00"/>
    <s v="012-024-00409956"/>
    <s v="9000802224"/>
    <s v="012-022-00314508"/>
    <n v="4316.3999999999996"/>
    <n v="4839.58"/>
    <s v="ZPVN"/>
    <s v="40563547"/>
    <s v="P000032101"/>
    <n v="8002809487"/>
    <n v="1002195830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60"/>
    <n v="33100"/>
    <n v="17760"/>
    <n v="488.4"/>
    <m/>
    <x v="27"/>
    <n v="18"/>
    <s v="18"/>
    <n v="33"/>
    <x v="0"/>
    <n v="0.74"/>
    <n v="14.799999999999999"/>
    <s v="TRANSPORTE PROPIO"/>
  </r>
  <r>
    <n v="1002195799"/>
    <s v="UE01"/>
    <d v="2022-03-18T00:00:00"/>
    <d v="1899-12-30T09:30:00"/>
    <s v="012-024-00409957"/>
    <s v="9000802225"/>
    <s v="012-022-00314509"/>
    <n v="3321.65"/>
    <n v="3724.26"/>
    <s v="ZPVN"/>
    <s v="40563630"/>
    <s v="P000032116"/>
    <n v="8002809451"/>
    <n v="1002195799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18"/>
    <x v="118"/>
    <s v="100017947"/>
    <s v="SALAZAR JORGE LUIS"/>
    <s v="ZEMT"/>
    <s v="18UE571"/>
    <s v="1"/>
    <s v="Con Pallet"/>
    <n v="0.05"/>
    <n v="24"/>
    <x v="0"/>
    <n v="38720"/>
    <n v="24010"/>
    <n v="14710"/>
    <n v="508.8"/>
    <m/>
    <x v="116"/>
    <n v="18"/>
    <s v="18"/>
    <n v="24"/>
    <x v="0"/>
    <n v="1.06"/>
    <n v="21.2"/>
    <s v="TRAPSA C.A."/>
  </r>
  <r>
    <n v="1002195829"/>
    <s v="UE01"/>
    <d v="2022-03-18T00:00:00"/>
    <d v="1899-12-30T09:35:00"/>
    <s v="012-024-00409958"/>
    <s v=""/>
    <s v=""/>
    <n v="0"/>
    <n v="0"/>
    <s v="ZPRC"/>
    <s v="2500107874"/>
    <s v="P000032127"/>
    <n v="8002809486"/>
    <n v="1002195829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9"/>
    <x v="9"/>
    <s v="100014857"/>
    <s v="PASPUEZAN WILSON"/>
    <s v="ZEMU"/>
    <s v="18UE346"/>
    <s v="2"/>
    <s v="Sin Pallet"/>
    <n v="0"/>
    <n v="0"/>
    <x v="0"/>
    <n v="27080"/>
    <n v="18050"/>
    <n v="9030"/>
    <n v="266.39999999999998"/>
    <m/>
    <x v="9"/>
    <n v="18"/>
    <s v="18"/>
    <n v="18"/>
    <x v="0"/>
    <n v="0.74"/>
    <n v="14.799999999999999"/>
    <s v="LIDENORTI S.A."/>
  </r>
  <r>
    <n v="1002195800"/>
    <s v="UE01"/>
    <d v="2022-03-18T00:00:00"/>
    <d v="1899-12-30T09:53:00"/>
    <s v="012-024-00409959"/>
    <s v="9000802232"/>
    <s v="012-022-00314511"/>
    <n v="2661.12"/>
    <n v="2983.66"/>
    <s v="ZPVN"/>
    <s v="40563632"/>
    <s v="P000032117"/>
    <n v="8002809452"/>
    <n v="1002195800"/>
    <s v="15-00001119"/>
    <s v="CAMPEON ANTIHUMEDAD"/>
    <n v="400"/>
    <s v="BOL"/>
    <s v="101667"/>
    <s v="CABRERA REVELO JUAN CARLOS"/>
    <s v="800876"/>
    <s v="BODEGA CENTRO FERRET"/>
    <s v="ESMERALDAS"/>
    <s v="BODEGA CENTRO FERRETERO / VIA ATACA"/>
    <s v="OEESME"/>
    <s v="O-Esmeraldas-Esmeraldas"/>
    <m/>
    <x v="125"/>
    <x v="125"/>
    <s v="100015198"/>
    <s v="IBUJES JESUS"/>
    <s v="ZEMT"/>
    <s v="18UE511"/>
    <s v="1"/>
    <s v="Con Pallet"/>
    <n v="0.05"/>
    <n v="20"/>
    <x v="0"/>
    <n v="27625"/>
    <n v="20025"/>
    <n v="7600"/>
    <n v="424"/>
    <m/>
    <x v="123"/>
    <n v="18"/>
    <s v="18"/>
    <n v="20"/>
    <x v="0"/>
    <n v="1.06"/>
    <n v="21.2"/>
    <s v="TRAPSA C.A."/>
  </r>
  <r>
    <n v="1002195800"/>
    <s v="UE01"/>
    <d v="2022-03-18T00:00:00"/>
    <d v="1899-12-30T09:53:00"/>
    <s v="012-024-00409960"/>
    <s v="9000802231"/>
    <s v="012-022-00314510"/>
    <n v="553.61"/>
    <n v="620.71"/>
    <s v="ZPVN"/>
    <s v="40563633"/>
    <s v="P000032118"/>
    <n v="8002809453"/>
    <n v="1002195800"/>
    <s v="15-00001124"/>
    <s v="SELVALEGRE ANTIHUMEDAD"/>
    <n v="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25"/>
    <x v="125"/>
    <s v="100015198"/>
    <s v="IBUJES JESUS"/>
    <s v="ZEMT"/>
    <s v="18UE511"/>
    <s v="1"/>
    <s v="Con Pallet"/>
    <n v="0.05"/>
    <n v="4"/>
    <x v="0"/>
    <n v="11605"/>
    <n v="4005"/>
    <n v="7600"/>
    <n v="84.8"/>
    <m/>
    <x v="123"/>
    <n v="18"/>
    <s v="18"/>
    <n v="4"/>
    <x v="0"/>
    <n v="1.06"/>
    <n v="21.2"/>
    <s v="TRAPSA C.A."/>
  </r>
  <r>
    <n v="1002195877"/>
    <s v="UE01"/>
    <d v="2022-03-18T00:00:00"/>
    <d v="1899-12-30T09:57:00"/>
    <s v="012-024-00409961"/>
    <s v="9000802234"/>
    <s v="012-022-00314513"/>
    <n v="2469.6"/>
    <n v="2768.93"/>
    <s v="ZPVN"/>
    <s v="40563683"/>
    <s v="P000032133"/>
    <n v="8002809545"/>
    <n v="1002195877"/>
    <s v="15-00001115"/>
    <s v="ARMADURO"/>
    <n v="360"/>
    <s v="BOL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s v="18UE911"/>
    <s v="2"/>
    <s v="Sin Pallet"/>
    <n v="0"/>
    <n v="0"/>
    <x v="0"/>
    <n v="24377.5"/>
    <n v="18022.5"/>
    <n v="6355"/>
    <n v="136.80000000000001"/>
    <m/>
    <x v="89"/>
    <n v="18"/>
    <s v="18"/>
    <n v="18"/>
    <x v="0"/>
    <n v="0.38"/>
    <n v="7.6000000000000005"/>
    <s v="TRANSPORTE PROPIO"/>
  </r>
  <r>
    <n v="1002195877"/>
    <s v="UE01"/>
    <d v="2022-03-18T00:00:00"/>
    <d v="1899-12-30T09:57:00"/>
    <s v="012-024-00409962"/>
    <s v="9000802233"/>
    <s v="012-022-00314512"/>
    <n v="816"/>
    <n v="914.9"/>
    <s v="ZPVN"/>
    <s v="40563682"/>
    <s v="P000032132"/>
    <n v="8002809544"/>
    <n v="1002195877"/>
    <s v="15-00001123"/>
    <s v="SELVALEGRE"/>
    <n v="12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2362.5"/>
    <n v="6007.5"/>
    <n v="6355"/>
    <n v="45.6"/>
    <m/>
    <x v="89"/>
    <n v="18"/>
    <s v="18"/>
    <n v="6"/>
    <x v="0"/>
    <n v="0.38"/>
    <n v="7.6000000000000005"/>
    <s v="TRANSPORTE PROPIO"/>
  </r>
  <r>
    <n v="1002195804"/>
    <s v="UE01"/>
    <d v="2022-03-18T00:00:00"/>
    <d v="1899-12-30T09:58:00"/>
    <s v="012-024-00409963"/>
    <s v="9000802235"/>
    <s v="012-022-00314514"/>
    <n v="3110.4"/>
    <n v="3487.4"/>
    <s v="ZPVN"/>
    <s v="40563637"/>
    <s v="0000389828"/>
    <n v="8002809457"/>
    <n v="1002195804"/>
    <s v="15-00001119"/>
    <s v="CAMPEON ANTIHUMEDAD"/>
    <n v="480"/>
    <s v="BOL"/>
    <s v="10001337"/>
    <s v="PUENTE ALLAN EDGAR PATRICIO"/>
    <s v="807192"/>
    <s v="BODEGA PROPIA PROMACONS"/>
    <s v="QUINSALOMA"/>
    <s v="AV PROGRESO Y MIRAFLORES"/>
    <s v="ORQUIN"/>
    <s v="O-Losrios-Quinsaloma"/>
    <n v="413"/>
    <x v="39"/>
    <x v="39"/>
    <s v="100014935"/>
    <s v="MENDEZ EDMUNDO"/>
    <s v="ZEMT"/>
    <s v="18UE574"/>
    <s v="1"/>
    <s v="Con Pallet"/>
    <n v="0.05"/>
    <n v="24"/>
    <x v="0"/>
    <n v="38720"/>
    <n v="24060"/>
    <n v="14660"/>
    <n v="552"/>
    <m/>
    <x v="37"/>
    <n v="18"/>
    <s v="18"/>
    <n v="24"/>
    <x v="0"/>
    <n v="1.1499999999999999"/>
    <n v="23"/>
    <s v="TRANSLOBOL S.A."/>
  </r>
  <r>
    <n v="1002195878"/>
    <s v="UE01"/>
    <d v="2022-03-18T00:00:00"/>
    <d v="1899-12-30T10:06:00"/>
    <s v="012-024-00409964"/>
    <s v="9000802238"/>
    <s v="012-022-00314515"/>
    <n v="4415.3999999999996"/>
    <n v="4950.58"/>
    <s v="ZPVN"/>
    <s v="40563680"/>
    <s v="P000032131"/>
    <n v="8002809546"/>
    <n v="100219587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10"/>
    <x v="110"/>
    <s v="100018300"/>
    <s v="TAPIA CLEVER"/>
    <s v="ZETT"/>
    <s v="18UE953"/>
    <s v="2"/>
    <s v="Sin Pallet"/>
    <n v="0"/>
    <n v="0"/>
    <x v="0"/>
    <n v="50730"/>
    <n v="33040"/>
    <n v="17690"/>
    <n v="382.8"/>
    <m/>
    <x v="108"/>
    <n v="18"/>
    <s v="18"/>
    <n v="33"/>
    <x v="0"/>
    <n v="0.58000000000000007"/>
    <n v="11.6"/>
    <s v="LIDENORTI S.A."/>
  </r>
  <r>
    <n v="1002195882"/>
    <s v="UE01"/>
    <d v="2022-03-18T00:00:00"/>
    <d v="1899-12-30T10:11:00"/>
    <s v="012-024-00409965"/>
    <s v=""/>
    <s v=""/>
    <n v="0"/>
    <n v="0"/>
    <s v="ZPRC"/>
    <s v="2500107876"/>
    <s v="P000032134"/>
    <n v="8002809552"/>
    <n v="1002195882"/>
    <s v="15-00001120"/>
    <s v="CAMPEON"/>
    <n v="40"/>
    <s v="BOL"/>
    <s v="101612"/>
    <s v="QUEZADA GODOY FREDDY IVAN"/>
    <s v="806199"/>
    <s v="FERRETERÍA FLORES"/>
    <s v="QUITO"/>
    <s v="PIO XLL LOTE 1 MANUEL ENRIQUEZ"/>
    <s v="OPCARA"/>
    <s v="O-Pichincha-Carapungo"/>
    <m/>
    <x v="77"/>
    <x v="77"/>
    <s v="100014963"/>
    <s v="SANCHEZ MARCOS"/>
    <s v="ZEMU"/>
    <s v="18UE619"/>
    <s v="2"/>
    <s v="Sin Pallet"/>
    <n v="0"/>
    <n v="0"/>
    <x v="0"/>
    <n v="6518.3329999999996"/>
    <n v="2003.3330000000001"/>
    <n v="4515"/>
    <n v="17.600000000000001"/>
    <m/>
    <x v="75"/>
    <n v="18"/>
    <s v="18"/>
    <n v="2"/>
    <x v="0"/>
    <n v="0.44000000000000006"/>
    <n v="8.8000000000000007"/>
    <s v="LIDENORTI S.A."/>
  </r>
  <r>
    <n v="1002195882"/>
    <s v="UE01"/>
    <d v="2022-03-18T00:00:00"/>
    <d v="1899-12-30T10:11:00"/>
    <s v="012-024-00409966"/>
    <s v=""/>
    <s v=""/>
    <n v="0"/>
    <n v="0"/>
    <s v="ZPRC"/>
    <s v="2500107877"/>
    <s v="P000032135"/>
    <n v="8002809551"/>
    <n v="1002195882"/>
    <s v="15-00001123"/>
    <s v="SELVALEGRE"/>
    <n v="320"/>
    <s v="BOL"/>
    <s v="101612"/>
    <s v="QUEZADA GODOY FREDDY IVAN"/>
    <s v="806199"/>
    <s v="FERRETERÍA FLORES"/>
    <s v="QUITO"/>
    <s v="PIO XLL LOTE 1 MANUEL ENRIQUEZ"/>
    <s v="OPCARA"/>
    <s v="O-Pichincha-Carapungo"/>
    <n v="89"/>
    <x v="77"/>
    <x v="77"/>
    <s v="100014963"/>
    <s v="SANCHEZ MARCOS"/>
    <s v="ZEMU"/>
    <s v="18UE619"/>
    <s v="2"/>
    <s v="Sin Pallet"/>
    <n v="0"/>
    <n v="0"/>
    <x v="0"/>
    <n v="20541.667000000001"/>
    <n v="16026.666999999999"/>
    <n v="4515"/>
    <n v="140.80000000000001"/>
    <m/>
    <x v="75"/>
    <n v="18"/>
    <s v="18"/>
    <n v="16"/>
    <x v="0"/>
    <n v="0.44000000000000006"/>
    <n v="8.8000000000000007"/>
    <s v="LIDENORTI S.A."/>
  </r>
  <r>
    <n v="1002195886"/>
    <s v="UE01"/>
    <d v="2022-03-18T00:00:00"/>
    <d v="1899-12-30T10:17:00"/>
    <s v="012-024-00409967"/>
    <s v="9000802245"/>
    <s v="012-022-00314518"/>
    <n v="534.4"/>
    <n v="599.16999999999996"/>
    <s v="ZPVN"/>
    <s v="40563665"/>
    <s v="0000389851"/>
    <n v="8002809556"/>
    <n v="1002195886"/>
    <s v="15-00001119"/>
    <s v="CAMPEON ANTIHUMEDAD"/>
    <n v="80"/>
    <s v="BOL"/>
    <s v="103635"/>
    <s v="PALOMEQUE CAIZA LUIS FERNANDO"/>
    <s v="807660"/>
    <s v="CENTRO FERRETERO LA PUNTA"/>
    <s v="LAGO AGRIO"/>
    <s v="AV PRINCIPAL, FRENTE AL COLISEO"/>
    <s v="OKFARF"/>
    <s v="O-Sucumbios-Farfan"/>
    <m/>
    <x v="78"/>
    <x v="78"/>
    <s v="100022006"/>
    <s v="MEJIA VEGA GINSON ALEXANDER"/>
    <s v="ZETT"/>
    <s v="18UE941"/>
    <s v="2"/>
    <s v="Sin Pallet"/>
    <n v="0"/>
    <n v="0"/>
    <x v="0"/>
    <n v="10221.666999999999"/>
    <n v="4005"/>
    <n v="6216.6670000000004"/>
    <n v="94.4"/>
    <m/>
    <x v="76"/>
    <n v="18"/>
    <s v="18"/>
    <n v="4"/>
    <x v="0"/>
    <n v="1.1800000000000002"/>
    <n v="23.6"/>
    <s v="TRANSPORTE PROPIO"/>
  </r>
  <r>
    <n v="1002195886"/>
    <s v="UE01"/>
    <d v="2022-03-18T00:00:00"/>
    <d v="1899-12-30T10:17:00"/>
    <s v="012-024-00409968"/>
    <s v="9000802243"/>
    <s v="012-022-00314516"/>
    <n v="1603.2"/>
    <n v="1797.51"/>
    <s v="ZPVN"/>
    <s v="40563664"/>
    <s v="0000389850"/>
    <n v="8002809555"/>
    <n v="1002195886"/>
    <s v="15-00001119"/>
    <s v="CAMPEON ANTIHUMEDAD"/>
    <n v="24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s v="18UE941"/>
    <s v="2"/>
    <s v="Sin Pallet"/>
    <n v="0"/>
    <n v="0"/>
    <x v="0"/>
    <n v="18231.667000000001"/>
    <n v="12015"/>
    <n v="6216.6670000000004"/>
    <n v="333.6"/>
    <m/>
    <x v="76"/>
    <n v="18"/>
    <s v="18"/>
    <n v="12"/>
    <x v="0"/>
    <n v="1.3900000000000001"/>
    <n v="27.8"/>
    <s v="TRANSPORTE PROPIO"/>
  </r>
  <r>
    <n v="1002195886"/>
    <s v="UE01"/>
    <d v="2022-03-18T00:00:00"/>
    <d v="1899-12-30T10:17:00"/>
    <s v="012-024-00409969"/>
    <s v="9000802244"/>
    <s v="012-022-00314517"/>
    <n v="2137.6"/>
    <n v="2396.69"/>
    <s v="ZPVN"/>
    <s v="40563663"/>
    <s v="0000389849"/>
    <n v="8002809557"/>
    <n v="1002195886"/>
    <s v="15-00001119"/>
    <s v="CAMPEON ANTIHUMEDAD"/>
    <n v="3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2236.667000000001"/>
    <n v="16020"/>
    <n v="6216.6670000000004"/>
    <n v="483.2"/>
    <m/>
    <x v="76"/>
    <n v="18"/>
    <s v="18"/>
    <n v="16"/>
    <x v="0"/>
    <n v="1.51"/>
    <n v="30.2"/>
    <s v="TRANSPORTE PROPIO"/>
  </r>
  <r>
    <n v="1002195891"/>
    <s v="UE01"/>
    <d v="2022-03-18T00:00:00"/>
    <d v="1899-12-30T10:20:00"/>
    <s v="012-024-00409970"/>
    <s v="9000802246"/>
    <s v="012-022-00314519"/>
    <n v="4390.3999999999996"/>
    <n v="4922.55"/>
    <s v="ZPVN"/>
    <s v="40563674"/>
    <s v="P000032130"/>
    <n v="8002809564"/>
    <n v="1002195891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220"/>
    <n v="32030"/>
    <n v="18190"/>
    <n v="326.39999999999998"/>
    <m/>
    <x v="143"/>
    <n v="18"/>
    <s v="18"/>
    <n v="32"/>
    <x v="0"/>
    <n v="0.51"/>
    <n v="10.199999999999999"/>
    <s v="TRANSPORTE PROPIO"/>
  </r>
  <r>
    <n v="1002195856"/>
    <s v="UE01"/>
    <d v="2022-03-18T00:00:00"/>
    <d v="1899-12-30T10:34:00"/>
    <s v="012-024-00409971"/>
    <s v=""/>
    <s v=""/>
    <n v="0"/>
    <n v="0"/>
    <s v="ZPRC"/>
    <s v="2500107875"/>
    <s v="0000389864"/>
    <n v="8002809526"/>
    <n v="1002195856"/>
    <s v="15-00001115"/>
    <s v="ARMADURO"/>
    <n v="200"/>
    <s v="BOL"/>
    <s v="101500"/>
    <s v="DISTRIBUIDORA ROSERO S.C.C."/>
    <s v="806419"/>
    <s v="CENTRO DE ACOPIO"/>
    <s v="QUITO"/>
    <s v="EL CARRIZAL E9-119 Y AV INTEROCEANI"/>
    <s v="OPTUMB"/>
    <s v="O-Pichincha-Tumbaco"/>
    <m/>
    <x v="147"/>
    <x v="147"/>
    <s v="100014974"/>
    <s v="PAZMIÑO ULISES"/>
    <s v="ZETT"/>
    <s v="18UE567"/>
    <s v="4"/>
    <s v="Pallet Cortesia"/>
    <n v="0"/>
    <n v="0"/>
    <x v="0"/>
    <n v="18798.125"/>
    <n v="10003.125"/>
    <n v="8795"/>
    <n v="92"/>
    <m/>
    <x v="144"/>
    <n v="18"/>
    <s v="18"/>
    <n v="10"/>
    <x v="0"/>
    <n v="0.46"/>
    <n v="9.1999999999999993"/>
    <s v="SANJOPAS S.A."/>
  </r>
  <r>
    <n v="1002195856"/>
    <s v="UE01"/>
    <d v="2022-03-18T00:00:00"/>
    <d v="1899-12-30T10:34:00"/>
    <s v="012-024-00409972"/>
    <s v=""/>
    <s v=""/>
    <n v="0"/>
    <n v="0"/>
    <s v="ZPRC"/>
    <s v="2500107875"/>
    <s v="0000389865"/>
    <n v="8002809525"/>
    <n v="1002195856"/>
    <s v="15-00001123"/>
    <s v="SELVALEGRE"/>
    <n v="4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47"/>
    <x v="147"/>
    <s v="100014974"/>
    <s v="PAZMIÑO ULISES"/>
    <s v="ZETT"/>
    <s v="18UE567"/>
    <s v="4"/>
    <s v="Pallet Cortesia"/>
    <n v="0"/>
    <n v="0"/>
    <x v="0"/>
    <n v="30801.875"/>
    <n v="22006.875"/>
    <n v="8795"/>
    <n v="202.4"/>
    <m/>
    <x v="144"/>
    <n v="18"/>
    <s v="18"/>
    <n v="22"/>
    <x v="0"/>
    <n v="0.46"/>
    <n v="9.2000000000000011"/>
    <s v="SANJOPAS S.A."/>
  </r>
  <r>
    <n v="1002195909"/>
    <s v="UE01"/>
    <d v="2022-03-18T00:00:00"/>
    <d v="1899-12-30T10:40:00"/>
    <s v="012-024-00409973"/>
    <s v="9000802324"/>
    <s v="012-022-00314520"/>
    <n v="3883.31"/>
    <n v="4354"/>
    <s v="ZPVN"/>
    <s v="40563506"/>
    <s v="0000389741"/>
    <n v="8002809584"/>
    <n v="1002195909"/>
    <s v="15-00001118"/>
    <s v="TECHCEM"/>
    <n v="30.64"/>
    <s v="T"/>
    <s v="102140"/>
    <s v="DIMATECO"/>
    <s v="804320"/>
    <s v="ARTEPISO GRANEL-QUITO"/>
    <s v="QUITO"/>
    <s v="DE LOS MANZANOS Y NICOLAS PAILACHO"/>
    <s v="OPPUEM"/>
    <s v="O-Pichincha-Puembo"/>
    <n v="110"/>
    <x v="79"/>
    <x v="79"/>
    <s v="100015008"/>
    <s v="CHACHALO KLEVER"/>
    <s v="ZECI"/>
    <s v="18UE005"/>
    <s v="2"/>
    <s v="Sin Pallet"/>
    <n v="0"/>
    <n v="0"/>
    <x v="0"/>
    <n v="49970"/>
    <n v="30640"/>
    <n v="19330"/>
    <n v="214.79"/>
    <m/>
    <x v="77"/>
    <n v="18"/>
    <s v="18"/>
    <n v="30.64"/>
    <x v="0"/>
    <n v="7.0101174934725847"/>
    <n v="7.0101174934725847"/>
    <s v="ALQUINGA &amp; ALQUINGA"/>
  </r>
  <r>
    <n v="1002195888"/>
    <s v="UE01"/>
    <d v="2022-03-18T00:00:00"/>
    <d v="1899-12-30T10:43:00"/>
    <s v="012-024-00409974"/>
    <s v="9000802347"/>
    <s v="012-022-00314522"/>
    <n v="1647.71"/>
    <n v="1847.43"/>
    <s v="ZPVN"/>
    <s v="40563687"/>
    <s v="P000032137"/>
    <n v="8002809559"/>
    <n v="1002195888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m/>
    <x v="148"/>
    <x v="148"/>
    <s v="10005661"/>
    <s v="PUPIALES ARELLANO CARLOS ANDRES"/>
    <s v="ZEMT"/>
    <s v="18UE728"/>
    <s v="1"/>
    <s v="Con Pallet"/>
    <n v="0.05"/>
    <n v="12"/>
    <x v="0"/>
    <n v="19960"/>
    <n v="12005"/>
    <n v="7955"/>
    <n v="45.6"/>
    <m/>
    <x v="145"/>
    <n v="18"/>
    <s v="18"/>
    <n v="12"/>
    <x v="0"/>
    <n v="0.19"/>
    <n v="3.8000000000000003"/>
    <s v="LA ARMENIA"/>
  </r>
  <r>
    <n v="1002195888"/>
    <s v="UE01"/>
    <d v="2022-03-18T00:00:00"/>
    <d v="1899-12-30T10:43:00"/>
    <s v="012-024-00409975"/>
    <s v="9000802346"/>
    <s v="012-022-00314521"/>
    <n v="1631.16"/>
    <n v="1828.87"/>
    <s v="ZPVN"/>
    <s v="40563686"/>
    <s v="P000032136"/>
    <n v="8002809560"/>
    <n v="1002195888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48"/>
    <x v="148"/>
    <s v="10005661"/>
    <s v="PUPIALES ARELLANO CARLOS ANDRES"/>
    <s v="ZEMT"/>
    <s v="18UE728"/>
    <s v="1"/>
    <s v="Con Pallet"/>
    <n v="0.05"/>
    <n v="12"/>
    <x v="0"/>
    <n v="19960"/>
    <n v="12005"/>
    <n v="7955"/>
    <n v="45.6"/>
    <m/>
    <x v="145"/>
    <n v="18"/>
    <s v="18"/>
    <n v="12"/>
    <x v="0"/>
    <n v="0.19"/>
    <n v="3.8000000000000003"/>
    <s v="LA ARMENIA"/>
  </r>
  <r>
    <n v="1002195850"/>
    <s v="UE01"/>
    <d v="2022-03-18T00:00:00"/>
    <d v="1899-12-30T10:46:00"/>
    <s v="012-024-00409976"/>
    <s v="9000802351"/>
    <s v="012-022-00314524"/>
    <n v="1605.6"/>
    <n v="1800.21"/>
    <s v="ZPVN"/>
    <s v="40563673"/>
    <s v="P000032129"/>
    <n v="8002809518"/>
    <n v="1002195850"/>
    <s v="15-00001119"/>
    <s v="CAMPEON ANTIHUMEDAD"/>
    <n v="240"/>
    <s v="BOL"/>
    <s v="103156"/>
    <s v="VELEZ LOAYZA DIANA CAROLINA"/>
    <s v="804300"/>
    <s v="FERRETERIA VELEZ"/>
    <s v="LA JOYA DE LOS SACHAS"/>
    <s v="AV. FUNDADORES Y CALLE K"/>
    <s v="OQLAJO"/>
    <s v="O-Orellana-Lajoyadelossacch"/>
    <m/>
    <x v="97"/>
    <x v="97"/>
    <s v="100014919"/>
    <s v="GRANDA ANIBAL"/>
    <s v="ZEMT"/>
    <s v="18UE310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</r>
  <r>
    <n v="1002195850"/>
    <s v="UE01"/>
    <d v="2022-03-18T00:00:00"/>
    <d v="1899-12-30T10:46:00"/>
    <s v="012-024-00409977"/>
    <s v="9000802350"/>
    <s v="012-022-00314523"/>
    <n v="1670.4"/>
    <n v="1872.87"/>
    <s v="ZPVN"/>
    <s v="40563672"/>
    <s v="P000032128"/>
    <n v="8002809519"/>
    <n v="1002195850"/>
    <s v="15-00001124"/>
    <s v="SELVALEGRE ANTIHUMEDAD"/>
    <n v="24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919"/>
    <s v="GRANDA ANIBAL"/>
    <s v="ZEMT"/>
    <s v="18UE310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</r>
  <r>
    <n v="1002195918"/>
    <s v="UE01"/>
    <d v="2022-03-18T00:00:00"/>
    <d v="1899-12-30T10:51:00"/>
    <s v="012-024-00409978"/>
    <s v="9000802354"/>
    <s v="012-022-00314526"/>
    <n v="1078.4000000000001"/>
    <n v="1209.1099999999999"/>
    <s v="ZPVN"/>
    <s v="40563693"/>
    <s v="0000389906"/>
    <n v="8002809594"/>
    <n v="1002195918"/>
    <s v="15-00001123"/>
    <s v="SELVALEGRE"/>
    <n v="160"/>
    <s v="BOL"/>
    <s v="101500"/>
    <s v="DISTRIBUIDORA ROSERO S.C.C."/>
    <s v="801430"/>
    <s v="FERRETERIA NICOLE"/>
    <s v="QUITO"/>
    <s v="CALLE EUGENIO ESPEJO Y LINEA FERREA"/>
    <s v="OPYARU"/>
    <s v="O-Pichincha-Yaruqui"/>
    <m/>
    <x v="37"/>
    <x v="37"/>
    <s v="100020396"/>
    <s v="FARINANGO MIGUEL"/>
    <s v="ZEMU"/>
    <s v="18UE512"/>
    <s v="2"/>
    <s v="Sin Pallet"/>
    <n v="0"/>
    <n v="0"/>
    <x v="0"/>
    <n v="12537.778"/>
    <n v="8017.7780000000002"/>
    <n v="4520"/>
    <n v="60.8"/>
    <m/>
    <x v="35"/>
    <n v="18"/>
    <s v="18"/>
    <n v="8"/>
    <x v="0"/>
    <n v="0.38"/>
    <n v="7.6"/>
    <s v="RAPIDO EL OTAVALEÑITO S.A."/>
  </r>
  <r>
    <n v="1002195918"/>
    <s v="UE01"/>
    <d v="2022-03-18T00:00:00"/>
    <d v="1899-12-30T10:51:00"/>
    <s v="012-024-00409979"/>
    <s v="9000802353"/>
    <s v="012-022-00314525"/>
    <n v="1348"/>
    <n v="1511.39"/>
    <s v="ZPVN"/>
    <s v="40563694"/>
    <s v="0000389909"/>
    <n v="8002809595"/>
    <n v="1002195918"/>
    <s v="15-00001123"/>
    <s v="SELVALEGRE"/>
    <n v="20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37"/>
    <x v="37"/>
    <s v="100020396"/>
    <s v="FARINANGO MIGUEL"/>
    <s v="ZEMU"/>
    <s v="18UE512"/>
    <s v="2"/>
    <s v="Sin Pallet"/>
    <n v="0"/>
    <n v="0"/>
    <x v="0"/>
    <n v="14542.222"/>
    <n v="10022.222"/>
    <n v="4520"/>
    <n v="92"/>
    <m/>
    <x v="35"/>
    <n v="18"/>
    <s v="18"/>
    <n v="10"/>
    <x v="0"/>
    <n v="0.46"/>
    <n v="9.1999999999999993"/>
    <s v="RAPIDO EL OTAVALEÑITO S.A."/>
  </r>
  <r>
    <n v="1002195919"/>
    <s v="UE01"/>
    <d v="2022-03-18T00:00:00"/>
    <d v="1899-12-30T10:56:00"/>
    <s v="012-024-00409980"/>
    <s v="9000802358"/>
    <s v="012-022-00314527"/>
    <n v="2507.02"/>
    <n v="2810.88"/>
    <s v="ZPVN"/>
    <s v="40563667"/>
    <s v="0000389854"/>
    <n v="8002809597"/>
    <n v="1002195919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3"/>
    <x v="73"/>
    <s v="100014882"/>
    <s v="RIVERA JOSE"/>
    <s v="ZEMU"/>
    <s v="18UE391"/>
    <s v="2"/>
    <s v="Sin Pallet"/>
    <n v="0"/>
    <n v="0"/>
    <x v="0"/>
    <n v="27250"/>
    <n v="18020"/>
    <n v="9230"/>
    <n v="381.6"/>
    <m/>
    <x v="71"/>
    <n v="18"/>
    <s v="18"/>
    <n v="18"/>
    <x v="0"/>
    <n v="1.06"/>
    <n v="21.200000000000003"/>
    <s v="TRIMPESAS S.A."/>
  </r>
  <r>
    <n v="1002195943"/>
    <s v="UE01"/>
    <d v="2022-03-18T00:00:00"/>
    <d v="1899-12-30T10:59:00"/>
    <s v="012-024-00409981"/>
    <s v="9000802362"/>
    <s v="012-022-00314529"/>
    <n v="1126.4000000000001"/>
    <n v="1262.93"/>
    <s v="ZPVN"/>
    <s v="40563709"/>
    <s v="P000032144"/>
    <n v="8002809625"/>
    <n v="1002195943"/>
    <s v="15-00001115"/>
    <s v="ARMADURO"/>
    <n v="16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149"/>
    <x v="149"/>
    <s v="100019954"/>
    <s v="JACOME SANTIAGO"/>
    <s v="ZEMU"/>
    <s v="18UE706"/>
    <s v="2"/>
    <s v="Sin Pallet"/>
    <n v="0"/>
    <n v="0"/>
    <x v="0"/>
    <n v="12558.333000000001"/>
    <n v="8013.3329999999996"/>
    <n v="4545"/>
    <n v="14.4"/>
    <m/>
    <x v="146"/>
    <n v="18"/>
    <s v="18"/>
    <n v="8"/>
    <x v="0"/>
    <n v="0.09"/>
    <n v="1.8"/>
    <s v="SANJOPAS S.A."/>
  </r>
  <r>
    <n v="1002195943"/>
    <s v="UE01"/>
    <d v="2022-03-18T00:00:00"/>
    <d v="1899-12-30T10:59:00"/>
    <s v="012-024-00409982"/>
    <s v="9000802361"/>
    <s v="012-022-00314528"/>
    <n v="1394"/>
    <n v="1562.96"/>
    <s v="ZPVN"/>
    <s v="40563708"/>
    <s v="P000032143"/>
    <n v="8002809626"/>
    <n v="1002195943"/>
    <s v="15-00001123"/>
    <s v="SELVALEGRE"/>
    <n v="20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149"/>
    <x v="149"/>
    <s v="100019954"/>
    <s v="JACOME SANTIAGO"/>
    <s v="ZEMU"/>
    <s v="18UE706"/>
    <s v="2"/>
    <s v="Sin Pallet"/>
    <n v="0"/>
    <n v="0"/>
    <x v="0"/>
    <n v="14561.666999999999"/>
    <n v="10016.666999999999"/>
    <n v="4545"/>
    <n v="18"/>
    <m/>
    <x v="146"/>
    <n v="18"/>
    <s v="18"/>
    <n v="10"/>
    <x v="0"/>
    <n v="0.09"/>
    <n v="1.8"/>
    <s v="SANJOPAS S.A."/>
  </r>
  <r>
    <n v="1002195947"/>
    <s v="UE01"/>
    <d v="2022-03-18T00:00:00"/>
    <d v="1899-12-30T11:00:00"/>
    <s v="012-024-00409983"/>
    <s v=""/>
    <s v=""/>
    <n v="0"/>
    <n v="0"/>
    <s v="ZPRC"/>
    <s v="2500107880"/>
    <s v="P000032140"/>
    <n v="8002809632"/>
    <n v="1002195947"/>
    <s v="15-00001124"/>
    <s v="SELVALEGRE ANTIHUMEDAD"/>
    <n v="360"/>
    <s v="BOL"/>
    <s v="101663"/>
    <s v="ZURIDIST CIA. LTDA."/>
    <s v="809610"/>
    <s v="CONSTRUCTORA AYALA &amp; RAMIREZ CIA LT"/>
    <s v="ESMERALDAS"/>
    <s v="CALLE ESMERALDAS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27150"/>
    <n v="18010"/>
    <n v="9140"/>
    <n v="381.6"/>
    <m/>
    <x v="119"/>
    <n v="18"/>
    <s v="18"/>
    <n v="18"/>
    <x v="0"/>
    <n v="1.06"/>
    <n v="21.200000000000003"/>
    <s v="LIDENORTI S.A."/>
  </r>
  <r>
    <n v="1002195906"/>
    <s v="UE01"/>
    <d v="2022-03-18T00:00:00"/>
    <d v="1899-12-30T11:07:00"/>
    <s v="012-024-00409984"/>
    <s v="9000802365"/>
    <s v="012-022-00314530"/>
    <n v="3953.12"/>
    <n v="4432.26"/>
    <s v="ZPVN"/>
    <s v="40563679"/>
    <s v="0000389886"/>
    <n v="8002809581"/>
    <n v="1002195906"/>
    <s v="15-00001121"/>
    <s v="GLADIADOR"/>
    <n v="32.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50580"/>
    <n v="32400"/>
    <n v="18180"/>
    <n v="114.05"/>
    <m/>
    <x v="28"/>
    <n v="18"/>
    <s v="18"/>
    <n v="32.4"/>
    <x v="0"/>
    <n v="3.5200617283950617"/>
    <n v="3.5200617283950617"/>
    <s v="TRANSALMEIDA CIA."/>
  </r>
  <r>
    <n v="1002195960"/>
    <s v="UE01"/>
    <d v="2022-03-18T00:00:00"/>
    <d v="1899-12-30T11:09:00"/>
    <s v="012-024-00409985"/>
    <s v=""/>
    <s v=""/>
    <n v="0"/>
    <n v="0"/>
    <s v="ZPRC"/>
    <s v="2500107878"/>
    <s v="0000389901"/>
    <n v="8002809648"/>
    <n v="1002195960"/>
    <s v="15-00001115"/>
    <s v="ARMADURO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</r>
  <r>
    <n v="1002195960"/>
    <s v="UE01"/>
    <d v="2022-03-18T00:00:00"/>
    <d v="1899-12-30T11:09:00"/>
    <s v="012-024-00409986"/>
    <s v=""/>
    <s v=""/>
    <n v="0"/>
    <n v="0"/>
    <s v="ZPRC"/>
    <s v="2500107878"/>
    <s v="0000389900"/>
    <n v="8002809649"/>
    <n v="1002195960"/>
    <s v="15-00001120"/>
    <s v="CAMPEON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</r>
  <r>
    <n v="1002195960"/>
    <s v="UE01"/>
    <d v="2022-03-18T00:00:00"/>
    <d v="1899-12-30T11:09:00"/>
    <s v="012-024-00409987"/>
    <s v=""/>
    <s v=""/>
    <n v="0"/>
    <n v="0"/>
    <s v="ZPRC"/>
    <s v="2500107878"/>
    <s v="0000389902"/>
    <n v="8002809647"/>
    <n v="1002195960"/>
    <s v="15-00001123"/>
    <s v="SELVALEGRE"/>
    <n v="40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215"/>
    <n v="20025"/>
    <n v="5190"/>
    <n v="204"/>
    <m/>
    <x v="54"/>
    <n v="18"/>
    <s v="18"/>
    <n v="20"/>
    <x v="0"/>
    <n v="0.51"/>
    <n v="10.199999999999999"/>
    <s v="TRANSPORTE PROPIO"/>
  </r>
  <r>
    <n v="1002195941"/>
    <s v="UE01"/>
    <d v="2022-03-18T00:00:00"/>
    <d v="1899-12-30T11:17:00"/>
    <s v="012-024-00409988"/>
    <s v="9000802368"/>
    <s v="012-022-00314532"/>
    <n v="543.20000000000005"/>
    <n v="609.04"/>
    <s v="ZPVN"/>
    <s v="40563675"/>
    <s v="0000389862"/>
    <n v="8002809623"/>
    <n v="1002195941"/>
    <s v="15-00001119"/>
    <s v="CAMPEON ANTIHUMEDAD"/>
    <n v="80"/>
    <s v="BOL"/>
    <s v="103114"/>
    <s v="SOLORZANO NAVARRETE EDGAR JOSELITO"/>
    <s v="804190"/>
    <s v="EDSOFER FERRETERIA"/>
    <s v="ESMERALDAS"/>
    <s v="CALLE PALOMINO 1200 Y LIBERTAD"/>
    <s v="OEESME"/>
    <s v="O-Esmeraldas-Esmeraldas"/>
    <m/>
    <x v="150"/>
    <x v="150"/>
    <s v="10003575"/>
    <s v="QUILCA CAYAMBE EDISON BAYARDO"/>
    <s v="ZEMU"/>
    <s v="18UE665"/>
    <s v="2"/>
    <s v="Sin Pallet"/>
    <n v="0"/>
    <n v="0"/>
    <x v="0"/>
    <n v="8507.2219999999998"/>
    <n v="4002.2220000000002"/>
    <n v="4505"/>
    <n v="84.8"/>
    <m/>
    <x v="147"/>
    <n v="18"/>
    <s v="18"/>
    <n v="4"/>
    <x v="0"/>
    <n v="1.06"/>
    <n v="21.2"/>
    <s v="RUTAS COTACACHENSES S.A."/>
  </r>
  <r>
    <n v="1002195941"/>
    <s v="UE01"/>
    <d v="2022-03-18T00:00:00"/>
    <d v="1899-12-30T11:17:00"/>
    <s v="012-024-00409989"/>
    <s v="9000802367"/>
    <s v="012-022-00314531"/>
    <n v="1979.6"/>
    <n v="2219.54"/>
    <s v="ZPVN"/>
    <s v="40563675"/>
    <s v="0000389861"/>
    <n v="8002809622"/>
    <n v="1002195941"/>
    <s v="15-00001124"/>
    <s v="SELVALEGRE ANTIHUMEDAD"/>
    <n v="2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50"/>
    <x v="150"/>
    <s v="10003575"/>
    <s v="QUILCA CAYAMBE EDISON BAYARDO"/>
    <s v="ZEMU"/>
    <s v="18UE665"/>
    <s v="2"/>
    <s v="Sin Pallet"/>
    <n v="0"/>
    <n v="0"/>
    <x v="0"/>
    <n v="18512.777999999998"/>
    <n v="14007.778"/>
    <n v="4505"/>
    <n v="296.8"/>
    <m/>
    <x v="147"/>
    <n v="18"/>
    <s v="18"/>
    <n v="14"/>
    <x v="0"/>
    <n v="1.06"/>
    <n v="21.2"/>
    <s v="RUTAS COTACACHENSES S.A."/>
  </r>
  <r>
    <n v="1002195889"/>
    <s v="UE01"/>
    <d v="2022-03-18T00:00:00"/>
    <d v="1899-12-30T11:31:00"/>
    <s v="012-024-00409990"/>
    <s v="9000802371"/>
    <s v="012-022-00314534"/>
    <n v="1025.5999999999999"/>
    <n v="1149.9100000000001"/>
    <s v="ZPVN"/>
    <s v="40563676"/>
    <s v="0000389877"/>
    <n v="8002809562"/>
    <n v="1002195889"/>
    <s v="15-00001119"/>
    <s v="CAMPEON ANTIHUMEDAD"/>
    <n v="160"/>
    <s v="BOL"/>
    <s v="101780"/>
    <s v="MEGAPROFER S.A."/>
    <s v="810370"/>
    <s v="ECO QUEVEDO AV. JOSEFINA"/>
    <s v="QUEVEDO"/>
    <s v="TRONCAL DE LA COSTA Y C. NOVENA"/>
    <s v="ORQUEV"/>
    <s v="O-Losrios-Quevedo"/>
    <m/>
    <x v="62"/>
    <x v="62"/>
    <s v="100014851"/>
    <s v="MEDIAVILLA LUIS"/>
    <s v="ZEMT"/>
    <s v="18UE337"/>
    <s v="1"/>
    <s v="Con Pallet"/>
    <n v="0.05"/>
    <n v="8"/>
    <x v="0"/>
    <n v="16028.333000000001"/>
    <n v="8003.3329999999996"/>
    <n v="8025"/>
    <n v="164.8"/>
    <m/>
    <x v="60"/>
    <n v="18"/>
    <s v="18"/>
    <n v="8"/>
    <x v="0"/>
    <n v="1.03"/>
    <n v="20.6"/>
    <s v="SANJOPAS S.A."/>
  </r>
  <r>
    <n v="1002195889"/>
    <s v="UE01"/>
    <d v="2022-03-18T00:00:00"/>
    <d v="1899-12-30T11:31:00"/>
    <s v="012-024-00409991"/>
    <s v="9000802370"/>
    <s v="012-022-00314533"/>
    <n v="2134.4"/>
    <n v="2393.11"/>
    <s v="ZPVN"/>
    <s v="40563677"/>
    <s v="0000389878"/>
    <n v="8002809563"/>
    <n v="1002195889"/>
    <s v="15-00001124"/>
    <s v="SELVALEGRE ANTIHUMEDAD"/>
    <n v="320"/>
    <s v="BOL"/>
    <s v="101780"/>
    <s v="MEGAPROFER S.A."/>
    <s v="810370"/>
    <s v="ECO QUEVEDO AV. JOSEFINA"/>
    <s v="QUEVEDO"/>
    <s v="TRONCAL DE LA COSTA Y C. NOVENA"/>
    <s v="ORQUEV"/>
    <s v="O-Losrios-Quevedo"/>
    <n v="345"/>
    <x v="62"/>
    <x v="62"/>
    <s v="100014851"/>
    <s v="MEDIAVILLA LUIS"/>
    <s v="ZEMT"/>
    <s v="18UE337"/>
    <s v="1"/>
    <s v="Con Pallet"/>
    <n v="0.05"/>
    <n v="16"/>
    <x v="0"/>
    <n v="24031.667000000001"/>
    <n v="16006.666999999999"/>
    <n v="8025"/>
    <n v="329.6"/>
    <m/>
    <x v="60"/>
    <n v="18"/>
    <s v="18"/>
    <n v="16"/>
    <x v="0"/>
    <n v="1.03"/>
    <n v="20.6"/>
    <s v="SANJOPAS S.A."/>
  </r>
  <r>
    <n v="1002195975"/>
    <s v="UE01"/>
    <d v="2022-03-18T00:00:00"/>
    <d v="1899-12-30T11:32:00"/>
    <s v="012-024-00409992"/>
    <s v="9000802372"/>
    <s v="012-022-00314535"/>
    <n v="2408.4"/>
    <n v="2700.32"/>
    <s v="ZPVN"/>
    <s v="40563496"/>
    <s v="P000032071"/>
    <n v="8002809670"/>
    <n v="1002195975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380"/>
    <n v="18040"/>
    <n v="9340"/>
    <n v="208.8"/>
    <m/>
    <x v="0"/>
    <n v="18"/>
    <s v="18"/>
    <n v="18"/>
    <x v="0"/>
    <n v="0.58000000000000007"/>
    <n v="11.600000000000001"/>
    <s v="COMITRAPSA"/>
  </r>
  <r>
    <n v="1002195938"/>
    <s v="UE01"/>
    <d v="2022-03-18T00:00:00"/>
    <d v="1899-12-30T11:35:00"/>
    <s v="012-024-00409993"/>
    <s v=""/>
    <s v=""/>
    <n v="0"/>
    <n v="0"/>
    <s v="ZPRC"/>
    <s v="2500107867"/>
    <s v="P000032096"/>
    <n v="8002809616"/>
    <n v="1002195938"/>
    <s v="15-00000218"/>
    <s v="MAGNO HE"/>
    <n v="31.1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7430"/>
    <n v="31110"/>
    <n v="16320"/>
    <n v="0"/>
    <m/>
    <x v="3"/>
    <n v="18"/>
    <s v="18"/>
    <n v="31.11"/>
    <x v="0"/>
    <n v="0"/>
    <n v="0"/>
    <s v="UNICON S.A."/>
  </r>
  <r>
    <n v="1002195954"/>
    <s v="UE01"/>
    <d v="2022-03-18T00:00:00"/>
    <d v="1899-12-30T11:39:00"/>
    <s v="012-024-00409994"/>
    <s v=""/>
    <s v=""/>
    <n v="0"/>
    <n v="0"/>
    <s v="ZPRC"/>
    <s v="2500107879"/>
    <s v="P000032138"/>
    <n v="8002809639"/>
    <n v="1002195954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66"/>
    <x v="66"/>
    <s v="100014865"/>
    <s v="LANDI LUIS"/>
    <s v="ZEMU"/>
    <s v="18UE358"/>
    <s v="2"/>
    <s v="Sin Pallet"/>
    <n v="0"/>
    <n v="0"/>
    <x v="0"/>
    <n v="27280"/>
    <n v="18030"/>
    <n v="9250"/>
    <n v="266.39999999999998"/>
    <m/>
    <x v="64"/>
    <n v="18"/>
    <s v="18"/>
    <n v="18"/>
    <x v="0"/>
    <n v="0.74"/>
    <n v="14.799999999999999"/>
    <s v="TRANSVOLCA S.A."/>
  </r>
  <r>
    <n v="1002195934"/>
    <s v="UE01"/>
    <d v="2022-03-18T00:00:00"/>
    <d v="1899-12-30T11:41:00"/>
    <s v="012-024-00409995"/>
    <s v="9000802375"/>
    <s v="012-022-00314536"/>
    <n v="3153.58"/>
    <n v="3535.81"/>
    <s v="ZPVN"/>
    <s v="40563702"/>
    <s v="0000389922"/>
    <n v="8002809612"/>
    <n v="1002195934"/>
    <s v="15-00001124"/>
    <s v="SELVALEGRE ANTIHUMEDAD"/>
    <n v="480"/>
    <s v="BOL"/>
    <s v="101539"/>
    <s v="LUNA GUEVARA JANETH PATRICIA"/>
    <s v="810928"/>
    <s v="OBRA QUEVEDO"/>
    <s v="QUEVEDO"/>
    <s v="E25 TROCAL DE LA COSTA, QUEVEPAL"/>
    <s v="ORQUEV"/>
    <s v="O-Losrios-Quevedo"/>
    <n v="345"/>
    <x v="134"/>
    <x v="134"/>
    <s v="100015025"/>
    <s v="ARCINIEGA OSWALDO"/>
    <s v="ZEMT"/>
    <s v="18UE826"/>
    <s v="2"/>
    <s v="Sin Pallet"/>
    <n v="0"/>
    <n v="0"/>
    <x v="0"/>
    <n v="39160"/>
    <n v="24010"/>
    <n v="15150"/>
    <n v="494.4"/>
    <m/>
    <x v="132"/>
    <n v="18"/>
    <s v="18"/>
    <n v="24"/>
    <x v="0"/>
    <n v="1.03"/>
    <n v="20.599999999999998"/>
    <s v="LIDENORTI S.A."/>
  </r>
  <r>
    <n v="1002195979"/>
    <s v="UE01"/>
    <d v="2022-03-18T00:00:00"/>
    <d v="1899-12-30T11:44:00"/>
    <s v="012-024-00409996"/>
    <s v="9000802376"/>
    <s v="012-022-00314537"/>
    <n v="2257.1999999999998"/>
    <n v="2530.7800000000002"/>
    <s v="ZPVN"/>
    <s v="40563721"/>
    <s v="0000389962"/>
    <n v="8002809675"/>
    <n v="1002195979"/>
    <s v="15-00001123"/>
    <s v="SELVALEGRE"/>
    <n v="360"/>
    <s v="BOL"/>
    <s v="101664"/>
    <s v="ACERIA DEL ECUADOR C.A. ADELCA"/>
    <s v="804168"/>
    <s v="FERRETOL CIA LTDA"/>
    <s v="LATACUNGA"/>
    <s v="AV MIGUEL ITURRALDE ALADO IGLESIA"/>
    <s v="OXLATA"/>
    <s v="O-Cotopaxi-Latacunga"/>
    <n v="198"/>
    <x v="118"/>
    <x v="118"/>
    <s v="100019438"/>
    <s v="CASTRO SELSO"/>
    <s v="ZEMU"/>
    <s v="18UE375"/>
    <s v="2"/>
    <s v="Sin Pallet"/>
    <n v="0"/>
    <n v="0"/>
    <x v="0"/>
    <n v="27250"/>
    <n v="18040"/>
    <n v="9210"/>
    <n v="266.39999999999998"/>
    <m/>
    <x v="116"/>
    <n v="18"/>
    <s v="18"/>
    <n v="18"/>
    <x v="0"/>
    <n v="0.74"/>
    <n v="14.799999999999999"/>
    <s v="TRAPSA C.A."/>
  </r>
  <r>
    <n v="1002195898"/>
    <s v="UE01"/>
    <d v="2022-03-18T00:00:00"/>
    <d v="1899-12-30T11:45:00"/>
    <s v="012-024-00409997"/>
    <s v="9000802377"/>
    <s v="012-022-00314538"/>
    <n v="3393.6"/>
    <n v="3804.92"/>
    <s v="ZPVN"/>
    <s v="40563689"/>
    <s v="0000389898"/>
    <n v="8002809573"/>
    <n v="1002195898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6"/>
    <x v="76"/>
    <s v="100022169"/>
    <s v="LOMAS MONTESDEOCA VINICIO XAVIER"/>
    <s v="ZEMT"/>
    <s v="18UE840"/>
    <s v="1"/>
    <s v="Con Pallet"/>
    <n v="0.05"/>
    <n v="24"/>
    <x v="0"/>
    <n v="39440"/>
    <n v="24010"/>
    <n v="15430"/>
    <n v="508.8"/>
    <m/>
    <x v="74"/>
    <n v="18"/>
    <s v="18"/>
    <n v="24"/>
    <x v="0"/>
    <n v="1.06"/>
    <n v="21.2"/>
    <s v="LIDENORTI S.A."/>
  </r>
  <r>
    <n v="1002195896"/>
    <s v="UE01"/>
    <d v="2022-03-18T00:00:00"/>
    <d v="1899-12-30T11:57:00"/>
    <s v="012-024-00409998"/>
    <s v="9000802382"/>
    <s v="012-022-00314540"/>
    <n v="2512"/>
    <n v="2816.47"/>
    <s v="ZPVN"/>
    <s v="40563688"/>
    <s v="0000389895"/>
    <n v="8002809570"/>
    <n v="1002195896"/>
    <s v="15-00001119"/>
    <s v="CAMPEON ANTIHUMEDAD"/>
    <n v="400"/>
    <s v="BOL"/>
    <s v="102874"/>
    <s v="GUZMAN ORDOÑEZ GALO JUSTINIANO"/>
    <s v="803665"/>
    <s v="FERRETERIA STIT"/>
    <s v="VENTANAS"/>
    <s v="CALLE PRINCIPAL VILLA 3"/>
    <s v="ORVENT"/>
    <s v="O-Losrios-Ventanas"/>
    <m/>
    <x v="117"/>
    <x v="117"/>
    <s v="100014879"/>
    <s v="BARAHONA ADRIAN"/>
    <s v="ZETT"/>
    <s v="18UE386"/>
    <s v="1"/>
    <s v="Con Pallet"/>
    <n v="0.05"/>
    <n v="20"/>
    <x v="0"/>
    <n v="29322.5"/>
    <n v="20037.5"/>
    <n v="9285"/>
    <n v="472"/>
    <m/>
    <x v="115"/>
    <n v="18"/>
    <s v="18"/>
    <n v="20"/>
    <x v="0"/>
    <n v="1.18"/>
    <n v="23.6"/>
    <s v="LIDENORTI S.A."/>
  </r>
  <r>
    <n v="1002195896"/>
    <s v="UE01"/>
    <d v="2022-03-18T00:00:00"/>
    <d v="1899-12-30T11:57:00"/>
    <s v="012-024-00409999"/>
    <s v="9000802381"/>
    <s v="012-022-00314539"/>
    <n v="1567.2"/>
    <n v="1757.15"/>
    <s v="ZPVN"/>
    <s v="40563688"/>
    <s v="0000389896"/>
    <n v="8002809571"/>
    <n v="1002195896"/>
    <s v="15-00001124"/>
    <s v="SELVALEGRE ANTIHUMEDAD"/>
    <n v="240"/>
    <s v="BOL"/>
    <s v="102874"/>
    <s v="GUZMAN ORDOÑEZ GALO JUSTINIANO"/>
    <s v="803665"/>
    <s v="FERRETERIA STIT"/>
    <s v="VENTANAS"/>
    <s v="CALLE PRINCIPAL VILLA 3"/>
    <s v="ORVENT"/>
    <s v="O-Losrios-Ventanas"/>
    <n v="424"/>
    <x v="117"/>
    <x v="117"/>
    <s v="100014879"/>
    <s v="BARAHONA ADRIAN"/>
    <s v="ZETT"/>
    <s v="18UE386"/>
    <s v="1"/>
    <s v="Con Pallet"/>
    <n v="0.05"/>
    <n v="12"/>
    <x v="0"/>
    <n v="21307.5"/>
    <n v="12022.5"/>
    <n v="9285"/>
    <n v="283.2"/>
    <m/>
    <x v="115"/>
    <n v="18"/>
    <s v="18"/>
    <n v="12"/>
    <x v="0"/>
    <n v="1.18"/>
    <n v="23.599999999999998"/>
    <s v="LIDENORTI S.A."/>
  </r>
  <r>
    <n v="1002195987"/>
    <s v="UE01"/>
    <d v="2022-03-18T00:00:00"/>
    <d v="1899-12-30T12:05:00"/>
    <s v="012-024-00410000"/>
    <s v="9000802384"/>
    <s v="012-022-00314541"/>
    <n v="2332.4"/>
    <n v="2615.1"/>
    <s v="ZPVN"/>
    <s v="40563695"/>
    <s v="0000389912"/>
    <n v="8002809683"/>
    <n v="1002195987"/>
    <s v="15-00001123"/>
    <s v="SELVALEGRE"/>
    <n v="340"/>
    <s v="BOL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s v="18UE937"/>
    <s v="2"/>
    <s v="Sin Pallet"/>
    <n v="0"/>
    <n v="0"/>
    <x v="0"/>
    <n v="26530"/>
    <n v="17010"/>
    <n v="9520"/>
    <n v="156.4"/>
    <m/>
    <x v="76"/>
    <n v="18"/>
    <s v="18"/>
    <n v="17"/>
    <x v="0"/>
    <n v="0.46"/>
    <n v="9.2000000000000011"/>
    <s v="TRANSPORTE PROPIO"/>
  </r>
  <r>
    <n v="1002195999"/>
    <s v="UE01"/>
    <d v="2022-03-18T00:00:00"/>
    <d v="1899-12-30T12:08:00"/>
    <s v="012-024-00410001"/>
    <s v="9000802389"/>
    <s v="012-022-00314544"/>
    <n v="804.28"/>
    <n v="901.76"/>
    <s v="ZPVN"/>
    <s v="40563651"/>
    <s v="P000032126"/>
    <n v="8002809700"/>
    <n v="1002195999"/>
    <s v="15-00001115"/>
    <s v="ARMADURO"/>
    <n v="12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6"/>
    <x v="0"/>
    <n v="11625.686"/>
    <n v="6012.3530000000001"/>
    <n v="5613.3329999999996"/>
    <n v="54"/>
    <m/>
    <x v="32"/>
    <n v="18"/>
    <s v="18"/>
    <n v="6"/>
    <x v="0"/>
    <n v="0.45"/>
    <n v="9"/>
    <s v="TRANSPORTE PROPIO"/>
  </r>
  <r>
    <n v="1002195999"/>
    <s v="UE01"/>
    <d v="2022-03-18T00:00:00"/>
    <d v="1899-12-30T12:08:00"/>
    <s v="012-024-00410002"/>
    <s v="9000802387"/>
    <s v="012-022-00314542"/>
    <n v="978.91"/>
    <n v="1097.56"/>
    <s v="ZPVN"/>
    <s v="40563650"/>
    <s v="P000032125"/>
    <n v="8002809698"/>
    <n v="1002195999"/>
    <s v="15-00001120"/>
    <s v="CAMPEON"/>
    <n v="16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8"/>
    <x v="0"/>
    <n v="13629.804"/>
    <n v="8016.4709999999995"/>
    <n v="5613.3329999999996"/>
    <n v="72"/>
    <m/>
    <x v="32"/>
    <n v="18"/>
    <s v="18"/>
    <n v="8"/>
    <x v="0"/>
    <n v="0.45"/>
    <n v="9"/>
    <s v="TRANSPORTE PROPIO"/>
  </r>
  <r>
    <n v="1002195999"/>
    <s v="UE01"/>
    <d v="2022-03-18T00:00:00"/>
    <d v="1899-12-30T12:08:00"/>
    <s v="012-024-00410003"/>
    <s v="9000802388"/>
    <s v="012-022-00314543"/>
    <n v="2669.04"/>
    <n v="2992.54"/>
    <s v="ZPVN"/>
    <s v="40563649"/>
    <s v="P000032124"/>
    <n v="8002809699"/>
    <n v="1002195999"/>
    <s v="15-00001123"/>
    <s v="SELVALEGRE"/>
    <n v="40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20"/>
    <x v="0"/>
    <n v="25654.508999999998"/>
    <n v="20041.175999999999"/>
    <n v="5613.3329999999996"/>
    <n v="180"/>
    <m/>
    <x v="32"/>
    <n v="18"/>
    <s v="18"/>
    <n v="20"/>
    <x v="0"/>
    <n v="0.45"/>
    <n v="9"/>
    <s v="TRANSPORTE PROPIO"/>
  </r>
  <r>
    <n v="1002196003"/>
    <s v="UE01"/>
    <d v="2022-03-18T00:00:00"/>
    <d v="1899-12-30T12:41:00"/>
    <s v="012-024-00410004"/>
    <s v="9000802397"/>
    <s v="012-022-00314546"/>
    <n v="1254"/>
    <n v="1405.99"/>
    <s v="ZPVN"/>
    <s v="40563628"/>
    <s v="P000032114"/>
    <n v="8002809704"/>
    <n v="1002196003"/>
    <s v="15-00001119"/>
    <s v="CAMPEON ANTIHUMEDAD"/>
    <n v="20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19018.182000000001"/>
    <n v="10018.182000000001"/>
    <n v="9000"/>
    <n v="266"/>
    <m/>
    <x v="52"/>
    <n v="18"/>
    <s v="18"/>
    <n v="10"/>
    <x v="0"/>
    <n v="1.33"/>
    <n v="26.6"/>
    <s v="TRANSPORTE PROPIO"/>
  </r>
  <r>
    <n v="1002196003"/>
    <s v="UE01"/>
    <d v="2022-03-18T00:00:00"/>
    <d v="1899-12-30T12:41:00"/>
    <s v="012-024-00410005"/>
    <s v="9000802396"/>
    <s v="012-022-00314545"/>
    <n v="2999.2"/>
    <n v="3362.72"/>
    <s v="ZPVN"/>
    <s v="40563627"/>
    <s v="P000032113"/>
    <n v="8002809703"/>
    <n v="1002196003"/>
    <s v="15-00001124"/>
    <s v="SELVALEGRE ANTIHUMEDAD"/>
    <n v="4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2041.817999999999"/>
    <n v="23041.817999999999"/>
    <n v="9000"/>
    <n v="611.79999999999995"/>
    <m/>
    <x v="52"/>
    <n v="18"/>
    <s v="18"/>
    <n v="23"/>
    <x v="0"/>
    <n v="1.3299999999999998"/>
    <n v="26.599999999999998"/>
    <s v="TRANSPORTE PROPIO"/>
  </r>
  <r>
    <n v="1002196022"/>
    <s v="UE01"/>
    <d v="2022-03-18T00:00:00"/>
    <d v="1899-12-30T12:45:00"/>
    <s v="012-024-00410006"/>
    <s v="9000802399"/>
    <s v="012-022-00314548"/>
    <n v="496.44"/>
    <n v="556.61"/>
    <s v="ZPVN"/>
    <s v="40563728"/>
    <s v="0000389979"/>
    <n v="8002809731"/>
    <n v="1002196022"/>
    <s v="15-00001120"/>
    <s v="CAMPEON"/>
    <n v="80"/>
    <s v="BOL"/>
    <s v="101683"/>
    <s v="SOCIEDAD CIVIL Y COMERCIAL BOSNA"/>
    <s v="802026"/>
    <s v="BOSNA PRINCIPAL-OTAVALO"/>
    <s v="OTAVALO"/>
    <s v="PIEDRAHITA 2-74 Y MARIANO SUAREZ OT"/>
    <s v="OIOTAV"/>
    <s v="O-Imbabura-Otavalo"/>
    <m/>
    <x v="86"/>
    <x v="86"/>
    <s v="100014867"/>
    <s v="RODRIGUEZ LUIS"/>
    <s v="ZEMT"/>
    <s v="18UE681"/>
    <s v="1"/>
    <s v="Con Pallet"/>
    <n v="0.05"/>
    <n v="4"/>
    <x v="0"/>
    <n v="11483.333000000001"/>
    <n v="4013.3330000000001"/>
    <n v="7470"/>
    <n v="7.2"/>
    <m/>
    <x v="84"/>
    <n v="18"/>
    <s v="18"/>
    <n v="4"/>
    <x v="0"/>
    <n v="0.09"/>
    <n v="1.8"/>
    <s v="TRIMPESAS S.A."/>
  </r>
  <r>
    <n v="1002196022"/>
    <s v="UE01"/>
    <d v="2022-03-18T00:00:00"/>
    <d v="1899-12-30T12:45:00"/>
    <s v="012-024-00410007"/>
    <s v="9000802398"/>
    <s v="012-022-00314547"/>
    <n v="2698.9"/>
    <n v="3026.03"/>
    <s v="ZPVN"/>
    <s v="40563728"/>
    <s v="0000389978"/>
    <n v="8002809732"/>
    <n v="1002196022"/>
    <s v="15-00001123"/>
    <s v="SELVALEGRE"/>
    <n v="40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s v="18UE681"/>
    <s v="1"/>
    <s v="Con Pallet"/>
    <n v="0.05"/>
    <n v="20"/>
    <x v="0"/>
    <n v="27536.667000000001"/>
    <n v="20066.667000000001"/>
    <n v="7470"/>
    <n v="36"/>
    <m/>
    <x v="84"/>
    <n v="18"/>
    <s v="18"/>
    <n v="20"/>
    <x v="0"/>
    <n v="0.09"/>
    <n v="1.8"/>
    <s v="TRIMPESAS S.A."/>
  </r>
  <r>
    <n v="1002196012"/>
    <s v="UE01"/>
    <d v="2022-03-18T00:00:00"/>
    <d v="1899-12-30T12:49:00"/>
    <s v="012-024-00410008"/>
    <s v="9000802403"/>
    <s v="012-022-00314551"/>
    <n v="520.87"/>
    <n v="584"/>
    <s v="ZPVN"/>
    <s v="40563647"/>
    <s v="P000032123"/>
    <n v="8002809716"/>
    <n v="1002196012"/>
    <s v="15-00001115"/>
    <s v="ARMADURO"/>
    <n v="8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9721.5149999999994"/>
    <n v="4004.848"/>
    <n v="5716.6670000000004"/>
    <n v="75.2"/>
    <m/>
    <x v="56"/>
    <n v="18"/>
    <s v="18"/>
    <n v="4"/>
    <x v="0"/>
    <n v="0.94000000000000006"/>
    <n v="18.8"/>
    <s v="TRANSPORTE PROPIO"/>
  </r>
  <r>
    <n v="1002196012"/>
    <s v="UE01"/>
    <d v="2022-03-18T00:00:00"/>
    <d v="1899-12-30T12:49:00"/>
    <s v="012-024-00410009"/>
    <s v="9000802401"/>
    <s v="012-022-00314549"/>
    <n v="596.91"/>
    <n v="669.26"/>
    <s v="ZPVN"/>
    <s v="40563646"/>
    <s v="P000032122"/>
    <n v="8002809714"/>
    <n v="1002196012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0722.727999999999"/>
    <n v="5006.0609999999997"/>
    <n v="5716.6670000000004"/>
    <n v="94"/>
    <m/>
    <x v="56"/>
    <n v="18"/>
    <s v="18"/>
    <n v="5"/>
    <x v="0"/>
    <n v="0.94"/>
    <n v="18.8"/>
    <s v="TRANSPORTE PROPIO"/>
  </r>
  <r>
    <n v="1002196012"/>
    <s v="UE01"/>
    <d v="2022-03-18T00:00:00"/>
    <d v="1899-12-30T12:49:00"/>
    <s v="012-024-00410010"/>
    <s v="9000802402"/>
    <s v="012-022-00314550"/>
    <n v="3106.3"/>
    <n v="3482.81"/>
    <s v="ZPVN"/>
    <s v="40563645"/>
    <s v="P000032121"/>
    <n v="8002809715"/>
    <n v="1002196012"/>
    <s v="15-00001123"/>
    <s v="SELVALEGRE"/>
    <n v="48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9745.758000000002"/>
    <n v="24029.091"/>
    <n v="5716.6670000000004"/>
    <n v="451.2"/>
    <m/>
    <x v="56"/>
    <n v="18"/>
    <s v="18"/>
    <n v="24"/>
    <x v="0"/>
    <n v="0.94"/>
    <n v="18.8"/>
    <s v="TRANSPORTE PROPIO"/>
  </r>
  <r>
    <n v="1002196072"/>
    <s v="UE01"/>
    <d v="2022-03-18T00:00:00"/>
    <d v="1899-12-30T12:51:00"/>
    <s v="012-024-00410011"/>
    <s v="9000802404"/>
    <s v="012-022-00314552"/>
    <n v="3479.08"/>
    <n v="3900.77"/>
    <s v="ZPVN"/>
    <s v="40557049"/>
    <s v="0000381120"/>
    <n v="8002809788"/>
    <n v="1002196072"/>
    <s v="15-00001121"/>
    <s v="GLADIADOR"/>
    <n v="31.8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0780"/>
    <n v="31800"/>
    <n v="18980"/>
    <n v="0"/>
    <m/>
    <x v="3"/>
    <n v="18"/>
    <s v="18"/>
    <n v="31.8"/>
    <x v="0"/>
    <n v="0"/>
    <n v="0"/>
    <s v="XAVIER VALENZUELA"/>
  </r>
  <r>
    <n v="1002196021"/>
    <s v="UE01"/>
    <d v="2022-03-18T00:00:00"/>
    <d v="1899-12-30T12:52:00"/>
    <s v="012-024-00410012"/>
    <s v="9000802406"/>
    <s v="012-022-00314554"/>
    <n v="278.8"/>
    <n v="312.60000000000002"/>
    <s v="ZPVN"/>
    <s v="40563733"/>
    <s v="P000032148"/>
    <n v="8002809730"/>
    <n v="1002196021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40"/>
    <x v="40"/>
    <s v="100014832"/>
    <s v="PIEDRA JESUS"/>
    <s v="ZEMU"/>
    <s v="18UE304"/>
    <s v="2"/>
    <s v="Sin Pallet"/>
    <n v="0"/>
    <n v="0"/>
    <x v="0"/>
    <n v="6467.2219999999998"/>
    <n v="2002.222"/>
    <n v="4465"/>
    <n v="3.6"/>
    <m/>
    <x v="38"/>
    <n v="18"/>
    <s v="18"/>
    <n v="2"/>
    <x v="0"/>
    <n v="0.09"/>
    <n v="1.8"/>
    <s v="LIDENORTI S.A."/>
  </r>
  <r>
    <n v="1002196021"/>
    <s v="UE01"/>
    <d v="2022-03-18T00:00:00"/>
    <d v="1899-12-30T12:52:00"/>
    <s v="012-024-00410013"/>
    <s v="9000802405"/>
    <s v="012-022-00314553"/>
    <n v="2208"/>
    <n v="2475.62"/>
    <s v="ZPVN"/>
    <s v="40563732"/>
    <s v="P000032147"/>
    <n v="8002809729"/>
    <n v="1002196021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40"/>
    <x v="40"/>
    <s v="100014832"/>
    <s v="PIEDRA JESUS"/>
    <s v="ZEMU"/>
    <s v="18UE304"/>
    <s v="2"/>
    <s v="Sin Pallet"/>
    <n v="0"/>
    <n v="0"/>
    <x v="0"/>
    <n v="20482.777999999998"/>
    <n v="16017.778"/>
    <n v="4465"/>
    <n v="28.8"/>
    <m/>
    <x v="38"/>
    <n v="18"/>
    <s v="18"/>
    <n v="16"/>
    <x v="0"/>
    <n v="0.09"/>
    <n v="1.8"/>
    <s v="LIDENORTI S.A."/>
  </r>
  <r>
    <n v="1002196046"/>
    <s v="UE01"/>
    <d v="2022-03-18T00:00:00"/>
    <d v="1899-12-30T12:55:00"/>
    <s v="012-024-00410014"/>
    <s v="9000802407"/>
    <s v="012-022-00314555"/>
    <n v="3238.68"/>
    <n v="3631.23"/>
    <s v="ZPVN"/>
    <s v="40563728"/>
    <s v="0000389975"/>
    <n v="8002809758"/>
    <n v="1002196046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s v="18UE718"/>
    <s v="1"/>
    <s v="Con Pallet"/>
    <n v="0.05"/>
    <n v="24"/>
    <x v="0"/>
    <n v="39900"/>
    <n v="23990"/>
    <n v="15910"/>
    <n v="43.2"/>
    <m/>
    <x v="62"/>
    <n v="18"/>
    <s v="18"/>
    <n v="24"/>
    <x v="0"/>
    <n v="9.0000000000000011E-2"/>
    <n v="1.8"/>
    <s v="TRAPSA C.A."/>
  </r>
  <r>
    <n v="1002196040"/>
    <s v="UE01"/>
    <d v="2022-03-18T00:00:00"/>
    <d v="1899-12-30T13:00:00"/>
    <s v="012-024-00410015"/>
    <s v="9000802355"/>
    <s v="013-020-00047723"/>
    <n v="533.6"/>
    <n v="598.27"/>
    <s v="ZPDF"/>
    <s v="70176342"/>
    <s v="0000389969"/>
    <n v="8002809752"/>
    <n v="1002196040"/>
    <s v="15-00001119"/>
    <s v="CAMPEON ANTIHUMEDAD"/>
    <n v="80"/>
    <s v="BOL"/>
    <s v="10008082"/>
    <s v="PATIÑO CEDEÑO ALEX RENE"/>
    <s v="810930"/>
    <s v="BODEGA PRINCIPAL ALICATE"/>
    <s v="PEDRO VICENTE MALDONADO"/>
    <s v="VIA LOS BANCOS KM 109"/>
    <s v="OPPEDR"/>
    <s v="O-Pichincha-Pedrovicentemald."/>
    <m/>
    <x v="9"/>
    <x v="9"/>
    <s v="100020335"/>
    <s v="HARO LUIS"/>
    <s v="ZEMU"/>
    <s v="18UE743"/>
    <s v="2"/>
    <s v="Sin Pallet"/>
    <n v="0"/>
    <n v="0"/>
    <x v="0"/>
    <n v="8562.2219999999998"/>
    <n v="4002.2220000000002"/>
    <n v="4560"/>
    <n v="56.8"/>
    <m/>
    <x v="9"/>
    <n v="18"/>
    <s v="18"/>
    <n v="4"/>
    <x v="0"/>
    <n v="0.71"/>
    <n v="14.2"/>
    <s v="SANJOPAS S.A."/>
  </r>
  <r>
    <n v="1002196040"/>
    <s v="UE01"/>
    <d v="2022-03-18T00:00:00"/>
    <d v="1899-12-30T13:00:00"/>
    <s v="012-024-00410016"/>
    <s v="9000802356"/>
    <s v="013-020-00047724"/>
    <n v="1912.4"/>
    <n v="2144.1999999999998"/>
    <s v="ZPDF"/>
    <s v="70176343"/>
    <s v="0000389968"/>
    <n v="8002809751"/>
    <n v="1002196040"/>
    <s v="15-00001124"/>
    <s v="SELVALEGRE ANTIHUMEDAD"/>
    <n v="280"/>
    <s v="BOL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9"/>
    <x v="9"/>
    <s v="100020335"/>
    <s v="HARO LUIS"/>
    <s v="ZEMU"/>
    <s v="18UE743"/>
    <s v="2"/>
    <s v="Sin Pallet"/>
    <n v="0"/>
    <n v="0"/>
    <x v="0"/>
    <n v="18567.777999999998"/>
    <n v="14007.778"/>
    <n v="4560"/>
    <n v="198.8"/>
    <m/>
    <x v="9"/>
    <n v="18"/>
    <s v="18"/>
    <n v="14"/>
    <x v="0"/>
    <n v="0.71000000000000008"/>
    <n v="14.200000000000001"/>
    <s v="SANJOPAS S.A."/>
  </r>
  <r>
    <n v="1002196075"/>
    <s v="UE01"/>
    <d v="2022-03-18T00:00:00"/>
    <d v="1899-12-30T13:14:00"/>
    <s v="012-024-00410017"/>
    <s v=""/>
    <s v=""/>
    <n v="0"/>
    <n v="0"/>
    <s v="ZPRC"/>
    <s v="2500107487"/>
    <s v="0000388004"/>
    <n v="8002809793"/>
    <n v="1002196075"/>
    <s v="15-00001118"/>
    <s v="TECHCEM"/>
    <n v="31.73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500"/>
    <s v="FARINANGO MANUEL"/>
    <s v="ZECI"/>
    <s v="18ICN0570"/>
    <s v="2"/>
    <s v="Sin Pallet"/>
    <n v="0"/>
    <n v="0"/>
    <x v="1"/>
    <n v="49650"/>
    <n v="31730"/>
    <n v="17920"/>
    <n v="0"/>
    <m/>
    <x v="1"/>
    <n v="18"/>
    <s v="18"/>
    <n v="31.73"/>
    <x v="0"/>
    <n v="0"/>
    <n v="0"/>
    <s v="TRANSCONCEM CIA. LTDA."/>
  </r>
  <r>
    <n v="1002196068"/>
    <s v="UE01"/>
    <d v="2022-03-18T00:00:00"/>
    <d v="1899-12-30T13:15:00"/>
    <s v="012-024-00410018"/>
    <s v="9000802410"/>
    <s v="012-022-00314556"/>
    <n v="2358"/>
    <n v="2643.8"/>
    <s v="ZPVN"/>
    <s v="40563735"/>
    <s v="0000389996"/>
    <n v="8002809784"/>
    <n v="1002196068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30"/>
    <x v="130"/>
    <s v="100014950"/>
    <s v="MONTESDEOCA JORGE"/>
    <s v="ZEMU"/>
    <s v="18UE601"/>
    <s v="2"/>
    <s v="Sin Pallet"/>
    <n v="0"/>
    <n v="0"/>
    <x v="0"/>
    <n v="27150"/>
    <n v="18000"/>
    <n v="9150"/>
    <n v="136.80000000000001"/>
    <m/>
    <x v="128"/>
    <n v="18"/>
    <s v="18"/>
    <n v="18"/>
    <x v="0"/>
    <n v="0.38"/>
    <n v="7.6000000000000005"/>
    <s v="LIDENORTI S.A."/>
  </r>
  <r>
    <n v="1002196085"/>
    <s v="UE01"/>
    <d v="2022-03-18T00:00:00"/>
    <d v="1899-12-30T13:16:00"/>
    <s v="012-024-00410019"/>
    <s v="9000802411"/>
    <s v="012-022-00314557"/>
    <n v="4353.7"/>
    <n v="4881.3900000000003"/>
    <s v="ZPVN"/>
    <s v="40563698"/>
    <s v="P000032139"/>
    <n v="8002809803"/>
    <n v="1002196085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870"/>
    <n v="34130"/>
    <n v="17740"/>
    <n v="503.2"/>
    <m/>
    <x v="7"/>
    <n v="18"/>
    <s v="18"/>
    <n v="34"/>
    <x v="0"/>
    <n v="0.74"/>
    <n v="14.799999999999999"/>
    <s v="TRANSPORTE PROPIO"/>
  </r>
  <r>
    <n v="1002196019"/>
    <s v="UE01"/>
    <d v="2022-03-18T00:00:00"/>
    <d v="1899-12-30T13:17:00"/>
    <s v="012-024-00410020"/>
    <s v="9000802412"/>
    <s v="012-022-00314558"/>
    <n v="2494.8000000000002"/>
    <n v="2797.19"/>
    <s v="ZPVN"/>
    <s v="40563730"/>
    <s v="0000389987"/>
    <n v="8002809727"/>
    <n v="1002196019"/>
    <s v="15-00001123"/>
    <s v="SELVALEGRE"/>
    <n v="360"/>
    <s v="BOL"/>
    <s v="101596"/>
    <s v="DELGADO LUNA EFREN GUSTAVO"/>
    <s v="801280"/>
    <s v="BODEGA DELGADO EFREN"/>
    <s v="QUITO"/>
    <s v="AV. MARISCAL SUCRE N71-43 Y"/>
    <s v="OPCOND"/>
    <s v="O-Pichincha-Condado"/>
    <n v="96.7"/>
    <x v="124"/>
    <x v="124"/>
    <s v="100015005"/>
    <s v="QUITO LUIS"/>
    <s v="ZEMU"/>
    <s v="18UE398"/>
    <s v="2"/>
    <s v="Sin Pallet"/>
    <n v="0"/>
    <n v="0"/>
    <x v="0"/>
    <n v="27150"/>
    <n v="18050"/>
    <n v="9100"/>
    <n v="162"/>
    <m/>
    <x v="122"/>
    <n v="18"/>
    <s v="18"/>
    <n v="18"/>
    <x v="0"/>
    <n v="0.45"/>
    <n v="9"/>
    <s v="LIDENORTI S.A."/>
  </r>
  <r>
    <n v="1002196084"/>
    <s v="UE01"/>
    <d v="2022-03-18T00:00:00"/>
    <d v="1899-12-30T13:21:00"/>
    <s v="012-024-00410021"/>
    <s v=""/>
    <s v=""/>
    <n v="0"/>
    <n v="0"/>
    <s v="ZPRC"/>
    <s v="2500107884"/>
    <s v="P000032149"/>
    <n v="8002809802"/>
    <n v="1002196084"/>
    <s v="15-00000218"/>
    <s v="MAGNO HE"/>
    <n v="29.1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8930"/>
    <n v="29180"/>
    <n v="19750"/>
    <n v="0"/>
    <m/>
    <x v="3"/>
    <n v="18"/>
    <s v="18"/>
    <n v="29.18"/>
    <x v="0"/>
    <n v="0"/>
    <n v="0"/>
    <s v="UNICON"/>
  </r>
  <r>
    <n v="1002195949"/>
    <s v="UE01"/>
    <d v="2022-03-18T00:00:00"/>
    <d v="1899-12-30T13:22:00"/>
    <s v="012-024-00410022"/>
    <s v="9000802449"/>
    <s v="012-022-00314559"/>
    <n v="4185.8599999999997"/>
    <n v="4693.21"/>
    <s v="ZPVN"/>
    <s v="40563710"/>
    <s v="0000389946"/>
    <n v="8002809633"/>
    <n v="1002195949"/>
    <s v="15-00001119"/>
    <s v="CAMPEON ANTIHUMEDAD"/>
    <n v="640"/>
    <s v="BOL"/>
    <s v="101529"/>
    <s v="HIDALGO ZAMBRANO RAMON LEONIDAS"/>
    <s v="801700"/>
    <s v="BODEGA OXIMAR"/>
    <s v="PEDERNALES"/>
    <s v="3 DE NOVIEMBRE S/N Y 2 S"/>
    <s v="OMPEDE"/>
    <s v="O-Manabi-Pedernales"/>
    <n v="347"/>
    <x v="81"/>
    <x v="81"/>
    <s v="100014895"/>
    <s v="TERAN JAIME"/>
    <s v="ZETT"/>
    <s v="18UE509"/>
    <s v="1"/>
    <s v="Con Pallet"/>
    <n v="0.05"/>
    <n v="32"/>
    <x v="0"/>
    <n v="49700"/>
    <n v="32060"/>
    <n v="17640"/>
    <n v="608"/>
    <m/>
    <x v="79"/>
    <n v="18"/>
    <s v="18"/>
    <n v="32"/>
    <x v="0"/>
    <n v="0.95"/>
    <n v="19"/>
    <s v="LA ARMENIA S.A."/>
  </r>
  <r>
    <n v="1002196097"/>
    <s v="UE01"/>
    <d v="2022-03-18T00:00:00"/>
    <d v="1899-12-30T13:24:00"/>
    <s v="012-024-00410023"/>
    <s v="9000802450"/>
    <s v="012-022-00314560"/>
    <n v="3639.56"/>
    <n v="4080.7"/>
    <s v="ZPVN"/>
    <s v="40563187"/>
    <s v="0000389326"/>
    <n v="8002809821"/>
    <n v="1002196097"/>
    <s v="15-00000218"/>
    <s v="MAGNO HE"/>
    <n v="31.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940"/>
    <n v="31300"/>
    <n v="19640"/>
    <n v="0"/>
    <m/>
    <x v="3"/>
    <n v="18"/>
    <s v="18"/>
    <n v="31.3"/>
    <x v="0"/>
    <n v="0"/>
    <n v="0"/>
    <s v="HORMIANDES"/>
  </r>
  <r>
    <n v="1002195978"/>
    <s v="UE01"/>
    <d v="2022-03-18T00:00:00"/>
    <d v="1899-12-30T13:27:00"/>
    <s v="012-024-00410024"/>
    <s v=""/>
    <s v=""/>
    <n v="0"/>
    <n v="0"/>
    <s v="ZPRC"/>
    <s v="2500107883"/>
    <s v="P000032146"/>
    <n v="8002809674"/>
    <n v="1002195978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15"/>
    <x v="15"/>
    <s v="100015160"/>
    <s v="MORAN ALONSO"/>
    <s v="ZETT"/>
    <s v="18UE356"/>
    <s v="1"/>
    <s v="Con Pallet"/>
    <n v="0.05"/>
    <n v="4"/>
    <x v="0"/>
    <n v="13183.75"/>
    <n v="4003.75"/>
    <n v="9180"/>
    <n v="35.200000000000003"/>
    <m/>
    <x v="15"/>
    <n v="18"/>
    <s v="18"/>
    <n v="4"/>
    <x v="0"/>
    <n v="0.44000000000000006"/>
    <n v="8.8000000000000007"/>
    <s v="SANJOPAS S.A."/>
  </r>
  <r>
    <n v="1002195978"/>
    <s v="UE01"/>
    <d v="2022-03-18T00:00:00"/>
    <d v="1899-12-30T13:27:00"/>
    <s v="012-024-00410025"/>
    <s v=""/>
    <s v=""/>
    <n v="0"/>
    <n v="0"/>
    <s v="ZPRC"/>
    <s v="2500107882"/>
    <s v="P000032145"/>
    <n v="8002809673"/>
    <n v="1002195978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5"/>
    <x v="15"/>
    <s v="100015160"/>
    <s v="MORAN ALONSO"/>
    <s v="ZETT"/>
    <s v="18UE356"/>
    <s v="1"/>
    <s v="Con Pallet"/>
    <n v="0.05"/>
    <n v="28"/>
    <x v="0"/>
    <n v="37206.25"/>
    <n v="28026.25"/>
    <n v="9180"/>
    <n v="246.4"/>
    <m/>
    <x v="15"/>
    <n v="18"/>
    <s v="18"/>
    <n v="28"/>
    <x v="0"/>
    <n v="0.44"/>
    <n v="8.8000000000000007"/>
    <s v="SANJOPAS S.A."/>
  </r>
  <r>
    <n v="1002196087"/>
    <s v="UE01"/>
    <d v="2022-03-18T00:00:00"/>
    <d v="1899-12-30T13:49:00"/>
    <s v="012-024-00410026"/>
    <s v="9000802452"/>
    <s v="012-022-00314561"/>
    <n v="2494.8000000000002"/>
    <n v="2797.19"/>
    <s v="ZPVN"/>
    <s v="40563742"/>
    <s v="0000390010"/>
    <n v="8002809805"/>
    <n v="1002196087"/>
    <s v="15-00001123"/>
    <s v="SELVALEGRE"/>
    <n v="360"/>
    <s v="BOL"/>
    <s v="101564"/>
    <s v="CARCELEN GONZALEZ VERONICA"/>
    <s v="800902"/>
    <s v="BODEGA PRINCIP CONO"/>
    <s v="QUITO"/>
    <s v="MANUELA CAÑIZARES Y JOSE ABASCAL,"/>
    <s v="OPCONO"/>
    <s v="O-Pichincha-Conocoto"/>
    <n v="123"/>
    <x v="14"/>
    <x v="14"/>
    <s v="100015134"/>
    <s v="NICOLALDE FABIAN"/>
    <s v="ZEMU"/>
    <s v="18UE744"/>
    <s v="2"/>
    <s v="Sin Pallet"/>
    <n v="0"/>
    <n v="0"/>
    <x v="0"/>
    <n v="27100"/>
    <n v="18060"/>
    <n v="9040"/>
    <n v="183.6"/>
    <m/>
    <x v="14"/>
    <n v="18"/>
    <s v="18"/>
    <n v="18"/>
    <x v="0"/>
    <n v="0.51"/>
    <n v="10.199999999999999"/>
    <s v="SANJOPAS S.A."/>
  </r>
  <r>
    <n v="1002196079"/>
    <s v="UE01"/>
    <d v="2022-03-18T00:00:00"/>
    <d v="1899-12-30T13:52:00"/>
    <s v="012-024-00410027"/>
    <s v="9000802454"/>
    <s v="012-022-00314562"/>
    <n v="3210.31"/>
    <n v="3599.42"/>
    <s v="ZPVN"/>
    <s v="40563745"/>
    <s v="P000032155"/>
    <n v="8002809797"/>
    <n v="1002196079"/>
    <s v="15-00001123"/>
    <s v="SELVALEGRE"/>
    <n v="480"/>
    <s v="BOL"/>
    <s v="101627"/>
    <s v="ACEROSCENTER CIA. LTDA."/>
    <s v="800776"/>
    <s v="ACEROS SAN RAFEL"/>
    <s v="RUMIÑAHUI"/>
    <s v="RUMIÑAHUI VIA ILALO S/N Y"/>
    <s v="OPSRAF"/>
    <s v="O-Pichincha-Sanrafael"/>
    <n v="130"/>
    <x v="151"/>
    <x v="151"/>
    <s v="10006521"/>
    <s v="ANANGONO GARCIA NELSON PABLO"/>
    <s v="ZEMT"/>
    <s v="18UE726"/>
    <s v="1"/>
    <s v="Con Pallet"/>
    <n v="0.05"/>
    <n v="24"/>
    <x v="0"/>
    <n v="37900"/>
    <n v="24040"/>
    <n v="13860"/>
    <n v="249.6"/>
    <m/>
    <x v="148"/>
    <n v="18"/>
    <s v="18"/>
    <n v="24"/>
    <x v="0"/>
    <n v="0.52"/>
    <n v="10.4"/>
    <s v="TRANSSJQ S.A."/>
  </r>
  <r>
    <n v="1002196131"/>
    <s v="UE01"/>
    <d v="2022-03-18T00:00:00"/>
    <d v="1899-12-30T13:53:00"/>
    <s v="012-024-00410028"/>
    <s v="9000802456"/>
    <s v="012-022-00314564"/>
    <n v="1212"/>
    <n v="1358.9"/>
    <s v="ZPVN"/>
    <s v="40563753"/>
    <s v="0000390035"/>
    <n v="8002809864"/>
    <n v="1002196131"/>
    <s v="15-00001120"/>
    <s v="CAMPEON"/>
    <n v="200"/>
    <s v="BOL"/>
    <s v="103020"/>
    <s v="MEGABYCACE CENTROS FERRETEROS S.A."/>
    <s v="804380"/>
    <s v="SUCURSAL LATACUNGA"/>
    <s v="LATACUNGA"/>
    <s v="MARCO AURELIO SUBIA"/>
    <s v="OXLATA"/>
    <s v="O-Cotopaxi-Latacunga"/>
    <m/>
    <x v="138"/>
    <x v="138"/>
    <s v="100014953"/>
    <s v="ALBUJA CESAR"/>
    <s v="ZEMT"/>
    <s v="18UE604"/>
    <s v="2"/>
    <s v="Sin Pallet"/>
    <n v="0"/>
    <n v="0"/>
    <x v="0"/>
    <n v="17015.832999999999"/>
    <n v="10020.833000000001"/>
    <n v="6995"/>
    <n v="148"/>
    <m/>
    <x v="136"/>
    <n v="18"/>
    <s v="18"/>
    <n v="10"/>
    <x v="0"/>
    <n v="0.74"/>
    <n v="14.8"/>
    <s v="RUTAS COTACACHENSES S.A."/>
  </r>
  <r>
    <n v="1002196131"/>
    <s v="UE01"/>
    <d v="2022-03-18T00:00:00"/>
    <d v="1899-12-30T13:53:00"/>
    <s v="012-024-00410029"/>
    <s v="9000802455"/>
    <s v="012-022-00314563"/>
    <n v="1839.6"/>
    <n v="2062.5700000000002"/>
    <s v="ZPVN"/>
    <s v="40563753"/>
    <s v="0000390034"/>
    <n v="8002809865"/>
    <n v="1002196131"/>
    <s v="15-00001123"/>
    <s v="SELVALEGRE"/>
    <n v="2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38"/>
    <x v="138"/>
    <s v="100014953"/>
    <s v="ALBUJA CESAR"/>
    <s v="ZEMT"/>
    <s v="18UE604"/>
    <s v="2"/>
    <s v="Sin Pallet"/>
    <n v="0"/>
    <n v="0"/>
    <x v="0"/>
    <n v="21024.167000000001"/>
    <n v="14029.166999999999"/>
    <n v="6995"/>
    <n v="207.2"/>
    <m/>
    <x v="136"/>
    <n v="18"/>
    <s v="18"/>
    <n v="14"/>
    <x v="0"/>
    <n v="0.74"/>
    <n v="14.799999999999999"/>
    <s v="RUTAS COTACACHENSES S.A."/>
  </r>
  <r>
    <n v="1002196048"/>
    <s v="UE01"/>
    <d v="2022-03-18T00:00:00"/>
    <d v="1899-12-30T13:57:00"/>
    <s v="012-024-00410030"/>
    <s v="9000802458"/>
    <s v="012-022-00314565"/>
    <n v="3238.68"/>
    <n v="3631.23"/>
    <s v="ZPVN"/>
    <s v="40563728"/>
    <s v="0000389977"/>
    <n v="8002809760"/>
    <n v="1002196048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"/>
    <x v="6"/>
    <s v="10004392"/>
    <s v="KLEVER"/>
    <s v="ZEMT"/>
    <s v="18UE614"/>
    <s v="1"/>
    <s v="Con Pallet"/>
    <n v="0.05"/>
    <n v="24"/>
    <x v="0"/>
    <n v="38520"/>
    <n v="24040"/>
    <n v="14480"/>
    <n v="43.2"/>
    <m/>
    <x v="6"/>
    <n v="18"/>
    <s v="18"/>
    <n v="24"/>
    <x v="0"/>
    <n v="9.0000000000000011E-2"/>
    <n v="1.8"/>
    <s v="WILLYTRUCK S.A."/>
  </r>
  <r>
    <n v="1002196062"/>
    <s v="UE01"/>
    <d v="2022-03-18T00:00:00"/>
    <d v="1899-12-30T13:58:00"/>
    <s v="012-024-00410031"/>
    <s v="9000802460"/>
    <s v="012-022-00314567"/>
    <n v="1242"/>
    <n v="1392.54"/>
    <s v="ZPVN"/>
    <s v="40563737"/>
    <s v="0000390004"/>
    <n v="8002809775"/>
    <n v="1002196062"/>
    <s v="15-00001119"/>
    <s v="CAMPEON ANTIHUMEDAD"/>
    <n v="200"/>
    <s v="BOL"/>
    <s v="101664"/>
    <s v="ACERIA DEL ECUADOR C.A. ADELCA"/>
    <s v="807108"/>
    <s v="VARGAS CASTRO KEVIN"/>
    <s v="TENA"/>
    <s v="JUMANDY DIAGONAL RECINTO FERIAL"/>
    <s v="ONTENA"/>
    <s v="O-Napo-Tena"/>
    <m/>
    <x v="63"/>
    <x v="63"/>
    <s v="10005910"/>
    <s v="URBANO MOQUINCHE WALTER ARMANDO"/>
    <s v="ZEMU"/>
    <s v="18UE735"/>
    <s v="2"/>
    <s v="Sin Pallet"/>
    <n v="0"/>
    <n v="0"/>
    <x v="0"/>
    <n v="14396.111000000001"/>
    <n v="10011.111000000001"/>
    <n v="4385"/>
    <n v="180"/>
    <m/>
    <x v="61"/>
    <n v="18"/>
    <s v="18"/>
    <n v="10"/>
    <x v="0"/>
    <n v="0.9"/>
    <n v="18"/>
    <s v="RUTAS COTACACHENSES"/>
  </r>
  <r>
    <n v="1002196062"/>
    <s v="UE01"/>
    <d v="2022-03-18T00:00:00"/>
    <d v="1899-12-30T13:58:00"/>
    <s v="012-024-00410032"/>
    <s v="9000802459"/>
    <s v="012-022-00314566"/>
    <n v="1033.5999999999999"/>
    <n v="1158.8800000000001"/>
    <s v="ZPVN"/>
    <s v="40563737"/>
    <s v="0000390005"/>
    <n v="8002809774"/>
    <n v="1002196062"/>
    <s v="15-00001124"/>
    <s v="SELVALEGRE ANTIHUMEDAD"/>
    <n v="160"/>
    <s v="BOL"/>
    <s v="101664"/>
    <s v="ACERIA DEL ECUADOR C.A. ADELCA"/>
    <s v="807108"/>
    <s v="VARGAS CASTRO KEVIN"/>
    <s v="TENA"/>
    <s v="JUMANDY DIAGONAL RECINTO FERIAL"/>
    <s v="ONTENA"/>
    <s v="O-Napo-Tena"/>
    <n v="258"/>
    <x v="63"/>
    <x v="63"/>
    <s v="10005910"/>
    <s v="URBANO MOQUINCHE WALTER ARMANDO"/>
    <s v="ZEMU"/>
    <s v="18UE735"/>
    <s v="2"/>
    <s v="Sin Pallet"/>
    <n v="0"/>
    <n v="0"/>
    <x v="0"/>
    <n v="12393.888999999999"/>
    <n v="8008.8890000000001"/>
    <n v="4385"/>
    <n v="144"/>
    <m/>
    <x v="61"/>
    <n v="18"/>
    <s v="18"/>
    <n v="8"/>
    <x v="0"/>
    <n v="0.9"/>
    <n v="18"/>
    <s v="RUTAS COTACACHENSES"/>
  </r>
  <r>
    <n v="1002196044"/>
    <s v="UE01"/>
    <d v="2022-03-18T00:00:00"/>
    <d v="1899-12-30T14:04:00"/>
    <s v="012-024-00410033"/>
    <s v="9000802373"/>
    <s v="013-020-00047725"/>
    <n v="1644"/>
    <n v="1843.26"/>
    <s v="ZPDF"/>
    <s v="70176352"/>
    <s v="0000390001"/>
    <n v="8002809756"/>
    <n v="1002196044"/>
    <s v="15-00001119"/>
    <s v="CAMPEON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m/>
    <x v="79"/>
    <x v="79"/>
    <s v="100016219"/>
    <s v="ALQUINGA FABIAN"/>
    <s v="ZEMT"/>
    <s v="18UE765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</r>
  <r>
    <n v="1002196044"/>
    <s v="UE01"/>
    <d v="2022-03-18T00:00:00"/>
    <d v="1899-12-30T14:04:00"/>
    <s v="012-024-00410034"/>
    <s v="9000802374"/>
    <s v="013-020-00047726"/>
    <n v="1708.8"/>
    <n v="1915.92"/>
    <s v="ZPDF"/>
    <s v="70176353"/>
    <s v="0000390002"/>
    <n v="8002809755"/>
    <n v="1002196044"/>
    <s v="15-00001124"/>
    <s v="SELVALEGRE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79"/>
    <x v="79"/>
    <s v="100016219"/>
    <s v="ALQUINGA FABIAN"/>
    <s v="ZEMT"/>
    <s v="18UE765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</r>
  <r>
    <n v="1002196111"/>
    <s v="UE01"/>
    <d v="2022-03-18T00:00:00"/>
    <d v="1899-12-30T14:05:00"/>
    <s v="012-024-00410035"/>
    <s v=""/>
    <s v=""/>
    <n v="0"/>
    <n v="0"/>
    <s v="ZPRC"/>
    <s v="2500107885"/>
    <s v="P000032150"/>
    <n v="8002809840"/>
    <n v="1002196111"/>
    <s v="15-00000218"/>
    <s v="MAGNO HE"/>
    <n v="31.5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s v="18PXU0252"/>
    <s v="2"/>
    <s v="Sin Pallet"/>
    <n v="0"/>
    <n v="0"/>
    <x v="1"/>
    <n v="48650"/>
    <n v="31560"/>
    <n v="17090"/>
    <n v="0"/>
    <m/>
    <x v="3"/>
    <n v="18"/>
    <s v="18"/>
    <n v="31.56"/>
    <x v="0"/>
    <n v="0"/>
    <n v="0"/>
    <s v="UNICON"/>
  </r>
  <r>
    <n v="1002196151"/>
    <s v="UE01"/>
    <d v="2022-03-18T00:00:00"/>
    <d v="1899-12-30T14:09:00"/>
    <s v="012-024-00410036"/>
    <s v="9000802464"/>
    <s v="012-022-00314568"/>
    <n v="2390"/>
    <n v="2679.68"/>
    <s v="ZPVN"/>
    <s v="40563751"/>
    <s v="0000390025"/>
    <n v="8002809890"/>
    <n v="1002196151"/>
    <s v="15-00001123"/>
    <s v="SELVALEGRE"/>
    <n v="360"/>
    <s v="BOL"/>
    <s v="101613"/>
    <s v="COMERCIAL MICHELENA S.A."/>
    <s v="804296"/>
    <s v="FERRETERIA JOELITO"/>
    <s v="QUITO"/>
    <s v="CALLE C Y PREDRO QUIÑONEZ"/>
    <s v="OPGUAM"/>
    <s v="O-Pichincha-Guamani"/>
    <n v="129"/>
    <x v="39"/>
    <x v="39"/>
    <s v="10001979"/>
    <s v="TITISTAR CUCAS FERNANDO PATRICIO"/>
    <s v="ZEMU"/>
    <s v="18UE705"/>
    <s v="2"/>
    <s v="Sin Pallet"/>
    <n v="0"/>
    <n v="0"/>
    <x v="0"/>
    <n v="26980"/>
    <n v="18060"/>
    <n v="8920"/>
    <n v="183.6"/>
    <m/>
    <x v="37"/>
    <n v="18"/>
    <s v="18"/>
    <n v="18"/>
    <x v="0"/>
    <n v="0.51"/>
    <n v="10.199999999999999"/>
    <s v="TRANSLOBOL S.A."/>
  </r>
  <r>
    <n v="1002196152"/>
    <s v="UE01"/>
    <d v="2022-03-18T00:00:00"/>
    <d v="1899-12-30T14:11:00"/>
    <s v="012-024-00410037"/>
    <s v="9000802465"/>
    <s v="012-022-00314569"/>
    <n v="2408.4"/>
    <n v="2700.32"/>
    <s v="ZPVN"/>
    <s v="40563365"/>
    <s v="P000032045"/>
    <n v="8002809891"/>
    <n v="1002196152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50"/>
    <n v="18000"/>
    <n v="8850"/>
    <n v="208.8"/>
    <m/>
    <x v="0"/>
    <n v="18"/>
    <s v="18"/>
    <n v="18"/>
    <x v="0"/>
    <n v="0.58000000000000007"/>
    <n v="11.600000000000001"/>
    <s v="TRANSPORTE PROPIO"/>
  </r>
  <r>
    <n v="1002196098"/>
    <s v="UE01"/>
    <d v="2022-03-18T00:00:00"/>
    <d v="1899-12-30T14:13:00"/>
    <s v="012-024-00410038"/>
    <s v="9000802383"/>
    <s v="013-020-00047727"/>
    <n v="4297.16"/>
    <n v="4818"/>
    <s v="ZPDF"/>
    <s v="70176351"/>
    <s v="0000390016"/>
    <n v="8002809822"/>
    <n v="1002196098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70"/>
    <n v="33040"/>
    <n v="18330"/>
    <n v="996.6"/>
    <m/>
    <x v="130"/>
    <n v="18"/>
    <s v="18"/>
    <n v="33"/>
    <x v="0"/>
    <n v="1.51"/>
    <n v="30.2"/>
    <s v="TRANSPORTE PROPIO"/>
  </r>
  <r>
    <n v="1002196135"/>
    <s v="UE01"/>
    <d v="2022-03-18T00:00:00"/>
    <d v="1899-12-30T14:14:00"/>
    <s v="012-024-00410039"/>
    <s v="9000802466"/>
    <s v="012-022-00314570"/>
    <n v="2484"/>
    <n v="2785.08"/>
    <s v="ZPVN"/>
    <s v="40563754"/>
    <s v="P000032156"/>
    <n v="8002809869"/>
    <n v="1002196135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100"/>
    <x v="100"/>
    <s v="10008072"/>
    <s v="FLORES GARCIA CHRISTIA FERNANDO"/>
    <s v="ZEMU"/>
    <s v="18UE370"/>
    <s v="2"/>
    <s v="Sin Pallet"/>
    <n v="0"/>
    <n v="0"/>
    <x v="0"/>
    <n v="27280"/>
    <n v="18050"/>
    <n v="9230"/>
    <n v="75.599999999999994"/>
    <m/>
    <x v="98"/>
    <n v="18"/>
    <s v="18"/>
    <n v="18"/>
    <x v="0"/>
    <n v="0.21"/>
    <n v="4.1999999999999993"/>
    <s v="SANJOPAS S.A."/>
  </r>
  <r>
    <n v="1002196078"/>
    <s v="UE01"/>
    <d v="2022-03-18T00:00:00"/>
    <d v="1899-12-30T14:20:00"/>
    <s v="012-024-00410040"/>
    <s v="9000802468"/>
    <s v="012-022-00314571"/>
    <n v="4192"/>
    <n v="4700.1000000000004"/>
    <s v="ZPVN"/>
    <s v="40563744"/>
    <s v="P000032153"/>
    <n v="8002809796"/>
    <n v="1002196078"/>
    <s v="15-00001124"/>
    <s v="SELVALEGRE ANTIHUMEDAD"/>
    <n v="6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03"/>
    <x v="103"/>
    <s v="100015029"/>
    <s v="CUASPA MANUEL"/>
    <s v="ZETT"/>
    <s v="18UE844"/>
    <s v="1"/>
    <s v="Con Pallet"/>
    <n v="0.05"/>
    <n v="32"/>
    <x v="0"/>
    <n v="50640"/>
    <n v="32010"/>
    <n v="18630"/>
    <n v="659.2"/>
    <m/>
    <x v="101"/>
    <n v="18"/>
    <s v="18"/>
    <n v="32"/>
    <x v="0"/>
    <n v="1.03"/>
    <n v="20.6"/>
    <s v="TRAPSA C.A."/>
  </r>
  <r>
    <n v="1002196130"/>
    <s v="UE01"/>
    <d v="2022-03-18T00:00:00"/>
    <d v="1899-12-30T14:34:00"/>
    <s v="012-024-00410041"/>
    <s v="9000802470"/>
    <s v="012-022-00314572"/>
    <n v="2361.6"/>
    <n v="2647.84"/>
    <s v="ZPVN"/>
    <s v="40563750"/>
    <s v="0000390021"/>
    <n v="8002809863"/>
    <n v="1002196130"/>
    <s v="15-00001119"/>
    <s v="CAMPEON ANTIHUMEDAD"/>
    <n v="360"/>
    <s v="BOL"/>
    <s v="101780"/>
    <s v="MEGAPROFER S.A."/>
    <s v="810931"/>
    <s v="ECO PUYO CACIQUE NAYAPI"/>
    <s v="PASTAZA"/>
    <s v="TENIENTE HUGO ORTIZ Y CACIQUE"/>
    <s v="OSELPU"/>
    <s v="O-Pastaza-Elpuyo"/>
    <n v="337"/>
    <x v="16"/>
    <x v="16"/>
    <s v="100022266"/>
    <s v="CALDERON REYES SEGUNDO JORGE"/>
    <s v="ZEMU"/>
    <s v="18UE711"/>
    <s v="2"/>
    <s v="Sin Pallet"/>
    <n v="0"/>
    <n v="0"/>
    <x v="0"/>
    <n v="27130"/>
    <n v="18050"/>
    <n v="9080"/>
    <n v="388.8"/>
    <m/>
    <x v="16"/>
    <n v="18"/>
    <s v="18"/>
    <n v="18"/>
    <x v="0"/>
    <n v="1.08"/>
    <n v="21.6"/>
    <s v="LA ARMENIA S.A."/>
  </r>
  <r>
    <n v="1002196160"/>
    <s v="UE01"/>
    <d v="2022-03-18T00:00:00"/>
    <d v="1899-12-30T14:57:00"/>
    <s v="012-024-00410042"/>
    <s v="9000802475"/>
    <s v="012-022-00314573"/>
    <n v="4256"/>
    <n v="4771.8500000000004"/>
    <s v="ZPVN"/>
    <s v="40563727"/>
    <s v="0000389971"/>
    <n v="8002809902"/>
    <n v="1002196160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90"/>
    <n v="32010"/>
    <n v="18780"/>
    <n v="742.4"/>
    <m/>
    <x v="149"/>
    <n v="18"/>
    <s v="18"/>
    <n v="32"/>
    <x v="0"/>
    <n v="1.1599999999999999"/>
    <n v="23.2"/>
    <s v="TRANSPORTE PROPIO"/>
  </r>
  <r>
    <n v="1002196157"/>
    <s v="UE01"/>
    <d v="2022-03-18T00:00:00"/>
    <d v="1899-12-30T15:00:00"/>
    <s v="012-024-00410043"/>
    <s v="9000802476"/>
    <s v="012-022-00314574"/>
    <n v="4390.3999999999996"/>
    <n v="4922.55"/>
    <s v="ZPVN"/>
    <s v="40563765"/>
    <s v="0000390057"/>
    <n v="8002809897"/>
    <n v="1002196157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38"/>
    <x v="38"/>
    <s v="100014835"/>
    <s v="VINUEZA EDISON"/>
    <s v="ZETT"/>
    <s v="18UE307"/>
    <s v="1"/>
    <s v="Con Pallet"/>
    <n v="0.05"/>
    <n v="32"/>
    <x v="0"/>
    <n v="50150"/>
    <n v="32040"/>
    <n v="18110"/>
    <n v="326.39999999999998"/>
    <m/>
    <x v="36"/>
    <n v="18"/>
    <s v="18"/>
    <n v="32"/>
    <x v="0"/>
    <n v="0.51"/>
    <n v="10.199999999999999"/>
    <s v="TRIMPESAS S.A."/>
  </r>
  <r>
    <n v="1002196230"/>
    <s v="UE01"/>
    <d v="2022-03-18T00:00:00"/>
    <d v="1899-12-30T15:08:00"/>
    <s v="012-024-00410044"/>
    <s v="9000802479"/>
    <s v="012-022-00314576"/>
    <n v="1041.74"/>
    <n v="1168.01"/>
    <s v="ZPVN"/>
    <s v="40563786"/>
    <s v="0000390101"/>
    <n v="8002809981"/>
    <n v="1002196230"/>
    <s v="15-00001115"/>
    <s v="ARMADURO"/>
    <n v="16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2498.888999999999"/>
    <n v="8008.8890000000001"/>
    <n v="4490"/>
    <n v="118.4"/>
    <m/>
    <x v="90"/>
    <n v="18"/>
    <s v="18"/>
    <n v="8"/>
    <x v="0"/>
    <n v="0.74"/>
    <n v="14.8"/>
    <s v="TRANSPORTE PROPIO"/>
  </r>
  <r>
    <n v="1002196230"/>
    <s v="UE01"/>
    <d v="2022-03-18T00:00:00"/>
    <d v="1899-12-30T15:08:00"/>
    <s v="012-024-00410045"/>
    <s v="9000802478"/>
    <s v="012-022-00314575"/>
    <n v="1294.29"/>
    <n v="1451.16"/>
    <s v="ZPVN"/>
    <s v="40563786"/>
    <s v="0000390102"/>
    <n v="8002809980"/>
    <n v="1002196230"/>
    <s v="15-00001123"/>
    <s v="SELVALEGRE"/>
    <n v="20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4501.111000000001"/>
    <n v="10011.111000000001"/>
    <n v="4490"/>
    <n v="148"/>
    <m/>
    <x v="90"/>
    <n v="18"/>
    <s v="18"/>
    <n v="10"/>
    <x v="0"/>
    <n v="0.74"/>
    <n v="14.8"/>
    <s v="TRANSPORTE PROPIO"/>
  </r>
  <r>
    <n v="1002196153"/>
    <s v="UE01"/>
    <d v="2022-03-18T00:00:00"/>
    <d v="1899-12-30T15:11:00"/>
    <s v="012-024-00410046"/>
    <s v="9000802386"/>
    <s v="013-020-00047728"/>
    <n v="2343.91"/>
    <n v="2628.01"/>
    <s v="ZPDF"/>
    <s v="70176355"/>
    <s v="0000390018"/>
    <n v="8002809892"/>
    <n v="1002196153"/>
    <s v="15-00001119"/>
    <s v="CAMPEON ANTIHUMEDAD"/>
    <n v="360"/>
    <s v="BOL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06"/>
    <x v="106"/>
    <s v="100014932"/>
    <s v="CORREA MILTON"/>
    <s v="ZEMU"/>
    <s v="18UE712"/>
    <s v="2"/>
    <s v="Sin Pallet"/>
    <n v="0"/>
    <n v="0"/>
    <x v="0"/>
    <n v="27060"/>
    <n v="18020"/>
    <n v="9040"/>
    <n v="500.4"/>
    <m/>
    <x v="104"/>
    <n v="18"/>
    <s v="18"/>
    <n v="18"/>
    <x v="0"/>
    <n v="1.39"/>
    <n v="27.799999999999997"/>
    <s v="LA ARMENIA S.A."/>
  </r>
  <r>
    <n v="1002196207"/>
    <s v="UE01"/>
    <d v="2022-03-18T00:00:00"/>
    <d v="1899-12-30T15:19:00"/>
    <s v="012-024-00410047"/>
    <s v=""/>
    <s v=""/>
    <n v="0"/>
    <n v="0"/>
    <s v="ZPRC"/>
    <s v="2500107890"/>
    <s v="P000032161"/>
    <n v="8002809953"/>
    <n v="1002196207"/>
    <s v="15-00001123"/>
    <s v="SELVALEGRE"/>
    <n v="640"/>
    <s v="BOL"/>
    <s v="101629"/>
    <s v="CAMPAÑA MALDONADO BLANCA CECILIA"/>
    <s v="806430"/>
    <s v="CENTRO DE ACOPIO"/>
    <s v="QUITO"/>
    <s v="LIRA ÑAN Y AMARU ÑAN"/>
    <s v="OPQUIT"/>
    <s v="O-Pichincha-Quitumbe"/>
    <n v="127"/>
    <x v="153"/>
    <x v="153"/>
    <s v="100020688"/>
    <s v="RIVERA JENRRI"/>
    <s v="ZETT"/>
    <s v="18UE747"/>
    <s v="4"/>
    <s v="Pallet Cortesia"/>
    <n v="0"/>
    <n v="0"/>
    <x v="0"/>
    <n v="50170"/>
    <n v="32060"/>
    <n v="18110"/>
    <n v="326.39999999999998"/>
    <m/>
    <x v="150"/>
    <n v="18"/>
    <s v="18"/>
    <n v="32"/>
    <x v="0"/>
    <n v="0.51"/>
    <n v="10.199999999999999"/>
    <s v="LIDENORTI S.A."/>
  </r>
  <r>
    <n v="1002196247"/>
    <s v="UE01"/>
    <d v="2022-03-18T00:00:00"/>
    <d v="1899-12-30T15:20:00"/>
    <s v="012-024-00410048"/>
    <s v="9000802485"/>
    <s v="012-022-00314578"/>
    <n v="2045.65"/>
    <n v="2293.6"/>
    <s v="ZPVN"/>
    <s v="40563805"/>
    <s v="P000032167"/>
    <n v="8002809998"/>
    <n v="1002196247"/>
    <s v="15-00001115"/>
    <s v="ARMADURO"/>
    <n v="32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24772.647000000001"/>
    <n v="16037.647000000001"/>
    <n v="8735"/>
    <n v="249.6"/>
    <m/>
    <x v="10"/>
    <n v="18"/>
    <s v="18"/>
    <n v="16"/>
    <x v="0"/>
    <n v="0.78"/>
    <n v="15.6"/>
    <s v="TRANSPORTE PROPIO"/>
  </r>
  <r>
    <n v="1002196247"/>
    <s v="UE01"/>
    <d v="2022-03-18T00:00:00"/>
    <d v="1899-12-30T15:20:00"/>
    <s v="012-024-00410049"/>
    <s v="9000802484"/>
    <s v="012-022-00314577"/>
    <n v="2287.17"/>
    <n v="2564.39"/>
    <s v="ZPVN"/>
    <s v="40563804"/>
    <s v="P000032166"/>
    <n v="8002809999"/>
    <n v="1002196247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6777.352999999999"/>
    <n v="18042.352999999999"/>
    <n v="8735"/>
    <n v="280.8"/>
    <m/>
    <x v="10"/>
    <n v="18"/>
    <s v="18"/>
    <n v="18"/>
    <x v="0"/>
    <n v="0.78"/>
    <n v="15.600000000000001"/>
    <s v="TRANSPORTE PROPIO"/>
  </r>
  <r>
    <n v="1002196274"/>
    <s v="UE01"/>
    <d v="2022-03-18T00:00:00"/>
    <d v="1899-12-30T15:26:00"/>
    <s v="012-024-00410050"/>
    <s v="9000802489"/>
    <s v="012-022-00314579"/>
    <n v="2254.1999999999998"/>
    <n v="2527.42"/>
    <s v="ZPVN"/>
    <s v="40563403"/>
    <s v="P000032057"/>
    <n v="8002810031"/>
    <n v="1002196274"/>
    <s v="15-00001123"/>
    <s v="SELVALEGRE"/>
    <n v="3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30"/>
    <n v="17010"/>
    <n v="9720"/>
    <n v="251.6"/>
    <m/>
    <x v="107"/>
    <n v="18"/>
    <s v="18"/>
    <n v="17"/>
    <x v="0"/>
    <n v="0.74"/>
    <n v="14.799999999999999"/>
    <s v="TRANSPORTE PROPIO"/>
  </r>
  <r>
    <n v="1002196233"/>
    <s v="UE01"/>
    <d v="2022-03-18T00:00:00"/>
    <d v="1899-12-30T15:32:00"/>
    <s v="012-024-00410051"/>
    <s v="9000802492"/>
    <s v="012-022-00314581"/>
    <n v="1139.2"/>
    <n v="1277.27"/>
    <s v="ZPVN"/>
    <s v="40563762"/>
    <s v="0000390051"/>
    <n v="8002809984"/>
    <n v="1002196233"/>
    <s v="15-00001124"/>
    <s v="SELVALEGRE ANTIHUMEDAD"/>
    <n v="160"/>
    <s v="BOL"/>
    <s v="101669"/>
    <s v="CONSTRUHORMIGON S.A."/>
    <s v="806612"/>
    <s v="OBRA INMODIN COSTA JAMA"/>
    <s v="JAMA"/>
    <s v="VÍA PEDERNALES"/>
    <s v="OMJAMA"/>
    <s v="O-Manabi-Jama"/>
    <m/>
    <x v="21"/>
    <x v="21"/>
    <s v="10000371"/>
    <s v="PERUGACHI MORENO DARWIN SANTIAGO"/>
    <s v="ZEMU"/>
    <s v="18UE634"/>
    <s v="2"/>
    <s v="Sin Pallet"/>
    <n v="0"/>
    <n v="0"/>
    <x v="0"/>
    <n v="12553.888999999999"/>
    <n v="8008.8890000000001"/>
    <n v="4545"/>
    <n v="158.4"/>
    <m/>
    <x v="21"/>
    <n v="18"/>
    <s v="18"/>
    <n v="8"/>
    <x v="0"/>
    <n v="0.99"/>
    <n v="19.8"/>
    <s v="TRIMPESAS S.A."/>
  </r>
  <r>
    <n v="1002196233"/>
    <s v="UE01"/>
    <d v="2022-03-18T00:00:00"/>
    <d v="1899-12-30T15:32:00"/>
    <s v="012-024-00410052"/>
    <s v="9000802491"/>
    <s v="012-022-00314580"/>
    <n v="1424"/>
    <n v="1596.6"/>
    <s v="ZPVN"/>
    <s v="40563761"/>
    <s v="0000390050"/>
    <n v="8002809985"/>
    <n v="1002196233"/>
    <s v="15-00001124"/>
    <s v="SELVALEGRE ANTIHUMEDAD"/>
    <n v="200"/>
    <s v="BOL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s v="18UE634"/>
    <s v="2"/>
    <s v="Sin Pallet"/>
    <n v="0"/>
    <n v="0"/>
    <x v="0"/>
    <n v="14556.111000000001"/>
    <n v="10011.111000000001"/>
    <n v="4545"/>
    <n v="198"/>
    <m/>
    <x v="21"/>
    <n v="18"/>
    <s v="18"/>
    <n v="10"/>
    <x v="0"/>
    <n v="0.99"/>
    <n v="19.8"/>
    <s v="TRIMPESAS S.A."/>
  </r>
  <r>
    <n v="1002196248"/>
    <s v="UE01"/>
    <d v="2022-03-18T00:00:00"/>
    <d v="1899-12-30T15:37:00"/>
    <s v="012-024-00410053"/>
    <s v="9000802496"/>
    <s v="012-022-00314583"/>
    <n v="277.38"/>
    <n v="311"/>
    <s v="ZPVN"/>
    <s v="40563809"/>
    <s v="P000032168"/>
    <n v="8002810000"/>
    <n v="1002196248"/>
    <s v="15-00001115"/>
    <s v="ARMADURO"/>
    <n v="40"/>
    <s v="BOL"/>
    <s v="101476"/>
    <s v="PAZ RUIZ LUIS ALFONSO ESTANISLAO"/>
    <s v="807382"/>
    <s v="JM FERRETERO"/>
    <s v="COTACACHI"/>
    <s v="PEDRO MONCAYO Y SEGUNDO LUIS MORENO"/>
    <s v="OICOTA"/>
    <s v="O-Imbabura-Cotacachi"/>
    <m/>
    <x v="106"/>
    <x v="106"/>
    <s v="100019455"/>
    <s v="ORDONEZ ISAIAS"/>
    <s v="ZEMU"/>
    <s v="18UE661"/>
    <s v="2"/>
    <s v="Sin Pallet"/>
    <n v="0"/>
    <n v="0"/>
    <x v="0"/>
    <n v="6538.3329999999996"/>
    <n v="2003.3330000000001"/>
    <n v="4535"/>
    <n v="6"/>
    <m/>
    <x v="104"/>
    <n v="18"/>
    <s v="18"/>
    <n v="2"/>
    <x v="0"/>
    <n v="0.15"/>
    <n v="3"/>
    <s v="LA ARMENIA S.A."/>
  </r>
  <r>
    <n v="1002196248"/>
    <s v="UE01"/>
    <d v="2022-03-18T00:00:00"/>
    <d v="1899-12-30T15:37:00"/>
    <s v="012-024-00410054"/>
    <s v="9000802495"/>
    <s v="012-022-00314582"/>
    <n v="2196.94"/>
    <n v="2463.2199999999998"/>
    <s v="ZPVN"/>
    <s v="40563810"/>
    <s v="P000032169"/>
    <n v="8002810001"/>
    <n v="1002196248"/>
    <s v="15-00001123"/>
    <s v="SELVALEGRE"/>
    <n v="32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106"/>
    <x v="106"/>
    <s v="100019455"/>
    <s v="ORDONEZ ISAIAS"/>
    <s v="ZEMU"/>
    <s v="18UE661"/>
    <s v="2"/>
    <s v="Sin Pallet"/>
    <n v="0"/>
    <n v="0"/>
    <x v="0"/>
    <n v="20561.667000000001"/>
    <n v="16026.666999999999"/>
    <n v="4535"/>
    <n v="48"/>
    <m/>
    <x v="104"/>
    <n v="18"/>
    <s v="18"/>
    <n v="16"/>
    <x v="0"/>
    <n v="0.15"/>
    <n v="3"/>
    <s v="LA ARMENIA S.A."/>
  </r>
  <r>
    <n v="1002196214"/>
    <s v="UE01"/>
    <d v="2022-03-18T00:00:00"/>
    <d v="1899-12-30T15:38:00"/>
    <s v="012-024-00410055"/>
    <s v="9000802499"/>
    <s v="012-022-00314585"/>
    <n v="252"/>
    <n v="282.54000000000002"/>
    <s v="ZPVN"/>
    <s v="40563782"/>
    <s v="0000390089"/>
    <n v="8002809962"/>
    <n v="1002196214"/>
    <s v="15-00001115"/>
    <s v="ARMADURO"/>
    <n v="40"/>
    <s v="BOL"/>
    <s v="101664"/>
    <s v="ACERIA DEL ECUADOR C.A. ADELCA"/>
    <s v="800589"/>
    <s v="DANILO CORDOVA AGUIL"/>
    <s v="AMBATO"/>
    <s v="DANILO CORDOVA AGUILAR / VIA AMBATO"/>
    <s v="OTAMBA"/>
    <s v="O-Tungurahua-Ambato"/>
    <m/>
    <x v="105"/>
    <x v="105"/>
    <s v="100017992"/>
    <s v="VILLEGAS DARWIN"/>
    <s v="ZEMT"/>
    <s v="18UE628"/>
    <s v="2"/>
    <s v="Sin Pallet"/>
    <n v="0"/>
    <n v="0"/>
    <x v="0"/>
    <n v="9898.3330000000005"/>
    <n v="2008.3330000000001"/>
    <n v="7890"/>
    <n v="36"/>
    <m/>
    <x v="103"/>
    <n v="18"/>
    <s v="18"/>
    <n v="2"/>
    <x v="0"/>
    <n v="0.9"/>
    <n v="18"/>
    <s v="TRIMPESAS S.A."/>
  </r>
  <r>
    <n v="1002196214"/>
    <s v="UE01"/>
    <d v="2022-03-18T00:00:00"/>
    <d v="1899-12-30T15:38:00"/>
    <s v="012-024-00410056"/>
    <s v="9000802498"/>
    <s v="012-022-00314584"/>
    <n v="2758.8"/>
    <n v="3093.19"/>
    <s v="ZPVN"/>
    <s v="40563782"/>
    <s v="0000390087"/>
    <n v="8002809963"/>
    <n v="1002196214"/>
    <s v="15-00001123"/>
    <s v="SELVALEGRE"/>
    <n v="4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105"/>
    <x v="105"/>
    <s v="100017992"/>
    <s v="VILLEGAS DARWIN"/>
    <s v="ZEMT"/>
    <s v="18UE628"/>
    <s v="2"/>
    <s v="Sin Pallet"/>
    <n v="0"/>
    <n v="0"/>
    <x v="0"/>
    <n v="29981.667000000001"/>
    <n v="22091.667000000001"/>
    <n v="7890"/>
    <n v="396"/>
    <m/>
    <x v="103"/>
    <n v="18"/>
    <s v="18"/>
    <n v="22"/>
    <x v="0"/>
    <n v="0.9"/>
    <n v="18"/>
    <s v="TRIMPESAS S.A."/>
  </r>
  <r>
    <n v="1002196250"/>
    <s v="UE01"/>
    <d v="2022-03-18T00:00:00"/>
    <d v="1899-12-30T15:40:00"/>
    <s v="012-024-00410057"/>
    <s v="9000802500"/>
    <s v="012-022-00314586"/>
    <n v="2433.6"/>
    <n v="2728.57"/>
    <s v="ZPVN"/>
    <s v="40563783"/>
    <s v="0000390090"/>
    <n v="8002810004"/>
    <n v="1002196250"/>
    <s v="15-00001119"/>
    <s v="CAMPEON ANTIHUMEDAD"/>
    <n v="36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4"/>
    <x v="44"/>
    <s v="10007279"/>
    <s v="QUILUMBANGO LLIQUIN HECTOR FERNANDO"/>
    <s v="ZEMU"/>
    <s v="18UE701"/>
    <s v="2"/>
    <s v="Sin Pallet"/>
    <n v="0"/>
    <n v="0"/>
    <x v="0"/>
    <n v="27120"/>
    <n v="18040"/>
    <n v="9080"/>
    <n v="406.8"/>
    <m/>
    <x v="42"/>
    <n v="18"/>
    <s v="18"/>
    <n v="18"/>
    <x v="0"/>
    <n v="1.1300000000000001"/>
    <n v="22.6"/>
    <s v="LIDENORTI S.A."/>
  </r>
  <r>
    <n v="1002196286"/>
    <s v="UE01"/>
    <d v="2022-03-18T00:00:00"/>
    <d v="1899-12-30T15:43:00"/>
    <s v="012-024-00410058"/>
    <s v="9000802501"/>
    <s v="012-022-00314587"/>
    <n v="2397.1"/>
    <n v="2687.64"/>
    <s v="ZPVN"/>
    <s v="40563789"/>
    <s v="P000032162"/>
    <n v="8002810042"/>
    <n v="1002196286"/>
    <s v="15-00001123"/>
    <s v="SELVALEGRE"/>
    <n v="36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5032"/>
    <s v="HEREDIA LUIS"/>
    <s v="ZEMU"/>
    <s v="18UE860"/>
    <s v="2"/>
    <s v="Sin Pallet"/>
    <n v="0"/>
    <n v="0"/>
    <x v="0"/>
    <n v="27260"/>
    <n v="18050"/>
    <n v="9210"/>
    <n v="208.8"/>
    <m/>
    <x v="2"/>
    <n v="18"/>
    <s v="18"/>
    <n v="18"/>
    <x v="0"/>
    <n v="0.58000000000000007"/>
    <n v="11.600000000000001"/>
    <s v="TRANSPORTE PROPIO"/>
  </r>
  <r>
    <n v="1002196234"/>
    <s v="UE01"/>
    <d v="2022-03-18T00:00:00"/>
    <d v="1899-12-30T15:48:00"/>
    <s v="012-024-00410059"/>
    <s v="9000802504"/>
    <s v="012-022-00314590"/>
    <n v="284.39999999999998"/>
    <n v="318.87"/>
    <s v="ZPVN"/>
    <s v="40563775"/>
    <s v="0000390081"/>
    <n v="8002809986"/>
    <n v="1002196234"/>
    <s v="15-00000181"/>
    <s v="ARMADURO ANTIHUMEDAD"/>
    <n v="40"/>
    <s v="BOL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s v="18UE706"/>
    <s v="2"/>
    <s v="Sin Pallet"/>
    <n v="0"/>
    <n v="0"/>
    <x v="0"/>
    <n v="5027.7780000000002"/>
    <n v="2001.1110000000001"/>
    <n v="3026.6669999999999"/>
    <n v="37.200000000000003"/>
    <m/>
    <x v="146"/>
    <n v="18"/>
    <s v="18"/>
    <n v="2"/>
    <x v="0"/>
    <n v="0.93"/>
    <n v="18.600000000000001"/>
    <s v="SANJOPAS S.A."/>
  </r>
  <r>
    <n v="1002196234"/>
    <s v="UE01"/>
    <d v="2022-03-18T00:00:00"/>
    <d v="1899-12-30T15:48:00"/>
    <s v="012-024-00410060"/>
    <s v="9000802502"/>
    <s v="012-022-00314588"/>
    <n v="1352"/>
    <n v="1515.87"/>
    <s v="ZPVN"/>
    <s v="40563775"/>
    <s v="0000390079"/>
    <n v="8002809988"/>
    <n v="1002196234"/>
    <s v="15-00001119"/>
    <s v="CAMPEON ANTIHUMEDAD"/>
    <n v="200"/>
    <s v="BOL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s v="18UE706"/>
    <s v="2"/>
    <s v="Sin Pallet"/>
    <n v="0"/>
    <n v="0"/>
    <x v="0"/>
    <n v="13032.223"/>
    <n v="10005.556"/>
    <n v="3026.6669999999999"/>
    <n v="186"/>
    <m/>
    <x v="146"/>
    <n v="18"/>
    <s v="18"/>
    <n v="10"/>
    <x v="0"/>
    <n v="0.93"/>
    <n v="18.600000000000001"/>
    <s v="SANJOPAS S.A."/>
  </r>
  <r>
    <n v="1002196234"/>
    <s v="UE01"/>
    <d v="2022-03-18T00:00:00"/>
    <d v="1899-12-30T15:48:00"/>
    <s v="012-024-00410061"/>
    <s v="9000802503"/>
    <s v="012-022-00314589"/>
    <n v="844.8"/>
    <n v="947.2"/>
    <s v="ZPVN"/>
    <s v="40563775"/>
    <s v="0000390080"/>
    <n v="8002809987"/>
    <n v="1002196234"/>
    <s v="15-00001124"/>
    <s v="SELVALEGRE ANTIHUMEDAD"/>
    <n v="120"/>
    <s v="BOL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19954"/>
    <s v="JACOME SANTIAGO"/>
    <s v="ZEMU"/>
    <s v="18UE706"/>
    <s v="2"/>
    <s v="Sin Pallet"/>
    <n v="0"/>
    <n v="0"/>
    <x v="0"/>
    <n v="9030"/>
    <n v="6003.3329999999996"/>
    <n v="3026.6669999999999"/>
    <n v="111.6"/>
    <m/>
    <x v="146"/>
    <n v="18"/>
    <s v="18"/>
    <n v="6"/>
    <x v="0"/>
    <n v="0.92999999999999994"/>
    <n v="18.599999999999998"/>
    <s v="SANJOPAS S.A."/>
  </r>
  <r>
    <n v="1002196213"/>
    <s v="UE01"/>
    <d v="2022-03-18T00:00:00"/>
    <d v="1899-12-30T15:53:00"/>
    <s v="012-024-00410062"/>
    <s v="9000802506"/>
    <s v="012-022-00314592"/>
    <n v="506.4"/>
    <n v="567.78"/>
    <s v="ZPVN"/>
    <s v="40563764"/>
    <s v="P000032159"/>
    <n v="8002809961"/>
    <n v="1002196213"/>
    <s v="15-00001120"/>
    <s v="CAMPEON"/>
    <n v="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m/>
    <x v="53"/>
    <x v="53"/>
    <s v="100014948"/>
    <s v="TULCANAZA MARCELO"/>
    <s v="ZEMT"/>
    <s v="18UE597"/>
    <s v="2"/>
    <s v="Sin Pallet"/>
    <n v="0"/>
    <n v="0"/>
    <x v="0"/>
    <n v="10405"/>
    <n v="4005"/>
    <n v="6400"/>
    <n v="16.8"/>
    <m/>
    <x v="51"/>
    <n v="18"/>
    <s v="18"/>
    <n v="4"/>
    <x v="0"/>
    <n v="0.21000000000000002"/>
    <n v="4.2"/>
    <s v="TRIMPESAS S.A."/>
  </r>
  <r>
    <n v="1002196213"/>
    <s v="UE01"/>
    <d v="2022-03-18T00:00:00"/>
    <d v="1899-12-30T15:53:00"/>
    <s v="012-024-00410063"/>
    <s v="9000802505"/>
    <s v="012-022-00314591"/>
    <n v="2760"/>
    <n v="3094.53"/>
    <s v="ZPVN"/>
    <s v="40563763"/>
    <s v="P000032158"/>
    <n v="8002809960"/>
    <n v="1002196213"/>
    <s v="15-00001123"/>
    <s v="SELVALEGRE"/>
    <n v="40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s v="18UE597"/>
    <s v="2"/>
    <s v="Sin Pallet"/>
    <n v="0"/>
    <n v="0"/>
    <x v="0"/>
    <n v="26425"/>
    <n v="20025"/>
    <n v="6400"/>
    <n v="84"/>
    <m/>
    <x v="51"/>
    <n v="18"/>
    <s v="18"/>
    <n v="20"/>
    <x v="0"/>
    <n v="0.21"/>
    <n v="4.2"/>
    <s v="TRIMPESAS S.A."/>
  </r>
  <r>
    <n v="1002196292"/>
    <s v="UE01"/>
    <d v="2022-03-18T00:00:00"/>
    <d v="1899-12-30T15:55:00"/>
    <s v="012-024-00410064"/>
    <s v="9000802509"/>
    <s v="012-022-00314594"/>
    <n v="1070.0999999999999"/>
    <n v="1199.8"/>
    <s v="ZPVN"/>
    <s v="40563826"/>
    <s v="0000390140"/>
    <n v="8002810048"/>
    <n v="1002196292"/>
    <s v="15-00001123"/>
    <s v="SELVALEGRE"/>
    <n v="160"/>
    <s v="BOL"/>
    <s v="101779"/>
    <s v="SORIA VARGAS VINICIO HERNAN"/>
    <s v="802071"/>
    <s v="BODEGA SORIA"/>
    <s v="QUITO"/>
    <s v="INTEROCEANICA LOTE 7"/>
    <s v="OPPUEM"/>
    <s v="O-Pichincha-Puembo"/>
    <m/>
    <x v="22"/>
    <x v="22"/>
    <s v="100016661"/>
    <s v="BENALCAZAR MILTON"/>
    <s v="ZEMU"/>
    <s v="18UE389"/>
    <s v="2"/>
    <s v="Sin Pallet"/>
    <n v="0"/>
    <n v="0"/>
    <x v="0"/>
    <n v="12597.222"/>
    <n v="8022.2219999999998"/>
    <n v="4575"/>
    <n v="68.8"/>
    <m/>
    <x v="22"/>
    <n v="18"/>
    <s v="18"/>
    <n v="8"/>
    <x v="0"/>
    <n v="0.43"/>
    <n v="8.6"/>
    <s v="TRANINTAGSA S.A."/>
  </r>
  <r>
    <n v="1002196292"/>
    <s v="UE01"/>
    <d v="2022-03-18T00:00:00"/>
    <d v="1899-12-30T15:55:00"/>
    <s v="012-024-00410065"/>
    <s v="9000802507"/>
    <s v="012-022-00314593"/>
    <n v="1337.63"/>
    <n v="1499.76"/>
    <s v="ZPVN"/>
    <s v="40563825"/>
    <s v="0000390138"/>
    <n v="8002810049"/>
    <n v="1002196292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22"/>
    <x v="22"/>
    <s v="100016661"/>
    <s v="BENALCAZAR MILTON"/>
    <s v="ZEMU"/>
    <s v="18UE389"/>
    <s v="2"/>
    <s v="Sin Pallet"/>
    <n v="0"/>
    <n v="0"/>
    <x v="0"/>
    <n v="14602.778"/>
    <n v="10027.778"/>
    <n v="4575"/>
    <n v="82"/>
    <m/>
    <x v="22"/>
    <n v="18"/>
    <s v="18"/>
    <n v="10"/>
    <x v="0"/>
    <n v="0.41"/>
    <n v="8.1999999999999993"/>
    <s v="TRANINTAGSA S.A."/>
  </r>
  <r>
    <n v="1002196251"/>
    <s v="UE01"/>
    <d v="2022-03-18T00:00:00"/>
    <d v="1899-12-30T16:00:00"/>
    <s v="012-024-00410066"/>
    <s v="9000802515"/>
    <s v="012-022-00314595"/>
    <n v="4057.81"/>
    <n v="4549.6499999999996"/>
    <s v="ZPVN"/>
    <s v="40563814"/>
    <s v="P000032172"/>
    <n v="8002810005"/>
    <n v="1002196251"/>
    <s v="15-00001116"/>
    <s v="ARMADURO GRANEL"/>
    <n v="32.2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790"/>
    <n v="32210"/>
    <n v="17580"/>
    <n v="525.02"/>
    <m/>
    <x v="106"/>
    <n v="18"/>
    <s v="18"/>
    <n v="32.21"/>
    <x v="0"/>
    <n v="16.299906861223221"/>
    <n v="16.299906861223221"/>
    <s v="TRANSPORTE PROPIO"/>
  </r>
  <r>
    <n v="1002196268"/>
    <s v="UE01"/>
    <d v="2022-03-18T00:00:00"/>
    <d v="1899-12-30T16:06:00"/>
    <s v="012-024-00410067"/>
    <s v="9000802518"/>
    <s v="012-022-00314596"/>
    <n v="2494.8000000000002"/>
    <n v="2797.19"/>
    <s v="ZPVN"/>
    <s v="40563816"/>
    <s v="0000390125"/>
    <n v="8002810023"/>
    <n v="1002196268"/>
    <s v="15-00001123"/>
    <s v="SELVALEGRE"/>
    <n v="360"/>
    <s v="BOL"/>
    <s v="103383"/>
    <s v="TRAVEZ ORTIZ MARIA TERESA"/>
    <s v="804660"/>
    <s v="MEGADEPOFER"/>
    <s v="QUITO"/>
    <s v="PANAMERICANA NORTE"/>
    <s v="OPCARA"/>
    <s v="O-Pichincha-Carapungo"/>
    <n v="89"/>
    <x v="131"/>
    <x v="131"/>
    <s v="100020038"/>
    <s v="VIVAS ANDRES"/>
    <s v="ZEMU"/>
    <s v="18UE588"/>
    <s v="2"/>
    <s v="Sin Pallet"/>
    <n v="0"/>
    <n v="0"/>
    <x v="0"/>
    <n v="27200"/>
    <n v="18020"/>
    <n v="9180"/>
    <n v="158.4"/>
    <m/>
    <x v="129"/>
    <n v="18"/>
    <s v="18"/>
    <n v="18"/>
    <x v="0"/>
    <n v="0.44"/>
    <n v="8.8000000000000007"/>
    <s v="SETRAINCE"/>
  </r>
  <r>
    <n v="1002196254"/>
    <s v="UE01"/>
    <d v="2022-03-18T00:00:00"/>
    <d v="1899-12-30T16:17:00"/>
    <s v="012-024-00410068"/>
    <s v="9000802520"/>
    <s v="012-022-00314597"/>
    <n v="4179.55"/>
    <n v="4686.1400000000003"/>
    <s v="ZPVN"/>
    <s v="40563815"/>
    <s v="0000390116"/>
    <n v="8002810008"/>
    <n v="1002196254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s v="18UE561"/>
    <s v="1"/>
    <s v="Con Pallet"/>
    <n v="0.05"/>
    <n v="32"/>
    <x v="0"/>
    <n v="49440"/>
    <n v="32120"/>
    <n v="17320"/>
    <n v="576"/>
    <m/>
    <x v="73"/>
    <n v="18"/>
    <s v="18"/>
    <n v="32"/>
    <x v="0"/>
    <n v="0.9"/>
    <n v="18"/>
    <s v="J.V. TRANSPREMIUN CIA.LTDA"/>
  </r>
  <r>
    <n v="1002196305"/>
    <s v="UE01"/>
    <d v="2022-03-18T00:00:00"/>
    <d v="1899-12-30T16:18:00"/>
    <s v="012-024-00410069"/>
    <s v="9000802521"/>
    <s v="012-022-00314598"/>
    <n v="4415.3999999999996"/>
    <n v="4950.58"/>
    <s v="ZPVN"/>
    <s v="40563774"/>
    <s v="P000032160"/>
    <n v="8002810067"/>
    <n v="1002196305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30"/>
    <n v="33070"/>
    <n v="18360"/>
    <n v="382.8"/>
    <m/>
    <x v="139"/>
    <n v="18"/>
    <s v="18"/>
    <n v="33"/>
    <x v="0"/>
    <n v="0.58000000000000007"/>
    <n v="11.6"/>
    <s v="TRANSPORTE PROPIO"/>
  </r>
  <r>
    <n v="1002196255"/>
    <s v="UE01"/>
    <d v="2022-03-18T00:00:00"/>
    <d v="1899-12-30T16:22:00"/>
    <s v="012-024-00410070"/>
    <s v="9000802527"/>
    <s v="012-022-00314600"/>
    <n v="286"/>
    <n v="320.67"/>
    <s v="ZPVN"/>
    <s v="40563776"/>
    <s v="0000390078"/>
    <n v="8002810010"/>
    <n v="1002196255"/>
    <s v="15-00000181"/>
    <s v="ARMADURO ANTIHUMEDAD"/>
    <n v="40"/>
    <s v="BOL"/>
    <s v="10000841"/>
    <s v="ARGOTI CORTEZ LUIS ALFONSO"/>
    <s v="807013"/>
    <s v="FERRETERIA ARGOTI"/>
    <s v="QUININDÉ"/>
    <s v="AV 6 DE DICIEMBRE Y JIMMY ANCHICO"/>
    <s v="OEQUIN"/>
    <s v="O-Esmeraldas-Quininde"/>
    <m/>
    <x v="42"/>
    <x v="42"/>
    <s v="100014842"/>
    <s v="ANRRANGO VICTOR"/>
    <s v="ZETT"/>
    <s v="18UE316"/>
    <s v="2"/>
    <s v="Sin Pallet"/>
    <n v="0"/>
    <n v="0"/>
    <x v="0"/>
    <n v="10844.848"/>
    <n v="2004.848"/>
    <n v="8840"/>
    <n v="30.4"/>
    <m/>
    <x v="40"/>
    <n v="18"/>
    <s v="18"/>
    <n v="2"/>
    <x v="0"/>
    <n v="0.76"/>
    <n v="15.2"/>
    <s v="TRANSSJQ S.A."/>
  </r>
  <r>
    <n v="1002196255"/>
    <s v="UE01"/>
    <d v="2022-03-18T00:00:00"/>
    <d v="1899-12-30T16:22:00"/>
    <s v="012-024-00410071"/>
    <s v="9000802526"/>
    <s v="012-022-00314599"/>
    <n v="4228.3999999999996"/>
    <n v="4740.91"/>
    <s v="ZPVN"/>
    <s v="40563776"/>
    <s v="0000390077"/>
    <n v="8002810009"/>
    <n v="1002196255"/>
    <s v="15-00001119"/>
    <s v="CAMPEON ANTIHUMEDAD"/>
    <n v="62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42"/>
    <x v="42"/>
    <s v="100014842"/>
    <s v="ANRRANGO VICTOR"/>
    <s v="ZETT"/>
    <s v="18UE316"/>
    <s v="2"/>
    <s v="Sin Pallet"/>
    <n v="0"/>
    <n v="0"/>
    <x v="0"/>
    <n v="39915.152000000002"/>
    <n v="31075.151999999998"/>
    <n v="8840"/>
    <n v="471.2"/>
    <m/>
    <x v="40"/>
    <n v="18"/>
    <s v="18"/>
    <n v="31"/>
    <x v="0"/>
    <n v="0.76"/>
    <n v="15.2"/>
    <s v="TRANSSJQ S.A."/>
  </r>
  <r>
    <n v="1002196319"/>
    <s v="UE01"/>
    <d v="2022-03-18T00:00:00"/>
    <d v="1899-12-30T16:27:00"/>
    <s v="012-024-00410072"/>
    <s v=""/>
    <s v=""/>
    <n v="0"/>
    <n v="0"/>
    <s v="ZPRC"/>
    <s v="2500107886"/>
    <s v="P000032151"/>
    <n v="8002810084"/>
    <n v="1002196319"/>
    <s v="15-00000218"/>
    <s v="MAGNO HE"/>
    <n v="31.4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600"/>
    <n v="31440"/>
    <n v="18160"/>
    <n v="0"/>
    <m/>
    <x v="3"/>
    <n v="18"/>
    <s v="18"/>
    <n v="31.44"/>
    <x v="0"/>
    <n v="0"/>
    <n v="0"/>
    <s v="UNICON S.A."/>
  </r>
  <r>
    <n v="1002196303"/>
    <s v="UE01"/>
    <d v="2022-03-18T00:00:00"/>
    <d v="1899-12-30T16:29:00"/>
    <s v="012-024-00410073"/>
    <s v="9000802534"/>
    <s v="012-022-00314602"/>
    <n v="3270"/>
    <n v="3666.35"/>
    <s v="ZPVN"/>
    <s v="40563812"/>
    <s v="P000032171"/>
    <n v="8002810063"/>
    <n v="1002196303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3940.758000000002"/>
    <n v="25075.758000000002"/>
    <n v="8865"/>
    <n v="370"/>
    <m/>
    <x v="106"/>
    <n v="18"/>
    <s v="18"/>
    <n v="25"/>
    <x v="0"/>
    <n v="0.74"/>
    <n v="14.8"/>
    <s v="TRANSPORTE PROPIO"/>
  </r>
  <r>
    <n v="1002196303"/>
    <s v="UE01"/>
    <d v="2022-03-18T00:00:00"/>
    <d v="1899-12-30T16:29:00"/>
    <s v="012-024-00410074"/>
    <s v="9000802533"/>
    <s v="012-022-00314601"/>
    <n v="1040"/>
    <n v="1166.05"/>
    <s v="ZPVN"/>
    <s v="40563811"/>
    <s v="P000032170"/>
    <n v="8002810064"/>
    <n v="1002196303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89.241999999998"/>
    <n v="8024.2420000000002"/>
    <n v="8865"/>
    <n v="118.4"/>
    <m/>
    <x v="106"/>
    <n v="18"/>
    <s v="18"/>
    <n v="8"/>
    <x v="0"/>
    <n v="0.74"/>
    <n v="14.8"/>
    <s v="TRANSPORTE PROPIO"/>
  </r>
  <r>
    <n v="1002196336"/>
    <s v="UE01"/>
    <d v="2022-03-18T00:00:00"/>
    <d v="1899-12-30T16:32:00"/>
    <s v="012-024-00410075"/>
    <s v="9000802540"/>
    <s v="012-022-00314604"/>
    <n v="545.69000000000005"/>
    <n v="611.83000000000004"/>
    <s v="ZPVN"/>
    <s v="40563818"/>
    <s v="0000390130"/>
    <n v="8002810107"/>
    <n v="1002196336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8648.3330000000005"/>
    <n v="4013.3330000000001"/>
    <n v="4635"/>
    <n v="26.4"/>
    <m/>
    <x v="23"/>
    <n v="18"/>
    <s v="18"/>
    <n v="4"/>
    <x v="0"/>
    <n v="0.32999999999999996"/>
    <n v="6.6"/>
    <s v="TRANSPORTE PROPIO"/>
  </r>
  <r>
    <n v="1002196336"/>
    <s v="UE01"/>
    <d v="2022-03-18T00:00:00"/>
    <d v="1899-12-30T16:32:00"/>
    <s v="012-024-00410076"/>
    <s v="9000802539"/>
    <s v="012-022-00314603"/>
    <n v="1901.59"/>
    <n v="2132.0700000000002"/>
    <s v="ZPVN"/>
    <s v="40563818"/>
    <s v="0000390129"/>
    <n v="8002810106"/>
    <n v="1002196336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8681.667000000001"/>
    <n v="14046.666999999999"/>
    <n v="4635"/>
    <n v="92.4"/>
    <m/>
    <x v="23"/>
    <n v="18"/>
    <s v="18"/>
    <n v="14"/>
    <x v="0"/>
    <n v="0.33"/>
    <n v="6.6000000000000005"/>
    <s v="TRANSPORTE PROPIO"/>
  </r>
  <r>
    <n v="1002196311"/>
    <s v="UE01"/>
    <d v="2022-03-18T00:00:00"/>
    <d v="1899-12-30T16:34:00"/>
    <s v="012-024-00410077"/>
    <s v="9000802497"/>
    <s v="013-020-00047731"/>
    <n v="2304.9"/>
    <n v="2584.27"/>
    <s v="ZPDF"/>
    <s v="70176386"/>
    <s v="0000390157"/>
    <n v="8002810075"/>
    <n v="1002196311"/>
    <s v="15-00001123"/>
    <s v="SELVALEGRE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65"/>
    <x v="65"/>
    <s v="100014858"/>
    <s v="MORENO MANUEL"/>
    <s v="ZEMU"/>
    <s v="18UE602"/>
    <s v="2"/>
    <s v="Sin Pallet"/>
    <n v="0"/>
    <n v="0"/>
    <x v="0"/>
    <n v="27110"/>
    <n v="18040"/>
    <n v="9070"/>
    <n v="324"/>
    <m/>
    <x v="63"/>
    <n v="18"/>
    <s v="18"/>
    <n v="18"/>
    <x v="0"/>
    <n v="0.9"/>
    <n v="18"/>
    <s v="TRANSSJQ S.A."/>
  </r>
  <r>
    <n v="1002196264"/>
    <s v="UE01"/>
    <d v="2022-03-18T00:00:00"/>
    <d v="1899-12-30T16:37:00"/>
    <s v="012-024-00410078"/>
    <s v="9000802543"/>
    <s v="012-022-00314605"/>
    <n v="2851.2"/>
    <n v="3196.78"/>
    <s v="ZPVN"/>
    <s v="40563791"/>
    <s v="0000390111"/>
    <n v="8002810019"/>
    <n v="1002196264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15"/>
    <x v="115"/>
    <s v="100016021"/>
    <s v="LARA CARLOS"/>
    <s v="ZEMT"/>
    <s v="18UE691"/>
    <s v="2"/>
    <s v="Sin Pallet"/>
    <n v="0"/>
    <n v="0"/>
    <x v="0"/>
    <n v="39290"/>
    <n v="24080"/>
    <n v="15210"/>
    <n v="494.4"/>
    <m/>
    <x v="113"/>
    <n v="18"/>
    <s v="18"/>
    <n v="24"/>
    <x v="0"/>
    <n v="1.03"/>
    <n v="20.599999999999998"/>
    <s v="TRIMPESAS S.A."/>
  </r>
  <r>
    <n v="1002196320"/>
    <s v="UE01"/>
    <d v="2022-03-18T00:00:00"/>
    <d v="1899-12-30T16:46:00"/>
    <s v="012-024-00410079"/>
    <s v=""/>
    <s v=""/>
    <n v="0"/>
    <n v="0"/>
    <s v="ZPRC"/>
    <s v="2500107887"/>
    <s v="P000032152"/>
    <n v="8002810086"/>
    <n v="1002196320"/>
    <s v="15-00000218"/>
    <s v="MAGNO HE"/>
    <n v="30.6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420"/>
    <n v="30640"/>
    <n v="18780"/>
    <n v="0"/>
    <m/>
    <x v="3"/>
    <n v="18"/>
    <s v="18"/>
    <n v="30.64"/>
    <x v="0"/>
    <n v="0"/>
    <n v="0"/>
    <s v="UNICON"/>
  </r>
  <r>
    <n v="1002196315"/>
    <s v="UE01"/>
    <d v="2022-03-18T00:00:00"/>
    <d v="1899-12-30T16:52:00"/>
    <s v="012-024-00410080"/>
    <s v="9000802549"/>
    <s v="012-022-00314606"/>
    <n v="4507.8"/>
    <n v="5054.18"/>
    <s v="ZPVN"/>
    <s v="40563838"/>
    <s v="P000032175"/>
    <n v="8002810080"/>
    <n v="1002196315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75"/>
    <x v="75"/>
    <s v="100016024"/>
    <s v="LATACUMBA ANDRES"/>
    <s v="ZETT"/>
    <s v="18UE672"/>
    <s v="2"/>
    <s v="Sin Pallet"/>
    <n v="0"/>
    <n v="0"/>
    <x v="0"/>
    <n v="50210"/>
    <n v="33030"/>
    <n v="17180"/>
    <n v="382.8"/>
    <m/>
    <x v="73"/>
    <n v="18"/>
    <s v="18"/>
    <n v="33"/>
    <x v="0"/>
    <n v="0.58000000000000007"/>
    <n v="11.6"/>
    <s v="J.V. TRANSPREMIUN CIA.LTDA"/>
  </r>
  <r>
    <n v="1002196307"/>
    <s v="UE01"/>
    <d v="2022-03-18T00:00:00"/>
    <d v="1899-12-30T16:53:00"/>
    <s v="012-024-00410081"/>
    <s v="9000802550"/>
    <s v="012-022-00314607"/>
    <n v="4166.3999999999996"/>
    <n v="4671.3999999999996"/>
    <s v="ZPVN"/>
    <s v="40563790"/>
    <s v="P000032163"/>
    <n v="8002810069"/>
    <n v="1002196307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s v="18UE719"/>
    <s v="1"/>
    <s v="Con Pallet"/>
    <n v="0.05"/>
    <n v="32"/>
    <x v="0"/>
    <n v="50500"/>
    <n v="32060"/>
    <n v="18440"/>
    <n v="492.8"/>
    <m/>
    <x v="92"/>
    <n v="18"/>
    <s v="18"/>
    <n v="32"/>
    <x v="0"/>
    <n v="0.77"/>
    <n v="15.4"/>
    <s v="TRAPSA C.A."/>
  </r>
  <r>
    <n v="1002196338"/>
    <s v="UE01"/>
    <d v="2022-03-18T00:00:00"/>
    <d v="1899-12-30T16:57:00"/>
    <s v="012-024-00410082"/>
    <s v="9000802554"/>
    <s v="012-022-00314608"/>
    <n v="2494.8000000000002"/>
    <n v="2797.19"/>
    <s v="ZPVN"/>
    <s v="40563846"/>
    <s v="0000390168"/>
    <n v="8002810110"/>
    <n v="1002196338"/>
    <s v="15-00001123"/>
    <s v="SELVALEGRE"/>
    <n v="36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22"/>
    <x v="22"/>
    <s v="100021095"/>
    <s v="CUARAN ROMMEL"/>
    <s v="ZEMU"/>
    <s v="18UE697"/>
    <s v="2"/>
    <s v="Sin Pallet"/>
    <n v="0"/>
    <n v="0"/>
    <x v="0"/>
    <n v="27250"/>
    <n v="18030"/>
    <n v="9220"/>
    <n v="162"/>
    <m/>
    <x v="22"/>
    <n v="18"/>
    <s v="18"/>
    <n v="18"/>
    <x v="0"/>
    <n v="0.45"/>
    <n v="9"/>
    <s v="TRANINTAGSA S.A."/>
  </r>
  <r>
    <n v="1002196309"/>
    <s v="UE01"/>
    <d v="2022-03-18T00:00:00"/>
    <d v="1899-12-30T17:08:00"/>
    <s v="012-024-00410083"/>
    <s v=""/>
    <s v=""/>
    <n v="0"/>
    <n v="0"/>
    <s v="ZPRC"/>
    <s v="2500107892"/>
    <s v="P000032173"/>
    <n v="8002810073"/>
    <n v="1002196309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s v="18UE536"/>
    <s v="4"/>
    <s v="Pallet Cortesia"/>
    <n v="0"/>
    <n v="0"/>
    <x v="0"/>
    <n v="49960"/>
    <n v="32060"/>
    <n v="17900"/>
    <n v="537.6"/>
    <m/>
    <x v="82"/>
    <n v="18"/>
    <s v="18"/>
    <n v="32"/>
    <x v="0"/>
    <n v="0.84000000000000008"/>
    <n v="16.8"/>
    <s v="TRANSSJQ S.A."/>
  </r>
  <r>
    <n v="1002196370"/>
    <s v="UE01"/>
    <d v="2022-03-18T00:00:00"/>
    <d v="1899-12-30T17:16:00"/>
    <s v="012-024-00410084"/>
    <s v="9000780169"/>
    <s v="013-020-00046254"/>
    <n v="3498.26"/>
    <n v="3922.28"/>
    <s v="ZPDF"/>
    <s v="70170968"/>
    <s v="0000390112"/>
    <n v="8002810148"/>
    <n v="1002196370"/>
    <s v="15-00001115"/>
    <s v="ARMADURO"/>
    <n v="560"/>
    <s v="BOL"/>
    <s v="101469"/>
    <s v="CEVALLOS VILLACRES MARCO CARLOS"/>
    <s v="807245"/>
    <s v="ARMADURO BODEGA MCEVALLOS"/>
    <s v="RIOBAMBA"/>
    <s v="AV. VELOZ 4050 Y CARLOS ZAMBRANO"/>
    <s v="OHRIOB"/>
    <s v="O-Chimborazo-Riobamba"/>
    <m/>
    <x v="154"/>
    <x v="154"/>
    <s v="100015034"/>
    <s v="SANTOS HECTOR"/>
    <s v="ZETT"/>
    <s v="18UE891"/>
    <s v="2"/>
    <s v="Sin Pallet"/>
    <n v="0"/>
    <n v="0"/>
    <x v="0"/>
    <n v="37180"/>
    <n v="28070"/>
    <n v="9110"/>
    <n v="621.6"/>
    <m/>
    <x v="151"/>
    <n v="18"/>
    <s v="18"/>
    <n v="28"/>
    <x v="0"/>
    <n v="1.1100000000000001"/>
    <n v="22.2"/>
    <s v="TRANSPORTE PROPIO"/>
  </r>
  <r>
    <n v="1002196370"/>
    <s v="UE01"/>
    <d v="2022-03-18T00:00:00"/>
    <d v="1899-12-30T17:16:00"/>
    <s v="012-024-00410085"/>
    <s v="9000802556"/>
    <s v="012-022-00314609"/>
    <n v="484.8"/>
    <n v="543.55999999999995"/>
    <s v="ZPVN"/>
    <s v="40563799"/>
    <s v="0000390113"/>
    <n v="8002810149"/>
    <n v="1002196370"/>
    <s v="15-00001120"/>
    <s v="CAMPEON"/>
    <n v="80"/>
    <s v="BOL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13120"/>
    <n v="4010"/>
    <n v="9110"/>
    <n v="88.8"/>
    <m/>
    <x v="151"/>
    <n v="18"/>
    <s v="18"/>
    <n v="4"/>
    <x v="0"/>
    <n v="1.1099999999999999"/>
    <n v="22.2"/>
    <s v="TRANSPORTE PROPIO"/>
  </r>
  <r>
    <n v="1002196343"/>
    <s v="UE01"/>
    <d v="2022-03-18T00:00:00"/>
    <d v="1899-12-30T17:22:00"/>
    <s v="012-024-00410086"/>
    <s v="9000802559"/>
    <s v="012-022-00314612"/>
    <n v="262.8"/>
    <n v="294.66000000000003"/>
    <s v="ZPVN"/>
    <s v="40563851"/>
    <s v="P000032180"/>
    <n v="8002810116"/>
    <n v="1002196343"/>
    <s v="15-00001115"/>
    <s v="ARMADURO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s v="18UE315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</r>
  <r>
    <n v="1002196343"/>
    <s v="UE01"/>
    <d v="2022-03-18T00:00:00"/>
    <d v="1899-12-30T17:22:00"/>
    <s v="012-024-00410087"/>
    <s v="9000802557"/>
    <s v="012-022-00314610"/>
    <n v="242.31"/>
    <n v="271.68"/>
    <s v="ZPVN"/>
    <s v="40563850"/>
    <s v="P000032179"/>
    <n v="8002810117"/>
    <n v="1002196343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s v="18UE315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</r>
  <r>
    <n v="1002196343"/>
    <s v="UE01"/>
    <d v="2022-03-18T00:00:00"/>
    <d v="1899-12-30T17:22:00"/>
    <s v="012-024-00410088"/>
    <s v="9000802558"/>
    <s v="012-022-00314611"/>
    <n v="3657.11"/>
    <n v="4100.37"/>
    <s v="ZPVN"/>
    <s v="40563849"/>
    <s v="P000032178"/>
    <n v="8002810115"/>
    <n v="1002196343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35"/>
    <x v="35"/>
    <s v="100014897"/>
    <s v="CHAUCA RAMIRO"/>
    <s v="ZETT"/>
    <s v="18UE315"/>
    <s v="1"/>
    <s v="Con Pallet"/>
    <n v="0.05"/>
    <n v="28"/>
    <x v="0"/>
    <n v="33901.667000000001"/>
    <n v="28035"/>
    <n v="5866.6670000000004"/>
    <n v="504"/>
    <m/>
    <x v="33"/>
    <n v="18"/>
    <s v="18"/>
    <n v="28"/>
    <x v="0"/>
    <n v="0.9"/>
    <n v="18"/>
    <s v="SELVALEGRE S.A."/>
  </r>
  <r>
    <n v="1002196410"/>
    <s v="UE01"/>
    <d v="2022-03-18T00:00:00"/>
    <d v="1899-12-30T17:34:00"/>
    <s v="012-024-00410089"/>
    <s v=""/>
    <s v=""/>
    <n v="0"/>
    <n v="0"/>
    <s v="ZPRC"/>
    <s v="2500107900"/>
    <s v="P000032189"/>
    <n v="8002810202"/>
    <n v="1002196410"/>
    <s v="15-00001115"/>
    <s v="ARMADURO"/>
    <n v="120"/>
    <s v="BOL"/>
    <s v="101633"/>
    <s v="CAMPAÑA MALDONADO MIGUEL ANGEL"/>
    <s v="810878"/>
    <s v="BODEGA ZUMBALICA"/>
    <s v="LATACUNGA"/>
    <s v="COLAISA"/>
    <s v="OXLATA"/>
    <s v="O-Cotopaxi-Latacunga"/>
    <m/>
    <x v="33"/>
    <x v="33"/>
    <s v="10006961"/>
    <s v="CUSHCAGUA SALAZAR JOSE MANUEL"/>
    <s v="ZEMU"/>
    <s v="18UE688"/>
    <s v="2"/>
    <s v="Sin Pallet"/>
    <n v="0"/>
    <n v="0"/>
    <x v="0"/>
    <n v="10550"/>
    <n v="6020"/>
    <n v="4530"/>
    <n v="88.8"/>
    <m/>
    <x v="31"/>
    <n v="18"/>
    <s v="18"/>
    <n v="6"/>
    <x v="0"/>
    <n v="0.74"/>
    <n v="14.799999999999999"/>
    <s v="CIAPRUTE S.A."/>
  </r>
  <r>
    <n v="1002196410"/>
    <s v="UE01"/>
    <d v="2022-03-18T00:00:00"/>
    <d v="1899-12-30T17:34:00"/>
    <s v="012-024-00410090"/>
    <s v=""/>
    <s v=""/>
    <n v="0"/>
    <n v="0"/>
    <s v="ZPRC"/>
    <s v="2500107899"/>
    <s v="P000032188"/>
    <n v="8002810201"/>
    <n v="1002196410"/>
    <s v="15-00001123"/>
    <s v="SELVALEGRE"/>
    <n v="240"/>
    <s v="BOL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s v="18UE688"/>
    <s v="2"/>
    <s v="Sin Pallet"/>
    <n v="0"/>
    <n v="0"/>
    <x v="0"/>
    <n v="16570"/>
    <n v="12040"/>
    <n v="4530"/>
    <n v="177.6"/>
    <m/>
    <x v="31"/>
    <n v="18"/>
    <s v="18"/>
    <n v="12"/>
    <x v="0"/>
    <n v="0.74"/>
    <n v="14.799999999999999"/>
    <s v="CIAPRUTE S.A."/>
  </r>
  <r>
    <n v="1002196313"/>
    <s v="UE01"/>
    <d v="2022-03-18T00:00:00"/>
    <d v="1899-12-30T17:45:00"/>
    <s v="012-024-00410091"/>
    <s v=""/>
    <s v=""/>
    <n v="0"/>
    <n v="0"/>
    <s v="ZPRC"/>
    <s v="2500107893"/>
    <s v="P000032174"/>
    <n v="8002810077"/>
    <n v="1002196313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71"/>
    <x v="71"/>
    <s v="100014916"/>
    <s v="PUETATE MAURICIO"/>
    <s v="ZETT"/>
    <s v="18UE550"/>
    <s v="4"/>
    <s v="Pallet Cortesia"/>
    <n v="0"/>
    <n v="0"/>
    <x v="0"/>
    <n v="50390"/>
    <n v="32010"/>
    <n v="18380"/>
    <n v="537.6"/>
    <m/>
    <x v="69"/>
    <n v="18"/>
    <s v="18"/>
    <n v="32"/>
    <x v="0"/>
    <n v="0.84000000000000008"/>
    <n v="16.8"/>
    <s v="LA ARMENIA S.A."/>
  </r>
  <r>
    <n v="1002196339"/>
    <s v="UE01"/>
    <d v="2022-03-18T00:00:00"/>
    <d v="1899-12-30T17:49:00"/>
    <s v="012-024-00410092"/>
    <s v=""/>
    <s v=""/>
    <n v="0"/>
    <n v="0"/>
    <s v="ZPRC"/>
    <s v="2500107895"/>
    <s v="P000032176"/>
    <n v="8002810111"/>
    <n v="1002196339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24"/>
    <x v="24"/>
    <s v="100014929"/>
    <s v="YEPEZ PATRICIO"/>
    <s v="ZETT"/>
    <s v="18UE854"/>
    <s v="4"/>
    <s v="Pallet Cortesia"/>
    <n v="0"/>
    <n v="0"/>
    <x v="0"/>
    <n v="49630"/>
    <n v="32020"/>
    <n v="17610"/>
    <n v="537.6"/>
    <m/>
    <x v="24"/>
    <n v="18"/>
    <s v="18"/>
    <n v="32"/>
    <x v="0"/>
    <n v="0.84000000000000008"/>
    <n v="16.8"/>
    <s v="LIDENORTI S.A."/>
  </r>
  <r>
    <n v="1002196411"/>
    <s v="UE01"/>
    <d v="2022-03-18T00:00:00"/>
    <d v="1899-12-30T17:52:00"/>
    <s v="012-024-00410093"/>
    <s v=""/>
    <s v=""/>
    <n v="0"/>
    <n v="0"/>
    <s v="ZPRC"/>
    <s v="2500107898"/>
    <s v="P000032187"/>
    <n v="8002810203"/>
    <n v="100219641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59"/>
    <x v="59"/>
    <s v="100014884"/>
    <s v="CADENA GERARDO"/>
    <s v="ZEMU"/>
    <s v="18UE394"/>
    <s v="2"/>
    <s v="Sin Pallet"/>
    <n v="0"/>
    <n v="0"/>
    <x v="0"/>
    <n v="27080"/>
    <n v="18020"/>
    <n v="9060"/>
    <n v="248.4"/>
    <m/>
    <x v="57"/>
    <n v="18"/>
    <s v="18"/>
    <n v="18"/>
    <x v="0"/>
    <n v="0.69000000000000006"/>
    <n v="13.8"/>
    <s v="GLT LOGISTICS S.A."/>
  </r>
  <r>
    <n v="1002196398"/>
    <s v="UE01"/>
    <d v="2022-03-18T00:00:00"/>
    <d v="1899-12-30T17:57:00"/>
    <s v="012-024-00410094"/>
    <s v="9000802568"/>
    <s v="012-022-00314613"/>
    <n v="2433.6"/>
    <n v="2728.57"/>
    <s v="ZPVN"/>
    <s v="40563871"/>
    <s v="0000390200"/>
    <n v="8002810188"/>
    <n v="1002196398"/>
    <s v="15-00001119"/>
    <s v="CAMPEON ANTIHUMEDAD"/>
    <n v="360"/>
    <s v="BOL"/>
    <s v="101701"/>
    <s v="ALCIVAR CEVALLOS GLORIA BETTY"/>
    <s v="800787"/>
    <s v="BODEGA ELECTRO VEAL"/>
    <s v="FLAVIO ALFARO"/>
    <s v="BODEGA ELECTRO VEAL / VIA A CHONE"/>
    <s v="OMFLAV"/>
    <s v="O-Manabi-Flavioalfaro"/>
    <n v="345"/>
    <x v="14"/>
    <x v="14"/>
    <s v="100020316"/>
    <s v="TROYA DAVID"/>
    <s v="ZEMU"/>
    <s v="18UE644"/>
    <s v="2"/>
    <s v="Sin Pallet"/>
    <n v="0"/>
    <n v="0"/>
    <x v="0"/>
    <n v="26880"/>
    <n v="18010"/>
    <n v="8870"/>
    <n v="334.8"/>
    <m/>
    <x v="14"/>
    <n v="18"/>
    <s v="18"/>
    <n v="18"/>
    <x v="0"/>
    <n v="0.93"/>
    <n v="18.600000000000001"/>
    <s v="OTAVALOTRUCKS S.A."/>
  </r>
  <r>
    <n v="1002196426"/>
    <s v="UE01"/>
    <d v="2022-03-18T00:00:00"/>
    <d v="1899-12-30T17:58:00"/>
    <s v="012-024-00410095"/>
    <s v="9000802569"/>
    <s v="012-022-00314614"/>
    <n v="3982.54"/>
    <n v="4465.24"/>
    <s v="ZPVN"/>
    <s v="40563715"/>
    <s v="0000389960"/>
    <n v="8002810224"/>
    <n v="1002196426"/>
    <s v="15-00000218"/>
    <s v="MAGNO HE"/>
    <n v="31.49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800"/>
    <n v="31490"/>
    <n v="19310"/>
    <n v="455.35"/>
    <m/>
    <x v="73"/>
    <n v="18"/>
    <s v="18"/>
    <n v="31.49"/>
    <x v="0"/>
    <n v="14.46014607812004"/>
    <n v="14.46014607812004"/>
    <s v="J.V. TRANSPREMIUN CIA.LTDA"/>
  </r>
  <r>
    <n v="1002196443"/>
    <s v="UE01"/>
    <d v="2022-03-18T00:00:00"/>
    <d v="1899-12-30T18:08:00"/>
    <s v="012-024-00410097"/>
    <s v="9000802576"/>
    <s v="012-022-00314616"/>
    <n v="2287.17"/>
    <n v="2564.39"/>
    <s v="ZPVN"/>
    <s v="40563876"/>
    <s v="P000032190"/>
    <n v="8002810243"/>
    <n v="1002196443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s v="18UE677"/>
    <s v="2"/>
    <s v="Sin Pallet"/>
    <n v="0"/>
    <n v="0"/>
    <x v="0"/>
    <n v="27010"/>
    <n v="18050"/>
    <n v="8960"/>
    <n v="266.39999999999998"/>
    <m/>
    <x v="104"/>
    <n v="18"/>
    <s v="18"/>
    <n v="18"/>
    <x v="0"/>
    <n v="0.74"/>
    <n v="14.799999999999999"/>
    <s v="LA ARMENIA S.A."/>
  </r>
  <r>
    <n v="1002196366"/>
    <s v="UE01"/>
    <d v="2022-03-18T00:00:00"/>
    <d v="1899-12-30T18:11:00"/>
    <s v="012-024-00410098"/>
    <s v="9000802577"/>
    <s v="012-022-00314617"/>
    <n v="4371.2"/>
    <n v="4901.01"/>
    <s v="ZPVN"/>
    <s v="40563787"/>
    <s v="0000390178"/>
    <n v="8002810143"/>
    <n v="1002196366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155"/>
    <x v="155"/>
    <s v="100015298"/>
    <s v="GUALSAQUI RAMIRO"/>
    <s v="ZETT"/>
    <s v="18UE544"/>
    <s v="1"/>
    <s v="Con Pallet"/>
    <n v="0.05"/>
    <n v="32"/>
    <x v="0"/>
    <n v="50450"/>
    <n v="32090"/>
    <n v="18360"/>
    <n v="371.2"/>
    <m/>
    <x v="152"/>
    <n v="18"/>
    <s v="18"/>
    <n v="32"/>
    <x v="0"/>
    <n v="0.57999999999999996"/>
    <n v="11.6"/>
    <s v="SANJOPAS S.A."/>
  </r>
  <r>
    <n v="1002196382"/>
    <s v="UE01"/>
    <d v="2022-03-18T00:00:00"/>
    <d v="1899-12-30T18:13:00"/>
    <s v="012-024-00410099"/>
    <s v=""/>
    <s v=""/>
    <n v="0"/>
    <n v="0"/>
    <s v="ZPRC"/>
    <s v="2500107891"/>
    <s v="0000390153"/>
    <n v="8002810163"/>
    <n v="1002196382"/>
    <s v="15-00001120"/>
    <s v="CAMPEON"/>
    <n v="12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3615"/>
    <n v="6015"/>
    <n v="7600"/>
    <n v="64.8"/>
    <m/>
    <x v="6"/>
    <n v="18"/>
    <s v="18"/>
    <n v="6"/>
    <x v="0"/>
    <n v="0.53999999999999992"/>
    <n v="10.799999999999999"/>
    <s v="TRANSPORTE PROPIO"/>
  </r>
  <r>
    <n v="1002196382"/>
    <s v="UE01"/>
    <d v="2022-03-18T00:00:00"/>
    <d v="1899-12-30T18:13:00"/>
    <s v="012-024-00410100"/>
    <s v=""/>
    <s v=""/>
    <n v="0"/>
    <n v="0"/>
    <s v="ZPRC"/>
    <s v="2500107891"/>
    <s v="0000390152"/>
    <n v="8002810162"/>
    <n v="1002196382"/>
    <s v="15-00001123"/>
    <s v="SELVALEGRE"/>
    <n v="36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5645"/>
    <n v="18045"/>
    <n v="7600"/>
    <n v="194.4"/>
    <m/>
    <x v="6"/>
    <n v="18"/>
    <s v="18"/>
    <n v="18"/>
    <x v="0"/>
    <n v="0.54"/>
    <n v="10.8"/>
    <s v="TRANSPORTE PROPIO"/>
  </r>
  <r>
    <n v="1002196384"/>
    <s v="UE01"/>
    <d v="2022-03-18T00:00:00"/>
    <d v="1899-12-30T18:15:00"/>
    <s v="012-024-00410101"/>
    <s v="9000802579"/>
    <s v="012-022-00314619"/>
    <n v="271.60000000000002"/>
    <n v="304.52"/>
    <s v="ZPVN"/>
    <s v="40563864"/>
    <s v="0000390194"/>
    <n v="8002810166"/>
    <n v="1002196384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148"/>
    <x v="148"/>
    <s v="10005661"/>
    <s v="PUPIALES ARELLANO CARLOS ANDRES"/>
    <s v="ZEMT"/>
    <s v="18UE728"/>
    <s v="2"/>
    <s v="Sin Pallet"/>
    <n v="0"/>
    <n v="0"/>
    <x v="0"/>
    <n v="9840"/>
    <n v="2000"/>
    <n v="7840"/>
    <n v="42.4"/>
    <m/>
    <x v="145"/>
    <n v="18"/>
    <s v="18"/>
    <n v="2"/>
    <x v="0"/>
    <n v="1.06"/>
    <n v="21.2"/>
    <s v="LA ARMENIA"/>
  </r>
  <r>
    <n v="1002196384"/>
    <s v="UE01"/>
    <d v="2022-03-18T00:00:00"/>
    <d v="1899-12-30T18:15:00"/>
    <s v="012-024-00410102"/>
    <s v="9000802578"/>
    <s v="012-022-00314618"/>
    <n v="3110.8"/>
    <n v="3487.85"/>
    <s v="ZPVN"/>
    <s v="40563865"/>
    <s v="0000390193"/>
    <n v="8002810165"/>
    <n v="1002196384"/>
    <s v="15-00001124"/>
    <s v="SELVALEGRE ANTIHUMEDAD"/>
    <n v="4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48"/>
    <x v="148"/>
    <s v="10005661"/>
    <s v="PUPIALES ARELLANO CARLOS ANDRES"/>
    <s v="ZEMT"/>
    <s v="18UE728"/>
    <s v="2"/>
    <s v="Sin Pallet"/>
    <n v="0"/>
    <n v="0"/>
    <x v="0"/>
    <n v="29840"/>
    <n v="22000"/>
    <n v="7840"/>
    <n v="466.4"/>
    <m/>
    <x v="145"/>
    <n v="18"/>
    <s v="18"/>
    <n v="22"/>
    <x v="0"/>
    <n v="1.06"/>
    <n v="21.2"/>
    <s v="LA ARMENIA"/>
  </r>
  <r>
    <n v="1002196416"/>
    <s v="UE01"/>
    <d v="2022-03-18T00:00:00"/>
    <d v="1899-12-30T18:17:00"/>
    <s v="012-024-00410103"/>
    <s v=""/>
    <s v=""/>
    <n v="0"/>
    <n v="0"/>
    <s v="ZPRC"/>
    <s v="2500107896"/>
    <s v="P000032177"/>
    <n v="8002810210"/>
    <n v="1002196416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s v="18UE573"/>
    <s v="4"/>
    <s v="Pallet Cortesia"/>
    <n v="0"/>
    <n v="0"/>
    <x v="0"/>
    <n v="49490"/>
    <n v="32030"/>
    <n v="17460"/>
    <n v="537.6"/>
    <m/>
    <x v="82"/>
    <n v="18"/>
    <s v="18"/>
    <n v="32"/>
    <x v="0"/>
    <n v="0.84000000000000008"/>
    <n v="16.8"/>
    <s v="TRANSSJQ S.A."/>
  </r>
  <r>
    <n v="1002196385"/>
    <s v="UE01"/>
    <d v="2022-03-18T00:00:00"/>
    <d v="1899-12-30T18:22:00"/>
    <s v="012-024-00410104"/>
    <s v="9000802583"/>
    <s v="012-022-00314620"/>
    <n v="3226.61"/>
    <n v="3617.69"/>
    <s v="ZPVN"/>
    <s v="40563867"/>
    <s v="P000032186"/>
    <n v="8002810167"/>
    <n v="1002196385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56"/>
    <x v="156"/>
    <s v="100020578"/>
    <s v="TAIMAL MAYKOL"/>
    <s v="ZEMT"/>
    <s v="18UE716"/>
    <s v="1"/>
    <s v="Con Pallet"/>
    <n v="0.05"/>
    <n v="24"/>
    <x v="0"/>
    <n v="39990"/>
    <n v="24060"/>
    <n v="15930"/>
    <n v="264"/>
    <m/>
    <x v="153"/>
    <n v="18"/>
    <s v="18"/>
    <n v="24"/>
    <x v="0"/>
    <n v="0.55000000000000004"/>
    <n v="11"/>
    <s v="SILOGTER S.A."/>
  </r>
  <r>
    <n v="1002196451"/>
    <s v="UE01"/>
    <d v="2022-03-18T00:00:00"/>
    <d v="1899-12-30T18:25:00"/>
    <s v="012-024-00410105"/>
    <s v="9000802584"/>
    <s v="012-022-00314621"/>
    <n v="3732.6"/>
    <n v="4185.01"/>
    <s v="ZPVN"/>
    <s v="40563788"/>
    <s v="0000390109"/>
    <n v="8002810255"/>
    <n v="1002196451"/>
    <s v="15-00001121"/>
    <s v="GLADIADOR"/>
    <n v="31.52"/>
    <s v="T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80"/>
    <x v="80"/>
    <s v="100015157"/>
    <s v="TOCAGON CESAR"/>
    <s v="ZECI"/>
    <s v="18UE709"/>
    <s v="2"/>
    <s v="Sin Pallet"/>
    <n v="0"/>
    <n v="0"/>
    <x v="0"/>
    <n v="50840"/>
    <n v="31520"/>
    <n v="19320"/>
    <n v="157.91999999999999"/>
    <m/>
    <x v="78"/>
    <n v="18"/>
    <s v="18"/>
    <n v="31.52"/>
    <x v="0"/>
    <n v="5.0101522842639588"/>
    <n v="5.0101522842639588"/>
    <s v="CASTRO HERMANOS S.A."/>
  </r>
  <r>
    <n v="1002196456"/>
    <s v="UE01"/>
    <d v="2022-03-18T00:00:00"/>
    <d v="1899-12-30T18:28:00"/>
    <s v="012-024-00410106"/>
    <s v="9000802586"/>
    <s v="012-022-00314623"/>
    <n v="767.12"/>
    <n v="860.1"/>
    <s v="ZPVN"/>
    <s v="40563883"/>
    <s v="P000032192"/>
    <n v="8002810262"/>
    <n v="1002196456"/>
    <s v="15-00001115"/>
    <s v="ARMADURO"/>
    <n v="120"/>
    <s v="BOL"/>
    <s v="101680"/>
    <s v="DISTRIBUCIONES NARANJO"/>
    <s v="801411"/>
    <s v="BLOQUERA SALCEDO"/>
    <s v="SALCEDO"/>
    <s v="VIA SALCEDO PANAMERICANA ANTES DE S"/>
    <s v="OXSALC"/>
    <s v="O-Cotopaxi-Salcedo"/>
    <m/>
    <x v="33"/>
    <x v="33"/>
    <s v="100014931"/>
    <s v="VACA GALO"/>
    <s v="ZEMU"/>
    <s v="18UE737"/>
    <s v="2"/>
    <s v="Sin Pallet"/>
    <n v="0"/>
    <n v="0"/>
    <x v="0"/>
    <n v="10511.666999999999"/>
    <n v="6016.6670000000004"/>
    <n v="4495"/>
    <n v="91.2"/>
    <m/>
    <x v="31"/>
    <n v="18"/>
    <s v="18"/>
    <n v="6"/>
    <x v="0"/>
    <n v="0.76"/>
    <n v="15.200000000000001"/>
    <s v="TRANSPORTE PESADO CIAPRUTE S.A."/>
  </r>
  <r>
    <n v="1002196456"/>
    <s v="UE01"/>
    <d v="2022-03-18T00:00:00"/>
    <d v="1899-12-30T18:28:00"/>
    <s v="012-024-00410107"/>
    <s v="9000802585"/>
    <s v="012-022-00314622"/>
    <n v="1524.78"/>
    <n v="1709.59"/>
    <s v="ZPVN"/>
    <s v="40563882"/>
    <s v="P000032191"/>
    <n v="8002810261"/>
    <n v="1002196456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s v="18UE737"/>
    <s v="2"/>
    <s v="Sin Pallet"/>
    <n v="0"/>
    <n v="0"/>
    <x v="0"/>
    <n v="16528.332999999999"/>
    <n v="12033.333000000001"/>
    <n v="4495"/>
    <n v="182.4"/>
    <m/>
    <x v="31"/>
    <n v="18"/>
    <s v="18"/>
    <n v="12"/>
    <x v="0"/>
    <n v="0.76"/>
    <n v="15.200000000000001"/>
    <s v="TRANSPORTE PESADO CIAPRUTE S.A."/>
  </r>
  <r>
    <n v="1002196481"/>
    <s v="UE01"/>
    <d v="2022-03-18T00:00:00"/>
    <d v="1899-12-30T18:32:00"/>
    <s v="012-024-00410108"/>
    <s v="9000802589"/>
    <s v="012-022-00314625"/>
    <n v="800.4"/>
    <n v="897.42"/>
    <s v="ZPVN"/>
    <s v="40563893"/>
    <s v="0000390225"/>
    <n v="8002810295"/>
    <n v="1002196481"/>
    <s v="15-00001115"/>
    <s v="ARMADURO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50"/>
    <x v="50"/>
    <s v="10007864"/>
    <s v="AREVALO AYALA MANUEL ARCESIO"/>
    <s v="ZEMU"/>
    <s v="18UE397"/>
    <s v="2"/>
    <s v="Sin Pallet"/>
    <n v="0"/>
    <n v="0"/>
    <x v="0"/>
    <n v="10606.666999999999"/>
    <n v="6016.6670000000004"/>
    <n v="4590"/>
    <n v="112.8"/>
    <m/>
    <x v="48"/>
    <n v="18"/>
    <s v="18"/>
    <n v="6"/>
    <x v="0"/>
    <n v="0.94"/>
    <n v="18.8"/>
    <s v="TRIMPESAS S.A."/>
  </r>
  <r>
    <n v="1002196481"/>
    <s v="UE01"/>
    <d v="2022-03-18T00:00:00"/>
    <d v="1899-12-30T18:32:00"/>
    <s v="012-024-00410109"/>
    <s v="9000802588"/>
    <s v="012-022-00314624"/>
    <n v="1591.2"/>
    <n v="1784.06"/>
    <s v="ZPVN"/>
    <s v="40563893"/>
    <s v="0000390224"/>
    <n v="8002810296"/>
    <n v="1002196481"/>
    <s v="15-00001123"/>
    <s v="SELVALEGRE"/>
    <n v="24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50"/>
    <x v="50"/>
    <s v="10007864"/>
    <s v="AREVALO AYALA MANUEL ARCESIO"/>
    <s v="ZEMU"/>
    <s v="18UE397"/>
    <s v="2"/>
    <s v="Sin Pallet"/>
    <n v="0"/>
    <n v="0"/>
    <x v="0"/>
    <n v="16623.332999999999"/>
    <n v="12033.333000000001"/>
    <n v="4590"/>
    <n v="225.6"/>
    <m/>
    <x v="48"/>
    <n v="18"/>
    <s v="18"/>
    <n v="12"/>
    <x v="0"/>
    <n v="0.94"/>
    <n v="18.8"/>
    <s v="TRIMPESAS S.A."/>
  </r>
  <r>
    <n v="1002196434"/>
    <s v="UE01"/>
    <d v="2022-03-18T00:00:00"/>
    <d v="1899-12-30T18:44:00"/>
    <s v="012-024-00410110"/>
    <s v="9000802592"/>
    <s v="012-022-00314626"/>
    <n v="3897.6"/>
    <n v="4370.01"/>
    <s v="ZPVN"/>
    <s v="40563875"/>
    <s v="0000390207"/>
    <n v="8002810232"/>
    <n v="1002196434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56"/>
    <x v="156"/>
    <s v="100014984"/>
    <s v="DIAZ WALTER"/>
    <s v="ZETT"/>
    <s v="18UE687"/>
    <s v="1"/>
    <s v="Con Pallet"/>
    <n v="0.05"/>
    <n v="32"/>
    <x v="0"/>
    <n v="49570"/>
    <n v="32060"/>
    <n v="17510"/>
    <n v="537.6"/>
    <m/>
    <x v="153"/>
    <n v="18"/>
    <s v="18"/>
    <n v="32"/>
    <x v="0"/>
    <n v="0.84000000000000008"/>
    <n v="16.8"/>
    <s v="LIDENORTI S.A."/>
  </r>
  <r>
    <n v="1002196474"/>
    <s v="UE01"/>
    <d v="2022-03-18T00:00:00"/>
    <d v="1899-12-30T18:48:00"/>
    <s v="012-024-00410111"/>
    <s v="9000802594"/>
    <s v="012-022-00314627"/>
    <n v="3853.07"/>
    <n v="4320.09"/>
    <s v="ZPVN"/>
    <s v="40563679"/>
    <s v="0000389948"/>
    <n v="8002810286"/>
    <n v="1002196474"/>
    <s v="15-00001121"/>
    <s v="GLADIADOR"/>
    <n v="31.5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790"/>
    <n v="31580"/>
    <n v="18210"/>
    <n v="111.16"/>
    <m/>
    <x v="28"/>
    <n v="18"/>
    <s v="18"/>
    <n v="31.58"/>
    <x v="0"/>
    <n v="3.519949335022166"/>
    <n v="3.519949335022166"/>
    <s v="TRANSALMEIDA CIA."/>
  </r>
  <r>
    <n v="1002196527"/>
    <s v="UE01"/>
    <d v="2022-03-18T00:00:00"/>
    <d v="1899-12-30T18:51:00"/>
    <s v="012-024-00410112"/>
    <s v="9000802595"/>
    <s v="012-022-00314628"/>
    <n v="4204.8"/>
    <n v="4714.45"/>
    <s v="ZPVN"/>
    <s v="40563859"/>
    <s v="P000032183"/>
    <n v="8002810348"/>
    <n v="1002196527"/>
    <s v="15-00001123"/>
    <s v="SELVALEGRE"/>
    <n v="640"/>
    <s v="BOL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s v="18UE605"/>
    <s v="2"/>
    <s v="Sin Pallet"/>
    <n v="0"/>
    <n v="0"/>
    <x v="0"/>
    <n v="50170"/>
    <n v="32100"/>
    <n v="18070"/>
    <n v="710.4"/>
    <m/>
    <x v="143"/>
    <n v="18"/>
    <s v="18"/>
    <n v="32"/>
    <x v="0"/>
    <n v="1.1099999999999999"/>
    <n v="22.2"/>
    <s v="TRANSPORTE PROPIO"/>
  </r>
  <r>
    <n v="1002196478"/>
    <s v="UE01"/>
    <d v="2022-03-18T00:00:00"/>
    <d v="1899-12-30T18:56:00"/>
    <s v="012-024-00410113"/>
    <s v="9000802597"/>
    <s v="012-022-00314630"/>
    <n v="996.8"/>
    <n v="1117.6199999999999"/>
    <s v="ZPVN"/>
    <s v="40563885"/>
    <s v="0000390212"/>
    <n v="8002810291"/>
    <n v="1002196478"/>
    <s v="15-00001119"/>
    <s v="CAMPEON ANTIHUMEDAD"/>
    <n v="160"/>
    <s v="BOL"/>
    <s v="101664"/>
    <s v="ACERIA DEL ECUADOR C.A. ADELCA"/>
    <s v="800658"/>
    <s v="JAIME RONQUILLO"/>
    <s v="ESMERALDAS"/>
    <s v="JAIME RONQUILLO, AV 9 DE OCTUBRE"/>
    <s v="OEESME"/>
    <s v="O-Esmeraldas-Esmeraldas"/>
    <m/>
    <x v="136"/>
    <x v="136"/>
    <s v="100016550"/>
    <s v="JACOME ARTURO"/>
    <s v="ZEMU"/>
    <s v="18UE627"/>
    <s v="2"/>
    <s v="Sin Pallet"/>
    <n v="0"/>
    <n v="0"/>
    <x v="0"/>
    <n v="12600"/>
    <n v="8000"/>
    <n v="4600"/>
    <n v="169.6"/>
    <m/>
    <x v="134"/>
    <n v="18"/>
    <s v="18"/>
    <n v="8"/>
    <x v="0"/>
    <n v="1.06"/>
    <n v="21.2"/>
    <s v="LIDENORTI S.A."/>
  </r>
  <r>
    <n v="1002196478"/>
    <s v="UE01"/>
    <d v="2022-03-18T00:00:00"/>
    <d v="1899-12-30T18:56:00"/>
    <s v="012-024-00410114"/>
    <s v="9000802596"/>
    <s v="012-022-00314629"/>
    <n v="1296"/>
    <n v="1453.08"/>
    <s v="ZPVN"/>
    <s v="40563881"/>
    <s v="0000390211"/>
    <n v="8002810290"/>
    <n v="1002196478"/>
    <s v="15-00001124"/>
    <s v="SELVALEGRE ANTIHUMEDAD"/>
    <n v="20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136"/>
    <x v="136"/>
    <s v="100016550"/>
    <s v="JACOME ARTURO"/>
    <s v="ZEMU"/>
    <s v="18UE627"/>
    <s v="2"/>
    <s v="Sin Pallet"/>
    <n v="0"/>
    <n v="0"/>
    <x v="0"/>
    <n v="14600"/>
    <n v="10000"/>
    <n v="4600"/>
    <n v="212"/>
    <m/>
    <x v="134"/>
    <n v="18"/>
    <s v="18"/>
    <n v="10"/>
    <x v="0"/>
    <n v="1.06"/>
    <n v="21.2"/>
    <s v="LIDENORTI S.A."/>
  </r>
  <r>
    <n v="1002196437"/>
    <s v="UE01"/>
    <d v="2022-03-18T00:00:00"/>
    <d v="1899-12-30T19:03:00"/>
    <s v="012-024-00410115"/>
    <s v="9000802517"/>
    <s v="013-020-00047732"/>
    <n v="4166.9399999999996"/>
    <n v="4672"/>
    <s v="ZPDF"/>
    <s v="70176395"/>
    <s v="0000390174"/>
    <n v="8002810235"/>
    <n v="1002196437"/>
    <s v="15-00001119"/>
    <s v="CAMPEON ANTIHUMEDAD"/>
    <n v="640"/>
    <s v="BOL"/>
    <s v="103778"/>
    <s v="ALEJANDRO CAMACHO VICTORIANO"/>
    <s v="805475"/>
    <s v="FERROLAGO"/>
    <s v="LAGO AGRIO"/>
    <s v="VIA A QUITO BARRIO EL PORTAL"/>
    <s v="OKLAGO"/>
    <s v="O-Sucumbios-Lagoagrio"/>
    <n v="469"/>
    <x v="75"/>
    <x v="75"/>
    <s v="100014926"/>
    <s v="LATACUMBA LUIS"/>
    <s v="ZETT"/>
    <s v="18UE563"/>
    <s v="1"/>
    <s v="Con Pallet"/>
    <n v="0.05"/>
    <n v="32"/>
    <x v="0"/>
    <n v="50480"/>
    <n v="32040"/>
    <n v="18440"/>
    <n v="889.6"/>
    <m/>
    <x v="73"/>
    <n v="18"/>
    <s v="18"/>
    <n v="32"/>
    <x v="0"/>
    <n v="1.3900000000000001"/>
    <n v="27.8"/>
    <s v="J.V. TRANSPREMIUN CIA.LTDA"/>
  </r>
  <r>
    <n v="1002196438"/>
    <s v="UE01"/>
    <d v="2022-03-18T00:00:00"/>
    <d v="1899-12-30T19:17:00"/>
    <s v="012-024-00410116"/>
    <s v="9000802601"/>
    <s v="012-022-00314632"/>
    <n v="2192"/>
    <n v="2457.6799999999998"/>
    <s v="ZPVN"/>
    <s v="40563861"/>
    <s v="P000032185"/>
    <n v="8002810236"/>
    <n v="1002196438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m/>
    <x v="137"/>
    <x v="137"/>
    <s v="100014983"/>
    <s v="GUEVARA DIEGO"/>
    <s v="ZETT"/>
    <s v="18UE624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</r>
  <r>
    <n v="1002196438"/>
    <s v="UE01"/>
    <d v="2022-03-18T00:00:00"/>
    <d v="1899-12-30T19:17:00"/>
    <s v="012-024-00410117"/>
    <s v="9000802600"/>
    <s v="012-022-00314631"/>
    <n v="2278.4"/>
    <n v="2554.56"/>
    <s v="ZPVN"/>
    <s v="40563860"/>
    <s v="P000032184"/>
    <n v="8002810237"/>
    <n v="1002196438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37"/>
    <x v="137"/>
    <s v="100014983"/>
    <s v="GUEVARA DIEGO"/>
    <s v="ZETT"/>
    <s v="18UE624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</r>
  <r>
    <n v="1002196387"/>
    <s v="UE01"/>
    <d v="2022-03-18T00:00:00"/>
    <d v="1899-12-30T19:18:00"/>
    <s v="012-024-00410118"/>
    <s v="9000802606"/>
    <s v="012-022-00314636"/>
    <n v="509.6"/>
    <n v="571.36"/>
    <s v="ZPVN"/>
    <s v="40563854"/>
    <s v="0000390190"/>
    <n v="8002810172"/>
    <n v="1002196387"/>
    <s v="15-00001119"/>
    <s v="CAMPEON ANTIHUMEDAD"/>
    <n v="80"/>
    <s v="BOL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s v="18UE912"/>
    <s v="2"/>
    <s v="Sin Pallet"/>
    <n v="0"/>
    <n v="0"/>
    <x v="0"/>
    <n v="7949.1670000000004"/>
    <n v="4001.6669999999999"/>
    <n v="3947.5"/>
    <n v="99.2"/>
    <m/>
    <x v="20"/>
    <n v="18"/>
    <s v="18"/>
    <n v="4"/>
    <x v="0"/>
    <n v="1.24"/>
    <n v="24.8"/>
    <s v="TRANSSJQ S.A."/>
  </r>
  <r>
    <n v="1002196387"/>
    <s v="UE01"/>
    <d v="2022-03-18T00:00:00"/>
    <d v="1899-12-30T19:18:00"/>
    <s v="012-024-00410119"/>
    <s v="9000802603"/>
    <s v="012-022-00314633"/>
    <n v="764.4"/>
    <n v="857.05"/>
    <s v="ZPVN"/>
    <s v="40563862"/>
    <s v="0000390189"/>
    <n v="8002810171"/>
    <n v="1002196387"/>
    <s v="15-00001119"/>
    <s v="CAMPEON ANTIHUMEDAD"/>
    <n v="120"/>
    <s v="BOL"/>
    <s v="101664"/>
    <s v="ACERIA DEL ECUADOR C.A. ADELCA"/>
    <s v="804613"/>
    <s v="RIZZO FELIX ROSALVA BANESA"/>
    <s v="SHUSHUFINDI"/>
    <s v="AV UNIDAD NACIONAL Y EVA PERON"/>
    <s v="OKSHUS"/>
    <s v="O-Sucumbios-Shushufindi"/>
    <m/>
    <x v="20"/>
    <x v="20"/>
    <s v="100015045"/>
    <s v="MORAN JOSE"/>
    <s v="ZEMT"/>
    <s v="18UE912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</r>
  <r>
    <n v="1002196387"/>
    <s v="UE01"/>
    <d v="2022-03-18T00:00:00"/>
    <d v="1899-12-30T19:18:00"/>
    <s v="012-024-00410120"/>
    <s v="9000802604"/>
    <s v="012-022-00314634"/>
    <n v="794.4"/>
    <n v="890.69"/>
    <s v="ZPVN"/>
    <s v="40563854"/>
    <s v="0000390188"/>
    <n v="8002810169"/>
    <n v="1002196387"/>
    <s v="15-00001124"/>
    <s v="SELVALEGRE ANTIHUMEDAD"/>
    <n v="120"/>
    <s v="BOL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s v="18UE912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</r>
  <r>
    <n v="1002196387"/>
    <s v="UE01"/>
    <d v="2022-03-18T00:00:00"/>
    <d v="1899-12-30T19:18:00"/>
    <s v="012-024-00410121"/>
    <s v="9000802605"/>
    <s v="012-022-00314635"/>
    <n v="1059.2"/>
    <n v="1187.58"/>
    <s v="ZPVN"/>
    <s v="40563862"/>
    <s v="0000390187"/>
    <n v="8002810170"/>
    <n v="1002196387"/>
    <s v="15-00001124"/>
    <s v="SELVALEGRE ANTIHUMEDAD"/>
    <n v="16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20"/>
    <x v="20"/>
    <s v="100015045"/>
    <s v="MORAN JOSE"/>
    <s v="ZEMT"/>
    <s v="18UE912"/>
    <s v="2"/>
    <s v="Sin Pallet"/>
    <n v="0"/>
    <n v="0"/>
    <x v="0"/>
    <n v="11950.833000000001"/>
    <n v="8003.3329999999996"/>
    <n v="3947.5"/>
    <n v="198.4"/>
    <m/>
    <x v="20"/>
    <n v="18"/>
    <s v="18"/>
    <n v="8"/>
    <x v="0"/>
    <n v="1.24"/>
    <n v="24.8"/>
    <s v="TRANSSJQ S.A."/>
  </r>
  <r>
    <n v="1002196530"/>
    <s v="UE01"/>
    <d v="2022-03-18T00:00:00"/>
    <d v="1899-12-30T19:21:00"/>
    <s v="012-024-00410122"/>
    <s v="9000802609"/>
    <s v="012-022-00314638"/>
    <n v="557.6"/>
    <n v="625.17999999999995"/>
    <s v="ZPVN"/>
    <s v="40563902"/>
    <s v="P000032199"/>
    <n v="8002810353"/>
    <n v="1002196530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m/>
    <x v="6"/>
    <x v="6"/>
    <s v="100017268"/>
    <s v="RUIZ JUAN CARLOS"/>
    <s v="ZETT"/>
    <s v="18UE621"/>
    <s v="1"/>
    <s v="Con Pallet"/>
    <n v="0.05"/>
    <n v="4"/>
    <x v="0"/>
    <n v="12742.5"/>
    <n v="4012.5"/>
    <n v="8730"/>
    <n v="7.2"/>
    <m/>
    <x v="6"/>
    <n v="18"/>
    <s v="18"/>
    <n v="4"/>
    <x v="0"/>
    <n v="0.09"/>
    <n v="1.8"/>
    <s v="TRANSPORTE PROPIO"/>
  </r>
  <r>
    <n v="1002196530"/>
    <s v="UE01"/>
    <d v="2022-03-18T00:00:00"/>
    <d v="1899-12-30T19:21:00"/>
    <s v="012-024-00410123"/>
    <s v="9000802608"/>
    <s v="012-022-00314637"/>
    <n v="3864"/>
    <n v="4332.34"/>
    <s v="ZPVN"/>
    <s v="40563901"/>
    <s v="P000032198"/>
    <n v="8002810352"/>
    <n v="1002196530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6"/>
    <x v="6"/>
    <s v="100017268"/>
    <s v="RUIZ JUAN CARLOS"/>
    <s v="ZETT"/>
    <s v="18UE621"/>
    <s v="1"/>
    <s v="Con Pallet"/>
    <n v="0.05"/>
    <n v="28"/>
    <x v="0"/>
    <n v="36817.5"/>
    <n v="28087.5"/>
    <n v="8730"/>
    <n v="50.4"/>
    <m/>
    <x v="6"/>
    <n v="18"/>
    <s v="18"/>
    <n v="28"/>
    <x v="0"/>
    <n v="0.09"/>
    <n v="1.8"/>
    <s v="TRANSPORTE PROPIO"/>
  </r>
  <r>
    <n v="1002196488"/>
    <s v="UE01"/>
    <d v="2022-03-18T00:00:00"/>
    <d v="1899-12-30T19:24:00"/>
    <s v="012-024-00410124"/>
    <s v="9000802610"/>
    <s v="012-022-00314639"/>
    <n v="3173.83"/>
    <n v="3558.52"/>
    <s v="ZPVN"/>
    <s v="40561563"/>
    <s v="0000387209"/>
    <n v="8002810304"/>
    <n v="1002196488"/>
    <s v="15-00001121"/>
    <s v="GLADIADOR"/>
    <n v="31.28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870"/>
    <n v="31280"/>
    <n v="18590"/>
    <n v="0"/>
    <m/>
    <x v="3"/>
    <n v="18"/>
    <s v="18"/>
    <n v="31.28"/>
    <x v="0"/>
    <n v="0"/>
    <n v="0"/>
    <s v="XAVIER VALENZUELA"/>
  </r>
  <r>
    <n v="1002196535"/>
    <s v="UE01"/>
    <d v="2022-03-18T00:00:00"/>
    <d v="1899-12-30T19:32:00"/>
    <s v="012-024-00410125"/>
    <s v="9000802615"/>
    <s v="012-022-00314640"/>
    <n v="2923.2"/>
    <n v="3277.51"/>
    <s v="ZPVN"/>
    <s v="40563894"/>
    <s v="0000390227"/>
    <n v="8002810358"/>
    <n v="1002196535"/>
    <s v="15-00001119"/>
    <s v="CAMPEON ANTIHUMEDAD"/>
    <n v="48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57"/>
    <x v="157"/>
    <s v="100019188"/>
    <s v="SUAREZ ALEX"/>
    <s v="ZEMT"/>
    <s v="18UE549"/>
    <s v="2"/>
    <s v="Sin Pallet"/>
    <n v="0"/>
    <n v="0"/>
    <x v="0"/>
    <n v="39440"/>
    <n v="24050"/>
    <n v="15390"/>
    <n v="369.6"/>
    <m/>
    <x v="154"/>
    <n v="18"/>
    <s v="18"/>
    <n v="24"/>
    <x v="0"/>
    <n v="0.77"/>
    <n v="15.4"/>
    <s v="LA ARMENIA S.A."/>
  </r>
  <r>
    <n v="1002196564"/>
    <s v="UE01"/>
    <d v="2022-03-18T00:00:00"/>
    <d v="1899-12-30T19:34:00"/>
    <s v="012-024-00410126"/>
    <s v="9000802616"/>
    <s v="012-022-00314641"/>
    <n v="4332.04"/>
    <n v="4857.1099999999997"/>
    <s v="ZPVN"/>
    <s v="40563769"/>
    <s v="0000390066"/>
    <n v="8002810395"/>
    <n v="1002196564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100"/>
    <n v="33110"/>
    <n v="17990"/>
    <n v="594"/>
    <m/>
    <x v="155"/>
    <n v="18"/>
    <s v="18"/>
    <n v="33"/>
    <x v="0"/>
    <n v="0.9"/>
    <n v="18"/>
    <s v="TRANSPORTE PROPIO"/>
  </r>
  <r>
    <n v="1002196560"/>
    <s v="UE01"/>
    <d v="2022-03-18T00:00:00"/>
    <d v="1899-12-30T19:40:00"/>
    <s v="012-024-00410127"/>
    <s v="9000802618"/>
    <s v="012-022-00314643"/>
    <n v="823.85"/>
    <n v="923.7"/>
    <s v="ZPVN"/>
    <s v="40563905"/>
    <s v="P000032206"/>
    <n v="8002810390"/>
    <n v="1002196560"/>
    <s v="15-00001115"/>
    <s v="ARMADURO"/>
    <n v="120"/>
    <s v="BOL"/>
    <s v="101715"/>
    <s v="MEDINA TERAN DIEGO BLADIMIR"/>
    <s v="807052"/>
    <s v="FERRETERÍA IMANTAG"/>
    <s v="COTACACHI"/>
    <s v="CALLE SUCRE Y  RIO AMAZONAS"/>
    <s v="OIIMAN"/>
    <s v="O-Imbabura-Imantag"/>
    <m/>
    <x v="45"/>
    <x v="45"/>
    <s v="10000932"/>
    <s v="CACOANGO RODRIGO"/>
    <s v="ZEMU"/>
    <s v="18UE704"/>
    <s v="2"/>
    <s v="Sin Pallet"/>
    <n v="0"/>
    <n v="0"/>
    <x v="0"/>
    <n v="10521.666999999999"/>
    <n v="6016.6670000000004"/>
    <n v="4505"/>
    <n v="25.2"/>
    <m/>
    <x v="43"/>
    <n v="18"/>
    <s v="18"/>
    <n v="6"/>
    <x v="0"/>
    <n v="0.21"/>
    <n v="4.2"/>
    <s v="TRAPSA C.A."/>
  </r>
  <r>
    <n v="1002196560"/>
    <s v="UE01"/>
    <d v="2022-03-18T00:00:00"/>
    <d v="1899-12-30T19:40:00"/>
    <s v="012-024-00410128"/>
    <s v="9000802617"/>
    <s v="012-022-00314642"/>
    <n v="1631.16"/>
    <n v="1828.87"/>
    <s v="ZPVN"/>
    <s v="40563904"/>
    <s v="P000032205"/>
    <n v="8002810391"/>
    <n v="1002196560"/>
    <s v="15-00001123"/>
    <s v="SELVALEGRE"/>
    <n v="240"/>
    <s v="BOL"/>
    <s v="101715"/>
    <s v="MEDINA TERAN DIEGO BLADIMIR"/>
    <s v="807052"/>
    <s v="FERRETERÍA IMANTAG"/>
    <s v="COTACACHI"/>
    <s v="CALLE SUCRE Y  RIO AMAZONAS"/>
    <s v="OIIMAN"/>
    <s v="O-Imbabura-Imantag"/>
    <n v="49"/>
    <x v="45"/>
    <x v="45"/>
    <s v="10000932"/>
    <s v="CACOANGO RODRIGO"/>
    <s v="ZEMU"/>
    <s v="18UE704"/>
    <s v="2"/>
    <s v="Sin Pallet"/>
    <n v="0"/>
    <n v="0"/>
    <x v="0"/>
    <n v="16538.332999999999"/>
    <n v="12033.333000000001"/>
    <n v="4505"/>
    <n v="50.4"/>
    <m/>
    <x v="43"/>
    <n v="18"/>
    <s v="18"/>
    <n v="12"/>
    <x v="0"/>
    <n v="0.21"/>
    <n v="4.2"/>
    <s v="TRAPSA C.A."/>
  </r>
  <r>
    <n v="1002196495"/>
    <s v="UE01"/>
    <d v="2022-03-18T00:00:00"/>
    <d v="1899-12-30T19:41:00"/>
    <s v="012-024-00410129"/>
    <s v="9000802621"/>
    <s v="012-022-00314645"/>
    <n v="1610.4"/>
    <n v="1805.59"/>
    <s v="ZPVN"/>
    <s v="40563899"/>
    <s v="P000032197"/>
    <n v="8002810313"/>
    <n v="1002196495"/>
    <s v="15-00001119"/>
    <s v="CAMPEON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m/>
    <x v="159"/>
    <x v="159"/>
    <s v="100015026"/>
    <s v="GUAMAN LUIS"/>
    <s v="ZEMT"/>
    <s v="18UE825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</r>
  <r>
    <n v="1002196495"/>
    <s v="UE01"/>
    <d v="2022-03-18T00:00:00"/>
    <d v="1899-12-30T19:41:00"/>
    <s v="012-024-00410130"/>
    <s v="9000802620"/>
    <s v="012-022-00314644"/>
    <n v="1651.2"/>
    <n v="1851.33"/>
    <s v="ZPVN"/>
    <s v="40563898"/>
    <s v="P000032196"/>
    <n v="8002810312"/>
    <n v="1002196495"/>
    <s v="15-00001124"/>
    <s v="SELVALEGRE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159"/>
    <x v="159"/>
    <s v="100015026"/>
    <s v="GUAMAN LUIS"/>
    <s v="ZEMT"/>
    <s v="18UE825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</r>
  <r>
    <n v="1002196536"/>
    <s v="UE01"/>
    <d v="2022-03-18T00:00:00"/>
    <d v="1899-12-30T19:49:00"/>
    <s v="012-024-00410131"/>
    <s v=""/>
    <s v=""/>
    <n v="0"/>
    <n v="0"/>
    <s v="ZPRC"/>
    <s v="2500107904"/>
    <s v="P000032201"/>
    <n v="8002810360"/>
    <n v="1002196536"/>
    <s v="15-00001119"/>
    <s v="CAMPEON ANTIHUMEDAD"/>
    <n v="240"/>
    <s v="BOL"/>
    <s v="101663"/>
    <s v="ZURIDIST CIA. LTDA."/>
    <s v="807081"/>
    <s v="ROBERTO PARDO QUEZADA"/>
    <s v="MUISNE"/>
    <s v="MALECON , AVENIDA PRINCIPAL"/>
    <s v="OEMUIS"/>
    <s v="O-Esmeraldas-Muisne"/>
    <m/>
    <x v="86"/>
    <x v="86"/>
    <s v="100014867"/>
    <s v="RODRIGUEZ LUIS"/>
    <s v="ZEMT"/>
    <s v="18UE681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</r>
  <r>
    <n v="1002196536"/>
    <s v="UE01"/>
    <d v="2022-03-18T00:00:00"/>
    <d v="1899-12-30T19:49:00"/>
    <s v="012-024-00410132"/>
    <s v=""/>
    <s v=""/>
    <n v="0"/>
    <n v="0"/>
    <s v="ZPRC"/>
    <s v="2500107903"/>
    <s v="P000032200"/>
    <n v="8002810359"/>
    <n v="1002196536"/>
    <s v="15-00001124"/>
    <s v="SELVALEGRE ANTIHUMEDAD"/>
    <n v="240"/>
    <s v="BOL"/>
    <s v="101663"/>
    <s v="ZURIDIST CIA. LTDA."/>
    <s v="807081"/>
    <s v="ROBERTO PARDO QUEZADA"/>
    <s v="MUISNE"/>
    <s v="MALECON , AVENIDA PRINCIPAL"/>
    <s v="OEMUIS"/>
    <s v="O-Esmeraldas-Muisne"/>
    <n v="499"/>
    <x v="86"/>
    <x v="86"/>
    <s v="100014867"/>
    <s v="RODRIGUEZ LUIS"/>
    <s v="ZEMT"/>
    <s v="18UE681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</r>
  <r>
    <n v="1002196575"/>
    <s v="UE01"/>
    <d v="2022-03-18T00:00:00"/>
    <d v="1899-12-30T19:58:00"/>
    <s v="012-024-00410133"/>
    <s v="9000802623"/>
    <s v="012-022-00314647"/>
    <n v="3533.71"/>
    <n v="3962.02"/>
    <s v="ZPVN"/>
    <s v="40563889"/>
    <s v="0000390216"/>
    <n v="8002810410"/>
    <n v="1002196575"/>
    <s v="15-00001115"/>
    <s v="ARMADURO"/>
    <n v="5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36183.635999999999"/>
    <n v="27073.635999999999"/>
    <n v="9110"/>
    <n v="410.4"/>
    <m/>
    <x v="118"/>
    <n v="18"/>
    <s v="18"/>
    <n v="27"/>
    <x v="0"/>
    <n v="0.76"/>
    <n v="15.2"/>
    <s v="TRANSPORTE PROPIO"/>
  </r>
  <r>
    <n v="1002196575"/>
    <s v="UE01"/>
    <d v="2022-03-18T00:00:00"/>
    <d v="1899-12-30T19:58:00"/>
    <s v="012-024-00410134"/>
    <s v="9000802622"/>
    <s v="012-022-00314646"/>
    <n v="780.52"/>
    <n v="875.12"/>
    <s v="ZPVN"/>
    <s v="40563889"/>
    <s v="0000390217"/>
    <n v="8002810409"/>
    <n v="1002196575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126.364"/>
    <n v="6016.3639999999996"/>
    <n v="9110"/>
    <n v="91.2"/>
    <m/>
    <x v="118"/>
    <n v="18"/>
    <s v="18"/>
    <n v="6"/>
    <x v="0"/>
    <n v="0.76"/>
    <n v="15.200000000000001"/>
    <s v="TRANSPORTE PROPIO"/>
  </r>
  <r>
    <n v="1002196598"/>
    <s v="UE01"/>
    <d v="2022-03-18T00:00:00"/>
    <d v="1899-12-30T20:45:00"/>
    <s v="012-024-00410135"/>
    <s v="9000802626"/>
    <s v="012-022-00314648"/>
    <n v="3680.27"/>
    <n v="4126.34"/>
    <s v="ZPVN"/>
    <s v="40563187"/>
    <s v="0000389327"/>
    <n v="8002810442"/>
    <n v="1002196598"/>
    <s v="15-00000218"/>
    <s v="MAGNO HE"/>
    <n v="31.65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320"/>
    <n v="31650"/>
    <n v="19670"/>
    <n v="0"/>
    <m/>
    <x v="3"/>
    <n v="18"/>
    <s v="18"/>
    <n v="31.65"/>
    <x v="0"/>
    <n v="0"/>
    <n v="0"/>
    <s v="HORMIANDES"/>
  </r>
  <r>
    <n v="1002196590"/>
    <s v="UE01"/>
    <d v="2022-03-18T00:00:00"/>
    <d v="1899-12-30T21:18:00"/>
    <s v="012-024-00410136"/>
    <s v="9000802632"/>
    <s v="012-022-00314650"/>
    <n v="255.71"/>
    <n v="286.70999999999998"/>
    <s v="ZPVN"/>
    <s v="40563887"/>
    <s v="P000032194"/>
    <n v="8002810431"/>
    <n v="1002196590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s v="18UE818"/>
    <s v="2"/>
    <s v="Sin Pallet"/>
    <n v="0"/>
    <n v="0"/>
    <x v="0"/>
    <n v="11013.03"/>
    <n v="2003.03"/>
    <n v="9010"/>
    <n v="31.2"/>
    <m/>
    <x v="10"/>
    <n v="18"/>
    <s v="18"/>
    <n v="2"/>
    <x v="0"/>
    <n v="0.78"/>
    <n v="15.6"/>
    <s v="TRANSPORTE PROPIO"/>
  </r>
  <r>
    <n v="1002196590"/>
    <s v="UE01"/>
    <d v="2022-03-18T00:00:00"/>
    <d v="1899-12-30T21:18:00"/>
    <s v="012-024-00410137"/>
    <s v="9000802631"/>
    <s v="012-022-00314649"/>
    <n v="3939.01"/>
    <n v="4416.4399999999996"/>
    <s v="ZPVN"/>
    <s v="40563886"/>
    <s v="P000032193"/>
    <n v="8002810430"/>
    <n v="1002196590"/>
    <s v="15-00001123"/>
    <s v="SELVALEGRE"/>
    <n v="6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40056.97"/>
    <n v="31046.97"/>
    <n v="9010"/>
    <n v="483.6"/>
    <m/>
    <x v="10"/>
    <n v="18"/>
    <s v="18"/>
    <n v="31"/>
    <x v="0"/>
    <n v="0.78"/>
    <n v="15.600000000000001"/>
    <s v="TRANSPORTE PROPIO"/>
  </r>
  <r>
    <n v="1002196653"/>
    <s v="UE01"/>
    <d v="2022-03-18T00:00:00"/>
    <d v="1899-12-30T21:39:00"/>
    <s v="012-024-00410138"/>
    <s v=""/>
    <s v=""/>
    <n v="0"/>
    <n v="0"/>
    <s v="ZPRC"/>
    <s v="2500107888"/>
    <s v="P000032154"/>
    <n v="8002810500"/>
    <n v="1002196653"/>
    <s v="15-00000218"/>
    <s v="MAGNO HE"/>
    <n v="31.7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970"/>
    <n v="31760"/>
    <n v="19210"/>
    <n v="0"/>
    <m/>
    <x v="3"/>
    <n v="18"/>
    <s v="18"/>
    <n v="31.76"/>
    <x v="0"/>
    <n v="0"/>
    <n v="0"/>
    <s v="UNICON"/>
  </r>
  <r>
    <n v="1002196666"/>
    <s v="UE01"/>
    <d v="2022-03-18T00:00:00"/>
    <d v="1899-12-30T21:48:00"/>
    <s v="012-024-00410139"/>
    <s v=""/>
    <s v=""/>
    <n v="0"/>
    <n v="0"/>
    <s v="ZPRC"/>
    <s v="2500107908"/>
    <s v="P000032207"/>
    <n v="8002810512"/>
    <n v="1002196666"/>
    <s v="15-00001116"/>
    <s v="ARMADURO GRANEL"/>
    <n v="30.71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8860"/>
    <n v="30710"/>
    <n v="18150"/>
    <n v="451.44"/>
    <m/>
    <x v="7"/>
    <n v="18"/>
    <s v="18"/>
    <n v="30.71"/>
    <x v="0"/>
    <n v="14.700097688049494"/>
    <n v="14.700097688049494"/>
    <s v="TRANSPORTE PROPIO"/>
  </r>
  <r>
    <n v="1002196814"/>
    <s v="UE01"/>
    <d v="2022-03-19T00:00:00"/>
    <d v="1899-12-30T04:38:00"/>
    <s v="012-024-00410140"/>
    <s v="9000802581"/>
    <s v="013-020-00047733"/>
    <n v="2365.1999999999998"/>
    <n v="2651.87"/>
    <s v="ZPDF"/>
    <s v="70176433"/>
    <s v="0000390231"/>
    <n v="8002810684"/>
    <n v="1002196814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00"/>
    <n v="18040"/>
    <n v="9360"/>
    <n v="266.39999999999998"/>
    <m/>
    <x v="157"/>
    <n v="19"/>
    <s v="19"/>
    <n v="18"/>
    <x v="0"/>
    <n v="0.74"/>
    <n v="14.799999999999999"/>
    <s v="TRANSPORTE PROPIO"/>
  </r>
  <r>
    <n v="1002196822"/>
    <s v="UE01"/>
    <d v="2022-03-19T00:00:00"/>
    <d v="1899-12-30T04:47:00"/>
    <s v="012-024-00410141"/>
    <s v="9000802650"/>
    <s v="012-022-00314652"/>
    <n v="1067.2"/>
    <n v="1196.55"/>
    <s v="ZPVN"/>
    <s v="40563890"/>
    <s v="0000390219"/>
    <n v="8002810693"/>
    <n v="1002196822"/>
    <s v="15-00001115"/>
    <s v="ARMADURO"/>
    <n v="16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4488.333000000001"/>
    <n v="8013.3329999999996"/>
    <n v="6475"/>
    <n v="110.4"/>
    <m/>
    <x v="25"/>
    <n v="19"/>
    <s v="19"/>
    <n v="8"/>
    <x v="0"/>
    <n v="0.69000000000000006"/>
    <n v="13.8"/>
    <s v="TRANSPORTE PROPIO"/>
  </r>
  <r>
    <n v="1002196822"/>
    <s v="UE01"/>
    <d v="2022-03-19T00:00:00"/>
    <d v="1899-12-30T04:47:00"/>
    <s v="012-024-00410142"/>
    <s v="9000802649"/>
    <s v="012-022-00314651"/>
    <n v="2121.6"/>
    <n v="2378.75"/>
    <s v="ZPVN"/>
    <s v="40563891"/>
    <s v="0000390220"/>
    <n v="8002810694"/>
    <n v="1002196822"/>
    <s v="15-00001123"/>
    <s v="SELVALEGRE"/>
    <n v="3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2501.667000000001"/>
    <n v="16026.666999999999"/>
    <n v="6475"/>
    <n v="236.8"/>
    <m/>
    <x v="25"/>
    <n v="19"/>
    <s v="19"/>
    <n v="16"/>
    <x v="0"/>
    <n v="0.74"/>
    <n v="14.8"/>
    <s v="TRANSPORTE PROPIO"/>
  </r>
  <r>
    <n v="1002196817"/>
    <s v="UE01"/>
    <d v="2022-03-19T00:00:00"/>
    <d v="1899-12-30T04:48:00"/>
    <s v="012-024-00410143"/>
    <s v="9000802651"/>
    <s v="012-022-00314653"/>
    <n v="4290"/>
    <n v="4809.9799999999996"/>
    <s v="ZPVN"/>
    <s v="40563700"/>
    <s v="P000032141"/>
    <n v="8002810687"/>
    <n v="1002196817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0820"/>
    <n v="33060"/>
    <n v="17760"/>
    <n v="594"/>
    <m/>
    <x v="138"/>
    <n v="19"/>
    <s v="19"/>
    <n v="33"/>
    <x v="0"/>
    <n v="0.9"/>
    <n v="18"/>
    <s v="TRANSPORTE PROPIO"/>
  </r>
  <r>
    <n v="1002196823"/>
    <s v="UE01"/>
    <d v="2022-03-19T00:00:00"/>
    <d v="1899-12-30T04:55:00"/>
    <s v="012-024-00410144"/>
    <s v=""/>
    <s v=""/>
    <n v="0"/>
    <n v="0"/>
    <s v="ZPRC"/>
    <s v="2500107487"/>
    <s v="0000389299"/>
    <n v="8002810695"/>
    <n v="1002196823"/>
    <s v="15-00001118"/>
    <s v="TECHCEM"/>
    <n v="31.4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s v="18PAB4038"/>
    <s v="2"/>
    <s v="Sin Pallet"/>
    <n v="0"/>
    <n v="0"/>
    <x v="1"/>
    <n v="50520"/>
    <n v="31460"/>
    <n v="19060"/>
    <n v="0"/>
    <m/>
    <x v="1"/>
    <n v="19"/>
    <s v="19"/>
    <n v="31.46"/>
    <x v="0"/>
    <n v="0"/>
    <n v="0"/>
    <s v="TRANSCONCEM CIA. LTDA."/>
  </r>
  <r>
    <n v="1002196819"/>
    <s v="UE01"/>
    <d v="2022-03-19T00:00:00"/>
    <d v="1899-12-30T04:57:00"/>
    <s v="012-024-00410145"/>
    <s v="9000802652"/>
    <s v="012-022-00314654"/>
    <n v="2365.1999999999998"/>
    <n v="2651.87"/>
    <s v="ZPVN"/>
    <s v="40563831"/>
    <s v="0000390148"/>
    <n v="8002810689"/>
    <n v="1002196819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80"/>
    <n v="18040"/>
    <n v="9240"/>
    <n v="324"/>
    <m/>
    <x v="99"/>
    <n v="19"/>
    <s v="19"/>
    <n v="18"/>
    <x v="0"/>
    <n v="0.9"/>
    <n v="18"/>
    <s v="TRANSPORTE PROPIO"/>
  </r>
  <r>
    <n v="1002196826"/>
    <s v="UE01"/>
    <d v="2022-03-19T00:00:00"/>
    <d v="1899-12-30T05:00:00"/>
    <s v="012-024-00410146"/>
    <s v=""/>
    <s v=""/>
    <n v="0"/>
    <n v="0"/>
    <s v="ZPRC"/>
    <s v="2500107906"/>
    <s v="P000032203"/>
    <n v="8002810699"/>
    <n v="1002196826"/>
    <s v="15-00001115"/>
    <s v="ARMADURO"/>
    <n v="240"/>
    <s v="BOL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s v="18UE905"/>
    <s v="2"/>
    <s v="Sin Pallet"/>
    <n v="0"/>
    <n v="0"/>
    <x v="0"/>
    <n v="20991.817999999999"/>
    <n v="12021.817999999999"/>
    <n v="8970"/>
    <n v="165.6"/>
    <m/>
    <x v="109"/>
    <n v="19"/>
    <s v="19"/>
    <n v="12"/>
    <x v="0"/>
    <n v="0.69"/>
    <n v="13.799999999999999"/>
    <s v="TRANSPORTE PROPIO"/>
  </r>
  <r>
    <n v="1002196826"/>
    <s v="UE01"/>
    <d v="2022-03-19T00:00:00"/>
    <d v="1899-12-30T05:00:00"/>
    <s v="012-024-00410147"/>
    <s v=""/>
    <s v=""/>
    <n v="0"/>
    <n v="0"/>
    <s v="ZPRC"/>
    <s v="2500107905"/>
    <s v="P000032202"/>
    <n v="8002810698"/>
    <n v="1002196826"/>
    <s v="15-00001123"/>
    <s v="SELVALEGRE"/>
    <n v="42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30008.182000000001"/>
    <n v="21038.182000000001"/>
    <n v="8970"/>
    <n v="289.8"/>
    <m/>
    <x v="109"/>
    <n v="19"/>
    <s v="19"/>
    <n v="21"/>
    <x v="0"/>
    <n v="0.69000000000000006"/>
    <n v="13.8"/>
    <s v="TRANSPORTE PROPIO"/>
  </r>
  <r>
    <n v="1002196842"/>
    <s v="UE01"/>
    <d v="2022-03-19T00:00:00"/>
    <d v="1899-12-30T05:12:00"/>
    <s v="012-024-00410148"/>
    <s v="9000802653"/>
    <s v="012-022-00314655"/>
    <n v="4332.04"/>
    <n v="4857.1099999999997"/>
    <s v="ZPVN"/>
    <s v="40563769"/>
    <s v="0000390068"/>
    <n v="8002810717"/>
    <n v="100219684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70"/>
    <n v="33070"/>
    <n v="18400"/>
    <n v="594"/>
    <m/>
    <x v="155"/>
    <n v="19"/>
    <s v="19"/>
    <n v="33"/>
    <x v="0"/>
    <n v="0.9"/>
    <n v="18"/>
    <s v="TRANSPORTE PROPIO"/>
  </r>
  <r>
    <n v="1002196828"/>
    <s v="UE01"/>
    <d v="2022-03-19T00:00:00"/>
    <d v="1899-12-30T05:16:00"/>
    <s v="012-024-00410149"/>
    <s v=""/>
    <s v=""/>
    <n v="0"/>
    <n v="0"/>
    <s v="ZPRC"/>
    <s v="2500107907"/>
    <s v="P000032204"/>
    <n v="8002810701"/>
    <n v="1002196828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460"/>
    <n v="33050"/>
    <n v="17410"/>
    <n v="336.6"/>
    <m/>
    <x v="109"/>
    <n v="19"/>
    <s v="19"/>
    <n v="33"/>
    <x v="0"/>
    <n v="0.51"/>
    <n v="10.200000000000001"/>
    <s v="TRANSPORTE PROPIO"/>
  </r>
  <r>
    <n v="1002196824"/>
    <s v="UE01"/>
    <d v="2022-03-19T00:00:00"/>
    <d v="1899-12-30T05:21:00"/>
    <s v="012-024-00410150"/>
    <s v=""/>
    <s v=""/>
    <n v="0"/>
    <n v="0"/>
    <s v="ZPRC"/>
    <s v="2500107487"/>
    <s v="0000389300"/>
    <n v="8002810696"/>
    <n v="1002196824"/>
    <s v="15-00001118"/>
    <s v="TECHCEM"/>
    <n v="30.7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710"/>
    <n v="30760"/>
    <n v="18950"/>
    <n v="0"/>
    <m/>
    <x v="1"/>
    <n v="19"/>
    <s v="19"/>
    <n v="30.76"/>
    <x v="0"/>
    <n v="0"/>
    <n v="0"/>
    <s v="TRANSCONCEM CIA. LTDA."/>
  </r>
  <r>
    <n v="1002196816"/>
    <s v="UE01"/>
    <d v="2022-03-19T00:00:00"/>
    <d v="1899-12-30T05:29:00"/>
    <s v="012-024-00410151"/>
    <s v="9000802654"/>
    <s v="012-022-00314656"/>
    <n v="3840.21"/>
    <n v="4305.67"/>
    <s v="ZPVN"/>
    <s v="40559869"/>
    <s v="0000388053"/>
    <n v="8002810686"/>
    <n v="1002196816"/>
    <s v="15-00000218"/>
    <s v="MAGNO HE"/>
    <n v="3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s v="18PAC3791"/>
    <s v="2"/>
    <s v="Sin Pallet"/>
    <n v="0"/>
    <n v="0"/>
    <x v="1"/>
    <n v="52850"/>
    <n v="33000"/>
    <n v="19850"/>
    <n v="0"/>
    <m/>
    <x v="3"/>
    <n v="19"/>
    <s v="19"/>
    <n v="33"/>
    <x v="0"/>
    <n v="0"/>
    <n v="0"/>
    <s v="HORMIANDES"/>
  </r>
  <r>
    <n v="1002196855"/>
    <s v="UE01"/>
    <d v="2022-03-19T00:00:00"/>
    <d v="1899-12-30T05:58:00"/>
    <s v="012-024-00410152"/>
    <s v=""/>
    <s v=""/>
    <n v="0"/>
    <n v="0"/>
    <s v="ZPRC"/>
    <s v="2500107487"/>
    <s v="0000389301"/>
    <n v="8002810732"/>
    <n v="1002196855"/>
    <s v="15-00001118"/>
    <s v="TECHCEM"/>
    <n v="30.6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250"/>
    <n v="30680"/>
    <n v="18570"/>
    <n v="0"/>
    <m/>
    <x v="1"/>
    <n v="19"/>
    <s v="19"/>
    <n v="30.68"/>
    <x v="0"/>
    <n v="0"/>
    <n v="0"/>
    <s v="TRANSCONCEM CIA. LTDA."/>
  </r>
  <r>
    <n v="1002196861"/>
    <s v="UE01"/>
    <d v="2022-03-19T00:00:00"/>
    <d v="1899-12-30T06:04:00"/>
    <s v="012-024-00410153"/>
    <s v="9000802656"/>
    <s v="012-022-00314658"/>
    <n v="1881"/>
    <n v="2108.9899999999998"/>
    <s v="ZPVN"/>
    <s v="40563936"/>
    <s v="P000032209"/>
    <n v="8002810739"/>
    <n v="1002196861"/>
    <s v="15-00001119"/>
    <s v="CAMPEON ANTIHUMEDAD"/>
    <n v="30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23750.909"/>
    <n v="15040.909"/>
    <n v="8710"/>
    <n v="399"/>
    <m/>
    <x v="52"/>
    <n v="19"/>
    <s v="19"/>
    <n v="15"/>
    <x v="0"/>
    <n v="1.33"/>
    <n v="26.6"/>
    <s v="TRANSPORTE PROPIO"/>
  </r>
  <r>
    <n v="1002196861"/>
    <s v="UE01"/>
    <d v="2022-03-19T00:00:00"/>
    <d v="1899-12-30T06:04:00"/>
    <s v="012-024-00410154"/>
    <s v="9000802655"/>
    <s v="012-022-00314657"/>
    <n v="2347.1999999999998"/>
    <n v="2631.69"/>
    <s v="ZPVN"/>
    <s v="40563935"/>
    <s v="P000032208"/>
    <n v="8002810738"/>
    <n v="1002196861"/>
    <s v="15-00001124"/>
    <s v="SELVALEGRE ANTIHUMEDAD"/>
    <n v="3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6759.091"/>
    <n v="18049.091"/>
    <n v="8710"/>
    <n v="478.8"/>
    <m/>
    <x v="52"/>
    <n v="19"/>
    <s v="19"/>
    <n v="18"/>
    <x v="0"/>
    <n v="1.33"/>
    <n v="26.6"/>
    <s v="TRANSPORTE PROPIO"/>
  </r>
  <r>
    <n v="1002196903"/>
    <s v="UE01"/>
    <d v="2022-03-19T00:00:00"/>
    <d v="1899-12-30T07:30:00"/>
    <s v="012-024-00410155"/>
    <s v="9000802660"/>
    <s v="012-022-00314660"/>
    <n v="1223.6400000000001"/>
    <n v="1371.96"/>
    <s v="ZPVN"/>
    <s v="40563856"/>
    <s v="P000032182"/>
    <n v="8002810793"/>
    <n v="1002196903"/>
    <s v="15-00001120"/>
    <s v="CAMPEON"/>
    <n v="200"/>
    <s v="BOL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390.588"/>
    <n v="10020.588"/>
    <n v="8370"/>
    <n v="88"/>
    <m/>
    <x v="32"/>
    <n v="19"/>
    <s v="19"/>
    <n v="10"/>
    <x v="0"/>
    <n v="0.44"/>
    <n v="8.8000000000000007"/>
    <s v="TRANSPORTE PROPIO"/>
  </r>
  <r>
    <n v="1002196903"/>
    <s v="UE01"/>
    <d v="2022-03-19T00:00:00"/>
    <d v="1899-12-30T07:30:00"/>
    <s v="012-024-00410156"/>
    <s v="9000802659"/>
    <s v="012-022-00314659"/>
    <n v="3202.85"/>
    <n v="3591.05"/>
    <s v="ZPVN"/>
    <s v="40563855"/>
    <s v="P000032181"/>
    <n v="8002810792"/>
    <n v="1002196903"/>
    <s v="15-00001123"/>
    <s v="SELVALEGRE"/>
    <n v="4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19.412"/>
    <n v="24049.412"/>
    <n v="8370"/>
    <n v="211.2"/>
    <m/>
    <x v="32"/>
    <n v="19"/>
    <s v="19"/>
    <n v="24"/>
    <x v="0"/>
    <n v="0.44"/>
    <n v="8.7999999999999989"/>
    <s v="TRANSPORTE PROPIO"/>
  </r>
  <r>
    <n v="1002196942"/>
    <s v="UE01"/>
    <d v="2022-03-19T00:00:00"/>
    <d v="1899-12-30T08:38:00"/>
    <s v="012-024-00410157"/>
    <s v="9000802665"/>
    <s v="012-022-00314661"/>
    <n v="2301.35"/>
    <n v="2580.29"/>
    <s v="ZPVN"/>
    <s v="40563892"/>
    <s v="P000032195"/>
    <n v="8002810837"/>
    <n v="1002196942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100"/>
    <n v="18030"/>
    <n v="9070"/>
    <n v="273.60000000000002"/>
    <m/>
    <x v="140"/>
    <n v="19"/>
    <s v="19"/>
    <n v="18"/>
    <x v="0"/>
    <n v="0.76"/>
    <n v="15.200000000000001"/>
    <s v="TRANSPORTE PROPIO"/>
  </r>
  <r>
    <n v="1002196954"/>
    <s v="UE01"/>
    <d v="2022-03-19T00:00:00"/>
    <d v="1899-12-30T08:49:00"/>
    <s v="012-024-00410158"/>
    <s v="9000802666"/>
    <s v="012-022-00314662"/>
    <n v="2301.35"/>
    <n v="2580.29"/>
    <s v="ZPVN"/>
    <s v="40563942"/>
    <s v="P000032211"/>
    <n v="8002810851"/>
    <n v="100219695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1"/>
    <x v="31"/>
    <s v="100014899"/>
    <s v="PILLAJO LUIS"/>
    <s v="ZEMU"/>
    <s v="18UE517"/>
    <s v="2"/>
    <s v="Sin Pallet"/>
    <n v="0"/>
    <n v="0"/>
    <x v="0"/>
    <n v="27060"/>
    <n v="18040"/>
    <n v="9020"/>
    <n v="266.39999999999998"/>
    <m/>
    <x v="29"/>
    <n v="19"/>
    <s v="19"/>
    <n v="18"/>
    <x v="0"/>
    <n v="0.74"/>
    <n v="14.799999999999999"/>
    <s v="SANJOPAS S.A."/>
  </r>
  <r>
    <n v="1002196940"/>
    <s v="UE01"/>
    <d v="2022-03-19T00:00:00"/>
    <d v="1899-12-30T09:19:00"/>
    <s v="012-024-00410159"/>
    <s v="9000802669"/>
    <s v="012-022-00314664"/>
    <n v="3793.2"/>
    <n v="4252.96"/>
    <s v="ZPVN"/>
    <s v="40563369"/>
    <s v="P000032048"/>
    <n v="8002810834"/>
    <n v="1002196940"/>
    <s v="15-00001115"/>
    <s v="ARMADURO"/>
    <n v="58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7833.938999999998"/>
    <n v="29043.938999999998"/>
    <n v="8790"/>
    <n v="429.2"/>
    <m/>
    <x v="27"/>
    <n v="19"/>
    <s v="19"/>
    <n v="29"/>
    <x v="0"/>
    <n v="0.74"/>
    <n v="14.799999999999999"/>
    <s v="TRANSPORTE PROPIO"/>
  </r>
  <r>
    <n v="1002196940"/>
    <s v="UE01"/>
    <d v="2022-03-19T00:00:00"/>
    <d v="1899-12-30T09:19:00"/>
    <s v="012-024-00410160"/>
    <s v="9000802668"/>
    <s v="012-022-00314663"/>
    <n v="520"/>
    <n v="583.03"/>
    <s v="ZPVN"/>
    <s v="40563370"/>
    <s v="P000032049"/>
    <n v="8002810835"/>
    <n v="1002196940"/>
    <s v="15-00001123"/>
    <s v="SELVALEGRE"/>
    <n v="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2796.061"/>
    <n v="4006.0610000000001"/>
    <n v="8790"/>
    <n v="59.2"/>
    <m/>
    <x v="27"/>
    <n v="19"/>
    <s v="19"/>
    <n v="4"/>
    <x v="0"/>
    <n v="0.74"/>
    <n v="14.8"/>
    <s v="TRANSPORTE PROPIO"/>
  </r>
  <r>
    <n v="1002196948"/>
    <s v="UE01"/>
    <d v="2022-03-19T00:00:00"/>
    <d v="1899-12-30T09:31:00"/>
    <s v="012-024-00410161"/>
    <s v="9000802675"/>
    <s v="012-022-00314665"/>
    <n v="4038.23"/>
    <n v="4527.6899999999996"/>
    <s v="ZPVN"/>
    <s v="40563785"/>
    <s v="0000390099"/>
    <n v="8002810843"/>
    <n v="1002196948"/>
    <s v="15-00000218"/>
    <s v="MAGNO HE"/>
    <n v="30.73"/>
    <s v="T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9435"/>
    <s v="CAMPILLO LÁZARO"/>
    <s v="ZECI"/>
    <s v="18UE831"/>
    <s v="2"/>
    <s v="Sin Pallet"/>
    <n v="0"/>
    <n v="0"/>
    <x v="0"/>
    <n v="49180"/>
    <n v="30730"/>
    <n v="18450"/>
    <n v="500.9"/>
    <m/>
    <x v="28"/>
    <n v="19"/>
    <s v="19"/>
    <n v="30.73"/>
    <x v="0"/>
    <n v="16.300032541490399"/>
    <n v="16.300032541490399"/>
    <s v="TRANSALMEIDA"/>
  </r>
  <r>
    <n v="1002196970"/>
    <s v="UE01"/>
    <d v="2022-03-19T00:00:00"/>
    <d v="1899-12-30T09:52:00"/>
    <s v="012-024-00410162"/>
    <s v="9000802679"/>
    <s v="012-022-00314666"/>
    <n v="4573.63"/>
    <n v="5127.99"/>
    <s v="ZPVN"/>
    <s v="40563914"/>
    <s v="0000390239"/>
    <n v="8002810865"/>
    <n v="1002196970"/>
    <s v="15-00000218"/>
    <s v="MAGNO HE"/>
    <n v="31.97"/>
    <s v="T"/>
    <s v="103270"/>
    <s v="ROMSERR CONSTRUCCIONES Y SERVICIOS"/>
    <s v="804453"/>
    <s v="GRANEL PLANTA PROPIA"/>
    <s v="ESMERALDAS"/>
    <s v="KM 6 VIA A ATACAMES"/>
    <s v="OEESME"/>
    <s v="O-Esmeraldas-Esmeraldas"/>
    <n v="388"/>
    <x v="80"/>
    <x v="80"/>
    <s v="100015174"/>
    <s v="CASTRO LUCIO"/>
    <s v="ZECI"/>
    <s v="18UE717"/>
    <s v="2"/>
    <s v="Sin Pallet"/>
    <n v="0"/>
    <n v="0"/>
    <x v="0"/>
    <n v="50330"/>
    <n v="31970"/>
    <n v="18360"/>
    <n v="865.75"/>
    <m/>
    <x v="78"/>
    <n v="19"/>
    <s v="19"/>
    <n v="31.97"/>
    <x v="0"/>
    <n v="27.080075070378481"/>
    <n v="27.080075070378481"/>
    <s v="CASTRO HERMANOS S.A."/>
  </r>
  <r>
    <n v="1002197014"/>
    <s v="UE01"/>
    <d v="2022-03-19T00:00:00"/>
    <d v="1899-12-30T10:00:00"/>
    <s v="012-024-00410163"/>
    <s v="9000802680"/>
    <s v="012-022-00314667"/>
    <n v="2340"/>
    <n v="2623.62"/>
    <s v="ZPVN"/>
    <s v="40563950"/>
    <s v="0000390293"/>
    <n v="8002810912"/>
    <n v="1002197014"/>
    <s v="15-00001124"/>
    <s v="SELVALEGRE ANTIHUMEDAD"/>
    <n v="360"/>
    <s v="BOL"/>
    <s v="101664"/>
    <s v="ACERIA DEL ECUADOR C.A. ADELCA"/>
    <s v="806723"/>
    <s v="MACAS JUAN BOSCO"/>
    <s v="SAN MIGUEL DE LOS BANCOS"/>
    <s v="VIA QUITO DIAGONAL GUERRERO"/>
    <s v="OPMIND"/>
    <s v="O-Pichincha-Mindo"/>
    <n v="168"/>
    <x v="15"/>
    <x v="15"/>
    <s v="100018302"/>
    <s v="VERA EDWIN"/>
    <s v="ZEMU"/>
    <s v="18UE301"/>
    <s v="2"/>
    <s v="Sin Pallet"/>
    <n v="0"/>
    <n v="0"/>
    <x v="0"/>
    <n v="27120"/>
    <n v="18000"/>
    <n v="9120"/>
    <n v="244.8"/>
    <m/>
    <x v="15"/>
    <n v="19"/>
    <s v="19"/>
    <n v="18"/>
    <x v="0"/>
    <n v="0.68"/>
    <n v="13.600000000000001"/>
    <s v="SANJOPAS S.A."/>
  </r>
  <r>
    <n v="1002197020"/>
    <s v="UE01"/>
    <d v="2022-03-19T00:00:00"/>
    <d v="1899-12-30T10:01:00"/>
    <s v="012-024-00410164"/>
    <s v=""/>
    <s v=""/>
    <n v="0"/>
    <n v="0"/>
    <s v="ZPRC"/>
    <s v="2500107910"/>
    <s v="P000032219"/>
    <n v="8002810921"/>
    <n v="1002197020"/>
    <s v="15-00001124"/>
    <s v="SELVALEGRE ANTIHUMEDAD"/>
    <n v="360"/>
    <s v="BOL"/>
    <s v="101633"/>
    <s v="CAMPAÑA MALDONADO MIGUEL ANGEL"/>
    <s v="806569"/>
    <s v="FERRETERIA SILVA"/>
    <s v="SIGCHOS"/>
    <s v="HUGO PAEZ Y RODRIGO ITURRALDE"/>
    <s v="OXSIGC"/>
    <s v="O-Cotopaxi-Sigchos"/>
    <n v="231"/>
    <x v="106"/>
    <x v="106"/>
    <s v="100019455"/>
    <s v="ORDONEZ ISAIAS"/>
    <s v="ZEMU"/>
    <s v="18UE661"/>
    <s v="2"/>
    <s v="Sin Pallet"/>
    <n v="0"/>
    <n v="0"/>
    <x v="0"/>
    <n v="27070"/>
    <n v="18010"/>
    <n v="9060"/>
    <n v="403.2"/>
    <m/>
    <x v="104"/>
    <n v="19"/>
    <s v="19"/>
    <n v="18"/>
    <x v="0"/>
    <n v="1.1199999999999999"/>
    <n v="22.4"/>
    <s v="LA ARMENIA S.A."/>
  </r>
  <r>
    <n v="1002196991"/>
    <s v="UE01"/>
    <d v="2022-03-19T00:00:00"/>
    <d v="1899-12-30T10:09:00"/>
    <s v="012-024-00410165"/>
    <s v="9000802684"/>
    <s v="012-022-00314668"/>
    <n v="3064.82"/>
    <n v="3436.3"/>
    <s v="ZPVN"/>
    <s v="40563706"/>
    <s v="0000389942"/>
    <n v="8002810890"/>
    <n v="1002196991"/>
    <s v="15-00000218"/>
    <s v="MAGNO HE"/>
    <n v="32.36"/>
    <s v="T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s v="18PAA9503"/>
    <s v="2"/>
    <s v="Sin Pallet"/>
    <n v="0"/>
    <n v="0"/>
    <x v="1"/>
    <n v="50210"/>
    <n v="32360"/>
    <n v="17850"/>
    <n v="0"/>
    <m/>
    <x v="3"/>
    <n v="19"/>
    <s v="19"/>
    <n v="32.36"/>
    <x v="0"/>
    <n v="0"/>
    <n v="0"/>
    <s v="MARCO JEREZ"/>
  </r>
  <r>
    <n v="1002197029"/>
    <s v="UE01"/>
    <d v="2022-03-19T00:00:00"/>
    <d v="1899-12-30T10:15:00"/>
    <s v="012-024-00410166"/>
    <s v="9000802688"/>
    <s v="012-022-00314669"/>
    <n v="2563.1999999999998"/>
    <n v="2873.87"/>
    <s v="ZPVN"/>
    <s v="40563960"/>
    <s v="P000032221"/>
    <n v="8002810928"/>
    <n v="1002197029"/>
    <s v="15-00001115"/>
    <s v="ARMADURO"/>
    <n v="36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62"/>
    <x v="162"/>
    <s v="100021282"/>
    <s v="PERUGACHI FAUSTO"/>
    <s v="ZEMU"/>
    <s v="18UE664"/>
    <s v="2"/>
    <s v="Sin Pallet"/>
    <n v="0"/>
    <n v="0"/>
    <x v="0"/>
    <n v="27160"/>
    <n v="18020"/>
    <n v="9140"/>
    <n v="57.6"/>
    <m/>
    <x v="158"/>
    <n v="19"/>
    <s v="19"/>
    <n v="18"/>
    <x v="0"/>
    <n v="0.16"/>
    <n v="3.2"/>
    <s v="TRANSSJQ S.A."/>
  </r>
  <r>
    <n v="1002197000"/>
    <s v="UE01"/>
    <d v="2022-03-19T00:00:00"/>
    <d v="1899-12-30T10:21:00"/>
    <s v="012-024-00410167"/>
    <s v="9000802690"/>
    <s v="012-022-00314670"/>
    <n v="3082.66"/>
    <n v="3456.3"/>
    <s v="ZPVN"/>
    <s v="40561921"/>
    <s v="0000389388"/>
    <n v="8002810897"/>
    <n v="1002197000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64"/>
    <x v="64"/>
    <s v="100014869"/>
    <s v="ROCHA JORGE"/>
    <s v="ZEMT"/>
    <s v="18UE718"/>
    <s v="1"/>
    <s v="Con Pallet"/>
    <n v="0.05"/>
    <n v="24"/>
    <x v="0"/>
    <n v="39910"/>
    <n v="24000"/>
    <n v="15910"/>
    <n v="624"/>
    <m/>
    <x v="62"/>
    <n v="19"/>
    <s v="19"/>
    <n v="24"/>
    <x v="0"/>
    <n v="1.3"/>
    <n v="26"/>
    <s v="TRAPSA C.A."/>
  </r>
  <r>
    <n v="1002197023"/>
    <s v="UE01"/>
    <d v="2022-03-19T00:00:00"/>
    <d v="1899-12-30T10:23:00"/>
    <s v="012-024-00410168"/>
    <s v=""/>
    <s v=""/>
    <n v="0"/>
    <n v="0"/>
    <s v="ZPRC"/>
    <s v="2500107911"/>
    <s v="P000032220"/>
    <n v="8002810923"/>
    <n v="1002197023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270"/>
    <n v="18050"/>
    <n v="9220"/>
    <n v="266.39999999999998"/>
    <m/>
    <x v="98"/>
    <n v="19"/>
    <s v="19"/>
    <n v="18"/>
    <x v="0"/>
    <n v="0.74"/>
    <n v="14.799999999999999"/>
    <s v="SANJOPAS S.A."/>
  </r>
  <r>
    <n v="1002197034"/>
    <s v="UE01"/>
    <d v="2022-03-19T00:00:00"/>
    <d v="1899-12-30T10:28:00"/>
    <s v="012-024-00410169"/>
    <s v="9000802693"/>
    <s v="012-022-00314672"/>
    <n v="2131.1999999999998"/>
    <n v="2389.5100000000002"/>
    <s v="ZPVN"/>
    <s v="40563958"/>
    <s v="P000032217"/>
    <n v="8002810933"/>
    <n v="1002197034"/>
    <s v="15-00001119"/>
    <s v="CAMPEON ANTIHUMEDAD"/>
    <n v="320"/>
    <s v="BOL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s v="18UE837"/>
    <s v="2"/>
    <s v="Sin Pallet"/>
    <n v="0"/>
    <n v="0"/>
    <x v="0"/>
    <n v="25303.938999999998"/>
    <n v="16033.939"/>
    <n v="9270"/>
    <n v="339.2"/>
    <m/>
    <x v="120"/>
    <n v="19"/>
    <s v="19"/>
    <n v="16"/>
    <x v="0"/>
    <n v="1.06"/>
    <n v="21.2"/>
    <s v="TRANSPORTE PROPIO"/>
  </r>
  <r>
    <n v="1002197034"/>
    <s v="UE01"/>
    <d v="2022-03-19T00:00:00"/>
    <d v="1899-12-30T10:28:00"/>
    <s v="012-024-00410170"/>
    <s v="9000802692"/>
    <s v="012-022-00314671"/>
    <n v="2352.8000000000002"/>
    <n v="2637.98"/>
    <s v="ZPVN"/>
    <s v="40563957"/>
    <s v="P000032216"/>
    <n v="8002810934"/>
    <n v="1002197034"/>
    <s v="15-00001124"/>
    <s v="SELVALEGRE ANTIHUMEDAD"/>
    <n v="34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26306.061000000002"/>
    <n v="17036.061000000002"/>
    <n v="9270"/>
    <n v="360.4"/>
    <m/>
    <x v="120"/>
    <n v="19"/>
    <s v="19"/>
    <n v="17"/>
    <x v="0"/>
    <n v="1.0599999999999998"/>
    <n v="21.2"/>
    <s v="TRANSPORTE PROPIO"/>
  </r>
  <r>
    <n v="1002197017"/>
    <s v="UE01"/>
    <d v="2022-03-19T00:00:00"/>
    <d v="1899-12-30T10:40:00"/>
    <s v="012-024-00410171"/>
    <s v="9000802769"/>
    <s v="012-022-00314673"/>
    <n v="4745.3999999999996"/>
    <n v="5320.58"/>
    <s v="ZPVN"/>
    <s v="40563468"/>
    <s v="0000390059"/>
    <n v="8002810915"/>
    <n v="1002197017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71"/>
    <x v="71"/>
    <s v="100014908"/>
    <s v="GIACOMETTI CRISTHIAN"/>
    <s v="ZETT"/>
    <s v="18UE683"/>
    <s v="2"/>
    <s v="Sin Pallet"/>
    <n v="0"/>
    <n v="0"/>
    <x v="0"/>
    <n v="49810"/>
    <n v="33020"/>
    <n v="16790"/>
    <n v="897.6"/>
    <m/>
    <x v="69"/>
    <n v="19"/>
    <s v="19"/>
    <n v="33"/>
    <x v="0"/>
    <n v="1.36"/>
    <n v="27.2"/>
    <s v="LA ARMENIA S.A."/>
  </r>
  <r>
    <n v="1002197053"/>
    <s v="UE01"/>
    <d v="2022-03-19T00:00:00"/>
    <d v="1899-12-30T10:46:00"/>
    <s v="012-024-00410172"/>
    <s v="9000802790"/>
    <s v="012-022-00314674"/>
    <n v="2372.27"/>
    <n v="2659.8"/>
    <s v="ZPVN"/>
    <s v="40563962"/>
    <s v="P000032222"/>
    <n v="8002810952"/>
    <n v="1002197053"/>
    <s v="15-00001119"/>
    <s v="CAMPEON ANTIHUMEDAD"/>
    <n v="360"/>
    <s v="BOL"/>
    <s v="101627"/>
    <s v="ACEROSCENTER CIA. LTDA."/>
    <s v="810098"/>
    <s v="OBRA RECINTO CUPA"/>
    <s v="QUININDÉ"/>
    <s v="VIA PRINCIPAL CUPA INGRESO POR FER"/>
    <s v="OEQUIN"/>
    <s v="O-Esmeraldas-Quininde"/>
    <n v="293"/>
    <x v="36"/>
    <x v="36"/>
    <s v="100014995"/>
    <s v="LLIQUIN MIGUEL ANGEL"/>
    <s v="ZEMU"/>
    <s v="18UE372"/>
    <s v="2"/>
    <s v="Sin Pallet"/>
    <n v="0"/>
    <n v="0"/>
    <x v="0"/>
    <n v="27280"/>
    <n v="18010"/>
    <n v="9270"/>
    <n v="273.60000000000002"/>
    <m/>
    <x v="34"/>
    <n v="19"/>
    <s v="19"/>
    <n v="18"/>
    <x v="0"/>
    <n v="0.76"/>
    <n v="15.200000000000001"/>
    <s v="TRANINTAGSA S.A."/>
  </r>
  <r>
    <n v="1002197040"/>
    <s v="UE01"/>
    <d v="2022-03-19T00:00:00"/>
    <d v="1899-12-30T10:47:00"/>
    <s v="012-024-00410173"/>
    <s v="9000802677"/>
    <s v="013-020-00047734"/>
    <n v="2358"/>
    <n v="2643.8"/>
    <s v="ZPDF"/>
    <s v="70176461"/>
    <s v="0000390306"/>
    <n v="8002810939"/>
    <n v="1002197040"/>
    <s v="15-00001119"/>
    <s v="CAMPEON ANTIHUMEDAD"/>
    <n v="360"/>
    <s v="BOL"/>
    <s v="102190"/>
    <s v="FLORES IBARRA LENNY NORALMA"/>
    <s v="806953"/>
    <s v="FERRETERIA REY SALOMON"/>
    <s v="TOSAGUA"/>
    <s v="VIA A TOSAGUA KM 1"/>
    <s v="OMTOSA"/>
    <s v="O-Manabi-Tosaguacalceta"/>
    <n v="418"/>
    <x v="77"/>
    <x v="77"/>
    <s v="100014963"/>
    <s v="SANCHEZ MARCOS"/>
    <s v="ZEMU"/>
    <s v="18UE619"/>
    <s v="2"/>
    <s v="Sin Pallet"/>
    <n v="0"/>
    <n v="0"/>
    <x v="0"/>
    <n v="27080"/>
    <n v="18030"/>
    <n v="9050"/>
    <n v="363.6"/>
    <m/>
    <x v="75"/>
    <n v="19"/>
    <s v="19"/>
    <n v="18"/>
    <x v="0"/>
    <n v="1.01"/>
    <n v="20.200000000000003"/>
    <s v="LIDENORTI S.A."/>
  </r>
  <r>
    <n v="1002197006"/>
    <s v="UE01"/>
    <d v="2022-03-19T00:00:00"/>
    <d v="1899-12-30T10:50:00"/>
    <s v="012-024-00410174"/>
    <s v="9000802791"/>
    <s v="012-022-00314675"/>
    <n v="3182.4"/>
    <n v="3568.13"/>
    <s v="ZPVN"/>
    <s v="40563863"/>
    <s v="0000390191"/>
    <n v="8002810904"/>
    <n v="1002197006"/>
    <s v="15-00001123"/>
    <s v="SELVALEGRE"/>
    <n v="480"/>
    <s v="BOL"/>
    <s v="101780"/>
    <s v="MEGAPROFER S.A."/>
    <s v="805820"/>
    <s v="AMBATO centro acopio"/>
    <s v="AMBATO"/>
    <s v="PARQUE INDUSTRIAL STA ROSA"/>
    <s v="OTAMBA"/>
    <s v="O-Tungurahua-Ambato"/>
    <n v="250"/>
    <x v="47"/>
    <x v="47"/>
    <s v="100014947"/>
    <s v="FLORES DIEGO"/>
    <s v="ZEMT"/>
    <s v="18UE593"/>
    <s v="1"/>
    <s v="Con Pallet"/>
    <n v="0.05"/>
    <n v="24"/>
    <x v="0"/>
    <n v="38730"/>
    <n v="24060"/>
    <n v="14670"/>
    <n v="432"/>
    <m/>
    <x v="45"/>
    <n v="19"/>
    <s v="19"/>
    <n v="24"/>
    <x v="0"/>
    <n v="0.9"/>
    <n v="18"/>
    <s v="TRIMPESAS S.A."/>
  </r>
  <r>
    <n v="1002197003"/>
    <s v="UE01"/>
    <d v="2022-03-19T00:00:00"/>
    <d v="1899-12-30T10:55:00"/>
    <s v="012-024-00410175"/>
    <s v="9000802793"/>
    <s v="012-022-00314676"/>
    <n v="3115.2"/>
    <n v="3492.78"/>
    <s v="ZPVN"/>
    <s v="40563946"/>
    <s v="0000390274"/>
    <n v="8002810900"/>
    <n v="1002197003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4392"/>
    <s v="KLEVER"/>
    <s v="ZEMT"/>
    <s v="18UE614"/>
    <s v="1"/>
    <s v="Con Pallet"/>
    <n v="0.05"/>
    <n v="24"/>
    <x v="0"/>
    <n v="38520"/>
    <n v="24050"/>
    <n v="14470"/>
    <n v="552"/>
    <m/>
    <x v="6"/>
    <n v="19"/>
    <s v="19"/>
    <n v="24"/>
    <x v="0"/>
    <n v="1.1499999999999999"/>
    <n v="23"/>
    <s v="WILLYTRUCK S.A."/>
  </r>
  <r>
    <n v="1002197044"/>
    <s v="UE01"/>
    <d v="2022-03-19T00:00:00"/>
    <d v="1899-12-30T10:56:00"/>
    <s v="012-024-00410176"/>
    <s v="9000802795"/>
    <s v="012-022-00314678"/>
    <n v="545.69000000000005"/>
    <n v="611.83000000000004"/>
    <s v="ZPVN"/>
    <s v="40563843"/>
    <s v="0000390163"/>
    <n v="8002810945"/>
    <n v="1002197044"/>
    <s v="15-00001115"/>
    <s v="ARMADURO"/>
    <n v="8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8423.8889999999992"/>
    <n v="4008.8890000000001"/>
    <n v="4415"/>
    <n v="32.799999999999997"/>
    <m/>
    <x v="23"/>
    <n v="19"/>
    <s v="19"/>
    <n v="4"/>
    <x v="0"/>
    <n v="0.41"/>
    <n v="8.1999999999999993"/>
    <s v="TRANSPORTE PROPIO"/>
  </r>
  <r>
    <n v="1002197044"/>
    <s v="UE01"/>
    <d v="2022-03-19T00:00:00"/>
    <d v="1899-12-30T10:56:00"/>
    <s v="012-024-00410177"/>
    <s v="9000802794"/>
    <s v="012-022-00314677"/>
    <n v="1901.59"/>
    <n v="2132.0700000000002"/>
    <s v="ZPVN"/>
    <s v="40563843"/>
    <s v="0000390162"/>
    <n v="8002810944"/>
    <n v="1002197044"/>
    <s v="15-00001123"/>
    <s v="SELVALEGRE"/>
    <n v="28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18446.111000000001"/>
    <n v="14031.111000000001"/>
    <n v="4415"/>
    <n v="114.8"/>
    <m/>
    <x v="23"/>
    <n v="19"/>
    <s v="19"/>
    <n v="14"/>
    <x v="0"/>
    <n v="0.41"/>
    <n v="8.1999999999999993"/>
    <s v="TRANSPORTE PROPIO"/>
  </r>
  <r>
    <n v="1002197068"/>
    <s v="UE01"/>
    <d v="2022-03-19T00:00:00"/>
    <d v="1899-12-30T11:04:00"/>
    <s v="012-024-00410178"/>
    <s v="9000802796"/>
    <s v="012-022-00314679"/>
    <n v="2368.73"/>
    <n v="2655.84"/>
    <s v="ZPVN"/>
    <s v="40563964"/>
    <s v="P000032223"/>
    <n v="8002810967"/>
    <n v="1002197068"/>
    <s v="15-00001124"/>
    <s v="SELVALEGRE ANTIHUMEDAD"/>
    <n v="360"/>
    <s v="BOL"/>
    <s v="101627"/>
    <s v="ACEROSCENTER CIA. LTDA."/>
    <s v="806083"/>
    <s v="SUCURSAL MANTA"/>
    <s v="MANTA"/>
    <s v="AV LA CULTURA JUNTO AL ECOPARK"/>
    <s v="OMMANT"/>
    <s v="O-Manabi-Manta"/>
    <n v="486"/>
    <x v="37"/>
    <x v="37"/>
    <s v="100020396"/>
    <s v="FARINANGO MIGUEL"/>
    <s v="ZEMU"/>
    <s v="18UE512"/>
    <s v="2"/>
    <s v="Sin Pallet"/>
    <n v="0"/>
    <n v="0"/>
    <x v="0"/>
    <n v="27010"/>
    <n v="18030"/>
    <n v="8980"/>
    <n v="406.8"/>
    <m/>
    <x v="35"/>
    <n v="19"/>
    <s v="19"/>
    <n v="18"/>
    <x v="0"/>
    <n v="1.1300000000000001"/>
    <n v="22.6"/>
    <s v="RAPIDO EL OTAVALEÑITO S.A."/>
  </r>
  <r>
    <n v="1002197022"/>
    <s v="UE01"/>
    <d v="2022-03-19T00:00:00"/>
    <d v="1899-12-30T11:08:00"/>
    <s v="012-024-00410179"/>
    <s v=""/>
    <s v=""/>
    <n v="0"/>
    <n v="0"/>
    <s v="ZPRC"/>
    <s v="2500107909"/>
    <s v="P000032218"/>
    <n v="8002810922"/>
    <n v="1002197022"/>
    <s v="15-00001115"/>
    <s v="ARMADURO"/>
    <n v="640"/>
    <s v="BOL"/>
    <s v="101724"/>
    <s v="BEDON TORRES FAUSTO RENE"/>
    <s v="800852"/>
    <s v="BODEGA GB"/>
    <s v="IBARRA"/>
    <s v="AV. MARIANO ACOSTA 23-70 Y JOSE CAN"/>
    <s v="OIIBAR"/>
    <s v="O-Imbabura-Ibarra"/>
    <n v="30"/>
    <x v="163"/>
    <x v="163"/>
    <s v="100017801"/>
    <s v="CUASES VICTOR"/>
    <s v="ZETT"/>
    <s v="18UE543"/>
    <s v="1"/>
    <s v="Con Pallet"/>
    <n v="0.05"/>
    <n v="32"/>
    <x v="0"/>
    <n v="50780"/>
    <n v="32060"/>
    <n v="18720"/>
    <n v="121.6"/>
    <m/>
    <x v="159"/>
    <n v="19"/>
    <s v="19"/>
    <n v="32"/>
    <x v="0"/>
    <n v="0.19"/>
    <n v="3.8"/>
    <s v="TRIMPESAS S.A."/>
  </r>
  <r>
    <n v="1002197063"/>
    <s v="UE01"/>
    <d v="2022-03-19T00:00:00"/>
    <d v="1899-12-30T11:11:00"/>
    <s v="012-024-00410180"/>
    <s v="9000802798"/>
    <s v="012-022-00314680"/>
    <n v="3082.66"/>
    <n v="3456.3"/>
    <s v="ZPVN"/>
    <s v="40561921"/>
    <s v="0000389551"/>
    <n v="8002810961"/>
    <n v="1002197063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6"/>
    <x v="6"/>
    <s v="10003542"/>
    <s v="CASTELLANO SANCHEZ CARLOS ANDRES"/>
    <s v="ZEMT"/>
    <s v="18UE616"/>
    <s v="1"/>
    <s v="Con Pallet"/>
    <n v="0.05"/>
    <n v="24"/>
    <x v="0"/>
    <n v="38830"/>
    <n v="24020"/>
    <n v="14810"/>
    <n v="624"/>
    <m/>
    <x v="6"/>
    <n v="19"/>
    <s v="19"/>
    <n v="24"/>
    <x v="0"/>
    <n v="1.3"/>
    <n v="26"/>
    <s v="WILLYTRUCK S.A."/>
  </r>
  <r>
    <n v="1002197061"/>
    <s v="UE01"/>
    <d v="2022-03-19T00:00:00"/>
    <d v="1899-12-30T11:15:00"/>
    <s v="012-024-00410181"/>
    <s v=""/>
    <s v=""/>
    <n v="0"/>
    <n v="0"/>
    <s v="ZPRC"/>
    <s v="2500107889"/>
    <s v="0000390029"/>
    <n v="8002810959"/>
    <n v="1002197061"/>
    <s v="15-00001115"/>
    <s v="ARMADURO"/>
    <n v="480"/>
    <s v="BOL"/>
    <s v="101613"/>
    <s v="COMERCIAL MICHELENA S.A."/>
    <s v="806418"/>
    <s v="CENTRO DE ACOPIO"/>
    <s v="QUITO"/>
    <s v="AV SIMON BOLIVAR Y CALLE QUITO"/>
    <s v="OPNAYO"/>
    <s v="O-Pichincha-Nayon"/>
    <n v="96.3"/>
    <x v="113"/>
    <x v="113"/>
    <s v="100015003"/>
    <s v="CASTRO MILTON"/>
    <s v="ZEMT"/>
    <s v="18UE745"/>
    <s v="4"/>
    <s v="Pallet Cortesia"/>
    <n v="0"/>
    <n v="0"/>
    <x v="0"/>
    <n v="38560"/>
    <n v="24040"/>
    <n v="14520"/>
    <n v="216"/>
    <m/>
    <x v="111"/>
    <n v="19"/>
    <s v="19"/>
    <n v="24"/>
    <x v="0"/>
    <n v="0.45"/>
    <n v="9"/>
    <s v="TRANSVOLCA S.A."/>
  </r>
  <r>
    <n v="1002197012"/>
    <s v="UE01"/>
    <d v="2022-03-19T00:00:00"/>
    <d v="1899-12-30T11:17:00"/>
    <s v="012-024-00410182"/>
    <s v="9000802801"/>
    <s v="012-022-00314681"/>
    <n v="3148.8"/>
    <n v="3530.46"/>
    <s v="ZPVN"/>
    <s v="40563820"/>
    <s v="0000390132"/>
    <n v="8002810910"/>
    <n v="1002197012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"/>
    <x v="6"/>
    <s v="10007345"/>
    <s v="LOPEZ CASTRO JAIME MARCELO"/>
    <s v="ZEMT"/>
    <s v="18UE622"/>
    <s v="1"/>
    <s v="Con Pallet"/>
    <n v="0.05"/>
    <n v="24"/>
    <x v="0"/>
    <n v="40020"/>
    <n v="24040"/>
    <n v="15980"/>
    <n v="763.2"/>
    <m/>
    <x v="6"/>
    <n v="19"/>
    <s v="19"/>
    <n v="24"/>
    <x v="0"/>
    <n v="1.59"/>
    <n v="31.8"/>
    <s v="TRANSPORTE PROPIO"/>
  </r>
  <r>
    <n v="1002197074"/>
    <s v="UE01"/>
    <d v="2022-03-19T00:00:00"/>
    <d v="1899-12-30T11:21:00"/>
    <s v="012-024-00410183"/>
    <s v=""/>
    <s v=""/>
    <n v="0"/>
    <n v="0"/>
    <s v="ZPRC"/>
    <s v="2500107618"/>
    <s v="P000031710"/>
    <n v="8002810971"/>
    <n v="1002197074"/>
    <s v="15-00000218"/>
    <s v="MAGNO HE"/>
    <n v="31.4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50940"/>
    <n v="31400"/>
    <n v="19540"/>
    <n v="797.87"/>
    <m/>
    <x v="28"/>
    <n v="19"/>
    <s v="19"/>
    <n v="31.4"/>
    <x v="0"/>
    <n v="25.409872611464969"/>
    <n v="25.409872611464969"/>
    <s v="TRANSALMEIDA"/>
  </r>
  <r>
    <n v="1002197102"/>
    <s v="UE01"/>
    <d v="2022-03-19T00:00:00"/>
    <d v="1899-12-30T11:24:00"/>
    <s v="012-024-00410184"/>
    <s v="9000802802"/>
    <s v="012-022-00314682"/>
    <n v="4415.3999999999996"/>
    <n v="4950.58"/>
    <s v="ZPVN"/>
    <s v="40563941"/>
    <s v="P000032210"/>
    <n v="8002811002"/>
    <n v="100219710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90"/>
    <n v="33060"/>
    <n v="18530"/>
    <n v="382.8"/>
    <m/>
    <x v="139"/>
    <n v="19"/>
    <s v="19"/>
    <n v="33"/>
    <x v="0"/>
    <n v="0.58000000000000007"/>
    <n v="11.6"/>
    <s v="TRANSPORTE PROPIO"/>
  </r>
  <r>
    <n v="1002197004"/>
    <s v="UE01"/>
    <d v="2022-03-19T00:00:00"/>
    <d v="1899-12-30T11:27:00"/>
    <s v="012-024-00410185"/>
    <s v="9000802805"/>
    <s v="012-022-00314684"/>
    <n v="1380.06"/>
    <n v="1547.34"/>
    <s v="ZPVN"/>
    <s v="40563949"/>
    <s v="P000032213"/>
    <n v="8002810902"/>
    <n v="1002197004"/>
    <s v="15-00001115"/>
    <s v="ARMADURO"/>
    <n v="200"/>
    <s v="BOL"/>
    <s v="101726"/>
    <s v="CONSTRUCCIONES CRANBEGAL"/>
    <s v="801198"/>
    <s v="SU FERRETERO No 2"/>
    <s v="IBARRA"/>
    <s v="IBARRA  AV TEODORO GOMEZ Y JACINTO"/>
    <s v="OIIBAR"/>
    <s v="O-Imbabura-Ibarra"/>
    <m/>
    <x v="164"/>
    <x v="164"/>
    <s v="100014902"/>
    <s v="GUALSAQUI ENRIQUE"/>
    <s v="ZEMT"/>
    <s v="18UE354"/>
    <s v="1"/>
    <s v="Con Pallet"/>
    <n v="0.05"/>
    <n v="10"/>
    <x v="0"/>
    <n v="17935"/>
    <n v="10025"/>
    <n v="7910"/>
    <n v="38"/>
    <m/>
    <x v="160"/>
    <n v="19"/>
    <s v="19"/>
    <n v="10"/>
    <x v="0"/>
    <n v="0.19"/>
    <n v="3.8"/>
    <s v="TRAPSA C.A."/>
  </r>
  <r>
    <n v="1002197004"/>
    <s v="UE01"/>
    <d v="2022-03-19T00:00:00"/>
    <d v="1899-12-30T11:27:00"/>
    <s v="012-024-00410186"/>
    <s v="9000802804"/>
    <s v="012-022-00314683"/>
    <n v="1912.68"/>
    <n v="2144.5100000000002"/>
    <s v="ZPVN"/>
    <s v="40563948"/>
    <s v="P000032212"/>
    <n v="8002810901"/>
    <n v="1002197004"/>
    <s v="15-00001123"/>
    <s v="SELVALEGRE"/>
    <n v="280"/>
    <s v="BOL"/>
    <s v="101726"/>
    <s v="CONSTRUCCIONES CRANBEGAL"/>
    <s v="801198"/>
    <s v="SU FERRETERO No 2"/>
    <s v="IBARRA"/>
    <s v="IBARRA  AV TEODORO GOMEZ Y JACINTO"/>
    <s v="OIIBAR"/>
    <s v="O-Imbabura-Ibarra"/>
    <n v="30"/>
    <x v="164"/>
    <x v="164"/>
    <s v="100014902"/>
    <s v="GUALSAQUI ENRIQUE"/>
    <s v="ZEMT"/>
    <s v="18UE354"/>
    <s v="1"/>
    <s v="Con Pallet"/>
    <n v="0.05"/>
    <n v="14"/>
    <x v="0"/>
    <n v="21945"/>
    <n v="14035"/>
    <n v="7910"/>
    <n v="53.2"/>
    <m/>
    <x v="160"/>
    <n v="19"/>
    <s v="19"/>
    <n v="14"/>
    <x v="0"/>
    <n v="0.19"/>
    <n v="3.8000000000000003"/>
    <s v="TRAPSA C.A."/>
  </r>
  <r>
    <n v="1002197089"/>
    <s v="UE01"/>
    <d v="2022-03-19T00:00:00"/>
    <d v="1899-12-30T11:34:00"/>
    <s v="012-024-00410187"/>
    <s v="9000802806"/>
    <s v="012-022-00314685"/>
    <n v="2453.83"/>
    <n v="2751.25"/>
    <s v="ZPVN"/>
    <s v="40563968"/>
    <s v="0000390316"/>
    <n v="8002810988"/>
    <n v="1002197089"/>
    <s v="15-00001115"/>
    <s v="ARMADURO"/>
    <n v="36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19"/>
    <x v="119"/>
    <s v="100014836"/>
    <s v="PERUGACHI PEDRO"/>
    <s v="ZEMU"/>
    <s v="18UE308"/>
    <s v="2"/>
    <s v="Sin Pallet"/>
    <n v="0"/>
    <n v="0"/>
    <x v="0"/>
    <n v="27060"/>
    <n v="18040"/>
    <n v="9020"/>
    <n v="100.8"/>
    <m/>
    <x v="117"/>
    <n v="19"/>
    <s v="19"/>
    <n v="18"/>
    <x v="0"/>
    <n v="0.27999999999999997"/>
    <n v="5.6"/>
    <s v="TRIMPESAS S.A."/>
  </r>
  <r>
    <n v="1002197066"/>
    <s v="UE01"/>
    <d v="2022-03-19T00:00:00"/>
    <d v="1899-12-30T11:40:00"/>
    <s v="012-024-00410188"/>
    <s v=""/>
    <s v=""/>
    <n v="0"/>
    <n v="0"/>
    <s v="ZPRC"/>
    <s v="2500107913"/>
    <s v="P000032225"/>
    <n v="8002810965"/>
    <n v="1002197066"/>
    <s v="15-00001115"/>
    <s v="ARMADURO"/>
    <n v="200"/>
    <s v="BOL"/>
    <s v="101633"/>
    <s v="CAMPAÑA MALDONADO MIGUEL ANGEL"/>
    <s v="810878"/>
    <s v="BODEGA ZUMBALICA"/>
    <s v="LATACUNGA"/>
    <s v="COLAISA"/>
    <s v="OXLATA"/>
    <s v="O-Cotopaxi-Latacunga"/>
    <m/>
    <x v="103"/>
    <x v="103"/>
    <s v="100019413"/>
    <s v="CASANOVA ROMEL"/>
    <s v="ZEMU"/>
    <s v="18UE843"/>
    <s v="2"/>
    <s v="Sin Pallet"/>
    <n v="0"/>
    <n v="0"/>
    <x v="0"/>
    <n v="14492.222"/>
    <n v="10022.222"/>
    <n v="4470"/>
    <n v="148"/>
    <m/>
    <x v="101"/>
    <n v="19"/>
    <s v="19"/>
    <n v="10"/>
    <x v="0"/>
    <n v="0.74"/>
    <n v="14.8"/>
    <s v="TRAPSA C.A."/>
  </r>
  <r>
    <n v="1002197066"/>
    <s v="UE01"/>
    <d v="2022-03-19T00:00:00"/>
    <d v="1899-12-30T11:40:00"/>
    <s v="012-024-00410189"/>
    <s v=""/>
    <s v=""/>
    <n v="0"/>
    <n v="0"/>
    <s v="ZPRC"/>
    <s v="2500107912"/>
    <s v="P000032224"/>
    <n v="8002810964"/>
    <n v="1002197066"/>
    <s v="15-00001123"/>
    <s v="SELVALEGRE"/>
    <n v="160"/>
    <s v="BOL"/>
    <s v="101633"/>
    <s v="CAMPAÑA MALDONADO MIGUEL ANGEL"/>
    <s v="810878"/>
    <s v="BODEGA ZUMBALICA"/>
    <s v="LATACUNGA"/>
    <s v="COLAISA"/>
    <s v="OXLATA"/>
    <s v="O-Cotopaxi-Latacunga"/>
    <n v="198"/>
    <x v="103"/>
    <x v="103"/>
    <s v="100019413"/>
    <s v="CASANOVA ROMEL"/>
    <s v="ZEMU"/>
    <s v="18UE843"/>
    <s v="2"/>
    <s v="Sin Pallet"/>
    <n v="0"/>
    <n v="0"/>
    <x v="0"/>
    <n v="12487.778"/>
    <n v="8017.7780000000002"/>
    <n v="4470"/>
    <n v="118.4"/>
    <m/>
    <x v="101"/>
    <n v="19"/>
    <s v="19"/>
    <n v="8"/>
    <x v="0"/>
    <n v="0.74"/>
    <n v="14.8"/>
    <s v="TRAPSA C.A."/>
  </r>
  <r>
    <n v="1002197126"/>
    <s v="UE01"/>
    <d v="2022-03-19T00:00:00"/>
    <d v="1899-12-30T11:42:00"/>
    <s v="012-024-00410190"/>
    <s v=""/>
    <s v=""/>
    <n v="0"/>
    <n v="0"/>
    <s v="ZPRC"/>
    <s v="2500107487"/>
    <s v="0000389479"/>
    <n v="8002811030"/>
    <n v="1002197126"/>
    <s v="15-00001118"/>
    <s v="TECHCEM"/>
    <n v="32.4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1820"/>
    <n v="32470"/>
    <n v="19350"/>
    <n v="0"/>
    <m/>
    <x v="1"/>
    <n v="19"/>
    <s v="19"/>
    <n v="32.47"/>
    <x v="0"/>
    <n v="0"/>
    <n v="0"/>
    <s v="TRANCONCEM CIA. LTDA."/>
  </r>
  <r>
    <n v="1002197123"/>
    <s v="UE01"/>
    <d v="2022-03-19T00:00:00"/>
    <d v="1899-12-30T11:46:00"/>
    <s v="012-024-00410191"/>
    <s v="9000802810"/>
    <s v="012-022-00314686"/>
    <n v="3196.13"/>
    <n v="3583.53"/>
    <s v="ZPVN"/>
    <s v="40563729"/>
    <s v="0000389983"/>
    <n v="8002811027"/>
    <n v="1002197123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8950"/>
    <n v="24060"/>
    <n v="14890"/>
    <n v="278.39999999999998"/>
    <m/>
    <x v="2"/>
    <n v="19"/>
    <s v="19"/>
    <n v="24"/>
    <x v="0"/>
    <n v="0.57999999999999996"/>
    <n v="11.6"/>
    <s v="TRANSPORTE PROPIO"/>
  </r>
  <r>
    <n v="1002197113"/>
    <s v="UE01"/>
    <d v="2022-03-19T00:00:00"/>
    <d v="1899-12-30T11:47:00"/>
    <s v="012-024-00410192"/>
    <s v="9000802811"/>
    <s v="012-022-00314687"/>
    <n v="2329.7199999999998"/>
    <n v="2612.1"/>
    <s v="ZPVN"/>
    <s v="40563965"/>
    <s v="P000032226"/>
    <n v="8002811014"/>
    <n v="1002197113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50"/>
    <n v="18010"/>
    <n v="9040"/>
    <n v="266.39999999999998"/>
    <m/>
    <x v="90"/>
    <n v="19"/>
    <s v="19"/>
    <n v="18"/>
    <x v="0"/>
    <n v="0.74"/>
    <n v="14.799999999999999"/>
    <s v="TRANSPORTE PROPIO"/>
  </r>
  <r>
    <n v="1002197117"/>
    <s v="UE01"/>
    <d v="2022-03-19T00:00:00"/>
    <d v="1899-12-30T11:50:00"/>
    <s v="012-024-00410193"/>
    <s v="9000802813"/>
    <s v="012-022-00314688"/>
    <n v="3345.6"/>
    <n v="3751.11"/>
    <s v="ZPVN"/>
    <s v="40563969"/>
    <s v="0000390317"/>
    <n v="8002811018"/>
    <n v="1002197117"/>
    <s v="15-00001115"/>
    <s v="ARMADURO"/>
    <n v="480"/>
    <s v="BOL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780"/>
    <n v="24060"/>
    <n v="12720"/>
    <n v="129.6"/>
    <m/>
    <x v="89"/>
    <n v="19"/>
    <s v="19"/>
    <n v="24"/>
    <x v="0"/>
    <n v="0.26999999999999996"/>
    <n v="5.3999999999999995"/>
    <s v="TRANSPORTE PROPIO"/>
  </r>
  <r>
    <n v="1002197086"/>
    <s v="UE01"/>
    <d v="2022-03-19T00:00:00"/>
    <d v="1899-12-30T11:54:00"/>
    <s v="012-024-00410194"/>
    <s v="9000802814"/>
    <s v="012-022-00314689"/>
    <n v="3660.49"/>
    <n v="4104.17"/>
    <s v="ZPVN"/>
    <s v="40563187"/>
    <s v="0000389329"/>
    <n v="8002810985"/>
    <n v="1002197086"/>
    <s v="15-00000218"/>
    <s v="MAGNO HE"/>
    <n v="31.48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40"/>
    <n v="31480"/>
    <n v="19760"/>
    <n v="0"/>
    <m/>
    <x v="3"/>
    <n v="19"/>
    <s v="19"/>
    <n v="31.48"/>
    <x v="0"/>
    <n v="0"/>
    <n v="0"/>
    <s v="HORMIANDES"/>
  </r>
  <r>
    <n v="1002197124"/>
    <s v="UE01"/>
    <d v="2022-03-19T00:00:00"/>
    <d v="1899-12-30T12:00:00"/>
    <s v="012-024-00410195"/>
    <s v=""/>
    <s v=""/>
    <n v="0"/>
    <n v="0"/>
    <s v="ZPRC"/>
    <s v="2500107914"/>
    <s v="P000032228"/>
    <n v="8002811028"/>
    <n v="1002197124"/>
    <s v="15-00001119"/>
    <s v="CAMPEON ANTIHUMEDAD"/>
    <n v="360"/>
    <s v="BOL"/>
    <s v="101663"/>
    <s v="ZURIDIST CIA. LTDA."/>
    <s v="807710"/>
    <s v="BLOQUERA MUNDO BLOQUE"/>
    <s v="MONTECRISTI"/>
    <s v="VÍA CINCUNVALACION, REDONDEL COLORA"/>
    <s v="OMMANT"/>
    <s v="O-Manabi-Manta"/>
    <n v="486"/>
    <x v="9"/>
    <x v="9"/>
    <s v="100014857"/>
    <s v="PASPUEZAN WILSON"/>
    <s v="ZEMU"/>
    <s v="18UE346"/>
    <s v="2"/>
    <s v="Sin Pallet"/>
    <n v="0"/>
    <n v="0"/>
    <x v="0"/>
    <n v="27080"/>
    <n v="18030"/>
    <n v="9050"/>
    <n v="406.8"/>
    <m/>
    <x v="9"/>
    <n v="19"/>
    <s v="19"/>
    <n v="18"/>
    <x v="0"/>
    <n v="1.1300000000000001"/>
    <n v="22.6"/>
    <s v="LIDENORTI S.A."/>
  </r>
  <r>
    <n v="1002197095"/>
    <s v="UE01"/>
    <d v="2022-03-19T00:00:00"/>
    <d v="1899-12-30T12:09:00"/>
    <s v="012-024-00410196"/>
    <s v="9000802750"/>
    <s v="013-020-00047735"/>
    <n v="4166.9399999999996"/>
    <n v="4672"/>
    <s v="ZPDF"/>
    <s v="70176468"/>
    <s v="0000390320"/>
    <n v="8002810993"/>
    <n v="1002197095"/>
    <s v="15-00001119"/>
    <s v="CAMPEON ANTIHUMEDAD"/>
    <n v="640"/>
    <s v="BOL"/>
    <s v="103778"/>
    <s v="ALEJANDRO CAMACHO VICTORIANO"/>
    <s v="805475"/>
    <s v="FERROLAGO"/>
    <s v="LAGO AGRIO"/>
    <s v="VIA A QUITO BARRIO EL PORTAL"/>
    <s v="OKLAGO"/>
    <s v="O-Sucumbios-Lagoagrio"/>
    <n v="469"/>
    <x v="18"/>
    <x v="18"/>
    <s v="100019606"/>
    <s v="MORALES SANTIAGO"/>
    <s v="ZETT"/>
    <s v="18UE668"/>
    <s v="1"/>
    <s v="Con Pallet"/>
    <n v="0.05"/>
    <n v="32"/>
    <x v="0"/>
    <n v="50930"/>
    <n v="32080"/>
    <n v="18850"/>
    <n v="889.6"/>
    <m/>
    <x v="18"/>
    <n v="19"/>
    <s v="19"/>
    <n v="32"/>
    <x v="0"/>
    <n v="1.3900000000000001"/>
    <n v="27.8"/>
    <s v="LA ARMENIA S.A."/>
  </r>
  <r>
    <n v="1002197180"/>
    <s v="UE01"/>
    <d v="2022-03-19T00:00:00"/>
    <d v="1899-12-30T12:19:00"/>
    <s v="012-024-00410197"/>
    <s v="9000802818"/>
    <s v="012-022-00314690"/>
    <n v="4358.18"/>
    <n v="4886.42"/>
    <s v="ZPVN"/>
    <s v="40563963"/>
    <s v="0000390311"/>
    <n v="8002811092"/>
    <n v="1002197180"/>
    <s v="15-00001115"/>
    <s v="ARMADURO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930"/>
    <n v="33080"/>
    <n v="17850"/>
    <n v="594"/>
    <m/>
    <x v="155"/>
    <n v="19"/>
    <s v="19"/>
    <n v="33"/>
    <x v="0"/>
    <n v="0.9"/>
    <n v="18"/>
    <s v="TRANSPORTE PROPIO"/>
  </r>
  <r>
    <n v="1002197140"/>
    <s v="UE01"/>
    <d v="2022-03-19T00:00:00"/>
    <d v="1899-12-30T12:25:00"/>
    <s v="012-024-00410198"/>
    <s v=""/>
    <s v=""/>
    <n v="0"/>
    <n v="0"/>
    <s v="ZPRC"/>
    <s v="2500107917"/>
    <s v="P000032232"/>
    <n v="8002811046"/>
    <n v="1002197140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41"/>
    <x v="41"/>
    <s v="100018027"/>
    <s v="CABRERA ALFREDO"/>
    <s v="ZEMT"/>
    <s v="18UE579"/>
    <s v="1"/>
    <s v="Con Pallet"/>
    <n v="0.05"/>
    <n v="24"/>
    <x v="0"/>
    <n v="39560"/>
    <n v="24060"/>
    <n v="15500"/>
    <n v="542.4"/>
    <m/>
    <x v="39"/>
    <n v="19"/>
    <s v="19"/>
    <n v="24"/>
    <x v="0"/>
    <n v="1.1299999999999999"/>
    <n v="22.599999999999998"/>
    <s v="LIDENORTI S.A."/>
  </r>
  <r>
    <n v="1002197139"/>
    <s v="UE01"/>
    <d v="2022-03-19T00:00:00"/>
    <d v="1899-12-30T12:32:00"/>
    <s v="012-024-00410199"/>
    <s v=""/>
    <s v=""/>
    <n v="0"/>
    <n v="0"/>
    <s v="ZPRC"/>
    <s v="2500107916"/>
    <s v="P000032231"/>
    <n v="8002811045"/>
    <n v="100219713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s v="18UE350"/>
    <s v="1"/>
    <s v="Con Pallet"/>
    <n v="0.05"/>
    <n v="24"/>
    <x v="0"/>
    <n v="39340"/>
    <n v="24050"/>
    <n v="15290"/>
    <n v="542.4"/>
    <m/>
    <x v="63"/>
    <n v="19"/>
    <s v="19"/>
    <n v="24"/>
    <x v="0"/>
    <n v="1.1299999999999999"/>
    <n v="22.599999999999998"/>
    <s v="TRANSSJQ S.A."/>
  </r>
  <r>
    <n v="1002197176"/>
    <s v="UE01"/>
    <d v="2022-03-19T00:00:00"/>
    <d v="1899-12-30T12:41:00"/>
    <s v="012-024-00410200"/>
    <s v="9000802824"/>
    <s v="012-022-00314691"/>
    <n v="2985.6"/>
    <n v="3347.47"/>
    <s v="ZPVN"/>
    <s v="40563975"/>
    <s v="P000032234"/>
    <n v="8002811087"/>
    <n v="1002197176"/>
    <s v="15-00001119"/>
    <s v="CAMPEON ANTIHUMEDAD"/>
    <n v="48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104"/>
    <x v="104"/>
    <s v="100021747"/>
    <s v="GARCES MILTON"/>
    <s v="ZEMT"/>
    <s v="18UE787"/>
    <s v="1"/>
    <s v="Con Pallet"/>
    <n v="0.05"/>
    <n v="24"/>
    <x v="0"/>
    <n v="37660"/>
    <n v="24100"/>
    <n v="13560"/>
    <n v="566.4"/>
    <m/>
    <x v="102"/>
    <n v="19"/>
    <s v="19"/>
    <n v="24"/>
    <x v="0"/>
    <n v="1.18"/>
    <n v="23.599999999999998"/>
    <s v="TRANSSJQ S.A."/>
  </r>
  <r>
    <n v="1002197185"/>
    <s v="UE01"/>
    <d v="2022-03-19T00:00:00"/>
    <d v="1899-12-30T12:46:00"/>
    <s v="012-024-00410201"/>
    <s v="9000802826"/>
    <s v="012-022-00314692"/>
    <n v="4032"/>
    <n v="4520.7"/>
    <s v="ZPVN"/>
    <s v="40563770"/>
    <s v="0000390071"/>
    <n v="8002811097"/>
    <n v="1002197185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60"/>
    <n v="32070"/>
    <n v="18790"/>
    <n v="966.4"/>
    <m/>
    <x v="142"/>
    <n v="19"/>
    <s v="19"/>
    <n v="32"/>
    <x v="0"/>
    <n v="1.51"/>
    <n v="30.2"/>
    <s v="TRANSPORTE PROPIO"/>
  </r>
  <r>
    <n v="1002197178"/>
    <s v="UE01"/>
    <d v="2022-03-19T00:00:00"/>
    <d v="1899-12-30T12:52:00"/>
    <s v="012-024-00410202"/>
    <s v=""/>
    <s v=""/>
    <n v="0"/>
    <n v="0"/>
    <s v="ZPRC"/>
    <s v="2500107918"/>
    <s v="P000032233"/>
    <n v="8002811089"/>
    <n v="1002197178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82"/>
    <x v="82"/>
    <s v="100018690"/>
    <s v="MORALES PATRICIO V."/>
    <s v="ZEMT"/>
    <s v="18UE678"/>
    <s v="1"/>
    <s v="Con Pallet"/>
    <n v="0.05"/>
    <n v="24"/>
    <x v="0"/>
    <n v="39920"/>
    <n v="24030"/>
    <n v="15890"/>
    <n v="129.6"/>
    <m/>
    <x v="80"/>
    <n v="19"/>
    <s v="19"/>
    <n v="24"/>
    <x v="0"/>
    <n v="0.26999999999999996"/>
    <n v="5.3999999999999995"/>
    <s v="LA ARMENIA S.A."/>
  </r>
  <r>
    <n v="1002197199"/>
    <s v="UE01"/>
    <d v="2022-03-19T00:00:00"/>
    <d v="1899-12-30T12:56:00"/>
    <s v="012-024-00410203"/>
    <s v="9000802828"/>
    <s v="012-022-00314693"/>
    <n v="2386.8000000000002"/>
    <n v="2676.1"/>
    <s v="ZPVN"/>
    <s v="40563979"/>
    <s v="P000032236"/>
    <n v="8002811115"/>
    <n v="1002197199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22"/>
    <x v="22"/>
    <s v="100016661"/>
    <s v="BENALCAZAR MILTON"/>
    <s v="ZEMU"/>
    <s v="18UE389"/>
    <s v="2"/>
    <s v="Sin Pallet"/>
    <n v="0"/>
    <n v="0"/>
    <x v="0"/>
    <n v="27120"/>
    <n v="18020"/>
    <n v="9100"/>
    <n v="262.8"/>
    <m/>
    <x v="22"/>
    <n v="19"/>
    <s v="19"/>
    <n v="18"/>
    <x v="0"/>
    <n v="0.73"/>
    <n v="14.600000000000001"/>
    <s v="TRANINTAGSA S.A."/>
  </r>
  <r>
    <n v="1002197189"/>
    <s v="UE01"/>
    <d v="2022-03-19T00:00:00"/>
    <d v="1899-12-30T13:01:00"/>
    <s v="012-024-00410204"/>
    <s v=""/>
    <s v=""/>
    <n v="0"/>
    <n v="0"/>
    <s v="ZPRC"/>
    <s v="2500107915"/>
    <s v="P000032229"/>
    <n v="8002811101"/>
    <n v="1002197189"/>
    <s v="15-00001119"/>
    <s v="CAMPEON ANTIHUMEDAD"/>
    <n v="360"/>
    <s v="BOL"/>
    <s v="101663"/>
    <s v="ZURIDIST CIA. LTDA."/>
    <s v="807710"/>
    <s v="BLOQUERA MUNDO BLOQUE"/>
    <s v="MONTECRISTI"/>
    <s v="VÍA CINCUNVALACION, REDONDEL COLORA"/>
    <s v="OMMANT"/>
    <s v="O-Manabi-Manta"/>
    <n v="486"/>
    <x v="45"/>
    <x v="45"/>
    <s v="10000932"/>
    <s v="CACOANGO RODRIGO"/>
    <s v="ZEMU"/>
    <s v="18UE704"/>
    <s v="2"/>
    <s v="Sin Pallet"/>
    <n v="0"/>
    <n v="0"/>
    <x v="0"/>
    <n v="27150"/>
    <n v="18050"/>
    <n v="9100"/>
    <n v="406.8"/>
    <m/>
    <x v="43"/>
    <n v="19"/>
    <s v="19"/>
    <n v="18"/>
    <x v="0"/>
    <n v="1.1300000000000001"/>
    <n v="22.6"/>
    <s v="TRAPSA C.A."/>
  </r>
  <r>
    <n v="1002197188"/>
    <s v="UE01"/>
    <d v="2022-03-19T00:00:00"/>
    <d v="1899-12-30T13:07:00"/>
    <s v="012-024-00410205"/>
    <s v="9000802836"/>
    <s v="012-022-00314694"/>
    <n v="4032"/>
    <n v="4520.7"/>
    <s v="ZPVN"/>
    <s v="40563770"/>
    <s v="0000390072"/>
    <n v="8002811100"/>
    <n v="100219718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50"/>
    <n v="32080"/>
    <n v="17470"/>
    <n v="966.4"/>
    <m/>
    <x v="142"/>
    <n v="19"/>
    <s v="19"/>
    <n v="32"/>
    <x v="0"/>
    <n v="1.51"/>
    <n v="30.2"/>
    <s v="TRANSPORTE PROPIO"/>
  </r>
  <r>
    <n v="1002197669"/>
    <s v="UE01"/>
    <d v="2022-03-20T00:00:00"/>
    <d v="1899-12-30T20:48:00"/>
    <s v="012-024-00410206"/>
    <s v="9000802990"/>
    <s v="012-022-00314695"/>
    <n v="4415.3999999999996"/>
    <n v="4950.58"/>
    <s v="ZPVN"/>
    <s v="40564001"/>
    <s v="P000032249"/>
    <n v="8002811634"/>
    <n v="100219766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00"/>
    <n v="33090"/>
    <n v="18310"/>
    <n v="382.8"/>
    <m/>
    <x v="139"/>
    <n v="20"/>
    <s v="20"/>
    <n v="33"/>
    <x v="0"/>
    <n v="0.58000000000000007"/>
    <n v="11.6"/>
    <s v="TRANSPORTE PROPIO"/>
  </r>
  <r>
    <n v="1002197674"/>
    <s v="UE01"/>
    <d v="2022-03-20T00:00:00"/>
    <d v="1899-12-30T20:53:00"/>
    <s v="012-024-00410207"/>
    <s v="9000802991"/>
    <s v="012-022-00314696"/>
    <n v="3735.89"/>
    <n v="4188.71"/>
    <s v="ZPVN"/>
    <s v="40560972"/>
    <s v="0000390145"/>
    <n v="8002811641"/>
    <n v="1002197674"/>
    <s v="15-00001121"/>
    <s v="GLADIADOR"/>
    <n v="30.26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79"/>
    <x v="79"/>
    <s v="100015008"/>
    <s v="CHACHALO KLEVER"/>
    <s v="ZECI"/>
    <s v="18UE005"/>
    <s v="2"/>
    <s v="Sin Pallet"/>
    <n v="0"/>
    <n v="0"/>
    <x v="0"/>
    <n v="49580"/>
    <n v="30260"/>
    <n v="19320"/>
    <n v="182.47"/>
    <m/>
    <x v="77"/>
    <n v="20"/>
    <s v="20"/>
    <n v="30.26"/>
    <x v="0"/>
    <n v="6.0300727032385986"/>
    <n v="6.0300727032385986"/>
    <s v="ALQUINGA &amp; ALQUINGA"/>
  </r>
  <r>
    <n v="1002197667"/>
    <s v="UE01"/>
    <d v="2022-03-20T00:00:00"/>
    <d v="1899-12-30T20:55:00"/>
    <s v="012-024-00410208"/>
    <s v=""/>
    <s v=""/>
    <n v="0"/>
    <n v="0"/>
    <s v="ZPRC"/>
    <s v="2500107342"/>
    <s v="0000390270"/>
    <n v="8002811632"/>
    <n v="1002197667"/>
    <s v="15-00000218"/>
    <s v="MAGNO HE"/>
    <n v="31.86"/>
    <s v="T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310"/>
    <n v="31860"/>
    <n v="19450"/>
    <n v="652.49"/>
    <m/>
    <x v="78"/>
    <n v="20"/>
    <s v="20"/>
    <n v="31.86"/>
    <x v="0"/>
    <n v="20.479912115505336"/>
    <n v="20.479912115505336"/>
    <s v="CASTRO HERMANOS S.A."/>
  </r>
  <r>
    <n v="1002197666"/>
    <s v="UE01"/>
    <d v="2022-03-20T00:00:00"/>
    <d v="1899-12-30T21:10:00"/>
    <s v="012-024-00410209"/>
    <s v=""/>
    <s v=""/>
    <n v="0"/>
    <n v="0"/>
    <s v="ZPRC"/>
    <s v="2500107342"/>
    <s v="0000390269"/>
    <n v="8002811631"/>
    <n v="1002197666"/>
    <s v="15-00000218"/>
    <s v="MAGNO HE"/>
    <n v="30.77"/>
    <s v="T"/>
    <s v="101580"/>
    <s v="ECOHORMIGONES CIA. LTDA."/>
    <s v="801461"/>
    <s v="PLANTA DE HORMIGON"/>
    <s v="AMBATO"/>
    <s v="C.ALASKA Y VIA A RIOBAMBA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150"/>
    <n v="30770"/>
    <n v="19380"/>
    <n v="444.93"/>
    <m/>
    <x v="73"/>
    <n v="20"/>
    <s v="20"/>
    <n v="30.77"/>
    <x v="0"/>
    <n v="14.459863503412414"/>
    <n v="14.459863503412414"/>
    <s v="J.V. TRANSPREMIUN CIA.LTDA"/>
  </r>
  <r>
    <n v="1002197672"/>
    <s v="UE01"/>
    <d v="2022-03-20T00:00:00"/>
    <d v="1899-12-30T21:25:00"/>
    <s v="012-024-00410210"/>
    <s v=""/>
    <s v=""/>
    <n v="0"/>
    <n v="0"/>
    <s v="ZPRC"/>
    <s v="2500107894"/>
    <s v="0000390160"/>
    <n v="8002811638"/>
    <n v="1002197672"/>
    <s v="15-00001116"/>
    <s v="ARMADURO GRANEL"/>
    <n v="31.42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30"/>
    <x v="30"/>
    <s v="100016824"/>
    <s v="YANEZ JOSE"/>
    <s v="ZECI"/>
    <s v="18UE970"/>
    <s v="2"/>
    <s v="Sin Pallet"/>
    <n v="0"/>
    <n v="0"/>
    <x v="0"/>
    <n v="49810"/>
    <n v="31420"/>
    <n v="18390"/>
    <n v="289.06"/>
    <m/>
    <x v="28"/>
    <n v="20"/>
    <s v="20"/>
    <n v="31.42"/>
    <x v="0"/>
    <n v="9.1998726925525141"/>
    <n v="9.1998726925525141"/>
    <s v="TRANSALMEIDA CIA."/>
  </r>
  <r>
    <n v="1002197668"/>
    <s v="UE01"/>
    <d v="2022-03-20T00:00:00"/>
    <d v="1899-12-30T21:27:00"/>
    <s v="012-024-00410211"/>
    <s v="9000802993"/>
    <s v="012-022-00314697"/>
    <n v="4193.1400000000003"/>
    <n v="4701.38"/>
    <s v="ZPVN"/>
    <s v="40564020"/>
    <s v="P000032261"/>
    <n v="8002811633"/>
    <n v="1002197668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50820"/>
    <n v="33080"/>
    <n v="17740"/>
    <n v="514.79999999999995"/>
    <m/>
    <x v="10"/>
    <n v="20"/>
    <s v="20"/>
    <n v="33"/>
    <x v="0"/>
    <n v="0.77999999999999992"/>
    <n v="15.599999999999998"/>
    <s v="TRANSPORTE PROPIO"/>
  </r>
  <r>
    <n v="1002197676"/>
    <s v="UE01"/>
    <d v="2022-03-20T00:00:00"/>
    <d v="1899-12-30T21:43:00"/>
    <s v="012-024-00410212"/>
    <s v=""/>
    <s v=""/>
    <n v="0"/>
    <n v="0"/>
    <s v="ZPRC"/>
    <s v="2500107487"/>
    <s v="0000389481"/>
    <n v="8002811643"/>
    <n v="1002197676"/>
    <s v="15-00001118"/>
    <s v="TECHCEM"/>
    <n v="29.8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8660"/>
    <n v="29890"/>
    <n v="18770"/>
    <n v="0"/>
    <m/>
    <x v="1"/>
    <n v="20"/>
    <s v="20"/>
    <n v="29.89"/>
    <x v="0"/>
    <n v="0"/>
    <n v="0"/>
    <s v="TRANSCONCEM CIA. LTDA."/>
  </r>
  <r>
    <n v="1002197670"/>
    <s v="UE01"/>
    <d v="2022-03-20T00:00:00"/>
    <d v="1899-12-30T21:45:00"/>
    <s v="012-024-00410213"/>
    <s v="9000802994"/>
    <s v="012-022-00314698"/>
    <n v="4251.6499999999996"/>
    <n v="4766.9799999999996"/>
    <s v="ZPVN"/>
    <s v="40563174"/>
    <s v="0000389292"/>
    <n v="8002811635"/>
    <n v="1002197670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50"/>
    <n v="33060"/>
    <n v="17790"/>
    <n v="488.4"/>
    <m/>
    <x v="67"/>
    <n v="20"/>
    <s v="20"/>
    <n v="33"/>
    <x v="0"/>
    <n v="0.74"/>
    <n v="14.799999999999999"/>
    <s v="TRANSPORTE PROPIO"/>
  </r>
  <r>
    <n v="1002197671"/>
    <s v="UE01"/>
    <d v="2022-03-20T00:00:00"/>
    <d v="1899-12-30T21:51:00"/>
    <s v="012-024-00410214"/>
    <s v="9000780540"/>
    <s v="013-020-00046331"/>
    <n v="527.16999999999996"/>
    <n v="591.07000000000005"/>
    <s v="ZPDF"/>
    <s v="70171097"/>
    <s v="0000390331"/>
    <n v="8002811636"/>
    <n v="1002197671"/>
    <s v="15-00001115"/>
    <s v="ARMADURO"/>
    <n v="8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3386.25"/>
    <n v="4006.25"/>
    <n v="9380"/>
    <n v="40.799999999999997"/>
    <m/>
    <x v="161"/>
    <n v="20"/>
    <s v="20"/>
    <n v="4"/>
    <x v="0"/>
    <n v="0.51"/>
    <n v="10.199999999999999"/>
    <s v="TRANSPORTE PROPIO"/>
  </r>
  <r>
    <n v="1002197671"/>
    <s v="UE01"/>
    <d v="2022-03-20T00:00:00"/>
    <d v="1899-12-30T21:51:00"/>
    <s v="012-024-00410215"/>
    <s v="9000802996"/>
    <s v="012-022-00314699"/>
    <n v="3841.6"/>
    <n v="4307.22"/>
    <s v="ZPVN"/>
    <s v="40563976"/>
    <s v="0000390332"/>
    <n v="8002811637"/>
    <n v="1002197671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7423.75"/>
    <n v="28043.75"/>
    <n v="9380"/>
    <n v="285.60000000000002"/>
    <m/>
    <x v="161"/>
    <n v="20"/>
    <s v="20"/>
    <n v="28"/>
    <x v="0"/>
    <n v="0.51"/>
    <n v="10.200000000000001"/>
    <s v="TRANSPORTE PROPIO"/>
  </r>
  <r>
    <n v="1002197679"/>
    <s v="UE01"/>
    <d v="2022-03-20T00:00:00"/>
    <d v="1899-12-30T22:00:00"/>
    <s v="012-024-00410216"/>
    <s v="9000802997"/>
    <s v="012-022-00314700"/>
    <n v="3919.2"/>
    <n v="4394.2299999999996"/>
    <s v="ZPVN"/>
    <s v="40563320"/>
    <s v="0000390041"/>
    <n v="8002811646"/>
    <n v="1002197679"/>
    <s v="15-00000218"/>
    <s v="MAGNO HE"/>
    <n v="32.65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2140"/>
    <n v="32660"/>
    <n v="19480"/>
    <n v="367.1"/>
    <m/>
    <x v="1"/>
    <n v="20"/>
    <s v="20"/>
    <n v="32.659999999999997"/>
    <x v="0"/>
    <n v="11.240048989589715"/>
    <n v="11.240048989589715"/>
    <s v="TRANSCONCEM CIA.LTDA."/>
  </r>
  <r>
    <n v="1002197682"/>
    <s v="UE01"/>
    <d v="2022-03-20T00:00:00"/>
    <d v="1899-12-30T22:07:00"/>
    <s v="012-024-00410217"/>
    <s v="9000802874"/>
    <s v="013-020-00047737"/>
    <n v="2414.83"/>
    <n v="2707.52"/>
    <s v="ZPDF"/>
    <s v="70176521"/>
    <s v="P000032245"/>
    <n v="8002811647"/>
    <n v="1002197682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370"/>
    <n v="18030"/>
    <n v="9340"/>
    <n v="543.6"/>
    <m/>
    <x v="162"/>
    <n v="20"/>
    <s v="20"/>
    <n v="18"/>
    <x v="0"/>
    <n v="1.51"/>
    <n v="30.200000000000003"/>
    <s v="TRANSPORTE PROPIO"/>
  </r>
  <r>
    <n v="1002197678"/>
    <s v="UE01"/>
    <d v="2022-03-20T00:00:00"/>
    <d v="1899-12-30T22:12:00"/>
    <s v="012-024-00410218"/>
    <s v="9000803001"/>
    <s v="012-022-00314701"/>
    <n v="3938.13"/>
    <n v="4415.46"/>
    <s v="ZPVN"/>
    <s v="40564019"/>
    <s v="P000032260"/>
    <n v="8002811645"/>
    <n v="1002197678"/>
    <s v="15-00001116"/>
    <s v="ARMADURO GRANEL"/>
    <n v="31.2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160"/>
    <n v="31260"/>
    <n v="17900"/>
    <n v="509.54"/>
    <m/>
    <x v="106"/>
    <n v="20"/>
    <s v="20"/>
    <n v="31.26"/>
    <x v="0"/>
    <n v="16.300063979526552"/>
    <n v="16.300063979526552"/>
    <s v="TRANSPORTE PROPIO"/>
  </r>
  <r>
    <n v="1002197687"/>
    <s v="UE01"/>
    <d v="2022-03-20T00:00:00"/>
    <d v="1899-12-30T22:19:00"/>
    <s v="012-024-00410219"/>
    <s v="9000803003"/>
    <s v="012-022-00314703"/>
    <n v="3793.2"/>
    <n v="4252.96"/>
    <s v="ZPVN"/>
    <s v="40563951"/>
    <s v="P000032214"/>
    <n v="8002811653"/>
    <n v="1002197687"/>
    <s v="15-00001115"/>
    <s v="ARMADURO"/>
    <n v="58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7969.091"/>
    <n v="29079.091"/>
    <n v="8890"/>
    <n v="429.2"/>
    <m/>
    <x v="27"/>
    <n v="20"/>
    <s v="20"/>
    <n v="29"/>
    <x v="0"/>
    <n v="0.74"/>
    <n v="14.799999999999999"/>
    <s v="TRANSPORTE PROPIO"/>
  </r>
  <r>
    <n v="1002197687"/>
    <s v="UE01"/>
    <d v="2022-03-20T00:00:00"/>
    <d v="1899-12-30T22:19:00"/>
    <s v="012-024-00410220"/>
    <s v="9000803002"/>
    <s v="012-022-00314702"/>
    <n v="520"/>
    <n v="583.03"/>
    <s v="ZPVN"/>
    <s v="40563952"/>
    <s v="P000032215"/>
    <n v="8002811654"/>
    <n v="1002197687"/>
    <s v="15-00001123"/>
    <s v="SELVALEGRE"/>
    <n v="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2900.909"/>
    <n v="4010.9090000000001"/>
    <n v="8890"/>
    <n v="59.2"/>
    <m/>
    <x v="27"/>
    <n v="20"/>
    <s v="20"/>
    <n v="4"/>
    <x v="0"/>
    <n v="0.74"/>
    <n v="14.8"/>
    <s v="TRANSPORTE PROPIO"/>
  </r>
  <r>
    <n v="1002197673"/>
    <s v="UE01"/>
    <d v="2022-03-20T00:00:00"/>
    <d v="1899-12-30T22:41:00"/>
    <s v="012-024-00410221"/>
    <s v=""/>
    <s v=""/>
    <n v="0"/>
    <n v="0"/>
    <s v="ZPRC"/>
    <s v="2500107881"/>
    <s v="0000389950"/>
    <n v="8002811640"/>
    <n v="1002197673"/>
    <s v="15-00001116"/>
    <s v="ARMADURO GRANEL"/>
    <n v="31.59"/>
    <s v="T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s v="18UE001"/>
    <s v="2"/>
    <s v="Sin Pallet"/>
    <n v="0"/>
    <n v="0"/>
    <x v="0"/>
    <n v="51550"/>
    <n v="31590"/>
    <n v="19960"/>
    <n v="364.23"/>
    <m/>
    <x v="18"/>
    <n v="20"/>
    <s v="20"/>
    <n v="31.59"/>
    <x v="0"/>
    <n v="11.52991452991453"/>
    <n v="11.52991452991453"/>
    <s v="LA ARMENIA S.A."/>
  </r>
  <r>
    <n v="1002197691"/>
    <s v="UE01"/>
    <d v="2022-03-20T00:00:00"/>
    <d v="1899-12-30T22:55:00"/>
    <s v="012-024-00410222"/>
    <s v="9000803006"/>
    <s v="012-022-00314704"/>
    <n v="4290"/>
    <n v="4809.9799999999996"/>
    <s v="ZPVN"/>
    <s v="40563701"/>
    <s v="P000032142"/>
    <n v="8002811658"/>
    <n v="100219769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00"/>
    <n v="33060"/>
    <n v="17840"/>
    <n v="594"/>
    <m/>
    <x v="138"/>
    <n v="20"/>
    <s v="20"/>
    <n v="33"/>
    <x v="0"/>
    <n v="0.9"/>
    <n v="18"/>
    <s v="TRANSPORTE PROPIO"/>
  </r>
  <r>
    <n v="1002197677"/>
    <s v="UE01"/>
    <d v="2022-03-20T00:00:00"/>
    <d v="1899-12-30T23:07:00"/>
    <s v="012-024-00410223"/>
    <s v=""/>
    <s v=""/>
    <n v="0"/>
    <n v="0"/>
    <s v="ZPRC"/>
    <s v="2500107897"/>
    <s v="0000390176"/>
    <n v="8002811644"/>
    <n v="1002197677"/>
    <s v="15-00001121"/>
    <s v="GLADIADOR"/>
    <n v="32.17"/>
    <s v="T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3377"/>
    <s v="NARVAEZ IPIALES BRAYAN JAVIER"/>
    <s v="ZECI"/>
    <s v="18QBA0811"/>
    <s v="2"/>
    <s v="Sin Pallet"/>
    <n v="0"/>
    <n v="0"/>
    <x v="0"/>
    <n v="50680"/>
    <n v="32170"/>
    <n v="18510"/>
    <n v="968.32"/>
    <m/>
    <x v="1"/>
    <n v="20"/>
    <s v="20"/>
    <n v="32.17"/>
    <x v="0"/>
    <n v="30.100093254585016"/>
    <n v="30.100093254585016"/>
    <s v="TRANSCONCEM CIA. LTDA."/>
  </r>
  <r>
    <n v="1002197688"/>
    <s v="UE01"/>
    <d v="2022-03-20T00:00:00"/>
    <d v="1899-12-30T23:12:00"/>
    <s v="012-024-00410224"/>
    <s v="9000803007"/>
    <s v="012-022-00314705"/>
    <n v="3910.8"/>
    <n v="4384.82"/>
    <s v="ZPVN"/>
    <s v="40563320"/>
    <s v="0000390042"/>
    <n v="8002811655"/>
    <n v="1002197688"/>
    <s v="15-00000218"/>
    <s v="MAGNO HE"/>
    <n v="32.59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51180"/>
    <n v="32590"/>
    <n v="18590"/>
    <n v="366.31"/>
    <m/>
    <x v="1"/>
    <n v="20"/>
    <s v="20"/>
    <n v="32.590000000000003"/>
    <x v="0"/>
    <n v="11.239950905185639"/>
    <n v="11.239950905185639"/>
    <s v="TRANSCONCEM CIA. LTDA."/>
  </r>
  <r>
    <n v="1002197698"/>
    <s v="UE01"/>
    <d v="2022-03-20T00:00:00"/>
    <d v="1899-12-30T23:20:00"/>
    <s v="012-024-00410225"/>
    <s v="9000803008"/>
    <s v="012-022-00314706"/>
    <n v="2458.8000000000002"/>
    <n v="2756.83"/>
    <s v="ZPVN"/>
    <s v="40564004"/>
    <s v="P000032252"/>
    <n v="8002811672"/>
    <n v="1002197698"/>
    <s v="15-00001124"/>
    <s v="SELVALEGRE ANTIHUMEDAD"/>
    <n v="360"/>
    <s v="BOL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s v="18UE959"/>
    <s v="2"/>
    <s v="Sin Pallet"/>
    <n v="0"/>
    <n v="0"/>
    <x v="0"/>
    <n v="27900"/>
    <n v="18000"/>
    <n v="9900"/>
    <n v="489.6"/>
    <m/>
    <x v="163"/>
    <n v="20"/>
    <s v="20"/>
    <n v="18"/>
    <x v="0"/>
    <n v="1.36"/>
    <n v="27.200000000000003"/>
    <s v="TRANSPORTE PROPIO"/>
  </r>
  <r>
    <n v="1002197696"/>
    <s v="UE01"/>
    <d v="2022-03-20T00:00:00"/>
    <d v="1899-12-30T23:35:00"/>
    <s v="012-024-00410226"/>
    <s v="9000803009"/>
    <s v="012-022-00314707"/>
    <n v="3692.47"/>
    <n v="4140.0200000000004"/>
    <s v="ZPVN"/>
    <s v="40562656"/>
    <s v="0000388574"/>
    <n v="8002811668"/>
    <n v="1002197696"/>
    <s v="15-00001116"/>
    <s v="ARMADURO GRANEL"/>
    <n v="29.31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710"/>
    <n v="29310"/>
    <n v="17400"/>
    <n v="477.75"/>
    <m/>
    <x v="27"/>
    <n v="20"/>
    <s v="20"/>
    <n v="29.31"/>
    <x v="0"/>
    <n v="16.299897645854657"/>
    <n v="16.299897645854657"/>
    <s v="TRANSPORTE PROPIO"/>
  </r>
  <r>
    <n v="1002197702"/>
    <s v="UE01"/>
    <d v="2022-03-20T00:00:00"/>
    <d v="1899-12-30T23:55:00"/>
    <s v="012-024-00410227"/>
    <s v="9000803011"/>
    <s v="012-022-00314709"/>
    <n v="2354.4"/>
    <n v="2639.77"/>
    <s v="ZPVN"/>
    <s v="40563953"/>
    <s v="0000390277"/>
    <n v="8002811680"/>
    <n v="1002197702"/>
    <s v="15-00001115"/>
    <s v="ARMADURO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7002.726999999999"/>
    <n v="18032.726999999999"/>
    <n v="8970"/>
    <n v="324"/>
    <m/>
    <x v="138"/>
    <n v="20"/>
    <s v="20"/>
    <n v="18"/>
    <x v="0"/>
    <n v="0.9"/>
    <n v="18"/>
    <s v="TRANSPORTE PROPIO"/>
  </r>
  <r>
    <n v="1002197702"/>
    <s v="UE01"/>
    <d v="2022-03-20T00:00:00"/>
    <d v="1899-12-30T23:55:00"/>
    <s v="012-024-00410228"/>
    <s v="9000803010"/>
    <s v="012-022-00314708"/>
    <n v="1950"/>
    <n v="2186.35"/>
    <s v="ZPVN"/>
    <s v="40563953"/>
    <s v="0000390278"/>
    <n v="8002811681"/>
    <n v="1002197702"/>
    <s v="15-00001123"/>
    <s v="SELVALEGRE"/>
    <n v="3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3997.273000000001"/>
    <n v="15027.272999999999"/>
    <n v="8970"/>
    <n v="270"/>
    <m/>
    <x v="138"/>
    <n v="20"/>
    <s v="20"/>
    <n v="15"/>
    <x v="0"/>
    <n v="0.9"/>
    <n v="18"/>
    <s v="TRANSPORTE PROPIO"/>
  </r>
  <r>
    <n v="1002197704"/>
    <s v="UE01"/>
    <d v="2022-03-21T00:00:00"/>
    <d v="1899-12-30T01:52:00"/>
    <s v="012-024-00410229"/>
    <s v="9000803012"/>
    <s v="012-022-00314710"/>
    <n v="3828"/>
    <n v="4291.9799999999996"/>
    <s v="ZPVN"/>
    <s v="40563320"/>
    <s v="0000390043"/>
    <n v="8002811685"/>
    <n v="1002197704"/>
    <s v="15-00000218"/>
    <s v="MAGNO HE"/>
    <n v="31.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s v="18ICN0570"/>
    <s v="2"/>
    <s v="Sin Pallet"/>
    <n v="0"/>
    <n v="0"/>
    <x v="0"/>
    <n v="49870"/>
    <n v="31900"/>
    <n v="17970"/>
    <n v="358.56"/>
    <m/>
    <x v="1"/>
    <n v="21"/>
    <s v="21"/>
    <n v="31.9"/>
    <x v="0"/>
    <n v="11.24012539184953"/>
    <n v="11.24012539184953"/>
    <s v="TRANSCONCEM CIA. LTDA."/>
  </r>
  <r>
    <n v="1002197707"/>
    <s v="UE01"/>
    <d v="2022-03-21T00:00:00"/>
    <d v="1899-12-30T05:07:00"/>
    <s v="012-024-00410230"/>
    <s v="9000803013"/>
    <s v="012-022-00314711"/>
    <n v="2509.1999999999998"/>
    <n v="2813.33"/>
    <s v="ZPVN"/>
    <s v="40563971"/>
    <s v="P000032230"/>
    <n v="8002811702"/>
    <n v="1002197707"/>
    <s v="15-00001123"/>
    <s v="SELVALEGRE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27240"/>
    <n v="18030"/>
    <n v="9210"/>
    <n v="32.4"/>
    <m/>
    <x v="64"/>
    <n v="21"/>
    <s v="21"/>
    <n v="18"/>
    <x v="0"/>
    <n v="0.09"/>
    <n v="1.7999999999999998"/>
    <s v="TRANSVOLCA S.A."/>
  </r>
  <r>
    <n v="1002197709"/>
    <s v="UE01"/>
    <d v="2022-03-21T00:00:00"/>
    <d v="1899-12-30T05:12:00"/>
    <s v="012-024-00410231"/>
    <s v="9000803014"/>
    <s v="012-022-00314712"/>
    <n v="4316.3999999999996"/>
    <n v="4839.58"/>
    <s v="ZPVN"/>
    <s v="40564026"/>
    <s v="P000032263"/>
    <n v="8002811704"/>
    <n v="1002197709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1000"/>
    <n v="33020"/>
    <n v="17980"/>
    <n v="488.4"/>
    <m/>
    <x v="106"/>
    <n v="21"/>
    <s v="21"/>
    <n v="33"/>
    <x v="0"/>
    <n v="0.74"/>
    <n v="14.799999999999999"/>
    <s v="TRANSPORTE PROPIO"/>
  </r>
  <r>
    <n v="1002197708"/>
    <s v="UE01"/>
    <d v="2022-03-21T00:00:00"/>
    <d v="1899-12-30T05:16:00"/>
    <s v="012-024-00410232"/>
    <s v="9000803015"/>
    <s v="012-022-00314713"/>
    <n v="2287.17"/>
    <n v="2564.39"/>
    <s v="ZPVN"/>
    <s v="40564011"/>
    <s v="P000032258"/>
    <n v="8002811703"/>
    <n v="1002197708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27180"/>
    <n v="18060"/>
    <n v="9120"/>
    <n v="266.39999999999998"/>
    <m/>
    <x v="9"/>
    <n v="21"/>
    <s v="21"/>
    <n v="18"/>
    <x v="0"/>
    <n v="0.74"/>
    <n v="14.799999999999999"/>
    <s v="SANJOPAS S.A."/>
  </r>
  <r>
    <n v="1002197710"/>
    <s v="UE01"/>
    <d v="2022-03-21T00:00:00"/>
    <d v="1899-12-30T05:20:00"/>
    <s v="012-024-00410233"/>
    <s v="9000803017"/>
    <s v="012-022-00314715"/>
    <n v="549.24"/>
    <n v="615.80999999999995"/>
    <s v="ZPVN"/>
    <s v="40563766"/>
    <s v="0000390105"/>
    <n v="8002811706"/>
    <n v="1002197710"/>
    <s v="15-00001115"/>
    <s v="ARMADURO"/>
    <n v="80"/>
    <s v="BOL"/>
    <s v="102140"/>
    <s v="DIMATECO"/>
    <s v="802832"/>
    <s v="BODEGA PRINCIPAL-CAYAMBE"/>
    <s v="CAYAMBE"/>
    <s v="AV NATALIA JARRIN Y CHILE"/>
    <s v="OPCAYA"/>
    <s v="O-Pichincha-Cayambe"/>
    <m/>
    <x v="114"/>
    <x v="114"/>
    <s v="100014846"/>
    <s v="SANCHEZ EDUARDO"/>
    <s v="ZEMT"/>
    <s v="18UE324"/>
    <s v="1"/>
    <s v="Con Pallet"/>
    <n v="0.05"/>
    <n v="4"/>
    <x v="0"/>
    <n v="11760"/>
    <n v="4000"/>
    <n v="7760"/>
    <n v="16.8"/>
    <m/>
    <x v="112"/>
    <n v="21"/>
    <s v="21"/>
    <n v="4"/>
    <x v="0"/>
    <n v="0.21000000000000002"/>
    <n v="4.2"/>
    <s v="LIDENORTI S.A."/>
  </r>
  <r>
    <n v="1002197710"/>
    <s v="UE01"/>
    <d v="2022-03-21T00:00:00"/>
    <d v="1899-12-30T05:20:00"/>
    <s v="012-024-00410234"/>
    <s v="9000803016"/>
    <s v="012-022-00314714"/>
    <n v="2718.6"/>
    <n v="3048.11"/>
    <s v="ZPVN"/>
    <s v="40563766"/>
    <s v="0000390104"/>
    <n v="8002811705"/>
    <n v="1002197710"/>
    <s v="15-00001123"/>
    <s v="SELVALEGRE"/>
    <n v="400"/>
    <s v="BOL"/>
    <s v="102140"/>
    <s v="DIMATECO"/>
    <s v="802832"/>
    <s v="BODEGA PRINCIPAL-CAYAMBE"/>
    <s v="CAYAMBE"/>
    <s v="AV NATALIA JARRIN Y CHILE"/>
    <s v="OPCAYA"/>
    <s v="O-Pichincha-Cayambe"/>
    <n v="40"/>
    <x v="114"/>
    <x v="114"/>
    <s v="100014846"/>
    <s v="SANCHEZ EDUARDO"/>
    <s v="ZEMT"/>
    <s v="18UE324"/>
    <s v="1"/>
    <s v="Con Pallet"/>
    <n v="0.05"/>
    <n v="20"/>
    <x v="0"/>
    <n v="27760"/>
    <n v="20000"/>
    <n v="7760"/>
    <n v="84"/>
    <m/>
    <x v="112"/>
    <n v="21"/>
    <s v="21"/>
    <n v="20"/>
    <x v="0"/>
    <n v="0.21"/>
    <n v="4.2"/>
    <s v="LIDENORTI S.A."/>
  </r>
  <r>
    <n v="1002197711"/>
    <s v="UE01"/>
    <d v="2022-03-21T00:00:00"/>
    <d v="1899-12-30T05:23:00"/>
    <s v="012-024-00410235"/>
    <s v="9000803018"/>
    <s v="012-022-00314716"/>
    <n v="2301.35"/>
    <n v="2580.29"/>
    <s v="ZPVN"/>
    <s v="40564012"/>
    <s v="P000032259"/>
    <n v="8002811707"/>
    <n v="100219771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130"/>
    <n v="18020"/>
    <n v="9110"/>
    <n v="266.39999999999998"/>
    <m/>
    <x v="122"/>
    <n v="21"/>
    <s v="21"/>
    <n v="18"/>
    <x v="0"/>
    <n v="0.74"/>
    <n v="14.799999999999999"/>
    <s v="LIDENORTI S.A."/>
  </r>
  <r>
    <n v="1002197706"/>
    <s v="UE01"/>
    <d v="2022-03-21T00:00:00"/>
    <d v="1899-12-30T05:25:00"/>
    <s v="012-024-00410236"/>
    <s v="9000803019"/>
    <s v="012-022-00314717"/>
    <n v="2329.7199999999998"/>
    <n v="2612.1"/>
    <s v="ZPVN"/>
    <s v="40563990"/>
    <s v="P000032244"/>
    <n v="8002811701"/>
    <n v="1002197706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s v="18UE727"/>
    <s v="2"/>
    <s v="Sin Pallet"/>
    <n v="0"/>
    <n v="0"/>
    <x v="0"/>
    <n v="27250"/>
    <n v="18030"/>
    <n v="9220"/>
    <n v="338.4"/>
    <m/>
    <x v="131"/>
    <n v="21"/>
    <s v="21"/>
    <n v="18"/>
    <x v="0"/>
    <n v="0.94"/>
    <n v="18.799999999999997"/>
    <s v="RUTAS COTACACHENSES S.A."/>
  </r>
  <r>
    <n v="1002197722"/>
    <s v="UE01"/>
    <d v="2022-03-21T00:00:00"/>
    <d v="1899-12-30T05:28:00"/>
    <s v="012-024-00410237"/>
    <s v=""/>
    <s v=""/>
    <n v="0"/>
    <n v="0"/>
    <s v="ZPRC"/>
    <s v="2500107919"/>
    <s v="P000032235"/>
    <n v="8002811724"/>
    <n v="100219772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880"/>
    <n v="18000"/>
    <n v="8880"/>
    <n v="248.4"/>
    <m/>
    <x v="17"/>
    <n v="21"/>
    <s v="21"/>
    <n v="18"/>
    <x v="0"/>
    <n v="0.69000000000000006"/>
    <n v="13.8"/>
    <s v="TRANSPORTE PROPIO"/>
  </r>
  <r>
    <n v="1002197718"/>
    <s v="UE01"/>
    <d v="2022-03-21T00:00:00"/>
    <d v="1899-12-30T05:34:00"/>
    <s v="012-024-00410238"/>
    <s v="9000803021"/>
    <s v="012-022-00314719"/>
    <n v="999.18"/>
    <n v="1120.29"/>
    <s v="ZPVN"/>
    <s v="40563983"/>
    <s v="P000032238"/>
    <n v="8002811718"/>
    <n v="1002197718"/>
    <s v="15-00001120"/>
    <s v="CAMPEON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10"/>
    <x v="110"/>
    <s v="100014838"/>
    <s v="INLAGO MAX"/>
    <s v="ZEMT"/>
    <s v="18UE954"/>
    <s v="1"/>
    <s v="Con Pallet"/>
    <n v="0.05"/>
    <n v="8"/>
    <x v="0"/>
    <n v="15966.666999999999"/>
    <n v="8016.6670000000004"/>
    <n v="7950"/>
    <n v="25.6"/>
    <m/>
    <x v="108"/>
    <n v="21"/>
    <s v="21"/>
    <n v="8"/>
    <x v="0"/>
    <n v="0.16"/>
    <n v="3.2"/>
    <s v="LIDENORTI S.A."/>
  </r>
  <r>
    <n v="1002197718"/>
    <s v="UE01"/>
    <d v="2022-03-21T00:00:00"/>
    <d v="1899-12-30T05:34:00"/>
    <s v="012-024-00410239"/>
    <s v="9000803020"/>
    <s v="012-022-00314718"/>
    <n v="2174.88"/>
    <n v="2438.4899999999998"/>
    <s v="ZPVN"/>
    <s v="40563982"/>
    <s v="P000032237"/>
    <n v="8002811717"/>
    <n v="1002197718"/>
    <s v="15-00001123"/>
    <s v="SELVALEGRE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0"/>
    <x v="110"/>
    <s v="100014838"/>
    <s v="INLAGO MAX"/>
    <s v="ZEMT"/>
    <s v="18UE954"/>
    <s v="1"/>
    <s v="Con Pallet"/>
    <n v="0.05"/>
    <n v="16"/>
    <x v="0"/>
    <n v="23983.332999999999"/>
    <n v="16033.333000000001"/>
    <n v="7950"/>
    <n v="51.2"/>
    <m/>
    <x v="108"/>
    <n v="21"/>
    <s v="21"/>
    <n v="16"/>
    <x v="0"/>
    <n v="0.16"/>
    <n v="3.2"/>
    <s v="LIDENORTI S.A."/>
  </r>
  <r>
    <n v="1002197719"/>
    <s v="UE01"/>
    <d v="2022-03-21T00:00:00"/>
    <d v="1899-12-30T05:36:00"/>
    <s v="012-024-00410240"/>
    <s v="9000803023"/>
    <s v="012-022-00314721"/>
    <n v="1572"/>
    <n v="1762.54"/>
    <s v="ZPVN"/>
    <s v="40563995"/>
    <s v="0000390341"/>
    <n v="8002811720"/>
    <n v="1002197719"/>
    <s v="15-00001119"/>
    <s v="CAMPEON ANTIHUMEDAD"/>
    <n v="240"/>
    <s v="BOL"/>
    <s v="105055"/>
    <s v="ALAVA CEVALLOS GABRIEL ORLANDO"/>
    <s v="806503"/>
    <s v="BODEGA ALAPON PORTOVIEJO"/>
    <s v="PORTOVIEJO"/>
    <s v="MEDARDO CEVALLOS"/>
    <s v="OMPORT"/>
    <s v="O-Manabi-Portoviejo"/>
    <m/>
    <x v="48"/>
    <x v="48"/>
    <s v="100019553"/>
    <s v="GRANDA HENDRY"/>
    <s v="ZEMU"/>
    <s v="18UE694"/>
    <s v="2"/>
    <s v="Sin Pallet"/>
    <n v="0"/>
    <n v="0"/>
    <x v="0"/>
    <n v="16561.667000000001"/>
    <n v="12026.666999999999"/>
    <n v="4535"/>
    <n v="276"/>
    <m/>
    <x v="46"/>
    <n v="21"/>
    <s v="21"/>
    <n v="12"/>
    <x v="0"/>
    <n v="1.1499999999999999"/>
    <n v="23"/>
    <s v="TRAPSA C.A."/>
  </r>
  <r>
    <n v="1002197719"/>
    <s v="UE01"/>
    <d v="2022-03-21T00:00:00"/>
    <d v="1899-12-30T05:36:00"/>
    <s v="012-024-00410241"/>
    <s v="9000803022"/>
    <s v="012-022-00314720"/>
    <n v="817.2"/>
    <n v="916.25"/>
    <s v="ZPVN"/>
    <s v="40563995"/>
    <s v="0000390342"/>
    <n v="8002811719"/>
    <n v="1002197719"/>
    <s v="15-00001124"/>
    <s v="SELVALEGRE ANTIHUMEDAD"/>
    <n v="120"/>
    <s v="BOL"/>
    <s v="105055"/>
    <s v="ALAVA CEVALLOS GABRIEL ORLANDO"/>
    <s v="806503"/>
    <s v="BODEGA ALAPON PORTOVIEJO"/>
    <s v="PORTOVIEJO"/>
    <s v="MEDARDO CEVALLOS"/>
    <s v="OMPORT"/>
    <s v="O-Manabi-Portoviejo"/>
    <n v="468"/>
    <x v="48"/>
    <x v="48"/>
    <s v="100019553"/>
    <s v="GRANDA HENDRY"/>
    <s v="ZEMU"/>
    <s v="18UE694"/>
    <s v="2"/>
    <s v="Sin Pallet"/>
    <n v="0"/>
    <n v="0"/>
    <x v="0"/>
    <n v="10548.333000000001"/>
    <n v="6013.3329999999996"/>
    <n v="4535"/>
    <n v="138"/>
    <m/>
    <x v="46"/>
    <n v="21"/>
    <s v="21"/>
    <n v="6"/>
    <x v="0"/>
    <n v="1.1499999999999999"/>
    <n v="23"/>
    <s v="TRAPSA C.A."/>
  </r>
  <r>
    <n v="1002197705"/>
    <s v="UE01"/>
    <d v="2022-03-21T00:00:00"/>
    <d v="1899-12-30T05:48:00"/>
    <s v="012-024-00410242"/>
    <s v="9000782334"/>
    <s v="013-020-00046410"/>
    <n v="3805.43"/>
    <n v="4266.67"/>
    <s v="ZPDF"/>
    <s v="70171548"/>
    <s v="0000390165"/>
    <n v="8002811700"/>
    <n v="1002197705"/>
    <s v="15-00000218"/>
    <s v="MAGNO HE"/>
    <n v="32.04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74"/>
    <s v="CASTRO LUCIO"/>
    <s v="ZECI"/>
    <s v="18UE717"/>
    <s v="2"/>
    <s v="Sin Pallet"/>
    <n v="0"/>
    <n v="0"/>
    <x v="0"/>
    <n v="50390"/>
    <n v="32040"/>
    <n v="18350"/>
    <n v="165.01"/>
    <m/>
    <x v="78"/>
    <n v="21"/>
    <s v="21"/>
    <n v="32.04"/>
    <x v="0"/>
    <n v="5.1501248439450684"/>
    <n v="5.1501248439450684"/>
    <s v="CASTRO HERMANOS S.A."/>
  </r>
  <r>
    <n v="1002197724"/>
    <s v="UE01"/>
    <d v="2022-03-21T00:00:00"/>
    <d v="1899-12-30T05:50:00"/>
    <s v="012-024-00410243"/>
    <s v="9000803024"/>
    <s v="012-022-00314722"/>
    <n v="3235.2"/>
    <n v="3627.32"/>
    <s v="ZPVN"/>
    <s v="40563987"/>
    <s v="P000032241"/>
    <n v="8002811728"/>
    <n v="1002197724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89"/>
    <x v="89"/>
    <s v="10003455"/>
    <s v="CARVAJAL GOMEZ EDISON JOSE"/>
    <s v="ZEMT"/>
    <s v="18UE592"/>
    <s v="1"/>
    <s v="Con Pallet"/>
    <n v="0.05"/>
    <n v="24"/>
    <x v="0"/>
    <n v="37370"/>
    <n v="24090"/>
    <n v="13280"/>
    <n v="220.8"/>
    <m/>
    <x v="87"/>
    <n v="21"/>
    <s v="21"/>
    <n v="24"/>
    <x v="0"/>
    <n v="0.46"/>
    <n v="9.2000000000000011"/>
    <s v="TRANINTAGSA S.A."/>
  </r>
  <r>
    <n v="1002197712"/>
    <s v="UE01"/>
    <d v="2022-03-21T00:00:00"/>
    <d v="1899-12-30T06:03:00"/>
    <s v="012-024-00410244"/>
    <s v="9000803025"/>
    <s v="012-022-00314723"/>
    <n v="3708"/>
    <n v="4157.43"/>
    <s v="ZPVN"/>
    <s v="40563320"/>
    <s v="0000390044"/>
    <n v="8002811708"/>
    <n v="1002197712"/>
    <s v="15-00000218"/>
    <s v="MAGNO HE"/>
    <n v="30.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0280"/>
    <n v="30900"/>
    <n v="19380"/>
    <n v="347.32"/>
    <m/>
    <x v="1"/>
    <n v="21"/>
    <s v="21"/>
    <n v="30.9"/>
    <x v="0"/>
    <n v="11.240129449838188"/>
    <n v="11.240129449838188"/>
    <s v="TRANCONCEM CIA. LTDA."/>
  </r>
  <r>
    <n v="1002197728"/>
    <s v="UE01"/>
    <d v="2022-03-21T00:00:00"/>
    <d v="1899-12-30T06:03:00"/>
    <s v="012-024-00410245"/>
    <s v="9000803027"/>
    <s v="012-022-00314725"/>
    <n v="806.12"/>
    <n v="903.82"/>
    <s v="ZPVN"/>
    <s v="40563989"/>
    <s v="P000032243"/>
    <n v="8002811732"/>
    <n v="1002197728"/>
    <s v="15-00001115"/>
    <s v="ARMADURO"/>
    <n v="120"/>
    <s v="BOL"/>
    <s v="101779"/>
    <s v="SORIA VARGAS VINICIO HERNAN"/>
    <s v="805434"/>
    <s v="FERRETERIA ECHEVERRIA"/>
    <s v="QUITO"/>
    <s v="LINEA FERREA Y 29 DE JUNIO"/>
    <s v="OPYARU"/>
    <s v="O-Pichincha-Yaruqui"/>
    <m/>
    <x v="95"/>
    <x v="95"/>
    <s v="100014873"/>
    <s v="MEDIAVILLA JULIO"/>
    <s v="ZEMT"/>
    <s v="18UE374"/>
    <s v="2"/>
    <s v="Sin Pallet"/>
    <n v="0"/>
    <n v="0"/>
    <x v="0"/>
    <n v="13302.5"/>
    <n v="6017.5"/>
    <n v="7285"/>
    <n v="45.6"/>
    <m/>
    <x v="93"/>
    <n v="21"/>
    <s v="21"/>
    <n v="6"/>
    <x v="0"/>
    <n v="0.38"/>
    <n v="7.6000000000000005"/>
    <s v="SANJOPAS S.A."/>
  </r>
  <r>
    <n v="1002197728"/>
    <s v="UE01"/>
    <d v="2022-03-21T00:00:00"/>
    <d v="1899-12-30T06:03:00"/>
    <s v="012-024-00410246"/>
    <s v="9000803026"/>
    <s v="012-022-00314724"/>
    <n v="2407.73"/>
    <n v="2699.56"/>
    <s v="ZPVN"/>
    <s v="40563988"/>
    <s v="P000032242"/>
    <n v="8002811734"/>
    <n v="1002197728"/>
    <s v="15-00001123"/>
    <s v="SELVALEGRE"/>
    <n v="360"/>
    <s v="BOL"/>
    <s v="101779"/>
    <s v="SORIA VARGAS VINICIO HERNAN"/>
    <s v="805434"/>
    <s v="FERRETERIA ECHEVERRIA"/>
    <s v="QUITO"/>
    <s v="LINEA FERREA Y 29 DE JUNIO"/>
    <s v="OPYARU"/>
    <s v="O-Pichincha-Yaruqui"/>
    <n v="87"/>
    <x v="95"/>
    <x v="95"/>
    <s v="100014873"/>
    <s v="MEDIAVILLA JULIO"/>
    <s v="ZEMT"/>
    <s v="18UE374"/>
    <s v="2"/>
    <s v="Sin Pallet"/>
    <n v="0"/>
    <n v="0"/>
    <x v="0"/>
    <n v="25337.5"/>
    <n v="18052.5"/>
    <n v="7285"/>
    <n v="136.80000000000001"/>
    <m/>
    <x v="93"/>
    <n v="21"/>
    <s v="21"/>
    <n v="18"/>
    <x v="0"/>
    <n v="0.38"/>
    <n v="7.6000000000000005"/>
    <s v="SANJOPAS S.A."/>
  </r>
  <r>
    <n v="1002197723"/>
    <s v="UE01"/>
    <d v="2022-03-21T00:00:00"/>
    <d v="1899-12-30T06:07:00"/>
    <s v="012-024-00410247"/>
    <s v="9000803028"/>
    <s v="012-022-00314726"/>
    <n v="3235.2"/>
    <n v="3627.32"/>
    <s v="ZPVN"/>
    <s v="40563986"/>
    <s v="P000032240"/>
    <n v="8002811727"/>
    <n v="1002197723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87"/>
    <x v="87"/>
    <s v="100019494"/>
    <s v="GUERRERO WILSON"/>
    <s v="ZEMT"/>
    <s v="18UE741"/>
    <s v="1"/>
    <s v="Con Pallet"/>
    <n v="0.05"/>
    <n v="24"/>
    <x v="0"/>
    <n v="40710"/>
    <n v="24050"/>
    <n v="16660"/>
    <n v="220.8"/>
    <m/>
    <x v="85"/>
    <n v="21"/>
    <s v="21"/>
    <n v="24"/>
    <x v="0"/>
    <n v="0.46"/>
    <n v="9.2000000000000011"/>
    <s v="RUTAS COTACACHENSES"/>
  </r>
  <r>
    <n v="1002197750"/>
    <s v="UE01"/>
    <d v="2022-03-21T00:00:00"/>
    <d v="1899-12-30T06:20:00"/>
    <s v="012-024-00410248"/>
    <s v="9000803029"/>
    <s v="012-022-00314727"/>
    <n v="2966.4"/>
    <n v="3325.95"/>
    <s v="ZPVN"/>
    <s v="40564027"/>
    <s v="P000032264"/>
    <n v="8002811765"/>
    <n v="1002197750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51"/>
    <x v="151"/>
    <s v="10006521"/>
    <s v="ANANGONO GARCIA NELSON PABLO"/>
    <s v="ZEMT"/>
    <s v="18UE726"/>
    <s v="1"/>
    <s v="Con Pallet"/>
    <n v="0.05"/>
    <n v="24"/>
    <x v="0"/>
    <n v="38230"/>
    <n v="24090"/>
    <n v="14140"/>
    <n v="220.8"/>
    <m/>
    <x v="148"/>
    <n v="21"/>
    <s v="21"/>
    <n v="24"/>
    <x v="0"/>
    <n v="0.46"/>
    <n v="9.2000000000000011"/>
    <s v="TRANSSJQ S.A."/>
  </r>
  <r>
    <n v="1002197725"/>
    <s v="UE01"/>
    <d v="2022-03-21T00:00:00"/>
    <d v="1899-12-30T06:27:00"/>
    <s v="012-024-00410249"/>
    <s v="9000803030"/>
    <s v="012-022-00314728"/>
    <n v="3747.12"/>
    <n v="4201.29"/>
    <s v="ZPVN"/>
    <s v="40559869"/>
    <s v="0000388054"/>
    <n v="8002811729"/>
    <n v="1002197725"/>
    <s v="15-00000218"/>
    <s v="MAGNO HE"/>
    <n v="32.20000000000000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20"/>
    <n v="32200"/>
    <n v="19320"/>
    <n v="0"/>
    <m/>
    <x v="3"/>
    <n v="21"/>
    <s v="21"/>
    <n v="32.200000000000003"/>
    <x v="0"/>
    <n v="0"/>
    <n v="0"/>
    <s v="HORMIANDES"/>
  </r>
  <r>
    <n v="1002197755"/>
    <s v="UE01"/>
    <d v="2022-03-21T00:00:00"/>
    <d v="1899-12-30T06:31:00"/>
    <s v="012-024-00410250"/>
    <s v=""/>
    <s v=""/>
    <n v="0"/>
    <n v="0"/>
    <s v="ZPRC"/>
    <s v="2500107889"/>
    <s v="0000390030"/>
    <n v="8002811769"/>
    <n v="1002197755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10"/>
    <n v="32050"/>
    <n v="18260"/>
    <n v="288"/>
    <m/>
    <x v="96"/>
    <n v="21"/>
    <s v="21"/>
    <n v="32"/>
    <x v="0"/>
    <n v="0.45"/>
    <n v="9"/>
    <s v="TRANSPORTE PROPIO"/>
  </r>
  <r>
    <n v="1002197757"/>
    <s v="UE01"/>
    <d v="2022-03-21T00:00:00"/>
    <d v="1899-12-30T06:49:00"/>
    <s v="012-024-00410252"/>
    <s v="9000803032"/>
    <s v="012-022-00314729"/>
    <n v="3262.32"/>
    <n v="3657.74"/>
    <s v="ZPVN"/>
    <s v="40563967"/>
    <s v="P000032227"/>
    <n v="8002811772"/>
    <n v="1002197757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s v="18UE338"/>
    <s v="1"/>
    <s v="Con Pallet"/>
    <n v="0.05"/>
    <n v="24"/>
    <x v="0"/>
    <n v="39410"/>
    <n v="24070"/>
    <n v="15340"/>
    <n v="100.8"/>
    <m/>
    <x v="110"/>
    <n v="21"/>
    <s v="21"/>
    <n v="24"/>
    <x v="0"/>
    <n v="0.21"/>
    <n v="4.2"/>
    <s v="TRANSSJQ S.A."/>
  </r>
  <r>
    <n v="1002197771"/>
    <s v="UE01"/>
    <d v="2022-03-21T00:00:00"/>
    <d v="1899-12-30T06:50:00"/>
    <s v="012-024-00410253"/>
    <s v="9000802837"/>
    <s v="013-020-00047736"/>
    <n v="4297.16"/>
    <n v="4818"/>
    <s v="ZPDF"/>
    <s v="70176499"/>
    <s v="P000032239"/>
    <n v="8002811787"/>
    <n v="1002197771"/>
    <s v="15-00001119"/>
    <s v="CAMPEON ANTIHUMEDAD"/>
    <n v="66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4750"/>
    <s v="ESPINOZA QUINTEROS KEVIN EDUARDO"/>
    <s v="ZETT"/>
    <s v="18UE841"/>
    <s v="2"/>
    <s v="Sin Pallet"/>
    <n v="0"/>
    <n v="0"/>
    <x v="0"/>
    <n v="52200"/>
    <n v="33090"/>
    <n v="19110"/>
    <n v="917.4"/>
    <m/>
    <x v="130"/>
    <n v="21"/>
    <s v="21"/>
    <n v="33"/>
    <x v="0"/>
    <n v="1.39"/>
    <n v="27.8"/>
    <s v="TRANSPORTE PROPIO"/>
  </r>
  <r>
    <n v="1002197794"/>
    <s v="UE01"/>
    <d v="2022-03-21T00:00:00"/>
    <d v="1899-12-30T06:56:00"/>
    <s v="012-024-00410254"/>
    <s v="9000803034"/>
    <s v="012-022-00314731"/>
    <n v="730.48"/>
    <n v="819.02"/>
    <s v="ZPVN"/>
    <s v="40564078"/>
    <s v="P000032278"/>
    <n v="8002811814"/>
    <n v="1002197794"/>
    <s v="15-00001120"/>
    <s v="CAMPEON"/>
    <n v="120"/>
    <s v="BOL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20368"/>
    <s v="CAGUANA VICTOR"/>
    <s v="ZEMU"/>
    <s v="18UE652"/>
    <s v="2"/>
    <s v="Sin Pallet"/>
    <n v="0"/>
    <n v="0"/>
    <x v="0"/>
    <n v="10538.333000000001"/>
    <n v="6013.3329999999996"/>
    <n v="4525"/>
    <n v="39.6"/>
    <m/>
    <x v="7"/>
    <n v="21"/>
    <s v="21"/>
    <n v="6"/>
    <x v="0"/>
    <n v="0.33"/>
    <n v="6.6000000000000005"/>
    <s v="TRANSPORTE PROPIO"/>
  </r>
  <r>
    <n v="1002197794"/>
    <s v="UE01"/>
    <d v="2022-03-21T00:00:00"/>
    <d v="1899-12-30T06:56:00"/>
    <s v="012-024-00410255"/>
    <s v="9000803033"/>
    <s v="012-022-00314730"/>
    <n v="1593.34"/>
    <n v="1786.46"/>
    <s v="ZPVN"/>
    <s v="40564077"/>
    <s v="P000032277"/>
    <n v="8002811815"/>
    <n v="1002197794"/>
    <s v="15-00001123"/>
    <s v="SELVALEGRE"/>
    <n v="24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16551.667000000001"/>
    <n v="12026.666999999999"/>
    <n v="4525"/>
    <n v="79.2"/>
    <m/>
    <x v="7"/>
    <n v="21"/>
    <s v="21"/>
    <n v="12"/>
    <x v="0"/>
    <n v="0.33"/>
    <n v="6.6000000000000005"/>
    <s v="TRANSPORTE PROPIO"/>
  </r>
  <r>
    <n v="1002197783"/>
    <s v="UE01"/>
    <d v="2022-03-21T00:00:00"/>
    <d v="1899-12-30T07:06:00"/>
    <s v="012-024-00410256"/>
    <s v="9000803036"/>
    <s v="012-022-00314732"/>
    <n v="3043.2"/>
    <n v="3412.05"/>
    <s v="ZPVN"/>
    <s v="40564076"/>
    <s v="P000032276"/>
    <n v="8002811802"/>
    <n v="1002197783"/>
    <s v="15-00001120"/>
    <s v="CAMPEON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60"/>
    <n v="24090"/>
    <n v="12670"/>
    <n v="91.2"/>
    <m/>
    <x v="89"/>
    <n v="21"/>
    <s v="21"/>
    <n v="24"/>
    <x v="0"/>
    <n v="0.19"/>
    <n v="3.8000000000000003"/>
    <s v="TRANSPORTE PROPIO"/>
  </r>
  <r>
    <n v="1002197797"/>
    <s v="UE01"/>
    <d v="2022-03-21T00:00:00"/>
    <d v="1899-12-30T07:06:00"/>
    <s v="012-024-00410257"/>
    <s v="9000803037"/>
    <s v="012-022-00314733"/>
    <n v="2390"/>
    <n v="2679.68"/>
    <s v="ZPVN"/>
    <s v="40564046"/>
    <s v="P000032271"/>
    <n v="8002811820"/>
    <n v="1002197797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20"/>
    <n v="18040"/>
    <n v="9280"/>
    <n v="183.6"/>
    <m/>
    <x v="7"/>
    <n v="21"/>
    <s v="21"/>
    <n v="18"/>
    <x v="0"/>
    <n v="0.51"/>
    <n v="10.199999999999999"/>
    <s v="TRANSPORTE PROPIO"/>
  </r>
  <r>
    <n v="1002197785"/>
    <s v="UE01"/>
    <d v="2022-03-21T00:00:00"/>
    <d v="1899-12-30T07:14:00"/>
    <s v="012-024-00410258"/>
    <s v="9000782705"/>
    <s v="013-020-00046415"/>
    <n v="3480.34"/>
    <n v="3902.18"/>
    <s v="ZPDF"/>
    <s v="70171631"/>
    <s v="0000387239"/>
    <n v="8002811804"/>
    <n v="1002197785"/>
    <s v="15-00001121"/>
    <s v="GLADIADOR"/>
    <n v="31.08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940"/>
    <n v="31080"/>
    <n v="18860"/>
    <n v="0"/>
    <m/>
    <x v="1"/>
    <n v="21"/>
    <s v="21"/>
    <n v="31.08"/>
    <x v="0"/>
    <n v="0"/>
    <n v="0"/>
    <s v="TRANSCONCEM CIA. LTDA."/>
  </r>
  <r>
    <n v="1002197795"/>
    <s v="UE01"/>
    <d v="2022-03-21T00:00:00"/>
    <d v="1899-12-30T07:22:00"/>
    <s v="012-024-00410259"/>
    <s v=""/>
    <s v=""/>
    <n v="0"/>
    <n v="0"/>
    <s v="ZPRC"/>
    <s v="2500107921"/>
    <s v="P000032247"/>
    <n v="8002811816"/>
    <n v="1002197795"/>
    <s v="15-00000218"/>
    <s v="MAGNO HE"/>
    <n v="31.3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340"/>
    <n v="31330"/>
    <n v="19010"/>
    <n v="0"/>
    <m/>
    <x v="3"/>
    <n v="21"/>
    <s v="21"/>
    <n v="31.33"/>
    <x v="0"/>
    <n v="0"/>
    <n v="0"/>
    <s v="UNICON"/>
  </r>
  <r>
    <n v="1002197804"/>
    <s v="UE01"/>
    <d v="2022-03-21T00:00:00"/>
    <d v="1899-12-30T07:28:00"/>
    <s v="012-024-00410260"/>
    <s v="9000803038"/>
    <s v="012-022-00314734"/>
    <n v="2301.35"/>
    <n v="2580.29"/>
    <s v="ZPVN"/>
    <s v="40564084"/>
    <s v="P000032279"/>
    <n v="8002811830"/>
    <n v="100219780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s v="18UE679"/>
    <s v="2"/>
    <s v="Sin Pallet"/>
    <n v="0"/>
    <n v="0"/>
    <x v="0"/>
    <n v="26930"/>
    <n v="18010"/>
    <n v="8920"/>
    <n v="266.39999999999998"/>
    <m/>
    <x v="100"/>
    <n v="21"/>
    <s v="21"/>
    <n v="18"/>
    <x v="0"/>
    <n v="0.74"/>
    <n v="14.799999999999999"/>
    <s v="LA ARMENIA S.A."/>
  </r>
  <r>
    <n v="1002197822"/>
    <s v="UE01"/>
    <d v="2022-03-21T00:00:00"/>
    <d v="1899-12-30T07:48:00"/>
    <s v="012-024-00410261"/>
    <s v="9000803040"/>
    <s v="012-022-00314735"/>
    <n v="4271.16"/>
    <n v="4788.8500000000004"/>
    <s v="ZPVN"/>
    <s v="40563003"/>
    <s v="P000031925"/>
    <n v="8002811850"/>
    <n v="1002197822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260"/>
    <n v="33070"/>
    <n v="17190"/>
    <n v="620.4"/>
    <m/>
    <x v="56"/>
    <n v="21"/>
    <s v="21"/>
    <n v="33"/>
    <x v="0"/>
    <n v="0.94"/>
    <n v="18.8"/>
    <s v="TRANSPORTE PROPIO"/>
  </r>
  <r>
    <n v="1002197845"/>
    <s v="UE01"/>
    <d v="2022-03-21T00:00:00"/>
    <d v="1899-12-30T08:12:00"/>
    <s v="012-024-00410262"/>
    <s v="9000803042"/>
    <s v="012-022-00314736"/>
    <n v="2301.35"/>
    <n v="2580.29"/>
    <s v="ZPVN"/>
    <s v="40564091"/>
    <s v="P000032285"/>
    <n v="8002811880"/>
    <n v="100219784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18"/>
    <x v="118"/>
    <s v="100019438"/>
    <s v="CASTRO SELSO"/>
    <s v="ZEMU"/>
    <s v="18UE375"/>
    <s v="2"/>
    <s v="Sin Pallet"/>
    <n v="0"/>
    <n v="0"/>
    <x v="0"/>
    <n v="27230"/>
    <n v="18030"/>
    <n v="9200"/>
    <n v="266.39999999999998"/>
    <m/>
    <x v="116"/>
    <n v="21"/>
    <s v="21"/>
    <n v="18"/>
    <x v="0"/>
    <n v="0.74"/>
    <n v="14.799999999999999"/>
    <s v="TRAPSA C.A."/>
  </r>
  <r>
    <n v="1002197848"/>
    <s v="UE01"/>
    <d v="2022-03-21T00:00:00"/>
    <d v="1899-12-30T08:24:00"/>
    <s v="012-024-00410263"/>
    <s v=""/>
    <s v=""/>
    <n v="0"/>
    <n v="0"/>
    <s v="ZPRC"/>
    <s v="2500107939"/>
    <s v="P000032286"/>
    <n v="8002811882"/>
    <n v="100219784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62"/>
    <x v="162"/>
    <s v="100021282"/>
    <s v="PERUGACHI FAUSTO"/>
    <s v="ZEMU"/>
    <s v="18UE664"/>
    <s v="2"/>
    <s v="Sin Pallet"/>
    <n v="0"/>
    <n v="0"/>
    <x v="0"/>
    <n v="27160"/>
    <n v="18040"/>
    <n v="9120"/>
    <n v="248.4"/>
    <m/>
    <x v="158"/>
    <n v="21"/>
    <s v="21"/>
    <n v="18"/>
    <x v="0"/>
    <n v="0.69000000000000006"/>
    <n v="13.8"/>
    <s v="TRANSSJQ S.A."/>
  </r>
  <r>
    <n v="1002197874"/>
    <s v="UE01"/>
    <d v="2022-03-21T00:00:00"/>
    <d v="1899-12-30T08:36:00"/>
    <s v="012-024-00410264"/>
    <s v=""/>
    <s v=""/>
    <n v="0"/>
    <n v="0"/>
    <s v="ZPRC"/>
    <s v="2500107934"/>
    <s v="P000032273"/>
    <n v="8002811916"/>
    <n v="100219787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90"/>
    <n v="34090"/>
    <n v="17900"/>
    <n v="346.8"/>
    <m/>
    <x v="7"/>
    <n v="21"/>
    <s v="21"/>
    <n v="34"/>
    <x v="0"/>
    <n v="0.51"/>
    <n v="10.200000000000001"/>
    <s v="TRANSPORTE PROPIO"/>
  </r>
  <r>
    <n v="1002197866"/>
    <s v="UE01"/>
    <d v="2022-03-21T00:00:00"/>
    <d v="1899-12-30T08:46:00"/>
    <s v="012-024-00410265"/>
    <s v=""/>
    <s v=""/>
    <n v="0"/>
    <n v="0"/>
    <s v="ZPRC"/>
    <s v="2500107938"/>
    <s v="P000032281"/>
    <n v="8002811905"/>
    <n v="1002197866"/>
    <s v="15-00001115"/>
    <s v="ARMADURO"/>
    <n v="24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</r>
  <r>
    <n v="1002197866"/>
    <s v="UE01"/>
    <d v="2022-03-21T00:00:00"/>
    <d v="1899-12-30T08:46:00"/>
    <s v="012-024-00410266"/>
    <s v=""/>
    <s v=""/>
    <n v="0"/>
    <n v="0"/>
    <s v="ZPRC"/>
    <s v="2500107937"/>
    <s v="P000032280"/>
    <n v="8002811904"/>
    <n v="1002197866"/>
    <s v="15-00001123"/>
    <s v="SELVALEGRE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</r>
  <r>
    <n v="1002197843"/>
    <s v="UE01"/>
    <d v="2022-03-21T00:00:00"/>
    <d v="1899-12-30T08:58:00"/>
    <s v="012-024-00410267"/>
    <s v="9000803051"/>
    <s v="012-022-00314737"/>
    <n v="2354.4"/>
    <n v="2639.77"/>
    <s v="ZPVN"/>
    <s v="40564090"/>
    <s v="P000032284"/>
    <n v="8002811878"/>
    <n v="1002197843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131"/>
    <x v="131"/>
    <s v="100020038"/>
    <s v="VIVAS ANDRES"/>
    <s v="ZEMU"/>
    <s v="18UE588"/>
    <s v="2"/>
    <s v="Sin Pallet"/>
    <n v="0"/>
    <n v="0"/>
    <x v="0"/>
    <n v="27240"/>
    <n v="18050"/>
    <n v="9190"/>
    <n v="266.39999999999998"/>
    <m/>
    <x v="129"/>
    <n v="21"/>
    <s v="21"/>
    <n v="18"/>
    <x v="0"/>
    <n v="0.74"/>
    <n v="14.799999999999999"/>
    <s v="SETRAINCE"/>
  </r>
  <r>
    <n v="1002197885"/>
    <s v="UE01"/>
    <d v="2022-03-21T00:00:00"/>
    <d v="1899-12-30T09:02:00"/>
    <s v="012-024-00410268"/>
    <s v="9000803053"/>
    <s v="012-022-00314739"/>
    <n v="932.99"/>
    <n v="1046.08"/>
    <s v="ZPVN"/>
    <s v="40564032"/>
    <s v="P000032268"/>
    <n v="8002811935"/>
    <n v="1002197885"/>
    <s v="15-00001120"/>
    <s v="CAMPEON"/>
    <n v="1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s v="18UE306"/>
    <s v="2"/>
    <s v="Sin Pallet"/>
    <n v="0"/>
    <n v="0"/>
    <x v="0"/>
    <n v="16738.824000000001"/>
    <n v="8018.8239999999996"/>
    <n v="8720"/>
    <n v="121.6"/>
    <m/>
    <x v="10"/>
    <n v="21"/>
    <s v="21"/>
    <n v="8"/>
    <x v="0"/>
    <n v="0.76"/>
    <n v="15.2"/>
    <s v="TRANSPORTE PROPIO"/>
  </r>
  <r>
    <n v="1002197885"/>
    <s v="UE01"/>
    <d v="2022-03-21T00:00:00"/>
    <d v="1899-12-30T09:02:00"/>
    <s v="012-024-00410269"/>
    <s v="9000803052"/>
    <s v="012-022-00314738"/>
    <n v="3303.69"/>
    <n v="3704.12"/>
    <s v="ZPVN"/>
    <s v="40564031"/>
    <s v="P000032267"/>
    <n v="8002811936"/>
    <n v="1002197885"/>
    <s v="15-00001123"/>
    <s v="SELVALEGRE"/>
    <n v="5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34781.175999999999"/>
    <n v="26061.175999999999"/>
    <n v="8720"/>
    <n v="395.2"/>
    <m/>
    <x v="10"/>
    <n v="21"/>
    <s v="21"/>
    <n v="26"/>
    <x v="0"/>
    <n v="0.76"/>
    <n v="15.2"/>
    <s v="TRANSPORTE PROPIO"/>
  </r>
  <r>
    <n v="1002197837"/>
    <s v="UE01"/>
    <d v="2022-03-21T00:00:00"/>
    <d v="1899-12-30T09:08:00"/>
    <s v="012-024-00410270"/>
    <s v="9000803056"/>
    <s v="012-022-00314741"/>
    <n v="1612.25"/>
    <n v="1807.67"/>
    <s v="ZPVN"/>
    <s v="40564088"/>
    <s v="P000032283"/>
    <n v="8002811871"/>
    <n v="1002197837"/>
    <s v="15-00001115"/>
    <s v="ARMADURO"/>
    <n v="240"/>
    <s v="BOL"/>
    <s v="101779"/>
    <s v="SORIA VARGAS VINICIO HERNAN"/>
    <s v="802071"/>
    <s v="BODEGA SORIA"/>
    <s v="QUITO"/>
    <s v="INTEROCEANICA LOTE 7"/>
    <s v="OPPUEM"/>
    <s v="O-Pichincha-Puembo"/>
    <m/>
    <x v="28"/>
    <x v="28"/>
    <s v="100018432"/>
    <s v="AYALA LUIS"/>
    <s v="ZEMT"/>
    <s v="18UE569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</r>
  <r>
    <n v="1002197837"/>
    <s v="UE01"/>
    <d v="2022-03-21T00:00:00"/>
    <d v="1899-12-30T09:08:00"/>
    <s v="012-024-00410271"/>
    <s v="9000803055"/>
    <s v="012-022-00314740"/>
    <n v="1605.16"/>
    <n v="1799.72"/>
    <s v="ZPVN"/>
    <s v="40564087"/>
    <s v="P000032282"/>
    <n v="8002811870"/>
    <n v="1002197837"/>
    <s v="15-00001123"/>
    <s v="SELVALEGRE"/>
    <n v="240"/>
    <s v="BOL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s v="18UE569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</r>
  <r>
    <n v="1002197891"/>
    <s v="UE01"/>
    <d v="2022-03-21T00:00:00"/>
    <d v="1899-12-30T09:09:00"/>
    <s v="012-024-00410272"/>
    <s v="9000803057"/>
    <s v="012-022-00314742"/>
    <n v="2329.1999999999998"/>
    <n v="2611.5100000000002"/>
    <s v="ZPVN"/>
    <s v="40564105"/>
    <s v="0000390408"/>
    <n v="8002811942"/>
    <n v="1002197891"/>
    <s v="15-00001124"/>
    <s v="SELVALEGRE ANTIHUMEDAD"/>
    <n v="360"/>
    <s v="BOL"/>
    <s v="101450"/>
    <s v="MEGAMETALES S.A."/>
    <s v="801813"/>
    <s v="LOCAL ALBORADA"/>
    <s v="GUAYAQUIL"/>
    <s v="AV FRANCISCO DE ORELLANA Y OCTAVA E"/>
    <s v="OGGUAY"/>
    <s v="O-Guayas-Guayaquil"/>
    <n v="524"/>
    <x v="59"/>
    <x v="59"/>
    <s v="100014884"/>
    <s v="CADENA GERARDO"/>
    <s v="ZEMU"/>
    <s v="18UE394"/>
    <s v="2"/>
    <s v="Sin Pallet"/>
    <n v="0"/>
    <n v="0"/>
    <x v="0"/>
    <n v="27140"/>
    <n v="18090"/>
    <n v="9050"/>
    <n v="468"/>
    <m/>
    <x v="57"/>
    <n v="21"/>
    <s v="21"/>
    <n v="18"/>
    <x v="0"/>
    <n v="1.3"/>
    <n v="26"/>
    <s v="GLT LOGISTICS S.A."/>
  </r>
  <r>
    <n v="1002197882"/>
    <s v="UE01"/>
    <d v="2022-03-21T00:00:00"/>
    <d v="1899-12-30T09:12:00"/>
    <s v="012-024-00410273"/>
    <s v="9000803060"/>
    <s v="012-022-00314744"/>
    <n v="2045.65"/>
    <n v="2293.6"/>
    <s v="ZPVN"/>
    <s v="40564034"/>
    <s v="P000032270"/>
    <n v="8002811930"/>
    <n v="1002197882"/>
    <s v="15-00001115"/>
    <s v="ARMADURO"/>
    <n v="320"/>
    <s v="BOL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s v="18UE939"/>
    <s v="2"/>
    <s v="Sin Pallet"/>
    <n v="0"/>
    <n v="0"/>
    <x v="0"/>
    <n v="20547.222000000002"/>
    <n v="16062.222"/>
    <n v="4485"/>
    <n v="236.8"/>
    <m/>
    <x v="140"/>
    <n v="21"/>
    <s v="21"/>
    <n v="16"/>
    <x v="0"/>
    <n v="0.74"/>
    <n v="14.8"/>
    <s v="TRANSPORTE PROPIO"/>
  </r>
  <r>
    <n v="1002197882"/>
    <s v="UE01"/>
    <d v="2022-03-21T00:00:00"/>
    <d v="1899-12-30T09:12:00"/>
    <s v="012-024-00410274"/>
    <s v="9000803059"/>
    <s v="012-022-00314743"/>
    <n v="254.13"/>
    <n v="284.94"/>
    <s v="ZPVN"/>
    <s v="40564033"/>
    <s v="P000032269"/>
    <n v="8002811931"/>
    <n v="1002197882"/>
    <s v="15-00001123"/>
    <s v="SELVALEGRE"/>
    <n v="4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6492.7780000000002"/>
    <n v="2007.778"/>
    <n v="4485"/>
    <n v="29.6"/>
    <m/>
    <x v="140"/>
    <n v="21"/>
    <s v="21"/>
    <n v="2"/>
    <x v="0"/>
    <n v="0.74"/>
    <n v="14.8"/>
    <s v="TRANSPORTE PROPIO"/>
  </r>
  <r>
    <n v="1002197895"/>
    <s v="UE01"/>
    <d v="2022-03-21T00:00:00"/>
    <d v="1899-12-30T09:21:00"/>
    <s v="012-024-00410275"/>
    <s v="9000803065"/>
    <s v="012-022-00314745"/>
    <n v="3076.8"/>
    <n v="3449.73"/>
    <s v="ZPVN"/>
    <s v="40564107"/>
    <s v="P000032292"/>
    <n v="8002811946"/>
    <n v="1002197895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7276"/>
    <s v="CASTRO BYRON"/>
    <s v="ZEMT"/>
    <s v="18UE729"/>
    <s v="1"/>
    <s v="Con Pallet"/>
    <n v="0.05"/>
    <n v="24"/>
    <x v="0"/>
    <n v="39970"/>
    <n v="24060"/>
    <n v="15910"/>
    <n v="494.4"/>
    <m/>
    <x v="62"/>
    <n v="21"/>
    <s v="21"/>
    <n v="24"/>
    <x v="0"/>
    <n v="1.03"/>
    <n v="20.599999999999998"/>
    <s v="TRIMPESAS S.A."/>
  </r>
  <r>
    <n v="1002197890"/>
    <s v="UE01"/>
    <d v="2022-03-21T00:00:00"/>
    <d v="1899-12-30T09:25:00"/>
    <s v="012-024-00410276"/>
    <s v=""/>
    <s v=""/>
    <n v="0"/>
    <n v="0"/>
    <s v="ZPRC"/>
    <s v="2500107940"/>
    <s v="P000032288"/>
    <n v="8002811941"/>
    <n v="1002197890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0"/>
    <x v="130"/>
    <s v="100014950"/>
    <s v="MONTESDEOCA JORGE"/>
    <s v="ZEMU"/>
    <s v="18UE601"/>
    <s v="2"/>
    <s v="Sin Pallet"/>
    <n v="0"/>
    <n v="0"/>
    <x v="0"/>
    <n v="27190"/>
    <n v="18030"/>
    <n v="9160"/>
    <n v="248.4"/>
    <m/>
    <x v="128"/>
    <n v="21"/>
    <s v="21"/>
    <n v="18"/>
    <x v="0"/>
    <n v="0.69000000000000006"/>
    <n v="13.8"/>
    <s v="LIDENORTI S.A."/>
  </r>
  <r>
    <n v="1002197889"/>
    <s v="UE01"/>
    <d v="2022-03-21T00:00:00"/>
    <d v="1899-12-30T09:53:00"/>
    <s v="012-024-00410277"/>
    <s v="9000803074"/>
    <s v="012-022-00314746"/>
    <n v="2509.1999999999998"/>
    <n v="2813.33"/>
    <s v="ZPVN"/>
    <s v="40564109"/>
    <s v="P000032293"/>
    <n v="8002811940"/>
    <n v="1002197889"/>
    <s v="15-00001115"/>
    <s v="ARMADURO"/>
    <n v="36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39"/>
    <x v="39"/>
    <s v="100014979"/>
    <s v="REALPE RICARDO"/>
    <s v="ZEMU"/>
    <s v="18UE710"/>
    <s v="2"/>
    <s v="Sin Pallet"/>
    <n v="0"/>
    <n v="0"/>
    <x v="0"/>
    <n v="27050"/>
    <n v="18070"/>
    <n v="8980"/>
    <n v="57.6"/>
    <m/>
    <x v="37"/>
    <n v="21"/>
    <s v="21"/>
    <n v="18"/>
    <x v="0"/>
    <n v="0.16"/>
    <n v="3.2"/>
    <s v="TRANSPIONER S.A."/>
  </r>
  <r>
    <n v="1002197887"/>
    <s v="UE01"/>
    <d v="2022-03-21T00:00:00"/>
    <d v="1899-12-30T10:00:00"/>
    <s v="012-024-00410278"/>
    <s v="9000803077"/>
    <s v="012-022-00314747"/>
    <n v="2301.35"/>
    <n v="2580.29"/>
    <s v="ZPVN"/>
    <s v="40564099"/>
    <s v="P000032287"/>
    <n v="8002811938"/>
    <n v="100219788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15134"/>
    <s v="NICOLALDE FABIAN"/>
    <s v="ZEMU"/>
    <s v="18UE744"/>
    <s v="2"/>
    <s v="Sin Pallet"/>
    <n v="0"/>
    <n v="0"/>
    <x v="0"/>
    <n v="27070"/>
    <n v="18050"/>
    <n v="9020"/>
    <n v="266.39999999999998"/>
    <m/>
    <x v="14"/>
    <n v="21"/>
    <s v="21"/>
    <n v="18"/>
    <x v="0"/>
    <n v="0.74"/>
    <n v="14.799999999999999"/>
    <s v="SANJOPAS S.A."/>
  </r>
  <r>
    <n v="1002197922"/>
    <s v="UE01"/>
    <d v="2022-03-21T00:00:00"/>
    <d v="1899-12-30T10:05:00"/>
    <s v="012-024-00410279"/>
    <s v=""/>
    <s v=""/>
    <n v="0"/>
    <n v="0"/>
    <s v="ZPRC"/>
    <s v="2500107945"/>
    <s v="0000390441"/>
    <n v="8002811972"/>
    <n v="1002197922"/>
    <s v="15-00001115"/>
    <s v="ARMADURO"/>
    <n v="300"/>
    <s v="BOL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15050"/>
    <s v="PEREZ EDUARDO"/>
    <s v="ZETT"/>
    <s v="18UE945"/>
    <s v="2"/>
    <s v="Sin Pallet"/>
    <n v="0"/>
    <n v="0"/>
    <x v="0"/>
    <n v="24303.182000000001"/>
    <n v="15018.182000000001"/>
    <n v="9285"/>
    <n v="270"/>
    <m/>
    <x v="72"/>
    <n v="21"/>
    <s v="21"/>
    <n v="15"/>
    <x v="0"/>
    <n v="0.9"/>
    <n v="18"/>
    <s v="TRANSPORTE PROPIO"/>
  </r>
  <r>
    <n v="1002197922"/>
    <s v="UE01"/>
    <d v="2022-03-21T00:00:00"/>
    <d v="1899-12-30T10:05:00"/>
    <s v="012-024-00410280"/>
    <s v=""/>
    <s v=""/>
    <n v="0"/>
    <n v="0"/>
    <s v="ZPRC"/>
    <s v="2500107944"/>
    <s v="0000390439"/>
    <n v="8002811971"/>
    <n v="1002197922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7306.817999999999"/>
    <n v="18021.817999999999"/>
    <n v="9285"/>
    <n v="324"/>
    <m/>
    <x v="72"/>
    <n v="21"/>
    <s v="21"/>
    <n v="18"/>
    <x v="0"/>
    <n v="0.9"/>
    <n v="18"/>
    <s v="TRANSPORTE PROPIO"/>
  </r>
  <r>
    <n v="1002197934"/>
    <s v="UE01"/>
    <d v="2022-03-21T00:00:00"/>
    <d v="1899-12-30T10:07:00"/>
    <s v="012-024-00410281"/>
    <s v=""/>
    <s v=""/>
    <n v="0"/>
    <n v="0"/>
    <s v="ZPRC"/>
    <s v="2500107946"/>
    <s v="P000032296"/>
    <n v="8002811988"/>
    <n v="100219793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0"/>
    <x v="0"/>
    <s v="100017804"/>
    <s v="FARINANGO HECTOR"/>
    <s v="ZEMU"/>
    <s v="18UE642"/>
    <s v="2"/>
    <s v="Sin Pallet"/>
    <n v="0"/>
    <n v="0"/>
    <x v="0"/>
    <n v="27080"/>
    <n v="18060"/>
    <n v="9020"/>
    <n v="248.4"/>
    <m/>
    <x v="0"/>
    <n v="21"/>
    <s v="21"/>
    <n v="18"/>
    <x v="0"/>
    <n v="0.69000000000000006"/>
    <n v="13.8"/>
    <s v="COMITRAPSA"/>
  </r>
  <r>
    <n v="1002197913"/>
    <s v="UE01"/>
    <d v="2022-03-21T00:00:00"/>
    <d v="1899-12-30T10:09:00"/>
    <s v="012-024-00410282"/>
    <s v="9000803081"/>
    <s v="012-022-00314748"/>
    <n v="2458.8000000000002"/>
    <n v="2756.83"/>
    <s v="ZPVN"/>
    <s v="40564117"/>
    <s v="0000390445"/>
    <n v="8002811963"/>
    <n v="1002197913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16"/>
    <x v="116"/>
    <s v="100014941"/>
    <s v="JACOME PAUL"/>
    <s v="ZEMU"/>
    <s v="18UE585"/>
    <s v="2"/>
    <s v="Sin Pallet"/>
    <n v="0"/>
    <n v="0"/>
    <x v="0"/>
    <n v="27060"/>
    <n v="18050"/>
    <n v="9010"/>
    <n v="255.6"/>
    <m/>
    <x v="114"/>
    <n v="21"/>
    <s v="21"/>
    <n v="18"/>
    <x v="0"/>
    <n v="0.71"/>
    <n v="14.2"/>
    <s v="TRAPSA C.A."/>
  </r>
  <r>
    <n v="1002197915"/>
    <s v="UE01"/>
    <d v="2022-03-21T00:00:00"/>
    <d v="1899-12-30T10:10:00"/>
    <s v="012-024-00410283"/>
    <s v="9000803082"/>
    <s v="012-022-00314749"/>
    <n v="2386.8000000000002"/>
    <n v="2676.1"/>
    <s v="ZPVN"/>
    <s v="40564106"/>
    <s v="P000032291"/>
    <n v="8002811964"/>
    <n v="1002197915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39"/>
    <x v="39"/>
    <s v="10001979"/>
    <s v="TITISTAR CUCAS FERNANDO PATRICIO"/>
    <s v="ZEMU"/>
    <s v="18UE705"/>
    <s v="2"/>
    <s v="Sin Pallet"/>
    <n v="0"/>
    <n v="0"/>
    <x v="0"/>
    <n v="26980"/>
    <n v="18050"/>
    <n v="8930"/>
    <n v="385.2"/>
    <m/>
    <x v="37"/>
    <n v="21"/>
    <s v="21"/>
    <n v="18"/>
    <x v="0"/>
    <n v="1.07"/>
    <n v="21.4"/>
    <s v="TRANSLOBOL S.A."/>
  </r>
  <r>
    <n v="1002197961"/>
    <s v="UE01"/>
    <d v="2022-03-21T00:00:00"/>
    <d v="1899-12-30T10:11:00"/>
    <s v="012-024-00410284"/>
    <s v="9000803086"/>
    <s v="012-022-00314751"/>
    <n v="1139.2"/>
    <n v="1277.27"/>
    <s v="ZPVN"/>
    <s v="40564130"/>
    <s v="P000032300"/>
    <n v="8002812018"/>
    <n v="1002197961"/>
    <s v="15-00001115"/>
    <s v="ARMADURO"/>
    <n v="160"/>
    <s v="BOL"/>
    <s v="103865"/>
    <s v="CAZAR GOMEZ MARIA TARGELIA"/>
    <s v="805630"/>
    <s v="FERRIMAXI"/>
    <s v="ANTONIO ANTE"/>
    <s v="BOLIVAR 8-79 Y 2 DE MARZO"/>
    <s v="OIANTE"/>
    <s v="O-Imbabura-Ant.Ante.(Atuntaqu"/>
    <m/>
    <x v="63"/>
    <x v="63"/>
    <s v="10005910"/>
    <s v="URBANO MOQUINCHE WALTER ARMANDO"/>
    <s v="ZEMU"/>
    <s v="18UE735"/>
    <s v="2"/>
    <s v="Sin Pallet"/>
    <n v="0"/>
    <n v="0"/>
    <x v="0"/>
    <n v="12397.778"/>
    <n v="8017.7780000000002"/>
    <n v="4380"/>
    <n v="25.6"/>
    <m/>
    <x v="61"/>
    <n v="21"/>
    <s v="21"/>
    <n v="8"/>
    <x v="0"/>
    <n v="0.16"/>
    <n v="3.2"/>
    <s v="RUTAS COTACACHENSES"/>
  </r>
  <r>
    <n v="1002197961"/>
    <s v="UE01"/>
    <d v="2022-03-21T00:00:00"/>
    <d v="1899-12-30T10:11:00"/>
    <s v="012-024-00410285"/>
    <s v="9000803084"/>
    <s v="012-022-00314750"/>
    <n v="1408"/>
    <n v="1578.66"/>
    <s v="ZPVN"/>
    <s v="40564129"/>
    <s v="P000032299"/>
    <n v="8002812019"/>
    <n v="1002197961"/>
    <s v="15-00001123"/>
    <s v="SELVALEGRE"/>
    <n v="200"/>
    <s v="BOL"/>
    <s v="103865"/>
    <s v="CAZAR GOMEZ MARIA TARGELIA"/>
    <s v="805630"/>
    <s v="FERRIMAXI"/>
    <s v="ANTONIO ANTE"/>
    <s v="BOLIVAR 8-79 Y 2 DE MARZO"/>
    <s v="OIANTE"/>
    <s v="O-Imbabura-Ant.Ante.(Atuntaqu"/>
    <n v="20"/>
    <x v="63"/>
    <x v="63"/>
    <s v="10005910"/>
    <s v="URBANO MOQUINCHE WALTER ARMANDO"/>
    <s v="ZEMU"/>
    <s v="18UE735"/>
    <s v="2"/>
    <s v="Sin Pallet"/>
    <n v="0"/>
    <n v="0"/>
    <x v="0"/>
    <n v="14402.222"/>
    <n v="10022.222"/>
    <n v="4380"/>
    <n v="32"/>
    <m/>
    <x v="61"/>
    <n v="21"/>
    <s v="21"/>
    <n v="10"/>
    <x v="0"/>
    <n v="0.16"/>
    <n v="3.2"/>
    <s v="RUTAS COTACACHENSES"/>
  </r>
  <r>
    <n v="1002197953"/>
    <s v="UE01"/>
    <d v="2022-03-21T00:00:00"/>
    <d v="1899-12-30T10:14:00"/>
    <s v="012-024-00410286"/>
    <s v="9000803090"/>
    <s v="012-022-00314753"/>
    <n v="379.8"/>
    <n v="425.84"/>
    <s v="ZPVN"/>
    <s v="40563844"/>
    <s v="0000390473"/>
    <n v="8002812008"/>
    <n v="1002197953"/>
    <s v="15-00001119"/>
    <s v="CAMPEON ANTIHUMEDAD"/>
    <n v="60"/>
    <s v="BOL"/>
    <s v="10004555"/>
    <s v="ROMAN MOLINA ANDRES SEBASTIAN"/>
    <s v="809419"/>
    <s v="BODEGA COMERCIAL MOLINA PROAÑO"/>
    <s v="LA MANÁ"/>
    <s v="QUITO Y CARLOS LOZADA"/>
    <s v="OXLAMA"/>
    <s v="O-Cotopaxi-Lamana"/>
    <m/>
    <x v="109"/>
    <x v="109"/>
    <s v="100020988"/>
    <s v="AGUALONGO KLEVER"/>
    <s v="ZEMU"/>
    <s v="18UE838"/>
    <s v="2"/>
    <s v="Sin Pallet"/>
    <n v="0"/>
    <n v="0"/>
    <x v="0"/>
    <n v="7885.5879999999997"/>
    <n v="3010.5880000000002"/>
    <n v="4875"/>
    <n v="79.8"/>
    <m/>
    <x v="107"/>
    <n v="21"/>
    <s v="21"/>
    <n v="3"/>
    <x v="0"/>
    <n v="1.3299999999999998"/>
    <n v="26.599999999999998"/>
    <s v="TRANSPORTE PROPIO"/>
  </r>
  <r>
    <n v="1002197953"/>
    <s v="UE01"/>
    <d v="2022-03-21T00:00:00"/>
    <d v="1899-12-30T10:14:00"/>
    <s v="012-024-00410287"/>
    <s v="9000803089"/>
    <s v="012-022-00314752"/>
    <n v="1845.2"/>
    <n v="2068.85"/>
    <s v="ZPVN"/>
    <s v="40563844"/>
    <s v="0000390472"/>
    <n v="8002812009"/>
    <n v="1002197953"/>
    <s v="15-00001124"/>
    <s v="SELVALEGRE ANTIHUMEDAD"/>
    <n v="280"/>
    <s v="BOL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18924.412"/>
    <n v="14049.412"/>
    <n v="4875"/>
    <n v="372.4"/>
    <m/>
    <x v="107"/>
    <n v="21"/>
    <s v="21"/>
    <n v="14"/>
    <x v="0"/>
    <n v="1.3299999999999998"/>
    <n v="26.599999999999998"/>
    <s v="TRANSPORTE PROPIO"/>
  </r>
  <r>
    <n v="1002197905"/>
    <s v="UE01"/>
    <d v="2022-03-21T00:00:00"/>
    <d v="1899-12-30T10:15:00"/>
    <s v="012-024-00410288"/>
    <s v="9000803091"/>
    <s v="012-022-00314754"/>
    <n v="4268.8"/>
    <n v="4786.21"/>
    <s v="ZPVN"/>
    <s v="40564115"/>
    <s v="0000390437"/>
    <n v="8002811954"/>
    <n v="1002197905"/>
    <s v="15-00001124"/>
    <s v="SELVALEGRE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67"/>
    <x v="67"/>
    <s v="100016838"/>
    <s v="PASPUEL NIXON"/>
    <s v="ZETT"/>
    <s v="18UE962"/>
    <s v="1"/>
    <s v="Con Pallet"/>
    <n v="0.05"/>
    <n v="32"/>
    <x v="0"/>
    <n v="51010"/>
    <n v="32040"/>
    <n v="18970"/>
    <n v="659.2"/>
    <m/>
    <x v="65"/>
    <n v="21"/>
    <s v="21"/>
    <n v="32"/>
    <x v="0"/>
    <n v="1.03"/>
    <n v="20.6"/>
    <s v="TRAPSA C.A."/>
  </r>
  <r>
    <n v="1002197908"/>
    <s v="UE01"/>
    <d v="2022-03-21T00:00:00"/>
    <d v="1899-12-30T10:18:00"/>
    <s v="012-024-00410289"/>
    <s v="9000803093"/>
    <s v="012-022-00314755"/>
    <n v="4102.3999999999996"/>
    <n v="4599.6400000000003"/>
    <s v="ZPVN"/>
    <s v="40564115"/>
    <s v="0000390438"/>
    <n v="8002811957"/>
    <n v="1002197908"/>
    <s v="15-00001119"/>
    <s v="CAMPEON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72"/>
    <x v="72"/>
    <s v="100014825"/>
    <s v="MEJIA ARMANDO"/>
    <s v="ZETT"/>
    <s v="18UE215"/>
    <s v="1"/>
    <s v="Con Pallet"/>
    <n v="0.05"/>
    <n v="32"/>
    <x v="0"/>
    <n v="49880"/>
    <n v="32080"/>
    <n v="17800"/>
    <n v="659.2"/>
    <m/>
    <x v="70"/>
    <n v="21"/>
    <s v="21"/>
    <n v="32"/>
    <x v="0"/>
    <n v="1.03"/>
    <n v="20.6"/>
    <s v="LIDENORTI S.A."/>
  </r>
  <r>
    <n v="1002197964"/>
    <s v="UE01"/>
    <d v="2022-03-21T00:00:00"/>
    <d v="1899-12-30T10:28:00"/>
    <s v="012-024-00410290"/>
    <s v="9000803095"/>
    <s v="012-022-00314757"/>
    <n v="278.39999999999998"/>
    <n v="312.14999999999998"/>
    <s v="ZPVN"/>
    <s v="40564136"/>
    <s v="0000390482"/>
    <n v="8002812023"/>
    <n v="1002197964"/>
    <s v="15-00001115"/>
    <s v="ARMADURO"/>
    <n v="40"/>
    <s v="BOL"/>
    <s v="103861"/>
    <s v="A&amp;E ACABADOS EL VERGEL"/>
    <s v="805619"/>
    <s v="BODEGA TABABELA"/>
    <s v="QUITO"/>
    <s v="PANAMERICANA E-35 E1-488"/>
    <s v="OPPIFO"/>
    <s v="O-Pichincha-Pifo"/>
    <m/>
    <x v="75"/>
    <x v="75"/>
    <s v="100014924"/>
    <s v="POZO RAUL"/>
    <s v="ZETT"/>
    <s v="18UE562"/>
    <s v="2"/>
    <s v="Sin Pallet"/>
    <n v="0"/>
    <n v="0"/>
    <x v="0"/>
    <n v="10658.636"/>
    <n v="2003.636"/>
    <n v="8655"/>
    <n v="17.2"/>
    <m/>
    <x v="73"/>
    <n v="21"/>
    <s v="21"/>
    <n v="2"/>
    <x v="0"/>
    <n v="0.43"/>
    <n v="8.6"/>
    <s v="TRANSPREMIUM CIA. LTDA."/>
  </r>
  <r>
    <n v="1002197964"/>
    <s v="UE01"/>
    <d v="2022-03-21T00:00:00"/>
    <d v="1899-12-30T10:28:00"/>
    <s v="012-024-00410291"/>
    <s v="9000803094"/>
    <s v="012-022-00314756"/>
    <n v="4296.6000000000004"/>
    <n v="4817.37"/>
    <s v="ZPVN"/>
    <s v="40564136"/>
    <s v="0000390483"/>
    <n v="8002812022"/>
    <n v="1002197964"/>
    <s v="15-00001123"/>
    <s v="SELVALEGRE"/>
    <n v="620"/>
    <s v="BOL"/>
    <s v="103861"/>
    <s v="A&amp;E ACABADOS EL VERGEL"/>
    <s v="805619"/>
    <s v="BODEGA TABABELA"/>
    <s v="QUITO"/>
    <s v="PANAMERICANA E-35 E1-488"/>
    <s v="OPPIFO"/>
    <s v="O-Pichincha-Pifo"/>
    <n v="102"/>
    <x v="75"/>
    <x v="75"/>
    <s v="100014924"/>
    <s v="POZO RAUL"/>
    <s v="ZETT"/>
    <s v="18UE562"/>
    <s v="2"/>
    <s v="Sin Pallet"/>
    <n v="0"/>
    <n v="0"/>
    <x v="0"/>
    <n v="39711.364000000001"/>
    <n v="31056.364000000001"/>
    <n v="8655"/>
    <n v="266.60000000000002"/>
    <m/>
    <x v="73"/>
    <n v="21"/>
    <s v="21"/>
    <n v="31"/>
    <x v="0"/>
    <n v="0.43000000000000005"/>
    <n v="8.6000000000000014"/>
    <s v="TRANSPREMIUM CIA. LTDA."/>
  </r>
  <r>
    <n v="1002197967"/>
    <s v="UE01"/>
    <d v="2022-03-21T00:00:00"/>
    <d v="1899-12-30T10:35:00"/>
    <s v="012-024-00410292"/>
    <s v="9000803102"/>
    <s v="012-022-00314759"/>
    <n v="513.6"/>
    <n v="575.85"/>
    <s v="ZPVN"/>
    <s v="40564139"/>
    <s v="0000390486"/>
    <n v="8002812025"/>
    <n v="1002197967"/>
    <s v="15-00001120"/>
    <s v="CAMPEON"/>
    <n v="80"/>
    <s v="BOL"/>
    <s v="103419"/>
    <s v="BENALCAZAR CHAVARRIA LUIS ALFONSO"/>
    <s v="804752"/>
    <s v="COMERCIAL SAN FRANCISCO"/>
    <s v="QUITO"/>
    <s v="GARCIA MORENO Y ANTONIO CALVACHE"/>
    <s v="OPSJOS"/>
    <s v="O-Pichincha-Sanjosedeminas"/>
    <m/>
    <x v="107"/>
    <x v="107"/>
    <s v="10000354"/>
    <s v="HARO HARO JORDAN JOSUE"/>
    <s v="ZEMU"/>
    <s v="18UE653"/>
    <s v="2"/>
    <s v="Sin Pallet"/>
    <n v="0"/>
    <n v="0"/>
    <x v="0"/>
    <n v="8543.8889999999992"/>
    <n v="4008.8890000000001"/>
    <n v="4535"/>
    <n v="40.799999999999997"/>
    <m/>
    <x v="105"/>
    <n v="21"/>
    <s v="21"/>
    <n v="4"/>
    <x v="0"/>
    <n v="0.51"/>
    <n v="10.199999999999999"/>
    <s v="TRIMPESAS S.A."/>
  </r>
  <r>
    <n v="1002197967"/>
    <s v="UE01"/>
    <d v="2022-03-21T00:00:00"/>
    <d v="1899-12-30T10:35:00"/>
    <s v="012-024-00410293"/>
    <s v="9000803101"/>
    <s v="012-022-00314758"/>
    <n v="1940.4"/>
    <n v="2175.59"/>
    <s v="ZPVN"/>
    <s v="40564139"/>
    <s v="0000390485"/>
    <n v="8002812026"/>
    <n v="1002197967"/>
    <s v="15-00001123"/>
    <s v="SELVALEGRE"/>
    <n v="280"/>
    <s v="BOL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7"/>
    <x v="107"/>
    <s v="10000354"/>
    <s v="HARO HARO JORDAN JOSUE"/>
    <s v="ZEMU"/>
    <s v="18UE653"/>
    <s v="2"/>
    <s v="Sin Pallet"/>
    <n v="0"/>
    <n v="0"/>
    <x v="0"/>
    <n v="18566.111000000001"/>
    <n v="14031.111000000001"/>
    <n v="4535"/>
    <n v="142.80000000000001"/>
    <m/>
    <x v="105"/>
    <n v="21"/>
    <s v="21"/>
    <n v="14"/>
    <x v="0"/>
    <n v="0.51"/>
    <n v="10.200000000000001"/>
    <s v="TRIMPESAS S.A."/>
  </r>
  <r>
    <n v="1002197941"/>
    <s v="UE01"/>
    <d v="2022-03-21T00:00:00"/>
    <d v="1899-12-30T10:39:00"/>
    <s v="012-024-00410294"/>
    <s v="9000803105"/>
    <s v="012-022-00314761"/>
    <n v="284.8"/>
    <n v="319.32"/>
    <s v="ZPVN"/>
    <s v="40564124"/>
    <s v="P000032298"/>
    <n v="8002811996"/>
    <n v="1002197941"/>
    <s v="15-00001115"/>
    <s v="ARMADURO"/>
    <n v="40"/>
    <s v="BOL"/>
    <s v="101542"/>
    <s v="FERNANDEZ FARINANGO PEDRO"/>
    <s v="801486"/>
    <s v="BOD. FERRETERIA SION"/>
    <s v="OTAVALO"/>
    <s v="EUGENIO ESPEJO S/N Y FEDERICO PAEZ"/>
    <s v="OISANP"/>
    <s v="O-Imbabura-Sanpablo"/>
    <m/>
    <x v="50"/>
    <x v="50"/>
    <s v="10007864"/>
    <s v="AREVALO AYALA MANUEL ARCESIO"/>
    <s v="ZEMU"/>
    <s v="18UE397"/>
    <s v="2"/>
    <s v="Sin Pallet"/>
    <n v="0"/>
    <n v="0"/>
    <x v="0"/>
    <n v="6609.4440000000004"/>
    <n v="2004.444"/>
    <n v="4605"/>
    <n v="6"/>
    <m/>
    <x v="48"/>
    <n v="21"/>
    <s v="21"/>
    <n v="2"/>
    <x v="0"/>
    <n v="0.15"/>
    <n v="3"/>
    <s v="TRIMPESAS S.A."/>
  </r>
  <r>
    <n v="1002197941"/>
    <s v="UE01"/>
    <d v="2022-03-21T00:00:00"/>
    <d v="1899-12-30T10:39:00"/>
    <s v="012-024-00410295"/>
    <s v="9000803104"/>
    <s v="012-022-00314760"/>
    <n v="2252.8000000000002"/>
    <n v="2525.86"/>
    <s v="ZPVN"/>
    <s v="40564123"/>
    <s v="P000032297"/>
    <n v="8002811995"/>
    <n v="1002197941"/>
    <s v="15-00001123"/>
    <s v="SELVALEGRE"/>
    <n v="32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50"/>
    <x v="50"/>
    <s v="10007864"/>
    <s v="AREVALO AYALA MANUEL ARCESIO"/>
    <s v="ZEMU"/>
    <s v="18UE397"/>
    <s v="2"/>
    <s v="Sin Pallet"/>
    <n v="0"/>
    <n v="0"/>
    <x v="0"/>
    <n v="20640.556"/>
    <n v="16035.556"/>
    <n v="4605"/>
    <n v="48"/>
    <m/>
    <x v="48"/>
    <n v="21"/>
    <s v="21"/>
    <n v="16"/>
    <x v="0"/>
    <n v="0.15"/>
    <n v="3"/>
    <s v="TRIMPESAS S.A."/>
  </r>
  <r>
    <n v="1002197962"/>
    <s v="UE01"/>
    <d v="2022-03-21T00:00:00"/>
    <d v="1899-12-30T10:43:00"/>
    <s v="012-024-00410296"/>
    <s v="9000803136"/>
    <s v="012-022-00314762"/>
    <n v="2523.6"/>
    <n v="2829.47"/>
    <s v="ZPVN"/>
    <s v="40564131"/>
    <s v="P000032301"/>
    <n v="8002812020"/>
    <n v="1002197962"/>
    <s v="15-00001115"/>
    <s v="ARMADURO"/>
    <n v="360"/>
    <s v="BOL"/>
    <s v="101552"/>
    <s v="BENAVIDES REVELO SILVIA PATRICIA"/>
    <s v="807388"/>
    <s v="FERRETERIA JR"/>
    <s v="IBARRA"/>
    <s v="AMBUQUI PANAMERICANA KM 39"/>
    <s v="OIAMBU"/>
    <s v="O-Imbabura-Ambuqui"/>
    <n v="68.5"/>
    <x v="16"/>
    <x v="16"/>
    <s v="100022266"/>
    <s v="CALDERON REYES SEGUNDO JORGE"/>
    <s v="ZEMU"/>
    <s v="18UE711"/>
    <s v="2"/>
    <s v="Sin Pallet"/>
    <n v="0"/>
    <n v="0"/>
    <x v="0"/>
    <n v="27040"/>
    <n v="18010"/>
    <n v="9030"/>
    <n v="111.6"/>
    <m/>
    <x v="16"/>
    <n v="21"/>
    <s v="21"/>
    <n v="18"/>
    <x v="0"/>
    <n v="0.31"/>
    <n v="6.1999999999999993"/>
    <s v="LA ARMENIA S.A."/>
  </r>
  <r>
    <n v="1002197996"/>
    <s v="UE01"/>
    <d v="2022-03-21T00:00:00"/>
    <d v="1899-12-30T10:47:00"/>
    <s v="012-024-00410297"/>
    <s v="9000803176"/>
    <s v="012-022-00314763"/>
    <n v="3201.22"/>
    <n v="3589.23"/>
    <s v="ZPVN"/>
    <s v="40561563"/>
    <s v="0000389335"/>
    <n v="8002812067"/>
    <n v="1002197996"/>
    <s v="15-00001121"/>
    <s v="GLADIADOR"/>
    <n v="31.55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030"/>
    <n v="31550"/>
    <n v="18480"/>
    <n v="0"/>
    <m/>
    <x v="3"/>
    <n v="21"/>
    <s v="21"/>
    <n v="31.55"/>
    <x v="0"/>
    <n v="0"/>
    <n v="0"/>
    <s v="XAVIER VALENZUELA"/>
  </r>
  <r>
    <n v="1002197957"/>
    <s v="UE01"/>
    <d v="2022-03-21T00:00:00"/>
    <d v="1899-12-30T10:48:00"/>
    <s v="012-024-00410298"/>
    <s v="9000803189"/>
    <s v="012-022-00314764"/>
    <n v="3100.8"/>
    <n v="3476.64"/>
    <s v="ZPVN"/>
    <s v="40564118"/>
    <s v="0000390479"/>
    <n v="8002812013"/>
    <n v="1002197957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164"/>
    <x v="164"/>
    <s v="100014902"/>
    <s v="GUALSAQUI ENRIQUE"/>
    <s v="ZEMT"/>
    <s v="18UE354"/>
    <s v="1"/>
    <s v="Con Pallet"/>
    <n v="0.05"/>
    <n v="24"/>
    <x v="0"/>
    <n v="39810"/>
    <n v="24050"/>
    <n v="15760"/>
    <n v="576"/>
    <m/>
    <x v="160"/>
    <n v="21"/>
    <s v="21"/>
    <n v="24"/>
    <x v="0"/>
    <n v="1.2"/>
    <n v="24"/>
    <s v="TRAPSA C.A."/>
  </r>
  <r>
    <n v="1002197994"/>
    <s v="UE01"/>
    <d v="2022-03-21T00:00:00"/>
    <d v="1899-12-30T10:49:00"/>
    <s v="012-024-00410299"/>
    <s v=""/>
    <s v=""/>
    <n v="0"/>
    <n v="0"/>
    <s v="ZPRC"/>
    <s v="2500107944"/>
    <s v="0000390435"/>
    <n v="8002812063"/>
    <n v="1002197994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10"/>
    <n v="18030"/>
    <n v="9380"/>
    <n v="324"/>
    <m/>
    <x v="72"/>
    <n v="21"/>
    <s v="21"/>
    <n v="18"/>
    <x v="0"/>
    <n v="0.9"/>
    <n v="18"/>
    <s v="TRANSPORTE PROPIO"/>
  </r>
  <r>
    <n v="1002197969"/>
    <s v="UE01"/>
    <d v="2022-03-21T00:00:00"/>
    <d v="1899-12-30T10:52:00"/>
    <s v="012-024-00410300"/>
    <s v=""/>
    <s v=""/>
    <n v="0"/>
    <n v="0"/>
    <s v="ZPRC"/>
    <s v="2500107922"/>
    <s v="P000032248"/>
    <n v="8002812028"/>
    <n v="1002197969"/>
    <s v="15-00000218"/>
    <s v="MAGNO HE"/>
    <n v="30.7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870"/>
    <n v="30780"/>
    <n v="19090"/>
    <n v="0"/>
    <m/>
    <x v="3"/>
    <n v="21"/>
    <s v="21"/>
    <n v="30.78"/>
    <x v="0"/>
    <n v="0"/>
    <n v="0"/>
    <s v="UNICON"/>
  </r>
  <r>
    <n v="1002197995"/>
    <s v="UE01"/>
    <d v="2022-03-21T00:00:00"/>
    <d v="1899-12-30T11:03:00"/>
    <s v="012-024-00410301"/>
    <s v="9000803193"/>
    <s v="012-022-00314765"/>
    <n v="4092"/>
    <n v="4587.9799999999996"/>
    <s v="ZPVN"/>
    <s v="40564157"/>
    <s v="0000390530"/>
    <n v="8002812066"/>
    <n v="1002197995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750"/>
    <n v="33070"/>
    <n v="17680"/>
    <n v="594"/>
    <m/>
    <x v="55"/>
    <n v="21"/>
    <s v="21"/>
    <n v="33"/>
    <x v="0"/>
    <n v="0.9"/>
    <n v="18"/>
    <s v="TRANSPORTE PROPIO"/>
  </r>
  <r>
    <n v="1002198012"/>
    <s v="UE01"/>
    <d v="2022-03-21T00:00:00"/>
    <d v="1899-12-30T11:07:00"/>
    <s v="012-024-00410302"/>
    <s v="9000803196"/>
    <s v="012-022-00314766"/>
    <n v="4292.84"/>
    <n v="4813.16"/>
    <s v="ZPVN"/>
    <s v="40564112"/>
    <s v="0000390415"/>
    <n v="8002812088"/>
    <n v="1002198012"/>
    <s v="15-00001123"/>
    <s v="SELVALEGRE"/>
    <n v="6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1300"/>
    <n v="33080"/>
    <n v="18220"/>
    <n v="501.6"/>
    <m/>
    <x v="118"/>
    <n v="21"/>
    <s v="21"/>
    <n v="33"/>
    <x v="0"/>
    <n v="0.76"/>
    <n v="15.200000000000001"/>
    <s v="TRANSPORTE PROPIO"/>
  </r>
  <r>
    <n v="1002198014"/>
    <s v="UE01"/>
    <d v="2022-03-21T00:00:00"/>
    <d v="1899-12-30T11:15:00"/>
    <s v="012-024-00410303"/>
    <s v="9000803201"/>
    <s v="012-022-00314767"/>
    <n v="3172.8"/>
    <n v="3557.37"/>
    <s v="ZPVN"/>
    <s v="40564144"/>
    <s v="0000390495"/>
    <n v="8002812091"/>
    <n v="1002198014"/>
    <s v="15-00001119"/>
    <s v="CAMPEON ANTIHUMEDAD"/>
    <n v="480"/>
    <s v="BOL"/>
    <s v="103384"/>
    <s v="MOLINA IZQUIERDO FABIAN TRAJANO"/>
    <s v="804677"/>
    <s v="ELECTRO FERRETERO MOLINA"/>
    <s v="MORONA"/>
    <s v="CALLE SOASTI Y 10 DE AGOSTO"/>
    <s v="OVMACA"/>
    <s v="O-Moronasantiag-Macas"/>
    <n v="456"/>
    <x v="138"/>
    <x v="138"/>
    <s v="100014953"/>
    <s v="ALBUJA CESAR"/>
    <s v="ZEMT"/>
    <s v="18UE604"/>
    <s v="2"/>
    <s v="Sin Pallet"/>
    <n v="0"/>
    <n v="0"/>
    <x v="0"/>
    <n v="37840"/>
    <n v="24030"/>
    <n v="13810"/>
    <n v="643.20000000000005"/>
    <m/>
    <x v="136"/>
    <n v="21"/>
    <s v="21"/>
    <n v="24"/>
    <x v="0"/>
    <n v="1.34"/>
    <n v="26.8"/>
    <s v="RUTAS COTACACHENSES S.A."/>
  </r>
  <r>
    <n v="1002197918"/>
    <s v="UE01"/>
    <d v="2022-03-21T00:00:00"/>
    <d v="1899-12-30T11:20:00"/>
    <s v="012-024-00410304"/>
    <s v="9000803203"/>
    <s v="012-022-00314768"/>
    <n v="3350.4"/>
    <n v="3756.49"/>
    <s v="ZPVN"/>
    <s v="40564114"/>
    <s v="P000032295"/>
    <n v="8002811966"/>
    <n v="1002197918"/>
    <s v="15-00000181"/>
    <s v="ARMADURO ANTIHUMEDAD"/>
    <n v="480"/>
    <s v="BOL"/>
    <s v="101541"/>
    <s v="DISTRIBUIDORA MIRNALME"/>
    <s v="804173"/>
    <s v="FERRETERIA MOTOSPORT"/>
    <s v="IBARRA"/>
    <s v="VIA LITA FRENTE AL MERCADO"/>
    <s v="OILITA"/>
    <s v="O-Imbabura-Lita"/>
    <n v="548"/>
    <x v="97"/>
    <x v="97"/>
    <s v="100014919"/>
    <s v="GRANDA ANIBAL"/>
    <s v="ZEMT"/>
    <s v="18UE310"/>
    <s v="2"/>
    <s v="Sin Pallet"/>
    <n v="0"/>
    <n v="0"/>
    <x v="0"/>
    <n v="38860"/>
    <n v="24060"/>
    <n v="14800"/>
    <n v="753.6"/>
    <m/>
    <x v="95"/>
    <n v="21"/>
    <s v="21"/>
    <n v="24"/>
    <x v="0"/>
    <n v="1.57"/>
    <n v="31.400000000000002"/>
    <s v="LIDENORTI S.A."/>
  </r>
  <r>
    <n v="1002198032"/>
    <s v="UE01"/>
    <d v="2022-03-21T00:00:00"/>
    <d v="1899-12-30T11:23:00"/>
    <s v="012-024-00410305"/>
    <s v="9000803206"/>
    <s v="012-022-00314769"/>
    <n v="4092"/>
    <n v="4587.9799999999996"/>
    <s v="ZPVN"/>
    <s v="40563832"/>
    <s v="0000390545"/>
    <n v="8002812114"/>
    <n v="1002198032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20"/>
    <n v="33050"/>
    <n v="18370"/>
    <n v="620.4"/>
    <m/>
    <x v="8"/>
    <n v="21"/>
    <s v="21"/>
    <n v="33"/>
    <x v="0"/>
    <n v="0.94"/>
    <n v="18.8"/>
    <s v="TRANSPORTE PROPIO"/>
  </r>
  <r>
    <n v="1002197919"/>
    <s v="UE01"/>
    <d v="2022-03-21T00:00:00"/>
    <d v="1899-12-30T11:26:00"/>
    <s v="012-024-00410306"/>
    <s v="9000803210"/>
    <s v="012-022-00314770"/>
    <n v="3009.6"/>
    <n v="3374.38"/>
    <s v="ZPVN"/>
    <s v="40563477"/>
    <s v="0000389704"/>
    <n v="8002811968"/>
    <n v="1002197919"/>
    <s v="15-00000181"/>
    <s v="ARMADURO ANTIHUMEDAD"/>
    <n v="480"/>
    <s v="BOL"/>
    <s v="101664"/>
    <s v="ACERIA DEL ECUADOR C.A. ADELCA"/>
    <s v="806879"/>
    <s v="MACIAS ZAMBRANO FAUSTO JAVIER"/>
    <s v="VALENCIA"/>
    <s v="VALENCIA QUEVEDO KM 3 SECTOR AGUAS"/>
    <s v="ORVALE"/>
    <s v="O-Losrios-Valencia"/>
    <n v="352"/>
    <x v="68"/>
    <x v="68"/>
    <s v="100015058"/>
    <s v="MUÑOZ JUAN"/>
    <s v="ZEMT"/>
    <s v="18UE985"/>
    <s v="2"/>
    <s v="Sin Pallet"/>
    <n v="0"/>
    <n v="0"/>
    <x v="0"/>
    <n v="40260"/>
    <n v="24080"/>
    <n v="16180"/>
    <n v="566.4"/>
    <m/>
    <x v="66"/>
    <n v="21"/>
    <s v="21"/>
    <n v="24"/>
    <x v="0"/>
    <n v="1.18"/>
    <n v="23.599999999999998"/>
    <s v="SELVALEGRE S.A."/>
  </r>
  <r>
    <n v="1002198013"/>
    <s v="UE01"/>
    <d v="2022-03-21T00:00:00"/>
    <d v="1899-12-30T11:34:00"/>
    <s v="012-024-00410307"/>
    <s v=""/>
    <s v=""/>
    <n v="0"/>
    <n v="0"/>
    <s v="ZPRC"/>
    <s v="2500107953"/>
    <s v="0000390539"/>
    <n v="8002812090"/>
    <n v="1002198013"/>
    <s v="15-00001115"/>
    <s v="ARMADURO"/>
    <n v="320"/>
    <s v="BOL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648.788"/>
    <n v="16038.788"/>
    <n v="8610"/>
    <n v="163.19999999999999"/>
    <m/>
    <x v="109"/>
    <n v="21"/>
    <s v="21"/>
    <n v="16"/>
    <x v="0"/>
    <n v="0.51"/>
    <n v="10.199999999999999"/>
    <s v="TRANSPORTE PROPIO"/>
  </r>
  <r>
    <n v="1002198013"/>
    <s v="UE01"/>
    <d v="2022-03-21T00:00:00"/>
    <d v="1899-12-30T11:34:00"/>
    <s v="012-024-00410308"/>
    <s v=""/>
    <s v=""/>
    <n v="0"/>
    <n v="0"/>
    <s v="ZPRC"/>
    <s v="2500107953"/>
    <s v="0000390538"/>
    <n v="8002812089"/>
    <n v="1002198013"/>
    <s v="15-00001123"/>
    <s v="SELVALEGRE"/>
    <n v="34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651.212"/>
    <n v="17041.212"/>
    <n v="8610"/>
    <n v="173.4"/>
    <m/>
    <x v="109"/>
    <n v="21"/>
    <s v="21"/>
    <n v="17"/>
    <x v="0"/>
    <n v="0.51"/>
    <n v="10.200000000000001"/>
    <s v="TRANSPORTE PROPIO"/>
  </r>
  <r>
    <n v="1002197945"/>
    <s v="UE01"/>
    <d v="2022-03-21T00:00:00"/>
    <d v="1899-12-30T11:36:00"/>
    <s v="012-024-00410309"/>
    <s v="9000803214"/>
    <s v="012-022-00314772"/>
    <n v="997.61"/>
    <n v="1118.52"/>
    <s v="ZPVN"/>
    <s v="40564125"/>
    <s v="0000390464"/>
    <n v="8002811999"/>
    <n v="1002197945"/>
    <s v="15-00001119"/>
    <s v="CAMPEON ANTIHUMEDAD"/>
    <n v="160"/>
    <s v="BOL"/>
    <s v="101504"/>
    <s v="MEGAKONS S.A."/>
    <s v="809864"/>
    <s v="FERRETERIA EL TOQUILLAL"/>
    <s v="LA MANÁ"/>
    <s v="CALLE PRINCIPAL A 3KM VÍA LA MANA"/>
    <s v="OXLAMA"/>
    <s v="O-Cotopaxi-Lamana"/>
    <m/>
    <x v="53"/>
    <x v="53"/>
    <s v="100014948"/>
    <s v="TULCANAZA MARCELO"/>
    <s v="ZEMT"/>
    <s v="18UE597"/>
    <s v="1"/>
    <s v="Con Pallet"/>
    <n v="0.05"/>
    <n v="8"/>
    <x v="0"/>
    <n v="14661.666999999999"/>
    <n v="8006.6670000000004"/>
    <n v="6655"/>
    <n v="212.8"/>
    <m/>
    <x v="51"/>
    <n v="21"/>
    <s v="21"/>
    <n v="8"/>
    <x v="0"/>
    <n v="1.33"/>
    <n v="26.6"/>
    <s v="TRIMPESAS S.A."/>
  </r>
  <r>
    <n v="1002197945"/>
    <s v="UE01"/>
    <d v="2022-03-21T00:00:00"/>
    <d v="1899-12-30T11:36:00"/>
    <s v="012-024-00410310"/>
    <s v="9000803213"/>
    <s v="012-022-00314771"/>
    <n v="2077.17"/>
    <n v="2328.94"/>
    <s v="ZPVN"/>
    <s v="40564125"/>
    <s v="0000390463"/>
    <n v="8002812000"/>
    <n v="1002197945"/>
    <s v="15-00001124"/>
    <s v="SELVALEGRE ANTIHUMEDAD"/>
    <n v="320"/>
    <s v="BOL"/>
    <s v="101504"/>
    <s v="MEGAKONS S.A."/>
    <s v="809864"/>
    <s v="FERRETERIA EL TOQUILLAL"/>
    <s v="LA MANÁ"/>
    <s v="CALLE PRINCIPAL A 3KM VÍA LA MANA"/>
    <s v="OXLAMA"/>
    <s v="O-Cotopaxi-Lamana"/>
    <n v="330"/>
    <x v="53"/>
    <x v="53"/>
    <s v="100014948"/>
    <s v="TULCANAZA MARCELO"/>
    <s v="ZEMT"/>
    <s v="18UE597"/>
    <s v="1"/>
    <s v="Con Pallet"/>
    <n v="0.05"/>
    <n v="16"/>
    <x v="0"/>
    <n v="22668.332999999999"/>
    <n v="16013.333000000001"/>
    <n v="6655"/>
    <n v="425.6"/>
    <m/>
    <x v="51"/>
    <n v="21"/>
    <s v="21"/>
    <n v="16"/>
    <x v="0"/>
    <n v="1.33"/>
    <n v="26.6"/>
    <s v="TRIMPESAS S.A."/>
  </r>
  <r>
    <n v="1002198004"/>
    <s v="UE01"/>
    <d v="2022-03-21T00:00:00"/>
    <d v="1899-12-30T11:46:00"/>
    <s v="012-024-00410311"/>
    <s v=""/>
    <s v=""/>
    <n v="0"/>
    <n v="0"/>
    <s v="ZPRC"/>
    <s v="2500107951"/>
    <s v="P000032304"/>
    <n v="8002812076"/>
    <n v="1002198004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68"/>
    <x v="168"/>
    <s v="100015007"/>
    <s v="FLORES EDISON"/>
    <s v="ZETT"/>
    <s v="18UE753"/>
    <s v="1"/>
    <s v="Con Pallet"/>
    <n v="0.05"/>
    <n v="32"/>
    <x v="0"/>
    <n v="50630"/>
    <n v="32080"/>
    <n v="18550"/>
    <n v="281.60000000000002"/>
    <m/>
    <x v="164"/>
    <n v="21"/>
    <s v="21"/>
    <n v="32"/>
    <x v="0"/>
    <n v="0.44000000000000006"/>
    <n v="8.8000000000000007"/>
    <s v="TRIMPESAS S.A."/>
  </r>
  <r>
    <n v="1002198062"/>
    <s v="UE01"/>
    <d v="2022-03-21T00:00:00"/>
    <d v="1899-12-30T11:54:00"/>
    <s v="012-024-00410312"/>
    <s v="9000803217"/>
    <s v="012-022-00314774"/>
    <n v="1730.4"/>
    <n v="1940.14"/>
    <s v="ZPVN"/>
    <s v="40564182"/>
    <s v="P000032315"/>
    <n v="8002812154"/>
    <n v="1002198062"/>
    <s v="15-00001120"/>
    <s v="CAMPEON"/>
    <n v="280"/>
    <s v="BOL"/>
    <s v="101500"/>
    <s v="DISTRIBUIDORA ROSERO S.C.C."/>
    <s v="807110"/>
    <s v="FERRETERIA EL CARMEN"/>
    <s v="QUITO"/>
    <s v="CALLE GUAYAQUIL"/>
    <s v="OPELQU"/>
    <s v="O-Pichincha-Elquinche"/>
    <m/>
    <x v="22"/>
    <x v="22"/>
    <s v="100020338"/>
    <s v="TERAN ARNULFO"/>
    <s v="ZEMU"/>
    <s v="18UE714"/>
    <s v="2"/>
    <s v="Sin Pallet"/>
    <n v="0"/>
    <n v="0"/>
    <x v="0"/>
    <n v="18564.444"/>
    <n v="14054.444"/>
    <n v="4510"/>
    <n v="98"/>
    <m/>
    <x v="22"/>
    <n v="21"/>
    <s v="21"/>
    <n v="14"/>
    <x v="0"/>
    <n v="0.35"/>
    <n v="7"/>
    <s v="TRANINTAGSA"/>
  </r>
  <r>
    <n v="1002198062"/>
    <s v="UE01"/>
    <d v="2022-03-21T00:00:00"/>
    <d v="1899-12-30T11:54:00"/>
    <s v="012-024-00410313"/>
    <s v="9000803216"/>
    <s v="012-022-00314773"/>
    <n v="539.20000000000005"/>
    <n v="604.54999999999995"/>
    <s v="ZPVN"/>
    <s v="40564181"/>
    <s v="P000032314"/>
    <n v="8002812155"/>
    <n v="1002198062"/>
    <s v="15-00001123"/>
    <s v="SELVALEGRE"/>
    <n v="80"/>
    <s v="BOL"/>
    <s v="101500"/>
    <s v="DISTRIBUIDORA ROSERO S.C.C."/>
    <s v="807110"/>
    <s v="FERRETERIA EL CARMEN"/>
    <s v="QUITO"/>
    <s v="CALLE GUAYAQUIL"/>
    <s v="OPELQU"/>
    <s v="O-Pichincha-Elquinche"/>
    <n v="76"/>
    <x v="22"/>
    <x v="22"/>
    <s v="100020338"/>
    <s v="TERAN ARNULFO"/>
    <s v="ZEMU"/>
    <s v="18UE714"/>
    <s v="2"/>
    <s v="Sin Pallet"/>
    <n v="0"/>
    <n v="0"/>
    <x v="0"/>
    <n v="8525.5560000000005"/>
    <n v="4015.556"/>
    <n v="4510"/>
    <n v="28"/>
    <m/>
    <x v="22"/>
    <n v="21"/>
    <s v="21"/>
    <n v="4"/>
    <x v="0"/>
    <n v="0.35"/>
    <n v="7"/>
    <s v="TRANINTAGSA"/>
  </r>
  <r>
    <n v="1002198036"/>
    <s v="UE01"/>
    <d v="2022-03-21T00:00:00"/>
    <d v="1899-12-30T12:07:00"/>
    <s v="012-024-00410314"/>
    <s v="9000803220"/>
    <s v="012-022-00314776"/>
    <n v="1030.7"/>
    <n v="1155.6199999999999"/>
    <s v="ZPVN"/>
    <s v="40564161"/>
    <s v="0000390533"/>
    <n v="8002812119"/>
    <n v="1002198036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s v="18UE983"/>
    <s v="2"/>
    <s v="Sin Pallet"/>
    <n v="0"/>
    <n v="0"/>
    <x v="0"/>
    <n v="16977.059000000001"/>
    <n v="8007.0590000000002"/>
    <n v="8970"/>
    <n v="121.6"/>
    <m/>
    <x v="5"/>
    <n v="21"/>
    <s v="21"/>
    <n v="8"/>
    <x v="0"/>
    <n v="0.76"/>
    <n v="15.2"/>
    <s v="TRANSPORTE PROPIO"/>
  </r>
  <r>
    <n v="1002198036"/>
    <s v="UE01"/>
    <d v="2022-03-21T00:00:00"/>
    <d v="1899-12-30T12:07:00"/>
    <s v="012-024-00410315"/>
    <s v="9000803219"/>
    <s v="012-022-00314775"/>
    <n v="3329.3"/>
    <n v="3732.84"/>
    <s v="ZPVN"/>
    <s v="40564161"/>
    <s v="0000390566"/>
    <n v="8002812118"/>
    <n v="1002198036"/>
    <s v="15-00001123"/>
    <s v="SELVALEGRE"/>
    <n v="5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4992.940999999999"/>
    <n v="26022.940999999999"/>
    <n v="8970"/>
    <n v="395.2"/>
    <m/>
    <x v="5"/>
    <n v="21"/>
    <s v="21"/>
    <n v="26"/>
    <x v="0"/>
    <n v="0.76"/>
    <n v="15.2"/>
    <s v="TRANSPORTE PROPIO"/>
  </r>
  <r>
    <n v="1002198067"/>
    <s v="UE01"/>
    <d v="2022-03-21T00:00:00"/>
    <d v="1899-12-30T12:11:00"/>
    <s v="012-024-00410316"/>
    <s v="9000803221"/>
    <s v="012-022-00314777"/>
    <n v="2332.8000000000002"/>
    <n v="2615.5500000000002"/>
    <s v="ZPVN"/>
    <s v="40564142"/>
    <s v="0000390493"/>
    <n v="8002812160"/>
    <n v="1002198067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33"/>
    <x v="33"/>
    <s v="100014931"/>
    <s v="VACA GALO"/>
    <s v="ZEMU"/>
    <s v="18UE737"/>
    <s v="2"/>
    <s v="Sin Pallet"/>
    <n v="0"/>
    <n v="0"/>
    <x v="0"/>
    <n v="27000"/>
    <n v="18050"/>
    <n v="8950"/>
    <n v="370.8"/>
    <m/>
    <x v="31"/>
    <n v="21"/>
    <s v="21"/>
    <n v="18"/>
    <x v="0"/>
    <n v="1.03"/>
    <n v="20.6"/>
    <s v="TRANSPORTE PESADO CIAPRUTE S.A."/>
  </r>
  <r>
    <n v="1002198086"/>
    <s v="UE01"/>
    <d v="2022-03-21T00:00:00"/>
    <d v="1899-12-30T12:14:00"/>
    <s v="012-024-00410317"/>
    <s v="9000803222"/>
    <s v="012-022-00314778"/>
    <n v="2494.8000000000002"/>
    <n v="2797.19"/>
    <s v="ZPVN"/>
    <s v="40564194"/>
    <s v="0000390586"/>
    <n v="8002812180"/>
    <n v="1002198086"/>
    <s v="15-00001123"/>
    <s v="SELVALEGRE"/>
    <n v="360"/>
    <s v="BOL"/>
    <s v="101782"/>
    <s v="LUZURIAGA BELTRAN IRMA DEL ROCIO"/>
    <s v="801791"/>
    <s v="BODEGA LUZURIAGA"/>
    <s v="QUITO"/>
    <s v="AV. ELOY ALFARO N50-350"/>
    <s v="OPSANI"/>
    <s v="O-Pichincha-Sanisidrodelinca"/>
    <n v="96.5"/>
    <x v="129"/>
    <x v="129"/>
    <s v="100014881"/>
    <s v="HARO VICENTE"/>
    <s v="ZEMU"/>
    <s v="18UE736"/>
    <s v="2"/>
    <s v="Sin Pallet"/>
    <n v="0"/>
    <n v="0"/>
    <x v="0"/>
    <n v="27310"/>
    <n v="18040"/>
    <n v="9270"/>
    <n v="162"/>
    <m/>
    <x v="127"/>
    <n v="21"/>
    <s v="21"/>
    <n v="18"/>
    <x v="0"/>
    <n v="0.45"/>
    <n v="9"/>
    <s v="SANJOPAS S.A."/>
  </r>
  <r>
    <n v="1002198068"/>
    <s v="UE01"/>
    <d v="2022-03-21T00:00:00"/>
    <d v="1899-12-30T12:15:00"/>
    <s v="012-024-00410318"/>
    <s v="9000803224"/>
    <s v="012-022-00314780"/>
    <n v="279.2"/>
    <n v="313.04000000000002"/>
    <s v="ZPVN"/>
    <s v="40564151"/>
    <s v="0000390517"/>
    <n v="8002812162"/>
    <n v="1002198068"/>
    <s v="15-00001119"/>
    <s v="CAMPEON ANTIHUMEDAD"/>
    <n v="40"/>
    <s v="BOL"/>
    <s v="102876"/>
    <s v="OSORIO GUERRERO MARCO VINICIO"/>
    <s v="803667"/>
    <s v="FERRETERIA LA ECONOMIA"/>
    <s v="MUISNE"/>
    <s v="CALLE C1 NUMERO 1, NUEVO MUISNE"/>
    <s v="OEMUIS"/>
    <s v="O-Esmeraldas-Muisne"/>
    <m/>
    <x v="106"/>
    <x v="106"/>
    <s v="100014973"/>
    <s v="CUACES JOSE ANTONIO"/>
    <s v="ZEMU"/>
    <s v="18UE677"/>
    <s v="2"/>
    <s v="Sin Pallet"/>
    <n v="0"/>
    <n v="0"/>
    <x v="0"/>
    <n v="6483.3329999999996"/>
    <n v="2003.3330000000001"/>
    <n v="4480"/>
    <n v="50.8"/>
    <m/>
    <x v="104"/>
    <n v="21"/>
    <s v="21"/>
    <n v="2"/>
    <x v="0"/>
    <n v="1.27"/>
    <n v="25.4"/>
    <s v="LA ARMENIA S.A."/>
  </r>
  <r>
    <n v="1002198068"/>
    <s v="UE01"/>
    <d v="2022-03-21T00:00:00"/>
    <d v="1899-12-30T12:15:00"/>
    <s v="012-024-00410319"/>
    <s v="9000803223"/>
    <s v="012-022-00314779"/>
    <n v="2323.1999999999998"/>
    <n v="2604.7800000000002"/>
    <s v="ZPVN"/>
    <s v="40564151"/>
    <s v="0000390515"/>
    <n v="8002812161"/>
    <n v="1002198068"/>
    <s v="15-00001124"/>
    <s v="SELVALEGRE ANTIHUMEDAD"/>
    <n v="32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106"/>
    <x v="106"/>
    <s v="100014973"/>
    <s v="CUACES JOSE ANTONIO"/>
    <s v="ZEMU"/>
    <s v="18UE677"/>
    <s v="2"/>
    <s v="Sin Pallet"/>
    <n v="0"/>
    <n v="0"/>
    <x v="0"/>
    <n v="20506.667000000001"/>
    <n v="16026.666999999999"/>
    <n v="4480"/>
    <n v="406.4"/>
    <m/>
    <x v="104"/>
    <n v="21"/>
    <s v="21"/>
    <n v="16"/>
    <x v="0"/>
    <n v="1.27"/>
    <n v="25.4"/>
    <s v="LA ARMENIA S.A."/>
  </r>
  <r>
    <n v="1002198009"/>
    <s v="UE01"/>
    <d v="2022-03-21T00:00:00"/>
    <d v="1899-12-30T12:21:00"/>
    <s v="012-024-00410321"/>
    <s v=""/>
    <s v=""/>
    <n v="0"/>
    <n v="0"/>
    <s v="ZPRC"/>
    <s v="2500107952"/>
    <s v="0000390507"/>
    <n v="8002812081"/>
    <n v="1002198009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8163.5420000000004"/>
    <n v="2006.875"/>
    <n v="6156.6670000000004"/>
    <n v="18.399999999999999"/>
    <m/>
    <x v="102"/>
    <n v="21"/>
    <s v="21"/>
    <n v="2"/>
    <x v="0"/>
    <n v="0.45999999999999996"/>
    <n v="9.1999999999999993"/>
    <s v="TRANSSJQ S.A."/>
  </r>
  <r>
    <n v="1002198009"/>
    <s v="UE01"/>
    <d v="2022-03-21T00:00:00"/>
    <d v="1899-12-30T12:21:00"/>
    <s v="012-024-00410322"/>
    <s v=""/>
    <s v=""/>
    <n v="0"/>
    <n v="0"/>
    <s v="ZPRC"/>
    <s v="2500107952"/>
    <s v="0000390506"/>
    <n v="8002812082"/>
    <n v="1002198009"/>
    <s v="15-00001120"/>
    <s v="CAMPEON"/>
    <n v="12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12177.291999999999"/>
    <n v="6020.625"/>
    <n v="6156.6670000000004"/>
    <n v="55.2"/>
    <m/>
    <x v="102"/>
    <n v="21"/>
    <s v="21"/>
    <n v="6"/>
    <x v="0"/>
    <n v="0.46"/>
    <n v="9.2000000000000011"/>
    <s v="TRANSSJQ S.A."/>
  </r>
  <r>
    <n v="1002198009"/>
    <s v="UE01"/>
    <d v="2022-03-21T00:00:00"/>
    <d v="1899-12-30T12:21:00"/>
    <s v="012-024-00410323"/>
    <s v=""/>
    <s v=""/>
    <n v="0"/>
    <n v="0"/>
    <s v="ZPRC"/>
    <s v="2500107952"/>
    <s v="0000390508"/>
    <n v="8002812083"/>
    <n v="1002198009"/>
    <s v="15-00001123"/>
    <s v="SELVALEGRE"/>
    <n v="4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s v="18UE587"/>
    <s v="4"/>
    <s v="Pallet Cortesia"/>
    <n v="0"/>
    <n v="0"/>
    <x v="0"/>
    <n v="30239.167000000001"/>
    <n v="24082.5"/>
    <n v="6156.6670000000004"/>
    <n v="220.8"/>
    <m/>
    <x v="102"/>
    <n v="21"/>
    <s v="21"/>
    <n v="24"/>
    <x v="0"/>
    <n v="0.46"/>
    <n v="9.2000000000000011"/>
    <s v="TRANSSJQ S.A."/>
  </r>
  <r>
    <n v="1002198093"/>
    <s v="UE01"/>
    <d v="2022-03-21T00:00:00"/>
    <d v="1899-12-30T12:27:00"/>
    <s v="012-024-00410324"/>
    <s v="9000803230"/>
    <s v="012-022-00314782"/>
    <n v="2545.1999999999998"/>
    <n v="2853.69"/>
    <s v="ZPVN"/>
    <s v="40564192"/>
    <s v="0000390583"/>
    <n v="8002812195"/>
    <n v="1002198093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3"/>
    <x v="13"/>
    <s v="100014839"/>
    <s v="MALDONADO WILZON"/>
    <s v="ZEMU"/>
    <s v="18UE723"/>
    <s v="2"/>
    <s v="Sin Pallet"/>
    <n v="0"/>
    <n v="0"/>
    <x v="0"/>
    <n v="27210"/>
    <n v="18020"/>
    <n v="9190"/>
    <n v="381.6"/>
    <m/>
    <x v="13"/>
    <n v="21"/>
    <s v="21"/>
    <n v="18"/>
    <x v="0"/>
    <n v="1.06"/>
    <n v="21.200000000000003"/>
    <s v="ALQUINGA&amp;ALQUINGA"/>
  </r>
  <r>
    <n v="1002198110"/>
    <s v="UE01"/>
    <d v="2022-03-21T00:00:00"/>
    <d v="1899-12-30T12:35:00"/>
    <s v="012-024-00410325"/>
    <s v="9000803232"/>
    <s v="012-022-00314783"/>
    <n v="2365.1999999999998"/>
    <n v="2651.87"/>
    <s v="ZPVN"/>
    <s v="40563972"/>
    <s v="0000390327"/>
    <n v="8002812218"/>
    <n v="100219811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10"/>
    <n v="18030"/>
    <n v="9180"/>
    <n v="324"/>
    <m/>
    <x v="99"/>
    <n v="21"/>
    <s v="21"/>
    <n v="18"/>
    <x v="0"/>
    <n v="0.9"/>
    <n v="18"/>
    <s v="TRANSPORTE PROPIO"/>
  </r>
  <r>
    <n v="1002198020"/>
    <s v="UE01"/>
    <d v="2022-03-21T00:00:00"/>
    <d v="1899-12-30T12:37:00"/>
    <s v="012-024-00410326"/>
    <s v="9000803234"/>
    <s v="012-022-00314785"/>
    <n v="277.2"/>
    <n v="310.79000000000002"/>
    <s v="ZPVN"/>
    <s v="40564126"/>
    <s v="0000390469"/>
    <n v="8002812097"/>
    <n v="1002198020"/>
    <s v="15-00001115"/>
    <s v="ARMADURO"/>
    <n v="40"/>
    <s v="BOL"/>
    <s v="101744"/>
    <s v="BENALCAZAR DE LA CADENA"/>
    <s v="800854"/>
    <s v="FERRETERIA FRAGA"/>
    <s v="ESPEJO"/>
    <s v="EL ANGEL, CALLE ESMERALDAS Y AV. ES"/>
    <s v="OCELAN"/>
    <s v="O-Carchi-Elangel"/>
    <m/>
    <x v="21"/>
    <x v="21"/>
    <s v="10000371"/>
    <s v="PERUGACHI MORENO DARWIN SANTIAGO"/>
    <s v="ZEMU"/>
    <s v="18UE634"/>
    <s v="2"/>
    <s v="Sin Pallet"/>
    <n v="0"/>
    <n v="0"/>
    <x v="0"/>
    <n v="6536.1109999999999"/>
    <n v="2001.1110000000001"/>
    <n v="4535"/>
    <n v="18.8"/>
    <m/>
    <x v="21"/>
    <n v="21"/>
    <s v="21"/>
    <n v="2"/>
    <x v="0"/>
    <n v="0.47000000000000003"/>
    <n v="9.4"/>
    <s v="TRIMPESAS S.A."/>
  </r>
  <r>
    <n v="1002198020"/>
    <s v="UE01"/>
    <d v="2022-03-21T00:00:00"/>
    <d v="1899-12-30T12:37:00"/>
    <s v="012-024-00410327"/>
    <s v="9000803233"/>
    <s v="012-022-00314784"/>
    <n v="2198.4"/>
    <n v="2464.86"/>
    <s v="ZPVN"/>
    <s v="40564127"/>
    <s v="0000390470"/>
    <n v="8002812098"/>
    <n v="1002198020"/>
    <s v="15-00001123"/>
    <s v="SELVALEGRE"/>
    <n v="320"/>
    <s v="BOL"/>
    <s v="101744"/>
    <s v="BENALCAZAR DE LA CADENA"/>
    <s v="800854"/>
    <s v="FERRETERIA FRAGA"/>
    <s v="ESPEJO"/>
    <s v="EL ANGEL, CALLE ESMERALDAS Y AV. ES"/>
    <s v="OCELAN"/>
    <s v="O-Carchi-Elangel"/>
    <n v="91"/>
    <x v="21"/>
    <x v="21"/>
    <s v="10000371"/>
    <s v="PERUGACHI MORENO DARWIN SANTIAGO"/>
    <s v="ZEMU"/>
    <s v="18UE634"/>
    <s v="2"/>
    <s v="Sin Pallet"/>
    <n v="0"/>
    <n v="0"/>
    <x v="0"/>
    <n v="20543.888999999999"/>
    <n v="16008.888999999999"/>
    <n v="4535"/>
    <n v="150.4"/>
    <m/>
    <x v="21"/>
    <n v="21"/>
    <s v="21"/>
    <n v="16"/>
    <x v="0"/>
    <n v="0.47000000000000003"/>
    <n v="9.4"/>
    <s v="TRIMPESAS S.A."/>
  </r>
  <r>
    <n v="1002198042"/>
    <s v="UE01"/>
    <d v="2022-03-21T00:00:00"/>
    <d v="1899-12-30T12:41:00"/>
    <s v="012-024-00410328"/>
    <s v="9000803236"/>
    <s v="012-022-00314787"/>
    <n v="2230.4"/>
    <n v="2500.7399999999998"/>
    <s v="ZPVN"/>
    <s v="40564154"/>
    <s v="P000032307"/>
    <n v="8002812126"/>
    <n v="1002198042"/>
    <s v="15-00001115"/>
    <s v="ARMADURO"/>
    <n v="320"/>
    <s v="BOL"/>
    <s v="102835"/>
    <s v="SOCIEDAD CIVIL Y COMERCIAL VASFERRI"/>
    <s v="804763"/>
    <s v="FERRICENTRO LOS CEIBOS  - IBARRA"/>
    <s v="IBARRA"/>
    <s v="RETORNO Y JUAN FRANCISCO BONILLA"/>
    <s v="OIIBAR"/>
    <s v="O-Imbabura-Ibarra"/>
    <m/>
    <x v="60"/>
    <x v="60"/>
    <s v="10007757"/>
    <s v="GUALACATA FERNANDEZ MANUEL RAUL"/>
    <s v="ZEMU"/>
    <s v="18UE769"/>
    <s v="2"/>
    <s v="Sin Pallet"/>
    <n v="0"/>
    <n v="0"/>
    <x v="0"/>
    <n v="20510.556"/>
    <n v="16035.556"/>
    <n v="4475"/>
    <n v="60.8"/>
    <m/>
    <x v="58"/>
    <n v="21"/>
    <s v="21"/>
    <n v="16"/>
    <x v="0"/>
    <n v="0.19"/>
    <n v="3.8"/>
    <s v="ALQUINGA &amp; ALQUINGA"/>
  </r>
  <r>
    <n v="1002198042"/>
    <s v="UE01"/>
    <d v="2022-03-21T00:00:00"/>
    <d v="1899-12-30T12:41:00"/>
    <s v="012-024-00410329"/>
    <s v="9000803235"/>
    <s v="012-022-00314786"/>
    <n v="276"/>
    <n v="309.45"/>
    <s v="ZPVN"/>
    <s v="40564153"/>
    <s v="P000032306"/>
    <n v="8002812127"/>
    <n v="1002198042"/>
    <s v="15-00001123"/>
    <s v="SELVALEGRE"/>
    <n v="4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60"/>
    <x v="60"/>
    <s v="10007757"/>
    <s v="GUALACATA FERNANDEZ MANUEL RAUL"/>
    <s v="ZEMU"/>
    <s v="18UE769"/>
    <s v="2"/>
    <s v="Sin Pallet"/>
    <n v="0"/>
    <n v="0"/>
    <x v="0"/>
    <n v="6479.4440000000004"/>
    <n v="2004.444"/>
    <n v="4475"/>
    <n v="7.6"/>
    <m/>
    <x v="58"/>
    <n v="21"/>
    <s v="21"/>
    <n v="2"/>
    <x v="0"/>
    <n v="0.19"/>
    <n v="3.8"/>
    <s v="ALQUINGA &amp; ALQUINGA"/>
  </r>
  <r>
    <n v="1002198007"/>
    <s v="UE01"/>
    <d v="2022-03-21T00:00:00"/>
    <d v="1899-12-30T12:47:00"/>
    <s v="012-024-00410330"/>
    <s v="9000803237"/>
    <s v="012-022-00314788"/>
    <n v="4121.6000000000004"/>
    <n v="4621.16"/>
    <s v="ZPVN"/>
    <s v="40564149"/>
    <s v="0000390513"/>
    <n v="8002812079"/>
    <n v="1002198007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9"/>
    <x v="169"/>
    <s v="10006913"/>
    <s v="DE LA CRUZ MANUEL ALADINO"/>
    <s v="ZETT"/>
    <s v="18UE738"/>
    <s v="1"/>
    <s v="Con Pallet"/>
    <n v="0.05"/>
    <n v="32"/>
    <x v="0"/>
    <n v="49790"/>
    <n v="32050"/>
    <n v="17740"/>
    <n v="537.6"/>
    <m/>
    <x v="165"/>
    <n v="21"/>
    <s v="21"/>
    <n v="32"/>
    <x v="0"/>
    <n v="0.84000000000000008"/>
    <n v="16.8"/>
    <s v="ELOHIM S.A."/>
  </r>
  <r>
    <n v="1002198127"/>
    <s v="UE01"/>
    <d v="2022-03-21T00:00:00"/>
    <d v="1899-12-30T12:52:00"/>
    <s v="012-024-00410331"/>
    <s v="9000803238"/>
    <s v="012-022-00314789"/>
    <n v="4332.04"/>
    <n v="4857.1099999999997"/>
    <s v="ZPVN"/>
    <s v="40563963"/>
    <s v="0000390312"/>
    <n v="8002812238"/>
    <n v="1002198127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220"/>
    <n v="33080"/>
    <n v="18140"/>
    <n v="594"/>
    <m/>
    <x v="155"/>
    <n v="21"/>
    <s v="21"/>
    <n v="33"/>
    <x v="0"/>
    <n v="0.9"/>
    <n v="18"/>
    <s v="TRANSPORTE PROPIO"/>
  </r>
  <r>
    <n v="1002198133"/>
    <s v="UE01"/>
    <d v="2022-03-21T00:00:00"/>
    <d v="1899-12-30T12:55:00"/>
    <s v="012-024-00410332"/>
    <s v=""/>
    <s v=""/>
    <n v="0"/>
    <n v="0"/>
    <s v="ZPRC"/>
    <s v="2500107941"/>
    <s v="0000390400"/>
    <n v="8002812247"/>
    <n v="1002198133"/>
    <s v="15-00001118"/>
    <s v="TECHCEM"/>
    <n v="31.4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910"/>
    <n v="31460"/>
    <n v="18450"/>
    <n v="0"/>
    <m/>
    <x v="1"/>
    <n v="21"/>
    <s v="21"/>
    <n v="31.46"/>
    <x v="0"/>
    <n v="0"/>
    <n v="0"/>
    <s v="TRANSCONCEM CIA. LTDA."/>
  </r>
  <r>
    <n v="1002198091"/>
    <s v="UE01"/>
    <d v="2022-03-21T00:00:00"/>
    <d v="1899-12-30T13:00:00"/>
    <s v="012-024-00410333"/>
    <s v="9000803243"/>
    <s v="012-022-00314792"/>
    <n v="1067.2"/>
    <n v="1196.55"/>
    <s v="ZPVN"/>
    <s v="40564195"/>
    <s v="0000390589"/>
    <n v="8002812189"/>
    <n v="1002198091"/>
    <s v="15-00001115"/>
    <s v="ARMADURO"/>
    <n v="160"/>
    <s v="BOL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s v="18UE630"/>
    <s v="2"/>
    <s v="Sin Pallet"/>
    <n v="0"/>
    <n v="0"/>
    <x v="0"/>
    <n v="10995.555"/>
    <n v="8022.2219999999998"/>
    <n v="2973.3330000000001"/>
    <n v="150.4"/>
    <m/>
    <x v="16"/>
    <n v="21"/>
    <s v="21"/>
    <n v="8"/>
    <x v="0"/>
    <n v="0.94000000000000006"/>
    <n v="18.8"/>
    <s v="LA ARMENIA S.A."/>
  </r>
  <r>
    <n v="1002198091"/>
    <s v="UE01"/>
    <d v="2022-03-21T00:00:00"/>
    <d v="1899-12-30T13:00:00"/>
    <s v="012-024-00410334"/>
    <s v="9000803241"/>
    <s v="012-022-00314790"/>
    <n v="492"/>
    <n v="551.63"/>
    <s v="ZPVN"/>
    <s v="40564195"/>
    <s v="0000390588"/>
    <n v="8002812190"/>
    <n v="1002198091"/>
    <s v="15-00001120"/>
    <s v="CAMPEON"/>
    <n v="80"/>
    <s v="BOL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s v="18UE630"/>
    <s v="2"/>
    <s v="Sin Pallet"/>
    <n v="0"/>
    <n v="0"/>
    <x v="0"/>
    <n v="6984.4440000000004"/>
    <n v="4011.1109999999999"/>
    <n v="2973.3330000000001"/>
    <n v="75.2"/>
    <m/>
    <x v="16"/>
    <n v="21"/>
    <s v="21"/>
    <n v="4"/>
    <x v="0"/>
    <n v="0.94000000000000006"/>
    <n v="18.8"/>
    <s v="LA ARMENIA S.A."/>
  </r>
  <r>
    <n v="1002198091"/>
    <s v="UE01"/>
    <d v="2022-03-21T00:00:00"/>
    <d v="1899-12-30T13:00:00"/>
    <s v="012-024-00410335"/>
    <s v="9000803242"/>
    <s v="012-022-00314791"/>
    <n v="795.6"/>
    <n v="892.03"/>
    <s v="ZPVN"/>
    <s v="40564195"/>
    <s v="0000390590"/>
    <n v="8002812188"/>
    <n v="1002198091"/>
    <s v="15-00001123"/>
    <s v="SELVALEGRE"/>
    <n v="12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6"/>
    <x v="16"/>
    <s v="100014951"/>
    <s v="PEREZ DANILO"/>
    <s v="ZEMU"/>
    <s v="18UE630"/>
    <s v="2"/>
    <s v="Sin Pallet"/>
    <n v="0"/>
    <n v="0"/>
    <x v="0"/>
    <n v="8990"/>
    <n v="6016.6670000000004"/>
    <n v="2973.3330000000001"/>
    <n v="112.8"/>
    <m/>
    <x v="16"/>
    <n v="21"/>
    <s v="21"/>
    <n v="6"/>
    <x v="0"/>
    <n v="0.94"/>
    <n v="18.8"/>
    <s v="LA ARMENIA S.A."/>
  </r>
  <r>
    <n v="1002198015"/>
    <s v="UE01"/>
    <d v="2022-03-21T00:00:00"/>
    <d v="1899-12-30T13:02:00"/>
    <s v="012-024-00410336"/>
    <s v="9000803246"/>
    <s v="012-022-00314793"/>
    <n v="3321.65"/>
    <n v="3724.26"/>
    <s v="ZPVN"/>
    <s v="40564150"/>
    <s v="P000032305"/>
    <n v="8002812092"/>
    <n v="1002198015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s v="18UE731"/>
    <s v="1"/>
    <s v="Con Pallet"/>
    <n v="0.05"/>
    <n v="24"/>
    <x v="0"/>
    <n v="40830"/>
    <n v="24040"/>
    <n v="16790"/>
    <n v="508.8"/>
    <m/>
    <x v="119"/>
    <n v="21"/>
    <s v="21"/>
    <n v="24"/>
    <x v="0"/>
    <n v="1.06"/>
    <n v="21.2"/>
    <s v="LIDENORTI S.A."/>
  </r>
  <r>
    <n v="1002198059"/>
    <s v="UE01"/>
    <d v="2022-03-21T00:00:00"/>
    <d v="1899-12-30T13:02:00"/>
    <s v="012-024-00410337"/>
    <s v="9000803250"/>
    <s v="012-022-00314795"/>
    <n v="256.8"/>
    <n v="287.93"/>
    <s v="ZPVN"/>
    <s v="40564172"/>
    <s v="0000390563"/>
    <n v="8002812152"/>
    <n v="1002198059"/>
    <s v="15-00001120"/>
    <s v="CAMPEON"/>
    <n v="40"/>
    <s v="BOL"/>
    <s v="101558"/>
    <s v="CRESPO CRESPO JOSE ROMERO"/>
    <s v="801271"/>
    <s v="BODEGA CRESPO JOSE"/>
    <s v="QUITO"/>
    <s v="CALLE A  LT 34 Y"/>
    <s v="OPCHIM"/>
    <s v="O-Pichincha-Chimbacalle"/>
    <m/>
    <x v="39"/>
    <x v="39"/>
    <s v="100014935"/>
    <s v="MENDEZ EDMUNDO"/>
    <s v="ZEMT"/>
    <s v="18UE574"/>
    <s v="2"/>
    <s v="Sin Pallet"/>
    <n v="0"/>
    <n v="0"/>
    <x v="0"/>
    <n v="8992.5"/>
    <n v="2007.5"/>
    <n v="6985"/>
    <n v="20"/>
    <m/>
    <x v="37"/>
    <n v="21"/>
    <s v="21"/>
    <n v="2"/>
    <x v="0"/>
    <n v="0.5"/>
    <n v="10"/>
    <s v="TRANSLOBOL S.A."/>
  </r>
  <r>
    <n v="1002198059"/>
    <s v="UE01"/>
    <d v="2022-03-21T00:00:00"/>
    <d v="1899-12-30T13:02:00"/>
    <s v="012-024-00410338"/>
    <s v="9000803249"/>
    <s v="012-022-00314794"/>
    <n v="3049.2"/>
    <n v="3418.78"/>
    <s v="ZPVN"/>
    <s v="40564172"/>
    <s v="0000390564"/>
    <n v="8002812151"/>
    <n v="1002198059"/>
    <s v="15-00001123"/>
    <s v="SELVALEGRE"/>
    <n v="440"/>
    <s v="BOL"/>
    <s v="101558"/>
    <s v="CRESPO CRESPO JOSE ROMERO"/>
    <s v="801271"/>
    <s v="BODEGA CRESPO JOSE"/>
    <s v="QUITO"/>
    <s v="CALLE A  LT 34 Y"/>
    <s v="OPCHIM"/>
    <s v="O-Pichincha-Chimbacalle"/>
    <n v="117"/>
    <x v="39"/>
    <x v="39"/>
    <s v="100014935"/>
    <s v="MENDEZ EDMUNDO"/>
    <s v="ZEMT"/>
    <s v="18UE574"/>
    <s v="2"/>
    <s v="Sin Pallet"/>
    <n v="0"/>
    <n v="0"/>
    <x v="0"/>
    <n v="29067.5"/>
    <n v="22082.5"/>
    <n v="6985"/>
    <n v="220"/>
    <m/>
    <x v="37"/>
    <n v="21"/>
    <s v="21"/>
    <n v="22"/>
    <x v="0"/>
    <n v="0.5"/>
    <n v="10"/>
    <s v="TRANSLOBOL S.A."/>
  </r>
  <r>
    <n v="1002198023"/>
    <s v="UE01"/>
    <d v="2022-03-21T00:00:00"/>
    <d v="1899-12-30T13:05:00"/>
    <s v="012-024-00410339"/>
    <s v="9000803251"/>
    <s v="012-022-00314796"/>
    <n v="2426.4"/>
    <n v="2720.5"/>
    <s v="ZPVN"/>
    <s v="40564110"/>
    <s v="P000032294"/>
    <n v="8002812100"/>
    <n v="1002198023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4"/>
    <x v="14"/>
    <s v="100020316"/>
    <s v="TROYA DAVID"/>
    <s v="ZEMU"/>
    <s v="18UE644"/>
    <s v="1"/>
    <s v="Con Pallet"/>
    <n v="0.05"/>
    <n v="18"/>
    <x v="0"/>
    <n v="27300"/>
    <n v="18040"/>
    <n v="9260"/>
    <n v="165.6"/>
    <m/>
    <x v="14"/>
    <n v="21"/>
    <s v="21"/>
    <n v="18"/>
    <x v="0"/>
    <n v="0.45999999999999996"/>
    <n v="9.1999999999999993"/>
    <s v="OTAVALOTRUCKS S.A."/>
  </r>
  <r>
    <n v="1002198066"/>
    <s v="UE01"/>
    <d v="2022-03-21T00:00:00"/>
    <d v="1899-12-30T13:08:00"/>
    <s v="012-024-00410340"/>
    <s v="9000803252"/>
    <s v="012-022-00314797"/>
    <n v="2301.35"/>
    <n v="2580.29"/>
    <s v="ZPVN"/>
    <s v="40564143"/>
    <s v="P000032302"/>
    <n v="8002812159"/>
    <n v="100219806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080"/>
    <n v="18060"/>
    <n v="9020"/>
    <n v="266.39999999999998"/>
    <m/>
    <x v="22"/>
    <n v="21"/>
    <s v="21"/>
    <n v="18"/>
    <x v="0"/>
    <n v="0.74"/>
    <n v="14.799999999999999"/>
    <s v="TRANINTAGSA S.A."/>
  </r>
  <r>
    <n v="1002198161"/>
    <s v="UE01"/>
    <d v="2022-03-21T00:00:00"/>
    <d v="1899-12-30T13:11:00"/>
    <s v="012-024-00410341"/>
    <s v="9000803254"/>
    <s v="012-022-00314798"/>
    <n v="2426.4"/>
    <n v="2720.5"/>
    <s v="ZPVN"/>
    <s v="40564229"/>
    <s v="P000032325"/>
    <n v="8002812287"/>
    <n v="1002198161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73"/>
    <x v="73"/>
    <s v="100014882"/>
    <s v="RIVERA JOSE"/>
    <s v="ZEMU"/>
    <s v="18UE391"/>
    <s v="2"/>
    <s v="Sin Pallet"/>
    <n v="0"/>
    <n v="0"/>
    <x v="0"/>
    <n v="27190"/>
    <n v="18050"/>
    <n v="9140"/>
    <n v="136.80000000000001"/>
    <m/>
    <x v="71"/>
    <n v="21"/>
    <s v="21"/>
    <n v="18"/>
    <x v="0"/>
    <n v="0.38"/>
    <n v="7.6000000000000005"/>
    <s v="TRIMPESAS S.A."/>
  </r>
  <r>
    <n v="1002198138"/>
    <s v="UE01"/>
    <d v="2022-03-21T00:00:00"/>
    <d v="1899-12-30T13:19:00"/>
    <s v="012-024-00410342"/>
    <s v=""/>
    <s v=""/>
    <n v="0"/>
    <n v="0"/>
    <s v="ZPRC"/>
    <s v="2500107957"/>
    <s v="0000390599"/>
    <n v="8002812255"/>
    <n v="1002198138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47"/>
    <x v="147"/>
    <s v="100014974"/>
    <s v="PAZMIÑO ULISES"/>
    <s v="ZETT"/>
    <s v="18UE567"/>
    <s v="1"/>
    <s v="Con Pallet"/>
    <n v="0.05"/>
    <n v="32"/>
    <x v="0"/>
    <n v="49960"/>
    <n v="32060"/>
    <n v="17900"/>
    <n v="723.2"/>
    <m/>
    <x v="144"/>
    <n v="21"/>
    <s v="21"/>
    <n v="32"/>
    <x v="0"/>
    <n v="1.1300000000000001"/>
    <n v="22.6"/>
    <s v="SANJOPAS S.A."/>
  </r>
  <r>
    <n v="1002198140"/>
    <s v="UE01"/>
    <d v="2022-03-21T00:00:00"/>
    <d v="1899-12-30T13:22:00"/>
    <s v="012-024-00410343"/>
    <s v="9000803256"/>
    <s v="012-022-00314799"/>
    <n v="4076.8"/>
    <n v="4570.9399999999996"/>
    <s v="ZPVN"/>
    <s v="40564213"/>
    <s v="0000390623"/>
    <n v="8002812257"/>
    <n v="1002198140"/>
    <s v="15-00001119"/>
    <s v="CAMPEON ANTIHUMEDAD"/>
    <n v="640"/>
    <s v="BOL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610"/>
    <n v="32080"/>
    <n v="17530"/>
    <n v="889.6"/>
    <m/>
    <x v="166"/>
    <n v="21"/>
    <s v="21"/>
    <n v="32"/>
    <x v="0"/>
    <n v="1.3900000000000001"/>
    <n v="27.8"/>
    <s v="TRANSPORTE PROPIO"/>
  </r>
  <r>
    <n v="1002198164"/>
    <s v="UE01"/>
    <d v="2022-03-21T00:00:00"/>
    <d v="1899-12-30T13:24:00"/>
    <s v="012-024-00410344"/>
    <s v="9000803259"/>
    <s v="012-022-00314801"/>
    <n v="539.20000000000005"/>
    <n v="604.54999999999995"/>
    <s v="ZPVN"/>
    <s v="40564262"/>
    <s v="0000390646"/>
    <n v="8002812292"/>
    <n v="1002198164"/>
    <s v="15-00001123"/>
    <s v="SELVALEGRE"/>
    <n v="80"/>
    <s v="BOL"/>
    <s v="101500"/>
    <s v="DISTRIBUIDORA ROSERO S.C.C."/>
    <s v="804257"/>
    <s v="FERRIANDES"/>
    <s v="QUITO"/>
    <s v="GARCIA MORENO Y EUGENIO ESPEJO"/>
    <s v="OPYARU"/>
    <s v="O-Pichincha-Yaruqui"/>
    <m/>
    <x v="150"/>
    <x v="150"/>
    <s v="10003575"/>
    <s v="QUILCA CAYAMBE EDISON BAYARDO"/>
    <s v="ZEMU"/>
    <s v="18UE665"/>
    <s v="2"/>
    <s v="Sin Pallet"/>
    <n v="0"/>
    <n v="0"/>
    <x v="0"/>
    <n v="8516.6669999999995"/>
    <n v="4006.6669999999999"/>
    <n v="4510"/>
    <n v="30.4"/>
    <m/>
    <x v="147"/>
    <n v="21"/>
    <s v="21"/>
    <n v="4"/>
    <x v="0"/>
    <n v="0.38"/>
    <n v="7.6"/>
    <s v="RUTAS COTACACHENSES S.A."/>
  </r>
  <r>
    <n v="1002198164"/>
    <s v="UE01"/>
    <d v="2022-03-21T00:00:00"/>
    <d v="1899-12-30T13:24:00"/>
    <s v="012-024-00410345"/>
    <s v="9000803258"/>
    <s v="012-022-00314800"/>
    <n v="1887.2"/>
    <n v="2115.94"/>
    <s v="ZPVN"/>
    <s v="40564263"/>
    <s v="0000390647"/>
    <n v="8002812293"/>
    <n v="1002198164"/>
    <s v="15-00001123"/>
    <s v="SELVALEGRE"/>
    <n v="2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50"/>
    <x v="150"/>
    <s v="10003575"/>
    <s v="QUILCA CAYAMBE EDISON BAYARDO"/>
    <s v="ZEMU"/>
    <s v="18UE665"/>
    <s v="2"/>
    <s v="Sin Pallet"/>
    <n v="0"/>
    <n v="0"/>
    <x v="0"/>
    <n v="18533.332999999999"/>
    <n v="14023.333000000001"/>
    <n v="4510"/>
    <n v="128.80000000000001"/>
    <m/>
    <x v="147"/>
    <n v="21"/>
    <s v="21"/>
    <n v="14"/>
    <x v="0"/>
    <n v="0.46"/>
    <n v="9.2000000000000011"/>
    <s v="RUTAS COTACACHENSES S.A."/>
  </r>
  <r>
    <n v="1002198054"/>
    <s v="UE01"/>
    <d v="2022-03-21T00:00:00"/>
    <d v="1899-12-30T13:27:00"/>
    <s v="012-024-00410346"/>
    <s v="9000803260"/>
    <s v="012-022-00314802"/>
    <n v="3840"/>
    <n v="4305.43"/>
    <s v="ZPVN"/>
    <s v="40564174"/>
    <s v="0000390572"/>
    <n v="8002812142"/>
    <n v="1002198054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110"/>
    <x v="110"/>
    <s v="100018300"/>
    <s v="TAPIA CLEVER"/>
    <s v="ZETT"/>
    <s v="18UE953"/>
    <s v="1"/>
    <s v="Con Pallet"/>
    <n v="0.05"/>
    <n v="32"/>
    <x v="0"/>
    <n v="50600"/>
    <n v="32080"/>
    <n v="18520"/>
    <n v="800"/>
    <m/>
    <x v="108"/>
    <n v="21"/>
    <s v="21"/>
    <n v="32"/>
    <x v="0"/>
    <n v="1.25"/>
    <n v="25"/>
    <s v="LIDENORTI S.A."/>
  </r>
  <r>
    <n v="1002198055"/>
    <s v="UE01"/>
    <d v="2022-03-21T00:00:00"/>
    <d v="1899-12-30T13:32:00"/>
    <s v="012-024-00410347"/>
    <s v="9000803266"/>
    <s v="012-022-00314804"/>
    <n v="278.8"/>
    <n v="312.60000000000002"/>
    <s v="ZPVN"/>
    <s v="40564178"/>
    <s v="P000032312"/>
    <n v="8002812143"/>
    <n v="1002198055"/>
    <s v="15-00001115"/>
    <s v="ARMADURO"/>
    <n v="40"/>
    <s v="BOL"/>
    <s v="102835"/>
    <s v="SOCIEDAD CIVIL Y COMERCIAL VASFERRI"/>
    <s v="803600"/>
    <s v="FERRICENTRO CAMAL"/>
    <s v="OTAVALO"/>
    <s v="PANAMERICANA Y CALLE DEL ROCIO"/>
    <s v="OIOTAV"/>
    <s v="O-Imbabura-Otavalo"/>
    <m/>
    <x v="30"/>
    <x v="30"/>
    <s v="100015103"/>
    <s v="CUASCOTA JUAN"/>
    <s v="ZETT"/>
    <s v="18UE742"/>
    <s v="1"/>
    <s v="Con Pallet"/>
    <n v="0.05"/>
    <n v="2"/>
    <x v="0"/>
    <n v="11483.125"/>
    <n v="2003.125"/>
    <n v="9480"/>
    <n v="3.6"/>
    <m/>
    <x v="28"/>
    <n v="21"/>
    <s v="21"/>
    <n v="2"/>
    <x v="0"/>
    <n v="0.09"/>
    <n v="1.8"/>
    <s v="TRANSALMEIDA"/>
  </r>
  <r>
    <n v="1002198055"/>
    <s v="UE01"/>
    <d v="2022-03-21T00:00:00"/>
    <d v="1899-12-30T13:32:00"/>
    <s v="012-024-00410348"/>
    <s v="9000803265"/>
    <s v="012-022-00314803"/>
    <n v="4140"/>
    <n v="4641.79"/>
    <s v="ZPVN"/>
    <s v="40564177"/>
    <s v="P000032311"/>
    <n v="8002812144"/>
    <n v="1002198055"/>
    <s v="15-00001123"/>
    <s v="SELVALEGRE"/>
    <n v="60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30"/>
    <x v="30"/>
    <s v="100015103"/>
    <s v="CUASCOTA JUAN"/>
    <s v="ZETT"/>
    <s v="18UE742"/>
    <s v="1"/>
    <s v="Con Pallet"/>
    <n v="0.05"/>
    <n v="30"/>
    <x v="0"/>
    <n v="39526.875"/>
    <n v="30046.875"/>
    <n v="9480"/>
    <n v="54"/>
    <m/>
    <x v="28"/>
    <n v="21"/>
    <s v="21"/>
    <n v="30"/>
    <x v="0"/>
    <n v="0.09"/>
    <n v="1.8"/>
    <s v="TRANSALMEIDA"/>
  </r>
  <r>
    <n v="1002198183"/>
    <s v="UE01"/>
    <d v="2022-03-21T00:00:00"/>
    <d v="1899-12-30T13:47:00"/>
    <s v="012-024-00410349"/>
    <s v="9000803268"/>
    <s v="012-022-00314806"/>
    <n v="1223.6400000000001"/>
    <n v="1371.96"/>
    <s v="ZPVN"/>
    <s v="40564191"/>
    <s v="P000032318"/>
    <n v="8002812317"/>
    <n v="1002198183"/>
    <s v="15-00001120"/>
    <s v="CAMPEON"/>
    <n v="200"/>
    <s v="BOL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498.824000000001"/>
    <n v="10008.824000000001"/>
    <n v="8490"/>
    <n v="88"/>
    <m/>
    <x v="32"/>
    <n v="21"/>
    <s v="21"/>
    <n v="10"/>
    <x v="0"/>
    <n v="0.44"/>
    <n v="8.8000000000000007"/>
    <s v="TRANSPORTE PROPIO"/>
  </r>
  <r>
    <n v="1002198183"/>
    <s v="UE01"/>
    <d v="2022-03-21T00:00:00"/>
    <d v="1899-12-30T13:47:00"/>
    <s v="012-024-00410350"/>
    <s v="9000803267"/>
    <s v="012-022-00314805"/>
    <n v="3202.85"/>
    <n v="3591.05"/>
    <s v="ZPVN"/>
    <s v="40564190"/>
    <s v="P000032317"/>
    <n v="8002812318"/>
    <n v="1002198183"/>
    <s v="15-00001123"/>
    <s v="SELVALEGRE"/>
    <n v="4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511.175999999999"/>
    <n v="24021.175999999999"/>
    <n v="8490"/>
    <n v="211.2"/>
    <m/>
    <x v="32"/>
    <n v="21"/>
    <s v="21"/>
    <n v="24"/>
    <x v="0"/>
    <n v="0.44"/>
    <n v="8.7999999999999989"/>
    <s v="TRANSPORTE PROPIO"/>
  </r>
  <r>
    <n v="1002198052"/>
    <s v="UE01"/>
    <d v="2022-03-21T00:00:00"/>
    <d v="1899-12-30T13:49:00"/>
    <s v="012-024-00410351"/>
    <s v=""/>
    <s v=""/>
    <n v="0"/>
    <n v="0"/>
    <s v="ZPRC"/>
    <s v="2500107943"/>
    <s v="P000032290"/>
    <n v="8002812139"/>
    <n v="1002198052"/>
    <s v="15-00001120"/>
    <s v="CAMPEON"/>
    <n v="80"/>
    <s v="BOL"/>
    <s v="101586"/>
    <s v="FERRETERIAS FERRIGONZ CIA. LTDA."/>
    <s v="801500"/>
    <s v="FERRIGONZ PRINCIPAL"/>
    <s v="CAYAMBE"/>
    <s v="CALLE AZCASUBI Y CALLE CHILE"/>
    <s v="OPCAYA"/>
    <s v="O-Pichincha-Cayambe"/>
    <m/>
    <x v="32"/>
    <x v="32"/>
    <s v="100014921"/>
    <s v="QUILUMBAQUIN BENJAMIN"/>
    <s v="ZETT"/>
    <s v="18UE557"/>
    <s v="1"/>
    <s v="Con Pallet"/>
    <n v="0.05"/>
    <n v="4"/>
    <x v="0"/>
    <n v="13302.5"/>
    <n v="4007.5"/>
    <n v="9295"/>
    <n v="16.8"/>
    <m/>
    <x v="30"/>
    <n v="21"/>
    <s v="21"/>
    <n v="4"/>
    <x v="0"/>
    <n v="0.21000000000000002"/>
    <n v="4.2"/>
    <s v="TRIMPESAS S.A."/>
  </r>
  <r>
    <n v="1002198052"/>
    <s v="UE01"/>
    <d v="2022-03-21T00:00:00"/>
    <d v="1899-12-30T13:49:00"/>
    <s v="012-024-00410352"/>
    <s v=""/>
    <s v=""/>
    <n v="0"/>
    <n v="0"/>
    <s v="ZPRC"/>
    <s v="2500107942"/>
    <s v="P000032289"/>
    <n v="8002812140"/>
    <n v="1002198052"/>
    <s v="15-00001123"/>
    <s v="SELVALEGRE"/>
    <n v="5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32"/>
    <x v="32"/>
    <s v="100014921"/>
    <s v="QUILUMBAQUIN BENJAMIN"/>
    <s v="ZETT"/>
    <s v="18UE557"/>
    <s v="1"/>
    <s v="Con Pallet"/>
    <n v="0.05"/>
    <n v="28"/>
    <x v="0"/>
    <n v="37347.5"/>
    <n v="28052.5"/>
    <n v="9295"/>
    <n v="117.6"/>
    <m/>
    <x v="30"/>
    <n v="21"/>
    <s v="21"/>
    <n v="28"/>
    <x v="0"/>
    <n v="0.21"/>
    <n v="4.2"/>
    <s v="TRIMPESAS S.A."/>
  </r>
  <r>
    <n v="1002198058"/>
    <s v="UE01"/>
    <d v="2022-03-21T00:00:00"/>
    <d v="1899-12-30T13:51:00"/>
    <s v="012-024-00410353"/>
    <s v="9000803269"/>
    <s v="012-022-00314807"/>
    <n v="4268.8"/>
    <n v="4786.21"/>
    <s v="ZPVN"/>
    <s v="40564173"/>
    <s v="0000390571"/>
    <n v="8002812150"/>
    <n v="1002198058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35"/>
    <x v="35"/>
    <s v="100015771"/>
    <s v="ALVARADO JORGE"/>
    <s v="ZETT"/>
    <s v="18UE740"/>
    <s v="1"/>
    <s v="Con Pallet"/>
    <n v="0.05"/>
    <n v="32"/>
    <x v="0"/>
    <n v="50580"/>
    <n v="32050"/>
    <n v="18530"/>
    <n v="659.2"/>
    <m/>
    <x v="33"/>
    <n v="21"/>
    <s v="21"/>
    <n v="32"/>
    <x v="0"/>
    <n v="1.03"/>
    <n v="20.6"/>
    <s v="SELVALEGRE S.A."/>
  </r>
  <r>
    <n v="1002198111"/>
    <s v="UE01"/>
    <d v="2022-03-21T00:00:00"/>
    <d v="1899-12-30T13:56:00"/>
    <s v="012-024-00410354"/>
    <s v=""/>
    <s v=""/>
    <n v="0"/>
    <n v="0"/>
    <s v="ZPRC"/>
    <s v="2500107957"/>
    <s v="0000390596"/>
    <n v="8002812220"/>
    <n v="1002198111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s v="18UE761"/>
    <s v="1"/>
    <s v="Con Pallet"/>
    <n v="0.05"/>
    <n v="32"/>
    <x v="0"/>
    <n v="49960"/>
    <n v="32090"/>
    <n v="17870"/>
    <n v="723.2"/>
    <m/>
    <x v="47"/>
    <n v="21"/>
    <s v="21"/>
    <n v="32"/>
    <x v="0"/>
    <n v="1.1300000000000001"/>
    <n v="22.6"/>
    <s v="ALQUINGA &amp; ALQUINGA"/>
  </r>
  <r>
    <n v="1002198186"/>
    <s v="UE01"/>
    <d v="2022-03-21T00:00:00"/>
    <d v="1899-12-30T14:05:00"/>
    <s v="012-024-00410355"/>
    <s v="9000803305"/>
    <s v="012-022-00314809"/>
    <n v="2006.4"/>
    <n v="2249.59"/>
    <s v="ZPVN"/>
    <s v="40564009"/>
    <s v="P000032256"/>
    <n v="8002812323"/>
    <n v="1002198186"/>
    <s v="15-00001119"/>
    <s v="CAMPEON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24939.697"/>
    <n v="16009.697"/>
    <n v="8930"/>
    <n v="425.6"/>
    <m/>
    <x v="52"/>
    <n v="21"/>
    <s v="21"/>
    <n v="16"/>
    <x v="0"/>
    <n v="1.33"/>
    <n v="26.6"/>
    <s v="TRANSPORTE PROPIO"/>
  </r>
  <r>
    <n v="1002198186"/>
    <s v="UE01"/>
    <d v="2022-03-21T00:00:00"/>
    <d v="1899-12-30T14:05:00"/>
    <s v="012-024-00410356"/>
    <s v="9000803304"/>
    <s v="012-022-00314808"/>
    <n v="2216.8000000000002"/>
    <n v="2485.4899999999998"/>
    <s v="ZPVN"/>
    <s v="40564008"/>
    <s v="P000032255"/>
    <n v="8002812322"/>
    <n v="1002198186"/>
    <s v="15-00001124"/>
    <s v="SELVALEGRE ANTIHUMEDAD"/>
    <n v="3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5940.303"/>
    <n v="17010.303"/>
    <n v="8930"/>
    <n v="452.2"/>
    <m/>
    <x v="52"/>
    <n v="21"/>
    <s v="21"/>
    <n v="17"/>
    <x v="0"/>
    <n v="1.33"/>
    <n v="26.599999999999998"/>
    <s v="TRANSPORTE PROPIO"/>
  </r>
  <r>
    <n v="1002198118"/>
    <s v="UE01"/>
    <d v="2022-03-21T00:00:00"/>
    <d v="1899-12-30T14:08:00"/>
    <s v="012-024-00410357"/>
    <s v="9000803306"/>
    <s v="012-022-00314810"/>
    <n v="4428.6000000000004"/>
    <n v="4965.37"/>
    <s v="ZPVN"/>
    <s v="40564208"/>
    <s v="0000390615"/>
    <n v="8002812228"/>
    <n v="1002198118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"/>
    <x v="6"/>
    <s v="100017268"/>
    <s v="RUIZ JUAN CARLOS"/>
    <s v="ZETT"/>
    <s v="18UE621"/>
    <s v="2"/>
    <s v="Sin Pallet"/>
    <n v="0"/>
    <n v="0"/>
    <x v="0"/>
    <n v="49740"/>
    <n v="33030"/>
    <n v="16710"/>
    <n v="1432.2"/>
    <m/>
    <x v="6"/>
    <n v="21"/>
    <s v="21"/>
    <n v="33"/>
    <x v="0"/>
    <n v="2.17"/>
    <n v="43.4"/>
    <s v="TRANSPORTE PROPIO"/>
  </r>
  <r>
    <n v="1002198194"/>
    <s v="UE01"/>
    <d v="2022-03-21T00:00:00"/>
    <d v="1899-12-30T14:16:00"/>
    <s v="012-024-00410358"/>
    <s v="9000803307"/>
    <s v="012-022-00314811"/>
    <n v="2494.8000000000002"/>
    <n v="2797.19"/>
    <s v="ZPVN"/>
    <s v="40564265"/>
    <s v="0000390644"/>
    <n v="8002812334"/>
    <n v="1002198194"/>
    <s v="15-00001123"/>
    <s v="SELVALEGRE"/>
    <n v="360"/>
    <s v="BOL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44"/>
    <x v="44"/>
    <s v="10007279"/>
    <s v="QUILUMBANGO LLIQUIN HECTOR FERNANDO"/>
    <s v="ZEMU"/>
    <s v="18UE701"/>
    <s v="2"/>
    <s v="Sin Pallet"/>
    <n v="0"/>
    <n v="0"/>
    <x v="0"/>
    <n v="27120"/>
    <n v="18050"/>
    <n v="9070"/>
    <n v="136.80000000000001"/>
    <m/>
    <x v="42"/>
    <n v="21"/>
    <s v="21"/>
    <n v="18"/>
    <x v="0"/>
    <n v="0.38"/>
    <n v="7.6000000000000005"/>
    <s v="LIDENORTI S.A."/>
  </r>
  <r>
    <n v="1002198163"/>
    <s v="UE01"/>
    <d v="2022-03-21T00:00:00"/>
    <d v="1899-12-30T14:24:00"/>
    <s v="012-024-00410359"/>
    <s v="9000803308"/>
    <s v="012-022-00314812"/>
    <n v="4303.2"/>
    <n v="4824.7700000000004"/>
    <s v="ZPVN"/>
    <s v="40564233"/>
    <s v="P000032326"/>
    <n v="8002812290"/>
    <n v="1002198163"/>
    <s v="15-00001124"/>
    <s v="SELVALEGRE ANTIHUMEDAD"/>
    <n v="6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50410"/>
    <n v="33020"/>
    <n v="17390"/>
    <n v="877.8"/>
    <m/>
    <x v="52"/>
    <n v="21"/>
    <s v="21"/>
    <n v="33"/>
    <x v="0"/>
    <n v="1.3299999999999998"/>
    <n v="26.599999999999998"/>
    <s v="TRANSPORTE PROPIO"/>
  </r>
  <r>
    <n v="1002198117"/>
    <s v="UE01"/>
    <d v="2022-03-21T00:00:00"/>
    <d v="1899-12-30T14:26:00"/>
    <s v="012-024-00410360"/>
    <s v="9000803309"/>
    <s v="012-022-00314813"/>
    <n v="4556.8"/>
    <n v="5109.12"/>
    <s v="ZPVN"/>
    <s v="40564210"/>
    <s v="P000032322"/>
    <n v="8002812227"/>
    <n v="1002198117"/>
    <s v="15-00001124"/>
    <s v="SELVALEGRE ANTIHUMEDAD"/>
    <n v="64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5"/>
    <x v="55"/>
    <s v="100020748"/>
    <s v="SANCHEZ IVAN"/>
    <s v="ZETT"/>
    <s v="18UE900"/>
    <s v="1"/>
    <s v="Con Pallet"/>
    <n v="0.05"/>
    <n v="32"/>
    <x v="0"/>
    <n v="51020"/>
    <n v="32050"/>
    <n v="18970"/>
    <n v="832"/>
    <m/>
    <x v="53"/>
    <n v="21"/>
    <s v="21"/>
    <n v="32"/>
    <x v="0"/>
    <n v="1.3"/>
    <n v="26"/>
    <s v="LIDENORTI S.A."/>
  </r>
  <r>
    <n v="1002198215"/>
    <s v="UE01"/>
    <d v="2022-03-21T00:00:00"/>
    <d v="1899-12-30T14:32:00"/>
    <s v="012-024-00410361"/>
    <s v="9000803312"/>
    <s v="012-022-00314815"/>
    <n v="4054.8"/>
    <n v="4546.2700000000004"/>
    <s v="ZPVN"/>
    <s v="40564005"/>
    <s v="P000032253"/>
    <n v="8002812362"/>
    <n v="1002198215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9908.938999999998"/>
    <n v="31093.938999999998"/>
    <n v="8815"/>
    <n v="458.8"/>
    <m/>
    <x v="27"/>
    <n v="21"/>
    <s v="21"/>
    <n v="31"/>
    <x v="0"/>
    <n v="0.74"/>
    <n v="14.8"/>
    <s v="TRANSPORTE PROPIO"/>
  </r>
  <r>
    <n v="1002198215"/>
    <s v="UE01"/>
    <d v="2022-03-21T00:00:00"/>
    <d v="1899-12-30T14:32:00"/>
    <s v="012-024-00410362"/>
    <s v="9000803311"/>
    <s v="012-022-00314814"/>
    <n v="260"/>
    <n v="291.51"/>
    <s v="ZPVN"/>
    <s v="40564006"/>
    <s v="P000032254"/>
    <n v="8002812363"/>
    <n v="1002198215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21.061"/>
    <n v="2006.0609999999999"/>
    <n v="8815"/>
    <n v="29.6"/>
    <m/>
    <x v="27"/>
    <n v="21"/>
    <s v="21"/>
    <n v="2"/>
    <x v="0"/>
    <n v="0.74"/>
    <n v="14.8"/>
    <s v="TRANSPORTE PROPIO"/>
  </r>
  <r>
    <n v="1002198048"/>
    <s v="UE01"/>
    <d v="2022-03-21T00:00:00"/>
    <d v="1899-12-30T14:35:00"/>
    <s v="012-024-00410363"/>
    <s v="9000803317"/>
    <s v="012-022-00314816"/>
    <n v="4102.3999999999996"/>
    <n v="4599.6400000000003"/>
    <s v="ZPVN"/>
    <s v="40564173"/>
    <s v="0000390570"/>
    <n v="8002812135"/>
    <n v="1002198048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s v="18UE356"/>
    <s v="1"/>
    <s v="Con Pallet"/>
    <n v="0.05"/>
    <n v="32"/>
    <x v="0"/>
    <n v="50610"/>
    <n v="32060"/>
    <n v="18550"/>
    <n v="659.2"/>
    <m/>
    <x v="15"/>
    <n v="21"/>
    <s v="21"/>
    <n v="32"/>
    <x v="0"/>
    <n v="1.03"/>
    <n v="20.6"/>
    <s v="SANJOPAS S.A."/>
  </r>
  <r>
    <n v="1002198188"/>
    <s v="UE01"/>
    <d v="2022-03-21T00:00:00"/>
    <d v="1899-12-30T14:40:00"/>
    <s v="012-024-00410364"/>
    <s v="9000803321"/>
    <s v="012-022-00314817"/>
    <n v="2286.9"/>
    <n v="2564.09"/>
    <s v="ZPVN"/>
    <s v="40564277"/>
    <s v="P000032328"/>
    <n v="8002812327"/>
    <n v="1002198188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680"/>
    <n v="33050"/>
    <n v="18630"/>
    <n v="0"/>
    <m/>
    <x v="139"/>
    <n v="21"/>
    <s v="21"/>
    <n v="33"/>
    <x v="0"/>
    <n v="0"/>
    <n v="0"/>
    <s v="TRANSPORTE PROPIO"/>
  </r>
  <r>
    <n v="1002198191"/>
    <s v="UE01"/>
    <d v="2022-03-21T00:00:00"/>
    <d v="1899-12-30T14:43:00"/>
    <s v="012-024-00410365"/>
    <s v="9000803326"/>
    <s v="012-022-00314819"/>
    <n v="282.8"/>
    <n v="317.08"/>
    <s v="ZPVN"/>
    <s v="40564274"/>
    <s v="0000390652"/>
    <n v="8002812330"/>
    <n v="1002198191"/>
    <s v="15-00001124"/>
    <s v="SELVALEGRE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m/>
    <x v="105"/>
    <x v="105"/>
    <s v="100017992"/>
    <s v="VILLEGAS DARWIN"/>
    <s v="ZEMT"/>
    <s v="18UE628"/>
    <s v="2"/>
    <s v="Sin Pallet"/>
    <n v="0"/>
    <n v="0"/>
    <x v="0"/>
    <n v="9752.5"/>
    <n v="2002.5"/>
    <n v="7750"/>
    <n v="42.4"/>
    <m/>
    <x v="103"/>
    <n v="21"/>
    <s v="21"/>
    <n v="2"/>
    <x v="0"/>
    <n v="1.06"/>
    <n v="21.2"/>
    <s v="TRIMPESAS S.A."/>
  </r>
  <r>
    <n v="1002198191"/>
    <s v="UE01"/>
    <d v="2022-03-21T00:00:00"/>
    <d v="1899-12-30T14:43:00"/>
    <s v="012-024-00410366"/>
    <s v="9000803325"/>
    <s v="012-022-00314818"/>
    <n v="3110.8"/>
    <n v="3487.85"/>
    <s v="ZPVN"/>
    <s v="40564273"/>
    <s v="0000390651"/>
    <n v="8002812331"/>
    <n v="1002198191"/>
    <s v="15-00001124"/>
    <s v="SELVALEGRE ANTIHUMEDAD"/>
    <n v="4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05"/>
    <x v="105"/>
    <s v="100017992"/>
    <s v="VILLEGAS DARWIN"/>
    <s v="ZEMT"/>
    <s v="18UE628"/>
    <s v="2"/>
    <s v="Sin Pallet"/>
    <n v="0"/>
    <n v="0"/>
    <x v="0"/>
    <n v="29777.5"/>
    <n v="22027.5"/>
    <n v="7750"/>
    <n v="466.4"/>
    <m/>
    <x v="103"/>
    <n v="21"/>
    <s v="21"/>
    <n v="22"/>
    <x v="0"/>
    <n v="1.06"/>
    <n v="21.2"/>
    <s v="TRIMPESAS S.A."/>
  </r>
  <r>
    <n v="1002198217"/>
    <s v="UE01"/>
    <d v="2022-03-21T00:00:00"/>
    <d v="1899-12-30T14:47:00"/>
    <s v="012-024-00410367"/>
    <s v="9000803328"/>
    <s v="012-022-00314820"/>
    <n v="2319.08"/>
    <n v="2600.17"/>
    <s v="ZPVN"/>
    <s v="40564209"/>
    <s v="P000032321"/>
    <n v="8002812365"/>
    <n v="1002198217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30"/>
    <n v="18090"/>
    <n v="9040"/>
    <n v="248.4"/>
    <m/>
    <x v="7"/>
    <n v="21"/>
    <s v="21"/>
    <n v="18"/>
    <x v="0"/>
    <n v="0.69000000000000006"/>
    <n v="13.8"/>
    <s v="TRANSPORTE PROPIO"/>
  </r>
  <r>
    <n v="1002198112"/>
    <s v="UE01"/>
    <d v="2022-03-21T00:00:00"/>
    <d v="1899-12-30T14:50:00"/>
    <s v="012-024-00410368"/>
    <s v=""/>
    <s v=""/>
    <n v="0"/>
    <n v="0"/>
    <s v="ZPRC"/>
    <s v="2500107957"/>
    <s v="0000390598"/>
    <n v="8002812221"/>
    <n v="1002198112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126"/>
    <x v="126"/>
    <s v="100014903"/>
    <s v="BURBANO JUAN"/>
    <s v="ZETT"/>
    <s v="18UE528"/>
    <s v="1"/>
    <s v="Con Pallet"/>
    <n v="0.05"/>
    <n v="32"/>
    <x v="0"/>
    <n v="50540"/>
    <n v="32050"/>
    <n v="18490"/>
    <n v="723.2"/>
    <m/>
    <x v="124"/>
    <n v="21"/>
    <s v="21"/>
    <n v="32"/>
    <x v="0"/>
    <n v="1.1300000000000001"/>
    <n v="22.6"/>
    <s v="LIDENORTI S.A."/>
  </r>
  <r>
    <n v="1002198203"/>
    <s v="UE01"/>
    <d v="2022-03-21T00:00:00"/>
    <d v="1899-12-30T14:54:00"/>
    <s v="012-024-00410369"/>
    <s v="9000803330"/>
    <s v="012-022-00314821"/>
    <n v="2301.35"/>
    <n v="2580.29"/>
    <s v="ZPVN"/>
    <s v="40564285"/>
    <s v="P000032331"/>
    <n v="8002812344"/>
    <n v="100219820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40"/>
    <n v="18070"/>
    <n v="9170"/>
    <n v="266.39999999999998"/>
    <m/>
    <x v="134"/>
    <n v="21"/>
    <s v="21"/>
    <n v="18"/>
    <x v="0"/>
    <n v="0.74"/>
    <n v="14.799999999999999"/>
    <s v="LIDENORTI S.A."/>
  </r>
  <r>
    <n v="1002198228"/>
    <s v="UE01"/>
    <d v="2022-03-21T00:00:00"/>
    <d v="1899-12-30T15:02:00"/>
    <s v="012-024-00410370"/>
    <s v="9000803332"/>
    <s v="012-022-00314822"/>
    <n v="2507.02"/>
    <n v="2810.88"/>
    <s v="ZPVN"/>
    <s v="40564205"/>
    <s v="0000390607"/>
    <n v="8002812383"/>
    <n v="1002198228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6"/>
    <x v="66"/>
    <s v="100014865"/>
    <s v="LANDI LUIS"/>
    <s v="ZEMU"/>
    <s v="18UE358"/>
    <s v="2"/>
    <s v="Sin Pallet"/>
    <n v="0"/>
    <n v="0"/>
    <x v="0"/>
    <n v="27230"/>
    <n v="18030"/>
    <n v="9200"/>
    <n v="381.6"/>
    <m/>
    <x v="64"/>
    <n v="21"/>
    <s v="21"/>
    <n v="18"/>
    <x v="0"/>
    <n v="1.06"/>
    <n v="21.200000000000003"/>
    <s v="TRANSVOLCA S.A."/>
  </r>
  <r>
    <n v="1002198195"/>
    <s v="UE01"/>
    <d v="2022-03-21T00:00:00"/>
    <d v="1899-12-30T15:09:00"/>
    <s v="012-024-00410371"/>
    <s v="9000803200"/>
    <s v="013-020-00047743"/>
    <n v="2992.82"/>
    <n v="3355.57"/>
    <s v="ZPDF"/>
    <s v="70176576"/>
    <s v="0000390591"/>
    <n v="8002812335"/>
    <n v="1002198195"/>
    <s v="15-00001119"/>
    <s v="CAMPEON ANTIHUMEDAD"/>
    <n v="480"/>
    <s v="BOL"/>
    <s v="10005894"/>
    <s v="INMOBILIARIA CONSTRUCTORA MATUTE"/>
    <s v="810942"/>
    <s v="OBRA TENGUEL"/>
    <s v="GUAYAQUIL"/>
    <s v="PARQUE PADRE MANTILLA"/>
    <s v="OGGUAY"/>
    <s v="O-Guayas-Guayaquil"/>
    <n v="524"/>
    <x v="28"/>
    <x v="28"/>
    <s v="100019281"/>
    <s v="GRANDA BYRON"/>
    <s v="ZEMT"/>
    <s v="18UE680"/>
    <s v="2"/>
    <s v="Sin Pallet"/>
    <n v="0"/>
    <n v="0"/>
    <x v="0"/>
    <n v="37980"/>
    <n v="24030"/>
    <n v="13950"/>
    <n v="624"/>
    <m/>
    <x v="26"/>
    <n v="21"/>
    <s v="21"/>
    <n v="24"/>
    <x v="0"/>
    <n v="1.3"/>
    <n v="26"/>
    <s v="TRIMPESAS S.A."/>
  </r>
  <r>
    <n v="1002198174"/>
    <s v="UE01"/>
    <d v="2022-03-21T00:00:00"/>
    <d v="1899-12-30T15:12:00"/>
    <s v="012-024-00410372"/>
    <s v="9000777805"/>
    <s v="013-020-00046026"/>
    <n v="3200.86"/>
    <n v="3588.82"/>
    <s v="ZPDF"/>
    <s v="70170317"/>
    <s v="0000390552"/>
    <n v="8002812308"/>
    <n v="1002198174"/>
    <s v="15-00001115"/>
    <s v="ARMADURO"/>
    <n v="480"/>
    <s v="BOL"/>
    <s v="101715"/>
    <s v="MEDINA TERAN DIEGO BLADIMIR"/>
    <s v="810435"/>
    <s v="ADOQUINES SR RAMIRO TORRES"/>
    <s v="IBARRA"/>
    <s v="PANAMERICANA NORTE E335"/>
    <s v="OIIBAR"/>
    <s v="O-Imbabura-Ibarra"/>
    <n v="30"/>
    <x v="79"/>
    <x v="79"/>
    <s v="100016219"/>
    <s v="ALQUINGA FABIAN"/>
    <s v="ZEMT"/>
    <s v="18UE765"/>
    <s v="2"/>
    <s v="Sin Pallet"/>
    <n v="0"/>
    <n v="0"/>
    <x v="0"/>
    <n v="39140"/>
    <n v="24080"/>
    <n v="15060"/>
    <n v="91.2"/>
    <m/>
    <x v="77"/>
    <n v="21"/>
    <s v="21"/>
    <n v="24"/>
    <x v="0"/>
    <n v="0.19"/>
    <n v="3.8000000000000003"/>
    <s v="ALQUINGA &amp; ALQUINGA"/>
  </r>
  <r>
    <n v="1002198222"/>
    <s v="UE01"/>
    <d v="2022-03-21T00:00:00"/>
    <d v="1899-12-30T15:14:00"/>
    <s v="012-024-00410373"/>
    <s v="9000803335"/>
    <s v="012-022-00314824"/>
    <n v="1356"/>
    <n v="1520.36"/>
    <s v="ZPVN"/>
    <s v="40564202"/>
    <s v="P000032320"/>
    <n v="8002812372"/>
    <n v="1002198222"/>
    <s v="15-00001119"/>
    <s v="CAMPEON ANTIHUMEDAD"/>
    <n v="200"/>
    <s v="BOL"/>
    <s v="104123"/>
    <s v="GARCIA ALAVA JONATHAN JAVIER"/>
    <s v="806051"/>
    <s v="BODEGA PRINCIPAL OXICENTRO"/>
    <s v="PEDERNALES"/>
    <s v="AV MANABI ENTRE PLAZA ACOSTA"/>
    <s v="OMPEDE"/>
    <s v="O-Manabi-Pedernales"/>
    <m/>
    <x v="93"/>
    <x v="93"/>
    <s v="100014969"/>
    <s v="LARGO ANGEL"/>
    <s v="ZEMU"/>
    <s v="18UE606"/>
    <s v="2"/>
    <s v="Sin Pallet"/>
    <n v="0"/>
    <n v="0"/>
    <x v="0"/>
    <n v="14566.666999999999"/>
    <n v="10016.666999999999"/>
    <n v="4550"/>
    <n v="190"/>
    <m/>
    <x v="91"/>
    <n v="21"/>
    <s v="21"/>
    <n v="10"/>
    <x v="0"/>
    <n v="0.95"/>
    <n v="19"/>
    <s v="TRANSSJQ S.A."/>
  </r>
  <r>
    <n v="1002198222"/>
    <s v="UE01"/>
    <d v="2022-03-21T00:00:00"/>
    <d v="1899-12-30T15:14:00"/>
    <s v="012-024-00410374"/>
    <s v="9000803334"/>
    <s v="012-022-00314823"/>
    <n v="1128"/>
    <n v="1264.72"/>
    <s v="ZPVN"/>
    <s v="40564201"/>
    <s v="P000032319"/>
    <n v="8002812373"/>
    <n v="1002198222"/>
    <s v="15-00001124"/>
    <s v="SELVALEGRE ANTIHUMEDAD"/>
    <n v="16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93"/>
    <x v="93"/>
    <s v="100014969"/>
    <s v="LARGO ANGEL"/>
    <s v="ZEMU"/>
    <s v="18UE606"/>
    <s v="2"/>
    <s v="Sin Pallet"/>
    <n v="0"/>
    <n v="0"/>
    <x v="0"/>
    <n v="12563.333000000001"/>
    <n v="8013.3329999999996"/>
    <n v="4550"/>
    <n v="152"/>
    <m/>
    <x v="91"/>
    <n v="21"/>
    <s v="21"/>
    <n v="8"/>
    <x v="0"/>
    <n v="0.95"/>
    <n v="19"/>
    <s v="TRANSSJQ S.A."/>
  </r>
  <r>
    <n v="1002198166"/>
    <s v="UE01"/>
    <d v="2022-03-21T00:00:00"/>
    <d v="1899-12-30T15:17:00"/>
    <s v="012-024-00410375"/>
    <s v="9000803337"/>
    <s v="012-022-00314826"/>
    <n v="955.06"/>
    <n v="1070.82"/>
    <s v="ZPVN"/>
    <s v="40564165"/>
    <s v="P000032310"/>
    <n v="8002812295"/>
    <n v="1002198166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21"/>
    <x v="121"/>
    <s v="100014999"/>
    <s v="TUTILLO SEGUNDO"/>
    <s v="ZEMU"/>
    <s v="18UE730"/>
    <s v="2"/>
    <s v="Sin Pallet"/>
    <n v="0"/>
    <n v="0"/>
    <x v="0"/>
    <n v="12537.222"/>
    <n v="8022.2219999999998"/>
    <n v="4515"/>
    <n v="150.4"/>
    <m/>
    <x v="119"/>
    <n v="21"/>
    <s v="21"/>
    <n v="8"/>
    <x v="0"/>
    <n v="0.94000000000000006"/>
    <n v="18.8"/>
    <s v="LIDENORTI S.A."/>
  </r>
  <r>
    <n v="1002198166"/>
    <s v="UE01"/>
    <d v="2022-03-21T00:00:00"/>
    <d v="1899-12-30T15:17:00"/>
    <s v="012-024-00410376"/>
    <s v="9000803336"/>
    <s v="012-022-00314825"/>
    <n v="1294.29"/>
    <n v="1451.16"/>
    <s v="ZPVN"/>
    <s v="40564164"/>
    <s v="P000032309"/>
    <n v="8002812296"/>
    <n v="1002198166"/>
    <s v="15-00001123"/>
    <s v="SELVALEGRE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21"/>
    <x v="121"/>
    <s v="100014999"/>
    <s v="TUTILLO SEGUNDO"/>
    <s v="ZEMU"/>
    <s v="18UE730"/>
    <s v="2"/>
    <s v="Sin Pallet"/>
    <n v="0"/>
    <n v="0"/>
    <x v="0"/>
    <n v="14542.778"/>
    <n v="10027.778"/>
    <n v="4515"/>
    <n v="188"/>
    <m/>
    <x v="119"/>
    <n v="21"/>
    <s v="21"/>
    <n v="10"/>
    <x v="0"/>
    <n v="0.94"/>
    <n v="18.8"/>
    <s v="LIDENORTI S.A."/>
  </r>
  <r>
    <n v="1002198239"/>
    <s v="UE01"/>
    <d v="2022-03-21T00:00:00"/>
    <d v="1899-12-30T15:19:00"/>
    <s v="012-024-00410377"/>
    <s v="9000803204"/>
    <s v="013-020-00047744"/>
    <n v="2436.1"/>
    <n v="2731.37"/>
    <s v="ZPDF"/>
    <s v="70176578"/>
    <s v="0000390611"/>
    <n v="8002812396"/>
    <n v="1002198239"/>
    <s v="15-00001124"/>
    <s v="SELVALEGRE ANTIHUMEDAD"/>
    <n v="360"/>
    <s v="BOL"/>
    <s v="103778"/>
    <s v="ALEJANDRO CAMACHO VICTORIANO"/>
    <s v="810570"/>
    <s v="OBRA LA TRONCAL SEVILLA"/>
    <s v="CASCALES"/>
    <s v="CENTRO"/>
    <s v="OKCASC"/>
    <s v="O-Sucumbios-Cascales"/>
    <n v="506"/>
    <x v="119"/>
    <x v="119"/>
    <s v="100014836"/>
    <s v="PERUGACHI PEDRO"/>
    <s v="ZEMU"/>
    <s v="18UE308"/>
    <s v="2"/>
    <s v="Sin Pallet"/>
    <n v="0"/>
    <n v="0"/>
    <x v="0"/>
    <n v="27140"/>
    <n v="18030"/>
    <n v="9110"/>
    <n v="543.6"/>
    <m/>
    <x v="117"/>
    <n v="21"/>
    <s v="21"/>
    <n v="18"/>
    <x v="0"/>
    <n v="1.51"/>
    <n v="30.200000000000003"/>
    <s v="TRIMPESAS S.A."/>
  </r>
  <r>
    <n v="1002198234"/>
    <s v="UE01"/>
    <d v="2022-03-21T00:00:00"/>
    <d v="1899-12-30T15:22:00"/>
    <s v="012-024-00410378"/>
    <s v="9000803338"/>
    <s v="012-022-00314827"/>
    <n v="2358"/>
    <n v="2643.8"/>
    <s v="ZPVN"/>
    <s v="40564207"/>
    <s v="0000390609"/>
    <n v="8002812390"/>
    <n v="1002198234"/>
    <s v="15-00001119"/>
    <s v="CAMPEON ANTIHUMEDAD"/>
    <n v="36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27150"/>
    <n v="18020"/>
    <n v="9130"/>
    <n v="406.8"/>
    <m/>
    <x v="98"/>
    <n v="21"/>
    <s v="21"/>
    <n v="18"/>
    <x v="0"/>
    <n v="1.1300000000000001"/>
    <n v="22.6"/>
    <s v="SANJOPAS S.A."/>
  </r>
  <r>
    <n v="1002198178"/>
    <s v="UE01"/>
    <d v="2022-03-21T00:00:00"/>
    <d v="1899-12-30T15:27:00"/>
    <s v="012-024-00410379"/>
    <s v="9000803341"/>
    <s v="012-022-00314828"/>
    <n v="2432.56"/>
    <n v="2727.4"/>
    <s v="ZPVN"/>
    <s v="40564218"/>
    <s v="0000390631"/>
    <n v="8002812312"/>
    <n v="1002198178"/>
    <s v="15-00001123"/>
    <s v="SELVALEGRE"/>
    <n v="360"/>
    <s v="BOL"/>
    <s v="103278"/>
    <s v="SERVICIOS &amp; MATERIALES DE CONSTRUCC"/>
    <s v="807053"/>
    <s v="OBRA JANET CADENA"/>
    <s v="QUITO"/>
    <s v="AVENIDA SIENA Y ALBERTI"/>
    <s v="OPCUMB"/>
    <s v="O-Pichincha-Cumbaya"/>
    <n v="113"/>
    <x v="106"/>
    <x v="106"/>
    <s v="100014932"/>
    <s v="CORREA MILTON"/>
    <s v="ZEMU"/>
    <s v="18UE712"/>
    <s v="2"/>
    <s v="Sin Pallet"/>
    <n v="0"/>
    <n v="0"/>
    <x v="0"/>
    <n v="26950"/>
    <n v="18030"/>
    <n v="8920"/>
    <n v="165.6"/>
    <m/>
    <x v="104"/>
    <n v="21"/>
    <s v="21"/>
    <n v="18"/>
    <x v="0"/>
    <n v="0.45999999999999996"/>
    <n v="9.1999999999999993"/>
    <s v="LA ARMENIA S.A."/>
  </r>
  <r>
    <n v="1002198211"/>
    <s v="UE01"/>
    <d v="2022-03-21T00:00:00"/>
    <d v="1899-12-30T15:31:00"/>
    <s v="012-024-00410380"/>
    <s v="9000803342"/>
    <s v="012-022-00314829"/>
    <n v="2990.4"/>
    <n v="3352.86"/>
    <s v="ZPVN"/>
    <s v="40564188"/>
    <s v="0000390582"/>
    <n v="8002812357"/>
    <n v="1002198211"/>
    <s v="15-00001119"/>
    <s v="CAMPEON ANTIHUMEDAD"/>
    <n v="4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159"/>
    <x v="159"/>
    <s v="100015026"/>
    <s v="GUAMAN LUIS"/>
    <s v="ZEMT"/>
    <s v="18UE825"/>
    <s v="2"/>
    <s v="Sin Pallet"/>
    <n v="0"/>
    <n v="0"/>
    <x v="0"/>
    <n v="39650"/>
    <n v="24050"/>
    <n v="15600"/>
    <n v="542.4"/>
    <m/>
    <x v="156"/>
    <n v="21"/>
    <s v="21"/>
    <n v="24"/>
    <x v="0"/>
    <n v="1.1299999999999999"/>
    <n v="22.599999999999998"/>
    <s v="TRAPSA C.A."/>
  </r>
  <r>
    <n v="1002198288"/>
    <s v="UE01"/>
    <d v="2022-03-21T00:00:00"/>
    <d v="1899-12-30T15:32:00"/>
    <s v="012-024-00410381"/>
    <s v="9000803343"/>
    <s v="012-022-00314830"/>
    <n v="2476.8000000000002"/>
    <n v="2777.01"/>
    <s v="ZPVN"/>
    <s v="40564270"/>
    <s v="0000390657"/>
    <n v="8002812455"/>
    <n v="1002198288"/>
    <s v="15-00001124"/>
    <s v="SELVALEGRE ANTIHUMEDAD"/>
    <n v="360"/>
    <s v="BOL"/>
    <s v="103779"/>
    <s v="ORTEGA CANDO ROLANDO GUSTAVO"/>
    <s v="805476"/>
    <s v="BODEGA FERREORTEGA N2"/>
    <s v="QUITO"/>
    <s v="Y DE LA ARMENIA VIA CALA CALI BCOS"/>
    <s v="OPNANO"/>
    <s v="O-Pichincha-Nanegalito"/>
    <n v="143"/>
    <x v="149"/>
    <x v="149"/>
    <s v="100019954"/>
    <s v="JACOME SANTIAGO"/>
    <s v="ZEMU"/>
    <s v="18UE706"/>
    <s v="2"/>
    <s v="Sin Pallet"/>
    <n v="0"/>
    <n v="0"/>
    <x v="0"/>
    <n v="27070"/>
    <n v="18040"/>
    <n v="9030"/>
    <n v="226.8"/>
    <m/>
    <x v="146"/>
    <n v="21"/>
    <s v="21"/>
    <n v="18"/>
    <x v="0"/>
    <n v="0.63"/>
    <n v="12.600000000000001"/>
    <s v="SANJOPAS S.A."/>
  </r>
  <r>
    <n v="1002198180"/>
    <s v="UE01"/>
    <d v="2022-03-21T00:00:00"/>
    <d v="1899-12-30T15:35:00"/>
    <s v="012-024-00410382"/>
    <s v="9000803344"/>
    <s v="012-022-00314831"/>
    <n v="3312.14"/>
    <n v="3713.6"/>
    <s v="ZPVN"/>
    <s v="40564189"/>
    <s v="P000032316"/>
    <n v="8002812314"/>
    <n v="1002198180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1"/>
    <x v="11"/>
    <s v="100014920"/>
    <s v="AMAGUAYA HECTOR"/>
    <s v="ZEMT"/>
    <s v="18UE556"/>
    <s v="1"/>
    <s v="Con Pallet"/>
    <n v="0.05"/>
    <n v="24"/>
    <x v="0"/>
    <n v="40420"/>
    <n v="24080"/>
    <n v="16340"/>
    <n v="91.2"/>
    <m/>
    <x v="11"/>
    <n v="21"/>
    <s v="21"/>
    <n v="24"/>
    <x v="0"/>
    <n v="0.19"/>
    <n v="3.8000000000000003"/>
    <s v="TRAPSA C.A."/>
  </r>
  <r>
    <n v="1002198200"/>
    <s v="UE01"/>
    <d v="2022-03-21T00:00:00"/>
    <d v="1899-12-30T15:36:00"/>
    <s v="012-024-00410383"/>
    <s v="9000803346"/>
    <s v="012-022-00314832"/>
    <n v="3024"/>
    <n v="3390.53"/>
    <s v="ZPVN"/>
    <s v="40564216"/>
    <s v="P000032323"/>
    <n v="8002812341"/>
    <n v="1002198200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s v="18UE678"/>
    <s v="1"/>
    <s v="Con Pallet"/>
    <n v="0.05"/>
    <n v="24"/>
    <x v="0"/>
    <n v="40230"/>
    <n v="24040"/>
    <n v="16190"/>
    <n v="494.4"/>
    <m/>
    <x v="80"/>
    <n v="21"/>
    <s v="21"/>
    <n v="24"/>
    <x v="0"/>
    <n v="1.03"/>
    <n v="20.599999999999998"/>
    <s v="LA ARMENIA S.A."/>
  </r>
  <r>
    <n v="1002198280"/>
    <s v="UE01"/>
    <d v="2022-03-21T00:00:00"/>
    <d v="1899-12-30T15:37:00"/>
    <s v="012-024-00410384"/>
    <s v="9000803347"/>
    <s v="012-022-00314833"/>
    <n v="4415.3999999999996"/>
    <n v="4950.58"/>
    <s v="ZPVN"/>
    <s v="40564239"/>
    <s v="P000032327"/>
    <n v="8002812443"/>
    <n v="100219828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40"/>
    <n v="33090"/>
    <n v="18350"/>
    <n v="382.8"/>
    <m/>
    <x v="139"/>
    <n v="21"/>
    <s v="21"/>
    <n v="33"/>
    <x v="0"/>
    <n v="0.58000000000000007"/>
    <n v="11.6"/>
    <s v="TRANSPORTE PROPIO"/>
  </r>
  <r>
    <n v="1002198321"/>
    <s v="UE01"/>
    <d v="2022-03-21T00:00:00"/>
    <d v="1899-12-30T15:39:00"/>
    <s v="012-024-00410385"/>
    <s v="9000803349"/>
    <s v="012-022-00314835"/>
    <n v="271.60000000000002"/>
    <n v="304.52"/>
    <s v="ZPVN"/>
    <s v="40564273"/>
    <s v="0000390655"/>
    <n v="8002812488"/>
    <n v="1002198321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71"/>
    <x v="71"/>
    <s v="100014863"/>
    <s v="MORAN MAURICIO"/>
    <s v="ZEMT"/>
    <s v="18UE689"/>
    <s v="2"/>
    <s v="Sin Pallet"/>
    <n v="0"/>
    <n v="0"/>
    <x v="0"/>
    <n v="9615"/>
    <n v="2000"/>
    <n v="7615"/>
    <n v="42.4"/>
    <m/>
    <x v="69"/>
    <n v="21"/>
    <s v="21"/>
    <n v="2"/>
    <x v="0"/>
    <n v="1.06"/>
    <n v="21.2"/>
    <s v="LA ARMENIA S.A."/>
  </r>
  <r>
    <n v="1002198321"/>
    <s v="UE01"/>
    <d v="2022-03-21T00:00:00"/>
    <d v="1899-12-30T15:39:00"/>
    <s v="012-024-00410386"/>
    <s v="9000803348"/>
    <s v="012-022-00314834"/>
    <n v="3110.8"/>
    <n v="3487.85"/>
    <s v="ZPVN"/>
    <s v="40564274"/>
    <s v="0000390654"/>
    <n v="8002812489"/>
    <n v="1002198321"/>
    <s v="15-00001124"/>
    <s v="SELVALEGRE ANTIHUMEDAD"/>
    <n v="4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1"/>
    <x v="71"/>
    <s v="100014863"/>
    <s v="MORAN MAURICIO"/>
    <s v="ZEMT"/>
    <s v="18UE689"/>
    <s v="2"/>
    <s v="Sin Pallet"/>
    <n v="0"/>
    <n v="0"/>
    <x v="0"/>
    <n v="29615"/>
    <n v="22000"/>
    <n v="7615"/>
    <n v="466.4"/>
    <m/>
    <x v="69"/>
    <n v="21"/>
    <s v="21"/>
    <n v="22"/>
    <x v="0"/>
    <n v="1.06"/>
    <n v="21.2"/>
    <s v="LA ARMENIA S.A."/>
  </r>
  <r>
    <n v="1002198277"/>
    <s v="UE01"/>
    <d v="2022-03-21T00:00:00"/>
    <d v="1899-12-30T15:42:00"/>
    <s v="012-024-00410387"/>
    <s v="9000803352"/>
    <s v="012-022-00314836"/>
    <n v="3024"/>
    <n v="3390.53"/>
    <s v="ZPVN"/>
    <s v="40564217"/>
    <s v="P000032324"/>
    <n v="8002812440"/>
    <n v="1002198277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14"/>
    <x v="114"/>
    <s v="100014846"/>
    <s v="SANCHEZ EDUARDO"/>
    <s v="ZEMT"/>
    <s v="18UE324"/>
    <s v="1"/>
    <s v="Con Pallet"/>
    <n v="0.05"/>
    <n v="24"/>
    <x v="0"/>
    <n v="39580"/>
    <n v="24070"/>
    <n v="15510"/>
    <n v="494.4"/>
    <m/>
    <x v="112"/>
    <n v="21"/>
    <s v="21"/>
    <n v="24"/>
    <x v="0"/>
    <n v="1.03"/>
    <n v="20.599999999999998"/>
    <s v="LIDENORTI S.A."/>
  </r>
  <r>
    <n v="1002198240"/>
    <s v="UE01"/>
    <d v="2022-03-21T00:00:00"/>
    <d v="1899-12-30T15:48:00"/>
    <s v="012-024-00410388"/>
    <s v="9000803354"/>
    <s v="012-022-00314837"/>
    <n v="3235.2"/>
    <n v="3627.32"/>
    <s v="ZPVN"/>
    <s v="40564282"/>
    <s v="P000032330"/>
    <n v="8002812397"/>
    <n v="1002198240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72"/>
    <x v="72"/>
    <s v="100016005"/>
    <s v="POZO EDGAR"/>
    <s v="ZEMT"/>
    <s v="18UE214"/>
    <s v="1"/>
    <s v="Con Pallet"/>
    <n v="0.05"/>
    <n v="24"/>
    <x v="0"/>
    <n v="40290"/>
    <n v="24060"/>
    <n v="16230"/>
    <n v="206.4"/>
    <m/>
    <x v="70"/>
    <n v="21"/>
    <s v="21"/>
    <n v="24"/>
    <x v="0"/>
    <n v="0.43"/>
    <n v="8.6"/>
    <s v="LIDENORTI S.A."/>
  </r>
  <r>
    <n v="1002198308"/>
    <s v="UE01"/>
    <d v="2022-03-21T00:00:00"/>
    <d v="1899-12-30T15:50:00"/>
    <s v="012-024-00410389"/>
    <s v="9000803356"/>
    <s v="012-022-00314838"/>
    <n v="4297.16"/>
    <n v="4818"/>
    <s v="ZPVN"/>
    <s v="40564307"/>
    <s v="0000390703"/>
    <n v="8002812480"/>
    <n v="1002198308"/>
    <s v="15-00001115"/>
    <s v="ARMADURO"/>
    <n v="660"/>
    <s v="BOL"/>
    <s v="101504"/>
    <s v="MEGAKONS S.A."/>
    <s v="807545"/>
    <s v="OBRA JEAL CONSTRUCCIONES"/>
    <s v="AMBATO"/>
    <s v="SECTOR LAS VIÑAS PASO LATERAL"/>
    <s v="OTAMBA"/>
    <s v="O-Tungurahua-Ambato"/>
    <n v="250"/>
    <x v="51"/>
    <x v="51"/>
    <s v="100014928"/>
    <s v="INLAGO RODRIGO"/>
    <s v="ZETT"/>
    <s v="18UE565"/>
    <s v="2"/>
    <s v="Sin Pallet"/>
    <n v="0"/>
    <n v="0"/>
    <x v="0"/>
    <n v="50490"/>
    <n v="33080"/>
    <n v="17410"/>
    <n v="594"/>
    <m/>
    <x v="49"/>
    <n v="21"/>
    <s v="21"/>
    <n v="33"/>
    <x v="0"/>
    <n v="0.9"/>
    <n v="18"/>
    <s v="TRANSCARLONISA"/>
  </r>
  <r>
    <n v="1002198350"/>
    <s v="UE01"/>
    <d v="2022-03-21T00:00:00"/>
    <d v="1899-12-30T16:01:00"/>
    <s v="012-024-00410390"/>
    <s v=""/>
    <s v=""/>
    <n v="0"/>
    <n v="0"/>
    <s v="ZPRC"/>
    <s v="2500107966"/>
    <s v="P000032343"/>
    <n v="8002812521"/>
    <n v="1002198350"/>
    <s v="15-00000218"/>
    <s v="MAGNO HE"/>
    <n v="30.9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070"/>
    <n v="30980"/>
    <n v="19090"/>
    <n v="787.2"/>
    <m/>
    <x v="28"/>
    <n v="21"/>
    <s v="21"/>
    <n v="30.98"/>
    <x v="0"/>
    <n v="25.40994189799871"/>
    <n v="25.40994189799871"/>
    <s v="TRANSALMEIDA"/>
  </r>
  <r>
    <n v="1002198292"/>
    <s v="UE01"/>
    <d v="2022-03-21T00:00:00"/>
    <d v="1899-12-30T16:03:00"/>
    <s v="012-024-00410391"/>
    <s v="9000803364"/>
    <s v="012-022-00314839"/>
    <n v="3259.2"/>
    <n v="3654.23"/>
    <s v="ZPVN"/>
    <s v="40564304"/>
    <s v="P000032336"/>
    <n v="8002812458"/>
    <n v="1002198292"/>
    <s v="15-00001123"/>
    <s v="SELVALEGRE"/>
    <n v="480"/>
    <s v="BOL"/>
    <s v="101779"/>
    <s v="SORIA VARGAS VINICIO HERNAN"/>
    <s v="802071"/>
    <s v="BODEGA SORIA"/>
    <s v="QUITO"/>
    <s v="INTEROCEANICA LOTE 7"/>
    <s v="OPPUEM"/>
    <s v="O-Pichincha-Puembo"/>
    <n v="110"/>
    <x v="127"/>
    <x v="127"/>
    <s v="100018006"/>
    <s v="HERRERA EDUARDO"/>
    <s v="ZEMT"/>
    <s v="18UE663"/>
    <s v="1"/>
    <s v="Con Pallet"/>
    <n v="0.05"/>
    <n v="24"/>
    <x v="0"/>
    <n v="37200"/>
    <n v="24070"/>
    <n v="13130"/>
    <n v="206.4"/>
    <m/>
    <x v="125"/>
    <n v="21"/>
    <s v="21"/>
    <n v="24"/>
    <x v="0"/>
    <n v="0.43"/>
    <n v="8.6"/>
    <s v="ALQUINGA &amp; ALQUINGA"/>
  </r>
  <r>
    <n v="1002198356"/>
    <s v="UE01"/>
    <d v="2022-03-21T00:00:00"/>
    <d v="1899-12-30T16:08:00"/>
    <s v="012-024-00410392"/>
    <s v="9000803367"/>
    <s v="012-022-00314840"/>
    <n v="2257.1999999999998"/>
    <n v="2530.7800000000002"/>
    <s v="ZPVN"/>
    <s v="40564300"/>
    <s v="0000390681"/>
    <n v="8002812528"/>
    <n v="1002198356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s v="18UE735"/>
    <s v="2"/>
    <s v="Sin Pallet"/>
    <n v="0"/>
    <n v="0"/>
    <x v="0"/>
    <n v="26780"/>
    <n v="18040"/>
    <n v="8740"/>
    <n v="262.8"/>
    <m/>
    <x v="61"/>
    <n v="21"/>
    <s v="21"/>
    <n v="18"/>
    <x v="0"/>
    <n v="0.73"/>
    <n v="14.600000000000001"/>
    <s v="RUTAS COTACACHENSES"/>
  </r>
  <r>
    <n v="1002198260"/>
    <s v="UE01"/>
    <d v="2022-03-21T00:00:00"/>
    <d v="1899-12-30T16:11:00"/>
    <s v="012-024-00410393"/>
    <s v="9000803368"/>
    <s v="012-022-00314841"/>
    <n v="4534.2"/>
    <n v="5083.7700000000004"/>
    <s v="ZPVN"/>
    <s v="40564296"/>
    <s v="0000390674"/>
    <n v="8002812420"/>
    <n v="1002198260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153"/>
    <x v="153"/>
    <s v="100020688"/>
    <s v="RIVERA JENRRI"/>
    <s v="ZETT"/>
    <s v="18UE747"/>
    <s v="2"/>
    <s v="Sin Pallet"/>
    <n v="0"/>
    <n v="0"/>
    <x v="0"/>
    <n v="50600"/>
    <n v="33030"/>
    <n v="17570"/>
    <n v="620.4"/>
    <m/>
    <x v="150"/>
    <n v="21"/>
    <s v="21"/>
    <n v="33"/>
    <x v="0"/>
    <n v="0.94"/>
    <n v="18.8"/>
    <s v="LIDENORTI S.A."/>
  </r>
  <r>
    <n v="1002198344"/>
    <s v="UE01"/>
    <d v="2022-03-21T00:00:00"/>
    <d v="1899-12-30T16:19:00"/>
    <s v="012-024-00410394"/>
    <s v="9000803372"/>
    <s v="012-022-00314842"/>
    <n v="3345.6"/>
    <n v="3751.11"/>
    <s v="ZPVN"/>
    <s v="40564158"/>
    <s v="P000032308"/>
    <n v="8002812516"/>
    <n v="1002198344"/>
    <s v="15-00001115"/>
    <s v="ARMADURO"/>
    <n v="480"/>
    <s v="BOL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840"/>
    <n v="24100"/>
    <n v="12740"/>
    <n v="129.6"/>
    <m/>
    <x v="89"/>
    <n v="21"/>
    <s v="21"/>
    <n v="24"/>
    <x v="0"/>
    <n v="0.26999999999999996"/>
    <n v="5.3999999999999995"/>
    <s v="TRANSPORTE PROPIO"/>
  </r>
  <r>
    <n v="1002198207"/>
    <s v="UE01"/>
    <d v="2022-03-21T00:00:00"/>
    <d v="1899-12-30T16:20:00"/>
    <s v="012-024-00410395"/>
    <s v="9000803373"/>
    <s v="012-022-00314843"/>
    <n v="2401.1999999999998"/>
    <n v="2692.24"/>
    <s v="ZPVN"/>
    <s v="40564197"/>
    <s v="0000390594"/>
    <n v="8002812349"/>
    <n v="1002198207"/>
    <s v="15-00001115"/>
    <s v="ARMADURO"/>
    <n v="360"/>
    <s v="BOL"/>
    <s v="101501"/>
    <s v="SALINAS ROVALINO JORGE OSWALDO"/>
    <s v="802010"/>
    <s v="CONSTRUSUR BODEGA"/>
    <s v="AMBATO"/>
    <s v="VIA A RIOBAMBA KM 8 1/2 S/N DESVIO"/>
    <s v="OTAMBA"/>
    <s v="O-Tungurahua-Ambato"/>
    <n v="250"/>
    <x v="40"/>
    <x v="40"/>
    <s v="100014832"/>
    <s v="PIEDRA JESUS"/>
    <s v="ZEMU"/>
    <s v="18UE304"/>
    <s v="2"/>
    <s v="Sin Pallet"/>
    <n v="0"/>
    <n v="0"/>
    <x v="0"/>
    <n v="27210"/>
    <n v="18090"/>
    <n v="9120"/>
    <n v="324"/>
    <m/>
    <x v="38"/>
    <n v="21"/>
    <s v="21"/>
    <n v="18"/>
    <x v="0"/>
    <n v="0.9"/>
    <n v="18"/>
    <s v="LIDENORTI S.A."/>
  </r>
  <r>
    <n v="1002198294"/>
    <s v="UE01"/>
    <d v="2022-03-21T00:00:00"/>
    <d v="1899-12-30T16:24:00"/>
    <s v="012-024-00410396"/>
    <s v="9000803374"/>
    <s v="012-022-00314844"/>
    <n v="3144"/>
    <n v="3525.07"/>
    <s v="ZPVN"/>
    <s v="40564266"/>
    <s v="0000390649"/>
    <n v="8002812461"/>
    <n v="1002198294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110"/>
    <x v="110"/>
    <s v="100014838"/>
    <s v="INLAGO MAX"/>
    <s v="ZEMT"/>
    <s v="18UE954"/>
    <s v="1"/>
    <s v="Con Pallet"/>
    <n v="0.05"/>
    <n v="24"/>
    <x v="0"/>
    <n v="39920"/>
    <n v="24050"/>
    <n v="15870"/>
    <n v="542.4"/>
    <m/>
    <x v="108"/>
    <n v="21"/>
    <s v="21"/>
    <n v="24"/>
    <x v="0"/>
    <n v="1.1299999999999999"/>
    <n v="22.599999999999998"/>
    <s v="LIDENORTI S.A."/>
  </r>
  <r>
    <n v="1002198338"/>
    <s v="UE01"/>
    <d v="2022-03-21T00:00:00"/>
    <d v="1899-12-30T16:25:00"/>
    <s v="012-024-00410397"/>
    <s v="9000803376"/>
    <s v="012-022-00314846"/>
    <n v="2276"/>
    <n v="2551.87"/>
    <s v="ZPVN"/>
    <s v="40564155"/>
    <s v="0000390532"/>
    <n v="8002812510"/>
    <n v="1002198338"/>
    <s v="15-00001120"/>
    <s v="CAMPEON"/>
    <n v="400"/>
    <s v="BOL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15041"/>
    <s v="FUENTES TEMISTOCLES"/>
    <s v="ZETT"/>
    <s v="18UE908"/>
    <s v="2"/>
    <s v="Sin Pallet"/>
    <n v="0"/>
    <n v="0"/>
    <x v="0"/>
    <n v="29113.788"/>
    <n v="20078.788"/>
    <n v="9035"/>
    <n v="360"/>
    <m/>
    <x v="55"/>
    <n v="21"/>
    <s v="21"/>
    <n v="20"/>
    <x v="0"/>
    <n v="0.9"/>
    <n v="18"/>
    <s v="TRANSPORTE PROPIO"/>
  </r>
  <r>
    <n v="1002198338"/>
    <s v="UE01"/>
    <d v="2022-03-21T00:00:00"/>
    <d v="1899-12-30T16:25:00"/>
    <s v="012-024-00410398"/>
    <s v="9000803375"/>
    <s v="012-022-00314845"/>
    <n v="1612"/>
    <n v="1807.38"/>
    <s v="ZPVN"/>
    <s v="40564160"/>
    <s v="0000390543"/>
    <n v="8002812511"/>
    <n v="1002198338"/>
    <s v="15-00001123"/>
    <s v="SELVALEGRE"/>
    <n v="2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22086.212"/>
    <n v="13051.212"/>
    <n v="9035"/>
    <n v="234"/>
    <m/>
    <x v="55"/>
    <n v="21"/>
    <s v="21"/>
    <n v="13"/>
    <x v="0"/>
    <n v="0.9"/>
    <n v="18"/>
    <s v="TRANSPORTE PROPIO"/>
  </r>
  <r>
    <n v="1002198295"/>
    <s v="UE01"/>
    <d v="2022-03-21T00:00:00"/>
    <d v="1899-12-30T16:27:00"/>
    <s v="012-024-00410399"/>
    <s v="9000803378"/>
    <s v="012-022-00314848"/>
    <n v="528"/>
    <n v="592"/>
    <s v="ZPVN"/>
    <s v="40564299"/>
    <s v="0000390676"/>
    <n v="8002812464"/>
    <n v="1002198295"/>
    <s v="15-00001119"/>
    <s v="CAMPEON ANTIHUMEDAD"/>
    <n v="80"/>
    <s v="BOL"/>
    <s v="10000439"/>
    <s v="CASTRO CARREÑO FERNANDA GISSELA"/>
    <s v="807008"/>
    <s v="FERRETERIA JADIFER"/>
    <s v="PUERTO QUITO"/>
    <s v="CALLE PRINCIPAL Y CALLE M"/>
    <s v="OPLASE"/>
    <s v="O-Pichincha-La Sexta"/>
    <m/>
    <x v="106"/>
    <x v="106"/>
    <s v="100019455"/>
    <s v="ORDONEZ ISAIAS"/>
    <s v="ZEMU"/>
    <s v="18UE661"/>
    <s v="2"/>
    <s v="Sin Pallet"/>
    <n v="0"/>
    <n v="0"/>
    <x v="0"/>
    <n v="8535.5560000000005"/>
    <n v="4015.556"/>
    <n v="4520"/>
    <n v="69.599999999999994"/>
    <m/>
    <x v="104"/>
    <n v="21"/>
    <s v="21"/>
    <n v="4"/>
    <x v="0"/>
    <n v="0.86999999999999988"/>
    <n v="17.399999999999999"/>
    <s v="LA ARMENIA S.A."/>
  </r>
  <r>
    <n v="1002198295"/>
    <s v="UE01"/>
    <d v="2022-03-21T00:00:00"/>
    <d v="1899-12-30T16:27:00"/>
    <s v="012-024-00410400"/>
    <s v="9000803377"/>
    <s v="012-022-00314847"/>
    <n v="1923.6"/>
    <n v="2156.75"/>
    <s v="ZPVN"/>
    <s v="40564299"/>
    <s v="0000390675"/>
    <n v="8002812463"/>
    <n v="1002198295"/>
    <s v="15-00001124"/>
    <s v="SELVALEGRE ANTIHUMEDAD"/>
    <n v="2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106"/>
    <x v="106"/>
    <s v="100019455"/>
    <s v="ORDONEZ ISAIAS"/>
    <s v="ZEMU"/>
    <s v="18UE661"/>
    <s v="2"/>
    <s v="Sin Pallet"/>
    <n v="0"/>
    <n v="0"/>
    <x v="0"/>
    <n v="18574.444"/>
    <n v="14054.444"/>
    <n v="4520"/>
    <n v="243.6"/>
    <m/>
    <x v="104"/>
    <n v="21"/>
    <s v="21"/>
    <n v="14"/>
    <x v="0"/>
    <n v="0.87"/>
    <n v="17.399999999999999"/>
    <s v="LA ARMENIA S.A."/>
  </r>
  <r>
    <n v="1002198301"/>
    <s v="UE01"/>
    <d v="2022-03-21T00:00:00"/>
    <d v="1899-12-30T16:29:00"/>
    <s v="012-024-00410401"/>
    <s v="9000803379"/>
    <s v="012-022-00314849"/>
    <n v="2426.4"/>
    <n v="2720.5"/>
    <s v="ZPVN"/>
    <s v="40564280"/>
    <s v="P000032329"/>
    <n v="8002812472"/>
    <n v="1002198301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s v="18UE710"/>
    <s v="1"/>
    <s v="Con Pallet"/>
    <n v="0.05"/>
    <n v="18"/>
    <x v="0"/>
    <n v="27390"/>
    <n v="18020"/>
    <n v="9370"/>
    <n v="165.6"/>
    <m/>
    <x v="37"/>
    <n v="21"/>
    <s v="21"/>
    <n v="18"/>
    <x v="0"/>
    <n v="0.45999999999999996"/>
    <n v="9.1999999999999993"/>
    <s v="TRANSPIONER S.A."/>
  </r>
  <r>
    <n v="1002198263"/>
    <s v="UE01"/>
    <d v="2022-03-21T00:00:00"/>
    <d v="1899-12-30T16:34:00"/>
    <s v="012-024-00410402"/>
    <s v="9000803401"/>
    <s v="012-022-00314851"/>
    <n v="2660"/>
    <n v="2982.41"/>
    <s v="ZPVN"/>
    <s v="40564203"/>
    <s v="0000390618"/>
    <n v="8002812424"/>
    <n v="1002198263"/>
    <s v="15-00001115"/>
    <s v="ARMADURO"/>
    <n v="400"/>
    <s v="BOL"/>
    <s v="101664"/>
    <s v="ACERIA DEL ECUADOR C.A. ADELCA"/>
    <s v="805153"/>
    <s v="MEGAHIERRO 1 CRISTOBAL DE TROYA"/>
    <s v="IBARRA"/>
    <s v="AV CRISTOBAL DE TROYA"/>
    <s v="OIIBAR"/>
    <s v="O-Imbabura-Ibarra"/>
    <m/>
    <x v="99"/>
    <x v="99"/>
    <s v="100014996"/>
    <s v="GRANDA GERARDO"/>
    <s v="ZETT"/>
    <s v="18UE692"/>
    <s v="1"/>
    <s v="Con Pallet"/>
    <n v="0.05"/>
    <n v="20"/>
    <x v="0"/>
    <n v="29130"/>
    <n v="20050"/>
    <n v="9080"/>
    <n v="76"/>
    <m/>
    <x v="97"/>
    <n v="21"/>
    <s v="21"/>
    <n v="20"/>
    <x v="0"/>
    <n v="0.19"/>
    <n v="3.8"/>
    <s v="TRANSLOBOL S.A."/>
  </r>
  <r>
    <n v="1002198263"/>
    <s v="UE01"/>
    <d v="2022-03-21T00:00:00"/>
    <d v="1899-12-30T16:34:00"/>
    <s v="012-024-00410403"/>
    <s v="9000803400"/>
    <s v="012-022-00314850"/>
    <n v="1579.2"/>
    <n v="1770.61"/>
    <s v="ZPVN"/>
    <s v="40564203"/>
    <s v="0000390619"/>
    <n v="8002812425"/>
    <n v="1002198263"/>
    <s v="15-00001123"/>
    <s v="SELVALEGRE"/>
    <n v="24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99"/>
    <x v="99"/>
    <s v="100014996"/>
    <s v="GRANDA GERARDO"/>
    <s v="ZETT"/>
    <s v="18UE692"/>
    <s v="1"/>
    <s v="Con Pallet"/>
    <n v="0.05"/>
    <n v="12"/>
    <x v="0"/>
    <n v="21110"/>
    <n v="12030"/>
    <n v="9080"/>
    <n v="45.6"/>
    <m/>
    <x v="97"/>
    <n v="21"/>
    <s v="21"/>
    <n v="12"/>
    <x v="0"/>
    <n v="0.19"/>
    <n v="3.8000000000000003"/>
    <s v="TRANSLOBOL S.A."/>
  </r>
  <r>
    <n v="1002198347"/>
    <s v="UE01"/>
    <d v="2022-03-21T00:00:00"/>
    <d v="1899-12-30T16:36:00"/>
    <s v="012-024-00410404"/>
    <s v="9000803402"/>
    <s v="012-022-00314852"/>
    <n v="4362.6000000000004"/>
    <n v="4891.37"/>
    <s v="ZPVN"/>
    <s v="40564313"/>
    <s v="0000390713"/>
    <n v="8002812519"/>
    <n v="1002198347"/>
    <s v="15-00001124"/>
    <s v="SELVALEGRE ANTIHUMEDAD"/>
    <n v="660"/>
    <s v="BOL"/>
    <s v="101669"/>
    <s v="CONSTRUHORMIGON S.A."/>
    <s v="809659"/>
    <s v="CASA PARA TODOS LA TRONCAL"/>
    <s v="LA TRONCAL"/>
    <s v="BENIGNO CRESPO"/>
    <s v="OULATR"/>
    <s v="O-Cañar-Latroncal"/>
    <n v="473"/>
    <x v="80"/>
    <x v="80"/>
    <s v="10007049"/>
    <s v="ANTAMBA PACHITO IMMY ANTHONY"/>
    <s v="ZETT"/>
    <s v="18UE739"/>
    <s v="2"/>
    <s v="Sin Pallet"/>
    <n v="0"/>
    <n v="0"/>
    <x v="0"/>
    <n v="51390"/>
    <n v="33100"/>
    <n v="18290"/>
    <n v="904.2"/>
    <m/>
    <x v="78"/>
    <n v="21"/>
    <s v="21"/>
    <n v="33"/>
    <x v="0"/>
    <n v="1.37"/>
    <n v="27.400000000000002"/>
    <s v="CASTROHERMANOS S.A"/>
  </r>
  <r>
    <n v="1002198383"/>
    <s v="UE01"/>
    <d v="2022-03-21T00:00:00"/>
    <d v="1899-12-30T16:40:00"/>
    <s v="012-024-00410405"/>
    <s v="9000803403"/>
    <s v="012-022-00314853"/>
    <n v="4428.6000000000004"/>
    <n v="4965.37"/>
    <s v="ZPVN"/>
    <s v="40564208"/>
    <s v="0000390617"/>
    <n v="8002812560"/>
    <n v="1002198383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5"/>
    <x v="75"/>
    <s v="100016024"/>
    <s v="LATACUMBA ANDRES"/>
    <s v="ZETT"/>
    <s v="18UE672"/>
    <s v="2"/>
    <s v="Sin Pallet"/>
    <n v="0"/>
    <n v="0"/>
    <x v="0"/>
    <n v="49920"/>
    <n v="33050"/>
    <n v="16870"/>
    <n v="1432.2"/>
    <m/>
    <x v="73"/>
    <n v="21"/>
    <s v="21"/>
    <n v="33"/>
    <x v="0"/>
    <n v="2.17"/>
    <n v="43.4"/>
    <s v="J.V. TRANSPREMIUN CIA.LTDA"/>
  </r>
  <r>
    <n v="1002198365"/>
    <s v="UE01"/>
    <d v="2022-03-21T00:00:00"/>
    <d v="1899-12-30T16:44:00"/>
    <s v="012-024-00410406"/>
    <s v="9000803331"/>
    <s v="013-020-00047745"/>
    <n v="3235.2"/>
    <n v="3627.32"/>
    <s v="ZPDF"/>
    <s v="70176616"/>
    <s v="0000390724"/>
    <n v="8002812539"/>
    <n v="1002198365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62"/>
    <x v="62"/>
    <s v="100014851"/>
    <s v="MEDIAVILLA LUIS"/>
    <s v="ZEMT"/>
    <s v="18UE337"/>
    <s v="1"/>
    <s v="Con Pallet"/>
    <n v="0.05"/>
    <n v="24"/>
    <x v="0"/>
    <n v="40140"/>
    <n v="24030"/>
    <n v="16110"/>
    <n v="465.6"/>
    <m/>
    <x v="60"/>
    <n v="21"/>
    <s v="21"/>
    <n v="24"/>
    <x v="0"/>
    <n v="0.97000000000000008"/>
    <n v="19.400000000000002"/>
    <s v="SANJOPAS S.A."/>
  </r>
  <r>
    <n v="1002198371"/>
    <s v="UE01"/>
    <d v="2022-03-21T00:00:00"/>
    <d v="1899-12-30T16:48:00"/>
    <s v="012-024-00410407"/>
    <s v=""/>
    <s v=""/>
    <n v="0"/>
    <n v="0"/>
    <s v="ZPRC"/>
    <s v="2500107963"/>
    <s v="P000032340"/>
    <n v="8002812546"/>
    <n v="1002198371"/>
    <s v="15-00001115"/>
    <s v="ARMADURO"/>
    <n v="40"/>
    <s v="BOL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s v="18UE845"/>
    <s v="1"/>
    <s v="Con Pallet"/>
    <n v="0.05"/>
    <n v="2"/>
    <x v="0"/>
    <n v="8186.4579999999996"/>
    <n v="2003.125"/>
    <n v="6183.3329999999996"/>
    <n v="17.600000000000001"/>
    <m/>
    <x v="74"/>
    <n v="21"/>
    <s v="21"/>
    <n v="2"/>
    <x v="0"/>
    <n v="0.44000000000000006"/>
    <n v="8.8000000000000007"/>
    <s v="LIDENORTI S.A."/>
  </r>
  <r>
    <n v="1002198371"/>
    <s v="UE01"/>
    <d v="2022-03-21T00:00:00"/>
    <d v="1899-12-30T16:48:00"/>
    <s v="012-024-00410408"/>
    <s v=""/>
    <s v=""/>
    <n v="0"/>
    <n v="0"/>
    <s v="ZPRC"/>
    <s v="2500107964"/>
    <s v="P000032341"/>
    <n v="8002812547"/>
    <n v="1002198371"/>
    <s v="15-00001120"/>
    <s v="CAMPEON"/>
    <n v="120"/>
    <s v="BOL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s v="18UE845"/>
    <s v="1"/>
    <s v="Con Pallet"/>
    <n v="0.05"/>
    <n v="6"/>
    <x v="0"/>
    <n v="12192.708000000001"/>
    <n v="6009.375"/>
    <n v="6183.3329999999996"/>
    <n v="52.8"/>
    <m/>
    <x v="74"/>
    <n v="21"/>
    <s v="21"/>
    <n v="6"/>
    <x v="0"/>
    <n v="0.44"/>
    <n v="8.7999999999999989"/>
    <s v="LIDENORTI S.A."/>
  </r>
  <r>
    <n v="1002198371"/>
    <s v="UE01"/>
    <d v="2022-03-21T00:00:00"/>
    <d v="1899-12-30T16:48:00"/>
    <s v="012-024-00410409"/>
    <s v=""/>
    <s v=""/>
    <n v="0"/>
    <n v="0"/>
    <s v="ZPRC"/>
    <s v="2500107965"/>
    <s v="P000032342"/>
    <n v="8002812545"/>
    <n v="1002198371"/>
    <s v="15-00001123"/>
    <s v="SELVALEGRE"/>
    <n v="4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6"/>
    <x v="76"/>
    <s v="100015030"/>
    <s v="CASTRO MARCO"/>
    <s v="ZETT"/>
    <s v="18UE845"/>
    <s v="1"/>
    <s v="Con Pallet"/>
    <n v="0.05"/>
    <n v="24"/>
    <x v="0"/>
    <n v="30220.832999999999"/>
    <n v="24037.5"/>
    <n v="6183.3329999999996"/>
    <n v="211.2"/>
    <m/>
    <x v="74"/>
    <n v="21"/>
    <s v="21"/>
    <n v="24"/>
    <x v="0"/>
    <n v="0.44"/>
    <n v="8.7999999999999989"/>
    <s v="LIDENORTI S.A."/>
  </r>
  <r>
    <n v="1002198339"/>
    <s v="UE01"/>
    <d v="2022-03-21T00:00:00"/>
    <d v="1899-12-30T16:52:00"/>
    <s v="012-024-00410410"/>
    <s v="9000803408"/>
    <s v="012-022-00314854"/>
    <n v="2458.8000000000002"/>
    <n v="2756.83"/>
    <s v="ZPVN"/>
    <s v="40564310"/>
    <s v="0000390709"/>
    <n v="8002812512"/>
    <n v="1002198339"/>
    <s v="15-00001123"/>
    <s v="SELVALEGRE"/>
    <n v="360"/>
    <s v="BOL"/>
    <s v="101788"/>
    <s v="BATALLAS LOMAS ORLANDO GERMAN"/>
    <s v="800848"/>
    <s v="BODEGA JULIO ANDRADE"/>
    <s v="TULCÁN"/>
    <s v="PANAMERICANA NORTE S/N Y"/>
    <s v="OCJULI"/>
    <s v="O-Carchi-Julioandrade"/>
    <n v="131"/>
    <x v="22"/>
    <x v="22"/>
    <s v="100016661"/>
    <s v="BENALCAZAR MILTON"/>
    <s v="ZEMU"/>
    <s v="18UE389"/>
    <s v="2"/>
    <s v="Sin Pallet"/>
    <n v="0"/>
    <n v="0"/>
    <x v="0"/>
    <n v="27230"/>
    <n v="18060"/>
    <n v="9170"/>
    <n v="190.8"/>
    <m/>
    <x v="22"/>
    <n v="21"/>
    <s v="21"/>
    <n v="18"/>
    <x v="0"/>
    <n v="0.53"/>
    <n v="10.600000000000001"/>
    <s v="TRANINTAGSA S.A."/>
  </r>
  <r>
    <n v="1002198375"/>
    <s v="UE01"/>
    <d v="2022-03-21T00:00:00"/>
    <d v="1899-12-30T16:53:00"/>
    <s v="012-024-00410411"/>
    <s v="9000803409"/>
    <s v="012-022-00314855"/>
    <n v="3248.14"/>
    <n v="3641.84"/>
    <s v="ZPVN"/>
    <s v="40564335"/>
    <s v="P000032347"/>
    <n v="8002812552"/>
    <n v="1002198375"/>
    <s v="15-00001124"/>
    <s v="SELVALEGRE ANTIHUMEDAD"/>
    <n v="48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13"/>
    <x v="113"/>
    <s v="100015003"/>
    <s v="CASTRO MILTON"/>
    <s v="ZEMT"/>
    <s v="18UE745"/>
    <s v="1"/>
    <s v="Con Pallet"/>
    <n v="0.05"/>
    <n v="24"/>
    <x v="0"/>
    <n v="38420"/>
    <n v="24030"/>
    <n v="14390"/>
    <n v="667.2"/>
    <m/>
    <x v="111"/>
    <n v="21"/>
    <s v="21"/>
    <n v="24"/>
    <x v="0"/>
    <n v="1.3900000000000001"/>
    <n v="27.8"/>
    <s v="TRANSVOLCA S.A."/>
  </r>
  <r>
    <n v="1002198381"/>
    <s v="UE01"/>
    <d v="2022-03-21T00:00:00"/>
    <d v="1899-12-30T16:55:00"/>
    <s v="012-024-00410412"/>
    <s v="9000803410"/>
    <s v="012-022-00314856"/>
    <n v="4336.2"/>
    <n v="4861.7700000000004"/>
    <s v="ZPVN"/>
    <s v="40564256"/>
    <s v="0000390737"/>
    <n v="8002812558"/>
    <n v="1002198381"/>
    <s v="15-00001119"/>
    <s v="CAMPEON ANTIHUMEDAD"/>
    <n v="660"/>
    <s v="BOL"/>
    <s v="104142"/>
    <s v="PAZ SANCLEMENTE YERBY MARDUCK"/>
    <s v="806073"/>
    <s v="BODEGA PRINCIPAL FERREPAZ"/>
    <s v="EL CARMEN"/>
    <s v="AV CHONE Y LOS ROBLES ESQ."/>
    <s v="OMELCA"/>
    <s v="O-Manabi-Elcarmen"/>
    <n v="278"/>
    <x v="52"/>
    <x v="52"/>
    <s v="100014855"/>
    <s v="PALACIOS ALFONSO"/>
    <s v="ZETT"/>
    <s v="18UE342"/>
    <s v="2"/>
    <s v="Sin Pallet"/>
    <n v="0"/>
    <n v="0"/>
    <x v="0"/>
    <n v="50720"/>
    <n v="33090"/>
    <n v="17630"/>
    <n v="547.79999999999995"/>
    <m/>
    <x v="50"/>
    <n v="21"/>
    <s v="21"/>
    <n v="33"/>
    <x v="0"/>
    <n v="0.83"/>
    <n v="16.599999999999998"/>
    <s v="NARVAEZ VACA CIA. LTDA."/>
  </r>
  <r>
    <n v="1002198334"/>
    <s v="UE01"/>
    <d v="2022-03-21T00:00:00"/>
    <d v="1899-12-30T17:00:00"/>
    <s v="012-024-00410413"/>
    <s v=""/>
    <s v=""/>
    <n v="0"/>
    <n v="0"/>
    <s v="ZPRC"/>
    <s v="2500107958"/>
    <s v="0000390597"/>
    <n v="8002812504"/>
    <n v="1002198334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20"/>
    <x v="20"/>
    <s v="100015045"/>
    <s v="MORAN JOSE"/>
    <s v="ZEMT"/>
    <s v="18UE912"/>
    <s v="1"/>
    <s v="Con Pallet"/>
    <n v="0.05"/>
    <n v="24"/>
    <x v="0"/>
    <n v="40010"/>
    <n v="24040"/>
    <n v="15970"/>
    <n v="542.4"/>
    <m/>
    <x v="20"/>
    <n v="21"/>
    <s v="21"/>
    <n v="24"/>
    <x v="0"/>
    <n v="1.1299999999999999"/>
    <n v="22.599999999999998"/>
    <s v="TRANSSJQ S.A."/>
  </r>
  <r>
    <n v="1002198362"/>
    <s v="UE01"/>
    <d v="2022-03-21T00:00:00"/>
    <d v="1899-12-30T17:01:00"/>
    <s v="012-024-00410414"/>
    <s v="9000803412"/>
    <s v="012-022-00314858"/>
    <n v="1987.2"/>
    <n v="2228.06"/>
    <s v="ZPVN"/>
    <s v="40564303"/>
    <s v="0000390719"/>
    <n v="8002812535"/>
    <n v="1002198362"/>
    <s v="15-00001119"/>
    <s v="CAMPEON ANTIHUMEDAD"/>
    <n v="320"/>
    <s v="BOL"/>
    <s v="101664"/>
    <s v="ACERIA DEL ECUADOR C.A. ADELCA"/>
    <s v="806918"/>
    <s v="VACA LEON CARLOS"/>
    <s v="TENA"/>
    <s v="CALLE CUENCA S/N Y 15 DE NOVIEMBRE"/>
    <s v="ONTENA"/>
    <s v="O-Napo-Tena"/>
    <m/>
    <x v="118"/>
    <x v="118"/>
    <s v="100017947"/>
    <s v="SALAZAR JORGE LUIS"/>
    <s v="ZEMT"/>
    <s v="18UE571"/>
    <s v="1"/>
    <s v="Con Pallet"/>
    <n v="0.05"/>
    <n v="16"/>
    <x v="0"/>
    <n v="23366.667000000001"/>
    <n v="16026.666999999999"/>
    <n v="7340"/>
    <n v="288"/>
    <m/>
    <x v="116"/>
    <n v="21"/>
    <s v="21"/>
    <n v="16"/>
    <x v="0"/>
    <n v="0.9"/>
    <n v="18"/>
    <s v="TRAPSA C.A."/>
  </r>
  <r>
    <n v="1002198362"/>
    <s v="UE01"/>
    <d v="2022-03-21T00:00:00"/>
    <d v="1899-12-30T17:01:00"/>
    <s v="012-024-00410415"/>
    <s v="9000803411"/>
    <s v="012-022-00314857"/>
    <n v="1033.5999999999999"/>
    <n v="1158.8800000000001"/>
    <s v="ZPVN"/>
    <s v="40564303"/>
    <s v="0000390720"/>
    <n v="8002812536"/>
    <n v="1002198362"/>
    <s v="15-00001124"/>
    <s v="SELVALEGRE ANTIHUMEDAD"/>
    <n v="160"/>
    <s v="BOL"/>
    <s v="101664"/>
    <s v="ACERIA DEL ECUADOR C.A. ADELCA"/>
    <s v="806918"/>
    <s v="VACA LEON CARLOS"/>
    <s v="TENA"/>
    <s v="CALLE CUENCA S/N Y 15 DE NOVIEMBRE"/>
    <s v="ONTENA"/>
    <s v="O-Napo-Tena"/>
    <n v="258"/>
    <x v="118"/>
    <x v="118"/>
    <s v="100017947"/>
    <s v="SALAZAR JORGE LUIS"/>
    <s v="ZEMT"/>
    <s v="18UE571"/>
    <s v="1"/>
    <s v="Con Pallet"/>
    <n v="0.05"/>
    <n v="8"/>
    <x v="0"/>
    <n v="15353.333000000001"/>
    <n v="8013.3329999999996"/>
    <n v="7340"/>
    <n v="144"/>
    <m/>
    <x v="116"/>
    <n v="21"/>
    <s v="21"/>
    <n v="8"/>
    <x v="0"/>
    <n v="0.9"/>
    <n v="18"/>
    <s v="TRAPSA C.A."/>
  </r>
  <r>
    <n v="1002198385"/>
    <s v="UE01"/>
    <d v="2022-03-21T00:00:00"/>
    <d v="1899-12-30T17:11:00"/>
    <s v="012-024-00410416"/>
    <s v="9000803414"/>
    <s v="012-022-00314859"/>
    <n v="4166.9399999999996"/>
    <n v="4672"/>
    <s v="ZPVN"/>
    <s v="40564341"/>
    <s v="P000032350"/>
    <n v="8002812562"/>
    <n v="1002198385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55"/>
    <x v="155"/>
    <s v="100015298"/>
    <s v="GUALSAQUI RAMIRO"/>
    <s v="ZETT"/>
    <s v="18UE544"/>
    <s v="1"/>
    <s v="Con Pallet"/>
    <n v="0.05"/>
    <n v="32"/>
    <x v="0"/>
    <n v="50460"/>
    <n v="32110"/>
    <n v="18350"/>
    <n v="889.6"/>
    <m/>
    <x v="152"/>
    <n v="21"/>
    <s v="21"/>
    <n v="32"/>
    <x v="0"/>
    <n v="1.3900000000000001"/>
    <n v="27.8"/>
    <s v="SANJOPAS S.A."/>
  </r>
  <r>
    <n v="1002198390"/>
    <s v="UE01"/>
    <d v="2022-03-21T00:00:00"/>
    <d v="1899-12-30T17:15:00"/>
    <s v="012-024-00410417"/>
    <s v="9000803416"/>
    <s v="012-022-00314860"/>
    <n v="4138.2"/>
    <n v="4639.7700000000004"/>
    <s v="ZPVN"/>
    <s v="40564334"/>
    <s v="0000390739"/>
    <n v="8002812567"/>
    <n v="1002198390"/>
    <s v="15-00001123"/>
    <s v="SELVALEGRE"/>
    <n v="66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38"/>
    <x v="38"/>
    <s v="100014835"/>
    <s v="VINUEZA EDISON"/>
    <s v="ZETT"/>
    <s v="18UE307"/>
    <s v="2"/>
    <s v="Sin Pallet"/>
    <n v="0"/>
    <n v="0"/>
    <x v="0"/>
    <n v="50550"/>
    <n v="33050"/>
    <n v="17500"/>
    <n v="488.4"/>
    <m/>
    <x v="36"/>
    <n v="21"/>
    <s v="21"/>
    <n v="33"/>
    <x v="0"/>
    <n v="0.74"/>
    <n v="14.799999999999999"/>
    <s v="TRIMPESAS S.A."/>
  </r>
  <r>
    <n v="1002198450"/>
    <s v="UE01"/>
    <d v="2022-03-21T00:00:00"/>
    <d v="1899-12-30T17:22:00"/>
    <s v="012-024-00410418"/>
    <s v="9000803423"/>
    <s v="012-022-00314862"/>
    <n v="266.74"/>
    <n v="299.07"/>
    <s v="ZPVN"/>
    <s v="40564370"/>
    <s v="P000032358"/>
    <n v="8002812645"/>
    <n v="1002198450"/>
    <s v="15-00000181"/>
    <s v="ARMADURO ANTIHUMEDAD"/>
    <n v="40"/>
    <s v="BOL"/>
    <s v="101539"/>
    <s v="LUNA GUEVARA JANETH PATRICIA"/>
    <s v="807211"/>
    <s v="BODEGA ZURITSA LOCAL 2"/>
    <s v="SANTO DOMINGO"/>
    <s v="BYPASS QUITO A QUEVEDO"/>
    <s v="OJSAND"/>
    <s v="O-Santodomingo -Santodomingodelos"/>
    <m/>
    <x v="125"/>
    <x v="125"/>
    <s v="100015198"/>
    <s v="IBUJES JESUS"/>
    <s v="ZEMT"/>
    <s v="18UE511"/>
    <s v="1"/>
    <s v="Con Pallet"/>
    <n v="0.05"/>
    <n v="2"/>
    <x v="0"/>
    <n v="9626.6669999999995"/>
    <n v="2001.6669999999999"/>
    <n v="7625"/>
    <n v="33.6"/>
    <m/>
    <x v="123"/>
    <n v="21"/>
    <s v="21"/>
    <n v="2"/>
    <x v="0"/>
    <n v="0.84000000000000008"/>
    <n v="16.8"/>
    <s v="TRAPSA C.A."/>
  </r>
  <r>
    <n v="1002198450"/>
    <s v="UE01"/>
    <d v="2022-03-21T00:00:00"/>
    <d v="1899-12-30T17:22:00"/>
    <s v="012-024-00410419"/>
    <s v="9000803422"/>
    <s v="012-022-00314861"/>
    <n v="2908.11"/>
    <n v="3260.59"/>
    <s v="ZPVN"/>
    <s v="40564369"/>
    <s v="P000032357"/>
    <n v="8002812646"/>
    <n v="1002198450"/>
    <s v="15-00001124"/>
    <s v="SELVALEGRE ANTIHUMEDAD"/>
    <n v="44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25"/>
    <x v="125"/>
    <s v="100015198"/>
    <s v="IBUJES JESUS"/>
    <s v="ZEMT"/>
    <s v="18UE511"/>
    <s v="1"/>
    <s v="Con Pallet"/>
    <n v="0.05"/>
    <n v="22"/>
    <x v="0"/>
    <n v="29643.332999999999"/>
    <n v="22018.332999999999"/>
    <n v="7625"/>
    <n v="369.6"/>
    <m/>
    <x v="123"/>
    <n v="21"/>
    <s v="21"/>
    <n v="22"/>
    <x v="0"/>
    <n v="0.84000000000000008"/>
    <n v="16.8"/>
    <s v="TRAPSA C.A."/>
  </r>
  <r>
    <n v="1002198501"/>
    <s v="UE01"/>
    <d v="2022-03-21T00:00:00"/>
    <d v="1899-12-30T17:24:00"/>
    <s v="012-024-00410420"/>
    <s v="9000803425"/>
    <s v="012-022-00314864"/>
    <n v="2188.8000000000002"/>
    <n v="2454.1"/>
    <s v="ZPVN"/>
    <s v="40564297"/>
    <s v="P000032334"/>
    <n v="8002812700"/>
    <n v="1002198501"/>
    <s v="15-00001119"/>
    <s v="CAMPEON ANTIHUMEDAD"/>
    <n v="320"/>
    <s v="BOL"/>
    <s v="103637"/>
    <s v="PINCAY FARIAS EDISON RAMON"/>
    <s v="805155"/>
    <s v="FERRETERIA COLOR ARTE N°2"/>
    <s v="ORELLANA"/>
    <s v="CENTRO DAYUMA"/>
    <s v="OQDAYU"/>
    <s v="O-Orellana-Dayuma"/>
    <m/>
    <x v="16"/>
    <x v="16"/>
    <s v="100022266"/>
    <s v="CALDERON REYES SEGUNDO JORGE"/>
    <s v="ZEMU"/>
    <s v="18UE711"/>
    <s v="2"/>
    <s v="Sin Pallet"/>
    <n v="0"/>
    <n v="0"/>
    <x v="0"/>
    <n v="20560.556"/>
    <n v="16035.556"/>
    <n v="4525"/>
    <n v="435.2"/>
    <m/>
    <x v="16"/>
    <n v="21"/>
    <s v="21"/>
    <n v="16"/>
    <x v="0"/>
    <n v="1.3599999999999999"/>
    <n v="27.2"/>
    <s v="LA ARMENIA S.A."/>
  </r>
  <r>
    <n v="1002198501"/>
    <s v="UE01"/>
    <d v="2022-03-21T00:00:00"/>
    <d v="1899-12-30T17:24:00"/>
    <s v="012-024-00410421"/>
    <s v="9000803424"/>
    <s v="012-022-00314863"/>
    <n v="284.8"/>
    <n v="319.32"/>
    <s v="ZPVN"/>
    <s v="40564298"/>
    <s v="P000032335"/>
    <n v="8002812701"/>
    <n v="1002198501"/>
    <s v="15-00001124"/>
    <s v="SELVALEGRE ANTIHUMEDAD"/>
    <n v="40"/>
    <s v="BOL"/>
    <s v="103637"/>
    <s v="PINCAY FARIAS EDISON RAMON"/>
    <s v="805155"/>
    <s v="FERRETERIA COLOR ARTE N°2"/>
    <s v="ORELLANA"/>
    <s v="CENTRO DAYUMA"/>
    <s v="OQDAYU"/>
    <s v="O-Orellana-Dayuma"/>
    <n v="359"/>
    <x v="16"/>
    <x v="16"/>
    <s v="100022266"/>
    <s v="CALDERON REYES SEGUNDO JORGE"/>
    <s v="ZEMU"/>
    <s v="18UE711"/>
    <s v="2"/>
    <s v="Sin Pallet"/>
    <n v="0"/>
    <n v="0"/>
    <x v="0"/>
    <n v="6529.4440000000004"/>
    <n v="2004.444"/>
    <n v="4525"/>
    <n v="54.4"/>
    <m/>
    <x v="16"/>
    <n v="21"/>
    <s v="21"/>
    <n v="2"/>
    <x v="0"/>
    <n v="1.3599999999999999"/>
    <n v="27.2"/>
    <s v="LA ARMENIA S.A."/>
  </r>
  <r>
    <n v="1002198421"/>
    <s v="UE01"/>
    <d v="2022-03-21T00:00:00"/>
    <d v="1899-12-30T17:26:00"/>
    <s v="012-024-00410422"/>
    <s v="9000803427"/>
    <s v="012-022-00314865"/>
    <n v="2174.4"/>
    <n v="2437.9499999999998"/>
    <s v="ZPVN"/>
    <s v="40564318"/>
    <s v="0000390717"/>
    <n v="8002812615"/>
    <n v="1002198421"/>
    <s v="15-00001119"/>
    <s v="CAMPEON ANTIHUMEDAD"/>
    <n v="360"/>
    <s v="BOL"/>
    <s v="101664"/>
    <s v="ACERIA DEL ECUADOR C.A. ADELCA"/>
    <s v="800682"/>
    <s v="EL ESPECIALISTA WINTER MOREJON"/>
    <s v="MANTA"/>
    <s v="AV DE LA CULTURA"/>
    <s v="OMMANT"/>
    <s v="O-Manabi-Manta"/>
    <n v="486"/>
    <x v="107"/>
    <x v="107"/>
    <s v="10000354"/>
    <s v="HARO HARO JORDAN JOSUE"/>
    <s v="ZEMU"/>
    <s v="18UE653"/>
    <s v="2"/>
    <s v="Sin Pallet"/>
    <n v="0"/>
    <n v="0"/>
    <x v="0"/>
    <n v="27090"/>
    <n v="18040"/>
    <n v="9050"/>
    <n v="406.8"/>
    <m/>
    <x v="105"/>
    <n v="21"/>
    <s v="21"/>
    <n v="18"/>
    <x v="0"/>
    <n v="1.1300000000000001"/>
    <n v="22.6"/>
    <s v="TRIMPESAS S.A."/>
  </r>
  <r>
    <n v="1002198487"/>
    <s v="UE01"/>
    <d v="2022-03-21T00:00:00"/>
    <d v="1899-12-30T17:28:00"/>
    <s v="012-024-00410423"/>
    <s v=""/>
    <s v=""/>
    <n v="0"/>
    <n v="0"/>
    <s v="ZPRC"/>
    <s v="2500107342"/>
    <s v="0000390639"/>
    <n v="8002812684"/>
    <n v="1002198487"/>
    <s v="15-00000218"/>
    <s v="MAGNO HE"/>
    <n v="31.89"/>
    <s v="T"/>
    <s v="101580"/>
    <s v="ECOHORMIGONES CIA. LTDA."/>
    <s v="801461"/>
    <s v="PLANTA DE HORMIGON"/>
    <s v="AMBATO"/>
    <s v="C.ALASKA Y VIA A RIOBAMBA"/>
    <s v="OTAMBA"/>
    <s v="O-Tungurahua-Ambato"/>
    <n v="250"/>
    <x v="79"/>
    <x v="79"/>
    <s v="100015008"/>
    <s v="CHACHALO KLEVER"/>
    <s v="ZECI"/>
    <s v="18UE005"/>
    <s v="2"/>
    <s v="Sin Pallet"/>
    <n v="0"/>
    <n v="0"/>
    <x v="0"/>
    <n v="51390"/>
    <n v="31890"/>
    <n v="19500"/>
    <n v="461.13"/>
    <m/>
    <x v="77"/>
    <n v="21"/>
    <s v="21"/>
    <n v="31.89"/>
    <x v="0"/>
    <n v="14.460018814675447"/>
    <n v="14.460018814675447"/>
    <s v="ALQUINGA &amp; ALQUINGA"/>
  </r>
  <r>
    <n v="1002198455"/>
    <s v="UE01"/>
    <d v="2022-03-21T00:00:00"/>
    <d v="1899-12-30T17:29:00"/>
    <s v="012-024-00410424"/>
    <s v=""/>
    <s v=""/>
    <n v="0"/>
    <n v="0"/>
    <s v="ZPRC"/>
    <s v="2500107958"/>
    <s v="0000390600"/>
    <n v="8002812652"/>
    <n v="1002198455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2"/>
    <x v="112"/>
    <s v="100015001"/>
    <s v="GUZMAN ERNESTO"/>
    <s v="ZEMT"/>
    <s v="18UE338"/>
    <s v="1"/>
    <s v="Con Pallet"/>
    <n v="0.05"/>
    <n v="24"/>
    <x v="0"/>
    <n v="39510"/>
    <n v="24040"/>
    <n v="15470"/>
    <n v="542.4"/>
    <m/>
    <x v="110"/>
    <n v="21"/>
    <s v="21"/>
    <n v="24"/>
    <x v="0"/>
    <n v="1.1299999999999999"/>
    <n v="22.599999999999998"/>
    <s v="TRANSSJQ S.A."/>
  </r>
  <r>
    <n v="1002198458"/>
    <s v="UE01"/>
    <d v="2022-03-21T00:00:00"/>
    <d v="1899-12-30T17:38:00"/>
    <s v="012-024-00410425"/>
    <s v=""/>
    <s v=""/>
    <n v="0"/>
    <n v="0"/>
    <s v="ZPRC"/>
    <s v="2500107968"/>
    <s v="P000032354"/>
    <n v="8002812656"/>
    <n v="1002198458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660"/>
    <n v="24030"/>
    <n v="16630"/>
    <n v="542.4"/>
    <m/>
    <x v="85"/>
    <n v="21"/>
    <s v="21"/>
    <n v="24"/>
    <x v="0"/>
    <n v="1.1299999999999999"/>
    <n v="22.599999999999998"/>
    <s v="RUTAS COTACACHENSES"/>
  </r>
  <r>
    <n v="1002198431"/>
    <s v="UE01"/>
    <d v="2022-03-21T00:00:00"/>
    <d v="1899-12-30T17:42:00"/>
    <s v="012-024-00410426"/>
    <s v=""/>
    <s v=""/>
    <n v="0"/>
    <n v="0"/>
    <s v="ZPRC"/>
    <s v="2500107969"/>
    <s v="0000390763"/>
    <n v="8002812629"/>
    <n v="100219843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4926"/>
    <s v="LATACUMBA LUIS"/>
    <s v="ZETT"/>
    <s v="18UE563"/>
    <s v="4"/>
    <s v="Pallet Cortesia"/>
    <n v="0"/>
    <n v="0"/>
    <x v="0"/>
    <n v="49870"/>
    <n v="32080"/>
    <n v="17790"/>
    <n v="288"/>
    <m/>
    <x v="73"/>
    <n v="21"/>
    <s v="21"/>
    <n v="32"/>
    <x v="0"/>
    <n v="0.45"/>
    <n v="9"/>
    <s v="J.V. TRANSPREMIUN CIA.LTDA"/>
  </r>
  <r>
    <n v="1002198494"/>
    <s v="UE01"/>
    <d v="2022-03-21T00:00:00"/>
    <d v="1899-12-30T17:44:00"/>
    <s v="012-024-00410427"/>
    <s v="9000803434"/>
    <s v="012-022-00314867"/>
    <n v="2684.91"/>
    <n v="3010.34"/>
    <s v="ZPVN"/>
    <s v="40564326"/>
    <s v="P000032345"/>
    <n v="8002812691"/>
    <n v="1002198494"/>
    <s v="15-00001115"/>
    <s v="ARMADURO"/>
    <n v="42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30044.091"/>
    <n v="21019.091"/>
    <n v="9025"/>
    <n v="319.2"/>
    <m/>
    <x v="10"/>
    <n v="21"/>
    <s v="21"/>
    <n v="21"/>
    <x v="0"/>
    <n v="0.76"/>
    <n v="15.2"/>
    <s v="TRANSPORTE PROPIO"/>
  </r>
  <r>
    <n v="1002198494"/>
    <s v="UE01"/>
    <d v="2022-03-21T00:00:00"/>
    <d v="1899-12-30T17:44:00"/>
    <s v="012-024-00410428"/>
    <s v="9000803433"/>
    <s v="012-022-00314866"/>
    <n v="1524.78"/>
    <n v="1709.59"/>
    <s v="ZPVN"/>
    <s v="40564325"/>
    <s v="P000032344"/>
    <n v="8002812690"/>
    <n v="1002198494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1035.909"/>
    <n v="12010.909"/>
    <n v="9025"/>
    <n v="182.4"/>
    <m/>
    <x v="10"/>
    <n v="21"/>
    <s v="21"/>
    <n v="12"/>
    <x v="0"/>
    <n v="0.76"/>
    <n v="15.200000000000001"/>
    <s v="TRANSPORTE PROPIO"/>
  </r>
  <r>
    <n v="1002198537"/>
    <s v="UE01"/>
    <d v="2022-03-21T00:00:00"/>
    <d v="1899-12-30T17:45:00"/>
    <s v="012-024-00410429"/>
    <s v="9000803404"/>
    <s v="013-020-00047750"/>
    <n v="4297.16"/>
    <n v="4818"/>
    <s v="ZPDF"/>
    <s v="70176545"/>
    <s v="0000390834"/>
    <n v="8002812743"/>
    <n v="1002198537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400"/>
    <n v="33060"/>
    <n v="18340"/>
    <n v="996.6"/>
    <m/>
    <x v="130"/>
    <n v="21"/>
    <s v="21"/>
    <n v="33"/>
    <x v="0"/>
    <n v="1.51"/>
    <n v="30.2"/>
    <s v="TRANSPORTE PROPIO"/>
  </r>
  <r>
    <n v="1002198441"/>
    <s v="UE01"/>
    <d v="2022-03-21T00:00:00"/>
    <d v="1899-12-30T17:47:00"/>
    <s v="012-024-00410430"/>
    <s v="9000803436"/>
    <s v="012-022-00314868"/>
    <n v="3730.8"/>
    <n v="4183"/>
    <s v="ZPVN"/>
    <s v="40563320"/>
    <s v="0000390523"/>
    <n v="8002812638"/>
    <n v="1002198441"/>
    <s v="15-00000218"/>
    <s v="MAGNO HE"/>
    <n v="31.0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0940"/>
    <n v="31090"/>
    <n v="19850"/>
    <n v="349.45"/>
    <m/>
    <x v="1"/>
    <n v="21"/>
    <s v="21"/>
    <n v="31.09"/>
    <x v="0"/>
    <n v="11.239948536506915"/>
    <n v="11.239948536506915"/>
    <s v="TRANSCONCEM CIA.LTDA."/>
  </r>
  <r>
    <n v="1002198544"/>
    <s v="UE01"/>
    <d v="2022-03-21T00:00:00"/>
    <d v="1899-12-30T17:48:00"/>
    <s v="012-024-00410431"/>
    <s v="9000803437"/>
    <s v="012-022-00314869"/>
    <n v="2491.1999999999998"/>
    <n v="2793.15"/>
    <s v="ZPVN"/>
    <s v="40564290"/>
    <s v="P000032333"/>
    <n v="8002812751"/>
    <n v="1002198544"/>
    <s v="15-00001124"/>
    <s v="SELVALEGRE ANTIHUMEDAD"/>
    <n v="3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27140"/>
    <n v="18020"/>
    <n v="9120"/>
    <n v="381.6"/>
    <m/>
    <x v="9"/>
    <n v="21"/>
    <s v="21"/>
    <n v="18"/>
    <x v="0"/>
    <n v="1.06"/>
    <n v="21.200000000000003"/>
    <s v="SANJOPAS S.A."/>
  </r>
  <r>
    <n v="1002198456"/>
    <s v="UE01"/>
    <d v="2022-03-21T00:00:00"/>
    <d v="1899-12-30T17:50:00"/>
    <s v="012-024-00410432"/>
    <s v="9000803439"/>
    <s v="012-022-00314870"/>
    <n v="3110.4"/>
    <n v="3487.4"/>
    <s v="ZPVN"/>
    <s v="40564363"/>
    <s v="0000390774"/>
    <n v="8002812653"/>
    <n v="1002198456"/>
    <s v="15-00001119"/>
    <s v="CAMPEON ANTIHUMEDAD"/>
    <n v="480"/>
    <s v="BOL"/>
    <s v="103507"/>
    <s v="VERA LOOR STALIN JOEL"/>
    <s v="804933"/>
    <s v="BODEGA C-MACO #2"/>
    <s v="QUEVEDO"/>
    <s v="CALLE SEGUNDA ENTRE DY E"/>
    <s v="ORQUEV"/>
    <s v="O-Losrios-Quevedo"/>
    <n v="345"/>
    <x v="43"/>
    <x v="43"/>
    <s v="100017965"/>
    <s v="ARIAS PATRICIO"/>
    <s v="ZEMT"/>
    <s v="18UE535"/>
    <s v="1"/>
    <s v="Con Pallet"/>
    <n v="0.05"/>
    <n v="24"/>
    <x v="0"/>
    <n v="39540"/>
    <n v="24020"/>
    <n v="15520"/>
    <n v="494.4"/>
    <m/>
    <x v="41"/>
    <n v="21"/>
    <s v="21"/>
    <n v="24"/>
    <x v="0"/>
    <n v="1.03"/>
    <n v="20.599999999999998"/>
    <s v="LIDENORTI S.A."/>
  </r>
  <r>
    <n v="1002198499"/>
    <s v="UE01"/>
    <d v="2022-03-21T00:00:00"/>
    <d v="1899-12-30T17:55:00"/>
    <s v="012-024-00410433"/>
    <s v="9000803441"/>
    <s v="012-022-00314871"/>
    <n v="2426.4"/>
    <n v="2720.5"/>
    <s v="ZPVN"/>
    <s v="40564366"/>
    <s v="P000032355"/>
    <n v="8002812697"/>
    <n v="1002198499"/>
    <s v="15-00001123"/>
    <s v="SELVALEGRE"/>
    <n v="360"/>
    <s v="BOL"/>
    <s v="101571"/>
    <s v="TRUJILLO DUQUE E HIJOS CIA. LTDA."/>
    <s v="803855"/>
    <s v="FERRETERIA HEREDIA"/>
    <s v="QUITO"/>
    <s v="CALLE RIO SAN PEDRO"/>
    <s v="OPCUMB"/>
    <s v="O-Pichincha-Cumbaya"/>
    <n v="113"/>
    <x v="96"/>
    <x v="96"/>
    <s v="10007705"/>
    <s v="BUITRON MONTENEGRO JONNY WASHIGNTON"/>
    <s v="ZEMU"/>
    <s v="18UE713"/>
    <s v="2"/>
    <s v="Sin Pallet"/>
    <n v="0"/>
    <n v="0"/>
    <x v="0"/>
    <n v="26850"/>
    <n v="18080"/>
    <n v="8770"/>
    <n v="165.6"/>
    <m/>
    <x v="94"/>
    <n v="21"/>
    <s v="21"/>
    <n v="18"/>
    <x v="0"/>
    <n v="0.45999999999999996"/>
    <n v="9.1999999999999993"/>
    <s v="SUCUMTRANSA S.A."/>
  </r>
  <r>
    <n v="1002198432"/>
    <s v="UE01"/>
    <d v="2022-03-21T00:00:00"/>
    <d v="1899-12-30T18:03:00"/>
    <s v="012-024-00410434"/>
    <s v=""/>
    <s v=""/>
    <n v="0"/>
    <n v="0"/>
    <s v="ZPRC"/>
    <s v="2500107969"/>
    <s v="0000390762"/>
    <n v="8002812630"/>
    <n v="100219843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23"/>
    <x v="123"/>
    <s v="100014917"/>
    <s v="SUAREZ ARTURO"/>
    <s v="ZETT"/>
    <s v="18UE952"/>
    <s v="4"/>
    <s v="Pallet Cortesia"/>
    <n v="0"/>
    <n v="0"/>
    <x v="0"/>
    <n v="49680"/>
    <n v="32100"/>
    <n v="17580"/>
    <n v="288"/>
    <m/>
    <x v="121"/>
    <n v="21"/>
    <s v="21"/>
    <n v="32"/>
    <x v="0"/>
    <n v="0.45"/>
    <n v="9"/>
    <s v="LIDENORTI S.A."/>
  </r>
  <r>
    <n v="1002198480"/>
    <s v="UE01"/>
    <d v="2022-03-21T00:00:00"/>
    <d v="1899-12-30T18:04:00"/>
    <s v="012-024-00410435"/>
    <s v="9000803445"/>
    <s v="012-022-00314872"/>
    <n v="4313.6000000000004"/>
    <n v="4836.43"/>
    <s v="ZPVN"/>
    <s v="40564382"/>
    <s v="P000032363"/>
    <n v="8002812677"/>
    <n v="1002198480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9"/>
    <x v="139"/>
    <s v="100018201"/>
    <s v="GUERRERO MARCELO"/>
    <s v="ZETT"/>
    <s v="18UE520"/>
    <s v="1"/>
    <s v="Con Pallet"/>
    <n v="0.05"/>
    <n v="32"/>
    <x v="0"/>
    <n v="49660"/>
    <n v="32100"/>
    <n v="17560"/>
    <n v="294.39999999999998"/>
    <m/>
    <x v="137"/>
    <n v="21"/>
    <s v="21"/>
    <n v="32"/>
    <x v="0"/>
    <n v="0.45999999999999996"/>
    <n v="9.1999999999999993"/>
    <s v="TRAPSA C.A."/>
  </r>
  <r>
    <n v="1002198541"/>
    <s v="UE01"/>
    <d v="2022-03-21T00:00:00"/>
    <d v="1899-12-30T18:06:00"/>
    <s v="012-024-00410436"/>
    <s v="9000781919"/>
    <s v="013-020-00046403"/>
    <n v="4098.88"/>
    <n v="4595.6899999999996"/>
    <s v="ZPDF"/>
    <s v="70171460"/>
    <s v="0000390635"/>
    <n v="8002812747"/>
    <n v="1002198541"/>
    <s v="15-00001121"/>
    <s v="GLADIADOR"/>
    <n v="32.04"/>
    <s v="T"/>
    <s v="101650"/>
    <s v="HIDALGO E HIDALGO S.A."/>
    <s v="804685"/>
    <s v="GRANEL CAMPAMENTO OLMEDO"/>
    <s v="CAYAMBE"/>
    <s v="CALLE BELISARIO QUEVEDO"/>
    <s v="OPCAYA"/>
    <s v="O-Pichincha-Cayambe"/>
    <n v="40"/>
    <x v="18"/>
    <x v="18"/>
    <s v="10000844"/>
    <s v="MORALES GARZON ISRAEL ALEJANDRO"/>
    <s v="ZECI"/>
    <s v="18UE001"/>
    <s v="2"/>
    <s v="Sin Pallet"/>
    <n v="0"/>
    <n v="0"/>
    <x v="0"/>
    <n v="51900"/>
    <n v="32040"/>
    <n v="19860"/>
    <n v="112.78"/>
    <m/>
    <x v="18"/>
    <n v="21"/>
    <s v="21"/>
    <n v="32.04"/>
    <x v="0"/>
    <n v="3.5199750312109863"/>
    <n v="3.5199750312109863"/>
    <s v="LA ARMENIA S.A."/>
  </r>
  <r>
    <n v="1002198448"/>
    <s v="UE01"/>
    <d v="2022-03-21T00:00:00"/>
    <d v="1899-12-30T18:09:00"/>
    <s v="012-024-00410437"/>
    <s v="9000803447"/>
    <s v="012-022-00314873"/>
    <n v="3680.4"/>
    <n v="4126.49"/>
    <s v="ZPVN"/>
    <s v="40563320"/>
    <s v="0000390524"/>
    <n v="8002812644"/>
    <n v="1002198448"/>
    <s v="15-00000218"/>
    <s v="MAGNO HE"/>
    <n v="30.6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49080"/>
    <n v="30670"/>
    <n v="18410"/>
    <n v="344.73"/>
    <m/>
    <x v="1"/>
    <n v="21"/>
    <s v="21"/>
    <n v="30.67"/>
    <x v="0"/>
    <n v="11.239973915878709"/>
    <n v="11.239973915878709"/>
    <s v="TRANSCONCEM CIA. LTDA."/>
  </r>
  <r>
    <n v="1002198525"/>
    <s v="UE01"/>
    <d v="2022-03-21T00:00:00"/>
    <d v="1899-12-30T18:13:00"/>
    <s v="012-024-00410438"/>
    <s v="9000803452"/>
    <s v="012-022-00314874"/>
    <n v="4123.4799999999996"/>
    <n v="4623.2700000000004"/>
    <s v="ZPVN"/>
    <s v="40564281"/>
    <s v="0000390658"/>
    <n v="8002812729"/>
    <n v="1002198525"/>
    <s v="15-00000218"/>
    <s v="MAGNO HE"/>
    <n v="32.25"/>
    <s v="T"/>
    <s v="104182"/>
    <s v="NOBAHORM CONSTRUCTORA"/>
    <s v="806148"/>
    <s v="HORMIGONERA NOBOA (NOBAHORM)"/>
    <s v="QUITO"/>
    <s v="ACEITUNOS E6-71 Y AV. ELOY ALFARO"/>
    <s v="OPCOMI"/>
    <s v="O-Pichincha-Comitedelpueblo"/>
    <n v="94.6"/>
    <x v="80"/>
    <x v="80"/>
    <s v="100015174"/>
    <s v="CASTRO LUCIO"/>
    <s v="ZECI"/>
    <s v="18UE717"/>
    <s v="2"/>
    <s v="Sin Pallet"/>
    <n v="0"/>
    <n v="0"/>
    <x v="0"/>
    <n v="50780"/>
    <n v="32250"/>
    <n v="18530"/>
    <n v="277.67"/>
    <m/>
    <x v="78"/>
    <n v="21"/>
    <s v="21"/>
    <n v="32.25"/>
    <x v="0"/>
    <n v="8.6099224806201562"/>
    <n v="8.6099224806201562"/>
    <s v="CASTRO HERMANOS S.A."/>
  </r>
  <r>
    <n v="1002198549"/>
    <s v="UE01"/>
    <d v="2022-03-21T00:00:00"/>
    <d v="1899-12-30T18:13:00"/>
    <s v="012-024-00410439"/>
    <s v="9000803454"/>
    <s v="012-022-00314876"/>
    <n v="1242"/>
    <n v="1392.54"/>
    <s v="ZPVN"/>
    <s v="40564301"/>
    <s v="0000390682"/>
    <n v="8002812760"/>
    <n v="1002198549"/>
    <s v="15-00001119"/>
    <s v="CAMPEON ANTIHUMEDAD"/>
    <n v="200"/>
    <s v="BOL"/>
    <s v="101664"/>
    <s v="ACERIA DEL ECUADOR C.A. ADELCA"/>
    <s v="800656"/>
    <s v="HECTOR VARGAS"/>
    <s v="ARCHIDONA"/>
    <s v="HECTOR VARGAS, AV NAPO TRANSVERSAL"/>
    <s v="ONARCH"/>
    <s v="O-Napo-Archidona"/>
    <m/>
    <x v="31"/>
    <x v="31"/>
    <s v="100014899"/>
    <s v="PILLAJO LUIS"/>
    <s v="ZEMU"/>
    <s v="18UE517"/>
    <s v="2"/>
    <s v="Sin Pallet"/>
    <n v="0"/>
    <n v="0"/>
    <x v="0"/>
    <n v="14512.222"/>
    <n v="10022.222"/>
    <n v="4490"/>
    <n v="172"/>
    <m/>
    <x v="29"/>
    <n v="21"/>
    <s v="21"/>
    <n v="10"/>
    <x v="0"/>
    <n v="0.86"/>
    <n v="17.2"/>
    <s v="SANJOPAS S.A."/>
  </r>
  <r>
    <n v="1002198549"/>
    <s v="UE01"/>
    <d v="2022-03-21T00:00:00"/>
    <d v="1899-12-30T18:13:00"/>
    <s v="012-024-00410440"/>
    <s v="9000803453"/>
    <s v="012-022-00314875"/>
    <n v="1033.5999999999999"/>
    <n v="1158.8800000000001"/>
    <s v="ZPVN"/>
    <s v="40564301"/>
    <s v="0000390683"/>
    <n v="8002812761"/>
    <n v="1002198549"/>
    <s v="15-00001124"/>
    <s v="SELVALEGRE ANTIHUMEDAD"/>
    <n v="16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31"/>
    <x v="31"/>
    <s v="100014899"/>
    <s v="PILLAJO LUIS"/>
    <s v="ZEMU"/>
    <s v="18UE517"/>
    <s v="2"/>
    <s v="Sin Pallet"/>
    <n v="0"/>
    <n v="0"/>
    <x v="0"/>
    <n v="12507.778"/>
    <n v="8017.7780000000002"/>
    <n v="4490"/>
    <n v="137.6"/>
    <m/>
    <x v="29"/>
    <n v="21"/>
    <s v="21"/>
    <n v="8"/>
    <x v="0"/>
    <n v="0.86"/>
    <n v="17.2"/>
    <s v="SANJOPAS S.A."/>
  </r>
  <r>
    <n v="1002198417"/>
    <s v="UE01"/>
    <d v="2022-03-21T00:00:00"/>
    <d v="1899-12-30T18:16:00"/>
    <s v="012-024-00410441"/>
    <s v="9000803456"/>
    <s v="012-022-00314877"/>
    <n v="2301.35"/>
    <n v="2580.29"/>
    <s v="ZPVN"/>
    <s v="40564286"/>
    <s v="P000032332"/>
    <n v="8002812603"/>
    <n v="100219841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s v="18UE724"/>
    <s v="2"/>
    <s v="Sin Pallet"/>
    <n v="0"/>
    <n v="0"/>
    <x v="0"/>
    <n v="26810"/>
    <n v="18010"/>
    <n v="8800"/>
    <n v="266.39999999999998"/>
    <m/>
    <x v="94"/>
    <n v="21"/>
    <s v="21"/>
    <n v="18"/>
    <x v="0"/>
    <n v="0.74"/>
    <n v="14.799999999999999"/>
    <s v="RUTAS COTACACHENSES S.A."/>
  </r>
  <r>
    <n v="1002198573"/>
    <s v="UE01"/>
    <d v="2022-03-21T00:00:00"/>
    <d v="1899-12-30T18:18:00"/>
    <s v="012-024-00410442"/>
    <s v="9000803458"/>
    <s v="012-022-00314878"/>
    <n v="3302.4"/>
    <n v="3702.67"/>
    <s v="ZPVN"/>
    <s v="40564353"/>
    <s v="0000390766"/>
    <n v="8002812790"/>
    <n v="1002198573"/>
    <s v="15-00001124"/>
    <s v="SELVALEGRE ANTIHUMEDAD"/>
    <n v="480"/>
    <s v="BOL"/>
    <s v="101669"/>
    <s v="CONSTRUHORMIGON S.A."/>
    <s v="810946"/>
    <s v="OBRA PLADECO JARAMIJO"/>
    <s v="MANTA"/>
    <s v="VÍA MONTECRISTI JARAMIJO"/>
    <s v="OMMANT"/>
    <s v="O-Manabi-Manta"/>
    <n v="486"/>
    <x v="86"/>
    <x v="86"/>
    <s v="100014867"/>
    <s v="RODRIGUEZ LUIS"/>
    <s v="ZEMT"/>
    <s v="18UE681"/>
    <s v="2"/>
    <s v="Sin Pallet"/>
    <n v="0"/>
    <n v="0"/>
    <x v="0"/>
    <n v="38300"/>
    <n v="24060"/>
    <n v="14240"/>
    <n v="542.4"/>
    <m/>
    <x v="84"/>
    <n v="21"/>
    <s v="21"/>
    <n v="24"/>
    <x v="0"/>
    <n v="1.1299999999999999"/>
    <n v="22.599999999999998"/>
    <s v="TRIMPESAS S.A."/>
  </r>
  <r>
    <n v="1002198589"/>
    <s v="UE01"/>
    <d v="2022-03-21T00:00:00"/>
    <d v="1899-12-30T18:20:00"/>
    <s v="012-024-00410443"/>
    <s v="9000803460"/>
    <s v="012-022-00314879"/>
    <n v="2433.6"/>
    <n v="2728.57"/>
    <s v="ZPVN"/>
    <s v="40564311"/>
    <s v="0000390711"/>
    <n v="8002812805"/>
    <n v="1002198589"/>
    <s v="15-00001124"/>
    <s v="SELVALEGRE ANTIHUMEDAD"/>
    <n v="360"/>
    <s v="BOL"/>
    <s v="103384"/>
    <s v="MOLINA IZQUIERDO FABIAN TRAJANO"/>
    <s v="810943"/>
    <s v="OBRA SHELL"/>
    <s v="MERA"/>
    <s v="VÍA AL PUYO"/>
    <s v="OSMERA"/>
    <s v="O-Pastaza-Mera"/>
    <n v="327"/>
    <x v="50"/>
    <x v="50"/>
    <s v="10007864"/>
    <s v="AREVALO AYALA MANUEL ARCESIO"/>
    <s v="ZEMU"/>
    <s v="18UE397"/>
    <s v="2"/>
    <s v="Sin Pallet"/>
    <n v="0"/>
    <n v="0"/>
    <x v="0"/>
    <n v="27200"/>
    <n v="18030"/>
    <n v="9170"/>
    <n v="378"/>
    <m/>
    <x v="48"/>
    <n v="21"/>
    <s v="21"/>
    <n v="18"/>
    <x v="0"/>
    <n v="1.05"/>
    <n v="21"/>
    <s v="TRIMPESAS S.A."/>
  </r>
  <r>
    <n v="1002198425"/>
    <s v="UE01"/>
    <d v="2022-03-21T00:00:00"/>
    <d v="1899-12-30T18:21:00"/>
    <s v="012-024-00410444"/>
    <s v="9000803462"/>
    <s v="012-022-00314880"/>
    <n v="2301.35"/>
    <n v="2580.29"/>
    <s v="ZPVN"/>
    <s v="40564328"/>
    <s v="P000032346"/>
    <n v="8002812622"/>
    <n v="100219842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900"/>
    <n v="18000"/>
    <n v="8900"/>
    <n v="266.39999999999998"/>
    <m/>
    <x v="94"/>
    <n v="21"/>
    <s v="21"/>
    <n v="18"/>
    <x v="0"/>
    <n v="0.74"/>
    <n v="14.799999999999999"/>
    <s v="RUTAS COTACACHENSES S.A."/>
  </r>
  <r>
    <n v="1002198607"/>
    <s v="UE01"/>
    <d v="2022-03-21T00:00:00"/>
    <d v="1899-12-30T18:24:00"/>
    <s v="012-024-00410445"/>
    <s v="9000803464"/>
    <s v="012-022-00314881"/>
    <n v="2322"/>
    <n v="2603.44"/>
    <s v="ZPVN"/>
    <s v="40564215"/>
    <s v="0000390625"/>
    <n v="8002812826"/>
    <n v="1002198607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88"/>
    <x v="88"/>
    <s v="10003590"/>
    <s v="CUAYCAL TACUNGA JORGE ANIBAL"/>
    <s v="ZEMU"/>
    <s v="18UE336"/>
    <s v="2"/>
    <s v="Sin Pallet"/>
    <n v="0"/>
    <n v="0"/>
    <x v="0"/>
    <n v="27050"/>
    <n v="18040"/>
    <n v="9010"/>
    <n v="165.6"/>
    <m/>
    <x v="86"/>
    <n v="21"/>
    <s v="21"/>
    <n v="18"/>
    <x v="0"/>
    <n v="0.45999999999999996"/>
    <n v="9.1999999999999993"/>
    <s v="TRANSSJQ S.A."/>
  </r>
  <r>
    <n v="1002198552"/>
    <s v="UE01"/>
    <d v="2022-03-21T00:00:00"/>
    <d v="1899-12-30T18:25:00"/>
    <s v="012-024-00410446"/>
    <s v="9000803465"/>
    <s v="012-022-00314882"/>
    <n v="2268"/>
    <n v="2542.9"/>
    <s v="ZPVN"/>
    <s v="40564320"/>
    <s v="0000390722"/>
    <n v="8002812763"/>
    <n v="1002198552"/>
    <s v="15-00001115"/>
    <s v="ARMADURO"/>
    <n v="36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15"/>
    <x v="15"/>
    <s v="100018302"/>
    <s v="VERA EDWIN"/>
    <s v="ZEMU"/>
    <s v="18UE301"/>
    <s v="2"/>
    <s v="Sin Pallet"/>
    <n v="0"/>
    <n v="0"/>
    <x v="0"/>
    <n v="27080"/>
    <n v="18020"/>
    <n v="9060"/>
    <n v="266.39999999999998"/>
    <m/>
    <x v="15"/>
    <n v="21"/>
    <s v="21"/>
    <n v="18"/>
    <x v="0"/>
    <n v="0.74"/>
    <n v="14.799999999999999"/>
    <s v="SANJOPAS S.A."/>
  </r>
  <r>
    <n v="1002198508"/>
    <s v="UE01"/>
    <d v="2022-03-21T00:00:00"/>
    <d v="1899-12-30T18:27:00"/>
    <s v="012-024-00410447"/>
    <s v="9000803468"/>
    <s v="012-022-00314884"/>
    <n v="741.6"/>
    <n v="831.48"/>
    <s v="ZPVN"/>
    <s v="40564368"/>
    <s v="0000390786"/>
    <n v="8002812709"/>
    <n v="1002198508"/>
    <s v="15-00001120"/>
    <s v="CAMPEON"/>
    <n v="120"/>
    <s v="BOL"/>
    <s v="101571"/>
    <s v="TRUJILLO DUQUE E HIJOS CIA. LTDA."/>
    <s v="802094"/>
    <s v="MATRIZ  LOS GUABOS"/>
    <s v="QUITO"/>
    <s v="MATRIZ  GUABOS AV INTEROCEANIC KM 1"/>
    <s v="OPCUMB"/>
    <s v="O-Pichincha-Cumbaya"/>
    <m/>
    <x v="60"/>
    <x v="60"/>
    <s v="10007757"/>
    <s v="GUALACATA FERNANDEZ MANUEL RAUL"/>
    <s v="ZEMU"/>
    <s v="18UE769"/>
    <s v="1"/>
    <s v="Con Pallet"/>
    <n v="0.05"/>
    <n v="6"/>
    <x v="0"/>
    <n v="10673.333000000001"/>
    <n v="6013.3329999999996"/>
    <n v="4660"/>
    <n v="55.2"/>
    <m/>
    <x v="58"/>
    <n v="21"/>
    <s v="21"/>
    <n v="6"/>
    <x v="0"/>
    <n v="0.46"/>
    <n v="9.2000000000000011"/>
    <s v="ALQUINGA &amp; ALQUINGA"/>
  </r>
  <r>
    <n v="1002198508"/>
    <s v="UE01"/>
    <d v="2022-03-21T00:00:00"/>
    <d v="1899-12-30T18:27:00"/>
    <s v="012-024-00410448"/>
    <s v="9000803467"/>
    <s v="012-022-00314883"/>
    <n v="1617.6"/>
    <n v="1813.66"/>
    <s v="ZPVN"/>
    <s v="40564368"/>
    <s v="0000390787"/>
    <n v="8002812708"/>
    <n v="1002198508"/>
    <s v="15-00001123"/>
    <s v="SELVALEGRE"/>
    <n v="24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60"/>
    <x v="60"/>
    <s v="10007757"/>
    <s v="GUALACATA FERNANDEZ MANUEL RAUL"/>
    <s v="ZEMU"/>
    <s v="18UE769"/>
    <s v="1"/>
    <s v="Con Pallet"/>
    <n v="0.05"/>
    <n v="12"/>
    <x v="0"/>
    <n v="16686.667000000001"/>
    <n v="12026.666999999999"/>
    <n v="4660"/>
    <n v="110.4"/>
    <m/>
    <x v="58"/>
    <n v="21"/>
    <s v="21"/>
    <n v="12"/>
    <x v="0"/>
    <n v="0.46"/>
    <n v="9.2000000000000011"/>
    <s v="ALQUINGA &amp; ALQUINGA"/>
  </r>
  <r>
    <n v="1002198626"/>
    <s v="UE01"/>
    <d v="2022-03-21T00:00:00"/>
    <d v="1899-12-30T18:32:00"/>
    <s v="012-024-00410449"/>
    <s v="9000803470"/>
    <s v="012-022-00314886"/>
    <n v="1820"/>
    <n v="2040.6"/>
    <s v="ZPVN"/>
    <s v="40564324"/>
    <s v="0000390728"/>
    <n v="8002812851"/>
    <n v="1002198626"/>
    <s v="15-00001119"/>
    <s v="CAMPEON ANTIHUMEDAD"/>
    <n v="280"/>
    <s v="BOL"/>
    <s v="101780"/>
    <s v="MEGAPROFER S.A."/>
    <s v="810059"/>
    <s v="ECO ARCHIDONA"/>
    <s v="ARCHIDONA"/>
    <s v="AV. COSANGA Y AV. NAPO"/>
    <s v="ONARCH"/>
    <s v="O-Napo-Archidona"/>
    <m/>
    <x v="22"/>
    <x v="22"/>
    <s v="100020338"/>
    <s v="TERAN ARNULFO"/>
    <s v="ZEMU"/>
    <s v="18UE714"/>
    <s v="2"/>
    <s v="Sin Pallet"/>
    <n v="0"/>
    <n v="0"/>
    <x v="0"/>
    <n v="18576.111000000001"/>
    <n v="14031.111000000001"/>
    <n v="4545"/>
    <n v="240.8"/>
    <m/>
    <x v="22"/>
    <n v="21"/>
    <s v="21"/>
    <n v="14"/>
    <x v="0"/>
    <n v="0.86"/>
    <n v="17.2"/>
    <s v="TRANINTAGSA"/>
  </r>
  <r>
    <n v="1002198626"/>
    <s v="UE01"/>
    <d v="2022-03-21T00:00:00"/>
    <d v="1899-12-30T18:32:00"/>
    <s v="012-024-00410450"/>
    <s v="9000803469"/>
    <s v="012-022-00314885"/>
    <n v="541.6"/>
    <n v="607.24"/>
    <s v="ZPVN"/>
    <s v="40564322"/>
    <s v="0000390727"/>
    <n v="8002812850"/>
    <n v="1002198626"/>
    <s v="15-00001124"/>
    <s v="SELVALEGRE ANTIHUMEDAD"/>
    <n v="80"/>
    <s v="BOL"/>
    <s v="101780"/>
    <s v="MEGAPROFER S.A."/>
    <s v="810059"/>
    <s v="ECO ARCHIDONA"/>
    <s v="ARCHIDONA"/>
    <s v="AV. COSANGA Y AV. NAPO"/>
    <s v="ONARCH"/>
    <s v="O-Napo-Archidona"/>
    <n v="247"/>
    <x v="22"/>
    <x v="22"/>
    <s v="100020338"/>
    <s v="TERAN ARNULFO"/>
    <s v="ZEMU"/>
    <s v="18UE714"/>
    <s v="2"/>
    <s v="Sin Pallet"/>
    <n v="0"/>
    <n v="0"/>
    <x v="0"/>
    <n v="8553.8889999999992"/>
    <n v="4008.8890000000001"/>
    <n v="4545"/>
    <n v="68.8"/>
    <m/>
    <x v="22"/>
    <n v="21"/>
    <s v="21"/>
    <n v="4"/>
    <x v="0"/>
    <n v="0.86"/>
    <n v="17.2"/>
    <s v="TRANINTAGSA"/>
  </r>
  <r>
    <n v="1002198613"/>
    <s v="UE01"/>
    <d v="2022-03-21T00:00:00"/>
    <d v="1899-12-30T18:34:00"/>
    <s v="012-024-00410451"/>
    <s v=""/>
    <s v=""/>
    <n v="0"/>
    <n v="0"/>
    <s v="ZPRC"/>
    <s v="2500107977"/>
    <s v="P000032374"/>
    <n v="8002812836"/>
    <n v="1002198613"/>
    <s v="15-00001119"/>
    <s v="CAMPEON ANTIHUMEDAD"/>
    <n v="280"/>
    <s v="BOL"/>
    <s v="101663"/>
    <s v="ZURIDIST CIA. LTDA."/>
    <s v="802191"/>
    <s v="FERRE ZURITA UNO COM"/>
    <s v="PORTOVIEJO"/>
    <s v="AMERICA Y AV. DEL EJERCITO"/>
    <s v="OMPORT"/>
    <s v="O-Manabi-Portoviejo"/>
    <m/>
    <x v="90"/>
    <x v="90"/>
    <s v="100019698"/>
    <s v="VELASTEGUI JHONATAN"/>
    <s v="ZEMT"/>
    <s v="18UE676"/>
    <s v="2"/>
    <s v="Sin Pallet"/>
    <n v="0"/>
    <n v="0"/>
    <x v="0"/>
    <n v="21168.332999999999"/>
    <n v="14023.333000000001"/>
    <n v="7145"/>
    <n v="322"/>
    <m/>
    <x v="88"/>
    <n v="21"/>
    <s v="21"/>
    <n v="14"/>
    <x v="0"/>
    <n v="1.1499999999999999"/>
    <n v="23"/>
    <s v="LIDENORTI S.A."/>
  </r>
  <r>
    <n v="1002198613"/>
    <s v="UE01"/>
    <d v="2022-03-21T00:00:00"/>
    <d v="1899-12-30T18:34:00"/>
    <s v="012-024-00410452"/>
    <s v=""/>
    <s v=""/>
    <n v="0"/>
    <n v="0"/>
    <s v="ZPRC"/>
    <s v="2500107976"/>
    <s v="P000032373"/>
    <n v="8002812835"/>
    <n v="1002198613"/>
    <s v="15-00001124"/>
    <s v="SELVALEGRE ANTIHUMEDAD"/>
    <n v="200"/>
    <s v="BOL"/>
    <s v="101663"/>
    <s v="ZURIDIST CIA. LTDA."/>
    <s v="802191"/>
    <s v="FERRE ZURITA UNO COM"/>
    <s v="PORTOVIEJO"/>
    <s v="AMERICA Y AV. DEL EJERCITO"/>
    <s v="OMPORT"/>
    <s v="O-Manabi-Portoviejo"/>
    <n v="468"/>
    <x v="90"/>
    <x v="90"/>
    <s v="100019698"/>
    <s v="VELASTEGUI JHONATAN"/>
    <s v="ZEMT"/>
    <s v="18UE676"/>
    <s v="2"/>
    <s v="Sin Pallet"/>
    <n v="0"/>
    <n v="0"/>
    <x v="0"/>
    <n v="17161.667000000001"/>
    <n v="10016.666999999999"/>
    <n v="7145"/>
    <n v="230"/>
    <m/>
    <x v="88"/>
    <n v="21"/>
    <s v="21"/>
    <n v="10"/>
    <x v="0"/>
    <n v="1.1499999999999999"/>
    <n v="23"/>
    <s v="LIDENORTI S.A."/>
  </r>
  <r>
    <n v="1002198599"/>
    <s v="UE01"/>
    <d v="2022-03-21T00:00:00"/>
    <d v="1899-12-30T18:44:00"/>
    <s v="012-024-00410453"/>
    <s v="9000803475"/>
    <s v="012-022-00314887"/>
    <n v="4613.3999999999996"/>
    <n v="5172.58"/>
    <s v="ZPVN"/>
    <s v="40564385"/>
    <s v="P000032365"/>
    <n v="8002812817"/>
    <n v="1002198599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63"/>
    <x v="163"/>
    <s v="100017801"/>
    <s v="CUASES VICTOR"/>
    <s v="ZETT"/>
    <s v="18UE543"/>
    <s v="2"/>
    <s v="Sin Pallet"/>
    <n v="0"/>
    <n v="0"/>
    <x v="0"/>
    <n v="51020"/>
    <n v="33070"/>
    <n v="17950"/>
    <n v="699.6"/>
    <m/>
    <x v="159"/>
    <n v="21"/>
    <s v="21"/>
    <n v="33"/>
    <x v="0"/>
    <n v="1.06"/>
    <n v="21.2"/>
    <s v="TRIMPESAS S.A."/>
  </r>
  <r>
    <n v="1002198472"/>
    <s v="UE01"/>
    <d v="2022-03-21T00:00:00"/>
    <d v="1899-12-30T18:49:00"/>
    <s v="012-024-00410454"/>
    <s v=""/>
    <s v=""/>
    <n v="0"/>
    <n v="0"/>
    <s v="ZPRC"/>
    <s v="2500107971"/>
    <s v="P000032356"/>
    <n v="8002812670"/>
    <n v="1002198472"/>
    <s v="15-00000181"/>
    <s v="ARMADURO ANTIHUMEDAD"/>
    <n v="48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95"/>
    <x v="95"/>
    <s v="100014873"/>
    <s v="MEDIAVILLA JULIO"/>
    <s v="ZEMT"/>
    <s v="18UE374"/>
    <s v="4"/>
    <s v="Pallet Cortesia"/>
    <n v="0"/>
    <n v="0"/>
    <x v="0"/>
    <n v="39100"/>
    <n v="24060"/>
    <n v="15040"/>
    <n v="403.2"/>
    <m/>
    <x v="93"/>
    <n v="21"/>
    <s v="21"/>
    <n v="24"/>
    <x v="0"/>
    <n v="0.84"/>
    <n v="16.8"/>
    <s v="SANJOPAS S.A."/>
  </r>
  <r>
    <n v="1002198600"/>
    <s v="UE01"/>
    <d v="2022-03-21T00:00:00"/>
    <d v="1899-12-30T18:53:00"/>
    <s v="012-024-00410455"/>
    <s v="9000803476"/>
    <s v="012-022-00314888"/>
    <n v="3886.49"/>
    <n v="4357.5600000000004"/>
    <s v="ZPVN"/>
    <s v="40563814"/>
    <s v="0000390150"/>
    <n v="8002812818"/>
    <n v="1002198600"/>
    <s v="15-00001116"/>
    <s v="ARMADURO GRANEL"/>
    <n v="30.85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550"/>
    <n v="30850"/>
    <n v="17700"/>
    <n v="502.86"/>
    <m/>
    <x v="106"/>
    <n v="21"/>
    <s v="21"/>
    <n v="30.85"/>
    <x v="0"/>
    <n v="16.300162074554294"/>
    <n v="16.300162074554294"/>
    <s v="TRANSPORTE PROPIO"/>
  </r>
  <r>
    <n v="1002198528"/>
    <s v="UE01"/>
    <d v="2022-03-21T00:00:00"/>
    <d v="1899-12-30T18:59:00"/>
    <s v="012-024-00410456"/>
    <s v="9000803478"/>
    <s v="012-022-00314889"/>
    <n v="3959.15"/>
    <n v="4439.03"/>
    <s v="ZPVN"/>
    <s v="40564287"/>
    <s v="0000390662"/>
    <n v="8002812731"/>
    <n v="1002198528"/>
    <s v="15-00000218"/>
    <s v="MAGNO HE"/>
    <n v="32.619999999999997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s v="18UE970"/>
    <s v="2"/>
    <s v="Sin Pallet"/>
    <n v="0"/>
    <n v="0"/>
    <x v="0"/>
    <n v="50850"/>
    <n v="32620"/>
    <n v="18230"/>
    <n v="163.43"/>
    <m/>
    <x v="28"/>
    <n v="21"/>
    <s v="21"/>
    <n v="32.619999999999997"/>
    <x v="0"/>
    <n v="5.0101164929491118"/>
    <n v="5.0101164929491118"/>
    <s v="TRANSALMEIDA CIA."/>
  </r>
  <r>
    <n v="1002198619"/>
    <s v="UE01"/>
    <d v="2022-03-21T00:00:00"/>
    <d v="1899-12-30T19:03:00"/>
    <s v="012-024-00410457"/>
    <s v="9000803482"/>
    <s v="012-022-00314890"/>
    <n v="4332.8"/>
    <n v="4857.97"/>
    <s v="ZPVN"/>
    <s v="40564414"/>
    <s v="P000032379"/>
    <n v="8002812842"/>
    <n v="1002198619"/>
    <s v="15-00001115"/>
    <s v="ARMADURO"/>
    <n v="6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3"/>
    <x v="83"/>
    <s v="100015006"/>
    <s v="RIVERA JOSE LUIS"/>
    <s v="ZETT"/>
    <s v="18UE751"/>
    <s v="1"/>
    <s v="Con Pallet"/>
    <n v="0.05"/>
    <n v="32"/>
    <x v="0"/>
    <n v="50560"/>
    <n v="32070"/>
    <n v="18490"/>
    <n v="275.2"/>
    <m/>
    <x v="81"/>
    <n v="21"/>
    <s v="21"/>
    <n v="32"/>
    <x v="0"/>
    <n v="0.43"/>
    <n v="8.6"/>
    <s v="LIDENORTI S.A."/>
  </r>
  <r>
    <n v="1002198639"/>
    <s v="UE01"/>
    <d v="2022-03-21T00:00:00"/>
    <d v="1899-12-30T19:04:00"/>
    <s v="012-024-00410458"/>
    <s v=""/>
    <s v=""/>
    <n v="0"/>
    <n v="0"/>
    <s v="ZPRC"/>
    <s v="2500107970"/>
    <s v="0000390775"/>
    <n v="8002812869"/>
    <n v="1002198639"/>
    <s v="15-00001115"/>
    <s v="ARMADURO"/>
    <n v="16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5558.333000000001"/>
    <n v="8033.3329999999996"/>
    <n v="7525"/>
    <n v="86.4"/>
    <m/>
    <x v="6"/>
    <n v="21"/>
    <s v="21"/>
    <n v="8"/>
    <x v="0"/>
    <n v="0.54"/>
    <n v="10.8"/>
    <s v="TRANSPORTE PROPIO"/>
  </r>
  <r>
    <n v="1002198639"/>
    <s v="UE01"/>
    <d v="2022-03-21T00:00:00"/>
    <d v="1899-12-30T19:04:00"/>
    <s v="012-024-00410459"/>
    <s v=""/>
    <s v=""/>
    <n v="0"/>
    <n v="0"/>
    <s v="ZPRC"/>
    <s v="2500107970"/>
    <s v="0000390773"/>
    <n v="8002812870"/>
    <n v="1002198639"/>
    <s v="15-00001123"/>
    <s v="SELVALEGRE"/>
    <n v="3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3591.667000000001"/>
    <n v="16066.666999999999"/>
    <n v="7525"/>
    <n v="172.8"/>
    <m/>
    <x v="6"/>
    <n v="21"/>
    <s v="21"/>
    <n v="16"/>
    <x v="0"/>
    <n v="0.54"/>
    <n v="10.8"/>
    <s v="TRANSPORTE PROPIO"/>
  </r>
  <r>
    <n v="1002198601"/>
    <s v="UE01"/>
    <d v="2022-03-21T00:00:00"/>
    <d v="1899-12-30T19:09:00"/>
    <s v="012-024-00410460"/>
    <s v="9000803483"/>
    <s v="012-022-00314891"/>
    <n v="3908.4"/>
    <n v="4382.13"/>
    <s v="ZPVN"/>
    <s v="40563320"/>
    <s v="0000390522"/>
    <n v="8002812820"/>
    <n v="1002198601"/>
    <s v="15-00000218"/>
    <s v="MAGNO HE"/>
    <n v="32.5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s v="18ICN0570"/>
    <s v="2"/>
    <s v="Sin Pallet"/>
    <n v="0"/>
    <n v="0"/>
    <x v="0"/>
    <n v="50710"/>
    <n v="32570"/>
    <n v="18140"/>
    <n v="366.09"/>
    <m/>
    <x v="1"/>
    <n v="21"/>
    <s v="21"/>
    <n v="32.57"/>
    <x v="0"/>
    <n v="11.240098249923241"/>
    <n v="11.240098249923241"/>
    <s v="TRANSCONCEM CIA. LTDA."/>
  </r>
  <r>
    <n v="1002198630"/>
    <s v="UE01"/>
    <d v="2022-03-21T00:00:00"/>
    <d v="1899-12-30T19:23:00"/>
    <s v="012-024-00410461"/>
    <s v="9000803486"/>
    <s v="012-022-00314892"/>
    <n v="3835.2"/>
    <n v="4300.05"/>
    <s v="ZPVN"/>
    <s v="40563320"/>
    <s v="0000390525"/>
    <n v="8002812856"/>
    <n v="1002198630"/>
    <s v="15-00000218"/>
    <s v="MAGNO HE"/>
    <n v="31.9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s v="18LAI0339"/>
    <s v="2"/>
    <s v="Sin Pallet"/>
    <n v="0"/>
    <n v="0"/>
    <x v="0"/>
    <n v="51770"/>
    <n v="31960"/>
    <n v="19810"/>
    <n v="359.23"/>
    <m/>
    <x v="1"/>
    <n v="21"/>
    <s v="21"/>
    <n v="31.96"/>
    <x v="0"/>
    <n v="11.239987484355444"/>
    <n v="11.239987484355444"/>
    <s v="TRANSCONCEM CIA. LTDA."/>
  </r>
  <r>
    <n v="1002198621"/>
    <s v="UE01"/>
    <d v="2022-03-21T00:00:00"/>
    <d v="1899-12-30T19:24:00"/>
    <s v="012-024-00410462"/>
    <s v="9000777804"/>
    <s v="013-020-00046025"/>
    <n v="1867.17"/>
    <n v="2093.48"/>
    <s v="ZPDF"/>
    <s v="70170316"/>
    <s v="0000390851"/>
    <n v="8002812845"/>
    <n v="1002198621"/>
    <s v="15-00001115"/>
    <s v="ARMADURO"/>
    <n v="2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s v="18UE826"/>
    <s v="1"/>
    <s v="Con Pallet"/>
    <n v="0.05"/>
    <n v="14"/>
    <x v="0"/>
    <n v="21881.667000000001"/>
    <n v="14046.666999999999"/>
    <n v="7835"/>
    <n v="44.8"/>
    <m/>
    <x v="132"/>
    <n v="21"/>
    <s v="21"/>
    <n v="14"/>
    <x v="0"/>
    <n v="0.16"/>
    <n v="3.1999999999999997"/>
    <s v="LIDENORTI S.A."/>
  </r>
  <r>
    <n v="1002198621"/>
    <s v="UE01"/>
    <d v="2022-03-21T00:00:00"/>
    <d v="1899-12-30T19:24:00"/>
    <s v="012-024-00410463"/>
    <s v="9000780027"/>
    <s v="013-020-00046213"/>
    <n v="1213.52"/>
    <n v="1360.61"/>
    <s v="ZPDF"/>
    <s v="70170866"/>
    <s v="0000390850"/>
    <n v="8002812844"/>
    <n v="1002198621"/>
    <s v="15-00001120"/>
    <s v="CAMPEON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10"/>
    <x v="0"/>
    <n v="17868.332999999999"/>
    <n v="10033.333000000001"/>
    <n v="7835"/>
    <n v="32"/>
    <m/>
    <x v="132"/>
    <n v="21"/>
    <s v="21"/>
    <n v="10"/>
    <x v="0"/>
    <n v="0.16"/>
    <n v="3.2"/>
    <s v="LIDENORTI S.A."/>
  </r>
  <r>
    <n v="1002198648"/>
    <s v="UE01"/>
    <d v="2022-03-21T00:00:00"/>
    <d v="1899-12-30T19:27:00"/>
    <s v="012-024-00410464"/>
    <s v="9000803490"/>
    <s v="012-022-00314895"/>
    <n v="272.83999999999997"/>
    <n v="305.91000000000003"/>
    <s v="ZPVN"/>
    <s v="40564426"/>
    <s v="0000390873"/>
    <n v="8002812883"/>
    <n v="1002198648"/>
    <s v="15-00001115"/>
    <s v="ARMADURO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s v="18UE728"/>
    <s v="1"/>
    <s v="Con Pallet"/>
    <n v="0.05"/>
    <n v="2"/>
    <x v="0"/>
    <n v="7332.5"/>
    <n v="2005.8330000000001"/>
    <n v="5326.6670000000004"/>
    <n v="13.2"/>
    <m/>
    <x v="145"/>
    <n v="21"/>
    <s v="21"/>
    <n v="2"/>
    <x v="0"/>
    <n v="0.32999999999999996"/>
    <n v="6.6"/>
    <s v="LA ARMENIA"/>
  </r>
  <r>
    <n v="1002198648"/>
    <s v="UE01"/>
    <d v="2022-03-21T00:00:00"/>
    <d v="1899-12-30T19:27:00"/>
    <s v="012-024-00410465"/>
    <s v="9000803488"/>
    <s v="012-022-00314893"/>
    <n v="500.54"/>
    <n v="561.20000000000005"/>
    <s v="ZPVN"/>
    <s v="40564426"/>
    <s v="0000390872"/>
    <n v="8002812884"/>
    <n v="1002198648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s v="18UE728"/>
    <s v="1"/>
    <s v="Con Pallet"/>
    <n v="0.05"/>
    <n v="4"/>
    <x v="0"/>
    <n v="9338.3340000000007"/>
    <n v="4011.6669999999999"/>
    <n v="5326.6670000000004"/>
    <n v="26.4"/>
    <m/>
    <x v="145"/>
    <n v="21"/>
    <s v="21"/>
    <n v="4"/>
    <x v="0"/>
    <n v="0.32999999999999996"/>
    <n v="6.6"/>
    <s v="LA ARMENIA"/>
  </r>
  <r>
    <n v="1002198648"/>
    <s v="UE01"/>
    <d v="2022-03-21T00:00:00"/>
    <d v="1899-12-30T19:27:00"/>
    <s v="012-024-00410466"/>
    <s v="9000803489"/>
    <s v="012-022-00314894"/>
    <n v="2444.9"/>
    <n v="2741.24"/>
    <s v="ZPVN"/>
    <s v="40564426"/>
    <s v="0000390871"/>
    <n v="8002812885"/>
    <n v="100219864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148"/>
    <x v="148"/>
    <s v="10005661"/>
    <s v="PUPIALES ARELLANO CARLOS ANDRES"/>
    <s v="ZEMT"/>
    <s v="18UE728"/>
    <s v="1"/>
    <s v="Con Pallet"/>
    <n v="0.05"/>
    <n v="18"/>
    <x v="0"/>
    <n v="23379.167000000001"/>
    <n v="18052.5"/>
    <n v="5326.6670000000004"/>
    <n v="118.8"/>
    <m/>
    <x v="145"/>
    <n v="21"/>
    <s v="21"/>
    <n v="18"/>
    <x v="0"/>
    <n v="0.33"/>
    <n v="6.6"/>
    <s v="LA ARMENIA"/>
  </r>
  <r>
    <n v="1002198663"/>
    <s v="UE01"/>
    <d v="2022-03-21T00:00:00"/>
    <d v="1899-12-30T19:29:00"/>
    <s v="012-024-00410467"/>
    <s v="9000803491"/>
    <s v="012-022-00314896"/>
    <n v="3235.2"/>
    <n v="3627.32"/>
    <s v="ZPVN"/>
    <s v="40564428"/>
    <s v="0000390875"/>
    <n v="8002812900"/>
    <n v="1002198663"/>
    <s v="15-00001123"/>
    <s v="SELVALEGRE"/>
    <n v="480"/>
    <s v="BOL"/>
    <s v="101500"/>
    <s v="DISTRIBUIDORA ROSERO S.C.C."/>
    <s v="810648"/>
    <s v="FERRETERIA DON PANCHO"/>
    <s v="QUITO"/>
    <s v="AV ELOY ALFARO"/>
    <s v="OPCARA"/>
    <s v="O-Pichincha-Carapungo"/>
    <n v="89"/>
    <x v="79"/>
    <x v="79"/>
    <s v="100016219"/>
    <s v="ALQUINGA FABIAN"/>
    <s v="ZEMT"/>
    <s v="18UE765"/>
    <s v="2"/>
    <s v="Sin Pallet"/>
    <n v="0"/>
    <n v="0"/>
    <x v="0"/>
    <n v="38920"/>
    <n v="24060"/>
    <n v="14860"/>
    <n v="211.2"/>
    <m/>
    <x v="77"/>
    <n v="21"/>
    <s v="21"/>
    <n v="24"/>
    <x v="0"/>
    <n v="0.44"/>
    <n v="8.7999999999999989"/>
    <s v="ALQUINGA &amp; ALQUINGA"/>
  </r>
  <r>
    <n v="1002198581"/>
    <s v="UE01"/>
    <d v="2022-03-21T00:00:00"/>
    <d v="1899-12-30T19:32:00"/>
    <s v="012-024-00410468"/>
    <s v=""/>
    <s v=""/>
    <n v="0"/>
    <n v="0"/>
    <s v="ZPRC"/>
    <s v="2500107960"/>
    <s v="P000032337"/>
    <n v="8002812799"/>
    <n v="1002198581"/>
    <s v="15-00000218"/>
    <s v="MAGNO HE"/>
    <n v="31.3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780"/>
    <n v="31340"/>
    <n v="18440"/>
    <n v="0"/>
    <m/>
    <x v="3"/>
    <n v="21"/>
    <s v="21"/>
    <n v="31.34"/>
    <x v="0"/>
    <n v="0"/>
    <n v="0"/>
    <s v="UNICON S.A."/>
  </r>
  <r>
    <n v="1002198674"/>
    <s v="UE01"/>
    <d v="2022-03-21T00:00:00"/>
    <d v="1899-12-30T19:37:00"/>
    <s v="012-024-00410469"/>
    <s v="9000803507"/>
    <s v="012-022-00314898"/>
    <n v="278.39999999999998"/>
    <n v="312.14999999999998"/>
    <s v="ZPVN"/>
    <s v="40564419"/>
    <s v="P000032381"/>
    <n v="8002812913"/>
    <n v="1002198674"/>
    <s v="15-00001115"/>
    <s v="ARMADURO"/>
    <n v="40"/>
    <s v="BOL"/>
    <s v="103029"/>
    <s v="CANO LASTRA ALBA MARIA"/>
    <s v="806621"/>
    <s v="BIG BLOCK LUIS TOAPANTA"/>
    <s v="QUITO"/>
    <s v="PASAJE INTEROCEANICA 2 RUTA VIVA"/>
    <s v="OPPUEM"/>
    <s v="O-Pichincha-Puembo"/>
    <m/>
    <x v="36"/>
    <x v="36"/>
    <s v="100014995"/>
    <s v="LLIQUIN MIGUEL ANGEL"/>
    <s v="ZEMU"/>
    <s v="18UE372"/>
    <s v="2"/>
    <s v="Sin Pallet"/>
    <n v="0"/>
    <n v="0"/>
    <x v="0"/>
    <n v="6647.2219999999998"/>
    <n v="2002.222"/>
    <n v="4645"/>
    <n v="17.2"/>
    <m/>
    <x v="34"/>
    <n v="21"/>
    <s v="21"/>
    <n v="2"/>
    <x v="0"/>
    <n v="0.43"/>
    <n v="8.6"/>
    <s v="TRANINTAGSA S.A."/>
  </r>
  <r>
    <n v="1002198674"/>
    <s v="UE01"/>
    <d v="2022-03-21T00:00:00"/>
    <d v="1899-12-30T19:37:00"/>
    <s v="012-024-00410470"/>
    <s v="9000803506"/>
    <s v="012-022-00314897"/>
    <n v="2217.6"/>
    <n v="2486.39"/>
    <s v="ZPVN"/>
    <s v="40564418"/>
    <s v="P000032380"/>
    <n v="8002812912"/>
    <n v="1002198674"/>
    <s v="15-00001123"/>
    <s v="SELVALEGRE"/>
    <n v="320"/>
    <s v="BOL"/>
    <s v="103029"/>
    <s v="CANO LASTRA ALBA MARIA"/>
    <s v="804166"/>
    <s v="BODEGA PRINCIPAL"/>
    <s v="QUITO"/>
    <s v="BOYACA S/N, BARRIO LA MORITA"/>
    <s v="OPTUMB"/>
    <s v="O-Pichincha-Tumbaco"/>
    <n v="110"/>
    <x v="36"/>
    <x v="36"/>
    <s v="100014995"/>
    <s v="LLIQUIN MIGUEL ANGEL"/>
    <s v="ZEMU"/>
    <s v="18UE372"/>
    <s v="2"/>
    <s v="Sin Pallet"/>
    <n v="0"/>
    <n v="0"/>
    <x v="0"/>
    <n v="20662.777999999998"/>
    <n v="16017.778"/>
    <n v="4645"/>
    <n v="147.19999999999999"/>
    <m/>
    <x v="34"/>
    <n v="21"/>
    <s v="21"/>
    <n v="16"/>
    <x v="0"/>
    <n v="0.45999999999999996"/>
    <n v="9.1999999999999993"/>
    <s v="TRANINTAGSA S.A."/>
  </r>
  <r>
    <n v="1002198644"/>
    <s v="UE01"/>
    <d v="2022-03-21T00:00:00"/>
    <d v="1899-12-30T19:38:00"/>
    <s v="012-024-00410471"/>
    <s v="9000803508"/>
    <s v="012-022-00314899"/>
    <n v="4362.37"/>
    <n v="4891.1099999999997"/>
    <s v="ZPVN"/>
    <s v="40564180"/>
    <s v="0000390576"/>
    <n v="8002812877"/>
    <n v="1002198644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s v="18UE583"/>
    <s v="1"/>
    <s v="Con Pallet"/>
    <n v="0.05"/>
    <n v="32"/>
    <x v="0"/>
    <n v="50360"/>
    <n v="32110"/>
    <n v="18250"/>
    <n v="121.6"/>
    <m/>
    <x v="19"/>
    <n v="21"/>
    <s v="21"/>
    <n v="32"/>
    <x v="0"/>
    <n v="0.19"/>
    <n v="3.8"/>
    <s v="LIDENORTI S.A."/>
  </r>
  <r>
    <n v="1002198671"/>
    <s v="UE01"/>
    <d v="2022-03-21T00:00:00"/>
    <d v="1899-12-30T19:49:00"/>
    <s v="012-024-00410472"/>
    <s v="9000803511"/>
    <s v="012-022-00314900"/>
    <n v="3345.6"/>
    <n v="3751.11"/>
    <s v="ZPVN"/>
    <s v="40564407"/>
    <s v="0000390846"/>
    <n v="8002812908"/>
    <n v="1002198671"/>
    <s v="15-00001115"/>
    <s v="ARMADURO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80"/>
    <n v="24050"/>
    <n v="12730"/>
    <n v="91.2"/>
    <m/>
    <x v="89"/>
    <n v="21"/>
    <s v="21"/>
    <n v="24"/>
    <x v="0"/>
    <n v="0.19"/>
    <n v="3.8000000000000003"/>
    <s v="TRANSPORTE PROPIO"/>
  </r>
  <r>
    <n v="1002198685"/>
    <s v="UE01"/>
    <d v="2022-03-21T00:00:00"/>
    <d v="1899-12-30T19:52:00"/>
    <s v="012-024-00410473"/>
    <s v="9000803516"/>
    <s v="012-022-00314901"/>
    <n v="4514.45"/>
    <n v="5061.63"/>
    <s v="ZPVN"/>
    <s v="40564410"/>
    <s v="P000032375"/>
    <n v="8002812927"/>
    <n v="1002198685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100"/>
    <n v="17810"/>
    <n v="346.8"/>
    <m/>
    <x v="7"/>
    <n v="21"/>
    <s v="21"/>
    <n v="34"/>
    <x v="0"/>
    <n v="0.51"/>
    <n v="10.200000000000001"/>
    <s v="TRANSPORTE PROPIO"/>
  </r>
  <r>
    <n v="1002198679"/>
    <s v="UE01"/>
    <d v="2022-03-21T00:00:00"/>
    <d v="1899-12-30T19:53:00"/>
    <s v="012-024-00410474"/>
    <s v="9000803519"/>
    <s v="012-022-00314903"/>
    <n v="1432.8"/>
    <n v="1606.47"/>
    <s v="ZPVN"/>
    <s v="40563953"/>
    <s v="0000390281"/>
    <n v="8002812921"/>
    <n v="1002198679"/>
    <s v="15-00001120"/>
    <s v="CAMPEON"/>
    <n v="24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0885"/>
    <n v="12040"/>
    <n v="8845"/>
    <n v="216"/>
    <m/>
    <x v="138"/>
    <n v="21"/>
    <s v="21"/>
    <n v="12"/>
    <x v="0"/>
    <n v="0.9"/>
    <n v="18"/>
    <s v="TRANSPORTE PROPIO"/>
  </r>
  <r>
    <n v="1002198679"/>
    <s v="UE01"/>
    <d v="2022-03-21T00:00:00"/>
    <d v="1899-12-30T19:53:00"/>
    <s v="012-024-00410475"/>
    <s v="9000803518"/>
    <s v="012-022-00314902"/>
    <n v="2730"/>
    <n v="3060.89"/>
    <s v="ZPVN"/>
    <s v="40563953"/>
    <s v="0000390280"/>
    <n v="8002812920"/>
    <n v="1002198679"/>
    <s v="15-00001123"/>
    <s v="SELVALEGRE"/>
    <n v="4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9915"/>
    <n v="21070"/>
    <n v="8845"/>
    <n v="378"/>
    <m/>
    <x v="138"/>
    <n v="21"/>
    <s v="21"/>
    <n v="21"/>
    <x v="0"/>
    <n v="0.9"/>
    <n v="18"/>
    <s v="TRANSPORTE PROPIO"/>
  </r>
  <r>
    <n v="1002198665"/>
    <s v="UE01"/>
    <d v="2022-03-21T00:00:00"/>
    <d v="1899-12-30T20:10:00"/>
    <s v="012-024-00410476"/>
    <s v=""/>
    <s v=""/>
    <n v="0"/>
    <n v="0"/>
    <s v="ZPRC"/>
    <s v="2500107978"/>
    <s v="P000032382"/>
    <n v="8002812902"/>
    <n v="1002198665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s v="18UE386"/>
    <s v="4"/>
    <s v="Pallet Cortesia"/>
    <n v="0"/>
    <n v="0"/>
    <x v="0"/>
    <n v="50570"/>
    <n v="32050"/>
    <n v="18520"/>
    <n v="537.6"/>
    <m/>
    <x v="115"/>
    <n v="21"/>
    <s v="21"/>
    <n v="32"/>
    <x v="0"/>
    <n v="0.84000000000000008"/>
    <n v="16.8"/>
    <s v="LIDENORTI S.A."/>
  </r>
  <r>
    <n v="1002198706"/>
    <s v="UE01"/>
    <d v="2022-03-21T00:00:00"/>
    <d v="1899-12-30T20:11:00"/>
    <s v="012-024-00410477"/>
    <s v="9000803520"/>
    <s v="012-022-00314904"/>
    <n v="4332.04"/>
    <n v="4857.1099999999997"/>
    <s v="ZPVN"/>
    <s v="40564346"/>
    <s v="0000390747"/>
    <n v="8002812954"/>
    <n v="1002198706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120"/>
    <n v="33130"/>
    <n v="17990"/>
    <n v="594"/>
    <m/>
    <x v="155"/>
    <n v="21"/>
    <s v="21"/>
    <n v="33"/>
    <x v="0"/>
    <n v="0.9"/>
    <n v="18"/>
    <s v="TRANSPORTE PROPIO"/>
  </r>
  <r>
    <n v="1002198709"/>
    <s v="UE01"/>
    <d v="2022-03-21T00:00:00"/>
    <d v="1899-12-30T20:49:00"/>
    <s v="012-024-00410478"/>
    <s v="9000803523"/>
    <s v="012-022-00314905"/>
    <n v="2354.4"/>
    <n v="2639.77"/>
    <s v="ZPVN"/>
    <s v="40564371"/>
    <s v="P000032359"/>
    <n v="8002812957"/>
    <n v="1002198709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73"/>
    <x v="73"/>
    <s v="100014882"/>
    <s v="RIVERA JOSE"/>
    <s v="ZEMU"/>
    <s v="18UE391"/>
    <s v="2"/>
    <s v="Sin Pallet"/>
    <n v="0"/>
    <n v="0"/>
    <x v="0"/>
    <n v="27080"/>
    <n v="17990"/>
    <n v="9090"/>
    <n v="266.39999999999998"/>
    <m/>
    <x v="71"/>
    <n v="21"/>
    <s v="21"/>
    <n v="18"/>
    <x v="0"/>
    <n v="0.74"/>
    <n v="14.799999999999999"/>
    <s v="TRIMPESAS S.A."/>
  </r>
  <r>
    <n v="1002198667"/>
    <s v="UE01"/>
    <d v="2022-03-21T00:00:00"/>
    <d v="1899-12-30T20:54:00"/>
    <s v="012-024-00410479"/>
    <s v=""/>
    <s v=""/>
    <n v="0"/>
    <n v="0"/>
    <s v="ZPRC"/>
    <s v="2500107979"/>
    <s v="P000032383"/>
    <n v="8002812904"/>
    <n v="1002198667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35"/>
    <x v="135"/>
    <s v="100015055"/>
    <s v="ALQUINGA BYRON"/>
    <s v="ZETT"/>
    <s v="18UE963"/>
    <s v="4"/>
    <s v="Pallet Cortesia"/>
    <n v="0"/>
    <n v="0"/>
    <x v="0"/>
    <n v="50530"/>
    <n v="32100"/>
    <n v="18430"/>
    <n v="537.6"/>
    <m/>
    <x v="133"/>
    <n v="21"/>
    <s v="21"/>
    <n v="32"/>
    <x v="0"/>
    <n v="0.84000000000000008"/>
    <n v="16.8"/>
    <s v="ALQUINGA &amp; ALQUINGA"/>
  </r>
  <r>
    <n v="1002198712"/>
    <s v="UE01"/>
    <d v="2022-03-21T00:00:00"/>
    <d v="1899-12-30T20:56:00"/>
    <s v="012-024-00410480"/>
    <s v=""/>
    <s v=""/>
    <n v="0"/>
    <n v="0"/>
    <s v="ZPRC"/>
    <s v="2500107987"/>
    <s v="P000032401"/>
    <n v="8002812961"/>
    <n v="1002198712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21"/>
    <x v="21"/>
    <s v="10000371"/>
    <s v="PERUGACHI MORENO DARWIN SANTIAGO"/>
    <s v="ZEMU"/>
    <s v="18UE634"/>
    <s v="2"/>
    <s v="Sin Pallet"/>
    <n v="0"/>
    <n v="0"/>
    <x v="0"/>
    <n v="27130"/>
    <n v="18010"/>
    <n v="9120"/>
    <n v="266.39999999999998"/>
    <m/>
    <x v="21"/>
    <n v="21"/>
    <s v="21"/>
    <n v="18"/>
    <x v="0"/>
    <n v="0.74"/>
    <n v="14.799999999999999"/>
    <s v="TRIMPESAS S.A."/>
  </r>
  <r>
    <n v="1002198754"/>
    <s v="UE01"/>
    <d v="2022-03-21T00:00:00"/>
    <d v="1899-12-30T21:05:00"/>
    <s v="012-024-00410481"/>
    <s v="9000803525"/>
    <s v="012-022-00314906"/>
    <n v="4038.4"/>
    <n v="4527.88"/>
    <s v="ZPVN"/>
    <s v="40564390"/>
    <s v="0000390838"/>
    <n v="8002813016"/>
    <n v="1002198754"/>
    <s v="15-00001119"/>
    <s v="CAMPEON ANTIHUMEDAD"/>
    <n v="640"/>
    <s v="BOL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731"/>
    <s v="TUSTON LOZADA EDDY EDUARDO"/>
    <s v="ZETT"/>
    <s v="18UE804"/>
    <s v="2"/>
    <s v="Sin Pallet"/>
    <n v="0"/>
    <n v="0"/>
    <x v="0"/>
    <n v="50770"/>
    <n v="32030"/>
    <n v="18740"/>
    <n v="844.8"/>
    <m/>
    <x v="142"/>
    <n v="21"/>
    <s v="21"/>
    <n v="32"/>
    <x v="0"/>
    <n v="1.3199999999999998"/>
    <n v="26.4"/>
    <s v="TRANSPORTE PROPIO"/>
  </r>
  <r>
    <n v="1002198728"/>
    <s v="UE01"/>
    <d v="2022-03-21T00:00:00"/>
    <d v="1899-12-30T21:11:00"/>
    <s v="012-024-00410482"/>
    <s v="9000803527"/>
    <s v="012-022-00314908"/>
    <n v="3270"/>
    <n v="3666.35"/>
    <s v="ZPVN"/>
    <s v="40564439"/>
    <s v="P000032400"/>
    <n v="8002812980"/>
    <n v="1002198728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3922.879000000001"/>
    <n v="25037.879000000001"/>
    <n v="8885"/>
    <n v="370"/>
    <m/>
    <x v="106"/>
    <n v="21"/>
    <s v="21"/>
    <n v="25"/>
    <x v="0"/>
    <n v="0.74"/>
    <n v="14.8"/>
    <s v="TRANSPORTE PROPIO"/>
  </r>
  <r>
    <n v="1002198728"/>
    <s v="UE01"/>
    <d v="2022-03-21T00:00:00"/>
    <d v="1899-12-30T21:11:00"/>
    <s v="012-024-00410483"/>
    <s v="9000803526"/>
    <s v="012-022-00314907"/>
    <n v="1040"/>
    <n v="1166.05"/>
    <s v="ZPVN"/>
    <s v="40564438"/>
    <s v="P000032399"/>
    <n v="8002812979"/>
    <n v="1002198728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97.120999999999"/>
    <n v="8012.1210000000001"/>
    <n v="8885"/>
    <n v="118.4"/>
    <m/>
    <x v="106"/>
    <n v="21"/>
    <s v="21"/>
    <n v="8"/>
    <x v="0"/>
    <n v="0.74"/>
    <n v="14.8"/>
    <s v="TRANSPORTE PROPIO"/>
  </r>
  <r>
    <n v="1002198738"/>
    <s v="UE01"/>
    <d v="2022-03-21T00:00:00"/>
    <d v="1899-12-30T21:26:00"/>
    <s v="012-024-00410484"/>
    <s v="9000803529"/>
    <s v="012-022-00314909"/>
    <n v="2437.1999999999998"/>
    <n v="2732.6"/>
    <s v="ZPVN"/>
    <s v="40564403"/>
    <s v="P000032372"/>
    <n v="8002812997"/>
    <n v="1002198738"/>
    <s v="15-00001115"/>
    <s v="ARMADURO"/>
    <n v="360"/>
    <s v="BOL"/>
    <s v="101571"/>
    <s v="TRUJILLO DUQUE E HIJOS CIA. LTDA."/>
    <s v="810706"/>
    <s v="BLOQUERA PEREZ"/>
    <s v="QUITO"/>
    <s v="VIA CALACALI LOS BAÑOS"/>
    <s v="OPCALA"/>
    <s v="O-Pichincha-Calacali"/>
    <n v="109"/>
    <x v="124"/>
    <x v="124"/>
    <s v="100015005"/>
    <s v="QUITO LUIS"/>
    <s v="ZEMU"/>
    <s v="18UE398"/>
    <s v="2"/>
    <s v="Sin Pallet"/>
    <n v="0"/>
    <n v="0"/>
    <x v="0"/>
    <n v="27190"/>
    <n v="18040"/>
    <n v="9150"/>
    <n v="187.2"/>
    <m/>
    <x v="122"/>
    <n v="21"/>
    <s v="21"/>
    <n v="18"/>
    <x v="0"/>
    <n v="0.52"/>
    <n v="10.399999999999999"/>
    <s v="LIDENORTI S.A."/>
  </r>
  <r>
    <n v="1002198770"/>
    <s v="UE01"/>
    <d v="2022-03-21T00:00:00"/>
    <d v="1899-12-30T21:33:00"/>
    <s v="012-024-00410485"/>
    <s v="9000803531"/>
    <s v="012-022-00314911"/>
    <n v="266.8"/>
    <n v="299.14"/>
    <s v="ZPVN"/>
    <s v="40564327"/>
    <s v="0000390731"/>
    <n v="8002813034"/>
    <n v="1002198770"/>
    <s v="15-00001115"/>
    <s v="ARMADURO"/>
    <n v="4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8490.8330000000005"/>
    <n v="2005.8330000000001"/>
    <n v="6485"/>
    <n v="27.6"/>
    <m/>
    <x v="25"/>
    <n v="21"/>
    <s v="21"/>
    <n v="2"/>
    <x v="0"/>
    <n v="0.69000000000000006"/>
    <n v="13.8"/>
    <s v="TRANSPORTE PROPIO"/>
  </r>
  <r>
    <n v="1002198770"/>
    <s v="UE01"/>
    <d v="2022-03-21T00:00:00"/>
    <d v="1899-12-30T21:33:00"/>
    <s v="012-024-00410486"/>
    <s v="9000803530"/>
    <s v="012-022-00314910"/>
    <n v="2917.2"/>
    <n v="3270.78"/>
    <s v="ZPVN"/>
    <s v="40564327"/>
    <s v="0000390730"/>
    <n v="8002813033"/>
    <n v="1002198770"/>
    <s v="15-00001123"/>
    <s v="SELVALEGRE"/>
    <n v="440"/>
    <s v="BOL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s v="18UE501"/>
    <s v="2"/>
    <s v="Sin Pallet"/>
    <n v="0"/>
    <n v="0"/>
    <x v="0"/>
    <n v="28549.167000000001"/>
    <n v="22064.167000000001"/>
    <n v="6485"/>
    <n v="303.60000000000002"/>
    <m/>
    <x v="25"/>
    <n v="21"/>
    <s v="21"/>
    <n v="22"/>
    <x v="0"/>
    <n v="0.69000000000000006"/>
    <n v="13.8"/>
    <s v="TRANSPORTE PROPIO"/>
  </r>
  <r>
    <n v="1002198756"/>
    <s v="UE01"/>
    <d v="2022-03-21T00:00:00"/>
    <d v="1899-12-30T21:39:00"/>
    <s v="012-024-00410487"/>
    <s v="9000803532"/>
    <s v="012-022-00314912"/>
    <n v="4032"/>
    <n v="4520.7"/>
    <s v="ZPVN"/>
    <s v="40563770"/>
    <s v="0000390073"/>
    <n v="8002813018"/>
    <n v="100219875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610"/>
    <n v="32080"/>
    <n v="17530"/>
    <n v="966.4"/>
    <m/>
    <x v="142"/>
    <n v="21"/>
    <s v="21"/>
    <n v="32"/>
    <x v="0"/>
    <n v="1.51"/>
    <n v="30.2"/>
    <s v="TRANSPORTE PROPIO"/>
  </r>
  <r>
    <n v="1002198759"/>
    <s v="UE01"/>
    <d v="2022-03-21T00:00:00"/>
    <d v="1899-12-30T21:45:00"/>
    <s v="012-024-00410488"/>
    <s v="9000803363"/>
    <s v="013-020-00047747"/>
    <n v="1587.17"/>
    <n v="1779.54"/>
    <s v="ZPDF"/>
    <s v="70176628"/>
    <s v="0000390783"/>
    <n v="8002813022"/>
    <n v="1002198759"/>
    <s v="15-00001119"/>
    <s v="CAMPEON ANTIHUMEDAD"/>
    <n v="240"/>
    <s v="BOL"/>
    <s v="101689"/>
    <s v="CHILENO MILAN SANTIAGO"/>
    <s v="801003"/>
    <s v="FERRET.SHUSHUFINSI"/>
    <s v="SHUSHUFINDI"/>
    <s v="FERRETERIA SHUSHUFINDDI/ VIA GUARIC"/>
    <s v="OKSHUS"/>
    <s v="O-Sucumbios-Shushufindi"/>
    <m/>
    <x v="150"/>
    <x v="150"/>
    <s v="10003575"/>
    <s v="QUILCA CAYAMBE EDISON BAYARDO"/>
    <s v="ZEMU"/>
    <s v="18UE665"/>
    <s v="2"/>
    <s v="Sin Pallet"/>
    <n v="0"/>
    <n v="0"/>
    <x v="0"/>
    <n v="16563.332999999999"/>
    <n v="12013.333000000001"/>
    <n v="4550"/>
    <n v="297.60000000000002"/>
    <m/>
    <x v="147"/>
    <n v="21"/>
    <s v="21"/>
    <n v="12"/>
    <x v="0"/>
    <n v="1.24"/>
    <n v="24.8"/>
    <s v="RUTAS COTACACHENSES S.A."/>
  </r>
  <r>
    <n v="1002198759"/>
    <s v="UE01"/>
    <d v="2022-03-21T00:00:00"/>
    <d v="1899-12-30T21:45:00"/>
    <s v="012-024-00410489"/>
    <s v="9000803362"/>
    <s v="013-020-00047746"/>
    <n v="824.47"/>
    <n v="924.4"/>
    <s v="ZPDF"/>
    <s v="70176629"/>
    <s v="0000390784"/>
    <n v="8002813021"/>
    <n v="1002198759"/>
    <s v="15-00001124"/>
    <s v="SELVALEGRE ANTIHUMEDAD"/>
    <n v="12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150"/>
    <x v="150"/>
    <s v="10003575"/>
    <s v="QUILCA CAYAMBE EDISON BAYARDO"/>
    <s v="ZEMU"/>
    <s v="18UE665"/>
    <s v="2"/>
    <s v="Sin Pallet"/>
    <n v="0"/>
    <n v="0"/>
    <x v="0"/>
    <n v="10556.666999999999"/>
    <n v="6006.6670000000004"/>
    <n v="4550"/>
    <n v="148.80000000000001"/>
    <m/>
    <x v="147"/>
    <n v="21"/>
    <s v="21"/>
    <n v="6"/>
    <x v="0"/>
    <n v="1.24"/>
    <n v="24.8"/>
    <s v="RUTAS COTACACHENSES S.A."/>
  </r>
  <r>
    <n v="1002198757"/>
    <s v="UE01"/>
    <d v="2022-03-21T00:00:00"/>
    <d v="1899-12-30T21:56:00"/>
    <s v="012-024-00410490"/>
    <s v="9000803535"/>
    <s v="012-022-00314913"/>
    <n v="4032"/>
    <n v="4520.7"/>
    <s v="ZPVN"/>
    <s v="40564384"/>
    <s v="0000390817"/>
    <n v="8002813019"/>
    <n v="1002198757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s v="18UE865"/>
    <s v="2"/>
    <s v="Sin Pallet"/>
    <n v="0"/>
    <n v="0"/>
    <x v="0"/>
    <n v="50700"/>
    <n v="32080"/>
    <n v="18620"/>
    <n v="889.6"/>
    <m/>
    <x v="142"/>
    <n v="21"/>
    <s v="21"/>
    <n v="32"/>
    <x v="0"/>
    <n v="1.3900000000000001"/>
    <n v="27.8"/>
    <s v="TRANSPORTE PROPIO"/>
  </r>
  <r>
    <n v="1002198783"/>
    <s v="UE01"/>
    <d v="2022-03-21T00:00:00"/>
    <d v="1899-12-30T22:02:00"/>
    <s v="012-024-00410491"/>
    <s v="9000803536"/>
    <s v="012-022-00314914"/>
    <n v="4290"/>
    <n v="4809.9799999999996"/>
    <s v="ZPVN"/>
    <s v="40563953"/>
    <s v="0000390279"/>
    <n v="8002813050"/>
    <n v="1002198783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150"/>
    <n v="33120"/>
    <n v="18030"/>
    <n v="594"/>
    <m/>
    <x v="138"/>
    <n v="21"/>
    <s v="21"/>
    <n v="33"/>
    <x v="0"/>
    <n v="0.9"/>
    <n v="18"/>
    <s v="TRANSPORTE PROPIO"/>
  </r>
  <r>
    <n v="1002198813"/>
    <s v="UE01"/>
    <d v="2022-03-21T00:00:00"/>
    <d v="1899-12-30T22:09:00"/>
    <s v="012-024-00410492"/>
    <s v=""/>
    <s v=""/>
    <n v="0"/>
    <n v="0"/>
    <s v="ZPRC"/>
    <s v="2500107959"/>
    <s v="0000390664"/>
    <n v="8002813091"/>
    <n v="1002198813"/>
    <s v="15-00000218"/>
    <s v="MAGNO HE"/>
    <n v="29.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010"/>
    <n v="29970"/>
    <n v="19040"/>
    <n v="0"/>
    <s v="remplaza  a la guia "/>
    <x v="3"/>
    <n v="21"/>
    <s v="21"/>
    <n v="29.97"/>
    <x v="0"/>
    <n v="0"/>
    <n v="0"/>
    <s v="UNICON"/>
  </r>
  <r>
    <n v="1002198772"/>
    <s v="UE01"/>
    <d v="2022-03-21T00:00:00"/>
    <d v="1899-12-30T22:12:00"/>
    <s v="012-024-00410493"/>
    <s v="9000803539"/>
    <s v="012-022-00314916"/>
    <n v="519.20000000000005"/>
    <n v="582.13"/>
    <s v="ZPVN"/>
    <s v="40564331"/>
    <s v="0000390734"/>
    <n v="8002813036"/>
    <n v="1002198772"/>
    <s v="15-00001119"/>
    <s v="CAMPEON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m/>
    <x v="129"/>
    <x v="129"/>
    <s v="100014881"/>
    <s v="HARO VICENTE"/>
    <s v="ZEMU"/>
    <s v="18UE736"/>
    <s v="2"/>
    <s v="Sin Pallet"/>
    <n v="0"/>
    <n v="0"/>
    <x v="0"/>
    <n v="8658.8889999999992"/>
    <n v="4008.8890000000001"/>
    <n v="4650"/>
    <n v="92"/>
    <m/>
    <x v="127"/>
    <n v="21"/>
    <s v="21"/>
    <n v="4"/>
    <x v="0"/>
    <n v="1.1499999999999999"/>
    <n v="23"/>
    <s v="SANJOPAS S.A."/>
  </r>
  <r>
    <n v="1002198772"/>
    <s v="UE01"/>
    <d v="2022-03-21T00:00:00"/>
    <d v="1899-12-30T22:12:00"/>
    <s v="012-024-00410494"/>
    <s v="9000803538"/>
    <s v="012-022-00314915"/>
    <n v="1890"/>
    <n v="2119.08"/>
    <s v="ZPVN"/>
    <s v="40564331"/>
    <s v="0000390733"/>
    <n v="8002813037"/>
    <n v="1002198772"/>
    <s v="15-00001124"/>
    <s v="SELVALEGRE ANTIHUMEDAD"/>
    <n v="2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29"/>
    <x v="129"/>
    <s v="100014881"/>
    <s v="HARO VICENTE"/>
    <s v="ZEMU"/>
    <s v="18UE736"/>
    <s v="2"/>
    <s v="Sin Pallet"/>
    <n v="0"/>
    <n v="0"/>
    <x v="0"/>
    <n v="18681.111000000001"/>
    <n v="14031.111000000001"/>
    <n v="4650"/>
    <n v="322"/>
    <m/>
    <x v="127"/>
    <n v="21"/>
    <s v="21"/>
    <n v="14"/>
    <x v="0"/>
    <n v="1.1499999999999999"/>
    <n v="23"/>
    <s v="SANJOPAS S.A."/>
  </r>
  <r>
    <n v="1002198820"/>
    <s v="UE01"/>
    <d v="2022-03-21T00:00:00"/>
    <d v="1899-12-30T22:14:00"/>
    <s v="012-024-00410495"/>
    <s v="9000803540"/>
    <s v="012-022-00314917"/>
    <n v="2376"/>
    <n v="2663.99"/>
    <s v="ZPVN"/>
    <s v="40563974"/>
    <s v="0000390330"/>
    <n v="8002813098"/>
    <n v="1002198820"/>
    <s v="15-00001119"/>
    <s v="CAMPEON ANTIHUMEDAD"/>
    <n v="3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07"/>
    <x v="107"/>
    <s v="10000354"/>
    <s v="HARO HARO JORDAN JOSUE"/>
    <s v="ZEMU"/>
    <s v="18UE653"/>
    <s v="2"/>
    <s v="Sin Pallet"/>
    <n v="0"/>
    <n v="0"/>
    <x v="0"/>
    <n v="27110"/>
    <n v="18010"/>
    <n v="9100"/>
    <n v="255.6"/>
    <s v="remplaza a la guia 410096"/>
    <x v="105"/>
    <n v="21"/>
    <s v="21"/>
    <n v="18"/>
    <x v="0"/>
    <n v="0.71"/>
    <n v="14.2"/>
    <s v="TRIMPESAS S.A."/>
  </r>
  <r>
    <n v="1002198791"/>
    <s v="UE01"/>
    <d v="2022-03-21T00:00:00"/>
    <d v="1899-12-30T22:17:00"/>
    <s v="012-024-00410496"/>
    <s v="9000803543"/>
    <s v="012-022-00314920"/>
    <n v="1171.95"/>
    <n v="1313.99"/>
    <s v="ZPVN"/>
    <s v="40564436"/>
    <s v="P000032396"/>
    <n v="8002813060"/>
    <n v="1002198791"/>
    <s v="15-00001115"/>
    <s v="ARMADURO"/>
    <n v="18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4757.272999999999"/>
    <n v="9027.2729999999992"/>
    <n v="5730"/>
    <n v="169.2"/>
    <m/>
    <x v="56"/>
    <n v="21"/>
    <s v="21"/>
    <n v="9"/>
    <x v="0"/>
    <n v="0.94"/>
    <n v="18.799999999999997"/>
    <s v="TRANSPORTE PROPIO"/>
  </r>
  <r>
    <n v="1002198791"/>
    <s v="UE01"/>
    <d v="2022-03-21T00:00:00"/>
    <d v="1899-12-30T22:17:00"/>
    <s v="012-024-00410497"/>
    <s v="9000803541"/>
    <s v="012-022-00314918"/>
    <n v="716.29"/>
    <n v="803.1"/>
    <s v="ZPVN"/>
    <s v="40564435"/>
    <s v="P000032395"/>
    <n v="8002813061"/>
    <n v="1002198791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1748.182000000001"/>
    <n v="6018.1819999999998"/>
    <n v="5730"/>
    <n v="112.8"/>
    <m/>
    <x v="56"/>
    <n v="21"/>
    <s v="21"/>
    <n v="6"/>
    <x v="0"/>
    <n v="0.94"/>
    <n v="18.8"/>
    <s v="TRANSPORTE PROPIO"/>
  </r>
  <r>
    <n v="1002198791"/>
    <s v="UE01"/>
    <d v="2022-03-21T00:00:00"/>
    <d v="1899-12-30T22:17:00"/>
    <s v="012-024-00410498"/>
    <s v="9000803542"/>
    <s v="012-022-00314919"/>
    <n v="2329.7199999999998"/>
    <n v="2612.1"/>
    <s v="ZPVN"/>
    <s v="40564434"/>
    <s v="P000032394"/>
    <n v="8002813059"/>
    <n v="1002198791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3784.544999999998"/>
    <n v="18054.544999999998"/>
    <n v="5730"/>
    <n v="338.4"/>
    <m/>
    <x v="56"/>
    <n v="21"/>
    <s v="21"/>
    <n v="18"/>
    <x v="0"/>
    <n v="0.94"/>
    <n v="18.799999999999997"/>
    <s v="TRANSPORTE PROPIO"/>
  </r>
  <r>
    <n v="1002198800"/>
    <s v="UE01"/>
    <d v="2022-03-21T00:00:00"/>
    <d v="1899-12-30T22:33:00"/>
    <s v="012-024-00410499"/>
    <s v="9000803546"/>
    <s v="012-022-00314921"/>
    <n v="4320.21"/>
    <n v="4843.8500000000004"/>
    <s v="ZPVN"/>
    <s v="40564388"/>
    <s v="P000032369"/>
    <n v="8002813071"/>
    <n v="1002198800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790"/>
    <n v="34120"/>
    <n v="17670"/>
    <n v="530.4"/>
    <m/>
    <x v="10"/>
    <n v="21"/>
    <s v="21"/>
    <n v="34"/>
    <x v="0"/>
    <n v="0.77999999999999992"/>
    <n v="15.6"/>
    <s v="TRANSPORTE PROPIO"/>
  </r>
  <r>
    <n v="1002198810"/>
    <s v="UE01"/>
    <d v="2022-03-21T00:00:00"/>
    <d v="1899-12-30T22:53:00"/>
    <s v="012-024-00410500"/>
    <s v="9000803551"/>
    <s v="012-022-00314923"/>
    <n v="1624.8"/>
    <n v="1821.74"/>
    <s v="ZPVN"/>
    <s v="40564411"/>
    <s v="P000032376"/>
    <n v="8002813088"/>
    <n v="1002198810"/>
    <s v="15-00001115"/>
    <s v="ARMADURO"/>
    <n v="240"/>
    <s v="BOL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s v="18UE727"/>
    <s v="2"/>
    <s v="Sin Pallet"/>
    <n v="0"/>
    <n v="0"/>
    <x v="0"/>
    <n v="16605"/>
    <n v="12000"/>
    <n v="4605"/>
    <n v="84"/>
    <m/>
    <x v="131"/>
    <n v="21"/>
    <s v="21"/>
    <n v="12"/>
    <x v="0"/>
    <n v="0.35"/>
    <n v="7"/>
    <s v="RUTAS COTACACHENSES S.A."/>
  </r>
  <r>
    <n v="1002198810"/>
    <s v="UE01"/>
    <d v="2022-03-21T00:00:00"/>
    <d v="1899-12-30T22:53:00"/>
    <s v="012-024-00410501"/>
    <s v="9000803550"/>
    <s v="012-022-00314922"/>
    <n v="808.8"/>
    <n v="906.84"/>
    <s v="ZPVN"/>
    <s v="40564412"/>
    <s v="P000032377"/>
    <n v="8002813087"/>
    <n v="1002198810"/>
    <s v="15-00001123"/>
    <s v="SELVALEGRE"/>
    <n v="12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s v="18UE727"/>
    <s v="2"/>
    <s v="Sin Pallet"/>
    <n v="0"/>
    <n v="0"/>
    <x v="0"/>
    <n v="10605"/>
    <n v="6000"/>
    <n v="4605"/>
    <n v="42"/>
    <m/>
    <x v="131"/>
    <n v="21"/>
    <s v="21"/>
    <n v="6"/>
    <x v="0"/>
    <n v="0.35"/>
    <n v="7"/>
    <s v="RUTAS COTACACHENSES S.A."/>
  </r>
  <r>
    <n v="1002198822"/>
    <s v="UE01"/>
    <d v="2022-03-21T00:00:00"/>
    <d v="1899-12-30T23:16:00"/>
    <s v="012-024-00410502"/>
    <s v="9000803555"/>
    <s v="012-022-00314924"/>
    <n v="2588.4"/>
    <n v="2902.13"/>
    <s v="ZPVN"/>
    <s v="40564397"/>
    <s v="0000390842"/>
    <n v="8002813100"/>
    <n v="1002198822"/>
    <s v="15-00001115"/>
    <s v="ARMADURO"/>
    <n v="360"/>
    <s v="BOL"/>
    <s v="103419"/>
    <s v="BENALCAZAR CHAVARRIA LUIS ALFONSO"/>
    <s v="805656"/>
    <s v="BLOQUERA EL PROGRESO"/>
    <s v="COTACACHI"/>
    <s v="VIA PRINCIPAL A QUIROGA"/>
    <s v="OICOTA"/>
    <s v="O-Imbabura-Cotacachi"/>
    <n v="15"/>
    <x v="33"/>
    <x v="33"/>
    <s v="10006961"/>
    <s v="CUSHCAGUA SALAZAR JOSE MANUEL"/>
    <s v="ZEMU"/>
    <s v="18UE688"/>
    <s v="2"/>
    <s v="Sin Pallet"/>
    <n v="0"/>
    <n v="0"/>
    <x v="0"/>
    <n v="27210"/>
    <n v="18000"/>
    <n v="9210"/>
    <n v="54"/>
    <m/>
    <x v="31"/>
    <n v="21"/>
    <s v="21"/>
    <n v="18"/>
    <x v="0"/>
    <n v="0.15"/>
    <n v="3"/>
    <s v="CIAPRUTE S.A."/>
  </r>
  <r>
    <n v="1002198832"/>
    <s v="UE01"/>
    <d v="2022-03-21T00:00:00"/>
    <d v="1899-12-30T23:22:00"/>
    <s v="012-024-00410503"/>
    <s v="9000803556"/>
    <s v="012-022-00314925"/>
    <n v="2358"/>
    <n v="2643.8"/>
    <s v="ZPVN"/>
    <s v="40564361"/>
    <s v="0000390772"/>
    <n v="8002813113"/>
    <n v="1002198832"/>
    <s v="15-00001123"/>
    <s v="SELVALEGRE"/>
    <n v="360"/>
    <s v="BOL"/>
    <s v="101664"/>
    <s v="ACERIA DEL ECUADOR C.A. ADELCA"/>
    <s v="810919"/>
    <s v="LOPEZ SUAREZ JENNY GABRIELA"/>
    <s v="RUMIÑAHUI"/>
    <s v="LOS GUABOS 57 Y LOS CAFETOS"/>
    <s v="OPSANG"/>
    <s v="O-Pichincha-Sangolqui"/>
    <n v="130"/>
    <x v="162"/>
    <x v="162"/>
    <s v="100021282"/>
    <s v="PERUGACHI FAUSTO"/>
    <s v="ZEMU"/>
    <s v="18UE664"/>
    <s v="2"/>
    <s v="Sin Pallet"/>
    <n v="0"/>
    <n v="0"/>
    <x v="0"/>
    <n v="27210"/>
    <n v="18030"/>
    <n v="9180"/>
    <n v="194.4"/>
    <m/>
    <x v="158"/>
    <n v="21"/>
    <s v="21"/>
    <n v="18"/>
    <x v="0"/>
    <n v="0.54"/>
    <n v="10.8"/>
    <s v="TRANSSJQ S.A."/>
  </r>
  <r>
    <n v="1002198838"/>
    <s v="UE01"/>
    <d v="2022-03-22T00:00:00"/>
    <d v="1899-12-30T00:02:00"/>
    <s v="012-024-00410504"/>
    <s v="9000803557"/>
    <s v="012-022-00314926"/>
    <n v="3581.93"/>
    <n v="4016.08"/>
    <s v="ZPVN"/>
    <s v="40557049"/>
    <s v="0000385155"/>
    <n v="8002813121"/>
    <n v="1002198838"/>
    <s v="15-00001121"/>
    <s v="GLADIADOR"/>
    <n v="32.74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1310"/>
    <n v="32740"/>
    <n v="18570"/>
    <n v="0"/>
    <m/>
    <x v="3"/>
    <n v="22"/>
    <s v="22"/>
    <n v="32.74"/>
    <x v="0"/>
    <n v="0"/>
    <n v="0"/>
    <s v="XAVIER VALENZUELA"/>
  </r>
  <r>
    <n v="1002198918"/>
    <s v="UE01"/>
    <d v="2022-03-22T00:00:00"/>
    <d v="1899-12-30T04:56:00"/>
    <s v="012-024-00410505"/>
    <s v=""/>
    <s v=""/>
    <n v="0"/>
    <n v="0"/>
    <s v="ZPRC"/>
    <s v="2500107983"/>
    <s v="P000032387"/>
    <n v="8002813231"/>
    <n v="1002198918"/>
    <s v="15-00001120"/>
    <s v="CAMPEON"/>
    <n v="160"/>
    <s v="BOL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16981.817999999999"/>
    <n v="8021.8180000000002"/>
    <n v="8960"/>
    <n v="81.599999999999994"/>
    <m/>
    <x v="109"/>
    <n v="22"/>
    <s v="22"/>
    <n v="8"/>
    <x v="0"/>
    <n v="0.51"/>
    <n v="10.199999999999999"/>
    <s v="TRANSPORTE PROPIO"/>
  </r>
  <r>
    <n v="1002198918"/>
    <s v="UE01"/>
    <d v="2022-03-22T00:00:00"/>
    <d v="1899-12-30T04:56:00"/>
    <s v="012-024-00410506"/>
    <s v=""/>
    <s v=""/>
    <n v="0"/>
    <n v="0"/>
    <s v="ZPRC"/>
    <s v="2500107982"/>
    <s v="P000032386"/>
    <n v="8002813230"/>
    <n v="1002198918"/>
    <s v="15-00001123"/>
    <s v="SELVALEGRE"/>
    <n v="50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34028.182000000001"/>
    <n v="25068.182000000001"/>
    <n v="8960"/>
    <n v="255"/>
    <m/>
    <x v="109"/>
    <n v="22"/>
    <s v="22"/>
    <n v="25"/>
    <x v="0"/>
    <n v="0.51"/>
    <n v="10.199999999999999"/>
    <s v="TRANSPORTE PROPIO"/>
  </r>
  <r>
    <n v="1002198922"/>
    <s v="UE01"/>
    <d v="2022-03-22T00:00:00"/>
    <d v="1899-12-30T05:02:00"/>
    <s v="012-024-00410507"/>
    <s v="9000803565"/>
    <s v="012-022-00314927"/>
    <n v="3746.65"/>
    <n v="4200.7700000000004"/>
    <s v="ZPVN"/>
    <s v="40562656"/>
    <s v="0000389934"/>
    <n v="8002813236"/>
    <n v="1002198922"/>
    <s v="15-00001116"/>
    <s v="ARMADURO GRANEL"/>
    <n v="29.74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7160"/>
    <n v="29740"/>
    <n v="17420"/>
    <n v="484.76"/>
    <m/>
    <x v="27"/>
    <n v="22"/>
    <s v="22"/>
    <n v="29.74"/>
    <x v="0"/>
    <n v="16.299932750504372"/>
    <n v="16.299932750504372"/>
    <s v="TRANSPORTE PROPIO"/>
  </r>
  <r>
    <n v="1002198926"/>
    <s v="UE01"/>
    <d v="2022-03-22T00:00:00"/>
    <d v="1899-12-30T05:15:00"/>
    <s v="012-024-00410508"/>
    <s v="9000803381"/>
    <s v="013-020-00047748"/>
    <n v="1092.8"/>
    <n v="1225.26"/>
    <s v="ZPDF"/>
    <s v="70176635"/>
    <s v="0000390811"/>
    <n v="8002813243"/>
    <n v="1002198926"/>
    <s v="15-00001119"/>
    <s v="CAMPEON ANTIHUMEDAD"/>
    <n v="160"/>
    <s v="BOL"/>
    <s v="10003656"/>
    <s v="SANTOS MOREIRA JOSE PATRICIO"/>
    <s v="807730"/>
    <s v="BODEGA GIGANTE FERRETERO"/>
    <s v="ATACAMES"/>
    <s v="VIA PRINCIPAL Y SANTA ELENA"/>
    <s v="OETONS"/>
    <s v="O-Esmeraldas-Tonsupa"/>
    <m/>
    <x v="130"/>
    <x v="130"/>
    <s v="100014950"/>
    <s v="MONTESDEOCA JORGE"/>
    <s v="ZEMU"/>
    <s v="18UE601"/>
    <s v="2"/>
    <s v="Sin Pallet"/>
    <n v="0"/>
    <n v="0"/>
    <x v="0"/>
    <n v="12593.333000000001"/>
    <n v="8013.3329999999996"/>
    <n v="4580"/>
    <n v="176"/>
    <m/>
    <x v="128"/>
    <n v="22"/>
    <s v="22"/>
    <n v="8"/>
    <x v="0"/>
    <n v="1.1000000000000001"/>
    <n v="22"/>
    <s v="LIDENORTI S.A."/>
  </r>
  <r>
    <n v="1002198926"/>
    <s v="UE01"/>
    <d v="2022-03-22T00:00:00"/>
    <d v="1899-12-30T05:15:00"/>
    <s v="012-024-00410509"/>
    <s v="9000803382"/>
    <s v="013-020-00047749"/>
    <n v="1420"/>
    <n v="1592.11"/>
    <s v="ZPDF"/>
    <s v="70176636"/>
    <s v="0000390810"/>
    <n v="8002813242"/>
    <n v="1002198926"/>
    <s v="15-00001124"/>
    <s v="SELVALEGRE ANTIHUMEDAD"/>
    <n v="20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30"/>
    <x v="130"/>
    <s v="100014950"/>
    <s v="MONTESDEOCA JORGE"/>
    <s v="ZEMU"/>
    <s v="18UE601"/>
    <s v="2"/>
    <s v="Sin Pallet"/>
    <n v="0"/>
    <n v="0"/>
    <x v="0"/>
    <n v="14596.666999999999"/>
    <n v="10016.666999999999"/>
    <n v="4580"/>
    <n v="220"/>
    <m/>
    <x v="128"/>
    <n v="22"/>
    <s v="22"/>
    <n v="10"/>
    <x v="0"/>
    <n v="1.1000000000000001"/>
    <n v="22"/>
    <s v="LIDENORTI S.A."/>
  </r>
  <r>
    <n v="1002198941"/>
    <s v="UE01"/>
    <d v="2022-03-22T00:00:00"/>
    <d v="1899-12-30T05:21:00"/>
    <s v="012-024-00410510"/>
    <s v="9000803567"/>
    <s v="012-022-00314929"/>
    <n v="1274"/>
    <n v="1428.42"/>
    <s v="ZPVN"/>
    <s v="40564417"/>
    <s v="0000390855"/>
    <n v="8002813261"/>
    <n v="1002198941"/>
    <s v="15-00001119"/>
    <s v="CAMPEON ANTIHUMEDAD"/>
    <n v="200"/>
    <s v="BOL"/>
    <s v="101664"/>
    <s v="ACERIA DEL ECUADOR C.A. ADELCA"/>
    <s v="803031"/>
    <s v="BETTY CHANALUISA"/>
    <s v="SHUSHUFINDI"/>
    <s v="VIA A SHUSHUFINDI"/>
    <s v="OKSHUS"/>
    <s v="O-Sucumbios-Shushufindi"/>
    <m/>
    <x v="118"/>
    <x v="118"/>
    <s v="100019438"/>
    <s v="CASTRO SELSO"/>
    <s v="ZEMU"/>
    <s v="18UE375"/>
    <s v="2"/>
    <s v="Sin Pallet"/>
    <n v="0"/>
    <n v="0"/>
    <x v="0"/>
    <n v="14611.666999999999"/>
    <n v="10016.666999999999"/>
    <n v="4595"/>
    <n v="248"/>
    <m/>
    <x v="116"/>
    <n v="22"/>
    <s v="22"/>
    <n v="10"/>
    <x v="0"/>
    <n v="1.24"/>
    <n v="24.8"/>
    <s v="TRAPSA C.A."/>
  </r>
  <r>
    <n v="1002198941"/>
    <s v="UE01"/>
    <d v="2022-03-22T00:00:00"/>
    <d v="1899-12-30T05:21:00"/>
    <s v="012-024-00410511"/>
    <s v="9000803566"/>
    <s v="012-022-00314928"/>
    <n v="1059.2"/>
    <n v="1187.58"/>
    <s v="ZPVN"/>
    <s v="40564417"/>
    <s v="0000390856"/>
    <n v="8002813260"/>
    <n v="1002198941"/>
    <s v="15-00001124"/>
    <s v="SELVALEGRE ANTIHUMEDAD"/>
    <n v="160"/>
    <s v="BOL"/>
    <s v="101664"/>
    <s v="ACERIA DEL ECUADOR C.A. ADELCA"/>
    <s v="803031"/>
    <s v="BETTY CHANALUISA"/>
    <s v="SHUSHUFINDI"/>
    <s v="VIA A SHUSHUFINDI"/>
    <s v="OKSHUS"/>
    <s v="O-Sucumbios-Shushufindi"/>
    <n v="385"/>
    <x v="118"/>
    <x v="118"/>
    <s v="100019438"/>
    <s v="CASTRO SELSO"/>
    <s v="ZEMU"/>
    <s v="18UE375"/>
    <s v="2"/>
    <s v="Sin Pallet"/>
    <n v="0"/>
    <n v="0"/>
    <x v="0"/>
    <n v="12608.333000000001"/>
    <n v="8013.3329999999996"/>
    <n v="4595"/>
    <n v="198.4"/>
    <m/>
    <x v="116"/>
    <n v="22"/>
    <s v="22"/>
    <n v="8"/>
    <x v="0"/>
    <n v="1.24"/>
    <n v="24.8"/>
    <s v="TRAPSA C.A."/>
  </r>
  <r>
    <n v="1002198930"/>
    <s v="UE01"/>
    <d v="2022-03-22T00:00:00"/>
    <d v="1899-12-30T05:23:00"/>
    <s v="012-024-00410512"/>
    <s v=""/>
    <s v=""/>
    <n v="0"/>
    <n v="0"/>
    <s v="ZPRC"/>
    <s v="2500107991"/>
    <s v="P000032407"/>
    <n v="8002813248"/>
    <n v="1002198930"/>
    <s v="15-00001115"/>
    <s v="ARMADURO"/>
    <n v="260"/>
    <s v="BOL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4840"/>
    <s v="VALENCIA MARCO"/>
    <s v="ZETT"/>
    <s v="18UE832"/>
    <s v="2"/>
    <s v="Sin Pallet"/>
    <n v="0"/>
    <n v="0"/>
    <x v="0"/>
    <n v="21487.576000000001"/>
    <n v="13027.575999999999"/>
    <n v="8460"/>
    <n v="179.4"/>
    <m/>
    <x v="109"/>
    <n v="22"/>
    <s v="22"/>
    <n v="13"/>
    <x v="0"/>
    <n v="0.69000000000000006"/>
    <n v="13.8"/>
    <s v="TRANSPORTE PROPIO"/>
  </r>
  <r>
    <n v="1002198930"/>
    <s v="UE01"/>
    <d v="2022-03-22T00:00:00"/>
    <d v="1899-12-30T05:23:00"/>
    <s v="012-024-00410513"/>
    <s v=""/>
    <s v=""/>
    <n v="0"/>
    <n v="0"/>
    <s v="ZPRC"/>
    <s v="2500107990"/>
    <s v="P000032406"/>
    <n v="8002813247"/>
    <n v="1002198930"/>
    <s v="15-00001123"/>
    <s v="SELVALEGRE"/>
    <n v="40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28502.423999999999"/>
    <n v="20042.423999999999"/>
    <n v="8460"/>
    <n v="276"/>
    <m/>
    <x v="109"/>
    <n v="22"/>
    <s v="22"/>
    <n v="20"/>
    <x v="0"/>
    <n v="0.69"/>
    <n v="13.8"/>
    <s v="TRANSPORTE PROPIO"/>
  </r>
  <r>
    <n v="1002198929"/>
    <s v="UE01"/>
    <d v="2022-03-22T00:00:00"/>
    <d v="1899-12-30T05:28:00"/>
    <s v="012-024-00410514"/>
    <s v=""/>
    <s v=""/>
    <n v="0"/>
    <n v="0"/>
    <s v="ZPRC"/>
    <s v="2500107975"/>
    <s v="0000390823"/>
    <n v="8002813246"/>
    <n v="1002198929"/>
    <s v="15-00001124"/>
    <s v="SELVALEGRE ANTIHUMEDAD"/>
    <n v="360"/>
    <s v="BOL"/>
    <s v="101487"/>
    <s v="METALHIERRO S.A."/>
    <s v="810945"/>
    <s v="OBRA LUIS RUEDA MENDOZA"/>
    <s v="COTACACHI"/>
    <s v="VIA LA SEXTA, ZAPALLO"/>
    <s v="OELASG"/>
    <s v="O-Esmeraldas-Lasgolondrinas"/>
    <n v="290"/>
    <x v="14"/>
    <x v="14"/>
    <s v="100015134"/>
    <s v="NICOLALDE FABIAN"/>
    <s v="ZEMU"/>
    <s v="18UE744"/>
    <s v="2"/>
    <s v="Sin Pallet"/>
    <n v="0"/>
    <n v="0"/>
    <x v="0"/>
    <n v="27060"/>
    <n v="18020"/>
    <n v="9040"/>
    <n v="338.4"/>
    <m/>
    <x v="14"/>
    <n v="22"/>
    <s v="22"/>
    <n v="18"/>
    <x v="0"/>
    <n v="0.94"/>
    <n v="18.799999999999997"/>
    <s v="SANJOPAS S.A."/>
  </r>
  <r>
    <n v="1002198935"/>
    <s v="UE01"/>
    <d v="2022-03-22T00:00:00"/>
    <d v="1899-12-30T05:32:00"/>
    <s v="012-024-00410515"/>
    <s v=""/>
    <s v=""/>
    <n v="0"/>
    <n v="0"/>
    <s v="ZPRC"/>
    <s v="2500107989"/>
    <s v="P000032403"/>
    <n v="8002813253"/>
    <n v="1002198935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30"/>
    <n v="18040"/>
    <n v="8890"/>
    <n v="248.4"/>
    <m/>
    <x v="17"/>
    <n v="22"/>
    <s v="22"/>
    <n v="18"/>
    <x v="0"/>
    <n v="0.69000000000000006"/>
    <n v="13.8"/>
    <s v="TRANSPORTE PROPIO"/>
  </r>
  <r>
    <n v="1002198947"/>
    <s v="UE01"/>
    <d v="2022-03-22T00:00:00"/>
    <d v="1899-12-30T05:57:00"/>
    <s v="012-024-00410516"/>
    <s v="9000777388"/>
    <s v="013-020-00046005"/>
    <n v="4147.6400000000003"/>
    <n v="4650.3599999999997"/>
    <s v="ZPDF"/>
    <s v="70170239"/>
    <s v="0000390866"/>
    <n v="8002813269"/>
    <n v="1002198947"/>
    <s v="15-00001123"/>
    <s v="SELVALEGRE"/>
    <n v="660"/>
    <s v="BOL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s v="18UE981"/>
    <s v="2"/>
    <s v="Sin Pallet"/>
    <n v="0"/>
    <n v="0"/>
    <x v="0"/>
    <n v="52010"/>
    <n v="33020"/>
    <n v="18990"/>
    <n v="594"/>
    <m/>
    <x v="4"/>
    <n v="22"/>
    <s v="22"/>
    <n v="33"/>
    <x v="0"/>
    <n v="0.9"/>
    <n v="18"/>
    <s v="TRANSPORTE PROPIO"/>
  </r>
  <r>
    <n v="1002198955"/>
    <s v="UE01"/>
    <d v="2022-03-22T00:00:00"/>
    <d v="1899-12-30T05:59:00"/>
    <s v="012-024-00410517"/>
    <s v="9000803568"/>
    <s v="012-022-00314930"/>
    <n v="2358"/>
    <n v="2643.8"/>
    <s v="ZPVN"/>
    <s v="40564365"/>
    <s v="0000390779"/>
    <n v="8002813278"/>
    <n v="1002198955"/>
    <s v="15-00001119"/>
    <s v="CAMPEON ANTIHUMEDAD"/>
    <n v="36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9"/>
    <x v="9"/>
    <s v="100014857"/>
    <s v="PASPUEZAN WILSON"/>
    <s v="ZEMU"/>
    <s v="18UE346"/>
    <s v="2"/>
    <s v="Sin Pallet"/>
    <n v="0"/>
    <n v="0"/>
    <x v="0"/>
    <n v="27070"/>
    <n v="18030"/>
    <n v="9040"/>
    <n v="406.8"/>
    <m/>
    <x v="9"/>
    <n v="22"/>
    <s v="22"/>
    <n v="18"/>
    <x v="0"/>
    <n v="1.1300000000000001"/>
    <n v="22.6"/>
    <s v="LIDENORTI S.A."/>
  </r>
  <r>
    <n v="1002198945"/>
    <s v="UE01"/>
    <d v="2022-03-22T00:00:00"/>
    <d v="1899-12-30T06:29:00"/>
    <s v="012-024-00410518"/>
    <s v=""/>
    <s v=""/>
    <n v="0"/>
    <n v="0"/>
    <s v="ZPRC"/>
    <s v="2500107961"/>
    <s v="P000032338"/>
    <n v="8002813266"/>
    <n v="1002198945"/>
    <s v="15-00000218"/>
    <s v="MAGNO HE"/>
    <n v="30.4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7000"/>
    <n v="30420"/>
    <n v="16580"/>
    <n v="0"/>
    <m/>
    <x v="3"/>
    <n v="22"/>
    <s v="22"/>
    <n v="30.42"/>
    <x v="0"/>
    <n v="0"/>
    <n v="0"/>
    <s v="UNICON"/>
  </r>
  <r>
    <n v="1002198957"/>
    <s v="UE01"/>
    <d v="2022-03-22T00:00:00"/>
    <d v="1899-12-30T06:30:00"/>
    <s v="012-024-00410519"/>
    <s v="9000803569"/>
    <s v="012-022-00314931"/>
    <n v="2174.4"/>
    <n v="2437.9499999999998"/>
    <s v="ZPVN"/>
    <s v="40564386"/>
    <s v="0000390819"/>
    <n v="8002813281"/>
    <n v="1002198957"/>
    <s v="15-00001119"/>
    <s v="CAMPEON ANTIHUMEDAD"/>
    <n v="36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0"/>
    <x v="0"/>
    <s v="100017804"/>
    <s v="FARINANGO HECTOR"/>
    <s v="ZEMU"/>
    <s v="18UE642"/>
    <s v="2"/>
    <s v="Sin Pallet"/>
    <n v="0"/>
    <n v="0"/>
    <x v="0"/>
    <n v="27060"/>
    <n v="18030"/>
    <n v="9030"/>
    <n v="414"/>
    <m/>
    <x v="0"/>
    <n v="22"/>
    <s v="22"/>
    <n v="18"/>
    <x v="0"/>
    <n v="1.1499999999999999"/>
    <n v="23"/>
    <s v="COMITRAPSA"/>
  </r>
  <r>
    <n v="1002198971"/>
    <s v="UE01"/>
    <d v="2022-03-22T00:00:00"/>
    <d v="1899-12-30T06:33:00"/>
    <s v="012-024-00410520"/>
    <s v="9000803570"/>
    <s v="012-022-00314932"/>
    <n v="2365.1999999999998"/>
    <n v="2651.87"/>
    <s v="ZPVN"/>
    <s v="40564349"/>
    <s v="0000390753"/>
    <n v="8002813300"/>
    <n v="1002198971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90"/>
    <n v="18070"/>
    <n v="9220"/>
    <n v="324"/>
    <m/>
    <x v="99"/>
    <n v="22"/>
    <s v="22"/>
    <n v="18"/>
    <x v="0"/>
    <n v="0.9"/>
    <n v="18"/>
    <s v="TRANSPORTE PROPIO"/>
  </r>
  <r>
    <n v="1002198946"/>
    <s v="UE01"/>
    <d v="2022-03-22T00:00:00"/>
    <d v="1899-12-30T06:41:00"/>
    <s v="012-024-00410521"/>
    <s v="9000803571"/>
    <s v="012-022-00314933"/>
    <n v="3673.28"/>
    <n v="4118.5"/>
    <s v="ZPVN"/>
    <s v="40563187"/>
    <s v="0000389924"/>
    <n v="8002813268"/>
    <n v="1002198946"/>
    <s v="15-00000218"/>
    <s v="MAGNO HE"/>
    <n v="31.59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00"/>
    <n v="31590"/>
    <n v="19610"/>
    <n v="0"/>
    <m/>
    <x v="3"/>
    <n v="22"/>
    <s v="22"/>
    <n v="31.59"/>
    <x v="0"/>
    <n v="0"/>
    <n v="0"/>
    <s v="HORMIANDES"/>
  </r>
  <r>
    <n v="1002198959"/>
    <s v="UE01"/>
    <d v="2022-03-22T00:00:00"/>
    <d v="1899-12-30T06:42:00"/>
    <s v="012-024-00410522"/>
    <s v="9000803572"/>
    <s v="012-022-00314934"/>
    <n v="2253.6"/>
    <n v="2526.75"/>
    <s v="ZPVN"/>
    <s v="40564401"/>
    <s v="0000390858"/>
    <n v="8002813284"/>
    <n v="1002198959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65"/>
    <x v="65"/>
    <s v="100014858"/>
    <s v="MORENO MANUEL"/>
    <s v="ZEMU"/>
    <s v="18UE602"/>
    <s v="2"/>
    <s v="Sin Pallet"/>
    <n v="0"/>
    <n v="0"/>
    <x v="0"/>
    <n v="27080"/>
    <n v="18020"/>
    <n v="9060"/>
    <n v="273.60000000000002"/>
    <m/>
    <x v="63"/>
    <n v="22"/>
    <s v="22"/>
    <n v="18"/>
    <x v="0"/>
    <n v="0.76"/>
    <n v="15.200000000000001"/>
    <s v="TRANSSJQ S.A."/>
  </r>
  <r>
    <n v="1002198985"/>
    <s v="UE01"/>
    <d v="2022-03-22T00:00:00"/>
    <d v="1899-12-30T06:52:00"/>
    <s v="012-024-00410523"/>
    <s v="9000803574"/>
    <s v="012-022-00314936"/>
    <n v="1020.1"/>
    <n v="1143.74"/>
    <s v="ZPVN"/>
    <s v="40564373"/>
    <s v="0000390794"/>
    <n v="8002813321"/>
    <n v="1002198985"/>
    <s v="15-00001120"/>
    <s v="CAMPEON"/>
    <n v="1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s v="18UE379"/>
    <s v="2"/>
    <s v="Sin Pallet"/>
    <n v="0"/>
    <n v="0"/>
    <x v="0"/>
    <n v="12496.666999999999"/>
    <n v="8026.6670000000004"/>
    <n v="4470"/>
    <n v="25.6"/>
    <m/>
    <x v="12"/>
    <n v="22"/>
    <s v="22"/>
    <n v="8"/>
    <x v="0"/>
    <n v="0.16"/>
    <n v="3.2"/>
    <s v="TRANSPORTE PROPIO"/>
  </r>
  <r>
    <n v="1002198985"/>
    <s v="UE01"/>
    <d v="2022-03-22T00:00:00"/>
    <d v="1899-12-30T06:52:00"/>
    <s v="012-024-00410524"/>
    <s v="9000803573"/>
    <s v="012-022-00314935"/>
    <n v="1380.06"/>
    <n v="1547.34"/>
    <s v="ZPVN"/>
    <s v="40564373"/>
    <s v="0000390793"/>
    <n v="8002813320"/>
    <n v="1002198985"/>
    <s v="15-00001123"/>
    <s v="SELVALEGRE"/>
    <n v="20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4503.333000000001"/>
    <n v="10033.333000000001"/>
    <n v="4470"/>
    <n v="32"/>
    <m/>
    <x v="12"/>
    <n v="22"/>
    <s v="22"/>
    <n v="10"/>
    <x v="0"/>
    <n v="0.16"/>
    <n v="3.2"/>
    <s v="TRANSPORTE PROPIO"/>
  </r>
  <r>
    <n v="1002198989"/>
    <s v="UE01"/>
    <d v="2022-03-22T00:00:00"/>
    <d v="1899-12-30T07:13:00"/>
    <s v="012-024-00410525"/>
    <s v="9000803578"/>
    <s v="012-022-00314937"/>
    <n v="2304.9"/>
    <n v="2584.27"/>
    <s v="ZPVN"/>
    <s v="40564413"/>
    <s v="P000032378"/>
    <n v="8002813328"/>
    <n v="1002198989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20"/>
    <n v="18020"/>
    <n v="9300"/>
    <n v="266.39999999999998"/>
    <m/>
    <x v="7"/>
    <n v="22"/>
    <s v="22"/>
    <n v="18"/>
    <x v="0"/>
    <n v="0.74"/>
    <n v="14.799999999999999"/>
    <s v="TRANSPORTE PROPIO"/>
  </r>
  <r>
    <n v="1002198952"/>
    <s v="UE01"/>
    <d v="2022-03-22T00:00:00"/>
    <d v="1899-12-30T07:19:00"/>
    <s v="012-024-00410526"/>
    <s v=""/>
    <s v=""/>
    <n v="0"/>
    <n v="0"/>
    <s v="ZPRC"/>
    <s v="2500107901"/>
    <s v="0000390516"/>
    <n v="8002813275"/>
    <n v="1002198952"/>
    <s v="15-00001118"/>
    <s v="TECHCEM"/>
    <n v="31.2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s v="18ICJ0412"/>
    <s v="2"/>
    <s v="Sin Pallet"/>
    <n v="0"/>
    <n v="0"/>
    <x v="0"/>
    <n v="50750"/>
    <n v="31220"/>
    <n v="19530"/>
    <n v="290.02999999999997"/>
    <m/>
    <x v="1"/>
    <n v="22"/>
    <s v="22"/>
    <n v="31.22"/>
    <x v="0"/>
    <n v="9.2898782831518254"/>
    <n v="9.2898782831518254"/>
    <s v="TRANCONCEM CIA. LTDA."/>
  </r>
  <r>
    <n v="1002198978"/>
    <s v="UE01"/>
    <d v="2022-03-22T00:00:00"/>
    <d v="1899-12-30T07:20:00"/>
    <s v="012-024-00410527"/>
    <s v=""/>
    <s v=""/>
    <n v="0"/>
    <n v="0"/>
    <s v="ZPRC"/>
    <s v="2500107902"/>
    <s v="0000390519"/>
    <n v="8002813308"/>
    <n v="1002198978"/>
    <s v="15-00000218"/>
    <s v="MAGNO HE"/>
    <n v="30.6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3091"/>
    <s v="SARAGURO GRANDA ANGEL MANUEL"/>
    <s v="ZECI"/>
    <s v="18PAA6681"/>
    <s v="2"/>
    <s v="Sin Pallet"/>
    <n v="0"/>
    <n v="0"/>
    <x v="0"/>
    <n v="50490"/>
    <n v="30620"/>
    <n v="19870"/>
    <n v="284.45999999999998"/>
    <m/>
    <x v="1"/>
    <n v="22"/>
    <s v="22"/>
    <n v="30.62"/>
    <x v="0"/>
    <n v="9.2900065316786407"/>
    <n v="9.2900065316786407"/>
    <s v="TRANSCONCEM CIA. LTDA."/>
  </r>
  <r>
    <n v="1002198997"/>
    <s v="UE01"/>
    <d v="2022-03-22T00:00:00"/>
    <d v="1899-12-30T07:31:00"/>
    <s v="012-024-00410528"/>
    <s v=""/>
    <s v=""/>
    <n v="0"/>
    <n v="0"/>
    <s v="ZPRC"/>
    <s v="2500107889"/>
    <s v="0000390031"/>
    <n v="8002813338"/>
    <n v="100219899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80"/>
    <n v="32080"/>
    <n v="18200"/>
    <n v="288"/>
    <m/>
    <x v="96"/>
    <n v="22"/>
    <s v="22"/>
    <n v="32"/>
    <x v="0"/>
    <n v="0.45"/>
    <n v="9"/>
    <s v="TRANSPORTE PROPIO"/>
  </r>
  <r>
    <n v="1002198991"/>
    <s v="UE01"/>
    <d v="2022-03-22T00:00:00"/>
    <d v="1899-12-30T07:32:00"/>
    <s v="012-024-00410529"/>
    <s v="9000803580"/>
    <s v="012-022-00314938"/>
    <n v="2365.1999999999998"/>
    <n v="2651.87"/>
    <s v="ZPVN"/>
    <s v="40564147"/>
    <s v="0000390869"/>
    <n v="8002813330"/>
    <n v="1002198991"/>
    <s v="15-00001119"/>
    <s v="CAMPEON ANTIHUMEDAD"/>
    <n v="360"/>
    <s v="BOL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37"/>
    <x v="37"/>
    <s v="100020396"/>
    <s v="FARINANGO MIGUEL"/>
    <s v="ZEMU"/>
    <s v="18UE512"/>
    <s v="2"/>
    <s v="Sin Pallet"/>
    <n v="0"/>
    <n v="0"/>
    <x v="0"/>
    <n v="27070"/>
    <n v="18030"/>
    <n v="9040"/>
    <n v="302.39999999999998"/>
    <m/>
    <x v="35"/>
    <n v="22"/>
    <s v="22"/>
    <n v="18"/>
    <x v="0"/>
    <n v="0.84"/>
    <n v="16.799999999999997"/>
    <s v="RAPIDO EL OTAVALEÑITO S.A."/>
  </r>
  <r>
    <n v="1002199002"/>
    <s v="UE01"/>
    <d v="2022-03-22T00:00:00"/>
    <d v="1899-12-30T07:47:00"/>
    <s v="012-024-00410530"/>
    <s v="9000803582"/>
    <s v="012-022-00314940"/>
    <n v="278.8"/>
    <n v="312.60000000000002"/>
    <s v="ZPVN"/>
    <s v="40564453"/>
    <s v="P000032405"/>
    <n v="8002813348"/>
    <n v="1002199002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131"/>
    <x v="131"/>
    <s v="100020038"/>
    <s v="VIVAS ANDRES"/>
    <s v="ZEMU"/>
    <s v="18UE588"/>
    <s v="2"/>
    <s v="Sin Pallet"/>
    <n v="0"/>
    <n v="0"/>
    <x v="0"/>
    <n v="6612.7780000000002"/>
    <n v="2007.778"/>
    <n v="4605"/>
    <n v="3.6"/>
    <m/>
    <x v="129"/>
    <n v="22"/>
    <s v="22"/>
    <n v="2"/>
    <x v="0"/>
    <n v="0.09"/>
    <n v="1.8"/>
    <s v="SETRAINCE"/>
  </r>
  <r>
    <n v="1002199002"/>
    <s v="UE01"/>
    <d v="2022-03-22T00:00:00"/>
    <d v="1899-12-30T07:47:00"/>
    <s v="012-024-00410531"/>
    <s v="9000803581"/>
    <s v="012-022-00314939"/>
    <n v="2208"/>
    <n v="2475.62"/>
    <s v="ZPVN"/>
    <s v="40564452"/>
    <s v="P000032404"/>
    <n v="8002813347"/>
    <n v="1002199002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31"/>
    <x v="131"/>
    <s v="100020038"/>
    <s v="VIVAS ANDRES"/>
    <s v="ZEMU"/>
    <s v="18UE588"/>
    <s v="2"/>
    <s v="Sin Pallet"/>
    <n v="0"/>
    <n v="0"/>
    <x v="0"/>
    <n v="20667.222000000002"/>
    <n v="16062.222"/>
    <n v="4605"/>
    <n v="28.8"/>
    <m/>
    <x v="129"/>
    <n v="22"/>
    <s v="22"/>
    <n v="16"/>
    <x v="0"/>
    <n v="0.09"/>
    <n v="1.8"/>
    <s v="SETRAINCE"/>
  </r>
  <r>
    <n v="1002199031"/>
    <s v="UE01"/>
    <d v="2022-03-22T00:00:00"/>
    <d v="1899-12-30T08:14:00"/>
    <s v="012-024-00410532"/>
    <s v="9000803583"/>
    <s v="012-022-00314941"/>
    <n v="4251.6499999999996"/>
    <n v="4766.9799999999996"/>
    <s v="ZPVN"/>
    <s v="40564023"/>
    <s v="P000032262"/>
    <n v="8002813384"/>
    <n v="1002199031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20"/>
    <n v="33090"/>
    <n v="17830"/>
    <n v="488.4"/>
    <m/>
    <x v="67"/>
    <n v="22"/>
    <s v="22"/>
    <n v="33"/>
    <x v="0"/>
    <n v="0.74"/>
    <n v="14.799999999999999"/>
    <s v="TRANSPORTE PROPIO"/>
  </r>
  <r>
    <n v="1002199032"/>
    <s v="UE01"/>
    <d v="2022-03-22T00:00:00"/>
    <d v="1899-12-30T08:27:00"/>
    <s v="012-024-00410533"/>
    <s v="9000803587"/>
    <s v="012-022-00314943"/>
    <n v="1701.41"/>
    <n v="1907.63"/>
    <s v="ZPVN"/>
    <s v="40564430"/>
    <s v="P000032389"/>
    <n v="8002813386"/>
    <n v="1002199032"/>
    <s v="15-00001115"/>
    <s v="ARMADURO"/>
    <n v="26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2225.455000000002"/>
    <n v="13035.455"/>
    <n v="9190"/>
    <n v="197.6"/>
    <m/>
    <x v="118"/>
    <n v="22"/>
    <s v="22"/>
    <n v="13"/>
    <x v="0"/>
    <n v="0.76"/>
    <n v="15.2"/>
    <s v="TRANSPORTE PROPIO"/>
  </r>
  <r>
    <n v="1002199032"/>
    <s v="UE01"/>
    <d v="2022-03-22T00:00:00"/>
    <d v="1899-12-30T08:27:00"/>
    <s v="012-024-00410534"/>
    <s v="9000803586"/>
    <s v="012-022-00314942"/>
    <n v="2601.7199999999998"/>
    <n v="2917.07"/>
    <s v="ZPVN"/>
    <s v="40564429"/>
    <s v="P000032388"/>
    <n v="8002813385"/>
    <n v="1002199032"/>
    <s v="15-00001123"/>
    <s v="SELVALEGRE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244.544999999998"/>
    <n v="20054.544999999998"/>
    <n v="9190"/>
    <n v="304"/>
    <m/>
    <x v="118"/>
    <n v="22"/>
    <s v="22"/>
    <n v="20"/>
    <x v="0"/>
    <n v="0.76"/>
    <n v="15.2"/>
    <s v="TRANSPORTE PROPIO"/>
  </r>
  <r>
    <n v="1002199044"/>
    <s v="UE01"/>
    <d v="2022-03-22T00:00:00"/>
    <d v="1899-12-30T08:43:00"/>
    <s v="012-024-00410535"/>
    <s v="9000803588"/>
    <s v="012-022-00314944"/>
    <n v="2343.91"/>
    <n v="2628.01"/>
    <s v="ZPVN"/>
    <s v="40564505"/>
    <s v="P000032410"/>
    <n v="8002813403"/>
    <n v="1002199044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50"/>
    <n v="9020"/>
    <n v="266.39999999999998"/>
    <m/>
    <x v="90"/>
    <n v="22"/>
    <s v="22"/>
    <n v="18"/>
    <x v="0"/>
    <n v="0.74"/>
    <n v="14.799999999999999"/>
    <s v="TRANSPORTE PROPIO"/>
  </r>
  <r>
    <n v="1002199021"/>
    <s v="UE01"/>
    <d v="2022-03-22T00:00:00"/>
    <d v="1899-12-30T09:11:00"/>
    <s v="012-024-00410536"/>
    <s v="9000803652"/>
    <s v="012-022-00314945"/>
    <n v="3235.2"/>
    <n v="3627.32"/>
    <s v="ZPVN"/>
    <s v="40564496"/>
    <s v="P000032408"/>
    <n v="8002813370"/>
    <n v="100219902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s v="18UE840"/>
    <s v="1"/>
    <s v="Con Pallet"/>
    <n v="0.05"/>
    <n v="24"/>
    <x v="0"/>
    <n v="39430"/>
    <n v="24040"/>
    <n v="15390"/>
    <n v="220.8"/>
    <m/>
    <x v="74"/>
    <n v="22"/>
    <s v="22"/>
    <n v="24"/>
    <x v="0"/>
    <n v="0.46"/>
    <n v="9.2000000000000011"/>
    <s v="LIDENORTI S.A."/>
  </r>
  <r>
    <n v="1002199075"/>
    <s v="UE01"/>
    <d v="2022-03-22T00:00:00"/>
    <d v="1899-12-30T09:18:00"/>
    <s v="012-024-00410537"/>
    <s v="9000803657"/>
    <s v="012-022-00314947"/>
    <n v="1408"/>
    <n v="1578.66"/>
    <s v="ZPVN"/>
    <s v="40564379"/>
    <s v="0000390804"/>
    <n v="8002813443"/>
    <n v="1002199075"/>
    <s v="15-00001115"/>
    <s v="ARMADURO"/>
    <n v="200"/>
    <s v="BOL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s v="18UE379"/>
    <s v="2"/>
    <s v="Sin Pallet"/>
    <n v="0"/>
    <n v="0"/>
    <x v="0"/>
    <n v="14503.888999999999"/>
    <n v="10038.888999999999"/>
    <n v="4465"/>
    <n v="38"/>
    <m/>
    <x v="12"/>
    <n v="22"/>
    <s v="22"/>
    <n v="10"/>
    <x v="0"/>
    <n v="0.19"/>
    <n v="3.8"/>
    <s v="TRANSPORTE PROPIO"/>
  </r>
  <r>
    <n v="1002199075"/>
    <s v="UE01"/>
    <d v="2022-03-22T00:00:00"/>
    <d v="1899-12-30T09:18:00"/>
    <s v="012-024-00410538"/>
    <s v="9000803656"/>
    <s v="012-022-00314946"/>
    <n v="1115.2"/>
    <n v="1250.3699999999999"/>
    <s v="ZPVN"/>
    <s v="40564379"/>
    <s v="0000390803"/>
    <n v="8002813444"/>
    <n v="1002199075"/>
    <s v="15-00001123"/>
    <s v="SELVALEGRE"/>
    <n v="1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2496.111000000001"/>
    <n v="8031.1109999999999"/>
    <n v="4465"/>
    <n v="30.4"/>
    <m/>
    <x v="12"/>
    <n v="22"/>
    <s v="22"/>
    <n v="8"/>
    <x v="0"/>
    <n v="0.19"/>
    <n v="3.8"/>
    <s v="TRANSPORTE PROPIO"/>
  </r>
  <r>
    <n v="1002199077"/>
    <s v="UE01"/>
    <d v="2022-03-22T00:00:00"/>
    <d v="1899-12-30T09:19:00"/>
    <s v="012-024-00410539"/>
    <s v=""/>
    <s v=""/>
    <n v="0"/>
    <n v="0"/>
    <s v="ZPRC"/>
    <s v="2500107984"/>
    <s v="P000032393"/>
    <n v="8002813447"/>
    <n v="1002199077"/>
    <s v="15-00001124"/>
    <s v="SELVALEGRE ANTIHUMEDAD"/>
    <n v="360"/>
    <s v="BOL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s v="18UE943"/>
    <s v="2"/>
    <s v="Sin Pallet"/>
    <n v="0"/>
    <n v="0"/>
    <x v="0"/>
    <n v="27230"/>
    <n v="18030"/>
    <n v="9200"/>
    <n v="360"/>
    <m/>
    <x v="72"/>
    <n v="22"/>
    <s v="22"/>
    <n v="18"/>
    <x v="0"/>
    <n v="1"/>
    <n v="20"/>
    <s v="TRANSPORTE PROPIO"/>
  </r>
  <r>
    <n v="1002199073"/>
    <s v="UE01"/>
    <d v="2022-03-22T00:00:00"/>
    <d v="1899-12-30T09:23:00"/>
    <s v="012-024-00410540"/>
    <s v="9000803658"/>
    <s v="012-022-00314948"/>
    <n v="2301.35"/>
    <n v="2580.29"/>
    <s v="ZPVN"/>
    <s v="40564512"/>
    <s v="P000032414"/>
    <n v="8002813441"/>
    <n v="100219907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50"/>
    <n v="18050"/>
    <n v="9000"/>
    <n v="266.39999999999998"/>
    <m/>
    <x v="140"/>
    <n v="22"/>
    <s v="22"/>
    <n v="18"/>
    <x v="0"/>
    <n v="0.74"/>
    <n v="14.799999999999999"/>
    <s v="TRANSPORTE PROPIO"/>
  </r>
  <r>
    <n v="1002199063"/>
    <s v="UE01"/>
    <d v="2022-03-22T00:00:00"/>
    <d v="1899-12-30T09:23:00"/>
    <s v="012-024-00410541"/>
    <s v="9000803659"/>
    <s v="012-022-00314949"/>
    <n v="4567.2"/>
    <n v="5120.7700000000004"/>
    <s v="ZPVN"/>
    <s v="40564500"/>
    <s v="P000032409"/>
    <n v="8002813428"/>
    <n v="1002199063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600"/>
    <n v="33090"/>
    <n v="18510"/>
    <n v="699.6"/>
    <m/>
    <x v="120"/>
    <n v="22"/>
    <s v="22"/>
    <n v="33"/>
    <x v="0"/>
    <n v="1.06"/>
    <n v="21.2"/>
    <s v="TRANSPORTE PROPIO"/>
  </r>
  <r>
    <n v="1002199100"/>
    <s v="UE01"/>
    <d v="2022-03-22T00:00:00"/>
    <d v="1899-12-30T09:35:00"/>
    <s v="012-024-00410542"/>
    <s v="9000803661"/>
    <s v="012-022-00314950"/>
    <n v="3210.31"/>
    <n v="3599.42"/>
    <s v="ZPVN"/>
    <s v="40564520"/>
    <s v="P000032416"/>
    <n v="8002813478"/>
    <n v="1002199100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9020"/>
    <n v="24020"/>
    <n v="15000"/>
    <n v="206.4"/>
    <m/>
    <x v="2"/>
    <n v="22"/>
    <s v="22"/>
    <n v="24"/>
    <x v="0"/>
    <n v="0.43"/>
    <n v="8.6"/>
    <s v="TRANSPORTE PROPIO"/>
  </r>
  <r>
    <n v="1002199106"/>
    <s v="UE01"/>
    <d v="2022-03-22T00:00:00"/>
    <d v="1899-12-30T09:36:00"/>
    <s v="012-024-00410543"/>
    <s v=""/>
    <s v=""/>
    <n v="0"/>
    <n v="0"/>
    <s v="ZPRC"/>
    <s v="2500107988"/>
    <s v="P000032402"/>
    <n v="8002813484"/>
    <n v="100219910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3"/>
    <x v="103"/>
    <s v="100019413"/>
    <s v="CASANOVA ROMEL"/>
    <s v="ZEMU"/>
    <s v="18UE843"/>
    <s v="2"/>
    <s v="Sin Pallet"/>
    <n v="0"/>
    <n v="0"/>
    <x v="0"/>
    <n v="27070"/>
    <n v="18070"/>
    <n v="9000"/>
    <n v="248.4"/>
    <m/>
    <x v="101"/>
    <n v="22"/>
    <s v="22"/>
    <n v="18"/>
    <x v="0"/>
    <n v="0.69000000000000006"/>
    <n v="13.8"/>
    <s v="TRAPSA C.A."/>
  </r>
  <r>
    <n v="1002199109"/>
    <s v="UE01"/>
    <d v="2022-03-22T00:00:00"/>
    <d v="1899-12-30T09:52:00"/>
    <s v="012-024-00410544"/>
    <s v="9000803662"/>
    <s v="012-022-00314951"/>
    <n v="3146.44"/>
    <n v="3527.81"/>
    <s v="ZPVN"/>
    <s v="40561563"/>
    <s v="0000389336"/>
    <n v="8002813487"/>
    <n v="1002199109"/>
    <s v="15-00001121"/>
    <s v="GLADIADOR"/>
    <n v="31.01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810"/>
    <n v="31010"/>
    <n v="18800"/>
    <n v="0"/>
    <m/>
    <x v="3"/>
    <n v="22"/>
    <s v="22"/>
    <n v="31.01"/>
    <x v="0"/>
    <n v="0"/>
    <n v="0"/>
    <s v="XAVIER VALENZUELA"/>
  </r>
  <r>
    <n v="1002199111"/>
    <s v="UE01"/>
    <d v="2022-03-22T00:00:00"/>
    <d v="1899-12-30T09:55:00"/>
    <s v="012-024-00410545"/>
    <s v="9000803650"/>
    <s v="013-020-00047751"/>
    <n v="4219.1499999999996"/>
    <n v="4730.54"/>
    <s v="ZPDF"/>
    <s v="70176691"/>
    <s v="0000390981"/>
    <n v="8002813489"/>
    <n v="1002199111"/>
    <s v="15-00001119"/>
    <s v="CAMPEON ANTIHUMEDAD"/>
    <n v="660"/>
    <s v="BOL"/>
    <s v="103008"/>
    <s v="INDUSTRIA ACEROS MONTECRISTI"/>
    <s v="805201"/>
    <s v="FERRETERIA BERMUDEZ"/>
    <s v="SUCRE"/>
    <s v="VIA CENTRO SAN CLEMENTE"/>
    <s v="OMPORT"/>
    <s v="O-Manabi-Portoviejo"/>
    <n v="468"/>
    <x v="70"/>
    <x v="70"/>
    <s v="100017519"/>
    <s v="VILLALBA PATRICIO"/>
    <s v="ZETT"/>
    <s v="18UE305"/>
    <s v="2"/>
    <s v="Sin Pallet"/>
    <n v="0"/>
    <n v="0"/>
    <x v="0"/>
    <n v="51010"/>
    <n v="33060"/>
    <n v="17950"/>
    <n v="759"/>
    <m/>
    <x v="68"/>
    <n v="22"/>
    <s v="22"/>
    <n v="33"/>
    <x v="0"/>
    <n v="1.1499999999999999"/>
    <n v="23"/>
    <s v="TRANSPORTE PROPIO"/>
  </r>
  <r>
    <n v="1002199141"/>
    <s v="UE01"/>
    <d v="2022-03-22T00:00:00"/>
    <d v="1899-12-30T10:14:00"/>
    <s v="012-024-00410546"/>
    <s v="9000803670"/>
    <s v="012-022-00314954"/>
    <n v="1736.8"/>
    <n v="1947.32"/>
    <s v="ZPVN"/>
    <s v="40564554"/>
    <s v="0000390994"/>
    <n v="8002813524"/>
    <n v="1002199141"/>
    <s v="15-00001119"/>
    <s v="CAMPEON ANTIHUMEDAD"/>
    <n v="260"/>
    <s v="BOL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s v="18UE941"/>
    <s v="2"/>
    <s v="Sin Pallet"/>
    <n v="0"/>
    <n v="0"/>
    <x v="0"/>
    <n v="19221.771000000001"/>
    <n v="13028.438"/>
    <n v="6193.3329999999996"/>
    <n v="392.6"/>
    <m/>
    <x v="76"/>
    <n v="22"/>
    <s v="22"/>
    <n v="13"/>
    <x v="0"/>
    <n v="1.51"/>
    <n v="30.200000000000003"/>
    <s v="TRANSPORTE PROPIO"/>
  </r>
  <r>
    <n v="1002199141"/>
    <s v="UE01"/>
    <d v="2022-03-22T00:00:00"/>
    <d v="1899-12-30T10:14:00"/>
    <s v="012-024-00410547"/>
    <s v="9000803668"/>
    <s v="012-022-00314952"/>
    <n v="1736.8"/>
    <n v="1947.32"/>
    <s v="ZPVN"/>
    <s v="40564555"/>
    <s v="0000390996"/>
    <n v="8002813525"/>
    <n v="1002199141"/>
    <s v="15-00001119"/>
    <s v="CAMPEON ANTIHUMEDAD"/>
    <n v="26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s v="18UE941"/>
    <s v="2"/>
    <s v="Sin Pallet"/>
    <n v="0"/>
    <n v="0"/>
    <x v="0"/>
    <n v="19221.771000000001"/>
    <n v="13028.438"/>
    <n v="6193.3329999999996"/>
    <n v="361.4"/>
    <m/>
    <x v="76"/>
    <n v="22"/>
    <s v="22"/>
    <n v="13"/>
    <x v="0"/>
    <n v="1.39"/>
    <n v="27.799999999999997"/>
    <s v="TRANSPORTE PROPIO"/>
  </r>
  <r>
    <n v="1002199141"/>
    <s v="UE01"/>
    <d v="2022-03-22T00:00:00"/>
    <d v="1899-12-30T10:14:00"/>
    <s v="012-024-00410548"/>
    <s v="9000803669"/>
    <s v="012-022-00314953"/>
    <n v="832.8"/>
    <n v="933.74"/>
    <s v="ZPVN"/>
    <s v="40564554"/>
    <s v="0000390995"/>
    <n v="8002813526"/>
    <n v="1002199141"/>
    <s v="15-00001124"/>
    <s v="SELVALEGRE ANTIHUMEDAD"/>
    <n v="1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12206.457"/>
    <n v="6013.1239999999998"/>
    <n v="6193.3329999999996"/>
    <n v="181.2"/>
    <m/>
    <x v="76"/>
    <n v="22"/>
    <s v="22"/>
    <n v="6"/>
    <x v="0"/>
    <n v="1.51"/>
    <n v="30.2"/>
    <s v="TRANSPORTE PROPIO"/>
  </r>
  <r>
    <n v="1002199125"/>
    <s v="UE01"/>
    <d v="2022-03-22T00:00:00"/>
    <d v="1899-12-30T10:16:00"/>
    <s v="012-024-00410549"/>
    <s v=""/>
    <s v=""/>
    <n v="0"/>
    <n v="0"/>
    <s v="ZPRC"/>
    <s v="2500107941"/>
    <s v="0000390402"/>
    <n v="8002813504"/>
    <n v="1002199125"/>
    <s v="15-00001118"/>
    <s v="TECHCEM"/>
    <n v="30.8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9073"/>
    <s v="ROMERO EDWIN"/>
    <s v="ZECI"/>
    <s v="18IBB1729"/>
    <s v="2"/>
    <s v="Sin Pallet"/>
    <n v="0"/>
    <n v="0"/>
    <x v="1"/>
    <n v="49180"/>
    <n v="30880"/>
    <n v="18300"/>
    <n v="0"/>
    <m/>
    <x v="1"/>
    <n v="22"/>
    <s v="22"/>
    <n v="30.88"/>
    <x v="0"/>
    <n v="0"/>
    <n v="0"/>
    <s v="TRANSCONCEM CIA. LTDA."/>
  </r>
  <r>
    <n v="1002199156"/>
    <s v="UE01"/>
    <d v="2022-03-22T00:00:00"/>
    <d v="1899-12-30T10:21:00"/>
    <s v="012-024-00410550"/>
    <s v="9000803671"/>
    <s v="012-022-00314955"/>
    <n v="3278.4"/>
    <n v="3675.77"/>
    <s v="ZPVN"/>
    <s v="40563970"/>
    <s v="0000391035"/>
    <n v="8002813545"/>
    <n v="1002199156"/>
    <s v="15-00001123"/>
    <s v="SELVALEGRE"/>
    <n v="480"/>
    <s v="BOL"/>
    <s v="101785"/>
    <s v="COMERCIAL VACA S.C."/>
    <s v="801134"/>
    <s v="BODEGA PRINCIPAL"/>
    <s v="TULCÁN"/>
    <s v="SAN GABRIEL, FRENTE AL TERMINAL"/>
    <s v="OCMONT"/>
    <s v="O-Carchi-Montufar(Sangabrie"/>
    <n v="120"/>
    <x v="85"/>
    <x v="85"/>
    <s v="100015010"/>
    <s v="RIVERA JOSE"/>
    <s v="ZEMT"/>
    <s v="18UE779"/>
    <s v="2"/>
    <s v="Sin Pallet"/>
    <n v="0"/>
    <n v="0"/>
    <x v="0"/>
    <n v="39380"/>
    <n v="24060"/>
    <n v="15320"/>
    <n v="220.8"/>
    <m/>
    <x v="83"/>
    <n v="22"/>
    <s v="22"/>
    <n v="24"/>
    <x v="0"/>
    <n v="0.46"/>
    <n v="9.2000000000000011"/>
    <s v="LIDENORTI S.A."/>
  </r>
  <r>
    <n v="1002199069"/>
    <s v="UE01"/>
    <d v="2022-03-22T00:00:00"/>
    <d v="1899-12-30T10:26:00"/>
    <s v="012-024-00410551"/>
    <s v="9000803676"/>
    <s v="012-022-00314957"/>
    <n v="2557.06"/>
    <n v="2867"/>
    <s v="ZPVN"/>
    <s v="40564527"/>
    <s v="0000390958"/>
    <n v="8002813436"/>
    <n v="1002199069"/>
    <s v="15-00001115"/>
    <s v="ARMADURO"/>
    <n v="400"/>
    <s v="BOL"/>
    <s v="101680"/>
    <s v="DISTRIBUCIONES NARANJO"/>
    <s v="801406"/>
    <s v="BODEGA NARANJO LATAC"/>
    <s v="LATACUNGA"/>
    <s v="AVENIDA  UNIDAD NACIONAL S/N Y CAOB"/>
    <s v="OXLATA"/>
    <s v="O-Cotopaxi-Latacunga"/>
    <m/>
    <x v="103"/>
    <x v="103"/>
    <s v="100015029"/>
    <s v="CUASPA MANUEL"/>
    <s v="ZETT"/>
    <s v="18UE844"/>
    <s v="2"/>
    <s v="Sin Pallet"/>
    <n v="0"/>
    <n v="0"/>
    <x v="0"/>
    <n v="29130"/>
    <n v="20050"/>
    <n v="9080"/>
    <n v="296"/>
    <m/>
    <x v="101"/>
    <n v="22"/>
    <s v="22"/>
    <n v="20"/>
    <x v="0"/>
    <n v="0.74"/>
    <n v="14.8"/>
    <s v="TRAPSA C.A."/>
  </r>
  <r>
    <n v="1002199069"/>
    <s v="UE01"/>
    <d v="2022-03-22T00:00:00"/>
    <d v="1899-12-30T10:26:00"/>
    <s v="012-024-00410552"/>
    <s v="9000803674"/>
    <s v="012-022-00314956"/>
    <n v="1524.78"/>
    <n v="1709.59"/>
    <s v="ZPVN"/>
    <s v="40564527"/>
    <s v="0000390959"/>
    <n v="8002813435"/>
    <n v="1002199069"/>
    <s v="15-00001123"/>
    <s v="SELVALEGRE"/>
    <n v="24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03"/>
    <x v="103"/>
    <s v="100015029"/>
    <s v="CUASPA MANUEL"/>
    <s v="ZETT"/>
    <s v="18UE844"/>
    <s v="2"/>
    <s v="Sin Pallet"/>
    <n v="0"/>
    <n v="0"/>
    <x v="0"/>
    <n v="21110"/>
    <n v="12030"/>
    <n v="9080"/>
    <n v="177.6"/>
    <m/>
    <x v="101"/>
    <n v="22"/>
    <s v="22"/>
    <n v="12"/>
    <x v="0"/>
    <n v="0.74"/>
    <n v="14.799999999999999"/>
    <s v="TRAPSA C.A."/>
  </r>
  <r>
    <n v="1002199130"/>
    <s v="UE01"/>
    <d v="2022-03-22T00:00:00"/>
    <d v="1899-12-30T10:27:00"/>
    <s v="012-024-00410553"/>
    <s v="9000803678"/>
    <s v="012-022-00314959"/>
    <n v="1501.63"/>
    <n v="1683.64"/>
    <s v="ZPVN"/>
    <s v="40564549"/>
    <s v="0000390989"/>
    <n v="8002813510"/>
    <n v="1002199130"/>
    <s v="15-00001120"/>
    <s v="CAMPEON"/>
    <n v="240"/>
    <s v="BOL"/>
    <s v="101514"/>
    <s v="DELGADO LUNA LUIS HERIBERTO"/>
    <s v="801282"/>
    <s v="BODEGA DELGADO LUIS - MAÑOSCA"/>
    <s v="QUITO"/>
    <s v="AV REPUBLICA OE3-323 Y MAÑOSCA"/>
    <s v="OPRUMI"/>
    <s v="O-Pichincha-Rumipamba"/>
    <m/>
    <x v="171"/>
    <x v="171"/>
    <s v="100021498"/>
    <s v="MENDEZ JUAN"/>
    <s v="ZEMT"/>
    <s v="18UE686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</r>
  <r>
    <n v="1002199130"/>
    <s v="UE01"/>
    <d v="2022-03-22T00:00:00"/>
    <d v="1899-12-30T10:27:00"/>
    <s v="012-024-00410554"/>
    <s v="9000803677"/>
    <s v="012-022-00314958"/>
    <n v="1629.94"/>
    <n v="1827.5"/>
    <s v="ZPVN"/>
    <s v="40564549"/>
    <s v="0000390988"/>
    <n v="8002813509"/>
    <n v="1002199130"/>
    <s v="15-00001123"/>
    <s v="SELVALEGRE"/>
    <n v="24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171"/>
    <x v="171"/>
    <s v="100021498"/>
    <s v="MENDEZ JUAN"/>
    <s v="ZEMT"/>
    <s v="18UE686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</r>
  <r>
    <n v="1002199145"/>
    <s v="UE01"/>
    <d v="2022-03-22T00:00:00"/>
    <d v="1899-12-30T10:30:00"/>
    <s v="012-024-00410555"/>
    <s v="9000803692"/>
    <s v="012-022-00314962"/>
    <n v="801.6"/>
    <n v="898.76"/>
    <s v="ZPVN"/>
    <s v="40564556"/>
    <s v="0000390999"/>
    <n v="8002813530"/>
    <n v="1002199145"/>
    <s v="15-00001119"/>
    <s v="CAMPEON ANTIHUMEDAD"/>
    <n v="12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s v="18UE937"/>
    <s v="2"/>
    <s v="Sin Pallet"/>
    <n v="0"/>
    <n v="0"/>
    <x v="0"/>
    <n v="9156.8619999999992"/>
    <n v="6003.5290000000005"/>
    <n v="3153.3330000000001"/>
    <n v="166.8"/>
    <m/>
    <x v="76"/>
    <n v="22"/>
    <s v="22"/>
    <n v="6"/>
    <x v="0"/>
    <n v="1.3900000000000001"/>
    <n v="27.8"/>
    <s v="TRANSPORTE PROPIO"/>
  </r>
  <r>
    <n v="1002199145"/>
    <s v="UE01"/>
    <d v="2022-03-22T00:00:00"/>
    <d v="1899-12-30T10:30:00"/>
    <s v="012-024-00410556"/>
    <s v="9000803687"/>
    <s v="012-022-00314960"/>
    <n v="935.2"/>
    <n v="1048.55"/>
    <s v="ZPVN"/>
    <s v="40564558"/>
    <s v="0000391000"/>
    <n v="8002813531"/>
    <n v="1002199145"/>
    <s v="15-00001119"/>
    <s v="CAMPEON ANTIHUMEDAD"/>
    <n v="140"/>
    <s v="BOL"/>
    <s v="103635"/>
    <s v="PALOMEQUE CAIZA LUIS FERNANDO"/>
    <s v="810369"/>
    <s v="PDV CASCALES"/>
    <s v="CASCALES"/>
    <s v="EL DORADO CASCALES CENTRO E45"/>
    <s v="OKCASC"/>
    <s v="O-Sucumbios-Cascales"/>
    <m/>
    <x v="78"/>
    <x v="78"/>
    <s v="100020264"/>
    <s v="VACACELA JUAN"/>
    <s v="ZEMU"/>
    <s v="18UE937"/>
    <s v="2"/>
    <s v="Sin Pallet"/>
    <n v="0"/>
    <n v="0"/>
    <x v="0"/>
    <n v="10157.450999999999"/>
    <n v="7004.1180000000004"/>
    <n v="3153.3330000000001"/>
    <n v="211.4"/>
    <m/>
    <x v="76"/>
    <n v="22"/>
    <s v="22"/>
    <n v="7"/>
    <x v="0"/>
    <n v="1.51"/>
    <n v="30.2"/>
    <s v="TRANSPORTE PROPIO"/>
  </r>
  <r>
    <n v="1002199145"/>
    <s v="UE01"/>
    <d v="2022-03-22T00:00:00"/>
    <d v="1899-12-30T10:30:00"/>
    <s v="012-024-00410557"/>
    <s v="9000803689"/>
    <s v="012-022-00314961"/>
    <n v="555.20000000000005"/>
    <n v="622.49"/>
    <s v="ZPVN"/>
    <s v="40564559"/>
    <s v="0000391001"/>
    <n v="8002813532"/>
    <n v="1002199145"/>
    <s v="15-00001124"/>
    <s v="SELVALEGRE ANTIHUMEDAD"/>
    <n v="80"/>
    <s v="BOL"/>
    <s v="103635"/>
    <s v="PALOMEQUE CAIZA LUIS FERNANDO"/>
    <s v="807660"/>
    <s v="CENTRO FERRETERO LA PUNTA"/>
    <s v="LAGO AGRIO"/>
    <s v="AV PRINCIPAL, FRENTE AL COLISEO"/>
    <s v="OKFARF"/>
    <s v="O-Sucumbios-Farfan"/>
    <n v="368"/>
    <x v="78"/>
    <x v="78"/>
    <s v="100020264"/>
    <s v="VACACELA JUAN"/>
    <s v="ZEMU"/>
    <s v="18UE937"/>
    <s v="2"/>
    <s v="Sin Pallet"/>
    <n v="0"/>
    <n v="0"/>
    <x v="0"/>
    <n v="7155.6859999999997"/>
    <n v="4002.3530000000001"/>
    <n v="3153.3330000000001"/>
    <n v="94.4"/>
    <m/>
    <x v="76"/>
    <n v="22"/>
    <s v="22"/>
    <n v="4"/>
    <x v="0"/>
    <n v="1.1800000000000002"/>
    <n v="23.6"/>
    <s v="TRANSPORTE PROPIO"/>
  </r>
  <r>
    <n v="1002199119"/>
    <s v="UE01"/>
    <d v="2022-03-22T00:00:00"/>
    <d v="1899-12-30T10:32:00"/>
    <s v="012-024-00410558"/>
    <s v="9000803699"/>
    <s v="012-022-00314963"/>
    <n v="3931.25"/>
    <n v="4407.74"/>
    <s v="ZPVN"/>
    <s v="40564186"/>
    <s v="0000390945"/>
    <n v="8002813500"/>
    <n v="1002199119"/>
    <s v="15-00000218"/>
    <s v="MAGNO HE"/>
    <n v="31.76"/>
    <s v="T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s v="18UE831"/>
    <s v="2"/>
    <s v="Sin Pallet"/>
    <n v="0"/>
    <n v="0"/>
    <x v="0"/>
    <n v="49790"/>
    <n v="31760"/>
    <n v="18030"/>
    <n v="1219.9000000000001"/>
    <m/>
    <x v="28"/>
    <n v="22"/>
    <s v="22"/>
    <n v="31.76"/>
    <x v="0"/>
    <n v="38.409949622166245"/>
    <n v="38.409949622166245"/>
    <s v="TRANSALMEIDA"/>
  </r>
  <r>
    <n v="1002199128"/>
    <s v="UE01"/>
    <d v="2022-03-22T00:00:00"/>
    <d v="1899-12-30T10:37:00"/>
    <s v="012-024-00410559"/>
    <s v=""/>
    <s v=""/>
    <n v="0"/>
    <n v="0"/>
    <s v="ZPRC"/>
    <s v="2500107995"/>
    <s v="0000390970"/>
    <n v="8002813507"/>
    <n v="1002199128"/>
    <s v="15-00001123"/>
    <s v="SELVALEGRE"/>
    <n v="480"/>
    <s v="BOL"/>
    <s v="101629"/>
    <s v="CAMPAÑA MALDONADO BLANCA CECILIA"/>
    <s v="806430"/>
    <s v="CENTRO DE ACOPIO"/>
    <s v="QUITO"/>
    <s v="LIRA ÑAN Y AMARU ÑAN"/>
    <s v="OPQUIT"/>
    <s v="O-Pichincha-Quitumbe"/>
    <n v="127"/>
    <x v="28"/>
    <x v="28"/>
    <s v="100018432"/>
    <s v="AYALA LUIS"/>
    <s v="ZEMT"/>
    <s v="18UE569"/>
    <s v="4"/>
    <s v="Pallet Cortesia"/>
    <n v="0"/>
    <n v="0"/>
    <x v="0"/>
    <n v="40170"/>
    <n v="24080"/>
    <n v="16090"/>
    <n v="244.8"/>
    <m/>
    <x v="26"/>
    <n v="22"/>
    <s v="22"/>
    <n v="24"/>
    <x v="0"/>
    <n v="0.51"/>
    <n v="10.200000000000001"/>
    <s v="TRIMPESAS S.A."/>
  </r>
  <r>
    <n v="1002199136"/>
    <s v="UE01"/>
    <d v="2022-03-22T00:00:00"/>
    <d v="1899-12-30T10:39:00"/>
    <s v="012-024-00410560"/>
    <s v="9000803755"/>
    <s v="012-022-00314966"/>
    <n v="563.20000000000005"/>
    <n v="631.46"/>
    <s v="ZPVN"/>
    <s v="40564561"/>
    <s v="0000391007"/>
    <n v="8002813519"/>
    <n v="1002199136"/>
    <s v="15-00001115"/>
    <s v="ARMADURO"/>
    <n v="80"/>
    <s v="BOL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s v="18UE719"/>
    <s v="1"/>
    <s v="Con Pallet"/>
    <n v="0.05"/>
    <n v="4"/>
    <x v="0"/>
    <n v="10133.333000000001"/>
    <n v="4010"/>
    <n v="6123.3329999999996"/>
    <n v="16.8"/>
    <m/>
    <x v="92"/>
    <n v="22"/>
    <s v="22"/>
    <n v="4"/>
    <x v="0"/>
    <n v="0.21000000000000002"/>
    <n v="4.2"/>
    <s v="TRAPSA C.A."/>
  </r>
  <r>
    <n v="1002199136"/>
    <s v="UE01"/>
    <d v="2022-03-22T00:00:00"/>
    <d v="1899-12-30T10:39:00"/>
    <s v="012-024-00410561"/>
    <s v="9000803752"/>
    <s v="012-022-00314964"/>
    <n v="256.8"/>
    <n v="287.93"/>
    <s v="ZPVN"/>
    <s v="40564561"/>
    <s v="0000391006"/>
    <n v="8002813517"/>
    <n v="1002199136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s v="18UE719"/>
    <s v="1"/>
    <s v="Con Pallet"/>
    <n v="0.05"/>
    <n v="2"/>
    <x v="0"/>
    <n v="8128.3329999999996"/>
    <n v="2005"/>
    <n v="6123.3329999999996"/>
    <n v="8.4"/>
    <m/>
    <x v="92"/>
    <n v="22"/>
    <s v="22"/>
    <n v="2"/>
    <x v="0"/>
    <n v="0.21000000000000002"/>
    <n v="4.2"/>
    <s v="TRAPSA C.A."/>
  </r>
  <r>
    <n v="1002199136"/>
    <s v="UE01"/>
    <d v="2022-03-22T00:00:00"/>
    <d v="1899-12-30T10:39:00"/>
    <s v="012-024-00410562"/>
    <s v="9000803753"/>
    <s v="012-022-00314965"/>
    <n v="3624.4"/>
    <n v="4063.7"/>
    <s v="ZPVN"/>
    <s v="40564561"/>
    <s v="0000391008"/>
    <n v="8002813518"/>
    <n v="1002199136"/>
    <s v="15-00001123"/>
    <s v="SELVALEGRE"/>
    <n v="520"/>
    <s v="BOL"/>
    <s v="101734"/>
    <s v="CABASCANGO REYES PAULINA JANETH"/>
    <s v="800868"/>
    <s v="DIFERPAC"/>
    <s v="CAYAMBE"/>
    <s v="TABACUNDO, PANAMERICANA NORTE  Y CA"/>
    <s v="OPCAYA"/>
    <s v="O-Pichincha-Cayambe"/>
    <n v="40"/>
    <x v="94"/>
    <x v="94"/>
    <s v="10003496"/>
    <s v="AYALA LOPEZ PABLO ERNESTO"/>
    <s v="ZETT"/>
    <s v="18UE719"/>
    <s v="1"/>
    <s v="Con Pallet"/>
    <n v="0.05"/>
    <n v="26"/>
    <x v="0"/>
    <n v="32188.332999999999"/>
    <n v="26065"/>
    <n v="6123.3329999999996"/>
    <n v="109.2"/>
    <m/>
    <x v="92"/>
    <n v="22"/>
    <s v="22"/>
    <n v="26"/>
    <x v="0"/>
    <n v="0.21"/>
    <n v="4.2"/>
    <s v="TRAPSA C.A."/>
  </r>
  <r>
    <n v="1002199200"/>
    <s v="UE01"/>
    <d v="2022-03-22T00:00:00"/>
    <d v="1899-12-30T10:47:00"/>
    <s v="012-024-00410563"/>
    <s v="9000803789"/>
    <s v="012-022-00314967"/>
    <n v="4316.3999999999996"/>
    <n v="4839.58"/>
    <s v="ZPVN"/>
    <s v="40564530"/>
    <s v="P000032417"/>
    <n v="8002813596"/>
    <n v="1002199200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10"/>
    <n v="33090"/>
    <n v="17720"/>
    <n v="488.4"/>
    <m/>
    <x v="27"/>
    <n v="22"/>
    <s v="22"/>
    <n v="33"/>
    <x v="0"/>
    <n v="0.74"/>
    <n v="14.799999999999999"/>
    <s v="TRANSPORTE PROPIO"/>
  </r>
  <r>
    <n v="1002199165"/>
    <s v="UE01"/>
    <d v="2022-03-22T00:00:00"/>
    <d v="1899-12-30T10:52:00"/>
    <s v="012-024-00410564"/>
    <s v="9000803791"/>
    <s v="012-022-00314969"/>
    <n v="3049.8"/>
    <n v="3419.46"/>
    <s v="ZPVN"/>
    <s v="40564576"/>
    <s v="0000391037"/>
    <n v="8002813554"/>
    <n v="1002199165"/>
    <s v="15-00001119"/>
    <s v="CAMPEON ANTIHUMEDAD"/>
    <n v="4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m/>
    <x v="172"/>
    <x v="172"/>
    <s v="100014861"/>
    <s v="CORONADO DIEGO"/>
    <s v="ZETT"/>
    <s v="18UE328"/>
    <s v="2"/>
    <s v="Sin Pallet"/>
    <n v="0"/>
    <n v="0"/>
    <x v="0"/>
    <n v="31754.848000000002"/>
    <n v="23034.848000000002"/>
    <n v="8720"/>
    <n v="722.2"/>
    <m/>
    <x v="168"/>
    <n v="22"/>
    <s v="22"/>
    <n v="23"/>
    <x v="0"/>
    <n v="1.57"/>
    <n v="31.400000000000002"/>
    <s v="TRANSLOBOL S.A."/>
  </r>
  <r>
    <n v="1002199165"/>
    <s v="UE01"/>
    <d v="2022-03-22T00:00:00"/>
    <d v="1899-12-30T10:52:00"/>
    <s v="012-024-00410565"/>
    <s v="9000803790"/>
    <s v="012-022-00314968"/>
    <n v="1378"/>
    <n v="1545.02"/>
    <s v="ZPVN"/>
    <s v="40564576"/>
    <s v="0000391038"/>
    <n v="8002813555"/>
    <n v="1002199165"/>
    <s v="15-00001124"/>
    <s v="SELVALEGRE ANTIHUMEDAD"/>
    <n v="20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172"/>
    <x v="172"/>
    <s v="100014861"/>
    <s v="CORONADO DIEGO"/>
    <s v="ZETT"/>
    <s v="18UE328"/>
    <s v="2"/>
    <s v="Sin Pallet"/>
    <n v="0"/>
    <n v="0"/>
    <x v="0"/>
    <n v="18735.151999999998"/>
    <n v="10015.152"/>
    <n v="8720"/>
    <n v="314"/>
    <m/>
    <x v="168"/>
    <n v="22"/>
    <s v="22"/>
    <n v="10"/>
    <x v="0"/>
    <n v="1.57"/>
    <n v="31.4"/>
    <s v="TRANSLOBOL S.A."/>
  </r>
  <r>
    <n v="1002199157"/>
    <s v="UE01"/>
    <d v="2022-03-22T00:00:00"/>
    <d v="1899-12-30T10:57:00"/>
    <s v="012-024-00410566"/>
    <s v="9000803794"/>
    <s v="012-022-00314970"/>
    <n v="3120"/>
    <n v="3498.16"/>
    <s v="ZPVN"/>
    <s v="40564557"/>
    <s v="0000390992"/>
    <n v="8002813546"/>
    <n v="1002199157"/>
    <s v="15-00001119"/>
    <s v="CAMPEON ANTIHUMEDAD"/>
    <n v="480"/>
    <s v="BOL"/>
    <s v="104220"/>
    <s v="VELEZ DELGADO MARIA JAZMIN"/>
    <s v="806245"/>
    <s v="FERRETERIA ANDRADE N° 2"/>
    <s v="JIPIJAPA"/>
    <s v="AV ALEJO LASCANO DIGNAL MICOMISARIA"/>
    <s v="OMJIPI"/>
    <s v="O-Manabi-Jipijapa"/>
    <n v="512"/>
    <x v="89"/>
    <x v="89"/>
    <s v="10003455"/>
    <s v="CARVAJAL GOMEZ EDISON JOSE"/>
    <s v="ZEMT"/>
    <s v="18UE592"/>
    <s v="1"/>
    <s v="Con Pallet"/>
    <n v="0.05"/>
    <n v="24"/>
    <x v="0"/>
    <n v="37450"/>
    <n v="24060"/>
    <n v="13390"/>
    <n v="547.20000000000005"/>
    <m/>
    <x v="87"/>
    <n v="22"/>
    <s v="22"/>
    <n v="24"/>
    <x v="0"/>
    <n v="1.1400000000000001"/>
    <n v="22.8"/>
    <s v="TRANINTAGSA S.A."/>
  </r>
  <r>
    <n v="1002199197"/>
    <s v="UE01"/>
    <d v="2022-03-22T00:00:00"/>
    <d v="1899-12-30T11:00:00"/>
    <s v="012-024-00410567"/>
    <s v="9000803797"/>
    <s v="012-022-00314973"/>
    <n v="1067.2"/>
    <n v="1196.55"/>
    <s v="ZPVN"/>
    <s v="40564587"/>
    <s v="0000391056"/>
    <n v="8002813590"/>
    <n v="1002199197"/>
    <s v="15-00001115"/>
    <s v="ARMADURO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s v="18UE549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</r>
  <r>
    <n v="1002199197"/>
    <s v="UE01"/>
    <d v="2022-03-22T00:00:00"/>
    <d v="1899-12-30T11:00:00"/>
    <s v="012-024-00410568"/>
    <s v="9000803795"/>
    <s v="012-022-00314971"/>
    <n v="984"/>
    <n v="1103.27"/>
    <s v="ZPVN"/>
    <s v="40564587"/>
    <s v="0000391057"/>
    <n v="8002813591"/>
    <n v="1002199197"/>
    <s v="15-00001120"/>
    <s v="CAMPEON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s v="18UE549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</r>
  <r>
    <n v="1002199197"/>
    <s v="UE01"/>
    <d v="2022-03-22T00:00:00"/>
    <d v="1899-12-30T11:00:00"/>
    <s v="012-024-00410569"/>
    <s v="9000803796"/>
    <s v="012-022-00314972"/>
    <n v="1060.8"/>
    <n v="1189.3800000000001"/>
    <s v="ZPVN"/>
    <s v="40564587"/>
    <s v="0000391055"/>
    <n v="8002813592"/>
    <n v="1002199197"/>
    <s v="15-00001123"/>
    <s v="SELVALEGRE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57"/>
    <x v="157"/>
    <s v="100019188"/>
    <s v="SUAREZ ALEX"/>
    <s v="ZEMT"/>
    <s v="18UE549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</r>
  <r>
    <n v="1002199240"/>
    <s v="UE01"/>
    <d v="2022-03-22T00:00:00"/>
    <d v="1899-12-30T11:10:00"/>
    <s v="012-024-00410570"/>
    <s v="9000803799"/>
    <s v="012-022-00314974"/>
    <n v="2440.8000000000002"/>
    <n v="2736.64"/>
    <s v="ZPVN"/>
    <s v="40564566"/>
    <s v="P000032423"/>
    <n v="8002813641"/>
    <n v="1002199240"/>
    <s v="15-00001115"/>
    <s v="ARMADURO"/>
    <n v="360"/>
    <s v="BOL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890"/>
    <n v="18050"/>
    <n v="8840"/>
    <n v="165.6"/>
    <m/>
    <x v="0"/>
    <n v="22"/>
    <s v="22"/>
    <n v="18"/>
    <x v="0"/>
    <n v="0.45999999999999996"/>
    <n v="9.1999999999999993"/>
    <s v="TRANSPORTE PROPIO"/>
  </r>
  <r>
    <n v="1002199176"/>
    <s v="UE01"/>
    <d v="2022-03-22T00:00:00"/>
    <d v="1899-12-30T11:18:00"/>
    <s v="012-024-00410571"/>
    <s v="9000803802"/>
    <s v="012-022-00314975"/>
    <n v="3249.6"/>
    <n v="3643.47"/>
    <s v="ZPVN"/>
    <s v="40564581"/>
    <s v="0000391044"/>
    <n v="8002813563"/>
    <n v="1002199176"/>
    <s v="15-00001124"/>
    <s v="SELVALEGRE ANTIHUMEDAD"/>
    <n v="480"/>
    <s v="BOL"/>
    <s v="101780"/>
    <s v="MEGAPROFER S.A."/>
    <s v="804086"/>
    <s v="PROFERRETERIA TENA"/>
    <s v="TENA"/>
    <s v="AV. VICTOR SAN MIGUEL"/>
    <s v="ONTENA"/>
    <s v="O-Napo-Tena"/>
    <n v="258"/>
    <x v="156"/>
    <x v="156"/>
    <s v="100020578"/>
    <s v="TAIMAL MAYKOL"/>
    <s v="ZEMT"/>
    <s v="18UE716"/>
    <s v="1"/>
    <s v="Con Pallet"/>
    <n v="0.05"/>
    <n v="24"/>
    <x v="0"/>
    <n v="39650"/>
    <n v="24040"/>
    <n v="15610"/>
    <n v="432"/>
    <m/>
    <x v="153"/>
    <n v="22"/>
    <s v="22"/>
    <n v="24"/>
    <x v="0"/>
    <n v="0.9"/>
    <n v="18"/>
    <s v="SILOGTER S.A."/>
  </r>
  <r>
    <n v="1002199222"/>
    <s v="UE01"/>
    <d v="2022-03-22T00:00:00"/>
    <d v="1899-12-30T11:26:00"/>
    <s v="012-024-00410572"/>
    <s v="9000803806"/>
    <s v="012-022-00314976"/>
    <n v="2534.4"/>
    <n v="2841.59"/>
    <s v="ZPVN"/>
    <s v="40564336"/>
    <s v="P000032348"/>
    <n v="8002813620"/>
    <n v="1002199222"/>
    <s v="15-00001115"/>
    <s v="ARMADURO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96"/>
    <x v="96"/>
    <s v="10007705"/>
    <s v="BUITRON MONTENEGRO JONNY WASHIGNTON"/>
    <s v="ZEMU"/>
    <s v="18UE713"/>
    <s v="2"/>
    <s v="Sin Pallet"/>
    <n v="0"/>
    <n v="0"/>
    <x v="0"/>
    <n v="26780"/>
    <n v="18070"/>
    <n v="8710"/>
    <n v="32.4"/>
    <m/>
    <x v="94"/>
    <n v="22"/>
    <s v="22"/>
    <n v="18"/>
    <x v="0"/>
    <n v="0.09"/>
    <n v="1.7999999999999998"/>
    <s v="SUCUMTRANSA S.A."/>
  </r>
  <r>
    <n v="1002199242"/>
    <s v="UE01"/>
    <d v="2022-03-22T00:00:00"/>
    <d v="1899-12-30T11:27:00"/>
    <s v="012-024-00410573"/>
    <s v="9000803808"/>
    <s v="012-022-00314978"/>
    <n v="828.04"/>
    <n v="928.4"/>
    <s v="ZPVN"/>
    <s v="40564348"/>
    <s v="P000032352"/>
    <n v="8002813644"/>
    <n v="1002199242"/>
    <s v="15-00001115"/>
    <s v="ARMADURO"/>
    <n v="120"/>
    <s v="BOL"/>
    <s v="101726"/>
    <s v="CONSTRUCCIONES CRANBEGAL"/>
    <s v="804665"/>
    <s v="SU FERRETERO PRINCIPAL"/>
    <s v="IBARRA"/>
    <s v="TEODORO GOMEZ Y SANCHEZ Y CIFUENTES"/>
    <s v="OIIBAR"/>
    <s v="O-Imbabura-Ibarra"/>
    <m/>
    <x v="131"/>
    <x v="131"/>
    <s v="100020038"/>
    <s v="VIVAS ANDRES"/>
    <s v="ZEMU"/>
    <s v="18UE588"/>
    <s v="2"/>
    <s v="Sin Pallet"/>
    <n v="0"/>
    <n v="0"/>
    <x v="0"/>
    <n v="10608.333000000001"/>
    <n v="6013.3329999999996"/>
    <n v="4595"/>
    <n v="22.8"/>
    <m/>
    <x v="129"/>
    <n v="22"/>
    <s v="22"/>
    <n v="6"/>
    <x v="0"/>
    <n v="0.19"/>
    <n v="3.8000000000000003"/>
    <s v="SETRAINCE"/>
  </r>
  <r>
    <n v="1002199242"/>
    <s v="UE01"/>
    <d v="2022-03-22T00:00:00"/>
    <d v="1899-12-30T11:27:00"/>
    <s v="012-024-00410574"/>
    <s v="9000803807"/>
    <s v="012-022-00314977"/>
    <n v="1639.44"/>
    <n v="1838.15"/>
    <s v="ZPVN"/>
    <s v="40564347"/>
    <s v="P000032351"/>
    <n v="8002813643"/>
    <n v="1002199242"/>
    <s v="15-00001123"/>
    <s v="SELVALEGRE"/>
    <n v="24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31"/>
    <x v="131"/>
    <s v="100020038"/>
    <s v="VIVAS ANDRES"/>
    <s v="ZEMU"/>
    <s v="18UE588"/>
    <s v="2"/>
    <s v="Sin Pallet"/>
    <n v="0"/>
    <n v="0"/>
    <x v="0"/>
    <n v="16621.667000000001"/>
    <n v="12026.666999999999"/>
    <n v="4595"/>
    <n v="45.6"/>
    <m/>
    <x v="129"/>
    <n v="22"/>
    <s v="22"/>
    <n v="12"/>
    <x v="0"/>
    <n v="0.19"/>
    <n v="3.8000000000000003"/>
    <s v="SETRAINCE"/>
  </r>
  <r>
    <n v="1002199259"/>
    <s v="UE01"/>
    <d v="2022-03-22T00:00:00"/>
    <d v="1899-12-30T11:32:00"/>
    <s v="012-024-00410575"/>
    <s v="9000803813"/>
    <s v="012-022-00314980"/>
    <n v="1223.6400000000001"/>
    <n v="1371.96"/>
    <s v="ZPVN"/>
    <s v="40564603"/>
    <s v="P000032433"/>
    <n v="8002813664"/>
    <n v="1002199259"/>
    <s v="15-00001120"/>
    <s v="CAMPEON"/>
    <n v="20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447.647000000001"/>
    <n v="10017.647000000001"/>
    <n v="8430"/>
    <n v="88"/>
    <m/>
    <x v="32"/>
    <n v="22"/>
    <s v="22"/>
    <n v="10"/>
    <x v="0"/>
    <n v="0.44"/>
    <n v="8.8000000000000007"/>
    <s v="TRANSPORTE PROPIO"/>
  </r>
  <r>
    <n v="1002199259"/>
    <s v="UE01"/>
    <d v="2022-03-22T00:00:00"/>
    <d v="1899-12-30T11:32:00"/>
    <s v="012-024-00410576"/>
    <s v="9000803812"/>
    <s v="012-022-00314979"/>
    <n v="3202.85"/>
    <n v="3591.05"/>
    <s v="ZPVN"/>
    <s v="40564602"/>
    <s v="P000032432"/>
    <n v="8002813665"/>
    <n v="1002199259"/>
    <s v="15-00001123"/>
    <s v="SELVALEGRE"/>
    <n v="48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72.352999999999"/>
    <n v="24042.352999999999"/>
    <n v="8430"/>
    <n v="211.2"/>
    <m/>
    <x v="32"/>
    <n v="22"/>
    <s v="22"/>
    <n v="24"/>
    <x v="0"/>
    <n v="0.44"/>
    <n v="8.7999999999999989"/>
    <s v="TRANSPORTE PROPIO"/>
  </r>
  <r>
    <n v="1002199243"/>
    <s v="UE01"/>
    <d v="2022-03-22T00:00:00"/>
    <d v="1899-12-30T11:36:00"/>
    <s v="012-024-00410577"/>
    <s v="9000803814"/>
    <s v="012-022-00314981"/>
    <n v="2534.4"/>
    <n v="2841.59"/>
    <s v="ZPVN"/>
    <s v="40564339"/>
    <s v="P000032349"/>
    <n v="8002813646"/>
    <n v="1002199243"/>
    <s v="15-00001115"/>
    <s v="ARMADURO"/>
    <n v="360"/>
    <s v="BOL"/>
    <s v="10002800"/>
    <s v="HERNANDEZ RUEDA LESLYE SORAYA"/>
    <s v="810739"/>
    <s v="LUIS GUITARRA PUNTO PIGULCA"/>
    <s v="OTAVALO"/>
    <s v="COMUNIDAD SAN LUIS DE PIGULCA"/>
    <s v="OIOTAV"/>
    <s v="O-Imbabura-Otavalo"/>
    <n v="8"/>
    <x v="33"/>
    <x v="33"/>
    <s v="10006961"/>
    <s v="CUSHCAGUA SALAZAR JOSE MANUEL"/>
    <s v="ZEMU"/>
    <s v="18UE688"/>
    <s v="2"/>
    <s v="Sin Pallet"/>
    <n v="0"/>
    <n v="0"/>
    <x v="0"/>
    <n v="27160"/>
    <n v="18040"/>
    <n v="9120"/>
    <n v="32.4"/>
    <m/>
    <x v="31"/>
    <n v="22"/>
    <s v="22"/>
    <n v="18"/>
    <x v="0"/>
    <n v="0.09"/>
    <n v="1.7999999999999998"/>
    <s v="CIAPRUTE S.A."/>
  </r>
  <r>
    <n v="1002199255"/>
    <s v="UE01"/>
    <d v="2022-03-22T00:00:00"/>
    <d v="1899-12-30T11:40:00"/>
    <s v="012-024-00410578"/>
    <s v="9000803817"/>
    <s v="012-022-00314983"/>
    <n v="1386.88"/>
    <n v="1554.98"/>
    <s v="ZPVN"/>
    <s v="40564378"/>
    <s v="P000032361"/>
    <n v="8002813662"/>
    <n v="1002199255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m/>
    <x v="44"/>
    <x v="44"/>
    <s v="10007279"/>
    <s v="QUILUMBANGO LLIQUIN HECTOR FERNANDO"/>
    <s v="ZEMU"/>
    <s v="18UE701"/>
    <s v="2"/>
    <s v="Sin Pallet"/>
    <n v="0"/>
    <n v="0"/>
    <x v="0"/>
    <n v="14547.222"/>
    <n v="10022.222"/>
    <n v="4525"/>
    <n v="30"/>
    <m/>
    <x v="42"/>
    <n v="22"/>
    <s v="22"/>
    <n v="10"/>
    <x v="0"/>
    <n v="0.15"/>
    <n v="3"/>
    <s v="LIDENORTI S.A."/>
  </r>
  <r>
    <n v="1002199255"/>
    <s v="UE01"/>
    <d v="2022-03-22T00:00:00"/>
    <d v="1899-12-30T11:40:00"/>
    <s v="012-024-00410579"/>
    <s v="9000803816"/>
    <s v="012-022-00314982"/>
    <n v="1011.79"/>
    <n v="1134.42"/>
    <s v="ZPVN"/>
    <s v="40564377"/>
    <s v="P000032360"/>
    <n v="8002813661"/>
    <n v="1002199255"/>
    <s v="15-00001120"/>
    <s v="CAMPEON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44"/>
    <x v="44"/>
    <s v="10007279"/>
    <s v="QUILUMBANGO LLIQUIN HECTOR FERNANDO"/>
    <s v="ZEMU"/>
    <s v="18UE701"/>
    <s v="2"/>
    <s v="Sin Pallet"/>
    <n v="0"/>
    <n v="0"/>
    <x v="0"/>
    <n v="12542.778"/>
    <n v="8017.7780000000002"/>
    <n v="4525"/>
    <n v="24"/>
    <m/>
    <x v="42"/>
    <n v="22"/>
    <s v="22"/>
    <n v="8"/>
    <x v="0"/>
    <n v="0.15"/>
    <n v="3"/>
    <s v="LIDENORTI S.A."/>
  </r>
  <r>
    <n v="1002199248"/>
    <s v="UE01"/>
    <d v="2022-03-22T00:00:00"/>
    <d v="1899-12-30T11:47:00"/>
    <s v="012-024-00410580"/>
    <s v="9000803821"/>
    <s v="012-022-00314984"/>
    <n v="4507.8"/>
    <n v="5054.18"/>
    <s v="ZPVN"/>
    <s v="40564607"/>
    <s v="P000032437"/>
    <n v="8002813650"/>
    <n v="100219924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61"/>
    <x v="61"/>
    <s v="100014844"/>
    <s v="HERNANDEZ CARLOS"/>
    <s v="ZETT"/>
    <s v="18UE321"/>
    <s v="2"/>
    <s v="Sin Pallet"/>
    <n v="0"/>
    <n v="0"/>
    <x v="0"/>
    <n v="50850"/>
    <n v="33090"/>
    <n v="17760"/>
    <n v="382.8"/>
    <m/>
    <x v="59"/>
    <n v="22"/>
    <s v="22"/>
    <n v="33"/>
    <x v="0"/>
    <n v="0.58000000000000007"/>
    <n v="11.6"/>
    <s v="J.V. TRANSPREMIUN CIA.LTDA"/>
  </r>
  <r>
    <n v="1002199270"/>
    <s v="UE01"/>
    <d v="2022-03-22T00:00:00"/>
    <d v="1899-12-30T11:49:00"/>
    <s v="012-024-00410581"/>
    <s v="9000803822"/>
    <s v="012-022-00314985"/>
    <n v="2471.56"/>
    <n v="2771.13"/>
    <s v="ZPVN"/>
    <s v="40564380"/>
    <s v="P000032362"/>
    <n v="8002813676"/>
    <n v="1002199270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133"/>
    <x v="133"/>
    <s v="100014955"/>
    <s v="VELASCO LUIS"/>
    <s v="ZEMU"/>
    <s v="18UE727"/>
    <s v="2"/>
    <s v="Sin Pallet"/>
    <n v="0"/>
    <n v="0"/>
    <x v="0"/>
    <n v="27250"/>
    <n v="18060"/>
    <n v="9190"/>
    <n v="54"/>
    <m/>
    <x v="131"/>
    <n v="22"/>
    <s v="22"/>
    <n v="18"/>
    <x v="0"/>
    <n v="0.15"/>
    <n v="3"/>
    <s v="RUTAS COTACACHENSES S.A."/>
  </r>
  <r>
    <n v="1002199253"/>
    <s v="UE01"/>
    <d v="2022-03-22T00:00:00"/>
    <d v="1899-12-30T11:55:00"/>
    <s v="012-024-00410582"/>
    <s v=""/>
    <s v=""/>
    <n v="0"/>
    <n v="0"/>
    <s v="ZPRC"/>
    <s v="2500107997"/>
    <s v="0000391088"/>
    <n v="8002813658"/>
    <n v="1002199253"/>
    <s v="15-00001120"/>
    <s v="CAMPEON"/>
    <n v="80"/>
    <s v="BOL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3613"/>
    <s v="ORTIZ LOPEZ RUBEN ABELARDO"/>
    <s v="ZETT"/>
    <s v="18UE976"/>
    <s v="4"/>
    <s v="Pallet Cortesia"/>
    <n v="0"/>
    <n v="0"/>
    <x v="0"/>
    <n v="13366.25"/>
    <n v="4011.25"/>
    <n v="9355"/>
    <n v="72"/>
    <m/>
    <x v="72"/>
    <n v="22"/>
    <s v="22"/>
    <n v="4"/>
    <x v="0"/>
    <n v="0.9"/>
    <n v="18"/>
    <s v="TRANSPORTE PROPIO"/>
  </r>
  <r>
    <n v="1002199253"/>
    <s v="UE01"/>
    <d v="2022-03-22T00:00:00"/>
    <d v="1899-12-30T11:55:00"/>
    <s v="012-024-00410583"/>
    <s v=""/>
    <s v=""/>
    <n v="0"/>
    <n v="0"/>
    <s v="ZPRC"/>
    <s v="2500107997"/>
    <s v="0000391087"/>
    <n v="8002813657"/>
    <n v="1002199253"/>
    <s v="15-00001123"/>
    <s v="SELVALEGRE"/>
    <n v="5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s v="18UE976"/>
    <s v="4"/>
    <s v="Pallet Cortesia"/>
    <n v="0"/>
    <n v="0"/>
    <x v="0"/>
    <n v="37433.75"/>
    <n v="28078.75"/>
    <n v="9355"/>
    <n v="504"/>
    <m/>
    <x v="72"/>
    <n v="22"/>
    <s v="22"/>
    <n v="28"/>
    <x v="0"/>
    <n v="0.9"/>
    <n v="18"/>
    <s v="TRANSPORTE PROPIO"/>
  </r>
  <r>
    <n v="1002199251"/>
    <s v="UE01"/>
    <d v="2022-03-22T00:00:00"/>
    <d v="1899-12-30T12:05:00"/>
    <s v="012-024-00410584"/>
    <s v="9000803825"/>
    <s v="012-022-00314987"/>
    <n v="2712"/>
    <n v="3040.71"/>
    <s v="ZPVN"/>
    <s v="40564599"/>
    <s v="0000391075"/>
    <n v="8002813656"/>
    <n v="1002199251"/>
    <s v="15-00001119"/>
    <s v="CAMPEON ANTIHUMEDAD"/>
    <n v="400"/>
    <s v="BOL"/>
    <s v="101661"/>
    <s v="AROCA VERDESOTO SIMON BOLIVAR"/>
    <s v="810295"/>
    <s v="BODEGA PRINCIPAL PROMACONS"/>
    <s v="SAN LORENZO"/>
    <s v="AV PADRE LINO CAMPISAN"/>
    <s v="OESANL"/>
    <s v="O-Esmeraldas-Sanlorenzo"/>
    <m/>
    <x v="84"/>
    <x v="84"/>
    <s v="100014841"/>
    <s v="FARINANGO OSWALDO"/>
    <s v="ZETT"/>
    <s v="18UE536"/>
    <s v="2"/>
    <s v="Sin Pallet"/>
    <n v="0"/>
    <n v="0"/>
    <x v="0"/>
    <n v="28527.423999999999"/>
    <n v="20042.423999999999"/>
    <n v="8485"/>
    <n v="580"/>
    <m/>
    <x v="82"/>
    <n v="22"/>
    <s v="22"/>
    <n v="20"/>
    <x v="0"/>
    <n v="1.45"/>
    <n v="29"/>
    <s v="TRANSSJQ S.A."/>
  </r>
  <r>
    <n v="1002199251"/>
    <s v="UE01"/>
    <d v="2022-03-22T00:00:00"/>
    <d v="1899-12-30T12:05:00"/>
    <s v="012-024-00410585"/>
    <s v="9000803824"/>
    <s v="012-022-00314986"/>
    <n v="1833"/>
    <n v="2055.17"/>
    <s v="ZPVN"/>
    <s v="40564599"/>
    <s v="0000391076"/>
    <n v="8002813655"/>
    <n v="1002199251"/>
    <s v="15-00001124"/>
    <s v="SELVALEGRE ANTIHUMEDAD"/>
    <n v="2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84"/>
    <x v="84"/>
    <s v="100014841"/>
    <s v="FARINANGO OSWALDO"/>
    <s v="ZETT"/>
    <s v="18UE536"/>
    <s v="2"/>
    <s v="Sin Pallet"/>
    <n v="0"/>
    <n v="0"/>
    <x v="0"/>
    <n v="21512.576000000001"/>
    <n v="13027.575999999999"/>
    <n v="8485"/>
    <n v="377"/>
    <m/>
    <x v="82"/>
    <n v="22"/>
    <s v="22"/>
    <n v="13"/>
    <x v="0"/>
    <n v="1.45"/>
    <n v="29"/>
    <s v="TRANSSJQ S.A."/>
  </r>
  <r>
    <n v="1002199249"/>
    <s v="UE01"/>
    <d v="2022-03-22T00:00:00"/>
    <d v="1899-12-30T12:06:00"/>
    <s v="012-024-00410586"/>
    <s v=""/>
    <s v=""/>
    <n v="0"/>
    <n v="0"/>
    <s v="ZPRC"/>
    <s v="2500107999"/>
    <s v="P000032436"/>
    <n v="8002813652"/>
    <n v="1002199249"/>
    <s v="15-00001115"/>
    <s v="ARMADURO"/>
    <n v="400"/>
    <s v="BOL"/>
    <s v="101724"/>
    <s v="BEDON TORRES FAUSTO RENE"/>
    <s v="800852"/>
    <s v="BODEGA GB"/>
    <s v="IBARRA"/>
    <s v="AV. MARIANO ACOSTA 23-70 Y JOSE CAN"/>
    <s v="OIIBAR"/>
    <s v="O-Imbabura-Ibarra"/>
    <m/>
    <x v="81"/>
    <x v="81"/>
    <s v="100014895"/>
    <s v="TERAN JAIME"/>
    <s v="ZETT"/>
    <s v="18UE509"/>
    <s v="1"/>
    <s v="Con Pallet"/>
    <n v="0.05"/>
    <n v="20"/>
    <x v="0"/>
    <n v="28913.75"/>
    <n v="20043.75"/>
    <n v="8870"/>
    <n v="76"/>
    <m/>
    <x v="79"/>
    <n v="22"/>
    <s v="22"/>
    <n v="20"/>
    <x v="0"/>
    <n v="0.19"/>
    <n v="3.8"/>
    <s v="LA ARMENIA S.A."/>
  </r>
  <r>
    <n v="1002199249"/>
    <s v="UE01"/>
    <d v="2022-03-22T00:00:00"/>
    <d v="1899-12-30T12:06:00"/>
    <s v="012-024-00410587"/>
    <s v=""/>
    <s v=""/>
    <n v="0"/>
    <n v="0"/>
    <s v="ZPRC"/>
    <s v="2500107998"/>
    <s v="P000032435"/>
    <n v="8002813651"/>
    <n v="1002199249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81"/>
    <x v="81"/>
    <s v="100014895"/>
    <s v="TERAN JAIME"/>
    <s v="ZETT"/>
    <s v="18UE509"/>
    <s v="1"/>
    <s v="Con Pallet"/>
    <n v="0.05"/>
    <n v="12"/>
    <x v="0"/>
    <n v="20896.25"/>
    <n v="12026.25"/>
    <n v="8870"/>
    <n v="45.6"/>
    <m/>
    <x v="79"/>
    <n v="22"/>
    <s v="22"/>
    <n v="12"/>
    <x v="0"/>
    <n v="0.19"/>
    <n v="3.8000000000000003"/>
    <s v="LA ARMENIA S.A."/>
  </r>
  <r>
    <n v="1002199296"/>
    <s v="UE01"/>
    <d v="2022-03-22T00:00:00"/>
    <d v="1899-12-30T12:09:00"/>
    <s v="012-024-00410588"/>
    <s v="9000803827"/>
    <s v="012-022-00314989"/>
    <n v="836.4"/>
    <n v="937.78"/>
    <s v="ZPVN"/>
    <s v="40564580"/>
    <s v="P000032429"/>
    <n v="8002813704"/>
    <n v="1002199296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m/>
    <x v="22"/>
    <x v="22"/>
    <s v="100021095"/>
    <s v="CUARAN ROMMEL"/>
    <s v="ZEMU"/>
    <s v="18UE697"/>
    <s v="2"/>
    <s v="Sin Pallet"/>
    <n v="0"/>
    <n v="0"/>
    <x v="0"/>
    <n v="10515"/>
    <n v="6010"/>
    <n v="4505"/>
    <n v="10.8"/>
    <m/>
    <x v="22"/>
    <n v="22"/>
    <s v="22"/>
    <n v="6"/>
    <x v="0"/>
    <n v="9.0000000000000011E-2"/>
    <n v="1.8"/>
    <s v="TRANINTAGSA S.A."/>
  </r>
  <r>
    <n v="1002199296"/>
    <s v="UE01"/>
    <d v="2022-03-22T00:00:00"/>
    <d v="1899-12-30T12:09:00"/>
    <s v="012-024-00410589"/>
    <s v="9000803826"/>
    <s v="012-022-00314988"/>
    <n v="1656"/>
    <n v="1856.72"/>
    <s v="ZPVN"/>
    <s v="40564579"/>
    <s v="P000032428"/>
    <n v="8002813703"/>
    <n v="1002199296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22"/>
    <x v="22"/>
    <s v="100021095"/>
    <s v="CUARAN ROMMEL"/>
    <s v="ZEMU"/>
    <s v="18UE697"/>
    <s v="2"/>
    <s v="Sin Pallet"/>
    <n v="0"/>
    <n v="0"/>
    <x v="0"/>
    <n v="16525"/>
    <n v="12020"/>
    <n v="4505"/>
    <n v="21.6"/>
    <m/>
    <x v="22"/>
    <n v="22"/>
    <s v="22"/>
    <n v="12"/>
    <x v="0"/>
    <n v="9.0000000000000011E-2"/>
    <n v="1.8"/>
    <s v="TRANINTAGSA S.A."/>
  </r>
  <r>
    <n v="1002199307"/>
    <s v="UE01"/>
    <d v="2022-03-22T00:00:00"/>
    <d v="1899-12-30T12:10:00"/>
    <s v="012-024-00410590"/>
    <s v="9000803828"/>
    <s v="012-022-00314990"/>
    <n v="4032"/>
    <n v="4520.7"/>
    <s v="ZPVN"/>
    <s v="40564387"/>
    <s v="0000390833"/>
    <n v="8002813714"/>
    <n v="100219930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30"/>
    <n v="32060"/>
    <n v="17770"/>
    <n v="966.4"/>
    <m/>
    <x v="142"/>
    <n v="22"/>
    <s v="22"/>
    <n v="32"/>
    <x v="0"/>
    <n v="1.51"/>
    <n v="30.2"/>
    <s v="TRANSPORTE PROPIO"/>
  </r>
  <r>
    <n v="1002199311"/>
    <s v="UE01"/>
    <d v="2022-03-22T00:00:00"/>
    <d v="1899-12-30T12:17:00"/>
    <s v="012-024-00410591"/>
    <s v="9000803831"/>
    <s v="012-022-00314991"/>
    <n v="4019.14"/>
    <n v="4506.29"/>
    <s v="ZPVN"/>
    <s v="40564186"/>
    <s v="0000390946"/>
    <n v="8002813719"/>
    <n v="1002199311"/>
    <s v="15-00000218"/>
    <s v="MAGNO HE"/>
    <n v="32.47"/>
    <s v="T"/>
    <s v="101453"/>
    <s v="SUDAMERICANA INTEGRAL DE"/>
    <s v="809781"/>
    <s v="GRANEL COLIMES NORTE"/>
    <s v="COLIMES"/>
    <s v="VIA COLIMES"/>
    <s v="OGCOLI"/>
    <s v="O-Guayas-Colimes"/>
    <n v="544"/>
    <x v="30"/>
    <x v="30"/>
    <s v="100016824"/>
    <s v="YANEZ JOSE"/>
    <s v="ZECI"/>
    <s v="18UE970"/>
    <s v="2"/>
    <s v="Sin Pallet"/>
    <n v="0"/>
    <n v="0"/>
    <x v="0"/>
    <n v="50690"/>
    <n v="32470"/>
    <n v="18220"/>
    <n v="1247.17"/>
    <m/>
    <x v="28"/>
    <n v="22"/>
    <s v="22"/>
    <n v="32.47"/>
    <x v="0"/>
    <n v="38.409916846319682"/>
    <n v="38.409916846319682"/>
    <s v="TRANSALMEIDA CIA."/>
  </r>
  <r>
    <n v="1002199343"/>
    <s v="UE01"/>
    <d v="2022-03-22T00:00:00"/>
    <d v="1899-12-30T12:29:00"/>
    <s v="012-024-00410592"/>
    <s v="9000803836"/>
    <s v="012-022-00314992"/>
    <n v="2534.4"/>
    <n v="2841.59"/>
    <s v="ZPVN"/>
    <s v="40564379"/>
    <s v="0000390801"/>
    <n v="8002813766"/>
    <n v="1002199343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6940"/>
    <n v="18040"/>
    <n v="8900"/>
    <n v="68.400000000000006"/>
    <m/>
    <x v="12"/>
    <n v="22"/>
    <s v="22"/>
    <n v="18"/>
    <x v="0"/>
    <n v="0.19"/>
    <n v="3.8000000000000003"/>
    <s v="TRANSPORTE PROPIO"/>
  </r>
  <r>
    <n v="1002199318"/>
    <s v="UE01"/>
    <d v="2022-03-22T00:00:00"/>
    <d v="1899-12-30T12:39:00"/>
    <s v="012-024-00410593"/>
    <s v="9000803844"/>
    <s v="012-022-00314994"/>
    <n v="1564.97"/>
    <n v="1754.66"/>
    <s v="ZPVN"/>
    <s v="40564626"/>
    <s v="P000032444"/>
    <n v="8002813730"/>
    <n v="1002199318"/>
    <s v="15-00001119"/>
    <s v="CAMPEON ANTIHUMEDAD"/>
    <n v="240"/>
    <s v="BOL"/>
    <s v="101627"/>
    <s v="ACEROSCENTER CIA. LTDA."/>
    <s v="805951"/>
    <s v="LOCAL EL COCA 2"/>
    <s v="ORELLANA"/>
    <s v="AV 9 DE OCTUBRE Y LIMONCOCHA"/>
    <s v="OQELCO"/>
    <s v="O-Orellana-Elcoca"/>
    <m/>
    <x v="39"/>
    <x v="39"/>
    <s v="100014935"/>
    <s v="MENDEZ EDMUNDO"/>
    <s v="ZEMT"/>
    <s v="18UE574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</r>
  <r>
    <n v="1002199318"/>
    <s v="UE01"/>
    <d v="2022-03-22T00:00:00"/>
    <d v="1899-12-30T12:39:00"/>
    <s v="012-024-00410594"/>
    <s v="9000803841"/>
    <s v="012-022-00314993"/>
    <n v="1628.8"/>
    <n v="1826.23"/>
    <s v="ZPVN"/>
    <s v="40564625"/>
    <s v="P000032443"/>
    <n v="8002813731"/>
    <n v="1002199318"/>
    <s v="15-00001124"/>
    <s v="SELVALEGRE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39"/>
    <x v="39"/>
    <s v="100014935"/>
    <s v="MENDEZ EDMUNDO"/>
    <s v="ZEMT"/>
    <s v="18UE574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</r>
  <r>
    <n v="1002199310"/>
    <s v="UE01"/>
    <d v="2022-03-22T00:00:00"/>
    <d v="1899-12-30T12:58:00"/>
    <s v="012-024-00410595"/>
    <s v="9000803810"/>
    <s v="013-020-00047754"/>
    <n v="3679.2"/>
    <n v="4125.1400000000003"/>
    <s v="ZPDF"/>
    <s v="70176715"/>
    <s v="0000391108"/>
    <n v="8002813718"/>
    <n v="1002199310"/>
    <s v="15-00001119"/>
    <s v="CAMPEON ANTIHUMEDAD"/>
    <n v="560"/>
    <s v="BOL"/>
    <s v="10006812"/>
    <s v="IMPORTADOR FERRETERO JCMCORTE S.A.S"/>
    <s v="810297"/>
    <s v="FERRETERIA JMC 1"/>
    <s v="SANTO DOMINGO"/>
    <s v="AV LOS COLONOS"/>
    <s v="OJSAND"/>
    <s v="O-Santodomingo -Santodomingodelos"/>
    <m/>
    <x v="75"/>
    <x v="75"/>
    <s v="100019981"/>
    <s v="ALARCON IVAN"/>
    <s v="ZETT"/>
    <s v="18UE561"/>
    <s v="1"/>
    <s v="Con Pallet"/>
    <n v="0.05"/>
    <n v="28"/>
    <x v="0"/>
    <n v="36940"/>
    <n v="28035"/>
    <n v="8905"/>
    <n v="470.4"/>
    <m/>
    <x v="73"/>
    <n v="22"/>
    <s v="22"/>
    <n v="28"/>
    <x v="0"/>
    <n v="0.84"/>
    <n v="16.8"/>
    <s v="J.V. TRANSPREMIUN CIA.LTDA"/>
  </r>
  <r>
    <n v="1002199310"/>
    <s v="UE01"/>
    <d v="2022-03-22T00:00:00"/>
    <d v="1899-12-30T12:58:00"/>
    <s v="012-024-00410596"/>
    <s v="9000803811"/>
    <s v="013-020-00047755"/>
    <n v="547.20000000000005"/>
    <n v="613.52"/>
    <s v="ZPDF"/>
    <s v="70176716"/>
    <s v="0000391112"/>
    <n v="8002813717"/>
    <n v="1002199310"/>
    <s v="15-00001124"/>
    <s v="SELVALEGRE ANTIHUMEDAD"/>
    <n v="80"/>
    <s v="BOL"/>
    <s v="10006812"/>
    <s v="IMPORTADOR FERRETERO JCMCORTE S.A.S"/>
    <s v="810297"/>
    <s v="FERRETERIA JMC 1"/>
    <s v="SANTO DOMINGO"/>
    <s v="AV LOS COLONOS"/>
    <s v="OJSAND"/>
    <s v="O-Santodomingo -Santodomingodelos"/>
    <n v="247"/>
    <x v="75"/>
    <x v="75"/>
    <s v="100019981"/>
    <s v="ALARCON IVAN"/>
    <s v="ZETT"/>
    <s v="18UE561"/>
    <s v="1"/>
    <s v="Con Pallet"/>
    <n v="0.05"/>
    <n v="4"/>
    <x v="0"/>
    <n v="12910"/>
    <n v="4005"/>
    <n v="8905"/>
    <n v="67.2"/>
    <m/>
    <x v="73"/>
    <n v="22"/>
    <s v="22"/>
    <n v="4"/>
    <x v="0"/>
    <n v="0.84000000000000008"/>
    <n v="16.8"/>
    <s v="J.V. TRANSPREMIUN CIA.LTDA"/>
  </r>
  <r>
    <n v="1002199356"/>
    <s v="UE01"/>
    <d v="2022-03-22T00:00:00"/>
    <d v="1899-12-30T13:01:00"/>
    <s v="012-024-00410597"/>
    <s v="9000803849"/>
    <s v="012-022-00314996"/>
    <n v="1993.6"/>
    <n v="2235.2399999999998"/>
    <s v="ZPVN"/>
    <s v="40564588"/>
    <s v="0000391059"/>
    <n v="8002813789"/>
    <n v="1002199356"/>
    <s v="15-00001115"/>
    <s v="ARMADURO"/>
    <n v="280"/>
    <s v="BOL"/>
    <s v="101780"/>
    <s v="MEGAPROFER S.A."/>
    <s v="807425"/>
    <s v="FERRETERIAS ECO IBARRA CALLE QUITO"/>
    <s v="IBARRA"/>
    <s v="CALLE QUITO"/>
    <s v="OIIBAR"/>
    <s v="O-Imbabura-Ibarra"/>
    <m/>
    <x v="106"/>
    <x v="106"/>
    <s v="100014932"/>
    <s v="CORREA MILTON"/>
    <s v="ZEMU"/>
    <s v="18UE712"/>
    <s v="2"/>
    <s v="Sin Pallet"/>
    <n v="0"/>
    <n v="0"/>
    <x v="0"/>
    <n v="18570"/>
    <n v="14070"/>
    <n v="4500"/>
    <n v="53.2"/>
    <m/>
    <x v="104"/>
    <n v="22"/>
    <s v="22"/>
    <n v="14"/>
    <x v="0"/>
    <n v="0.19"/>
    <n v="3.8000000000000003"/>
    <s v="LA ARMENIA S.A."/>
  </r>
  <r>
    <n v="1002199356"/>
    <s v="UE01"/>
    <d v="2022-03-22T00:00:00"/>
    <d v="1899-12-30T13:01:00"/>
    <s v="012-024-00410598"/>
    <s v="9000803848"/>
    <s v="012-022-00314995"/>
    <n v="523.20000000000005"/>
    <n v="586.61"/>
    <s v="ZPVN"/>
    <s v="40564589"/>
    <s v="0000391060"/>
    <n v="8002813788"/>
    <n v="1002199356"/>
    <s v="15-00001120"/>
    <s v="CAMPEON"/>
    <n v="80"/>
    <s v="BOL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32"/>
    <s v="CORREA MILTON"/>
    <s v="ZEMU"/>
    <s v="18UE712"/>
    <s v="2"/>
    <s v="Sin Pallet"/>
    <n v="0"/>
    <n v="0"/>
    <x v="0"/>
    <n v="8520"/>
    <n v="4020"/>
    <n v="4500"/>
    <n v="15.2"/>
    <m/>
    <x v="104"/>
    <n v="22"/>
    <s v="22"/>
    <n v="4"/>
    <x v="0"/>
    <n v="0.19"/>
    <n v="3.8"/>
    <s v="LA ARMENIA S.A."/>
  </r>
  <r>
    <n v="1002199317"/>
    <s v="UE01"/>
    <d v="2022-03-22T00:00:00"/>
    <d v="1899-12-30T13:33:00"/>
    <s v="012-024-00410599"/>
    <s v="9000803850"/>
    <s v="012-022-00314997"/>
    <n v="4102.3999999999996"/>
    <n v="4599.6400000000003"/>
    <s v="ZPVN"/>
    <s v="40564624"/>
    <s v="0000391114"/>
    <n v="8002813728"/>
    <n v="1002199317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5"/>
    <x v="75"/>
    <s v="100014924"/>
    <s v="POZO RAUL"/>
    <s v="ZETT"/>
    <s v="18UE562"/>
    <s v="1"/>
    <s v="Con Pallet"/>
    <n v="0.05"/>
    <n v="32"/>
    <x v="0"/>
    <n v="49990"/>
    <n v="32050"/>
    <n v="17940"/>
    <n v="659.2"/>
    <m/>
    <x v="73"/>
    <n v="22"/>
    <s v="22"/>
    <n v="32"/>
    <x v="0"/>
    <n v="1.03"/>
    <n v="20.6"/>
    <s v="TRANSPREMIUM CIA. LTDA."/>
  </r>
  <r>
    <n v="1002199354"/>
    <s v="UE01"/>
    <d v="2022-03-22T00:00:00"/>
    <d v="1899-12-30T13:37:00"/>
    <s v="012-024-00410600"/>
    <s v=""/>
    <s v=""/>
    <n v="0"/>
    <n v="0"/>
    <s v="ZPRC"/>
    <s v="2500107962"/>
    <s v="P000032339"/>
    <n v="8002813784"/>
    <n v="1002199354"/>
    <s v="15-00000218"/>
    <s v="MAGNO HE"/>
    <n v="32.88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750"/>
    <n v="32880"/>
    <n v="18870"/>
    <n v="0"/>
    <m/>
    <x v="3"/>
    <n v="22"/>
    <s v="22"/>
    <n v="32.880000000000003"/>
    <x v="0"/>
    <n v="0"/>
    <n v="0"/>
    <s v="UNICON"/>
  </r>
  <r>
    <n v="1002199320"/>
    <s v="UE01"/>
    <d v="2022-03-22T00:00:00"/>
    <d v="1899-12-30T13:42:00"/>
    <s v="012-024-00410601"/>
    <s v="9000803851"/>
    <s v="012-022-00314998"/>
    <n v="3259.87"/>
    <n v="3654.98"/>
    <s v="ZPVN"/>
    <s v="40564613"/>
    <s v="0000391109"/>
    <n v="8002813733"/>
    <n v="1002199320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07"/>
    <x v="107"/>
    <s v="10005884"/>
    <s v="FLORES SANTANDER CARLOS EDUARDO"/>
    <s v="ZEMT"/>
    <s v="18UE609"/>
    <s v="1"/>
    <s v="Con Pallet"/>
    <n v="0.05"/>
    <n v="24"/>
    <x v="0"/>
    <n v="40310"/>
    <n v="24030"/>
    <n v="16280"/>
    <n v="216"/>
    <m/>
    <x v="105"/>
    <n v="22"/>
    <s v="22"/>
    <n v="24"/>
    <x v="0"/>
    <n v="0.45"/>
    <n v="9"/>
    <s v="TRIMPESAS S.A."/>
  </r>
  <r>
    <n v="1002199378"/>
    <s v="UE01"/>
    <d v="2022-03-22T00:00:00"/>
    <d v="1899-12-30T13:43:00"/>
    <s v="012-024-00410602"/>
    <s v="9000803852"/>
    <s v="012-022-00314999"/>
    <n v="2358"/>
    <n v="2643.8"/>
    <s v="ZPVN"/>
    <s v="40564578"/>
    <s v="0000391041"/>
    <n v="8002813818"/>
    <n v="1002199378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22"/>
    <x v="22"/>
    <s v="100016661"/>
    <s v="BENALCAZAR MILTON"/>
    <s v="ZEMU"/>
    <s v="18UE389"/>
    <s v="2"/>
    <s v="Sin Pallet"/>
    <n v="0"/>
    <n v="0"/>
    <x v="0"/>
    <n v="27250"/>
    <n v="18070"/>
    <n v="9180"/>
    <n v="136.80000000000001"/>
    <m/>
    <x v="22"/>
    <n v="22"/>
    <s v="22"/>
    <n v="18"/>
    <x v="0"/>
    <n v="0.38"/>
    <n v="7.6000000000000005"/>
    <s v="TRANINTAGSA S.A."/>
  </r>
  <r>
    <n v="1002199382"/>
    <s v="UE01"/>
    <d v="2022-03-22T00:00:00"/>
    <d v="1899-12-30T13:46:00"/>
    <s v="012-024-00410603"/>
    <s v="9000803855"/>
    <s v="012-022-00315001"/>
    <n v="3196.32"/>
    <n v="3583.74"/>
    <s v="ZPVN"/>
    <s v="40564617"/>
    <s v="P000032441"/>
    <n v="8002813823"/>
    <n v="1002199382"/>
    <s v="15-00001115"/>
    <s v="ARMADURO"/>
    <n v="50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34172.879000000001"/>
    <n v="25037.879000000001"/>
    <n v="9135"/>
    <n v="380"/>
    <m/>
    <x v="10"/>
    <n v="22"/>
    <s v="22"/>
    <n v="25"/>
    <x v="0"/>
    <n v="0.76"/>
    <n v="15.2"/>
    <s v="TRANSPORTE PROPIO"/>
  </r>
  <r>
    <n v="1002199382"/>
    <s v="UE01"/>
    <d v="2022-03-22T00:00:00"/>
    <d v="1899-12-30T13:46:00"/>
    <s v="012-024-00410604"/>
    <s v="9000803854"/>
    <s v="012-022-00315000"/>
    <n v="1016.52"/>
    <n v="1139.73"/>
    <s v="ZPVN"/>
    <s v="40564616"/>
    <s v="P000032440"/>
    <n v="8002813822"/>
    <n v="1002199382"/>
    <s v="15-00001123"/>
    <s v="SELVALEGRE"/>
    <n v="1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7147.120999999999"/>
    <n v="8012.1210000000001"/>
    <n v="9135"/>
    <n v="121.6"/>
    <m/>
    <x v="10"/>
    <n v="22"/>
    <s v="22"/>
    <n v="8"/>
    <x v="0"/>
    <n v="0.76"/>
    <n v="15.2"/>
    <s v="TRANSPORTE PROPIO"/>
  </r>
  <r>
    <n v="1002199366"/>
    <s v="UE01"/>
    <d v="2022-03-22T00:00:00"/>
    <d v="1899-12-30T13:47:00"/>
    <s v="012-024-00410605"/>
    <s v="9000803857"/>
    <s v="012-022-00315002"/>
    <n v="3192"/>
    <n v="3578.89"/>
    <s v="ZPVN"/>
    <s v="40564655"/>
    <s v="0000391132"/>
    <n v="8002813803"/>
    <n v="1002199366"/>
    <s v="15-00001124"/>
    <s v="SELVALEGRE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127"/>
    <x v="127"/>
    <s v="100018006"/>
    <s v="HERRERA EDUARDO"/>
    <s v="ZEMT"/>
    <s v="18UE663"/>
    <s v="1"/>
    <s v="Con Pallet"/>
    <n v="0.05"/>
    <n v="24"/>
    <x v="0"/>
    <n v="37300"/>
    <n v="24030"/>
    <n v="13270"/>
    <n v="484.8"/>
    <m/>
    <x v="125"/>
    <n v="22"/>
    <s v="22"/>
    <n v="24"/>
    <x v="0"/>
    <n v="1.01"/>
    <n v="20.2"/>
    <s v="ALQUINGA &amp; ALQUINGA"/>
  </r>
  <r>
    <n v="1002199385"/>
    <s v="UE01"/>
    <d v="2022-03-22T00:00:00"/>
    <d v="1899-12-30T13:51:00"/>
    <s v="012-024-00410606"/>
    <s v="9000803859"/>
    <s v="012-022-00315004"/>
    <n v="2788"/>
    <n v="3125.92"/>
    <s v="ZPVN"/>
    <s v="40564628"/>
    <s v="P000032446"/>
    <n v="8002813829"/>
    <n v="1002199385"/>
    <s v="15-00001115"/>
    <s v="ARMADURO"/>
    <n v="40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26398.332999999999"/>
    <n v="20058.332999999999"/>
    <n v="6340"/>
    <n v="76"/>
    <m/>
    <x v="89"/>
    <n v="22"/>
    <s v="22"/>
    <n v="20"/>
    <x v="0"/>
    <n v="0.19"/>
    <n v="3.8"/>
    <s v="TRANSPORTE PROPIO"/>
  </r>
  <r>
    <n v="1002199385"/>
    <s v="UE01"/>
    <d v="2022-03-22T00:00:00"/>
    <d v="1899-12-30T13:51:00"/>
    <s v="012-024-00410607"/>
    <s v="9000803858"/>
    <s v="012-022-00315003"/>
    <n v="552"/>
    <n v="618.91"/>
    <s v="ZPVN"/>
    <s v="40564627"/>
    <s v="P000032445"/>
    <n v="8002813828"/>
    <n v="1002199385"/>
    <s v="15-00001123"/>
    <s v="SELVALEGRE"/>
    <n v="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351.666999999999"/>
    <n v="4011.6669999999999"/>
    <n v="6340"/>
    <n v="15.2"/>
    <m/>
    <x v="89"/>
    <n v="22"/>
    <s v="22"/>
    <n v="4"/>
    <x v="0"/>
    <n v="0.19"/>
    <n v="3.8"/>
    <s v="TRANSPORTE PROPIO"/>
  </r>
  <r>
    <n v="1002199367"/>
    <s v="UE01"/>
    <d v="2022-03-22T00:00:00"/>
    <d v="1899-12-30T13:55:00"/>
    <s v="012-024-00410608"/>
    <s v="9000803860"/>
    <s v="012-022-00315005"/>
    <n v="3312.14"/>
    <n v="3713.6"/>
    <s v="ZPVN"/>
    <s v="40564641"/>
    <s v="P000032447"/>
    <n v="8002813805"/>
    <n v="1002199367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7345"/>
    <s v="LOPEZ CASTRO JAIME MARCELO"/>
    <s v="ZEMT"/>
    <s v="18UE622"/>
    <s v="1"/>
    <s v="Con Pallet"/>
    <n v="0.05"/>
    <n v="24"/>
    <x v="0"/>
    <n v="39730"/>
    <n v="24060"/>
    <n v="15670"/>
    <n v="91.2"/>
    <m/>
    <x v="6"/>
    <n v="22"/>
    <s v="22"/>
    <n v="24"/>
    <x v="0"/>
    <n v="0.19"/>
    <n v="3.8000000000000003"/>
    <s v="TRANSPORTE PROPIO"/>
  </r>
  <r>
    <n v="1002199412"/>
    <s v="UE01"/>
    <d v="2022-03-22T00:00:00"/>
    <d v="1899-12-30T14:04:00"/>
    <s v="012-024-00410609"/>
    <s v=""/>
    <s v=""/>
    <n v="0"/>
    <n v="0"/>
    <s v="ZPRC"/>
    <s v="2500107992"/>
    <s v="P000032412"/>
    <n v="8002813866"/>
    <n v="1002199412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7090"/>
    <n v="18040"/>
    <n v="9050"/>
    <n v="266.39999999999998"/>
    <m/>
    <x v="86"/>
    <n v="22"/>
    <s v="22"/>
    <n v="18"/>
    <x v="0"/>
    <n v="0.74"/>
    <n v="14.799999999999999"/>
    <s v="TRANSSJQ S.A."/>
  </r>
  <r>
    <n v="1002199404"/>
    <s v="UE01"/>
    <d v="2022-03-22T00:00:00"/>
    <d v="1899-12-30T14:07:00"/>
    <s v="012-024-00410610"/>
    <s v="9000803865"/>
    <s v="012-022-00315007"/>
    <n v="278.8"/>
    <n v="312.60000000000002"/>
    <s v="ZPVN"/>
    <s v="40564657"/>
    <s v="P000032450"/>
    <n v="8002813855"/>
    <n v="1002199404"/>
    <s v="15-00001115"/>
    <s v="ARMADURO"/>
    <n v="40"/>
    <s v="BOL"/>
    <s v="102835"/>
    <s v="SOCIEDAD CIVIL Y COMERCIAL VASFERRI"/>
    <s v="803608"/>
    <s v="FERRETERIA SARITA"/>
    <s v="OTAVALO"/>
    <s v="JORGE JARRIN Y JUAN MONTALVO"/>
    <s v="OIOTAV"/>
    <s v="O-Imbabura-Otavalo"/>
    <m/>
    <x v="36"/>
    <x v="36"/>
    <s v="100014995"/>
    <s v="LLIQUIN MIGUEL ANGEL"/>
    <s v="ZEMU"/>
    <s v="18UE372"/>
    <s v="2"/>
    <s v="Sin Pallet"/>
    <n v="0"/>
    <n v="0"/>
    <x v="0"/>
    <n v="6645.5559999999996"/>
    <n v="2005.556"/>
    <n v="4640"/>
    <n v="3.6"/>
    <m/>
    <x v="34"/>
    <n v="22"/>
    <s v="22"/>
    <n v="2"/>
    <x v="0"/>
    <n v="0.09"/>
    <n v="1.8"/>
    <s v="TRANINTAGSA S.A."/>
  </r>
  <r>
    <n v="1002199404"/>
    <s v="UE01"/>
    <d v="2022-03-22T00:00:00"/>
    <d v="1899-12-30T14:07:00"/>
    <s v="012-024-00410611"/>
    <s v="9000803864"/>
    <s v="012-022-00315006"/>
    <n v="2208"/>
    <n v="2475.62"/>
    <s v="ZPVN"/>
    <s v="40564656"/>
    <s v="P000032449"/>
    <n v="8002813854"/>
    <n v="1002199404"/>
    <s v="15-00001123"/>
    <s v="SELVALEGRE"/>
    <n v="320"/>
    <s v="BOL"/>
    <s v="102835"/>
    <s v="SOCIEDAD CIVIL Y COMERCIAL VASFERRI"/>
    <s v="803608"/>
    <s v="FERRETERIA SARITA"/>
    <s v="OTAVALO"/>
    <s v="JORGE JARRIN Y JUAN MONTALVO"/>
    <s v="OIOTAV"/>
    <s v="O-Imbabura-Otavalo"/>
    <n v="8"/>
    <x v="36"/>
    <x v="36"/>
    <s v="100014995"/>
    <s v="LLIQUIN MIGUEL ANGEL"/>
    <s v="ZEMU"/>
    <s v="18UE372"/>
    <s v="2"/>
    <s v="Sin Pallet"/>
    <n v="0"/>
    <n v="0"/>
    <x v="0"/>
    <n v="20684.444"/>
    <n v="16044.444"/>
    <n v="4640"/>
    <n v="28.8"/>
    <m/>
    <x v="34"/>
    <n v="22"/>
    <s v="22"/>
    <n v="16"/>
    <x v="0"/>
    <n v="0.09"/>
    <n v="1.8"/>
    <s v="TRANINTAGSA S.A."/>
  </r>
  <r>
    <n v="1002199407"/>
    <s v="UE01"/>
    <d v="2022-03-22T00:00:00"/>
    <d v="1899-12-30T14:10:00"/>
    <s v="012-024-00410612"/>
    <s v="9000803866"/>
    <s v="012-022-00315008"/>
    <n v="4320.21"/>
    <n v="4843.8500000000004"/>
    <s v="ZPVN"/>
    <s v="40564618"/>
    <s v="P000032442"/>
    <n v="8002813858"/>
    <n v="1002199407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610"/>
    <n v="34050"/>
    <n v="17560"/>
    <n v="530.4"/>
    <m/>
    <x v="10"/>
    <n v="22"/>
    <s v="22"/>
    <n v="34"/>
    <x v="0"/>
    <n v="0.77999999999999992"/>
    <n v="15.6"/>
    <s v="TRANSPORTE PROPIO"/>
  </r>
  <r>
    <n v="1002199417"/>
    <s v="UE01"/>
    <d v="2022-03-22T00:00:00"/>
    <d v="1899-12-30T14:12:00"/>
    <s v="012-024-00410613"/>
    <s v=""/>
    <s v=""/>
    <n v="0"/>
    <n v="0"/>
    <s v="ZPRC"/>
    <s v="2500107993"/>
    <s v="P000032413"/>
    <n v="8002813871"/>
    <n v="1002199417"/>
    <s v="15-00001124"/>
    <s v="SELVALEGRE ANTIHUMEDAD"/>
    <n v="360"/>
    <s v="BOL"/>
    <s v="101663"/>
    <s v="ZURIDIST CIA. LTDA."/>
    <s v="809786"/>
    <s v="OBRA CONSTRUCTORA MABINPORT SA"/>
    <s v="SUCRE"/>
    <s v="KILOMETRO 1 VÍA SAN CLEMENTE BAHÍA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26740"/>
    <n v="18030"/>
    <n v="8710"/>
    <n v="414"/>
    <m/>
    <x v="94"/>
    <n v="22"/>
    <s v="22"/>
    <n v="18"/>
    <x v="0"/>
    <n v="1.1499999999999999"/>
    <n v="23"/>
    <s v="SUCUMTRANSA S.A."/>
  </r>
  <r>
    <n v="1002199388"/>
    <s v="UE01"/>
    <d v="2022-03-22T00:00:00"/>
    <d v="1899-12-30T14:13:00"/>
    <s v="012-024-00410614"/>
    <s v="9000803867"/>
    <s v="012-022-00315009"/>
    <n v="4719.2"/>
    <n v="5291.19"/>
    <s v="ZPVN"/>
    <s v="40564562"/>
    <s v="0000391011"/>
    <n v="8002813832"/>
    <n v="1002199388"/>
    <s v="15-00000331"/>
    <s v="MAGNO HE ANTIHUMEDAD"/>
    <n v="680"/>
    <s v="BOL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19271"/>
    <s v="MANOSALVAS MILTON"/>
    <s v="ZETT"/>
    <s v="18UE590"/>
    <s v="2"/>
    <s v="Sin Pallet"/>
    <n v="0"/>
    <n v="0"/>
    <x v="0"/>
    <n v="50090"/>
    <n v="34020"/>
    <n v="16070"/>
    <n v="210.8"/>
    <m/>
    <x v="0"/>
    <n v="22"/>
    <s v="22"/>
    <n v="34"/>
    <x v="0"/>
    <n v="0.31"/>
    <n v="6.2"/>
    <s v="TRANSPORTE PROPIO"/>
  </r>
  <r>
    <n v="1002199419"/>
    <s v="UE01"/>
    <d v="2022-03-22T00:00:00"/>
    <d v="1899-12-30T14:18:00"/>
    <s v="012-024-00410615"/>
    <s v="9000803868"/>
    <s v="012-022-00315010"/>
    <n v="4424.6400000000003"/>
    <n v="4960.9399999999996"/>
    <s v="ZPVN"/>
    <s v="40564517"/>
    <s v="0000390997"/>
    <n v="8002813872"/>
    <n v="1002199419"/>
    <s v="15-00001121"/>
    <s v="GLADIADOR"/>
    <n v="30.5"/>
    <s v="T"/>
    <s v="101669"/>
    <s v="CONSTRUHORMIGON S.A."/>
    <s v="810677"/>
    <s v="GRANEL MEDCAREHEALTH SA"/>
    <s v="ATACAMES"/>
    <s v="AV CIRCULVALACION ATACAMES"/>
    <s v="OEATAC"/>
    <s v="O-Esmeraldas-Atacames"/>
    <n v="412"/>
    <x v="1"/>
    <x v="1"/>
    <s v="100015105"/>
    <s v="REYES MILTON"/>
    <s v="ZECI"/>
    <s v="18IBB1730"/>
    <s v="2"/>
    <s v="Sin Pallet"/>
    <n v="0"/>
    <n v="0"/>
    <x v="0"/>
    <n v="48830"/>
    <n v="30500"/>
    <n v="18330"/>
    <n v="856.44"/>
    <m/>
    <x v="1"/>
    <n v="22"/>
    <s v="22"/>
    <n v="30.5"/>
    <x v="0"/>
    <n v="28.080000000000002"/>
    <n v="28.080000000000002"/>
    <s v="TRANSCONCEM CIA. LTDA."/>
  </r>
  <r>
    <n v="1002199410"/>
    <s v="UE01"/>
    <d v="2022-03-22T00:00:00"/>
    <d v="1899-12-30T14:22:00"/>
    <s v="012-024-00410616"/>
    <s v=""/>
    <s v=""/>
    <n v="0"/>
    <n v="0"/>
    <s v="ZPRC"/>
    <s v="2500108003"/>
    <s v="P000032461"/>
    <n v="8002813863"/>
    <n v="1002199410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4969.118"/>
    <n v="6014.1180000000004"/>
    <n v="8955"/>
    <n v="61.2"/>
    <m/>
    <x v="7"/>
    <n v="22"/>
    <s v="22"/>
    <n v="6"/>
    <x v="0"/>
    <n v="0.51"/>
    <n v="10.200000000000001"/>
    <s v="TRANSPORTE PROPIO"/>
  </r>
  <r>
    <n v="1002199410"/>
    <s v="UE01"/>
    <d v="2022-03-22T00:00:00"/>
    <d v="1899-12-30T14:22:00"/>
    <s v="012-024-00410617"/>
    <s v=""/>
    <s v=""/>
    <n v="0"/>
    <n v="0"/>
    <s v="ZPRC"/>
    <s v="2500108004"/>
    <s v="P000032462"/>
    <n v="8002813864"/>
    <n v="1002199410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7020.881999999998"/>
    <n v="28065.882000000001"/>
    <n v="8955"/>
    <n v="285.60000000000002"/>
    <m/>
    <x v="7"/>
    <n v="22"/>
    <s v="22"/>
    <n v="28"/>
    <x v="0"/>
    <n v="0.51"/>
    <n v="10.200000000000001"/>
    <s v="TRANSPORTE PROPIO"/>
  </r>
  <r>
    <n v="1002199427"/>
    <s v="UE01"/>
    <d v="2022-03-22T00:00:00"/>
    <d v="1899-12-30T14:32:00"/>
    <s v="012-024-00410618"/>
    <s v="9000803871"/>
    <s v="012-022-00315011"/>
    <n v="4136.16"/>
    <n v="4637.49"/>
    <s v="ZPVN"/>
    <s v="40564567"/>
    <s v="0000391070"/>
    <n v="8002813883"/>
    <n v="1002199427"/>
    <s v="15-00001121"/>
    <s v="GLADIADOR"/>
    <n v="32.409999999999997"/>
    <s v="T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s v="18IAI0994"/>
    <s v="2"/>
    <s v="Sin Pallet"/>
    <n v="0"/>
    <n v="0"/>
    <x v="0"/>
    <n v="51740"/>
    <n v="32410"/>
    <n v="19330"/>
    <n v="2016.55"/>
    <s v=" 679,96 se ajusta parte del flete de la guia 402794  a balao por no estar creada en sap "/>
    <x v="1"/>
    <n v="22"/>
    <s v="22"/>
    <n v="32.409999999999997"/>
    <x v="0"/>
    <n v="62.21999382906511"/>
    <n v="62.21999382906511"/>
    <s v="TRANSCONCEM CIA.LTDA."/>
  </r>
  <r>
    <n v="1002199431"/>
    <s v="UE01"/>
    <d v="2022-03-22T00:00:00"/>
    <d v="1899-12-30T14:32:00"/>
    <s v="012-024-00410619"/>
    <s v="9000803872"/>
    <s v="012-022-00315012"/>
    <n v="2304.9"/>
    <n v="2584.27"/>
    <s v="ZPVN"/>
    <s v="40564695"/>
    <s v="P000032465"/>
    <n v="8002813888"/>
    <n v="1002199431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110"/>
    <n v="18050"/>
    <n v="9060"/>
    <n v="266.39999999999998"/>
    <m/>
    <x v="7"/>
    <n v="22"/>
    <s v="22"/>
    <n v="18"/>
    <x v="0"/>
    <n v="0.74"/>
    <n v="14.799999999999999"/>
    <s v="TRANSPORTE PROPIO"/>
  </r>
  <r>
    <n v="1002199420"/>
    <s v="UE01"/>
    <d v="2022-03-22T00:00:00"/>
    <d v="1899-12-30T14:47:00"/>
    <s v="012-024-00410620"/>
    <s v="9000803651"/>
    <s v="013-020-00047752"/>
    <n v="2372.27"/>
    <n v="2659.8"/>
    <s v="ZPDF"/>
    <s v="70176692"/>
    <s v="0000390983"/>
    <n v="8002813873"/>
    <n v="1002199420"/>
    <s v="15-00001119"/>
    <s v="CAMPEON ANTIHUMEDAD"/>
    <n v="360"/>
    <s v="BOL"/>
    <s v="103008"/>
    <s v="INDUSTRIA ACEROS MONTECRISTI"/>
    <s v="807029"/>
    <s v="DEPOSITO DEL SUR"/>
    <s v="SUCRE"/>
    <s v="AV. CESAR RUPERTI DUEÑAS"/>
    <s v="OMBAHI"/>
    <s v="O-Manabi-Bahiacaraquez"/>
    <n v="439"/>
    <x v="60"/>
    <x v="60"/>
    <s v="10007757"/>
    <s v="GUALACATA FERNANDEZ MANUEL RAUL"/>
    <s v="ZEMU"/>
    <s v="18UE769"/>
    <s v="2"/>
    <s v="Sin Pallet"/>
    <n v="0"/>
    <n v="0"/>
    <x v="0"/>
    <n v="26930"/>
    <n v="18020"/>
    <n v="8910"/>
    <n v="406.8"/>
    <m/>
    <x v="58"/>
    <n v="22"/>
    <s v="22"/>
    <n v="18"/>
    <x v="0"/>
    <n v="1.1300000000000001"/>
    <n v="22.6"/>
    <s v="ALQUINGA &amp; ALQUINGA"/>
  </r>
  <r>
    <n v="1002199471"/>
    <s v="UE01"/>
    <d v="2022-03-22T00:00:00"/>
    <d v="1899-12-30T14:56:00"/>
    <s v="012-024-00410621"/>
    <s v="9000803882"/>
    <s v="012-022-00315014"/>
    <n v="1593.6"/>
    <n v="1786.75"/>
    <s v="ZPVN"/>
    <s v="40564532"/>
    <s v="P000032419"/>
    <n v="8002813933"/>
    <n v="1002199471"/>
    <s v="15-00001119"/>
    <s v="CAMPEON ANTIHUMEDAD"/>
    <n v="240"/>
    <s v="BOL"/>
    <s v="101733"/>
    <s v="ALBAN LONDONO IVAN GUILLERMO"/>
    <s v="800785"/>
    <s v="FERRORIENTE TENA"/>
    <s v="TENA"/>
    <s v="EL TENA, AV. EL CHOFER Y CALLE GABR"/>
    <s v="ONTENA"/>
    <s v="O-Napo-Tena"/>
    <m/>
    <x v="124"/>
    <x v="124"/>
    <s v="100015005"/>
    <s v="QUITO LUIS"/>
    <s v="ZEMU"/>
    <s v="18UE398"/>
    <s v="2"/>
    <s v="Sin Pallet"/>
    <n v="0"/>
    <n v="0"/>
    <x v="0"/>
    <n v="16561.667000000001"/>
    <n v="12006.666999999999"/>
    <n v="4555"/>
    <n v="216"/>
    <m/>
    <x v="122"/>
    <n v="22"/>
    <s v="22"/>
    <n v="12"/>
    <x v="0"/>
    <n v="0.9"/>
    <n v="18"/>
    <s v="LIDENORTI S.A."/>
  </r>
  <r>
    <n v="1002199471"/>
    <s v="UE01"/>
    <d v="2022-03-22T00:00:00"/>
    <d v="1899-12-30T14:56:00"/>
    <s v="012-024-00410622"/>
    <s v="9000803881"/>
    <s v="012-022-00315013"/>
    <n v="829.2"/>
    <n v="929.7"/>
    <s v="ZPVN"/>
    <s v="40564531"/>
    <s v="P000032418"/>
    <n v="8002813932"/>
    <n v="1002199471"/>
    <s v="15-00001124"/>
    <s v="SELVALEGRE ANTIHUMEDAD"/>
    <n v="120"/>
    <s v="BOL"/>
    <s v="101733"/>
    <s v="ALBAN LONDONO IVAN GUILLERMO"/>
    <s v="800785"/>
    <s v="FERRORIENTE TENA"/>
    <s v="TENA"/>
    <s v="EL TENA, AV. EL CHOFER Y CALLE GABR"/>
    <s v="ONTENA"/>
    <s v="O-Napo-Tena"/>
    <n v="258"/>
    <x v="124"/>
    <x v="124"/>
    <s v="100015005"/>
    <s v="QUITO LUIS"/>
    <s v="ZEMU"/>
    <s v="18UE398"/>
    <s v="2"/>
    <s v="Sin Pallet"/>
    <n v="0"/>
    <n v="0"/>
    <x v="0"/>
    <n v="10558.333000000001"/>
    <n v="6003.3329999999996"/>
    <n v="4555"/>
    <n v="108"/>
    <m/>
    <x v="122"/>
    <n v="22"/>
    <s v="22"/>
    <n v="6"/>
    <x v="0"/>
    <n v="0.9"/>
    <n v="18"/>
    <s v="LIDENORTI S.A."/>
  </r>
  <r>
    <n v="1002199433"/>
    <s v="UE01"/>
    <d v="2022-03-22T00:00:00"/>
    <d v="1899-12-30T14:59:00"/>
    <s v="012-024-00410623"/>
    <s v="9000803883"/>
    <s v="012-022-00315015"/>
    <n v="3393.6"/>
    <n v="3804.92"/>
    <s v="ZPVN"/>
    <s v="40564696"/>
    <s v="0000391175"/>
    <n v="8002813890"/>
    <n v="1002199433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34"/>
    <x v="134"/>
    <s v="100015025"/>
    <s v="ARCINIEGA OSWALDO"/>
    <s v="ZEMT"/>
    <s v="18UE826"/>
    <s v="1"/>
    <s v="Con Pallet"/>
    <n v="0.05"/>
    <n v="24"/>
    <x v="0"/>
    <n v="39710"/>
    <n v="24090"/>
    <n v="15620"/>
    <n v="508.8"/>
    <m/>
    <x v="132"/>
    <n v="22"/>
    <s v="22"/>
    <n v="24"/>
    <x v="0"/>
    <n v="1.06"/>
    <n v="21.2"/>
    <s v="LIDENORTI S.A."/>
  </r>
  <r>
    <n v="1002199472"/>
    <s v="UE01"/>
    <d v="2022-03-22T00:00:00"/>
    <d v="1899-12-30T15:03:00"/>
    <s v="012-024-00410624"/>
    <s v="9000803886"/>
    <s v="012-022-00315017"/>
    <n v="854.4"/>
    <n v="957.96"/>
    <s v="ZPVN"/>
    <s v="40564583"/>
    <s v="0000391049"/>
    <n v="8002813934"/>
    <n v="1002199472"/>
    <s v="15-00001115"/>
    <s v="ARMADURO"/>
    <n v="120"/>
    <s v="BOL"/>
    <s v="101600"/>
    <s v="TERAN RUIZ CARLOS FABIAN"/>
    <s v="802079"/>
    <s v="BODEGA FABIAN TERAN"/>
    <s v="COTACACHI"/>
    <s v="TELESFORO PEÑAHERRERA S/N Y"/>
    <s v="OICOTA"/>
    <s v="O-Imbabura-Cotacachi"/>
    <m/>
    <x v="63"/>
    <x v="63"/>
    <s v="10005910"/>
    <s v="URBANO MOQUINCHE WALTER ARMANDO"/>
    <s v="ZEMU"/>
    <s v="18UE735"/>
    <s v="2"/>
    <s v="Sin Pallet"/>
    <n v="0"/>
    <n v="0"/>
    <x v="0"/>
    <n v="10410"/>
    <n v="6020"/>
    <n v="4390"/>
    <n v="18"/>
    <m/>
    <x v="61"/>
    <n v="22"/>
    <s v="22"/>
    <n v="6"/>
    <x v="0"/>
    <n v="0.15"/>
    <n v="3"/>
    <s v="RUTAS COTACACHENSES"/>
  </r>
  <r>
    <n v="1002199472"/>
    <s v="UE01"/>
    <d v="2022-03-22T00:00:00"/>
    <d v="1899-12-30T15:03:00"/>
    <s v="012-024-00410625"/>
    <s v="9000803885"/>
    <s v="012-022-00315016"/>
    <n v="1689.6"/>
    <n v="1894.39"/>
    <s v="ZPVN"/>
    <s v="40564583"/>
    <s v="0000391048"/>
    <n v="8002813935"/>
    <n v="1002199472"/>
    <s v="15-00001123"/>
    <s v="SELVALEGRE"/>
    <n v="240"/>
    <s v="BOL"/>
    <s v="101600"/>
    <s v="TERAN RUIZ CARLOS FABIAN"/>
    <s v="802079"/>
    <s v="BODEGA FABIAN TERAN"/>
    <s v="COTACACHI"/>
    <s v="TELESFORO PEÑAHERRERA S/N Y"/>
    <s v="OICOTA"/>
    <s v="O-Imbabura-Cotacachi"/>
    <n v="15"/>
    <x v="63"/>
    <x v="63"/>
    <s v="10005910"/>
    <s v="URBANO MOQUINCHE WALTER ARMANDO"/>
    <s v="ZEMU"/>
    <s v="18UE735"/>
    <s v="2"/>
    <s v="Sin Pallet"/>
    <n v="0"/>
    <n v="0"/>
    <x v="0"/>
    <n v="16430"/>
    <n v="12040"/>
    <n v="4390"/>
    <n v="36"/>
    <m/>
    <x v="61"/>
    <n v="22"/>
    <s v="22"/>
    <n v="12"/>
    <x v="0"/>
    <n v="0.15"/>
    <n v="3"/>
    <s v="RUTAS COTACACHENSES"/>
  </r>
  <r>
    <n v="1002199434"/>
    <s v="UE01"/>
    <d v="2022-03-22T00:00:00"/>
    <d v="1899-12-30T15:19:00"/>
    <s v="012-024-00410626"/>
    <s v="9000803888"/>
    <s v="012-022-00315019"/>
    <n v="1012.8"/>
    <n v="1135.56"/>
    <s v="ZPVN"/>
    <s v="40564669"/>
    <s v="P000032456"/>
    <n v="8002813892"/>
    <n v="1002199434"/>
    <s v="15-00001120"/>
    <s v="CAMPEON"/>
    <n v="160"/>
    <s v="BOL"/>
    <s v="103128"/>
    <s v="LARA PUGA REBECA MARISOL"/>
    <s v="805452"/>
    <s v="SUCURSAL SIGZAL"/>
    <s v="CAYAMBE"/>
    <s v="REPUBLICA OE 10-97 Y PRIMAVERA"/>
    <s v="OPCAYA"/>
    <s v="O-Pichincha-Cayambe"/>
    <m/>
    <x v="148"/>
    <x v="148"/>
    <s v="10005661"/>
    <s v="PUPIALES ARELLANO CARLOS ANDRES"/>
    <s v="ZEMT"/>
    <s v="18UE728"/>
    <s v="1"/>
    <s v="Con Pallet"/>
    <n v="0.05"/>
    <n v="8"/>
    <x v="0"/>
    <n v="16183.333000000001"/>
    <n v="8013.3329999999996"/>
    <n v="8170"/>
    <n v="33.6"/>
    <m/>
    <x v="145"/>
    <n v="22"/>
    <s v="22"/>
    <n v="8"/>
    <x v="0"/>
    <n v="0.21000000000000002"/>
    <n v="4.2"/>
    <s v="LA ARMENIA"/>
  </r>
  <r>
    <n v="1002199434"/>
    <s v="UE01"/>
    <d v="2022-03-22T00:00:00"/>
    <d v="1899-12-30T15:19:00"/>
    <s v="012-024-00410627"/>
    <s v="9000803887"/>
    <s v="012-022-00315018"/>
    <n v="2208"/>
    <n v="2475.62"/>
    <s v="ZPVN"/>
    <s v="40564668"/>
    <s v="P000032455"/>
    <n v="8002813891"/>
    <n v="1002199434"/>
    <s v="15-00001123"/>
    <s v="SELVALEGRE"/>
    <n v="320"/>
    <s v="BOL"/>
    <s v="103128"/>
    <s v="LARA PUGA REBECA MARISOL"/>
    <s v="805452"/>
    <s v="SUCURSAL SIGZAL"/>
    <s v="CAYAMBE"/>
    <s v="REPUBLICA OE 10-97 Y PRIMAVERA"/>
    <s v="OPCAYA"/>
    <s v="O-Pichincha-Cayambe"/>
    <n v="40"/>
    <x v="148"/>
    <x v="148"/>
    <s v="10005661"/>
    <s v="PUPIALES ARELLANO CARLOS ANDRES"/>
    <s v="ZEMT"/>
    <s v="18UE728"/>
    <s v="1"/>
    <s v="Con Pallet"/>
    <n v="0.05"/>
    <n v="16"/>
    <x v="0"/>
    <n v="24196.667000000001"/>
    <n v="16026.666999999999"/>
    <n v="8170"/>
    <n v="67.2"/>
    <m/>
    <x v="145"/>
    <n v="22"/>
    <s v="22"/>
    <n v="16"/>
    <x v="0"/>
    <n v="0.21000000000000002"/>
    <n v="4.2"/>
    <s v="LA ARMENIA"/>
  </r>
  <r>
    <n v="1002199478"/>
    <s v="UE01"/>
    <d v="2022-03-22T00:00:00"/>
    <d v="1899-12-30T15:23:00"/>
    <s v="012-024-00410628"/>
    <s v="9000803891"/>
    <s v="012-022-00315022"/>
    <n v="260.43"/>
    <n v="291.99"/>
    <s v="ZPVN"/>
    <s v="40564710"/>
    <s v="P000032468"/>
    <n v="8002813944"/>
    <n v="1002199478"/>
    <s v="15-00001115"/>
    <s v="ARMADURO"/>
    <n v="40"/>
    <s v="BOL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s v="18UE983"/>
    <s v="2"/>
    <s v="Sin Pallet"/>
    <n v="0"/>
    <n v="0"/>
    <x v="0"/>
    <n v="7992.549"/>
    <n v="2005.8820000000001"/>
    <n v="5986.6670000000004"/>
    <n v="30.4"/>
    <m/>
    <x v="5"/>
    <n v="22"/>
    <s v="22"/>
    <n v="2"/>
    <x v="0"/>
    <n v="0.76"/>
    <n v="15.2"/>
    <s v="TRANSPORTE PROPIO"/>
  </r>
  <r>
    <n v="1002199478"/>
    <s v="UE01"/>
    <d v="2022-03-22T00:00:00"/>
    <d v="1899-12-30T15:23:00"/>
    <s v="012-024-00410629"/>
    <s v="9000803889"/>
    <s v="012-022-00315020"/>
    <n v="477.53"/>
    <n v="535.41"/>
    <s v="ZPVN"/>
    <s v="40564709"/>
    <s v="P000032467"/>
    <n v="8002813945"/>
    <n v="1002199478"/>
    <s v="15-00001120"/>
    <s v="CAMPEON"/>
    <n v="80"/>
    <s v="BOL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s v="18UE983"/>
    <s v="2"/>
    <s v="Sin Pallet"/>
    <n v="0"/>
    <n v="0"/>
    <x v="0"/>
    <n v="9998.4320000000007"/>
    <n v="4011.7649999999999"/>
    <n v="5986.6670000000004"/>
    <n v="60.8"/>
    <m/>
    <x v="5"/>
    <n v="22"/>
    <s v="22"/>
    <n v="4"/>
    <x v="0"/>
    <n v="0.76"/>
    <n v="15.2"/>
    <s v="TRANSPORTE PROPIO"/>
  </r>
  <r>
    <n v="1002199478"/>
    <s v="UE01"/>
    <d v="2022-03-22T00:00:00"/>
    <d v="1899-12-30T15:23:00"/>
    <s v="012-024-00410630"/>
    <s v="9000803890"/>
    <s v="012-022-00315021"/>
    <n v="3624.01"/>
    <n v="4063.26"/>
    <s v="ZPVN"/>
    <s v="40564708"/>
    <s v="P000032466"/>
    <n v="8002813946"/>
    <n v="1002199478"/>
    <s v="15-00001123"/>
    <s v="SELVALEGRE"/>
    <n v="560"/>
    <s v="BOL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4069.019999999997"/>
    <n v="28082.352999999999"/>
    <n v="5986.6670000000004"/>
    <n v="425.6"/>
    <m/>
    <x v="5"/>
    <n v="22"/>
    <s v="22"/>
    <n v="28"/>
    <x v="0"/>
    <n v="0.76"/>
    <n v="15.200000000000001"/>
    <s v="TRANSPORTE PROPIO"/>
  </r>
  <r>
    <n v="1002199495"/>
    <s v="UE01"/>
    <d v="2022-03-22T00:00:00"/>
    <d v="1899-12-30T15:27:00"/>
    <s v="012-024-00410631"/>
    <s v="9000803892"/>
    <s v="012-022-00315023"/>
    <n v="4290"/>
    <n v="4809.9799999999996"/>
    <s v="ZPVN"/>
    <s v="40564571"/>
    <s v="P000032425"/>
    <n v="8002813963"/>
    <n v="1002199495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1160"/>
    <n v="33060"/>
    <n v="18100"/>
    <n v="594"/>
    <m/>
    <x v="138"/>
    <n v="22"/>
    <s v="22"/>
    <n v="33"/>
    <x v="0"/>
    <n v="0.9"/>
    <n v="18"/>
    <s v="TRANSPORTE PROPIO"/>
  </r>
  <r>
    <n v="1002199423"/>
    <s v="UE01"/>
    <d v="2022-03-22T00:00:00"/>
    <d v="1899-12-30T15:35:00"/>
    <s v="012-024-00410632"/>
    <s v="9000803898"/>
    <s v="012-022-00315026"/>
    <n v="541.6"/>
    <n v="607.24"/>
    <s v="ZPVN"/>
    <s v="40564678"/>
    <s v="P000032460"/>
    <n v="8002813878"/>
    <n v="1002199423"/>
    <s v="15-00001115"/>
    <s v="ARMADURO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s v="18UE715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</r>
  <r>
    <n v="1002199423"/>
    <s v="UE01"/>
    <d v="2022-03-22T00:00:00"/>
    <d v="1899-12-30T15:35:00"/>
    <s v="012-024-00410633"/>
    <s v="9000803895"/>
    <s v="012-022-00315024"/>
    <n v="494.4"/>
    <n v="554.33000000000004"/>
    <s v="ZPVN"/>
    <s v="40564677"/>
    <s v="P000032459"/>
    <n v="8002813876"/>
    <n v="1002199423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s v="18UE715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</r>
  <r>
    <n v="1002199423"/>
    <s v="UE01"/>
    <d v="2022-03-22T00:00:00"/>
    <d v="1899-12-30T15:35:00"/>
    <s v="012-024-00410634"/>
    <s v="9000803896"/>
    <s v="012-022-00315025"/>
    <n v="3235.2"/>
    <n v="3627.32"/>
    <s v="ZPVN"/>
    <s v="40564676"/>
    <s v="P000032458"/>
    <n v="8002813877"/>
    <n v="1002199423"/>
    <s v="15-00001123"/>
    <s v="SELVALEGRE"/>
    <n v="4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s v="18UE715"/>
    <s v="1"/>
    <s v="Con Pallet"/>
    <n v="0.05"/>
    <n v="24"/>
    <x v="0"/>
    <n v="29845.832999999999"/>
    <n v="24052.5"/>
    <n v="5793.3329999999996"/>
    <n v="220.8"/>
    <m/>
    <x v="79"/>
    <n v="22"/>
    <s v="22"/>
    <n v="24"/>
    <x v="0"/>
    <n v="0.46"/>
    <n v="9.2000000000000011"/>
    <s v="LA ARMENIA. S.A."/>
  </r>
  <r>
    <n v="1002199498"/>
    <s v="UE01"/>
    <d v="2022-03-22T00:00:00"/>
    <d v="1899-12-30T15:40:00"/>
    <s v="012-024-00410635"/>
    <s v="9000803933"/>
    <s v="012-022-00315027"/>
    <n v="2386.8000000000002"/>
    <n v="2676.1"/>
    <s v="ZPVN"/>
    <s v="40564533"/>
    <s v="0000390966"/>
    <n v="8002813965"/>
    <n v="1002199498"/>
    <s v="15-00001123"/>
    <s v="SELVALEGRE"/>
    <n v="360"/>
    <s v="BOL"/>
    <s v="101563"/>
    <s v="ORDOÑEZ MURILLO LUIS MARCELO"/>
    <s v="801896"/>
    <s v="BODEGA HIERRO CONT"/>
    <s v="LATACUNGA"/>
    <s v="LATACUNGA CALIXTO PINO 321 Y"/>
    <s v="OXLATA"/>
    <s v="O-Cotopaxi-Latacunga"/>
    <n v="198"/>
    <x v="149"/>
    <x v="149"/>
    <s v="100019954"/>
    <s v="JACOME SANTIAGO"/>
    <s v="ZEMU"/>
    <s v="18UE706"/>
    <s v="2"/>
    <s v="Sin Pallet"/>
    <n v="0"/>
    <n v="0"/>
    <x v="0"/>
    <n v="27160"/>
    <n v="18050"/>
    <n v="9110"/>
    <n v="266.39999999999998"/>
    <m/>
    <x v="146"/>
    <n v="22"/>
    <s v="22"/>
    <n v="18"/>
    <x v="0"/>
    <n v="0.74"/>
    <n v="14.799999999999999"/>
    <s v="SANJOPAS S.A."/>
  </r>
  <r>
    <n v="1002199501"/>
    <s v="UE01"/>
    <d v="2022-03-22T00:00:00"/>
    <d v="1899-12-30T15:43:00"/>
    <s v="012-024-00410636"/>
    <s v="9000803934"/>
    <s v="012-022-00315028"/>
    <n v="2459.16"/>
    <n v="2757.23"/>
    <s v="ZPVN"/>
    <s v="40564591"/>
    <s v="P000032430"/>
    <n v="8002813968"/>
    <n v="1002199501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136"/>
    <x v="136"/>
    <s v="100016550"/>
    <s v="JACOME ARTURO"/>
    <s v="ZEMU"/>
    <s v="18UE627"/>
    <s v="2"/>
    <s v="Sin Pallet"/>
    <n v="0"/>
    <n v="0"/>
    <x v="0"/>
    <n v="27230"/>
    <n v="18040"/>
    <n v="9190"/>
    <n v="54"/>
    <m/>
    <x v="134"/>
    <n v="22"/>
    <s v="22"/>
    <n v="18"/>
    <x v="0"/>
    <n v="0.15"/>
    <n v="3"/>
    <s v="LIDENORTI S.A."/>
  </r>
  <r>
    <n v="1002199463"/>
    <s v="UE01"/>
    <d v="2022-03-22T00:00:00"/>
    <d v="1899-12-30T15:48:00"/>
    <s v="012-024-00410637"/>
    <s v="9000804000"/>
    <s v="012-022-00315029"/>
    <n v="2851.2"/>
    <n v="3196.78"/>
    <s v="ZPVN"/>
    <s v="40564699"/>
    <s v="0000391178"/>
    <n v="8002813923"/>
    <n v="1002199463"/>
    <s v="15-00001119"/>
    <s v="CAMPEON ANTIHUMEDAD"/>
    <n v="480"/>
    <s v="BOL"/>
    <s v="101664"/>
    <s v="ACERIA DEL ECUADOR C.A. ADELCA"/>
    <s v="806010"/>
    <s v="BRITO JORGE"/>
    <s v="EL CARMEN"/>
    <s v="JUAN RIVAS Y 12 DE OCTUBRE"/>
    <s v="OMMANG"/>
    <s v="O-Manabi-Manga del Cura"/>
    <n v="331"/>
    <x v="11"/>
    <x v="11"/>
    <s v="100014920"/>
    <s v="AMAGUAYA HECTOR"/>
    <s v="ZEMT"/>
    <s v="18UE556"/>
    <s v="1"/>
    <s v="Con Pallet"/>
    <n v="0.05"/>
    <n v="24"/>
    <x v="0"/>
    <n v="40340"/>
    <n v="24060"/>
    <n v="16280"/>
    <n v="475.2"/>
    <m/>
    <x v="11"/>
    <n v="22"/>
    <s v="22"/>
    <n v="24"/>
    <x v="0"/>
    <n v="0.99"/>
    <n v="19.8"/>
    <s v="TRAPSA C.A."/>
  </r>
  <r>
    <n v="1002199517"/>
    <s v="UE01"/>
    <d v="2022-03-22T00:00:00"/>
    <d v="1899-12-30T15:49:00"/>
    <s v="012-024-00410638"/>
    <s v="9000804001"/>
    <s v="012-022-00315030"/>
    <n v="2534"/>
    <n v="2841.14"/>
    <s v="ZPVN"/>
    <s v="40564374"/>
    <s v="0000390791"/>
    <n v="8002813985"/>
    <n v="1002199517"/>
    <s v="15-00000181"/>
    <s v="ARMADURO ANTIHUMEDAD"/>
    <n v="360"/>
    <s v="BOL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s v="18UE379"/>
    <s v="2"/>
    <s v="Sin Pallet"/>
    <n v="0"/>
    <n v="0"/>
    <x v="0"/>
    <n v="27030"/>
    <n v="18030"/>
    <n v="9000"/>
    <n v="522"/>
    <m/>
    <x v="12"/>
    <n v="22"/>
    <s v="22"/>
    <n v="18"/>
    <x v="0"/>
    <n v="1.45"/>
    <n v="29"/>
    <s v="TRANSPORTE PROPIO"/>
  </r>
  <r>
    <n v="1002199435"/>
    <s v="UE01"/>
    <d v="2022-03-22T00:00:00"/>
    <d v="1899-12-30T15:54:00"/>
    <s v="012-024-00410639"/>
    <s v="9000804002"/>
    <s v="012-022-00315031"/>
    <n v="4166.3999999999996"/>
    <n v="4671.3999999999996"/>
    <s v="ZPVN"/>
    <s v="40564686"/>
    <s v="0000391174"/>
    <n v="8002813893"/>
    <n v="1002199435"/>
    <s v="15-00001119"/>
    <s v="CAMPEON ANTIHUMEDAD"/>
    <n v="640"/>
    <s v="BOL"/>
    <s v="101526"/>
    <s v="FERRETERIA S.T.I. S.C."/>
    <s v="801515"/>
    <s v="FERRETERIA STI S4"/>
    <s v="SANTO DOMINGO"/>
    <s v="VIA QUEVEDO KM 1 1/2 Y JUAN LEON ME"/>
    <s v="OJABRA"/>
    <s v="O-Santodomingo -Abrahamcalazacón"/>
    <n v="242"/>
    <x v="71"/>
    <x v="71"/>
    <s v="100014916"/>
    <s v="PUETATE MAURICIO"/>
    <s v="ZETT"/>
    <s v="18UE550"/>
    <s v="1"/>
    <s v="Con Pallet"/>
    <n v="0.05"/>
    <n v="32"/>
    <x v="0"/>
    <n v="50380"/>
    <n v="32040"/>
    <n v="18340"/>
    <n v="556.79999999999995"/>
    <m/>
    <x v="69"/>
    <n v="22"/>
    <s v="22"/>
    <n v="32"/>
    <x v="0"/>
    <n v="0.86999999999999988"/>
    <n v="17.399999999999999"/>
    <s v="LA ARMENIA S.A."/>
  </r>
  <r>
    <n v="1002199506"/>
    <s v="UE01"/>
    <d v="2022-03-22T00:00:00"/>
    <d v="1899-12-30T15:57:00"/>
    <s v="012-024-00410640"/>
    <s v="9000804003"/>
    <s v="012-022-00315032"/>
    <n v="2287.17"/>
    <n v="2564.39"/>
    <s v="ZPVN"/>
    <s v="40564535"/>
    <s v="P000032421"/>
    <n v="8002813972"/>
    <n v="1002199506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22"/>
    <x v="22"/>
    <s v="100021095"/>
    <s v="CUARAN ROMMEL"/>
    <s v="ZEMU"/>
    <s v="18UE697"/>
    <s v="2"/>
    <s v="Sin Pallet"/>
    <n v="0"/>
    <n v="0"/>
    <x v="0"/>
    <n v="27240"/>
    <n v="18030"/>
    <n v="9210"/>
    <n v="273.60000000000002"/>
    <m/>
    <x v="22"/>
    <n v="22"/>
    <s v="22"/>
    <n v="18"/>
    <x v="0"/>
    <n v="0.76"/>
    <n v="15.200000000000001"/>
    <s v="TRANINTAGSA S.A."/>
  </r>
  <r>
    <n v="1002199521"/>
    <s v="UE01"/>
    <d v="2022-03-22T00:00:00"/>
    <d v="1899-12-30T16:00:00"/>
    <s v="012-024-00410641"/>
    <s v="9000804005"/>
    <s v="012-022-00315033"/>
    <n v="2407.73"/>
    <n v="2699.56"/>
    <s v="ZPVN"/>
    <s v="40564519"/>
    <s v="P000032415"/>
    <n v="8002813989"/>
    <n v="1002199521"/>
    <s v="15-00001123"/>
    <s v="SELVALEGRE"/>
    <n v="360"/>
    <s v="BOL"/>
    <s v="101627"/>
    <s v="ACEROSCENTER CIA. LTDA."/>
    <s v="802727"/>
    <s v="LOCAL GUAJALO"/>
    <s v="QUITO"/>
    <s v="MALDONADO Y CALLE 5"/>
    <s v="OPGUAM"/>
    <s v="O-Pichincha-Guamani"/>
    <n v="129"/>
    <x v="46"/>
    <x v="46"/>
    <s v="100018609"/>
    <s v="CHACON WILSON"/>
    <s v="ZEMU"/>
    <s v="18UE554"/>
    <s v="2"/>
    <s v="Sin Pallet"/>
    <n v="0"/>
    <n v="0"/>
    <x v="0"/>
    <n v="27210"/>
    <n v="18020"/>
    <n v="9190"/>
    <n v="183.6"/>
    <m/>
    <x v="44"/>
    <n v="22"/>
    <s v="22"/>
    <n v="18"/>
    <x v="0"/>
    <n v="0.51"/>
    <n v="10.199999999999999"/>
    <s v="TRAPSA C.A."/>
  </r>
  <r>
    <n v="1002199530"/>
    <s v="UE01"/>
    <d v="2022-03-22T00:00:00"/>
    <d v="1899-12-30T16:01:00"/>
    <s v="012-024-00410642"/>
    <s v="9000804010"/>
    <s v="012-022-00315035"/>
    <n v="500.54"/>
    <n v="561.20000000000005"/>
    <s v="ZPVN"/>
    <s v="40564003"/>
    <s v="P000032251"/>
    <n v="8002813999"/>
    <n v="1002199530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8645"/>
    <n v="4020"/>
    <n v="4625"/>
    <n v="26.4"/>
    <m/>
    <x v="23"/>
    <n v="22"/>
    <s v="22"/>
    <n v="4"/>
    <x v="0"/>
    <n v="0.32999999999999996"/>
    <n v="6.6"/>
    <s v="TRANSPORTE PROPIO"/>
  </r>
  <r>
    <n v="1002199530"/>
    <s v="UE01"/>
    <d v="2022-03-22T00:00:00"/>
    <d v="1899-12-30T16:01:00"/>
    <s v="012-024-00410643"/>
    <s v="9000804009"/>
    <s v="012-022-00315034"/>
    <n v="1901.59"/>
    <n v="2132.0700000000002"/>
    <s v="ZPVN"/>
    <s v="40564002"/>
    <s v="P000032250"/>
    <n v="8002814000"/>
    <n v="1002199530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8695"/>
    <n v="14070"/>
    <n v="4625"/>
    <n v="92.4"/>
    <m/>
    <x v="23"/>
    <n v="22"/>
    <s v="22"/>
    <n v="14"/>
    <x v="0"/>
    <n v="0.33"/>
    <n v="6.6000000000000005"/>
    <s v="TRANSPORTE PROPIO"/>
  </r>
  <r>
    <n v="1002199546"/>
    <s v="UE01"/>
    <d v="2022-03-22T00:00:00"/>
    <d v="1899-12-30T16:04:00"/>
    <s v="012-024-00410644"/>
    <s v="9000804012"/>
    <s v="012-022-00315036"/>
    <n v="2471.56"/>
    <n v="2771.13"/>
    <s v="ZPVN"/>
    <s v="40564600"/>
    <s v="P000032431"/>
    <n v="8002814019"/>
    <n v="1002199546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96"/>
    <x v="96"/>
    <s v="10008095"/>
    <s v="TATES CASTILLO LUIS EUCLIDES"/>
    <s v="ZEMU"/>
    <s v="18UE675"/>
    <s v="2"/>
    <s v="Sin Pallet"/>
    <n v="0"/>
    <n v="0"/>
    <x v="0"/>
    <n v="26880"/>
    <n v="18040"/>
    <n v="8840"/>
    <n v="54"/>
    <m/>
    <x v="94"/>
    <n v="22"/>
    <s v="22"/>
    <n v="18"/>
    <x v="0"/>
    <n v="0.15"/>
    <n v="3"/>
    <s v="RUTAS COTACACHENSES S.A."/>
  </r>
  <r>
    <n v="1002199487"/>
    <s v="UE01"/>
    <d v="2022-03-22T00:00:00"/>
    <d v="1899-12-30T16:09:00"/>
    <s v="012-024-00410645"/>
    <s v="9000802393"/>
    <s v="013-020-00047730"/>
    <n v="4325.99"/>
    <n v="4850.33"/>
    <s v="ZPDF"/>
    <s v="70176357"/>
    <s v="0000391004"/>
    <n v="8002813955"/>
    <n v="1002199487"/>
    <s v="15-00000218"/>
    <s v="MAGNO HE"/>
    <n v="32.799999999999997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4878"/>
    <s v="MANOSALVAS JUAN CARLOS"/>
    <s v="ZECI"/>
    <s v="18LAI0339"/>
    <s v="2"/>
    <s v="Sin Pallet"/>
    <n v="0"/>
    <n v="0"/>
    <x v="0"/>
    <n v="52350"/>
    <n v="32800"/>
    <n v="19550"/>
    <n v="1315.61"/>
    <m/>
    <x v="1"/>
    <n v="22"/>
    <s v="22"/>
    <n v="32.799999999999997"/>
    <x v="0"/>
    <n v="40.110060975609755"/>
    <n v="40.110060975609755"/>
    <s v="TRANSCONCEM CIA. LTDA."/>
  </r>
  <r>
    <n v="1002199513"/>
    <s v="UE01"/>
    <d v="2022-03-22T00:00:00"/>
    <d v="1899-12-30T16:11:00"/>
    <s v="012-024-00410646"/>
    <s v=""/>
    <s v=""/>
    <n v="0"/>
    <n v="0"/>
    <s v="ZPRC"/>
    <s v="2500107994"/>
    <s v="P000032420"/>
    <n v="8002813981"/>
    <n v="100219951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44"/>
    <x v="44"/>
    <s v="10007279"/>
    <s v="QUILUMBANGO LLIQUIN HECTOR FERNANDO"/>
    <s v="ZEMU"/>
    <s v="18UE701"/>
    <s v="2"/>
    <s v="Sin Pallet"/>
    <n v="0"/>
    <n v="0"/>
    <x v="0"/>
    <n v="27090"/>
    <n v="18070"/>
    <n v="9020"/>
    <n v="248.4"/>
    <m/>
    <x v="42"/>
    <n v="22"/>
    <s v="22"/>
    <n v="18"/>
    <x v="0"/>
    <n v="0.69000000000000006"/>
    <n v="13.8"/>
    <s v="LIDENORTI S.A."/>
  </r>
  <r>
    <n v="1002199551"/>
    <s v="UE01"/>
    <d v="2022-03-22T00:00:00"/>
    <d v="1899-12-30T16:17:00"/>
    <s v="012-024-00410647"/>
    <s v="9000804019"/>
    <s v="012-022-00315037"/>
    <n v="4290"/>
    <n v="4809.9799999999996"/>
    <s v="ZPVN"/>
    <s v="40564573"/>
    <s v="P000032426"/>
    <n v="8002814025"/>
    <n v="100219955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030"/>
    <n v="33060"/>
    <n v="17970"/>
    <n v="594"/>
    <m/>
    <x v="138"/>
    <n v="22"/>
    <s v="22"/>
    <n v="33"/>
    <x v="0"/>
    <n v="0.9"/>
    <n v="18"/>
    <s v="TRANSPORTE PROPIO"/>
  </r>
  <r>
    <n v="1002199465"/>
    <s v="UE01"/>
    <d v="2022-03-22T00:00:00"/>
    <d v="1899-12-30T16:21:00"/>
    <s v="012-024-00410648"/>
    <s v="9000804020"/>
    <s v="012-022-00315038"/>
    <n v="3182.4"/>
    <n v="3568.13"/>
    <s v="ZPVN"/>
    <s v="40564679"/>
    <s v="0000391181"/>
    <n v="8002813926"/>
    <n v="1002199465"/>
    <s v="15-00001119"/>
    <s v="CAMPEON ANTIHUMEDAD"/>
    <n v="480"/>
    <s v="BOL"/>
    <s v="10003243"/>
    <s v="RODRIGUEZ YAGUAL GUILLERMO ISAIAS"/>
    <s v="807626"/>
    <s v="BODEGA PRINCIPAL"/>
    <s v="SALINAS"/>
    <s v="CALLE 15 Y CALLE R (MUEY)"/>
    <s v="OYMANG"/>
    <s v="O-Santaelena-Manglaralto"/>
    <n v="668"/>
    <x v="6"/>
    <x v="6"/>
    <s v="100019386"/>
    <s v="CALUGUILLIN ROBERTO"/>
    <s v="ZEMT"/>
    <s v="18UE623"/>
    <s v="1"/>
    <s v="Con Pallet"/>
    <n v="0.05"/>
    <n v="24"/>
    <x v="0"/>
    <n v="39280"/>
    <n v="24010"/>
    <n v="15270"/>
    <n v="772.8"/>
    <m/>
    <x v="6"/>
    <n v="22"/>
    <s v="22"/>
    <n v="24"/>
    <x v="0"/>
    <n v="1.6099999999999999"/>
    <n v="32.199999999999996"/>
    <s v="TRANSPORTE PROPIO"/>
  </r>
  <r>
    <n v="1002199554"/>
    <s v="UE01"/>
    <d v="2022-03-22T00:00:00"/>
    <d v="1899-12-30T16:24:00"/>
    <s v="012-024-00410649"/>
    <s v="9000804024"/>
    <s v="012-022-00315040"/>
    <n v="1364"/>
    <n v="1529.33"/>
    <s v="ZPVN"/>
    <s v="40564529"/>
    <s v="0000390962"/>
    <n v="8002814030"/>
    <n v="1002199554"/>
    <s v="15-00001115"/>
    <s v="ARMADURO"/>
    <n v="20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7759.167000000001"/>
    <n v="10029.166999999999"/>
    <n v="7730"/>
    <n v="102"/>
    <m/>
    <x v="54"/>
    <n v="22"/>
    <s v="22"/>
    <n v="10"/>
    <x v="0"/>
    <n v="0.51"/>
    <n v="10.199999999999999"/>
    <s v="TRANSPORTE PROPIO"/>
  </r>
  <r>
    <n v="1002199554"/>
    <s v="UE01"/>
    <d v="2022-03-22T00:00:00"/>
    <d v="1899-12-30T16:24:00"/>
    <s v="012-024-00410650"/>
    <s v="9000804023"/>
    <s v="012-022-00315039"/>
    <n v="1901.2"/>
    <n v="2131.63"/>
    <s v="ZPVN"/>
    <s v="40564529"/>
    <s v="0000390961"/>
    <n v="8002814029"/>
    <n v="1002199554"/>
    <s v="15-00001123"/>
    <s v="SELVALEGRE"/>
    <n v="28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1770.832999999999"/>
    <n v="14040.833000000001"/>
    <n v="7730"/>
    <n v="142.80000000000001"/>
    <m/>
    <x v="54"/>
    <n v="22"/>
    <s v="22"/>
    <n v="14"/>
    <x v="0"/>
    <n v="0.51"/>
    <n v="10.200000000000001"/>
    <s v="TRANSPORTE PROPIO"/>
  </r>
  <r>
    <n v="1002199537"/>
    <s v="UE01"/>
    <d v="2022-03-22T00:00:00"/>
    <d v="1899-12-30T16:25:00"/>
    <s v="012-024-00410651"/>
    <s v="9000804026"/>
    <s v="012-022-00315042"/>
    <n v="556.79999999999995"/>
    <n v="624.29"/>
    <s v="ZPVN"/>
    <s v="40564569"/>
    <s v="0000391033"/>
    <n v="8002814008"/>
    <n v="1002199537"/>
    <s v="15-00001115"/>
    <s v="ARMADURO"/>
    <n v="80"/>
    <s v="BOL"/>
    <s v="101511"/>
    <s v="TORRES AYALA FAUSTO FERNANDO"/>
    <s v="802082"/>
    <s v="BODEGA TORRES FAUSTO"/>
    <s v="QUITO"/>
    <s v="PUELLARO. 24 DE MAYO S/N Y"/>
    <s v="OPPUEL"/>
    <s v="O-Pichincha-Puellaro"/>
    <m/>
    <x v="96"/>
    <x v="96"/>
    <s v="10008096"/>
    <s v="SALAZAR ECHEVERRIA JUAN CARLOS"/>
    <s v="ZEMU"/>
    <s v="18UE724"/>
    <s v="2"/>
    <s v="Sin Pallet"/>
    <n v="0"/>
    <n v="0"/>
    <x v="0"/>
    <n v="8450"/>
    <n v="4020"/>
    <n v="4430"/>
    <n v="32.799999999999997"/>
    <m/>
    <x v="94"/>
    <n v="22"/>
    <s v="22"/>
    <n v="4"/>
    <x v="0"/>
    <n v="0.41"/>
    <n v="8.1999999999999993"/>
    <s v="RUTAS COTACACHENSES S.A."/>
  </r>
  <r>
    <n v="1002199537"/>
    <s v="UE01"/>
    <d v="2022-03-22T00:00:00"/>
    <d v="1899-12-30T16:25:00"/>
    <s v="012-024-00410652"/>
    <s v="9000804025"/>
    <s v="012-022-00315041"/>
    <n v="1940.4"/>
    <n v="2175.59"/>
    <s v="ZPVN"/>
    <s v="40564569"/>
    <s v="0000391032"/>
    <n v="8002814007"/>
    <n v="1002199537"/>
    <s v="15-00001123"/>
    <s v="SELVALEGRE"/>
    <n v="280"/>
    <s v="BOL"/>
    <s v="101511"/>
    <s v="TORRES AYALA FAUSTO FERNANDO"/>
    <s v="802082"/>
    <s v="BODEGA TORRES FAUSTO"/>
    <s v="QUITO"/>
    <s v="PUELLARO. 24 DE MAYO S/N Y"/>
    <s v="OPPUEL"/>
    <s v="O-Pichincha-Puellaro"/>
    <n v="84"/>
    <x v="96"/>
    <x v="96"/>
    <s v="10008096"/>
    <s v="SALAZAR ECHEVERRIA JUAN CARLOS"/>
    <s v="ZEMU"/>
    <s v="18UE724"/>
    <s v="2"/>
    <s v="Sin Pallet"/>
    <n v="0"/>
    <n v="0"/>
    <x v="0"/>
    <n v="18500"/>
    <n v="14070"/>
    <n v="4430"/>
    <n v="114.8"/>
    <m/>
    <x v="94"/>
    <n v="22"/>
    <s v="22"/>
    <n v="14"/>
    <x v="0"/>
    <n v="0.41"/>
    <n v="8.1999999999999993"/>
    <s v="RUTAS COTACACHENSES S.A."/>
  </r>
  <r>
    <n v="1002199452"/>
    <s v="UE01"/>
    <d v="2022-03-22T00:00:00"/>
    <d v="1899-12-30T16:28:00"/>
    <s v="012-024-00410653"/>
    <s v="9000804028"/>
    <s v="012-022-00315044"/>
    <n v="2628"/>
    <n v="2946.53"/>
    <s v="ZPVN"/>
    <s v="40564700"/>
    <s v="0000391179"/>
    <n v="8002813913"/>
    <n v="1002199452"/>
    <s v="15-00001119"/>
    <s v="CAMPEON ANTIHUMEDAD"/>
    <n v="400"/>
    <s v="BOL"/>
    <s v="102869"/>
    <s v="PINEDA MARCILLO FRANK FERNANDO"/>
    <s v="803635"/>
    <s v="ACERPCONST AV CHONE"/>
    <s v="SANTO DOMINGO"/>
    <s v="VIA CHONE A 300MT DE ORANGINE"/>
    <s v="OJBOMB"/>
    <s v="O-Santodomingo -Bomboli"/>
    <m/>
    <x v="79"/>
    <x v="79"/>
    <s v="100016219"/>
    <s v="ALQUINGA FABIAN"/>
    <s v="ZEMT"/>
    <s v="18UE765"/>
    <s v="1"/>
    <s v="Con Pallet"/>
    <n v="0.05"/>
    <n v="20"/>
    <x v="0"/>
    <n v="27813.332999999999"/>
    <n v="20033.332999999999"/>
    <n v="7780"/>
    <n v="356"/>
    <m/>
    <x v="77"/>
    <n v="22"/>
    <s v="22"/>
    <n v="20"/>
    <x v="0"/>
    <n v="0.89"/>
    <n v="17.8"/>
    <s v="ALQUINGA &amp; ALQUINGA"/>
  </r>
  <r>
    <n v="1002199452"/>
    <s v="UE01"/>
    <d v="2022-03-22T00:00:00"/>
    <d v="1899-12-30T16:28:00"/>
    <s v="012-024-00410654"/>
    <s v="9000804027"/>
    <s v="012-022-00315043"/>
    <n v="547.20000000000005"/>
    <n v="613.52"/>
    <s v="ZPVN"/>
    <s v="40564700"/>
    <s v="0000391180"/>
    <n v="8002813912"/>
    <n v="1002199452"/>
    <s v="15-00001124"/>
    <s v="SELVALEGRE ANTIHUMEDAD"/>
    <n v="80"/>
    <s v="BOL"/>
    <s v="102869"/>
    <s v="PINEDA MARCILLO FRANK FERNANDO"/>
    <s v="803635"/>
    <s v="ACERPCONST AV CHONE"/>
    <s v="SANTO DOMINGO"/>
    <s v="VIA CHONE A 300MT DE ORANGINE"/>
    <s v="OJBOMB"/>
    <s v="O-Santodomingo -Bomboli"/>
    <n v="248"/>
    <x v="79"/>
    <x v="79"/>
    <s v="100016219"/>
    <s v="ALQUINGA FABIAN"/>
    <s v="ZEMT"/>
    <s v="18UE765"/>
    <s v="1"/>
    <s v="Con Pallet"/>
    <n v="0.05"/>
    <n v="4"/>
    <x v="0"/>
    <n v="11786.666999999999"/>
    <n v="4006.6669999999999"/>
    <n v="7780"/>
    <n v="71.2"/>
    <m/>
    <x v="77"/>
    <n v="22"/>
    <s v="22"/>
    <n v="4"/>
    <x v="0"/>
    <n v="0.89"/>
    <n v="17.8"/>
    <s v="ALQUINGA &amp; ALQUINGA"/>
  </r>
  <r>
    <n v="1002199576"/>
    <s v="UE01"/>
    <d v="2022-03-22T00:00:00"/>
    <d v="1899-12-30T16:30:00"/>
    <s v="012-024-00410655"/>
    <s v="9000804030"/>
    <s v="012-022-00315046"/>
    <n v="486.98"/>
    <n v="546.01"/>
    <s v="ZPVN"/>
    <s v="40564598"/>
    <s v="0000391072"/>
    <n v="8002814056"/>
    <n v="1002199576"/>
    <s v="15-00001120"/>
    <s v="CAMPEON"/>
    <n v="80"/>
    <s v="BOL"/>
    <s v="101613"/>
    <s v="COMERCIAL MICHELENA S.A."/>
    <s v="804089"/>
    <s v="FERRETERIA ECUADOR"/>
    <s v="QUITO"/>
    <s v="VIA POMASQUI Y LOS ARRAYANES"/>
    <s v="OPPOMA"/>
    <s v="O-Pichincha-Pomasqui"/>
    <m/>
    <x v="16"/>
    <x v="16"/>
    <s v="100014951"/>
    <s v="PEREZ DANILO"/>
    <s v="ZEMU"/>
    <s v="18UE630"/>
    <s v="2"/>
    <s v="Sin Pallet"/>
    <n v="0"/>
    <n v="0"/>
    <x v="0"/>
    <n v="8419.4439999999995"/>
    <n v="4004.444"/>
    <n v="4415"/>
    <n v="36.799999999999997"/>
    <m/>
    <x v="16"/>
    <n v="22"/>
    <s v="22"/>
    <n v="4"/>
    <x v="0"/>
    <n v="0.45999999999999996"/>
    <n v="9.1999999999999993"/>
    <s v="LA ARMENIA S.A."/>
  </r>
  <r>
    <n v="1002199576"/>
    <s v="UE01"/>
    <d v="2022-03-22T00:00:00"/>
    <d v="1899-12-30T16:30:00"/>
    <s v="012-024-00410656"/>
    <s v="9000804029"/>
    <s v="012-022-00315045"/>
    <n v="1858.89"/>
    <n v="2084.1999999999998"/>
    <s v="ZPVN"/>
    <s v="40564598"/>
    <s v="0000391073"/>
    <n v="8002814057"/>
    <n v="1002199576"/>
    <s v="15-00001123"/>
    <s v="SELVALEGRE"/>
    <n v="280"/>
    <s v="BOL"/>
    <s v="101613"/>
    <s v="COMERCIAL MICHELENA S.A."/>
    <s v="804089"/>
    <s v="FERRETERIA ECUADOR"/>
    <s v="QUITO"/>
    <s v="VIA POMASQUI Y LOS ARRAYANES"/>
    <s v="OPPOMA"/>
    <s v="O-Pichincha-Pomasqui"/>
    <n v="95"/>
    <x v="16"/>
    <x v="16"/>
    <s v="100014951"/>
    <s v="PEREZ DANILO"/>
    <s v="ZEMU"/>
    <s v="18UE630"/>
    <s v="2"/>
    <s v="Sin Pallet"/>
    <n v="0"/>
    <n v="0"/>
    <x v="0"/>
    <n v="18430.556"/>
    <n v="14015.556"/>
    <n v="4415"/>
    <n v="128.80000000000001"/>
    <m/>
    <x v="16"/>
    <n v="22"/>
    <s v="22"/>
    <n v="14"/>
    <x v="0"/>
    <n v="0.46"/>
    <n v="9.2000000000000011"/>
    <s v="LA ARMENIA S.A."/>
  </r>
  <r>
    <n v="1002199571"/>
    <s v="UE01"/>
    <d v="2022-03-22T00:00:00"/>
    <d v="1899-12-30T16:34:00"/>
    <s v="012-024-00410657"/>
    <s v="9000804032"/>
    <s v="012-022-00315047"/>
    <n v="2138.4"/>
    <n v="2397.59"/>
    <s v="ZPVN"/>
    <s v="40564563"/>
    <s v="0000391010"/>
    <n v="8002814051"/>
    <n v="1002199571"/>
    <s v="15-00001119"/>
    <s v="CAMPEON ANTIHUMEDAD"/>
    <n v="360"/>
    <s v="BOL"/>
    <s v="101664"/>
    <s v="ACERIA DEL ECUADOR C.A. ADELCA"/>
    <s v="809960"/>
    <s v="PLUAS AGUIRRE FABIOLA LUCIA"/>
    <s v="MOCACHE"/>
    <s v="VIA PRINCIPAL A JAUNECHE"/>
    <s v="ORMOCA"/>
    <s v="O-Losrios-Mocache"/>
    <n v="472"/>
    <x v="33"/>
    <x v="33"/>
    <s v="10006961"/>
    <s v="CUSHCAGUA SALAZAR JOSE MANUEL"/>
    <s v="ZEMU"/>
    <s v="18UE688"/>
    <s v="2"/>
    <s v="Sin Pallet"/>
    <n v="0"/>
    <n v="0"/>
    <x v="0"/>
    <n v="27120"/>
    <n v="18010"/>
    <n v="9110"/>
    <n v="424.8"/>
    <m/>
    <x v="31"/>
    <n v="22"/>
    <s v="22"/>
    <n v="18"/>
    <x v="0"/>
    <n v="1.18"/>
    <n v="23.6"/>
    <s v="CIAPRUTE S.A."/>
  </r>
  <r>
    <n v="1002199592"/>
    <s v="UE01"/>
    <d v="2022-03-22T00:00:00"/>
    <d v="1899-12-30T16:36:00"/>
    <s v="012-024-00410658"/>
    <s v="9000803815"/>
    <s v="013-020-00047756"/>
    <n v="2307.6"/>
    <n v="2587.29"/>
    <s v="ZPDF"/>
    <s v="70176717"/>
    <s v="0000391120"/>
    <n v="8002814072"/>
    <n v="1002199592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131"/>
    <x v="131"/>
    <s v="100020038"/>
    <s v="VIVAS ANDRES"/>
    <s v="ZEMU"/>
    <s v="18UE588"/>
    <s v="2"/>
    <s v="Sin Pallet"/>
    <n v="0"/>
    <n v="0"/>
    <x v="0"/>
    <n v="27210"/>
    <n v="18000"/>
    <n v="9210"/>
    <n v="424.8"/>
    <m/>
    <x v="129"/>
    <n v="22"/>
    <s v="22"/>
    <n v="18"/>
    <x v="0"/>
    <n v="1.18"/>
    <n v="23.6"/>
    <s v="SETRAINCE"/>
  </r>
  <r>
    <n v="1002199557"/>
    <s v="UE01"/>
    <d v="2022-03-22T00:00:00"/>
    <d v="1899-12-30T16:38:00"/>
    <s v="012-024-00410659"/>
    <s v=""/>
    <s v=""/>
    <n v="0"/>
    <n v="0"/>
    <s v="ZPRC"/>
    <s v="2500108001"/>
    <s v="P000032452"/>
    <n v="8002814034"/>
    <n v="1002199557"/>
    <s v="15-00001120"/>
    <s v="CAMPEON"/>
    <n v="24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0842.273000000001"/>
    <n v="12047.272999999999"/>
    <n v="8795"/>
    <n v="122.4"/>
    <m/>
    <x v="109"/>
    <n v="22"/>
    <s v="22"/>
    <n v="12"/>
    <x v="0"/>
    <n v="0.51"/>
    <n v="10.200000000000001"/>
    <s v="TRANSPORTE PROPIO"/>
  </r>
  <r>
    <n v="1002199557"/>
    <s v="UE01"/>
    <d v="2022-03-22T00:00:00"/>
    <d v="1899-12-30T16:38:00"/>
    <s v="012-024-00410660"/>
    <s v=""/>
    <s v=""/>
    <n v="0"/>
    <n v="0"/>
    <s v="ZPRC"/>
    <s v="2500108000"/>
    <s v="P000032451"/>
    <n v="8002814033"/>
    <n v="1002199557"/>
    <s v="15-00001123"/>
    <s v="SELVALEGRE"/>
    <n v="4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9877.726999999999"/>
    <n v="21082.726999999999"/>
    <n v="8795"/>
    <n v="214.2"/>
    <m/>
    <x v="109"/>
    <n v="22"/>
    <s v="22"/>
    <n v="21"/>
    <x v="0"/>
    <n v="0.51"/>
    <n v="10.199999999999999"/>
    <s v="TRANSPORTE PROPIO"/>
  </r>
  <r>
    <n v="1002199527"/>
    <s v="UE01"/>
    <d v="2022-03-22T00:00:00"/>
    <d v="1899-12-30T16:43:00"/>
    <s v="012-024-00410661"/>
    <s v=""/>
    <s v=""/>
    <n v="0"/>
    <n v="0"/>
    <s v="ZPRC"/>
    <s v="2500107996"/>
    <s v="P000032427"/>
    <n v="8002813996"/>
    <n v="1002199527"/>
    <s v="15-00000218"/>
    <s v="MAGNO HE"/>
    <n v="26.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3610"/>
    <n v="26700"/>
    <n v="16910"/>
    <n v="678.45"/>
    <m/>
    <x v="28"/>
    <n v="22"/>
    <s v="22"/>
    <n v="26.7"/>
    <x v="0"/>
    <n v="25.410112359550563"/>
    <n v="25.410112359550563"/>
    <s v="TRANSALMEIDA"/>
  </r>
  <r>
    <n v="1002199609"/>
    <s v="UE01"/>
    <d v="2022-03-22T00:00:00"/>
    <d v="1899-12-30T16:48:00"/>
    <s v="012-024-00410662"/>
    <s v="9000804037"/>
    <s v="012-022-00315049"/>
    <n v="758.84"/>
    <n v="850.82"/>
    <s v="ZPVN"/>
    <s v="40564732"/>
    <s v="P000032475"/>
    <n v="8002814094"/>
    <n v="1002199609"/>
    <s v="15-00001119"/>
    <s v="CAMPEON ANTIHUMEDAD"/>
    <n v="120"/>
    <s v="BOL"/>
    <s v="101627"/>
    <s v="ACEROSCENTER CIA. LTDA."/>
    <s v="807691"/>
    <s v="LOCAL PORTOVIEJO 2"/>
    <s v="PORTOVIEJO"/>
    <s v="AV METROPOLITANA Y 15 DE ABRIL"/>
    <s v="OMPORT"/>
    <s v="O-Manabi-Portoviejo"/>
    <m/>
    <x v="39"/>
    <x v="39"/>
    <s v="100014979"/>
    <s v="REALPE RICARDO"/>
    <s v="ZEMU"/>
    <s v="18UE710"/>
    <s v="2"/>
    <s v="Sin Pallet"/>
    <n v="0"/>
    <n v="0"/>
    <x v="0"/>
    <n v="10448.333000000001"/>
    <n v="6013.3329999999996"/>
    <n v="4435"/>
    <n v="138"/>
    <m/>
    <x v="37"/>
    <n v="22"/>
    <s v="22"/>
    <n v="6"/>
    <x v="0"/>
    <n v="1.1499999999999999"/>
    <n v="23"/>
    <s v="TRANSPIONER S.A."/>
  </r>
  <r>
    <n v="1002199609"/>
    <s v="UE01"/>
    <d v="2022-03-22T00:00:00"/>
    <d v="1899-12-30T16:48:00"/>
    <s v="012-024-00410663"/>
    <s v="9000804036"/>
    <s v="012-022-00315048"/>
    <n v="1579.15"/>
    <n v="1770.56"/>
    <s v="ZPVN"/>
    <s v="40564731"/>
    <s v="P000032474"/>
    <n v="8002814095"/>
    <n v="1002199609"/>
    <s v="15-00001124"/>
    <s v="SELVALEGRE ANTIHUMEDAD"/>
    <n v="240"/>
    <s v="BOL"/>
    <s v="101627"/>
    <s v="ACEROSCENTER CIA. LTDA."/>
    <s v="807691"/>
    <s v="LOCAL PORTOVIEJO 2"/>
    <s v="PORTOVIEJO"/>
    <s v="AV METROPOLITANA Y 15 DE ABRIL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6461.667000000001"/>
    <n v="12026.666999999999"/>
    <n v="4435"/>
    <n v="276"/>
    <m/>
    <x v="37"/>
    <n v="22"/>
    <s v="22"/>
    <n v="12"/>
    <x v="0"/>
    <n v="1.1499999999999999"/>
    <n v="23"/>
    <s v="TRANSPIONER S.A."/>
  </r>
  <r>
    <n v="1002199614"/>
    <s v="UE01"/>
    <d v="2022-03-22T00:00:00"/>
    <d v="1899-12-30T16:50:00"/>
    <s v="012-024-00410664"/>
    <s v="9000804038"/>
    <s v="012-022-00315050"/>
    <n v="2192.4"/>
    <n v="2458.14"/>
    <s v="ZPVN"/>
    <s v="40564425"/>
    <s v="0000390868"/>
    <n v="8002814100"/>
    <n v="1002199614"/>
    <s v="15-00001119"/>
    <s v="CAMPEON ANTIHUMEDAD"/>
    <n v="360"/>
    <s v="BOL"/>
    <s v="101664"/>
    <s v="ACERIA DEL ECUADOR C.A. ADELCA"/>
    <s v="805412"/>
    <s v="YNGRI COBEÑA"/>
    <s v="SANTO DOMINGO"/>
    <s v="VIA A QUEVEDO KM 7"/>
    <s v="OJABRA"/>
    <s v="O-Santodomingo -Abrahamcalazacón"/>
    <n v="242"/>
    <x v="14"/>
    <x v="14"/>
    <s v="100020316"/>
    <s v="TROYA DAVID"/>
    <s v="ZEMU"/>
    <s v="18UE644"/>
    <s v="2"/>
    <s v="Sin Pallet"/>
    <n v="0"/>
    <n v="0"/>
    <x v="0"/>
    <n v="26920"/>
    <n v="18010"/>
    <n v="8910"/>
    <n v="313.2"/>
    <m/>
    <x v="14"/>
    <n v="22"/>
    <s v="22"/>
    <n v="18"/>
    <x v="0"/>
    <n v="0.87"/>
    <n v="17.399999999999999"/>
    <s v="OTAVALOTRUCKS S.A."/>
  </r>
  <r>
    <n v="1002199532"/>
    <s v="UE01"/>
    <d v="2022-03-22T00:00:00"/>
    <d v="1899-12-30T16:56:00"/>
    <s v="012-024-00410665"/>
    <s v="9000804039"/>
    <s v="012-022-00315051"/>
    <n v="4435.2"/>
    <n v="4972.7700000000004"/>
    <s v="ZPVN"/>
    <s v="40564726"/>
    <s v="0000391233"/>
    <n v="8002814002"/>
    <n v="1002199532"/>
    <s v="15-00001123"/>
    <s v="SELVALEGRE"/>
    <n v="640"/>
    <s v="BOL"/>
    <s v="101712"/>
    <s v="CONTRUTOBAR CIA. LTDA."/>
    <s v="801261"/>
    <s v="BODEGA MARIANAS,"/>
    <s v="QUITO"/>
    <s v="BODEGA MARIANAS / VIA A QUITO"/>
    <s v="OPCARA"/>
    <s v="O-Pichincha-Carapungo"/>
    <n v="89"/>
    <x v="24"/>
    <x v="24"/>
    <s v="100014929"/>
    <s v="YEPEZ PATRICIO"/>
    <s v="ZETT"/>
    <s v="18UE854"/>
    <s v="1"/>
    <s v="Con Pallet"/>
    <n v="0.05"/>
    <n v="32"/>
    <x v="0"/>
    <n v="50030"/>
    <n v="32090"/>
    <n v="17940"/>
    <n v="281.60000000000002"/>
    <m/>
    <x v="24"/>
    <n v="22"/>
    <s v="22"/>
    <n v="32"/>
    <x v="0"/>
    <n v="0.44000000000000006"/>
    <n v="8.8000000000000007"/>
    <s v="LIDENORTI S.A."/>
  </r>
  <r>
    <n v="1002199656"/>
    <s v="UE01"/>
    <d v="2022-03-22T00:00:00"/>
    <d v="1899-12-30T16:58:00"/>
    <s v="012-024-00410666"/>
    <s v=""/>
    <s v=""/>
    <n v="0"/>
    <n v="0"/>
    <s v="ZPRC"/>
    <s v="2500108008"/>
    <s v="P000032469"/>
    <n v="8002814153"/>
    <n v="1002199656"/>
    <s v="15-00001123"/>
    <s v="SELVALEGRE"/>
    <n v="360"/>
    <s v="BOL"/>
    <s v="101633"/>
    <s v="CAMPAÑA MALDONADO MIGUEL ANGEL"/>
    <s v="810878"/>
    <s v="BODEGA ZUMBALICA"/>
    <s v="LATACUNGA"/>
    <s v="COLAISA"/>
    <s v="OXLATA"/>
    <s v="O-Cotopaxi-Latacunga"/>
    <n v="198"/>
    <x v="116"/>
    <x v="116"/>
    <s v="100014941"/>
    <s v="JACOME PAUL"/>
    <s v="ZEMU"/>
    <s v="18UE585"/>
    <s v="2"/>
    <s v="Sin Pallet"/>
    <n v="0"/>
    <n v="0"/>
    <x v="0"/>
    <n v="27020"/>
    <n v="18030"/>
    <n v="8990"/>
    <n v="266.39999999999998"/>
    <m/>
    <x v="114"/>
    <n v="22"/>
    <s v="22"/>
    <n v="18"/>
    <x v="0"/>
    <n v="0.74"/>
    <n v="14.799999999999999"/>
    <s v="TRAPSA C.A."/>
  </r>
  <r>
    <n v="1002199629"/>
    <s v="UE01"/>
    <d v="2022-03-22T00:00:00"/>
    <d v="1899-12-30T17:00:00"/>
    <s v="012-024-00410667"/>
    <s v="9000804042"/>
    <s v="012-022-00315054"/>
    <n v="800.4"/>
    <n v="897.42"/>
    <s v="ZPVN"/>
    <s v="40564675"/>
    <s v="0000391156"/>
    <n v="8002814121"/>
    <n v="1002199629"/>
    <s v="15-00001115"/>
    <s v="ARMADURO"/>
    <n v="12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10345.833000000001"/>
    <n v="6022.5"/>
    <n v="4323.3329999999996"/>
    <n v="88.8"/>
    <m/>
    <x v="25"/>
    <n v="22"/>
    <s v="22"/>
    <n v="6"/>
    <x v="0"/>
    <n v="0.74"/>
    <n v="14.799999999999999"/>
    <s v="TRANSPORTE PROPIO"/>
  </r>
  <r>
    <n v="1002199629"/>
    <s v="UE01"/>
    <d v="2022-03-22T00:00:00"/>
    <d v="1899-12-30T17:00:00"/>
    <s v="012-024-00410668"/>
    <s v="9000804040"/>
    <s v="012-022-00315052"/>
    <n v="246"/>
    <n v="275.82"/>
    <s v="ZPVN"/>
    <s v="40564675"/>
    <s v="0000391157"/>
    <n v="8002814120"/>
    <n v="1002199629"/>
    <s v="15-00001120"/>
    <s v="CAMPEON"/>
    <n v="4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6330.8329999999996"/>
    <n v="2007.5"/>
    <n v="4323.3329999999996"/>
    <n v="29.6"/>
    <m/>
    <x v="25"/>
    <n v="22"/>
    <s v="22"/>
    <n v="2"/>
    <x v="0"/>
    <n v="0.74"/>
    <n v="14.8"/>
    <s v="TRANSPORTE PROPIO"/>
  </r>
  <r>
    <n v="1002199629"/>
    <s v="UE01"/>
    <d v="2022-03-22T00:00:00"/>
    <d v="1899-12-30T17:00:00"/>
    <s v="012-024-00410669"/>
    <s v="9000804041"/>
    <s v="012-022-00315053"/>
    <n v="2121.6"/>
    <n v="2378.75"/>
    <s v="ZPVN"/>
    <s v="40564675"/>
    <s v="0000391158"/>
    <n v="8002814119"/>
    <n v="1002199629"/>
    <s v="15-00001123"/>
    <s v="SELVALEGRE"/>
    <n v="3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0383.332999999999"/>
    <n v="16060"/>
    <n v="4323.3329999999996"/>
    <n v="236.8"/>
    <m/>
    <x v="25"/>
    <n v="22"/>
    <s v="22"/>
    <n v="16"/>
    <x v="0"/>
    <n v="0.74"/>
    <n v="14.8"/>
    <s v="TRANSPORTE PROPIO"/>
  </r>
  <r>
    <n v="1002199625"/>
    <s v="UE01"/>
    <d v="2022-03-22T00:00:00"/>
    <d v="1899-12-30T17:09:00"/>
    <s v="012-024-00410670"/>
    <s v="9000804052"/>
    <s v="012-022-00315056"/>
    <n v="271.2"/>
    <n v="304.07"/>
    <s v="ZPVN"/>
    <s v="40564610"/>
    <s v="P000032438"/>
    <n v="8002814115"/>
    <n v="1002199625"/>
    <s v="15-00001115"/>
    <s v="ARMADURO"/>
    <n v="40"/>
    <s v="BOL"/>
    <s v="103671"/>
    <s v="DISTRIBUIDORA DE MATERIALES POZO"/>
    <s v="805254"/>
    <s v="FERRETERIA ARMAS"/>
    <s v="MONTÚFAR"/>
    <s v="CALLE ROCAFUERTE Y SUCRE"/>
    <s v="OCMONT"/>
    <s v="O-Carchi-Montufar(Sangabrie"/>
    <m/>
    <x v="21"/>
    <x v="21"/>
    <s v="10000371"/>
    <s v="PERUGACHI MORENO DARWIN SANTIAGO"/>
    <s v="ZEMU"/>
    <s v="18UE634"/>
    <s v="2"/>
    <s v="Sin Pallet"/>
    <n v="0"/>
    <n v="0"/>
    <x v="0"/>
    <n v="6562.7780000000002"/>
    <n v="2007.778"/>
    <n v="4555"/>
    <n v="18.399999999999999"/>
    <m/>
    <x v="21"/>
    <n v="22"/>
    <s v="22"/>
    <n v="2"/>
    <x v="0"/>
    <n v="0.45999999999999996"/>
    <n v="9.1999999999999993"/>
    <s v="TRIMPESAS S.A."/>
  </r>
  <r>
    <n v="1002199625"/>
    <s v="UE01"/>
    <d v="2022-03-22T00:00:00"/>
    <d v="1899-12-30T17:09:00"/>
    <s v="012-024-00410671"/>
    <s v="9000804051"/>
    <s v="012-022-00315055"/>
    <n v="2140.8000000000002"/>
    <n v="2400.2800000000002"/>
    <s v="ZPVN"/>
    <s v="40564611"/>
    <s v="P000032439"/>
    <n v="8002814114"/>
    <n v="1002199625"/>
    <s v="15-00001123"/>
    <s v="SELVALEGRE"/>
    <n v="320"/>
    <s v="BOL"/>
    <s v="103671"/>
    <s v="DISTRIBUIDORA DE MATERIALES POZO"/>
    <s v="805254"/>
    <s v="FERRETERIA ARMAS"/>
    <s v="MONTÚFAR"/>
    <s v="CALLE ROCAFUERTE Y SUCRE"/>
    <s v="OCMONT"/>
    <s v="O-Carchi-Montufar(Sangabrie"/>
    <n v="120"/>
    <x v="21"/>
    <x v="21"/>
    <s v="10000371"/>
    <s v="PERUGACHI MORENO DARWIN SANTIAGO"/>
    <s v="ZEMU"/>
    <s v="18UE634"/>
    <s v="2"/>
    <s v="Sin Pallet"/>
    <n v="0"/>
    <n v="0"/>
    <x v="0"/>
    <n v="20617.222000000002"/>
    <n v="16062.222"/>
    <n v="4555"/>
    <n v="147.19999999999999"/>
    <m/>
    <x v="21"/>
    <n v="22"/>
    <s v="22"/>
    <n v="16"/>
    <x v="0"/>
    <n v="0.45999999999999996"/>
    <n v="9.1999999999999993"/>
    <s v="TRIMPESAS S.A."/>
  </r>
  <r>
    <n v="1002199641"/>
    <s v="UE01"/>
    <d v="2022-03-22T00:00:00"/>
    <d v="1899-12-30T17:12:00"/>
    <s v="012-024-00410672"/>
    <s v="9000804054"/>
    <s v="012-022-00315057"/>
    <n v="3201.6"/>
    <n v="3589.65"/>
    <s v="ZPVN"/>
    <s v="40564744"/>
    <s v="P000032483"/>
    <n v="8002814134"/>
    <n v="1002199641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72"/>
    <x v="72"/>
    <s v="100016005"/>
    <s v="POZO EDGAR"/>
    <s v="ZEMT"/>
    <s v="18UE214"/>
    <s v="1"/>
    <s v="Con Pallet"/>
    <n v="0.05"/>
    <n v="24"/>
    <x v="0"/>
    <n v="40500"/>
    <n v="24010"/>
    <n v="16490"/>
    <n v="494.4"/>
    <m/>
    <x v="70"/>
    <n v="22"/>
    <s v="22"/>
    <n v="24"/>
    <x v="0"/>
    <n v="1.03"/>
    <n v="20.599999999999998"/>
    <s v="LIDENORTI S.A."/>
  </r>
  <r>
    <n v="1002199618"/>
    <s v="UE01"/>
    <d v="2022-03-22T00:00:00"/>
    <d v="1899-12-30T17:16:00"/>
    <s v="012-024-00410673"/>
    <s v="9000804057"/>
    <s v="012-022-00315058"/>
    <n v="3749.18"/>
    <n v="4203.6000000000004"/>
    <s v="ZPVN"/>
    <s v="40564729"/>
    <s v="0000391238"/>
    <n v="8002814106"/>
    <n v="1002199618"/>
    <s v="15-00001121"/>
    <s v="GLADIADOR"/>
    <n v="31.66"/>
    <s v="T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1040"/>
    <n v="31660"/>
    <n v="19380"/>
    <n v="111.44"/>
    <m/>
    <x v="73"/>
    <n v="22"/>
    <s v="22"/>
    <n v="31.66"/>
    <x v="0"/>
    <n v="3.5198989260897031"/>
    <n v="3.5198989260897031"/>
    <s v="J.V. TRANSPREMIUN CIA.LTDA"/>
  </r>
  <r>
    <n v="1002199684"/>
    <s v="UE01"/>
    <d v="2022-03-22T00:00:00"/>
    <d v="1899-12-30T17:17:00"/>
    <s v="012-024-00410674"/>
    <s v=""/>
    <s v=""/>
    <n v="0"/>
    <n v="0"/>
    <s v="ZPRC"/>
    <s v="2500108002"/>
    <s v="P000032457"/>
    <n v="8002814183"/>
    <n v="1002199684"/>
    <s v="15-00001119"/>
    <s v="CAMPEON ANTIHUMEDAD"/>
    <n v="360"/>
    <s v="BOL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s v="18UE664"/>
    <s v="2"/>
    <s v="Sin Pallet"/>
    <n v="0"/>
    <n v="0"/>
    <x v="0"/>
    <n v="27250"/>
    <n v="18050"/>
    <n v="9200"/>
    <n v="406.8"/>
    <m/>
    <x v="158"/>
    <n v="22"/>
    <s v="22"/>
    <n v="18"/>
    <x v="0"/>
    <n v="1.1300000000000001"/>
    <n v="22.6"/>
    <s v="TRANSSJQ S.A."/>
  </r>
  <r>
    <n v="1002199627"/>
    <s v="UE01"/>
    <d v="2022-03-22T00:00:00"/>
    <d v="1899-12-30T17:20:00"/>
    <s v="012-024-00410675"/>
    <s v=""/>
    <s v=""/>
    <n v="0"/>
    <n v="0"/>
    <s v="ZPRC"/>
    <s v="2500108006"/>
    <s v="P000032463"/>
    <n v="8002814117"/>
    <n v="1002199627"/>
    <s v="15-00000218"/>
    <s v="MAGNO HE"/>
    <n v="31.9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550"/>
    <n v="31960"/>
    <n v="18590"/>
    <n v="0"/>
    <m/>
    <x v="3"/>
    <n v="22"/>
    <s v="22"/>
    <n v="31.96"/>
    <x v="0"/>
    <n v="0"/>
    <n v="0"/>
    <s v="UNICON S.A."/>
  </r>
  <r>
    <n v="1002199645"/>
    <s v="UE01"/>
    <d v="2022-03-22T00:00:00"/>
    <d v="1899-12-30T17:24:00"/>
    <s v="012-024-00410676"/>
    <s v="9000804064"/>
    <s v="012-022-00315060"/>
    <n v="2568"/>
    <n v="2879.26"/>
    <s v="ZPVN"/>
    <s v="40564672"/>
    <s v="0000391153"/>
    <n v="8002814139"/>
    <n v="1002199645"/>
    <s v="15-00001120"/>
    <s v="CAMPEON"/>
    <n v="400"/>
    <s v="BOL"/>
    <s v="101794"/>
    <s v="CADECOADITIVOS CIA. LTDA."/>
    <s v="800878"/>
    <s v="BODEG CADECOADITIVO"/>
    <s v="QUITO"/>
    <s v="BODEGA CADECOADITIVOS / VIA QUITO"/>
    <s v="OPLAAR"/>
    <s v="O-Pichincha-Laargelia"/>
    <m/>
    <x v="41"/>
    <x v="41"/>
    <s v="100018027"/>
    <s v="CABRERA ALFREDO"/>
    <s v="ZEMT"/>
    <s v="18UE579"/>
    <s v="1"/>
    <s v="Con Pallet"/>
    <n v="0.05"/>
    <n v="20"/>
    <x v="0"/>
    <n v="27558.332999999999"/>
    <n v="20058.332999999999"/>
    <n v="7500"/>
    <n v="204"/>
    <m/>
    <x v="39"/>
    <n v="22"/>
    <s v="22"/>
    <n v="20"/>
    <x v="0"/>
    <n v="0.51"/>
    <n v="10.199999999999999"/>
    <s v="LIDENORTI S.A."/>
  </r>
  <r>
    <n v="1002199645"/>
    <s v="UE01"/>
    <d v="2022-03-22T00:00:00"/>
    <d v="1899-12-30T17:24:00"/>
    <s v="012-024-00410677"/>
    <s v="9000804063"/>
    <s v="012-022-00315059"/>
    <n v="554.4"/>
    <n v="621.6"/>
    <s v="ZPVN"/>
    <s v="40564672"/>
    <s v="0000391154"/>
    <n v="8002814140"/>
    <n v="1002199645"/>
    <s v="15-00001123"/>
    <s v="SELVALEGRE"/>
    <n v="8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41"/>
    <x v="41"/>
    <s v="100018027"/>
    <s v="CABRERA ALFREDO"/>
    <s v="ZEMT"/>
    <s v="18UE579"/>
    <s v="1"/>
    <s v="Con Pallet"/>
    <n v="0.05"/>
    <n v="4"/>
    <x v="0"/>
    <n v="11511.666999999999"/>
    <n v="4011.6669999999999"/>
    <n v="7500"/>
    <n v="40.799999999999997"/>
    <m/>
    <x v="39"/>
    <n v="22"/>
    <s v="22"/>
    <n v="4"/>
    <x v="0"/>
    <n v="0.51"/>
    <n v="10.199999999999999"/>
    <s v="LIDENORTI S.A."/>
  </r>
  <r>
    <n v="1002199694"/>
    <s v="UE01"/>
    <d v="2022-03-22T00:00:00"/>
    <d v="1899-12-30T17:28:00"/>
    <s v="012-024-00410678"/>
    <s v="9000804069"/>
    <s v="012-022-00315062"/>
    <n v="1193.82"/>
    <n v="1338.52"/>
    <s v="ZPVN"/>
    <s v="40564748"/>
    <s v="P000032485"/>
    <n v="8002814199"/>
    <n v="1002199694"/>
    <s v="15-00001120"/>
    <s v="CAMPEON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8621.212"/>
    <n v="10021.212"/>
    <n v="8600"/>
    <n v="188"/>
    <m/>
    <x v="56"/>
    <n v="22"/>
    <s v="22"/>
    <n v="10"/>
    <x v="0"/>
    <n v="0.94"/>
    <n v="18.8"/>
    <s v="TRANSPORTE PROPIO"/>
  </r>
  <r>
    <n v="1002199694"/>
    <s v="UE01"/>
    <d v="2022-03-22T00:00:00"/>
    <d v="1899-12-30T17:28:00"/>
    <s v="012-024-00410679"/>
    <s v="9000804068"/>
    <s v="012-022-00315061"/>
    <n v="2976.87"/>
    <n v="3337.68"/>
    <s v="ZPVN"/>
    <s v="40564747"/>
    <s v="P000032484"/>
    <n v="8002814198"/>
    <n v="1002199694"/>
    <s v="15-00001123"/>
    <s v="SELVALEGRE"/>
    <n v="4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1648.788"/>
    <n v="23048.788"/>
    <n v="8600"/>
    <n v="432.4"/>
    <m/>
    <x v="56"/>
    <n v="22"/>
    <s v="22"/>
    <n v="23"/>
    <x v="0"/>
    <n v="0.94"/>
    <n v="18.8"/>
    <s v="TRANSPORTE PROPIO"/>
  </r>
  <r>
    <n v="1002199662"/>
    <s v="UE01"/>
    <d v="2022-03-22T00:00:00"/>
    <d v="1899-12-30T17:33:00"/>
    <s v="012-024-00410680"/>
    <s v="9000804072"/>
    <s v="012-022-00315064"/>
    <n v="1492.8"/>
    <n v="1673.74"/>
    <s v="ZPVN"/>
    <s v="40564754"/>
    <s v="P000032487"/>
    <n v="8002814163"/>
    <n v="1002199662"/>
    <s v="15-00001119"/>
    <s v="CAMPEON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m/>
    <x v="151"/>
    <x v="151"/>
    <s v="10006521"/>
    <s v="ANANGONO GARCIA NELSON PABLO"/>
    <s v="ZEMT"/>
    <s v="18UE726"/>
    <s v="1"/>
    <s v="Con Pallet"/>
    <n v="0.05"/>
    <n v="12"/>
    <x v="0"/>
    <n v="19015"/>
    <n v="12015"/>
    <n v="7000"/>
    <n v="283.2"/>
    <m/>
    <x v="148"/>
    <n v="22"/>
    <s v="22"/>
    <n v="12"/>
    <x v="0"/>
    <n v="1.18"/>
    <n v="23.599999999999998"/>
    <s v="TRANSSJQ S.A."/>
  </r>
  <r>
    <n v="1002199662"/>
    <s v="UE01"/>
    <d v="2022-03-22T00:00:00"/>
    <d v="1899-12-30T17:33:00"/>
    <s v="012-024-00410681"/>
    <s v="9000804071"/>
    <s v="012-022-00315063"/>
    <n v="1550.4"/>
    <n v="1738.32"/>
    <s v="ZPVN"/>
    <s v="40564753"/>
    <s v="P000032486"/>
    <n v="8002814162"/>
    <n v="1002199662"/>
    <s v="15-00001124"/>
    <s v="SELVALEGRE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151"/>
    <x v="151"/>
    <s v="10006521"/>
    <s v="ANANGONO GARCIA NELSON PABLO"/>
    <s v="ZEMT"/>
    <s v="18UE726"/>
    <s v="1"/>
    <s v="Con Pallet"/>
    <n v="0.05"/>
    <n v="12"/>
    <x v="0"/>
    <n v="19015"/>
    <n v="12015"/>
    <n v="7000"/>
    <n v="283.2"/>
    <m/>
    <x v="148"/>
    <n v="22"/>
    <s v="22"/>
    <n v="12"/>
    <x v="0"/>
    <n v="1.18"/>
    <n v="23.599999999999998"/>
    <s v="TRANSSJQ S.A."/>
  </r>
  <r>
    <n v="1002199649"/>
    <s v="UE01"/>
    <d v="2022-03-22T00:00:00"/>
    <d v="1899-12-30T17:38:00"/>
    <s v="012-024-00410682"/>
    <s v="9000804075"/>
    <s v="012-022-00315066"/>
    <n v="549.24"/>
    <n v="615.80999999999995"/>
    <s v="ZPVN"/>
    <s v="40564639"/>
    <s v="0000391125"/>
    <n v="8002814145"/>
    <n v="1002199649"/>
    <s v="15-00001115"/>
    <s v="ARMADURO"/>
    <n v="80"/>
    <s v="BOL"/>
    <s v="102140"/>
    <s v="DIMATECO"/>
    <s v="802832"/>
    <s v="BODEGA PRINCIPAL-CAYAMBE"/>
    <s v="CAYAMBE"/>
    <s v="AV NATALIA JARRIN Y CHILE"/>
    <s v="OPCAYA"/>
    <s v="O-Pichincha-Cayambe"/>
    <m/>
    <x v="47"/>
    <x v="47"/>
    <s v="100014947"/>
    <s v="FLORES DIEGO"/>
    <s v="ZEMT"/>
    <s v="18UE593"/>
    <s v="1"/>
    <s v="Con Pallet"/>
    <n v="0.05"/>
    <n v="4"/>
    <x v="0"/>
    <n v="11355"/>
    <n v="4015"/>
    <n v="7340"/>
    <n v="16.8"/>
    <m/>
    <x v="45"/>
    <n v="22"/>
    <s v="22"/>
    <n v="4"/>
    <x v="0"/>
    <n v="0.21000000000000002"/>
    <n v="4.2"/>
    <s v="TRIMPESAS S.A."/>
  </r>
  <r>
    <n v="1002199649"/>
    <s v="UE01"/>
    <d v="2022-03-22T00:00:00"/>
    <d v="1899-12-30T17:38:00"/>
    <s v="012-024-00410683"/>
    <s v="9000804074"/>
    <s v="012-022-00315065"/>
    <n v="2718.6"/>
    <n v="3048.11"/>
    <s v="ZPVN"/>
    <s v="40564639"/>
    <s v="0000391124"/>
    <n v="8002814144"/>
    <n v="1002199649"/>
    <s v="15-00001123"/>
    <s v="SELVALEGRE"/>
    <n v="400"/>
    <s v="BOL"/>
    <s v="102140"/>
    <s v="DIMATECO"/>
    <s v="802832"/>
    <s v="BODEGA PRINCIPAL-CAYAMBE"/>
    <s v="CAYAMBE"/>
    <s v="AV NATALIA JARRIN Y CHILE"/>
    <s v="OPCAYA"/>
    <s v="O-Pichincha-Cayambe"/>
    <n v="40"/>
    <x v="47"/>
    <x v="47"/>
    <s v="100014947"/>
    <s v="FLORES DIEGO"/>
    <s v="ZEMT"/>
    <s v="18UE593"/>
    <s v="1"/>
    <s v="Con Pallet"/>
    <n v="0.05"/>
    <n v="20"/>
    <x v="0"/>
    <n v="27415"/>
    <n v="20075"/>
    <n v="7340"/>
    <n v="84"/>
    <m/>
    <x v="45"/>
    <n v="22"/>
    <s v="22"/>
    <n v="20"/>
    <x v="0"/>
    <n v="0.21"/>
    <n v="4.2"/>
    <s v="TRIMPESAS S.A."/>
  </r>
  <r>
    <n v="1002199681"/>
    <s v="UE01"/>
    <d v="2022-03-22T00:00:00"/>
    <d v="1899-12-30T17:42:00"/>
    <s v="012-024-00410684"/>
    <s v="9000804077"/>
    <s v="012-022-00315068"/>
    <n v="557.6"/>
    <n v="625.17999999999995"/>
    <s v="ZPVN"/>
    <s v="40564664"/>
    <s v="P000032454"/>
    <n v="8002814179"/>
    <n v="1002199681"/>
    <s v="15-00001115"/>
    <s v="ARMADURO"/>
    <n v="80"/>
    <s v="BOL"/>
    <s v="102835"/>
    <s v="SOCIEDAD CIVIL Y COMERCIAL VASFERRI"/>
    <s v="803599"/>
    <s v="FERRICENTRO REDONDEL"/>
    <s v="OTAVALO"/>
    <s v="CALLE ROCA Y COLLAHUAZO"/>
    <s v="OIOTAV"/>
    <s v="O-Imbabura-Otavalo"/>
    <m/>
    <x v="40"/>
    <x v="40"/>
    <s v="100014832"/>
    <s v="PIEDRA JESUS"/>
    <s v="ZEMU"/>
    <s v="18UE304"/>
    <s v="2"/>
    <s v="Sin Pallet"/>
    <n v="0"/>
    <n v="0"/>
    <x v="0"/>
    <n v="8516.1110000000008"/>
    <n v="4011.1109999999999"/>
    <n v="4505"/>
    <n v="7.2"/>
    <m/>
    <x v="38"/>
    <n v="22"/>
    <s v="22"/>
    <n v="4"/>
    <x v="0"/>
    <n v="0.09"/>
    <n v="1.8"/>
    <s v="LIDENORTI S.A."/>
  </r>
  <r>
    <n v="1002199681"/>
    <s v="UE01"/>
    <d v="2022-03-22T00:00:00"/>
    <d v="1899-12-30T17:42:00"/>
    <s v="012-024-00410685"/>
    <s v="9000804076"/>
    <s v="012-022-00315067"/>
    <n v="1932"/>
    <n v="2166.17"/>
    <s v="ZPVN"/>
    <s v="40564663"/>
    <s v="P000032453"/>
    <n v="8002814180"/>
    <n v="1002199681"/>
    <s v="15-00001123"/>
    <s v="SELVALEGRE"/>
    <n v="2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40"/>
    <x v="40"/>
    <s v="100014832"/>
    <s v="PIEDRA JESUS"/>
    <s v="ZEMU"/>
    <s v="18UE304"/>
    <s v="2"/>
    <s v="Sin Pallet"/>
    <n v="0"/>
    <n v="0"/>
    <x v="0"/>
    <n v="18543.888999999999"/>
    <n v="14038.888999999999"/>
    <n v="4505"/>
    <n v="25.2"/>
    <m/>
    <x v="38"/>
    <n v="22"/>
    <s v="22"/>
    <n v="14"/>
    <x v="0"/>
    <n v="0.09"/>
    <n v="1.8"/>
    <s v="LIDENORTI S.A."/>
  </r>
  <r>
    <n v="1002199676"/>
    <s v="UE01"/>
    <d v="2022-03-22T00:00:00"/>
    <d v="1899-12-30T17:44:00"/>
    <s v="012-024-00410686"/>
    <s v="9000804079"/>
    <s v="012-022-00315070"/>
    <n v="747.02"/>
    <n v="837.56"/>
    <s v="ZPVN"/>
    <s v="40564596"/>
    <s v="0000391064"/>
    <n v="8002814176"/>
    <n v="1002199676"/>
    <s v="15-00001120"/>
    <s v="CAMPEON"/>
    <n v="120"/>
    <s v="BOL"/>
    <s v="103278"/>
    <s v="SERVICIOS &amp; MATERIALES DE CONSTRUCC"/>
    <s v="809604"/>
    <s v="TORRES SAN ISIDRO"/>
    <s v="QUITO"/>
    <s v="DE LOS OLVIVOS Y ALTA CALIFORNIA"/>
    <s v="OPSANI"/>
    <s v="O-Pichincha-Sanisidrodelinca"/>
    <m/>
    <x v="121"/>
    <x v="121"/>
    <s v="100014999"/>
    <s v="TUTILLO SEGUNDO"/>
    <s v="ZEMU"/>
    <s v="18UE730"/>
    <s v="2"/>
    <s v="Sin Pallet"/>
    <n v="0"/>
    <n v="0"/>
    <x v="0"/>
    <n v="10568.333000000001"/>
    <n v="6023.3329999999996"/>
    <n v="4545"/>
    <n v="54"/>
    <m/>
    <x v="119"/>
    <n v="22"/>
    <s v="22"/>
    <n v="6"/>
    <x v="0"/>
    <n v="0.45"/>
    <n v="9"/>
    <s v="LIDENORTI S.A."/>
  </r>
  <r>
    <n v="1002199676"/>
    <s v="UE01"/>
    <d v="2022-03-22T00:00:00"/>
    <d v="1899-12-30T17:44:00"/>
    <s v="012-024-00410687"/>
    <s v="9000804078"/>
    <s v="012-022-00315069"/>
    <n v="1663.2"/>
    <n v="1864.79"/>
    <s v="ZPVN"/>
    <s v="40564594"/>
    <s v="0000391065"/>
    <n v="8002814175"/>
    <n v="1002199676"/>
    <s v="15-00001123"/>
    <s v="SELVALEGRE"/>
    <n v="24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121"/>
    <x v="121"/>
    <s v="100014999"/>
    <s v="TUTILLO SEGUNDO"/>
    <s v="ZEMU"/>
    <s v="18UE730"/>
    <s v="2"/>
    <s v="Sin Pallet"/>
    <n v="0"/>
    <n v="0"/>
    <x v="0"/>
    <n v="16591.667000000001"/>
    <n v="12046.666999999999"/>
    <n v="4545"/>
    <n v="108"/>
    <m/>
    <x v="119"/>
    <n v="22"/>
    <s v="22"/>
    <n v="12"/>
    <x v="0"/>
    <n v="0.45"/>
    <n v="9"/>
    <s v="LIDENORTI S.A."/>
  </r>
  <r>
    <n v="1002199709"/>
    <s v="UE01"/>
    <d v="2022-03-22T00:00:00"/>
    <d v="1899-12-30T17:48:00"/>
    <s v="012-024-00410688"/>
    <s v="9000803809"/>
    <s v="013-020-00047753"/>
    <n v="4134.3999999999996"/>
    <n v="4635.5200000000004"/>
    <s v="ZPDF"/>
    <s v="70176714"/>
    <s v="0000391117"/>
    <n v="8002814211"/>
    <n v="1002199709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35"/>
    <x v="35"/>
    <s v="100014897"/>
    <s v="CHAUCA RAMIRO"/>
    <s v="ZETT"/>
    <s v="18UE315"/>
    <s v="1"/>
    <s v="Con Pallet"/>
    <n v="0.05"/>
    <n v="32"/>
    <x v="0"/>
    <n v="49630"/>
    <n v="32070"/>
    <n v="17560"/>
    <n v="262.39999999999998"/>
    <m/>
    <x v="33"/>
    <n v="22"/>
    <s v="22"/>
    <n v="32"/>
    <x v="0"/>
    <n v="0.41"/>
    <n v="8.1999999999999993"/>
    <s v="SELVALEGRE S.A."/>
  </r>
  <r>
    <n v="1002199663"/>
    <s v="UE01"/>
    <d v="2022-03-22T00:00:00"/>
    <d v="1899-12-30T17:51:00"/>
    <s v="012-024-00410689"/>
    <s v="9000804081"/>
    <s v="012-022-00315071"/>
    <n v="3225.6"/>
    <n v="3616.56"/>
    <s v="ZPVN"/>
    <s v="40564749"/>
    <s v="0000391277"/>
    <n v="8002814164"/>
    <n v="1002199663"/>
    <s v="15-00001115"/>
    <s v="ARMADURO"/>
    <n v="480"/>
    <s v="BOL"/>
    <s v="101664"/>
    <s v="ACERIA DEL ECUADOR C.A. ADELCA"/>
    <s v="802233"/>
    <s v="BLOQUERA FRANKLIN PABON"/>
    <s v="IBARRA"/>
    <s v="CARRERA EL ALPARGATE Y CHINCHIPE"/>
    <s v="OIIBAR"/>
    <s v="O-Imbabura-Ibarra"/>
    <n v="30"/>
    <x v="125"/>
    <x v="125"/>
    <s v="100015198"/>
    <s v="IBUJES JESUS"/>
    <s v="ZEMT"/>
    <s v="18UE511"/>
    <s v="1"/>
    <s v="Con Pallet"/>
    <n v="0.05"/>
    <n v="24"/>
    <x v="0"/>
    <n v="39540"/>
    <n v="24110"/>
    <n v="15430"/>
    <n v="91.2"/>
    <m/>
    <x v="123"/>
    <n v="22"/>
    <s v="22"/>
    <n v="24"/>
    <x v="0"/>
    <n v="0.19"/>
    <n v="3.8000000000000003"/>
    <s v="TRAPSA C.A."/>
  </r>
  <r>
    <n v="1002199602"/>
    <s v="UE01"/>
    <d v="2022-03-22T00:00:00"/>
    <d v="1899-12-30T17:56:00"/>
    <s v="012-024-00410690"/>
    <s v="9000804083"/>
    <s v="012-022-00315072"/>
    <n v="3920.4"/>
    <n v="4395.58"/>
    <s v="ZPVN"/>
    <s v="40563320"/>
    <s v="0000391219"/>
    <n v="8002814087"/>
    <n v="1002199602"/>
    <s v="15-00000218"/>
    <s v="MAGNO HE"/>
    <n v="32.6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51430"/>
    <n v="32670"/>
    <n v="18760"/>
    <n v="367.21"/>
    <m/>
    <x v="1"/>
    <n v="22"/>
    <s v="22"/>
    <n v="32.67"/>
    <x v="0"/>
    <n v="11.239975512702784"/>
    <n v="11.239975512702784"/>
    <s v="TRANSCONCEM CIA. LTDA."/>
  </r>
  <r>
    <n v="1002199717"/>
    <s v="UE01"/>
    <d v="2022-03-22T00:00:00"/>
    <d v="1899-12-30T18:00:00"/>
    <s v="012-024-00410691"/>
    <s v="9000803967"/>
    <s v="013-020-00047764"/>
    <n v="4448.3999999999996"/>
    <n v="4987.58"/>
    <s v="ZPDF"/>
    <s v="70176753"/>
    <s v="0000391255"/>
    <n v="8002814221"/>
    <n v="1002199717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137"/>
    <x v="137"/>
    <s v="100014983"/>
    <s v="GUEVARA DIEGO"/>
    <s v="ZETT"/>
    <s v="18UE624"/>
    <s v="2"/>
    <s v="Sin Pallet"/>
    <n v="0"/>
    <n v="0"/>
    <x v="0"/>
    <n v="50760"/>
    <n v="33070"/>
    <n v="17690"/>
    <n v="996.6"/>
    <m/>
    <x v="135"/>
    <n v="22"/>
    <s v="22"/>
    <n v="33"/>
    <x v="0"/>
    <n v="1.51"/>
    <n v="30.2"/>
    <s v="CALDECARGO CIA"/>
  </r>
  <r>
    <n v="1002199669"/>
    <s v="UE01"/>
    <d v="2022-03-22T00:00:00"/>
    <d v="1899-12-30T18:01:00"/>
    <s v="012-024-00410692"/>
    <s v="9000804084"/>
    <s v="012-022-00315073"/>
    <n v="3906.64"/>
    <n v="4380.1499999999996"/>
    <s v="ZPVN"/>
    <s v="40564393"/>
    <s v="P000032370"/>
    <n v="8002814169"/>
    <n v="1002199669"/>
    <s v="15-00001116"/>
    <s v="ARMADURO GRANEL"/>
    <n v="31.0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930"/>
    <n v="31010"/>
    <n v="17920"/>
    <n v="505.46"/>
    <m/>
    <x v="106"/>
    <n v="22"/>
    <s v="22"/>
    <n v="31.01"/>
    <x v="0"/>
    <n v="16.299903257013867"/>
    <n v="16.299903257013867"/>
    <s v="TRANSPORTE PROPIO"/>
  </r>
  <r>
    <n v="1002199665"/>
    <s v="UE01"/>
    <d v="2022-03-22T00:00:00"/>
    <d v="1899-12-30T18:04:00"/>
    <s v="012-024-00410693"/>
    <s v="9000804085"/>
    <s v="012-022-00315074"/>
    <n v="4371.2"/>
    <n v="4901.01"/>
    <s v="ZPVN"/>
    <s v="40564570"/>
    <s v="0000391290"/>
    <n v="8002814166"/>
    <n v="1002199665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84"/>
    <x v="84"/>
    <s v="100021489"/>
    <s v="MONTEROS ESTEBAN"/>
    <s v="ZETT"/>
    <s v="18UE573"/>
    <s v="1"/>
    <s v="Con Pallet"/>
    <n v="0.05"/>
    <n v="32"/>
    <x v="0"/>
    <n v="49650"/>
    <n v="32080"/>
    <n v="17570"/>
    <n v="371.2"/>
    <m/>
    <x v="82"/>
    <n v="22"/>
    <s v="22"/>
    <n v="32"/>
    <x v="0"/>
    <n v="0.57999999999999996"/>
    <n v="11.6"/>
    <s v="TRANSSJQ S.A."/>
  </r>
  <r>
    <n v="1002199660"/>
    <s v="UE01"/>
    <d v="2022-03-22T00:00:00"/>
    <d v="1899-12-30T18:10:00"/>
    <s v="012-024-00410694"/>
    <s v="9000804086"/>
    <s v="012-022-00315075"/>
    <n v="3891.17"/>
    <n v="4362.8"/>
    <s v="ZPVN"/>
    <s v="40564720"/>
    <s v="0000391227"/>
    <n v="8002814160"/>
    <n v="1002199660"/>
    <s v="15-00000218"/>
    <s v="MAGNO HE"/>
    <n v="32.06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57"/>
    <s v="TOCAGON CESAR"/>
    <s v="ZECI"/>
    <s v="18UE709"/>
    <s v="2"/>
    <s v="Sin Pallet"/>
    <n v="0"/>
    <n v="0"/>
    <x v="0"/>
    <n v="51340"/>
    <n v="32060"/>
    <n v="19280"/>
    <n v="160.62"/>
    <m/>
    <x v="78"/>
    <n v="22"/>
    <s v="22"/>
    <n v="32.06"/>
    <x v="0"/>
    <n v="5.009981285090455"/>
    <n v="5.009981285090455"/>
    <s v="CASTRO HERMANOS S.A."/>
  </r>
  <r>
    <n v="1002199748"/>
    <s v="UE01"/>
    <d v="2022-03-22T00:00:00"/>
    <d v="1899-12-30T18:13:00"/>
    <s v="012-024-00410695"/>
    <s v="9000804088"/>
    <s v="012-022-00315076"/>
    <n v="2293.1999999999998"/>
    <n v="2571.15"/>
    <s v="ZPVN"/>
    <s v="40564684"/>
    <s v="0000391163"/>
    <n v="8002814259"/>
    <n v="1002199748"/>
    <s v="15-00001119"/>
    <s v="CAMPEON ANTIHUMEDAD"/>
    <n v="3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02"/>
    <x v="102"/>
    <s v="100021206"/>
    <s v="OBANDO ADRIAN"/>
    <s v="ZEMU"/>
    <s v="18UE679"/>
    <s v="2"/>
    <s v="Sin Pallet"/>
    <n v="0"/>
    <n v="0"/>
    <x v="0"/>
    <n v="26970"/>
    <n v="18030"/>
    <n v="8940"/>
    <n v="194.4"/>
    <m/>
    <x v="100"/>
    <n v="22"/>
    <s v="22"/>
    <n v="18"/>
    <x v="0"/>
    <n v="0.54"/>
    <n v="10.8"/>
    <s v="LA ARMENIA S.A."/>
  </r>
  <r>
    <n v="1002199742"/>
    <s v="UE01"/>
    <d v="2022-03-22T00:00:00"/>
    <d v="1899-12-30T18:17:00"/>
    <s v="012-024-00410696"/>
    <s v=""/>
    <s v=""/>
    <n v="0"/>
    <n v="0"/>
    <s v="ZPRC"/>
    <s v="2500108023"/>
    <s v="P000032496"/>
    <n v="8002814249"/>
    <n v="1002199742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m/>
    <x v="104"/>
    <x v="104"/>
    <s v="100021747"/>
    <s v="GARCES MILTON"/>
    <s v="ZEMT"/>
    <s v="18UE787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</r>
  <r>
    <n v="1002199742"/>
    <s v="UE01"/>
    <d v="2022-03-22T00:00:00"/>
    <d v="1899-12-30T18:17:00"/>
    <s v="012-024-00410697"/>
    <s v=""/>
    <s v=""/>
    <n v="0"/>
    <n v="0"/>
    <s v="ZPRC"/>
    <s v="2500108022"/>
    <s v="P000032495"/>
    <n v="8002814248"/>
    <n v="1002199742"/>
    <s v="15-00001123"/>
    <s v="SELVALEGRE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04"/>
    <x v="104"/>
    <s v="100021747"/>
    <s v="GARCES MILTON"/>
    <s v="ZEMT"/>
    <s v="18UE787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</r>
  <r>
    <n v="1002199713"/>
    <s v="UE01"/>
    <d v="2022-03-22T00:00:00"/>
    <d v="1899-12-30T18:22:00"/>
    <s v="012-024-00410698"/>
    <s v="9000804093"/>
    <s v="012-022-00315078"/>
    <n v="1786.4"/>
    <n v="2002.93"/>
    <s v="ZPVN"/>
    <s v="40564646"/>
    <s v="0000391126"/>
    <n v="8002814216"/>
    <n v="1002199713"/>
    <s v="15-00001119"/>
    <s v="CAMPEON ANTIHUMEDAD"/>
    <n v="280"/>
    <s v="BOL"/>
    <s v="101664"/>
    <s v="ACERIA DEL ECUADOR C.A. ADELCA"/>
    <s v="803632"/>
    <s v="SEGUNDO LECHON"/>
    <s v="LA JOYA DE LOS SACHAS"/>
    <s v="AV 9 DE OCTUBRE Y JULIO LLORI"/>
    <s v="OQELCO"/>
    <s v="O-Orellana-Elcoca"/>
    <m/>
    <x v="106"/>
    <x v="106"/>
    <s v="100019455"/>
    <s v="ORDONEZ ISAIAS"/>
    <s v="ZEMU"/>
    <s v="18UE661"/>
    <s v="2"/>
    <s v="Sin Pallet"/>
    <n v="0"/>
    <n v="0"/>
    <x v="0"/>
    <n v="18530.556"/>
    <n v="14015.556"/>
    <n v="4515"/>
    <n v="369.6"/>
    <m/>
    <x v="104"/>
    <n v="22"/>
    <s v="22"/>
    <n v="14"/>
    <x v="0"/>
    <n v="1.32"/>
    <n v="26.400000000000002"/>
    <s v="LA ARMENIA S.A."/>
  </r>
  <r>
    <n v="1002199713"/>
    <s v="UE01"/>
    <d v="2022-03-22T00:00:00"/>
    <d v="1899-12-30T18:22:00"/>
    <s v="012-024-00410699"/>
    <s v="9000804092"/>
    <s v="012-022-00315077"/>
    <n v="531.20000000000005"/>
    <n v="595.58000000000004"/>
    <s v="ZPVN"/>
    <s v="40564646"/>
    <s v="0000391127"/>
    <n v="8002814215"/>
    <n v="1002199713"/>
    <s v="15-00001124"/>
    <s v="SELVALEGRE ANTIHUMEDAD"/>
    <n v="80"/>
    <s v="BOL"/>
    <s v="101664"/>
    <s v="ACERIA DEL ECUADOR C.A. ADELCA"/>
    <s v="803632"/>
    <s v="SEGUNDO LECHON"/>
    <s v="LA JOYA DE LOS SACHAS"/>
    <s v="AV 9 DE OCTUBRE Y JULIO LLORI"/>
    <s v="OQELCO"/>
    <s v="O-Orellana-Elcoca"/>
    <n v="355"/>
    <x v="106"/>
    <x v="106"/>
    <s v="100019455"/>
    <s v="ORDONEZ ISAIAS"/>
    <s v="ZEMU"/>
    <s v="18UE661"/>
    <s v="2"/>
    <s v="Sin Pallet"/>
    <n v="0"/>
    <n v="0"/>
    <x v="0"/>
    <n v="8519.4439999999995"/>
    <n v="4004.444"/>
    <n v="4515"/>
    <n v="105.6"/>
    <m/>
    <x v="104"/>
    <n v="22"/>
    <s v="22"/>
    <n v="4"/>
    <x v="0"/>
    <n v="1.3199999999999998"/>
    <n v="26.4"/>
    <s v="LA ARMENIA S.A."/>
  </r>
  <r>
    <n v="1002199698"/>
    <s v="UE01"/>
    <d v="2022-03-22T00:00:00"/>
    <d v="1899-12-30T18:27:00"/>
    <s v="012-024-00410700"/>
    <s v="9000804094"/>
    <s v="012-022-00315079"/>
    <n v="2764.8"/>
    <n v="3099.92"/>
    <s v="ZPVN"/>
    <s v="40564746"/>
    <s v="0000391276"/>
    <n v="8002814201"/>
    <n v="1002199698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64"/>
    <x v="64"/>
    <s v="100014869"/>
    <s v="ROCHA JORGE"/>
    <s v="ZEMT"/>
    <s v="18UE718"/>
    <s v="1"/>
    <s v="Con Pallet"/>
    <n v="0.05"/>
    <n v="24"/>
    <x v="0"/>
    <n v="39980"/>
    <n v="24040"/>
    <n v="15940"/>
    <n v="633.6"/>
    <m/>
    <x v="62"/>
    <n v="22"/>
    <s v="22"/>
    <n v="24"/>
    <x v="0"/>
    <n v="1.32"/>
    <n v="26.400000000000002"/>
    <s v="TRAPSA C.A."/>
  </r>
  <r>
    <n v="1002199733"/>
    <s v="UE01"/>
    <d v="2022-03-22T00:00:00"/>
    <d v="1899-12-30T18:45:00"/>
    <s v="012-024-00410701"/>
    <s v="9000804099"/>
    <s v="012-022-00315080"/>
    <n v="4527.6000000000004"/>
    <n v="5076.37"/>
    <s v="ZPVN"/>
    <s v="40564684"/>
    <s v="0000391162"/>
    <n v="8002814237"/>
    <n v="1002199733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56"/>
    <x v="156"/>
    <s v="100014984"/>
    <s v="DIAZ WALTER"/>
    <s v="ZETT"/>
    <s v="18UE687"/>
    <s v="2"/>
    <s v="Sin Pallet"/>
    <n v="0"/>
    <n v="0"/>
    <x v="0"/>
    <n v="49900"/>
    <n v="33070"/>
    <n v="16830"/>
    <n v="356.4"/>
    <m/>
    <x v="153"/>
    <n v="22"/>
    <s v="22"/>
    <n v="33"/>
    <x v="0"/>
    <n v="0.53999999999999992"/>
    <n v="10.799999999999999"/>
    <s v="LIDENORTI S.A."/>
  </r>
  <r>
    <n v="1002199701"/>
    <s v="UE01"/>
    <d v="2022-03-22T00:00:00"/>
    <d v="1899-12-30T18:46:00"/>
    <s v="012-024-00410702"/>
    <s v=""/>
    <s v=""/>
    <n v="0"/>
    <n v="0"/>
    <s v="ZPRC"/>
    <s v="2500108011"/>
    <s v="0000391239"/>
    <n v="8002814204"/>
    <n v="1002199701"/>
    <s v="15-00001116"/>
    <s v="ARMADURO GRANEL"/>
    <n v="32.090000000000003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18"/>
    <x v="18"/>
    <s v="10000844"/>
    <s v="MORALES GARZON ISRAEL ALEJANDRO"/>
    <s v="ZECI"/>
    <s v="18UE001"/>
    <s v="2"/>
    <s v="Sin Pallet"/>
    <n v="0"/>
    <n v="0"/>
    <x v="0"/>
    <n v="51940"/>
    <n v="32090"/>
    <n v="19850"/>
    <n v="206.66"/>
    <m/>
    <x v="18"/>
    <n v="22"/>
    <s v="22"/>
    <n v="32.090000000000003"/>
    <x v="0"/>
    <n v="6.4400124649423489"/>
    <n v="6.4400124649423489"/>
    <s v="LA ARMENIA S.A."/>
  </r>
  <r>
    <n v="1002199771"/>
    <s v="UE01"/>
    <d v="2022-03-22T00:00:00"/>
    <d v="1899-12-30T18:49:00"/>
    <s v="012-024-00410703"/>
    <s v="9000804100"/>
    <s v="012-022-00315081"/>
    <n v="4170.95"/>
    <n v="4676.49"/>
    <s v="ZPVN"/>
    <s v="40564717"/>
    <s v="0000391206"/>
    <n v="8002814281"/>
    <n v="1002199771"/>
    <s v="15-00000218"/>
    <s v="MAGNO HE"/>
    <n v="31.74"/>
    <s v="T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s v="18UE005"/>
    <s v="2"/>
    <s v="Sin Pallet"/>
    <n v="0"/>
    <n v="0"/>
    <x v="0"/>
    <n v="51190"/>
    <n v="31740"/>
    <n v="19450"/>
    <n v="365.96"/>
    <m/>
    <x v="77"/>
    <n v="22"/>
    <s v="22"/>
    <n v="31.74"/>
    <x v="0"/>
    <n v="11.529930686830498"/>
    <n v="11.529930686830498"/>
    <s v="ALQUINGA &amp; ALQUINGA"/>
  </r>
  <r>
    <n v="1002199766"/>
    <s v="UE01"/>
    <d v="2022-03-22T00:00:00"/>
    <d v="1899-12-30T18:51:00"/>
    <s v="012-024-00410704"/>
    <s v="9000804101"/>
    <s v="012-022-00315082"/>
    <n v="2980.8"/>
    <n v="3342.1"/>
    <s v="ZPVN"/>
    <s v="40564764"/>
    <s v="0000391302"/>
    <n v="8002814278"/>
    <n v="1002199766"/>
    <s v="15-00001124"/>
    <s v="SELVALEGRE ANTIHUMEDAD"/>
    <n v="480"/>
    <s v="BOL"/>
    <s v="101664"/>
    <s v="ACERIA DEL ECUADOR C.A. ADELCA"/>
    <s v="810947"/>
    <s v="MISE HUGO"/>
    <s v="BUENA FÉ"/>
    <s v="ENTRADA A LOS ANGELES"/>
    <s v="ORPATR"/>
    <s v="O-LosRios-PatriciaPilar"/>
    <n v="296"/>
    <x v="115"/>
    <x v="115"/>
    <s v="100016021"/>
    <s v="LARA CARLOS"/>
    <s v="ZEMT"/>
    <s v="18UE691"/>
    <s v="2"/>
    <s v="Sin Pallet"/>
    <n v="0"/>
    <n v="0"/>
    <x v="0"/>
    <n v="39140"/>
    <n v="24000"/>
    <n v="15140"/>
    <n v="446.4"/>
    <m/>
    <x v="113"/>
    <n v="22"/>
    <s v="22"/>
    <n v="24"/>
    <x v="0"/>
    <n v="0.92999999999999994"/>
    <n v="18.599999999999998"/>
    <s v="TRIMPESAS S.A."/>
  </r>
  <r>
    <n v="1002199754"/>
    <s v="UE01"/>
    <d v="2022-03-22T00:00:00"/>
    <d v="1899-12-30T18:58:00"/>
    <s v="012-024-00410705"/>
    <s v=""/>
    <s v=""/>
    <n v="0"/>
    <n v="0"/>
    <s v="ZPRC"/>
    <s v="2500108020"/>
    <s v="P000032493"/>
    <n v="8002814266"/>
    <n v="1002199754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32"/>
    <x v="32"/>
    <s v="100014921"/>
    <s v="QUILUMBAQUIN BENJAMIN"/>
    <s v="ZETT"/>
    <s v="18UE557"/>
    <s v="1"/>
    <s v="Con Pallet"/>
    <n v="0.05"/>
    <n v="4"/>
    <x v="0"/>
    <n v="13273.75"/>
    <n v="4008.75"/>
    <n v="9265"/>
    <n v="35.200000000000003"/>
    <m/>
    <x v="30"/>
    <n v="22"/>
    <s v="22"/>
    <n v="4"/>
    <x v="0"/>
    <n v="0.44000000000000006"/>
    <n v="8.8000000000000007"/>
    <s v="TRIMPESAS S.A."/>
  </r>
  <r>
    <n v="1002199754"/>
    <s v="UE01"/>
    <d v="2022-03-22T00:00:00"/>
    <d v="1899-12-30T18:58:00"/>
    <s v="012-024-00410706"/>
    <s v=""/>
    <s v=""/>
    <n v="0"/>
    <n v="0"/>
    <s v="ZPRC"/>
    <s v="2500108021"/>
    <s v="P000032494"/>
    <n v="8002814265"/>
    <n v="1002199754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32"/>
    <x v="32"/>
    <s v="100014921"/>
    <s v="QUILUMBAQUIN BENJAMIN"/>
    <s v="ZETT"/>
    <s v="18UE557"/>
    <s v="1"/>
    <s v="Con Pallet"/>
    <n v="0.05"/>
    <n v="28"/>
    <x v="0"/>
    <n v="37326.25"/>
    <n v="28061.25"/>
    <n v="9265"/>
    <n v="246.4"/>
    <m/>
    <x v="30"/>
    <n v="22"/>
    <s v="22"/>
    <n v="28"/>
    <x v="0"/>
    <n v="0.44"/>
    <n v="8.8000000000000007"/>
    <s v="TRIMPESAS S.A."/>
  </r>
  <r>
    <n v="1002199796"/>
    <s v="UE01"/>
    <d v="2022-03-22T00:00:00"/>
    <d v="1899-12-30T18:59:00"/>
    <s v="012-024-00410707"/>
    <s v="9000804104"/>
    <s v="012-022-00315084"/>
    <n v="836.4"/>
    <n v="937.78"/>
    <s v="ZPVN"/>
    <s v="40564735"/>
    <s v="P000032478"/>
    <n v="8002814316"/>
    <n v="1002199796"/>
    <s v="15-00000181"/>
    <s v="ARMADURO ANTIHUMEDAD"/>
    <n v="120"/>
    <s v="BOL"/>
    <s v="101619"/>
    <s v="ZAMBRANO CEDEÑO TRUMAN LINCON"/>
    <s v="802187"/>
    <s v="BODEGA ZAMCED"/>
    <s v="CHONE"/>
    <s v="CALLE 7 DE AGOSTO S/N ENTRE BOLIVAR"/>
    <s v="OMCHON"/>
    <s v="O-Manabi-Chone"/>
    <m/>
    <x v="63"/>
    <x v="63"/>
    <s v="10005910"/>
    <s v="URBANO MOQUINCHE WALTER ARMANDO"/>
    <s v="ZEMU"/>
    <s v="18UE735"/>
    <s v="2"/>
    <s v="Sin Pallet"/>
    <n v="0"/>
    <n v="0"/>
    <x v="0"/>
    <n v="10396.666999999999"/>
    <n v="6016.6670000000004"/>
    <n v="4380"/>
    <n v="128.4"/>
    <m/>
    <x v="61"/>
    <n v="22"/>
    <s v="22"/>
    <n v="6"/>
    <x v="0"/>
    <n v="1.07"/>
    <n v="21.400000000000002"/>
    <s v="RUTAS COTACACHENSES"/>
  </r>
  <r>
    <n v="1002199796"/>
    <s v="UE01"/>
    <d v="2022-03-22T00:00:00"/>
    <d v="1899-12-30T18:59:00"/>
    <s v="012-024-00410708"/>
    <s v="9000804103"/>
    <s v="012-022-00315083"/>
    <n v="1591.2"/>
    <n v="1784.06"/>
    <s v="ZPVN"/>
    <s v="40564734"/>
    <s v="P000032477"/>
    <n v="8002814315"/>
    <n v="1002199796"/>
    <s v="15-00001119"/>
    <s v="CAMPEON ANTIHUMEDAD"/>
    <n v="240"/>
    <s v="BOL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s v="18UE735"/>
    <s v="2"/>
    <s v="Sin Pallet"/>
    <n v="0"/>
    <n v="0"/>
    <x v="0"/>
    <n v="16413.332999999999"/>
    <n v="12033.333000000001"/>
    <n v="4380"/>
    <n v="256.8"/>
    <m/>
    <x v="61"/>
    <n v="22"/>
    <s v="22"/>
    <n v="12"/>
    <x v="0"/>
    <n v="1.07"/>
    <n v="21.400000000000002"/>
    <s v="RUTAS COTACACHENSES"/>
  </r>
  <r>
    <n v="1002199818"/>
    <s v="UE01"/>
    <d v="2022-03-22T00:00:00"/>
    <d v="1899-12-30T19:02:00"/>
    <s v="012-024-00410709"/>
    <s v=""/>
    <s v=""/>
    <n v="0"/>
    <n v="0"/>
    <s v="ZPRC"/>
    <s v="2500108009"/>
    <s v="P000032470"/>
    <n v="8002814343"/>
    <n v="100219981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s v="18UE712"/>
    <s v="2"/>
    <s v="Sin Pallet"/>
    <n v="0"/>
    <n v="0"/>
    <x v="0"/>
    <n v="27030"/>
    <n v="18050"/>
    <n v="8980"/>
    <n v="248.4"/>
    <m/>
    <x v="104"/>
    <n v="22"/>
    <s v="22"/>
    <n v="18"/>
    <x v="0"/>
    <n v="0.69000000000000006"/>
    <n v="13.8"/>
    <s v="LA ARMENIA S.A."/>
  </r>
  <r>
    <n v="1002199806"/>
    <s v="UE01"/>
    <d v="2022-03-22T00:00:00"/>
    <d v="1899-12-30T19:04:00"/>
    <s v="012-024-00410710"/>
    <s v="9000804105"/>
    <s v="012-022-00315085"/>
    <n v="3817.2"/>
    <n v="4279.87"/>
    <s v="ZPVN"/>
    <s v="40563320"/>
    <s v="0000391220"/>
    <n v="8002814329"/>
    <n v="1002199806"/>
    <s v="15-00000218"/>
    <s v="MAGNO HE"/>
    <n v="31.8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1610"/>
    <n v="31810"/>
    <n v="19800"/>
    <n v="357.54"/>
    <m/>
    <x v="1"/>
    <n v="22"/>
    <s v="22"/>
    <n v="31.81"/>
    <x v="0"/>
    <n v="11.239861678717386"/>
    <n v="11.239861678717386"/>
    <s v="TRANSCONCEM CIA. LTDA."/>
  </r>
  <r>
    <n v="1002199780"/>
    <s v="UE01"/>
    <d v="2022-03-22T00:00:00"/>
    <d v="1899-12-30T19:06:00"/>
    <s v="012-024-00410711"/>
    <s v="9000804107"/>
    <s v="012-022-00315087"/>
    <n v="1374"/>
    <n v="1540.54"/>
    <s v="ZPVN"/>
    <s v="40564697"/>
    <s v="0000391185"/>
    <n v="8002814297"/>
    <n v="1002199780"/>
    <s v="15-00001124"/>
    <s v="SELVALEGRE ANTIHUMEDAD"/>
    <n v="200"/>
    <s v="BOL"/>
    <s v="105068"/>
    <s v="ALEJANDRO CEVALLOS ELIJIO GERMAN"/>
    <s v="810524"/>
    <s v="PDV ­NUEVA VIDA"/>
    <s v="SHUSHUFINDI"/>
    <s v="VÍA A PUERTO PROVIDENCIA"/>
    <s v="OKSHUS"/>
    <s v="O-Sucumbios-Shushufindi"/>
    <m/>
    <x v="76"/>
    <x v="76"/>
    <s v="100022169"/>
    <s v="LOMAS MONTESDEOCA VINICIO XAVIER"/>
    <s v="ZEMT"/>
    <s v="18UE840"/>
    <s v="2"/>
    <s v="Sin Pallet"/>
    <n v="0"/>
    <n v="0"/>
    <x v="0"/>
    <n v="17490"/>
    <n v="10000"/>
    <n v="7490"/>
    <n v="248"/>
    <m/>
    <x v="74"/>
    <n v="22"/>
    <s v="22"/>
    <n v="10"/>
    <x v="0"/>
    <n v="1.24"/>
    <n v="24.8"/>
    <s v="LIDENORTI S.A."/>
  </r>
  <r>
    <n v="1002199780"/>
    <s v="UE01"/>
    <d v="2022-03-22T00:00:00"/>
    <d v="1899-12-30T19:06:00"/>
    <s v="012-024-00410712"/>
    <s v="9000804106"/>
    <s v="012-022-00315086"/>
    <n v="1962.8"/>
    <n v="2200.71"/>
    <s v="ZPVN"/>
    <s v="40564701"/>
    <s v="0000391186"/>
    <n v="8002814296"/>
    <n v="1002199780"/>
    <s v="15-00001124"/>
    <s v="SELVALEGRE ANTIHUMEDAD"/>
    <n v="28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76"/>
    <x v="76"/>
    <s v="100022169"/>
    <s v="LOMAS MONTESDEOCA VINICIO XAVIER"/>
    <s v="ZEMT"/>
    <s v="18UE840"/>
    <s v="2"/>
    <s v="Sin Pallet"/>
    <n v="0"/>
    <n v="0"/>
    <x v="0"/>
    <n v="21490"/>
    <n v="14000"/>
    <n v="7490"/>
    <n v="347.2"/>
    <m/>
    <x v="74"/>
    <n v="22"/>
    <s v="22"/>
    <n v="14"/>
    <x v="0"/>
    <n v="1.24"/>
    <n v="24.8"/>
    <s v="LIDENORTI S.A."/>
  </r>
  <r>
    <n v="1002199821"/>
    <s v="UE01"/>
    <d v="2022-03-22T00:00:00"/>
    <d v="1899-12-30T19:10:00"/>
    <s v="012-024-00410713"/>
    <s v="9000804109"/>
    <s v="012-022-00315089"/>
    <n v="806.12"/>
    <n v="903.82"/>
    <s v="ZPVN"/>
    <s v="40564743"/>
    <s v="0000391270"/>
    <n v="8002814346"/>
    <n v="1002199821"/>
    <s v="15-00001115"/>
    <s v="ARMADURO"/>
    <n v="120"/>
    <s v="BOL"/>
    <s v="101779"/>
    <s v="SORIA VARGAS VINICIO HERNAN"/>
    <s v="802071"/>
    <s v="BODEGA SORIA"/>
    <s v="QUITO"/>
    <s v="INTEROCEANICA LOTE 7"/>
    <s v="OPPUEM"/>
    <s v="O-Pichincha-Puembo"/>
    <m/>
    <x v="73"/>
    <x v="73"/>
    <s v="100014882"/>
    <s v="RIVERA JOSE"/>
    <s v="ZEMU"/>
    <s v="18UE391"/>
    <s v="2"/>
    <s v="Sin Pallet"/>
    <n v="0"/>
    <n v="0"/>
    <x v="0"/>
    <n v="10613.333000000001"/>
    <n v="6013.3329999999996"/>
    <n v="4600"/>
    <n v="51.6"/>
    <m/>
    <x v="71"/>
    <n v="22"/>
    <s v="22"/>
    <n v="6"/>
    <x v="0"/>
    <n v="0.43"/>
    <n v="8.6"/>
    <s v="TRIMPESAS S.A."/>
  </r>
  <r>
    <n v="1002199821"/>
    <s v="UE01"/>
    <d v="2022-03-22T00:00:00"/>
    <d v="1899-12-30T19:10:00"/>
    <s v="012-024-00410714"/>
    <s v="9000804108"/>
    <s v="012-022-00315088"/>
    <n v="1680"/>
    <n v="1883.63"/>
    <s v="ZPVN"/>
    <s v="40564354"/>
    <s v="0000391269"/>
    <n v="8002814345"/>
    <n v="1002199821"/>
    <s v="15-00001123"/>
    <s v="SELVALEGRE"/>
    <n v="240"/>
    <s v="BOL"/>
    <s v="101669"/>
    <s v="CONSTRUHORMIGON S.A."/>
    <s v="805611"/>
    <s v="CONSTRUECUADOR -  CONJUNTO LIVORNO"/>
    <s v="QUITO"/>
    <s v="CALLE 2 HACIENDA MONTESOR"/>
    <s v="OPPUEM"/>
    <s v="O-Pichincha-Puembo"/>
    <n v="110"/>
    <x v="73"/>
    <x v="73"/>
    <s v="100014882"/>
    <s v="RIVERA JOSE"/>
    <s v="ZEMU"/>
    <s v="18UE391"/>
    <s v="2"/>
    <s v="Sin Pallet"/>
    <n v="0"/>
    <n v="0"/>
    <x v="0"/>
    <n v="16626.667000000001"/>
    <n v="12026.666999999999"/>
    <n v="4600"/>
    <n v="103.2"/>
    <m/>
    <x v="71"/>
    <n v="22"/>
    <s v="22"/>
    <n v="12"/>
    <x v="0"/>
    <n v="0.43"/>
    <n v="8.6"/>
    <s v="TRIMPESAS S.A."/>
  </r>
  <r>
    <n v="1002199814"/>
    <s v="UE01"/>
    <d v="2022-03-22T00:00:00"/>
    <d v="1899-12-30T19:11:00"/>
    <s v="012-024-00410715"/>
    <s v="9000804111"/>
    <s v="012-022-00315090"/>
    <n v="2275.1999999999998"/>
    <n v="2550.9699999999998"/>
    <s v="ZPVN"/>
    <s v="40564684"/>
    <s v="0000391165"/>
    <n v="8002814339"/>
    <n v="1002199814"/>
    <s v="15-00001120"/>
    <s v="CAMPEON"/>
    <n v="3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5"/>
    <x v="15"/>
    <s v="100018302"/>
    <s v="VERA EDWIN"/>
    <s v="ZEMU"/>
    <s v="18UE301"/>
    <s v="2"/>
    <s v="Sin Pallet"/>
    <n v="0"/>
    <n v="0"/>
    <x v="0"/>
    <n v="27170"/>
    <n v="18070"/>
    <n v="9100"/>
    <n v="194.4"/>
    <m/>
    <x v="15"/>
    <n v="22"/>
    <s v="22"/>
    <n v="18"/>
    <x v="0"/>
    <n v="0.54"/>
    <n v="10.8"/>
    <s v="SANJOPAS S.A."/>
  </r>
  <r>
    <n v="1002199752"/>
    <s v="UE01"/>
    <d v="2022-03-22T00:00:00"/>
    <d v="1899-12-30T19:14:00"/>
    <s v="012-024-00410716"/>
    <s v="9000803809"/>
    <s v="013-020-00047753"/>
    <n v="4134.3999999999996"/>
    <n v="4635.5200000000004"/>
    <s v="ZPDF"/>
    <s v="70176714"/>
    <s v="0000391118"/>
    <n v="8002814263"/>
    <n v="1002199752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30"/>
    <x v="30"/>
    <s v="100015103"/>
    <s v="CUASCOTA JUAN"/>
    <s v="ZETT"/>
    <s v="18UE742"/>
    <s v="1"/>
    <s v="Con Pallet"/>
    <n v="0.05"/>
    <n v="32"/>
    <x v="0"/>
    <n v="50980"/>
    <n v="32060"/>
    <n v="18920"/>
    <n v="262.39999999999998"/>
    <m/>
    <x v="28"/>
    <n v="22"/>
    <s v="22"/>
    <n v="32"/>
    <x v="0"/>
    <n v="0.41"/>
    <n v="8.1999999999999993"/>
    <s v="TRANSALMEIDA"/>
  </r>
  <r>
    <n v="1002199828"/>
    <s v="UE01"/>
    <d v="2022-03-22T00:00:00"/>
    <d v="1899-12-30T19:15:00"/>
    <s v="012-024-00410717"/>
    <s v="9000804113"/>
    <s v="012-022-00315092"/>
    <n v="520"/>
    <n v="583.03"/>
    <s v="ZPVN"/>
    <s v="40564762"/>
    <s v="P000032491"/>
    <n v="8002814354"/>
    <n v="1002199828"/>
    <s v="15-00001119"/>
    <s v="CAMPEON ANTIHUMEDAD"/>
    <n v="80"/>
    <s v="BOL"/>
    <s v="104203"/>
    <s v="MONTENEGRO MERCHAN EDWIN BYRON"/>
    <s v="806185"/>
    <s v="FERRIVET HUAMBOYA"/>
    <s v="HUAMBOYA"/>
    <s v="EUGENIO ESPEJO Y 16 DE OCTUBRE"/>
    <s v="OVHUAM"/>
    <s v="O-Moronasantiag-Huamboya"/>
    <m/>
    <x v="36"/>
    <x v="36"/>
    <s v="100014995"/>
    <s v="LLIQUIN MIGUEL ANGEL"/>
    <s v="ZEMU"/>
    <s v="18UE372"/>
    <s v="2"/>
    <s v="Sin Pallet"/>
    <n v="0"/>
    <n v="0"/>
    <x v="0"/>
    <n v="8641.1110000000008"/>
    <n v="4011.1109999999999"/>
    <n v="4630"/>
    <n v="102.4"/>
    <m/>
    <x v="34"/>
    <n v="22"/>
    <s v="22"/>
    <n v="4"/>
    <x v="0"/>
    <n v="1.28"/>
    <n v="25.6"/>
    <s v="TRANINTAGSA S.A."/>
  </r>
  <r>
    <n v="1002199828"/>
    <s v="UE01"/>
    <d v="2022-03-22T00:00:00"/>
    <d v="1899-12-30T19:15:00"/>
    <s v="012-024-00410718"/>
    <s v="9000804112"/>
    <s v="012-022-00315091"/>
    <n v="1820"/>
    <n v="2040.6"/>
    <s v="ZPVN"/>
    <s v="40564761"/>
    <s v="P000032490"/>
    <n v="8002814353"/>
    <n v="1002199828"/>
    <s v="15-00001119"/>
    <s v="CAMPEON ANTIHUMEDAD"/>
    <n v="28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36"/>
    <x v="36"/>
    <s v="100014995"/>
    <s v="LLIQUIN MIGUEL ANGEL"/>
    <s v="ZEMU"/>
    <s v="18UE372"/>
    <s v="2"/>
    <s v="Sin Pallet"/>
    <n v="0"/>
    <n v="0"/>
    <x v="0"/>
    <n v="18668.888999999999"/>
    <n v="14038.888999999999"/>
    <n v="4630"/>
    <n v="358.4"/>
    <m/>
    <x v="34"/>
    <n v="22"/>
    <s v="22"/>
    <n v="14"/>
    <x v="0"/>
    <n v="1.28"/>
    <n v="25.599999999999998"/>
    <s v="TRANINTAGSA S.A."/>
  </r>
  <r>
    <n v="1002199786"/>
    <s v="UE01"/>
    <d v="2022-03-22T00:00:00"/>
    <d v="1899-12-30T19:24:00"/>
    <s v="012-024-00410719"/>
    <s v="9000804115"/>
    <s v="012-022-00315094"/>
    <n v="1862"/>
    <n v="2087.69"/>
    <s v="ZPVN"/>
    <s v="40564766"/>
    <s v="0000391305"/>
    <n v="8002814302"/>
    <n v="1002199786"/>
    <s v="15-00001115"/>
    <s v="ARMADURO"/>
    <n v="280"/>
    <s v="BOL"/>
    <s v="101664"/>
    <s v="ACERIA DEL ECUADOR C.A. ADELCA"/>
    <s v="805154"/>
    <s v="MEGAHIERRO 2 EUGENIO ESPEJO"/>
    <s v="IBARRA"/>
    <s v="EUGENIO ESPEJO Y CORREDOR PERIFERI"/>
    <s v="OIIBAR"/>
    <s v="O-Imbabura-Ibarra"/>
    <m/>
    <x v="18"/>
    <x v="18"/>
    <s v="100019606"/>
    <s v="MORALES SANTIAGO"/>
    <s v="ZETT"/>
    <s v="18UE668"/>
    <s v="1"/>
    <s v="Con Pallet"/>
    <n v="0.05"/>
    <n v="14"/>
    <x v="0"/>
    <n v="23505.625"/>
    <n v="14030.625"/>
    <n v="9475"/>
    <n v="53.2"/>
    <m/>
    <x v="18"/>
    <n v="22"/>
    <s v="22"/>
    <n v="14"/>
    <x v="0"/>
    <n v="0.19"/>
    <n v="3.8000000000000003"/>
    <s v="LA ARMENIA S.A."/>
  </r>
  <r>
    <n v="1002199786"/>
    <s v="UE01"/>
    <d v="2022-03-22T00:00:00"/>
    <d v="1899-12-30T19:24:00"/>
    <s v="012-024-00410720"/>
    <s v="9000804114"/>
    <s v="012-022-00315093"/>
    <n v="2368.8000000000002"/>
    <n v="2655.92"/>
    <s v="ZPVN"/>
    <s v="40564766"/>
    <s v="0000391304"/>
    <n v="8002814301"/>
    <n v="1002199786"/>
    <s v="15-00001123"/>
    <s v="SELVALEGRE"/>
    <n v="36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8"/>
    <x v="18"/>
    <s v="100019606"/>
    <s v="MORALES SANTIAGO"/>
    <s v="ZETT"/>
    <s v="18UE668"/>
    <s v="1"/>
    <s v="Con Pallet"/>
    <n v="0.05"/>
    <n v="18"/>
    <x v="0"/>
    <n v="27514.375"/>
    <n v="18039.375"/>
    <n v="9475"/>
    <n v="68.400000000000006"/>
    <m/>
    <x v="18"/>
    <n v="22"/>
    <s v="22"/>
    <n v="18"/>
    <x v="0"/>
    <n v="0.19"/>
    <n v="3.8000000000000003"/>
    <s v="LA ARMENIA S.A."/>
  </r>
  <r>
    <n v="1002199838"/>
    <s v="UE01"/>
    <d v="2022-03-22T00:00:00"/>
    <d v="1899-12-30T19:26:00"/>
    <s v="012-024-00410721"/>
    <s v=""/>
    <s v=""/>
    <n v="0"/>
    <n v="0"/>
    <s v="ZPRC"/>
    <s v="2500108010"/>
    <s v="P000032471"/>
    <n v="8002814368"/>
    <n v="100219983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820"/>
    <n v="18070"/>
    <n v="8750"/>
    <n v="266.39999999999998"/>
    <m/>
    <x v="17"/>
    <n v="22"/>
    <s v="22"/>
    <n v="18"/>
    <x v="0"/>
    <n v="0.74"/>
    <n v="14.799999999999999"/>
    <s v="TRANSPORTE PROPIO"/>
  </r>
  <r>
    <n v="1002199835"/>
    <s v="UE01"/>
    <d v="2022-03-22T00:00:00"/>
    <d v="1899-12-30T19:32:00"/>
    <s v="012-024-00410722"/>
    <s v=""/>
    <s v=""/>
    <n v="0"/>
    <n v="0"/>
    <s v="ZPRC"/>
    <s v="2500108012"/>
    <s v="P000032476"/>
    <n v="8002814364"/>
    <n v="1002199835"/>
    <s v="15-00001115"/>
    <s v="ARMADURO"/>
    <n v="360"/>
    <s v="BOL"/>
    <s v="101724"/>
    <s v="BEDON TORRES FAUSTO RENE"/>
    <s v="800849"/>
    <s v="FABRICA TUBOS Y BLOQ"/>
    <s v="IBARRA"/>
    <s v="PANAMERICANA NORTE, FRENTE AGIP GAS"/>
    <s v="OIIBAR"/>
    <s v="O-Imbabura-Ibarra"/>
    <n v="30"/>
    <x v="45"/>
    <x v="45"/>
    <s v="10000932"/>
    <s v="CACOANGO RODRIGO"/>
    <s v="ZEMU"/>
    <s v="18UE704"/>
    <s v="2"/>
    <s v="Sin Pallet"/>
    <n v="0"/>
    <n v="0"/>
    <x v="0"/>
    <n v="27020"/>
    <n v="18050"/>
    <n v="8970"/>
    <n v="68.400000000000006"/>
    <m/>
    <x v="43"/>
    <n v="22"/>
    <s v="22"/>
    <n v="18"/>
    <x v="0"/>
    <n v="0.19"/>
    <n v="3.8000000000000003"/>
    <s v="TRAPSA C.A."/>
  </r>
  <r>
    <n v="1002199763"/>
    <s v="UE01"/>
    <d v="2022-03-22T00:00:00"/>
    <d v="1899-12-30T19:33:00"/>
    <s v="012-024-00410723"/>
    <s v="9000804116"/>
    <s v="012-022-00315095"/>
    <n v="4498.6899999999996"/>
    <n v="5043.96"/>
    <s v="ZPVN"/>
    <s v="40564776"/>
    <s v="P000032501"/>
    <n v="8002814275"/>
    <n v="1002199763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68"/>
    <x v="168"/>
    <s v="100015007"/>
    <s v="FLORES EDISON"/>
    <s v="ZETT"/>
    <s v="18UE753"/>
    <s v="2"/>
    <s v="Sin Pallet"/>
    <n v="0"/>
    <n v="0"/>
    <x v="0"/>
    <n v="50810"/>
    <n v="33100"/>
    <n v="17710"/>
    <n v="699.6"/>
    <m/>
    <x v="164"/>
    <n v="22"/>
    <s v="22"/>
    <n v="33"/>
    <x v="0"/>
    <n v="1.06"/>
    <n v="21.2"/>
    <s v="TRIMPESAS S.A."/>
  </r>
  <r>
    <n v="1002199866"/>
    <s v="UE01"/>
    <d v="2022-03-22T00:00:00"/>
    <d v="1899-12-30T19:35:00"/>
    <s v="012-024-00410724"/>
    <s v=""/>
    <s v=""/>
    <n v="0"/>
    <n v="0"/>
    <s v="ZPRC"/>
    <s v="2500108016"/>
    <s v="P000032482"/>
    <n v="8002814404"/>
    <n v="1002199866"/>
    <s v="15-00001115"/>
    <s v="ARMADURO"/>
    <n v="280"/>
    <s v="BOL"/>
    <s v="101633"/>
    <s v="CAMPAÑA MALDONADO MIGUEL ANGEL"/>
    <s v="803189"/>
    <s v="SACOS BODEGA LASSO"/>
    <s v="LATACUNGA"/>
    <s v="PANAMERICANA NORTE"/>
    <s v="OXLASS"/>
    <s v="O-Cotopaxi-Lasso"/>
    <m/>
    <x v="22"/>
    <x v="22"/>
    <s v="100016661"/>
    <s v="BENALCAZAR MILTON"/>
    <s v="ZEMU"/>
    <s v="18UE389"/>
    <s v="2"/>
    <s v="Sin Pallet"/>
    <n v="0"/>
    <n v="0"/>
    <x v="0"/>
    <n v="18585.556"/>
    <n v="14015.556"/>
    <n v="4570"/>
    <n v="193.2"/>
    <m/>
    <x v="22"/>
    <n v="22"/>
    <s v="22"/>
    <n v="14"/>
    <x v="0"/>
    <n v="0.69"/>
    <n v="13.799999999999999"/>
    <s v="TRANINTAGSA S.A."/>
  </r>
  <r>
    <n v="1002199866"/>
    <s v="UE01"/>
    <d v="2022-03-22T00:00:00"/>
    <d v="1899-12-30T19:35:00"/>
    <s v="012-024-00410725"/>
    <s v=""/>
    <s v=""/>
    <n v="0"/>
    <n v="0"/>
    <s v="ZPRC"/>
    <s v="2500108015"/>
    <s v="P000032481"/>
    <n v="8002814405"/>
    <n v="1002199866"/>
    <s v="15-00001123"/>
    <s v="SELVALEGRE"/>
    <n v="80"/>
    <s v="BOL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s v="18UE389"/>
    <s v="2"/>
    <s v="Sin Pallet"/>
    <n v="0"/>
    <n v="0"/>
    <x v="0"/>
    <n v="8574.4439999999995"/>
    <n v="4004.444"/>
    <n v="4570"/>
    <n v="55.2"/>
    <m/>
    <x v="22"/>
    <n v="22"/>
    <s v="22"/>
    <n v="4"/>
    <x v="0"/>
    <n v="0.69000000000000006"/>
    <n v="13.8"/>
    <s v="TRANINTAGSA S.A."/>
  </r>
  <r>
    <n v="1002199792"/>
    <s v="UE01"/>
    <d v="2022-03-22T00:00:00"/>
    <d v="1899-12-30T19:39:00"/>
    <s v="012-024-00410726"/>
    <s v="9000777804"/>
    <s v="013-020-00046025"/>
    <n v="1600.43"/>
    <n v="1794.41"/>
    <s v="ZPDF"/>
    <s v="70170316"/>
    <s v="0000391316"/>
    <n v="8002814310"/>
    <n v="1002199792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95"/>
    <x v="95"/>
    <s v="100014873"/>
    <s v="MEDIAVILLA JULIO"/>
    <s v="ZEMT"/>
    <s v="18UE37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</r>
  <r>
    <n v="1002199792"/>
    <s v="UE01"/>
    <d v="2022-03-22T00:00:00"/>
    <d v="1899-12-30T19:39:00"/>
    <s v="012-024-00410727"/>
    <s v="9000804118"/>
    <s v="012-022-00315096"/>
    <n v="1631.16"/>
    <n v="1828.87"/>
    <s v="ZPVN"/>
    <s v="40564771"/>
    <s v="0000391317"/>
    <n v="8002814311"/>
    <n v="1002199792"/>
    <s v="15-00001123"/>
    <s v="SELVALEGRE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5"/>
    <x v="95"/>
    <s v="100014873"/>
    <s v="MEDIAVILLA JULIO"/>
    <s v="ZEMT"/>
    <s v="18UE37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</r>
  <r>
    <n v="1002199810"/>
    <s v="UE01"/>
    <d v="2022-03-22T00:00:00"/>
    <d v="1899-12-30T19:41:00"/>
    <s v="012-024-00410728"/>
    <s v="9000804119"/>
    <s v="012-022-00315097"/>
    <n v="3866.4"/>
    <n v="4335.03"/>
    <s v="ZPVN"/>
    <s v="40563320"/>
    <s v="0000391221"/>
    <n v="8002814334"/>
    <n v="1002199810"/>
    <s v="15-00000218"/>
    <s v="MAGNO HE"/>
    <n v="32.22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620"/>
    <n v="32220"/>
    <n v="19400"/>
    <n v="362.15"/>
    <m/>
    <x v="1"/>
    <n v="22"/>
    <s v="22"/>
    <n v="32.22"/>
    <x v="0"/>
    <n v="11.239913097454997"/>
    <n v="11.239913097454997"/>
    <s v="TRANCONCEM CIA. LTDA."/>
  </r>
  <r>
    <n v="1002199789"/>
    <s v="UE01"/>
    <d v="2022-03-22T00:00:00"/>
    <d v="1899-12-30T19:44:00"/>
    <s v="012-024-00410729"/>
    <s v="9000804120"/>
    <s v="012-022-00315098"/>
    <n v="4435.2"/>
    <n v="4972.7700000000004"/>
    <s v="ZPVN"/>
    <s v="40564770"/>
    <s v="0000391314"/>
    <n v="8002814306"/>
    <n v="1002199789"/>
    <s v="15-00001123"/>
    <s v="SELVALEGRE"/>
    <n v="640"/>
    <s v="BOL"/>
    <s v="101780"/>
    <s v="MEGAPROFER S.A."/>
    <s v="806807"/>
    <s v="GRUPO MENA"/>
    <s v="QUITO"/>
    <s v="AV. 6 DE DICIEMBRE N59-10"/>
    <s v="OPKENN"/>
    <s v="O-Pichincha-Kennedy"/>
    <n v="97.5"/>
    <x v="71"/>
    <x v="71"/>
    <s v="100014908"/>
    <s v="GIACOMETTI CRISTHIAN"/>
    <s v="ZETT"/>
    <s v="18UE683"/>
    <s v="1"/>
    <s v="Con Pallet"/>
    <n v="0.05"/>
    <n v="32"/>
    <x v="0"/>
    <n v="49480"/>
    <n v="32050"/>
    <n v="17430"/>
    <n v="288"/>
    <m/>
    <x v="69"/>
    <n v="22"/>
    <s v="22"/>
    <n v="32"/>
    <x v="0"/>
    <n v="0.45"/>
    <n v="9"/>
    <s v="LA ARMENIA S.A."/>
  </r>
  <r>
    <n v="1002199874"/>
    <s v="UE01"/>
    <d v="2022-03-22T00:00:00"/>
    <d v="1899-12-30T19:45:00"/>
    <s v="012-024-00410730"/>
    <s v="9000804121"/>
    <s v="012-022-00315099"/>
    <n v="2301.35"/>
    <n v="2580.29"/>
    <s v="ZPVN"/>
    <s v="40564765"/>
    <s v="P000032492"/>
    <n v="8002814414"/>
    <n v="100219987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880"/>
    <n v="18050"/>
    <n v="8830"/>
    <n v="266.39999999999998"/>
    <m/>
    <x v="94"/>
    <n v="22"/>
    <s v="22"/>
    <n v="18"/>
    <x v="0"/>
    <n v="0.74"/>
    <n v="14.799999999999999"/>
    <s v="RUTAS COTACACHENSES S.A."/>
  </r>
  <r>
    <n v="1002199812"/>
    <s v="UE01"/>
    <d v="2022-03-22T00:00:00"/>
    <d v="1899-12-30T19:48:00"/>
    <s v="012-024-00410731"/>
    <s v=""/>
    <s v=""/>
    <n v="0"/>
    <n v="0"/>
    <s v="ZPRC"/>
    <s v="2500108007"/>
    <s v="P000032464"/>
    <n v="8002814337"/>
    <n v="1002199812"/>
    <s v="15-00000218"/>
    <s v="MAGNO HE"/>
    <n v="32.2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940"/>
    <n v="32290"/>
    <n v="18650"/>
    <n v="0"/>
    <m/>
    <x v="3"/>
    <n v="22"/>
    <s v="22"/>
    <n v="32.29"/>
    <x v="0"/>
    <n v="0"/>
    <n v="0"/>
    <s v="UNICON"/>
  </r>
  <r>
    <n v="1002199876"/>
    <s v="UE01"/>
    <d v="2022-03-22T00:00:00"/>
    <d v="1899-12-30T19:49:00"/>
    <s v="012-024-00410732"/>
    <s v="9000804123"/>
    <s v="012-022-00315100"/>
    <n v="2301.35"/>
    <n v="2580.29"/>
    <s v="ZPVN"/>
    <s v="40564774"/>
    <s v="P000032500"/>
    <n v="8002814416"/>
    <n v="100219987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240"/>
    <n v="18050"/>
    <n v="9190"/>
    <n v="266.39999999999998"/>
    <m/>
    <x v="131"/>
    <n v="22"/>
    <s v="22"/>
    <n v="18"/>
    <x v="0"/>
    <n v="0.74"/>
    <n v="14.799999999999999"/>
    <s v="RUTAS COTACACHENSES S.A."/>
  </r>
  <r>
    <n v="1002199845"/>
    <s v="UE01"/>
    <d v="2022-03-22T00:00:00"/>
    <d v="1899-12-30T19:51:00"/>
    <s v="012-024-00410733"/>
    <s v=""/>
    <s v=""/>
    <n v="0"/>
    <n v="0"/>
    <s v="ZPRC"/>
    <s v="2500108026"/>
    <s v="P000032499"/>
    <n v="8002814378"/>
    <n v="1002199845"/>
    <s v="15-00001119"/>
    <s v="CAMPEON ANTIHUMEDAD"/>
    <n v="480"/>
    <s v="BOL"/>
    <s v="101663"/>
    <s v="ZURIDIST CIA. LTDA."/>
    <s v="807200"/>
    <s v="TERESA GILER VELEZ"/>
    <s v="TOSAGUA"/>
    <s v="PASO LATERALTOSAGUA, DIAGNL GASOLIN"/>
    <s v="OMTOSA"/>
    <s v="O-Manabi-Tosaguacalceta"/>
    <n v="418"/>
    <x v="118"/>
    <x v="118"/>
    <s v="100017947"/>
    <s v="SALAZAR JORGE LUIS"/>
    <s v="ZEMT"/>
    <s v="18UE571"/>
    <s v="2"/>
    <s v="Sin Pallet"/>
    <n v="0"/>
    <n v="0"/>
    <x v="0"/>
    <n v="38350"/>
    <n v="24030"/>
    <n v="14320"/>
    <n v="484.8"/>
    <m/>
    <x v="116"/>
    <n v="22"/>
    <s v="22"/>
    <n v="24"/>
    <x v="0"/>
    <n v="1.01"/>
    <n v="20.2"/>
    <s v="TRAPSA C.A."/>
  </r>
  <r>
    <n v="1002199849"/>
    <s v="UE01"/>
    <d v="2022-03-22T00:00:00"/>
    <d v="1899-12-30T19:52:00"/>
    <s v="012-024-00410734"/>
    <s v="9000804124"/>
    <s v="012-022-00315101"/>
    <n v="3049.56"/>
    <n v="3419.19"/>
    <s v="ZPVN"/>
    <s v="40564790"/>
    <s v="P000032510"/>
    <n v="8002814385"/>
    <n v="1002199849"/>
    <s v="15-00001123"/>
    <s v="SELVALEGRE"/>
    <n v="48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53"/>
    <x v="53"/>
    <s v="100014948"/>
    <s v="TULCANAZA MARCELO"/>
    <s v="ZEMT"/>
    <s v="18UE597"/>
    <s v="2"/>
    <s v="Sin Pallet"/>
    <n v="0"/>
    <n v="0"/>
    <x v="0"/>
    <n v="36880"/>
    <n v="24080"/>
    <n v="12800"/>
    <n v="355.2"/>
    <m/>
    <x v="51"/>
    <n v="22"/>
    <s v="22"/>
    <n v="24"/>
    <x v="0"/>
    <n v="0.74"/>
    <n v="14.799999999999999"/>
    <s v="TRIMPESAS S.A."/>
  </r>
  <r>
    <n v="1002199892"/>
    <s v="UE01"/>
    <d v="2022-03-22T00:00:00"/>
    <d v="1899-12-30T19:55:00"/>
    <s v="012-024-00410735"/>
    <s v="9000804125"/>
    <s v="012-022-00315102"/>
    <n v="2365.1999999999998"/>
    <n v="2651.87"/>
    <s v="ZPVN"/>
    <s v="40564741"/>
    <s v="0000391267"/>
    <n v="8002814436"/>
    <n v="1002199892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90"/>
    <n v="18050"/>
    <n v="9240"/>
    <n v="324"/>
    <m/>
    <x v="99"/>
    <n v="22"/>
    <s v="22"/>
    <n v="18"/>
    <x v="0"/>
    <n v="0.9"/>
    <n v="18"/>
    <s v="TRANSPORTE PROPIO"/>
  </r>
  <r>
    <n v="1002199831"/>
    <s v="UE01"/>
    <d v="2022-03-22T00:00:00"/>
    <d v="1899-12-30T20:05:00"/>
    <s v="012-024-00410736"/>
    <s v="9000804127"/>
    <s v="012-022-00315103"/>
    <n v="3764.4"/>
    <n v="4220.67"/>
    <s v="ZPVN"/>
    <s v="40563320"/>
    <s v="0000391222"/>
    <n v="8002814359"/>
    <n v="1002199831"/>
    <s v="15-00000218"/>
    <s v="MAGNO HE"/>
    <n v="31.3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s v="18ICN0570"/>
    <s v="2"/>
    <s v="Sin Pallet"/>
    <n v="0"/>
    <n v="0"/>
    <x v="0"/>
    <n v="49330"/>
    <n v="31370"/>
    <n v="17960"/>
    <n v="352.6"/>
    <m/>
    <x v="1"/>
    <n v="22"/>
    <s v="22"/>
    <n v="31.37"/>
    <x v="0"/>
    <n v="11.240038253108066"/>
    <n v="11.240038253108066"/>
    <s v="TRANSCONCEM CIA. LTDA."/>
  </r>
  <r>
    <n v="1002199857"/>
    <s v="UE01"/>
    <d v="2022-03-22T00:00:00"/>
    <d v="1899-12-30T20:09:00"/>
    <s v="012-024-00410737"/>
    <s v="9000804128"/>
    <s v="012-022-00315104"/>
    <n v="4138.3500000000004"/>
    <n v="4639.9399999999996"/>
    <s v="ZPVN"/>
    <s v="40564773"/>
    <s v="0000391321"/>
    <n v="8002814394"/>
    <n v="1002199857"/>
    <s v="15-00000218"/>
    <s v="MAGNO HE"/>
    <n v="32.17"/>
    <s v="T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74"/>
    <s v="CASTRO LUCIO"/>
    <s v="ZECI"/>
    <s v="18UE717"/>
    <s v="2"/>
    <s v="Sin Pallet"/>
    <n v="0"/>
    <n v="0"/>
    <x v="0"/>
    <n v="50720"/>
    <n v="32170"/>
    <n v="18550"/>
    <n v="1142.04"/>
    <m/>
    <x v="78"/>
    <n v="22"/>
    <s v="22"/>
    <n v="32.17"/>
    <x v="0"/>
    <n v="35.50015542430836"/>
    <n v="35.50015542430836"/>
    <s v="CASTRO HERMANOS S.A."/>
  </r>
  <r>
    <n v="1002199918"/>
    <s v="UE01"/>
    <d v="2022-03-22T00:00:00"/>
    <d v="1899-12-30T20:34:00"/>
    <s v="012-024-00410738"/>
    <s v="9000804130"/>
    <s v="012-022-00315106"/>
    <n v="950.4"/>
    <n v="1065.5999999999999"/>
    <s v="ZPVN"/>
    <s v="40564751"/>
    <s v="0000391281"/>
    <n v="8002814474"/>
    <n v="1002199918"/>
    <s v="15-00001119"/>
    <s v="CAMPEON ANTIHUMEDAD"/>
    <n v="160"/>
    <s v="BOL"/>
    <s v="101664"/>
    <s v="ACERIA DEL ECUADOR C.A. ADELCA"/>
    <s v="800644"/>
    <s v="MONICA AMBROSI A"/>
    <s v="QUEVEDO"/>
    <s v="MONICA AMBROSI / VIA A QUEVEDO"/>
    <s v="ORQUEV"/>
    <s v="O-Losrios-Quevedo"/>
    <m/>
    <x v="9"/>
    <x v="9"/>
    <s v="100020335"/>
    <s v="HARO LUIS"/>
    <s v="ZEMU"/>
    <s v="18UE743"/>
    <s v="2"/>
    <s v="Sin Pallet"/>
    <n v="0"/>
    <n v="0"/>
    <x v="0"/>
    <n v="12543.333000000001"/>
    <n v="8013.3329999999996"/>
    <n v="4530"/>
    <n v="164.8"/>
    <m/>
    <x v="9"/>
    <n v="22"/>
    <s v="22"/>
    <n v="8"/>
    <x v="0"/>
    <n v="1.03"/>
    <n v="20.6"/>
    <s v="SANJOPAS S.A."/>
  </r>
  <r>
    <n v="1002199918"/>
    <s v="UE01"/>
    <d v="2022-03-22T00:00:00"/>
    <d v="1899-12-30T20:34:00"/>
    <s v="012-024-00410739"/>
    <s v="9000804129"/>
    <s v="012-022-00315105"/>
    <n v="1236"/>
    <n v="1385.81"/>
    <s v="ZPVN"/>
    <s v="40564751"/>
    <s v="0000391280"/>
    <n v="8002814475"/>
    <n v="1002199918"/>
    <s v="15-00001124"/>
    <s v="SELVALEGRE ANTIHUMEDAD"/>
    <n v="200"/>
    <s v="BOL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20335"/>
    <s v="HARO LUIS"/>
    <s v="ZEMU"/>
    <s v="18UE743"/>
    <s v="2"/>
    <s v="Sin Pallet"/>
    <n v="0"/>
    <n v="0"/>
    <x v="0"/>
    <n v="14546.666999999999"/>
    <n v="10016.666999999999"/>
    <n v="4530"/>
    <n v="206"/>
    <m/>
    <x v="9"/>
    <n v="22"/>
    <s v="22"/>
    <n v="10"/>
    <x v="0"/>
    <n v="1.03"/>
    <n v="20.6"/>
    <s v="SANJOPAS S.A."/>
  </r>
  <r>
    <n v="1002199880"/>
    <s v="UE01"/>
    <d v="2022-03-22T00:00:00"/>
    <d v="1899-12-30T20:39:00"/>
    <s v="012-024-00410740"/>
    <s v="9000804132"/>
    <s v="012-022-00315108"/>
    <n v="1624.8"/>
    <n v="1821.74"/>
    <s v="ZPVN"/>
    <s v="40564798"/>
    <s v="P000032519"/>
    <n v="8002814422"/>
    <n v="1002199880"/>
    <s v="15-00001115"/>
    <s v="ARMADURO"/>
    <n v="240"/>
    <s v="BOL"/>
    <s v="101628"/>
    <s v="COMERCIAL CANO LASTRA CIA. LTDA"/>
    <s v="801021"/>
    <s v="LOCAL PUEMBO"/>
    <s v="QUITO"/>
    <s v="VIA INTEROCEANICA S/N Y LA Y DE PUE"/>
    <s v="OPPUEM"/>
    <s v="O-Pichincha-Puembo"/>
    <m/>
    <x v="6"/>
    <x v="6"/>
    <s v="10007345"/>
    <s v="LOPEZ CASTRO JAIME MARCELO"/>
    <s v="ZEMT"/>
    <s v="18UE622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</r>
  <r>
    <n v="1002199880"/>
    <s v="UE01"/>
    <d v="2022-03-22T00:00:00"/>
    <d v="1899-12-30T20:39:00"/>
    <s v="012-024-00410741"/>
    <s v="9000804131"/>
    <s v="012-022-00315107"/>
    <n v="1617.6"/>
    <n v="1813.66"/>
    <s v="ZPVN"/>
    <s v="40564799"/>
    <s v="P000032520"/>
    <n v="8002814421"/>
    <n v="1002199880"/>
    <s v="15-00001123"/>
    <s v="SELVALEGRE"/>
    <n v="2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"/>
    <x v="6"/>
    <s v="10007345"/>
    <s v="LOPEZ CASTRO JAIME MARCELO"/>
    <s v="ZEMT"/>
    <s v="18UE622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</r>
  <r>
    <n v="1002199875"/>
    <s v="UE01"/>
    <d v="2022-03-22T00:00:00"/>
    <d v="1899-12-30T20:43:00"/>
    <s v="012-024-00410742"/>
    <s v=""/>
    <s v=""/>
    <n v="0"/>
    <n v="0"/>
    <s v="ZPRC"/>
    <s v="2500108019"/>
    <s v="P000032489"/>
    <n v="8002814415"/>
    <n v="1002199875"/>
    <s v="15-00001116"/>
    <s v="ARMADURO GRANEL"/>
    <n v="30.16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8570"/>
    <n v="30160"/>
    <n v="18410"/>
    <n v="491.61"/>
    <m/>
    <x v="7"/>
    <n v="22"/>
    <s v="22"/>
    <n v="30.16"/>
    <x v="0"/>
    <n v="16.300066312997348"/>
    <n v="16.300066312997348"/>
    <s v="TRANSPORTE PROPIO"/>
  </r>
  <r>
    <n v="1002199879"/>
    <s v="UE01"/>
    <d v="2022-03-22T00:00:00"/>
    <d v="1899-12-30T20:44:00"/>
    <s v="012-024-00410743"/>
    <s v="9000804134"/>
    <s v="012-022-00315110"/>
    <n v="247.2"/>
    <n v="277.16000000000003"/>
    <s v="ZPVN"/>
    <s v="40564796"/>
    <s v="P000032517"/>
    <n v="8002814419"/>
    <n v="1002199879"/>
    <s v="15-00001120"/>
    <s v="CAMPEON"/>
    <n v="40"/>
    <s v="BOL"/>
    <s v="101628"/>
    <s v="COMERCIAL CANO LASTRA CIA. LTDA"/>
    <s v="801023"/>
    <s v="LOCAL TUMBACO"/>
    <s v="QUITO"/>
    <s v="FCO. DE ORELLANA S/N Y"/>
    <s v="OPTUMB"/>
    <s v="O-Pichincha-Tumbaco"/>
    <m/>
    <x v="28"/>
    <x v="28"/>
    <s v="100018432"/>
    <s v="AYALA LUIS"/>
    <s v="ZEMT"/>
    <s v="18UE569"/>
    <s v="1"/>
    <s v="Con Pallet"/>
    <n v="0.05"/>
    <n v="2"/>
    <x v="0"/>
    <n v="10107.5"/>
    <n v="2007.5"/>
    <n v="8100"/>
    <n v="18.399999999999999"/>
    <m/>
    <x v="26"/>
    <n v="22"/>
    <s v="22"/>
    <n v="2"/>
    <x v="0"/>
    <n v="0.45999999999999996"/>
    <n v="9.1999999999999993"/>
    <s v="TRIMPESAS S.A."/>
  </r>
  <r>
    <n v="1002199879"/>
    <s v="UE01"/>
    <d v="2022-03-22T00:00:00"/>
    <d v="1899-12-30T20:44:00"/>
    <s v="012-024-00410744"/>
    <s v="9000804133"/>
    <s v="012-022-00315109"/>
    <n v="2965.6"/>
    <n v="3325.05"/>
    <s v="ZPVN"/>
    <s v="40564795"/>
    <s v="P000032516"/>
    <n v="8002814420"/>
    <n v="1002199879"/>
    <s v="15-00001123"/>
    <s v="SELVALEGRE"/>
    <n v="440"/>
    <s v="BOL"/>
    <s v="101628"/>
    <s v="COMERCIAL CANO LASTRA CIA. LTDA"/>
    <s v="801023"/>
    <s v="LOCAL TUMBACO"/>
    <s v="QUITO"/>
    <s v="FCO. DE ORELLANA S/N Y"/>
    <s v="OPTUMB"/>
    <s v="O-Pichincha-Tumbaco"/>
    <n v="110"/>
    <x v="28"/>
    <x v="28"/>
    <s v="100018432"/>
    <s v="AYALA LUIS"/>
    <s v="ZEMT"/>
    <s v="18UE569"/>
    <s v="1"/>
    <s v="Con Pallet"/>
    <n v="0.05"/>
    <n v="22"/>
    <x v="0"/>
    <n v="30182.5"/>
    <n v="22082.5"/>
    <n v="8100"/>
    <n v="202.4"/>
    <m/>
    <x v="26"/>
    <n v="22"/>
    <s v="22"/>
    <n v="22"/>
    <x v="0"/>
    <n v="0.46"/>
    <n v="9.2000000000000011"/>
    <s v="TRIMPESAS S.A."/>
  </r>
  <r>
    <n v="1002199905"/>
    <s v="UE01"/>
    <d v="2022-03-22T00:00:00"/>
    <d v="1899-12-30T20:46:00"/>
    <s v="012-024-00410745"/>
    <s v=""/>
    <s v=""/>
    <n v="0"/>
    <n v="0"/>
    <s v="ZPRC"/>
    <s v="2500108030"/>
    <s v="P000032527"/>
    <n v="8002814455"/>
    <n v="1002199905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s v="18UE714"/>
    <s v="2"/>
    <s v="Sin Pallet"/>
    <n v="0"/>
    <n v="0"/>
    <x v="0"/>
    <n v="27000"/>
    <n v="18030"/>
    <n v="8970"/>
    <n v="266.39999999999998"/>
    <m/>
    <x v="22"/>
    <n v="22"/>
    <s v="22"/>
    <n v="18"/>
    <x v="0"/>
    <n v="0.74"/>
    <n v="14.799999999999999"/>
    <s v="TRANINTAGSA"/>
  </r>
  <r>
    <n v="1002199896"/>
    <s v="UE01"/>
    <d v="2022-03-22T00:00:00"/>
    <d v="1899-12-30T20:57:00"/>
    <s v="012-024-00410746"/>
    <s v="9000804135"/>
    <s v="012-022-00315111"/>
    <n v="2287.17"/>
    <n v="2564.39"/>
    <s v="ZPVN"/>
    <s v="40564801"/>
    <s v="P000032521"/>
    <n v="8002814445"/>
    <n v="1002199896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1"/>
    <x v="31"/>
    <s v="100014899"/>
    <s v="PILLAJO LUIS"/>
    <s v="ZEMU"/>
    <s v="18UE517"/>
    <s v="2"/>
    <s v="Sin Pallet"/>
    <n v="0"/>
    <n v="0"/>
    <x v="0"/>
    <n v="27030"/>
    <n v="17950"/>
    <n v="9080"/>
    <n v="273.60000000000002"/>
    <m/>
    <x v="29"/>
    <n v="22"/>
    <s v="22"/>
    <n v="18"/>
    <x v="0"/>
    <n v="0.76"/>
    <n v="15.200000000000001"/>
    <s v="SANJOPAS S.A."/>
  </r>
  <r>
    <n v="1002199919"/>
    <s v="UE01"/>
    <d v="2022-03-22T00:00:00"/>
    <d v="1899-12-30T20:59:00"/>
    <s v="012-024-00410747"/>
    <s v="9000804136"/>
    <s v="012-022-00315112"/>
    <n v="2138.4"/>
    <n v="2397.59"/>
    <s v="ZPVN"/>
    <s v="40564755"/>
    <s v="0000391284"/>
    <n v="8002814476"/>
    <n v="1002199919"/>
    <s v="15-00001119"/>
    <s v="CAMPEON ANTIHUMEDAD"/>
    <n v="360"/>
    <s v="BOL"/>
    <s v="101664"/>
    <s v="ACERIA DEL ECUADOR C.A. ADELCA"/>
    <s v="804077"/>
    <s v="LUZ MARIA PERALTA MORA"/>
    <s v="BUENA FÉ"/>
    <s v="VARIANTE NORT Y G.ANCHUNDIA BARROS"/>
    <s v="ORBUEN"/>
    <s v="O-Losrios-Buenafe"/>
    <n v="328"/>
    <x v="39"/>
    <x v="39"/>
    <s v="10001979"/>
    <s v="TITISTAR CUCAS FERNANDO PATRICIO"/>
    <s v="ZEMU"/>
    <s v="18UE705"/>
    <s v="2"/>
    <s v="Sin Pallet"/>
    <n v="0"/>
    <n v="0"/>
    <x v="0"/>
    <n v="26980"/>
    <n v="18050"/>
    <n v="8930"/>
    <n v="370.8"/>
    <m/>
    <x v="37"/>
    <n v="22"/>
    <s v="22"/>
    <n v="18"/>
    <x v="0"/>
    <n v="1.03"/>
    <n v="20.6"/>
    <s v="TRANSLOBOL S.A."/>
  </r>
  <r>
    <n v="1002199916"/>
    <s v="UE01"/>
    <d v="2022-03-22T00:00:00"/>
    <d v="1899-12-30T21:05:00"/>
    <s v="012-024-00410748"/>
    <s v="9000804090"/>
    <s v="013-020-00047768"/>
    <n v="2343.91"/>
    <n v="2628.01"/>
    <s v="ZPDF"/>
    <s v="70176792"/>
    <s v="0000391336"/>
    <n v="8002814472"/>
    <n v="1002199916"/>
    <s v="15-00001119"/>
    <s v="CAMPEON ANTIHUMEDAD"/>
    <n v="360"/>
    <s v="BOL"/>
    <s v="105068"/>
    <s v="ALEJANDRO CEVALLOS ELIJIO GERMAN"/>
    <s v="810513"/>
    <s v="PDV ­TARAPOA"/>
    <s v="CUYABENO"/>
    <s v="VIA LAGO AGRIO KM 74"/>
    <s v="OKTARA"/>
    <s v="O-Sucumbios-Tarapoa"/>
    <n v="519"/>
    <x v="93"/>
    <x v="93"/>
    <s v="100014969"/>
    <s v="LARGO ANGEL"/>
    <s v="ZEMU"/>
    <s v="18UE606"/>
    <s v="2"/>
    <s v="Sin Pallet"/>
    <n v="0"/>
    <n v="0"/>
    <x v="0"/>
    <n v="27250"/>
    <n v="18040"/>
    <n v="9210"/>
    <n v="522"/>
    <m/>
    <x v="91"/>
    <n v="22"/>
    <s v="22"/>
    <n v="18"/>
    <x v="0"/>
    <n v="1.45"/>
    <n v="29"/>
    <s v="TRANSSJQ S.A."/>
  </r>
  <r>
    <n v="1002199915"/>
    <s v="UE01"/>
    <d v="2022-03-22T00:00:00"/>
    <d v="1899-12-30T21:07:00"/>
    <s v="012-024-00410749"/>
    <s v="9000804137"/>
    <s v="012-022-00315113"/>
    <n v="2351"/>
    <n v="2635.96"/>
    <s v="ZPVN"/>
    <s v="40564789"/>
    <s v="0000391330"/>
    <n v="8002814471"/>
    <n v="1002199915"/>
    <s v="15-00001123"/>
    <s v="SELVALEGRE"/>
    <n v="360"/>
    <s v="BOL"/>
    <s v="101569"/>
    <s v="ESTRELLA TAPIA ANGEL FABIAN"/>
    <s v="801478"/>
    <s v="BODEGA FERRT 1 ABRIL"/>
    <s v="LATACUNGA"/>
    <s v="BODEGA FERRT 1 ABRIL/CALLE 1 DE ABR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30"/>
    <n v="18050"/>
    <n v="9180"/>
    <n v="266.39999999999998"/>
    <m/>
    <x v="134"/>
    <n v="22"/>
    <s v="22"/>
    <n v="18"/>
    <x v="0"/>
    <n v="0.74"/>
    <n v="14.799999999999999"/>
    <s v="LIDENORTI S.A."/>
  </r>
  <r>
    <n v="1002199901"/>
    <s v="UE01"/>
    <d v="2022-03-22T00:00:00"/>
    <d v="1899-12-30T21:10:00"/>
    <s v="012-024-00410750"/>
    <s v="9000804139"/>
    <s v="012-022-00315114"/>
    <n v="3235.2"/>
    <n v="3627.32"/>
    <s v="ZPVN"/>
    <s v="40564797"/>
    <s v="P000032518"/>
    <n v="8002814451"/>
    <n v="1002199901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5"/>
    <x v="85"/>
    <s v="100015010"/>
    <s v="RIVERA JOSE"/>
    <s v="ZEMT"/>
    <s v="18UE779"/>
    <s v="1"/>
    <s v="Con Pallet"/>
    <n v="0.05"/>
    <n v="24"/>
    <x v="0"/>
    <n v="40070"/>
    <n v="24040"/>
    <n v="16030"/>
    <n v="206.4"/>
    <m/>
    <x v="83"/>
    <n v="22"/>
    <s v="22"/>
    <n v="24"/>
    <x v="0"/>
    <n v="0.43"/>
    <n v="8.6"/>
    <s v="LIDENORTI S.A."/>
  </r>
  <r>
    <n v="1002199921"/>
    <s v="UE01"/>
    <d v="2022-03-22T00:00:00"/>
    <d v="1899-12-30T21:12:00"/>
    <s v="012-024-00410751"/>
    <s v="9000804140"/>
    <s v="012-022-00315115"/>
    <n v="2343.91"/>
    <n v="2628.01"/>
    <s v="ZPVN"/>
    <s v="40564507"/>
    <s v="P000032411"/>
    <n v="8002814478"/>
    <n v="1002199921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50"/>
    <n v="9010"/>
    <n v="266.39999999999998"/>
    <m/>
    <x v="90"/>
    <n v="22"/>
    <s v="22"/>
    <n v="18"/>
    <x v="0"/>
    <n v="0.74"/>
    <n v="14.799999999999999"/>
    <s v="TRANSPORTE PROPIO"/>
  </r>
  <r>
    <n v="1002199947"/>
    <s v="UE01"/>
    <d v="2022-03-22T00:00:00"/>
    <d v="1899-12-30T21:25:00"/>
    <s v="012-024-00410752"/>
    <s v="9000804141"/>
    <s v="012-022-00315116"/>
    <n v="2268"/>
    <n v="2542.9"/>
    <s v="ZPVN"/>
    <s v="40564767"/>
    <s v="0000391309"/>
    <n v="8002814514"/>
    <n v="1002199947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20"/>
    <n v="18030"/>
    <n v="9090"/>
    <n v="266.39999999999998"/>
    <m/>
    <x v="141"/>
    <n v="22"/>
    <s v="22"/>
    <n v="18"/>
    <x v="0"/>
    <n v="0.74"/>
    <n v="14.799999999999999"/>
    <s v="TRANSPORTE PROPIO"/>
  </r>
  <r>
    <n v="1002199933"/>
    <s v="UE01"/>
    <d v="2022-03-22T00:00:00"/>
    <d v="1899-12-30T21:40:00"/>
    <s v="012-024-00410753"/>
    <s v="9000804143"/>
    <s v="012-022-00315118"/>
    <n v="2563.1999999999998"/>
    <n v="2873.87"/>
    <s v="ZPVN"/>
    <s v="40564357"/>
    <s v="0000391021"/>
    <n v="8002814495"/>
    <n v="1002199933"/>
    <s v="15-00000331"/>
    <s v="MAGNO HE ANTIHUMEDAD"/>
    <n v="360"/>
    <s v="BOL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s v="18UE590"/>
    <s v="2"/>
    <s v="Sin Pallet"/>
    <n v="0"/>
    <n v="0"/>
    <x v="0"/>
    <n v="26031.764999999999"/>
    <n v="18031.764999999999"/>
    <n v="8000"/>
    <n v="208.8"/>
    <m/>
    <x v="0"/>
    <n v="22"/>
    <s v="22"/>
    <n v="18"/>
    <x v="0"/>
    <n v="0.58000000000000007"/>
    <n v="11.600000000000001"/>
    <s v="TRANSPORTE PROPIO"/>
  </r>
  <r>
    <n v="1002199933"/>
    <s v="UE01"/>
    <d v="2022-03-22T00:00:00"/>
    <d v="1899-12-30T21:40:00"/>
    <s v="012-024-00410754"/>
    <s v="9000804142"/>
    <s v="012-022-00315117"/>
    <n v="2140.8000000000002"/>
    <n v="2400.2800000000002"/>
    <s v="ZPVN"/>
    <s v="40564358"/>
    <s v="0000391022"/>
    <n v="8002814496"/>
    <n v="1002199933"/>
    <s v="15-00001123"/>
    <s v="SELVALEGRE"/>
    <n v="3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4028.235000000001"/>
    <n v="16028.235000000001"/>
    <n v="8000"/>
    <n v="185.6"/>
    <m/>
    <x v="0"/>
    <n v="22"/>
    <s v="22"/>
    <n v="16"/>
    <x v="0"/>
    <n v="0.57999999999999996"/>
    <n v="11.6"/>
    <s v="TRANSPORTE PROPIO"/>
  </r>
  <r>
    <n v="1002199989"/>
    <s v="UE01"/>
    <d v="2022-03-22T00:00:00"/>
    <d v="1899-12-30T21:45:00"/>
    <s v="012-024-00410755"/>
    <s v="9000804144"/>
    <s v="012-022-00315119"/>
    <n v="4573.8"/>
    <n v="5128.18"/>
    <s v="ZPVN"/>
    <s v="40564739"/>
    <s v="0000391251"/>
    <n v="8002814559"/>
    <n v="1002199989"/>
    <s v="15-00001123"/>
    <s v="SELVALEGRE"/>
    <n v="660"/>
    <s v="BOL"/>
    <s v="101598"/>
    <s v="FLORES PEÑA CARMEN MARIA"/>
    <s v="801576"/>
    <s v="BODEGA MACOFER"/>
    <s v="QUITO"/>
    <s v="BODEGA MACOFER / CALLE GUAYACANES"/>
    <s v="OPKENN"/>
    <s v="O-Pichincha-Kennedy"/>
    <n v="97.5"/>
    <x v="28"/>
    <x v="28"/>
    <s v="100021196"/>
    <s v="CASTILLO PATRICIO"/>
    <s v="ZETT"/>
    <s v="18UE343"/>
    <s v="2"/>
    <s v="Sin Pallet"/>
    <n v="0"/>
    <n v="0"/>
    <x v="0"/>
    <n v="50920"/>
    <n v="33090"/>
    <n v="17830"/>
    <n v="297"/>
    <s v="remplaza a la guia 410320"/>
    <x v="26"/>
    <n v="22"/>
    <s v="22"/>
    <n v="33"/>
    <x v="0"/>
    <n v="0.45"/>
    <n v="9"/>
    <s v="TRIMPESAS S.A."/>
  </r>
  <r>
    <n v="1002199938"/>
    <s v="UE01"/>
    <d v="2022-03-22T00:00:00"/>
    <d v="1899-12-30T21:52:00"/>
    <s v="012-024-00410756"/>
    <s v="9000804145"/>
    <s v="012-022-00315120"/>
    <n v="2498.4"/>
    <n v="2801.22"/>
    <s v="ZPVN"/>
    <s v="40564562"/>
    <s v="0000391012"/>
    <n v="8002814501"/>
    <n v="1002199938"/>
    <s v="15-00000331"/>
    <s v="MAGNO HE ANTIHUMEDAD"/>
    <n v="360"/>
    <s v="BOL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21921"/>
    <s v="QUEL CASTRO LIZARDO RAMIRO"/>
    <s v="ZEMU"/>
    <s v="18UE357"/>
    <s v="2"/>
    <s v="Sin Pallet"/>
    <n v="0"/>
    <n v="0"/>
    <x v="0"/>
    <n v="26890"/>
    <n v="18000"/>
    <n v="8890"/>
    <n v="111.6"/>
    <m/>
    <x v="0"/>
    <n v="22"/>
    <s v="22"/>
    <n v="18"/>
    <x v="0"/>
    <n v="0.31"/>
    <n v="6.1999999999999993"/>
    <s v="TRANSPORTE PROPIO"/>
  </r>
  <r>
    <n v="1002199977"/>
    <s v="UE01"/>
    <d v="2022-03-22T00:00:00"/>
    <d v="1899-12-30T21:58:00"/>
    <s v="012-024-00410757"/>
    <s v="9000804146"/>
    <s v="012-022-00315121"/>
    <n v="2343.91"/>
    <n v="2628.01"/>
    <s v="ZPVN"/>
    <s v="40564816"/>
    <s v="P000032528"/>
    <n v="8002814543"/>
    <n v="1002199977"/>
    <s v="15-00001115"/>
    <s v="ARMADURO"/>
    <n v="360"/>
    <s v="BOL"/>
    <s v="102140"/>
    <s v="DIMATECO"/>
    <s v="803883"/>
    <s v="FABRICA MONICA RUALES-LATACUNGA"/>
    <s v="LATACUNGA"/>
    <s v="AV COTOPAXI Y PARQUE CENTRAL"/>
    <s v="OXLASS"/>
    <s v="O-Cotopaxi-Lasso"/>
    <n v="178"/>
    <x v="50"/>
    <x v="50"/>
    <s v="10007864"/>
    <s v="AREVALO AYALA MANUEL ARCESIO"/>
    <s v="ZEMU"/>
    <s v="18UE397"/>
    <s v="2"/>
    <s v="Sin Pallet"/>
    <n v="0"/>
    <n v="0"/>
    <x v="0"/>
    <n v="27290"/>
    <n v="18050"/>
    <n v="9240"/>
    <n v="248.4"/>
    <m/>
    <x v="48"/>
    <n v="22"/>
    <s v="22"/>
    <n v="18"/>
    <x v="0"/>
    <n v="0.69000000000000006"/>
    <n v="13.8"/>
    <s v="TRIMPESAS S.A."/>
  </r>
  <r>
    <n v="1002199992"/>
    <s v="UE01"/>
    <d v="2022-03-22T00:00:00"/>
    <d v="1899-12-30T22:05:00"/>
    <s v="012-024-00410758"/>
    <s v="9000804080"/>
    <s v="013-020-00047767"/>
    <n v="2296.8000000000002"/>
    <n v="2575.19"/>
    <s v="ZPDF"/>
    <s v="70176788"/>
    <s v="0000391328"/>
    <n v="8002814562"/>
    <n v="1002199992"/>
    <s v="15-00001123"/>
    <s v="SELVALEGRE"/>
    <n v="36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60"/>
    <n v="18050"/>
    <n v="9410"/>
    <n v="266.39999999999998"/>
    <m/>
    <x v="157"/>
    <n v="22"/>
    <s v="22"/>
    <n v="18"/>
    <x v="0"/>
    <n v="0.74"/>
    <n v="14.799999999999999"/>
    <s v="TRANSPORTE PROPIO"/>
  </r>
  <r>
    <n v="1002199974"/>
    <s v="UE01"/>
    <d v="2022-03-22T00:00:00"/>
    <d v="1899-12-30T22:18:00"/>
    <s v="012-024-00410759"/>
    <s v="9000804147"/>
    <s v="012-022-00315122"/>
    <n v="3278.88"/>
    <n v="3676.31"/>
    <s v="ZPVN"/>
    <s v="40564643"/>
    <s v="P000032448"/>
    <n v="8002814539"/>
    <n v="1002199974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s v="18UE604"/>
    <s v="1"/>
    <s v="Con Pallet"/>
    <n v="0.05"/>
    <n v="24"/>
    <x v="0"/>
    <n v="38610"/>
    <n v="24070"/>
    <n v="14540"/>
    <n v="91.2"/>
    <m/>
    <x v="136"/>
    <n v="22"/>
    <s v="22"/>
    <n v="24"/>
    <x v="0"/>
    <n v="0.19"/>
    <n v="3.8000000000000003"/>
    <s v="RUTAS COTACACHENSES S.A."/>
  </r>
  <r>
    <n v="1002200026"/>
    <s v="UE01"/>
    <d v="2022-03-22T00:00:00"/>
    <d v="1899-12-30T23:03:00"/>
    <s v="012-024-00410760"/>
    <s v="9000804150"/>
    <s v="012-022-00315123"/>
    <n v="4162.75"/>
    <n v="4667.3"/>
    <s v="ZPVN"/>
    <s v="40564768"/>
    <s v="0000391312"/>
    <n v="8002814602"/>
    <n v="1002200026"/>
    <s v="15-00001123"/>
    <s v="SELVALEGRE"/>
    <n v="64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0840"/>
    <n v="32090"/>
    <n v="18750"/>
    <n v="486.4"/>
    <m/>
    <x v="118"/>
    <n v="22"/>
    <s v="22"/>
    <n v="32"/>
    <x v="0"/>
    <n v="0.76"/>
    <n v="15.2"/>
    <s v="TRANSPORTE PROPIO"/>
  </r>
  <r>
    <n v="1002200140"/>
    <s v="UE01"/>
    <d v="2022-03-23T00:00:00"/>
    <d v="1899-12-30T04:53:00"/>
    <s v="012-024-00410761"/>
    <s v="9000804169"/>
    <s v="012-022-00315124"/>
    <n v="4316.3999999999996"/>
    <n v="4839.58"/>
    <s v="ZPVN"/>
    <s v="40564817"/>
    <s v="P000032529"/>
    <n v="8002814757"/>
    <n v="1002200140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0990"/>
    <n v="33020"/>
    <n v="17970"/>
    <n v="488.4"/>
    <m/>
    <x v="106"/>
    <n v="23"/>
    <s v="23"/>
    <n v="33"/>
    <x v="0"/>
    <n v="0.74"/>
    <n v="14.799999999999999"/>
    <s v="TRANSPORTE PROPIO"/>
  </r>
  <r>
    <n v="1002200143"/>
    <s v="UE01"/>
    <d v="2022-03-23T00:00:00"/>
    <d v="1899-12-30T05:01:00"/>
    <s v="012-024-00410762"/>
    <s v=""/>
    <s v=""/>
    <n v="0"/>
    <n v="0"/>
    <s v="ZPRC"/>
    <s v="2500108005"/>
    <s v="0000391167"/>
    <n v="8002814762"/>
    <n v="1002200143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560"/>
    <n v="24040"/>
    <n v="15520"/>
    <n v="244.8"/>
    <m/>
    <x v="54"/>
    <n v="23"/>
    <s v="23"/>
    <n v="24"/>
    <x v="0"/>
    <n v="0.51"/>
    <n v="10.200000000000001"/>
    <s v="TRANSPORTE PROPIO"/>
  </r>
  <r>
    <n v="1002200120"/>
    <s v="UE01"/>
    <d v="2022-03-23T00:00:00"/>
    <d v="1899-12-30T05:05:00"/>
    <s v="012-024-00410763"/>
    <s v="9000803878"/>
    <s v="013-020-00047761"/>
    <n v="2294.2600000000002"/>
    <n v="2572.34"/>
    <s v="ZPDF"/>
    <s v="70176746"/>
    <s v="0000391203"/>
    <n v="8002814731"/>
    <n v="1002200120"/>
    <s v="15-00001124"/>
    <s v="SELVALEGRE ANTIHUMEDAD"/>
    <n v="360"/>
    <s v="BOL"/>
    <s v="101450"/>
    <s v="MEGAMETALES S.A."/>
    <s v="809594"/>
    <s v="LOCAL VENEZUELA"/>
    <s v="GUAYAQUIL"/>
    <s v="CALLE VENEZUELA SECTOR PUENTE PORTE"/>
    <s v="OGGUAY"/>
    <s v="O-Guayas-Guayaquil"/>
    <n v="524"/>
    <x v="103"/>
    <x v="103"/>
    <s v="100019413"/>
    <s v="CASANOVA ROMEL"/>
    <s v="ZEMU"/>
    <s v="18UE843"/>
    <s v="2"/>
    <s v="Sin Pallet"/>
    <n v="0"/>
    <n v="0"/>
    <x v="0"/>
    <n v="27010"/>
    <n v="18040"/>
    <n v="8970"/>
    <n v="468"/>
    <m/>
    <x v="101"/>
    <n v="23"/>
    <s v="23"/>
    <n v="18"/>
    <x v="0"/>
    <n v="1.3"/>
    <n v="26"/>
    <s v="TRAPSA C.A."/>
  </r>
  <r>
    <n v="1002200147"/>
    <s v="UE01"/>
    <d v="2022-03-23T00:00:00"/>
    <d v="1899-12-30T05:13:00"/>
    <s v="012-024-00410764"/>
    <s v=""/>
    <s v=""/>
    <n v="0"/>
    <n v="0"/>
    <s v="ZPRC"/>
    <s v="2500107936"/>
    <s v="P000032275"/>
    <n v="8002814767"/>
    <n v="1002200147"/>
    <s v="15-00001115"/>
    <s v="ARMADURO"/>
    <n v="320"/>
    <s v="BOL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719.544999999998"/>
    <n v="16014.545"/>
    <n v="8705"/>
    <n v="163.19999999999999"/>
    <m/>
    <x v="109"/>
    <n v="23"/>
    <s v="23"/>
    <n v="16"/>
    <x v="0"/>
    <n v="0.51"/>
    <n v="10.199999999999999"/>
    <s v="TRANSPORTE PROPIO"/>
  </r>
  <r>
    <n v="1002200147"/>
    <s v="UE01"/>
    <d v="2022-03-23T00:00:00"/>
    <d v="1899-12-30T05:13:00"/>
    <s v="012-024-00410765"/>
    <s v=""/>
    <s v=""/>
    <n v="0"/>
    <n v="0"/>
    <s v="ZPRC"/>
    <s v="2500107935"/>
    <s v="P000032274"/>
    <n v="8002814768"/>
    <n v="1002200147"/>
    <s v="15-00001123"/>
    <s v="SELVALEGRE"/>
    <n v="34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720.455000000002"/>
    <n v="17015.455000000002"/>
    <n v="8705"/>
    <n v="173.4"/>
    <m/>
    <x v="109"/>
    <n v="23"/>
    <s v="23"/>
    <n v="17"/>
    <x v="0"/>
    <n v="0.51"/>
    <n v="10.200000000000001"/>
    <s v="TRANSPORTE PROPIO"/>
  </r>
  <r>
    <n v="1002200145"/>
    <s v="UE01"/>
    <d v="2022-03-23T00:00:00"/>
    <d v="1899-12-30T05:15:00"/>
    <s v="012-024-00410766"/>
    <s v="9000804173"/>
    <s v="012-022-00315126"/>
    <n v="486.98"/>
    <n v="546.01"/>
    <s v="ZPVN"/>
    <s v="40564803"/>
    <s v="P000032523"/>
    <n v="8002814764"/>
    <n v="1002200145"/>
    <s v="15-00001120"/>
    <s v="CAMPEON"/>
    <n v="80"/>
    <s v="BOL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2889.412"/>
    <n v="4009.4119999999998"/>
    <n v="8880"/>
    <n v="40.799999999999997"/>
    <m/>
    <x v="7"/>
    <n v="23"/>
    <s v="23"/>
    <n v="4"/>
    <x v="0"/>
    <n v="0.51"/>
    <n v="10.199999999999999"/>
    <s v="TRANSPORTE PROPIO"/>
  </r>
  <r>
    <n v="1002200145"/>
    <s v="UE01"/>
    <d v="2022-03-23T00:00:00"/>
    <d v="1899-12-30T05:15:00"/>
    <s v="012-024-00410767"/>
    <s v="9000804172"/>
    <s v="012-022-00315125"/>
    <n v="3983.34"/>
    <n v="4466.1499999999996"/>
    <s v="ZPVN"/>
    <s v="40564802"/>
    <s v="P000032522"/>
    <n v="8002814765"/>
    <n v="1002200145"/>
    <s v="15-00001123"/>
    <s v="SELVALEGRE"/>
    <n v="60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8950.588000000003"/>
    <n v="30070.588"/>
    <n v="8880"/>
    <n v="306"/>
    <m/>
    <x v="7"/>
    <n v="23"/>
    <s v="23"/>
    <n v="30"/>
    <x v="0"/>
    <n v="0.51"/>
    <n v="10.199999999999999"/>
    <s v="TRANSPORTE PROPIO"/>
  </r>
  <r>
    <n v="1002200148"/>
    <s v="UE01"/>
    <d v="2022-03-23T00:00:00"/>
    <d v="1899-12-30T05:22:00"/>
    <s v="012-024-00410768"/>
    <s v="9000804174"/>
    <s v="012-022-00315127"/>
    <n v="2319.08"/>
    <n v="2600.17"/>
    <s v="ZPVN"/>
    <s v="40564804"/>
    <s v="P000032524"/>
    <n v="8002814770"/>
    <n v="1002200148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s v="18UE651"/>
    <s v="2"/>
    <s v="Sin Pallet"/>
    <n v="0"/>
    <n v="0"/>
    <x v="0"/>
    <n v="27030"/>
    <n v="18030"/>
    <n v="9000"/>
    <n v="248.4"/>
    <m/>
    <x v="7"/>
    <n v="23"/>
    <s v="23"/>
    <n v="18"/>
    <x v="0"/>
    <n v="0.69000000000000006"/>
    <n v="13.8"/>
    <s v="TRANSPORTE PROPIO"/>
  </r>
  <r>
    <n v="1002200149"/>
    <s v="UE01"/>
    <d v="2022-03-23T00:00:00"/>
    <d v="1899-12-30T05:27:00"/>
    <s v="012-024-00410769"/>
    <s v="9000804176"/>
    <s v="012-022-00315129"/>
    <n v="1473.6"/>
    <n v="1652.21"/>
    <s v="ZPVN"/>
    <s v="40564784"/>
    <s v="P000032506"/>
    <n v="8002814771"/>
    <n v="1002200149"/>
    <s v="15-00001120"/>
    <s v="CAMPEON"/>
    <n v="240"/>
    <s v="BOL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s v="18UE589"/>
    <s v="2"/>
    <s v="Sin Pallet"/>
    <n v="0"/>
    <n v="0"/>
    <x v="0"/>
    <n v="21297.726999999999"/>
    <n v="12032.727000000001"/>
    <n v="9265"/>
    <n v="139.19999999999999"/>
    <m/>
    <x v="139"/>
    <n v="23"/>
    <s v="23"/>
    <n v="12"/>
    <x v="0"/>
    <n v="0.57999999999999996"/>
    <n v="11.6"/>
    <s v="TRANSPORTE PROPIO"/>
  </r>
  <r>
    <n v="1002200149"/>
    <s v="UE01"/>
    <d v="2022-03-23T00:00:00"/>
    <d v="1899-12-30T05:27:00"/>
    <s v="012-024-00410770"/>
    <s v="9000804175"/>
    <s v="012-022-00315128"/>
    <n v="2809.8"/>
    <n v="3150.37"/>
    <s v="ZPVN"/>
    <s v="40564783"/>
    <s v="P000032505"/>
    <n v="8002814772"/>
    <n v="1002200149"/>
    <s v="15-00001123"/>
    <s v="SELVALEGRE"/>
    <n v="42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0322.273000000001"/>
    <n v="21057.273000000001"/>
    <n v="9265"/>
    <n v="243.6"/>
    <m/>
    <x v="139"/>
    <n v="23"/>
    <s v="23"/>
    <n v="21"/>
    <x v="0"/>
    <n v="0.57999999999999996"/>
    <n v="11.6"/>
    <s v="TRANSPORTE PROPIO"/>
  </r>
  <r>
    <n v="1002200154"/>
    <s v="UE01"/>
    <d v="2022-03-23T00:00:00"/>
    <d v="1899-12-30T05:34:00"/>
    <s v="012-024-00410771"/>
    <s v="9000804179"/>
    <s v="012-022-00315132"/>
    <n v="1030.7"/>
    <n v="1155.6199999999999"/>
    <s v="ZPVN"/>
    <s v="40564781"/>
    <s v="P000032504"/>
    <n v="8002814781"/>
    <n v="1002200154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4303.333000000001"/>
    <n v="8000"/>
    <n v="6303.3329999999996"/>
    <n v="121.6"/>
    <m/>
    <x v="4"/>
    <n v="23"/>
    <s v="23"/>
    <n v="8"/>
    <x v="0"/>
    <n v="0.76"/>
    <n v="15.2"/>
    <s v="TRANSPORTE PROPIO"/>
  </r>
  <r>
    <n v="1002200154"/>
    <s v="UE01"/>
    <d v="2022-03-23T00:00:00"/>
    <d v="1899-12-30T05:34:00"/>
    <s v="012-024-00410772"/>
    <s v="9000804177"/>
    <s v="012-022-00315130"/>
    <n v="705.65"/>
    <n v="791.18"/>
    <s v="ZPVN"/>
    <s v="40564780"/>
    <s v="P000032503"/>
    <n v="8002814782"/>
    <n v="1002200154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2303.333000000001"/>
    <n v="6000"/>
    <n v="6303.3329999999996"/>
    <n v="91.2"/>
    <m/>
    <x v="4"/>
    <n v="23"/>
    <s v="23"/>
    <n v="6"/>
    <x v="0"/>
    <n v="0.76"/>
    <n v="15.200000000000001"/>
    <s v="TRANSPORTE PROPIO"/>
  </r>
  <r>
    <n v="1002200154"/>
    <s v="UE01"/>
    <d v="2022-03-23T00:00:00"/>
    <d v="1899-12-30T05:34:00"/>
    <s v="012-024-00410773"/>
    <s v="9000804178"/>
    <s v="012-022-00315131"/>
    <n v="2432.9499999999998"/>
    <n v="2727.84"/>
    <s v="ZPVN"/>
    <s v="40564779"/>
    <s v="P000032502"/>
    <n v="8002814780"/>
    <n v="1002200154"/>
    <s v="15-00001123"/>
    <s v="SELVALEGRE"/>
    <n v="3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25303.332999999999"/>
    <n v="19000"/>
    <n v="6303.3329999999996"/>
    <n v="288.8"/>
    <m/>
    <x v="4"/>
    <n v="23"/>
    <s v="23"/>
    <n v="19"/>
    <x v="0"/>
    <n v="0.76"/>
    <n v="15.200000000000001"/>
    <s v="TRANSPORTE PROPIO"/>
  </r>
  <r>
    <n v="1002200161"/>
    <s v="UE01"/>
    <d v="2022-03-23T00:00:00"/>
    <d v="1899-12-30T05:55:00"/>
    <s v="012-024-00410774"/>
    <s v=""/>
    <s v=""/>
    <n v="0"/>
    <n v="0"/>
    <s v="ZPRC"/>
    <s v="2500107901"/>
    <s v="0000391214"/>
    <n v="8002814790"/>
    <n v="1002200161"/>
    <s v="15-00001118"/>
    <s v="TECHCEM"/>
    <n v="30.9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630"/>
    <n v="30910"/>
    <n v="18720"/>
    <n v="287.14999999999998"/>
    <m/>
    <x v="1"/>
    <n v="23"/>
    <s v="23"/>
    <n v="30.91"/>
    <x v="0"/>
    <n v="9.289873827240374"/>
    <n v="9.289873827240374"/>
    <s v="TRANSCONCEM CIA. LTDA."/>
  </r>
  <r>
    <n v="1002200181"/>
    <s v="UE01"/>
    <d v="2022-03-23T00:00:00"/>
    <d v="1899-12-30T06:37:00"/>
    <s v="012-024-00410775"/>
    <s v=""/>
    <s v=""/>
    <n v="0"/>
    <n v="0"/>
    <s v="ZPRC"/>
    <s v="2500107902"/>
    <s v="0000391216"/>
    <n v="8002814812"/>
    <n v="1002200181"/>
    <s v="15-00000218"/>
    <s v="MAGNO HE"/>
    <n v="30.7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s v="18IBB5730"/>
    <s v="2"/>
    <s v="Sin Pallet"/>
    <n v="0"/>
    <n v="0"/>
    <x v="0"/>
    <n v="49220"/>
    <n v="30760"/>
    <n v="18460"/>
    <n v="285.76"/>
    <m/>
    <x v="1"/>
    <n v="23"/>
    <s v="23"/>
    <n v="30.76"/>
    <x v="0"/>
    <n v="9.2899869960988291"/>
    <n v="9.2899869960988291"/>
    <s v="TRANSCONCEM CIA. LTDA."/>
  </r>
  <r>
    <n v="1002200197"/>
    <s v="UE01"/>
    <d v="2022-03-23T00:00:00"/>
    <d v="1899-12-30T06:49:00"/>
    <s v="012-024-00410776"/>
    <s v="9000804241"/>
    <s v="012-022-00315134"/>
    <n v="1237.1600000000001"/>
    <n v="1387.11"/>
    <s v="ZPVN"/>
    <s v="40564736"/>
    <s v="P000032479"/>
    <n v="8002814837"/>
    <n v="1002200197"/>
    <s v="15-00001120"/>
    <s v="CAMPEON"/>
    <n v="200"/>
    <s v="BOL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m/>
    <x v="2"/>
    <x v="2"/>
    <s v="100015032"/>
    <s v="HEREDIA LUIS"/>
    <s v="ZEMU"/>
    <s v="18UE860"/>
    <s v="2"/>
    <s v="Sin Pallet"/>
    <n v="0"/>
    <n v="0"/>
    <x v="0"/>
    <n v="14527.222"/>
    <n v="10022.222"/>
    <n v="4505"/>
    <n v="62"/>
    <m/>
    <x v="2"/>
    <n v="23"/>
    <s v="23"/>
    <n v="10"/>
    <x v="0"/>
    <n v="0.31"/>
    <n v="6.2"/>
    <s v="TRANSPORTE PROPIO"/>
  </r>
  <r>
    <n v="1002200197"/>
    <s v="UE01"/>
    <d v="2022-03-23T00:00:00"/>
    <d v="1899-12-30T06:49:00"/>
    <s v="012-024-00410777"/>
    <s v="9000804240"/>
    <s v="012-022-00315133"/>
    <n v="1079.56"/>
    <n v="1210.4100000000001"/>
    <s v="ZPVN"/>
    <s v="40564737"/>
    <s v="P000032480"/>
    <n v="8002814838"/>
    <n v="1002200197"/>
    <s v="15-00001123"/>
    <s v="SELVALEGRE"/>
    <n v="160"/>
    <s v="BOL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n v="77"/>
    <x v="2"/>
    <x v="2"/>
    <s v="100015032"/>
    <s v="HEREDIA LUIS"/>
    <s v="ZEMU"/>
    <s v="18UE860"/>
    <s v="2"/>
    <s v="Sin Pallet"/>
    <n v="0"/>
    <n v="0"/>
    <x v="0"/>
    <n v="12522.778"/>
    <n v="8017.7780000000002"/>
    <n v="4505"/>
    <n v="49.6"/>
    <m/>
    <x v="2"/>
    <n v="23"/>
    <s v="23"/>
    <n v="8"/>
    <x v="0"/>
    <n v="0.31"/>
    <n v="6.2"/>
    <s v="TRANSPORTE PROPIO"/>
  </r>
  <r>
    <n v="1002200239"/>
    <s v="UE01"/>
    <d v="2022-03-23T00:00:00"/>
    <d v="1899-12-30T08:05:00"/>
    <s v="012-024-00410778"/>
    <s v="9000804247"/>
    <s v="012-022-00315135"/>
    <n v="4320.21"/>
    <n v="4843.8500000000004"/>
    <s v="ZPVN"/>
    <s v="40564787"/>
    <s v="P000032509"/>
    <n v="8002814900"/>
    <n v="1002200239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660"/>
    <n v="34060"/>
    <n v="17600"/>
    <n v="530.4"/>
    <m/>
    <x v="10"/>
    <n v="23"/>
    <s v="23"/>
    <n v="34"/>
    <x v="0"/>
    <n v="0.77999999999999992"/>
    <n v="15.6"/>
    <s v="TRANSPORTE PROPIO"/>
  </r>
  <r>
    <n v="1002200240"/>
    <s v="UE01"/>
    <d v="2022-03-23T00:00:00"/>
    <d v="1899-12-30T08:22:00"/>
    <s v="012-024-00410779"/>
    <s v="9000804251"/>
    <s v="012-022-00315137"/>
    <n v="557.57000000000005"/>
    <n v="625.15"/>
    <s v="ZPVN"/>
    <s v="40564806"/>
    <s v="P000032526"/>
    <n v="8002814901"/>
    <n v="1002200240"/>
    <s v="15-00001115"/>
    <s v="ARMADURO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77"/>
    <x v="77"/>
    <s v="100014963"/>
    <s v="SANCHEZ MARCOS"/>
    <s v="ZEMU"/>
    <s v="18UE619"/>
    <s v="2"/>
    <s v="Sin Pallet"/>
    <n v="0"/>
    <n v="0"/>
    <x v="0"/>
    <n v="8538.8889999999992"/>
    <n v="4008.8890000000001"/>
    <n v="4530"/>
    <n v="12"/>
    <m/>
    <x v="75"/>
    <n v="23"/>
    <s v="23"/>
    <n v="4"/>
    <x v="0"/>
    <n v="0.15"/>
    <n v="3"/>
    <s v="LIDENORTI S.A."/>
  </r>
  <r>
    <n v="1002200240"/>
    <s v="UE01"/>
    <d v="2022-03-23T00:00:00"/>
    <d v="1899-12-30T08:22:00"/>
    <s v="012-024-00410780"/>
    <s v="9000804250"/>
    <s v="012-022-00315136"/>
    <n v="1932.08"/>
    <n v="2166.2600000000002"/>
    <s v="ZPVN"/>
    <s v="40564805"/>
    <s v="P000032525"/>
    <n v="8002814902"/>
    <n v="1002200240"/>
    <s v="15-00001123"/>
    <s v="SELVALEGRE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77"/>
    <x v="77"/>
    <s v="100014963"/>
    <s v="SANCHEZ MARCOS"/>
    <s v="ZEMU"/>
    <s v="18UE619"/>
    <s v="2"/>
    <s v="Sin Pallet"/>
    <n v="0"/>
    <n v="0"/>
    <x v="0"/>
    <n v="18561.111000000001"/>
    <n v="14031.111000000001"/>
    <n v="4530"/>
    <n v="42"/>
    <m/>
    <x v="75"/>
    <n v="23"/>
    <s v="23"/>
    <n v="14"/>
    <x v="0"/>
    <n v="0.15"/>
    <n v="3"/>
    <s v="LIDENORTI S.A."/>
  </r>
  <r>
    <n v="1002200242"/>
    <s v="UE01"/>
    <d v="2022-03-23T00:00:00"/>
    <d v="1899-12-30T08:31:00"/>
    <s v="012-024-00410781"/>
    <s v="9000804254"/>
    <s v="012-022-00315139"/>
    <n v="1266"/>
    <n v="1419.45"/>
    <s v="ZPVN"/>
    <s v="40564883"/>
    <s v="P000032532"/>
    <n v="8002814905"/>
    <n v="1002200242"/>
    <s v="15-00001120"/>
    <s v="CAMPEON"/>
    <n v="200"/>
    <s v="BOL"/>
    <s v="103128"/>
    <s v="LARA PUGA REBECA MARISOL"/>
    <s v="804226"/>
    <s v="EL CONSTRUCTOR PRINCIPAL"/>
    <s v="CAYAMBE"/>
    <s v="NATALIA JARRIN S6-32 Y VENEZUELA"/>
    <s v="OPCAYA"/>
    <s v="O-Pichincha-Cayambe"/>
    <m/>
    <x v="110"/>
    <x v="110"/>
    <s v="100014838"/>
    <s v="INLAGO MAX"/>
    <s v="ZEMT"/>
    <s v="18UE954"/>
    <s v="1"/>
    <s v="Con Pallet"/>
    <n v="0.05"/>
    <n v="10"/>
    <x v="0"/>
    <n v="17941.667000000001"/>
    <n v="10016.666999999999"/>
    <n v="7925"/>
    <n v="42"/>
    <m/>
    <x v="108"/>
    <n v="23"/>
    <s v="23"/>
    <n v="10"/>
    <x v="0"/>
    <n v="0.21"/>
    <n v="4.2"/>
    <s v="LIDENORTI S.A."/>
  </r>
  <r>
    <n v="1002200242"/>
    <s v="UE01"/>
    <d v="2022-03-23T00:00:00"/>
    <d v="1899-12-30T08:31:00"/>
    <s v="012-024-00410782"/>
    <s v="9000804253"/>
    <s v="012-022-00315138"/>
    <n v="1932"/>
    <n v="2166.17"/>
    <s v="ZPVN"/>
    <s v="40564882"/>
    <s v="P000032531"/>
    <n v="8002814904"/>
    <n v="1002200242"/>
    <s v="15-00001123"/>
    <s v="SELVALEGRE"/>
    <n v="2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s v="18UE954"/>
    <s v="1"/>
    <s v="Con Pallet"/>
    <n v="0.05"/>
    <n v="14"/>
    <x v="0"/>
    <n v="21948.332999999999"/>
    <n v="14023.333000000001"/>
    <n v="7925"/>
    <n v="58.8"/>
    <m/>
    <x v="108"/>
    <n v="23"/>
    <s v="23"/>
    <n v="14"/>
    <x v="0"/>
    <n v="0.21"/>
    <n v="4.2"/>
    <s v="LIDENORTI S.A."/>
  </r>
  <r>
    <n v="1002200245"/>
    <s v="UE01"/>
    <d v="2022-03-23T00:00:00"/>
    <d v="1899-12-30T08:33:00"/>
    <s v="012-024-00410783"/>
    <s v="9000804256"/>
    <s v="012-022-00315141"/>
    <n v="2173.5"/>
    <n v="2436.94"/>
    <s v="ZPVN"/>
    <s v="40564792"/>
    <s v="P000032513"/>
    <n v="8002814908"/>
    <n v="1002200245"/>
    <s v="15-00001115"/>
    <s v="ARMADURO"/>
    <n v="3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6046.364000000001"/>
    <n v="17046.364000000001"/>
    <n v="9000"/>
    <n v="258.39999999999998"/>
    <m/>
    <x v="10"/>
    <n v="23"/>
    <s v="23"/>
    <n v="17"/>
    <x v="0"/>
    <n v="0.7599999999999999"/>
    <n v="15.2"/>
    <s v="TRANSPORTE PROPIO"/>
  </r>
  <r>
    <n v="1002200245"/>
    <s v="UE01"/>
    <d v="2022-03-23T00:00:00"/>
    <d v="1899-12-30T08:33:00"/>
    <s v="012-024-00410784"/>
    <s v="9000804255"/>
    <s v="012-022-00315140"/>
    <n v="2033.04"/>
    <n v="2279.4499999999998"/>
    <s v="ZPVN"/>
    <s v="40564791"/>
    <s v="P000032512"/>
    <n v="8002814909"/>
    <n v="1002200245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043.635999999999"/>
    <n v="16043.636"/>
    <n v="9000"/>
    <n v="243.2"/>
    <m/>
    <x v="10"/>
    <n v="23"/>
    <s v="23"/>
    <n v="16"/>
    <x v="0"/>
    <n v="0.76"/>
    <n v="15.2"/>
    <s v="TRANSPORTE PROPIO"/>
  </r>
  <r>
    <n v="1002200243"/>
    <s v="UE01"/>
    <d v="2022-03-23T00:00:00"/>
    <d v="1899-12-30T08:39:00"/>
    <s v="012-024-00410785"/>
    <s v="9000804258"/>
    <s v="012-022-00315142"/>
    <n v="3312"/>
    <n v="3713.44"/>
    <s v="ZPVN"/>
    <s v="40564885"/>
    <s v="P000032533"/>
    <n v="8002814906"/>
    <n v="1002200243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s v="18UE676"/>
    <s v="1"/>
    <s v="Con Pallet"/>
    <n v="0.05"/>
    <n v="24"/>
    <x v="0"/>
    <n v="38760"/>
    <n v="24040"/>
    <n v="14720"/>
    <n v="100.8"/>
    <m/>
    <x v="88"/>
    <n v="23"/>
    <s v="23"/>
    <n v="24"/>
    <x v="0"/>
    <n v="0.21"/>
    <n v="4.2"/>
    <s v="LIDENORTI S.A."/>
  </r>
  <r>
    <n v="1002200256"/>
    <s v="UE01"/>
    <d v="2022-03-23T00:00:00"/>
    <d v="1899-12-30T08:54:00"/>
    <s v="012-024-00410786"/>
    <s v="9000804261"/>
    <s v="012-022-00315144"/>
    <n v="233.25"/>
    <n v="261.52"/>
    <s v="ZPVN"/>
    <s v="40564894"/>
    <s v="P000032535"/>
    <n v="8002814924"/>
    <n v="1002200256"/>
    <s v="15-00001120"/>
    <s v="CAMPEON"/>
    <n v="40"/>
    <s v="BOL"/>
    <s v="101680"/>
    <s v="DISTRIBUCIONES NARANJO"/>
    <s v="801406"/>
    <s v="BODEGA NARANJO LATAC"/>
    <s v="LATACUNGA"/>
    <s v="AVENIDA  UNIDAD NACIONAL S/N Y CAOB"/>
    <s v="OXLATA"/>
    <s v="O-Cotopaxi-Latacunga"/>
    <m/>
    <x v="106"/>
    <x v="106"/>
    <s v="100014973"/>
    <s v="CUACES JOSE ANTONIO"/>
    <s v="ZEMU"/>
    <s v="18UE677"/>
    <s v="2"/>
    <s v="Sin Pallet"/>
    <n v="0"/>
    <n v="0"/>
    <x v="0"/>
    <n v="6481.6670000000004"/>
    <n v="2006.6669999999999"/>
    <n v="4475"/>
    <n v="29.6"/>
    <m/>
    <x v="104"/>
    <n v="23"/>
    <s v="23"/>
    <n v="2"/>
    <x v="0"/>
    <n v="0.74"/>
    <n v="14.8"/>
    <s v="LA ARMENIA S.A."/>
  </r>
  <r>
    <n v="1002200256"/>
    <s v="UE01"/>
    <d v="2022-03-23T00:00:00"/>
    <d v="1899-12-30T08:54:00"/>
    <s v="012-024-00410787"/>
    <s v="9000804260"/>
    <s v="012-022-00315143"/>
    <n v="2033.04"/>
    <n v="2279.4499999999998"/>
    <s v="ZPVN"/>
    <s v="40564893"/>
    <s v="P000032534"/>
    <n v="8002814925"/>
    <n v="1002200256"/>
    <s v="15-00001123"/>
    <s v="SELVALEGRE"/>
    <n v="32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s v="18UE677"/>
    <s v="2"/>
    <s v="Sin Pallet"/>
    <n v="0"/>
    <n v="0"/>
    <x v="0"/>
    <n v="20528.332999999999"/>
    <n v="16053.333000000001"/>
    <n v="4475"/>
    <n v="236.8"/>
    <m/>
    <x v="104"/>
    <n v="23"/>
    <s v="23"/>
    <n v="16"/>
    <x v="0"/>
    <n v="0.74"/>
    <n v="14.8"/>
    <s v="LA ARMENIA S.A."/>
  </r>
  <r>
    <n v="1002200264"/>
    <s v="UE01"/>
    <d v="2022-03-23T00:00:00"/>
    <d v="1899-12-30T08:55:00"/>
    <s v="012-024-00410788"/>
    <s v="9000804263"/>
    <s v="012-022-00315146"/>
    <n v="1534.24"/>
    <n v="1720.2"/>
    <s v="ZPVN"/>
    <s v="40564786"/>
    <s v="P000032508"/>
    <n v="8002814933"/>
    <n v="1002200264"/>
    <s v="15-00001115"/>
    <s v="ARMADURO"/>
    <n v="240"/>
    <s v="BOL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s v="18UE939"/>
    <s v="2"/>
    <s v="Sin Pallet"/>
    <n v="0"/>
    <n v="0"/>
    <x v="0"/>
    <n v="16530"/>
    <n v="12020"/>
    <n v="4510"/>
    <n v="177.6"/>
    <m/>
    <x v="140"/>
    <n v="23"/>
    <s v="23"/>
    <n v="12"/>
    <x v="0"/>
    <n v="0.74"/>
    <n v="14.799999999999999"/>
    <s v="TRANSPORTE PROPIO"/>
  </r>
  <r>
    <n v="1002200264"/>
    <s v="UE01"/>
    <d v="2022-03-23T00:00:00"/>
    <d v="1899-12-30T08:55:00"/>
    <s v="012-024-00410789"/>
    <s v="9000804262"/>
    <s v="012-022-00315145"/>
    <n v="762.39"/>
    <n v="854.8"/>
    <s v="ZPVN"/>
    <s v="40564785"/>
    <s v="P000032507"/>
    <n v="8002814934"/>
    <n v="1002200264"/>
    <s v="15-00001123"/>
    <s v="SELVALEGRE"/>
    <n v="12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10520"/>
    <n v="6010"/>
    <n v="4510"/>
    <n v="88.8"/>
    <m/>
    <x v="140"/>
    <n v="23"/>
    <s v="23"/>
    <n v="6"/>
    <x v="0"/>
    <n v="0.74"/>
    <n v="14.799999999999999"/>
    <s v="TRANSPORTE PROPIO"/>
  </r>
  <r>
    <n v="1002200288"/>
    <s v="UE01"/>
    <d v="2022-03-23T00:00:00"/>
    <d v="1899-12-30T09:43:00"/>
    <s v="012-024-00410790"/>
    <s v="9000804275"/>
    <s v="012-022-00315147"/>
    <n v="4251.6499999999996"/>
    <n v="4766.9799999999996"/>
    <s v="ZPVN"/>
    <s v="40564921"/>
    <s v="0000391439"/>
    <n v="8002814971"/>
    <n v="1002200288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20"/>
    <n v="33090"/>
    <n v="17830"/>
    <n v="488.4"/>
    <m/>
    <x v="67"/>
    <n v="23"/>
    <s v="23"/>
    <n v="33"/>
    <x v="0"/>
    <n v="0.74"/>
    <n v="14.799999999999999"/>
    <s v="TRANSPORTE PROPIO"/>
  </r>
  <r>
    <n v="1002200260"/>
    <s v="UE01"/>
    <d v="2022-03-23T00:00:00"/>
    <d v="1899-12-30T09:48:00"/>
    <s v="012-024-00410791"/>
    <s v="9000803875"/>
    <s v="013-020-00047758"/>
    <n v="3059.02"/>
    <n v="3429.79"/>
    <s v="ZPDF"/>
    <s v="70176743"/>
    <s v="0000391205"/>
    <n v="8002814929"/>
    <n v="1002200260"/>
    <s v="15-00001124"/>
    <s v="SELVALEGRE ANTIHUMEDAD"/>
    <n v="480"/>
    <s v="BOL"/>
    <s v="101450"/>
    <s v="MEGAMETALES S.A."/>
    <s v="805661"/>
    <s v="SUCURSAL LA AURORA"/>
    <s v="DAULE"/>
    <s v="AV LEON FEBRES CORDERO"/>
    <s v="OGDAUL"/>
    <s v="O-Guayas-Daule"/>
    <n v="481"/>
    <x v="148"/>
    <x v="148"/>
    <s v="10005661"/>
    <s v="PUPIALES ARELLANO CARLOS ANDRES"/>
    <s v="ZEMT"/>
    <s v="18UE728"/>
    <s v="1"/>
    <s v="Con Pallet"/>
    <n v="0.05"/>
    <n v="24"/>
    <x v="0"/>
    <n v="40320"/>
    <n v="24050"/>
    <n v="16270"/>
    <n v="585.6"/>
    <m/>
    <x v="145"/>
    <n v="23"/>
    <s v="23"/>
    <n v="24"/>
    <x v="0"/>
    <n v="1.22"/>
    <n v="24.400000000000002"/>
    <s v="LA ARMENIA"/>
  </r>
  <r>
    <n v="1002200273"/>
    <s v="UE01"/>
    <d v="2022-03-23T00:00:00"/>
    <d v="1899-12-30T09:52:00"/>
    <s v="012-024-00410792"/>
    <s v="9000804277"/>
    <s v="012-022-00315148"/>
    <n v="4316.3999999999996"/>
    <n v="4839.58"/>
    <s v="ZPVN"/>
    <s v="40564902"/>
    <s v="P000032538"/>
    <n v="8002814950"/>
    <n v="100220027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50"/>
    <n v="33070"/>
    <n v="17580"/>
    <n v="488.4"/>
    <m/>
    <x v="27"/>
    <n v="23"/>
    <s v="23"/>
    <n v="33"/>
    <x v="0"/>
    <n v="0.74"/>
    <n v="14.799999999999999"/>
    <s v="TRANSPORTE PROPIO"/>
  </r>
  <r>
    <n v="1002200263"/>
    <s v="UE01"/>
    <d v="2022-03-23T00:00:00"/>
    <d v="1899-12-30T10:08:00"/>
    <s v="012-024-00410793"/>
    <s v="9000804283"/>
    <s v="012-022-00315150"/>
    <n v="836.4"/>
    <n v="937.78"/>
    <s v="ZPVN"/>
    <s v="40564898"/>
    <s v="P000032537"/>
    <n v="8002814931"/>
    <n v="1002200263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19779"/>
    <s v="BARBA REINALDO"/>
    <s v="ZETT"/>
    <s v="18UE587"/>
    <s v="1"/>
    <s v="Con Pallet"/>
    <n v="0.05"/>
    <n v="6"/>
    <x v="0"/>
    <n v="15171.875"/>
    <n v="6016.875"/>
    <n v="9155"/>
    <n v="10.8"/>
    <m/>
    <x v="102"/>
    <n v="23"/>
    <s v="23"/>
    <n v="6"/>
    <x v="0"/>
    <n v="9.0000000000000011E-2"/>
    <n v="1.8"/>
    <s v="TRANSSJQ S.A."/>
  </r>
  <r>
    <n v="1002200263"/>
    <s v="UE01"/>
    <d v="2022-03-23T00:00:00"/>
    <d v="1899-12-30T10:08:00"/>
    <s v="012-024-00410794"/>
    <s v="9000804282"/>
    <s v="012-022-00315149"/>
    <n v="3588"/>
    <n v="4022.89"/>
    <s v="ZPVN"/>
    <s v="40564897"/>
    <s v="P000032536"/>
    <n v="8002814932"/>
    <n v="1002200263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9779"/>
    <s v="BARBA REINALDO"/>
    <s v="ZETT"/>
    <s v="18UE587"/>
    <s v="1"/>
    <s v="Con Pallet"/>
    <n v="0.05"/>
    <n v="26"/>
    <x v="0"/>
    <n v="35228.125"/>
    <n v="26073.125"/>
    <n v="9155"/>
    <n v="46.8"/>
    <m/>
    <x v="102"/>
    <n v="23"/>
    <s v="23"/>
    <n v="26"/>
    <x v="0"/>
    <n v="0.09"/>
    <n v="1.7999999999999998"/>
    <s v="TRANSSJQ S.A."/>
  </r>
  <r>
    <n v="1002200310"/>
    <s v="UE01"/>
    <d v="2022-03-23T00:00:00"/>
    <d v="1899-12-30T10:15:00"/>
    <s v="012-024-00410795"/>
    <s v=""/>
    <s v=""/>
    <n v="0"/>
    <n v="0"/>
    <s v="ZPRC"/>
    <s v="2500108033"/>
    <s v="0000391437"/>
    <n v="8002815000"/>
    <n v="1002200310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62"/>
    <x v="62"/>
    <s v="100014851"/>
    <s v="MEDIAVILLA LUIS"/>
    <s v="ZEMT"/>
    <s v="18UE337"/>
    <s v="1"/>
    <s v="Con Pallet"/>
    <n v="0.05"/>
    <n v="24"/>
    <x v="0"/>
    <n v="39950"/>
    <n v="24090"/>
    <n v="15860"/>
    <n v="542.4"/>
    <m/>
    <x v="60"/>
    <n v="23"/>
    <s v="23"/>
    <n v="24"/>
    <x v="0"/>
    <n v="1.1299999999999999"/>
    <n v="22.599999999999998"/>
    <s v="SANJOPAS S.A."/>
  </r>
  <r>
    <n v="1002200267"/>
    <s v="UE01"/>
    <d v="2022-03-23T00:00:00"/>
    <d v="1899-12-30T10:20:00"/>
    <s v="012-024-00410796"/>
    <s v=""/>
    <s v=""/>
    <n v="0"/>
    <n v="0"/>
    <s v="ZPRC"/>
    <s v="2500108013"/>
    <s v="0000391247"/>
    <n v="8002814938"/>
    <n v="1002200267"/>
    <s v="15-00001115"/>
    <s v="ARMADURO"/>
    <n v="16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4116.666999999999"/>
    <n v="8020"/>
    <n v="6096.6670000000004"/>
    <n v="73.599999999999994"/>
    <m/>
    <x v="74"/>
    <n v="23"/>
    <s v="23"/>
    <n v="8"/>
    <x v="0"/>
    <n v="0.45999999999999996"/>
    <n v="9.1999999999999993"/>
    <s v="LIDENORTI S.A."/>
  </r>
  <r>
    <n v="1002200267"/>
    <s v="UE01"/>
    <d v="2022-03-23T00:00:00"/>
    <d v="1899-12-30T10:20:00"/>
    <s v="012-024-00410797"/>
    <s v=""/>
    <s v=""/>
    <n v="0"/>
    <n v="0"/>
    <s v="ZPRC"/>
    <s v="2500108013"/>
    <s v="0000391248"/>
    <n v="8002814939"/>
    <n v="1002200267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0106.666999999999"/>
    <n v="4010"/>
    <n v="6096.6670000000004"/>
    <n v="36.799999999999997"/>
    <m/>
    <x v="74"/>
    <n v="23"/>
    <s v="23"/>
    <n v="4"/>
    <x v="0"/>
    <n v="0.45999999999999996"/>
    <n v="9.1999999999999993"/>
    <s v="LIDENORTI S.A."/>
  </r>
  <r>
    <n v="1002200267"/>
    <s v="UE01"/>
    <d v="2022-03-23T00:00:00"/>
    <d v="1899-12-30T10:20:00"/>
    <s v="012-024-00410798"/>
    <s v=""/>
    <s v=""/>
    <n v="0"/>
    <n v="0"/>
    <s v="ZPRC"/>
    <s v="2500108013"/>
    <s v="0000391249"/>
    <n v="8002814940"/>
    <n v="1002200267"/>
    <s v="15-00001123"/>
    <s v="SELVALEGRE"/>
    <n v="40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s v="18UE845"/>
    <s v="4"/>
    <s v="Pallet Cortesia"/>
    <n v="0"/>
    <n v="0"/>
    <x v="0"/>
    <n v="26146.667000000001"/>
    <n v="20050"/>
    <n v="6096.6670000000004"/>
    <n v="184"/>
    <m/>
    <x v="74"/>
    <n v="23"/>
    <s v="23"/>
    <n v="20"/>
    <x v="0"/>
    <n v="0.46"/>
    <n v="9.1999999999999993"/>
    <s v="LIDENORTI S.A."/>
  </r>
  <r>
    <n v="1002200344"/>
    <s v="UE01"/>
    <d v="2022-03-23T00:00:00"/>
    <d v="1899-12-30T10:27:00"/>
    <s v="012-024-00410799"/>
    <s v="9000804290"/>
    <s v="012-022-00315151"/>
    <n v="4092"/>
    <n v="4587.9799999999996"/>
    <s v="ZPVN"/>
    <s v="40564942"/>
    <s v="0000391467"/>
    <n v="8002815038"/>
    <n v="1002200344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140"/>
    <n v="33080"/>
    <n v="18060"/>
    <n v="594"/>
    <m/>
    <x v="55"/>
    <n v="23"/>
    <s v="23"/>
    <n v="33"/>
    <x v="0"/>
    <n v="0.9"/>
    <n v="18"/>
    <s v="TRANSPORTE PROPIO"/>
  </r>
  <r>
    <n v="1002200351"/>
    <s v="UE01"/>
    <d v="2022-03-23T00:00:00"/>
    <d v="1899-12-30T10:36:00"/>
    <s v="012-024-00410800"/>
    <s v="9000804269"/>
    <s v="013-020-00047770"/>
    <n v="4297.16"/>
    <n v="4818"/>
    <s v="ZPDF"/>
    <s v="70176813"/>
    <s v="0000391462"/>
    <n v="8002815044"/>
    <n v="1002200351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s v="18UE841"/>
    <s v="2"/>
    <s v="Sin Pallet"/>
    <n v="0"/>
    <n v="0"/>
    <x v="0"/>
    <n v="52090"/>
    <n v="33040"/>
    <n v="19050"/>
    <n v="996.6"/>
    <m/>
    <x v="130"/>
    <n v="23"/>
    <s v="23"/>
    <n v="33"/>
    <x v="0"/>
    <n v="1.51"/>
    <n v="30.2"/>
    <s v="TRANSPORTE PROPIO"/>
  </r>
  <r>
    <n v="1002200357"/>
    <s v="UE01"/>
    <d v="2022-03-23T00:00:00"/>
    <d v="1899-12-30T10:39:00"/>
    <s v="012-024-00410801"/>
    <s v="9000804360"/>
    <s v="012-022-00315152"/>
    <n v="3210.31"/>
    <n v="3599.42"/>
    <s v="ZPVN"/>
    <s v="40564930"/>
    <s v="P000032546"/>
    <n v="8002815050"/>
    <n v="1002200357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960"/>
    <n v="24090"/>
    <n v="14870"/>
    <n v="206.4"/>
    <m/>
    <x v="2"/>
    <n v="23"/>
    <s v="23"/>
    <n v="24"/>
    <x v="0"/>
    <n v="0.43"/>
    <n v="8.6"/>
    <s v="TRANSPORTE PROPIO"/>
  </r>
  <r>
    <n v="1002200360"/>
    <s v="UE01"/>
    <d v="2022-03-23T00:00:00"/>
    <d v="1899-12-30T10:43:00"/>
    <s v="012-024-00410802"/>
    <s v="9000804385"/>
    <s v="012-022-00315153"/>
    <n v="2422.8000000000002"/>
    <n v="2716.46"/>
    <s v="ZPVN"/>
    <s v="40564944"/>
    <s v="P000032548"/>
    <n v="8002815054"/>
    <n v="1002200360"/>
    <s v="15-00001123"/>
    <s v="SELVALEGRE"/>
    <n v="360"/>
    <s v="BOL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s v="18UE357"/>
    <s v="2"/>
    <s v="Sin Pallet"/>
    <n v="0"/>
    <n v="0"/>
    <x v="0"/>
    <n v="26970"/>
    <n v="18070"/>
    <n v="8900"/>
    <n v="169.2"/>
    <m/>
    <x v="0"/>
    <n v="23"/>
    <s v="23"/>
    <n v="18"/>
    <x v="0"/>
    <n v="0.47"/>
    <n v="9.3999999999999986"/>
    <s v="TRANSPORTE PROPIO"/>
  </r>
  <r>
    <n v="1002200296"/>
    <s v="UE01"/>
    <d v="2022-03-23T00:00:00"/>
    <d v="1899-12-30T10:44:00"/>
    <s v="012-024-00410803"/>
    <s v="9000804394"/>
    <s v="012-022-00315154"/>
    <n v="2458.8000000000002"/>
    <n v="2756.83"/>
    <s v="ZPVN"/>
    <s v="40564896"/>
    <s v="0000391401"/>
    <n v="8002814980"/>
    <n v="1002200296"/>
    <s v="15-00001123"/>
    <s v="SELVALEGRE"/>
    <n v="36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66"/>
    <x v="66"/>
    <s v="100014865"/>
    <s v="LANDI LUIS"/>
    <s v="ZEMU"/>
    <s v="18UE358"/>
    <s v="2"/>
    <s v="Sin Pallet"/>
    <n v="0"/>
    <n v="0"/>
    <x v="0"/>
    <n v="27250"/>
    <n v="18020"/>
    <n v="9230"/>
    <n v="208.8"/>
    <m/>
    <x v="64"/>
    <n v="23"/>
    <s v="23"/>
    <n v="18"/>
    <x v="0"/>
    <n v="0.58000000000000007"/>
    <n v="11.600000000000001"/>
    <s v="TRANSVOLCA S.A."/>
  </r>
  <r>
    <n v="1002200352"/>
    <s v="UE01"/>
    <d v="2022-03-23T00:00:00"/>
    <d v="1899-12-30T10:50:00"/>
    <s v="012-024-00410804"/>
    <s v="9000804397"/>
    <s v="012-022-00315155"/>
    <n v="4092"/>
    <n v="4587.9799999999996"/>
    <s v="ZPVN"/>
    <s v="40564943"/>
    <s v="0000391469"/>
    <n v="8002815045"/>
    <n v="1002200352"/>
    <s v="15-00001123"/>
    <s v="SELVALEGRE"/>
    <n v="6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750"/>
    <n v="33080"/>
    <n v="17670"/>
    <n v="594"/>
    <m/>
    <x v="55"/>
    <n v="23"/>
    <s v="23"/>
    <n v="33"/>
    <x v="0"/>
    <n v="0.9"/>
    <n v="18"/>
    <s v="TRANSPORTE PROPIO"/>
  </r>
  <r>
    <n v="1002200350"/>
    <s v="UE01"/>
    <d v="2022-03-23T00:00:00"/>
    <d v="1899-12-30T11:03:00"/>
    <s v="012-024-00410805"/>
    <s v="9000804403"/>
    <s v="012-022-00315156"/>
    <n v="3711.04"/>
    <n v="4160.84"/>
    <s v="ZPVN"/>
    <s v="40559869"/>
    <s v="0000388055"/>
    <n v="8002815043"/>
    <n v="1002200350"/>
    <s v="15-00000218"/>
    <s v="MAGNO HE"/>
    <n v="31.89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450"/>
    <n v="31890"/>
    <n v="19560"/>
    <n v="0"/>
    <m/>
    <x v="3"/>
    <n v="23"/>
    <s v="23"/>
    <n v="31.89"/>
    <x v="0"/>
    <n v="0"/>
    <n v="0"/>
    <s v="HORMIANDES"/>
  </r>
  <r>
    <n v="1002200346"/>
    <s v="UE01"/>
    <d v="2022-03-23T00:00:00"/>
    <d v="1899-12-30T11:04:00"/>
    <s v="012-024-00410806"/>
    <s v="9000804405"/>
    <s v="012-022-00315157"/>
    <n v="4507.8"/>
    <n v="5054.18"/>
    <s v="ZPVN"/>
    <s v="40564931"/>
    <s v="P000032547"/>
    <n v="8002815040"/>
    <n v="1002200346"/>
    <s v="15-00001123"/>
    <s v="SELVALEGRE"/>
    <n v="660"/>
    <s v="BOL"/>
    <s v="103612"/>
    <s v="FUERTES AGUILAR MARITZA ELIZABETH"/>
    <s v="805115"/>
    <s v="BODEGA PROPIA"/>
    <s v="TULCÁN"/>
    <s v="AV VEINTIMILLA NTRE PORTUGAL Y MEX"/>
    <s v="OCTULC"/>
    <s v="O-Carchi-Tulcan"/>
    <n v="159"/>
    <x v="123"/>
    <x v="123"/>
    <s v="100014917"/>
    <s v="SUAREZ ARTURO"/>
    <s v="ZETT"/>
    <s v="18UE952"/>
    <s v="2"/>
    <s v="Sin Pallet"/>
    <n v="0"/>
    <n v="0"/>
    <x v="0"/>
    <n v="50390"/>
    <n v="33080"/>
    <n v="17310"/>
    <n v="382.8"/>
    <m/>
    <x v="121"/>
    <n v="23"/>
    <s v="23"/>
    <n v="33"/>
    <x v="0"/>
    <n v="0.58000000000000007"/>
    <n v="11.6"/>
    <s v="LIDENORTI S.A."/>
  </r>
  <r>
    <n v="1002200317"/>
    <s v="UE01"/>
    <d v="2022-03-23T00:00:00"/>
    <d v="1899-12-30T11:10:00"/>
    <s v="012-024-00410807"/>
    <s v="9000804406"/>
    <s v="012-022-00315158"/>
    <n v="4019.4"/>
    <n v="4506.58"/>
    <s v="ZPVN"/>
    <s v="40564926"/>
    <s v="0000391448"/>
    <n v="8002815009"/>
    <n v="1002200317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83"/>
    <x v="83"/>
    <s v="100015006"/>
    <s v="RIVERA JOSE LUIS"/>
    <s v="ZETT"/>
    <s v="18UE751"/>
    <s v="2"/>
    <s v="Sin Pallet"/>
    <n v="0"/>
    <n v="0"/>
    <x v="0"/>
    <n v="51090"/>
    <n v="33020"/>
    <n v="18070"/>
    <n v="554.4"/>
    <m/>
    <x v="81"/>
    <n v="23"/>
    <s v="23"/>
    <n v="33"/>
    <x v="0"/>
    <n v="0.84"/>
    <n v="16.8"/>
    <s v="LIDENORTI S.A."/>
  </r>
  <r>
    <n v="1002200307"/>
    <s v="UE01"/>
    <d v="2022-03-23T00:00:00"/>
    <d v="1899-12-30T11:11:00"/>
    <s v="012-024-00410808"/>
    <s v=""/>
    <s v=""/>
    <n v="0"/>
    <n v="0"/>
    <s v="ZPRC"/>
    <s v="2500108034"/>
    <s v="0000391436"/>
    <n v="8002814997"/>
    <n v="1002200307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107"/>
    <x v="107"/>
    <s v="10005884"/>
    <s v="FLORES SANTANDER CARLOS EDUARDO"/>
    <s v="ZEMT"/>
    <s v="18UE609"/>
    <s v="1"/>
    <s v="Con Pallet"/>
    <n v="0.05"/>
    <n v="24"/>
    <x v="0"/>
    <n v="40490"/>
    <n v="24070"/>
    <n v="16420"/>
    <n v="542.4"/>
    <m/>
    <x v="105"/>
    <n v="23"/>
    <s v="23"/>
    <n v="24"/>
    <x v="0"/>
    <n v="1.1299999999999999"/>
    <n v="22.599999999999998"/>
    <s v="TRIMPESAS S.A."/>
  </r>
  <r>
    <n v="1002200386"/>
    <s v="UE01"/>
    <d v="2022-03-23T00:00:00"/>
    <d v="1899-12-30T11:14:00"/>
    <s v="012-024-00410809"/>
    <s v="9000804408"/>
    <s v="012-022-00315160"/>
    <n v="1347.48"/>
    <n v="1510.81"/>
    <s v="ZPVN"/>
    <s v="40564957"/>
    <s v="0000391492"/>
    <n v="8002815087"/>
    <n v="1002200386"/>
    <s v="15-00001115"/>
    <s v="ARMADURO"/>
    <n v="200"/>
    <s v="BOL"/>
    <s v="101613"/>
    <s v="COMERCIAL MICHELENA S.A."/>
    <s v="806507"/>
    <s v="FERRETERIA PUEBLO NUEVO"/>
    <s v="BOLÍVAR"/>
    <s v="VIA MONTE OLIVO Y ALEJANDRO MERA"/>
    <s v="OCBOLI"/>
    <s v="O-Carchi-Bolivar"/>
    <m/>
    <x v="107"/>
    <x v="107"/>
    <s v="10000354"/>
    <s v="HARO HARO JORDAN JOSUE"/>
    <s v="ZEMU"/>
    <s v="18UE653"/>
    <s v="2"/>
    <s v="Sin Pallet"/>
    <n v="0"/>
    <n v="0"/>
    <x v="0"/>
    <n v="14568.333000000001"/>
    <n v="10033.333000000001"/>
    <n v="4535"/>
    <n v="92"/>
    <m/>
    <x v="105"/>
    <n v="23"/>
    <s v="23"/>
    <n v="10"/>
    <x v="0"/>
    <n v="0.46"/>
    <n v="9.1999999999999993"/>
    <s v="TRIMPESAS S.A."/>
  </r>
  <r>
    <n v="1002200386"/>
    <s v="UE01"/>
    <d v="2022-03-23T00:00:00"/>
    <d v="1899-12-30T11:14:00"/>
    <s v="012-024-00410810"/>
    <s v="9000804407"/>
    <s v="012-022-00315159"/>
    <n v="1065.3800000000001"/>
    <n v="1194.52"/>
    <s v="ZPVN"/>
    <s v="40564957"/>
    <s v="0000391491"/>
    <n v="8002815088"/>
    <n v="1002200386"/>
    <s v="15-00001123"/>
    <s v="SELVALEGRE"/>
    <n v="160"/>
    <s v="BOL"/>
    <s v="101613"/>
    <s v="COMERCIAL MICHELENA S.A."/>
    <s v="806507"/>
    <s v="FERRETERIA PUEBLO NUEVO"/>
    <s v="BOLÍVAR"/>
    <s v="VIA MONTE OLIVO Y ALEJANDRO MERA"/>
    <s v="OCBOLI"/>
    <s v="O-Carchi-Bolivar"/>
    <n v="99.3"/>
    <x v="107"/>
    <x v="107"/>
    <s v="10000354"/>
    <s v="HARO HARO JORDAN JOSUE"/>
    <s v="ZEMU"/>
    <s v="18UE653"/>
    <s v="2"/>
    <s v="Sin Pallet"/>
    <n v="0"/>
    <n v="0"/>
    <x v="0"/>
    <n v="12561.666999999999"/>
    <n v="8026.6670000000004"/>
    <n v="4535"/>
    <n v="73.599999999999994"/>
    <m/>
    <x v="105"/>
    <n v="23"/>
    <s v="23"/>
    <n v="8"/>
    <x v="0"/>
    <n v="0.45999999999999996"/>
    <n v="9.1999999999999993"/>
    <s v="TRIMPESAS S.A."/>
  </r>
  <r>
    <n v="1002200315"/>
    <s v="UE01"/>
    <d v="2022-03-23T00:00:00"/>
    <d v="1899-12-30T11:16:00"/>
    <s v="012-024-00410811"/>
    <s v="9000804411"/>
    <s v="012-022-00315162"/>
    <n v="1083.2"/>
    <n v="1214.49"/>
    <s v="ZPVN"/>
    <s v="40564905"/>
    <s v="P000032540"/>
    <n v="8002815006"/>
    <n v="1002200315"/>
    <s v="15-00001115"/>
    <s v="ARMADURO"/>
    <n v="160"/>
    <s v="BOL"/>
    <s v="101628"/>
    <s v="COMERCIAL CANO LASTRA CIA. LTDA"/>
    <s v="806524"/>
    <s v="FERRETERIA DUBAL SORIA"/>
    <s v="QUITO"/>
    <s v="PANAMERICANA NORTE Y JOSE MEJIA"/>
    <s v="OPYARU"/>
    <s v="O-Pichincha-Yaruqui"/>
    <m/>
    <x v="37"/>
    <x v="37"/>
    <s v="100020396"/>
    <s v="FARINANGO MIGUEL"/>
    <s v="ZEMU"/>
    <s v="18UE512"/>
    <s v="2"/>
    <s v="Sin Pallet"/>
    <n v="0"/>
    <n v="0"/>
    <x v="0"/>
    <n v="12452.222"/>
    <n v="8022.2219999999998"/>
    <n v="4430"/>
    <n v="60.8"/>
    <m/>
    <x v="35"/>
    <n v="23"/>
    <s v="23"/>
    <n v="8"/>
    <x v="0"/>
    <n v="0.38"/>
    <n v="7.6"/>
    <s v="RAPIDO EL OTAVALEÑITO S.A."/>
  </r>
  <r>
    <n v="1002200315"/>
    <s v="UE01"/>
    <d v="2022-03-23T00:00:00"/>
    <d v="1899-12-30T11:16:00"/>
    <s v="012-024-00410812"/>
    <s v="9000804409"/>
    <s v="012-022-00315161"/>
    <n v="1348"/>
    <n v="1511.39"/>
    <s v="ZPVN"/>
    <s v="40564904"/>
    <s v="P000032539"/>
    <n v="8002815007"/>
    <n v="1002200315"/>
    <s v="15-00001123"/>
    <s v="SELVALEGRE"/>
    <n v="200"/>
    <s v="BOL"/>
    <s v="101628"/>
    <s v="COMERCIAL CANO LASTRA CIA. LTDA"/>
    <s v="806524"/>
    <s v="FERRETERIA DUBAL SORIA"/>
    <s v="QUITO"/>
    <s v="PANAMERICANA NORTE Y JOSE MEJIA"/>
    <s v="OPYARU"/>
    <s v="O-Pichincha-Yaruqui"/>
    <n v="87"/>
    <x v="37"/>
    <x v="37"/>
    <s v="100020396"/>
    <s v="FARINANGO MIGUEL"/>
    <s v="ZEMU"/>
    <s v="18UE512"/>
    <s v="2"/>
    <s v="Sin Pallet"/>
    <n v="0"/>
    <n v="0"/>
    <x v="0"/>
    <n v="14457.778"/>
    <n v="10027.778"/>
    <n v="4430"/>
    <n v="76"/>
    <m/>
    <x v="35"/>
    <n v="23"/>
    <s v="23"/>
    <n v="10"/>
    <x v="0"/>
    <n v="0.38"/>
    <n v="7.6"/>
    <s v="RAPIDO EL OTAVALEÑITO S.A."/>
  </r>
  <r>
    <n v="1002200374"/>
    <s v="UE01"/>
    <d v="2022-03-23T00:00:00"/>
    <d v="1899-12-30T11:17:00"/>
    <s v="012-024-00410813"/>
    <s v="9000804415"/>
    <s v="012-022-00315165"/>
    <n v="812.4"/>
    <n v="910.87"/>
    <s v="ZPVN"/>
    <s v="40564916"/>
    <s v="0000391433"/>
    <n v="8002815076"/>
    <n v="1002200374"/>
    <s v="15-00001115"/>
    <s v="ARMADURO"/>
    <n v="120"/>
    <s v="BOL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s v="18UE736"/>
    <s v="2"/>
    <s v="Sin Pallet"/>
    <n v="0"/>
    <n v="0"/>
    <x v="0"/>
    <n v="9113.3330000000005"/>
    <n v="6023.3329999999996"/>
    <n v="3090"/>
    <n v="39.6"/>
    <m/>
    <x v="127"/>
    <n v="23"/>
    <s v="23"/>
    <n v="6"/>
    <x v="0"/>
    <n v="0.33"/>
    <n v="6.6000000000000005"/>
    <s v="SANJOPAS S.A."/>
  </r>
  <r>
    <n v="1002200374"/>
    <s v="UE01"/>
    <d v="2022-03-23T00:00:00"/>
    <d v="1899-12-30T11:17:00"/>
    <s v="012-024-00410814"/>
    <s v="9000804413"/>
    <s v="012-022-00315163"/>
    <n v="539.20000000000005"/>
    <n v="604.54999999999995"/>
    <s v="ZPVN"/>
    <s v="40564916"/>
    <s v="0000391434"/>
    <n v="8002815075"/>
    <n v="1002200374"/>
    <s v="15-00001123"/>
    <s v="SELVALEGRE"/>
    <n v="80"/>
    <s v="BOL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s v="18UE736"/>
    <s v="2"/>
    <s v="Sin Pallet"/>
    <n v="0"/>
    <n v="0"/>
    <x v="0"/>
    <n v="7105.5559999999996"/>
    <n v="4015.556"/>
    <n v="3090"/>
    <n v="26.4"/>
    <m/>
    <x v="127"/>
    <n v="23"/>
    <s v="23"/>
    <n v="4"/>
    <x v="0"/>
    <n v="0.32999999999999996"/>
    <n v="6.6"/>
    <s v="SANJOPAS S.A."/>
  </r>
  <r>
    <n v="1002200374"/>
    <s v="UE01"/>
    <d v="2022-03-23T00:00:00"/>
    <d v="1899-12-30T11:17:00"/>
    <s v="012-024-00410815"/>
    <s v="9000804414"/>
    <s v="012-022-00315164"/>
    <n v="1078.4000000000001"/>
    <n v="1209.1099999999999"/>
    <s v="ZPVN"/>
    <s v="40564917"/>
    <s v="0000391435"/>
    <n v="8002815074"/>
    <n v="1002200374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129"/>
    <x v="129"/>
    <s v="100014881"/>
    <s v="HARO VICENTE"/>
    <s v="ZEMU"/>
    <s v="18UE736"/>
    <s v="2"/>
    <s v="Sin Pallet"/>
    <n v="0"/>
    <n v="0"/>
    <x v="0"/>
    <n v="11121.111000000001"/>
    <n v="8031.1109999999999"/>
    <n v="3090"/>
    <n v="56"/>
    <m/>
    <x v="127"/>
    <n v="23"/>
    <s v="23"/>
    <n v="8"/>
    <x v="0"/>
    <n v="0.35"/>
    <n v="7"/>
    <s v="SANJOPAS S.A."/>
  </r>
  <r>
    <n v="1002200392"/>
    <s v="UE01"/>
    <d v="2022-03-23T00:00:00"/>
    <d v="1899-12-30T11:19:00"/>
    <s v="012-024-00410816"/>
    <s v=""/>
    <s v=""/>
    <n v="0"/>
    <n v="0"/>
    <s v="ZPRC"/>
    <s v="2500107950"/>
    <s v="P000032303"/>
    <n v="8002815095"/>
    <n v="1002200392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330"/>
    <n v="18060"/>
    <n v="9270"/>
    <n v="324"/>
    <m/>
    <x v="72"/>
    <n v="23"/>
    <s v="23"/>
    <n v="18"/>
    <x v="0"/>
    <n v="0.9"/>
    <n v="18"/>
    <s v="TRANSPORTE PROPIO"/>
  </r>
  <r>
    <n v="1002200390"/>
    <s v="UE01"/>
    <d v="2022-03-23T00:00:00"/>
    <d v="1899-12-30T11:21:00"/>
    <s v="012-024-00410817"/>
    <s v="9000804416"/>
    <s v="012-022-00315166"/>
    <n v="2332.4"/>
    <n v="2615.1"/>
    <s v="ZPVN"/>
    <s v="40564965"/>
    <s v="0000391504"/>
    <n v="8002815093"/>
    <n v="1002200390"/>
    <s v="15-00001123"/>
    <s v="SELVALEGRE"/>
    <n v="340"/>
    <s v="BOL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s v="18UE937"/>
    <s v="2"/>
    <s v="Sin Pallet"/>
    <n v="0"/>
    <n v="0"/>
    <x v="0"/>
    <n v="26560"/>
    <n v="17050"/>
    <n v="9510"/>
    <n v="156.4"/>
    <m/>
    <x v="76"/>
    <n v="23"/>
    <s v="23"/>
    <n v="17"/>
    <x v="0"/>
    <n v="0.46"/>
    <n v="9.2000000000000011"/>
    <s v="TRANSPORTE PROPIO"/>
  </r>
  <r>
    <n v="1002200313"/>
    <s v="UE01"/>
    <d v="2022-03-23T00:00:00"/>
    <d v="1899-12-30T11:22:00"/>
    <s v="012-024-00410818"/>
    <s v=""/>
    <s v=""/>
    <n v="0"/>
    <n v="0"/>
    <s v="ZPRC"/>
    <s v="2500108033"/>
    <s v="0000391438"/>
    <n v="8002815004"/>
    <n v="1002200313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530"/>
    <n v="24050"/>
    <n v="16480"/>
    <n v="542.4"/>
    <m/>
    <x v="85"/>
    <n v="23"/>
    <s v="23"/>
    <n v="24"/>
    <x v="0"/>
    <n v="1.1299999999999999"/>
    <n v="22.599999999999998"/>
    <s v="RUTAS COTACACHENSES"/>
  </r>
  <r>
    <n v="1002200387"/>
    <s v="UE01"/>
    <d v="2022-03-23T00:00:00"/>
    <d v="1899-12-30T11:26:00"/>
    <s v="012-024-00410819"/>
    <s v="9000804278"/>
    <s v="013-020-00047771"/>
    <n v="2432.56"/>
    <n v="2727.4"/>
    <s v="ZPDF"/>
    <s v="70176817"/>
    <s v="0000391488"/>
    <n v="8002815090"/>
    <n v="1002200387"/>
    <s v="15-00001123"/>
    <s v="SELVALEGRE"/>
    <n v="360"/>
    <s v="BOL"/>
    <s v="103008"/>
    <s v="INDUSTRIA ACEROS MONTECRISTI"/>
    <s v="810673"/>
    <s v="FERRETERIA CONSA"/>
    <s v="QUITO"/>
    <s v="HUMBERTO ALBORNOZ"/>
    <s v="OPBELI"/>
    <s v="O-Pichincha-Belisarioquevedo"/>
    <n v="103"/>
    <x v="150"/>
    <x v="150"/>
    <s v="10003575"/>
    <s v="QUILCA CAYAMBE EDISON BAYARDO"/>
    <s v="ZEMU"/>
    <s v="18UE665"/>
    <s v="2"/>
    <s v="Sin Pallet"/>
    <n v="0"/>
    <n v="0"/>
    <x v="0"/>
    <n v="27040"/>
    <n v="18060"/>
    <n v="8980"/>
    <n v="162"/>
    <m/>
    <x v="147"/>
    <n v="23"/>
    <s v="23"/>
    <n v="18"/>
    <x v="0"/>
    <n v="0.45"/>
    <n v="9"/>
    <s v="RUTAS COTACACHENSES S.A."/>
  </r>
  <r>
    <n v="1002200398"/>
    <s v="UE01"/>
    <d v="2022-03-23T00:00:00"/>
    <d v="1899-12-30T11:28:00"/>
    <s v="012-024-00410820"/>
    <s v="9000804417"/>
    <s v="012-022-00315167"/>
    <n v="2458.8000000000002"/>
    <n v="2756.83"/>
    <s v="ZPVN"/>
    <s v="40564896"/>
    <s v="0000391506"/>
    <n v="8002815100"/>
    <n v="1002200398"/>
    <s v="15-00001123"/>
    <s v="SELVALEGRE"/>
    <n v="36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100"/>
    <x v="100"/>
    <s v="10008072"/>
    <s v="FLORES GARCIA CHRISTIA FERNANDO"/>
    <s v="ZEMU"/>
    <s v="18UE370"/>
    <s v="2"/>
    <s v="Sin Pallet"/>
    <n v="0"/>
    <n v="0"/>
    <x v="0"/>
    <n v="27170"/>
    <n v="18040"/>
    <n v="9130"/>
    <n v="208.8"/>
    <m/>
    <x v="98"/>
    <n v="23"/>
    <s v="23"/>
    <n v="18"/>
    <x v="0"/>
    <n v="0.58000000000000007"/>
    <n v="11.600000000000001"/>
    <s v="SANJOPAS S.A."/>
  </r>
  <r>
    <n v="1002200363"/>
    <s v="UE01"/>
    <d v="2022-03-23T00:00:00"/>
    <d v="1899-12-30T11:34:00"/>
    <s v="012-024-00410821"/>
    <s v="9000804420"/>
    <s v="012-022-00315169"/>
    <n v="548.79999999999995"/>
    <n v="615.32000000000005"/>
    <s v="ZPVN"/>
    <s v="40564952"/>
    <s v="0000391482"/>
    <n v="8002815059"/>
    <n v="1002200363"/>
    <s v="15-00000181"/>
    <s v="ARMADURO ANTIHUMEDAD"/>
    <n v="80"/>
    <s v="BOL"/>
    <s v="101859"/>
    <s v="CORDERO OROSCO TANIA CAROLA"/>
    <s v="802389"/>
    <s v="SAN LUCAS"/>
    <s v="PEDRO VICENTE MALDONADO"/>
    <s v="CORONEL DONOSO S/N Y ELIAS ESCOBAR"/>
    <s v="OPPEDR"/>
    <s v="O-Pichincha-Pedrovicentemald."/>
    <m/>
    <x v="51"/>
    <x v="51"/>
    <s v="100014928"/>
    <s v="INLAGO RODRIGO"/>
    <s v="ZETT"/>
    <s v="18UE565"/>
    <s v="2"/>
    <s v="Sin Pallet"/>
    <n v="0"/>
    <n v="0"/>
    <x v="0"/>
    <n v="12974.848"/>
    <n v="4004.848"/>
    <n v="8970"/>
    <n v="56.8"/>
    <m/>
    <x v="49"/>
    <n v="23"/>
    <s v="23"/>
    <n v="4"/>
    <x v="0"/>
    <n v="0.71"/>
    <n v="14.2"/>
    <s v="TRANSCARLONISA"/>
  </r>
  <r>
    <n v="1002200363"/>
    <s v="UE01"/>
    <d v="2022-03-23T00:00:00"/>
    <d v="1899-12-30T11:34:00"/>
    <s v="012-024-00410822"/>
    <s v="9000804419"/>
    <s v="012-022-00315168"/>
    <n v="3920.8"/>
    <n v="4396.03"/>
    <s v="ZPVN"/>
    <s v="40564952"/>
    <s v="0000391483"/>
    <n v="8002815060"/>
    <n v="1002200363"/>
    <s v="15-00001124"/>
    <s v="SELVALEGRE ANTIHUMEDAD"/>
    <n v="58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s v="18UE565"/>
    <s v="2"/>
    <s v="Sin Pallet"/>
    <n v="0"/>
    <n v="0"/>
    <x v="0"/>
    <n v="38005.152000000002"/>
    <n v="29035.151999999998"/>
    <n v="8970"/>
    <n v="411.8"/>
    <m/>
    <x v="49"/>
    <n v="23"/>
    <s v="23"/>
    <n v="29"/>
    <x v="0"/>
    <n v="0.71"/>
    <n v="14.200000000000001"/>
    <s v="TRANSCARLONISA"/>
  </r>
  <r>
    <n v="1002200426"/>
    <s v="UE01"/>
    <d v="2022-03-23T00:00:00"/>
    <d v="1899-12-30T11:39:00"/>
    <s v="012-024-00410823"/>
    <s v=""/>
    <s v=""/>
    <n v="0"/>
    <n v="0"/>
    <s v="ZPRC"/>
    <s v="2500108038"/>
    <s v="P000032553"/>
    <n v="8002815128"/>
    <n v="1002200426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s v="18UE711"/>
    <s v="2"/>
    <s v="Sin Pallet"/>
    <n v="0"/>
    <n v="0"/>
    <x v="0"/>
    <n v="27070"/>
    <n v="18090"/>
    <n v="8980"/>
    <n v="248.4"/>
    <m/>
    <x v="16"/>
    <n v="23"/>
    <s v="23"/>
    <n v="18"/>
    <x v="0"/>
    <n v="0.69000000000000006"/>
    <n v="13.8"/>
    <s v="LA ARMENIA S.A."/>
  </r>
  <r>
    <n v="1002200411"/>
    <s v="UE01"/>
    <d v="2022-03-23T00:00:00"/>
    <d v="1899-12-30T11:41:00"/>
    <s v="012-024-00410824"/>
    <s v=""/>
    <s v=""/>
    <n v="0"/>
    <n v="0"/>
    <s v="ZPRC"/>
    <s v="2500108032"/>
    <s v="P000032543"/>
    <n v="8002815111"/>
    <n v="100220041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3"/>
    <x v="173"/>
    <s v="100014977"/>
    <s v="MORALES GERMAN"/>
    <s v="ZEMU"/>
    <s v="18UE639"/>
    <s v="2"/>
    <s v="Sin Pallet"/>
    <n v="0"/>
    <n v="0"/>
    <x v="0"/>
    <n v="27020"/>
    <n v="18030"/>
    <n v="8990"/>
    <n v="248.4"/>
    <m/>
    <x v="169"/>
    <n v="23"/>
    <s v="23"/>
    <n v="18"/>
    <x v="0"/>
    <n v="0.69000000000000006"/>
    <n v="13.8"/>
    <s v="TRANINTAGSA S.A."/>
  </r>
  <r>
    <n v="1002200348"/>
    <s v="UE01"/>
    <d v="2022-03-23T00:00:00"/>
    <d v="1899-12-30T11:53:00"/>
    <s v="012-024-00410825"/>
    <s v="9000804424"/>
    <s v="012-022-00315171"/>
    <n v="3076.8"/>
    <n v="3449.73"/>
    <s v="ZPVN"/>
    <s v="40564949"/>
    <s v="P000032550"/>
    <n v="8002815041"/>
    <n v="1002200348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m/>
    <x v="19"/>
    <x v="19"/>
    <s v="100019674"/>
    <s v="CHAMBA BRAYAN"/>
    <s v="ZETT"/>
    <s v="18UE583"/>
    <s v="1"/>
    <s v="Con Pallet"/>
    <n v="0.05"/>
    <n v="24"/>
    <x v="0"/>
    <n v="33110"/>
    <n v="24030"/>
    <n v="9080"/>
    <n v="494.4"/>
    <m/>
    <x v="19"/>
    <n v="23"/>
    <s v="23"/>
    <n v="24"/>
    <x v="0"/>
    <n v="1.03"/>
    <n v="20.599999999999998"/>
    <s v="LIDENORTI S.A."/>
  </r>
  <r>
    <n v="1002200348"/>
    <s v="UE01"/>
    <d v="2022-03-23T00:00:00"/>
    <d v="1899-12-30T11:53:00"/>
    <s v="012-024-00410826"/>
    <s v="9000804423"/>
    <s v="012-022-00315170"/>
    <n v="1067.2"/>
    <n v="1196.55"/>
    <s v="ZPVN"/>
    <s v="40564948"/>
    <s v="P000032549"/>
    <n v="8002815042"/>
    <n v="1002200348"/>
    <s v="15-00001124"/>
    <s v="SELVALEGRE ANTIHUMEDAD"/>
    <n v="16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19"/>
    <x v="19"/>
    <s v="100019674"/>
    <s v="CHAMBA BRAYAN"/>
    <s v="ZETT"/>
    <s v="18UE583"/>
    <s v="1"/>
    <s v="Con Pallet"/>
    <n v="0.05"/>
    <n v="8"/>
    <x v="0"/>
    <n v="17090"/>
    <n v="8010"/>
    <n v="9080"/>
    <n v="164.8"/>
    <m/>
    <x v="19"/>
    <n v="23"/>
    <s v="23"/>
    <n v="8"/>
    <x v="0"/>
    <n v="1.03"/>
    <n v="20.6"/>
    <s v="LIDENORTI S.A."/>
  </r>
  <r>
    <n v="1002200429"/>
    <s v="UE01"/>
    <d v="2022-03-23T00:00:00"/>
    <d v="1899-12-30T12:04:00"/>
    <s v="012-024-00410827"/>
    <s v="9000804431"/>
    <s v="012-022-00315172"/>
    <n v="2425.46"/>
    <n v="2719.45"/>
    <s v="ZPVN"/>
    <s v="40564900"/>
    <s v="0000391515"/>
    <n v="8002815131"/>
    <n v="1002200429"/>
    <s v="15-00000181"/>
    <s v="ARMADURO ANTIHUMEDAD"/>
    <n v="3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0"/>
    <x v="40"/>
    <s v="100014832"/>
    <s v="PIEDRA JESUS"/>
    <s v="ZEMU"/>
    <s v="18UE304"/>
    <s v="2"/>
    <s v="Sin Pallet"/>
    <n v="0"/>
    <n v="0"/>
    <x v="0"/>
    <n v="27020"/>
    <n v="18030"/>
    <n v="8990"/>
    <n v="313.2"/>
    <m/>
    <x v="38"/>
    <n v="23"/>
    <s v="23"/>
    <n v="18"/>
    <x v="0"/>
    <n v="0.87"/>
    <n v="17.399999999999999"/>
    <s v="LIDENORTI S.A."/>
  </r>
  <r>
    <n v="1002200447"/>
    <s v="UE01"/>
    <d v="2022-03-23T00:00:00"/>
    <d v="1899-12-30T12:09:00"/>
    <s v="012-024-00410828"/>
    <s v="9000804434"/>
    <s v="012-022-00315173"/>
    <n v="1941.63"/>
    <n v="2176.9699999999998"/>
    <s v="ZPVN"/>
    <s v="40564981"/>
    <s v="P000032558"/>
    <n v="8002815152"/>
    <n v="1002200447"/>
    <s v="15-00001115"/>
    <s v="ARMADURO"/>
    <n v="280"/>
    <s v="BOL"/>
    <s v="101476"/>
    <s v="PAZ RUIZ LUIS ALFONSO ESTANISLAO"/>
    <s v="801923"/>
    <s v="BODEGA PAZ LUIS"/>
    <s v="COTACACHI"/>
    <s v="9 DE OCTUBRE S/N Y"/>
    <s v="OICOTA"/>
    <s v="O-Imbabura-Cotacachi"/>
    <m/>
    <x v="9"/>
    <x v="9"/>
    <s v="100014857"/>
    <s v="PASPUEZAN WILSON"/>
    <s v="ZEMU"/>
    <s v="18UE346"/>
    <s v="2"/>
    <s v="Sin Pallet"/>
    <n v="0"/>
    <n v="0"/>
    <x v="0"/>
    <n v="18553.888999999999"/>
    <n v="14038.888999999999"/>
    <n v="4515"/>
    <n v="42"/>
    <m/>
    <x v="9"/>
    <n v="23"/>
    <s v="23"/>
    <n v="14"/>
    <x v="0"/>
    <n v="0.15"/>
    <n v="3"/>
    <s v="LIDENORTI S.A."/>
  </r>
  <r>
    <n v="1002200447"/>
    <s v="UE01"/>
    <d v="2022-03-23T00:00:00"/>
    <d v="1899-12-30T12:09:00"/>
    <s v="012-024-00410829"/>
    <s v="9000804435"/>
    <s v="012-022-00315174"/>
    <n v="505.9"/>
    <n v="567.22"/>
    <s v="ZPVN"/>
    <s v="40564980"/>
    <s v="P000032557"/>
    <n v="8002815151"/>
    <n v="1002200447"/>
    <s v="15-00001120"/>
    <s v="CAMPEON"/>
    <n v="80"/>
    <s v="BOL"/>
    <s v="101476"/>
    <s v="PAZ RUIZ LUIS ALFONSO ESTANISLAO"/>
    <s v="801923"/>
    <s v="BODEGA PAZ LUIS"/>
    <s v="COTACACHI"/>
    <s v="9 DE OCTUBRE S/N Y"/>
    <s v="OICOTA"/>
    <s v="O-Imbabura-Cotacachi"/>
    <n v="15"/>
    <x v="9"/>
    <x v="9"/>
    <s v="100014857"/>
    <s v="PASPUEZAN WILSON"/>
    <s v="ZEMU"/>
    <s v="18UE346"/>
    <s v="2"/>
    <s v="Sin Pallet"/>
    <n v="0"/>
    <n v="0"/>
    <x v="0"/>
    <n v="8526.1110000000008"/>
    <n v="4011.1109999999999"/>
    <n v="4515"/>
    <n v="12"/>
    <m/>
    <x v="9"/>
    <n v="23"/>
    <s v="23"/>
    <n v="4"/>
    <x v="0"/>
    <n v="0.15"/>
    <n v="3"/>
    <s v="LIDENORTI S.A."/>
  </r>
  <r>
    <n v="1002200418"/>
    <s v="UE01"/>
    <d v="2022-03-23T00:00:00"/>
    <d v="1899-12-30T12:10:00"/>
    <s v="012-024-00410830"/>
    <s v="9000804437"/>
    <s v="012-022-00315176"/>
    <n v="818.4"/>
    <n v="917.6"/>
    <s v="ZPVN"/>
    <s v="40564909"/>
    <s v="0000391424"/>
    <n v="8002815119"/>
    <n v="1002200418"/>
    <s v="15-00001119"/>
    <s v="CAMPEON ANTIHUMEDAD"/>
    <n v="120"/>
    <s v="BOL"/>
    <s v="10000226"/>
    <s v="FLORES ESPINOZA FRANCISCO ENRIQUE"/>
    <s v="806899"/>
    <s v="BODEGA FERRETERIA LA ECONOMIA"/>
    <s v="QUININDÉ"/>
    <s v="CALLE FRANCISCO GLEN"/>
    <s v="OESANM"/>
    <s v="O-Esmeraldas-Sanmateo(Viche)"/>
    <m/>
    <x v="16"/>
    <x v="16"/>
    <s v="100014951"/>
    <s v="PEREZ DANILO"/>
    <s v="ZEMU"/>
    <s v="18UE630"/>
    <s v="2"/>
    <s v="Sin Pallet"/>
    <n v="0"/>
    <n v="0"/>
    <x v="0"/>
    <n v="10440"/>
    <n v="6020"/>
    <n v="4420"/>
    <n v="123.6"/>
    <m/>
    <x v="16"/>
    <n v="23"/>
    <s v="23"/>
    <n v="6"/>
    <x v="0"/>
    <n v="1.03"/>
    <n v="20.599999999999998"/>
    <s v="LA ARMENIA S.A."/>
  </r>
  <r>
    <n v="1002200418"/>
    <s v="UE01"/>
    <d v="2022-03-23T00:00:00"/>
    <d v="1899-12-30T12:10:00"/>
    <s v="012-024-00410831"/>
    <s v="9000804436"/>
    <s v="012-022-00315175"/>
    <n v="1704"/>
    <n v="1910.54"/>
    <s v="ZPVN"/>
    <s v="40564909"/>
    <s v="0000391423"/>
    <n v="8002815118"/>
    <n v="1002200418"/>
    <s v="15-00001124"/>
    <s v="SELVALEGRE ANTIHUMEDAD"/>
    <n v="240"/>
    <s v="BOL"/>
    <s v="10000226"/>
    <s v="FLORES ESPINOZA FRANCISCO ENRIQUE"/>
    <s v="806899"/>
    <s v="BODEGA FERRETERIA LA ECONOMIA"/>
    <s v="QUININDÉ"/>
    <s v="CALLE FRANCISCO GLEN"/>
    <s v="OESANM"/>
    <s v="O-Esmeraldas-Sanmateo(Viche)"/>
    <n v="376"/>
    <x v="16"/>
    <x v="16"/>
    <s v="100014951"/>
    <s v="PEREZ DANILO"/>
    <s v="ZEMU"/>
    <s v="18UE630"/>
    <s v="2"/>
    <s v="Sin Pallet"/>
    <n v="0"/>
    <n v="0"/>
    <x v="0"/>
    <n v="16460"/>
    <n v="12040"/>
    <n v="4420"/>
    <n v="247.2"/>
    <m/>
    <x v="16"/>
    <n v="23"/>
    <s v="23"/>
    <n v="12"/>
    <x v="0"/>
    <n v="1.03"/>
    <n v="20.599999999999998"/>
    <s v="LA ARMENIA S.A."/>
  </r>
  <r>
    <n v="1002200355"/>
    <s v="UE01"/>
    <d v="2022-03-23T00:00:00"/>
    <d v="1899-12-30T12:13:00"/>
    <s v="012-024-00410832"/>
    <s v="9000804265"/>
    <s v="013-020-00047769"/>
    <n v="3158.3"/>
    <n v="3541.11"/>
    <s v="ZPDF"/>
    <s v="70176809"/>
    <s v="0000391450"/>
    <n v="8002815048"/>
    <n v="1002200355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104"/>
    <x v="104"/>
    <s v="100021747"/>
    <s v="GARCES MILTON"/>
    <s v="ZEMT"/>
    <s v="18UE787"/>
    <s v="2"/>
    <s v="Sin Pallet"/>
    <n v="0"/>
    <n v="0"/>
    <x v="0"/>
    <n v="37220"/>
    <n v="24030"/>
    <n v="13190"/>
    <n v="667.2"/>
    <m/>
    <x v="102"/>
    <n v="23"/>
    <s v="23"/>
    <n v="24"/>
    <x v="0"/>
    <n v="1.3900000000000001"/>
    <n v="27.8"/>
    <s v="TRANSSJQ S.A."/>
  </r>
  <r>
    <n v="1002200421"/>
    <s v="UE01"/>
    <d v="2022-03-23T00:00:00"/>
    <d v="1899-12-30T12:16:00"/>
    <s v="012-024-00410833"/>
    <s v="9000804439"/>
    <s v="012-022-00315178"/>
    <n v="1223.6400000000001"/>
    <n v="1371.96"/>
    <s v="ZPVN"/>
    <s v="40564929"/>
    <s v="P000032545"/>
    <n v="8002815123"/>
    <n v="1002200421"/>
    <s v="15-00001120"/>
    <s v="CAMPEON"/>
    <n v="200"/>
    <s v="BOL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402.352999999999"/>
    <n v="10032.352999999999"/>
    <n v="8370"/>
    <n v="88"/>
    <m/>
    <x v="32"/>
    <n v="23"/>
    <s v="23"/>
    <n v="10"/>
    <x v="0"/>
    <n v="0.44"/>
    <n v="8.8000000000000007"/>
    <s v="TRANSPORTE PROPIO"/>
  </r>
  <r>
    <n v="1002200421"/>
    <s v="UE01"/>
    <d v="2022-03-23T00:00:00"/>
    <d v="1899-12-30T12:16:00"/>
    <s v="012-024-00410834"/>
    <s v="9000804438"/>
    <s v="012-022-00315177"/>
    <n v="3202.85"/>
    <n v="3591.05"/>
    <s v="ZPVN"/>
    <s v="40564928"/>
    <s v="P000032544"/>
    <n v="8002815124"/>
    <n v="1002200421"/>
    <s v="15-00001123"/>
    <s v="SELVALEGRE"/>
    <n v="4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47.647000000001"/>
    <n v="24077.647000000001"/>
    <n v="8370"/>
    <n v="211.2"/>
    <m/>
    <x v="32"/>
    <n v="23"/>
    <s v="23"/>
    <n v="24"/>
    <x v="0"/>
    <n v="0.44"/>
    <n v="8.7999999999999989"/>
    <s v="TRANSPORTE PROPIO"/>
  </r>
  <r>
    <n v="1002200364"/>
    <s v="UE01"/>
    <d v="2022-03-23T00:00:00"/>
    <d v="1899-12-30T12:21:00"/>
    <s v="012-024-00410835"/>
    <s v=""/>
    <s v=""/>
    <n v="0"/>
    <n v="0"/>
    <s v="ZPRC"/>
    <s v="2500108035"/>
    <s v="P000032551"/>
    <n v="8002815061"/>
    <n v="1002200364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s v="18UE719"/>
    <s v="4"/>
    <s v="Pallet Cortesia"/>
    <n v="0"/>
    <n v="0"/>
    <x v="0"/>
    <n v="50350"/>
    <n v="32080"/>
    <n v="18270"/>
    <n v="537.6"/>
    <m/>
    <x v="92"/>
    <n v="23"/>
    <s v="23"/>
    <n v="32"/>
    <x v="0"/>
    <n v="0.84000000000000008"/>
    <n v="16.8"/>
    <s v="TRAPSA C.A."/>
  </r>
  <r>
    <n v="1002200406"/>
    <s v="UE01"/>
    <d v="2022-03-23T00:00:00"/>
    <d v="1899-12-30T12:40:00"/>
    <s v="012-024-00410836"/>
    <s v="9000804450"/>
    <s v="012-022-00315180"/>
    <n v="1820"/>
    <n v="2040.6"/>
    <s v="ZPVN"/>
    <s v="40564907"/>
    <s v="P000032541"/>
    <n v="8002815106"/>
    <n v="1002200406"/>
    <s v="15-00001119"/>
    <s v="CAMPEON ANTIHUMEDAD"/>
    <n v="280"/>
    <s v="BOL"/>
    <s v="101688"/>
    <s v="CORDOVA ALTAMIRANO JOSE LEODAN"/>
    <s v="801266"/>
    <s v="BOD.CORDOVA ALTAMIRA"/>
    <s v="TENA"/>
    <s v="ELOY ALFARO S/N Y SALINAS NAPO, TEN"/>
    <s v="ONTENA"/>
    <s v="O-Napo-Tena"/>
    <m/>
    <x v="47"/>
    <x v="47"/>
    <s v="100014947"/>
    <s v="FLORES DIEGO"/>
    <s v="ZEMT"/>
    <s v="18UE593"/>
    <s v="1"/>
    <s v="Con Pallet"/>
    <n v="0.05"/>
    <n v="14"/>
    <x v="0"/>
    <n v="21545"/>
    <n v="14000"/>
    <n v="7545"/>
    <n v="252"/>
    <m/>
    <x v="45"/>
    <n v="23"/>
    <s v="23"/>
    <n v="14"/>
    <x v="0"/>
    <n v="0.9"/>
    <n v="18"/>
    <s v="TRIMPESAS S.A."/>
  </r>
  <r>
    <n v="1002200406"/>
    <s v="UE01"/>
    <d v="2022-03-23T00:00:00"/>
    <d v="1899-12-30T12:40:00"/>
    <s v="012-024-00410837"/>
    <s v="9000804449"/>
    <s v="012-022-00315179"/>
    <n v="1354"/>
    <n v="1518.11"/>
    <s v="ZPVN"/>
    <s v="40564908"/>
    <s v="P000032542"/>
    <n v="8002815107"/>
    <n v="1002200406"/>
    <s v="15-00001124"/>
    <s v="SELVALEGRE ANTIHUMEDAD"/>
    <n v="2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47"/>
    <x v="47"/>
    <s v="100014947"/>
    <s v="FLORES DIEGO"/>
    <s v="ZEMT"/>
    <s v="18UE593"/>
    <s v="1"/>
    <s v="Con Pallet"/>
    <n v="0.05"/>
    <n v="10"/>
    <x v="0"/>
    <n v="17545"/>
    <n v="10000"/>
    <n v="7545"/>
    <n v="180"/>
    <m/>
    <x v="45"/>
    <n v="23"/>
    <s v="23"/>
    <n v="10"/>
    <x v="0"/>
    <n v="0.9"/>
    <n v="18"/>
    <s v="TRIMPESAS S.A."/>
  </r>
  <r>
    <n v="1002200461"/>
    <s v="UE01"/>
    <d v="2022-03-23T00:00:00"/>
    <d v="1899-12-30T12:46:00"/>
    <s v="012-024-00410838"/>
    <s v="9000804393"/>
    <s v="013-020-00047773"/>
    <n v="2421.92"/>
    <n v="2715.47"/>
    <s v="ZPDF"/>
    <s v="70176831"/>
    <s v="0000391516"/>
    <n v="8002815171"/>
    <n v="1002200461"/>
    <s v="15-00000181"/>
    <s v="ARMADURO ANTIHUMEDAD"/>
    <n v="3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96"/>
    <x v="96"/>
    <s v="10008096"/>
    <s v="SALAZAR ECHEVERRIA JUAN CARLOS"/>
    <s v="ZEMU"/>
    <s v="18UE724"/>
    <s v="2"/>
    <s v="Sin Pallet"/>
    <n v="0"/>
    <n v="0"/>
    <x v="0"/>
    <n v="26930"/>
    <n v="18070"/>
    <n v="8860"/>
    <n v="370.8"/>
    <m/>
    <x v="94"/>
    <n v="23"/>
    <s v="23"/>
    <n v="18"/>
    <x v="0"/>
    <n v="1.03"/>
    <n v="20.6"/>
    <s v="RUTAS COTACACHENSES S.A."/>
  </r>
  <r>
    <n v="1002200384"/>
    <s v="UE01"/>
    <d v="2022-03-23T00:00:00"/>
    <d v="1899-12-30T12:57:00"/>
    <s v="012-024-00410839"/>
    <s v=""/>
    <s v=""/>
    <n v="0"/>
    <n v="0"/>
    <s v="ZPRC"/>
    <s v="2500108037"/>
    <s v="P000032552"/>
    <n v="8002815086"/>
    <n v="1002200384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s v="18UE316"/>
    <s v="4"/>
    <s v="Pallet Cortesia"/>
    <n v="0"/>
    <n v="0"/>
    <x v="0"/>
    <n v="50850"/>
    <n v="32080"/>
    <n v="18770"/>
    <n v="537.6"/>
    <m/>
    <x v="40"/>
    <n v="23"/>
    <s v="23"/>
    <n v="32"/>
    <x v="0"/>
    <n v="0.84000000000000008"/>
    <n v="16.8"/>
    <s v="TRANSSJQ S.A."/>
  </r>
  <r>
    <n v="1002200484"/>
    <s v="UE01"/>
    <d v="2022-03-23T00:00:00"/>
    <d v="1899-12-30T13:03:00"/>
    <s v="012-024-00410840"/>
    <s v=""/>
    <s v=""/>
    <n v="0"/>
    <n v="0"/>
    <s v="ZPRC"/>
    <s v="2500108025"/>
    <s v="P000032498"/>
    <n v="8002815197"/>
    <n v="1002200484"/>
    <s v="15-00001115"/>
    <s v="ARMADURO"/>
    <n v="40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8987.423999999999"/>
    <n v="20042.423999999999"/>
    <n v="8945"/>
    <n v="204"/>
    <m/>
    <x v="109"/>
    <n v="23"/>
    <s v="23"/>
    <n v="20"/>
    <x v="0"/>
    <n v="0.51"/>
    <n v="10.199999999999999"/>
    <s v="TRANSPORTE PROPIO"/>
  </r>
  <r>
    <n v="1002200484"/>
    <s v="UE01"/>
    <d v="2022-03-23T00:00:00"/>
    <d v="1899-12-30T13:03:00"/>
    <s v="012-024-00410841"/>
    <s v=""/>
    <s v=""/>
    <n v="0"/>
    <n v="0"/>
    <s v="ZPRC"/>
    <s v="2500108024"/>
    <s v="P000032497"/>
    <n v="8002815198"/>
    <n v="1002200484"/>
    <s v="15-00001123"/>
    <s v="SELVALEGRE"/>
    <n v="2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972.576000000001"/>
    <n v="13027.575999999999"/>
    <n v="8945"/>
    <n v="132.6"/>
    <m/>
    <x v="109"/>
    <n v="23"/>
    <s v="23"/>
    <n v="13"/>
    <x v="0"/>
    <n v="0.51"/>
    <n v="10.199999999999999"/>
    <s v="TRANSPORTE PROPIO"/>
  </r>
  <r>
    <n v="1002200492"/>
    <s v="UE01"/>
    <d v="2022-03-23T00:00:00"/>
    <d v="1899-12-30T13:10:00"/>
    <s v="012-024-00410842"/>
    <s v="9000804392"/>
    <s v="013-020-00047772"/>
    <n v="2425.46"/>
    <n v="2719.45"/>
    <s v="ZPDF"/>
    <s v="70176830"/>
    <s v="0000391517"/>
    <n v="8002815207"/>
    <n v="1002200492"/>
    <s v="15-00000181"/>
    <s v="ARMADURO ANTIHUMEDAD"/>
    <n v="3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3"/>
    <x v="73"/>
    <s v="100014882"/>
    <s v="RIVERA JOSE"/>
    <s v="ZEMU"/>
    <s v="18UE391"/>
    <s v="2"/>
    <s v="Sin Pallet"/>
    <n v="0"/>
    <n v="0"/>
    <x v="0"/>
    <n v="27260"/>
    <n v="18060"/>
    <n v="9200"/>
    <n v="313.2"/>
    <m/>
    <x v="71"/>
    <n v="23"/>
    <s v="23"/>
    <n v="18"/>
    <x v="0"/>
    <n v="0.87"/>
    <n v="17.399999999999999"/>
    <s v="TRIMPESAS S.A."/>
  </r>
  <r>
    <n v="1002200460"/>
    <s v="UE01"/>
    <d v="2022-03-23T00:00:00"/>
    <d v="1899-12-30T13:13:00"/>
    <s v="012-024-00410843"/>
    <s v=""/>
    <s v=""/>
    <n v="0"/>
    <n v="0"/>
    <s v="ZPRC"/>
    <s v="2500108014"/>
    <s v="0000391264"/>
    <n v="8002815170"/>
    <n v="1002200460"/>
    <s v="15-00001119"/>
    <s v="CAMPEON ANTIHUMEDAD"/>
    <n v="360"/>
    <s v="BOL"/>
    <s v="101534"/>
    <s v="CEDEÑO MUÑOZ IRLANDA GUILLERMINA"/>
    <s v="800936"/>
    <s v="FERRETERIA LOOR SUCR"/>
    <s v="TOSAGUA"/>
    <s v="FERRETERIA LOOR / AV SUCRE S/N"/>
    <s v="OMTOSA"/>
    <s v="O-Manabi-Tosaguacalceta"/>
    <n v="418"/>
    <x v="45"/>
    <x v="45"/>
    <s v="10000932"/>
    <s v="CACOANGO RODRIGO"/>
    <s v="ZEMU"/>
    <s v="18UE704"/>
    <s v="2"/>
    <s v="Sin Pallet"/>
    <n v="0"/>
    <n v="0"/>
    <x v="0"/>
    <n v="27070"/>
    <n v="18050"/>
    <n v="9020"/>
    <n v="363.6"/>
    <m/>
    <x v="43"/>
    <n v="23"/>
    <s v="23"/>
    <n v="18"/>
    <x v="0"/>
    <n v="1.01"/>
    <n v="20.200000000000003"/>
    <s v="TRAPSA C.A."/>
  </r>
  <r>
    <n v="1002200370"/>
    <s v="UE01"/>
    <d v="2022-03-23T00:00:00"/>
    <d v="1899-12-30T13:15:00"/>
    <s v="012-024-00410844"/>
    <s v="9000804463"/>
    <s v="012-022-00315181"/>
    <n v="3878.4"/>
    <n v="4348.49"/>
    <s v="ZPVN"/>
    <s v="40564950"/>
    <s v="0000391499"/>
    <n v="8002815068"/>
    <n v="1002200370"/>
    <s v="15-00001120"/>
    <s v="CAMPEON"/>
    <n v="640"/>
    <s v="BOL"/>
    <s v="101465"/>
    <s v="COMERCIAL KYWI S.A."/>
    <s v="801068"/>
    <s v="KYWI-RIOBAMBA"/>
    <s v="RIOBAMBA"/>
    <s v="AV. LIZARZABURU-JUNTO AEROPUERTO"/>
    <s v="OHRIOB"/>
    <s v="O-Chimborazo-Riobamba"/>
    <n v="303"/>
    <x v="139"/>
    <x v="139"/>
    <s v="100018201"/>
    <s v="GUERRERO MARCELO"/>
    <s v="ZETT"/>
    <s v="18UE520"/>
    <s v="2"/>
    <s v="Sin Pallet"/>
    <n v="0"/>
    <n v="0"/>
    <x v="0"/>
    <n v="49180"/>
    <n v="32060"/>
    <n v="17120"/>
    <n v="710.4"/>
    <m/>
    <x v="137"/>
    <n v="23"/>
    <s v="23"/>
    <n v="32"/>
    <x v="0"/>
    <n v="1.1099999999999999"/>
    <n v="22.2"/>
    <s v="TRAPSA C.A."/>
  </r>
  <r>
    <n v="1002200541"/>
    <s v="UE01"/>
    <d v="2022-03-23T00:00:00"/>
    <d v="1899-12-30T13:27:00"/>
    <s v="012-024-00410845"/>
    <s v=""/>
    <s v=""/>
    <n v="0"/>
    <n v="0"/>
    <s v="ZPRC"/>
    <s v="2500108044"/>
    <s v="P000032571"/>
    <n v="8002815272"/>
    <n v="1002200541"/>
    <s v="15-00000218"/>
    <s v="MAGNO HE"/>
    <n v="31.8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020"/>
    <n v="31830"/>
    <n v="19190"/>
    <n v="0"/>
    <m/>
    <x v="3"/>
    <n v="23"/>
    <s v="23"/>
    <n v="31.83"/>
    <x v="0"/>
    <n v="0"/>
    <n v="0"/>
    <s v="UNICON"/>
  </r>
  <r>
    <n v="1002200443"/>
    <s v="UE01"/>
    <d v="2022-03-23T00:00:00"/>
    <d v="1899-12-30T13:45:00"/>
    <s v="012-024-00410846"/>
    <s v="9000804471"/>
    <s v="012-022-00315182"/>
    <n v="4019.4"/>
    <n v="4506.58"/>
    <s v="ZPVN"/>
    <s v="40564963"/>
    <s v="0000391503"/>
    <n v="8002815145"/>
    <n v="1002200443"/>
    <s v="15-00001119"/>
    <s v="CAMPEON ANTIHUMEDAD"/>
    <n v="660"/>
    <s v="BOL"/>
    <s v="101664"/>
    <s v="ACERIA DEL ECUADOR C.A. ADELCA"/>
    <s v="809749"/>
    <s v="OBRA COBEÑA INGRID"/>
    <s v="SANTO DOMINGO"/>
    <s v="VIA A QUEVEDO KM33"/>
    <s v="OJLUZD"/>
    <s v="O-Santodomingo -Luzdeamérica"/>
    <n v="265"/>
    <x v="75"/>
    <x v="75"/>
    <s v="100014926"/>
    <s v="LATACUMBA LUIS"/>
    <s v="ZETT"/>
    <s v="18UE563"/>
    <s v="2"/>
    <s v="Sin Pallet"/>
    <n v="0"/>
    <n v="0"/>
    <x v="0"/>
    <n v="50540"/>
    <n v="33080"/>
    <n v="17460"/>
    <n v="633.6"/>
    <m/>
    <x v="73"/>
    <n v="23"/>
    <s v="23"/>
    <n v="33"/>
    <x v="0"/>
    <n v="0.96000000000000008"/>
    <n v="19.2"/>
    <s v="J.V. TRANSPREMIUN CIA.LTDA"/>
  </r>
  <r>
    <n v="1002200439"/>
    <s v="UE01"/>
    <d v="2022-03-23T00:00:00"/>
    <d v="1899-12-30T13:49:00"/>
    <s v="012-024-00410847"/>
    <s v="9000804472"/>
    <s v="012-022-00315183"/>
    <n v="4243.8"/>
    <n v="4758.18"/>
    <s v="ZPVN"/>
    <s v="40564969"/>
    <s v="0000391522"/>
    <n v="8002815142"/>
    <n v="1002200439"/>
    <s v="15-00000181"/>
    <s v="ARMADURO ANTIHUMEDAD"/>
    <n v="660"/>
    <s v="BOL"/>
    <s v="101664"/>
    <s v="ACERIA DEL ECUADOR C.A. ADELCA"/>
    <s v="809652"/>
    <s v="ROJAS ALBARRACIN CARMEN JULIA"/>
    <s v="MACHALA"/>
    <s v="LA PRADERA B SOLAR 2  Y JUAN PABLO"/>
    <s v="OOHUAQ"/>
    <s v="O-Eloro-Huaquillas"/>
    <n v="653"/>
    <x v="99"/>
    <x v="99"/>
    <s v="100014996"/>
    <s v="GRANDA GERARDO"/>
    <s v="ZETT"/>
    <s v="18UE692"/>
    <s v="2"/>
    <s v="Sin Pallet"/>
    <n v="0"/>
    <n v="0"/>
    <x v="0"/>
    <n v="50690"/>
    <n v="33100"/>
    <n v="17590"/>
    <n v="1221"/>
    <m/>
    <x v="97"/>
    <n v="23"/>
    <s v="23"/>
    <n v="33"/>
    <x v="0"/>
    <n v="1.85"/>
    <n v="37"/>
    <s v="TRANSLOBOL S.A."/>
  </r>
  <r>
    <n v="1002200451"/>
    <s v="UE01"/>
    <d v="2022-03-23T00:00:00"/>
    <d v="1899-12-30T13:52:00"/>
    <s v="012-024-00410848"/>
    <s v="9000804477"/>
    <s v="012-022-00315186"/>
    <n v="1102.4000000000001"/>
    <n v="1236.02"/>
    <s v="ZPVN"/>
    <s v="40564932"/>
    <s v="0000391454"/>
    <n v="8002815156"/>
    <n v="1002200451"/>
    <s v="15-00000181"/>
    <s v="ARMADURO ANTIHUMEDAD"/>
    <n v="160"/>
    <s v="BOL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s v="18UE604"/>
    <s v="1"/>
    <s v="Con Pallet"/>
    <n v="0.05"/>
    <n v="8"/>
    <x v="0"/>
    <n v="12963.333000000001"/>
    <n v="8023.3329999999996"/>
    <n v="4940"/>
    <n v="180.8"/>
    <m/>
    <x v="136"/>
    <n v="23"/>
    <s v="23"/>
    <n v="8"/>
    <x v="0"/>
    <n v="1.1300000000000001"/>
    <n v="22.6"/>
    <s v="RUTAS COTACACHENSES S.A."/>
  </r>
  <r>
    <n v="1002200451"/>
    <s v="UE01"/>
    <d v="2022-03-23T00:00:00"/>
    <d v="1899-12-30T13:52:00"/>
    <s v="012-024-00410849"/>
    <s v="9000804475"/>
    <s v="012-022-00315184"/>
    <n v="1310"/>
    <n v="1468.78"/>
    <s v="ZPVN"/>
    <s v="40564932"/>
    <s v="0000391453"/>
    <n v="8002815158"/>
    <n v="1002200451"/>
    <s v="15-00001119"/>
    <s v="CAMPEON ANTIHUMEDAD"/>
    <n v="200"/>
    <s v="BOL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s v="18UE604"/>
    <s v="1"/>
    <s v="Con Pallet"/>
    <n v="0.05"/>
    <n v="10"/>
    <x v="0"/>
    <n v="14969.166999999999"/>
    <n v="10029.166999999999"/>
    <n v="4940"/>
    <n v="226"/>
    <m/>
    <x v="136"/>
    <n v="23"/>
    <s v="23"/>
    <n v="10"/>
    <x v="0"/>
    <n v="1.1299999999999999"/>
    <n v="22.6"/>
    <s v="RUTAS COTACACHENSES S.A."/>
  </r>
  <r>
    <n v="1002200451"/>
    <s v="UE01"/>
    <d v="2022-03-23T00:00:00"/>
    <d v="1899-12-30T13:52:00"/>
    <s v="012-024-00410850"/>
    <s v="9000804476"/>
    <s v="012-022-00315185"/>
    <n v="817.2"/>
    <n v="916.25"/>
    <s v="ZPVN"/>
    <s v="40564932"/>
    <s v="0000391452"/>
    <n v="8002815157"/>
    <n v="1002200451"/>
    <s v="15-00001124"/>
    <s v="SELVALEGRE ANTIHUMEDAD"/>
    <n v="12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6"/>
    <x v="0"/>
    <n v="10957.5"/>
    <n v="6017.5"/>
    <n v="4940"/>
    <n v="135.6"/>
    <m/>
    <x v="136"/>
    <n v="23"/>
    <s v="23"/>
    <n v="6"/>
    <x v="0"/>
    <n v="1.1299999999999999"/>
    <n v="22.599999999999998"/>
    <s v="RUTAS COTACACHENSES S.A."/>
  </r>
  <r>
    <n v="1002200454"/>
    <s v="UE01"/>
    <d v="2022-03-23T00:00:00"/>
    <d v="1899-12-30T13:55:00"/>
    <s v="012-024-00410851"/>
    <s v=""/>
    <s v=""/>
    <n v="0"/>
    <n v="0"/>
    <s v="ZPRC"/>
    <s v="2500108039"/>
    <s v="P000032554"/>
    <n v="8002815162"/>
    <n v="1002200454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s v="18UE338"/>
    <s v="1"/>
    <s v="Con Pallet"/>
    <n v="0.05"/>
    <n v="24"/>
    <x v="0"/>
    <n v="39590"/>
    <n v="24070"/>
    <n v="15520"/>
    <n v="91.2"/>
    <m/>
    <x v="110"/>
    <n v="23"/>
    <s v="23"/>
    <n v="24"/>
    <x v="0"/>
    <n v="0.19"/>
    <n v="3.8000000000000003"/>
    <s v="TRANSSJQ S.A."/>
  </r>
  <r>
    <n v="1002200366"/>
    <s v="UE01"/>
    <d v="2022-03-23T00:00:00"/>
    <d v="1899-12-30T13:58:00"/>
    <s v="012-024-00410852"/>
    <s v="9000804478"/>
    <s v="012-022-00315187"/>
    <n v="4358.3999999999996"/>
    <n v="4886.67"/>
    <s v="ZPVN"/>
    <s v="40564956"/>
    <s v="0000391487"/>
    <n v="8002815063"/>
    <n v="1002200366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28"/>
    <x v="28"/>
    <s v="100021196"/>
    <s v="CASTILLO PATRICIO"/>
    <s v="ZETT"/>
    <s v="18UE343"/>
    <s v="2"/>
    <s v="Sin Pallet"/>
    <n v="0"/>
    <n v="0"/>
    <x v="0"/>
    <n v="50340"/>
    <n v="32040"/>
    <n v="18300"/>
    <n v="793.6"/>
    <m/>
    <x v="26"/>
    <n v="23"/>
    <s v="23"/>
    <n v="32"/>
    <x v="0"/>
    <n v="1.24"/>
    <n v="24.8"/>
    <s v="TRIMPESAS S.A."/>
  </r>
  <r>
    <n v="1002200448"/>
    <s v="UE01"/>
    <d v="2022-03-23T00:00:00"/>
    <d v="1899-12-30T14:00:00"/>
    <s v="012-024-00410853"/>
    <s v=""/>
    <s v=""/>
    <n v="0"/>
    <n v="0"/>
    <s v="ZPRC"/>
    <s v="2500108040"/>
    <s v="0000391537"/>
    <n v="8002815153"/>
    <n v="100220044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s v="18UE509"/>
    <s v="4"/>
    <s v="Pallet Cortesia"/>
    <n v="0"/>
    <n v="0"/>
    <x v="0"/>
    <n v="49740"/>
    <n v="32080"/>
    <n v="17660"/>
    <n v="288"/>
    <m/>
    <x v="79"/>
    <n v="23"/>
    <s v="23"/>
    <n v="32"/>
    <x v="0"/>
    <n v="0.45"/>
    <n v="9"/>
    <s v="LA ARMENIA S.A."/>
  </r>
  <r>
    <n v="1002200497"/>
    <s v="UE01"/>
    <d v="2022-03-23T00:00:00"/>
    <d v="1899-12-30T14:01:00"/>
    <s v="012-024-00410854"/>
    <s v="9000804480"/>
    <s v="012-022-00315188"/>
    <n v="2239.1999999999998"/>
    <n v="2510.6"/>
    <s v="ZPVN"/>
    <s v="40564979"/>
    <s v="0000391535"/>
    <n v="8002815211"/>
    <n v="1002200497"/>
    <s v="15-00001124"/>
    <s v="SELVALEGRE ANTIHUMEDAD"/>
    <n v="360"/>
    <s v="BOL"/>
    <s v="101664"/>
    <s v="ACERIA DEL ECUADOR C.A. ADELCA"/>
    <s v="800677"/>
    <s v="HIERRO COMERCIO"/>
    <s v="LA MANÁ"/>
    <s v="HIERRO COMERCIO, AV 19 DE MAYO CALL"/>
    <s v="OXLAMA"/>
    <s v="O-Cotopaxi-Lamana"/>
    <n v="330"/>
    <x v="77"/>
    <x v="77"/>
    <s v="100014963"/>
    <s v="SANCHEZ MARCOS"/>
    <s v="ZEMU"/>
    <s v="18UE619"/>
    <s v="2"/>
    <s v="Sin Pallet"/>
    <n v="0"/>
    <n v="0"/>
    <x v="0"/>
    <n v="27050"/>
    <n v="18010"/>
    <n v="9040"/>
    <n v="478.8"/>
    <m/>
    <x v="75"/>
    <n v="23"/>
    <s v="23"/>
    <n v="18"/>
    <x v="0"/>
    <n v="1.33"/>
    <n v="26.6"/>
    <s v="LIDENORTI S.A."/>
  </r>
  <r>
    <n v="1002200552"/>
    <s v="UE01"/>
    <d v="2022-03-23T00:00:00"/>
    <d v="1899-12-30T14:04:00"/>
    <s v="012-024-00410855"/>
    <s v="9000804482"/>
    <s v="012-022-00315190"/>
    <n v="278.8"/>
    <n v="312.60000000000002"/>
    <s v="ZPVN"/>
    <s v="40565005"/>
    <s v="P000032563"/>
    <n v="8002815283"/>
    <n v="1002200552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22"/>
    <x v="22"/>
    <s v="100021095"/>
    <s v="CUARAN ROMMEL"/>
    <s v="ZEMU"/>
    <s v="18UE697"/>
    <s v="2"/>
    <s v="Sin Pallet"/>
    <n v="0"/>
    <n v="0"/>
    <x v="0"/>
    <n v="6613.3329999999996"/>
    <n v="2003.3330000000001"/>
    <n v="4610"/>
    <n v="3.6"/>
    <m/>
    <x v="22"/>
    <n v="23"/>
    <s v="23"/>
    <n v="2"/>
    <x v="0"/>
    <n v="0.09"/>
    <n v="1.8"/>
    <s v="TRANINTAGSA S.A."/>
  </r>
  <r>
    <n v="1002200552"/>
    <s v="UE01"/>
    <d v="2022-03-23T00:00:00"/>
    <d v="1899-12-30T14:04:00"/>
    <s v="012-024-00410856"/>
    <s v="9000804481"/>
    <s v="012-022-00315189"/>
    <n v="2208"/>
    <n v="2475.62"/>
    <s v="ZPVN"/>
    <s v="40565004"/>
    <s v="P000032562"/>
    <n v="8002815284"/>
    <n v="1002200552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22"/>
    <x v="22"/>
    <s v="100021095"/>
    <s v="CUARAN ROMMEL"/>
    <s v="ZEMU"/>
    <s v="18UE697"/>
    <s v="2"/>
    <s v="Sin Pallet"/>
    <n v="0"/>
    <n v="0"/>
    <x v="0"/>
    <n v="20636.667000000001"/>
    <n v="16026.666999999999"/>
    <n v="4610"/>
    <n v="28.8"/>
    <m/>
    <x v="22"/>
    <n v="23"/>
    <s v="23"/>
    <n v="16"/>
    <x v="0"/>
    <n v="0.09"/>
    <n v="1.8"/>
    <s v="TRANINTAGSA S.A."/>
  </r>
  <r>
    <n v="1002200488"/>
    <s v="UE01"/>
    <d v="2022-03-23T00:00:00"/>
    <d v="1899-12-30T14:05:00"/>
    <s v="012-024-00410857"/>
    <s v="9000804483"/>
    <s v="012-022-00315191"/>
    <n v="3193.34"/>
    <n v="3580.39"/>
    <s v="ZPVN"/>
    <s v="40564976"/>
    <s v="P000032555"/>
    <n v="8002815203"/>
    <n v="1002200488"/>
    <s v="15-00001119"/>
    <s v="CAMPEON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77"/>
    <x v="77"/>
    <s v="100014971"/>
    <s v="QUIROZ EDUARDO"/>
    <s v="ZEMT"/>
    <s v="18UE632"/>
    <s v="1"/>
    <s v="Con Pallet"/>
    <n v="0.05"/>
    <n v="24"/>
    <x v="0"/>
    <n v="40230"/>
    <n v="24050"/>
    <n v="16180"/>
    <n v="508.8"/>
    <m/>
    <x v="75"/>
    <n v="23"/>
    <s v="23"/>
    <n v="24"/>
    <x v="0"/>
    <n v="1.06"/>
    <n v="21.2"/>
    <s v="LIDENORTI S.A."/>
  </r>
  <r>
    <n v="1002200534"/>
    <s v="UE01"/>
    <d v="2022-03-23T00:00:00"/>
    <d v="1899-12-30T14:09:00"/>
    <s v="012-024-00410858"/>
    <s v="9000804485"/>
    <s v="012-022-00315193"/>
    <n v="2788"/>
    <n v="3125.92"/>
    <s v="ZPVN"/>
    <s v="40565002"/>
    <s v="P000032561"/>
    <n v="8002815263"/>
    <n v="1002200534"/>
    <s v="15-00001115"/>
    <s v="ARMADURO"/>
    <n v="400"/>
    <s v="BOL"/>
    <s v="102835"/>
    <s v="SOCIEDAD CIVIL Y COMERCIAL VASFERRI"/>
    <s v="807085"/>
    <s v="FERRICENTRO ATUNTAQUI"/>
    <s v="ANTONIO ANTE"/>
    <s v="AV SALINAS Y ATAHUALPA"/>
    <s v="OIANTE"/>
    <s v="O-Imbabura-Ant.Ante.(Atuntaqu"/>
    <m/>
    <x v="6"/>
    <x v="6"/>
    <s v="10004392"/>
    <s v="KLEVER"/>
    <s v="ZEMT"/>
    <s v="18UE614"/>
    <s v="2"/>
    <s v="Sin Pallet"/>
    <n v="0"/>
    <n v="0"/>
    <x v="0"/>
    <n v="27065"/>
    <n v="20050"/>
    <n v="7015"/>
    <n v="64"/>
    <m/>
    <x v="6"/>
    <n v="23"/>
    <s v="23"/>
    <n v="20"/>
    <x v="0"/>
    <n v="0.16"/>
    <n v="3.2"/>
    <s v="WILLYTRUCK S.A."/>
  </r>
  <r>
    <n v="1002200534"/>
    <s v="UE01"/>
    <d v="2022-03-23T00:00:00"/>
    <d v="1899-12-30T14:09:00"/>
    <s v="012-024-00410859"/>
    <s v="9000804484"/>
    <s v="012-022-00315192"/>
    <n v="552"/>
    <n v="618.91"/>
    <s v="ZPVN"/>
    <s v="40565001"/>
    <s v="P000032560"/>
    <n v="8002815262"/>
    <n v="1002200534"/>
    <s v="15-00001123"/>
    <s v="SELVALEGRE"/>
    <n v="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6"/>
    <x v="6"/>
    <s v="10004392"/>
    <s v="KLEVER"/>
    <s v="ZEMT"/>
    <s v="18UE614"/>
    <s v="2"/>
    <s v="Sin Pallet"/>
    <n v="0"/>
    <n v="0"/>
    <x v="0"/>
    <n v="11025"/>
    <n v="4010"/>
    <n v="7015"/>
    <n v="12.8"/>
    <m/>
    <x v="6"/>
    <n v="23"/>
    <s v="23"/>
    <n v="4"/>
    <x v="0"/>
    <n v="0.16"/>
    <n v="3.2"/>
    <s v="WILLYTRUCK S.A."/>
  </r>
  <r>
    <n v="1002200527"/>
    <s v="UE01"/>
    <d v="2022-03-23T00:00:00"/>
    <d v="1899-12-30T14:10:00"/>
    <s v="012-024-00410860"/>
    <s v="9000804486"/>
    <s v="012-022-00315194"/>
    <n v="4192"/>
    <n v="4700.1000000000004"/>
    <s v="ZPVN"/>
    <s v="40565016"/>
    <s v="0000391585"/>
    <n v="8002815255"/>
    <n v="1002200527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30"/>
    <n v="32000"/>
    <n v="18730"/>
    <n v="966.4"/>
    <m/>
    <x v="142"/>
    <n v="23"/>
    <s v="23"/>
    <n v="32"/>
    <x v="0"/>
    <n v="1.51"/>
    <n v="30.2"/>
    <s v="TRANSPORTE PROPIO"/>
  </r>
  <r>
    <n v="1002200535"/>
    <s v="UE01"/>
    <d v="2022-03-23T00:00:00"/>
    <d v="1899-12-30T14:12:00"/>
    <s v="012-024-00410861"/>
    <s v="9000804489"/>
    <s v="012-022-00315195"/>
    <n v="2310"/>
    <n v="2589.9899999999998"/>
    <s v="ZPVN"/>
    <s v="40565023"/>
    <s v="P000032568"/>
    <n v="8002815265"/>
    <n v="1002200535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60"/>
    <n v="33100"/>
    <n v="18460"/>
    <n v="0"/>
    <m/>
    <x v="139"/>
    <n v="23"/>
    <s v="23"/>
    <n v="33"/>
    <x v="0"/>
    <n v="0"/>
    <n v="0"/>
    <s v="TRANSPORTE PROPIO"/>
  </r>
  <r>
    <n v="1002200577"/>
    <s v="UE01"/>
    <d v="2022-03-23T00:00:00"/>
    <d v="1899-12-30T14:15:00"/>
    <s v="012-024-00410862"/>
    <s v=""/>
    <s v=""/>
    <n v="0"/>
    <n v="0"/>
    <s v="ZPRC"/>
    <s v="2500107941"/>
    <s v="0000390418"/>
    <n v="8002815314"/>
    <n v="1002200577"/>
    <s v="15-00001118"/>
    <s v="TECHCEM"/>
    <n v="31.13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50020"/>
    <n v="31130"/>
    <n v="18890"/>
    <n v="0"/>
    <m/>
    <x v="1"/>
    <n v="23"/>
    <s v="23"/>
    <n v="31.13"/>
    <x v="0"/>
    <n v="0"/>
    <n v="0"/>
    <s v="TRANSCONCEM CIA. LTDA."/>
  </r>
  <r>
    <n v="1002200556"/>
    <s v="UE01"/>
    <d v="2022-03-23T00:00:00"/>
    <d v="1899-12-30T14:16:00"/>
    <s v="012-024-00410863"/>
    <s v=""/>
    <s v=""/>
    <n v="0"/>
    <n v="0"/>
    <s v="ZPRC"/>
    <s v="2500108005"/>
    <s v="0000391170"/>
    <n v="8002815289"/>
    <n v="1002200556"/>
    <s v="15-00001115"/>
    <s v="ARMADURO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</r>
  <r>
    <n v="1002200556"/>
    <s v="UE01"/>
    <d v="2022-03-23T00:00:00"/>
    <d v="1899-12-30T14:16:00"/>
    <s v="012-024-00410864"/>
    <s v=""/>
    <s v=""/>
    <n v="0"/>
    <n v="0"/>
    <s v="ZPRC"/>
    <s v="2500108005"/>
    <s v="0000391171"/>
    <n v="8002815290"/>
    <n v="1002200556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</r>
  <r>
    <n v="1002200556"/>
    <s v="UE01"/>
    <d v="2022-03-23T00:00:00"/>
    <d v="1899-12-30T14:16:00"/>
    <s v="012-024-00410865"/>
    <s v=""/>
    <s v=""/>
    <n v="0"/>
    <n v="0"/>
    <s v="ZPRC"/>
    <s v="2500108005"/>
    <s v="0000391172"/>
    <n v="8002815288"/>
    <n v="1002200556"/>
    <s v="15-00001123"/>
    <s v="SELVALEGRE"/>
    <n v="24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7168.332999999999"/>
    <n v="12025"/>
    <n v="5143.3329999999996"/>
    <n v="122.4"/>
    <m/>
    <x v="54"/>
    <n v="23"/>
    <s v="23"/>
    <n v="12"/>
    <x v="0"/>
    <n v="0.51"/>
    <n v="10.200000000000001"/>
    <s v="TRANSPORTE PROPIO"/>
  </r>
  <r>
    <n v="1002200562"/>
    <s v="UE01"/>
    <d v="2022-03-23T00:00:00"/>
    <d v="1899-12-30T14:19:00"/>
    <s v="012-024-00410866"/>
    <s v="9000804491"/>
    <s v="012-022-00315196"/>
    <n v="2444.4"/>
    <n v="2740.68"/>
    <s v="ZPVN"/>
    <s v="40565022"/>
    <s v="P000032567"/>
    <n v="8002815297"/>
    <n v="1002200562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88"/>
    <x v="88"/>
    <s v="10003590"/>
    <s v="CUAYCAL TACUNGA JORGE ANIBAL"/>
    <s v="ZEMU"/>
    <s v="18UE336"/>
    <s v="2"/>
    <s v="Sin Pallet"/>
    <n v="0"/>
    <n v="0"/>
    <x v="0"/>
    <n v="27070"/>
    <n v="18030"/>
    <n v="9040"/>
    <n v="165.6"/>
    <m/>
    <x v="86"/>
    <n v="23"/>
    <s v="23"/>
    <n v="18"/>
    <x v="0"/>
    <n v="0.45999999999999996"/>
    <n v="9.1999999999999993"/>
    <s v="TRANSSJQ S.A."/>
  </r>
  <r>
    <n v="1002200563"/>
    <s v="UE01"/>
    <d v="2022-03-23T00:00:00"/>
    <d v="1899-12-30T14:22:00"/>
    <s v="012-024-00410867"/>
    <s v="9000804492"/>
    <s v="012-022-00315197"/>
    <n v="2287.17"/>
    <n v="2564.39"/>
    <s v="ZPVN"/>
    <s v="40564996"/>
    <s v="P000032559"/>
    <n v="8002815298"/>
    <n v="1002200563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s v="18UE737"/>
    <s v="2"/>
    <s v="Sin Pallet"/>
    <n v="0"/>
    <n v="0"/>
    <x v="0"/>
    <n v="27210"/>
    <n v="18040"/>
    <n v="9170"/>
    <n v="273.60000000000002"/>
    <m/>
    <x v="31"/>
    <n v="23"/>
    <s v="23"/>
    <n v="18"/>
    <x v="0"/>
    <n v="0.76"/>
    <n v="15.200000000000001"/>
    <s v="TRANSPORTE PESADO CIAPRUTE S.A."/>
  </r>
  <r>
    <n v="1002200609"/>
    <s v="UE01"/>
    <d v="2022-03-23T00:00:00"/>
    <d v="1899-12-30T14:27:00"/>
    <s v="012-024-00410868"/>
    <s v=""/>
    <s v=""/>
    <n v="0"/>
    <n v="0"/>
    <s v="ZPRC"/>
    <s v="2500108045"/>
    <s v="P000032574"/>
    <n v="8002815347"/>
    <n v="1002200609"/>
    <s v="15-00000218"/>
    <s v="MAGNO HE"/>
    <n v="31.0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490"/>
    <n v="31040"/>
    <n v="19450"/>
    <n v="0"/>
    <m/>
    <x v="3"/>
    <n v="23"/>
    <s v="23"/>
    <n v="31.04"/>
    <x v="0"/>
    <n v="0"/>
    <n v="0"/>
    <s v="UNICON"/>
  </r>
  <r>
    <n v="1002200610"/>
    <s v="UE01"/>
    <d v="2022-03-23T00:00:00"/>
    <d v="1899-12-30T14:32:00"/>
    <s v="012-024-00410869"/>
    <s v="9000804495"/>
    <s v="012-022-00315199"/>
    <n v="1932.08"/>
    <n v="2166.2600000000002"/>
    <s v="ZPVN"/>
    <s v="40565049"/>
    <s v="P000032587"/>
    <n v="8002815348"/>
    <n v="1002200610"/>
    <s v="15-00001115"/>
    <s v="ARMADURO"/>
    <n v="280"/>
    <s v="BOL"/>
    <s v="101726"/>
    <s v="CONSTRUCCIONES CRANBEGAL"/>
    <s v="809846"/>
    <s v="OBRA JORGE LUIS LECHON"/>
    <s v="IBARRA"/>
    <s v="CALLE GALO PLAZA"/>
    <s v="OIIBAR"/>
    <s v="O-Imbabura-Ibarra"/>
    <m/>
    <x v="59"/>
    <x v="59"/>
    <s v="100014884"/>
    <s v="CADENA GERARDO"/>
    <s v="ZEMU"/>
    <s v="18UE394"/>
    <s v="2"/>
    <s v="Sin Pallet"/>
    <n v="0"/>
    <n v="0"/>
    <x v="0"/>
    <n v="18566.111000000001"/>
    <n v="14031.111000000001"/>
    <n v="4535"/>
    <n v="53.2"/>
    <m/>
    <x v="57"/>
    <n v="23"/>
    <s v="23"/>
    <n v="14"/>
    <x v="0"/>
    <n v="0.19"/>
    <n v="3.8000000000000003"/>
    <s v="GLT LOGISTICS S.A."/>
  </r>
  <r>
    <n v="1002200610"/>
    <s v="UE01"/>
    <d v="2022-03-23T00:00:00"/>
    <d v="1899-12-30T14:32:00"/>
    <s v="012-024-00410870"/>
    <s v="9000804494"/>
    <s v="012-022-00315198"/>
    <n v="546.48"/>
    <n v="612.72"/>
    <s v="ZPVN"/>
    <s v="40565048"/>
    <s v="P000032586"/>
    <n v="8002815349"/>
    <n v="1002200610"/>
    <s v="15-00001123"/>
    <s v="SELVALEGRE"/>
    <n v="80"/>
    <s v="BOL"/>
    <s v="101726"/>
    <s v="CONSTRUCCIONES CRANBEGAL"/>
    <s v="809846"/>
    <s v="OBRA JORGE LUIS LECHON"/>
    <s v="IBARRA"/>
    <s v="CALLE GALO PLAZA"/>
    <s v="OIIBAR"/>
    <s v="O-Imbabura-Ibarra"/>
    <n v="30"/>
    <x v="59"/>
    <x v="59"/>
    <s v="100014884"/>
    <s v="CADENA GERARDO"/>
    <s v="ZEMU"/>
    <s v="18UE394"/>
    <s v="2"/>
    <s v="Sin Pallet"/>
    <n v="0"/>
    <n v="0"/>
    <x v="0"/>
    <n v="8543.8889999999992"/>
    <n v="4008.8890000000001"/>
    <n v="4535"/>
    <n v="15.2"/>
    <m/>
    <x v="57"/>
    <n v="23"/>
    <s v="23"/>
    <n v="4"/>
    <x v="0"/>
    <n v="0.19"/>
    <n v="3.8"/>
    <s v="GLT LOGISTICS S.A."/>
  </r>
  <r>
    <n v="1002200582"/>
    <s v="UE01"/>
    <d v="2022-03-23T00:00:00"/>
    <d v="1899-12-30T14:35:00"/>
    <s v="012-024-00410874"/>
    <s v="9000804498"/>
    <s v="012-022-00315202"/>
    <n v="2240"/>
    <n v="2511.5"/>
    <s v="ZPVN"/>
    <s v="40565029"/>
    <s v="0000391600"/>
    <n v="8002815320"/>
    <n v="1002200582"/>
    <s v="15-00000181"/>
    <s v="ARMADURO ANTIHUMEDAD"/>
    <n v="320"/>
    <s v="BOL"/>
    <s v="101590"/>
    <s v="PILLA SALAN SEGUNDO EDUARDO"/>
    <s v="810469"/>
    <s v="FERRETERIA SU ECONOMIA"/>
    <s v="PEDRO VICENTE MALDONADO"/>
    <s v="AV 29 DE JUNIO Y AV PICHINCHA"/>
    <s v="OPPEDR"/>
    <s v="O-Pichincha-Pedrovicentemald."/>
    <m/>
    <x v="48"/>
    <x v="48"/>
    <s v="100019553"/>
    <s v="GRANDA HENDRY"/>
    <s v="ZEMU"/>
    <s v="18UE694"/>
    <s v="2"/>
    <s v="Sin Pallet"/>
    <n v="0"/>
    <n v="0"/>
    <x v="0"/>
    <n v="20550"/>
    <n v="16000"/>
    <n v="4550"/>
    <n v="227.2"/>
    <m/>
    <x v="46"/>
    <n v="23"/>
    <s v="23"/>
    <n v="16"/>
    <x v="0"/>
    <n v="0.71"/>
    <n v="14.2"/>
    <s v="TRAPSA C.A."/>
  </r>
  <r>
    <n v="1002200582"/>
    <s v="UE01"/>
    <d v="2022-03-23T00:00:00"/>
    <d v="1899-12-30T14:35:00"/>
    <s v="012-024-00410875"/>
    <s v="9000804497"/>
    <s v="012-022-00315201"/>
    <n v="276"/>
    <n v="309.45"/>
    <s v="ZPVN"/>
    <s v="40565029"/>
    <s v="0000391601"/>
    <n v="8002815321"/>
    <n v="1002200582"/>
    <s v="15-00001124"/>
    <s v="SELVALEGRE ANTIHUMEDAD"/>
    <n v="40"/>
    <s v="BOL"/>
    <s v="101590"/>
    <s v="PILLA SALAN SEGUNDO EDUARDO"/>
    <s v="810469"/>
    <s v="FERRETERIA SU ECONOMIA"/>
    <s v="PEDRO VICENTE MALDONADO"/>
    <s v="AV 29 DE JUNIO Y AV PICHINCHA"/>
    <s v="OPPEDR"/>
    <s v="O-Pichincha-Pedrovicentemald."/>
    <n v="210"/>
    <x v="48"/>
    <x v="48"/>
    <s v="100019553"/>
    <s v="GRANDA HENDRY"/>
    <s v="ZEMU"/>
    <s v="18UE694"/>
    <s v="2"/>
    <s v="Sin Pallet"/>
    <n v="0"/>
    <n v="0"/>
    <x v="0"/>
    <n v="6550"/>
    <n v="2000"/>
    <n v="4550"/>
    <n v="28.4"/>
    <m/>
    <x v="46"/>
    <n v="23"/>
    <s v="23"/>
    <n v="2"/>
    <x v="0"/>
    <n v="0.71"/>
    <n v="14.2"/>
    <s v="TRAPSA C.A."/>
  </r>
  <r>
    <n v="1002200560"/>
    <s v="UE01"/>
    <d v="2022-03-23T00:00:00"/>
    <d v="1899-12-30T14:36:00"/>
    <s v="012-024-00410876"/>
    <s v="9000804499"/>
    <s v="012-022-00315203"/>
    <n v="3139.39"/>
    <n v="3519.91"/>
    <s v="ZPVN"/>
    <s v="40565028"/>
    <s v="0000391599"/>
    <n v="8002815295"/>
    <n v="1002200560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71"/>
    <x v="71"/>
    <s v="100014863"/>
    <s v="MORAN MAURICIO"/>
    <s v="ZEMT"/>
    <s v="18UE689"/>
    <s v="1"/>
    <s v="Con Pallet"/>
    <n v="0.05"/>
    <n v="24"/>
    <x v="0"/>
    <n v="39450"/>
    <n v="23980"/>
    <n v="15470"/>
    <n v="456"/>
    <m/>
    <x v="69"/>
    <n v="23"/>
    <s v="23"/>
    <n v="24"/>
    <x v="0"/>
    <n v="0.95"/>
    <n v="19"/>
    <s v="LA ARMENIA S.A."/>
  </r>
  <r>
    <n v="1002200631"/>
    <s v="UE01"/>
    <d v="2022-03-23T00:00:00"/>
    <d v="1899-12-30T14:45:00"/>
    <s v="012-024-00410877"/>
    <s v="9000804503"/>
    <s v="012-022-00315206"/>
    <n v="255.71"/>
    <n v="286.70999999999998"/>
    <s v="ZPVN"/>
    <s v="40565046"/>
    <s v="P000032584"/>
    <n v="8002815374"/>
    <n v="1002200631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s v="18UE307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</r>
  <r>
    <n v="1002200631"/>
    <s v="UE01"/>
    <d v="2022-03-23T00:00:00"/>
    <d v="1899-12-30T14:45:00"/>
    <s v="012-024-00410878"/>
    <s v="9000804501"/>
    <s v="012-022-00315204"/>
    <n v="233.25"/>
    <n v="261.52"/>
    <s v="ZPVN"/>
    <s v="40565045"/>
    <s v="P000032583"/>
    <n v="8002815375"/>
    <n v="1002200631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s v="18UE307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</r>
  <r>
    <n v="1002200631"/>
    <s v="UE01"/>
    <d v="2022-03-23T00:00:00"/>
    <d v="1899-12-30T14:45:00"/>
    <s v="012-024-00410879"/>
    <s v="9000804502"/>
    <s v="012-022-00315205"/>
    <n v="3684.88"/>
    <n v="4131.5200000000004"/>
    <s v="ZPVN"/>
    <s v="40565044"/>
    <s v="P000032582"/>
    <n v="8002815376"/>
    <n v="1002200631"/>
    <s v="15-00001123"/>
    <s v="SELVALEGRE"/>
    <n v="5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38"/>
    <x v="38"/>
    <s v="100014835"/>
    <s v="VINUEZA EDISON"/>
    <s v="ZETT"/>
    <s v="18UE307"/>
    <s v="2"/>
    <s v="Sin Pallet"/>
    <n v="0"/>
    <n v="0"/>
    <x v="0"/>
    <n v="34900.303999999996"/>
    <n v="29070.304"/>
    <n v="5830"/>
    <n v="452.4"/>
    <m/>
    <x v="36"/>
    <n v="23"/>
    <s v="23"/>
    <n v="29"/>
    <x v="0"/>
    <n v="0.77999999999999992"/>
    <n v="15.6"/>
    <s v="TRIMPESAS S.A."/>
  </r>
  <r>
    <n v="1002200558"/>
    <s v="UE01"/>
    <d v="2022-03-23T00:00:00"/>
    <d v="1899-12-30T14:51:00"/>
    <s v="012-024-00410880"/>
    <s v="9000804504"/>
    <s v="012-022-00315207"/>
    <n v="3267.05"/>
    <n v="3663.04"/>
    <s v="ZPVN"/>
    <s v="40565028"/>
    <s v="0000391596"/>
    <n v="8002815292"/>
    <n v="1002200558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s v="18UE676"/>
    <s v="1"/>
    <s v="Con Pallet"/>
    <n v="0.05"/>
    <n v="24"/>
    <x v="0"/>
    <n v="38720"/>
    <n v="24080"/>
    <n v="14640"/>
    <n v="456"/>
    <m/>
    <x v="88"/>
    <n v="23"/>
    <s v="23"/>
    <n v="24"/>
    <x v="0"/>
    <n v="0.95"/>
    <n v="19"/>
    <s v="LIDENORTI S.A."/>
  </r>
  <r>
    <n v="1002200555"/>
    <s v="UE01"/>
    <d v="2022-03-23T00:00:00"/>
    <d v="1899-12-30T14:53:00"/>
    <s v="012-024-00410881"/>
    <s v="9000804432"/>
    <s v="013-020-00047777"/>
    <n v="4297.16"/>
    <n v="4818"/>
    <s v="ZPDF"/>
    <s v="70176840"/>
    <s v="0000391580"/>
    <n v="8002815287"/>
    <n v="1002200555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70"/>
    <n v="33050"/>
    <n v="18320"/>
    <n v="996.6"/>
    <m/>
    <x v="130"/>
    <n v="23"/>
    <s v="23"/>
    <n v="33"/>
    <x v="0"/>
    <n v="1.51"/>
    <n v="30.2"/>
    <s v="TRANSPORTE PROPIO"/>
  </r>
  <r>
    <n v="1002200655"/>
    <s v="UE01"/>
    <d v="2022-03-23T00:00:00"/>
    <d v="1899-12-30T14:56:00"/>
    <s v="012-024-00410882"/>
    <s v="9000804505"/>
    <s v="012-022-00315208"/>
    <n v="4549.2"/>
    <n v="5100.59"/>
    <s v="ZPVN"/>
    <s v="40564565"/>
    <s v="P000032422"/>
    <n v="8002815399"/>
    <n v="1002200655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300"/>
    <n v="34050"/>
    <n v="16250"/>
    <n v="394.4"/>
    <m/>
    <x v="0"/>
    <n v="23"/>
    <s v="23"/>
    <n v="34"/>
    <x v="0"/>
    <n v="0.57999999999999996"/>
    <n v="11.6"/>
    <s v="TRANSPORTE PROPIO"/>
  </r>
  <r>
    <n v="1002200623"/>
    <s v="UE01"/>
    <d v="2022-03-23T00:00:00"/>
    <d v="1899-12-30T15:00:00"/>
    <s v="012-024-00410883"/>
    <s v="9000804507"/>
    <s v="012-022-00315209"/>
    <n v="2214"/>
    <n v="2482.35"/>
    <s v="ZPVN"/>
    <s v="40565019"/>
    <s v="0000391589"/>
    <n v="8002815364"/>
    <n v="1002200623"/>
    <s v="15-00001120"/>
    <s v="CAMPEON"/>
    <n v="360"/>
    <s v="BOL"/>
    <s v="101780"/>
    <s v="MEGAPROFER S.A."/>
    <s v="810965"/>
    <s v="GERMANIA VINUEZA ROBALINO"/>
    <s v="RIOBAMBA"/>
    <s v="CALLE RIO COCA"/>
    <s v="OHRIOB"/>
    <s v="O-Chimborazo-Riobamba"/>
    <n v="303"/>
    <x v="121"/>
    <x v="121"/>
    <s v="100014999"/>
    <s v="TUTILLO SEGUNDO"/>
    <s v="ZEMU"/>
    <s v="18UE730"/>
    <s v="2"/>
    <s v="Sin Pallet"/>
    <n v="0"/>
    <n v="0"/>
    <x v="0"/>
    <n v="27100"/>
    <n v="18020"/>
    <n v="9080"/>
    <n v="399.6"/>
    <m/>
    <x v="119"/>
    <n v="23"/>
    <s v="23"/>
    <n v="18"/>
    <x v="0"/>
    <n v="1.1100000000000001"/>
    <n v="22.200000000000003"/>
    <s v="LIDENORTI S.A."/>
  </r>
  <r>
    <n v="1002200647"/>
    <s v="UE01"/>
    <d v="2022-03-23T00:00:00"/>
    <d v="1899-12-30T15:04:00"/>
    <s v="012-024-00410884"/>
    <s v="9000804508"/>
    <s v="012-022-00315210"/>
    <n v="2433.6"/>
    <n v="2728.57"/>
    <s v="ZPVN"/>
    <s v="40565030"/>
    <s v="0000391598"/>
    <n v="8002815391"/>
    <n v="1002200647"/>
    <s v="15-00001119"/>
    <s v="CAMPEON ANTIHUMEDAD"/>
    <n v="360"/>
    <s v="BOL"/>
    <s v="104175"/>
    <s v="CALDERON TORRES EDISON ODILIO"/>
    <s v="810401"/>
    <s v="BODEGA SAN VICENTE"/>
    <s v="SAN VICENTE"/>
    <s v="CALLE HUMBERTO GARCIA"/>
    <s v="OMSANV"/>
    <s v="O-Manabi-Sanvicente"/>
    <n v="439"/>
    <x v="21"/>
    <x v="21"/>
    <s v="10000371"/>
    <s v="PERUGACHI MORENO DARWIN SANTIAGO"/>
    <s v="ZEMU"/>
    <s v="18UE634"/>
    <s v="2"/>
    <s v="Sin Pallet"/>
    <n v="0"/>
    <n v="0"/>
    <x v="0"/>
    <n v="27200"/>
    <n v="18060"/>
    <n v="9140"/>
    <n v="406.8"/>
    <m/>
    <x v="21"/>
    <n v="23"/>
    <s v="23"/>
    <n v="18"/>
    <x v="0"/>
    <n v="1.1300000000000001"/>
    <n v="22.6"/>
    <s v="TRIMPESAS S.A."/>
  </r>
  <r>
    <n v="1002200674"/>
    <s v="UE01"/>
    <d v="2022-03-23T00:00:00"/>
    <d v="1899-12-30T15:09:00"/>
    <s v="012-024-00410885"/>
    <s v="9000804446"/>
    <s v="013-020-00047778"/>
    <n v="2356.1999999999998"/>
    <n v="2641.78"/>
    <s v="ZPDF"/>
    <s v="70176854"/>
    <s v="0000391594"/>
    <n v="8002815419"/>
    <n v="1002200674"/>
    <s v="15-00001123"/>
    <s v="SELVALEGRE"/>
    <n v="340"/>
    <s v="BOL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s v="18UE851"/>
    <s v="2"/>
    <s v="Sin Pallet"/>
    <n v="0"/>
    <n v="0"/>
    <x v="0"/>
    <n v="26690"/>
    <n v="17040"/>
    <n v="9650"/>
    <n v="173.4"/>
    <m/>
    <x v="157"/>
    <n v="23"/>
    <s v="23"/>
    <n v="17"/>
    <x v="0"/>
    <n v="0.51"/>
    <n v="10.200000000000001"/>
    <s v="TRANSPORTE PROPIO"/>
  </r>
  <r>
    <n v="1002200676"/>
    <s v="UE01"/>
    <d v="2022-03-23T00:00:00"/>
    <d v="1899-12-30T15:10:00"/>
    <s v="012-024-00410886"/>
    <s v="9000804512"/>
    <s v="012-022-00315212"/>
    <n v="3533.71"/>
    <n v="3962.02"/>
    <s v="ZPVN"/>
    <s v="40564985"/>
    <s v="0000391541"/>
    <n v="8002815425"/>
    <n v="1002200676"/>
    <s v="15-00001115"/>
    <s v="ARMADURO"/>
    <n v="5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36125.455000000002"/>
    <n v="27065.455000000002"/>
    <n v="9060"/>
    <n v="410.4"/>
    <m/>
    <x v="118"/>
    <n v="23"/>
    <s v="23"/>
    <n v="27"/>
    <x v="0"/>
    <n v="0.76"/>
    <n v="15.2"/>
    <s v="TRANSPORTE PROPIO"/>
  </r>
  <r>
    <n v="1002200676"/>
    <s v="UE01"/>
    <d v="2022-03-23T00:00:00"/>
    <d v="1899-12-30T15:10:00"/>
    <s v="012-024-00410887"/>
    <s v="9000804511"/>
    <s v="012-022-00315211"/>
    <n v="780.52"/>
    <n v="875.12"/>
    <s v="ZPVN"/>
    <s v="40564985"/>
    <s v="0000391542"/>
    <n v="8002815424"/>
    <n v="1002200676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074.545"/>
    <n v="6014.5450000000001"/>
    <n v="9060"/>
    <n v="91.2"/>
    <m/>
    <x v="118"/>
    <n v="23"/>
    <s v="23"/>
    <n v="6"/>
    <x v="0"/>
    <n v="0.76"/>
    <n v="15.200000000000001"/>
    <s v="TRANSPORTE PROPIO"/>
  </r>
  <r>
    <n v="1002200658"/>
    <s v="UE01"/>
    <d v="2022-03-23T00:00:00"/>
    <d v="1899-12-30T15:11:00"/>
    <s v="012-024-00410888"/>
    <s v="9000804515"/>
    <s v="012-022-00315214"/>
    <n v="781.3"/>
    <n v="876"/>
    <s v="ZPVN"/>
    <s v="40565041"/>
    <s v="0000391620"/>
    <n v="8002815402"/>
    <n v="1002200658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0513.333000000001"/>
    <n v="6013.3329999999996"/>
    <n v="4500"/>
    <n v="88.8"/>
    <m/>
    <x v="90"/>
    <n v="23"/>
    <s v="23"/>
    <n v="6"/>
    <x v="0"/>
    <n v="0.74"/>
    <n v="14.799999999999999"/>
    <s v="TRANSPORTE PROPIO"/>
  </r>
  <r>
    <n v="1002200658"/>
    <s v="UE01"/>
    <d v="2022-03-23T00:00:00"/>
    <d v="1899-12-30T15:11:00"/>
    <s v="012-024-00410889"/>
    <s v="9000804514"/>
    <s v="012-022-00315213"/>
    <n v="1553.15"/>
    <n v="1741.4"/>
    <s v="ZPVN"/>
    <s v="40565041"/>
    <s v="0000391619"/>
    <n v="8002815401"/>
    <n v="1002200658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26.667000000001"/>
    <n v="12026.666999999999"/>
    <n v="4500"/>
    <n v="177.6"/>
    <m/>
    <x v="90"/>
    <n v="23"/>
    <s v="23"/>
    <n v="12"/>
    <x v="0"/>
    <n v="0.74"/>
    <n v="14.799999999999999"/>
    <s v="TRANSPORTE PROPIO"/>
  </r>
  <r>
    <n v="1002200614"/>
    <s v="UE01"/>
    <d v="2022-03-23T00:00:00"/>
    <d v="1899-12-30T15:25:00"/>
    <s v="012-024-00410890"/>
    <s v="9000804518"/>
    <s v="012-022-00315215"/>
    <n v="2462.4"/>
    <n v="2760.86"/>
    <s v="ZPVN"/>
    <s v="40564994"/>
    <s v="0000391558"/>
    <n v="8002815353"/>
    <n v="1002200614"/>
    <s v="15-00001124"/>
    <s v="SELVALEGRE ANTIHUMEDAD"/>
    <n v="360"/>
    <s v="BOL"/>
    <s v="101674"/>
    <s v="CASTELLANO CASTELLANO LUIS HUGO"/>
    <s v="800932"/>
    <s v="BOD P FERRET LOS ILINIZAS"/>
    <s v="SIGCHOS"/>
    <s v="CALLE GUAYAQUIL S/N GRAL RUMIÑAHUI"/>
    <s v="OXSIGC"/>
    <s v="O-Cotopaxi-Sigchos"/>
    <n v="231"/>
    <x v="116"/>
    <x v="116"/>
    <s v="100014941"/>
    <s v="JACOME PAUL"/>
    <s v="ZEMU"/>
    <s v="18UE585"/>
    <s v="2"/>
    <s v="Sin Pallet"/>
    <n v="0"/>
    <n v="0"/>
    <x v="0"/>
    <n v="27040"/>
    <n v="18040"/>
    <n v="9000"/>
    <n v="403.2"/>
    <m/>
    <x v="114"/>
    <n v="23"/>
    <s v="23"/>
    <n v="18"/>
    <x v="0"/>
    <n v="1.1199999999999999"/>
    <n v="22.4"/>
    <s v="TRAPSA C.A."/>
  </r>
  <r>
    <n v="1002200685"/>
    <s v="UE01"/>
    <d v="2022-03-23T00:00:00"/>
    <d v="1899-12-30T15:26:00"/>
    <s v="012-024-00410891"/>
    <s v="9000804521"/>
    <s v="012-022-00315217"/>
    <n v="955.06"/>
    <n v="1070.82"/>
    <s v="ZPVN"/>
    <s v="40565027"/>
    <s v="P000032573"/>
    <n v="8002815438"/>
    <n v="1002200685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6587.273000000001"/>
    <n v="8007.2730000000001"/>
    <n v="8580"/>
    <n v="150.4"/>
    <m/>
    <x v="56"/>
    <n v="23"/>
    <s v="23"/>
    <n v="8"/>
    <x v="0"/>
    <n v="0.94000000000000006"/>
    <n v="18.8"/>
    <s v="TRANSPORTE PROPIO"/>
  </r>
  <r>
    <n v="1002200685"/>
    <s v="UE01"/>
    <d v="2022-03-23T00:00:00"/>
    <d v="1899-12-30T15:26:00"/>
    <s v="012-024-00410892"/>
    <s v="9000804520"/>
    <s v="012-022-00315216"/>
    <n v="3235.72"/>
    <n v="3627.91"/>
    <s v="ZPVN"/>
    <s v="40565026"/>
    <s v="P000032572"/>
    <n v="8002815439"/>
    <n v="1002200685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602.726999999999"/>
    <n v="25022.726999999999"/>
    <n v="8580"/>
    <n v="470"/>
    <m/>
    <x v="56"/>
    <n v="23"/>
    <s v="23"/>
    <n v="25"/>
    <x v="0"/>
    <n v="0.94"/>
    <n v="18.8"/>
    <s v="TRANSPORTE PROPIO"/>
  </r>
  <r>
    <n v="1002200628"/>
    <s v="UE01"/>
    <d v="2022-03-23T00:00:00"/>
    <d v="1899-12-30T15:28:00"/>
    <s v="012-024-00410893"/>
    <s v=""/>
    <s v=""/>
    <n v="0"/>
    <n v="0"/>
    <s v="ZPRC"/>
    <s v="2500108050"/>
    <s v="0000391626"/>
    <n v="8002815370"/>
    <n v="1002200628"/>
    <s v="15-00001124"/>
    <s v="SELVALEGRE ANTIHUMEDAD"/>
    <n v="480"/>
    <s v="BOL"/>
    <s v="101724"/>
    <s v="BEDON TORRES FAUSTO RENE"/>
    <s v="810964"/>
    <s v="OBRA BORDILLOS MUISNE"/>
    <s v="MUISNE"/>
    <s v="VARGAS TORRES ESQUINA"/>
    <s v="OEMUIS"/>
    <s v="O-Esmeraldas-Muisne"/>
    <n v="499"/>
    <x v="114"/>
    <x v="114"/>
    <s v="100014846"/>
    <s v="SANCHEZ EDUARDO"/>
    <s v="ZEMT"/>
    <s v="18UE324"/>
    <s v="2"/>
    <s v="Sin Pallet"/>
    <n v="0"/>
    <n v="0"/>
    <x v="0"/>
    <n v="38670"/>
    <n v="24050"/>
    <n v="14620"/>
    <n v="609.6"/>
    <m/>
    <x v="112"/>
    <n v="23"/>
    <s v="23"/>
    <n v="24"/>
    <x v="0"/>
    <n v="1.27"/>
    <n v="25.400000000000002"/>
    <s v="LIDENORTI S.A."/>
  </r>
  <r>
    <n v="1002200654"/>
    <s v="UE01"/>
    <d v="2022-03-23T00:00:00"/>
    <d v="1899-12-30T15:37:00"/>
    <s v="012-024-00410894"/>
    <s v="9000804564"/>
    <s v="012-022-00315218"/>
    <n v="3153.6"/>
    <n v="3535.83"/>
    <s v="ZPVN"/>
    <s v="40565060"/>
    <s v="0000391647"/>
    <n v="8002815398"/>
    <n v="1002200654"/>
    <s v="15-00001119"/>
    <s v="CAMPEON ANTIHUMEDAD"/>
    <n v="48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121"/>
    <x v="121"/>
    <s v="100014956"/>
    <s v="ENRIQUEZ PABLO"/>
    <s v="ZEMT"/>
    <s v="18UE731"/>
    <s v="2"/>
    <s v="Sin Pallet"/>
    <n v="0"/>
    <n v="0"/>
    <x v="0"/>
    <n v="40280"/>
    <n v="24070"/>
    <n v="16210"/>
    <n v="398.4"/>
    <m/>
    <x v="119"/>
    <n v="23"/>
    <s v="23"/>
    <n v="24"/>
    <x v="0"/>
    <n v="0.83"/>
    <n v="16.599999999999998"/>
    <s v="LIDENORTI S.A."/>
  </r>
  <r>
    <n v="1002200650"/>
    <s v="UE01"/>
    <d v="2022-03-23T00:00:00"/>
    <d v="1899-12-30T15:40:00"/>
    <s v="012-024-00410895"/>
    <s v="9000804565"/>
    <s v="012-022-00315219"/>
    <n v="2507.02"/>
    <n v="2810.88"/>
    <s v="ZPVN"/>
    <s v="40565062"/>
    <s v="0000391648"/>
    <n v="8002815394"/>
    <n v="1002200650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44"/>
    <x v="44"/>
    <s v="10007279"/>
    <s v="QUILUMBANGO LLIQUIN HECTOR FERNANDO"/>
    <s v="ZEMU"/>
    <s v="18UE701"/>
    <s v="2"/>
    <s v="Sin Pallet"/>
    <n v="0"/>
    <n v="0"/>
    <x v="0"/>
    <n v="27060"/>
    <n v="18000"/>
    <n v="9060"/>
    <n v="381.6"/>
    <m/>
    <x v="42"/>
    <n v="23"/>
    <s v="23"/>
    <n v="18"/>
    <x v="0"/>
    <n v="1.06"/>
    <n v="21.200000000000003"/>
    <s v="LIDENORTI S.A."/>
  </r>
  <r>
    <n v="1002200701"/>
    <s v="UE01"/>
    <d v="2022-03-23T00:00:00"/>
    <d v="1899-12-30T15:41:00"/>
    <s v="012-024-00410896"/>
    <s v="9000804566"/>
    <s v="012-022-00315220"/>
    <n v="4415.3999999999996"/>
    <n v="4950.58"/>
    <s v="ZPVN"/>
    <s v="40565042"/>
    <s v="P000032581"/>
    <n v="8002815461"/>
    <n v="1002200701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10"/>
    <n v="33040"/>
    <n v="18270"/>
    <n v="382.8"/>
    <m/>
    <x v="139"/>
    <n v="23"/>
    <s v="23"/>
    <n v="33"/>
    <x v="0"/>
    <n v="0.58000000000000007"/>
    <n v="11.6"/>
    <s v="TRANSPORTE PROPIO"/>
  </r>
  <r>
    <n v="1002200682"/>
    <s v="UE01"/>
    <d v="2022-03-23T00:00:00"/>
    <d v="1899-12-30T15:47:00"/>
    <s v="012-024-00410897"/>
    <s v="9000804569"/>
    <s v="012-022-00315221"/>
    <n v="2484.11"/>
    <n v="2785.2"/>
    <s v="ZPVN"/>
    <s v="40565055"/>
    <s v="P000032588"/>
    <n v="8002815436"/>
    <n v="1002200682"/>
    <s v="15-00001115"/>
    <s v="ARMADURO"/>
    <n v="360"/>
    <s v="BOL"/>
    <s v="101726"/>
    <s v="CONSTRUCCIONES CRANBEGAL"/>
    <s v="807596"/>
    <s v="FERRETERIA QUELAL CAHUASQUI"/>
    <s v="SAN MIGUEL DE URCUQUÍ"/>
    <s v="JUNTA DE CAHUASQUI"/>
    <s v="OICAHU"/>
    <s v="O-Imbabura-Cahuasqui"/>
    <n v="77"/>
    <x v="149"/>
    <x v="149"/>
    <s v="100019954"/>
    <s v="JACOME SANTIAGO"/>
    <s v="ZEMU"/>
    <s v="18UE706"/>
    <s v="2"/>
    <s v="Sin Pallet"/>
    <n v="0"/>
    <n v="0"/>
    <x v="0"/>
    <n v="27140"/>
    <n v="18030"/>
    <n v="9110"/>
    <n v="111.6"/>
    <m/>
    <x v="146"/>
    <n v="23"/>
    <s v="23"/>
    <n v="18"/>
    <x v="0"/>
    <n v="0.31"/>
    <n v="6.1999999999999993"/>
    <s v="SANJOPAS S.A."/>
  </r>
  <r>
    <n v="1002200706"/>
    <s v="UE01"/>
    <d v="2022-03-23T00:00:00"/>
    <d v="1899-12-30T15:56:00"/>
    <s v="012-024-00410898"/>
    <s v="9000804574"/>
    <s v="012-022-00315224"/>
    <n v="275.60000000000002"/>
    <n v="309"/>
    <s v="ZPVN"/>
    <s v="40565087"/>
    <s v="0000391668"/>
    <n v="8002815468"/>
    <n v="1002200706"/>
    <s v="15-00001115"/>
    <s v="ARMADURO"/>
    <n v="4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</r>
  <r>
    <n v="1002200706"/>
    <s v="UE01"/>
    <d v="2022-03-23T00:00:00"/>
    <d v="1899-12-30T15:56:00"/>
    <s v="012-024-00410899"/>
    <s v="9000804572"/>
    <s v="012-022-00315222"/>
    <n v="252.8"/>
    <n v="283.45"/>
    <s v="ZPVN"/>
    <s v="40565087"/>
    <s v="0000391669"/>
    <n v="8002815466"/>
    <n v="1002200706"/>
    <s v="15-00001120"/>
    <s v="CAMPEON"/>
    <n v="4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</r>
  <r>
    <n v="1002200706"/>
    <s v="UE01"/>
    <d v="2022-03-23T00:00:00"/>
    <d v="1899-12-30T15:56:00"/>
    <s v="012-024-00410900"/>
    <s v="9000804573"/>
    <s v="012-022-00315223"/>
    <n v="3841.6"/>
    <n v="4307.22"/>
    <s v="ZPVN"/>
    <s v="40565087"/>
    <s v="0000391667"/>
    <n v="8002815467"/>
    <n v="1002200706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4290.832999999999"/>
    <n v="28017.5"/>
    <n v="6273.3329999999996"/>
    <n v="285.60000000000002"/>
    <m/>
    <x v="161"/>
    <n v="23"/>
    <s v="23"/>
    <n v="28"/>
    <x v="0"/>
    <n v="0.51"/>
    <n v="10.200000000000001"/>
    <s v="TRANSPORTE PROPIO"/>
  </r>
  <r>
    <n v="1002200662"/>
    <s v="UE01"/>
    <d v="2022-03-23T00:00:00"/>
    <d v="1899-12-30T16:02:00"/>
    <s v="012-024-00410901"/>
    <s v="9000804577"/>
    <s v="012-022-00315225"/>
    <n v="3827.27"/>
    <n v="4291.16"/>
    <s v="ZPVN"/>
    <s v="40564758"/>
    <s v="P000032488"/>
    <n v="8002815405"/>
    <n v="1002200662"/>
    <s v="15-00001116"/>
    <s v="ARMADURO GRANEL"/>
    <n v="30.38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150"/>
    <n v="30380"/>
    <n v="17770"/>
    <n v="495.19"/>
    <m/>
    <x v="106"/>
    <n v="23"/>
    <s v="23"/>
    <n v="30.38"/>
    <x v="0"/>
    <n v="16.299868334430546"/>
    <n v="16.299868334430546"/>
    <s v="TRANSPORTE PROPIO"/>
  </r>
  <r>
    <n v="1002200728"/>
    <s v="UE01"/>
    <d v="2022-03-23T00:00:00"/>
    <d v="1899-12-30T16:06:00"/>
    <s v="012-024-00410902"/>
    <s v="9000804578"/>
    <s v="012-022-00315226"/>
    <n v="2444.9"/>
    <n v="2741.24"/>
    <s v="ZPVN"/>
    <s v="40565034"/>
    <s v="P000032579"/>
    <n v="8002815498"/>
    <n v="100220072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27300"/>
    <n v="18050"/>
    <n v="9250"/>
    <n v="118.8"/>
    <m/>
    <x v="23"/>
    <n v="23"/>
    <s v="23"/>
    <n v="18"/>
    <x v="0"/>
    <n v="0.33"/>
    <n v="6.6"/>
    <s v="TRANSPORTE PROPIO"/>
  </r>
  <r>
    <n v="1002200751"/>
    <s v="UE01"/>
    <d v="2022-03-23T00:00:00"/>
    <d v="1899-12-30T16:14:00"/>
    <s v="012-024-00410903"/>
    <s v="9000804583"/>
    <s v="012-022-00315227"/>
    <n v="2368.73"/>
    <n v="2655.84"/>
    <s v="ZPVN"/>
    <s v="40565115"/>
    <s v="P000032601"/>
    <n v="8002815538"/>
    <n v="1002200751"/>
    <s v="15-00001119"/>
    <s v="CAMPEON ANTIHUMEDAD"/>
    <n v="360"/>
    <s v="BOL"/>
    <s v="101683"/>
    <s v="SOCIEDAD CIVIL Y COMERCIAL BOSNA"/>
    <s v="810609"/>
    <s v="CARLOS BAQUERO PACAYACU"/>
    <s v="LAGO AGRIO"/>
    <s v="VIA DURENO"/>
    <s v="OKLAGO"/>
    <s v="O-Sucumbios-Lagoagrio"/>
    <n v="469"/>
    <x v="2"/>
    <x v="2"/>
    <s v="100015032"/>
    <s v="HEREDIA LUIS"/>
    <s v="ZEMU"/>
    <s v="18UE860"/>
    <s v="2"/>
    <s v="Sin Pallet"/>
    <n v="0"/>
    <n v="0"/>
    <x v="0"/>
    <n v="26950"/>
    <n v="18010"/>
    <n v="8940"/>
    <n v="500.4"/>
    <m/>
    <x v="2"/>
    <n v="23"/>
    <s v="23"/>
    <n v="18"/>
    <x v="0"/>
    <n v="1.39"/>
    <n v="27.799999999999997"/>
    <s v="TRANSPORTE PROPIO"/>
  </r>
  <r>
    <n v="1002200722"/>
    <s v="UE01"/>
    <d v="2022-03-23T00:00:00"/>
    <d v="1899-12-30T16:27:00"/>
    <s v="012-024-00410904"/>
    <s v=""/>
    <s v=""/>
    <n v="0"/>
    <n v="0"/>
    <s v="ZPRC"/>
    <s v="2500108052"/>
    <s v="P000032589"/>
    <n v="8002815491"/>
    <n v="1002200722"/>
    <s v="15-00001116"/>
    <s v="ARMADURO GRANEL"/>
    <n v="31.22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360"/>
    <n v="31220"/>
    <n v="18140"/>
    <n v="458.93"/>
    <m/>
    <x v="7"/>
    <n v="23"/>
    <s v="23"/>
    <n v="31.22"/>
    <x v="0"/>
    <n v="14.699871877001923"/>
    <n v="14.699871877001923"/>
    <s v="TRANSPORTE PROPIO"/>
  </r>
  <r>
    <n v="1002200616"/>
    <s v="UE01"/>
    <d v="2022-03-23T00:00:00"/>
    <d v="1899-12-30T16:31:00"/>
    <s v="012-024-00410905"/>
    <s v="9000804592"/>
    <s v="012-022-00315228"/>
    <n v="3920.4"/>
    <n v="4395.58"/>
    <s v="ZPVN"/>
    <s v="40565052"/>
    <s v="0000391634"/>
    <n v="8002815354"/>
    <n v="1002200616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62"/>
    <x v="62"/>
    <s v="100014880"/>
    <s v="MALITAXI MARCO"/>
    <s v="ZETT"/>
    <s v="18UE388"/>
    <s v="2"/>
    <s v="Sin Pallet"/>
    <n v="0"/>
    <n v="0"/>
    <x v="0"/>
    <n v="50900"/>
    <n v="33080"/>
    <n v="17820"/>
    <n v="679.8"/>
    <m/>
    <x v="60"/>
    <n v="23"/>
    <s v="23"/>
    <n v="33"/>
    <x v="0"/>
    <n v="1.03"/>
    <n v="20.599999999999998"/>
    <s v="SANJOPAS S.A."/>
  </r>
  <r>
    <n v="1002200715"/>
    <s v="UE01"/>
    <d v="2022-03-23T00:00:00"/>
    <d v="1899-12-30T16:38:00"/>
    <s v="012-024-00410906"/>
    <s v="9000804595"/>
    <s v="012-022-00315229"/>
    <n v="3235.2"/>
    <n v="3627.32"/>
    <s v="ZPVN"/>
    <s v="40565090"/>
    <s v="P000032598"/>
    <n v="8002815482"/>
    <n v="1002200715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65"/>
    <x v="65"/>
    <s v="100014860"/>
    <s v="TANICUCHI LUIS"/>
    <s v="ZEMT"/>
    <s v="18UE350"/>
    <s v="1"/>
    <s v="Con Pallet"/>
    <n v="0.05"/>
    <n v="24"/>
    <x v="0"/>
    <n v="39340"/>
    <n v="24010"/>
    <n v="15330"/>
    <n v="220.8"/>
    <m/>
    <x v="63"/>
    <n v="23"/>
    <s v="23"/>
    <n v="24"/>
    <x v="0"/>
    <n v="0.46"/>
    <n v="9.2000000000000011"/>
    <s v="TRANSSJQ S.A."/>
  </r>
  <r>
    <n v="1002200776"/>
    <s v="UE01"/>
    <d v="2022-03-23T00:00:00"/>
    <d v="1899-12-30T16:45:00"/>
    <s v="012-024-00410907"/>
    <s v="9000804598"/>
    <s v="012-022-00315230"/>
    <n v="2386.8000000000002"/>
    <n v="2676.1"/>
    <s v="ZPVN"/>
    <s v="40565011"/>
    <s v="0000391583"/>
    <n v="8002815569"/>
    <n v="1002200776"/>
    <s v="15-00001123"/>
    <s v="SELVALEGRE"/>
    <n v="360"/>
    <s v="BOL"/>
    <s v="101780"/>
    <s v="MEGAPROFER S.A."/>
    <s v="809810"/>
    <s v="ECO GUARANDA"/>
    <s v="GUARANDA"/>
    <s v="AV. CÁNDIDO RADA"/>
    <s v="OBGUAR"/>
    <s v="O-Bolivar-Guaranda"/>
    <n v="342"/>
    <x v="22"/>
    <x v="22"/>
    <s v="100016661"/>
    <s v="BENALCAZAR MILTON"/>
    <s v="ZEMU"/>
    <s v="18UE389"/>
    <s v="2"/>
    <s v="Sin Pallet"/>
    <n v="0"/>
    <n v="0"/>
    <x v="0"/>
    <n v="27200"/>
    <n v="18020"/>
    <n v="9180"/>
    <n v="428.4"/>
    <m/>
    <x v="22"/>
    <n v="23"/>
    <s v="23"/>
    <n v="18"/>
    <x v="0"/>
    <n v="1.19"/>
    <n v="23.799999999999997"/>
    <s v="TRANINTAGSA S.A."/>
  </r>
  <r>
    <n v="1002200747"/>
    <s v="UE01"/>
    <d v="2022-03-23T00:00:00"/>
    <d v="1899-12-30T16:50:00"/>
    <s v="012-024-00410908"/>
    <s v="9000655605"/>
    <s v="013-020-00038079"/>
    <n v="116.23"/>
    <n v="130.32"/>
    <s v="ZPDF"/>
    <s v="70142033"/>
    <s v="0000391693"/>
    <n v="8002815526"/>
    <n v="1002200747"/>
    <s v="15-00001120"/>
    <s v="CAMPEON"/>
    <n v="20"/>
    <s v="BOL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s v="18UE844"/>
    <s v="2"/>
    <s v="Sin Pallet"/>
    <n v="0"/>
    <n v="0"/>
    <x v="0"/>
    <n v="6980"/>
    <n v="1003.333"/>
    <n v="5976.6670000000004"/>
    <n v="18.8"/>
    <m/>
    <x v="101"/>
    <n v="23"/>
    <s v="23"/>
    <n v="1"/>
    <x v="0"/>
    <n v="0.94000000000000006"/>
    <n v="18.8"/>
    <s v="TRAPSA C.A."/>
  </r>
  <r>
    <n v="1002200747"/>
    <s v="UE01"/>
    <d v="2022-03-23T00:00:00"/>
    <d v="1899-12-30T16:50:00"/>
    <s v="012-024-00410909"/>
    <s v="9000780126"/>
    <s v="013-020-00046236"/>
    <n v="1390.03"/>
    <n v="1558.51"/>
    <s v="ZPDF"/>
    <s v="70170944"/>
    <s v="0000391694"/>
    <n v="8002815527"/>
    <n v="1002200747"/>
    <s v="15-00001120"/>
    <s v="CAMPEON"/>
    <n v="240"/>
    <s v="BOL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s v="18UE844"/>
    <s v="2"/>
    <s v="Sin Pallet"/>
    <n v="0"/>
    <n v="0"/>
    <x v="0"/>
    <n v="18016.667000000001"/>
    <n v="12040"/>
    <n v="5976.6670000000004"/>
    <n v="225.6"/>
    <m/>
    <x v="101"/>
    <n v="23"/>
    <s v="23"/>
    <n v="12"/>
    <x v="0"/>
    <n v="0.94"/>
    <n v="18.8"/>
    <s v="TRAPSA C.A."/>
  </r>
  <r>
    <n v="1002200747"/>
    <s v="UE01"/>
    <d v="2022-03-23T00:00:00"/>
    <d v="1899-12-30T16:50:00"/>
    <s v="012-024-00410910"/>
    <s v="9000780125"/>
    <s v="013-020-00046235"/>
    <n v="2513.7199999999998"/>
    <n v="2818.4"/>
    <s v="ZPDF"/>
    <s v="70170943"/>
    <s v="0000391692"/>
    <n v="8002815528"/>
    <n v="1002200747"/>
    <s v="15-00001123"/>
    <s v="SELVALEGRE"/>
    <n v="40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103"/>
    <x v="103"/>
    <s v="100015029"/>
    <s v="CUASPA MANUEL"/>
    <s v="ZETT"/>
    <s v="18UE844"/>
    <s v="2"/>
    <s v="Sin Pallet"/>
    <n v="0"/>
    <n v="0"/>
    <x v="0"/>
    <n v="26043.333999999999"/>
    <n v="20066.667000000001"/>
    <n v="5976.6670000000004"/>
    <n v="376"/>
    <m/>
    <x v="101"/>
    <n v="23"/>
    <s v="23"/>
    <n v="20"/>
    <x v="0"/>
    <n v="0.94"/>
    <n v="18.8"/>
    <s v="TRAPSA C.A."/>
  </r>
  <r>
    <n v="1002200767"/>
    <s v="UE01"/>
    <d v="2022-03-23T00:00:00"/>
    <d v="1899-12-30T16:59:00"/>
    <s v="012-024-00410911"/>
    <s v="9000804606"/>
    <s v="012-022-00315231"/>
    <n v="4098.8900000000003"/>
    <n v="4595.71"/>
    <s v="ZPVN"/>
    <s v="40564991"/>
    <s v="0000391560"/>
    <n v="8002815557"/>
    <n v="1002200767"/>
    <s v="15-00000218"/>
    <s v="MAGNO HE"/>
    <n v="32.409999999999997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220"/>
    <n v="32410"/>
    <n v="19810"/>
    <n v="926.28"/>
    <s v="457,63 se agusta parte del flete de ajuste a balao  de la guia 404860"/>
    <x v="18"/>
    <n v="23"/>
    <s v="23"/>
    <n v="32.409999999999997"/>
    <x v="0"/>
    <n v="28.580067880283867"/>
    <n v="28.580067880283867"/>
    <s v="LA ARMENIA S.A."/>
  </r>
  <r>
    <n v="1002200819"/>
    <s v="UE01"/>
    <d v="2022-03-23T00:00:00"/>
    <d v="1899-12-30T17:02:00"/>
    <s v="012-024-00410912"/>
    <s v=""/>
    <s v=""/>
    <n v="0"/>
    <n v="0"/>
    <s v="ZPRC"/>
    <s v="2500108057"/>
    <s v="P000032599"/>
    <n v="8002815617"/>
    <n v="1002200819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80"/>
    <n v="33100"/>
    <n v="17280"/>
    <n v="336.6"/>
    <m/>
    <x v="109"/>
    <n v="23"/>
    <s v="23"/>
    <n v="33"/>
    <x v="0"/>
    <n v="0.51"/>
    <n v="10.200000000000001"/>
    <s v="TRANSPORTE PROPIO"/>
  </r>
  <r>
    <n v="1002200774"/>
    <s v="UE01"/>
    <d v="2022-03-23T00:00:00"/>
    <d v="1899-12-30T17:06:00"/>
    <s v="012-024-00410913"/>
    <s v="9000804608"/>
    <s v="012-022-00315232"/>
    <n v="2426.4"/>
    <n v="2720.5"/>
    <s v="ZPVN"/>
    <s v="40565077"/>
    <s v="P000032590"/>
    <n v="8002815566"/>
    <n v="1002200774"/>
    <s v="15-00001123"/>
    <s v="SELVALEGRE"/>
    <n v="360"/>
    <s v="BOL"/>
    <s v="101500"/>
    <s v="DISTRIBUIDORA ROSERO S.C.C."/>
    <s v="801434"/>
    <s v="FERETERIA MARIANITAS"/>
    <s v="QUITO"/>
    <s v="FRANCISCO DE ORELLANA E IGNACIO JAR"/>
    <s v="OPPIFO"/>
    <s v="O-Pichincha-Pifo"/>
    <n v="102"/>
    <x v="22"/>
    <x v="22"/>
    <s v="100020338"/>
    <s v="TERAN ARNULFO"/>
    <s v="ZEMU"/>
    <s v="18UE714"/>
    <s v="2"/>
    <s v="Sin Pallet"/>
    <n v="0"/>
    <n v="0"/>
    <x v="0"/>
    <n v="27060"/>
    <n v="18030"/>
    <n v="9030"/>
    <n v="154.80000000000001"/>
    <m/>
    <x v="22"/>
    <n v="23"/>
    <s v="23"/>
    <n v="18"/>
    <x v="0"/>
    <n v="0.43000000000000005"/>
    <n v="8.6000000000000014"/>
    <s v="TRANINTAGSA"/>
  </r>
  <r>
    <n v="1002200801"/>
    <s v="UE01"/>
    <d v="2022-03-23T00:00:00"/>
    <d v="1899-12-30T17:13:00"/>
    <s v="012-024-00410914"/>
    <s v="9000804610"/>
    <s v="012-022-00315233"/>
    <n v="4507.8"/>
    <n v="5054.18"/>
    <s v="ZPVN"/>
    <s v="40565129"/>
    <s v="P000032608"/>
    <n v="8002815597"/>
    <n v="1002200801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6"/>
    <x v="6"/>
    <s v="10000175"/>
    <s v="CALDERON CHASIPANTA JUAN CARLOS"/>
    <s v="ZETT"/>
    <s v="18UE620"/>
    <s v="2"/>
    <s v="Sin Pallet"/>
    <n v="0"/>
    <n v="0"/>
    <x v="0"/>
    <n v="51080"/>
    <n v="33070"/>
    <n v="18010"/>
    <n v="382.8"/>
    <m/>
    <x v="6"/>
    <n v="23"/>
    <s v="23"/>
    <n v="33"/>
    <x v="0"/>
    <n v="0.58000000000000007"/>
    <n v="11.6"/>
    <s v="TRANSPORTE PROPIO"/>
  </r>
  <r>
    <n v="1002200780"/>
    <s v="UE01"/>
    <d v="2022-03-23T00:00:00"/>
    <d v="1899-12-30T17:18:00"/>
    <s v="012-024-00410915"/>
    <s v="9000804614"/>
    <s v="012-022-00315234"/>
    <n v="2310"/>
    <n v="2589.9899999999998"/>
    <s v="ZPVN"/>
    <s v="40565025"/>
    <s v="P000032570"/>
    <n v="8002815572"/>
    <n v="1002200780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50"/>
    <n v="33100"/>
    <n v="18450"/>
    <n v="0"/>
    <m/>
    <x v="139"/>
    <n v="23"/>
    <s v="23"/>
    <n v="33"/>
    <x v="0"/>
    <n v="0"/>
    <n v="0"/>
    <s v="TRANSPORTE PROPIO"/>
  </r>
  <r>
    <n v="1002200811"/>
    <s v="UE01"/>
    <d v="2022-03-23T00:00:00"/>
    <d v="1899-12-30T17:22:00"/>
    <s v="012-024-00410916"/>
    <s v="9000804617"/>
    <s v="012-022-00315235"/>
    <n v="3139.2"/>
    <n v="3519.69"/>
    <s v="ZPVN"/>
    <s v="40565119"/>
    <s v="0000391721"/>
    <n v="8002815608"/>
    <n v="1002200811"/>
    <s v="15-00001120"/>
    <s v="CAMPEON"/>
    <n v="480"/>
    <s v="BOL"/>
    <s v="101780"/>
    <s v="MEGAPROFER S.A."/>
    <s v="809903"/>
    <s v="REHABILITACION TEODORO GOMEZ"/>
    <s v="IBARRA"/>
    <s v="CALLE SUCRE Y FLORES"/>
    <s v="OIIBAR"/>
    <s v="O-Imbabura-Ibarra"/>
    <n v="30"/>
    <x v="28"/>
    <x v="28"/>
    <s v="100018432"/>
    <s v="AYALA LUIS"/>
    <s v="ZEMT"/>
    <s v="18UE569"/>
    <s v="2"/>
    <s v="Sin Pallet"/>
    <n v="0"/>
    <n v="0"/>
    <x v="0"/>
    <n v="39690"/>
    <n v="24070"/>
    <n v="15620"/>
    <n v="91.2"/>
    <m/>
    <x v="26"/>
    <n v="23"/>
    <s v="23"/>
    <n v="24"/>
    <x v="0"/>
    <n v="0.19"/>
    <n v="3.8000000000000003"/>
    <s v="TRIMPESAS S.A."/>
  </r>
  <r>
    <n v="1002200787"/>
    <s v="UE01"/>
    <d v="2022-03-23T00:00:00"/>
    <d v="1899-12-30T17:26:00"/>
    <s v="012-024-00410917"/>
    <s v="9000804619"/>
    <s v="012-022-00315236"/>
    <n v="3779.87"/>
    <n v="4238.01"/>
    <s v="ZPVN"/>
    <s v="40564914"/>
    <s v="0000391431"/>
    <n v="8002815580"/>
    <n v="1002200787"/>
    <s v="15-00001121"/>
    <s v="GLADIADOR"/>
    <n v="30.9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0300"/>
    <n v="30980"/>
    <n v="19320"/>
    <n v="76.209999999999994"/>
    <m/>
    <x v="73"/>
    <n v="23"/>
    <s v="23"/>
    <n v="30.98"/>
    <x v="0"/>
    <n v="2.459974176888315"/>
    <n v="2.459974176888315"/>
    <s v="J.V. TRANSPREMIUN CIA.LTDA"/>
  </r>
  <r>
    <n v="1002200824"/>
    <s v="UE01"/>
    <d v="2022-03-23T00:00:00"/>
    <d v="1899-12-30T17:29:00"/>
    <s v="012-024-00410918"/>
    <s v=""/>
    <s v=""/>
    <n v="0"/>
    <n v="0"/>
    <s v="ZPRC"/>
    <s v="2500108042"/>
    <s v="P000032564"/>
    <n v="8002815623"/>
    <n v="100220082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2060"/>
    <n v="34080"/>
    <n v="17980"/>
    <n v="346.8"/>
    <m/>
    <x v="7"/>
    <n v="23"/>
    <s v="23"/>
    <n v="34"/>
    <x v="0"/>
    <n v="0.51"/>
    <n v="10.200000000000001"/>
    <s v="TRANSPORTE PROPIO"/>
  </r>
  <r>
    <n v="1002200792"/>
    <s v="UE01"/>
    <d v="2022-03-23T00:00:00"/>
    <d v="1899-12-30T17:30:00"/>
    <s v="012-024-00410919"/>
    <s v=""/>
    <s v=""/>
    <n v="0"/>
    <n v="0"/>
    <s v="ZPRC"/>
    <s v="2500108046"/>
    <s v="P000032575"/>
    <n v="8002815586"/>
    <n v="1002200792"/>
    <s v="15-00000218"/>
    <s v="MAGNO HE"/>
    <n v="30.9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560"/>
    <n v="30950"/>
    <n v="18610"/>
    <n v="0"/>
    <m/>
    <x v="3"/>
    <n v="23"/>
    <s v="23"/>
    <n v="30.95"/>
    <x v="0"/>
    <n v="0"/>
    <n v="0"/>
    <s v="UNICON S.A."/>
  </r>
  <r>
    <n v="1002200798"/>
    <s v="UE01"/>
    <d v="2022-03-23T00:00:00"/>
    <d v="1899-12-30T17:32:00"/>
    <s v="012-024-00410920"/>
    <s v="9000804626"/>
    <s v="012-022-00315238"/>
    <n v="1624.8"/>
    <n v="1821.74"/>
    <s v="ZPVN"/>
    <s v="40565126"/>
    <s v="P000032606"/>
    <n v="8002815593"/>
    <n v="1002200798"/>
    <s v="15-00001115"/>
    <s v="ARMADURO"/>
    <n v="240"/>
    <s v="BOL"/>
    <s v="101628"/>
    <s v="COMERCIAL CANO LASTRA CIA. LTDA"/>
    <s v="801021"/>
    <s v="LOCAL PUEMBO"/>
    <s v="QUITO"/>
    <s v="VIA INTEROCEANICA S/N Y LA Y DE PUE"/>
    <s v="OPPUEM"/>
    <s v="O-Pichincha-Puembo"/>
    <m/>
    <x v="95"/>
    <x v="95"/>
    <s v="100014873"/>
    <s v="MEDIAVILLA JULIO"/>
    <s v="ZEMT"/>
    <s v="18UE37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</r>
  <r>
    <n v="1002200798"/>
    <s v="UE01"/>
    <d v="2022-03-23T00:00:00"/>
    <d v="1899-12-30T17:32:00"/>
    <s v="012-024-00410921"/>
    <s v="9000804625"/>
    <s v="012-022-00315237"/>
    <n v="1483.2"/>
    <n v="1662.97"/>
    <s v="ZPVN"/>
    <s v="40565127"/>
    <s v="P000032607"/>
    <n v="8002815594"/>
    <n v="1002200798"/>
    <s v="15-00001120"/>
    <s v="CAMPEON"/>
    <n v="2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95"/>
    <x v="95"/>
    <s v="100014873"/>
    <s v="MEDIAVILLA JULIO"/>
    <s v="ZEMT"/>
    <s v="18UE37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</r>
  <r>
    <n v="1002200809"/>
    <s v="UE01"/>
    <d v="2022-03-23T00:00:00"/>
    <d v="1899-12-30T17:33:00"/>
    <s v="012-024-00410922"/>
    <s v="9000804627"/>
    <s v="012-022-00315239"/>
    <n v="3243.41"/>
    <n v="3636.53"/>
    <s v="ZPVN"/>
    <s v="40565118"/>
    <s v="0000391719"/>
    <n v="8002815605"/>
    <n v="1002200809"/>
    <s v="15-00001123"/>
    <s v="SELVALEGRE"/>
    <n v="480"/>
    <s v="BOL"/>
    <s v="101504"/>
    <s v="MEGAKONS S.A."/>
    <s v="805356"/>
    <s v="BODEGA PROPIA QUITO"/>
    <s v="QUITO"/>
    <s v="LOS PINOS Y AV. 6 DE DICIEMBRE"/>
    <s v="OPSANI"/>
    <s v="O-Pichincha-Sanisidrodelinca"/>
    <n v="96.5"/>
    <x v="6"/>
    <x v="6"/>
    <s v="10003542"/>
    <s v="CASTELLANO SANCHEZ CARLOS ANDRES"/>
    <s v="ZEMT"/>
    <s v="18UE616"/>
    <s v="1"/>
    <s v="Con Pallet"/>
    <n v="0.05"/>
    <n v="24"/>
    <x v="0"/>
    <n v="38950"/>
    <n v="24060"/>
    <n v="14890"/>
    <n v="216"/>
    <m/>
    <x v="6"/>
    <n v="23"/>
    <s v="23"/>
    <n v="24"/>
    <x v="0"/>
    <n v="0.45"/>
    <n v="9"/>
    <s v="WILLYTRUCK S.A."/>
  </r>
  <r>
    <n v="1002200815"/>
    <s v="UE01"/>
    <d v="2022-03-23T00:00:00"/>
    <d v="1899-12-30T17:36:00"/>
    <s v="012-024-00410923"/>
    <s v="9000804628"/>
    <s v="012-022-00315240"/>
    <n v="2311.1999999999998"/>
    <n v="2591.33"/>
    <s v="ZPVN"/>
    <s v="40565094"/>
    <s v="0000391676"/>
    <n v="8002815611"/>
    <n v="1002200815"/>
    <s v="15-00001120"/>
    <s v="CAMPEON"/>
    <n v="360"/>
    <s v="BOL"/>
    <s v="101631"/>
    <s v="QUINATOA PISUÑA JOSE"/>
    <s v="807102"/>
    <s v="FERRETERIA GRUPO ROCADA"/>
    <s v="QUITO"/>
    <s v="VIA PRINCIPAL JUNTO A LA V IRGEN"/>
    <s v="OPTUMB"/>
    <s v="O-Pichincha-Tumbaco"/>
    <n v="110"/>
    <x v="106"/>
    <x v="106"/>
    <s v="100014932"/>
    <s v="CORREA MILTON"/>
    <s v="ZEMU"/>
    <s v="18UE712"/>
    <s v="2"/>
    <s v="Sin Pallet"/>
    <n v="0"/>
    <n v="0"/>
    <x v="0"/>
    <n v="27040"/>
    <n v="18050"/>
    <n v="8990"/>
    <n v="165.6"/>
    <m/>
    <x v="104"/>
    <n v="23"/>
    <s v="23"/>
    <n v="18"/>
    <x v="0"/>
    <n v="0.45999999999999996"/>
    <n v="9.1999999999999993"/>
    <s v="LA ARMENIA S.A."/>
  </r>
  <r>
    <n v="1002200718"/>
    <s v="UE01"/>
    <d v="2022-03-23T00:00:00"/>
    <d v="1899-12-30T17:37:00"/>
    <s v="012-024-00410924"/>
    <s v="9000804629"/>
    <s v="012-022-00315241"/>
    <n v="3326.4"/>
    <n v="3729.58"/>
    <s v="ZPVN"/>
    <s v="40565095"/>
    <s v="0000391678"/>
    <n v="8002815485"/>
    <n v="1002200718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s v="18UE681"/>
    <s v="1"/>
    <s v="Con Pallet"/>
    <n v="0.05"/>
    <n v="24"/>
    <x v="0"/>
    <n v="39000"/>
    <n v="24040"/>
    <n v="14960"/>
    <n v="220.8"/>
    <m/>
    <x v="84"/>
    <n v="23"/>
    <s v="23"/>
    <n v="24"/>
    <x v="0"/>
    <n v="0.46"/>
    <n v="9.2000000000000011"/>
    <s v="TRIMPESAS S.A."/>
  </r>
  <r>
    <n v="1002200860"/>
    <s v="UE01"/>
    <d v="2022-03-23T00:00:00"/>
    <d v="1899-12-30T17:41:00"/>
    <s v="012-024-00410925"/>
    <s v=""/>
    <s v=""/>
    <n v="0"/>
    <n v="0"/>
    <s v="ZPRC"/>
    <s v="2500108055"/>
    <s v="P000032593"/>
    <n v="8002815670"/>
    <n v="1002200860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s v="18UE346"/>
    <s v="2"/>
    <s v="Sin Pallet"/>
    <n v="0"/>
    <n v="0"/>
    <x v="0"/>
    <n v="27080"/>
    <n v="18060"/>
    <n v="9020"/>
    <n v="248.4"/>
    <m/>
    <x v="9"/>
    <n v="23"/>
    <s v="23"/>
    <n v="18"/>
    <x v="0"/>
    <n v="0.69000000000000006"/>
    <n v="13.8"/>
    <s v="LIDENORTI S.A."/>
  </r>
  <r>
    <n v="1002200885"/>
    <s v="UE01"/>
    <d v="2022-03-23T00:00:00"/>
    <d v="1899-12-30T17:49:00"/>
    <s v="012-024-00410926"/>
    <s v=""/>
    <s v=""/>
    <n v="0"/>
    <n v="0"/>
    <s v="ZPRC"/>
    <s v="2500108054"/>
    <s v="P000032592"/>
    <n v="8002815705"/>
    <n v="1002200885"/>
    <s v="15-00001120"/>
    <s v="CAMPEON"/>
    <n v="40"/>
    <s v="BOL"/>
    <s v="101612"/>
    <s v="QUEZADA GODOY FREDDY IVAN"/>
    <s v="806200"/>
    <s v="PUNTALVIT FERRETERIA"/>
    <s v="QUITO"/>
    <s v="24 DE JUNIO E11-236 SAN ISIDRO"/>
    <s v="OPCARA"/>
    <s v="O-Pichincha-Carapungo"/>
    <m/>
    <x v="136"/>
    <x v="136"/>
    <s v="100016550"/>
    <s v="JACOME ARTURO"/>
    <s v="ZEMU"/>
    <s v="18UE627"/>
    <s v="2"/>
    <s v="Sin Pallet"/>
    <n v="0"/>
    <n v="0"/>
    <x v="0"/>
    <n v="6603.3329999999996"/>
    <n v="2003.3330000000001"/>
    <n v="4600"/>
    <n v="17.600000000000001"/>
    <m/>
    <x v="134"/>
    <n v="23"/>
    <s v="23"/>
    <n v="2"/>
    <x v="0"/>
    <n v="0.44000000000000006"/>
    <n v="8.8000000000000007"/>
    <s v="LIDENORTI S.A."/>
  </r>
  <r>
    <n v="1002200885"/>
    <s v="UE01"/>
    <d v="2022-03-23T00:00:00"/>
    <d v="1899-12-30T17:49:00"/>
    <s v="012-024-00410927"/>
    <s v=""/>
    <s v=""/>
    <n v="0"/>
    <n v="0"/>
    <s v="ZPRC"/>
    <s v="2500108053"/>
    <s v="P000032591"/>
    <n v="8002815706"/>
    <n v="1002200885"/>
    <s v="15-00001123"/>
    <s v="SELVALEGRE"/>
    <n v="320"/>
    <s v="BOL"/>
    <s v="101612"/>
    <s v="QUEZADA GODOY FREDDY IVAN"/>
    <s v="806200"/>
    <s v="PUNTALVIT FERRETERIA"/>
    <s v="QUITO"/>
    <s v="24 DE JUNIO E11-236 SAN ISIDRO"/>
    <s v="OPCARA"/>
    <s v="O-Pichincha-Carapungo"/>
    <n v="89"/>
    <x v="136"/>
    <x v="136"/>
    <s v="100016550"/>
    <s v="JACOME ARTURO"/>
    <s v="ZEMU"/>
    <s v="18UE627"/>
    <s v="2"/>
    <s v="Sin Pallet"/>
    <n v="0"/>
    <n v="0"/>
    <x v="0"/>
    <n v="20626.667000000001"/>
    <n v="16026.666999999999"/>
    <n v="4600"/>
    <n v="140.80000000000001"/>
    <m/>
    <x v="134"/>
    <n v="23"/>
    <s v="23"/>
    <n v="16"/>
    <x v="0"/>
    <n v="0.44000000000000006"/>
    <n v="8.8000000000000007"/>
    <s v="LIDENORTI S.A."/>
  </r>
  <r>
    <n v="1002200850"/>
    <s v="UE01"/>
    <d v="2022-03-23T00:00:00"/>
    <d v="1899-12-30T17:54:00"/>
    <s v="012-024-00410928"/>
    <s v="9000804635"/>
    <s v="012-022-00315242"/>
    <n v="3326.4"/>
    <n v="3729.58"/>
    <s v="ZPVN"/>
    <s v="40565145"/>
    <s v="0000391742"/>
    <n v="8002815658"/>
    <n v="1002200850"/>
    <s v="15-00001123"/>
    <s v="SELVALEGRE"/>
    <n v="480"/>
    <s v="BOL"/>
    <s v="101694"/>
    <s v="PUENTE ALLAN DEYSI MARCIA"/>
    <s v="801946"/>
    <s v="BODEGA DIPROIN."/>
    <s v="QUITO"/>
    <s v="BODEGA DIPROIN / VIA A QUITO"/>
    <s v="OPLASC"/>
    <s v="O-Pichincha-Lascuadras"/>
    <n v="128"/>
    <x v="157"/>
    <x v="157"/>
    <s v="100019188"/>
    <s v="SUAREZ ALEX"/>
    <s v="ZEMT"/>
    <s v="18UE549"/>
    <s v="1"/>
    <s v="Con Pallet"/>
    <n v="0.05"/>
    <n v="24"/>
    <x v="0"/>
    <n v="39820"/>
    <n v="24050"/>
    <n v="15770"/>
    <n v="244.8"/>
    <m/>
    <x v="154"/>
    <n v="23"/>
    <s v="23"/>
    <n v="24"/>
    <x v="0"/>
    <n v="0.51"/>
    <n v="10.200000000000001"/>
    <s v="LA ARMENIA S.A."/>
  </r>
  <r>
    <n v="1002200833"/>
    <s v="UE01"/>
    <d v="2022-03-23T00:00:00"/>
    <d v="1899-12-30T18:00:00"/>
    <s v="012-024-00410930"/>
    <s v="9000804638"/>
    <s v="012-022-00315243"/>
    <n v="2365.1999999999998"/>
    <n v="2651.87"/>
    <s v="ZPVN"/>
    <s v="40565067"/>
    <s v="0000391656"/>
    <n v="8002815638"/>
    <n v="1002200833"/>
    <s v="15-00001119"/>
    <s v="CAMPEON ANTIHUMEDAD"/>
    <n v="360"/>
    <s v="BOL"/>
    <s v="103818"/>
    <s v="LOPEZ PINARGOTE YENY YAKELINE"/>
    <s v="807498"/>
    <s v="LOCAL LA CONCORDIA"/>
    <s v="LA CONCORDIA"/>
    <s v="AV SIMON PLATA TORRES"/>
    <s v="OJLACO"/>
    <s v="O-SantoDomingo-LaCondordia"/>
    <n v="233"/>
    <x v="22"/>
    <x v="22"/>
    <s v="100021095"/>
    <s v="CUARAN ROMMEL"/>
    <s v="ZEMU"/>
    <s v="18UE697"/>
    <s v="2"/>
    <s v="Sin Pallet"/>
    <n v="0"/>
    <n v="0"/>
    <x v="0"/>
    <n v="27240"/>
    <n v="18010"/>
    <n v="9230"/>
    <n v="277.2"/>
    <m/>
    <x v="22"/>
    <n v="23"/>
    <s v="23"/>
    <n v="18"/>
    <x v="0"/>
    <n v="0.77"/>
    <n v="15.399999999999999"/>
    <s v="TRANINTAGSA S.A."/>
  </r>
  <r>
    <n v="1002200840"/>
    <s v="UE01"/>
    <d v="2022-03-23T00:00:00"/>
    <d v="1899-12-30T18:04:00"/>
    <s v="012-024-00410931"/>
    <s v=""/>
    <s v=""/>
    <n v="0"/>
    <n v="0"/>
    <s v="ZPRC"/>
    <s v="2500108061"/>
    <s v="P000032612"/>
    <n v="8002815648"/>
    <n v="1002200840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s v="18UE779"/>
    <s v="1"/>
    <s v="Con Pallet"/>
    <n v="0.05"/>
    <n v="24"/>
    <x v="0"/>
    <n v="40000"/>
    <n v="24060"/>
    <n v="15940"/>
    <n v="542.4"/>
    <m/>
    <x v="83"/>
    <n v="23"/>
    <s v="23"/>
    <n v="24"/>
    <x v="0"/>
    <n v="1.1299999999999999"/>
    <n v="22.599999999999998"/>
    <s v="LIDENORTI S.A."/>
  </r>
  <r>
    <n v="1002200908"/>
    <s v="UE01"/>
    <d v="2022-03-23T00:00:00"/>
    <d v="1899-12-30T18:09:00"/>
    <s v="012-024-00410932"/>
    <s v=""/>
    <s v=""/>
    <n v="0"/>
    <n v="0"/>
    <s v="ZPRC"/>
    <s v="2500108056"/>
    <s v="P000032594"/>
    <n v="8002815734"/>
    <n v="100220090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30"/>
    <n v="18050"/>
    <n v="8880"/>
    <n v="248.4"/>
    <m/>
    <x v="17"/>
    <n v="23"/>
    <s v="23"/>
    <n v="18"/>
    <x v="0"/>
    <n v="0.69000000000000006"/>
    <n v="13.8"/>
    <s v="TRANSPORTE PROPIO"/>
  </r>
  <r>
    <n v="1002200929"/>
    <s v="UE01"/>
    <d v="2022-03-23T00:00:00"/>
    <d v="1899-12-30T18:10:00"/>
    <s v="012-024-00410933"/>
    <s v="9000804643"/>
    <s v="012-022-00315245"/>
    <n v="1823.04"/>
    <n v="2044"/>
    <s v="ZPVN"/>
    <s v="40565089"/>
    <s v="P000032597"/>
    <n v="8002815762"/>
    <n v="1002200929"/>
    <s v="15-00001119"/>
    <s v="CAMPEON ANTIHUMEDAD"/>
    <n v="280"/>
    <s v="BOL"/>
    <s v="101627"/>
    <s v="ACEROSCENTER CIA. LTDA."/>
    <s v="805948"/>
    <s v="LOCAL SHUSHUFINDI"/>
    <s v="SHUSHUFINDI"/>
    <s v="AV AGUARICO TRES Y JUMANDY"/>
    <s v="OKSHUS"/>
    <s v="O-Sucumbios-Shushufindi"/>
    <m/>
    <x v="102"/>
    <x v="102"/>
    <s v="100021206"/>
    <s v="OBANDO ADRIAN"/>
    <s v="ZEMU"/>
    <s v="18UE679"/>
    <s v="2"/>
    <s v="Sin Pallet"/>
    <n v="0"/>
    <n v="0"/>
    <x v="0"/>
    <n v="18453.332999999999"/>
    <n v="14023.333000000001"/>
    <n v="4430"/>
    <n v="347.2"/>
    <m/>
    <x v="100"/>
    <n v="23"/>
    <s v="23"/>
    <n v="14"/>
    <x v="0"/>
    <n v="1.24"/>
    <n v="24.8"/>
    <s v="LA ARMENIA S.A."/>
  </r>
  <r>
    <n v="1002200929"/>
    <s v="UE01"/>
    <d v="2022-03-23T00:00:00"/>
    <d v="1899-12-30T18:10:00"/>
    <s v="012-024-00410934"/>
    <s v="9000804642"/>
    <s v="012-022-00315244"/>
    <n v="541.36"/>
    <n v="606.97"/>
    <s v="ZPVN"/>
    <s v="40565088"/>
    <s v="P000032596"/>
    <n v="8002815761"/>
    <n v="1002200929"/>
    <s v="15-00001124"/>
    <s v="SELVALEGRE ANTIHUMEDAD"/>
    <n v="80"/>
    <s v="BOL"/>
    <s v="101627"/>
    <s v="ACEROSCENTER CIA. LTDA."/>
    <s v="805948"/>
    <s v="LOCAL SHUSHUFINDI"/>
    <s v="SHUSHUFINDI"/>
    <s v="AV AGUARICO TRES Y JUMANDY"/>
    <s v="OKSHUS"/>
    <s v="O-Sucumbios-Shushufindi"/>
    <n v="385"/>
    <x v="102"/>
    <x v="102"/>
    <s v="100021206"/>
    <s v="OBANDO ADRIAN"/>
    <s v="ZEMU"/>
    <s v="18UE679"/>
    <s v="2"/>
    <s v="Sin Pallet"/>
    <n v="0"/>
    <n v="0"/>
    <x v="0"/>
    <n v="8436.6669999999995"/>
    <n v="4006.6669999999999"/>
    <n v="4430"/>
    <n v="99.2"/>
    <m/>
    <x v="100"/>
    <n v="23"/>
    <s v="23"/>
    <n v="4"/>
    <x v="0"/>
    <n v="1.24"/>
    <n v="24.8"/>
    <s v="LA ARMENIA S.A."/>
  </r>
  <r>
    <n v="1002200938"/>
    <s v="UE01"/>
    <d v="2022-03-23T00:00:00"/>
    <d v="1899-12-30T18:12:00"/>
    <s v="012-024-00410935"/>
    <s v="9000804644"/>
    <s v="012-022-00315246"/>
    <n v="2498.4"/>
    <n v="2801.22"/>
    <s v="ZPVN"/>
    <s v="40565097"/>
    <s v="0000391681"/>
    <n v="8002815770"/>
    <n v="1002200938"/>
    <s v="15-00001115"/>
    <s v="ARMADURO"/>
    <n v="360"/>
    <s v="BOL"/>
    <s v="101780"/>
    <s v="MEGAPROFER S.A."/>
    <s v="807352"/>
    <s v="ECO PIMAMPIRO"/>
    <s v="PIMAMPIRO"/>
    <s v="ROCAFUERTE Y JUAN MONTALVO"/>
    <s v="OIPIMA"/>
    <s v="O-Imbabura-Pimampiro"/>
    <n v="78"/>
    <x v="14"/>
    <x v="14"/>
    <s v="100020316"/>
    <s v="TROYA DAVID"/>
    <s v="ZEMU"/>
    <s v="18UE644"/>
    <s v="2"/>
    <s v="Sin Pallet"/>
    <n v="0"/>
    <n v="0"/>
    <x v="0"/>
    <n v="26890"/>
    <n v="18040"/>
    <n v="8850"/>
    <n v="147.6"/>
    <m/>
    <x v="14"/>
    <n v="23"/>
    <s v="23"/>
    <n v="18"/>
    <x v="0"/>
    <n v="0.41"/>
    <n v="8.1999999999999993"/>
    <s v="OTAVALOTRUCKS S.A."/>
  </r>
  <r>
    <n v="1002200789"/>
    <s v="UE01"/>
    <d v="2022-03-23T00:00:00"/>
    <d v="1899-12-30T18:19:00"/>
    <s v="012-024-00410936"/>
    <s v="9000804645"/>
    <s v="012-022-00315247"/>
    <n v="4104.8100000000004"/>
    <n v="4602.34"/>
    <s v="ZPVN"/>
    <s v="40564992"/>
    <s v="0000391550"/>
    <n v="8002815582"/>
    <n v="1002200789"/>
    <s v="15-00000218"/>
    <s v="MAGNO HE"/>
    <n v="31.27"/>
    <s v="T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s v="18UE709"/>
    <s v="2"/>
    <s v="Sin Pallet"/>
    <n v="0"/>
    <n v="0"/>
    <x v="0"/>
    <n v="50730"/>
    <n v="31270"/>
    <n v="19460"/>
    <n v="290.5"/>
    <m/>
    <x v="78"/>
    <n v="23"/>
    <s v="23"/>
    <n v="31.27"/>
    <x v="0"/>
    <n v="9.2900543652062684"/>
    <n v="9.2900543652062684"/>
    <s v="CASTRO HERMANOS S.A."/>
  </r>
  <r>
    <n v="1002200828"/>
    <s v="UE01"/>
    <d v="2022-03-23T00:00:00"/>
    <d v="1899-12-30T18:22:00"/>
    <s v="012-024-00410937"/>
    <s v="9000804646"/>
    <s v="012-022-00315248"/>
    <n v="3727.2"/>
    <n v="4178.96"/>
    <s v="ZPVN"/>
    <s v="40563320"/>
    <s v="0000391405"/>
    <n v="8002815626"/>
    <n v="1002200828"/>
    <s v="15-00000218"/>
    <s v="MAGNO HE"/>
    <n v="31.0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643"/>
    <s v="AGUIRRE MILTON"/>
    <s v="ZECI"/>
    <s v="18PCC4185"/>
    <s v="2"/>
    <s v="Sin Pallet"/>
    <n v="0"/>
    <n v="0"/>
    <x v="0"/>
    <n v="50060"/>
    <n v="31060"/>
    <n v="19000"/>
    <n v="349.11"/>
    <m/>
    <x v="1"/>
    <n v="23"/>
    <s v="23"/>
    <n v="31.06"/>
    <x v="0"/>
    <n v="11.239858338699293"/>
    <n v="11.239858338699293"/>
    <s v="TRANSCONCEM CIA. LTDA."/>
  </r>
  <r>
    <n v="1002200946"/>
    <s v="UE01"/>
    <d v="2022-03-23T00:00:00"/>
    <d v="1899-12-30T18:23:00"/>
    <s v="012-024-00410938"/>
    <s v="9000804647"/>
    <s v="012-022-00315249"/>
    <n v="2453.83"/>
    <n v="2751.25"/>
    <s v="ZPVN"/>
    <s v="40565081"/>
    <s v="0000391661"/>
    <n v="8002815779"/>
    <n v="1002200946"/>
    <s v="15-00001115"/>
    <s v="ARMADURO"/>
    <n v="360"/>
    <s v="BOL"/>
    <s v="101446"/>
    <s v="ALMACENES FERROELECTRICO DISTRIALMA"/>
    <s v="806455"/>
    <s v="FERRITODO"/>
    <s v="SAN MIGUEL DE URCUQUÍ"/>
    <s v="ANTONIO ANTE VIA URCUQUI"/>
    <s v="OISANM"/>
    <s v="O-Imbabura-Sanmigueldeurcuqu"/>
    <n v="47"/>
    <x v="124"/>
    <x v="124"/>
    <s v="100015005"/>
    <s v="QUITO LUIS"/>
    <s v="ZEMU"/>
    <s v="18UE398"/>
    <s v="2"/>
    <s v="Sin Pallet"/>
    <n v="0"/>
    <n v="0"/>
    <x v="0"/>
    <n v="27160"/>
    <n v="18050"/>
    <n v="9110"/>
    <n v="97.2"/>
    <m/>
    <x v="122"/>
    <n v="23"/>
    <s v="23"/>
    <n v="18"/>
    <x v="0"/>
    <n v="0.27"/>
    <n v="5.4"/>
    <s v="LIDENORTI S.A."/>
  </r>
  <r>
    <n v="1002200868"/>
    <s v="UE01"/>
    <d v="2022-03-23T00:00:00"/>
    <d v="1899-12-30T18:25:00"/>
    <s v="012-024-00410939"/>
    <s v="9000804648"/>
    <s v="012-022-00315250"/>
    <n v="3865.2"/>
    <n v="4333.68"/>
    <s v="ZPVN"/>
    <s v="40563320"/>
    <s v="0000391407"/>
    <n v="8002815678"/>
    <n v="1002200868"/>
    <s v="15-00000218"/>
    <s v="MAGNO HE"/>
    <n v="32.2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650"/>
    <n v="32210"/>
    <n v="19440"/>
    <n v="362.04"/>
    <m/>
    <x v="1"/>
    <n v="23"/>
    <s v="23"/>
    <n v="32.21"/>
    <x v="0"/>
    <n v="11.239987581496431"/>
    <n v="11.239987581496431"/>
    <s v="TRANCONCEM CIA. LTDA."/>
  </r>
  <r>
    <n v="1002200879"/>
    <s v="UE01"/>
    <d v="2022-03-23T00:00:00"/>
    <d v="1899-12-30T18:26:00"/>
    <s v="012-024-00410940"/>
    <s v="9000804649"/>
    <s v="012-022-00315251"/>
    <n v="4313.6000000000004"/>
    <n v="4836.43"/>
    <s v="ZPVN"/>
    <s v="40565132"/>
    <s v="P000032609"/>
    <n v="8002815695"/>
    <n v="1002200879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s v="18UE715"/>
    <s v="1"/>
    <s v="Con Pallet"/>
    <n v="0.05"/>
    <n v="32"/>
    <x v="0"/>
    <n v="49390"/>
    <n v="32110"/>
    <n v="17280"/>
    <n v="294.39999999999998"/>
    <m/>
    <x v="79"/>
    <n v="23"/>
    <s v="23"/>
    <n v="32"/>
    <x v="0"/>
    <n v="0.45999999999999996"/>
    <n v="9.1999999999999993"/>
    <s v="LA ARMENIA. S.A."/>
  </r>
  <r>
    <n v="1002200953"/>
    <s v="UE01"/>
    <d v="2022-03-23T00:00:00"/>
    <d v="1899-12-30T18:28:00"/>
    <s v="012-024-00410941"/>
    <s v="9000804651"/>
    <s v="012-022-00315253"/>
    <n v="1951.49"/>
    <n v="2188.02"/>
    <s v="ZPVN"/>
    <s v="40565141"/>
    <s v="P000032615"/>
    <n v="8002815788"/>
    <n v="1002200953"/>
    <s v="15-00001115"/>
    <s v="ARMADURO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133"/>
    <x v="133"/>
    <s v="100014955"/>
    <s v="VELASCO LUIS"/>
    <s v="ZEMU"/>
    <s v="18UE727"/>
    <s v="2"/>
    <s v="Sin Pallet"/>
    <n v="0"/>
    <n v="0"/>
    <x v="0"/>
    <n v="18631.111000000001"/>
    <n v="14031.111000000001"/>
    <n v="4600"/>
    <n v="42"/>
    <m/>
    <x v="131"/>
    <n v="23"/>
    <s v="23"/>
    <n v="14"/>
    <x v="0"/>
    <n v="0.15"/>
    <n v="3"/>
    <s v="RUTAS COTACACHENSES S.A."/>
  </r>
  <r>
    <n v="1002200953"/>
    <s v="UE01"/>
    <d v="2022-03-23T00:00:00"/>
    <d v="1899-12-30T18:28:00"/>
    <s v="012-024-00410942"/>
    <s v="9000804650"/>
    <s v="012-022-00315252"/>
    <n v="552.02"/>
    <n v="618.92999999999995"/>
    <s v="ZPVN"/>
    <s v="40565142"/>
    <s v="P000032616"/>
    <n v="8002815787"/>
    <n v="1002200953"/>
    <s v="15-00001123"/>
    <s v="SELVALEGRE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3"/>
    <x v="133"/>
    <s v="100014955"/>
    <s v="VELASCO LUIS"/>
    <s v="ZEMU"/>
    <s v="18UE727"/>
    <s v="2"/>
    <s v="Sin Pallet"/>
    <n v="0"/>
    <n v="0"/>
    <x v="0"/>
    <n v="8608.8889999999992"/>
    <n v="4008.8890000000001"/>
    <n v="4600"/>
    <n v="12"/>
    <m/>
    <x v="131"/>
    <n v="23"/>
    <s v="23"/>
    <n v="4"/>
    <x v="0"/>
    <n v="0.15"/>
    <n v="3"/>
    <s v="RUTAS COTACACHENSES S.A."/>
  </r>
  <r>
    <n v="1002200839"/>
    <s v="UE01"/>
    <d v="2022-03-23T00:00:00"/>
    <d v="1899-12-30T18:31:00"/>
    <s v="012-024-00410943"/>
    <s v=""/>
    <s v=""/>
    <n v="0"/>
    <n v="0"/>
    <s v="ZPRC"/>
    <s v="2500108065"/>
    <s v="P000032618"/>
    <n v="8002815647"/>
    <n v="1002200839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110"/>
    <x v="110"/>
    <s v="100014838"/>
    <s v="INLAGO MAX"/>
    <s v="ZEMT"/>
    <s v="18UE954"/>
    <s v="1"/>
    <s v="Con Pallet"/>
    <n v="0.05"/>
    <n v="24"/>
    <x v="0"/>
    <n v="39860"/>
    <n v="24050"/>
    <n v="15810"/>
    <n v="456"/>
    <m/>
    <x v="108"/>
    <n v="23"/>
    <s v="23"/>
    <n v="24"/>
    <x v="0"/>
    <n v="0.95"/>
    <n v="19"/>
    <s v="LIDENORTI S.A."/>
  </r>
  <r>
    <n v="1002200964"/>
    <s v="UE01"/>
    <d v="2022-03-23T00:00:00"/>
    <d v="1899-12-30T18:36:00"/>
    <s v="012-024-00410944"/>
    <s v="9000804652"/>
    <s v="012-022-00315254"/>
    <n v="3226.61"/>
    <n v="3617.69"/>
    <s v="ZPVN"/>
    <s v="40565171"/>
    <s v="P000032630"/>
    <n v="8002815802"/>
    <n v="100220096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s v="18UE628"/>
    <s v="1"/>
    <s v="Con Pallet"/>
    <n v="0.05"/>
    <n v="24"/>
    <x v="0"/>
    <n v="40350"/>
    <n v="24060"/>
    <n v="16290"/>
    <n v="264"/>
    <m/>
    <x v="103"/>
    <n v="23"/>
    <s v="23"/>
    <n v="24"/>
    <x v="0"/>
    <n v="0.55000000000000004"/>
    <n v="11"/>
    <s v="TRIMPESAS S.A."/>
  </r>
  <r>
    <n v="1002200851"/>
    <s v="UE01"/>
    <d v="2022-03-23T00:00:00"/>
    <d v="1899-12-30T18:40:00"/>
    <s v="012-024-00410945"/>
    <s v=""/>
    <s v=""/>
    <n v="0"/>
    <n v="0"/>
    <s v="ZPRC"/>
    <s v="2500108063"/>
    <s v="P000032614"/>
    <n v="8002815659"/>
    <n v="1002200851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s v="18UE985"/>
    <s v="1"/>
    <s v="Con Pallet"/>
    <n v="0.05"/>
    <n v="24"/>
    <x v="0"/>
    <n v="40770"/>
    <n v="24040"/>
    <n v="16730"/>
    <n v="542.4"/>
    <m/>
    <x v="66"/>
    <n v="23"/>
    <s v="23"/>
    <n v="24"/>
    <x v="0"/>
    <n v="1.1299999999999999"/>
    <n v="22.599999999999998"/>
    <s v="SELVALEGRE S.A."/>
  </r>
  <r>
    <n v="1002200843"/>
    <s v="UE01"/>
    <d v="2022-03-23T00:00:00"/>
    <d v="1899-12-30T18:44:00"/>
    <s v="012-024-00410946"/>
    <s v=""/>
    <s v=""/>
    <n v="0"/>
    <n v="0"/>
    <s v="ZPRC"/>
    <s v="2500108062"/>
    <s v="P000032613"/>
    <n v="8002815651"/>
    <n v="100220084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s v="18UE622"/>
    <s v="1"/>
    <s v="Con Pallet"/>
    <n v="0.05"/>
    <n v="24"/>
    <x v="0"/>
    <n v="40040"/>
    <n v="24030"/>
    <n v="16010"/>
    <n v="542.4"/>
    <m/>
    <x v="6"/>
    <n v="23"/>
    <s v="23"/>
    <n v="24"/>
    <x v="0"/>
    <n v="1.1299999999999999"/>
    <n v="22.599999999999998"/>
    <s v="TRANSPORTE PROPIO"/>
  </r>
  <r>
    <n v="1002200950"/>
    <s v="UE01"/>
    <d v="2022-03-23T00:00:00"/>
    <d v="1899-12-30T18:48:00"/>
    <s v="012-024-00410947"/>
    <s v="9000804654"/>
    <s v="012-022-00315256"/>
    <n v="2080"/>
    <n v="2332.11"/>
    <s v="ZPVN"/>
    <s v="40565068"/>
    <s v="0000391791"/>
    <n v="8002815782"/>
    <n v="1002200950"/>
    <s v="15-00001119"/>
    <s v="CAMPEON ANTIHUMEDAD"/>
    <n v="320"/>
    <s v="BOL"/>
    <s v="101478"/>
    <s v="ARROBA MOSCOSO ESTELA MARINA"/>
    <s v="805206"/>
    <s v="FERRETERIA DASALMA"/>
    <s v="TENA"/>
    <s v="AV. MUYUNA Y JUMANDY"/>
    <s v="ONTENA"/>
    <s v="O-Napo-Tena"/>
    <m/>
    <x v="129"/>
    <x v="129"/>
    <s v="100014881"/>
    <s v="HARO VICENTE"/>
    <s v="ZEMU"/>
    <s v="18UE736"/>
    <s v="2"/>
    <s v="Sin Pallet"/>
    <n v="0"/>
    <n v="0"/>
    <x v="0"/>
    <n v="20686.667000000001"/>
    <n v="16026.666999999999"/>
    <n v="4660"/>
    <n v="288"/>
    <m/>
    <x v="127"/>
    <n v="23"/>
    <s v="23"/>
    <n v="16"/>
    <x v="0"/>
    <n v="0.9"/>
    <n v="18"/>
    <s v="SANJOPAS S.A."/>
  </r>
  <r>
    <n v="1002200950"/>
    <s v="UE01"/>
    <d v="2022-03-23T00:00:00"/>
    <d v="1899-12-30T18:48:00"/>
    <s v="012-024-00410948"/>
    <s v="9000804653"/>
    <s v="012-022-00315255"/>
    <n v="270.8"/>
    <n v="303.63"/>
    <s v="ZPVN"/>
    <s v="40565068"/>
    <s v="0000391792"/>
    <n v="8002815783"/>
    <n v="1002200950"/>
    <s v="15-00001124"/>
    <s v="SELVALEGRE ANTIHUMEDAD"/>
    <n v="40"/>
    <s v="BOL"/>
    <s v="101478"/>
    <s v="ARROBA MOSCOSO ESTELA MARINA"/>
    <s v="805206"/>
    <s v="FERRETERIA DASALMA"/>
    <s v="TENA"/>
    <s v="AV. MUYUNA Y JUMANDY"/>
    <s v="ONTENA"/>
    <s v="O-Napo-Tena"/>
    <n v="258"/>
    <x v="129"/>
    <x v="129"/>
    <s v="100014881"/>
    <s v="HARO VICENTE"/>
    <s v="ZEMU"/>
    <s v="18UE736"/>
    <s v="2"/>
    <s v="Sin Pallet"/>
    <n v="0"/>
    <n v="0"/>
    <x v="0"/>
    <n v="6663.3329999999996"/>
    <n v="2003.3330000000001"/>
    <n v="4660"/>
    <n v="36"/>
    <m/>
    <x v="127"/>
    <n v="23"/>
    <s v="23"/>
    <n v="2"/>
    <x v="0"/>
    <n v="0.9"/>
    <n v="18"/>
    <s v="SANJOPAS S.A."/>
  </r>
  <r>
    <n v="1002200966"/>
    <s v="UE01"/>
    <d v="2022-03-23T00:00:00"/>
    <d v="1899-12-30T18:55:00"/>
    <s v="012-024-00410949"/>
    <s v="9000804656"/>
    <s v="012-022-00315258"/>
    <n v="1696.8"/>
    <n v="1902.47"/>
    <s v="ZPVN"/>
    <s v="40565154"/>
    <s v="0000391765"/>
    <n v="8002815803"/>
    <n v="1002200966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m/>
    <x v="112"/>
    <x v="112"/>
    <s v="100015001"/>
    <s v="GUZMAN ERNESTO"/>
    <s v="ZEMT"/>
    <s v="18UE338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</r>
  <r>
    <n v="1002200966"/>
    <s v="UE01"/>
    <d v="2022-03-23T00:00:00"/>
    <d v="1899-12-30T18:55:00"/>
    <s v="012-024-00410950"/>
    <s v="9000804655"/>
    <s v="012-022-00315257"/>
    <n v="1696.8"/>
    <n v="1902.47"/>
    <s v="ZPVN"/>
    <s v="40565153"/>
    <s v="0000391766"/>
    <n v="8002815804"/>
    <n v="1002200966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12"/>
    <x v="112"/>
    <s v="100015001"/>
    <s v="GUZMAN ERNESTO"/>
    <s v="ZEMT"/>
    <s v="18UE338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</r>
  <r>
    <n v="1002200881"/>
    <s v="UE01"/>
    <d v="2022-03-23T00:00:00"/>
    <d v="1899-12-30T18:59:00"/>
    <s v="012-024-00410951"/>
    <s v="9000804659"/>
    <s v="012-022-00315259"/>
    <n v="4507.8"/>
    <n v="5054.18"/>
    <s v="ZPVN"/>
    <s v="40565116"/>
    <s v="0000391705"/>
    <n v="8002815700"/>
    <n v="1002200881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35"/>
    <x v="35"/>
    <s v="100014897"/>
    <s v="CHAUCA RAMIRO"/>
    <s v="ZETT"/>
    <s v="18UE315"/>
    <s v="2"/>
    <s v="Sin Pallet"/>
    <n v="0"/>
    <n v="0"/>
    <x v="0"/>
    <n v="49790"/>
    <n v="33100"/>
    <n v="16690"/>
    <n v="382.8"/>
    <m/>
    <x v="33"/>
    <n v="23"/>
    <s v="23"/>
    <n v="33"/>
    <x v="0"/>
    <n v="0.58000000000000007"/>
    <n v="11.6"/>
    <s v="SELVALEGRE S.A."/>
  </r>
  <r>
    <n v="1002200919"/>
    <s v="UE01"/>
    <d v="2022-03-23T00:00:00"/>
    <d v="1899-12-30T18:59:00"/>
    <s v="012-024-00410952"/>
    <s v=""/>
    <s v=""/>
    <n v="0"/>
    <n v="0"/>
    <s v="ZPRC"/>
    <s v="2500108036"/>
    <s v="0000391562"/>
    <n v="8002815748"/>
    <n v="1002200919"/>
    <s v="15-00000218"/>
    <s v="MAGNO HE"/>
    <n v="32.78"/>
    <s v="T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36"/>
    <s v="PANCHEZ JULIO"/>
    <s v="ZECI"/>
    <s v="18PCC4653"/>
    <s v="2"/>
    <s v="Sin Pallet"/>
    <n v="0"/>
    <n v="0"/>
    <x v="0"/>
    <n v="51340"/>
    <n v="32780"/>
    <n v="18560"/>
    <n v="1314.81"/>
    <m/>
    <x v="1"/>
    <n v="23"/>
    <s v="23"/>
    <n v="32.78"/>
    <x v="0"/>
    <n v="40.110128126906645"/>
    <n v="40.110128126906645"/>
    <s v="TRANSCONCEM CIA. LTDA."/>
  </r>
  <r>
    <n v="1002200959"/>
    <s v="UE01"/>
    <d v="2022-03-23T00:00:00"/>
    <d v="1899-12-30T19:06:00"/>
    <s v="012-024-00410953"/>
    <s v="9000777804"/>
    <s v="013-020-00046025"/>
    <n v="1066.95"/>
    <n v="1196.27"/>
    <s v="ZPDF"/>
    <s v="70170316"/>
    <s v="0000391773"/>
    <n v="8002815795"/>
    <n v="1002200959"/>
    <s v="15-00001115"/>
    <s v="ARMADURO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s v="18UE310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</r>
  <r>
    <n v="1002200959"/>
    <s v="UE01"/>
    <d v="2022-03-23T00:00:00"/>
    <d v="1899-12-30T19:06:00"/>
    <s v="012-024-00410954"/>
    <s v="9000780027"/>
    <s v="013-020-00046213"/>
    <n v="970.82"/>
    <n v="1088.48"/>
    <s v="ZPDF"/>
    <s v="70170866"/>
    <s v="0000391775"/>
    <n v="8002815796"/>
    <n v="1002200959"/>
    <s v="15-00001120"/>
    <s v="CAMPEON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s v="18UE310"/>
    <s v="1"/>
    <s v="Con Pallet"/>
    <n v="0.05"/>
    <n v="8"/>
    <x v="0"/>
    <n v="13156.665999999999"/>
    <n v="8016.6660000000002"/>
    <n v="5140"/>
    <n v="25.6"/>
    <m/>
    <x v="95"/>
    <n v="23"/>
    <s v="23"/>
    <n v="8"/>
    <x v="0"/>
    <n v="0.16"/>
    <n v="3.2"/>
    <s v="LIDENORTI S.A."/>
  </r>
  <r>
    <n v="1002200959"/>
    <s v="UE01"/>
    <d v="2022-03-23T00:00:00"/>
    <d v="1899-12-30T19:06:00"/>
    <s v="012-024-00410955"/>
    <s v="9000804660"/>
    <s v="012-022-00315260"/>
    <n v="1087.44"/>
    <n v="1219.24"/>
    <s v="ZPVN"/>
    <s v="40565155"/>
    <s v="0000391778"/>
    <n v="8002815794"/>
    <n v="1002200959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7"/>
    <x v="97"/>
    <s v="100014919"/>
    <s v="GRANDA ANIBAL"/>
    <s v="ZEMT"/>
    <s v="18UE310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</r>
  <r>
    <n v="1002200899"/>
    <s v="UE01"/>
    <d v="2022-03-23T00:00:00"/>
    <d v="1899-12-30T19:07:00"/>
    <s v="012-024-00410956"/>
    <s v="9000804661"/>
    <s v="012-022-00315261"/>
    <n v="3748.8"/>
    <n v="4203.18"/>
    <s v="ZPVN"/>
    <s v="40563320"/>
    <s v="0000391411"/>
    <n v="8002815723"/>
    <n v="1002200899"/>
    <s v="15-00000218"/>
    <s v="MAGNO HE"/>
    <n v="31.24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1140"/>
    <n v="31240"/>
    <n v="19900"/>
    <n v="351.14"/>
    <m/>
    <x v="1"/>
    <n v="23"/>
    <s v="23"/>
    <n v="31.24"/>
    <x v="0"/>
    <n v="11.240076824583866"/>
    <n v="11.240076824583866"/>
    <s v="TRANSCONCEM CIA. LTDA."/>
  </r>
  <r>
    <n v="1002201043"/>
    <s v="UE01"/>
    <d v="2022-03-23T00:00:00"/>
    <d v="1899-12-30T19:17:00"/>
    <s v="012-024-00410959"/>
    <s v="9000804667"/>
    <s v="012-022-00315263"/>
    <n v="2332.8000000000002"/>
    <n v="2615.5500000000002"/>
    <s v="ZPVN"/>
    <s v="40565138"/>
    <s v="0000391754"/>
    <n v="8002815903"/>
    <n v="1002201043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m/>
    <x v="6"/>
    <x v="6"/>
    <s v="10004392"/>
    <s v="KLEVER"/>
    <s v="ZEMT"/>
    <s v="18UE614"/>
    <s v="2"/>
    <s v="Sin Pallet"/>
    <n v="0"/>
    <n v="0"/>
    <x v="0"/>
    <n v="25047.5"/>
    <n v="18037.5"/>
    <n v="7010"/>
    <n v="370.8"/>
    <m/>
    <x v="6"/>
    <n v="23"/>
    <s v="23"/>
    <n v="18"/>
    <x v="0"/>
    <n v="1.03"/>
    <n v="20.6"/>
    <s v="WILLYTRUCK S.A."/>
  </r>
  <r>
    <n v="1002201043"/>
    <s v="UE01"/>
    <d v="2022-03-23T00:00:00"/>
    <d v="1899-12-30T19:17:00"/>
    <s v="012-024-00410960"/>
    <s v="9000804666"/>
    <s v="012-022-00315262"/>
    <n v="808.8"/>
    <n v="906.84"/>
    <s v="ZPVN"/>
    <s v="40565138"/>
    <s v="0000391753"/>
    <n v="8002815902"/>
    <n v="1002201043"/>
    <s v="15-00001124"/>
    <s v="SELVALEGRE ANTIHUMEDAD"/>
    <n v="120"/>
    <s v="BOL"/>
    <s v="101577"/>
    <s v="ALLAN SUAREZ CELSO EUCLIDES"/>
    <s v="800788"/>
    <s v="BODEGA ALLAN C"/>
    <s v="QUEVEDO"/>
    <s v="BODEGA ALLAN C/ QUEVEDO"/>
    <s v="ORQUEV"/>
    <s v="O-Losrios-Quevedo"/>
    <n v="345"/>
    <x v="6"/>
    <x v="6"/>
    <s v="10004392"/>
    <s v="KLEVER"/>
    <s v="ZEMT"/>
    <s v="18UE614"/>
    <s v="2"/>
    <s v="Sin Pallet"/>
    <n v="0"/>
    <n v="0"/>
    <x v="0"/>
    <n v="13022.5"/>
    <n v="6012.5"/>
    <n v="7010"/>
    <n v="123.6"/>
    <m/>
    <x v="6"/>
    <n v="23"/>
    <s v="23"/>
    <n v="6"/>
    <x v="0"/>
    <n v="1.03"/>
    <n v="20.599999999999998"/>
    <s v="TRANSPORTE PROPIO"/>
  </r>
  <r>
    <n v="1002201018"/>
    <s v="UE01"/>
    <d v="2022-03-23T00:00:00"/>
    <d v="1899-12-30T19:27:00"/>
    <s v="012-024-00410961"/>
    <s v=""/>
    <s v=""/>
    <n v="0"/>
    <n v="0"/>
    <s v="ZPRC"/>
    <s v="2500107941"/>
    <s v="0000390419"/>
    <n v="8002815868"/>
    <n v="1002201018"/>
    <s v="15-00001118"/>
    <s v="TECHCEM"/>
    <n v="31.6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50490"/>
    <n v="31660"/>
    <n v="18830"/>
    <n v="0"/>
    <m/>
    <x v="1"/>
    <n v="23"/>
    <s v="23"/>
    <n v="31.66"/>
    <x v="0"/>
    <n v="0"/>
    <n v="0"/>
    <s v="TRANSCONCEM CIA. LTDA."/>
  </r>
  <r>
    <n v="1002200996"/>
    <s v="UE01"/>
    <d v="2022-03-23T00:00:00"/>
    <d v="1899-12-30T19:29:00"/>
    <s v="012-024-00410962"/>
    <s v="9000804672"/>
    <s v="012-022-00315264"/>
    <n v="3922.8"/>
    <n v="4398.2700000000004"/>
    <s v="ZPVN"/>
    <s v="40563320"/>
    <s v="0000391408"/>
    <n v="8002815842"/>
    <n v="1002200996"/>
    <s v="15-00000218"/>
    <s v="MAGNO HE"/>
    <n v="32.6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64"/>
    <s v="TRONCOZO SEGUNDO"/>
    <s v="ZECI"/>
    <s v="18PAC8274"/>
    <s v="2"/>
    <s v="Sin Pallet"/>
    <n v="0"/>
    <n v="0"/>
    <x v="0"/>
    <n v="51260"/>
    <n v="32690"/>
    <n v="18570"/>
    <n v="367.44"/>
    <m/>
    <x v="1"/>
    <n v="23"/>
    <s v="23"/>
    <n v="32.69"/>
    <x v="0"/>
    <n v="11.240134597736311"/>
    <n v="11.240134597736311"/>
    <s v="TRANSCONCEM CIA. LTDA."/>
  </r>
  <r>
    <n v="1002200994"/>
    <s v="UE01"/>
    <d v="2022-03-23T00:00:00"/>
    <d v="1899-12-30T19:32:00"/>
    <s v="012-024-00410963"/>
    <s v="9000804676"/>
    <s v="012-022-00315265"/>
    <n v="2923.2"/>
    <n v="3277.51"/>
    <s v="ZPVN"/>
    <s v="40565152"/>
    <s v="0000391759"/>
    <n v="8002815840"/>
    <n v="1002200994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s v="18UE716"/>
    <s v="1"/>
    <s v="Con Pallet"/>
    <n v="0.05"/>
    <n v="24"/>
    <x v="0"/>
    <n v="40290"/>
    <n v="24050"/>
    <n v="16240"/>
    <n v="369.6"/>
    <m/>
    <x v="153"/>
    <n v="23"/>
    <s v="23"/>
    <n v="24"/>
    <x v="0"/>
    <n v="0.77"/>
    <n v="15.4"/>
    <s v="SILOGTER S.A."/>
  </r>
  <r>
    <n v="1002200982"/>
    <s v="UE01"/>
    <d v="2022-03-23T00:00:00"/>
    <d v="1899-12-30T19:37:00"/>
    <s v="012-024-00410964"/>
    <s v="9000804677"/>
    <s v="012-022-00315266"/>
    <n v="4280.42"/>
    <n v="4799.2299999999996"/>
    <s v="ZPVN"/>
    <s v="40565157"/>
    <s v="0000391784"/>
    <n v="8002815825"/>
    <n v="1002200982"/>
    <s v="15-00001123"/>
    <s v="SELVALEGRE"/>
    <n v="64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8"/>
    <x v="18"/>
    <s v="100019606"/>
    <s v="MORALES SANTIAGO"/>
    <s v="ZETT"/>
    <s v="18UE668"/>
    <s v="1"/>
    <s v="Con Pallet"/>
    <n v="0.05"/>
    <n v="32"/>
    <x v="0"/>
    <n v="51000"/>
    <n v="32070"/>
    <n v="18930"/>
    <n v="320"/>
    <m/>
    <x v="18"/>
    <n v="23"/>
    <s v="23"/>
    <n v="32"/>
    <x v="0"/>
    <n v="0.5"/>
    <n v="10"/>
    <s v="LA ARMENIA S.A."/>
  </r>
  <r>
    <n v="1002201060"/>
    <s v="UE01"/>
    <d v="2022-03-23T00:00:00"/>
    <d v="1899-12-30T19:40:00"/>
    <s v="012-024-00410965"/>
    <s v="9000804678"/>
    <s v="012-022-00315267"/>
    <n v="2545.1999999999998"/>
    <n v="2853.69"/>
    <s v="ZPVN"/>
    <s v="40565107"/>
    <s v="0000391695"/>
    <n v="8002815921"/>
    <n v="1002201060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5"/>
    <x v="15"/>
    <s v="100018302"/>
    <s v="VERA EDWIN"/>
    <s v="ZEMU"/>
    <s v="18UE301"/>
    <s v="2"/>
    <s v="Sin Pallet"/>
    <n v="0"/>
    <n v="0"/>
    <x v="0"/>
    <n v="27050"/>
    <n v="18030"/>
    <n v="9020"/>
    <n v="381.6"/>
    <m/>
    <x v="15"/>
    <n v="23"/>
    <s v="23"/>
    <n v="18"/>
    <x v="0"/>
    <n v="1.06"/>
    <n v="21.200000000000003"/>
    <s v="SANJOPAS S.A."/>
  </r>
  <r>
    <n v="1002200985"/>
    <s v="UE01"/>
    <d v="2022-03-23T00:00:00"/>
    <d v="1899-12-30T19:46:00"/>
    <s v="012-024-00410966"/>
    <s v="9000804683"/>
    <s v="012-022-00315270"/>
    <n v="262.8"/>
    <n v="294.66000000000003"/>
    <s v="ZPVN"/>
    <s v="40565166"/>
    <s v="P000032626"/>
    <n v="8002815832"/>
    <n v="1002200985"/>
    <s v="15-00001115"/>
    <s v="ARMADURO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s v="18UE557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</r>
  <r>
    <n v="1002200985"/>
    <s v="UE01"/>
    <d v="2022-03-23T00:00:00"/>
    <d v="1899-12-30T19:46:00"/>
    <s v="012-024-00410967"/>
    <s v="9000804681"/>
    <s v="012-022-00315268"/>
    <n v="242.31"/>
    <n v="271.68"/>
    <s v="ZPVN"/>
    <s v="40565165"/>
    <s v="P000032625"/>
    <n v="8002815833"/>
    <n v="1002200985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s v="18UE557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</r>
  <r>
    <n v="1002200985"/>
    <s v="UE01"/>
    <d v="2022-03-23T00:00:00"/>
    <d v="1899-12-30T19:46:00"/>
    <s v="012-024-00410968"/>
    <s v="9000804682"/>
    <s v="012-022-00315269"/>
    <n v="3657.11"/>
    <n v="4100.37"/>
    <s v="ZPVN"/>
    <s v="40565164"/>
    <s v="P000032624"/>
    <n v="8002815831"/>
    <n v="1002200985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32"/>
    <x v="32"/>
    <s v="100014921"/>
    <s v="QUILUMBAQUIN BENJAMIN"/>
    <s v="ZETT"/>
    <s v="18UE557"/>
    <s v="1"/>
    <s v="Con Pallet"/>
    <n v="0.05"/>
    <n v="28"/>
    <x v="0"/>
    <n v="34292.082999999999"/>
    <n v="28078.75"/>
    <n v="6213.3329999999996"/>
    <n v="504"/>
    <m/>
    <x v="30"/>
    <n v="23"/>
    <s v="23"/>
    <n v="28"/>
    <x v="0"/>
    <n v="0.9"/>
    <n v="18"/>
    <s v="TRIMPESAS S.A."/>
  </r>
  <r>
    <n v="1002201010"/>
    <s v="UE01"/>
    <d v="2022-03-23T00:00:00"/>
    <d v="1899-12-30T19:51:00"/>
    <s v="012-024-00410969"/>
    <s v="9000804686"/>
    <s v="012-022-00315272"/>
    <n v="1873.2"/>
    <n v="2100.2399999999998"/>
    <s v="ZPVN"/>
    <s v="40565159"/>
    <s v="P000032622"/>
    <n v="8002815857"/>
    <n v="1002201010"/>
    <s v="15-00001119"/>
    <s v="CAMPEON ANTIHUMEDAD"/>
    <n v="280"/>
    <s v="BOL"/>
    <s v="103156"/>
    <s v="VELEZ LOAYZA DIANA CAROLINA"/>
    <s v="804300"/>
    <s v="FERRETERIA VELEZ"/>
    <s v="LA JOYA DE LOS SACHAS"/>
    <s v="AV. FUNDADORES Y CALLE K"/>
    <s v="OQLAJO"/>
    <s v="O-Orellana-Lajoyadelossacch"/>
    <m/>
    <x v="164"/>
    <x v="164"/>
    <s v="100014902"/>
    <s v="GUALSAQUI ENRIQUE"/>
    <s v="ZEMT"/>
    <s v="18UE354"/>
    <s v="1"/>
    <s v="Con Pallet"/>
    <n v="0.05"/>
    <n v="14"/>
    <x v="0"/>
    <n v="21965.832999999999"/>
    <n v="14040.833000000001"/>
    <n v="7925"/>
    <n v="338.8"/>
    <m/>
    <x v="160"/>
    <n v="23"/>
    <s v="23"/>
    <n v="14"/>
    <x v="0"/>
    <n v="1.21"/>
    <n v="24.2"/>
    <s v="TRAPSA C.A."/>
  </r>
  <r>
    <n v="1002201010"/>
    <s v="UE01"/>
    <d v="2022-03-23T00:00:00"/>
    <d v="1899-12-30T19:51:00"/>
    <s v="012-024-00410970"/>
    <s v="9000804685"/>
    <s v="012-022-00315271"/>
    <n v="1392"/>
    <n v="1560.72"/>
    <s v="ZPVN"/>
    <s v="40565158"/>
    <s v="P000032621"/>
    <n v="8002815856"/>
    <n v="1002201010"/>
    <s v="15-00001124"/>
    <s v="SELVALEGRE ANTIHUMEDAD"/>
    <n v="20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164"/>
    <x v="164"/>
    <s v="100014902"/>
    <s v="GUALSAQUI ENRIQUE"/>
    <s v="ZEMT"/>
    <s v="18UE354"/>
    <s v="1"/>
    <s v="Con Pallet"/>
    <n v="0.05"/>
    <n v="10"/>
    <x v="0"/>
    <n v="17954.167000000001"/>
    <n v="10029.166999999999"/>
    <n v="7925"/>
    <n v="242"/>
    <m/>
    <x v="160"/>
    <n v="23"/>
    <s v="23"/>
    <n v="10"/>
    <x v="0"/>
    <n v="1.21"/>
    <n v="24.2"/>
    <s v="TRAPSA C.A."/>
  </r>
  <r>
    <n v="1002201075"/>
    <s v="UE01"/>
    <d v="2022-03-23T00:00:00"/>
    <d v="1899-12-30T19:54:00"/>
    <s v="012-024-00410971"/>
    <s v="9000804689"/>
    <s v="012-022-00315275"/>
    <n v="268.39999999999998"/>
    <n v="300.93"/>
    <s v="ZPVN"/>
    <s v="40565091"/>
    <s v="0000391674"/>
    <n v="8002815939"/>
    <n v="1002201075"/>
    <s v="15-00001119"/>
    <s v="CAMPEON ANTIHUMEDAD"/>
    <n v="40"/>
    <s v="BOL"/>
    <s v="102829"/>
    <s v="AMBULUDI LUNA MARIA ELIZABETH"/>
    <s v="803571"/>
    <s v="EL CONSTRUCTOR"/>
    <s v="SAN MIGUEL DE LOS BANCOS"/>
    <s v="AV. 17 DE JULIO Y BLANCA BOLAÑOS"/>
    <s v="OPMIND"/>
    <s v="O-Pichincha-Mindo"/>
    <m/>
    <x v="50"/>
    <x v="50"/>
    <s v="10007864"/>
    <s v="AREVALO AYALA MANUEL ARCESIO"/>
    <s v="ZEMU"/>
    <s v="18UE397"/>
    <s v="2"/>
    <s v="Sin Pallet"/>
    <n v="0"/>
    <n v="0"/>
    <x v="0"/>
    <n v="5078.8890000000001"/>
    <n v="2002.222"/>
    <n v="3076.6669999999999"/>
    <n v="27.2"/>
    <m/>
    <x v="48"/>
    <n v="23"/>
    <s v="23"/>
    <n v="2"/>
    <x v="0"/>
    <n v="0.67999999999999994"/>
    <n v="13.6"/>
    <s v="TRIMPESAS S.A."/>
  </r>
  <r>
    <n v="1002201075"/>
    <s v="UE01"/>
    <d v="2022-03-23T00:00:00"/>
    <d v="1899-12-30T19:54:00"/>
    <s v="012-024-00410972"/>
    <s v="9000804687"/>
    <s v="012-022-00315273"/>
    <n v="1100.8"/>
    <n v="1234.23"/>
    <s v="ZPVN"/>
    <s v="40565069"/>
    <s v="0000391672"/>
    <n v="8002815940"/>
    <n v="1002201075"/>
    <s v="15-00001124"/>
    <s v="SELVALEGRE ANTIHUMEDAD"/>
    <n v="160"/>
    <s v="BOL"/>
    <s v="104408"/>
    <s v="SARMIENTO SARMIENDO SEGUNDO EDILBER"/>
    <s v="806428"/>
    <s v="BODEGA PRINCICPAL FERRETERIA S Y S"/>
    <s v="SAN MIGUEL DE LOS BANCOS"/>
    <s v="MOISES CARRERA Y CAMILO PONCE"/>
    <s v="OPMIND"/>
    <s v="O-Pichincha-Mindo"/>
    <m/>
    <x v="50"/>
    <x v="50"/>
    <s v="10007864"/>
    <s v="AREVALO AYALA MANUEL ARCESIO"/>
    <s v="ZEMU"/>
    <s v="18UE397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</r>
  <r>
    <n v="1002201075"/>
    <s v="UE01"/>
    <d v="2022-03-23T00:00:00"/>
    <d v="1899-12-30T19:54:00"/>
    <s v="012-024-00410973"/>
    <s v="9000804688"/>
    <s v="012-022-00315274"/>
    <n v="1100.8"/>
    <n v="1234.23"/>
    <s v="ZPVN"/>
    <s v="40565091"/>
    <s v="0000391673"/>
    <n v="8002815941"/>
    <n v="1002201075"/>
    <s v="15-00001124"/>
    <s v="SELVALEGRE ANTIHUMEDAD"/>
    <n v="16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s v="18UE397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</r>
  <r>
    <n v="1002201014"/>
    <s v="UE01"/>
    <d v="2022-03-23T00:00:00"/>
    <d v="1899-12-30T20:01:00"/>
    <s v="012-024-00410974"/>
    <s v=""/>
    <s v=""/>
    <n v="0"/>
    <n v="0"/>
    <s v="ZPRC"/>
    <s v="2500108051"/>
    <s v="0000391616"/>
    <n v="8002815863"/>
    <n v="100220101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74"/>
    <x v="174"/>
    <s v="100019596"/>
    <s v="TOAPANTA LUIS E."/>
    <s v="ZETT"/>
    <s v="18UE796"/>
    <s v="4"/>
    <s v="Pallet Cortesia"/>
    <n v="0"/>
    <n v="0"/>
    <x v="0"/>
    <n v="49600"/>
    <n v="32080"/>
    <n v="17520"/>
    <n v="288"/>
    <m/>
    <x v="170"/>
    <n v="23"/>
    <s v="23"/>
    <n v="32"/>
    <x v="0"/>
    <n v="0.45"/>
    <n v="9"/>
    <s v="TRIMPESAS S.A."/>
  </r>
  <r>
    <n v="1002201058"/>
    <s v="UE01"/>
    <d v="2022-03-23T00:00:00"/>
    <d v="1899-12-30T20:02:00"/>
    <s v="012-024-00410975"/>
    <s v="9000804690"/>
    <s v="012-022-00315276"/>
    <n v="4362.37"/>
    <n v="4891.1099999999997"/>
    <s v="ZPVN"/>
    <s v="40564925"/>
    <s v="0000391564"/>
    <n v="8002815919"/>
    <n v="1002201058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s v="18UE738"/>
    <s v="1"/>
    <s v="Con Pallet"/>
    <n v="0.05"/>
    <n v="32"/>
    <x v="0"/>
    <n v="49710"/>
    <n v="32070"/>
    <n v="17640"/>
    <n v="121.6"/>
    <m/>
    <x v="165"/>
    <n v="23"/>
    <s v="23"/>
    <n v="32"/>
    <x v="0"/>
    <n v="0.19"/>
    <n v="3.8"/>
    <s v="ELOHIM S.A."/>
  </r>
  <r>
    <n v="1002201024"/>
    <s v="UE01"/>
    <d v="2022-03-23T00:00:00"/>
    <d v="1899-12-30T20:06:00"/>
    <s v="012-024-00410976"/>
    <s v="9000804691"/>
    <s v="012-022-00315277"/>
    <n v="2426.4"/>
    <n v="2720.5"/>
    <s v="ZPVN"/>
    <s v="40565084"/>
    <s v="P000032595"/>
    <n v="8002815873"/>
    <n v="1002201024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1"/>
    <x v="31"/>
    <s v="100014899"/>
    <s v="PILLAJO LUIS"/>
    <s v="ZEMU"/>
    <s v="18UE517"/>
    <s v="1"/>
    <s v="Con Pallet"/>
    <n v="0.05"/>
    <n v="18"/>
    <x v="0"/>
    <n v="27440"/>
    <n v="18060"/>
    <n v="9380"/>
    <n v="165.6"/>
    <m/>
    <x v="29"/>
    <n v="23"/>
    <s v="23"/>
    <n v="18"/>
    <x v="0"/>
    <n v="0.45999999999999996"/>
    <n v="9.1999999999999993"/>
    <s v="SANJOPAS S.A."/>
  </r>
  <r>
    <n v="1002201001"/>
    <s v="UE01"/>
    <d v="2022-03-23T00:00:00"/>
    <d v="1899-12-30T20:30:00"/>
    <s v="012-024-00410977"/>
    <s v="9000804694"/>
    <s v="012-022-00315279"/>
    <n v="247.2"/>
    <n v="277.16000000000003"/>
    <s v="ZPVN"/>
    <s v="40565122"/>
    <s v="P000032603"/>
    <n v="8002815849"/>
    <n v="1002201001"/>
    <s v="15-00001120"/>
    <s v="CAMPEON"/>
    <n v="40"/>
    <s v="BOL"/>
    <s v="101628"/>
    <s v="COMERCIAL CANO LASTRA CIA. LTDA"/>
    <s v="806688"/>
    <s v="SUCURSAL CUMBAYA"/>
    <s v="QUITO"/>
    <s v="AV MARIA ANGELICA HIDROBO"/>
    <s v="OPCUMB"/>
    <s v="O-Pichincha-Cumbaya"/>
    <m/>
    <x v="96"/>
    <x v="96"/>
    <s v="10008095"/>
    <s v="TATES CASTILLO LUIS EUCLIDES"/>
    <s v="ZEMU"/>
    <s v="18UE675"/>
    <s v="1"/>
    <s v="Con Pallet"/>
    <n v="0.05"/>
    <n v="2"/>
    <x v="0"/>
    <n v="6599.4440000000004"/>
    <n v="2004.444"/>
    <n v="4595"/>
    <n v="18.399999999999999"/>
    <m/>
    <x v="94"/>
    <n v="23"/>
    <s v="23"/>
    <n v="2"/>
    <x v="0"/>
    <n v="0.45999999999999996"/>
    <n v="9.1999999999999993"/>
    <s v="RUTAS COTACACHENSES S.A."/>
  </r>
  <r>
    <n v="1002201001"/>
    <s v="UE01"/>
    <d v="2022-03-23T00:00:00"/>
    <d v="1899-12-30T20:30:00"/>
    <s v="012-024-00410978"/>
    <s v="9000804693"/>
    <s v="012-022-00315278"/>
    <n v="2156.8000000000002"/>
    <n v="2418.2199999999998"/>
    <s v="ZPVN"/>
    <s v="40565121"/>
    <s v="P000032602"/>
    <n v="8002815848"/>
    <n v="1002201001"/>
    <s v="15-00001123"/>
    <s v="SELVALEGRE"/>
    <n v="320"/>
    <s v="BOL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s v="18UE675"/>
    <s v="1"/>
    <s v="Con Pallet"/>
    <n v="0.05"/>
    <n v="16"/>
    <x v="0"/>
    <n v="20630.556"/>
    <n v="16035.556"/>
    <n v="4595"/>
    <n v="147.19999999999999"/>
    <m/>
    <x v="94"/>
    <n v="23"/>
    <s v="23"/>
    <n v="16"/>
    <x v="0"/>
    <n v="0.45999999999999996"/>
    <n v="9.1999999999999993"/>
    <s v="RUTAS COTACACHENSES S.A."/>
  </r>
  <r>
    <n v="1002201105"/>
    <s v="UE01"/>
    <d v="2022-03-23T00:00:00"/>
    <d v="1899-12-30T20:43:00"/>
    <s v="012-024-00410979"/>
    <s v="9000804697"/>
    <s v="012-022-00315280"/>
    <n v="4332.04"/>
    <n v="4857.1099999999997"/>
    <s v="ZPVN"/>
    <s v="40565104"/>
    <s v="0000391688"/>
    <n v="8002815976"/>
    <n v="1002201105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850"/>
    <n v="33070"/>
    <n v="17780"/>
    <n v="594"/>
    <m/>
    <x v="155"/>
    <n v="23"/>
    <s v="23"/>
    <n v="33"/>
    <x v="0"/>
    <n v="0.9"/>
    <n v="18"/>
    <s v="TRANSPORTE PROPIO"/>
  </r>
  <r>
    <n v="1002201086"/>
    <s v="UE01"/>
    <d v="2022-03-23T00:00:00"/>
    <d v="1899-12-30T20:48:00"/>
    <s v="012-024-00410980"/>
    <s v="9000804575"/>
    <s v="013-020-00047779"/>
    <n v="2563.1999999999998"/>
    <n v="2873.87"/>
    <s v="ZPDF"/>
    <s v="70176894"/>
    <s v="0000391713"/>
    <n v="8002815952"/>
    <n v="1002201086"/>
    <s v="15-00001115"/>
    <s v="ARMADURO"/>
    <n v="360"/>
    <s v="BOL"/>
    <s v="101621"/>
    <s v="TERAN VILLARREAL MARCO VINICIO"/>
    <s v="802080"/>
    <s v="BODEGA TERAN MARCO 2"/>
    <s v="IBARRA"/>
    <s v="AV. VICTOR M. GUZMAN 432 Y"/>
    <s v="OIIBAR"/>
    <s v="O-Imbabura-Ibarra"/>
    <n v="30"/>
    <x v="118"/>
    <x v="118"/>
    <s v="100019438"/>
    <s v="CASTRO SELSO"/>
    <s v="ZEMU"/>
    <s v="18UE375"/>
    <s v="2"/>
    <s v="Sin Pallet"/>
    <n v="0"/>
    <n v="0"/>
    <x v="0"/>
    <n v="27240"/>
    <n v="18050"/>
    <n v="9190"/>
    <n v="68.400000000000006"/>
    <m/>
    <x v="116"/>
    <n v="23"/>
    <s v="23"/>
    <n v="18"/>
    <x v="0"/>
    <n v="0.19"/>
    <n v="3.8000000000000003"/>
    <s v="TRAPSA C.A."/>
  </r>
  <r>
    <n v="1002201094"/>
    <s v="UE01"/>
    <d v="2022-03-23T00:00:00"/>
    <d v="1899-12-30T20:51:00"/>
    <s v="012-024-00410981"/>
    <s v="9000804698"/>
    <s v="012-022-00315281"/>
    <n v="2498.4"/>
    <n v="2801.22"/>
    <s v="ZPVN"/>
    <s v="40565112"/>
    <s v="0000391704"/>
    <n v="8002815962"/>
    <n v="1002201094"/>
    <s v="15-00001115"/>
    <s v="ARMADURO"/>
    <n v="360"/>
    <s v="BOL"/>
    <s v="101780"/>
    <s v="MEGAPROFER S.A."/>
    <s v="807352"/>
    <s v="ECO PIMAMPIRO"/>
    <s v="PIMAMPIRO"/>
    <s v="ROCAFUERTE Y JUAN MONTALVO"/>
    <s v="OIPIMA"/>
    <s v="O-Imbabura-Pimampiro"/>
    <n v="78"/>
    <x v="130"/>
    <x v="130"/>
    <s v="100014950"/>
    <s v="MONTESDEOCA JORGE"/>
    <s v="ZEMU"/>
    <s v="18UE601"/>
    <s v="2"/>
    <s v="Sin Pallet"/>
    <n v="0"/>
    <n v="0"/>
    <x v="0"/>
    <n v="27180"/>
    <n v="18030"/>
    <n v="9150"/>
    <n v="147.6"/>
    <m/>
    <x v="128"/>
    <n v="23"/>
    <s v="23"/>
    <n v="18"/>
    <x v="0"/>
    <n v="0.41"/>
    <n v="8.1999999999999993"/>
    <s v="LIDENORTI S.A."/>
  </r>
  <r>
    <n v="1002201037"/>
    <s v="UE01"/>
    <d v="2022-03-23T00:00:00"/>
    <d v="1899-12-30T20:54:00"/>
    <s v="012-024-00410982"/>
    <s v="9000804699"/>
    <s v="012-022-00315282"/>
    <n v="2563.1999999999998"/>
    <n v="2873.87"/>
    <s v="ZPVN"/>
    <s v="40564362"/>
    <s v="0000391013"/>
    <n v="8002815893"/>
    <n v="1002201037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90"/>
    <n v="18000"/>
    <n v="8890"/>
    <n v="190.8"/>
    <m/>
    <x v="0"/>
    <n v="23"/>
    <s v="23"/>
    <n v="18"/>
    <x v="0"/>
    <n v="0.53"/>
    <n v="10.600000000000001"/>
    <s v="TRANSPORTE PROPIO"/>
  </r>
  <r>
    <n v="1002201134"/>
    <s v="UE01"/>
    <d v="2022-03-23T00:00:00"/>
    <d v="1899-12-30T21:05:00"/>
    <s v="012-024-00410983"/>
    <s v="9000804703"/>
    <s v="012-022-00315284"/>
    <n v="533.6"/>
    <n v="598.27"/>
    <s v="ZPVN"/>
    <s v="40564772"/>
    <s v="0000391770"/>
    <n v="8002816012"/>
    <n v="1002201134"/>
    <s v="15-00001115"/>
    <s v="ARMADURO"/>
    <n v="8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10375"/>
    <n v="4010"/>
    <n v="6365"/>
    <n v="59.2"/>
    <m/>
    <x v="25"/>
    <n v="23"/>
    <s v="23"/>
    <n v="4"/>
    <x v="0"/>
    <n v="0.74"/>
    <n v="14.8"/>
    <s v="TRANSPORTE PROPIO"/>
  </r>
  <r>
    <n v="1002201134"/>
    <s v="UE01"/>
    <d v="2022-03-23T00:00:00"/>
    <d v="1899-12-30T21:05:00"/>
    <s v="012-024-00410984"/>
    <s v="9000804702"/>
    <s v="012-022-00315283"/>
    <n v="2652"/>
    <n v="2973.44"/>
    <s v="ZPVN"/>
    <s v="40564772"/>
    <s v="0000391769"/>
    <n v="8002816013"/>
    <n v="1002201134"/>
    <s v="15-00001123"/>
    <s v="SELVALEGRE"/>
    <n v="40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6415"/>
    <n v="20050"/>
    <n v="6365"/>
    <n v="296"/>
    <m/>
    <x v="25"/>
    <n v="23"/>
    <s v="23"/>
    <n v="20"/>
    <x v="0"/>
    <n v="0.74"/>
    <n v="14.8"/>
    <s v="TRANSPORTE PROPIO"/>
  </r>
  <r>
    <n v="1002201069"/>
    <s v="UE01"/>
    <d v="2022-03-23T00:00:00"/>
    <d v="1899-12-30T21:09:00"/>
    <s v="012-024-00410985"/>
    <s v=""/>
    <s v=""/>
    <n v="0"/>
    <n v="0"/>
    <s v="ZPRC"/>
    <s v="2500108047"/>
    <s v="P000032576"/>
    <n v="8002815931"/>
    <n v="1002201069"/>
    <s v="15-00000218"/>
    <s v="MAGNO HE"/>
    <n v="31.4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8520"/>
    <n v="31420"/>
    <n v="17100"/>
    <n v="0"/>
    <m/>
    <x v="3"/>
    <n v="23"/>
    <s v="23"/>
    <n v="31.42"/>
    <x v="0"/>
    <n v="0"/>
    <n v="0"/>
    <s v="UNICON"/>
  </r>
  <r>
    <n v="1002201071"/>
    <s v="UE01"/>
    <d v="2022-03-23T00:00:00"/>
    <d v="1899-12-30T21:14:00"/>
    <s v="012-024-00410986"/>
    <s v=""/>
    <s v=""/>
    <n v="0"/>
    <n v="0"/>
    <s v="ZPRC"/>
    <s v="2500108058"/>
    <s v="P000032600"/>
    <n v="8002815933"/>
    <n v="1002201071"/>
    <s v="15-00000181"/>
    <s v="ARMADURO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9779"/>
    <s v="BARBA REINALDO"/>
    <s v="ZETT"/>
    <s v="18UE587"/>
    <s v="4"/>
    <s v="Pallet Cortesia"/>
    <n v="0"/>
    <n v="0"/>
    <x v="0"/>
    <n v="50370"/>
    <n v="32050"/>
    <n v="18320"/>
    <n v="537.6"/>
    <m/>
    <x v="102"/>
    <n v="23"/>
    <s v="23"/>
    <n v="32"/>
    <x v="0"/>
    <n v="0.84000000000000008"/>
    <n v="16.8"/>
    <s v="TRANSSJQ S.A."/>
  </r>
  <r>
    <n v="1002201151"/>
    <s v="UE01"/>
    <d v="2022-03-23T00:00:00"/>
    <d v="1899-12-30T21:23:00"/>
    <s v="012-024-00410987"/>
    <s v="9000804706"/>
    <s v="012-022-00315285"/>
    <n v="3755.4"/>
    <n v="4210.58"/>
    <s v="ZPVN"/>
    <s v="40564934"/>
    <s v="0000391455"/>
    <n v="8002816029"/>
    <n v="1002201151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510"/>
    <n v="33100"/>
    <n v="18410"/>
    <n v="620.4"/>
    <m/>
    <x v="8"/>
    <n v="23"/>
    <s v="23"/>
    <n v="33"/>
    <x v="0"/>
    <n v="0.94"/>
    <n v="18.8"/>
    <s v="TRANSPORTE PROPIO"/>
  </r>
  <r>
    <n v="1002201123"/>
    <s v="UE01"/>
    <d v="2022-03-23T00:00:00"/>
    <d v="1899-12-30T21:25:00"/>
    <s v="012-024-00410988"/>
    <s v="9000804707"/>
    <s v="012-022-00315286"/>
    <n v="2498.4"/>
    <n v="2801.22"/>
    <s v="ZPVN"/>
    <s v="40565133"/>
    <s v="P000032610"/>
    <n v="8002816002"/>
    <n v="1002201123"/>
    <s v="15-00001124"/>
    <s v="SELVALEGRE ANTIHUMEDAD"/>
    <n v="360"/>
    <s v="BOL"/>
    <s v="101628"/>
    <s v="COMERCIAL CANO LASTRA CIA. LTDA"/>
    <s v="810840"/>
    <s v="PLATAFORMA MARIANN 30"/>
    <s v="CUYABENO"/>
    <s v="VIA AGUAS NEGRAS"/>
    <s v="OKAGUA"/>
    <s v="O-Sucumbios-Aguasnegras"/>
    <n v="417"/>
    <x v="150"/>
    <x v="150"/>
    <s v="10003575"/>
    <s v="QUILCA CAYAMBE EDISON BAYARDO"/>
    <s v="ZEMU"/>
    <s v="18UE665"/>
    <s v="2"/>
    <s v="Sin Pallet"/>
    <n v="0"/>
    <n v="0"/>
    <x v="0"/>
    <n v="27160"/>
    <n v="18060"/>
    <n v="9100"/>
    <n v="442.8"/>
    <m/>
    <x v="147"/>
    <n v="23"/>
    <s v="23"/>
    <n v="18"/>
    <x v="0"/>
    <n v="1.23"/>
    <n v="24.6"/>
    <s v="RUTAS COTACACHENSES S.A."/>
  </r>
  <r>
    <n v="1002201163"/>
    <s v="UE01"/>
    <d v="2022-03-23T00:00:00"/>
    <d v="1899-12-30T21:29:00"/>
    <s v="012-024-00410989"/>
    <s v="9000804709"/>
    <s v="012-022-00315287"/>
    <n v="2307.6"/>
    <n v="2587.29"/>
    <s v="ZPVN"/>
    <s v="40565135"/>
    <s v="0000391732"/>
    <n v="8002816040"/>
    <n v="1002201163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107"/>
    <x v="107"/>
    <s v="10000354"/>
    <s v="HARO HARO JORDAN JOSUE"/>
    <s v="ZEMU"/>
    <s v="18UE653"/>
    <s v="2"/>
    <s v="Sin Pallet"/>
    <n v="0"/>
    <n v="0"/>
    <x v="0"/>
    <n v="27080"/>
    <n v="18010"/>
    <n v="9070"/>
    <n v="370.8"/>
    <m/>
    <x v="105"/>
    <n v="23"/>
    <s v="23"/>
    <n v="18"/>
    <x v="0"/>
    <n v="1.03"/>
    <n v="20.6"/>
    <s v="TRIMPESAS S.A."/>
  </r>
  <r>
    <n v="1002201142"/>
    <s v="UE01"/>
    <d v="2022-03-23T00:00:00"/>
    <d v="1899-12-30T21:33:00"/>
    <s v="012-024-00410990"/>
    <s v="9000804710"/>
    <s v="012-022-00315288"/>
    <n v="2268"/>
    <n v="2542.9"/>
    <s v="ZPVN"/>
    <s v="40565136"/>
    <s v="0000391731"/>
    <n v="8002816022"/>
    <n v="1002201142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30"/>
    <n v="18040"/>
    <n v="9090"/>
    <n v="266.39999999999998"/>
    <m/>
    <x v="141"/>
    <n v="23"/>
    <s v="23"/>
    <n v="18"/>
    <x v="0"/>
    <n v="0.74"/>
    <n v="14.799999999999999"/>
    <s v="TRANSPORTE PROPIO"/>
  </r>
  <r>
    <n v="1002201122"/>
    <s v="UE01"/>
    <d v="2022-03-23T00:00:00"/>
    <d v="1899-12-30T21:35:00"/>
    <s v="012-024-00410991"/>
    <s v="9000804712"/>
    <s v="012-022-00315290"/>
    <n v="793.2"/>
    <n v="889.34"/>
    <s v="ZPVN"/>
    <s v="40565140"/>
    <s v="0000391738"/>
    <n v="8002816000"/>
    <n v="1002201122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37"/>
    <x v="37"/>
    <s v="100020396"/>
    <s v="FARINANGO MIGUEL"/>
    <s v="ZEMU"/>
    <s v="18UE512"/>
    <s v="2"/>
    <s v="Sin Pallet"/>
    <n v="0"/>
    <n v="0"/>
    <x v="0"/>
    <n v="10511.666999999999"/>
    <n v="6016.6670000000004"/>
    <n v="4495"/>
    <n v="88.8"/>
    <m/>
    <x v="35"/>
    <n v="23"/>
    <s v="23"/>
    <n v="6"/>
    <x v="0"/>
    <n v="0.74"/>
    <n v="14.799999999999999"/>
    <s v="RAPIDO EL OTAVALEÑITO S.A."/>
  </r>
  <r>
    <n v="1002201122"/>
    <s v="UE01"/>
    <d v="2022-03-23T00:00:00"/>
    <d v="1899-12-30T21:35:00"/>
    <s v="012-024-00410992"/>
    <s v="9000804711"/>
    <s v="012-022-00315289"/>
    <n v="1576.8"/>
    <n v="1767.92"/>
    <s v="ZPVN"/>
    <s v="40565140"/>
    <s v="0000391737"/>
    <n v="8002816001"/>
    <n v="1002201122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37"/>
    <x v="37"/>
    <s v="100020396"/>
    <s v="FARINANGO MIGUEL"/>
    <s v="ZEMU"/>
    <s v="18UE512"/>
    <s v="2"/>
    <s v="Sin Pallet"/>
    <n v="0"/>
    <n v="0"/>
    <x v="0"/>
    <n v="16528.332999999999"/>
    <n v="12033.333000000001"/>
    <n v="4495"/>
    <n v="177.6"/>
    <m/>
    <x v="35"/>
    <n v="23"/>
    <s v="23"/>
    <n v="12"/>
    <x v="0"/>
    <n v="0.74"/>
    <n v="14.799999999999999"/>
    <s v="RAPIDO EL OTAVALEÑITO S.A."/>
  </r>
  <r>
    <n v="1002201190"/>
    <s v="UE01"/>
    <d v="2022-03-23T00:00:00"/>
    <d v="1899-12-30T22:13:00"/>
    <s v="012-024-00410993"/>
    <s v=""/>
    <s v=""/>
    <n v="0"/>
    <n v="0"/>
    <s v="ZPRC"/>
    <s v="2500108069"/>
    <s v="P000032627"/>
    <n v="8002816069"/>
    <n v="1002201190"/>
    <s v="15-00001115"/>
    <s v="ARMADURO"/>
    <n v="660"/>
    <s v="BOL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50220"/>
    <n v="33100"/>
    <n v="17120"/>
    <n v="455.4"/>
    <m/>
    <x v="109"/>
    <n v="23"/>
    <s v="23"/>
    <n v="33"/>
    <x v="0"/>
    <n v="0.69"/>
    <n v="13.799999999999999"/>
    <s v="TRANSPORTE PROPIO"/>
  </r>
  <r>
    <n v="1002201204"/>
    <s v="UE01"/>
    <d v="2022-03-23T00:00:00"/>
    <d v="1899-12-30T22:18:00"/>
    <s v="012-024-00410994"/>
    <s v=""/>
    <s v=""/>
    <n v="0"/>
    <n v="0"/>
    <s v="ZPRC"/>
    <s v="2500108029"/>
    <s v="P000032515"/>
    <n v="8002816085"/>
    <n v="1002201204"/>
    <s v="15-00001120"/>
    <s v="CAMPEON"/>
    <n v="360"/>
    <s v="BOL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s v="18UE976"/>
    <s v="2"/>
    <s v="Sin Pallet"/>
    <n v="0"/>
    <n v="0"/>
    <x v="0"/>
    <n v="26919.544999999998"/>
    <n v="18054.544999999998"/>
    <n v="8865"/>
    <n v="324"/>
    <m/>
    <x v="72"/>
    <n v="23"/>
    <s v="23"/>
    <n v="18"/>
    <x v="0"/>
    <n v="0.9"/>
    <n v="18"/>
    <s v="TRANSPORTE PROPIO"/>
  </r>
  <r>
    <n v="1002201204"/>
    <s v="UE01"/>
    <d v="2022-03-23T00:00:00"/>
    <d v="1899-12-30T22:18:00"/>
    <s v="012-024-00410995"/>
    <s v=""/>
    <s v=""/>
    <n v="0"/>
    <n v="0"/>
    <s v="ZPRC"/>
    <s v="2500108028"/>
    <s v="P000032514"/>
    <n v="8002816084"/>
    <n v="1002201204"/>
    <s v="15-00001123"/>
    <s v="SELVALEGRE"/>
    <n v="3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s v="18UE976"/>
    <s v="2"/>
    <s v="Sin Pallet"/>
    <n v="0"/>
    <n v="0"/>
    <x v="0"/>
    <n v="23910.455000000002"/>
    <n v="15045.455"/>
    <n v="8865"/>
    <n v="270"/>
    <m/>
    <x v="72"/>
    <n v="23"/>
    <s v="23"/>
    <n v="15"/>
    <x v="0"/>
    <n v="0.9"/>
    <n v="18"/>
    <s v="TRANSPORTE PROPIO"/>
  </r>
  <r>
    <n v="1002201206"/>
    <s v="UE01"/>
    <d v="2022-03-23T00:00:00"/>
    <d v="1899-12-30T22:23:00"/>
    <s v="012-024-00410996"/>
    <s v="9000804717"/>
    <s v="012-022-00315291"/>
    <n v="2386.8000000000002"/>
    <n v="2676.1"/>
    <s v="ZPVN"/>
    <s v="40565120"/>
    <s v="0000391723"/>
    <n v="8002816088"/>
    <n v="1002201206"/>
    <s v="15-00001123"/>
    <s v="SELVALEGRE"/>
    <n v="360"/>
    <s v="BOL"/>
    <s v="101780"/>
    <s v="MEGAPROFER S.A."/>
    <s v="807679"/>
    <s v="LOS CHASQUIS"/>
    <s v="AMBATO"/>
    <s v="ECO LOS CHASQUIS"/>
    <s v="OTAMBA"/>
    <s v="O-Tungurahua-Ambato"/>
    <n v="250"/>
    <x v="88"/>
    <x v="88"/>
    <s v="10003590"/>
    <s v="CUAYCAL TACUNGA JORGE ANIBAL"/>
    <s v="ZEMU"/>
    <s v="18UE336"/>
    <s v="2"/>
    <s v="Sin Pallet"/>
    <n v="0"/>
    <n v="0"/>
    <x v="0"/>
    <n v="27110"/>
    <n v="18020"/>
    <n v="9090"/>
    <n v="324"/>
    <m/>
    <x v="86"/>
    <n v="23"/>
    <s v="23"/>
    <n v="18"/>
    <x v="0"/>
    <n v="0.9"/>
    <n v="18"/>
    <s v="TRANSSJQ S.A."/>
  </r>
  <r>
    <n v="1002201225"/>
    <s v="UE01"/>
    <d v="2022-03-23T00:00:00"/>
    <d v="1899-12-30T22:37:00"/>
    <s v="012-024-00410997"/>
    <s v="9000804718"/>
    <s v="012-022-00315292"/>
    <n v="2429.0100000000002"/>
    <n v="2723.42"/>
    <s v="ZPVN"/>
    <s v="40565083"/>
    <s v="0000391665"/>
    <n v="8002816115"/>
    <n v="1002201225"/>
    <s v="15-00001123"/>
    <s v="SELVALEGRE"/>
    <n v="360"/>
    <s v="BOL"/>
    <s v="101446"/>
    <s v="ALMACENES FERROELECTRICO DISTRIALMA"/>
    <s v="810962"/>
    <s v="OBRA SR IPIALES"/>
    <s v="SAN MIGUEL DE URCUQUÍ"/>
    <s v="SECTOR CRUZ TOLA URCUQUI"/>
    <s v="OISANM"/>
    <s v="O-Imbabura-Sanmigueldeurcuqu"/>
    <n v="47"/>
    <x v="63"/>
    <x v="63"/>
    <s v="10005910"/>
    <s v="URBANO MOQUINCHE WALTER ARMANDO"/>
    <s v="ZEMU"/>
    <s v="18UE735"/>
    <s v="2"/>
    <s v="Sin Pallet"/>
    <n v="0"/>
    <n v="0"/>
    <x v="0"/>
    <n v="26760"/>
    <n v="18020"/>
    <n v="8740"/>
    <n v="97.2"/>
    <m/>
    <x v="61"/>
    <n v="23"/>
    <s v="23"/>
    <n v="18"/>
    <x v="0"/>
    <n v="0.27"/>
    <n v="5.4"/>
    <s v="RUTAS COTACACHENSES"/>
  </r>
  <r>
    <n v="1002201191"/>
    <s v="UE01"/>
    <d v="2022-03-23T00:00:00"/>
    <d v="1899-12-30T22:41:00"/>
    <s v="012-024-00410998"/>
    <s v="9000804720"/>
    <s v="012-022-00315294"/>
    <n v="1663.2"/>
    <n v="1864.79"/>
    <s v="ZPVN"/>
    <s v="40565150"/>
    <s v="0000391758"/>
    <n v="8002816071"/>
    <n v="1002201191"/>
    <s v="15-00001119"/>
    <s v="CAMPEON ANTIHUMEDAD"/>
    <n v="280"/>
    <s v="BOL"/>
    <s v="101664"/>
    <s v="ACERIA DEL ECUADOR C.A. ADELCA"/>
    <s v="810613"/>
    <s v="BRIONES MIGUEL ANTONIO"/>
    <s v="QUEVEDO"/>
    <s v="RAMON FUERTES Y JAIME ROLDOS"/>
    <s v="ORQUEV"/>
    <s v="O-Losrios-Quevedo"/>
    <m/>
    <x v="11"/>
    <x v="11"/>
    <s v="100014920"/>
    <s v="AMAGUAYA HECTOR"/>
    <s v="ZEMT"/>
    <s v="18UE556"/>
    <s v="1"/>
    <s v="Con Pallet"/>
    <n v="0.05"/>
    <n v="14"/>
    <x v="0"/>
    <n v="22052.5"/>
    <n v="14052.5"/>
    <n v="8000"/>
    <n v="288.39999999999998"/>
    <m/>
    <x v="11"/>
    <n v="23"/>
    <s v="23"/>
    <n v="14"/>
    <x v="0"/>
    <n v="1.03"/>
    <n v="20.599999999999998"/>
    <s v="TRAPSA C.A."/>
  </r>
  <r>
    <n v="1002201191"/>
    <s v="UE01"/>
    <d v="2022-03-23T00:00:00"/>
    <d v="1899-12-30T22:41:00"/>
    <s v="012-024-00410999"/>
    <s v="9000804719"/>
    <s v="012-022-00315293"/>
    <n v="1236"/>
    <n v="1385.81"/>
    <s v="ZPVN"/>
    <s v="40565150"/>
    <s v="0000391760"/>
    <n v="8002816070"/>
    <n v="1002201191"/>
    <s v="15-00001124"/>
    <s v="SELVALEGRE ANTIHUMEDAD"/>
    <n v="200"/>
    <s v="BOL"/>
    <s v="101664"/>
    <s v="ACERIA DEL ECUADOR C.A. ADELCA"/>
    <s v="810613"/>
    <s v="BRIONES MIGUEL ANTONIO"/>
    <s v="QUEVEDO"/>
    <s v="RAMON FUERTES Y JAIME ROLDOS"/>
    <s v="ORQUEV"/>
    <s v="O-Losrios-Quevedo"/>
    <n v="345"/>
    <x v="11"/>
    <x v="11"/>
    <s v="100014920"/>
    <s v="AMAGUAYA HECTOR"/>
    <s v="ZEMT"/>
    <s v="18UE556"/>
    <s v="1"/>
    <s v="Con Pallet"/>
    <n v="0.05"/>
    <n v="10"/>
    <x v="0"/>
    <n v="18037.5"/>
    <n v="10037.5"/>
    <n v="8000"/>
    <n v="206"/>
    <m/>
    <x v="11"/>
    <n v="23"/>
    <s v="23"/>
    <n v="10"/>
    <x v="0"/>
    <n v="1.03"/>
    <n v="20.6"/>
    <s v="TRAPSA C.A."/>
  </r>
  <r>
    <n v="1002201224"/>
    <s v="UE01"/>
    <d v="2022-03-23T00:00:00"/>
    <d v="1899-12-30T22:42:00"/>
    <s v="012-024-00411000"/>
    <s v="9000804721"/>
    <s v="012-022-00315295"/>
    <n v="2340"/>
    <n v="2623.62"/>
    <s v="ZPVN"/>
    <s v="40565180"/>
    <s v="0000391816"/>
    <n v="8002816114"/>
    <n v="1002201224"/>
    <s v="15-00001123"/>
    <s v="SELVALEGRE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06"/>
    <x v="106"/>
    <s v="100014973"/>
    <s v="CUACES JOSE ANTONIO"/>
    <s v="ZEMU"/>
    <s v="18UE677"/>
    <s v="2"/>
    <s v="Sin Pallet"/>
    <n v="0"/>
    <n v="0"/>
    <x v="0"/>
    <n v="26970"/>
    <n v="18020"/>
    <n v="8950"/>
    <n v="324"/>
    <m/>
    <x v="104"/>
    <n v="23"/>
    <s v="23"/>
    <n v="18"/>
    <x v="0"/>
    <n v="0.9"/>
    <n v="18"/>
    <s v="LA ARMENIA S.A."/>
  </r>
  <r>
    <n v="1002201213"/>
    <s v="UE01"/>
    <d v="2022-03-23T00:00:00"/>
    <d v="1899-12-30T22:52:00"/>
    <s v="012-024-00411001"/>
    <s v="9000804723"/>
    <s v="012-022-00315297"/>
    <n v="1003.2"/>
    <n v="1124.79"/>
    <s v="ZPVN"/>
    <s v="40564722"/>
    <s v="P000032473"/>
    <n v="8002816097"/>
    <n v="1002201213"/>
    <s v="15-00001119"/>
    <s v="CAMPEON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16734.241999999998"/>
    <n v="8024.2420000000002"/>
    <n v="8710"/>
    <n v="212.8"/>
    <m/>
    <x v="52"/>
    <n v="23"/>
    <s v="23"/>
    <n v="8"/>
    <x v="0"/>
    <n v="1.33"/>
    <n v="26.6"/>
    <s v="TRANSPORTE PROPIO"/>
  </r>
  <r>
    <n v="1002201213"/>
    <s v="UE01"/>
    <d v="2022-03-23T00:00:00"/>
    <d v="1899-12-30T22:52:00"/>
    <s v="012-024-00411002"/>
    <s v="9000804722"/>
    <s v="012-022-00315296"/>
    <n v="3260"/>
    <n v="3655.13"/>
    <s v="ZPVN"/>
    <s v="40564721"/>
    <s v="P000032472"/>
    <n v="8002816098"/>
    <n v="1002201213"/>
    <s v="15-00001124"/>
    <s v="SELVALEGRE ANTIHUMEDAD"/>
    <n v="5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3785.758000000002"/>
    <n v="25075.758000000002"/>
    <n v="8710"/>
    <n v="665"/>
    <m/>
    <x v="52"/>
    <n v="23"/>
    <s v="23"/>
    <n v="25"/>
    <x v="0"/>
    <n v="1.33"/>
    <n v="26.6"/>
    <s v="TRANSPORTE PROPIO"/>
  </r>
  <r>
    <n v="1002201237"/>
    <s v="UE01"/>
    <d v="2022-03-23T00:00:00"/>
    <d v="1899-12-30T22:54:00"/>
    <s v="012-024-00411003"/>
    <s v=""/>
    <s v=""/>
    <n v="0"/>
    <n v="0"/>
    <s v="ZPRC"/>
    <s v="2500108075"/>
    <s v="P000032641"/>
    <n v="8002816129"/>
    <n v="1002201237"/>
    <s v="15-00001115"/>
    <s v="ARMADURO"/>
    <n v="280"/>
    <s v="BOL"/>
    <s v="101633"/>
    <s v="CAMPAÑA MALDONADO MIGUEL ANGEL"/>
    <s v="810878"/>
    <s v="BODEGA ZUMBALICA"/>
    <s v="LATACUNGA"/>
    <s v="COLAISA"/>
    <s v="OXLATA"/>
    <s v="O-Cotopaxi-Latacunga"/>
    <m/>
    <x v="0"/>
    <x v="0"/>
    <s v="100017804"/>
    <s v="FARINANGO HECTOR"/>
    <s v="ZEMU"/>
    <s v="18UE642"/>
    <s v="2"/>
    <s v="Sin Pallet"/>
    <n v="0"/>
    <n v="0"/>
    <x v="0"/>
    <n v="18530.556"/>
    <n v="14015.556"/>
    <n v="4515"/>
    <n v="207.2"/>
    <m/>
    <x v="0"/>
    <n v="23"/>
    <s v="23"/>
    <n v="14"/>
    <x v="0"/>
    <n v="0.74"/>
    <n v="14.799999999999999"/>
    <s v="COMITRAPSA"/>
  </r>
  <r>
    <n v="1002201237"/>
    <s v="UE01"/>
    <d v="2022-03-23T00:00:00"/>
    <d v="1899-12-30T22:54:00"/>
    <s v="012-024-00411004"/>
    <s v=""/>
    <s v=""/>
    <n v="0"/>
    <n v="0"/>
    <s v="ZPRC"/>
    <s v="2500108074"/>
    <s v="P000032640"/>
    <n v="8002816128"/>
    <n v="1002201237"/>
    <s v="15-00001123"/>
    <s v="SELVALEGRE"/>
    <n v="80"/>
    <s v="BOL"/>
    <s v="101633"/>
    <s v="CAMPAÑA MALDONADO MIGUEL ANGEL"/>
    <s v="810878"/>
    <s v="BODEGA ZUMBALICA"/>
    <s v="LATACUNGA"/>
    <s v="COLAISA"/>
    <s v="OXLATA"/>
    <s v="O-Cotopaxi-Latacunga"/>
    <n v="198"/>
    <x v="0"/>
    <x v="0"/>
    <s v="100017804"/>
    <s v="FARINANGO HECTOR"/>
    <s v="ZEMU"/>
    <s v="18UE642"/>
    <s v="2"/>
    <s v="Sin Pallet"/>
    <n v="0"/>
    <n v="0"/>
    <x v="0"/>
    <n v="8519.4439999999995"/>
    <n v="4004.444"/>
    <n v="4515"/>
    <n v="59.2"/>
    <m/>
    <x v="0"/>
    <n v="23"/>
    <s v="23"/>
    <n v="4"/>
    <x v="0"/>
    <n v="0.74"/>
    <n v="14.8"/>
    <s v="COMITRAPSA"/>
  </r>
  <r>
    <n v="1002201251"/>
    <s v="UE01"/>
    <d v="2022-03-23T00:00:00"/>
    <d v="1899-12-30T23:09:00"/>
    <s v="012-024-00411005"/>
    <s v=""/>
    <s v=""/>
    <n v="0"/>
    <n v="0"/>
    <s v="ZPRC"/>
    <s v="2500108064"/>
    <s v="P000032617"/>
    <n v="8002816147"/>
    <n v="1002201251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72"/>
    <x v="72"/>
    <s v="100016005"/>
    <s v="POZO EDGAR"/>
    <s v="ZEMT"/>
    <s v="18UE214"/>
    <s v="1"/>
    <s v="Con Pallet"/>
    <n v="0.05"/>
    <n v="24"/>
    <x v="0"/>
    <n v="40380"/>
    <n v="24030"/>
    <n v="16350"/>
    <n v="542.4"/>
    <m/>
    <x v="70"/>
    <n v="23"/>
    <s v="23"/>
    <n v="24"/>
    <x v="0"/>
    <n v="1.1299999999999999"/>
    <n v="22.599999999999998"/>
    <s v="LIDENORTI S.A."/>
  </r>
  <r>
    <n v="1002201250"/>
    <s v="UE01"/>
    <d v="2022-03-23T00:00:00"/>
    <d v="1899-12-30T23:23:00"/>
    <s v="012-024-00411006"/>
    <s v=""/>
    <s v=""/>
    <n v="0"/>
    <n v="0"/>
    <s v="ZPRC"/>
    <s v="2500108066"/>
    <s v="P000032619"/>
    <n v="8002816146"/>
    <n v="1002201250"/>
    <s v="15-00001119"/>
    <s v="CAMPEON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127"/>
    <x v="127"/>
    <s v="100018006"/>
    <s v="HERRERA EDUARDO"/>
    <s v="ZEMT"/>
    <s v="18UE663"/>
    <s v="1"/>
    <s v="Con Pallet"/>
    <n v="0.05"/>
    <n v="24"/>
    <x v="0"/>
    <n v="37200"/>
    <n v="24040"/>
    <n v="13160"/>
    <n v="456"/>
    <m/>
    <x v="125"/>
    <n v="23"/>
    <s v="23"/>
    <n v="24"/>
    <x v="0"/>
    <n v="0.95"/>
    <n v="19"/>
    <s v="ALQUINGA &amp; ALQUINGA"/>
  </r>
  <r>
    <n v="1002201260"/>
    <s v="UE01"/>
    <d v="2022-03-23T00:00:00"/>
    <d v="1899-12-30T23:38:00"/>
    <s v="012-024-00411007"/>
    <s v="9000804725"/>
    <s v="012-022-00315298"/>
    <n v="2365.1999999999998"/>
    <n v="2651.87"/>
    <s v="ZPVN"/>
    <s v="40565139"/>
    <s v="0000391733"/>
    <n v="8002816162"/>
    <n v="100220126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20"/>
    <n v="9180"/>
    <n v="324"/>
    <m/>
    <x v="99"/>
    <n v="23"/>
    <s v="23"/>
    <n v="18"/>
    <x v="0"/>
    <n v="0.9"/>
    <n v="18"/>
    <s v="TRANSPORTE PROPIO"/>
  </r>
  <r>
    <n v="1002201258"/>
    <s v="UE01"/>
    <d v="2022-03-23T00:00:00"/>
    <d v="1899-12-30T23:42:00"/>
    <s v="012-024-00411008"/>
    <s v=""/>
    <s v=""/>
    <n v="0"/>
    <n v="0"/>
    <s v="ZPRC"/>
    <s v="2500108076"/>
    <s v="P000032645"/>
    <n v="8002816159"/>
    <n v="1002201258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149"/>
    <x v="149"/>
    <s v="100019954"/>
    <s v="JACOME SANTIAGO"/>
    <s v="ZEMU"/>
    <s v="18UE706"/>
    <s v="2"/>
    <s v="Sin Pallet"/>
    <n v="0"/>
    <n v="0"/>
    <x v="0"/>
    <n v="27150"/>
    <n v="18030"/>
    <n v="9120"/>
    <n v="266.39999999999998"/>
    <m/>
    <x v="146"/>
    <n v="23"/>
    <s v="23"/>
    <n v="18"/>
    <x v="0"/>
    <n v="0.74"/>
    <n v="14.799999999999999"/>
    <s v="SANJOPAS S.A."/>
  </r>
  <r>
    <n v="1002201239"/>
    <s v="UE01"/>
    <d v="2022-03-23T00:00:00"/>
    <d v="1899-12-30T23:43:00"/>
    <s v="012-024-00411009"/>
    <s v=""/>
    <s v=""/>
    <n v="0"/>
    <n v="0"/>
    <s v="ZPRC"/>
    <s v="2500108060"/>
    <s v="P000032611"/>
    <n v="8002816131"/>
    <n v="100220123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460"/>
    <n v="24030"/>
    <n v="15430"/>
    <n v="542.4"/>
    <m/>
    <x v="77"/>
    <n v="23"/>
    <s v="23"/>
    <n v="24"/>
    <x v="0"/>
    <n v="1.1299999999999999"/>
    <n v="22.599999999999998"/>
    <s v="ALQUINGA &amp; ALQUINGA"/>
  </r>
  <r>
    <n v="1002201360"/>
    <s v="UE01"/>
    <d v="2022-03-24T00:00:00"/>
    <d v="1899-12-30T05:07:00"/>
    <s v="012-024-00411010"/>
    <s v="9000804735"/>
    <s v="012-022-00315300"/>
    <n v="3270"/>
    <n v="3666.35"/>
    <s v="ZPVN"/>
    <s v="40565187"/>
    <s v="P000032643"/>
    <n v="8002816291"/>
    <n v="1002201360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3915.455000000002"/>
    <n v="25045.455000000002"/>
    <n v="8870"/>
    <n v="370"/>
    <m/>
    <x v="106"/>
    <n v="24"/>
    <s v="24"/>
    <n v="25"/>
    <x v="0"/>
    <n v="0.74"/>
    <n v="14.8"/>
    <s v="TRANSPORTE PROPIO"/>
  </r>
  <r>
    <n v="1002201360"/>
    <s v="UE01"/>
    <d v="2022-03-24T00:00:00"/>
    <d v="1899-12-30T05:07:00"/>
    <s v="012-024-00411011"/>
    <s v="9000804734"/>
    <s v="012-022-00315299"/>
    <n v="1040"/>
    <n v="1166.05"/>
    <s v="ZPVN"/>
    <s v="40565186"/>
    <s v="P000032642"/>
    <n v="8002816292"/>
    <n v="1002201360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84.544999999998"/>
    <n v="8014.5450000000001"/>
    <n v="8870"/>
    <n v="118.4"/>
    <m/>
    <x v="106"/>
    <n v="24"/>
    <s v="24"/>
    <n v="8"/>
    <x v="0"/>
    <n v="0.74"/>
    <n v="14.8"/>
    <s v="TRANSPORTE PROPIO"/>
  </r>
  <r>
    <n v="1002201365"/>
    <s v="UE01"/>
    <d v="2022-03-24T00:00:00"/>
    <d v="1899-12-30T05:11:00"/>
    <s v="012-024-00411012"/>
    <s v="9000804736"/>
    <s v="012-022-00315301"/>
    <n v="4225.6499999999996"/>
    <n v="4737.83"/>
    <s v="ZPVN"/>
    <s v="40564395"/>
    <s v="P000032371"/>
    <n v="8002816298"/>
    <n v="1002201365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2020"/>
    <n v="33070"/>
    <n v="18950"/>
    <n v="501.6"/>
    <m/>
    <x v="4"/>
    <n v="24"/>
    <s v="24"/>
    <n v="33"/>
    <x v="0"/>
    <n v="0.76"/>
    <n v="15.200000000000001"/>
    <s v="TRANSPORTE PROPIO"/>
  </r>
  <r>
    <n v="1002201368"/>
    <s v="UE01"/>
    <d v="2022-03-24T00:00:00"/>
    <d v="1899-12-30T05:16:00"/>
    <s v="012-024-00411013"/>
    <s v="9000804737"/>
    <s v="012-022-00315302"/>
    <n v="3259.2"/>
    <n v="3654.23"/>
    <s v="ZPVN"/>
    <s v="40564912"/>
    <s v="0000391429"/>
    <n v="8002816302"/>
    <n v="1002201368"/>
    <s v="15-00001123"/>
    <s v="SELVALEGRE"/>
    <n v="48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370"/>
    <n v="24010"/>
    <n v="15360"/>
    <n v="244.8"/>
    <m/>
    <x v="54"/>
    <n v="24"/>
    <s v="24"/>
    <n v="24"/>
    <x v="0"/>
    <n v="0.51"/>
    <n v="10.200000000000001"/>
    <s v="TRANSPORTE PROPIO"/>
  </r>
  <r>
    <n v="1002201383"/>
    <s v="UE01"/>
    <d v="2022-03-24T00:00:00"/>
    <d v="1899-12-30T05:57:00"/>
    <s v="012-024-00411014"/>
    <s v="9000804740"/>
    <s v="012-022-00315303"/>
    <n v="3262.32"/>
    <n v="3657.74"/>
    <s v="ZPVN"/>
    <s v="40564978"/>
    <s v="P000032556"/>
    <n v="8002816321"/>
    <n v="1002201383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39"/>
    <x v="39"/>
    <s v="100014935"/>
    <s v="MENDEZ EDMUNDO"/>
    <s v="ZEMT"/>
    <s v="18UE574"/>
    <s v="1"/>
    <s v="Con Pallet"/>
    <n v="0.05"/>
    <n v="24"/>
    <x v="0"/>
    <n v="38670"/>
    <n v="24050"/>
    <n v="14620"/>
    <n v="100.8"/>
    <m/>
    <x v="37"/>
    <n v="24"/>
    <s v="24"/>
    <n v="24"/>
    <x v="0"/>
    <n v="0.21"/>
    <n v="4.2"/>
    <s v="TRANSLOBOL S.A."/>
  </r>
  <r>
    <n v="1002201381"/>
    <s v="UE01"/>
    <d v="2022-03-24T00:00:00"/>
    <d v="1899-12-30T06:13:00"/>
    <s v="012-024-00411015"/>
    <s v=""/>
    <s v=""/>
    <n v="0"/>
    <n v="0"/>
    <s v="ZPRC"/>
    <s v="2500107902"/>
    <s v="0000391419"/>
    <n v="8002816319"/>
    <n v="1002201381"/>
    <s v="15-00000218"/>
    <s v="MAGNO HE"/>
    <n v="32.34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s v="18IBB1730"/>
    <s v="2"/>
    <s v="Sin Pallet"/>
    <n v="0"/>
    <n v="0"/>
    <x v="0"/>
    <n v="51150"/>
    <n v="32340"/>
    <n v="18810"/>
    <n v="300.44"/>
    <m/>
    <x v="1"/>
    <n v="24"/>
    <s v="24"/>
    <n v="32.340000000000003"/>
    <x v="0"/>
    <n v="9.2900432900432897"/>
    <n v="9.2900432900432897"/>
    <s v="TRANSCONCEM CIA. LTDA."/>
  </r>
  <r>
    <n v="1002201397"/>
    <s v="UE01"/>
    <d v="2022-03-24T00:00:00"/>
    <d v="1899-12-30T06:14:00"/>
    <s v="012-024-00411016"/>
    <s v="9000804741"/>
    <s v="012-022-00315304"/>
    <n v="4193.1400000000003"/>
    <n v="4701.38"/>
    <s v="ZPVN"/>
    <s v="40565176"/>
    <s v="P000032633"/>
    <n v="8002816342"/>
    <n v="1002201397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51380"/>
    <n v="33080"/>
    <n v="18300"/>
    <n v="514.79999999999995"/>
    <m/>
    <x v="10"/>
    <n v="24"/>
    <s v="24"/>
    <n v="33"/>
    <x v="0"/>
    <n v="0.77999999999999992"/>
    <n v="15.599999999999998"/>
    <s v="TRANSPORTE PROPIO"/>
  </r>
  <r>
    <n v="1002201419"/>
    <s v="UE01"/>
    <d v="2022-03-24T00:00:00"/>
    <d v="1899-12-30T06:39:00"/>
    <s v="012-024-00411017"/>
    <s v="9000804742"/>
    <s v="012-022-00315305"/>
    <n v="4210.8"/>
    <n v="4721.18"/>
    <s v="ZPVN"/>
    <s v="40564933"/>
    <s v="0000391459"/>
    <n v="8002816373"/>
    <n v="1002201419"/>
    <s v="15-00001124"/>
    <s v="SELVALEGRE ANTIHUMEDAD"/>
    <n v="660"/>
    <s v="BOL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6429"/>
    <s v="PAREDES PEREZ JHONNY FABRICIO"/>
    <s v="ZETT"/>
    <s v="18UE625"/>
    <s v="2"/>
    <s v="Sin Pallet"/>
    <n v="0"/>
    <n v="0"/>
    <x v="0"/>
    <n v="49990"/>
    <n v="33050"/>
    <n v="16940"/>
    <n v="712.8"/>
    <m/>
    <x v="8"/>
    <n v="24"/>
    <s v="24"/>
    <n v="33"/>
    <x v="0"/>
    <n v="1.0799999999999998"/>
    <n v="21.599999999999998"/>
    <s v="TRANSPORTE PROPIO"/>
  </r>
  <r>
    <n v="1002201415"/>
    <s v="UE01"/>
    <d v="2022-03-24T00:00:00"/>
    <d v="1899-12-30T06:43:00"/>
    <s v="012-024-00411018"/>
    <s v="9000804743"/>
    <s v="012-022-00315306"/>
    <n v="3106.3"/>
    <n v="3482.81"/>
    <s v="ZPVN"/>
    <s v="40565162"/>
    <s v="P000032623"/>
    <n v="8002816368"/>
    <n v="1002201415"/>
    <s v="15-00001123"/>
    <s v="SELVALEGRE"/>
    <n v="480"/>
    <s v="BOL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9189"/>
    <s v="SIMBAÑA EDWIN"/>
    <s v="ZEMT"/>
    <s v="18UE864"/>
    <s v="2"/>
    <s v="Sin Pallet"/>
    <n v="0"/>
    <n v="0"/>
    <x v="0"/>
    <n v="38980"/>
    <n v="24060"/>
    <n v="14920"/>
    <n v="532.79999999999995"/>
    <m/>
    <x v="2"/>
    <n v="24"/>
    <s v="24"/>
    <n v="24"/>
    <x v="0"/>
    <n v="1.1099999999999999"/>
    <n v="22.2"/>
    <s v="TRANSPORTE PROPIO"/>
  </r>
  <r>
    <n v="1002201426"/>
    <s v="UE01"/>
    <d v="2022-03-24T00:00:00"/>
    <d v="1899-12-30T06:53:00"/>
    <s v="012-024-00411019"/>
    <s v="9000804818"/>
    <s v="012-022-00315307"/>
    <n v="2319.08"/>
    <n v="2600.17"/>
    <s v="ZPVN"/>
    <s v="40565170"/>
    <s v="P000032629"/>
    <n v="8002816381"/>
    <n v="100220142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10"/>
    <n v="18050"/>
    <n v="9060"/>
    <n v="248.4"/>
    <m/>
    <x v="7"/>
    <n v="24"/>
    <s v="24"/>
    <n v="18"/>
    <x v="0"/>
    <n v="0.69000000000000006"/>
    <n v="13.8"/>
    <s v="TRANSPORTE PROPIO"/>
  </r>
  <r>
    <n v="1002201417"/>
    <s v="UE01"/>
    <d v="2022-03-24T00:00:00"/>
    <d v="1899-12-30T07:05:00"/>
    <s v="012-024-00411020"/>
    <s v=""/>
    <s v=""/>
    <n v="0"/>
    <n v="0"/>
    <s v="ZPRC"/>
    <s v="2500107901"/>
    <s v="0000391418"/>
    <n v="8002816371"/>
    <n v="1002201417"/>
    <s v="15-00001118"/>
    <s v="TECHCEM"/>
    <n v="31.6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s v="18IBB5729"/>
    <s v="2"/>
    <s v="Sin Pallet"/>
    <n v="0"/>
    <n v="0"/>
    <x v="0"/>
    <n v="50110"/>
    <n v="31650"/>
    <n v="18460"/>
    <n v="294.02999999999997"/>
    <m/>
    <x v="1"/>
    <n v="24"/>
    <s v="24"/>
    <n v="31.65"/>
    <x v="0"/>
    <n v="9.2900473933649277"/>
    <n v="9.2900473933649277"/>
    <s v="TRANSCONCEM CIA. LTDA."/>
  </r>
  <r>
    <n v="1002201430"/>
    <s v="UE01"/>
    <d v="2022-03-24T00:00:00"/>
    <d v="1899-12-30T07:06:00"/>
    <s v="012-024-00411021"/>
    <s v="9000804847"/>
    <s v="012-022-00315308"/>
    <n v="2390"/>
    <n v="2679.68"/>
    <s v="ZPVN"/>
    <s v="40565169"/>
    <s v="P000032628"/>
    <n v="8002816387"/>
    <n v="1002201430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60"/>
    <n v="9280"/>
    <n v="183.6"/>
    <m/>
    <x v="7"/>
    <n v="24"/>
    <s v="24"/>
    <n v="18"/>
    <x v="0"/>
    <n v="0.51"/>
    <n v="10.199999999999999"/>
    <s v="TRANSPORTE PROPIO"/>
  </r>
  <r>
    <n v="1002201409"/>
    <s v="UE01"/>
    <d v="2022-03-24T00:00:00"/>
    <d v="1899-12-30T07:14:00"/>
    <s v="012-024-00411022"/>
    <s v="9000804849"/>
    <s v="012-022-00315310"/>
    <n v="1235.19"/>
    <n v="1384.9"/>
    <s v="ZPVN"/>
    <s v="40565123"/>
    <s v="0000391725"/>
    <n v="8002816357"/>
    <n v="1002201409"/>
    <s v="15-00001119"/>
    <s v="CAMPEON ANTIHUMEDAD"/>
    <n v="200"/>
    <s v="BOL"/>
    <s v="102970"/>
    <s v="MATERIALES DE CONSTRUCCION MACON SA"/>
    <s v="804006"/>
    <s v="BODEGA PRINCIPAL"/>
    <s v="GUAYAQUIL"/>
    <s v="AV J RODRIGUEZ YA V DEL BOMBERO"/>
    <s v="OGGUAY"/>
    <s v="O-Guayas-Guayaquil"/>
    <m/>
    <x v="125"/>
    <x v="125"/>
    <s v="100015198"/>
    <s v="IBUJES JESUS"/>
    <s v="ZEMT"/>
    <s v="18UE511"/>
    <s v="1"/>
    <s v="Con Pallet"/>
    <n v="0.05"/>
    <n v="10"/>
    <x v="0"/>
    <n v="17714.167000000001"/>
    <n v="10004.166999999999"/>
    <n v="7710"/>
    <n v="260"/>
    <m/>
    <x v="123"/>
    <n v="24"/>
    <s v="24"/>
    <n v="10"/>
    <x v="0"/>
    <n v="1.3"/>
    <n v="26"/>
    <s v="TRAPSA C.A."/>
  </r>
  <r>
    <n v="1002201409"/>
    <s v="UE01"/>
    <d v="2022-03-24T00:00:00"/>
    <d v="1899-12-30T07:14:00"/>
    <s v="012-024-00411023"/>
    <s v="9000804848"/>
    <s v="012-022-00315309"/>
    <n v="1798.22"/>
    <n v="2016.18"/>
    <s v="ZPVN"/>
    <s v="40561921"/>
    <s v="0000391726"/>
    <n v="8002816358"/>
    <n v="1002201409"/>
    <s v="15-00001124"/>
    <s v="SELVALEGRE ANTIHUMEDAD"/>
    <n v="2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125"/>
    <x v="125"/>
    <s v="100015198"/>
    <s v="IBUJES JESUS"/>
    <s v="ZEMT"/>
    <s v="18UE511"/>
    <s v="1"/>
    <s v="Con Pallet"/>
    <n v="0.05"/>
    <n v="14"/>
    <x v="0"/>
    <n v="21715.832999999999"/>
    <n v="14005.833000000001"/>
    <n v="7710"/>
    <n v="364"/>
    <m/>
    <x v="123"/>
    <n v="24"/>
    <s v="24"/>
    <n v="14"/>
    <x v="0"/>
    <n v="1.3"/>
    <n v="26"/>
    <s v="TRAPSA C.A."/>
  </r>
  <r>
    <n v="1002201446"/>
    <s v="UE01"/>
    <d v="2022-03-24T00:00:00"/>
    <d v="1899-12-30T07:39:00"/>
    <s v="012-024-00411024"/>
    <s v="9000804854"/>
    <s v="012-022-00315312"/>
    <n v="2469.6"/>
    <n v="2768.93"/>
    <s v="ZPVN"/>
    <s v="40565233"/>
    <s v="P000032649"/>
    <n v="8002816410"/>
    <n v="1002201446"/>
    <s v="15-00001115"/>
    <s v="ARMADURO"/>
    <n v="360"/>
    <s v="BOL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s v="18UE911"/>
    <s v="2"/>
    <s v="Sin Pallet"/>
    <n v="0"/>
    <n v="0"/>
    <x v="0"/>
    <n v="24372.5"/>
    <n v="18022.5"/>
    <n v="6350"/>
    <n v="136.80000000000001"/>
    <m/>
    <x v="89"/>
    <n v="24"/>
    <s v="24"/>
    <n v="18"/>
    <x v="0"/>
    <n v="0.38"/>
    <n v="7.6000000000000005"/>
    <s v="TRANSPORTE PROPIO"/>
  </r>
  <r>
    <n v="1002201446"/>
    <s v="UE01"/>
    <d v="2022-03-24T00:00:00"/>
    <d v="1899-12-30T07:39:00"/>
    <s v="012-024-00411025"/>
    <s v="9000804853"/>
    <s v="012-022-00315311"/>
    <n v="816"/>
    <n v="914.9"/>
    <s v="ZPVN"/>
    <s v="40565232"/>
    <s v="P000032648"/>
    <n v="8002816411"/>
    <n v="1002201446"/>
    <s v="15-00001123"/>
    <s v="SELVALEGRE"/>
    <n v="12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2357.5"/>
    <n v="6007.5"/>
    <n v="6350"/>
    <n v="45.6"/>
    <m/>
    <x v="89"/>
    <n v="24"/>
    <s v="24"/>
    <n v="6"/>
    <x v="0"/>
    <n v="0.38"/>
    <n v="7.6000000000000005"/>
    <s v="TRANSPORTE PROPIO"/>
  </r>
  <r>
    <n v="1002201444"/>
    <s v="UE01"/>
    <d v="2022-03-24T00:00:00"/>
    <d v="1899-12-30T07:50:00"/>
    <s v="012-024-00411026"/>
    <s v="9000804856"/>
    <s v="012-022-00315313"/>
    <n v="3238.77"/>
    <n v="3631.33"/>
    <s v="ZPVN"/>
    <s v="40561563"/>
    <s v="0000389474"/>
    <n v="8002816405"/>
    <n v="1002201444"/>
    <s v="15-00001121"/>
    <s v="GLADIADOR"/>
    <n v="31.92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460"/>
    <n v="31920"/>
    <n v="18540"/>
    <n v="0"/>
    <m/>
    <x v="3"/>
    <n v="24"/>
    <s v="24"/>
    <n v="31.92"/>
    <x v="0"/>
    <n v="0"/>
    <n v="0"/>
    <s v="XAVIER VALENZUELA"/>
  </r>
  <r>
    <n v="1002201453"/>
    <s v="UE01"/>
    <d v="2022-03-24T00:00:00"/>
    <d v="1899-12-30T08:15:00"/>
    <s v="012-024-00411027"/>
    <s v="9000804861"/>
    <s v="012-022-00315314"/>
    <n v="2409.2600000000002"/>
    <n v="2701.28"/>
    <s v="ZPVN"/>
    <s v="40565253"/>
    <s v="P000032651"/>
    <n v="8002816422"/>
    <n v="1002201453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124"/>
    <x v="124"/>
    <s v="100015005"/>
    <s v="QUITO LUIS"/>
    <s v="ZEMU"/>
    <s v="18UE398"/>
    <s v="2"/>
    <s v="Sin Pallet"/>
    <n v="0"/>
    <n v="0"/>
    <x v="0"/>
    <n v="27120"/>
    <n v="18040"/>
    <n v="9080"/>
    <n v="165.6"/>
    <m/>
    <x v="122"/>
    <n v="24"/>
    <s v="24"/>
    <n v="18"/>
    <x v="0"/>
    <n v="0.45999999999999996"/>
    <n v="9.1999999999999993"/>
    <s v="LIDENORTI S.A."/>
  </r>
  <r>
    <n v="1002201471"/>
    <s v="UE01"/>
    <d v="2022-03-24T00:00:00"/>
    <d v="1899-12-30T08:28:00"/>
    <s v="012-024-00411028"/>
    <s v="9000804864"/>
    <s v="012-022-00315316"/>
    <n v="3068.47"/>
    <n v="3440.39"/>
    <s v="ZPVN"/>
    <s v="40565175"/>
    <s v="P000032632"/>
    <n v="8002816447"/>
    <n v="1002201471"/>
    <s v="15-00001115"/>
    <s v="ARMADURO"/>
    <n v="4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s v="18UE306"/>
    <s v="2"/>
    <s v="Sin Pallet"/>
    <n v="0"/>
    <n v="0"/>
    <x v="0"/>
    <n v="32790.294000000002"/>
    <n v="24035.294000000002"/>
    <n v="8755"/>
    <n v="364.8"/>
    <m/>
    <x v="10"/>
    <n v="24"/>
    <s v="24"/>
    <n v="24"/>
    <x v="0"/>
    <n v="0.76"/>
    <n v="15.200000000000001"/>
    <s v="TRANSPORTE PROPIO"/>
  </r>
  <r>
    <n v="1002201471"/>
    <s v="UE01"/>
    <d v="2022-03-24T00:00:00"/>
    <d v="1899-12-30T08:28:00"/>
    <s v="012-024-00411029"/>
    <s v="9000804863"/>
    <s v="012-022-00315315"/>
    <n v="1270.6500000000001"/>
    <n v="1424.66"/>
    <s v="ZPVN"/>
    <s v="40565174"/>
    <s v="P000032631"/>
    <n v="8002816446"/>
    <n v="1002201471"/>
    <s v="15-00001123"/>
    <s v="SELVALEGRE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18769.705999999998"/>
    <n v="10014.706"/>
    <n v="8755"/>
    <n v="152"/>
    <m/>
    <x v="10"/>
    <n v="24"/>
    <s v="24"/>
    <n v="10"/>
    <x v="0"/>
    <n v="0.76"/>
    <n v="15.2"/>
    <s v="TRANSPORTE PROPIO"/>
  </r>
  <r>
    <n v="1002201474"/>
    <s v="UE01"/>
    <d v="2022-03-24T00:00:00"/>
    <d v="1899-12-30T09:01:00"/>
    <s v="012-024-00411030"/>
    <s v="9000803879"/>
    <s v="013-020-00047762"/>
    <n v="2294.2600000000002"/>
    <n v="2572.34"/>
    <s v="ZPDF"/>
    <s v="70176747"/>
    <s v="0000391204"/>
    <n v="8002816450"/>
    <n v="1002201474"/>
    <s v="15-00001124"/>
    <s v="SELVALEGRE ANTIHUMEDAD"/>
    <n v="360"/>
    <s v="BOL"/>
    <s v="101450"/>
    <s v="MEGAMETALES S.A."/>
    <s v="809826"/>
    <s v="LOCAL CALIFORNIA"/>
    <s v="GUAYAQUIL"/>
    <s v="VIA DAULE KM 12 1/2 JUNTO FRENO SEG"/>
    <s v="OGGUAY"/>
    <s v="O-Guayas-Guayaquil"/>
    <n v="524"/>
    <x v="66"/>
    <x v="66"/>
    <s v="100014865"/>
    <s v="LANDI LUIS"/>
    <s v="ZEMU"/>
    <s v="18UE358"/>
    <s v="2"/>
    <s v="Sin Pallet"/>
    <n v="0"/>
    <n v="0"/>
    <x v="0"/>
    <n v="27300"/>
    <n v="18080"/>
    <n v="9220"/>
    <n v="468"/>
    <m/>
    <x v="64"/>
    <n v="24"/>
    <s v="24"/>
    <n v="18"/>
    <x v="0"/>
    <n v="1.3"/>
    <n v="26"/>
    <s v="TRANSVOLCA S.A."/>
  </r>
  <r>
    <n v="1002201478"/>
    <s v="UE01"/>
    <d v="2022-03-24T00:00:00"/>
    <d v="1899-12-30T09:04:00"/>
    <s v="012-024-00411031"/>
    <s v="9000804868"/>
    <s v="012-022-00315317"/>
    <n v="2419.1999999999998"/>
    <n v="2712.42"/>
    <s v="ZPVN"/>
    <s v="40564911"/>
    <s v="0000391867"/>
    <n v="8002816454"/>
    <n v="1002201478"/>
    <s v="15-00001124"/>
    <s v="SELVALEGRE ANTIHUMEDAD"/>
    <n v="360"/>
    <s v="BOL"/>
    <s v="101453"/>
    <s v="SUDAMERICANA INTEGRAL DE"/>
    <s v="807591"/>
    <s v="SACOS CAMPAMENTO NARANJAL"/>
    <s v="NARANJAL"/>
    <s v="VIA NARANJAL TENGUEL KM 13.5"/>
    <s v="OGNARA"/>
    <s v="O-Guayas-Naranjal"/>
    <n v="576"/>
    <x v="100"/>
    <x v="100"/>
    <s v="10008072"/>
    <s v="FLORES GARCIA CHRISTIA FERNANDO"/>
    <s v="ZEMU"/>
    <s v="18UE370"/>
    <s v="2"/>
    <s v="Sin Pallet"/>
    <n v="0"/>
    <n v="0"/>
    <x v="0"/>
    <n v="27130"/>
    <n v="18050"/>
    <n v="9080"/>
    <n v="489.6"/>
    <m/>
    <x v="98"/>
    <n v="24"/>
    <s v="24"/>
    <n v="18"/>
    <x v="0"/>
    <n v="1.36"/>
    <n v="27.200000000000003"/>
    <s v="SANJOPAS S.A."/>
  </r>
  <r>
    <n v="1002201510"/>
    <s v="UE01"/>
    <d v="2022-03-24T00:00:00"/>
    <d v="1899-12-30T09:09:00"/>
    <s v="012-024-00411032"/>
    <s v=""/>
    <s v=""/>
    <n v="0"/>
    <n v="0"/>
    <s v="ZPRC"/>
    <s v="2500108081"/>
    <s v="0000391874"/>
    <n v="8002816484"/>
    <n v="1002201510"/>
    <s v="15-00001115"/>
    <s v="ARMADURO"/>
    <n v="6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4"/>
    <s v="Pallet Cortesia"/>
    <n v="0"/>
    <n v="0"/>
    <x v="0"/>
    <n v="51620"/>
    <n v="33040"/>
    <n v="18580"/>
    <n v="594"/>
    <m/>
    <x v="72"/>
    <n v="24"/>
    <s v="24"/>
    <n v="33"/>
    <x v="0"/>
    <n v="0.9"/>
    <n v="18"/>
    <s v="TRANSPORTE PROPIO"/>
  </r>
  <r>
    <n v="1002201485"/>
    <s v="UE01"/>
    <d v="2022-03-24T00:00:00"/>
    <d v="1899-12-30T09:16:00"/>
    <s v="012-024-00411033"/>
    <s v="9000804871"/>
    <s v="012-022-00315319"/>
    <n v="513.6"/>
    <n v="575.85"/>
    <s v="ZPVN"/>
    <s v="40565268"/>
    <s v="P000032655"/>
    <n v="8002816462"/>
    <n v="1002201485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m/>
    <x v="60"/>
    <x v="60"/>
    <s v="10007757"/>
    <s v="GUALACATA FERNANDEZ MANUEL RAUL"/>
    <s v="ZEMU"/>
    <s v="18UE769"/>
    <s v="2"/>
    <s v="Sin Pallet"/>
    <n v="0"/>
    <n v="0"/>
    <x v="0"/>
    <n v="8476.1110000000008"/>
    <n v="4011.1109999999999"/>
    <n v="4465"/>
    <n v="28"/>
    <m/>
    <x v="58"/>
    <n v="24"/>
    <s v="24"/>
    <n v="4"/>
    <x v="0"/>
    <n v="0.35"/>
    <n v="7"/>
    <s v="ALQUINGA &amp; ALQUINGA"/>
  </r>
  <r>
    <n v="1002201485"/>
    <s v="UE01"/>
    <d v="2022-03-24T00:00:00"/>
    <d v="1899-12-30T09:16:00"/>
    <s v="012-024-00411034"/>
    <s v="9000804870"/>
    <s v="012-022-00315318"/>
    <n v="1940.4"/>
    <n v="2175.59"/>
    <s v="ZPVN"/>
    <s v="40565267"/>
    <s v="P000032654"/>
    <n v="8002816463"/>
    <n v="1002201485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60"/>
    <x v="60"/>
    <s v="10007757"/>
    <s v="GUALACATA FERNANDEZ MANUEL RAUL"/>
    <s v="ZEMU"/>
    <s v="18UE769"/>
    <s v="2"/>
    <s v="Sin Pallet"/>
    <n v="0"/>
    <n v="0"/>
    <x v="0"/>
    <n v="18503.888999999999"/>
    <n v="14038.888999999999"/>
    <n v="4465"/>
    <n v="98"/>
    <m/>
    <x v="58"/>
    <n v="24"/>
    <s v="24"/>
    <n v="14"/>
    <x v="0"/>
    <n v="0.35"/>
    <n v="7"/>
    <s v="ALQUINGA &amp; ALQUINGA"/>
  </r>
  <r>
    <n v="1002201527"/>
    <s v="UE01"/>
    <d v="2022-03-24T00:00:00"/>
    <d v="1899-12-30T09:31:00"/>
    <s v="012-024-00411035"/>
    <s v="9000804875"/>
    <s v="012-022-00315321"/>
    <n v="2276"/>
    <n v="2551.87"/>
    <s v="ZPVN"/>
    <s v="40564939"/>
    <s v="0000391470"/>
    <n v="8002816501"/>
    <n v="1002201527"/>
    <s v="15-00001120"/>
    <s v="CAMPEON"/>
    <n v="400"/>
    <s v="BOL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28"/>
    <s v="BORJA MAYORGA ULISES ENRIQUE"/>
    <s v="ZETT"/>
    <s v="18UE858"/>
    <s v="2"/>
    <s v="Sin Pallet"/>
    <n v="0"/>
    <n v="0"/>
    <x v="0"/>
    <n v="28938.485000000001"/>
    <n v="20048.485000000001"/>
    <n v="8890"/>
    <n v="360"/>
    <m/>
    <x v="55"/>
    <n v="24"/>
    <s v="24"/>
    <n v="20"/>
    <x v="0"/>
    <n v="0.9"/>
    <n v="18"/>
    <s v="TRANSPORTE PROPIO"/>
  </r>
  <r>
    <n v="1002201527"/>
    <s v="UE01"/>
    <d v="2022-03-24T00:00:00"/>
    <d v="1899-12-30T09:31:00"/>
    <s v="012-024-00411036"/>
    <s v="9000804874"/>
    <s v="012-022-00315320"/>
    <n v="1612"/>
    <n v="1807.38"/>
    <s v="ZPVN"/>
    <s v="40564941"/>
    <s v="0000391466"/>
    <n v="8002816502"/>
    <n v="1002201527"/>
    <s v="15-00001123"/>
    <s v="SELVALEGRE"/>
    <n v="2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21921.514999999999"/>
    <n v="13031.514999999999"/>
    <n v="8890"/>
    <n v="234"/>
    <m/>
    <x v="55"/>
    <n v="24"/>
    <s v="24"/>
    <n v="13"/>
    <x v="0"/>
    <n v="0.9"/>
    <n v="18"/>
    <s v="TRANSPORTE PROPIO"/>
  </r>
  <r>
    <n v="1002201487"/>
    <s v="UE01"/>
    <d v="2022-03-24T00:00:00"/>
    <d v="1899-12-30T09:42:00"/>
    <s v="012-024-00411037"/>
    <s v=""/>
    <s v=""/>
    <n v="0"/>
    <n v="0"/>
    <s v="ZPRC"/>
    <s v="2500108059"/>
    <s v="0000391800"/>
    <n v="8002816465"/>
    <n v="1002201487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155"/>
    <x v="155"/>
    <s v="100015298"/>
    <s v="GUALSAQUI RAMIRO"/>
    <s v="ZETT"/>
    <s v="18UE544"/>
    <s v="4"/>
    <s v="Pallet Cortesia"/>
    <n v="0"/>
    <n v="0"/>
    <x v="0"/>
    <n v="13222.5"/>
    <n v="4002.5"/>
    <n v="9220"/>
    <n v="36.799999999999997"/>
    <m/>
    <x v="152"/>
    <n v="24"/>
    <s v="24"/>
    <n v="4"/>
    <x v="0"/>
    <n v="0.45999999999999996"/>
    <n v="9.1999999999999993"/>
    <s v="SANJOPAS S.A."/>
  </r>
  <r>
    <n v="1002201487"/>
    <s v="UE01"/>
    <d v="2022-03-24T00:00:00"/>
    <d v="1899-12-30T09:42:00"/>
    <s v="012-024-00411038"/>
    <s v=""/>
    <s v=""/>
    <n v="0"/>
    <n v="0"/>
    <s v="ZPRC"/>
    <s v="2500108059"/>
    <s v="0000391801"/>
    <n v="8002816466"/>
    <n v="1002201487"/>
    <s v="15-00001123"/>
    <s v="SELVALEGRE"/>
    <n v="56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5"/>
    <x v="155"/>
    <s v="100015298"/>
    <s v="GUALSAQUI RAMIRO"/>
    <s v="ZETT"/>
    <s v="18UE544"/>
    <s v="4"/>
    <s v="Pallet Cortesia"/>
    <n v="0"/>
    <n v="0"/>
    <x v="0"/>
    <n v="37237.5"/>
    <n v="28017.5"/>
    <n v="9220"/>
    <n v="257.60000000000002"/>
    <m/>
    <x v="152"/>
    <n v="24"/>
    <s v="24"/>
    <n v="28"/>
    <x v="0"/>
    <n v="0.46"/>
    <n v="9.2000000000000011"/>
    <s v="SANJOPAS S.A."/>
  </r>
  <r>
    <n v="1002201545"/>
    <s v="UE01"/>
    <d v="2022-03-24T00:00:00"/>
    <d v="1899-12-30T09:48:00"/>
    <s v="012-024-00411039"/>
    <s v="9000804879"/>
    <s v="012-022-00315322"/>
    <n v="4092"/>
    <n v="4587.9799999999996"/>
    <s v="ZPVN"/>
    <s v="40564938"/>
    <s v="0000391468"/>
    <n v="8002816519"/>
    <n v="1002201545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30"/>
    <n v="33040"/>
    <n v="17790"/>
    <n v="594"/>
    <m/>
    <x v="55"/>
    <n v="24"/>
    <s v="24"/>
    <n v="33"/>
    <x v="0"/>
    <n v="0.9"/>
    <n v="18"/>
    <s v="TRANSPORTE PROPIO"/>
  </r>
  <r>
    <n v="1002201557"/>
    <s v="UE01"/>
    <d v="2022-03-24T00:00:00"/>
    <d v="1899-12-30T09:54:00"/>
    <s v="012-024-00411040"/>
    <s v="9000804882"/>
    <s v="012-022-00315323"/>
    <n v="2484"/>
    <n v="2785.08"/>
    <s v="ZPVN"/>
    <s v="40565297"/>
    <s v="P000032667"/>
    <n v="8002816531"/>
    <n v="1002201557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9"/>
    <x v="9"/>
    <s v="100020335"/>
    <s v="HARO LUIS"/>
    <s v="ZEMU"/>
    <s v="18UE743"/>
    <s v="2"/>
    <s v="Sin Pallet"/>
    <n v="0"/>
    <n v="0"/>
    <x v="0"/>
    <n v="27070"/>
    <n v="18010"/>
    <n v="9060"/>
    <n v="75.599999999999994"/>
    <m/>
    <x v="9"/>
    <n v="24"/>
    <s v="24"/>
    <n v="18"/>
    <x v="0"/>
    <n v="0.21"/>
    <n v="4.1999999999999993"/>
    <s v="SANJOPAS S.A."/>
  </r>
  <r>
    <n v="1002201482"/>
    <s v="UE01"/>
    <d v="2022-03-24T00:00:00"/>
    <d v="1899-12-30T09:55:00"/>
    <s v="012-024-00411041"/>
    <s v="9000803877"/>
    <s v="013-020-00047760"/>
    <n v="3059.02"/>
    <n v="3429.79"/>
    <s v="ZPDF"/>
    <s v="70176745"/>
    <s v="0000391208"/>
    <n v="8002816459"/>
    <n v="1002201482"/>
    <s v="15-00001124"/>
    <s v="SELVALEGRE ANTIHUMEDAD"/>
    <n v="480"/>
    <s v="BOL"/>
    <s v="101450"/>
    <s v="MEGAMETALES S.A."/>
    <s v="801815"/>
    <s v="MEGAMETALES LAS PALMAS"/>
    <s v="GUAYAQUIL"/>
    <s v="VIA DAULE KM 13 1/2"/>
    <s v="OGGUAY"/>
    <s v="O-Guayas-Guayaquil"/>
    <n v="524"/>
    <x v="41"/>
    <x v="41"/>
    <s v="100018027"/>
    <s v="CABRERA ALFREDO"/>
    <s v="ZEMT"/>
    <s v="18UE579"/>
    <s v="1"/>
    <s v="Con Pallet"/>
    <n v="0.05"/>
    <n v="24"/>
    <x v="0"/>
    <n v="39220"/>
    <n v="24090"/>
    <n v="15130"/>
    <n v="624"/>
    <m/>
    <x v="39"/>
    <n v="24"/>
    <s v="24"/>
    <n v="24"/>
    <x v="0"/>
    <n v="1.3"/>
    <n v="26"/>
    <s v="LIDENORTI S.A."/>
  </r>
  <r>
    <n v="1002201547"/>
    <s v="UE01"/>
    <d v="2022-03-24T00:00:00"/>
    <d v="1899-12-30T10:00:00"/>
    <s v="012-024-00411042"/>
    <s v="9000804883"/>
    <s v="012-022-00315324"/>
    <n v="4567.2"/>
    <n v="5120.7700000000004"/>
    <s v="ZPVN"/>
    <s v="40565283"/>
    <s v="P000032661"/>
    <n v="8002816520"/>
    <n v="1002201547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600"/>
    <n v="33040"/>
    <n v="18560"/>
    <n v="699.6"/>
    <m/>
    <x v="120"/>
    <n v="24"/>
    <s v="24"/>
    <n v="33"/>
    <x v="0"/>
    <n v="1.06"/>
    <n v="21.2"/>
    <s v="TRANSPORTE PROPIO"/>
  </r>
  <r>
    <n v="1002201486"/>
    <s v="UE01"/>
    <d v="2022-03-24T00:00:00"/>
    <d v="1899-12-30T10:24:00"/>
    <s v="012-024-00411043"/>
    <s v="9000804890"/>
    <s v="012-022-00315325"/>
    <n v="2419.1999999999998"/>
    <n v="2712.42"/>
    <s v="ZPVN"/>
    <s v="40565160"/>
    <s v="0000391868"/>
    <n v="8002816464"/>
    <n v="1002201486"/>
    <s v="15-00001124"/>
    <s v="SELVALEGRE ANTIHUMEDAD"/>
    <n v="360"/>
    <s v="BOL"/>
    <s v="101453"/>
    <s v="SUDAMERICANA INTEGRAL DE"/>
    <s v="809649"/>
    <s v="SACOS MINA BALAO"/>
    <s v="BALAO"/>
    <s v="VIA NARANJAL - TENGUEL KM 33+200"/>
    <s v="OGBALA"/>
    <s v="O-Guayas-Balao"/>
    <n v="551"/>
    <x v="59"/>
    <x v="59"/>
    <s v="100014884"/>
    <s v="CADENA GERARDO"/>
    <s v="ZEMU"/>
    <s v="18UE394"/>
    <s v="2"/>
    <s v="Sin Pallet"/>
    <n v="0"/>
    <n v="0"/>
    <x v="0"/>
    <n v="27220"/>
    <n v="18090"/>
    <n v="9130"/>
    <n v="500.4"/>
    <m/>
    <x v="57"/>
    <n v="24"/>
    <s v="24"/>
    <n v="18"/>
    <x v="0"/>
    <n v="1.39"/>
    <n v="27.799999999999997"/>
    <s v="GLT LOGISTICS S.A."/>
  </r>
  <r>
    <n v="1002201571"/>
    <s v="UE01"/>
    <d v="2022-03-24T00:00:00"/>
    <d v="1899-12-30T10:32:00"/>
    <s v="012-024-00411044"/>
    <s v="9000804913"/>
    <s v="012-022-00315326"/>
    <n v="4415.3999999999996"/>
    <n v="4950.58"/>
    <s v="ZPVN"/>
    <s v="40565243"/>
    <s v="P000032650"/>
    <n v="8002816548"/>
    <n v="1002201571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70"/>
    <n v="33090"/>
    <n v="18480"/>
    <n v="382.8"/>
    <m/>
    <x v="139"/>
    <n v="24"/>
    <s v="24"/>
    <n v="33"/>
    <x v="0"/>
    <n v="0.58000000000000007"/>
    <n v="11.6"/>
    <s v="TRANSPORTE PROPIO"/>
  </r>
  <r>
    <n v="1002201553"/>
    <s v="UE01"/>
    <d v="2022-03-24T00:00:00"/>
    <d v="1899-12-30T10:39:00"/>
    <s v="012-024-00411045"/>
    <s v="9000804957"/>
    <s v="012-022-00315327"/>
    <n v="4316.3999999999996"/>
    <n v="4839.58"/>
    <s v="ZPVN"/>
    <s v="40565285"/>
    <s v="P000032662"/>
    <n v="8002816527"/>
    <n v="100220155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790"/>
    <n v="33000"/>
    <n v="17790"/>
    <n v="488.4"/>
    <m/>
    <x v="27"/>
    <n v="24"/>
    <s v="24"/>
    <n v="33"/>
    <x v="0"/>
    <n v="0.74"/>
    <n v="14.799999999999999"/>
    <s v="TRANSPORTE PROPIO"/>
  </r>
  <r>
    <n v="1002201524"/>
    <s v="UE01"/>
    <d v="2022-03-24T00:00:00"/>
    <d v="1899-12-30T10:43:00"/>
    <s v="012-024-00411046"/>
    <s v=""/>
    <s v=""/>
    <n v="0"/>
    <n v="0"/>
    <s v="ZPRC"/>
    <s v="2500107941"/>
    <s v="0000390420"/>
    <n v="8002816499"/>
    <n v="1002201524"/>
    <s v="15-00001118"/>
    <s v="TECHCEM"/>
    <n v="30.7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s v="18IBB5730"/>
    <s v="2"/>
    <s v="Sin Pallet"/>
    <n v="0"/>
    <n v="0"/>
    <x v="1"/>
    <n v="49180"/>
    <n v="30720"/>
    <n v="18460"/>
    <n v="0"/>
    <m/>
    <x v="1"/>
    <n v="24"/>
    <s v="24"/>
    <n v="30.72"/>
    <x v="0"/>
    <n v="0"/>
    <n v="0"/>
    <s v="TRANSCONCEM CIA. LTDA."/>
  </r>
  <r>
    <n v="1002201533"/>
    <s v="UE01"/>
    <d v="2022-03-24T00:00:00"/>
    <d v="1899-12-30T10:51:00"/>
    <s v="012-024-00411047"/>
    <s v=""/>
    <s v=""/>
    <n v="0"/>
    <n v="0"/>
    <s v="ZPRC"/>
    <s v="2500108085"/>
    <s v="0000391895"/>
    <n v="8002816510"/>
    <n v="1002201533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s v="18UE683"/>
    <s v="1"/>
    <s v="Con Pallet"/>
    <n v="0.05"/>
    <n v="32"/>
    <x v="0"/>
    <n v="49410"/>
    <n v="32000"/>
    <n v="17410"/>
    <n v="723.2"/>
    <m/>
    <x v="69"/>
    <n v="24"/>
    <s v="24"/>
    <n v="32"/>
    <x v="0"/>
    <n v="1.1300000000000001"/>
    <n v="22.6"/>
    <s v="LA ARMENIA S.A."/>
  </r>
  <r>
    <n v="1002201583"/>
    <s v="UE01"/>
    <d v="2022-03-24T00:00:00"/>
    <d v="1899-12-30T10:59:00"/>
    <s v="012-024-00411048"/>
    <s v=""/>
    <s v=""/>
    <n v="0"/>
    <n v="0"/>
    <s v="ZPRC"/>
    <s v="2500108073"/>
    <s v="P000032637"/>
    <n v="8002816563"/>
    <n v="1002201583"/>
    <s v="15-00001120"/>
    <s v="CAMPEON"/>
    <n v="24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1320"/>
    <n v="12050"/>
    <n v="9270"/>
    <n v="216"/>
    <m/>
    <x v="72"/>
    <n v="24"/>
    <s v="24"/>
    <n v="12"/>
    <x v="0"/>
    <n v="0.9"/>
    <n v="18"/>
    <s v="TRANSPORTE PROPIO"/>
  </r>
  <r>
    <n v="1002201520"/>
    <s v="UE01"/>
    <d v="2022-03-24T00:00:00"/>
    <d v="1899-12-30T10:55:00"/>
    <s v="012-024-00411049"/>
    <s v="9000804995"/>
    <s v="012-022-00315328"/>
    <n v="3746.55"/>
    <n v="4200.66"/>
    <s v="ZPVN"/>
    <s v="40563187"/>
    <s v="0000389925"/>
    <n v="8002816494"/>
    <n v="1002201520"/>
    <s v="15-00000218"/>
    <s v="MAGNO HE"/>
    <n v="32.22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640"/>
    <n v="32220"/>
    <n v="19420"/>
    <n v="0"/>
    <m/>
    <x v="3"/>
    <n v="24"/>
    <s v="24"/>
    <n v="32.22"/>
    <x v="0"/>
    <n v="0"/>
    <n v="0"/>
    <s v="HORMIANDES"/>
  </r>
  <r>
    <n v="1002201588"/>
    <s v="UE01"/>
    <d v="2022-03-24T00:00:00"/>
    <d v="1899-12-30T11:04:00"/>
    <s v="012-024-00411050"/>
    <s v=""/>
    <s v=""/>
    <n v="0"/>
    <n v="0"/>
    <s v="ZPRC"/>
    <s v="2500108084"/>
    <s v="P000032658"/>
    <n v="8002816569"/>
    <n v="1002201588"/>
    <s v="15-00001115"/>
    <s v="ARMADURO"/>
    <n v="240"/>
    <s v="BOL"/>
    <s v="101633"/>
    <s v="CAMPAÑA MALDONADO MIGUEL ANGEL"/>
    <s v="810878"/>
    <s v="BODEGA ZUMBALICA"/>
    <s v="LATACUNGA"/>
    <s v="COLAISA"/>
    <s v="OXLATA"/>
    <s v="O-Cotopaxi-Latacunga"/>
    <m/>
    <x v="17"/>
    <x v="17"/>
    <s v="100015037"/>
    <s v="PUMA JOSE"/>
    <s v="ZEMU"/>
    <s v="18UE902"/>
    <s v="2"/>
    <s v="Sin Pallet"/>
    <n v="0"/>
    <n v="0"/>
    <x v="0"/>
    <n v="16473.332999999999"/>
    <n v="12033.333000000001"/>
    <n v="4440"/>
    <n v="177.6"/>
    <m/>
    <x v="17"/>
    <n v="24"/>
    <s v="24"/>
    <n v="12"/>
    <x v="0"/>
    <n v="0.74"/>
    <n v="14.799999999999999"/>
    <s v="TRANSPORTE PROPIO"/>
  </r>
  <r>
    <n v="1002201588"/>
    <s v="UE01"/>
    <d v="2022-03-24T00:00:00"/>
    <d v="1899-12-30T11:04:00"/>
    <s v="012-024-00411051"/>
    <s v=""/>
    <s v=""/>
    <n v="0"/>
    <n v="0"/>
    <s v="ZPRC"/>
    <s v="2500108083"/>
    <s v="P000032657"/>
    <n v="8002816570"/>
    <n v="1002201588"/>
    <s v="15-00001123"/>
    <s v="SELVALEGRE"/>
    <n v="12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10456.666999999999"/>
    <n v="6016.6670000000004"/>
    <n v="4440"/>
    <n v="88.8"/>
    <m/>
    <x v="17"/>
    <n v="24"/>
    <s v="24"/>
    <n v="6"/>
    <x v="0"/>
    <n v="0.74"/>
    <n v="14.799999999999999"/>
    <s v="TRANSPORTE PROPIO"/>
  </r>
  <r>
    <n v="1002201591"/>
    <s v="UE01"/>
    <d v="2022-03-24T00:00:00"/>
    <d v="1899-12-30T11:08:00"/>
    <s v="012-024-00411052"/>
    <s v="9000804999"/>
    <s v="012-022-00315330"/>
    <n v="1562.6"/>
    <n v="1752"/>
    <s v="ZPVN"/>
    <s v="40565276"/>
    <s v="0000391917"/>
    <n v="8002816572"/>
    <n v="1002201591"/>
    <s v="15-00001115"/>
    <s v="ARMADURO"/>
    <n v="24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6538.332999999999"/>
    <n v="12033.333000000001"/>
    <n v="4505"/>
    <n v="177.6"/>
    <m/>
    <x v="90"/>
    <n v="24"/>
    <s v="24"/>
    <n v="12"/>
    <x v="0"/>
    <n v="0.74"/>
    <n v="14.799999999999999"/>
    <s v="TRANSPORTE PROPIO"/>
  </r>
  <r>
    <n v="1002201591"/>
    <s v="UE01"/>
    <d v="2022-03-24T00:00:00"/>
    <d v="1899-12-30T11:08:00"/>
    <s v="012-024-00411053"/>
    <s v="9000804998"/>
    <s v="012-022-00315329"/>
    <n v="776.57"/>
    <n v="870.7"/>
    <s v="ZPVN"/>
    <s v="40565276"/>
    <s v="0000391918"/>
    <n v="8002816573"/>
    <n v="1002201591"/>
    <s v="15-00001123"/>
    <s v="SELVALEGRE"/>
    <n v="12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0521.666999999999"/>
    <n v="6016.6670000000004"/>
    <n v="4505"/>
    <n v="88.8"/>
    <m/>
    <x v="90"/>
    <n v="24"/>
    <s v="24"/>
    <n v="6"/>
    <x v="0"/>
    <n v="0.74"/>
    <n v="14.799999999999999"/>
    <s v="TRANSPORTE PROPIO"/>
  </r>
  <r>
    <n v="1002201538"/>
    <s v="UE01"/>
    <d v="2022-03-24T00:00:00"/>
    <d v="1899-12-30T11:09:00"/>
    <s v="012-024-00411054"/>
    <s v=""/>
    <s v=""/>
    <n v="0"/>
    <n v="0"/>
    <s v="ZPRC"/>
    <s v="2500108085"/>
    <s v="0000391896"/>
    <n v="8002816514"/>
    <n v="1002201538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30"/>
    <x v="30"/>
    <s v="100015103"/>
    <s v="CUASCOTA JUAN"/>
    <s v="ZETT"/>
    <s v="18UE742"/>
    <s v="1"/>
    <s v="Con Pallet"/>
    <n v="0.05"/>
    <n v="32"/>
    <x v="0"/>
    <n v="50880"/>
    <n v="32090"/>
    <n v="18790"/>
    <n v="723.2"/>
    <m/>
    <x v="28"/>
    <n v="24"/>
    <s v="24"/>
    <n v="32"/>
    <x v="0"/>
    <n v="1.1300000000000001"/>
    <n v="22.6"/>
    <s v="TRANSALMEIDA"/>
  </r>
  <r>
    <n v="1002201573"/>
    <s v="UE01"/>
    <d v="2022-03-24T00:00:00"/>
    <d v="1899-12-30T11:10:00"/>
    <s v="012-024-00411055"/>
    <s v="9000805001"/>
    <s v="012-022-00315332"/>
    <n v="2159.4899999999998"/>
    <n v="2421.2399999999998"/>
    <s v="ZPVN"/>
    <s v="40565299"/>
    <s v="0000391947"/>
    <n v="8002816552"/>
    <n v="1002201573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</r>
  <r>
    <n v="1002201573"/>
    <s v="UE01"/>
    <d v="2022-03-24T00:00:00"/>
    <d v="1899-12-30T11:10:00"/>
    <s v="012-024-00411056"/>
    <s v="9000805000"/>
    <s v="012-022-00315331"/>
    <n v="2146.42"/>
    <n v="2406.58"/>
    <s v="ZPVN"/>
    <s v="40565299"/>
    <s v="0000391948"/>
    <n v="8002816551"/>
    <n v="1002201573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</r>
  <r>
    <n v="1002201629"/>
    <s v="UE01"/>
    <d v="2022-03-24T00:00:00"/>
    <d v="1899-12-30T11:11:00"/>
    <s v="012-024-00411057"/>
    <s v="9000805003"/>
    <s v="012-022-00315333"/>
    <n v="4370.5"/>
    <n v="4900.2299999999996"/>
    <s v="ZPVN"/>
    <s v="40565290"/>
    <s v="0000391937"/>
    <n v="8002816621"/>
    <n v="1002201629"/>
    <s v="15-00000218"/>
    <s v="MAGNO HE"/>
    <n v="31.54"/>
    <s v="T"/>
    <s v="101923"/>
    <s v="LORA ROBLES LUIS ALFREDO"/>
    <s v="802716"/>
    <s v="GRANEL COMPACTA DESTINO"/>
    <s v="IBARRA"/>
    <s v="VIA TULCAN"/>
    <s v="OIIBAR"/>
    <s v="O-Imbabura-Ibarra"/>
    <n v="30"/>
    <x v="79"/>
    <x v="79"/>
    <s v="100015008"/>
    <s v="CHACHALO KLEVER"/>
    <s v="ZECI"/>
    <s v="18UE005"/>
    <s v="2"/>
    <s v="Sin Pallet"/>
    <n v="0"/>
    <n v="0"/>
    <x v="0"/>
    <n v="50960"/>
    <n v="31540"/>
    <n v="19420"/>
    <n v="113.54"/>
    <m/>
    <x v="77"/>
    <n v="24"/>
    <s v="24"/>
    <n v="31.54"/>
    <x v="0"/>
    <n v="3.5998731769181993"/>
    <n v="3.5998731769181993"/>
    <s v="ALQUINGA &amp; ALQUINGA"/>
  </r>
  <r>
    <n v="1002201564"/>
    <s v="UE01"/>
    <d v="2022-03-24T00:00:00"/>
    <d v="1899-12-30T11:15:00"/>
    <s v="012-024-00411058"/>
    <s v="9000805004"/>
    <s v="012-022-00315334"/>
    <n v="4102.3999999999996"/>
    <n v="4599.6400000000003"/>
    <s v="ZPVN"/>
    <s v="40565275"/>
    <s v="0000391911"/>
    <n v="8002816539"/>
    <n v="1002201564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81"/>
    <x v="81"/>
    <s v="100014895"/>
    <s v="TERAN JAIME"/>
    <s v="ZETT"/>
    <s v="18UE509"/>
    <s v="1"/>
    <s v="Con Pallet"/>
    <n v="0.05"/>
    <n v="32"/>
    <x v="0"/>
    <n v="49830"/>
    <n v="32060"/>
    <n v="17770"/>
    <n v="659.2"/>
    <m/>
    <x v="79"/>
    <n v="24"/>
    <s v="24"/>
    <n v="32"/>
    <x v="0"/>
    <n v="1.03"/>
    <n v="20.6"/>
    <s v="LA ARMENIA S.A."/>
  </r>
  <r>
    <n v="1002201606"/>
    <s v="UE01"/>
    <d v="2022-03-24T00:00:00"/>
    <d v="1899-12-30T11:16:00"/>
    <s v="012-024-00411059"/>
    <s v="9000805006"/>
    <s v="012-022-00315336"/>
    <n v="1078.4000000000001"/>
    <n v="1209.1099999999999"/>
    <s v="ZPVN"/>
    <s v="40565298"/>
    <s v="0000391945"/>
    <n v="8002816591"/>
    <n v="1002201606"/>
    <s v="15-00001123"/>
    <s v="SELVALEGRE"/>
    <n v="16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39"/>
    <x v="39"/>
    <s v="10001979"/>
    <s v="TITISTAR CUCAS FERNANDO PATRICIO"/>
    <s v="ZEMU"/>
    <s v="18UE705"/>
    <s v="2"/>
    <s v="Sin Pallet"/>
    <n v="0"/>
    <n v="0"/>
    <x v="0"/>
    <n v="12491.666999999999"/>
    <n v="8026.6670000000004"/>
    <n v="4465"/>
    <n v="73.599999999999994"/>
    <m/>
    <x v="37"/>
    <n v="24"/>
    <s v="24"/>
    <n v="8"/>
    <x v="0"/>
    <n v="0.45999999999999996"/>
    <n v="9.1999999999999993"/>
    <s v="TRANSLOBOL S.A."/>
  </r>
  <r>
    <n v="1002201606"/>
    <s v="UE01"/>
    <d v="2022-03-24T00:00:00"/>
    <d v="1899-12-30T11:16:00"/>
    <s v="012-024-00411060"/>
    <s v="9000805005"/>
    <s v="012-022-00315335"/>
    <n v="1348"/>
    <n v="1511.39"/>
    <s v="ZPVN"/>
    <s v="40565296"/>
    <s v="0000391944"/>
    <n v="8002816592"/>
    <n v="1002201606"/>
    <s v="15-00001123"/>
    <s v="SELVALEGRE"/>
    <n v="200"/>
    <s v="BOL"/>
    <s v="101500"/>
    <s v="DISTRIBUIDORA ROSERO S.C.C."/>
    <s v="804257"/>
    <s v="FERRIANDES"/>
    <s v="QUITO"/>
    <s v="GARCIA MORENO Y EUGENIO ESPEJO"/>
    <s v="OPYARU"/>
    <s v="O-Pichincha-Yaruqui"/>
    <n v="87"/>
    <x v="39"/>
    <x v="39"/>
    <s v="10001979"/>
    <s v="TITISTAR CUCAS FERNANDO PATRICIO"/>
    <s v="ZEMU"/>
    <s v="18UE705"/>
    <s v="2"/>
    <s v="Sin Pallet"/>
    <n v="0"/>
    <n v="0"/>
    <x v="0"/>
    <n v="14498.333000000001"/>
    <n v="10033.333000000001"/>
    <n v="4465"/>
    <n v="76"/>
    <m/>
    <x v="37"/>
    <n v="24"/>
    <s v="24"/>
    <n v="10"/>
    <x v="0"/>
    <n v="0.38"/>
    <n v="7.6"/>
    <s v="TRANSLOBOL S.A."/>
  </r>
  <r>
    <n v="1002201541"/>
    <s v="UE01"/>
    <d v="2022-03-24T00:00:00"/>
    <d v="1899-12-30T11:27:00"/>
    <s v="012-024-00411061"/>
    <s v=""/>
    <s v=""/>
    <n v="0"/>
    <n v="0"/>
    <s v="ZPRC"/>
    <s v="2500108085"/>
    <s v="0000391897"/>
    <n v="8002816517"/>
    <n v="1002201541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24"/>
    <x v="24"/>
    <s v="100014929"/>
    <s v="YEPEZ PATRICIO"/>
    <s v="ZETT"/>
    <s v="18UE854"/>
    <s v="1"/>
    <s v="Con Pallet"/>
    <n v="0.05"/>
    <n v="32"/>
    <x v="0"/>
    <n v="49750"/>
    <n v="32020"/>
    <n v="17730"/>
    <n v="723.2"/>
    <m/>
    <x v="24"/>
    <n v="24"/>
    <s v="24"/>
    <n v="32"/>
    <x v="0"/>
    <n v="1.1300000000000001"/>
    <n v="22.6"/>
    <s v="LIDENORTI S.A."/>
  </r>
  <r>
    <n v="1002201633"/>
    <s v="UE01"/>
    <d v="2022-03-24T00:00:00"/>
    <d v="1899-12-30T11:36:00"/>
    <s v="012-024-00411062"/>
    <s v="9000805011"/>
    <s v="012-022-00315337"/>
    <n v="2287.17"/>
    <n v="2564.39"/>
    <s v="ZPVN"/>
    <s v="40565303"/>
    <s v="P000032668"/>
    <n v="8002816628"/>
    <n v="1002201633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46"/>
    <x v="46"/>
    <s v="100018609"/>
    <s v="CHACON WILSON"/>
    <s v="ZEMU"/>
    <s v="18UE554"/>
    <s v="2"/>
    <s v="Sin Pallet"/>
    <n v="0"/>
    <n v="0"/>
    <x v="0"/>
    <n v="27230"/>
    <n v="18050"/>
    <n v="9180"/>
    <n v="266.39999999999998"/>
    <m/>
    <x v="44"/>
    <n v="24"/>
    <s v="24"/>
    <n v="18"/>
    <x v="0"/>
    <n v="0.74"/>
    <n v="14.799999999999999"/>
    <s v="TRAPSA C.A."/>
  </r>
  <r>
    <n v="1002201632"/>
    <s v="UE01"/>
    <d v="2022-03-24T00:00:00"/>
    <d v="1899-12-30T11:40:00"/>
    <s v="012-024-00411063"/>
    <s v="9000805016"/>
    <s v="012-022-00315339"/>
    <n v="780"/>
    <n v="874.54"/>
    <s v="ZPVN"/>
    <s v="40565301"/>
    <s v="0000391951"/>
    <n v="8002816627"/>
    <n v="1002201632"/>
    <s v="15-00001119"/>
    <s v="CAMPEON ANTIHUMEDAD"/>
    <n v="120"/>
    <s v="BOL"/>
    <s v="104200"/>
    <s v="TENE RIGCHAG HEIDY DANIELA"/>
    <s v="806180"/>
    <s v="FERRETENE BODEGA PROPIA"/>
    <s v="PASTAZA"/>
    <s v="TENIENTE HUGO ORTIZ"/>
    <s v="OSELPU"/>
    <s v="O-Pastaza-Elpuyo"/>
    <m/>
    <x v="162"/>
    <x v="162"/>
    <s v="100021282"/>
    <s v="PERUGACHI FAUSTO"/>
    <s v="ZEMU"/>
    <s v="18UE664"/>
    <s v="2"/>
    <s v="Sin Pallet"/>
    <n v="0"/>
    <n v="0"/>
    <x v="0"/>
    <n v="10583.333000000001"/>
    <n v="6013.3329999999996"/>
    <n v="4570"/>
    <n v="129.6"/>
    <m/>
    <x v="158"/>
    <n v="24"/>
    <s v="24"/>
    <n v="6"/>
    <x v="0"/>
    <n v="1.0799999999999998"/>
    <n v="21.599999999999998"/>
    <s v="TRANSSJQ S.A."/>
  </r>
  <r>
    <n v="1002201632"/>
    <s v="UE01"/>
    <d v="2022-03-24T00:00:00"/>
    <d v="1899-12-30T11:40:00"/>
    <s v="012-024-00411064"/>
    <s v="9000805015"/>
    <s v="012-022-00315338"/>
    <n v="1622.4"/>
    <n v="1819.05"/>
    <s v="ZPVN"/>
    <s v="40565301"/>
    <s v="0000391950"/>
    <n v="8002816626"/>
    <n v="1002201632"/>
    <s v="15-00001124"/>
    <s v="SELVALEGRE ANTIHUMEDAD"/>
    <n v="240"/>
    <s v="BOL"/>
    <s v="104200"/>
    <s v="TENE RIGCHAG HEIDY DANIELA"/>
    <s v="806180"/>
    <s v="FERRETENE BODEGA PROPIA"/>
    <s v="PASTAZA"/>
    <s v="TENIENTE HUGO ORTIZ"/>
    <s v="OSELPU"/>
    <s v="O-Pastaza-Elpuyo"/>
    <n v="337"/>
    <x v="162"/>
    <x v="162"/>
    <s v="100021282"/>
    <s v="PERUGACHI FAUSTO"/>
    <s v="ZEMU"/>
    <s v="18UE664"/>
    <s v="2"/>
    <s v="Sin Pallet"/>
    <n v="0"/>
    <n v="0"/>
    <x v="0"/>
    <n v="16596.667000000001"/>
    <n v="12026.666999999999"/>
    <n v="4570"/>
    <n v="259.2"/>
    <m/>
    <x v="158"/>
    <n v="24"/>
    <s v="24"/>
    <n v="12"/>
    <x v="0"/>
    <n v="1.0799999999999998"/>
    <n v="21.599999999999998"/>
    <s v="TRANSSJQ S.A."/>
  </r>
  <r>
    <n v="1002201608"/>
    <s v="UE01"/>
    <d v="2022-03-24T00:00:00"/>
    <d v="1899-12-30T11:44:00"/>
    <s v="012-024-00411065"/>
    <s v="9000805017"/>
    <s v="012-022-00315340"/>
    <n v="2358"/>
    <n v="2643.8"/>
    <s v="ZPVN"/>
    <s v="40565280"/>
    <s v="0000391922"/>
    <n v="8002816595"/>
    <n v="1002201608"/>
    <s v="15-00001119"/>
    <s v="CAMPEON ANTIHUMEDAD"/>
    <n v="36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73"/>
    <x v="173"/>
    <s v="100014977"/>
    <s v="MORALES GERMAN"/>
    <s v="ZEMU"/>
    <s v="18UE639"/>
    <s v="2"/>
    <s v="Sin Pallet"/>
    <n v="0"/>
    <n v="0"/>
    <x v="0"/>
    <n v="27020"/>
    <n v="18020"/>
    <n v="9000"/>
    <n v="406.8"/>
    <m/>
    <x v="169"/>
    <n v="24"/>
    <s v="24"/>
    <n v="18"/>
    <x v="0"/>
    <n v="1.1300000000000001"/>
    <n v="22.6"/>
    <s v="TRANINTAGSA S.A."/>
  </r>
  <r>
    <n v="1002201604"/>
    <s v="UE01"/>
    <d v="2022-03-24T00:00:00"/>
    <d v="1899-12-30T11:53:00"/>
    <s v="012-024-00411066"/>
    <s v=""/>
    <s v=""/>
    <n v="0"/>
    <n v="0"/>
    <s v="ZPRC"/>
    <s v="2500108086"/>
    <s v="0000391899"/>
    <n v="8002816589"/>
    <n v="1002201604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39"/>
    <x v="39"/>
    <s v="100014935"/>
    <s v="MENDEZ EDMUNDO"/>
    <s v="ZEMT"/>
    <s v="18UE574"/>
    <s v="1"/>
    <s v="Con Pallet"/>
    <n v="0.05"/>
    <n v="24"/>
    <x v="0"/>
    <n v="38640"/>
    <n v="24070"/>
    <n v="14570"/>
    <n v="542.4"/>
    <m/>
    <x v="37"/>
    <n v="24"/>
    <s v="24"/>
    <n v="24"/>
    <x v="0"/>
    <n v="1.1299999999999999"/>
    <n v="22.599999999999998"/>
    <s v="TRANSLOBOL S.A."/>
  </r>
  <r>
    <n v="1002201651"/>
    <s v="UE01"/>
    <d v="2022-03-24T00:00:00"/>
    <d v="1899-12-30T12:01:00"/>
    <s v="012-024-00411067"/>
    <s v=""/>
    <s v=""/>
    <n v="0"/>
    <n v="0"/>
    <s v="ZPRC"/>
    <s v="2500107941"/>
    <s v="0000390421"/>
    <n v="8002816654"/>
    <n v="1002201651"/>
    <s v="15-00001118"/>
    <s v="TECHCEM"/>
    <n v="30.8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50250"/>
    <n v="30890"/>
    <n v="19360"/>
    <n v="0"/>
    <m/>
    <x v="1"/>
    <n v="24"/>
    <s v="24"/>
    <n v="30.89"/>
    <x v="0"/>
    <n v="0"/>
    <n v="0"/>
    <s v="TRANSCONCEM CIA. LTDA."/>
  </r>
  <r>
    <n v="1002201549"/>
    <s v="UE01"/>
    <d v="2022-03-24T00:00:00"/>
    <d v="1899-12-30T12:06:00"/>
    <s v="012-024-00411068"/>
    <s v=""/>
    <s v=""/>
    <n v="0"/>
    <n v="0"/>
    <s v="ZPRC"/>
    <s v="2500108085"/>
    <s v="0000391898"/>
    <n v="8002816522"/>
    <n v="1002201549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163"/>
    <x v="163"/>
    <s v="100017801"/>
    <s v="CUASES VICTOR"/>
    <s v="ZETT"/>
    <s v="18UE543"/>
    <s v="1"/>
    <s v="Con Pallet"/>
    <n v="0.05"/>
    <n v="32"/>
    <x v="0"/>
    <n v="50220"/>
    <n v="32010"/>
    <n v="18210"/>
    <n v="723.2"/>
    <m/>
    <x v="159"/>
    <n v="24"/>
    <s v="24"/>
    <n v="32"/>
    <x v="0"/>
    <n v="1.1300000000000001"/>
    <n v="22.6"/>
    <s v="TRIMPESAS S.A."/>
  </r>
  <r>
    <n v="1002201612"/>
    <s v="UE01"/>
    <d v="2022-03-24T00:00:00"/>
    <d v="1899-12-30T12:09:00"/>
    <s v="012-024-00411069"/>
    <s v="9000805024"/>
    <s v="012-022-00315341"/>
    <n v="2365.1999999999998"/>
    <n v="2651.87"/>
    <s v="ZPVN"/>
    <s v="40565288"/>
    <s v="0000391930"/>
    <n v="8002816600"/>
    <n v="1002201612"/>
    <s v="15-00001119"/>
    <s v="CAMPEON ANTIHUMEDAD"/>
    <n v="360"/>
    <s v="BOL"/>
    <s v="103417"/>
    <s v="CASTILLO SARANGO YADIRA ELIZABETH"/>
    <s v="804747"/>
    <s v="FERRETERIA ALISSON"/>
    <s v="SANTO DOMINGO"/>
    <s v="AV TSAFIQUI 116 Y MANUELITA SAENZ"/>
    <s v="OJRIOV"/>
    <s v="O-Santodomingo -Rioverde(Sto.Dom)"/>
    <n v="247"/>
    <x v="106"/>
    <x v="106"/>
    <s v="100019455"/>
    <s v="ORDONEZ ISAIAS"/>
    <s v="ZEMU"/>
    <s v="18UE661"/>
    <s v="2"/>
    <s v="Sin Pallet"/>
    <n v="0"/>
    <n v="0"/>
    <x v="0"/>
    <n v="27070"/>
    <n v="18020"/>
    <n v="9050"/>
    <n v="316.8"/>
    <m/>
    <x v="104"/>
    <n v="24"/>
    <s v="24"/>
    <n v="18"/>
    <x v="0"/>
    <n v="0.88"/>
    <n v="17.600000000000001"/>
    <s v="LA ARMENIA S.A."/>
  </r>
  <r>
    <n v="1002201624"/>
    <s v="UE01"/>
    <d v="2022-03-24T00:00:00"/>
    <d v="1899-12-30T12:11:00"/>
    <s v="012-024-00411070"/>
    <s v="9000805025"/>
    <s v="012-022-00315342"/>
    <n v="2325.6"/>
    <n v="2607.48"/>
    <s v="ZPVN"/>
    <s v="40565293"/>
    <s v="0000391935"/>
    <n v="8002816615"/>
    <n v="1002201624"/>
    <s v="15-00001124"/>
    <s v="SELVALEGRE ANTIHUMEDAD"/>
    <n v="360"/>
    <s v="BOL"/>
    <s v="101780"/>
    <s v="MEGAPROFER S.A."/>
    <s v="806933"/>
    <s v="ECO FERRETERIA VENTANAS"/>
    <s v="VENTANAS"/>
    <s v="CALLE 9 DE OCTUBRE Y CALLE MALECÓN"/>
    <s v="ORVENT"/>
    <s v="O-Losrios-Ventanas"/>
    <n v="424"/>
    <x v="133"/>
    <x v="133"/>
    <s v="100014955"/>
    <s v="VELASCO LUIS"/>
    <s v="ZEMU"/>
    <s v="18UE727"/>
    <s v="2"/>
    <s v="Sin Pallet"/>
    <n v="0"/>
    <n v="0"/>
    <x v="0"/>
    <n v="27230"/>
    <n v="18040"/>
    <n v="9190"/>
    <n v="424.8"/>
    <m/>
    <x v="131"/>
    <n v="24"/>
    <s v="24"/>
    <n v="18"/>
    <x v="0"/>
    <n v="1.18"/>
    <n v="23.6"/>
    <s v="RUTAS COTACACHENSES S.A."/>
  </r>
  <r>
    <n v="1002201550"/>
    <s v="UE01"/>
    <d v="2022-03-24T00:00:00"/>
    <d v="1899-12-30T12:12:00"/>
    <s v="012-024-00411071"/>
    <s v="9000805029"/>
    <s v="012-022-00315343"/>
    <n v="4268.8"/>
    <n v="4786.21"/>
    <s v="ZPVN"/>
    <s v="40565275"/>
    <s v="0000391907"/>
    <n v="8002816524"/>
    <n v="1002201550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53"/>
    <x v="153"/>
    <s v="100020688"/>
    <s v="RIVERA JENRRI"/>
    <s v="ZETT"/>
    <s v="18UE747"/>
    <s v="1"/>
    <s v="Con Pallet"/>
    <n v="0.05"/>
    <n v="32"/>
    <x v="0"/>
    <n v="49980"/>
    <n v="32100"/>
    <n v="17880"/>
    <n v="659.2"/>
    <m/>
    <x v="150"/>
    <n v="24"/>
    <s v="24"/>
    <n v="32"/>
    <x v="0"/>
    <n v="1.03"/>
    <n v="20.6"/>
    <s v="LIDENORTI S.A."/>
  </r>
  <r>
    <n v="1002201603"/>
    <s v="UE01"/>
    <d v="2022-03-24T00:00:00"/>
    <d v="1899-12-30T12:13:00"/>
    <s v="012-024-00411072"/>
    <s v=""/>
    <s v=""/>
    <n v="0"/>
    <n v="0"/>
    <s v="ZPRC"/>
    <s v="2500108080"/>
    <s v="P000032653"/>
    <n v="8002816587"/>
    <n v="1002201603"/>
    <s v="15-00001115"/>
    <s v="ARMADURO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m/>
    <x v="113"/>
    <x v="113"/>
    <s v="100015003"/>
    <s v="CASTRO MILTON"/>
    <s v="ZEMT"/>
    <s v="18UE745"/>
    <s v="1"/>
    <s v="Con Pallet"/>
    <n v="0.05"/>
    <n v="4"/>
    <x v="0"/>
    <n v="11220"/>
    <n v="4015"/>
    <n v="7205"/>
    <n v="16.8"/>
    <m/>
    <x v="111"/>
    <n v="24"/>
    <s v="24"/>
    <n v="4"/>
    <x v="0"/>
    <n v="0.21000000000000002"/>
    <n v="4.2"/>
    <s v="TRANSVOLCA S.A."/>
  </r>
  <r>
    <n v="1002201603"/>
    <s v="UE01"/>
    <d v="2022-03-24T00:00:00"/>
    <d v="1899-12-30T12:13:00"/>
    <s v="012-024-00411073"/>
    <s v=""/>
    <s v=""/>
    <n v="0"/>
    <n v="0"/>
    <s v="ZPRC"/>
    <s v="2500108079"/>
    <s v="P000032652"/>
    <n v="8002816588"/>
    <n v="1002201603"/>
    <s v="15-00001123"/>
    <s v="SELVALEGRE"/>
    <n v="40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13"/>
    <x v="113"/>
    <s v="100015003"/>
    <s v="CASTRO MILTON"/>
    <s v="ZEMT"/>
    <s v="18UE745"/>
    <s v="1"/>
    <s v="Con Pallet"/>
    <n v="0.05"/>
    <n v="20"/>
    <x v="0"/>
    <n v="27280"/>
    <n v="20075"/>
    <n v="7205"/>
    <n v="84"/>
    <m/>
    <x v="111"/>
    <n v="24"/>
    <s v="24"/>
    <n v="20"/>
    <x v="0"/>
    <n v="0.21"/>
    <n v="4.2"/>
    <s v="TRANSVOLCA S.A."/>
  </r>
  <r>
    <n v="1002201662"/>
    <s v="UE01"/>
    <d v="2022-03-24T00:00:00"/>
    <d v="1899-12-30T12:15:00"/>
    <s v="012-024-00411074"/>
    <s v=""/>
    <s v=""/>
    <n v="0"/>
    <n v="0"/>
    <s v="ZPRC"/>
    <s v="2500108090"/>
    <s v="P000032669"/>
    <n v="8002816672"/>
    <n v="1002201662"/>
    <s v="15-00001119"/>
    <s v="CAMPEON ANTIHUMEDAD"/>
    <n v="200"/>
    <s v="BOL"/>
    <s v="101663"/>
    <s v="ZURIDIST CIA. LTDA."/>
    <s v="802191"/>
    <s v="FERRE ZURITA UNO COM"/>
    <s v="PORTOVIEJO"/>
    <s v="AMERICA Y AV. DEL EJERCITO"/>
    <s v="OMPORT"/>
    <s v="O-Manabi-Portoviejo"/>
    <m/>
    <x v="48"/>
    <x v="48"/>
    <s v="100019553"/>
    <s v="GRANDA HENDRY"/>
    <s v="ZEMU"/>
    <s v="18UE694"/>
    <s v="2"/>
    <s v="Sin Pallet"/>
    <n v="0"/>
    <n v="0"/>
    <x v="0"/>
    <n v="14532.778"/>
    <n v="10027.778"/>
    <n v="4505"/>
    <n v="230"/>
    <m/>
    <x v="46"/>
    <n v="24"/>
    <s v="24"/>
    <n v="10"/>
    <x v="0"/>
    <n v="1.1499999999999999"/>
    <n v="23"/>
    <s v="TRAPSA C.A."/>
  </r>
  <r>
    <n v="1002201662"/>
    <s v="UE01"/>
    <d v="2022-03-24T00:00:00"/>
    <d v="1899-12-30T12:15:00"/>
    <s v="012-024-00411075"/>
    <s v=""/>
    <s v=""/>
    <n v="0"/>
    <n v="0"/>
    <s v="ZPRC"/>
    <s v="2500108091"/>
    <s v="P000032670"/>
    <n v="8002816671"/>
    <n v="1002201662"/>
    <s v="15-00001124"/>
    <s v="SELVALEGRE ANTIHUMEDAD"/>
    <n v="160"/>
    <s v="BOL"/>
    <s v="101663"/>
    <s v="ZURIDIST CIA. LTDA."/>
    <s v="802191"/>
    <s v="FERRE ZURITA UNO COM"/>
    <s v="PORTOVIEJO"/>
    <s v="AMERICA Y AV. DEL EJERCITO"/>
    <s v="OMPORT"/>
    <s v="O-Manabi-Portoviejo"/>
    <n v="468"/>
    <x v="48"/>
    <x v="48"/>
    <s v="100019553"/>
    <s v="GRANDA HENDRY"/>
    <s v="ZEMU"/>
    <s v="18UE694"/>
    <s v="2"/>
    <s v="Sin Pallet"/>
    <n v="0"/>
    <n v="0"/>
    <x v="0"/>
    <n v="12527.222"/>
    <n v="8022.2219999999998"/>
    <n v="4505"/>
    <n v="184"/>
    <m/>
    <x v="46"/>
    <n v="24"/>
    <s v="24"/>
    <n v="8"/>
    <x v="0"/>
    <n v="1.1499999999999999"/>
    <n v="23"/>
    <s v="TRAPSA C.A."/>
  </r>
  <r>
    <n v="1002201695"/>
    <s v="UE01"/>
    <d v="2022-03-24T00:00:00"/>
    <d v="1899-12-30T12:17:00"/>
    <s v="012-024-00411076"/>
    <s v="9000782705"/>
    <s v="013-020-00046415"/>
    <n v="3503.85"/>
    <n v="3928.54"/>
    <s v="ZPDF"/>
    <s v="70171631"/>
    <s v="0000387240"/>
    <n v="8002816715"/>
    <n v="1002201695"/>
    <s v="15-00001121"/>
    <s v="GLADIADOR"/>
    <n v="31.29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8689"/>
    <s v="TOAPANTA LUIS"/>
    <s v="ZECI"/>
    <s v="18IAI0994"/>
    <s v="2"/>
    <s v="Sin Pallet"/>
    <n v="0"/>
    <n v="0"/>
    <x v="1"/>
    <n v="50990"/>
    <n v="31290"/>
    <n v="19700"/>
    <n v="0"/>
    <m/>
    <x v="1"/>
    <n v="24"/>
    <s v="24"/>
    <n v="31.29"/>
    <x v="0"/>
    <n v="0"/>
    <n v="0"/>
    <s v="TRANSCONCEM CIA.LTDA."/>
  </r>
  <r>
    <n v="1002201610"/>
    <s v="UE01"/>
    <d v="2022-03-24T00:00:00"/>
    <d v="1899-12-30T12:17:00"/>
    <s v="012-024-00411077"/>
    <s v="9000805031"/>
    <s v="012-022-00315345"/>
    <n v="492"/>
    <n v="551.63"/>
    <s v="ZPVN"/>
    <s v="40565284"/>
    <s v="0000391925"/>
    <n v="8002816598"/>
    <n v="1002201610"/>
    <s v="15-00001120"/>
    <s v="CAMPEON"/>
    <n v="8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39"/>
    <x v="39"/>
    <s v="100014979"/>
    <s v="REALPE RICARDO"/>
    <s v="ZEMU"/>
    <s v="18UE710"/>
    <s v="2"/>
    <s v="Sin Pallet"/>
    <n v="0"/>
    <n v="0"/>
    <x v="0"/>
    <n v="8398.3330000000005"/>
    <n v="4013.3330000000001"/>
    <n v="4385"/>
    <n v="75.2"/>
    <m/>
    <x v="37"/>
    <n v="24"/>
    <s v="24"/>
    <n v="4"/>
    <x v="0"/>
    <n v="0.94000000000000006"/>
    <n v="18.8"/>
    <s v="TRANSPIONER S.A."/>
  </r>
  <r>
    <n v="1002201610"/>
    <s v="UE01"/>
    <d v="2022-03-24T00:00:00"/>
    <d v="1899-12-30T12:17:00"/>
    <s v="012-024-00411078"/>
    <s v="9000805030"/>
    <s v="012-022-00315344"/>
    <n v="1856.4"/>
    <n v="2081.41"/>
    <s v="ZPVN"/>
    <s v="40565284"/>
    <s v="0000391924"/>
    <n v="8002816597"/>
    <n v="1002201610"/>
    <s v="15-00001123"/>
    <s v="SELVALEGRE"/>
    <n v="28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39"/>
    <x v="39"/>
    <s v="100014979"/>
    <s v="REALPE RICARDO"/>
    <s v="ZEMU"/>
    <s v="18UE710"/>
    <s v="2"/>
    <s v="Sin Pallet"/>
    <n v="0"/>
    <n v="0"/>
    <x v="0"/>
    <n v="18431.667000000001"/>
    <n v="14046.666999999999"/>
    <n v="4385"/>
    <n v="263.2"/>
    <m/>
    <x v="37"/>
    <n v="24"/>
    <s v="24"/>
    <n v="14"/>
    <x v="0"/>
    <n v="0.94"/>
    <n v="18.8"/>
    <s v="TRANSPIONER S.A."/>
  </r>
  <r>
    <n v="1002201700"/>
    <s v="UE01"/>
    <d v="2022-03-24T00:00:00"/>
    <d v="1899-12-30T12:25:00"/>
    <s v="012-024-00411079"/>
    <s v="9000805037"/>
    <s v="012-022-00315346"/>
    <n v="2386.8000000000002"/>
    <n v="2676.1"/>
    <s v="ZPVN"/>
    <s v="40565306"/>
    <s v="0000391961"/>
    <n v="8002816720"/>
    <n v="1002201700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14"/>
    <x v="14"/>
    <s v="100020316"/>
    <s v="TROYA DAVID"/>
    <s v="ZEMU"/>
    <s v="18UE644"/>
    <s v="2"/>
    <s v="Sin Pallet"/>
    <n v="0"/>
    <n v="0"/>
    <x v="0"/>
    <n v="26980"/>
    <n v="18050"/>
    <n v="8930"/>
    <n v="280.8"/>
    <m/>
    <x v="14"/>
    <n v="24"/>
    <s v="24"/>
    <n v="18"/>
    <x v="0"/>
    <n v="0.78"/>
    <n v="15.600000000000001"/>
    <s v="OTAVALOTRUCKS S.A."/>
  </r>
  <r>
    <n v="1002201703"/>
    <s v="UE01"/>
    <d v="2022-03-24T00:00:00"/>
    <d v="1899-12-30T12:42:00"/>
    <s v="012-024-00411080"/>
    <s v="9000805047"/>
    <s v="012-022-00315347"/>
    <n v="2287.17"/>
    <n v="2564.39"/>
    <s v="ZPVN"/>
    <s v="40565328"/>
    <s v="P000032678"/>
    <n v="8002816725"/>
    <n v="1002201703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36"/>
    <x v="36"/>
    <s v="100014995"/>
    <s v="LLIQUIN MIGUEL ANGEL"/>
    <s v="ZEMU"/>
    <s v="18UE372"/>
    <s v="2"/>
    <s v="Sin Pallet"/>
    <n v="0"/>
    <n v="0"/>
    <x v="0"/>
    <n v="27300"/>
    <n v="18050"/>
    <n v="9250"/>
    <n v="280.8"/>
    <m/>
    <x v="34"/>
    <n v="24"/>
    <s v="24"/>
    <n v="18"/>
    <x v="0"/>
    <n v="0.78"/>
    <n v="15.600000000000001"/>
    <s v="TRANINTAGSA S.A."/>
  </r>
  <r>
    <n v="1002201563"/>
    <s v="UE01"/>
    <d v="2022-03-24T00:00:00"/>
    <d v="1899-12-30T12:50:00"/>
    <s v="012-024-004110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6"/>
    <x v="76"/>
    <s v="100015030"/>
    <s v="CASTRO MARCO"/>
    <s v="ZETT"/>
    <s v="18UE845"/>
    <s v="1"/>
    <s v="Con Pallet"/>
    <n v="0.05"/>
    <n v="32"/>
    <x v="0"/>
    <n v="50240"/>
    <n v="32070"/>
    <n v="18170"/>
    <n v="659.2"/>
    <m/>
    <x v="74"/>
    <n v="24"/>
    <s v="24"/>
    <n v="32"/>
    <x v="0"/>
    <n v="1.03"/>
    <n v="20.6"/>
    <s v="LIDENORTI S.A."/>
  </r>
  <r>
    <n v="1002201714"/>
    <s v="UE01"/>
    <d v="2022-03-24T00:00:00"/>
    <d v="1899-12-30T12:54:00"/>
    <s v="012-024-00411082"/>
    <s v="9000805057"/>
    <s v="012-022-00315350"/>
    <n v="836.4"/>
    <n v="937.78"/>
    <s v="ZPVN"/>
    <s v="40565322"/>
    <s v="P000032676"/>
    <n v="8002816741"/>
    <n v="1002201714"/>
    <s v="15-00000181"/>
    <s v="ARMADURO ANTIHUMEDAD"/>
    <n v="120"/>
    <s v="BOL"/>
    <s v="101619"/>
    <s v="ZAMBRANO CEDEÑO TRUMAN LINCON"/>
    <s v="802187"/>
    <s v="BODEGA ZAMCED"/>
    <s v="CHONE"/>
    <s v="CALLE 7 DE AGOSTO S/N ENTRE BOLIVAR"/>
    <s v="OMCHON"/>
    <s v="O-Manabi-Chone"/>
    <m/>
    <x v="13"/>
    <x v="13"/>
    <s v="100014839"/>
    <s v="MALDONADO WILZON"/>
    <s v="ZEMU"/>
    <s v="18UE723"/>
    <s v="2"/>
    <s v="Sin Pallet"/>
    <n v="0"/>
    <n v="0"/>
    <x v="0"/>
    <n v="10598.333000000001"/>
    <n v="6003.3329999999996"/>
    <n v="4595"/>
    <n v="128.4"/>
    <m/>
    <x v="13"/>
    <n v="24"/>
    <s v="24"/>
    <n v="6"/>
    <x v="0"/>
    <n v="1.07"/>
    <n v="21.400000000000002"/>
    <s v="ALQUINGA&amp;ALQUINGA"/>
  </r>
  <r>
    <n v="1002201714"/>
    <s v="UE01"/>
    <d v="2022-03-24T00:00:00"/>
    <d v="1899-12-30T12:54:00"/>
    <s v="012-024-00411083"/>
    <s v="9000805056"/>
    <s v="012-022-00315349"/>
    <n v="1591.2"/>
    <n v="1784.06"/>
    <s v="ZPVN"/>
    <s v="40565321"/>
    <s v="P000032675"/>
    <n v="8002816742"/>
    <n v="1002201714"/>
    <s v="15-00001119"/>
    <s v="CAMPEON ANTIHUMEDAD"/>
    <n v="240"/>
    <s v="BOL"/>
    <s v="101619"/>
    <s v="ZAMBRANO CEDEÑO TRUMAN LINCON"/>
    <s v="802187"/>
    <s v="BODEGA ZAMCED"/>
    <s v="CHONE"/>
    <s v="CALLE 7 DE AGOSTO S/N ENTRE BOLIVAR"/>
    <s v="OMCHON"/>
    <s v="O-Manabi-Chone"/>
    <n v="396"/>
    <x v="13"/>
    <x v="13"/>
    <s v="100014839"/>
    <s v="MALDONADO WILZON"/>
    <s v="ZEMU"/>
    <s v="18UE723"/>
    <s v="2"/>
    <s v="Sin Pallet"/>
    <n v="0"/>
    <n v="0"/>
    <x v="0"/>
    <n v="16601.667000000001"/>
    <n v="12006.666999999999"/>
    <n v="4595"/>
    <n v="256.8"/>
    <m/>
    <x v="13"/>
    <n v="24"/>
    <s v="24"/>
    <n v="12"/>
    <x v="0"/>
    <n v="1.07"/>
    <n v="21.400000000000002"/>
    <s v="ALQUINGA&amp;ALQUINGA"/>
  </r>
  <r>
    <n v="1002201769"/>
    <s v="UE01"/>
    <d v="2022-03-24T00:00:00"/>
    <d v="1899-12-30T12:58:00"/>
    <s v="012-024-00411084"/>
    <s v=""/>
    <s v=""/>
    <n v="0"/>
    <n v="0"/>
    <s v="ZPRC"/>
    <s v="2500108048"/>
    <s v="P000032577"/>
    <n v="8002816812"/>
    <n v="1002201769"/>
    <s v="15-00000218"/>
    <s v="MAGNO HE"/>
    <n v="30.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620"/>
    <n v="30970"/>
    <n v="19650"/>
    <n v="0"/>
    <m/>
    <x v="3"/>
    <n v="24"/>
    <s v="24"/>
    <n v="30.97"/>
    <x v="0"/>
    <n v="0"/>
    <n v="0"/>
    <s v="UNICON"/>
  </r>
  <r>
    <n v="1002201721"/>
    <s v="UE01"/>
    <d v="2022-03-24T00:00:00"/>
    <d v="1899-12-30T13:01:00"/>
    <s v="012-024-00411085"/>
    <s v="9000805061"/>
    <s v="012-022-00315351"/>
    <n v="4549.2"/>
    <n v="5100.59"/>
    <s v="ZPVN"/>
    <s v="40565125"/>
    <s v="P000032605"/>
    <n v="8002816751"/>
    <n v="1002201721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100"/>
    <n v="34000"/>
    <n v="16100"/>
    <n v="394.4"/>
    <m/>
    <x v="0"/>
    <n v="24"/>
    <s v="24"/>
    <n v="34"/>
    <x v="0"/>
    <n v="0.57999999999999996"/>
    <n v="11.6"/>
    <s v="TRANSPORTE PROPIO"/>
  </r>
  <r>
    <n v="1002201552"/>
    <s v="UE01"/>
    <d v="2022-03-24T00:00:00"/>
    <d v="1899-12-30T13:06:00"/>
    <s v="012-024-00411086"/>
    <s v="9000805063"/>
    <s v="012-022-00315352"/>
    <n v="4102.3999999999996"/>
    <n v="4599.6400000000003"/>
    <s v="ZPVN"/>
    <s v="40565275"/>
    <s v="0000391908"/>
    <n v="8002816526"/>
    <n v="1002201552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55"/>
    <x v="55"/>
    <s v="100020748"/>
    <s v="SANCHEZ IVAN"/>
    <s v="ZETT"/>
    <s v="18UE900"/>
    <s v="1"/>
    <s v="Con Pallet"/>
    <n v="0.05"/>
    <n v="32"/>
    <x v="0"/>
    <n v="50950"/>
    <n v="32110"/>
    <n v="18840"/>
    <n v="659.2"/>
    <m/>
    <x v="53"/>
    <n v="24"/>
    <s v="24"/>
    <n v="32"/>
    <x v="0"/>
    <n v="1.03"/>
    <n v="20.6"/>
    <s v="LIDENORTI S.A."/>
  </r>
  <r>
    <n v="1002201734"/>
    <s v="UE01"/>
    <d v="2022-03-24T00:00:00"/>
    <d v="1899-12-30T13:09:00"/>
    <s v="012-024-00411087"/>
    <s v=""/>
    <s v=""/>
    <n v="0"/>
    <n v="0"/>
    <s v="ZPRC"/>
    <s v="2500108092"/>
    <s v="P000032680"/>
    <n v="8002816766"/>
    <n v="1002201734"/>
    <s v="15-00001115"/>
    <s v="ARMADURO"/>
    <n v="6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90"/>
    <n v="33110"/>
    <n v="17480"/>
    <n v="336.6"/>
    <m/>
    <x v="109"/>
    <n v="24"/>
    <s v="24"/>
    <n v="33"/>
    <x v="0"/>
    <n v="0.51"/>
    <n v="10.200000000000001"/>
    <s v="TRANSPORTE PROPIO"/>
  </r>
  <r>
    <n v="1002201701"/>
    <s v="UE01"/>
    <d v="2022-03-24T00:00:00"/>
    <d v="1899-12-30T13:18:00"/>
    <s v="012-024-00411088"/>
    <s v="9000805068"/>
    <s v="012-022-00315354"/>
    <n v="1074.83"/>
    <n v="1205.1099999999999"/>
    <s v="ZPVN"/>
    <s v="40565310"/>
    <s v="P000032672"/>
    <n v="8002816722"/>
    <n v="1002201701"/>
    <s v="15-00001115"/>
    <s v="ARMADURO"/>
    <n v="160"/>
    <s v="BOL"/>
    <s v="101779"/>
    <s v="SORIA VARGAS VINICIO HERNAN"/>
    <s v="810781"/>
    <s v="FERRETERIA HARO"/>
    <s v="QUITO"/>
    <s v="CALLE QUITO"/>
    <s v="OPTABA"/>
    <s v="O-Pichincha-Tababela"/>
    <m/>
    <x v="63"/>
    <x v="63"/>
    <s v="10005910"/>
    <s v="URBANO MOQUINCHE WALTER ARMANDO"/>
    <s v="ZEMU"/>
    <s v="18UE735"/>
    <s v="2"/>
    <s v="Sin Pallet"/>
    <n v="0"/>
    <n v="0"/>
    <x v="0"/>
    <n v="12403.333000000001"/>
    <n v="8013.3329999999996"/>
    <n v="4390"/>
    <n v="65.599999999999994"/>
    <m/>
    <x v="61"/>
    <n v="24"/>
    <s v="24"/>
    <n v="8"/>
    <x v="0"/>
    <n v="0.41"/>
    <n v="8.1999999999999993"/>
    <s v="RUTAS COTACACHENSES"/>
  </r>
  <r>
    <n v="1002201701"/>
    <s v="UE01"/>
    <d v="2022-03-24T00:00:00"/>
    <d v="1899-12-30T13:18:00"/>
    <s v="012-024-00411089"/>
    <s v="9000805067"/>
    <s v="012-022-00315353"/>
    <n v="1337.63"/>
    <n v="1499.76"/>
    <s v="ZPVN"/>
    <s v="40565309"/>
    <s v="P000032671"/>
    <n v="8002816723"/>
    <n v="1002201701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63"/>
    <x v="63"/>
    <s v="10005910"/>
    <s v="URBANO MOQUINCHE WALTER ARMANDO"/>
    <s v="ZEMU"/>
    <s v="18UE735"/>
    <s v="2"/>
    <s v="Sin Pallet"/>
    <n v="0"/>
    <n v="0"/>
    <x v="0"/>
    <n v="14406.666999999999"/>
    <n v="10016.666999999999"/>
    <n v="4390"/>
    <n v="82"/>
    <m/>
    <x v="61"/>
    <n v="24"/>
    <s v="24"/>
    <n v="10"/>
    <x v="0"/>
    <n v="0.41"/>
    <n v="8.1999999999999993"/>
    <s v="RUTAS COTACACHENSES"/>
  </r>
  <r>
    <n v="1002201554"/>
    <s v="UE01"/>
    <d v="2022-03-24T00:00:00"/>
    <d v="1899-12-30T13:22:00"/>
    <s v="012-024-00411090"/>
    <s v="9000805069"/>
    <s v="012-022-00315355"/>
    <n v="4103.8999999999996"/>
    <n v="4601.32"/>
    <s v="ZPVN"/>
    <s v="40565271"/>
    <s v="0000391905"/>
    <n v="8002816528"/>
    <n v="1002201554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"/>
    <x v="15"/>
    <s v="100015160"/>
    <s v="MORAN ALONSO"/>
    <s v="ZETT"/>
    <s v="18UE356"/>
    <s v="1"/>
    <s v="Con Pallet"/>
    <n v="0.05"/>
    <n v="32"/>
    <x v="0"/>
    <n v="50350"/>
    <n v="32060"/>
    <n v="18290"/>
    <n v="492.8"/>
    <m/>
    <x v="15"/>
    <n v="24"/>
    <s v="24"/>
    <n v="32"/>
    <x v="0"/>
    <n v="0.77"/>
    <n v="15.4"/>
    <s v="SANJOPAS S.A."/>
  </r>
  <r>
    <n v="1002201767"/>
    <s v="UE01"/>
    <d v="2022-03-24T00:00:00"/>
    <d v="1899-12-30T13:28:00"/>
    <s v="012-024-00411091"/>
    <s v="9000805070"/>
    <s v="012-022-00315356"/>
    <n v="2301.35"/>
    <n v="2580.29"/>
    <s v="ZPVN"/>
    <s v="40565323"/>
    <s v="P000032677"/>
    <n v="8002816809"/>
    <n v="100220176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70"/>
    <n v="18030"/>
    <n v="9040"/>
    <n v="266.39999999999998"/>
    <m/>
    <x v="140"/>
    <n v="24"/>
    <s v="24"/>
    <n v="18"/>
    <x v="0"/>
    <n v="0.74"/>
    <n v="14.799999999999999"/>
    <s v="TRANSPORTE PROPIO"/>
  </r>
  <r>
    <n v="1002201689"/>
    <s v="UE01"/>
    <d v="2022-03-24T00:00:00"/>
    <d v="1899-12-30T13:32:00"/>
    <s v="012-024-00411092"/>
    <s v="9000805071"/>
    <s v="012-022-00315357"/>
    <n v="4358.3999999999996"/>
    <n v="4886.67"/>
    <s v="ZPVN"/>
    <s v="40565335"/>
    <s v="0000392001"/>
    <n v="8002816708"/>
    <n v="1002201689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49"/>
    <x v="49"/>
    <s v="10001972"/>
    <s v="NARANJO JUAN MARCELO"/>
    <s v="ZETT"/>
    <s v="18UE761"/>
    <s v="2"/>
    <s v="Sin Pallet"/>
    <n v="0"/>
    <n v="0"/>
    <x v="0"/>
    <n v="49680"/>
    <n v="32000"/>
    <n v="17680"/>
    <n v="793.6"/>
    <m/>
    <x v="47"/>
    <n v="24"/>
    <s v="24"/>
    <n v="32"/>
    <x v="0"/>
    <n v="1.24"/>
    <n v="24.8"/>
    <s v="ALQUINGA &amp; ALQUINGA"/>
  </r>
  <r>
    <n v="1002201757"/>
    <s v="UE01"/>
    <d v="2022-03-24T00:00:00"/>
    <d v="1899-12-30T13:36:00"/>
    <s v="012-024-00411093"/>
    <s v="9000805072"/>
    <s v="012-022-00315358"/>
    <n v="4332.04"/>
    <n v="4857.1099999999997"/>
    <s v="ZPVN"/>
    <s v="40564346"/>
    <s v="0000390748"/>
    <n v="8002816794"/>
    <n v="1002201757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70"/>
    <n v="33100"/>
    <n v="18370"/>
    <n v="594"/>
    <m/>
    <x v="155"/>
    <n v="24"/>
    <s v="24"/>
    <n v="33"/>
    <x v="0"/>
    <n v="0.9"/>
    <n v="18"/>
    <s v="TRANSPORTE PROPIO"/>
  </r>
  <r>
    <n v="1002201775"/>
    <s v="UE01"/>
    <d v="2022-03-24T00:00:00"/>
    <d v="1899-12-30T13:58:00"/>
    <s v="012-024-00411094"/>
    <s v="9000805074"/>
    <s v="012-022-00315360"/>
    <n v="1194"/>
    <n v="1338.72"/>
    <s v="ZPVN"/>
    <s v="40565349"/>
    <s v="0000392028"/>
    <n v="8002816822"/>
    <n v="1002201775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s v="18UE929"/>
    <s v="2"/>
    <s v="Sin Pallet"/>
    <n v="0"/>
    <n v="0"/>
    <x v="0"/>
    <n v="19170.303"/>
    <n v="10030.303"/>
    <n v="9140"/>
    <n v="180"/>
    <m/>
    <x v="138"/>
    <n v="24"/>
    <s v="24"/>
    <n v="10"/>
    <x v="0"/>
    <n v="0.9"/>
    <n v="18"/>
    <s v="TRANSPORTE PROPIO"/>
  </r>
  <r>
    <n v="1002201775"/>
    <s v="UE01"/>
    <d v="2022-03-24T00:00:00"/>
    <d v="1899-12-30T13:58:00"/>
    <s v="012-024-00411095"/>
    <s v="9000805073"/>
    <s v="012-022-00315359"/>
    <n v="2990"/>
    <n v="3352.41"/>
    <s v="ZPVN"/>
    <s v="40565349"/>
    <s v="0000392027"/>
    <n v="8002816821"/>
    <n v="1002201775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2209.697"/>
    <n v="23069.697"/>
    <n v="9140"/>
    <n v="414"/>
    <m/>
    <x v="138"/>
    <n v="24"/>
    <s v="24"/>
    <n v="23"/>
    <x v="0"/>
    <n v="0.9"/>
    <n v="18"/>
    <s v="TRANSPORTE PROPIO"/>
  </r>
  <r>
    <n v="1002201740"/>
    <s v="UE01"/>
    <d v="2022-03-24T00:00:00"/>
    <d v="1899-12-30T13:59:00"/>
    <s v="012-024-00411096"/>
    <s v="9000805075"/>
    <s v="012-022-00315361"/>
    <n v="2192.4"/>
    <n v="2458.14"/>
    <s v="ZPVN"/>
    <s v="40565329"/>
    <s v="0000391995"/>
    <n v="8002816777"/>
    <n v="1002201740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14"/>
    <x v="14"/>
    <s v="100015134"/>
    <s v="NICOLALDE FABIAN"/>
    <s v="ZEMU"/>
    <s v="18UE744"/>
    <s v="2"/>
    <s v="Sin Pallet"/>
    <n v="0"/>
    <n v="0"/>
    <x v="0"/>
    <n v="27090"/>
    <n v="18020"/>
    <n v="9070"/>
    <n v="302.39999999999998"/>
    <m/>
    <x v="14"/>
    <n v="24"/>
    <s v="24"/>
    <n v="18"/>
    <x v="0"/>
    <n v="0.84"/>
    <n v="16.799999999999997"/>
    <s v="SANJOPAS S.A."/>
  </r>
  <r>
    <n v="1002201770"/>
    <s v="UE01"/>
    <d v="2022-03-24T00:00:00"/>
    <d v="1899-12-30T14:02:00"/>
    <s v="012-024-00411097"/>
    <s v="9000805078"/>
    <s v="012-022-00315363"/>
    <n v="734.18"/>
    <n v="823.17"/>
    <s v="ZPVN"/>
    <s v="40565320"/>
    <s v="P000032674"/>
    <n v="8002816814"/>
    <n v="1002201770"/>
    <s v="15-00001120"/>
    <s v="CAMPEON"/>
    <n v="12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6"/>
    <x v="0"/>
    <n v="14565.294"/>
    <n v="6005.2939999999999"/>
    <n v="8560"/>
    <n v="54"/>
    <m/>
    <x v="32"/>
    <n v="24"/>
    <s v="24"/>
    <n v="6"/>
    <x v="0"/>
    <n v="0.45"/>
    <n v="9"/>
    <s v="TRANSPORTE PROPIO"/>
  </r>
  <r>
    <n v="1002201770"/>
    <s v="UE01"/>
    <d v="2022-03-24T00:00:00"/>
    <d v="1899-12-30T14:02:00"/>
    <s v="012-024-00411098"/>
    <s v="9000805077"/>
    <s v="012-022-00315362"/>
    <n v="3736.66"/>
    <n v="4189.57"/>
    <s v="ZPVN"/>
    <s v="40565319"/>
    <s v="P000032673"/>
    <n v="8002816813"/>
    <n v="1002201770"/>
    <s v="15-00001123"/>
    <s v="SELVALEGRE"/>
    <n v="56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28"/>
    <x v="0"/>
    <n v="36584.705999999998"/>
    <n v="28024.705999999998"/>
    <n v="8560"/>
    <n v="252"/>
    <m/>
    <x v="32"/>
    <n v="24"/>
    <s v="24"/>
    <n v="28"/>
    <x v="0"/>
    <n v="0.45"/>
    <n v="9"/>
    <s v="TRANSPORTE PROPIO"/>
  </r>
  <r>
    <n v="1002201562"/>
    <s v="UE01"/>
    <d v="2022-03-24T00:00:00"/>
    <d v="1899-12-30T14:04:00"/>
    <s v="012-024-00411099"/>
    <s v="9000805080"/>
    <s v="012-022-00315365"/>
    <n v="836.4"/>
    <n v="937.78"/>
    <s v="ZPVN"/>
    <s v="40565295"/>
    <s v="P000032666"/>
    <n v="8002816536"/>
    <n v="1002201562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67"/>
    <x v="67"/>
    <s v="100016838"/>
    <s v="PASPUEL NIXON"/>
    <s v="ZETT"/>
    <s v="18UE962"/>
    <s v="1"/>
    <s v="Con Pallet"/>
    <n v="0.05"/>
    <n v="6"/>
    <x v="0"/>
    <n v="15504.375"/>
    <n v="6024.375"/>
    <n v="9480"/>
    <n v="10.8"/>
    <m/>
    <x v="65"/>
    <n v="24"/>
    <s v="24"/>
    <n v="6"/>
    <x v="0"/>
    <n v="9.0000000000000011E-2"/>
    <n v="1.8"/>
    <s v="TRAPSA C.A."/>
  </r>
  <r>
    <n v="1002201562"/>
    <s v="UE01"/>
    <d v="2022-03-24T00:00:00"/>
    <d v="1899-12-30T14:04:00"/>
    <s v="012-024-00411100"/>
    <s v="9000805079"/>
    <s v="012-022-00315364"/>
    <n v="3588"/>
    <n v="4022.89"/>
    <s v="ZPVN"/>
    <s v="40565294"/>
    <s v="P000032665"/>
    <n v="8002816537"/>
    <n v="1002201562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67"/>
    <x v="67"/>
    <s v="100016838"/>
    <s v="PASPUEL NIXON"/>
    <s v="ZETT"/>
    <s v="18UE962"/>
    <s v="1"/>
    <s v="Con Pallet"/>
    <n v="0.05"/>
    <n v="26"/>
    <x v="0"/>
    <n v="35585.625"/>
    <n v="26105.625"/>
    <n v="9480"/>
    <n v="46.8"/>
    <m/>
    <x v="65"/>
    <n v="24"/>
    <s v="24"/>
    <n v="26"/>
    <x v="0"/>
    <n v="0.09"/>
    <n v="1.7999999999999998"/>
    <s v="TRAPSA C.A."/>
  </r>
  <r>
    <n v="1002201763"/>
    <s v="UE01"/>
    <d v="2022-03-24T00:00:00"/>
    <d v="1899-12-30T14:07:00"/>
    <s v="012-024-00411101"/>
    <s v=""/>
    <s v=""/>
    <n v="0"/>
    <n v="0"/>
    <s v="ZPRC"/>
    <s v="2500108097"/>
    <s v="P000032685"/>
    <n v="8002816802"/>
    <n v="100220176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s v="18UE375"/>
    <s v="2"/>
    <s v="Sin Pallet"/>
    <n v="0"/>
    <n v="0"/>
    <x v="0"/>
    <n v="27210"/>
    <n v="18000"/>
    <n v="9210"/>
    <n v="248.4"/>
    <m/>
    <x v="116"/>
    <n v="24"/>
    <s v="24"/>
    <n v="18"/>
    <x v="0"/>
    <n v="0.69000000000000006"/>
    <n v="13.8"/>
    <s v="TRAPSA C.A."/>
  </r>
  <r>
    <n v="1002201559"/>
    <s v="UE01"/>
    <d v="2022-03-24T00:00:00"/>
    <d v="1899-12-30T14:15:00"/>
    <s v="012-024-00411102"/>
    <s v="9000805083"/>
    <s v="012-022-00315366"/>
    <n v="4103.8999999999996"/>
    <n v="4601.32"/>
    <s v="ZPVN"/>
    <s v="40565271"/>
    <s v="0000391909"/>
    <n v="8002816533"/>
    <n v="1002201559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6"/>
    <x v="156"/>
    <s v="100014984"/>
    <s v="DIAZ WALTER"/>
    <s v="ZETT"/>
    <s v="18UE687"/>
    <s v="1"/>
    <s v="Con Pallet"/>
    <n v="0.05"/>
    <n v="32"/>
    <x v="0"/>
    <n v="50210"/>
    <n v="32070"/>
    <n v="18140"/>
    <n v="492.8"/>
    <m/>
    <x v="153"/>
    <n v="24"/>
    <s v="24"/>
    <n v="32"/>
    <x v="0"/>
    <n v="0.77"/>
    <n v="15.4"/>
    <s v="LIDENORTI S.A."/>
  </r>
  <r>
    <n v="1002201841"/>
    <s v="UE01"/>
    <d v="2022-03-24T00:00:00"/>
    <d v="1899-12-30T14:16:00"/>
    <s v="012-024-00411103"/>
    <s v=""/>
    <s v=""/>
    <n v="0"/>
    <n v="0"/>
    <s v="ZPRC"/>
    <s v="2500108078"/>
    <s v="P000032647"/>
    <n v="8002816920"/>
    <n v="1002201841"/>
    <s v="15-00000218"/>
    <s v="MAGNO HE"/>
    <n v="31.24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9820"/>
    <n v="31240"/>
    <n v="18580"/>
    <n v="793.81"/>
    <m/>
    <x v="28"/>
    <n v="24"/>
    <s v="24"/>
    <n v="31.24"/>
    <x v="0"/>
    <n v="25.410051216389245"/>
    <n v="25.410051216389245"/>
    <s v="TRANSALMEIDA"/>
  </r>
  <r>
    <n v="1002201783"/>
    <s v="UE01"/>
    <d v="2022-03-24T00:00:00"/>
    <d v="1899-12-30T14:21:00"/>
    <s v="012-024-00411104"/>
    <s v="9000805085"/>
    <s v="012-022-00315367"/>
    <n v="2985.6"/>
    <n v="3347.47"/>
    <s v="ZPVN"/>
    <s v="40565348"/>
    <s v="0000392023"/>
    <n v="8002816833"/>
    <n v="1002201783"/>
    <s v="15-00001119"/>
    <s v="CAMPEON ANTIHUMEDAD"/>
    <n v="480"/>
    <s v="BOL"/>
    <s v="101780"/>
    <s v="MEGAPROFER S.A."/>
    <s v="810829"/>
    <s v="BODEGAS ARING CONSTRUCCIONES"/>
    <s v="BABAHOYO"/>
    <s v="CDLA 1ERO DE DICIEMBRE"/>
    <s v="ORBABH"/>
    <s v="O-Losrios-Babahoyo"/>
    <n v="446"/>
    <x v="64"/>
    <x v="64"/>
    <s v="100017276"/>
    <s v="CASTRO BYRON"/>
    <s v="ZEMT"/>
    <s v="18UE729"/>
    <s v="2"/>
    <s v="Sin Pallet"/>
    <n v="0"/>
    <n v="0"/>
    <x v="0"/>
    <n v="39600"/>
    <n v="24020"/>
    <n v="15580"/>
    <n v="566.4"/>
    <m/>
    <x v="62"/>
    <n v="24"/>
    <s v="24"/>
    <n v="24"/>
    <x v="0"/>
    <n v="1.18"/>
    <n v="23.599999999999998"/>
    <s v="TRIMPESAS S.A."/>
  </r>
  <r>
    <n v="1002201806"/>
    <s v="UE01"/>
    <d v="2022-03-24T00:00:00"/>
    <d v="1899-12-30T14:27:00"/>
    <s v="012-024-00411105"/>
    <s v="9000805086"/>
    <s v="012-022-00315368"/>
    <n v="2408.4"/>
    <n v="2700.32"/>
    <s v="ZPVN"/>
    <s v="40564568"/>
    <s v="P000032424"/>
    <n v="8002816874"/>
    <n v="1002201806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970"/>
    <n v="18020"/>
    <n v="8950"/>
    <n v="208.8"/>
    <m/>
    <x v="0"/>
    <n v="24"/>
    <s v="24"/>
    <n v="18"/>
    <x v="0"/>
    <n v="0.58000000000000007"/>
    <n v="11.600000000000001"/>
    <s v="TRANSPORTE PROPIO"/>
  </r>
  <r>
    <n v="1002201782"/>
    <s v="UE01"/>
    <d v="2022-03-24T00:00:00"/>
    <d v="1899-12-30T14:28:00"/>
    <s v="012-024-00411106"/>
    <s v="9000805018"/>
    <s v="013-020-00047781"/>
    <n v="2563.1999999999998"/>
    <n v="2873.87"/>
    <s v="ZPDF"/>
    <s v="70177002"/>
    <s v="0000392021"/>
    <n v="8002816831"/>
    <n v="1002201782"/>
    <s v="15-00001124"/>
    <s v="SELVALEGRE ANTIHUMEDAD"/>
    <n v="36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36"/>
    <x v="136"/>
    <s v="100016550"/>
    <s v="JACOME ARTURO"/>
    <s v="ZEMU"/>
    <s v="18UE627"/>
    <s v="2"/>
    <s v="Sin Pallet"/>
    <n v="0"/>
    <n v="0"/>
    <x v="0"/>
    <n v="27270"/>
    <n v="18020"/>
    <n v="9250"/>
    <n v="468"/>
    <m/>
    <x v="134"/>
    <n v="24"/>
    <s v="24"/>
    <n v="18"/>
    <x v="0"/>
    <n v="1.3"/>
    <n v="26"/>
    <s v="LIDENORTI S.A."/>
  </r>
  <r>
    <n v="1002201570"/>
    <s v="UE01"/>
    <d v="2022-03-24T00:00:00"/>
    <d v="1899-12-30T14:44:00"/>
    <s v="012-024-00411107"/>
    <s v="9000805087"/>
    <s v="012-022-00315369"/>
    <n v="4121.6000000000004"/>
    <n v="4621.16"/>
    <s v="ZPVN"/>
    <s v="40565287"/>
    <s v="0000391929"/>
    <n v="8002816547"/>
    <n v="1002201570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28"/>
    <x v="128"/>
    <s v="100014989"/>
    <s v="CHANDI JAIME"/>
    <s v="ZETT"/>
    <s v="18UE649"/>
    <s v="1"/>
    <s v="Con Pallet"/>
    <n v="0.05"/>
    <n v="32"/>
    <x v="0"/>
    <n v="50880"/>
    <n v="32030"/>
    <n v="18850"/>
    <n v="537.6"/>
    <m/>
    <x v="126"/>
    <n v="24"/>
    <s v="24"/>
    <n v="32"/>
    <x v="0"/>
    <n v="0.84000000000000008"/>
    <n v="16.8"/>
    <s v="TRIMPESAS S.A."/>
  </r>
  <r>
    <n v="1002201790"/>
    <s v="UE01"/>
    <d v="2022-03-24T00:00:00"/>
    <d v="1899-12-30T14:46:00"/>
    <s v="012-024-00411108"/>
    <s v="9000805039"/>
    <s v="013-020-00047782"/>
    <n v="1302.17"/>
    <n v="1460"/>
    <s v="ZPDF"/>
    <s v="70177016"/>
    <s v="0000392048"/>
    <n v="8002816846"/>
    <n v="1002201790"/>
    <s v="15-00001119"/>
    <s v="CAMPEON ANTIHUMEDAD"/>
    <n v="200"/>
    <s v="BOL"/>
    <s v="105068"/>
    <s v="ALEJANDRO CEVALLOS ELIJIO GERMAN"/>
    <s v="807014"/>
    <s v="OBRA SHUSHUFINDI"/>
    <s v="SHUSHUFINDI"/>
    <s v="VIA AL CENTRO COMERCIAL CENTRAL"/>
    <s v="OKSHUS"/>
    <s v="O-Sucumbios-Shushufindi"/>
    <m/>
    <x v="65"/>
    <x v="65"/>
    <s v="100014858"/>
    <s v="MORENO MANUEL"/>
    <s v="ZEMU"/>
    <s v="18UE602"/>
    <s v="2"/>
    <s v="Sin Pallet"/>
    <n v="0"/>
    <n v="0"/>
    <x v="0"/>
    <n v="14570.556"/>
    <n v="10005.556"/>
    <n v="4565"/>
    <n v="248"/>
    <m/>
    <x v="63"/>
    <n v="24"/>
    <s v="24"/>
    <n v="10"/>
    <x v="0"/>
    <n v="1.24"/>
    <n v="24.8"/>
    <s v="TRANSSJQ S.A."/>
  </r>
  <r>
    <n v="1002201790"/>
    <s v="UE01"/>
    <d v="2022-03-24T00:00:00"/>
    <d v="1899-12-30T14:46:00"/>
    <s v="012-024-00411109"/>
    <s v="9000805040"/>
    <s v="013-020-00047783"/>
    <n v="1082.71"/>
    <n v="1213.95"/>
    <s v="ZPDF"/>
    <s v="70177017"/>
    <s v="0000392049"/>
    <n v="8002816847"/>
    <n v="1002201790"/>
    <s v="15-00001124"/>
    <s v="SELVALEGRE ANTIHUMEDAD"/>
    <n v="16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65"/>
    <x v="65"/>
    <s v="100014858"/>
    <s v="MORENO MANUEL"/>
    <s v="ZEMU"/>
    <s v="18UE602"/>
    <s v="2"/>
    <s v="Sin Pallet"/>
    <n v="0"/>
    <n v="0"/>
    <x v="0"/>
    <n v="12569.444"/>
    <n v="8004.4440000000004"/>
    <n v="4565"/>
    <n v="198.4"/>
    <m/>
    <x v="63"/>
    <n v="24"/>
    <s v="24"/>
    <n v="8"/>
    <x v="0"/>
    <n v="1.24"/>
    <n v="24.8"/>
    <s v="TRANSSJQ S.A."/>
  </r>
  <r>
    <n v="1002201780"/>
    <s v="UE01"/>
    <d v="2022-03-24T00:00:00"/>
    <d v="1899-12-30T14:59:00"/>
    <s v="012-024-00411110"/>
    <s v=""/>
    <s v=""/>
    <n v="0"/>
    <n v="0"/>
    <s v="ZPRC"/>
    <s v="2500108095"/>
    <s v="P000032682"/>
    <n v="8002816827"/>
    <n v="1002201780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m/>
    <x v="118"/>
    <x v="118"/>
    <s v="100017947"/>
    <s v="SALAZAR JORGE LUIS"/>
    <s v="ZEMT"/>
    <s v="18UE571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</r>
  <r>
    <n v="1002201780"/>
    <s v="UE01"/>
    <d v="2022-03-24T00:00:00"/>
    <d v="1899-12-30T14:59:00"/>
    <s v="012-024-00411111"/>
    <s v=""/>
    <s v=""/>
    <n v="0"/>
    <n v="0"/>
    <s v="ZPRC"/>
    <s v="2500108094"/>
    <s v="P000032681"/>
    <n v="8002816828"/>
    <n v="1002201780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8"/>
    <x v="118"/>
    <s v="100017947"/>
    <s v="SALAZAR JORGE LUIS"/>
    <s v="ZEMT"/>
    <s v="18UE571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</r>
  <r>
    <n v="1002201833"/>
    <s v="UE01"/>
    <d v="2022-03-24T00:00:00"/>
    <d v="1899-12-30T15:04:00"/>
    <s v="012-024-00411112"/>
    <s v="9000805125"/>
    <s v="012-022-00315371"/>
    <n v="1152"/>
    <n v="1291.6300000000001"/>
    <s v="ZPVN"/>
    <s v="40565372"/>
    <s v="0000392053"/>
    <n v="8002816909"/>
    <n v="1002201833"/>
    <s v="15-00001119"/>
    <s v="CAMPEON ANTIHUMEDAD"/>
    <n v="200"/>
    <s v="BOL"/>
    <s v="101664"/>
    <s v="ACERIA DEL ECUADOR C.A. ADELCA"/>
    <s v="809209"/>
    <s v="PAREDES HERVAS MARITZA SILVANA"/>
    <s v="MONTALVO"/>
    <s v="AV ANTONIO DE LAS BASTIDAS"/>
    <s v="ORMONT"/>
    <s v="O-Losrios-Montalvo"/>
    <m/>
    <x v="16"/>
    <x v="16"/>
    <s v="100022266"/>
    <s v="CALDERON REYES SEGUNDO JORGE"/>
    <s v="ZEMU"/>
    <s v="18UE711"/>
    <s v="2"/>
    <s v="Sin Pallet"/>
    <n v="0"/>
    <n v="0"/>
    <x v="0"/>
    <n v="14550.556"/>
    <n v="10005.556"/>
    <n v="4545"/>
    <n v="250"/>
    <m/>
    <x v="16"/>
    <n v="24"/>
    <s v="24"/>
    <n v="10"/>
    <x v="0"/>
    <n v="1.25"/>
    <n v="25"/>
    <s v="LA ARMENIA S.A."/>
  </r>
  <r>
    <n v="1002201833"/>
    <s v="UE01"/>
    <d v="2022-03-24T00:00:00"/>
    <d v="1899-12-30T15:04:00"/>
    <s v="012-024-00411113"/>
    <s v="9000805124"/>
    <s v="012-022-00315370"/>
    <n v="958.4"/>
    <n v="1074.57"/>
    <s v="ZPVN"/>
    <s v="40565372"/>
    <s v="0000392054"/>
    <n v="8002816910"/>
    <n v="1002201833"/>
    <s v="15-00001124"/>
    <s v="SELVALEGRE ANTIHUMEDAD"/>
    <n v="160"/>
    <s v="BOL"/>
    <s v="101664"/>
    <s v="ACERIA DEL ECUADOR C.A. ADELCA"/>
    <s v="809209"/>
    <s v="PAREDES HERVAS MARITZA SILVANA"/>
    <s v="MONTALVO"/>
    <s v="AV ANTONIO DE LAS BASTIDAS"/>
    <s v="ORMONT"/>
    <s v="O-Losrios-Montalvo"/>
    <n v="405"/>
    <x v="16"/>
    <x v="16"/>
    <s v="100022266"/>
    <s v="CALDERON REYES SEGUNDO JORGE"/>
    <s v="ZEMU"/>
    <s v="18UE711"/>
    <s v="2"/>
    <s v="Sin Pallet"/>
    <n v="0"/>
    <n v="0"/>
    <x v="0"/>
    <n v="12549.444"/>
    <n v="8004.4440000000004"/>
    <n v="4545"/>
    <n v="200"/>
    <m/>
    <x v="16"/>
    <n v="24"/>
    <s v="24"/>
    <n v="8"/>
    <x v="0"/>
    <n v="1.25"/>
    <n v="25"/>
    <s v="LA ARMENIA S.A."/>
  </r>
  <r>
    <n v="1002201601"/>
    <s v="UE01"/>
    <d v="2022-03-24T00:00:00"/>
    <d v="1899-12-30T15:13:00"/>
    <s v="012-024-00411114"/>
    <s v="9000803874"/>
    <s v="013-020-00047757"/>
    <n v="3059.02"/>
    <n v="3429.79"/>
    <s v="ZPDF"/>
    <s v="70176742"/>
    <s v="0000391209"/>
    <n v="8002816584"/>
    <n v="1002201601"/>
    <s v="15-00001124"/>
    <s v="SELVALEGRE ANTIHUMEDAD"/>
    <n v="480"/>
    <s v="BOL"/>
    <s v="101450"/>
    <s v="MEGAMETALES S.A."/>
    <s v="803377"/>
    <s v="SUCURSAL SAN EDUARDO"/>
    <s v="GUAYAQUIL"/>
    <s v="MZ-189 A-1 Y AV JOSE RODRIGUEZ"/>
    <s v="OGGUAY"/>
    <s v="O-Guayas-Guayaquil"/>
    <n v="524"/>
    <x v="28"/>
    <x v="28"/>
    <s v="100018432"/>
    <s v="AYALA LUIS"/>
    <s v="ZEMT"/>
    <s v="18UE569"/>
    <s v="1"/>
    <s v="Con Pallet"/>
    <n v="0.05"/>
    <n v="24"/>
    <x v="0"/>
    <n v="40160"/>
    <n v="24000"/>
    <n v="16160"/>
    <n v="624"/>
    <m/>
    <x v="26"/>
    <n v="24"/>
    <s v="24"/>
    <n v="24"/>
    <x v="0"/>
    <n v="1.3"/>
    <n v="26"/>
    <s v="TRIMPESAS S.A."/>
  </r>
  <r>
    <n v="1002201890"/>
    <s v="UE01"/>
    <d v="2022-03-24T00:00:00"/>
    <d v="1899-12-30T15:22:00"/>
    <s v="012-024-00411115"/>
    <s v="9000805165"/>
    <s v="012-022-00315373"/>
    <n v="955.06"/>
    <n v="1070.82"/>
    <s v="ZPVN"/>
    <s v="40565371"/>
    <s v="P000032692"/>
    <n v="8002816982"/>
    <n v="1002201890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6621.97"/>
    <n v="8016.97"/>
    <n v="8605"/>
    <n v="150.4"/>
    <m/>
    <x v="56"/>
    <n v="24"/>
    <s v="24"/>
    <n v="8"/>
    <x v="0"/>
    <n v="0.94000000000000006"/>
    <n v="18.8"/>
    <s v="TRANSPORTE PROPIO"/>
  </r>
  <r>
    <n v="1002201890"/>
    <s v="UE01"/>
    <d v="2022-03-24T00:00:00"/>
    <d v="1899-12-30T15:22:00"/>
    <s v="012-024-00411116"/>
    <s v="9000805164"/>
    <s v="012-022-00315372"/>
    <n v="3235.72"/>
    <n v="3627.91"/>
    <s v="ZPVN"/>
    <s v="40565370"/>
    <s v="P000032691"/>
    <n v="8002816981"/>
    <n v="1002201890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658.03"/>
    <n v="25053.03"/>
    <n v="8605"/>
    <n v="470"/>
    <m/>
    <x v="56"/>
    <n v="24"/>
    <s v="24"/>
    <n v="25"/>
    <x v="0"/>
    <n v="0.94"/>
    <n v="18.8"/>
    <s v="TRANSPORTE PROPIO"/>
  </r>
  <r>
    <n v="1002201845"/>
    <s v="UE01"/>
    <d v="2022-03-24T00:00:00"/>
    <d v="1899-12-30T15:32:00"/>
    <s v="012-024-00411117"/>
    <s v="9000805169"/>
    <s v="012-022-00315375"/>
    <n v="924"/>
    <n v="1035.99"/>
    <s v="ZPVN"/>
    <s v="40565182"/>
    <s v="P000032639"/>
    <n v="8002816925"/>
    <n v="1002201845"/>
    <s v="15-00000181"/>
    <s v="ARMADURO ANTIHUMEDAD"/>
    <n v="1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15996.364"/>
    <n v="7006.3639999999996"/>
    <n v="8990"/>
    <n v="186.2"/>
    <m/>
    <x v="52"/>
    <n v="24"/>
    <s v="24"/>
    <n v="7"/>
    <x v="0"/>
    <n v="1.3299999999999998"/>
    <n v="26.599999999999998"/>
    <s v="TRANSPORTE PROPIO"/>
  </r>
  <r>
    <n v="1002201845"/>
    <s v="UE01"/>
    <d v="2022-03-24T00:00:00"/>
    <d v="1899-12-30T15:32:00"/>
    <s v="012-024-00411118"/>
    <s v="9000805168"/>
    <s v="012-022-00315374"/>
    <n v="3390.4"/>
    <n v="3801.34"/>
    <s v="ZPVN"/>
    <s v="40565181"/>
    <s v="P000032638"/>
    <n v="8002816924"/>
    <n v="1002201845"/>
    <s v="15-00001124"/>
    <s v="SELVALEGRE ANTIHUMEDAD"/>
    <n v="5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5013.635999999999"/>
    <n v="26023.635999999999"/>
    <n v="8990"/>
    <n v="691.6"/>
    <m/>
    <x v="52"/>
    <n v="24"/>
    <s v="24"/>
    <n v="26"/>
    <x v="0"/>
    <n v="1.33"/>
    <n v="26.6"/>
    <s v="TRANSPORTE PROPIO"/>
  </r>
  <r>
    <n v="1002201652"/>
    <s v="UE01"/>
    <d v="2022-03-24T00:00:00"/>
    <d v="1899-12-30T15:34:00"/>
    <s v="012-024-00411119"/>
    <s v="9000805171"/>
    <s v="012-022-00315377"/>
    <n v="3410.4"/>
    <n v="3823.76"/>
    <s v="ZPVN"/>
    <s v="40565326"/>
    <s v="0000391988"/>
    <n v="8002816656"/>
    <n v="1002201652"/>
    <s v="15-00001119"/>
    <s v="CAMPEON ANTIHUMEDAD"/>
    <n v="56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m/>
    <x v="110"/>
    <x v="110"/>
    <s v="100018300"/>
    <s v="TAPIA CLEVER"/>
    <s v="ZETT"/>
    <s v="18UE953"/>
    <s v="1"/>
    <s v="Con Pallet"/>
    <n v="0.05"/>
    <n v="28"/>
    <x v="0"/>
    <n v="37212.5"/>
    <n v="28017.5"/>
    <n v="9195"/>
    <n v="470.4"/>
    <m/>
    <x v="108"/>
    <n v="24"/>
    <s v="24"/>
    <n v="28"/>
    <x v="0"/>
    <n v="0.84"/>
    <n v="16.8"/>
    <s v="LIDENORTI S.A."/>
  </r>
  <r>
    <n v="1002201652"/>
    <s v="UE01"/>
    <d v="2022-03-24T00:00:00"/>
    <d v="1899-12-30T15:34:00"/>
    <s v="012-024-00411120"/>
    <s v="9000805170"/>
    <s v="012-022-00315376"/>
    <n v="507.2"/>
    <n v="568.66999999999996"/>
    <s v="ZPVN"/>
    <s v="40565326"/>
    <s v="0000391990"/>
    <n v="8002816657"/>
    <n v="1002201652"/>
    <s v="15-00001124"/>
    <s v="SELVALEGRE ANTIHUMEDAD"/>
    <n v="8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10"/>
    <x v="110"/>
    <s v="100018300"/>
    <s v="TAPIA CLEVER"/>
    <s v="ZETT"/>
    <s v="18UE953"/>
    <s v="1"/>
    <s v="Con Pallet"/>
    <n v="0.05"/>
    <n v="4"/>
    <x v="0"/>
    <n v="13197.5"/>
    <n v="4002.5"/>
    <n v="9195"/>
    <n v="67.2"/>
    <m/>
    <x v="108"/>
    <n v="24"/>
    <s v="24"/>
    <n v="4"/>
    <x v="0"/>
    <n v="0.84000000000000008"/>
    <n v="16.8"/>
    <s v="LIDENORTI S.A."/>
  </r>
  <r>
    <n v="1002201869"/>
    <s v="UE01"/>
    <d v="2022-03-24T00:00:00"/>
    <d v="1899-12-30T15:36:00"/>
    <s v="012-024-00411121"/>
    <s v=""/>
    <s v=""/>
    <n v="0"/>
    <n v="0"/>
    <s v="ZPRC"/>
    <s v="2500108101"/>
    <s v="P000032695"/>
    <n v="8002816957"/>
    <n v="1002201869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040"/>
    <n v="18000"/>
    <n v="9040"/>
    <n v="266.39999999999998"/>
    <m/>
    <x v="104"/>
    <n v="24"/>
    <s v="24"/>
    <n v="18"/>
    <x v="0"/>
    <n v="0.74"/>
    <n v="14.799999999999999"/>
    <s v="LA ARMENIA S.A."/>
  </r>
  <r>
    <n v="1002201838"/>
    <s v="UE01"/>
    <d v="2022-03-24T00:00:00"/>
    <d v="1899-12-30T15:39:00"/>
    <s v="012-024-00411122"/>
    <s v=""/>
    <s v=""/>
    <n v="0"/>
    <n v="0"/>
    <s v="ZPRC"/>
    <s v="2500108100"/>
    <s v="P000032694"/>
    <n v="8002816916"/>
    <n v="1002201838"/>
    <s v="15-00001115"/>
    <s v="ARMADURO"/>
    <n v="360"/>
    <s v="BOL"/>
    <s v="101724"/>
    <s v="BEDON TORRES FAUSTO RENE"/>
    <s v="800849"/>
    <s v="FABRICA TUBOS Y BLOQ"/>
    <s v="IBARRA"/>
    <s v="PANAMERICANA NORTE, FRENTE AGIP GAS"/>
    <s v="OIIBAR"/>
    <s v="O-Imbabura-Ibarra"/>
    <n v="30"/>
    <x v="96"/>
    <x v="96"/>
    <s v="10008095"/>
    <s v="TATES CASTILLO LUIS EUCLIDES"/>
    <s v="ZEMU"/>
    <s v="18UE675"/>
    <s v="2"/>
    <s v="Sin Pallet"/>
    <n v="0"/>
    <n v="0"/>
    <x v="0"/>
    <n v="26880"/>
    <n v="18000"/>
    <n v="8880"/>
    <n v="68.400000000000006"/>
    <m/>
    <x v="94"/>
    <n v="24"/>
    <s v="24"/>
    <n v="18"/>
    <x v="0"/>
    <n v="0.19"/>
    <n v="3.8000000000000003"/>
    <s v="RUTAS COTACACHENSES S.A."/>
  </r>
  <r>
    <n v="1002201876"/>
    <s v="UE01"/>
    <d v="2022-03-24T00:00:00"/>
    <d v="1899-12-30T15:40:00"/>
    <s v="012-024-00411123"/>
    <s v="9000805172"/>
    <s v="012-022-00315378"/>
    <n v="2365.1999999999998"/>
    <n v="2651.87"/>
    <s v="ZPVN"/>
    <s v="40565388"/>
    <s v="0000392062"/>
    <n v="8002816965"/>
    <n v="1002201876"/>
    <s v="15-00001119"/>
    <s v="CAMPEON ANTIHUMEDAD"/>
    <n v="360"/>
    <s v="BOL"/>
    <s v="101530"/>
    <s v="AGUIRRE VICTOR HERMEL"/>
    <s v="800783"/>
    <s v="BODEGA ALLURIQUIN"/>
    <s v="SANTO DOMINGO"/>
    <s v="BODEGA ALLURIQUIN / VIA A STO DOMIN"/>
    <s v="OJALLU"/>
    <s v="O-Santodomingo -Alluriquin"/>
    <n v="218"/>
    <x v="33"/>
    <x v="33"/>
    <s v="100014931"/>
    <s v="VACA GALO"/>
    <s v="ZEMU"/>
    <s v="18UE737"/>
    <s v="2"/>
    <s v="Sin Pallet"/>
    <n v="0"/>
    <n v="0"/>
    <x v="0"/>
    <n v="27040"/>
    <n v="18020"/>
    <n v="9020"/>
    <n v="273.60000000000002"/>
    <m/>
    <x v="31"/>
    <n v="24"/>
    <s v="24"/>
    <n v="18"/>
    <x v="0"/>
    <n v="0.76"/>
    <n v="15.200000000000001"/>
    <s v="TRANSPORTE PESADO CIAPRUTE S.A."/>
  </r>
  <r>
    <n v="1002201682"/>
    <s v="UE01"/>
    <d v="2022-03-24T00:00:00"/>
    <d v="1899-12-30T15:42:00"/>
    <s v="012-024-00411124"/>
    <s v=""/>
    <s v=""/>
    <n v="0"/>
    <n v="0"/>
    <s v="ZPRC"/>
    <s v="2500108088"/>
    <s v="P000032660"/>
    <n v="8002816698"/>
    <n v="1002201682"/>
    <s v="15-00001120"/>
    <s v="CAMPEON"/>
    <n v="40"/>
    <s v="BOL"/>
    <s v="101586"/>
    <s v="FERRETERIAS FERRIGONZ CIA. LTDA."/>
    <s v="801503"/>
    <s v="FERRIGONZ No 3"/>
    <s v="CAYAMBE"/>
    <s v="AV GONZALO LEON Y AV LIBERTAD"/>
    <s v="OPCAYA"/>
    <s v="O-Pichincha-Cayambe"/>
    <m/>
    <x v="20"/>
    <x v="20"/>
    <s v="100015045"/>
    <s v="MORAN JOSE"/>
    <s v="ZEMT"/>
    <s v="18UE912"/>
    <s v="1"/>
    <s v="Con Pallet"/>
    <n v="0.05"/>
    <n v="2"/>
    <x v="0"/>
    <n v="10050.833000000001"/>
    <n v="2005.8330000000001"/>
    <n v="8045"/>
    <n v="8.4"/>
    <m/>
    <x v="20"/>
    <n v="24"/>
    <s v="24"/>
    <n v="2"/>
    <x v="0"/>
    <n v="0.21000000000000002"/>
    <n v="4.2"/>
    <s v="TRANSSJQ S.A."/>
  </r>
  <r>
    <n v="1002201682"/>
    <s v="UE01"/>
    <d v="2022-03-24T00:00:00"/>
    <d v="1899-12-30T15:42:00"/>
    <s v="012-024-00411125"/>
    <s v=""/>
    <s v=""/>
    <n v="0"/>
    <n v="0"/>
    <s v="ZPRC"/>
    <s v="2500108087"/>
    <s v="P000032659"/>
    <n v="8002816697"/>
    <n v="1002201682"/>
    <s v="15-00001123"/>
    <s v="SELVALEGRE"/>
    <n v="440"/>
    <s v="BOL"/>
    <s v="101586"/>
    <s v="FERRETERIAS FERRIGONZ CIA. LTDA."/>
    <s v="801503"/>
    <s v="FERRIGONZ No 3"/>
    <s v="CAYAMBE"/>
    <s v="AV GONZALO LEON Y AV LIBERTAD"/>
    <s v="OPCAYA"/>
    <s v="O-Pichincha-Cayambe"/>
    <n v="40"/>
    <x v="20"/>
    <x v="20"/>
    <s v="100015045"/>
    <s v="MORAN JOSE"/>
    <s v="ZEMT"/>
    <s v="18UE912"/>
    <s v="1"/>
    <s v="Con Pallet"/>
    <n v="0.05"/>
    <n v="22"/>
    <x v="0"/>
    <n v="30109.167000000001"/>
    <n v="22064.167000000001"/>
    <n v="8045"/>
    <n v="92.4"/>
    <m/>
    <x v="20"/>
    <n v="24"/>
    <s v="24"/>
    <n v="22"/>
    <x v="0"/>
    <n v="0.21000000000000002"/>
    <n v="4.2"/>
    <s v="TRANSSJQ S.A."/>
  </r>
  <r>
    <n v="1002201677"/>
    <s v="UE01"/>
    <d v="2022-03-24T00:00:00"/>
    <d v="1899-12-30T15:44:00"/>
    <s v="012-024-00411126"/>
    <s v="9000805174"/>
    <s v="012-022-00315379"/>
    <n v="3840"/>
    <n v="4305.43"/>
    <s v="ZPVN"/>
    <s v="40565331"/>
    <s v="0000391999"/>
    <n v="8002816692"/>
    <n v="1002201677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35"/>
    <x v="35"/>
    <s v="100015771"/>
    <s v="ALVARADO JORGE"/>
    <s v="ZETT"/>
    <s v="18UE740"/>
    <s v="1"/>
    <s v="Con Pallet"/>
    <n v="0.05"/>
    <n v="32"/>
    <x v="0"/>
    <n v="50610"/>
    <n v="32050"/>
    <n v="18560"/>
    <n v="800"/>
    <m/>
    <x v="33"/>
    <n v="24"/>
    <s v="24"/>
    <n v="32"/>
    <x v="0"/>
    <n v="1.25"/>
    <n v="25"/>
    <s v="SELVALEGRE S.A."/>
  </r>
  <r>
    <n v="1002201881"/>
    <s v="UE01"/>
    <d v="2022-03-24T00:00:00"/>
    <d v="1899-12-30T15:50:00"/>
    <s v="012-024-00411127"/>
    <s v="9000805176"/>
    <s v="012-022-00315380"/>
    <n v="2851.2"/>
    <n v="3196.78"/>
    <s v="ZPVN"/>
    <s v="40565391"/>
    <s v="0000392070"/>
    <n v="8002816969"/>
    <n v="1002201881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59"/>
    <x v="159"/>
    <s v="100015026"/>
    <s v="GUAMAN LUIS"/>
    <s v="ZEMT"/>
    <s v="18UE825"/>
    <s v="2"/>
    <s v="Sin Pallet"/>
    <n v="0"/>
    <n v="0"/>
    <x v="0"/>
    <n v="39570"/>
    <n v="24020"/>
    <n v="15550"/>
    <n v="494.4"/>
    <m/>
    <x v="156"/>
    <n v="24"/>
    <s v="24"/>
    <n v="24"/>
    <x v="0"/>
    <n v="1.03"/>
    <n v="20.599999999999998"/>
    <s v="TRAPSA C.A."/>
  </r>
  <r>
    <n v="1002201930"/>
    <s v="UE01"/>
    <d v="2022-03-24T00:00:00"/>
    <d v="1899-12-30T15:51:00"/>
    <s v="012-024-00411128"/>
    <s v="9000805178"/>
    <s v="012-022-00315381"/>
    <n v="3853.72"/>
    <n v="4320.82"/>
    <s v="ZPVN"/>
    <s v="40565047"/>
    <s v="P000032585"/>
    <n v="8002817030"/>
    <n v="1002201930"/>
    <s v="15-00001116"/>
    <s v="ARMADURO GRANEL"/>
    <n v="30.59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530"/>
    <n v="30590"/>
    <n v="17940"/>
    <n v="498.62"/>
    <m/>
    <x v="106"/>
    <n v="24"/>
    <s v="24"/>
    <n v="30.59"/>
    <x v="0"/>
    <n v="16.300098071265118"/>
    <n v="16.300098071265118"/>
    <s v="TRANSPORTE PROPIO"/>
  </r>
  <r>
    <n v="1002201936"/>
    <s v="UE01"/>
    <d v="2022-03-24T00:00:00"/>
    <d v="1899-12-30T15:53:00"/>
    <s v="012-024-00411129"/>
    <s v="9000805180"/>
    <s v="012-022-00315382"/>
    <n v="4353.7"/>
    <n v="4881.3900000000003"/>
    <s v="ZPVN"/>
    <s v="40565405"/>
    <s v="P000032698"/>
    <n v="8002817038"/>
    <n v="1002201936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40"/>
    <n v="34120"/>
    <n v="17920"/>
    <n v="516.79999999999995"/>
    <m/>
    <x v="5"/>
    <n v="24"/>
    <s v="24"/>
    <n v="34"/>
    <x v="0"/>
    <n v="0.7599999999999999"/>
    <n v="15.2"/>
    <s v="TRANSPORTE PROPIO"/>
  </r>
  <r>
    <n v="1002201960"/>
    <s v="UE01"/>
    <d v="2022-03-24T00:00:00"/>
    <d v="1899-12-30T15:57:00"/>
    <s v="012-024-00411130"/>
    <s v="9000805183"/>
    <s v="012-022-00315383"/>
    <n v="2408.4"/>
    <n v="2700.32"/>
    <s v="ZPVN"/>
    <s v="40565423"/>
    <s v="P000032701"/>
    <n v="8002817067"/>
    <n v="1002201960"/>
    <s v="15-00001123"/>
    <s v="SELVALEGRE"/>
    <n v="360"/>
    <s v="BOL"/>
    <s v="101544"/>
    <s v="LANDAZURI CORDOVA IVAN OSWALDO"/>
    <s v="801777"/>
    <s v="BODEGA LANDAZURI"/>
    <s v="TULCÁN"/>
    <s v="AV. VEINTIMILLA S/N Y"/>
    <s v="OCTULC"/>
    <s v="O-Carchi-Tulcan"/>
    <n v="159"/>
    <x v="9"/>
    <x v="9"/>
    <s v="100020335"/>
    <s v="HARO LUIS"/>
    <s v="ZEMU"/>
    <s v="18UE743"/>
    <s v="2"/>
    <s v="Sin Pallet"/>
    <n v="0"/>
    <n v="0"/>
    <x v="0"/>
    <n v="27000"/>
    <n v="18000"/>
    <n v="9000"/>
    <n v="208.8"/>
    <m/>
    <x v="9"/>
    <n v="24"/>
    <s v="24"/>
    <n v="18"/>
    <x v="0"/>
    <n v="0.58000000000000007"/>
    <n v="11.600000000000001"/>
    <s v="SANJOPAS S.A."/>
  </r>
  <r>
    <n v="1002201893"/>
    <s v="UE01"/>
    <d v="2022-03-24T00:00:00"/>
    <d v="1899-12-30T15:58:00"/>
    <s v="012-024-00411131"/>
    <s v="9000805185"/>
    <s v="012-022-00315385"/>
    <n v="813.6"/>
    <n v="912.21"/>
    <s v="ZPVN"/>
    <s v="40565324"/>
    <s v="0000391989"/>
    <n v="8002816986"/>
    <n v="1002201893"/>
    <s v="15-00001119"/>
    <s v="CAMPEON ANTIHUMEDAD"/>
    <n v="120"/>
    <s v="BOL"/>
    <s v="102905"/>
    <s v="CHANTERA GARCIA MARCELO XAVIER"/>
    <s v="807105"/>
    <s v="FERRETERIA CARLOS GARCIA"/>
    <s v="JAMA"/>
    <s v="28 DE MARZO Y MARCOS C. VALENCIA"/>
    <s v="OMJAMA"/>
    <s v="O-Manabi-Jama"/>
    <m/>
    <x v="9"/>
    <x v="9"/>
    <s v="100014857"/>
    <s v="PASPUEZAN WILSON"/>
    <s v="ZEMU"/>
    <s v="18UE346"/>
    <s v="2"/>
    <s v="Sin Pallet"/>
    <n v="0"/>
    <n v="0"/>
    <x v="0"/>
    <n v="10538.333000000001"/>
    <n v="6003.3329999999996"/>
    <n v="4535"/>
    <n v="118.8"/>
    <m/>
    <x v="9"/>
    <n v="24"/>
    <s v="24"/>
    <n v="6"/>
    <x v="0"/>
    <n v="0.99"/>
    <n v="19.8"/>
    <s v="LIDENORTI S.A."/>
  </r>
  <r>
    <n v="1002201893"/>
    <s v="UE01"/>
    <d v="2022-03-24T00:00:00"/>
    <d v="1899-12-30T15:58:00"/>
    <s v="012-024-00411132"/>
    <s v="9000805184"/>
    <s v="012-022-00315384"/>
    <n v="1692"/>
    <n v="1897.08"/>
    <s v="ZPVN"/>
    <s v="40565324"/>
    <s v="0000391987"/>
    <n v="8002816985"/>
    <n v="1002201893"/>
    <s v="15-00001124"/>
    <s v="SELVALEGRE ANTIHUMEDAD"/>
    <n v="240"/>
    <s v="BOL"/>
    <s v="102905"/>
    <s v="CHANTERA GARCIA MARCELO XAVIER"/>
    <s v="807105"/>
    <s v="FERRETERIA CARLOS GARCIA"/>
    <s v="JAMA"/>
    <s v="28 DE MARZO Y MARCOS C. VALENCIA"/>
    <s v="OMJAMA"/>
    <s v="O-Manabi-Jama"/>
    <n v="406"/>
    <x v="9"/>
    <x v="9"/>
    <s v="100014857"/>
    <s v="PASPUEZAN WILSON"/>
    <s v="ZEMU"/>
    <s v="18UE346"/>
    <s v="2"/>
    <s v="Sin Pallet"/>
    <n v="0"/>
    <n v="0"/>
    <x v="0"/>
    <n v="16541.667000000001"/>
    <n v="12006.666999999999"/>
    <n v="4535"/>
    <n v="237.6"/>
    <m/>
    <x v="9"/>
    <n v="24"/>
    <s v="24"/>
    <n v="12"/>
    <x v="0"/>
    <n v="0.99"/>
    <n v="19.8"/>
    <s v="LIDENORTI S.A."/>
  </r>
  <r>
    <n v="1002201927"/>
    <s v="UE01"/>
    <d v="2022-03-24T00:00:00"/>
    <d v="1899-12-30T16:03:00"/>
    <s v="012-024-00411133"/>
    <s v="9000805186"/>
    <s v="012-022-00315386"/>
    <n v="4032"/>
    <n v="4520.7"/>
    <s v="ZPVN"/>
    <s v="40565008"/>
    <s v="0000391574"/>
    <n v="8002817024"/>
    <n v="100220192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50030"/>
    <n v="32070"/>
    <n v="17960"/>
    <n v="966.4"/>
    <m/>
    <x v="142"/>
    <n v="24"/>
    <s v="24"/>
    <n v="32"/>
    <x v="0"/>
    <n v="1.51"/>
    <n v="30.2"/>
    <s v="TRANSPORTE PROPIO"/>
  </r>
  <r>
    <n v="1002201684"/>
    <s v="UE01"/>
    <d v="2022-03-24T00:00:00"/>
    <d v="1899-12-30T16:10:00"/>
    <s v="012-024-00411134"/>
    <s v="9000805188"/>
    <s v="012-022-00315387"/>
    <n v="4192"/>
    <n v="4700.1000000000004"/>
    <s v="ZPVN"/>
    <s v="40565334"/>
    <s v="P000032679"/>
    <n v="8002816700"/>
    <n v="1002201684"/>
    <s v="15-00001124"/>
    <s v="SELVALEGRE ANTIHUMEDAD"/>
    <n v="6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47"/>
    <x v="147"/>
    <s v="100014974"/>
    <s v="PAZMIÑO ULISES"/>
    <s v="ZETT"/>
    <s v="18UE567"/>
    <s v="1"/>
    <s v="Con Pallet"/>
    <n v="0.05"/>
    <n v="32"/>
    <x v="0"/>
    <n v="49660"/>
    <n v="32090"/>
    <n v="17570"/>
    <n v="659.2"/>
    <m/>
    <x v="144"/>
    <n v="24"/>
    <s v="24"/>
    <n v="32"/>
    <x v="0"/>
    <n v="1.03"/>
    <n v="20.6"/>
    <s v="SANJOPAS S.A."/>
  </r>
  <r>
    <n v="1002201979"/>
    <s v="UE01"/>
    <d v="2022-03-24T00:00:00"/>
    <d v="1899-12-30T16:11:00"/>
    <s v="012-024-00411135"/>
    <s v=""/>
    <s v=""/>
    <n v="0"/>
    <n v="0"/>
    <s v="ZPRC"/>
    <s v="2500108106"/>
    <s v="P000032703"/>
    <n v="8002817099"/>
    <n v="1002201979"/>
    <s v="15-00001116"/>
    <s v="ARMADURO GRANEL"/>
    <n v="31.7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070"/>
    <n v="31700"/>
    <n v="18370"/>
    <n v="465.99"/>
    <m/>
    <x v="7"/>
    <n v="24"/>
    <s v="24"/>
    <n v="31.7"/>
    <x v="0"/>
    <n v="14.700000000000001"/>
    <n v="14.700000000000001"/>
    <s v="TRANSPORTE PROPIO"/>
  </r>
  <r>
    <n v="1002201941"/>
    <s v="UE01"/>
    <d v="2022-03-24T00:00:00"/>
    <d v="1899-12-30T16:15:00"/>
    <s v="012-024-00411136"/>
    <s v=""/>
    <s v=""/>
    <n v="0"/>
    <n v="0"/>
    <s v="ZPRC"/>
    <s v="2500108099"/>
    <s v="P000032687"/>
    <n v="8002817044"/>
    <n v="1002201941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5039.412"/>
    <n v="6019.4120000000003"/>
    <n v="9020"/>
    <n v="61.2"/>
    <m/>
    <x v="7"/>
    <n v="24"/>
    <s v="24"/>
    <n v="6"/>
    <x v="0"/>
    <n v="0.51"/>
    <n v="10.200000000000001"/>
    <s v="TRANSPORTE PROPIO"/>
  </r>
  <r>
    <n v="1002201941"/>
    <s v="UE01"/>
    <d v="2022-03-24T00:00:00"/>
    <d v="1899-12-30T16:15:00"/>
    <s v="012-024-00411137"/>
    <s v=""/>
    <s v=""/>
    <n v="0"/>
    <n v="0"/>
    <s v="ZPRC"/>
    <s v="2500108098"/>
    <s v="P000032686"/>
    <n v="8002817045"/>
    <n v="1002201941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7110.588000000003"/>
    <n v="28090.588"/>
    <n v="9020"/>
    <n v="285.60000000000002"/>
    <m/>
    <x v="7"/>
    <n v="24"/>
    <s v="24"/>
    <n v="28"/>
    <x v="0"/>
    <n v="0.51"/>
    <n v="10.200000000000001"/>
    <s v="TRANSPORTE PROPIO"/>
  </r>
  <r>
    <n v="1002201952"/>
    <s v="UE01"/>
    <d v="2022-03-24T00:00:00"/>
    <d v="1899-12-30T16:25:00"/>
    <s v="012-024-00411138"/>
    <s v="9000805192"/>
    <s v="012-022-00315388"/>
    <n v="4501.2"/>
    <n v="5046.7700000000004"/>
    <s v="ZPVN"/>
    <s v="40565424"/>
    <s v="0000392104"/>
    <n v="8002817059"/>
    <n v="1002201952"/>
    <s v="15-00001119"/>
    <s v="CAMPEON ANTIHUMEDAD"/>
    <n v="66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26"/>
    <x v="126"/>
    <s v="100014903"/>
    <s v="BURBANO JUAN"/>
    <s v="ZETT"/>
    <s v="18UE528"/>
    <s v="2"/>
    <s v="Sin Pallet"/>
    <n v="0"/>
    <n v="0"/>
    <x v="0"/>
    <n v="50750"/>
    <n v="33030"/>
    <n v="17720"/>
    <n v="501.6"/>
    <m/>
    <x v="124"/>
    <n v="24"/>
    <s v="24"/>
    <n v="33"/>
    <x v="0"/>
    <n v="0.76"/>
    <n v="15.200000000000001"/>
    <s v="LIDENORTI S.A."/>
  </r>
  <r>
    <n v="1002201697"/>
    <s v="UE01"/>
    <d v="2022-03-24T00:00:00"/>
    <d v="1899-12-30T16:26:00"/>
    <s v="012-024-00411139"/>
    <s v="9000805194"/>
    <s v="012-022-00315389"/>
    <n v="4318.24"/>
    <n v="4841.6400000000003"/>
    <s v="ZPVN"/>
    <s v="40565339"/>
    <s v="0000392009"/>
    <n v="8002816716"/>
    <n v="1002201697"/>
    <s v="15-00001123"/>
    <s v="SELVALEGRE"/>
    <n v="640"/>
    <s v="BOL"/>
    <s v="101683"/>
    <s v="SOCIEDAD CIVIL Y COMERCIAL BOSNA"/>
    <s v="802035"/>
    <s v="BOSNA No 2-OTAVALO"/>
    <s v="OTAVALO"/>
    <s v="CALLE MORALES  S/N Y CALLE31 DE OCT"/>
    <s v="OIOTAV"/>
    <s v="O-Imbabura-Otavalo"/>
    <n v="8"/>
    <x v="51"/>
    <x v="51"/>
    <s v="100014928"/>
    <s v="INLAGO RODRIGO"/>
    <s v="ZETT"/>
    <s v="18UE565"/>
    <s v="1"/>
    <s v="Con Pallet"/>
    <n v="0.05"/>
    <n v="32"/>
    <x v="0"/>
    <n v="50520"/>
    <n v="32080"/>
    <n v="18440"/>
    <n v="57.6"/>
    <m/>
    <x v="49"/>
    <n v="24"/>
    <s v="24"/>
    <n v="32"/>
    <x v="0"/>
    <n v="0.09"/>
    <n v="1.8"/>
    <s v="TRANSCARLONISA"/>
  </r>
  <r>
    <n v="1002201905"/>
    <s v="UE01"/>
    <d v="2022-03-24T00:00:00"/>
    <d v="1899-12-30T16:28:00"/>
    <s v="012-024-00411140"/>
    <s v="9000805197"/>
    <s v="012-022-00315391"/>
    <n v="2182.4"/>
    <n v="2446.92"/>
    <s v="ZPVN"/>
    <s v="40565402"/>
    <s v="P000032697"/>
    <n v="8002816996"/>
    <n v="1002201905"/>
    <s v="15-00001115"/>
    <s v="ARMADURO"/>
    <n v="320"/>
    <s v="BOL"/>
    <s v="101779"/>
    <s v="SORIA VARGAS VINICIO HERNAN"/>
    <s v="802071"/>
    <s v="BODEGA SORIA"/>
    <s v="QUITO"/>
    <s v="INTEROCEANICA LOTE 7"/>
    <s v="OPPUEM"/>
    <s v="O-Pichincha-Puembo"/>
    <m/>
    <x v="76"/>
    <x v="76"/>
    <s v="100022169"/>
    <s v="LOMAS MONTESDEOCA VINICIO XAVIER"/>
    <s v="ZEMT"/>
    <s v="18UE840"/>
    <s v="1"/>
    <s v="Con Pallet"/>
    <n v="0.05"/>
    <n v="16"/>
    <x v="0"/>
    <n v="23811.667000000001"/>
    <n v="16006.666999999999"/>
    <n v="7805"/>
    <n v="137.6"/>
    <m/>
    <x v="74"/>
    <n v="24"/>
    <s v="24"/>
    <n v="16"/>
    <x v="0"/>
    <n v="0.43"/>
    <n v="8.6"/>
    <s v="LIDENORTI S.A."/>
  </r>
  <r>
    <n v="1002201905"/>
    <s v="UE01"/>
    <d v="2022-03-24T00:00:00"/>
    <d v="1899-12-30T16:28:00"/>
    <s v="012-024-00411141"/>
    <s v="9000805196"/>
    <s v="012-022-00315390"/>
    <n v="1086.4000000000001"/>
    <n v="1218.08"/>
    <s v="ZPVN"/>
    <s v="40565401"/>
    <s v="P000032696"/>
    <n v="8002816995"/>
    <n v="1002201905"/>
    <s v="15-00001123"/>
    <s v="SELVALEGRE"/>
    <n v="160"/>
    <s v="BOL"/>
    <s v="101779"/>
    <s v="SORIA VARGAS VINICIO HERNAN"/>
    <s v="802071"/>
    <s v="BODEGA SORIA"/>
    <s v="QUITO"/>
    <s v="INTEROCEANICA LOTE 7"/>
    <s v="OPPUEM"/>
    <s v="O-Pichincha-Puembo"/>
    <n v="110"/>
    <x v="76"/>
    <x v="76"/>
    <s v="100022169"/>
    <s v="LOMAS MONTESDEOCA VINICIO XAVIER"/>
    <s v="ZEMT"/>
    <s v="18UE840"/>
    <s v="1"/>
    <s v="Con Pallet"/>
    <n v="0.05"/>
    <n v="8"/>
    <x v="0"/>
    <n v="15808.333000000001"/>
    <n v="8003.3329999999996"/>
    <n v="7805"/>
    <n v="68.8"/>
    <m/>
    <x v="74"/>
    <n v="24"/>
    <s v="24"/>
    <n v="8"/>
    <x v="0"/>
    <n v="0.43"/>
    <n v="8.6"/>
    <s v="LIDENORTI S.A."/>
  </r>
  <r>
    <n v="1002201913"/>
    <s v="UE01"/>
    <d v="2022-03-24T00:00:00"/>
    <d v="1899-12-30T16:33:00"/>
    <s v="012-024-00411142"/>
    <s v="9000805199"/>
    <s v="012-022-00315393"/>
    <n v="1276"/>
    <n v="1430.66"/>
    <s v="ZPVN"/>
    <s v="40565404"/>
    <s v="0000392089"/>
    <n v="8002817006"/>
    <n v="1002201913"/>
    <s v="15-00001119"/>
    <s v="CAMPEON ANTIHUMEDAD"/>
    <n v="200"/>
    <s v="BOL"/>
    <s v="101664"/>
    <s v="ACERIA DEL ECUADOR C.A. ADELCA"/>
    <s v="803583"/>
    <s v="JAIME CORDOVA"/>
    <s v="ORELLANA"/>
    <s v="AV 9 DE OCTUBRE Y RIO CURARAY"/>
    <s v="OQELCO"/>
    <s v="O-Orellana-Elcoca"/>
    <m/>
    <x v="169"/>
    <x v="169"/>
    <s v="10006913"/>
    <s v="DE LA CRUZ MANUEL ALADINO"/>
    <s v="ZETT"/>
    <s v="18UE738"/>
    <s v="2"/>
    <s v="Sin Pallet"/>
    <n v="0"/>
    <n v="0"/>
    <x v="0"/>
    <n v="18666.875"/>
    <n v="10021.875"/>
    <n v="8645"/>
    <n v="264"/>
    <m/>
    <x v="165"/>
    <n v="24"/>
    <s v="24"/>
    <n v="10"/>
    <x v="0"/>
    <n v="1.32"/>
    <n v="26.4"/>
    <s v="ELOHIM S.A."/>
  </r>
  <r>
    <n v="1002201913"/>
    <s v="UE01"/>
    <d v="2022-03-24T00:00:00"/>
    <d v="1899-12-30T16:33:00"/>
    <s v="012-024-00411143"/>
    <s v="9000805198"/>
    <s v="012-022-00315392"/>
    <n v="2807.2"/>
    <n v="3147.45"/>
    <s v="ZPVN"/>
    <s v="40565343"/>
    <s v="0000392090"/>
    <n v="8002817005"/>
    <n v="1002201913"/>
    <s v="15-00001119"/>
    <s v="CAMPEON ANTIHUMEDAD"/>
    <n v="440"/>
    <s v="BOL"/>
    <s v="101664"/>
    <s v="ACERIA DEL ECUADOR C.A. ADELCA"/>
    <s v="803583"/>
    <s v="JAIME CORDOVA"/>
    <s v="ORELLANA"/>
    <s v="AV 9 DE OCTUBRE Y RIO CURARAY"/>
    <s v="OQELCO"/>
    <s v="O-Orellana-Elcoca"/>
    <n v="355"/>
    <x v="169"/>
    <x v="169"/>
    <s v="10006913"/>
    <s v="DE LA CRUZ MANUEL ALADINO"/>
    <s v="ZETT"/>
    <s v="18UE738"/>
    <s v="2"/>
    <s v="Sin Pallet"/>
    <n v="0"/>
    <n v="0"/>
    <x v="0"/>
    <n v="30693.125"/>
    <n v="22048.125"/>
    <n v="8645"/>
    <n v="580.79999999999995"/>
    <m/>
    <x v="165"/>
    <n v="24"/>
    <s v="24"/>
    <n v="22"/>
    <x v="0"/>
    <n v="1.3199999999999998"/>
    <n v="26.4"/>
    <s v="ELOHIM S.A."/>
  </r>
  <r>
    <n v="1002201917"/>
    <s v="UE01"/>
    <d v="2022-03-24T00:00:00"/>
    <d v="1899-12-30T16:37:00"/>
    <s v="012-024-00411144"/>
    <s v="9000805201"/>
    <s v="012-022-00315395"/>
    <n v="250.67"/>
    <n v="281.05"/>
    <s v="ZPVN"/>
    <s v="40565396"/>
    <s v="0000392078"/>
    <n v="8002817012"/>
    <n v="1002201917"/>
    <s v="15-00001120"/>
    <s v="CAMPEON"/>
    <n v="40"/>
    <s v="BOL"/>
    <s v="103128"/>
    <s v="LARA PUGA REBECA MARISOL"/>
    <s v="804226"/>
    <s v="EL CONSTRUCTOR PRINCIPAL"/>
    <s v="CAYAMBE"/>
    <s v="NATALIA JARRIN S6-32 Y VENEZUELA"/>
    <s v="OPCAYA"/>
    <s v="O-Pichincha-Cayambe"/>
    <m/>
    <x v="65"/>
    <x v="65"/>
    <s v="100014860"/>
    <s v="TANICUCHI LUIS"/>
    <s v="ZEMT"/>
    <s v="18UE350"/>
    <s v="1"/>
    <s v="Con Pallet"/>
    <n v="0.05"/>
    <n v="2"/>
    <x v="0"/>
    <n v="9715"/>
    <n v="2005"/>
    <n v="7710"/>
    <n v="8.4"/>
    <m/>
    <x v="63"/>
    <n v="24"/>
    <s v="24"/>
    <n v="2"/>
    <x v="0"/>
    <n v="0.21000000000000002"/>
    <n v="4.2"/>
    <s v="TRANSSJQ S.A."/>
  </r>
  <r>
    <n v="1002201917"/>
    <s v="UE01"/>
    <d v="2022-03-24T00:00:00"/>
    <d v="1899-12-30T16:37:00"/>
    <s v="012-024-00411145"/>
    <s v="9000805200"/>
    <s v="012-022-00315394"/>
    <n v="3005.64"/>
    <n v="3369.95"/>
    <s v="ZPVN"/>
    <s v="40565396"/>
    <s v="0000392077"/>
    <n v="8002817011"/>
    <n v="1002201917"/>
    <s v="15-00001123"/>
    <s v="SELVALEGRE"/>
    <n v="4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5"/>
    <x v="65"/>
    <s v="100014860"/>
    <s v="TANICUCHI LUIS"/>
    <s v="ZEMT"/>
    <s v="18UE350"/>
    <s v="1"/>
    <s v="Con Pallet"/>
    <n v="0.05"/>
    <n v="22"/>
    <x v="0"/>
    <n v="29765"/>
    <n v="22055"/>
    <n v="7710"/>
    <n v="92.4"/>
    <m/>
    <x v="63"/>
    <n v="24"/>
    <s v="24"/>
    <n v="22"/>
    <x v="0"/>
    <n v="0.21000000000000002"/>
    <n v="4.2"/>
    <s v="TRANSSJQ S.A."/>
  </r>
  <r>
    <n v="1002201817"/>
    <s v="UE01"/>
    <d v="2022-03-24T00:00:00"/>
    <d v="1899-12-30T16:42:00"/>
    <s v="012-024-00411146"/>
    <s v="9000805202"/>
    <s v="012-022-00315396"/>
    <n v="4390.3999999999996"/>
    <n v="4922.55"/>
    <s v="ZPVN"/>
    <s v="40565377"/>
    <s v="0000392056"/>
    <n v="8002816889"/>
    <n v="1002201817"/>
    <s v="15-00001123"/>
    <s v="SELVALEGRE"/>
    <n v="640"/>
    <s v="BOL"/>
    <s v="103020"/>
    <s v="MEGABYCACE CENTROS FERRETEROS S.A."/>
    <s v="810661"/>
    <s v="DISFERCONS"/>
    <s v="QUITO"/>
    <s v="MARIETA DE VEINTIMILLA Y CARLOS MAN"/>
    <s v="OPCARA"/>
    <s v="O-Pichincha-Carapungo"/>
    <n v="89"/>
    <x v="70"/>
    <x v="70"/>
    <s v="100017519"/>
    <s v="VILLALBA PATRICIO"/>
    <s v="ZETT"/>
    <s v="18UE305"/>
    <s v="4"/>
    <s v="Pallet Cortesia"/>
    <n v="0"/>
    <n v="0"/>
    <x v="0"/>
    <n v="50780"/>
    <n v="32040"/>
    <n v="18740"/>
    <n v="281.60000000000002"/>
    <m/>
    <x v="68"/>
    <n v="24"/>
    <s v="24"/>
    <n v="32"/>
    <x v="0"/>
    <n v="0.44000000000000006"/>
    <n v="8.8000000000000007"/>
    <s v="TRANSPORTE PROPIO"/>
  </r>
  <r>
    <n v="1002201918"/>
    <s v="UE01"/>
    <d v="2022-03-24T00:00:00"/>
    <d v="1899-12-30T16:43:00"/>
    <s v="012-024-00411147"/>
    <s v=""/>
    <s v=""/>
    <n v="0"/>
    <n v="0"/>
    <s v="ZPRC"/>
    <s v="2500108103"/>
    <s v="P000032700"/>
    <n v="8002817014"/>
    <n v="1002201918"/>
    <s v="15-00001115"/>
    <s v="ARMADURO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117"/>
    <x v="117"/>
    <s v="100014879"/>
    <s v="BARAHONA ADRIAN"/>
    <s v="ZETT"/>
    <s v="18UE386"/>
    <s v="1"/>
    <s v="Con Pallet"/>
    <n v="0.05"/>
    <n v="4"/>
    <x v="0"/>
    <n v="13350"/>
    <n v="4015"/>
    <n v="9335"/>
    <n v="35.200000000000003"/>
    <m/>
    <x v="115"/>
    <n v="24"/>
    <s v="24"/>
    <n v="4"/>
    <x v="0"/>
    <n v="0.44000000000000006"/>
    <n v="8.8000000000000007"/>
    <s v="LIDENORTI S.A."/>
  </r>
  <r>
    <n v="1002201918"/>
    <s v="UE01"/>
    <d v="2022-03-24T00:00:00"/>
    <d v="1899-12-30T16:43:00"/>
    <s v="012-024-00411148"/>
    <s v=""/>
    <s v=""/>
    <n v="0"/>
    <n v="0"/>
    <s v="ZPRC"/>
    <s v="2500108102"/>
    <s v="P000032699"/>
    <n v="8002817013"/>
    <n v="1002201918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17"/>
    <x v="117"/>
    <s v="100014879"/>
    <s v="BARAHONA ADRIAN"/>
    <s v="ZETT"/>
    <s v="18UE386"/>
    <s v="1"/>
    <s v="Con Pallet"/>
    <n v="0.05"/>
    <n v="28"/>
    <x v="0"/>
    <n v="37440"/>
    <n v="28105"/>
    <n v="9335"/>
    <n v="246.4"/>
    <m/>
    <x v="115"/>
    <n v="24"/>
    <s v="24"/>
    <n v="28"/>
    <x v="0"/>
    <n v="0.44"/>
    <n v="8.8000000000000007"/>
    <s v="LIDENORTI S.A."/>
  </r>
  <r>
    <n v="1002201992"/>
    <s v="UE01"/>
    <d v="2022-03-24T00:00:00"/>
    <d v="1899-12-30T16:45:00"/>
    <s v="012-024-00411149"/>
    <s v="9000805205"/>
    <s v="012-022-00315398"/>
    <n v="533.48"/>
    <n v="598.14"/>
    <s v="ZPVN"/>
    <s v="40565365"/>
    <s v="P000032688"/>
    <n v="8002817115"/>
    <n v="1002201992"/>
    <s v="15-00001115"/>
    <s v="ARMADURO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s v="18UE651"/>
    <s v="2"/>
    <s v="Sin Pallet"/>
    <n v="0"/>
    <n v="0"/>
    <x v="0"/>
    <n v="8502.2219999999998"/>
    <n v="4002.2220000000002"/>
    <n v="4500"/>
    <n v="26.4"/>
    <m/>
    <x v="7"/>
    <n v="24"/>
    <s v="24"/>
    <n v="4"/>
    <x v="0"/>
    <n v="0.32999999999999996"/>
    <n v="6.6"/>
    <s v="TRANSPORTE PROPIO"/>
  </r>
  <r>
    <n v="1002201992"/>
    <s v="UE01"/>
    <d v="2022-03-24T00:00:00"/>
    <d v="1899-12-30T16:45:00"/>
    <s v="012-024-00411150"/>
    <s v="9000805204"/>
    <s v="012-022-00315397"/>
    <n v="1858.89"/>
    <n v="2084.1999999999998"/>
    <s v="ZPVN"/>
    <s v="40565366"/>
    <s v="P000032689"/>
    <n v="8002817114"/>
    <n v="1002201992"/>
    <s v="15-00001123"/>
    <s v="SELVALEGRE"/>
    <n v="2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s v="18UE651"/>
    <s v="2"/>
    <s v="Sin Pallet"/>
    <n v="0"/>
    <n v="0"/>
    <x v="0"/>
    <n v="18507.777999999998"/>
    <n v="14007.778"/>
    <n v="4500"/>
    <n v="92.4"/>
    <m/>
    <x v="7"/>
    <n v="24"/>
    <s v="24"/>
    <n v="14"/>
    <x v="0"/>
    <n v="0.33"/>
    <n v="6.6000000000000005"/>
    <s v="TRANSPORTE PROPIO"/>
  </r>
  <r>
    <n v="1002201981"/>
    <s v="UE01"/>
    <d v="2022-03-24T00:00:00"/>
    <d v="1899-12-30T16:47:00"/>
    <s v="012-024-00411151"/>
    <s v="9000805209"/>
    <s v="012-022-00315399"/>
    <n v="2361.64"/>
    <n v="2647.89"/>
    <s v="ZPVN"/>
    <s v="40565430"/>
    <s v="P000032704"/>
    <n v="8002817101"/>
    <n v="1002201981"/>
    <s v="15-00001119"/>
    <s v="CAMPEON ANTIHUMEDAD"/>
    <n v="3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22"/>
    <x v="22"/>
    <s v="100020338"/>
    <s v="TERAN ARNULFO"/>
    <s v="ZEMU"/>
    <s v="18UE714"/>
    <s v="2"/>
    <s v="Sin Pallet"/>
    <n v="0"/>
    <n v="0"/>
    <x v="0"/>
    <n v="27160"/>
    <n v="18060"/>
    <n v="9100"/>
    <n v="381.6"/>
    <m/>
    <x v="22"/>
    <n v="24"/>
    <s v="24"/>
    <n v="18"/>
    <x v="0"/>
    <n v="1.06"/>
    <n v="21.200000000000003"/>
    <s v="TRANINTAGSA"/>
  </r>
  <r>
    <n v="1002202018"/>
    <s v="UE01"/>
    <d v="2022-03-24T00:00:00"/>
    <d v="1899-12-30T16:49:00"/>
    <s v="012-024-00411152"/>
    <s v="9000805210"/>
    <s v="012-022-00315400"/>
    <n v="2160"/>
    <n v="2421.81"/>
    <s v="ZPVN"/>
    <s v="40565330"/>
    <s v="0000391996"/>
    <n v="8002817145"/>
    <n v="1002202018"/>
    <s v="15-00001119"/>
    <s v="CAMPEON ANTIHUMEDAD"/>
    <n v="360"/>
    <s v="BOL"/>
    <s v="101664"/>
    <s v="ACERIA DEL ECUADOR C.A. ADELCA"/>
    <s v="802480"/>
    <s v="MANRIQUE SANCHEZ WALTER EDUARDO"/>
    <s v="MANTA"/>
    <s v="VIA A CHADE Y AV DE LOS CHOFERES"/>
    <s v="OMJIPI"/>
    <s v="O-Manabi-Jipijapa"/>
    <n v="512"/>
    <x v="60"/>
    <x v="60"/>
    <s v="10007757"/>
    <s v="GUALACATA FERNANDEZ MANUEL RAUL"/>
    <s v="ZEMU"/>
    <s v="18UE769"/>
    <s v="2"/>
    <s v="Sin Pallet"/>
    <n v="0"/>
    <n v="0"/>
    <x v="0"/>
    <n v="27000"/>
    <n v="18030"/>
    <n v="8970"/>
    <n v="410.4"/>
    <m/>
    <x v="58"/>
    <n v="24"/>
    <s v="24"/>
    <n v="18"/>
    <x v="0"/>
    <n v="1.1399999999999999"/>
    <n v="22.799999999999997"/>
    <s v="ALQUINGA &amp; ALQUINGA"/>
  </r>
  <r>
    <n v="1002201972"/>
    <s v="UE01"/>
    <d v="2022-03-24T00:00:00"/>
    <d v="1899-12-30T16:51:00"/>
    <s v="012-024-00411153"/>
    <s v="9000805214"/>
    <s v="012-022-00315403"/>
    <n v="812.03"/>
    <n v="910.45"/>
    <s v="ZPVN"/>
    <s v="40565425"/>
    <s v="0000392108"/>
    <n v="8002817084"/>
    <n v="1002201972"/>
    <s v="15-00001115"/>
    <s v="ARMADURO"/>
    <n v="120"/>
    <s v="BOL"/>
    <s v="101613"/>
    <s v="COMERCIAL MICHELENA S.A."/>
    <s v="806213"/>
    <s v="FERRETERIA ALEXANDRA"/>
    <s v="IBARRA"/>
    <s v="PANA NORTE A 500 MTS REDONDEL AMBUQ"/>
    <s v="OIAMBU"/>
    <s v="O-Imbabura-Ambuqui"/>
    <m/>
    <x v="40"/>
    <x v="40"/>
    <s v="100014832"/>
    <s v="PIEDRA JESUS"/>
    <s v="ZEMU"/>
    <s v="18UE304"/>
    <s v="2"/>
    <s v="Sin Pallet"/>
    <n v="0"/>
    <n v="0"/>
    <x v="0"/>
    <n v="9020"/>
    <n v="6000"/>
    <n v="3020"/>
    <n v="37.200000000000003"/>
    <m/>
    <x v="38"/>
    <n v="24"/>
    <s v="24"/>
    <n v="6"/>
    <x v="0"/>
    <n v="0.31"/>
    <n v="6.2"/>
    <s v="LIDENORTI S.A."/>
  </r>
  <r>
    <n v="1002201972"/>
    <s v="UE01"/>
    <d v="2022-03-24T00:00:00"/>
    <d v="1899-12-30T16:51:00"/>
    <s v="012-024-00411154"/>
    <s v="9000805212"/>
    <s v="012-022-00315401"/>
    <n v="1049.5999999999999"/>
    <n v="1176.82"/>
    <s v="ZPVN"/>
    <s v="40565265"/>
    <s v="0000392111"/>
    <n v="8002817086"/>
    <n v="1002201972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40"/>
    <x v="40"/>
    <s v="100014832"/>
    <s v="PIEDRA JESUS"/>
    <s v="ZEMU"/>
    <s v="18UE304"/>
    <s v="2"/>
    <s v="Sin Pallet"/>
    <n v="0"/>
    <n v="0"/>
    <x v="0"/>
    <n v="11020"/>
    <n v="8000"/>
    <n v="3020"/>
    <n v="65.599999999999994"/>
    <m/>
    <x v="38"/>
    <n v="24"/>
    <s v="24"/>
    <n v="8"/>
    <x v="0"/>
    <n v="0.41"/>
    <n v="8.1999999999999993"/>
    <s v="LIDENORTI S.A."/>
  </r>
  <r>
    <n v="1002201972"/>
    <s v="UE01"/>
    <d v="2022-03-24T00:00:00"/>
    <d v="1899-12-30T16:51:00"/>
    <s v="012-024-00411155"/>
    <s v="9000805213"/>
    <s v="012-022-00315402"/>
    <n v="535.84"/>
    <n v="600.79"/>
    <s v="ZPVN"/>
    <s v="40565425"/>
    <s v="0000392110"/>
    <n v="8002817085"/>
    <n v="1002201972"/>
    <s v="15-00001123"/>
    <s v="SELVALEGRE"/>
    <n v="80"/>
    <s v="BOL"/>
    <s v="101613"/>
    <s v="COMERCIAL MICHELENA S.A."/>
    <s v="806213"/>
    <s v="FERRETERIA ALEXANDRA"/>
    <s v="IBARRA"/>
    <s v="PANA NORTE A 500 MTS REDONDEL AMBUQ"/>
    <s v="OIAMBU"/>
    <s v="O-Imbabura-Ambuqui"/>
    <n v="68.5"/>
    <x v="40"/>
    <x v="40"/>
    <s v="100014832"/>
    <s v="PIEDRA JESUS"/>
    <s v="ZEMU"/>
    <s v="18UE304"/>
    <s v="2"/>
    <s v="Sin Pallet"/>
    <n v="0"/>
    <n v="0"/>
    <x v="0"/>
    <n v="7020"/>
    <n v="4000"/>
    <n v="3020"/>
    <n v="24.8"/>
    <m/>
    <x v="38"/>
    <n v="24"/>
    <s v="24"/>
    <n v="4"/>
    <x v="0"/>
    <n v="0.31"/>
    <n v="6.2"/>
    <s v="LIDENORTI S.A."/>
  </r>
  <r>
    <n v="1002202003"/>
    <s v="UE01"/>
    <d v="2022-03-24T00:00:00"/>
    <d v="1899-12-30T16:53:00"/>
    <s v="012-024-00411156"/>
    <s v="9000805216"/>
    <s v="012-022-00315404"/>
    <n v="3914.25"/>
    <n v="4388.68"/>
    <s v="ZPVN"/>
    <s v="40565315"/>
    <s v="0000391971"/>
    <n v="8002817128"/>
    <n v="1002202003"/>
    <s v="15-00000218"/>
    <s v="MAGNO HE"/>
    <n v="30.95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8840"/>
    <n v="30950"/>
    <n v="17890"/>
    <n v="633.86"/>
    <m/>
    <x v="28"/>
    <n v="24"/>
    <s v="24"/>
    <n v="30.95"/>
    <x v="0"/>
    <n v="20.480129240710824"/>
    <n v="20.480129240710824"/>
    <s v="TRANSALMEIDA"/>
  </r>
  <r>
    <n v="1002202030"/>
    <s v="UE01"/>
    <d v="2022-03-24T00:00:00"/>
    <d v="1899-12-30T16:54:00"/>
    <s v="012-024-00411157"/>
    <s v="9000805219"/>
    <s v="012-022-00315406"/>
    <n v="552.79999999999995"/>
    <n v="619.80999999999995"/>
    <s v="ZPVN"/>
    <s v="40565452"/>
    <s v="0000392172"/>
    <n v="8002817163"/>
    <n v="1002202030"/>
    <s v="15-00001115"/>
    <s v="ARMADURO"/>
    <n v="80"/>
    <s v="BOL"/>
    <s v="101785"/>
    <s v="COMERCIAL VACA S.C."/>
    <s v="801134"/>
    <s v="BODEGA PRINCIPAL"/>
    <s v="TULCÁN"/>
    <s v="SAN GABRIEL, FRENTE AL TERMINAL"/>
    <s v="OCMONT"/>
    <s v="O-Carchi-Montufar(Sangabrie"/>
    <m/>
    <x v="131"/>
    <x v="131"/>
    <s v="100020038"/>
    <s v="VIVAS ANDRES"/>
    <s v="ZEMU"/>
    <s v="18UE588"/>
    <s v="2"/>
    <s v="Sin Pallet"/>
    <n v="0"/>
    <n v="0"/>
    <x v="0"/>
    <n v="8656.6669999999995"/>
    <n v="4006.6669999999999"/>
    <n v="4650"/>
    <n v="36.799999999999997"/>
    <m/>
    <x v="129"/>
    <n v="24"/>
    <s v="24"/>
    <n v="4"/>
    <x v="0"/>
    <n v="0.45999999999999996"/>
    <n v="9.1999999999999993"/>
    <s v="SETRAINCE"/>
  </r>
  <r>
    <n v="1002202030"/>
    <s v="UE01"/>
    <d v="2022-03-24T00:00:00"/>
    <d v="1899-12-30T16:54:00"/>
    <s v="012-024-00411158"/>
    <s v="9000805218"/>
    <s v="012-022-00315405"/>
    <n v="1912.4"/>
    <n v="2144.1999999999998"/>
    <s v="ZPVN"/>
    <s v="40565451"/>
    <s v="0000392171"/>
    <n v="8002817162"/>
    <n v="1002202030"/>
    <s v="15-00001123"/>
    <s v="SELVALEGRE"/>
    <n v="28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31"/>
    <x v="131"/>
    <s v="100020038"/>
    <s v="VIVAS ANDRES"/>
    <s v="ZEMU"/>
    <s v="18UE588"/>
    <s v="2"/>
    <s v="Sin Pallet"/>
    <n v="0"/>
    <n v="0"/>
    <x v="0"/>
    <n v="18673.332999999999"/>
    <n v="14023.333000000001"/>
    <n v="4650"/>
    <n v="128.80000000000001"/>
    <m/>
    <x v="129"/>
    <n v="24"/>
    <s v="24"/>
    <n v="14"/>
    <x v="0"/>
    <n v="0.46"/>
    <n v="9.2000000000000011"/>
    <s v="SETRAINCE"/>
  </r>
  <r>
    <n v="1002202029"/>
    <s v="UE01"/>
    <d v="2022-03-24T00:00:00"/>
    <d v="1899-12-30T16:58:00"/>
    <s v="012-024-00411159"/>
    <s v="9000805223"/>
    <s v="012-022-00315408"/>
    <n v="252.8"/>
    <n v="283.45"/>
    <s v="ZPVN"/>
    <s v="40565446"/>
    <s v="0000392155"/>
    <n v="8002817160"/>
    <n v="1002202029"/>
    <s v="15-00001120"/>
    <s v="CAMPEON"/>
    <n v="4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1366.25"/>
    <n v="2006.25"/>
    <n v="9360"/>
    <n v="20.399999999999999"/>
    <m/>
    <x v="161"/>
    <n v="24"/>
    <s v="24"/>
    <n v="2"/>
    <x v="0"/>
    <n v="0.51"/>
    <n v="10.199999999999999"/>
    <s v="TRANSPORTE PROPIO"/>
  </r>
  <r>
    <n v="1002202029"/>
    <s v="UE01"/>
    <d v="2022-03-24T00:00:00"/>
    <d v="1899-12-30T16:58:00"/>
    <s v="012-024-00411160"/>
    <s v="9000805222"/>
    <s v="012-022-00315407"/>
    <n v="4116"/>
    <n v="4614.8900000000003"/>
    <s v="ZPVN"/>
    <s v="40565446"/>
    <s v="0000392154"/>
    <n v="8002817159"/>
    <n v="1002202029"/>
    <s v="15-00001123"/>
    <s v="SELVALEGRE"/>
    <n v="60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9453.75"/>
    <n v="30093.75"/>
    <n v="9360"/>
    <n v="306"/>
    <m/>
    <x v="161"/>
    <n v="24"/>
    <s v="24"/>
    <n v="30"/>
    <x v="0"/>
    <n v="0.51"/>
    <n v="10.199999999999999"/>
    <s v="TRANSPORTE PROPIO"/>
  </r>
  <r>
    <n v="1002202100"/>
    <s v="UE01"/>
    <d v="2022-03-24T00:00:00"/>
    <d v="1899-12-30T17:03:00"/>
    <s v="012-024-00411161"/>
    <s v="9000805224"/>
    <s v="012-022-00315409"/>
    <n v="2329.7199999999998"/>
    <n v="2612.1"/>
    <s v="ZPVN"/>
    <s v="40565417"/>
    <s v="0000392225"/>
    <n v="8002817246"/>
    <n v="100220210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40"/>
    <n v="18030"/>
    <n v="9210"/>
    <n v="324"/>
    <m/>
    <x v="99"/>
    <n v="24"/>
    <s v="24"/>
    <n v="18"/>
    <x v="0"/>
    <n v="0.9"/>
    <n v="18"/>
    <s v="TRANSPORTE PROPIO"/>
  </r>
  <r>
    <n v="1002201986"/>
    <s v="UE01"/>
    <d v="2022-03-24T00:00:00"/>
    <d v="1899-12-30T17:06:00"/>
    <s v="012-024-00411162"/>
    <s v="9000805228"/>
    <s v="012-022-00315410"/>
    <n v="4390.3999999999996"/>
    <n v="4922.55"/>
    <s v="ZPVN"/>
    <s v="40565436"/>
    <s v="0000392146"/>
    <n v="8002817108"/>
    <n v="1002201986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135"/>
    <x v="135"/>
    <s v="100015055"/>
    <s v="ALQUINGA BYRON"/>
    <s v="ZETT"/>
    <s v="18UE963"/>
    <s v="1"/>
    <s v="Con Pallet"/>
    <n v="0.05"/>
    <n v="32"/>
    <x v="0"/>
    <n v="50470"/>
    <n v="32080"/>
    <n v="18390"/>
    <n v="326.39999999999998"/>
    <m/>
    <x v="133"/>
    <n v="24"/>
    <s v="24"/>
    <n v="32"/>
    <x v="0"/>
    <n v="0.51"/>
    <n v="10.199999999999999"/>
    <s v="ALQUINGA &amp; ALQUINGA"/>
  </r>
  <r>
    <n v="1002202006"/>
    <s v="UE01"/>
    <d v="2022-03-24T00:00:00"/>
    <d v="1899-12-30T17:09:00"/>
    <s v="012-024-00411163"/>
    <s v="9000805229"/>
    <s v="012-022-00315411"/>
    <n v="3848.19"/>
    <n v="4314.6099999999997"/>
    <s v="ZPVN"/>
    <s v="40565353"/>
    <s v="0000392036"/>
    <n v="8002817132"/>
    <n v="1002202006"/>
    <s v="15-00000218"/>
    <s v="MAGNO HE"/>
    <n v="31.36"/>
    <s v="T"/>
    <s v="10006962"/>
    <s v="ACOSTAHORMIGONES S.A.S"/>
    <s v="810367"/>
    <s v="GRANEL BODEGA PRINCIPAL"/>
    <s v="AMBATO"/>
    <s v="CALLE F Y CALLE 4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760"/>
    <n v="31360"/>
    <n v="18400"/>
    <n v="642.25"/>
    <m/>
    <x v="28"/>
    <n v="24"/>
    <s v="24"/>
    <n v="31.36"/>
    <x v="0"/>
    <n v="20.479910714285715"/>
    <n v="20.479910714285715"/>
    <s v="TRANSALMEIDA CIA."/>
  </r>
  <r>
    <n v="1002201966"/>
    <s v="UE01"/>
    <d v="2022-03-24T00:00:00"/>
    <d v="1899-12-30T17:10:00"/>
    <s v="012-024-00411164"/>
    <s v="9000805231"/>
    <s v="012-022-00315413"/>
    <n v="859.2"/>
    <n v="963.34"/>
    <s v="ZPVN"/>
    <s v="40565419"/>
    <s v="0000392097"/>
    <n v="8002817074"/>
    <n v="1002201966"/>
    <s v="15-00001115"/>
    <s v="ARMADURO"/>
    <n v="120"/>
    <s v="BOL"/>
    <s v="101780"/>
    <s v="MEGAPROFER S.A."/>
    <s v="810735"/>
    <s v="ECO CORAZAS"/>
    <s v="OTAVALO"/>
    <s v="AV DE LOS CORAZAS Y SARANCES"/>
    <s v="OISELV"/>
    <s v="O-Imbabura-Selvaalegre"/>
    <m/>
    <x v="171"/>
    <x v="171"/>
    <s v="100021498"/>
    <s v="MENDEZ JUAN"/>
    <s v="ZEMT"/>
    <s v="18UE686"/>
    <s v="2"/>
    <s v="Sin Pallet"/>
    <n v="0"/>
    <n v="0"/>
    <x v="0"/>
    <n v="13842.5"/>
    <n v="6007.5"/>
    <n v="7835"/>
    <n v="78"/>
    <m/>
    <x v="167"/>
    <n v="24"/>
    <s v="24"/>
    <n v="6"/>
    <x v="0"/>
    <n v="0.65"/>
    <n v="13"/>
    <s v="RUTAS COTACACHENSES S.A."/>
  </r>
  <r>
    <n v="1002201966"/>
    <s v="UE01"/>
    <d v="2022-03-24T00:00:00"/>
    <d v="1899-12-30T17:10:00"/>
    <s v="012-024-00411165"/>
    <s v="9000805230"/>
    <s v="012-022-00315412"/>
    <n v="2548.8000000000002"/>
    <n v="2857.74"/>
    <s v="ZPVN"/>
    <s v="40565418"/>
    <s v="0000392096"/>
    <n v="8002817073"/>
    <n v="1002201966"/>
    <s v="15-00001123"/>
    <s v="SELVALEGRE"/>
    <n v="360"/>
    <s v="BOL"/>
    <s v="101780"/>
    <s v="MEGAPROFER S.A."/>
    <s v="810735"/>
    <s v="ECO CORAZAS"/>
    <s v="OTAVALO"/>
    <s v="AV DE LOS CORAZAS Y SARANCES"/>
    <s v="OISELV"/>
    <s v="O-Imbabura-Selvaalegre"/>
    <n v="150"/>
    <x v="171"/>
    <x v="171"/>
    <s v="100021498"/>
    <s v="MENDEZ JUAN"/>
    <s v="ZEMT"/>
    <s v="18UE686"/>
    <s v="2"/>
    <s v="Sin Pallet"/>
    <n v="0"/>
    <n v="0"/>
    <x v="0"/>
    <n v="25857.5"/>
    <n v="18022.5"/>
    <n v="7835"/>
    <n v="234"/>
    <m/>
    <x v="167"/>
    <n v="24"/>
    <s v="24"/>
    <n v="18"/>
    <x v="0"/>
    <n v="0.65"/>
    <n v="13"/>
    <s v="RUTAS COTACACHENSES S.A."/>
  </r>
  <r>
    <n v="1002202083"/>
    <s v="UE01"/>
    <d v="2022-03-24T00:00:00"/>
    <d v="1899-12-30T17:12:00"/>
    <s v="012-024-00411166"/>
    <s v="9000805234"/>
    <s v="012-022-00315414"/>
    <n v="2304.9"/>
    <n v="2584.27"/>
    <s v="ZPVN"/>
    <s v="40565357"/>
    <s v="0000392043"/>
    <n v="8002817222"/>
    <n v="1002202083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70"/>
    <n v="18050"/>
    <n v="9420"/>
    <n v="266.39999999999998"/>
    <m/>
    <x v="107"/>
    <n v="24"/>
    <s v="24"/>
    <n v="18"/>
    <x v="0"/>
    <n v="0.74"/>
    <n v="14.799999999999999"/>
    <s v="TRANSPORTE PROPIO"/>
  </r>
  <r>
    <n v="1002201943"/>
    <s v="UE01"/>
    <d v="2022-03-24T00:00:00"/>
    <d v="1899-12-30T17:13:00"/>
    <s v="012-024-00411167"/>
    <s v="9000805236"/>
    <s v="012-022-00315416"/>
    <n v="1557.6"/>
    <n v="1746.39"/>
    <s v="ZPVN"/>
    <s v="40565426"/>
    <s v="0000392105"/>
    <n v="8002817049"/>
    <n v="1002201943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m/>
    <x v="95"/>
    <x v="95"/>
    <s v="100014873"/>
    <s v="MEDIAVILLA JULIO"/>
    <s v="ZEMT"/>
    <s v="18UE37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</r>
  <r>
    <n v="1002201943"/>
    <s v="UE01"/>
    <d v="2022-03-24T00:00:00"/>
    <d v="1899-12-30T17:13:00"/>
    <s v="012-024-00411168"/>
    <s v="9000805235"/>
    <s v="012-022-00315415"/>
    <n v="1620"/>
    <n v="1816.35"/>
    <s v="ZPVN"/>
    <s v="40565426"/>
    <s v="0000392106"/>
    <n v="8002817048"/>
    <n v="1002201943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95"/>
    <x v="95"/>
    <s v="100014873"/>
    <s v="MEDIAVILLA JULIO"/>
    <s v="ZEMT"/>
    <s v="18UE37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</r>
  <r>
    <n v="1002202008"/>
    <s v="UE01"/>
    <d v="2022-03-24T00:00:00"/>
    <d v="1899-12-30T17:17:00"/>
    <s v="012-024-00411169"/>
    <s v="9000805237"/>
    <s v="012-022-00315417"/>
    <n v="4149.93"/>
    <n v="4652.93"/>
    <s v="ZPVN"/>
    <s v="40565352"/>
    <s v="0000392033"/>
    <n v="8002817134"/>
    <n v="1002202008"/>
    <s v="15-00000218"/>
    <s v="MAGNO HE"/>
    <n v="31.58"/>
    <s v="T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s v="18UE003"/>
    <s v="2"/>
    <s v="Sin Pallet"/>
    <n v="0"/>
    <n v="0"/>
    <x v="0"/>
    <n v="50940"/>
    <n v="31580"/>
    <n v="19360"/>
    <n v="364.12"/>
    <m/>
    <x v="73"/>
    <n v="24"/>
    <s v="24"/>
    <n v="31.58"/>
    <x v="0"/>
    <n v="11.53008233058898"/>
    <n v="11.53008233058898"/>
    <s v="J.V. TRANSPREMIUN CIA.LTDA"/>
  </r>
  <r>
    <n v="1002202063"/>
    <s v="UE01"/>
    <d v="2022-03-24T00:00:00"/>
    <d v="1899-12-30T17:24:00"/>
    <s v="012-024-00411170"/>
    <s v="9000805240"/>
    <s v="012-022-00315418"/>
    <n v="4745.3999999999996"/>
    <n v="5320.58"/>
    <s v="ZPVN"/>
    <s v="40565362"/>
    <s v="0000392169"/>
    <n v="8002817204"/>
    <n v="1002202063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6"/>
    <x v="6"/>
    <s v="10000175"/>
    <s v="CALDERON CHASIPANTA JUAN CARLOS"/>
    <s v="ZETT"/>
    <s v="18UE620"/>
    <s v="2"/>
    <s v="Sin Pallet"/>
    <n v="0"/>
    <n v="0"/>
    <x v="0"/>
    <n v="51220"/>
    <n v="33040"/>
    <n v="18180"/>
    <n v="125.4"/>
    <m/>
    <x v="6"/>
    <n v="24"/>
    <s v="24"/>
    <n v="33"/>
    <x v="0"/>
    <n v="0.19"/>
    <n v="3.8000000000000003"/>
    <s v="TRANSPORTE PROPIO"/>
  </r>
  <r>
    <n v="1002201997"/>
    <s v="UE01"/>
    <d v="2022-03-24T00:00:00"/>
    <d v="1899-12-30T17:25:00"/>
    <s v="012-024-00411171"/>
    <s v="9000805241"/>
    <s v="012-022-00315419"/>
    <n v="3153.6"/>
    <n v="3535.83"/>
    <s v="ZPVN"/>
    <s v="40565444"/>
    <s v="0000392149"/>
    <n v="8002817121"/>
    <n v="1002201997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05"/>
    <x v="105"/>
    <s v="100017992"/>
    <s v="VILLEGAS DARWIN"/>
    <s v="ZEMT"/>
    <s v="18UE628"/>
    <s v="2"/>
    <s v="Sin Pallet"/>
    <n v="0"/>
    <n v="0"/>
    <x v="0"/>
    <n v="39650"/>
    <n v="24060"/>
    <n v="15590"/>
    <n v="355.2"/>
    <m/>
    <x v="103"/>
    <n v="24"/>
    <s v="24"/>
    <n v="24"/>
    <x v="0"/>
    <n v="0.74"/>
    <n v="14.799999999999999"/>
    <s v="TRIMPESAS S.A."/>
  </r>
  <r>
    <n v="1002202059"/>
    <s v="UE01"/>
    <d v="2022-03-24T00:00:00"/>
    <d v="1899-12-30T17:27:00"/>
    <s v="012-024-00411172"/>
    <s v="9000805179"/>
    <s v="013-020-00047784"/>
    <n v="2577.6"/>
    <n v="2890.02"/>
    <s v="ZPDF"/>
    <s v="70177046"/>
    <s v="0000392181"/>
    <n v="8002817200"/>
    <n v="1002202059"/>
    <s v="15-00001124"/>
    <s v="SELVALEGRE ANTIHUMEDAD"/>
    <n v="360"/>
    <s v="BOL"/>
    <s v="103012"/>
    <s v="TAPIA SALGADO ADRIANA DE LAS"/>
    <s v="805936"/>
    <s v="EDIFICIO MUNICIPIO RIO VERDE"/>
    <s v="RIOVERDE"/>
    <s v="5 DE AGOSTO Y 22 DE JULIO"/>
    <s v="OERIOV"/>
    <s v="O-Esmeraldas-Rioverde"/>
    <n v="418"/>
    <x v="73"/>
    <x v="73"/>
    <s v="100014882"/>
    <s v="RIVERA JOSE"/>
    <s v="ZEMU"/>
    <s v="18UE391"/>
    <s v="2"/>
    <s v="Sin Pallet"/>
    <n v="0"/>
    <n v="0"/>
    <x v="0"/>
    <n v="27300"/>
    <n v="18070"/>
    <n v="9230"/>
    <n v="410.4"/>
    <m/>
    <x v="71"/>
    <n v="24"/>
    <s v="24"/>
    <n v="18"/>
    <x v="0"/>
    <n v="1.1399999999999999"/>
    <n v="22.799999999999997"/>
    <s v="TRIMPESAS S.A."/>
  </r>
  <r>
    <n v="1002202096"/>
    <s v="UE01"/>
    <d v="2022-03-24T00:00:00"/>
    <d v="1899-12-30T17:38:00"/>
    <s v="012-024-00411173"/>
    <s v="9000805245"/>
    <s v="012-022-00315421"/>
    <n v="1672.8"/>
    <n v="1875.56"/>
    <s v="ZPVN"/>
    <s v="40565441"/>
    <s v="P000032707"/>
    <n v="8002817241"/>
    <n v="1002202096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</r>
  <r>
    <n v="1002202096"/>
    <s v="UE01"/>
    <d v="2022-03-24T00:00:00"/>
    <d v="1899-12-30T17:38:00"/>
    <s v="012-024-00411174"/>
    <s v="9000805244"/>
    <s v="012-022-00315420"/>
    <n v="1521.6"/>
    <n v="1706.03"/>
    <s v="ZPVN"/>
    <s v="40565440"/>
    <s v="P000032706"/>
    <n v="8002817240"/>
    <n v="1002202096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</r>
  <r>
    <n v="1002202038"/>
    <s v="UE01"/>
    <d v="2022-03-24T00:00:00"/>
    <d v="1899-12-30T17:42:00"/>
    <s v="012-024-00411175"/>
    <s v="9000771235"/>
    <s v="013-020-00045577"/>
    <n v="3941.33"/>
    <n v="4419.04"/>
    <s v="ZPDF"/>
    <s v="70168681"/>
    <s v="0000392158"/>
    <n v="8002817173"/>
    <n v="1002202038"/>
    <s v="15-00001121"/>
    <s v="GLADIADOR"/>
    <n v="31.38"/>
    <s v="T"/>
    <s v="10005986"/>
    <s v="LOPEZ CRESPO CARLOS ANDRES"/>
    <s v="810093"/>
    <s v="GRANEL BODEGA"/>
    <s v="IBARRA"/>
    <s v="EXTENCION CALLE LOS GALEANOS"/>
    <s v="OIIBAR"/>
    <s v="O-Imbabura-Ibarra"/>
    <n v="30"/>
    <x v="80"/>
    <x v="80"/>
    <s v="100015157"/>
    <s v="TOCAGON CESAR"/>
    <s v="ZECI"/>
    <s v="18UE709"/>
    <s v="2"/>
    <s v="Sin Pallet"/>
    <n v="0"/>
    <n v="0"/>
    <x v="0"/>
    <n v="50520"/>
    <n v="31380"/>
    <n v="19140"/>
    <n v="161.61000000000001"/>
    <m/>
    <x v="78"/>
    <n v="24"/>
    <s v="24"/>
    <n v="31.38"/>
    <x v="0"/>
    <n v="5.1500956022944555"/>
    <n v="5.1500956022944555"/>
    <s v="CASTRO HERMANOS S.A."/>
  </r>
  <r>
    <n v="1002202050"/>
    <s v="UE01"/>
    <d v="2022-03-24T00:00:00"/>
    <d v="1899-12-30T17:46:00"/>
    <s v="012-024-00411176"/>
    <s v=""/>
    <s v=""/>
    <n v="0"/>
    <n v="0"/>
    <s v="ZPRC"/>
    <s v="2500108107"/>
    <s v="0000392165"/>
    <n v="8002817189"/>
    <n v="1002202050"/>
    <s v="15-00001121"/>
    <s v="GLADIADOR"/>
    <n v="31.34"/>
    <s v="T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5165"/>
    <s v="GARCIA MORALES ARMANDO XAVIER"/>
    <s v="ZECI"/>
    <s v="18ICJ0412"/>
    <s v="2"/>
    <s v="Sin Pallet"/>
    <n v="0"/>
    <n v="0"/>
    <x v="0"/>
    <n v="50630"/>
    <n v="31340"/>
    <n v="19290"/>
    <n v="943.33"/>
    <m/>
    <x v="1"/>
    <n v="24"/>
    <s v="24"/>
    <n v="31.34"/>
    <x v="0"/>
    <n v="30.099872367581366"/>
    <n v="30.099872367581366"/>
    <s v="TRANCONCEM CIA. LTDA."/>
  </r>
  <r>
    <n v="1002201990"/>
    <s v="UE01"/>
    <d v="2022-03-24T00:00:00"/>
    <d v="1899-12-30T17:49:00"/>
    <s v="012-024-00411177"/>
    <s v="9000805250"/>
    <s v="012-022-00315422"/>
    <n v="3153.6"/>
    <n v="3535.83"/>
    <s v="ZPVN"/>
    <s v="40565444"/>
    <s v="0000392148"/>
    <n v="8002817113"/>
    <n v="1002201990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57"/>
    <x v="157"/>
    <s v="100019188"/>
    <s v="SUAREZ ALEX"/>
    <s v="ZEMT"/>
    <s v="18UE549"/>
    <s v="2"/>
    <s v="Sin Pallet"/>
    <n v="0"/>
    <n v="0"/>
    <x v="0"/>
    <n v="39040"/>
    <n v="24040"/>
    <n v="15000"/>
    <n v="355.2"/>
    <m/>
    <x v="154"/>
    <n v="24"/>
    <s v="24"/>
    <n v="24"/>
    <x v="0"/>
    <n v="0.74"/>
    <n v="14.799999999999999"/>
    <s v="LA ARMENIA S.A."/>
  </r>
  <r>
    <n v="1002202104"/>
    <s v="UE01"/>
    <d v="2022-03-24T00:00:00"/>
    <d v="1899-12-30T17:54:00"/>
    <s v="012-024-00411178"/>
    <s v="9000805251"/>
    <s v="012-022-00315423"/>
    <n v="4225.6499999999996"/>
    <n v="4737.83"/>
    <s v="ZPVN"/>
    <s v="40565357"/>
    <s v="0000392041"/>
    <n v="8002817249"/>
    <n v="1002202104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50"/>
    <n v="33070"/>
    <n v="17780"/>
    <n v="488.4"/>
    <m/>
    <x v="67"/>
    <n v="24"/>
    <s v="24"/>
    <n v="33"/>
    <x v="0"/>
    <n v="0.74"/>
    <n v="14.799999999999999"/>
    <s v="TRANSPORTE PROPIO"/>
  </r>
  <r>
    <n v="1002202116"/>
    <s v="UE01"/>
    <d v="2022-03-24T00:00:00"/>
    <d v="1899-12-30T17:58:00"/>
    <s v="012-024-00411179"/>
    <s v="9000805254"/>
    <s v="012-022-00315424"/>
    <n v="3999.6"/>
    <n v="4484.38"/>
    <s v="ZPVN"/>
    <s v="40565478"/>
    <s v="0000392223"/>
    <n v="8002817264"/>
    <n v="1002202116"/>
    <s v="15-00001119"/>
    <s v="CAMPEON ANTIHUMEDAD"/>
    <n v="660"/>
    <s v="BOL"/>
    <s v="101664"/>
    <s v="ACERIA DEL ECUADOR C.A. ADELCA"/>
    <s v="804786"/>
    <s v="VASCONEZ DAVID"/>
    <s v="EL CARMEN"/>
    <s v="VIA CHONE"/>
    <s v="OMELCA"/>
    <s v="O-Manabi-Elcarmen"/>
    <n v="278"/>
    <x v="168"/>
    <x v="168"/>
    <s v="100015007"/>
    <s v="FLORES EDISON"/>
    <s v="ZETT"/>
    <s v="18UE753"/>
    <s v="2"/>
    <s v="Sin Pallet"/>
    <n v="0"/>
    <n v="0"/>
    <x v="0"/>
    <n v="50460"/>
    <n v="33060"/>
    <n v="17400"/>
    <n v="547.79999999999995"/>
    <m/>
    <x v="164"/>
    <n v="24"/>
    <s v="24"/>
    <n v="33"/>
    <x v="0"/>
    <n v="0.83"/>
    <n v="16.599999999999998"/>
    <s v="TRIMPESAS S.A."/>
  </r>
  <r>
    <n v="1002202109"/>
    <s v="UE01"/>
    <d v="2022-03-24T00:00:00"/>
    <d v="1899-12-30T18:00:00"/>
    <s v="012-024-00411180"/>
    <s v="9000805257"/>
    <s v="012-022-00315427"/>
    <n v="1612.25"/>
    <n v="1807.67"/>
    <s v="ZPVN"/>
    <s v="40565472"/>
    <s v="P000032712"/>
    <n v="8002817255"/>
    <n v="1002202109"/>
    <s v="15-00001115"/>
    <s v="ARMADURO"/>
    <n v="240"/>
    <s v="BOL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s v="18UE697"/>
    <s v="2"/>
    <s v="Sin Pallet"/>
    <n v="0"/>
    <n v="0"/>
    <x v="0"/>
    <n v="15080"/>
    <n v="12020"/>
    <n v="3060"/>
    <n v="103.2"/>
    <m/>
    <x v="22"/>
    <n v="24"/>
    <s v="24"/>
    <n v="12"/>
    <x v="0"/>
    <n v="0.43"/>
    <n v="8.6"/>
    <s v="TRANINTAGSA S.A."/>
  </r>
  <r>
    <n v="1002202109"/>
    <s v="UE01"/>
    <d v="2022-03-24T00:00:00"/>
    <d v="1899-12-30T18:00:00"/>
    <s v="012-024-00411181"/>
    <s v="9000805255"/>
    <s v="012-022-00315425"/>
    <n v="245.46"/>
    <n v="275.22000000000003"/>
    <s v="ZPVN"/>
    <s v="40565473"/>
    <s v="P000032713"/>
    <n v="8002817256"/>
    <n v="1002202109"/>
    <s v="15-00001120"/>
    <s v="CAMPEON"/>
    <n v="40"/>
    <s v="BOL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s v="18UE697"/>
    <s v="2"/>
    <s v="Sin Pallet"/>
    <n v="0"/>
    <n v="0"/>
    <x v="0"/>
    <n v="5063.3329999999996"/>
    <n v="2003.3330000000001"/>
    <n v="3060"/>
    <n v="17.2"/>
    <m/>
    <x v="22"/>
    <n v="24"/>
    <s v="24"/>
    <n v="2"/>
    <x v="0"/>
    <n v="0.43"/>
    <n v="8.6"/>
    <s v="TRANINTAGSA S.A."/>
  </r>
  <r>
    <n v="1002202109"/>
    <s v="UE01"/>
    <d v="2022-03-24T00:00:00"/>
    <d v="1899-12-30T18:00:00"/>
    <s v="012-024-00411182"/>
    <s v="9000805256"/>
    <s v="012-022-00315426"/>
    <n v="535.04999999999995"/>
    <n v="599.91"/>
    <s v="ZPVN"/>
    <s v="40565471"/>
    <s v="P000032711"/>
    <n v="8002817254"/>
    <n v="1002202109"/>
    <s v="15-00001123"/>
    <s v="SELVALEGRE"/>
    <n v="80"/>
    <s v="BOL"/>
    <s v="101779"/>
    <s v="SORIA VARGAS VINICIO HERNAN"/>
    <s v="802071"/>
    <s v="BODEGA SORIA"/>
    <s v="QUITO"/>
    <s v="INTEROCEANICA LOTE 7"/>
    <s v="OPPUEM"/>
    <s v="O-Pichincha-Puembo"/>
    <n v="110"/>
    <x v="22"/>
    <x v="22"/>
    <s v="100021095"/>
    <s v="CUARAN ROMMEL"/>
    <s v="ZEMU"/>
    <s v="18UE697"/>
    <s v="2"/>
    <s v="Sin Pallet"/>
    <n v="0"/>
    <n v="0"/>
    <x v="0"/>
    <n v="7066.6670000000004"/>
    <n v="4006.6669999999999"/>
    <n v="3060"/>
    <n v="34.4"/>
    <m/>
    <x v="22"/>
    <n v="24"/>
    <s v="24"/>
    <n v="4"/>
    <x v="0"/>
    <n v="0.43"/>
    <n v="8.6"/>
    <s v="TRANINTAGSA S.A."/>
  </r>
  <r>
    <n v="1002202066"/>
    <s v="UE01"/>
    <d v="2022-03-24T00:00:00"/>
    <d v="1899-12-30T18:06:00"/>
    <s v="012-024-00411183"/>
    <s v="9000805259"/>
    <s v="012-022-00315428"/>
    <n v="4422.3999999999996"/>
    <n v="4958.43"/>
    <s v="ZPVN"/>
    <s v="40565453"/>
    <s v="P000032708"/>
    <n v="8002817208"/>
    <n v="1002202066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s v="18UE307"/>
    <s v="1"/>
    <s v="Con Pallet"/>
    <n v="0.05"/>
    <n v="32"/>
    <x v="0"/>
    <n v="50290"/>
    <n v="32050"/>
    <n v="18240"/>
    <n v="537.6"/>
    <m/>
    <x v="36"/>
    <n v="24"/>
    <s v="24"/>
    <n v="32"/>
    <x v="0"/>
    <n v="0.84000000000000008"/>
    <n v="16.8"/>
    <s v="TRIMPESAS S.A."/>
  </r>
  <r>
    <n v="1002202087"/>
    <s v="UE01"/>
    <d v="2022-03-24T00:00:00"/>
    <d v="1899-12-30T18:10:00"/>
    <s v="012-024-00411184"/>
    <s v=""/>
    <s v=""/>
    <n v="0"/>
    <n v="0"/>
    <s v="ZPRC"/>
    <s v="2500108105"/>
    <s v="0000392119"/>
    <n v="8002817229"/>
    <n v="1002202087"/>
    <s v="15-00001120"/>
    <s v="CAMPEON"/>
    <n v="20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7652.5"/>
    <n v="10012.5"/>
    <n v="7640"/>
    <n v="108"/>
    <m/>
    <x v="6"/>
    <n v="24"/>
    <s v="24"/>
    <n v="10"/>
    <x v="0"/>
    <n v="0.54"/>
    <n v="10.8"/>
    <s v="TRANSPORTE PROPIO"/>
  </r>
  <r>
    <n v="1002202087"/>
    <s v="UE01"/>
    <d v="2022-03-24T00:00:00"/>
    <d v="1899-12-30T18:10:00"/>
    <s v="012-024-00411185"/>
    <s v=""/>
    <s v=""/>
    <n v="0"/>
    <n v="0"/>
    <s v="ZPRC"/>
    <s v="2500108105"/>
    <s v="0000392120"/>
    <n v="8002817228"/>
    <n v="1002202087"/>
    <s v="15-00001123"/>
    <s v="SELVALEGRE"/>
    <n v="2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1657.5"/>
    <n v="14017.5"/>
    <n v="7640"/>
    <n v="151.19999999999999"/>
    <m/>
    <x v="6"/>
    <n v="24"/>
    <s v="24"/>
    <n v="14"/>
    <x v="0"/>
    <n v="0.53999999999999992"/>
    <n v="10.799999999999999"/>
    <s v="TRANSPORTE PROPIO"/>
  </r>
  <r>
    <n v="1002202069"/>
    <s v="UE01"/>
    <d v="2022-03-24T00:00:00"/>
    <d v="1899-12-30T18:16:00"/>
    <s v="012-024-00411186"/>
    <s v="9000805263"/>
    <s v="012-022-00315429"/>
    <n v="3790.85"/>
    <n v="4250.32"/>
    <s v="ZPVN"/>
    <s v="40565316"/>
    <s v="0000391972"/>
    <n v="8002817210"/>
    <n v="1002202069"/>
    <s v="15-00001121"/>
    <s v="GLADIADOR"/>
    <n v="31.07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0910"/>
    <n v="31070"/>
    <n v="19840"/>
    <n v="76.430000000000007"/>
    <m/>
    <x v="18"/>
    <n v="24"/>
    <s v="24"/>
    <n v="31.07"/>
    <x v="0"/>
    <n v="2.4599291921467654"/>
    <n v="2.4599291921467654"/>
    <s v="LA ARMENIA S.A."/>
  </r>
  <r>
    <n v="1002202106"/>
    <s v="UE01"/>
    <d v="2022-03-24T00:00:00"/>
    <d v="1899-12-30T18:17:00"/>
    <s v="012-024-00411187"/>
    <s v="9000805264"/>
    <s v="012-022-00315430"/>
    <n v="4025.6"/>
    <n v="4513.53"/>
    <s v="ZPVN"/>
    <s v="40565462"/>
    <s v="0000392190"/>
    <n v="8002817251"/>
    <n v="1002202106"/>
    <s v="15-00001119"/>
    <s v="CAMPEON ANTIHUMEDAD"/>
    <n v="640"/>
    <s v="BOL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8"/>
    <x v="18"/>
    <s v="100019606"/>
    <s v="MORALES SANTIAGO"/>
    <s v="ZETT"/>
    <s v="18UE668"/>
    <s v="1"/>
    <s v="Con Pallet"/>
    <n v="0.05"/>
    <n v="32"/>
    <x v="0"/>
    <n v="51010"/>
    <n v="32070"/>
    <n v="18940"/>
    <n v="928"/>
    <m/>
    <x v="18"/>
    <n v="24"/>
    <s v="24"/>
    <n v="32"/>
    <x v="0"/>
    <n v="1.45"/>
    <n v="29"/>
    <s v="LA ARMENIA S.A."/>
  </r>
  <r>
    <n v="1002202138"/>
    <s v="UE01"/>
    <d v="2022-03-24T00:00:00"/>
    <d v="1899-12-30T18:19:00"/>
    <s v="012-024-00411188"/>
    <s v="9000805265"/>
    <s v="012-022-00315431"/>
    <n v="4507.8"/>
    <n v="5054.18"/>
    <s v="ZPVN"/>
    <s v="40565475"/>
    <s v="0000392207"/>
    <n v="8002817290"/>
    <n v="100220213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9"/>
    <x v="19"/>
    <s v="100019625"/>
    <s v="MENDEZ FRANKLIN"/>
    <s v="ZETT"/>
    <s v="18UE551"/>
    <s v="2"/>
    <s v="Sin Pallet"/>
    <n v="0"/>
    <n v="0"/>
    <x v="0"/>
    <n v="50240"/>
    <n v="33010"/>
    <n v="17230"/>
    <n v="382.8"/>
    <m/>
    <x v="19"/>
    <n v="24"/>
    <s v="24"/>
    <n v="33"/>
    <x v="0"/>
    <n v="0.58000000000000007"/>
    <n v="11.6"/>
    <s v="LIDENORTI S.A."/>
  </r>
  <r>
    <n v="1002202136"/>
    <s v="UE01"/>
    <d v="2022-03-24T00:00:00"/>
    <d v="1899-12-30T18:23:00"/>
    <s v="012-024-00411189"/>
    <s v="9000805266"/>
    <s v="012-022-00315432"/>
    <n v="2192.4"/>
    <n v="2458.14"/>
    <s v="ZPVN"/>
    <s v="40565457"/>
    <s v="0000392177"/>
    <n v="8002817288"/>
    <n v="1002202136"/>
    <s v="15-00001119"/>
    <s v="CAMPEON ANTIHUMEDAD"/>
    <n v="360"/>
    <s v="BOL"/>
    <s v="101664"/>
    <s v="ACERIA DEL ECUADOR C.A. ADELCA"/>
    <s v="804149"/>
    <s v="MARIO CONDOY MONSERATE"/>
    <s v="LA CONCORDIA"/>
    <s v="SIMON PLATA TORRES Y GUAYAS"/>
    <s v="OJLACO"/>
    <s v="O-SantoDomingo-LaCondordia"/>
    <n v="233"/>
    <x v="31"/>
    <x v="31"/>
    <s v="100014899"/>
    <s v="PILLAJO LUIS"/>
    <s v="ZEMU"/>
    <s v="18UE517"/>
    <s v="2"/>
    <s v="Sin Pallet"/>
    <n v="0"/>
    <n v="0"/>
    <x v="0"/>
    <n v="27060"/>
    <n v="18080"/>
    <n v="8980"/>
    <n v="277.2"/>
    <m/>
    <x v="29"/>
    <n v="24"/>
    <s v="24"/>
    <n v="18"/>
    <x v="0"/>
    <n v="0.77"/>
    <n v="15.399999999999999"/>
    <s v="SANJOPAS S.A."/>
  </r>
  <r>
    <n v="1002202120"/>
    <s v="UE01"/>
    <d v="2022-03-24T00:00:00"/>
    <d v="1899-12-30T18:27:00"/>
    <s v="012-024-00411190"/>
    <s v="9000805269"/>
    <s v="012-022-00315434"/>
    <n v="1330"/>
    <n v="1491.2"/>
    <s v="ZPVN"/>
    <s v="40565443"/>
    <s v="0000392180"/>
    <n v="8002817269"/>
    <n v="1002202120"/>
    <s v="15-00001115"/>
    <s v="ARMADURO"/>
    <n v="200"/>
    <s v="BOL"/>
    <s v="101664"/>
    <s v="ACERIA DEL ECUADOR C.A. ADELCA"/>
    <s v="805153"/>
    <s v="MEGAHIERRO 1 CRISTOBAL DE TROYA"/>
    <s v="IBARRA"/>
    <s v="AV CRISTOBAL DE TROYA"/>
    <s v="OIIBAR"/>
    <s v="O-Imbabura-Ibarra"/>
    <m/>
    <x v="6"/>
    <x v="6"/>
    <s v="10003542"/>
    <s v="CASTELLANO SANCHEZ CARLOS ANDRES"/>
    <s v="ZEMT"/>
    <s v="18UE616"/>
    <s v="1"/>
    <s v="Con Pallet"/>
    <n v="0.05"/>
    <n v="10"/>
    <x v="0"/>
    <n v="17399.167000000001"/>
    <n v="10004.166999999999"/>
    <n v="7395"/>
    <n v="38"/>
    <m/>
    <x v="6"/>
    <n v="24"/>
    <s v="24"/>
    <n v="10"/>
    <x v="0"/>
    <n v="0.19"/>
    <n v="3.8"/>
    <s v="WILLYTRUCK S.A."/>
  </r>
  <r>
    <n v="1002202120"/>
    <s v="UE01"/>
    <d v="2022-03-24T00:00:00"/>
    <d v="1899-12-30T18:27:00"/>
    <s v="012-024-00411191"/>
    <s v="9000805268"/>
    <s v="012-022-00315433"/>
    <n v="1842.4"/>
    <n v="2065.71"/>
    <s v="ZPVN"/>
    <s v="40565443"/>
    <s v="0000392179"/>
    <n v="8002817270"/>
    <n v="1002202120"/>
    <s v="15-00001123"/>
    <s v="SELVALEGRE"/>
    <n v="28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6"/>
    <x v="6"/>
    <s v="10003542"/>
    <s v="CASTELLANO SANCHEZ CARLOS ANDRES"/>
    <s v="ZEMT"/>
    <s v="18UE616"/>
    <s v="1"/>
    <s v="Con Pallet"/>
    <n v="0.05"/>
    <n v="14"/>
    <x v="0"/>
    <n v="21400.832999999999"/>
    <n v="14005.833000000001"/>
    <n v="7395"/>
    <n v="53.2"/>
    <m/>
    <x v="6"/>
    <n v="24"/>
    <s v="24"/>
    <n v="14"/>
    <x v="0"/>
    <n v="0.19"/>
    <n v="3.8000000000000003"/>
    <s v="WILLYTRUCK S.A."/>
  </r>
  <r>
    <n v="1002202162"/>
    <s v="UE01"/>
    <d v="2022-03-24T00:00:00"/>
    <d v="1899-12-30T18:32:00"/>
    <s v="012-024-00411192"/>
    <s v=""/>
    <s v=""/>
    <n v="0"/>
    <n v="0"/>
    <s v="ZPRC"/>
    <s v="2500108049"/>
    <s v="P000032578"/>
    <n v="8002817326"/>
    <n v="1002202162"/>
    <s v="15-00000218"/>
    <s v="MAGNO HE"/>
    <n v="31.2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990"/>
    <n v="31220"/>
    <n v="18770"/>
    <n v="0"/>
    <m/>
    <x v="3"/>
    <n v="24"/>
    <s v="24"/>
    <n v="31.22"/>
    <x v="0"/>
    <n v="0"/>
    <n v="0"/>
    <s v="UNICON"/>
  </r>
  <r>
    <n v="1002202124"/>
    <s v="UE01"/>
    <d v="2022-03-24T00:00:00"/>
    <d v="1899-12-30T18:35:00"/>
    <s v="012-024-00411193"/>
    <s v="9000805271"/>
    <s v="012-022-00315435"/>
    <n v="4059.78"/>
    <n v="4551.8500000000004"/>
    <s v="ZPVN"/>
    <s v="40565486"/>
    <s v="P000032717"/>
    <n v="8002817273"/>
    <n v="1002202124"/>
    <s v="15-00001119"/>
    <s v="CAMPEON ANTIHUMEDAD"/>
    <n v="640"/>
    <s v="BOL"/>
    <s v="101627"/>
    <s v="ACEROSCENTER CIA. LTDA."/>
    <s v="800778"/>
    <s v="ACEROS STO.DGO."/>
    <s v="SANTO DOMINGO"/>
    <s v="ACEROS SANTO DOMINGO VIA A QUEVEDO"/>
    <s v="OJABRA"/>
    <s v="O-Santodomingo -Abrahamcalazacón"/>
    <n v="242"/>
    <x v="84"/>
    <x v="84"/>
    <s v="100021489"/>
    <s v="MONTEROS ESTEBAN"/>
    <s v="ZETT"/>
    <s v="18UE573"/>
    <s v="1"/>
    <s v="Con Pallet"/>
    <n v="0.05"/>
    <n v="32"/>
    <x v="0"/>
    <n v="49830"/>
    <n v="32100"/>
    <n v="17730"/>
    <n v="556.79999999999995"/>
    <m/>
    <x v="82"/>
    <n v="24"/>
    <s v="24"/>
    <n v="32"/>
    <x v="0"/>
    <n v="0.86999999999999988"/>
    <n v="17.399999999999999"/>
    <s v="TRANSSJQ S.A."/>
  </r>
  <r>
    <n v="1002202125"/>
    <s v="UE01"/>
    <d v="2022-03-24T00:00:00"/>
    <d v="1899-12-30T18:36:00"/>
    <s v="012-024-00411194"/>
    <s v="9000805273"/>
    <s v="012-022-00315436"/>
    <n v="4256"/>
    <n v="4771.8500000000004"/>
    <s v="ZPVN"/>
    <s v="40565439"/>
    <s v="0000392178"/>
    <n v="8002817274"/>
    <n v="1002202125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52"/>
    <x v="52"/>
    <s v="100014855"/>
    <s v="PALACIOS ALFONSO"/>
    <s v="ZETT"/>
    <s v="18UE342"/>
    <s v="1"/>
    <s v="Con Pallet"/>
    <n v="0.05"/>
    <n v="32"/>
    <x v="0"/>
    <n v="50420"/>
    <n v="32020"/>
    <n v="18400"/>
    <n v="121.6"/>
    <m/>
    <x v="50"/>
    <n v="24"/>
    <s v="24"/>
    <n v="32"/>
    <x v="0"/>
    <n v="0.19"/>
    <n v="3.8"/>
    <s v="NARVAEZ VACA CIA. LTDA."/>
  </r>
  <r>
    <n v="1002202150"/>
    <s v="UE01"/>
    <d v="2022-03-24T00:00:00"/>
    <d v="1899-12-30T18:41:00"/>
    <s v="012-024-00411195"/>
    <s v="9000805276"/>
    <s v="012-022-00315438"/>
    <n v="1887"/>
    <n v="2115.7199999999998"/>
    <s v="ZPVN"/>
    <s v="40565458"/>
    <s v="0000392183"/>
    <n v="8002817307"/>
    <n v="1002202150"/>
    <s v="15-00001119"/>
    <s v="CAMPEON ANTIHUMEDAD"/>
    <n v="30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m/>
    <x v="35"/>
    <x v="35"/>
    <s v="100014897"/>
    <s v="CHAUCA RAMIRO"/>
    <s v="ZETT"/>
    <s v="18UE315"/>
    <s v="2"/>
    <s v="Sin Pallet"/>
    <n v="0"/>
    <n v="0"/>
    <x v="0"/>
    <n v="23415"/>
    <n v="15050"/>
    <n v="8365"/>
    <n v="435"/>
    <m/>
    <x v="33"/>
    <n v="24"/>
    <s v="24"/>
    <n v="15"/>
    <x v="0"/>
    <n v="1.45"/>
    <n v="29"/>
    <s v="SELVALEGRE S.A."/>
  </r>
  <r>
    <n v="1002202150"/>
    <s v="UE01"/>
    <d v="2022-03-24T00:00:00"/>
    <d v="1899-12-30T18:41:00"/>
    <s v="012-024-00411196"/>
    <s v="9000805275"/>
    <s v="012-022-00315437"/>
    <n v="2354.4"/>
    <n v="2639.77"/>
    <s v="ZPVN"/>
    <s v="40565458"/>
    <s v="0000392182"/>
    <n v="8002817308"/>
    <n v="1002202150"/>
    <s v="15-00001124"/>
    <s v="SELVALEGRE ANTIHUMEDAD"/>
    <n v="36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35"/>
    <x v="35"/>
    <s v="100014897"/>
    <s v="CHAUCA RAMIRO"/>
    <s v="ZETT"/>
    <s v="18UE315"/>
    <s v="2"/>
    <s v="Sin Pallet"/>
    <n v="0"/>
    <n v="0"/>
    <x v="0"/>
    <n v="26425"/>
    <n v="18060"/>
    <n v="8365"/>
    <n v="522"/>
    <m/>
    <x v="33"/>
    <n v="24"/>
    <s v="24"/>
    <n v="18"/>
    <x v="0"/>
    <n v="1.45"/>
    <n v="29"/>
    <s v="SELVALEGRE S.A."/>
  </r>
  <r>
    <n v="1002202184"/>
    <s v="UE01"/>
    <d v="2022-03-24T00:00:00"/>
    <d v="1899-12-30T18:44:00"/>
    <s v="012-024-00411197"/>
    <s v="9000805278"/>
    <s v="012-022-00315440"/>
    <n v="3270"/>
    <n v="3666.35"/>
    <s v="ZPVN"/>
    <s v="40565495"/>
    <s v="P000032721"/>
    <n v="8002817353"/>
    <n v="1002202184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4020.455000000002"/>
    <n v="25045.455000000002"/>
    <n v="8975"/>
    <n v="370"/>
    <m/>
    <x v="106"/>
    <n v="24"/>
    <s v="24"/>
    <n v="25"/>
    <x v="0"/>
    <n v="0.74"/>
    <n v="14.8"/>
    <s v="TRANSPORTE PROPIO"/>
  </r>
  <r>
    <n v="1002202184"/>
    <s v="UE01"/>
    <d v="2022-03-24T00:00:00"/>
    <d v="1899-12-30T18:44:00"/>
    <s v="012-024-00411198"/>
    <s v="9000805277"/>
    <s v="012-022-00315439"/>
    <n v="1040"/>
    <n v="1166.05"/>
    <s v="ZPVN"/>
    <s v="40565494"/>
    <s v="P000032720"/>
    <n v="8002817352"/>
    <n v="1002202184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989.544999999998"/>
    <n v="8014.5450000000001"/>
    <n v="8975"/>
    <n v="118.4"/>
    <m/>
    <x v="106"/>
    <n v="24"/>
    <s v="24"/>
    <n v="8"/>
    <x v="0"/>
    <n v="0.74"/>
    <n v="14.8"/>
    <s v="TRANSPORTE PROPIO"/>
  </r>
  <r>
    <n v="1002202165"/>
    <s v="UE01"/>
    <d v="2022-03-24T00:00:00"/>
    <d v="1899-12-30T18:50:00"/>
    <s v="012-024-00411199"/>
    <s v="9000805280"/>
    <s v="012-022-00315442"/>
    <n v="1294"/>
    <n v="1450.84"/>
    <s v="ZPVN"/>
    <s v="40565463"/>
    <s v="0000392195"/>
    <n v="8002817332"/>
    <n v="1002202165"/>
    <s v="15-00001119"/>
    <s v="CAMPEON ANTIHUMEDAD"/>
    <n v="200"/>
    <s v="BOL"/>
    <s v="101780"/>
    <s v="MEGAPROFER S.A."/>
    <s v="810136"/>
    <s v="ECO EL CHACO"/>
    <s v="EL CHACO"/>
    <s v="AV. 12 DE FEBRERO E INTEROCEANICA"/>
    <s v="ONELCH"/>
    <s v="O-Napo-Elchaco"/>
    <m/>
    <x v="116"/>
    <x v="116"/>
    <s v="100014941"/>
    <s v="JACOME PAUL"/>
    <s v="ZEMU"/>
    <s v="18UE585"/>
    <s v="2"/>
    <s v="Sin Pallet"/>
    <n v="0"/>
    <n v="0"/>
    <x v="0"/>
    <n v="14536.666999999999"/>
    <n v="10016.666999999999"/>
    <n v="4520"/>
    <n v="138"/>
    <m/>
    <x v="114"/>
    <n v="24"/>
    <s v="24"/>
    <n v="10"/>
    <x v="0"/>
    <n v="0.69"/>
    <n v="13.8"/>
    <s v="TRAPSA C.A."/>
  </r>
  <r>
    <n v="1002202165"/>
    <s v="UE01"/>
    <d v="2022-03-24T00:00:00"/>
    <d v="1899-12-30T18:50:00"/>
    <s v="012-024-00411200"/>
    <s v="9000805279"/>
    <s v="012-022-00315441"/>
    <n v="1076.8"/>
    <n v="1207.32"/>
    <s v="ZPVN"/>
    <s v="40565464"/>
    <s v="0000392196"/>
    <n v="8002817331"/>
    <n v="1002202165"/>
    <s v="15-00001124"/>
    <s v="SELVALEGRE ANTIHUMEDAD"/>
    <n v="160"/>
    <s v="BOL"/>
    <s v="101780"/>
    <s v="MEGAPROFER S.A."/>
    <s v="810136"/>
    <s v="ECO EL CHACO"/>
    <s v="EL CHACO"/>
    <s v="AV. 12 DE FEBRERO E INTEROCEANICA"/>
    <s v="ONELCH"/>
    <s v="O-Napo-Elchaco"/>
    <n v="191"/>
    <x v="116"/>
    <x v="116"/>
    <s v="100014941"/>
    <s v="JACOME PAUL"/>
    <s v="ZEMU"/>
    <s v="18UE585"/>
    <s v="2"/>
    <s v="Sin Pallet"/>
    <n v="0"/>
    <n v="0"/>
    <x v="0"/>
    <n v="12533.333000000001"/>
    <n v="8013.3329999999996"/>
    <n v="4520"/>
    <n v="110.4"/>
    <m/>
    <x v="114"/>
    <n v="24"/>
    <s v="24"/>
    <n v="8"/>
    <x v="0"/>
    <n v="0.69000000000000006"/>
    <n v="13.8"/>
    <s v="TRAPSA C.A."/>
  </r>
  <r>
    <n v="1002202185"/>
    <s v="UE01"/>
    <d v="2022-03-24T00:00:00"/>
    <d v="1899-12-30T18:53:00"/>
    <s v="012-024-00411201"/>
    <s v="9000805281"/>
    <s v="012-022-00315443"/>
    <n v="3990.13"/>
    <n v="4473.76"/>
    <s v="ZPVN"/>
    <s v="40565315"/>
    <s v="0000392162"/>
    <n v="8002817354"/>
    <n v="1002202185"/>
    <s v="15-00000218"/>
    <s v="MAGNO HE"/>
    <n v="31.55"/>
    <s v="T"/>
    <s v="101736"/>
    <s v="AILLON VASCONEZ FRANCISCO ANIBAL"/>
    <s v="800784"/>
    <s v="DESTINO GRANEL.,"/>
    <s v="AMBATO"/>
    <s v="VIA A QUITO PASO LATERAL"/>
    <s v="OTAMBA"/>
    <s v="O-Tungurahua-Ambato"/>
    <n v="250"/>
    <x v="79"/>
    <x v="79"/>
    <s v="100015008"/>
    <s v="CHACHALO KLEVER"/>
    <s v="ZECI"/>
    <s v="18UE005"/>
    <s v="2"/>
    <s v="Sin Pallet"/>
    <n v="0"/>
    <n v="0"/>
    <x v="0"/>
    <n v="50760"/>
    <n v="31550"/>
    <n v="19210"/>
    <n v="456.21"/>
    <m/>
    <x v="77"/>
    <n v="24"/>
    <s v="24"/>
    <n v="31.55"/>
    <x v="0"/>
    <n v="14.459904912836766"/>
    <n v="14.459904912836766"/>
    <s v="ALQUINGA &amp; ALQUINGA"/>
  </r>
  <r>
    <n v="1002202189"/>
    <s v="UE01"/>
    <d v="2022-03-24T00:00:00"/>
    <d v="1899-12-30T18:55:00"/>
    <s v="012-024-00411202"/>
    <s v="9000805282"/>
    <s v="012-022-00315444"/>
    <n v="2379.6"/>
    <n v="2668.02"/>
    <s v="ZPVN"/>
    <s v="40565487"/>
    <s v="0000392250"/>
    <n v="8002817361"/>
    <n v="1002202189"/>
    <s v="15-00001115"/>
    <s v="ARMADURO"/>
    <n v="3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19"/>
    <x v="119"/>
    <s v="100014836"/>
    <s v="PERUGACHI PEDRO"/>
    <s v="ZEMU"/>
    <s v="18UE308"/>
    <s v="2"/>
    <s v="Sin Pallet"/>
    <n v="0"/>
    <n v="0"/>
    <x v="0"/>
    <n v="27190"/>
    <n v="18040"/>
    <n v="9150"/>
    <n v="266.39999999999998"/>
    <m/>
    <x v="117"/>
    <n v="24"/>
    <s v="24"/>
    <n v="18"/>
    <x v="0"/>
    <n v="0.74"/>
    <n v="14.799999999999999"/>
    <s v="TRIMPESAS S.A."/>
  </r>
  <r>
    <n v="1002202144"/>
    <s v="UE01"/>
    <d v="2022-03-24T00:00:00"/>
    <d v="1899-12-30T19:10:00"/>
    <s v="012-024-00411203"/>
    <s v="9000805283"/>
    <s v="012-022-00315445"/>
    <n v="4422.3999999999996"/>
    <n v="4958.43"/>
    <s v="ZPVN"/>
    <s v="40565454"/>
    <s v="P000032709"/>
    <n v="8002817297"/>
    <n v="1002202144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s v="18UE215"/>
    <s v="1"/>
    <s v="Con Pallet"/>
    <n v="0.05"/>
    <n v="32"/>
    <x v="0"/>
    <n v="49950"/>
    <n v="32060"/>
    <n v="17890"/>
    <n v="537.6"/>
    <m/>
    <x v="70"/>
    <n v="24"/>
    <s v="24"/>
    <n v="32"/>
    <x v="0"/>
    <n v="0.84000000000000008"/>
    <n v="16.8"/>
    <s v="LIDENORTI S.A."/>
  </r>
  <r>
    <n v="1002202200"/>
    <s v="UE01"/>
    <d v="2022-03-24T00:00:00"/>
    <d v="1899-12-30T19:14:00"/>
    <s v="012-024-00411204"/>
    <s v="9000805286"/>
    <s v="012-022-00315447"/>
    <n v="250.8"/>
    <n v="281.2"/>
    <s v="ZPVN"/>
    <s v="40565477"/>
    <s v="0000392215"/>
    <n v="8002817377"/>
    <n v="1002202200"/>
    <s v="15-00001120"/>
    <s v="CAMPEON"/>
    <n v="4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m/>
    <x v="16"/>
    <x v="16"/>
    <s v="100014951"/>
    <s v="PEREZ DANILO"/>
    <s v="ZEMU"/>
    <s v="18UE630"/>
    <s v="2"/>
    <s v="Sin Pallet"/>
    <n v="0"/>
    <n v="0"/>
    <x v="0"/>
    <n v="6430"/>
    <n v="2000"/>
    <n v="4430"/>
    <n v="37.6"/>
    <m/>
    <x v="16"/>
    <n v="24"/>
    <s v="24"/>
    <n v="2"/>
    <x v="0"/>
    <n v="0.94000000000000006"/>
    <n v="18.8"/>
    <s v="LA ARMENIA S.A."/>
  </r>
  <r>
    <n v="1002202200"/>
    <s v="UE01"/>
    <d v="2022-03-24T00:00:00"/>
    <d v="1899-12-30T19:14:00"/>
    <s v="012-024-00411205"/>
    <s v="9000805285"/>
    <s v="012-022-00315446"/>
    <n v="2144"/>
    <n v="2403.87"/>
    <s v="ZPVN"/>
    <s v="40565477"/>
    <s v="0000392214"/>
    <n v="8002817376"/>
    <n v="1002202200"/>
    <s v="15-00001123"/>
    <s v="SELVALEGRE"/>
    <n v="32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6"/>
    <x v="16"/>
    <s v="100014951"/>
    <s v="PEREZ DANILO"/>
    <s v="ZEMU"/>
    <s v="18UE630"/>
    <s v="2"/>
    <s v="Sin Pallet"/>
    <n v="0"/>
    <n v="0"/>
    <x v="0"/>
    <n v="20430"/>
    <n v="16000"/>
    <n v="4430"/>
    <n v="300.8"/>
    <m/>
    <x v="16"/>
    <n v="24"/>
    <s v="24"/>
    <n v="16"/>
    <x v="0"/>
    <n v="0.94000000000000006"/>
    <n v="18.8"/>
    <s v="LA ARMENIA S.A."/>
  </r>
  <r>
    <n v="1002202219"/>
    <s v="UE01"/>
    <d v="2022-03-24T00:00:00"/>
    <d v="1899-12-30T19:18:00"/>
    <s v="012-024-00411206"/>
    <s v=""/>
    <s v=""/>
    <n v="0"/>
    <n v="0"/>
    <s v="ZPRC"/>
    <s v="2500108077"/>
    <s v="P000032646"/>
    <n v="8002817399"/>
    <n v="1002202219"/>
    <s v="15-00000218"/>
    <s v="MAGNO HE"/>
    <n v="30.3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260"/>
    <n v="30380"/>
    <n v="18880"/>
    <n v="0"/>
    <m/>
    <x v="3"/>
    <n v="24"/>
    <s v="24"/>
    <n v="30.38"/>
    <x v="0"/>
    <n v="0"/>
    <n v="0"/>
    <s v="UNICON S.A."/>
  </r>
  <r>
    <n v="1002202179"/>
    <s v="UE01"/>
    <d v="2022-03-24T00:00:00"/>
    <d v="1899-12-30T19:21:00"/>
    <s v="012-024-00411207"/>
    <s v=""/>
    <s v=""/>
    <n v="0"/>
    <n v="0"/>
    <s v="ZPRC"/>
    <s v="2500108104"/>
    <s v="P000032702"/>
    <n v="8002817346"/>
    <n v="1002202179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450"/>
    <n v="33080"/>
    <n v="17370"/>
    <n v="554.4"/>
    <m/>
    <x v="109"/>
    <n v="24"/>
    <s v="24"/>
    <n v="33"/>
    <x v="0"/>
    <n v="0.84"/>
    <n v="16.8"/>
    <s v="TRANSPORTE PROPIO"/>
  </r>
  <r>
    <n v="1002202146"/>
    <s v="UE01"/>
    <d v="2022-03-24T00:00:00"/>
    <d v="1899-12-30T19:22:00"/>
    <s v="012-024-00411208"/>
    <s v="9000777804"/>
    <s v="013-020-00046025"/>
    <n v="266.74"/>
    <n v="299.07"/>
    <s v="ZPDF"/>
    <s v="70170316"/>
    <s v="0000392219"/>
    <n v="8002817303"/>
    <n v="1002202146"/>
    <s v="15-00001115"/>
    <s v="ARMADURO"/>
    <n v="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2"/>
    <x v="0"/>
    <n v="6220.8329999999996"/>
    <n v="2003.3330000000001"/>
    <n v="4217.5"/>
    <n v="6.4"/>
    <m/>
    <x v="119"/>
    <n v="24"/>
    <s v="24"/>
    <n v="2"/>
    <x v="0"/>
    <n v="0.16"/>
    <n v="3.2"/>
    <s v="LIDENORTI S.A."/>
  </r>
  <r>
    <n v="1002202146"/>
    <s v="UE01"/>
    <d v="2022-03-24T00:00:00"/>
    <d v="1899-12-30T19:22:00"/>
    <s v="012-024-00411209"/>
    <s v="9000780026"/>
    <s v="013-020-00046212"/>
    <n v="533.48"/>
    <n v="598.14"/>
    <s v="ZPDF"/>
    <s v="70170867"/>
    <s v="0000392220"/>
    <n v="8002817302"/>
    <n v="1002202146"/>
    <s v="15-00001115"/>
    <s v="ARMADURO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4"/>
    <x v="0"/>
    <n v="8224.1669999999995"/>
    <n v="4006.6669999999999"/>
    <n v="4217.5"/>
    <n v="12.8"/>
    <m/>
    <x v="119"/>
    <n v="24"/>
    <s v="24"/>
    <n v="4"/>
    <x v="0"/>
    <n v="0.16"/>
    <n v="3.2"/>
    <s v="LIDENORTI S.A."/>
  </r>
  <r>
    <n v="1002202146"/>
    <s v="UE01"/>
    <d v="2022-03-24T00:00:00"/>
    <d v="1899-12-30T19:22:00"/>
    <s v="012-024-00411210"/>
    <s v="9000805287"/>
    <s v="012-022-00315448"/>
    <n v="823.85"/>
    <n v="923.7"/>
    <s v="ZPVN"/>
    <s v="40565479"/>
    <s v="0000392221"/>
    <n v="8002817301"/>
    <n v="1002202146"/>
    <s v="15-00001115"/>
    <s v="ARMADURO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6"/>
    <x v="0"/>
    <n v="10227.5"/>
    <n v="6010"/>
    <n v="4217.5"/>
    <n v="19.2"/>
    <m/>
    <x v="119"/>
    <n v="24"/>
    <s v="24"/>
    <n v="6"/>
    <x v="0"/>
    <n v="0.16"/>
    <n v="3.1999999999999997"/>
    <s v="LIDENORTI S.A."/>
  </r>
  <r>
    <n v="1002202146"/>
    <s v="UE01"/>
    <d v="2022-03-24T00:00:00"/>
    <d v="1899-12-30T19:22:00"/>
    <s v="012-024-00411211"/>
    <s v="9000780027"/>
    <s v="013-020-00046213"/>
    <n v="1456.22"/>
    <n v="1632.73"/>
    <s v="ZPDF"/>
    <s v="70170866"/>
    <s v="0000392218"/>
    <n v="8002817300"/>
    <n v="1002202146"/>
    <s v="15-00001120"/>
    <s v="CAMPEON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s v="18UE731"/>
    <s v="1"/>
    <s v="Con Pallet"/>
    <n v="0.05"/>
    <n v="12"/>
    <x v="0"/>
    <n v="16237.5"/>
    <n v="12020"/>
    <n v="4217.5"/>
    <n v="38.4"/>
    <m/>
    <x v="119"/>
    <n v="24"/>
    <s v="24"/>
    <n v="12"/>
    <x v="0"/>
    <n v="0.16"/>
    <n v="3.1999999999999997"/>
    <s v="LIDENORTI S.A."/>
  </r>
  <r>
    <n v="1002202152"/>
    <s v="UE01"/>
    <d v="2022-03-24T00:00:00"/>
    <d v="1899-12-30T19:25:00"/>
    <s v="012-024-00411212"/>
    <s v="9000805289"/>
    <s v="012-022-00315450"/>
    <n v="519.20000000000005"/>
    <n v="582.13"/>
    <s v="ZPVN"/>
    <s v="40565422"/>
    <s v="0000392101"/>
    <n v="8002817310"/>
    <n v="1002202152"/>
    <s v="15-00001119"/>
    <s v="CAMPEON ANTIHUMEDAD"/>
    <n v="80"/>
    <s v="BOL"/>
    <s v="102962"/>
    <s v="FERNANDEZ RODRIGUEZ SANTIAGO"/>
    <s v="806672"/>
    <s v="BODEGA PRINCIPAL DICEMFER"/>
    <s v="PORTOVIEJO"/>
    <s v="PASO LATERAL COLEGIO TENIENTE HUGO"/>
    <s v="OMPORT"/>
    <s v="O-Manabi-Portoviejo"/>
    <m/>
    <x v="50"/>
    <x v="50"/>
    <s v="10007864"/>
    <s v="AREVALO AYALA MANUEL ARCESIO"/>
    <s v="ZEMU"/>
    <s v="18UE397"/>
    <s v="2"/>
    <s v="Sin Pallet"/>
    <n v="0"/>
    <n v="0"/>
    <x v="0"/>
    <n v="8621.6669999999995"/>
    <n v="4006.6669999999999"/>
    <n v="4615"/>
    <n v="92"/>
    <m/>
    <x v="48"/>
    <n v="24"/>
    <s v="24"/>
    <n v="4"/>
    <x v="0"/>
    <n v="1.1499999999999999"/>
    <n v="23"/>
    <s v="TRIMPESAS S.A."/>
  </r>
  <r>
    <n v="1002202152"/>
    <s v="UE01"/>
    <d v="2022-03-24T00:00:00"/>
    <d v="1899-12-30T19:25:00"/>
    <s v="012-024-00411213"/>
    <s v="9000805288"/>
    <s v="012-022-00315449"/>
    <n v="1890"/>
    <n v="2119.08"/>
    <s v="ZPVN"/>
    <s v="40565422"/>
    <s v="0000392102"/>
    <n v="8002817311"/>
    <n v="1002202152"/>
    <s v="15-00001124"/>
    <s v="SELVALEGRE ANTIHUMEDAD"/>
    <n v="28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50"/>
    <x v="50"/>
    <s v="10007864"/>
    <s v="AREVALO AYALA MANUEL ARCESIO"/>
    <s v="ZEMU"/>
    <s v="18UE397"/>
    <s v="2"/>
    <s v="Sin Pallet"/>
    <n v="0"/>
    <n v="0"/>
    <x v="0"/>
    <n v="18638.332999999999"/>
    <n v="14023.333000000001"/>
    <n v="4615"/>
    <n v="322"/>
    <m/>
    <x v="48"/>
    <n v="24"/>
    <s v="24"/>
    <n v="14"/>
    <x v="0"/>
    <n v="1.1499999999999999"/>
    <n v="23"/>
    <s v="TRIMPESAS S.A."/>
  </r>
  <r>
    <n v="1002202201"/>
    <s v="UE01"/>
    <d v="2022-03-24T00:00:00"/>
    <d v="1899-12-30T19:30:00"/>
    <s v="012-024-00411214"/>
    <s v="9000805290"/>
    <s v="012-022-00315451"/>
    <n v="2271.1999999999998"/>
    <n v="2546.48"/>
    <s v="ZPVN"/>
    <s v="40565500"/>
    <s v="0000392266"/>
    <n v="8002817379"/>
    <n v="1002202201"/>
    <s v="15-00001119"/>
    <s v="CAMPEON ANTIHUMEDAD"/>
    <n v="34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26440"/>
    <n v="17030"/>
    <n v="9410"/>
    <n v="472.6"/>
    <m/>
    <x v="76"/>
    <n v="24"/>
    <s v="24"/>
    <n v="17"/>
    <x v="0"/>
    <n v="1.3900000000000001"/>
    <n v="27.8"/>
    <s v="TRANSPORTE PROPIO"/>
  </r>
  <r>
    <n v="1002202175"/>
    <s v="UE01"/>
    <d v="2022-03-24T00:00:00"/>
    <d v="1899-12-30T19:38:00"/>
    <s v="012-024-00411215"/>
    <s v="9000805292"/>
    <s v="012-022-00315452"/>
    <n v="2358"/>
    <n v="2643.8"/>
    <s v="ZPVN"/>
    <s v="40565393"/>
    <s v="0000392073"/>
    <n v="8002817342"/>
    <n v="1002202175"/>
    <s v="15-00001119"/>
    <s v="CAMPEON ANTIHUMEDAD"/>
    <n v="360"/>
    <s v="BOL"/>
    <s v="105055"/>
    <s v="ALAVA CEVALLOS GABRIEL ORLANDO"/>
    <s v="806503"/>
    <s v="BODEGA ALAPON PORTOVIEJO"/>
    <s v="PORTOVIEJO"/>
    <s v="MEDARDO CEVALLOS"/>
    <s v="OMPORT"/>
    <s v="O-Manabi-Portoviejo"/>
    <n v="468"/>
    <x v="96"/>
    <x v="96"/>
    <s v="10008096"/>
    <s v="SALAZAR ECHEVERRIA JUAN CARLOS"/>
    <s v="ZEMU"/>
    <s v="18UE724"/>
    <s v="2"/>
    <s v="Sin Pallet"/>
    <n v="0"/>
    <n v="0"/>
    <x v="0"/>
    <n v="26830"/>
    <n v="18020"/>
    <n v="8810"/>
    <n v="414"/>
    <m/>
    <x v="94"/>
    <n v="24"/>
    <s v="24"/>
    <n v="18"/>
    <x v="0"/>
    <n v="1.1499999999999999"/>
    <n v="23"/>
    <s v="RUTAS COTACACHENSES S.A."/>
  </r>
  <r>
    <n v="1002202170"/>
    <s v="UE01"/>
    <d v="2022-03-24T00:00:00"/>
    <d v="1899-12-30T19:40:00"/>
    <s v="012-024-00411216"/>
    <s v="9000805293"/>
    <s v="012-022-00315453"/>
    <n v="2099.23"/>
    <n v="2353.67"/>
    <s v="ZPVN"/>
    <s v="40565489"/>
    <s v="P000032719"/>
    <n v="8002817336"/>
    <n v="1002202170"/>
    <s v="15-00001120"/>
    <s v="CAMPEON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s v="18UE601"/>
    <s v="2"/>
    <s v="Sin Pallet"/>
    <n v="0"/>
    <n v="0"/>
    <x v="0"/>
    <n v="27160"/>
    <n v="18080"/>
    <n v="9080"/>
    <n v="280.8"/>
    <m/>
    <x v="128"/>
    <n v="24"/>
    <s v="24"/>
    <n v="18"/>
    <x v="0"/>
    <n v="0.78"/>
    <n v="15.600000000000001"/>
    <s v="LIDENORTI S.A."/>
  </r>
  <r>
    <n v="1002202245"/>
    <s v="UE01"/>
    <d v="2022-03-24T00:00:00"/>
    <d v="1899-12-30T19:46:00"/>
    <s v="012-024-00411217"/>
    <s v="9000805294"/>
    <s v="012-022-00315454"/>
    <n v="2304.9"/>
    <n v="2584.27"/>
    <s v="ZPVN"/>
    <s v="40565367"/>
    <s v="P000032690"/>
    <n v="8002817434"/>
    <n v="1002202245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080"/>
    <n v="18010"/>
    <n v="9070"/>
    <n v="266.39999999999998"/>
    <m/>
    <x v="7"/>
    <n v="24"/>
    <s v="24"/>
    <n v="18"/>
    <x v="0"/>
    <n v="0.74"/>
    <n v="14.799999999999999"/>
    <s v="TRANSPORTE PROPIO"/>
  </r>
  <r>
    <n v="1002202239"/>
    <s v="UE01"/>
    <d v="2022-03-24T00:00:00"/>
    <d v="1899-12-30T20:01:00"/>
    <s v="012-024-00411218"/>
    <s v=""/>
    <s v=""/>
    <n v="0"/>
    <n v="0"/>
    <s v="ZPRC"/>
    <s v="2500108096"/>
    <s v="P000032683"/>
    <n v="8002817423"/>
    <n v="1002202239"/>
    <s v="15-00000218"/>
    <s v="MAGNO HE"/>
    <n v="32.2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620"/>
    <n v="32290"/>
    <n v="19330"/>
    <n v="0"/>
    <m/>
    <x v="3"/>
    <n v="24"/>
    <s v="24"/>
    <n v="32.29"/>
    <x v="0"/>
    <n v="0"/>
    <n v="0"/>
    <s v="UNICON"/>
  </r>
  <r>
    <n v="1002202205"/>
    <s v="UE01"/>
    <d v="2022-03-24T00:00:00"/>
    <d v="1899-12-30T20:03:00"/>
    <s v="012-024-00411219"/>
    <s v=""/>
    <s v=""/>
    <n v="0"/>
    <n v="0"/>
    <s v="ZPRC"/>
    <s v="2500108108"/>
    <s v="P000032710"/>
    <n v="8002817384"/>
    <n v="1002202205"/>
    <s v="15-00001124"/>
    <s v="SELVALEGRE ANTIHUMEDAD"/>
    <n v="480"/>
    <s v="BOL"/>
    <s v="101663"/>
    <s v="ZURIDIST CIA. LTDA."/>
    <s v="810980"/>
    <s v="OBRA CENTRO COMERCIAL PORTOVIEJO"/>
    <s v="PORTOVIEJO"/>
    <s v="CALLE 15 DE ABRIL"/>
    <s v="OMPORT"/>
    <s v="O-Manabi-Portoviejo"/>
    <n v="468"/>
    <x v="53"/>
    <x v="53"/>
    <s v="100014948"/>
    <s v="TULCANAZA MARCELO"/>
    <s v="ZEMT"/>
    <s v="18UE597"/>
    <s v="2"/>
    <s v="Sin Pallet"/>
    <n v="0"/>
    <n v="0"/>
    <x v="0"/>
    <n v="36940"/>
    <n v="24020"/>
    <n v="12920"/>
    <n v="552"/>
    <m/>
    <x v="51"/>
    <n v="24"/>
    <s v="24"/>
    <n v="24"/>
    <x v="0"/>
    <n v="1.1499999999999999"/>
    <n v="23"/>
    <s v="TRIMPESAS S.A."/>
  </r>
  <r>
    <n v="1002202141"/>
    <s v="UE01"/>
    <d v="2022-03-24T00:00:00"/>
    <d v="1899-12-30T20:05:00"/>
    <s v="012-024-00411220"/>
    <s v="9000805295"/>
    <s v="012-022-00315455"/>
    <n v="3110.4"/>
    <n v="3487.4"/>
    <s v="ZPVN"/>
    <s v="40565455"/>
    <s v="0000392176"/>
    <n v="8002817294"/>
    <n v="1002202141"/>
    <s v="15-00001119"/>
    <s v="CAMPEON ANTIHUMEDAD"/>
    <n v="480"/>
    <s v="BOL"/>
    <s v="10001337"/>
    <s v="PUENTE ALLAN EDGAR PATRICIO"/>
    <s v="807192"/>
    <s v="BODEGA PROPIA PROMACONS"/>
    <s v="QUINSALOMA"/>
    <s v="AV PROGRESO Y MIRAFLORES"/>
    <s v="ORQUIN"/>
    <s v="O-Losrios-Quinsaloma"/>
    <n v="413"/>
    <x v="86"/>
    <x v="86"/>
    <s v="100014867"/>
    <s v="RODRIGUEZ LUIS"/>
    <s v="ZEMT"/>
    <s v="18UE681"/>
    <s v="1"/>
    <s v="Con Pallet"/>
    <n v="0.05"/>
    <n v="24"/>
    <x v="0"/>
    <n v="38970"/>
    <n v="24030"/>
    <n v="14940"/>
    <n v="552"/>
    <m/>
    <x v="84"/>
    <n v="24"/>
    <s v="24"/>
    <n v="24"/>
    <x v="0"/>
    <n v="1.1499999999999999"/>
    <n v="23"/>
    <s v="TRIMPESAS S.A."/>
  </r>
  <r>
    <n v="1002202240"/>
    <s v="UE01"/>
    <d v="2022-03-24T00:00:00"/>
    <d v="1899-12-30T20:36:00"/>
    <s v="012-024-00411221"/>
    <s v="9000805299"/>
    <s v="012-022-00315457"/>
    <n v="518.4"/>
    <n v="581.24"/>
    <s v="ZPVN"/>
    <s v="40565497"/>
    <s v="0000392270"/>
    <n v="8002817425"/>
    <n v="1002202240"/>
    <s v="15-00001119"/>
    <s v="CAMPEON ANTIHUMEDAD"/>
    <n v="80"/>
    <s v="BOL"/>
    <s v="103507"/>
    <s v="VERA LOOR STALIN JOEL"/>
    <s v="804933"/>
    <s v="BODEGA C-MACO #2"/>
    <s v="QUEVEDO"/>
    <s v="CALLE SEGUNDA ENTRE DY E"/>
    <s v="ORQUEV"/>
    <s v="O-Losrios-Quevedo"/>
    <m/>
    <x v="45"/>
    <x v="45"/>
    <s v="10000932"/>
    <s v="CACOANGO RODRIGO"/>
    <s v="ZEMU"/>
    <s v="18UE704"/>
    <s v="2"/>
    <s v="Sin Pallet"/>
    <n v="0"/>
    <n v="0"/>
    <x v="0"/>
    <n v="8531.6669999999995"/>
    <n v="4006.6669999999999"/>
    <n v="4525"/>
    <n v="82.4"/>
    <m/>
    <x v="43"/>
    <n v="24"/>
    <s v="24"/>
    <n v="4"/>
    <x v="0"/>
    <n v="1.03"/>
    <n v="20.6"/>
    <s v="TRAPSA C.A."/>
  </r>
  <r>
    <n v="1002202240"/>
    <s v="UE01"/>
    <d v="2022-03-24T00:00:00"/>
    <d v="1899-12-30T20:36:00"/>
    <s v="012-024-00411222"/>
    <s v="9000805298"/>
    <s v="012-022-00315456"/>
    <n v="1887.2"/>
    <n v="2115.94"/>
    <s v="ZPVN"/>
    <s v="40565497"/>
    <s v="0000392271"/>
    <n v="8002817426"/>
    <n v="1002202240"/>
    <s v="15-00001124"/>
    <s v="SELVALEGRE ANTIHUMEDAD"/>
    <n v="280"/>
    <s v="BOL"/>
    <s v="103507"/>
    <s v="VERA LOOR STALIN JOEL"/>
    <s v="804933"/>
    <s v="BODEGA C-MACO #2"/>
    <s v="QUEVEDO"/>
    <s v="CALLE SEGUNDA ENTRE DY E"/>
    <s v="ORQUEV"/>
    <s v="O-Losrios-Quevedo"/>
    <n v="345"/>
    <x v="45"/>
    <x v="45"/>
    <s v="10000932"/>
    <s v="CACOANGO RODRIGO"/>
    <s v="ZEMU"/>
    <s v="18UE704"/>
    <s v="2"/>
    <s v="Sin Pallet"/>
    <n v="0"/>
    <n v="0"/>
    <x v="0"/>
    <n v="18548.332999999999"/>
    <n v="14023.333000000001"/>
    <n v="4525"/>
    <n v="288.39999999999998"/>
    <m/>
    <x v="43"/>
    <n v="24"/>
    <s v="24"/>
    <n v="14"/>
    <x v="0"/>
    <n v="1.03"/>
    <n v="20.599999999999998"/>
    <s v="TRAPSA C.A."/>
  </r>
  <r>
    <n v="1002202264"/>
    <s v="UE01"/>
    <d v="2022-03-24T00:00:00"/>
    <d v="1899-12-30T20:44:00"/>
    <s v="012-024-00411223"/>
    <s v="9000805300"/>
    <s v="012-022-00315458"/>
    <n v="2192.4"/>
    <n v="2458.14"/>
    <s v="ZPVN"/>
    <s v="40565482"/>
    <s v="0000392230"/>
    <n v="8002817457"/>
    <n v="1002202264"/>
    <s v="15-00001119"/>
    <s v="CAMPEON ANTIHUMEDAD"/>
    <n v="36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3"/>
    <x v="93"/>
    <s v="100014969"/>
    <s v="LARGO ANGEL"/>
    <s v="ZEMU"/>
    <s v="18UE606"/>
    <s v="2"/>
    <s v="Sin Pallet"/>
    <n v="0"/>
    <n v="0"/>
    <x v="0"/>
    <n v="27140"/>
    <n v="18030"/>
    <n v="9110"/>
    <n v="277.2"/>
    <m/>
    <x v="91"/>
    <n v="24"/>
    <s v="24"/>
    <n v="18"/>
    <x v="0"/>
    <n v="0.77"/>
    <n v="15.399999999999999"/>
    <s v="TRANSSJQ S.A."/>
  </r>
  <r>
    <n v="1002202247"/>
    <s v="UE01"/>
    <d v="2022-03-24T00:00:00"/>
    <d v="1899-12-30T20:54:00"/>
    <s v="012-024-00411224"/>
    <s v="9000805301"/>
    <s v="012-022-00315459"/>
    <n v="2545.1999999999998"/>
    <n v="2853.69"/>
    <s v="ZPVN"/>
    <s v="40565468"/>
    <s v="0000392212"/>
    <n v="8002817438"/>
    <n v="1002202247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73"/>
    <s v="CUACES JOSE ANTONIO"/>
    <s v="ZEMU"/>
    <s v="18UE677"/>
    <s v="2"/>
    <s v="Sin Pallet"/>
    <n v="0"/>
    <n v="0"/>
    <x v="0"/>
    <n v="26970"/>
    <n v="18000"/>
    <n v="8970"/>
    <n v="381.6"/>
    <m/>
    <x v="104"/>
    <n v="24"/>
    <s v="24"/>
    <n v="18"/>
    <x v="0"/>
    <n v="1.06"/>
    <n v="21.200000000000003"/>
    <s v="LA ARMENIA S.A."/>
  </r>
  <r>
    <n v="1002202270"/>
    <s v="UE01"/>
    <d v="2022-03-24T00:00:00"/>
    <d v="1899-12-30T20:59:00"/>
    <s v="012-024-00411225"/>
    <s v="9000805302"/>
    <s v="012-022-00315460"/>
    <n v="4415.3999999999996"/>
    <n v="4950.58"/>
    <s v="ZPVN"/>
    <s v="40565499"/>
    <s v="P000032722"/>
    <n v="8002817463"/>
    <n v="100220227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120"/>
    <n v="18260"/>
    <n v="382.8"/>
    <m/>
    <x v="139"/>
    <n v="24"/>
    <s v="24"/>
    <n v="33"/>
    <x v="0"/>
    <n v="0.58000000000000007"/>
    <n v="11.6"/>
    <s v="TRANSPORTE PROPIO"/>
  </r>
  <r>
    <n v="1002202260"/>
    <s v="UE01"/>
    <d v="2022-03-24T00:00:00"/>
    <d v="1899-12-30T21:02:00"/>
    <s v="012-024-00411226"/>
    <s v=""/>
    <s v=""/>
    <n v="0"/>
    <n v="0"/>
    <s v="ZPRC"/>
    <s v="2500108111"/>
    <s v="0000392224"/>
    <n v="8002817452"/>
    <n v="1002202260"/>
    <s v="15-00001119"/>
    <s v="CAMPEON ANTIHUMEDAD"/>
    <n v="360"/>
    <s v="BOL"/>
    <s v="101487"/>
    <s v="METALHIERRO S.A."/>
    <s v="807566"/>
    <s v="OBRA PUENTES PALANDA"/>
    <s v="PALANDA"/>
    <s v="VIA PRINCIPAL A PALANDA"/>
    <s v="OZPALA"/>
    <s v="O-ZamoraChinchi-Palanda"/>
    <n v="984"/>
    <x v="124"/>
    <x v="124"/>
    <s v="100015005"/>
    <s v="QUITO LUIS"/>
    <s v="ZEMU"/>
    <s v="18UE398"/>
    <s v="2"/>
    <s v="Sin Pallet"/>
    <n v="0"/>
    <n v="0"/>
    <x v="0"/>
    <n v="27120"/>
    <n v="18040"/>
    <n v="9080"/>
    <n v="1044"/>
    <m/>
    <x v="122"/>
    <n v="24"/>
    <s v="24"/>
    <n v="18"/>
    <x v="0"/>
    <n v="2.9"/>
    <n v="58"/>
    <s v="LIDENORTI S.A."/>
  </r>
  <r>
    <n v="1002202275"/>
    <s v="UE01"/>
    <d v="2022-03-24T00:00:00"/>
    <d v="1899-12-30T21:08:00"/>
    <s v="012-024-00411227"/>
    <s v=""/>
    <s v=""/>
    <n v="0"/>
    <n v="0"/>
    <s v="ZPRC"/>
    <s v="2500108093"/>
    <s v="0000392004"/>
    <n v="8002817469"/>
    <n v="1002202275"/>
    <s v="15-00001123"/>
    <s v="SELVALEGRE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400"/>
    <n v="23960"/>
    <n v="15440"/>
    <n v="244.8"/>
    <m/>
    <x v="54"/>
    <n v="24"/>
    <s v="24"/>
    <n v="24"/>
    <x v="0"/>
    <n v="0.51"/>
    <n v="10.200000000000001"/>
    <s v="TRANSPORTE PROPIO"/>
  </r>
  <r>
    <n v="1002202309"/>
    <s v="UE01"/>
    <d v="2022-03-24T00:00:00"/>
    <d v="1899-12-30T21:27:00"/>
    <s v="012-024-00411228"/>
    <s v="9000805304"/>
    <s v="012-022-00315462"/>
    <n v="877.8"/>
    <n v="984.2"/>
    <s v="ZPVN"/>
    <s v="40565516"/>
    <s v="P000032728"/>
    <n v="8002817513"/>
    <n v="1002202309"/>
    <s v="15-00001119"/>
    <s v="CAMPEON ANTIHUMEDAD"/>
    <n v="1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15678.333000000001"/>
    <n v="7023.3329999999996"/>
    <n v="8655"/>
    <n v="186.2"/>
    <m/>
    <x v="52"/>
    <n v="24"/>
    <s v="24"/>
    <n v="7"/>
    <x v="0"/>
    <n v="1.3299999999999998"/>
    <n v="26.599999999999998"/>
    <s v="TRANSPORTE PROPIO"/>
  </r>
  <r>
    <n v="1002202309"/>
    <s v="UE01"/>
    <d v="2022-03-24T00:00:00"/>
    <d v="1899-12-30T21:27:00"/>
    <s v="012-024-00411229"/>
    <s v="9000805303"/>
    <s v="012-022-00315461"/>
    <n v="3390.4"/>
    <n v="3801.34"/>
    <s v="ZPVN"/>
    <s v="40565515"/>
    <s v="P000032727"/>
    <n v="8002817514"/>
    <n v="1002202309"/>
    <s v="15-00001124"/>
    <s v="SELVALEGRE ANTIHUMEDAD"/>
    <n v="5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4741.667000000001"/>
    <n v="26086.667000000001"/>
    <n v="8655"/>
    <n v="691.6"/>
    <m/>
    <x v="52"/>
    <n v="24"/>
    <s v="24"/>
    <n v="26"/>
    <x v="0"/>
    <n v="1.33"/>
    <n v="26.6"/>
    <s v="TRANSPORTE PROPIO"/>
  </r>
  <r>
    <n v="1002202287"/>
    <s v="UE01"/>
    <d v="2022-03-24T00:00:00"/>
    <d v="1899-12-30T21:29:00"/>
    <s v="012-024-00411230"/>
    <s v="9000805305"/>
    <s v="012-022-00315463"/>
    <n v="4320.21"/>
    <n v="4843.8500000000004"/>
    <s v="ZPVN"/>
    <s v="40565429"/>
    <s v="0000392140"/>
    <n v="8002817488"/>
    <n v="1002202287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20"/>
    <n v="33920"/>
    <n v="17400"/>
    <n v="530.4"/>
    <m/>
    <x v="10"/>
    <n v="24"/>
    <s v="24"/>
    <n v="34"/>
    <x v="0"/>
    <n v="0.77999999999999992"/>
    <n v="15.6"/>
    <s v="TRANSPORTE PROPIO"/>
  </r>
  <r>
    <n v="1002202325"/>
    <s v="UE01"/>
    <d v="2022-03-24T00:00:00"/>
    <d v="1899-12-30T21:52:00"/>
    <s v="012-024-00411231"/>
    <s v="9000805308"/>
    <s v="012-022-00315465"/>
    <n v="1662.09"/>
    <n v="1863.55"/>
    <s v="ZPVN"/>
    <s v="40565504"/>
    <s v="P000032725"/>
    <n v="8002817535"/>
    <n v="1002202325"/>
    <s v="15-00001115"/>
    <s v="ARMADURO"/>
    <n v="2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1997.120999999999"/>
    <n v="12992.120999999999"/>
    <n v="9005"/>
    <n v="197.6"/>
    <m/>
    <x v="10"/>
    <n v="24"/>
    <s v="24"/>
    <n v="13"/>
    <x v="0"/>
    <n v="0.76"/>
    <n v="15.2"/>
    <s v="TRANSPORTE PROPIO"/>
  </r>
  <r>
    <n v="1002202325"/>
    <s v="UE01"/>
    <d v="2022-03-24T00:00:00"/>
    <d v="1899-12-30T21:52:00"/>
    <s v="012-024-00411232"/>
    <s v="9000805307"/>
    <s v="012-022-00315464"/>
    <n v="2541.3000000000002"/>
    <n v="2849.33"/>
    <s v="ZPVN"/>
    <s v="40565503"/>
    <s v="P000032724"/>
    <n v="8002817534"/>
    <n v="1002202325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8992.879000000001"/>
    <n v="19987.879000000001"/>
    <n v="9005"/>
    <n v="304"/>
    <m/>
    <x v="10"/>
    <n v="24"/>
    <s v="24"/>
    <n v="20"/>
    <x v="0"/>
    <n v="0.76"/>
    <n v="15.2"/>
    <s v="TRANSPORTE PROPIO"/>
  </r>
  <r>
    <n v="1002202308"/>
    <s v="UE01"/>
    <d v="2022-03-24T00:00:00"/>
    <d v="1899-12-30T21:55:00"/>
    <s v="012-024-00411233"/>
    <s v="9000805309"/>
    <s v="012-022-00315466"/>
    <n v="3949.12"/>
    <n v="4427.7700000000004"/>
    <s v="ZPVN"/>
    <s v="40565289"/>
    <s v="0000391933"/>
    <n v="8002817512"/>
    <n v="1002202308"/>
    <s v="15-00000218"/>
    <s v="MAGNO HE"/>
    <n v="32.44"/>
    <s v="T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780"/>
    <n v="32440"/>
    <n v="18340"/>
    <n v="114.19"/>
    <m/>
    <x v="78"/>
    <n v="24"/>
    <s v="24"/>
    <n v="32.44"/>
    <x v="0"/>
    <n v="3.5200369913686806"/>
    <n v="3.5200369913686806"/>
    <s v="CASTRO HERMANOS S.A."/>
  </r>
  <r>
    <n v="1002202358"/>
    <s v="UE01"/>
    <d v="2022-03-24T00:00:00"/>
    <d v="1899-12-30T22:19:00"/>
    <s v="012-024-00411234"/>
    <s v="9000805312"/>
    <s v="012-022-00315467"/>
    <n v="4092"/>
    <n v="4587.9799999999996"/>
    <s v="ZPVN"/>
    <s v="40564934"/>
    <s v="0000391458"/>
    <n v="8002817580"/>
    <n v="1002202358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70"/>
    <n v="32970"/>
    <n v="18400"/>
    <n v="620.4"/>
    <m/>
    <x v="8"/>
    <n v="24"/>
    <s v="24"/>
    <n v="33"/>
    <x v="0"/>
    <n v="0.94"/>
    <n v="18.8"/>
    <s v="TRANSPORTE PROPIO"/>
  </r>
  <r>
    <n v="1002202372"/>
    <s v="UE01"/>
    <d v="2022-03-24T00:00:00"/>
    <d v="1899-12-30T22:40:00"/>
    <s v="012-024-00411235"/>
    <s v="9000805315"/>
    <s v="012-022-00315468"/>
    <n v="4032"/>
    <n v="4520.7"/>
    <s v="ZPVN"/>
    <s v="40565008"/>
    <s v="0000391575"/>
    <n v="8002817602"/>
    <n v="1002202372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10"/>
    <n v="32070"/>
    <n v="18740"/>
    <n v="966.4"/>
    <m/>
    <x v="142"/>
    <n v="24"/>
    <s v="24"/>
    <n v="32"/>
    <x v="0"/>
    <n v="1.51"/>
    <n v="30.2"/>
    <s v="TRANSPORTE PROPIO"/>
  </r>
  <r>
    <n v="1002202354"/>
    <s v="UE01"/>
    <d v="2022-03-24T00:00:00"/>
    <d v="1899-12-30T22:45:00"/>
    <s v="012-024-00411236"/>
    <s v="9000805316"/>
    <s v="012-022-00315469"/>
    <n v="4032"/>
    <n v="4520.7"/>
    <s v="ZPVN"/>
    <s v="40564384"/>
    <s v="0000390818"/>
    <n v="8002817572"/>
    <n v="1002202354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s v="18UE865"/>
    <s v="2"/>
    <s v="Sin Pallet"/>
    <n v="0"/>
    <n v="0"/>
    <x v="0"/>
    <n v="50480"/>
    <n v="32050"/>
    <n v="18430"/>
    <n v="889.6"/>
    <m/>
    <x v="142"/>
    <n v="24"/>
    <s v="24"/>
    <n v="32"/>
    <x v="0"/>
    <n v="1.3900000000000001"/>
    <n v="27.8"/>
    <s v="TRANSPORTE PROPIO"/>
  </r>
  <r>
    <n v="1002202357"/>
    <s v="UE01"/>
    <d v="2022-03-24T00:00:00"/>
    <d v="1899-12-30T22:54:00"/>
    <s v="012-024-00411237"/>
    <s v=""/>
    <s v=""/>
    <n v="0"/>
    <n v="0"/>
    <s v="ZPRC"/>
    <s v="2500107342"/>
    <s v="0000392273"/>
    <n v="8002817578"/>
    <n v="1002202357"/>
    <s v="15-00000218"/>
    <s v="MAGNO HE"/>
    <n v="31.33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s v="18IAI0994"/>
    <s v="2"/>
    <s v="Sin Pallet"/>
    <n v="0"/>
    <n v="0"/>
    <x v="0"/>
    <n v="51210"/>
    <n v="31330"/>
    <n v="19880"/>
    <n v="1321.5"/>
    <s v=" 679,86 se ajusta parte del flete de la guia 402794  a balao por no estar creada en sap "/>
    <x v="1"/>
    <n v="24"/>
    <s v="24"/>
    <n v="31.33"/>
    <x v="0"/>
    <n v="42.180019150973507"/>
    <n v="42.180019150973507"/>
    <s v="TRANSCONCEM CIA.LTDA."/>
  </r>
  <r>
    <n v="1002202408"/>
    <s v="UE01"/>
    <d v="2022-03-25T00:00:00"/>
    <d v="1899-12-30T00:08:00"/>
    <s v="012-024-00411238"/>
    <s v="9000805333"/>
    <s v="012-022-00315470"/>
    <n v="3278.88"/>
    <n v="3676.31"/>
    <s v="ZPVN"/>
    <s v="40565398"/>
    <s v="0000392080"/>
    <n v="8002817649"/>
    <n v="1002202408"/>
    <s v="15-00001123"/>
    <s v="SELVALEGRE"/>
    <n v="4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s v="18UE597"/>
    <s v="2"/>
    <s v="Sin Pallet"/>
    <n v="0"/>
    <n v="0"/>
    <x v="0"/>
    <n v="36880"/>
    <n v="24090"/>
    <n v="12790"/>
    <n v="100.8"/>
    <m/>
    <x v="51"/>
    <n v="25"/>
    <s v="25"/>
    <n v="24"/>
    <x v="0"/>
    <n v="0.21"/>
    <n v="4.2"/>
    <s v="TRIMPESAS S.A."/>
  </r>
  <r>
    <n v="1002202494"/>
    <s v="UE01"/>
    <d v="2022-03-25T00:00:00"/>
    <d v="1899-12-30T04:59:00"/>
    <s v="012-024-00411239"/>
    <s v="9000805340"/>
    <s v="012-022-00315471"/>
    <n v="4225.6499999999996"/>
    <n v="4737.83"/>
    <s v="ZPVN"/>
    <s v="40565193"/>
    <s v="P000032644"/>
    <n v="8002817777"/>
    <n v="1002202494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920"/>
    <n v="33000"/>
    <n v="18920"/>
    <n v="501.6"/>
    <m/>
    <x v="4"/>
    <n v="25"/>
    <s v="25"/>
    <n v="33"/>
    <x v="0"/>
    <n v="0.76"/>
    <n v="15.200000000000001"/>
    <s v="TRANSPORTE PROPIO"/>
  </r>
  <r>
    <n v="1002202504"/>
    <s v="UE01"/>
    <d v="2022-03-25T00:00:00"/>
    <d v="1899-12-30T05:16:00"/>
    <s v="012-024-00411240"/>
    <s v=""/>
    <s v=""/>
    <n v="0"/>
    <n v="0"/>
    <s v="ZPRC"/>
    <s v="2500108082"/>
    <s v="P000032656"/>
    <n v="8002817788"/>
    <n v="1002202504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940"/>
    <n v="18050"/>
    <n v="8890"/>
    <n v="266.39999999999998"/>
    <m/>
    <x v="17"/>
    <n v="25"/>
    <s v="25"/>
    <n v="18"/>
    <x v="0"/>
    <n v="0.74"/>
    <n v="14.799999999999999"/>
    <s v="TRANSPORTE PROPIO"/>
  </r>
  <r>
    <n v="1002202511"/>
    <s v="UE01"/>
    <d v="2022-03-25T00:00:00"/>
    <d v="1899-12-30T05:35:00"/>
    <s v="012-024-00411241"/>
    <s v=""/>
    <s v=""/>
    <n v="0"/>
    <n v="0"/>
    <s v="ZPRC"/>
    <s v="2500108115"/>
    <s v="P000032730"/>
    <n v="8002817799"/>
    <n v="1002202511"/>
    <s v="15-00001120"/>
    <s v="CAMPEON"/>
    <n v="260"/>
    <s v="BOL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1632.576000000001"/>
    <n v="13027.575999999999"/>
    <n v="8605"/>
    <n v="132.6"/>
    <m/>
    <x v="109"/>
    <n v="25"/>
    <s v="25"/>
    <n v="13"/>
    <x v="0"/>
    <n v="0.51"/>
    <n v="10.199999999999999"/>
    <s v="TRANSPORTE PROPIO"/>
  </r>
  <r>
    <n v="1002202511"/>
    <s v="UE01"/>
    <d v="2022-03-25T00:00:00"/>
    <d v="1899-12-30T05:35:00"/>
    <s v="012-024-00411242"/>
    <s v=""/>
    <s v=""/>
    <n v="0"/>
    <n v="0"/>
    <s v="ZPRC"/>
    <s v="2500108114"/>
    <s v="P000032729"/>
    <n v="8002817798"/>
    <n v="1002202511"/>
    <s v="15-00001123"/>
    <s v="SELVALEGRE"/>
    <n v="40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8647.423999999999"/>
    <n v="20042.423999999999"/>
    <n v="8605"/>
    <n v="204"/>
    <m/>
    <x v="109"/>
    <n v="25"/>
    <s v="25"/>
    <n v="20"/>
    <x v="0"/>
    <n v="0.51"/>
    <n v="10.199999999999999"/>
    <s v="TRANSPORTE PROPIO"/>
  </r>
  <r>
    <n v="1002202514"/>
    <s v="UE01"/>
    <d v="2022-03-25T00:00:00"/>
    <d v="1899-12-30T05:45:00"/>
    <s v="012-024-00411243"/>
    <s v=""/>
    <s v=""/>
    <n v="0"/>
    <n v="0"/>
    <s v="ZPRC"/>
    <s v="2500108040"/>
    <s v="0000391538"/>
    <n v="8002817803"/>
    <n v="100220251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60"/>
    <n v="32000"/>
    <n v="18260"/>
    <n v="288"/>
    <m/>
    <x v="96"/>
    <n v="25"/>
    <s v="25"/>
    <n v="32"/>
    <x v="0"/>
    <n v="0.45"/>
    <n v="9"/>
    <s v="TRANSPORTE PROPIO"/>
  </r>
  <r>
    <n v="1002202515"/>
    <s v="UE01"/>
    <d v="2022-03-25T00:00:00"/>
    <d v="1899-12-30T06:17:00"/>
    <s v="012-024-00411244"/>
    <s v="9000805341"/>
    <s v="012-022-00315472"/>
    <n v="3631.91"/>
    <n v="4072.12"/>
    <s v="ZPVN"/>
    <s v="40564120"/>
    <s v="0000390451"/>
    <n v="8002817804"/>
    <n v="1002202515"/>
    <s v="15-00000218"/>
    <s v="MAGNO HE"/>
    <n v="31.21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870"/>
    <n v="31210"/>
    <n v="19660"/>
    <n v="0"/>
    <m/>
    <x v="3"/>
    <n v="25"/>
    <s v="25"/>
    <n v="31.21"/>
    <x v="0"/>
    <n v="0"/>
    <n v="0"/>
    <s v="HORMIANDES"/>
  </r>
  <r>
    <n v="1002202569"/>
    <s v="UE01"/>
    <d v="2022-03-25T00:00:00"/>
    <d v="1899-12-30T06:58:00"/>
    <s v="012-024-00411245"/>
    <s v="9000805344"/>
    <s v="012-022-00315473"/>
    <n v="2534.4"/>
    <n v="2841.59"/>
    <s v="ZPVN"/>
    <s v="40565484"/>
    <s v="0000392234"/>
    <n v="8002817874"/>
    <n v="1002202569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7030"/>
    <n v="18040"/>
    <n v="8990"/>
    <n v="68.400000000000006"/>
    <m/>
    <x v="12"/>
    <n v="25"/>
    <s v="25"/>
    <n v="18"/>
    <x v="0"/>
    <n v="0.19"/>
    <n v="3.8000000000000003"/>
    <s v="TRANSPORTE PROPIO"/>
  </r>
  <r>
    <n v="1002202548"/>
    <s v="UE01"/>
    <d v="2022-03-25T00:00:00"/>
    <d v="1899-12-30T07:09:00"/>
    <s v="012-024-00411246"/>
    <s v=""/>
    <s v=""/>
    <n v="0"/>
    <n v="0"/>
    <s v="ZPRC"/>
    <s v="2500107901"/>
    <s v="0000391978"/>
    <n v="8002817846"/>
    <n v="1002202548"/>
    <s v="15-00001118"/>
    <s v="TECHCEM"/>
    <n v="30.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s v="18IBB5729"/>
    <s v="2"/>
    <s v="Sin Pallet"/>
    <n v="0"/>
    <n v="0"/>
    <x v="0"/>
    <n v="48650"/>
    <n v="30700"/>
    <n v="17950"/>
    <n v="285.2"/>
    <m/>
    <x v="1"/>
    <n v="25"/>
    <s v="25"/>
    <n v="30.7"/>
    <x v="0"/>
    <n v="9.2899022801302937"/>
    <n v="9.2899022801302937"/>
    <s v="TRANSCONCEM CIA. LTDA."/>
  </r>
  <r>
    <n v="1002202617"/>
    <s v="UE01"/>
    <d v="2022-03-25T00:00:00"/>
    <d v="1899-12-30T08:26:00"/>
    <s v="012-024-00411247"/>
    <s v="9000805353"/>
    <s v="012-022-00315475"/>
    <n v="716.4"/>
    <n v="803.23"/>
    <s v="ZPVN"/>
    <s v="40565014"/>
    <s v="P000032565"/>
    <n v="8002817932"/>
    <n v="1002202617"/>
    <s v="15-00001120"/>
    <s v="CAMPEON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s v="18UE929"/>
    <s v="2"/>
    <s v="Sin Pallet"/>
    <n v="0"/>
    <n v="0"/>
    <x v="0"/>
    <n v="15009.091"/>
    <n v="6009.0910000000003"/>
    <n v="9000"/>
    <n v="108"/>
    <m/>
    <x v="138"/>
    <n v="25"/>
    <s v="25"/>
    <n v="6"/>
    <x v="0"/>
    <n v="0.9"/>
    <n v="18"/>
    <s v="TRANSPORTE PROPIO"/>
  </r>
  <r>
    <n v="1002202617"/>
    <s v="UE01"/>
    <d v="2022-03-25T00:00:00"/>
    <d v="1899-12-30T08:26:00"/>
    <s v="012-024-00411248"/>
    <s v="9000805352"/>
    <s v="012-022-00315474"/>
    <n v="3510"/>
    <n v="3935.43"/>
    <s v="ZPVN"/>
    <s v="40565015"/>
    <s v="P000032566"/>
    <n v="8002817931"/>
    <n v="1002202617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6040.909"/>
    <n v="27040.909"/>
    <n v="9000"/>
    <n v="486"/>
    <m/>
    <x v="138"/>
    <n v="25"/>
    <s v="25"/>
    <n v="27"/>
    <x v="0"/>
    <n v="0.9"/>
    <n v="18"/>
    <s v="TRANSPORTE PROPIO"/>
  </r>
  <r>
    <n v="1002202626"/>
    <s v="UE01"/>
    <d v="2022-03-25T00:00:00"/>
    <d v="1899-12-30T08:37:00"/>
    <s v="012-024-00411249"/>
    <s v="9000805355"/>
    <s v="012-022-00315476"/>
    <n v="2329.7199999999998"/>
    <n v="2612.1"/>
    <s v="ZPVN"/>
    <s v="40565606"/>
    <s v="P000032740"/>
    <n v="8002817950"/>
    <n v="1002202626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20"/>
    <n v="18000"/>
    <n v="9020"/>
    <n v="266.39999999999998"/>
    <m/>
    <x v="90"/>
    <n v="25"/>
    <s v="25"/>
    <n v="18"/>
    <x v="0"/>
    <n v="0.74"/>
    <n v="14.799999999999999"/>
    <s v="TRANSPORTE PROPIO"/>
  </r>
  <r>
    <n v="1002202633"/>
    <s v="UE01"/>
    <d v="2022-03-25T00:00:00"/>
    <d v="1899-12-30T09:15:00"/>
    <s v="012-024-00411250"/>
    <s v="9000803880"/>
    <s v="013-020-00047763"/>
    <n v="3059.02"/>
    <n v="3429.79"/>
    <s v="ZPDF"/>
    <s v="70176748"/>
    <s v="0000391212"/>
    <n v="8002817959"/>
    <n v="1002202633"/>
    <s v="15-00001124"/>
    <s v="SELVALEGRE ANTIHUMEDAD"/>
    <n v="480"/>
    <s v="BOL"/>
    <s v="101450"/>
    <s v="MEGAMETALES S.A."/>
    <s v="809999"/>
    <s v="LOCAL HIPERFERIA"/>
    <s v="DURÁN"/>
    <s v="VIA DURAN TAMBO KM 3.5."/>
    <s v="OGDURA"/>
    <s v="O-Guayas-Duran"/>
    <n v="516"/>
    <x v="113"/>
    <x v="113"/>
    <s v="100015003"/>
    <s v="CASTRO MILTON"/>
    <s v="ZEMT"/>
    <s v="18UE745"/>
    <s v="1"/>
    <s v="Con Pallet"/>
    <n v="0.05"/>
    <n v="24"/>
    <x v="0"/>
    <n v="38400"/>
    <n v="24040"/>
    <n v="14360"/>
    <n v="624"/>
    <m/>
    <x v="111"/>
    <n v="25"/>
    <s v="25"/>
    <n v="24"/>
    <x v="0"/>
    <n v="1.3"/>
    <n v="26"/>
    <s v="TRANSVOLCA S.A."/>
  </r>
  <r>
    <n v="1002202619"/>
    <s v="UE01"/>
    <d v="2022-03-25T00:00:00"/>
    <d v="1899-12-30T09:17:00"/>
    <s v="012-024-00411251"/>
    <s v="9000805418"/>
    <s v="012-022-00315477"/>
    <n v="4537.37"/>
    <n v="5087.32"/>
    <s v="ZPVN"/>
    <s v="40565437"/>
    <s v="P000032705"/>
    <n v="8002817936"/>
    <n v="1002202619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900"/>
    <n v="34000"/>
    <n v="16900"/>
    <n v="299.2"/>
    <m/>
    <x v="32"/>
    <n v="25"/>
    <s v="25"/>
    <n v="34"/>
    <x v="0"/>
    <n v="0.44"/>
    <n v="8.7999999999999989"/>
    <s v="TRANSPORTE PROPIO"/>
  </r>
  <r>
    <n v="1002202593"/>
    <s v="UE01"/>
    <d v="2022-03-25T00:00:00"/>
    <d v="1899-12-30T09:19:00"/>
    <s v="012-024-00411252"/>
    <s v="9000805419"/>
    <s v="012-022-00315478"/>
    <n v="3278.88"/>
    <n v="3676.31"/>
    <s v="ZPVN"/>
    <s v="40565590"/>
    <s v="P000032733"/>
    <n v="8002817903"/>
    <n v="1002202593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90"/>
    <x v="90"/>
    <s v="100019698"/>
    <s v="VELASTEGUI JHONATAN"/>
    <s v="ZEMT"/>
    <s v="18UE676"/>
    <s v="1"/>
    <s v="Con Pallet"/>
    <n v="0.05"/>
    <n v="24"/>
    <x v="0"/>
    <n v="38800"/>
    <n v="24030"/>
    <n v="14770"/>
    <n v="91.2"/>
    <m/>
    <x v="88"/>
    <n v="25"/>
    <s v="25"/>
    <n v="24"/>
    <x v="0"/>
    <n v="0.19"/>
    <n v="3.8000000000000003"/>
    <s v="LIDENORTI S.A."/>
  </r>
  <r>
    <n v="1002202654"/>
    <s v="UE01"/>
    <d v="2022-03-25T00:00:00"/>
    <d v="1899-12-30T09:21:00"/>
    <s v="012-024-00411253"/>
    <s v="9000803876"/>
    <s v="013-020-00047759"/>
    <n v="2294.2600000000002"/>
    <n v="2572.34"/>
    <s v="ZPDF"/>
    <s v="70176744"/>
    <s v="0000391202"/>
    <n v="8002817990"/>
    <n v="1002202654"/>
    <s v="15-00001124"/>
    <s v="SELVALEGRE ANTIHUMEDAD"/>
    <n v="360"/>
    <s v="BOL"/>
    <s v="101450"/>
    <s v="MEGAMETALES S.A."/>
    <s v="801818"/>
    <s v="MEGAHIERRO DURAN"/>
    <s v="DURÁN"/>
    <s v="GUAYAQUIL COOP. 12 DE NOVIEMBRE"/>
    <s v="OGDURA"/>
    <s v="O-Guayas-Duran"/>
    <n v="516"/>
    <x v="96"/>
    <x v="96"/>
    <s v="10008095"/>
    <s v="TATES CASTILLO LUIS EUCLIDES"/>
    <s v="ZEMU"/>
    <s v="18UE675"/>
    <s v="2"/>
    <s v="Sin Pallet"/>
    <n v="0"/>
    <n v="0"/>
    <x v="0"/>
    <n v="26860"/>
    <n v="18020"/>
    <n v="8840"/>
    <n v="468"/>
    <m/>
    <x v="94"/>
    <n v="25"/>
    <s v="25"/>
    <n v="18"/>
    <x v="0"/>
    <n v="1.3"/>
    <n v="26"/>
    <s v="RUTAS COTACACHENSES S.A."/>
  </r>
  <r>
    <n v="1002202630"/>
    <s v="UE01"/>
    <d v="2022-03-25T00:00:00"/>
    <d v="1899-12-30T09:22:00"/>
    <s v="012-024-00411254"/>
    <s v="9000805422"/>
    <s v="012-022-00315481"/>
    <n v="1672.8"/>
    <n v="1875.56"/>
    <s v="ZPVN"/>
    <s v="40565593"/>
    <s v="P000032736"/>
    <n v="8002817954"/>
    <n v="1002202630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6228.333000000001"/>
    <n v="12005"/>
    <n v="4223.3329999999996"/>
    <n v="45.6"/>
    <m/>
    <x v="89"/>
    <n v="25"/>
    <s v="25"/>
    <n v="12"/>
    <x v="0"/>
    <n v="0.19"/>
    <n v="3.8000000000000003"/>
    <s v="TRANSPORTE PROPIO"/>
  </r>
  <r>
    <n v="1002202630"/>
    <s v="UE01"/>
    <d v="2022-03-25T00:00:00"/>
    <d v="1899-12-30T09:22:00"/>
    <s v="012-024-00411255"/>
    <s v="9000805420"/>
    <s v="012-022-00315479"/>
    <n v="760.8"/>
    <n v="853.02"/>
    <s v="ZPVN"/>
    <s v="40565592"/>
    <s v="P000032735"/>
    <n v="8002817956"/>
    <n v="1002202630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</r>
  <r>
    <n v="1002202630"/>
    <s v="UE01"/>
    <d v="2022-03-25T00:00:00"/>
    <d v="1899-12-30T09:22:00"/>
    <s v="012-024-00411256"/>
    <s v="9000805421"/>
    <s v="012-022-00315480"/>
    <n v="828"/>
    <n v="928.36"/>
    <s v="ZPVN"/>
    <s v="40565591"/>
    <s v="P000032734"/>
    <n v="8002817955"/>
    <n v="1002202630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</r>
  <r>
    <n v="1002202640"/>
    <s v="UE01"/>
    <d v="2022-03-25T00:00:00"/>
    <d v="1899-12-30T09:24:00"/>
    <s v="012-024-00411257"/>
    <s v="9000805424"/>
    <s v="012-022-00315483"/>
    <n v="2278.4"/>
    <n v="2554.56"/>
    <s v="ZPVN"/>
    <s v="40565610"/>
    <s v="P000032742"/>
    <n v="8002817973"/>
    <n v="1002202640"/>
    <s v="15-00001115"/>
    <s v="ARMADURO"/>
    <n v="32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m/>
    <x v="77"/>
    <x v="77"/>
    <s v="100014963"/>
    <s v="SANCHEZ MARCOS"/>
    <s v="ZEMU"/>
    <s v="18UE619"/>
    <s v="2"/>
    <s v="Sin Pallet"/>
    <n v="0"/>
    <n v="0"/>
    <x v="0"/>
    <n v="20615"/>
    <n v="16080"/>
    <n v="4535"/>
    <n v="51.2"/>
    <m/>
    <x v="75"/>
    <n v="25"/>
    <s v="25"/>
    <n v="16"/>
    <x v="0"/>
    <n v="0.16"/>
    <n v="3.2"/>
    <s v="LIDENORTI S.A."/>
  </r>
  <r>
    <n v="1002202640"/>
    <s v="UE01"/>
    <d v="2022-03-25T00:00:00"/>
    <d v="1899-12-30T09:24:00"/>
    <s v="012-024-00411258"/>
    <s v="9000805423"/>
    <s v="012-022-00315482"/>
    <n v="281.60000000000002"/>
    <n v="315.73"/>
    <s v="ZPVN"/>
    <s v="40565609"/>
    <s v="P000032741"/>
    <n v="8002817974"/>
    <n v="1002202640"/>
    <s v="15-00001123"/>
    <s v="SELVALEGRE"/>
    <n v="4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77"/>
    <x v="77"/>
    <s v="100014963"/>
    <s v="SANCHEZ MARCOS"/>
    <s v="ZEMU"/>
    <s v="18UE619"/>
    <s v="2"/>
    <s v="Sin Pallet"/>
    <n v="0"/>
    <n v="0"/>
    <x v="0"/>
    <n v="6545"/>
    <n v="2010"/>
    <n v="4535"/>
    <n v="6.4"/>
    <m/>
    <x v="75"/>
    <n v="25"/>
    <s v="25"/>
    <n v="2"/>
    <x v="0"/>
    <n v="0.16"/>
    <n v="3.2"/>
    <s v="LIDENORTI S.A."/>
  </r>
  <r>
    <n v="1002202621"/>
    <s v="UE01"/>
    <d v="2022-03-25T00:00:00"/>
    <d v="1899-12-30T09:26:00"/>
    <s v="012-024-00411259"/>
    <s v="9000805425"/>
    <s v="012-022-00315484"/>
    <n v="3191.08"/>
    <n v="3577.86"/>
    <s v="ZPVN"/>
    <s v="40561563"/>
    <s v="0000389936"/>
    <n v="8002817939"/>
    <n v="1002202621"/>
    <s v="15-00001121"/>
    <s v="GLADIADOR"/>
    <n v="31.45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040"/>
    <n v="31450"/>
    <n v="18590"/>
    <n v="0"/>
    <m/>
    <x v="3"/>
    <n v="25"/>
    <s v="25"/>
    <n v="31.45"/>
    <x v="0"/>
    <n v="0"/>
    <n v="0"/>
    <s v="XAVIER VALENZUELA"/>
  </r>
  <r>
    <n v="1002202642"/>
    <s v="UE01"/>
    <d v="2022-03-25T00:00:00"/>
    <d v="1899-12-30T09:27:00"/>
    <s v="012-024-00411260"/>
    <s v="9000805426"/>
    <s v="012-022-00315485"/>
    <n v="2509.1999999999998"/>
    <n v="2813.33"/>
    <s v="ZPVN"/>
    <s v="40565611"/>
    <s v="P000032743"/>
    <n v="8002817977"/>
    <n v="1002202642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129"/>
    <x v="129"/>
    <s v="100014881"/>
    <s v="HARO VICENTE"/>
    <s v="ZEMU"/>
    <s v="18UE736"/>
    <s v="2"/>
    <s v="Sin Pallet"/>
    <n v="0"/>
    <n v="0"/>
    <x v="0"/>
    <n v="27380"/>
    <n v="18070"/>
    <n v="9310"/>
    <n v="54"/>
    <m/>
    <x v="127"/>
    <n v="25"/>
    <s v="25"/>
    <n v="18"/>
    <x v="0"/>
    <n v="0.15"/>
    <n v="3"/>
    <s v="SANJOPAS S.A."/>
  </r>
  <r>
    <n v="1002202648"/>
    <s v="UE01"/>
    <d v="2022-03-25T00:00:00"/>
    <d v="1899-12-30T09:37:00"/>
    <s v="012-024-00411261"/>
    <s v=""/>
    <s v=""/>
    <n v="0"/>
    <n v="0"/>
    <s v="ZPRC"/>
    <s v="2500108118"/>
    <s v="P000032747"/>
    <n v="8002817985"/>
    <n v="1002202648"/>
    <s v="15-00001120"/>
    <s v="CAMPEON"/>
    <n v="40"/>
    <s v="BOL"/>
    <s v="101612"/>
    <s v="QUEZADA GODOY FREDDY IVAN"/>
    <s v="806199"/>
    <s v="FERRETERÍA FLORES"/>
    <s v="QUITO"/>
    <s v="PIO XLL LOTE 1 MANUEL ENRIQUEZ"/>
    <s v="OPCARA"/>
    <s v="O-Pichincha-Carapungo"/>
    <m/>
    <x v="63"/>
    <x v="63"/>
    <s v="10005910"/>
    <s v="URBANO MOQUINCHE WALTER ARMANDO"/>
    <s v="ZEMU"/>
    <s v="18UE735"/>
    <s v="2"/>
    <s v="Sin Pallet"/>
    <n v="0"/>
    <n v="0"/>
    <x v="0"/>
    <n v="6393.3329999999996"/>
    <n v="2003.3330000000001"/>
    <n v="4390"/>
    <n v="17.600000000000001"/>
    <m/>
    <x v="61"/>
    <n v="25"/>
    <s v="25"/>
    <n v="2"/>
    <x v="0"/>
    <n v="0.44000000000000006"/>
    <n v="8.8000000000000007"/>
    <s v="RUTAS COTACACHENSES"/>
  </r>
  <r>
    <n v="1002202648"/>
    <s v="UE01"/>
    <d v="2022-03-25T00:00:00"/>
    <d v="1899-12-30T09:37:00"/>
    <s v="012-024-00411262"/>
    <s v=""/>
    <s v=""/>
    <n v="0"/>
    <n v="0"/>
    <s v="ZPRC"/>
    <s v="2500108117"/>
    <s v="P000032746"/>
    <n v="8002817984"/>
    <n v="1002202648"/>
    <s v="15-00001123"/>
    <s v="SELVALEGRE"/>
    <n v="320"/>
    <s v="BOL"/>
    <s v="101612"/>
    <s v="QUEZADA GODOY FREDDY IVAN"/>
    <s v="806199"/>
    <s v="FERRETERÍA FLORES"/>
    <s v="QUITO"/>
    <s v="PIO XLL LOTE 1 MANUEL ENRIQUEZ"/>
    <s v="OPCARA"/>
    <s v="O-Pichincha-Carapungo"/>
    <n v="89"/>
    <x v="63"/>
    <x v="63"/>
    <s v="10005910"/>
    <s v="URBANO MOQUINCHE WALTER ARMANDO"/>
    <s v="ZEMU"/>
    <s v="18UE735"/>
    <s v="2"/>
    <s v="Sin Pallet"/>
    <n v="0"/>
    <n v="0"/>
    <x v="0"/>
    <n v="20416.667000000001"/>
    <n v="16026.666999999999"/>
    <n v="4390"/>
    <n v="140.80000000000001"/>
    <m/>
    <x v="61"/>
    <n v="25"/>
    <s v="25"/>
    <n v="16"/>
    <x v="0"/>
    <n v="0.44000000000000006"/>
    <n v="8.8000000000000007"/>
    <s v="RUTAS COTACACHENSES"/>
  </r>
  <r>
    <n v="1002202595"/>
    <s v="UE01"/>
    <d v="2022-03-25T00:00:00"/>
    <d v="1899-12-30T09:41:00"/>
    <s v="012-024-00411263"/>
    <s v="9000805428"/>
    <s v="012-022-00315486"/>
    <n v="3312.14"/>
    <n v="3713.6"/>
    <s v="ZPVN"/>
    <s v="40565594"/>
    <s v="P000032737"/>
    <n v="8002817905"/>
    <n v="1002202595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28"/>
    <x v="28"/>
    <s v="100019281"/>
    <s v="GRANDA BYRON"/>
    <s v="ZEMT"/>
    <s v="18UE680"/>
    <s v="1"/>
    <s v="Con Pallet"/>
    <n v="0.05"/>
    <n v="24"/>
    <x v="0"/>
    <n v="38280"/>
    <n v="24040"/>
    <n v="14240"/>
    <n v="91.2"/>
    <m/>
    <x v="26"/>
    <n v="25"/>
    <s v="25"/>
    <n v="24"/>
    <x v="0"/>
    <n v="0.19"/>
    <n v="3.8000000000000003"/>
    <s v="TRIMPESAS S.A."/>
  </r>
  <r>
    <n v="1002202666"/>
    <s v="UE01"/>
    <d v="2022-03-25T00:00:00"/>
    <d v="1899-12-30T09:45:00"/>
    <s v="012-024-00411264"/>
    <s v="9000805429"/>
    <s v="012-022-00315487"/>
    <n v="4390.3999999999996"/>
    <n v="4922.55"/>
    <s v="ZPVN"/>
    <s v="40565632"/>
    <s v="P000032751"/>
    <n v="8002818007"/>
    <n v="1002202666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090"/>
    <n v="32030"/>
    <n v="18060"/>
    <n v="326.39999999999998"/>
    <m/>
    <x v="143"/>
    <n v="25"/>
    <s v="25"/>
    <n v="32"/>
    <x v="0"/>
    <n v="0.51"/>
    <n v="10.199999999999999"/>
    <s v="TRANSPORTE PROPIO"/>
  </r>
  <r>
    <n v="1002202635"/>
    <s v="UE01"/>
    <d v="2022-03-25T00:00:00"/>
    <d v="1899-12-30T09:48:00"/>
    <s v="012-024-00411265"/>
    <s v="9000805431"/>
    <s v="012-022-00315488"/>
    <n v="3235.2"/>
    <n v="3627.32"/>
    <s v="ZPVN"/>
    <s v="40565598"/>
    <s v="P000032738"/>
    <n v="8002817961"/>
    <n v="1002202635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s v="18UE691"/>
    <s v="1"/>
    <s v="Con Pallet"/>
    <n v="0.05"/>
    <n v="24"/>
    <x v="0"/>
    <n v="39730"/>
    <n v="24010"/>
    <n v="15720"/>
    <n v="220.8"/>
    <m/>
    <x v="113"/>
    <n v="25"/>
    <s v="25"/>
    <n v="24"/>
    <x v="0"/>
    <n v="0.46"/>
    <n v="9.2000000000000011"/>
    <s v="TRIMPESAS S.A."/>
  </r>
  <r>
    <n v="1002202683"/>
    <s v="UE01"/>
    <d v="2022-03-25T00:00:00"/>
    <d v="1899-12-30T09:49:00"/>
    <s v="012-024-00411266"/>
    <s v="9000805432"/>
    <s v="012-022-00315489"/>
    <n v="3182.4"/>
    <n v="3568.13"/>
    <s v="ZPVN"/>
    <s v="40565608"/>
    <s v="0000392348"/>
    <n v="8002818027"/>
    <n v="1002202683"/>
    <s v="15-00001123"/>
    <s v="SELVALEGRE"/>
    <n v="48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37020"/>
    <n v="24020"/>
    <n v="13000"/>
    <n v="355.2"/>
    <m/>
    <x v="25"/>
    <n v="25"/>
    <s v="25"/>
    <n v="24"/>
    <x v="0"/>
    <n v="0.74"/>
    <n v="14.799999999999999"/>
    <s v="TRANSPORTE PROPIO"/>
  </r>
  <r>
    <n v="1002202639"/>
    <s v="UE01"/>
    <d v="2022-03-25T00:00:00"/>
    <d v="1899-12-30T10:05:00"/>
    <s v="012-024-00411267"/>
    <s v="9000805437"/>
    <s v="012-022-00315491"/>
    <n v="836.4"/>
    <n v="937.78"/>
    <s v="ZPVN"/>
    <s v="40565614"/>
    <s v="P000032745"/>
    <n v="8002817970"/>
    <n v="1002202639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84"/>
    <x v="84"/>
    <s v="100014841"/>
    <s v="FARINANGO OSWALDO"/>
    <s v="ZETT"/>
    <s v="18UE536"/>
    <s v="1"/>
    <s v="Con Pallet"/>
    <n v="0.05"/>
    <n v="6"/>
    <x v="0"/>
    <n v="14830.625"/>
    <n v="6005.625"/>
    <n v="8825"/>
    <n v="10.8"/>
    <m/>
    <x v="82"/>
    <n v="25"/>
    <s v="25"/>
    <n v="6"/>
    <x v="0"/>
    <n v="9.0000000000000011E-2"/>
    <n v="1.8"/>
    <s v="TRANSSJQ S.A."/>
  </r>
  <r>
    <n v="1002202639"/>
    <s v="UE01"/>
    <d v="2022-03-25T00:00:00"/>
    <d v="1899-12-30T10:05:00"/>
    <s v="012-024-00411268"/>
    <s v="9000805436"/>
    <s v="012-022-00315490"/>
    <n v="3588"/>
    <n v="4022.89"/>
    <s v="ZPVN"/>
    <s v="40565613"/>
    <s v="P000032744"/>
    <n v="8002817971"/>
    <n v="1002202639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84"/>
    <x v="84"/>
    <s v="100014841"/>
    <s v="FARINANGO OSWALDO"/>
    <s v="ZETT"/>
    <s v="18UE536"/>
    <s v="1"/>
    <s v="Con Pallet"/>
    <n v="0.05"/>
    <n v="26"/>
    <x v="0"/>
    <n v="34849.375"/>
    <n v="26024.375"/>
    <n v="8825"/>
    <n v="46.8"/>
    <m/>
    <x v="82"/>
    <n v="25"/>
    <s v="25"/>
    <n v="26"/>
    <x v="0"/>
    <n v="0.09"/>
    <n v="1.7999999999999998"/>
    <s v="TRANSSJQ S.A."/>
  </r>
  <r>
    <n v="1002202677"/>
    <s v="UE01"/>
    <d v="2022-03-25T00:00:00"/>
    <d v="1899-12-30T10:06:00"/>
    <s v="012-024-00411269"/>
    <s v="9000805438"/>
    <s v="012-022-00315492"/>
    <n v="4268.8"/>
    <n v="4786.21"/>
    <s v="ZPVN"/>
    <s v="40565344"/>
    <s v="0000392014"/>
    <n v="8002818019"/>
    <n v="1002202677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81"/>
    <x v="81"/>
    <s v="100020170"/>
    <s v="SANTACRUZ WILSON"/>
    <s v="ZETT"/>
    <s v="18UE715"/>
    <s v="1"/>
    <s v="Con Pallet"/>
    <n v="0.05"/>
    <n v="32"/>
    <x v="0"/>
    <n v="50010"/>
    <n v="32060"/>
    <n v="17950"/>
    <n v="659.2"/>
    <m/>
    <x v="79"/>
    <n v="25"/>
    <s v="25"/>
    <n v="32"/>
    <x v="0"/>
    <n v="1.03"/>
    <n v="20.6"/>
    <s v="LA ARMENIA. S.A."/>
  </r>
  <r>
    <n v="1002202690"/>
    <s v="UE01"/>
    <d v="2022-03-25T00:00:00"/>
    <d v="1899-12-30T10:10:00"/>
    <s v="012-024-00411270"/>
    <s v="9000805440"/>
    <s v="012-022-00315493"/>
    <n v="2319.08"/>
    <n v="2600.17"/>
    <s v="ZPVN"/>
    <s v="40565602"/>
    <s v="P000032739"/>
    <n v="8002818035"/>
    <n v="1002202690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s v="18UE651"/>
    <s v="2"/>
    <s v="Sin Pallet"/>
    <n v="0"/>
    <n v="0"/>
    <x v="0"/>
    <n v="27080"/>
    <n v="18090"/>
    <n v="8990"/>
    <n v="248.4"/>
    <m/>
    <x v="7"/>
    <n v="25"/>
    <s v="25"/>
    <n v="18"/>
    <x v="0"/>
    <n v="0.69000000000000006"/>
    <n v="13.8"/>
    <s v="TRANSPORTE PROPIO"/>
  </r>
  <r>
    <n v="1002202694"/>
    <s v="UE01"/>
    <d v="2022-03-25T00:00:00"/>
    <d v="1899-12-30T10:16:00"/>
    <s v="012-024-00411271"/>
    <s v="9000805442"/>
    <s v="012-022-00315494"/>
    <n v="4237.2"/>
    <n v="4750.7700000000004"/>
    <s v="ZPVN"/>
    <s v="40565645"/>
    <s v="0000392365"/>
    <n v="8002818041"/>
    <n v="1002202694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67"/>
    <x v="67"/>
    <s v="100016838"/>
    <s v="PASPUEL NIXON"/>
    <s v="ZETT"/>
    <s v="18UE962"/>
    <s v="2"/>
    <s v="Sin Pallet"/>
    <n v="0"/>
    <n v="0"/>
    <x v="0"/>
    <n v="51300"/>
    <n v="33070"/>
    <n v="18230"/>
    <n v="666.6"/>
    <m/>
    <x v="65"/>
    <n v="25"/>
    <s v="25"/>
    <n v="33"/>
    <x v="0"/>
    <n v="1.01"/>
    <n v="20.2"/>
    <s v="TRAPSA C.A."/>
  </r>
  <r>
    <n v="1002202700"/>
    <s v="UE01"/>
    <d v="2022-03-25T00:00:00"/>
    <d v="1899-12-30T10:18:00"/>
    <s v="012-024-00411272"/>
    <s v="9000805445"/>
    <s v="012-022-00315497"/>
    <n v="1126.4000000000001"/>
    <n v="1262.93"/>
    <s v="ZPVN"/>
    <s v="40565612"/>
    <s v="0000392351"/>
    <n v="8002818049"/>
    <n v="1002202700"/>
    <s v="15-00001115"/>
    <s v="ARMADURO"/>
    <n v="16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s v="18UE336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</r>
  <r>
    <n v="1002202700"/>
    <s v="UE01"/>
    <d v="2022-03-25T00:00:00"/>
    <d v="1899-12-30T10:18:00"/>
    <s v="012-024-00411273"/>
    <s v="9000805443"/>
    <s v="012-022-00315495"/>
    <n v="257.60000000000002"/>
    <n v="288.82"/>
    <s v="ZPVN"/>
    <s v="40565612"/>
    <s v="0000392352"/>
    <n v="8002818050"/>
    <n v="1002202700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s v="18UE336"/>
    <s v="2"/>
    <s v="Sin Pallet"/>
    <n v="0"/>
    <n v="0"/>
    <x v="0"/>
    <n v="5021.1109999999999"/>
    <n v="2004.444"/>
    <n v="3016.6669999999999"/>
    <n v="3.6"/>
    <m/>
    <x v="86"/>
    <n v="25"/>
    <s v="25"/>
    <n v="2"/>
    <x v="0"/>
    <n v="0.09"/>
    <n v="1.8"/>
    <s v="TRANSSJQ S.A."/>
  </r>
  <r>
    <n v="1002202700"/>
    <s v="UE01"/>
    <d v="2022-03-25T00:00:00"/>
    <d v="1899-12-30T10:18:00"/>
    <s v="012-024-00411274"/>
    <s v="9000805444"/>
    <s v="012-022-00315496"/>
    <n v="1115.2"/>
    <n v="1250.3699999999999"/>
    <s v="ZPVN"/>
    <s v="40565612"/>
    <s v="0000392350"/>
    <n v="8002818048"/>
    <n v="1002202700"/>
    <s v="15-00001123"/>
    <s v="SELVALEGRE"/>
    <n v="1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88"/>
    <x v="88"/>
    <s v="10003590"/>
    <s v="CUAYCAL TACUNGA JORGE ANIBAL"/>
    <s v="ZEMU"/>
    <s v="18UE336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</r>
  <r>
    <n v="1002202703"/>
    <s v="UE01"/>
    <d v="2022-03-25T00:00:00"/>
    <d v="1899-12-30T10:23:00"/>
    <s v="012-024-00411275"/>
    <s v="9000805416"/>
    <s v="013-020-00047785"/>
    <n v="2372.27"/>
    <n v="2659.8"/>
    <s v="ZPDF"/>
    <s v="70177114"/>
    <s v="0000392355"/>
    <n v="8002818053"/>
    <n v="1002202703"/>
    <s v="15-00001119"/>
    <s v="CAMPEON ANTIHUMEDAD"/>
    <n v="360"/>
    <s v="BOL"/>
    <s v="103008"/>
    <s v="INDUSTRIA ACEROS MONTECRISTI"/>
    <s v="807628"/>
    <s v="FERRETERIA FABIAN CHAVEZ"/>
    <s v="SUCRE"/>
    <s v="CALLE VIRGILIO STOPER"/>
    <s v="OMBAHI"/>
    <s v="O-Manabi-Bahiacaraquez"/>
    <n v="439"/>
    <x v="44"/>
    <x v="44"/>
    <s v="10007279"/>
    <s v="QUILUMBANGO LLIQUIN HECTOR FERNANDO"/>
    <s v="ZEMU"/>
    <s v="18UE701"/>
    <s v="2"/>
    <s v="Sin Pallet"/>
    <n v="0"/>
    <n v="0"/>
    <x v="0"/>
    <n v="27110"/>
    <n v="18040"/>
    <n v="9070"/>
    <n v="406.8"/>
    <m/>
    <x v="42"/>
    <n v="25"/>
    <s v="25"/>
    <n v="18"/>
    <x v="0"/>
    <n v="1.1300000000000001"/>
    <n v="22.6"/>
    <s v="LIDENORTI S.A."/>
  </r>
  <r>
    <n v="1002202701"/>
    <s v="UE01"/>
    <d v="2022-03-25T00:00:00"/>
    <d v="1899-12-30T10:27:00"/>
    <s v="012-024-00411276"/>
    <s v="9000805447"/>
    <s v="012-022-00315498"/>
    <n v="2354.4"/>
    <n v="2639.77"/>
    <s v="ZPVN"/>
    <s v="40565635"/>
    <s v="P000032752"/>
    <n v="8002818051"/>
    <n v="1002202701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39"/>
    <x v="39"/>
    <s v="10001979"/>
    <s v="TITISTAR CUCAS FERNANDO PATRICIO"/>
    <s v="ZEMU"/>
    <s v="18UE705"/>
    <s v="2"/>
    <s v="Sin Pallet"/>
    <n v="0"/>
    <n v="0"/>
    <x v="0"/>
    <n v="27010"/>
    <n v="18050"/>
    <n v="8960"/>
    <n v="266.39999999999998"/>
    <m/>
    <x v="37"/>
    <n v="25"/>
    <s v="25"/>
    <n v="18"/>
    <x v="0"/>
    <n v="0.74"/>
    <n v="14.799999999999999"/>
    <s v="TRANSLOBOL S.A."/>
  </r>
  <r>
    <n v="1002202710"/>
    <s v="UE01"/>
    <d v="2022-03-25T00:00:00"/>
    <d v="1899-12-30T10:29:00"/>
    <s v="012-024-00411277"/>
    <s v="9000805448"/>
    <s v="012-022-00315499"/>
    <n v="2509.06"/>
    <n v="2813.18"/>
    <s v="ZPVN"/>
    <s v="40565483"/>
    <s v="0000392232"/>
    <n v="8002818062"/>
    <n v="1002202710"/>
    <s v="15-00001115"/>
    <s v="ARMADURO"/>
    <n v="3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26980"/>
    <n v="18020"/>
    <n v="8960"/>
    <n v="57.6"/>
    <m/>
    <x v="12"/>
    <n v="25"/>
    <s v="25"/>
    <n v="18"/>
    <x v="0"/>
    <n v="0.16"/>
    <n v="3.2"/>
    <s v="TRANSPORTE PROPIO"/>
  </r>
  <r>
    <n v="1002202714"/>
    <s v="UE01"/>
    <d v="2022-03-25T00:00:00"/>
    <d v="1899-12-30T10:33:00"/>
    <s v="012-024-00411278"/>
    <s v="9000805472"/>
    <s v="012-022-00315500"/>
    <n v="2494.8000000000002"/>
    <n v="2797.19"/>
    <s v="ZPVN"/>
    <s v="40565657"/>
    <s v="0000392373"/>
    <n v="8002818068"/>
    <n v="1002202714"/>
    <s v="15-00001123"/>
    <s v="SELVALEGRE"/>
    <n v="360"/>
    <s v="BOL"/>
    <s v="101513"/>
    <s v="COMERCIO Y CONSTRUCCION"/>
    <s v="801141"/>
    <s v="B. FERRT LAS PALMAS"/>
    <s v="QUITO"/>
    <s v="FERRT LAS PALMA / NUESTR SRA DE STA"/>
    <s v="OPNAYO"/>
    <s v="O-Pichincha-Nayon"/>
    <n v="96.3"/>
    <x v="21"/>
    <x v="21"/>
    <s v="10000371"/>
    <s v="PERUGACHI MORENO DARWIN SANTIAGO"/>
    <s v="ZEMU"/>
    <s v="18UE634"/>
    <s v="2"/>
    <s v="Sin Pallet"/>
    <n v="0"/>
    <n v="0"/>
    <x v="0"/>
    <n v="27080"/>
    <n v="18020"/>
    <n v="9060"/>
    <n v="162"/>
    <m/>
    <x v="21"/>
    <n v="25"/>
    <s v="25"/>
    <n v="18"/>
    <x v="0"/>
    <n v="0.45"/>
    <n v="9"/>
    <s v="TRIMPESAS S.A."/>
  </r>
  <r>
    <n v="1002202688"/>
    <s v="UE01"/>
    <d v="2022-03-25T00:00:00"/>
    <d v="1899-12-30T10:36:00"/>
    <s v="012-024-00411279"/>
    <s v="9000805493"/>
    <s v="012-022-00315501"/>
    <n v="4310.16"/>
    <n v="4832.58"/>
    <s v="ZPVN"/>
    <s v="40565637"/>
    <s v="P000032753"/>
    <n v="8002818032"/>
    <n v="1002202688"/>
    <s v="15-00001123"/>
    <s v="SELVALEGRE"/>
    <n v="660"/>
    <s v="BOL"/>
    <s v="101463"/>
    <s v="JEREZ GARZON JOSE MARCELO"/>
    <s v="801751"/>
    <s v="BODEGA  JEREZ MARCEL"/>
    <s v="LATACUNGA"/>
    <s v="AVENIDA UNIDAD NACIONAL S/N Y"/>
    <s v="OXLATA"/>
    <s v="O-Cotopaxi-Latacunga"/>
    <n v="198"/>
    <x v="174"/>
    <x v="174"/>
    <s v="100019596"/>
    <s v="TOAPANTA LUIS E."/>
    <s v="ZETT"/>
    <s v="18UE796"/>
    <s v="2"/>
    <s v="Sin Pallet"/>
    <n v="0"/>
    <n v="0"/>
    <x v="0"/>
    <n v="50140"/>
    <n v="33050"/>
    <n v="17090"/>
    <n v="488.4"/>
    <m/>
    <x v="170"/>
    <n v="25"/>
    <s v="25"/>
    <n v="33"/>
    <x v="0"/>
    <n v="0.74"/>
    <n v="14.799999999999999"/>
    <s v="TRIMPESAS S.A."/>
  </r>
  <r>
    <n v="1002202691"/>
    <s v="UE01"/>
    <d v="2022-03-25T00:00:00"/>
    <d v="1899-12-30T10:47:00"/>
    <s v="012-024-00411280"/>
    <s v=""/>
    <s v=""/>
    <n v="0"/>
    <n v="0"/>
    <s v="ZPRC"/>
    <s v="2500108119"/>
    <s v="P000032748"/>
    <n v="8002818037"/>
    <n v="1002202691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4"/>
    <s v="POZO RAUL"/>
    <s v="ZETT"/>
    <s v="18UE562"/>
    <s v="1"/>
    <s v="Con Pallet"/>
    <n v="0.05"/>
    <n v="32"/>
    <x v="0"/>
    <n v="49530"/>
    <n v="32040"/>
    <n v="17490"/>
    <n v="281.60000000000002"/>
    <m/>
    <x v="73"/>
    <n v="25"/>
    <s v="25"/>
    <n v="32"/>
    <x v="0"/>
    <n v="0.44000000000000006"/>
    <n v="8.8000000000000007"/>
    <s v="TRANSPREMIUM CIA. LTDA."/>
  </r>
  <r>
    <n v="1002202681"/>
    <s v="UE01"/>
    <d v="2022-03-25T00:00:00"/>
    <d v="1899-12-30T10:59:00"/>
    <s v="012-024-00411281"/>
    <s v="9000805563"/>
    <s v="012-022-00315504"/>
    <n v="563.20000000000005"/>
    <n v="631.46"/>
    <s v="ZPVN"/>
    <s v="40565626"/>
    <s v="0000392318"/>
    <n v="8002818023"/>
    <n v="1002202681"/>
    <s v="15-00001115"/>
    <s v="ARMADURO"/>
    <n v="80"/>
    <s v="BOL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s v="18UE328"/>
    <s v="1"/>
    <s v="Con Pallet"/>
    <n v="0.05"/>
    <n v="4"/>
    <x v="0"/>
    <n v="9897.9169999999995"/>
    <n v="4011.25"/>
    <n v="5886.6670000000004"/>
    <n v="16.8"/>
    <m/>
    <x v="168"/>
    <n v="25"/>
    <s v="25"/>
    <n v="4"/>
    <x v="0"/>
    <n v="0.21000000000000002"/>
    <n v="4.2"/>
    <s v="TRANSLOBOL S.A."/>
  </r>
  <r>
    <n v="1002202681"/>
    <s v="UE01"/>
    <d v="2022-03-25T00:00:00"/>
    <d v="1899-12-30T10:59:00"/>
    <s v="012-024-00411282"/>
    <s v="9000805561"/>
    <s v="012-022-00315502"/>
    <n v="256.8"/>
    <n v="287.93"/>
    <s v="ZPVN"/>
    <s v="40565626"/>
    <s v="0000392317"/>
    <n v="8002818024"/>
    <n v="1002202681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s v="18UE328"/>
    <s v="1"/>
    <s v="Con Pallet"/>
    <n v="0.05"/>
    <n v="2"/>
    <x v="0"/>
    <n v="7892.2920000000004"/>
    <n v="2005.625"/>
    <n v="5886.6670000000004"/>
    <n v="8.4"/>
    <m/>
    <x v="168"/>
    <n v="25"/>
    <s v="25"/>
    <n v="2"/>
    <x v="0"/>
    <n v="0.21000000000000002"/>
    <n v="4.2"/>
    <s v="TRANSLOBOL S.A."/>
  </r>
  <r>
    <n v="1002202681"/>
    <s v="UE01"/>
    <d v="2022-03-25T00:00:00"/>
    <d v="1899-12-30T10:59:00"/>
    <s v="012-024-00411283"/>
    <s v="9000805562"/>
    <s v="012-022-00315503"/>
    <n v="3624.4"/>
    <n v="4063.7"/>
    <s v="ZPVN"/>
    <s v="40565628"/>
    <s v="0000392319"/>
    <n v="8002818022"/>
    <n v="1002202681"/>
    <s v="15-00001123"/>
    <s v="SELVALEGRE"/>
    <n v="520"/>
    <s v="BOL"/>
    <s v="101734"/>
    <s v="CABASCANGO REYES PAULINA JANETH"/>
    <s v="800868"/>
    <s v="DIFERPAC"/>
    <s v="CAYAMBE"/>
    <s v="TABACUNDO, PANAMERICANA NORTE  Y CA"/>
    <s v="OPCAYA"/>
    <s v="O-Pichincha-Cayambe"/>
    <n v="40"/>
    <x v="172"/>
    <x v="172"/>
    <s v="100014861"/>
    <s v="CORONADO DIEGO"/>
    <s v="ZETT"/>
    <s v="18UE328"/>
    <s v="1"/>
    <s v="Con Pallet"/>
    <n v="0.05"/>
    <n v="26"/>
    <x v="0"/>
    <n v="31959.792000000001"/>
    <n v="26073.125"/>
    <n v="5886.6670000000004"/>
    <n v="109.2"/>
    <m/>
    <x v="168"/>
    <n v="25"/>
    <s v="25"/>
    <n v="26"/>
    <x v="0"/>
    <n v="0.21"/>
    <n v="4.2"/>
    <s v="TRANSLOBOL S.A."/>
  </r>
  <r>
    <n v="1002202696"/>
    <s v="UE01"/>
    <d v="2022-03-25T00:00:00"/>
    <d v="1899-12-30T11:00:00"/>
    <s v="012-024-00411284"/>
    <s v="9000805565"/>
    <s v="012-022-00315505"/>
    <n v="3271.78"/>
    <n v="3668.34"/>
    <s v="ZPVN"/>
    <s v="40565649"/>
    <s v="P000032754"/>
    <n v="8002818044"/>
    <n v="1002202696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s v="18UE826"/>
    <s v="1"/>
    <s v="Con Pallet"/>
    <n v="0.05"/>
    <n v="24"/>
    <x v="0"/>
    <n v="39730"/>
    <n v="24060"/>
    <n v="15670"/>
    <n v="43.2"/>
    <m/>
    <x v="132"/>
    <n v="25"/>
    <s v="25"/>
    <n v="24"/>
    <x v="0"/>
    <n v="9.0000000000000011E-2"/>
    <n v="1.8"/>
    <s v="LIDENORTI S.A."/>
  </r>
  <r>
    <n v="1002202731"/>
    <s v="UE01"/>
    <d v="2022-03-25T00:00:00"/>
    <d v="1899-12-30T11:07:00"/>
    <s v="012-024-00411285"/>
    <s v=""/>
    <s v=""/>
    <n v="0"/>
    <n v="0"/>
    <s v="ZPRC"/>
    <s v="2500108120"/>
    <s v="0000392345"/>
    <n v="8002818093"/>
    <n v="1002202731"/>
    <s v="15-00001120"/>
    <s v="CAMPEON"/>
    <n v="300"/>
    <s v="BOL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s v="18UE976"/>
    <s v="2"/>
    <s v="Sin Pallet"/>
    <n v="0"/>
    <n v="0"/>
    <x v="0"/>
    <n v="24248.182000000001"/>
    <n v="15018.182000000001"/>
    <n v="9230"/>
    <n v="270"/>
    <m/>
    <x v="72"/>
    <n v="25"/>
    <s v="25"/>
    <n v="15"/>
    <x v="0"/>
    <n v="0.9"/>
    <n v="18"/>
    <s v="TRANSPORTE PROPIO"/>
  </r>
  <r>
    <n v="1002202731"/>
    <s v="UE01"/>
    <d v="2022-03-25T00:00:00"/>
    <d v="1899-12-30T11:07:00"/>
    <s v="012-024-00411286"/>
    <s v=""/>
    <s v=""/>
    <n v="0"/>
    <n v="0"/>
    <s v="ZPRC"/>
    <s v="2500108120"/>
    <s v="0000392346"/>
    <n v="8002818094"/>
    <n v="1002202731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s v="18UE976"/>
    <s v="2"/>
    <s v="Sin Pallet"/>
    <n v="0"/>
    <n v="0"/>
    <x v="0"/>
    <n v="27251.817999999999"/>
    <n v="18021.817999999999"/>
    <n v="9230"/>
    <n v="324"/>
    <m/>
    <x v="72"/>
    <n v="25"/>
    <s v="25"/>
    <n v="18"/>
    <x v="0"/>
    <n v="0.9"/>
    <n v="18"/>
    <s v="TRANSPORTE PROPIO"/>
  </r>
  <r>
    <n v="1002202783"/>
    <s v="UE01"/>
    <d v="2022-03-25T00:00:00"/>
    <d v="1899-12-30T11:13:00"/>
    <s v="012-024-00411287"/>
    <s v="9000805566"/>
    <s v="012-022-00315506"/>
    <n v="4353.7"/>
    <n v="4881.3900000000003"/>
    <s v="ZPVN"/>
    <s v="40565578"/>
    <s v="P000032731"/>
    <n v="8002818155"/>
    <n v="1002202783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940"/>
    <n v="34020"/>
    <n v="17920"/>
    <n v="503.2"/>
    <m/>
    <x v="7"/>
    <n v="25"/>
    <s v="25"/>
    <n v="34"/>
    <x v="0"/>
    <n v="0.74"/>
    <n v="14.799999999999999"/>
    <s v="TRANSPORTE PROPIO"/>
  </r>
  <r>
    <n v="1002202779"/>
    <s v="UE01"/>
    <d v="2022-03-25T00:00:00"/>
    <d v="1899-12-30T11:21:00"/>
    <s v="012-024-00411288"/>
    <s v="9000805573"/>
    <s v="012-022-00315508"/>
    <n v="1354"/>
    <n v="1518.11"/>
    <s v="ZPVN"/>
    <s v="40565688"/>
    <s v="P000032763"/>
    <n v="8002818150"/>
    <n v="1002202779"/>
    <s v="15-00001115"/>
    <s v="ARMADURO"/>
    <n v="200"/>
    <s v="BOL"/>
    <s v="101628"/>
    <s v="COMERCIAL CANO LASTRA CIA. LTDA"/>
    <s v="802561"/>
    <s v="LOCAL EL QUINCHE"/>
    <s v="QUITO"/>
    <s v="AV. INTEROCEANICA Y CALLE QUITO"/>
    <s v="OPELQU"/>
    <s v="O-Pichincha-Elquinche"/>
    <m/>
    <x v="22"/>
    <x v="22"/>
    <s v="100016661"/>
    <s v="BENALCAZAR MILTON"/>
    <s v="ZEMU"/>
    <s v="18UE389"/>
    <s v="2"/>
    <s v="Sin Pallet"/>
    <n v="0"/>
    <n v="0"/>
    <x v="0"/>
    <n v="14595"/>
    <n v="10000"/>
    <n v="4595"/>
    <n v="70"/>
    <m/>
    <x v="22"/>
    <n v="25"/>
    <s v="25"/>
    <n v="10"/>
    <x v="0"/>
    <n v="0.35"/>
    <n v="7"/>
    <s v="TRANINTAGSA S.A."/>
  </r>
  <r>
    <n v="1002202779"/>
    <s v="UE01"/>
    <d v="2022-03-25T00:00:00"/>
    <d v="1899-12-30T11:21:00"/>
    <s v="012-024-00411289"/>
    <s v="9000805572"/>
    <s v="012-022-00315507"/>
    <n v="1078.4000000000001"/>
    <n v="1209.1099999999999"/>
    <s v="ZPVN"/>
    <s v="40565687"/>
    <s v="P000032762"/>
    <n v="8002818149"/>
    <n v="1002202779"/>
    <s v="15-00001123"/>
    <s v="SELVALEGRE"/>
    <n v="16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s v="18UE389"/>
    <s v="2"/>
    <s v="Sin Pallet"/>
    <n v="0"/>
    <n v="0"/>
    <x v="0"/>
    <n v="12595"/>
    <n v="8000"/>
    <n v="4595"/>
    <n v="56"/>
    <m/>
    <x v="22"/>
    <n v="25"/>
    <s v="25"/>
    <n v="8"/>
    <x v="0"/>
    <n v="0.35"/>
    <n v="7"/>
    <s v="TRANINTAGSA S.A."/>
  </r>
  <r>
    <n v="1002202708"/>
    <s v="UE01"/>
    <d v="2022-03-25T00:00:00"/>
    <d v="1899-12-30T11:23:00"/>
    <s v="012-024-00411290"/>
    <s v=""/>
    <s v=""/>
    <n v="0"/>
    <n v="0"/>
    <s v="ZPRC"/>
    <s v="2500108121"/>
    <s v="0000392371"/>
    <n v="8002818059"/>
    <n v="1002202708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82"/>
    <x v="82"/>
    <s v="100018690"/>
    <s v="MORALES PATRICIO V."/>
    <s v="ZEMT"/>
    <s v="18UE678"/>
    <s v="1"/>
    <s v="Con Pallet"/>
    <n v="0.05"/>
    <n v="24"/>
    <x v="0"/>
    <n v="40220"/>
    <n v="24070"/>
    <n v="16150"/>
    <n v="542.4"/>
    <m/>
    <x v="80"/>
    <n v="25"/>
    <s v="25"/>
    <n v="24"/>
    <x v="0"/>
    <n v="1.1299999999999999"/>
    <n v="22.599999999999998"/>
    <s v="LA ARMENIA S.A."/>
  </r>
  <r>
    <n v="1002202739"/>
    <s v="UE01"/>
    <d v="2022-03-25T00:00:00"/>
    <d v="1899-12-30T11:25:00"/>
    <s v="012-024-00411291"/>
    <s v=""/>
    <s v=""/>
    <n v="0"/>
    <n v="0"/>
    <s v="ZPRC"/>
    <s v="2500107902"/>
    <s v="0000391979"/>
    <n v="8002818101"/>
    <n v="1002202739"/>
    <s v="15-00000218"/>
    <s v="MAGNO HE"/>
    <n v="30.7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s v="18PAB4038"/>
    <s v="2"/>
    <s v="Sin Pallet"/>
    <n v="0"/>
    <n v="0"/>
    <x v="0"/>
    <n v="49610"/>
    <n v="30770"/>
    <n v="18840"/>
    <n v="285.85000000000002"/>
    <m/>
    <x v="1"/>
    <n v="25"/>
    <s v="25"/>
    <n v="30.77"/>
    <x v="0"/>
    <n v="9.2898927526811832"/>
    <n v="9.2898927526811832"/>
    <s v="TRANSCONCEM CIA. LTDA."/>
  </r>
  <r>
    <n v="1002202757"/>
    <s v="UE01"/>
    <d v="2022-03-25T00:00:00"/>
    <d v="1899-12-30T11:27:00"/>
    <s v="012-024-00411292"/>
    <s v="9000805575"/>
    <s v="012-022-00315509"/>
    <n v="3884.8"/>
    <n v="4355.67"/>
    <s v="ZPVN"/>
    <s v="40565316"/>
    <s v="0000392209"/>
    <n v="8002818125"/>
    <n v="1002202757"/>
    <s v="15-00001121"/>
    <s v="GLADIADOR"/>
    <n v="31.8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1780"/>
    <n v="31840"/>
    <n v="19940"/>
    <n v="78.33"/>
    <m/>
    <x v="18"/>
    <n v="25"/>
    <s v="25"/>
    <n v="31.84"/>
    <x v="0"/>
    <n v="2.4601130653266332"/>
    <n v="2.4601130653266332"/>
    <s v="LA ARMENIA S.A."/>
  </r>
  <r>
    <n v="1002202804"/>
    <s v="UE01"/>
    <d v="2022-03-25T00:00:00"/>
    <d v="1899-12-30T11:29:00"/>
    <s v="012-024-00411293"/>
    <s v="9000805577"/>
    <s v="012-022-00315511"/>
    <n v="1152.45"/>
    <n v="1292.1300000000001"/>
    <s v="ZPVN"/>
    <s v="40565636"/>
    <s v="0000392338"/>
    <n v="8002818177"/>
    <n v="1002202804"/>
    <s v="15-00001123"/>
    <s v="SELVALEGRE"/>
    <n v="18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s v="18UE838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</r>
  <r>
    <n v="1002202804"/>
    <s v="UE01"/>
    <d v="2022-03-25T00:00:00"/>
    <d v="1899-12-30T11:29:00"/>
    <s v="012-024-00411294"/>
    <s v="9000805576"/>
    <s v="012-022-00315510"/>
    <n v="1193.4000000000001"/>
    <n v="1338.05"/>
    <s v="ZPVN"/>
    <s v="40565490"/>
    <s v="0000392335"/>
    <n v="8002818178"/>
    <n v="1002202804"/>
    <s v="15-00001123"/>
    <s v="SELVALEGRE"/>
    <n v="18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</r>
  <r>
    <n v="1002202740"/>
    <s v="UE01"/>
    <d v="2022-03-25T00:00:00"/>
    <d v="1899-12-30T11:38:00"/>
    <s v="012-024-00411295"/>
    <s v="9000805582"/>
    <s v="012-022-00315512"/>
    <n v="3235.2"/>
    <n v="3627.32"/>
    <s v="ZPVN"/>
    <s v="40565677"/>
    <s v="P000032758"/>
    <n v="8002818102"/>
    <n v="1002202740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71"/>
    <x v="71"/>
    <s v="100014863"/>
    <s v="MORAN MAURICIO"/>
    <s v="ZEMT"/>
    <s v="18UE689"/>
    <s v="1"/>
    <s v="Con Pallet"/>
    <n v="0.05"/>
    <n v="24"/>
    <x v="0"/>
    <n v="39810"/>
    <n v="24090"/>
    <n v="15720"/>
    <n v="206.4"/>
    <m/>
    <x v="69"/>
    <n v="25"/>
    <s v="25"/>
    <n v="24"/>
    <x v="0"/>
    <n v="0.43"/>
    <n v="8.6"/>
    <s v="LA ARMENIA S.A."/>
  </r>
  <r>
    <n v="1002202768"/>
    <s v="UE01"/>
    <d v="2022-03-25T00:00:00"/>
    <d v="1899-12-30T11:41:00"/>
    <s v="012-024-00411296"/>
    <s v="9000805583"/>
    <s v="012-022-00315513"/>
    <n v="3182.4"/>
    <n v="3568.13"/>
    <s v="ZPVN"/>
    <s v="40565670"/>
    <s v="P000032757"/>
    <n v="8002818139"/>
    <n v="1002202768"/>
    <s v="15-00001123"/>
    <s v="SELVALEGRE"/>
    <n v="480"/>
    <s v="BOL"/>
    <s v="101485"/>
    <s v="TORRES PEDRO GASPAR"/>
    <s v="802083"/>
    <s v="BODEGA TORRES PEDRO"/>
    <s v="BAÑOS DE AGUA SANTA"/>
    <s v="CALLE AMBATO S/N Y TOMAS HALFLANS"/>
    <s v="OTBANO"/>
    <s v="O-Tungurahua-Baños"/>
    <n v="284"/>
    <x v="118"/>
    <x v="118"/>
    <s v="100017947"/>
    <s v="SALAZAR JORGE LUIS"/>
    <s v="ZEMT"/>
    <s v="18UE571"/>
    <s v="2"/>
    <s v="Sin Pallet"/>
    <n v="0"/>
    <n v="0"/>
    <x v="0"/>
    <n v="38220"/>
    <n v="24030"/>
    <n v="14190"/>
    <n v="465.6"/>
    <m/>
    <x v="116"/>
    <n v="25"/>
    <s v="25"/>
    <n v="24"/>
    <x v="0"/>
    <n v="0.97000000000000008"/>
    <n v="19.400000000000002"/>
    <s v="TRAPSA C.A."/>
  </r>
  <r>
    <n v="1002202762"/>
    <s v="UE01"/>
    <d v="2022-03-25T00:00:00"/>
    <d v="1899-12-30T11:44:00"/>
    <s v="012-024-00411297"/>
    <s v=""/>
    <s v=""/>
    <n v="0"/>
    <n v="0"/>
    <s v="ZPRC"/>
    <s v="2500108043"/>
    <s v="P000032569"/>
    <n v="8002818133"/>
    <n v="1002202762"/>
    <s v="15-00000218"/>
    <s v="MAGNO HE"/>
    <n v="29.9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830"/>
    <n v="29930"/>
    <n v="18900"/>
    <n v="0"/>
    <m/>
    <x v="3"/>
    <n v="25"/>
    <s v="25"/>
    <n v="29.93"/>
    <x v="0"/>
    <n v="0"/>
    <n v="0"/>
    <s v="UNICON"/>
  </r>
  <r>
    <n v="1002202744"/>
    <s v="UE01"/>
    <d v="2022-03-25T00:00:00"/>
    <d v="1899-12-30T11:44:00"/>
    <s v="012-024-00411298"/>
    <s v="9000805585"/>
    <s v="012-022-00315514"/>
    <n v="3235.2"/>
    <n v="3627.32"/>
    <s v="ZPVN"/>
    <s v="40565678"/>
    <s v="P000032759"/>
    <n v="8002818108"/>
    <n v="1002202744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56"/>
    <x v="156"/>
    <s v="100020578"/>
    <s v="TAIMAL MAYKOL"/>
    <s v="ZEMT"/>
    <s v="18UE716"/>
    <s v="1"/>
    <s v="Con Pallet"/>
    <n v="0.05"/>
    <n v="24"/>
    <x v="0"/>
    <n v="40180"/>
    <n v="24050"/>
    <n v="16130"/>
    <n v="206.4"/>
    <m/>
    <x v="153"/>
    <n v="25"/>
    <s v="25"/>
    <n v="24"/>
    <x v="0"/>
    <n v="0.43"/>
    <n v="8.6"/>
    <s v="SILOGTER S.A."/>
  </r>
  <r>
    <n v="1002202831"/>
    <s v="UE01"/>
    <d v="2022-03-25T00:00:00"/>
    <d v="1899-12-30T11:50:00"/>
    <s v="012-024-00411299"/>
    <s v="9000805587"/>
    <s v="012-022-00315516"/>
    <n v="1603.2"/>
    <n v="1797.51"/>
    <s v="ZPVN"/>
    <s v="40565701"/>
    <s v="P000032767"/>
    <n v="8002818217"/>
    <n v="1002202831"/>
    <s v="15-00001119"/>
    <s v="CAMPEON ANTIHUMEDAD"/>
    <n v="240"/>
    <s v="BOL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s v="18UE941"/>
    <s v="2"/>
    <s v="Sin Pallet"/>
    <n v="0"/>
    <n v="0"/>
    <x v="0"/>
    <n v="21251.25"/>
    <n v="12026.25"/>
    <n v="9225"/>
    <n v="362.4"/>
    <m/>
    <x v="76"/>
    <n v="25"/>
    <s v="25"/>
    <n v="12"/>
    <x v="0"/>
    <n v="1.51"/>
    <n v="30.2"/>
    <s v="TRANSPORTE PROPIO"/>
  </r>
  <r>
    <n v="1002202831"/>
    <s v="UE01"/>
    <d v="2022-03-25T00:00:00"/>
    <d v="1899-12-30T11:50:00"/>
    <s v="012-024-00411300"/>
    <s v="9000805586"/>
    <s v="012-022-00315515"/>
    <n v="2776"/>
    <n v="3112.47"/>
    <s v="ZPVN"/>
    <s v="40565700"/>
    <s v="P000032766"/>
    <n v="8002818216"/>
    <n v="1002202831"/>
    <s v="15-00001124"/>
    <s v="SELVALEGRE ANTIHUMEDAD"/>
    <n v="40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9268.75"/>
    <n v="20043.75"/>
    <n v="9225"/>
    <n v="604"/>
    <m/>
    <x v="76"/>
    <n v="25"/>
    <s v="25"/>
    <n v="20"/>
    <x v="0"/>
    <n v="1.51"/>
    <n v="30.2"/>
    <s v="TRANSPORTE PROPIO"/>
  </r>
  <r>
    <n v="1002202851"/>
    <s v="UE01"/>
    <d v="2022-03-25T00:00:00"/>
    <d v="1899-12-30T11:52:00"/>
    <s v="012-024-00411301"/>
    <s v=""/>
    <s v=""/>
    <n v="0"/>
    <n v="0"/>
    <s v="ZPRC"/>
    <s v="2500108112"/>
    <s v="0000392240"/>
    <n v="8002818239"/>
    <n v="1002202851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890"/>
    <n v="16040"/>
    <n v="10850"/>
    <n v="236.8"/>
    <m/>
    <x v="171"/>
    <n v="25"/>
    <s v="25"/>
    <n v="16"/>
    <x v="0"/>
    <n v="0.74"/>
    <n v="14.8"/>
    <s v="TRANSPORTE PROPIO"/>
  </r>
  <r>
    <n v="1002202845"/>
    <s v="UE01"/>
    <d v="2022-03-25T00:00:00"/>
    <d v="1899-12-30T12:01:00"/>
    <s v="012-024-00411302"/>
    <s v="9000805588"/>
    <s v="012-022-00315517"/>
    <n v="2426.4"/>
    <n v="2720.5"/>
    <s v="ZPVN"/>
    <s v="40565689"/>
    <s v="0000392415"/>
    <n v="8002818233"/>
    <n v="1002202845"/>
    <s v="15-00001124"/>
    <s v="SELVALEGRE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49"/>
    <x v="149"/>
    <s v="100019954"/>
    <s v="JACOME SANTIAGO"/>
    <s v="ZEMU"/>
    <s v="18UE706"/>
    <s v="2"/>
    <s v="Sin Pallet"/>
    <n v="0"/>
    <n v="0"/>
    <x v="0"/>
    <n v="27130"/>
    <n v="18030"/>
    <n v="9100"/>
    <n v="370.8"/>
    <m/>
    <x v="146"/>
    <n v="25"/>
    <s v="25"/>
    <n v="18"/>
    <x v="0"/>
    <n v="1.03"/>
    <n v="20.6"/>
    <s v="SANJOPAS S.A."/>
  </r>
  <r>
    <n v="1002202821"/>
    <s v="UE01"/>
    <d v="2022-03-25T00:00:00"/>
    <d v="1899-12-30T12:01:00"/>
    <s v="012-024-00411303"/>
    <s v=""/>
    <s v=""/>
    <n v="0"/>
    <n v="0"/>
    <s v="ZPRC"/>
    <s v="2500108109"/>
    <s v="P000032714"/>
    <n v="8002818203"/>
    <n v="1002202821"/>
    <s v="15-00000218"/>
    <s v="MAGNO HE"/>
    <n v="30.2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350"/>
    <n v="30230"/>
    <n v="19120"/>
    <n v="0"/>
    <m/>
    <x v="3"/>
    <n v="25"/>
    <s v="25"/>
    <n v="30.23"/>
    <x v="0"/>
    <n v="0"/>
    <n v="0"/>
    <s v="UNICON"/>
  </r>
  <r>
    <n v="1002202849"/>
    <s v="UE01"/>
    <d v="2022-03-25T00:00:00"/>
    <d v="1899-12-30T12:05:00"/>
    <s v="012-024-00411304"/>
    <s v="9000805589"/>
    <s v="012-022-00315518"/>
    <n v="4381.67"/>
    <n v="4912.76"/>
    <s v="ZPVN"/>
    <s v="40565643"/>
    <s v="0000392361"/>
    <n v="8002818237"/>
    <n v="1002202849"/>
    <s v="15-00001123"/>
    <s v="SELVALEGRE"/>
    <n v="660"/>
    <s v="BOL"/>
    <s v="101613"/>
    <s v="COMERCIAL MICHELENA S.A."/>
    <s v="810692"/>
    <s v="HORMIGONERA Y FERRETERIA MENA"/>
    <s v="QUITO"/>
    <s v="AV MALDONADO LOTE 066"/>
    <s v="OPCHIL"/>
    <s v="O-Pichincha-Chillogallo"/>
    <n v="128"/>
    <x v="6"/>
    <x v="6"/>
    <s v="10000175"/>
    <s v="CALDERON CHASIPANTA JUAN CARLOS"/>
    <s v="ZETT"/>
    <s v="18UE620"/>
    <s v="2"/>
    <s v="Sin Pallet"/>
    <n v="0"/>
    <n v="0"/>
    <x v="0"/>
    <n v="51320"/>
    <n v="33020"/>
    <n v="18300"/>
    <n v="336.6"/>
    <m/>
    <x v="6"/>
    <n v="25"/>
    <s v="25"/>
    <n v="33"/>
    <x v="0"/>
    <n v="0.51"/>
    <n v="10.200000000000001"/>
    <s v="TRANSPORTE PROPIO"/>
  </r>
  <r>
    <n v="1002202772"/>
    <s v="UE01"/>
    <d v="2022-03-25T00:00:00"/>
    <d v="1899-12-30T12:10:00"/>
    <s v="012-024-00411305"/>
    <s v="9000805446"/>
    <s v="013-020-00047786"/>
    <n v="3271.78"/>
    <n v="3668.34"/>
    <s v="ZPDF"/>
    <s v="70177122"/>
    <s v="0000392406"/>
    <n v="8002818143"/>
    <n v="1002202772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77"/>
    <x v="77"/>
    <s v="100014971"/>
    <s v="QUIROZ EDUARDO"/>
    <s v="ZEMT"/>
    <s v="18UE632"/>
    <s v="1"/>
    <s v="Con Pallet"/>
    <n v="0.05"/>
    <n v="24"/>
    <x v="0"/>
    <n v="40270"/>
    <n v="24020"/>
    <n v="16250"/>
    <n v="91.2"/>
    <m/>
    <x v="75"/>
    <n v="25"/>
    <s v="25"/>
    <n v="24"/>
    <x v="0"/>
    <n v="0.19"/>
    <n v="3.8000000000000003"/>
    <s v="LIDENORTI S.A."/>
  </r>
  <r>
    <n v="1002202725"/>
    <s v="UE01"/>
    <d v="2022-03-25T00:00:00"/>
    <d v="1899-12-30T12:41:00"/>
    <s v="012-024-00411306"/>
    <s v=""/>
    <s v=""/>
    <n v="0"/>
    <n v="0"/>
    <s v="ZPRC"/>
    <s v="2500108122"/>
    <s v="0000392383"/>
    <n v="8002818082"/>
    <n v="1002202725"/>
    <s v="15-00001120"/>
    <s v="CAMPEON"/>
    <n v="160"/>
    <s v="BOL"/>
    <s v="101500"/>
    <s v="DISTRIBUIDORA ROSERO S.C.C."/>
    <s v="806419"/>
    <s v="CENTRO DE ACOPIO"/>
    <s v="QUITO"/>
    <s v="EL CARRIZAL E9-119 Y AV INTEROCEANI"/>
    <s v="OPTUMB"/>
    <s v="O-Pichincha-Tumbaco"/>
    <m/>
    <x v="75"/>
    <x v="75"/>
    <s v="100019981"/>
    <s v="ALARCON IVAN"/>
    <s v="ZETT"/>
    <s v="18UE561"/>
    <s v="4"/>
    <s v="Pallet Cortesia"/>
    <n v="0"/>
    <n v="0"/>
    <x v="0"/>
    <n v="16602.5"/>
    <n v="8017.5"/>
    <n v="8585"/>
    <n v="73.599999999999994"/>
    <m/>
    <x v="73"/>
    <n v="25"/>
    <s v="25"/>
    <n v="8"/>
    <x v="0"/>
    <n v="0.45999999999999996"/>
    <n v="9.1999999999999993"/>
    <s v="J.V. TRANSPREMIUN CIA.LTDA"/>
  </r>
  <r>
    <n v="1002202725"/>
    <s v="UE01"/>
    <d v="2022-03-25T00:00:00"/>
    <d v="1899-12-30T12:41:00"/>
    <s v="012-024-00411307"/>
    <s v=""/>
    <s v=""/>
    <n v="0"/>
    <n v="0"/>
    <s v="ZPRC"/>
    <s v="2500108122"/>
    <s v="0000392384"/>
    <n v="8002818081"/>
    <n v="1002202725"/>
    <s v="15-00001123"/>
    <s v="SELVALEGRE"/>
    <n v="4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9981"/>
    <s v="ALARCON IVAN"/>
    <s v="ZETT"/>
    <s v="18UE561"/>
    <s v="4"/>
    <s v="Pallet Cortesia"/>
    <n v="0"/>
    <n v="0"/>
    <x v="0"/>
    <n v="32637.5"/>
    <n v="24052.5"/>
    <n v="8585"/>
    <n v="220.8"/>
    <m/>
    <x v="73"/>
    <n v="25"/>
    <s v="25"/>
    <n v="24"/>
    <x v="0"/>
    <n v="0.46"/>
    <n v="9.2000000000000011"/>
    <s v="J.V. TRANSPREMIUN CIA.LTDA"/>
  </r>
  <r>
    <n v="1002202770"/>
    <s v="UE01"/>
    <d v="2022-03-25T00:00:00"/>
    <d v="1899-12-30T12:43:00"/>
    <s v="012-024-00411308"/>
    <s v="9000805446"/>
    <s v="013-020-00047786"/>
    <n v="3271.78"/>
    <n v="3668.34"/>
    <s v="ZPDF"/>
    <s v="70177122"/>
    <s v="0000392405"/>
    <n v="8002818141"/>
    <n v="1002202770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71"/>
    <x v="171"/>
    <s v="100021498"/>
    <s v="MENDEZ JUAN"/>
    <s v="ZEMT"/>
    <s v="18UE686"/>
    <s v="1"/>
    <s v="Con Pallet"/>
    <n v="0.05"/>
    <n v="24"/>
    <x v="0"/>
    <n v="40190"/>
    <n v="24030"/>
    <n v="16160"/>
    <n v="91.2"/>
    <m/>
    <x v="167"/>
    <n v="25"/>
    <s v="25"/>
    <n v="24"/>
    <x v="0"/>
    <n v="0.19"/>
    <n v="3.8000000000000003"/>
    <s v="RUTAS COTACACHENSES S.A."/>
  </r>
  <r>
    <n v="1002202773"/>
    <s v="UE01"/>
    <d v="2022-03-25T00:00:00"/>
    <d v="1899-12-30T12:48:00"/>
    <s v="012-024-00411309"/>
    <s v="9000805446"/>
    <s v="013-020-00047786"/>
    <n v="3271.78"/>
    <n v="3668.34"/>
    <s v="ZPDF"/>
    <s v="70177122"/>
    <s v="0000392407"/>
    <n v="8002818144"/>
    <n v="1002202773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04"/>
    <x v="104"/>
    <s v="100021747"/>
    <s v="GARCES MILTON"/>
    <s v="ZEMT"/>
    <s v="18UE787"/>
    <s v="1"/>
    <s v="Con Pallet"/>
    <n v="0.05"/>
    <n v="24"/>
    <x v="0"/>
    <n v="37630"/>
    <n v="24000"/>
    <n v="13630"/>
    <n v="91.2"/>
    <m/>
    <x v="102"/>
    <n v="25"/>
    <s v="25"/>
    <n v="24"/>
    <x v="0"/>
    <n v="0.19"/>
    <n v="3.8000000000000003"/>
    <s v="TRANSSJQ S.A."/>
  </r>
  <r>
    <n v="1002202867"/>
    <s v="UE01"/>
    <d v="2022-03-25T00:00:00"/>
    <d v="1899-12-30T12:51:00"/>
    <s v="012-024-00411310"/>
    <s v="9000805603"/>
    <s v="012-022-00315519"/>
    <n v="2458.8000000000002"/>
    <n v="2756.83"/>
    <s v="ZPVN"/>
    <s v="40565722"/>
    <s v="0000392447"/>
    <n v="8002818261"/>
    <n v="1002202867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5"/>
    <x v="15"/>
    <s v="100018302"/>
    <s v="VERA EDWIN"/>
    <s v="ZEMU"/>
    <s v="18UE301"/>
    <s v="2"/>
    <s v="Sin Pallet"/>
    <n v="0"/>
    <n v="0"/>
    <x v="0"/>
    <n v="27000"/>
    <n v="18010"/>
    <n v="8990"/>
    <n v="255.6"/>
    <m/>
    <x v="15"/>
    <n v="25"/>
    <s v="25"/>
    <n v="18"/>
    <x v="0"/>
    <n v="0.71"/>
    <n v="14.2"/>
    <s v="SANJOPAS S.A."/>
  </r>
  <r>
    <n v="1002202859"/>
    <s v="UE01"/>
    <d v="2022-03-25T00:00:00"/>
    <d v="1899-12-30T13:00:00"/>
    <s v="012-024-00411311"/>
    <s v="9000805604"/>
    <s v="012-022-00315520"/>
    <n v="4292.84"/>
    <n v="4813.16"/>
    <s v="ZPVN"/>
    <s v="40565647"/>
    <s v="0000392369"/>
    <n v="8002818248"/>
    <n v="1002202859"/>
    <s v="15-00001123"/>
    <s v="SELVALEGRE"/>
    <n v="6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1010"/>
    <n v="33000"/>
    <n v="18010"/>
    <n v="501.6"/>
    <m/>
    <x v="118"/>
    <n v="25"/>
    <s v="25"/>
    <n v="33"/>
    <x v="0"/>
    <n v="0.76"/>
    <n v="15.200000000000001"/>
    <s v="TRANSPORTE PROPIO"/>
  </r>
  <r>
    <n v="1002202895"/>
    <s v="UE01"/>
    <d v="2022-03-25T00:00:00"/>
    <d v="1899-12-30T13:08:00"/>
    <s v="012-024-00411312"/>
    <s v="9000805606"/>
    <s v="012-022-00315521"/>
    <n v="2444.9"/>
    <n v="2741.24"/>
    <s v="ZPVN"/>
    <s v="40565485"/>
    <s v="P000032716"/>
    <n v="8002818295"/>
    <n v="1002202895"/>
    <s v="15-00001123"/>
    <s v="SELVALEGRE"/>
    <n v="36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27320"/>
    <n v="18020"/>
    <n v="9300"/>
    <n v="147.6"/>
    <m/>
    <x v="23"/>
    <n v="25"/>
    <s v="25"/>
    <n v="18"/>
    <x v="0"/>
    <n v="0.41"/>
    <n v="8.1999999999999993"/>
    <s v="TRANSPORTE PROPIO"/>
  </r>
  <r>
    <n v="1002202916"/>
    <s v="UE01"/>
    <d v="2022-03-25T00:00:00"/>
    <d v="1899-12-30T13:11:00"/>
    <s v="012-024-00411313"/>
    <s v="9000805607"/>
    <s v="012-022-00315522"/>
    <n v="4593.6000000000004"/>
    <n v="5150.37"/>
    <s v="ZPVN"/>
    <s v="40565669"/>
    <s v="P000032756"/>
    <n v="8002818319"/>
    <n v="1002202916"/>
    <s v="15-00001124"/>
    <s v="SELVALEGRE ANTIHUMEDAD"/>
    <n v="66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51720"/>
    <n v="33020"/>
    <n v="18700"/>
    <n v="726"/>
    <m/>
    <x v="120"/>
    <n v="25"/>
    <s v="25"/>
    <n v="33"/>
    <x v="0"/>
    <n v="1.1000000000000001"/>
    <n v="22"/>
    <s v="TRANSPORTE PROPIO"/>
  </r>
  <r>
    <n v="1002202898"/>
    <s v="UE01"/>
    <d v="2022-03-25T00:00:00"/>
    <d v="1899-12-30T13:12:00"/>
    <s v="012-024-00411314"/>
    <s v="9000805609"/>
    <s v="012-022-00315524"/>
    <n v="1030.4000000000001"/>
    <n v="1155.29"/>
    <s v="ZPVN"/>
    <s v="40565484"/>
    <s v="0000392235"/>
    <n v="8002818298"/>
    <n v="1002202898"/>
    <s v="15-00001120"/>
    <s v="CAMPEON"/>
    <n v="160"/>
    <s v="BOL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s v="18UE379"/>
    <s v="2"/>
    <s v="Sin Pallet"/>
    <n v="0"/>
    <n v="0"/>
    <x v="0"/>
    <n v="12488.333000000001"/>
    <n v="8013.3329999999996"/>
    <n v="4475"/>
    <n v="30.4"/>
    <m/>
    <x v="12"/>
    <n v="25"/>
    <s v="25"/>
    <n v="8"/>
    <x v="0"/>
    <n v="0.19"/>
    <n v="3.8"/>
    <s v="TRANSPORTE PROPIO"/>
  </r>
  <r>
    <n v="1002202898"/>
    <s v="UE01"/>
    <d v="2022-03-25T00:00:00"/>
    <d v="1899-12-30T13:12:00"/>
    <s v="012-024-00411315"/>
    <s v="9000805608"/>
    <s v="012-022-00315523"/>
    <n v="1394"/>
    <n v="1562.96"/>
    <s v="ZPVN"/>
    <s v="40565484"/>
    <s v="0000392236"/>
    <n v="8002818297"/>
    <n v="1002202898"/>
    <s v="15-00001123"/>
    <s v="SELVALEGRE"/>
    <n v="20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4491.666999999999"/>
    <n v="10016.666999999999"/>
    <n v="4475"/>
    <n v="38"/>
    <m/>
    <x v="12"/>
    <n v="25"/>
    <s v="25"/>
    <n v="10"/>
    <x v="0"/>
    <n v="0.19"/>
    <n v="3.8"/>
    <s v="TRANSPORTE PROPIO"/>
  </r>
  <r>
    <n v="1002202819"/>
    <s v="UE01"/>
    <d v="2022-03-25T00:00:00"/>
    <d v="1899-12-30T13:17:00"/>
    <s v="012-024-00411316"/>
    <s v="9000805649"/>
    <s v="012-022-00315526"/>
    <n v="1516.8"/>
    <n v="1700.65"/>
    <s v="ZPVN"/>
    <s v="40565696"/>
    <s v="0000392428"/>
    <n v="8002818200"/>
    <n v="1002202819"/>
    <s v="15-00001120"/>
    <s v="CAMPEON"/>
    <n v="240"/>
    <s v="BOL"/>
    <s v="103020"/>
    <s v="MEGABYCACE CENTROS FERRETEROS S.A."/>
    <s v="807417"/>
    <s v="ESCUELA RIOBAMBA"/>
    <s v="QUITO"/>
    <s v="AV PEDRO VICENTE MALDONADO"/>
    <s v="OPCHIL"/>
    <s v="O-Pichincha-Chillogallo"/>
    <m/>
    <x v="148"/>
    <x v="148"/>
    <s v="10005661"/>
    <s v="PUPIALES ARELLANO CARLOS ANDRES"/>
    <s v="ZEMT"/>
    <s v="18UE728"/>
    <s v="1"/>
    <s v="Con Pallet"/>
    <n v="0.05"/>
    <n v="12"/>
    <x v="0"/>
    <n v="20045"/>
    <n v="12010"/>
    <n v="8035"/>
    <n v="122.4"/>
    <m/>
    <x v="145"/>
    <n v="25"/>
    <s v="25"/>
    <n v="12"/>
    <x v="0"/>
    <n v="0.51"/>
    <n v="10.200000000000001"/>
    <s v="LA ARMENIA"/>
  </r>
  <r>
    <n v="1002202819"/>
    <s v="UE01"/>
    <d v="2022-03-25T00:00:00"/>
    <d v="1899-12-30T13:17:00"/>
    <s v="012-024-00411317"/>
    <s v="9000805648"/>
    <s v="012-022-00315525"/>
    <n v="1646.4"/>
    <n v="1845.96"/>
    <s v="ZPVN"/>
    <s v="40565696"/>
    <s v="0000392427"/>
    <n v="8002818201"/>
    <n v="1002202819"/>
    <s v="15-00001123"/>
    <s v="SELVALEGRE"/>
    <n v="240"/>
    <s v="BOL"/>
    <s v="103020"/>
    <s v="MEGABYCACE CENTROS FERRETEROS S.A."/>
    <s v="807417"/>
    <s v="ESCUELA RIOBAMBA"/>
    <s v="QUITO"/>
    <s v="AV PEDRO VICENTE MALDONADO"/>
    <s v="OPCHIL"/>
    <s v="O-Pichincha-Chillogallo"/>
    <n v="128"/>
    <x v="148"/>
    <x v="148"/>
    <s v="10005661"/>
    <s v="PUPIALES ARELLANO CARLOS ANDRES"/>
    <s v="ZEMT"/>
    <s v="18UE728"/>
    <s v="1"/>
    <s v="Con Pallet"/>
    <n v="0.05"/>
    <n v="12"/>
    <x v="0"/>
    <n v="20045"/>
    <n v="12010"/>
    <n v="8035"/>
    <n v="122.4"/>
    <m/>
    <x v="145"/>
    <n v="25"/>
    <s v="25"/>
    <n v="12"/>
    <x v="0"/>
    <n v="0.51"/>
    <n v="10.200000000000001"/>
    <s v="LA ARMENIA"/>
  </r>
  <r>
    <n v="1002202858"/>
    <s v="UE01"/>
    <d v="2022-03-25T00:00:00"/>
    <d v="1899-12-30T13:23:00"/>
    <s v="012-024-00411318"/>
    <s v="9000805652"/>
    <s v="012-022-00315527"/>
    <n v="3295.42"/>
    <n v="3694.85"/>
    <s v="ZPVN"/>
    <s v="40565718"/>
    <s v="0000392443"/>
    <n v="8002818247"/>
    <n v="1002202858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s v="18UE604"/>
    <s v="4"/>
    <s v="Pallet Cortesia"/>
    <n v="0"/>
    <n v="0"/>
    <x v="0"/>
    <n v="38510"/>
    <n v="24050"/>
    <n v="14460"/>
    <n v="72"/>
    <m/>
    <x v="136"/>
    <n v="25"/>
    <s v="25"/>
    <n v="24"/>
    <x v="0"/>
    <n v="0.15"/>
    <n v="3"/>
    <s v="RUTAS COTACACHENSES S.A."/>
  </r>
  <r>
    <n v="1002202918"/>
    <s v="UE01"/>
    <d v="2022-03-25T00:00:00"/>
    <d v="1899-12-30T13:26:00"/>
    <s v="012-024-00411319"/>
    <s v="9000805653"/>
    <s v="012-022-00315528"/>
    <n v="2426.4"/>
    <n v="2720.5"/>
    <s v="ZPVN"/>
    <s v="40565735"/>
    <s v="P000032772"/>
    <n v="8002818322"/>
    <n v="1002202918"/>
    <s v="15-00001123"/>
    <s v="SELVALEGRE"/>
    <n v="360"/>
    <s v="BOL"/>
    <s v="101500"/>
    <s v="DISTRIBUIDORA ROSERO S.C.C."/>
    <s v="806137"/>
    <s v="NUEVA FERRETERIA TODOKASA"/>
    <s v="QUITO"/>
    <s v="AV. E­35 , AV. QUITO"/>
    <s v="OPCHEC"/>
    <s v="O-Pichincha-Checachilpa"/>
    <n v="83"/>
    <x v="102"/>
    <x v="102"/>
    <s v="100021206"/>
    <s v="OBANDO ADRIAN"/>
    <s v="ZEMU"/>
    <s v="18UE679"/>
    <s v="2"/>
    <s v="Sin Pallet"/>
    <n v="0"/>
    <n v="0"/>
    <x v="0"/>
    <n v="27010"/>
    <n v="18000"/>
    <n v="9010"/>
    <n v="126"/>
    <m/>
    <x v="100"/>
    <n v="25"/>
    <s v="25"/>
    <n v="18"/>
    <x v="0"/>
    <n v="0.35"/>
    <n v="7"/>
    <s v="LA ARMENIA S.A."/>
  </r>
  <r>
    <n v="1002202810"/>
    <s v="UE01"/>
    <d v="2022-03-25T00:00:00"/>
    <d v="1899-12-30T13:28:00"/>
    <s v="012-024-00411320"/>
    <s v="9000805654"/>
    <s v="012-022-00315529"/>
    <n v="2426.4"/>
    <n v="2720.5"/>
    <s v="ZPVN"/>
    <s v="40565697"/>
    <s v="P000032765"/>
    <n v="8002818185"/>
    <n v="1002202810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s v="18UE653"/>
    <s v="1"/>
    <s v="Con Pallet"/>
    <n v="0.05"/>
    <n v="18"/>
    <x v="0"/>
    <n v="27490"/>
    <n v="18000"/>
    <n v="9490"/>
    <n v="165.6"/>
    <m/>
    <x v="105"/>
    <n v="25"/>
    <s v="25"/>
    <n v="18"/>
    <x v="0"/>
    <n v="0.45999999999999996"/>
    <n v="9.1999999999999993"/>
    <s v="TRIMPESAS S.A."/>
  </r>
  <r>
    <n v="1002202889"/>
    <s v="UE01"/>
    <d v="2022-03-25T00:00:00"/>
    <d v="1899-12-30T13:32:00"/>
    <s v="012-024-00411321"/>
    <s v=""/>
    <s v=""/>
    <n v="0"/>
    <n v="0"/>
    <s v="ZPRC"/>
    <s v="2500108110"/>
    <s v="P000032715"/>
    <n v="8002818285"/>
    <n v="1002202889"/>
    <s v="15-00000218"/>
    <s v="MAGNO HE"/>
    <n v="30.3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6040"/>
    <n v="30330"/>
    <n v="15710"/>
    <n v="0"/>
    <m/>
    <x v="3"/>
    <n v="25"/>
    <s v="25"/>
    <n v="30.33"/>
    <x v="0"/>
    <n v="0"/>
    <n v="0"/>
    <s v="UNICON"/>
  </r>
  <r>
    <n v="1002202862"/>
    <s v="UE01"/>
    <d v="2022-03-25T00:00:00"/>
    <d v="1899-12-30T13:34:00"/>
    <s v="012-024-00411322"/>
    <s v="9000805656"/>
    <s v="012-022-00315531"/>
    <n v="1635.89"/>
    <n v="1834.17"/>
    <s v="ZPVN"/>
    <s v="40565725"/>
    <s v="0000392453"/>
    <n v="8002818252"/>
    <n v="1002202862"/>
    <s v="15-00001115"/>
    <s v="ARMADURO"/>
    <n v="240"/>
    <s v="BOL"/>
    <s v="102140"/>
    <s v="DIMATECO"/>
    <s v="806001"/>
    <s v="COMERCIAL GENESIS-OTAVALO"/>
    <s v="OTAVALO"/>
    <s v="PANAMERICANA KM 1 1/2"/>
    <s v="OIOTAV"/>
    <s v="O-Imbabura-Otavalo"/>
    <m/>
    <x v="64"/>
    <x v="64"/>
    <s v="100014869"/>
    <s v="ROCHA JORGE"/>
    <s v="ZEMT"/>
    <s v="18UE718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</r>
  <r>
    <n v="1002202862"/>
    <s v="UE01"/>
    <d v="2022-03-25T00:00:00"/>
    <d v="1899-12-30T13:34:00"/>
    <s v="012-024-00411323"/>
    <s v="9000805655"/>
    <s v="012-022-00315530"/>
    <n v="1619.34"/>
    <n v="1815.61"/>
    <s v="ZPVN"/>
    <s v="40565725"/>
    <s v="0000392452"/>
    <n v="8002818253"/>
    <n v="1002202862"/>
    <s v="15-00001123"/>
    <s v="SELVALEGRE"/>
    <n v="240"/>
    <s v="BOL"/>
    <s v="102140"/>
    <s v="DIMATECO"/>
    <s v="806001"/>
    <s v="COMERCIAL GENESIS-OTAVALO"/>
    <s v="OTAVALO"/>
    <s v="PANAMERICANA KM 1 1/2"/>
    <s v="OIOTAV"/>
    <s v="O-Imbabura-Otavalo"/>
    <n v="8"/>
    <x v="64"/>
    <x v="64"/>
    <s v="100014869"/>
    <s v="ROCHA JORGE"/>
    <s v="ZEMT"/>
    <s v="18UE718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</r>
  <r>
    <n v="1002202935"/>
    <s v="UE01"/>
    <d v="2022-03-25T00:00:00"/>
    <d v="1899-12-30T13:52:00"/>
    <s v="012-024-00411324"/>
    <s v="9000805658"/>
    <s v="012-022-00315532"/>
    <n v="3210.31"/>
    <n v="3599.42"/>
    <s v="ZPVN"/>
    <s v="40565746"/>
    <s v="P000032773"/>
    <n v="8002818340"/>
    <n v="1002202935"/>
    <s v="15-00001123"/>
    <s v="SELVALEGRE"/>
    <n v="480"/>
    <s v="BOL"/>
    <s v="101779"/>
    <s v="SORIA VARGAS VINICIO HERNAN"/>
    <s v="802071"/>
    <s v="BODEGA SORIA"/>
    <s v="QUITO"/>
    <s v="INTEROCEANICA LOTE 7"/>
    <s v="OPPUEM"/>
    <s v="O-Pichincha-Puembo"/>
    <n v="110"/>
    <x v="47"/>
    <x v="47"/>
    <s v="100014947"/>
    <s v="FLORES DIEGO"/>
    <s v="ZEMT"/>
    <s v="18UE593"/>
    <s v="1"/>
    <s v="Con Pallet"/>
    <n v="0.05"/>
    <n v="24"/>
    <x v="0"/>
    <n v="38770"/>
    <n v="24000"/>
    <n v="14770"/>
    <n v="206.4"/>
    <m/>
    <x v="45"/>
    <n v="25"/>
    <s v="25"/>
    <n v="24"/>
    <x v="0"/>
    <n v="0.43"/>
    <n v="8.6"/>
    <s v="TRIMPESAS S.A."/>
  </r>
  <r>
    <n v="1002202835"/>
    <s v="UE01"/>
    <d v="2022-03-25T00:00:00"/>
    <d v="1899-12-30T13:53:00"/>
    <s v="012-024-00411325"/>
    <s v="9000805659"/>
    <s v="012-022-00315533"/>
    <n v="3278.88"/>
    <n v="3676.31"/>
    <s v="ZPVN"/>
    <s v="40565715"/>
    <s v="P000032770"/>
    <n v="8002818221"/>
    <n v="1002202835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s v="18UE535"/>
    <s v="1"/>
    <s v="Con Pallet"/>
    <n v="0.05"/>
    <n v="24"/>
    <x v="0"/>
    <n v="39650"/>
    <n v="24020"/>
    <n v="15630"/>
    <n v="100.8"/>
    <m/>
    <x v="41"/>
    <n v="25"/>
    <s v="25"/>
    <n v="24"/>
    <x v="0"/>
    <n v="0.21"/>
    <n v="4.2"/>
    <s v="LIDENORTI S.A."/>
  </r>
  <r>
    <n v="1002202914"/>
    <s v="UE01"/>
    <d v="2022-03-25T00:00:00"/>
    <d v="1899-12-30T13:57:00"/>
    <s v="012-024-00411326"/>
    <s v="9000805660"/>
    <s v="012-022-00315534"/>
    <n v="3604.68"/>
    <n v="4041.59"/>
    <s v="ZPVN"/>
    <s v="40563187"/>
    <s v="0000389927"/>
    <n v="8002818317"/>
    <n v="1002202914"/>
    <s v="15-00000218"/>
    <s v="MAGNO HE"/>
    <n v="3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980"/>
    <n v="31000"/>
    <n v="19980"/>
    <n v="0"/>
    <m/>
    <x v="3"/>
    <n v="25"/>
    <s v="25"/>
    <n v="31"/>
    <x v="0"/>
    <n v="0"/>
    <n v="0"/>
    <s v="HORMIANDES"/>
  </r>
  <r>
    <n v="1002202930"/>
    <s v="UE01"/>
    <d v="2022-03-25T00:00:00"/>
    <d v="1899-12-30T14:00:00"/>
    <s v="012-024-00411327"/>
    <s v="9000805661"/>
    <s v="012-022-00315535"/>
    <n v="2509.1999999999998"/>
    <n v="2813.33"/>
    <s v="ZPVN"/>
    <s v="40565744"/>
    <s v="0000392481"/>
    <n v="8002818336"/>
    <n v="1002202930"/>
    <s v="15-00001124"/>
    <s v="SELVALEGRE ANTIHUMEDAD"/>
    <n v="360"/>
    <s v="BOL"/>
    <s v="103416"/>
    <s v="COMERCIO Y DISTRIBUCIONES S.A."/>
    <s v="805461"/>
    <s v="TAISHA"/>
    <s v="TAISHA"/>
    <s v="CALLE SHAMAK 3344 Y TUMI"/>
    <s v="OVTAIS"/>
    <s v="O-Moronasantiag-Taisha"/>
    <n v="528"/>
    <x v="22"/>
    <x v="22"/>
    <s v="100021095"/>
    <s v="CUARAN ROMMEL"/>
    <s v="ZEMU"/>
    <s v="18UE697"/>
    <s v="2"/>
    <s v="Sin Pallet"/>
    <n v="0"/>
    <n v="0"/>
    <x v="0"/>
    <n v="27180"/>
    <n v="18000"/>
    <n v="9180"/>
    <n v="684"/>
    <m/>
    <x v="22"/>
    <n v="25"/>
    <s v="25"/>
    <n v="18"/>
    <x v="0"/>
    <n v="1.9"/>
    <n v="38"/>
    <s v="TRANINTAGSA S.A."/>
  </r>
  <r>
    <n v="1002202946"/>
    <s v="UE01"/>
    <d v="2022-03-25T00:00:00"/>
    <d v="1899-12-30T14:01:00"/>
    <s v="012-024-00411328"/>
    <s v="9000805662"/>
    <s v="012-022-00315536"/>
    <n v="4256"/>
    <n v="4771.8500000000004"/>
    <s v="ZPVN"/>
    <s v="40565644"/>
    <s v="0000392363"/>
    <n v="8002818352"/>
    <n v="1002202946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80"/>
    <n v="32050"/>
    <n v="18730"/>
    <n v="742.4"/>
    <m/>
    <x v="149"/>
    <n v="25"/>
    <s v="25"/>
    <n v="32"/>
    <x v="0"/>
    <n v="1.1599999999999999"/>
    <n v="23.2"/>
    <s v="TRANSPORTE PROPIO"/>
  </r>
  <r>
    <n v="1002202982"/>
    <s v="UE01"/>
    <d v="2022-03-25T00:00:00"/>
    <d v="1899-12-30T14:03:00"/>
    <s v="012-024-00411329"/>
    <s v="9000805663"/>
    <s v="012-022-00315537"/>
    <n v="4415.3999999999996"/>
    <n v="4950.58"/>
    <s v="ZPVN"/>
    <s v="40565695"/>
    <s v="P000032764"/>
    <n v="8002818400"/>
    <n v="100220298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40"/>
    <n v="33000"/>
    <n v="18540"/>
    <n v="382.8"/>
    <m/>
    <x v="139"/>
    <n v="25"/>
    <s v="25"/>
    <n v="33"/>
    <x v="0"/>
    <n v="0.58000000000000007"/>
    <n v="11.6"/>
    <s v="TRANSPORTE PROPIO"/>
  </r>
  <r>
    <n v="1002202941"/>
    <s v="UE01"/>
    <d v="2022-03-25T00:00:00"/>
    <d v="1899-12-30T14:08:00"/>
    <s v="012-024-00411330"/>
    <s v=""/>
    <s v=""/>
    <n v="0"/>
    <n v="0"/>
    <s v="ZPRC"/>
    <s v="2500108126"/>
    <s v="P000032775"/>
    <n v="8002818346"/>
    <n v="100220294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51"/>
    <x v="151"/>
    <s v="10006521"/>
    <s v="ANANGONO GARCIA NELSON PABLO"/>
    <s v="ZEMT"/>
    <s v="18UE726"/>
    <s v="1"/>
    <s v="Con Pallet"/>
    <n v="0.05"/>
    <n v="24"/>
    <x v="0"/>
    <n v="38030"/>
    <n v="24050"/>
    <n v="13980"/>
    <n v="542.4"/>
    <m/>
    <x v="148"/>
    <n v="25"/>
    <s v="25"/>
    <n v="24"/>
    <x v="0"/>
    <n v="1.1299999999999999"/>
    <n v="22.599999999999998"/>
    <s v="TRANSSJQ S.A."/>
  </r>
  <r>
    <n v="1002202932"/>
    <s v="UE01"/>
    <d v="2022-03-25T00:00:00"/>
    <d v="1899-12-30T14:11:00"/>
    <s v="012-024-00411331"/>
    <s v="9000805666"/>
    <s v="012-022-00315538"/>
    <n v="2458.8000000000002"/>
    <n v="2756.83"/>
    <s v="ZPVN"/>
    <s v="40565743"/>
    <s v="0000392479"/>
    <n v="8002818337"/>
    <n v="1002202932"/>
    <s v="15-00001124"/>
    <s v="SELVALEGRE ANTIHUMEDAD"/>
    <n v="360"/>
    <s v="BOL"/>
    <s v="103485"/>
    <s v="MIÑO DIAZ MARCELO BENJAMIN"/>
    <s v="807675"/>
    <s v="EL FINQUERITO"/>
    <s v="PEDRO VICENTE MALDONADO"/>
    <s v="AV 29 DE JUNIO N70-1 FRNT IGLESIA"/>
    <s v="OPPEDR"/>
    <s v="O-Pichincha-Pedrovicentemald."/>
    <n v="210"/>
    <x v="36"/>
    <x v="36"/>
    <s v="100014995"/>
    <s v="LLIQUIN MIGUEL ANGEL"/>
    <s v="ZEMU"/>
    <s v="18UE372"/>
    <s v="2"/>
    <s v="Sin Pallet"/>
    <n v="0"/>
    <n v="0"/>
    <x v="0"/>
    <n v="27290"/>
    <n v="18040"/>
    <n v="9250"/>
    <n v="255.6"/>
    <m/>
    <x v="34"/>
    <n v="25"/>
    <s v="25"/>
    <n v="18"/>
    <x v="0"/>
    <n v="0.71"/>
    <n v="14.2"/>
    <s v="TRANINTAGSA S.A."/>
  </r>
  <r>
    <n v="1002202960"/>
    <s v="UE01"/>
    <d v="2022-03-25T00:00:00"/>
    <d v="1899-12-30T14:16:00"/>
    <s v="012-024-00411332"/>
    <s v="9000805671"/>
    <s v="012-022-00315540"/>
    <n v="3040.6"/>
    <n v="3409.14"/>
    <s v="ZPVN"/>
    <s v="40565641"/>
    <s v="0000392359"/>
    <n v="8002818371"/>
    <n v="1002202960"/>
    <s v="15-00001119"/>
    <s v="CAMPEON ANTIHUMEDAD"/>
    <n v="46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s v="18UE841"/>
    <s v="2"/>
    <s v="Sin Pallet"/>
    <n v="0"/>
    <n v="0"/>
    <x v="0"/>
    <n v="32569.848000000002"/>
    <n v="23034.848000000002"/>
    <n v="9535"/>
    <n v="694.6"/>
    <m/>
    <x v="130"/>
    <n v="25"/>
    <s v="25"/>
    <n v="23"/>
    <x v="0"/>
    <n v="1.51"/>
    <n v="30.2"/>
    <s v="TRANSPORTE PROPIO"/>
  </r>
  <r>
    <n v="1002202960"/>
    <s v="UE01"/>
    <d v="2022-03-25T00:00:00"/>
    <d v="1899-12-30T14:16:00"/>
    <s v="012-024-00411333"/>
    <s v="9000805670"/>
    <s v="012-022-00315539"/>
    <n v="1374"/>
    <n v="1540.54"/>
    <s v="ZPVN"/>
    <s v="40565641"/>
    <s v="0000392358"/>
    <n v="8002818370"/>
    <n v="1002202960"/>
    <s v="15-00001124"/>
    <s v="SELVALEGRE ANTIHUMEDAD"/>
    <n v="20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9550.151999999998"/>
    <n v="10015.152"/>
    <n v="9535"/>
    <n v="302"/>
    <m/>
    <x v="130"/>
    <n v="25"/>
    <s v="25"/>
    <n v="10"/>
    <x v="0"/>
    <n v="1.51"/>
    <n v="30.2"/>
    <s v="TRANSPORTE PROPIO"/>
  </r>
  <r>
    <n v="1002202873"/>
    <s v="UE01"/>
    <d v="2022-03-25T00:00:00"/>
    <d v="1899-12-30T14:30:00"/>
    <s v="012-024-00411334"/>
    <s v="9000805674"/>
    <s v="012-022-00315541"/>
    <n v="4316.3999999999996"/>
    <n v="4839.58"/>
    <s v="ZPVN"/>
    <s v="40565661"/>
    <s v="0000392377"/>
    <n v="8002818268"/>
    <n v="100220287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50"/>
    <n v="33070"/>
    <n v="17580"/>
    <n v="488.4"/>
    <m/>
    <x v="27"/>
    <n v="25"/>
    <s v="25"/>
    <n v="33"/>
    <x v="0"/>
    <n v="0.74"/>
    <n v="14.799999999999999"/>
    <s v="TRANSPORTE PROPIO"/>
  </r>
  <r>
    <n v="1002202949"/>
    <s v="UE01"/>
    <d v="2022-03-25T00:00:00"/>
    <d v="1899-12-30T14:33:00"/>
    <s v="012-024-00411335"/>
    <s v=""/>
    <s v=""/>
    <n v="0"/>
    <n v="0"/>
    <s v="ZPRC"/>
    <s v="2500108125"/>
    <s v="P000032774"/>
    <n v="8002818355"/>
    <n v="100220294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s v="18UE338"/>
    <s v="1"/>
    <s v="Con Pallet"/>
    <n v="0.05"/>
    <n v="24"/>
    <x v="0"/>
    <n v="39430"/>
    <n v="24040"/>
    <n v="15390"/>
    <n v="542.4"/>
    <m/>
    <x v="110"/>
    <n v="25"/>
    <s v="25"/>
    <n v="24"/>
    <x v="0"/>
    <n v="1.1299999999999999"/>
    <n v="22.599999999999998"/>
    <s v="TRANSSJQ S.A."/>
  </r>
  <r>
    <n v="1002203046"/>
    <s v="UE01"/>
    <d v="2022-03-25T00:00:00"/>
    <d v="1899-12-30T14:40:00"/>
    <s v="012-024-00411336"/>
    <s v="9000805676"/>
    <s v="012-022-00315542"/>
    <n v="4271.16"/>
    <n v="4788.8500000000004"/>
    <s v="ZPVN"/>
    <s v="40564010"/>
    <s v="P000032257"/>
    <n v="8002818467"/>
    <n v="1002203046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49900"/>
    <n v="33040"/>
    <n v="16860"/>
    <n v="620.4"/>
    <m/>
    <x v="56"/>
    <n v="25"/>
    <s v="25"/>
    <n v="33"/>
    <x v="0"/>
    <n v="0.94"/>
    <n v="18.8"/>
    <s v="TRANSPORTE PROPIO"/>
  </r>
  <r>
    <n v="1002203042"/>
    <s v="UE01"/>
    <d v="2022-03-25T00:00:00"/>
    <d v="1899-12-30T14:43:00"/>
    <s v="012-024-00411337"/>
    <s v="9000805679"/>
    <s v="012-022-00315544"/>
    <n v="1030.7"/>
    <n v="1155.6199999999999"/>
    <s v="ZPVN"/>
    <s v="40565710"/>
    <s v="P000032769"/>
    <n v="8002818462"/>
    <n v="1002203042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s v="18UE983"/>
    <s v="2"/>
    <s v="Sin Pallet"/>
    <n v="0"/>
    <n v="0"/>
    <x v="0"/>
    <n v="16945"/>
    <n v="8000"/>
    <n v="8945"/>
    <n v="121.6"/>
    <m/>
    <x v="5"/>
    <n v="25"/>
    <s v="25"/>
    <n v="8"/>
    <x v="0"/>
    <n v="0.76"/>
    <n v="15.2"/>
    <s v="TRANSPORTE PROPIO"/>
  </r>
  <r>
    <n v="1002203042"/>
    <s v="UE01"/>
    <d v="2022-03-25T00:00:00"/>
    <d v="1899-12-30T14:43:00"/>
    <s v="012-024-00411338"/>
    <s v="9000805678"/>
    <s v="012-022-00315543"/>
    <n v="3329.3"/>
    <n v="3732.84"/>
    <s v="ZPVN"/>
    <s v="40565709"/>
    <s v="P000032768"/>
    <n v="8002818461"/>
    <n v="1002203042"/>
    <s v="15-00001123"/>
    <s v="SELVALEGRE"/>
    <n v="5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4945"/>
    <n v="26000"/>
    <n v="8945"/>
    <n v="395.2"/>
    <m/>
    <x v="5"/>
    <n v="25"/>
    <s v="25"/>
    <n v="26"/>
    <x v="0"/>
    <n v="0.76"/>
    <n v="15.2"/>
    <s v="TRANSPORTE PROPIO"/>
  </r>
  <r>
    <n v="1002203054"/>
    <s v="UE01"/>
    <d v="2022-03-25T00:00:00"/>
    <d v="1899-12-30T14:45:00"/>
    <s v="012-024-00411339"/>
    <s v="9000805680"/>
    <s v="012-022-00315545"/>
    <n v="2408.4"/>
    <n v="2700.32"/>
    <s v="ZPVN"/>
    <s v="40565683"/>
    <s v="P000032761"/>
    <n v="8002818477"/>
    <n v="1002203054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80"/>
    <n v="18010"/>
    <n v="8870"/>
    <n v="208.8"/>
    <m/>
    <x v="0"/>
    <n v="25"/>
    <s v="25"/>
    <n v="18"/>
    <x v="0"/>
    <n v="0.58000000000000007"/>
    <n v="11.600000000000001"/>
    <s v="TRANSPORTE PROPIO"/>
  </r>
  <r>
    <n v="1002203068"/>
    <s v="UE01"/>
    <d v="2022-03-25T00:00:00"/>
    <d v="1899-12-30T14:54:00"/>
    <s v="012-024-00411340"/>
    <s v="9000805683"/>
    <s v="012-022-00315547"/>
    <n v="278.39999999999998"/>
    <n v="312.14999999999998"/>
    <s v="ZPVN"/>
    <s v="40565778"/>
    <s v="0000392518"/>
    <n v="8002818491"/>
    <n v="1002203068"/>
    <s v="15-00001115"/>
    <s v="ARMADURO"/>
    <n v="40"/>
    <s v="BOL"/>
    <s v="101511"/>
    <s v="TORRES AYALA FAUSTO FERNANDO"/>
    <s v="802082"/>
    <s v="BODEGA TORRES FAUSTO"/>
    <s v="QUITO"/>
    <s v="PUELLARO. 24 DE MAYO S/N Y"/>
    <s v="OPPUEL"/>
    <s v="O-Pichincha-Puellaro"/>
    <m/>
    <x v="40"/>
    <x v="40"/>
    <s v="100014832"/>
    <s v="PIEDRA JESUS"/>
    <s v="ZEMU"/>
    <s v="18UE304"/>
    <s v="2"/>
    <s v="Sin Pallet"/>
    <n v="0"/>
    <n v="0"/>
    <x v="0"/>
    <n v="6495"/>
    <n v="2000"/>
    <n v="4495"/>
    <n v="16.399999999999999"/>
    <m/>
    <x v="38"/>
    <n v="25"/>
    <s v="25"/>
    <n v="2"/>
    <x v="0"/>
    <n v="0.41"/>
    <n v="8.1999999999999993"/>
    <s v="LIDENORTI S.A."/>
  </r>
  <r>
    <n v="1002203068"/>
    <s v="UE01"/>
    <d v="2022-03-25T00:00:00"/>
    <d v="1899-12-30T14:54:00"/>
    <s v="012-024-00411341"/>
    <s v="9000805682"/>
    <s v="012-022-00315546"/>
    <n v="2217.6"/>
    <n v="2486.39"/>
    <s v="ZPVN"/>
    <s v="40565778"/>
    <s v="0000392515"/>
    <n v="8002818490"/>
    <n v="1002203068"/>
    <s v="15-00001123"/>
    <s v="SELVALEGRE"/>
    <n v="320"/>
    <s v="BOL"/>
    <s v="101511"/>
    <s v="TORRES AYALA FAUSTO FERNANDO"/>
    <s v="802082"/>
    <s v="BODEGA TORRES FAUSTO"/>
    <s v="QUITO"/>
    <s v="PUELLARO. 24 DE MAYO S/N Y"/>
    <s v="OPPUEL"/>
    <s v="O-Pichincha-Puellaro"/>
    <n v="84"/>
    <x v="40"/>
    <x v="40"/>
    <s v="100014832"/>
    <s v="PIEDRA JESUS"/>
    <s v="ZEMU"/>
    <s v="18UE304"/>
    <s v="2"/>
    <s v="Sin Pallet"/>
    <n v="0"/>
    <n v="0"/>
    <x v="0"/>
    <n v="20495"/>
    <n v="16000"/>
    <n v="4495"/>
    <n v="131.19999999999999"/>
    <m/>
    <x v="38"/>
    <n v="25"/>
    <s v="25"/>
    <n v="16"/>
    <x v="0"/>
    <n v="0.41"/>
    <n v="8.1999999999999993"/>
    <s v="LIDENORTI S.A."/>
  </r>
  <r>
    <n v="1002203026"/>
    <s v="UE01"/>
    <d v="2022-03-25T00:00:00"/>
    <d v="1899-12-30T15:04:00"/>
    <s v="012-024-00411342"/>
    <s v=""/>
    <s v=""/>
    <n v="0"/>
    <n v="0"/>
    <s v="ZPRC"/>
    <s v="2500108127"/>
    <s v="P000032776"/>
    <n v="8002818447"/>
    <n v="1002203026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s v="18UE622"/>
    <s v="1"/>
    <s v="Con Pallet"/>
    <n v="0.05"/>
    <n v="24"/>
    <x v="0"/>
    <n v="39740"/>
    <n v="24040"/>
    <n v="15700"/>
    <n v="542.4"/>
    <m/>
    <x v="6"/>
    <n v="25"/>
    <s v="25"/>
    <n v="24"/>
    <x v="0"/>
    <n v="1.1299999999999999"/>
    <n v="22.599999999999998"/>
    <s v="TRANSPORTE PROPIO"/>
  </r>
  <r>
    <n v="1002203033"/>
    <s v="UE01"/>
    <d v="2022-03-25T00:00:00"/>
    <d v="1899-12-30T15:13:00"/>
    <s v="012-024-00411343"/>
    <s v=""/>
    <s v=""/>
    <n v="0"/>
    <n v="0"/>
    <s v="ZPRC"/>
    <s v="2500108133"/>
    <s v="P000032783"/>
    <n v="8002818454"/>
    <n v="1002203033"/>
    <s v="15-00001123"/>
    <s v="SELVALEGRE"/>
    <n v="640"/>
    <s v="BOL"/>
    <s v="101629"/>
    <s v="CAMPAÑA MALDONADO BLANCA CECILIA"/>
    <s v="806430"/>
    <s v="CENTRO DE ACOPIO"/>
    <s v="QUITO"/>
    <s v="LIRA ÑAN Y AMARU ÑAN"/>
    <s v="OPQUIT"/>
    <s v="O-Pichincha-Quitumbe"/>
    <n v="127"/>
    <x v="71"/>
    <x v="71"/>
    <s v="100014916"/>
    <s v="PUETATE MAURICIO"/>
    <s v="ZETT"/>
    <s v="18UE550"/>
    <s v="4"/>
    <s v="Pallet Cortesia"/>
    <n v="0"/>
    <n v="0"/>
    <x v="0"/>
    <n v="50390"/>
    <n v="32000"/>
    <n v="18390"/>
    <n v="326.39999999999998"/>
    <m/>
    <x v="69"/>
    <n v="25"/>
    <s v="25"/>
    <n v="32"/>
    <x v="0"/>
    <n v="0.51"/>
    <n v="10.199999999999999"/>
    <s v="LA ARMENIA S.A."/>
  </r>
  <r>
    <n v="1002203015"/>
    <s v="UE01"/>
    <d v="2022-03-25T00:00:00"/>
    <d v="1899-12-30T15:17:00"/>
    <s v="012-024-00411344"/>
    <s v="9000805692"/>
    <s v="012-022-00315549"/>
    <n v="3833.8"/>
    <n v="4298.49"/>
    <s v="ZPVN"/>
    <s v="40565674"/>
    <s v="0000392395"/>
    <n v="8002818430"/>
    <n v="1002203015"/>
    <s v="15-00001119"/>
    <s v="CAMPEON ANTIHUMEDAD"/>
    <n v="58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21581"/>
    <s v="BYRON FIDEL RUIZ CARRENO"/>
    <s v="ZETT"/>
    <s v="18UE948"/>
    <s v="2"/>
    <s v="Sin Pallet"/>
    <n v="0"/>
    <n v="0"/>
    <x v="0"/>
    <n v="38185.152000000002"/>
    <n v="29035.151999999998"/>
    <n v="9150"/>
    <n v="875.8"/>
    <m/>
    <x v="130"/>
    <n v="25"/>
    <s v="25"/>
    <n v="29"/>
    <x v="0"/>
    <n v="1.51"/>
    <n v="30.2"/>
    <s v="TRANSPORTE PROPIO"/>
  </r>
  <r>
    <n v="1002203015"/>
    <s v="UE01"/>
    <d v="2022-03-25T00:00:00"/>
    <d v="1899-12-30T15:17:00"/>
    <s v="012-024-00411345"/>
    <s v="9000805691"/>
    <s v="012-022-00315548"/>
    <n v="549.6"/>
    <n v="616.21"/>
    <s v="ZPVN"/>
    <s v="40565674"/>
    <s v="0000392396"/>
    <n v="8002818431"/>
    <n v="1002203015"/>
    <s v="15-00001124"/>
    <s v="SELVALEGRE ANTIHUMEDAD"/>
    <n v="8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13154.848"/>
    <n v="4004.848"/>
    <n v="9150"/>
    <n v="120.8"/>
    <m/>
    <x v="130"/>
    <n v="25"/>
    <s v="25"/>
    <n v="4"/>
    <x v="0"/>
    <n v="1.51"/>
    <n v="30.2"/>
    <s v="TRANSPORTE PROPIO"/>
  </r>
  <r>
    <n v="1002203058"/>
    <s v="UE01"/>
    <d v="2022-03-25T00:00:00"/>
    <d v="1899-12-30T15:24:00"/>
    <s v="012-024-00411346"/>
    <s v="9000805695"/>
    <s v="012-022-00315551"/>
    <n v="2262.4"/>
    <n v="2536.62"/>
    <s v="ZPVN"/>
    <s v="40565780"/>
    <s v="0000392519"/>
    <n v="8002818480"/>
    <n v="1002203058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6024"/>
    <s v="LATACUMBA ANDRES"/>
    <s v="ZETT"/>
    <s v="18UE672"/>
    <s v="2"/>
    <s v="Sin Pallet"/>
    <n v="0"/>
    <n v="0"/>
    <x v="0"/>
    <n v="24658.788"/>
    <n v="16038.788"/>
    <n v="8620"/>
    <n v="339.2"/>
    <m/>
    <x v="73"/>
    <n v="25"/>
    <s v="25"/>
    <n v="16"/>
    <x v="0"/>
    <n v="1.06"/>
    <n v="21.2"/>
    <s v="J.V. TRANSPREMIUN CIA.LTDA"/>
  </r>
  <r>
    <n v="1002203058"/>
    <s v="UE01"/>
    <d v="2022-03-25T00:00:00"/>
    <d v="1899-12-30T15:24:00"/>
    <s v="012-024-00411347"/>
    <s v="9000805694"/>
    <s v="012-022-00315550"/>
    <n v="2403.8000000000002"/>
    <n v="2695.16"/>
    <s v="ZPVN"/>
    <s v="40565781"/>
    <s v="0000392520"/>
    <n v="8002818481"/>
    <n v="1002203058"/>
    <s v="15-00001124"/>
    <s v="SELVALEGRE ANTIHUMEDAD"/>
    <n v="3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6024"/>
    <s v="LATACUMBA ANDRES"/>
    <s v="ZETT"/>
    <s v="18UE672"/>
    <s v="2"/>
    <s v="Sin Pallet"/>
    <n v="0"/>
    <n v="0"/>
    <x v="0"/>
    <n v="25661.212"/>
    <n v="17041.212"/>
    <n v="8620"/>
    <n v="360.4"/>
    <m/>
    <x v="73"/>
    <n v="25"/>
    <s v="25"/>
    <n v="17"/>
    <x v="0"/>
    <n v="1.0599999999999998"/>
    <n v="21.2"/>
    <s v="J.V. TRANSPREMIUN CIA.LTDA"/>
  </r>
  <r>
    <n v="1002202958"/>
    <s v="UE01"/>
    <d v="2022-03-25T00:00:00"/>
    <d v="1899-12-30T15:27:00"/>
    <s v="012-024-00411348"/>
    <s v=""/>
    <s v=""/>
    <n v="0"/>
    <n v="0"/>
    <s v="ZPRC"/>
    <s v="2500108123"/>
    <s v="0000392449"/>
    <n v="8002818367"/>
    <n v="1002202958"/>
    <s v="15-00001115"/>
    <s v="ARMADURO"/>
    <n v="440"/>
    <s v="BOL"/>
    <s v="101664"/>
    <s v="ACERIA DEL ECUADOR C.A. ADELCA"/>
    <s v="805645"/>
    <s v="MEGAHIERRO SUCRE"/>
    <s v="IBARRA"/>
    <s v="CALLE SUCRE Y OBISPO MOSQUERA"/>
    <s v="OIIBAR"/>
    <s v="O-Imbabura-Ibarra"/>
    <m/>
    <x v="176"/>
    <x v="176"/>
    <s v="10003585"/>
    <s v="VARELA ZAPATA RUBEN MAURICIO"/>
    <s v="ZEMT"/>
    <s v="18UE345"/>
    <s v="1"/>
    <s v="Con Pallet"/>
    <n v="0.05"/>
    <n v="22"/>
    <x v="0"/>
    <n v="29245"/>
    <n v="22000"/>
    <n v="7245"/>
    <n v="83.6"/>
    <m/>
    <x v="172"/>
    <n v="25"/>
    <s v="25"/>
    <n v="22"/>
    <x v="0"/>
    <n v="0.18999999999999997"/>
    <n v="3.8"/>
    <s v="TRIMPESAS S.A."/>
  </r>
  <r>
    <n v="1002202958"/>
    <s v="UE01"/>
    <d v="2022-03-25T00:00:00"/>
    <d v="1899-12-30T15:27:00"/>
    <s v="012-024-00411349"/>
    <s v=""/>
    <s v=""/>
    <n v="0"/>
    <n v="0"/>
    <s v="ZPRC"/>
    <s v="2500108123"/>
    <s v="0000392448"/>
    <n v="8002818366"/>
    <n v="1002202958"/>
    <s v="15-00001123"/>
    <s v="SELVALEGRE"/>
    <n v="40"/>
    <s v="BOL"/>
    <s v="101664"/>
    <s v="ACERIA DEL ECUADOR C.A. ADELCA"/>
    <s v="805645"/>
    <s v="MEGAHIERRO SUCRE"/>
    <s v="IBARRA"/>
    <s v="CALLE SUCRE Y OBISPO MOSQUERA"/>
    <s v="OIIBAR"/>
    <s v="O-Imbabura-Ibarra"/>
    <n v="30"/>
    <x v="176"/>
    <x v="176"/>
    <s v="10003585"/>
    <s v="VARELA ZAPATA RUBEN MAURICIO"/>
    <s v="ZEMT"/>
    <s v="18UE345"/>
    <s v="1"/>
    <s v="Con Pallet"/>
    <n v="0.05"/>
    <n v="2"/>
    <x v="0"/>
    <n v="9245"/>
    <n v="2000"/>
    <n v="7245"/>
    <n v="7.6"/>
    <m/>
    <x v="172"/>
    <n v="25"/>
    <s v="25"/>
    <n v="2"/>
    <x v="0"/>
    <n v="0.19"/>
    <n v="3.8"/>
    <s v="TRIMPESAS S.A."/>
  </r>
  <r>
    <n v="1002203075"/>
    <s v="UE01"/>
    <d v="2022-03-25T00:00:00"/>
    <d v="1899-12-30T15:29:00"/>
    <s v="012-024-00411350"/>
    <s v=""/>
    <s v=""/>
    <n v="0"/>
    <n v="0"/>
    <s v="ZPRC"/>
    <s v="2500108140"/>
    <s v="0000392537"/>
    <n v="8002818500"/>
    <n v="1002203075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9"/>
    <x v="9"/>
    <s v="100020335"/>
    <s v="HARO LUIS"/>
    <s v="ZEMU"/>
    <s v="18UE743"/>
    <s v="2"/>
    <s v="Sin Pallet"/>
    <n v="0"/>
    <n v="0"/>
    <x v="0"/>
    <n v="27100"/>
    <n v="18050"/>
    <n v="9050"/>
    <n v="273.60000000000002"/>
    <m/>
    <x v="9"/>
    <n v="25"/>
    <s v="25"/>
    <n v="18"/>
    <x v="0"/>
    <n v="0.76"/>
    <n v="15.200000000000001"/>
    <s v="SANJOPAS S.A."/>
  </r>
  <r>
    <n v="1002203089"/>
    <s v="UE01"/>
    <d v="2022-03-25T00:00:00"/>
    <d v="1899-12-30T15:30:00"/>
    <s v="012-024-00411351"/>
    <s v="9000805698"/>
    <s v="012-022-00315554"/>
    <n v="1406.38"/>
    <n v="1576.85"/>
    <s v="ZPVN"/>
    <s v="40565754"/>
    <s v="P000032779"/>
    <n v="8002818516"/>
    <n v="1002203089"/>
    <s v="15-00001115"/>
    <s v="ARMADURO"/>
    <n v="22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7000"/>
    <n v="11013.333000000001"/>
    <n v="5986.6670000000004"/>
    <n v="167.2"/>
    <m/>
    <x v="10"/>
    <n v="25"/>
    <s v="25"/>
    <n v="11"/>
    <x v="0"/>
    <n v="0.7599999999999999"/>
    <n v="15.2"/>
    <s v="TRANSPORTE PROPIO"/>
  </r>
  <r>
    <n v="1002203089"/>
    <s v="UE01"/>
    <d v="2022-03-25T00:00:00"/>
    <d v="1899-12-30T15:30:00"/>
    <s v="012-024-00411352"/>
    <s v="9000805696"/>
    <s v="012-022-00315552"/>
    <n v="932.99"/>
    <n v="1046.08"/>
    <s v="ZPVN"/>
    <s v="40565753"/>
    <s v="P000032778"/>
    <n v="8002818517"/>
    <n v="1002203089"/>
    <s v="15-00001120"/>
    <s v="CAMPEON"/>
    <n v="1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3996.364"/>
    <n v="8009.6970000000001"/>
    <n v="5986.6670000000004"/>
    <n v="121.6"/>
    <m/>
    <x v="10"/>
    <n v="25"/>
    <s v="25"/>
    <n v="8"/>
    <x v="0"/>
    <n v="0.76"/>
    <n v="15.2"/>
    <s v="TRANSPORTE PROPIO"/>
  </r>
  <r>
    <n v="1002203089"/>
    <s v="UE01"/>
    <d v="2022-03-25T00:00:00"/>
    <d v="1899-12-30T15:30:00"/>
    <s v="012-024-00411353"/>
    <s v="9000805697"/>
    <s v="012-022-00315553"/>
    <n v="1778.91"/>
    <n v="1994.53"/>
    <s v="ZPVN"/>
    <s v="40565752"/>
    <s v="P000032777"/>
    <n v="8002818518"/>
    <n v="1002203089"/>
    <s v="15-00001123"/>
    <s v="SELVALEGRE"/>
    <n v="2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0003.636999999999"/>
    <n v="14016.97"/>
    <n v="5986.6670000000004"/>
    <n v="212.8"/>
    <m/>
    <x v="10"/>
    <n v="25"/>
    <s v="25"/>
    <n v="14"/>
    <x v="0"/>
    <n v="0.76"/>
    <n v="15.200000000000001"/>
    <s v="TRANSPORTE PROPIO"/>
  </r>
  <r>
    <n v="1002203097"/>
    <s v="UE01"/>
    <d v="2022-03-25T00:00:00"/>
    <d v="1899-12-30T15:38:00"/>
    <s v="012-024-00411354"/>
    <s v="9000805702"/>
    <s v="012-022-00315555"/>
    <n v="4332.04"/>
    <n v="4857.1099999999997"/>
    <s v="ZPVN"/>
    <s v="40565104"/>
    <s v="0000391689"/>
    <n v="8002818527"/>
    <n v="1002203097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340"/>
    <n v="33010"/>
    <n v="18330"/>
    <n v="594"/>
    <m/>
    <x v="155"/>
    <n v="25"/>
    <s v="25"/>
    <n v="33"/>
    <x v="0"/>
    <n v="0.9"/>
    <n v="18"/>
    <s v="TRANSPORTE PROPIO"/>
  </r>
  <r>
    <n v="1002203107"/>
    <s v="UE01"/>
    <d v="2022-03-25T00:00:00"/>
    <d v="1899-12-30T15:48:00"/>
    <s v="012-024-00411357"/>
    <s v="9000805706"/>
    <s v="012-022-00315557"/>
    <n v="556.79999999999995"/>
    <n v="624.29"/>
    <s v="ZPVN"/>
    <s v="40565792"/>
    <s v="0000392546"/>
    <n v="8002818537"/>
    <n v="1002203107"/>
    <s v="15-00001115"/>
    <s v="ARMADURO"/>
    <n v="80"/>
    <s v="BOL"/>
    <s v="101560"/>
    <s v="ANDRADE PARRA JANNETH PIEDAD"/>
    <s v="800827"/>
    <s v="BODEGA 1"/>
    <s v="QUITO"/>
    <s v="CALLE JUAN DE ALCAZAR Y ANDRES PERE"/>
    <s v="OPCHIM"/>
    <s v="O-Pichincha-Chimbacalle"/>
    <m/>
    <x v="131"/>
    <x v="131"/>
    <s v="100020038"/>
    <s v="VIVAS ANDRES"/>
    <s v="ZEMU"/>
    <s v="18UE588"/>
    <s v="2"/>
    <s v="Sin Pallet"/>
    <n v="0"/>
    <n v="0"/>
    <x v="0"/>
    <n v="8692.2219999999998"/>
    <n v="4002.2220000000002"/>
    <n v="4690"/>
    <n v="40"/>
    <m/>
    <x v="129"/>
    <n v="25"/>
    <s v="25"/>
    <n v="4"/>
    <x v="0"/>
    <n v="0.5"/>
    <n v="10"/>
    <s v="SETRAINCE"/>
  </r>
  <r>
    <n v="1002203107"/>
    <s v="UE01"/>
    <d v="2022-03-25T00:00:00"/>
    <d v="1899-12-30T15:48:00"/>
    <s v="012-024-00411358"/>
    <s v="9000805705"/>
    <s v="012-022-00315556"/>
    <n v="1940.4"/>
    <n v="2175.59"/>
    <s v="ZPVN"/>
    <s v="40565792"/>
    <s v="0000392545"/>
    <n v="8002818538"/>
    <n v="1002203107"/>
    <s v="15-00001123"/>
    <s v="SELVALEGRE"/>
    <n v="280"/>
    <s v="BOL"/>
    <s v="101560"/>
    <s v="ANDRADE PARRA JANNETH PIEDAD"/>
    <s v="800827"/>
    <s v="BODEGA 1"/>
    <s v="QUITO"/>
    <s v="CALLE JUAN DE ALCAZAR Y ANDRES PERE"/>
    <s v="OPCHIM"/>
    <s v="O-Pichincha-Chimbacalle"/>
    <n v="117"/>
    <x v="131"/>
    <x v="131"/>
    <s v="100020038"/>
    <s v="VIVAS ANDRES"/>
    <s v="ZEMU"/>
    <s v="18UE588"/>
    <s v="2"/>
    <s v="Sin Pallet"/>
    <n v="0"/>
    <n v="0"/>
    <x v="0"/>
    <n v="18697.777999999998"/>
    <n v="14007.778"/>
    <n v="4690"/>
    <n v="140"/>
    <m/>
    <x v="129"/>
    <n v="25"/>
    <s v="25"/>
    <n v="14"/>
    <x v="0"/>
    <n v="0.5"/>
    <n v="10"/>
    <s v="TRANSPORTE PROPIO"/>
  </r>
  <r>
    <n v="1002203052"/>
    <s v="UE01"/>
    <d v="2022-03-25T00:00:00"/>
    <d v="1899-12-30T15:50:00"/>
    <s v="012-024-00411359"/>
    <s v="9000805707"/>
    <s v="012-022-00315558"/>
    <n v="3122.06"/>
    <n v="3500.48"/>
    <s v="ZPVN"/>
    <s v="40565779"/>
    <s v="0000392516"/>
    <n v="8002818475"/>
    <n v="1002203052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110"/>
    <x v="110"/>
    <s v="100014838"/>
    <s v="INLAGO MAX"/>
    <s v="ZEMT"/>
    <s v="18UE954"/>
    <s v="1"/>
    <s v="Con Pallet"/>
    <n v="0.05"/>
    <n v="24"/>
    <x v="0"/>
    <n v="39910"/>
    <n v="24060"/>
    <n v="15850"/>
    <n v="398.4"/>
    <m/>
    <x v="108"/>
    <n v="25"/>
    <s v="25"/>
    <n v="24"/>
    <x v="0"/>
    <n v="0.83"/>
    <n v="16.599999999999998"/>
    <s v="LIDENORTI S.A."/>
  </r>
  <r>
    <n v="1002203103"/>
    <s v="UE01"/>
    <d v="2022-03-25T00:00:00"/>
    <d v="1899-12-30T15:54:00"/>
    <s v="012-024-00411360"/>
    <s v="9000805710"/>
    <s v="012-022-00315559"/>
    <n v="3292.8"/>
    <n v="3691.91"/>
    <s v="ZPVN"/>
    <s v="40565717"/>
    <s v="P000032771"/>
    <n v="8002818533"/>
    <n v="1002203103"/>
    <s v="15-00001115"/>
    <s v="ARMADURO"/>
    <n v="480"/>
    <s v="BOL"/>
    <s v="101541"/>
    <s v="DISTRIBUIDORA MIRNALME"/>
    <s v="801444"/>
    <s v="FERRICENTRO MIRA JB"/>
    <s v="MIRA"/>
    <s v="FERRICENTRO MIRA JB / VIA A MIRA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36680"/>
    <n v="24040"/>
    <n v="12640"/>
    <n v="182.4"/>
    <m/>
    <x v="89"/>
    <n v="25"/>
    <s v="25"/>
    <n v="24"/>
    <x v="0"/>
    <n v="0.38"/>
    <n v="7.6000000000000005"/>
    <s v="TRANSPORTE PROPIO"/>
  </r>
  <r>
    <n v="1002203094"/>
    <s v="UE01"/>
    <d v="2022-03-25T00:00:00"/>
    <d v="1899-12-30T15:57:00"/>
    <s v="012-024-00411361"/>
    <s v="9000805714"/>
    <s v="012-022-00315560"/>
    <n v="2365.1999999999998"/>
    <n v="2651.87"/>
    <s v="ZPVN"/>
    <s v="40565790"/>
    <s v="0000392544"/>
    <n v="8002818523"/>
    <n v="1002203094"/>
    <s v="15-00001119"/>
    <s v="CAMPEON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77"/>
    <x v="77"/>
    <s v="100014963"/>
    <s v="SANCHEZ MARCOS"/>
    <s v="ZEMU"/>
    <s v="18UE619"/>
    <s v="2"/>
    <s v="Sin Pallet"/>
    <n v="0"/>
    <n v="0"/>
    <x v="0"/>
    <n v="27090"/>
    <n v="18040"/>
    <n v="9050"/>
    <n v="277.2"/>
    <m/>
    <x v="75"/>
    <n v="25"/>
    <s v="25"/>
    <n v="18"/>
    <x v="0"/>
    <n v="0.77"/>
    <n v="15.399999999999999"/>
    <s v="LIDENORTI S.A."/>
  </r>
  <r>
    <n v="1002203119"/>
    <s v="UE01"/>
    <d v="2022-03-25T00:00:00"/>
    <d v="1899-12-30T16:02:00"/>
    <s v="012-024-00411362"/>
    <s v=""/>
    <s v=""/>
    <n v="0"/>
    <n v="0"/>
    <s v="ZPRC"/>
    <s v="2500108144"/>
    <s v="0000392565"/>
    <n v="8002818556"/>
    <n v="1002203119"/>
    <s v="15-00001115"/>
    <s v="ARMADURO"/>
    <n v="320"/>
    <s v="BOL"/>
    <s v="101664"/>
    <s v="ACERIA DEL ECUADOR C.A. ADELCA"/>
    <s v="806917"/>
    <s v="SALAZAR LUIS  SANTIAGO"/>
    <s v="MIRA"/>
    <s v="AV CHONTAHUASI Y GONZALES SUAREZ"/>
    <s v="OCMIRA"/>
    <s v="O-Carchi-Mira"/>
    <m/>
    <x v="106"/>
    <x v="106"/>
    <s v="100014932"/>
    <s v="CORREA MILTON"/>
    <s v="ZEMU"/>
    <s v="18UE712"/>
    <s v="2"/>
    <s v="Sin Pallet"/>
    <n v="0"/>
    <n v="0"/>
    <x v="0"/>
    <n v="20516.667000000001"/>
    <n v="16026.666999999999"/>
    <n v="4490"/>
    <n v="121.6"/>
    <m/>
    <x v="104"/>
    <n v="25"/>
    <s v="25"/>
    <n v="16"/>
    <x v="0"/>
    <n v="0.38"/>
    <n v="7.6"/>
    <s v="LA ARMENIA S.A."/>
  </r>
  <r>
    <n v="1002203119"/>
    <s v="UE01"/>
    <d v="2022-03-25T00:00:00"/>
    <d v="1899-12-30T16:02:00"/>
    <s v="012-024-00411363"/>
    <s v=""/>
    <s v=""/>
    <n v="0"/>
    <n v="0"/>
    <s v="ZPRC"/>
    <s v="2500108144"/>
    <s v="0000392566"/>
    <n v="8002818555"/>
    <n v="1002203119"/>
    <s v="15-00001123"/>
    <s v="SELVALEGRE"/>
    <n v="4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06"/>
    <x v="106"/>
    <s v="100014932"/>
    <s v="CORREA MILTON"/>
    <s v="ZEMU"/>
    <s v="18UE712"/>
    <s v="2"/>
    <s v="Sin Pallet"/>
    <n v="0"/>
    <n v="0"/>
    <x v="0"/>
    <n v="6493.3329999999996"/>
    <n v="2003.3330000000001"/>
    <n v="4490"/>
    <n v="15.2"/>
    <m/>
    <x v="104"/>
    <n v="25"/>
    <s v="25"/>
    <n v="2"/>
    <x v="0"/>
    <n v="0.38"/>
    <n v="7.6"/>
    <s v="LA ARMENIA S.A."/>
  </r>
  <r>
    <n v="1002203121"/>
    <s v="UE01"/>
    <d v="2022-03-25T00:00:00"/>
    <d v="1899-12-30T16:08:00"/>
    <s v="012-024-00411364"/>
    <s v="9000805687"/>
    <s v="013-020-00047788"/>
    <n v="2322"/>
    <n v="2603.44"/>
    <s v="ZPDF"/>
    <s v="70177169"/>
    <s v="0000392574"/>
    <n v="8002818560"/>
    <n v="1002203121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s v="18UE644"/>
    <s v="2"/>
    <s v="Sin Pallet"/>
    <n v="0"/>
    <n v="0"/>
    <x v="0"/>
    <n v="26880"/>
    <n v="18030"/>
    <n v="8850"/>
    <n v="356.4"/>
    <m/>
    <x v="14"/>
    <n v="25"/>
    <s v="25"/>
    <n v="18"/>
    <x v="0"/>
    <n v="0.99"/>
    <n v="19.799999999999997"/>
    <s v="OTAVALOTRUCKS S.A."/>
  </r>
  <r>
    <n v="1002203152"/>
    <s v="UE01"/>
    <d v="2022-03-25T00:00:00"/>
    <d v="1899-12-30T16:12:00"/>
    <s v="012-024-00411365"/>
    <s v="9000805723"/>
    <s v="012-022-00315561"/>
    <n v="4320.21"/>
    <n v="4843.8500000000004"/>
    <s v="ZPVN"/>
    <s v="40565639"/>
    <s v="0000392354"/>
    <n v="8002818606"/>
    <n v="1002203152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490"/>
    <n v="34010"/>
    <n v="17480"/>
    <n v="530.4"/>
    <m/>
    <x v="10"/>
    <n v="25"/>
    <s v="25"/>
    <n v="34"/>
    <x v="0"/>
    <n v="0.77999999999999992"/>
    <n v="15.6"/>
    <s v="TRANSPORTE PROPIO"/>
  </r>
  <r>
    <n v="1002203082"/>
    <s v="UE01"/>
    <d v="2022-03-25T00:00:00"/>
    <d v="1899-12-30T16:17:00"/>
    <s v="012-024-00411366"/>
    <s v=""/>
    <s v=""/>
    <n v="0"/>
    <n v="0"/>
    <s v="ZPRC"/>
    <s v="2500108134"/>
    <s v="0000392505"/>
    <n v="8002818509"/>
    <n v="1002203082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310"/>
    <n v="24030"/>
    <n v="15280"/>
    <n v="259.2"/>
    <m/>
    <x v="6"/>
    <n v="25"/>
    <s v="25"/>
    <n v="24"/>
    <x v="0"/>
    <n v="0.53999999999999992"/>
    <n v="10.799999999999999"/>
    <s v="TRANSPORTE PROPIO"/>
  </r>
  <r>
    <n v="1002203087"/>
    <s v="UE01"/>
    <d v="2022-03-25T00:00:00"/>
    <d v="1899-12-30T16:24:00"/>
    <s v="012-024-00411367"/>
    <s v=""/>
    <s v=""/>
    <n v="0"/>
    <n v="0"/>
    <s v="ZPRC"/>
    <s v="2500108130"/>
    <s v="P000032782"/>
    <n v="8002818514"/>
    <n v="1002203087"/>
    <s v="15-00000218"/>
    <s v="MAGNO HE"/>
    <n v="30.5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9050"/>
    <n v="30570"/>
    <n v="18480"/>
    <n v="776.78"/>
    <m/>
    <x v="28"/>
    <n v="25"/>
    <s v="25"/>
    <n v="30.57"/>
    <x v="0"/>
    <n v="25.409878966306835"/>
    <n v="25.409878966306835"/>
    <s v="TRANSALMEIDA"/>
  </r>
  <r>
    <n v="1002203178"/>
    <s v="UE01"/>
    <d v="2022-03-25T00:00:00"/>
    <d v="1899-12-30T16:25:00"/>
    <s v="012-024-00411368"/>
    <s v="9000805727"/>
    <s v="012-022-00315562"/>
    <n v="2408.4"/>
    <n v="2700.32"/>
    <s v="ZPVN"/>
    <s v="40565681"/>
    <s v="P000032760"/>
    <n v="8002818635"/>
    <n v="1002203178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270"/>
    <n v="18010"/>
    <n v="9260"/>
    <n v="208.8"/>
    <m/>
    <x v="0"/>
    <n v="25"/>
    <s v="25"/>
    <n v="18"/>
    <x v="0"/>
    <n v="0.58000000000000007"/>
    <n v="11.600000000000001"/>
    <s v="COMITRAPSA"/>
  </r>
  <r>
    <n v="1002203133"/>
    <s v="UE01"/>
    <d v="2022-03-25T00:00:00"/>
    <d v="1899-12-30T16:29:00"/>
    <s v="012-024-00411369"/>
    <s v="9000805730"/>
    <s v="012-022-00315564"/>
    <n v="233.25"/>
    <n v="261.52"/>
    <s v="ZPVN"/>
    <s v="40565809"/>
    <s v="P000032789"/>
    <n v="8002818577"/>
    <n v="1002203133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28"/>
    <x v="28"/>
    <s v="100021196"/>
    <s v="CASTILLO PATRICIO"/>
    <s v="ZETT"/>
    <s v="18UE343"/>
    <s v="2"/>
    <s v="Sin Pallet"/>
    <n v="0"/>
    <n v="0"/>
    <x v="0"/>
    <n v="10929.242"/>
    <n v="2004.242"/>
    <n v="8925"/>
    <n v="31.2"/>
    <m/>
    <x v="26"/>
    <n v="25"/>
    <s v="25"/>
    <n v="2"/>
    <x v="0"/>
    <n v="0.78"/>
    <n v="15.6"/>
    <s v="TRIMPESAS S.A."/>
  </r>
  <r>
    <n v="1002203133"/>
    <s v="UE01"/>
    <d v="2022-03-25T00:00:00"/>
    <d v="1899-12-30T16:29:00"/>
    <s v="012-024-00411370"/>
    <s v="9000805729"/>
    <s v="012-022-00315563"/>
    <n v="3939.01"/>
    <n v="4416.4399999999996"/>
    <s v="ZPVN"/>
    <s v="40565808"/>
    <s v="P000032788"/>
    <n v="8002818576"/>
    <n v="1002203133"/>
    <s v="15-00001123"/>
    <s v="SELVALEGRE"/>
    <n v="6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8"/>
    <x v="28"/>
    <s v="100021196"/>
    <s v="CASTILLO PATRICIO"/>
    <s v="ZETT"/>
    <s v="18UE343"/>
    <s v="2"/>
    <s v="Sin Pallet"/>
    <n v="0"/>
    <n v="0"/>
    <x v="0"/>
    <n v="39990.758000000002"/>
    <n v="31065.758000000002"/>
    <n v="8925"/>
    <n v="483.6"/>
    <m/>
    <x v="26"/>
    <n v="25"/>
    <s v="25"/>
    <n v="31"/>
    <x v="0"/>
    <n v="0.78"/>
    <n v="15.600000000000001"/>
    <s v="TRIMPESAS S.A."/>
  </r>
  <r>
    <n v="1002203186"/>
    <s v="UE01"/>
    <d v="2022-03-25T00:00:00"/>
    <d v="1899-12-30T16:37:00"/>
    <s v="012-024-00411371"/>
    <s v="9000805735"/>
    <s v="012-022-00315566"/>
    <n v="699.74"/>
    <n v="784.55"/>
    <s v="ZPVN"/>
    <s v="40565830"/>
    <s v="P000032797"/>
    <n v="8002818643"/>
    <n v="1002203186"/>
    <s v="15-00001120"/>
    <s v="CAMPEON"/>
    <n v="120"/>
    <s v="BOL"/>
    <s v="101680"/>
    <s v="DISTRIBUCIONES NARANJO"/>
    <s v="801408"/>
    <s v="BODEG NARANJO PUJILI"/>
    <s v="PUJILÍ"/>
    <s v="BODEG NARANJO PUJILI / VIA A PUJILI"/>
    <s v="OXPUJI"/>
    <s v="O-Cotopaxi-Pujili"/>
    <m/>
    <x v="88"/>
    <x v="88"/>
    <s v="10003590"/>
    <s v="CUAYCAL TACUNGA JORGE ANIBAL"/>
    <s v="ZEMU"/>
    <s v="18UE336"/>
    <s v="2"/>
    <s v="Sin Pallet"/>
    <n v="0"/>
    <n v="0"/>
    <x v="0"/>
    <n v="10521.666999999999"/>
    <n v="6006.6670000000004"/>
    <n v="4515"/>
    <n v="93.6"/>
    <m/>
    <x v="86"/>
    <n v="25"/>
    <s v="25"/>
    <n v="6"/>
    <x v="0"/>
    <n v="0.77999999999999992"/>
    <n v="15.6"/>
    <s v="TRANSSJQ S.A."/>
  </r>
  <r>
    <n v="1002203186"/>
    <s v="UE01"/>
    <d v="2022-03-25T00:00:00"/>
    <d v="1899-12-30T16:37:00"/>
    <s v="012-024-00411372"/>
    <s v="9000805734"/>
    <s v="012-022-00315565"/>
    <n v="1524.78"/>
    <n v="1709.59"/>
    <s v="ZPVN"/>
    <s v="40565829"/>
    <s v="P000032796"/>
    <n v="8002818644"/>
    <n v="1002203186"/>
    <s v="15-00001123"/>
    <s v="SELVALEGRE"/>
    <n v="2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88"/>
    <x v="88"/>
    <s v="10003590"/>
    <s v="CUAYCAL TACUNGA JORGE ANIBAL"/>
    <s v="ZEMU"/>
    <s v="18UE336"/>
    <s v="2"/>
    <s v="Sin Pallet"/>
    <n v="0"/>
    <n v="0"/>
    <x v="0"/>
    <n v="16528.332999999999"/>
    <n v="12013.333000000001"/>
    <n v="4515"/>
    <n v="187.2"/>
    <m/>
    <x v="86"/>
    <n v="25"/>
    <s v="25"/>
    <n v="12"/>
    <x v="0"/>
    <n v="0.77999999999999992"/>
    <n v="15.6"/>
    <s v="TRANSSJQ S.A."/>
  </r>
  <r>
    <n v="1002203136"/>
    <s v="UE01"/>
    <d v="2022-03-25T00:00:00"/>
    <d v="1899-12-30T16:45:00"/>
    <s v="012-024-00411373"/>
    <s v=""/>
    <s v=""/>
    <n v="0"/>
    <n v="0"/>
    <s v="ZPRC"/>
    <s v="2500108141"/>
    <s v="0000392549"/>
    <n v="8002818582"/>
    <n v="1002203136"/>
    <s v="15-00001119"/>
    <s v="CAMPEON ANTIHUMEDAD"/>
    <n v="2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m/>
    <x v="39"/>
    <x v="39"/>
    <s v="100014979"/>
    <s v="REALPE RICARDO"/>
    <s v="ZEMU"/>
    <s v="18UE710"/>
    <s v="2"/>
    <s v="Sin Pallet"/>
    <n v="0"/>
    <n v="0"/>
    <x v="0"/>
    <n v="18455.556"/>
    <n v="14015.556"/>
    <n v="4440"/>
    <n v="322"/>
    <m/>
    <x v="37"/>
    <n v="25"/>
    <s v="25"/>
    <n v="14"/>
    <x v="0"/>
    <n v="1.1499999999999999"/>
    <n v="23"/>
    <s v="TRANSPIONER S.A."/>
  </r>
  <r>
    <n v="1002203136"/>
    <s v="UE01"/>
    <d v="2022-03-25T00:00:00"/>
    <d v="1899-12-30T16:45:00"/>
    <s v="012-024-00411374"/>
    <s v=""/>
    <s v=""/>
    <n v="0"/>
    <n v="0"/>
    <s v="ZPRC"/>
    <s v="2500108141"/>
    <s v="0000392550"/>
    <n v="8002818583"/>
    <n v="1002203136"/>
    <s v="15-00001124"/>
    <s v="SELVALEGRE ANTIHUMEDAD"/>
    <n v="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8444.4439999999995"/>
    <n v="4004.444"/>
    <n v="4440"/>
    <n v="92"/>
    <m/>
    <x v="37"/>
    <n v="25"/>
    <s v="25"/>
    <n v="4"/>
    <x v="0"/>
    <n v="1.1499999999999999"/>
    <n v="23"/>
    <s v="TRANSPIONER S.A."/>
  </r>
  <r>
    <n v="1002203169"/>
    <s v="UE01"/>
    <d v="2022-03-25T00:00:00"/>
    <d v="1899-12-30T16:49:00"/>
    <s v="012-024-00411375"/>
    <s v=""/>
    <s v=""/>
    <n v="0"/>
    <n v="0"/>
    <s v="ZPRC"/>
    <s v="2500108116"/>
    <s v="0000392419"/>
    <n v="8002818626"/>
    <n v="1002203169"/>
    <s v="15-00001120"/>
    <s v="CAMPEON"/>
    <n v="660"/>
    <s v="BOL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15041"/>
    <s v="FUENTES TEMISTOCLES"/>
    <s v="ZETT"/>
    <s v="18UE908"/>
    <s v="2"/>
    <s v="Sin Pallet"/>
    <n v="0"/>
    <n v="0"/>
    <x v="0"/>
    <n v="51100"/>
    <n v="33050"/>
    <n v="18050"/>
    <n v="732.6"/>
    <m/>
    <x v="55"/>
    <n v="25"/>
    <s v="25"/>
    <n v="33"/>
    <x v="0"/>
    <n v="1.1100000000000001"/>
    <n v="22.2"/>
    <s v="TRANSPORTE PROPIO"/>
  </r>
  <r>
    <n v="1002203125"/>
    <s v="UE01"/>
    <d v="2022-03-25T00:00:00"/>
    <d v="1899-12-30T16:50:00"/>
    <s v="012-024-00411376"/>
    <s v="9000805743"/>
    <s v="012-022-00315568"/>
    <n v="1814.4"/>
    <n v="2034.32"/>
    <s v="ZPVN"/>
    <s v="40565802"/>
    <s v="0000392569"/>
    <n v="8002818564"/>
    <n v="1002203125"/>
    <s v="15-00001119"/>
    <s v="CAMPEON ANTIHUMEDAD"/>
    <n v="280"/>
    <s v="BOL"/>
    <s v="103543"/>
    <s v="ROBLES GARCIA MONICA BEATRIZ"/>
    <s v="805026"/>
    <s v="BODEGA PRINCIPAL VIEJO FABY"/>
    <s v="QUEVEDO"/>
    <s v="AV PRINCIPAL, SOLAR 9 Y G"/>
    <s v="ORQUEV"/>
    <s v="O-Losrios-Quevedo"/>
    <m/>
    <x v="65"/>
    <x v="65"/>
    <s v="100014860"/>
    <s v="TANICUCHI LUIS"/>
    <s v="ZEMT"/>
    <s v="18UE350"/>
    <s v="1"/>
    <s v="Con Pallet"/>
    <n v="0.05"/>
    <n v="14"/>
    <x v="0"/>
    <n v="21687.5"/>
    <n v="14017.5"/>
    <n v="7670"/>
    <n v="288.39999999999998"/>
    <m/>
    <x v="63"/>
    <n v="25"/>
    <s v="25"/>
    <n v="14"/>
    <x v="0"/>
    <n v="1.03"/>
    <n v="20.599999999999998"/>
    <s v="TRANSSJQ S.A."/>
  </r>
  <r>
    <n v="1002203125"/>
    <s v="UE01"/>
    <d v="2022-03-25T00:00:00"/>
    <d v="1899-12-30T16:50:00"/>
    <s v="012-024-00411377"/>
    <s v="9000805742"/>
    <s v="012-022-00315567"/>
    <n v="1348"/>
    <n v="1511.39"/>
    <s v="ZPVN"/>
    <s v="40565802"/>
    <s v="0000392568"/>
    <n v="8002818563"/>
    <n v="1002203125"/>
    <s v="15-00001124"/>
    <s v="SELVALEGRE ANTIHUMEDAD"/>
    <n v="200"/>
    <s v="BOL"/>
    <s v="103543"/>
    <s v="ROBLES GARCIA MONICA BEATRIZ"/>
    <s v="805026"/>
    <s v="BODEGA PRINCIPAL VIEJO FABY"/>
    <s v="QUEVEDO"/>
    <s v="AV PRINCIPAL, SOLAR 9 Y G"/>
    <s v="ORQUEV"/>
    <s v="O-Losrios-Quevedo"/>
    <n v="345"/>
    <x v="65"/>
    <x v="65"/>
    <s v="100014860"/>
    <s v="TANICUCHI LUIS"/>
    <s v="ZEMT"/>
    <s v="18UE350"/>
    <s v="1"/>
    <s v="Con Pallet"/>
    <n v="0.05"/>
    <n v="10"/>
    <x v="0"/>
    <n v="17682.5"/>
    <n v="10012.5"/>
    <n v="7670"/>
    <n v="206"/>
    <m/>
    <x v="63"/>
    <n v="25"/>
    <s v="25"/>
    <n v="10"/>
    <x v="0"/>
    <n v="1.03"/>
    <n v="20.6"/>
    <s v="TRANSSJQ S.A."/>
  </r>
  <r>
    <n v="1002203095"/>
    <s v="UE01"/>
    <d v="2022-03-25T00:00:00"/>
    <d v="1899-12-30T16:55:00"/>
    <s v="012-024-00411378"/>
    <s v="9000805747"/>
    <s v="012-022-00315569"/>
    <n v="3259.87"/>
    <n v="3654.98"/>
    <s v="ZPVN"/>
    <s v="40565786"/>
    <s v="0000392532"/>
    <n v="8002818524"/>
    <n v="1002203095"/>
    <s v="15-00001123"/>
    <s v="SELVALEGRE"/>
    <n v="4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6"/>
    <x v="6"/>
    <s v="10003542"/>
    <s v="CASTELLANO SANCHEZ CARLOS ANDRES"/>
    <s v="ZEMT"/>
    <s v="18UE616"/>
    <s v="1"/>
    <s v="Con Pallet"/>
    <n v="0.05"/>
    <n v="24"/>
    <x v="0"/>
    <n v="38820"/>
    <n v="24030"/>
    <n v="14790"/>
    <n v="158.4"/>
    <m/>
    <x v="6"/>
    <n v="25"/>
    <s v="25"/>
    <n v="24"/>
    <x v="0"/>
    <n v="0.33"/>
    <n v="6.6000000000000005"/>
    <s v="WILLYTRUCK S.A."/>
  </r>
  <r>
    <n v="1002203196"/>
    <s v="UE01"/>
    <d v="2022-03-25T00:00:00"/>
    <d v="1899-12-30T16:57:00"/>
    <s v="012-024-00411379"/>
    <s v=""/>
    <s v=""/>
    <n v="0"/>
    <n v="0"/>
    <s v="ZPRC"/>
    <s v="2500108153"/>
    <s v="P000032795"/>
    <n v="8002818654"/>
    <n v="1002203196"/>
    <s v="15-00001115"/>
    <s v="ARMADURO"/>
    <n v="280"/>
    <s v="BOL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s v="18UE902"/>
    <s v="2"/>
    <s v="Sin Pallet"/>
    <n v="0"/>
    <n v="0"/>
    <x v="0"/>
    <n v="18398.332999999999"/>
    <n v="14023.333000000001"/>
    <n v="4375"/>
    <n v="193.2"/>
    <m/>
    <x v="17"/>
    <n v="25"/>
    <s v="25"/>
    <n v="14"/>
    <x v="0"/>
    <n v="0.69"/>
    <n v="13.799999999999999"/>
    <s v="TRANSPORTE PROPIO"/>
  </r>
  <r>
    <n v="1002203196"/>
    <s v="UE01"/>
    <d v="2022-03-25T00:00:00"/>
    <d v="1899-12-30T16:57:00"/>
    <s v="012-024-00411380"/>
    <s v=""/>
    <s v=""/>
    <n v="0"/>
    <n v="0"/>
    <s v="ZPRC"/>
    <s v="2500108152"/>
    <s v="P000032794"/>
    <n v="8002818655"/>
    <n v="1002203196"/>
    <s v="15-00001123"/>
    <s v="SELVALEGRE"/>
    <n v="8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8381.6669999999995"/>
    <n v="4006.6669999999999"/>
    <n v="4375"/>
    <n v="55.2"/>
    <m/>
    <x v="17"/>
    <n v="25"/>
    <s v="25"/>
    <n v="4"/>
    <x v="0"/>
    <n v="0.69000000000000006"/>
    <n v="13.8"/>
    <s v="TRANSPORTE PROPIO"/>
  </r>
  <r>
    <n v="1002203150"/>
    <s v="UE01"/>
    <d v="2022-03-25T00:00:00"/>
    <d v="1899-12-30T17:01:00"/>
    <s v="012-024-00411381"/>
    <s v="9000805751"/>
    <s v="012-022-00315570"/>
    <n v="3076.8"/>
    <n v="3449.73"/>
    <s v="ZPVN"/>
    <s v="40565804"/>
    <s v="0000392577"/>
    <n v="8002818604"/>
    <n v="1002203150"/>
    <s v="15-00001119"/>
    <s v="CAMPEON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76"/>
    <x v="76"/>
    <s v="100022169"/>
    <s v="LOMAS MONTESDEOCA VINICIO XAVIER"/>
    <s v="ZEMT"/>
    <s v="18UE840"/>
    <s v="2"/>
    <s v="Sin Pallet"/>
    <n v="0"/>
    <n v="0"/>
    <x v="0"/>
    <n v="38970"/>
    <n v="24020"/>
    <n v="14950"/>
    <n v="494.4"/>
    <m/>
    <x v="74"/>
    <n v="25"/>
    <s v="25"/>
    <n v="24"/>
    <x v="0"/>
    <n v="1.03"/>
    <n v="20.599999999999998"/>
    <s v="LIDENORTI S.A."/>
  </r>
  <r>
    <n v="1002203229"/>
    <s v="UE01"/>
    <d v="2022-03-25T00:00:00"/>
    <d v="1899-12-30T17:10:00"/>
    <s v="012-024-00411382"/>
    <s v="9000805731"/>
    <s v="013-020-00047790"/>
    <n v="2476.8000000000002"/>
    <n v="2777.01"/>
    <s v="ZPDF"/>
    <s v="70177195"/>
    <s v="P000032802"/>
    <n v="8002818696"/>
    <n v="1002203229"/>
    <s v="15-00001124"/>
    <s v="SELVALEGRE ANTIHUMEDAD"/>
    <n v="360"/>
    <s v="BOL"/>
    <s v="101491"/>
    <s v="MOREJON CACAY BLADIMIR ALFREDO"/>
    <s v="801874"/>
    <s v="BODEGA MOREJON BLADI"/>
    <s v="QUITO"/>
    <s v="PACTO 27 DE MARZO S/N Y ESPAÑA"/>
    <s v="OPPACT"/>
    <s v="O-Pichincha-Pacto"/>
    <n v="119"/>
    <x v="33"/>
    <x v="33"/>
    <s v="100014931"/>
    <s v="VACA GALO"/>
    <s v="ZEMU"/>
    <s v="18UE737"/>
    <s v="2"/>
    <s v="Sin Pallet"/>
    <n v="0"/>
    <n v="0"/>
    <x v="0"/>
    <n v="27020"/>
    <n v="18000"/>
    <n v="9020"/>
    <n v="244.8"/>
    <m/>
    <x v="31"/>
    <n v="25"/>
    <s v="25"/>
    <n v="18"/>
    <x v="0"/>
    <n v="0.68"/>
    <n v="13.600000000000001"/>
    <s v="TRANSPORTE PESADO CIAPRUTE S.A."/>
  </r>
  <r>
    <n v="1002203165"/>
    <s v="UE01"/>
    <d v="2022-03-25T00:00:00"/>
    <d v="1899-12-30T17:16:00"/>
    <s v="012-024-00411383"/>
    <s v=""/>
    <s v=""/>
    <n v="0"/>
    <n v="0"/>
    <s v="ZPRC"/>
    <s v="2500108150"/>
    <s v="P000032792"/>
    <n v="8002818621"/>
    <n v="1002203165"/>
    <s v="15-00001120"/>
    <s v="CAMPEON"/>
    <n v="80"/>
    <s v="BOL"/>
    <s v="101586"/>
    <s v="FERRETERIAS FERRIGONZ CIA. LTDA."/>
    <s v="801500"/>
    <s v="FERRIGONZ PRINCIPAL"/>
    <s v="CAYAMBE"/>
    <s v="CALLE AZCASUBI Y CALLE CHILE"/>
    <s v="OPCAYA"/>
    <s v="O-Pichincha-Cayambe"/>
    <m/>
    <x v="155"/>
    <x v="155"/>
    <s v="100015298"/>
    <s v="GUALSAQUI RAMIRO"/>
    <s v="ZETT"/>
    <s v="18UE544"/>
    <s v="1"/>
    <s v="Con Pallet"/>
    <n v="0.05"/>
    <n v="4"/>
    <x v="0"/>
    <n v="13405"/>
    <n v="4005"/>
    <n v="9400"/>
    <n v="16.8"/>
    <m/>
    <x v="152"/>
    <n v="25"/>
    <s v="25"/>
    <n v="4"/>
    <x v="0"/>
    <n v="0.21000000000000002"/>
    <n v="4.2"/>
    <s v="SANJOPAS S.A."/>
  </r>
  <r>
    <n v="1002203165"/>
    <s v="UE01"/>
    <d v="2022-03-25T00:00:00"/>
    <d v="1899-12-30T17:16:00"/>
    <s v="012-024-00411384"/>
    <s v=""/>
    <s v=""/>
    <n v="0"/>
    <n v="0"/>
    <s v="ZPRC"/>
    <s v="2500108151"/>
    <s v="P000032793"/>
    <n v="8002818620"/>
    <n v="1002203165"/>
    <s v="15-00001123"/>
    <s v="SELVALEGRE"/>
    <n v="5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55"/>
    <x v="155"/>
    <s v="100015298"/>
    <s v="GUALSAQUI RAMIRO"/>
    <s v="ZETT"/>
    <s v="18UE544"/>
    <s v="1"/>
    <s v="Con Pallet"/>
    <n v="0.05"/>
    <n v="28"/>
    <x v="0"/>
    <n v="37435"/>
    <n v="28035"/>
    <n v="9400"/>
    <n v="117.6"/>
    <m/>
    <x v="152"/>
    <n v="25"/>
    <s v="25"/>
    <n v="28"/>
    <x v="0"/>
    <n v="0.21"/>
    <n v="4.2"/>
    <s v="SANJOPAS S.A."/>
  </r>
  <r>
    <n v="1002203221"/>
    <s v="UE01"/>
    <d v="2022-03-25T00:00:00"/>
    <d v="1899-12-30T17:18:00"/>
    <s v="012-024-00411385"/>
    <s v=""/>
    <s v=""/>
    <n v="0"/>
    <n v="0"/>
    <s v="ZPRC"/>
    <s v="2500108149"/>
    <s v="0000392589"/>
    <n v="8002818684"/>
    <n v="1002203221"/>
    <s v="15-00001116"/>
    <s v="ARMADURO GRANEL"/>
    <n v="30.9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0430"/>
    <n v="30970"/>
    <n v="19460"/>
    <n v="284.92"/>
    <m/>
    <x v="78"/>
    <n v="25"/>
    <s v="25"/>
    <n v="30.97"/>
    <x v="0"/>
    <n v="9.19987084275105"/>
    <n v="9.19987084275105"/>
    <s v="CASTRO HERMANOS S.A."/>
  </r>
  <r>
    <n v="1002203111"/>
    <s v="UE01"/>
    <d v="2022-03-25T00:00:00"/>
    <d v="1899-12-30T17:21:00"/>
    <s v="012-024-00411386"/>
    <s v=""/>
    <s v=""/>
    <n v="0"/>
    <n v="0"/>
    <s v="ZPRC"/>
    <s v="2500108128"/>
    <s v="P000032780"/>
    <n v="8002818545"/>
    <n v="1002203111"/>
    <s v="15-00000218"/>
    <s v="MAGNO HE"/>
    <n v="31.4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960"/>
    <n v="31410"/>
    <n v="18550"/>
    <n v="0"/>
    <m/>
    <x v="3"/>
    <n v="25"/>
    <s v="25"/>
    <n v="31.41"/>
    <x v="0"/>
    <n v="0"/>
    <n v="0"/>
    <s v="UNICON S.A."/>
  </r>
  <r>
    <n v="1002203137"/>
    <s v="UE01"/>
    <d v="2022-03-25T00:00:00"/>
    <d v="1899-12-30T17:22:00"/>
    <s v="012-024-00411387"/>
    <s v="9000805758"/>
    <s v="012-022-00315572"/>
    <n v="1501.63"/>
    <n v="1683.64"/>
    <s v="ZPVN"/>
    <s v="40565803"/>
    <s v="0000392572"/>
    <n v="8002818585"/>
    <n v="1002203137"/>
    <s v="15-00001120"/>
    <s v="CAMPEON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m/>
    <x v="114"/>
    <x v="114"/>
    <s v="100014846"/>
    <s v="SANCHEZ EDUARDO"/>
    <s v="ZEMT"/>
    <s v="18UE324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</r>
  <r>
    <n v="1002203137"/>
    <s v="UE01"/>
    <d v="2022-03-25T00:00:00"/>
    <d v="1899-12-30T17:22:00"/>
    <s v="012-024-00411388"/>
    <s v="9000805757"/>
    <s v="012-022-00315571"/>
    <n v="1629.94"/>
    <n v="1827.5"/>
    <s v="ZPVN"/>
    <s v="40565803"/>
    <s v="0000392571"/>
    <n v="8002818584"/>
    <n v="1002203137"/>
    <s v="15-00001123"/>
    <s v="SELVALEGRE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14"/>
    <x v="114"/>
    <s v="100014846"/>
    <s v="SANCHEZ EDUARDO"/>
    <s v="ZEMT"/>
    <s v="18UE324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</r>
  <r>
    <n v="1002203238"/>
    <s v="UE01"/>
    <d v="2022-03-25T00:00:00"/>
    <d v="1899-12-30T17:26:00"/>
    <s v="012-024-00411389"/>
    <s v="9000805759"/>
    <s v="012-022-00315573"/>
    <n v="2433.6"/>
    <n v="2728.57"/>
    <s v="ZPVN"/>
    <s v="40565828"/>
    <s v="0000392615"/>
    <n v="8002818708"/>
    <n v="1002203238"/>
    <s v="15-00001119"/>
    <s v="CAMPEON ANTIHUMEDAD"/>
    <n v="360"/>
    <s v="BOL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s v="18UE554"/>
    <s v="2"/>
    <s v="Sin Pallet"/>
    <n v="0"/>
    <n v="0"/>
    <x v="0"/>
    <n v="27180"/>
    <n v="18010"/>
    <n v="9170"/>
    <n v="334.8"/>
    <m/>
    <x v="44"/>
    <n v="25"/>
    <s v="25"/>
    <n v="18"/>
    <x v="0"/>
    <n v="0.93"/>
    <n v="18.600000000000001"/>
    <s v="TRAPSA C.A."/>
  </r>
  <r>
    <n v="1002203228"/>
    <s v="UE01"/>
    <d v="2022-03-25T00:00:00"/>
    <d v="1899-12-30T17:29:00"/>
    <s v="012-024-00411390"/>
    <s v="9000805761"/>
    <s v="012-022-00315575"/>
    <n v="276.01"/>
    <n v="309.45999999999998"/>
    <s v="ZPVN"/>
    <s v="40565838"/>
    <s v="P000032800"/>
    <n v="8002818693"/>
    <n v="1002203228"/>
    <s v="15-00001115"/>
    <s v="ARMADURO"/>
    <n v="40"/>
    <s v="BOL"/>
    <s v="101726"/>
    <s v="CONSTRUCCIONES CRANBEGAL"/>
    <s v="809762"/>
    <s v="FABRICIO VACA"/>
    <s v="COTACACHI"/>
    <s v="CALLE SUCRE"/>
    <s v="OICOTA"/>
    <s v="O-Imbabura-Cotacachi"/>
    <m/>
    <x v="119"/>
    <x v="119"/>
    <s v="100014836"/>
    <s v="PERUGACHI PEDRO"/>
    <s v="ZEMU"/>
    <s v="18UE308"/>
    <s v="2"/>
    <s v="Sin Pallet"/>
    <n v="0"/>
    <n v="0"/>
    <x v="0"/>
    <n v="6511.1109999999999"/>
    <n v="2001.1110000000001"/>
    <n v="4510"/>
    <n v="6"/>
    <m/>
    <x v="117"/>
    <n v="25"/>
    <s v="25"/>
    <n v="2"/>
    <x v="0"/>
    <n v="0.15"/>
    <n v="3"/>
    <s v="TRIMPESAS S.A."/>
  </r>
  <r>
    <n v="1002203228"/>
    <s v="UE01"/>
    <d v="2022-03-25T00:00:00"/>
    <d v="1899-12-30T17:29:00"/>
    <s v="012-024-00411391"/>
    <s v="9000805760"/>
    <s v="012-022-00315574"/>
    <n v="2185.92"/>
    <n v="2450.87"/>
    <s v="ZPVN"/>
    <s v="40565837"/>
    <s v="P000032799"/>
    <n v="8002818694"/>
    <n v="1002203228"/>
    <s v="15-00001123"/>
    <s v="SELVALEGRE"/>
    <n v="320"/>
    <s v="BOL"/>
    <s v="101726"/>
    <s v="CONSTRUCCIONES CRANBEGAL"/>
    <s v="809762"/>
    <s v="FABRICIO VACA"/>
    <s v="COTACACHI"/>
    <s v="CALLE SUCRE"/>
    <s v="OICOTA"/>
    <s v="O-Imbabura-Cotacachi"/>
    <n v="15"/>
    <x v="119"/>
    <x v="119"/>
    <s v="100014836"/>
    <s v="PERUGACHI PEDRO"/>
    <s v="ZEMU"/>
    <s v="18UE308"/>
    <s v="2"/>
    <s v="Sin Pallet"/>
    <n v="0"/>
    <n v="0"/>
    <x v="0"/>
    <n v="20518.888999999999"/>
    <n v="16008.888999999999"/>
    <n v="4510"/>
    <n v="48"/>
    <m/>
    <x v="117"/>
    <n v="25"/>
    <s v="25"/>
    <n v="16"/>
    <x v="0"/>
    <n v="0.15"/>
    <n v="3"/>
    <s v="TRIMPESAS S.A."/>
  </r>
  <r>
    <n v="1002203263"/>
    <s v="UE01"/>
    <d v="2022-03-25T00:00:00"/>
    <d v="1899-12-30T17:35:00"/>
    <s v="012-024-00411392"/>
    <s v="9000805762"/>
    <s v="012-022-00315576"/>
    <n v="2494.8000000000002"/>
    <n v="2797.19"/>
    <s v="ZPVN"/>
    <s v="40565745"/>
    <s v="0000392483"/>
    <n v="8002818738"/>
    <n v="1002203263"/>
    <s v="15-00001123"/>
    <s v="SELVALEGRE"/>
    <n v="360"/>
    <s v="BOL"/>
    <s v="10007557"/>
    <s v="PERALTA AREVALO GABRIELA IRAHI"/>
    <s v="810621"/>
    <s v="BODEGA PRINCIPAL"/>
    <s v="RUMIÑAHUI"/>
    <s v="INES GANGOTENA # 102"/>
    <s v="OPSANG"/>
    <s v="O-Pichincha-Sangolqui"/>
    <n v="130"/>
    <x v="106"/>
    <x v="106"/>
    <s v="100019455"/>
    <s v="ORDONEZ ISAIAS"/>
    <s v="ZEMU"/>
    <s v="18UE661"/>
    <s v="2"/>
    <s v="Sin Pallet"/>
    <n v="0"/>
    <n v="0"/>
    <x v="0"/>
    <n v="27060"/>
    <n v="18010"/>
    <n v="9050"/>
    <n v="194.4"/>
    <m/>
    <x v="104"/>
    <n v="25"/>
    <s v="25"/>
    <n v="18"/>
    <x v="0"/>
    <n v="0.54"/>
    <n v="10.8"/>
    <s v="LA ARMENIA S.A."/>
  </r>
  <r>
    <n v="1002203260"/>
    <s v="UE01"/>
    <d v="2022-03-25T00:00:00"/>
    <d v="1899-12-30T17:38:00"/>
    <s v="012-024-00411393"/>
    <s v="9000805765"/>
    <s v="012-022-00315578"/>
    <n v="734.18"/>
    <n v="823.17"/>
    <s v="ZPVN"/>
    <s v="40565785"/>
    <s v="P000032786"/>
    <n v="8002818734"/>
    <n v="1002203260"/>
    <s v="15-00001120"/>
    <s v="CAMPEON"/>
    <n v="120"/>
    <s v="BOL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4373.824000000001"/>
    <n v="6008.8239999999996"/>
    <n v="8365"/>
    <n v="52.8"/>
    <m/>
    <x v="32"/>
    <n v="25"/>
    <s v="25"/>
    <n v="6"/>
    <x v="0"/>
    <n v="0.44"/>
    <n v="8.7999999999999989"/>
    <s v="TRANSPORTE PROPIO"/>
  </r>
  <r>
    <n v="1002203260"/>
    <s v="UE01"/>
    <d v="2022-03-25T00:00:00"/>
    <d v="1899-12-30T17:38:00"/>
    <s v="012-024-00411394"/>
    <s v="9000805764"/>
    <s v="012-022-00315577"/>
    <n v="3736.66"/>
    <n v="4189.57"/>
    <s v="ZPVN"/>
    <s v="40565784"/>
    <s v="P000032785"/>
    <n v="8002818733"/>
    <n v="1002203260"/>
    <s v="15-00001123"/>
    <s v="SELVALEGRE"/>
    <n v="56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406.175999999999"/>
    <n v="28041.175999999999"/>
    <n v="8365"/>
    <n v="246.4"/>
    <m/>
    <x v="32"/>
    <n v="25"/>
    <s v="25"/>
    <n v="28"/>
    <x v="0"/>
    <n v="0.44"/>
    <n v="8.8000000000000007"/>
    <s v="TRANSPORTE PROPIO"/>
  </r>
  <r>
    <n v="1002203226"/>
    <s v="UE01"/>
    <d v="2022-03-25T00:00:00"/>
    <d v="1899-12-30T17:42:00"/>
    <s v="012-024-00411395"/>
    <s v="9000805767"/>
    <s v="012-022-00315579"/>
    <n v="4524.8"/>
    <n v="5073.24"/>
    <s v="ZPVN"/>
    <s v="40565821"/>
    <s v="0000392599"/>
    <n v="8002818691"/>
    <n v="1002203226"/>
    <s v="15-00001124"/>
    <s v="SELVALEGRE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51"/>
    <x v="51"/>
    <s v="100014928"/>
    <s v="INLAGO RODRIGO"/>
    <s v="ZETT"/>
    <s v="18UE565"/>
    <s v="1"/>
    <s v="Con Pallet"/>
    <n v="0.05"/>
    <n v="32"/>
    <x v="0"/>
    <n v="50640"/>
    <n v="32010"/>
    <n v="18630"/>
    <n v="678.4"/>
    <m/>
    <x v="49"/>
    <n v="25"/>
    <s v="25"/>
    <n v="32"/>
    <x v="0"/>
    <n v="1.06"/>
    <n v="21.2"/>
    <s v="TRANSCARLONISA"/>
  </r>
  <r>
    <n v="1002203271"/>
    <s v="UE01"/>
    <d v="2022-03-25T00:00:00"/>
    <d v="1899-12-30T17:46:00"/>
    <s v="012-024-00411396"/>
    <s v="9000805769"/>
    <s v="012-022-00315580"/>
    <n v="2287.17"/>
    <n v="2564.39"/>
    <s v="ZPVN"/>
    <s v="40565664"/>
    <s v="P000032755"/>
    <n v="8002818747"/>
    <n v="1002203271"/>
    <s v="15-00001123"/>
    <s v="SELVALEGRE"/>
    <n v="360"/>
    <s v="BOL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280"/>
    <n v="18010"/>
    <n v="9270"/>
    <n v="273.60000000000002"/>
    <m/>
    <x v="140"/>
    <n v="25"/>
    <s v="25"/>
    <n v="18"/>
    <x v="0"/>
    <n v="0.76"/>
    <n v="15.200000000000001"/>
    <s v="TRANSPORTE PROPIO"/>
  </r>
  <r>
    <n v="1002203270"/>
    <s v="UE01"/>
    <d v="2022-03-25T00:00:00"/>
    <d v="1899-12-30T17:47:00"/>
    <s v="012-024-00411397"/>
    <s v="9000805718"/>
    <s v="013-020-00047789"/>
    <n v="2432.56"/>
    <n v="2727.4"/>
    <s v="ZPDF"/>
    <s v="70177185"/>
    <s v="0000392641"/>
    <n v="8002818746"/>
    <n v="1002203270"/>
    <s v="15-00001123"/>
    <s v="SELVALEGRE"/>
    <n v="360"/>
    <s v="BOL"/>
    <s v="103008"/>
    <s v="INDUSTRIA ACEROS MONTECRISTI"/>
    <s v="805230"/>
    <s v="BLANCA SANTAFE"/>
    <s v="QUITO"/>
    <s v="AV. ANTONIO JOSE DE SUCRE"/>
    <s v="OPCOTO"/>
    <s v="O-Pichincha-Cotocollao"/>
    <n v="95.7"/>
    <x v="118"/>
    <x v="118"/>
    <s v="100019438"/>
    <s v="CASTRO SELSO"/>
    <s v="ZEMU"/>
    <s v="18UE375"/>
    <s v="2"/>
    <s v="Sin Pallet"/>
    <n v="0"/>
    <n v="0"/>
    <x v="0"/>
    <n v="27190"/>
    <n v="18010"/>
    <n v="9180"/>
    <n v="162"/>
    <m/>
    <x v="116"/>
    <n v="25"/>
    <s v="25"/>
    <n v="18"/>
    <x v="0"/>
    <n v="0.45"/>
    <n v="9"/>
    <s v="TRAPSA C.A."/>
  </r>
  <r>
    <n v="1002203244"/>
    <s v="UE01"/>
    <d v="2022-03-25T00:00:00"/>
    <d v="1899-12-30T17:50:00"/>
    <s v="012-024-00411398"/>
    <s v="9000805771"/>
    <s v="012-022-00315581"/>
    <n v="2469.85"/>
    <n v="2769.21"/>
    <s v="ZPVN"/>
    <s v="40565833"/>
    <s v="0000392626"/>
    <n v="8002818713"/>
    <n v="1002203244"/>
    <s v="15-00001123"/>
    <s v="SELVALEGRE"/>
    <n v="360"/>
    <s v="BOL"/>
    <s v="101573"/>
    <s v="MENA ZAPATA FAUSTO ANTONIO"/>
    <s v="801837"/>
    <s v="BODEGA MENA FAUSTO"/>
    <s v="QUITO"/>
    <s v="PANAMERICANA SUR  LOTE 66 KM 10.5 Y"/>
    <s v="OPSBAR"/>
    <s v="O-Pichincha-Sanbartolo"/>
    <n v="120"/>
    <x v="103"/>
    <x v="103"/>
    <s v="100019413"/>
    <s v="CASANOVA ROMEL"/>
    <s v="ZEMU"/>
    <s v="18UE843"/>
    <s v="2"/>
    <s v="Sin Pallet"/>
    <n v="0"/>
    <n v="0"/>
    <x v="0"/>
    <n v="27010"/>
    <n v="18000"/>
    <n v="9010"/>
    <n v="180"/>
    <m/>
    <x v="101"/>
    <n v="25"/>
    <s v="25"/>
    <n v="18"/>
    <x v="0"/>
    <n v="0.5"/>
    <n v="10"/>
    <s v="TRAPSA C.A."/>
  </r>
  <r>
    <n v="1002203278"/>
    <s v="UE01"/>
    <d v="2022-03-25T00:00:00"/>
    <d v="1899-12-30T17:53:00"/>
    <s v="012-024-00411399"/>
    <s v=""/>
    <s v=""/>
    <n v="0"/>
    <n v="0"/>
    <s v="ZPRC"/>
    <s v="2500108156"/>
    <s v="0000392637"/>
    <n v="8002818756"/>
    <n v="1002203278"/>
    <s v="15-00001119"/>
    <s v="CAMPEON ANTIHUMEDAD"/>
    <n v="360"/>
    <s v="BOL"/>
    <s v="101664"/>
    <s v="ACERIA DEL ECUADOR C.A. ADELCA"/>
    <s v="802632"/>
    <s v="ZAMBRANO MANZABA TAYRON LENIN"/>
    <s v="QUEVEDO"/>
    <s v="AV WALTER ANDRADE Y DECIMA ESQUINA"/>
    <s v="ORQUEV"/>
    <s v="O-Losrios-Quevedo"/>
    <n v="345"/>
    <x v="130"/>
    <x v="130"/>
    <s v="100014950"/>
    <s v="MONTESDEOCA JORGE"/>
    <s v="ZEMU"/>
    <s v="18UE601"/>
    <s v="2"/>
    <s v="Sin Pallet"/>
    <n v="0"/>
    <n v="0"/>
    <x v="0"/>
    <n v="27210"/>
    <n v="18030"/>
    <n v="9180"/>
    <n v="370.8"/>
    <m/>
    <x v="128"/>
    <n v="25"/>
    <s v="25"/>
    <n v="18"/>
    <x v="0"/>
    <n v="1.03"/>
    <n v="20.6"/>
    <s v="LIDENORTI S.A."/>
  </r>
  <r>
    <n v="1002203282"/>
    <s v="UE01"/>
    <d v="2022-03-25T00:00:00"/>
    <d v="1899-12-30T17:56:00"/>
    <s v="012-024-00411400"/>
    <s v=""/>
    <s v=""/>
    <n v="0"/>
    <n v="0"/>
    <s v="ZPRC"/>
    <s v="2500108159"/>
    <s v="0000392660"/>
    <n v="8002818760"/>
    <n v="1002203282"/>
    <s v="15-00001119"/>
    <s v="CAMPEON ANTIHUMEDAD"/>
    <n v="280"/>
    <s v="BOL"/>
    <s v="101664"/>
    <s v="ACERIA DEL ECUADOR C.A. ADELCA"/>
    <s v="810765"/>
    <s v="ORELLANA MALDONADO ALEJANDRA"/>
    <s v="QUEVEDO"/>
    <s v="JAIME ROLDOS, ENTRE LA 26 Y 27"/>
    <s v="ORQUEV"/>
    <s v="O-Losrios-Quevedo"/>
    <m/>
    <x v="129"/>
    <x v="129"/>
    <s v="100014881"/>
    <s v="HARO VICENTE"/>
    <s v="ZEMU"/>
    <s v="18UE736"/>
    <s v="2"/>
    <s v="Sin Pallet"/>
    <n v="0"/>
    <n v="0"/>
    <x v="0"/>
    <n v="18670.556"/>
    <n v="14015.556"/>
    <n v="4655"/>
    <n v="288.39999999999998"/>
    <m/>
    <x v="127"/>
    <n v="25"/>
    <s v="25"/>
    <n v="14"/>
    <x v="0"/>
    <n v="1.03"/>
    <n v="20.599999999999998"/>
    <s v="SANJOPAS S.A."/>
  </r>
  <r>
    <n v="1002203282"/>
    <s v="UE01"/>
    <d v="2022-03-25T00:00:00"/>
    <d v="1899-12-30T17:56:00"/>
    <s v="012-024-00411401"/>
    <s v=""/>
    <s v=""/>
    <n v="0"/>
    <n v="0"/>
    <s v="ZPRC"/>
    <s v="2500108159"/>
    <s v="0000392661"/>
    <n v="8002818761"/>
    <n v="1002203282"/>
    <s v="15-00001124"/>
    <s v="SELVALEGRE ANTIHUMEDAD"/>
    <n v="8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29"/>
    <x v="129"/>
    <s v="100014881"/>
    <s v="HARO VICENTE"/>
    <s v="ZEMU"/>
    <s v="18UE736"/>
    <s v="2"/>
    <s v="Sin Pallet"/>
    <n v="0"/>
    <n v="0"/>
    <x v="0"/>
    <n v="8659.4439999999995"/>
    <n v="4004.444"/>
    <n v="4655"/>
    <n v="82.4"/>
    <m/>
    <x v="127"/>
    <n v="25"/>
    <s v="25"/>
    <n v="4"/>
    <x v="0"/>
    <n v="1.03"/>
    <n v="20.6"/>
    <s v="SANJOPAS S.A."/>
  </r>
  <r>
    <n v="1002203252"/>
    <s v="UE01"/>
    <d v="2022-03-25T00:00:00"/>
    <d v="1899-12-30T17:58:00"/>
    <s v="012-024-00411402"/>
    <s v="9000805774"/>
    <s v="012-022-00315582"/>
    <n v="3848.19"/>
    <n v="4314.6099999999997"/>
    <s v="ZPVN"/>
    <s v="40565811"/>
    <s v="0000392580"/>
    <n v="8002818725"/>
    <n v="1002203252"/>
    <s v="15-00001121"/>
    <s v="GLADIADOR"/>
    <n v="31.5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1010"/>
    <n v="31540"/>
    <n v="19470"/>
    <n v="77.59"/>
    <m/>
    <x v="73"/>
    <n v="25"/>
    <s v="25"/>
    <n v="31.54"/>
    <x v="0"/>
    <n v="2.4600507292327207"/>
    <n v="2.4600507292327207"/>
    <s v="J.V. TRANSPREMIUN CIA.LTDA"/>
  </r>
  <r>
    <n v="1002203218"/>
    <s v="UE01"/>
    <d v="2022-03-25T00:00:00"/>
    <d v="1899-12-30T18:02:00"/>
    <s v="012-024-00411403"/>
    <s v=""/>
    <s v=""/>
    <n v="0"/>
    <n v="0"/>
    <s v="ZPRC"/>
    <s v="2500107342"/>
    <s v="0000392584"/>
    <n v="8002818681"/>
    <n v="1002203218"/>
    <s v="15-00000218"/>
    <s v="MAGNO HE"/>
    <n v="32.770000000000003"/>
    <s v="T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690"/>
    <n v="32770"/>
    <n v="19920"/>
    <n v="944.76"/>
    <s v="470,91 ajuste viaje a balao por no estar creado en el sistema se ajusta parte de flete de la guia 400037 "/>
    <x v="18"/>
    <n v="25"/>
    <s v="25"/>
    <n v="32.770000000000003"/>
    <x v="0"/>
    <n v="28.830027464144031"/>
    <n v="28.830027464144031"/>
    <s v="LA ARMENIA S.A."/>
  </r>
  <r>
    <n v="1002203320"/>
    <s v="UE01"/>
    <d v="2022-03-25T00:00:00"/>
    <d v="1899-12-30T18:12:00"/>
    <s v="012-024-00411404"/>
    <s v="9000805780"/>
    <s v="012-022-00315583"/>
    <n v="2297.41"/>
    <n v="2575.87"/>
    <s v="ZPVN"/>
    <s v="40565824"/>
    <s v="0000392607"/>
    <n v="8002818809"/>
    <n v="1002203320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640"/>
    <n v="17020"/>
    <n v="9620"/>
    <n v="183.6"/>
    <m/>
    <x v="76"/>
    <n v="25"/>
    <s v="25"/>
    <n v="17"/>
    <x v="0"/>
    <n v="0.54"/>
    <n v="10.799999999999999"/>
    <s v="TRANSPORTE PROPIO"/>
  </r>
  <r>
    <n v="1002203316"/>
    <s v="UE01"/>
    <d v="2022-03-25T00:00:00"/>
    <d v="1899-12-30T18:17:00"/>
    <s v="012-024-00411405"/>
    <s v=""/>
    <s v=""/>
    <n v="0"/>
    <n v="0"/>
    <s v="ZPRC"/>
    <s v="2500108158"/>
    <s v="0000392652"/>
    <n v="8002818803"/>
    <n v="1002203316"/>
    <s v="15-00001115"/>
    <s v="ARMADURO"/>
    <n v="8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9211.6669999999995"/>
    <n v="4005"/>
    <n v="5206.6670000000004"/>
    <n v="40.799999999999997"/>
    <m/>
    <x v="54"/>
    <n v="25"/>
    <s v="25"/>
    <n v="4"/>
    <x v="0"/>
    <n v="0.51"/>
    <n v="10.199999999999999"/>
    <s v="TRANSPORTE PROPIO"/>
  </r>
  <r>
    <n v="1002203316"/>
    <s v="UE01"/>
    <d v="2022-03-25T00:00:00"/>
    <d v="1899-12-30T18:17:00"/>
    <s v="012-024-00411406"/>
    <s v=""/>
    <s v=""/>
    <n v="0"/>
    <n v="0"/>
    <s v="ZPRC"/>
    <s v="2500108158"/>
    <s v="0000392651"/>
    <n v="8002818802"/>
    <n v="1002203316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1214.166999999999"/>
    <n v="6007.5"/>
    <n v="5206.6670000000004"/>
    <n v="61.2"/>
    <m/>
    <x v="54"/>
    <n v="25"/>
    <s v="25"/>
    <n v="6"/>
    <x v="0"/>
    <n v="0.51"/>
    <n v="10.200000000000001"/>
    <s v="TRANSPORTE PROPIO"/>
  </r>
  <r>
    <n v="1002203316"/>
    <s v="UE01"/>
    <d v="2022-03-25T00:00:00"/>
    <d v="1899-12-30T18:17:00"/>
    <s v="012-024-00411407"/>
    <s v=""/>
    <s v=""/>
    <n v="0"/>
    <n v="0"/>
    <s v="ZPRC"/>
    <s v="2500108158"/>
    <s v="0000392653"/>
    <n v="8002818801"/>
    <n v="1002203316"/>
    <s v="15-00001123"/>
    <s v="SELVALEGRE"/>
    <n v="2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9224.167000000001"/>
    <n v="14017.5"/>
    <n v="5206.6670000000004"/>
    <n v="142.80000000000001"/>
    <m/>
    <x v="54"/>
    <n v="25"/>
    <s v="25"/>
    <n v="14"/>
    <x v="0"/>
    <n v="0.51"/>
    <n v="10.200000000000001"/>
    <s v="TRANSPORTE PROPIO"/>
  </r>
  <r>
    <n v="1002203275"/>
    <s v="UE01"/>
    <d v="2022-03-25T00:00:00"/>
    <d v="1899-12-30T18:24:00"/>
    <s v="012-024-00411408"/>
    <s v="9000805789"/>
    <s v="012-022-00315586"/>
    <n v="800.4"/>
    <n v="897.42"/>
    <s v="ZPVN"/>
    <s v="40565860"/>
    <s v="P000032812"/>
    <n v="8002818754"/>
    <n v="1002203275"/>
    <s v="15-00001115"/>
    <s v="ARMADURO"/>
    <n v="120"/>
    <s v="BOL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s v="18UE963"/>
    <s v="1"/>
    <s v="Con Pallet"/>
    <n v="0.05"/>
    <n v="6"/>
    <x v="0"/>
    <n v="12156.041999999999"/>
    <n v="6009.375"/>
    <n v="6146.6670000000004"/>
    <n v="108"/>
    <m/>
    <x v="133"/>
    <n v="25"/>
    <s v="25"/>
    <n v="6"/>
    <x v="0"/>
    <n v="0.9"/>
    <n v="18"/>
    <s v="ALQUINGA &amp; ALQUINGA"/>
  </r>
  <r>
    <n v="1002203275"/>
    <s v="UE01"/>
    <d v="2022-03-25T00:00:00"/>
    <d v="1899-12-30T18:24:00"/>
    <s v="012-024-00411409"/>
    <s v="9000805787"/>
    <s v="012-022-00315584"/>
    <n v="246"/>
    <n v="275.82"/>
    <s v="ZPVN"/>
    <s v="40565859"/>
    <s v="P000032811"/>
    <n v="8002818753"/>
    <n v="1002203275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s v="18UE963"/>
    <s v="1"/>
    <s v="Con Pallet"/>
    <n v="0.05"/>
    <n v="2"/>
    <x v="0"/>
    <n v="8149.7920000000004"/>
    <n v="2003.125"/>
    <n v="6146.6670000000004"/>
    <n v="36"/>
    <m/>
    <x v="133"/>
    <n v="25"/>
    <s v="25"/>
    <n v="2"/>
    <x v="0"/>
    <n v="0.9"/>
    <n v="18"/>
    <s v="ALQUINGA &amp; ALQUINGA"/>
  </r>
  <r>
    <n v="1002203275"/>
    <s v="UE01"/>
    <d v="2022-03-25T00:00:00"/>
    <d v="1899-12-30T18:24:00"/>
    <s v="012-024-00411410"/>
    <s v="9000805788"/>
    <s v="012-022-00315585"/>
    <n v="3182.4"/>
    <n v="3568.13"/>
    <s v="ZPVN"/>
    <s v="40565858"/>
    <s v="P000032810"/>
    <n v="8002818752"/>
    <n v="1002203275"/>
    <s v="15-00001123"/>
    <s v="SELVALEGRE"/>
    <n v="4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35"/>
    <x v="135"/>
    <s v="100015055"/>
    <s v="ALQUINGA BYRON"/>
    <s v="ZETT"/>
    <s v="18UE963"/>
    <s v="1"/>
    <s v="Con Pallet"/>
    <n v="0.05"/>
    <n v="24"/>
    <x v="0"/>
    <n v="30184.167000000001"/>
    <n v="24037.5"/>
    <n v="6146.6670000000004"/>
    <n v="432"/>
    <m/>
    <x v="133"/>
    <n v="25"/>
    <s v="25"/>
    <n v="24"/>
    <x v="0"/>
    <n v="0.9"/>
    <n v="18"/>
    <s v="ALQUINGA &amp; ALQUINGA"/>
  </r>
  <r>
    <n v="1002203312"/>
    <s v="UE01"/>
    <d v="2022-03-25T00:00:00"/>
    <d v="1899-12-30T18:37:00"/>
    <s v="012-024-00411411"/>
    <s v=""/>
    <s v=""/>
    <n v="0"/>
    <n v="0"/>
    <s v="ZPRC"/>
    <s v="2500108163"/>
    <s v="P000032815"/>
    <n v="8002818798"/>
    <n v="1002203312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s v="18UE556"/>
    <s v="1"/>
    <s v="Con Pallet"/>
    <n v="0.05"/>
    <n v="24"/>
    <x v="0"/>
    <n v="40070"/>
    <n v="24050"/>
    <n v="16020"/>
    <n v="91.2"/>
    <m/>
    <x v="11"/>
    <n v="25"/>
    <s v="25"/>
    <n v="24"/>
    <x v="0"/>
    <n v="0.19"/>
    <n v="3.8000000000000003"/>
    <s v="TRAPSA C.A."/>
  </r>
  <r>
    <n v="1002203268"/>
    <s v="UE01"/>
    <d v="2022-03-25T00:00:00"/>
    <d v="1899-12-30T18:38:00"/>
    <s v="012-024-00411412"/>
    <s v=""/>
    <s v=""/>
    <n v="0"/>
    <n v="0"/>
    <s v="ZPRC"/>
    <s v="2500108160"/>
    <s v="0000392662"/>
    <n v="8002818744"/>
    <n v="1002203268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52"/>
    <x v="52"/>
    <s v="100014855"/>
    <s v="PALACIOS ALFONSO"/>
    <s v="ZETT"/>
    <s v="18UE342"/>
    <s v="2"/>
    <s v="Sin Pallet"/>
    <n v="0"/>
    <n v="0"/>
    <x v="0"/>
    <n v="50680"/>
    <n v="33040"/>
    <n v="17640"/>
    <n v="554.4"/>
    <m/>
    <x v="50"/>
    <n v="25"/>
    <s v="25"/>
    <n v="33"/>
    <x v="0"/>
    <n v="0.84"/>
    <n v="16.8"/>
    <s v="NARVAEZ VACA CIA. LTDA."/>
  </r>
  <r>
    <n v="1002203322"/>
    <s v="UE01"/>
    <d v="2022-03-25T00:00:00"/>
    <d v="1899-12-30T18:51:00"/>
    <s v="012-024-00411413"/>
    <s v="9000805793"/>
    <s v="012-022-00315587"/>
    <n v="2343.91"/>
    <n v="2628.01"/>
    <s v="ZPVN"/>
    <s v="40565848"/>
    <s v="0000392665"/>
    <n v="8002818812"/>
    <n v="1002203322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116"/>
    <x v="116"/>
    <s v="100014941"/>
    <s v="JACOME PAUL"/>
    <s v="ZEMU"/>
    <s v="18UE585"/>
    <s v="2"/>
    <s v="Sin Pallet"/>
    <n v="0"/>
    <n v="0"/>
    <x v="0"/>
    <n v="27060"/>
    <n v="18040"/>
    <n v="9020"/>
    <n v="266.39999999999998"/>
    <m/>
    <x v="114"/>
    <n v="25"/>
    <s v="25"/>
    <n v="18"/>
    <x v="0"/>
    <n v="0.74"/>
    <n v="14.799999999999999"/>
    <s v="TRAPSA C.A."/>
  </r>
  <r>
    <n v="1002203343"/>
    <s v="UE01"/>
    <d v="2022-03-25T00:00:00"/>
    <d v="1899-12-30T18:55:00"/>
    <s v="012-024-00411414"/>
    <s v="9000805794"/>
    <s v="012-022-00315588"/>
    <n v="4527.6000000000004"/>
    <n v="5076.37"/>
    <s v="ZPVN"/>
    <s v="40565667"/>
    <s v="0000392386"/>
    <n v="8002818834"/>
    <n v="1002203343"/>
    <s v="15-00001123"/>
    <s v="SELVALEGRE"/>
    <n v="660"/>
    <s v="BOL"/>
    <s v="101607"/>
    <s v="JAYA PANCHI MARIA MERCEDES"/>
    <s v="801750"/>
    <s v="FERRETERIA ABIGAIL"/>
    <s v="QUITO"/>
    <s v="CALLE C NUMERO 940 Y CALLE 69A"/>
    <s v="OPGUAM"/>
    <s v="O-Pichincha-Guamani"/>
    <n v="129"/>
    <x v="19"/>
    <x v="19"/>
    <s v="100019625"/>
    <s v="MENDEZ FRANKLIN"/>
    <s v="ZETT"/>
    <s v="18UE551"/>
    <s v="2"/>
    <s v="Sin Pallet"/>
    <n v="0"/>
    <n v="0"/>
    <x v="0"/>
    <n v="50400"/>
    <n v="33000"/>
    <n v="17400"/>
    <n v="336.6"/>
    <m/>
    <x v="19"/>
    <n v="25"/>
    <s v="25"/>
    <n v="33"/>
    <x v="0"/>
    <n v="0.51"/>
    <n v="10.200000000000001"/>
    <s v="LIDENORTI S.A."/>
  </r>
  <r>
    <n v="1002203338"/>
    <s v="UE01"/>
    <d v="2022-03-25T00:00:00"/>
    <d v="1899-12-30T18:58:00"/>
    <s v="012-024-00411415"/>
    <s v="9000805795"/>
    <s v="012-022-00315589"/>
    <n v="2386.8000000000002"/>
    <n v="2676.1"/>
    <s v="ZPVN"/>
    <s v="40565831"/>
    <s v="P000032798"/>
    <n v="8002818828"/>
    <n v="1002203338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s v="18UE735"/>
    <s v="2"/>
    <s v="Sin Pallet"/>
    <n v="0"/>
    <n v="0"/>
    <x v="0"/>
    <n v="26760"/>
    <n v="18050"/>
    <n v="8710"/>
    <n v="385.2"/>
    <m/>
    <x v="61"/>
    <n v="25"/>
    <s v="25"/>
    <n v="18"/>
    <x v="0"/>
    <n v="1.07"/>
    <n v="21.4"/>
    <s v="RUTAS COTACACHENSES"/>
  </r>
  <r>
    <n v="1002203280"/>
    <s v="UE01"/>
    <d v="2022-03-25T00:00:00"/>
    <d v="1899-12-30T19:02:00"/>
    <s v="012-024-00411416"/>
    <s v="9000805797"/>
    <s v="012-022-00315591"/>
    <n v="2600"/>
    <n v="2915.14"/>
    <s v="ZPVN"/>
    <s v="40565852"/>
    <s v="P000032805"/>
    <n v="8002818757"/>
    <n v="1002203280"/>
    <s v="15-00001119"/>
    <s v="CAMPEON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m/>
    <x v="84"/>
    <x v="84"/>
    <s v="100014841"/>
    <s v="FARINANGO OSWALDO"/>
    <s v="ZETT"/>
    <s v="18UE536"/>
    <s v="1"/>
    <s v="Con Pallet"/>
    <n v="0.05"/>
    <n v="20"/>
    <x v="0"/>
    <n v="29101.25"/>
    <n v="20006.25"/>
    <n v="9095"/>
    <n v="360"/>
    <m/>
    <x v="82"/>
    <n v="25"/>
    <s v="25"/>
    <n v="20"/>
    <x v="0"/>
    <n v="0.9"/>
    <n v="18"/>
    <s v="TRANSSJQ S.A."/>
  </r>
  <r>
    <n v="1002203280"/>
    <s v="UE01"/>
    <d v="2022-03-25T00:00:00"/>
    <d v="1899-12-30T19:02:00"/>
    <s v="012-024-00411417"/>
    <s v="9000805796"/>
    <s v="012-022-00315590"/>
    <n v="1624.8"/>
    <n v="1821.74"/>
    <s v="ZPVN"/>
    <s v="40565853"/>
    <s v="P000032806"/>
    <n v="8002818758"/>
    <n v="1002203280"/>
    <s v="15-00001124"/>
    <s v="SELVALEGRE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n v="258"/>
    <x v="84"/>
    <x v="84"/>
    <s v="100014841"/>
    <s v="FARINANGO OSWALDO"/>
    <s v="ZETT"/>
    <s v="18UE536"/>
    <s v="1"/>
    <s v="Con Pallet"/>
    <n v="0.05"/>
    <n v="12"/>
    <x v="0"/>
    <n v="21098.75"/>
    <n v="12003.75"/>
    <n v="9095"/>
    <n v="216"/>
    <m/>
    <x v="82"/>
    <n v="25"/>
    <s v="25"/>
    <n v="12"/>
    <x v="0"/>
    <n v="0.9"/>
    <n v="18"/>
    <s v="TRANSSJQ S.A."/>
  </r>
  <r>
    <n v="1002203341"/>
    <s v="UE01"/>
    <d v="2022-03-25T00:00:00"/>
    <d v="1899-12-30T19:08:00"/>
    <s v="012-024-00411418"/>
    <s v=""/>
    <s v=""/>
    <n v="0"/>
    <n v="0"/>
    <s v="ZPRC"/>
    <s v="2500108161"/>
    <s v="0000392673"/>
    <n v="8002818832"/>
    <n v="1002203341"/>
    <s v="15-00001124"/>
    <s v="SELVALEGRE ANTIHUMEDAD"/>
    <n v="36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31"/>
    <x v="31"/>
    <s v="100014899"/>
    <s v="PILLAJO LUIS"/>
    <s v="ZEMU"/>
    <s v="18UE517"/>
    <s v="2"/>
    <s v="Sin Pallet"/>
    <n v="0"/>
    <n v="0"/>
    <x v="0"/>
    <n v="26980"/>
    <n v="18000"/>
    <n v="8980"/>
    <n v="381.6"/>
    <m/>
    <x v="29"/>
    <n v="25"/>
    <s v="25"/>
    <n v="18"/>
    <x v="0"/>
    <n v="1.06"/>
    <n v="21.200000000000003"/>
    <s v="SANJOPAS S.A."/>
  </r>
  <r>
    <n v="1002203363"/>
    <s v="UE01"/>
    <d v="2022-03-25T00:00:00"/>
    <d v="1899-12-30T19:11:00"/>
    <s v="012-024-00411419"/>
    <s v=""/>
    <s v=""/>
    <n v="0"/>
    <n v="0"/>
    <s v="ZPRC"/>
    <s v="2500108135"/>
    <s v="P000032784"/>
    <n v="8002818855"/>
    <n v="1002203363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70"/>
    <n v="33070"/>
    <n v="17500"/>
    <n v="336.6"/>
    <m/>
    <x v="109"/>
    <n v="25"/>
    <s v="25"/>
    <n v="33"/>
    <x v="0"/>
    <n v="0.51"/>
    <n v="10.200000000000001"/>
    <s v="TRANSPORTE PROPIO"/>
  </r>
  <r>
    <n v="1002203345"/>
    <s v="UE01"/>
    <d v="2022-03-25T00:00:00"/>
    <d v="1899-12-30T19:22:00"/>
    <s v="012-024-00411421"/>
    <s v="9000805738"/>
    <s v="013-020-00047791"/>
    <n v="2556"/>
    <n v="2865.8"/>
    <s v="ZPDF"/>
    <s v="70177198"/>
    <s v="0000392670"/>
    <n v="8002818836"/>
    <n v="1002203345"/>
    <s v="15-00001124"/>
    <s v="SELVALEGRE ANTIHUMEDAD"/>
    <n v="36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21"/>
    <x v="21"/>
    <s v="10000371"/>
    <s v="PERUGACHI MORENO DARWIN SANTIAGO"/>
    <s v="ZEMU"/>
    <s v="18UE634"/>
    <s v="2"/>
    <s v="Sin Pallet"/>
    <n v="0"/>
    <n v="0"/>
    <x v="0"/>
    <n v="27130"/>
    <n v="18030"/>
    <n v="9100"/>
    <n v="396"/>
    <m/>
    <x v="21"/>
    <n v="25"/>
    <s v="25"/>
    <n v="18"/>
    <x v="0"/>
    <n v="1.1000000000000001"/>
    <n v="22"/>
    <s v="TRIMPESAS S.A."/>
  </r>
  <r>
    <n v="1002203370"/>
    <s v="UE01"/>
    <d v="2022-03-25T00:00:00"/>
    <d v="1899-12-30T19:22:00"/>
    <s v="012-024-00411422"/>
    <s v="9000805809"/>
    <s v="012-022-00315594"/>
    <n v="249.4"/>
    <n v="279.63"/>
    <s v="ZPVN"/>
    <s v="40565624"/>
    <s v="P000032750"/>
    <n v="8002818866"/>
    <n v="1002203370"/>
    <s v="15-00001120"/>
    <s v="CAMPEON"/>
    <n v="40"/>
    <s v="BOL"/>
    <s v="102140"/>
    <s v="DIMATECO"/>
    <s v="802832"/>
    <s v="BODEGA PRINCIPAL-CAYAMBE"/>
    <s v="CAYAMBE"/>
    <s v="AV NATALIA JARRIN Y CHILE"/>
    <s v="OPCAYA"/>
    <s v="O-Pichincha-Cayambe"/>
    <m/>
    <x v="90"/>
    <x v="90"/>
    <s v="100019698"/>
    <s v="VELASTEGUI JHONATAN"/>
    <s v="ZEMT"/>
    <s v="18UE676"/>
    <s v="1"/>
    <s v="Con Pallet"/>
    <n v="0.05"/>
    <n v="2"/>
    <x v="0"/>
    <n v="9356.6669999999995"/>
    <n v="2001.6669999999999"/>
    <n v="7355"/>
    <n v="8.4"/>
    <m/>
    <x v="88"/>
    <n v="25"/>
    <s v="25"/>
    <n v="2"/>
    <x v="0"/>
    <n v="0.21000000000000002"/>
    <n v="4.2"/>
    <s v="LIDENORTI S.A."/>
  </r>
  <r>
    <n v="1002203370"/>
    <s v="UE01"/>
    <d v="2022-03-25T00:00:00"/>
    <d v="1899-12-30T19:22:00"/>
    <s v="012-024-00411423"/>
    <s v="9000805808"/>
    <s v="012-022-00315593"/>
    <n v="2990.46"/>
    <n v="3352.93"/>
    <s v="ZPVN"/>
    <s v="40565623"/>
    <s v="P000032749"/>
    <n v="8002818865"/>
    <n v="1002203370"/>
    <s v="15-00001123"/>
    <s v="SELVALEGRE"/>
    <n v="440"/>
    <s v="BOL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s v="18UE676"/>
    <s v="1"/>
    <s v="Con Pallet"/>
    <n v="0.05"/>
    <n v="22"/>
    <x v="0"/>
    <n v="29373.332999999999"/>
    <n v="22018.332999999999"/>
    <n v="7355"/>
    <n v="92.4"/>
    <m/>
    <x v="88"/>
    <n v="25"/>
    <s v="25"/>
    <n v="22"/>
    <x v="0"/>
    <n v="0.21000000000000002"/>
    <n v="4.2"/>
    <s v="LIDENORTI S.A."/>
  </r>
  <r>
    <n v="1002203402"/>
    <s v="UE01"/>
    <d v="2022-03-25T00:00:00"/>
    <d v="1899-12-30T19:30:00"/>
    <s v="012-024-00411424"/>
    <s v=""/>
    <s v=""/>
    <n v="0"/>
    <n v="0"/>
    <s v="ZPRC"/>
    <s v="2500108146"/>
    <s v="0000392579"/>
    <n v="8002818900"/>
    <n v="1002203402"/>
    <s v="15-00001123"/>
    <s v="SELVALEGRE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40"/>
    <n v="18010"/>
    <n v="9030"/>
    <n v="266.39999999999998"/>
    <m/>
    <x v="141"/>
    <n v="25"/>
    <s v="25"/>
    <n v="18"/>
    <x v="0"/>
    <n v="0.74"/>
    <n v="14.799999999999999"/>
    <s v="TRANSPORTE PROPIO"/>
  </r>
  <r>
    <n v="1002203359"/>
    <s v="UE01"/>
    <d v="2022-03-25T00:00:00"/>
    <d v="1899-12-30T19:31:00"/>
    <s v="012-024-00411425"/>
    <s v="9000805811"/>
    <s v="012-022-00315595"/>
    <n v="4371.2"/>
    <n v="4901.01"/>
    <s v="ZPVN"/>
    <s v="40565846"/>
    <s v="0000392657"/>
    <n v="8002818851"/>
    <n v="1002203359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75"/>
    <x v="75"/>
    <s v="100014926"/>
    <s v="LATACUMBA LUIS"/>
    <s v="ZETT"/>
    <s v="18UE563"/>
    <s v="4"/>
    <s v="Pallet Cortesia"/>
    <n v="0"/>
    <n v="0"/>
    <x v="0"/>
    <n v="49950"/>
    <n v="32050"/>
    <n v="17900"/>
    <n v="371.2"/>
    <m/>
    <x v="73"/>
    <n v="25"/>
    <s v="25"/>
    <n v="32"/>
    <x v="0"/>
    <n v="0.57999999999999996"/>
    <n v="11.6"/>
    <s v="J.V. TRANSPREMIUN CIA.LTDA"/>
  </r>
  <r>
    <n v="1002203349"/>
    <s v="UE01"/>
    <d v="2022-03-25T00:00:00"/>
    <d v="1899-12-30T19:39:00"/>
    <s v="012-024-00411426"/>
    <s v=""/>
    <s v=""/>
    <n v="0"/>
    <n v="0"/>
    <s v="ZPRC"/>
    <s v="2500108157"/>
    <s v="P000032801"/>
    <n v="8002818840"/>
    <n v="1002203349"/>
    <s v="15-00001124"/>
    <s v="SELVALEGRE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s v="18UE386"/>
    <s v="4"/>
    <s v="Pallet Cortesia"/>
    <n v="0"/>
    <n v="0"/>
    <x v="0"/>
    <n v="50650"/>
    <n v="32000"/>
    <n v="18650"/>
    <n v="537.6"/>
    <m/>
    <x v="115"/>
    <n v="25"/>
    <s v="25"/>
    <n v="32"/>
    <x v="0"/>
    <n v="0.84000000000000008"/>
    <n v="16.8"/>
    <s v="LIDENORTI S.A."/>
  </r>
  <r>
    <n v="1002203352"/>
    <s v="UE01"/>
    <d v="2022-03-25T00:00:00"/>
    <d v="1899-12-30T19:40:00"/>
    <s v="012-024-00411427"/>
    <s v=""/>
    <s v=""/>
    <n v="0"/>
    <n v="0"/>
    <s v="ZPRC"/>
    <s v="2500108164"/>
    <s v="P000032816"/>
    <n v="8002818843"/>
    <n v="1002203352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70"/>
    <x v="70"/>
    <s v="100017519"/>
    <s v="VILLALBA PATRICIO"/>
    <s v="ZETT"/>
    <s v="18UE305"/>
    <s v="4"/>
    <s v="Pallet Cortesia"/>
    <n v="0"/>
    <n v="0"/>
    <x v="0"/>
    <n v="50760"/>
    <n v="32050"/>
    <n v="18710"/>
    <n v="537.6"/>
    <m/>
    <x v="68"/>
    <n v="25"/>
    <s v="25"/>
    <n v="32"/>
    <x v="0"/>
    <n v="0.84000000000000008"/>
    <n v="16.8"/>
    <s v="TRANSPORTE PROPIO"/>
  </r>
  <r>
    <n v="1002203383"/>
    <s v="UE01"/>
    <d v="2022-03-25T00:00:00"/>
    <d v="1899-12-30T19:42:00"/>
    <s v="012-024-00411428"/>
    <s v="9000805814"/>
    <s v="012-022-00315596"/>
    <n v="4318.24"/>
    <n v="4841.6400000000003"/>
    <s v="ZPVN"/>
    <s v="40565680"/>
    <s v="0000392404"/>
    <n v="8002818879"/>
    <n v="1002203383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5"/>
    <x v="15"/>
    <s v="100015160"/>
    <s v="MORAN ALONSO"/>
    <s v="ZETT"/>
    <s v="18UE356"/>
    <s v="1"/>
    <s v="Con Pallet"/>
    <n v="0.05"/>
    <n v="32"/>
    <x v="0"/>
    <n v="50580"/>
    <n v="32030"/>
    <n v="18550"/>
    <n v="121.6"/>
    <m/>
    <x v="15"/>
    <n v="25"/>
    <s v="25"/>
    <n v="32"/>
    <x v="0"/>
    <n v="0.19"/>
    <n v="3.8"/>
    <s v="SANJOPAS S.A."/>
  </r>
  <r>
    <n v="1002203360"/>
    <s v="UE01"/>
    <d v="2022-03-25T00:00:00"/>
    <d v="1899-12-30T19:56:00"/>
    <s v="012-024-00411429"/>
    <s v=""/>
    <s v=""/>
    <n v="0"/>
    <n v="0"/>
    <s v="ZPRC"/>
    <s v="2500108165"/>
    <s v="P000032817"/>
    <n v="8002818852"/>
    <n v="1002203360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s v="18UE719"/>
    <s v="4"/>
    <s v="Pallet Cortesia"/>
    <n v="0"/>
    <n v="0"/>
    <x v="0"/>
    <n v="50540"/>
    <n v="32070"/>
    <n v="18470"/>
    <n v="537.6"/>
    <m/>
    <x v="92"/>
    <n v="25"/>
    <s v="25"/>
    <n v="32"/>
    <x v="0"/>
    <n v="0.84000000000000008"/>
    <n v="16.8"/>
    <s v="TRAPSA C.A."/>
  </r>
  <r>
    <n v="1002203374"/>
    <s v="UE01"/>
    <d v="2022-03-25T00:00:00"/>
    <d v="1899-12-30T19:57:00"/>
    <s v="012-024-00411430"/>
    <s v="9000805817"/>
    <s v="012-022-00315597"/>
    <n v="4362.37"/>
    <n v="4891.1099999999997"/>
    <s v="ZPVN"/>
    <s v="40565679"/>
    <s v="0000392403"/>
    <n v="8002818869"/>
    <n v="1002203374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s v="18UE583"/>
    <s v="1"/>
    <s v="Con Pallet"/>
    <n v="0.05"/>
    <n v="32"/>
    <x v="0"/>
    <n v="50370"/>
    <n v="32020"/>
    <n v="18350"/>
    <n v="121.6"/>
    <m/>
    <x v="19"/>
    <n v="25"/>
    <s v="25"/>
    <n v="32"/>
    <x v="0"/>
    <n v="0.19"/>
    <n v="3.8"/>
    <s v="LIDENORTI S.A."/>
  </r>
  <r>
    <n v="1002203384"/>
    <s v="UE01"/>
    <d v="2022-03-25T00:00:00"/>
    <d v="1899-12-30T20:26:00"/>
    <s v="012-024-00411431"/>
    <s v=""/>
    <s v=""/>
    <n v="0"/>
    <n v="0"/>
    <s v="ZPRC"/>
    <s v="2500108166"/>
    <s v="P000032820"/>
    <n v="8002818880"/>
    <n v="1002203384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42"/>
    <x v="42"/>
    <s v="100014842"/>
    <s v="ANRRANGO VICTOR"/>
    <s v="ZETT"/>
    <s v="18UE316"/>
    <s v="1"/>
    <s v="Con Pallet"/>
    <n v="0.05"/>
    <n v="32"/>
    <x v="0"/>
    <n v="50470"/>
    <n v="32060"/>
    <n v="18410"/>
    <n v="134.4"/>
    <m/>
    <x v="40"/>
    <n v="25"/>
    <s v="25"/>
    <n v="32"/>
    <x v="0"/>
    <n v="0.21000000000000002"/>
    <n v="4.2"/>
    <s v="TRANSSJQ S.A."/>
  </r>
  <r>
    <n v="1002203453"/>
    <s v="UE01"/>
    <d v="2022-03-25T00:00:00"/>
    <d v="1899-12-30T20:39:00"/>
    <s v="012-024-00411432"/>
    <s v="9000805819"/>
    <s v="012-022-00315599"/>
    <n v="3139.2"/>
    <n v="3519.69"/>
    <s v="ZPVN"/>
    <s v="40565872"/>
    <s v="P000032819"/>
    <n v="8002818967"/>
    <n v="1002203453"/>
    <s v="15-00001115"/>
    <s v="ARMADURO"/>
    <n v="48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9807"/>
    <s v="TOBAR JUAN"/>
    <s v="ZETT"/>
    <s v="18UE801"/>
    <s v="1"/>
    <s v="Con Pallet"/>
    <n v="0.05"/>
    <n v="24"/>
    <x v="0"/>
    <n v="32542.5"/>
    <n v="24067.5"/>
    <n v="8475"/>
    <n v="355.2"/>
    <m/>
    <x v="106"/>
    <n v="25"/>
    <s v="25"/>
    <n v="24"/>
    <x v="0"/>
    <n v="0.74"/>
    <n v="14.799999999999999"/>
    <s v="TRANSPORTE PROPIO"/>
  </r>
  <r>
    <n v="1002203453"/>
    <s v="UE01"/>
    <d v="2022-03-25T00:00:00"/>
    <d v="1899-12-30T20:39:00"/>
    <s v="012-024-00411433"/>
    <s v="9000805818"/>
    <s v="012-022-00315598"/>
    <n v="1040"/>
    <n v="1166.05"/>
    <s v="ZPVN"/>
    <s v="40565871"/>
    <s v="P000032818"/>
    <n v="8002818966"/>
    <n v="1002203453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1"/>
    <s v="Con Pallet"/>
    <n v="0.05"/>
    <n v="8"/>
    <x v="0"/>
    <n v="16497.5"/>
    <n v="8022.5"/>
    <n v="8475"/>
    <n v="118.4"/>
    <m/>
    <x v="106"/>
    <n v="25"/>
    <s v="25"/>
    <n v="8"/>
    <x v="0"/>
    <n v="0.74"/>
    <n v="14.8"/>
    <s v="TRANSPORTE PROPIO"/>
  </r>
  <r>
    <n v="1002203464"/>
    <s v="UE01"/>
    <d v="2022-03-25T00:00:00"/>
    <d v="1899-12-30T20:54:00"/>
    <s v="012-024-00411434"/>
    <s v="9000805820"/>
    <s v="012-022-00315600"/>
    <n v="3345.6"/>
    <n v="3751.11"/>
    <s v="ZPVN"/>
    <s v="40565882"/>
    <s v="P000032823"/>
    <n v="8002818982"/>
    <n v="1002203464"/>
    <s v="15-00001115"/>
    <s v="ARMADURO"/>
    <n v="4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4"/>
    <x v="134"/>
    <s v="100015025"/>
    <s v="ARCINIEGA OSWALDO"/>
    <s v="ZEMT"/>
    <s v="18UE826"/>
    <s v="2"/>
    <s v="Sin Pallet"/>
    <n v="0"/>
    <n v="0"/>
    <x v="0"/>
    <n v="39180"/>
    <n v="24080"/>
    <n v="15100"/>
    <n v="76.8"/>
    <m/>
    <x v="132"/>
    <n v="25"/>
    <s v="25"/>
    <n v="24"/>
    <x v="0"/>
    <n v="0.16"/>
    <n v="3.1999999999999997"/>
    <s v="LIDENORTI S.A."/>
  </r>
  <r>
    <n v="1002203481"/>
    <s v="UE01"/>
    <d v="2022-03-25T00:00:00"/>
    <d v="1899-12-30T21:04:00"/>
    <s v="012-024-00411435"/>
    <s v="9000805744"/>
    <s v="013-020-00047792"/>
    <n v="2169.1999999999998"/>
    <n v="2432.12"/>
    <s v="ZPDF"/>
    <s v="70177204"/>
    <s v="0000392678"/>
    <n v="8002819000"/>
    <n v="1002203481"/>
    <s v="15-00001123"/>
    <s v="SELVALEGRE"/>
    <n v="34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6720"/>
    <n v="17040"/>
    <n v="9680"/>
    <n v="251.6"/>
    <m/>
    <x v="157"/>
    <n v="25"/>
    <s v="25"/>
    <n v="17"/>
    <x v="0"/>
    <n v="0.74"/>
    <n v="14.799999999999999"/>
    <s v="TRANSPORTE PROPIO"/>
  </r>
  <r>
    <n v="1002203487"/>
    <s v="UE01"/>
    <d v="2022-03-25T00:00:00"/>
    <d v="1899-12-30T21:14:00"/>
    <s v="012-024-00411436"/>
    <s v="9000805822"/>
    <s v="012-022-00315601"/>
    <n v="2365.1999999999998"/>
    <n v="2651.87"/>
    <s v="ZPVN"/>
    <s v="40565844"/>
    <s v="0000392649"/>
    <n v="8002819004"/>
    <n v="1002203487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30"/>
    <n v="18010"/>
    <n v="9220"/>
    <n v="324"/>
    <m/>
    <x v="99"/>
    <n v="25"/>
    <s v="25"/>
    <n v="18"/>
    <x v="0"/>
    <n v="0.9"/>
    <n v="18"/>
    <s v="TRANSPORTE PROPIO"/>
  </r>
  <r>
    <n v="1002203508"/>
    <s v="UE01"/>
    <d v="2022-03-25T00:00:00"/>
    <d v="1899-12-30T21:17:00"/>
    <s v="012-024-00411437"/>
    <s v="9000805824"/>
    <s v="012-022-00315603"/>
    <n v="781.3"/>
    <n v="876"/>
    <s v="ZPVN"/>
    <s v="40565848"/>
    <s v="0000392667"/>
    <n v="8002819022"/>
    <n v="1002203508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0498.333000000001"/>
    <n v="6003.3329999999996"/>
    <n v="4495"/>
    <n v="88.8"/>
    <m/>
    <x v="90"/>
    <n v="25"/>
    <s v="25"/>
    <n v="6"/>
    <x v="0"/>
    <n v="0.74"/>
    <n v="14.799999999999999"/>
    <s v="TRANSPORTE PROPIO"/>
  </r>
  <r>
    <n v="1002203508"/>
    <s v="UE01"/>
    <d v="2022-03-25T00:00:00"/>
    <d v="1899-12-30T21:17:00"/>
    <s v="012-024-00411438"/>
    <s v="9000805823"/>
    <s v="012-022-00315602"/>
    <n v="1553.15"/>
    <n v="1741.4"/>
    <s v="ZPVN"/>
    <s v="40565848"/>
    <s v="0000392668"/>
    <n v="8002819023"/>
    <n v="1002203508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01.667000000001"/>
    <n v="12006.666999999999"/>
    <n v="4495"/>
    <n v="177.6"/>
    <m/>
    <x v="90"/>
    <n v="25"/>
    <s v="25"/>
    <n v="12"/>
    <x v="0"/>
    <n v="0.74"/>
    <n v="14.799999999999999"/>
    <s v="TRANSPORTE PROPIO"/>
  </r>
  <r>
    <n v="1002203492"/>
    <s v="UE01"/>
    <d v="2022-03-25T00:00:00"/>
    <d v="1899-12-30T21:20:00"/>
    <s v="012-024-00411439"/>
    <s v="9000782705"/>
    <s v="013-020-00046415"/>
    <n v="3427.71"/>
    <n v="3843.17"/>
    <s v="ZPDF"/>
    <s v="70171631"/>
    <s v="0000388060"/>
    <n v="8002819009"/>
    <n v="1002203492"/>
    <s v="15-00001121"/>
    <s v="GLADIADOR"/>
    <n v="30.6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8590"/>
    <n v="30610"/>
    <n v="17980"/>
    <n v="0"/>
    <m/>
    <x v="1"/>
    <n v="25"/>
    <s v="25"/>
    <n v="30.61"/>
    <x v="0"/>
    <n v="0"/>
    <n v="0"/>
    <s v="TRANSCONCEM CIA. LTDA."/>
  </r>
  <r>
    <n v="1002203703"/>
    <s v="UE01"/>
    <d v="2022-03-26T00:00:00"/>
    <d v="1899-12-30T04:43:00"/>
    <s v="012-024-00411440"/>
    <s v="9000805835"/>
    <s v="012-022-00315605"/>
    <n v="1932.57"/>
    <n v="2166.81"/>
    <s v="ZPVN"/>
    <s v="40564910"/>
    <s v="0000391426"/>
    <n v="8002819246"/>
    <n v="1002203703"/>
    <s v="15-00001115"/>
    <s v="ARMADURO"/>
    <n v="30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s v="18UE915"/>
    <s v="2"/>
    <s v="Sin Pallet"/>
    <n v="0"/>
    <n v="0"/>
    <x v="0"/>
    <n v="23895"/>
    <n v="15000"/>
    <n v="8895"/>
    <n v="222"/>
    <m/>
    <x v="67"/>
    <n v="26"/>
    <s v="26"/>
    <n v="15"/>
    <x v="0"/>
    <n v="0.74"/>
    <n v="14.8"/>
    <s v="TRANSPORTE PROPIO"/>
  </r>
  <r>
    <n v="1002203703"/>
    <s v="UE01"/>
    <d v="2022-03-26T00:00:00"/>
    <d v="1899-12-30T04:43:00"/>
    <s v="012-024-00411441"/>
    <s v="9000805834"/>
    <s v="012-022-00315604"/>
    <n v="2304.9"/>
    <n v="2584.27"/>
    <s v="ZPVN"/>
    <s v="40564910"/>
    <s v="0000391425"/>
    <n v="8002819245"/>
    <n v="1002203703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26895"/>
    <n v="18000"/>
    <n v="8895"/>
    <n v="266.39999999999998"/>
    <m/>
    <x v="67"/>
    <n v="26"/>
    <s v="26"/>
    <n v="18"/>
    <x v="0"/>
    <n v="0.74"/>
    <n v="14.799999999999999"/>
    <s v="TRANSPORTE PROPIO"/>
  </r>
  <r>
    <n v="1002203705"/>
    <s v="UE01"/>
    <d v="2022-03-26T00:00:00"/>
    <d v="1899-12-30T04:59:00"/>
    <s v="012-024-00411442"/>
    <s v=""/>
    <s v=""/>
    <n v="0"/>
    <n v="0"/>
    <s v="ZPRC"/>
    <s v="2500108169"/>
    <s v="P000032825"/>
    <n v="8002819247"/>
    <n v="1002203705"/>
    <s v="15-00001115"/>
    <s v="ARMADURO"/>
    <n v="320"/>
    <s v="BOL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s v="18UE905"/>
    <s v="2"/>
    <s v="Sin Pallet"/>
    <n v="0"/>
    <n v="0"/>
    <x v="0"/>
    <n v="24930"/>
    <n v="16000"/>
    <n v="8930"/>
    <n v="220.8"/>
    <m/>
    <x v="109"/>
    <n v="26"/>
    <s v="26"/>
    <n v="16"/>
    <x v="0"/>
    <n v="0.69000000000000006"/>
    <n v="13.8"/>
    <s v="TRANSPORTE PROPIO"/>
  </r>
  <r>
    <n v="1002203705"/>
    <s v="UE01"/>
    <d v="2022-03-26T00:00:00"/>
    <d v="1899-12-30T04:59:00"/>
    <s v="012-024-00411443"/>
    <s v=""/>
    <s v=""/>
    <n v="0"/>
    <n v="0"/>
    <s v="ZPRC"/>
    <s v="2500108168"/>
    <s v="P000032824"/>
    <n v="8002819248"/>
    <n v="1002203705"/>
    <s v="15-00001123"/>
    <s v="SELVALEGRE"/>
    <n v="34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25930"/>
    <n v="17000"/>
    <n v="8930"/>
    <n v="234.6"/>
    <m/>
    <x v="109"/>
    <n v="26"/>
    <s v="26"/>
    <n v="17"/>
    <x v="0"/>
    <n v="0.69"/>
    <n v="13.799999999999999"/>
    <s v="TRANSPORTE PROPIO"/>
  </r>
  <r>
    <n v="1002203707"/>
    <s v="UE01"/>
    <d v="2022-03-26T00:00:00"/>
    <d v="1899-12-30T05:17:00"/>
    <s v="012-024-00411444"/>
    <s v="9000805837"/>
    <s v="012-022-00315607"/>
    <n v="818.53"/>
    <n v="917.74"/>
    <s v="ZPVN"/>
    <s v="40565787"/>
    <s v="0000392534"/>
    <n v="8002819250"/>
    <n v="1002203707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10615"/>
    <n v="6000"/>
    <n v="4615"/>
    <n v="39.6"/>
    <m/>
    <x v="23"/>
    <n v="26"/>
    <s v="26"/>
    <n v="6"/>
    <x v="0"/>
    <n v="0.33"/>
    <n v="6.6000000000000005"/>
    <s v="TRANSPORTE PROPIO"/>
  </r>
  <r>
    <n v="1002203707"/>
    <s v="UE01"/>
    <d v="2022-03-26T00:00:00"/>
    <d v="1899-12-30T05:17:00"/>
    <s v="012-024-00411445"/>
    <s v="9000805836"/>
    <s v="012-022-00315606"/>
    <n v="1629.94"/>
    <n v="1827.5"/>
    <s v="ZPVN"/>
    <s v="40565787"/>
    <s v="0000392535"/>
    <n v="8002819251"/>
    <n v="100220370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6615"/>
    <n v="12000"/>
    <n v="4615"/>
    <n v="79.2"/>
    <m/>
    <x v="23"/>
    <n v="26"/>
    <s v="26"/>
    <n v="12"/>
    <x v="0"/>
    <n v="0.33"/>
    <n v="6.6000000000000005"/>
    <s v="TRANSPORTE PROPIO"/>
  </r>
  <r>
    <n v="1002203725"/>
    <s v="UE01"/>
    <d v="2022-03-26T00:00:00"/>
    <d v="1899-12-30T05:26:00"/>
    <s v="012-024-00411446"/>
    <s v="9000805838"/>
    <s v="012-022-00315608"/>
    <n v="2287.17"/>
    <n v="2564.39"/>
    <s v="ZPVN"/>
    <s v="40565873"/>
    <s v="P000032821"/>
    <n v="8002819274"/>
    <n v="1002203725"/>
    <s v="15-00001124"/>
    <s v="SELVALEGRE ANTIHUMEDAD"/>
    <n v="360"/>
    <s v="BOL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7490"/>
    <n v="18000"/>
    <n v="9490"/>
    <n v="478.8"/>
    <m/>
    <x v="107"/>
    <n v="26"/>
    <s v="26"/>
    <n v="18"/>
    <x v="0"/>
    <n v="1.33"/>
    <n v="26.6"/>
    <s v="TRANSPORTE PROPIO"/>
  </r>
  <r>
    <n v="1002203720"/>
    <s v="UE01"/>
    <d v="2022-03-26T00:00:00"/>
    <d v="1899-12-30T05:31:00"/>
    <s v="012-024-00411447"/>
    <s v="9000805840"/>
    <s v="012-022-00315610"/>
    <n v="2616"/>
    <n v="2933.08"/>
    <s v="ZPVN"/>
    <s v="40565024"/>
    <s v="0000392582"/>
    <n v="8002819268"/>
    <n v="1002203720"/>
    <s v="15-00001115"/>
    <s v="ARMADURO"/>
    <n v="40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s v="18UE929"/>
    <s v="2"/>
    <s v="Sin Pallet"/>
    <n v="0"/>
    <n v="0"/>
    <x v="0"/>
    <n v="29107.120999999999"/>
    <n v="20012.120999999999"/>
    <n v="9095"/>
    <n v="360"/>
    <m/>
    <x v="138"/>
    <n v="26"/>
    <s v="26"/>
    <n v="20"/>
    <x v="0"/>
    <n v="0.9"/>
    <n v="18"/>
    <s v="TRANSPORTE PROPIO"/>
  </r>
  <r>
    <n v="1002203720"/>
    <s v="UE01"/>
    <d v="2022-03-26T00:00:00"/>
    <d v="1899-12-30T05:31:00"/>
    <s v="012-024-00411448"/>
    <s v="9000805839"/>
    <s v="012-022-00315609"/>
    <n v="1690"/>
    <n v="1894.84"/>
    <s v="ZPVN"/>
    <s v="40565024"/>
    <s v="0000392583"/>
    <n v="8002819269"/>
    <n v="1002203720"/>
    <s v="15-00001123"/>
    <s v="SELVALEGRE"/>
    <n v="2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22102.879000000001"/>
    <n v="13007.879000000001"/>
    <n v="9095"/>
    <n v="234"/>
    <m/>
    <x v="138"/>
    <n v="26"/>
    <s v="26"/>
    <n v="13"/>
    <x v="0"/>
    <n v="0.9"/>
    <n v="18"/>
    <s v="TRANSPORTE PROPIO"/>
  </r>
  <r>
    <n v="1002203727"/>
    <s v="UE01"/>
    <d v="2022-03-26T00:00:00"/>
    <d v="1899-12-30T05:38:00"/>
    <s v="012-024-00411449"/>
    <s v="9000805841"/>
    <s v="012-022-00315611"/>
    <n v="4507.8"/>
    <n v="5054.18"/>
    <s v="ZPVN"/>
    <s v="40565629"/>
    <s v="0000392321"/>
    <n v="8002819276"/>
    <n v="1002203727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530"/>
    <n v="33070"/>
    <n v="18460"/>
    <n v="382.8"/>
    <m/>
    <x v="173"/>
    <n v="26"/>
    <s v="26"/>
    <n v="33"/>
    <x v="0"/>
    <n v="0.58000000000000007"/>
    <n v="11.6"/>
    <s v="TRANSPORTE PROPIO"/>
  </r>
  <r>
    <n v="1002203732"/>
    <s v="UE01"/>
    <d v="2022-03-26T00:00:00"/>
    <d v="1899-12-30T06:25:00"/>
    <s v="012-024-00411450"/>
    <s v="9000805847"/>
    <s v="012-022-00315612"/>
    <n v="3587.68"/>
    <n v="4022.53"/>
    <s v="ZPVN"/>
    <s v="40564120"/>
    <s v="0000392465"/>
    <n v="8002819283"/>
    <n v="1002203732"/>
    <s v="15-00000218"/>
    <s v="MAGNO HE"/>
    <n v="30.8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950"/>
    <n v="30830"/>
    <n v="20120"/>
    <n v="0"/>
    <m/>
    <x v="3"/>
    <n v="26"/>
    <s v="26"/>
    <n v="30.83"/>
    <x v="0"/>
    <n v="0"/>
    <n v="0"/>
    <s v="HORMIANDES"/>
  </r>
  <r>
    <n v="1002203741"/>
    <s v="UE01"/>
    <d v="2022-03-26T00:00:00"/>
    <d v="1899-12-30T06:34:00"/>
    <s v="012-024-00411451"/>
    <s v="9000805849"/>
    <s v="012-022-00315613"/>
    <n v="3235.2"/>
    <n v="3627.32"/>
    <s v="ZPVN"/>
    <s v="40565884"/>
    <s v="P000032826"/>
    <n v="8002819291"/>
    <n v="100220374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85"/>
    <x v="85"/>
    <s v="100015010"/>
    <s v="RIVERA JOSE"/>
    <s v="ZEMT"/>
    <s v="18UE779"/>
    <s v="1"/>
    <s v="Con Pallet"/>
    <n v="0.05"/>
    <n v="24"/>
    <x v="0"/>
    <n v="40210"/>
    <n v="24060"/>
    <n v="16150"/>
    <n v="220.8"/>
    <m/>
    <x v="83"/>
    <n v="26"/>
    <s v="26"/>
    <n v="24"/>
    <x v="0"/>
    <n v="0.46"/>
    <n v="9.2000000000000011"/>
    <s v="LIDENORTI S.A."/>
  </r>
  <r>
    <n v="1002203744"/>
    <s v="UE01"/>
    <d v="2022-03-26T00:00:00"/>
    <d v="1899-12-30T06:53:00"/>
    <s v="012-024-00411452"/>
    <s v="9000805853"/>
    <s v="012-022-00315616"/>
    <n v="804.28"/>
    <n v="901.76"/>
    <s v="ZPVN"/>
    <s v="40565889"/>
    <s v="P000032829"/>
    <n v="8002819297"/>
    <n v="1002203744"/>
    <s v="15-00001115"/>
    <s v="ARMADURO"/>
    <n v="12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</r>
  <r>
    <n v="1002203744"/>
    <s v="UE01"/>
    <d v="2022-03-26T00:00:00"/>
    <d v="1899-12-30T06:53:00"/>
    <s v="012-024-00411453"/>
    <s v="9000805851"/>
    <s v="012-022-00315614"/>
    <n v="734.18"/>
    <n v="823.17"/>
    <s v="ZPVN"/>
    <s v="40565888"/>
    <s v="P000032828"/>
    <n v="8002819299"/>
    <n v="1002203744"/>
    <s v="15-00001120"/>
    <s v="CAMPEON"/>
    <n v="12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</r>
  <r>
    <n v="1002203744"/>
    <s v="UE01"/>
    <d v="2022-03-26T00:00:00"/>
    <d v="1899-12-30T06:53:00"/>
    <s v="012-024-00411454"/>
    <s v="9000805852"/>
    <s v="012-022-00315615"/>
    <n v="2935.94"/>
    <n v="3291.79"/>
    <s v="ZPVN"/>
    <s v="40565887"/>
    <s v="P000032827"/>
    <n v="8002819298"/>
    <n v="1002203744"/>
    <s v="15-00001123"/>
    <s v="SELVALEGRE"/>
    <n v="44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2"/>
    <x v="0"/>
    <n v="27708.627"/>
    <n v="22045.294000000002"/>
    <n v="5663.3329999999996"/>
    <n v="193.6"/>
    <m/>
    <x v="32"/>
    <n v="26"/>
    <s v="26"/>
    <n v="22"/>
    <x v="0"/>
    <n v="0.44"/>
    <n v="8.7999999999999989"/>
    <s v="TRANSPORTE PROPIO"/>
  </r>
  <r>
    <n v="1002203812"/>
    <s v="UE01"/>
    <d v="2022-03-26T00:00:00"/>
    <d v="1899-12-30T08:27:00"/>
    <s v="012-024-00411455"/>
    <s v="9000805858"/>
    <s v="012-022-00315618"/>
    <n v="519.20000000000005"/>
    <n v="582.13"/>
    <s v="ZPVN"/>
    <s v="40565789"/>
    <s v="0000392542"/>
    <n v="8002819381"/>
    <n v="1002203812"/>
    <s v="15-00001119"/>
    <s v="CAMPEON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m/>
    <x v="178"/>
    <x v="178"/>
    <s v="10006581"/>
    <s v="SANCHEZ CARREÑO JHONNY JOSE"/>
    <s v="ZETT"/>
    <s v="18UE500"/>
    <s v="2"/>
    <s v="Sin Pallet"/>
    <n v="0"/>
    <n v="0"/>
    <x v="0"/>
    <n v="13708.485000000001"/>
    <n v="4008.4850000000001"/>
    <n v="9700"/>
    <n v="97.6"/>
    <m/>
    <x v="174"/>
    <n v="26"/>
    <s v="26"/>
    <n v="4"/>
    <x v="0"/>
    <n v="1.22"/>
    <n v="24.4"/>
    <s v="TRANSPORTE PROPIO"/>
  </r>
  <r>
    <n v="1002203812"/>
    <s v="UE01"/>
    <d v="2022-03-26T00:00:00"/>
    <d v="1899-12-30T08:27:00"/>
    <s v="012-024-00411456"/>
    <s v="9000805857"/>
    <s v="012-022-00315617"/>
    <n v="3915"/>
    <n v="4389.5200000000004"/>
    <s v="ZPVN"/>
    <s v="40565789"/>
    <s v="0000392540"/>
    <n v="8002819382"/>
    <n v="1002203812"/>
    <s v="15-00001124"/>
    <s v="SELVALEGRE ANTIHUMEDAD"/>
    <n v="5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s v="18UE500"/>
    <s v="2"/>
    <s v="Sin Pallet"/>
    <n v="0"/>
    <n v="0"/>
    <x v="0"/>
    <n v="38761.514999999999"/>
    <n v="29061.514999999999"/>
    <n v="9700"/>
    <n v="707.6"/>
    <m/>
    <x v="174"/>
    <n v="26"/>
    <s v="26"/>
    <n v="29"/>
    <x v="0"/>
    <n v="1.22"/>
    <n v="24.400000000000002"/>
    <s v="TRANSPORTE PROPIO"/>
  </r>
  <r>
    <n v="1002203816"/>
    <s v="UE01"/>
    <d v="2022-03-26T00:00:00"/>
    <d v="1899-12-30T08:45:00"/>
    <s v="012-024-00411457"/>
    <s v="9000805859"/>
    <s v="012-022-00315619"/>
    <n v="4415.3999999999996"/>
    <n v="4950.58"/>
    <s v="ZPVN"/>
    <s v="40565915"/>
    <s v="P000032831"/>
    <n v="8002819388"/>
    <n v="1002203816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60"/>
    <n v="33080"/>
    <n v="18280"/>
    <n v="382.8"/>
    <m/>
    <x v="139"/>
    <n v="26"/>
    <s v="26"/>
    <n v="33"/>
    <x v="0"/>
    <n v="0.58000000000000007"/>
    <n v="11.6"/>
    <s v="TRANSPORTE PROPIO"/>
  </r>
  <r>
    <n v="1002203802"/>
    <s v="UE01"/>
    <d v="2022-03-26T00:00:00"/>
    <d v="1899-12-30T09:02:00"/>
    <s v="012-024-00411458"/>
    <s v=""/>
    <s v=""/>
    <n v="0"/>
    <n v="0"/>
    <s v="ZPRC"/>
    <s v="2500107941"/>
    <s v="0000392017"/>
    <n v="8002819369"/>
    <n v="1002203802"/>
    <s v="15-00001118"/>
    <s v="TECHCEM"/>
    <n v="30.8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8720"/>
    <n v="30870"/>
    <n v="17850"/>
    <n v="0"/>
    <m/>
    <x v="1"/>
    <n v="26"/>
    <s v="26"/>
    <n v="30.87"/>
    <x v="0"/>
    <n v="0"/>
    <n v="0"/>
    <s v="TRANSCONCEM CIA. LTDA."/>
  </r>
  <r>
    <n v="1002203864"/>
    <s v="UE01"/>
    <d v="2022-03-26T00:00:00"/>
    <d v="1899-12-30T09:09:00"/>
    <s v="012-024-00411459"/>
    <s v="9000805865"/>
    <s v="012-022-00315622"/>
    <n v="756.48"/>
    <n v="848.17"/>
    <s v="ZPVN"/>
    <s v="40565704"/>
    <s v="0000392433"/>
    <n v="8002819439"/>
    <n v="1002203864"/>
    <s v="15-00001119"/>
    <s v="CAMPEON ANTIHUMEDAD"/>
    <n v="120"/>
    <s v="BOL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s v="18UE729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</r>
  <r>
    <n v="1002203864"/>
    <s v="UE01"/>
    <d v="2022-03-26T00:00:00"/>
    <d v="1899-12-30T09:09:00"/>
    <s v="012-024-00411460"/>
    <s v="9000805863"/>
    <s v="012-022-00315620"/>
    <n v="799.2"/>
    <n v="896.06"/>
    <s v="ZPVN"/>
    <s v="40565705"/>
    <s v="0000392436"/>
    <n v="8002819437"/>
    <n v="1002203864"/>
    <s v="15-00001124"/>
    <s v="SELVALEGRE ANTIHUMEDAD"/>
    <n v="120"/>
    <s v="BOL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s v="18UE729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</r>
  <r>
    <n v="1002203864"/>
    <s v="UE01"/>
    <d v="2022-03-26T00:00:00"/>
    <d v="1899-12-30T09:09:00"/>
    <s v="012-024-00411461"/>
    <s v="9000805864"/>
    <s v="012-022-00315621"/>
    <n v="1574.42"/>
    <n v="1765.25"/>
    <s v="ZPVN"/>
    <s v="40565704"/>
    <s v="0000392435"/>
    <n v="8002819438"/>
    <n v="1002203864"/>
    <s v="15-00001124"/>
    <s v="SELVALEGRE ANTIHUMEDAD"/>
    <n v="240"/>
    <s v="BOL"/>
    <s v="105068"/>
    <s v="ALEJANDRO CEVALLOS ELIJIO GERMAN"/>
    <s v="810511"/>
    <s v="PDV­ BORJA"/>
    <s v="QUIJOS"/>
    <s v="CALLE VICTOR MONTENEGRO"/>
    <s v="ONQUIJ"/>
    <s v="O-Napo-Quijos(Baeza)"/>
    <n v="173"/>
    <x v="64"/>
    <x v="64"/>
    <s v="100017276"/>
    <s v="CASTRO BYRON"/>
    <s v="ZEMT"/>
    <s v="18UE729"/>
    <s v="2"/>
    <s v="Sin Pallet"/>
    <n v="0"/>
    <n v="0"/>
    <x v="0"/>
    <n v="17206.667000000001"/>
    <n v="12020"/>
    <n v="5186.6670000000004"/>
    <n v="151.19999999999999"/>
    <s v="regularisacion sac"/>
    <x v="62"/>
    <n v="26"/>
    <s v="26"/>
    <n v="12"/>
    <x v="0"/>
    <n v="0.63"/>
    <n v="12.6"/>
    <s v="TRIMPESAS S.A."/>
  </r>
  <r>
    <n v="1002203828"/>
    <s v="UE01"/>
    <d v="2022-03-26T00:00:00"/>
    <d v="1899-12-30T09:12:00"/>
    <s v="012-024-00411462"/>
    <s v="9000805867"/>
    <s v="012-022-00315623"/>
    <n v="2287.17"/>
    <n v="2564.39"/>
    <s v="ZPVN"/>
    <s v="40565922"/>
    <s v="P000032835"/>
    <n v="8002819405"/>
    <n v="1002203828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16661"/>
    <s v="BENALCAZAR MILTON"/>
    <s v="ZEMU"/>
    <s v="18UE389"/>
    <s v="2"/>
    <s v="Sin Pallet"/>
    <n v="0"/>
    <n v="0"/>
    <x v="0"/>
    <n v="27140"/>
    <n v="18010"/>
    <n v="9130"/>
    <n v="280.8"/>
    <m/>
    <x v="22"/>
    <n v="26"/>
    <s v="26"/>
    <n v="18"/>
    <x v="0"/>
    <n v="0.78"/>
    <n v="15.600000000000001"/>
    <s v="TRANINTAGSA S.A."/>
  </r>
  <r>
    <n v="1002203834"/>
    <s v="UE01"/>
    <d v="2022-03-26T00:00:00"/>
    <d v="1899-12-30T09:19:00"/>
    <s v="012-024-00411463"/>
    <s v="9000805869"/>
    <s v="012-022-00315624"/>
    <n v="2301.35"/>
    <n v="2580.29"/>
    <s v="ZPVN"/>
    <s v="40565918"/>
    <s v="P000032834"/>
    <n v="8002819413"/>
    <n v="1002203834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s v="18UE744"/>
    <s v="2"/>
    <s v="Sin Pallet"/>
    <n v="0"/>
    <n v="0"/>
    <x v="0"/>
    <n v="27090"/>
    <n v="18060"/>
    <n v="9030"/>
    <n v="273.60000000000002"/>
    <m/>
    <x v="14"/>
    <n v="26"/>
    <s v="26"/>
    <n v="18"/>
    <x v="0"/>
    <n v="0.76"/>
    <n v="15.200000000000001"/>
    <s v="SANJOPAS S.A."/>
  </r>
  <r>
    <n v="1002203833"/>
    <s v="UE01"/>
    <d v="2022-03-26T00:00:00"/>
    <d v="1899-12-30T09:20:00"/>
    <s v="012-024-00411464"/>
    <s v="9000805871"/>
    <s v="012-022-00315626"/>
    <n v="2208.1"/>
    <n v="2475.73"/>
    <s v="ZPVN"/>
    <s v="40565917"/>
    <s v="P000032833"/>
    <n v="8002819411"/>
    <n v="1002203833"/>
    <s v="15-00001115"/>
    <s v="ARMADURO"/>
    <n v="320"/>
    <s v="BOL"/>
    <s v="101726"/>
    <s v="CONSTRUCCIONES CRANBEGAL"/>
    <s v="807561"/>
    <s v="FERRETERIA QUELAL"/>
    <s v="SAN MIGUEL DE URCUQUÍ"/>
    <s v="CALLE GUZMAN"/>
    <s v="OISANM"/>
    <s v="O-Imbabura-Sanmigueldeurcuqu"/>
    <m/>
    <x v="33"/>
    <x v="33"/>
    <s v="10006961"/>
    <s v="CUSHCAGUA SALAZAR JOSE MANUEL"/>
    <s v="ZEMU"/>
    <s v="18UE688"/>
    <s v="2"/>
    <s v="Sin Pallet"/>
    <n v="0"/>
    <n v="0"/>
    <x v="0"/>
    <n v="20606.111000000001"/>
    <n v="16071.111000000001"/>
    <n v="4535"/>
    <n v="86.4"/>
    <m/>
    <x v="31"/>
    <n v="26"/>
    <s v="26"/>
    <n v="16"/>
    <x v="0"/>
    <n v="0.27"/>
    <n v="5.4"/>
    <s v="CIAPRUTE S.A."/>
  </r>
  <r>
    <n v="1002203833"/>
    <s v="UE01"/>
    <d v="2022-03-26T00:00:00"/>
    <d v="1899-12-30T09:20:00"/>
    <s v="012-024-00411465"/>
    <s v="9000805870"/>
    <s v="012-022-00315625"/>
    <n v="273.24"/>
    <n v="306.36"/>
    <s v="ZPVN"/>
    <s v="40565916"/>
    <s v="P000032832"/>
    <n v="8002819412"/>
    <n v="1002203833"/>
    <s v="15-00001123"/>
    <s v="SELVALEGRE"/>
    <n v="40"/>
    <s v="BOL"/>
    <s v="101726"/>
    <s v="CONSTRUCCIONES CRANBEGAL"/>
    <s v="807561"/>
    <s v="FERRETERIA QUELAL"/>
    <s v="SAN MIGUEL DE URCUQUÍ"/>
    <s v="CALLE GUZMAN"/>
    <s v="OISANM"/>
    <s v="O-Imbabura-Sanmigueldeurcuqu"/>
    <n v="47"/>
    <x v="33"/>
    <x v="33"/>
    <s v="10006961"/>
    <s v="CUSHCAGUA SALAZAR JOSE MANUEL"/>
    <s v="ZEMU"/>
    <s v="18UE688"/>
    <s v="2"/>
    <s v="Sin Pallet"/>
    <n v="0"/>
    <n v="0"/>
    <x v="0"/>
    <n v="6543.8890000000001"/>
    <n v="2008.8889999999999"/>
    <n v="4535"/>
    <n v="10.8"/>
    <m/>
    <x v="31"/>
    <n v="26"/>
    <s v="26"/>
    <n v="2"/>
    <x v="0"/>
    <n v="0.27"/>
    <n v="5.4"/>
    <s v="CIAPRUTE S.A."/>
  </r>
  <r>
    <n v="1002203835"/>
    <s v="UE01"/>
    <d v="2022-03-26T00:00:00"/>
    <d v="1899-12-30T09:28:00"/>
    <s v="012-024-00411466"/>
    <s v=""/>
    <s v=""/>
    <n v="0"/>
    <n v="0"/>
    <s v="ZPRC"/>
    <s v="2500108171"/>
    <s v="P000032837"/>
    <n v="8002819414"/>
    <n v="1002203835"/>
    <s v="15-00001115"/>
    <s v="ARMADURO"/>
    <n v="120"/>
    <s v="BOL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s v="18UE723"/>
    <s v="2"/>
    <s v="Sin Pallet"/>
    <n v="0"/>
    <n v="0"/>
    <x v="0"/>
    <n v="10576.666999999999"/>
    <n v="6006.6670000000004"/>
    <n v="4570"/>
    <n v="88.8"/>
    <m/>
    <x v="13"/>
    <n v="26"/>
    <s v="26"/>
    <n v="6"/>
    <x v="0"/>
    <n v="0.74"/>
    <n v="14.799999999999999"/>
    <s v="ALQUINGA&amp;ALQUINGA"/>
  </r>
  <r>
    <n v="1002203835"/>
    <s v="UE01"/>
    <d v="2022-03-26T00:00:00"/>
    <d v="1899-12-30T09:28:00"/>
    <s v="012-024-00411467"/>
    <s v=""/>
    <s v=""/>
    <n v="0"/>
    <n v="0"/>
    <s v="ZPRC"/>
    <s v="2500108170"/>
    <s v="P000032836"/>
    <n v="8002819415"/>
    <n v="1002203835"/>
    <s v="15-00001123"/>
    <s v="SELVALEGRE"/>
    <n v="240"/>
    <s v="BOL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s v="18UE723"/>
    <s v="2"/>
    <s v="Sin Pallet"/>
    <n v="0"/>
    <n v="0"/>
    <x v="0"/>
    <n v="16583.332999999999"/>
    <n v="12013.333000000001"/>
    <n v="4570"/>
    <n v="177.6"/>
    <m/>
    <x v="13"/>
    <n v="26"/>
    <s v="26"/>
    <n v="12"/>
    <x v="0"/>
    <n v="0.74"/>
    <n v="14.799999999999999"/>
    <s v="ALQUINGA&amp;ALQUINGA"/>
  </r>
  <r>
    <n v="1002203883"/>
    <s v="UE01"/>
    <d v="2022-03-26T00:00:00"/>
    <d v="1899-12-30T10:08:00"/>
    <s v="012-024-00411468"/>
    <s v=""/>
    <s v=""/>
    <n v="0"/>
    <n v="0"/>
    <s v="ZPRC"/>
    <s v="2500108124"/>
    <s v="0000392553"/>
    <n v="8002819454"/>
    <n v="1002203883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2"/>
    <x v="62"/>
    <s v="100014880"/>
    <s v="MALITAXI MARCO"/>
    <s v="ZETT"/>
    <s v="18UE388"/>
    <s v="2"/>
    <s v="Sin Pallet"/>
    <n v="0"/>
    <n v="0"/>
    <x v="0"/>
    <n v="51080"/>
    <n v="33060"/>
    <n v="18020"/>
    <n v="1432.2"/>
    <m/>
    <x v="60"/>
    <n v="26"/>
    <s v="26"/>
    <n v="33"/>
    <x v="0"/>
    <n v="2.17"/>
    <n v="43.4"/>
    <s v="SANJOPAS S.A."/>
  </r>
  <r>
    <n v="1002203903"/>
    <s v="UE01"/>
    <d v="2022-03-26T00:00:00"/>
    <d v="1899-12-30T10:16:00"/>
    <s v="012-024-00411469"/>
    <s v=""/>
    <s v=""/>
    <n v="0"/>
    <n v="0"/>
    <s v="ZPRC"/>
    <s v="2500108137"/>
    <s v="0000392526"/>
    <n v="8002819476"/>
    <n v="1002203903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77"/>
    <x v="77"/>
    <s v="100014971"/>
    <s v="QUIROZ EDUARDO"/>
    <s v="ZEMT"/>
    <s v="18UE632"/>
    <s v="4"/>
    <s v="Pallet Cortesia"/>
    <n v="0"/>
    <n v="0"/>
    <x v="0"/>
    <n v="40250"/>
    <n v="24050"/>
    <n v="16200"/>
    <n v="552"/>
    <m/>
    <x v="75"/>
    <n v="26"/>
    <s v="26"/>
    <n v="24"/>
    <x v="0"/>
    <n v="1.1499999999999999"/>
    <n v="23"/>
    <s v="LIDENORTI S.A."/>
  </r>
  <r>
    <n v="1002203899"/>
    <s v="UE01"/>
    <d v="2022-03-26T00:00:00"/>
    <d v="1899-12-30T10:35:00"/>
    <s v="012-024-00411470"/>
    <s v="9000805928"/>
    <s v="012-022-00315627"/>
    <n v="3965.22"/>
    <n v="4445.83"/>
    <s v="ZPVN"/>
    <s v="40565932"/>
    <s v="0000392738"/>
    <n v="8002819472"/>
    <n v="1002203899"/>
    <s v="15-00000218"/>
    <s v="MAGNO HE"/>
    <n v="32.67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s v="18UE970"/>
    <s v="2"/>
    <s v="Sin Pallet"/>
    <n v="0"/>
    <n v="0"/>
    <x v="0"/>
    <n v="50800"/>
    <n v="32670"/>
    <n v="18130"/>
    <n v="163.68"/>
    <m/>
    <x v="28"/>
    <n v="26"/>
    <s v="26"/>
    <n v="32.67"/>
    <x v="0"/>
    <n v="5.0101010101010104"/>
    <n v="5.0101010101010104"/>
    <s v="TRANSALMEIDA CIA."/>
  </r>
  <r>
    <n v="1002203911"/>
    <s v="UE01"/>
    <d v="2022-03-26T00:00:00"/>
    <d v="1899-12-30T10:39:00"/>
    <s v="012-024-00411471"/>
    <s v=""/>
    <s v=""/>
    <n v="0"/>
    <n v="0"/>
    <s v="ZPRC"/>
    <s v="2500108162"/>
    <s v="0000392672"/>
    <n v="8002819486"/>
    <n v="1002203911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s v="18UE787"/>
    <s v="1"/>
    <s v="Con Pallet"/>
    <n v="0.05"/>
    <n v="24"/>
    <x v="0"/>
    <n v="37620"/>
    <n v="24040"/>
    <n v="13580"/>
    <n v="542.4"/>
    <m/>
    <x v="102"/>
    <n v="26"/>
    <s v="26"/>
    <n v="24"/>
    <x v="0"/>
    <n v="1.1299999999999999"/>
    <n v="22.599999999999998"/>
    <s v="TRANSSJQ S.A."/>
  </r>
  <r>
    <n v="1002203965"/>
    <s v="UE01"/>
    <d v="2022-03-26T00:00:00"/>
    <d v="1899-12-30T10:42:00"/>
    <s v="012-024-00411472"/>
    <s v=""/>
    <s v=""/>
    <n v="0"/>
    <n v="0"/>
    <s v="ZPRC"/>
    <s v="2500108167"/>
    <s v="P000032822"/>
    <n v="8002819548"/>
    <n v="1002203965"/>
    <s v="15-00001123"/>
    <s v="SELVALEGRE"/>
    <n v="64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s v="18UE976"/>
    <s v="4"/>
    <s v="Pallet Cortesia"/>
    <n v="0"/>
    <n v="0"/>
    <x v="0"/>
    <n v="50430"/>
    <n v="32050"/>
    <n v="18380"/>
    <n v="576"/>
    <m/>
    <x v="72"/>
    <n v="26"/>
    <s v="26"/>
    <n v="32"/>
    <x v="0"/>
    <n v="0.9"/>
    <n v="18"/>
    <s v="TRANSPORTE PROPIO"/>
  </r>
  <r>
    <n v="1002203953"/>
    <s v="UE01"/>
    <d v="2022-03-26T00:00:00"/>
    <d v="1899-12-30T10:51:00"/>
    <s v="012-024-00411473"/>
    <s v="9000805987"/>
    <s v="012-022-00315630"/>
    <n v="267.60000000000002"/>
    <n v="300.02999999999997"/>
    <s v="ZPVN"/>
    <s v="40565942"/>
    <s v="0000392760"/>
    <n v="8002819530"/>
    <n v="1002203953"/>
    <s v="15-00001119"/>
    <s v="CAMPEON ANTIHUMEDAD"/>
    <n v="40"/>
    <s v="BOL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0264"/>
    <s v="VACACELA JUAN"/>
    <s v="ZEMU"/>
    <s v="18UE937"/>
    <s v="2"/>
    <s v="Sin Pallet"/>
    <n v="0"/>
    <n v="0"/>
    <x v="0"/>
    <n v="5200.1959999999999"/>
    <n v="2003.529"/>
    <n v="3196.6669999999999"/>
    <n v="52.8"/>
    <m/>
    <x v="76"/>
    <n v="26"/>
    <s v="26"/>
    <n v="2"/>
    <x v="0"/>
    <n v="1.3199999999999998"/>
    <n v="26.4"/>
    <s v="TRANSPORTE PROPIO"/>
  </r>
  <r>
    <n v="1002203953"/>
    <s v="UE01"/>
    <d v="2022-03-26T00:00:00"/>
    <d v="1899-12-30T10:51:00"/>
    <s v="012-024-00411474"/>
    <s v="9000805985"/>
    <s v="012-022-00315628"/>
    <n v="1469.6"/>
    <n v="1647.72"/>
    <s v="ZPVN"/>
    <s v="40565941"/>
    <s v="0000392758"/>
    <n v="8002819531"/>
    <n v="1002203953"/>
    <s v="15-00001119"/>
    <s v="CAMPEON ANTIHUMEDAD"/>
    <n v="22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s v="18UE937"/>
    <s v="2"/>
    <s v="Sin Pallet"/>
    <n v="0"/>
    <n v="0"/>
    <x v="0"/>
    <n v="14216.079"/>
    <n v="11019.412"/>
    <n v="3196.6669999999999"/>
    <n v="305.8"/>
    <m/>
    <x v="76"/>
    <n v="26"/>
    <s v="26"/>
    <n v="11"/>
    <x v="0"/>
    <n v="1.3900000000000001"/>
    <n v="27.8"/>
    <s v="TRANSPORTE PROPIO"/>
  </r>
  <r>
    <n v="1002203953"/>
    <s v="UE01"/>
    <d v="2022-03-26T00:00:00"/>
    <d v="1899-12-30T10:51:00"/>
    <s v="012-024-00411475"/>
    <s v="9000805986"/>
    <s v="012-022-00315629"/>
    <n v="555.20000000000005"/>
    <n v="622.49"/>
    <s v="ZPVN"/>
    <s v="40565941"/>
    <s v="0000392759"/>
    <n v="8002819532"/>
    <n v="1002203953"/>
    <s v="15-00001124"/>
    <s v="SELVALEGRE ANTIHUMEDAD"/>
    <n v="8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7203.7259999999997"/>
    <n v="4007.0590000000002"/>
    <n v="3196.6669999999999"/>
    <n v="111.2"/>
    <m/>
    <x v="76"/>
    <n v="26"/>
    <s v="26"/>
    <n v="4"/>
    <x v="0"/>
    <n v="1.3900000000000001"/>
    <n v="27.8"/>
    <s v="TRANSPORTE PROPIO"/>
  </r>
  <r>
    <n v="1002203962"/>
    <s v="UE01"/>
    <d v="2022-03-26T00:00:00"/>
    <d v="1899-12-30T10:56:00"/>
    <s v="012-024-00411476"/>
    <s v=""/>
    <s v=""/>
    <n v="0"/>
    <n v="0"/>
    <s v="ZPRC"/>
    <s v="2500108173"/>
    <s v="P000032842"/>
    <n v="8002819545"/>
    <n v="1002203962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69"/>
    <x v="169"/>
    <s v="10006913"/>
    <s v="DE LA CRUZ MANUEL ALADINO"/>
    <s v="ZETT"/>
    <s v="18UE738"/>
    <s v="1"/>
    <s v="Con Pallet"/>
    <n v="0.05"/>
    <n v="32"/>
    <x v="0"/>
    <n v="49630"/>
    <n v="32050"/>
    <n v="17580"/>
    <n v="281.60000000000002"/>
    <m/>
    <x v="165"/>
    <n v="26"/>
    <s v="26"/>
    <n v="32"/>
    <x v="0"/>
    <n v="0.44000000000000006"/>
    <n v="8.8000000000000007"/>
    <s v="ELOHIM S.A."/>
  </r>
  <r>
    <n v="1002203885"/>
    <s v="UE01"/>
    <d v="2022-03-26T00:00:00"/>
    <d v="1899-12-30T11:02:00"/>
    <s v="012-024-00411477"/>
    <s v=""/>
    <s v=""/>
    <n v="0"/>
    <n v="0"/>
    <s v="ZPRC"/>
    <s v="2500108124"/>
    <s v="0000392555"/>
    <n v="8002819456"/>
    <n v="1002203885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72"/>
    <x v="172"/>
    <s v="100014861"/>
    <s v="CORONADO DIEGO"/>
    <s v="ZETT"/>
    <s v="18UE328"/>
    <s v="2"/>
    <s v="Sin Pallet"/>
    <n v="0"/>
    <n v="0"/>
    <x v="0"/>
    <n v="50470"/>
    <n v="33010"/>
    <n v="17460"/>
    <n v="1432.2"/>
    <m/>
    <x v="168"/>
    <n v="26"/>
    <s v="26"/>
    <n v="33"/>
    <x v="0"/>
    <n v="2.17"/>
    <n v="43.4"/>
    <s v="TRANSLOBOL S.A."/>
  </r>
  <r>
    <n v="1002203904"/>
    <s v="UE01"/>
    <d v="2022-03-26T00:00:00"/>
    <d v="1899-12-30T11:10:00"/>
    <s v="012-024-00411478"/>
    <s v="9000805999"/>
    <s v="012-022-00315632"/>
    <n v="543.20000000000005"/>
    <n v="609.04"/>
    <s v="ZPVN"/>
    <s v="40565857"/>
    <s v="0000392682"/>
    <n v="8002819478"/>
    <n v="1002203904"/>
    <s v="15-00001119"/>
    <s v="CAMPEON ANTIHUMEDAD"/>
    <n v="80"/>
    <s v="BOL"/>
    <s v="103110"/>
    <s v="CONSORCIO ESMERALDEÑO DE METALES"/>
    <s v="806362"/>
    <s v="COESMETT BODEGA MATRIZ"/>
    <s v="ESMERALDAS"/>
    <s v="OLMEDO 304 NTRE IMBABURA Y SAN J"/>
    <s v="OEESME"/>
    <s v="O-Esmeraldas-Esmeraldas"/>
    <m/>
    <x v="62"/>
    <x v="62"/>
    <s v="100014851"/>
    <s v="MEDIAVILLA LUIS"/>
    <s v="ZEMT"/>
    <s v="18UE337"/>
    <s v="1"/>
    <s v="Con Pallet"/>
    <n v="0.05"/>
    <n v="4"/>
    <x v="0"/>
    <n v="11990"/>
    <n v="4005"/>
    <n v="7985"/>
    <n v="84.8"/>
    <m/>
    <x v="60"/>
    <n v="26"/>
    <s v="26"/>
    <n v="4"/>
    <x v="0"/>
    <n v="1.06"/>
    <n v="21.2"/>
    <s v="SANJOPAS S.A."/>
  </r>
  <r>
    <n v="1002203904"/>
    <s v="UE01"/>
    <d v="2022-03-26T00:00:00"/>
    <d v="1899-12-30T11:10:00"/>
    <s v="012-024-00411479"/>
    <s v="9000805997"/>
    <s v="012-022-00315631"/>
    <n v="2828"/>
    <n v="3170.77"/>
    <s v="ZPVN"/>
    <s v="40565857"/>
    <s v="0000392681"/>
    <n v="8002819477"/>
    <n v="1002203904"/>
    <s v="15-00001124"/>
    <s v="SELVALEGRE ANTIHUMEDAD"/>
    <n v="40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2"/>
    <x v="62"/>
    <s v="100014851"/>
    <s v="MEDIAVILLA LUIS"/>
    <s v="ZEMT"/>
    <s v="18UE337"/>
    <s v="1"/>
    <s v="Con Pallet"/>
    <n v="0.05"/>
    <n v="20"/>
    <x v="0"/>
    <n v="28010"/>
    <n v="20025"/>
    <n v="7985"/>
    <n v="424"/>
    <m/>
    <x v="60"/>
    <n v="26"/>
    <s v="26"/>
    <n v="20"/>
    <x v="0"/>
    <n v="1.06"/>
    <n v="21.2"/>
    <s v="SANJOPAS S.A."/>
  </r>
  <r>
    <n v="1002203970"/>
    <s v="UE01"/>
    <d v="2022-03-26T00:00:00"/>
    <d v="1899-12-30T11:15:00"/>
    <s v="012-024-00411480"/>
    <s v=""/>
    <s v=""/>
    <n v="0"/>
    <n v="0"/>
    <s v="ZPRC"/>
    <s v="2500108143"/>
    <s v="0000392561"/>
    <n v="8002819557"/>
    <n v="1002203970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s v="18UE751"/>
    <s v="4"/>
    <s v="Pallet Cortesia"/>
    <n v="0"/>
    <n v="0"/>
    <x v="0"/>
    <n v="50510"/>
    <n v="32050"/>
    <n v="18460"/>
    <n v="288"/>
    <m/>
    <x v="81"/>
    <n v="26"/>
    <s v="26"/>
    <n v="32"/>
    <x v="0"/>
    <n v="0.45"/>
    <n v="9"/>
    <s v="LIDENORTI S.A."/>
  </r>
  <r>
    <n v="1002203906"/>
    <s v="UE01"/>
    <d v="2022-03-26T00:00:00"/>
    <d v="1899-12-30T11:17:00"/>
    <s v="012-024-00411481"/>
    <s v=""/>
    <s v=""/>
    <n v="0"/>
    <n v="0"/>
    <s v="ZPRC"/>
    <s v="2500108138"/>
    <s v="0000392527"/>
    <n v="8002819480"/>
    <n v="1002203906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05"/>
    <x v="105"/>
    <s v="100017992"/>
    <s v="VILLEGAS DARWIN"/>
    <s v="ZEMT"/>
    <s v="18UE628"/>
    <s v="1"/>
    <s v="Con Pallet"/>
    <n v="0.05"/>
    <n v="24"/>
    <x v="0"/>
    <n v="40160"/>
    <n v="24060"/>
    <n v="16100"/>
    <n v="552"/>
    <m/>
    <x v="103"/>
    <n v="26"/>
    <s v="26"/>
    <n v="24"/>
    <x v="0"/>
    <n v="1.1499999999999999"/>
    <n v="23"/>
    <s v="TRIMPESAS S.A."/>
  </r>
  <r>
    <n v="1002203895"/>
    <s v="UE01"/>
    <d v="2022-03-26T00:00:00"/>
    <d v="1899-12-30T11:19:00"/>
    <s v="012-024-00411482"/>
    <s v=""/>
    <s v=""/>
    <n v="0"/>
    <n v="0"/>
    <s v="ZPRC"/>
    <s v="2500108137"/>
    <s v="0000392525"/>
    <n v="8002819466"/>
    <n v="1002203895"/>
    <s v="15-00001124"/>
    <s v="SELVALEGRE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28"/>
    <x v="28"/>
    <s v="100019281"/>
    <s v="GRANDA BYRON"/>
    <s v="ZEMT"/>
    <s v="18UE680"/>
    <s v="4"/>
    <s v="Pallet Cortesia"/>
    <n v="0"/>
    <n v="0"/>
    <x v="0"/>
    <n v="38340"/>
    <n v="24030"/>
    <n v="14310"/>
    <n v="552"/>
    <m/>
    <x v="26"/>
    <n v="26"/>
    <s v="26"/>
    <n v="24"/>
    <x v="0"/>
    <n v="1.1499999999999999"/>
    <n v="23"/>
    <s v="TRIMPESAS S.A."/>
  </r>
  <r>
    <n v="1002203961"/>
    <s v="UE01"/>
    <d v="2022-03-26T00:00:00"/>
    <d v="1899-12-30T11:27:00"/>
    <s v="012-024-00411483"/>
    <s v="9000805593"/>
    <s v="013-020-00047787"/>
    <n v="4096"/>
    <n v="4592.46"/>
    <s v="ZPDF"/>
    <s v="70177143"/>
    <s v="0000392476"/>
    <n v="8002819544"/>
    <n v="1002203961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s v="18UE561"/>
    <s v="1"/>
    <s v="Con Pallet"/>
    <n v="0.05"/>
    <n v="32"/>
    <x v="0"/>
    <n v="49700"/>
    <n v="32050"/>
    <n v="17650"/>
    <n v="832"/>
    <m/>
    <x v="73"/>
    <n v="26"/>
    <s v="26"/>
    <n v="32"/>
    <x v="0"/>
    <n v="1.3"/>
    <n v="26"/>
    <s v="J.V. TRANSPREMIUN CIA.LTDA"/>
  </r>
  <r>
    <n v="1002203916"/>
    <s v="UE01"/>
    <d v="2022-03-26T00:00:00"/>
    <d v="1899-12-30T11:24:00"/>
    <s v="012-024-00411484"/>
    <s v=""/>
    <s v=""/>
    <n v="0"/>
    <n v="0"/>
    <s v="ZPVN"/>
    <s v="40565740"/>
    <s v="0000392463"/>
    <n v="8002819492"/>
    <n v="1002203916"/>
    <s v="15-00000181"/>
    <s v="ARMADURO ANTIHUMEDAD"/>
    <n v="480"/>
    <s v="BOL"/>
    <s v="101487"/>
    <s v="METALHIERRO S.A."/>
    <s v="806921"/>
    <s v="OBRA PROYECTO CUMBRE BLANCA"/>
    <s v="SANTA ELENA"/>
    <s v="RUTA DEL ESPONDILUS"/>
    <s v="OYSANT"/>
    <s v="O-Santaelena-Santaelena"/>
    <n v="630"/>
    <x v="171"/>
    <x v="171"/>
    <s v="100021498"/>
    <s v="MENDEZ JUAN"/>
    <s v="ZEMT"/>
    <s v="18UE686"/>
    <s v="2"/>
    <s v="Sin Pallet"/>
    <n v="0"/>
    <n v="0"/>
    <x v="0"/>
    <n v="39770"/>
    <n v="24060"/>
    <n v="15710"/>
    <n v="753.6"/>
    <m/>
    <x v="167"/>
    <n v="26"/>
    <s v="26"/>
    <n v="24"/>
    <x v="0"/>
    <n v="1.57"/>
    <n v="31.400000000000002"/>
    <s v="RUTAS COTACACHENSES S.A."/>
  </r>
  <r>
    <n v="1002204004"/>
    <s v="UE01"/>
    <d v="2022-03-26T00:00:00"/>
    <d v="1899-12-30T12:00:00"/>
    <s v="012-024-00411485"/>
    <s v="9000806029"/>
    <s v="012-022-00315644"/>
    <n v="2433.6"/>
    <n v="2728.57"/>
    <s v="ZPVN"/>
    <s v="40565930"/>
    <s v="0000392722"/>
    <n v="8002819596"/>
    <n v="1002204004"/>
    <s v="15-00001119"/>
    <s v="CAMPEON ANTIHUMEDAD"/>
    <n v="360"/>
    <s v="BOL"/>
    <s v="101618"/>
    <s v="PURUHAFERRET CIA. LTDA."/>
    <s v="810580"/>
    <s v="OBRA FABIAN PAZMIÑO"/>
    <s v="JAMA"/>
    <s v="TRONCAL DEL PACIFICO"/>
    <s v="OMJAMA"/>
    <s v="O-Manabi-Jama"/>
    <n v="406"/>
    <x v="162"/>
    <x v="162"/>
    <s v="100021282"/>
    <s v="PERUGACHI FAUSTO"/>
    <s v="ZEMU"/>
    <s v="18UE664"/>
    <s v="2"/>
    <s v="Sin Pallet"/>
    <n v="0"/>
    <n v="0"/>
    <x v="0"/>
    <n v="27190"/>
    <n v="18040"/>
    <n v="9150"/>
    <n v="356.4"/>
    <m/>
    <x v="158"/>
    <n v="26"/>
    <s v="26"/>
    <n v="18"/>
    <x v="0"/>
    <n v="0.99"/>
    <n v="19.799999999999997"/>
    <s v="TRANSSJQ S.A."/>
  </r>
  <r>
    <n v="1002203992"/>
    <s v="UE01"/>
    <d v="2022-03-26T00:00:00"/>
    <d v="1899-12-30T12:01:00"/>
    <s v="012-024-00411486"/>
    <s v="9000806030"/>
    <s v="012-022-00315645"/>
    <n v="2394"/>
    <n v="2684.17"/>
    <s v="ZPVN"/>
    <s v="40565929"/>
    <s v="0000392721"/>
    <n v="8002819578"/>
    <n v="1002203992"/>
    <s v="15-00001124"/>
    <s v="SELVALEGRE ANTIHUMEDAD"/>
    <n v="360"/>
    <s v="BOL"/>
    <s v="101618"/>
    <s v="PURUHAFERRET CIA. LTDA."/>
    <s v="810981"/>
    <s v="OBRA ETINAR"/>
    <s v="GUAYAQUIL"/>
    <s v="AV JOAQUIN ORRANTIA"/>
    <s v="OGGUAY"/>
    <s v="O-Guayas-Guayaquil"/>
    <n v="524"/>
    <x v="102"/>
    <x v="102"/>
    <s v="100021206"/>
    <s v="OBANDO ADRIAN"/>
    <s v="ZEMU"/>
    <s v="18UE679"/>
    <s v="2"/>
    <s v="Sin Pallet"/>
    <n v="0"/>
    <n v="0"/>
    <x v="0"/>
    <n v="26970"/>
    <n v="18020"/>
    <n v="8950"/>
    <n v="468"/>
    <m/>
    <x v="100"/>
    <n v="26"/>
    <s v="26"/>
    <n v="18"/>
    <x v="0"/>
    <n v="1.3"/>
    <n v="26"/>
    <s v="LA ARMENIA S.A."/>
  </r>
  <r>
    <n v="1002203996"/>
    <s v="UE01"/>
    <d v="2022-03-26T00:00:00"/>
    <d v="1899-12-30T11:50:00"/>
    <s v="012-024-00411487"/>
    <s v="9000806033"/>
    <s v="012-022-00315633"/>
    <n v="278.8"/>
    <n v="312.60000000000002"/>
    <s v="ZPVN"/>
    <s v="40565928"/>
    <s v="P000032840"/>
    <n v="8002819585"/>
    <n v="1002203996"/>
    <s v="15-00001115"/>
    <s v="ARMADURO"/>
    <n v="40"/>
    <s v="BOL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s v="18UE727"/>
    <s v="2"/>
    <s v="Sin Pallet"/>
    <n v="0"/>
    <n v="0"/>
    <x v="0"/>
    <n v="6605"/>
    <n v="2000"/>
    <n v="4605"/>
    <n v="3.6"/>
    <m/>
    <x v="131"/>
    <n v="26"/>
    <s v="26"/>
    <n v="2"/>
    <x v="0"/>
    <n v="0.09"/>
    <n v="1.8"/>
    <s v="RUTAS COTACACHENSES S.A."/>
  </r>
  <r>
    <n v="1002203996"/>
    <s v="UE01"/>
    <d v="2022-03-26T00:00:00"/>
    <d v="1899-12-30T11:50:00"/>
    <s v="012-024-00411488"/>
    <s v="9000806034"/>
    <s v="012-022-00315634"/>
    <n v="2208"/>
    <n v="2475.62"/>
    <s v="ZPVN"/>
    <s v="40565927"/>
    <s v="P000032839"/>
    <n v="8002819584"/>
    <n v="1002203996"/>
    <s v="15-00001123"/>
    <s v="SELVALEGRE"/>
    <n v="32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s v="18UE727"/>
    <s v="2"/>
    <s v="Sin Pallet"/>
    <n v="0"/>
    <n v="0"/>
    <x v="0"/>
    <n v="20605"/>
    <n v="16000"/>
    <n v="4605"/>
    <n v="28.8"/>
    <m/>
    <x v="131"/>
    <n v="26"/>
    <s v="26"/>
    <n v="16"/>
    <x v="0"/>
    <n v="0.09"/>
    <n v="1.8"/>
    <s v="RUTAS COTACACHENSES S.A."/>
  </r>
  <r>
    <n v="1002204008"/>
    <s v="UE01"/>
    <d v="2022-03-26T00:00:00"/>
    <d v="1899-12-30T11:57:00"/>
    <s v="012-024-00411489"/>
    <s v="9000806035"/>
    <s v="012-022-00315635"/>
    <n v="2318.4"/>
    <n v="2599.41"/>
    <s v="ZPVN"/>
    <s v="40565937"/>
    <s v="0000392752"/>
    <n v="8002819600"/>
    <n v="1002204008"/>
    <s v="15-00001119"/>
    <s v="CAMPEON ANTIHUMEDAD"/>
    <n v="360"/>
    <s v="BOL"/>
    <s v="102962"/>
    <s v="FERNANDEZ RODRIGUEZ SANTIAGO"/>
    <s v="809929"/>
    <s v="FERRETERIA DALAN"/>
    <s v="PUERTO LÓPEZ"/>
    <s v="31 DE AGOSTO Y SALANGO"/>
    <s v="OMPUER"/>
    <s v="O-Manabi-Puertolopez"/>
    <n v="565"/>
    <x v="45"/>
    <x v="45"/>
    <s v="10000932"/>
    <s v="CACOANGO RODRIGO"/>
    <s v="ZEMU"/>
    <s v="18UE704"/>
    <s v="2"/>
    <s v="Sin Pallet"/>
    <n v="0"/>
    <n v="0"/>
    <x v="0"/>
    <n v="27120"/>
    <n v="18040"/>
    <n v="9080"/>
    <n v="450"/>
    <m/>
    <x v="43"/>
    <n v="26"/>
    <s v="26"/>
    <n v="18"/>
    <x v="0"/>
    <n v="1.25"/>
    <n v="25"/>
    <s v="TRAPSA C.A."/>
  </r>
  <r>
    <n v="1002204055"/>
    <s v="UE01"/>
    <d v="2022-03-26T00:00:00"/>
    <d v="1899-12-30T12:27:00"/>
    <s v="012-024-00411490"/>
    <s v="9000806036"/>
    <s v="012-022-00315636"/>
    <n v="1603.2"/>
    <n v="1797.51"/>
    <s v="ZPVN"/>
    <s v="40565939"/>
    <s v="0000392755"/>
    <n v="8002819657"/>
    <n v="1002204055"/>
    <s v="15-00001119"/>
    <s v="CAMPEON ANTIHUMEDAD"/>
    <n v="240"/>
    <s v="BOL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s v="18UE941"/>
    <s v="2"/>
    <s v="Sin Pallet"/>
    <n v="0"/>
    <n v="0"/>
    <x v="0"/>
    <n v="18164.582999999999"/>
    <n v="12011.25"/>
    <n v="6153.3329999999996"/>
    <n v="362.4"/>
    <m/>
    <x v="76"/>
    <n v="26"/>
    <s v="26"/>
    <n v="12"/>
    <x v="0"/>
    <n v="1.51"/>
    <n v="30.2"/>
    <s v="TRANSPORTE PROPIO"/>
  </r>
  <r>
    <n v="1002204055"/>
    <s v="UE01"/>
    <d v="2022-03-26T00:00:00"/>
    <d v="1899-12-30T12:27:00"/>
    <s v="012-024-00411491"/>
    <s v="9000806037"/>
    <s v="012-022-00315637"/>
    <n v="278.39999999999998"/>
    <n v="312.14999999999998"/>
    <s v="ZPVN"/>
    <s v="40565940"/>
    <s v="0000392756"/>
    <n v="8002819655"/>
    <n v="1002204055"/>
    <s v="15-00001124"/>
    <s v="SELVALEGRE ANTIHUMEDAD"/>
    <n v="40"/>
    <s v="BOL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s v="18UE941"/>
    <s v="2"/>
    <s v="Sin Pallet"/>
    <n v="0"/>
    <n v="0"/>
    <x v="0"/>
    <n v="8155.2079999999996"/>
    <n v="2001.875"/>
    <n v="6153.3329999999996"/>
    <n v="52.8"/>
    <m/>
    <x v="76"/>
    <n v="26"/>
    <s v="26"/>
    <n v="2"/>
    <x v="0"/>
    <n v="1.3199999999999998"/>
    <n v="26.4"/>
    <s v="TRANSPORTE PROPIO"/>
  </r>
  <r>
    <n v="1002204055"/>
    <s v="UE01"/>
    <d v="2022-03-26T00:00:00"/>
    <d v="1899-12-30T12:27:00"/>
    <s v="012-024-00411492"/>
    <s v="9000806038"/>
    <s v="012-022-00315638"/>
    <n v="2498.4"/>
    <n v="2801.22"/>
    <s v="ZPVN"/>
    <s v="40565939"/>
    <s v="0000392753"/>
    <n v="8002819656"/>
    <n v="1002204055"/>
    <s v="15-00001124"/>
    <s v="SELVALEGRE ANTIHUMEDAD"/>
    <n v="36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4170.207999999999"/>
    <n v="18016.875"/>
    <n v="6153.3329999999996"/>
    <n v="543.6"/>
    <m/>
    <x v="76"/>
    <n v="26"/>
    <s v="26"/>
    <n v="18"/>
    <x v="0"/>
    <n v="1.51"/>
    <n v="30.200000000000003"/>
    <s v="TRANSPORTE PROPIO"/>
  </r>
  <r>
    <n v="1002204017"/>
    <s v="UE01"/>
    <d v="2022-03-26T00:00:00"/>
    <d v="1899-12-30T13:08:00"/>
    <s v="012-024-00411493"/>
    <s v="9000805768"/>
    <s v="013-020-00047793"/>
    <n v="4096"/>
    <n v="4592.46"/>
    <s v="ZPDF"/>
    <s v="70177217"/>
    <s v="0000392693"/>
    <n v="8002819608"/>
    <n v="1002204017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74"/>
    <s v="CHAMBA BRAYAN"/>
    <s v="ZETT"/>
    <s v="18UE583"/>
    <s v="1"/>
    <s v="Con Pallet"/>
    <n v="0.05"/>
    <n v="32"/>
    <x v="0"/>
    <n v="50290"/>
    <n v="32080"/>
    <n v="18210"/>
    <n v="832"/>
    <m/>
    <x v="19"/>
    <n v="26"/>
    <s v="26"/>
    <n v="32"/>
    <x v="0"/>
    <n v="1.3"/>
    <n v="26"/>
    <s v="LIDENORTI S.A."/>
  </r>
  <r>
    <n v="1002204112"/>
    <s v="UE01"/>
    <d v="2022-03-26T00:00:00"/>
    <d v="1899-12-30T13:07:00"/>
    <s v="012-024-00411494"/>
    <s v="9000806039"/>
    <s v="012-022-00315639"/>
    <n v="2390"/>
    <n v="2679.68"/>
    <s v="ZPVN"/>
    <s v="40565579"/>
    <s v="P000032732"/>
    <n v="8002819727"/>
    <n v="1002204112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050"/>
    <n v="18050"/>
    <n v="9000"/>
    <n v="183.6"/>
    <m/>
    <x v="7"/>
    <n v="26"/>
    <s v="26"/>
    <n v="18"/>
    <x v="0"/>
    <n v="0.51"/>
    <n v="10.199999999999999"/>
    <s v="TRANSPORTE PROPIO"/>
  </r>
  <r>
    <n v="1002204038"/>
    <s v="UE01"/>
    <d v="2022-03-26T00:00:00"/>
    <d v="1899-12-30T12:32:00"/>
    <s v="012-024-00411495"/>
    <s v="9000806040"/>
    <s v="012-022-00315640"/>
    <n v="3231.36"/>
    <n v="3623.02"/>
    <s v="ZPVN"/>
    <s v="40565953"/>
    <s v="P000032845"/>
    <n v="8002819631"/>
    <n v="1002204038"/>
    <s v="15-00001115"/>
    <s v="ARMADURO"/>
    <n v="480"/>
    <s v="BOL"/>
    <s v="101726"/>
    <s v="CONSTRUCCIONES CRANBEGAL"/>
    <s v="807670"/>
    <s v="FERRETERIA HUERA"/>
    <s v="PIMAMPIRO"/>
    <s v="ROSENDO TOBAR"/>
    <s v="OIPIMA"/>
    <s v="O-Imbabura-Pimampiro"/>
    <n v="78"/>
    <x v="112"/>
    <x v="112"/>
    <s v="100014919"/>
    <s v="GRANDA ANIBAL"/>
    <s v="ZEMT"/>
    <s v="18UE781"/>
    <s v="1"/>
    <s v="Con Pallet"/>
    <n v="0.05"/>
    <n v="24"/>
    <x v="0"/>
    <n v="39990"/>
    <n v="24080"/>
    <n v="15910"/>
    <n v="196.8"/>
    <m/>
    <x v="110"/>
    <n v="26"/>
    <s v="26"/>
    <n v="24"/>
    <x v="0"/>
    <n v="0.41000000000000003"/>
    <n v="8.2000000000000011"/>
    <s v="TRANSSJQ S.A."/>
  </r>
  <r>
    <n v="1002204047"/>
    <s v="UE01"/>
    <d v="2022-03-26T00:00:00"/>
    <d v="1899-12-30T12:14:00"/>
    <s v="012-024-00411496"/>
    <s v="9000806041"/>
    <s v="012-022-00315641"/>
    <n v="272.83999999999997"/>
    <n v="305.91000000000003"/>
    <s v="ZPVN"/>
    <s v="40565925"/>
    <s v="0000392719"/>
    <n v="8002819643"/>
    <n v="1002204047"/>
    <s v="15-00001115"/>
    <s v="ARMADURO"/>
    <n v="4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6639.4440000000004"/>
    <n v="2004.444"/>
    <n v="4635"/>
    <n v="16.399999999999999"/>
    <m/>
    <x v="23"/>
    <n v="26"/>
    <s v="26"/>
    <n v="2"/>
    <x v="0"/>
    <n v="0.41"/>
    <n v="8.1999999999999993"/>
    <s v="TRANSPORTE PROPIO"/>
  </r>
  <r>
    <n v="1002204047"/>
    <s v="UE01"/>
    <d v="2022-03-26T00:00:00"/>
    <d v="1899-12-30T12:14:00"/>
    <s v="012-024-00411497"/>
    <s v="9000806042"/>
    <s v="012-022-00315642"/>
    <n v="2173.25"/>
    <n v="2436.66"/>
    <s v="ZPVN"/>
    <s v="40565925"/>
    <s v="0000392718"/>
    <n v="8002819644"/>
    <n v="1002204047"/>
    <s v="15-00001123"/>
    <s v="SELVALEGRE"/>
    <n v="32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20670.556"/>
    <n v="16035.556"/>
    <n v="4635"/>
    <n v="131.19999999999999"/>
    <m/>
    <x v="23"/>
    <n v="26"/>
    <s v="26"/>
    <n v="16"/>
    <x v="0"/>
    <n v="0.41"/>
    <n v="8.1999999999999993"/>
    <s v="TRANSPORTE PROPIO"/>
  </r>
  <r>
    <n v="1002204032"/>
    <s v="UE01"/>
    <d v="2022-03-26T00:00:00"/>
    <d v="1899-12-30T12:11:00"/>
    <s v="012-024-00411498"/>
    <s v="9000806043"/>
    <s v="012-022-00315643"/>
    <n v="2484"/>
    <n v="2785.08"/>
    <s v="ZPVN"/>
    <s v="40565926"/>
    <s v="P000032838"/>
    <n v="8002819625"/>
    <n v="1002204032"/>
    <s v="15-00001123"/>
    <s v="SELVALEGRE"/>
    <n v="36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50"/>
    <x v="150"/>
    <s v="10003575"/>
    <s v="QUILCA CAYAMBE EDISON BAYARDO"/>
    <s v="ZEMU"/>
    <s v="18UE665"/>
    <s v="2"/>
    <s v="Sin Pallet"/>
    <n v="0"/>
    <n v="0"/>
    <x v="0"/>
    <n v="27000"/>
    <n v="18030"/>
    <n v="8970"/>
    <n v="32.4"/>
    <m/>
    <x v="147"/>
    <n v="26"/>
    <s v="26"/>
    <n v="18"/>
    <x v="0"/>
    <n v="0.09"/>
    <n v="1.7999999999999998"/>
    <s v="RUTAS COTACACHENSES S.A."/>
  </r>
  <r>
    <n v="1002203908"/>
    <s v="UE01"/>
    <d v="2022-03-26T00:00:00"/>
    <d v="1899-12-30T12:10:00"/>
    <s v="012-024-00411499"/>
    <s v=""/>
    <s v=""/>
    <n v="0"/>
    <n v="0"/>
    <s v="ZPRC"/>
    <s v="2500108138"/>
    <s v="0000392528"/>
    <n v="8002819483"/>
    <n v="1002203908"/>
    <s v="15-00001124"/>
    <s v="SELVALEGRE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57"/>
    <x v="157"/>
    <s v="100019188"/>
    <s v="SUAREZ ALEX"/>
    <s v="ZEMT"/>
    <s v="18UE549"/>
    <s v="1"/>
    <s v="Con Pallet"/>
    <n v="0.05"/>
    <n v="24"/>
    <x v="0"/>
    <n v="39790"/>
    <n v="24030"/>
    <n v="15760"/>
    <n v="552"/>
    <m/>
    <x v="154"/>
    <n v="26"/>
    <s v="26"/>
    <n v="24"/>
    <x v="0"/>
    <n v="1.1499999999999999"/>
    <n v="23"/>
    <s v="LA ARMENIA S.A."/>
  </r>
  <r>
    <n v="1002203971"/>
    <s v="UE01"/>
    <d v="2022-03-26T00:00:00"/>
    <d v="1899-12-30T12:01:00"/>
    <s v="012-024-00411500"/>
    <s v=""/>
    <s v=""/>
    <n v="0"/>
    <n v="0"/>
    <s v="ZPRC"/>
    <s v="2500108143"/>
    <s v="0000392562"/>
    <n v="8002819558"/>
    <n v="100220397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39"/>
    <x v="139"/>
    <s v="100018201"/>
    <s v="GUERRERO MARCELO"/>
    <s v="ZETT"/>
    <s v="18UE520"/>
    <s v="4"/>
    <s v="Pallet Cortesia"/>
    <n v="0"/>
    <n v="0"/>
    <x v="0"/>
    <n v="49620"/>
    <n v="32080"/>
    <n v="17540"/>
    <n v="288"/>
    <m/>
    <x v="137"/>
    <n v="26"/>
    <s v="26"/>
    <n v="32"/>
    <x v="0"/>
    <n v="0.45"/>
    <n v="9"/>
    <s v="TRAPSA C.A."/>
  </r>
  <r>
    <n v="1002204002"/>
    <s v="UE01"/>
    <d v="2022-03-26T00:00:00"/>
    <d v="1899-12-30T11:53:00"/>
    <s v="012-024-00411501"/>
    <s v=""/>
    <s v=""/>
    <n v="0"/>
    <n v="0"/>
    <s v="ZPRC"/>
    <s v="2500108172"/>
    <s v="P000032841"/>
    <n v="8002819593"/>
    <n v="1002204002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s v="18UE308"/>
    <s v="2"/>
    <s v="Sin Pallet"/>
    <n v="0"/>
    <n v="0"/>
    <x v="0"/>
    <n v="27160"/>
    <n v="18020"/>
    <n v="9140"/>
    <n v="248.4"/>
    <m/>
    <x v="117"/>
    <n v="26"/>
    <s v="26"/>
    <n v="18"/>
    <x v="0"/>
    <n v="0.69000000000000006"/>
    <n v="13.8"/>
    <s v="TRIMPESAS S.A."/>
  </r>
  <r>
    <n v="1002204005"/>
    <s v="UE01"/>
    <d v="2022-03-26T00:00:00"/>
    <d v="1899-12-30T11:53:00"/>
    <s v="012-024-00411502"/>
    <s v=""/>
    <s v=""/>
    <n v="0"/>
    <n v="0"/>
    <s v="ZPRC"/>
    <s v="2500108174"/>
    <s v="P000032843"/>
    <n v="8002819597"/>
    <n v="1002204005"/>
    <s v="15-00001124"/>
    <s v="SELVALEGRE ANTIHUMEDAD"/>
    <n v="360"/>
    <s v="BOL"/>
    <s v="101663"/>
    <s v="ZURIDIST CIA. LTDA."/>
    <s v="810627"/>
    <s v="OBRA SAN PABLO OLON"/>
    <s v="SANTA ELENA"/>
    <s v="RUTA SPONDYLUS CALLE MALECÓN"/>
    <s v="OYMANG"/>
    <s v="O-Santaelena-Manglaralto"/>
    <n v="668"/>
    <x v="48"/>
    <x v="48"/>
    <s v="100019553"/>
    <s v="GRANDA HENDRY"/>
    <s v="ZEMU"/>
    <s v="18UE694"/>
    <s v="2"/>
    <s v="Sin Pallet"/>
    <n v="0"/>
    <n v="0"/>
    <x v="0"/>
    <n v="27130"/>
    <n v="18040"/>
    <n v="9090"/>
    <n v="579.6"/>
    <m/>
    <x v="46"/>
    <n v="26"/>
    <s v="26"/>
    <n v="18"/>
    <x v="0"/>
    <n v="1.61"/>
    <n v="32.200000000000003"/>
    <s v="TRAPSA C.A."/>
  </r>
  <r>
    <n v="1002203997"/>
    <s v="UE01"/>
    <d v="2022-03-26T00:00:00"/>
    <d v="1899-12-30T11:52:00"/>
    <s v="012-024-00411503"/>
    <s v="9000806046"/>
    <s v="012-022-00315646"/>
    <n v="859.12"/>
    <n v="963.25"/>
    <s v="ZPVN"/>
    <s v="40565933"/>
    <s v="0000392748"/>
    <n v="8002819587"/>
    <n v="1002203997"/>
    <s v="15-00001120"/>
    <s v="CAMPEON"/>
    <n v="140"/>
    <s v="BOL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s v="18UE713"/>
    <s v="2"/>
    <s v="Sin Pallet"/>
    <n v="0"/>
    <n v="0"/>
    <x v="0"/>
    <n v="9897.2219999999998"/>
    <n v="7003.8890000000001"/>
    <n v="2893.3330000000001"/>
    <n v="61.6"/>
    <m/>
    <x v="94"/>
    <n v="26"/>
    <s v="26"/>
    <n v="7"/>
    <x v="0"/>
    <n v="0.44"/>
    <n v="8.8000000000000007"/>
    <s v="SUCUMTRANSA S.A."/>
  </r>
  <r>
    <n v="1002203997"/>
    <s v="UE01"/>
    <d v="2022-03-26T00:00:00"/>
    <d v="1899-12-30T11:52:00"/>
    <s v="012-024-00411504"/>
    <s v="9000806047"/>
    <s v="012-022-00315647"/>
    <n v="401.29"/>
    <n v="449.92"/>
    <s v="ZPVN"/>
    <s v="40565933"/>
    <s v="0000392749"/>
    <n v="8002819586"/>
    <n v="1002203997"/>
    <s v="15-00001123"/>
    <s v="SELVALEGRE"/>
    <n v="60"/>
    <s v="BOL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s v="18UE713"/>
    <s v="2"/>
    <s v="Sin Pallet"/>
    <n v="0"/>
    <n v="0"/>
    <x v="0"/>
    <n v="5895"/>
    <n v="3001.6669999999999"/>
    <n v="2893.3330000000001"/>
    <n v="26.4"/>
    <m/>
    <x v="94"/>
    <n v="26"/>
    <s v="26"/>
    <n v="3"/>
    <x v="0"/>
    <n v="0.44"/>
    <n v="8.7999999999999989"/>
    <s v="SUCUMTRANSA S.A."/>
  </r>
  <r>
    <n v="1002203997"/>
    <s v="UE01"/>
    <d v="2022-03-26T00:00:00"/>
    <d v="1899-12-30T11:52:00"/>
    <s v="012-024-00411505"/>
    <s v="9000806048"/>
    <s v="012-022-00315648"/>
    <n v="1108.8"/>
    <n v="1243.2"/>
    <s v="ZPVN"/>
    <s v="40565935"/>
    <s v="0000392750"/>
    <n v="8002819588"/>
    <n v="1002203997"/>
    <s v="15-00001123"/>
    <s v="SELVALEGRE"/>
    <n v="160"/>
    <s v="BOL"/>
    <s v="103383"/>
    <s v="TRAVEZ ORTIZ MARIA TERESA"/>
    <s v="804660"/>
    <s v="MEGADEPOFER"/>
    <s v="QUITO"/>
    <s v="PANAMERICANA NORTE"/>
    <s v="OPCARA"/>
    <s v="O-Pichincha-Carapungo"/>
    <n v="89"/>
    <x v="96"/>
    <x v="96"/>
    <s v="10007705"/>
    <s v="BUITRON MONTENEGRO JONNY WASHIGNTON"/>
    <s v="ZEMU"/>
    <s v="18UE713"/>
    <s v="2"/>
    <s v="Sin Pallet"/>
    <n v="0"/>
    <n v="0"/>
    <x v="0"/>
    <n v="10897.777"/>
    <n v="8004.4440000000004"/>
    <n v="2893.3330000000001"/>
    <n v="70.400000000000006"/>
    <m/>
    <x v="94"/>
    <n v="26"/>
    <s v="26"/>
    <n v="8"/>
    <x v="0"/>
    <n v="0.44000000000000006"/>
    <n v="8.8000000000000007"/>
    <s v="SUCUMTRANSA S.A."/>
  </r>
  <r>
    <n v="1002203998"/>
    <s v="UE01"/>
    <d v="2022-03-26T00:00:00"/>
    <d v="1899-12-30T12:53:00"/>
    <s v="012-024-00411506"/>
    <s v="9000806049"/>
    <s v="012-022-00315649"/>
    <n v="2462.7199999999998"/>
    <n v="2761.22"/>
    <s v="ZPVN"/>
    <s v="40565751"/>
    <s v="0000392560"/>
    <n v="8002819589"/>
    <n v="1002203998"/>
    <s v="15-00000181"/>
    <s v="ARMADURO ANTIHUMEDAD"/>
    <n v="360"/>
    <s v="BOL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173"/>
    <x v="173"/>
    <s v="100014977"/>
    <s v="MORALES GERMAN"/>
    <s v="ZEMU"/>
    <s v="18UE639"/>
    <s v="2"/>
    <s v="Sin Pallet"/>
    <n v="0"/>
    <n v="0"/>
    <x v="0"/>
    <n v="27070"/>
    <n v="18080"/>
    <n v="8990"/>
    <n v="244.8"/>
    <m/>
    <x v="169"/>
    <n v="26"/>
    <s v="26"/>
    <n v="18"/>
    <x v="0"/>
    <n v="0.68"/>
    <n v="13.600000000000001"/>
    <s v="TRANINTAGSA S.A."/>
  </r>
  <r>
    <n v="1002203889"/>
    <s v="UE01"/>
    <d v="2022-03-26T00:00:00"/>
    <d v="1899-12-30T11:51:00"/>
    <s v="012-024-00411507"/>
    <s v="9000806050"/>
    <s v="012-022-00315650"/>
    <n v="4745.3999999999996"/>
    <n v="5320.58"/>
    <s v="ZPVN"/>
    <s v="40563469"/>
    <s v="0000392575"/>
    <n v="8002819461"/>
    <n v="1002203889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75"/>
    <x v="75"/>
    <s v="100014924"/>
    <s v="POZO RAUL"/>
    <s v="ZETT"/>
    <s v="18UE562"/>
    <s v="2"/>
    <s v="Sin Pallet"/>
    <n v="0"/>
    <n v="0"/>
    <x v="0"/>
    <n v="50210"/>
    <n v="33030"/>
    <n v="17180"/>
    <n v="897.6"/>
    <m/>
    <x v="73"/>
    <n v="26"/>
    <s v="26"/>
    <n v="33"/>
    <x v="0"/>
    <n v="1.36"/>
    <n v="27.2"/>
    <s v="TRANSPREMIUM CIA. LTDA."/>
  </r>
  <r>
    <n v="1002203967"/>
    <s v="UE01"/>
    <d v="2022-03-26T00:00:00"/>
    <d v="1899-12-30T11:49:00"/>
    <s v="012-024-00411508"/>
    <s v="9000806051"/>
    <s v="012-022-00315651"/>
    <n v="270.8"/>
    <n v="303.63"/>
    <s v="ZPVN"/>
    <s v="40565714"/>
    <s v="0000392440"/>
    <n v="8002819552"/>
    <n v="1002203967"/>
    <s v="15-00001115"/>
    <s v="ARMADURO"/>
    <n v="4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s v="18UE557"/>
    <s v="1"/>
    <s v="Con Pallet"/>
    <n v="0.05"/>
    <n v="2"/>
    <x v="0"/>
    <n v="8193.75"/>
    <n v="2003.75"/>
    <n v="6190"/>
    <n v="18.399999999999999"/>
    <m/>
    <x v="30"/>
    <n v="26"/>
    <s v="26"/>
    <n v="2"/>
    <x v="0"/>
    <n v="0.45999999999999996"/>
    <n v="9.1999999999999993"/>
    <s v="TRIMPESAS S.A."/>
  </r>
  <r>
    <n v="1002203967"/>
    <s v="UE01"/>
    <d v="2022-03-26T00:00:00"/>
    <d v="1899-12-30T11:49:00"/>
    <s v="012-024-00411509"/>
    <s v="9000806052"/>
    <s v="012-022-00315652"/>
    <n v="494.4"/>
    <n v="554.33000000000004"/>
    <s v="ZPVN"/>
    <s v="40565714"/>
    <s v="0000392441"/>
    <n v="8002819551"/>
    <n v="1002203967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s v="18UE557"/>
    <s v="1"/>
    <s v="Con Pallet"/>
    <n v="0.05"/>
    <n v="4"/>
    <x v="0"/>
    <n v="10197.5"/>
    <n v="4007.5"/>
    <n v="6190"/>
    <n v="36.799999999999997"/>
    <m/>
    <x v="30"/>
    <n v="26"/>
    <s v="26"/>
    <n v="4"/>
    <x v="0"/>
    <n v="0.45999999999999996"/>
    <n v="9.1999999999999993"/>
    <s v="TRIMPESAS S.A."/>
  </r>
  <r>
    <n v="1002203967"/>
    <s v="UE01"/>
    <d v="2022-03-26T00:00:00"/>
    <d v="1899-12-30T11:49:00"/>
    <s v="012-024-00411510"/>
    <s v="9000806053"/>
    <s v="012-022-00315653"/>
    <n v="3504.8"/>
    <n v="3929.61"/>
    <s v="ZPVN"/>
    <s v="40565714"/>
    <s v="0000392442"/>
    <n v="8002819553"/>
    <n v="1002203967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32"/>
    <x v="32"/>
    <s v="100014921"/>
    <s v="QUILUMBAQUIN BENJAMIN"/>
    <s v="ZETT"/>
    <s v="18UE557"/>
    <s v="1"/>
    <s v="Con Pallet"/>
    <n v="0.05"/>
    <n v="26"/>
    <x v="0"/>
    <n v="32238.75"/>
    <n v="26048.75"/>
    <n v="6190"/>
    <n v="239.2"/>
    <m/>
    <x v="30"/>
    <n v="26"/>
    <s v="26"/>
    <n v="26"/>
    <x v="0"/>
    <n v="0.45999999999999996"/>
    <n v="9.1999999999999993"/>
    <s v="TRIMPESAS S.A."/>
  </r>
  <r>
    <n v="1002204029"/>
    <s v="UE01"/>
    <d v="2022-03-26T00:00:00"/>
    <d v="1899-12-30T11:53:00"/>
    <s v="012-024-00411511"/>
    <s v="9000806054"/>
    <s v="012-022-00315654"/>
    <n v="2287.17"/>
    <n v="2564.39"/>
    <s v="ZPVN"/>
    <s v="40565951"/>
    <s v="P000032844"/>
    <n v="8002819622"/>
    <n v="100220402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32"/>
    <s v="CORREA MILTON"/>
    <s v="ZEMU"/>
    <s v="18UE712"/>
    <s v="2"/>
    <s v="Sin Pallet"/>
    <n v="0"/>
    <n v="0"/>
    <x v="0"/>
    <n v="27090"/>
    <n v="18050"/>
    <n v="9040"/>
    <n v="273.60000000000002"/>
    <m/>
    <x v="104"/>
    <n v="26"/>
    <s v="26"/>
    <n v="18"/>
    <x v="0"/>
    <n v="0.76"/>
    <n v="15.200000000000001"/>
    <s v="LA ARMENIA S.A."/>
  </r>
  <r>
    <n v="1002204117"/>
    <s v="UE01"/>
    <d v="2022-03-26T00:00:00"/>
    <d v="1899-12-30T13:48:00"/>
    <s v="012-024-00411512"/>
    <s v="9000806057"/>
    <s v="012-022-00315657"/>
    <n v="278.39999999999998"/>
    <n v="312.14999999999998"/>
    <s v="ZPVN"/>
    <s v="40565984"/>
    <s v="P000032854"/>
    <n v="8002819734"/>
    <n v="1002204117"/>
    <s v="15-00001115"/>
    <s v="ARMADURO"/>
    <n v="40"/>
    <s v="BOL"/>
    <s v="103029"/>
    <s v="CANO LASTRA ALBA MARIA"/>
    <s v="806621"/>
    <s v="BIG BLOCK LUIS TOAPANTA"/>
    <s v="QUITO"/>
    <s v="PASAJE INTEROCEANICA 2 RUTA VIVA"/>
    <s v="OPPUEM"/>
    <s v="O-Pichincha-Puembo"/>
    <m/>
    <x v="22"/>
    <x v="22"/>
    <s v="100020338"/>
    <s v="TERAN ARNULFO"/>
    <s v="ZEMU"/>
    <s v="18UE714"/>
    <s v="2"/>
    <s v="Sin Pallet"/>
    <n v="0"/>
    <n v="0"/>
    <x v="0"/>
    <n v="5006.6670000000004"/>
    <n v="2000"/>
    <n v="3006.6669999999999"/>
    <n v="17.2"/>
    <m/>
    <x v="22"/>
    <n v="26"/>
    <s v="26"/>
    <n v="2"/>
    <x v="0"/>
    <n v="0.43"/>
    <n v="8.6"/>
    <s v="TRANINTAGSA"/>
  </r>
  <r>
    <n v="1002204117"/>
    <s v="UE01"/>
    <d v="2022-03-26T00:00:00"/>
    <d v="1899-12-30T13:48:00"/>
    <s v="012-024-00411513"/>
    <s v="9000806055"/>
    <s v="012-022-00315655"/>
    <n v="256.8"/>
    <n v="287.93"/>
    <s v="ZPVN"/>
    <s v="40565983"/>
    <s v="P000032853"/>
    <n v="8002819735"/>
    <n v="1002204117"/>
    <s v="15-00001120"/>
    <s v="CAMPEON"/>
    <n v="40"/>
    <s v="BOL"/>
    <s v="103029"/>
    <s v="CANO LASTRA ALBA MARIA"/>
    <s v="804166"/>
    <s v="BODEGA PRINCIPAL"/>
    <s v="QUITO"/>
    <s v="BOYACA S/N, BARRIO LA MORITA"/>
    <s v="OPTUMB"/>
    <s v="O-Pichincha-Tumbaco"/>
    <m/>
    <x v="22"/>
    <x v="22"/>
    <s v="100020338"/>
    <s v="TERAN ARNULFO"/>
    <s v="ZEMU"/>
    <s v="18UE714"/>
    <s v="2"/>
    <s v="Sin Pallet"/>
    <n v="0"/>
    <n v="0"/>
    <x v="0"/>
    <n v="5006.6670000000004"/>
    <n v="2000"/>
    <n v="3006.6669999999999"/>
    <n v="18.399999999999999"/>
    <m/>
    <x v="22"/>
    <n v="26"/>
    <s v="26"/>
    <n v="2"/>
    <x v="0"/>
    <n v="0.45999999999999996"/>
    <n v="9.1999999999999993"/>
    <s v="TRANINTAGSA"/>
  </r>
  <r>
    <n v="1002204117"/>
    <s v="UE01"/>
    <d v="2022-03-26T00:00:00"/>
    <d v="1899-12-30T13:48:00"/>
    <s v="012-024-00411514"/>
    <s v="9000806056"/>
    <s v="012-022-00315656"/>
    <n v="1940.4"/>
    <n v="2175.59"/>
    <s v="ZPVN"/>
    <s v="40565982"/>
    <s v="P000032852"/>
    <n v="8002819733"/>
    <n v="1002204117"/>
    <s v="15-00001123"/>
    <s v="SELVALEGRE"/>
    <n v="280"/>
    <s v="BOL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0338"/>
    <s v="TERAN ARNULFO"/>
    <s v="ZEMU"/>
    <s v="18UE714"/>
    <s v="2"/>
    <s v="Sin Pallet"/>
    <n v="0"/>
    <n v="0"/>
    <x v="0"/>
    <n v="17006.667000000001"/>
    <n v="14000"/>
    <n v="3006.6669999999999"/>
    <n v="128.80000000000001"/>
    <m/>
    <x v="22"/>
    <n v="26"/>
    <s v="26"/>
    <n v="14"/>
    <x v="0"/>
    <n v="0.46"/>
    <n v="9.2000000000000011"/>
    <s v="TRANINTAGSA"/>
  </r>
  <r>
    <n v="1002204089"/>
    <s v="UE01"/>
    <d v="2022-03-26T00:00:00"/>
    <d v="1899-12-30T13:54:00"/>
    <s v="012-024-00411515"/>
    <s v=""/>
    <s v=""/>
    <n v="0"/>
    <n v="0"/>
    <s v="ZPRC"/>
    <s v="2500108179"/>
    <s v="P000032851"/>
    <n v="8002819702"/>
    <n v="1002204089"/>
    <s v="15-00000218"/>
    <s v="MAGNO HE"/>
    <n v="30.8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280"/>
    <n v="30880"/>
    <n v="19400"/>
    <n v="784.66"/>
    <m/>
    <x v="28"/>
    <n v="26"/>
    <s v="26"/>
    <n v="30.88"/>
    <x v="0"/>
    <n v="25.40997409326425"/>
    <n v="25.40997409326425"/>
    <s v="TRANSALMEIDA"/>
  </r>
  <r>
    <n v="1002204082"/>
    <s v="UE01"/>
    <d v="2022-03-26T00:00:00"/>
    <d v="1899-12-30T13:58:00"/>
    <s v="012-024-00411516"/>
    <s v=""/>
    <s v=""/>
    <n v="0"/>
    <n v="0"/>
    <s v="ZPRC"/>
    <s v="2500108136"/>
    <s v="0000392513"/>
    <n v="8002819693"/>
    <n v="1002204082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50020"/>
    <n v="32080"/>
    <n v="17940"/>
    <n v="966.4"/>
    <m/>
    <x v="142"/>
    <n v="26"/>
    <s v="26"/>
    <n v="32"/>
    <x v="0"/>
    <n v="1.51"/>
    <n v="30.2"/>
    <s v="TRANSPORTE PROPIO"/>
  </r>
  <r>
    <n v="1002204070"/>
    <s v="UE01"/>
    <d v="2022-03-26T00:00:00"/>
    <d v="1899-12-30T14:01:00"/>
    <s v="012-024-00411517"/>
    <s v=""/>
    <s v=""/>
    <n v="0"/>
    <n v="0"/>
    <s v="ZPRC"/>
    <s v="2500108176"/>
    <s v="P000032846"/>
    <n v="8002819680"/>
    <n v="1002204070"/>
    <s v="15-00001119"/>
    <s v="CAMPEON ANTIHUMEDAD"/>
    <n v="480"/>
    <s v="BOL"/>
    <s v="101663"/>
    <s v="ZURIDIST CIA. LTDA."/>
    <s v="805869"/>
    <s v="FERRETERIA CANTOS"/>
    <s v="PUERTO LÓPEZ"/>
    <s v="AV MACHALILLA FRENT SINDICATO"/>
    <s v="OMPUER"/>
    <s v="O-Manabi-Puertolopez"/>
    <n v="565"/>
    <x v="127"/>
    <x v="127"/>
    <s v="100018006"/>
    <s v="HERRERA EDUARDO"/>
    <s v="ZEMT"/>
    <s v="18UE663"/>
    <s v="2"/>
    <s v="Sin Pallet"/>
    <n v="0"/>
    <n v="0"/>
    <x v="0"/>
    <n v="36630"/>
    <n v="24030"/>
    <n v="12600"/>
    <n v="600"/>
    <m/>
    <x v="125"/>
    <n v="26"/>
    <s v="26"/>
    <n v="24"/>
    <x v="0"/>
    <n v="1.25"/>
    <n v="25"/>
    <s v="ALQUINGA &amp; ALQUINGA"/>
  </r>
  <r>
    <n v="1002204101"/>
    <s v="UE01"/>
    <d v="2022-03-26T00:00:00"/>
    <d v="1899-12-30T14:02:00"/>
    <s v="012-024-00411518"/>
    <s v="9000806059"/>
    <s v="012-022-00315658"/>
    <n v="4230.3999999999996"/>
    <n v="4743.1499999999996"/>
    <s v="ZPVN"/>
    <s v="40565974"/>
    <s v="P000032849"/>
    <n v="8002819715"/>
    <n v="1002204101"/>
    <s v="15-00001119"/>
    <s v="CAMPEON ANTIHUMEDAD"/>
    <n v="640"/>
    <s v="BOL"/>
    <s v="103778"/>
    <s v="ALEJANDRO CAMACHO VICTORIANO"/>
    <s v="805475"/>
    <s v="FERROLAGO"/>
    <s v="LAGO AGRIO"/>
    <s v="VIA A QUITO BARRIO EL PORTAL"/>
    <s v="OKLAGO"/>
    <s v="O-Sucumbios-Lagoagrio"/>
    <n v="469"/>
    <x v="104"/>
    <x v="104"/>
    <s v="100019779"/>
    <s v="BARBA REINALDO"/>
    <s v="ZETT"/>
    <s v="18UE587"/>
    <s v="1"/>
    <s v="Con Pallet"/>
    <n v="0.05"/>
    <n v="32"/>
    <x v="0"/>
    <n v="50190"/>
    <n v="32020"/>
    <n v="18170"/>
    <n v="889.6"/>
    <m/>
    <x v="102"/>
    <n v="26"/>
    <s v="26"/>
    <n v="32"/>
    <x v="0"/>
    <n v="1.3900000000000001"/>
    <n v="27.8"/>
    <s v="TRANSSJQ S.A."/>
  </r>
  <r>
    <n v="1002204587"/>
    <s v="UE01"/>
    <d v="2022-03-27T00:00:00"/>
    <d v="1899-12-30T21:02:00"/>
    <s v="012-024-00411519"/>
    <s v="9000806218"/>
    <s v="012-022-00315659"/>
    <n v="4140.63"/>
    <n v="4642.51"/>
    <s v="ZPVN"/>
    <s v="40565976"/>
    <s v="0000392783"/>
    <n v="8002820229"/>
    <n v="1002204587"/>
    <s v="15-00000218"/>
    <s v="MAGNO HE"/>
    <n v="32.74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2190"/>
    <n v="32740"/>
    <n v="19450"/>
    <n v="473.42"/>
    <m/>
    <x v="73"/>
    <n v="27"/>
    <s v="27"/>
    <n v="32.74"/>
    <x v="0"/>
    <n v="14.459987782529016"/>
    <n v="14.459987782529016"/>
    <s v="J.V. TRANSPREMIUN CIA.LTDA"/>
  </r>
  <r>
    <n v="1002204584"/>
    <s v="UE01"/>
    <d v="2022-03-27T00:00:00"/>
    <d v="1899-12-30T21:10:00"/>
    <s v="012-024-00411520"/>
    <s v=""/>
    <s v=""/>
    <n v="0"/>
    <n v="0"/>
    <s v="ZPRC"/>
    <s v="2500107941"/>
    <s v="0000390422"/>
    <n v="8002820226"/>
    <n v="1002204584"/>
    <s v="15-00001118"/>
    <s v="TECHCEM"/>
    <n v="31.1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660"/>
    <n v="31120"/>
    <n v="18540"/>
    <n v="0"/>
    <m/>
    <x v="1"/>
    <n v="27"/>
    <s v="27"/>
    <n v="31.12"/>
    <x v="0"/>
    <n v="0"/>
    <n v="0"/>
    <s v="TRANSCONCEM CIA. LTDA."/>
  </r>
  <r>
    <n v="1002204585"/>
    <s v="UE01"/>
    <d v="2022-03-27T00:00:00"/>
    <d v="1899-12-30T21:25:00"/>
    <s v="012-024-00411521"/>
    <s v="9000806219"/>
    <s v="012-022-00315660"/>
    <n v="3916.01"/>
    <n v="4390.6499999999996"/>
    <s v="ZPVN"/>
    <s v="40565948"/>
    <s v="0000392771"/>
    <n v="8002820227"/>
    <n v="1002204585"/>
    <s v="15-00000218"/>
    <s v="MAGNO HE"/>
    <n v="32.01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79"/>
    <x v="79"/>
    <s v="100015008"/>
    <s v="CHACHALO KLEVER"/>
    <s v="ZECI"/>
    <s v="18UE005"/>
    <s v="2"/>
    <s v="Sin Pallet"/>
    <n v="0"/>
    <n v="0"/>
    <x v="0"/>
    <n v="51320"/>
    <n v="32010"/>
    <n v="19310"/>
    <n v="115.24"/>
    <m/>
    <x v="77"/>
    <n v="27"/>
    <s v="27"/>
    <n v="32.01"/>
    <x v="0"/>
    <n v="3.6001249609497035"/>
    <n v="3.6001249609497035"/>
    <s v="ALQUINGA &amp; ALQUINGA"/>
  </r>
  <r>
    <n v="1002204583"/>
    <s v="UE01"/>
    <d v="2022-03-27T00:00:00"/>
    <d v="1899-12-30T21:54:00"/>
    <s v="012-024-00411522"/>
    <s v="9000806222"/>
    <s v="012-022-00315662"/>
    <n v="1356"/>
    <n v="1520.36"/>
    <s v="ZPVN"/>
    <s v="40566015"/>
    <s v="P000032868"/>
    <n v="8002820225"/>
    <n v="1002204583"/>
    <s v="15-00001115"/>
    <s v="ARMADURO"/>
    <n v="200"/>
    <s v="BOL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s v="18UE589"/>
    <s v="2"/>
    <s v="Sin Pallet"/>
    <n v="0"/>
    <n v="0"/>
    <x v="0"/>
    <n v="19256.212"/>
    <n v="10021.212"/>
    <n v="9235"/>
    <n v="116"/>
    <m/>
    <x v="139"/>
    <n v="27"/>
    <s v="27"/>
    <n v="10"/>
    <x v="0"/>
    <n v="0.57999999999999996"/>
    <n v="11.6"/>
    <s v="TRANSPORTE PROPIO"/>
  </r>
  <r>
    <n v="1002204583"/>
    <s v="UE01"/>
    <d v="2022-03-27T00:00:00"/>
    <d v="1899-12-30T21:54:00"/>
    <s v="012-024-00411523"/>
    <s v="9000806221"/>
    <s v="012-022-00315661"/>
    <n v="3077.4"/>
    <n v="3450.4"/>
    <s v="ZPVN"/>
    <s v="40566014"/>
    <s v="P000032867"/>
    <n v="8002820224"/>
    <n v="1002204583"/>
    <s v="15-00001123"/>
    <s v="SELVALEGRE"/>
    <n v="4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2283.788"/>
    <n v="23048.788"/>
    <n v="9235"/>
    <n v="266.8"/>
    <m/>
    <x v="139"/>
    <n v="27"/>
    <s v="27"/>
    <n v="23"/>
    <x v="0"/>
    <n v="0.58000000000000007"/>
    <n v="11.6"/>
    <s v="TRANSPORTE PROPIO"/>
  </r>
  <r>
    <n v="1002204591"/>
    <s v="UE01"/>
    <d v="2022-03-27T00:00:00"/>
    <d v="1899-12-30T22:01:00"/>
    <s v="012-024-00411524"/>
    <s v=""/>
    <s v=""/>
    <n v="0"/>
    <n v="0"/>
    <s v="ZPRC"/>
    <s v="2500108180"/>
    <s v="P000032871"/>
    <n v="8002820234"/>
    <n v="1002204591"/>
    <s v="15-00000218"/>
    <s v="MAGNO HE"/>
    <n v="31.7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590"/>
    <n v="31730"/>
    <n v="18860"/>
    <n v="0"/>
    <m/>
    <x v="3"/>
    <n v="27"/>
    <s v="27"/>
    <n v="31.73"/>
    <x v="0"/>
    <n v="0"/>
    <n v="0"/>
    <s v="UNICON"/>
  </r>
  <r>
    <n v="1002204586"/>
    <s v="UE01"/>
    <d v="2022-03-27T00:00:00"/>
    <d v="1899-12-30T22:05:00"/>
    <s v="012-024-00411525"/>
    <s v=""/>
    <s v=""/>
    <n v="0"/>
    <n v="0"/>
    <s v="ZPRC"/>
    <s v="2500108177"/>
    <s v="P000032847"/>
    <n v="8002820228"/>
    <n v="1002204586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20"/>
    <n v="33100"/>
    <n v="17220"/>
    <n v="336.6"/>
    <m/>
    <x v="109"/>
    <n v="27"/>
    <s v="27"/>
    <n v="33"/>
    <x v="0"/>
    <n v="0.51"/>
    <n v="10.200000000000001"/>
    <s v="TRANSPORTE PROPIO"/>
  </r>
  <r>
    <n v="1002204582"/>
    <s v="UE01"/>
    <d v="2022-03-27T00:00:00"/>
    <d v="1899-12-30T22:15:00"/>
    <s v="012-024-00411526"/>
    <s v="9000806225"/>
    <s v="012-022-00315665"/>
    <n v="262.39999999999998"/>
    <n v="294.20999999999998"/>
    <s v="ZPVN"/>
    <s v="40565967"/>
    <s v="0000392777"/>
    <n v="8002820223"/>
    <n v="1002204582"/>
    <s v="15-00001119"/>
    <s v="CAMPEON ANTIHUMEDAD"/>
    <n v="40"/>
    <s v="BOL"/>
    <s v="103789"/>
    <s v="TORRES MORALES MARIA GABRIELA"/>
    <s v="805487"/>
    <s v="FERRETERIA LA FLORIDA"/>
    <s v="PASTAZA"/>
    <s v="VIA A TARQUI S/N Y D"/>
    <s v="OSELPU"/>
    <s v="O-Pastaza-Elpuyo"/>
    <m/>
    <x v="167"/>
    <x v="167"/>
    <s v="10005047"/>
    <s v="VILLALVA MEDINA RAMIRO CORAZON"/>
    <s v="ZEMU"/>
    <s v="18UE959"/>
    <s v="2"/>
    <s v="Sin Pallet"/>
    <n v="0"/>
    <n v="0"/>
    <x v="0"/>
    <n v="5300"/>
    <n v="2000"/>
    <n v="3300"/>
    <n v="43.2"/>
    <m/>
    <x v="163"/>
    <n v="27"/>
    <s v="27"/>
    <n v="2"/>
    <x v="0"/>
    <n v="1.08"/>
    <n v="21.6"/>
    <s v="TRANSPORTE PROPIO"/>
  </r>
  <r>
    <n v="1002204582"/>
    <s v="UE01"/>
    <d v="2022-03-27T00:00:00"/>
    <d v="1899-12-30T22:15:00"/>
    <s v="012-024-00411527"/>
    <s v="9000806223"/>
    <s v="012-022-00315663"/>
    <n v="796.8"/>
    <n v="893.38"/>
    <s v="ZPVN"/>
    <s v="40565965"/>
    <s v="0000392776"/>
    <n v="8002820221"/>
    <n v="1002204582"/>
    <s v="15-00001119"/>
    <s v="CAMPEON ANTIHUMEDAD"/>
    <n v="120"/>
    <s v="BOL"/>
    <s v="103789"/>
    <s v="TORRES MORALES MARIA GABRIELA"/>
    <s v="809638"/>
    <s v="OBRA PALORA"/>
    <s v="PALORA"/>
    <s v="PALORA"/>
    <s v="OVPALO"/>
    <s v="O-Moronasantiag-Palora"/>
    <m/>
    <x v="167"/>
    <x v="167"/>
    <s v="10005047"/>
    <s v="VILLALVA MEDINA RAMIRO CORAZON"/>
    <s v="ZEMU"/>
    <s v="18UE959"/>
    <s v="2"/>
    <s v="Sin Pallet"/>
    <n v="0"/>
    <n v="0"/>
    <x v="0"/>
    <n v="9300"/>
    <n v="6000"/>
    <n v="3300"/>
    <n v="140.4"/>
    <m/>
    <x v="163"/>
    <n v="27"/>
    <s v="27"/>
    <n v="6"/>
    <x v="0"/>
    <n v="1.1700000000000002"/>
    <n v="23.400000000000002"/>
    <s v="TRANSPORTE PROPIO"/>
  </r>
  <r>
    <n v="1002204582"/>
    <s v="UE01"/>
    <d v="2022-03-27T00:00:00"/>
    <d v="1899-12-30T22:15:00"/>
    <s v="012-024-00411528"/>
    <s v="9000806224"/>
    <s v="012-022-00315664"/>
    <n v="1312"/>
    <n v="1471.02"/>
    <s v="ZPVN"/>
    <s v="40565964"/>
    <s v="0000392775"/>
    <n v="8002820222"/>
    <n v="1002204582"/>
    <s v="15-00001119"/>
    <s v="CAMPEON ANTIHUMEDAD"/>
    <n v="200"/>
    <s v="BOL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s v="18UE959"/>
    <s v="2"/>
    <s v="Sin Pallet"/>
    <n v="0"/>
    <n v="0"/>
    <x v="0"/>
    <n v="13300"/>
    <n v="10000"/>
    <n v="3300"/>
    <n v="272"/>
    <m/>
    <x v="163"/>
    <n v="27"/>
    <s v="27"/>
    <n v="10"/>
    <x v="0"/>
    <n v="1.36"/>
    <n v="27.2"/>
    <s v="TRANSPORTE PROPIO"/>
  </r>
  <r>
    <n v="1002204588"/>
    <s v="UE01"/>
    <d v="2022-03-27T00:00:00"/>
    <d v="1899-12-30T22:22:00"/>
    <s v="012-024-00411529"/>
    <s v="9000806226"/>
    <s v="012-022-00315666"/>
    <n v="3893.34"/>
    <n v="4365.24"/>
    <s v="ZPVN"/>
    <s v="40565931"/>
    <s v="0000392736"/>
    <n v="8002820230"/>
    <n v="1002204588"/>
    <s v="15-00001121"/>
    <s v="GLADIADOR"/>
    <n v="31.91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s v="18UE831"/>
    <s v="2"/>
    <s v="Sin Pallet"/>
    <n v="0"/>
    <n v="0"/>
    <x v="0"/>
    <n v="50230"/>
    <n v="31910"/>
    <n v="18320"/>
    <n v="112.32"/>
    <m/>
    <x v="28"/>
    <n v="27"/>
    <s v="27"/>
    <n v="31.91"/>
    <x v="0"/>
    <n v="3.5198997179567533"/>
    <n v="3.5198997179567533"/>
    <s v="TRANSALMEIDA"/>
  </r>
  <r>
    <n v="1002204589"/>
    <s v="UE01"/>
    <d v="2022-03-27T00:00:00"/>
    <d v="1899-12-30T22:30:00"/>
    <s v="012-024-00411530"/>
    <s v="9000805998"/>
    <s v="013-020-00047794"/>
    <n v="2414.83"/>
    <n v="2707.52"/>
    <s v="ZPDF"/>
    <s v="70177272"/>
    <s v="0000392773"/>
    <n v="8002820231"/>
    <n v="1002204589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350"/>
    <n v="18000"/>
    <n v="9350"/>
    <n v="543.6"/>
    <m/>
    <x v="162"/>
    <n v="27"/>
    <s v="27"/>
    <n v="18"/>
    <x v="0"/>
    <n v="1.51"/>
    <n v="30.200000000000003"/>
    <s v="TRANSPORTE PROPIO"/>
  </r>
  <r>
    <n v="1002204592"/>
    <s v="UE01"/>
    <d v="2022-03-27T00:00:00"/>
    <d v="1899-12-30T22:32:00"/>
    <s v="012-024-00411531"/>
    <s v=""/>
    <s v=""/>
    <n v="0"/>
    <n v="0"/>
    <s v="ZPRC"/>
    <s v="2500108181"/>
    <s v="P000032872"/>
    <n v="8002820235"/>
    <n v="1002204592"/>
    <s v="15-00000218"/>
    <s v="MAGNO HE"/>
    <n v="31.4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490"/>
    <n v="31410"/>
    <n v="19080"/>
    <n v="0"/>
    <m/>
    <x v="3"/>
    <n v="27"/>
    <s v="27"/>
    <n v="31.41"/>
    <x v="0"/>
    <n v="0"/>
    <n v="0"/>
    <s v="UNICON"/>
  </r>
  <r>
    <n v="1002204593"/>
    <s v="UE01"/>
    <d v="2022-03-27T00:00:00"/>
    <d v="1899-12-30T22:33:00"/>
    <s v="012-024-00411532"/>
    <s v="9000806227"/>
    <s v="012-022-00315667"/>
    <n v="3098.74"/>
    <n v="3474.33"/>
    <s v="ZPVN"/>
    <s v="40565742"/>
    <s v="0000392471"/>
    <n v="8002820236"/>
    <n v="1002204593"/>
    <s v="15-00001121"/>
    <s v="GLADIADOR"/>
    <n v="30.54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270"/>
    <n v="30540"/>
    <n v="18730"/>
    <n v="0"/>
    <m/>
    <x v="3"/>
    <n v="27"/>
    <s v="27"/>
    <n v="30.54"/>
    <x v="0"/>
    <n v="0"/>
    <n v="0"/>
    <s v="XAVIER VALENZUELA"/>
  </r>
  <r>
    <n v="1002204594"/>
    <s v="UE01"/>
    <d v="2022-03-27T00:00:00"/>
    <d v="1899-12-30T22:39:00"/>
    <s v="012-024-00411533"/>
    <s v="9000806228"/>
    <s v="012-022-00315668"/>
    <n v="3043.2"/>
    <n v="3412.05"/>
    <s v="ZPVN"/>
    <s v="40566026"/>
    <s v="P000032875"/>
    <n v="8002820237"/>
    <n v="1002204594"/>
    <s v="15-00001120"/>
    <s v="CAMPEON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00"/>
    <n v="24020"/>
    <n v="12680"/>
    <n v="91.2"/>
    <m/>
    <x v="89"/>
    <n v="27"/>
    <s v="27"/>
    <n v="24"/>
    <x v="0"/>
    <n v="0.19"/>
    <n v="3.8000000000000003"/>
    <s v="TRANSPORTE PROPIO"/>
  </r>
  <r>
    <n v="1002204590"/>
    <s v="UE01"/>
    <d v="2022-03-27T00:00:00"/>
    <d v="1899-12-30T22:53:00"/>
    <s v="012-024-00411534"/>
    <s v="9000801713"/>
    <s v="013-020-00047715"/>
    <n v="4441.8"/>
    <n v="4980.17"/>
    <s v="ZPDF"/>
    <s v="70176198"/>
    <s v="0000392375"/>
    <n v="8002820232"/>
    <n v="1002204590"/>
    <s v="15-00000181"/>
    <s v="ARMADURO ANTIHUMEDAD"/>
    <n v="660"/>
    <s v="BOL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51220"/>
    <n v="33020"/>
    <n v="18200"/>
    <n v="877.8"/>
    <m/>
    <x v="52"/>
    <n v="27"/>
    <s v="27"/>
    <n v="33"/>
    <x v="0"/>
    <n v="1.3299999999999998"/>
    <n v="26.599999999999998"/>
    <s v="TRANSPORTE PROPIO"/>
  </r>
  <r>
    <n v="1002204599"/>
    <s v="UE01"/>
    <d v="2022-03-27T00:00:00"/>
    <d v="1899-12-30T23:00:00"/>
    <s v="012-024-00411535"/>
    <s v="9000806229"/>
    <s v="012-022-00315669"/>
    <n v="3655.94"/>
    <n v="4099.0600000000004"/>
    <s v="ZPVN"/>
    <s v="40565973"/>
    <s v="0000392781"/>
    <n v="8002820245"/>
    <n v="1002204599"/>
    <s v="15-00001116"/>
    <s v="ARMADURO GRANEL"/>
    <n v="29.02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380"/>
    <n v="29020"/>
    <n v="17360"/>
    <n v="473.03"/>
    <m/>
    <x v="27"/>
    <n v="27"/>
    <s v="27"/>
    <n v="29.02"/>
    <x v="0"/>
    <n v="16.300137835975189"/>
    <n v="16.300137835975189"/>
    <s v="TRANSPORTE PROPIO"/>
  </r>
  <r>
    <n v="1002204597"/>
    <s v="UE01"/>
    <d v="2022-03-27T00:00:00"/>
    <d v="1899-12-30T23:26:00"/>
    <s v="012-024-00411536"/>
    <s v="9000806231"/>
    <s v="012-022-00315671"/>
    <n v="1598.4"/>
    <n v="1792.14"/>
    <s v="ZPVN"/>
    <s v="40566037"/>
    <s v="P000032881"/>
    <n v="8002820243"/>
    <n v="1002204597"/>
    <s v="15-00001119"/>
    <s v="CAMPEON ANTIHUMEDAD"/>
    <n v="240"/>
    <s v="BOL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s v="18UE837"/>
    <s v="2"/>
    <s v="Sin Pallet"/>
    <n v="0"/>
    <n v="0"/>
    <x v="0"/>
    <n v="21372.273000000001"/>
    <n v="12007.272999999999"/>
    <n v="9365"/>
    <n v="254.4"/>
    <m/>
    <x v="120"/>
    <n v="27"/>
    <s v="27"/>
    <n v="12"/>
    <x v="0"/>
    <n v="1.06"/>
    <n v="21.2"/>
    <s v="TRANSPORTE PROPIO"/>
  </r>
  <r>
    <n v="1002204597"/>
    <s v="UE01"/>
    <d v="2022-03-27T00:00:00"/>
    <d v="1899-12-30T23:26:00"/>
    <s v="012-024-00411537"/>
    <s v="9000806230"/>
    <s v="012-022-00315670"/>
    <n v="2906.4"/>
    <n v="3258.68"/>
    <s v="ZPVN"/>
    <s v="40566036"/>
    <s v="P000032880"/>
    <n v="8002820242"/>
    <n v="1002204597"/>
    <s v="15-00001124"/>
    <s v="SELVALEGRE ANTIHUMEDAD"/>
    <n v="42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30377.726999999999"/>
    <n v="21012.726999999999"/>
    <n v="9365"/>
    <n v="445.2"/>
    <m/>
    <x v="120"/>
    <n v="27"/>
    <s v="27"/>
    <n v="21"/>
    <x v="0"/>
    <n v="1.06"/>
    <n v="21.2"/>
    <s v="TRANSPORTE PROPIO"/>
  </r>
  <r>
    <n v="1002204598"/>
    <s v="UE01"/>
    <d v="2022-03-27T00:00:00"/>
    <d v="1899-12-30T23:31:00"/>
    <s v="012-024-00411538"/>
    <s v="9000806233"/>
    <s v="012-022-00315672"/>
    <n v="4225.6499999999996"/>
    <n v="4737.83"/>
    <s v="ZPVN"/>
    <s v="40565506"/>
    <s v="P000032726"/>
    <n v="8002820244"/>
    <n v="1002204598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90"/>
    <n v="33000"/>
    <n v="18890"/>
    <n v="501.6"/>
    <m/>
    <x v="4"/>
    <n v="27"/>
    <s v="27"/>
    <n v="33"/>
    <x v="0"/>
    <n v="0.76"/>
    <n v="15.200000000000001"/>
    <s v="TRANSPORTE PROPIO"/>
  </r>
  <r>
    <n v="1002204602"/>
    <s v="UE01"/>
    <d v="2022-03-28T00:00:00"/>
    <d v="1899-12-30T00:14:00"/>
    <s v="012-024-00411539"/>
    <s v="9000806234"/>
    <s v="012-022-00315673"/>
    <n v="4290"/>
    <n v="4809.9799999999996"/>
    <s v="ZPVN"/>
    <s v="40565817"/>
    <s v="P000032790"/>
    <n v="8002820254"/>
    <n v="1002204602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080"/>
    <n v="33100"/>
    <n v="17980"/>
    <n v="594"/>
    <m/>
    <x v="138"/>
    <n v="28"/>
    <s v="28"/>
    <n v="33"/>
    <x v="0"/>
    <n v="0.9"/>
    <n v="18"/>
    <s v="TRANSPORTE PROPIO"/>
  </r>
  <r>
    <n v="1002204603"/>
    <s v="UE01"/>
    <d v="2022-03-28T00:00:00"/>
    <d v="1899-12-30T00:32:00"/>
    <s v="012-024-00411540"/>
    <s v="9000806235"/>
    <s v="012-022-00315674"/>
    <n v="4290"/>
    <n v="4809.9799999999996"/>
    <s v="ZPVN"/>
    <s v="40565818"/>
    <s v="P000032791"/>
    <n v="8002820255"/>
    <n v="1002204603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60"/>
    <n v="33000"/>
    <n v="18460"/>
    <n v="594"/>
    <m/>
    <x v="138"/>
    <n v="28"/>
    <s v="28"/>
    <n v="33"/>
    <x v="0"/>
    <n v="0.9"/>
    <n v="18"/>
    <s v="TRANSPORTE PROPIO"/>
  </r>
  <r>
    <n v="1002204614"/>
    <s v="UE01"/>
    <d v="2022-03-28T00:00:00"/>
    <d v="1899-12-30T04:54:00"/>
    <s v="012-024-00411541"/>
    <s v="9000806236"/>
    <s v="012-022-00315675"/>
    <n v="2287.17"/>
    <n v="2564.39"/>
    <s v="ZPVN"/>
    <s v="40566030"/>
    <s v="P000032877"/>
    <n v="8002820287"/>
    <n v="1002204614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00"/>
    <n v="18020"/>
    <n v="9180"/>
    <n v="266.39999999999998"/>
    <m/>
    <x v="134"/>
    <n v="28"/>
    <s v="28"/>
    <n v="18"/>
    <x v="0"/>
    <n v="0.74"/>
    <n v="14.799999999999999"/>
    <s v="LIDENORTI S.A."/>
  </r>
  <r>
    <n v="1002204610"/>
    <s v="UE01"/>
    <d v="2022-03-28T00:00:00"/>
    <d v="1899-12-30T04:57:00"/>
    <s v="012-024-00411542"/>
    <s v="9000806237"/>
    <s v="012-022-00315676"/>
    <n v="3698.87"/>
    <n v="4147.1899999999996"/>
    <s v="ZPVN"/>
    <s v="40563187"/>
    <s v="0000392467"/>
    <n v="8002820279"/>
    <n v="1002204610"/>
    <s v="15-00000218"/>
    <s v="MAGNO HE"/>
    <n v="31.8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480"/>
    <n v="31810"/>
    <n v="19670"/>
    <n v="0"/>
    <m/>
    <x v="3"/>
    <n v="28"/>
    <s v="28"/>
    <n v="31.81"/>
    <x v="0"/>
    <n v="0"/>
    <n v="0"/>
    <s v="HORMIANDES"/>
  </r>
  <r>
    <n v="1002204616"/>
    <s v="UE01"/>
    <d v="2022-03-28T00:00:00"/>
    <d v="1899-12-30T05:03:00"/>
    <s v="012-024-00411543"/>
    <s v="9000806239"/>
    <s v="012-022-00315678"/>
    <n v="1091.2"/>
    <n v="1223.46"/>
    <s v="ZPVN"/>
    <s v="40566032"/>
    <s v="0000392790"/>
    <n v="8002820292"/>
    <n v="1002204616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m/>
    <x v="65"/>
    <x v="65"/>
    <s v="100014858"/>
    <s v="MORENO MANUEL"/>
    <s v="ZEMU"/>
    <s v="18UE602"/>
    <s v="2"/>
    <s v="Sin Pallet"/>
    <n v="0"/>
    <n v="0"/>
    <x v="0"/>
    <n v="12526.111000000001"/>
    <n v="7991.1109999999999"/>
    <n v="4535"/>
    <n v="68.8"/>
    <m/>
    <x v="63"/>
    <n v="28"/>
    <s v="28"/>
    <n v="8"/>
    <x v="0"/>
    <n v="0.43"/>
    <n v="8.6"/>
    <s v="TRANSSJQ S.A."/>
  </r>
  <r>
    <n v="1002204616"/>
    <s v="UE01"/>
    <d v="2022-03-28T00:00:00"/>
    <d v="1899-12-30T05:03:00"/>
    <s v="012-024-00411544"/>
    <s v="9000806238"/>
    <s v="012-022-00315677"/>
    <n v="1348"/>
    <n v="1511.39"/>
    <s v="ZPVN"/>
    <s v="40566031"/>
    <s v="0000392789"/>
    <n v="8002820291"/>
    <n v="1002204616"/>
    <s v="15-00001123"/>
    <s v="SELVALEGRE"/>
    <n v="200"/>
    <s v="BOL"/>
    <s v="101628"/>
    <s v="COMERCIAL CANO LASTRA CIA. LTDA"/>
    <s v="810952"/>
    <s v="OBRA CLANMAK"/>
    <s v="QUITO"/>
    <s v="VIA E35"/>
    <s v="OPPIFO"/>
    <s v="O-Pichincha-Pifo"/>
    <n v="102"/>
    <x v="65"/>
    <x v="65"/>
    <s v="100014858"/>
    <s v="MORENO MANUEL"/>
    <s v="ZEMU"/>
    <s v="18UE602"/>
    <s v="2"/>
    <s v="Sin Pallet"/>
    <n v="0"/>
    <n v="0"/>
    <x v="0"/>
    <n v="14523.888999999999"/>
    <n v="9988.8889999999992"/>
    <n v="4535"/>
    <n v="86"/>
    <m/>
    <x v="63"/>
    <n v="28"/>
    <s v="28"/>
    <n v="10"/>
    <x v="0"/>
    <n v="0.43"/>
    <n v="8.6"/>
    <s v="TRANSSJQ S.A."/>
  </r>
  <r>
    <n v="1002204613"/>
    <s v="UE01"/>
    <d v="2022-03-28T00:00:00"/>
    <d v="1899-12-30T05:17:00"/>
    <s v="012-024-00411545"/>
    <s v="9000806240"/>
    <s v="012-022-00315679"/>
    <n v="2386.8000000000002"/>
    <n v="2676.1"/>
    <s v="ZPVN"/>
    <s v="40565990"/>
    <s v="P000032856"/>
    <n v="8002820286"/>
    <n v="1002204613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37"/>
    <x v="37"/>
    <s v="100020396"/>
    <s v="FARINANGO MIGUEL"/>
    <s v="ZEMU"/>
    <s v="18UE512"/>
    <s v="2"/>
    <s v="Sin Pallet"/>
    <n v="0"/>
    <n v="0"/>
    <x v="0"/>
    <n v="26980"/>
    <n v="18090"/>
    <n v="8890"/>
    <n v="262.8"/>
    <m/>
    <x v="35"/>
    <n v="28"/>
    <s v="28"/>
    <n v="18"/>
    <x v="0"/>
    <n v="0.73"/>
    <n v="14.600000000000001"/>
    <s v="RAPIDO EL OTAVALEÑITO S.A."/>
  </r>
  <r>
    <n v="1002204624"/>
    <s v="UE01"/>
    <d v="2022-03-28T00:00:00"/>
    <d v="1899-12-30T05:21:00"/>
    <s v="012-024-00411546"/>
    <s v=""/>
    <s v=""/>
    <n v="0"/>
    <n v="0"/>
    <s v="ZPRC"/>
    <s v="2500108185"/>
    <s v="P000032884"/>
    <n v="8002820307"/>
    <n v="100220462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50"/>
    <n v="18070"/>
    <n v="8880"/>
    <n v="248.4"/>
    <m/>
    <x v="17"/>
    <n v="28"/>
    <s v="28"/>
    <n v="18"/>
    <x v="0"/>
    <n v="0.69000000000000006"/>
    <n v="13.8"/>
    <s v="TRANSPORTE PROPIO"/>
  </r>
  <r>
    <n v="1002204612"/>
    <s v="UE01"/>
    <d v="2022-03-28T00:00:00"/>
    <d v="1899-12-30T05:25:00"/>
    <s v="012-024-00411547"/>
    <s v="9000806241"/>
    <s v="012-022-00315680"/>
    <n v="2545.1999999999998"/>
    <n v="2853.69"/>
    <s v="ZPVN"/>
    <s v="40565980"/>
    <s v="0000392787"/>
    <n v="8002820284"/>
    <n v="1002204612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s v="18UE304"/>
    <s v="2"/>
    <s v="Sin Pallet"/>
    <n v="0"/>
    <n v="0"/>
    <x v="0"/>
    <n v="26980"/>
    <n v="18000"/>
    <n v="8980"/>
    <n v="381.6"/>
    <m/>
    <x v="38"/>
    <n v="28"/>
    <s v="28"/>
    <n v="18"/>
    <x v="0"/>
    <n v="1.06"/>
    <n v="21.200000000000003"/>
    <s v="LIDENORTI S.A."/>
  </r>
  <r>
    <n v="1002204621"/>
    <s v="UE01"/>
    <d v="2022-03-28T00:00:00"/>
    <d v="1899-12-30T05:30:00"/>
    <s v="012-024-00411548"/>
    <s v="9000806244"/>
    <s v="012-022-00315683"/>
    <n v="1656.07"/>
    <n v="1856.8"/>
    <s v="ZPVN"/>
    <s v="40566004"/>
    <s v="P000032865"/>
    <n v="8002820299"/>
    <n v="1002204621"/>
    <s v="15-00001115"/>
    <s v="ARMADURO"/>
    <n v="240"/>
    <s v="BOL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s v="18UE604"/>
    <s v="1"/>
    <s v="Con Pallet"/>
    <n v="0.05"/>
    <n v="12"/>
    <x v="0"/>
    <n v="16813.332999999999"/>
    <n v="12020"/>
    <n v="4793.3329999999996"/>
    <n v="45.6"/>
    <m/>
    <x v="136"/>
    <n v="28"/>
    <s v="28"/>
    <n v="12"/>
    <x v="0"/>
    <n v="0.19"/>
    <n v="3.8000000000000003"/>
    <s v="RUTAS COTACACHENSES S.A."/>
  </r>
  <r>
    <n v="1002204621"/>
    <s v="UE01"/>
    <d v="2022-03-28T00:00:00"/>
    <d v="1899-12-30T05:30:00"/>
    <s v="012-024-00411549"/>
    <s v="9000806242"/>
    <s v="012-022-00315681"/>
    <n v="753.19"/>
    <n v="844.48"/>
    <s v="ZPVN"/>
    <s v="40566003"/>
    <s v="P000032864"/>
    <n v="8002820301"/>
    <n v="1002204621"/>
    <s v="15-00001120"/>
    <s v="CAMPEON"/>
    <n v="120"/>
    <s v="BOL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s v="18UE604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</r>
  <r>
    <n v="1002204621"/>
    <s v="UE01"/>
    <d v="2022-03-28T00:00:00"/>
    <d v="1899-12-30T05:30:00"/>
    <s v="012-024-00411550"/>
    <s v="9000806243"/>
    <s v="012-022-00315682"/>
    <n v="819.72"/>
    <n v="919.08"/>
    <s v="ZPVN"/>
    <s v="40566005"/>
    <s v="P000032866"/>
    <n v="8002820300"/>
    <n v="1002204621"/>
    <s v="15-00001123"/>
    <s v="SELVALEGRE"/>
    <n v="120"/>
    <s v="BOL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s v="18UE604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</r>
  <r>
    <n v="1002204620"/>
    <s v="UE01"/>
    <d v="2022-03-28T00:00:00"/>
    <d v="1899-12-30T05:32:00"/>
    <s v="012-024-00411551"/>
    <s v="9000806246"/>
    <s v="012-022-00315685"/>
    <n v="501.34"/>
    <n v="562.1"/>
    <s v="ZPVN"/>
    <s v="40565995"/>
    <s v="P000032858"/>
    <n v="8002820297"/>
    <n v="1002204620"/>
    <s v="15-00001120"/>
    <s v="CAMPEON"/>
    <n v="80"/>
    <s v="BOL"/>
    <s v="103128"/>
    <s v="LARA PUGA REBECA MARISOL"/>
    <s v="804226"/>
    <s v="EL CONSTRUCTOR PRINCIPAL"/>
    <s v="CAYAMBE"/>
    <s v="NATALIA JARRIN S6-32 Y VENEZUELA"/>
    <s v="OPCAYA"/>
    <s v="O-Pichincha-Cayambe"/>
    <m/>
    <x v="64"/>
    <x v="64"/>
    <s v="100014869"/>
    <s v="ROCHA JORGE"/>
    <s v="ZEMT"/>
    <s v="18UE718"/>
    <s v="1"/>
    <s v="Con Pallet"/>
    <n v="0.05"/>
    <n v="4"/>
    <x v="0"/>
    <n v="12010"/>
    <n v="4015"/>
    <n v="7995"/>
    <n v="16.8"/>
    <m/>
    <x v="62"/>
    <n v="28"/>
    <s v="28"/>
    <n v="4"/>
    <x v="0"/>
    <n v="0.21000000000000002"/>
    <n v="4.2"/>
    <s v="TRAPSA C.A."/>
  </r>
  <r>
    <n v="1002204620"/>
    <s v="UE01"/>
    <d v="2022-03-28T00:00:00"/>
    <d v="1899-12-30T05:32:00"/>
    <s v="012-024-00411552"/>
    <s v="9000806245"/>
    <s v="012-022-00315684"/>
    <n v="2732.4"/>
    <n v="3063.59"/>
    <s v="ZPVN"/>
    <s v="40565994"/>
    <s v="P000032857"/>
    <n v="8002820298"/>
    <n v="1002204620"/>
    <s v="15-00001123"/>
    <s v="SELVALEGRE"/>
    <n v="4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4"/>
    <x v="64"/>
    <s v="100014869"/>
    <s v="ROCHA JORGE"/>
    <s v="ZEMT"/>
    <s v="18UE718"/>
    <s v="1"/>
    <s v="Con Pallet"/>
    <n v="0.05"/>
    <n v="20"/>
    <x v="0"/>
    <n v="28070"/>
    <n v="20075"/>
    <n v="7995"/>
    <n v="84"/>
    <m/>
    <x v="62"/>
    <n v="28"/>
    <s v="28"/>
    <n v="20"/>
    <x v="0"/>
    <n v="0.21"/>
    <n v="4.2"/>
    <s v="TRAPSA C.A."/>
  </r>
  <r>
    <n v="1002204618"/>
    <s v="UE01"/>
    <d v="2022-03-28T00:00:00"/>
    <d v="1899-12-30T05:46:00"/>
    <s v="012-024-00411553"/>
    <s v="9000806248"/>
    <s v="012-022-00315687"/>
    <n v="2192"/>
    <n v="2457.6799999999998"/>
    <s v="ZPVN"/>
    <s v="40566019"/>
    <s v="P000032870"/>
    <n v="8002820294"/>
    <n v="1002204618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m/>
    <x v="71"/>
    <x v="71"/>
    <s v="100014916"/>
    <s v="PUETATE MAURICIO"/>
    <s v="ZETT"/>
    <s v="18UE550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</r>
  <r>
    <n v="1002204618"/>
    <s v="UE01"/>
    <d v="2022-03-28T00:00:00"/>
    <d v="1899-12-30T05:46:00"/>
    <s v="012-024-00411554"/>
    <s v="9000806247"/>
    <s v="012-022-00315686"/>
    <n v="2278.4"/>
    <n v="2554.56"/>
    <s v="ZPVN"/>
    <s v="40566018"/>
    <s v="P000032869"/>
    <n v="8002820295"/>
    <n v="1002204618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16"/>
    <s v="PUETATE MAURICIO"/>
    <s v="ZETT"/>
    <s v="18UE550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</r>
  <r>
    <n v="1002204623"/>
    <s v="UE01"/>
    <d v="2022-03-28T00:00:00"/>
    <d v="1899-12-30T05:49:00"/>
    <s v="012-024-00411555"/>
    <s v="9000806249"/>
    <s v="012-022-00315688"/>
    <n v="4280.42"/>
    <n v="4799.2299999999996"/>
    <s v="ZPVN"/>
    <s v="40565820"/>
    <s v="0000392600"/>
    <n v="8002820305"/>
    <n v="1002204623"/>
    <s v="15-00001123"/>
    <s v="SELVALEGRE"/>
    <n v="64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81"/>
    <x v="81"/>
    <s v="100014895"/>
    <s v="TERAN JAIME"/>
    <s v="ZETT"/>
    <s v="18UE509"/>
    <s v="1"/>
    <s v="Con Pallet"/>
    <n v="0.05"/>
    <n v="32"/>
    <x v="0"/>
    <n v="49860"/>
    <n v="32060"/>
    <n v="17800"/>
    <n v="294.39999999999998"/>
    <m/>
    <x v="79"/>
    <n v="28"/>
    <s v="28"/>
    <n v="32"/>
    <x v="0"/>
    <n v="0.45999999999999996"/>
    <n v="9.1999999999999993"/>
    <s v="LA ARMENIA S.A."/>
  </r>
  <r>
    <n v="1002204619"/>
    <s v="UE01"/>
    <d v="2022-03-28T00:00:00"/>
    <d v="1899-12-30T06:04:00"/>
    <s v="012-024-00411556"/>
    <s v="9000806250"/>
    <s v="012-022-00315689"/>
    <n v="4498.6899999999996"/>
    <n v="5043.96"/>
    <s v="ZPVN"/>
    <s v="40566000"/>
    <s v="P000032863"/>
    <n v="8002820296"/>
    <n v="1002204619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55"/>
    <x v="155"/>
    <s v="100015298"/>
    <s v="GUALSAQUI RAMIRO"/>
    <s v="ZETT"/>
    <s v="18UE544"/>
    <s v="2"/>
    <s v="Sin Pallet"/>
    <n v="0"/>
    <n v="0"/>
    <x v="0"/>
    <n v="51070"/>
    <n v="33060"/>
    <n v="18010"/>
    <n v="699.6"/>
    <m/>
    <x v="152"/>
    <n v="28"/>
    <s v="28"/>
    <n v="33"/>
    <x v="0"/>
    <n v="1.06"/>
    <n v="21.2"/>
    <s v="SANJOPAS S.A."/>
  </r>
  <r>
    <n v="1002204628"/>
    <s v="UE01"/>
    <d v="2022-03-28T00:00:00"/>
    <d v="1899-12-30T06:12:00"/>
    <s v="012-024-00411557"/>
    <s v="9000806251"/>
    <s v="012-022-00315690"/>
    <n v="4193.1400000000003"/>
    <n v="4701.38"/>
    <s v="ZPVN"/>
    <s v="40565988"/>
    <s v="P000032855"/>
    <n v="8002820314"/>
    <n v="1002204628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0610"/>
    <n v="33120"/>
    <n v="17490"/>
    <n v="501.6"/>
    <m/>
    <x v="10"/>
    <n v="28"/>
    <s v="28"/>
    <n v="33"/>
    <x v="0"/>
    <n v="0.76"/>
    <n v="15.200000000000001"/>
    <s v="TRANSPORTE PROPIO"/>
  </r>
  <r>
    <n v="1002204659"/>
    <s v="UE01"/>
    <d v="2022-03-28T00:00:00"/>
    <d v="1899-12-30T06:32:00"/>
    <s v="012-024-00411558"/>
    <s v=""/>
    <s v=""/>
    <n v="0"/>
    <n v="0"/>
    <s v="ZPRC"/>
    <s v="2500108143"/>
    <s v="0000392563"/>
    <n v="8002820348"/>
    <n v="1002204659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190"/>
    <n v="32080"/>
    <n v="18110"/>
    <n v="288"/>
    <m/>
    <x v="96"/>
    <n v="28"/>
    <s v="28"/>
    <n v="32"/>
    <x v="0"/>
    <n v="0.45"/>
    <n v="9"/>
    <s v="TRANSPORTE PROPIO"/>
  </r>
  <r>
    <n v="1002204663"/>
    <s v="UE01"/>
    <d v="2022-03-28T00:00:00"/>
    <d v="1899-12-30T06:44:00"/>
    <s v="012-024-00411559"/>
    <s v="9000806252"/>
    <s v="012-022-00315691"/>
    <n v="2397.1"/>
    <n v="2687.64"/>
    <s v="ZPVN"/>
    <s v="40566073"/>
    <s v="P000032887"/>
    <n v="8002820352"/>
    <n v="1002204663"/>
    <s v="15-00001123"/>
    <s v="SELVALEGRE"/>
    <n v="360"/>
    <s v="BOL"/>
    <s v="101715"/>
    <s v="MEDINA TERAN DIEGO BLADIMIR"/>
    <s v="810995"/>
    <s v="OBRA GARCIA MORENO"/>
    <s v="TULCÁN"/>
    <s v="CALLE BOLIVAR Y GARCIA MORENO"/>
    <s v="OCTULC"/>
    <s v="O-Carchi-Tulcan"/>
    <n v="159"/>
    <x v="93"/>
    <x v="93"/>
    <s v="100014969"/>
    <s v="LARGO ANGEL"/>
    <s v="ZEMU"/>
    <s v="18UE606"/>
    <s v="2"/>
    <s v="Sin Pallet"/>
    <n v="0"/>
    <n v="0"/>
    <x v="0"/>
    <n v="27170"/>
    <n v="18060"/>
    <n v="9110"/>
    <n v="208.8"/>
    <m/>
    <x v="91"/>
    <n v="28"/>
    <s v="28"/>
    <n v="18"/>
    <x v="0"/>
    <n v="0.58000000000000007"/>
    <n v="11.600000000000001"/>
    <s v="TRANSSJQ S.A."/>
  </r>
  <r>
    <n v="1002204642"/>
    <s v="UE01"/>
    <d v="2022-03-28T00:00:00"/>
    <d v="1899-12-30T06:50:00"/>
    <s v="012-024-00411560"/>
    <s v="9000806253"/>
    <s v="012-022-00315692"/>
    <n v="3986.46"/>
    <n v="4469.6499999999996"/>
    <s v="ZPVN"/>
    <s v="40565723"/>
    <s v="0000392455"/>
    <n v="8002820330"/>
    <n v="1002204642"/>
    <s v="15-00000218"/>
    <s v="MAGNO HE"/>
    <n v="29.56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s v="18UE970"/>
    <s v="2"/>
    <s v="Sin Pallet"/>
    <n v="0"/>
    <n v="0"/>
    <x v="0"/>
    <n v="47680"/>
    <n v="29560"/>
    <n v="18120"/>
    <n v="131.84"/>
    <m/>
    <x v="28"/>
    <n v="28"/>
    <s v="28"/>
    <n v="29.56"/>
    <x v="0"/>
    <n v="4.4600811907983768"/>
    <n v="4.4600811907983768"/>
    <s v="TRANSALMEIDA CIA."/>
  </r>
  <r>
    <n v="1002204684"/>
    <s v="UE01"/>
    <d v="2022-03-28T00:00:00"/>
    <d v="1899-12-30T06:56:00"/>
    <s v="012-024-00411561"/>
    <s v="9000806254"/>
    <s v="012-022-00315693"/>
    <n v="2390"/>
    <n v="2679.68"/>
    <s v="ZPVN"/>
    <s v="40564047"/>
    <s v="P000032272"/>
    <n v="8002820377"/>
    <n v="1002204684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100"/>
    <n v="18050"/>
    <n v="9050"/>
    <n v="183.6"/>
    <m/>
    <x v="7"/>
    <n v="28"/>
    <s v="28"/>
    <n v="18"/>
    <x v="0"/>
    <n v="0.51"/>
    <n v="10.199999999999999"/>
    <s v="TRANSPORTE PROPIO"/>
  </r>
  <r>
    <n v="1002204726"/>
    <s v="UE01"/>
    <d v="2022-03-28T00:00:00"/>
    <d v="1899-12-30T07:48:00"/>
    <s v="012-024-00411562"/>
    <s v="9000806320"/>
    <s v="012-022-00315694"/>
    <n v="4320.21"/>
    <n v="4843.8500000000004"/>
    <s v="ZPVN"/>
    <s v="40566027"/>
    <s v="P000032876"/>
    <n v="8002820431"/>
    <n v="1002204726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700"/>
    <n v="34090"/>
    <n v="17610"/>
    <n v="530.4"/>
    <m/>
    <x v="10"/>
    <n v="28"/>
    <s v="28"/>
    <n v="34"/>
    <x v="0"/>
    <n v="0.77999999999999992"/>
    <n v="15.6"/>
    <s v="TRANSPORTE PROPIO"/>
  </r>
  <r>
    <n v="1002204752"/>
    <s v="UE01"/>
    <d v="2022-03-28T00:00:00"/>
    <d v="1899-12-30T08:19:00"/>
    <s v="012-024-00411563"/>
    <s v="9000806322"/>
    <s v="012-022-00315695"/>
    <n v="2287.17"/>
    <n v="2564.39"/>
    <s v="ZPVN"/>
    <s v="40566093"/>
    <s v="P000032893"/>
    <n v="8002820465"/>
    <n v="1002204752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979"/>
    <s v="TITISTAR CUCAS FERNANDO PATRICIO"/>
    <s v="ZEMU"/>
    <s v="18UE705"/>
    <s v="2"/>
    <s v="Sin Pallet"/>
    <n v="0"/>
    <n v="0"/>
    <x v="0"/>
    <n v="26980"/>
    <n v="18070"/>
    <n v="8910"/>
    <n v="273.60000000000002"/>
    <m/>
    <x v="37"/>
    <n v="28"/>
    <s v="28"/>
    <n v="18"/>
    <x v="0"/>
    <n v="0.76"/>
    <n v="15.200000000000001"/>
    <s v="TRANSLOBOL S.A."/>
  </r>
  <r>
    <n v="1002204760"/>
    <s v="UE01"/>
    <d v="2022-03-28T00:00:00"/>
    <d v="1899-12-30T08:29:00"/>
    <s v="012-024-00411564"/>
    <s v="9000806323"/>
    <s v="012-022-00315696"/>
    <n v="3196.13"/>
    <n v="3583.53"/>
    <s v="ZPVN"/>
    <s v="40565146"/>
    <s v="P000032620"/>
    <n v="8002820472"/>
    <n v="1002204760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8970"/>
    <n v="24080"/>
    <n v="14890"/>
    <n v="278.39999999999998"/>
    <m/>
    <x v="2"/>
    <n v="28"/>
    <s v="28"/>
    <n v="24"/>
    <x v="0"/>
    <n v="0.57999999999999996"/>
    <n v="11.6"/>
    <s v="TRANSPORTE PROPIO"/>
  </r>
  <r>
    <n v="1002204755"/>
    <s v="UE01"/>
    <d v="2022-03-28T00:00:00"/>
    <d v="1899-12-30T08:33:00"/>
    <s v="012-024-00411565"/>
    <s v="9000806324"/>
    <s v="012-022-00315697"/>
    <n v="2343.91"/>
    <n v="2628.01"/>
    <s v="ZPVN"/>
    <s v="40566088"/>
    <s v="P000032888"/>
    <n v="8002820468"/>
    <n v="1002204755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70"/>
    <n v="9000"/>
    <n v="266.39999999999998"/>
    <m/>
    <x v="90"/>
    <n v="28"/>
    <s v="28"/>
    <n v="18"/>
    <x v="0"/>
    <n v="0.74"/>
    <n v="14.799999999999999"/>
    <s v="TRANSPORTE PROPIO"/>
  </r>
  <r>
    <n v="1002204753"/>
    <s v="UE01"/>
    <d v="2022-03-28T00:00:00"/>
    <d v="1899-12-30T08:36:00"/>
    <s v="012-024-00411566"/>
    <s v=""/>
    <s v=""/>
    <n v="0"/>
    <n v="0"/>
    <s v="ZPRC"/>
    <s v="2500108189"/>
    <s v="P000032892"/>
    <n v="8002820466"/>
    <n v="1002204753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50"/>
    <x v="50"/>
    <s v="10007864"/>
    <s v="AREVALO AYALA MANUEL ARCESIO"/>
    <s v="ZEMU"/>
    <s v="18UE397"/>
    <s v="2"/>
    <s v="Sin Pallet"/>
    <n v="0"/>
    <n v="0"/>
    <x v="0"/>
    <n v="27220"/>
    <n v="18070"/>
    <n v="9150"/>
    <n v="266.39999999999998"/>
    <m/>
    <x v="48"/>
    <n v="28"/>
    <s v="28"/>
    <n v="18"/>
    <x v="0"/>
    <n v="0.74"/>
    <n v="14.799999999999999"/>
    <s v="TRIMPESAS S.A."/>
  </r>
  <r>
    <n v="1002204766"/>
    <s v="UE01"/>
    <d v="2022-03-28T00:00:00"/>
    <d v="1899-12-30T08:41:00"/>
    <s v="012-024-00411567"/>
    <s v="9000806326"/>
    <s v="012-022-00315699"/>
    <n v="651.08000000000004"/>
    <n v="730"/>
    <s v="ZPVN"/>
    <s v="40566035"/>
    <s v="P000032879"/>
    <n v="8002820479"/>
    <n v="1002204766"/>
    <s v="15-00001115"/>
    <s v="ARMADURO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3586.061"/>
    <n v="5006.0609999999997"/>
    <n v="8580"/>
    <n v="94"/>
    <m/>
    <x v="56"/>
    <n v="28"/>
    <s v="28"/>
    <n v="5"/>
    <x v="0"/>
    <n v="0.94"/>
    <n v="18.8"/>
    <s v="TRANSPORTE PROPIO"/>
  </r>
  <r>
    <n v="1002204766"/>
    <s v="UE01"/>
    <d v="2022-03-28T00:00:00"/>
    <d v="1899-12-30T08:41:00"/>
    <s v="012-024-00411568"/>
    <s v="9000806325"/>
    <s v="012-022-00315698"/>
    <n v="3624.01"/>
    <n v="4063.26"/>
    <s v="ZPVN"/>
    <s v="40566034"/>
    <s v="P000032878"/>
    <n v="8002820480"/>
    <n v="1002204766"/>
    <s v="15-00001123"/>
    <s v="SELVALEGRE"/>
    <n v="5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6613.938999999998"/>
    <n v="28033.938999999998"/>
    <n v="8580"/>
    <n v="526.4"/>
    <m/>
    <x v="56"/>
    <n v="28"/>
    <s v="28"/>
    <n v="28"/>
    <x v="0"/>
    <n v="0.94"/>
    <n v="18.8"/>
    <s v="TRANSPORTE PROPIO"/>
  </r>
  <r>
    <n v="1002204763"/>
    <s v="UE01"/>
    <d v="2022-03-28T00:00:00"/>
    <d v="1899-12-30T08:46:00"/>
    <s v="012-024-00411569"/>
    <s v="9000806328"/>
    <s v="012-022-00315700"/>
    <n v="2301.35"/>
    <n v="2580.29"/>
    <s v="ZPVN"/>
    <s v="40566090"/>
    <s v="P000032891"/>
    <n v="8002820475"/>
    <n v="100220476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30"/>
    <n v="18040"/>
    <n v="8990"/>
    <n v="266.39999999999998"/>
    <m/>
    <x v="140"/>
    <n v="28"/>
    <s v="28"/>
    <n v="18"/>
    <x v="0"/>
    <n v="0.74"/>
    <n v="14.799999999999999"/>
    <s v="TRANSPORTE PROPIO"/>
  </r>
  <r>
    <n v="1002204773"/>
    <s v="UE01"/>
    <d v="2022-03-28T00:00:00"/>
    <d v="1899-12-30T08:54:00"/>
    <s v="012-024-00411570"/>
    <s v="9000806331"/>
    <s v="012-022-00315702"/>
    <n v="1689.6"/>
    <n v="1894.39"/>
    <s v="ZPVN"/>
    <s v="40566100"/>
    <s v="P000032898"/>
    <n v="8002820488"/>
    <n v="1002204773"/>
    <s v="15-00001115"/>
    <s v="ARMADURO"/>
    <n v="2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73"/>
    <x v="73"/>
    <s v="100014882"/>
    <s v="RIVERA JOSE"/>
    <s v="ZEMU"/>
    <s v="18UE391"/>
    <s v="2"/>
    <s v="Sin Pallet"/>
    <n v="0"/>
    <n v="0"/>
    <x v="0"/>
    <n v="16573.332999999999"/>
    <n v="12013.333000000001"/>
    <n v="4560"/>
    <n v="21.6"/>
    <m/>
    <x v="71"/>
    <n v="28"/>
    <s v="28"/>
    <n v="12"/>
    <x v="0"/>
    <n v="9.0000000000000011E-2"/>
    <n v="1.8"/>
    <s v="TRIMPESAS S.A."/>
  </r>
  <r>
    <n v="1002204773"/>
    <s v="UE01"/>
    <d v="2022-03-28T00:00:00"/>
    <d v="1899-12-30T08:54:00"/>
    <s v="012-024-00411571"/>
    <s v="9000806330"/>
    <s v="012-022-00315701"/>
    <n v="836.4"/>
    <n v="937.78"/>
    <s v="ZPVN"/>
    <s v="40566099"/>
    <s v="P000032897"/>
    <n v="8002820489"/>
    <n v="1002204773"/>
    <s v="15-00001123"/>
    <s v="SELVALEGRE"/>
    <n v="1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73"/>
    <x v="73"/>
    <s v="100014882"/>
    <s v="RIVERA JOSE"/>
    <s v="ZEMU"/>
    <s v="18UE391"/>
    <s v="2"/>
    <s v="Sin Pallet"/>
    <n v="0"/>
    <n v="0"/>
    <x v="0"/>
    <n v="10566.666999999999"/>
    <n v="6006.6670000000004"/>
    <n v="4560"/>
    <n v="10.8"/>
    <m/>
    <x v="71"/>
    <n v="28"/>
    <s v="28"/>
    <n v="6"/>
    <x v="0"/>
    <n v="9.0000000000000011E-2"/>
    <n v="1.8"/>
    <s v="TRIMPESAS S.A."/>
  </r>
  <r>
    <n v="1002204774"/>
    <s v="UE01"/>
    <d v="2022-03-28T00:00:00"/>
    <d v="1899-12-30T09:11:00"/>
    <s v="012-024-00411572"/>
    <s v="9000806335"/>
    <s v="012-022-00315705"/>
    <n v="1040"/>
    <n v="1166.05"/>
    <s v="ZPVN"/>
    <s v="40566103"/>
    <s v="0000392825"/>
    <n v="8002820491"/>
    <n v="1002204774"/>
    <s v="15-00001119"/>
    <s v="CAMPEON ANTIHUMEDAD"/>
    <n v="160"/>
    <s v="BOL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s v="18UE5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</r>
  <r>
    <n v="1002204774"/>
    <s v="UE01"/>
    <d v="2022-03-28T00:00:00"/>
    <d v="1899-12-30T09:11:00"/>
    <s v="012-024-00411573"/>
    <s v="9000806332"/>
    <s v="012-022-00315703"/>
    <n v="1040"/>
    <n v="1166.05"/>
    <s v="ZPVN"/>
    <s v="40566102"/>
    <s v="0000392824"/>
    <n v="8002820492"/>
    <n v="1002204774"/>
    <s v="15-00001119"/>
    <s v="CAMPEON ANTIHUMEDAD"/>
    <n v="160"/>
    <s v="BOL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s v="18UE5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</r>
  <r>
    <n v="1002204774"/>
    <s v="UE01"/>
    <d v="2022-03-28T00:00:00"/>
    <d v="1899-12-30T09:11:00"/>
    <s v="012-024-00411574"/>
    <s v="9000806334"/>
    <s v="012-022-00315704"/>
    <n v="270.8"/>
    <n v="303.63"/>
    <s v="ZPVN"/>
    <s v="40566102"/>
    <s v="0000392826"/>
    <n v="8002820490"/>
    <n v="1002204774"/>
    <s v="15-00001124"/>
    <s v="SELVALEGRE ANTIHUMEDAD"/>
    <n v="40"/>
    <s v="BOL"/>
    <s v="101478"/>
    <s v="ARROBA MOSCOSO ESTELA MARINA"/>
    <s v="805206"/>
    <s v="FERRETERIA DASALMA"/>
    <s v="TENA"/>
    <s v="AV. MUYUNA Y JUMANDY"/>
    <s v="ONTENA"/>
    <s v="O-Napo-Tena"/>
    <n v="258"/>
    <x v="131"/>
    <x v="131"/>
    <s v="100020038"/>
    <s v="VIVAS ANDRES"/>
    <s v="ZEMU"/>
    <s v="18UE588"/>
    <s v="2"/>
    <s v="Sin Pallet"/>
    <n v="0"/>
    <n v="0"/>
    <x v="0"/>
    <n v="5062.2219999999998"/>
    <n v="2002.222"/>
    <n v="3060"/>
    <n v="36"/>
    <m/>
    <x v="129"/>
    <n v="28"/>
    <s v="28"/>
    <n v="2"/>
    <x v="0"/>
    <n v="0.9"/>
    <n v="18"/>
    <s v="SETRAINCE"/>
  </r>
  <r>
    <n v="1002204788"/>
    <s v="UE01"/>
    <d v="2022-03-28T00:00:00"/>
    <d v="1899-12-30T09:15:00"/>
    <s v="012-024-00411575"/>
    <s v=""/>
    <s v=""/>
    <n v="0"/>
    <n v="0"/>
    <s v="ZPRC"/>
    <s v="2500108178"/>
    <s v="P000032848"/>
    <n v="8002820509"/>
    <n v="1002204788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1000"/>
    <n v="33130"/>
    <n v="17870"/>
    <n v="336.6"/>
    <m/>
    <x v="109"/>
    <n v="28"/>
    <s v="28"/>
    <n v="33"/>
    <x v="0"/>
    <n v="0.51"/>
    <n v="10.200000000000001"/>
    <s v="TRANSPORTE PROPIO"/>
  </r>
  <r>
    <n v="1002204793"/>
    <s v="UE01"/>
    <d v="2022-03-28T00:00:00"/>
    <d v="1899-12-30T09:22:00"/>
    <s v="012-024-00411576"/>
    <s v=""/>
    <s v=""/>
    <n v="0"/>
    <n v="0"/>
    <s v="ZPRC"/>
    <s v="2500108188"/>
    <s v="P000032890"/>
    <n v="8002820519"/>
    <n v="1002204793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m/>
    <x v="43"/>
    <x v="43"/>
    <s v="100017965"/>
    <s v="ARIAS PATRICIO"/>
    <s v="ZEMT"/>
    <s v="18UE535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</r>
  <r>
    <n v="1002204793"/>
    <s v="UE01"/>
    <d v="2022-03-28T00:00:00"/>
    <d v="1899-12-30T09:22:00"/>
    <s v="012-024-00411577"/>
    <s v=""/>
    <s v=""/>
    <n v="0"/>
    <n v="0"/>
    <s v="ZPRC"/>
    <s v="2500108187"/>
    <s v="P000032889"/>
    <n v="8002820520"/>
    <n v="1002204793"/>
    <s v="15-00001123"/>
    <s v="SELVALEGRE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43"/>
    <x v="43"/>
    <s v="100017965"/>
    <s v="ARIAS PATRICIO"/>
    <s v="ZEMT"/>
    <s v="18UE535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</r>
  <r>
    <n v="1002204797"/>
    <s v="UE01"/>
    <d v="2022-03-28T00:00:00"/>
    <d v="1899-12-30T09:28:00"/>
    <s v="012-024-00411578"/>
    <s v="9000806339"/>
    <s v="012-022-00315707"/>
    <n v="2617.56"/>
    <n v="2934.83"/>
    <s v="ZPVN"/>
    <s v="40566117"/>
    <s v="0000392854"/>
    <n v="8002820525"/>
    <n v="1002204797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9086.061000000002"/>
    <n v="20006.061000000002"/>
    <n v="9080"/>
    <n v="304"/>
    <m/>
    <x v="118"/>
    <n v="28"/>
    <s v="28"/>
    <n v="20"/>
    <x v="0"/>
    <n v="0.76"/>
    <n v="15.2"/>
    <s v="TRANSPORTE PROPIO"/>
  </r>
  <r>
    <n v="1002204797"/>
    <s v="UE01"/>
    <d v="2022-03-28T00:00:00"/>
    <d v="1899-12-30T09:28:00"/>
    <s v="012-024-00411579"/>
    <s v="9000806338"/>
    <s v="012-022-00315706"/>
    <n v="1691.12"/>
    <n v="1896.09"/>
    <s v="ZPVN"/>
    <s v="40566117"/>
    <s v="0000392855"/>
    <n v="8002820524"/>
    <n v="1002204797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083.938999999998"/>
    <n v="13003.939"/>
    <n v="9080"/>
    <n v="197.6"/>
    <m/>
    <x v="118"/>
    <n v="28"/>
    <s v="28"/>
    <n v="13"/>
    <x v="0"/>
    <n v="0.76"/>
    <n v="15.2"/>
    <s v="TRANSPORTE PROPIO"/>
  </r>
  <r>
    <n v="1002204780"/>
    <s v="UE01"/>
    <d v="2022-03-28T00:00:00"/>
    <d v="1899-12-30T09:32:00"/>
    <s v="012-024-00411580"/>
    <s v="9000806340"/>
    <s v="012-022-00315708"/>
    <n v="2466"/>
    <n v="2764.9"/>
    <s v="ZPVN"/>
    <s v="40566105"/>
    <s v="P000032899"/>
    <n v="8002820499"/>
    <n v="1002204780"/>
    <s v="15-00001123"/>
    <s v="SELVALEGRE"/>
    <n v="360"/>
    <s v="BOL"/>
    <s v="101500"/>
    <s v="DISTRIBUIDORA ROSERO S.C.C."/>
    <s v="810294"/>
    <s v="FERRETERIA OTON"/>
    <s v="CAYAMBE"/>
    <s v="PANAMERICANA KM 24"/>
    <s v="OPCAYA"/>
    <s v="O-Pichincha-Cayambe"/>
    <n v="40"/>
    <x v="96"/>
    <x v="96"/>
    <s v="10008096"/>
    <s v="SALAZAR ECHEVERRIA JUAN CARLOS"/>
    <s v="ZEMU"/>
    <s v="18UE724"/>
    <s v="2"/>
    <s v="Sin Pallet"/>
    <n v="0"/>
    <n v="0"/>
    <x v="0"/>
    <n v="26900"/>
    <n v="18050"/>
    <n v="8850"/>
    <n v="75.599999999999994"/>
    <m/>
    <x v="94"/>
    <n v="28"/>
    <s v="28"/>
    <n v="18"/>
    <x v="0"/>
    <n v="0.21"/>
    <n v="4.1999999999999993"/>
    <s v="RUTAS COTACACHENSES S.A."/>
  </r>
  <r>
    <n v="1002204798"/>
    <s v="UE01"/>
    <d v="2022-03-28T00:00:00"/>
    <d v="1899-12-30T09:35:00"/>
    <s v="012-024-00411581"/>
    <s v=""/>
    <s v=""/>
    <n v="0"/>
    <n v="0"/>
    <s v="ZPRC"/>
    <s v="2500108186"/>
    <s v="P000032886"/>
    <n v="8002820526"/>
    <n v="1002204798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780"/>
    <n v="34070"/>
    <n v="17710"/>
    <n v="346.8"/>
    <m/>
    <x v="7"/>
    <n v="28"/>
    <s v="28"/>
    <n v="34"/>
    <x v="0"/>
    <n v="0.51"/>
    <n v="10.200000000000001"/>
    <s v="TRANSPORTE PROPIO"/>
  </r>
  <r>
    <n v="1002204805"/>
    <s v="UE01"/>
    <d v="2022-03-28T00:00:00"/>
    <d v="1899-12-30T09:41:00"/>
    <s v="012-024-00411582"/>
    <s v="9000806341"/>
    <s v="012-022-00315709"/>
    <n v="3226.61"/>
    <n v="3617.69"/>
    <s v="ZPVN"/>
    <s v="40566129"/>
    <s v="P000032906"/>
    <n v="8002820537"/>
    <n v="1002204805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71"/>
    <x v="71"/>
    <s v="100014863"/>
    <s v="MORAN MAURICIO"/>
    <s v="ZEMT"/>
    <s v="18UE689"/>
    <s v="1"/>
    <s v="Con Pallet"/>
    <n v="0.05"/>
    <n v="24"/>
    <x v="0"/>
    <n v="39830"/>
    <n v="24050"/>
    <n v="15780"/>
    <n v="264"/>
    <m/>
    <x v="69"/>
    <n v="28"/>
    <s v="28"/>
    <n v="24"/>
    <x v="0"/>
    <n v="0.55000000000000004"/>
    <n v="11"/>
    <s v="LA ARMENIA S.A."/>
  </r>
  <r>
    <n v="1002204800"/>
    <s v="UE01"/>
    <d v="2022-03-28T00:00:00"/>
    <d v="1899-12-30T09:44:00"/>
    <s v="012-024-00411583"/>
    <s v=""/>
    <s v=""/>
    <n v="0"/>
    <n v="0"/>
    <s v="ZPRC"/>
    <s v="2500108155"/>
    <s v="0000392629"/>
    <n v="8002820531"/>
    <n v="1002204800"/>
    <s v="15-00000218"/>
    <s v="MAGNO HE"/>
    <n v="32.45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s v="18IBB5730"/>
    <s v="2"/>
    <s v="Sin Pallet"/>
    <n v="0"/>
    <n v="0"/>
    <x v="0"/>
    <n v="50910"/>
    <n v="32450"/>
    <n v="18460"/>
    <n v="301.45999999999998"/>
    <m/>
    <x v="1"/>
    <n v="28"/>
    <s v="28"/>
    <n v="32.450000000000003"/>
    <x v="0"/>
    <n v="9.2899845916795059"/>
    <n v="9.2899845916795059"/>
    <s v="TRANSCONCEM CIA. LTDA."/>
  </r>
  <r>
    <n v="1002204833"/>
    <s v="UE01"/>
    <d v="2022-03-28T00:00:00"/>
    <d v="1899-12-30T09:49:00"/>
    <s v="012-024-00411584"/>
    <s v=""/>
    <s v=""/>
    <n v="0"/>
    <n v="0"/>
    <s v="ZPRC"/>
    <s v="2500108113"/>
    <s v="P000032723"/>
    <n v="8002820575"/>
    <n v="1002204833"/>
    <s v="15-00001123"/>
    <s v="SELVALEGRE"/>
    <n v="6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1280"/>
    <n v="33080"/>
    <n v="18200"/>
    <n v="594"/>
    <m/>
    <x v="72"/>
    <n v="28"/>
    <s v="28"/>
    <n v="33"/>
    <x v="0"/>
    <n v="0.9"/>
    <n v="18"/>
    <s v="TRANSPORTE PROPIO"/>
  </r>
  <r>
    <n v="1002204830"/>
    <s v="UE01"/>
    <d v="2022-03-28T00:00:00"/>
    <d v="1899-12-30T09:50:00"/>
    <s v="012-024-00411585"/>
    <s v="9000806343"/>
    <s v="012-022-00315710"/>
    <n v="4641.71"/>
    <n v="5204.32"/>
    <s v="ZPVN"/>
    <s v="40565646"/>
    <s v="0000392367"/>
    <n v="8002820571"/>
    <n v="1002204830"/>
    <s v="15-00001123"/>
    <s v="SELVALEGRE"/>
    <n v="680"/>
    <s v="BOL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s v="18UE839"/>
    <s v="1"/>
    <s v="Con Pallet"/>
    <n v="0.05"/>
    <n v="34"/>
    <x v="0"/>
    <n v="51010"/>
    <n v="34090"/>
    <n v="16920"/>
    <n v="306"/>
    <m/>
    <x v="32"/>
    <n v="28"/>
    <s v="28"/>
    <n v="34"/>
    <x v="0"/>
    <n v="0.45"/>
    <n v="9"/>
    <s v="TRANSPORTE PROPIO"/>
  </r>
  <r>
    <n v="1002204811"/>
    <s v="UE01"/>
    <d v="2022-03-28T00:00:00"/>
    <d v="1899-12-30T09:52:00"/>
    <s v="012-024-00411586"/>
    <s v="9000806344"/>
    <s v="012-022-00315711"/>
    <n v="2534.4"/>
    <n v="2841.59"/>
    <s v="ZPVN"/>
    <s v="40566128"/>
    <s v="0000392861"/>
    <n v="8002820543"/>
    <n v="1002204811"/>
    <s v="15-00001123"/>
    <s v="SELVALEGRE"/>
    <n v="360"/>
    <s v="BOL"/>
    <s v="103751"/>
    <s v="RODRIGUEZ GUERRA MARIA JOSE"/>
    <s v="810987"/>
    <s v="OBRA MALCHINGUI 2"/>
    <s v="PEDRO MONCAYO"/>
    <s v="CALLE SAN CARLOS MALCHINGUI"/>
    <s v="OPPEDT"/>
    <s v="O-Pichincha-Pedromoncayo"/>
    <n v="40"/>
    <x v="33"/>
    <x v="33"/>
    <s v="100014931"/>
    <s v="VACA GALO"/>
    <s v="ZEMU"/>
    <s v="18UE737"/>
    <s v="2"/>
    <s v="Sin Pallet"/>
    <n v="0"/>
    <n v="0"/>
    <x v="0"/>
    <n v="27060"/>
    <n v="18050"/>
    <n v="9010"/>
    <n v="75.599999999999994"/>
    <m/>
    <x v="31"/>
    <n v="28"/>
    <s v="28"/>
    <n v="18"/>
    <x v="0"/>
    <n v="0.21"/>
    <n v="4.1999999999999993"/>
    <s v="TRANSPORTE PESADO CIAPRUTE S.A."/>
  </r>
  <r>
    <n v="1002204795"/>
    <s v="UE01"/>
    <d v="2022-03-28T00:00:00"/>
    <d v="1899-12-30T09:57:00"/>
    <s v="012-024-00411587"/>
    <s v="9000806348"/>
    <s v="012-022-00315712"/>
    <n v="2462.4"/>
    <n v="2760.86"/>
    <s v="ZPVN"/>
    <s v="40566114"/>
    <s v="0000392852"/>
    <n v="8002820522"/>
    <n v="1002204795"/>
    <s v="15-00001124"/>
    <s v="SELVALEGRE ANTIHUMEDAD"/>
    <n v="360"/>
    <s v="BOL"/>
    <s v="101797"/>
    <s v="FARINANGO CATOTA SEGUNDO MANUEL"/>
    <s v="801481"/>
    <s v="FERRETERIA EUROPA.,"/>
    <s v="SIGCHOS"/>
    <s v="14 DE NOVIEMBRE S/N Y GENERAL RUMIÑ"/>
    <s v="OXSIGC"/>
    <s v="O-Cotopaxi-Sigchos"/>
    <n v="231"/>
    <x v="107"/>
    <x v="107"/>
    <s v="10000354"/>
    <s v="HARO HARO JORDAN JOSUE"/>
    <s v="ZEMU"/>
    <s v="18UE653"/>
    <s v="2"/>
    <s v="Sin Pallet"/>
    <n v="0"/>
    <n v="0"/>
    <x v="0"/>
    <n v="27060"/>
    <n v="18010"/>
    <n v="9050"/>
    <n v="403.2"/>
    <m/>
    <x v="105"/>
    <n v="28"/>
    <s v="28"/>
    <n v="18"/>
    <x v="0"/>
    <n v="1.1199999999999999"/>
    <n v="22.4"/>
    <s v="TRIMPESAS S.A."/>
  </r>
  <r>
    <n v="1002204809"/>
    <s v="UE01"/>
    <d v="2022-03-28T00:00:00"/>
    <d v="1899-12-30T09:59:00"/>
    <s v="012-024-00411588"/>
    <s v="9000806327"/>
    <s v="013-020-00047795"/>
    <n v="2545.1999999999998"/>
    <n v="2853.69"/>
    <s v="ZPDF"/>
    <s v="70177331"/>
    <s v="0000392865"/>
    <n v="8002820541"/>
    <n v="1002204809"/>
    <s v="15-00001124"/>
    <s v="SELVALEGRE ANTIHUMEDAD"/>
    <n v="360"/>
    <s v="BOL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33"/>
    <x v="33"/>
    <s v="10006961"/>
    <s v="CUSHCAGUA SALAZAR JOSE MANUEL"/>
    <s v="ZEMU"/>
    <s v="18UE688"/>
    <s v="2"/>
    <s v="Sin Pallet"/>
    <n v="0"/>
    <n v="0"/>
    <x v="0"/>
    <n v="27160"/>
    <n v="18020"/>
    <n v="9140"/>
    <n v="381.6"/>
    <m/>
    <x v="31"/>
    <n v="28"/>
    <s v="28"/>
    <n v="18"/>
    <x v="0"/>
    <n v="1.06"/>
    <n v="21.200000000000003"/>
    <s v="CIAPRUTE S.A."/>
  </r>
  <r>
    <n v="1002204853"/>
    <s v="UE01"/>
    <d v="2022-03-28T00:00:00"/>
    <d v="1899-12-30T10:01:00"/>
    <s v="012-024-00411589"/>
    <s v=""/>
    <s v=""/>
    <n v="0"/>
    <n v="0"/>
    <s v="ZPRC"/>
    <s v="2500108192"/>
    <s v="P000032908"/>
    <n v="8002820597"/>
    <n v="1002204853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00"/>
    <n v="18050"/>
    <n v="9350"/>
    <n v="324"/>
    <m/>
    <x v="72"/>
    <n v="28"/>
    <s v="28"/>
    <n v="18"/>
    <x v="0"/>
    <n v="0.9"/>
    <n v="18"/>
    <s v="TRANSPORTE PROPIO"/>
  </r>
  <r>
    <n v="1002204831"/>
    <s v="UE01"/>
    <d v="2022-03-28T00:00:00"/>
    <d v="1899-12-30T10:03:00"/>
    <s v="012-024-00411590"/>
    <s v="9000806351"/>
    <s v="012-022-00315713"/>
    <n v="3894.05"/>
    <n v="4366.04"/>
    <s v="ZPVN"/>
    <s v="40565382"/>
    <s v="P000032693"/>
    <n v="8002820572"/>
    <n v="1002204831"/>
    <s v="15-00001116"/>
    <s v="ARMADURO GRANEL"/>
    <n v="30.9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880"/>
    <n v="30910"/>
    <n v="17970"/>
    <n v="503.83"/>
    <m/>
    <x v="106"/>
    <n v="28"/>
    <s v="28"/>
    <n v="30.91"/>
    <x v="0"/>
    <n v="16.299902944031057"/>
    <n v="16.299902944031057"/>
    <s v="TRANSPORTE PROPIO"/>
  </r>
  <r>
    <n v="1002204859"/>
    <s v="UE01"/>
    <d v="2022-03-28T00:00:00"/>
    <d v="1899-12-30T10:04:00"/>
    <s v="012-024-00411591"/>
    <s v=""/>
    <s v=""/>
    <n v="0"/>
    <n v="0"/>
    <s v="ZPRC"/>
    <s v="2500108145"/>
    <s v="0000392587"/>
    <n v="8002820603"/>
    <n v="1002204859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930"/>
    <n v="33110"/>
    <n v="17820"/>
    <n v="594"/>
    <m/>
    <x v="55"/>
    <n v="28"/>
    <s v="28"/>
    <n v="33"/>
    <x v="0"/>
    <n v="0.9"/>
    <n v="18"/>
    <s v="TRANSPORTE PROPIO"/>
  </r>
  <r>
    <n v="1002204786"/>
    <s v="UE01"/>
    <d v="2022-03-28T00:00:00"/>
    <d v="1899-12-30T10:08:00"/>
    <s v="012-024-00411592"/>
    <s v=""/>
    <s v=""/>
    <n v="0"/>
    <n v="0"/>
    <s v="ZPRC"/>
    <s v="2500108155"/>
    <s v="0000392628"/>
    <n v="8002820506"/>
    <n v="1002204786"/>
    <s v="15-00000218"/>
    <s v="MAGNO HE"/>
    <n v="31.7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200"/>
    <n v="31720"/>
    <n v="19480"/>
    <n v="294.68"/>
    <m/>
    <x v="1"/>
    <n v="28"/>
    <s v="28"/>
    <n v="31.72"/>
    <x v="0"/>
    <n v="9.2900378310214382"/>
    <n v="9.2900378310214382"/>
    <s v="TRANSCONCEM CIA.LTDA."/>
  </r>
  <r>
    <n v="1002204819"/>
    <s v="UE01"/>
    <d v="2022-03-28T00:00:00"/>
    <d v="1899-12-30T10:10:00"/>
    <s v="012-024-00411593"/>
    <s v="9000806352"/>
    <s v="012-022-00315714"/>
    <n v="4316.3999999999996"/>
    <n v="4839.58"/>
    <s v="ZPVN"/>
    <s v="40566124"/>
    <s v="P000032905"/>
    <n v="8002820553"/>
    <n v="1002204819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920"/>
    <n v="33140"/>
    <n v="17780"/>
    <n v="488.4"/>
    <m/>
    <x v="27"/>
    <n v="28"/>
    <s v="28"/>
    <n v="33"/>
    <x v="0"/>
    <n v="0.74"/>
    <n v="14.799999999999999"/>
    <s v="TRANSPORTE PROPIO"/>
  </r>
  <r>
    <n v="1002204792"/>
    <s v="UE01"/>
    <d v="2022-03-28T00:00:00"/>
    <d v="1899-12-30T10:17:00"/>
    <s v="012-024-00411594"/>
    <s v="9000806354"/>
    <s v="012-022-00315716"/>
    <n v="1708.8"/>
    <n v="1915.92"/>
    <s v="ZPVN"/>
    <s v="40566112"/>
    <s v="0000392842"/>
    <n v="8002820516"/>
    <n v="1002204792"/>
    <s v="15-00001115"/>
    <s v="ARMADURO"/>
    <n v="240"/>
    <s v="BOL"/>
    <s v="101600"/>
    <s v="TERAN RUIZ CARLOS FABIAN"/>
    <s v="802079"/>
    <s v="BODEGA FABIAN TERAN"/>
    <s v="COTACACHI"/>
    <s v="TELESFORO PEÑAHERRERA S/N Y"/>
    <s v="OICOTA"/>
    <s v="O-Imbabura-Cotacachi"/>
    <m/>
    <x v="60"/>
    <x v="60"/>
    <s v="10007757"/>
    <s v="GUALACATA FERNANDEZ MANUEL RAUL"/>
    <s v="ZEMU"/>
    <s v="18UE769"/>
    <s v="2"/>
    <s v="Sin Pallet"/>
    <n v="0"/>
    <n v="0"/>
    <x v="0"/>
    <n v="16471.667000000001"/>
    <n v="12026.666999999999"/>
    <n v="4445"/>
    <n v="36"/>
    <m/>
    <x v="58"/>
    <n v="28"/>
    <s v="28"/>
    <n v="12"/>
    <x v="0"/>
    <n v="0.15"/>
    <n v="3"/>
    <s v="ALQUINGA &amp; ALQUINGA"/>
  </r>
  <r>
    <n v="1002204792"/>
    <s v="UE01"/>
    <d v="2022-03-28T00:00:00"/>
    <d v="1899-12-30T10:17:00"/>
    <s v="012-024-00411595"/>
    <s v="9000806353"/>
    <s v="012-022-00315715"/>
    <n v="844.8"/>
    <n v="947.2"/>
    <s v="ZPVN"/>
    <s v="40566112"/>
    <s v="0000392843"/>
    <n v="8002820517"/>
    <n v="1002204792"/>
    <s v="15-00001123"/>
    <s v="SELVALEGRE"/>
    <n v="120"/>
    <s v="BOL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s v="18UE769"/>
    <s v="2"/>
    <s v="Sin Pallet"/>
    <n v="0"/>
    <n v="0"/>
    <x v="0"/>
    <n v="10458.333000000001"/>
    <n v="6013.3329999999996"/>
    <n v="4445"/>
    <n v="18"/>
    <m/>
    <x v="58"/>
    <n v="28"/>
    <s v="28"/>
    <n v="6"/>
    <x v="0"/>
    <n v="0.15"/>
    <n v="3"/>
    <s v="ALQUINGA &amp; ALQUINGA"/>
  </r>
  <r>
    <n v="1002204860"/>
    <s v="UE01"/>
    <d v="2022-03-28T00:00:00"/>
    <d v="1899-12-30T10:22:00"/>
    <s v="012-024-00411596"/>
    <s v=""/>
    <s v=""/>
    <n v="0"/>
    <n v="0"/>
    <s v="ZPRC"/>
    <s v="2500108147"/>
    <s v="0000392622"/>
    <n v="8002820604"/>
    <n v="1002204860"/>
    <s v="15-00001123"/>
    <s v="SELVALEGRE"/>
    <n v="32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34130"/>
    <n v="16030"/>
    <n v="18100"/>
    <n v="288"/>
    <m/>
    <x v="55"/>
    <n v="28"/>
    <s v="28"/>
    <n v="16"/>
    <x v="0"/>
    <n v="0.9"/>
    <n v="18"/>
    <s v="TRANSPORTE PROPIO"/>
  </r>
  <r>
    <n v="1002204814"/>
    <s v="UE01"/>
    <d v="2022-03-28T00:00:00"/>
    <d v="1899-12-30T10:29:00"/>
    <s v="012-024-00411597"/>
    <s v="9000806356"/>
    <s v="012-022-00315718"/>
    <n v="1070.4000000000001"/>
    <n v="1200.1400000000001"/>
    <s v="ZPVN"/>
    <s v="40566135"/>
    <s v="P000032909"/>
    <n v="8002820546"/>
    <n v="1002204814"/>
    <s v="15-00001119"/>
    <s v="CAMPEON ANTIHUMEDAD"/>
    <n v="16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m/>
    <x v="55"/>
    <x v="55"/>
    <s v="100020748"/>
    <s v="SANCHEZ IVAN"/>
    <s v="ZETT"/>
    <s v="18UE900"/>
    <s v="1"/>
    <s v="Con Pallet"/>
    <n v="0.05"/>
    <n v="8"/>
    <x v="0"/>
    <n v="17407.5"/>
    <n v="8002.5"/>
    <n v="9405"/>
    <n v="193.6"/>
    <m/>
    <x v="53"/>
    <n v="28"/>
    <s v="28"/>
    <n v="8"/>
    <x v="0"/>
    <n v="1.21"/>
    <n v="24.2"/>
    <s v="LIDENORTI S.A."/>
  </r>
  <r>
    <n v="1002204814"/>
    <s v="UE01"/>
    <d v="2022-03-28T00:00:00"/>
    <d v="1899-12-30T10:29:00"/>
    <s v="012-024-00411598"/>
    <s v="9000806355"/>
    <s v="012-022-00315717"/>
    <n v="3340.8"/>
    <n v="3745.73"/>
    <s v="ZPVN"/>
    <s v="40566136"/>
    <s v="P000032910"/>
    <n v="8002820547"/>
    <n v="1002204814"/>
    <s v="15-00001124"/>
    <s v="SELVALEGRE ANTIHUMEDAD"/>
    <n v="48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5"/>
    <x v="55"/>
    <s v="100020748"/>
    <s v="SANCHEZ IVAN"/>
    <s v="ZETT"/>
    <s v="18UE900"/>
    <s v="1"/>
    <s v="Con Pallet"/>
    <n v="0.05"/>
    <n v="24"/>
    <x v="0"/>
    <n v="33412.5"/>
    <n v="24007.5"/>
    <n v="9405"/>
    <n v="580.79999999999995"/>
    <m/>
    <x v="53"/>
    <n v="28"/>
    <s v="28"/>
    <n v="24"/>
    <x v="0"/>
    <n v="1.21"/>
    <n v="24.2"/>
    <s v="LIDENORTI S.A."/>
  </r>
  <r>
    <n v="1002204861"/>
    <s v="UE01"/>
    <d v="2022-03-28T00:00:00"/>
    <d v="1899-12-30T10:33:00"/>
    <s v="012-024-00411599"/>
    <s v="9000782705"/>
    <s v="013-020-00046415"/>
    <n v="3459.06"/>
    <n v="3878.32"/>
    <s v="ZPDF"/>
    <s v="70171631"/>
    <s v="0000387828"/>
    <n v="8002820605"/>
    <n v="1002204861"/>
    <s v="15-00001121"/>
    <s v="GLADIADOR"/>
    <n v="30.89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200"/>
    <n v="30890"/>
    <n v="18310"/>
    <n v="0"/>
    <m/>
    <x v="1"/>
    <n v="28"/>
    <s v="28"/>
    <n v="30.89"/>
    <x v="0"/>
    <n v="0"/>
    <n v="0"/>
    <s v="TRANSCONCEM CIA. LTDA."/>
  </r>
  <r>
    <n v="1002204850"/>
    <s v="UE01"/>
    <d v="2022-03-28T00:00:00"/>
    <d v="1899-12-30T10:34:00"/>
    <s v="012-024-00411600"/>
    <s v="9000806358"/>
    <s v="012-022-00315719"/>
    <n v="2426.4"/>
    <n v="2720.5"/>
    <s v="ZPVN"/>
    <s v="40566160"/>
    <s v="P000032915"/>
    <n v="8002820594"/>
    <n v="1002204850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106"/>
    <x v="106"/>
    <s v="100014973"/>
    <s v="CUACES JOSE ANTONIO"/>
    <s v="ZEMU"/>
    <s v="18UE677"/>
    <s v="2"/>
    <s v="Sin Pallet"/>
    <n v="0"/>
    <n v="0"/>
    <x v="0"/>
    <n v="27020"/>
    <n v="18040"/>
    <n v="8980"/>
    <n v="136.80000000000001"/>
    <m/>
    <x v="104"/>
    <n v="28"/>
    <s v="28"/>
    <n v="18"/>
    <x v="0"/>
    <n v="0.38"/>
    <n v="7.6000000000000005"/>
    <s v="LA ARMENIA S.A."/>
  </r>
  <r>
    <n v="1002204807"/>
    <s v="UE01"/>
    <d v="2022-03-28T00:00:00"/>
    <d v="1899-12-30T10:36:00"/>
    <s v="012-024-00411601"/>
    <s v=""/>
    <s v=""/>
    <n v="0"/>
    <n v="0"/>
    <s v="ZPRC"/>
    <s v="2500108190"/>
    <s v="P000032894"/>
    <n v="8002820539"/>
    <n v="1002204807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87"/>
    <x v="87"/>
    <s v="100019494"/>
    <s v="GUERRERO WILSON"/>
    <s v="ZEMT"/>
    <s v="18UE741"/>
    <s v="1"/>
    <s v="Con Pallet"/>
    <n v="0.05"/>
    <n v="24"/>
    <x v="0"/>
    <n v="40740"/>
    <n v="24030"/>
    <n v="16710"/>
    <n v="129.6"/>
    <m/>
    <x v="85"/>
    <n v="28"/>
    <s v="28"/>
    <n v="24"/>
    <x v="0"/>
    <n v="0.26999999999999996"/>
    <n v="5.3999999999999995"/>
    <s v="RUTAS COTACACHENSES"/>
  </r>
  <r>
    <n v="1002204846"/>
    <s v="UE01"/>
    <d v="2022-03-28T00:00:00"/>
    <d v="1899-12-30T10:38:00"/>
    <s v="012-024-00411602"/>
    <s v=""/>
    <s v=""/>
    <n v="0"/>
    <n v="0"/>
    <s v="ZPRC"/>
    <s v="2500108193"/>
    <s v="0000392875"/>
    <n v="8002820591"/>
    <n v="1002204846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103"/>
    <x v="103"/>
    <s v="100019413"/>
    <s v="CASANOVA ROMEL"/>
    <s v="ZEMU"/>
    <s v="18UE843"/>
    <s v="2"/>
    <s v="Sin Pallet"/>
    <n v="0"/>
    <n v="0"/>
    <x v="0"/>
    <n v="26920"/>
    <n v="18010"/>
    <n v="8910"/>
    <n v="262.8"/>
    <m/>
    <x v="101"/>
    <n v="28"/>
    <s v="28"/>
    <n v="18"/>
    <x v="0"/>
    <n v="0.73"/>
    <n v="14.600000000000001"/>
    <s v="TRAPSA C.A."/>
  </r>
  <r>
    <n v="1002204816"/>
    <s v="UE01"/>
    <d v="2022-03-28T00:00:00"/>
    <d v="1899-12-30T10:40:00"/>
    <s v="012-024-00411603"/>
    <s v="9000806364"/>
    <s v="012-022-00315721"/>
    <n v="1564.97"/>
    <n v="1754.66"/>
    <s v="ZPVN"/>
    <s v="40566121"/>
    <s v="P000032904"/>
    <n v="8002820549"/>
    <n v="1002204816"/>
    <s v="15-00001119"/>
    <s v="CAMPEON ANTIHUMEDAD"/>
    <n v="240"/>
    <s v="BOL"/>
    <s v="101627"/>
    <s v="ACEROSCENTER CIA. LTDA."/>
    <s v="802241"/>
    <s v="FERRETERIA ORELLANA"/>
    <s v="ORELLANA"/>
    <s v="AV.ALEJANDO LABAKA-PADAYOS"/>
    <s v="OQELCO"/>
    <s v="O-Orellana-Elcoca"/>
    <m/>
    <x v="156"/>
    <x v="156"/>
    <s v="100020578"/>
    <s v="TAIMAL MAYKOL"/>
    <s v="ZEMT"/>
    <s v="18UE716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</r>
  <r>
    <n v="1002204816"/>
    <s v="UE01"/>
    <d v="2022-03-28T00:00:00"/>
    <d v="1899-12-30T10:40:00"/>
    <s v="012-024-00411604"/>
    <s v="9000806363"/>
    <s v="012-022-00315720"/>
    <n v="1628.8"/>
    <n v="1826.23"/>
    <s v="ZPVN"/>
    <s v="40566120"/>
    <s v="P000032903"/>
    <n v="8002820550"/>
    <n v="1002204816"/>
    <s v="15-00001124"/>
    <s v="SELVALEGRE ANTIHUMEDAD"/>
    <n v="240"/>
    <s v="BOL"/>
    <s v="101627"/>
    <s v="ACEROSCENTER CIA. LTDA."/>
    <s v="802241"/>
    <s v="FERRETERIA ORELLANA"/>
    <s v="ORELLANA"/>
    <s v="AV.ALEJANDO LABAKA-PADAYOS"/>
    <s v="OQELCO"/>
    <s v="O-Orellana-Elcoca"/>
    <n v="355"/>
    <x v="156"/>
    <x v="156"/>
    <s v="100020578"/>
    <s v="TAIMAL MAYKOL"/>
    <s v="ZEMT"/>
    <s v="18UE716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</r>
  <r>
    <n v="1002204874"/>
    <s v="UE01"/>
    <d v="2022-03-28T00:00:00"/>
    <d v="1899-12-30T10:41:00"/>
    <s v="012-024-00411605"/>
    <s v="9000806369"/>
    <s v="012-022-00315724"/>
    <n v="272.83999999999997"/>
    <n v="305.91000000000003"/>
    <s v="ZPVN"/>
    <s v="40566151"/>
    <s v="P000032913"/>
    <n v="8002820618"/>
    <n v="1002204874"/>
    <s v="15-00001115"/>
    <s v="ARMADURO"/>
    <n v="4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5078.8890000000001"/>
    <n v="2002.222"/>
    <n v="3076.6669999999999"/>
    <n v="16.399999999999999"/>
    <m/>
    <x v="23"/>
    <n v="28"/>
    <s v="28"/>
    <n v="2"/>
    <x v="0"/>
    <n v="0.41"/>
    <n v="8.1999999999999993"/>
    <s v="TRANSPORTE PROPIO"/>
  </r>
  <r>
    <n v="1002204874"/>
    <s v="UE01"/>
    <d v="2022-03-28T00:00:00"/>
    <d v="1899-12-30T10:41:00"/>
    <s v="012-024-00411606"/>
    <s v="9000806367"/>
    <s v="012-022-00315722"/>
    <n v="750.82"/>
    <n v="841.83"/>
    <s v="ZPVN"/>
    <s v="40566150"/>
    <s v="P000032912"/>
    <n v="8002820617"/>
    <n v="1002204874"/>
    <s v="15-00001120"/>
    <s v="CAMPEON"/>
    <n v="12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9083.3340000000007"/>
    <n v="6006.6670000000004"/>
    <n v="3076.6669999999999"/>
    <n v="49.2"/>
    <m/>
    <x v="23"/>
    <n v="28"/>
    <s v="28"/>
    <n v="6"/>
    <x v="0"/>
    <n v="0.41000000000000003"/>
    <n v="8.2000000000000011"/>
    <s v="TRANSPORTE PROPIO"/>
  </r>
  <r>
    <n v="1002204874"/>
    <s v="UE01"/>
    <d v="2022-03-28T00:00:00"/>
    <d v="1899-12-30T10:41:00"/>
    <s v="012-024-00411607"/>
    <s v="9000806368"/>
    <s v="012-022-00315723"/>
    <n v="1358.28"/>
    <n v="1522.91"/>
    <s v="ZPVN"/>
    <s v="40566149"/>
    <s v="P000032911"/>
    <n v="8002820619"/>
    <n v="1002204874"/>
    <s v="15-00001123"/>
    <s v="SELVALEGRE"/>
    <n v="20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13087.778"/>
    <n v="10011.111000000001"/>
    <n v="3076.6669999999999"/>
    <n v="82"/>
    <m/>
    <x v="23"/>
    <n v="28"/>
    <s v="28"/>
    <n v="10"/>
    <x v="0"/>
    <n v="0.41"/>
    <n v="8.1999999999999993"/>
    <s v="TRANSPORTE PROPIO"/>
  </r>
  <r>
    <n v="1002204903"/>
    <s v="UE01"/>
    <d v="2022-03-28T00:00:00"/>
    <d v="1899-12-30T10:44:00"/>
    <s v="012-024-00411608"/>
    <s v="9000806370"/>
    <s v="012-022-00315725"/>
    <n v="3326.4"/>
    <n v="3729.58"/>
    <s v="ZPVN"/>
    <s v="40566170"/>
    <s v="0000392918"/>
    <n v="8002820656"/>
    <n v="1002204903"/>
    <s v="15-00001123"/>
    <s v="SELVALEGRE"/>
    <n v="480"/>
    <s v="BOL"/>
    <s v="102139"/>
    <s v="AVILA AVILA MARIO FLORESMILO"/>
    <s v="802827"/>
    <s v="CENTRO FERRETERO LA FLECHA"/>
    <s v="MEJÍA"/>
    <s v="PANAMERICANA SUR KM 4 1/2"/>
    <s v="OPTAMB"/>
    <s v="O-Pichincha-Tambillo"/>
    <n v="136"/>
    <x v="41"/>
    <x v="41"/>
    <s v="100018027"/>
    <s v="CABRERA ALFREDO"/>
    <s v="ZEMT"/>
    <s v="18UE579"/>
    <s v="1"/>
    <s v="Con Pallet"/>
    <n v="0.05"/>
    <n v="24"/>
    <x v="0"/>
    <n v="39110"/>
    <n v="24070"/>
    <n v="15040"/>
    <n v="249.6"/>
    <m/>
    <x v="39"/>
    <n v="28"/>
    <s v="28"/>
    <n v="24"/>
    <x v="0"/>
    <n v="0.52"/>
    <n v="10.4"/>
    <s v="LIDENORTI S.A."/>
  </r>
  <r>
    <n v="1002204852"/>
    <s v="UE01"/>
    <d v="2022-03-28T00:00:00"/>
    <d v="1899-12-30T10:47:00"/>
    <s v="012-024-00411609"/>
    <s v="9000806371"/>
    <s v="012-022-00315726"/>
    <n v="4507.8"/>
    <n v="5054.18"/>
    <s v="ZPVN"/>
    <s v="40566161"/>
    <s v="0000392894"/>
    <n v="8002820596"/>
    <n v="1002204852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99"/>
    <x v="99"/>
    <s v="100014996"/>
    <s v="GRANDA GERARDO"/>
    <s v="ZETT"/>
    <s v="18UE692"/>
    <s v="2"/>
    <s v="Sin Pallet"/>
    <n v="0"/>
    <n v="0"/>
    <x v="0"/>
    <n v="50610"/>
    <n v="33070"/>
    <n v="17540"/>
    <n v="382.8"/>
    <m/>
    <x v="97"/>
    <n v="28"/>
    <s v="28"/>
    <n v="33"/>
    <x v="0"/>
    <n v="0.58000000000000007"/>
    <n v="11.6"/>
    <s v="TRANSLOBOL S.A."/>
  </r>
  <r>
    <n v="1002204839"/>
    <s v="UE01"/>
    <d v="2022-03-28T00:00:00"/>
    <d v="1899-12-30T10:48:00"/>
    <s v="012-024-00411610"/>
    <s v="9000806372"/>
    <s v="012-022-00315727"/>
    <n v="4435.2"/>
    <n v="4972.7700000000004"/>
    <s v="ZPVN"/>
    <s v="40566146"/>
    <s v="0000392878"/>
    <n v="8002820581"/>
    <n v="1002204839"/>
    <s v="15-00001123"/>
    <s v="SELVALEGRE"/>
    <n v="640"/>
    <s v="BOL"/>
    <s v="103742"/>
    <s v="CAZAR GOMEZ CRISANTO WILFRIDO"/>
    <s v="805411"/>
    <s v="BODEGA PRINCIPAL"/>
    <s v="MEJÍA"/>
    <s v="LONGITUDINAL E # 857 Y BROMELIAS"/>
    <s v="OPMEJI"/>
    <s v="O-Pichincha-Mejia(Machachi)"/>
    <n v="147"/>
    <x v="18"/>
    <x v="18"/>
    <s v="100019606"/>
    <s v="MORALES SANTIAGO"/>
    <s v="ZETT"/>
    <s v="18UE668"/>
    <s v="1"/>
    <s v="Con Pallet"/>
    <n v="0.05"/>
    <n v="32"/>
    <x v="0"/>
    <n v="50980"/>
    <n v="32080"/>
    <n v="18900"/>
    <n v="352"/>
    <m/>
    <x v="18"/>
    <n v="28"/>
    <s v="28"/>
    <n v="32"/>
    <x v="0"/>
    <n v="0.55000000000000004"/>
    <n v="11"/>
    <s v="LA ARMENIA S.A."/>
  </r>
  <r>
    <n v="1002204915"/>
    <s v="UE01"/>
    <d v="2022-03-28T00:00:00"/>
    <d v="1899-12-30T10:53:00"/>
    <s v="012-024-00411611"/>
    <s v=""/>
    <s v=""/>
    <n v="0"/>
    <n v="0"/>
    <s v="ZPRC"/>
    <s v="2500107941"/>
    <s v="0000392018"/>
    <n v="8002820670"/>
    <n v="1002204915"/>
    <s v="15-00001118"/>
    <s v="TECHCEM"/>
    <n v="32.700000000000003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50500"/>
    <n v="32700"/>
    <n v="17800"/>
    <n v="0"/>
    <m/>
    <x v="1"/>
    <n v="28"/>
    <s v="28"/>
    <n v="32.700000000000003"/>
    <x v="0"/>
    <n v="0"/>
    <n v="0"/>
    <s v="TRANSCONCEM CIA. LTDA."/>
  </r>
  <r>
    <n v="1002204872"/>
    <s v="UE01"/>
    <d v="2022-03-28T00:00:00"/>
    <d v="1899-12-30T10:58:00"/>
    <s v="012-024-00411612"/>
    <s v="9000806373"/>
    <s v="012-022-00315728"/>
    <n v="2301.35"/>
    <n v="2580.29"/>
    <s v="ZPVN"/>
    <s v="40566165"/>
    <s v="P000032916"/>
    <n v="8002820615"/>
    <n v="100220487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250"/>
    <n v="18060"/>
    <n v="9190"/>
    <n v="266.39999999999998"/>
    <m/>
    <x v="131"/>
    <n v="28"/>
    <s v="28"/>
    <n v="18"/>
    <x v="0"/>
    <n v="0.74"/>
    <n v="14.799999999999999"/>
    <s v="RUTAS COTACACHENSES S.A."/>
  </r>
  <r>
    <n v="1002204865"/>
    <s v="UE01"/>
    <d v="2022-03-28T00:00:00"/>
    <d v="1899-12-30T10:59:00"/>
    <s v="012-024-00411613"/>
    <s v="9000806375"/>
    <s v="012-022-00315730"/>
    <n v="4098.2"/>
    <n v="4594.92"/>
    <s v="ZPVN"/>
    <s v="40565999"/>
    <s v="P000032862"/>
    <n v="8002820608"/>
    <n v="1002204865"/>
    <s v="15-00001119"/>
    <s v="CAMPEON ANTIHUMEDAD"/>
    <n v="620"/>
    <s v="BOL"/>
    <s v="105068"/>
    <s v="ALEJANDRO CEVALLOS ELIJIO GERMAN"/>
    <s v="810504"/>
    <s v="OBRA ­CASCALES"/>
    <s v="CASCALES"/>
    <s v="VIA QUITO"/>
    <s v="OKCASC"/>
    <s v="O-Sucumbios-Cascales"/>
    <m/>
    <x v="132"/>
    <x v="132"/>
    <s v="10008150"/>
    <s v="CHAMAZA GUAMAN JOSE ROLANDO"/>
    <s v="ZETT"/>
    <s v="18UE841"/>
    <s v="2"/>
    <s v="Sin Pallet"/>
    <n v="0"/>
    <n v="0"/>
    <x v="0"/>
    <n v="40610.758000000002"/>
    <n v="31065.758000000002"/>
    <n v="9545"/>
    <n v="936.2"/>
    <m/>
    <x v="130"/>
    <n v="28"/>
    <s v="28"/>
    <n v="31"/>
    <x v="0"/>
    <n v="1.51"/>
    <n v="30.200000000000003"/>
    <s v="TRANSPORTE PROPIO"/>
  </r>
  <r>
    <n v="1002204865"/>
    <s v="UE01"/>
    <d v="2022-03-28T00:00:00"/>
    <d v="1899-12-30T10:59:00"/>
    <s v="012-024-00411614"/>
    <s v="9000806374"/>
    <s v="012-022-00315729"/>
    <n v="274.8"/>
    <n v="308.11"/>
    <s v="ZPVN"/>
    <s v="40565998"/>
    <s v="P000032861"/>
    <n v="8002820609"/>
    <n v="1002204865"/>
    <s v="15-00001124"/>
    <s v="SELVALEGRE ANTIHUMEDAD"/>
    <n v="4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1549.242"/>
    <n v="2004.242"/>
    <n v="9545"/>
    <n v="60.4"/>
    <m/>
    <x v="130"/>
    <n v="28"/>
    <s v="28"/>
    <n v="2"/>
    <x v="0"/>
    <n v="1.51"/>
    <n v="30.2"/>
    <s v="TRANSPORTE PROPIO"/>
  </r>
  <r>
    <n v="1002204909"/>
    <s v="UE01"/>
    <d v="2022-03-28T00:00:00"/>
    <d v="1899-12-30T11:06:00"/>
    <s v="012-024-00411615"/>
    <s v="9000806376"/>
    <s v="012-022-00315731"/>
    <n v="2301.35"/>
    <n v="2580.29"/>
    <s v="ZPVN"/>
    <s v="40566155"/>
    <s v="P000032914"/>
    <n v="8002820664"/>
    <n v="1002204909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16"/>
    <x v="116"/>
    <s v="100014941"/>
    <s v="JACOME PAUL"/>
    <s v="ZEMU"/>
    <s v="18UE585"/>
    <s v="2"/>
    <s v="Sin Pallet"/>
    <n v="0"/>
    <n v="0"/>
    <x v="0"/>
    <n v="27100"/>
    <n v="18090"/>
    <n v="9010"/>
    <n v="266.39999999999998"/>
    <m/>
    <x v="114"/>
    <n v="28"/>
    <s v="28"/>
    <n v="18"/>
    <x v="0"/>
    <n v="0.74"/>
    <n v="14.799999999999999"/>
    <s v="TRAPSA C.A."/>
  </r>
  <r>
    <n v="1002204923"/>
    <s v="UE01"/>
    <d v="2022-03-28T00:00:00"/>
    <d v="1899-12-30T11:10:00"/>
    <s v="012-024-00411616"/>
    <s v="9000806378"/>
    <s v="012-022-00315732"/>
    <n v="3292.8"/>
    <n v="3691.91"/>
    <s v="ZPVN"/>
    <s v="40566182"/>
    <s v="0000392960"/>
    <n v="8002820680"/>
    <n v="1002204923"/>
    <s v="15-00001123"/>
    <s v="SELVALEGRE"/>
    <n v="480"/>
    <s v="BOL"/>
    <s v="101695"/>
    <s v="SANDOVAL JORGE"/>
    <s v="802014"/>
    <s v="BODEGA PROPIA ALCANTARILA"/>
    <s v="QUITO"/>
    <s v="BODEGA LAS  ALCANTARILLAS / VIA A Q"/>
    <s v="OPSANA"/>
    <s v="O-Pichincha-Sanantoniodepichi"/>
    <n v="101"/>
    <x v="79"/>
    <x v="79"/>
    <s v="100016219"/>
    <s v="ALQUINGA FABIAN"/>
    <s v="ZEMT"/>
    <s v="18UE765"/>
    <s v="1"/>
    <s v="Con Pallet"/>
    <n v="0.05"/>
    <n v="24"/>
    <x v="0"/>
    <n v="39460"/>
    <n v="24050"/>
    <n v="15410"/>
    <n v="244.8"/>
    <m/>
    <x v="77"/>
    <n v="28"/>
    <s v="28"/>
    <n v="24"/>
    <x v="0"/>
    <n v="0.51"/>
    <n v="10.200000000000001"/>
    <s v="ALQUINGA &amp; ALQUINGA"/>
  </r>
  <r>
    <n v="1002204891"/>
    <s v="UE01"/>
    <d v="2022-03-28T00:00:00"/>
    <d v="1899-12-30T11:11:00"/>
    <s v="012-024-00411617"/>
    <s v="9000806379"/>
    <s v="012-022-00315733"/>
    <n v="4121.6000000000004"/>
    <n v="4621.16"/>
    <s v="ZPVN"/>
    <s v="40566173"/>
    <s v="0000392920"/>
    <n v="8002820639"/>
    <n v="1002204891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03"/>
    <x v="103"/>
    <s v="100015029"/>
    <s v="CUASPA MANUEL"/>
    <s v="ZETT"/>
    <s v="18UE844"/>
    <s v="1"/>
    <s v="Con Pallet"/>
    <n v="0.05"/>
    <n v="32"/>
    <x v="0"/>
    <n v="50660"/>
    <n v="32070"/>
    <n v="18590"/>
    <n v="537.6"/>
    <m/>
    <x v="101"/>
    <n v="28"/>
    <s v="28"/>
    <n v="32"/>
    <x v="0"/>
    <n v="0.84000000000000008"/>
    <n v="16.8"/>
    <s v="TRAPSA C.A."/>
  </r>
  <r>
    <n v="1002204937"/>
    <s v="UE01"/>
    <d v="2022-03-28T00:00:00"/>
    <d v="1899-12-30T11:19:00"/>
    <s v="012-024-00411618"/>
    <s v=""/>
    <s v=""/>
    <n v="0"/>
    <n v="0"/>
    <s v="ZPRC"/>
    <s v="2500108191"/>
    <s v="0000392858"/>
    <n v="8002820697"/>
    <n v="1002204937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2"/>
    <x v="72"/>
    <s v="100016005"/>
    <s v="POZO EDGAR"/>
    <s v="ZEMT"/>
    <s v="18UE214"/>
    <s v="1"/>
    <s v="Con Pallet"/>
    <n v="0.05"/>
    <n v="24"/>
    <x v="0"/>
    <n v="40340"/>
    <n v="24050"/>
    <n v="16290"/>
    <n v="542.4"/>
    <m/>
    <x v="70"/>
    <n v="28"/>
    <s v="28"/>
    <n v="24"/>
    <x v="0"/>
    <n v="1.1299999999999999"/>
    <n v="22.599999999999998"/>
    <s v="LIDENORTI S.A."/>
  </r>
  <r>
    <n v="1002204894"/>
    <s v="UE01"/>
    <d v="2022-03-28T00:00:00"/>
    <d v="1899-12-30T11:22:00"/>
    <s v="012-024-00411619"/>
    <s v="9000806384"/>
    <s v="012-022-00315735"/>
    <n v="276.01"/>
    <n v="309.45999999999998"/>
    <s v="ZPVN"/>
    <s v="40566172"/>
    <s v="P000032918"/>
    <n v="8002820643"/>
    <n v="1002204894"/>
    <s v="15-00001115"/>
    <s v="ARMADURO"/>
    <n v="40"/>
    <s v="BOL"/>
    <s v="103128"/>
    <s v="LARA PUGA REBECA MARISOL"/>
    <s v="804226"/>
    <s v="EL CONSTRUCTOR PRINCIPAL"/>
    <s v="CAYAMBE"/>
    <s v="NATALIA JARRIN S6-32 Y VENEZUELA"/>
    <s v="OPCAYA"/>
    <s v="O-Pichincha-Cayambe"/>
    <m/>
    <x v="159"/>
    <x v="159"/>
    <s v="100015026"/>
    <s v="GUAMAN LUIS"/>
    <s v="ZEMT"/>
    <s v="18UE825"/>
    <s v="1"/>
    <s v="Con Pallet"/>
    <n v="0.05"/>
    <n v="2"/>
    <x v="0"/>
    <n v="10188.333000000001"/>
    <n v="2003.3330000000001"/>
    <n v="8185"/>
    <n v="8.4"/>
    <m/>
    <x v="156"/>
    <n v="28"/>
    <s v="28"/>
    <n v="2"/>
    <x v="0"/>
    <n v="0.21000000000000002"/>
    <n v="4.2"/>
    <s v="TRAPSA C.A."/>
  </r>
  <r>
    <n v="1002204894"/>
    <s v="UE01"/>
    <d v="2022-03-28T00:00:00"/>
    <d v="1899-12-30T11:22:00"/>
    <s v="012-024-00411620"/>
    <s v="9000806383"/>
    <s v="012-022-00315734"/>
    <n v="3005.64"/>
    <n v="3369.95"/>
    <s v="ZPVN"/>
    <s v="40566171"/>
    <s v="P000032917"/>
    <n v="8002820642"/>
    <n v="1002204894"/>
    <s v="15-00001123"/>
    <s v="SELVALEGRE"/>
    <n v="4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9"/>
    <x v="159"/>
    <s v="100015026"/>
    <s v="GUAMAN LUIS"/>
    <s v="ZEMT"/>
    <s v="18UE825"/>
    <s v="1"/>
    <s v="Con Pallet"/>
    <n v="0.05"/>
    <n v="22"/>
    <x v="0"/>
    <n v="30221.667000000001"/>
    <n v="22036.667000000001"/>
    <n v="8185"/>
    <n v="92.4"/>
    <m/>
    <x v="156"/>
    <n v="28"/>
    <s v="28"/>
    <n v="22"/>
    <x v="0"/>
    <n v="0.21000000000000002"/>
    <n v="4.2"/>
    <s v="TRAPSA C.A."/>
  </r>
  <r>
    <n v="1002204904"/>
    <s v="UE01"/>
    <d v="2022-03-28T00:00:00"/>
    <d v="1899-12-30T11:31:00"/>
    <s v="012-024-00411621"/>
    <s v="9000806389"/>
    <s v="012-022-00315736"/>
    <n v="3271.78"/>
    <n v="3668.34"/>
    <s v="ZPVN"/>
    <s v="40566162"/>
    <s v="0000392901"/>
    <n v="8002820657"/>
    <n v="1002204904"/>
    <s v="15-00001115"/>
    <s v="ARMADURO"/>
    <n v="480"/>
    <s v="BOL"/>
    <s v="101446"/>
    <s v="ALMACENES FERROELECTRICO DISTRIALMA"/>
    <s v="809465"/>
    <s v="COMERCIAL IZRAEL"/>
    <s v="IBARRA"/>
    <s v="VIA CHORLAVI Y GUADUALES 6-31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180"/>
    <n v="24060"/>
    <n v="16120"/>
    <n v="91.2"/>
    <m/>
    <x v="62"/>
    <n v="28"/>
    <s v="28"/>
    <n v="24"/>
    <x v="0"/>
    <n v="0.19"/>
    <n v="3.8000000000000003"/>
    <s v="TRIMPESAS S.A."/>
  </r>
  <r>
    <n v="1002204954"/>
    <s v="UE01"/>
    <d v="2022-03-28T00:00:00"/>
    <d v="1899-12-30T11:41:00"/>
    <s v="012-024-00411622"/>
    <s v="9000806394"/>
    <s v="012-022-00315737"/>
    <n v="2386.8000000000002"/>
    <n v="2676.1"/>
    <s v="ZPVN"/>
    <s v="40566193"/>
    <s v="0000392970"/>
    <n v="8002820716"/>
    <n v="1002204954"/>
    <s v="15-00001123"/>
    <s v="SELVALEGRE"/>
    <n v="360"/>
    <s v="BOL"/>
    <s v="101480"/>
    <s v="VACA GUAMANQUISPE BYRON ROBERTO"/>
    <s v="802145"/>
    <s v="BOD.PRONC.VACA GUAMA"/>
    <s v="AMBATO"/>
    <s v="BOD.PRONC.VACA/AMBATO AV.PICHINCHA"/>
    <s v="OTAMBA"/>
    <s v="O-Tungurahua-Ambato"/>
    <n v="250"/>
    <x v="15"/>
    <x v="15"/>
    <s v="100018302"/>
    <s v="VERA EDWIN"/>
    <s v="ZEMU"/>
    <s v="18UE301"/>
    <s v="2"/>
    <s v="Sin Pallet"/>
    <n v="0"/>
    <n v="0"/>
    <x v="0"/>
    <n v="27150"/>
    <n v="18040"/>
    <n v="9110"/>
    <n v="324"/>
    <m/>
    <x v="15"/>
    <n v="28"/>
    <s v="28"/>
    <n v="18"/>
    <x v="0"/>
    <n v="0.9"/>
    <n v="18"/>
    <s v="SANJOPAS S.A."/>
  </r>
  <r>
    <n v="1002204971"/>
    <s v="UE01"/>
    <d v="2022-03-28T00:00:00"/>
    <d v="1899-12-30T12:07:00"/>
    <s v="012-024-00411623"/>
    <s v="9000806400"/>
    <s v="012-022-00315738"/>
    <n v="2509.1999999999998"/>
    <n v="2813.33"/>
    <s v="ZPVN"/>
    <s v="40566206"/>
    <s v="P000032929"/>
    <n v="8002820739"/>
    <n v="1002204971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88"/>
    <x v="88"/>
    <s v="10003590"/>
    <s v="CUAYCAL TACUNGA JORGE ANIBAL"/>
    <s v="ZEMU"/>
    <s v="18UE336"/>
    <s v="2"/>
    <s v="Sin Pallet"/>
    <n v="0"/>
    <n v="0"/>
    <x v="0"/>
    <n v="27050"/>
    <n v="18030"/>
    <n v="9020"/>
    <n v="68.400000000000006"/>
    <m/>
    <x v="86"/>
    <n v="28"/>
    <s v="28"/>
    <n v="18"/>
    <x v="0"/>
    <n v="0.19"/>
    <n v="3.8000000000000003"/>
    <s v="TRANSSJQ S.A."/>
  </r>
  <r>
    <n v="1002204932"/>
    <s v="UE01"/>
    <d v="2022-03-28T00:00:00"/>
    <d v="1899-12-30T12:13:00"/>
    <s v="012-024-00411624"/>
    <s v="9000806402"/>
    <s v="012-022-00315740"/>
    <n v="501.34"/>
    <n v="562.1"/>
    <s v="ZPVN"/>
    <s v="40566181"/>
    <s v="0000392967"/>
    <n v="8002820691"/>
    <n v="1002204932"/>
    <s v="15-00001120"/>
    <s v="CAMPEON"/>
    <n v="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m/>
    <x v="125"/>
    <x v="125"/>
    <s v="100015198"/>
    <s v="IBUJES JESUS"/>
    <s v="ZEMT"/>
    <s v="18UE511"/>
    <s v="2"/>
    <s v="Sin Pallet"/>
    <n v="0"/>
    <n v="0"/>
    <x v="0"/>
    <n v="11428.333000000001"/>
    <n v="4003.3330000000001"/>
    <n v="7425"/>
    <n v="16.8"/>
    <m/>
    <x v="123"/>
    <n v="28"/>
    <s v="28"/>
    <n v="4"/>
    <x v="0"/>
    <n v="0.21000000000000002"/>
    <n v="4.2"/>
    <s v="TRAPSA C.A."/>
  </r>
  <r>
    <n v="1002204932"/>
    <s v="UE01"/>
    <d v="2022-03-28T00:00:00"/>
    <d v="1899-12-30T12:13:00"/>
    <s v="012-024-00411625"/>
    <s v="9000806401"/>
    <s v="012-022-00315739"/>
    <n v="2732.4"/>
    <n v="3063.59"/>
    <s v="ZPVN"/>
    <s v="40566180"/>
    <s v="0000392966"/>
    <n v="8002820692"/>
    <n v="1002204932"/>
    <s v="15-00001123"/>
    <s v="SELVALEGRE"/>
    <n v="40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125"/>
    <x v="125"/>
    <s v="100015198"/>
    <s v="IBUJES JESUS"/>
    <s v="ZEMT"/>
    <s v="18UE511"/>
    <s v="2"/>
    <s v="Sin Pallet"/>
    <n v="0"/>
    <n v="0"/>
    <x v="0"/>
    <n v="27441.667000000001"/>
    <n v="20016.667000000001"/>
    <n v="7425"/>
    <n v="84"/>
    <m/>
    <x v="123"/>
    <n v="28"/>
    <s v="28"/>
    <n v="20"/>
    <x v="0"/>
    <n v="0.21"/>
    <n v="4.2"/>
    <s v="TRAPSA C.A."/>
  </r>
  <r>
    <n v="1002204900"/>
    <s v="UE01"/>
    <d v="2022-03-28T00:00:00"/>
    <d v="1899-12-30T12:16:00"/>
    <s v="012-024-00411626"/>
    <s v="9000806403"/>
    <s v="012-022-00315741"/>
    <n v="4460.8"/>
    <n v="5001.4799999999996"/>
    <s v="ZPVN"/>
    <s v="40566158"/>
    <s v="0000392892"/>
    <n v="8002820652"/>
    <n v="1002204900"/>
    <s v="15-00001123"/>
    <s v="SELVALEGRE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35"/>
    <x v="35"/>
    <s v="100014897"/>
    <s v="CHAUCA RAMIRO"/>
    <s v="ZETT"/>
    <s v="18UE315"/>
    <s v="1"/>
    <s v="Con Pallet"/>
    <n v="0.05"/>
    <n v="32"/>
    <x v="0"/>
    <n v="49520"/>
    <n v="32040"/>
    <n v="17480"/>
    <n v="134.4"/>
    <m/>
    <x v="33"/>
    <n v="28"/>
    <s v="28"/>
    <n v="32"/>
    <x v="0"/>
    <n v="0.21000000000000002"/>
    <n v="4.2"/>
    <s v="SELVALEGRE S.A."/>
  </r>
  <r>
    <n v="1002204950"/>
    <s v="UE01"/>
    <d v="2022-03-28T00:00:00"/>
    <d v="1899-12-30T12:32:00"/>
    <s v="012-024-00411627"/>
    <s v="9000806408"/>
    <s v="012-022-00315742"/>
    <n v="4192.3100000000004"/>
    <n v="4700.45"/>
    <s v="ZPVN"/>
    <s v="40566156"/>
    <s v="0000392891"/>
    <n v="8002820711"/>
    <n v="1002204950"/>
    <s v="15-00001121"/>
    <s v="GLADIADOR"/>
    <n v="32.85"/>
    <s v="T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s v="18UE001"/>
    <s v="2"/>
    <s v="Sin Pallet"/>
    <n v="0"/>
    <n v="0"/>
    <x v="0"/>
    <n v="52790"/>
    <n v="32850"/>
    <n v="19940"/>
    <n v="1419.12"/>
    <s v="470,74  ajuste viaje a balao por no estar creado en el sistema se ajusta parte de flete de la guia 400037 "/>
    <x v="18"/>
    <n v="28"/>
    <s v="28"/>
    <n v="32.85"/>
    <x v="0"/>
    <n v="43.199999999999996"/>
    <n v="43.199999999999996"/>
    <s v="LA ARMENIA S.A."/>
  </r>
  <r>
    <n v="1002204939"/>
    <s v="UE01"/>
    <d v="2022-03-28T00:00:00"/>
    <d v="1899-12-30T12:40:00"/>
    <s v="012-024-00411628"/>
    <s v=""/>
    <s v=""/>
    <n v="0"/>
    <n v="0"/>
    <s v="ZPRC"/>
    <s v="2500108191"/>
    <s v="0000392859"/>
    <n v="8002820698"/>
    <n v="1002204939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400"/>
    <n v="23980"/>
    <n v="15420"/>
    <n v="542.4"/>
    <m/>
    <x v="112"/>
    <n v="28"/>
    <s v="28"/>
    <n v="24"/>
    <x v="0"/>
    <n v="1.1299999999999999"/>
    <n v="22.599999999999998"/>
    <s v="LIDENORTI S.A."/>
  </r>
  <r>
    <n v="1002204928"/>
    <s v="UE01"/>
    <d v="2022-03-28T00:00:00"/>
    <d v="1899-12-30T12:46:00"/>
    <s v="012-024-00411629"/>
    <s v="9000806412"/>
    <s v="012-022-00315743"/>
    <n v="2507.02"/>
    <n v="2810.88"/>
    <s v="ZPVN"/>
    <s v="40566183"/>
    <s v="0000392964"/>
    <n v="8002820687"/>
    <n v="1002204928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27110"/>
    <n v="18020"/>
    <n v="9090"/>
    <n v="381.6"/>
    <m/>
    <x v="104"/>
    <n v="28"/>
    <s v="28"/>
    <n v="18"/>
    <x v="0"/>
    <n v="1.06"/>
    <n v="21.200000000000003"/>
    <s v="LA ARMENIA S.A."/>
  </r>
  <r>
    <n v="1002204998"/>
    <s v="UE01"/>
    <d v="2022-03-28T00:00:00"/>
    <d v="1899-12-30T12:50:00"/>
    <s v="012-024-00411630"/>
    <s v=""/>
    <s v=""/>
    <n v="0"/>
    <n v="0"/>
    <s v="ZPRC"/>
    <s v="2500108196"/>
    <s v="P000032919"/>
    <n v="8002820779"/>
    <n v="1002204998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30"/>
    <n v="33070"/>
    <n v="17460"/>
    <n v="336.6"/>
    <m/>
    <x v="109"/>
    <n v="28"/>
    <s v="28"/>
    <n v="33"/>
    <x v="0"/>
    <n v="0.51"/>
    <n v="10.200000000000001"/>
    <s v="TRANSPORTE PROPIO"/>
  </r>
  <r>
    <n v="1002204944"/>
    <s v="UE01"/>
    <d v="2022-03-28T00:00:00"/>
    <d v="1899-12-30T12:58:00"/>
    <s v="012-024-00411631"/>
    <s v="9000806413"/>
    <s v="012-022-00315744"/>
    <n v="3049.56"/>
    <n v="3419.19"/>
    <s v="ZPVN"/>
    <s v="40566190"/>
    <s v="0000392969"/>
    <n v="8002820703"/>
    <n v="1002204944"/>
    <s v="15-00001123"/>
    <s v="SELVALEGRE"/>
    <n v="48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89"/>
    <x v="89"/>
    <s v="10003455"/>
    <s v="CARVAJAL GOMEZ EDISON JOSE"/>
    <s v="ZEMT"/>
    <s v="18UE592"/>
    <s v="2"/>
    <s v="Sin Pallet"/>
    <n v="0"/>
    <n v="0"/>
    <x v="0"/>
    <n v="37010"/>
    <n v="24080"/>
    <n v="12930"/>
    <n v="355.2"/>
    <m/>
    <x v="87"/>
    <n v="28"/>
    <s v="28"/>
    <n v="24"/>
    <x v="0"/>
    <n v="0.74"/>
    <n v="14.799999999999999"/>
    <s v="TRANINTAGSA S.A."/>
  </r>
  <r>
    <n v="1002204918"/>
    <s v="UE01"/>
    <d v="2022-03-28T00:00:00"/>
    <d v="1899-12-30T12:58:00"/>
    <s v="012-024-00411632"/>
    <s v="9000806414"/>
    <s v="012-022-00315745"/>
    <n v="3072"/>
    <n v="3444.35"/>
    <s v="ZPVN"/>
    <s v="40566140"/>
    <s v="0000392882"/>
    <n v="8002820673"/>
    <n v="1002204918"/>
    <s v="15-00001119"/>
    <s v="CAMPEON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176"/>
    <x v="176"/>
    <s v="10003585"/>
    <s v="VARELA ZAPATA RUBEN MAURICIO"/>
    <s v="ZEMT"/>
    <s v="18UE345"/>
    <s v="1"/>
    <s v="Con Pallet"/>
    <n v="0.05"/>
    <n v="24"/>
    <x v="0"/>
    <n v="38660"/>
    <n v="24030"/>
    <n v="14630"/>
    <n v="484.8"/>
    <m/>
    <x v="172"/>
    <n v="28"/>
    <s v="28"/>
    <n v="24"/>
    <x v="0"/>
    <n v="1.01"/>
    <n v="20.2"/>
    <s v="TRIMPESAS S.A."/>
  </r>
  <r>
    <n v="1002204996"/>
    <s v="UE01"/>
    <d v="2022-03-28T00:00:00"/>
    <d v="1899-12-30T13:09:00"/>
    <s v="012-024-00411633"/>
    <s v="9000806415"/>
    <s v="012-022-00315746"/>
    <n v="4358.18"/>
    <n v="4886.42"/>
    <s v="ZPVN"/>
    <s v="40566178"/>
    <s v="0000392950"/>
    <n v="8002820776"/>
    <n v="1002204996"/>
    <s v="15-00001115"/>
    <s v="ARMADURO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40"/>
    <n v="33050"/>
    <n v="18390"/>
    <n v="594"/>
    <m/>
    <x v="155"/>
    <n v="28"/>
    <s v="28"/>
    <n v="33"/>
    <x v="0"/>
    <n v="0.9"/>
    <n v="18"/>
    <s v="TRANSPORTE PROPIO"/>
  </r>
  <r>
    <n v="1002205017"/>
    <s v="UE01"/>
    <d v="2022-03-28T00:00:00"/>
    <d v="1899-12-30T13:16:00"/>
    <s v="012-024-00411634"/>
    <s v="9000806416"/>
    <s v="012-022-00315747"/>
    <n v="3345.6"/>
    <n v="3751.11"/>
    <s v="ZPVN"/>
    <s v="40566179"/>
    <s v="P000032920"/>
    <n v="8002820802"/>
    <n v="1002205017"/>
    <s v="15-00001115"/>
    <s v="ARMADURO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860"/>
    <n v="24070"/>
    <n v="12790"/>
    <n v="91.2"/>
    <m/>
    <x v="89"/>
    <n v="28"/>
    <s v="28"/>
    <n v="24"/>
    <x v="0"/>
    <n v="0.19"/>
    <n v="3.8000000000000003"/>
    <s v="TRANSPORTE PROPIO"/>
  </r>
  <r>
    <n v="1002204959"/>
    <s v="UE01"/>
    <d v="2022-03-28T00:00:00"/>
    <d v="1899-12-30T13:17:00"/>
    <s v="012-024-00411635"/>
    <s v="9000806417"/>
    <s v="012-022-00315748"/>
    <n v="4461.6000000000004"/>
    <n v="5002.37"/>
    <s v="ZPVN"/>
    <s v="40566192"/>
    <s v="0000392983"/>
    <n v="8002820722"/>
    <n v="1002204959"/>
    <s v="15-00001124"/>
    <s v="SELVALEGRE ANTIHUMEDAD"/>
    <n v="6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68"/>
    <x v="168"/>
    <s v="100015007"/>
    <s v="FLORES EDISON"/>
    <s v="ZETT"/>
    <s v="18UE753"/>
    <s v="2"/>
    <s v="Sin Pallet"/>
    <n v="0"/>
    <n v="0"/>
    <x v="0"/>
    <n v="50400"/>
    <n v="33000"/>
    <n v="17400"/>
    <n v="468.6"/>
    <m/>
    <x v="164"/>
    <n v="28"/>
    <s v="28"/>
    <n v="33"/>
    <x v="0"/>
    <n v="0.71000000000000008"/>
    <n v="14.200000000000001"/>
    <s v="TRIMPESAS S.A."/>
  </r>
  <r>
    <n v="1002205020"/>
    <s v="UE01"/>
    <d v="2022-03-28T00:00:00"/>
    <d v="1899-12-30T13:20:00"/>
    <s v="012-024-00411636"/>
    <s v="9000806418"/>
    <s v="012-022-00315749"/>
    <n v="2365.1999999999998"/>
    <n v="2651.87"/>
    <s v="ZPVN"/>
    <s v="40565977"/>
    <s v="0000392785"/>
    <n v="8002820810"/>
    <n v="100220502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10"/>
    <n v="9190"/>
    <n v="324"/>
    <m/>
    <x v="99"/>
    <n v="28"/>
    <s v="28"/>
    <n v="18"/>
    <x v="0"/>
    <n v="0.9"/>
    <n v="18"/>
    <s v="TRANSPORTE PROPIO"/>
  </r>
  <r>
    <n v="1002204963"/>
    <s v="UE01"/>
    <d v="2022-03-28T00:00:00"/>
    <d v="1899-12-30T13:22:00"/>
    <s v="012-024-00411637"/>
    <s v="9000806419"/>
    <s v="012-022-00315750"/>
    <n v="3244.8"/>
    <n v="3638.09"/>
    <s v="ZPVN"/>
    <s v="40566198"/>
    <s v="0000392984"/>
    <n v="8002820726"/>
    <n v="1002204963"/>
    <s v="15-00001119"/>
    <s v="CAMPEON ANTIHUMEDAD"/>
    <n v="48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7"/>
    <x v="47"/>
    <s v="100014947"/>
    <s v="FLORES DIEGO"/>
    <s v="ZEMT"/>
    <s v="18UE593"/>
    <s v="2"/>
    <s v="Sin Pallet"/>
    <n v="0"/>
    <n v="0"/>
    <x v="0"/>
    <n v="38130"/>
    <n v="24060"/>
    <n v="14070"/>
    <n v="542.4"/>
    <m/>
    <x v="45"/>
    <n v="28"/>
    <s v="28"/>
    <n v="24"/>
    <x v="0"/>
    <n v="1.1299999999999999"/>
    <n v="22.599999999999998"/>
    <s v="TRIMPESAS S.A."/>
  </r>
  <r>
    <n v="1002204989"/>
    <s v="UE01"/>
    <d v="2022-03-28T00:00:00"/>
    <d v="1899-12-30T13:24:00"/>
    <s v="012-024-00411638"/>
    <s v=""/>
    <s v=""/>
    <n v="0"/>
    <n v="0"/>
    <s v="ZPRC"/>
    <s v="2500108199"/>
    <s v="P000032931"/>
    <n v="8002820768"/>
    <n v="1002204989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s v="18UE573"/>
    <s v="4"/>
    <s v="Pallet Cortesia"/>
    <n v="0"/>
    <n v="0"/>
    <x v="0"/>
    <n v="49610"/>
    <n v="32030"/>
    <n v="17580"/>
    <n v="537.6"/>
    <m/>
    <x v="82"/>
    <n v="28"/>
    <s v="28"/>
    <n v="32"/>
    <x v="0"/>
    <n v="0.84000000000000008"/>
    <n v="16.8"/>
    <s v="TRANSSJQ S.A."/>
  </r>
  <r>
    <n v="1002204927"/>
    <s v="UE01"/>
    <d v="2022-03-28T00:00:00"/>
    <d v="1899-12-30T13:26:00"/>
    <s v="012-024-00411639"/>
    <s v="9000806420"/>
    <s v="012-022-00315751"/>
    <n v="4179.55"/>
    <n v="4686.1400000000003"/>
    <s v="ZPVN"/>
    <s v="40566184"/>
    <s v="P000032923"/>
    <n v="8002820685"/>
    <n v="1002204927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52"/>
    <x v="52"/>
    <s v="100014855"/>
    <s v="PALACIOS ALFONSO"/>
    <s v="ZETT"/>
    <s v="18UE342"/>
    <s v="1"/>
    <s v="Con Pallet"/>
    <n v="0.05"/>
    <n v="32"/>
    <x v="0"/>
    <n v="50150"/>
    <n v="32060"/>
    <n v="18090"/>
    <n v="576"/>
    <m/>
    <x v="50"/>
    <n v="28"/>
    <s v="28"/>
    <n v="32"/>
    <x v="0"/>
    <n v="0.9"/>
    <n v="18"/>
    <s v="NARVAEZ VACA CIA. LTDA."/>
  </r>
  <r>
    <n v="1002204964"/>
    <s v="UE01"/>
    <d v="2022-03-28T00:00:00"/>
    <d v="1899-12-30T13:38:00"/>
    <s v="012-024-00411640"/>
    <s v="9000806423"/>
    <s v="012-022-00315753"/>
    <n v="2712"/>
    <n v="3040.71"/>
    <s v="ZPVN"/>
    <s v="40566138"/>
    <s v="0000392870"/>
    <n v="8002820728"/>
    <n v="1002204964"/>
    <s v="15-00001119"/>
    <s v="CAMPEON ANTIHUMEDAD"/>
    <n v="400"/>
    <s v="BOL"/>
    <s v="103525"/>
    <s v="NAVARRETE ZAMBRANO JACINTO HIPOLITO"/>
    <s v="804989"/>
    <s v="BODEGA PRINCIPAL OXIMETAL"/>
    <s v="PEDERNALES"/>
    <s v="MANABI S/N Y PLAZA ACOSTA"/>
    <s v="OMPEDE"/>
    <s v="O-Manabi-Pedernales"/>
    <m/>
    <x v="90"/>
    <x v="90"/>
    <s v="100019698"/>
    <s v="VELASTEGUI JHONATAN"/>
    <s v="ZEMT"/>
    <s v="18UE676"/>
    <s v="2"/>
    <s v="Sin Pallet"/>
    <n v="0"/>
    <n v="0"/>
    <x v="0"/>
    <n v="27083.332999999999"/>
    <n v="20033.332999999999"/>
    <n v="7050"/>
    <n v="380"/>
    <m/>
    <x v="88"/>
    <n v="28"/>
    <s v="28"/>
    <n v="20"/>
    <x v="0"/>
    <n v="0.95"/>
    <n v="19"/>
    <s v="LIDENORTI S.A."/>
  </r>
  <r>
    <n v="1002204964"/>
    <s v="UE01"/>
    <d v="2022-03-28T00:00:00"/>
    <d v="1899-12-30T13:38:00"/>
    <s v="012-024-00411641"/>
    <s v="9000806422"/>
    <s v="012-022-00315752"/>
    <n v="564"/>
    <n v="632.36"/>
    <s v="ZPVN"/>
    <s v="40566138"/>
    <s v="0000392871"/>
    <n v="8002820727"/>
    <n v="1002204964"/>
    <s v="15-00001124"/>
    <s v="SELVALEGRE ANTIHUMEDAD"/>
    <n v="80"/>
    <s v="BOL"/>
    <s v="103525"/>
    <s v="NAVARRETE ZAMBRANO JACINTO HIPOLITO"/>
    <s v="804989"/>
    <s v="BODEGA PRINCIPAL OXIMETAL"/>
    <s v="PEDERNALES"/>
    <s v="MANABI S/N Y PLAZA ACOSTA"/>
    <s v="OMPEDE"/>
    <s v="O-Manabi-Pedernales"/>
    <n v="347"/>
    <x v="90"/>
    <x v="90"/>
    <s v="100019698"/>
    <s v="VELASTEGUI JHONATAN"/>
    <s v="ZEMT"/>
    <s v="18UE676"/>
    <s v="2"/>
    <s v="Sin Pallet"/>
    <n v="0"/>
    <n v="0"/>
    <x v="0"/>
    <n v="11056.666999999999"/>
    <n v="4006.6669999999999"/>
    <n v="7050"/>
    <n v="76"/>
    <m/>
    <x v="88"/>
    <n v="28"/>
    <s v="28"/>
    <n v="4"/>
    <x v="0"/>
    <n v="0.95"/>
    <n v="19"/>
    <s v="LIDENORTI S.A."/>
  </r>
  <r>
    <n v="1002204955"/>
    <s v="UE01"/>
    <d v="2022-03-28T00:00:00"/>
    <d v="1899-12-30T13:40:00"/>
    <s v="012-024-00411642"/>
    <s v="9000806424"/>
    <s v="012-022-00315754"/>
    <n v="3631.91"/>
    <n v="4072.12"/>
    <s v="ZPVN"/>
    <s v="40564120"/>
    <s v="0000392466"/>
    <n v="8002820717"/>
    <n v="1002204955"/>
    <s v="15-00000218"/>
    <s v="MAGNO HE"/>
    <n v="31.21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270"/>
    <n v="31210"/>
    <n v="20060"/>
    <n v="0"/>
    <m/>
    <x v="3"/>
    <n v="28"/>
    <s v="28"/>
    <n v="31.21"/>
    <x v="0"/>
    <n v="0"/>
    <n v="0"/>
    <s v="HORMIANDES"/>
  </r>
  <r>
    <n v="1002205056"/>
    <s v="UE01"/>
    <d v="2022-03-28T00:00:00"/>
    <d v="1899-12-30T13:46:00"/>
    <s v="012-024-00411643"/>
    <s v="9000806429"/>
    <s v="012-022-00315756"/>
    <n v="795.6"/>
    <n v="892.03"/>
    <s v="ZPVN"/>
    <s v="40566217"/>
    <s v="0000393012"/>
    <n v="8002820864"/>
    <n v="1002205056"/>
    <s v="15-00001123"/>
    <s v="SELVALEGRE"/>
    <n v="120"/>
    <s v="BOL"/>
    <s v="101780"/>
    <s v="MEGAPROFER S.A."/>
    <s v="810727"/>
    <s v="ECO LATACUNGA UNIDAD NACIONAL"/>
    <s v="LATACUNGA"/>
    <s v="UNIDAD NACIONAL Y CIPRES"/>
    <s v="OXLATA"/>
    <s v="O-Cotopaxi-Latacunga"/>
    <m/>
    <x v="9"/>
    <x v="9"/>
    <s v="100020335"/>
    <s v="HARO LUIS"/>
    <s v="ZEMU"/>
    <s v="18UE743"/>
    <s v="2"/>
    <s v="Sin Pallet"/>
    <n v="0"/>
    <n v="0"/>
    <x v="0"/>
    <n v="10550"/>
    <n v="6020"/>
    <n v="4530"/>
    <n v="88.8"/>
    <m/>
    <x v="9"/>
    <n v="28"/>
    <s v="28"/>
    <n v="6"/>
    <x v="0"/>
    <n v="0.74"/>
    <n v="14.799999999999999"/>
    <s v="SANJOPAS S.A."/>
  </r>
  <r>
    <n v="1002205056"/>
    <s v="UE01"/>
    <d v="2022-03-28T00:00:00"/>
    <d v="1899-12-30T13:46:00"/>
    <s v="012-024-00411644"/>
    <s v="9000806428"/>
    <s v="012-022-00315755"/>
    <n v="1591.2"/>
    <n v="1784.06"/>
    <s v="ZPVN"/>
    <s v="40566218"/>
    <s v="0000393013"/>
    <n v="8002820865"/>
    <n v="1002205056"/>
    <s v="15-00001123"/>
    <s v="SELVALEGRE"/>
    <n v="240"/>
    <s v="BOL"/>
    <s v="101780"/>
    <s v="MEGAPROFER S.A."/>
    <s v="810728"/>
    <s v="ECO LATACUNGA AMAZONAS"/>
    <s v="LATACUNGA"/>
    <s v="AV AMAZONAS Y TILIPULO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16570"/>
    <n v="12040"/>
    <n v="4530"/>
    <n v="177.6"/>
    <m/>
    <x v="9"/>
    <n v="28"/>
    <s v="28"/>
    <n v="12"/>
    <x v="0"/>
    <n v="0.74"/>
    <n v="14.799999999999999"/>
    <s v="SANJOPAS S.A."/>
  </r>
  <r>
    <n v="1002204974"/>
    <s v="UE01"/>
    <d v="2022-03-28T00:00:00"/>
    <d v="1899-12-30T13:45:00"/>
    <s v="012-024-00411645"/>
    <s v="9000806430"/>
    <s v="012-022-00315757"/>
    <n v="3163.03"/>
    <n v="3546.41"/>
    <s v="ZPVN"/>
    <s v="40566210"/>
    <s v="P000032930"/>
    <n v="8002820742"/>
    <n v="1002204974"/>
    <s v="15-00001119"/>
    <s v="CAMPEON ANTIHUMEDAD"/>
    <n v="480"/>
    <s v="BOL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1"/>
    <x v="11"/>
    <s v="100014920"/>
    <s v="AMAGUAYA HECTOR"/>
    <s v="ZEMT"/>
    <s v="18UE556"/>
    <s v="2"/>
    <s v="Sin Pallet"/>
    <n v="0"/>
    <n v="0"/>
    <x v="0"/>
    <n v="39460"/>
    <n v="24030"/>
    <n v="15430"/>
    <n v="364.8"/>
    <m/>
    <x v="11"/>
    <n v="28"/>
    <s v="28"/>
    <n v="24"/>
    <x v="0"/>
    <n v="0.76"/>
    <n v="15.200000000000001"/>
    <s v="TRAPSA C.A."/>
  </r>
  <r>
    <n v="1002204972"/>
    <s v="UE01"/>
    <d v="2022-03-28T00:00:00"/>
    <d v="1899-12-30T14:26:00"/>
    <s v="012-024-00411646"/>
    <s v="9000806470"/>
    <s v="012-022-00315758"/>
    <n v="3024"/>
    <n v="3390.53"/>
    <s v="ZPVN"/>
    <s v="40566203"/>
    <s v="P000032928"/>
    <n v="8002820740"/>
    <n v="1002204972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3542"/>
    <s v="CASTELLANO SANCHEZ CARLOS ANDRES"/>
    <s v="ZEMT"/>
    <s v="18UE616"/>
    <s v="1"/>
    <s v="Con Pallet"/>
    <n v="0.05"/>
    <n v="24"/>
    <x v="0"/>
    <n v="38900"/>
    <n v="24060"/>
    <n v="14840"/>
    <n v="494.4"/>
    <m/>
    <x v="6"/>
    <n v="28"/>
    <s v="28"/>
    <n v="24"/>
    <x v="0"/>
    <n v="1.03"/>
    <n v="20.599999999999998"/>
    <s v="WILLYTRUCK S.A."/>
  </r>
  <r>
    <n v="1002205057"/>
    <s v="UE01"/>
    <d v="2022-03-28T00:00:00"/>
    <d v="1899-12-30T14:24:00"/>
    <s v="012-024-00411647"/>
    <s v="9000806471"/>
    <s v="012-022-00315759"/>
    <n v="1708.8"/>
    <n v="1915.92"/>
    <s v="ZPVN"/>
    <s v="40566168"/>
    <s v="0000392916"/>
    <n v="8002820868"/>
    <n v="1002205057"/>
    <s v="15-00001115"/>
    <s v="ARMADURO"/>
    <n v="240"/>
    <s v="BOL"/>
    <s v="101555"/>
    <s v="MENA HERRERA INES MARIA"/>
    <s v="801833"/>
    <s v="BODEGA MENA IBARRA"/>
    <s v="IBARRA"/>
    <s v="PANAMERICANA NORTE KM3 JUNTO PETROC"/>
    <s v="OIIBAR"/>
    <s v="O-Imbabura-Ibarra"/>
    <m/>
    <x v="149"/>
    <x v="149"/>
    <s v="100019954"/>
    <s v="JACOME SANTIAGO"/>
    <s v="ZEMU"/>
    <s v="18UE706"/>
    <s v="2"/>
    <s v="Sin Pallet"/>
    <n v="0"/>
    <n v="0"/>
    <x v="0"/>
    <n v="16565"/>
    <n v="12020"/>
    <n v="4545"/>
    <n v="45.6"/>
    <m/>
    <x v="146"/>
    <n v="28"/>
    <s v="28"/>
    <n v="12"/>
    <x v="0"/>
    <n v="0.19"/>
    <n v="3.8000000000000003"/>
    <s v="SANJOPAS S.A."/>
  </r>
  <r>
    <n v="1002205057"/>
    <s v="UE01"/>
    <d v="2022-03-28T00:00:00"/>
    <d v="1899-12-30T14:24:00"/>
    <s v="012-024-00411648"/>
    <s v="9000806472"/>
    <s v="012-022-00315760"/>
    <n v="844.8"/>
    <n v="947.2"/>
    <s v="ZPVN"/>
    <s v="40566168"/>
    <s v="0000392917"/>
    <n v="8002820867"/>
    <n v="1002205057"/>
    <s v="15-00001123"/>
    <s v="SELVALEGRE"/>
    <n v="120"/>
    <s v="BOL"/>
    <s v="101555"/>
    <s v="MENA HERRERA INES MARIA"/>
    <s v="801833"/>
    <s v="BODEGA MENA IBARRA"/>
    <s v="IBARRA"/>
    <s v="PANAMERICANA NORTE KM3 JUNTO PETROC"/>
    <s v="OIIBAR"/>
    <s v="O-Imbabura-Ibarra"/>
    <n v="30"/>
    <x v="149"/>
    <x v="149"/>
    <s v="100019954"/>
    <s v="JACOME SANTIAGO"/>
    <s v="ZEMU"/>
    <s v="18UE706"/>
    <s v="2"/>
    <s v="Sin Pallet"/>
    <n v="0"/>
    <n v="0"/>
    <x v="0"/>
    <n v="10555"/>
    <n v="6010"/>
    <n v="4545"/>
    <n v="22.8"/>
    <m/>
    <x v="146"/>
    <n v="28"/>
    <s v="28"/>
    <n v="6"/>
    <x v="0"/>
    <n v="0.19"/>
    <n v="3.8000000000000003"/>
    <s v="SANJOPAS S.A."/>
  </r>
  <r>
    <n v="1002205054"/>
    <s v="UE01"/>
    <d v="2022-03-28T00:00:00"/>
    <d v="1899-12-30T14:27:00"/>
    <s v="012-024-00411649"/>
    <s v="9000806473"/>
    <s v="012-022-00315761"/>
    <n v="1908.54"/>
    <n v="2139.86"/>
    <s v="ZPVN"/>
    <s v="40566255"/>
    <s v="0000393064"/>
    <n v="8002820861"/>
    <n v="1002205054"/>
    <s v="15-00001115"/>
    <s v="ARMADURO"/>
    <n v="280"/>
    <s v="BOL"/>
    <s v="101446"/>
    <s v="ALMACENES FERROELECTRICO DISTRIALMA"/>
    <s v="806019"/>
    <s v="FERRETERIA CIMIENTO"/>
    <s v="IBARRA"/>
    <s v="AV GALO PLAZA VIA ZULETA"/>
    <s v="OIZULE"/>
    <s v="O-Imbabura-Zuleta"/>
    <m/>
    <x v="130"/>
    <x v="130"/>
    <s v="100014950"/>
    <s v="MONTESDEOCA JORGE"/>
    <s v="ZEMU"/>
    <s v="18UE601"/>
    <s v="2"/>
    <s v="Sin Pallet"/>
    <n v="0"/>
    <n v="0"/>
    <x v="0"/>
    <n v="18618.888999999999"/>
    <n v="14038.888999999999"/>
    <n v="4580"/>
    <n v="78.400000000000006"/>
    <m/>
    <x v="128"/>
    <n v="28"/>
    <s v="28"/>
    <n v="14"/>
    <x v="0"/>
    <n v="0.28000000000000003"/>
    <n v="5.6000000000000005"/>
    <s v="LIDENORTI S.A."/>
  </r>
  <r>
    <n v="1002205054"/>
    <s v="UE01"/>
    <d v="2022-03-28T00:00:00"/>
    <d v="1899-12-30T14:27:00"/>
    <s v="012-024-00411650"/>
    <s v="9000806474"/>
    <s v="012-022-00315762"/>
    <n v="539.78"/>
    <n v="605.20000000000005"/>
    <s v="ZPVN"/>
    <s v="40566254"/>
    <s v="0000393063"/>
    <n v="8002820862"/>
    <n v="1002205054"/>
    <s v="15-00001123"/>
    <s v="SELVALEGRE"/>
    <n v="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s v="18UE601"/>
    <s v="2"/>
    <s v="Sin Pallet"/>
    <n v="0"/>
    <n v="0"/>
    <x v="0"/>
    <n v="8591.1110000000008"/>
    <n v="4011.1109999999999"/>
    <n v="4580"/>
    <n v="22.4"/>
    <m/>
    <x v="128"/>
    <n v="28"/>
    <s v="28"/>
    <n v="4"/>
    <x v="0"/>
    <n v="0.27999999999999997"/>
    <n v="5.6"/>
    <s v="LIDENORTI S.A."/>
  </r>
  <r>
    <n v="1002205063"/>
    <s v="UE01"/>
    <d v="2022-03-28T00:00:00"/>
    <d v="1899-12-30T14:32:00"/>
    <s v="012-024-00411651"/>
    <s v=""/>
    <s v=""/>
    <n v="0"/>
    <n v="0"/>
    <s v="ZPRC"/>
    <s v="2500108197"/>
    <s v="0000392958"/>
    <n v="8002820880"/>
    <n v="1002205063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930"/>
    <n v="16040"/>
    <n v="10890"/>
    <n v="236.8"/>
    <m/>
    <x v="171"/>
    <n v="28"/>
    <s v="28"/>
    <n v="16"/>
    <x v="0"/>
    <n v="0.74"/>
    <n v="14.8"/>
    <s v="TRANSPORTE PROPIO"/>
  </r>
  <r>
    <n v="1002205044"/>
    <s v="UE01"/>
    <d v="2022-03-28T00:00:00"/>
    <d v="1899-12-30T14:30:00"/>
    <s v="012-024-00411652"/>
    <s v="9000806377"/>
    <s v="013-020-00047796"/>
    <n v="2476.8000000000002"/>
    <n v="2777.01"/>
    <s v="ZPDF"/>
    <s v="70177344"/>
    <s v="P000032932"/>
    <n v="8002820843"/>
    <n v="1002205044"/>
    <s v="15-00001124"/>
    <s v="SELVALEGRE ANTIHUMEDAD"/>
    <n v="360"/>
    <s v="BOL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50"/>
    <x v="150"/>
    <s v="10003575"/>
    <s v="QUILCA CAYAMBE EDISON BAYARDO"/>
    <s v="ZEMU"/>
    <s v="18UE665"/>
    <s v="2"/>
    <s v="Sin Pallet"/>
    <n v="0"/>
    <n v="0"/>
    <x v="0"/>
    <n v="27030"/>
    <n v="18040"/>
    <n v="8990"/>
    <n v="244.8"/>
    <m/>
    <x v="147"/>
    <n v="28"/>
    <s v="28"/>
    <n v="18"/>
    <x v="0"/>
    <n v="0.68"/>
    <n v="13.600000000000001"/>
    <s v="RUTAS COTACACHENSES S.A."/>
  </r>
  <r>
    <n v="1002205003"/>
    <s v="UE01"/>
    <d v="2022-03-28T00:00:00"/>
    <d v="1899-12-30T14:25:00"/>
    <s v="012-024-00411653"/>
    <s v=""/>
    <s v=""/>
    <n v="0"/>
    <n v="0"/>
    <s v="ZPRC"/>
    <s v="2500108200"/>
    <s v="P000032933"/>
    <n v="8002820788"/>
    <n v="1002205003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28"/>
    <x v="128"/>
    <s v="100014989"/>
    <s v="CHANDI JAIME"/>
    <s v="ZETT"/>
    <s v="18UE649"/>
    <s v="4"/>
    <s v="Pallet Cortesia"/>
    <n v="0"/>
    <n v="0"/>
    <x v="0"/>
    <n v="50720"/>
    <n v="32020"/>
    <n v="18700"/>
    <n v="537.6"/>
    <m/>
    <x v="126"/>
    <n v="28"/>
    <s v="28"/>
    <n v="32"/>
    <x v="0"/>
    <n v="0.84000000000000008"/>
    <n v="16.8"/>
    <s v="TRIMPESAS S.A."/>
  </r>
  <r>
    <n v="1002205071"/>
    <s v="UE01"/>
    <d v="2022-03-28T00:00:00"/>
    <d v="1899-12-30T14:31:00"/>
    <s v="012-024-00411654"/>
    <s v=""/>
    <s v=""/>
    <n v="0"/>
    <n v="0"/>
    <s v="ZPRC"/>
    <s v="2500108129"/>
    <s v="P000032781"/>
    <n v="8002820889"/>
    <n v="1002205071"/>
    <s v="15-00000218"/>
    <s v="MAGNO HE"/>
    <n v="29.9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790"/>
    <n v="29960"/>
    <n v="18830"/>
    <n v="0"/>
    <m/>
    <x v="3"/>
    <n v="28"/>
    <s v="28"/>
    <n v="29.96"/>
    <x v="0"/>
    <n v="0"/>
    <n v="0"/>
    <s v="UNICON"/>
  </r>
  <r>
    <n v="1002204968"/>
    <s v="UE01"/>
    <d v="2022-03-28T00:00:00"/>
    <d v="1899-12-30T14:36:00"/>
    <s v="012-024-00411655"/>
    <s v="9000806475"/>
    <s v="012-022-00315763"/>
    <n v="3210.31"/>
    <n v="3599.42"/>
    <s v="ZPVN"/>
    <s v="40566202"/>
    <s v="P000032927"/>
    <n v="8002820734"/>
    <n v="1002204968"/>
    <s v="15-00001123"/>
    <s v="SELVALEGRE"/>
    <n v="480"/>
    <s v="BOL"/>
    <s v="101779"/>
    <s v="SORIA VARGAS VINICIO HERNAN"/>
    <s v="802071"/>
    <s v="BODEGA SORIA"/>
    <s v="QUITO"/>
    <s v="INTEROCEANICA LOTE 7"/>
    <s v="OPPUEM"/>
    <s v="O-Pichincha-Puembo"/>
    <n v="110"/>
    <x v="6"/>
    <x v="6"/>
    <s v="10004392"/>
    <s v="KLEVER"/>
    <s v="ZEMT"/>
    <s v="18UE614"/>
    <s v="1"/>
    <s v="Con Pallet"/>
    <n v="0.05"/>
    <n v="24"/>
    <x v="0"/>
    <n v="38760"/>
    <n v="24080"/>
    <n v="14680"/>
    <n v="206.4"/>
    <m/>
    <x v="6"/>
    <n v="28"/>
    <s v="28"/>
    <n v="24"/>
    <x v="0"/>
    <n v="0.43"/>
    <n v="8.6"/>
    <s v="WILLYTRUCK S.A."/>
  </r>
  <r>
    <n v="1002204965"/>
    <s v="UE01"/>
    <d v="2022-03-28T00:00:00"/>
    <d v="1899-12-30T14:40:00"/>
    <s v="012-024-00411656"/>
    <s v="9000806476"/>
    <s v="012-022-00315764"/>
    <n v="3020.8"/>
    <n v="3386.94"/>
    <s v="ZPVN"/>
    <s v="40566200"/>
    <s v="0000392988"/>
    <n v="8002820730"/>
    <n v="1002204965"/>
    <s v="15-00001115"/>
    <s v="ARMADURO"/>
    <n v="4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07"/>
    <x v="107"/>
    <s v="10005884"/>
    <s v="FLORES SANTANDER CARLOS EDUARDO"/>
    <s v="ZEMT"/>
    <s v="18UE609"/>
    <s v="1"/>
    <s v="Con Pallet"/>
    <n v="0.05"/>
    <n v="22"/>
    <x v="0"/>
    <n v="30205"/>
    <n v="22055"/>
    <n v="8150"/>
    <n v="70.400000000000006"/>
    <m/>
    <x v="105"/>
    <n v="28"/>
    <s v="28"/>
    <n v="22"/>
    <x v="0"/>
    <n v="0.16"/>
    <n v="3.2"/>
    <s v="TRIMPESAS S.A."/>
  </r>
  <r>
    <n v="1002204965"/>
    <s v="UE01"/>
    <d v="2022-03-28T00:00:00"/>
    <d v="1899-12-30T14:40:00"/>
    <s v="012-024-00411657"/>
    <s v="9000780027"/>
    <s v="013-020-00046213"/>
    <n v="242.7"/>
    <n v="272.12"/>
    <s v="ZPDF"/>
    <s v="70170866"/>
    <s v="0000392987"/>
    <n v="8002820729"/>
    <n v="1002204965"/>
    <s v="15-00001120"/>
    <s v="CAMPEON"/>
    <n v="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07"/>
    <x v="107"/>
    <s v="10005884"/>
    <s v="FLORES SANTANDER CARLOS EDUARDO"/>
    <s v="ZEMT"/>
    <s v="18UE609"/>
    <s v="1"/>
    <s v="Con Pallet"/>
    <n v="0.05"/>
    <n v="2"/>
    <x v="0"/>
    <n v="10155"/>
    <n v="2005"/>
    <n v="8150"/>
    <n v="6.4"/>
    <m/>
    <x v="105"/>
    <n v="28"/>
    <s v="28"/>
    <n v="2"/>
    <x v="0"/>
    <n v="0.16"/>
    <n v="3.2"/>
    <s v="TRIMPESAS S.A."/>
  </r>
  <r>
    <n v="1002205052"/>
    <s v="UE01"/>
    <d v="2022-03-28T00:00:00"/>
    <d v="1899-12-30T14:39:00"/>
    <s v="012-024-00411658"/>
    <s v="9000806477"/>
    <s v="012-022-00315765"/>
    <n v="2336.81"/>
    <n v="2620.0500000000002"/>
    <s v="ZPVN"/>
    <s v="40566148"/>
    <s v="0000392881"/>
    <n v="8002820859"/>
    <n v="1002205052"/>
    <s v="15-00001124"/>
    <s v="SELVALEGRE ANTIHUMEDAD"/>
    <n v="360"/>
    <s v="BOL"/>
    <s v="101504"/>
    <s v="MEGAKONS S.A."/>
    <s v="810729"/>
    <s v="FERRETERIA CHASSI LA MANA"/>
    <s v="LA MANÁ"/>
    <s v="CALLE MEDARDO ÁNGEL SILVA Y QUITO"/>
    <s v="OXLAMA"/>
    <s v="O-Cotopaxi-Lamana"/>
    <n v="330"/>
    <x v="36"/>
    <x v="36"/>
    <s v="100014995"/>
    <s v="LLIQUIN MIGUEL ANGEL"/>
    <s v="ZEMU"/>
    <s v="18UE372"/>
    <s v="2"/>
    <s v="Sin Pallet"/>
    <n v="0"/>
    <n v="0"/>
    <x v="0"/>
    <n v="27260"/>
    <n v="18020"/>
    <n v="9240"/>
    <n v="478.8"/>
    <m/>
    <x v="34"/>
    <n v="28"/>
    <s v="28"/>
    <n v="18"/>
    <x v="0"/>
    <n v="1.33"/>
    <n v="26.6"/>
    <s v="TRANINTAGSA S.A."/>
  </r>
  <r>
    <n v="1002205085"/>
    <s v="UE01"/>
    <d v="2022-03-28T00:00:00"/>
    <d v="1899-12-30T14:43:00"/>
    <s v="012-024-00411659"/>
    <s v=""/>
    <s v=""/>
    <n v="0"/>
    <n v="0"/>
    <s v="ZPRC"/>
    <s v="2500108206"/>
    <s v="0000393021"/>
    <n v="8002820905"/>
    <n v="1002205085"/>
    <s v="15-00001124"/>
    <s v="SELVALEGRE ANTIHUMEDAD"/>
    <n v="360"/>
    <s v="BOL"/>
    <s v="101487"/>
    <s v="METALHIERRO S.A."/>
    <s v="810945"/>
    <s v="OBRA LUIS RUEDA MENDOZA"/>
    <s v="COTACACHI"/>
    <s v="VIA LA SEXTA, ZAPALLO"/>
    <s v="OELASG"/>
    <s v="O-Esmeraldas-Lasgolondrinas"/>
    <n v="290"/>
    <x v="121"/>
    <x v="121"/>
    <s v="100014999"/>
    <s v="TUTILLO SEGUNDO"/>
    <s v="ZEMU"/>
    <s v="18UE730"/>
    <s v="2"/>
    <s v="Sin Pallet"/>
    <n v="0"/>
    <n v="0"/>
    <x v="0"/>
    <n v="27050"/>
    <n v="18020"/>
    <n v="9030"/>
    <n v="338.4"/>
    <m/>
    <x v="119"/>
    <n v="28"/>
    <s v="28"/>
    <n v="18"/>
    <x v="0"/>
    <n v="0.94"/>
    <n v="18.799999999999997"/>
    <s v="LIDENORTI S.A."/>
  </r>
  <r>
    <n v="1002205004"/>
    <s v="UE01"/>
    <d v="2022-03-28T00:00:00"/>
    <d v="1899-12-30T14:49:00"/>
    <s v="012-024-00411660"/>
    <s v=""/>
    <s v=""/>
    <n v="0"/>
    <n v="0"/>
    <s v="ZPRC"/>
    <s v="2500108201"/>
    <s v="P000032934"/>
    <n v="8002820789"/>
    <n v="1002205004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26"/>
    <x v="126"/>
    <s v="100014903"/>
    <s v="BURBANO JUAN"/>
    <s v="ZETT"/>
    <s v="18UE528"/>
    <s v="4"/>
    <s v="Pallet Cortesia"/>
    <n v="0"/>
    <n v="0"/>
    <x v="0"/>
    <n v="50690"/>
    <n v="32080"/>
    <n v="18610"/>
    <n v="537.6"/>
    <m/>
    <x v="124"/>
    <n v="28"/>
    <s v="28"/>
    <n v="32"/>
    <x v="0"/>
    <n v="0.84000000000000008"/>
    <n v="16.8"/>
    <s v="LIDENORTI S.A."/>
  </r>
  <r>
    <n v="1002205049"/>
    <s v="UE01"/>
    <d v="2022-03-28T00:00:00"/>
    <d v="1899-12-30T14:56:00"/>
    <s v="012-024-00411661"/>
    <s v="9000806478"/>
    <s v="012-022-00315766"/>
    <n v="2358"/>
    <n v="2643.8"/>
    <s v="ZPVN"/>
    <s v="40566216"/>
    <s v="0000393005"/>
    <n v="8002820851"/>
    <n v="1002205049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0"/>
    <x v="0"/>
    <s v="100017804"/>
    <s v="FARINANGO HECTOR"/>
    <s v="ZEMU"/>
    <s v="18UE642"/>
    <s v="2"/>
    <s v="Sin Pallet"/>
    <n v="0"/>
    <n v="0"/>
    <x v="0"/>
    <n v="27020"/>
    <n v="18030"/>
    <n v="8990"/>
    <n v="406.8"/>
    <m/>
    <x v="0"/>
    <n v="28"/>
    <s v="28"/>
    <n v="18"/>
    <x v="0"/>
    <n v="1.1300000000000001"/>
    <n v="22.6"/>
    <s v="COMITRAPSA"/>
  </r>
  <r>
    <n v="1002205067"/>
    <s v="UE01"/>
    <d v="2022-03-28T00:00:00"/>
    <d v="1899-12-30T15:07:00"/>
    <s v="012-024-00411662"/>
    <s v="9000806482"/>
    <s v="012-022-00315767"/>
    <n v="3148.8"/>
    <n v="3530.46"/>
    <s v="ZPVN"/>
    <s v="40566214"/>
    <s v="0000393006"/>
    <n v="8002820885"/>
    <n v="1002205067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53"/>
    <x v="53"/>
    <s v="100014948"/>
    <s v="TULCANAZA MARCELO"/>
    <s v="ZEMT"/>
    <s v="18UE597"/>
    <s v="1"/>
    <s v="Con Pallet"/>
    <n v="0.05"/>
    <n v="24"/>
    <x v="0"/>
    <n v="37420"/>
    <n v="24020"/>
    <n v="13400"/>
    <n v="763.2"/>
    <m/>
    <x v="51"/>
    <n v="28"/>
    <s v="28"/>
    <n v="24"/>
    <x v="0"/>
    <n v="1.59"/>
    <n v="31.8"/>
    <s v="TRIMPESAS S.A."/>
  </r>
  <r>
    <n v="1002205075"/>
    <s v="UE01"/>
    <d v="2022-03-28T00:00:00"/>
    <d v="1899-12-30T15:11:00"/>
    <s v="012-024-00411663"/>
    <s v="9000806484"/>
    <s v="012-022-00315768"/>
    <n v="3295.42"/>
    <n v="3694.85"/>
    <s v="ZPVN"/>
    <s v="40566205"/>
    <s v="0000392995"/>
    <n v="8002820893"/>
    <n v="1002205075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68"/>
    <x v="68"/>
    <s v="100015058"/>
    <s v="MUÑOZ JUAN"/>
    <s v="ZEMT"/>
    <s v="18UE985"/>
    <s v="4"/>
    <s v="Pallet Cortesia"/>
    <n v="0"/>
    <n v="0"/>
    <x v="0"/>
    <n v="40710"/>
    <n v="24030"/>
    <n v="16680"/>
    <n v="72"/>
    <m/>
    <x v="66"/>
    <n v="28"/>
    <s v="28"/>
    <n v="24"/>
    <x v="0"/>
    <n v="0.15"/>
    <n v="3"/>
    <s v="SELVALEGRE S.A."/>
  </r>
  <r>
    <n v="1002205089"/>
    <s v="UE01"/>
    <d v="2022-03-28T00:00:00"/>
    <d v="1899-12-30T15:20:00"/>
    <s v="012-024-00411664"/>
    <s v="9000806485"/>
    <s v="012-022-00315769"/>
    <n v="4402.2"/>
    <n v="4935.7700000000004"/>
    <s v="ZPVN"/>
    <s v="40566251"/>
    <s v="0000393059"/>
    <n v="8002820909"/>
    <n v="1002205089"/>
    <s v="15-00001120"/>
    <s v="CAMPEON"/>
    <n v="660"/>
    <s v="BOL"/>
    <s v="101512"/>
    <s v="ARANDY GRANDA JOSE EDGAR REINEL"/>
    <s v="809528"/>
    <s v="CAMAL IBARRA"/>
    <s v="IBARRA"/>
    <s v="HERMAN GONZALES SAA"/>
    <s v="OIIBAR"/>
    <s v="O-Imbabura-Ibarra"/>
    <n v="30"/>
    <x v="24"/>
    <x v="24"/>
    <s v="100014929"/>
    <s v="YEPEZ PATRICIO"/>
    <s v="ZETT"/>
    <s v="18UE854"/>
    <s v="2"/>
    <s v="Sin Pallet"/>
    <n v="0"/>
    <n v="0"/>
    <x v="0"/>
    <n v="50260"/>
    <n v="33090"/>
    <n v="17170"/>
    <n v="125.4"/>
    <m/>
    <x v="24"/>
    <n v="28"/>
    <s v="28"/>
    <n v="33"/>
    <x v="0"/>
    <n v="0.19"/>
    <n v="3.8000000000000003"/>
    <s v="LIDENORTI S.A."/>
  </r>
  <r>
    <n v="1002205080"/>
    <s v="UE01"/>
    <d v="2022-03-28T00:00:00"/>
    <d v="1899-12-30T15:31:00"/>
    <s v="012-024-00411665"/>
    <s v="9000806487"/>
    <s v="012-022-00315770"/>
    <n v="3259.87"/>
    <n v="3654.98"/>
    <s v="ZPVN"/>
    <s v="40566228"/>
    <s v="0000393030"/>
    <n v="8002820900"/>
    <n v="1002205080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65"/>
    <x v="65"/>
    <s v="100014860"/>
    <s v="TANICUCHI LUIS"/>
    <s v="ZEMT"/>
    <s v="18UE350"/>
    <s v="1"/>
    <s v="Con Pallet"/>
    <n v="0.05"/>
    <n v="24"/>
    <x v="0"/>
    <n v="39350"/>
    <n v="24030"/>
    <n v="15320"/>
    <n v="216"/>
    <m/>
    <x v="63"/>
    <n v="28"/>
    <s v="28"/>
    <n v="24"/>
    <x v="0"/>
    <n v="0.45"/>
    <n v="9"/>
    <s v="TRANSSJQ S.A."/>
  </r>
  <r>
    <n v="1002205095"/>
    <s v="UE01"/>
    <d v="2022-03-28T00:00:00"/>
    <d v="1899-12-30T15:36:00"/>
    <s v="012-024-00411666"/>
    <s v="9000806490"/>
    <s v="012-022-00315771"/>
    <n v="4323"/>
    <n v="4846.9799999999996"/>
    <s v="ZPVN"/>
    <s v="40566237"/>
    <s v="0000393048"/>
    <n v="8002820915"/>
    <n v="1002205095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30"/>
    <x v="30"/>
    <s v="100015103"/>
    <s v="CUASCOTA JUAN"/>
    <s v="ZETT"/>
    <s v="18UE742"/>
    <s v="2"/>
    <s v="Sin Pallet"/>
    <n v="0"/>
    <n v="0"/>
    <x v="0"/>
    <n v="51310"/>
    <n v="33040"/>
    <n v="18270"/>
    <n v="745.8"/>
    <m/>
    <x v="28"/>
    <n v="28"/>
    <s v="28"/>
    <n v="33"/>
    <x v="0"/>
    <n v="1.1299999999999999"/>
    <n v="22.599999999999998"/>
    <s v="TRANSALMEIDA"/>
  </r>
  <r>
    <n v="1002205157"/>
    <s v="UE01"/>
    <d v="2022-03-28T00:00:00"/>
    <d v="1899-12-30T15:40:00"/>
    <s v="012-024-00411667"/>
    <s v=""/>
    <s v=""/>
    <n v="0"/>
    <n v="0"/>
    <s v="ZPRC"/>
    <s v="2500108204"/>
    <s v="0000393015"/>
    <n v="8002820987"/>
    <n v="1002205157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520"/>
    <n v="24050"/>
    <n v="15470"/>
    <n v="244.8"/>
    <m/>
    <x v="54"/>
    <n v="28"/>
    <s v="28"/>
    <n v="24"/>
    <x v="0"/>
    <n v="0.51"/>
    <n v="10.200000000000001"/>
    <s v="TRANSPORTE PROPIO"/>
  </r>
  <r>
    <n v="1002205069"/>
    <s v="UE01"/>
    <d v="2022-03-28T00:00:00"/>
    <d v="1899-12-30T15:44:00"/>
    <s v="012-024-00411668"/>
    <s v="9000806512"/>
    <s v="012-022-00315772"/>
    <n v="3182.4"/>
    <n v="3568.13"/>
    <s v="ZPVN"/>
    <s v="40566242"/>
    <s v="0000393046"/>
    <n v="8002820887"/>
    <n v="1002205069"/>
    <s v="15-00001119"/>
    <s v="CAMPEON ANTIHUMEDAD"/>
    <n v="480"/>
    <s v="BOL"/>
    <s v="10006037"/>
    <s v="CHALEN RODRIGUEZ LUIS CESAR"/>
    <s v="810028"/>
    <s v="BODEGA PRINCIPAL"/>
    <s v="SANTA ELENA"/>
    <s v="AV PRINCIPAL Y CRUCE PALMAR COLONCH"/>
    <s v="OYMANG"/>
    <s v="O-Santaelena-Manglaralto"/>
    <n v="668"/>
    <x v="148"/>
    <x v="148"/>
    <s v="10005661"/>
    <s v="PUPIALES ARELLANO CARLOS ANDRES"/>
    <s v="ZEMT"/>
    <s v="18UE728"/>
    <s v="1"/>
    <s v="Con Pallet"/>
    <n v="0.05"/>
    <n v="24"/>
    <x v="0"/>
    <n v="40370"/>
    <n v="24080"/>
    <n v="16290"/>
    <n v="772.8"/>
    <m/>
    <x v="145"/>
    <n v="28"/>
    <s v="28"/>
    <n v="24"/>
    <x v="0"/>
    <n v="1.6099999999999999"/>
    <n v="32.199999999999996"/>
    <s v="LA ARMENIA"/>
  </r>
  <r>
    <n v="1002205112"/>
    <s v="UE01"/>
    <d v="2022-03-28T00:00:00"/>
    <d v="1899-12-30T15:46:00"/>
    <s v="012-024-00411669"/>
    <s v="9000806515"/>
    <s v="012-022-00315773"/>
    <n v="3278.88"/>
    <n v="3676.31"/>
    <s v="ZPVN"/>
    <s v="40566279"/>
    <s v="P000032946"/>
    <n v="8002820934"/>
    <n v="1002205112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s v="18UE678"/>
    <s v="1"/>
    <s v="Con Pallet"/>
    <n v="0.05"/>
    <n v="24"/>
    <x v="0"/>
    <n v="40240"/>
    <n v="24050"/>
    <n v="16190"/>
    <n v="100.8"/>
    <m/>
    <x v="80"/>
    <n v="28"/>
    <s v="28"/>
    <n v="24"/>
    <x v="0"/>
    <n v="0.21"/>
    <n v="4.2"/>
    <s v="LA ARMENIA S.A."/>
  </r>
  <r>
    <n v="1002205072"/>
    <s v="UE01"/>
    <d v="2022-03-28T00:00:00"/>
    <d v="1899-12-30T15:48:00"/>
    <s v="012-024-00411670"/>
    <s v="9000806516"/>
    <s v="012-022-00315774"/>
    <n v="3100.8"/>
    <n v="3476.64"/>
    <s v="ZPVN"/>
    <s v="40566256"/>
    <s v="0000393068"/>
    <n v="8002820890"/>
    <n v="1002205072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85"/>
    <x v="85"/>
    <s v="100015010"/>
    <s v="RIVERA JOSE"/>
    <s v="ZEMT"/>
    <s v="18UE779"/>
    <s v="1"/>
    <s v="Con Pallet"/>
    <n v="0.05"/>
    <n v="24"/>
    <x v="0"/>
    <n v="40100"/>
    <n v="24050"/>
    <n v="16050"/>
    <n v="576"/>
    <m/>
    <x v="83"/>
    <n v="28"/>
    <s v="28"/>
    <n v="24"/>
    <x v="0"/>
    <n v="1.2"/>
    <n v="24"/>
    <s v="LIDENORTI S.A."/>
  </r>
  <r>
    <n v="1002205064"/>
    <s v="UE01"/>
    <d v="2022-03-28T00:00:00"/>
    <d v="1899-12-30T15:53:00"/>
    <s v="012-024-00411671"/>
    <s v="9000806519"/>
    <s v="012-022-00315776"/>
    <n v="490.92"/>
    <n v="550.41999999999996"/>
    <s v="ZPVN"/>
    <s v="40566253"/>
    <s v="P000032939"/>
    <n v="8002820881"/>
    <n v="1002205064"/>
    <s v="15-00001120"/>
    <s v="CAMPEON"/>
    <n v="80"/>
    <s v="BOL"/>
    <s v="101627"/>
    <s v="ACEROSCENTER CIA. LTDA."/>
    <s v="800776"/>
    <s v="ACEROS SAN RAFEL"/>
    <s v="RUMIÑAHUI"/>
    <s v="RUMIÑAHUI VIA ILALO S/N Y"/>
    <s v="OPSRAF"/>
    <s v="O-Pichincha-Sanrafael"/>
    <m/>
    <x v="134"/>
    <x v="134"/>
    <s v="100015025"/>
    <s v="ARCINIEGA OSWALDO"/>
    <s v="ZEMT"/>
    <s v="18UE826"/>
    <s v="1"/>
    <s v="Con Pallet"/>
    <n v="0.05"/>
    <n v="4"/>
    <x v="0"/>
    <n v="11816.666999999999"/>
    <n v="4011.6669999999999"/>
    <n v="7805"/>
    <n v="41.6"/>
    <m/>
    <x v="132"/>
    <n v="28"/>
    <s v="28"/>
    <n v="4"/>
    <x v="0"/>
    <n v="0.52"/>
    <n v="10.4"/>
    <s v="LIDENORTI S.A."/>
  </r>
  <r>
    <n v="1002205064"/>
    <s v="UE01"/>
    <d v="2022-03-28T00:00:00"/>
    <d v="1899-12-30T15:53:00"/>
    <s v="012-024-00411672"/>
    <s v="9000806518"/>
    <s v="012-022-00315775"/>
    <n v="2675.26"/>
    <n v="2999.52"/>
    <s v="ZPVN"/>
    <s v="40566252"/>
    <s v="P000032938"/>
    <n v="8002820882"/>
    <n v="1002205064"/>
    <s v="15-00001123"/>
    <s v="SELVALEGRE"/>
    <n v="400"/>
    <s v="BOL"/>
    <s v="101627"/>
    <s v="ACEROSCENTER CIA. LTDA."/>
    <s v="800776"/>
    <s v="ACEROS SAN RAFEL"/>
    <s v="RUMIÑAHUI"/>
    <s v="RUMIÑAHUI VIA ILALO S/N Y"/>
    <s v="OPSRAF"/>
    <s v="O-Pichincha-Sanrafael"/>
    <n v="130"/>
    <x v="134"/>
    <x v="134"/>
    <s v="100015025"/>
    <s v="ARCINIEGA OSWALDO"/>
    <s v="ZEMT"/>
    <s v="18UE826"/>
    <s v="1"/>
    <s v="Con Pallet"/>
    <n v="0.05"/>
    <n v="20"/>
    <x v="0"/>
    <n v="27863.332999999999"/>
    <n v="20058.332999999999"/>
    <n v="7805"/>
    <n v="208"/>
    <m/>
    <x v="132"/>
    <n v="28"/>
    <s v="28"/>
    <n v="20"/>
    <x v="0"/>
    <n v="0.52"/>
    <n v="10.4"/>
    <s v="LIDENORTI S.A."/>
  </r>
  <r>
    <n v="1002205187"/>
    <s v="UE01"/>
    <d v="2022-03-28T00:00:00"/>
    <d v="1899-12-30T15:56:00"/>
    <s v="012-024-00411673"/>
    <s v="9000806520"/>
    <s v="012-022-00315777"/>
    <n v="2390"/>
    <n v="2679.68"/>
    <s v="ZPVN"/>
    <s v="40566070"/>
    <s v="P000032885"/>
    <n v="8002821023"/>
    <n v="1002205187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00"/>
    <n v="18030"/>
    <n v="9270"/>
    <n v="183.6"/>
    <m/>
    <x v="7"/>
    <n v="28"/>
    <s v="28"/>
    <n v="18"/>
    <x v="0"/>
    <n v="0.51"/>
    <n v="10.199999999999999"/>
    <s v="TRANSPORTE PROPIO"/>
  </r>
  <r>
    <n v="1002205120"/>
    <s v="UE01"/>
    <d v="2022-03-28T00:00:00"/>
    <d v="1899-12-30T16:02:00"/>
    <s v="012-024-00411674"/>
    <s v="9000806523"/>
    <s v="012-022-00315779"/>
    <n v="1320"/>
    <n v="1479.99"/>
    <s v="ZPVN"/>
    <s v="40566287"/>
    <s v="0000393117"/>
    <n v="8002820944"/>
    <n v="1002205120"/>
    <s v="15-00001119"/>
    <s v="CAMPEON ANTIHUMEDAD"/>
    <n v="200"/>
    <s v="BOL"/>
    <s v="101528"/>
    <s v="HERRERA GRANDA LUCIO LEONEL"/>
    <s v="801697"/>
    <s v="BODEGA HERRERA LUCIO"/>
    <s v="COTACACHI"/>
    <s v="ARIAS GUERRERO 316 Y ENTRE MANABI Y"/>
    <s v="OELASG"/>
    <s v="O-Esmeraldas-Lasgolondrinas"/>
    <m/>
    <x v="77"/>
    <x v="77"/>
    <s v="100014963"/>
    <s v="SANCHEZ MARCOS"/>
    <s v="ZEMU"/>
    <s v="18UE619"/>
    <s v="2"/>
    <s v="Sin Pallet"/>
    <n v="0"/>
    <n v="0"/>
    <x v="0"/>
    <n v="14531.666999999999"/>
    <n v="10016.666999999999"/>
    <n v="4515"/>
    <n v="188"/>
    <m/>
    <x v="75"/>
    <n v="28"/>
    <s v="28"/>
    <n v="10"/>
    <x v="0"/>
    <n v="0.94"/>
    <n v="18.8"/>
    <s v="LIDENORTI S.A."/>
  </r>
  <r>
    <n v="1002205120"/>
    <s v="UE01"/>
    <d v="2022-03-28T00:00:00"/>
    <d v="1899-12-30T16:02:00"/>
    <s v="012-024-00411675"/>
    <s v="9000806522"/>
    <s v="012-022-00315778"/>
    <n v="1099.2"/>
    <n v="1232.43"/>
    <s v="ZPVN"/>
    <s v="40566287"/>
    <s v="0000393118"/>
    <n v="8002820943"/>
    <n v="1002205120"/>
    <s v="15-00001124"/>
    <s v="SELVALEGRE ANTIHUMEDAD"/>
    <n v="160"/>
    <s v="BOL"/>
    <s v="101528"/>
    <s v="HERRERA GRANDA LUCIO LEONEL"/>
    <s v="801697"/>
    <s v="BODEGA HERRERA LUCIO"/>
    <s v="COTACACHI"/>
    <s v="ARIAS GUERRERO 316 Y ENTRE MANABI Y"/>
    <s v="OELASG"/>
    <s v="O-Esmeraldas-Lasgolondrinas"/>
    <n v="290"/>
    <x v="77"/>
    <x v="77"/>
    <s v="100014963"/>
    <s v="SANCHEZ MARCOS"/>
    <s v="ZEMU"/>
    <s v="18UE619"/>
    <s v="2"/>
    <s v="Sin Pallet"/>
    <n v="0"/>
    <n v="0"/>
    <x v="0"/>
    <n v="12528.333000000001"/>
    <n v="8013.3329999999996"/>
    <n v="4515"/>
    <n v="150.4"/>
    <m/>
    <x v="75"/>
    <n v="28"/>
    <s v="28"/>
    <n v="8"/>
    <x v="0"/>
    <n v="0.94000000000000006"/>
    <n v="18.8"/>
    <s v="LIDENORTI S.A."/>
  </r>
  <r>
    <n v="1002205172"/>
    <s v="UE01"/>
    <d v="2022-03-28T00:00:00"/>
    <d v="1899-12-30T16:07:00"/>
    <s v="012-024-00411676"/>
    <s v="9000806525"/>
    <s v="012-022-00315780"/>
    <n v="2301.35"/>
    <n v="2580.29"/>
    <s v="ZPVN"/>
    <s v="40566303"/>
    <s v="P000032948"/>
    <n v="8002821005"/>
    <n v="100220517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59"/>
    <x v="59"/>
    <s v="100014884"/>
    <s v="CADENA GERARDO"/>
    <s v="ZEMU"/>
    <s v="18UE394"/>
    <s v="2"/>
    <s v="Sin Pallet"/>
    <n v="0"/>
    <n v="0"/>
    <x v="0"/>
    <n v="27050"/>
    <n v="17990"/>
    <n v="9060"/>
    <n v="266.39999999999998"/>
    <m/>
    <x v="57"/>
    <n v="28"/>
    <s v="28"/>
    <n v="18"/>
    <x v="0"/>
    <n v="0.74"/>
    <n v="14.799999999999999"/>
    <s v="GLT LOGISTICS S.A."/>
  </r>
  <r>
    <n v="1002205170"/>
    <s v="UE01"/>
    <d v="2022-03-28T00:00:00"/>
    <d v="1899-12-30T16:17:00"/>
    <s v="012-024-00411677"/>
    <s v=""/>
    <s v=""/>
    <n v="0"/>
    <n v="0"/>
    <s v="ZPRC"/>
    <s v="2500107941"/>
    <s v="0000390423"/>
    <n v="8002821002"/>
    <n v="1002205170"/>
    <s v="15-00001118"/>
    <s v="TECHCEM"/>
    <n v="30.8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330"/>
    <n v="30880"/>
    <n v="18450"/>
    <n v="0"/>
    <m/>
    <x v="1"/>
    <n v="28"/>
    <s v="28"/>
    <n v="30.88"/>
    <x v="0"/>
    <n v="0"/>
    <n v="0"/>
    <s v="TRANSCONCEM CIA. LTDA."/>
  </r>
  <r>
    <n v="1002205134"/>
    <s v="UE01"/>
    <d v="2022-03-28T00:00:00"/>
    <d v="1899-12-30T16:30:00"/>
    <s v="012-024-00411678"/>
    <s v="9000806407"/>
    <s v="013-020-00047803"/>
    <n v="2433.6"/>
    <n v="2728.57"/>
    <s v="ZPDF"/>
    <s v="70177354"/>
    <s v="0000393056"/>
    <n v="8002820964"/>
    <n v="1002205134"/>
    <s v="15-00001119"/>
    <s v="CAMPEON ANTIHUMEDAD"/>
    <n v="360"/>
    <s v="BOL"/>
    <s v="104150"/>
    <s v="ALVAREZ LUNA MEDARIO ESTUARDO"/>
    <s v="806085"/>
    <s v="BODEGA PRINCIPAL FERRETERIA FERALVA"/>
    <s v="SAN VICENTE"/>
    <s v="ROMAN CENTENO Y JAVIER SANTOS"/>
    <s v="OMSANV"/>
    <s v="O-Manabi-Sanvicente"/>
    <n v="439"/>
    <x v="63"/>
    <x v="63"/>
    <s v="10005910"/>
    <s v="URBANO MOQUINCHE WALTER ARMANDO"/>
    <s v="ZEMU"/>
    <s v="18UE735"/>
    <s v="2"/>
    <s v="Sin Pallet"/>
    <n v="0"/>
    <n v="0"/>
    <x v="0"/>
    <n v="26800"/>
    <n v="18050"/>
    <n v="8750"/>
    <n v="406.8"/>
    <m/>
    <x v="61"/>
    <n v="28"/>
    <s v="28"/>
    <n v="18"/>
    <x v="0"/>
    <n v="1.1300000000000001"/>
    <n v="22.6"/>
    <s v="RUTAS COTACACHENSES"/>
  </r>
  <r>
    <n v="1002205182"/>
    <s v="UE01"/>
    <d v="2022-03-28T00:00:00"/>
    <d v="1899-12-30T16:32:00"/>
    <s v="012-024-00411679"/>
    <s v="9000806548"/>
    <s v="012-022-00315781"/>
    <n v="2365.1999999999998"/>
    <n v="2651.87"/>
    <s v="ZPVN"/>
    <s v="40566274"/>
    <s v="0000393102"/>
    <n v="8002821017"/>
    <n v="1002205182"/>
    <s v="15-00001119"/>
    <s v="CAMPEON ANTIHUMEDAD"/>
    <n v="360"/>
    <s v="BOL"/>
    <s v="102869"/>
    <s v="PINEDA MARCILLO FRANK FERNANDO"/>
    <s v="806859"/>
    <s v="SUCURSAL BY PASS"/>
    <s v="SANTO DOMINGO"/>
    <s v="BY PASS QUITO QUEVEDO"/>
    <s v="OJCHIG"/>
    <s v="O-Santodomingo -Chiguilpe"/>
    <n v="235"/>
    <x v="66"/>
    <x v="66"/>
    <s v="100014865"/>
    <s v="LANDI LUIS"/>
    <s v="ZEMU"/>
    <s v="18UE358"/>
    <s v="2"/>
    <s v="Sin Pallet"/>
    <n v="0"/>
    <n v="0"/>
    <x v="0"/>
    <n v="27270"/>
    <n v="18020"/>
    <n v="9250"/>
    <n v="298.8"/>
    <m/>
    <x v="64"/>
    <n v="28"/>
    <s v="28"/>
    <n v="18"/>
    <x v="0"/>
    <n v="0.83000000000000007"/>
    <n v="16.600000000000001"/>
    <s v="TRANSVOLCA S.A."/>
  </r>
  <r>
    <n v="1002205078"/>
    <s v="UE01"/>
    <d v="2022-03-28T00:00:00"/>
    <d v="1899-12-30T16:33:00"/>
    <s v="012-024-00411680"/>
    <s v="9000806549"/>
    <s v="012-022-00315782"/>
    <n v="2219.0100000000002"/>
    <n v="2487.9699999999998"/>
    <s v="ZPVN"/>
    <s v="40566226"/>
    <s v="P000032937"/>
    <n v="8002820898"/>
    <n v="1002205078"/>
    <s v="15-00001115"/>
    <s v="ARMADURO"/>
    <n v="320"/>
    <s v="BOL"/>
    <s v="101476"/>
    <s v="PAZ RUIZ LUIS ALFONSO ESTANISLAO"/>
    <s v="801923"/>
    <s v="BODEGA PAZ LUIS"/>
    <s v="COTACACHI"/>
    <s v="9 DE OCTUBRE S/N Y"/>
    <s v="OICOTA"/>
    <s v="O-Imbabura-Cotacachi"/>
    <m/>
    <x v="118"/>
    <x v="118"/>
    <s v="100017947"/>
    <s v="SALAZAR JORGE LUIS"/>
    <s v="ZEMT"/>
    <s v="18UE571"/>
    <s v="1"/>
    <s v="Con Pallet"/>
    <n v="0.05"/>
    <n v="16"/>
    <x v="0"/>
    <n v="23435"/>
    <n v="16020"/>
    <n v="7415"/>
    <n v="48"/>
    <m/>
    <x v="116"/>
    <n v="28"/>
    <s v="28"/>
    <n v="16"/>
    <x v="0"/>
    <n v="0.15"/>
    <n v="3"/>
    <s v="TRAPSA C.A."/>
  </r>
  <r>
    <n v="1002205078"/>
    <s v="UE01"/>
    <d v="2022-03-28T00:00:00"/>
    <d v="1899-12-30T16:33:00"/>
    <s v="012-024-00411681"/>
    <s v="9000806550"/>
    <s v="012-022-00315783"/>
    <n v="1011.79"/>
    <n v="1134.42"/>
    <s v="ZPVN"/>
    <s v="40566225"/>
    <s v="P000032936"/>
    <n v="8002820897"/>
    <n v="1002205078"/>
    <s v="15-00001120"/>
    <s v="CAMPEON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118"/>
    <x v="118"/>
    <s v="100017947"/>
    <s v="SALAZAR JORGE LUIS"/>
    <s v="ZEMT"/>
    <s v="18UE571"/>
    <s v="1"/>
    <s v="Con Pallet"/>
    <n v="0.05"/>
    <n v="8"/>
    <x v="0"/>
    <n v="15425"/>
    <n v="8010"/>
    <n v="7415"/>
    <n v="24"/>
    <m/>
    <x v="116"/>
    <n v="28"/>
    <s v="28"/>
    <n v="8"/>
    <x v="0"/>
    <n v="0.15"/>
    <n v="3"/>
    <s v="TRAPSA C.A."/>
  </r>
  <r>
    <n v="1002205150"/>
    <s v="UE01"/>
    <d v="2022-03-28T00:00:00"/>
    <d v="1899-12-30T16:30:00"/>
    <s v="012-024-00411682"/>
    <s v="9000806551"/>
    <s v="012-022-00315784"/>
    <n v="4375.8"/>
    <n v="4906.18"/>
    <s v="ZPVN"/>
    <s v="40566284"/>
    <s v="0000393110"/>
    <n v="8002820980"/>
    <n v="1002205150"/>
    <s v="15-00001119"/>
    <s v="CAMPEON ANTIHUMEDAD"/>
    <n v="6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20170"/>
    <s v="SANTACRUZ WILSON"/>
    <s v="ZETT"/>
    <s v="18UE715"/>
    <s v="2"/>
    <s v="Sin Pallet"/>
    <n v="0"/>
    <n v="0"/>
    <x v="0"/>
    <n v="49890"/>
    <n v="33080"/>
    <n v="16810"/>
    <n v="1036.2"/>
    <m/>
    <x v="79"/>
    <n v="28"/>
    <s v="28"/>
    <n v="33"/>
    <x v="0"/>
    <n v="1.57"/>
    <n v="31.400000000000002"/>
    <s v="LA ARMENIA. S.A."/>
  </r>
  <r>
    <n v="1002205148"/>
    <s v="UE01"/>
    <d v="2022-03-28T00:00:00"/>
    <d v="1899-12-30T16:36:00"/>
    <s v="012-024-00411683"/>
    <s v=""/>
    <s v=""/>
    <n v="0"/>
    <n v="0"/>
    <s v="ZPRC"/>
    <s v="2500108216"/>
    <s v="0000393094"/>
    <n v="8002820978"/>
    <n v="1002205148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47"/>
    <x v="147"/>
    <s v="100014974"/>
    <s v="PAZMIÑO ULISES"/>
    <s v="ZETT"/>
    <s v="18UE567"/>
    <s v="1"/>
    <s v="Con Pallet"/>
    <n v="0.05"/>
    <n v="32"/>
    <x v="0"/>
    <n v="49790"/>
    <n v="32090"/>
    <n v="17700"/>
    <n v="121.6"/>
    <m/>
    <x v="144"/>
    <n v="28"/>
    <s v="28"/>
    <n v="32"/>
    <x v="0"/>
    <n v="0.19"/>
    <n v="3.8"/>
    <s v="SANJOPAS S.A."/>
  </r>
  <r>
    <n v="1002205184"/>
    <s v="UE01"/>
    <d v="2022-03-28T00:00:00"/>
    <d v="1899-12-30T16:31:00"/>
    <s v="012-024-00411684"/>
    <s v="9000806553"/>
    <s v="012-022-00315785"/>
    <n v="2563.1999999999998"/>
    <n v="2873.87"/>
    <s v="ZPVN"/>
    <s v="40566260"/>
    <s v="0000393075"/>
    <n v="8002821019"/>
    <n v="1002205184"/>
    <s v="15-00001124"/>
    <s v="SELVALEGRE ANTIHUMEDAD"/>
    <n v="360"/>
    <s v="BOL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s v="18UE634"/>
    <s v="2"/>
    <s v="Sin Pallet"/>
    <n v="0"/>
    <n v="0"/>
    <x v="0"/>
    <n v="27100"/>
    <n v="18040"/>
    <n v="9060"/>
    <n v="356.4"/>
    <m/>
    <x v="21"/>
    <n v="28"/>
    <s v="28"/>
    <n v="18"/>
    <x v="0"/>
    <n v="0.99"/>
    <n v="19.799999999999997"/>
    <s v="TRIMPESAS S.A."/>
  </r>
  <r>
    <n v="1002205132"/>
    <s v="UE01"/>
    <d v="2022-03-28T00:00:00"/>
    <d v="1899-12-30T16:34:00"/>
    <s v="012-024-00411685"/>
    <s v="9000806391"/>
    <s v="013-020-00047802"/>
    <n v="814.8"/>
    <n v="913.56"/>
    <s v="ZPDF"/>
    <s v="70177348"/>
    <s v="0000393023"/>
    <n v="8002820962"/>
    <n v="1002205132"/>
    <s v="15-00001119"/>
    <s v="CAMPEON ANTIHUMEDAD"/>
    <n v="120"/>
    <s v="BOL"/>
    <s v="102873"/>
    <s v="ANGULO BORJA ANGEL ALBERTO"/>
    <s v="803659"/>
    <s v="FERRETERIA EL AHORRO"/>
    <s v="QUININDÉ"/>
    <s v="JULIO ESTUPIÑAN Y 21 DE ENERO"/>
    <s v="OESANM"/>
    <s v="O-Esmeraldas-Sanmateo(Viche)"/>
    <m/>
    <x v="44"/>
    <x v="44"/>
    <s v="10007279"/>
    <s v="QUILUMBANGO LLIQUIN HECTOR FERNANDO"/>
    <s v="ZEMU"/>
    <s v="18UE701"/>
    <s v="2"/>
    <s v="Sin Pallet"/>
    <n v="0"/>
    <n v="0"/>
    <x v="0"/>
    <n v="10523.333000000001"/>
    <n v="6013.3329999999996"/>
    <n v="4510"/>
    <n v="123.6"/>
    <m/>
    <x v="42"/>
    <n v="28"/>
    <s v="28"/>
    <n v="6"/>
    <x v="0"/>
    <n v="1.03"/>
    <n v="20.599999999999998"/>
    <s v="LIDENORTI S.A."/>
  </r>
  <r>
    <n v="1002205132"/>
    <s v="UE01"/>
    <d v="2022-03-28T00:00:00"/>
    <d v="1899-12-30T16:34:00"/>
    <s v="012-024-00411686"/>
    <s v="9000806390"/>
    <s v="013-020-00047801"/>
    <n v="1696.8"/>
    <n v="1902.47"/>
    <s v="ZPDF"/>
    <s v="70177347"/>
    <s v="0000393022"/>
    <n v="8002820961"/>
    <n v="1002205132"/>
    <s v="15-00001124"/>
    <s v="SELVALEGRE ANTIHUMEDAD"/>
    <n v="240"/>
    <s v="BOL"/>
    <s v="102873"/>
    <s v="ANGULO BORJA ANGEL ALBERTO"/>
    <s v="803659"/>
    <s v="FERRETERIA EL AHORRO"/>
    <s v="QUININDÉ"/>
    <s v="JULIO ESTUPIÑAN Y 21 DE ENERO"/>
    <s v="OESANM"/>
    <s v="O-Esmeraldas-Sanmateo(Viche)"/>
    <n v="376"/>
    <x v="44"/>
    <x v="44"/>
    <s v="10007279"/>
    <s v="QUILUMBANGO LLIQUIN HECTOR FERNANDO"/>
    <s v="ZEMU"/>
    <s v="18UE701"/>
    <s v="2"/>
    <s v="Sin Pallet"/>
    <n v="0"/>
    <n v="0"/>
    <x v="0"/>
    <n v="16536.667000000001"/>
    <n v="12026.666999999999"/>
    <n v="4510"/>
    <n v="247.2"/>
    <m/>
    <x v="42"/>
    <n v="28"/>
    <s v="28"/>
    <n v="12"/>
    <x v="0"/>
    <n v="1.03"/>
    <n v="20.599999999999998"/>
    <s v="LIDENORTI S.A."/>
  </r>
  <r>
    <n v="1002205166"/>
    <s v="UE01"/>
    <d v="2022-03-28T00:00:00"/>
    <d v="1899-12-30T16:35:00"/>
    <s v="012-024-00411687"/>
    <s v="9000806554"/>
    <s v="012-022-00315786"/>
    <n v="4098.2"/>
    <n v="4594.92"/>
    <s v="ZPVN"/>
    <s v="40566167"/>
    <s v="0000392908"/>
    <n v="8002820998"/>
    <n v="1002205166"/>
    <s v="15-00001119"/>
    <s v="CAMPEON ANTIHUMEDAD"/>
    <n v="620"/>
    <s v="BOL"/>
    <s v="105068"/>
    <s v="ALEJANDRO CEVALLOS ELIJIO GERMAN"/>
    <s v="810504"/>
    <s v="OBRA ­CASCALES"/>
    <s v="CASCALES"/>
    <s v="VIA QUITO"/>
    <s v="OKCASC"/>
    <s v="O-Sucumbios-Cascales"/>
    <m/>
    <x v="132"/>
    <x v="132"/>
    <s v="100021581"/>
    <s v="BYRON FIDEL RUIZ CARRENO"/>
    <s v="ZETT"/>
    <s v="18UE948"/>
    <s v="2"/>
    <s v="Sin Pallet"/>
    <n v="0"/>
    <n v="0"/>
    <x v="0"/>
    <n v="40245.758000000002"/>
    <n v="31065.758000000002"/>
    <n v="9180"/>
    <n v="936.2"/>
    <m/>
    <x v="130"/>
    <n v="28"/>
    <s v="28"/>
    <n v="31"/>
    <x v="0"/>
    <n v="1.51"/>
    <n v="30.200000000000003"/>
    <s v="TRANSPORTE PROPIO"/>
  </r>
  <r>
    <n v="1002205166"/>
    <s v="UE01"/>
    <d v="2022-03-28T00:00:00"/>
    <d v="1899-12-30T16:35:00"/>
    <s v="012-024-00411688"/>
    <s v="9000806555"/>
    <s v="012-022-00315787"/>
    <n v="274.8"/>
    <n v="308.11"/>
    <s v="ZPVN"/>
    <s v="40566167"/>
    <s v="0000392909"/>
    <n v="8002820997"/>
    <n v="1002205166"/>
    <s v="15-00001124"/>
    <s v="SELVALEGRE ANTIHUMEDAD"/>
    <n v="4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11184.242"/>
    <n v="2004.242"/>
    <n v="9180"/>
    <n v="60.4"/>
    <m/>
    <x v="130"/>
    <n v="28"/>
    <s v="28"/>
    <n v="2"/>
    <x v="0"/>
    <n v="1.51"/>
    <n v="30.2"/>
    <s v="TRANSPORTE PROPIO"/>
  </r>
  <r>
    <n v="1002205229"/>
    <s v="UE01"/>
    <d v="2022-03-28T00:00:00"/>
    <d v="1899-12-30T16:42:00"/>
    <s v="012-024-00411689"/>
    <s v=""/>
    <s v=""/>
    <n v="0"/>
    <n v="0"/>
    <s v="ZPRC"/>
    <s v="2500108182"/>
    <s v="P000032873"/>
    <n v="8002821075"/>
    <n v="1002205229"/>
    <s v="15-00000218"/>
    <s v="MAGNO HE"/>
    <n v="31.5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070"/>
    <n v="31540"/>
    <n v="19530"/>
    <n v="0"/>
    <m/>
    <x v="3"/>
    <n v="28"/>
    <s v="28"/>
    <n v="31.54"/>
    <x v="0"/>
    <n v="0"/>
    <n v="0"/>
    <s v="UNICON"/>
  </r>
  <r>
    <n v="1002205222"/>
    <s v="UE01"/>
    <d v="2022-03-28T00:00:00"/>
    <d v="1899-12-30T16:49:00"/>
    <s v="012-024-00411690"/>
    <s v="9000806556"/>
    <s v="012-022-00315788"/>
    <n v="2386.8000000000002"/>
    <n v="2676.1"/>
    <s v="ZPVN"/>
    <s v="40566312"/>
    <s v="0000393138"/>
    <n v="8002821067"/>
    <n v="1002205222"/>
    <s v="15-00001123"/>
    <s v="SELVALEGRE"/>
    <n v="360"/>
    <s v="BOL"/>
    <s v="101780"/>
    <s v="MEGAPROFER S.A."/>
    <s v="807363"/>
    <s v="ECOJESUITAS"/>
    <s v="LATACUNGA"/>
    <s v="BARRIO SAN FRANCISCO"/>
    <s v="OXLATA"/>
    <s v="O-Cotopaxi-Latacunga"/>
    <n v="198"/>
    <x v="16"/>
    <x v="16"/>
    <s v="100022266"/>
    <s v="CALDERON REYES SEGUNDO JORGE"/>
    <s v="ZEMU"/>
    <s v="18UE711"/>
    <s v="2"/>
    <s v="Sin Pallet"/>
    <n v="0"/>
    <n v="0"/>
    <x v="0"/>
    <n v="27040"/>
    <n v="18020"/>
    <n v="9020"/>
    <n v="266.39999999999998"/>
    <m/>
    <x v="16"/>
    <n v="28"/>
    <s v="28"/>
    <n v="18"/>
    <x v="0"/>
    <n v="0.74"/>
    <n v="14.799999999999999"/>
    <s v="LA ARMENIA S.A."/>
  </r>
  <r>
    <n v="1002205188"/>
    <s v="UE01"/>
    <d v="2022-03-28T00:00:00"/>
    <d v="1899-12-30T16:54:00"/>
    <s v="012-024-00411691"/>
    <s v="9000806431"/>
    <s v="013-020-00047804"/>
    <n v="2322"/>
    <n v="2603.44"/>
    <s v="ZPDF"/>
    <s v="70177359"/>
    <s v="0000393108"/>
    <n v="8002821024"/>
    <n v="1002205188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46"/>
    <x v="46"/>
    <s v="100018609"/>
    <s v="CHACON WILSON"/>
    <s v="ZEMU"/>
    <s v="18UE554"/>
    <s v="2"/>
    <s v="Sin Pallet"/>
    <n v="0"/>
    <n v="0"/>
    <x v="0"/>
    <n v="27230"/>
    <n v="18030"/>
    <n v="9200"/>
    <n v="356.4"/>
    <m/>
    <x v="44"/>
    <n v="28"/>
    <s v="28"/>
    <n v="18"/>
    <x v="0"/>
    <n v="0.99"/>
    <n v="19.799999999999997"/>
    <s v="TRAPSA C.A."/>
  </r>
  <r>
    <n v="1002205143"/>
    <s v="UE01"/>
    <d v="2022-03-28T00:00:00"/>
    <d v="1899-12-30T17:01:00"/>
    <s v="012-024-00411692"/>
    <s v=""/>
    <s v=""/>
    <n v="0"/>
    <n v="0"/>
    <s v="ZPRC"/>
    <s v="2500108213"/>
    <s v="P000032945"/>
    <n v="8002820973"/>
    <n v="1002205143"/>
    <s v="15-00001124"/>
    <s v="SELVALEGRE ANTIHUMEDAD"/>
    <n v="660"/>
    <s v="BOL"/>
    <s v="101663"/>
    <s v="ZURIDIST CIA. LTDA."/>
    <s v="810288"/>
    <s v="OBRA CONSTRUCTORA DANIEL SINGUENZA"/>
    <s v="CHONE"/>
    <s v="VIA PRINCIPAL PASANDO JARDIN DE LOS"/>
    <s v="OMCHON"/>
    <s v="O-Manabi-Chone"/>
    <n v="396"/>
    <x v="174"/>
    <x v="174"/>
    <s v="100019596"/>
    <s v="TOAPANTA LUIS E."/>
    <s v="ZETT"/>
    <s v="18UE796"/>
    <s v="2"/>
    <s v="Sin Pallet"/>
    <n v="0"/>
    <n v="0"/>
    <x v="0"/>
    <n v="49920"/>
    <n v="33030"/>
    <n v="16890"/>
    <n v="706.2"/>
    <m/>
    <x v="170"/>
    <n v="28"/>
    <s v="28"/>
    <n v="33"/>
    <x v="0"/>
    <n v="1.07"/>
    <n v="21.400000000000002"/>
    <s v="TRIMPESAS S.A."/>
  </r>
  <r>
    <n v="1002205191"/>
    <s v="UE01"/>
    <d v="2022-03-28T00:00:00"/>
    <d v="1899-12-30T17:07:00"/>
    <s v="012-024-00411693"/>
    <s v=""/>
    <s v=""/>
    <n v="0"/>
    <n v="0"/>
    <s v="ZPRC"/>
    <s v="2500108218"/>
    <s v="0000393121"/>
    <n v="8002821027"/>
    <n v="1002205191"/>
    <s v="15-00000181"/>
    <s v="ARMADURO ANTIHUMEDAD"/>
    <n v="240"/>
    <s v="BOL"/>
    <s v="101664"/>
    <s v="ACERIA DEL ECUADOR C.A. ADELCA"/>
    <s v="807074"/>
    <s v="NAVARRETE BASTIDAS LUZ ANGELICA"/>
    <s v="LAGO AGRIO"/>
    <s v="CALLE GUAYAS S/N Y AV VENEZUELA"/>
    <s v="OKLAGO"/>
    <s v="O-Sucumbios-Lagoagrio"/>
    <m/>
    <x v="86"/>
    <x v="86"/>
    <s v="100014867"/>
    <s v="RODRIGUEZ LUIS"/>
    <s v="ZEMT"/>
    <s v="18UE681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</r>
  <r>
    <n v="1002205191"/>
    <s v="UE01"/>
    <d v="2022-03-28T00:00:00"/>
    <d v="1899-12-30T17:07:00"/>
    <s v="012-024-00411694"/>
    <s v=""/>
    <s v=""/>
    <n v="0"/>
    <n v="0"/>
    <s v="ZPRC"/>
    <s v="2500108215"/>
    <s v="0000393120"/>
    <n v="8002821028"/>
    <n v="1002205191"/>
    <s v="15-00000181"/>
    <s v="ARMADURO ANTIHUMEDAD"/>
    <n v="240"/>
    <s v="BOL"/>
    <s v="101664"/>
    <s v="ACERIA DEL ECUADOR C.A. ADELCA"/>
    <s v="807074"/>
    <s v="NAVARRETE BASTIDAS LUZ ANGELICA"/>
    <s v="LAGO AGRIO"/>
    <s v="CALLE GUAYAS S/N Y AV VENEZUELA"/>
    <s v="OKLAGO"/>
    <s v="O-Sucumbios-Lagoagrio"/>
    <n v="469"/>
    <x v="86"/>
    <x v="86"/>
    <s v="100014867"/>
    <s v="RODRIGUEZ LUIS"/>
    <s v="ZEMT"/>
    <s v="18UE681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</r>
  <r>
    <n v="1002205277"/>
    <s v="UE01"/>
    <d v="2022-03-28T00:00:00"/>
    <d v="1899-12-30T17:18:00"/>
    <s v="012-024-00411695"/>
    <s v="9000806562"/>
    <s v="012-022-00315791"/>
    <n v="1672.8"/>
    <n v="1875.56"/>
    <s v="ZPVN"/>
    <s v="40566187"/>
    <s v="P000032926"/>
    <n v="8002821141"/>
    <n v="1002205277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6268.333000000001"/>
    <n v="12015"/>
    <n v="4253.3329999999996"/>
    <n v="45.6"/>
    <m/>
    <x v="89"/>
    <n v="28"/>
    <s v="28"/>
    <n v="12"/>
    <x v="0"/>
    <n v="0.19"/>
    <n v="3.8000000000000003"/>
    <s v="TRANSPORTE PROPIO"/>
  </r>
  <r>
    <n v="1002205277"/>
    <s v="UE01"/>
    <d v="2022-03-28T00:00:00"/>
    <d v="1899-12-30T17:18:00"/>
    <s v="012-024-00411696"/>
    <s v="9000806560"/>
    <s v="012-022-00315789"/>
    <n v="760.8"/>
    <n v="853.02"/>
    <s v="ZPVN"/>
    <s v="40566186"/>
    <s v="P000032925"/>
    <n v="8002821143"/>
    <n v="1002205277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</r>
  <r>
    <n v="1002205277"/>
    <s v="UE01"/>
    <d v="2022-03-28T00:00:00"/>
    <d v="1899-12-30T17:18:00"/>
    <s v="012-024-00411697"/>
    <s v="9000806561"/>
    <s v="012-022-00315790"/>
    <n v="828"/>
    <n v="928.36"/>
    <s v="ZPVN"/>
    <s v="40566185"/>
    <s v="P000032924"/>
    <n v="8002821142"/>
    <n v="1002205277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</r>
  <r>
    <n v="1002205245"/>
    <s v="UE01"/>
    <d v="2022-03-28T00:00:00"/>
    <d v="1899-12-30T17:17:00"/>
    <s v="012-024-00411698"/>
    <s v="9000806563"/>
    <s v="012-022-00315792"/>
    <n v="800.4"/>
    <n v="897.42"/>
    <s v="ZPVN"/>
    <s v="40566321"/>
    <s v="0000393169"/>
    <n v="8002821099"/>
    <n v="1002205245"/>
    <s v="15-00001115"/>
    <s v="ARMADURO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s v="18UE675"/>
    <s v="2"/>
    <s v="Sin Pallet"/>
    <n v="0"/>
    <n v="0"/>
    <x v="0"/>
    <n v="8959.9989999999998"/>
    <n v="6006.6660000000002"/>
    <n v="2953.3330000000001"/>
    <n v="112.8"/>
    <m/>
    <x v="94"/>
    <n v="28"/>
    <s v="28"/>
    <n v="6"/>
    <x v="0"/>
    <n v="0.94"/>
    <n v="18.8"/>
    <s v="RUTAS COTACACHENSES S.A."/>
  </r>
  <r>
    <n v="1002205245"/>
    <s v="UE01"/>
    <d v="2022-03-28T00:00:00"/>
    <d v="1899-12-30T17:17:00"/>
    <s v="012-024-00411699"/>
    <s v="9000806564"/>
    <s v="012-022-00315793"/>
    <n v="738"/>
    <n v="827.45"/>
    <s v="ZPVN"/>
    <s v="40566321"/>
    <s v="0000393167"/>
    <n v="8002821097"/>
    <n v="1002205245"/>
    <s v="15-00001120"/>
    <s v="CAMPEON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s v="18UE675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</r>
  <r>
    <n v="1002205245"/>
    <s v="UE01"/>
    <d v="2022-03-28T00:00:00"/>
    <d v="1899-12-30T17:17:00"/>
    <s v="012-024-00411700"/>
    <s v="9000806565"/>
    <s v="012-022-00315794"/>
    <n v="795.6"/>
    <n v="892.03"/>
    <s v="ZPVN"/>
    <s v="40566321"/>
    <s v="0000393170"/>
    <n v="8002821098"/>
    <n v="1002205245"/>
    <s v="15-00001123"/>
    <s v="SELVALEGRE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96"/>
    <x v="96"/>
    <s v="10008095"/>
    <s v="TATES CASTILLO LUIS EUCLIDES"/>
    <s v="ZEMU"/>
    <s v="18UE675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</r>
  <r>
    <n v="1002205223"/>
    <s v="UE01"/>
    <d v="2022-03-28T00:00:00"/>
    <d v="1899-12-30T17:21:00"/>
    <s v="012-024-00411701"/>
    <s v=""/>
    <s v=""/>
    <n v="0"/>
    <n v="0"/>
    <s v="ZPRC"/>
    <s v="2500108217"/>
    <s v="0000393098"/>
    <n v="8002821069"/>
    <n v="1002205223"/>
    <s v="15-00001124"/>
    <s v="SELVALEGRE ANTIHUMEDAD"/>
    <n v="36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18"/>
    <x v="118"/>
    <s v="100019438"/>
    <s v="CASTRO SELSO"/>
    <s v="ZEMU"/>
    <s v="18UE375"/>
    <s v="2"/>
    <s v="Sin Pallet"/>
    <n v="0"/>
    <n v="0"/>
    <x v="0"/>
    <n v="27240"/>
    <n v="18030"/>
    <n v="9210"/>
    <n v="370.8"/>
    <m/>
    <x v="116"/>
    <n v="28"/>
    <s v="28"/>
    <n v="18"/>
    <x v="0"/>
    <n v="1.03"/>
    <n v="20.6"/>
    <s v="TRAPSA C.A."/>
  </r>
  <r>
    <n v="1002205219"/>
    <s v="UE01"/>
    <d v="2022-03-28T00:00:00"/>
    <d v="1899-12-30T17:22:00"/>
    <s v="012-024-00411702"/>
    <s v="9000806568"/>
    <s v="012-022-00315796"/>
    <n v="1139.2"/>
    <n v="1277.27"/>
    <s v="ZPVN"/>
    <s v="40566262"/>
    <s v="0000393078"/>
    <n v="8002821063"/>
    <n v="1002205219"/>
    <s v="15-00001124"/>
    <s v="SELVALEGRE ANTIHUMEDAD"/>
    <n v="160"/>
    <s v="BOL"/>
    <s v="101669"/>
    <s v="CONSTRUHORMIGON S.A."/>
    <s v="806612"/>
    <s v="OBRA INMODIN COSTA JAMA"/>
    <s v="JAMA"/>
    <s v="VÍA PEDERNALES"/>
    <s v="OMJAMA"/>
    <s v="O-Manabi-Jama"/>
    <m/>
    <x v="100"/>
    <x v="100"/>
    <s v="10008072"/>
    <s v="FLORES GARCIA CHRISTIA FERNANDO"/>
    <s v="ZEMU"/>
    <s v="18UE370"/>
    <s v="2"/>
    <s v="Sin Pallet"/>
    <n v="0"/>
    <n v="0"/>
    <x v="0"/>
    <n v="12510"/>
    <n v="8000"/>
    <n v="4510"/>
    <n v="158.4"/>
    <m/>
    <x v="98"/>
    <n v="28"/>
    <s v="28"/>
    <n v="8"/>
    <x v="0"/>
    <n v="0.99"/>
    <n v="19.8"/>
    <s v="SANJOPAS S.A."/>
  </r>
  <r>
    <n v="1002205219"/>
    <s v="UE01"/>
    <d v="2022-03-28T00:00:00"/>
    <d v="1899-12-30T17:22:00"/>
    <s v="012-024-00411703"/>
    <s v="9000806567"/>
    <s v="012-022-00315795"/>
    <n v="1424"/>
    <n v="1596.6"/>
    <s v="ZPVN"/>
    <s v="40566261"/>
    <s v="0000393077"/>
    <n v="8002821064"/>
    <n v="1002205219"/>
    <s v="15-00001124"/>
    <s v="SELVALEGRE ANTIHUMEDAD"/>
    <n v="200"/>
    <s v="BOL"/>
    <s v="101669"/>
    <s v="CONSTRUHORMIGON S.A."/>
    <s v="806612"/>
    <s v="OBRA INMODIN COSTA JAMA"/>
    <s v="JAMA"/>
    <s v="VÍA PEDERNALES"/>
    <s v="OMJAMA"/>
    <s v="O-Manabi-Jama"/>
    <n v="406"/>
    <x v="100"/>
    <x v="100"/>
    <s v="10008072"/>
    <s v="FLORES GARCIA CHRISTIA FERNANDO"/>
    <s v="ZEMU"/>
    <s v="18UE370"/>
    <s v="2"/>
    <s v="Sin Pallet"/>
    <n v="0"/>
    <n v="0"/>
    <x v="0"/>
    <n v="14510"/>
    <n v="10000"/>
    <n v="4510"/>
    <n v="198"/>
    <m/>
    <x v="98"/>
    <n v="28"/>
    <s v="28"/>
    <n v="10"/>
    <x v="0"/>
    <n v="0.99"/>
    <n v="19.8"/>
    <s v="SANJOPAS S.A."/>
  </r>
  <r>
    <n v="1002205160"/>
    <s v="UE01"/>
    <d v="2022-03-28T00:00:00"/>
    <d v="1899-12-30T17:23:00"/>
    <s v="012-024-00411704"/>
    <s v="9000806569"/>
    <s v="012-022-00315797"/>
    <n v="4166.9399999999996"/>
    <n v="4672"/>
    <s v="ZPVN"/>
    <s v="40566298"/>
    <s v="P000032947"/>
    <n v="8002820991"/>
    <n v="1002205160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56"/>
    <x v="156"/>
    <s v="100014984"/>
    <s v="DIAZ WALTER"/>
    <s v="ZETT"/>
    <s v="18UE687"/>
    <s v="1"/>
    <s v="Con Pallet"/>
    <n v="0.05"/>
    <n v="32"/>
    <x v="0"/>
    <n v="49570"/>
    <n v="32080"/>
    <n v="17490"/>
    <n v="889.6"/>
    <m/>
    <x v="153"/>
    <n v="28"/>
    <s v="28"/>
    <n v="32"/>
    <x v="0"/>
    <n v="1.3900000000000001"/>
    <n v="27.8"/>
    <s v="LIDENORTI S.A."/>
  </r>
  <r>
    <n v="1002205266"/>
    <s v="UE01"/>
    <d v="2022-03-28T00:00:00"/>
    <d v="1899-12-30T17:25:00"/>
    <s v="012-024-00411705"/>
    <s v=""/>
    <s v=""/>
    <n v="0"/>
    <n v="0"/>
    <s v="ZPRC"/>
    <s v="2500108222"/>
    <s v="P000032956"/>
    <n v="8002821122"/>
    <n v="100220526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s v="18UE346"/>
    <s v="2"/>
    <s v="Sin Pallet"/>
    <n v="0"/>
    <n v="0"/>
    <x v="0"/>
    <n v="27080"/>
    <n v="18010"/>
    <n v="9070"/>
    <n v="248.4"/>
    <m/>
    <x v="9"/>
    <n v="28"/>
    <s v="28"/>
    <n v="18"/>
    <x v="0"/>
    <n v="0.69000000000000006"/>
    <n v="13.8"/>
    <s v="LIDENORTI S.A."/>
  </r>
  <r>
    <n v="1002205225"/>
    <s v="UE01"/>
    <d v="2022-03-28T00:00:00"/>
    <d v="1899-12-30T17:28:00"/>
    <s v="012-024-00411706"/>
    <s v="9000806570"/>
    <s v="012-022-00315798"/>
    <n v="2350.8000000000002"/>
    <n v="2635.74"/>
    <s v="ZPVN"/>
    <s v="40566285"/>
    <s v="0000393111"/>
    <n v="8002821072"/>
    <n v="1002205225"/>
    <s v="15-00001124"/>
    <s v="SELVALEGRE ANTIHUMEDAD"/>
    <n v="360"/>
    <s v="BOL"/>
    <s v="101532"/>
    <s v="COLBAPI S.A."/>
    <s v="801009"/>
    <s v="BODEGA COLBAPI"/>
    <s v="BABAHOYO"/>
    <s v="MALECON Y PEDRO CARBO S/N"/>
    <s v="ORBABH"/>
    <s v="O-Losrios-Babahoyo"/>
    <n v="446"/>
    <x v="31"/>
    <x v="31"/>
    <s v="100014899"/>
    <s v="PILLAJO LUIS"/>
    <s v="ZEMU"/>
    <s v="18UE517"/>
    <s v="2"/>
    <s v="Sin Pallet"/>
    <n v="0"/>
    <n v="0"/>
    <x v="0"/>
    <n v="27010"/>
    <n v="18010"/>
    <n v="9000"/>
    <n v="424.8"/>
    <m/>
    <x v="29"/>
    <n v="28"/>
    <s v="28"/>
    <n v="18"/>
    <x v="0"/>
    <n v="1.18"/>
    <n v="23.6"/>
    <s v="SANJOPAS S.A."/>
  </r>
  <r>
    <n v="1002205253"/>
    <s v="UE01"/>
    <d v="2022-03-28T00:00:00"/>
    <d v="1899-12-30T17:28:00"/>
    <s v="012-024-00411707"/>
    <s v="9000780169"/>
    <s v="013-020-00046254"/>
    <n v="3998.02"/>
    <n v="4482.6000000000004"/>
    <s v="ZPDF"/>
    <s v="70170968"/>
    <s v="0000393192"/>
    <n v="8002821108"/>
    <n v="1002205253"/>
    <s v="15-00001115"/>
    <s v="ARMADURO"/>
    <n v="64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50160"/>
    <n v="31990"/>
    <n v="18170"/>
    <n v="710.4"/>
    <m/>
    <x v="151"/>
    <n v="28"/>
    <s v="28"/>
    <n v="32"/>
    <x v="0"/>
    <n v="1.1099999999999999"/>
    <n v="22.2"/>
    <s v="TRANSPORTE PROPIO"/>
  </r>
  <r>
    <n v="1002205244"/>
    <s v="UE01"/>
    <d v="2022-03-28T00:00:00"/>
    <d v="1899-12-30T17:29:00"/>
    <s v="012-024-00411708"/>
    <s v="9000806571"/>
    <s v="012-022-00315799"/>
    <n v="1236"/>
    <n v="1385.81"/>
    <s v="ZPVN"/>
    <s v="40566341"/>
    <s v="P000032971"/>
    <n v="8002821095"/>
    <n v="1002205244"/>
    <s v="15-00001120"/>
    <s v="CAMPEON"/>
    <n v="200"/>
    <s v="BOL"/>
    <s v="101500"/>
    <s v="DISTRIBUIDORA ROSERO S.C.C."/>
    <s v="807110"/>
    <s v="FERRETERIA EL CARMEN"/>
    <s v="QUITO"/>
    <s v="CALLE GUAYAQUIL"/>
    <s v="OPELQU"/>
    <s v="O-Pichincha-Elquinche"/>
    <m/>
    <x v="39"/>
    <x v="39"/>
    <s v="100014979"/>
    <s v="REALPE RICARDO"/>
    <s v="ZEMU"/>
    <s v="18UE710"/>
    <s v="2"/>
    <s v="Sin Pallet"/>
    <n v="0"/>
    <n v="0"/>
    <x v="0"/>
    <n v="14375"/>
    <n v="10000"/>
    <n v="4375"/>
    <n v="70"/>
    <m/>
    <x v="37"/>
    <n v="28"/>
    <s v="28"/>
    <n v="10"/>
    <x v="0"/>
    <n v="0.35"/>
    <n v="7"/>
    <s v="TRANSPIONER S.A."/>
  </r>
  <r>
    <n v="1002205244"/>
    <s v="UE01"/>
    <d v="2022-03-28T00:00:00"/>
    <d v="1899-12-30T17:29:00"/>
    <s v="012-024-00411709"/>
    <s v="9000806572"/>
    <s v="012-022-00315800"/>
    <n v="1078.4000000000001"/>
    <n v="1209.1099999999999"/>
    <s v="ZPVN"/>
    <s v="40566340"/>
    <s v="P000032970"/>
    <n v="8002821096"/>
    <n v="1002205244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39"/>
    <x v="39"/>
    <s v="100014979"/>
    <s v="REALPE RICARDO"/>
    <s v="ZEMU"/>
    <s v="18UE710"/>
    <s v="2"/>
    <s v="Sin Pallet"/>
    <n v="0"/>
    <n v="0"/>
    <x v="0"/>
    <n v="12375"/>
    <n v="8000"/>
    <n v="4375"/>
    <n v="56"/>
    <m/>
    <x v="37"/>
    <n v="28"/>
    <s v="28"/>
    <n v="8"/>
    <x v="0"/>
    <n v="0.35"/>
    <n v="7"/>
    <s v="TRANSPIONER S.A."/>
  </r>
  <r>
    <n v="1002205161"/>
    <s v="UE01"/>
    <d v="2022-03-28T00:00:00"/>
    <d v="1899-12-30T17:30:00"/>
    <s v="012-024-00411710"/>
    <s v="9000806574"/>
    <s v="012-022-00315801"/>
    <n v="4204.8"/>
    <n v="4714.45"/>
    <s v="ZPVN"/>
    <s v="40566272"/>
    <s v="0000393099"/>
    <n v="8002820992"/>
    <n v="1002205161"/>
    <s v="15-00001119"/>
    <s v="CAMPEON ANTIHUMEDAD"/>
    <n v="640"/>
    <s v="BOL"/>
    <s v="10007855"/>
    <s v="MENDOZA GARCIA MARIA MAGDALENA"/>
    <s v="810819"/>
    <s v="BODEGA PRINCIPAL"/>
    <s v="EL CARMEN"/>
    <s v="AV CHONE Y VIA PITA"/>
    <s v="OMELCA"/>
    <s v="O-Manabi-Elcarmen"/>
    <n v="278"/>
    <x v="42"/>
    <x v="42"/>
    <s v="100014842"/>
    <s v="ANRRANGO VICTOR"/>
    <s v="ZETT"/>
    <s v="18UE316"/>
    <s v="1"/>
    <s v="Con Pallet"/>
    <n v="0.05"/>
    <n v="32"/>
    <x v="0"/>
    <n v="50370"/>
    <n v="32070"/>
    <n v="18300"/>
    <n v="531.20000000000005"/>
    <m/>
    <x v="40"/>
    <n v="28"/>
    <s v="28"/>
    <n v="32"/>
    <x v="0"/>
    <n v="0.83000000000000007"/>
    <n v="16.600000000000001"/>
    <s v="TRANSSJQ S.A."/>
  </r>
  <r>
    <n v="1002205263"/>
    <s v="UE01"/>
    <d v="2022-03-28T00:00:00"/>
    <d v="1899-12-30T17:31:00"/>
    <s v="012-024-00411711"/>
    <s v=""/>
    <s v=""/>
    <n v="0"/>
    <n v="0"/>
    <s v="ZPRC"/>
    <s v="2500108226"/>
    <s v="P000032959"/>
    <n v="8002821119"/>
    <n v="100220526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s v="18UE391"/>
    <s v="2"/>
    <s v="Sin Pallet"/>
    <n v="0"/>
    <n v="0"/>
    <x v="0"/>
    <n v="27120"/>
    <n v="18010"/>
    <n v="9110"/>
    <n v="248.4"/>
    <m/>
    <x v="71"/>
    <n v="28"/>
    <s v="28"/>
    <n v="18"/>
    <x v="0"/>
    <n v="0.69000000000000006"/>
    <n v="13.8"/>
    <s v="TRIMPESAS S.A."/>
  </r>
  <r>
    <n v="1002205246"/>
    <s v="UE01"/>
    <d v="2022-03-28T00:00:00"/>
    <d v="1899-12-30T17:34:00"/>
    <s v="012-024-00411712"/>
    <s v="9000806575"/>
    <s v="012-022-00315802"/>
    <n v="2227"/>
    <n v="2496.9299999999998"/>
    <s v="ZPVN"/>
    <s v="40566219"/>
    <s v="0000393200"/>
    <n v="8002821100"/>
    <n v="1002205246"/>
    <s v="15-00001120"/>
    <s v="CAMPEON"/>
    <n v="340"/>
    <s v="BOL"/>
    <s v="101669"/>
    <s v="CONSTRUHORMIGON S.A."/>
    <s v="810678"/>
    <s v="MONT BLANC"/>
    <s v="QUITO"/>
    <s v="PASEO C Y CAMILO PONCE ENRIQUEZ"/>
    <s v="OPCONO"/>
    <s v="O-Pichincha-Conocoto"/>
    <m/>
    <x v="6"/>
    <x v="6"/>
    <s v="100019386"/>
    <s v="CALUGUILLIN ROBERTO"/>
    <s v="ZEMT"/>
    <s v="18UE623"/>
    <s v="2"/>
    <s v="Sin Pallet"/>
    <n v="0"/>
    <n v="0"/>
    <x v="0"/>
    <n v="24338.75"/>
    <n v="17063.75"/>
    <n v="7275"/>
    <n v="173.4"/>
    <m/>
    <x v="6"/>
    <n v="28"/>
    <s v="28"/>
    <n v="17"/>
    <x v="0"/>
    <n v="0.51"/>
    <n v="10.200000000000001"/>
    <s v="TRANSPORTE PROPIO"/>
  </r>
  <r>
    <n v="1002205246"/>
    <s v="UE01"/>
    <d v="2022-03-28T00:00:00"/>
    <d v="1899-12-30T17:34:00"/>
    <s v="012-024-00411713"/>
    <s v="9000806576"/>
    <s v="012-022-00315803"/>
    <n v="970.2"/>
    <n v="1087.79"/>
    <s v="ZPVN"/>
    <s v="40566339"/>
    <s v="0000393199"/>
    <n v="8002821101"/>
    <n v="1002205246"/>
    <s v="15-00001123"/>
    <s v="SELVALEGRE"/>
    <n v="140"/>
    <s v="BOL"/>
    <s v="103175"/>
    <s v="LOPEZ SUAREZ JENNY GABRIELA"/>
    <s v="806426"/>
    <s v="MUNDIACEROS SANGOLQUI"/>
    <s v="RUMIÑAHUI"/>
    <s v="LOS GUABOS Y LOS CAFETOS"/>
    <s v="OPSANG"/>
    <s v="O-Pichincha-Sangolqui"/>
    <n v="130"/>
    <x v="6"/>
    <x v="6"/>
    <s v="100019386"/>
    <s v="CALUGUILLIN ROBERTO"/>
    <s v="ZEMT"/>
    <s v="18UE623"/>
    <s v="2"/>
    <s v="Sin Pallet"/>
    <n v="0"/>
    <n v="0"/>
    <x v="0"/>
    <n v="14301.25"/>
    <n v="7026.25"/>
    <n v="7275"/>
    <n v="75.599999999999994"/>
    <m/>
    <x v="6"/>
    <n v="28"/>
    <s v="28"/>
    <n v="7"/>
    <x v="0"/>
    <n v="0.53999999999999992"/>
    <n v="10.799999999999999"/>
    <s v="TRANSPORTE PROPIO"/>
  </r>
  <r>
    <n v="1002205300"/>
    <s v="UE01"/>
    <d v="2022-03-28T00:00:00"/>
    <d v="1899-12-30T17:39:00"/>
    <s v="012-024-00411714"/>
    <s v=""/>
    <s v=""/>
    <n v="0"/>
    <n v="0"/>
    <s v="ZPRC"/>
    <s v="2500108227"/>
    <s v="P000032960"/>
    <n v="8002821172"/>
    <n v="1002205300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780"/>
    <n v="18030"/>
    <n v="8750"/>
    <n v="248.4"/>
    <m/>
    <x v="17"/>
    <n v="28"/>
    <s v="28"/>
    <n v="18"/>
    <x v="0"/>
    <n v="0.69000000000000006"/>
    <n v="13.8"/>
    <s v="TRANSPORTE PROPIO"/>
  </r>
  <r>
    <n v="1002205255"/>
    <s v="UE01"/>
    <d v="2022-03-28T00:00:00"/>
    <d v="1899-12-30T17:44:00"/>
    <s v="012-024-00411715"/>
    <s v=""/>
    <s v=""/>
    <n v="0"/>
    <n v="0"/>
    <s v="ZPRC"/>
    <s v="2500108210"/>
    <s v="P000032942"/>
    <n v="8002821111"/>
    <n v="1002205255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4"/>
    <x v="64"/>
    <s v="100014869"/>
    <s v="ROCHA JORGE"/>
    <s v="ZEMT"/>
    <s v="18UE718"/>
    <s v="1"/>
    <s v="Con Pallet"/>
    <n v="0.05"/>
    <n v="24"/>
    <x v="0"/>
    <n v="39920"/>
    <n v="24050"/>
    <n v="15870"/>
    <n v="542.4"/>
    <m/>
    <x v="62"/>
    <n v="28"/>
    <s v="28"/>
    <n v="24"/>
    <x v="0"/>
    <n v="1.1299999999999999"/>
    <n v="22.599999999999998"/>
    <s v="TRAPSA C.A."/>
  </r>
  <r>
    <n v="1002205256"/>
    <s v="UE01"/>
    <d v="2022-03-28T00:00:00"/>
    <d v="1899-12-30T17:45:00"/>
    <s v="012-024-00411716"/>
    <s v=""/>
    <s v=""/>
    <n v="0"/>
    <n v="0"/>
    <s v="ZPRC"/>
    <s v="2500108211"/>
    <s v="P000032943"/>
    <n v="8002821112"/>
    <n v="1002205256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38"/>
    <x v="138"/>
    <s v="100014953"/>
    <s v="ALBUJA CESAR"/>
    <s v="ZEMT"/>
    <s v="18UE604"/>
    <s v="1"/>
    <s v="Con Pallet"/>
    <n v="0.05"/>
    <n v="24"/>
    <x v="0"/>
    <n v="38870"/>
    <n v="24090"/>
    <n v="14780"/>
    <n v="542.4"/>
    <m/>
    <x v="136"/>
    <n v="28"/>
    <s v="28"/>
    <n v="24"/>
    <x v="0"/>
    <n v="1.1299999999999999"/>
    <n v="22.599999999999998"/>
    <s v="RUTAS COTACACHENSES S.A."/>
  </r>
  <r>
    <n v="1002205250"/>
    <s v="UE01"/>
    <d v="2022-03-28T00:00:00"/>
    <d v="1899-12-30T17:47:00"/>
    <s v="012-024-00411717"/>
    <s v="9000806578"/>
    <s v="012-022-00315804"/>
    <n v="3823.19"/>
    <n v="4286.58"/>
    <s v="ZPVN"/>
    <s v="40566258"/>
    <s v="0000393136"/>
    <n v="8002821105"/>
    <n v="1002205250"/>
    <s v="15-00000218"/>
    <s v="MAGNO HE"/>
    <n v="30.23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8200"/>
    <n v="30230"/>
    <n v="17970"/>
    <n v="619.11"/>
    <m/>
    <x v="28"/>
    <n v="28"/>
    <s v="28"/>
    <n v="30.23"/>
    <x v="0"/>
    <n v="20.479986768111146"/>
    <n v="20.479986768111146"/>
    <s v="TRANSALMEIDA"/>
  </r>
  <r>
    <n v="1002205271"/>
    <s v="UE01"/>
    <d v="2022-03-28T00:00:00"/>
    <d v="1899-12-30T17:48:00"/>
    <s v="012-024-00411718"/>
    <s v=""/>
    <s v=""/>
    <n v="0"/>
    <n v="0"/>
    <s v="ZPRC"/>
    <s v="2500108208"/>
    <s v="0000393041"/>
    <n v="8002821131"/>
    <n v="100220527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17268"/>
    <s v="RUIZ JUAN CARLOS"/>
    <s v="ZETT"/>
    <s v="18UE621"/>
    <s v="4"/>
    <s v="Pallet Cortesia"/>
    <n v="0"/>
    <n v="0"/>
    <x v="0"/>
    <n v="49570"/>
    <n v="32060"/>
    <n v="17510"/>
    <n v="288"/>
    <m/>
    <x v="6"/>
    <n v="28"/>
    <s v="28"/>
    <n v="32"/>
    <x v="0"/>
    <n v="0.45"/>
    <n v="9"/>
    <s v="TRANSPORTE PROPIO"/>
  </r>
  <r>
    <n v="1002205257"/>
    <s v="UE01"/>
    <d v="2022-03-28T00:00:00"/>
    <d v="1899-12-30T17:50:00"/>
    <s v="012-024-00411719"/>
    <s v=""/>
    <s v=""/>
    <n v="0"/>
    <n v="0"/>
    <s v="ZPRC"/>
    <s v="2500108212"/>
    <s v="P000032944"/>
    <n v="8002821113"/>
    <n v="1002205257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720"/>
    <n v="24070"/>
    <n v="16650"/>
    <n v="542.4"/>
    <m/>
    <x v="85"/>
    <n v="28"/>
    <s v="28"/>
    <n v="24"/>
    <x v="0"/>
    <n v="1.1299999999999999"/>
    <n v="22.599999999999998"/>
    <s v="RUTAS COTACACHENSES"/>
  </r>
  <r>
    <n v="1002205306"/>
    <s v="UE01"/>
    <d v="2022-03-28T00:00:00"/>
    <d v="1899-12-30T17:52:00"/>
    <s v="012-024-00411720"/>
    <s v="9000806579"/>
    <s v="012-022-00315805"/>
    <n v="4204.8"/>
    <n v="4714.45"/>
    <s v="ZPVN"/>
    <s v="40566130"/>
    <s v="P000032907"/>
    <n v="8002821178"/>
    <n v="1002205306"/>
    <s v="15-00001123"/>
    <s v="SELVALEGRE"/>
    <n v="640"/>
    <s v="BOL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s v="18UE605"/>
    <s v="2"/>
    <s v="Sin Pallet"/>
    <n v="0"/>
    <n v="0"/>
    <x v="0"/>
    <n v="50470"/>
    <n v="32040"/>
    <n v="18430"/>
    <n v="710.4"/>
    <m/>
    <x v="143"/>
    <n v="28"/>
    <s v="28"/>
    <n v="32"/>
    <x v="0"/>
    <n v="1.1099999999999999"/>
    <n v="22.2"/>
    <s v="TRANSPORTE PROPIO"/>
  </r>
  <r>
    <n v="1002205303"/>
    <s v="UE01"/>
    <d v="2022-03-28T00:00:00"/>
    <d v="1899-12-30T17:58:00"/>
    <s v="012-024-00411721"/>
    <s v="9000806582"/>
    <s v="012-022-00315806"/>
    <n v="4190.66"/>
    <n v="4698.6000000000004"/>
    <s v="ZPVN"/>
    <s v="40566365"/>
    <s v="0000393258"/>
    <n v="8002821175"/>
    <n v="1002205303"/>
    <s v="15-00000218"/>
    <s v="MAGNO HE"/>
    <n v="31.89"/>
    <s v="T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s v="18UE970"/>
    <s v="2"/>
    <s v="Sin Pallet"/>
    <n v="0"/>
    <n v="0"/>
    <x v="0"/>
    <n v="49970"/>
    <n v="31890"/>
    <n v="18080"/>
    <n v="519.80999999999995"/>
    <m/>
    <x v="28"/>
    <n v="28"/>
    <s v="28"/>
    <n v="31.89"/>
    <x v="0"/>
    <n v="16.300094073377231"/>
    <n v="16.300094073377231"/>
    <s v="TRANSALMEIDA CIA."/>
  </r>
  <r>
    <n v="1002205270"/>
    <s v="UE01"/>
    <d v="2022-03-28T00:00:00"/>
    <d v="1899-12-30T18:07:00"/>
    <s v="012-024-00411722"/>
    <s v="9000806585"/>
    <s v="012-022-00315808"/>
    <n v="3682.8"/>
    <n v="4129.18"/>
    <s v="ZPVN"/>
    <s v="40566338"/>
    <s v="0000393195"/>
    <n v="8002821129"/>
    <n v="1002205270"/>
    <s v="15-00001119"/>
    <s v="CAMPEON ANTIHUMEDAD"/>
    <n v="540"/>
    <s v="BOL"/>
    <s v="10000841"/>
    <s v="ARGOTI CORTEZ LUIS ALFONSO"/>
    <s v="807013"/>
    <s v="FERRETERIA ARGOTI"/>
    <s v="QUININDÉ"/>
    <s v="AV 6 DE DICIEMBRE Y JIMMY ANCHICO"/>
    <s v="OEQUIN"/>
    <s v="O-Esmeraldas-Quininde"/>
    <m/>
    <x v="15"/>
    <x v="15"/>
    <s v="100015160"/>
    <s v="MORAN ALONSO"/>
    <s v="ZETT"/>
    <s v="18UE356"/>
    <s v="2"/>
    <s v="Sin Pallet"/>
    <n v="0"/>
    <n v="0"/>
    <x v="0"/>
    <n v="35963.635999999999"/>
    <n v="27073.635999999999"/>
    <n v="8890"/>
    <n v="410.4"/>
    <m/>
    <x v="15"/>
    <n v="28"/>
    <s v="28"/>
    <n v="27"/>
    <x v="0"/>
    <n v="0.76"/>
    <n v="15.2"/>
    <s v="SANJOPAS S.A."/>
  </r>
  <r>
    <n v="1002205270"/>
    <s v="UE01"/>
    <d v="2022-03-28T00:00:00"/>
    <d v="1899-12-30T18:07:00"/>
    <s v="012-024-00411723"/>
    <s v="9000806584"/>
    <s v="012-022-00315807"/>
    <n v="852"/>
    <n v="955.27"/>
    <s v="ZPVN"/>
    <s v="40566338"/>
    <s v="0000393194"/>
    <n v="8002821128"/>
    <n v="1002205270"/>
    <s v="15-00001124"/>
    <s v="SELVALEGRE ANTIHUMEDAD"/>
    <n v="12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5"/>
    <x v="15"/>
    <s v="100015160"/>
    <s v="MORAN ALONSO"/>
    <s v="ZETT"/>
    <s v="18UE356"/>
    <s v="2"/>
    <s v="Sin Pallet"/>
    <n v="0"/>
    <n v="0"/>
    <x v="0"/>
    <n v="14906.364"/>
    <n v="6016.3639999999996"/>
    <n v="8890"/>
    <n v="91.2"/>
    <m/>
    <x v="15"/>
    <n v="28"/>
    <s v="28"/>
    <n v="6"/>
    <x v="0"/>
    <n v="0.76"/>
    <n v="15.200000000000001"/>
    <s v="SANJOPAS S.A."/>
  </r>
  <r>
    <n v="1002205320"/>
    <s v="UE01"/>
    <d v="2022-03-28T00:00:00"/>
    <d v="1899-12-30T18:11:00"/>
    <s v="012-024-00411724"/>
    <s v="9000806586"/>
    <s v="012-022-00315809"/>
    <n v="4332.04"/>
    <n v="4857.1099999999997"/>
    <s v="ZPVN"/>
    <s v="40565719"/>
    <s v="0000392445"/>
    <n v="8002821194"/>
    <n v="1002205320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980"/>
    <n v="33040"/>
    <n v="17940"/>
    <n v="594"/>
    <m/>
    <x v="155"/>
    <n v="28"/>
    <s v="28"/>
    <n v="33"/>
    <x v="0"/>
    <n v="0.9"/>
    <n v="18"/>
    <s v="TRANSPORTE PROPIO"/>
  </r>
  <r>
    <n v="1002205273"/>
    <s v="UE01"/>
    <d v="2022-03-28T00:00:00"/>
    <d v="1899-12-30T18:17:00"/>
    <s v="012-024-00411725"/>
    <s v="9000806587"/>
    <s v="012-022-00315810"/>
    <n v="4371.2"/>
    <n v="4901.01"/>
    <s v="ZPVN"/>
    <s v="40566227"/>
    <s v="0000393190"/>
    <n v="8002821133"/>
    <n v="1002205273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38"/>
    <x v="38"/>
    <s v="100014835"/>
    <s v="VINUEZA EDISON"/>
    <s v="ZETT"/>
    <s v="18UE307"/>
    <s v="1"/>
    <s v="Con Pallet"/>
    <n v="0.05"/>
    <n v="32"/>
    <x v="0"/>
    <n v="50180"/>
    <n v="32040"/>
    <n v="18140"/>
    <n v="371.2"/>
    <m/>
    <x v="36"/>
    <n v="28"/>
    <s v="28"/>
    <n v="32"/>
    <x v="0"/>
    <n v="0.57999999999999996"/>
    <n v="11.6"/>
    <s v="TRIMPESAS S.A."/>
  </r>
  <r>
    <n v="1002205326"/>
    <s v="UE01"/>
    <d v="2022-03-28T00:00:00"/>
    <d v="1899-12-30T18:20:00"/>
    <s v="012-024-00411726"/>
    <s v="9000806591"/>
    <s v="012-022-00315812"/>
    <n v="390.65"/>
    <n v="438"/>
    <s v="ZPVN"/>
    <s v="40566266"/>
    <s v="P000032941"/>
    <n v="8002821203"/>
    <n v="1002205326"/>
    <s v="15-00001115"/>
    <s v="ARMADURO"/>
    <n v="60"/>
    <s v="BOL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2468.636"/>
    <n v="3003.636"/>
    <n v="9465"/>
    <n v="45.6"/>
    <m/>
    <x v="4"/>
    <n v="28"/>
    <s v="28"/>
    <n v="3"/>
    <x v="0"/>
    <n v="0.76"/>
    <n v="15.200000000000001"/>
    <s v="TRANSPORTE PROPIO"/>
  </r>
  <r>
    <n v="1002205326"/>
    <s v="UE01"/>
    <d v="2022-03-28T00:00:00"/>
    <d v="1899-12-30T18:20:00"/>
    <s v="012-024-00411727"/>
    <s v="9000806590"/>
    <s v="012-022-00315811"/>
    <n v="3882.87"/>
    <n v="4353.49"/>
    <s v="ZPVN"/>
    <s v="40566265"/>
    <s v="P000032940"/>
    <n v="8002821204"/>
    <n v="1002205326"/>
    <s v="15-00001123"/>
    <s v="SELVALEGRE"/>
    <n v="60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9501.364000000001"/>
    <n v="30036.364000000001"/>
    <n v="9465"/>
    <n v="456"/>
    <m/>
    <x v="4"/>
    <n v="28"/>
    <s v="28"/>
    <n v="30"/>
    <x v="0"/>
    <n v="0.76"/>
    <n v="15.2"/>
    <s v="TRANSPORTE PROPIO"/>
  </r>
  <r>
    <n v="1002205337"/>
    <s v="UE01"/>
    <d v="2022-03-28T00:00:00"/>
    <d v="1899-12-30T18:26:00"/>
    <s v="012-024-00411728"/>
    <s v=""/>
    <s v=""/>
    <n v="0"/>
    <n v="0"/>
    <s v="ZPRC"/>
    <s v="2500108242"/>
    <s v="P000032974"/>
    <n v="8002821217"/>
    <n v="1002205337"/>
    <s v="15-00001116"/>
    <s v="ARMADURO GRANEL"/>
    <n v="31.42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9550"/>
    <n v="31420"/>
    <n v="18130"/>
    <n v="512.15"/>
    <m/>
    <x v="7"/>
    <n v="28"/>
    <s v="28"/>
    <n v="31.42"/>
    <x v="0"/>
    <n v="16.300127307447482"/>
    <n v="16.300127307447482"/>
    <s v="TRANSPORTE PROPIO"/>
  </r>
  <r>
    <n v="1002205349"/>
    <s v="UE01"/>
    <d v="2022-03-28T00:00:00"/>
    <d v="1899-12-30T18:28:00"/>
    <s v="012-024-00411729"/>
    <s v=""/>
    <s v=""/>
    <n v="0"/>
    <n v="0"/>
    <s v="ZPRC"/>
    <s v="2500108239"/>
    <s v="0000393237"/>
    <n v="8002821234"/>
    <n v="1002205349"/>
    <s v="15-00001119"/>
    <s v="CAMPEON ANTIHUMEDAD"/>
    <n v="480"/>
    <s v="BOL"/>
    <s v="101664"/>
    <s v="ACERIA DEL ECUADOR C.A. ADELCA"/>
    <s v="804234"/>
    <s v="KERLY DAYANI ALVAREZ CORDERO"/>
    <s v="LAGO AGRIO"/>
    <s v="AV COLOMBIA S/N Y BALSAS"/>
    <s v="OKLAGO"/>
    <s v="O-Sucumbios-Lagoagrio"/>
    <n v="469"/>
    <x v="43"/>
    <x v="43"/>
    <s v="100017965"/>
    <s v="ARIAS PATRICIO"/>
    <s v="ZEMT"/>
    <s v="18UE535"/>
    <s v="1"/>
    <s v="Con Pallet"/>
    <n v="0.05"/>
    <n v="24"/>
    <x v="0"/>
    <n v="39650"/>
    <n v="24040"/>
    <n v="15610"/>
    <n v="667.2"/>
    <m/>
    <x v="41"/>
    <n v="28"/>
    <s v="28"/>
    <n v="24"/>
    <x v="0"/>
    <n v="1.3900000000000001"/>
    <n v="27.8"/>
    <s v="LIDENORTI S.A."/>
  </r>
  <r>
    <n v="1002205338"/>
    <s v="UE01"/>
    <d v="2022-03-28T00:00:00"/>
    <d v="1899-12-30T18:31:00"/>
    <s v="012-024-00411730"/>
    <s v=""/>
    <s v=""/>
    <n v="0"/>
    <n v="0"/>
    <s v="ZPRC"/>
    <s v="2500108230"/>
    <s v="P000032961"/>
    <n v="8002821218"/>
    <n v="1002205338"/>
    <s v="15-00000218"/>
    <s v="MAGNO HE"/>
    <n v="31.22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210"/>
    <n v="31220"/>
    <n v="18990"/>
    <n v="793.3"/>
    <m/>
    <x v="28"/>
    <n v="28"/>
    <s v="28"/>
    <n v="31.22"/>
    <x v="0"/>
    <n v="25.409993593850096"/>
    <n v="25.409993593850096"/>
    <s v="TRANSALMEIDA"/>
  </r>
  <r>
    <n v="1002205333"/>
    <s v="UE01"/>
    <d v="2022-03-28T00:00:00"/>
    <d v="1899-12-30T18:32:00"/>
    <s v="012-024-00411731"/>
    <s v="9000806596"/>
    <s v="012-022-00315814"/>
    <n v="1091.3800000000001"/>
    <n v="1223.67"/>
    <s v="ZPVN"/>
    <s v="40566098"/>
    <s v="P000032896"/>
    <n v="8002821212"/>
    <n v="1002205333"/>
    <s v="15-00001115"/>
    <s v="ARMADURO"/>
    <n v="16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12658.333000000001"/>
    <n v="8013.3329999999996"/>
    <n v="4645"/>
    <n v="52.8"/>
    <m/>
    <x v="23"/>
    <n v="28"/>
    <s v="28"/>
    <n v="8"/>
    <x v="0"/>
    <n v="0.32999999999999996"/>
    <n v="6.6"/>
    <s v="TRANSPORTE PROPIO"/>
  </r>
  <r>
    <n v="1002205333"/>
    <s v="UE01"/>
    <d v="2022-03-28T00:00:00"/>
    <d v="1899-12-30T18:32:00"/>
    <s v="012-024-00411732"/>
    <s v="9000806595"/>
    <s v="012-022-00315813"/>
    <n v="1358.28"/>
    <n v="1522.91"/>
    <s v="ZPVN"/>
    <s v="40566097"/>
    <s v="P000032895"/>
    <n v="8002821213"/>
    <n v="1002205333"/>
    <s v="15-00001123"/>
    <s v="SELVALEGRE"/>
    <n v="20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4661.666999999999"/>
    <n v="10016.666999999999"/>
    <n v="4645"/>
    <n v="66"/>
    <m/>
    <x v="23"/>
    <n v="28"/>
    <s v="28"/>
    <n v="10"/>
    <x v="0"/>
    <n v="0.33"/>
    <n v="6.6"/>
    <s v="TRANSPORTE PROPIO"/>
  </r>
  <r>
    <n v="1002205324"/>
    <s v="UE01"/>
    <d v="2022-03-28T00:00:00"/>
    <d v="1899-12-30T18:36:00"/>
    <s v="012-024-00411733"/>
    <s v=""/>
    <s v=""/>
    <n v="0"/>
    <n v="0"/>
    <s v="ZPRC"/>
    <s v="2500108234"/>
    <s v="0000393187"/>
    <n v="8002821198"/>
    <n v="1002205324"/>
    <s v="15-00001120"/>
    <s v="CAMPEON"/>
    <n v="200"/>
    <s v="BOL"/>
    <s v="101500"/>
    <s v="DISTRIBUIDORA ROSERO S.C.C."/>
    <s v="806419"/>
    <s v="CENTRO DE ACOPIO"/>
    <s v="QUITO"/>
    <s v="EL CARRIZAL E9-119 Y AV INTEROCEANI"/>
    <s v="OPTUMB"/>
    <s v="O-Pichincha-Tumbaco"/>
    <m/>
    <x v="110"/>
    <x v="110"/>
    <s v="100018300"/>
    <s v="TAPIA CLEVER"/>
    <s v="ZETT"/>
    <s v="18UE953"/>
    <s v="4"/>
    <s v="Pallet Cortesia"/>
    <n v="0"/>
    <n v="0"/>
    <x v="0"/>
    <n v="19230"/>
    <n v="10025"/>
    <n v="9205"/>
    <n v="92"/>
    <m/>
    <x v="108"/>
    <n v="28"/>
    <s v="28"/>
    <n v="10"/>
    <x v="0"/>
    <n v="0.46"/>
    <n v="9.1999999999999993"/>
    <s v="LIDENORTI S.A."/>
  </r>
  <r>
    <n v="1002205324"/>
    <s v="UE01"/>
    <d v="2022-03-28T00:00:00"/>
    <d v="1899-12-30T18:36:00"/>
    <s v="012-024-00411734"/>
    <s v=""/>
    <s v=""/>
    <n v="0"/>
    <n v="0"/>
    <s v="ZPRC"/>
    <s v="2500108234"/>
    <s v="0000393188"/>
    <n v="8002821199"/>
    <n v="1002205324"/>
    <s v="15-00001123"/>
    <s v="SELVALEGRE"/>
    <n v="4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10"/>
    <x v="110"/>
    <s v="100018300"/>
    <s v="TAPIA CLEVER"/>
    <s v="ZETT"/>
    <s v="18UE953"/>
    <s v="4"/>
    <s v="Pallet Cortesia"/>
    <n v="0"/>
    <n v="0"/>
    <x v="0"/>
    <n v="31260"/>
    <n v="22055"/>
    <n v="9205"/>
    <n v="202.4"/>
    <m/>
    <x v="108"/>
    <n v="28"/>
    <s v="28"/>
    <n v="22"/>
    <x v="0"/>
    <n v="0.46"/>
    <n v="9.2000000000000011"/>
    <s v="LIDENORTI S.A."/>
  </r>
  <r>
    <n v="1002205318"/>
    <s v="UE01"/>
    <d v="2022-03-28T00:00:00"/>
    <d v="1899-12-30T18:45:00"/>
    <s v="012-024-00411735"/>
    <s v="9000806486"/>
    <s v="013-020-00047805"/>
    <n v="4204.8"/>
    <n v="4714.45"/>
    <s v="ZPDF"/>
    <s v="70177366"/>
    <s v="0000393162"/>
    <n v="8002821192"/>
    <n v="1002205318"/>
    <s v="15-00001119"/>
    <s v="CAMPEON ANTIHUMEDAD"/>
    <n v="640"/>
    <s v="BOL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81"/>
    <x v="81"/>
    <s v="100014895"/>
    <s v="TERAN JAIME"/>
    <s v="ZETT"/>
    <s v="18UE509"/>
    <s v="1"/>
    <s v="Con Pallet"/>
    <n v="0.05"/>
    <n v="32"/>
    <x v="0"/>
    <n v="49690"/>
    <n v="32070"/>
    <n v="17620"/>
    <n v="537.6"/>
    <m/>
    <x v="79"/>
    <n v="28"/>
    <s v="28"/>
    <n v="32"/>
    <x v="0"/>
    <n v="0.84000000000000008"/>
    <n v="16.8"/>
    <s v="LA ARMENIA S.A."/>
  </r>
  <r>
    <n v="1002205356"/>
    <s v="UE01"/>
    <d v="2022-03-28T00:00:00"/>
    <d v="1899-12-30T18:49:00"/>
    <s v="012-024-00411736"/>
    <s v=""/>
    <s v=""/>
    <n v="0"/>
    <n v="0"/>
    <s v="ZPRC"/>
    <s v="2500108246"/>
    <s v="P000032977"/>
    <n v="8002821242"/>
    <n v="1002205356"/>
    <s v="15-00001115"/>
    <s v="ARMADURO"/>
    <n v="6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700"/>
    <n v="33090"/>
    <n v="17610"/>
    <n v="336.6"/>
    <m/>
    <x v="109"/>
    <n v="28"/>
    <s v="28"/>
    <n v="33"/>
    <x v="0"/>
    <n v="0.51"/>
    <n v="10.200000000000001"/>
    <s v="TRANSPORTE PROPIO"/>
  </r>
  <r>
    <n v="1002205361"/>
    <s v="UE01"/>
    <d v="2022-03-28T00:00:00"/>
    <d v="1899-12-30T18:50:00"/>
    <s v="012-024-00411737"/>
    <s v="9000806599"/>
    <s v="012-022-00315816"/>
    <n v="536.79999999999995"/>
    <n v="601.87"/>
    <s v="ZPVN"/>
    <s v="40566345"/>
    <s v="0000393232"/>
    <n v="8002821249"/>
    <n v="1002205361"/>
    <s v="15-00001119"/>
    <s v="CAMPEON ANTIHUMEDAD"/>
    <n v="80"/>
    <s v="BOL"/>
    <s v="102829"/>
    <s v="AMBULUDI LUNA MARIA ELIZABETH"/>
    <s v="803571"/>
    <s v="EL CONSTRUCTOR"/>
    <s v="SAN MIGUEL DE LOS BANCOS"/>
    <s v="AV. 17 DE JULIO Y BLANCA BOLAÑOS"/>
    <s v="OPMIND"/>
    <s v="O-Pichincha-Mindo"/>
    <m/>
    <x v="22"/>
    <x v="22"/>
    <s v="100016661"/>
    <s v="BENALCAZAR MILTON"/>
    <s v="ZEMU"/>
    <s v="18UE389"/>
    <s v="2"/>
    <s v="Sin Pallet"/>
    <n v="0"/>
    <n v="0"/>
    <x v="0"/>
    <n v="8581.6669999999995"/>
    <n v="4006.6669999999999"/>
    <n v="4575"/>
    <n v="54.4"/>
    <m/>
    <x v="22"/>
    <n v="28"/>
    <s v="28"/>
    <n v="4"/>
    <x v="0"/>
    <n v="0.67999999999999994"/>
    <n v="13.6"/>
    <s v="TRANINTAGSA S.A."/>
  </r>
  <r>
    <n v="1002205361"/>
    <s v="UE01"/>
    <d v="2022-03-28T00:00:00"/>
    <d v="1899-12-30T18:50:00"/>
    <s v="012-024-00411738"/>
    <s v="9000806598"/>
    <s v="012-022-00315815"/>
    <n v="1926.4"/>
    <n v="2159.89"/>
    <s v="ZPVN"/>
    <s v="40566345"/>
    <s v="0000393231"/>
    <n v="8002821248"/>
    <n v="1002205361"/>
    <s v="15-00001124"/>
    <s v="SELVALEGRE ANTIHUMEDAD"/>
    <n v="2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16661"/>
    <s v="BENALCAZAR MILTON"/>
    <s v="ZEMU"/>
    <s v="18UE389"/>
    <s v="2"/>
    <s v="Sin Pallet"/>
    <n v="0"/>
    <n v="0"/>
    <x v="0"/>
    <n v="18598.332999999999"/>
    <n v="14023.333000000001"/>
    <n v="4575"/>
    <n v="190.4"/>
    <m/>
    <x v="22"/>
    <n v="28"/>
    <s v="28"/>
    <n v="14"/>
    <x v="0"/>
    <n v="0.68"/>
    <n v="13.6"/>
    <s v="TRANINTAGSA S.A."/>
  </r>
  <r>
    <n v="1002205316"/>
    <s v="UE01"/>
    <d v="2022-03-28T00:00:00"/>
    <d v="1899-12-30T18:54:00"/>
    <s v="012-024-00411739"/>
    <s v=""/>
    <s v=""/>
    <n v="0"/>
    <n v="0"/>
    <s v="ZPRC"/>
    <s v="2500108237"/>
    <s v="P000032969"/>
    <n v="8002821190"/>
    <n v="1002205316"/>
    <s v="15-00001120"/>
    <s v="CAMPEON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m/>
    <x v="70"/>
    <x v="70"/>
    <s v="100017519"/>
    <s v="VILLALBA PATRICIO"/>
    <s v="ZETT"/>
    <s v="18UE305"/>
    <s v="1"/>
    <s v="Con Pallet"/>
    <n v="0.05"/>
    <n v="4"/>
    <x v="0"/>
    <n v="13391.25"/>
    <n v="4011.25"/>
    <n v="9380"/>
    <n v="16.8"/>
    <m/>
    <x v="68"/>
    <n v="28"/>
    <s v="28"/>
    <n v="4"/>
    <x v="0"/>
    <n v="0.21000000000000002"/>
    <n v="4.2"/>
    <s v="TRANSPORTE PROPIO"/>
  </r>
  <r>
    <n v="1002205316"/>
    <s v="UE01"/>
    <d v="2022-03-28T00:00:00"/>
    <d v="1899-12-30T18:54:00"/>
    <s v="012-024-00411740"/>
    <s v=""/>
    <s v=""/>
    <n v="0"/>
    <n v="0"/>
    <s v="ZPRC"/>
    <s v="2500108236"/>
    <s v="P000032968"/>
    <n v="8002821191"/>
    <n v="1002205316"/>
    <s v="15-00001123"/>
    <s v="SELVALEGRE"/>
    <n v="56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0"/>
    <x v="70"/>
    <s v="100017519"/>
    <s v="VILLALBA PATRICIO"/>
    <s v="ZETT"/>
    <s v="18UE305"/>
    <s v="1"/>
    <s v="Con Pallet"/>
    <n v="0.05"/>
    <n v="28"/>
    <x v="0"/>
    <n v="37458.75"/>
    <n v="28078.75"/>
    <n v="9380"/>
    <n v="117.6"/>
    <m/>
    <x v="68"/>
    <n v="28"/>
    <s v="28"/>
    <n v="28"/>
    <x v="0"/>
    <n v="0.21"/>
    <n v="4.2"/>
    <s v="TRANSPORTE PROPIO"/>
  </r>
  <r>
    <n v="1002205367"/>
    <s v="UE01"/>
    <d v="2022-03-28T00:00:00"/>
    <d v="1899-12-30T19:02:00"/>
    <s v="012-024-00411741"/>
    <s v=""/>
    <s v=""/>
    <n v="0"/>
    <n v="0"/>
    <s v="ZPRC"/>
    <s v="2500108240"/>
    <s v="P000032973"/>
    <n v="8002821256"/>
    <n v="100220536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s v="18UE308"/>
    <s v="2"/>
    <s v="Sin Pallet"/>
    <n v="0"/>
    <n v="0"/>
    <x v="0"/>
    <n v="26980"/>
    <n v="17970"/>
    <n v="9010"/>
    <n v="248.4"/>
    <m/>
    <x v="117"/>
    <n v="28"/>
    <s v="28"/>
    <n v="18"/>
    <x v="0"/>
    <n v="0.69000000000000006"/>
    <n v="13.8"/>
    <s v="TRIMPESAS S.A."/>
  </r>
  <r>
    <n v="1002205363"/>
    <s v="UE01"/>
    <d v="2022-03-28T00:00:00"/>
    <d v="1899-12-30T19:04:00"/>
    <s v="012-024-00411742"/>
    <s v="9000806605"/>
    <s v="012-022-00315818"/>
    <n v="1011.79"/>
    <n v="1134.42"/>
    <s v="ZPVN"/>
    <s v="40566305"/>
    <s v="P000032950"/>
    <n v="8002821251"/>
    <n v="1002205363"/>
    <s v="15-00001119"/>
    <s v="CAMPEON ANTIHUMEDAD"/>
    <n v="160"/>
    <s v="BOL"/>
    <s v="101627"/>
    <s v="ACEROSCENTER CIA. LTDA."/>
    <s v="803840"/>
    <s v="LOCAL PORTOVIEJO"/>
    <s v="PORTOVIEJO"/>
    <s v="CALLE A EDUCADORES Y AMIGOS"/>
    <s v="OMPORT"/>
    <s v="O-Manabi-Portoviejo"/>
    <m/>
    <x v="173"/>
    <x v="173"/>
    <s v="100014977"/>
    <s v="MORALES GERMAN"/>
    <s v="ZEMU"/>
    <s v="18UE639"/>
    <s v="2"/>
    <s v="Sin Pallet"/>
    <n v="0"/>
    <n v="0"/>
    <x v="0"/>
    <n v="12527.778"/>
    <n v="8017.7780000000002"/>
    <n v="4510"/>
    <n v="184"/>
    <m/>
    <x v="169"/>
    <n v="28"/>
    <s v="28"/>
    <n v="8"/>
    <x v="0"/>
    <n v="1.1499999999999999"/>
    <n v="23"/>
    <s v="TRANINTAGSA S.A."/>
  </r>
  <r>
    <n v="1002205363"/>
    <s v="UE01"/>
    <d v="2022-03-28T00:00:00"/>
    <d v="1899-12-30T19:04:00"/>
    <s v="012-024-00411743"/>
    <s v="9000806604"/>
    <s v="012-022-00315817"/>
    <n v="1315.96"/>
    <n v="1475.47"/>
    <s v="ZPVN"/>
    <s v="40566304"/>
    <s v="P000032949"/>
    <n v="8002821252"/>
    <n v="1002205363"/>
    <s v="15-00001124"/>
    <s v="SELVALEGRE ANTIHUMEDAD"/>
    <n v="200"/>
    <s v="BOL"/>
    <s v="101627"/>
    <s v="ACEROSCENTER CIA. LTDA."/>
    <s v="803840"/>
    <s v="LOCAL PORTOVIEJO"/>
    <s v="PORTOVIEJO"/>
    <s v="CALLE A EDUCADORES Y AMIGOS"/>
    <s v="OMPORT"/>
    <s v="O-Manabi-Portoviejo"/>
    <n v="468"/>
    <x v="173"/>
    <x v="173"/>
    <s v="100014977"/>
    <s v="MORALES GERMAN"/>
    <s v="ZEMU"/>
    <s v="18UE639"/>
    <s v="2"/>
    <s v="Sin Pallet"/>
    <n v="0"/>
    <n v="0"/>
    <x v="0"/>
    <n v="14532.222"/>
    <n v="10022.222"/>
    <n v="4510"/>
    <n v="230"/>
    <m/>
    <x v="169"/>
    <n v="28"/>
    <s v="28"/>
    <n v="10"/>
    <x v="0"/>
    <n v="1.1499999999999999"/>
    <n v="23"/>
    <s v="TRANINTAGSA S.A."/>
  </r>
  <r>
    <n v="1002205328"/>
    <s v="UE01"/>
    <d v="2022-03-28T00:00:00"/>
    <d v="1899-12-30T19:13:00"/>
    <s v="012-024-00411744"/>
    <s v=""/>
    <s v=""/>
    <n v="0"/>
    <n v="0"/>
    <s v="ZPRC"/>
    <s v="2500108208"/>
    <s v="0000393040"/>
    <n v="8002821206"/>
    <n v="100220532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17"/>
    <x v="117"/>
    <s v="100014879"/>
    <s v="BARAHONA ADRIAN"/>
    <s v="ZETT"/>
    <s v="18UE386"/>
    <s v="4"/>
    <s v="Pallet Cortesia"/>
    <n v="0"/>
    <n v="0"/>
    <x v="0"/>
    <n v="50570"/>
    <n v="32070"/>
    <n v="18500"/>
    <n v="288"/>
    <m/>
    <x v="115"/>
    <n v="28"/>
    <s v="28"/>
    <n v="32"/>
    <x v="0"/>
    <n v="0.45"/>
    <n v="9"/>
    <s v="LIDENORTI S.A."/>
  </r>
  <r>
    <n v="1002205359"/>
    <s v="UE01"/>
    <d v="2022-03-28T00:00:00"/>
    <d v="1899-12-30T19:18:00"/>
    <s v="012-024-00411745"/>
    <s v="9000806608"/>
    <s v="012-022-00315819"/>
    <n v="4507.8"/>
    <n v="5054.18"/>
    <s v="ZPVN"/>
    <s v="40566370"/>
    <s v="0000393273"/>
    <n v="8002821245"/>
    <n v="1002205359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330"/>
    <n v="33040"/>
    <n v="18290"/>
    <n v="382.8"/>
    <m/>
    <x v="173"/>
    <n v="28"/>
    <s v="28"/>
    <n v="33"/>
    <x v="0"/>
    <n v="0.58000000000000007"/>
    <n v="11.6"/>
    <s v="TRANSPORTE PROPIO"/>
  </r>
  <r>
    <n v="1002205383"/>
    <s v="UE01"/>
    <d v="2022-03-28T00:00:00"/>
    <d v="1899-12-30T19:20:00"/>
    <s v="012-024-00411746"/>
    <s v=""/>
    <s v=""/>
    <n v="0"/>
    <n v="0"/>
    <s v="ZPRC"/>
    <s v="2500108254"/>
    <s v="P000032991"/>
    <n v="8002821280"/>
    <n v="1002205383"/>
    <s v="15-00001115"/>
    <s v="ARMADURO"/>
    <n v="280"/>
    <s v="BOL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s v="18UE723"/>
    <s v="2"/>
    <s v="Sin Pallet"/>
    <n v="0"/>
    <n v="0"/>
    <x v="0"/>
    <n v="17051.111000000001"/>
    <n v="14007.778"/>
    <n v="3043.3330000000001"/>
    <n v="207.2"/>
    <m/>
    <x v="13"/>
    <n v="28"/>
    <s v="28"/>
    <n v="14"/>
    <x v="0"/>
    <n v="0.74"/>
    <n v="14.799999999999999"/>
    <s v="ALQUINGA&amp;ALQUINGA"/>
  </r>
  <r>
    <n v="1002205383"/>
    <s v="UE01"/>
    <d v="2022-03-28T00:00:00"/>
    <d v="1899-12-30T19:20:00"/>
    <s v="012-024-00411747"/>
    <s v=""/>
    <s v=""/>
    <n v="0"/>
    <n v="0"/>
    <s v="ZPRC"/>
    <s v="2500108253"/>
    <s v="P000032990"/>
    <n v="8002821279"/>
    <n v="1002205383"/>
    <s v="15-00001120"/>
    <s v="CAMPEON"/>
    <n v="40"/>
    <s v="BOL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s v="18UE723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</r>
  <r>
    <n v="1002205383"/>
    <s v="UE01"/>
    <d v="2022-03-28T00:00:00"/>
    <d v="1899-12-30T19:20:00"/>
    <s v="012-024-00411748"/>
    <s v=""/>
    <s v=""/>
    <n v="0"/>
    <n v="0"/>
    <s v="ZPRC"/>
    <s v="2500108252"/>
    <s v="P000032989"/>
    <n v="8002821281"/>
    <n v="1002205383"/>
    <s v="15-00001123"/>
    <s v="SELVALEGRE"/>
    <n v="40"/>
    <s v="BOL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s v="18UE723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</r>
  <r>
    <n v="1002205365"/>
    <s v="UE01"/>
    <d v="2022-03-28T00:00:00"/>
    <d v="1899-12-30T19:29:00"/>
    <s v="012-024-00411749"/>
    <s v="9000806609"/>
    <s v="012-022-00315820"/>
    <n v="2379.6"/>
    <n v="2668.02"/>
    <s v="ZPVN"/>
    <s v="40566352"/>
    <s v="0000393238"/>
    <n v="8002821254"/>
    <n v="1002205365"/>
    <s v="15-00001119"/>
    <s v="CAMPEON ANTIHUMEDAD"/>
    <n v="360"/>
    <s v="BOL"/>
    <s v="105068"/>
    <s v="ALEJANDRO CEVALLOS ELIJIO GERMAN"/>
    <s v="807040"/>
    <s v="OBRA PACAYACU"/>
    <s v="LAGO AGRIO"/>
    <s v="E10 PACAYACU"/>
    <s v="OKTARA"/>
    <s v="O-Sucumbios-Tarapoa"/>
    <n v="519"/>
    <x v="22"/>
    <x v="22"/>
    <s v="100020338"/>
    <s v="TERAN ARNULFO"/>
    <s v="ZEMU"/>
    <s v="18UE714"/>
    <s v="2"/>
    <s v="Sin Pallet"/>
    <n v="0"/>
    <n v="0"/>
    <x v="0"/>
    <n v="27130"/>
    <n v="18040"/>
    <n v="9090"/>
    <n v="522"/>
    <m/>
    <x v="22"/>
    <n v="28"/>
    <s v="28"/>
    <n v="18"/>
    <x v="0"/>
    <n v="1.45"/>
    <n v="29"/>
    <s v="TRANINTAGSA"/>
  </r>
  <r>
    <n v="1002205364"/>
    <s v="UE01"/>
    <d v="2022-03-28T00:00:00"/>
    <d v="1899-12-30T19:32:00"/>
    <s v="012-024-00411750"/>
    <s v="9000806610"/>
    <s v="012-022-00315821"/>
    <n v="2351"/>
    <n v="2635.96"/>
    <s v="ZPVN"/>
    <s v="40566332"/>
    <s v="P000032964"/>
    <n v="8002821253"/>
    <n v="1002205364"/>
    <s v="15-00001119"/>
    <s v="CAMPEON ANTIHUMEDAD"/>
    <n v="360"/>
    <s v="BOL"/>
    <s v="101627"/>
    <s v="ACEROSCENTER CIA. LTDA."/>
    <s v="805763"/>
    <s v="LOCAL CHONE"/>
    <s v="CHONE"/>
    <s v="BY PASS INTERSECCION S/N"/>
    <s v="OMCHON"/>
    <s v="O-Manabi-Chone"/>
    <n v="396"/>
    <x v="60"/>
    <x v="60"/>
    <s v="10007757"/>
    <s v="GUALACATA FERNANDEZ MANUEL RAUL"/>
    <s v="ZEMU"/>
    <s v="18UE769"/>
    <s v="2"/>
    <s v="Sin Pallet"/>
    <n v="0"/>
    <n v="0"/>
    <x v="0"/>
    <n v="26900"/>
    <n v="18020"/>
    <n v="8880"/>
    <n v="385.2"/>
    <m/>
    <x v="58"/>
    <n v="28"/>
    <s v="28"/>
    <n v="18"/>
    <x v="0"/>
    <n v="1.07"/>
    <n v="21.4"/>
    <s v="ALQUINGA &amp; ALQUINGA"/>
  </r>
  <r>
    <n v="1002205342"/>
    <s v="UE01"/>
    <d v="2022-03-28T00:00:00"/>
    <d v="1899-12-30T19:38:00"/>
    <s v="012-024-00411751"/>
    <s v="9000806612"/>
    <s v="012-022-00315823"/>
    <n v="770.4"/>
    <n v="863.78"/>
    <s v="ZPVN"/>
    <s v="40566363"/>
    <s v="0000393252"/>
    <n v="8002821224"/>
    <n v="1002205342"/>
    <s v="15-00001120"/>
    <s v="CAMPEON"/>
    <n v="120"/>
    <s v="BOL"/>
    <s v="101712"/>
    <s v="CONTRUTOBAR CIA. LTDA."/>
    <s v="801261"/>
    <s v="BODEGA MARIANAS,"/>
    <s v="QUITO"/>
    <s v="BODEGA MARIANAS / VIA A QUITO"/>
    <s v="OPCARA"/>
    <s v="O-Pichincha-Carapungo"/>
    <m/>
    <x v="84"/>
    <x v="84"/>
    <s v="100014841"/>
    <s v="FARINANGO OSWALDO"/>
    <s v="ZETT"/>
    <s v="18UE536"/>
    <s v="1"/>
    <s v="Con Pallet"/>
    <n v="0.05"/>
    <n v="6"/>
    <x v="0"/>
    <n v="14874.375"/>
    <n v="6009.375"/>
    <n v="8865"/>
    <n v="52.8"/>
    <m/>
    <x v="82"/>
    <n v="28"/>
    <s v="28"/>
    <n v="6"/>
    <x v="0"/>
    <n v="0.44"/>
    <n v="8.7999999999999989"/>
    <s v="TRANSSJQ S.A."/>
  </r>
  <r>
    <n v="1002205342"/>
    <s v="UE01"/>
    <d v="2022-03-28T00:00:00"/>
    <d v="1899-12-30T19:38:00"/>
    <s v="012-024-00411752"/>
    <s v="9000806611"/>
    <s v="012-022-00315822"/>
    <n v="3603.6"/>
    <n v="4040.38"/>
    <s v="ZPVN"/>
    <s v="40566363"/>
    <s v="0000393253"/>
    <n v="8002821225"/>
    <n v="1002205342"/>
    <s v="15-00001123"/>
    <s v="SELVALEGRE"/>
    <n v="520"/>
    <s v="BOL"/>
    <s v="101712"/>
    <s v="CONTRUTOBAR CIA. LTDA."/>
    <s v="801261"/>
    <s v="BODEGA MARIANAS,"/>
    <s v="QUITO"/>
    <s v="BODEGA MARIANAS / VIA A QUITO"/>
    <s v="OPCARA"/>
    <s v="O-Pichincha-Carapungo"/>
    <n v="89"/>
    <x v="84"/>
    <x v="84"/>
    <s v="100014841"/>
    <s v="FARINANGO OSWALDO"/>
    <s v="ZETT"/>
    <s v="18UE536"/>
    <s v="1"/>
    <s v="Con Pallet"/>
    <n v="0.05"/>
    <n v="26"/>
    <x v="0"/>
    <n v="34905.625"/>
    <n v="26040.625"/>
    <n v="8865"/>
    <n v="228.8"/>
    <m/>
    <x v="82"/>
    <n v="28"/>
    <s v="28"/>
    <n v="26"/>
    <x v="0"/>
    <n v="0.44"/>
    <n v="8.8000000000000007"/>
    <s v="TRANSSJQ S.A."/>
  </r>
  <r>
    <n v="1002205331"/>
    <s v="UE01"/>
    <d v="2022-03-28T00:00:00"/>
    <d v="1899-12-30T19:40:00"/>
    <s v="012-024-00411753"/>
    <s v="9000806614"/>
    <s v="012-022-00315825"/>
    <n v="1963.7"/>
    <n v="2201.71"/>
    <s v="ZPVN"/>
    <s v="40566139"/>
    <s v="0000392874"/>
    <n v="8002821210"/>
    <n v="1002205331"/>
    <s v="15-00001120"/>
    <s v="CAMPEON"/>
    <n v="320"/>
    <s v="BOL"/>
    <s v="101638"/>
    <s v="GUILLERMO PASQUEL COMPAÑIA LIMITADA"/>
    <s v="801678"/>
    <s v="BODEGA PASQUEL GUILL"/>
    <s v="QUITO"/>
    <s v="AV. MARISCAL SUCRE 951 E ILLESCAS Q"/>
    <s v="OPLAMA"/>
    <s v="O-Pichincha-Lamagdalena"/>
    <m/>
    <x v="153"/>
    <x v="153"/>
    <s v="100020688"/>
    <s v="RIVERA JENRRI"/>
    <s v="ZETT"/>
    <s v="18UE747"/>
    <s v="1"/>
    <s v="Con Pallet"/>
    <n v="0.05"/>
    <n v="16"/>
    <x v="0"/>
    <n v="25150"/>
    <n v="16040"/>
    <n v="9110"/>
    <n v="160"/>
    <m/>
    <x v="150"/>
    <n v="28"/>
    <s v="28"/>
    <n v="16"/>
    <x v="0"/>
    <n v="0.5"/>
    <n v="10"/>
    <s v="LIDENORTI S.A."/>
  </r>
  <r>
    <n v="1002205331"/>
    <s v="UE01"/>
    <d v="2022-03-28T00:00:00"/>
    <d v="1899-12-30T19:40:00"/>
    <s v="012-024-00411754"/>
    <s v="9000806613"/>
    <s v="012-022-00315824"/>
    <n v="2140.21"/>
    <n v="2399.62"/>
    <s v="ZPVN"/>
    <s v="40566139"/>
    <s v="0000392873"/>
    <n v="8002821209"/>
    <n v="1002205331"/>
    <s v="15-00001123"/>
    <s v="SELVALEGRE"/>
    <n v="32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53"/>
    <x v="153"/>
    <s v="100020688"/>
    <s v="RIVERA JENRRI"/>
    <s v="ZETT"/>
    <s v="18UE747"/>
    <s v="1"/>
    <s v="Con Pallet"/>
    <n v="0.05"/>
    <n v="16"/>
    <x v="0"/>
    <n v="25150"/>
    <n v="16040"/>
    <n v="9110"/>
    <n v="160"/>
    <m/>
    <x v="150"/>
    <n v="28"/>
    <s v="28"/>
    <n v="16"/>
    <x v="0"/>
    <n v="0.5"/>
    <n v="10"/>
    <s v="LIDENORTI S.A."/>
  </r>
  <r>
    <n v="1002205371"/>
    <s v="UE01"/>
    <d v="2022-03-28T00:00:00"/>
    <d v="1899-12-30T19:43:00"/>
    <s v="012-024-00411755"/>
    <s v=""/>
    <s v=""/>
    <n v="0"/>
    <n v="0"/>
    <s v="ZPRC"/>
    <s v="2500108233"/>
    <s v="0000393185"/>
    <n v="8002821260"/>
    <n v="1002205371"/>
    <s v="15-00001123"/>
    <s v="SELVALEGRE"/>
    <n v="48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64"/>
    <x v="64"/>
    <s v="100017276"/>
    <s v="CASTRO BYRON"/>
    <s v="ZEMT"/>
    <s v="18UE729"/>
    <s v="2"/>
    <s v="Sin Pallet"/>
    <n v="0"/>
    <n v="0"/>
    <x v="0"/>
    <n v="39590"/>
    <n v="24000"/>
    <n v="15590"/>
    <n v="432"/>
    <m/>
    <x v="62"/>
    <n v="28"/>
    <s v="28"/>
    <n v="24"/>
    <x v="0"/>
    <n v="0.9"/>
    <n v="18"/>
    <s v="TRIMPESAS S.A."/>
  </r>
  <r>
    <n v="1002205413"/>
    <s v="UE01"/>
    <d v="2022-03-28T00:00:00"/>
    <d v="1899-12-30T19:48:00"/>
    <s v="012-024-00411756"/>
    <s v="9000806615"/>
    <s v="012-022-00315826"/>
    <n v="3541.43"/>
    <n v="3970.67"/>
    <s v="ZPVN"/>
    <s v="40557049"/>
    <s v="0000386214"/>
    <n v="8002821316"/>
    <n v="1002205413"/>
    <s v="15-00001121"/>
    <s v="GLADIADOR"/>
    <n v="32.369999999999997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0910"/>
    <n v="32370"/>
    <n v="18540"/>
    <n v="0"/>
    <m/>
    <x v="3"/>
    <n v="28"/>
    <s v="28"/>
    <n v="32.369999999999997"/>
    <x v="0"/>
    <n v="0"/>
    <n v="0"/>
    <s v="XAVIER VALENZUELA"/>
  </r>
  <r>
    <n v="1002205385"/>
    <s v="UE01"/>
    <d v="2022-03-28T00:00:00"/>
    <d v="1899-12-30T19:48:00"/>
    <s v="012-024-00411757"/>
    <s v=""/>
    <s v=""/>
    <n v="0"/>
    <n v="0"/>
    <s v="ZPRC"/>
    <s v="2500108255"/>
    <s v="P000032993"/>
    <n v="8002821283"/>
    <n v="1002205385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14"/>
    <x v="14"/>
    <s v="100015134"/>
    <s v="NICOLALDE FABIAN"/>
    <s v="ZEMU"/>
    <s v="18UE744"/>
    <s v="2"/>
    <s v="Sin Pallet"/>
    <n v="0"/>
    <n v="0"/>
    <x v="0"/>
    <n v="27080"/>
    <n v="18000"/>
    <n v="9080"/>
    <n v="266.39999999999998"/>
    <m/>
    <x v="14"/>
    <n v="28"/>
    <s v="28"/>
    <n v="18"/>
    <x v="0"/>
    <n v="0.74"/>
    <n v="14.799999999999999"/>
    <s v="SANJOPAS S.A."/>
  </r>
  <r>
    <n v="1002205370"/>
    <s v="UE01"/>
    <d v="2022-03-28T00:00:00"/>
    <d v="1899-12-30T20:00:00"/>
    <s v="012-024-00411758"/>
    <s v="9000806616"/>
    <s v="012-022-00315827"/>
    <n v="3278.4"/>
    <n v="3675.77"/>
    <s v="ZPVN"/>
    <s v="40566227"/>
    <s v="0000393191"/>
    <n v="8002821259"/>
    <n v="1002205370"/>
    <s v="15-00001123"/>
    <s v="SELVALEGRE"/>
    <n v="480"/>
    <s v="BOL"/>
    <s v="102734"/>
    <s v="CHUGA PAUCAR BELEN GABRIELA"/>
    <s v="810970"/>
    <s v="FERRETERIA FRONTERA"/>
    <s v="TULCÁN"/>
    <s v="AV 24 MAYO Y LOS LAURELES"/>
    <s v="OCTULC"/>
    <s v="O-Carchi-Tulcan"/>
    <n v="159"/>
    <x v="95"/>
    <x v="95"/>
    <s v="100014873"/>
    <s v="MEDIAVILLA JULIO"/>
    <s v="ZEMT"/>
    <s v="18UE374"/>
    <s v="1"/>
    <s v="Con Pallet"/>
    <n v="0.05"/>
    <n v="24"/>
    <x v="0"/>
    <n v="39230"/>
    <n v="24030"/>
    <n v="15200"/>
    <n v="278.39999999999998"/>
    <m/>
    <x v="93"/>
    <n v="28"/>
    <s v="28"/>
    <n v="24"/>
    <x v="0"/>
    <n v="0.57999999999999996"/>
    <n v="11.6"/>
    <s v="SANJOPAS S.A."/>
  </r>
  <r>
    <n v="1002205378"/>
    <s v="UE01"/>
    <d v="2022-03-28T00:00:00"/>
    <d v="1899-12-30T20:03:00"/>
    <s v="012-024-00411759"/>
    <s v="9000806617"/>
    <s v="012-022-00315828"/>
    <n v="4290"/>
    <n v="4809.9799999999996"/>
    <s v="ZPVN"/>
    <s v="40565814"/>
    <s v="0000392593"/>
    <n v="8002821272"/>
    <n v="1002205378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290"/>
    <n v="33110"/>
    <n v="18180"/>
    <n v="594"/>
    <m/>
    <x v="138"/>
    <n v="28"/>
    <s v="28"/>
    <n v="33"/>
    <x v="0"/>
    <n v="0.9"/>
    <n v="18"/>
    <s v="TRANSPORTE PROPIO"/>
  </r>
  <r>
    <n v="1002205422"/>
    <s v="UE01"/>
    <d v="2022-03-28T00:00:00"/>
    <d v="1899-12-30T20:04:00"/>
    <s v="012-024-00411760"/>
    <s v="9000806618"/>
    <s v="012-022-00315829"/>
    <n v="2301.35"/>
    <n v="2580.29"/>
    <s v="ZPVN"/>
    <s v="40566398"/>
    <s v="P000032994"/>
    <n v="8002821326"/>
    <n v="100220542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000"/>
    <n v="18010"/>
    <n v="8990"/>
    <n v="266.39999999999998"/>
    <m/>
    <x v="104"/>
    <n v="28"/>
    <s v="28"/>
    <n v="18"/>
    <x v="0"/>
    <n v="0.74"/>
    <n v="14.799999999999999"/>
    <s v="LA ARMENIA S.A."/>
  </r>
  <r>
    <n v="1002205372"/>
    <s v="UE01"/>
    <d v="2022-03-28T00:00:00"/>
    <d v="1899-12-30T20:06:00"/>
    <s v="012-024-00411761"/>
    <s v="9000806622"/>
    <s v="012-022-00315832"/>
    <n v="556.79999999999995"/>
    <n v="624.29"/>
    <s v="ZPVN"/>
    <s v="40566342"/>
    <s v="0000393210"/>
    <n v="8002821263"/>
    <n v="1002205372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s v="18UE825"/>
    <s v="1"/>
    <s v="Con Pallet"/>
    <n v="0.05"/>
    <n v="4"/>
    <x v="0"/>
    <n v="9476.6659999999993"/>
    <n v="4013.3330000000001"/>
    <n v="5463.3329999999996"/>
    <n v="41.6"/>
    <m/>
    <x v="156"/>
    <n v="28"/>
    <s v="28"/>
    <n v="4"/>
    <x v="0"/>
    <n v="0.52"/>
    <n v="10.4"/>
    <s v="TRAPSA C.A."/>
  </r>
  <r>
    <n v="1002205372"/>
    <s v="UE01"/>
    <d v="2022-03-28T00:00:00"/>
    <d v="1899-12-30T20:06:00"/>
    <s v="012-024-00411762"/>
    <s v="9000806620"/>
    <s v="012-022-00315830"/>
    <n v="256.8"/>
    <n v="287.93"/>
    <s v="ZPVN"/>
    <s v="40566342"/>
    <s v="0000393209"/>
    <n v="8002821262"/>
    <n v="1002205372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s v="18UE825"/>
    <s v="1"/>
    <s v="Con Pallet"/>
    <n v="0.05"/>
    <n v="2"/>
    <x v="0"/>
    <n v="7470"/>
    <n v="2006.6669999999999"/>
    <n v="5463.3329999999996"/>
    <n v="20.8"/>
    <m/>
    <x v="156"/>
    <n v="28"/>
    <s v="28"/>
    <n v="2"/>
    <x v="0"/>
    <n v="0.52"/>
    <n v="10.4"/>
    <s v="TRAPSA C.A."/>
  </r>
  <r>
    <n v="1002205372"/>
    <s v="UE01"/>
    <d v="2022-03-28T00:00:00"/>
    <d v="1899-12-30T20:06:00"/>
    <s v="012-024-00411763"/>
    <s v="9000806621"/>
    <s v="012-022-00315831"/>
    <n v="2494.8000000000002"/>
    <n v="2797.19"/>
    <s v="ZPVN"/>
    <s v="40566342"/>
    <s v="0000393211"/>
    <n v="8002821261"/>
    <n v="1002205372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159"/>
    <x v="159"/>
    <s v="100015026"/>
    <s v="GUAMAN LUIS"/>
    <s v="ZEMT"/>
    <s v="18UE825"/>
    <s v="1"/>
    <s v="Con Pallet"/>
    <n v="0.05"/>
    <n v="18"/>
    <x v="0"/>
    <n v="23523.332999999999"/>
    <n v="18060"/>
    <n v="5463.3329999999996"/>
    <n v="187.2"/>
    <m/>
    <x v="156"/>
    <n v="28"/>
    <s v="28"/>
    <n v="18"/>
    <x v="0"/>
    <n v="0.52"/>
    <n v="10.399999999999999"/>
    <s v="TRAPSA C.A."/>
  </r>
  <r>
    <n v="1002205357"/>
    <s v="UE01"/>
    <d v="2022-03-28T00:00:00"/>
    <d v="1899-12-30T20:08:00"/>
    <s v="012-024-00411764"/>
    <s v=""/>
    <s v=""/>
    <n v="0"/>
    <n v="0"/>
    <s v="ZPRC"/>
    <s v="2500108228"/>
    <s v="0000393174"/>
    <n v="8002821243"/>
    <n v="1002205357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35"/>
    <x v="35"/>
    <s v="100014897"/>
    <s v="CHAUCA RAMIRO"/>
    <s v="ZETT"/>
    <s v="18UE315"/>
    <s v="2"/>
    <s v="Sin Pallet"/>
    <n v="0"/>
    <n v="0"/>
    <x v="0"/>
    <n v="49810"/>
    <n v="33040"/>
    <n v="16770"/>
    <n v="679.8"/>
    <m/>
    <x v="33"/>
    <n v="28"/>
    <s v="28"/>
    <n v="33"/>
    <x v="0"/>
    <n v="1.03"/>
    <n v="20.599999999999998"/>
    <s v="SELVALEGRE S.A."/>
  </r>
  <r>
    <n v="1002205403"/>
    <s v="UE01"/>
    <d v="2022-03-28T00:00:00"/>
    <d v="1899-12-30T20:11:00"/>
    <s v="012-024-00411765"/>
    <s v="9000806623"/>
    <s v="012-022-00315833"/>
    <n v="4507.8"/>
    <n v="5054.18"/>
    <s v="ZPVN"/>
    <s v="40566221"/>
    <s v="P000032935"/>
    <n v="8002821302"/>
    <n v="1002205403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30"/>
    <n v="33110"/>
    <n v="17120"/>
    <n v="382.8"/>
    <m/>
    <x v="70"/>
    <n v="28"/>
    <s v="28"/>
    <n v="33"/>
    <x v="0"/>
    <n v="0.58000000000000007"/>
    <n v="11.6"/>
    <s v="LIDENORTI S.A."/>
  </r>
  <r>
    <n v="1002205428"/>
    <s v="UE01"/>
    <d v="2022-03-28T00:00:00"/>
    <d v="1899-12-30T20:18:00"/>
    <s v="012-024-00411766"/>
    <s v="9000806626"/>
    <s v="012-022-00315834"/>
    <n v="3815.77"/>
    <n v="4278.26"/>
    <s v="ZPVN"/>
    <s v="40564120"/>
    <s v="0000390452"/>
    <n v="8002821333"/>
    <n v="1002205428"/>
    <s v="15-00000218"/>
    <s v="MAGNO HE"/>
    <n v="32.79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s v="18PAC3791"/>
    <s v="2"/>
    <s v="Sin Pallet"/>
    <n v="0"/>
    <n v="0"/>
    <x v="1"/>
    <n v="52610"/>
    <n v="32790"/>
    <n v="19820"/>
    <n v="0"/>
    <m/>
    <x v="3"/>
    <n v="28"/>
    <s v="28"/>
    <n v="32.79"/>
    <x v="0"/>
    <n v="0"/>
    <n v="0"/>
    <s v="HORMIANDES"/>
  </r>
  <r>
    <n v="1002205373"/>
    <s v="UE01"/>
    <d v="2022-03-28T00:00:00"/>
    <d v="1899-12-30T20:47:00"/>
    <s v="012-024-00411767"/>
    <s v="9000806629"/>
    <s v="012-022-00315836"/>
    <n v="264.39999999999998"/>
    <n v="296.45"/>
    <s v="ZPVN"/>
    <s v="40566343"/>
    <s v="0000393214"/>
    <n v="8002821265"/>
    <n v="1002205373"/>
    <s v="15-00001119"/>
    <s v="CAMPEON ANTIHUMEDAD"/>
    <n v="40"/>
    <s v="BOL"/>
    <s v="105068"/>
    <s v="ALEJANDRO CEVALLOS ELIJIO GERMAN"/>
    <s v="807040"/>
    <s v="OBRA PACAYACU"/>
    <s v="LAGO AGRIO"/>
    <s v="E10 PACAYACU"/>
    <s v="OKTARA"/>
    <s v="O-Sucumbios-Tarapoa"/>
    <m/>
    <x v="151"/>
    <x v="151"/>
    <s v="10006521"/>
    <s v="ANANGONO GARCIA NELSON PABLO"/>
    <s v="ZEMT"/>
    <s v="18UE726"/>
    <s v="2"/>
    <s v="Sin Pallet"/>
    <n v="0"/>
    <n v="0"/>
    <x v="0"/>
    <n v="8634.1669999999995"/>
    <n v="2004.1669999999999"/>
    <n v="6630"/>
    <n v="58"/>
    <m/>
    <x v="148"/>
    <n v="28"/>
    <s v="28"/>
    <n v="2"/>
    <x v="0"/>
    <n v="1.45"/>
    <n v="29"/>
    <s v="TRANSSJQ S.A."/>
  </r>
  <r>
    <n v="1002205373"/>
    <s v="UE01"/>
    <d v="2022-03-28T00:00:00"/>
    <d v="1899-12-30T20:47:00"/>
    <s v="012-024-00411768"/>
    <s v="9000806628"/>
    <s v="012-022-00315835"/>
    <n v="2965.6"/>
    <n v="3325.05"/>
    <s v="ZPVN"/>
    <s v="40566344"/>
    <s v="0000393217"/>
    <n v="8002821264"/>
    <n v="1002205373"/>
    <s v="15-00001119"/>
    <s v="CAMPEON ANTIHUMEDAD"/>
    <n v="44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151"/>
    <x v="151"/>
    <s v="10006521"/>
    <s v="ANANGONO GARCIA NELSON PABLO"/>
    <s v="ZEMT"/>
    <s v="18UE726"/>
    <s v="2"/>
    <s v="Sin Pallet"/>
    <n v="0"/>
    <n v="0"/>
    <x v="0"/>
    <n v="28675.832999999999"/>
    <n v="22045.832999999999"/>
    <n v="6630"/>
    <n v="633.6"/>
    <m/>
    <x v="148"/>
    <n v="28"/>
    <s v="28"/>
    <n v="22"/>
    <x v="0"/>
    <n v="1.44"/>
    <n v="28.8"/>
    <s v="TRANSSJQ S.A."/>
  </r>
  <r>
    <n v="1002205381"/>
    <s v="UE01"/>
    <d v="2022-03-28T00:00:00"/>
    <d v="1899-12-30T20:52:00"/>
    <s v="012-024-00411769"/>
    <s v="9000806630"/>
    <s v="012-022-00315837"/>
    <n v="2426.4"/>
    <n v="2720.5"/>
    <s v="ZPVN"/>
    <s v="40566366"/>
    <s v="P000032976"/>
    <n v="8002821277"/>
    <n v="1002205381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14931"/>
    <s v="VACA GALO"/>
    <s v="ZEMU"/>
    <s v="18UE737"/>
    <s v="1"/>
    <s v="Con Pallet"/>
    <n v="0.05"/>
    <n v="18"/>
    <x v="0"/>
    <n v="27530"/>
    <n v="18060"/>
    <n v="9470"/>
    <n v="165.6"/>
    <m/>
    <x v="31"/>
    <n v="28"/>
    <s v="28"/>
    <n v="18"/>
    <x v="0"/>
    <n v="0.45999999999999996"/>
    <n v="9.1999999999999993"/>
    <s v="TRANSPORTE PESADO CIAPRUTE S.A."/>
  </r>
  <r>
    <n v="1002205482"/>
    <s v="UE01"/>
    <d v="2022-03-28T00:00:00"/>
    <d v="1899-12-30T20:56:00"/>
    <s v="012-024-00411770"/>
    <s v=""/>
    <s v=""/>
    <n v="0"/>
    <n v="0"/>
    <s v="ZPRC"/>
    <s v="2500108219"/>
    <s v="0000393151"/>
    <n v="8002821402"/>
    <n v="1002205482"/>
    <s v="15-00001119"/>
    <s v="CAMPEON ANTIHUMEDAD"/>
    <n v="200"/>
    <s v="BOL"/>
    <s v="101664"/>
    <s v="ACERIA DEL ECUADOR C.A. ADELCA"/>
    <s v="803583"/>
    <s v="JAIME CORDOVA"/>
    <s v="ORELLANA"/>
    <s v="AV 9 DE OCTUBRE Y RIO CURARAY"/>
    <s v="OQELCO"/>
    <s v="O-Orellana-Elcoca"/>
    <m/>
    <x v="121"/>
    <x v="121"/>
    <s v="100014956"/>
    <s v="ENRIQUEZ PABLO"/>
    <s v="ZEMT"/>
    <s v="18UE731"/>
    <s v="2"/>
    <s v="Sin Pallet"/>
    <n v="0"/>
    <n v="0"/>
    <x v="0"/>
    <n v="18280"/>
    <n v="10025"/>
    <n v="8255"/>
    <n v="264"/>
    <s v="regularisacion sac"/>
    <x v="119"/>
    <n v="28"/>
    <s v="28"/>
    <n v="10"/>
    <x v="0"/>
    <n v="1.32"/>
    <n v="26.4"/>
    <s v="LIDENORTI S.A."/>
  </r>
  <r>
    <n v="1002205482"/>
    <s v="UE01"/>
    <d v="2022-03-28T00:00:00"/>
    <d v="1899-12-30T20:56:00"/>
    <s v="012-024-00411771"/>
    <s v=""/>
    <s v=""/>
    <n v="0"/>
    <n v="0"/>
    <s v="ZPRC"/>
    <s v="2500108225"/>
    <s v="0000393145"/>
    <n v="8002821403"/>
    <n v="1002205482"/>
    <s v="15-00001124"/>
    <s v="SELVALEGRE ANTIHUMEDAD"/>
    <n v="280"/>
    <s v="BOL"/>
    <s v="101627"/>
    <s v="ACEROSCENTER CIA. LTDA."/>
    <s v="802241"/>
    <s v="FERRETERIA ORELLANA"/>
    <s v="ORELLANA"/>
    <s v="AV.ALEJANDO LABAKA-PADAYOS"/>
    <s v="OQELCO"/>
    <s v="O-Orellana-Elcoca"/>
    <n v="355"/>
    <x v="121"/>
    <x v="121"/>
    <s v="100014956"/>
    <s v="ENRIQUEZ PABLO"/>
    <s v="ZEMT"/>
    <s v="18UE731"/>
    <s v="2"/>
    <s v="Sin Pallet"/>
    <n v="0"/>
    <n v="0"/>
    <x v="0"/>
    <n v="22290"/>
    <n v="14035"/>
    <n v="8255"/>
    <n v="369.6"/>
    <s v="regularisacion sac"/>
    <x v="119"/>
    <n v="28"/>
    <s v="28"/>
    <n v="14"/>
    <x v="0"/>
    <n v="1.32"/>
    <n v="26.400000000000002"/>
    <s v="LIDENORTI S.A."/>
  </r>
  <r>
    <n v="1002205416"/>
    <s v="UE01"/>
    <d v="2022-03-28T00:00:00"/>
    <d v="1899-12-30T20:59:00"/>
    <s v="012-024-00411772"/>
    <s v="9000806631"/>
    <s v="012-022-00315838"/>
    <n v="3076.8"/>
    <n v="3449.73"/>
    <s v="ZPVN"/>
    <s v="40566347"/>
    <s v="P000032972"/>
    <n v="8002821318"/>
    <n v="1002205416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125"/>
    <x v="125"/>
    <s v="100015198"/>
    <s v="IBUJES JESUS"/>
    <s v="ZEMT"/>
    <s v="18UE511"/>
    <s v="1"/>
    <s v="Con Pallet"/>
    <n v="0.05"/>
    <n v="24"/>
    <x v="0"/>
    <n v="39450"/>
    <n v="24080"/>
    <n v="15370"/>
    <n v="494.4"/>
    <m/>
    <x v="123"/>
    <n v="28"/>
    <s v="28"/>
    <n v="24"/>
    <x v="0"/>
    <n v="1.03"/>
    <n v="20.599999999999998"/>
    <s v="TRAPSA C.A."/>
  </r>
  <r>
    <n v="1002205439"/>
    <s v="UE01"/>
    <d v="2022-03-28T00:00:00"/>
    <d v="1899-12-30T21:08:00"/>
    <s v="012-024-00411773"/>
    <s v=""/>
    <s v=""/>
    <n v="0"/>
    <n v="0"/>
    <s v="ZPRC"/>
    <s v="2500108221"/>
    <s v="P000032955"/>
    <n v="8002821349"/>
    <n v="1002205439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2100"/>
    <n v="34100"/>
    <n v="18000"/>
    <n v="346.8"/>
    <m/>
    <x v="7"/>
    <n v="28"/>
    <s v="28"/>
    <n v="34"/>
    <x v="0"/>
    <n v="0.51"/>
    <n v="10.200000000000001"/>
    <s v="TRANSPORTE PROPIO"/>
  </r>
  <r>
    <n v="1002205407"/>
    <s v="UE01"/>
    <d v="2022-03-28T00:00:00"/>
    <d v="1899-12-30T21:09:00"/>
    <s v="012-024-00411774"/>
    <s v="9000806632"/>
    <s v="012-022-00315839"/>
    <n v="4318.24"/>
    <n v="4841.6400000000003"/>
    <s v="ZPVN"/>
    <s v="40566164"/>
    <s v="0000393278"/>
    <n v="8002821309"/>
    <n v="1002205407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49"/>
    <x v="49"/>
    <s v="10001972"/>
    <s v="NARANJO JUAN MARCELO"/>
    <s v="ZETT"/>
    <s v="18UE761"/>
    <s v="1"/>
    <s v="Con Pallet"/>
    <n v="0.05"/>
    <n v="32"/>
    <x v="0"/>
    <n v="49900"/>
    <n v="32050"/>
    <n v="17850"/>
    <n v="121.6"/>
    <m/>
    <x v="47"/>
    <n v="28"/>
    <s v="28"/>
    <n v="32"/>
    <x v="0"/>
    <n v="0.19"/>
    <n v="3.8"/>
    <s v="ALQUINGA &amp; ALQUINGA"/>
  </r>
  <r>
    <n v="1002205460"/>
    <s v="UE01"/>
    <d v="2022-03-28T00:00:00"/>
    <d v="1899-12-30T21:14:00"/>
    <s v="012-024-00411775"/>
    <s v=""/>
    <s v=""/>
    <n v="0"/>
    <n v="0"/>
    <s v="ZPRC"/>
    <s v="2500108224"/>
    <s v="P000032958"/>
    <n v="8002821377"/>
    <n v="1002205460"/>
    <s v="15-00000218"/>
    <s v="MAGNO HE"/>
    <n v="31.2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340"/>
    <n v="31260"/>
    <n v="19080"/>
    <n v="0"/>
    <m/>
    <x v="3"/>
    <n v="28"/>
    <s v="28"/>
    <n v="31.26"/>
    <x v="0"/>
    <n v="0"/>
    <n v="0"/>
    <s v="UNICON"/>
  </r>
  <r>
    <n v="1002205421"/>
    <s v="UE01"/>
    <d v="2022-03-28T00:00:00"/>
    <d v="1899-12-30T21:18:00"/>
    <s v="012-024-00411776"/>
    <s v=""/>
    <s v=""/>
    <n v="0"/>
    <n v="0"/>
    <s v="ZPRC"/>
    <s v="2500108250"/>
    <s v="0000393281"/>
    <n v="8002821325"/>
    <n v="1002205421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68"/>
    <x v="68"/>
    <s v="100015058"/>
    <s v="MUÑOZ JUAN"/>
    <s v="ZEMT"/>
    <s v="18UE985"/>
    <s v="2"/>
    <s v="Sin Pallet"/>
    <n v="0"/>
    <n v="0"/>
    <x v="0"/>
    <n v="40190"/>
    <n v="24060"/>
    <n v="16130"/>
    <n v="494.4"/>
    <m/>
    <x v="66"/>
    <n v="28"/>
    <s v="28"/>
    <n v="24"/>
    <x v="0"/>
    <n v="1.03"/>
    <n v="20.599999999999998"/>
    <s v="SELVALEGRE S.A."/>
  </r>
  <r>
    <n v="1002205449"/>
    <s v="UE01"/>
    <d v="2022-03-28T00:00:00"/>
    <d v="1899-12-30T21:20:00"/>
    <s v="012-024-00411777"/>
    <s v="9000806634"/>
    <s v="012-022-00315840"/>
    <n v="4225.6499999999996"/>
    <n v="4737.83"/>
    <s v="ZPVN"/>
    <s v="40566348"/>
    <s v="0000393219"/>
    <n v="8002821361"/>
    <n v="1002205449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750"/>
    <n v="33050"/>
    <n v="17700"/>
    <n v="488.4"/>
    <m/>
    <x v="67"/>
    <n v="28"/>
    <s v="28"/>
    <n v="33"/>
    <x v="0"/>
    <n v="0.74"/>
    <n v="14.799999999999999"/>
    <s v="TRANSPORTE PROPIO"/>
  </r>
  <r>
    <n v="1002205419"/>
    <s v="UE01"/>
    <d v="2022-03-28T00:00:00"/>
    <d v="1899-12-30T21:22:00"/>
    <s v="012-024-00411778"/>
    <s v="9000806636"/>
    <s v="012-022-00315841"/>
    <n v="3233.95"/>
    <n v="3625.92"/>
    <s v="ZPVN"/>
    <s v="40566358"/>
    <s v="0000393259"/>
    <n v="8002821323"/>
    <n v="1002205419"/>
    <s v="15-00000181"/>
    <s v="ARMADURO ANTIHUMEDAD"/>
    <n v="48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28"/>
    <x v="28"/>
    <s v="100018432"/>
    <s v="AYALA LUIS"/>
    <s v="ZEMT"/>
    <s v="18UE569"/>
    <s v="2"/>
    <s v="Sin Pallet"/>
    <n v="0"/>
    <n v="0"/>
    <x v="0"/>
    <n v="39640"/>
    <n v="24000"/>
    <n v="15640"/>
    <n v="417.6"/>
    <m/>
    <x v="26"/>
    <n v="28"/>
    <s v="28"/>
    <n v="24"/>
    <x v="0"/>
    <n v="0.87"/>
    <n v="17.400000000000002"/>
    <s v="TRIMPESAS S.A."/>
  </r>
  <r>
    <n v="1002205379"/>
    <s v="UE01"/>
    <d v="2022-03-28T00:00:00"/>
    <d v="1899-12-30T21:31:00"/>
    <s v="012-024-00411779"/>
    <s v="9000806638"/>
    <s v="012-022-00315843"/>
    <n v="1569.6"/>
    <n v="1759.84"/>
    <s v="ZPVN"/>
    <s v="40566232"/>
    <s v="0000393032"/>
    <n v="8002821273"/>
    <n v="1002205379"/>
    <s v="15-00001115"/>
    <s v="ARMADURO"/>
    <n v="24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1089.091"/>
    <n v="12029.091"/>
    <n v="9060"/>
    <n v="216"/>
    <m/>
    <x v="138"/>
    <n v="28"/>
    <s v="28"/>
    <n v="12"/>
    <x v="0"/>
    <n v="0.9"/>
    <n v="18"/>
    <s v="TRANSPORTE PROPIO"/>
  </r>
  <r>
    <n v="1002205379"/>
    <s v="UE01"/>
    <d v="2022-03-28T00:00:00"/>
    <d v="1899-12-30T21:31:00"/>
    <s v="012-024-00411780"/>
    <s v="9000806637"/>
    <s v="012-022-00315842"/>
    <n v="2730"/>
    <n v="3060.89"/>
    <s v="ZPVN"/>
    <s v="40566232"/>
    <s v="0000393033"/>
    <n v="8002821274"/>
    <n v="1002205379"/>
    <s v="15-00001123"/>
    <s v="SELVALEGRE"/>
    <n v="4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0110.909"/>
    <n v="21050.909"/>
    <n v="9060"/>
    <n v="378"/>
    <m/>
    <x v="138"/>
    <n v="28"/>
    <s v="28"/>
    <n v="21"/>
    <x v="0"/>
    <n v="0.9"/>
    <n v="18"/>
    <s v="TRANSPORTE PROPIO"/>
  </r>
  <r>
    <n v="1002205457"/>
    <s v="UE01"/>
    <d v="2022-03-28T00:00:00"/>
    <d v="1899-12-30T21:42:00"/>
    <s v="012-024-00411781"/>
    <s v="9000806641"/>
    <s v="012-022-00315846"/>
    <n v="800.4"/>
    <n v="897.42"/>
    <s v="ZPVN"/>
    <s v="40566350"/>
    <s v="0000393225"/>
    <n v="8002821371"/>
    <n v="1002205457"/>
    <s v="15-00001115"/>
    <s v="ARMADURO"/>
    <n v="12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0445"/>
    <n v="6015"/>
    <n v="4430"/>
    <n v="82.8"/>
    <m/>
    <x v="25"/>
    <n v="28"/>
    <s v="28"/>
    <n v="6"/>
    <x v="0"/>
    <n v="0.69"/>
    <n v="13.799999999999999"/>
    <s v="TRANSPORTE PROPIO"/>
  </r>
  <r>
    <n v="1002205457"/>
    <s v="UE01"/>
    <d v="2022-03-28T00:00:00"/>
    <d v="1899-12-30T21:42:00"/>
    <s v="012-024-00411782"/>
    <s v="9000806639"/>
    <s v="012-022-00315844"/>
    <n v="738"/>
    <n v="827.45"/>
    <s v="ZPVN"/>
    <s v="40566351"/>
    <s v="0000393226"/>
    <n v="8002821372"/>
    <n v="1002205457"/>
    <s v="15-00001120"/>
    <s v="CAMPEON"/>
    <n v="12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10445"/>
    <n v="6015"/>
    <n v="4430"/>
    <n v="88.8"/>
    <m/>
    <x v="25"/>
    <n v="28"/>
    <s v="28"/>
    <n v="6"/>
    <x v="0"/>
    <n v="0.74"/>
    <n v="14.799999999999999"/>
    <s v="TRANSPORTE PROPIO"/>
  </r>
  <r>
    <n v="1002205457"/>
    <s v="UE01"/>
    <d v="2022-03-28T00:00:00"/>
    <d v="1899-12-30T21:42:00"/>
    <s v="012-024-00411783"/>
    <s v="9000806640"/>
    <s v="012-022-00315845"/>
    <n v="1591.2"/>
    <n v="1784.06"/>
    <s v="ZPVN"/>
    <s v="40566351"/>
    <s v="0000393227"/>
    <n v="8002821370"/>
    <n v="1002205457"/>
    <s v="15-00001123"/>
    <s v="SELVALEGRE"/>
    <n v="24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16460"/>
    <n v="12030"/>
    <n v="4430"/>
    <n v="177.6"/>
    <m/>
    <x v="25"/>
    <n v="28"/>
    <s v="28"/>
    <n v="12"/>
    <x v="0"/>
    <n v="0.74"/>
    <n v="14.799999999999999"/>
    <s v="TRANSPORTE PROPIO"/>
  </r>
  <r>
    <n v="1002205387"/>
    <s v="UE01"/>
    <d v="2022-03-28T00:00:00"/>
    <d v="1899-12-30T21:47:00"/>
    <s v="012-024-00411784"/>
    <s v="9000806642"/>
    <s v="012-022-00315847"/>
    <n v="4362.37"/>
    <n v="4891.1099999999997"/>
    <s v="ZPVN"/>
    <s v="40566163"/>
    <s v="0000393277"/>
    <n v="8002821285"/>
    <n v="1002205387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28"/>
    <x v="28"/>
    <s v="100021196"/>
    <s v="CASTILLO PATRICIO"/>
    <s v="ZETT"/>
    <s v="18UE343"/>
    <s v="1"/>
    <s v="Con Pallet"/>
    <n v="0.05"/>
    <n v="32"/>
    <x v="0"/>
    <n v="50700"/>
    <n v="32090"/>
    <n v="18610"/>
    <n v="121.6"/>
    <m/>
    <x v="26"/>
    <n v="28"/>
    <s v="28"/>
    <n v="32"/>
    <x v="0"/>
    <n v="0.19"/>
    <n v="3.8"/>
    <s v="TRIMPESAS S.A."/>
  </r>
  <r>
    <n v="1002205410"/>
    <s v="UE01"/>
    <d v="2022-03-28T00:00:00"/>
    <d v="1899-12-30T21:52:00"/>
    <s v="012-024-00411785"/>
    <s v=""/>
    <s v=""/>
    <n v="0"/>
    <n v="0"/>
    <s v="ZPRC"/>
    <s v="2500108251"/>
    <s v="P000032988"/>
    <n v="8002821313"/>
    <n v="1002205410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1"/>
    <x v="71"/>
    <s v="100014908"/>
    <s v="GIACOMETTI CRISTHIAN"/>
    <s v="ZETT"/>
    <s v="18UE683"/>
    <s v="1"/>
    <s v="Con Pallet"/>
    <n v="0.05"/>
    <n v="32"/>
    <x v="0"/>
    <n v="49390"/>
    <n v="32090"/>
    <n v="17300"/>
    <n v="281.60000000000002"/>
    <m/>
    <x v="69"/>
    <n v="28"/>
    <s v="28"/>
    <n v="32"/>
    <x v="0"/>
    <n v="0.44000000000000006"/>
    <n v="8.8000000000000007"/>
    <s v="LA ARMENIA S.A."/>
  </r>
  <r>
    <n v="1002205466"/>
    <s v="UE01"/>
    <d v="2022-03-28T00:00:00"/>
    <d v="1899-12-30T21:57:00"/>
    <s v="012-024-00411786"/>
    <s v="9000806644"/>
    <s v="012-022-00315849"/>
    <n v="2557.06"/>
    <n v="2867"/>
    <s v="ZPVN"/>
    <s v="40566327"/>
    <s v="P000032963"/>
    <n v="8002821384"/>
    <n v="1002205466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28865.294000000002"/>
    <n v="20035.294000000002"/>
    <n v="8830"/>
    <n v="312"/>
    <m/>
    <x v="10"/>
    <n v="28"/>
    <s v="28"/>
    <n v="20"/>
    <x v="0"/>
    <n v="0.78"/>
    <n v="15.6"/>
    <s v="TRANSPORTE PROPIO"/>
  </r>
  <r>
    <n v="1002205466"/>
    <s v="UE01"/>
    <d v="2022-03-28T00:00:00"/>
    <d v="1899-12-30T21:57:00"/>
    <s v="012-024-00411787"/>
    <s v="9000806643"/>
    <s v="012-022-00315848"/>
    <n v="1778.91"/>
    <n v="1994.53"/>
    <s v="ZPVN"/>
    <s v="40566326"/>
    <s v="P000032962"/>
    <n v="8002821383"/>
    <n v="1002205466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854.705999999998"/>
    <n v="14024.706"/>
    <n v="8830"/>
    <n v="218.4"/>
    <m/>
    <x v="10"/>
    <n v="28"/>
    <s v="28"/>
    <n v="14"/>
    <x v="0"/>
    <n v="0.78"/>
    <n v="15.6"/>
    <s v="TRANSPORTE PROPIO"/>
  </r>
  <r>
    <n v="1002205417"/>
    <s v="UE01"/>
    <d v="2022-03-28T00:00:00"/>
    <d v="1899-12-30T22:01:00"/>
    <s v="012-024-00411788"/>
    <s v=""/>
    <s v=""/>
    <n v="0"/>
    <n v="0"/>
    <s v="ZPRC"/>
    <s v="2500108238"/>
    <s v="0000393234"/>
    <n v="8002821320"/>
    <n v="1002205417"/>
    <s v="15-00001119"/>
    <s v="CAMPEON ANTIHUMEDAD"/>
    <n v="280"/>
    <s v="BOL"/>
    <s v="101664"/>
    <s v="ACERIA DEL ECUADOR C.A. ADELCA"/>
    <s v="804804"/>
    <s v="LUIS SALAZAR"/>
    <s v="SHUSHUFINDI"/>
    <s v="AV LIBERTAD Y EUGENIO ESPEJO"/>
    <s v="OKSHUS"/>
    <s v="O-Sucumbios-Shushufindi"/>
    <m/>
    <x v="107"/>
    <x v="107"/>
    <s v="10005884"/>
    <s v="FLORES SANTANDER CARLOS EDUARDO"/>
    <s v="ZEMT"/>
    <s v="18UE609"/>
    <s v="1"/>
    <s v="Con Pallet"/>
    <n v="0.05"/>
    <n v="14"/>
    <x v="0"/>
    <n v="22174.167000000001"/>
    <n v="14029.166999999999"/>
    <n v="8145"/>
    <n v="347.2"/>
    <m/>
    <x v="105"/>
    <n v="28"/>
    <s v="28"/>
    <n v="14"/>
    <x v="0"/>
    <n v="1.24"/>
    <n v="24.8"/>
    <s v="TRIMPESAS S.A."/>
  </r>
  <r>
    <n v="1002205417"/>
    <s v="UE01"/>
    <d v="2022-03-28T00:00:00"/>
    <d v="1899-12-30T22:01:00"/>
    <s v="012-024-00411789"/>
    <s v=""/>
    <s v=""/>
    <n v="0"/>
    <n v="0"/>
    <s v="ZPRC"/>
    <s v="2500108238"/>
    <s v="0000393233"/>
    <n v="8002821319"/>
    <n v="1002205417"/>
    <s v="15-00001124"/>
    <s v="SELVALEGRE ANTIHUMEDAD"/>
    <n v="200"/>
    <s v="BOL"/>
    <s v="101664"/>
    <s v="ACERIA DEL ECUADOR C.A. ADELCA"/>
    <s v="804804"/>
    <s v="LUIS SALAZAR"/>
    <s v="SHUSHUFINDI"/>
    <s v="AV LIBERTAD Y EUGENIO ESPEJO"/>
    <s v="OKSHUS"/>
    <s v="O-Sucumbios-Shushufindi"/>
    <n v="385"/>
    <x v="107"/>
    <x v="107"/>
    <s v="10005884"/>
    <s v="FLORES SANTANDER CARLOS EDUARDO"/>
    <s v="ZEMT"/>
    <s v="18UE609"/>
    <s v="1"/>
    <s v="Con Pallet"/>
    <n v="0.05"/>
    <n v="10"/>
    <x v="0"/>
    <n v="18165.832999999999"/>
    <n v="10020.833000000001"/>
    <n v="8145"/>
    <n v="248"/>
    <m/>
    <x v="105"/>
    <n v="28"/>
    <s v="28"/>
    <n v="10"/>
    <x v="0"/>
    <n v="1.24"/>
    <n v="24.8"/>
    <s v="TRIMPESAS S.A."/>
  </r>
  <r>
    <n v="1002205478"/>
    <s v="UE01"/>
    <d v="2022-03-28T00:00:00"/>
    <d v="1899-12-30T22:07:00"/>
    <s v="012-024-00411790"/>
    <s v="9000806646"/>
    <s v="012-022-00315850"/>
    <n v="4415.3999999999996"/>
    <n v="4950.58"/>
    <s v="ZPVN"/>
    <s v="40566362"/>
    <s v="P000032975"/>
    <n v="8002821397"/>
    <n v="100220547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50"/>
    <n v="33090"/>
    <n v="18460"/>
    <n v="382.8"/>
    <m/>
    <x v="139"/>
    <n v="28"/>
    <s v="28"/>
    <n v="33"/>
    <x v="0"/>
    <n v="0.58000000000000007"/>
    <n v="11.6"/>
    <s v="TRANSPORTE PROPIO"/>
  </r>
  <r>
    <n v="1002205435"/>
    <s v="UE01"/>
    <d v="2022-03-28T00:00:00"/>
    <d v="1899-12-30T22:14:00"/>
    <s v="012-024-00411791"/>
    <s v="9000806648"/>
    <s v="012-022-00315852"/>
    <n v="1862.78"/>
    <n v="2088.56"/>
    <s v="ZPVN"/>
    <s v="40566383"/>
    <s v="P000032984"/>
    <n v="8002821343"/>
    <n v="1002205435"/>
    <s v="15-00001119"/>
    <s v="CAMPEON ANTIHUMEDAD"/>
    <n v="280"/>
    <s v="BOL"/>
    <s v="101667"/>
    <s v="CABRERA REVELO JUAN CARLOS"/>
    <s v="800876"/>
    <s v="BODEGA CENTRO FERRET"/>
    <s v="ESMERALDAS"/>
    <s v="BODEGA CENTRO FERRETERO / VIA ATACA"/>
    <s v="OEESME"/>
    <s v="O-Esmeraldas-Esmeraldas"/>
    <m/>
    <x v="113"/>
    <x v="113"/>
    <s v="100015003"/>
    <s v="CASTRO MILTON"/>
    <s v="ZEMT"/>
    <s v="18UE745"/>
    <s v="1"/>
    <s v="Con Pallet"/>
    <n v="0.05"/>
    <n v="14"/>
    <x v="0"/>
    <n v="21272.5"/>
    <n v="14017.5"/>
    <n v="7255"/>
    <n v="296.8"/>
    <m/>
    <x v="111"/>
    <n v="28"/>
    <s v="28"/>
    <n v="14"/>
    <x v="0"/>
    <n v="1.06"/>
    <n v="21.2"/>
    <s v="TRANSVOLCA S.A."/>
  </r>
  <r>
    <n v="1002205435"/>
    <s v="UE01"/>
    <d v="2022-03-28T00:00:00"/>
    <d v="1899-12-30T22:14:00"/>
    <s v="012-024-00411792"/>
    <s v="9000806647"/>
    <s v="012-022-00315851"/>
    <n v="1384.02"/>
    <n v="1551.77"/>
    <s v="ZPVN"/>
    <s v="40566382"/>
    <s v="P000032983"/>
    <n v="8002821344"/>
    <n v="1002205435"/>
    <s v="15-00001124"/>
    <s v="SELVALEGRE ANTIHUMEDAD"/>
    <n v="20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13"/>
    <x v="113"/>
    <s v="100015003"/>
    <s v="CASTRO MILTON"/>
    <s v="ZEMT"/>
    <s v="18UE745"/>
    <s v="1"/>
    <s v="Con Pallet"/>
    <n v="0.05"/>
    <n v="10"/>
    <x v="0"/>
    <n v="17267.5"/>
    <n v="10012.5"/>
    <n v="7255"/>
    <n v="212"/>
    <m/>
    <x v="111"/>
    <n v="28"/>
    <s v="28"/>
    <n v="10"/>
    <x v="0"/>
    <n v="1.06"/>
    <n v="21.2"/>
    <s v="TRANSVOLCA S.A."/>
  </r>
  <r>
    <n v="1002205468"/>
    <s v="UE01"/>
    <d v="2022-03-28T00:00:00"/>
    <d v="1899-12-30T22:19:00"/>
    <s v="012-024-00411793"/>
    <s v="9000806649"/>
    <s v="012-022-00315853"/>
    <n v="2496.38"/>
    <n v="2798.96"/>
    <s v="ZPVN"/>
    <s v="40566243"/>
    <s v="0000393050"/>
    <n v="8002821386"/>
    <n v="1002205468"/>
    <s v="15-00001115"/>
    <s v="ARMADURO"/>
    <n v="360"/>
    <s v="BOL"/>
    <s v="101476"/>
    <s v="PAZ RUIZ LUIS ALFONSO ESTANISLAO"/>
    <s v="811000"/>
    <s v="MARTHA BONILLA"/>
    <s v="COTACACHI"/>
    <s v="COMUNIDAD GUITARRA"/>
    <s v="OICOTA"/>
    <s v="O-Imbabura-Cotacachi"/>
    <n v="15"/>
    <x v="22"/>
    <x v="22"/>
    <s v="100021095"/>
    <s v="CUARAN ROMMEL"/>
    <s v="ZEMU"/>
    <s v="18UE697"/>
    <s v="2"/>
    <s v="Sin Pallet"/>
    <n v="0"/>
    <n v="0"/>
    <x v="0"/>
    <n v="27240"/>
    <n v="18010"/>
    <n v="9230"/>
    <n v="54"/>
    <m/>
    <x v="22"/>
    <n v="28"/>
    <s v="28"/>
    <n v="18"/>
    <x v="0"/>
    <n v="0.15"/>
    <n v="3"/>
    <s v="TRANINTAGSA S.A."/>
  </r>
  <r>
    <n v="1002205489"/>
    <s v="UE01"/>
    <d v="2022-03-28T00:00:00"/>
    <d v="1899-12-30T22:21:00"/>
    <s v="012-024-00411794"/>
    <s v="9000806650"/>
    <s v="012-022-00315854"/>
    <n v="3915.56"/>
    <n v="4390.1499999999996"/>
    <s v="ZPVN"/>
    <s v="40566372"/>
    <s v="0000393288"/>
    <n v="8002821414"/>
    <n v="1002205489"/>
    <s v="15-00001121"/>
    <s v="GLADIADOR"/>
    <n v="31.16"/>
    <s v="T"/>
    <s v="10000103"/>
    <s v="GONZALEZ VALENZUELA EDISON FABRIZIO"/>
    <s v="807364"/>
    <s v="GRANEL GOVA HORMIGONES"/>
    <s v="QUITO"/>
    <s v="E 35 Y EL GAVILAN"/>
    <s v="OPTABA"/>
    <s v="O-Pichincha-Tababela"/>
    <n v="89"/>
    <x v="80"/>
    <x v="80"/>
    <s v="100015174"/>
    <s v="CASTRO LUCIO"/>
    <s v="ZECI"/>
    <s v="18UE717"/>
    <s v="2"/>
    <s v="Sin Pallet"/>
    <n v="0"/>
    <n v="0"/>
    <x v="0"/>
    <n v="49650"/>
    <n v="31160"/>
    <n v="18490"/>
    <n v="252.71"/>
    <m/>
    <x v="78"/>
    <n v="28"/>
    <s v="28"/>
    <n v="31.16"/>
    <x v="0"/>
    <n v="8.1100770218228497"/>
    <n v="8.1100770218228497"/>
    <s v="CASTRO HERMANOS S.A."/>
  </r>
  <r>
    <n v="1002205470"/>
    <s v="UE01"/>
    <d v="2022-03-28T00:00:00"/>
    <d v="1899-12-30T22:26:00"/>
    <s v="012-024-00411795"/>
    <s v="9000806651"/>
    <s v="012-022-00315855"/>
    <n v="2343.91"/>
    <n v="2628.01"/>
    <s v="ZPVN"/>
    <s v="40566408"/>
    <s v="P000032999"/>
    <n v="8002821388"/>
    <n v="1002205470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90"/>
    <n v="18020"/>
    <n v="8970"/>
    <n v="266.39999999999998"/>
    <m/>
    <x v="90"/>
    <n v="28"/>
    <s v="28"/>
    <n v="18"/>
    <x v="0"/>
    <n v="0.74"/>
    <n v="14.799999999999999"/>
    <s v="TRANSPORTE PROPIO"/>
  </r>
  <r>
    <n v="1002205471"/>
    <s v="UE01"/>
    <d v="2022-03-28T00:00:00"/>
    <d v="1899-12-30T22:28:00"/>
    <s v="012-024-00411796"/>
    <s v="9000806652"/>
    <s v="012-022-00315856"/>
    <n v="3262.32"/>
    <n v="3657.74"/>
    <s v="ZPVN"/>
    <s v="40566107"/>
    <s v="P000032900"/>
    <n v="8002821389"/>
    <n v="1002205471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s v="18UE579"/>
    <s v="1"/>
    <s v="Con Pallet"/>
    <n v="0.05"/>
    <n v="24"/>
    <x v="0"/>
    <n v="39220"/>
    <n v="24060"/>
    <n v="15160"/>
    <n v="100.8"/>
    <m/>
    <x v="39"/>
    <n v="28"/>
    <s v="28"/>
    <n v="24"/>
    <x v="0"/>
    <n v="0.21"/>
    <n v="4.2"/>
    <s v="LIDENORTI S.A."/>
  </r>
  <r>
    <n v="1002205418"/>
    <s v="UE01"/>
    <d v="2022-03-28T00:00:00"/>
    <d v="1899-12-30T22:32:00"/>
    <s v="012-024-00411797"/>
    <s v=""/>
    <s v=""/>
    <n v="0"/>
    <n v="0"/>
    <s v="ZPRC"/>
    <s v="2500108245"/>
    <s v="0000393264"/>
    <n v="8002821322"/>
    <n v="1002205418"/>
    <s v="15-00001119"/>
    <s v="CAMPEON ANTIHUMEDAD"/>
    <n v="320"/>
    <s v="BOL"/>
    <s v="101664"/>
    <s v="ACERIA DEL ECUADOR C.A. ADELCA"/>
    <s v="803573"/>
    <s v="FERRETERIA GAVILANEZ"/>
    <s v="PICHINCHA"/>
    <s v="LUIS MARIA PINTO"/>
    <s v="OMSANT"/>
    <s v="O-Manabi-Santaana"/>
    <m/>
    <x v="6"/>
    <x v="6"/>
    <s v="10007345"/>
    <s v="LOPEZ CASTRO JAIME MARCELO"/>
    <s v="ZEMT"/>
    <s v="18UE622"/>
    <s v="1"/>
    <s v="Con Pallet"/>
    <n v="0.05"/>
    <n v="16"/>
    <x v="0"/>
    <n v="24000"/>
    <n v="16020"/>
    <n v="7980"/>
    <n v="384"/>
    <m/>
    <x v="6"/>
    <n v="28"/>
    <s v="28"/>
    <n v="16"/>
    <x v="0"/>
    <n v="1.2"/>
    <n v="24"/>
    <s v="TRANSPORTE PROPIO"/>
  </r>
  <r>
    <n v="1002205418"/>
    <s v="UE01"/>
    <d v="2022-03-28T00:00:00"/>
    <d v="1899-12-30T22:32:00"/>
    <s v="012-024-00411798"/>
    <s v=""/>
    <s v=""/>
    <n v="0"/>
    <n v="0"/>
    <s v="ZPRC"/>
    <s v="2500108245"/>
    <s v="0000393263"/>
    <n v="8002821321"/>
    <n v="1002205418"/>
    <s v="15-00001124"/>
    <s v="SELVALEGRE ANTIHUMEDAD"/>
    <n v="160"/>
    <s v="BOL"/>
    <s v="101664"/>
    <s v="ACERIA DEL ECUADOR C.A. ADELCA"/>
    <s v="803573"/>
    <s v="FERRETERIA GAVILANEZ"/>
    <s v="PICHINCHA"/>
    <s v="LUIS MARIA PINTO"/>
    <s v="OMSANT"/>
    <s v="O-Manabi-Santaana"/>
    <n v="482"/>
    <x v="6"/>
    <x v="6"/>
    <s v="10007345"/>
    <s v="LOPEZ CASTRO JAIME MARCELO"/>
    <s v="ZEMT"/>
    <s v="18UE622"/>
    <s v="1"/>
    <s v="Con Pallet"/>
    <n v="0.05"/>
    <n v="8"/>
    <x v="0"/>
    <n v="15990"/>
    <n v="8010"/>
    <n v="7980"/>
    <n v="192"/>
    <m/>
    <x v="6"/>
    <n v="28"/>
    <s v="28"/>
    <n v="8"/>
    <x v="0"/>
    <n v="1.2"/>
    <n v="24"/>
    <s v="TRANSPORTE PROPIO"/>
  </r>
  <r>
    <n v="1002205486"/>
    <s v="UE01"/>
    <d v="2022-03-28T00:00:00"/>
    <d v="1899-12-30T22:34:00"/>
    <s v="012-024-00411799"/>
    <s v="9000806654"/>
    <s v="012-022-00315858"/>
    <n v="551.20000000000005"/>
    <n v="618.01"/>
    <s v="ZPVN"/>
    <s v="40566364"/>
    <s v="0000393256"/>
    <n v="8002821408"/>
    <n v="1002205486"/>
    <s v="15-00001115"/>
    <s v="ARMADURO"/>
    <n v="8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3342.5"/>
    <n v="4007.5"/>
    <n v="9335"/>
    <n v="40.799999999999997"/>
    <m/>
    <x v="161"/>
    <n v="28"/>
    <s v="28"/>
    <n v="4"/>
    <x v="0"/>
    <n v="0.51"/>
    <n v="10.199999999999999"/>
    <s v="TRANSPORTE PROPIO"/>
  </r>
  <r>
    <n v="1002205486"/>
    <s v="UE01"/>
    <d v="2022-03-28T00:00:00"/>
    <d v="1899-12-30T22:34:00"/>
    <s v="012-024-00411800"/>
    <s v="9000806653"/>
    <s v="012-022-00315857"/>
    <n v="3841.6"/>
    <n v="4307.22"/>
    <s v="ZPVN"/>
    <s v="40566364"/>
    <s v="0000393255"/>
    <n v="8002821409"/>
    <n v="1002205486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7387.5"/>
    <n v="28052.5"/>
    <n v="9335"/>
    <n v="285.60000000000002"/>
    <m/>
    <x v="161"/>
    <n v="28"/>
    <s v="28"/>
    <n v="28"/>
    <x v="0"/>
    <n v="0.51"/>
    <n v="10.200000000000001"/>
    <s v="TRANSPORTE PROPIO"/>
  </r>
  <r>
    <n v="1002205461"/>
    <s v="UE01"/>
    <d v="2022-03-28T00:00:00"/>
    <d v="1899-12-30T22:43:00"/>
    <s v="012-024-00411801"/>
    <s v="9000806655"/>
    <s v="012-022-00315859"/>
    <n v="3321.65"/>
    <n v="3724.26"/>
    <s v="ZPVN"/>
    <s v="40566381"/>
    <s v="P000032982"/>
    <n v="8002821378"/>
    <n v="1002205461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76"/>
    <x v="76"/>
    <s v="100022169"/>
    <s v="LOMAS MONTESDEOCA VINICIO XAVIER"/>
    <s v="ZEMT"/>
    <s v="18UE840"/>
    <s v="1"/>
    <s v="Con Pallet"/>
    <n v="0.05"/>
    <n v="24"/>
    <x v="0"/>
    <n v="39400"/>
    <n v="24020"/>
    <n v="15380"/>
    <n v="508.8"/>
    <m/>
    <x v="74"/>
    <n v="28"/>
    <s v="28"/>
    <n v="24"/>
    <x v="0"/>
    <n v="1.06"/>
    <n v="21.2"/>
    <s v="LIDENORTI S.A."/>
  </r>
  <r>
    <n v="1002205441"/>
    <s v="UE01"/>
    <d v="2022-03-28T00:00:00"/>
    <d v="1899-12-30T22:46:00"/>
    <s v="012-024-00411802"/>
    <s v="9000806657"/>
    <s v="012-022-00315860"/>
    <n v="4416"/>
    <n v="4951.25"/>
    <s v="ZPVN"/>
    <s v="40566402"/>
    <s v="P000032995"/>
    <n v="8002821351"/>
    <n v="1002205441"/>
    <s v="15-00001123"/>
    <s v="SELVALEGRE"/>
    <n v="64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s v="18UE624"/>
    <s v="1"/>
    <s v="Con Pallet"/>
    <n v="0.05"/>
    <n v="32"/>
    <x v="0"/>
    <n v="50510"/>
    <n v="32050"/>
    <n v="18460"/>
    <n v="57.6"/>
    <m/>
    <x v="135"/>
    <n v="28"/>
    <s v="28"/>
    <n v="32"/>
    <x v="0"/>
    <n v="0.09"/>
    <n v="1.8"/>
    <s v="CALDECARGO CIA"/>
  </r>
  <r>
    <n v="1002205476"/>
    <s v="UE01"/>
    <d v="2022-03-28T00:00:00"/>
    <d v="1899-12-30T22:52:00"/>
    <s v="012-024-00411803"/>
    <s v="9000806658"/>
    <s v="012-022-00315861"/>
    <n v="3262.32"/>
    <n v="3657.74"/>
    <s v="ZPVN"/>
    <s v="40566309"/>
    <s v="P000032954"/>
    <n v="8002821394"/>
    <n v="1002205476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s v="18UE689"/>
    <s v="1"/>
    <s v="Con Pallet"/>
    <n v="0.05"/>
    <n v="24"/>
    <x v="0"/>
    <n v="39750"/>
    <n v="24070"/>
    <n v="15680"/>
    <n v="100.8"/>
    <m/>
    <x v="69"/>
    <n v="28"/>
    <s v="28"/>
    <n v="24"/>
    <x v="0"/>
    <n v="0.21"/>
    <n v="4.2"/>
    <s v="LA ARMENIA S.A."/>
  </r>
  <r>
    <n v="1002205510"/>
    <s v="UE01"/>
    <d v="2022-03-28T00:00:00"/>
    <d v="1899-12-30T22:56:00"/>
    <s v="012-024-00411804"/>
    <s v="9000806659"/>
    <s v="012-022-00315862"/>
    <n v="3721.45"/>
    <n v="4172.51"/>
    <s v="ZPVN"/>
    <s v="40566367"/>
    <s v="0000393266"/>
    <n v="8002821436"/>
    <n v="1002205510"/>
    <s v="15-00001116"/>
    <s v="ARMADURO GRANEL"/>
    <n v="29.54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840"/>
    <n v="29540"/>
    <n v="17300"/>
    <n v="481.5"/>
    <m/>
    <x v="27"/>
    <n v="28"/>
    <s v="28"/>
    <n v="29.54"/>
    <x v="0"/>
    <n v="16.29993229519296"/>
    <n v="16.29993229519296"/>
    <s v="TRANSPORTE PROPIO"/>
  </r>
  <r>
    <n v="1002205485"/>
    <s v="UE01"/>
    <d v="2022-03-28T00:00:00"/>
    <d v="1899-12-30T22:58:00"/>
    <s v="012-024-00411805"/>
    <s v="9000806660"/>
    <s v="012-022-00315863"/>
    <n v="3096.84"/>
    <n v="3472.2"/>
    <s v="ZPVN"/>
    <s v="40566374"/>
    <s v="P000032981"/>
    <n v="8002821407"/>
    <n v="1002205485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118"/>
    <x v="118"/>
    <s v="100017947"/>
    <s v="SALAZAR JORGE LUIS"/>
    <s v="ZEMT"/>
    <s v="18UE571"/>
    <s v="1"/>
    <s v="Con Pallet"/>
    <n v="0.05"/>
    <n v="24"/>
    <x v="0"/>
    <n v="38890"/>
    <n v="24040"/>
    <n v="14850"/>
    <n v="542.4"/>
    <m/>
    <x v="116"/>
    <n v="28"/>
    <s v="28"/>
    <n v="24"/>
    <x v="0"/>
    <n v="1.1299999999999999"/>
    <n v="22.599999999999998"/>
    <s v="TRAPSA C.A."/>
  </r>
  <r>
    <n v="1002205488"/>
    <s v="UE01"/>
    <d v="2022-03-28T00:00:00"/>
    <d v="1899-12-30T23:01:00"/>
    <s v="012-024-00411806"/>
    <s v=""/>
    <s v=""/>
    <n v="0"/>
    <n v="0"/>
    <s v="ZPRC"/>
    <s v="2500108139"/>
    <s v="0000392531"/>
    <n v="8002821413"/>
    <n v="1002205488"/>
    <s v="15-00001119"/>
    <s v="CAMPEON ANTIHUMEDAD"/>
    <n v="640"/>
    <s v="BOL"/>
    <s v="101664"/>
    <s v="ACERIA DEL ECUADOR C.A. ADELCA"/>
    <s v="810526"/>
    <s v="OBRA PUERTO EL CARMEN HENRY LOPEZ"/>
    <s v="PUTUMAYO"/>
    <s v="SIMON BOLIVAR Y MALECON"/>
    <s v="OKPUTU"/>
    <s v="O-Sucumbios-Putumayo"/>
    <n v="632"/>
    <x v="170"/>
    <x v="170"/>
    <s v="100019543"/>
    <s v="TALAHUA ANGEL"/>
    <s v="ZETT"/>
    <s v="18UE921"/>
    <s v="2"/>
    <s v="Sin Pallet"/>
    <n v="0"/>
    <n v="0"/>
    <x v="0"/>
    <n v="49450"/>
    <n v="32020"/>
    <n v="17430"/>
    <n v="1177.5999999999999"/>
    <m/>
    <x v="166"/>
    <n v="28"/>
    <s v="28"/>
    <n v="32"/>
    <x v="0"/>
    <n v="1.8399999999999999"/>
    <n v="36.799999999999997"/>
    <s v="TRANSPORTE PROPIO"/>
  </r>
  <r>
    <n v="1002205519"/>
    <s v="UE01"/>
    <d v="2022-03-28T00:00:00"/>
    <d v="1899-12-30T23:08:00"/>
    <s v="012-024-00411807"/>
    <s v="9000806662"/>
    <s v="012-022-00315865"/>
    <n v="1662.09"/>
    <n v="1863.55"/>
    <s v="ZPVN"/>
    <s v="40566389"/>
    <s v="P000032986"/>
    <n v="8002821447"/>
    <n v="1002205519"/>
    <s v="15-00001115"/>
    <s v="ARMADURO"/>
    <n v="2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2049.697"/>
    <n v="13019.697"/>
    <n v="9030"/>
    <n v="197.6"/>
    <m/>
    <x v="10"/>
    <n v="28"/>
    <s v="28"/>
    <n v="13"/>
    <x v="0"/>
    <n v="0.76"/>
    <n v="15.2"/>
    <s v="TRANSPORTE PROPIO"/>
  </r>
  <r>
    <n v="1002205519"/>
    <s v="UE01"/>
    <d v="2022-03-28T00:00:00"/>
    <d v="1899-12-30T23:08:00"/>
    <s v="012-024-00411808"/>
    <s v="9000806661"/>
    <s v="012-022-00315864"/>
    <n v="2541.3000000000002"/>
    <n v="2849.33"/>
    <s v="ZPVN"/>
    <s v="40566388"/>
    <s v="P000032985"/>
    <n v="8002821446"/>
    <n v="1002205519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9060.303"/>
    <n v="20030.303"/>
    <n v="9030"/>
    <n v="304"/>
    <m/>
    <x v="10"/>
    <n v="28"/>
    <s v="28"/>
    <n v="20"/>
    <x v="0"/>
    <n v="0.76"/>
    <n v="15.2"/>
    <s v="TRANSPORTE PROPIO"/>
  </r>
  <r>
    <n v="1002205532"/>
    <s v="UE01"/>
    <d v="2022-03-28T00:00:00"/>
    <d v="1899-12-30T23:14:00"/>
    <s v="012-024-00411809"/>
    <s v="9000806663"/>
    <s v="012-022-00315866"/>
    <n v="2176.85"/>
    <n v="2440.6999999999998"/>
    <s v="ZPVN"/>
    <s v="40566390"/>
    <s v="0000393292"/>
    <n v="8002821463"/>
    <n v="1002205532"/>
    <s v="15-00001123"/>
    <s v="SELVALEGRE"/>
    <n v="3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80"/>
    <n v="17080"/>
    <n v="9700"/>
    <n v="251.6"/>
    <m/>
    <x v="107"/>
    <n v="28"/>
    <s v="28"/>
    <n v="17"/>
    <x v="0"/>
    <n v="0.74"/>
    <n v="14.799999999999999"/>
    <s v="TRANSPORTE PROPIO"/>
  </r>
  <r>
    <n v="1002205539"/>
    <s v="UE01"/>
    <d v="2022-03-28T00:00:00"/>
    <d v="1899-12-30T23:50:00"/>
    <s v="012-024-00411810"/>
    <s v="9000806666"/>
    <s v="012-022-00315867"/>
    <n v="4023.58"/>
    <n v="4511.26"/>
    <s v="ZPVN"/>
    <s v="40566405"/>
    <s v="P000032996"/>
    <n v="8002821471"/>
    <n v="1002205539"/>
    <s v="15-00000218"/>
    <s v="MAGNO HE"/>
    <n v="31.56"/>
    <s v="T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210"/>
    <n v="31560"/>
    <n v="17650"/>
    <n v="514.42999999999995"/>
    <m/>
    <x v="106"/>
    <n v="28"/>
    <s v="28"/>
    <n v="31.56"/>
    <x v="0"/>
    <n v="16.300063371356146"/>
    <n v="16.300063371356146"/>
    <s v="TRANSPORTE PROPIO"/>
  </r>
  <r>
    <n v="1002205542"/>
    <s v="UE01"/>
    <d v="2022-03-29T00:00:00"/>
    <d v="1899-12-30T00:05:00"/>
    <s v="012-024-00411811"/>
    <s v="9000806670"/>
    <s v="012-022-00315868"/>
    <n v="3321.97"/>
    <n v="3724.62"/>
    <s v="ZPVN"/>
    <s v="40565742"/>
    <s v="0000392938"/>
    <n v="8002821474"/>
    <n v="1002205542"/>
    <s v="15-00001121"/>
    <s v="GLADIADOR"/>
    <n v="32.74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410"/>
    <n v="32740"/>
    <n v="18670"/>
    <n v="0"/>
    <m/>
    <x v="3"/>
    <n v="29"/>
    <s v="29"/>
    <n v="32.74"/>
    <x v="0"/>
    <n v="0"/>
    <n v="0"/>
    <s v="XAVIER VALENZUELA"/>
  </r>
  <r>
    <n v="1002205596"/>
    <s v="UE01"/>
    <d v="2022-03-29T00:00:00"/>
    <d v="1899-12-30T04:35:00"/>
    <s v="012-024-00411812"/>
    <s v="9000806675"/>
    <s v="012-022-00315869"/>
    <n v="2329.7199999999998"/>
    <n v="2612.1"/>
    <s v="ZPVN"/>
    <s v="40566361"/>
    <s v="0000393241"/>
    <n v="8002821545"/>
    <n v="1002205596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80"/>
    <n v="18080"/>
    <n v="9200"/>
    <n v="324"/>
    <m/>
    <x v="99"/>
    <n v="29"/>
    <s v="29"/>
    <n v="18"/>
    <x v="0"/>
    <n v="0.9"/>
    <n v="18"/>
    <s v="TRANSPORTE PROPIO"/>
  </r>
  <r>
    <n v="1002205604"/>
    <s v="UE01"/>
    <d v="2022-03-29T00:00:00"/>
    <d v="1899-12-30T04:48:00"/>
    <s v="012-024-00411813"/>
    <s v="9000806677"/>
    <s v="012-022-00315871"/>
    <n v="390.65"/>
    <n v="438"/>
    <s v="ZPVN"/>
    <s v="40566419"/>
    <s v="P000033001"/>
    <n v="8002821555"/>
    <n v="1002205604"/>
    <s v="15-00001115"/>
    <s v="ARMADURO"/>
    <n v="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1567.727000000001"/>
    <n v="3012.7269999999999"/>
    <n v="8555"/>
    <n v="56.4"/>
    <m/>
    <x v="56"/>
    <n v="29"/>
    <s v="29"/>
    <n v="3"/>
    <x v="0"/>
    <n v="0.94"/>
    <n v="18.8"/>
    <s v="TRANSPORTE PROPIO"/>
  </r>
  <r>
    <n v="1002205604"/>
    <s v="UE01"/>
    <d v="2022-03-29T00:00:00"/>
    <d v="1899-12-30T04:48:00"/>
    <s v="012-024-00411814"/>
    <s v="9000806676"/>
    <s v="012-022-00315870"/>
    <n v="3882.87"/>
    <n v="4353.49"/>
    <s v="ZPVN"/>
    <s v="40566418"/>
    <s v="P000033000"/>
    <n v="8002821556"/>
    <n v="1002205604"/>
    <s v="15-00001123"/>
    <s v="SELVALEGRE"/>
    <n v="6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8682.273000000001"/>
    <n v="30127.273000000001"/>
    <n v="8555"/>
    <n v="564"/>
    <m/>
    <x v="56"/>
    <n v="29"/>
    <s v="29"/>
    <n v="30"/>
    <x v="0"/>
    <n v="0.94"/>
    <n v="18.8"/>
    <s v="TRANSPORTE PROPIO"/>
  </r>
  <r>
    <n v="1002205612"/>
    <s v="UE01"/>
    <d v="2022-03-29T00:00:00"/>
    <d v="1899-12-30T05:07:00"/>
    <s v="012-024-00411815"/>
    <s v="9000806679"/>
    <s v="012-022-00315873"/>
    <n v="1636.8"/>
    <n v="1835.19"/>
    <s v="ZPVN"/>
    <s v="40566207"/>
    <s v="0000392997"/>
    <n v="8002821565"/>
    <n v="1002205612"/>
    <s v="15-00001115"/>
    <s v="ARMADURO"/>
    <n v="24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</r>
  <r>
    <n v="1002205612"/>
    <s v="UE01"/>
    <d v="2022-03-29T00:00:00"/>
    <d v="1899-12-30T05:07:00"/>
    <s v="012-024-00411816"/>
    <s v="9000806678"/>
    <s v="012-022-00315872"/>
    <n v="1629.6"/>
    <n v="1827.12"/>
    <s v="ZPVN"/>
    <s v="40566207"/>
    <s v="0000392998"/>
    <n v="8002821566"/>
    <n v="1002205612"/>
    <s v="15-00001123"/>
    <s v="SELVALEGRE"/>
    <n v="24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</r>
  <r>
    <n v="1002205609"/>
    <s v="UE01"/>
    <d v="2022-03-29T00:00:00"/>
    <d v="1899-12-30T05:16:00"/>
    <s v="012-024-00411817"/>
    <s v="9000806680"/>
    <s v="012-022-00315874"/>
    <n v="3694.21"/>
    <n v="4141.9799999999996"/>
    <s v="ZPVN"/>
    <s v="40563187"/>
    <s v="0000389926"/>
    <n v="8002821562"/>
    <n v="1002205609"/>
    <s v="15-00000218"/>
    <s v="MAGNO HE"/>
    <n v="31.7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10"/>
    <n v="31770"/>
    <n v="19340"/>
    <n v="0"/>
    <m/>
    <x v="3"/>
    <n v="29"/>
    <s v="29"/>
    <n v="31.77"/>
    <x v="0"/>
    <n v="0"/>
    <n v="0"/>
    <s v="HORMIANDES"/>
  </r>
  <r>
    <n v="1002205616"/>
    <s v="UE01"/>
    <d v="2022-03-29T00:00:00"/>
    <d v="1899-12-30T05:33:00"/>
    <s v="012-024-00411818"/>
    <s v=""/>
    <s v=""/>
    <n v="0"/>
    <n v="0"/>
    <s v="ZPRC"/>
    <s v="2500108244"/>
    <s v="0000393262"/>
    <n v="8002821570"/>
    <n v="1002205616"/>
    <s v="15-00001120"/>
    <s v="CAMPEON"/>
    <n v="660"/>
    <s v="BOL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44"/>
    <s v="GOMEZ ZAMORA FAUSTO RODRIGO"/>
    <s v="ZETT"/>
    <s v="18UE857"/>
    <s v="2"/>
    <s v="Sin Pallet"/>
    <n v="0"/>
    <n v="0"/>
    <x v="0"/>
    <n v="52390"/>
    <n v="33160"/>
    <n v="19230"/>
    <n v="732.6"/>
    <m/>
    <x v="55"/>
    <n v="29"/>
    <s v="29"/>
    <n v="33"/>
    <x v="0"/>
    <n v="1.1100000000000001"/>
    <n v="22.2"/>
    <s v="TRANSPORTE PROPIO"/>
  </r>
  <r>
    <n v="1002205628"/>
    <s v="UE01"/>
    <d v="2022-03-29T00:00:00"/>
    <d v="1899-12-30T05:43:00"/>
    <s v="012-024-00411819"/>
    <s v="9000777388"/>
    <s v="013-020-00046005"/>
    <n v="4273.32"/>
    <n v="4791.28"/>
    <s v="ZPDF"/>
    <s v="70170239"/>
    <s v="0000393036"/>
    <n v="8002821589"/>
    <n v="1002205628"/>
    <s v="15-00001123"/>
    <s v="SELVALEGRE"/>
    <n v="68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52010"/>
    <n v="34100"/>
    <n v="17910"/>
    <n v="612"/>
    <m/>
    <x v="5"/>
    <n v="29"/>
    <s v="29"/>
    <n v="34"/>
    <x v="0"/>
    <n v="0.9"/>
    <n v="18"/>
    <s v="TRANSPORTE PROPIO"/>
  </r>
  <r>
    <n v="1002205629"/>
    <s v="UE01"/>
    <d v="2022-03-29T00:00:00"/>
    <d v="1899-12-30T05:47:00"/>
    <s v="012-024-00411820"/>
    <s v="9000806682"/>
    <s v="012-022-00315876"/>
    <n v="1701.41"/>
    <n v="1907.63"/>
    <s v="ZPVN"/>
    <s v="40566373"/>
    <s v="0000393284"/>
    <n v="8002821591"/>
    <n v="1002205629"/>
    <s v="15-00001115"/>
    <s v="ARMADURO"/>
    <n v="26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2174.394"/>
    <n v="13039.394"/>
    <n v="9135"/>
    <n v="197.6"/>
    <m/>
    <x v="118"/>
    <n v="29"/>
    <s v="29"/>
    <n v="13"/>
    <x v="0"/>
    <n v="0.76"/>
    <n v="15.2"/>
    <s v="TRANSPORTE PROPIO"/>
  </r>
  <r>
    <n v="1002205629"/>
    <s v="UE01"/>
    <d v="2022-03-29T00:00:00"/>
    <d v="1899-12-30T05:47:00"/>
    <s v="012-024-00411821"/>
    <s v="9000806681"/>
    <s v="012-022-00315875"/>
    <n v="2601.7199999999998"/>
    <n v="2917.07"/>
    <s v="ZPVN"/>
    <s v="40566373"/>
    <s v="0000393283"/>
    <n v="8002821590"/>
    <n v="1002205629"/>
    <s v="15-00001123"/>
    <s v="SELVALEGRE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195.606"/>
    <n v="20060.606"/>
    <n v="9135"/>
    <n v="304"/>
    <m/>
    <x v="118"/>
    <n v="29"/>
    <s v="29"/>
    <n v="20"/>
    <x v="0"/>
    <n v="0.76"/>
    <n v="15.2"/>
    <s v="TRANSPORTE PROPIO"/>
  </r>
  <r>
    <n v="1002205617"/>
    <s v="UE01"/>
    <d v="2022-03-29T00:00:00"/>
    <d v="1899-12-30T05:54:00"/>
    <s v="012-024-00411822"/>
    <s v=""/>
    <s v=""/>
    <n v="0"/>
    <n v="0"/>
    <s v="ZPRC"/>
    <s v="2500108155"/>
    <s v="0000392929"/>
    <n v="8002821571"/>
    <n v="1002205617"/>
    <s v="15-00000218"/>
    <s v="MAGNO HE"/>
    <n v="30.7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49420"/>
    <n v="30770"/>
    <n v="18650"/>
    <n v="285.85000000000002"/>
    <m/>
    <x v="1"/>
    <n v="29"/>
    <s v="29"/>
    <n v="30.77"/>
    <x v="0"/>
    <n v="9.2898927526811832"/>
    <n v="9.2898927526811832"/>
    <s v="TRANSCONCEM CIA. LTDA."/>
  </r>
  <r>
    <n v="1002205638"/>
    <s v="UE01"/>
    <d v="2022-03-29T00:00:00"/>
    <d v="1899-12-30T06:11:00"/>
    <s v="012-024-00411823"/>
    <s v=""/>
    <s v=""/>
    <n v="0"/>
    <n v="0"/>
    <s v="ZPRC"/>
    <s v="2500108248"/>
    <s v="P000032979"/>
    <n v="8002821606"/>
    <n v="1002205638"/>
    <s v="15-00001120"/>
    <s v="CAMPEON"/>
    <n v="34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5682.120999999999"/>
    <n v="17072.120999999999"/>
    <n v="8610"/>
    <n v="173.4"/>
    <m/>
    <x v="109"/>
    <n v="29"/>
    <s v="29"/>
    <n v="17"/>
    <x v="0"/>
    <n v="0.51"/>
    <n v="10.200000000000001"/>
    <s v="TRANSPORTE PROPIO"/>
  </r>
  <r>
    <n v="1002205638"/>
    <s v="UE01"/>
    <d v="2022-03-29T00:00:00"/>
    <d v="1899-12-30T06:11:00"/>
    <s v="012-024-00411824"/>
    <s v=""/>
    <s v=""/>
    <n v="0"/>
    <n v="0"/>
    <s v="ZPRC"/>
    <s v="2500108247"/>
    <s v="P000032978"/>
    <n v="8002821605"/>
    <n v="1002205638"/>
    <s v="15-00001123"/>
    <s v="SELVALEGRE"/>
    <n v="3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4677.879000000001"/>
    <n v="16067.879000000001"/>
    <n v="8610"/>
    <n v="163.19999999999999"/>
    <m/>
    <x v="109"/>
    <n v="29"/>
    <s v="29"/>
    <n v="16"/>
    <x v="0"/>
    <n v="0.51"/>
    <n v="10.199999999999999"/>
    <s v="TRANSPORTE PROPIO"/>
  </r>
  <r>
    <n v="1002205647"/>
    <s v="UE01"/>
    <d v="2022-03-29T00:00:00"/>
    <d v="1899-12-30T06:52:00"/>
    <s v="012-024-00411825"/>
    <s v="9000806688"/>
    <s v="012-022-00315878"/>
    <n v="243.49"/>
    <n v="273"/>
    <s v="ZPVN"/>
    <s v="40566308"/>
    <s v="P000032953"/>
    <n v="8002821621"/>
    <n v="1002205647"/>
    <s v="15-00001120"/>
    <s v="CAMPEON"/>
    <n v="40"/>
    <s v="BOL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20368"/>
    <s v="CAGUANA VICTOR"/>
    <s v="ZEMU"/>
    <s v="18UE652"/>
    <s v="2"/>
    <s v="Sin Pallet"/>
    <n v="0"/>
    <n v="0"/>
    <x v="0"/>
    <n v="6535.5559999999996"/>
    <n v="2005.556"/>
    <n v="4530"/>
    <n v="20.399999999999999"/>
    <m/>
    <x v="7"/>
    <n v="29"/>
    <s v="29"/>
    <n v="2"/>
    <x v="0"/>
    <n v="0.51"/>
    <n v="10.199999999999999"/>
    <s v="TRANSPORTE PROPIO"/>
  </r>
  <r>
    <n v="1002205647"/>
    <s v="UE01"/>
    <d v="2022-03-29T00:00:00"/>
    <d v="1899-12-30T06:52:00"/>
    <s v="012-024-00411826"/>
    <s v="9000806687"/>
    <s v="012-022-00315877"/>
    <n v="2124.4499999999998"/>
    <n v="2381.94"/>
    <s v="ZPVN"/>
    <s v="40566307"/>
    <s v="P000032952"/>
    <n v="8002821620"/>
    <n v="1002205647"/>
    <s v="15-00001123"/>
    <s v="SELVALEGRE"/>
    <n v="32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0574.444"/>
    <n v="16044.444"/>
    <n v="4530"/>
    <n v="163.19999999999999"/>
    <m/>
    <x v="7"/>
    <n v="29"/>
    <s v="29"/>
    <n v="16"/>
    <x v="0"/>
    <n v="0.51"/>
    <n v="10.199999999999999"/>
    <s v="TRANSPORTE PROPIO"/>
  </r>
  <r>
    <n v="1002205614"/>
    <s v="UE01"/>
    <d v="2022-03-29T00:00:00"/>
    <d v="1899-12-30T06:56:00"/>
    <s v="012-024-00411827"/>
    <s v="9000806689"/>
    <s v="012-022-00315879"/>
    <n v="4507.8"/>
    <n v="5054.18"/>
    <s v="ZPVN"/>
    <s v="40566441"/>
    <s v="P000033004"/>
    <n v="8002821568"/>
    <n v="1002205614"/>
    <s v="15-00001123"/>
    <s v="SELVALEGRE"/>
    <n v="66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147"/>
    <x v="147"/>
    <s v="100014974"/>
    <s v="PAZMIÑO ULISES"/>
    <s v="ZETT"/>
    <s v="18UE567"/>
    <s v="2"/>
    <s v="Sin Pallet"/>
    <n v="0"/>
    <n v="0"/>
    <x v="0"/>
    <n v="49990"/>
    <n v="33060"/>
    <n v="16930"/>
    <n v="303.60000000000002"/>
    <m/>
    <x v="144"/>
    <n v="29"/>
    <s v="29"/>
    <n v="33"/>
    <x v="0"/>
    <n v="0.46"/>
    <n v="9.2000000000000011"/>
    <s v="SANJOPAS S.A."/>
  </r>
  <r>
    <n v="1002205656"/>
    <s v="UE01"/>
    <d v="2022-03-29T00:00:00"/>
    <d v="1899-12-30T07:05:00"/>
    <s v="012-024-00411828"/>
    <s v="9000806690"/>
    <s v="012-022-00315880"/>
    <n v="3125.21"/>
    <n v="3504.01"/>
    <s v="ZPVN"/>
    <s v="40566395"/>
    <s v="P000032992"/>
    <n v="8002821634"/>
    <n v="1002205656"/>
    <s v="15-00001115"/>
    <s v="ARMADURO"/>
    <n v="480"/>
    <s v="BOL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9189"/>
    <s v="SIMBAÑA EDWIN"/>
    <s v="ZEMT"/>
    <s v="18UE864"/>
    <s v="2"/>
    <s v="Sin Pallet"/>
    <n v="0"/>
    <n v="0"/>
    <x v="0"/>
    <n v="38940"/>
    <n v="24100"/>
    <n v="14840"/>
    <n v="355.2"/>
    <m/>
    <x v="2"/>
    <n v="29"/>
    <s v="29"/>
    <n v="24"/>
    <x v="0"/>
    <n v="0.74"/>
    <n v="14.799999999999999"/>
    <s v="TRANSPORTE PROPIO"/>
  </r>
  <r>
    <n v="1002205654"/>
    <s v="UE01"/>
    <d v="2022-03-29T00:00:00"/>
    <d v="1899-12-30T07:13:00"/>
    <s v="012-024-00411829"/>
    <s v="9000806693"/>
    <s v="012-022-00315881"/>
    <n v="2407.73"/>
    <n v="2699.56"/>
    <s v="ZPVN"/>
    <s v="40565864"/>
    <s v="P000032814"/>
    <n v="8002821632"/>
    <n v="1002205654"/>
    <s v="15-00001123"/>
    <s v="SELVALEGRE"/>
    <n v="36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s v="18UE860"/>
    <s v="2"/>
    <s v="Sin Pallet"/>
    <n v="0"/>
    <n v="0"/>
    <x v="0"/>
    <n v="27230"/>
    <n v="18070"/>
    <n v="9160"/>
    <n v="154.80000000000001"/>
    <m/>
    <x v="2"/>
    <n v="29"/>
    <s v="29"/>
    <n v="18"/>
    <x v="0"/>
    <n v="0.43000000000000005"/>
    <n v="8.6000000000000014"/>
    <s v="TRANSPORTE PROPIO"/>
  </r>
  <r>
    <n v="1002205659"/>
    <s v="UE01"/>
    <d v="2022-03-29T00:00:00"/>
    <d v="1899-12-30T07:19:00"/>
    <s v="012-024-00411830"/>
    <s v="9000806694"/>
    <s v="012-022-00315882"/>
    <n v="4567.2"/>
    <n v="5120.7700000000004"/>
    <s v="ZPVN"/>
    <s v="40566391"/>
    <s v="P000032987"/>
    <n v="8002821637"/>
    <n v="1002205659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870"/>
    <n v="33060"/>
    <n v="18810"/>
    <n v="699.6"/>
    <m/>
    <x v="120"/>
    <n v="29"/>
    <s v="29"/>
    <n v="33"/>
    <x v="0"/>
    <n v="1.06"/>
    <n v="21.2"/>
    <s v="TRANSPORTE PROPIO"/>
  </r>
  <r>
    <n v="1002205693"/>
    <s v="UE01"/>
    <d v="2022-03-29T00:00:00"/>
    <d v="1899-12-30T09:02:00"/>
    <s v="012-024-00411831"/>
    <s v=""/>
    <s v=""/>
    <n v="0"/>
    <n v="0"/>
    <s v="ZPRC"/>
    <s v="2500108220"/>
    <s v="0000393134"/>
    <n v="8002821681"/>
    <n v="1002205693"/>
    <s v="15-00001116"/>
    <s v="ARMADURO GRANEL"/>
    <n v="32.880000000000003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2020"/>
    <n v="32880"/>
    <n v="19140"/>
    <n v="302.5"/>
    <m/>
    <x v="78"/>
    <n v="29"/>
    <s v="29"/>
    <n v="32.880000000000003"/>
    <x v="0"/>
    <n v="9.2001216545012152"/>
    <n v="9.2001216545012152"/>
    <s v="CASTRO HERMANOS S.A."/>
  </r>
  <r>
    <n v="1002205674"/>
    <s v="UE01"/>
    <d v="2022-03-29T00:00:00"/>
    <d v="1899-12-30T09:04:00"/>
    <s v="012-024-00411832"/>
    <s v=""/>
    <s v=""/>
    <n v="0"/>
    <n v="0"/>
    <s v="ZPRC"/>
    <s v="2500108155"/>
    <s v="0000392930"/>
    <n v="8002821657"/>
    <n v="1002205674"/>
    <s v="15-00000218"/>
    <s v="MAGNO HE"/>
    <n v="32.63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643"/>
    <s v="AGUIRRE MILTON"/>
    <s v="ZECI"/>
    <s v="18PCC4185"/>
    <s v="2"/>
    <s v="Sin Pallet"/>
    <n v="0"/>
    <n v="0"/>
    <x v="0"/>
    <n v="51720"/>
    <n v="32630"/>
    <n v="19090"/>
    <n v="303.13"/>
    <m/>
    <x v="1"/>
    <n v="29"/>
    <s v="29"/>
    <n v="32.630000000000003"/>
    <x v="0"/>
    <n v="9.2899172540606791"/>
    <n v="9.2899172540606791"/>
    <s v="TRANSCONCEM CIA. LTDA."/>
  </r>
  <r>
    <n v="1002205713"/>
    <s v="UE01"/>
    <d v="2022-03-29T00:00:00"/>
    <d v="1899-12-30T09:17:00"/>
    <s v="012-024-00411833"/>
    <s v="9000806707"/>
    <s v="012-022-00315883"/>
    <n v="2301.35"/>
    <n v="2580.29"/>
    <s v="ZPVN"/>
    <s v="40566491"/>
    <s v="P000033016"/>
    <n v="8002821710"/>
    <n v="100220571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140"/>
    <n v="18080"/>
    <n v="9060"/>
    <n v="266.39999999999998"/>
    <m/>
    <x v="140"/>
    <n v="29"/>
    <s v="29"/>
    <n v="18"/>
    <x v="0"/>
    <n v="0.74"/>
    <n v="14.799999999999999"/>
    <s v="TRANSPORTE PROPIO"/>
  </r>
  <r>
    <n v="1002205696"/>
    <s v="UE01"/>
    <d v="2022-03-29T00:00:00"/>
    <d v="1899-12-30T09:32:00"/>
    <s v="012-024-00411834"/>
    <s v=""/>
    <s v=""/>
    <n v="0"/>
    <n v="0"/>
    <s v="ZPRC"/>
    <s v="2500108258"/>
    <s v="P000033008"/>
    <n v="8002821685"/>
    <n v="1002205696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s v="18UE912"/>
    <s v="1"/>
    <s v="Con Pallet"/>
    <n v="0.05"/>
    <n v="24"/>
    <x v="0"/>
    <n v="40140"/>
    <n v="24100"/>
    <n v="16040"/>
    <n v="91.2"/>
    <m/>
    <x v="20"/>
    <n v="29"/>
    <s v="29"/>
    <n v="24"/>
    <x v="0"/>
    <n v="0.19"/>
    <n v="3.8000000000000003"/>
    <s v="TRANSSJQ S.A."/>
  </r>
  <r>
    <n v="1002205711"/>
    <s v="UE01"/>
    <d v="2022-03-29T00:00:00"/>
    <d v="1899-12-30T09:40:00"/>
    <s v="012-024-00411835"/>
    <s v="9000806782"/>
    <s v="012-022-00315885"/>
    <n v="569.6"/>
    <n v="638.64"/>
    <s v="ZPVN"/>
    <s v="40566477"/>
    <s v="P000033010"/>
    <n v="8002821706"/>
    <n v="1002205711"/>
    <s v="15-00001115"/>
    <s v="ARMADURO"/>
    <n v="80"/>
    <s v="BOL"/>
    <s v="103865"/>
    <s v="CAZAR GOMEZ MARIA TARGELIA"/>
    <s v="805630"/>
    <s v="FERRIMAXI"/>
    <s v="ANTONIO ANTE"/>
    <s v="BOLIVAR 8-79 Y 2 DE MARZO"/>
    <s v="OIANTE"/>
    <s v="O-Imbabura-Ant.Ante.(Atuntaqu"/>
    <m/>
    <x v="14"/>
    <x v="14"/>
    <s v="100020316"/>
    <s v="TROYA DAVID"/>
    <s v="ZEMU"/>
    <s v="18UE644"/>
    <s v="2"/>
    <s v="Sin Pallet"/>
    <n v="0"/>
    <n v="0"/>
    <x v="0"/>
    <n v="8441.1110000000008"/>
    <n v="4011.1109999999999"/>
    <n v="4430"/>
    <n v="12.8"/>
    <m/>
    <x v="14"/>
    <n v="29"/>
    <s v="29"/>
    <n v="4"/>
    <x v="0"/>
    <n v="0.16"/>
    <n v="3.2"/>
    <s v="OTAVALOTRUCKS S.A."/>
  </r>
  <r>
    <n v="1002205711"/>
    <s v="UE01"/>
    <d v="2022-03-29T00:00:00"/>
    <d v="1899-12-30T09:40:00"/>
    <s v="012-024-00411836"/>
    <s v="9000806781"/>
    <s v="012-022-00315884"/>
    <n v="1971.2"/>
    <n v="2210.12"/>
    <s v="ZPVN"/>
    <s v="40566476"/>
    <s v="P000033009"/>
    <n v="8002821707"/>
    <n v="1002205711"/>
    <s v="15-00001123"/>
    <s v="SELVALEGRE"/>
    <n v="280"/>
    <s v="BOL"/>
    <s v="103865"/>
    <s v="CAZAR GOMEZ MARIA TARGELIA"/>
    <s v="805630"/>
    <s v="FERRIMAXI"/>
    <s v="ANTONIO ANTE"/>
    <s v="BOLIVAR 8-79 Y 2 DE MARZO"/>
    <s v="OIANTE"/>
    <s v="O-Imbabura-Ant.Ante.(Atuntaqu"/>
    <n v="20"/>
    <x v="14"/>
    <x v="14"/>
    <s v="100020316"/>
    <s v="TROYA DAVID"/>
    <s v="ZEMU"/>
    <s v="18UE644"/>
    <s v="2"/>
    <s v="Sin Pallet"/>
    <n v="0"/>
    <n v="0"/>
    <x v="0"/>
    <n v="18468.888999999999"/>
    <n v="14038.888999999999"/>
    <n v="4430"/>
    <n v="44.8"/>
    <m/>
    <x v="14"/>
    <n v="29"/>
    <s v="29"/>
    <n v="14"/>
    <x v="0"/>
    <n v="0.16"/>
    <n v="3.1999999999999997"/>
    <s v="OTAVALOTRUCKS S.A."/>
  </r>
  <r>
    <n v="1002205685"/>
    <s v="UE01"/>
    <d v="2022-03-29T00:00:00"/>
    <d v="1899-12-30T09:43:00"/>
    <s v="012-024-00411837"/>
    <s v="9000806783"/>
    <s v="012-022-00315886"/>
    <n v="2354.4"/>
    <n v="2639.77"/>
    <s v="ZPVN"/>
    <s v="40566457"/>
    <s v="P000033005"/>
    <n v="8002821672"/>
    <n v="1002205685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93"/>
    <x v="93"/>
    <s v="100014969"/>
    <s v="LARGO ANGEL"/>
    <s v="ZEMU"/>
    <s v="18UE606"/>
    <s v="2"/>
    <s v="Sin Pallet"/>
    <n v="0"/>
    <n v="0"/>
    <x v="0"/>
    <n v="27240"/>
    <n v="18050"/>
    <n v="9190"/>
    <n v="266.39999999999998"/>
    <m/>
    <x v="91"/>
    <n v="29"/>
    <s v="29"/>
    <n v="18"/>
    <x v="0"/>
    <n v="0.74"/>
    <n v="14.799999999999999"/>
    <s v="TRANSSJQ S.A."/>
  </r>
  <r>
    <n v="1002205735"/>
    <s v="UE01"/>
    <d v="2022-03-29T00:00:00"/>
    <d v="1899-12-30T09:46:00"/>
    <s v="012-024-00411838"/>
    <s v=""/>
    <s v=""/>
    <n v="0"/>
    <n v="0"/>
    <s v="ZPRC"/>
    <s v="2500108261"/>
    <s v="0000393398"/>
    <n v="8002821731"/>
    <n v="1002205735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00"/>
    <n v="18060"/>
    <n v="9040"/>
    <n v="266.39999999999998"/>
    <m/>
    <x v="141"/>
    <n v="29"/>
    <s v="29"/>
    <n v="18"/>
    <x v="0"/>
    <n v="0.74"/>
    <n v="14.799999999999999"/>
    <s v="TRANSPORTE PROPIO"/>
  </r>
  <r>
    <n v="1002205716"/>
    <s v="UE01"/>
    <d v="2022-03-29T00:00:00"/>
    <d v="1899-12-30T09:59:00"/>
    <s v="012-024-00411839"/>
    <s v="9000806785"/>
    <s v="012-022-00315887"/>
    <n v="4280.42"/>
    <n v="4799.2299999999996"/>
    <s v="ZPVN"/>
    <s v="40566497"/>
    <s v="P000033017"/>
    <n v="8002821714"/>
    <n v="1002205716"/>
    <s v="15-00001123"/>
    <s v="SELVALEGRE"/>
    <n v="640"/>
    <s v="BOL"/>
    <s v="101627"/>
    <s v="ACEROSCENTER CIA. LTDA."/>
    <s v="800777"/>
    <s v="ACEROS SUR"/>
    <s v="QUITO"/>
    <s v="QUITO AV. MARISCAL SUCRE S27-252 Y"/>
    <s v="OPCHIL"/>
    <s v="O-Pichincha-Chillogallo"/>
    <n v="128"/>
    <x v="163"/>
    <x v="163"/>
    <s v="100017801"/>
    <s v="CUASES VICTOR"/>
    <s v="ZETT"/>
    <s v="18UE543"/>
    <s v="1"/>
    <s v="Con Pallet"/>
    <n v="0.05"/>
    <n v="32"/>
    <x v="0"/>
    <n v="50780"/>
    <n v="32090"/>
    <n v="18690"/>
    <n v="326.39999999999998"/>
    <m/>
    <x v="159"/>
    <n v="29"/>
    <s v="29"/>
    <n v="32"/>
    <x v="0"/>
    <n v="0.51"/>
    <n v="10.199999999999999"/>
    <s v="TRIMPESAS S.A."/>
  </r>
  <r>
    <n v="1002205732"/>
    <s v="UE01"/>
    <d v="2022-03-29T00:00:00"/>
    <d v="1899-12-30T10:03:00"/>
    <s v="012-024-00411840"/>
    <s v="9000806787"/>
    <s v="012-022-00315889"/>
    <n v="284.8"/>
    <n v="319.32"/>
    <s v="ZPVN"/>
    <s v="40566502"/>
    <s v="P000033019"/>
    <n v="8002821728"/>
    <n v="1002205732"/>
    <s v="15-00001115"/>
    <s v="ARMADURO"/>
    <n v="40"/>
    <s v="BOL"/>
    <s v="101542"/>
    <s v="FERNANDEZ FARINANGO PEDRO"/>
    <s v="801486"/>
    <s v="BOD. FERRETERIA SION"/>
    <s v="OTAVALO"/>
    <s v="EUGENIO ESPEJO S/N Y FEDERICO PAEZ"/>
    <s v="OISANP"/>
    <s v="O-Imbabura-Sanpablo"/>
    <m/>
    <x v="106"/>
    <x v="106"/>
    <s v="100014973"/>
    <s v="CUACES JOSE ANTONIO"/>
    <s v="ZEMU"/>
    <s v="18UE677"/>
    <s v="2"/>
    <s v="Sin Pallet"/>
    <n v="0"/>
    <n v="0"/>
    <x v="0"/>
    <n v="6512.7780000000002"/>
    <n v="1997.778"/>
    <n v="4515"/>
    <n v="6"/>
    <m/>
    <x v="104"/>
    <n v="29"/>
    <s v="29"/>
    <n v="2"/>
    <x v="0"/>
    <n v="0.15"/>
    <n v="3"/>
    <s v="LA ARMENIA S.A."/>
  </r>
  <r>
    <n v="1002205732"/>
    <s v="UE01"/>
    <d v="2022-03-29T00:00:00"/>
    <d v="1899-12-30T10:03:00"/>
    <s v="012-024-00411841"/>
    <s v="9000806786"/>
    <s v="012-022-00315888"/>
    <n v="2252.8000000000002"/>
    <n v="2525.86"/>
    <s v="ZPVN"/>
    <s v="40566501"/>
    <s v="P000033018"/>
    <n v="8002821727"/>
    <n v="1002205732"/>
    <s v="15-00001123"/>
    <s v="SELVALEGRE"/>
    <n v="32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106"/>
    <x v="106"/>
    <s v="100014973"/>
    <s v="CUACES JOSE ANTONIO"/>
    <s v="ZEMU"/>
    <s v="18UE677"/>
    <s v="2"/>
    <s v="Sin Pallet"/>
    <n v="0"/>
    <n v="0"/>
    <x v="0"/>
    <n v="20497.222000000002"/>
    <n v="15982.222"/>
    <n v="4515"/>
    <n v="48"/>
    <m/>
    <x v="104"/>
    <n v="29"/>
    <s v="29"/>
    <n v="16"/>
    <x v="0"/>
    <n v="0.15"/>
    <n v="3"/>
    <s v="LA ARMENIA S.A."/>
  </r>
  <r>
    <n v="1002205737"/>
    <s v="UE01"/>
    <d v="2022-03-29T00:00:00"/>
    <d v="1899-12-30T10:05:00"/>
    <s v="012-024-00411842"/>
    <s v="9000806790"/>
    <s v="012-022-00315890"/>
    <n v="2287.17"/>
    <n v="2564.39"/>
    <s v="ZPVN"/>
    <s v="40566508"/>
    <s v="P000033021"/>
    <n v="8002821733"/>
    <n v="1002205737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s v="18UE336"/>
    <s v="2"/>
    <s v="Sin Pallet"/>
    <n v="0"/>
    <n v="0"/>
    <x v="0"/>
    <n v="27040"/>
    <n v="18030"/>
    <n v="9010"/>
    <n v="273.60000000000002"/>
    <m/>
    <x v="86"/>
    <n v="29"/>
    <s v="29"/>
    <n v="18"/>
    <x v="0"/>
    <n v="0.76"/>
    <n v="15.200000000000001"/>
    <s v="TRANSSJQ S.A."/>
  </r>
  <r>
    <n v="1002205709"/>
    <s v="UE01"/>
    <d v="2022-03-29T00:00:00"/>
    <d v="1899-12-30T10:08:00"/>
    <s v="012-024-00411843"/>
    <s v="9000806792"/>
    <s v="012-022-00315892"/>
    <n v="1092.8"/>
    <n v="1225.26"/>
    <s v="ZPVN"/>
    <s v="40566493"/>
    <s v="0000393385"/>
    <n v="8002821701"/>
    <n v="1002205709"/>
    <s v="15-00001119"/>
    <s v="CAMPEON ANTIHUMEDAD"/>
    <n v="160"/>
    <s v="BOL"/>
    <s v="103610"/>
    <s v="INMOBILIARIA Y CONSTRUCCIONES"/>
    <s v="805113"/>
    <s v="BODEGA PRINCIPAL RB"/>
    <s v="ATACAMES"/>
    <s v="VIA PRINCIPAL Y GUAYACANES"/>
    <s v="OEATAC"/>
    <s v="O-Esmeraldas-Atacames"/>
    <m/>
    <x v="96"/>
    <x v="96"/>
    <s v="10007705"/>
    <s v="BUITRON MONTENEGRO JONNY WASHIGNTON"/>
    <s v="ZEMU"/>
    <s v="18UE713"/>
    <s v="2"/>
    <s v="Sin Pallet"/>
    <n v="0"/>
    <n v="0"/>
    <x v="0"/>
    <n v="12392.222"/>
    <n v="8022.2219999999998"/>
    <n v="4370"/>
    <n v="171.2"/>
    <m/>
    <x v="94"/>
    <n v="29"/>
    <s v="29"/>
    <n v="8"/>
    <x v="0"/>
    <n v="1.0699999999999998"/>
    <n v="21.4"/>
    <s v="SUCUMTRANSA S.A."/>
  </r>
  <r>
    <n v="1002205709"/>
    <s v="UE01"/>
    <d v="2022-03-29T00:00:00"/>
    <d v="1899-12-30T10:08:00"/>
    <s v="012-024-00411844"/>
    <s v="9000806791"/>
    <s v="012-022-00315891"/>
    <n v="1420"/>
    <n v="1592.11"/>
    <s v="ZPVN"/>
    <s v="40566493"/>
    <s v="0000393386"/>
    <n v="8002821702"/>
    <n v="1002205709"/>
    <s v="15-00001124"/>
    <s v="SELVALEGRE ANTIHUMEDAD"/>
    <n v="200"/>
    <s v="BOL"/>
    <s v="103610"/>
    <s v="INMOBILIARIA Y CONSTRUCCIONES"/>
    <s v="805113"/>
    <s v="BODEGA PRINCIPAL RB"/>
    <s v="ATACAMES"/>
    <s v="VIA PRINCIPAL Y GUAYACANES"/>
    <s v="OEATAC"/>
    <s v="O-Esmeraldas-Atacames"/>
    <n v="412"/>
    <x v="96"/>
    <x v="96"/>
    <s v="10007705"/>
    <s v="BUITRON MONTENEGRO JONNY WASHIGNTON"/>
    <s v="ZEMU"/>
    <s v="18UE713"/>
    <s v="2"/>
    <s v="Sin Pallet"/>
    <n v="0"/>
    <n v="0"/>
    <x v="0"/>
    <n v="14397.778"/>
    <n v="10027.778"/>
    <n v="4370"/>
    <n v="214"/>
    <m/>
    <x v="94"/>
    <n v="29"/>
    <s v="29"/>
    <n v="10"/>
    <x v="0"/>
    <n v="1.07"/>
    <n v="21.4"/>
    <s v="SUCUMTRANSA S.A."/>
  </r>
  <r>
    <n v="1002205710"/>
    <s v="UE01"/>
    <d v="2022-03-29T00:00:00"/>
    <d v="1899-12-30T10:13:00"/>
    <s v="012-024-00411845"/>
    <s v="9000806795"/>
    <s v="012-022-00315894"/>
    <n v="575.20000000000005"/>
    <n v="644.91"/>
    <s v="ZPVN"/>
    <s v="40566490"/>
    <s v="0000393383"/>
    <n v="8002821704"/>
    <n v="1002205710"/>
    <s v="15-00001124"/>
    <s v="SELVALEGRE ANTIHUMEDAD"/>
    <n v="80"/>
    <s v="BOL"/>
    <s v="10005427"/>
    <s v="VALENCIA MARTINEZ GONZALO FERNANDO"/>
    <s v="810151"/>
    <s v="FERRETERIA CHAMANGA"/>
    <s v="MUISNE"/>
    <s v="VIA A CHAMANGA KM23"/>
    <s v="OECHAM"/>
    <s v="O-Esmeraldas-Chamanga"/>
    <m/>
    <x v="65"/>
    <x v="65"/>
    <s v="100014858"/>
    <s v="MORENO MANUEL"/>
    <s v="ZEMU"/>
    <s v="18UE602"/>
    <s v="2"/>
    <s v="Sin Pallet"/>
    <n v="0"/>
    <n v="0"/>
    <x v="0"/>
    <n v="8558.3330000000005"/>
    <n v="4013.3330000000001"/>
    <n v="4545"/>
    <n v="82.4"/>
    <m/>
    <x v="63"/>
    <n v="29"/>
    <s v="29"/>
    <n v="4"/>
    <x v="0"/>
    <n v="1.03"/>
    <n v="20.6"/>
    <s v="TRANSSJQ S.A."/>
  </r>
  <r>
    <n v="1002205710"/>
    <s v="UE01"/>
    <d v="2022-03-29T00:00:00"/>
    <d v="1899-12-30T10:13:00"/>
    <s v="012-024-00411846"/>
    <s v="9000806794"/>
    <s v="012-022-00315893"/>
    <n v="2013.2"/>
    <n v="2257.21"/>
    <s v="ZPVN"/>
    <s v="40566489"/>
    <s v="0000393382"/>
    <n v="8002821703"/>
    <n v="1002205710"/>
    <s v="15-00001124"/>
    <s v="SELVALEGRE ANTIHUMEDAD"/>
    <n v="280"/>
    <s v="BOL"/>
    <s v="10005427"/>
    <s v="VALENCIA MARTINEZ GONZALO FERNANDO"/>
    <s v="809750"/>
    <s v="BODEGA PRINCIPAL"/>
    <s v="MUISNE"/>
    <s v="RECINTO 3 VIAS"/>
    <s v="OECHAM"/>
    <s v="O-Esmeraldas-Chamanga"/>
    <n v="402"/>
    <x v="65"/>
    <x v="65"/>
    <s v="100014858"/>
    <s v="MORENO MANUEL"/>
    <s v="ZEMU"/>
    <s v="18UE602"/>
    <s v="2"/>
    <s v="Sin Pallet"/>
    <n v="0"/>
    <n v="0"/>
    <x v="0"/>
    <n v="18591.667000000001"/>
    <n v="14046.666999999999"/>
    <n v="4545"/>
    <n v="288.39999999999998"/>
    <m/>
    <x v="63"/>
    <n v="29"/>
    <s v="29"/>
    <n v="14"/>
    <x v="0"/>
    <n v="1.03"/>
    <n v="20.599999999999998"/>
    <s v="TRANSSJQ S.A."/>
  </r>
  <r>
    <n v="1002205759"/>
    <s v="UE01"/>
    <d v="2022-03-29T00:00:00"/>
    <d v="1899-12-30T10:17:00"/>
    <s v="012-024-00411847"/>
    <s v="9000806797"/>
    <s v="012-022-00315895"/>
    <n v="2563.1999999999998"/>
    <n v="2873.87"/>
    <s v="ZPVN"/>
    <s v="40566496"/>
    <s v="0000393391"/>
    <n v="8002821757"/>
    <n v="1002205759"/>
    <s v="15-00001115"/>
    <s v="ARMADURO"/>
    <n v="360"/>
    <s v="BOL"/>
    <s v="101780"/>
    <s v="MEGAPROFER S.A."/>
    <s v="810712"/>
    <s v="ECO COTACACHI"/>
    <s v="COTACACHI"/>
    <s v="VIA A CUICOCHA, ENTRADA"/>
    <s v="OICOTA"/>
    <s v="O-Imbabura-Cotacachi"/>
    <n v="15"/>
    <x v="129"/>
    <x v="129"/>
    <s v="100014881"/>
    <s v="HARO VICENTE"/>
    <s v="ZEMU"/>
    <s v="18UE736"/>
    <s v="2"/>
    <s v="Sin Pallet"/>
    <n v="0"/>
    <n v="0"/>
    <x v="0"/>
    <n v="27370"/>
    <n v="18060"/>
    <n v="9310"/>
    <n v="54"/>
    <m/>
    <x v="127"/>
    <n v="29"/>
    <s v="29"/>
    <n v="18"/>
    <x v="0"/>
    <n v="0.15"/>
    <n v="3"/>
    <s v="SANJOPAS S.A."/>
  </r>
  <r>
    <n v="1002205719"/>
    <s v="UE01"/>
    <d v="2022-03-29T00:00:00"/>
    <d v="1899-12-30T10:18:00"/>
    <s v="012-024-00411848"/>
    <s v=""/>
    <s v=""/>
    <n v="0"/>
    <n v="0"/>
    <s v="ZPRC"/>
    <s v="2500108243"/>
    <s v="0000393243"/>
    <n v="8002821718"/>
    <n v="1002205719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4926"/>
    <s v="LATACUMBA LUIS"/>
    <s v="ZETT"/>
    <s v="18UE563"/>
    <s v="4"/>
    <s v="Pallet Cortesia"/>
    <n v="0"/>
    <n v="0"/>
    <x v="0"/>
    <n v="50260"/>
    <n v="32090"/>
    <n v="18170"/>
    <n v="294.39999999999998"/>
    <m/>
    <x v="73"/>
    <n v="29"/>
    <s v="29"/>
    <n v="32"/>
    <x v="0"/>
    <n v="0.45999999999999996"/>
    <n v="9.1999999999999993"/>
    <s v="J.V. TRANSPREMIUN CIA.LTDA"/>
  </r>
  <r>
    <n v="1002205731"/>
    <s v="UE01"/>
    <d v="2022-03-29T00:00:00"/>
    <d v="1899-12-30T10:22:00"/>
    <s v="012-024-00411849"/>
    <s v="9000806798"/>
    <s v="012-022-00315896"/>
    <n v="3235.2"/>
    <n v="3627.32"/>
    <s v="ZPVN"/>
    <s v="40566506"/>
    <s v="P000033020"/>
    <n v="8002821726"/>
    <n v="100220573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2"/>
    <x v="112"/>
    <s v="100015001"/>
    <s v="GUZMAN ERNESTO"/>
    <s v="ZEMT"/>
    <s v="18UE338"/>
    <s v="1"/>
    <s v="Con Pallet"/>
    <n v="0.05"/>
    <n v="24"/>
    <x v="0"/>
    <n v="39300"/>
    <n v="23940"/>
    <n v="15360"/>
    <n v="220.8"/>
    <m/>
    <x v="110"/>
    <n v="29"/>
    <s v="29"/>
    <n v="24"/>
    <x v="0"/>
    <n v="0.46"/>
    <n v="9.2000000000000011"/>
    <s v="TRANSSJQ S.A."/>
  </r>
  <r>
    <n v="1002205772"/>
    <s v="UE01"/>
    <d v="2022-03-29T00:00:00"/>
    <d v="1899-12-30T10:24:00"/>
    <s v="012-024-00411850"/>
    <s v="9000806799"/>
    <s v="012-022-00315897"/>
    <n v="3115.2"/>
    <n v="3492.78"/>
    <s v="ZPVN"/>
    <s v="40566515"/>
    <s v="0000393412"/>
    <n v="8002821773"/>
    <n v="1002205772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15"/>
    <x v="115"/>
    <s v="100016021"/>
    <s v="LARA CARLOS"/>
    <s v="ZEMT"/>
    <s v="18UE691"/>
    <s v="1"/>
    <s v="Con Pallet"/>
    <n v="0.05"/>
    <n v="24"/>
    <x v="0"/>
    <n v="39820"/>
    <n v="24100"/>
    <n v="15720"/>
    <n v="552"/>
    <m/>
    <x v="113"/>
    <n v="29"/>
    <s v="29"/>
    <n v="24"/>
    <x v="0"/>
    <n v="1.1499999999999999"/>
    <n v="23"/>
    <s v="TRIMPESAS S.A."/>
  </r>
  <r>
    <n v="1002205757"/>
    <s v="UE01"/>
    <d v="2022-03-29T00:00:00"/>
    <d v="1899-12-30T10:27:00"/>
    <s v="012-024-00411851"/>
    <s v="9000806800"/>
    <s v="012-022-00315898"/>
    <n v="2409.2600000000002"/>
    <n v="2701.28"/>
    <s v="ZPVN"/>
    <s v="40566487"/>
    <s v="P000033015"/>
    <n v="8002821754"/>
    <n v="1002205757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149"/>
    <x v="149"/>
    <s v="100019954"/>
    <s v="JACOME SANTIAGO"/>
    <s v="ZEMU"/>
    <s v="18UE706"/>
    <s v="2"/>
    <s v="Sin Pallet"/>
    <n v="0"/>
    <n v="0"/>
    <x v="0"/>
    <n v="27170"/>
    <n v="18070"/>
    <n v="9100"/>
    <n v="165.6"/>
    <m/>
    <x v="146"/>
    <n v="29"/>
    <s v="29"/>
    <n v="18"/>
    <x v="0"/>
    <n v="0.45999999999999996"/>
    <n v="9.1999999999999993"/>
    <s v="SANJOPAS S.A."/>
  </r>
  <r>
    <n v="1002205760"/>
    <s v="UE01"/>
    <d v="2022-03-29T00:00:00"/>
    <d v="1899-12-30T10:32:00"/>
    <s v="012-024-00411852"/>
    <s v="9000806817"/>
    <s v="012-022-00315899"/>
    <n v="2390"/>
    <n v="2679.68"/>
    <s v="ZPVN"/>
    <s v="40566510"/>
    <s v="0000393402"/>
    <n v="8002821758"/>
    <n v="1002205760"/>
    <s v="15-00001123"/>
    <s v="SELVALEGRE"/>
    <n v="360"/>
    <s v="BOL"/>
    <s v="101613"/>
    <s v="COMERCIAL MICHELENA S.A."/>
    <s v="811003"/>
    <s v="CONSTRUACABADOS"/>
    <s v="QUITO"/>
    <s v="AV SIMON BOLIVAR Y 29 DE MAYO"/>
    <s v="OPGUAY"/>
    <s v="O-Pichincha-Guayllabamba"/>
    <n v="67"/>
    <x v="136"/>
    <x v="136"/>
    <s v="100016550"/>
    <s v="JACOME ARTURO"/>
    <s v="ZEMU"/>
    <s v="18UE627"/>
    <s v="2"/>
    <s v="Sin Pallet"/>
    <n v="0"/>
    <n v="0"/>
    <x v="0"/>
    <n v="27250"/>
    <n v="18050"/>
    <n v="9200"/>
    <n v="118.8"/>
    <m/>
    <x v="134"/>
    <n v="29"/>
    <s v="29"/>
    <n v="18"/>
    <x v="0"/>
    <n v="0.33"/>
    <n v="6.6"/>
    <s v="LIDENORTI S.A."/>
  </r>
  <r>
    <n v="1002205788"/>
    <s v="UE01"/>
    <d v="2022-03-29T00:00:00"/>
    <d v="1899-12-30T10:41:00"/>
    <s v="012-024-00411853"/>
    <s v="9000806867"/>
    <s v="012-022-00315900"/>
    <n v="4316.3999999999996"/>
    <n v="4839.58"/>
    <s v="ZPVN"/>
    <s v="40566516"/>
    <s v="P000033025"/>
    <n v="8002821788"/>
    <n v="1002205788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10"/>
    <n v="32960"/>
    <n v="17650"/>
    <n v="488.4"/>
    <m/>
    <x v="27"/>
    <n v="29"/>
    <s v="29"/>
    <n v="33"/>
    <x v="0"/>
    <n v="0.74"/>
    <n v="14.799999999999999"/>
    <s v="TRANSPORTE PROPIO"/>
  </r>
  <r>
    <n v="1002205767"/>
    <s v="UE01"/>
    <d v="2022-03-29T00:00:00"/>
    <d v="1899-12-30T10:46:00"/>
    <s v="012-024-00411854"/>
    <s v="9000806878"/>
    <s v="012-022-00315901"/>
    <n v="4193.1400000000003"/>
    <n v="4701.38"/>
    <s v="ZPVN"/>
    <s v="40566518"/>
    <s v="P000033026"/>
    <n v="8002821767"/>
    <n v="1002205767"/>
    <s v="15-00001123"/>
    <s v="SELVALEGRE"/>
    <n v="6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99"/>
    <x v="99"/>
    <s v="100014996"/>
    <s v="GRANDA GERARDO"/>
    <s v="ZETT"/>
    <s v="18UE692"/>
    <s v="2"/>
    <s v="Sin Pallet"/>
    <n v="0"/>
    <n v="0"/>
    <x v="0"/>
    <n v="50840"/>
    <n v="33070"/>
    <n v="17770"/>
    <n v="488.4"/>
    <m/>
    <x v="97"/>
    <n v="29"/>
    <s v="29"/>
    <n v="33"/>
    <x v="0"/>
    <n v="0.74"/>
    <n v="14.799999999999999"/>
    <s v="TRANSLOBOL S.A."/>
  </r>
  <r>
    <n v="1002205777"/>
    <s v="UE01"/>
    <d v="2022-03-29T00:00:00"/>
    <d v="1899-12-30T10:55:00"/>
    <s v="012-024-00411855"/>
    <s v="9000806776"/>
    <s v="013-020-00047807"/>
    <n v="2432.56"/>
    <n v="2727.4"/>
    <s v="ZPDF"/>
    <s v="70177409"/>
    <s v="0000393415"/>
    <n v="8002821778"/>
    <n v="1002205777"/>
    <s v="15-00001123"/>
    <s v="SELVALEGRE"/>
    <n v="360"/>
    <s v="BOL"/>
    <s v="103008"/>
    <s v="INDUSTRIA ACEROS MONTECRISTI"/>
    <s v="806205"/>
    <s v="FERRETERIA VARELA"/>
    <s v="QUITO"/>
    <s v="ANTONIO HERRERA N26-169 Y SANGURIMA"/>
    <s v="OPBELI"/>
    <s v="O-Pichincha-Belisarioquevedo"/>
    <n v="103"/>
    <x v="37"/>
    <x v="37"/>
    <s v="100020396"/>
    <s v="FARINANGO MIGUEL"/>
    <s v="ZEMU"/>
    <s v="18UE512"/>
    <s v="2"/>
    <s v="Sin Pallet"/>
    <n v="0"/>
    <n v="0"/>
    <x v="0"/>
    <n v="26950"/>
    <n v="18030"/>
    <n v="8920"/>
    <n v="162"/>
    <m/>
    <x v="35"/>
    <n v="29"/>
    <s v="29"/>
    <n v="18"/>
    <x v="0"/>
    <n v="0.45"/>
    <n v="9"/>
    <s v="RAPIDO EL OTAVALEÑITO S.A."/>
  </r>
  <r>
    <n v="1002205775"/>
    <s v="UE01"/>
    <d v="2022-03-29T00:00:00"/>
    <d v="1899-12-30T10:58:00"/>
    <s v="012-024-00411856"/>
    <s v="9000806886"/>
    <s v="012-022-00315902"/>
    <n v="2484.11"/>
    <n v="2785.2"/>
    <s v="ZPVN"/>
    <s v="40566513"/>
    <s v="P000033024"/>
    <n v="8002821776"/>
    <n v="1002205775"/>
    <s v="15-00001123"/>
    <s v="SELVALEGRE"/>
    <n v="3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5"/>
    <x v="45"/>
    <s v="10000932"/>
    <s v="CACOANGO RODRIGO"/>
    <s v="ZEMU"/>
    <s v="18UE704"/>
    <s v="2"/>
    <s v="Sin Pallet"/>
    <n v="0"/>
    <n v="0"/>
    <x v="0"/>
    <n v="27020"/>
    <n v="18010"/>
    <n v="9010"/>
    <n v="54"/>
    <m/>
    <x v="43"/>
    <n v="29"/>
    <s v="29"/>
    <n v="18"/>
    <x v="0"/>
    <n v="0.15"/>
    <n v="3"/>
    <s v="TRAPSA C.A."/>
  </r>
  <r>
    <n v="1002205728"/>
    <s v="UE01"/>
    <d v="2022-03-29T00:00:00"/>
    <d v="1899-12-30T11:00:00"/>
    <s v="012-024-00411857"/>
    <s v="9000806887"/>
    <s v="012-022-00315903"/>
    <n v="4534.2"/>
    <n v="5083.7700000000004"/>
    <s v="ZPVN"/>
    <s v="40566505"/>
    <s v="0000393394"/>
    <n v="8002821723"/>
    <n v="1002205728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18"/>
    <x v="18"/>
    <s v="100019606"/>
    <s v="MORALES SANTIAGO"/>
    <s v="ZETT"/>
    <s v="18UE668"/>
    <s v="2"/>
    <s v="Sin Pallet"/>
    <n v="0"/>
    <n v="0"/>
    <x v="0"/>
    <n v="51200"/>
    <n v="33030"/>
    <n v="18170"/>
    <n v="620.4"/>
    <m/>
    <x v="18"/>
    <n v="29"/>
    <s v="29"/>
    <n v="33"/>
    <x v="0"/>
    <n v="0.94"/>
    <n v="18.8"/>
    <s v="LA ARMENIA S.A."/>
  </r>
  <r>
    <n v="1002205850"/>
    <s v="UE01"/>
    <d v="2022-03-29T00:00:00"/>
    <d v="1899-12-30T11:08:00"/>
    <s v="012-024-00411858"/>
    <s v=""/>
    <s v=""/>
    <n v="0"/>
    <n v="0"/>
    <s v="ZPRC"/>
    <s v="2500108198"/>
    <s v="0000392979"/>
    <n v="8002821854"/>
    <n v="1002205850"/>
    <s v="15-00001124"/>
    <s v="SELVALEGRE ANTIHUMEDAD"/>
    <n v="320"/>
    <s v="BOL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s v="18UE867"/>
    <s v="2"/>
    <s v="Sin Pallet"/>
    <n v="0"/>
    <n v="0"/>
    <x v="0"/>
    <n v="27030"/>
    <n v="16000"/>
    <n v="11030"/>
    <n v="390.4"/>
    <m/>
    <x v="171"/>
    <n v="29"/>
    <s v="29"/>
    <n v="16"/>
    <x v="0"/>
    <n v="1.22"/>
    <n v="24.4"/>
    <s v="TRANSPORTE PROPIO"/>
  </r>
  <r>
    <n v="1002205802"/>
    <s v="UE01"/>
    <d v="2022-03-29T00:00:00"/>
    <d v="1899-12-30T11:09:00"/>
    <s v="012-024-00411859"/>
    <s v=""/>
    <s v=""/>
    <n v="0"/>
    <n v="0"/>
    <s v="ZPRC"/>
    <s v="2500108142"/>
    <s v="0000392557"/>
    <n v="8002821807"/>
    <n v="1002205802"/>
    <s v="15-00001123"/>
    <s v="SELVALEGRE"/>
    <n v="660"/>
    <s v="BOL"/>
    <s v="101664"/>
    <s v="ACERIA DEL ECUADOR C.A. ADELCA"/>
    <s v="800669"/>
    <s v="FERRETERIA Y MATERIALES DE CONSTRUC"/>
    <s v="AMBATO"/>
    <s v="FERMACOL VIA A PILLARO ANTES DE LLE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920"/>
    <n v="33100"/>
    <n v="17820"/>
    <n v="594"/>
    <m/>
    <x v="55"/>
    <n v="29"/>
    <s v="29"/>
    <n v="33"/>
    <x v="0"/>
    <n v="0.9"/>
    <n v="18"/>
    <s v="TRANSPORTE PROPIO"/>
  </r>
  <r>
    <n v="1002205795"/>
    <s v="UE01"/>
    <d v="2022-03-29T00:00:00"/>
    <d v="1899-12-30T11:16:00"/>
    <s v="012-024-00411860"/>
    <s v="9000806888"/>
    <s v="012-022-00315904"/>
    <n v="2408.4"/>
    <n v="2700.32"/>
    <s v="ZPVN"/>
    <s v="40566521"/>
    <s v="P000033028"/>
    <n v="8002821798"/>
    <n v="1002205795"/>
    <s v="15-00001123"/>
    <s v="SELVALEGRE"/>
    <n v="360"/>
    <s v="BOL"/>
    <s v="101544"/>
    <s v="LANDAZURI CORDOVA IVAN OSWALDO"/>
    <s v="801777"/>
    <s v="BODEGA LANDAZURI"/>
    <s v="TULCÁN"/>
    <s v="AV. VEINTIMILLA S/N Y"/>
    <s v="OCTULC"/>
    <s v="O-Carchi-Tulcan"/>
    <n v="159"/>
    <x v="103"/>
    <x v="103"/>
    <s v="100019413"/>
    <s v="CASANOVA ROMEL"/>
    <s v="ZEMU"/>
    <s v="18UE843"/>
    <s v="2"/>
    <s v="Sin Pallet"/>
    <n v="0"/>
    <n v="0"/>
    <x v="0"/>
    <n v="26940"/>
    <n v="18030"/>
    <n v="8910"/>
    <n v="208.8"/>
    <m/>
    <x v="101"/>
    <n v="29"/>
    <s v="29"/>
    <n v="18"/>
    <x v="0"/>
    <n v="0.58000000000000007"/>
    <n v="11.600000000000001"/>
    <s v="TRAPSA C.A."/>
  </r>
  <r>
    <n v="1002205778"/>
    <s v="UE01"/>
    <d v="2022-03-29T00:00:00"/>
    <d v="1899-12-30T11:19:00"/>
    <s v="012-024-00411861"/>
    <s v="9000806889"/>
    <s v="012-022-00315905"/>
    <n v="4381.67"/>
    <n v="4912.76"/>
    <s v="ZPVN"/>
    <s v="40566494"/>
    <s v="0000393388"/>
    <n v="8002821779"/>
    <n v="1002205778"/>
    <s v="15-00001123"/>
    <s v="SELVALEGRE"/>
    <n v="660"/>
    <s v="BOL"/>
    <s v="101613"/>
    <s v="COMERCIAL MICHELENA S.A."/>
    <s v="805435"/>
    <s v="FERRIMADERA ORIENTAL"/>
    <s v="QUITO"/>
    <s v="AV. S BOLIVAR E2-161 Y  MALDONADO"/>
    <s v="OPQUIT"/>
    <s v="O-Pichincha-Quitumbe"/>
    <n v="127"/>
    <x v="94"/>
    <x v="94"/>
    <s v="10003496"/>
    <s v="AYALA LOPEZ PABLO ERNESTO"/>
    <s v="ZETT"/>
    <s v="18UE719"/>
    <s v="2"/>
    <s v="Sin Pallet"/>
    <n v="0"/>
    <n v="0"/>
    <x v="0"/>
    <n v="50700"/>
    <n v="33040"/>
    <n v="17660"/>
    <n v="336.6"/>
    <m/>
    <x v="92"/>
    <n v="29"/>
    <s v="29"/>
    <n v="33"/>
    <x v="0"/>
    <n v="0.51"/>
    <n v="10.200000000000001"/>
    <s v="TRAPSA C.A."/>
  </r>
  <r>
    <n v="1002205811"/>
    <s v="UE01"/>
    <d v="2022-03-29T00:00:00"/>
    <d v="1899-12-30T11:21:00"/>
    <s v="012-024-00411862"/>
    <s v=""/>
    <s v=""/>
    <n v="0"/>
    <n v="0"/>
    <s v="ZPRC"/>
    <s v="2500108264"/>
    <s v="0000393444"/>
    <n v="8002821818"/>
    <n v="1002205811"/>
    <s v="15-00001115"/>
    <s v="ARMADURO"/>
    <n v="3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00"/>
    <n v="18030"/>
    <n v="9370"/>
    <n v="324"/>
    <m/>
    <x v="72"/>
    <n v="29"/>
    <s v="29"/>
    <n v="18"/>
    <x v="0"/>
    <n v="0.9"/>
    <n v="18"/>
    <s v="TRANSPORTE PROPIO"/>
  </r>
  <r>
    <n v="1002205770"/>
    <s v="UE01"/>
    <d v="2022-03-29T00:00:00"/>
    <d v="1899-12-30T11:24:00"/>
    <s v="012-024-00411863"/>
    <s v="9000806891"/>
    <s v="012-022-00315907"/>
    <n v="1610.4"/>
    <n v="1805.59"/>
    <s v="ZPVN"/>
    <s v="40566512"/>
    <s v="P000033023"/>
    <n v="8002821769"/>
    <n v="1002205770"/>
    <s v="15-00001119"/>
    <s v="CAMPEON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m/>
    <x v="28"/>
    <x v="28"/>
    <s v="100019281"/>
    <s v="GRANDA BYRON"/>
    <s v="ZEMT"/>
    <s v="18UE680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</r>
  <r>
    <n v="1002205770"/>
    <s v="UE01"/>
    <d v="2022-03-29T00:00:00"/>
    <d v="1899-12-30T11:24:00"/>
    <s v="012-024-00411864"/>
    <s v="9000806890"/>
    <s v="012-022-00315906"/>
    <n v="1651.2"/>
    <n v="1851.33"/>
    <s v="ZPVN"/>
    <s v="40566511"/>
    <s v="P000033022"/>
    <n v="8002821770"/>
    <n v="1002205770"/>
    <s v="15-00001124"/>
    <s v="SELVALEGRE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28"/>
    <x v="28"/>
    <s v="100019281"/>
    <s v="GRANDA BYRON"/>
    <s v="ZEMT"/>
    <s v="18UE680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</r>
  <r>
    <n v="1002205763"/>
    <s v="UE01"/>
    <d v="2022-03-29T00:00:00"/>
    <d v="1899-12-30T11:28:00"/>
    <s v="012-024-00411865"/>
    <s v="9000806893"/>
    <s v="012-022-00315909"/>
    <n v="256.8"/>
    <n v="287.93"/>
    <s v="ZPVN"/>
    <s v="40566517"/>
    <s v="0000393409"/>
    <n v="8002821761"/>
    <n v="1002205763"/>
    <s v="15-00001120"/>
    <s v="CAMPEON"/>
    <n v="40"/>
    <s v="BOL"/>
    <s v="101558"/>
    <s v="CRESPO CRESPO JOSE ROMERO"/>
    <s v="801271"/>
    <s v="BODEGA CRESPO JOSE"/>
    <s v="QUITO"/>
    <s v="CALLE A  LT 34 Y"/>
    <s v="OPCHIM"/>
    <s v="O-Pichincha-Chimbacalle"/>
    <m/>
    <x v="110"/>
    <x v="110"/>
    <s v="100014838"/>
    <s v="INLAGO MAX"/>
    <s v="ZEMT"/>
    <s v="18UE954"/>
    <s v="2"/>
    <s v="Sin Pallet"/>
    <n v="0"/>
    <n v="0"/>
    <x v="0"/>
    <n v="9705.8330000000005"/>
    <n v="1990.8330000000001"/>
    <n v="7715"/>
    <n v="20"/>
    <m/>
    <x v="108"/>
    <n v="29"/>
    <s v="29"/>
    <n v="2"/>
    <x v="0"/>
    <n v="0.5"/>
    <n v="10"/>
    <s v="LIDENORTI S.A."/>
  </r>
  <r>
    <n v="1002205763"/>
    <s v="UE01"/>
    <d v="2022-03-29T00:00:00"/>
    <d v="1899-12-30T11:28:00"/>
    <s v="012-024-00411866"/>
    <s v="9000806892"/>
    <s v="012-022-00315908"/>
    <n v="3049.2"/>
    <n v="3418.78"/>
    <s v="ZPVN"/>
    <s v="40566517"/>
    <s v="0000393410"/>
    <n v="8002821762"/>
    <n v="1002205763"/>
    <s v="15-00001123"/>
    <s v="SELVALEGRE"/>
    <n v="440"/>
    <s v="BOL"/>
    <s v="101558"/>
    <s v="CRESPO CRESPO JOSE ROMERO"/>
    <s v="801271"/>
    <s v="BODEGA CRESPO JOSE"/>
    <s v="QUITO"/>
    <s v="CALLE A  LT 34 Y"/>
    <s v="OPCHIM"/>
    <s v="O-Pichincha-Chimbacalle"/>
    <n v="117"/>
    <x v="110"/>
    <x v="110"/>
    <s v="100014838"/>
    <s v="INLAGO MAX"/>
    <s v="ZEMT"/>
    <s v="18UE954"/>
    <s v="2"/>
    <s v="Sin Pallet"/>
    <n v="0"/>
    <n v="0"/>
    <x v="0"/>
    <n v="29614.167000000001"/>
    <n v="21899.167000000001"/>
    <n v="7715"/>
    <n v="220"/>
    <m/>
    <x v="108"/>
    <n v="29"/>
    <s v="29"/>
    <n v="22"/>
    <x v="0"/>
    <n v="0.5"/>
    <n v="10"/>
    <s v="LIDENORTI S.A."/>
  </r>
  <r>
    <n v="1002205793"/>
    <s v="UE01"/>
    <d v="2022-03-29T00:00:00"/>
    <d v="1899-12-30T11:30:00"/>
    <s v="012-024-00411867"/>
    <s v="9000806895"/>
    <s v="012-022-00315911"/>
    <n v="276.39999999999998"/>
    <n v="309.89999999999998"/>
    <s v="ZPVN"/>
    <s v="40566522"/>
    <s v="0000393418"/>
    <n v="8002821796"/>
    <n v="1002205793"/>
    <s v="15-00001115"/>
    <s v="ARMADURO"/>
    <n v="40"/>
    <s v="BOL"/>
    <s v="101785"/>
    <s v="COMERCIAL VACA S.C."/>
    <s v="801134"/>
    <s v="BODEGA PRINCIPAL"/>
    <s v="TULCÁN"/>
    <s v="SAN GABRIEL, FRENTE AL TERMINAL"/>
    <s v="OCMONT"/>
    <s v="O-Carchi-Montufar(Sangabrie"/>
    <m/>
    <x v="16"/>
    <x v="16"/>
    <s v="100014951"/>
    <s v="PEREZ DANILO"/>
    <s v="ZEMU"/>
    <s v="18UE630"/>
    <s v="2"/>
    <s v="Sin Pallet"/>
    <n v="0"/>
    <n v="0"/>
    <x v="0"/>
    <n v="6407.2219999999998"/>
    <n v="2002.222"/>
    <n v="4405"/>
    <n v="18.399999999999999"/>
    <m/>
    <x v="16"/>
    <n v="29"/>
    <s v="29"/>
    <n v="2"/>
    <x v="0"/>
    <n v="0.45999999999999996"/>
    <n v="9.1999999999999993"/>
    <s v="LA ARMENIA S.A."/>
  </r>
  <r>
    <n v="1002205793"/>
    <s v="UE01"/>
    <d v="2022-03-29T00:00:00"/>
    <d v="1899-12-30T11:30:00"/>
    <s v="012-024-00411868"/>
    <s v="9000806894"/>
    <s v="012-022-00315910"/>
    <n v="2185.6"/>
    <n v="2450.5100000000002"/>
    <s v="ZPVN"/>
    <s v="40566520"/>
    <s v="0000393417"/>
    <n v="8002821795"/>
    <n v="1002205793"/>
    <s v="15-00001123"/>
    <s v="SELVALEGRE"/>
    <n v="32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6"/>
    <x v="16"/>
    <s v="100014951"/>
    <s v="PEREZ DANILO"/>
    <s v="ZEMU"/>
    <s v="18UE630"/>
    <s v="2"/>
    <s v="Sin Pallet"/>
    <n v="0"/>
    <n v="0"/>
    <x v="0"/>
    <n v="20422.777999999998"/>
    <n v="16017.778"/>
    <n v="4405"/>
    <n v="147.19999999999999"/>
    <m/>
    <x v="16"/>
    <n v="29"/>
    <s v="29"/>
    <n v="16"/>
    <x v="0"/>
    <n v="0.45999999999999996"/>
    <n v="9.1999999999999993"/>
    <s v="LA ARMENIA S.A."/>
  </r>
  <r>
    <n v="1002205841"/>
    <s v="UE01"/>
    <d v="2022-03-29T00:00:00"/>
    <d v="1899-12-30T11:33:00"/>
    <s v="012-024-00411869"/>
    <s v="9000806896"/>
    <s v="012-022-00315912"/>
    <n v="4537.37"/>
    <n v="5087.32"/>
    <s v="ZPVN"/>
    <s v="40566039"/>
    <s v="P000032882"/>
    <n v="8002821845"/>
    <n v="1002205841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880"/>
    <n v="34080"/>
    <n v="16800"/>
    <n v="299.2"/>
    <m/>
    <x v="32"/>
    <n v="29"/>
    <s v="29"/>
    <n v="34"/>
    <x v="0"/>
    <n v="0.44"/>
    <n v="8.7999999999999989"/>
    <s v="TRANSPORTE PROPIO"/>
  </r>
  <r>
    <n v="1002205796"/>
    <s v="UE01"/>
    <d v="2022-03-29T00:00:00"/>
    <d v="1899-12-30T11:36:00"/>
    <s v="012-024-00411870"/>
    <s v="9000806898"/>
    <s v="012-022-00315914"/>
    <n v="277.2"/>
    <n v="310.79000000000002"/>
    <s v="ZPVN"/>
    <s v="40566524"/>
    <s v="0000393420"/>
    <n v="8002821799"/>
    <n v="1002205796"/>
    <s v="15-00001115"/>
    <s v="ARMADURO"/>
    <n v="40"/>
    <s v="BOL"/>
    <s v="101744"/>
    <s v="BENALCAZAR DE LA CADENA"/>
    <s v="800854"/>
    <s v="FERRETERIA FRAGA"/>
    <s v="ESPEJO"/>
    <s v="EL ANGEL, CALLE ESMERALDAS Y AV. ES"/>
    <s v="OCELAN"/>
    <s v="O-Carchi-Elangel"/>
    <m/>
    <x v="116"/>
    <x v="116"/>
    <s v="100014941"/>
    <s v="JACOME PAUL"/>
    <s v="ZEMU"/>
    <s v="18UE585"/>
    <s v="2"/>
    <s v="Sin Pallet"/>
    <n v="0"/>
    <n v="0"/>
    <x v="0"/>
    <n v="6514.4440000000004"/>
    <n v="2004.444"/>
    <n v="4510"/>
    <n v="18.8"/>
    <m/>
    <x v="114"/>
    <n v="29"/>
    <s v="29"/>
    <n v="2"/>
    <x v="0"/>
    <n v="0.47000000000000003"/>
    <n v="9.4"/>
    <s v="TRAPSA C.A."/>
  </r>
  <r>
    <n v="1002205796"/>
    <s v="UE01"/>
    <d v="2022-03-29T00:00:00"/>
    <d v="1899-12-30T11:36:00"/>
    <s v="012-024-00411871"/>
    <s v="9000806897"/>
    <s v="012-022-00315913"/>
    <n v="2198.4"/>
    <n v="2464.86"/>
    <s v="ZPVN"/>
    <s v="40566525"/>
    <s v="0000393421"/>
    <n v="8002821800"/>
    <n v="1002205796"/>
    <s v="15-00001123"/>
    <s v="SELVALEGRE"/>
    <n v="320"/>
    <s v="BOL"/>
    <s v="101744"/>
    <s v="BENALCAZAR DE LA CADENA"/>
    <s v="800854"/>
    <s v="FERRETERIA FRAGA"/>
    <s v="ESPEJO"/>
    <s v="EL ANGEL, CALLE ESMERALDAS Y AV. ES"/>
    <s v="OCELAN"/>
    <s v="O-Carchi-Elangel"/>
    <n v="91"/>
    <x v="116"/>
    <x v="116"/>
    <s v="100014941"/>
    <s v="JACOME PAUL"/>
    <s v="ZEMU"/>
    <s v="18UE585"/>
    <s v="2"/>
    <s v="Sin Pallet"/>
    <n v="0"/>
    <n v="0"/>
    <x v="0"/>
    <n v="20545.556"/>
    <n v="16035.556"/>
    <n v="4510"/>
    <n v="150.4"/>
    <m/>
    <x v="114"/>
    <n v="29"/>
    <s v="29"/>
    <n v="16"/>
    <x v="0"/>
    <n v="0.47000000000000003"/>
    <n v="9.4"/>
    <s v="TRAPSA C.A."/>
  </r>
  <r>
    <n v="1002205877"/>
    <s v="UE01"/>
    <d v="2022-03-29T00:00:00"/>
    <d v="1899-12-30T11:41:00"/>
    <s v="012-024-00411872"/>
    <s v="9000806900"/>
    <s v="012-022-00315916"/>
    <n v="541.6"/>
    <n v="607.24"/>
    <s v="ZPVN"/>
    <s v="40566551"/>
    <s v="P000033035"/>
    <n v="8002821884"/>
    <n v="1002205877"/>
    <s v="15-00001115"/>
    <s v="ARMADURO"/>
    <n v="80"/>
    <s v="BOL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s v="18UE727"/>
    <s v="2"/>
    <s v="Sin Pallet"/>
    <n v="0"/>
    <n v="0"/>
    <x v="0"/>
    <n v="8603.8889999999992"/>
    <n v="4008.8890000000001"/>
    <n v="4595"/>
    <n v="28"/>
    <m/>
    <x v="131"/>
    <n v="29"/>
    <s v="29"/>
    <n v="4"/>
    <x v="0"/>
    <n v="0.35"/>
    <n v="7"/>
    <s v="RUTAS COTACACHENSES S.A."/>
  </r>
  <r>
    <n v="1002205877"/>
    <s v="UE01"/>
    <d v="2022-03-29T00:00:00"/>
    <d v="1899-12-30T11:41:00"/>
    <s v="012-024-00411873"/>
    <s v="9000806899"/>
    <s v="012-022-00315915"/>
    <n v="1887.2"/>
    <n v="2115.94"/>
    <s v="ZPVN"/>
    <s v="40566550"/>
    <s v="P000033034"/>
    <n v="8002821885"/>
    <n v="1002205877"/>
    <s v="15-00001123"/>
    <s v="SELVALEGRE"/>
    <n v="28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s v="18UE727"/>
    <s v="2"/>
    <s v="Sin Pallet"/>
    <n v="0"/>
    <n v="0"/>
    <x v="0"/>
    <n v="18626.111000000001"/>
    <n v="14031.111000000001"/>
    <n v="4595"/>
    <n v="98"/>
    <m/>
    <x v="131"/>
    <n v="29"/>
    <s v="29"/>
    <n v="14"/>
    <x v="0"/>
    <n v="0.35"/>
    <n v="7"/>
    <s v="RUTAS COTACACHENSES S.A."/>
  </r>
  <r>
    <n v="1002205836"/>
    <s v="UE01"/>
    <d v="2022-03-29T00:00:00"/>
    <d v="1899-12-30T11:45:00"/>
    <s v="012-024-00411874"/>
    <s v="9000806901"/>
    <s v="012-022-00315917"/>
    <n v="4422.3999999999996"/>
    <n v="4958.43"/>
    <s v="ZPVN"/>
    <s v="40566531"/>
    <s v="0000393443"/>
    <n v="8002821840"/>
    <n v="1002205836"/>
    <s v="15-00001124"/>
    <s v="SELVALEGRE ANTIHUMEDAD"/>
    <n v="640"/>
    <s v="BOL"/>
    <s v="103532"/>
    <s v="VICENTE &amp; ARTURO IMPORTACIONES &amp;"/>
    <s v="805034"/>
    <s v="OBRA DAYUMA CPP"/>
    <s v="ORELLANA"/>
    <s v="KM 40 VIA AL AUCA"/>
    <s v="OQDAYU"/>
    <s v="O-Orellana-Dayuma"/>
    <n v="359"/>
    <x v="67"/>
    <x v="67"/>
    <s v="100016838"/>
    <s v="PASPUEL NIXON"/>
    <s v="ZETT"/>
    <s v="18UE962"/>
    <s v="1"/>
    <s v="Con Pallet"/>
    <n v="0.05"/>
    <n v="32"/>
    <x v="0"/>
    <n v="50970"/>
    <n v="32010"/>
    <n v="18960"/>
    <n v="870.4"/>
    <m/>
    <x v="65"/>
    <n v="29"/>
    <s v="29"/>
    <n v="32"/>
    <x v="0"/>
    <n v="1.3599999999999999"/>
    <n v="27.2"/>
    <s v="TRAPSA C.A."/>
  </r>
  <r>
    <n v="1002205902"/>
    <s v="UE01"/>
    <d v="2022-03-29T00:00:00"/>
    <d v="1899-12-30T11:49:00"/>
    <s v="012-024-00411875"/>
    <s v="9000806902"/>
    <s v="012-022-00315918"/>
    <n v="4290"/>
    <n v="4809.9799999999996"/>
    <s v="ZPVN"/>
    <s v="40566519"/>
    <s v="P000033027"/>
    <n v="8002821913"/>
    <n v="1002205902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00"/>
    <n v="33190"/>
    <n v="17710"/>
    <n v="594"/>
    <m/>
    <x v="138"/>
    <n v="29"/>
    <s v="29"/>
    <n v="33"/>
    <x v="0"/>
    <n v="0.9"/>
    <n v="18"/>
    <s v="TRANSPORTE PROPIO"/>
  </r>
  <r>
    <n v="1002205869"/>
    <s v="UE01"/>
    <d v="2022-03-29T00:00:00"/>
    <d v="1899-12-30T11:50:00"/>
    <s v="012-024-00411876"/>
    <s v="9000806905"/>
    <s v="012-022-00315920"/>
    <n v="2746.18"/>
    <n v="3079.03"/>
    <s v="ZPVN"/>
    <s v="40566545"/>
    <s v="0000393459"/>
    <n v="8002821874"/>
    <n v="1002205869"/>
    <s v="15-00001115"/>
    <s v="ARMADURO"/>
    <n v="40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62"/>
    <x v="62"/>
    <s v="100014851"/>
    <s v="MEDIAVILLA LUIS"/>
    <s v="ZEMT"/>
    <s v="18UE337"/>
    <s v="1"/>
    <s v="Con Pallet"/>
    <n v="0.05"/>
    <n v="20"/>
    <x v="0"/>
    <n v="28080"/>
    <n v="20025"/>
    <n v="8055"/>
    <n v="64"/>
    <m/>
    <x v="60"/>
    <n v="29"/>
    <s v="29"/>
    <n v="20"/>
    <x v="0"/>
    <n v="0.16"/>
    <n v="3.2"/>
    <s v="SANJOPAS S.A."/>
  </r>
  <r>
    <n v="1002205869"/>
    <s v="UE01"/>
    <d v="2022-03-29T00:00:00"/>
    <d v="1899-12-30T11:50:00"/>
    <s v="012-024-00411877"/>
    <s v="9000806904"/>
    <s v="012-022-00315919"/>
    <n v="543.72"/>
    <n v="609.63"/>
    <s v="ZPVN"/>
    <s v="40566545"/>
    <s v="0000393460"/>
    <n v="8002821875"/>
    <n v="1002205869"/>
    <s v="15-00001123"/>
    <s v="SELVALEGRE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s v="18UE337"/>
    <s v="1"/>
    <s v="Con Pallet"/>
    <n v="0.05"/>
    <n v="4"/>
    <x v="0"/>
    <n v="12060"/>
    <n v="4005"/>
    <n v="8055"/>
    <n v="12.8"/>
    <m/>
    <x v="60"/>
    <n v="29"/>
    <s v="29"/>
    <n v="4"/>
    <x v="0"/>
    <n v="0.16"/>
    <n v="3.2"/>
    <s v="SANJOPAS S.A."/>
  </r>
  <r>
    <n v="1002205883"/>
    <s v="UE01"/>
    <d v="2022-03-29T00:00:00"/>
    <d v="1899-12-30T12:03:00"/>
    <s v="012-024-00411878"/>
    <s v="9000806912"/>
    <s v="012-022-00315922"/>
    <n v="806.12"/>
    <n v="903.82"/>
    <s v="ZPVN"/>
    <s v="40566556"/>
    <s v="P000033037"/>
    <n v="8002821892"/>
    <n v="1002205883"/>
    <s v="15-00001115"/>
    <s v="ARMADURO"/>
    <n v="120"/>
    <s v="BOL"/>
    <s v="101779"/>
    <s v="SORIA VARGAS VINICIO HERNAN"/>
    <s v="810781"/>
    <s v="FERRETERIA HARO"/>
    <s v="QUITO"/>
    <s v="CALLE QUITO"/>
    <s v="OPTABA"/>
    <s v="O-Pichincha-Tababela"/>
    <m/>
    <x v="50"/>
    <x v="50"/>
    <s v="10007864"/>
    <s v="AREVALO AYALA MANUEL ARCESIO"/>
    <s v="ZEMU"/>
    <s v="18UE397"/>
    <s v="2"/>
    <s v="Sin Pallet"/>
    <n v="0"/>
    <n v="0"/>
    <x v="0"/>
    <n v="10611.666999999999"/>
    <n v="6016.6670000000004"/>
    <n v="4595"/>
    <n v="49.2"/>
    <m/>
    <x v="48"/>
    <n v="29"/>
    <s v="29"/>
    <n v="6"/>
    <x v="0"/>
    <n v="0.41000000000000003"/>
    <n v="8.2000000000000011"/>
    <s v="TRIMPESAS S.A."/>
  </r>
  <r>
    <n v="1002205883"/>
    <s v="UE01"/>
    <d v="2022-03-29T00:00:00"/>
    <d v="1899-12-30T12:03:00"/>
    <s v="012-024-00411879"/>
    <s v="9000806911"/>
    <s v="012-022-00315921"/>
    <n v="1605.16"/>
    <n v="1799.72"/>
    <s v="ZPVN"/>
    <s v="40566555"/>
    <s v="P000033036"/>
    <n v="8002821893"/>
    <n v="1002205883"/>
    <s v="15-00001123"/>
    <s v="SELVALEGRE"/>
    <n v="240"/>
    <s v="BOL"/>
    <s v="101779"/>
    <s v="SORIA VARGAS VINICIO HERNAN"/>
    <s v="810781"/>
    <s v="FERRETERIA HARO"/>
    <s v="QUITO"/>
    <s v="CALLE QUITO"/>
    <s v="OPTABA"/>
    <s v="O-Pichincha-Tababela"/>
    <n v="89"/>
    <x v="50"/>
    <x v="50"/>
    <s v="10007864"/>
    <s v="AREVALO AYALA MANUEL ARCESIO"/>
    <s v="ZEMU"/>
    <s v="18UE397"/>
    <s v="2"/>
    <s v="Sin Pallet"/>
    <n v="0"/>
    <n v="0"/>
    <x v="0"/>
    <n v="16628.332999999999"/>
    <n v="12033.333000000001"/>
    <n v="4595"/>
    <n v="98.4"/>
    <m/>
    <x v="48"/>
    <n v="29"/>
    <s v="29"/>
    <n v="12"/>
    <x v="0"/>
    <n v="0.41000000000000003"/>
    <n v="8.2000000000000011"/>
    <s v="TRIMPESAS S.A."/>
  </r>
  <r>
    <n v="1002205915"/>
    <s v="UE01"/>
    <d v="2022-03-29T00:00:00"/>
    <d v="1899-12-30T12:04:00"/>
    <s v="012-024-00411880"/>
    <s v="9000806913"/>
    <s v="012-022-00315923"/>
    <n v="1302.17"/>
    <n v="1460"/>
    <s v="ZPVN"/>
    <s v="40566560"/>
    <s v="0000393485"/>
    <n v="8002821928"/>
    <n v="1002205915"/>
    <s v="15-00001115"/>
    <s v="ARMADURO"/>
    <n v="200"/>
    <s v="BOL"/>
    <s v="101576"/>
    <s v="VEGA VEGA FABIAN"/>
    <s v="802173"/>
    <s v="FERROMAX LTGA."/>
    <s v="LATACUNGA"/>
    <s v="AV 5 DE JUNIO S/N Y 10 DE AGOSTO"/>
    <s v="OXLATA"/>
    <s v="O-Cotopaxi-Latacunga"/>
    <m/>
    <x v="131"/>
    <x v="131"/>
    <s v="100020038"/>
    <s v="VIVAS ANDRES"/>
    <s v="ZEMU"/>
    <s v="18UE588"/>
    <s v="2"/>
    <s v="Sin Pallet"/>
    <n v="0"/>
    <n v="0"/>
    <x v="0"/>
    <n v="14606.666999999999"/>
    <n v="10016.666999999999"/>
    <n v="4590"/>
    <n v="148"/>
    <m/>
    <x v="129"/>
    <n v="29"/>
    <s v="29"/>
    <n v="10"/>
    <x v="0"/>
    <n v="0.74"/>
    <n v="14.8"/>
    <s v="SETRAINCE"/>
  </r>
  <r>
    <n v="1002205915"/>
    <s v="UE01"/>
    <d v="2022-03-29T00:00:00"/>
    <d v="1899-12-30T12:04:00"/>
    <s v="012-024-00411881"/>
    <s v="9000806914"/>
    <s v="012-022-00315924"/>
    <n v="1035.43"/>
    <n v="1160.93"/>
    <s v="ZPVN"/>
    <s v="40566560"/>
    <s v="0000393486"/>
    <n v="8002821929"/>
    <n v="1002205915"/>
    <s v="15-00001123"/>
    <s v="SELVALEGRE"/>
    <n v="160"/>
    <s v="BOL"/>
    <s v="101576"/>
    <s v="VEGA VEGA FABIAN"/>
    <s v="802173"/>
    <s v="FERROMAX LTGA."/>
    <s v="LATACUNGA"/>
    <s v="AV 5 DE JUNIO S/N Y 10 DE AGOSTO"/>
    <s v="OXLATA"/>
    <s v="O-Cotopaxi-Latacunga"/>
    <n v="198"/>
    <x v="131"/>
    <x v="131"/>
    <s v="100020038"/>
    <s v="VIVAS ANDRES"/>
    <s v="ZEMU"/>
    <s v="18UE588"/>
    <s v="2"/>
    <s v="Sin Pallet"/>
    <n v="0"/>
    <n v="0"/>
    <x v="0"/>
    <n v="12603.333000000001"/>
    <n v="8013.3329999999996"/>
    <n v="4590"/>
    <n v="118.4"/>
    <m/>
    <x v="129"/>
    <n v="29"/>
    <s v="29"/>
    <n v="8"/>
    <x v="0"/>
    <n v="0.74"/>
    <n v="14.8"/>
    <s v="SETRAINCE"/>
  </r>
  <r>
    <n v="1002205911"/>
    <s v="UE01"/>
    <d v="2022-03-29T00:00:00"/>
    <d v="1899-12-30T12:05:00"/>
    <s v="012-024-00411882"/>
    <s v="9000806915"/>
    <s v="012-022-00315925"/>
    <n v="2301.35"/>
    <n v="2580.29"/>
    <s v="ZPVN"/>
    <s v="40566559"/>
    <s v="P000033038"/>
    <n v="8002821923"/>
    <n v="100220591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14907"/>
    <s v="CALDERON LUIS"/>
    <s v="ZEMU"/>
    <s v="18UE510"/>
    <s v="2"/>
    <s v="Sin Pallet"/>
    <n v="0"/>
    <n v="0"/>
    <x v="0"/>
    <n v="27240"/>
    <n v="18060"/>
    <n v="9180"/>
    <n v="266.39999999999998"/>
    <m/>
    <x v="35"/>
    <n v="29"/>
    <s v="29"/>
    <n v="18"/>
    <x v="0"/>
    <n v="0.74"/>
    <n v="14.799999999999999"/>
    <s v="RAPIDO EL OTAVALEÑITO S.A."/>
  </r>
  <r>
    <n v="1002205917"/>
    <s v="UE01"/>
    <d v="2022-03-29T00:00:00"/>
    <d v="1899-12-30T12:08:00"/>
    <s v="012-024-00411883"/>
    <s v=""/>
    <s v=""/>
    <n v="0"/>
    <n v="0"/>
    <s v="ZPRC"/>
    <s v="2500108259"/>
    <s v="0000393377"/>
    <n v="8002821931"/>
    <n v="1002205917"/>
    <s v="15-00001115"/>
    <s v="ARMADURO"/>
    <n v="36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22"/>
    <x v="22"/>
    <s v="100021095"/>
    <s v="CUARAN ROMMEL"/>
    <s v="ZEMU"/>
    <s v="18UE697"/>
    <s v="2"/>
    <s v="Sin Pallet"/>
    <n v="0"/>
    <n v="0"/>
    <x v="0"/>
    <n v="27260"/>
    <n v="18050"/>
    <n v="9210"/>
    <n v="324"/>
    <m/>
    <x v="22"/>
    <n v="29"/>
    <s v="29"/>
    <n v="18"/>
    <x v="0"/>
    <n v="0.9"/>
    <n v="18"/>
    <s v="TRANINTAGSA S.A."/>
  </r>
  <r>
    <n v="1002205925"/>
    <s v="UE01"/>
    <d v="2022-03-29T00:00:00"/>
    <d v="1899-12-30T12:10:00"/>
    <s v="012-024-00411884"/>
    <s v="9000806916"/>
    <s v="012-022-00315926"/>
    <n v="4332.04"/>
    <n v="4857.1099999999997"/>
    <s v="ZPVN"/>
    <s v="40566514"/>
    <s v="0000393408"/>
    <n v="8002821940"/>
    <n v="1002205925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190"/>
    <n v="33050"/>
    <n v="18140"/>
    <n v="594"/>
    <m/>
    <x v="155"/>
    <n v="29"/>
    <s v="29"/>
    <n v="33"/>
    <x v="0"/>
    <n v="0.9"/>
    <n v="18"/>
    <s v="TRANSPORTE PROPIO"/>
  </r>
  <r>
    <n v="1002205926"/>
    <s v="UE01"/>
    <d v="2022-03-29T00:00:00"/>
    <d v="1899-12-30T12:15:00"/>
    <s v="012-024-00411885"/>
    <s v="9000806917"/>
    <s v="012-022-00315927"/>
    <n v="3720.35"/>
    <n v="4171.28"/>
    <s v="ZPVN"/>
    <s v="40564120"/>
    <s v="0000393347"/>
    <n v="8002821941"/>
    <n v="1002205926"/>
    <s v="15-00000218"/>
    <s v="MAGNO HE"/>
    <n v="31.97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90"/>
    <n v="31970"/>
    <n v="19620"/>
    <n v="0"/>
    <m/>
    <x v="3"/>
    <n v="29"/>
    <s v="29"/>
    <n v="31.97"/>
    <x v="0"/>
    <n v="0"/>
    <n v="0"/>
    <s v="HORMIANDES"/>
  </r>
  <r>
    <n v="1002205919"/>
    <s v="UE01"/>
    <d v="2022-03-29T00:00:00"/>
    <d v="1899-12-30T12:31:00"/>
    <s v="012-024-00411886"/>
    <s v="9000806920"/>
    <s v="012-022-00315928"/>
    <n v="2283.62"/>
    <n v="2560.41"/>
    <s v="ZPVN"/>
    <s v="40566562"/>
    <s v="P000033039"/>
    <n v="8002821933"/>
    <n v="1002205919"/>
    <s v="15-00001119"/>
    <s v="CAMPEON ANTIHUMEDAD"/>
    <n v="36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30"/>
    <x v="130"/>
    <s v="100014950"/>
    <s v="MONTESDEOCA JORGE"/>
    <s v="ZEMU"/>
    <s v="18UE601"/>
    <s v="2"/>
    <s v="Sin Pallet"/>
    <n v="0"/>
    <n v="0"/>
    <x v="0"/>
    <n v="27160"/>
    <n v="18060"/>
    <n v="9100"/>
    <n v="302.39999999999998"/>
    <m/>
    <x v="128"/>
    <n v="29"/>
    <s v="29"/>
    <n v="18"/>
    <x v="0"/>
    <n v="0.84"/>
    <n v="16.799999999999997"/>
    <s v="LIDENORTI S.A."/>
  </r>
  <r>
    <n v="1002205920"/>
    <s v="UE01"/>
    <d v="2022-03-29T00:00:00"/>
    <d v="1899-12-30T12:40:00"/>
    <s v="012-024-00411887"/>
    <s v="9000806922"/>
    <s v="012-022-00315930"/>
    <n v="820.8"/>
    <n v="920.29"/>
    <s v="ZPVN"/>
    <s v="40566558"/>
    <s v="0000393481"/>
    <n v="8002821934"/>
    <n v="1002205920"/>
    <s v="15-00001119"/>
    <s v="CAMPEON ANTIHUMEDAD"/>
    <n v="120"/>
    <s v="BOL"/>
    <s v="103637"/>
    <s v="PINCAY FARIAS EDISON RAMON"/>
    <s v="805155"/>
    <s v="FERRETERIA COLOR ARTE N°2"/>
    <s v="ORELLANA"/>
    <s v="CENTRO DAYUMA"/>
    <s v="OQDAYU"/>
    <s v="O-Orellana-Dayuma"/>
    <m/>
    <x v="39"/>
    <x v="39"/>
    <s v="100014935"/>
    <s v="MENDEZ EDMUNDO"/>
    <s v="ZEMT"/>
    <s v="18UE574"/>
    <s v="2"/>
    <s v="Sin Pallet"/>
    <n v="0"/>
    <n v="0"/>
    <x v="0"/>
    <n v="12950"/>
    <n v="6015"/>
    <n v="6935"/>
    <n v="163.19999999999999"/>
    <m/>
    <x v="37"/>
    <n v="29"/>
    <s v="29"/>
    <n v="6"/>
    <x v="0"/>
    <n v="1.3599999999999999"/>
    <n v="27.2"/>
    <s v="TRANSLOBOL S.A."/>
  </r>
  <r>
    <n v="1002205920"/>
    <s v="UE01"/>
    <d v="2022-03-29T00:00:00"/>
    <d v="1899-12-30T12:40:00"/>
    <s v="012-024-00411888"/>
    <s v="9000806921"/>
    <s v="012-022-00315929"/>
    <n v="2487.6"/>
    <n v="2789.11"/>
    <s v="ZPVN"/>
    <s v="40566554"/>
    <s v="0000393480"/>
    <n v="8002821935"/>
    <n v="1002205920"/>
    <s v="15-00001119"/>
    <s v="CAMPEON ANTIHUMEDAD"/>
    <n v="360"/>
    <s v="BOL"/>
    <s v="103662"/>
    <s v="CHECA SANDOVAL JEFFERSON JOSELITO"/>
    <s v="805404"/>
    <s v="EQUIPOS Y SOLD ORINETE SUC. DAYUMA"/>
    <s v="ORELLANA"/>
    <s v="VIA AL AUCA"/>
    <s v="OQDAYU"/>
    <s v="O-Orellana-Dayuma"/>
    <n v="359"/>
    <x v="39"/>
    <x v="39"/>
    <s v="100014935"/>
    <s v="MENDEZ EDMUNDO"/>
    <s v="ZEMT"/>
    <s v="18UE574"/>
    <s v="2"/>
    <s v="Sin Pallet"/>
    <n v="0"/>
    <n v="0"/>
    <x v="0"/>
    <n v="24980"/>
    <n v="18045"/>
    <n v="6935"/>
    <n v="489.6"/>
    <m/>
    <x v="37"/>
    <n v="29"/>
    <s v="29"/>
    <n v="18"/>
    <x v="0"/>
    <n v="1.36"/>
    <n v="27.200000000000003"/>
    <s v="TRANSLOBOL S.A."/>
  </r>
  <r>
    <n v="1002205847"/>
    <s v="UE01"/>
    <d v="2022-03-29T00:00:00"/>
    <d v="1899-12-30T12:48:00"/>
    <s v="012-024-00411889"/>
    <s v="9000806924"/>
    <s v="012-022-00315931"/>
    <n v="4505.6000000000004"/>
    <n v="5051.71"/>
    <s v="ZPVN"/>
    <s v="40566541"/>
    <s v="0000393457"/>
    <n v="8002821851"/>
    <n v="1002205847"/>
    <s v="15-00001115"/>
    <s v="ARMADURO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135"/>
    <x v="135"/>
    <s v="100015055"/>
    <s v="ALQUINGA BYRON"/>
    <s v="ZETT"/>
    <s v="18UE963"/>
    <s v="1"/>
    <s v="Con Pallet"/>
    <n v="0.05"/>
    <n v="32"/>
    <x v="0"/>
    <n v="50560"/>
    <n v="32030"/>
    <n v="18530"/>
    <n v="134.4"/>
    <m/>
    <x v="133"/>
    <n v="29"/>
    <s v="29"/>
    <n v="32"/>
    <x v="0"/>
    <n v="0.21000000000000002"/>
    <n v="4.2"/>
    <s v="ALQUINGA &amp; ALQUINGA"/>
  </r>
  <r>
    <n v="1002205946"/>
    <s v="UE01"/>
    <d v="2022-03-29T00:00:00"/>
    <d v="1899-12-30T12:51:00"/>
    <s v="012-024-00411890"/>
    <s v="9000806925"/>
    <s v="012-022-00315932"/>
    <n v="4514.45"/>
    <n v="5061.63"/>
    <s v="ZPVN"/>
    <s v="40566486"/>
    <s v="P000033014"/>
    <n v="8002821962"/>
    <n v="1002205946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10"/>
    <n v="34060"/>
    <n v="17750"/>
    <n v="346.8"/>
    <m/>
    <x v="7"/>
    <n v="29"/>
    <s v="29"/>
    <n v="34"/>
    <x v="0"/>
    <n v="0.51"/>
    <n v="10.200000000000001"/>
    <s v="TRANSPORTE PROPIO"/>
  </r>
  <r>
    <n v="1002205988"/>
    <s v="UE01"/>
    <d v="2022-03-29T00:00:00"/>
    <d v="1899-12-30T12:55:00"/>
    <s v="012-024-00411891"/>
    <s v="9000806927"/>
    <s v="012-022-00315934"/>
    <n v="730.48"/>
    <n v="819.02"/>
    <s v="ZPVN"/>
    <s v="40566466"/>
    <s v="P000033007"/>
    <n v="8002822019"/>
    <n v="1002205988"/>
    <s v="15-00001120"/>
    <s v="CAMPEON"/>
    <n v="120"/>
    <s v="BOL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s v="18UE651"/>
    <s v="2"/>
    <s v="Sin Pallet"/>
    <n v="0"/>
    <n v="0"/>
    <x v="0"/>
    <n v="10505"/>
    <n v="6000"/>
    <n v="4505"/>
    <n v="39.6"/>
    <m/>
    <x v="7"/>
    <n v="29"/>
    <s v="29"/>
    <n v="6"/>
    <x v="0"/>
    <n v="0.33"/>
    <n v="6.6000000000000005"/>
    <s v="TRANSPORTE PROPIO"/>
  </r>
  <r>
    <n v="1002205988"/>
    <s v="UE01"/>
    <d v="2022-03-29T00:00:00"/>
    <d v="1899-12-30T12:55:00"/>
    <s v="012-024-00411892"/>
    <s v="9000806926"/>
    <s v="012-022-00315933"/>
    <n v="1593.34"/>
    <n v="1786.46"/>
    <s v="ZPVN"/>
    <s v="40566465"/>
    <s v="P000033006"/>
    <n v="8002822018"/>
    <n v="1002205988"/>
    <s v="15-00001123"/>
    <s v="SELVALEGRE"/>
    <n v="24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s v="18UE651"/>
    <s v="2"/>
    <s v="Sin Pallet"/>
    <n v="0"/>
    <n v="0"/>
    <x v="0"/>
    <n v="16505"/>
    <n v="12000"/>
    <n v="4505"/>
    <n v="79.2"/>
    <m/>
    <x v="7"/>
    <n v="29"/>
    <s v="29"/>
    <n v="12"/>
    <x v="0"/>
    <n v="0.33"/>
    <n v="6.6000000000000005"/>
    <s v="TRANSPORTE PROPIO"/>
  </r>
  <r>
    <n v="1002205927"/>
    <s v="UE01"/>
    <d v="2022-03-29T00:00:00"/>
    <d v="1899-12-30T13:05:00"/>
    <s v="012-024-00411893"/>
    <s v="9000806930"/>
    <s v="012-022-00315935"/>
    <n v="4268.8"/>
    <n v="4786.21"/>
    <s v="ZPVN"/>
    <s v="40566563"/>
    <s v="0000393493"/>
    <n v="8002821942"/>
    <n v="100220592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9"/>
    <x v="19"/>
    <s v="100019674"/>
    <s v="CHAMBA BRAYAN"/>
    <s v="ZETT"/>
    <s v="18UE583"/>
    <s v="1"/>
    <s v="Con Pallet"/>
    <n v="0.05"/>
    <n v="32"/>
    <x v="0"/>
    <n v="50310"/>
    <n v="32020"/>
    <n v="18290"/>
    <n v="659.2"/>
    <m/>
    <x v="19"/>
    <n v="29"/>
    <s v="29"/>
    <n v="32"/>
    <x v="0"/>
    <n v="1.03"/>
    <n v="20.6"/>
    <s v="LIDENORTI S.A."/>
  </r>
  <r>
    <n v="1002205994"/>
    <s v="UE01"/>
    <d v="2022-03-29T00:00:00"/>
    <d v="1899-12-30T13:09:00"/>
    <s v="012-024-00411894"/>
    <s v=""/>
    <s v=""/>
    <n v="0"/>
    <n v="0"/>
    <s v="ZPRC"/>
    <s v="2500108223"/>
    <s v="P000032957"/>
    <n v="8002822027"/>
    <n v="1002205994"/>
    <s v="15-00000218"/>
    <s v="MAGNO HE"/>
    <n v="30.3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290"/>
    <n v="30340"/>
    <n v="18950"/>
    <n v="0"/>
    <m/>
    <x v="3"/>
    <n v="29"/>
    <s v="29"/>
    <n v="30.34"/>
    <x v="0"/>
    <n v="0"/>
    <n v="0"/>
    <s v="UNICON"/>
  </r>
  <r>
    <n v="1002205986"/>
    <s v="UE01"/>
    <d v="2022-03-29T00:00:00"/>
    <d v="1899-12-30T13:09:00"/>
    <s v="012-024-00411895"/>
    <s v="9000806932"/>
    <s v="012-022-00315936"/>
    <n v="2484"/>
    <n v="2785.08"/>
    <s v="ZPVN"/>
    <s v="40566591"/>
    <s v="P000033050"/>
    <n v="8002822014"/>
    <n v="1002205986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102"/>
    <x v="102"/>
    <s v="100021206"/>
    <s v="OBANDO ADRIAN"/>
    <s v="ZEMU"/>
    <s v="18UE679"/>
    <s v="2"/>
    <s v="Sin Pallet"/>
    <n v="0"/>
    <n v="0"/>
    <x v="0"/>
    <n v="26930"/>
    <n v="18010"/>
    <n v="8920"/>
    <n v="75.599999999999994"/>
    <m/>
    <x v="100"/>
    <n v="29"/>
    <s v="29"/>
    <n v="18"/>
    <x v="0"/>
    <n v="0.21"/>
    <n v="4.1999999999999993"/>
    <s v="LA ARMENIA S.A."/>
  </r>
  <r>
    <n v="1002205928"/>
    <s v="UE01"/>
    <d v="2022-03-29T00:00:00"/>
    <d v="1899-12-30T13:13:00"/>
    <s v="012-024-00411896"/>
    <s v="9000806933"/>
    <s v="012-022-00315937"/>
    <n v="4268.8"/>
    <n v="4786.21"/>
    <s v="ZPVN"/>
    <s v="40566563"/>
    <s v="0000393494"/>
    <n v="8002821943"/>
    <n v="1002205928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0"/>
    <x v="70"/>
    <s v="100017519"/>
    <s v="VILLALBA PATRICIO"/>
    <s v="ZETT"/>
    <s v="18UE305"/>
    <s v="1"/>
    <s v="Con Pallet"/>
    <n v="0.05"/>
    <n v="32"/>
    <x v="0"/>
    <n v="50670"/>
    <n v="32040"/>
    <n v="18630"/>
    <n v="659.2"/>
    <m/>
    <x v="68"/>
    <n v="29"/>
    <s v="29"/>
    <n v="32"/>
    <x v="0"/>
    <n v="1.03"/>
    <n v="20.6"/>
    <s v="TRANSPORTE PROPIO"/>
  </r>
  <r>
    <n v="1002206016"/>
    <s v="UE01"/>
    <d v="2022-03-29T00:00:00"/>
    <d v="1899-12-30T13:16:00"/>
    <s v="012-024-00411897"/>
    <s v="9000806934"/>
    <s v="012-022-00315938"/>
    <n v="2408.4"/>
    <n v="2700.32"/>
    <s v="ZPVN"/>
    <s v="40566546"/>
    <s v="P000033033"/>
    <n v="8002822053"/>
    <n v="1002206016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920"/>
    <n v="18070"/>
    <n v="8850"/>
    <n v="208.8"/>
    <m/>
    <x v="0"/>
    <n v="29"/>
    <s v="29"/>
    <n v="18"/>
    <x v="0"/>
    <n v="0.58000000000000007"/>
    <n v="11.600000000000001"/>
    <s v="TRANSPORTE PROPIO"/>
  </r>
  <r>
    <n v="1002206004"/>
    <s v="UE01"/>
    <d v="2022-03-29T00:00:00"/>
    <d v="1899-12-30T13:18:00"/>
    <s v="012-024-00411898"/>
    <s v=""/>
    <s v=""/>
    <n v="0"/>
    <n v="0"/>
    <s v="ZPRC"/>
    <s v="2500108249"/>
    <s v="P000032980"/>
    <n v="8002822041"/>
    <n v="1002206004"/>
    <s v="15-00000218"/>
    <s v="MAGNO HE"/>
    <n v="29.2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5770"/>
    <n v="29200"/>
    <n v="16570"/>
    <n v="741.97"/>
    <m/>
    <x v="28"/>
    <n v="29"/>
    <s v="29"/>
    <n v="29.2"/>
    <x v="0"/>
    <n v="25.409931506849318"/>
    <n v="25.409931506849318"/>
    <s v="TRANSALMEIDA"/>
  </r>
  <r>
    <n v="1002206026"/>
    <s v="UE01"/>
    <d v="2022-03-29T00:00:00"/>
    <d v="1899-12-30T13:27:00"/>
    <s v="012-024-00411899"/>
    <s v=""/>
    <s v=""/>
    <n v="0"/>
    <n v="0"/>
    <s v="ZPRC"/>
    <s v="2500108265"/>
    <s v="0000393498"/>
    <n v="8002822068"/>
    <n v="1002206026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22"/>
    <x v="22"/>
    <s v="100016661"/>
    <s v="BENALCAZAR MILTON"/>
    <s v="ZEMU"/>
    <s v="18UE389"/>
    <s v="2"/>
    <s v="Sin Pallet"/>
    <n v="0"/>
    <n v="0"/>
    <x v="0"/>
    <n v="27190"/>
    <n v="18080"/>
    <n v="9110"/>
    <n v="165.6"/>
    <m/>
    <x v="22"/>
    <n v="29"/>
    <s v="29"/>
    <n v="18"/>
    <x v="0"/>
    <n v="0.45999999999999996"/>
    <n v="9.1999999999999993"/>
    <s v="TRANINTAGSA S.A."/>
  </r>
  <r>
    <n v="1002205933"/>
    <s v="UE01"/>
    <d v="2022-03-29T00:00:00"/>
    <d v="1899-12-30T13:31:00"/>
    <s v="012-024-00411900"/>
    <s v="9000806936"/>
    <s v="012-022-00315940"/>
    <n v="3120"/>
    <n v="3498.16"/>
    <s v="ZPVN"/>
    <s v="40566567"/>
    <s v="P000033040"/>
    <n v="8002821950"/>
    <n v="1002205933"/>
    <s v="15-00001119"/>
    <s v="CAMPEON ANTIHUMEDAD"/>
    <n v="480"/>
    <s v="BOL"/>
    <s v="101688"/>
    <s v="CORDOVA ALTAMIRANO JOSE LEODAN"/>
    <s v="801266"/>
    <s v="BOD.CORDOVA ALTAMIRA"/>
    <s v="TENA"/>
    <s v="ELOY ALFARO S/N Y SALINAS NAPO, TEN"/>
    <s v="ONTENA"/>
    <s v="O-Napo-Tena"/>
    <m/>
    <x v="117"/>
    <x v="117"/>
    <s v="100014879"/>
    <s v="BARAHONA ADRIAN"/>
    <s v="ZETT"/>
    <s v="18UE386"/>
    <s v="1"/>
    <s v="Con Pallet"/>
    <n v="0.05"/>
    <n v="24"/>
    <x v="0"/>
    <n v="33327.5"/>
    <n v="24022.5"/>
    <n v="9305"/>
    <n v="432"/>
    <m/>
    <x v="115"/>
    <n v="29"/>
    <s v="29"/>
    <n v="24"/>
    <x v="0"/>
    <n v="0.9"/>
    <n v="18"/>
    <s v="LIDENORTI S.A."/>
  </r>
  <r>
    <n v="1002205933"/>
    <s v="UE01"/>
    <d v="2022-03-29T00:00:00"/>
    <d v="1899-12-30T13:31:00"/>
    <s v="012-024-00411901"/>
    <s v="9000806935"/>
    <s v="012-022-00315939"/>
    <n v="1083.2"/>
    <n v="1214.49"/>
    <s v="ZPVN"/>
    <s v="40566568"/>
    <s v="P000033041"/>
    <n v="8002821949"/>
    <n v="1002205933"/>
    <s v="15-00001124"/>
    <s v="SELVALEGRE ANTIHUMEDAD"/>
    <n v="16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17"/>
    <x v="117"/>
    <s v="100014879"/>
    <s v="BARAHONA ADRIAN"/>
    <s v="ZETT"/>
    <s v="18UE386"/>
    <s v="1"/>
    <s v="Con Pallet"/>
    <n v="0.05"/>
    <n v="8"/>
    <x v="0"/>
    <n v="17312.5"/>
    <n v="8007.5"/>
    <n v="9305"/>
    <n v="144"/>
    <m/>
    <x v="115"/>
    <n v="29"/>
    <s v="29"/>
    <n v="8"/>
    <x v="0"/>
    <n v="0.9"/>
    <n v="18"/>
    <s v="LIDENORTI S.A."/>
  </r>
  <r>
    <n v="1002205992"/>
    <s v="UE01"/>
    <d v="2022-03-29T00:00:00"/>
    <d v="1899-12-30T13:40:00"/>
    <s v="012-024-00411902"/>
    <s v="9000806937"/>
    <s v="012-022-00315941"/>
    <n v="3044.83"/>
    <n v="3413.88"/>
    <s v="ZPVN"/>
    <s v="40566579"/>
    <s v="P000033046"/>
    <n v="8002822024"/>
    <n v="1002205992"/>
    <s v="15-00001119"/>
    <s v="CAMPEON ANTIHUMEDAD"/>
    <n v="48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6"/>
    <x v="6"/>
    <s v="10004392"/>
    <s v="KLEVER"/>
    <s v="ZEMT"/>
    <s v="18UE614"/>
    <s v="1"/>
    <s v="Con Pallet"/>
    <n v="0.05"/>
    <n v="24"/>
    <x v="0"/>
    <n v="38630"/>
    <n v="24050"/>
    <n v="14580"/>
    <n v="403.2"/>
    <m/>
    <x v="6"/>
    <n v="29"/>
    <s v="29"/>
    <n v="24"/>
    <x v="0"/>
    <n v="0.84"/>
    <n v="16.8"/>
    <s v="WILLYTRUCK S.A."/>
  </r>
  <r>
    <n v="1002206035"/>
    <s v="UE01"/>
    <d v="2022-03-29T00:00:00"/>
    <d v="1899-12-30T13:46:00"/>
    <s v="012-024-00411903"/>
    <s v="9000806939"/>
    <s v="012-022-00315943"/>
    <n v="2812.77"/>
    <n v="3153.69"/>
    <s v="ZPVN"/>
    <s v="40566605"/>
    <s v="P000033053"/>
    <n v="8002822081"/>
    <n v="1002206035"/>
    <s v="15-00001115"/>
    <s v="ARMADURO"/>
    <n v="44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30808.235000000001"/>
    <n v="22058.235000000001"/>
    <n v="8750"/>
    <n v="343.2"/>
    <m/>
    <x v="10"/>
    <n v="29"/>
    <s v="29"/>
    <n v="22"/>
    <x v="0"/>
    <n v="0.78"/>
    <n v="15.6"/>
    <s v="TRANSPORTE PROPIO"/>
  </r>
  <r>
    <n v="1002206035"/>
    <s v="UE01"/>
    <d v="2022-03-29T00:00:00"/>
    <d v="1899-12-30T13:46:00"/>
    <s v="012-024-00411904"/>
    <s v="9000806938"/>
    <s v="012-022-00315942"/>
    <n v="1524.78"/>
    <n v="1709.59"/>
    <s v="ZPVN"/>
    <s v="40566604"/>
    <s v="P000033052"/>
    <n v="8002822082"/>
    <n v="1002206035"/>
    <s v="15-00001123"/>
    <s v="SELVALEGRE"/>
    <n v="2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0781.764999999999"/>
    <n v="12031.764999999999"/>
    <n v="8750"/>
    <n v="187.2"/>
    <m/>
    <x v="10"/>
    <n v="29"/>
    <s v="29"/>
    <n v="12"/>
    <x v="0"/>
    <n v="0.77999999999999992"/>
    <n v="15.6"/>
    <s v="TRANSPORTE PROPIO"/>
  </r>
  <r>
    <n v="1002206031"/>
    <s v="UE01"/>
    <d v="2022-03-29T00:00:00"/>
    <d v="1899-12-30T14:29:00"/>
    <s v="012-024-00411905"/>
    <s v="9000806942"/>
    <s v="012-022-00315944"/>
    <n v="2343.91"/>
    <n v="2628.01"/>
    <s v="ZPVN"/>
    <s v="40566560"/>
    <s v="0000393483"/>
    <n v="8002822075"/>
    <n v="1002206031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33"/>
    <x v="33"/>
    <s v="100014931"/>
    <s v="VACA GALO"/>
    <s v="ZEMU"/>
    <s v="18UE737"/>
    <s v="2"/>
    <s v="Sin Pallet"/>
    <n v="0"/>
    <n v="0"/>
    <x v="0"/>
    <n v="27010"/>
    <n v="18040"/>
    <n v="8970"/>
    <n v="266.39999999999998"/>
    <m/>
    <x v="31"/>
    <n v="29"/>
    <s v="29"/>
    <n v="18"/>
    <x v="0"/>
    <n v="0.74"/>
    <n v="14.799999999999999"/>
    <s v="TRANSPORTE PESADO CIAPRUTE S.A."/>
  </r>
  <r>
    <n v="1002206033"/>
    <s v="UE01"/>
    <d v="2022-03-29T00:00:00"/>
    <d v="1899-12-30T14:32:00"/>
    <s v="012-024-00411906"/>
    <s v="9000806944"/>
    <s v="012-022-00315945"/>
    <n v="2318.4"/>
    <n v="2599.41"/>
    <s v="ZPVN"/>
    <s v="40566564"/>
    <s v="0000393501"/>
    <n v="8002822078"/>
    <n v="1002206033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4"/>
    <x v="14"/>
    <s v="100020316"/>
    <s v="TROYA DAVID"/>
    <s v="ZEMU"/>
    <s v="18UE644"/>
    <s v="2"/>
    <s v="Sin Pallet"/>
    <n v="0"/>
    <n v="0"/>
    <x v="0"/>
    <n v="26870"/>
    <n v="18030"/>
    <n v="8840"/>
    <n v="302.39999999999998"/>
    <m/>
    <x v="14"/>
    <n v="29"/>
    <s v="29"/>
    <n v="18"/>
    <x v="0"/>
    <n v="0.84"/>
    <n v="16.799999999999997"/>
    <s v="OTAVALOTRUCKS S.A."/>
  </r>
  <r>
    <n v="1002205993"/>
    <s v="UE01"/>
    <d v="2022-03-29T00:00:00"/>
    <d v="1899-12-30T14:32:00"/>
    <s v="012-024-00411907"/>
    <s v="9000806945"/>
    <s v="012-022-00315946"/>
    <n v="533.48"/>
    <n v="598.14"/>
    <s v="ZPVN"/>
    <s v="40566585"/>
    <s v="P000033048"/>
    <n v="8002822025"/>
    <n v="1002205993"/>
    <s v="15-00000181"/>
    <s v="ARMADURO ANTIHUMEDAD"/>
    <n v="80"/>
    <s v="BOL"/>
    <s v="101539"/>
    <s v="LUNA GUEVARA JANETH PATRICIA"/>
    <s v="807211"/>
    <s v="BODEGA ZURITSA LOCAL 2"/>
    <s v="SANTO DOMINGO"/>
    <s v="BYPASS QUITO A QUEVEDO"/>
    <s v="OJSAND"/>
    <s v="O-Santodomingo -Santodomingodelos"/>
    <m/>
    <x v="71"/>
    <x v="71"/>
    <s v="100014863"/>
    <s v="MORAN MAURICIO"/>
    <s v="ZEMT"/>
    <s v="18UE689"/>
    <s v="1"/>
    <s v="Con Pallet"/>
    <n v="0.05"/>
    <n v="4"/>
    <x v="0"/>
    <n v="11790"/>
    <n v="4000"/>
    <n v="7790"/>
    <n v="67.2"/>
    <m/>
    <x v="69"/>
    <n v="29"/>
    <s v="29"/>
    <n v="4"/>
    <x v="0"/>
    <n v="0.84000000000000008"/>
    <n v="16.8"/>
    <s v="LA ARMENIA S.A."/>
  </r>
  <r>
    <n v="1002205993"/>
    <s v="UE01"/>
    <d v="2022-03-29T00:00:00"/>
    <d v="1899-12-30T14:32:00"/>
    <s v="012-024-00411908"/>
    <s v="9000806946"/>
    <s v="012-022-00315947"/>
    <n v="2643.74"/>
    <n v="2964.18"/>
    <s v="ZPVN"/>
    <s v="40566584"/>
    <s v="P000033047"/>
    <n v="8002822026"/>
    <n v="1002205993"/>
    <s v="15-00001124"/>
    <s v="SELVALEGRE ANTIHUMEDAD"/>
    <n v="40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1"/>
    <x v="71"/>
    <s v="100014863"/>
    <s v="MORAN MAURICIO"/>
    <s v="ZEMT"/>
    <s v="18UE689"/>
    <s v="1"/>
    <s v="Con Pallet"/>
    <n v="0.05"/>
    <n v="20"/>
    <x v="0"/>
    <n v="27790"/>
    <n v="20000"/>
    <n v="7790"/>
    <n v="336"/>
    <m/>
    <x v="69"/>
    <n v="29"/>
    <s v="29"/>
    <n v="20"/>
    <x v="0"/>
    <n v="0.84"/>
    <n v="16.8"/>
    <s v="LA ARMENIA S.A."/>
  </r>
  <r>
    <n v="1002206044"/>
    <s v="UE01"/>
    <d v="2022-03-29T00:00:00"/>
    <d v="1899-12-30T14:33:00"/>
    <s v="012-024-00411909"/>
    <s v="9000806947"/>
    <s v="012-022-00315948"/>
    <n v="2329.1999999999998"/>
    <n v="2611.5100000000002"/>
    <s v="ZPVN"/>
    <s v="40566600"/>
    <s v="0000393535"/>
    <n v="8002822091"/>
    <n v="1002206044"/>
    <s v="15-00001119"/>
    <s v="CAMPEON ANTIHUMEDAD"/>
    <n v="360"/>
    <s v="BOL"/>
    <s v="101780"/>
    <s v="MEGAPROFER S.A."/>
    <s v="810136"/>
    <s v="ECO EL CHACO"/>
    <s v="EL CHACO"/>
    <s v="AV. 12 DE FEBRERO E INTEROCEANICA"/>
    <s v="ONELCH"/>
    <s v="O-Napo-Elchaco"/>
    <n v="191"/>
    <x v="9"/>
    <x v="9"/>
    <s v="100014857"/>
    <s v="PASPUEZAN WILSON"/>
    <s v="ZEMU"/>
    <s v="18UE346"/>
    <s v="2"/>
    <s v="Sin Pallet"/>
    <n v="0"/>
    <n v="0"/>
    <x v="0"/>
    <n v="27070"/>
    <n v="18040"/>
    <n v="9030"/>
    <n v="248.4"/>
    <m/>
    <x v="9"/>
    <n v="29"/>
    <s v="29"/>
    <n v="18"/>
    <x v="0"/>
    <n v="0.69000000000000006"/>
    <n v="13.8"/>
    <s v="LIDENORTI S.A."/>
  </r>
  <r>
    <n v="1002206028"/>
    <s v="UE01"/>
    <d v="2022-03-29T00:00:00"/>
    <d v="1899-12-30T14:34:00"/>
    <s v="012-024-00411910"/>
    <s v="9000806948"/>
    <s v="012-022-00315949"/>
    <n v="233.25"/>
    <n v="261.52"/>
    <s v="ZPVN"/>
    <s v="40566614"/>
    <s v="P000033057"/>
    <n v="8002822072"/>
    <n v="1002206028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24"/>
    <x v="24"/>
    <s v="100014929"/>
    <s v="YEPEZ PATRICIO"/>
    <s v="ZETT"/>
    <s v="18UE854"/>
    <s v="2"/>
    <s v="Sin Pallet"/>
    <n v="0"/>
    <n v="0"/>
    <x v="0"/>
    <n v="10584.848"/>
    <n v="2004.848"/>
    <n v="8580"/>
    <n v="31.2"/>
    <m/>
    <x v="24"/>
    <n v="29"/>
    <s v="29"/>
    <n v="2"/>
    <x v="0"/>
    <n v="0.78"/>
    <n v="15.6"/>
    <s v="LIDENORTI S.A."/>
  </r>
  <r>
    <n v="1002206028"/>
    <s v="UE01"/>
    <d v="2022-03-29T00:00:00"/>
    <d v="1899-12-30T14:34:00"/>
    <s v="012-024-00411911"/>
    <s v="9000806949"/>
    <s v="012-022-00315950"/>
    <n v="3939.01"/>
    <n v="4416.4399999999996"/>
    <s v="ZPVN"/>
    <s v="40566613"/>
    <s v="P000033056"/>
    <n v="8002822071"/>
    <n v="1002206028"/>
    <s v="15-00001123"/>
    <s v="SELVALEGRE"/>
    <n v="6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4"/>
    <x v="24"/>
    <s v="100014929"/>
    <s v="YEPEZ PATRICIO"/>
    <s v="ZETT"/>
    <s v="18UE854"/>
    <s v="2"/>
    <s v="Sin Pallet"/>
    <n v="0"/>
    <n v="0"/>
    <x v="0"/>
    <n v="39655.152000000002"/>
    <n v="31075.151999999998"/>
    <n v="8580"/>
    <n v="483.6"/>
    <m/>
    <x v="24"/>
    <n v="29"/>
    <s v="29"/>
    <n v="31"/>
    <x v="0"/>
    <n v="0.78"/>
    <n v="15.600000000000001"/>
    <s v="LIDENORTI S.A."/>
  </r>
  <r>
    <n v="1002206056"/>
    <s v="UE01"/>
    <d v="2022-03-29T00:00:00"/>
    <d v="1899-12-30T14:34:00"/>
    <s v="012-024-00411912"/>
    <s v="9000806950"/>
    <s v="012-022-00315951"/>
    <n v="2498.4"/>
    <n v="2801.22"/>
    <s v="ZPVN"/>
    <s v="40566599"/>
    <s v="0000393533"/>
    <n v="8002822104"/>
    <n v="1002206056"/>
    <s v="15-00000181"/>
    <s v="ARMADURO ANTIHUMEDAD"/>
    <n v="360"/>
    <s v="BOL"/>
    <s v="101669"/>
    <s v="CONSTRUHORMIGON S.A."/>
    <s v="807312"/>
    <s v="CASA PARA TODOS BUENA FÉ"/>
    <s v="BUENA FÉ"/>
    <s v="TRONCAL DE LA COSTA"/>
    <s v="ORPATR"/>
    <s v="O-LosRios-PatriciaPilar"/>
    <n v="296"/>
    <x v="9"/>
    <x v="9"/>
    <s v="100020335"/>
    <s v="HARO LUIS"/>
    <s v="ZEMU"/>
    <s v="18UE743"/>
    <s v="2"/>
    <s v="Sin Pallet"/>
    <n v="0"/>
    <n v="0"/>
    <x v="0"/>
    <n v="27150"/>
    <n v="18060"/>
    <n v="9090"/>
    <n v="334.8"/>
    <m/>
    <x v="9"/>
    <n v="29"/>
    <s v="29"/>
    <n v="18"/>
    <x v="0"/>
    <n v="0.93"/>
    <n v="18.600000000000001"/>
    <s v="SANJOPAS S.A."/>
  </r>
  <r>
    <n v="1002206054"/>
    <s v="UE01"/>
    <d v="2022-03-29T00:00:00"/>
    <d v="1899-12-30T14:48:00"/>
    <s v="012-024-00411913"/>
    <s v="9000806952"/>
    <s v="012-022-00315952"/>
    <n v="4841.6000000000004"/>
    <n v="5428.43"/>
    <s v="ZPVN"/>
    <s v="40566528"/>
    <s v="0000393437"/>
    <n v="8002822102"/>
    <n v="1002206054"/>
    <s v="15-00000331"/>
    <s v="MAGNO HE ANTIHUMEDAD"/>
    <n v="68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19271"/>
    <s v="MANOSALVAS MILTON"/>
    <s v="ZETT"/>
    <s v="18UE590"/>
    <s v="2"/>
    <s v="Sin Pallet"/>
    <n v="0"/>
    <n v="0"/>
    <x v="0"/>
    <n v="49880"/>
    <n v="34000"/>
    <n v="15880"/>
    <n v="360.4"/>
    <m/>
    <x v="0"/>
    <n v="29"/>
    <s v="29"/>
    <n v="34"/>
    <x v="0"/>
    <n v="0.52999999999999992"/>
    <n v="10.6"/>
    <s v="TRANSPORTE PROPIO"/>
  </r>
  <r>
    <n v="1002206069"/>
    <s v="UE01"/>
    <d v="2022-03-29T00:00:00"/>
    <d v="1899-12-30T14:51:00"/>
    <s v="012-024-00411914"/>
    <s v="9000806954"/>
    <s v="012-022-00315953"/>
    <n v="4415.3999999999996"/>
    <n v="4950.58"/>
    <s v="ZPVN"/>
    <s v="40566523"/>
    <s v="P000033029"/>
    <n v="8002822124"/>
    <n v="100220606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600"/>
    <n v="33090"/>
    <n v="18510"/>
    <n v="382.8"/>
    <m/>
    <x v="139"/>
    <n v="29"/>
    <s v="29"/>
    <n v="33"/>
    <x v="0"/>
    <n v="0.58000000000000007"/>
    <n v="11.6"/>
    <s v="TRANSPORTE PROPIO"/>
  </r>
  <r>
    <n v="1002206107"/>
    <s v="UE01"/>
    <d v="2022-03-29T00:00:00"/>
    <d v="1899-12-30T15:09:00"/>
    <s v="012-024-00411915"/>
    <s v="9000806956"/>
    <s v="012-022-00315954"/>
    <n v="2390"/>
    <n v="2679.68"/>
    <s v="ZPVN"/>
    <s v="40566631"/>
    <s v="0000393556"/>
    <n v="8002822166"/>
    <n v="1002206107"/>
    <s v="15-00001123"/>
    <s v="SELVALEGRE"/>
    <n v="360"/>
    <s v="BOL"/>
    <s v="101613"/>
    <s v="COMERCIAL MICHELENA S.A."/>
    <s v="810306"/>
    <s v="FERRE NOLE"/>
    <s v="QUITO"/>
    <s v="ENTRADA A CHAQUIBAMBA KM 4.5"/>
    <s v="OPGUAY"/>
    <s v="O-Pichincha-Guayllabamba"/>
    <n v="67"/>
    <x v="119"/>
    <x v="119"/>
    <s v="100014836"/>
    <s v="PERUGACHI PEDRO"/>
    <s v="ZEMU"/>
    <s v="18UE308"/>
    <s v="2"/>
    <s v="Sin Pallet"/>
    <n v="0"/>
    <n v="0"/>
    <x v="0"/>
    <n v="27120"/>
    <n v="17990"/>
    <n v="9130"/>
    <n v="118.8"/>
    <m/>
    <x v="117"/>
    <n v="29"/>
    <s v="29"/>
    <n v="18"/>
    <x v="0"/>
    <n v="0.33"/>
    <n v="6.6"/>
    <s v="TRIMPESAS S.A."/>
  </r>
  <r>
    <n v="1002206073"/>
    <s v="UE01"/>
    <d v="2022-03-29T00:00:00"/>
    <d v="1899-12-30T15:09:00"/>
    <s v="012-024-00411916"/>
    <s v=""/>
    <s v=""/>
    <n v="0"/>
    <n v="0"/>
    <s v="ZPRC"/>
    <s v="2500108272"/>
    <s v="0000393548"/>
    <n v="8002822128"/>
    <n v="1002206073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137"/>
    <x v="137"/>
    <s v="100014983"/>
    <s v="GUEVARA DIEGO"/>
    <s v="ZETT"/>
    <s v="18UE624"/>
    <s v="1"/>
    <s v="Con Pallet"/>
    <n v="0.05"/>
    <n v="32"/>
    <x v="0"/>
    <n v="50440"/>
    <n v="32060"/>
    <n v="18380"/>
    <n v="800"/>
    <m/>
    <x v="135"/>
    <n v="29"/>
    <s v="29"/>
    <n v="32"/>
    <x v="0"/>
    <n v="1.25"/>
    <n v="25"/>
    <s v="CALDECARGO CIA"/>
  </r>
  <r>
    <n v="1002206137"/>
    <s v="UE01"/>
    <d v="2022-03-29T00:00:00"/>
    <d v="1899-12-30T15:12:00"/>
    <s v="012-024-00411917"/>
    <s v="9000806957"/>
    <s v="012-022-00315955"/>
    <n v="2400.64"/>
    <n v="2691.62"/>
    <s v="ZPVN"/>
    <s v="40566634"/>
    <s v="0000393559"/>
    <n v="8002822205"/>
    <n v="1002206137"/>
    <s v="15-00001124"/>
    <s v="SELVALEGRE ANTIHUMEDAD"/>
    <n v="36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9"/>
    <x v="129"/>
    <s v="100014881"/>
    <s v="HARO VICENTE"/>
    <s v="ZEMU"/>
    <s v="18UE736"/>
    <s v="2"/>
    <s v="Sin Pallet"/>
    <n v="0"/>
    <n v="0"/>
    <x v="0"/>
    <n v="27290"/>
    <n v="18010"/>
    <n v="9280"/>
    <n v="277.2"/>
    <m/>
    <x v="127"/>
    <n v="29"/>
    <s v="29"/>
    <n v="18"/>
    <x v="0"/>
    <n v="0.77"/>
    <n v="15.399999999999999"/>
    <s v="SANJOPAS S.A."/>
  </r>
  <r>
    <n v="1002206103"/>
    <s v="UE01"/>
    <d v="2022-03-29T00:00:00"/>
    <d v="1899-12-30T15:13:00"/>
    <s v="012-024-00411918"/>
    <s v="9000806958"/>
    <s v="012-022-00315956"/>
    <n v="2421.92"/>
    <n v="2715.47"/>
    <s v="ZPVN"/>
    <s v="40566633"/>
    <s v="0000393558"/>
    <n v="8002822163"/>
    <n v="1002206103"/>
    <s v="15-00001124"/>
    <s v="SELVALEGRE ANTIHUMEDAD"/>
    <n v="360"/>
    <s v="BOL"/>
    <s v="101961"/>
    <s v="CAMPOVERDE JUMBO DALMITA LISBETH"/>
    <s v="811006"/>
    <s v="OBRA CAONI PTO QUITO"/>
    <s v="PUERTO QUITO"/>
    <s v="ENTRADA A CAONI 12 KM"/>
    <s v="OPPUER"/>
    <s v="O-Pichincha-Puertoquito"/>
    <n v="229"/>
    <x v="45"/>
    <x v="45"/>
    <s v="10000932"/>
    <s v="CACOANGO RODRIGO"/>
    <s v="ZEMU"/>
    <s v="18UE704"/>
    <s v="2"/>
    <s v="Sin Pallet"/>
    <n v="0"/>
    <n v="0"/>
    <x v="0"/>
    <n v="27010"/>
    <n v="18020"/>
    <n v="8990"/>
    <n v="280.8"/>
    <m/>
    <x v="43"/>
    <n v="29"/>
    <s v="29"/>
    <n v="18"/>
    <x v="0"/>
    <n v="0.78"/>
    <n v="15.600000000000001"/>
    <s v="TRAPSA C.A."/>
  </r>
  <r>
    <n v="1002206075"/>
    <s v="UE01"/>
    <d v="2022-03-29T00:00:00"/>
    <d v="1899-12-30T15:14:00"/>
    <s v="012-024-00411919"/>
    <s v="9000806959"/>
    <s v="012-022-00315957"/>
    <n v="541.6"/>
    <n v="607.24"/>
    <s v="ZPVN"/>
    <s v="40566575"/>
    <s v="P000033045"/>
    <n v="8002822131"/>
    <n v="1002206075"/>
    <s v="15-00001115"/>
    <s v="ARMADURO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6"/>
    <x v="6"/>
    <s v="100017268"/>
    <s v="RUIZ JUAN CARLOS"/>
    <s v="ZETT"/>
    <s v="18UE621"/>
    <s v="1"/>
    <s v="Con Pallet"/>
    <n v="0.05"/>
    <n v="4"/>
    <x v="0"/>
    <n v="12728.75"/>
    <n v="4008.75"/>
    <n v="8720"/>
    <n v="36.799999999999997"/>
    <m/>
    <x v="6"/>
    <n v="29"/>
    <s v="29"/>
    <n v="4"/>
    <x v="0"/>
    <n v="0.45999999999999996"/>
    <n v="9.1999999999999993"/>
    <s v="TRANSPORTE PROPIO"/>
  </r>
  <r>
    <n v="1002206075"/>
    <s v="UE01"/>
    <d v="2022-03-29T00:00:00"/>
    <d v="1899-12-30T15:14:00"/>
    <s v="012-024-00411920"/>
    <s v="9000806960"/>
    <s v="012-022-00315958"/>
    <n v="3774.4"/>
    <n v="4231.88"/>
    <s v="ZPVN"/>
    <s v="40566574"/>
    <s v="P000033044"/>
    <n v="8002822130"/>
    <n v="1002206075"/>
    <s v="15-00001123"/>
    <s v="SELVALEGRE"/>
    <n v="5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6"/>
    <x v="6"/>
    <s v="100017268"/>
    <s v="RUIZ JUAN CARLOS"/>
    <s v="ZETT"/>
    <s v="18UE621"/>
    <s v="1"/>
    <s v="Con Pallet"/>
    <n v="0.05"/>
    <n v="28"/>
    <x v="0"/>
    <n v="36781.25"/>
    <n v="28061.25"/>
    <n v="8720"/>
    <n v="257.60000000000002"/>
    <m/>
    <x v="6"/>
    <n v="29"/>
    <s v="29"/>
    <n v="28"/>
    <x v="0"/>
    <n v="0.46"/>
    <n v="9.2000000000000011"/>
    <s v="TRANSPORTE PROPIO"/>
  </r>
  <r>
    <n v="1002206112"/>
    <s v="UE01"/>
    <d v="2022-03-29T00:00:00"/>
    <d v="1899-12-30T15:20:00"/>
    <s v="012-024-00411921"/>
    <s v=""/>
    <s v=""/>
    <n v="0"/>
    <n v="0"/>
    <s v="ZPRC"/>
    <s v="2500108270"/>
    <s v="P000033051"/>
    <n v="8002822172"/>
    <n v="100220611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s v="18UE677"/>
    <s v="2"/>
    <s v="Sin Pallet"/>
    <n v="0"/>
    <n v="0"/>
    <x v="0"/>
    <n v="27040"/>
    <n v="18040"/>
    <n v="9000"/>
    <n v="248.4"/>
    <m/>
    <x v="104"/>
    <n v="29"/>
    <s v="29"/>
    <n v="18"/>
    <x v="0"/>
    <n v="0.69000000000000006"/>
    <n v="13.8"/>
    <s v="LA ARMENIA S.A."/>
  </r>
  <r>
    <n v="1002206111"/>
    <s v="UE01"/>
    <d v="2022-03-29T00:00:00"/>
    <d v="1899-12-30T15:23:00"/>
    <s v="012-024-00411922"/>
    <s v="9000806962"/>
    <s v="012-022-00315959"/>
    <n v="2426.4"/>
    <n v="2720.5"/>
    <s v="ZPVN"/>
    <s v="40566644"/>
    <s v="P000033059"/>
    <n v="8002822171"/>
    <n v="1002206111"/>
    <s v="15-00001123"/>
    <s v="SELVALEGRE"/>
    <n v="360"/>
    <s v="BOL"/>
    <s v="101500"/>
    <s v="DISTRIBUIDORA ROSERO S.C.C."/>
    <s v="804256"/>
    <s v="FERRETERIA ALMEIDA"/>
    <s v="QUITO"/>
    <s v="AV QUITO Y SUCRE"/>
    <s v="OPYARU"/>
    <s v="O-Pichincha-Yaruqui"/>
    <n v="87"/>
    <x v="59"/>
    <x v="59"/>
    <s v="100014884"/>
    <s v="CADENA GERARDO"/>
    <s v="ZEMU"/>
    <s v="18UE394"/>
    <s v="2"/>
    <s v="Sin Pallet"/>
    <n v="0"/>
    <n v="0"/>
    <x v="0"/>
    <n v="27130"/>
    <n v="18080"/>
    <n v="9050"/>
    <n v="136.80000000000001"/>
    <m/>
    <x v="57"/>
    <n v="29"/>
    <s v="29"/>
    <n v="18"/>
    <x v="0"/>
    <n v="0.38"/>
    <n v="7.6000000000000005"/>
    <s v="GLT LOGISTICS S.A."/>
  </r>
  <r>
    <n v="1002206131"/>
    <s v="UE01"/>
    <d v="2022-03-29T00:00:00"/>
    <d v="1899-12-30T15:27:00"/>
    <s v="012-024-00411923"/>
    <s v="9000806966"/>
    <s v="012-022-00315961"/>
    <n v="484.8"/>
    <n v="543.55999999999995"/>
    <s v="ZPVN"/>
    <s v="40566586"/>
    <s v="0000393516"/>
    <n v="8002822197"/>
    <n v="1002206131"/>
    <s v="15-00001120"/>
    <s v="CAMPEON"/>
    <n v="80"/>
    <s v="BOL"/>
    <s v="101447"/>
    <s v="GALARZA PONCE FABIOLA CATHERINE"/>
    <s v="801590"/>
    <s v="LOCAL NORTE"/>
    <s v="AMBATO"/>
    <s v="LOCAL NORTE / AV INDOAMERICA"/>
    <s v="OTAMBA"/>
    <s v="O-Tungurahua-Ambato"/>
    <m/>
    <x v="150"/>
    <x v="150"/>
    <s v="10003575"/>
    <s v="QUILCA CAYAMBE EDISON BAYARDO"/>
    <s v="ZEMU"/>
    <s v="18UE665"/>
    <s v="2"/>
    <s v="Sin Pallet"/>
    <n v="0"/>
    <n v="0"/>
    <x v="0"/>
    <n v="8536.6669999999995"/>
    <n v="4006.6669999999999"/>
    <n v="4530"/>
    <n v="72"/>
    <m/>
    <x v="147"/>
    <n v="29"/>
    <s v="29"/>
    <n v="4"/>
    <x v="0"/>
    <n v="0.9"/>
    <n v="18"/>
    <s v="RUTAS COTACACHENSES S.A."/>
  </r>
  <r>
    <n v="1002206131"/>
    <s v="UE01"/>
    <d v="2022-03-29T00:00:00"/>
    <d v="1899-12-30T15:27:00"/>
    <s v="012-024-00411924"/>
    <s v="9000806965"/>
    <s v="012-022-00315960"/>
    <n v="1839.6"/>
    <n v="2062.5700000000002"/>
    <s v="ZPVN"/>
    <s v="40566586"/>
    <s v="0000393517"/>
    <n v="8002822196"/>
    <n v="1002206131"/>
    <s v="15-00001123"/>
    <s v="SELVALEGRE"/>
    <n v="280"/>
    <s v="BOL"/>
    <s v="101447"/>
    <s v="GALARZA PONCE FABIOLA CATHERINE"/>
    <s v="801590"/>
    <s v="LOCAL NORTE"/>
    <s v="AMBATO"/>
    <s v="LOCAL NORTE / AV INDOAMERICA"/>
    <s v="OTAMBA"/>
    <s v="O-Tungurahua-Ambato"/>
    <n v="250"/>
    <x v="150"/>
    <x v="150"/>
    <s v="10003575"/>
    <s v="QUILCA CAYAMBE EDISON BAYARDO"/>
    <s v="ZEMU"/>
    <s v="18UE665"/>
    <s v="2"/>
    <s v="Sin Pallet"/>
    <n v="0"/>
    <n v="0"/>
    <x v="0"/>
    <n v="18553.332999999999"/>
    <n v="14023.333000000001"/>
    <n v="4530"/>
    <n v="252"/>
    <m/>
    <x v="147"/>
    <n v="29"/>
    <s v="29"/>
    <n v="14"/>
    <x v="0"/>
    <n v="0.9"/>
    <n v="18"/>
    <s v="RUTAS COTACACHENSES S.A."/>
  </r>
  <r>
    <n v="1002206113"/>
    <s v="UE01"/>
    <d v="2022-03-29T00:00:00"/>
    <d v="1899-12-30T15:40:00"/>
    <s v="012-024-00411925"/>
    <s v="9000806968"/>
    <s v="012-022-00315962"/>
    <n v="2390"/>
    <n v="2679.68"/>
    <s v="ZPVN"/>
    <s v="40566640"/>
    <s v="0000393573"/>
    <n v="8002822173"/>
    <n v="1002206113"/>
    <s v="15-00001123"/>
    <s v="SELVALEGRE"/>
    <n v="360"/>
    <s v="BOL"/>
    <s v="101613"/>
    <s v="COMERCIAL MICHELENA S.A."/>
    <s v="804632"/>
    <s v="FERRETERIA FALCON"/>
    <s v="QUITO"/>
    <s v="VIA GUAYLLABAMBA Y Y DE GUAYLL"/>
    <s v="OPGUAY"/>
    <s v="O-Pichincha-Guayllabamba"/>
    <n v="67"/>
    <x v="14"/>
    <x v="14"/>
    <s v="100015134"/>
    <s v="NICOLALDE FABIAN"/>
    <s v="ZEMU"/>
    <s v="18UE744"/>
    <s v="2"/>
    <s v="Sin Pallet"/>
    <n v="0"/>
    <n v="0"/>
    <x v="0"/>
    <n v="26990"/>
    <n v="18010"/>
    <n v="8980"/>
    <n v="118.8"/>
    <m/>
    <x v="14"/>
    <n v="29"/>
    <s v="29"/>
    <n v="18"/>
    <x v="0"/>
    <n v="0.33"/>
    <n v="6.6"/>
    <s v="SANJOPAS S.A."/>
  </r>
  <r>
    <n v="1002206154"/>
    <s v="UE01"/>
    <d v="2022-03-29T00:00:00"/>
    <d v="1899-12-30T15:41:00"/>
    <s v="012-024-00411926"/>
    <s v="9000806972"/>
    <s v="012-022-00315964"/>
    <n v="256.8"/>
    <n v="287.93"/>
    <s v="ZPVN"/>
    <s v="40566664"/>
    <s v="0000393605"/>
    <n v="8002822225"/>
    <n v="1002206154"/>
    <s v="15-00001120"/>
    <s v="CAMPEON"/>
    <n v="40"/>
    <s v="BOL"/>
    <s v="101596"/>
    <s v="DELGADO LUNA EFREN GUSTAVO"/>
    <s v="801280"/>
    <s v="BODEGA DELGADO EFREN"/>
    <s v="QUITO"/>
    <s v="AV. MARISCAL SUCRE N71-43 Y"/>
    <s v="OPCOND"/>
    <s v="O-Pichincha-Condado"/>
    <m/>
    <x v="16"/>
    <x v="16"/>
    <s v="100022266"/>
    <s v="CALDERON REYES SEGUNDO JORGE"/>
    <s v="ZEMU"/>
    <s v="18UE711"/>
    <s v="2"/>
    <s v="Sin Pallet"/>
    <n v="0"/>
    <n v="0"/>
    <x v="0"/>
    <n v="6539.4440000000004"/>
    <n v="2004.444"/>
    <n v="4535"/>
    <n v="18"/>
    <m/>
    <x v="16"/>
    <n v="29"/>
    <s v="29"/>
    <n v="2"/>
    <x v="0"/>
    <n v="0.45"/>
    <n v="9"/>
    <s v="LA ARMENIA S.A."/>
  </r>
  <r>
    <n v="1002206154"/>
    <s v="UE01"/>
    <d v="2022-03-29T00:00:00"/>
    <d v="1899-12-30T15:41:00"/>
    <s v="012-024-00411927"/>
    <s v="9000806971"/>
    <s v="012-022-00315963"/>
    <n v="2217.6"/>
    <n v="2486.39"/>
    <s v="ZPVN"/>
    <s v="40566664"/>
    <s v="0000393604"/>
    <n v="8002822224"/>
    <n v="1002206154"/>
    <s v="15-00001123"/>
    <s v="SELVALEGRE"/>
    <n v="320"/>
    <s v="BOL"/>
    <s v="101596"/>
    <s v="DELGADO LUNA EFREN GUSTAVO"/>
    <s v="801280"/>
    <s v="BODEGA DELGADO EFREN"/>
    <s v="QUITO"/>
    <s v="AV. MARISCAL SUCRE N71-43 Y"/>
    <s v="OPCOND"/>
    <s v="O-Pichincha-Condado"/>
    <n v="96.7"/>
    <x v="16"/>
    <x v="16"/>
    <s v="100022266"/>
    <s v="CALDERON REYES SEGUNDO JORGE"/>
    <s v="ZEMU"/>
    <s v="18UE711"/>
    <s v="2"/>
    <s v="Sin Pallet"/>
    <n v="0"/>
    <n v="0"/>
    <x v="0"/>
    <n v="20570.556"/>
    <n v="16035.556"/>
    <n v="4535"/>
    <n v="144"/>
    <m/>
    <x v="16"/>
    <n v="29"/>
    <s v="29"/>
    <n v="16"/>
    <x v="0"/>
    <n v="0.45"/>
    <n v="9"/>
    <s v="LA ARMENIA S.A."/>
  </r>
  <r>
    <n v="1002206141"/>
    <s v="UE01"/>
    <d v="2022-03-29T00:00:00"/>
    <d v="1899-12-30T15:45:00"/>
    <s v="012-024-00411928"/>
    <s v=""/>
    <s v=""/>
    <n v="0"/>
    <n v="0"/>
    <s v="ZPRC"/>
    <s v="2500108273"/>
    <s v="P000033060"/>
    <n v="8002822209"/>
    <n v="1002206141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920"/>
    <n v="33020"/>
    <n v="17900"/>
    <n v="554.4"/>
    <m/>
    <x v="109"/>
    <n v="29"/>
    <s v="29"/>
    <n v="33"/>
    <x v="0"/>
    <n v="0.84"/>
    <n v="16.8"/>
    <s v="TRANSPORTE PROPIO"/>
  </r>
  <r>
    <n v="1002206135"/>
    <s v="UE01"/>
    <d v="2022-03-29T00:00:00"/>
    <d v="1899-12-30T15:46:00"/>
    <s v="012-024-00411929"/>
    <s v="9000807010"/>
    <s v="012-022-00315966"/>
    <n v="1555.2"/>
    <n v="1743.7"/>
    <s v="ZPVN"/>
    <s v="40566638"/>
    <s v="0000393564"/>
    <n v="8002822201"/>
    <n v="1002206135"/>
    <s v="15-00001119"/>
    <s v="CAMPEON ANTIHUMEDAD"/>
    <n v="240"/>
    <s v="BOL"/>
    <s v="103507"/>
    <s v="VERA LOOR STALIN JOEL"/>
    <s v="804933"/>
    <s v="BODEGA C-MACO #2"/>
    <s v="QUEVEDO"/>
    <s v="CALLE SEGUNDA ENTRE DY E"/>
    <s v="ORQUEV"/>
    <s v="O-Losrios-Quevedo"/>
    <m/>
    <x v="82"/>
    <x v="82"/>
    <s v="100018690"/>
    <s v="MORALES PATRICIO V."/>
    <s v="ZEMT"/>
    <s v="18UE678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</r>
  <r>
    <n v="1002206135"/>
    <s v="UE01"/>
    <d v="2022-03-29T00:00:00"/>
    <d v="1899-12-30T15:46:00"/>
    <s v="012-024-00411930"/>
    <s v="9000807009"/>
    <s v="012-022-00315965"/>
    <n v="1617.6"/>
    <n v="1813.66"/>
    <s v="ZPVN"/>
    <s v="40566638"/>
    <s v="0000393565"/>
    <n v="8002822202"/>
    <n v="1002206135"/>
    <s v="15-00001124"/>
    <s v="SELVALEGRE ANTIHUMEDAD"/>
    <n v="240"/>
    <s v="BOL"/>
    <s v="103507"/>
    <s v="VERA LOOR STALIN JOEL"/>
    <s v="804933"/>
    <s v="BODEGA C-MACO #2"/>
    <s v="QUEVEDO"/>
    <s v="CALLE SEGUNDA ENTRE DY E"/>
    <s v="ORQUEV"/>
    <s v="O-Losrios-Quevedo"/>
    <n v="345"/>
    <x v="82"/>
    <x v="82"/>
    <s v="100018690"/>
    <s v="MORALES PATRICIO V."/>
    <s v="ZEMT"/>
    <s v="18UE678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</r>
  <r>
    <n v="1002206121"/>
    <s v="UE01"/>
    <d v="2022-03-29T00:00:00"/>
    <d v="1899-12-30T15:57:00"/>
    <s v="012-024-00411931"/>
    <s v="9000807013"/>
    <s v="012-022-00315967"/>
    <n v="4498.6899999999996"/>
    <n v="5043.96"/>
    <s v="ZPVN"/>
    <s v="40566636"/>
    <s v="P000033058"/>
    <n v="8002822181"/>
    <n v="1002206121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10"/>
    <x v="110"/>
    <s v="100018300"/>
    <s v="TAPIA CLEVER"/>
    <s v="ZETT"/>
    <s v="18UE953"/>
    <s v="2"/>
    <s v="Sin Pallet"/>
    <n v="0"/>
    <n v="0"/>
    <x v="0"/>
    <n v="50820"/>
    <n v="33020"/>
    <n v="17800"/>
    <n v="699.6"/>
    <m/>
    <x v="108"/>
    <n v="29"/>
    <s v="29"/>
    <n v="33"/>
    <x v="0"/>
    <n v="1.06"/>
    <n v="21.2"/>
    <s v="LIDENORTI S.A."/>
  </r>
  <r>
    <n v="1002206138"/>
    <s v="UE01"/>
    <d v="2022-03-29T00:00:00"/>
    <d v="1899-12-30T16:01:00"/>
    <s v="012-024-00411932"/>
    <s v=""/>
    <s v=""/>
    <n v="0"/>
    <n v="0"/>
    <s v="ZPRC"/>
    <s v="2500107941"/>
    <s v="0000390424"/>
    <n v="8002822206"/>
    <n v="1002206138"/>
    <s v="15-00001118"/>
    <s v="TECHCEM"/>
    <n v="32.31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50750"/>
    <n v="32310"/>
    <n v="18440"/>
    <n v="0"/>
    <m/>
    <x v="1"/>
    <n v="29"/>
    <s v="29"/>
    <n v="32.31"/>
    <x v="0"/>
    <n v="0"/>
    <n v="0"/>
    <s v="TRANSCONCEM CIA. LTDA."/>
  </r>
  <r>
    <n v="1002206176"/>
    <s v="UE01"/>
    <d v="2022-03-29T00:00:00"/>
    <d v="1899-12-30T16:05:00"/>
    <s v="012-024-00411933"/>
    <s v="9000807016"/>
    <s v="012-022-00315969"/>
    <n v="1288.3800000000001"/>
    <n v="1444.54"/>
    <s v="ZPVN"/>
    <s v="40566652"/>
    <s v="P000033068"/>
    <n v="8002822250"/>
    <n v="1002206176"/>
    <s v="15-00001115"/>
    <s v="ARMADURO"/>
    <n v="20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9453.182000000001"/>
    <n v="10018.182000000001"/>
    <n v="9435"/>
    <n v="152"/>
    <m/>
    <x v="4"/>
    <n v="29"/>
    <s v="29"/>
    <n v="10"/>
    <x v="0"/>
    <n v="0.76"/>
    <n v="15.2"/>
    <s v="TRANSPORTE PROPIO"/>
  </r>
  <r>
    <n v="1002206176"/>
    <s v="UE01"/>
    <d v="2022-03-29T00:00:00"/>
    <d v="1899-12-30T16:05:00"/>
    <s v="012-024-00411934"/>
    <s v="9000807015"/>
    <s v="012-022-00315968"/>
    <n v="2945.15"/>
    <n v="3302.12"/>
    <s v="ZPVN"/>
    <s v="40566651"/>
    <s v="P000033067"/>
    <n v="8002822249"/>
    <n v="1002206176"/>
    <s v="15-00001123"/>
    <s v="SELVALEGRE"/>
    <n v="4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2476.817999999999"/>
    <n v="23041.817999999999"/>
    <n v="9435"/>
    <n v="349.6"/>
    <m/>
    <x v="4"/>
    <n v="29"/>
    <s v="29"/>
    <n v="23"/>
    <x v="0"/>
    <n v="0.76"/>
    <n v="15.200000000000001"/>
    <s v="TRANSPORTE PROPIO"/>
  </r>
  <r>
    <n v="1002206136"/>
    <s v="UE01"/>
    <d v="2022-03-29T00:00:00"/>
    <d v="1899-12-30T16:07:00"/>
    <s v="012-024-00411935"/>
    <s v="9000807024"/>
    <s v="012-022-00315971"/>
    <n v="1248.98"/>
    <n v="1400.37"/>
    <s v="ZPVN"/>
    <s v="40566657"/>
    <s v="0000393595"/>
    <n v="8002822204"/>
    <n v="1002206136"/>
    <s v="15-00001120"/>
    <s v="CAMPEON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71"/>
    <x v="171"/>
    <s v="100021498"/>
    <s v="MENDEZ JUAN"/>
    <s v="ZEMT"/>
    <s v="18UE686"/>
    <s v="1"/>
    <s v="Con Pallet"/>
    <n v="0.05"/>
    <n v="10"/>
    <x v="0"/>
    <n v="18040"/>
    <n v="10000"/>
    <n v="8040"/>
    <n v="32"/>
    <m/>
    <x v="167"/>
    <n v="29"/>
    <s v="29"/>
    <n v="10"/>
    <x v="0"/>
    <n v="0.16"/>
    <n v="3.2"/>
    <s v="RUTAS COTACACHENSES S.A."/>
  </r>
  <r>
    <n v="1002206136"/>
    <s v="UE01"/>
    <d v="2022-03-29T00:00:00"/>
    <d v="1899-12-30T16:07:00"/>
    <s v="012-024-00411936"/>
    <s v="9000807023"/>
    <s v="012-022-00315970"/>
    <n v="1903.02"/>
    <n v="2133.6799999999998"/>
    <s v="ZPVN"/>
    <s v="40566657"/>
    <s v="0000393596"/>
    <n v="8002822203"/>
    <n v="1002206136"/>
    <s v="15-00001123"/>
    <s v="SELVALEGRE"/>
    <n v="2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71"/>
    <x v="171"/>
    <s v="100021498"/>
    <s v="MENDEZ JUAN"/>
    <s v="ZEMT"/>
    <s v="18UE686"/>
    <s v="1"/>
    <s v="Con Pallet"/>
    <n v="0.05"/>
    <n v="14"/>
    <x v="0"/>
    <n v="22040"/>
    <n v="14000"/>
    <n v="8040"/>
    <n v="44.8"/>
    <m/>
    <x v="167"/>
    <n v="29"/>
    <s v="29"/>
    <n v="14"/>
    <x v="0"/>
    <n v="0.16"/>
    <n v="3.1999999999999997"/>
    <s v="RUTAS COTACACHENSES S.A."/>
  </r>
  <r>
    <n v="1002206153"/>
    <s v="UE01"/>
    <d v="2022-03-29T00:00:00"/>
    <d v="1899-12-30T16:08:00"/>
    <s v="012-024-00411937"/>
    <s v="9000807026"/>
    <s v="012-022-00315973"/>
    <n v="1504.8"/>
    <n v="1687.2"/>
    <s v="ZPVN"/>
    <s v="40566407"/>
    <s v="P000032998"/>
    <n v="8002822222"/>
    <n v="1002206153"/>
    <s v="15-00001119"/>
    <s v="CAMPEON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20988.182000000001"/>
    <n v="12018.182000000001"/>
    <n v="8970"/>
    <n v="319.2"/>
    <m/>
    <x v="52"/>
    <n v="29"/>
    <s v="29"/>
    <n v="12"/>
    <x v="0"/>
    <n v="1.3299999999999998"/>
    <n v="26.599999999999998"/>
    <s v="TRANSPORTE PROPIO"/>
  </r>
  <r>
    <n v="1002206153"/>
    <s v="UE01"/>
    <d v="2022-03-29T00:00:00"/>
    <d v="1899-12-30T16:08:00"/>
    <s v="012-024-00411938"/>
    <s v="9000807025"/>
    <s v="012-022-00315972"/>
    <n v="2738.4"/>
    <n v="3070.31"/>
    <s v="ZPVN"/>
    <s v="40566406"/>
    <s v="P000032997"/>
    <n v="8002822223"/>
    <n v="1002206153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0001.817999999999"/>
    <n v="21031.817999999999"/>
    <n v="8970"/>
    <n v="558.6"/>
    <m/>
    <x v="52"/>
    <n v="29"/>
    <s v="29"/>
    <n v="21"/>
    <x v="0"/>
    <n v="1.33"/>
    <n v="26.6"/>
    <s v="TRANSPORTE PROPIO"/>
  </r>
  <r>
    <n v="1002206189"/>
    <s v="UE01"/>
    <d v="2022-03-29T00:00:00"/>
    <d v="1899-12-30T16:10:00"/>
    <s v="012-024-00411939"/>
    <s v=""/>
    <s v=""/>
    <n v="0"/>
    <n v="0"/>
    <s v="ZPRC"/>
    <s v="2500108284"/>
    <s v="P000033075"/>
    <n v="8002822264"/>
    <n v="1002206189"/>
    <s v="15-00001123"/>
    <s v="SELVALEGRE"/>
    <n v="360"/>
    <s v="BOL"/>
    <s v="101586"/>
    <s v="FERRETERIAS FERRIGONZ CIA. LTDA."/>
    <s v="810818"/>
    <s v="FERRETERÍA SR TARABATA"/>
    <s v="CAYAMBE"/>
    <s v="ISIDRO AYORA"/>
    <s v="OPOLME"/>
    <s v="O-Pichincha-Olmedo-Lachimba"/>
    <n v="70"/>
    <x v="66"/>
    <x v="66"/>
    <s v="100014865"/>
    <s v="LANDI LUIS"/>
    <s v="ZEMU"/>
    <s v="18UE358"/>
    <s v="2"/>
    <s v="Sin Pallet"/>
    <n v="0"/>
    <n v="0"/>
    <x v="0"/>
    <n v="27230"/>
    <n v="17990"/>
    <n v="9240"/>
    <n v="90"/>
    <m/>
    <x v="64"/>
    <n v="29"/>
    <s v="29"/>
    <n v="18"/>
    <x v="0"/>
    <n v="0.25"/>
    <n v="5"/>
    <s v="TRANSVOLCA S.A."/>
  </r>
  <r>
    <n v="1002206197"/>
    <s v="UE01"/>
    <d v="2022-03-29T00:00:00"/>
    <d v="1899-12-30T16:19:00"/>
    <s v="012-024-00411940"/>
    <s v=""/>
    <s v=""/>
    <n v="0"/>
    <n v="0"/>
    <s v="ZPRC"/>
    <s v="2500108232"/>
    <s v="P000032966"/>
    <n v="8002822276"/>
    <n v="1002206197"/>
    <s v="15-00000218"/>
    <s v="MAGNO HE"/>
    <n v="29.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6310"/>
    <n v="29500"/>
    <n v="16810"/>
    <n v="0"/>
    <m/>
    <x v="3"/>
    <n v="29"/>
    <s v="29"/>
    <n v="29.5"/>
    <x v="0"/>
    <n v="0"/>
    <n v="0"/>
    <s v="UNICON"/>
  </r>
  <r>
    <n v="1002206148"/>
    <s v="UE01"/>
    <d v="2022-03-29T00:00:00"/>
    <d v="1899-12-30T16:21:00"/>
    <s v="012-024-00411941"/>
    <s v=""/>
    <s v=""/>
    <n v="0"/>
    <n v="0"/>
    <s v="ZPRC"/>
    <s v="2500108274"/>
    <s v="P000033061"/>
    <n v="8002822217"/>
    <n v="1002206148"/>
    <s v="15-00001119"/>
    <s v="CAMPEON ANTIHUMEDAD"/>
    <n v="360"/>
    <s v="BOL"/>
    <s v="101663"/>
    <s v="ZURIDIST CIA. LTDA."/>
    <s v="803106"/>
    <s v="GRUPO ZURITA COJIMIES"/>
    <s v="PEDERNALES"/>
    <s v="VIA A PEDERNALES COJIMIES"/>
    <s v="OMPEDE"/>
    <s v="O-Manabi-Pedernales"/>
    <m/>
    <x v="79"/>
    <x v="79"/>
    <s v="100016219"/>
    <s v="ALQUINGA FABIAN"/>
    <s v="ZEMT"/>
    <s v="18UE765"/>
    <s v="1"/>
    <s v="Con Pallet"/>
    <n v="0.05"/>
    <n v="18"/>
    <x v="0"/>
    <n v="25887.5"/>
    <n v="18067.5"/>
    <n v="7820"/>
    <n v="342"/>
    <m/>
    <x v="77"/>
    <n v="29"/>
    <s v="29"/>
    <n v="18"/>
    <x v="0"/>
    <n v="0.95"/>
    <n v="19"/>
    <s v="ALQUINGA &amp; ALQUINGA"/>
  </r>
  <r>
    <n v="1002206148"/>
    <s v="UE01"/>
    <d v="2022-03-29T00:00:00"/>
    <d v="1899-12-30T16:21:00"/>
    <s v="012-024-00411942"/>
    <s v=""/>
    <s v=""/>
    <n v="0"/>
    <n v="0"/>
    <s v="ZPRC"/>
    <s v="2500108275"/>
    <s v="P000033062"/>
    <n v="8002822216"/>
    <n v="1002206148"/>
    <s v="15-00001124"/>
    <s v="SELVALEGRE ANTIHUMEDAD"/>
    <n v="120"/>
    <s v="BOL"/>
    <s v="101663"/>
    <s v="ZURIDIST CIA. LTDA."/>
    <s v="803106"/>
    <s v="GRUPO ZURITA COJIMIES"/>
    <s v="PEDERNALES"/>
    <s v="VIA A PEDERNALES COJIMIES"/>
    <s v="OMPEDE"/>
    <s v="O-Manabi-Pedernales"/>
    <n v="347"/>
    <x v="79"/>
    <x v="79"/>
    <s v="100016219"/>
    <s v="ALQUINGA FABIAN"/>
    <s v="ZEMT"/>
    <s v="18UE765"/>
    <s v="1"/>
    <s v="Con Pallet"/>
    <n v="0.05"/>
    <n v="6"/>
    <x v="0"/>
    <n v="13842.5"/>
    <n v="6022.5"/>
    <n v="7820"/>
    <n v="114"/>
    <m/>
    <x v="77"/>
    <n v="29"/>
    <s v="29"/>
    <n v="6"/>
    <x v="0"/>
    <n v="0.95"/>
    <n v="19"/>
    <s v="ALQUINGA &amp; ALQUINGA"/>
  </r>
  <r>
    <n v="1002206196"/>
    <s v="UE01"/>
    <d v="2022-03-29T00:00:00"/>
    <d v="1899-12-30T16:24:00"/>
    <s v="012-024-00411943"/>
    <s v="9000807030"/>
    <s v="012-022-00315976"/>
    <n v="1334"/>
    <n v="1495.69"/>
    <s v="ZPVN"/>
    <s v="40566655"/>
    <s v="0000393592"/>
    <n v="8002822275"/>
    <n v="1002206196"/>
    <s v="15-00001115"/>
    <s v="ARMADURO"/>
    <n v="200"/>
    <s v="BOL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s v="18UE664"/>
    <s v="2"/>
    <s v="Sin Pallet"/>
    <n v="0"/>
    <n v="0"/>
    <x v="0"/>
    <n v="13060.001"/>
    <n v="10033.334000000001"/>
    <n v="3026.6669999999999"/>
    <n v="188"/>
    <m/>
    <x v="158"/>
    <n v="29"/>
    <s v="29"/>
    <n v="10"/>
    <x v="0"/>
    <n v="0.94"/>
    <n v="18.8"/>
    <s v="TRANSSJQ S.A."/>
  </r>
  <r>
    <n v="1002206196"/>
    <s v="UE01"/>
    <d v="2022-03-29T00:00:00"/>
    <d v="1899-12-30T16:24:00"/>
    <s v="012-024-00411944"/>
    <s v="9000807028"/>
    <s v="012-022-00315974"/>
    <n v="492"/>
    <n v="551.63"/>
    <s v="ZPVN"/>
    <s v="40566655"/>
    <s v="0000393591"/>
    <n v="8002822273"/>
    <n v="1002206196"/>
    <s v="15-00001120"/>
    <s v="CAMPEON"/>
    <n v="80"/>
    <s v="BOL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s v="18UE664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</r>
  <r>
    <n v="1002206196"/>
    <s v="UE01"/>
    <d v="2022-03-29T00:00:00"/>
    <d v="1899-12-30T16:24:00"/>
    <s v="012-024-00411945"/>
    <s v="9000807029"/>
    <s v="012-022-00315975"/>
    <n v="530.4"/>
    <n v="594.69000000000005"/>
    <s v="ZPVN"/>
    <s v="40566655"/>
    <s v="0000393593"/>
    <n v="8002822274"/>
    <n v="1002206196"/>
    <s v="15-00001123"/>
    <s v="SELVALEGRE"/>
    <n v="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62"/>
    <x v="162"/>
    <s v="100021282"/>
    <s v="PERUGACHI FAUSTO"/>
    <s v="ZEMU"/>
    <s v="18UE664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</r>
  <r>
    <n v="1002206149"/>
    <s v="UE01"/>
    <d v="2022-03-29T00:00:00"/>
    <d v="1899-12-30T16:32:00"/>
    <s v="012-024-00411946"/>
    <s v=""/>
    <s v=""/>
    <n v="0"/>
    <n v="0"/>
    <s v="ZPRC"/>
    <s v="2500108276"/>
    <s v="P000033063"/>
    <n v="8002822218"/>
    <n v="100220614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s v="18UE350"/>
    <s v="1"/>
    <s v="Con Pallet"/>
    <n v="0.05"/>
    <n v="24"/>
    <x v="0"/>
    <n v="39460"/>
    <n v="24050"/>
    <n v="15410"/>
    <n v="542.4"/>
    <m/>
    <x v="63"/>
    <n v="29"/>
    <s v="29"/>
    <n v="24"/>
    <x v="0"/>
    <n v="1.1299999999999999"/>
    <n v="22.599999999999998"/>
    <s v="TRANSSJQ S.A."/>
  </r>
  <r>
    <n v="1002206201"/>
    <s v="UE01"/>
    <d v="2022-03-29T00:00:00"/>
    <d v="1899-12-30T16:37:00"/>
    <s v="012-024-00411947"/>
    <s v="9000807037"/>
    <s v="012-022-00315979"/>
    <n v="818.53"/>
    <n v="917.74"/>
    <s v="ZPVN"/>
    <s v="40566484"/>
    <s v="P000033013"/>
    <n v="8002822283"/>
    <n v="1002206201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8999.9989999999998"/>
    <n v="6026.6660000000002"/>
    <n v="2973.3330000000001"/>
    <n v="39.6"/>
    <m/>
    <x v="23"/>
    <n v="29"/>
    <s v="29"/>
    <n v="6"/>
    <x v="0"/>
    <n v="0.33"/>
    <n v="6.6000000000000005"/>
    <s v="TRANSPORTE PROPIO"/>
  </r>
  <r>
    <n v="1002206201"/>
    <s v="UE01"/>
    <d v="2022-03-29T00:00:00"/>
    <d v="1899-12-30T16:37:00"/>
    <s v="012-024-00411948"/>
    <s v="9000807035"/>
    <s v="012-022-00315977"/>
    <n v="500.54"/>
    <n v="561.20000000000005"/>
    <s v="ZPVN"/>
    <s v="40566483"/>
    <s v="P000033012"/>
    <n v="8002822281"/>
    <n v="1002206201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6991.1109999999999"/>
    <n v="4017.7779999999998"/>
    <n v="2973.3330000000001"/>
    <n v="26.4"/>
    <m/>
    <x v="23"/>
    <n v="29"/>
    <s v="29"/>
    <n v="4"/>
    <x v="0"/>
    <n v="0.32999999999999996"/>
    <n v="6.6"/>
    <s v="TRANSPORTE PROPIO"/>
  </r>
  <r>
    <n v="1002206201"/>
    <s v="UE01"/>
    <d v="2022-03-29T00:00:00"/>
    <d v="1899-12-30T16:37:00"/>
    <s v="012-024-00411949"/>
    <s v="9000807036"/>
    <s v="012-022-00315978"/>
    <n v="1086.6199999999999"/>
    <n v="1218.32"/>
    <s v="ZPVN"/>
    <s v="40566482"/>
    <s v="P000033011"/>
    <n v="8002822282"/>
    <n v="1002206201"/>
    <s v="15-00001123"/>
    <s v="SELVALEGRE"/>
    <n v="1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1008.888999999999"/>
    <n v="8035.5559999999996"/>
    <n v="2973.3330000000001"/>
    <n v="52.8"/>
    <m/>
    <x v="23"/>
    <n v="29"/>
    <s v="29"/>
    <n v="8"/>
    <x v="0"/>
    <n v="0.32999999999999996"/>
    <n v="6.6"/>
    <s v="TRANSPORTE PROPIO"/>
  </r>
  <r>
    <n v="1002206144"/>
    <s v="UE01"/>
    <d v="2022-03-29T00:00:00"/>
    <d v="1899-12-30T16:38:00"/>
    <s v="012-024-00411950"/>
    <s v="9000807038"/>
    <s v="012-022-00315980"/>
    <n v="3139.39"/>
    <n v="3519.91"/>
    <s v="ZPVN"/>
    <s v="40566639"/>
    <s v="0000393568"/>
    <n v="8002822212"/>
    <n v="1002206144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20"/>
    <x v="20"/>
    <s v="100015045"/>
    <s v="MORAN JOSE"/>
    <s v="ZEMT"/>
    <s v="18UE912"/>
    <s v="1"/>
    <s v="Con Pallet"/>
    <n v="0.05"/>
    <n v="24"/>
    <x v="0"/>
    <n v="40430"/>
    <n v="24090"/>
    <n v="16340"/>
    <n v="456"/>
    <m/>
    <x v="20"/>
    <n v="29"/>
    <s v="29"/>
    <n v="24"/>
    <x v="0"/>
    <n v="0.95"/>
    <n v="19"/>
    <s v="TRANSSJQ S.A."/>
  </r>
  <r>
    <n v="1002206163"/>
    <s v="UE01"/>
    <d v="2022-03-29T00:00:00"/>
    <d v="1899-12-30T16:43:00"/>
    <s v="012-024-00411951"/>
    <s v="9000807039"/>
    <s v="012-022-00315981"/>
    <n v="3238.68"/>
    <n v="3631.23"/>
    <s v="ZPVN"/>
    <s v="40566666"/>
    <s v="P000033073"/>
    <n v="8002822238"/>
    <n v="1002206163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2"/>
    <x v="62"/>
    <s v="100014851"/>
    <s v="MEDIAVILLA LUIS"/>
    <s v="ZEMT"/>
    <s v="18UE337"/>
    <s v="1"/>
    <s v="Con Pallet"/>
    <n v="0.05"/>
    <n v="24"/>
    <x v="0"/>
    <n v="40120"/>
    <n v="24090"/>
    <n v="16030"/>
    <n v="43.2"/>
    <m/>
    <x v="60"/>
    <n v="29"/>
    <s v="29"/>
    <n v="24"/>
    <x v="0"/>
    <n v="9.0000000000000011E-2"/>
    <n v="1.8"/>
    <s v="SANJOPAS S.A."/>
  </r>
  <r>
    <n v="1002206207"/>
    <s v="UE01"/>
    <d v="2022-03-29T00:00:00"/>
    <d v="1899-12-30T16:46:00"/>
    <s v="012-024-00411952"/>
    <s v="9000807042"/>
    <s v="012-022-00315982"/>
    <n v="2319.08"/>
    <n v="2600.17"/>
    <s v="ZPVN"/>
    <s v="40566677"/>
    <s v="0000393637"/>
    <n v="8002822289"/>
    <n v="1002206207"/>
    <s v="15-00001115"/>
    <s v="ARMADURO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90"/>
    <n v="18070"/>
    <n v="9420"/>
    <n v="266.39999999999998"/>
    <m/>
    <x v="107"/>
    <n v="29"/>
    <s v="29"/>
    <n v="18"/>
    <x v="0"/>
    <n v="0.74"/>
    <n v="14.799999999999999"/>
    <s v="TRANSPORTE PROPIO"/>
  </r>
  <r>
    <n v="1002206199"/>
    <s v="UE01"/>
    <d v="2022-03-29T00:00:00"/>
    <d v="1899-12-30T16:47:00"/>
    <s v="012-024-00411953"/>
    <s v=""/>
    <s v=""/>
    <n v="0"/>
    <n v="0"/>
    <s v="ZPRC"/>
    <s v="2500108235"/>
    <s v="P000032967"/>
    <n v="8002822279"/>
    <n v="1002206199"/>
    <s v="15-00000218"/>
    <s v="MAGNO HE"/>
    <n v="32.9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1550"/>
    <n v="32990"/>
    <n v="18560"/>
    <n v="0"/>
    <m/>
    <x v="3"/>
    <n v="29"/>
    <s v="29"/>
    <n v="32.99"/>
    <x v="0"/>
    <n v="0"/>
    <n v="0"/>
    <s v="UNICON S.A."/>
  </r>
  <r>
    <n v="1002206142"/>
    <s v="UE01"/>
    <d v="2022-03-29T00:00:00"/>
    <d v="1899-12-30T16:49:00"/>
    <s v="012-024-00411954"/>
    <s v="9000807044"/>
    <s v="012-022-00315983"/>
    <n v="3267.05"/>
    <n v="3663.04"/>
    <s v="ZPVN"/>
    <s v="40566639"/>
    <s v="0000393567"/>
    <n v="8002822210"/>
    <n v="1002206142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134"/>
    <x v="134"/>
    <s v="100015025"/>
    <s v="ARCINIEGA OSWALDO"/>
    <s v="ZEMT"/>
    <s v="18UE826"/>
    <s v="1"/>
    <s v="Con Pallet"/>
    <n v="0.05"/>
    <n v="24"/>
    <x v="0"/>
    <n v="39810"/>
    <n v="24030"/>
    <n v="15780"/>
    <n v="456"/>
    <m/>
    <x v="132"/>
    <n v="29"/>
    <s v="29"/>
    <n v="24"/>
    <x v="0"/>
    <n v="0.95"/>
    <n v="19"/>
    <s v="LIDENORTI S.A."/>
  </r>
  <r>
    <n v="1002206193"/>
    <s v="UE01"/>
    <d v="2022-03-29T00:00:00"/>
    <d v="1899-12-30T17:00:00"/>
    <s v="012-024-00411955"/>
    <s v="9000807047"/>
    <s v="012-022-00315984"/>
    <n v="2426.4"/>
    <n v="2720.5"/>
    <s v="ZPVN"/>
    <s v="40566673"/>
    <s v="P000033074"/>
    <n v="8002822268"/>
    <n v="1002206193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s v="18UE653"/>
    <s v="1"/>
    <s v="Con Pallet"/>
    <n v="0.05"/>
    <n v="18"/>
    <x v="0"/>
    <n v="27500"/>
    <n v="18010"/>
    <n v="9490"/>
    <n v="165.6"/>
    <m/>
    <x v="105"/>
    <n v="29"/>
    <s v="29"/>
    <n v="18"/>
    <x v="0"/>
    <n v="0.45999999999999996"/>
    <n v="9.1999999999999993"/>
    <s v="TRIMPESAS S.A."/>
  </r>
  <r>
    <n v="1002206209"/>
    <s v="UE01"/>
    <d v="2022-03-29T00:00:00"/>
    <d v="1899-12-30T17:06:00"/>
    <s v="012-024-00411956"/>
    <s v=""/>
    <s v=""/>
    <n v="0"/>
    <n v="0"/>
    <s v="ZPRC"/>
    <s v="2500108266"/>
    <s v="P000033042"/>
    <n v="8002822291"/>
    <n v="1002206209"/>
    <s v="15-00000218"/>
    <s v="MAGNO HE"/>
    <n v="30.5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400"/>
    <n v="30560"/>
    <n v="18840"/>
    <n v="0"/>
    <m/>
    <x v="3"/>
    <n v="29"/>
    <s v="29"/>
    <n v="30.56"/>
    <x v="0"/>
    <n v="0"/>
    <n v="0"/>
    <s v="UNICON"/>
  </r>
  <r>
    <n v="1002206232"/>
    <s v="UE01"/>
    <d v="2022-03-29T00:00:00"/>
    <d v="1899-12-30T17:18:00"/>
    <s v="012-024-00411957"/>
    <s v=""/>
    <s v=""/>
    <n v="0"/>
    <n v="0"/>
    <s v="ZPRC"/>
    <s v="2500108269"/>
    <s v="P000033049"/>
    <n v="8002822319"/>
    <n v="1002206232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840"/>
    <n v="18070"/>
    <n v="8770"/>
    <n v="266.39999999999998"/>
    <m/>
    <x v="17"/>
    <n v="29"/>
    <s v="29"/>
    <n v="18"/>
    <x v="0"/>
    <n v="0.74"/>
    <n v="14.799999999999999"/>
    <s v="TRANSPORTE PROPIO"/>
  </r>
  <r>
    <n v="1002206202"/>
    <s v="UE01"/>
    <d v="2022-03-29T00:00:00"/>
    <d v="1899-12-30T17:24:00"/>
    <s v="012-024-00411958"/>
    <s v="9000807051"/>
    <s v="012-022-00315985"/>
    <n v="3393.6"/>
    <n v="3804.92"/>
    <s v="ZPVN"/>
    <s v="40566675"/>
    <s v="0000393633"/>
    <n v="8002822284"/>
    <n v="1002206202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4"/>
    <x v="104"/>
    <s v="100021747"/>
    <s v="GARCES MILTON"/>
    <s v="ZEMT"/>
    <s v="18UE787"/>
    <s v="1"/>
    <s v="Con Pallet"/>
    <n v="0.05"/>
    <n v="24"/>
    <x v="0"/>
    <n v="37600"/>
    <n v="23980"/>
    <n v="13620"/>
    <n v="508.8"/>
    <m/>
    <x v="102"/>
    <n v="29"/>
    <s v="29"/>
    <n v="24"/>
    <x v="0"/>
    <n v="1.06"/>
    <n v="21.2"/>
    <s v="TRANSSJQ S.A."/>
  </r>
  <r>
    <n v="1002206204"/>
    <s v="UE01"/>
    <d v="2022-03-29T00:00:00"/>
    <d v="1899-12-30T17:28:00"/>
    <s v="012-024-00411959"/>
    <s v=""/>
    <s v=""/>
    <n v="0"/>
    <n v="0"/>
    <s v="ZPRC"/>
    <s v="2500108277"/>
    <s v="P000033064"/>
    <n v="8002822286"/>
    <n v="100220620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19386"/>
    <s v="CALUGUILLIN ROBERTO"/>
    <s v="ZEMT"/>
    <s v="18UE623"/>
    <s v="1"/>
    <s v="Con Pallet"/>
    <n v="0.05"/>
    <n v="24"/>
    <x v="0"/>
    <n v="39200"/>
    <n v="24030"/>
    <n v="15170"/>
    <n v="542.4"/>
    <m/>
    <x v="6"/>
    <n v="29"/>
    <s v="29"/>
    <n v="24"/>
    <x v="0"/>
    <n v="1.1299999999999999"/>
    <n v="22.599999999999998"/>
    <s v="TRANSPORTE PROPIO"/>
  </r>
  <r>
    <n v="1002206206"/>
    <s v="UE01"/>
    <d v="2022-03-29T00:00:00"/>
    <d v="1899-12-30T17:41:00"/>
    <s v="012-024-00411960"/>
    <s v=""/>
    <s v=""/>
    <n v="0"/>
    <n v="0"/>
    <s v="ZPRC"/>
    <s v="2500108278"/>
    <s v="P000033065"/>
    <n v="8002822288"/>
    <n v="1002206206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95"/>
    <x v="95"/>
    <s v="100014873"/>
    <s v="MEDIAVILLA JULIO"/>
    <s v="ZEMT"/>
    <s v="18UE374"/>
    <s v="1"/>
    <s v="Con Pallet"/>
    <n v="0.05"/>
    <n v="24"/>
    <x v="0"/>
    <n v="39350"/>
    <n v="23990"/>
    <n v="15360"/>
    <n v="542.4"/>
    <m/>
    <x v="93"/>
    <n v="29"/>
    <s v="29"/>
    <n v="24"/>
    <x v="0"/>
    <n v="1.1299999999999999"/>
    <n v="22.599999999999998"/>
    <s v="SANJOPAS S.A."/>
  </r>
  <r>
    <n v="1002206218"/>
    <s v="UE01"/>
    <d v="2022-03-29T00:00:00"/>
    <d v="1899-12-30T17:42:00"/>
    <s v="012-024-00411961"/>
    <s v="9000807054"/>
    <s v="012-022-00315986"/>
    <n v="3723.75"/>
    <n v="4175.09"/>
    <s v="ZPVN"/>
    <s v="40566527"/>
    <s v="0000393423"/>
    <n v="8002822300"/>
    <n v="1002206218"/>
    <s v="15-00001121"/>
    <s v="GLADIADOR"/>
    <n v="30.52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49900"/>
    <n v="30520"/>
    <n v="19380"/>
    <n v="75.08"/>
    <m/>
    <x v="73"/>
    <n v="29"/>
    <s v="29"/>
    <n v="30.52"/>
    <x v="0"/>
    <n v="2.4600262123197902"/>
    <n v="2.4600262123197902"/>
    <s v="J.V. TRANSPREMIUN CIA.LTDA"/>
  </r>
  <r>
    <n v="1002206222"/>
    <s v="UE01"/>
    <d v="2022-03-29T00:00:00"/>
    <d v="1899-12-30T17:48:00"/>
    <s v="012-024-00411962"/>
    <s v=""/>
    <s v=""/>
    <n v="0"/>
    <n v="0"/>
    <s v="ZPRC"/>
    <s v="2500107342"/>
    <s v="0000393441"/>
    <n v="8002822304"/>
    <n v="1002206222"/>
    <s v="15-00000218"/>
    <s v="MAGNO HE"/>
    <n v="32.31"/>
    <s v="T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920"/>
    <n v="32310"/>
    <n v="18610"/>
    <n v="661.71"/>
    <m/>
    <x v="78"/>
    <n v="29"/>
    <s v="29"/>
    <n v="32.31"/>
    <x v="0"/>
    <n v="20.480037140204271"/>
    <n v="20.480037140204271"/>
    <s v="CASTRO HERMANOS S.A."/>
  </r>
  <r>
    <n v="1002206251"/>
    <s v="UE01"/>
    <d v="2022-03-29T00:00:00"/>
    <d v="1899-12-30T17:57:00"/>
    <s v="012-024-00411963"/>
    <s v=""/>
    <s v=""/>
    <n v="0"/>
    <n v="0"/>
    <s v="ZPRC"/>
    <s v="2500108288"/>
    <s v="0000393651"/>
    <n v="8002822349"/>
    <n v="1002206251"/>
    <s v="15-00001119"/>
    <s v="CAMPEON ANTIHUMEDAD"/>
    <n v="360"/>
    <s v="BOL"/>
    <s v="101487"/>
    <s v="METALHIERRO S.A."/>
    <s v="807496"/>
    <s v="OBRA HOSPITA DE PEDERNALES"/>
    <s v="PEDERNALES"/>
    <s v="AV SAMANES Y 5TA TRANSVERSAL"/>
    <s v="OMPEDE"/>
    <s v="O-Manabi-Pedernales"/>
    <n v="347"/>
    <x v="13"/>
    <x v="13"/>
    <s v="100014839"/>
    <s v="MALDONADO WILZON"/>
    <s v="ZEMU"/>
    <s v="18UE723"/>
    <s v="2"/>
    <s v="Sin Pallet"/>
    <n v="0"/>
    <n v="0"/>
    <x v="0"/>
    <n v="27110"/>
    <n v="17960"/>
    <n v="9150"/>
    <n v="342"/>
    <m/>
    <x v="13"/>
    <n v="29"/>
    <s v="29"/>
    <n v="18"/>
    <x v="0"/>
    <n v="0.95"/>
    <n v="19"/>
    <s v="ALQUINGA&amp;ALQUINGA"/>
  </r>
  <r>
    <n v="1002206259"/>
    <s v="UE01"/>
    <d v="2022-03-29T00:00:00"/>
    <d v="1899-12-30T18:01:00"/>
    <s v="012-024-00411964"/>
    <s v="9000807056"/>
    <s v="012-022-00315988"/>
    <n v="781.3"/>
    <n v="876"/>
    <s v="ZPVN"/>
    <s v="40566560"/>
    <s v="0000393488"/>
    <n v="8002822358"/>
    <n v="1002206259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0510"/>
    <n v="6000"/>
    <n v="4510"/>
    <n v="88.8"/>
    <m/>
    <x v="90"/>
    <n v="29"/>
    <s v="29"/>
    <n v="6"/>
    <x v="0"/>
    <n v="0.74"/>
    <n v="14.799999999999999"/>
    <s v="TRANSPORTE PROPIO"/>
  </r>
  <r>
    <n v="1002206259"/>
    <s v="UE01"/>
    <d v="2022-03-29T00:00:00"/>
    <d v="1899-12-30T18:01:00"/>
    <s v="012-024-00411965"/>
    <s v="9000807055"/>
    <s v="012-022-00315987"/>
    <n v="1553.15"/>
    <n v="1741.4"/>
    <s v="ZPVN"/>
    <s v="40566560"/>
    <s v="0000393489"/>
    <n v="8002822359"/>
    <n v="1002206259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10"/>
    <n v="12000"/>
    <n v="4510"/>
    <n v="177.6"/>
    <m/>
    <x v="90"/>
    <n v="29"/>
    <s v="29"/>
    <n v="12"/>
    <x v="0"/>
    <n v="0.74"/>
    <n v="14.799999999999999"/>
    <s v="TRANSPORTE PROPIO"/>
  </r>
  <r>
    <n v="1002206238"/>
    <s v="UE01"/>
    <d v="2022-03-29T00:00:00"/>
    <d v="1899-12-30T18:05:00"/>
    <s v="012-024-00411966"/>
    <s v="9000807058"/>
    <s v="012-022-00315990"/>
    <n v="1166.24"/>
    <n v="1307.5999999999999"/>
    <s v="ZPVN"/>
    <s v="40566611"/>
    <s v="P000033055"/>
    <n v="8002822332"/>
    <n v="1002206238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9154.091"/>
    <n v="10009.091"/>
    <n v="9145"/>
    <n v="152"/>
    <m/>
    <x v="10"/>
    <n v="29"/>
    <s v="29"/>
    <n v="10"/>
    <x v="0"/>
    <n v="0.76"/>
    <n v="15.2"/>
    <s v="TRANSPORTE PROPIO"/>
  </r>
  <r>
    <n v="1002206238"/>
    <s v="UE01"/>
    <d v="2022-03-29T00:00:00"/>
    <d v="1899-12-30T18:05:00"/>
    <s v="012-024-00411967"/>
    <s v="9000807057"/>
    <s v="012-022-00315989"/>
    <n v="2922.49"/>
    <n v="3276.72"/>
    <s v="ZPVN"/>
    <s v="40566610"/>
    <s v="P000033054"/>
    <n v="8002822333"/>
    <n v="1002206238"/>
    <s v="15-00001123"/>
    <s v="SELVALEGRE"/>
    <n v="4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2165.909"/>
    <n v="23020.909"/>
    <n v="9145"/>
    <n v="349.6"/>
    <m/>
    <x v="10"/>
    <n v="29"/>
    <s v="29"/>
    <n v="23"/>
    <x v="0"/>
    <n v="0.76"/>
    <n v="15.200000000000001"/>
    <s v="TRANSPORTE PROPIO"/>
  </r>
  <r>
    <n v="1002206257"/>
    <s v="UE01"/>
    <d v="2022-03-29T00:00:00"/>
    <d v="1899-12-30T18:06:00"/>
    <s v="012-024-00411968"/>
    <s v=""/>
    <s v=""/>
    <n v="0"/>
    <n v="0"/>
    <s v="ZPRC"/>
    <s v="2500108281"/>
    <s v="0000393598"/>
    <n v="8002822355"/>
    <n v="1002206257"/>
    <s v="15-00001119"/>
    <s v="CAMPEON ANTIHUMEDAD"/>
    <n v="160"/>
    <s v="BOL"/>
    <s v="101664"/>
    <s v="ACERIA DEL ECUADOR C.A. ADELCA"/>
    <s v="807108"/>
    <s v="VARGAS CASTRO KEVIN"/>
    <s v="TENA"/>
    <s v="JUMANDY DIAGONAL RECINTO FERIAL"/>
    <s v="ONTENA"/>
    <s v="O-Napo-Tena"/>
    <m/>
    <x v="121"/>
    <x v="121"/>
    <s v="100014999"/>
    <s v="TUTILLO SEGUNDO"/>
    <s v="ZEMU"/>
    <s v="18UE730"/>
    <s v="2"/>
    <s v="Sin Pallet"/>
    <n v="0"/>
    <n v="0"/>
    <x v="0"/>
    <n v="12541.111000000001"/>
    <n v="7991.1109999999999"/>
    <n v="4550"/>
    <n v="144"/>
    <m/>
    <x v="119"/>
    <n v="29"/>
    <s v="29"/>
    <n v="8"/>
    <x v="0"/>
    <n v="0.9"/>
    <n v="18"/>
    <s v="LIDENORTI S.A."/>
  </r>
  <r>
    <n v="1002206257"/>
    <s v="UE01"/>
    <d v="2022-03-29T00:00:00"/>
    <d v="1899-12-30T18:06:00"/>
    <s v="012-024-00411969"/>
    <s v=""/>
    <s v=""/>
    <n v="0"/>
    <n v="0"/>
    <s v="ZPRC"/>
    <s v="2500108281"/>
    <s v="0000393599"/>
    <n v="8002822356"/>
    <n v="1002206257"/>
    <s v="15-00001124"/>
    <s v="SELVALEGRE ANTIHUMEDAD"/>
    <n v="200"/>
    <s v="BOL"/>
    <s v="101664"/>
    <s v="ACERIA DEL ECUADOR C.A. ADELCA"/>
    <s v="807108"/>
    <s v="VARGAS CASTRO KEVIN"/>
    <s v="TENA"/>
    <s v="JUMANDY DIAGONAL RECINTO FERIAL"/>
    <s v="ONTENA"/>
    <s v="O-Napo-Tena"/>
    <n v="258"/>
    <x v="121"/>
    <x v="121"/>
    <s v="100014999"/>
    <s v="TUTILLO SEGUNDO"/>
    <s v="ZEMU"/>
    <s v="18UE730"/>
    <s v="2"/>
    <s v="Sin Pallet"/>
    <n v="0"/>
    <n v="0"/>
    <x v="0"/>
    <n v="14538.888999999999"/>
    <n v="9988.8889999999992"/>
    <n v="4550"/>
    <n v="180"/>
    <m/>
    <x v="119"/>
    <n v="29"/>
    <s v="29"/>
    <n v="10"/>
    <x v="0"/>
    <n v="0.9"/>
    <n v="18"/>
    <s v="LIDENORTI S.A."/>
  </r>
  <r>
    <n v="1002206237"/>
    <s v="UE01"/>
    <d v="2022-03-29T00:00:00"/>
    <d v="1899-12-30T18:10:00"/>
    <s v="012-024-00411970"/>
    <s v="9000807059"/>
    <s v="012-022-00315991"/>
    <n v="3934.48"/>
    <n v="4411.37"/>
    <s v="ZPVN"/>
    <s v="40566566"/>
    <s v="0000393503"/>
    <n v="8002822329"/>
    <n v="1002206237"/>
    <s v="15-00000218"/>
    <s v="MAGNO HE"/>
    <n v="31.11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360"/>
    <n v="31110"/>
    <n v="18250"/>
    <n v="637.13"/>
    <m/>
    <x v="28"/>
    <n v="29"/>
    <s v="29"/>
    <n v="31.11"/>
    <x v="0"/>
    <n v="20.479909996785601"/>
    <n v="20.479909996785601"/>
    <s v="TRANSALMEIDA CIA."/>
  </r>
  <r>
    <n v="1002206211"/>
    <s v="UE01"/>
    <d v="2022-03-29T00:00:00"/>
    <d v="1899-12-30T18:17:00"/>
    <s v="012-024-00411971"/>
    <s v="9000806963"/>
    <s v="013-020-00047808"/>
    <n v="4134.3999999999996"/>
    <n v="4635.51"/>
    <s v="ZPDF"/>
    <s v="70177441"/>
    <s v="0000393626"/>
    <n v="8002822293"/>
    <n v="1002206211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84"/>
    <x v="84"/>
    <s v="100014841"/>
    <s v="FARINANGO OSWALDO"/>
    <s v="ZETT"/>
    <s v="18UE536"/>
    <s v="1"/>
    <s v="Con Pallet"/>
    <n v="0.05"/>
    <n v="32"/>
    <x v="0"/>
    <n v="50170"/>
    <n v="32030"/>
    <n v="18140"/>
    <n v="262.39999999999998"/>
    <m/>
    <x v="82"/>
    <n v="29"/>
    <s v="29"/>
    <n v="32"/>
    <x v="0"/>
    <n v="0.41"/>
    <n v="8.1999999999999993"/>
    <s v="TRANSSJQ S.A."/>
  </r>
  <r>
    <n v="1002206261"/>
    <s v="UE01"/>
    <d v="2022-03-29T00:00:00"/>
    <d v="1899-12-30T18:26:00"/>
    <s v="012-024-00411972"/>
    <s v="9000807062"/>
    <s v="012-022-00315993"/>
    <n v="1823.04"/>
    <n v="2044"/>
    <s v="ZPVN"/>
    <s v="40566661"/>
    <s v="P000033072"/>
    <n v="8002822361"/>
    <n v="1002206261"/>
    <s v="15-00001119"/>
    <s v="CAMPEON ANTIHUMEDAD"/>
    <n v="280"/>
    <s v="BOL"/>
    <s v="101627"/>
    <s v="ACEROSCENTER CIA. LTDA."/>
    <s v="809460"/>
    <s v="LOCAL LAGO AGRIO 2"/>
    <s v="LAGO AGRIO"/>
    <s v="AV QUITO Y JOSE MARÍA URBINA"/>
    <s v="OKLAGO"/>
    <s v="O-Sucumbios-Lagoagrio"/>
    <m/>
    <x v="102"/>
    <x v="102"/>
    <s v="100021206"/>
    <s v="OBANDO ADRIAN"/>
    <s v="ZEMU"/>
    <s v="18UE679"/>
    <s v="2"/>
    <s v="Sin Pallet"/>
    <n v="0"/>
    <n v="0"/>
    <x v="0"/>
    <n v="18452.222000000002"/>
    <n v="13992.222"/>
    <n v="4460"/>
    <n v="389.2"/>
    <m/>
    <x v="100"/>
    <n v="29"/>
    <s v="29"/>
    <n v="14"/>
    <x v="0"/>
    <n v="1.39"/>
    <n v="27.8"/>
    <s v="LA ARMENIA S.A."/>
  </r>
  <r>
    <n v="1002206261"/>
    <s v="UE01"/>
    <d v="2022-03-29T00:00:00"/>
    <d v="1899-12-30T18:26:00"/>
    <s v="012-024-00411973"/>
    <s v="9000807061"/>
    <s v="012-022-00315992"/>
    <n v="541.36"/>
    <n v="606.97"/>
    <s v="ZPVN"/>
    <s v="40566660"/>
    <s v="P000033071"/>
    <n v="8002822362"/>
    <n v="1002206261"/>
    <s v="15-00001124"/>
    <s v="SELVALEGRE ANTIHUMEDAD"/>
    <n v="80"/>
    <s v="BOL"/>
    <s v="101627"/>
    <s v="ACEROSCENTER CIA. LTDA."/>
    <s v="809460"/>
    <s v="LOCAL LAGO AGRIO 2"/>
    <s v="LAGO AGRIO"/>
    <s v="AV QUITO Y JOSE MARÍA URBINA"/>
    <s v="OKLAGO"/>
    <s v="O-Sucumbios-Lagoagrio"/>
    <n v="469"/>
    <x v="102"/>
    <x v="102"/>
    <s v="100021206"/>
    <s v="OBANDO ADRIAN"/>
    <s v="ZEMU"/>
    <s v="18UE679"/>
    <s v="2"/>
    <s v="Sin Pallet"/>
    <n v="0"/>
    <n v="0"/>
    <x v="0"/>
    <n v="8457.7780000000002"/>
    <n v="3997.7779999999998"/>
    <n v="4460"/>
    <n v="111.2"/>
    <m/>
    <x v="100"/>
    <n v="29"/>
    <s v="29"/>
    <n v="4"/>
    <x v="0"/>
    <n v="1.3900000000000001"/>
    <n v="27.8"/>
    <s v="LA ARMENIA S.A."/>
  </r>
  <r>
    <n v="1002206258"/>
    <s v="UE01"/>
    <d v="2022-03-29T00:00:00"/>
    <d v="1899-12-30T18:41:00"/>
    <s v="012-024-00411974"/>
    <s v=""/>
    <s v=""/>
    <n v="0"/>
    <n v="0"/>
    <s v="ZPRC"/>
    <s v="2500108268"/>
    <s v="P000033043"/>
    <n v="8002822357"/>
    <n v="1002206258"/>
    <s v="15-00000218"/>
    <s v="MAGNO HE"/>
    <n v="32.8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480"/>
    <n v="32830"/>
    <n v="17650"/>
    <n v="0"/>
    <m/>
    <x v="3"/>
    <n v="29"/>
    <s v="29"/>
    <n v="32.83"/>
    <x v="0"/>
    <n v="0"/>
    <n v="0"/>
    <s v="UNICON"/>
  </r>
  <r>
    <n v="1002206254"/>
    <s v="UE01"/>
    <d v="2022-03-29T00:00:00"/>
    <d v="1899-12-30T18:45:00"/>
    <s v="012-024-00411975"/>
    <s v="9000807064"/>
    <s v="012-022-00315994"/>
    <n v="4280.42"/>
    <n v="4799.2299999999996"/>
    <s v="ZPVN"/>
    <s v="40566696"/>
    <s v="0000393664"/>
    <n v="8002822353"/>
    <n v="1002206254"/>
    <s v="15-00001123"/>
    <s v="SELVALEGRE"/>
    <n v="64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71"/>
    <x v="71"/>
    <s v="100014908"/>
    <s v="GIACOMETTI CRISTHIAN"/>
    <s v="ZETT"/>
    <s v="18UE683"/>
    <s v="1"/>
    <s v="Con Pallet"/>
    <n v="0.05"/>
    <n v="32"/>
    <x v="0"/>
    <n v="49450"/>
    <n v="32060"/>
    <n v="17390"/>
    <n v="294.39999999999998"/>
    <m/>
    <x v="69"/>
    <n v="29"/>
    <s v="29"/>
    <n v="32"/>
    <x v="0"/>
    <n v="0.45999999999999996"/>
    <n v="9.1999999999999993"/>
    <s v="LA ARMENIA S.A."/>
  </r>
  <r>
    <n v="1002206298"/>
    <s v="UE01"/>
    <d v="2022-03-29T00:00:00"/>
    <d v="1899-12-30T18:50:00"/>
    <s v="012-024-00411976"/>
    <s v="9000807065"/>
    <s v="012-022-00315995"/>
    <n v="4225.6499999999996"/>
    <n v="4737.83"/>
    <s v="ZPVN"/>
    <s v="40566677"/>
    <s v="0000393635"/>
    <n v="8002822412"/>
    <n v="1002206298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20"/>
    <n v="33060"/>
    <n v="17860"/>
    <n v="488.4"/>
    <m/>
    <x v="67"/>
    <n v="29"/>
    <s v="29"/>
    <n v="33"/>
    <x v="0"/>
    <n v="0.74"/>
    <n v="14.799999999999999"/>
    <s v="TRANSPORTE PROPIO"/>
  </r>
  <r>
    <n v="1002206294"/>
    <s v="UE01"/>
    <d v="2022-03-29T00:00:00"/>
    <d v="1899-12-30T19:00:00"/>
    <s v="012-024-00411977"/>
    <s v="9000807068"/>
    <s v="012-022-00315996"/>
    <n v="2444.4"/>
    <n v="2740.68"/>
    <s v="ZPVN"/>
    <s v="40566715"/>
    <s v="P000033088"/>
    <n v="8002822407"/>
    <n v="1002206294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s v="18UE712"/>
    <s v="2"/>
    <s v="Sin Pallet"/>
    <n v="0"/>
    <n v="0"/>
    <x v="0"/>
    <n v="27030"/>
    <n v="18030"/>
    <n v="9000"/>
    <n v="165.6"/>
    <m/>
    <x v="104"/>
    <n v="29"/>
    <s v="29"/>
    <n v="18"/>
    <x v="0"/>
    <n v="0.45999999999999996"/>
    <n v="9.1999999999999993"/>
    <s v="LA ARMENIA S.A."/>
  </r>
  <r>
    <n v="1002206271"/>
    <s v="UE01"/>
    <d v="2022-03-29T00:00:00"/>
    <d v="1899-12-30T19:02:00"/>
    <s v="012-024-00411978"/>
    <s v="9000807070"/>
    <s v="012-022-00315997"/>
    <n v="2386.8000000000002"/>
    <n v="2676.1"/>
    <s v="ZPVN"/>
    <s v="40566663"/>
    <s v="0000393602"/>
    <n v="8002822380"/>
    <n v="1002206271"/>
    <s v="15-00001123"/>
    <s v="SELVALEGRE"/>
    <n v="360"/>
    <s v="BOL"/>
    <s v="101709"/>
    <s v="CARRERA JORDAN MARIA DELFINA"/>
    <s v="800928"/>
    <s v="FERRETERI CONSTRUIR2"/>
    <s v="AMBATO"/>
    <s v="AV. LOS ATIS"/>
    <s v="OTAMBA"/>
    <s v="O-Tungurahua-Ambato"/>
    <n v="250"/>
    <x v="96"/>
    <x v="96"/>
    <s v="10008096"/>
    <s v="SALAZAR ECHEVERRIA JUAN CARLOS"/>
    <s v="ZEMU"/>
    <s v="18UE724"/>
    <s v="2"/>
    <s v="Sin Pallet"/>
    <n v="0"/>
    <n v="0"/>
    <x v="0"/>
    <n v="26890"/>
    <n v="17970"/>
    <n v="8920"/>
    <n v="324"/>
    <m/>
    <x v="94"/>
    <n v="29"/>
    <s v="29"/>
    <n v="18"/>
    <x v="0"/>
    <n v="0.9"/>
    <n v="18"/>
    <s v="RUTAS COTACACHENSES S.A."/>
  </r>
  <r>
    <n v="1002206276"/>
    <s v="UE01"/>
    <d v="2022-03-29T00:00:00"/>
    <d v="1899-12-30T19:05:00"/>
    <s v="012-024-00411979"/>
    <s v=""/>
    <s v=""/>
    <n v="0"/>
    <n v="0"/>
    <s v="ZPRC"/>
    <s v="2500108283"/>
    <s v="0000393639"/>
    <n v="8002822386"/>
    <n v="1002206276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28"/>
    <x v="28"/>
    <s v="100021196"/>
    <s v="CASTILLO PATRICIO"/>
    <s v="ZETT"/>
    <s v="18UE343"/>
    <s v="1"/>
    <s v="Con Pallet"/>
    <n v="0.05"/>
    <n v="32"/>
    <x v="0"/>
    <n v="50660"/>
    <n v="32050"/>
    <n v="18610"/>
    <n v="537.6"/>
    <m/>
    <x v="26"/>
    <n v="29"/>
    <s v="29"/>
    <n v="32"/>
    <x v="0"/>
    <n v="0.84000000000000008"/>
    <n v="16.8"/>
    <s v="TRIMPESAS S.A."/>
  </r>
  <r>
    <n v="1002206288"/>
    <s v="UE01"/>
    <d v="2022-03-29T00:00:00"/>
    <d v="1899-12-30T19:09:00"/>
    <s v="012-024-00411980"/>
    <s v="9000807071"/>
    <s v="012-022-00315998"/>
    <n v="4095.9"/>
    <n v="4592.3500000000004"/>
    <s v="ZPVN"/>
    <s v="40566570"/>
    <s v="0000393525"/>
    <n v="8002822401"/>
    <n v="1002206288"/>
    <s v="15-00000218"/>
    <s v="MAGNO HE"/>
    <n v="31.84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8689"/>
    <s v="TOAPANTA LUIS"/>
    <s v="ZECI"/>
    <s v="18IAI0994"/>
    <s v="2"/>
    <s v="Sin Pallet"/>
    <n v="0"/>
    <n v="0"/>
    <x v="0"/>
    <n v="51510"/>
    <n v="31840"/>
    <n v="19670"/>
    <n v="1130.32"/>
    <m/>
    <x v="1"/>
    <n v="29"/>
    <s v="29"/>
    <n v="31.84"/>
    <x v="0"/>
    <n v="35.5"/>
    <n v="35.5"/>
    <s v="TRANSCONCEM CIA.LTDA."/>
  </r>
  <r>
    <n v="1002206307"/>
    <s v="UE01"/>
    <d v="2022-03-29T00:00:00"/>
    <d v="1899-12-30T19:10:00"/>
    <s v="012-024-00411981"/>
    <s v="9000807072"/>
    <s v="012-022-00315999"/>
    <n v="2351"/>
    <n v="2635.96"/>
    <s v="ZPVN"/>
    <s v="40566683"/>
    <s v="0000393642"/>
    <n v="8002822421"/>
    <n v="1002206307"/>
    <s v="15-00001123"/>
    <s v="SELVALEGRE"/>
    <n v="360"/>
    <s v="BOL"/>
    <s v="101569"/>
    <s v="ESTRELLA TAPIA ANGEL FABIAN"/>
    <s v="801478"/>
    <s v="BODEGA FERRT 1 ABRIL"/>
    <s v="LATACUNGA"/>
    <s v="BODEGA FERRT 1 ABRIL/CALLE 1 DE ABR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190"/>
    <n v="18040"/>
    <n v="9150"/>
    <n v="266.39999999999998"/>
    <m/>
    <x v="122"/>
    <n v="29"/>
    <s v="29"/>
    <n v="18"/>
    <x v="0"/>
    <n v="0.74"/>
    <n v="14.799999999999999"/>
    <s v="LIDENORTI S.A."/>
  </r>
  <r>
    <n v="1002206227"/>
    <s v="UE01"/>
    <d v="2022-03-29T00:00:00"/>
    <d v="1899-12-30T19:13:00"/>
    <s v="012-024-00411982"/>
    <s v=""/>
    <s v=""/>
    <n v="0"/>
    <n v="0"/>
    <s v="ZPRC"/>
    <s v="2500108286"/>
    <s v="0000393641"/>
    <n v="8002822310"/>
    <n v="1002206227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s v="18UE761"/>
    <s v="1"/>
    <s v="Con Pallet"/>
    <n v="0.05"/>
    <n v="32"/>
    <x v="0"/>
    <n v="50280"/>
    <n v="32030"/>
    <n v="18250"/>
    <n v="723.2"/>
    <m/>
    <x v="47"/>
    <n v="29"/>
    <s v="29"/>
    <n v="32"/>
    <x v="0"/>
    <n v="1.1300000000000001"/>
    <n v="22.6"/>
    <s v="ALQUINGA &amp; ALQUINGA"/>
  </r>
  <r>
    <n v="1002206305"/>
    <s v="UE01"/>
    <d v="2022-03-29T00:00:00"/>
    <d v="1899-12-30T19:14:00"/>
    <s v="012-024-00411983"/>
    <s v="9000807074"/>
    <s v="012-022-00316000"/>
    <n v="2332.8000000000002"/>
    <n v="2615.5500000000002"/>
    <s v="ZPVN"/>
    <s v="40566667"/>
    <s v="0000393607"/>
    <n v="8002822419"/>
    <n v="1002206305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5"/>
    <x v="15"/>
    <s v="100018302"/>
    <s v="VERA EDWIN"/>
    <s v="ZEMU"/>
    <s v="18UE301"/>
    <s v="2"/>
    <s v="Sin Pallet"/>
    <n v="0"/>
    <n v="0"/>
    <x v="0"/>
    <n v="27130"/>
    <n v="18010"/>
    <n v="9120"/>
    <n v="370.8"/>
    <m/>
    <x v="15"/>
    <n v="29"/>
    <s v="29"/>
    <n v="18"/>
    <x v="0"/>
    <n v="1.03"/>
    <n v="20.6"/>
    <s v="SANJOPAS S.A."/>
  </r>
  <r>
    <n v="1002206317"/>
    <s v="UE01"/>
    <d v="2022-03-29T00:00:00"/>
    <d v="1899-12-30T19:21:00"/>
    <s v="012-024-00411984"/>
    <s v="9000807076"/>
    <s v="012-022-00316002"/>
    <n v="1909.6"/>
    <n v="2141.0500000000002"/>
    <s v="ZPVN"/>
    <s v="40566569"/>
    <s v="0000393505"/>
    <n v="8002822437"/>
    <n v="1002206317"/>
    <s v="15-00001115"/>
    <s v="ARMADURO"/>
    <n v="28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21743.332999999999"/>
    <n v="14023.333000000001"/>
    <n v="7720"/>
    <n v="142.80000000000001"/>
    <m/>
    <x v="54"/>
    <n v="29"/>
    <s v="29"/>
    <n v="14"/>
    <x v="0"/>
    <n v="0.51"/>
    <n v="10.200000000000001"/>
    <s v="TRANSPORTE PROPIO"/>
  </r>
  <r>
    <n v="1002206317"/>
    <s v="UE01"/>
    <d v="2022-03-29T00:00:00"/>
    <d v="1899-12-30T19:21:00"/>
    <s v="012-024-00411985"/>
    <s v="9000807075"/>
    <s v="012-022-00316001"/>
    <n v="1358"/>
    <n v="1522.6"/>
    <s v="ZPVN"/>
    <s v="40566569"/>
    <s v="0000393506"/>
    <n v="8002822436"/>
    <n v="1002206317"/>
    <s v="15-00001123"/>
    <s v="SELVALEGRE"/>
    <n v="20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7736.667000000001"/>
    <n v="10016.666999999999"/>
    <n v="7720"/>
    <n v="102"/>
    <m/>
    <x v="54"/>
    <n v="29"/>
    <s v="29"/>
    <n v="10"/>
    <x v="0"/>
    <n v="0.51"/>
    <n v="10.199999999999999"/>
    <s v="TRANSPORTE PROPIO"/>
  </r>
  <r>
    <n v="1002206311"/>
    <s v="UE01"/>
    <d v="2022-03-29T00:00:00"/>
    <d v="1899-12-30T19:24:00"/>
    <s v="012-024-00411986"/>
    <s v=""/>
    <s v=""/>
    <n v="0"/>
    <n v="0"/>
    <s v="ZPRC"/>
    <s v="2500108267"/>
    <s v="0000393511"/>
    <n v="8002822427"/>
    <n v="1002206311"/>
    <s v="15-00000218"/>
    <s v="MAGNO HE"/>
    <n v="30.56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5165"/>
    <s v="GARCIA MORALES ARMANDO XAVIER"/>
    <s v="ZECI"/>
    <s v="18ICJ0412"/>
    <s v="2"/>
    <s v="Sin Pallet"/>
    <n v="0"/>
    <n v="0"/>
    <x v="0"/>
    <n v="49930"/>
    <n v="30560"/>
    <n v="19370"/>
    <n v="277.48"/>
    <m/>
    <x v="1"/>
    <n v="29"/>
    <s v="29"/>
    <n v="30.56"/>
    <x v="0"/>
    <n v="9.0798429319371738"/>
    <n v="9.0798429319371738"/>
    <s v="TRANCONCEM CIA. LTDA."/>
  </r>
  <r>
    <n v="1002206325"/>
    <s v="UE01"/>
    <d v="2022-03-29T00:00:00"/>
    <d v="1899-12-30T19:38:00"/>
    <s v="012-024-00411987"/>
    <s v="9000807052"/>
    <s v="013-020-00047811"/>
    <n v="4134.3999999999996"/>
    <n v="4635.5200000000004"/>
    <s v="ZPDF"/>
    <s v="70177458"/>
    <s v="0000393714"/>
    <n v="8002822447"/>
    <n v="1002206325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38"/>
    <x v="38"/>
    <s v="100014835"/>
    <s v="VINUEZA EDISON"/>
    <s v="ZETT"/>
    <s v="18UE307"/>
    <s v="1"/>
    <s v="Con Pallet"/>
    <n v="0.05"/>
    <n v="32"/>
    <x v="0"/>
    <n v="50300"/>
    <n v="31990"/>
    <n v="18310"/>
    <n v="262.39999999999998"/>
    <m/>
    <x v="36"/>
    <n v="29"/>
    <s v="29"/>
    <n v="32"/>
    <x v="0"/>
    <n v="0.41"/>
    <n v="8.1999999999999993"/>
    <s v="TRIMPESAS S.A."/>
  </r>
  <r>
    <n v="1002206319"/>
    <s v="UE01"/>
    <d v="2022-03-29T00:00:00"/>
    <d v="1899-12-30T19:51:00"/>
    <s v="012-024-00411988"/>
    <s v="9000807077"/>
    <s v="012-022-00316003"/>
    <n v="4271.16"/>
    <n v="4788.8500000000004"/>
    <s v="ZPVN"/>
    <s v="40566708"/>
    <s v="P000033087"/>
    <n v="8002822439"/>
    <n v="1002206319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150"/>
    <n v="33050"/>
    <n v="17100"/>
    <n v="620.4"/>
    <m/>
    <x v="56"/>
    <n v="29"/>
    <s v="29"/>
    <n v="33"/>
    <x v="0"/>
    <n v="0.94"/>
    <n v="18.8"/>
    <s v="TRANSPORTE PROPIO"/>
  </r>
  <r>
    <n v="1002206310"/>
    <s v="UE01"/>
    <d v="2022-03-29T00:00:00"/>
    <d v="1899-12-30T19:58:00"/>
    <s v="012-024-00411989"/>
    <s v=""/>
    <s v=""/>
    <n v="0"/>
    <n v="0"/>
    <s v="ZPRC"/>
    <s v="2500108267"/>
    <s v="0000393510"/>
    <n v="8002822426"/>
    <n v="1002206310"/>
    <s v="15-00000218"/>
    <s v="MAGNO HE"/>
    <n v="30.5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7939"/>
    <s v="LUCERO IZA CARLOS ORLANDO"/>
    <s v="ZECI"/>
    <s v="18PCC4065"/>
    <s v="2"/>
    <s v="Sin Pallet"/>
    <n v="0"/>
    <n v="0"/>
    <x v="0"/>
    <n v="49060"/>
    <n v="30500"/>
    <n v="18560"/>
    <n v="276.94"/>
    <m/>
    <x v="1"/>
    <n v="29"/>
    <s v="29"/>
    <n v="30.5"/>
    <x v="0"/>
    <n v="9.08"/>
    <n v="9.08"/>
    <s v="TRANSCONCEM CIA. LTDA."/>
  </r>
  <r>
    <n v="1002206236"/>
    <s v="UE01"/>
    <d v="2022-03-29T00:00:00"/>
    <d v="1899-12-30T20:05:00"/>
    <s v="012-024-00411990"/>
    <s v=""/>
    <s v=""/>
    <n v="0"/>
    <n v="0"/>
    <s v="ZPRC"/>
    <s v="2500108290"/>
    <s v="P000033082"/>
    <n v="8002822326"/>
    <n v="1002206236"/>
    <s v="15-00001120"/>
    <s v="CAMPEON"/>
    <n v="120"/>
    <s v="BOL"/>
    <s v="101612"/>
    <s v="QUEZADA GODOY FREDDY IVAN"/>
    <s v="801959"/>
    <s v="BODEGA PROPIA QUEZADA"/>
    <s v="QUITO"/>
    <s v="FRANCISCO DE ALBORNOZ N8-149 Y LEON"/>
    <s v="OPCARA"/>
    <s v="O-Pichincha-Carapungo"/>
    <m/>
    <x v="81"/>
    <x v="81"/>
    <s v="100014895"/>
    <s v="TERAN JAIME"/>
    <s v="ZETT"/>
    <s v="18UE509"/>
    <s v="1"/>
    <s v="Con Pallet"/>
    <n v="0.05"/>
    <n v="6"/>
    <x v="0"/>
    <n v="14781.25"/>
    <n v="6011.25"/>
    <n v="8770"/>
    <n v="52.8"/>
    <m/>
    <x v="79"/>
    <n v="29"/>
    <s v="29"/>
    <n v="6"/>
    <x v="0"/>
    <n v="0.44"/>
    <n v="8.7999999999999989"/>
    <s v="LA ARMENIA S.A."/>
  </r>
  <r>
    <n v="1002206236"/>
    <s v="UE01"/>
    <d v="2022-03-29T00:00:00"/>
    <d v="1899-12-30T20:05:00"/>
    <s v="012-024-00411991"/>
    <s v=""/>
    <s v=""/>
    <n v="0"/>
    <n v="0"/>
    <s v="ZPRC"/>
    <s v="2500108291"/>
    <s v="P000033083"/>
    <n v="8002822327"/>
    <n v="1002206236"/>
    <s v="15-00001123"/>
    <s v="SELVALEGRE"/>
    <n v="52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s v="18UE509"/>
    <s v="1"/>
    <s v="Con Pallet"/>
    <n v="0.05"/>
    <n v="26"/>
    <x v="0"/>
    <n v="34818.75"/>
    <n v="26048.75"/>
    <n v="8770"/>
    <n v="228.8"/>
    <m/>
    <x v="79"/>
    <n v="29"/>
    <s v="29"/>
    <n v="26"/>
    <x v="0"/>
    <n v="0.44"/>
    <n v="8.8000000000000007"/>
    <s v="LA ARMENIA S.A."/>
  </r>
  <r>
    <n v="1002206342"/>
    <s v="UE01"/>
    <d v="2022-03-29T00:00:00"/>
    <d v="1899-12-30T20:12:00"/>
    <s v="012-024-00411992"/>
    <s v="9000807078"/>
    <s v="012-022-00316004"/>
    <n v="2354.4"/>
    <n v="2639.77"/>
    <s v="ZPVN"/>
    <s v="40566725"/>
    <s v="0000393726"/>
    <n v="8002822468"/>
    <n v="1002206342"/>
    <s v="15-00001115"/>
    <s v="ARMADURO"/>
    <n v="3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270"/>
    <n v="18040"/>
    <n v="9230"/>
    <n v="266.39999999999998"/>
    <m/>
    <x v="131"/>
    <n v="29"/>
    <s v="29"/>
    <n v="18"/>
    <x v="0"/>
    <n v="0.74"/>
    <n v="14.799999999999999"/>
    <s v="RUTAS COTACACHENSES S.A."/>
  </r>
  <r>
    <n v="1002206230"/>
    <s v="UE01"/>
    <d v="2022-03-29T00:00:00"/>
    <d v="1899-12-30T20:17:00"/>
    <s v="012-024-00411993"/>
    <s v="9000807081"/>
    <s v="012-022-00316006"/>
    <n v="2140.8000000000002"/>
    <n v="2400.2800000000002"/>
    <s v="ZPVN"/>
    <s v="40566681"/>
    <s v="P000033077"/>
    <n v="8002822316"/>
    <n v="1002206230"/>
    <s v="15-00001119"/>
    <s v="CAMPEON ANTIHUMEDAD"/>
    <n v="320"/>
    <s v="BOL"/>
    <s v="103156"/>
    <s v="VELEZ LOAYZA DIANA CAROLINA"/>
    <s v="804300"/>
    <s v="FERRETERIA VELEZ"/>
    <s v="LA JOYA DE LOS SACHAS"/>
    <s v="AV. FUNDADORES Y CALLE K"/>
    <s v="OQLAJO"/>
    <s v="O-Orellana-Lajoyadelossacch"/>
    <m/>
    <x v="155"/>
    <x v="155"/>
    <s v="100015298"/>
    <s v="GUALSAQUI RAMIRO"/>
    <s v="ZETT"/>
    <s v="18UE544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</r>
  <r>
    <n v="1002206230"/>
    <s v="UE01"/>
    <d v="2022-03-29T00:00:00"/>
    <d v="1899-12-30T20:17:00"/>
    <s v="012-024-00411994"/>
    <s v="9000807080"/>
    <s v="012-022-00316005"/>
    <n v="2227.1999999999998"/>
    <n v="2497.15"/>
    <s v="ZPVN"/>
    <s v="40566680"/>
    <s v="P000033076"/>
    <n v="8002822315"/>
    <n v="1002206230"/>
    <s v="15-00001124"/>
    <s v="SELVALEGRE ANTIHUMEDAD"/>
    <n v="32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155"/>
    <x v="155"/>
    <s v="100015298"/>
    <s v="GUALSAQUI RAMIRO"/>
    <s v="ZETT"/>
    <s v="18UE544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</r>
  <r>
    <n v="1002206326"/>
    <s v="UE01"/>
    <d v="2022-03-29T00:00:00"/>
    <d v="1899-12-30T20:22:00"/>
    <s v="012-024-00411995"/>
    <s v="9000807082"/>
    <s v="012-022-00316007"/>
    <n v="3981.41"/>
    <n v="4463.9799999999996"/>
    <s v="ZPVN"/>
    <s v="40566653"/>
    <s v="0000393587"/>
    <n v="8002822448"/>
    <n v="1002206326"/>
    <s v="15-00000218"/>
    <s v="MAGNO HE"/>
    <n v="30.95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2"/>
    <s v="FAJARDO WINSTON"/>
    <s v="ZECI"/>
    <s v="18PAC8257"/>
    <s v="2"/>
    <s v="Sin Pallet"/>
    <n v="0"/>
    <n v="0"/>
    <x v="0"/>
    <n v="49230"/>
    <n v="30950"/>
    <n v="18280"/>
    <n v="1098.73"/>
    <m/>
    <x v="1"/>
    <n v="29"/>
    <s v="29"/>
    <n v="30.95"/>
    <x v="0"/>
    <n v="35.500161550888528"/>
    <n v="35.500161550888528"/>
    <s v="TRANSCONCEM CIA. LTDA."/>
  </r>
  <r>
    <n v="1002206337"/>
    <s v="UE01"/>
    <d v="2022-03-29T00:00:00"/>
    <d v="1899-12-30T20:41:00"/>
    <s v="012-024-00411996"/>
    <s v="9000807084"/>
    <s v="012-022-00316008"/>
    <n v="3969.63"/>
    <n v="4450.78"/>
    <s v="ZPVN"/>
    <s v="40566043"/>
    <s v="P000032883"/>
    <n v="8002822463"/>
    <n v="1002206337"/>
    <s v="15-00001116"/>
    <s v="ARMADURO GRANEL"/>
    <n v="31.5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400"/>
    <n v="31510"/>
    <n v="17890"/>
    <n v="513.61"/>
    <m/>
    <x v="106"/>
    <n v="29"/>
    <s v="29"/>
    <n v="31.51"/>
    <x v="0"/>
    <n v="16.299904792129482"/>
    <n v="16.299904792129482"/>
    <s v="TRANSPORTE PROPIO"/>
  </r>
  <r>
    <n v="1002206332"/>
    <s v="UE01"/>
    <d v="2022-03-29T00:00:00"/>
    <d v="1899-12-30T20:49:00"/>
    <s v="012-024-00411997"/>
    <s v=""/>
    <s v=""/>
    <n v="0"/>
    <n v="0"/>
    <s v="ZPRC"/>
    <s v="2500108289"/>
    <s v="0000393663"/>
    <n v="8002822456"/>
    <n v="1002206332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118"/>
    <x v="118"/>
    <s v="100019438"/>
    <s v="CASTRO SELSO"/>
    <s v="ZEMU"/>
    <s v="18UE375"/>
    <s v="2"/>
    <s v="Sin Pallet"/>
    <n v="0"/>
    <n v="0"/>
    <x v="0"/>
    <n v="27250"/>
    <n v="18000"/>
    <n v="9250"/>
    <n v="273.60000000000002"/>
    <m/>
    <x v="116"/>
    <n v="29"/>
    <s v="29"/>
    <n v="18"/>
    <x v="0"/>
    <n v="0.76"/>
    <n v="15.200000000000001"/>
    <s v="TRAPSA C.A."/>
  </r>
  <r>
    <n v="1002206233"/>
    <s v="UE01"/>
    <d v="2022-03-29T00:00:00"/>
    <d v="1899-12-30T20:57:00"/>
    <s v="012-024-00411998"/>
    <s v="9000807085"/>
    <s v="012-022-00316009"/>
    <n v="3326.4"/>
    <n v="3729.58"/>
    <s v="ZPVN"/>
    <s v="40566698"/>
    <s v="0000393672"/>
    <n v="8002822321"/>
    <n v="1002206233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64"/>
    <x v="64"/>
    <s v="100017276"/>
    <s v="CASTRO BYRON"/>
    <s v="ZEMT"/>
    <s v="18UE729"/>
    <s v="1"/>
    <s v="Con Pallet"/>
    <n v="0.05"/>
    <n v="24"/>
    <x v="0"/>
    <n v="40370"/>
    <n v="24080"/>
    <n v="16290"/>
    <n v="220.8"/>
    <m/>
    <x v="62"/>
    <n v="29"/>
    <s v="29"/>
    <n v="24"/>
    <x v="0"/>
    <n v="0.46"/>
    <n v="9.2000000000000011"/>
    <s v="TRIMPESAS S.A."/>
  </r>
  <r>
    <n v="1002206277"/>
    <s v="UE01"/>
    <d v="2022-03-29T00:00:00"/>
    <d v="1899-12-30T21:05:00"/>
    <s v="012-024-00411999"/>
    <s v="9000807012"/>
    <s v="013-020-00047810"/>
    <n v="4096"/>
    <n v="4592.46"/>
    <s v="ZPDF"/>
    <s v="70177445"/>
    <s v="0000393649"/>
    <n v="8002822387"/>
    <n v="1002206277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s v="18UE561"/>
    <s v="1"/>
    <s v="Con Pallet"/>
    <n v="0.05"/>
    <n v="32"/>
    <x v="0"/>
    <n v="49310"/>
    <n v="32010"/>
    <n v="17300"/>
    <n v="832"/>
    <m/>
    <x v="73"/>
    <n v="29"/>
    <s v="29"/>
    <n v="32"/>
    <x v="0"/>
    <n v="1.3"/>
    <n v="26"/>
    <s v="J.V. TRANSPREMIUN CIA.LTDA"/>
  </r>
  <r>
    <n v="1002206291"/>
    <s v="UE01"/>
    <d v="2022-03-29T00:00:00"/>
    <d v="1899-12-30T21:05:00"/>
    <s v="012-024-00412000"/>
    <s v=""/>
    <s v=""/>
    <n v="0"/>
    <n v="0"/>
    <s v="ZPRC"/>
    <s v="2500108279"/>
    <s v="P000033066"/>
    <n v="8002822404"/>
    <n v="100220629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9"/>
    <x v="89"/>
    <s v="10003455"/>
    <s v="CARVAJAL GOMEZ EDISON JOSE"/>
    <s v="ZEMT"/>
    <s v="18UE592"/>
    <s v="1"/>
    <s v="Con Pallet"/>
    <n v="0.05"/>
    <n v="24"/>
    <x v="0"/>
    <n v="37420"/>
    <n v="24030"/>
    <n v="13390"/>
    <n v="542.4"/>
    <m/>
    <x v="87"/>
    <n v="29"/>
    <s v="29"/>
    <n v="24"/>
    <x v="0"/>
    <n v="1.1299999999999999"/>
    <n v="22.599999999999998"/>
    <s v="TRANINTAGSA S.A."/>
  </r>
  <r>
    <n v="1002206360"/>
    <s v="UE01"/>
    <d v="2022-03-29T00:00:00"/>
    <d v="1899-12-30T21:09:00"/>
    <s v="012-024-00412001"/>
    <s v="9000807086"/>
    <s v="012-022-00316010"/>
    <n v="2534.4"/>
    <n v="2841.59"/>
    <s v="ZPVN"/>
    <s v="40566716"/>
    <s v="0000393702"/>
    <n v="8002822493"/>
    <n v="1002206360"/>
    <s v="15-00001115"/>
    <s v="ARMADURO"/>
    <n v="3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27000"/>
    <n v="18000"/>
    <n v="9000"/>
    <n v="57.6"/>
    <m/>
    <x v="12"/>
    <n v="29"/>
    <s v="29"/>
    <n v="18"/>
    <x v="0"/>
    <n v="0.16"/>
    <n v="3.2"/>
    <s v="TRANSPORTE PROPIO"/>
  </r>
  <r>
    <n v="1002206355"/>
    <s v="UE01"/>
    <d v="2022-03-29T00:00:00"/>
    <d v="1899-12-30T21:13:00"/>
    <s v="012-024-00412002"/>
    <s v="9000807087"/>
    <s v="012-022-00316011"/>
    <n v="3663.99"/>
    <n v="4108.09"/>
    <s v="ZPVN"/>
    <s v="40563187"/>
    <s v="0000393351"/>
    <n v="8002822486"/>
    <n v="1002206355"/>
    <s v="15-00000218"/>
    <s v="MAGNO HE"/>
    <n v="31.5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20"/>
    <n v="31510"/>
    <n v="19710"/>
    <n v="0"/>
    <m/>
    <x v="3"/>
    <n v="29"/>
    <s v="29"/>
    <n v="31.51"/>
    <x v="0"/>
    <n v="0"/>
    <n v="0"/>
    <s v="HORMIANDES"/>
  </r>
  <r>
    <n v="1002206365"/>
    <s v="UE01"/>
    <d v="2022-03-29T00:00:00"/>
    <d v="1899-12-30T21:27:00"/>
    <s v="012-024-00412003"/>
    <s v=""/>
    <s v=""/>
    <n v="0"/>
    <n v="0"/>
    <s v="ZPRC"/>
    <s v="2500108229"/>
    <s v="0000393175"/>
    <n v="8002822499"/>
    <n v="1002206365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90"/>
    <n v="33060"/>
    <n v="18430"/>
    <n v="620.4"/>
    <m/>
    <x v="8"/>
    <n v="29"/>
    <s v="29"/>
    <n v="33"/>
    <x v="0"/>
    <n v="0.94"/>
    <n v="18.8"/>
    <s v="TRANSPORTE PROPIO"/>
  </r>
  <r>
    <n v="1002206369"/>
    <s v="UE01"/>
    <d v="2022-03-29T00:00:00"/>
    <d v="1899-12-30T21:52:00"/>
    <s v="012-024-00412004"/>
    <s v="9000807091"/>
    <s v="012-022-00316012"/>
    <n v="4330.8500000000004"/>
    <n v="4855.78"/>
    <s v="ZPVN"/>
    <s v="40566699"/>
    <s v="0000393674"/>
    <n v="8002822503"/>
    <n v="1002206369"/>
    <s v="15-00001124"/>
    <s v="SELVALEGRE ANTIHUMEDAD"/>
    <n v="640"/>
    <s v="BOL"/>
    <s v="101627"/>
    <s v="ACEROSCENTER CIA. LTDA."/>
    <s v="810050"/>
    <s v="OBRA CONSTRUCTORA VELASTEGUI"/>
    <s v="SHUSHUFINDI"/>
    <s v="VIA PUERTO PROVIDENCIA"/>
    <s v="OKLIMO"/>
    <s v="O-Sucumbios-Limoncocha"/>
    <n v="408"/>
    <x v="15"/>
    <x v="15"/>
    <s v="100015160"/>
    <s v="MORAN ALONSO"/>
    <s v="ZETT"/>
    <s v="18UE356"/>
    <s v="2"/>
    <s v="Sin Pallet"/>
    <n v="0"/>
    <n v="0"/>
    <x v="0"/>
    <n v="50090"/>
    <n v="32040"/>
    <n v="18050"/>
    <n v="768"/>
    <m/>
    <x v="15"/>
    <n v="29"/>
    <s v="29"/>
    <n v="32"/>
    <x v="0"/>
    <n v="1.2"/>
    <n v="24"/>
    <s v="SANJOPAS S.A."/>
  </r>
  <r>
    <n v="1002206413"/>
    <s v="UE01"/>
    <d v="2022-03-29T00:00:00"/>
    <d v="1899-12-30T21:55:00"/>
    <s v="012-024-00412005"/>
    <s v="9000781919"/>
    <s v="013-020-00046403"/>
    <n v="4083.53"/>
    <n v="4578.4799999999996"/>
    <s v="ZPDF"/>
    <s v="70171460"/>
    <s v="0000393624"/>
    <n v="8002822565"/>
    <n v="1002206413"/>
    <s v="15-00001121"/>
    <s v="GLADIADOR"/>
    <n v="31.92"/>
    <s v="T"/>
    <s v="101650"/>
    <s v="HIDALGO E HIDALGO S.A."/>
    <s v="804685"/>
    <s v="GRANEL CAMPAMENTO OLMEDO"/>
    <s v="CAYAMBE"/>
    <s v="CALLE BELISARIO QUEVEDO"/>
    <s v="OPCAYA"/>
    <s v="O-Pichincha-Cayambe"/>
    <n v="40"/>
    <x v="30"/>
    <x v="30"/>
    <s v="100019435"/>
    <s v="CAMPILLO LÁZARO"/>
    <s v="ZECI"/>
    <s v="18UE831"/>
    <s v="2"/>
    <s v="Sin Pallet"/>
    <n v="0"/>
    <n v="0"/>
    <x v="0"/>
    <n v="50010"/>
    <n v="31920"/>
    <n v="18090"/>
    <n v="159.91999999999999"/>
    <s v="remplaza a la guia 411420 magno"/>
    <x v="28"/>
    <n v="29"/>
    <s v="29"/>
    <n v="31.92"/>
    <x v="0"/>
    <n v="5.0100250626566414"/>
    <n v="5.0100250626566414"/>
    <s v="TRANSALMEIDA"/>
  </r>
  <r>
    <n v="1002206390"/>
    <s v="UE01"/>
    <d v="2022-03-29T00:00:00"/>
    <d v="1899-12-30T21:58:00"/>
    <s v="012-024-00412006"/>
    <s v="9000807092"/>
    <s v="012-022-00316013"/>
    <n v="3299.65"/>
    <n v="3699.59"/>
    <s v="ZPVN"/>
    <s v="40565742"/>
    <s v="0000392473"/>
    <n v="8002822530"/>
    <n v="1002206390"/>
    <s v="15-00001121"/>
    <s v="GLADIADOR"/>
    <n v="32.52000000000000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250"/>
    <n v="32520"/>
    <n v="18730"/>
    <n v="0"/>
    <m/>
    <x v="3"/>
    <n v="29"/>
    <s v="29"/>
    <n v="32.520000000000003"/>
    <x v="0"/>
    <n v="0"/>
    <n v="0"/>
    <s v="XAVIER VALENZUELA"/>
  </r>
  <r>
    <n v="1002206297"/>
    <s v="UE01"/>
    <d v="2022-03-29T00:00:00"/>
    <d v="1899-12-30T22:05:00"/>
    <s v="012-024-00412007"/>
    <s v="9000807093"/>
    <s v="012-022-00316014"/>
    <n v="4192"/>
    <n v="4700.1000000000004"/>
    <s v="ZPVN"/>
    <s v="40566691"/>
    <s v="P000033080"/>
    <n v="8002822410"/>
    <n v="1002206297"/>
    <s v="15-00001124"/>
    <s v="SELVALEGRE ANTIHUMEDAD"/>
    <n v="6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75"/>
    <x v="75"/>
    <s v="100014926"/>
    <s v="LATACUMBA LUIS"/>
    <s v="ZETT"/>
    <s v="18UE563"/>
    <s v="1"/>
    <s v="Con Pallet"/>
    <n v="0.05"/>
    <n v="32"/>
    <x v="0"/>
    <n v="50130"/>
    <n v="32040"/>
    <n v="18090"/>
    <n v="659.2"/>
    <m/>
    <x v="73"/>
    <n v="29"/>
    <s v="29"/>
    <n v="32"/>
    <x v="0"/>
    <n v="1.03"/>
    <n v="20.6"/>
    <s v="J.V. TRANSPREMIUN CIA.LTDA"/>
  </r>
  <r>
    <n v="1002206410"/>
    <s v="UE01"/>
    <d v="2022-03-29T00:00:00"/>
    <d v="1899-12-30T22:15:00"/>
    <s v="012-024-00412008"/>
    <s v=""/>
    <s v=""/>
    <n v="0"/>
    <n v="0"/>
    <s v="ZPRC"/>
    <s v="2500108299"/>
    <s v="P000033095"/>
    <n v="8002822561"/>
    <n v="1002206410"/>
    <s v="15-00000218"/>
    <s v="MAGNO HE"/>
    <n v="31.5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520"/>
    <n v="31570"/>
    <n v="18950"/>
    <n v="802.19"/>
    <m/>
    <x v="28"/>
    <n v="29"/>
    <s v="29"/>
    <n v="31.57"/>
    <x v="0"/>
    <n v="25.409882800126702"/>
    <n v="25.409882800126702"/>
    <s v="TRANSALMEIDA"/>
  </r>
  <r>
    <n v="1002206327"/>
    <s v="UE01"/>
    <d v="2022-03-29T00:00:00"/>
    <d v="1899-12-30T22:25:00"/>
    <s v="012-024-00412009"/>
    <s v=""/>
    <s v=""/>
    <n v="0"/>
    <n v="0"/>
    <s v="ZPRC"/>
    <s v="2500108286"/>
    <s v="0000393645"/>
    <n v="8002822449"/>
    <n v="1002206327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72"/>
    <x v="72"/>
    <s v="100014825"/>
    <s v="MEJIA ARMANDO"/>
    <s v="ZETT"/>
    <s v="18UE215"/>
    <s v="1"/>
    <s v="Con Pallet"/>
    <n v="0.05"/>
    <n v="32"/>
    <x v="0"/>
    <n v="50090"/>
    <n v="32040"/>
    <n v="18050"/>
    <n v="723.2"/>
    <m/>
    <x v="70"/>
    <n v="29"/>
    <s v="29"/>
    <n v="32"/>
    <x v="0"/>
    <n v="1.1300000000000001"/>
    <n v="22.6"/>
    <s v="LIDENORTI S.A."/>
  </r>
  <r>
    <n v="1002206331"/>
    <s v="UE01"/>
    <d v="2022-03-29T00:00:00"/>
    <d v="1899-12-30T22:31:00"/>
    <s v="012-024-00412010"/>
    <s v="9000807096"/>
    <s v="012-022-00316016"/>
    <n v="1564.97"/>
    <n v="1754.66"/>
    <s v="ZPVN"/>
    <s v="40566689"/>
    <s v="P000033079"/>
    <n v="8002822455"/>
    <n v="1002206331"/>
    <s v="15-00001119"/>
    <s v="CAMPEON ANTIHUMEDAD"/>
    <n v="240"/>
    <s v="BOL"/>
    <s v="101627"/>
    <s v="ACEROSCENTER CIA. LTDA."/>
    <s v="805951"/>
    <s v="LOCAL EL COCA 2"/>
    <s v="ORELLANA"/>
    <s v="AV 9 DE OCTUBRE Y LIMONCOCHA"/>
    <s v="OQELCO"/>
    <s v="O-Orellana-Elcoca"/>
    <m/>
    <x v="112"/>
    <x v="112"/>
    <s v="100015001"/>
    <s v="GUZMAN ERNESTO"/>
    <s v="ZEMT"/>
    <s v="18UE338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</r>
  <r>
    <n v="1002206331"/>
    <s v="UE01"/>
    <d v="2022-03-29T00:00:00"/>
    <d v="1899-12-30T22:31:00"/>
    <s v="012-024-00412011"/>
    <s v="9000807095"/>
    <s v="012-022-00316015"/>
    <n v="1628.8"/>
    <n v="1826.23"/>
    <s v="ZPVN"/>
    <s v="40566688"/>
    <s v="P000033078"/>
    <n v="8002822454"/>
    <n v="1002206331"/>
    <s v="15-00001124"/>
    <s v="SELVALEGRE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112"/>
    <x v="112"/>
    <s v="100015001"/>
    <s v="GUZMAN ERNESTO"/>
    <s v="ZEMT"/>
    <s v="18UE338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</r>
  <r>
    <n v="1002206414"/>
    <s v="UE01"/>
    <d v="2022-03-29T00:00:00"/>
    <d v="1899-12-30T22:39:00"/>
    <s v="012-024-00412012"/>
    <s v=""/>
    <s v=""/>
    <n v="0"/>
    <n v="0"/>
    <s v="ZPRC"/>
    <s v="2500108295"/>
    <s v="0000393684"/>
    <n v="8002822566"/>
    <n v="1002206414"/>
    <s v="15-00001119"/>
    <s v="CAMPEON ANTIHUMEDAD"/>
    <n v="48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0"/>
    <x v="90"/>
    <s v="100019698"/>
    <s v="VELASTEGUI JHONATAN"/>
    <s v="ZEMT"/>
    <s v="18UE676"/>
    <s v="2"/>
    <s v="Sin Pallet"/>
    <n v="0"/>
    <n v="0"/>
    <x v="0"/>
    <n v="38320"/>
    <n v="24010"/>
    <n v="14310"/>
    <n v="369.6"/>
    <m/>
    <x v="88"/>
    <n v="29"/>
    <s v="29"/>
    <n v="24"/>
    <x v="0"/>
    <n v="0.77"/>
    <n v="15.4"/>
    <s v="LIDENORTI S.A."/>
  </r>
  <r>
    <n v="1002206406"/>
    <s v="UE01"/>
    <d v="2022-03-29T00:00:00"/>
    <d v="1899-12-30T22:43:00"/>
    <s v="012-024-00412013"/>
    <s v=""/>
    <s v=""/>
    <n v="0"/>
    <n v="0"/>
    <s v="ZPRC"/>
    <s v="2500108300"/>
    <s v="P000033099"/>
    <n v="8002822556"/>
    <n v="100220640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s v="18UE627"/>
    <s v="2"/>
    <s v="Sin Pallet"/>
    <n v="0"/>
    <n v="0"/>
    <x v="0"/>
    <n v="27260"/>
    <n v="18030"/>
    <n v="9230"/>
    <n v="248.4"/>
    <m/>
    <x v="134"/>
    <n v="29"/>
    <s v="29"/>
    <n v="18"/>
    <x v="0"/>
    <n v="0.69000000000000006"/>
    <n v="13.8"/>
    <s v="LIDENORTI S.A."/>
  </r>
  <r>
    <n v="1002206434"/>
    <s v="UE01"/>
    <d v="2022-03-29T00:00:00"/>
    <d v="1899-12-30T23:11:00"/>
    <s v="012-024-00412014"/>
    <s v="9000807097"/>
    <s v="012-022-00316017"/>
    <n v="4332.04"/>
    <n v="4857.1099999999997"/>
    <s v="ZPVN"/>
    <s v="40566687"/>
    <s v="0000393653"/>
    <n v="8002822589"/>
    <n v="1002206434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820"/>
    <n v="33050"/>
    <n v="17770"/>
    <n v="594"/>
    <m/>
    <x v="155"/>
    <n v="29"/>
    <s v="29"/>
    <n v="33"/>
    <x v="0"/>
    <n v="0.9"/>
    <n v="18"/>
    <s v="TRANSPORTE PROPIO"/>
  </r>
  <r>
    <n v="1002206418"/>
    <s v="UE01"/>
    <d v="2022-03-29T00:00:00"/>
    <d v="1899-12-30T23:25:00"/>
    <s v="012-024-00412015"/>
    <s v="9000807100"/>
    <s v="012-022-00316019"/>
    <n v="1300"/>
    <n v="1457.57"/>
    <s v="ZPVN"/>
    <s v="40566701"/>
    <s v="P000033085"/>
    <n v="8002822572"/>
    <n v="1002206418"/>
    <s v="15-00001119"/>
    <s v="CAMPEON ANTIHUMEDAD"/>
    <n v="200"/>
    <s v="BOL"/>
    <s v="104203"/>
    <s v="MONTENEGRO MERCHAN EDWIN BYRON"/>
    <s v="806185"/>
    <s v="FERRIVET HUAMBOYA"/>
    <s v="HUAMBOYA"/>
    <s v="EUGENIO ESPEJO Y 16 DE OCTUBRE"/>
    <s v="OVHUAM"/>
    <s v="O-Moronasantiag-Huamboya"/>
    <m/>
    <x v="110"/>
    <x v="110"/>
    <s v="100014838"/>
    <s v="INLAGO MAX"/>
    <s v="ZEMT"/>
    <s v="18UE954"/>
    <s v="2"/>
    <s v="Sin Pallet"/>
    <n v="0"/>
    <n v="0"/>
    <x v="0"/>
    <n v="17674.167000000001"/>
    <n v="10004.166999999999"/>
    <n v="7670"/>
    <n v="256"/>
    <m/>
    <x v="108"/>
    <n v="29"/>
    <s v="29"/>
    <n v="10"/>
    <x v="0"/>
    <n v="1.28"/>
    <n v="25.6"/>
    <s v="LIDENORTI S.A."/>
  </r>
  <r>
    <n v="1002206418"/>
    <s v="UE01"/>
    <d v="2022-03-29T00:00:00"/>
    <d v="1899-12-30T23:25:00"/>
    <s v="012-024-00412016"/>
    <s v="9000807099"/>
    <s v="012-022-00316018"/>
    <n v="1820"/>
    <n v="2040.6"/>
    <s v="ZPVN"/>
    <s v="40566700"/>
    <s v="P000033084"/>
    <n v="8002822571"/>
    <n v="1002206418"/>
    <s v="15-00001119"/>
    <s v="CAMPEON ANTIHUMEDAD"/>
    <n v="28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110"/>
    <x v="110"/>
    <s v="100014838"/>
    <s v="INLAGO MAX"/>
    <s v="ZEMT"/>
    <s v="18UE954"/>
    <s v="2"/>
    <s v="Sin Pallet"/>
    <n v="0"/>
    <n v="0"/>
    <x v="0"/>
    <n v="21675.832999999999"/>
    <n v="14005.833000000001"/>
    <n v="7670"/>
    <n v="358.4"/>
    <m/>
    <x v="108"/>
    <n v="29"/>
    <s v="29"/>
    <n v="14"/>
    <x v="0"/>
    <n v="1.28"/>
    <n v="25.599999999999998"/>
    <s v="LIDENORTI S.A."/>
  </r>
  <r>
    <n v="1002206372"/>
    <s v="UE01"/>
    <d v="2022-03-29T00:00:00"/>
    <d v="1899-12-30T23:32:00"/>
    <s v="012-024-00412017"/>
    <s v="9000807101"/>
    <s v="012-022-00316020"/>
    <n v="3340.8"/>
    <n v="3745.73"/>
    <s v="ZPVN"/>
    <s v="40566714"/>
    <s v="0000393696"/>
    <n v="8002822508"/>
    <n v="1002206372"/>
    <s v="15-00001115"/>
    <s v="ARMADURO"/>
    <n v="480"/>
    <s v="BOL"/>
    <s v="101560"/>
    <s v="ANDRADE PARRA JANNETH PIEDAD"/>
    <s v="805075"/>
    <s v="BLOQUERA HENRY GUAMAN"/>
    <s v="QUITO"/>
    <s v="AV CARAPUNGO Y PASAJE MIRAMELINDA"/>
    <s v="OPLLAN"/>
    <s v="O-Pichincha-Llanochico"/>
    <n v="91.4"/>
    <x v="114"/>
    <x v="114"/>
    <s v="100014846"/>
    <s v="SANCHEZ EDUARDO"/>
    <s v="ZEMT"/>
    <s v="18UE324"/>
    <s v="1"/>
    <s v="Con Pallet"/>
    <n v="0.05"/>
    <n v="24"/>
    <x v="0"/>
    <n v="39660"/>
    <n v="24080"/>
    <n v="15580"/>
    <n v="211.2"/>
    <m/>
    <x v="112"/>
    <n v="29"/>
    <s v="29"/>
    <n v="24"/>
    <x v="0"/>
    <n v="0.44"/>
    <n v="8.7999999999999989"/>
    <s v="LIDENORTI S.A."/>
  </r>
  <r>
    <n v="1002206384"/>
    <s v="UE01"/>
    <d v="2022-03-29T00:00:00"/>
    <d v="1899-12-30T23:48:00"/>
    <s v="012-024-00412018"/>
    <s v="9000807102"/>
    <s v="012-022-00316021"/>
    <n v="3295.42"/>
    <n v="3694.85"/>
    <s v="ZPVN"/>
    <s v="40566693"/>
    <s v="0000393657"/>
    <n v="8002822524"/>
    <n v="1002206384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11"/>
    <x v="11"/>
    <s v="100014920"/>
    <s v="AMAGUAYA HECTOR"/>
    <s v="ZEMT"/>
    <s v="18UE556"/>
    <s v="1"/>
    <s v="Con Pallet"/>
    <n v="0.05"/>
    <n v="24"/>
    <x v="0"/>
    <n v="40230"/>
    <n v="24050"/>
    <n v="16180"/>
    <n v="72"/>
    <m/>
    <x v="11"/>
    <n v="29"/>
    <s v="29"/>
    <n v="24"/>
    <x v="0"/>
    <n v="0.15"/>
    <n v="3"/>
    <s v="TRAPSA C.A."/>
  </r>
  <r>
    <n v="1002206436"/>
    <s v="UE01"/>
    <d v="2022-03-29T00:00:00"/>
    <d v="1899-12-30T23:52:00"/>
    <s v="012-024-00412020"/>
    <s v="9000807104"/>
    <s v="012-022-00316023"/>
    <n v="3262.32"/>
    <n v="3657.74"/>
    <s v="ZPVN"/>
    <s v="40566717"/>
    <s v="P000033089"/>
    <n v="8002822591"/>
    <n v="1002206436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2"/>
    <x v="72"/>
    <s v="100016005"/>
    <s v="POZO EDGAR"/>
    <s v="ZEMT"/>
    <s v="18UE214"/>
    <s v="1"/>
    <s v="Con Pallet"/>
    <n v="0.05"/>
    <n v="24"/>
    <x v="0"/>
    <n v="40590"/>
    <n v="24040"/>
    <n v="16550"/>
    <n v="100.8"/>
    <m/>
    <x v="70"/>
    <n v="29"/>
    <s v="29"/>
    <n v="24"/>
    <x v="0"/>
    <n v="0.21"/>
    <n v="4.2"/>
    <s v="LIDENORTI S.A."/>
  </r>
  <r>
    <n v="1002206452"/>
    <s v="UE01"/>
    <d v="2022-03-29T00:00:00"/>
    <d v="1899-12-30T23:56:00"/>
    <s v="012-024-00412021"/>
    <s v="9000807105"/>
    <s v="012-022-00316024"/>
    <n v="2365.1999999999998"/>
    <n v="2651.87"/>
    <s v="ZPVN"/>
    <s v="40566674"/>
    <s v="0000393631"/>
    <n v="8002822613"/>
    <n v="1002206452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60"/>
    <n v="18000"/>
    <n v="9260"/>
    <n v="324"/>
    <m/>
    <x v="99"/>
    <n v="29"/>
    <s v="29"/>
    <n v="18"/>
    <x v="0"/>
    <n v="0.9"/>
    <n v="18"/>
    <s v="TRANSPORTE PROPIO"/>
  </r>
  <r>
    <n v="1002206349"/>
    <s v="UE01"/>
    <d v="2022-03-29T00:00:00"/>
    <d v="1899-12-30T23:58:00"/>
    <s v="012-024-00412022"/>
    <s v="9000807106"/>
    <s v="012-022-00316025"/>
    <n v="4428.8"/>
    <n v="4965.6000000000004"/>
    <s v="ZPVN"/>
    <s v="40566697"/>
    <s v="0000393666"/>
    <n v="8002822479"/>
    <n v="1002206349"/>
    <s v="15-00001124"/>
    <s v="SELVALEGRE ANTIHUMEDAD"/>
    <n v="64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63"/>
    <x v="163"/>
    <s v="100017801"/>
    <s v="CUASES VICTOR"/>
    <s v="ZETT"/>
    <s v="18UE543"/>
    <s v="2"/>
    <s v="Sin Pallet"/>
    <n v="0"/>
    <n v="0"/>
    <x v="0"/>
    <n v="50410"/>
    <n v="32020"/>
    <n v="18390"/>
    <n v="678.4"/>
    <m/>
    <x v="159"/>
    <n v="29"/>
    <s v="29"/>
    <n v="32"/>
    <x v="0"/>
    <n v="1.06"/>
    <n v="21.2"/>
    <s v="TRIMPESAS S.A."/>
  </r>
  <r>
    <n v="1002206514"/>
    <s v="UE01"/>
    <d v="2022-03-30T00:00:00"/>
    <d v="1899-12-30T04:47:00"/>
    <s v="012-024-00412023"/>
    <s v="9000807112"/>
    <s v="012-022-00316026"/>
    <n v="4353.7"/>
    <n v="4881.3900000000003"/>
    <s v="ZPVN"/>
    <s v="40566719"/>
    <s v="P000033090"/>
    <n v="8002822698"/>
    <n v="1002206514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70"/>
    <n v="34040"/>
    <n v="18030"/>
    <n v="503.2"/>
    <m/>
    <x v="7"/>
    <n v="30"/>
    <s v="30"/>
    <n v="34"/>
    <x v="0"/>
    <n v="0.74"/>
    <n v="14.799999999999999"/>
    <s v="TRANSPORTE PROPIO"/>
  </r>
  <r>
    <n v="1002206507"/>
    <s v="UE01"/>
    <d v="2022-03-30T00:00:00"/>
    <d v="1899-12-30T05:08:00"/>
    <s v="012-024-00412024"/>
    <s v="9000807113"/>
    <s v="012-022-00316027"/>
    <n v="3859.62"/>
    <n v="4327.43"/>
    <s v="ZPVN"/>
    <s v="40566547"/>
    <s v="0000393466"/>
    <n v="8002822691"/>
    <n v="1002206507"/>
    <s v="15-00000218"/>
    <s v="MAGNO HE"/>
    <n v="31.8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s v="18UE831"/>
    <s v="2"/>
    <s v="Sin Pallet"/>
    <n v="0"/>
    <n v="0"/>
    <x v="0"/>
    <n v="49940"/>
    <n v="31800"/>
    <n v="18140"/>
    <n v="159.32"/>
    <m/>
    <x v="28"/>
    <n v="30"/>
    <s v="30"/>
    <n v="31.8"/>
    <x v="0"/>
    <n v="5.010062893081761"/>
    <n v="5.010062893081761"/>
    <s v="TRANSALMEIDA"/>
  </r>
  <r>
    <n v="1002206531"/>
    <s v="UE01"/>
    <d v="2022-03-30T00:00:00"/>
    <d v="1899-12-30T05:24:00"/>
    <s v="012-024-00412025"/>
    <s v="9000807115"/>
    <s v="012-022-00316029"/>
    <n v="3533.71"/>
    <n v="3962.02"/>
    <s v="ZPVN"/>
    <s v="40566734"/>
    <s v="P000033097"/>
    <n v="8002822718"/>
    <n v="1002206531"/>
    <s v="15-00001115"/>
    <s v="ARMADURO"/>
    <n v="5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36270.455000000002"/>
    <n v="27065.455000000002"/>
    <n v="9205"/>
    <n v="410.4"/>
    <m/>
    <x v="118"/>
    <n v="30"/>
    <s v="30"/>
    <n v="27"/>
    <x v="0"/>
    <n v="0.76"/>
    <n v="15.2"/>
    <s v="TRANSPORTE PROPIO"/>
  </r>
  <r>
    <n v="1002206531"/>
    <s v="UE01"/>
    <d v="2022-03-30T00:00:00"/>
    <d v="1899-12-30T05:24:00"/>
    <s v="012-024-00412026"/>
    <s v="9000807114"/>
    <s v="012-022-00316028"/>
    <n v="780.52"/>
    <n v="875.12"/>
    <s v="ZPVN"/>
    <s v="40566735"/>
    <s v="P000033098"/>
    <n v="8002822717"/>
    <n v="1002206531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219.545"/>
    <n v="6014.5450000000001"/>
    <n v="9205"/>
    <n v="91.2"/>
    <m/>
    <x v="118"/>
    <n v="30"/>
    <s v="30"/>
    <n v="6"/>
    <x v="0"/>
    <n v="0.76"/>
    <n v="15.200000000000001"/>
    <s v="TRANSPORTE PROPIO"/>
  </r>
  <r>
    <n v="1002206533"/>
    <s v="UE01"/>
    <d v="2022-03-30T00:00:00"/>
    <d v="1899-12-30T05:29:00"/>
    <s v="012-024-00412027"/>
    <s v=""/>
    <s v=""/>
    <n v="0"/>
    <n v="0"/>
    <s v="ZPRC"/>
    <s v="2500108280"/>
    <s v="P000033069"/>
    <n v="8002822720"/>
    <n v="1002206533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90"/>
    <n v="34050"/>
    <n v="17940"/>
    <n v="516.79999999999995"/>
    <m/>
    <x v="5"/>
    <n v="30"/>
    <s v="30"/>
    <n v="34"/>
    <x v="0"/>
    <n v="0.7599999999999999"/>
    <n v="15.2"/>
    <s v="TRANSPORTE PROPIO"/>
  </r>
  <r>
    <n v="1002206527"/>
    <s v="UE01"/>
    <d v="2022-03-30T00:00:00"/>
    <d v="1899-12-30T05:45:00"/>
    <s v="012-024-00412028"/>
    <s v=""/>
    <s v=""/>
    <n v="0"/>
    <n v="0"/>
    <s v="ZPRC"/>
    <s v="2500108293"/>
    <s v="0000393680"/>
    <n v="8002822712"/>
    <n v="1002206527"/>
    <s v="15-00001124"/>
    <s v="SELVALEGRE ANTIHUMEDAD"/>
    <n v="660"/>
    <s v="BOL"/>
    <s v="101664"/>
    <s v="ACERIA DEL ECUADOR C.A. ADELCA"/>
    <s v="811004"/>
    <s v="MONTIEL JOSUETH"/>
    <s v="ATACAMES"/>
    <s v="BARRIO EL PROGRESO"/>
    <s v="OETONC"/>
    <s v="O-Esmeraldas-Tonchigue"/>
    <n v="432"/>
    <x v="135"/>
    <x v="135"/>
    <s v="100015055"/>
    <s v="ALQUINGA BYRON"/>
    <s v="ZETT"/>
    <s v="18UE963"/>
    <s v="2"/>
    <s v="Sin Pallet"/>
    <n v="0"/>
    <n v="0"/>
    <x v="0"/>
    <n v="51050"/>
    <n v="33080"/>
    <n v="17970"/>
    <n v="778.8"/>
    <m/>
    <x v="133"/>
    <n v="30"/>
    <s v="30"/>
    <n v="33"/>
    <x v="0"/>
    <n v="1.18"/>
    <n v="23.599999999999998"/>
    <s v="ALQUINGA &amp; ALQUINGA"/>
  </r>
  <r>
    <n v="1002206534"/>
    <s v="UE01"/>
    <d v="2022-03-30T00:00:00"/>
    <d v="1899-12-30T05:47:00"/>
    <s v="012-024-00412029"/>
    <s v=""/>
    <s v=""/>
    <n v="0"/>
    <n v="0"/>
    <s v="ZPRC"/>
    <s v="2500108298"/>
    <s v="P000033093"/>
    <n v="8002822721"/>
    <n v="1002206534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50"/>
    <n v="33010"/>
    <n v="17540"/>
    <n v="336.6"/>
    <m/>
    <x v="109"/>
    <n v="30"/>
    <s v="30"/>
    <n v="33"/>
    <x v="0"/>
    <n v="0.51"/>
    <n v="10.200000000000001"/>
    <s v="TRANSPORTE PROPIO"/>
  </r>
  <r>
    <n v="1002206567"/>
    <s v="UE01"/>
    <d v="2022-03-30T00:00:00"/>
    <d v="1899-12-30T06:29:00"/>
    <s v="012-024-00412030"/>
    <s v="9000807117"/>
    <s v="012-022-00316030"/>
    <n v="4320.21"/>
    <n v="4843.8500000000004"/>
    <s v="ZPVN"/>
    <s v="40566783"/>
    <s v="P000033107"/>
    <n v="8002822772"/>
    <n v="1002206567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50"/>
    <n v="34030"/>
    <n v="17520"/>
    <n v="530.4"/>
    <m/>
    <x v="10"/>
    <n v="30"/>
    <s v="30"/>
    <n v="34"/>
    <x v="0"/>
    <n v="0.77999999999999992"/>
    <n v="15.6"/>
    <s v="TRANSPORTE PROPIO"/>
  </r>
  <r>
    <n v="1002206560"/>
    <s v="UE01"/>
    <d v="2022-03-30T00:00:00"/>
    <d v="1899-12-30T06:34:00"/>
    <s v="012-024-00412031"/>
    <s v="9000807118"/>
    <s v="012-022-00316031"/>
    <n v="2301.35"/>
    <n v="2580.29"/>
    <s v="ZPVN"/>
    <s v="40566784"/>
    <s v="P000033108"/>
    <n v="8002822763"/>
    <n v="1002206560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60"/>
    <n v="18030"/>
    <n v="9330"/>
    <n v="266.39999999999998"/>
    <m/>
    <x v="34"/>
    <n v="30"/>
    <s v="30"/>
    <n v="18"/>
    <x v="0"/>
    <n v="0.74"/>
    <n v="14.799999999999999"/>
    <s v="TRANINTAGSA S.A."/>
  </r>
  <r>
    <n v="1002206550"/>
    <s v="UE01"/>
    <d v="2022-03-30T00:00:00"/>
    <d v="1899-12-30T06:38:00"/>
    <s v="012-024-00412032"/>
    <s v=""/>
    <s v=""/>
    <n v="0"/>
    <n v="0"/>
    <s v="ZPRC"/>
    <s v="2500108294"/>
    <s v="0000393681"/>
    <n v="8002822746"/>
    <n v="1002206550"/>
    <s v="15-00001119"/>
    <s v="CAMPEON ANTIHUMEDAD"/>
    <n v="480"/>
    <s v="BOL"/>
    <s v="101664"/>
    <s v="ACERIA DEL ECUADOR C.A. ADELCA"/>
    <s v="806010"/>
    <s v="BRITO JORGE"/>
    <s v="EL CARMEN"/>
    <s v="JUAN RIVAS Y 12 DE OCTUBRE"/>
    <s v="OMMANG"/>
    <s v="O-Manabi-Manga del Cura"/>
    <n v="331"/>
    <x v="28"/>
    <x v="28"/>
    <s v="100018432"/>
    <s v="AYALA LUIS"/>
    <s v="ZEMT"/>
    <s v="18UE569"/>
    <s v="1"/>
    <s v="Con Pallet"/>
    <n v="0.05"/>
    <n v="24"/>
    <x v="0"/>
    <n v="40480"/>
    <n v="24040"/>
    <n v="16440"/>
    <n v="475.2"/>
    <m/>
    <x v="26"/>
    <n v="30"/>
    <s v="30"/>
    <n v="24"/>
    <x v="0"/>
    <n v="0.99"/>
    <n v="19.8"/>
    <s v="TRIMPESAS S.A."/>
  </r>
  <r>
    <n v="1002206578"/>
    <s v="UE01"/>
    <d v="2022-03-30T00:00:00"/>
    <d v="1899-12-30T06:44:00"/>
    <s v="012-024-00412033"/>
    <s v="9000807119"/>
    <s v="012-022-00316032"/>
    <n v="2390"/>
    <n v="2679.68"/>
    <s v="ZPVN"/>
    <s v="40565975"/>
    <s v="P000032850"/>
    <n v="8002822787"/>
    <n v="1002206578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00"/>
    <n v="18000"/>
    <n v="9300"/>
    <n v="183.6"/>
    <m/>
    <x v="7"/>
    <n v="30"/>
    <s v="30"/>
    <n v="18"/>
    <x v="0"/>
    <n v="0.51"/>
    <n v="10.199999999999999"/>
    <s v="TRANSPORTE PROPIO"/>
  </r>
  <r>
    <n v="1002206579"/>
    <s v="UE01"/>
    <d v="2022-03-30T00:00:00"/>
    <d v="1899-12-30T06:50:00"/>
    <s v="012-024-00412034"/>
    <s v="9000807120"/>
    <s v="012-022-00316033"/>
    <n v="2304.9"/>
    <n v="2584.27"/>
    <s v="ZPVN"/>
    <s v="40566721"/>
    <s v="P000033091"/>
    <n v="8002822788"/>
    <n v="1002206579"/>
    <s v="15-00001123"/>
    <s v="SELVALEGRE"/>
    <n v="360"/>
    <s v="BOL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070"/>
    <n v="18010"/>
    <n v="9060"/>
    <n v="266.39999999999998"/>
    <m/>
    <x v="7"/>
    <n v="30"/>
    <s v="30"/>
    <n v="18"/>
    <x v="0"/>
    <n v="0.74"/>
    <n v="14.799999999999999"/>
    <s v="TRANSPORTE PROPIO"/>
  </r>
  <r>
    <n v="1002206559"/>
    <s v="UE01"/>
    <d v="2022-03-30T00:00:00"/>
    <d v="1899-12-30T06:54:00"/>
    <s v="012-024-00412035"/>
    <s v="9000807121"/>
    <s v="012-022-00316034"/>
    <n v="3144"/>
    <n v="3525.07"/>
    <s v="ZPVN"/>
    <s v="40566695"/>
    <s v="0000393709"/>
    <n v="8002822762"/>
    <n v="1002206559"/>
    <s v="15-00001119"/>
    <s v="CAMPEON ANTIHUMEDAD"/>
    <n v="480"/>
    <s v="BOL"/>
    <s v="103361"/>
    <s v="LOPEZ HIDALGO ANA CECILIA"/>
    <s v="804609"/>
    <s v="BODEGA PRINCIPAL"/>
    <s v="MANTA"/>
    <s v="CDLA COSTA AZUL MANZANA K"/>
    <s v="OMMANT"/>
    <s v="O-Manabi-Manta"/>
    <n v="486"/>
    <x v="156"/>
    <x v="156"/>
    <s v="100020578"/>
    <s v="TAIMAL MAYKOL"/>
    <s v="ZEMT"/>
    <s v="18UE716"/>
    <s v="2"/>
    <s v="Sin Pallet"/>
    <n v="0"/>
    <n v="0"/>
    <x v="0"/>
    <n v="39620"/>
    <n v="24050"/>
    <n v="15570"/>
    <n v="542.4"/>
    <m/>
    <x v="153"/>
    <n v="30"/>
    <s v="30"/>
    <n v="24"/>
    <x v="0"/>
    <n v="1.1299999999999999"/>
    <n v="22.599999999999998"/>
    <s v="SILOGTER S.A."/>
  </r>
  <r>
    <n v="1002206591"/>
    <s v="UE01"/>
    <d v="2022-03-30T00:00:00"/>
    <d v="1899-12-30T07:14:00"/>
    <s v="012-024-00412036"/>
    <s v="9000807124"/>
    <s v="012-022-00316035"/>
    <n v="2329.7199999999998"/>
    <n v="2612.1"/>
    <s v="ZPVN"/>
    <s v="40566703"/>
    <s v="P000033086"/>
    <n v="8002822803"/>
    <n v="1002206591"/>
    <s v="15-00001123"/>
    <s v="SELVALEGRE"/>
    <n v="360"/>
    <s v="BOL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5032"/>
    <s v="HEREDIA LUIS"/>
    <s v="ZEMU"/>
    <s v="18UE860"/>
    <s v="2"/>
    <s v="Sin Pallet"/>
    <n v="0"/>
    <n v="0"/>
    <x v="0"/>
    <n v="27240"/>
    <n v="18020"/>
    <n v="9220"/>
    <n v="399.6"/>
    <m/>
    <x v="2"/>
    <n v="30"/>
    <s v="30"/>
    <n v="18"/>
    <x v="0"/>
    <n v="1.1100000000000001"/>
    <n v="22.200000000000003"/>
    <s v="TRANSPORTE PROPIO"/>
  </r>
  <r>
    <n v="1002206571"/>
    <s v="UE01"/>
    <d v="2022-03-30T00:00:00"/>
    <d v="1899-12-30T07:51:00"/>
    <s v="012-024-00412037"/>
    <s v="9000807125"/>
    <s v="012-022-00316036"/>
    <n v="2491.1999999999998"/>
    <n v="2793.15"/>
    <s v="ZPVN"/>
    <s v="40566786"/>
    <s v="P000033109"/>
    <n v="8002822778"/>
    <n v="1002206571"/>
    <s v="15-00001124"/>
    <s v="SELVALEGRE ANTIHUMEDAD"/>
    <n v="3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50"/>
    <x v="50"/>
    <s v="10007864"/>
    <s v="AREVALO AYALA MANUEL ARCESIO"/>
    <s v="ZEMU"/>
    <s v="18UE397"/>
    <s v="2"/>
    <s v="Sin Pallet"/>
    <n v="0"/>
    <n v="0"/>
    <x v="0"/>
    <n v="27240"/>
    <n v="18030"/>
    <n v="9210"/>
    <n v="381.6"/>
    <m/>
    <x v="48"/>
    <n v="30"/>
    <s v="30"/>
    <n v="18"/>
    <x v="0"/>
    <n v="1.06"/>
    <n v="21.200000000000003"/>
    <s v="TRIMPESAS S.A."/>
  </r>
  <r>
    <n v="1002206601"/>
    <s v="UE01"/>
    <d v="2022-03-30T00:00:00"/>
    <d v="1899-12-30T08:28:00"/>
    <s v="012-024-00412038"/>
    <s v=""/>
    <s v=""/>
    <n v="0"/>
    <n v="0"/>
    <s v="ZPRC"/>
    <s v="2500108301"/>
    <s v="P000033104"/>
    <n v="8002822819"/>
    <n v="1002206601"/>
    <s v="15-00001116"/>
    <s v="ARMADURO GRANEL"/>
    <n v="31.3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650"/>
    <n v="31300"/>
    <n v="18350"/>
    <n v="460.11"/>
    <m/>
    <x v="7"/>
    <n v="30"/>
    <s v="30"/>
    <n v="31.3"/>
    <x v="0"/>
    <n v="14.7"/>
    <n v="14.7"/>
    <s v="TRANSPORTE PROPIO"/>
  </r>
  <r>
    <n v="1002206624"/>
    <s v="UE01"/>
    <d v="2022-03-30T00:00:00"/>
    <d v="1899-12-30T08:34:00"/>
    <s v="012-024-00412039"/>
    <s v="9000807127"/>
    <s v="012-022-00316038"/>
    <n v="1408"/>
    <n v="1578.66"/>
    <s v="ZPVN"/>
    <s v="40566716"/>
    <s v="0000393704"/>
    <n v="8002822857"/>
    <n v="1002206624"/>
    <s v="15-00001115"/>
    <s v="ARMADURO"/>
    <n v="20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s v="18UE379"/>
    <s v="2"/>
    <s v="Sin Pallet"/>
    <n v="0"/>
    <n v="0"/>
    <x v="0"/>
    <n v="14476.111000000001"/>
    <n v="10011.111000000001"/>
    <n v="4465"/>
    <n v="32"/>
    <m/>
    <x v="12"/>
    <n v="30"/>
    <s v="30"/>
    <n v="10"/>
    <x v="0"/>
    <n v="0.16"/>
    <n v="3.2"/>
    <s v="TRANSPORTE PROPIO"/>
  </r>
  <r>
    <n v="1002206624"/>
    <s v="UE01"/>
    <d v="2022-03-30T00:00:00"/>
    <d v="1899-12-30T08:34:00"/>
    <s v="012-024-00412040"/>
    <s v="9000807126"/>
    <s v="012-022-00316037"/>
    <n v="1115.2"/>
    <n v="1250.3699999999999"/>
    <s v="ZPVN"/>
    <s v="40566716"/>
    <s v="0000393703"/>
    <n v="8002822856"/>
    <n v="1002206624"/>
    <s v="15-00001123"/>
    <s v="SELVALEGRE"/>
    <n v="1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2473.888999999999"/>
    <n v="8008.8890000000001"/>
    <n v="4465"/>
    <n v="25.6"/>
    <m/>
    <x v="12"/>
    <n v="30"/>
    <s v="30"/>
    <n v="8"/>
    <x v="0"/>
    <n v="0.16"/>
    <n v="3.2"/>
    <s v="TRANSPORTE PROPIO"/>
  </r>
  <r>
    <n v="1002206627"/>
    <s v="UE01"/>
    <d v="2022-03-30T00:00:00"/>
    <d v="1899-12-30T08:47:00"/>
    <s v="012-024-00412041"/>
    <s v="9000807132"/>
    <s v="012-022-00316039"/>
    <n v="3312.14"/>
    <n v="3713.6"/>
    <s v="ZPVN"/>
    <s v="40566815"/>
    <s v="P000033113"/>
    <n v="8002822860"/>
    <n v="1002206627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s v="18UE985"/>
    <s v="1"/>
    <s v="Con Pallet"/>
    <n v="0.05"/>
    <n v="24"/>
    <x v="0"/>
    <n v="40780"/>
    <n v="24050"/>
    <n v="16730"/>
    <n v="91.2"/>
    <m/>
    <x v="66"/>
    <n v="30"/>
    <s v="30"/>
    <n v="24"/>
    <x v="0"/>
    <n v="0.19"/>
    <n v="3.8000000000000003"/>
    <s v="SELVALEGRE S.A."/>
  </r>
  <r>
    <n v="1002206631"/>
    <s v="UE01"/>
    <d v="2022-03-30T00:00:00"/>
    <d v="1899-12-30T08:55:00"/>
    <s v="012-024-00412042"/>
    <s v="9000807197"/>
    <s v="012-022-00316040"/>
    <n v="3703.52"/>
    <n v="4152.41"/>
    <s v="ZPVN"/>
    <s v="40563187"/>
    <s v="0000392936"/>
    <n v="8002822868"/>
    <n v="1002206631"/>
    <s v="15-00000218"/>
    <s v="MAGNO HE"/>
    <n v="31.85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20"/>
    <n v="31850"/>
    <n v="19270"/>
    <n v="0"/>
    <m/>
    <x v="3"/>
    <n v="30"/>
    <s v="30"/>
    <n v="31.85"/>
    <x v="0"/>
    <n v="0"/>
    <n v="0"/>
    <s v="HORMIANDES"/>
  </r>
  <r>
    <n v="1002206615"/>
    <s v="UE01"/>
    <d v="2022-03-30T00:00:00"/>
    <d v="1899-12-30T09:14:00"/>
    <s v="012-024-00412043"/>
    <s v=""/>
    <s v=""/>
    <n v="0"/>
    <n v="0"/>
    <s v="ZPRC"/>
    <s v="2500108155"/>
    <s v="0000393433"/>
    <n v="8002822842"/>
    <n v="1002206615"/>
    <s v="15-00000218"/>
    <s v="MAGNO HE"/>
    <n v="30.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3377"/>
    <s v="NARVAEZ IPIALES BRAYAN JAVIER"/>
    <s v="ZECI"/>
    <s v="18QBA0811"/>
    <s v="2"/>
    <s v="Sin Pallet"/>
    <n v="0"/>
    <n v="0"/>
    <x v="0"/>
    <n v="49140"/>
    <n v="30800"/>
    <n v="18340"/>
    <n v="286.13"/>
    <m/>
    <x v="1"/>
    <n v="30"/>
    <s v="30"/>
    <n v="30.8"/>
    <x v="0"/>
    <n v="9.2899350649350652"/>
    <n v="9.2899350649350652"/>
    <s v="TRANSCONCEM CIA. LTDA."/>
  </r>
  <r>
    <n v="1002206634"/>
    <s v="UE01"/>
    <d v="2022-03-30T00:00:00"/>
    <d v="1899-12-30T09:22:00"/>
    <s v="012-024-00412044"/>
    <s v="9000807199"/>
    <s v="012-022-00316041"/>
    <n v="4415.3999999999996"/>
    <n v="4950.58"/>
    <s v="ZPVN"/>
    <s v="40566798"/>
    <s v="P000033110"/>
    <n v="8002822872"/>
    <n v="1002206634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040"/>
    <n v="18340"/>
    <n v="382.8"/>
    <m/>
    <x v="139"/>
    <n v="30"/>
    <s v="30"/>
    <n v="33"/>
    <x v="0"/>
    <n v="0.58000000000000007"/>
    <n v="11.6"/>
    <s v="TRANSPORTE PROPIO"/>
  </r>
  <r>
    <n v="1002206630"/>
    <s v="UE01"/>
    <d v="2022-03-30T00:00:00"/>
    <d v="1899-12-30T09:26:00"/>
    <s v="012-024-00412045"/>
    <s v="9000807201"/>
    <s v="012-022-00316043"/>
    <n v="734.18"/>
    <n v="823.17"/>
    <s v="ZPVN"/>
    <s v="40566754"/>
    <s v="P000033106"/>
    <n v="8002822865"/>
    <n v="1002206630"/>
    <s v="15-00001120"/>
    <s v="CAMPEON"/>
    <n v="12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4525.294"/>
    <n v="6005.2939999999999"/>
    <n v="8520"/>
    <n v="52.8"/>
    <m/>
    <x v="32"/>
    <n v="30"/>
    <s v="30"/>
    <n v="6"/>
    <x v="0"/>
    <n v="0.44"/>
    <n v="8.7999999999999989"/>
    <s v="TRANSPORTE PROPIO"/>
  </r>
  <r>
    <n v="1002206630"/>
    <s v="UE01"/>
    <d v="2022-03-30T00:00:00"/>
    <d v="1899-12-30T09:26:00"/>
    <s v="012-024-00412046"/>
    <s v="9000807200"/>
    <s v="012-022-00316042"/>
    <n v="3736.66"/>
    <n v="4189.57"/>
    <s v="ZPVN"/>
    <s v="40566753"/>
    <s v="P000033105"/>
    <n v="8002822866"/>
    <n v="1002206630"/>
    <s v="15-00001123"/>
    <s v="SELVALEGRE"/>
    <n v="56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544.705999999998"/>
    <n v="28024.705999999998"/>
    <n v="8520"/>
    <n v="246.4"/>
    <m/>
    <x v="32"/>
    <n v="30"/>
    <s v="30"/>
    <n v="28"/>
    <x v="0"/>
    <n v="0.44"/>
    <n v="8.8000000000000007"/>
    <s v="TRANSPORTE PROPIO"/>
  </r>
  <r>
    <n v="1002206629"/>
    <s v="UE01"/>
    <d v="2022-03-30T00:00:00"/>
    <d v="1899-12-30T09:30:00"/>
    <s v="012-024-00412047"/>
    <s v=""/>
    <s v=""/>
    <n v="0"/>
    <n v="0"/>
    <s v="ZPRC"/>
    <s v="2500108155"/>
    <s v="0000393434"/>
    <n v="8002822864"/>
    <n v="1002206629"/>
    <s v="15-00000218"/>
    <s v="MAGNO HE"/>
    <n v="32.4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1760"/>
    <n v="32420"/>
    <n v="19340"/>
    <n v="301.18"/>
    <m/>
    <x v="1"/>
    <n v="30"/>
    <s v="30"/>
    <n v="32.42"/>
    <x v="0"/>
    <n v="9.2899444787168406"/>
    <n v="9.2899444787168406"/>
    <s v="TRANSCONCEM CIA. LTDA."/>
  </r>
  <r>
    <n v="1002206670"/>
    <s v="UE01"/>
    <d v="2022-03-30T00:00:00"/>
    <d v="1899-12-30T09:31:00"/>
    <s v="012-024-00412048"/>
    <s v="9000807204"/>
    <s v="012-022-00316044"/>
    <n v="4316.3999999999996"/>
    <n v="4839.58"/>
    <s v="ZPVN"/>
    <s v="40566844"/>
    <s v="P000033124"/>
    <n v="8002822913"/>
    <n v="1002206670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700"/>
    <n v="33040"/>
    <n v="17660"/>
    <n v="488.4"/>
    <m/>
    <x v="27"/>
    <n v="30"/>
    <s v="30"/>
    <n v="33"/>
    <x v="0"/>
    <n v="0.74"/>
    <n v="14.799999999999999"/>
    <s v="TRANSPORTE PROPIO"/>
  </r>
  <r>
    <n v="1002206618"/>
    <s v="UE01"/>
    <d v="2022-03-30T00:00:00"/>
    <d v="1899-12-30T09:34:00"/>
    <s v="012-024-00412049"/>
    <s v=""/>
    <s v=""/>
    <n v="0"/>
    <n v="0"/>
    <s v="ZPRC"/>
    <s v="2500108303"/>
    <s v="P000033112"/>
    <n v="8002822847"/>
    <n v="1002206618"/>
    <s v="15-00001120"/>
    <s v="CAMPEON"/>
    <n v="40"/>
    <s v="BOL"/>
    <s v="101612"/>
    <s v="QUEZADA GODOY FREDDY IVAN"/>
    <s v="806200"/>
    <s v="PUNTALVIT FERRETERIA"/>
    <s v="QUITO"/>
    <s v="24 DE JUNIO E11-236 SAN ISIDRO"/>
    <s v="OPCARA"/>
    <s v="O-Pichincha-Carapungo"/>
    <m/>
    <x v="44"/>
    <x v="44"/>
    <s v="10007279"/>
    <s v="QUILUMBANGO LLIQUIN HECTOR FERNANDO"/>
    <s v="ZEMU"/>
    <s v="18UE701"/>
    <s v="2"/>
    <s v="Sin Pallet"/>
    <n v="0"/>
    <n v="0"/>
    <x v="0"/>
    <n v="6567.2219999999998"/>
    <n v="2002.222"/>
    <n v="4565"/>
    <n v="17.600000000000001"/>
    <m/>
    <x v="42"/>
    <n v="30"/>
    <s v="30"/>
    <n v="2"/>
    <x v="0"/>
    <n v="0.44000000000000006"/>
    <n v="8.8000000000000007"/>
    <s v="LIDENORTI S.A."/>
  </r>
  <r>
    <n v="1002206618"/>
    <s v="UE01"/>
    <d v="2022-03-30T00:00:00"/>
    <d v="1899-12-30T09:34:00"/>
    <s v="012-024-00412050"/>
    <s v=""/>
    <s v=""/>
    <n v="0"/>
    <n v="0"/>
    <s v="ZPRC"/>
    <s v="2500108302"/>
    <s v="P000033111"/>
    <n v="8002822846"/>
    <n v="1002206618"/>
    <s v="15-00001123"/>
    <s v="SELVALEGRE"/>
    <n v="320"/>
    <s v="BOL"/>
    <s v="101612"/>
    <s v="QUEZADA GODOY FREDDY IVAN"/>
    <s v="806200"/>
    <s v="PUNTALVIT FERRETERIA"/>
    <s v="QUITO"/>
    <s v="24 DE JUNIO E11-236 SAN ISIDRO"/>
    <s v="OPCARA"/>
    <s v="O-Pichincha-Carapungo"/>
    <n v="89"/>
    <x v="44"/>
    <x v="44"/>
    <s v="10007279"/>
    <s v="QUILUMBANGO LLIQUIN HECTOR FERNANDO"/>
    <s v="ZEMU"/>
    <s v="18UE701"/>
    <s v="2"/>
    <s v="Sin Pallet"/>
    <n v="0"/>
    <n v="0"/>
    <x v="0"/>
    <n v="20582.777999999998"/>
    <n v="16017.778"/>
    <n v="4565"/>
    <n v="140.80000000000001"/>
    <m/>
    <x v="42"/>
    <n v="30"/>
    <s v="30"/>
    <n v="16"/>
    <x v="0"/>
    <n v="0.44000000000000006"/>
    <n v="8.8000000000000007"/>
    <s v="LIDENORTI S.A."/>
  </r>
  <r>
    <n v="1002206645"/>
    <s v="UE01"/>
    <d v="2022-03-30T00:00:00"/>
    <d v="1899-12-30T09:36:00"/>
    <s v="012-024-00412051"/>
    <s v="9000807206"/>
    <s v="012-022-00316045"/>
    <n v="2301.35"/>
    <n v="2580.29"/>
    <s v="ZPVN"/>
    <s v="40566819"/>
    <s v="P000033114"/>
    <n v="8002822881"/>
    <n v="100220664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20"/>
    <n v="18020"/>
    <n v="9000"/>
    <n v="266.39999999999998"/>
    <m/>
    <x v="140"/>
    <n v="30"/>
    <s v="30"/>
    <n v="18"/>
    <x v="0"/>
    <n v="0.74"/>
    <n v="14.799999999999999"/>
    <s v="TRANSPORTE PROPIO"/>
  </r>
  <r>
    <n v="1002206650"/>
    <s v="UE01"/>
    <d v="2022-03-30T00:00:00"/>
    <d v="1899-12-30T09:39:00"/>
    <s v="012-024-00412052"/>
    <s v="9000807207"/>
    <s v="012-022-00316046"/>
    <n v="2209.16"/>
    <n v="2476.9299999999998"/>
    <s v="ZPVN"/>
    <s v="40566829"/>
    <s v="0000393821"/>
    <n v="8002822887"/>
    <n v="1002206650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6"/>
    <x v="16"/>
    <s v="100014951"/>
    <s v="PEREZ DANILO"/>
    <s v="ZEMU"/>
    <s v="18UE630"/>
    <s v="2"/>
    <s v="Sin Pallet"/>
    <n v="0"/>
    <n v="0"/>
    <x v="0"/>
    <n v="26870"/>
    <n v="18020"/>
    <n v="8850"/>
    <n v="158.4"/>
    <m/>
    <x v="16"/>
    <n v="30"/>
    <s v="30"/>
    <n v="18"/>
    <x v="0"/>
    <n v="0.44"/>
    <n v="8.8000000000000007"/>
    <s v="LA ARMENIA S.A."/>
  </r>
  <r>
    <n v="1002206635"/>
    <s v="UE01"/>
    <d v="2022-03-30T00:00:00"/>
    <d v="1899-12-30T09:47:00"/>
    <s v="012-024-00412053"/>
    <s v=""/>
    <s v=""/>
    <n v="0"/>
    <n v="0"/>
    <s v="ZPRC"/>
    <s v="2500108286"/>
    <s v="0000393646"/>
    <n v="8002822873"/>
    <n v="1002206635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84"/>
    <x v="84"/>
    <s v="100014841"/>
    <s v="FARINANGO OSWALDO"/>
    <s v="ZETT"/>
    <s v="18UE536"/>
    <s v="1"/>
    <s v="Con Pallet"/>
    <n v="0.05"/>
    <n v="32"/>
    <x v="0"/>
    <n v="50040"/>
    <n v="32020"/>
    <n v="18020"/>
    <n v="723.2"/>
    <m/>
    <x v="82"/>
    <n v="30"/>
    <s v="30"/>
    <n v="32"/>
    <x v="0"/>
    <n v="1.1300000000000001"/>
    <n v="22.6"/>
    <s v="TRANSSJQ S.A."/>
  </r>
  <r>
    <n v="1002206573"/>
    <s v="UE01"/>
    <d v="2022-03-30T00:00:00"/>
    <d v="1899-12-30T09:49:00"/>
    <s v="012-024-00412054"/>
    <s v="9000807210"/>
    <s v="012-022-00316047"/>
    <n v="4549.2"/>
    <n v="5100.59"/>
    <s v="ZPVN"/>
    <s v="40566658"/>
    <s v="P000033070"/>
    <n v="8002822780"/>
    <n v="1002206573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210"/>
    <n v="34030"/>
    <n v="16180"/>
    <n v="394.4"/>
    <m/>
    <x v="0"/>
    <n v="30"/>
    <s v="30"/>
    <n v="34"/>
    <x v="0"/>
    <n v="0.57999999999999996"/>
    <n v="11.6"/>
    <s v="TRANSPORTE PROPIO"/>
  </r>
  <r>
    <n v="1002206665"/>
    <s v="UE01"/>
    <d v="2022-03-30T00:00:00"/>
    <d v="1899-12-30T09:51:00"/>
    <s v="012-024-00412055"/>
    <s v="9000807211"/>
    <s v="012-022-00316048"/>
    <n v="3326.4"/>
    <n v="3729.58"/>
    <s v="ZPVN"/>
    <s v="40566843"/>
    <s v="0000393834"/>
    <n v="8002822907"/>
    <n v="1002206665"/>
    <s v="15-00001123"/>
    <s v="SELVALEGRE"/>
    <n v="480"/>
    <s v="BOL"/>
    <s v="101561"/>
    <s v="IDMACERO IMPORTADORA DE"/>
    <s v="801724"/>
    <s v="IDMACERO 1"/>
    <s v="QUITO"/>
    <s v="AV. MALDONADO S28-198 Y"/>
    <s v="OPCHIM"/>
    <s v="O-Pichincha-Chimbacalle"/>
    <n v="117"/>
    <x v="125"/>
    <x v="125"/>
    <s v="100015198"/>
    <s v="IBUJES JESUS"/>
    <s v="ZEMT"/>
    <s v="18UE511"/>
    <s v="1"/>
    <s v="Con Pallet"/>
    <n v="0.05"/>
    <n v="24"/>
    <x v="0"/>
    <n v="39480"/>
    <n v="24030"/>
    <n v="15450"/>
    <n v="240"/>
    <m/>
    <x v="123"/>
    <n v="30"/>
    <s v="30"/>
    <n v="24"/>
    <x v="0"/>
    <n v="0.5"/>
    <n v="10"/>
    <s v="TRAPSA C.A."/>
  </r>
  <r>
    <n v="1002206626"/>
    <s v="UE01"/>
    <d v="2022-03-30T00:00:00"/>
    <d v="1899-12-30T09:52:00"/>
    <s v="012-024-00412056"/>
    <s v="9000807212"/>
    <s v="012-022-00316049"/>
    <n v="3082.66"/>
    <n v="3456.3"/>
    <s v="ZPVN"/>
    <s v="40566694"/>
    <s v="0000393659"/>
    <n v="8002822859"/>
    <n v="1002206626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28"/>
    <x v="28"/>
    <s v="100019281"/>
    <s v="GRANDA BYRON"/>
    <s v="ZEMT"/>
    <s v="18UE680"/>
    <s v="1"/>
    <s v="Con Pallet"/>
    <n v="0.05"/>
    <n v="24"/>
    <x v="0"/>
    <n v="38470"/>
    <n v="24020"/>
    <n v="14450"/>
    <n v="624"/>
    <m/>
    <x v="26"/>
    <n v="30"/>
    <s v="30"/>
    <n v="24"/>
    <x v="0"/>
    <n v="1.3"/>
    <n v="26"/>
    <s v="TRIMPESAS S.A."/>
  </r>
  <r>
    <n v="1002206698"/>
    <s v="UE01"/>
    <d v="2022-03-30T00:00:00"/>
    <d v="1899-12-30T09:57:00"/>
    <s v="012-024-00412057"/>
    <s v=""/>
    <s v=""/>
    <n v="0"/>
    <n v="0"/>
    <s v="ZPRC"/>
    <s v="2500108148"/>
    <s v="0000392621"/>
    <n v="8002822957"/>
    <n v="1002206698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100"/>
    <n v="33030"/>
    <n v="18070"/>
    <n v="594"/>
    <m/>
    <x v="55"/>
    <n v="30"/>
    <s v="30"/>
    <n v="33"/>
    <x v="0"/>
    <n v="0.9"/>
    <n v="18"/>
    <s v="TRANSPORTE PROPIO"/>
  </r>
  <r>
    <n v="1002206672"/>
    <s v="UE01"/>
    <d v="2022-03-30T00:00:00"/>
    <d v="1899-12-30T10:00:00"/>
    <s v="012-024-00412058"/>
    <s v=""/>
    <s v=""/>
    <n v="0"/>
    <n v="0"/>
    <s v="ZPRC"/>
    <s v="2500108282"/>
    <s v="0000393611"/>
    <n v="8002822917"/>
    <n v="1002206672"/>
    <s v="15-00001115"/>
    <s v="ARMADURO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</r>
  <r>
    <n v="1002206672"/>
    <s v="UE01"/>
    <d v="2022-03-30T00:00:00"/>
    <d v="1899-12-30T10:00:00"/>
    <s v="012-024-00412059"/>
    <s v=""/>
    <s v=""/>
    <n v="0"/>
    <n v="0"/>
    <s v="ZPRC"/>
    <s v="2500108282"/>
    <s v="0000393610"/>
    <n v="8002822916"/>
    <n v="1002206672"/>
    <s v="15-00001120"/>
    <s v="CAMPEON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</r>
  <r>
    <n v="1002206672"/>
    <s v="UE01"/>
    <d v="2022-03-30T00:00:00"/>
    <d v="1899-12-30T10:00:00"/>
    <s v="012-024-00412060"/>
    <s v=""/>
    <s v=""/>
    <n v="0"/>
    <n v="0"/>
    <s v="ZPRC"/>
    <s v="2500108282"/>
    <s v="0000393612"/>
    <n v="8002822915"/>
    <n v="1002206672"/>
    <s v="15-00001123"/>
    <s v="SELVALEGRE"/>
    <n v="40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205"/>
    <n v="20025"/>
    <n v="5180"/>
    <n v="204"/>
    <m/>
    <x v="54"/>
    <n v="30"/>
    <s v="30"/>
    <n v="20"/>
    <x v="0"/>
    <n v="0.51"/>
    <n v="10.199999999999999"/>
    <s v="TRANSPORTE PROPIO"/>
  </r>
  <r>
    <n v="1002206661"/>
    <s v="UE01"/>
    <d v="2022-03-30T00:00:00"/>
    <d v="1899-12-30T10:03:00"/>
    <s v="012-024-00412061"/>
    <s v="9000807129"/>
    <s v="013-020-00047812"/>
    <n v="2343.91"/>
    <n v="2628.01"/>
    <s v="ZPDF"/>
    <s v="70177465"/>
    <s v="0000393830"/>
    <n v="8002822902"/>
    <n v="1002206661"/>
    <s v="15-00001119"/>
    <s v="CAMPEON ANTIHUMEDAD"/>
    <n v="360"/>
    <s v="BOL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49"/>
    <x v="149"/>
    <s v="100019954"/>
    <s v="JACOME SANTIAGO"/>
    <s v="ZEMU"/>
    <s v="18UE706"/>
    <s v="2"/>
    <s v="Sin Pallet"/>
    <n v="0"/>
    <n v="0"/>
    <x v="0"/>
    <n v="27170"/>
    <n v="18020"/>
    <n v="9150"/>
    <n v="500.4"/>
    <m/>
    <x v="146"/>
    <n v="30"/>
    <s v="30"/>
    <n v="18"/>
    <x v="0"/>
    <n v="1.39"/>
    <n v="27.799999999999997"/>
    <s v="SANJOPAS S.A."/>
  </r>
  <r>
    <n v="1002206596"/>
    <s v="UE01"/>
    <d v="2022-03-30T00:00:00"/>
    <d v="1899-12-30T10:09:00"/>
    <s v="012-024-00412062"/>
    <s v="9000807219"/>
    <s v="012-022-00316050"/>
    <n v="2422.8000000000002"/>
    <n v="2716.46"/>
    <s v="ZPVN"/>
    <s v="40566724"/>
    <s v="P000033094"/>
    <n v="8002822809"/>
    <n v="1002206596"/>
    <s v="15-00001123"/>
    <s v="SELVALEGRE"/>
    <n v="360"/>
    <s v="BOL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s v="18UE357"/>
    <s v="2"/>
    <s v="Sin Pallet"/>
    <n v="0"/>
    <n v="0"/>
    <x v="0"/>
    <n v="26590"/>
    <n v="18000"/>
    <n v="8590"/>
    <n v="169.2"/>
    <m/>
    <x v="0"/>
    <n v="30"/>
    <s v="30"/>
    <n v="18"/>
    <x v="0"/>
    <n v="0.47"/>
    <n v="9.3999999999999986"/>
    <s v="TRANSPORTE PROPIO"/>
  </r>
  <r>
    <n v="1002206674"/>
    <s v="UE01"/>
    <d v="2022-03-30T00:00:00"/>
    <d v="1899-12-30T10:16:00"/>
    <s v="012-024-00412063"/>
    <s v="9000807221"/>
    <s v="012-022-00316051"/>
    <n v="2538"/>
    <n v="2845.62"/>
    <s v="ZPVN"/>
    <s v="40566846"/>
    <s v="0000393841"/>
    <n v="8002822921"/>
    <n v="1002206674"/>
    <s v="15-00001124"/>
    <s v="SELVALEGRE ANTIHUMEDAD"/>
    <n v="3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37"/>
    <x v="37"/>
    <s v="100020396"/>
    <s v="FARINANGO MIGUEL"/>
    <s v="ZEMU"/>
    <s v="18UE512"/>
    <s v="2"/>
    <s v="Sin Pallet"/>
    <n v="0"/>
    <n v="0"/>
    <x v="0"/>
    <n v="26970"/>
    <n v="18010"/>
    <n v="8960"/>
    <n v="522"/>
    <m/>
    <x v="35"/>
    <n v="30"/>
    <s v="30"/>
    <n v="18"/>
    <x v="0"/>
    <n v="1.45"/>
    <n v="29"/>
    <s v="RAPIDO EL OTAVALEÑITO S.A."/>
  </r>
  <r>
    <n v="1002206711"/>
    <s v="UE01"/>
    <d v="2022-03-30T00:00:00"/>
    <d v="1899-12-30T10:19:00"/>
    <s v="012-024-00412064"/>
    <s v=""/>
    <s v=""/>
    <n v="0"/>
    <n v="0"/>
    <s v="ZPRC"/>
    <s v="2500108306"/>
    <s v="0000393837"/>
    <n v="8002822973"/>
    <n v="1002206711"/>
    <s v="15-00001115"/>
    <s v="ARMADURO"/>
    <n v="160"/>
    <s v="BOL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15056"/>
    <s v="USULLA RAUL"/>
    <s v="ZEMU"/>
    <s v="18UE943"/>
    <s v="2"/>
    <s v="Sin Pallet"/>
    <n v="0"/>
    <n v="0"/>
    <x v="0"/>
    <n v="12688.888999999999"/>
    <n v="8008.8890000000001"/>
    <n v="4680"/>
    <n v="144"/>
    <m/>
    <x v="72"/>
    <n v="30"/>
    <s v="30"/>
    <n v="8"/>
    <x v="0"/>
    <n v="0.9"/>
    <n v="18"/>
    <s v="TRANSPORTE PROPIO"/>
  </r>
  <r>
    <n v="1002206711"/>
    <s v="UE01"/>
    <d v="2022-03-30T00:00:00"/>
    <d v="1899-12-30T10:19:00"/>
    <s v="012-024-00412065"/>
    <s v=""/>
    <s v=""/>
    <n v="0"/>
    <n v="0"/>
    <s v="ZPRC"/>
    <s v="2500108306"/>
    <s v="0000393836"/>
    <n v="8002822974"/>
    <n v="1002206711"/>
    <s v="15-00001120"/>
    <s v="CAMPEON"/>
    <n v="2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14691.111000000001"/>
    <n v="10011.111000000001"/>
    <n v="4680"/>
    <n v="180"/>
    <m/>
    <x v="72"/>
    <n v="30"/>
    <s v="30"/>
    <n v="10"/>
    <x v="0"/>
    <n v="0.9"/>
    <n v="18"/>
    <s v="TRANSPORTE PROPIO"/>
  </r>
  <r>
    <n v="1002206656"/>
    <s v="UE01"/>
    <d v="2022-03-30T00:00:00"/>
    <d v="1899-12-30T10:21:00"/>
    <s v="012-024-00412066"/>
    <s v="9000807224"/>
    <s v="012-022-00316052"/>
    <n v="3278.88"/>
    <n v="3676.31"/>
    <s v="ZPVN"/>
    <s v="40566836"/>
    <s v="P000033118"/>
    <n v="8002822894"/>
    <n v="1002206656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7"/>
    <x v="47"/>
    <s v="100014947"/>
    <s v="FLORES DIEGO"/>
    <s v="ZEMT"/>
    <s v="18UE593"/>
    <s v="1"/>
    <s v="Con Pallet"/>
    <n v="0.05"/>
    <n v="24"/>
    <x v="0"/>
    <n v="38860"/>
    <n v="24040"/>
    <n v="14820"/>
    <n v="100.8"/>
    <m/>
    <x v="45"/>
    <n v="30"/>
    <s v="30"/>
    <n v="24"/>
    <x v="0"/>
    <n v="0.21"/>
    <n v="4.2"/>
    <s v="TRIMPESAS S.A."/>
  </r>
  <r>
    <n v="1002206688"/>
    <s v="UE01"/>
    <d v="2022-03-30T00:00:00"/>
    <d v="1899-12-30T10:26:00"/>
    <s v="012-024-00412067"/>
    <s v="9000807226"/>
    <s v="012-022-00316054"/>
    <n v="264"/>
    <n v="296"/>
    <s v="ZPVN"/>
    <s v="40566869"/>
    <s v="0000393871"/>
    <n v="8002822941"/>
    <n v="1002206688"/>
    <s v="15-00001119"/>
    <s v="CAMPEON ANTIHUMEDAD"/>
    <n v="4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19"/>
    <x v="119"/>
    <s v="100014836"/>
    <s v="PERUGACHI PEDRO"/>
    <s v="ZEMU"/>
    <s v="18UE308"/>
    <s v="2"/>
    <s v="Sin Pallet"/>
    <n v="0"/>
    <n v="0"/>
    <x v="0"/>
    <n v="6548.8890000000001"/>
    <n v="1998.8889999999999"/>
    <n v="4550"/>
    <n v="28.4"/>
    <m/>
    <x v="117"/>
    <n v="30"/>
    <s v="30"/>
    <n v="2"/>
    <x v="0"/>
    <n v="0.71"/>
    <n v="14.2"/>
    <s v="TRIMPESAS S.A."/>
  </r>
  <r>
    <n v="1002206688"/>
    <s v="UE01"/>
    <d v="2022-03-30T00:00:00"/>
    <d v="1899-12-30T10:26:00"/>
    <s v="012-024-00412068"/>
    <s v="9000807225"/>
    <s v="012-022-00316053"/>
    <n v="2163.1999999999998"/>
    <n v="2425.39"/>
    <s v="ZPVN"/>
    <s v="40566869"/>
    <s v="0000393870"/>
    <n v="8002822942"/>
    <n v="1002206688"/>
    <s v="15-00001124"/>
    <s v="SELVALEGRE ANTIHUMEDAD"/>
    <n v="32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9"/>
    <x v="119"/>
    <s v="100014836"/>
    <s v="PERUGACHI PEDRO"/>
    <s v="ZEMU"/>
    <s v="18UE308"/>
    <s v="2"/>
    <s v="Sin Pallet"/>
    <n v="0"/>
    <n v="0"/>
    <x v="0"/>
    <n v="20541.111000000001"/>
    <n v="15991.111000000001"/>
    <n v="4550"/>
    <n v="227.2"/>
    <m/>
    <x v="117"/>
    <n v="30"/>
    <s v="30"/>
    <n v="16"/>
    <x v="0"/>
    <n v="0.71"/>
    <n v="14.2"/>
    <s v="TRIMPESAS S.A."/>
  </r>
  <r>
    <n v="1002206710"/>
    <s v="UE01"/>
    <d v="2022-03-30T00:00:00"/>
    <d v="1899-12-30T10:53:00"/>
    <s v="012-024-00412069"/>
    <s v="9000807317"/>
    <s v="012-022-00316055"/>
    <n v="2332.4"/>
    <n v="2615.1"/>
    <s v="ZPVN"/>
    <s v="40566862"/>
    <s v="0000393861"/>
    <n v="8002822971"/>
    <n v="1002206710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460"/>
    <n v="17010"/>
    <n v="9450"/>
    <n v="183.6"/>
    <m/>
    <x v="76"/>
    <n v="30"/>
    <s v="30"/>
    <n v="17"/>
    <x v="0"/>
    <n v="0.54"/>
    <n v="10.799999999999999"/>
    <s v="TRANSPORTE PROPIO"/>
  </r>
  <r>
    <n v="1002206683"/>
    <s v="UE01"/>
    <d v="2022-03-30T00:00:00"/>
    <d v="1899-12-30T10:58:00"/>
    <s v="012-024-00412070"/>
    <s v="9000807319"/>
    <s v="012-022-00316057"/>
    <n v="522.4"/>
    <n v="585.72"/>
    <s v="ZPVN"/>
    <s v="40566850"/>
    <s v="0000393847"/>
    <n v="8002822934"/>
    <n v="1002206683"/>
    <s v="15-00001119"/>
    <s v="CAMPEON ANTIHUMEDAD"/>
    <n v="80"/>
    <s v="BOL"/>
    <s v="101484"/>
    <s v="TITO ALVARADO ANA LUCIA"/>
    <s v="802081"/>
    <s v="BODEGA TITO ANA"/>
    <s v="QUIJOS"/>
    <s v="AV DE LOS QUIJOS NO. 16 Y BOLAÑOS"/>
    <s v="ONQUIJ"/>
    <s v="O-Napo-Quijos(Baeza)"/>
    <m/>
    <x v="14"/>
    <x v="14"/>
    <s v="100015134"/>
    <s v="NICOLALDE FABIAN"/>
    <s v="ZEMU"/>
    <s v="18UE744"/>
    <s v="2"/>
    <s v="Sin Pallet"/>
    <n v="0"/>
    <n v="0"/>
    <x v="0"/>
    <n v="8492.7780000000002"/>
    <n v="3997.7779999999998"/>
    <n v="4495"/>
    <n v="50.4"/>
    <m/>
    <x v="14"/>
    <n v="30"/>
    <s v="30"/>
    <n v="4"/>
    <x v="0"/>
    <n v="0.63"/>
    <n v="12.6"/>
    <s v="SANJOPAS S.A."/>
  </r>
  <r>
    <n v="1002206683"/>
    <s v="UE01"/>
    <d v="2022-03-30T00:00:00"/>
    <d v="1899-12-30T10:58:00"/>
    <s v="012-024-00412071"/>
    <s v="9000807318"/>
    <s v="012-022-00316056"/>
    <n v="1904"/>
    <n v="2134.7800000000002"/>
    <s v="ZPVN"/>
    <s v="40566850"/>
    <s v="0000393846"/>
    <n v="8002822933"/>
    <n v="1002206683"/>
    <s v="15-00001124"/>
    <s v="SELVALEGRE ANTIHUMEDAD"/>
    <n v="280"/>
    <s v="BOL"/>
    <s v="101484"/>
    <s v="TITO ALVARADO ANA LUCIA"/>
    <s v="802081"/>
    <s v="BODEGA TITO ANA"/>
    <s v="QUIJOS"/>
    <s v="AV DE LOS QUIJOS NO. 16 Y BOLAÑOS"/>
    <s v="ONQUIJ"/>
    <s v="O-Napo-Quijos(Baeza)"/>
    <n v="173"/>
    <x v="14"/>
    <x v="14"/>
    <s v="100015134"/>
    <s v="NICOLALDE FABIAN"/>
    <s v="ZEMU"/>
    <s v="18UE744"/>
    <s v="2"/>
    <s v="Sin Pallet"/>
    <n v="0"/>
    <n v="0"/>
    <x v="0"/>
    <n v="18487.222000000002"/>
    <n v="13992.222"/>
    <n v="4495"/>
    <n v="176.4"/>
    <m/>
    <x v="14"/>
    <n v="30"/>
    <s v="30"/>
    <n v="14"/>
    <x v="0"/>
    <n v="0.63"/>
    <n v="12.6"/>
    <s v="SANJOPAS S.A."/>
  </r>
  <r>
    <n v="1002206657"/>
    <s v="UE01"/>
    <d v="2022-03-30T00:00:00"/>
    <d v="1899-12-30T11:04:00"/>
    <s v="012-024-00412072"/>
    <s v="9000807326"/>
    <s v="012-022-00316059"/>
    <n v="1253.3399999999999"/>
    <n v="1405.25"/>
    <s v="ZPVN"/>
    <s v="40566834"/>
    <s v="P000033116"/>
    <n v="8002822895"/>
    <n v="1002206657"/>
    <s v="15-00001120"/>
    <s v="CAMPEON"/>
    <n v="200"/>
    <s v="BOL"/>
    <s v="103128"/>
    <s v="LARA PUGA REBECA MARISOL"/>
    <s v="804226"/>
    <s v="EL CONSTRUCTOR PRINCIPAL"/>
    <s v="CAYAMBE"/>
    <s v="NATALIA JARRIN S6-32 Y VENEZUELA"/>
    <s v="OPCAYA"/>
    <s v="O-Pichincha-Cayambe"/>
    <m/>
    <x v="113"/>
    <x v="113"/>
    <s v="100015003"/>
    <s v="CASTRO MILTON"/>
    <s v="ZEMT"/>
    <s v="18UE745"/>
    <s v="1"/>
    <s v="Con Pallet"/>
    <n v="0.05"/>
    <n v="10"/>
    <x v="0"/>
    <n v="17212.5"/>
    <n v="10012.5"/>
    <n v="7200"/>
    <n v="42"/>
    <m/>
    <x v="111"/>
    <n v="30"/>
    <s v="30"/>
    <n v="10"/>
    <x v="0"/>
    <n v="0.21"/>
    <n v="4.2"/>
    <s v="TRANSVOLCA S.A."/>
  </r>
  <r>
    <n v="1002206657"/>
    <s v="UE01"/>
    <d v="2022-03-30T00:00:00"/>
    <d v="1899-12-30T11:04:00"/>
    <s v="012-024-00412073"/>
    <s v="9000807325"/>
    <s v="012-022-00316058"/>
    <n v="1912.68"/>
    <n v="2144.5100000000002"/>
    <s v="ZPVN"/>
    <s v="40566835"/>
    <s v="P000033117"/>
    <n v="8002822896"/>
    <n v="1002206657"/>
    <s v="15-00001123"/>
    <s v="SELVALEGRE"/>
    <n v="2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3"/>
    <x v="113"/>
    <s v="100015003"/>
    <s v="CASTRO MILTON"/>
    <s v="ZEMT"/>
    <s v="18UE745"/>
    <s v="1"/>
    <s v="Con Pallet"/>
    <n v="0.05"/>
    <n v="14"/>
    <x v="0"/>
    <n v="21217.5"/>
    <n v="14017.5"/>
    <n v="7200"/>
    <n v="58.8"/>
    <m/>
    <x v="111"/>
    <n v="30"/>
    <s v="30"/>
    <n v="14"/>
    <x v="0"/>
    <n v="0.21"/>
    <n v="4.2"/>
    <s v="TRANSVOLCA S.A."/>
  </r>
  <r>
    <n v="1002206759"/>
    <s v="UE01"/>
    <d v="2022-03-30T00:00:00"/>
    <d v="1899-12-30T11:15:00"/>
    <s v="012-024-00412074"/>
    <s v="9000807332"/>
    <s v="012-022-00316061"/>
    <n v="2509.1999999999998"/>
    <n v="2813.33"/>
    <s v="ZPVN"/>
    <s v="40566899"/>
    <s v="0000393916"/>
    <n v="8002823031"/>
    <n v="1002206759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24402.5"/>
    <n v="18037.5"/>
    <n v="6365"/>
    <n v="68.400000000000006"/>
    <m/>
    <x v="89"/>
    <n v="30"/>
    <s v="30"/>
    <n v="18"/>
    <x v="0"/>
    <n v="0.19"/>
    <n v="3.8000000000000003"/>
    <s v="TRANSPORTE PROPIO"/>
  </r>
  <r>
    <n v="1002206759"/>
    <s v="UE01"/>
    <d v="2022-03-30T00:00:00"/>
    <d v="1899-12-30T11:15:00"/>
    <s v="012-024-00412075"/>
    <s v="9000807331"/>
    <s v="012-022-00316060"/>
    <n v="828"/>
    <n v="928.36"/>
    <s v="ZPVN"/>
    <s v="40566899"/>
    <s v="0000393917"/>
    <n v="8002823030"/>
    <n v="1002206759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77.5"/>
    <n v="6012.5"/>
    <n v="6365"/>
    <n v="22.8"/>
    <m/>
    <x v="89"/>
    <n v="30"/>
    <s v="30"/>
    <n v="6"/>
    <x v="0"/>
    <n v="0.19"/>
    <n v="3.8000000000000003"/>
    <s v="TRANSPORTE PROPIO"/>
  </r>
  <r>
    <n v="1002206722"/>
    <s v="UE01"/>
    <d v="2022-03-30T00:00:00"/>
    <d v="1899-12-30T11:22:00"/>
    <s v="012-024-00412076"/>
    <s v="9000807336"/>
    <s v="012-022-00316063"/>
    <n v="277.38"/>
    <n v="311"/>
    <s v="ZPVN"/>
    <s v="40566880"/>
    <s v="P000033132"/>
    <n v="8002822990"/>
    <n v="1002206722"/>
    <s v="15-00001115"/>
    <s v="ARMADURO"/>
    <n v="40"/>
    <s v="BOL"/>
    <s v="101476"/>
    <s v="PAZ RUIZ LUIS ALFONSO ESTANISLAO"/>
    <s v="807382"/>
    <s v="JM FERRETERO"/>
    <s v="COTACACHI"/>
    <s v="PEDRO MONCAYO Y SEGUNDO LUIS MORENO"/>
    <s v="OICOTA"/>
    <s v="O-Imbabura-Cotacachi"/>
    <m/>
    <x v="21"/>
    <x v="21"/>
    <s v="10000371"/>
    <s v="PERUGACHI MORENO DARWIN SANTIAGO"/>
    <s v="ZEMU"/>
    <s v="18UE634"/>
    <s v="2"/>
    <s v="Sin Pallet"/>
    <n v="0"/>
    <n v="0"/>
    <x v="0"/>
    <n v="6543.3329999999996"/>
    <n v="2003.3330000000001"/>
    <n v="4540"/>
    <n v="6"/>
    <m/>
    <x v="21"/>
    <n v="30"/>
    <s v="30"/>
    <n v="2"/>
    <x v="0"/>
    <n v="0.15"/>
    <n v="3"/>
    <s v="TRIMPESAS S.A."/>
  </r>
  <r>
    <n v="1002206722"/>
    <s v="UE01"/>
    <d v="2022-03-30T00:00:00"/>
    <d v="1899-12-30T11:22:00"/>
    <s v="012-024-00412077"/>
    <s v="9000807335"/>
    <s v="012-022-00316062"/>
    <n v="2196.94"/>
    <n v="2463.2199999999998"/>
    <s v="ZPVN"/>
    <s v="40566879"/>
    <s v="P000033131"/>
    <n v="8002822989"/>
    <n v="1002206722"/>
    <s v="15-00001123"/>
    <s v="SELVALEGRE"/>
    <n v="32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21"/>
    <x v="21"/>
    <s v="10000371"/>
    <s v="PERUGACHI MORENO DARWIN SANTIAGO"/>
    <s v="ZEMU"/>
    <s v="18UE634"/>
    <s v="2"/>
    <s v="Sin Pallet"/>
    <n v="0"/>
    <n v="0"/>
    <x v="0"/>
    <n v="20566.667000000001"/>
    <n v="16026.666999999999"/>
    <n v="4540"/>
    <n v="48"/>
    <m/>
    <x v="21"/>
    <n v="30"/>
    <s v="30"/>
    <n v="16"/>
    <x v="0"/>
    <n v="0.15"/>
    <n v="3"/>
    <s v="TRIMPESAS S.A."/>
  </r>
  <r>
    <n v="1002206755"/>
    <s v="UE01"/>
    <d v="2022-03-30T00:00:00"/>
    <d v="1899-12-30T11:26:00"/>
    <s v="012-024-00412078"/>
    <s v="9000807340"/>
    <s v="012-022-00316065"/>
    <n v="278.8"/>
    <n v="312.60000000000002"/>
    <s v="ZPVN"/>
    <s v="40566895"/>
    <s v="P000033138"/>
    <n v="8002823026"/>
    <n v="1002206755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60"/>
    <x v="60"/>
    <s v="10007757"/>
    <s v="GUALACATA FERNANDEZ MANUEL RAUL"/>
    <s v="ZEMU"/>
    <s v="18UE769"/>
    <s v="2"/>
    <s v="Sin Pallet"/>
    <n v="0"/>
    <n v="0"/>
    <x v="0"/>
    <n v="6453.3329999999996"/>
    <n v="2003.3330000000001"/>
    <n v="4450"/>
    <n v="3.6"/>
    <m/>
    <x v="58"/>
    <n v="30"/>
    <s v="30"/>
    <n v="2"/>
    <x v="0"/>
    <n v="0.09"/>
    <n v="1.8"/>
    <s v="ALQUINGA &amp; ALQUINGA"/>
  </r>
  <r>
    <n v="1002206755"/>
    <s v="UE01"/>
    <d v="2022-03-30T00:00:00"/>
    <d v="1899-12-30T11:26:00"/>
    <s v="012-024-00412079"/>
    <s v="9000807339"/>
    <s v="012-022-00316064"/>
    <n v="2208"/>
    <n v="2475.62"/>
    <s v="ZPVN"/>
    <s v="40566894"/>
    <s v="P000033137"/>
    <n v="8002823025"/>
    <n v="1002206755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60"/>
    <x v="60"/>
    <s v="10007757"/>
    <s v="GUALACATA FERNANDEZ MANUEL RAUL"/>
    <s v="ZEMU"/>
    <s v="18UE769"/>
    <s v="2"/>
    <s v="Sin Pallet"/>
    <n v="0"/>
    <n v="0"/>
    <x v="0"/>
    <n v="20476.667000000001"/>
    <n v="16026.666999999999"/>
    <n v="4450"/>
    <n v="28.8"/>
    <m/>
    <x v="58"/>
    <n v="30"/>
    <s v="30"/>
    <n v="16"/>
    <x v="0"/>
    <n v="0.09"/>
    <n v="1.8"/>
    <s v="ALQUINGA &amp; ALQUINGA"/>
  </r>
  <r>
    <n v="1002206764"/>
    <s v="UE01"/>
    <d v="2022-03-30T00:00:00"/>
    <d v="1899-12-30T11:35:00"/>
    <s v="012-024-00412081"/>
    <s v=""/>
    <s v=""/>
    <n v="0"/>
    <n v="0"/>
    <s v="ZPRC"/>
    <s v="2500108310"/>
    <s v="P000033130"/>
    <n v="8002823038"/>
    <n v="1002206764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770"/>
    <n v="18020"/>
    <n v="8750"/>
    <n v="266.39999999999998"/>
    <m/>
    <x v="17"/>
    <n v="30"/>
    <s v="30"/>
    <n v="18"/>
    <x v="0"/>
    <n v="0.74"/>
    <n v="14.799999999999999"/>
    <s v="TRANSPORTE PROPIO"/>
  </r>
  <r>
    <n v="1002206715"/>
    <s v="UE01"/>
    <d v="2022-03-30T00:00:00"/>
    <d v="1899-12-30T11:38:00"/>
    <s v="012-024-00412082"/>
    <s v="9000807342"/>
    <s v="012-022-00316067"/>
    <n v="3148.8"/>
    <n v="3530.46"/>
    <s v="ZPVN"/>
    <s v="40566876"/>
    <s v="0000393884"/>
    <n v="8002822980"/>
    <n v="1002206715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41"/>
    <x v="41"/>
    <s v="100018027"/>
    <s v="CABRERA ALFREDO"/>
    <s v="ZEMT"/>
    <s v="18UE579"/>
    <s v="1"/>
    <s v="Con Pallet"/>
    <n v="0.05"/>
    <n v="24"/>
    <x v="0"/>
    <n v="39090"/>
    <n v="23980"/>
    <n v="15110"/>
    <n v="763.2"/>
    <m/>
    <x v="39"/>
    <n v="30"/>
    <s v="30"/>
    <n v="24"/>
    <x v="0"/>
    <n v="1.59"/>
    <n v="31.8"/>
    <s v="LIDENORTI S.A."/>
  </r>
  <r>
    <n v="1002206720"/>
    <s v="UE01"/>
    <d v="2022-03-30T00:00:00"/>
    <d v="1899-12-30T11:44:00"/>
    <s v="012-024-00412083"/>
    <s v=""/>
    <s v=""/>
    <n v="0"/>
    <n v="0"/>
    <s v="ZPRC"/>
    <s v="2500108311"/>
    <s v="0000393892"/>
    <n v="8002822987"/>
    <n v="1002206720"/>
    <s v="15-00001119"/>
    <s v="CAMPEON ANTIHUMEDAD"/>
    <n v="200"/>
    <s v="BOL"/>
    <s v="101664"/>
    <s v="ACERIA DEL ECUADOR C.A. ADELCA"/>
    <s v="800656"/>
    <s v="HECTOR VARGAS"/>
    <s v="ARCHIDONA"/>
    <s v="HECTOR VARGAS, AV NAPO TRANSVERSAL"/>
    <s v="ONARCH"/>
    <s v="O-Napo-Archidona"/>
    <m/>
    <x v="22"/>
    <x v="22"/>
    <s v="100016661"/>
    <s v="BENALCAZAR MILTON"/>
    <s v="ZEMU"/>
    <s v="18UE389"/>
    <s v="2"/>
    <s v="Sin Pallet"/>
    <n v="0"/>
    <n v="0"/>
    <x v="0"/>
    <n v="14590"/>
    <n v="10000"/>
    <n v="4590"/>
    <n v="172"/>
    <m/>
    <x v="22"/>
    <n v="30"/>
    <s v="30"/>
    <n v="10"/>
    <x v="0"/>
    <n v="0.86"/>
    <n v="17.2"/>
    <s v="TRANINTAGSA S.A."/>
  </r>
  <r>
    <n v="1002206720"/>
    <s v="UE01"/>
    <d v="2022-03-30T00:00:00"/>
    <d v="1899-12-30T11:44:00"/>
    <s v="012-024-00412084"/>
    <s v=""/>
    <s v=""/>
    <n v="0"/>
    <n v="0"/>
    <s v="ZPRC"/>
    <s v="2500108311"/>
    <s v="0000393893"/>
    <n v="8002822986"/>
    <n v="1002206720"/>
    <s v="15-00001124"/>
    <s v="SELVALEGRE ANTIHUMEDAD"/>
    <n v="16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22"/>
    <x v="22"/>
    <s v="100016661"/>
    <s v="BENALCAZAR MILTON"/>
    <s v="ZEMU"/>
    <s v="18UE389"/>
    <s v="2"/>
    <s v="Sin Pallet"/>
    <n v="0"/>
    <n v="0"/>
    <x v="0"/>
    <n v="12590"/>
    <n v="8000"/>
    <n v="4590"/>
    <n v="137.6"/>
    <m/>
    <x v="22"/>
    <n v="30"/>
    <s v="30"/>
    <n v="8"/>
    <x v="0"/>
    <n v="0.86"/>
    <n v="17.2"/>
    <s v="TRANINTAGSA S.A."/>
  </r>
  <r>
    <n v="1002206757"/>
    <s v="UE01"/>
    <d v="2022-03-30T00:00:00"/>
    <d v="1899-12-30T11:48:00"/>
    <s v="012-024-00412085"/>
    <s v="9000807344"/>
    <s v="012-022-00316068"/>
    <n v="2509.1999999999998"/>
    <n v="2813.33"/>
    <s v="ZPVN"/>
    <s v="40566896"/>
    <s v="P000033139"/>
    <n v="8002823028"/>
    <n v="1002206757"/>
    <s v="15-00001115"/>
    <s v="ARMADURO"/>
    <n v="36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00"/>
    <x v="100"/>
    <s v="10008072"/>
    <s v="FLORES GARCIA CHRISTIA FERNANDO"/>
    <s v="ZEMU"/>
    <s v="18UE370"/>
    <s v="2"/>
    <s v="Sin Pallet"/>
    <n v="0"/>
    <n v="0"/>
    <x v="0"/>
    <n v="27160"/>
    <n v="18050"/>
    <n v="9110"/>
    <n v="68.400000000000006"/>
    <m/>
    <x v="98"/>
    <n v="30"/>
    <s v="30"/>
    <n v="18"/>
    <x v="0"/>
    <n v="0.19"/>
    <n v="3.8000000000000003"/>
    <s v="SANJOPAS S.A."/>
  </r>
  <r>
    <n v="1002206767"/>
    <s v="UE01"/>
    <d v="2022-03-30T00:00:00"/>
    <d v="1899-12-30T11:49:00"/>
    <s v="012-024-00412086"/>
    <s v="9000807220"/>
    <s v="013-020-00047814"/>
    <n v="2401.1999999999998"/>
    <n v="2692.24"/>
    <s v="ZPDF"/>
    <s v="70177479"/>
    <s v="0000393919"/>
    <n v="8002823042"/>
    <n v="1002206767"/>
    <s v="15-00001124"/>
    <s v="SELVALEGRE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103"/>
    <x v="103"/>
    <s v="100019413"/>
    <s v="CASANOVA ROMEL"/>
    <s v="ZEMU"/>
    <s v="18UE843"/>
    <s v="2"/>
    <s v="Sin Pallet"/>
    <n v="0"/>
    <n v="0"/>
    <x v="0"/>
    <n v="26960"/>
    <n v="18030"/>
    <n v="8930"/>
    <n v="424.8"/>
    <m/>
    <x v="101"/>
    <n v="30"/>
    <s v="30"/>
    <n v="18"/>
    <x v="0"/>
    <n v="1.18"/>
    <n v="23.6"/>
    <s v="TRAPSA C.A."/>
  </r>
  <r>
    <n v="1002206756"/>
    <s v="UE01"/>
    <d v="2022-03-30T00:00:00"/>
    <d v="1899-12-30T11:55:00"/>
    <s v="012-024-00412087"/>
    <s v="9000807346"/>
    <s v="012-022-00316069"/>
    <n v="2523.6"/>
    <n v="2829.47"/>
    <s v="ZPVN"/>
    <s v="40566847"/>
    <s v="P000033125"/>
    <n v="8002823027"/>
    <n v="1002206756"/>
    <s v="15-00001115"/>
    <s v="ARMADURO"/>
    <n v="360"/>
    <s v="BOL"/>
    <s v="101552"/>
    <s v="BENAVIDES REVELO SILVIA PATRICIA"/>
    <s v="807388"/>
    <s v="FERRETERIA JR"/>
    <s v="IBARRA"/>
    <s v="AMBUQUI PANAMERICANA KM 39"/>
    <s v="OIAMBU"/>
    <s v="O-Imbabura-Ambuqui"/>
    <n v="68.5"/>
    <x v="37"/>
    <x v="37"/>
    <s v="100014907"/>
    <s v="CALDERON LUIS"/>
    <s v="ZEMU"/>
    <s v="18UE510"/>
    <s v="2"/>
    <s v="Sin Pallet"/>
    <n v="0"/>
    <n v="0"/>
    <x v="0"/>
    <n v="27370"/>
    <n v="18050"/>
    <n v="9320"/>
    <n v="111.6"/>
    <m/>
    <x v="35"/>
    <n v="30"/>
    <s v="30"/>
    <n v="18"/>
    <x v="0"/>
    <n v="0.31"/>
    <n v="6.1999999999999993"/>
    <s v="RAPIDO EL OTAVALEÑITO S.A."/>
  </r>
  <r>
    <n v="1002206768"/>
    <s v="UE01"/>
    <d v="2022-03-30T00:00:00"/>
    <d v="1899-12-30T11:57:00"/>
    <s v="012-024-00412088"/>
    <s v="9000807349"/>
    <s v="012-022-00316070"/>
    <n v="2426.4"/>
    <n v="2720.5"/>
    <s v="ZPVN"/>
    <s v="40566898"/>
    <s v="P000033140"/>
    <n v="8002823044"/>
    <n v="1002206768"/>
    <s v="15-00001123"/>
    <s v="SELVALEGRE"/>
    <n v="3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8"/>
    <x v="88"/>
    <s v="10003590"/>
    <s v="CUAYCAL TACUNGA JORGE ANIBAL"/>
    <s v="ZEMU"/>
    <s v="18UE336"/>
    <s v="2"/>
    <s v="Sin Pallet"/>
    <n v="0"/>
    <n v="0"/>
    <x v="0"/>
    <n v="27050"/>
    <n v="18020"/>
    <n v="9030"/>
    <n v="165.6"/>
    <m/>
    <x v="86"/>
    <n v="30"/>
    <s v="30"/>
    <n v="18"/>
    <x v="0"/>
    <n v="0.45999999999999996"/>
    <n v="9.1999999999999993"/>
    <s v="TRANSSJQ S.A."/>
  </r>
  <r>
    <n v="1002206681"/>
    <s v="UE01"/>
    <d v="2022-03-30T00:00:00"/>
    <d v="1899-12-30T12:09:00"/>
    <s v="012-024-00412089"/>
    <s v="9000807358"/>
    <s v="012-022-00316072"/>
    <n v="1557.6"/>
    <n v="1746.39"/>
    <s v="ZPVN"/>
    <s v="40566848"/>
    <s v="0000393843"/>
    <n v="8002822930"/>
    <n v="1002206681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m/>
    <x v="62"/>
    <x v="62"/>
    <s v="100014851"/>
    <s v="MEDIAVILLA LUIS"/>
    <s v="ZEMT"/>
    <s v="18UE337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</r>
  <r>
    <n v="1002206681"/>
    <s v="UE01"/>
    <d v="2022-03-30T00:00:00"/>
    <d v="1899-12-30T12:09:00"/>
    <s v="012-024-00412090"/>
    <s v="9000807357"/>
    <s v="012-022-00316071"/>
    <n v="1620"/>
    <n v="1816.35"/>
    <s v="ZPVN"/>
    <s v="40566848"/>
    <s v="0000393844"/>
    <n v="8002822931"/>
    <n v="1002206681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62"/>
    <x v="62"/>
    <s v="100014851"/>
    <s v="MEDIAVILLA LUIS"/>
    <s v="ZEMT"/>
    <s v="18UE337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</r>
  <r>
    <n v="1002206746"/>
    <s v="UE01"/>
    <d v="2022-03-30T00:00:00"/>
    <d v="1899-12-30T12:10:00"/>
    <s v="012-024-00412091"/>
    <s v="9000806964"/>
    <s v="013-020-00047809"/>
    <n v="2227.1999999999998"/>
    <n v="2497.15"/>
    <s v="ZPDF"/>
    <s v="70177442"/>
    <s v="0000393629"/>
    <n v="8002823017"/>
    <n v="1002206746"/>
    <s v="15-00001115"/>
    <s v="ARMADURO"/>
    <n v="320"/>
    <s v="BOL"/>
    <s v="10000438"/>
    <s v="TUL ECUADOR ECUATUL S.A.S."/>
    <s v="807466"/>
    <s v="BODEGA TUL TABABELA"/>
    <s v="QUITO"/>
    <s v="SAN PEDRO S/N, OYAMBARILLO"/>
    <s v="OPTABA"/>
    <s v="O-Pichincha-Tababela"/>
    <m/>
    <x v="168"/>
    <x v="168"/>
    <s v="100015007"/>
    <s v="FLORES EDISON"/>
    <s v="ZETT"/>
    <s v="18UE753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</r>
  <r>
    <n v="1002206746"/>
    <s v="UE01"/>
    <d v="2022-03-30T00:00:00"/>
    <d v="1899-12-30T12:10:00"/>
    <s v="012-024-00412092"/>
    <s v="9000806963"/>
    <s v="013-020-00047808"/>
    <n v="2067.1999999999998"/>
    <n v="2317.7600000000002"/>
    <s v="ZPDF"/>
    <s v="70177441"/>
    <s v="0000393628"/>
    <n v="8002823016"/>
    <n v="1002206746"/>
    <s v="15-00001119"/>
    <s v="CAMPEON ANTIHUMEDAD"/>
    <n v="320"/>
    <s v="BOL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s v="18UE753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</r>
  <r>
    <n v="1002206822"/>
    <s v="UE01"/>
    <d v="2022-03-30T00:00:00"/>
    <d v="1899-12-30T12:10:00"/>
    <s v="012-024-00412093"/>
    <s v="9000807360"/>
    <s v="012-022-00316073"/>
    <n v="2559.6"/>
    <n v="2869.84"/>
    <s v="ZPVN"/>
    <s v="40566718"/>
    <s v="0000393707"/>
    <n v="8002823115"/>
    <n v="1002206822"/>
    <s v="15-00000181"/>
    <s v="ARMADURO ANTIHUMEDAD"/>
    <n v="360"/>
    <s v="BOL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s v="18UE379"/>
    <s v="2"/>
    <s v="Sin Pallet"/>
    <n v="0"/>
    <n v="0"/>
    <x v="0"/>
    <n v="26930"/>
    <n v="18040"/>
    <n v="8890"/>
    <n v="522"/>
    <m/>
    <x v="12"/>
    <n v="30"/>
    <s v="30"/>
    <n v="18"/>
    <x v="0"/>
    <n v="1.45"/>
    <n v="29"/>
    <s v="TRANSPORTE PROPIO"/>
  </r>
  <r>
    <n v="1002206818"/>
    <s v="UE01"/>
    <d v="2022-03-30T00:00:00"/>
    <d v="1899-12-30T12:11:00"/>
    <s v="012-024-00412094"/>
    <s v=""/>
    <s v=""/>
    <n v="0"/>
    <n v="0"/>
    <s v="ZPRC"/>
    <s v="2500108323"/>
    <s v="P000033146"/>
    <n v="8002823111"/>
    <n v="1002206818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s v="18UE585"/>
    <s v="2"/>
    <s v="Sin Pallet"/>
    <n v="0"/>
    <n v="0"/>
    <x v="0"/>
    <n v="27070"/>
    <n v="18050"/>
    <n v="9020"/>
    <n v="248.4"/>
    <m/>
    <x v="114"/>
    <n v="30"/>
    <s v="30"/>
    <n v="18"/>
    <x v="0"/>
    <n v="0.69000000000000006"/>
    <n v="13.8"/>
    <s v="TRAPSA C.A."/>
  </r>
  <r>
    <n v="1002206738"/>
    <s v="UE01"/>
    <d v="2022-03-30T00:00:00"/>
    <d v="1899-12-30T12:13:00"/>
    <s v="012-024-00412095"/>
    <s v="9000807361"/>
    <s v="012-022-00316074"/>
    <n v="4422.3999999999996"/>
    <n v="4958.43"/>
    <s v="ZPVN"/>
    <s v="40566884"/>
    <s v="P000033133"/>
    <n v="8002823009"/>
    <n v="1002206738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s v="18UE307"/>
    <s v="1"/>
    <s v="Con Pallet"/>
    <n v="0.05"/>
    <n v="32"/>
    <x v="0"/>
    <n v="50220"/>
    <n v="32080"/>
    <n v="18140"/>
    <n v="537.6"/>
    <m/>
    <x v="36"/>
    <n v="30"/>
    <s v="30"/>
    <n v="32"/>
    <x v="0"/>
    <n v="0.84000000000000008"/>
    <n v="16.8"/>
    <s v="TRIMPESAS S.A."/>
  </r>
  <r>
    <n v="1002206804"/>
    <s v="UE01"/>
    <d v="2022-03-30T00:00:00"/>
    <d v="1899-12-30T12:14:00"/>
    <s v="012-024-00412096"/>
    <s v="9000807362"/>
    <s v="012-022-00316075"/>
    <n v="3799.39"/>
    <n v="4259.8999999999996"/>
    <s v="ZPVN"/>
    <s v="40566527"/>
    <s v="0000393692"/>
    <n v="8002823096"/>
    <n v="1002206804"/>
    <s v="15-00001121"/>
    <s v="GLADIADOR"/>
    <n v="31.1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0520"/>
    <n v="31140"/>
    <n v="19380"/>
    <n v="76.599999999999994"/>
    <m/>
    <x v="73"/>
    <n v="30"/>
    <s v="30"/>
    <n v="31.14"/>
    <x v="0"/>
    <n v="2.459858702633269"/>
    <n v="2.459858702633269"/>
    <s v="J.V. TRANSPREMIUN CIA.LTDA"/>
  </r>
  <r>
    <n v="1002206739"/>
    <s v="UE01"/>
    <d v="2022-03-30T00:00:00"/>
    <d v="1899-12-30T12:15:00"/>
    <s v="012-024-00412097"/>
    <s v=""/>
    <s v=""/>
    <n v="0"/>
    <n v="0"/>
    <s v="ZPRC"/>
    <s v="2500108241"/>
    <s v="0000393895"/>
    <n v="8002823010"/>
    <n v="1002206739"/>
    <s v="15-00001119"/>
    <s v="CAMPEON ANTIHUMEDAD"/>
    <n v="360"/>
    <s v="BOL"/>
    <s v="101664"/>
    <s v="ACERIA DEL ECUADOR C.A. ADELCA"/>
    <s v="810631"/>
    <s v="QUEZADA JOSE"/>
    <s v="LA JOYA DE LOS SACHAS"/>
    <s v="AV 9 DE OCTUBRET TIPUTINI"/>
    <s v="OQLAJO"/>
    <s v="O-Orellana-Lajoyadelossacch"/>
    <m/>
    <x v="157"/>
    <x v="157"/>
    <s v="100019188"/>
    <s v="SUAREZ ALEX"/>
    <s v="ZEMT"/>
    <s v="18UE549"/>
    <s v="2"/>
    <s v="Sin Pallet"/>
    <n v="0"/>
    <n v="0"/>
    <x v="0"/>
    <n v="25665"/>
    <n v="18030"/>
    <n v="7635"/>
    <n v="435.6"/>
    <m/>
    <x v="154"/>
    <n v="30"/>
    <s v="30"/>
    <n v="18"/>
    <x v="0"/>
    <n v="1.21"/>
    <n v="24.200000000000003"/>
    <s v="LA ARMENIA S.A."/>
  </r>
  <r>
    <n v="1002206739"/>
    <s v="UE01"/>
    <d v="2022-03-30T00:00:00"/>
    <d v="1899-12-30T12:15:00"/>
    <s v="012-024-00412098"/>
    <s v=""/>
    <s v=""/>
    <n v="0"/>
    <n v="0"/>
    <s v="ZPRC"/>
    <s v="2500108241"/>
    <s v="0000393899"/>
    <n v="8002823011"/>
    <n v="1002206739"/>
    <s v="15-00001124"/>
    <s v="SELVALEGRE ANTIHUMEDAD"/>
    <n v="120"/>
    <s v="BOL"/>
    <s v="101664"/>
    <s v="ACERIA DEL ECUADOR C.A. ADELCA"/>
    <s v="810631"/>
    <s v="QUEZADA JOSE"/>
    <s v="LA JOYA DE LOS SACHAS"/>
    <s v="AV 9 DE OCTUBRET TIPUTINI"/>
    <s v="OQLAJO"/>
    <s v="O-Orellana-Lajoyadelossacch"/>
    <n v="371"/>
    <x v="157"/>
    <x v="157"/>
    <s v="100019188"/>
    <s v="SUAREZ ALEX"/>
    <s v="ZEMT"/>
    <s v="18UE549"/>
    <s v="2"/>
    <s v="Sin Pallet"/>
    <n v="0"/>
    <n v="0"/>
    <x v="0"/>
    <n v="13645"/>
    <n v="6010"/>
    <n v="7635"/>
    <n v="145.19999999999999"/>
    <m/>
    <x v="154"/>
    <n v="30"/>
    <s v="30"/>
    <n v="6"/>
    <x v="0"/>
    <n v="1.21"/>
    <n v="24.2"/>
    <s v="LA ARMENIA S.A."/>
  </r>
  <r>
    <n v="1002206742"/>
    <s v="UE01"/>
    <d v="2022-03-30T00:00:00"/>
    <d v="1899-12-30T12:16:00"/>
    <s v="012-024-00412099"/>
    <s v=""/>
    <s v=""/>
    <n v="0"/>
    <n v="0"/>
    <s v="ZPRC"/>
    <s v="2500108297"/>
    <s v="0000393817"/>
    <n v="8002823014"/>
    <n v="1002206742"/>
    <s v="15-00001119"/>
    <s v="CAMPEON ANTIHUMEDAD"/>
    <n v="40"/>
    <s v="BOL"/>
    <s v="101664"/>
    <s v="ACERIA DEL ECUADOR C.A. ADELCA"/>
    <s v="810999"/>
    <s v="PAZMIÑO LOPEZ MANUEL ARMANDO"/>
    <s v="VENTANAS"/>
    <s v="VIA A BABAHOYO CDLA GIRASOLES"/>
    <s v="ORVENT"/>
    <s v="O-Losrios-Ventanas"/>
    <m/>
    <x v="72"/>
    <x v="72"/>
    <s v="100016005"/>
    <s v="POZO EDGAR"/>
    <s v="ZEMT"/>
    <s v="18UE214"/>
    <s v="4"/>
    <s v="Pallet Cortesia"/>
    <n v="0"/>
    <n v="0"/>
    <x v="0"/>
    <n v="10143.333000000001"/>
    <n v="1998.3330000000001"/>
    <n v="8145"/>
    <n v="47.2"/>
    <m/>
    <x v="70"/>
    <n v="30"/>
    <s v="30"/>
    <n v="2"/>
    <x v="0"/>
    <n v="1.1800000000000002"/>
    <n v="23.6"/>
    <s v="LIDENORTI S.A."/>
  </r>
  <r>
    <n v="1002206742"/>
    <s v="UE01"/>
    <d v="2022-03-30T00:00:00"/>
    <d v="1899-12-30T12:16:00"/>
    <s v="012-024-00412100"/>
    <s v=""/>
    <s v=""/>
    <n v="0"/>
    <n v="0"/>
    <s v="ZPRC"/>
    <s v="2500108297"/>
    <s v="0000393816"/>
    <n v="8002823013"/>
    <n v="1002206742"/>
    <s v="15-00001124"/>
    <s v="SELVALEGRE ANTIHUMEDAD"/>
    <n v="440"/>
    <s v="BOL"/>
    <s v="101664"/>
    <s v="ACERIA DEL ECUADOR C.A. ADELCA"/>
    <s v="810999"/>
    <s v="PAZMIÑO LOPEZ MANUEL ARMANDO"/>
    <s v="VENTANAS"/>
    <s v="VIA A BABAHOYO CDLA GIRASOLES"/>
    <s v="ORVENT"/>
    <s v="O-Losrios-Ventanas"/>
    <n v="424"/>
    <x v="72"/>
    <x v="72"/>
    <s v="100016005"/>
    <s v="POZO EDGAR"/>
    <s v="ZEMT"/>
    <s v="18UE214"/>
    <s v="4"/>
    <s v="Pallet Cortesia"/>
    <n v="0"/>
    <n v="0"/>
    <x v="0"/>
    <n v="30126.667000000001"/>
    <n v="21981.667000000001"/>
    <n v="8145"/>
    <n v="519.20000000000005"/>
    <m/>
    <x v="70"/>
    <n v="30"/>
    <s v="30"/>
    <n v="22"/>
    <x v="0"/>
    <n v="1.1800000000000002"/>
    <n v="23.6"/>
    <s v="LIDENORTI S.A."/>
  </r>
  <r>
    <n v="1002206809"/>
    <s v="UE01"/>
    <d v="2022-03-30T00:00:00"/>
    <d v="1899-12-30T12:17:00"/>
    <s v="012-024-00412101"/>
    <s v="9000807368"/>
    <s v="012-022-00316076"/>
    <n v="4290"/>
    <n v="4809.9799999999996"/>
    <s v="ZPVN"/>
    <s v="40566857"/>
    <s v="P000033128"/>
    <n v="8002823101"/>
    <n v="1002206809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30"/>
    <n v="33040"/>
    <n v="18390"/>
    <n v="594"/>
    <m/>
    <x v="138"/>
    <n v="30"/>
    <s v="30"/>
    <n v="33"/>
    <x v="0"/>
    <n v="0.9"/>
    <n v="18"/>
    <s v="TRANSPORTE PROPIO"/>
  </r>
  <r>
    <n v="1002206828"/>
    <s v="UE01"/>
    <d v="2022-03-30T00:00:00"/>
    <d v="1899-12-30T12:19:00"/>
    <s v="012-024-00412102"/>
    <s v="9000807369"/>
    <s v="012-022-00316077"/>
    <n v="828.04"/>
    <n v="928.4"/>
    <s v="ZPVN"/>
    <s v="40566918"/>
    <s v="P000033148"/>
    <n v="8002823121"/>
    <n v="1002206828"/>
    <s v="15-00001115"/>
    <s v="ARMADURO"/>
    <n v="120"/>
    <s v="BOL"/>
    <s v="101726"/>
    <s v="CONSTRUCCIONES CRANBEGAL"/>
    <s v="804665"/>
    <s v="SU FERRETERO PRINCIPAL"/>
    <s v="IBARRA"/>
    <s v="TEODORO GOMEZ Y SANCHEZ Y CIFUENTES"/>
    <s v="OIIBAR"/>
    <s v="O-Imbabura-Ibarra"/>
    <m/>
    <x v="173"/>
    <x v="173"/>
    <s v="100014977"/>
    <s v="MORALES GERMAN"/>
    <s v="ZEMU"/>
    <s v="18UE639"/>
    <s v="2"/>
    <s v="Sin Pallet"/>
    <n v="0"/>
    <n v="0"/>
    <x v="0"/>
    <n v="10523.333000000001"/>
    <n v="6013.3329999999996"/>
    <n v="4510"/>
    <n v="22.8"/>
    <m/>
    <x v="169"/>
    <n v="30"/>
    <s v="30"/>
    <n v="6"/>
    <x v="0"/>
    <n v="0.19"/>
    <n v="3.8000000000000003"/>
    <s v="TRANINTAGSA S.A."/>
  </r>
  <r>
    <n v="1002206828"/>
    <s v="UE01"/>
    <d v="2022-03-30T00:00:00"/>
    <d v="1899-12-30T12:19:00"/>
    <s v="012-024-00412103"/>
    <s v="9000807370"/>
    <s v="012-022-00316078"/>
    <n v="1639.44"/>
    <n v="1838.15"/>
    <s v="ZPVN"/>
    <s v="40566917"/>
    <s v="P000033147"/>
    <n v="8002823120"/>
    <n v="1002206828"/>
    <s v="15-00001123"/>
    <s v="SELVALEGRE"/>
    <n v="24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73"/>
    <x v="173"/>
    <s v="100014977"/>
    <s v="MORALES GERMAN"/>
    <s v="ZEMU"/>
    <s v="18UE639"/>
    <s v="2"/>
    <s v="Sin Pallet"/>
    <n v="0"/>
    <n v="0"/>
    <x v="0"/>
    <n v="16536.667000000001"/>
    <n v="12026.666999999999"/>
    <n v="4510"/>
    <n v="45.6"/>
    <m/>
    <x v="169"/>
    <n v="30"/>
    <s v="30"/>
    <n v="12"/>
    <x v="0"/>
    <n v="0.19"/>
    <n v="3.8000000000000003"/>
    <s v="TRANINTAGSA S.A."/>
  </r>
  <r>
    <n v="1002206781"/>
    <s v="UE01"/>
    <d v="2022-03-30T00:00:00"/>
    <d v="1899-12-30T12:21:00"/>
    <s v="012-024-00412104"/>
    <s v=""/>
    <s v=""/>
    <n v="0"/>
    <n v="0"/>
    <s v="ZPRC"/>
    <s v="2500108314"/>
    <s v="P000033143"/>
    <n v="8002823061"/>
    <n v="1002206781"/>
    <s v="15-00001115"/>
    <s v="ARMADURO"/>
    <n v="400"/>
    <s v="BOL"/>
    <s v="101724"/>
    <s v="BEDON TORRES FAUSTO RENE"/>
    <s v="800852"/>
    <s v="BODEGA GB"/>
    <s v="IBARRA"/>
    <s v="AV. MARIANO ACOSTA 23-70 Y JOSE CAN"/>
    <s v="OIIBAR"/>
    <s v="O-Imbabura-Ibarra"/>
    <m/>
    <x v="43"/>
    <x v="43"/>
    <s v="100017965"/>
    <s v="ARIAS PATRICIO"/>
    <s v="ZEMT"/>
    <s v="18UE535"/>
    <s v="1"/>
    <s v="Con Pallet"/>
    <n v="0.05"/>
    <n v="20"/>
    <x v="0"/>
    <n v="27945"/>
    <n v="20075"/>
    <n v="7870"/>
    <n v="76"/>
    <m/>
    <x v="41"/>
    <n v="30"/>
    <s v="30"/>
    <n v="20"/>
    <x v="0"/>
    <n v="0.19"/>
    <n v="3.8"/>
    <s v="LIDENORTI S.A."/>
  </r>
  <r>
    <n v="1002206781"/>
    <s v="UE01"/>
    <d v="2022-03-30T00:00:00"/>
    <d v="1899-12-30T12:21:00"/>
    <s v="012-024-00412105"/>
    <s v=""/>
    <s v=""/>
    <n v="0"/>
    <n v="0"/>
    <s v="ZPRC"/>
    <s v="2500108313"/>
    <s v="P000033142"/>
    <n v="8002823060"/>
    <n v="1002206781"/>
    <s v="15-00001123"/>
    <s v="SELVALEGRE"/>
    <n v="80"/>
    <s v="BOL"/>
    <s v="101724"/>
    <s v="BEDON TORRES FAUSTO RENE"/>
    <s v="800852"/>
    <s v="BODEGA GB"/>
    <s v="IBARRA"/>
    <s v="AV. MARIANO ACOSTA 23-70 Y JOSE CAN"/>
    <s v="OIIBAR"/>
    <s v="O-Imbabura-Ibarra"/>
    <n v="30"/>
    <x v="43"/>
    <x v="43"/>
    <s v="100017965"/>
    <s v="ARIAS PATRICIO"/>
    <s v="ZEMT"/>
    <s v="18UE535"/>
    <s v="1"/>
    <s v="Con Pallet"/>
    <n v="0.05"/>
    <n v="4"/>
    <x v="0"/>
    <n v="11885"/>
    <n v="4015"/>
    <n v="7870"/>
    <n v="15.2"/>
    <m/>
    <x v="41"/>
    <n v="30"/>
    <s v="30"/>
    <n v="4"/>
    <x v="0"/>
    <n v="0.19"/>
    <n v="3.8"/>
    <s v="LIDENORTI S.A."/>
  </r>
  <r>
    <n v="1002206825"/>
    <s v="UE01"/>
    <d v="2022-03-30T00:00:00"/>
    <d v="1899-12-30T12:12:00"/>
    <s v="012-024-00412106"/>
    <s v="9000807371"/>
    <s v="012-022-00316079"/>
    <n v="2509.1999999999998"/>
    <n v="2813.33"/>
    <s v="ZPVN"/>
    <s v="40566908"/>
    <s v="P000033141"/>
    <n v="8002823116"/>
    <n v="1002206825"/>
    <s v="15-00001115"/>
    <s v="ARMADURO"/>
    <n v="360"/>
    <s v="BOL"/>
    <s v="102835"/>
    <s v="SOCIEDAD CIVIL Y COMERCIAL VASFERRI"/>
    <s v="807712"/>
    <s v="FERRETERIA BELEN"/>
    <s v="ANTONIO ANTE"/>
    <s v="CALLE ELOY ALFARO ATUNTAQUI"/>
    <s v="OIANTE"/>
    <s v="O-Imbabura-Ant.Ante.(Atuntaqu"/>
    <n v="20"/>
    <x v="131"/>
    <x v="131"/>
    <s v="100020038"/>
    <s v="VIVAS ANDRES"/>
    <s v="ZEMU"/>
    <s v="18UE588"/>
    <s v="2"/>
    <s v="Sin Pallet"/>
    <n v="0"/>
    <n v="0"/>
    <x v="0"/>
    <n v="27250"/>
    <n v="18050"/>
    <n v="9200"/>
    <n v="57.6"/>
    <m/>
    <x v="129"/>
    <n v="30"/>
    <s v="30"/>
    <n v="18"/>
    <x v="0"/>
    <n v="0.16"/>
    <n v="3.2"/>
    <s v="SETRAINCE"/>
  </r>
  <r>
    <n v="1002206799"/>
    <s v="UE01"/>
    <d v="2022-03-30T00:00:00"/>
    <d v="1899-12-30T12:21:00"/>
    <s v="012-024-00412107"/>
    <s v="9000807372"/>
    <s v="012-022-00316080"/>
    <n v="533.6"/>
    <n v="598.27"/>
    <s v="ZPVN"/>
    <s v="40566891"/>
    <s v="0000393908"/>
    <n v="8002823092"/>
    <n v="1002206799"/>
    <s v="15-00001115"/>
    <s v="ARMADURO"/>
    <n v="8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0410"/>
    <n v="4000"/>
    <n v="6410"/>
    <n v="55.2"/>
    <m/>
    <x v="25"/>
    <n v="30"/>
    <s v="30"/>
    <n v="4"/>
    <x v="0"/>
    <n v="0.69000000000000006"/>
    <n v="13.8"/>
    <s v="TRANSPORTE PROPIO"/>
  </r>
  <r>
    <n v="1002206799"/>
    <s v="UE01"/>
    <d v="2022-03-30T00:00:00"/>
    <d v="1899-12-30T12:21:00"/>
    <s v="012-024-00412108"/>
    <s v="9000807373"/>
    <s v="012-022-00316081"/>
    <n v="2652"/>
    <n v="2973.44"/>
    <s v="ZPVN"/>
    <s v="40566890"/>
    <s v="0000393907"/>
    <n v="8002823091"/>
    <n v="1002206799"/>
    <s v="15-00001123"/>
    <s v="SELVALEGRE"/>
    <n v="40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6410"/>
    <n v="20000"/>
    <n v="6410"/>
    <n v="296"/>
    <m/>
    <x v="25"/>
    <n v="30"/>
    <s v="30"/>
    <n v="20"/>
    <x v="0"/>
    <n v="0.74"/>
    <n v="14.8"/>
    <s v="TRANSPORTE PROPIO"/>
  </r>
  <r>
    <n v="1002206851"/>
    <s v="UE01"/>
    <d v="2022-03-30T00:00:00"/>
    <d v="1899-12-30T12:30:00"/>
    <s v="012-024-00412109"/>
    <s v=""/>
    <s v=""/>
    <n v="0"/>
    <n v="0"/>
    <s v="ZPRC"/>
    <s v="2500108327"/>
    <s v="P000033154"/>
    <n v="8002823157"/>
    <n v="1002206851"/>
    <s v="15-00000218"/>
    <s v="MAGNO HE"/>
    <n v="29.4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870"/>
    <n v="29460"/>
    <n v="19410"/>
    <n v="0"/>
    <m/>
    <x v="3"/>
    <n v="30"/>
    <s v="30"/>
    <n v="29.46"/>
    <x v="0"/>
    <n v="0"/>
    <n v="0"/>
    <s v="UNICON"/>
  </r>
  <r>
    <n v="1002206750"/>
    <s v="UE01"/>
    <d v="2022-03-30T00:00:00"/>
    <d v="1899-12-30T12:38:00"/>
    <s v="012-024-00412110"/>
    <s v="9000807215"/>
    <s v="013-020-00047813"/>
    <n v="3158.3"/>
    <n v="3541.11"/>
    <s v="ZPDF"/>
    <s v="70177473"/>
    <s v="0000393910"/>
    <n v="8002823022"/>
    <n v="1002206750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87"/>
    <x v="87"/>
    <s v="100019494"/>
    <s v="GUERRERO WILSON"/>
    <s v="ZEMT"/>
    <s v="18UE741"/>
    <s v="2"/>
    <s v="Sin Pallet"/>
    <n v="0"/>
    <n v="0"/>
    <x v="0"/>
    <n v="40120"/>
    <n v="24000"/>
    <n v="16120"/>
    <n v="667.2"/>
    <m/>
    <x v="85"/>
    <n v="30"/>
    <s v="30"/>
    <n v="24"/>
    <x v="0"/>
    <n v="1.3900000000000001"/>
    <n v="27.8"/>
    <s v="RUTAS COTACACHENSES"/>
  </r>
  <r>
    <n v="1002206819"/>
    <s v="UE01"/>
    <d v="2022-03-30T00:00:00"/>
    <d v="1899-12-30T12:43:00"/>
    <s v="012-024-00412111"/>
    <s v="9000807383"/>
    <s v="012-022-00316082"/>
    <n v="3243.41"/>
    <n v="3636.53"/>
    <s v="ZPVN"/>
    <s v="40566913"/>
    <s v="0000393941"/>
    <n v="8002823112"/>
    <n v="1002206819"/>
    <s v="15-00001123"/>
    <s v="SELVALEGRE"/>
    <n v="480"/>
    <s v="BOL"/>
    <s v="103278"/>
    <s v="SERVICIOS &amp; MATERIALES DE CONSTRUCC"/>
    <s v="804679"/>
    <s v="DOLORES ACOSTA"/>
    <s v="QUITO"/>
    <s v="MARTHA BUCARAM  S38C CDLA IBARRA"/>
    <s v="OPLAEC"/>
    <s v="O-Pichincha-Laecuatoriana"/>
    <n v="130"/>
    <x v="64"/>
    <x v="64"/>
    <s v="100014869"/>
    <s v="ROCHA JORGE"/>
    <s v="ZEMT"/>
    <s v="18UE718"/>
    <s v="1"/>
    <s v="Con Pallet"/>
    <n v="0.05"/>
    <n v="24"/>
    <x v="0"/>
    <n v="39990"/>
    <n v="24080"/>
    <n v="15910"/>
    <n v="244.8"/>
    <m/>
    <x v="62"/>
    <n v="30"/>
    <s v="30"/>
    <n v="24"/>
    <x v="0"/>
    <n v="0.51"/>
    <n v="10.200000000000001"/>
    <s v="TRAPSA C.A."/>
  </r>
  <r>
    <n v="1002206909"/>
    <s v="UE01"/>
    <d v="2022-03-30T00:00:00"/>
    <d v="1899-12-30T12:48:00"/>
    <s v="012-024-00412112"/>
    <s v="9000807387"/>
    <s v="012-022-00316083"/>
    <n v="3943.9"/>
    <n v="4421.93"/>
    <s v="ZPVN"/>
    <s v="40566932"/>
    <s v="0000393967"/>
    <n v="8002823236"/>
    <n v="1002206909"/>
    <s v="15-00000218"/>
    <s v="MAGNO HE"/>
    <n v="32.14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260"/>
    <n v="32140"/>
    <n v="19120"/>
    <n v="658.23"/>
    <s v="remplaza a la guia 412080"/>
    <x v="78"/>
    <n v="30"/>
    <s v="30"/>
    <n v="32.14"/>
    <x v="0"/>
    <n v="20.48008711885501"/>
    <n v="20.48008711885501"/>
    <s v="CASTRO HERMANOS S.A."/>
  </r>
  <r>
    <n v="1002206857"/>
    <s v="UE01"/>
    <d v="2022-03-30T00:00:00"/>
    <d v="1899-12-30T12:52:00"/>
    <s v="012-024-00412113"/>
    <s v="9000807389"/>
    <s v="012-022-00316085"/>
    <n v="1689.6"/>
    <n v="1894.39"/>
    <s v="ZPVN"/>
    <s v="40566928"/>
    <s v="P000033158"/>
    <n v="8002823164"/>
    <n v="1002206857"/>
    <s v="15-00001115"/>
    <s v="ARMADURO"/>
    <n v="2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40"/>
    <x v="40"/>
    <s v="100014832"/>
    <s v="PIEDRA JESUS"/>
    <s v="ZEMU"/>
    <s v="18UE304"/>
    <s v="2"/>
    <s v="Sin Pallet"/>
    <n v="0"/>
    <n v="0"/>
    <x v="0"/>
    <n v="16538.332999999999"/>
    <n v="12053.333000000001"/>
    <n v="4485"/>
    <n v="21.6"/>
    <m/>
    <x v="38"/>
    <n v="30"/>
    <s v="30"/>
    <n v="12"/>
    <x v="0"/>
    <n v="9.0000000000000011E-2"/>
    <n v="1.8"/>
    <s v="LIDENORTI S.A."/>
  </r>
  <r>
    <n v="1002206857"/>
    <s v="UE01"/>
    <d v="2022-03-30T00:00:00"/>
    <d v="1899-12-30T12:52:00"/>
    <s v="012-024-00412114"/>
    <s v="9000807388"/>
    <s v="012-022-00316084"/>
    <n v="836.4"/>
    <n v="937.78"/>
    <s v="ZPVN"/>
    <s v="40566927"/>
    <s v="P000033157"/>
    <n v="8002823165"/>
    <n v="1002206857"/>
    <s v="15-00001123"/>
    <s v="SELVALEGRE"/>
    <n v="1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0"/>
    <x v="40"/>
    <s v="100014832"/>
    <s v="PIEDRA JESUS"/>
    <s v="ZEMU"/>
    <s v="18UE304"/>
    <s v="2"/>
    <s v="Sin Pallet"/>
    <n v="0"/>
    <n v="0"/>
    <x v="0"/>
    <n v="10511.666999999999"/>
    <n v="6026.6670000000004"/>
    <n v="4485"/>
    <n v="10.8"/>
    <m/>
    <x v="38"/>
    <n v="30"/>
    <s v="30"/>
    <n v="6"/>
    <x v="0"/>
    <n v="9.0000000000000011E-2"/>
    <n v="1.8"/>
    <s v="LIDENORTI S.A."/>
  </r>
  <r>
    <n v="1002206841"/>
    <s v="UE01"/>
    <d v="2022-03-30T00:00:00"/>
    <d v="1899-12-30T12:53:00"/>
    <s v="012-024-00412115"/>
    <s v="9000807390"/>
    <s v="012-022-00316086"/>
    <n v="4290"/>
    <n v="4809.9799999999996"/>
    <s v="ZPVN"/>
    <s v="40566859"/>
    <s v="P000033129"/>
    <n v="8002823146"/>
    <n v="100220684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870"/>
    <n v="33010"/>
    <n v="17860"/>
    <n v="594"/>
    <m/>
    <x v="138"/>
    <n v="30"/>
    <s v="30"/>
    <n v="33"/>
    <x v="0"/>
    <n v="0.9"/>
    <n v="18"/>
    <s v="TRANSPORTE PROPIO"/>
  </r>
  <r>
    <n v="1002206842"/>
    <s v="UE01"/>
    <d v="2022-03-30T00:00:00"/>
    <d v="1899-12-30T12:57:00"/>
    <s v="012-024-00412116"/>
    <s v=""/>
    <s v=""/>
    <n v="0"/>
    <n v="0"/>
    <s v="ZPRC"/>
    <s v="2500108324"/>
    <s v="P000033149"/>
    <n v="8002823147"/>
    <n v="1002206842"/>
    <s v="15-00000218"/>
    <s v="MAGNO HE"/>
    <n v="32.2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040"/>
    <n v="32280"/>
    <n v="18760"/>
    <n v="0"/>
    <m/>
    <x v="3"/>
    <n v="30"/>
    <s v="30"/>
    <n v="32.28"/>
    <x v="0"/>
    <n v="0"/>
    <n v="0"/>
    <s v="UNICON"/>
  </r>
  <r>
    <n v="1002206855"/>
    <s v="UE01"/>
    <d v="2022-03-30T00:00:00"/>
    <d v="1899-12-30T12:59:00"/>
    <s v="012-024-00412117"/>
    <s v="9000807391"/>
    <s v="012-022-00316087"/>
    <n v="2254.1999999999998"/>
    <n v="2527.42"/>
    <s v="ZPVN"/>
    <s v="40566542"/>
    <s v="0000393962"/>
    <n v="8002823161"/>
    <n v="1002206855"/>
    <s v="15-00001123"/>
    <s v="SELVALEGRE"/>
    <n v="3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20"/>
    <n v="17000"/>
    <n v="9720"/>
    <n v="251.6"/>
    <m/>
    <x v="107"/>
    <n v="30"/>
    <s v="30"/>
    <n v="17"/>
    <x v="0"/>
    <n v="0.74"/>
    <n v="14.799999999999999"/>
    <s v="TRANSPORTE PROPIO"/>
  </r>
  <r>
    <n v="1002206856"/>
    <s v="UE01"/>
    <d v="2022-03-30T00:00:00"/>
    <d v="1899-12-30T13:05:00"/>
    <s v="012-024-00412118"/>
    <s v="9000807334"/>
    <s v="013-020-00047824"/>
    <n v="1878.2"/>
    <n v="2105.85"/>
    <s v="ZPDF"/>
    <s v="70177496"/>
    <s v="P000033151"/>
    <n v="8002823163"/>
    <n v="1002206856"/>
    <s v="15-00001119"/>
    <s v="CAMPEON ANTIHUMEDAD"/>
    <n v="280"/>
    <s v="BOL"/>
    <s v="102988"/>
    <s v="PINOS MONTENEGRO MARCO ANTONIO"/>
    <s v="810848"/>
    <s v="OBRA SEVILLA"/>
    <s v="CASCALES"/>
    <s v="VIA PRINCIPAL A SEVILLA"/>
    <s v="OKCASC"/>
    <s v="O-Sucumbios-Cascales"/>
    <m/>
    <x v="166"/>
    <x v="166"/>
    <s v="100020251"/>
    <s v="CHANGOLUISA LUIS"/>
    <s v="ZEMU"/>
    <s v="18UE934"/>
    <s v="2"/>
    <s v="Sin Pallet"/>
    <n v="0"/>
    <n v="0"/>
    <x v="0"/>
    <n v="18735"/>
    <n v="14000"/>
    <n v="4735"/>
    <n v="422.8"/>
    <m/>
    <x v="162"/>
    <n v="30"/>
    <s v="30"/>
    <n v="14"/>
    <x v="0"/>
    <n v="1.51"/>
    <n v="30.2"/>
    <s v="TRANSPORTE PROPIO"/>
  </r>
  <r>
    <n v="1002206856"/>
    <s v="UE01"/>
    <d v="2022-03-30T00:00:00"/>
    <d v="1899-12-30T13:05:00"/>
    <s v="012-024-00412119"/>
    <s v="9000807333"/>
    <s v="013-020-00047823"/>
    <n v="557.9"/>
    <n v="625.52"/>
    <s v="ZPDF"/>
    <s v="70177495"/>
    <s v="P000033150"/>
    <n v="8002823162"/>
    <n v="1002206856"/>
    <s v="15-00001124"/>
    <s v="SELVALEGRE ANTIHUMEDAD"/>
    <n v="8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8735"/>
    <n v="4000"/>
    <n v="4735"/>
    <n v="120.8"/>
    <m/>
    <x v="162"/>
    <n v="30"/>
    <s v="30"/>
    <n v="4"/>
    <x v="0"/>
    <n v="1.51"/>
    <n v="30.2"/>
    <s v="TRANSPORTE PROPIO"/>
  </r>
  <r>
    <n v="1002206821"/>
    <s v="UE01"/>
    <d v="2022-03-30T00:00:00"/>
    <d v="1899-12-30T13:08:00"/>
    <s v="012-024-00412120"/>
    <s v="9000807392"/>
    <s v="012-022-00316088"/>
    <n v="4422.3999999999996"/>
    <n v="4958.43"/>
    <s v="ZPVN"/>
    <s v="40566885"/>
    <s v="P000033134"/>
    <n v="8002823114"/>
    <n v="1002206821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81"/>
    <x v="81"/>
    <s v="100014895"/>
    <s v="TERAN JAIME"/>
    <s v="ZETT"/>
    <s v="18UE509"/>
    <s v="1"/>
    <s v="Con Pallet"/>
    <n v="0.05"/>
    <n v="32"/>
    <x v="0"/>
    <n v="49760"/>
    <n v="32080"/>
    <n v="17680"/>
    <n v="537.6"/>
    <m/>
    <x v="79"/>
    <n v="30"/>
    <s v="30"/>
    <n v="32"/>
    <x v="0"/>
    <n v="0.84000000000000008"/>
    <n v="16.8"/>
    <s v="LA ARMENIA S.A."/>
  </r>
  <r>
    <n v="1002206870"/>
    <s v="UE01"/>
    <d v="2022-03-30T00:00:00"/>
    <d v="1899-12-30T13:10:00"/>
    <s v="012-024-00412121"/>
    <s v="9000807393"/>
    <s v="012-022-00316089"/>
    <n v="2494.8000000000002"/>
    <n v="2797.19"/>
    <s v="ZPVN"/>
    <s v="40566946"/>
    <s v="0000393996"/>
    <n v="8002823179"/>
    <n v="1002206870"/>
    <s v="15-00001123"/>
    <s v="SELVALEGRE"/>
    <n v="36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46"/>
    <x v="46"/>
    <s v="100018609"/>
    <s v="CHACON WILSON"/>
    <s v="ZEMU"/>
    <s v="18UE554"/>
    <s v="2"/>
    <s v="Sin Pallet"/>
    <n v="0"/>
    <n v="0"/>
    <x v="0"/>
    <n v="27250"/>
    <n v="18030"/>
    <n v="9220"/>
    <n v="162"/>
    <m/>
    <x v="44"/>
    <n v="30"/>
    <s v="30"/>
    <n v="18"/>
    <x v="0"/>
    <n v="0.45"/>
    <n v="9"/>
    <s v="TRAPSA C.A."/>
  </r>
  <r>
    <n v="1002206871"/>
    <s v="UE01"/>
    <d v="2022-03-30T00:00:00"/>
    <d v="1899-12-30T13:13:00"/>
    <s v="012-024-00412122"/>
    <s v="9000807394"/>
    <s v="012-022-00316090"/>
    <n v="2494.8000000000002"/>
    <n v="2797.19"/>
    <s v="ZPVN"/>
    <s v="40566945"/>
    <s v="0000393994"/>
    <n v="8002823181"/>
    <n v="1002206871"/>
    <s v="15-00001123"/>
    <s v="SELVALEGRE"/>
    <n v="360"/>
    <s v="BOL"/>
    <s v="101780"/>
    <s v="MEGAPROFER S.A."/>
    <s v="809399"/>
    <s v="FERRETERIA ECONOMICA LLANO GRANDE"/>
    <s v="QUITO"/>
    <s v="GARCIA MORENO N248 PASAJE 1/4"/>
    <s v="OPCARA"/>
    <s v="O-Pichincha-Carapungo"/>
    <n v="89"/>
    <x v="31"/>
    <x v="31"/>
    <s v="100014899"/>
    <s v="PILLAJO LUIS"/>
    <s v="ZEMU"/>
    <s v="18UE517"/>
    <s v="2"/>
    <s v="Sin Pallet"/>
    <n v="0"/>
    <n v="0"/>
    <x v="0"/>
    <n v="27040"/>
    <n v="18040"/>
    <n v="9000"/>
    <n v="158.4"/>
    <m/>
    <x v="29"/>
    <n v="30"/>
    <s v="30"/>
    <n v="18"/>
    <x v="0"/>
    <n v="0.44"/>
    <n v="8.8000000000000007"/>
    <s v="SANJOPAS S.A."/>
  </r>
  <r>
    <n v="1002206911"/>
    <s v="UE01"/>
    <d v="2022-03-30T00:00:00"/>
    <d v="1899-12-30T13:20:00"/>
    <s v="012-024-00412123"/>
    <s v="9000807396"/>
    <s v="012-022-00316091"/>
    <n v="2329.7199999999998"/>
    <n v="2612.1"/>
    <s v="ZPVN"/>
    <s v="40566934"/>
    <s v="P000033159"/>
    <n v="8002823239"/>
    <n v="1002206911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30"/>
    <n v="9040"/>
    <n v="266.39999999999998"/>
    <m/>
    <x v="90"/>
    <n v="30"/>
    <s v="30"/>
    <n v="18"/>
    <x v="0"/>
    <n v="0.74"/>
    <n v="14.799999999999999"/>
    <s v="TRANSPORTE PROPIO"/>
  </r>
  <r>
    <n v="1002206884"/>
    <s v="UE01"/>
    <d v="2022-03-30T00:00:00"/>
    <d v="1899-12-30T14:05:00"/>
    <s v="012-024-00412124"/>
    <s v=""/>
    <s v=""/>
    <n v="0"/>
    <n v="0"/>
    <s v="ZPRC"/>
    <s v="2500107941"/>
    <s v="0000393358"/>
    <n v="8002823197"/>
    <n v="1002206884"/>
    <s v="15-00001118"/>
    <s v="TECHCEM"/>
    <n v="30.44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s v="18IBB5730"/>
    <s v="2"/>
    <s v="Sin Pallet"/>
    <n v="0"/>
    <n v="0"/>
    <x v="1"/>
    <n v="48930"/>
    <n v="30440"/>
    <n v="18490"/>
    <n v="0"/>
    <m/>
    <x v="1"/>
    <n v="30"/>
    <s v="30"/>
    <n v="30.44"/>
    <x v="0"/>
    <n v="0"/>
    <n v="0"/>
    <s v="TRANSCONCEM CIA. LTDA."/>
  </r>
  <r>
    <n v="1002206905"/>
    <s v="UE01"/>
    <d v="2022-03-30T00:00:00"/>
    <d v="1899-12-30T14:08:00"/>
    <s v="012-024-00412125"/>
    <s v="9000807437"/>
    <s v="012-022-00316093"/>
    <n v="2354.4"/>
    <n v="2639.77"/>
    <s v="ZPVN"/>
    <s v="40566855"/>
    <s v="P000033126"/>
    <n v="8002823230"/>
    <n v="1002206905"/>
    <s v="15-00001115"/>
    <s v="ARMADURO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6890.909"/>
    <n v="18010.909"/>
    <n v="8880"/>
    <n v="324"/>
    <m/>
    <x v="138"/>
    <n v="30"/>
    <s v="30"/>
    <n v="18"/>
    <x v="0"/>
    <n v="0.9"/>
    <n v="18"/>
    <s v="TRANSPORTE PROPIO"/>
  </r>
  <r>
    <n v="1002206905"/>
    <s v="UE01"/>
    <d v="2022-03-30T00:00:00"/>
    <d v="1899-12-30T14:08:00"/>
    <s v="012-024-00412126"/>
    <s v="9000807436"/>
    <s v="012-022-00316092"/>
    <n v="1950"/>
    <n v="2186.35"/>
    <s v="ZPVN"/>
    <s v="40566856"/>
    <s v="P000033127"/>
    <n v="8002823231"/>
    <n v="1002206905"/>
    <s v="15-00001123"/>
    <s v="SELVALEGRE"/>
    <n v="3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3889.091"/>
    <n v="15009.091"/>
    <n v="8880"/>
    <n v="270"/>
    <m/>
    <x v="138"/>
    <n v="30"/>
    <s v="30"/>
    <n v="15"/>
    <x v="0"/>
    <n v="0.9"/>
    <n v="18"/>
    <s v="TRANSPORTE PROPIO"/>
  </r>
  <r>
    <n v="1002206928"/>
    <s v="UE01"/>
    <d v="2022-03-30T00:00:00"/>
    <d v="1899-12-30T14:08:00"/>
    <s v="012-024-00412127"/>
    <s v="9000807438"/>
    <s v="012-022-00316094"/>
    <n v="4256"/>
    <n v="4771.8500000000004"/>
    <s v="ZPVN"/>
    <s v="40566690"/>
    <s v="0000393711"/>
    <n v="8002823259"/>
    <n v="1002206928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10"/>
    <n v="31990"/>
    <n v="18720"/>
    <n v="742.4"/>
    <m/>
    <x v="149"/>
    <n v="30"/>
    <s v="30"/>
    <n v="32"/>
    <x v="0"/>
    <n v="1.1599999999999999"/>
    <n v="23.2"/>
    <s v="TRANSPORTE PROPIO"/>
  </r>
  <r>
    <n v="1002206927"/>
    <s v="UE01"/>
    <d v="2022-03-30T00:00:00"/>
    <d v="1899-12-30T14:19:00"/>
    <s v="012-024-00412128"/>
    <s v="9000807439"/>
    <s v="012-022-00316095"/>
    <n v="4149.3"/>
    <n v="4652.2299999999996"/>
    <s v="ZPVN"/>
    <s v="40566196"/>
    <s v="0000392974"/>
    <n v="8002823258"/>
    <n v="1002206927"/>
    <s v="15-00001121"/>
    <s v="GLADIADOR"/>
    <n v="32.61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8500"/>
    <n v="32610"/>
    <n v="15890"/>
    <n v="0"/>
    <m/>
    <x v="3"/>
    <n v="30"/>
    <s v="30"/>
    <n v="32.61"/>
    <x v="0"/>
    <n v="0"/>
    <n v="0"/>
    <s v="MAMUT ANDINO C.A."/>
  </r>
  <r>
    <n v="1002206931"/>
    <s v="UE01"/>
    <d v="2022-03-30T00:00:00"/>
    <d v="1899-12-30T14:30:00"/>
    <s v="012-024-00412129"/>
    <s v=""/>
    <s v=""/>
    <n v="0"/>
    <n v="0"/>
    <s v="ZPRC"/>
    <s v="2500108292"/>
    <s v="0000393678"/>
    <n v="8002823262"/>
    <n v="1002206931"/>
    <s v="15-00001115"/>
    <s v="ARMADURO"/>
    <n v="240"/>
    <s v="BOL"/>
    <s v="101500"/>
    <s v="DISTRIBUIDORA ROSERO S.C.C."/>
    <s v="806419"/>
    <s v="CENTRO DE ACOPIO"/>
    <s v="QUITO"/>
    <s v="EL CARRIZAL E9-119 Y AV INTEROCEANI"/>
    <s v="OPTUMB"/>
    <s v="O-Pichincha-Tumbaco"/>
    <m/>
    <x v="71"/>
    <x v="71"/>
    <s v="100014916"/>
    <s v="PUETATE MAURICIO"/>
    <s v="ZETT"/>
    <s v="18UE550"/>
    <s v="4"/>
    <s v="Pallet Cortesia"/>
    <n v="0"/>
    <n v="0"/>
    <x v="0"/>
    <n v="21212.5"/>
    <n v="12022.5"/>
    <n v="9190"/>
    <n v="110.4"/>
    <m/>
    <x v="69"/>
    <n v="30"/>
    <s v="30"/>
    <n v="12"/>
    <x v="0"/>
    <n v="0.46"/>
    <n v="9.2000000000000011"/>
    <s v="LA ARMENIA S.A."/>
  </r>
  <r>
    <n v="1002206931"/>
    <s v="UE01"/>
    <d v="2022-03-30T00:00:00"/>
    <d v="1899-12-30T14:30:00"/>
    <s v="012-024-00412130"/>
    <s v=""/>
    <s v=""/>
    <n v="0"/>
    <n v="0"/>
    <s v="ZPRC"/>
    <s v="2500108292"/>
    <s v="0000393679"/>
    <n v="8002823263"/>
    <n v="1002206931"/>
    <s v="15-00001123"/>
    <s v="SELVALEGRE"/>
    <n v="40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1"/>
    <x v="71"/>
    <s v="100014916"/>
    <s v="PUETATE MAURICIO"/>
    <s v="ZETT"/>
    <s v="18UE550"/>
    <s v="4"/>
    <s v="Pallet Cortesia"/>
    <n v="0"/>
    <n v="0"/>
    <x v="0"/>
    <n v="29227.5"/>
    <n v="20037.5"/>
    <n v="9190"/>
    <n v="184"/>
    <m/>
    <x v="69"/>
    <n v="30"/>
    <s v="30"/>
    <n v="20"/>
    <x v="0"/>
    <n v="0.46"/>
    <n v="9.1999999999999993"/>
    <s v="LA ARMENIA S.A."/>
  </r>
  <r>
    <n v="1002206941"/>
    <s v="UE01"/>
    <d v="2022-03-30T00:00:00"/>
    <d v="1899-12-30T14:36:00"/>
    <s v="012-024-00412131"/>
    <s v=""/>
    <s v=""/>
    <n v="0"/>
    <n v="0"/>
    <s v="ZPRC"/>
    <s v="2500108296"/>
    <s v="0000393713"/>
    <n v="8002823275"/>
    <n v="1002206941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380"/>
    <n v="32000"/>
    <n v="17380"/>
    <n v="966.4"/>
    <m/>
    <x v="142"/>
    <n v="30"/>
    <s v="30"/>
    <n v="32"/>
    <x v="0"/>
    <n v="1.51"/>
    <n v="30.2"/>
    <s v="TRANSPORTE PROPIO"/>
  </r>
  <r>
    <n v="1002206896"/>
    <s v="UE01"/>
    <d v="2022-03-30T00:00:00"/>
    <d v="1899-12-30T14:39:00"/>
    <s v="012-024-00412132"/>
    <s v="9000807443"/>
    <s v="012-022-00316096"/>
    <n v="4428.8"/>
    <n v="4965.6000000000004"/>
    <s v="ZPVN"/>
    <s v="40566697"/>
    <s v="0000393671"/>
    <n v="8002823215"/>
    <n v="1002206896"/>
    <s v="15-00001124"/>
    <s v="SELVALEGRE ANTIHUMEDAD"/>
    <n v="64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39"/>
    <x v="139"/>
    <s v="100018201"/>
    <s v="GUERRERO MARCELO"/>
    <s v="ZETT"/>
    <s v="18UE520"/>
    <s v="2"/>
    <s v="Sin Pallet"/>
    <n v="0"/>
    <n v="0"/>
    <x v="0"/>
    <n v="49360"/>
    <n v="31990"/>
    <n v="17370"/>
    <n v="678.4"/>
    <m/>
    <x v="137"/>
    <n v="30"/>
    <s v="30"/>
    <n v="32"/>
    <x v="0"/>
    <n v="1.06"/>
    <n v="21.2"/>
    <s v="TRAPSA C.A."/>
  </r>
  <r>
    <n v="1002206944"/>
    <s v="UE01"/>
    <d v="2022-03-30T00:00:00"/>
    <d v="1899-12-30T14:45:00"/>
    <s v="012-024-00412133"/>
    <s v="9000807445"/>
    <s v="012-022-00316098"/>
    <n v="836.4"/>
    <n v="937.78"/>
    <s v="ZPVN"/>
    <s v="40566893"/>
    <s v="P000033136"/>
    <n v="8002823279"/>
    <n v="1002206944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103"/>
    <x v="103"/>
    <s v="100015029"/>
    <s v="CUASPA MANUEL"/>
    <s v="ZETT"/>
    <s v="18UE844"/>
    <s v="1"/>
    <s v="Con Pallet"/>
    <n v="0.05"/>
    <n v="6"/>
    <x v="0"/>
    <n v="15358.125"/>
    <n v="6013.125"/>
    <n v="9345"/>
    <n v="10.8"/>
    <m/>
    <x v="101"/>
    <n v="30"/>
    <s v="30"/>
    <n v="6"/>
    <x v="0"/>
    <n v="9.0000000000000011E-2"/>
    <n v="1.8"/>
    <s v="TRAPSA C.A."/>
  </r>
  <r>
    <n v="1002206944"/>
    <s v="UE01"/>
    <d v="2022-03-30T00:00:00"/>
    <d v="1899-12-30T14:45:00"/>
    <s v="012-024-00412134"/>
    <s v="9000807444"/>
    <s v="012-022-00316097"/>
    <n v="3588"/>
    <n v="4022.89"/>
    <s v="ZPVN"/>
    <s v="40566892"/>
    <s v="P000033135"/>
    <n v="8002823280"/>
    <n v="1002206944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3"/>
    <x v="103"/>
    <s v="100015029"/>
    <s v="CUASPA MANUEL"/>
    <s v="ZETT"/>
    <s v="18UE844"/>
    <s v="1"/>
    <s v="Con Pallet"/>
    <n v="0.05"/>
    <n v="26"/>
    <x v="0"/>
    <n v="35401.875"/>
    <n v="26056.875"/>
    <n v="9345"/>
    <n v="46.8"/>
    <m/>
    <x v="101"/>
    <n v="30"/>
    <s v="30"/>
    <n v="26"/>
    <x v="0"/>
    <n v="0.09"/>
    <n v="1.7999999999999998"/>
    <s v="TRAPSA C.A."/>
  </r>
  <r>
    <n v="1002206983"/>
    <s v="UE01"/>
    <d v="2022-03-30T00:00:00"/>
    <d v="1899-12-30T14:58:00"/>
    <s v="012-024-00412135"/>
    <s v="9000807449"/>
    <s v="012-022-00316099"/>
    <n v="3153.6"/>
    <n v="3535.83"/>
    <s v="ZPVN"/>
    <s v="40566951"/>
    <s v="0000394004"/>
    <n v="8002823326"/>
    <n v="1002206983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27"/>
    <x v="127"/>
    <s v="100018006"/>
    <s v="HERRERA EDUARDO"/>
    <s v="ZEMT"/>
    <s v="18UE663"/>
    <s v="2"/>
    <s v="Sin Pallet"/>
    <n v="0"/>
    <n v="0"/>
    <x v="0"/>
    <n v="36830"/>
    <n v="24040"/>
    <n v="12790"/>
    <n v="355.2"/>
    <m/>
    <x v="125"/>
    <n v="30"/>
    <s v="30"/>
    <n v="24"/>
    <x v="0"/>
    <n v="0.74"/>
    <n v="14.799999999999999"/>
    <s v="ALQUINGA &amp; ALQUINGA"/>
  </r>
  <r>
    <n v="1002207002"/>
    <s v="UE01"/>
    <d v="2022-03-30T00:00:00"/>
    <d v="1899-12-30T15:01:00"/>
    <s v="012-024-00412136"/>
    <s v="9000807455"/>
    <s v="012-022-00316102"/>
    <n v="535.20000000000005"/>
    <n v="600.07000000000005"/>
    <s v="ZPVN"/>
    <s v="40566865"/>
    <s v="0000393863"/>
    <n v="8002823353"/>
    <n v="1002207002"/>
    <s v="15-00001119"/>
    <s v="CAMPEON ANTIHUMEDAD"/>
    <n v="80"/>
    <s v="BOL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s v="18UE941"/>
    <s v="2"/>
    <s v="Sin Pallet"/>
    <n v="0"/>
    <n v="0"/>
    <x v="0"/>
    <n v="10138.75"/>
    <n v="3998.75"/>
    <n v="6140"/>
    <n v="105.6"/>
    <m/>
    <x v="76"/>
    <n v="30"/>
    <s v="30"/>
    <n v="4"/>
    <x v="0"/>
    <n v="1.3199999999999998"/>
    <n v="26.4"/>
    <s v="TRANSPORTE PROPIO"/>
  </r>
  <r>
    <n v="1002207002"/>
    <s v="UE01"/>
    <d v="2022-03-30T00:00:00"/>
    <d v="1899-12-30T15:01:00"/>
    <s v="012-024-00412137"/>
    <s v="9000807453"/>
    <s v="012-022-00316100"/>
    <n v="2672"/>
    <n v="2995.86"/>
    <s v="ZPVN"/>
    <s v="40566864"/>
    <s v="0000393862"/>
    <n v="8002823354"/>
    <n v="1002207002"/>
    <s v="15-00001119"/>
    <s v="CAMPEON ANTIHUMEDAD"/>
    <n v="40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s v="18UE941"/>
    <s v="2"/>
    <s v="Sin Pallet"/>
    <n v="0"/>
    <n v="0"/>
    <x v="0"/>
    <n v="26133.75"/>
    <n v="19993.75"/>
    <n v="6140"/>
    <n v="556"/>
    <m/>
    <x v="76"/>
    <n v="30"/>
    <s v="30"/>
    <n v="20"/>
    <x v="0"/>
    <n v="1.39"/>
    <n v="27.8"/>
    <s v="TRANSPORTE PROPIO"/>
  </r>
  <r>
    <n v="1002207002"/>
    <s v="UE01"/>
    <d v="2022-03-30T00:00:00"/>
    <d v="1899-12-30T15:01:00"/>
    <s v="012-024-00412138"/>
    <s v="9000807454"/>
    <s v="012-022-00316101"/>
    <n v="1110.4000000000001"/>
    <n v="1244.99"/>
    <s v="ZPVN"/>
    <s v="40566863"/>
    <s v="0000393864"/>
    <n v="8002823352"/>
    <n v="1002207002"/>
    <s v="15-00001124"/>
    <s v="SELVALEGRE ANTIHUMEDAD"/>
    <n v="16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14137.5"/>
    <n v="7997.5"/>
    <n v="6140"/>
    <n v="241.6"/>
    <m/>
    <x v="76"/>
    <n v="30"/>
    <s v="30"/>
    <n v="8"/>
    <x v="0"/>
    <n v="1.51"/>
    <n v="30.2"/>
    <s v="TRANSPORTE PROPIO"/>
  </r>
  <r>
    <n v="1002206992"/>
    <s v="UE01"/>
    <d v="2022-03-30T00:00:00"/>
    <d v="1899-12-30T15:08:00"/>
    <s v="012-024-00412139"/>
    <s v=""/>
    <s v=""/>
    <n v="0"/>
    <n v="0"/>
    <s v="ZPRC"/>
    <s v="2500108344"/>
    <s v="P000033163"/>
    <n v="8002823339"/>
    <n v="1002206992"/>
    <s v="15-00001115"/>
    <s v="ARMADURO"/>
    <n v="16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m/>
    <x v="94"/>
    <x v="94"/>
    <s v="10003496"/>
    <s v="AYALA LOPEZ PABLO ERNESTO"/>
    <s v="ZETT"/>
    <s v="18UE719"/>
    <s v="1"/>
    <s v="Con Pallet"/>
    <n v="0.05"/>
    <n v="8"/>
    <x v="0"/>
    <n v="17147.5"/>
    <n v="8022.5"/>
    <n v="9125"/>
    <n v="33.6"/>
    <m/>
    <x v="92"/>
    <n v="30"/>
    <s v="30"/>
    <n v="8"/>
    <x v="0"/>
    <n v="0.21000000000000002"/>
    <n v="4.2"/>
    <s v="TRAPSA C.A."/>
  </r>
  <r>
    <n v="1002206992"/>
    <s v="UE01"/>
    <d v="2022-03-30T00:00:00"/>
    <d v="1899-12-30T15:08:00"/>
    <s v="012-024-00412140"/>
    <s v=""/>
    <s v=""/>
    <n v="0"/>
    <n v="0"/>
    <s v="ZPRC"/>
    <s v="2500108343"/>
    <s v="P000033162"/>
    <n v="8002823340"/>
    <n v="1002206992"/>
    <s v="15-00001123"/>
    <s v="SELVALEGRE"/>
    <n v="4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s v="18UE719"/>
    <s v="1"/>
    <s v="Con Pallet"/>
    <n v="0.05"/>
    <n v="24"/>
    <x v="0"/>
    <n v="33192.5"/>
    <n v="24067.5"/>
    <n v="9125"/>
    <n v="100.8"/>
    <m/>
    <x v="92"/>
    <n v="30"/>
    <s v="30"/>
    <n v="24"/>
    <x v="0"/>
    <n v="0.21"/>
    <n v="4.2"/>
    <s v="TRAPSA C.A."/>
  </r>
  <r>
    <n v="1002207014"/>
    <s v="UE01"/>
    <d v="2022-03-30T00:00:00"/>
    <d v="1899-12-30T15:11:00"/>
    <s v="012-024-00412141"/>
    <s v="9000807457"/>
    <s v="012-022-00316104"/>
    <n v="3040.6"/>
    <n v="3409.14"/>
    <s v="ZPVN"/>
    <s v="40566900"/>
    <s v="0000393921"/>
    <n v="8002823368"/>
    <n v="1002207014"/>
    <s v="15-00001119"/>
    <s v="CAMPEON ANTIHUMEDAD"/>
    <n v="46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s v="18UE841"/>
    <s v="2"/>
    <s v="Sin Pallet"/>
    <n v="0"/>
    <n v="0"/>
    <x v="0"/>
    <n v="32550.909"/>
    <n v="23020.909"/>
    <n v="9530"/>
    <n v="694.6"/>
    <m/>
    <x v="130"/>
    <n v="30"/>
    <s v="30"/>
    <n v="23"/>
    <x v="0"/>
    <n v="1.51"/>
    <n v="30.2"/>
    <s v="TRANSPORTE PROPIO"/>
  </r>
  <r>
    <n v="1002207014"/>
    <s v="UE01"/>
    <d v="2022-03-30T00:00:00"/>
    <d v="1899-12-30T15:11:00"/>
    <s v="012-024-00412142"/>
    <s v="9000807456"/>
    <s v="012-022-00316103"/>
    <n v="1374"/>
    <n v="1540.54"/>
    <s v="ZPVN"/>
    <s v="40566900"/>
    <s v="0000393920"/>
    <n v="8002823367"/>
    <n v="1002207014"/>
    <s v="15-00001124"/>
    <s v="SELVALEGRE ANTIHUMEDAD"/>
    <n v="20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9539.091"/>
    <n v="10009.091"/>
    <n v="9530"/>
    <n v="302"/>
    <m/>
    <x v="130"/>
    <n v="30"/>
    <s v="30"/>
    <n v="10"/>
    <x v="0"/>
    <n v="1.51"/>
    <n v="30.2"/>
    <s v="TRANSPORTE PROPIO"/>
  </r>
  <r>
    <n v="1002207005"/>
    <s v="UE01"/>
    <d v="2022-03-30T00:00:00"/>
    <d v="1899-12-30T15:20:00"/>
    <s v="012-024-00412143"/>
    <s v=""/>
    <s v=""/>
    <n v="0"/>
    <n v="0"/>
    <s v="ZPRC"/>
    <s v="2500108329"/>
    <s v="0000393999"/>
    <n v="8002823358"/>
    <n v="1002207005"/>
    <s v="15-00001124"/>
    <s v="SELVALEGRE ANTIHUMEDAD"/>
    <n v="360"/>
    <s v="BOL"/>
    <s v="101664"/>
    <s v="ACERIA DEL ECUADOR C.A. ADELCA"/>
    <s v="800677"/>
    <s v="HIERRO COMERCIO"/>
    <s v="LA MANÁ"/>
    <s v="HIERRO COMERCIO, AV 19 DE MAYO CALL"/>
    <s v="OXLAMA"/>
    <s v="O-Cotopaxi-Lamana"/>
    <n v="330"/>
    <x v="33"/>
    <x v="33"/>
    <s v="10006961"/>
    <s v="CUSHCAGUA SALAZAR JOSE MANUEL"/>
    <s v="ZEMU"/>
    <s v="18UE688"/>
    <s v="2"/>
    <s v="Sin Pallet"/>
    <n v="0"/>
    <n v="0"/>
    <x v="0"/>
    <n v="27110"/>
    <n v="18010"/>
    <n v="9100"/>
    <n v="478.8"/>
    <m/>
    <x v="31"/>
    <n v="30"/>
    <s v="30"/>
    <n v="18"/>
    <x v="0"/>
    <n v="1.33"/>
    <n v="26.6"/>
    <s v="CIAPRUTE S.A."/>
  </r>
  <r>
    <n v="1002206982"/>
    <s v="UE01"/>
    <d v="2022-03-30T00:00:00"/>
    <d v="1899-12-30T15:25:00"/>
    <s v="012-024-00412144"/>
    <s v="9000807459"/>
    <s v="012-022-00316105"/>
    <n v="3312.14"/>
    <n v="3713.6"/>
    <s v="ZPVN"/>
    <s v="40566989"/>
    <s v="P000033171"/>
    <n v="8002823325"/>
    <n v="1002206982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3542"/>
    <s v="CASTELLANO SANCHEZ CARLOS ANDRES"/>
    <s v="ZEMT"/>
    <s v="18UE616"/>
    <s v="1"/>
    <s v="Con Pallet"/>
    <n v="0.05"/>
    <n v="24"/>
    <x v="0"/>
    <n v="38670"/>
    <n v="24090"/>
    <n v="14580"/>
    <n v="91.2"/>
    <m/>
    <x v="6"/>
    <n v="30"/>
    <s v="30"/>
    <n v="24"/>
    <x v="0"/>
    <n v="0.19"/>
    <n v="3.8000000000000003"/>
    <s v="WILLYTRUCK S.A."/>
  </r>
  <r>
    <n v="1002207008"/>
    <s v="UE01"/>
    <d v="2022-03-30T00:00:00"/>
    <d v="1899-12-30T15:31:00"/>
    <s v="012-024-00412145"/>
    <s v=""/>
    <s v=""/>
    <n v="0"/>
    <n v="0"/>
    <s v="ZPRC"/>
    <s v="2500108331"/>
    <s v="0000394002"/>
    <n v="8002823361"/>
    <n v="1002207008"/>
    <s v="15-00001119"/>
    <s v="CAMPEON ANTIHUMEDAD"/>
    <n v="360"/>
    <s v="BOL"/>
    <s v="101664"/>
    <s v="ACERIA DEL ECUADOR C.A. ADELCA"/>
    <s v="800759"/>
    <s v="FERE ROMERO"/>
    <s v="BABA"/>
    <s v="FERE ROMERO CARO COELLO/AV INDEPEND"/>
    <s v="ORBABA"/>
    <s v="O-Losrios-Baba"/>
    <n v="481"/>
    <x v="63"/>
    <x v="63"/>
    <s v="10005910"/>
    <s v="URBANO MOQUINCHE WALTER ARMANDO"/>
    <s v="ZEMU"/>
    <s v="18UE735"/>
    <s v="2"/>
    <s v="Sin Pallet"/>
    <n v="0"/>
    <n v="0"/>
    <x v="0"/>
    <n v="26730"/>
    <n v="18010"/>
    <n v="8720"/>
    <n v="475.2"/>
    <m/>
    <x v="61"/>
    <n v="30"/>
    <s v="30"/>
    <n v="18"/>
    <x v="0"/>
    <n v="1.32"/>
    <n v="26.4"/>
    <s v="RUTAS COTACACHENSES"/>
  </r>
  <r>
    <n v="1002206937"/>
    <s v="UE01"/>
    <d v="2022-03-30T00:00:00"/>
    <d v="1899-12-30T15:45:00"/>
    <s v="012-024-00412146"/>
    <s v=""/>
    <s v=""/>
    <n v="0"/>
    <n v="0"/>
    <s v="ZPRC"/>
    <s v="2500108328"/>
    <s v="P000033155"/>
    <n v="8002823268"/>
    <n v="1002206937"/>
    <s v="15-00000218"/>
    <s v="MAGNO HE"/>
    <n v="30.9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8870"/>
    <n v="30910"/>
    <n v="17960"/>
    <n v="0"/>
    <m/>
    <x v="3"/>
    <n v="30"/>
    <s v="30"/>
    <n v="30.91"/>
    <x v="0"/>
    <n v="0"/>
    <n v="0"/>
    <s v="UNICON"/>
  </r>
  <r>
    <n v="1002206985"/>
    <s v="UE01"/>
    <d v="2022-03-30T00:00:00"/>
    <d v="1899-12-30T15:50:00"/>
    <s v="012-024-00412147"/>
    <s v="9000807432"/>
    <s v="013-020-00047835"/>
    <n v="3153.58"/>
    <n v="3535.81"/>
    <s v="ZPDF"/>
    <s v="70177515"/>
    <s v="0000394060"/>
    <n v="8002823329"/>
    <n v="1002206985"/>
    <s v="15-00001115"/>
    <s v="ARMADURO"/>
    <n v="480"/>
    <s v="BOL"/>
    <s v="10005894"/>
    <s v="INMOBILIARIA CONSTRUCTORA MATUTE"/>
    <s v="810816"/>
    <s v="BLOQUERA LATACUNGA"/>
    <s v="LATACUNGA"/>
    <s v="BARRIO ESCALERA LOMA"/>
    <s v="OXLATA"/>
    <s v="O-Cotopaxi-Latacunga"/>
    <n v="198"/>
    <x v="114"/>
    <x v="114"/>
    <s v="100014846"/>
    <s v="SANCHEZ EDUARDO"/>
    <s v="ZEMT"/>
    <s v="18UE324"/>
    <s v="2"/>
    <s v="Sin Pallet"/>
    <n v="0"/>
    <n v="0"/>
    <x v="0"/>
    <n v="38750"/>
    <n v="24000"/>
    <n v="14750"/>
    <n v="355.2"/>
    <m/>
    <x v="112"/>
    <n v="30"/>
    <s v="30"/>
    <n v="24"/>
    <x v="0"/>
    <n v="0.74"/>
    <n v="14.799999999999999"/>
    <s v="LIDENORTI S.A."/>
  </r>
  <r>
    <n v="1002207072"/>
    <s v="UE01"/>
    <d v="2022-03-30T00:00:00"/>
    <d v="1899-12-30T15:51:00"/>
    <s v="012-024-00412148"/>
    <s v="9000807463"/>
    <s v="012-022-00316106"/>
    <n v="2469.6"/>
    <n v="2768.93"/>
    <s v="ZPVN"/>
    <s v="40566953"/>
    <s v="0000394008"/>
    <n v="8002823443"/>
    <n v="1002207072"/>
    <s v="15-00001123"/>
    <s v="SELVALEGRE"/>
    <n v="360"/>
    <s v="BOL"/>
    <s v="103020"/>
    <s v="MEGABYCACE CENTROS FERRETEROS S.A."/>
    <s v="811008"/>
    <s v="SUCURSAL EL VALLE"/>
    <s v="RUMIÑAHUI"/>
    <s v="AV GRAL RUMIÑAHUI Y LATACUNGA"/>
    <s v="OPSANG"/>
    <s v="O-Pichincha-Sangolqui"/>
    <n v="130"/>
    <x v="106"/>
    <x v="106"/>
    <s v="100014932"/>
    <s v="CORREA MILTON"/>
    <s v="ZEMU"/>
    <s v="18UE712"/>
    <s v="2"/>
    <s v="Sin Pallet"/>
    <n v="0"/>
    <n v="0"/>
    <x v="0"/>
    <n v="27090"/>
    <n v="18050"/>
    <n v="9040"/>
    <n v="194.4"/>
    <m/>
    <x v="104"/>
    <n v="30"/>
    <s v="30"/>
    <n v="18"/>
    <x v="0"/>
    <n v="0.54"/>
    <n v="10.8"/>
    <s v="LA ARMENIA S.A."/>
  </r>
  <r>
    <n v="1002207024"/>
    <s v="UE01"/>
    <d v="2022-03-30T00:00:00"/>
    <d v="1899-12-30T15:53:00"/>
    <s v="012-024-00412149"/>
    <s v="9000807464"/>
    <s v="012-022-00316107"/>
    <n v="2310"/>
    <n v="2589.9899999999998"/>
    <s v="ZPVN"/>
    <s v="40566965"/>
    <s v="P000033160"/>
    <n v="8002823381"/>
    <n v="1002207024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23"/>
    <x v="123"/>
    <s v="100014917"/>
    <s v="SUAREZ ARTURO"/>
    <s v="ZETT"/>
    <s v="18UE952"/>
    <s v="2"/>
    <s v="Sin Pallet"/>
    <n v="0"/>
    <n v="0"/>
    <x v="1"/>
    <n v="49790"/>
    <n v="33020"/>
    <n v="16770"/>
    <n v="0"/>
    <m/>
    <x v="121"/>
    <n v="30"/>
    <s v="30"/>
    <n v="33"/>
    <x v="0"/>
    <n v="0"/>
    <n v="0"/>
    <s v="LIDENORTI S.A."/>
  </r>
  <r>
    <n v="1002207029"/>
    <s v="UE01"/>
    <d v="2022-03-30T00:00:00"/>
    <d v="1899-12-30T15:55:00"/>
    <s v="012-024-00412150"/>
    <s v="9000807466"/>
    <s v="012-022-00316109"/>
    <n v="1067.2"/>
    <n v="1196.55"/>
    <s v="ZPVN"/>
    <s v="40566912"/>
    <s v="0000393938"/>
    <n v="8002823388"/>
    <n v="1002207029"/>
    <s v="15-00001115"/>
    <s v="ARMADURO"/>
    <n v="16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m/>
    <x v="153"/>
    <x v="153"/>
    <s v="100020688"/>
    <s v="RIVERA JENRRI"/>
    <s v="ZETT"/>
    <s v="18UE747"/>
    <s v="1"/>
    <s v="Con Pallet"/>
    <n v="0.05"/>
    <n v="8"/>
    <x v="0"/>
    <n v="17047.5"/>
    <n v="8022.5"/>
    <n v="9025"/>
    <n v="160"/>
    <m/>
    <x v="150"/>
    <n v="30"/>
    <s v="30"/>
    <n v="8"/>
    <x v="0"/>
    <n v="1"/>
    <n v="20"/>
    <s v="LIDENORTI S.A."/>
  </r>
  <r>
    <n v="1002207029"/>
    <s v="UE01"/>
    <d v="2022-03-30T00:00:00"/>
    <d v="1899-12-30T15:55:00"/>
    <s v="012-024-00412151"/>
    <s v="9000807465"/>
    <s v="012-022-00316108"/>
    <n v="3182.4"/>
    <n v="3568.13"/>
    <s v="ZPVN"/>
    <s v="40566912"/>
    <s v="0000393939"/>
    <n v="8002823387"/>
    <n v="1002207029"/>
    <s v="15-00001123"/>
    <s v="SELVALEGRE"/>
    <n v="48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153"/>
    <x v="153"/>
    <s v="100020688"/>
    <s v="RIVERA JENRRI"/>
    <s v="ZETT"/>
    <s v="18UE747"/>
    <s v="1"/>
    <s v="Con Pallet"/>
    <n v="0.05"/>
    <n v="24"/>
    <x v="0"/>
    <n v="33092.5"/>
    <n v="24067.5"/>
    <n v="9025"/>
    <n v="480"/>
    <m/>
    <x v="150"/>
    <n v="30"/>
    <s v="30"/>
    <n v="24"/>
    <x v="0"/>
    <n v="1"/>
    <n v="20"/>
    <s v="LIDENORTI S.A."/>
  </r>
  <r>
    <n v="1002207015"/>
    <s v="UE01"/>
    <d v="2022-03-30T00:00:00"/>
    <d v="1899-12-30T16:05:00"/>
    <s v="012-024-00412152"/>
    <s v="9000807480"/>
    <s v="012-022-00316110"/>
    <n v="2458.8000000000002"/>
    <n v="2756.83"/>
    <s v="ZPVN"/>
    <s v="40566994"/>
    <s v="0000394069"/>
    <n v="8002823369"/>
    <n v="1002207015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0"/>
    <x v="0"/>
    <s v="100017804"/>
    <s v="FARINANGO HECTOR"/>
    <s v="ZEMU"/>
    <s v="18UE642"/>
    <s v="2"/>
    <s v="Sin Pallet"/>
    <n v="0"/>
    <n v="0"/>
    <x v="0"/>
    <n v="27010"/>
    <n v="18000"/>
    <n v="9010"/>
    <n v="255.6"/>
    <m/>
    <x v="0"/>
    <n v="30"/>
    <s v="30"/>
    <n v="18"/>
    <x v="0"/>
    <n v="0.71"/>
    <n v="14.2"/>
    <s v="COMITRAPSA"/>
  </r>
  <r>
    <n v="1002207040"/>
    <s v="UE01"/>
    <d v="2022-03-30T00:00:00"/>
    <d v="1899-12-30T16:08:00"/>
    <s v="012-024-00412153"/>
    <s v="9000807482"/>
    <s v="012-022-00316112"/>
    <n v="278.8"/>
    <n v="312.60000000000002"/>
    <s v="ZPVN"/>
    <s v="40566915"/>
    <s v="P000033145"/>
    <n v="8002823403"/>
    <n v="1002207040"/>
    <s v="15-00000181"/>
    <s v="ARMADURO ANTIHUMEDAD"/>
    <n v="40"/>
    <s v="BOL"/>
    <s v="101619"/>
    <s v="ZAMBRANO CEDEÑO TRUMAN LINCON"/>
    <s v="802187"/>
    <s v="BODEGA ZAMCED"/>
    <s v="CHONE"/>
    <s v="CALLE 7 DE AGOSTO S/N ENTRE BOLIVAR"/>
    <s v="OMCHON"/>
    <s v="O-Manabi-Chone"/>
    <m/>
    <x v="77"/>
    <x v="77"/>
    <s v="100014963"/>
    <s v="SANCHEZ MARCOS"/>
    <s v="ZEMU"/>
    <s v="18UE619"/>
    <s v="2"/>
    <s v="Sin Pallet"/>
    <n v="0"/>
    <n v="0"/>
    <x v="0"/>
    <n v="6507.2219999999998"/>
    <n v="2002.222"/>
    <n v="4505"/>
    <n v="42.8"/>
    <m/>
    <x v="75"/>
    <n v="30"/>
    <s v="30"/>
    <n v="2"/>
    <x v="0"/>
    <n v="1.0699999999999998"/>
    <n v="21.4"/>
    <s v="LIDENORTI S.A."/>
  </r>
  <r>
    <n v="1002207040"/>
    <s v="UE01"/>
    <d v="2022-03-30T00:00:00"/>
    <d v="1899-12-30T16:08:00"/>
    <s v="012-024-00412154"/>
    <s v="9000807481"/>
    <s v="012-022-00316111"/>
    <n v="2121.6"/>
    <n v="2378.75"/>
    <s v="ZPVN"/>
    <s v="40566914"/>
    <s v="P000033144"/>
    <n v="8002823404"/>
    <n v="1002207040"/>
    <s v="15-00001119"/>
    <s v="CAMPEON ANTIHUMEDAD"/>
    <n v="320"/>
    <s v="BOL"/>
    <s v="101619"/>
    <s v="ZAMBRANO CEDEÑO TRUMAN LINCON"/>
    <s v="802187"/>
    <s v="BODEGA ZAMCED"/>
    <s v="CHONE"/>
    <s v="CALLE 7 DE AGOSTO S/N ENTRE BOLIVAR"/>
    <s v="OMCHON"/>
    <s v="O-Manabi-Chone"/>
    <n v="396"/>
    <x v="77"/>
    <x v="77"/>
    <s v="100014963"/>
    <s v="SANCHEZ MARCOS"/>
    <s v="ZEMU"/>
    <s v="18UE619"/>
    <s v="2"/>
    <s v="Sin Pallet"/>
    <n v="0"/>
    <n v="0"/>
    <x v="0"/>
    <n v="20522.777999999998"/>
    <n v="16017.778"/>
    <n v="4505"/>
    <n v="342.4"/>
    <m/>
    <x v="75"/>
    <n v="30"/>
    <s v="30"/>
    <n v="16"/>
    <x v="0"/>
    <n v="1.0699999999999998"/>
    <n v="21.4"/>
    <s v="LIDENORTI S.A."/>
  </r>
  <r>
    <n v="1002206984"/>
    <s v="UE01"/>
    <d v="2022-03-30T00:00:00"/>
    <d v="1899-12-30T16:15:00"/>
    <s v="012-024-00412155"/>
    <s v=""/>
    <s v=""/>
    <n v="0"/>
    <n v="0"/>
    <s v="ZPRC"/>
    <s v="2500108326"/>
    <s v="P000033153"/>
    <n v="8002823327"/>
    <n v="1002206984"/>
    <s v="15-00001119"/>
    <s v="CAMPEON ANTIHUMEDAD"/>
    <n v="200"/>
    <s v="BOL"/>
    <s v="101663"/>
    <s v="ZURIDIST CIA. LTDA."/>
    <s v="802191"/>
    <s v="FERRE ZURITA UNO COM"/>
    <s v="PORTOVIEJO"/>
    <s v="AMERICA Y AV. DEL EJERCITO"/>
    <s v="OMPORT"/>
    <s v="O-Manabi-Portoviejo"/>
    <m/>
    <x v="171"/>
    <x v="171"/>
    <s v="100021498"/>
    <s v="MENDEZ JUAN"/>
    <s v="ZEMT"/>
    <s v="18UE686"/>
    <s v="2"/>
    <s v="Sin Pallet"/>
    <n v="0"/>
    <n v="0"/>
    <x v="0"/>
    <n v="17760"/>
    <n v="10000"/>
    <n v="7760"/>
    <n v="230"/>
    <m/>
    <x v="167"/>
    <n v="30"/>
    <s v="30"/>
    <n v="10"/>
    <x v="0"/>
    <n v="1.1499999999999999"/>
    <n v="23"/>
    <s v="RUTAS COTACACHENSES S.A."/>
  </r>
  <r>
    <n v="1002206984"/>
    <s v="UE01"/>
    <d v="2022-03-30T00:00:00"/>
    <d v="1899-12-30T16:15:00"/>
    <s v="012-024-00412156"/>
    <s v=""/>
    <s v=""/>
    <n v="0"/>
    <n v="0"/>
    <s v="ZPRC"/>
    <s v="2500108325"/>
    <s v="P000033152"/>
    <n v="8002823328"/>
    <n v="1002206984"/>
    <s v="15-00001124"/>
    <s v="SELVALEGRE ANTIHUMEDAD"/>
    <n v="280"/>
    <s v="BOL"/>
    <s v="101663"/>
    <s v="ZURIDIST CIA. LTDA."/>
    <s v="802191"/>
    <s v="FERRE ZURITA UNO COM"/>
    <s v="PORTOVIEJO"/>
    <s v="AMERICA Y AV. DEL EJERCITO"/>
    <s v="OMPORT"/>
    <s v="O-Manabi-Portoviejo"/>
    <n v="468"/>
    <x v="171"/>
    <x v="171"/>
    <s v="100021498"/>
    <s v="MENDEZ JUAN"/>
    <s v="ZEMT"/>
    <s v="18UE686"/>
    <s v="2"/>
    <s v="Sin Pallet"/>
    <n v="0"/>
    <n v="0"/>
    <x v="0"/>
    <n v="21760"/>
    <n v="14000"/>
    <n v="7760"/>
    <n v="322"/>
    <m/>
    <x v="167"/>
    <n v="30"/>
    <s v="30"/>
    <n v="14"/>
    <x v="0"/>
    <n v="1.1499999999999999"/>
    <n v="23"/>
    <s v="RUTAS COTACACHENSES S.A."/>
  </r>
  <r>
    <n v="1002207064"/>
    <s v="UE01"/>
    <d v="2022-03-30T00:00:00"/>
    <d v="1899-12-30T16:23:00"/>
    <s v="012-024-00412157"/>
    <s v=""/>
    <s v=""/>
    <n v="0"/>
    <n v="0"/>
    <s v="ZPRC"/>
    <s v="2500108345"/>
    <s v="0000394074"/>
    <n v="8002823432"/>
    <n v="100220706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6024"/>
    <s v="LATACUMBA ANDRES"/>
    <s v="ZETT"/>
    <s v="18UE672"/>
    <s v="4"/>
    <s v="Pallet Cortesia"/>
    <n v="0"/>
    <n v="0"/>
    <x v="0"/>
    <n v="49420"/>
    <n v="32080"/>
    <n v="17340"/>
    <n v="288"/>
    <m/>
    <x v="73"/>
    <n v="30"/>
    <s v="30"/>
    <n v="32"/>
    <x v="0"/>
    <n v="0.45"/>
    <n v="9"/>
    <s v="J.V. TRANSPREMIUN CIA.LTDA"/>
  </r>
  <r>
    <n v="1002207044"/>
    <s v="UE01"/>
    <d v="2022-03-30T00:00:00"/>
    <d v="1899-12-30T16:32:00"/>
    <s v="012-024-00412158"/>
    <s v="9000807494"/>
    <s v="012-022-00316113"/>
    <n v="2358"/>
    <n v="2643.8"/>
    <s v="ZPVN"/>
    <s v="40566942"/>
    <s v="0000393988"/>
    <n v="8002823408"/>
    <n v="1002207044"/>
    <s v="15-00001119"/>
    <s v="CAMPEON ANTIHUMEDAD"/>
    <n v="360"/>
    <s v="BOL"/>
    <s v="103931"/>
    <s v="LLAGUNO ZAMBRANO FRANSHESCA"/>
    <s v="806232"/>
    <s v="FERRETERIA BERMUDEZ"/>
    <s v="SUCRE"/>
    <s v="VIA PRINCIPAL A BAHÍA Y PUERTO POLO"/>
    <s v="OMROCA"/>
    <s v="O-Manabi-Rocafuerte"/>
    <n v="450"/>
    <x v="39"/>
    <x v="39"/>
    <s v="10001979"/>
    <s v="TITISTAR CUCAS FERNANDO PATRICIO"/>
    <s v="ZEMU"/>
    <s v="18UE705"/>
    <s v="2"/>
    <s v="Sin Pallet"/>
    <n v="0"/>
    <n v="0"/>
    <x v="0"/>
    <n v="26930"/>
    <n v="18000"/>
    <n v="8930"/>
    <n v="406.8"/>
    <m/>
    <x v="37"/>
    <n v="30"/>
    <s v="30"/>
    <n v="18"/>
    <x v="0"/>
    <n v="1.1300000000000001"/>
    <n v="22.6"/>
    <s v="TRANSLOBOL S.A."/>
  </r>
  <r>
    <n v="1002207082"/>
    <s v="UE01"/>
    <d v="2022-03-30T00:00:00"/>
    <d v="1899-12-30T16:35:00"/>
    <s v="012-024-00412159"/>
    <s v="9000807504"/>
    <s v="012-022-00316116"/>
    <n v="1789.94"/>
    <n v="2006.89"/>
    <s v="ZPVN"/>
    <s v="40566982"/>
    <s v="P000033169"/>
    <n v="8002823461"/>
    <n v="1002207082"/>
    <s v="15-00001115"/>
    <s v="ARMADURO"/>
    <n v="2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0072.423999999999"/>
    <n v="14042.424000000001"/>
    <n v="6030"/>
    <n v="212.8"/>
    <m/>
    <x v="10"/>
    <n v="30"/>
    <s v="30"/>
    <n v="14"/>
    <x v="0"/>
    <n v="0.76"/>
    <n v="15.200000000000001"/>
    <s v="TRANSPORTE PROPIO"/>
  </r>
  <r>
    <n v="1002207082"/>
    <s v="UE01"/>
    <d v="2022-03-30T00:00:00"/>
    <d v="1899-12-30T16:35:00"/>
    <s v="012-024-00412160"/>
    <s v="9000807501"/>
    <s v="012-022-00316114"/>
    <n v="466.5"/>
    <n v="523.04"/>
    <s v="ZPVN"/>
    <s v="40566983"/>
    <s v="P000033170"/>
    <n v="8002823459"/>
    <n v="1002207082"/>
    <s v="15-00001120"/>
    <s v="CAMPEON"/>
    <n v="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0042.120999999999"/>
    <n v="4012.1210000000001"/>
    <n v="6030"/>
    <n v="60.8"/>
    <m/>
    <x v="10"/>
    <n v="30"/>
    <s v="30"/>
    <n v="4"/>
    <x v="0"/>
    <n v="0.76"/>
    <n v="15.2"/>
    <s v="TRANSPORTE PROPIO"/>
  </r>
  <r>
    <n v="1002207082"/>
    <s v="UE01"/>
    <d v="2022-03-30T00:00:00"/>
    <d v="1899-12-30T16:35:00"/>
    <s v="012-024-00412161"/>
    <s v="9000807503"/>
    <s v="012-022-00316115"/>
    <n v="1905.97"/>
    <n v="2136.9899999999998"/>
    <s v="ZPVN"/>
    <s v="40566981"/>
    <s v="P000033168"/>
    <n v="8002823460"/>
    <n v="1002207082"/>
    <s v="15-00001123"/>
    <s v="SELVALEGRE"/>
    <n v="3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1075.455000000002"/>
    <n v="15045.455"/>
    <n v="6030"/>
    <n v="228"/>
    <m/>
    <x v="10"/>
    <n v="30"/>
    <s v="30"/>
    <n v="15"/>
    <x v="0"/>
    <n v="0.76"/>
    <n v="15.2"/>
    <s v="TRANSPORTE PROPIO"/>
  </r>
  <r>
    <n v="1002207032"/>
    <s v="UE01"/>
    <d v="2022-03-30T00:00:00"/>
    <d v="1899-12-30T16:38:00"/>
    <s v="012-024-00412162"/>
    <s v=""/>
    <s v=""/>
    <n v="0"/>
    <n v="0"/>
    <s v="ZPRC"/>
    <s v="2500108330"/>
    <s v="0000393998"/>
    <n v="8002823392"/>
    <n v="1002207032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47"/>
    <x v="47"/>
    <s v="100014947"/>
    <s v="FLORES DIEGO"/>
    <s v="ZEMT"/>
    <s v="18UE593"/>
    <s v="1"/>
    <s v="Con Pallet"/>
    <n v="0.05"/>
    <n v="24"/>
    <x v="0"/>
    <n v="38720"/>
    <n v="24000"/>
    <n v="14720"/>
    <n v="633.6"/>
    <m/>
    <x v="45"/>
    <n v="30"/>
    <s v="30"/>
    <n v="24"/>
    <x v="0"/>
    <n v="1.32"/>
    <n v="26.400000000000002"/>
    <s v="TRIMPESAS S.A."/>
  </r>
  <r>
    <n v="1002207026"/>
    <s v="UE01"/>
    <d v="2022-03-30T00:00:00"/>
    <d v="1899-12-30T16:41:00"/>
    <s v="012-024-00412163"/>
    <s v="9000807522"/>
    <s v="012-022-00316118"/>
    <n v="543.20000000000005"/>
    <n v="609.04"/>
    <s v="ZPVN"/>
    <s v="40566943"/>
    <s v="0000393989"/>
    <n v="8002823384"/>
    <n v="1002207026"/>
    <s v="15-00001119"/>
    <s v="CAMPEON ANTIHUMEDAD"/>
    <n v="80"/>
    <s v="BOL"/>
    <s v="103114"/>
    <s v="SOLORZANO NAVARRETE EDGAR JOSELITO"/>
    <s v="804190"/>
    <s v="EDSOFER FERRETERIA"/>
    <s v="ESMERALDAS"/>
    <s v="CALLE PALOMINO 1200 Y LIBERTAD"/>
    <s v="OEESME"/>
    <s v="O-Esmeraldas-Esmeraldas"/>
    <m/>
    <x v="16"/>
    <x v="16"/>
    <s v="100022266"/>
    <s v="CALDERON REYES SEGUNDO JORGE"/>
    <s v="ZEMU"/>
    <s v="18UE711"/>
    <s v="2"/>
    <s v="Sin Pallet"/>
    <n v="0"/>
    <n v="0"/>
    <x v="0"/>
    <n v="8540"/>
    <n v="4000"/>
    <n v="4540"/>
    <n v="84.8"/>
    <m/>
    <x v="16"/>
    <n v="30"/>
    <s v="30"/>
    <n v="4"/>
    <x v="0"/>
    <n v="1.06"/>
    <n v="21.2"/>
    <s v="LA ARMENIA S.A."/>
  </r>
  <r>
    <n v="1002207026"/>
    <s v="UE01"/>
    <d v="2022-03-30T00:00:00"/>
    <d v="1899-12-30T16:41:00"/>
    <s v="012-024-00412164"/>
    <s v="9000807521"/>
    <s v="012-022-00316117"/>
    <n v="1979.6"/>
    <n v="2219.54"/>
    <s v="ZPVN"/>
    <s v="40566943"/>
    <s v="0000393990"/>
    <n v="8002823383"/>
    <n v="1002207026"/>
    <s v="15-00001124"/>
    <s v="SELVALEGRE ANTIHUMEDAD"/>
    <n v="2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22266"/>
    <s v="CALDERON REYES SEGUNDO JORGE"/>
    <s v="ZEMU"/>
    <s v="18UE711"/>
    <s v="2"/>
    <s v="Sin Pallet"/>
    <n v="0"/>
    <n v="0"/>
    <x v="0"/>
    <n v="18540"/>
    <n v="14000"/>
    <n v="4540"/>
    <n v="296.8"/>
    <m/>
    <x v="16"/>
    <n v="30"/>
    <s v="30"/>
    <n v="14"/>
    <x v="0"/>
    <n v="1.06"/>
    <n v="21.2"/>
    <s v="LA ARMENIA S.A."/>
  </r>
  <r>
    <n v="1002207068"/>
    <s v="UE01"/>
    <d v="2022-03-30T00:00:00"/>
    <d v="1899-12-30T16:42:00"/>
    <s v="012-024-00412165"/>
    <s v="9000807451"/>
    <s v="013-020-00047836"/>
    <n v="3271.78"/>
    <n v="3668.34"/>
    <s v="ZPDF"/>
    <s v="70177520"/>
    <s v="0000394120"/>
    <n v="8002823437"/>
    <n v="1002207068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4392"/>
    <s v="KLEVER"/>
    <s v="ZEMT"/>
    <s v="18UE614"/>
    <s v="1"/>
    <s v="Con Pallet"/>
    <n v="0.05"/>
    <n v="24"/>
    <x v="0"/>
    <n v="38600"/>
    <n v="24130"/>
    <n v="14470"/>
    <n v="91.2"/>
    <m/>
    <x v="6"/>
    <n v="30"/>
    <s v="30"/>
    <n v="24"/>
    <x v="0"/>
    <n v="0.19"/>
    <n v="3.8000000000000003"/>
    <s v="WILLYTRUCK S.A."/>
  </r>
  <r>
    <n v="1002207045"/>
    <s v="UE01"/>
    <d v="2022-03-30T00:00:00"/>
    <d v="1899-12-30T16:44:00"/>
    <s v="012-024-00412166"/>
    <s v="9000807525"/>
    <s v="012-022-00316120"/>
    <n v="2096"/>
    <n v="2350.0500000000002"/>
    <s v="ZPVN"/>
    <s v="40566987"/>
    <s v="0000394058"/>
    <n v="8002823410"/>
    <n v="1002207045"/>
    <s v="15-00001119"/>
    <s v="CAMPEON ANTIHUMEDAD"/>
    <n v="320"/>
    <s v="BOL"/>
    <s v="104206"/>
    <s v="MOREIRA ALCIVAR JOHANNA MILENA"/>
    <s v="806189"/>
    <s v="BODEGA PRINCIPAL FERREMAR"/>
    <s v="ROCAFUERTE"/>
    <s v="BARRIO LOS ARENALES"/>
    <s v="OMROCA"/>
    <s v="O-Manabi-Rocafuerte"/>
    <m/>
    <x v="60"/>
    <x v="60"/>
    <s v="10007757"/>
    <s v="GUALACATA FERNANDEZ MANUEL RAUL"/>
    <s v="ZEMU"/>
    <s v="18UE769"/>
    <s v="2"/>
    <s v="Sin Pallet"/>
    <n v="0"/>
    <n v="0"/>
    <x v="0"/>
    <n v="20440"/>
    <n v="16000"/>
    <n v="4440"/>
    <n v="361.6"/>
    <m/>
    <x v="58"/>
    <n v="30"/>
    <s v="30"/>
    <n v="16"/>
    <x v="0"/>
    <n v="1.1300000000000001"/>
    <n v="22.6"/>
    <s v="ALQUINGA &amp; ALQUINGA"/>
  </r>
  <r>
    <n v="1002207045"/>
    <s v="UE01"/>
    <d v="2022-03-30T00:00:00"/>
    <d v="1899-12-30T16:44:00"/>
    <s v="012-024-00412167"/>
    <s v="9000807524"/>
    <s v="012-022-00316119"/>
    <n v="272.39999999999998"/>
    <n v="305.42"/>
    <s v="ZPVN"/>
    <s v="40566987"/>
    <s v="0000394057"/>
    <n v="8002823409"/>
    <n v="1002207045"/>
    <s v="15-00001124"/>
    <s v="SELVALEGRE ANTIHUMEDAD"/>
    <n v="4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60"/>
    <x v="60"/>
    <s v="10007757"/>
    <s v="GUALACATA FERNANDEZ MANUEL RAUL"/>
    <s v="ZEMU"/>
    <s v="18UE769"/>
    <s v="2"/>
    <s v="Sin Pallet"/>
    <n v="0"/>
    <n v="0"/>
    <x v="0"/>
    <n v="6440"/>
    <n v="2000"/>
    <n v="4440"/>
    <n v="45.2"/>
    <m/>
    <x v="58"/>
    <n v="30"/>
    <s v="30"/>
    <n v="2"/>
    <x v="0"/>
    <n v="1.1300000000000001"/>
    <n v="22.6"/>
    <s v="ALQUINGA &amp; ALQUINGA"/>
  </r>
  <r>
    <n v="1002207066"/>
    <s v="UE01"/>
    <d v="2022-03-30T00:00:00"/>
    <d v="1899-12-30T16:46:00"/>
    <s v="012-024-00412168"/>
    <s v="9000807527"/>
    <s v="012-022-00316121"/>
    <n v="3238.68"/>
    <n v="3631.23"/>
    <s v="ZPVN"/>
    <s v="40567025"/>
    <s v="0000394111"/>
    <n v="8002823435"/>
    <n v="1002207066"/>
    <s v="15-00001123"/>
    <s v="SELVALEGRE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280"/>
    <n v="24070"/>
    <n v="16210"/>
    <n v="91.2"/>
    <m/>
    <x v="62"/>
    <n v="30"/>
    <s v="30"/>
    <n v="24"/>
    <x v="0"/>
    <n v="0.19"/>
    <n v="3.8000000000000003"/>
    <s v="TRIMPESAS S.A."/>
  </r>
  <r>
    <n v="1002207033"/>
    <s v="UE01"/>
    <d v="2022-03-30T00:00:00"/>
    <d v="1899-12-30T16:48:00"/>
    <s v="012-024-00412169"/>
    <s v="9000807530"/>
    <s v="012-022-00316123"/>
    <n v="1492.8"/>
    <n v="1673.74"/>
    <s v="ZPVN"/>
    <s v="40566974"/>
    <s v="P000033165"/>
    <n v="8002823393"/>
    <n v="1002207033"/>
    <s v="15-00001119"/>
    <s v="CAMPEON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m/>
    <x v="11"/>
    <x v="11"/>
    <s v="100014920"/>
    <s v="AMAGUAYA HECTOR"/>
    <s v="ZEMT"/>
    <s v="18UE556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</r>
  <r>
    <n v="1002207033"/>
    <s v="UE01"/>
    <d v="2022-03-30T00:00:00"/>
    <d v="1899-12-30T16:48:00"/>
    <s v="012-024-00412170"/>
    <s v="9000807529"/>
    <s v="012-022-00316122"/>
    <n v="1550.4"/>
    <n v="1738.32"/>
    <s v="ZPVN"/>
    <s v="40566973"/>
    <s v="P000033164"/>
    <n v="8002823394"/>
    <n v="1002207033"/>
    <s v="15-00001124"/>
    <s v="SELVALEGRE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11"/>
    <x v="11"/>
    <s v="100014920"/>
    <s v="AMAGUAYA HECTOR"/>
    <s v="ZEMT"/>
    <s v="18UE556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</r>
  <r>
    <n v="1002207060"/>
    <s v="UE01"/>
    <d v="2022-03-30T00:00:00"/>
    <d v="1899-12-30T16:49:00"/>
    <s v="012-024-00412171"/>
    <s v=""/>
    <s v=""/>
    <n v="0"/>
    <n v="0"/>
    <s v="ZPRC"/>
    <s v="2500108345"/>
    <s v="0000394073"/>
    <n v="8002823425"/>
    <n v="1002207060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24"/>
    <x v="24"/>
    <s v="100014929"/>
    <s v="YEPEZ PATRICIO"/>
    <s v="ZETT"/>
    <s v="18UE854"/>
    <s v="4"/>
    <s v="Pallet Cortesia"/>
    <n v="0"/>
    <n v="0"/>
    <x v="0"/>
    <n v="49750"/>
    <n v="32080"/>
    <n v="17670"/>
    <n v="288"/>
    <m/>
    <x v="24"/>
    <n v="30"/>
    <s v="30"/>
    <n v="32"/>
    <x v="0"/>
    <n v="0.45"/>
    <n v="9"/>
    <s v="LIDENORTI S.A."/>
  </r>
  <r>
    <n v="1002207050"/>
    <s v="UE01"/>
    <d v="2022-03-30T00:00:00"/>
    <d v="1899-12-30T16:52:00"/>
    <s v="012-024-00412172"/>
    <s v="9000807532"/>
    <s v="012-022-00316124"/>
    <n v="3948.58"/>
    <n v="4427.17"/>
    <s v="ZPVN"/>
    <s v="40566881"/>
    <s v="0000393888"/>
    <n v="8002823414"/>
    <n v="1002207050"/>
    <s v="15-00000218"/>
    <s v="MAGNO HE"/>
    <n v="31.9"/>
    <s v="T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s v="18UE831"/>
    <s v="2"/>
    <s v="Sin Pallet"/>
    <n v="0"/>
    <n v="0"/>
    <x v="0"/>
    <n v="50180"/>
    <n v="31900"/>
    <n v="18280"/>
    <n v="1225.28"/>
    <m/>
    <x v="28"/>
    <n v="30"/>
    <s v="30"/>
    <n v="31.9"/>
    <x v="0"/>
    <n v="38.410031347962381"/>
    <n v="38.410031347962381"/>
    <s v="TRANSALMEIDA"/>
  </r>
  <r>
    <n v="1002207118"/>
    <s v="UE01"/>
    <d v="2022-03-30T00:00:00"/>
    <d v="1899-12-30T16:53:00"/>
    <s v="012-024-00412173"/>
    <s v="9000807533"/>
    <s v="012-022-00316125"/>
    <n v="1041.74"/>
    <n v="1168.01"/>
    <s v="ZPVN"/>
    <s v="40567021"/>
    <s v="P000033175"/>
    <n v="8002823498"/>
    <n v="1002207118"/>
    <s v="15-00001115"/>
    <s v="ARMADURO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</r>
  <r>
    <n v="1002207118"/>
    <s v="UE01"/>
    <d v="2022-03-30T00:00:00"/>
    <d v="1899-12-30T16:53:00"/>
    <s v="012-024-00412174"/>
    <s v="9000807534"/>
    <s v="012-022-00316126"/>
    <n v="955.06"/>
    <n v="1070.82"/>
    <s v="ZPVN"/>
    <s v="40567022"/>
    <s v="P000033176"/>
    <n v="8002823497"/>
    <n v="1002207118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</r>
  <r>
    <n v="1002207118"/>
    <s v="UE01"/>
    <d v="2022-03-30T00:00:00"/>
    <d v="1899-12-30T16:53:00"/>
    <s v="012-024-00412175"/>
    <s v="9000807536"/>
    <s v="012-022-00316127"/>
    <n v="2200.29"/>
    <n v="2466.9699999999998"/>
    <s v="ZPVN"/>
    <s v="40567020"/>
    <s v="P000033174"/>
    <n v="8002823499"/>
    <n v="1002207118"/>
    <s v="15-00001123"/>
    <s v="SELVALEGRE"/>
    <n v="3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2732.726999999999"/>
    <n v="17036.060000000001"/>
    <n v="5696.6670000000004"/>
    <n v="319.60000000000002"/>
    <m/>
    <x v="56"/>
    <n v="30"/>
    <s v="30"/>
    <n v="17"/>
    <x v="0"/>
    <n v="0.94000000000000006"/>
    <n v="18.8"/>
    <s v="TRANSPORTE PROPIO"/>
  </r>
  <r>
    <n v="1002207091"/>
    <s v="UE01"/>
    <d v="2022-03-30T00:00:00"/>
    <d v="1899-12-30T16:58:00"/>
    <s v="012-024-00412176"/>
    <s v="9000807540"/>
    <s v="012-022-00316128"/>
    <n v="3183.98"/>
    <n v="3569.9"/>
    <s v="ZPVN"/>
    <s v="40565742"/>
    <s v="0000393354"/>
    <n v="8002823468"/>
    <n v="1002207091"/>
    <s v="15-00001121"/>
    <s v="GLADIADOR"/>
    <n v="31.38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970"/>
    <n v="31380"/>
    <n v="18590"/>
    <n v="0"/>
    <m/>
    <x v="3"/>
    <n v="30"/>
    <s v="30"/>
    <n v="31.38"/>
    <x v="0"/>
    <n v="0"/>
    <n v="0"/>
    <s v="XAVIER VALENZUELA"/>
  </r>
  <r>
    <n v="1002207129"/>
    <s v="UE01"/>
    <d v="2022-03-30T00:00:00"/>
    <d v="1899-12-30T17:00:00"/>
    <s v="012-024-00412177"/>
    <s v="9000807541"/>
    <s v="012-022-00316129"/>
    <n v="2310"/>
    <n v="2589.9899999999998"/>
    <s v="ZPVN"/>
    <s v="40566966"/>
    <s v="P000033161"/>
    <n v="8002823532"/>
    <n v="1002207129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2"/>
    <x v="32"/>
    <s v="100014921"/>
    <s v="QUILUMBAQUIN BENJAMIN"/>
    <s v="ZETT"/>
    <s v="18UE557"/>
    <s v="2"/>
    <s v="Sin Pallet"/>
    <n v="0"/>
    <n v="0"/>
    <x v="1"/>
    <n v="50760"/>
    <n v="32980"/>
    <n v="17780"/>
    <n v="0"/>
    <m/>
    <x v="30"/>
    <n v="30"/>
    <s v="30"/>
    <n v="33"/>
    <x v="0"/>
    <n v="0"/>
    <n v="0"/>
    <s v="TRIMPESAS S.A."/>
  </r>
  <r>
    <n v="1002207094"/>
    <s v="UE01"/>
    <d v="2022-03-30T00:00:00"/>
    <d v="1899-12-30T17:01:00"/>
    <s v="012-024-00412178"/>
    <s v=""/>
    <s v=""/>
    <n v="0"/>
    <n v="0"/>
    <s v="ZPRC"/>
    <s v="2500108346"/>
    <s v="0000394112"/>
    <n v="8002823471"/>
    <n v="1002207094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3"/>
    <x v="113"/>
    <s v="100015003"/>
    <s v="CASTRO MILTON"/>
    <s v="ZEMT"/>
    <s v="18UE745"/>
    <s v="1"/>
    <s v="Con Pallet"/>
    <n v="0.05"/>
    <n v="24"/>
    <x v="0"/>
    <n v="38390"/>
    <n v="24020"/>
    <n v="14370"/>
    <n v="542.4"/>
    <m/>
    <x v="111"/>
    <n v="30"/>
    <s v="30"/>
    <n v="24"/>
    <x v="0"/>
    <n v="1.1299999999999999"/>
    <n v="22.599999999999998"/>
    <s v="TRANSVOLCA S.A."/>
  </r>
  <r>
    <n v="1002207061"/>
    <s v="UE01"/>
    <d v="2022-03-30T00:00:00"/>
    <d v="1899-12-30T17:05:00"/>
    <s v="012-024-00412179"/>
    <s v=""/>
    <s v=""/>
    <n v="0"/>
    <n v="0"/>
    <s v="ZPRC"/>
    <s v="2500108332"/>
    <s v="0000394023"/>
    <n v="8002823427"/>
    <n v="1002207061"/>
    <s v="15-00001124"/>
    <s v="SELVALEGRE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147"/>
    <x v="147"/>
    <s v="100014974"/>
    <s v="PAZMIÑO ULISES"/>
    <s v="ZETT"/>
    <s v="18UE567"/>
    <s v="1"/>
    <s v="Con Pallet"/>
    <n v="0.05"/>
    <n v="32"/>
    <x v="0"/>
    <n v="49780"/>
    <n v="32030"/>
    <n v="17750"/>
    <n v="844.8"/>
    <m/>
    <x v="144"/>
    <n v="30"/>
    <s v="30"/>
    <n v="32"/>
    <x v="0"/>
    <n v="1.3199999999999998"/>
    <n v="26.4"/>
    <s v="SANJOPAS S.A."/>
  </r>
  <r>
    <n v="1002207104"/>
    <s v="UE01"/>
    <d v="2022-03-30T00:00:00"/>
    <d v="1899-12-30T17:07:00"/>
    <s v="012-024-00412180"/>
    <s v="9000807458"/>
    <s v="013-020-00047837"/>
    <n v="4297.16"/>
    <n v="4818"/>
    <s v="ZPDF"/>
    <s v="70177522"/>
    <s v="0000394131"/>
    <n v="8002823482"/>
    <n v="1002207104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60"/>
    <n v="32980"/>
    <n v="18380"/>
    <n v="996.6"/>
    <m/>
    <x v="130"/>
    <n v="30"/>
    <s v="30"/>
    <n v="33"/>
    <x v="0"/>
    <n v="1.51"/>
    <n v="30.2"/>
    <s v="TRANSPORTE PROPIO"/>
  </r>
  <r>
    <n v="1002207120"/>
    <s v="UE01"/>
    <d v="2022-03-30T00:00:00"/>
    <d v="1899-12-30T17:08:00"/>
    <s v="012-024-00412181"/>
    <s v="9000807545"/>
    <s v="012-022-00316132"/>
    <n v="256.8"/>
    <n v="287.93"/>
    <s v="ZPVN"/>
    <s v="40566866"/>
    <s v="0000393874"/>
    <n v="8002823503"/>
    <n v="1002207120"/>
    <s v="15-00001120"/>
    <s v="CAMPEON"/>
    <n v="40"/>
    <s v="BOL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s v="18UE394"/>
    <s v="2"/>
    <s v="Sin Pallet"/>
    <n v="0"/>
    <n v="0"/>
    <x v="0"/>
    <n v="5032.2209999999995"/>
    <n v="2008.8879999999999"/>
    <n v="3023.3330000000001"/>
    <n v="18.399999999999999"/>
    <m/>
    <x v="57"/>
    <n v="30"/>
    <s v="30"/>
    <n v="2"/>
    <x v="0"/>
    <n v="0.45999999999999996"/>
    <n v="9.1999999999999993"/>
    <s v="GLT LOGISTICS S.A."/>
  </r>
  <r>
    <n v="1002207120"/>
    <s v="UE01"/>
    <d v="2022-03-30T00:00:00"/>
    <d v="1899-12-30T17:08:00"/>
    <s v="012-024-00412182"/>
    <s v="9000807543"/>
    <s v="012-022-00316130"/>
    <n v="1108.8"/>
    <n v="1243.2"/>
    <s v="ZPVN"/>
    <s v="40566866"/>
    <s v="0000393875"/>
    <n v="8002823501"/>
    <n v="1002207120"/>
    <s v="15-00001123"/>
    <s v="SELVALEGRE"/>
    <n v="160"/>
    <s v="BOL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s v="18UE39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</r>
  <r>
    <n v="1002207120"/>
    <s v="UE01"/>
    <d v="2022-03-30T00:00:00"/>
    <d v="1899-12-30T17:08:00"/>
    <s v="012-024-00412183"/>
    <s v="9000807544"/>
    <s v="012-022-00316131"/>
    <n v="1108.8"/>
    <n v="1243.2"/>
    <s v="ZPVN"/>
    <s v="40566860"/>
    <s v="0000393873"/>
    <n v="8002823502"/>
    <n v="1002207120"/>
    <s v="15-00001123"/>
    <s v="SELVALEGRE"/>
    <n v="160"/>
    <s v="BOL"/>
    <s v="101624"/>
    <s v="ROMERO RODRIGUEZ BLANCA HERMINIA"/>
    <s v="802004"/>
    <s v="CUMBAYA"/>
    <s v="QUITO"/>
    <s v="PASANDO SEMAFORO DE CUMBAYA"/>
    <s v="OPCUMB"/>
    <s v="O-Pichincha-Cumbaya"/>
    <n v="113"/>
    <x v="59"/>
    <x v="59"/>
    <s v="100014884"/>
    <s v="CADENA GERARDO"/>
    <s v="ZEMU"/>
    <s v="18UE39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</r>
  <r>
    <n v="1002207127"/>
    <s v="UE01"/>
    <d v="2022-03-30T00:00:00"/>
    <d v="1899-12-30T17:09:00"/>
    <s v="012-024-00412184"/>
    <s v="9000807546"/>
    <s v="012-022-00316133"/>
    <n v="3153.6"/>
    <n v="3535.83"/>
    <s v="ZPVN"/>
    <s v="40567016"/>
    <s v="0000394096"/>
    <n v="8002823526"/>
    <n v="1002207127"/>
    <s v="15-00001119"/>
    <s v="CAMPEON ANTIHUMEDAD"/>
    <n v="48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43"/>
    <x v="43"/>
    <s v="100017965"/>
    <s v="ARIAS PATRICIO"/>
    <s v="ZEMT"/>
    <s v="18UE535"/>
    <s v="2"/>
    <s v="Sin Pallet"/>
    <n v="0"/>
    <n v="0"/>
    <x v="0"/>
    <n v="39140"/>
    <n v="23990"/>
    <n v="15150"/>
    <n v="398.4"/>
    <m/>
    <x v="41"/>
    <n v="30"/>
    <s v="30"/>
    <n v="24"/>
    <x v="0"/>
    <n v="0.83"/>
    <n v="16.599999999999998"/>
    <s v="LIDENORTI S.A."/>
  </r>
  <r>
    <n v="1002207070"/>
    <s v="UE01"/>
    <d v="2022-03-30T00:00:00"/>
    <d v="1899-12-30T17:13:00"/>
    <s v="012-024-00412185"/>
    <s v="9000807451"/>
    <s v="013-020-00047836"/>
    <n v="3271.78"/>
    <n v="3668.34"/>
    <s v="ZPDF"/>
    <s v="70177520"/>
    <s v="0000394121"/>
    <n v="8002823439"/>
    <n v="1002207070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05"/>
    <x v="105"/>
    <s v="100017992"/>
    <s v="VILLEGAS DARWIN"/>
    <s v="ZEMT"/>
    <s v="18UE628"/>
    <s v="1"/>
    <s v="Con Pallet"/>
    <n v="0.05"/>
    <n v="24"/>
    <x v="0"/>
    <n v="40150"/>
    <n v="24060"/>
    <n v="16090"/>
    <n v="91.2"/>
    <m/>
    <x v="103"/>
    <n v="30"/>
    <s v="30"/>
    <n v="24"/>
    <x v="0"/>
    <n v="0.19"/>
    <n v="3.8000000000000003"/>
    <s v="TRIMPESAS S.A."/>
  </r>
  <r>
    <n v="1002207123"/>
    <s v="UE01"/>
    <d v="2022-03-30T00:00:00"/>
    <d v="1899-12-30T17:19:00"/>
    <s v="012-024-00412186"/>
    <s v="9000807550"/>
    <s v="012-022-00316135"/>
    <n v="2568"/>
    <n v="2879.26"/>
    <s v="ZPVN"/>
    <s v="40567038"/>
    <s v="0000394139"/>
    <n v="8002823508"/>
    <n v="1002207123"/>
    <s v="15-00001120"/>
    <s v="CAMPEON"/>
    <n v="400"/>
    <s v="BOL"/>
    <s v="101794"/>
    <s v="CADECOADITIVOS CIA. LTDA."/>
    <s v="800878"/>
    <s v="BODEG CADECOADITIVO"/>
    <s v="QUITO"/>
    <s v="BODEGA CADECOADITIVOS / VIA QUITO"/>
    <s v="OPLAAR"/>
    <s v="O-Pichincha-Laargelia"/>
    <m/>
    <x v="68"/>
    <x v="68"/>
    <s v="100015058"/>
    <s v="MUÑOZ JUAN"/>
    <s v="ZEMT"/>
    <s v="18UE985"/>
    <s v="1"/>
    <s v="Con Pallet"/>
    <n v="0.05"/>
    <n v="20"/>
    <x v="0"/>
    <n v="28356.667000000001"/>
    <n v="20016.667000000001"/>
    <n v="8340"/>
    <n v="204"/>
    <m/>
    <x v="66"/>
    <n v="30"/>
    <s v="30"/>
    <n v="20"/>
    <x v="0"/>
    <n v="0.51"/>
    <n v="10.199999999999999"/>
    <s v="SELVALEGRE S.A."/>
  </r>
  <r>
    <n v="1002207123"/>
    <s v="UE01"/>
    <d v="2022-03-30T00:00:00"/>
    <d v="1899-12-30T17:19:00"/>
    <s v="012-024-00412187"/>
    <s v="9000807549"/>
    <s v="012-022-00316134"/>
    <n v="554.4"/>
    <n v="621.6"/>
    <s v="ZPVN"/>
    <s v="40567038"/>
    <s v="0000394138"/>
    <n v="8002823507"/>
    <n v="1002207123"/>
    <s v="15-00001123"/>
    <s v="SELVALEGRE"/>
    <n v="8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68"/>
    <x v="68"/>
    <s v="100015058"/>
    <s v="MUÑOZ JUAN"/>
    <s v="ZEMT"/>
    <s v="18UE985"/>
    <s v="1"/>
    <s v="Con Pallet"/>
    <n v="0.05"/>
    <n v="4"/>
    <x v="0"/>
    <n v="12343.333000000001"/>
    <n v="4003.3330000000001"/>
    <n v="8340"/>
    <n v="40.799999999999997"/>
    <m/>
    <x v="66"/>
    <n v="30"/>
    <s v="30"/>
    <n v="4"/>
    <x v="0"/>
    <n v="0.51"/>
    <n v="10.199999999999999"/>
    <s v="SELVALEGRE S.A."/>
  </r>
  <r>
    <n v="1002207143"/>
    <s v="UE01"/>
    <d v="2022-03-30T00:00:00"/>
    <d v="1899-12-30T17:23:00"/>
    <s v="012-024-00412188"/>
    <s v="9000807553"/>
    <s v="012-022-00316137"/>
    <n v="2604.34"/>
    <n v="2920"/>
    <s v="ZPVN"/>
    <s v="40566750"/>
    <s v="P000033103"/>
    <n v="8002823555"/>
    <n v="1002207143"/>
    <s v="15-00001115"/>
    <s v="ARMADURO"/>
    <n v="400"/>
    <s v="BOL"/>
    <s v="10001346"/>
    <s v="FERRETERIA Y HOGAR"/>
    <s v="807194"/>
    <s v="BODEGA PRINCIPAL"/>
    <s v="AMBATO"/>
    <s v="CALLE 22 DE ENERO Y EL TEJAR"/>
    <s v="OTAMBA"/>
    <s v="O-Tungurahua-Ambato"/>
    <m/>
    <x v="4"/>
    <x v="4"/>
    <s v="100020137"/>
    <s v="RACINES PATRICIO"/>
    <s v="ZETT"/>
    <s v="18UE981"/>
    <s v="2"/>
    <s v="Sin Pallet"/>
    <n v="0"/>
    <n v="0"/>
    <x v="0"/>
    <n v="29488.485000000001"/>
    <n v="20048.485000000001"/>
    <n v="9440"/>
    <n v="360"/>
    <m/>
    <x v="4"/>
    <n v="30"/>
    <s v="30"/>
    <n v="20"/>
    <x v="0"/>
    <n v="0.9"/>
    <n v="18"/>
    <s v="TRANSPORTE PROPIO"/>
  </r>
  <r>
    <n v="1002207143"/>
    <s v="UE01"/>
    <d v="2022-03-30T00:00:00"/>
    <d v="1899-12-30T17:23:00"/>
    <s v="012-024-00412189"/>
    <s v="9000807552"/>
    <s v="012-022-00316136"/>
    <n v="1682.58"/>
    <n v="1886.52"/>
    <s v="ZPVN"/>
    <s v="40566749"/>
    <s v="P000033102"/>
    <n v="8002823556"/>
    <n v="1002207143"/>
    <s v="15-00001123"/>
    <s v="SELVALEGRE"/>
    <n v="260"/>
    <s v="BOL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s v="18UE981"/>
    <s v="2"/>
    <s v="Sin Pallet"/>
    <n v="0"/>
    <n v="0"/>
    <x v="0"/>
    <n v="22471.514999999999"/>
    <n v="13031.514999999999"/>
    <n v="9440"/>
    <n v="234"/>
    <m/>
    <x v="4"/>
    <n v="30"/>
    <s v="30"/>
    <n v="13"/>
    <x v="0"/>
    <n v="0.9"/>
    <n v="18"/>
    <s v="TRANSPORTE PROPIO"/>
  </r>
  <r>
    <n v="1002207150"/>
    <s v="UE01"/>
    <d v="2022-03-30T00:00:00"/>
    <d v="1899-12-30T17:27:00"/>
    <s v="012-024-00412190"/>
    <s v=""/>
    <s v=""/>
    <n v="0"/>
    <n v="0"/>
    <s v="ZPRC"/>
    <s v="2500108257"/>
    <s v="P000033003"/>
    <n v="8002823565"/>
    <n v="1002207150"/>
    <s v="15-00001120"/>
    <s v="CAMPEON"/>
    <n v="320"/>
    <s v="BOL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653.635999999999"/>
    <n v="16043.636"/>
    <n v="8610"/>
    <n v="163.19999999999999"/>
    <m/>
    <x v="109"/>
    <n v="30"/>
    <s v="30"/>
    <n v="16"/>
    <x v="0"/>
    <n v="0.51"/>
    <n v="10.199999999999999"/>
    <s v="TRANSPORTE PROPIO"/>
  </r>
  <r>
    <n v="1002207150"/>
    <s v="UE01"/>
    <d v="2022-03-30T00:00:00"/>
    <d v="1899-12-30T17:27:00"/>
    <s v="012-024-00412191"/>
    <s v=""/>
    <s v=""/>
    <n v="0"/>
    <n v="0"/>
    <s v="ZPRC"/>
    <s v="2500108256"/>
    <s v="P000033002"/>
    <n v="8002823566"/>
    <n v="1002207150"/>
    <s v="15-00001123"/>
    <s v="SELVALEGRE"/>
    <n v="34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656.364000000001"/>
    <n v="17046.364000000001"/>
    <n v="8610"/>
    <n v="173.4"/>
    <m/>
    <x v="109"/>
    <n v="30"/>
    <s v="30"/>
    <n v="17"/>
    <x v="0"/>
    <n v="0.51"/>
    <n v="10.200000000000001"/>
    <s v="TRANSPORTE PROPIO"/>
  </r>
  <r>
    <n v="1002207182"/>
    <s v="UE01"/>
    <d v="2022-03-30T00:00:00"/>
    <d v="1899-12-30T17:31:00"/>
    <s v="012-024-00412192"/>
    <s v="9000807556"/>
    <s v="012-022-00316138"/>
    <n v="2301.35"/>
    <n v="2580.29"/>
    <s v="ZPVN"/>
    <s v="40567071"/>
    <s v="0000394201"/>
    <n v="8002823637"/>
    <n v="1002207182"/>
    <s v="15-00001119"/>
    <s v="CAMPEON ANTIHUMEDAD"/>
    <n v="360"/>
    <s v="BOL"/>
    <s v="101613"/>
    <s v="COMERCIAL MICHELENA S.A."/>
    <s v="811025"/>
    <s v="OBRA MARCO MUÑOZ"/>
    <s v="MANTA"/>
    <s v="SECTOR EL GAVILAN JUNTO A URB BARU"/>
    <s v="OMMANT"/>
    <s v="O-Manabi-Manta"/>
    <n v="486"/>
    <x v="21"/>
    <x v="21"/>
    <s v="10000371"/>
    <s v="PERUGACHI MORENO DARWIN SANTIAGO"/>
    <s v="ZEMU"/>
    <s v="18UE634"/>
    <s v="2"/>
    <s v="Sin Pallet"/>
    <n v="0"/>
    <n v="0"/>
    <x v="0"/>
    <n v="27070"/>
    <n v="17980"/>
    <n v="9090"/>
    <n v="406.8"/>
    <m/>
    <x v="21"/>
    <n v="30"/>
    <s v="30"/>
    <n v="18"/>
    <x v="0"/>
    <n v="1.1300000000000001"/>
    <n v="22.6"/>
    <s v="TRIMPESAS S.A."/>
  </r>
  <r>
    <n v="1002207145"/>
    <s v="UE01"/>
    <d v="2022-03-30T00:00:00"/>
    <d v="1899-12-30T17:33:00"/>
    <s v="012-024-00412193"/>
    <s v=""/>
    <s v=""/>
    <n v="0"/>
    <n v="0"/>
    <s v="ZPRC"/>
    <s v="2500107941"/>
    <s v="0000393359"/>
    <n v="8002823559"/>
    <n v="1002207145"/>
    <s v="15-00001118"/>
    <s v="TECHCEM"/>
    <n v="31.3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840"/>
    <n v="31320"/>
    <n v="18520"/>
    <n v="0"/>
    <m/>
    <x v="1"/>
    <n v="30"/>
    <s v="30"/>
    <n v="31.32"/>
    <x v="0"/>
    <n v="0"/>
    <n v="0"/>
    <s v="TRANSCONCEM CIA. LTDA."/>
  </r>
  <r>
    <n v="1002207151"/>
    <s v="UE01"/>
    <d v="2022-03-30T00:00:00"/>
    <d v="1899-12-30T17:40:00"/>
    <s v="012-024-00412194"/>
    <s v="9000807558"/>
    <s v="012-022-00316140"/>
    <n v="734.18"/>
    <n v="823.17"/>
    <s v="ZPVN"/>
    <s v="40567018"/>
    <s v="P000033172"/>
    <n v="8002823567"/>
    <n v="1002207151"/>
    <s v="15-00001120"/>
    <s v="CAMPEON"/>
    <n v="120"/>
    <s v="BOL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4444.118"/>
    <n v="6014.1180000000004"/>
    <n v="8430"/>
    <n v="52.8"/>
    <m/>
    <x v="32"/>
    <n v="30"/>
    <s v="30"/>
    <n v="6"/>
    <x v="0"/>
    <n v="0.44"/>
    <n v="8.7999999999999989"/>
    <s v="TRANSPORTE PROPIO"/>
  </r>
  <r>
    <n v="1002207151"/>
    <s v="UE01"/>
    <d v="2022-03-30T00:00:00"/>
    <d v="1899-12-30T17:40:00"/>
    <s v="012-024-00412195"/>
    <s v="9000807557"/>
    <s v="012-022-00316139"/>
    <n v="3736.66"/>
    <n v="4189.57"/>
    <s v="ZPVN"/>
    <s v="40567019"/>
    <s v="P000033173"/>
    <n v="8002823568"/>
    <n v="1002207151"/>
    <s v="15-00001123"/>
    <s v="SELVALEGRE"/>
    <n v="56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495.881999999998"/>
    <n v="28065.882000000001"/>
    <n v="8430"/>
    <n v="246.4"/>
    <m/>
    <x v="32"/>
    <n v="30"/>
    <s v="30"/>
    <n v="28"/>
    <x v="0"/>
    <n v="0.44"/>
    <n v="8.8000000000000007"/>
    <s v="TRANSPORTE PROPIO"/>
  </r>
  <r>
    <n v="1002207162"/>
    <s v="UE01"/>
    <d v="2022-03-30T00:00:00"/>
    <d v="1899-12-30T17:44:00"/>
    <s v="012-024-00412196"/>
    <s v="9000807560"/>
    <s v="012-022-00316142"/>
    <n v="1584"/>
    <n v="1775.99"/>
    <s v="ZPVN"/>
    <s v="40566744"/>
    <s v="P000033101"/>
    <n v="8002823596"/>
    <n v="1002207162"/>
    <s v="15-00000181"/>
    <s v="ARMADURO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20716.817999999999"/>
    <n v="12021.817999999999"/>
    <n v="8695"/>
    <n v="319.2"/>
    <m/>
    <x v="52"/>
    <n v="30"/>
    <s v="30"/>
    <n v="12"/>
    <x v="0"/>
    <n v="1.3299999999999998"/>
    <n v="26.599999999999998"/>
    <s v="TRANSPORTE PROPIO"/>
  </r>
  <r>
    <n v="1002207162"/>
    <s v="UE01"/>
    <d v="2022-03-30T00:00:00"/>
    <d v="1899-12-30T17:44:00"/>
    <s v="012-024-00412197"/>
    <s v="9000807559"/>
    <s v="012-022-00316141"/>
    <n v="2738.4"/>
    <n v="3070.31"/>
    <s v="ZPVN"/>
    <s v="40566743"/>
    <s v="P000033100"/>
    <n v="8002823595"/>
    <n v="1002207162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9733.182000000001"/>
    <n v="21038.182000000001"/>
    <n v="8695"/>
    <n v="558.6"/>
    <m/>
    <x v="52"/>
    <n v="30"/>
    <s v="30"/>
    <n v="21"/>
    <x v="0"/>
    <n v="1.33"/>
    <n v="26.6"/>
    <s v="TRANSPORTE PROPIO"/>
  </r>
  <r>
    <n v="1002207169"/>
    <s v="UE01"/>
    <d v="2022-03-30T00:00:00"/>
    <d v="1899-12-30T17:44:00"/>
    <s v="012-024-00412198"/>
    <s v="9000807561"/>
    <s v="012-022-00316143"/>
    <n v="2545.1999999999998"/>
    <n v="2853.69"/>
    <s v="ZPVN"/>
    <s v="40567056"/>
    <s v="0000394164"/>
    <n v="8002823616"/>
    <n v="1002207169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27080"/>
    <n v="18010"/>
    <n v="9070"/>
    <n v="381.6"/>
    <m/>
    <x v="104"/>
    <n v="30"/>
    <s v="30"/>
    <n v="18"/>
    <x v="0"/>
    <n v="1.06"/>
    <n v="21.200000000000003"/>
    <s v="LA ARMENIA S.A."/>
  </r>
  <r>
    <n v="1002207168"/>
    <s v="UE01"/>
    <d v="2022-03-30T00:00:00"/>
    <d v="1899-12-30T17:52:00"/>
    <s v="012-024-00412199"/>
    <s v="9000807563"/>
    <s v="012-022-00316144"/>
    <n v="2494.8000000000002"/>
    <n v="2797.19"/>
    <s v="ZPVN"/>
    <s v="40567063"/>
    <s v="0000394175"/>
    <n v="8002823615"/>
    <n v="1002207168"/>
    <s v="15-00001123"/>
    <s v="SELVALEGRE"/>
    <n v="360"/>
    <s v="BOL"/>
    <s v="101598"/>
    <s v="FLORES PEÑA CARMEN MARIA"/>
    <s v="801576"/>
    <s v="BODEGA MACOFER"/>
    <s v="QUITO"/>
    <s v="BODEGA MACOFER / CALLE GUAYACANES"/>
    <s v="OPKENN"/>
    <s v="O-Pichincha-Kennedy"/>
    <n v="97.5"/>
    <x v="66"/>
    <x v="66"/>
    <s v="100014865"/>
    <s v="LANDI LUIS"/>
    <s v="ZEMU"/>
    <s v="18UE358"/>
    <s v="2"/>
    <s v="Sin Pallet"/>
    <n v="0"/>
    <n v="0"/>
    <x v="0"/>
    <n v="27230"/>
    <n v="18040"/>
    <n v="9190"/>
    <n v="162"/>
    <m/>
    <x v="64"/>
    <n v="30"/>
    <s v="30"/>
    <n v="18"/>
    <x v="0"/>
    <n v="0.45"/>
    <n v="9"/>
    <s v="TRANSVOLCA S.A."/>
  </r>
  <r>
    <n v="1002207181"/>
    <s v="UE01"/>
    <d v="2022-03-30T00:00:00"/>
    <d v="1899-12-30T17:56:00"/>
    <s v="012-024-00412200"/>
    <s v="9000807566"/>
    <s v="012-022-00316146"/>
    <n v="500.54"/>
    <n v="561.20000000000005"/>
    <s v="ZPVN"/>
    <s v="40567042"/>
    <s v="0000394147"/>
    <n v="8002823635"/>
    <n v="1002207181"/>
    <s v="15-00001120"/>
    <s v="CAMPEON"/>
    <n v="80"/>
    <s v="BOL"/>
    <s v="101514"/>
    <s v="DELGADO LUNA LUIS HERIBERTO"/>
    <s v="802258"/>
    <s v="DISTRIBUIDORA SAN LUIS 1 - VERACRUZ"/>
    <s v="QUITO"/>
    <s v="VERACURZ N34-14 Y AMERICA"/>
    <s v="OPINAQ"/>
    <s v="O-Pichincha-Iñaquito"/>
    <m/>
    <x v="71"/>
    <x v="71"/>
    <s v="100014863"/>
    <s v="MORAN MAURICIO"/>
    <s v="ZEMT"/>
    <s v="18UE689"/>
    <s v="1"/>
    <s v="Con Pallet"/>
    <n v="0.05"/>
    <n v="4"/>
    <x v="0"/>
    <n v="11906.666999999999"/>
    <n v="4006.6669999999999"/>
    <n v="7900"/>
    <n v="36"/>
    <m/>
    <x v="69"/>
    <n v="30"/>
    <s v="30"/>
    <n v="4"/>
    <x v="0"/>
    <n v="0.45"/>
    <n v="9"/>
    <s v="LA ARMENIA S.A."/>
  </r>
  <r>
    <n v="1002207181"/>
    <s v="UE01"/>
    <d v="2022-03-30T00:00:00"/>
    <d v="1899-12-30T17:56:00"/>
    <s v="012-024-00412201"/>
    <s v="9000807565"/>
    <s v="012-022-00316145"/>
    <n v="2716.56"/>
    <n v="3045.83"/>
    <s v="ZPVN"/>
    <s v="40567042"/>
    <s v="0000394146"/>
    <n v="8002823636"/>
    <n v="1002207181"/>
    <s v="15-00001123"/>
    <s v="SELVALEGRE"/>
    <n v="40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s v="18UE689"/>
    <s v="1"/>
    <s v="Con Pallet"/>
    <n v="0.05"/>
    <n v="20"/>
    <x v="0"/>
    <n v="27933.332999999999"/>
    <n v="20033.332999999999"/>
    <n v="7900"/>
    <n v="180"/>
    <m/>
    <x v="69"/>
    <n v="30"/>
    <s v="30"/>
    <n v="20"/>
    <x v="0"/>
    <n v="0.45"/>
    <n v="9"/>
    <s v="LA ARMENIA S.A."/>
  </r>
  <r>
    <n v="1002207176"/>
    <s v="UE01"/>
    <d v="2022-03-30T00:00:00"/>
    <d v="1899-12-30T17:58:00"/>
    <s v="012-024-00412202"/>
    <s v="9000807568"/>
    <s v="012-022-00316148"/>
    <n v="484.8"/>
    <n v="543.55999999999995"/>
    <s v="ZPVN"/>
    <s v="40567035"/>
    <s v="0000394134"/>
    <n v="8002823626"/>
    <n v="1002207176"/>
    <s v="15-00001120"/>
    <s v="CAMPEON"/>
    <n v="80"/>
    <s v="BOL"/>
    <s v="103020"/>
    <s v="MEGABYCACE CENTROS FERRETEROS S.A."/>
    <s v="804380"/>
    <s v="SUCURSAL LATACUNGA"/>
    <s v="LATACUNGA"/>
    <s v="MARCO AURELIO SUBIA"/>
    <s v="OXLATA"/>
    <s v="O-Cotopaxi-Latacunga"/>
    <m/>
    <x v="77"/>
    <x v="77"/>
    <s v="100014971"/>
    <s v="QUIROZ EDUARDO"/>
    <s v="ZEMT"/>
    <s v="18UE632"/>
    <s v="2"/>
    <s v="Sin Pallet"/>
    <n v="0"/>
    <n v="0"/>
    <x v="0"/>
    <n v="11860"/>
    <n v="4010"/>
    <n v="7850"/>
    <n v="59.2"/>
    <m/>
    <x v="75"/>
    <n v="30"/>
    <s v="30"/>
    <n v="4"/>
    <x v="0"/>
    <n v="0.74"/>
    <n v="14.8"/>
    <s v="LIDENORTI S.A."/>
  </r>
  <r>
    <n v="1002207176"/>
    <s v="UE01"/>
    <d v="2022-03-30T00:00:00"/>
    <d v="1899-12-30T17:58:00"/>
    <s v="012-024-00412203"/>
    <s v="9000807567"/>
    <s v="012-022-00316147"/>
    <n v="2628"/>
    <n v="2946.53"/>
    <s v="ZPVN"/>
    <s v="40567035"/>
    <s v="0000394133"/>
    <n v="8002823627"/>
    <n v="1002207176"/>
    <s v="15-00001123"/>
    <s v="SELVALEGRE"/>
    <n v="400"/>
    <s v="BOL"/>
    <s v="103020"/>
    <s v="MEGABYCACE CENTROS FERRETEROS S.A."/>
    <s v="804380"/>
    <s v="SUCURSAL LATACUNGA"/>
    <s v="LATACUNGA"/>
    <s v="MARCO AURELIO SUBIA"/>
    <s v="OXLATA"/>
    <s v="O-Cotopaxi-Latacunga"/>
    <n v="198"/>
    <x v="77"/>
    <x v="77"/>
    <s v="100014971"/>
    <s v="QUIROZ EDUARDO"/>
    <s v="ZEMT"/>
    <s v="18UE632"/>
    <s v="2"/>
    <s v="Sin Pallet"/>
    <n v="0"/>
    <n v="0"/>
    <x v="0"/>
    <n v="27900"/>
    <n v="20050"/>
    <n v="7850"/>
    <n v="296"/>
    <m/>
    <x v="75"/>
    <n v="30"/>
    <s v="30"/>
    <n v="20"/>
    <x v="0"/>
    <n v="0.74"/>
    <n v="14.8"/>
    <s v="LIDENORTI S.A."/>
  </r>
  <r>
    <n v="1002207216"/>
    <s v="UE01"/>
    <d v="2022-03-30T00:00:00"/>
    <d v="1899-12-30T18:01:00"/>
    <s v="012-024-00412204"/>
    <s v=""/>
    <s v=""/>
    <n v="0"/>
    <n v="0"/>
    <s v="ZPRC"/>
    <s v="2500108405"/>
    <s v="0000394216"/>
    <n v="8002823678"/>
    <n v="1002207216"/>
    <s v="15-00001119"/>
    <s v="CAMPEON ANTIHUMEDAD"/>
    <n v="360"/>
    <s v="BOL"/>
    <s v="101664"/>
    <s v="ACERIA DEL ECUADOR C.A. ADELCA"/>
    <s v="806804"/>
    <s v="VILLAGOMEZ GARCIA SONIA NARCISA"/>
    <s v="SANTO DOMINGO"/>
    <s v="AV JACINTO CORTEZ"/>
    <s v="OJRIOV"/>
    <s v="O-Santodomingo -Rioverde(Sto.Dom)"/>
    <n v="247"/>
    <x v="9"/>
    <x v="9"/>
    <s v="100020335"/>
    <s v="HARO LUIS"/>
    <s v="ZEMU"/>
    <s v="18UE743"/>
    <s v="2"/>
    <s v="Sin Pallet"/>
    <n v="0"/>
    <n v="0"/>
    <x v="0"/>
    <n v="27080"/>
    <n v="17980"/>
    <n v="9100"/>
    <n v="316.8"/>
    <m/>
    <x v="9"/>
    <n v="30"/>
    <s v="30"/>
    <n v="18"/>
    <x v="0"/>
    <n v="0.88"/>
    <n v="17.600000000000001"/>
    <s v="SANJOPAS S.A."/>
  </r>
  <r>
    <n v="1002207187"/>
    <s v="UE01"/>
    <d v="2022-03-30T00:00:00"/>
    <d v="1899-12-30T18:06:00"/>
    <s v="012-024-00412205"/>
    <s v="9000807570"/>
    <s v="012-022-00316149"/>
    <n v="3235.2"/>
    <n v="3627.32"/>
    <s v="ZPVN"/>
    <s v="40567049"/>
    <s v="P000033177"/>
    <n v="8002823642"/>
    <n v="1002207187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48"/>
    <x v="148"/>
    <s v="10005661"/>
    <s v="PUPIALES ARELLANO CARLOS ANDRES"/>
    <s v="ZEMT"/>
    <s v="18UE728"/>
    <s v="1"/>
    <s v="Con Pallet"/>
    <n v="0.05"/>
    <n v="24"/>
    <x v="0"/>
    <n v="40040"/>
    <n v="24030"/>
    <n v="16010"/>
    <n v="220.8"/>
    <m/>
    <x v="145"/>
    <n v="30"/>
    <s v="30"/>
    <n v="24"/>
    <x v="0"/>
    <n v="0.46"/>
    <n v="9.2000000000000011"/>
    <s v="LA ARMENIA"/>
  </r>
  <r>
    <n v="1002207209"/>
    <s v="UE01"/>
    <d v="2022-03-30T00:00:00"/>
    <d v="1899-12-30T18:07:00"/>
    <s v="012-024-00412206"/>
    <s v="9000807547"/>
    <s v="013-020-00047877"/>
    <n v="2432.56"/>
    <n v="2727.4"/>
    <s v="ZPDF"/>
    <s v="70177535"/>
    <s v="0000394209"/>
    <n v="8002823670"/>
    <n v="1002207209"/>
    <s v="15-00001123"/>
    <s v="SELVALEGRE"/>
    <n v="360"/>
    <s v="BOL"/>
    <s v="103008"/>
    <s v="INDUSTRIA ACEROS MONTECRISTI"/>
    <s v="805234"/>
    <s v="ROCIO GUAMAN"/>
    <s v="QUITO"/>
    <s v="AV. MARISCAL SUCRE"/>
    <s v="OPLAMA"/>
    <s v="O-Pichincha-Lamagdalena"/>
    <n v="118"/>
    <x v="22"/>
    <x v="22"/>
    <s v="100020338"/>
    <s v="TERAN ARNULFO"/>
    <s v="ZEMU"/>
    <s v="18UE714"/>
    <s v="2"/>
    <s v="Sin Pallet"/>
    <n v="0"/>
    <n v="0"/>
    <x v="0"/>
    <n v="27050"/>
    <n v="18050"/>
    <n v="9000"/>
    <n v="180"/>
    <m/>
    <x v="22"/>
    <n v="30"/>
    <s v="30"/>
    <n v="18"/>
    <x v="0"/>
    <n v="0.5"/>
    <n v="10"/>
    <s v="TRANINTAGSA"/>
  </r>
  <r>
    <n v="1002207140"/>
    <s v="UE01"/>
    <d v="2022-03-30T00:00:00"/>
    <d v="1899-12-30T18:10:00"/>
    <s v="012-024-00412207"/>
    <s v="9000807573"/>
    <s v="012-022-00316150"/>
    <n v="4031"/>
    <n v="4519.58"/>
    <s v="ZPVN"/>
    <s v="40567051"/>
    <s v="0000394155"/>
    <n v="8002823553"/>
    <n v="1002207140"/>
    <s v="15-00000218"/>
    <s v="MAGNO HE"/>
    <n v="32.950000000000003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1"/>
    <x v="1"/>
    <s v="10007939"/>
    <s v="LUCERO IZA CARLOS ORLANDO"/>
    <s v="ZECI"/>
    <s v="18PCC4065"/>
    <s v="2"/>
    <s v="Sin Pallet"/>
    <n v="0"/>
    <n v="0"/>
    <x v="0"/>
    <n v="51690"/>
    <n v="32950"/>
    <n v="18740"/>
    <n v="169.69"/>
    <m/>
    <x v="1"/>
    <n v="30"/>
    <s v="30"/>
    <n v="32.950000000000003"/>
    <x v="0"/>
    <n v="5.1499241274658569"/>
    <n v="5.1499241274658569"/>
    <s v="TRANSCONCEM CIA. LTDA."/>
  </r>
  <r>
    <n v="1002207121"/>
    <s v="UE01"/>
    <d v="2022-03-30T00:00:00"/>
    <d v="1899-12-30T18:11:00"/>
    <s v="012-024-00412208"/>
    <s v="9000807576"/>
    <s v="012-022-00316151"/>
    <n v="4205.12"/>
    <n v="4714.8"/>
    <s v="ZPVN"/>
    <s v="40566939"/>
    <s v="0000393983"/>
    <n v="8002823504"/>
    <n v="1002207121"/>
    <s v="15-00000218"/>
    <s v="MAGNO HE"/>
    <n v="32"/>
    <s v="T"/>
    <s v="101470"/>
    <s v="SARABIA YEPEZ RUTH IRENE"/>
    <s v="806985"/>
    <s v="GRANEL DISPOSTES"/>
    <s v="LATACUNGA"/>
    <s v="CALLE SAN FRANCISCO DE ASIS"/>
    <s v="OXLATA"/>
    <s v="O-Cotopaxi-Latacunga"/>
    <n v="198"/>
    <x v="18"/>
    <x v="18"/>
    <s v="10000844"/>
    <s v="MORALES GARZON ISRAEL ALEJANDRO"/>
    <s v="ZECI"/>
    <s v="18UE001"/>
    <s v="2"/>
    <s v="Sin Pallet"/>
    <n v="0"/>
    <n v="0"/>
    <x v="0"/>
    <n v="51870"/>
    <n v="32000"/>
    <n v="19870"/>
    <n v="826.24"/>
    <s v="457,28 se agusta parte del flete de ajuste a balao  de la guia 404860"/>
    <x v="18"/>
    <n v="30"/>
    <s v="30"/>
    <n v="32"/>
    <x v="0"/>
    <n v="25.82"/>
    <n v="25.82"/>
    <s v="LA ARMENIA S.A."/>
  </r>
  <r>
    <n v="1002207234"/>
    <s v="UE01"/>
    <d v="2022-03-30T00:00:00"/>
    <d v="1899-12-30T18:17:00"/>
    <s v="012-024-00412209"/>
    <s v="9000807578"/>
    <s v="012-022-00316153"/>
    <n v="513.6"/>
    <n v="575.85"/>
    <s v="ZPVN"/>
    <s v="40567081"/>
    <s v="P000033192"/>
    <n v="8002823702"/>
    <n v="1002207234"/>
    <s v="15-00001120"/>
    <s v="CAMPEON"/>
    <n v="80"/>
    <s v="BOL"/>
    <s v="103029"/>
    <s v="CANO LASTRA ALBA MARIA"/>
    <s v="804166"/>
    <s v="BODEGA PRINCIPAL"/>
    <s v="QUITO"/>
    <s v="BOYACA S/N, BARRIO LA MORITA"/>
    <s v="OPTUMB"/>
    <s v="O-Pichincha-Tumbaco"/>
    <m/>
    <x v="100"/>
    <x v="100"/>
    <s v="10008072"/>
    <s v="FLORES GARCIA CHRISTIA FERNANDO"/>
    <s v="ZEMU"/>
    <s v="18UE370"/>
    <s v="2"/>
    <s v="Sin Pallet"/>
    <n v="0"/>
    <n v="0"/>
    <x v="0"/>
    <n v="8548.8889999999992"/>
    <n v="4008.8890000000001"/>
    <n v="4540"/>
    <n v="36.799999999999997"/>
    <m/>
    <x v="98"/>
    <n v="30"/>
    <s v="30"/>
    <n v="4"/>
    <x v="0"/>
    <n v="0.45999999999999996"/>
    <n v="9.1999999999999993"/>
    <s v="SANJOPAS S.A."/>
  </r>
  <r>
    <n v="1002207234"/>
    <s v="UE01"/>
    <d v="2022-03-30T00:00:00"/>
    <d v="1899-12-30T18:17:00"/>
    <s v="012-024-00412210"/>
    <s v="9000807577"/>
    <s v="012-022-00316152"/>
    <n v="1940.4"/>
    <n v="2175.59"/>
    <s v="ZPVN"/>
    <s v="40567080"/>
    <s v="P000033191"/>
    <n v="8002823703"/>
    <n v="1002207234"/>
    <s v="15-00001123"/>
    <s v="SELVALEGRE"/>
    <n v="280"/>
    <s v="BOL"/>
    <s v="103029"/>
    <s v="CANO LASTRA ALBA MARIA"/>
    <s v="804166"/>
    <s v="BODEGA PRINCIPAL"/>
    <s v="QUITO"/>
    <s v="BOYACA S/N, BARRIO LA MORITA"/>
    <s v="OPTUMB"/>
    <s v="O-Pichincha-Tumbaco"/>
    <n v="110"/>
    <x v="100"/>
    <x v="100"/>
    <s v="10008072"/>
    <s v="FLORES GARCIA CHRISTIA FERNANDO"/>
    <s v="ZEMU"/>
    <s v="18UE370"/>
    <s v="2"/>
    <s v="Sin Pallet"/>
    <n v="0"/>
    <n v="0"/>
    <x v="0"/>
    <n v="18571.111000000001"/>
    <n v="14031.111000000001"/>
    <n v="4540"/>
    <n v="128.80000000000001"/>
    <m/>
    <x v="98"/>
    <n v="30"/>
    <s v="30"/>
    <n v="14"/>
    <x v="0"/>
    <n v="0.46"/>
    <n v="9.2000000000000011"/>
    <s v="SANJOPAS S.A."/>
  </r>
  <r>
    <n v="1002207188"/>
    <s v="UE01"/>
    <d v="2022-03-30T00:00:00"/>
    <d v="1899-12-30T18:24:00"/>
    <s v="012-024-00412211"/>
    <s v="9000807579"/>
    <s v="012-022-00316154"/>
    <n v="4166.9399999999996"/>
    <n v="4672"/>
    <s v="ZPVN"/>
    <s v="40566976"/>
    <s v="P000033166"/>
    <n v="8002823643"/>
    <n v="1002207188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03"/>
    <x v="103"/>
    <s v="100015029"/>
    <s v="CUASPA MANUEL"/>
    <s v="ZETT"/>
    <s v="18UE844"/>
    <s v="1"/>
    <s v="Con Pallet"/>
    <n v="0.05"/>
    <n v="32"/>
    <x v="0"/>
    <n v="50660"/>
    <n v="31990"/>
    <n v="18670"/>
    <n v="889.6"/>
    <m/>
    <x v="101"/>
    <n v="30"/>
    <s v="30"/>
    <n v="32"/>
    <x v="0"/>
    <n v="1.3900000000000001"/>
    <n v="27.8"/>
    <s v="TRAPSA C.A."/>
  </r>
  <r>
    <n v="1002207211"/>
    <s v="UE01"/>
    <d v="2022-03-30T00:00:00"/>
    <d v="1899-12-30T18:26:00"/>
    <s v="012-024-00412212"/>
    <s v="9000807537"/>
    <s v="013-020-00047875"/>
    <n v="1092.8"/>
    <n v="1225.26"/>
    <s v="ZPDF"/>
    <s v="70177530"/>
    <s v="0000394184"/>
    <n v="8002823673"/>
    <n v="1002207211"/>
    <s v="15-00001119"/>
    <s v="CAMPEON ANTIHUMEDAD"/>
    <n v="160"/>
    <s v="BOL"/>
    <s v="10003656"/>
    <s v="SANTOS MOREIRA JOSE PATRICIO"/>
    <s v="807730"/>
    <s v="BODEGA GIGANTE FERRETERO"/>
    <s v="ATACAMES"/>
    <s v="VIA PRINCIPAL Y SANTA ELENA"/>
    <s v="OETONS"/>
    <s v="O-Esmeraldas-Tonsupa"/>
    <m/>
    <x v="22"/>
    <x v="22"/>
    <s v="100021095"/>
    <s v="CUARAN ROMMEL"/>
    <s v="ZEMU"/>
    <s v="18UE697"/>
    <s v="2"/>
    <s v="Sin Pallet"/>
    <n v="0"/>
    <n v="0"/>
    <x v="0"/>
    <n v="12629.444"/>
    <n v="8004.4440000000004"/>
    <n v="4625"/>
    <n v="176"/>
    <m/>
    <x v="22"/>
    <n v="30"/>
    <s v="30"/>
    <n v="8"/>
    <x v="0"/>
    <n v="1.1000000000000001"/>
    <n v="22"/>
    <s v="TRANINTAGSA S.A."/>
  </r>
  <r>
    <n v="1002207211"/>
    <s v="UE01"/>
    <d v="2022-03-30T00:00:00"/>
    <d v="1899-12-30T18:26:00"/>
    <s v="012-024-00412213"/>
    <s v="9000807538"/>
    <s v="013-020-00047876"/>
    <n v="1420"/>
    <n v="1592.11"/>
    <s v="ZPDF"/>
    <s v="70177532"/>
    <s v="0000394185"/>
    <n v="8002823674"/>
    <n v="1002207211"/>
    <s v="15-00001124"/>
    <s v="SELVALEGRE ANTIHUMEDAD"/>
    <n v="20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22"/>
    <x v="22"/>
    <s v="100021095"/>
    <s v="CUARAN ROMMEL"/>
    <s v="ZEMU"/>
    <s v="18UE697"/>
    <s v="2"/>
    <s v="Sin Pallet"/>
    <n v="0"/>
    <n v="0"/>
    <x v="0"/>
    <n v="14630.556"/>
    <n v="10005.556"/>
    <n v="4625"/>
    <n v="220"/>
    <m/>
    <x v="22"/>
    <n v="30"/>
    <s v="30"/>
    <n v="10"/>
    <x v="0"/>
    <n v="1.1000000000000001"/>
    <n v="22"/>
    <s v="TRANINTAGSA S.A."/>
  </r>
  <r>
    <n v="1002207208"/>
    <s v="UE01"/>
    <d v="2022-03-30T00:00:00"/>
    <d v="1899-12-30T18:29:00"/>
    <s v="012-024-00412214"/>
    <s v="9000807580"/>
    <s v="012-022-00316155"/>
    <n v="2425.46"/>
    <n v="2719.45"/>
    <s v="ZPVN"/>
    <s v="40567061"/>
    <s v="0000394213"/>
    <n v="8002823669"/>
    <n v="1002207208"/>
    <s v="15-00000181"/>
    <s v="ARMADURO ANTIHUMEDAD"/>
    <n v="3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3"/>
    <x v="33"/>
    <s v="100014931"/>
    <s v="VACA GALO"/>
    <s v="ZEMU"/>
    <s v="18UE737"/>
    <s v="2"/>
    <s v="Sin Pallet"/>
    <n v="0"/>
    <n v="0"/>
    <x v="0"/>
    <n v="27040"/>
    <n v="18060"/>
    <n v="8980"/>
    <n v="313.2"/>
    <m/>
    <x v="31"/>
    <n v="30"/>
    <s v="30"/>
    <n v="18"/>
    <x v="0"/>
    <n v="0.87"/>
    <n v="17.399999999999999"/>
    <s v="TRANSPORTE PESADO CIAPRUTE S.A."/>
  </r>
  <r>
    <n v="1002207228"/>
    <s v="UE01"/>
    <d v="2022-03-30T00:00:00"/>
    <d v="1899-12-30T18:30:00"/>
    <s v="012-024-00412215"/>
    <s v="9000807581"/>
    <s v="012-022-00316156"/>
    <n v="3172.8"/>
    <n v="3557.37"/>
    <s v="ZPVN"/>
    <s v="40566971"/>
    <s v="0000394027"/>
    <n v="8002823692"/>
    <n v="1002207228"/>
    <s v="15-00001115"/>
    <s v="ARMADURO"/>
    <n v="480"/>
    <s v="BOL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s v="18UE332"/>
    <s v="2"/>
    <s v="Sin Pallet"/>
    <n v="0"/>
    <n v="0"/>
    <x v="0"/>
    <n v="39600"/>
    <n v="24060"/>
    <n v="15540"/>
    <n v="331.2"/>
    <m/>
    <x v="54"/>
    <n v="30"/>
    <s v="30"/>
    <n v="24"/>
    <x v="0"/>
    <n v="0.69"/>
    <n v="13.799999999999999"/>
    <s v="TRANSPORTE PROPIO"/>
  </r>
  <r>
    <n v="1002207192"/>
    <s v="UE01"/>
    <d v="2022-03-30T00:00:00"/>
    <d v="1899-12-30T18:32:00"/>
    <s v="012-024-00412216"/>
    <s v="9000807584"/>
    <s v="012-022-00316157"/>
    <n v="3947.02"/>
    <n v="4425.42"/>
    <s v="ZPVN"/>
    <s v="40560972"/>
    <s v="0000394136"/>
    <n v="8002823647"/>
    <n v="1002207192"/>
    <s v="15-00001121"/>
    <s v="GLADIADOR"/>
    <n v="31.97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80"/>
    <x v="80"/>
    <s v="100015174"/>
    <s v="CASTRO LUCIO"/>
    <s v="ZECI"/>
    <s v="18UE717"/>
    <s v="2"/>
    <s v="Sin Pallet"/>
    <n v="0"/>
    <n v="0"/>
    <x v="0"/>
    <n v="50500"/>
    <n v="31970"/>
    <n v="18530"/>
    <n v="275.26"/>
    <m/>
    <x v="78"/>
    <n v="30"/>
    <s v="30"/>
    <n v="31.97"/>
    <x v="0"/>
    <n v="8.609946825148576"/>
    <n v="8.609946825148576"/>
    <s v="CASTRO HERMANOS S.A."/>
  </r>
  <r>
    <n v="1002207224"/>
    <s v="UE01"/>
    <d v="2022-03-30T00:00:00"/>
    <d v="1899-12-30T18:39:00"/>
    <s v="012-024-00412217"/>
    <s v=""/>
    <s v=""/>
    <n v="0"/>
    <n v="0"/>
    <s v="ZPRC"/>
    <s v="2500108404"/>
    <s v="P000033189"/>
    <n v="8002823687"/>
    <n v="1002207224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07"/>
    <x v="107"/>
    <s v="10000354"/>
    <s v="HARO HARO JORDAN JOSUE"/>
    <s v="ZEMU"/>
    <s v="18UE653"/>
    <s v="2"/>
    <s v="Sin Pallet"/>
    <n v="0"/>
    <n v="0"/>
    <x v="0"/>
    <n v="27100"/>
    <n v="18030"/>
    <n v="9070"/>
    <n v="266.39999999999998"/>
    <m/>
    <x v="105"/>
    <n v="30"/>
    <s v="30"/>
    <n v="18"/>
    <x v="0"/>
    <n v="0.74"/>
    <n v="14.799999999999999"/>
    <s v="TRIMPESAS S.A."/>
  </r>
  <r>
    <n v="1002207221"/>
    <s v="UE01"/>
    <d v="2022-03-30T00:00:00"/>
    <d v="1899-12-30T18:41:00"/>
    <s v="012-024-00412218"/>
    <s v="9000807585"/>
    <s v="012-022-00316158"/>
    <n v="2440.8000000000002"/>
    <n v="2736.64"/>
    <s v="ZPVN"/>
    <s v="40567072"/>
    <s v="0000394203"/>
    <n v="8002823684"/>
    <n v="1002207221"/>
    <s v="15-00001119"/>
    <s v="CAMPEON ANTIHUMEDAD"/>
    <n v="3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40"/>
    <x v="40"/>
    <s v="100014832"/>
    <s v="PIEDRA JESUS"/>
    <s v="ZEMU"/>
    <s v="18UE304"/>
    <s v="2"/>
    <s v="Sin Pallet"/>
    <n v="0"/>
    <n v="0"/>
    <x v="0"/>
    <n v="26930"/>
    <n v="17970"/>
    <n v="8960"/>
    <n v="522"/>
    <m/>
    <x v="38"/>
    <n v="30"/>
    <s v="30"/>
    <n v="18"/>
    <x v="0"/>
    <n v="1.45"/>
    <n v="29"/>
    <s v="LIDENORTI S.A."/>
  </r>
  <r>
    <n v="1002207235"/>
    <s v="UE01"/>
    <d v="2022-03-30T00:00:00"/>
    <d v="1899-12-30T18:44:00"/>
    <s v="012-024-00412219"/>
    <s v="9000807548"/>
    <s v="013-020-00047878"/>
    <n v="2283.62"/>
    <n v="2560.41"/>
    <s v="ZPDF"/>
    <s v="70177536"/>
    <s v="0000394210"/>
    <n v="8002823704"/>
    <n v="1002207235"/>
    <s v="15-00001119"/>
    <s v="CAMPEON ANTIHUMEDAD"/>
    <n v="360"/>
    <s v="BOL"/>
    <s v="103008"/>
    <s v="INDUSTRIA ACEROS MONTECRISTI"/>
    <s v="811005"/>
    <s v="JANETSY LAINES"/>
    <s v="PUERTO LÓPEZ"/>
    <s v="VIA AYAMPE"/>
    <s v="OMPUER"/>
    <s v="O-Manabi-Puertolopez"/>
    <n v="565"/>
    <x v="106"/>
    <x v="106"/>
    <s v="100014973"/>
    <s v="CUACES JOSE ANTONIO"/>
    <s v="ZEMU"/>
    <s v="18UE677"/>
    <s v="2"/>
    <s v="Sin Pallet"/>
    <n v="0"/>
    <n v="0"/>
    <x v="0"/>
    <n v="26920"/>
    <n v="17970"/>
    <n v="8950"/>
    <n v="450"/>
    <m/>
    <x v="104"/>
    <n v="30"/>
    <s v="30"/>
    <n v="18"/>
    <x v="0"/>
    <n v="1.25"/>
    <n v="25"/>
    <s v="LA ARMENIA S.A."/>
  </r>
  <r>
    <n v="1002207248"/>
    <s v="UE01"/>
    <d v="2022-03-30T00:00:00"/>
    <d v="1899-12-30T18:49:00"/>
    <s v="012-024-00412220"/>
    <s v="9000807586"/>
    <s v="012-022-00316159"/>
    <n v="4185.6000000000004"/>
    <n v="4692.92"/>
    <s v="ZPVN"/>
    <s v="40567076"/>
    <s v="P000033190"/>
    <n v="8002823722"/>
    <n v="1002207248"/>
    <s v="15-00001115"/>
    <s v="ARMADURO"/>
    <n v="64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49090"/>
    <n v="32080"/>
    <n v="17010"/>
    <n v="473.6"/>
    <m/>
    <x v="106"/>
    <n v="30"/>
    <s v="30"/>
    <n v="32"/>
    <x v="0"/>
    <n v="0.74"/>
    <n v="14.8"/>
    <s v="TRANSPORTE PROPIO"/>
  </r>
  <r>
    <n v="1002207261"/>
    <s v="UE01"/>
    <d v="2022-03-30T00:00:00"/>
    <d v="1899-12-30T18:49:00"/>
    <s v="012-024-00412221"/>
    <s v=""/>
    <s v=""/>
    <n v="0"/>
    <n v="0"/>
    <s v="ZPRC"/>
    <s v="2500108407"/>
    <s v="0000394221"/>
    <n v="8002823736"/>
    <n v="1002207261"/>
    <s v="15-00001119"/>
    <s v="CAMPEON ANTIHUMEDAD"/>
    <n v="36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"/>
    <x v="9"/>
    <s v="100014857"/>
    <s v="PASPUEZAN WILSON"/>
    <s v="ZEMU"/>
    <s v="18UE346"/>
    <s v="2"/>
    <s v="Sin Pallet"/>
    <n v="0"/>
    <n v="0"/>
    <x v="0"/>
    <n v="27050"/>
    <n v="17980"/>
    <n v="9070"/>
    <n v="277.2"/>
    <m/>
    <x v="9"/>
    <n v="30"/>
    <s v="30"/>
    <n v="18"/>
    <x v="0"/>
    <n v="0.77"/>
    <n v="15.399999999999999"/>
    <s v="LIDENORTI S.A."/>
  </r>
  <r>
    <n v="1002207243"/>
    <s v="UE01"/>
    <d v="2022-03-30T00:00:00"/>
    <d v="1899-12-30T18:54:00"/>
    <s v="012-024-00412222"/>
    <s v="9000807588"/>
    <s v="012-022-00316161"/>
    <n v="271.60000000000002"/>
    <n v="304.52"/>
    <s v="ZPVN"/>
    <s v="40567013"/>
    <s v="0000394093"/>
    <n v="8002823717"/>
    <n v="1002207243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4924"/>
    <s v="POZO RAUL"/>
    <s v="ZETT"/>
    <s v="18UE562"/>
    <s v="2"/>
    <s v="Sin Pallet"/>
    <n v="0"/>
    <n v="0"/>
    <x v="0"/>
    <n v="10386.212"/>
    <n v="2001.212"/>
    <n v="8385"/>
    <n v="42.4"/>
    <m/>
    <x v="73"/>
    <n v="30"/>
    <s v="30"/>
    <n v="2"/>
    <x v="0"/>
    <n v="1.06"/>
    <n v="21.2"/>
    <s v="TRANSPREMIUM CIA. LTDA."/>
  </r>
  <r>
    <n v="1002207243"/>
    <s v="UE01"/>
    <d v="2022-03-30T00:00:00"/>
    <d v="1899-12-30T18:54:00"/>
    <s v="012-024-00412223"/>
    <s v="9000807587"/>
    <s v="012-022-00316160"/>
    <n v="4383.3999999999996"/>
    <n v="4914.7"/>
    <s v="ZPVN"/>
    <s v="40567014"/>
    <s v="0000394094"/>
    <n v="8002823716"/>
    <n v="1002207243"/>
    <s v="15-00001124"/>
    <s v="SELVALEGRE ANTIHUMEDAD"/>
    <n v="62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4924"/>
    <s v="POZO RAUL"/>
    <s v="ZETT"/>
    <s v="18UE562"/>
    <s v="2"/>
    <s v="Sin Pallet"/>
    <n v="0"/>
    <n v="0"/>
    <x v="0"/>
    <n v="39403.788"/>
    <n v="31018.788"/>
    <n v="8385"/>
    <n v="657.2"/>
    <m/>
    <x v="73"/>
    <n v="30"/>
    <s v="30"/>
    <n v="31"/>
    <x v="0"/>
    <n v="1.06"/>
    <n v="21.200000000000003"/>
    <s v="TRANSPREMIUM CIA. LTDA."/>
  </r>
  <r>
    <n v="1002207249"/>
    <s v="UE01"/>
    <d v="2022-03-30T00:00:00"/>
    <d v="1899-12-30T18:57:00"/>
    <s v="012-024-00412224"/>
    <s v="9000807589"/>
    <s v="012-022-00316162"/>
    <n v="2444.9"/>
    <n v="2741.24"/>
    <s v="ZPVN"/>
    <s v="40567053"/>
    <s v="P000033178"/>
    <n v="8002823723"/>
    <n v="1002207249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90"/>
    <n v="18080"/>
    <n v="9210"/>
    <n v="118.8"/>
    <m/>
    <x v="23"/>
    <n v="30"/>
    <s v="30"/>
    <n v="18"/>
    <x v="0"/>
    <n v="0.33"/>
    <n v="6.6"/>
    <s v="TRANSPORTE PROPIO"/>
  </r>
  <r>
    <n v="1002207262"/>
    <s v="UE01"/>
    <d v="2022-03-30T00:00:00"/>
    <d v="1899-12-30T18:59:00"/>
    <s v="012-024-00412225"/>
    <s v=""/>
    <s v=""/>
    <n v="0"/>
    <n v="0"/>
    <s v="ZPRC"/>
    <s v="2500108406"/>
    <s v="0000394218"/>
    <n v="8002823739"/>
    <n v="1002207262"/>
    <s v="15-00001119"/>
    <s v="CAMPEON ANTIHUMEDAD"/>
    <n v="40"/>
    <s v="BOL"/>
    <s v="101664"/>
    <s v="ACERIA DEL ECUADOR C.A. ADELCA"/>
    <s v="806954"/>
    <s v="PADILLA LARA JUAN EUGENIO"/>
    <s v="ESMERALDAS"/>
    <s v="VIA ATACAMES Y CALLE PRINCIPAL"/>
    <s v="OEESME"/>
    <s v="O-Esmeraldas-Esmeraldas"/>
    <m/>
    <x v="131"/>
    <x v="131"/>
    <s v="100020038"/>
    <s v="VIVAS ANDRES"/>
    <s v="ZEMU"/>
    <s v="18UE588"/>
    <s v="2"/>
    <s v="Sin Pallet"/>
    <n v="0"/>
    <n v="0"/>
    <x v="0"/>
    <n v="6596.1109999999999"/>
    <n v="2001.1110000000001"/>
    <n v="4595"/>
    <n v="42.4"/>
    <m/>
    <x v="129"/>
    <n v="30"/>
    <s v="30"/>
    <n v="2"/>
    <x v="0"/>
    <n v="1.06"/>
    <n v="21.2"/>
    <s v="SETRAINCE"/>
  </r>
  <r>
    <n v="1002207262"/>
    <s v="UE01"/>
    <d v="2022-03-30T00:00:00"/>
    <d v="1899-12-30T18:59:00"/>
    <s v="012-024-00412226"/>
    <s v=""/>
    <s v=""/>
    <n v="0"/>
    <n v="0"/>
    <s v="ZPRC"/>
    <s v="2500108406"/>
    <s v="0000394219"/>
    <n v="8002823738"/>
    <n v="1002207262"/>
    <s v="15-00001124"/>
    <s v="SELVALEGRE ANTIHUMEDAD"/>
    <n v="320"/>
    <s v="BOL"/>
    <s v="101664"/>
    <s v="ACERIA DEL ECUADOR C.A. ADELCA"/>
    <s v="806954"/>
    <s v="PADILLA LARA JUAN EUGENIO"/>
    <s v="ESMERALDAS"/>
    <s v="VIA ATACAMES Y CALLE PRINCIPAL"/>
    <s v="OEESME"/>
    <s v="O-Esmeraldas-Esmeraldas"/>
    <n v="388"/>
    <x v="131"/>
    <x v="131"/>
    <s v="100020038"/>
    <s v="VIVAS ANDRES"/>
    <s v="ZEMU"/>
    <s v="18UE588"/>
    <s v="2"/>
    <s v="Sin Pallet"/>
    <n v="0"/>
    <n v="0"/>
    <x v="0"/>
    <n v="20603.888999999999"/>
    <n v="16008.888999999999"/>
    <n v="4595"/>
    <n v="339.2"/>
    <m/>
    <x v="129"/>
    <n v="30"/>
    <s v="30"/>
    <n v="16"/>
    <x v="0"/>
    <n v="1.06"/>
    <n v="21.2"/>
    <s v="SETRAINCE"/>
  </r>
  <r>
    <n v="1002207266"/>
    <s v="UE01"/>
    <d v="2022-03-30T00:00:00"/>
    <d v="1899-12-30T19:03:00"/>
    <s v="012-024-00412227"/>
    <s v="9000807590"/>
    <s v="012-022-00316163"/>
    <n v="4169.66"/>
    <n v="4675.05"/>
    <s v="ZPVN"/>
    <s v="40566196"/>
    <s v="0000392976"/>
    <n v="8002823743"/>
    <n v="1002207266"/>
    <s v="15-00001121"/>
    <s v="GLADIADOR"/>
    <n v="32.770000000000003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6660"/>
    <n v="32770"/>
    <n v="13890"/>
    <n v="0"/>
    <m/>
    <x v="3"/>
    <n v="30"/>
    <s v="30"/>
    <n v="32.770000000000003"/>
    <x v="0"/>
    <n v="0"/>
    <n v="0"/>
    <s v="MAMUT ANDINO C.A."/>
  </r>
  <r>
    <n v="1002207250"/>
    <s v="UE01"/>
    <d v="2022-03-30T00:00:00"/>
    <d v="1899-12-30T19:10:00"/>
    <s v="012-024-00412228"/>
    <s v="9000807593"/>
    <s v="012-022-00316164"/>
    <n v="4448.3999999999996"/>
    <n v="4987.58"/>
    <s v="ZPVN"/>
    <s v="40566959"/>
    <s v="0000394016"/>
    <n v="8002823724"/>
    <n v="1002207250"/>
    <s v="15-00001123"/>
    <s v="SELVALEGRE"/>
    <n v="660"/>
    <s v="BOL"/>
    <s v="101500"/>
    <s v="DISTRIBUIDORA ROSERO S.C.C."/>
    <s v="809735"/>
    <s v="FERRETERIA CAMILA"/>
    <s v="QUITO"/>
    <s v="CALLE E"/>
    <s v="OPLAEC"/>
    <s v="O-Pichincha-Laecuatoriana"/>
    <n v="130"/>
    <x v="51"/>
    <x v="51"/>
    <s v="100014928"/>
    <s v="INLAGO RODRIGO"/>
    <s v="ZETT"/>
    <s v="18UE565"/>
    <s v="2"/>
    <s v="Sin Pallet"/>
    <n v="0"/>
    <n v="0"/>
    <x v="0"/>
    <n v="51100"/>
    <n v="33070"/>
    <n v="18030"/>
    <n v="336.6"/>
    <m/>
    <x v="49"/>
    <n v="30"/>
    <s v="30"/>
    <n v="33"/>
    <x v="0"/>
    <n v="0.51"/>
    <n v="10.200000000000001"/>
    <s v="TRANSCARLONISA"/>
  </r>
  <r>
    <n v="1002207240"/>
    <s v="UE01"/>
    <d v="2022-03-30T00:00:00"/>
    <d v="1899-12-30T19:12:00"/>
    <s v="012-024-00412229"/>
    <s v=""/>
    <s v=""/>
    <n v="0"/>
    <n v="0"/>
    <s v="ZPRC"/>
    <s v="2500107342"/>
    <s v="0000394053"/>
    <n v="8002823712"/>
    <n v="1002207240"/>
    <s v="15-00000218"/>
    <s v="MAGNO HE"/>
    <n v="31.06"/>
    <s v="T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060"/>
    <n v="31060"/>
    <n v="18000"/>
    <n v="636.11"/>
    <m/>
    <x v="28"/>
    <n v="30"/>
    <s v="30"/>
    <n v="31.06"/>
    <x v="0"/>
    <n v="20.480038634900193"/>
    <n v="20.480038634900193"/>
    <s v="TRANSALMEIDA CIA."/>
  </r>
  <r>
    <n v="1002207275"/>
    <s v="UE01"/>
    <d v="2022-03-30T00:00:00"/>
    <d v="1899-12-30T19:20:00"/>
    <s v="012-024-00412230"/>
    <s v="9000807594"/>
    <s v="012-022-00316165"/>
    <n v="4556.8"/>
    <n v="5109.12"/>
    <s v="ZPVN"/>
    <s v="40566978"/>
    <s v="P000033167"/>
    <n v="8002823754"/>
    <n v="1002207275"/>
    <s v="15-00001124"/>
    <s v="SELVALEGRE ANTIHUMEDAD"/>
    <n v="64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08"/>
    <s v="GIACOMETTI CRISTHIAN"/>
    <s v="ZETT"/>
    <s v="18UE683"/>
    <s v="1"/>
    <s v="Con Pallet"/>
    <n v="0.05"/>
    <n v="32"/>
    <x v="0"/>
    <n v="49400"/>
    <n v="32040"/>
    <n v="17360"/>
    <n v="832"/>
    <m/>
    <x v="69"/>
    <n v="30"/>
    <s v="30"/>
    <n v="32"/>
    <x v="0"/>
    <n v="1.3"/>
    <n v="26"/>
    <s v="LA ARMENIA S.A."/>
  </r>
  <r>
    <n v="1002207285"/>
    <s v="UE01"/>
    <d v="2022-03-30T00:00:00"/>
    <d v="1899-12-30T19:22:00"/>
    <s v="012-024-00412231"/>
    <s v=""/>
    <s v=""/>
    <n v="0"/>
    <n v="0"/>
    <s v="ZPRC"/>
    <s v="2500108376"/>
    <s v="P000033182"/>
    <n v="8002823766"/>
    <n v="1002207285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010"/>
    <n v="17900"/>
    <n v="346.8"/>
    <m/>
    <x v="7"/>
    <n v="30"/>
    <s v="30"/>
    <n v="34"/>
    <x v="0"/>
    <n v="0.51"/>
    <n v="10.200000000000001"/>
    <s v="TRANSPORTE PROPIO"/>
  </r>
  <r>
    <n v="1002207278"/>
    <s v="UE01"/>
    <d v="2022-03-30T00:00:00"/>
    <d v="1899-12-30T19:24:00"/>
    <s v="012-024-00412232"/>
    <s v="9000807595"/>
    <s v="012-022-00316166"/>
    <n v="3962.31"/>
    <n v="4442.57"/>
    <s v="ZPVN"/>
    <s v="40566941"/>
    <s v="0000394006"/>
    <n v="8002823758"/>
    <n v="1002207278"/>
    <s v="15-00000218"/>
    <s v="MAGNO HE"/>
    <n v="31.33"/>
    <s v="T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870"/>
    <n v="31330"/>
    <n v="19540"/>
    <n v="453.03"/>
    <m/>
    <x v="73"/>
    <n v="30"/>
    <s v="30"/>
    <n v="31.33"/>
    <x v="0"/>
    <n v="14.459942547079477"/>
    <n v="14.459942547079477"/>
    <s v="J.V. TRANSPREMIUN CIA.LTDA"/>
  </r>
  <r>
    <n v="1002207280"/>
    <s v="UE01"/>
    <d v="2022-03-30T00:00:00"/>
    <d v="1899-12-30T19:27:00"/>
    <s v="012-024-00412233"/>
    <s v="9000807596"/>
    <s v="012-022-00316167"/>
    <n v="4251.6499999999996"/>
    <n v="4766.9799999999996"/>
    <s v="ZPVN"/>
    <s v="40566938"/>
    <s v="0000393981"/>
    <n v="8002823760"/>
    <n v="1002207280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40"/>
    <n v="33050"/>
    <n v="17790"/>
    <n v="488.4"/>
    <m/>
    <x v="67"/>
    <n v="30"/>
    <s v="30"/>
    <n v="33"/>
    <x v="0"/>
    <n v="0.74"/>
    <n v="14.799999999999999"/>
    <s v="TRANSPORTE PROPIO"/>
  </r>
  <r>
    <n v="1002207291"/>
    <s v="UE01"/>
    <d v="2022-03-30T00:00:00"/>
    <d v="1899-12-30T19:30:00"/>
    <s v="012-024-00412234"/>
    <s v="9000807597"/>
    <s v="012-022-00316168"/>
    <n v="2563.1999999999998"/>
    <n v="2873.87"/>
    <s v="ZPVN"/>
    <s v="40566548"/>
    <s v="0000393468"/>
    <n v="8002823775"/>
    <n v="1002207291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680"/>
    <n v="18070"/>
    <n v="8610"/>
    <n v="190.8"/>
    <m/>
    <x v="0"/>
    <n v="30"/>
    <s v="30"/>
    <n v="18"/>
    <x v="0"/>
    <n v="0.53"/>
    <n v="10.600000000000001"/>
    <s v="TRANSPORTE PROPIO"/>
  </r>
  <r>
    <n v="1002207295"/>
    <s v="UE01"/>
    <d v="2022-03-30T00:00:00"/>
    <d v="1899-12-30T19:35:00"/>
    <s v="012-024-00412235"/>
    <s v="9000807598"/>
    <s v="012-022-00316169"/>
    <n v="4415.3999999999996"/>
    <n v="4950.58"/>
    <s v="ZPVN"/>
    <s v="40567067"/>
    <s v="P000033185"/>
    <n v="8002823780"/>
    <n v="1002207295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60"/>
    <n v="33040"/>
    <n v="18520"/>
    <n v="382.8"/>
    <m/>
    <x v="139"/>
    <n v="30"/>
    <s v="30"/>
    <n v="33"/>
    <x v="0"/>
    <n v="0.58000000000000007"/>
    <n v="11.6"/>
    <s v="TRANSPORTE PROPIO"/>
  </r>
  <r>
    <n v="1002207277"/>
    <s v="UE01"/>
    <d v="2022-03-30T00:00:00"/>
    <d v="1899-12-30T19:43:00"/>
    <s v="012-024-00412236"/>
    <s v="9000807600"/>
    <s v="012-022-00316171"/>
    <n v="1343.54"/>
    <n v="1506.38"/>
    <s v="ZPVN"/>
    <s v="40567086"/>
    <s v="0000394233"/>
    <n v="8002823757"/>
    <n v="1002207277"/>
    <s v="15-00001115"/>
    <s v="ARMADURO"/>
    <n v="200"/>
    <s v="BOL"/>
    <s v="101779"/>
    <s v="SORIA VARGAS VINICIO HERNAN"/>
    <s v="802071"/>
    <s v="BODEGA SORIA"/>
    <s v="QUITO"/>
    <s v="INTEROCEANICA LOTE 7"/>
    <s v="OPPUEM"/>
    <s v="O-Pichincha-Puembo"/>
    <m/>
    <x v="125"/>
    <x v="125"/>
    <s v="100015198"/>
    <s v="IBUJES JESUS"/>
    <s v="ZEMT"/>
    <s v="18UE511"/>
    <s v="2"/>
    <s v="Sin Pallet"/>
    <n v="0"/>
    <n v="0"/>
    <x v="0"/>
    <n v="17381.667000000001"/>
    <n v="10016.666999999999"/>
    <n v="7365"/>
    <n v="86"/>
    <m/>
    <x v="123"/>
    <n v="30"/>
    <s v="30"/>
    <n v="10"/>
    <x v="0"/>
    <n v="0.43"/>
    <n v="8.6"/>
    <s v="TRAPSA C.A."/>
  </r>
  <r>
    <n v="1002207277"/>
    <s v="UE01"/>
    <d v="2022-03-30T00:00:00"/>
    <d v="1899-12-30T19:43:00"/>
    <s v="012-024-00412237"/>
    <s v="9000807599"/>
    <s v="012-022-00316170"/>
    <n v="1872.68"/>
    <n v="2099.66"/>
    <s v="ZPVN"/>
    <s v="40567086"/>
    <s v="0000394232"/>
    <n v="8002823756"/>
    <n v="1002207277"/>
    <s v="15-00001123"/>
    <s v="SELVALEGRE"/>
    <n v="280"/>
    <s v="BOL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s v="18UE511"/>
    <s v="2"/>
    <s v="Sin Pallet"/>
    <n v="0"/>
    <n v="0"/>
    <x v="0"/>
    <n v="21388.332999999999"/>
    <n v="14023.333000000001"/>
    <n v="7365"/>
    <n v="120.4"/>
    <m/>
    <x v="123"/>
    <n v="30"/>
    <s v="30"/>
    <n v="14"/>
    <x v="0"/>
    <n v="0.43"/>
    <n v="8.6"/>
    <s v="TRAPSA C.A."/>
  </r>
  <r>
    <n v="1002207315"/>
    <s v="UE01"/>
    <d v="2022-03-30T00:00:00"/>
    <d v="1899-12-30T20:12:00"/>
    <s v="012-024-00412238"/>
    <s v=""/>
    <s v=""/>
    <n v="0"/>
    <n v="0"/>
    <s v="ZPRC"/>
    <s v="2500108409"/>
    <s v="P000033195"/>
    <n v="8002823811"/>
    <n v="1002207315"/>
    <s v="15-00001116"/>
    <s v="ARMADURO GRANEL"/>
    <n v="30.95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9090"/>
    <n v="30950"/>
    <n v="18140"/>
    <n v="504.49"/>
    <m/>
    <x v="7"/>
    <n v="30"/>
    <s v="30"/>
    <n v="30.95"/>
    <x v="0"/>
    <n v="16.300161550888532"/>
    <n v="16.300161550888532"/>
    <s v="TRANSPORTE PROPIO"/>
  </r>
  <r>
    <n v="1002207300"/>
    <s v="UE01"/>
    <d v="2022-03-30T00:00:00"/>
    <d v="1899-12-30T20:39:00"/>
    <s v="012-024-00412239"/>
    <s v="9000807606"/>
    <s v="012-022-00316173"/>
    <n v="2009.6"/>
    <n v="2253.17"/>
    <s v="ZPVN"/>
    <s v="40567065"/>
    <s v="0000394180"/>
    <n v="8002823788"/>
    <n v="1002207300"/>
    <s v="15-00001119"/>
    <s v="CAMPEON ANTIHUMEDAD"/>
    <n v="320"/>
    <s v="BOL"/>
    <s v="102874"/>
    <s v="GUZMAN ORDOÑEZ GALO JUSTINIANO"/>
    <s v="803665"/>
    <s v="FERRETERIA STIT"/>
    <s v="VENTANAS"/>
    <s v="CALLE PRINCIPAL VILLA 3"/>
    <s v="ORVENT"/>
    <s v="O-Losrios-Ventanas"/>
    <m/>
    <x v="94"/>
    <x v="94"/>
    <s v="10003496"/>
    <s v="AYALA LOPEZ PABLO ERNESTO"/>
    <s v="ZETT"/>
    <s v="18UE719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</r>
  <r>
    <n v="1002207300"/>
    <s v="UE01"/>
    <d v="2022-03-30T00:00:00"/>
    <d v="1899-12-30T20:39:00"/>
    <s v="012-024-00412240"/>
    <s v="9000807605"/>
    <s v="012-022-00316172"/>
    <n v="2089.6"/>
    <n v="2342.87"/>
    <s v="ZPVN"/>
    <s v="40567065"/>
    <s v="0000394181"/>
    <n v="8002823789"/>
    <n v="1002207300"/>
    <s v="15-00001124"/>
    <s v="SELVALEGRE ANTIHUMEDAD"/>
    <n v="320"/>
    <s v="BOL"/>
    <s v="102874"/>
    <s v="GUZMAN ORDOÑEZ GALO JUSTINIANO"/>
    <s v="803665"/>
    <s v="FERRETERIA STIT"/>
    <s v="VENTANAS"/>
    <s v="CALLE PRINCIPAL VILLA 3"/>
    <s v="ORVENT"/>
    <s v="O-Losrios-Ventanas"/>
    <n v="424"/>
    <x v="94"/>
    <x v="94"/>
    <s v="10003496"/>
    <s v="AYALA LOPEZ PABLO ERNESTO"/>
    <s v="ZETT"/>
    <s v="18UE719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</r>
  <r>
    <n v="1002207351"/>
    <s v="UE01"/>
    <d v="2022-03-30T00:00:00"/>
    <d v="1899-12-30T20:44:00"/>
    <s v="012-024-00412241"/>
    <s v="9000807607"/>
    <s v="012-022-00316174"/>
    <n v="4332.04"/>
    <n v="4857.1099999999997"/>
    <s v="ZPVN"/>
    <s v="40567048"/>
    <s v="0000394153"/>
    <n v="8002823855"/>
    <n v="1002207351"/>
    <s v="15-00001123"/>
    <s v="SELVALEGRE"/>
    <n v="660"/>
    <s v="BOL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s v="18UE931"/>
    <s v="2"/>
    <s v="Sin Pallet"/>
    <n v="0"/>
    <n v="0"/>
    <x v="0"/>
    <n v="51420"/>
    <n v="33050"/>
    <n v="18370"/>
    <n v="594"/>
    <m/>
    <x v="118"/>
    <n v="30"/>
    <s v="30"/>
    <n v="33"/>
    <x v="0"/>
    <n v="0.9"/>
    <n v="18"/>
    <s v="TRANSPORTE PROPIO"/>
  </r>
  <r>
    <n v="1002207344"/>
    <s v="UE01"/>
    <d v="2022-03-30T00:00:00"/>
    <d v="1899-12-30T20:47:00"/>
    <s v="012-024-00412242"/>
    <s v="9000807608"/>
    <s v="012-022-00316175"/>
    <n v="2307.6"/>
    <n v="2587.29"/>
    <s v="ZPVN"/>
    <s v="40566887"/>
    <s v="0000393900"/>
    <n v="8002823847"/>
    <n v="1002207344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129"/>
    <x v="129"/>
    <s v="100014881"/>
    <s v="HARO VICENTE"/>
    <s v="ZEMU"/>
    <s v="18UE736"/>
    <s v="2"/>
    <s v="Sin Pallet"/>
    <n v="0"/>
    <n v="0"/>
    <x v="0"/>
    <n v="27330"/>
    <n v="18010"/>
    <n v="9320"/>
    <n v="370.8"/>
    <m/>
    <x v="127"/>
    <n v="30"/>
    <s v="30"/>
    <n v="18"/>
    <x v="0"/>
    <n v="1.03"/>
    <n v="20.6"/>
    <s v="SANJOPAS S.A."/>
  </r>
  <r>
    <n v="1002207359"/>
    <s v="UE01"/>
    <d v="2022-03-30T00:00:00"/>
    <d v="1899-12-30T20:50:00"/>
    <s v="012-024-00412243"/>
    <s v="9000807609"/>
    <s v="012-022-00316176"/>
    <n v="3024"/>
    <n v="3390.53"/>
    <s v="ZPVN"/>
    <s v="40566995"/>
    <s v="0000394198"/>
    <n v="8002823864"/>
    <n v="1002207359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159"/>
    <x v="159"/>
    <s v="100015026"/>
    <s v="GUAMAN LUIS"/>
    <s v="ZEMT"/>
    <s v="18UE825"/>
    <s v="1"/>
    <s v="Con Pallet"/>
    <n v="0.05"/>
    <n v="24"/>
    <x v="0"/>
    <n v="40280"/>
    <n v="24000"/>
    <n v="16280"/>
    <n v="494.4"/>
    <s v="remplaza a la guia 412019"/>
    <x v="156"/>
    <n v="30"/>
    <s v="30"/>
    <n v="24"/>
    <x v="0"/>
    <n v="1.03"/>
    <n v="20.599999999999998"/>
    <s v="TRAPSA C.A."/>
  </r>
  <r>
    <n v="1002207346"/>
    <s v="UE01"/>
    <d v="2022-03-30T00:00:00"/>
    <d v="1899-12-30T20:56:00"/>
    <s v="012-024-00412244"/>
    <s v=""/>
    <s v=""/>
    <n v="0"/>
    <n v="0"/>
    <s v="ZPRC"/>
    <s v="2500108398"/>
    <s v="0000394174"/>
    <n v="8002823849"/>
    <n v="1002207346"/>
    <s v="15-00001119"/>
    <s v="CAMPEON ANTIHUMEDAD"/>
    <n v="360"/>
    <s v="BOL"/>
    <s v="101664"/>
    <s v="ACERIA DEL ECUADOR C.A. ADELCA"/>
    <s v="804332"/>
    <s v="MEDINA VILLACIS ELBERT IVAN"/>
    <s v="BUENA FÉ"/>
    <s v="MARIANA RODRIGUEZ Y MANUEL VELIZ"/>
    <s v="ORBUEN"/>
    <s v="O-Losrios-Buenafe"/>
    <n v="328"/>
    <x v="14"/>
    <x v="14"/>
    <s v="100020316"/>
    <s v="TROYA DAVID"/>
    <s v="ZEMU"/>
    <s v="18UE644"/>
    <s v="2"/>
    <s v="Sin Pallet"/>
    <n v="0"/>
    <n v="0"/>
    <x v="0"/>
    <n v="26870"/>
    <n v="18000"/>
    <n v="8870"/>
    <n v="370.8"/>
    <m/>
    <x v="14"/>
    <n v="30"/>
    <s v="30"/>
    <n v="18"/>
    <x v="0"/>
    <n v="1.03"/>
    <n v="20.6"/>
    <s v="OTAVALOTRUCKS S.A."/>
  </r>
  <r>
    <n v="1002207358"/>
    <s v="UE01"/>
    <d v="2022-03-30T00:00:00"/>
    <d v="1899-12-30T21:06:00"/>
    <s v="012-024-00412245"/>
    <s v=""/>
    <s v=""/>
    <n v="0"/>
    <n v="0"/>
    <s v="ZPRC"/>
    <s v="2500108408"/>
    <s v="P000033194"/>
    <n v="8002823863"/>
    <n v="1002207358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30"/>
    <n v="34030"/>
    <n v="17900"/>
    <n v="516.79999999999995"/>
    <m/>
    <x v="5"/>
    <n v="30"/>
    <s v="30"/>
    <n v="34"/>
    <x v="0"/>
    <n v="0.7599999999999999"/>
    <n v="15.2"/>
    <s v="TRANSPORTE PROPIO"/>
  </r>
  <r>
    <n v="1002207361"/>
    <s v="UE01"/>
    <d v="2022-03-30T00:00:00"/>
    <d v="1899-12-30T21:30:00"/>
    <s v="012-024-00412246"/>
    <s v="9000807611"/>
    <s v="012-022-00316177"/>
    <n v="4507.8"/>
    <n v="5054.18"/>
    <s v="ZPVN"/>
    <s v="40566384"/>
    <s v="0000393290"/>
    <n v="8002823866"/>
    <n v="1002207361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870"/>
    <n v="33060"/>
    <n v="18810"/>
    <n v="382.8"/>
    <m/>
    <x v="173"/>
    <n v="30"/>
    <s v="30"/>
    <n v="33"/>
    <x v="0"/>
    <n v="0.58000000000000007"/>
    <n v="11.6"/>
    <s v="TRANSPORTE PROPIO"/>
  </r>
  <r>
    <n v="1002207354"/>
    <s v="UE01"/>
    <d v="2022-03-30T00:00:00"/>
    <d v="1899-12-30T21:49:00"/>
    <s v="012-024-00412247"/>
    <s v="9000807618"/>
    <s v="012-022-00316178"/>
    <n v="3226.61"/>
    <n v="3617.69"/>
    <s v="ZPVN"/>
    <s v="40567074"/>
    <s v="P000033188"/>
    <n v="8002823858"/>
    <n v="100220735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82"/>
    <x v="82"/>
    <s v="100018690"/>
    <s v="MORALES PATRICIO V."/>
    <s v="ZEMT"/>
    <s v="18UE678"/>
    <s v="1"/>
    <s v="Con Pallet"/>
    <n v="0.05"/>
    <n v="24"/>
    <x v="0"/>
    <n v="39970"/>
    <n v="24050"/>
    <n v="15920"/>
    <n v="264"/>
    <m/>
    <x v="80"/>
    <n v="30"/>
    <s v="30"/>
    <n v="24"/>
    <x v="0"/>
    <n v="0.55000000000000004"/>
    <n v="11"/>
    <s v="LA ARMENIA S.A."/>
  </r>
  <r>
    <n v="1002207376"/>
    <s v="UE01"/>
    <d v="2022-03-30T00:00:00"/>
    <d v="1899-12-30T22:31:00"/>
    <s v="012-024-00412248"/>
    <s v=""/>
    <s v=""/>
    <n v="0"/>
    <n v="0"/>
    <s v="ZPRC"/>
    <s v="2500108345"/>
    <s v="0000394076"/>
    <n v="8002823881"/>
    <n v="100220737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68"/>
    <x v="168"/>
    <s v="100015007"/>
    <s v="FLORES EDISON"/>
    <s v="ZETT"/>
    <s v="18UE753"/>
    <s v="4"/>
    <s v="Pallet Cortesia"/>
    <n v="0"/>
    <n v="0"/>
    <x v="0"/>
    <n v="50360"/>
    <n v="32070"/>
    <n v="18290"/>
    <n v="288"/>
    <m/>
    <x v="164"/>
    <n v="30"/>
    <s v="30"/>
    <n v="32"/>
    <x v="0"/>
    <n v="0.45"/>
    <n v="9"/>
    <s v="TRIMPESAS S.A."/>
  </r>
  <r>
    <n v="1002207404"/>
    <s v="UE01"/>
    <d v="2022-03-30T00:00:00"/>
    <d v="1899-12-30T22:43:00"/>
    <s v="012-024-00412249"/>
    <s v=""/>
    <s v=""/>
    <n v="0"/>
    <n v="0"/>
    <s v="ZPRC"/>
    <s v="2500108410"/>
    <s v="P000033200"/>
    <n v="8002823920"/>
    <n v="1002207404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45"/>
    <x v="45"/>
    <s v="10000932"/>
    <s v="CACOANGO RODRIGO"/>
    <s v="ZEMU"/>
    <s v="18UE704"/>
    <s v="2"/>
    <s v="Sin Pallet"/>
    <n v="0"/>
    <n v="0"/>
    <x v="0"/>
    <n v="27150"/>
    <n v="18060"/>
    <n v="9090"/>
    <n v="266.39999999999998"/>
    <m/>
    <x v="43"/>
    <n v="30"/>
    <s v="30"/>
    <n v="18"/>
    <x v="0"/>
    <n v="0.74"/>
    <n v="14.799999999999999"/>
    <s v="TRAPSA C.A."/>
  </r>
  <r>
    <n v="1002207395"/>
    <s v="UE01"/>
    <d v="2022-03-30T00:00:00"/>
    <d v="1899-12-30T22:50:00"/>
    <s v="012-024-00412250"/>
    <s v="9000807622"/>
    <s v="012-022-00316179"/>
    <n v="4029.92"/>
    <n v="4518.37"/>
    <s v="ZPVN"/>
    <s v="40566935"/>
    <s v="0000394235"/>
    <n v="8002823906"/>
    <n v="1002207395"/>
    <s v="15-00001121"/>
    <s v="GLADIADOR"/>
    <n v="32.07"/>
    <s v="T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4878"/>
    <s v="MANOSALVAS JUAN CARLOS"/>
    <s v="ZECI"/>
    <s v="18LAI0339"/>
    <s v="2"/>
    <s v="Sin Pallet"/>
    <n v="0"/>
    <n v="0"/>
    <x v="0"/>
    <n v="51450"/>
    <n v="32070"/>
    <n v="19380"/>
    <n v="260.08999999999997"/>
    <m/>
    <x v="1"/>
    <n v="30"/>
    <s v="30"/>
    <n v="32.07"/>
    <x v="0"/>
    <n v="8.1100717181166182"/>
    <n v="8.1100717181166182"/>
    <s v="TRANSCONCEM CIA. LTDA."/>
  </r>
  <r>
    <n v="1002207418"/>
    <s v="UE01"/>
    <d v="2022-03-30T00:00:00"/>
    <d v="1899-12-30T22:55:00"/>
    <s v="012-024-00412251"/>
    <s v="9000807623"/>
    <s v="012-022-00316180"/>
    <n v="2329.7199999999998"/>
    <n v="2612.1"/>
    <s v="ZPVN"/>
    <s v="40567062"/>
    <s v="0000394172"/>
    <n v="8002823942"/>
    <n v="1002207418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60"/>
    <n v="18020"/>
    <n v="9240"/>
    <n v="324"/>
    <m/>
    <x v="99"/>
    <n v="30"/>
    <s v="30"/>
    <n v="18"/>
    <x v="0"/>
    <n v="0.9"/>
    <n v="18"/>
    <s v="TRANSPORTE PROPIO"/>
  </r>
  <r>
    <n v="1002207402"/>
    <s v="UE01"/>
    <d v="2022-03-30T00:00:00"/>
    <d v="1899-12-30T22:56:00"/>
    <s v="012-024-00412252"/>
    <s v=""/>
    <s v=""/>
    <n v="0"/>
    <n v="0"/>
    <s v="ZPRC"/>
    <s v="2500108345"/>
    <s v="0000394075"/>
    <n v="8002823918"/>
    <n v="100220740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16"/>
    <s v="PUETATE MAURICIO"/>
    <s v="ZETT"/>
    <s v="18UE550"/>
    <s v="4"/>
    <s v="Pallet Cortesia"/>
    <n v="0"/>
    <n v="0"/>
    <x v="0"/>
    <n v="50480"/>
    <n v="32090"/>
    <n v="18390"/>
    <n v="288"/>
    <m/>
    <x v="69"/>
    <n v="30"/>
    <s v="30"/>
    <n v="32"/>
    <x v="0"/>
    <n v="0.45"/>
    <n v="9"/>
    <s v="LA ARMENIA S.A."/>
  </r>
  <r>
    <n v="1002207497"/>
    <s v="UE01"/>
    <d v="2022-03-31T00:00:00"/>
    <d v="1899-12-30T04:55:00"/>
    <s v="012-024-00412253"/>
    <s v="9000807638"/>
    <s v="012-022-00316181"/>
    <n v="3601.65"/>
    <n v="4038.2"/>
    <s v="ZPVN"/>
    <s v="40564120"/>
    <s v="0000393348"/>
    <n v="8002824047"/>
    <n v="1002207497"/>
    <s v="15-00000218"/>
    <s v="MAGNO HE"/>
    <n v="30.9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520"/>
    <n v="30950"/>
    <n v="19570"/>
    <n v="0"/>
    <m/>
    <x v="3"/>
    <n v="31"/>
    <s v="31"/>
    <n v="30.95"/>
    <x v="0"/>
    <n v="0"/>
    <n v="0"/>
    <s v="HORMIANDES"/>
  </r>
  <r>
    <n v="1002207502"/>
    <s v="UE01"/>
    <d v="2022-03-31T00:00:00"/>
    <d v="1899-12-30T05:03:00"/>
    <s v="012-024-00412254"/>
    <s v=""/>
    <s v=""/>
    <n v="0"/>
    <n v="0"/>
    <s v="ZPRC"/>
    <s v="2500108403"/>
    <s v="P000033187"/>
    <n v="8002824055"/>
    <n v="1002207502"/>
    <s v="15-00001115"/>
    <s v="ARMADURO"/>
    <n v="260"/>
    <s v="BOL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1963.635999999999"/>
    <n v="13023.636"/>
    <n v="8940"/>
    <n v="132.6"/>
    <m/>
    <x v="109"/>
    <n v="31"/>
    <s v="31"/>
    <n v="13"/>
    <x v="0"/>
    <n v="0.51"/>
    <n v="10.199999999999999"/>
    <s v="TRANSPORTE PROPIO"/>
  </r>
  <r>
    <n v="1002207502"/>
    <s v="UE01"/>
    <d v="2022-03-31T00:00:00"/>
    <d v="1899-12-30T05:03:00"/>
    <s v="012-024-00412255"/>
    <s v=""/>
    <s v=""/>
    <n v="0"/>
    <n v="0"/>
    <s v="ZPRC"/>
    <s v="2500108402"/>
    <s v="P000033186"/>
    <n v="8002824054"/>
    <n v="1002207502"/>
    <s v="15-00001123"/>
    <s v="SELVALEGRE"/>
    <n v="40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8976.364000000001"/>
    <n v="20036.364000000001"/>
    <n v="8940"/>
    <n v="204"/>
    <m/>
    <x v="109"/>
    <n v="31"/>
    <s v="31"/>
    <n v="20"/>
    <x v="0"/>
    <n v="0.51"/>
    <n v="10.199999999999999"/>
    <s v="TRANSPORTE PROPIO"/>
  </r>
  <r>
    <n v="1002207516"/>
    <s v="UE01"/>
    <d v="2022-03-31T00:00:00"/>
    <d v="1899-12-30T05:22:00"/>
    <s v="012-024-00412256"/>
    <s v=""/>
    <s v=""/>
    <n v="0"/>
    <n v="0"/>
    <s v="ZPRC"/>
    <s v="2500108411"/>
    <s v="P000033201"/>
    <n v="8002824075"/>
    <n v="100220751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20"/>
    <n v="18040"/>
    <n v="8880"/>
    <n v="248.4"/>
    <m/>
    <x v="17"/>
    <n v="31"/>
    <s v="31"/>
    <n v="18"/>
    <x v="0"/>
    <n v="0.69000000000000006"/>
    <n v="13.8"/>
    <s v="TRANSPORTE PROPIO"/>
  </r>
  <r>
    <n v="1002207523"/>
    <s v="UE01"/>
    <d v="2022-03-31T00:00:00"/>
    <d v="1899-12-30T06:05:00"/>
    <s v="012-024-00412257"/>
    <s v="9000807644"/>
    <s v="012-022-00316184"/>
    <n v="1922.33"/>
    <n v="2155.33"/>
    <s v="ZPVN"/>
    <s v="40567064"/>
    <s v="0000394177"/>
    <n v="8002824087"/>
    <n v="1002207523"/>
    <s v="15-00001115"/>
    <s v="ARMADURO"/>
    <n v="2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s v="18UE571"/>
    <s v="1"/>
    <s v="Con Pallet"/>
    <n v="0.05"/>
    <n v="14"/>
    <x v="0"/>
    <n v="18930"/>
    <n v="14023.333000000001"/>
    <n v="4906.6670000000004"/>
    <n v="44.8"/>
    <m/>
    <x v="116"/>
    <n v="31"/>
    <s v="31"/>
    <n v="14"/>
    <x v="0"/>
    <n v="0.16"/>
    <n v="3.1999999999999997"/>
    <s v="TRAPSA C.A."/>
  </r>
  <r>
    <n v="1002207523"/>
    <s v="UE01"/>
    <d v="2022-03-31T00:00:00"/>
    <d v="1899-12-30T06:05:00"/>
    <s v="012-024-00412258"/>
    <s v="9000807642"/>
    <s v="012-022-00316182"/>
    <n v="499.59"/>
    <n v="560.14"/>
    <s v="ZPVN"/>
    <s v="40567064"/>
    <s v="0000394179"/>
    <n v="8002824085"/>
    <n v="1002207523"/>
    <s v="15-00001120"/>
    <s v="CAMPEON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s v="18UE571"/>
    <s v="1"/>
    <s v="Con Pallet"/>
    <n v="0.05"/>
    <n v="4"/>
    <x v="0"/>
    <n v="8913.3340000000007"/>
    <n v="4006.6669999999999"/>
    <n v="4906.6670000000004"/>
    <n v="12.8"/>
    <m/>
    <x v="116"/>
    <n v="31"/>
    <s v="31"/>
    <n v="4"/>
    <x v="0"/>
    <n v="0.16"/>
    <n v="3.2"/>
    <s v="TRAPSA C.A."/>
  </r>
  <r>
    <n v="1002207523"/>
    <s v="UE01"/>
    <d v="2022-03-31T00:00:00"/>
    <d v="1899-12-30T06:05:00"/>
    <s v="012-024-00412259"/>
    <s v="9000807643"/>
    <s v="012-022-00316183"/>
    <n v="815.58"/>
    <n v="914.43"/>
    <s v="ZPVN"/>
    <s v="40567064"/>
    <s v="0000394178"/>
    <n v="8002824086"/>
    <n v="1002207523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8"/>
    <x v="118"/>
    <s v="100017947"/>
    <s v="SALAZAR JORGE LUIS"/>
    <s v="ZEMT"/>
    <s v="18UE571"/>
    <s v="1"/>
    <s v="Con Pallet"/>
    <n v="0.05"/>
    <n v="6"/>
    <x v="0"/>
    <n v="10916.666999999999"/>
    <n v="6010"/>
    <n v="4906.6670000000004"/>
    <n v="19.2"/>
    <m/>
    <x v="116"/>
    <n v="31"/>
    <s v="31"/>
    <n v="6"/>
    <x v="0"/>
    <n v="0.16"/>
    <n v="3.1999999999999997"/>
    <s v="TRAPSA C.A."/>
  </r>
  <r>
    <n v="1002207534"/>
    <s v="UE01"/>
    <d v="2022-03-31T00:00:00"/>
    <d v="1899-12-30T06:21:00"/>
    <s v="012-024-00412260"/>
    <s v="9000807646"/>
    <s v="012-022-00316186"/>
    <n v="489.46"/>
    <n v="548.79"/>
    <s v="ZPVN"/>
    <s v="40567119"/>
    <s v="P000033203"/>
    <n v="8002824099"/>
    <n v="1002207534"/>
    <s v="15-00001120"/>
    <s v="CAMPEON"/>
    <n v="8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4"/>
    <x v="0"/>
    <n v="12369.706"/>
    <n v="4004.7060000000001"/>
    <n v="8365"/>
    <n v="36"/>
    <m/>
    <x v="32"/>
    <n v="31"/>
    <s v="31"/>
    <n v="4"/>
    <x v="0"/>
    <n v="0.45"/>
    <n v="9"/>
    <s v="TRANSPORTE PROPIO"/>
  </r>
  <r>
    <n v="1002207534"/>
    <s v="UE01"/>
    <d v="2022-03-31T00:00:00"/>
    <d v="1899-12-30T06:21:00"/>
    <s v="012-024-00412261"/>
    <s v="9000807645"/>
    <s v="012-022-00316185"/>
    <n v="4003.56"/>
    <n v="4488.82"/>
    <s v="ZPVN"/>
    <s v="40567118"/>
    <s v="P000033202"/>
    <n v="8002824100"/>
    <n v="1002207534"/>
    <s v="15-00001123"/>
    <s v="SELVALEGRE"/>
    <n v="60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30"/>
    <x v="0"/>
    <n v="38400.294000000002"/>
    <n v="30035.294000000002"/>
    <n v="8365"/>
    <n v="270"/>
    <m/>
    <x v="32"/>
    <n v="31"/>
    <s v="31"/>
    <n v="30"/>
    <x v="0"/>
    <n v="0.45"/>
    <n v="9"/>
    <s v="TRANSPORTE PROPIO"/>
  </r>
  <r>
    <n v="1002207526"/>
    <s v="UE01"/>
    <d v="2022-03-31T00:00:00"/>
    <d v="1899-12-30T06:29:00"/>
    <s v="012-024-00412262"/>
    <s v="9000807647"/>
    <s v="012-022-00316187"/>
    <n v="3761.77"/>
    <n v="4217.72"/>
    <s v="ZPVN"/>
    <s v="40566931"/>
    <s v="0000393960"/>
    <n v="8002824091"/>
    <n v="1002207526"/>
    <s v="15-00001116"/>
    <s v="ARMADURO GRANEL"/>
    <n v="29.86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7310"/>
    <n v="29860"/>
    <n v="17450"/>
    <n v="486.72"/>
    <m/>
    <x v="27"/>
    <n v="31"/>
    <s v="31"/>
    <n v="29.86"/>
    <x v="0"/>
    <n v="16.300066979236437"/>
    <n v="16.300066979236437"/>
    <s v="TRANSPORTE PROPIO"/>
  </r>
  <r>
    <n v="1002207553"/>
    <s v="UE01"/>
    <d v="2022-03-31T00:00:00"/>
    <d v="1899-12-30T06:47:00"/>
    <s v="012-024-00412263"/>
    <s v="9000807650"/>
    <s v="012-022-00316188"/>
    <n v="2390"/>
    <n v="2679.68"/>
    <s v="ZPVN"/>
    <s v="40567059"/>
    <s v="P000033183"/>
    <n v="8002824126"/>
    <n v="1002207553"/>
    <s v="15-00001123"/>
    <s v="SELVALEGRE"/>
    <n v="360"/>
    <s v="BOL"/>
    <s v="101629"/>
    <s v="CAMPAÑA MALDONADO BLANCA CECILIA"/>
    <s v="800891"/>
    <s v="FERRETERIA FERROSA"/>
    <s v="MEJÍA"/>
    <s v="PANAMERICANA SUR S/N Y CALLE ATAHUA"/>
    <s v="OPMEJI"/>
    <s v="O-Pichincha-Mejia(Machachi)"/>
    <n v="147"/>
    <x v="7"/>
    <x v="7"/>
    <s v="100014986"/>
    <s v="CALDERON MARCO"/>
    <s v="ZEMU"/>
    <s v="18UE651"/>
    <s v="2"/>
    <s v="Sin Pallet"/>
    <n v="0"/>
    <n v="0"/>
    <x v="0"/>
    <n v="27310"/>
    <n v="18010"/>
    <n v="9300"/>
    <n v="198"/>
    <m/>
    <x v="7"/>
    <n v="31"/>
    <s v="31"/>
    <n v="18"/>
    <x v="0"/>
    <n v="0.55000000000000004"/>
    <n v="11"/>
    <s v="TRANSPORTE PROPIO"/>
  </r>
  <r>
    <n v="1002207549"/>
    <s v="UE01"/>
    <d v="2022-03-31T00:00:00"/>
    <d v="1899-12-30T06:55:00"/>
    <s v="012-024-00412264"/>
    <s v="9000807651"/>
    <s v="012-022-00316189"/>
    <n v="3196.13"/>
    <n v="3583.53"/>
    <s v="ZPVN"/>
    <s v="40567058"/>
    <s v="P000033181"/>
    <n v="8002824123"/>
    <n v="1002207549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8900"/>
    <n v="24020"/>
    <n v="14880"/>
    <n v="278.39999999999998"/>
    <m/>
    <x v="2"/>
    <n v="31"/>
    <s v="31"/>
    <n v="24"/>
    <x v="0"/>
    <n v="0.57999999999999996"/>
    <n v="11.6"/>
    <s v="TRANSPORTE PROPIO"/>
  </r>
  <r>
    <n v="1002207556"/>
    <s v="UE01"/>
    <d v="2022-03-31T00:00:00"/>
    <d v="1899-12-30T07:03:00"/>
    <s v="012-024-00412265"/>
    <s v="9000807653"/>
    <s v="012-022-00316191"/>
    <n v="557.57000000000005"/>
    <n v="625.15"/>
    <s v="ZPVN"/>
    <s v="40567101"/>
    <s v="P000033197"/>
    <n v="8002824130"/>
    <n v="1002207556"/>
    <s v="15-00001115"/>
    <s v="ARMADURO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44"/>
    <x v="44"/>
    <s v="10007279"/>
    <s v="QUILUMBANGO LLIQUIN HECTOR FERNANDO"/>
    <s v="ZEMU"/>
    <s v="18UE701"/>
    <s v="2"/>
    <s v="Sin Pallet"/>
    <n v="0"/>
    <n v="0"/>
    <x v="0"/>
    <n v="8561.1110000000008"/>
    <n v="4011.1109999999999"/>
    <n v="4550"/>
    <n v="12"/>
    <m/>
    <x v="42"/>
    <n v="31"/>
    <s v="31"/>
    <n v="4"/>
    <x v="0"/>
    <n v="0.15"/>
    <n v="3"/>
    <s v="LIDENORTI S.A."/>
  </r>
  <r>
    <n v="1002207556"/>
    <s v="UE01"/>
    <d v="2022-03-31T00:00:00"/>
    <d v="1899-12-30T07:03:00"/>
    <s v="012-024-00412266"/>
    <s v="9000807652"/>
    <s v="012-022-00316190"/>
    <n v="1932.08"/>
    <n v="2166.2600000000002"/>
    <s v="ZPVN"/>
    <s v="40567100"/>
    <s v="P000033196"/>
    <n v="8002824129"/>
    <n v="1002207556"/>
    <s v="15-00001123"/>
    <s v="SELVALEGRE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4"/>
    <x v="44"/>
    <s v="10007279"/>
    <s v="QUILUMBANGO LLIQUIN HECTOR FERNANDO"/>
    <s v="ZEMU"/>
    <s v="18UE701"/>
    <s v="2"/>
    <s v="Sin Pallet"/>
    <n v="0"/>
    <n v="0"/>
    <x v="0"/>
    <n v="18588.888999999999"/>
    <n v="14038.888999999999"/>
    <n v="4550"/>
    <n v="42"/>
    <m/>
    <x v="42"/>
    <n v="31"/>
    <s v="31"/>
    <n v="14"/>
    <x v="0"/>
    <n v="0.15"/>
    <n v="3"/>
    <s v="LIDENORTI S.A."/>
  </r>
  <r>
    <n v="1002207550"/>
    <s v="UE01"/>
    <d v="2022-03-31T00:00:00"/>
    <d v="1899-12-30T07:16:00"/>
    <s v="012-024-00412267"/>
    <s v="9000807451"/>
    <s v="013-020-00047836"/>
    <n v="3271.78"/>
    <n v="3668.34"/>
    <s v="ZPDF"/>
    <s v="70177520"/>
    <s v="0000394122"/>
    <n v="8002824124"/>
    <n v="1002207550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38"/>
    <x v="138"/>
    <s v="100014953"/>
    <s v="ALBUJA CESAR"/>
    <s v="ZEMT"/>
    <s v="18UE604"/>
    <s v="1"/>
    <s v="Con Pallet"/>
    <n v="0.05"/>
    <n v="24"/>
    <x v="0"/>
    <n v="38490"/>
    <n v="24070"/>
    <n v="14420"/>
    <n v="91.2"/>
    <m/>
    <x v="136"/>
    <n v="31"/>
    <s v="31"/>
    <n v="24"/>
    <x v="0"/>
    <n v="0.19"/>
    <n v="3.8000000000000003"/>
    <s v="RUTAS COTACACHENSES S.A."/>
  </r>
  <r>
    <n v="1002207567"/>
    <s v="UE01"/>
    <d v="2022-03-31T00:00:00"/>
    <d v="1899-12-30T07:22:00"/>
    <s v="012-024-00412268"/>
    <s v="9000807655"/>
    <s v="012-022-00316192"/>
    <n v="4549.2"/>
    <n v="5100.59"/>
    <s v="ZPVN"/>
    <s v="40566924"/>
    <s v="P000033156"/>
    <n v="8002824147"/>
    <n v="1002207567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060"/>
    <n v="34050"/>
    <n v="16010"/>
    <n v="394.4"/>
    <m/>
    <x v="0"/>
    <n v="31"/>
    <s v="31"/>
    <n v="34"/>
    <x v="0"/>
    <n v="0.57999999999999996"/>
    <n v="11.6"/>
    <s v="TRANSPORTE PROPIO"/>
  </r>
  <r>
    <n v="1002207561"/>
    <s v="UE01"/>
    <d v="2022-03-31T00:00:00"/>
    <d v="1899-12-30T07:41:00"/>
    <s v="012-024-00412269"/>
    <s v="9000807657"/>
    <s v="012-022-00316194"/>
    <n v="2230.4"/>
    <n v="2500.7399999999998"/>
    <s v="ZPVN"/>
    <s v="40567164"/>
    <s v="P000033208"/>
    <n v="8002824139"/>
    <n v="1002207561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m/>
    <x v="124"/>
    <x v="124"/>
    <s v="100015005"/>
    <s v="QUITO LUIS"/>
    <s v="ZEMU"/>
    <s v="18UE398"/>
    <s v="2"/>
    <s v="Sin Pallet"/>
    <n v="0"/>
    <n v="0"/>
    <x v="0"/>
    <n v="20599.444"/>
    <n v="16044.444"/>
    <n v="4555"/>
    <n v="51.2"/>
    <m/>
    <x v="122"/>
    <n v="31"/>
    <s v="31"/>
    <n v="16"/>
    <x v="0"/>
    <n v="0.16"/>
    <n v="3.2"/>
    <s v="LIDENORTI S.A."/>
  </r>
  <r>
    <n v="1002207561"/>
    <s v="UE01"/>
    <d v="2022-03-31T00:00:00"/>
    <d v="1899-12-30T07:41:00"/>
    <s v="012-024-00412270"/>
    <s v="9000807656"/>
    <s v="012-022-00316193"/>
    <n v="276"/>
    <n v="309.45"/>
    <s v="ZPVN"/>
    <s v="40567163"/>
    <s v="P000033207"/>
    <n v="8002824138"/>
    <n v="1002207561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24"/>
    <x v="124"/>
    <s v="100015005"/>
    <s v="QUITO LUIS"/>
    <s v="ZEMU"/>
    <s v="18UE398"/>
    <s v="2"/>
    <s v="Sin Pallet"/>
    <n v="0"/>
    <n v="0"/>
    <x v="0"/>
    <n v="6560.5559999999996"/>
    <n v="2005.556"/>
    <n v="4555"/>
    <n v="6.4"/>
    <m/>
    <x v="122"/>
    <n v="31"/>
    <s v="31"/>
    <n v="2"/>
    <x v="0"/>
    <n v="0.16"/>
    <n v="3.2"/>
    <s v="LIDENORTI S.A."/>
  </r>
  <r>
    <n v="1002207552"/>
    <s v="UE01"/>
    <d v="2022-03-31T00:00:00"/>
    <d v="1899-12-30T08:00:00"/>
    <s v="012-024-00412271"/>
    <s v=""/>
    <s v=""/>
    <n v="0"/>
    <n v="0"/>
    <s v="ZPRC"/>
    <s v="2500108346"/>
    <s v="0000394113"/>
    <n v="8002824125"/>
    <n v="1002207552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6"/>
    <x v="76"/>
    <s v="100022169"/>
    <s v="LOMAS MONTESDEOCA VINICIO XAVIER"/>
    <s v="ZEMT"/>
    <s v="18UE840"/>
    <s v="1"/>
    <s v="Con Pallet"/>
    <n v="0.05"/>
    <n v="24"/>
    <x v="0"/>
    <n v="39680"/>
    <n v="24040"/>
    <n v="15640"/>
    <n v="542.4"/>
    <m/>
    <x v="74"/>
    <n v="31"/>
    <s v="31"/>
    <n v="24"/>
    <x v="0"/>
    <n v="1.1299999999999999"/>
    <n v="22.599999999999998"/>
    <s v="LIDENORTI S.A."/>
  </r>
  <r>
    <n v="1002207600"/>
    <s v="UE01"/>
    <d v="2022-03-31T00:00:00"/>
    <d v="1899-12-30T08:20:00"/>
    <s v="012-024-00412272"/>
    <s v="9000807658"/>
    <s v="012-022-00316195"/>
    <n v="4320.21"/>
    <n v="4843.8500000000004"/>
    <s v="ZPVN"/>
    <s v="40567103"/>
    <s v="P000033198"/>
    <n v="8002824185"/>
    <n v="1002207600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10"/>
    <n v="34050"/>
    <n v="17460"/>
    <n v="530.4"/>
    <m/>
    <x v="10"/>
    <n v="31"/>
    <s v="31"/>
    <n v="34"/>
    <x v="0"/>
    <n v="0.77999999999999992"/>
    <n v="15.6"/>
    <s v="TRANSPORTE PROPIO"/>
  </r>
  <r>
    <n v="1002207599"/>
    <s v="UE01"/>
    <d v="2022-03-31T00:00:00"/>
    <d v="1899-12-30T08:25:00"/>
    <s v="012-024-00412273"/>
    <s v="9000807659"/>
    <s v="012-022-00316196"/>
    <n v="2343.91"/>
    <n v="2628.01"/>
    <s v="ZPVN"/>
    <s v="40567177"/>
    <s v="P000033211"/>
    <n v="8002824184"/>
    <n v="1002207599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80"/>
    <n v="18040"/>
    <n v="9040"/>
    <n v="266.39999999999998"/>
    <m/>
    <x v="90"/>
    <n v="31"/>
    <s v="31"/>
    <n v="18"/>
    <x v="0"/>
    <n v="0.74"/>
    <n v="14.799999999999999"/>
    <s v="TRANSPORTE PROPIO"/>
  </r>
  <r>
    <n v="1002207606"/>
    <s v="UE01"/>
    <d v="2022-03-31T00:00:00"/>
    <d v="1899-12-30T08:44:00"/>
    <s v="012-024-00412274"/>
    <s v="9000807665"/>
    <s v="012-022-00316197"/>
    <n v="2319.08"/>
    <n v="2600.17"/>
    <s v="ZPVN"/>
    <s v="40567104"/>
    <s v="P000033199"/>
    <n v="8002824199"/>
    <n v="100220760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80"/>
    <n v="18020"/>
    <n v="9060"/>
    <n v="248.4"/>
    <m/>
    <x v="7"/>
    <n v="31"/>
    <s v="31"/>
    <n v="18"/>
    <x v="0"/>
    <n v="0.69000000000000006"/>
    <n v="13.8"/>
    <s v="TRANSPORTE PROPIO"/>
  </r>
  <r>
    <n v="1002207620"/>
    <s v="UE01"/>
    <d v="2022-03-31T00:00:00"/>
    <d v="1899-12-30T09:15:00"/>
    <s v="012-024-00412275"/>
    <s v=""/>
    <s v=""/>
    <n v="0"/>
    <n v="0"/>
    <s v="ZPRC"/>
    <s v="2500108229"/>
    <s v="0000393176"/>
    <n v="8002824218"/>
    <n v="1002207620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60"/>
    <n v="33050"/>
    <n v="18410"/>
    <n v="620.4"/>
    <m/>
    <x v="8"/>
    <n v="31"/>
    <s v="31"/>
    <n v="33"/>
    <x v="0"/>
    <n v="0.94"/>
    <n v="18.8"/>
    <s v="TRANSPORTE PROPIO"/>
  </r>
  <r>
    <n v="1002207625"/>
    <s v="UE01"/>
    <d v="2022-03-31T00:00:00"/>
    <d v="1899-12-30T09:23:00"/>
    <s v="012-024-00412276"/>
    <s v="9000807670"/>
    <s v="012-022-00316198"/>
    <n v="2301.35"/>
    <n v="2580.29"/>
    <s v="ZPVN"/>
    <s v="40567194"/>
    <s v="P000033222"/>
    <n v="8002824225"/>
    <n v="100220762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80"/>
    <n v="18030"/>
    <n v="9050"/>
    <n v="266.39999999999998"/>
    <m/>
    <x v="140"/>
    <n v="31"/>
    <s v="31"/>
    <n v="18"/>
    <x v="0"/>
    <n v="0.74"/>
    <n v="14.799999999999999"/>
    <s v="TRANSPORTE PROPIO"/>
  </r>
  <r>
    <n v="1002207601"/>
    <s v="UE01"/>
    <d v="2022-03-31T00:00:00"/>
    <d v="1899-12-30T09:30:00"/>
    <s v="012-024-00412277"/>
    <s v="9000807672"/>
    <s v="012-022-00316200"/>
    <n v="557.6"/>
    <n v="625.17999999999995"/>
    <s v="ZPVN"/>
    <s v="40567162"/>
    <s v="P000033206"/>
    <n v="8002824187"/>
    <n v="1002207601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m/>
    <x v="70"/>
    <x v="70"/>
    <s v="100017519"/>
    <s v="VILLALBA PATRICIO"/>
    <s v="ZETT"/>
    <s v="18UE305"/>
    <s v="1"/>
    <s v="Con Pallet"/>
    <n v="0.05"/>
    <n v="4"/>
    <x v="0"/>
    <n v="13401.25"/>
    <n v="4006.25"/>
    <n v="9395"/>
    <n v="7.2"/>
    <m/>
    <x v="68"/>
    <n v="31"/>
    <s v="31"/>
    <n v="4"/>
    <x v="0"/>
    <n v="0.09"/>
    <n v="1.8"/>
    <s v="TRANSPORTE PROPIO"/>
  </r>
  <r>
    <n v="1002207601"/>
    <s v="UE01"/>
    <d v="2022-03-31T00:00:00"/>
    <d v="1899-12-30T09:30:00"/>
    <s v="012-024-00412278"/>
    <s v="9000807671"/>
    <s v="012-022-00316199"/>
    <n v="3864"/>
    <n v="4332.34"/>
    <s v="ZPVN"/>
    <s v="40567161"/>
    <s v="P000033205"/>
    <n v="8002824186"/>
    <n v="1002207601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70"/>
    <x v="70"/>
    <s v="100017519"/>
    <s v="VILLALBA PATRICIO"/>
    <s v="ZETT"/>
    <s v="18UE305"/>
    <s v="1"/>
    <s v="Con Pallet"/>
    <n v="0.05"/>
    <n v="28"/>
    <x v="0"/>
    <n v="37438.75"/>
    <n v="28043.75"/>
    <n v="9395"/>
    <n v="50.4"/>
    <m/>
    <x v="68"/>
    <n v="31"/>
    <s v="31"/>
    <n v="28"/>
    <x v="0"/>
    <n v="0.09"/>
    <n v="1.8"/>
    <s v="TRANSPORTE PROPIO"/>
  </r>
  <r>
    <n v="1002207624"/>
    <s v="UE01"/>
    <d v="2022-03-31T00:00:00"/>
    <d v="1899-12-30T09:35:00"/>
    <s v="012-024-00412279"/>
    <s v="9000807695"/>
    <s v="012-022-00316201"/>
    <n v="2426.4"/>
    <n v="2720.5"/>
    <s v="ZPVN"/>
    <s v="40567198"/>
    <s v="P000033225"/>
    <n v="8002824224"/>
    <n v="1002207624"/>
    <s v="15-00001123"/>
    <s v="SELVALEGRE"/>
    <n v="360"/>
    <s v="BOL"/>
    <s v="101500"/>
    <s v="DISTRIBUIDORA ROSERO S.C.C."/>
    <s v="801434"/>
    <s v="FERETERIA MARIANITAS"/>
    <s v="QUITO"/>
    <s v="FRANCISCO DE ORELLANA E IGNACIO JAR"/>
    <s v="OPPIFO"/>
    <s v="O-Pichincha-Pifo"/>
    <n v="102"/>
    <x v="130"/>
    <x v="130"/>
    <s v="100014950"/>
    <s v="MONTESDEOCA JORGE"/>
    <s v="ZEMU"/>
    <s v="18UE601"/>
    <s v="2"/>
    <s v="Sin Pallet"/>
    <n v="0"/>
    <n v="0"/>
    <x v="0"/>
    <n v="27200"/>
    <n v="18030"/>
    <n v="9170"/>
    <n v="154.80000000000001"/>
    <m/>
    <x v="128"/>
    <n v="31"/>
    <s v="31"/>
    <n v="18"/>
    <x v="0"/>
    <n v="0.43000000000000005"/>
    <n v="8.6000000000000014"/>
    <s v="LIDENORTI S.A."/>
  </r>
  <r>
    <n v="1002207622"/>
    <s v="UE01"/>
    <d v="2022-03-31T00:00:00"/>
    <d v="1899-12-30T09:43:00"/>
    <s v="012-024-00412280"/>
    <s v="9000807757"/>
    <s v="012-022-00316202"/>
    <n v="2458.8000000000002"/>
    <n v="2756.83"/>
    <s v="ZPVN"/>
    <s v="40567187"/>
    <s v="0000394283"/>
    <n v="8002824220"/>
    <n v="1002207622"/>
    <s v="15-00001123"/>
    <s v="SELVALEGRE"/>
    <n v="360"/>
    <s v="BOL"/>
    <s v="102734"/>
    <s v="CHUGA PAUCAR BELEN GABRIELA"/>
    <s v="810970"/>
    <s v="FERRETERIA FRONTERA"/>
    <s v="TULCÁN"/>
    <s v="AV 24 MAYO Y LOS LAURELES"/>
    <s v="OCTULC"/>
    <s v="O-Carchi-Tulcan"/>
    <n v="159"/>
    <x v="36"/>
    <x v="36"/>
    <s v="100014995"/>
    <s v="LLIQUIN MIGUEL ANGEL"/>
    <s v="ZEMU"/>
    <s v="18UE372"/>
    <s v="2"/>
    <s v="Sin Pallet"/>
    <n v="0"/>
    <n v="0"/>
    <x v="0"/>
    <n v="27310"/>
    <n v="18010"/>
    <n v="9300"/>
    <n v="208.8"/>
    <m/>
    <x v="34"/>
    <n v="31"/>
    <s v="31"/>
    <n v="18"/>
    <x v="0"/>
    <n v="0.58000000000000007"/>
    <n v="11.600000000000001"/>
    <s v="TRANINTAGSA S.A."/>
  </r>
  <r>
    <n v="1002207615"/>
    <s v="UE01"/>
    <d v="2022-03-31T00:00:00"/>
    <d v="1899-12-30T09:47:00"/>
    <s v="012-024-00412281"/>
    <s v="9000807759"/>
    <s v="012-022-00316203"/>
    <n v="2458.8000000000002"/>
    <n v="2756.83"/>
    <s v="ZPVN"/>
    <s v="40567187"/>
    <s v="0000394282"/>
    <n v="8002824213"/>
    <n v="1002207615"/>
    <s v="15-00001123"/>
    <s v="SELVALEGRE"/>
    <n v="360"/>
    <s v="BOL"/>
    <s v="102734"/>
    <s v="CHUGA PAUCAR BELEN GABRIELA"/>
    <s v="810970"/>
    <s v="FERRETERIA FRONTERA"/>
    <s v="TULCÁN"/>
    <s v="AV 24 MAYO Y LOS LAURELES"/>
    <s v="OCTULC"/>
    <s v="O-Carchi-Tulcan"/>
    <n v="159"/>
    <x v="173"/>
    <x v="173"/>
    <s v="100014977"/>
    <s v="MORALES GERMAN"/>
    <s v="ZEMU"/>
    <s v="18UE639"/>
    <s v="2"/>
    <s v="Sin Pallet"/>
    <n v="0"/>
    <n v="0"/>
    <x v="0"/>
    <n v="27060"/>
    <n v="18040"/>
    <n v="9020"/>
    <n v="208.8"/>
    <m/>
    <x v="169"/>
    <n v="31"/>
    <s v="31"/>
    <n v="18"/>
    <x v="0"/>
    <n v="0.58000000000000007"/>
    <n v="11.600000000000001"/>
    <s v="TRANINTAGSA S.A."/>
  </r>
  <r>
    <n v="1002207644"/>
    <s v="UE01"/>
    <d v="2022-03-31T00:00:00"/>
    <d v="1899-12-30T09:47:00"/>
    <s v="012-024-00412282"/>
    <s v="9000807761"/>
    <s v="012-022-00316204"/>
    <n v="4316.3999999999996"/>
    <n v="4839.58"/>
    <s v="ZPVN"/>
    <s v="40567156"/>
    <s v="P000033204"/>
    <n v="8002824251"/>
    <n v="1002207644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20"/>
    <n v="33060"/>
    <n v="17760"/>
    <n v="488.4"/>
    <m/>
    <x v="27"/>
    <n v="31"/>
    <s v="31"/>
    <n v="33"/>
    <x v="0"/>
    <n v="0.74"/>
    <n v="14.799999999999999"/>
    <s v="TRANSPORTE PROPIO"/>
  </r>
  <r>
    <n v="1002207640"/>
    <s v="UE01"/>
    <d v="2022-03-31T00:00:00"/>
    <d v="1899-12-30T09:53:00"/>
    <s v="012-024-00412283"/>
    <s v="9000807766"/>
    <s v="012-022-00316206"/>
    <n v="1598.4"/>
    <n v="1792.14"/>
    <s v="ZPVN"/>
    <s v="40567186"/>
    <s v="P000033217"/>
    <n v="8002824246"/>
    <n v="1002207640"/>
    <s v="15-00001119"/>
    <s v="CAMPEON ANTIHUMEDAD"/>
    <n v="240"/>
    <s v="BOL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s v="18UE837"/>
    <s v="2"/>
    <s v="Sin Pallet"/>
    <n v="0"/>
    <n v="0"/>
    <x v="0"/>
    <n v="21260.909"/>
    <n v="12010.909"/>
    <n v="9250"/>
    <n v="254.4"/>
    <m/>
    <x v="120"/>
    <n v="31"/>
    <s v="31"/>
    <n v="12"/>
    <x v="0"/>
    <n v="1.06"/>
    <n v="21.2"/>
    <s v="TRANSPORTE PROPIO"/>
  </r>
  <r>
    <n v="1002207640"/>
    <s v="UE01"/>
    <d v="2022-03-31T00:00:00"/>
    <d v="1899-12-30T09:53:00"/>
    <s v="012-024-00412284"/>
    <s v="9000807765"/>
    <s v="012-022-00316205"/>
    <n v="2906.4"/>
    <n v="3258.68"/>
    <s v="ZPVN"/>
    <s v="40567185"/>
    <s v="P000033216"/>
    <n v="8002824245"/>
    <n v="1002207640"/>
    <s v="15-00001124"/>
    <s v="SELVALEGRE ANTIHUMEDAD"/>
    <n v="42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30269.091"/>
    <n v="21019.091"/>
    <n v="9250"/>
    <n v="445.2"/>
    <m/>
    <x v="120"/>
    <n v="31"/>
    <s v="31"/>
    <n v="21"/>
    <x v="0"/>
    <n v="1.06"/>
    <n v="21.2"/>
    <s v="TRANSPORTE PROPIO"/>
  </r>
  <r>
    <n v="1002207611"/>
    <s v="UE01"/>
    <d v="2022-03-31T00:00:00"/>
    <d v="1899-12-30T09:57:00"/>
    <s v="012-024-00412285"/>
    <s v=""/>
    <s v=""/>
    <n v="0"/>
    <n v="0"/>
    <s v="ZPRC"/>
    <s v="2500108346"/>
    <s v="0000394114"/>
    <n v="8002824209"/>
    <n v="1002207611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59"/>
    <x v="159"/>
    <s v="100015026"/>
    <s v="GUAMAN LUIS"/>
    <s v="ZEMT"/>
    <s v="18UE825"/>
    <s v="1"/>
    <s v="Con Pallet"/>
    <n v="0.05"/>
    <n v="24"/>
    <x v="0"/>
    <n v="40410"/>
    <n v="24010"/>
    <n v="16400"/>
    <n v="542.4"/>
    <m/>
    <x v="156"/>
    <n v="31"/>
    <s v="31"/>
    <n v="24"/>
    <x v="0"/>
    <n v="1.1299999999999999"/>
    <n v="22.599999999999998"/>
    <s v="TRAPSA C.A."/>
  </r>
  <r>
    <n v="1002207617"/>
    <s v="UE01"/>
    <d v="2022-03-31T00:00:00"/>
    <d v="1899-12-30T10:01:00"/>
    <s v="012-024-00412286"/>
    <s v="9000807771"/>
    <s v="012-022-00316208"/>
    <n v="513.6"/>
    <n v="575.85"/>
    <s v="ZPVN"/>
    <s v="40567193"/>
    <s v="P000033221"/>
    <n v="8002824215"/>
    <n v="1002207617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m/>
    <x v="96"/>
    <x v="96"/>
    <s v="10008096"/>
    <s v="SALAZAR ECHEVERRIA JUAN CARLOS"/>
    <s v="ZEMU"/>
    <s v="18UE724"/>
    <s v="2"/>
    <s v="Sin Pallet"/>
    <n v="0"/>
    <n v="0"/>
    <x v="0"/>
    <n v="8438.3330000000005"/>
    <n v="4013.3330000000001"/>
    <n v="4425"/>
    <n v="28"/>
    <m/>
    <x v="94"/>
    <n v="31"/>
    <s v="31"/>
    <n v="4"/>
    <x v="0"/>
    <n v="0.35"/>
    <n v="7"/>
    <s v="RUTAS COTACACHENSES S.A."/>
  </r>
  <r>
    <n v="1002207617"/>
    <s v="UE01"/>
    <d v="2022-03-31T00:00:00"/>
    <d v="1899-12-30T10:01:00"/>
    <s v="012-024-00412287"/>
    <s v="9000807770"/>
    <s v="012-022-00316207"/>
    <n v="1940.4"/>
    <n v="2175.59"/>
    <s v="ZPVN"/>
    <s v="40567192"/>
    <s v="P000033220"/>
    <n v="8002824216"/>
    <n v="1002207617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96"/>
    <x v="96"/>
    <s v="10008096"/>
    <s v="SALAZAR ECHEVERRIA JUAN CARLOS"/>
    <s v="ZEMU"/>
    <s v="18UE724"/>
    <s v="2"/>
    <s v="Sin Pallet"/>
    <n v="0"/>
    <n v="0"/>
    <x v="0"/>
    <n v="18471.667000000001"/>
    <n v="14046.666999999999"/>
    <n v="4425"/>
    <n v="98"/>
    <m/>
    <x v="94"/>
    <n v="31"/>
    <s v="31"/>
    <n v="14"/>
    <x v="0"/>
    <n v="0.35"/>
    <n v="7"/>
    <s v="RUTAS COTACACHENSES S.A."/>
  </r>
  <r>
    <n v="1002207647"/>
    <s v="UE01"/>
    <d v="2022-03-31T00:00:00"/>
    <d v="1899-12-30T10:03:00"/>
    <s v="012-024-00412288"/>
    <s v=""/>
    <s v=""/>
    <n v="0"/>
    <n v="0"/>
    <s v="ZPRC"/>
    <s v="2500108375"/>
    <s v="0000394160"/>
    <n v="8002824254"/>
    <n v="1002207647"/>
    <s v="15-00001124"/>
    <s v="SELVALEGRE ANTIHUMEDAD"/>
    <n v="48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85"/>
    <x v="85"/>
    <s v="100015010"/>
    <s v="RIVERA JOSE"/>
    <s v="ZEMT"/>
    <s v="18UE779"/>
    <s v="2"/>
    <s v="Sin Pallet"/>
    <n v="0"/>
    <n v="0"/>
    <x v="0"/>
    <n v="39610"/>
    <n v="23990"/>
    <n v="15620"/>
    <n v="494.4"/>
    <m/>
    <x v="83"/>
    <n v="31"/>
    <s v="31"/>
    <n v="24"/>
    <x v="0"/>
    <n v="1.03"/>
    <n v="20.599999999999998"/>
    <s v="LIDENORTI S.A."/>
  </r>
  <r>
    <n v="1002207652"/>
    <s v="UE01"/>
    <d v="2022-03-31T00:00:00"/>
    <d v="1899-12-30T10:11:00"/>
    <s v="012-024-00412289"/>
    <s v="9000807774"/>
    <s v="012-022-00316210"/>
    <n v="835.2"/>
    <n v="936.43"/>
    <s v="ZPVN"/>
    <s v="40567210"/>
    <s v="0000394298"/>
    <n v="8002824257"/>
    <n v="1002207652"/>
    <s v="15-00001115"/>
    <s v="ARMADURO"/>
    <n v="120"/>
    <s v="BOL"/>
    <s v="101511"/>
    <s v="TORRES AYALA FAUSTO FERNANDO"/>
    <s v="802082"/>
    <s v="BODEGA TORRES FAUSTO"/>
    <s v="QUITO"/>
    <s v="PUELLARO. 24 DE MAYO S/N Y"/>
    <s v="OPPUEL"/>
    <s v="O-Pichincha-Puellaro"/>
    <m/>
    <x v="48"/>
    <x v="48"/>
    <s v="100019553"/>
    <s v="GRANDA HENDRY"/>
    <s v="ZEMU"/>
    <s v="18UE694"/>
    <s v="2"/>
    <s v="Sin Pallet"/>
    <n v="0"/>
    <n v="0"/>
    <x v="0"/>
    <n v="10551.666999999999"/>
    <n v="6006.6670000000004"/>
    <n v="4545"/>
    <n v="49.2"/>
    <m/>
    <x v="46"/>
    <n v="31"/>
    <s v="31"/>
    <n v="6"/>
    <x v="0"/>
    <n v="0.41000000000000003"/>
    <n v="8.2000000000000011"/>
    <s v="TRAPSA C.A."/>
  </r>
  <r>
    <n v="1002207652"/>
    <s v="UE01"/>
    <d v="2022-03-31T00:00:00"/>
    <d v="1899-12-30T10:11:00"/>
    <s v="012-024-00412290"/>
    <s v="9000807773"/>
    <s v="012-022-00316209"/>
    <n v="1663.2"/>
    <n v="1864.79"/>
    <s v="ZPVN"/>
    <s v="40567210"/>
    <s v="0000394297"/>
    <n v="8002824258"/>
    <n v="1002207652"/>
    <s v="15-00001123"/>
    <s v="SELVALEGRE"/>
    <n v="240"/>
    <s v="BOL"/>
    <s v="101511"/>
    <s v="TORRES AYALA FAUSTO FERNANDO"/>
    <s v="802082"/>
    <s v="BODEGA TORRES FAUSTO"/>
    <s v="QUITO"/>
    <s v="PUELLARO. 24 DE MAYO S/N Y"/>
    <s v="OPPUEL"/>
    <s v="O-Pichincha-Puellaro"/>
    <n v="84"/>
    <x v="48"/>
    <x v="48"/>
    <s v="100019553"/>
    <s v="GRANDA HENDRY"/>
    <s v="ZEMU"/>
    <s v="18UE694"/>
    <s v="2"/>
    <s v="Sin Pallet"/>
    <n v="0"/>
    <n v="0"/>
    <x v="0"/>
    <n v="16558.332999999999"/>
    <n v="12013.333000000001"/>
    <n v="4545"/>
    <n v="98.4"/>
    <m/>
    <x v="46"/>
    <n v="31"/>
    <s v="31"/>
    <n v="12"/>
    <x v="0"/>
    <n v="0.41000000000000003"/>
    <n v="8.2000000000000011"/>
    <s v="TRAPSA C.A."/>
  </r>
  <r>
    <n v="1002207612"/>
    <s v="UE01"/>
    <d v="2022-03-31T00:00:00"/>
    <d v="1899-12-30T10:12:00"/>
    <s v="012-024-00412291"/>
    <s v=""/>
    <s v=""/>
    <n v="0"/>
    <n v="0"/>
    <s v="ZPRC"/>
    <s v="2500108346"/>
    <s v="0000394115"/>
    <n v="8002824210"/>
    <n v="1002207612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450"/>
    <n v="24010"/>
    <n v="15440"/>
    <n v="542.4"/>
    <m/>
    <x v="77"/>
    <n v="31"/>
    <s v="31"/>
    <n v="24"/>
    <x v="0"/>
    <n v="1.1299999999999999"/>
    <n v="22.599999999999998"/>
    <s v="ALQUINGA &amp; ALQUINGA"/>
  </r>
  <r>
    <n v="1002207645"/>
    <s v="UE01"/>
    <d v="2022-03-31T00:00:00"/>
    <d v="1899-12-30T10:15:00"/>
    <s v="012-024-00412292"/>
    <s v="9000807779"/>
    <s v="012-022-00316211"/>
    <n v="3024"/>
    <n v="3390.53"/>
    <s v="ZPVN"/>
    <s v="40567083"/>
    <s v="P000033193"/>
    <n v="8002824252"/>
    <n v="1002207645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90"/>
    <x v="90"/>
    <s v="100019698"/>
    <s v="VELASTEGUI JHONATAN"/>
    <s v="ZEMT"/>
    <s v="18UE676"/>
    <s v="1"/>
    <s v="Con Pallet"/>
    <n v="0.05"/>
    <n v="24"/>
    <x v="0"/>
    <n v="38700"/>
    <n v="24010"/>
    <n v="14690"/>
    <n v="494.4"/>
    <m/>
    <x v="88"/>
    <n v="31"/>
    <s v="31"/>
    <n v="24"/>
    <x v="0"/>
    <n v="1.03"/>
    <n v="20.599999999999998"/>
    <s v="LIDENORTI S.A."/>
  </r>
  <r>
    <n v="1002207653"/>
    <s v="UE01"/>
    <d v="2022-03-31T00:00:00"/>
    <d v="1899-12-30T10:16:00"/>
    <s v="012-024-00412293"/>
    <s v=""/>
    <s v=""/>
    <n v="0"/>
    <n v="0"/>
    <s v="ZPRC"/>
    <s v="2500108420"/>
    <s v="P000033230"/>
    <n v="8002824259"/>
    <n v="1002207653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7110"/>
    <n v="18040"/>
    <n v="9070"/>
    <n v="266.39999999999998"/>
    <m/>
    <x v="86"/>
    <n v="31"/>
    <s v="31"/>
    <n v="18"/>
    <x v="0"/>
    <n v="0.74"/>
    <n v="14.799999999999999"/>
    <s v="TRANSSJQ S.A."/>
  </r>
  <r>
    <n v="1002207646"/>
    <s v="UE01"/>
    <d v="2022-03-31T00:00:00"/>
    <d v="1899-12-30T10:19:00"/>
    <s v="012-024-00412294"/>
    <s v="9000807535"/>
    <s v="013-020-00047874"/>
    <n v="3235.2"/>
    <n v="3627.32"/>
    <s v="ZPDF"/>
    <s v="70177533"/>
    <s v="0000394189"/>
    <n v="8002824253"/>
    <n v="1002207646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20"/>
    <x v="20"/>
    <s v="100015045"/>
    <s v="MORAN JOSE"/>
    <s v="ZEMT"/>
    <s v="18UE912"/>
    <s v="1"/>
    <s v="Con Pallet"/>
    <n v="0.05"/>
    <n v="24"/>
    <x v="0"/>
    <n v="40340"/>
    <n v="24020"/>
    <n v="16320"/>
    <n v="465.6"/>
    <m/>
    <x v="20"/>
    <n v="31"/>
    <s v="31"/>
    <n v="24"/>
    <x v="0"/>
    <n v="0.97000000000000008"/>
    <n v="19.400000000000002"/>
    <s v="TRANSSJQ S.A."/>
  </r>
  <r>
    <n v="1002207687"/>
    <s v="UE01"/>
    <d v="2022-03-31T00:00:00"/>
    <d v="1899-12-30T10:23:00"/>
    <s v="012-024-00412295"/>
    <s v="9000807782"/>
    <s v="012-022-00316212"/>
    <n v="2240.6"/>
    <n v="2512.17"/>
    <s v="ZPVN"/>
    <s v="40567012"/>
    <s v="0000394109"/>
    <n v="8002824310"/>
    <n v="1002207687"/>
    <s v="15-00001124"/>
    <s v="SELVALEGRE ANTIHUMEDAD"/>
    <n v="340"/>
    <s v="BOL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6740"/>
    <n v="17010"/>
    <n v="9730"/>
    <n v="452.2"/>
    <m/>
    <x v="107"/>
    <n v="31"/>
    <s v="31"/>
    <n v="17"/>
    <x v="0"/>
    <n v="1.33"/>
    <n v="26.599999999999998"/>
    <s v="TRANSPORTE PROPIO"/>
  </r>
  <r>
    <n v="1002207683"/>
    <s v="UE01"/>
    <d v="2022-03-31T00:00:00"/>
    <d v="1899-12-30T10:24:00"/>
    <s v="012-024-00412296"/>
    <s v=""/>
    <s v=""/>
    <n v="0"/>
    <n v="0"/>
    <s v="ZPRC"/>
    <s v="2500108421"/>
    <s v="P000033231"/>
    <n v="8002824305"/>
    <n v="1002207683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00"/>
    <n v="18040"/>
    <n v="9360"/>
    <n v="324"/>
    <m/>
    <x v="72"/>
    <n v="31"/>
    <s v="31"/>
    <n v="18"/>
    <x v="0"/>
    <n v="0.9"/>
    <n v="18"/>
    <s v="TRANSPORTE PROPIO"/>
  </r>
  <r>
    <n v="1002207671"/>
    <s v="UE01"/>
    <d v="2022-03-31T00:00:00"/>
    <d v="1899-12-30T10:50:00"/>
    <s v="012-024-00412297"/>
    <s v=""/>
    <s v=""/>
    <n v="0"/>
    <n v="0"/>
    <s v="ZPRC"/>
    <s v="2500108308"/>
    <s v="0000393849"/>
    <n v="8002824291"/>
    <n v="1002207671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10"/>
    <n v="33060"/>
    <n v="17750"/>
    <n v="594"/>
    <m/>
    <x v="55"/>
    <n v="31"/>
    <s v="31"/>
    <n v="33"/>
    <x v="0"/>
    <n v="0.9"/>
    <n v="18"/>
    <s v="TRANSPORTE PROPIO"/>
  </r>
  <r>
    <n v="1002207723"/>
    <s v="UE01"/>
    <d v="2022-03-31T00:00:00"/>
    <d v="1899-12-30T10:58:00"/>
    <s v="012-024-00412298"/>
    <s v="9000807887"/>
    <s v="012-022-00316214"/>
    <n v="278.8"/>
    <n v="312.60000000000002"/>
    <s v="ZPVN"/>
    <s v="40567220"/>
    <s v="P000033234"/>
    <n v="8002824351"/>
    <n v="1002207723"/>
    <s v="15-00001115"/>
    <s v="ARMADURO"/>
    <n v="40"/>
    <s v="BOL"/>
    <s v="102835"/>
    <s v="SOCIEDAD CIVIL Y COMERCIAL VASFERRI"/>
    <s v="803608"/>
    <s v="FERRETERIA SARITA"/>
    <s v="OTAVALO"/>
    <s v="JORGE JARRIN Y JUAN MONTALVO"/>
    <s v="OIOTAV"/>
    <s v="O-Imbabura-Otavalo"/>
    <m/>
    <x v="73"/>
    <x v="73"/>
    <s v="100014882"/>
    <s v="RIVERA JOSE"/>
    <s v="ZEMU"/>
    <s v="18UE391"/>
    <s v="2"/>
    <s v="Sin Pallet"/>
    <n v="0"/>
    <n v="0"/>
    <x v="0"/>
    <n v="6592.2219999999998"/>
    <n v="2002.222"/>
    <n v="4590"/>
    <n v="3.6"/>
    <m/>
    <x v="71"/>
    <n v="31"/>
    <s v="31"/>
    <n v="2"/>
    <x v="0"/>
    <n v="0.09"/>
    <n v="1.8"/>
    <s v="TRIMPESAS S.A."/>
  </r>
  <r>
    <n v="1002207723"/>
    <s v="UE01"/>
    <d v="2022-03-31T00:00:00"/>
    <d v="1899-12-30T10:58:00"/>
    <s v="012-024-00412299"/>
    <s v="9000807885"/>
    <s v="012-022-00316213"/>
    <n v="2208"/>
    <n v="2475.62"/>
    <s v="ZPVN"/>
    <s v="40567219"/>
    <s v="P000033233"/>
    <n v="8002824352"/>
    <n v="1002207723"/>
    <s v="15-00001123"/>
    <s v="SELVALEGRE"/>
    <n v="320"/>
    <s v="BOL"/>
    <s v="102835"/>
    <s v="SOCIEDAD CIVIL Y COMERCIAL VASFERRI"/>
    <s v="803608"/>
    <s v="FERRETERIA SARITA"/>
    <s v="OTAVALO"/>
    <s v="JORGE JARRIN Y JUAN MONTALVO"/>
    <s v="OIOTAV"/>
    <s v="O-Imbabura-Otavalo"/>
    <n v="8"/>
    <x v="73"/>
    <x v="73"/>
    <s v="100014882"/>
    <s v="RIVERA JOSE"/>
    <s v="ZEMU"/>
    <s v="18UE391"/>
    <s v="2"/>
    <s v="Sin Pallet"/>
    <n v="0"/>
    <n v="0"/>
    <x v="0"/>
    <n v="20607.777999999998"/>
    <n v="16017.778"/>
    <n v="4590"/>
    <n v="28.8"/>
    <m/>
    <x v="71"/>
    <n v="31"/>
    <s v="31"/>
    <n v="16"/>
    <x v="0"/>
    <n v="0.09"/>
    <n v="1.8"/>
    <s v="TRIMPESAS S.A."/>
  </r>
  <r>
    <n v="1002207688"/>
    <s v="UE01"/>
    <d v="2022-03-31T00:00:00"/>
    <d v="1899-12-30T11:11:00"/>
    <s v="012-024-00412300"/>
    <s v="9000807892"/>
    <s v="012-022-00316215"/>
    <n v="2922.48"/>
    <n v="3276.71"/>
    <s v="ZPVN"/>
    <s v="40565728"/>
    <s v="0000392457"/>
    <n v="8002824311"/>
    <n v="1002207688"/>
    <s v="15-00001120"/>
    <s v="CAMPEON"/>
    <n v="480"/>
    <s v="BOL"/>
    <s v="10005003"/>
    <s v="CAZORLA NEGRETE EDISON PATRICIO"/>
    <s v="809560"/>
    <s v="FERROALKOSTO"/>
    <s v="RIOBAMBA"/>
    <s v="AV. EDELBERTO BONILLA"/>
    <s v="OHRIOB"/>
    <s v="O-Chimborazo-Riobamba"/>
    <n v="303"/>
    <x v="134"/>
    <x v="134"/>
    <s v="100015025"/>
    <s v="ARCINIEGA OSWALDO"/>
    <s v="ZEMT"/>
    <s v="18UE826"/>
    <s v="1"/>
    <s v="Con Pallet"/>
    <n v="0.05"/>
    <n v="24"/>
    <x v="0"/>
    <n v="39750"/>
    <n v="24010"/>
    <n v="15740"/>
    <n v="532.79999999999995"/>
    <m/>
    <x v="132"/>
    <n v="31"/>
    <s v="31"/>
    <n v="24"/>
    <x v="0"/>
    <n v="1.1099999999999999"/>
    <n v="22.2"/>
    <s v="LIDENORTI S.A."/>
  </r>
  <r>
    <n v="1002207719"/>
    <s v="UE01"/>
    <d v="2022-03-31T00:00:00"/>
    <d v="1899-12-30T11:20:00"/>
    <s v="012-024-00412301"/>
    <s v="9000807902"/>
    <s v="012-022-00316216"/>
    <n v="3082.66"/>
    <n v="3456.3"/>
    <s v="ZPVN"/>
    <s v="40566694"/>
    <s v="0000393660"/>
    <n v="8002824347"/>
    <n v="1002207719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118"/>
    <x v="118"/>
    <s v="100017947"/>
    <s v="SALAZAR JORGE LUIS"/>
    <s v="ZEMT"/>
    <s v="18UE571"/>
    <s v="1"/>
    <s v="Con Pallet"/>
    <n v="0.05"/>
    <n v="24"/>
    <x v="0"/>
    <n v="38660"/>
    <n v="23950"/>
    <n v="14710"/>
    <n v="624"/>
    <m/>
    <x v="116"/>
    <n v="31"/>
    <s v="31"/>
    <n v="24"/>
    <x v="0"/>
    <n v="1.3"/>
    <n v="26"/>
    <s v="TRAPSA C.A."/>
  </r>
  <r>
    <n v="1002207654"/>
    <s v="UE01"/>
    <d v="2022-03-31T00:00:00"/>
    <d v="1899-12-30T11:26:00"/>
    <s v="012-024-00412302"/>
    <s v=""/>
    <s v=""/>
    <n v="0"/>
    <n v="0"/>
    <s v="ZPRC"/>
    <s v="2500108155"/>
    <s v="0000393955"/>
    <n v="8002824260"/>
    <n v="1002207654"/>
    <s v="15-00000218"/>
    <s v="MAGNO HE"/>
    <n v="31.9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s v="18ICJ0412"/>
    <s v="2"/>
    <s v="Sin Pallet"/>
    <n v="0"/>
    <n v="0"/>
    <x v="0"/>
    <n v="51120"/>
    <n v="31910"/>
    <n v="19210"/>
    <n v="296.44"/>
    <m/>
    <x v="1"/>
    <n v="31"/>
    <s v="31"/>
    <n v="31.91"/>
    <x v="0"/>
    <n v="9.2898777812597935"/>
    <n v="9.2898777812597935"/>
    <s v="TRANCONCEM CIA. LTDA."/>
  </r>
  <r>
    <n v="1002207740"/>
    <s v="UE01"/>
    <d v="2022-03-31T00:00:00"/>
    <d v="1899-12-30T11:32:00"/>
    <s v="012-024-00412303"/>
    <s v="9000807915"/>
    <s v="012-022-00316217"/>
    <n v="3669.8"/>
    <n v="4114.6099999999997"/>
    <s v="ZPVN"/>
    <s v="40566821"/>
    <s v="0000393789"/>
    <n v="8002824379"/>
    <n v="1002207740"/>
    <s v="15-00000218"/>
    <s v="MAGNO HE"/>
    <n v="31.56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080"/>
    <n v="31560"/>
    <n v="19520"/>
    <n v="0"/>
    <m/>
    <x v="3"/>
    <n v="31"/>
    <s v="31"/>
    <n v="31.56"/>
    <x v="0"/>
    <n v="0"/>
    <n v="0"/>
    <s v="HORMIANDES"/>
  </r>
  <r>
    <n v="1002207741"/>
    <s v="UE01"/>
    <d v="2022-03-31T00:00:00"/>
    <d v="1899-12-30T11:36:00"/>
    <s v="012-024-00412304"/>
    <s v="9000807918"/>
    <s v="012-022-00316218"/>
    <n v="4103.8999999999996"/>
    <n v="4601.32"/>
    <s v="ZPVN"/>
    <s v="40567170"/>
    <s v="P000033210"/>
    <n v="8002824380"/>
    <n v="1002207741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68"/>
    <x v="168"/>
    <s v="100015007"/>
    <s v="FLORES EDISON"/>
    <s v="ZETT"/>
    <s v="18UE753"/>
    <s v="1"/>
    <s v="Con Pallet"/>
    <n v="0.05"/>
    <n v="32"/>
    <x v="0"/>
    <n v="50140"/>
    <n v="32020"/>
    <n v="18120"/>
    <n v="492.8"/>
    <m/>
    <x v="164"/>
    <n v="31"/>
    <s v="31"/>
    <n v="32"/>
    <x v="0"/>
    <n v="0.77"/>
    <n v="15.4"/>
    <s v="TRIMPESAS S.A."/>
  </r>
  <r>
    <n v="1002207775"/>
    <s v="UE01"/>
    <d v="2022-03-31T00:00:00"/>
    <d v="1899-12-30T11:51:00"/>
    <s v="012-024-00412305"/>
    <s v="9000807929"/>
    <s v="012-022-00316221"/>
    <n v="511.41"/>
    <n v="573.4"/>
    <s v="ZPVN"/>
    <s v="40567227"/>
    <s v="P000033237"/>
    <n v="8002824452"/>
    <n v="1002207775"/>
    <s v="15-00001115"/>
    <s v="ARMADURO"/>
    <n v="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0085.454"/>
    <n v="4012.1210000000001"/>
    <n v="6073.3329999999996"/>
    <n v="60.8"/>
    <m/>
    <x v="10"/>
    <n v="31"/>
    <s v="31"/>
    <n v="4"/>
    <x v="0"/>
    <n v="0.76"/>
    <n v="15.2"/>
    <s v="TRANSPORTE PROPIO"/>
  </r>
  <r>
    <n v="1002207775"/>
    <s v="UE01"/>
    <d v="2022-03-31T00:00:00"/>
    <d v="1899-12-30T11:51:00"/>
    <s v="012-024-00412306"/>
    <s v="9000807927"/>
    <s v="012-022-00316219"/>
    <n v="1166.24"/>
    <n v="1307.5999999999999"/>
    <s v="ZPVN"/>
    <s v="40567226"/>
    <s v="P000033236"/>
    <n v="8002824451"/>
    <n v="1002207775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6103.636"/>
    <n v="10030.303"/>
    <n v="6073.3329999999996"/>
    <n v="152"/>
    <m/>
    <x v="10"/>
    <n v="31"/>
    <s v="31"/>
    <n v="10"/>
    <x v="0"/>
    <n v="0.76"/>
    <n v="15.2"/>
    <s v="TRANSPORTE PROPIO"/>
  </r>
  <r>
    <n v="1002207775"/>
    <s v="UE01"/>
    <d v="2022-03-31T00:00:00"/>
    <d v="1899-12-30T11:51:00"/>
    <s v="012-024-00412307"/>
    <s v="9000807928"/>
    <s v="012-022-00316220"/>
    <n v="2414.23"/>
    <n v="2706.85"/>
    <s v="ZPVN"/>
    <s v="40567225"/>
    <s v="P000033235"/>
    <n v="8002824453"/>
    <n v="1002207775"/>
    <s v="15-00001123"/>
    <s v="SELVALEGRE"/>
    <n v="3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130.909"/>
    <n v="19057.576000000001"/>
    <n v="6073.3329999999996"/>
    <n v="288.8"/>
    <m/>
    <x v="10"/>
    <n v="31"/>
    <s v="31"/>
    <n v="19"/>
    <x v="0"/>
    <n v="0.76"/>
    <n v="15.200000000000001"/>
    <s v="TRANSPORTE PROPIO"/>
  </r>
  <r>
    <n v="1002207678"/>
    <s v="UE01"/>
    <d v="2022-03-31T00:00:00"/>
    <d v="1899-12-30T11:56:00"/>
    <s v="012-024-00412308"/>
    <s v=""/>
    <s v=""/>
    <n v="0"/>
    <n v="0"/>
    <s v="ZPRC"/>
    <s v="2500108414"/>
    <s v="P000033214"/>
    <n v="8002824300"/>
    <n v="1002207678"/>
    <s v="15-00001120"/>
    <s v="CAMPEON"/>
    <n v="40"/>
    <s v="BOL"/>
    <s v="101612"/>
    <s v="QUEZADA GODOY FREDDY IVAN"/>
    <s v="801959"/>
    <s v="BODEGA PROPIA QUEZADA"/>
    <s v="QUITO"/>
    <s v="FRANCISCO DE ALBORNOZ N8-149 Y LEON"/>
    <s v="OPCARA"/>
    <s v="O-Pichincha-Carapungo"/>
    <m/>
    <x v="84"/>
    <x v="84"/>
    <s v="100021489"/>
    <s v="MONTEROS ESTEBAN"/>
    <s v="ZETT"/>
    <s v="18UE573"/>
    <s v="1"/>
    <s v="Con Pallet"/>
    <n v="0.05"/>
    <n v="2"/>
    <x v="0"/>
    <n v="10800.625"/>
    <n v="2005.625"/>
    <n v="8795"/>
    <n v="17.600000000000001"/>
    <m/>
    <x v="82"/>
    <n v="31"/>
    <s v="31"/>
    <n v="2"/>
    <x v="0"/>
    <n v="0.44000000000000006"/>
    <n v="8.8000000000000007"/>
    <s v="TRANSSJQ S.A."/>
  </r>
  <r>
    <n v="1002207678"/>
    <s v="UE01"/>
    <d v="2022-03-31T00:00:00"/>
    <d v="1899-12-30T11:56:00"/>
    <s v="012-024-00412309"/>
    <s v=""/>
    <s v=""/>
    <n v="0"/>
    <n v="0"/>
    <s v="ZPRC"/>
    <s v="2500108413"/>
    <s v="P000033213"/>
    <n v="8002824299"/>
    <n v="1002207678"/>
    <s v="15-00001123"/>
    <s v="SELVALEGRE"/>
    <n v="60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21489"/>
    <s v="MONTEROS ESTEBAN"/>
    <s v="ZETT"/>
    <s v="18UE573"/>
    <s v="1"/>
    <s v="Con Pallet"/>
    <n v="0.05"/>
    <n v="30"/>
    <x v="0"/>
    <n v="38879.375"/>
    <n v="30084.375"/>
    <n v="8795"/>
    <n v="264"/>
    <m/>
    <x v="82"/>
    <n v="31"/>
    <s v="31"/>
    <n v="30"/>
    <x v="0"/>
    <n v="0.44"/>
    <n v="8.8000000000000007"/>
    <s v="TRANSSJQ S.A."/>
  </r>
  <r>
    <n v="1002207769"/>
    <s v="UE01"/>
    <d v="2022-03-31T00:00:00"/>
    <d v="1899-12-30T12:03:00"/>
    <s v="012-024-00412310"/>
    <s v=""/>
    <s v=""/>
    <n v="0"/>
    <n v="0"/>
    <s v="ZPRC"/>
    <s v="2500108455"/>
    <s v="0000394343"/>
    <n v="8002824444"/>
    <n v="1002207769"/>
    <s v="15-00001120"/>
    <s v="CAMPEON"/>
    <n v="360"/>
    <s v="BOL"/>
    <s v="101664"/>
    <s v="ACERIA DEL ECUADOR C.A. ADELCA"/>
    <s v="800671"/>
    <s v="GLADIS CARRAZCO"/>
    <s v="RIOBAMBA"/>
    <s v="ENTRADA A RIOBAMBA"/>
    <s v="OHRIOB"/>
    <s v="O-Chimborazo-Riobamba"/>
    <n v="303"/>
    <x v="136"/>
    <x v="136"/>
    <s v="100016550"/>
    <s v="JACOME ARTURO"/>
    <s v="ZEMU"/>
    <s v="18UE627"/>
    <s v="2"/>
    <s v="Sin Pallet"/>
    <n v="0"/>
    <n v="0"/>
    <x v="0"/>
    <n v="27290"/>
    <n v="18090"/>
    <n v="9200"/>
    <n v="399.6"/>
    <m/>
    <x v="134"/>
    <n v="31"/>
    <s v="31"/>
    <n v="18"/>
    <x v="0"/>
    <n v="1.1100000000000001"/>
    <n v="22.200000000000003"/>
    <s v="LIDENORTI S.A."/>
  </r>
  <r>
    <n v="1002207786"/>
    <s v="UE01"/>
    <d v="2022-03-31T00:00:00"/>
    <d v="1899-12-30T12:04:00"/>
    <s v="012-024-00412311"/>
    <s v="9000807931"/>
    <s v="012-022-00316222"/>
    <n v="3345.6"/>
    <n v="3751.11"/>
    <s v="ZPVN"/>
    <s v="40567168"/>
    <s v="P000033209"/>
    <n v="8002824477"/>
    <n v="1002207786"/>
    <s v="15-00001115"/>
    <s v="ARMADURO"/>
    <n v="480"/>
    <s v="BOL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860"/>
    <n v="24000"/>
    <n v="12860"/>
    <n v="129.6"/>
    <m/>
    <x v="89"/>
    <n v="31"/>
    <s v="31"/>
    <n v="24"/>
    <x v="0"/>
    <n v="0.26999999999999996"/>
    <n v="5.3999999999999995"/>
    <s v="TRANSPORTE PROPIO"/>
  </r>
  <r>
    <n v="1002207751"/>
    <s v="UE01"/>
    <d v="2022-03-31T00:00:00"/>
    <d v="1899-12-30T12:08:00"/>
    <s v="012-024-00412312"/>
    <s v="9000807932"/>
    <s v="012-022-00316223"/>
    <n v="4121.6000000000004"/>
    <n v="4621.16"/>
    <s v="ZPVN"/>
    <s v="40567223"/>
    <s v="0000394322"/>
    <n v="8002824397"/>
    <n v="1002207751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"/>
    <x v="6"/>
    <s v="10000175"/>
    <s v="CALDERON CHASIPANTA JUAN CARLOS"/>
    <s v="ZETT"/>
    <s v="18UE620"/>
    <s v="1"/>
    <s v="Con Pallet"/>
    <n v="0.05"/>
    <n v="32"/>
    <x v="0"/>
    <n v="50930"/>
    <n v="32010"/>
    <n v="18920"/>
    <n v="537.6"/>
    <m/>
    <x v="6"/>
    <n v="31"/>
    <s v="31"/>
    <n v="32"/>
    <x v="0"/>
    <n v="0.84000000000000008"/>
    <n v="16.8"/>
    <s v="TRANSPORTE PROPIO"/>
  </r>
  <r>
    <n v="1002207767"/>
    <s v="UE01"/>
    <d v="2022-03-31T00:00:00"/>
    <d v="1899-12-30T12:10:00"/>
    <s v="012-024-00412313"/>
    <s v="9000807934"/>
    <s v="012-022-00316225"/>
    <n v="557.6"/>
    <n v="625.17999999999995"/>
    <s v="ZPVN"/>
    <s v="40567235"/>
    <s v="P000033239"/>
    <n v="8002824441"/>
    <n v="1002207767"/>
    <s v="15-00001115"/>
    <s v="ARMADURO"/>
    <n v="80"/>
    <s v="BOL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s v="18UE727"/>
    <s v="2"/>
    <s v="Sin Pallet"/>
    <n v="0"/>
    <n v="0"/>
    <x v="0"/>
    <n v="8614.4439999999995"/>
    <n v="4004.444"/>
    <n v="4610"/>
    <n v="7.2"/>
    <m/>
    <x v="131"/>
    <n v="31"/>
    <s v="31"/>
    <n v="4"/>
    <x v="0"/>
    <n v="0.09"/>
    <n v="1.8"/>
    <s v="RUTAS COTACACHENSES S.A."/>
  </r>
  <r>
    <n v="1002207767"/>
    <s v="UE01"/>
    <d v="2022-03-31T00:00:00"/>
    <d v="1899-12-30T12:10:00"/>
    <s v="012-024-00412314"/>
    <s v="9000807933"/>
    <s v="012-022-00316224"/>
    <n v="1932"/>
    <n v="2166.17"/>
    <s v="ZPVN"/>
    <s v="40567234"/>
    <s v="P000033238"/>
    <n v="8002824442"/>
    <n v="1002207767"/>
    <s v="15-00001123"/>
    <s v="SELVALEGRE"/>
    <n v="2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s v="18UE727"/>
    <s v="2"/>
    <s v="Sin Pallet"/>
    <n v="0"/>
    <n v="0"/>
    <x v="0"/>
    <n v="18625.556"/>
    <n v="14015.556"/>
    <n v="4610"/>
    <n v="25.2"/>
    <m/>
    <x v="131"/>
    <n v="31"/>
    <s v="31"/>
    <n v="14"/>
    <x v="0"/>
    <n v="0.09"/>
    <n v="1.8"/>
    <s v="RUTAS COTACACHENSES S.A."/>
  </r>
  <r>
    <n v="1002207728"/>
    <s v="UE01"/>
    <d v="2022-03-31T00:00:00"/>
    <d v="1899-12-30T12:17:00"/>
    <s v="012-024-00412315"/>
    <s v=""/>
    <s v=""/>
    <n v="0"/>
    <n v="0"/>
    <s v="ZPRC"/>
    <s v="2500107941"/>
    <s v="0000393700"/>
    <n v="8002824366"/>
    <n v="1002207728"/>
    <s v="15-00001118"/>
    <s v="TECHCEM"/>
    <n v="32.1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52030"/>
    <n v="32190"/>
    <n v="19840"/>
    <n v="0"/>
    <m/>
    <x v="1"/>
    <n v="31"/>
    <s v="31"/>
    <n v="32.19"/>
    <x v="0"/>
    <n v="0"/>
    <n v="0"/>
    <s v="TRANSCONCEM CIA. LTDA."/>
  </r>
  <r>
    <n v="1002207768"/>
    <s v="UE01"/>
    <d v="2022-03-31T00:00:00"/>
    <d v="1899-12-30T12:19:00"/>
    <s v="012-024-00412316"/>
    <s v="9000807935"/>
    <s v="012-022-00316226"/>
    <n v="2484"/>
    <n v="2785.08"/>
    <s v="ZPVN"/>
    <s v="40567218"/>
    <s v="P000033232"/>
    <n v="8002824443"/>
    <n v="1002207768"/>
    <s v="15-00001123"/>
    <s v="SELVALEGRE"/>
    <n v="360"/>
    <s v="BOL"/>
    <s v="102835"/>
    <s v="SOCIEDAD CIVIL Y COMERCIAL VASFERRI"/>
    <s v="804348"/>
    <s v="FERRETERIA LAGO AZUL"/>
    <s v="OTAVALO"/>
    <s v="PANAMERICANA Y GONZALES SUAREZ"/>
    <s v="OISANP"/>
    <s v="O-Imbabura-Sanpablo"/>
    <n v="15"/>
    <x v="14"/>
    <x v="14"/>
    <s v="100015134"/>
    <s v="NICOLALDE FABIAN"/>
    <s v="ZEMU"/>
    <s v="18UE744"/>
    <s v="2"/>
    <s v="Sin Pallet"/>
    <n v="0"/>
    <n v="0"/>
    <x v="0"/>
    <n v="27120"/>
    <n v="18070"/>
    <n v="9050"/>
    <n v="54"/>
    <m/>
    <x v="14"/>
    <n v="31"/>
    <s v="31"/>
    <n v="18"/>
    <x v="0"/>
    <n v="0.15"/>
    <n v="3"/>
    <s v="SANJOPAS S.A."/>
  </r>
  <r>
    <n v="1002207750"/>
    <s v="UE01"/>
    <d v="2022-03-31T00:00:00"/>
    <d v="1899-12-30T12:35:00"/>
    <s v="012-024-00412317"/>
    <s v=""/>
    <s v=""/>
    <n v="0"/>
    <n v="0"/>
    <s v="ZPRC"/>
    <s v="2500108155"/>
    <s v="0000393956"/>
    <n v="8002824391"/>
    <n v="1002207750"/>
    <s v="15-00000218"/>
    <s v="MAGNO HE"/>
    <n v="31.7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540"/>
    <n v="31780"/>
    <n v="19760"/>
    <n v="295.24"/>
    <m/>
    <x v="1"/>
    <n v="31"/>
    <s v="31"/>
    <n v="31.78"/>
    <x v="0"/>
    <n v="9.2901195720578986"/>
    <n v="9.2901195720578986"/>
    <s v="TRANSCONCEM CIA.LTDA."/>
  </r>
  <r>
    <n v="1002207752"/>
    <s v="UE01"/>
    <d v="2022-03-31T00:00:00"/>
    <d v="1899-12-30T12:46:00"/>
    <s v="012-024-00412318"/>
    <s v=""/>
    <s v=""/>
    <n v="0"/>
    <n v="0"/>
    <s v="ZPRC"/>
    <s v="2500108422"/>
    <s v="0000394305"/>
    <n v="8002824401"/>
    <n v="1002207752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m/>
    <x v="128"/>
    <x v="128"/>
    <s v="100014989"/>
    <s v="CHANDI JAIME"/>
    <s v="ZETT"/>
    <s v="18UE649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</r>
  <r>
    <n v="1002207752"/>
    <s v="UE01"/>
    <d v="2022-03-31T00:00:00"/>
    <d v="1899-12-30T12:46:00"/>
    <s v="012-024-00412319"/>
    <s v=""/>
    <s v=""/>
    <n v="0"/>
    <n v="0"/>
    <s v="ZPRC"/>
    <s v="2500108422"/>
    <s v="0000394304"/>
    <n v="8002824400"/>
    <n v="1002207752"/>
    <s v="15-00001120"/>
    <s v="CAMPEON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128"/>
    <x v="128"/>
    <s v="100014989"/>
    <s v="CHANDI JAIME"/>
    <s v="ZETT"/>
    <s v="18UE649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</r>
  <r>
    <n v="1002207803"/>
    <s v="UE01"/>
    <d v="2022-03-31T00:00:00"/>
    <d v="1899-12-30T12:50:00"/>
    <s v="012-024-00412320"/>
    <s v=""/>
    <s v=""/>
    <n v="0"/>
    <n v="0"/>
    <s v="ZPRC"/>
    <s v="2500108412"/>
    <s v="P000033212"/>
    <n v="8002824511"/>
    <n v="1002207803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52090"/>
    <n v="34100"/>
    <n v="17990"/>
    <n v="346.8"/>
    <m/>
    <x v="7"/>
    <n v="31"/>
    <s v="31"/>
    <n v="34"/>
    <x v="0"/>
    <n v="0.51"/>
    <n v="10.200000000000001"/>
    <s v="TRANSPORTE PROPIO"/>
  </r>
  <r>
    <n v="1002207807"/>
    <s v="UE01"/>
    <d v="2022-03-31T00:00:00"/>
    <d v="1899-12-30T13:00:00"/>
    <s v="012-024-00412321"/>
    <s v="9000807942"/>
    <s v="012-022-00316227"/>
    <n v="2563.1999999999998"/>
    <n v="2873.87"/>
    <s v="ZPVN"/>
    <s v="40566548"/>
    <s v="0000393469"/>
    <n v="8002824516"/>
    <n v="1002207807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650"/>
    <n v="18050"/>
    <n v="8600"/>
    <n v="190.8"/>
    <m/>
    <x v="0"/>
    <n v="31"/>
    <s v="31"/>
    <n v="18"/>
    <x v="0"/>
    <n v="0.53"/>
    <n v="10.600000000000001"/>
    <s v="TRANSPORTE PROPIO"/>
  </r>
  <r>
    <n v="1002207796"/>
    <s v="UE01"/>
    <d v="2022-03-31T00:00:00"/>
    <d v="1899-12-30T13:08:00"/>
    <s v="012-024-00412322"/>
    <s v="9000807946"/>
    <s v="012-022-00316228"/>
    <n v="3238.68"/>
    <n v="3631.23"/>
    <s v="ZPVN"/>
    <s v="40567208"/>
    <s v="P000033229"/>
    <n v="8002824498"/>
    <n v="1002207796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s v="18UE597"/>
    <s v="1"/>
    <s v="Con Pallet"/>
    <n v="0.05"/>
    <n v="24"/>
    <x v="0"/>
    <n v="37390"/>
    <n v="24030"/>
    <n v="13360"/>
    <n v="43.2"/>
    <m/>
    <x v="51"/>
    <n v="31"/>
    <s v="31"/>
    <n v="24"/>
    <x v="0"/>
    <n v="9.0000000000000011E-2"/>
    <n v="1.8"/>
    <s v="TRIMPESAS S.A."/>
  </r>
  <r>
    <n v="1002207858"/>
    <s v="UE01"/>
    <d v="2022-03-31T00:00:00"/>
    <d v="1899-12-30T13:19:00"/>
    <s v="012-024-00412323"/>
    <s v=""/>
    <s v=""/>
    <n v="0"/>
    <n v="0"/>
    <s v="ZPRC"/>
    <s v="2500108430"/>
    <s v="0000394330"/>
    <n v="8002824584"/>
    <n v="1002207858"/>
    <s v="15-00001115"/>
    <s v="ARMADURO"/>
    <n v="48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150"/>
    <n v="24010"/>
    <n v="16140"/>
    <n v="91.2"/>
    <m/>
    <x v="62"/>
    <n v="31"/>
    <s v="31"/>
    <n v="24"/>
    <x v="0"/>
    <n v="0.19"/>
    <n v="3.8000000000000003"/>
    <s v="TRIMPESAS S.A."/>
  </r>
  <r>
    <n v="1002207836"/>
    <s v="UE01"/>
    <d v="2022-03-31T00:00:00"/>
    <d v="1899-12-30T13:54:00"/>
    <s v="012-024-00412324"/>
    <s v="9000807989"/>
    <s v="012-022-00316229"/>
    <n v="4290"/>
    <n v="4809.9799999999996"/>
    <s v="ZPVN"/>
    <s v="40567196"/>
    <s v="P000033223"/>
    <n v="8002824551"/>
    <n v="1002207836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00"/>
    <n v="33090"/>
    <n v="17810"/>
    <n v="594"/>
    <m/>
    <x v="138"/>
    <n v="31"/>
    <s v="31"/>
    <n v="33"/>
    <x v="0"/>
    <n v="0.9"/>
    <n v="18"/>
    <s v="TRANSPORTE PROPIO"/>
  </r>
  <r>
    <n v="1002207856"/>
    <s v="UE01"/>
    <d v="2022-03-31T00:00:00"/>
    <d v="1899-12-30T13:54:00"/>
    <s v="012-024-00412325"/>
    <s v="9000807990"/>
    <s v="012-022-00316230"/>
    <n v="1941.63"/>
    <n v="2176.9699999999998"/>
    <s v="ZPVN"/>
    <s v="40567248"/>
    <s v="0000394364"/>
    <n v="8002824583"/>
    <n v="1002207856"/>
    <s v="15-00001115"/>
    <s v="ARMADURO"/>
    <n v="280"/>
    <s v="BOL"/>
    <s v="101476"/>
    <s v="PAZ RUIZ LUIS ALFONSO ESTANISLAO"/>
    <s v="801923"/>
    <s v="BODEGA PAZ LUIS"/>
    <s v="COTACACHI"/>
    <s v="9 DE OCTUBRE S/N Y"/>
    <s v="OICOTA"/>
    <s v="O-Imbabura-Cotacachi"/>
    <m/>
    <x v="121"/>
    <x v="121"/>
    <s v="100014956"/>
    <s v="ENRIQUEZ PABLO"/>
    <s v="ZEMT"/>
    <s v="18UE731"/>
    <s v="1"/>
    <s v="Con Pallet"/>
    <n v="0.05"/>
    <n v="14"/>
    <x v="0"/>
    <n v="22514.167000000001"/>
    <n v="14029.166999999999"/>
    <n v="8485"/>
    <n v="42"/>
    <m/>
    <x v="119"/>
    <n v="31"/>
    <s v="31"/>
    <n v="14"/>
    <x v="0"/>
    <n v="0.15"/>
    <n v="3"/>
    <s v="LIDENORTI S.A."/>
  </r>
  <r>
    <n v="1002207856"/>
    <s v="UE01"/>
    <d v="2022-03-31T00:00:00"/>
    <d v="1899-12-30T13:54:00"/>
    <s v="012-024-00412326"/>
    <s v="9000807991"/>
    <s v="012-022-00316231"/>
    <n v="1264.74"/>
    <n v="1418.04"/>
    <s v="ZPVN"/>
    <s v="40567248"/>
    <s v="0000394365"/>
    <n v="8002824582"/>
    <n v="1002207856"/>
    <s v="15-00001120"/>
    <s v="CAMPEON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121"/>
    <x v="121"/>
    <s v="100014956"/>
    <s v="ENRIQUEZ PABLO"/>
    <s v="ZEMT"/>
    <s v="18UE731"/>
    <s v="1"/>
    <s v="Con Pallet"/>
    <n v="0.05"/>
    <n v="10"/>
    <x v="0"/>
    <n v="18505.832999999999"/>
    <n v="10020.833000000001"/>
    <n v="8485"/>
    <n v="30"/>
    <m/>
    <x v="119"/>
    <n v="31"/>
    <s v="31"/>
    <n v="10"/>
    <x v="0"/>
    <n v="0.15"/>
    <n v="3"/>
    <s v="LIDENORTI S.A."/>
  </r>
  <r>
    <n v="1002207841"/>
    <s v="UE01"/>
    <d v="2022-03-31T00:00:00"/>
    <d v="1899-12-30T13:55:00"/>
    <s v="012-024-00412327"/>
    <s v=""/>
    <s v=""/>
    <n v="0"/>
    <n v="0"/>
    <s v="ZPRC"/>
    <s v="2500108478"/>
    <s v="P000033241"/>
    <n v="8002824557"/>
    <n v="1002207841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490"/>
    <n v="24050"/>
    <n v="14440"/>
    <n v="259.2"/>
    <m/>
    <x v="6"/>
    <n v="31"/>
    <s v="31"/>
    <n v="24"/>
    <x v="0"/>
    <n v="0.53999999999999992"/>
    <n v="10.799999999999999"/>
    <s v="WILLYTRUCK S.A."/>
  </r>
  <r>
    <n v="1002207834"/>
    <s v="UE01"/>
    <d v="2022-03-31T00:00:00"/>
    <d v="1899-12-30T13:58:00"/>
    <s v="012-024-00412328"/>
    <s v="9000807666"/>
    <s v="013-020-00047884"/>
    <n v="3153.58"/>
    <n v="3535.81"/>
    <s v="ZPDF"/>
    <s v="70177552"/>
    <s v="0000394289"/>
    <n v="8002824549"/>
    <n v="1002207834"/>
    <s v="15-00001115"/>
    <s v="ARMADURO"/>
    <n v="480"/>
    <s v="BOL"/>
    <s v="10005894"/>
    <s v="INMOBILIARIA CONSTRUCTORA MATUTE"/>
    <s v="810816"/>
    <s v="BLOQUERA LATACUNGA"/>
    <s v="LATACUNGA"/>
    <s v="BARRIO ESCALERA LOMA"/>
    <s v="OXLATA"/>
    <s v="O-Cotopaxi-Latacunga"/>
    <n v="198"/>
    <x v="148"/>
    <x v="148"/>
    <s v="10005661"/>
    <s v="PUPIALES ARELLANO CARLOS ANDRES"/>
    <s v="ZEMT"/>
    <s v="18UE728"/>
    <s v="2"/>
    <s v="Sin Pallet"/>
    <n v="0"/>
    <n v="0"/>
    <x v="0"/>
    <n v="39790"/>
    <n v="24030"/>
    <n v="15760"/>
    <n v="355.2"/>
    <m/>
    <x v="145"/>
    <n v="31"/>
    <s v="31"/>
    <n v="24"/>
    <x v="0"/>
    <n v="0.74"/>
    <n v="14.799999999999999"/>
    <s v="LA ARMENIA"/>
  </r>
  <r>
    <n v="1002207876"/>
    <s v="UE01"/>
    <d v="2022-03-31T00:00:00"/>
    <d v="1899-12-30T14:01:00"/>
    <s v="012-024-00412329"/>
    <s v=""/>
    <s v=""/>
    <n v="0"/>
    <n v="0"/>
    <s v="ZPRC"/>
    <s v="2500108494"/>
    <s v="P000033251"/>
    <n v="8002824613"/>
    <n v="1002207876"/>
    <s v="15-00001120"/>
    <s v="CAMPEON"/>
    <n v="40"/>
    <s v="BOL"/>
    <s v="101612"/>
    <s v="QUEZADA GODOY FREDDY IVAN"/>
    <s v="806199"/>
    <s v="FERRETERÍA FLORES"/>
    <s v="QUITO"/>
    <s v="PIO XLL LOTE 1 MANUEL ENRIQUEZ"/>
    <s v="OPCARA"/>
    <s v="O-Pichincha-Carapungo"/>
    <m/>
    <x v="13"/>
    <x v="13"/>
    <s v="100014839"/>
    <s v="MALDONADO WILZON"/>
    <s v="ZEMU"/>
    <s v="18UE723"/>
    <s v="2"/>
    <s v="Sin Pallet"/>
    <n v="0"/>
    <n v="0"/>
    <x v="0"/>
    <n v="6576.6670000000004"/>
    <n v="2006.6669999999999"/>
    <n v="4570"/>
    <n v="17.600000000000001"/>
    <m/>
    <x v="13"/>
    <n v="31"/>
    <s v="31"/>
    <n v="2"/>
    <x v="0"/>
    <n v="0.44000000000000006"/>
    <n v="8.8000000000000007"/>
    <s v="ALQUINGA&amp;ALQUINGA"/>
  </r>
  <r>
    <n v="1002207876"/>
    <s v="UE01"/>
    <d v="2022-03-31T00:00:00"/>
    <d v="1899-12-30T14:01:00"/>
    <s v="012-024-00412330"/>
    <s v=""/>
    <s v=""/>
    <n v="0"/>
    <n v="0"/>
    <s v="ZPRC"/>
    <s v="2500108493"/>
    <s v="P000033250"/>
    <n v="8002824612"/>
    <n v="1002207876"/>
    <s v="15-00001123"/>
    <s v="SELVALEGRE"/>
    <n v="320"/>
    <s v="BOL"/>
    <s v="101612"/>
    <s v="QUEZADA GODOY FREDDY IVAN"/>
    <s v="806199"/>
    <s v="FERRETERÍA FLORES"/>
    <s v="QUITO"/>
    <s v="PIO XLL LOTE 1 MANUEL ENRIQUEZ"/>
    <s v="OPCARA"/>
    <s v="O-Pichincha-Carapungo"/>
    <n v="89"/>
    <x v="13"/>
    <x v="13"/>
    <s v="100014839"/>
    <s v="MALDONADO WILZON"/>
    <s v="ZEMU"/>
    <s v="18UE723"/>
    <s v="2"/>
    <s v="Sin Pallet"/>
    <n v="0"/>
    <n v="0"/>
    <x v="0"/>
    <n v="20623.332999999999"/>
    <n v="16053.333000000001"/>
    <n v="4570"/>
    <n v="140.80000000000001"/>
    <m/>
    <x v="13"/>
    <n v="31"/>
    <s v="31"/>
    <n v="16"/>
    <x v="0"/>
    <n v="0.44000000000000006"/>
    <n v="8.8000000000000007"/>
    <s v="ALQUINGA&amp;ALQUINGA"/>
  </r>
  <r>
    <n v="1002207813"/>
    <s v="UE01"/>
    <d v="2022-03-31T00:00:00"/>
    <d v="1899-12-30T14:02:00"/>
    <s v="012-024-00412331"/>
    <s v="9000807922"/>
    <s v="013-020-00047940"/>
    <n v="4128"/>
    <n v="4628.34"/>
    <s v="ZPDF"/>
    <s v="70177572"/>
    <s v="0000394363"/>
    <n v="8002824524"/>
    <n v="1002207813"/>
    <s v="15-00001119"/>
    <s v="CAMPEON ANTIHUMEDAD"/>
    <n v="640"/>
    <s v="BOL"/>
    <s v="10008025"/>
    <s v="ENRIQUE ULLAURI MATERIALES DE"/>
    <s v="810912"/>
    <s v="BODEGA PRINCIPAL"/>
    <s v="CATAMAYO"/>
    <s v="BOLIVAR Y AV CATAMAYO"/>
    <s v="OLLOJA"/>
    <s v="O-Loja-Loja"/>
    <n v="760"/>
    <x v="81"/>
    <x v="81"/>
    <s v="100020170"/>
    <s v="SANTACRUZ WILSON"/>
    <s v="ZETT"/>
    <s v="18UE715"/>
    <s v="4"/>
    <s v="Pallet Cortesia"/>
    <n v="0"/>
    <n v="0"/>
    <x v="0"/>
    <n v="49440"/>
    <n v="32040"/>
    <n v="17400"/>
    <n v="1305.5999999999999"/>
    <m/>
    <x v="79"/>
    <n v="31"/>
    <s v="31"/>
    <n v="32"/>
    <x v="0"/>
    <n v="2.04"/>
    <n v="40.799999999999997"/>
    <s v="LA ARMENIA. S.A."/>
  </r>
  <r>
    <n v="1002207845"/>
    <s v="UE01"/>
    <d v="2022-03-31T00:00:00"/>
    <d v="1899-12-30T14:10:00"/>
    <s v="012-024-00412332"/>
    <s v="9000807997"/>
    <s v="012-022-00316233"/>
    <n v="1228"/>
    <n v="1376.84"/>
    <s v="ZPVN"/>
    <s v="40567190"/>
    <s v="P000033219"/>
    <n v="8002824566"/>
    <n v="1002207845"/>
    <s v="15-00001120"/>
    <s v="CAMPEON"/>
    <n v="200"/>
    <s v="BOL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s v="18UE589"/>
    <s v="2"/>
    <s v="Sin Pallet"/>
    <n v="0"/>
    <n v="0"/>
    <x v="0"/>
    <n v="19191.212"/>
    <n v="10021.212"/>
    <n v="9170"/>
    <n v="116"/>
    <m/>
    <x v="139"/>
    <n v="31"/>
    <s v="31"/>
    <n v="10"/>
    <x v="0"/>
    <n v="0.57999999999999996"/>
    <n v="11.6"/>
    <s v="TRANSPORTE PROPIO"/>
  </r>
  <r>
    <n v="1002207845"/>
    <s v="UE01"/>
    <d v="2022-03-31T00:00:00"/>
    <d v="1899-12-30T14:10:00"/>
    <s v="012-024-00412333"/>
    <s v="9000807996"/>
    <s v="012-022-00316232"/>
    <n v="3077.4"/>
    <n v="3450.4"/>
    <s v="ZPVN"/>
    <s v="40567189"/>
    <s v="P000033218"/>
    <n v="8002824567"/>
    <n v="1002207845"/>
    <s v="15-00001123"/>
    <s v="SELVALEGRE"/>
    <n v="4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2218.788"/>
    <n v="23048.788"/>
    <n v="9170"/>
    <n v="266.8"/>
    <m/>
    <x v="139"/>
    <n v="31"/>
    <s v="31"/>
    <n v="23"/>
    <x v="0"/>
    <n v="0.58000000000000007"/>
    <n v="11.6"/>
    <s v="TRANSPORTE PROPIO"/>
  </r>
  <r>
    <n v="1002207922"/>
    <s v="UE01"/>
    <d v="2022-03-31T00:00:00"/>
    <d v="1899-12-30T14:18:00"/>
    <s v="012-024-00412334"/>
    <s v="9000807999"/>
    <s v="012-022-00316234"/>
    <n v="4390.3999999999996"/>
    <n v="4922.55"/>
    <s v="ZPVN"/>
    <s v="40567251"/>
    <s v="P000033244"/>
    <n v="8002824672"/>
    <n v="1002207922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160"/>
    <n v="32090"/>
    <n v="18070"/>
    <n v="326.39999999999998"/>
    <m/>
    <x v="143"/>
    <n v="31"/>
    <s v="31"/>
    <n v="32"/>
    <x v="0"/>
    <n v="0.51"/>
    <n v="10.199999999999999"/>
    <s v="TRANSPORTE PROPIO"/>
  </r>
  <r>
    <n v="1002207880"/>
    <s v="UE01"/>
    <d v="2022-03-31T00:00:00"/>
    <d v="1899-12-30T14:39:00"/>
    <s v="012-024-00412335"/>
    <s v="9000808008"/>
    <s v="012-022-00316235"/>
    <n v="2966.4"/>
    <n v="3325.95"/>
    <s v="ZPVN"/>
    <s v="40567201"/>
    <s v="P000033227"/>
    <n v="8002824617"/>
    <n v="1002207880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4"/>
    <x v="114"/>
    <s v="100014846"/>
    <s v="SANCHEZ EDUARDO"/>
    <s v="ZEMT"/>
    <s v="18UE324"/>
    <s v="1"/>
    <s v="Con Pallet"/>
    <n v="0.05"/>
    <n v="24"/>
    <x v="0"/>
    <n v="39280"/>
    <n v="24050"/>
    <n v="15230"/>
    <n v="220.8"/>
    <m/>
    <x v="112"/>
    <n v="31"/>
    <s v="31"/>
    <n v="24"/>
    <x v="0"/>
    <n v="0.46"/>
    <n v="9.2000000000000011"/>
    <s v="LIDENORTI S.A."/>
  </r>
  <r>
    <n v="1002207863"/>
    <s v="UE01"/>
    <d v="2022-03-31T00:00:00"/>
    <d v="1899-12-30T14:43:00"/>
    <s v="012-024-00412336"/>
    <s v="9000808010"/>
    <s v="012-022-00316236"/>
    <n v="4362.37"/>
    <n v="4891.1099999999997"/>
    <s v="ZPVN"/>
    <s v="40567039"/>
    <s v="0000394374"/>
    <n v="8002824592"/>
    <n v="1002207863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s v="18UE738"/>
    <s v="1"/>
    <s v="Con Pallet"/>
    <n v="0.05"/>
    <n v="32"/>
    <x v="0"/>
    <n v="49810"/>
    <n v="32030"/>
    <n v="17780"/>
    <n v="121.6"/>
    <m/>
    <x v="165"/>
    <n v="31"/>
    <s v="31"/>
    <n v="32"/>
    <x v="0"/>
    <n v="0.19"/>
    <n v="3.8"/>
    <s v="ELOHIM S.A."/>
  </r>
  <r>
    <n v="1002207883"/>
    <s v="UE01"/>
    <d v="2022-03-31T00:00:00"/>
    <d v="1899-12-30T14:44:00"/>
    <s v="012-024-00412337"/>
    <s v=""/>
    <s v=""/>
    <n v="0"/>
    <n v="0"/>
    <s v="ZPRC"/>
    <s v="2500108483"/>
    <s v="P000033243"/>
    <n v="8002824620"/>
    <n v="1002207883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40060"/>
    <n v="24020"/>
    <n v="16040"/>
    <n v="259.2"/>
    <m/>
    <x v="6"/>
    <n v="31"/>
    <s v="31"/>
    <n v="24"/>
    <x v="0"/>
    <n v="0.53999999999999992"/>
    <n v="10.799999999999999"/>
    <s v="TRANSPORTE PROPIO"/>
  </r>
  <r>
    <n v="1002207942"/>
    <s v="UE01"/>
    <d v="2022-03-31T00:00:00"/>
    <d v="1899-12-30T14:53:00"/>
    <s v="012-024-00412338"/>
    <s v="9000808012"/>
    <s v="012-022-00316237"/>
    <n v="4290"/>
    <n v="4809.9799999999996"/>
    <s v="ZPVN"/>
    <s v="40567197"/>
    <s v="P000033224"/>
    <n v="8002824696"/>
    <n v="1002207942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50"/>
    <n v="33050"/>
    <n v="18400"/>
    <n v="594"/>
    <m/>
    <x v="138"/>
    <n v="31"/>
    <s v="31"/>
    <n v="33"/>
    <x v="0"/>
    <n v="0.9"/>
    <n v="18"/>
    <s v="TRANSPORTE PROPIO"/>
  </r>
  <r>
    <n v="1002207951"/>
    <s v="UE01"/>
    <d v="2022-03-31T00:00:00"/>
    <d v="1899-12-30T14:56:00"/>
    <s v="012-024-00412339"/>
    <s v="9000807891"/>
    <s v="013-020-00047917"/>
    <n v="2307.6"/>
    <n v="2587.29"/>
    <s v="ZPDF"/>
    <s v="70177567"/>
    <s v="0000394345"/>
    <n v="8002824707"/>
    <n v="1002207951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44"/>
    <x v="44"/>
    <s v="10007279"/>
    <s v="QUILUMBANGO LLIQUIN HECTOR FERNANDO"/>
    <s v="ZEMU"/>
    <s v="18UE701"/>
    <s v="2"/>
    <s v="Sin Pallet"/>
    <n v="0"/>
    <n v="0"/>
    <x v="0"/>
    <n v="27090"/>
    <n v="18000"/>
    <n v="9090"/>
    <n v="424.8"/>
    <m/>
    <x v="42"/>
    <n v="31"/>
    <s v="31"/>
    <n v="18"/>
    <x v="0"/>
    <n v="1.18"/>
    <n v="23.6"/>
    <s v="LIDENORTI S.A."/>
  </r>
  <r>
    <n v="1002207864"/>
    <s v="UE01"/>
    <d v="2022-03-31T00:00:00"/>
    <d v="1899-12-30T14:57:00"/>
    <s v="012-024-00412340"/>
    <s v="9000808016"/>
    <s v="012-022-00316238"/>
    <n v="4318.24"/>
    <n v="4841.6400000000003"/>
    <s v="ZPVN"/>
    <s v="40567040"/>
    <s v="0000394375"/>
    <n v="8002824593"/>
    <n v="1002207864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83"/>
    <x v="83"/>
    <s v="100015006"/>
    <s v="RIVERA JOSE LUIS"/>
    <s v="ZETT"/>
    <s v="18UE751"/>
    <s v="1"/>
    <s v="Con Pallet"/>
    <n v="0.05"/>
    <n v="32"/>
    <x v="0"/>
    <n v="50460"/>
    <n v="32050"/>
    <n v="18410"/>
    <n v="121.6"/>
    <m/>
    <x v="81"/>
    <n v="31"/>
    <s v="31"/>
    <n v="32"/>
    <x v="0"/>
    <n v="0.19"/>
    <n v="3.8"/>
    <s v="LIDENORTI S.A."/>
  </r>
  <r>
    <n v="1002207948"/>
    <s v="UE01"/>
    <d v="2022-03-31T00:00:00"/>
    <d v="1899-12-30T15:02:00"/>
    <s v="012-024-00412341"/>
    <s v="9000808018"/>
    <s v="012-022-00316239"/>
    <n v="2484.11"/>
    <n v="2785.2"/>
    <s v="ZPVN"/>
    <s v="40567312"/>
    <s v="P000033259"/>
    <n v="8002824705"/>
    <n v="1002207948"/>
    <s v="15-00001115"/>
    <s v="ARMADURO"/>
    <n v="360"/>
    <s v="BOL"/>
    <s v="101726"/>
    <s v="CONSTRUCCIONES CRANBEGAL"/>
    <s v="810424"/>
    <s v="DEPOSITO MADERAS TORRES"/>
    <s v="ANTONIO ANTE"/>
    <s v="VELAZCO IBARRA"/>
    <s v="OINATA"/>
    <s v="O-Imbabura-Natabuela"/>
    <n v="28.3"/>
    <x v="102"/>
    <x v="102"/>
    <s v="100021206"/>
    <s v="OBANDO ADRIAN"/>
    <s v="ZEMU"/>
    <s v="18UE679"/>
    <s v="2"/>
    <s v="Sin Pallet"/>
    <n v="0"/>
    <n v="0"/>
    <x v="0"/>
    <n v="27050"/>
    <n v="18000"/>
    <n v="9050"/>
    <n v="57.6"/>
    <m/>
    <x v="100"/>
    <n v="31"/>
    <s v="31"/>
    <n v="18"/>
    <x v="0"/>
    <n v="0.16"/>
    <n v="3.2"/>
    <s v="LA ARMENIA S.A."/>
  </r>
  <r>
    <n v="1002207960"/>
    <s v="UE01"/>
    <d v="2022-03-31T00:00:00"/>
    <d v="1899-12-30T15:06:00"/>
    <s v="012-024-00412342"/>
    <s v="9000808021"/>
    <s v="012-022-00316241"/>
    <n v="273.2"/>
    <n v="306.31"/>
    <s v="ZPVN"/>
    <s v="40567309"/>
    <s v="0000394433"/>
    <n v="8002824719"/>
    <n v="1002207960"/>
    <s v="15-00001119"/>
    <s v="CAMPEON ANTIHUMEDAD"/>
    <n v="40"/>
    <s v="BOL"/>
    <s v="102870"/>
    <s v="FRANCO INTRIAGO DIONISIO JOSE"/>
    <s v="803636"/>
    <s v="FERRETERIA FRANCO"/>
    <s v="ATACAMES"/>
    <s v="MANUEL CUERO S/N"/>
    <s v="OETONC"/>
    <s v="O-Esmeraldas-Tonchigue"/>
    <m/>
    <x v="46"/>
    <x v="46"/>
    <s v="100018609"/>
    <s v="CHACON WILSON"/>
    <s v="ZEMU"/>
    <s v="18UE554"/>
    <s v="2"/>
    <s v="Sin Pallet"/>
    <n v="0"/>
    <n v="0"/>
    <x v="0"/>
    <n v="6590"/>
    <n v="2000"/>
    <n v="4590"/>
    <n v="47.2"/>
    <m/>
    <x v="44"/>
    <n v="31"/>
    <s v="31"/>
    <n v="2"/>
    <x v="0"/>
    <n v="1.1800000000000002"/>
    <n v="23.6"/>
    <s v="TRAPSA C.A."/>
  </r>
  <r>
    <n v="1002207960"/>
    <s v="UE01"/>
    <d v="2022-03-31T00:00:00"/>
    <d v="1899-12-30T15:06:00"/>
    <s v="012-024-00412343"/>
    <s v="9000808020"/>
    <s v="012-022-00316240"/>
    <n v="2272"/>
    <n v="2547.38"/>
    <s v="ZPVN"/>
    <s v="40567309"/>
    <s v="0000394431"/>
    <n v="8002824720"/>
    <n v="1002207960"/>
    <s v="15-00001124"/>
    <s v="SELVALEGRE ANTIHUMEDAD"/>
    <n v="320"/>
    <s v="BOL"/>
    <s v="102870"/>
    <s v="FRANCO INTRIAGO DIONISIO JOSE"/>
    <s v="803636"/>
    <s v="FERRETERIA FRANCO"/>
    <s v="ATACAMES"/>
    <s v="MANUEL CUERO S/N"/>
    <s v="OETONC"/>
    <s v="O-Esmeraldas-Tonchigue"/>
    <n v="432"/>
    <x v="46"/>
    <x v="46"/>
    <s v="100018609"/>
    <s v="CHACON WILSON"/>
    <s v="ZEMU"/>
    <s v="18UE554"/>
    <s v="2"/>
    <s v="Sin Pallet"/>
    <n v="0"/>
    <n v="0"/>
    <x v="0"/>
    <n v="20590"/>
    <n v="16000"/>
    <n v="4590"/>
    <n v="377.6"/>
    <m/>
    <x v="44"/>
    <n v="31"/>
    <s v="31"/>
    <n v="16"/>
    <x v="0"/>
    <n v="1.1800000000000002"/>
    <n v="23.6"/>
    <s v="TRAPSA C.A."/>
  </r>
  <r>
    <n v="1002207953"/>
    <s v="UE01"/>
    <d v="2022-03-31T00:00:00"/>
    <d v="1899-12-30T15:13:00"/>
    <s v="012-024-00412344"/>
    <s v="9000808022"/>
    <s v="012-022-00316242"/>
    <n v="4271.16"/>
    <n v="4788.8500000000004"/>
    <s v="ZPVN"/>
    <s v="40567240"/>
    <s v="P000033240"/>
    <n v="8002824711"/>
    <n v="1002207953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160"/>
    <n v="33080"/>
    <n v="17080"/>
    <n v="620.4"/>
    <m/>
    <x v="56"/>
    <n v="31"/>
    <s v="31"/>
    <n v="33"/>
    <x v="0"/>
    <n v="0.94"/>
    <n v="18.8"/>
    <s v="TRANSPORTE PROPIO"/>
  </r>
  <r>
    <n v="1002207882"/>
    <s v="UE01"/>
    <d v="2022-03-31T00:00:00"/>
    <d v="1899-12-30T15:25:00"/>
    <s v="012-024-00412345"/>
    <s v="9000808034"/>
    <s v="012-022-00316243"/>
    <n v="4313.6000000000004"/>
    <n v="4836.43"/>
    <s v="ZPVN"/>
    <s v="40567294"/>
    <s v="P000033253"/>
    <n v="8002824619"/>
    <n v="1002207882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74"/>
    <x v="174"/>
    <s v="100019596"/>
    <s v="TOAPANTA LUIS E."/>
    <s v="ZETT"/>
    <s v="18UE796"/>
    <s v="1"/>
    <s v="Con Pallet"/>
    <n v="0.05"/>
    <n v="32"/>
    <x v="0"/>
    <n v="49670"/>
    <n v="32060"/>
    <n v="17610"/>
    <n v="294.39999999999998"/>
    <m/>
    <x v="170"/>
    <n v="31"/>
    <s v="31"/>
    <n v="32"/>
    <x v="0"/>
    <n v="0.45999999999999996"/>
    <n v="9.1999999999999993"/>
    <s v="TRIMPESAS S.A."/>
  </r>
  <r>
    <n v="1002207959"/>
    <s v="UE01"/>
    <d v="2022-03-31T00:00:00"/>
    <d v="1899-12-30T15:49:00"/>
    <s v="012-024-00412346"/>
    <s v="9000808035"/>
    <s v="012-022-00316244"/>
    <n v="848.4"/>
    <n v="951.23"/>
    <s v="ZPVN"/>
    <s v="40567308"/>
    <s v="0000394429"/>
    <n v="8002824717"/>
    <n v="1002207959"/>
    <s v="15-00001124"/>
    <s v="SELVALEGRE ANTIHUMEDAD"/>
    <n v="120"/>
    <s v="BOL"/>
    <s v="102270"/>
    <s v="ESCANDON VALDEZ SOFIA ISABEL"/>
    <s v="803357"/>
    <s v="BODEGA 2 CALDERON"/>
    <s v="ESMERALDAS"/>
    <s v="CALDERON Y PEDRO VICENTE MALDONADO"/>
    <s v="OEESME"/>
    <s v="O-Esmeraldas-Esmeraldas"/>
    <m/>
    <x v="124"/>
    <x v="124"/>
    <s v="100015005"/>
    <s v="QUITO LUIS"/>
    <s v="ZEMU"/>
    <s v="18UE398"/>
    <s v="2"/>
    <s v="Sin Pallet"/>
    <n v="0"/>
    <n v="0"/>
    <x v="0"/>
    <n v="10555"/>
    <n v="6000"/>
    <n v="4555"/>
    <n v="127.2"/>
    <m/>
    <x v="122"/>
    <n v="31"/>
    <s v="31"/>
    <n v="6"/>
    <x v="0"/>
    <n v="1.06"/>
    <n v="21.2"/>
    <s v="LIDENORTI S.A."/>
  </r>
  <r>
    <n v="1002207959"/>
    <s v="UE01"/>
    <d v="2022-03-31T00:00:00"/>
    <d v="1899-12-30T15:49:00"/>
    <s v="012-024-00412347"/>
    <s v="9000808036"/>
    <s v="012-022-00316245"/>
    <n v="1696.8"/>
    <n v="1902.47"/>
    <s v="ZPVN"/>
    <s v="40567307"/>
    <s v="0000394428"/>
    <n v="8002824716"/>
    <n v="1002207959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24"/>
    <x v="124"/>
    <s v="100015005"/>
    <s v="QUITO LUIS"/>
    <s v="ZEMU"/>
    <s v="18UE398"/>
    <s v="2"/>
    <s v="Sin Pallet"/>
    <n v="0"/>
    <n v="0"/>
    <x v="0"/>
    <n v="16555"/>
    <n v="12000"/>
    <n v="4555"/>
    <n v="254.4"/>
    <m/>
    <x v="122"/>
    <n v="31"/>
    <s v="31"/>
    <n v="12"/>
    <x v="0"/>
    <n v="1.06"/>
    <n v="21.2"/>
    <s v="LIDENORTI S.A."/>
  </r>
  <r>
    <n v="1002207988"/>
    <s v="UE01"/>
    <d v="2022-03-31T00:00:00"/>
    <d v="1899-12-30T15:58:00"/>
    <s v="012-024-00412348"/>
    <s v=""/>
    <s v=""/>
    <n v="0"/>
    <n v="0"/>
    <s v="ZPRC"/>
    <s v="2500108498"/>
    <s v="P000033261"/>
    <n v="8002824752"/>
    <n v="100220798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080"/>
    <n v="17970"/>
    <n v="9110"/>
    <n v="266.39999999999998"/>
    <m/>
    <x v="98"/>
    <n v="31"/>
    <s v="31"/>
    <n v="18"/>
    <x v="0"/>
    <n v="0.74"/>
    <n v="14.799999999999999"/>
    <s v="SANJOPAS S.A."/>
  </r>
  <r>
    <n v="1002207928"/>
    <s v="UE01"/>
    <d v="2022-03-31T00:00:00"/>
    <d v="1899-12-30T16:01:00"/>
    <s v="012-024-00412349"/>
    <s v="9000808041"/>
    <s v="012-022-00316246"/>
    <n v="3278.88"/>
    <n v="3676.31"/>
    <s v="ZPVN"/>
    <s v="40567301"/>
    <s v="P000033258"/>
    <n v="8002824681"/>
    <n v="1002207928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s v="18UE985"/>
    <s v="1"/>
    <s v="Con Pallet"/>
    <n v="0.05"/>
    <n v="24"/>
    <x v="0"/>
    <n v="40550"/>
    <n v="24030"/>
    <n v="16520"/>
    <n v="91.2"/>
    <m/>
    <x v="66"/>
    <n v="31"/>
    <s v="31"/>
    <n v="24"/>
    <x v="0"/>
    <n v="0.19"/>
    <n v="3.8000000000000003"/>
    <s v="SELVALEGRE S.A."/>
  </r>
  <r>
    <n v="1002207991"/>
    <s v="UE01"/>
    <d v="2022-03-31T00:00:00"/>
    <d v="1899-12-30T16:04:00"/>
    <s v="012-024-00412350"/>
    <s v="9000808044"/>
    <s v="012-022-00316248"/>
    <n v="978.91"/>
    <n v="1097.56"/>
    <s v="ZPVN"/>
    <s v="40567256"/>
    <s v="P000033246"/>
    <n v="8002824755"/>
    <n v="1002207991"/>
    <s v="15-00001120"/>
    <s v="CAMPEON"/>
    <n v="160"/>
    <s v="BOL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s v="18UE839"/>
    <s v="1"/>
    <s v="Con Pallet"/>
    <n v="0.05"/>
    <n v="8"/>
    <x v="0"/>
    <n v="16513.824000000001"/>
    <n v="8018.8239999999996"/>
    <n v="8495"/>
    <n v="70.400000000000006"/>
    <m/>
    <x v="32"/>
    <n v="31"/>
    <s v="31"/>
    <n v="8"/>
    <x v="0"/>
    <n v="0.44000000000000006"/>
    <n v="8.8000000000000007"/>
    <s v="TRANSPORTE PROPIO"/>
  </r>
  <r>
    <n v="1002207991"/>
    <s v="UE01"/>
    <d v="2022-03-31T00:00:00"/>
    <d v="1899-12-30T16:04:00"/>
    <s v="012-024-00412351"/>
    <s v="9000808043"/>
    <s v="012-022-00316247"/>
    <n v="3469.75"/>
    <n v="3890.31"/>
    <s v="ZPVN"/>
    <s v="40567255"/>
    <s v="P000033245"/>
    <n v="8002824756"/>
    <n v="1002207991"/>
    <s v="15-00001123"/>
    <s v="SELVALEGRE"/>
    <n v="52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6"/>
    <x v="0"/>
    <n v="34556.175999999999"/>
    <n v="26061.175999999999"/>
    <n v="8495"/>
    <n v="228.8"/>
    <m/>
    <x v="32"/>
    <n v="31"/>
    <s v="31"/>
    <n v="26"/>
    <x v="0"/>
    <n v="0.44"/>
    <n v="8.8000000000000007"/>
    <s v="TRANSPORTE PROPIO"/>
  </r>
  <r>
    <n v="1002208066"/>
    <s v="UE01"/>
    <d v="2022-03-31T00:00:00"/>
    <d v="1899-12-30T16:07:00"/>
    <s v="012-024-00412352"/>
    <s v="9000808045"/>
    <s v="012-022-00316249"/>
    <n v="3120"/>
    <n v="3498.16"/>
    <s v="ZPVN"/>
    <s v="40567372"/>
    <s v="0000394511"/>
    <n v="8002824869"/>
    <n v="1002208066"/>
    <s v="15-00001119"/>
    <s v="CAMPEON ANTIHUMEDAD"/>
    <n v="480"/>
    <s v="BOL"/>
    <s v="104220"/>
    <s v="VELEZ DELGADO MARIA JAZMIN"/>
    <s v="806245"/>
    <s v="FERRETERIA ANDRADE N° 2"/>
    <s v="JIPIJAPA"/>
    <s v="AV ALEJO LASCANO DIGNAL MICOMISARIA"/>
    <s v="OMJIPI"/>
    <s v="O-Manabi-Jipijapa"/>
    <n v="512"/>
    <x v="6"/>
    <x v="6"/>
    <s v="10003542"/>
    <s v="CASTELLANO SANCHEZ CARLOS ANDRES"/>
    <s v="ZEMT"/>
    <s v="18UE616"/>
    <s v="1"/>
    <s v="Con Pallet"/>
    <n v="0.05"/>
    <n v="24"/>
    <x v="0"/>
    <n v="38620"/>
    <n v="24000"/>
    <n v="14620"/>
    <n v="547.20000000000005"/>
    <m/>
    <x v="6"/>
    <n v="31"/>
    <s v="31"/>
    <n v="24"/>
    <x v="0"/>
    <n v="1.1400000000000001"/>
    <n v="22.8"/>
    <s v="WILLYTRUCK S.A."/>
  </r>
  <r>
    <n v="1002207983"/>
    <s v="UE01"/>
    <d v="2022-03-31T00:00:00"/>
    <d v="1899-12-30T16:09:00"/>
    <s v="012-024-00412353"/>
    <s v="9000808048"/>
    <s v="012-022-00316250"/>
    <n v="3295.42"/>
    <n v="3694.85"/>
    <s v="ZPVN"/>
    <s v="40567298"/>
    <s v="P000033257"/>
    <n v="8002824746"/>
    <n v="1002207983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s v="18UE604"/>
    <s v="1"/>
    <s v="Con Pallet"/>
    <n v="0.05"/>
    <n v="24"/>
    <x v="0"/>
    <n v="38900"/>
    <n v="24080"/>
    <n v="14820"/>
    <n v="72"/>
    <m/>
    <x v="136"/>
    <n v="31"/>
    <s v="31"/>
    <n v="24"/>
    <x v="0"/>
    <n v="0.15"/>
    <n v="3"/>
    <s v="RUTAS COTACACHENSES S.A."/>
  </r>
  <r>
    <n v="1002207952"/>
    <s v="UE01"/>
    <d v="2022-03-31T00:00:00"/>
    <d v="1899-12-30T16:11:00"/>
    <s v="012-024-00412354"/>
    <s v="9000807994"/>
    <s v="013-020-00047944"/>
    <n v="3059.02"/>
    <n v="3429.79"/>
    <s v="ZPDF"/>
    <s v="70177589"/>
    <s v="0000394437"/>
    <n v="8002824710"/>
    <n v="1002207952"/>
    <s v="15-00001124"/>
    <s v="SELVALEGRE ANTIHUMEDAD"/>
    <n v="480"/>
    <s v="BOL"/>
    <s v="101450"/>
    <s v="MEGAMETALES S.A."/>
    <s v="805661"/>
    <s v="SUCURSAL LA AURORA"/>
    <s v="DAULE"/>
    <s v="AV LEON FEBRES CORDERO"/>
    <s v="OGDAUL"/>
    <s v="O-Guayas-Daule"/>
    <n v="481"/>
    <x v="71"/>
    <x v="71"/>
    <s v="100014863"/>
    <s v="MORAN MAURICIO"/>
    <s v="ZEMT"/>
    <s v="18UE689"/>
    <s v="1"/>
    <s v="Con Pallet"/>
    <n v="0.05"/>
    <n v="24"/>
    <x v="0"/>
    <n v="39650"/>
    <n v="23990"/>
    <n v="15660"/>
    <n v="585.6"/>
    <m/>
    <x v="69"/>
    <n v="31"/>
    <s v="31"/>
    <n v="24"/>
    <x v="0"/>
    <n v="1.22"/>
    <n v="24.400000000000002"/>
    <s v="LA ARMENIA S.A."/>
  </r>
  <r>
    <n v="1002207986"/>
    <s v="UE01"/>
    <d v="2022-03-31T00:00:00"/>
    <d v="1899-12-30T16:12:00"/>
    <s v="012-024-00412355"/>
    <s v="9000807995"/>
    <s v="013-020-00047945"/>
    <n v="2294.2600000000002"/>
    <n v="2572.34"/>
    <s v="ZPDF"/>
    <s v="70177590"/>
    <s v="0000394438"/>
    <n v="8002824750"/>
    <n v="1002207986"/>
    <s v="15-00001124"/>
    <s v="SELVALEGRE ANTIHUMEDAD"/>
    <n v="360"/>
    <s v="BOL"/>
    <s v="101450"/>
    <s v="MEGAMETALES S.A."/>
    <s v="801816"/>
    <s v="MAPASINGUE ESTE"/>
    <s v="GUAYAQUIL"/>
    <s v="GUAYAQUIL KM 5 VIA DAULE CALLE"/>
    <s v="OGGUAY"/>
    <s v="O-Guayas-Guayaquil"/>
    <n v="524"/>
    <x v="66"/>
    <x v="66"/>
    <s v="100014865"/>
    <s v="LANDI LUIS"/>
    <s v="ZEMU"/>
    <s v="18UE358"/>
    <s v="2"/>
    <s v="Sin Pallet"/>
    <n v="0"/>
    <n v="0"/>
    <x v="0"/>
    <n v="27230"/>
    <n v="17990"/>
    <n v="9240"/>
    <n v="468"/>
    <m/>
    <x v="64"/>
    <n v="31"/>
    <s v="31"/>
    <n v="18"/>
    <x v="0"/>
    <n v="1.3"/>
    <n v="26"/>
    <s v="TRANSVOLCA S.A."/>
  </r>
  <r>
    <n v="1002207958"/>
    <s v="UE01"/>
    <d v="2022-03-31T00:00:00"/>
    <d v="1899-12-30T16:13:00"/>
    <s v="012-024-00412356"/>
    <s v="9000808050"/>
    <s v="012-022-00316251"/>
    <n v="2426.4"/>
    <n v="2720.5"/>
    <s v="ZPVN"/>
    <s v="40567330"/>
    <s v="P000033260"/>
    <n v="8002824715"/>
    <n v="1002207958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5"/>
    <s v="TATES CASTILLO LUIS EUCLIDES"/>
    <s v="ZEMU"/>
    <s v="18UE675"/>
    <s v="1"/>
    <s v="Con Pallet"/>
    <n v="0.05"/>
    <n v="18"/>
    <x v="0"/>
    <n v="27360"/>
    <n v="18050"/>
    <n v="9310"/>
    <n v="165.6"/>
    <m/>
    <x v="94"/>
    <n v="31"/>
    <s v="31"/>
    <n v="18"/>
    <x v="0"/>
    <n v="0.45999999999999996"/>
    <n v="9.1999999999999993"/>
    <s v="RUTAS COTACACHENSES S.A."/>
  </r>
  <r>
    <n v="1002208010"/>
    <s v="UE01"/>
    <d v="2022-03-31T00:00:00"/>
    <d v="1899-12-30T16:15:00"/>
    <s v="012-024-00412357"/>
    <s v="9000808051"/>
    <s v="012-022-00316252"/>
    <n v="4400.59"/>
    <n v="4933.97"/>
    <s v="ZPVN"/>
    <s v="40567339"/>
    <s v="P000033262"/>
    <n v="8002824782"/>
    <n v="1002208010"/>
    <s v="15-00001123"/>
    <s v="SELVALEGRE"/>
    <n v="680"/>
    <s v="BOL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60"/>
    <n v="34090"/>
    <n v="17970"/>
    <n v="516.79999999999995"/>
    <m/>
    <x v="5"/>
    <n v="31"/>
    <s v="31"/>
    <n v="34"/>
    <x v="0"/>
    <n v="0.7599999999999999"/>
    <n v="15.2"/>
    <s v="TRANSPORTE PROPIO"/>
  </r>
  <r>
    <n v="1002208035"/>
    <s v="UE01"/>
    <d v="2022-03-31T00:00:00"/>
    <d v="1899-12-30T16:21:00"/>
    <s v="012-024-00412358"/>
    <s v="9000808053"/>
    <s v="012-022-00316253"/>
    <n v="2466"/>
    <n v="2764.9"/>
    <s v="ZPVN"/>
    <s v="40567354"/>
    <s v="P000033268"/>
    <n v="8002824814"/>
    <n v="1002208035"/>
    <s v="15-00001123"/>
    <s v="SELVALEGRE"/>
    <n v="360"/>
    <s v="BOL"/>
    <s v="101571"/>
    <s v="TRUJILLO DUQUE E HIJOS CIA. LTDA."/>
    <s v="807117"/>
    <s v="OBRA JERUSALEM"/>
    <s v="PEDRO MONCAYO"/>
    <s v="VIA JERUSALEM-MALCHINGUI"/>
    <s v="OPPEDT"/>
    <s v="O-Pichincha-Pedromoncayo"/>
    <n v="40"/>
    <x v="118"/>
    <x v="118"/>
    <s v="100019438"/>
    <s v="CASTRO SELSO"/>
    <s v="ZEMU"/>
    <s v="18UE375"/>
    <s v="2"/>
    <s v="Sin Pallet"/>
    <n v="0"/>
    <n v="0"/>
    <x v="0"/>
    <n v="27200"/>
    <n v="18020"/>
    <n v="9180"/>
    <n v="75.599999999999994"/>
    <m/>
    <x v="116"/>
    <n v="31"/>
    <s v="31"/>
    <n v="18"/>
    <x v="0"/>
    <n v="0.21"/>
    <n v="4.1999999999999993"/>
    <s v="TRAPSA C.A."/>
  </r>
  <r>
    <n v="1002207937"/>
    <s v="UE01"/>
    <d v="2022-03-31T00:00:00"/>
    <d v="1899-12-30T16:24:00"/>
    <s v="012-024-00412359"/>
    <s v="9000777805"/>
    <s v="013-020-00046026"/>
    <n v="3200.86"/>
    <n v="3588.82"/>
    <s v="ZPDF"/>
    <s v="70170317"/>
    <s v="0000394394"/>
    <n v="8002824690"/>
    <n v="1002207937"/>
    <s v="15-00001115"/>
    <s v="ARMADURO"/>
    <n v="480"/>
    <s v="BOL"/>
    <s v="101715"/>
    <s v="MEDINA TERAN DIEGO BLADIMIR"/>
    <s v="810435"/>
    <s v="ADOQUINES SR RAMIRO TORRES"/>
    <s v="IBARRA"/>
    <s v="PANAMERICANA NORTE E335"/>
    <s v="OIIBAR"/>
    <s v="O-Imbabura-Ibarra"/>
    <n v="30"/>
    <x v="125"/>
    <x v="125"/>
    <s v="100015198"/>
    <s v="IBUJES JESUS"/>
    <s v="ZEMT"/>
    <s v="18UE511"/>
    <s v="2"/>
    <s v="Sin Pallet"/>
    <n v="0"/>
    <n v="0"/>
    <x v="0"/>
    <n v="38790"/>
    <n v="23940"/>
    <n v="14850"/>
    <n v="91.2"/>
    <m/>
    <x v="123"/>
    <n v="31"/>
    <s v="31"/>
    <n v="24"/>
    <x v="0"/>
    <n v="0.19"/>
    <n v="3.8000000000000003"/>
    <s v="TRAPSA C.A."/>
  </r>
  <r>
    <n v="1002208036"/>
    <s v="UE01"/>
    <d v="2022-03-31T00:00:00"/>
    <d v="1899-12-30T16:28:00"/>
    <s v="012-024-00412360"/>
    <s v=""/>
    <s v=""/>
    <n v="0"/>
    <n v="0"/>
    <s v="ZPRC"/>
    <s v="2500108508"/>
    <s v="0000394476"/>
    <n v="8002824817"/>
    <n v="1002208036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s v="18UE714"/>
    <s v="2"/>
    <s v="Sin Pallet"/>
    <n v="0"/>
    <n v="0"/>
    <x v="0"/>
    <n v="11045.555"/>
    <n v="8022.2219999999998"/>
    <n v="3023.3330000000001"/>
    <n v="65.599999999999994"/>
    <m/>
    <x v="22"/>
    <n v="31"/>
    <s v="31"/>
    <n v="8"/>
    <x v="0"/>
    <n v="0.41"/>
    <n v="8.1999999999999993"/>
    <s v="TRANINTAGSA"/>
  </r>
  <r>
    <n v="1002208036"/>
    <s v="UE01"/>
    <d v="2022-03-31T00:00:00"/>
    <d v="1899-12-30T16:28:00"/>
    <s v="012-024-00412361"/>
    <s v=""/>
    <s v=""/>
    <n v="0"/>
    <n v="0"/>
    <s v="ZPRC"/>
    <s v="2500108508"/>
    <s v="0000394477"/>
    <n v="8002824816"/>
    <n v="1002208036"/>
    <s v="15-00001120"/>
    <s v="CAMPEON"/>
    <n v="12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s v="18UE714"/>
    <s v="2"/>
    <s v="Sin Pallet"/>
    <n v="0"/>
    <n v="0"/>
    <x v="0"/>
    <n v="9040"/>
    <n v="6016.6670000000004"/>
    <n v="3023.3330000000001"/>
    <n v="49.2"/>
    <m/>
    <x v="22"/>
    <n v="31"/>
    <s v="31"/>
    <n v="6"/>
    <x v="0"/>
    <n v="0.41000000000000003"/>
    <n v="8.2000000000000011"/>
    <s v="TRANINTAGSA"/>
  </r>
  <r>
    <n v="1002208036"/>
    <s v="UE01"/>
    <d v="2022-03-31T00:00:00"/>
    <d v="1899-12-30T16:28:00"/>
    <s v="012-024-00412362"/>
    <s v=""/>
    <s v=""/>
    <n v="0"/>
    <n v="0"/>
    <s v="ZPRC"/>
    <s v="2500108508"/>
    <s v="0000394478"/>
    <n v="8002824818"/>
    <n v="1002208036"/>
    <s v="15-00001123"/>
    <s v="SELVALEGRE"/>
    <n v="8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22"/>
    <x v="22"/>
    <s v="100020338"/>
    <s v="TERAN ARNULFO"/>
    <s v="ZEMU"/>
    <s v="18UE714"/>
    <s v="2"/>
    <s v="Sin Pallet"/>
    <n v="0"/>
    <n v="0"/>
    <x v="0"/>
    <n v="7034.4440000000004"/>
    <n v="4011.1109999999999"/>
    <n v="3023.3330000000001"/>
    <n v="32.799999999999997"/>
    <m/>
    <x v="22"/>
    <n v="31"/>
    <s v="31"/>
    <n v="4"/>
    <x v="0"/>
    <n v="0.41"/>
    <n v="8.1999999999999993"/>
    <s v="TRANINTAGSA"/>
  </r>
  <r>
    <n v="1002208050"/>
    <s v="UE01"/>
    <d v="2022-03-31T00:00:00"/>
    <d v="1899-12-30T16:33:00"/>
    <s v="012-024-00412363"/>
    <s v="9000808065"/>
    <s v="012-022-00316255"/>
    <n v="273.2"/>
    <n v="306.31"/>
    <s v="ZPVN"/>
    <s v="40567360"/>
    <s v="0000394489"/>
    <n v="8002824842"/>
    <n v="1002208050"/>
    <s v="15-00001119"/>
    <s v="CAMPEON ANTIHUMEDAD"/>
    <n v="40"/>
    <s v="BOL"/>
    <s v="104053"/>
    <s v="GALLARDO PANCHI ALEXANDRA DEL ROCIO"/>
    <s v="805929"/>
    <s v="BODEGA PRINCIPAL"/>
    <s v="ATACAMES"/>
    <s v="VIA PRINCIPAL ATACAMES M43-S16"/>
    <s v="OEATAC"/>
    <s v="O-Esmeraldas-Atacames"/>
    <m/>
    <x v="107"/>
    <x v="107"/>
    <s v="10000354"/>
    <s v="HARO HARO JORDAN JOSUE"/>
    <s v="ZEMU"/>
    <s v="18UE653"/>
    <s v="2"/>
    <s v="Sin Pallet"/>
    <n v="0"/>
    <n v="0"/>
    <x v="0"/>
    <n v="6540"/>
    <n v="2000"/>
    <n v="4540"/>
    <n v="42.8"/>
    <m/>
    <x v="105"/>
    <n v="31"/>
    <s v="31"/>
    <n v="2"/>
    <x v="0"/>
    <n v="1.0699999999999998"/>
    <n v="21.4"/>
    <s v="TRIMPESAS S.A."/>
  </r>
  <r>
    <n v="1002208050"/>
    <s v="UE01"/>
    <d v="2022-03-31T00:00:00"/>
    <d v="1899-12-30T16:33:00"/>
    <s v="012-024-00412364"/>
    <s v="9000808064"/>
    <s v="012-022-00316254"/>
    <n v="2272"/>
    <n v="2547.38"/>
    <s v="ZPVN"/>
    <s v="40567360"/>
    <s v="0000394490"/>
    <n v="8002824843"/>
    <n v="1002208050"/>
    <s v="15-00001124"/>
    <s v="SELVALEGRE ANTIHUMEDAD"/>
    <n v="320"/>
    <s v="BOL"/>
    <s v="104053"/>
    <s v="GALLARDO PANCHI ALEXANDRA DEL ROCIO"/>
    <s v="805929"/>
    <s v="BODEGA PRINCIPAL"/>
    <s v="ATACAMES"/>
    <s v="VIA PRINCIPAL ATACAMES M43-S16"/>
    <s v="OEATAC"/>
    <s v="O-Esmeraldas-Atacames"/>
    <n v="412"/>
    <x v="107"/>
    <x v="107"/>
    <s v="10000354"/>
    <s v="HARO HARO JORDAN JOSUE"/>
    <s v="ZEMU"/>
    <s v="18UE653"/>
    <s v="2"/>
    <s v="Sin Pallet"/>
    <n v="0"/>
    <n v="0"/>
    <x v="0"/>
    <n v="20540"/>
    <n v="16000"/>
    <n v="4540"/>
    <n v="342.4"/>
    <m/>
    <x v="105"/>
    <n v="31"/>
    <s v="31"/>
    <n v="16"/>
    <x v="0"/>
    <n v="1.0699999999999998"/>
    <n v="21.4"/>
    <s v="TRIMPESAS S.A."/>
  </r>
  <r>
    <n v="1002208002"/>
    <s v="UE01"/>
    <d v="2022-03-31T00:00:00"/>
    <d v="1899-12-30T16:34:00"/>
    <s v="012-024-00412365"/>
    <s v="9000808066"/>
    <s v="012-022-00316256"/>
    <n v="3912.94"/>
    <n v="4387.21"/>
    <s v="ZPVN"/>
    <s v="40566730"/>
    <s v="P000033096"/>
    <n v="8002824773"/>
    <n v="1002208002"/>
    <s v="15-00001116"/>
    <s v="ARMADURO GRANEL"/>
    <n v="31.0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120"/>
    <n v="31060"/>
    <n v="18060"/>
    <n v="506.28"/>
    <m/>
    <x v="106"/>
    <n v="31"/>
    <s v="31"/>
    <n v="31.06"/>
    <x v="0"/>
    <n v="16.300064391500321"/>
    <n v="16.300064391500321"/>
    <s v="TRANSPORTE PROPIO"/>
  </r>
  <r>
    <n v="1002208052"/>
    <s v="UE01"/>
    <d v="2022-03-31T00:00:00"/>
    <d v="1899-12-30T16:39:00"/>
    <s v="012-024-00412366"/>
    <s v="9000808068"/>
    <s v="012-022-00316257"/>
    <n v="2386.8000000000002"/>
    <n v="2676.1"/>
    <s v="ZPVN"/>
    <s v="40567341"/>
    <s v="0000394460"/>
    <n v="8002824845"/>
    <n v="1002208052"/>
    <s v="15-00001123"/>
    <s v="SELVALEGRE"/>
    <n v="360"/>
    <s v="BOL"/>
    <s v="101563"/>
    <s v="ORDOÑEZ MURILLO LUIS MARCELO"/>
    <s v="801896"/>
    <s v="BODEGA HIERRO CONT"/>
    <s v="LATACUNGA"/>
    <s v="LATACUNGA CALIXTO PINO 321 Y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110"/>
    <n v="18080"/>
    <n v="9030"/>
    <n v="266.39999999999998"/>
    <m/>
    <x v="104"/>
    <n v="31"/>
    <s v="31"/>
    <n v="18"/>
    <x v="0"/>
    <n v="0.74"/>
    <n v="14.799999999999999"/>
    <s v="LA ARMENIA S.A."/>
  </r>
  <r>
    <n v="1002208043"/>
    <s v="UE01"/>
    <d v="2022-03-31T00:00:00"/>
    <d v="1899-12-30T16:40:00"/>
    <s v="012-024-00412367"/>
    <s v="9000808071"/>
    <s v="012-022-00316260"/>
    <n v="1392"/>
    <n v="1560.72"/>
    <s v="ZPVN"/>
    <s v="40567356"/>
    <s v="0000394483"/>
    <n v="8002824830"/>
    <n v="1002208043"/>
    <s v="15-00001115"/>
    <s v="ARMADURO"/>
    <n v="200"/>
    <s v="BOL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s v="18UE394"/>
    <s v="2"/>
    <s v="Sin Pallet"/>
    <n v="0"/>
    <n v="0"/>
    <x v="0"/>
    <n v="13035.556"/>
    <n v="10005.556"/>
    <n v="3030"/>
    <n v="88"/>
    <m/>
    <x v="57"/>
    <n v="31"/>
    <s v="31"/>
    <n v="10"/>
    <x v="0"/>
    <n v="0.44"/>
    <n v="8.8000000000000007"/>
    <s v="GLT LOGISTICS S.A."/>
  </r>
  <r>
    <n v="1002208043"/>
    <s v="UE01"/>
    <d v="2022-03-31T00:00:00"/>
    <d v="1899-12-30T16:40:00"/>
    <s v="012-024-00412368"/>
    <s v="9000808069"/>
    <s v="012-022-00316258"/>
    <n v="277.2"/>
    <n v="310.79000000000002"/>
    <s v="ZPVN"/>
    <s v="40567356"/>
    <s v="0000394484"/>
    <n v="8002824829"/>
    <n v="1002208043"/>
    <s v="15-00001123"/>
    <s v="SELVALEGRE"/>
    <n v="40"/>
    <s v="BOL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s v="18UE394"/>
    <s v="2"/>
    <s v="Sin Pallet"/>
    <n v="0"/>
    <n v="0"/>
    <x v="0"/>
    <n v="5031.1109999999999"/>
    <n v="2001.1110000000001"/>
    <n v="3030"/>
    <n v="17.600000000000001"/>
    <m/>
    <x v="57"/>
    <n v="31"/>
    <s v="31"/>
    <n v="2"/>
    <x v="0"/>
    <n v="0.44000000000000006"/>
    <n v="8.8000000000000007"/>
    <s v="GLT LOGISTICS S.A."/>
  </r>
  <r>
    <n v="1002208043"/>
    <s v="UE01"/>
    <d v="2022-03-31T00:00:00"/>
    <d v="1899-12-30T16:40:00"/>
    <s v="012-024-00412369"/>
    <s v="9000808070"/>
    <s v="012-022-00316259"/>
    <n v="831.6"/>
    <n v="932.39"/>
    <s v="ZPVN"/>
    <s v="40567353"/>
    <s v="0000394482"/>
    <n v="8002824828"/>
    <n v="1002208043"/>
    <s v="15-00001123"/>
    <s v="SELVALEGRE"/>
    <n v="120"/>
    <s v="BOL"/>
    <s v="10007741"/>
    <s v="NUÑEZ MANOSALVAS JESSICA PAOLA"/>
    <s v="810757"/>
    <s v="DISTRIBUIDORA EL VERGEL CALDERON"/>
    <s v="QUITO"/>
    <s v="AV. PIO XII Y CARLOS MANTILLA"/>
    <s v="OPCARA"/>
    <s v="O-Pichincha-Carapungo"/>
    <n v="89"/>
    <x v="59"/>
    <x v="59"/>
    <s v="100014884"/>
    <s v="CADENA GERARDO"/>
    <s v="ZEMU"/>
    <s v="18UE394"/>
    <s v="2"/>
    <s v="Sin Pallet"/>
    <n v="0"/>
    <n v="0"/>
    <x v="0"/>
    <n v="9033.3330000000005"/>
    <n v="6003.3329999999996"/>
    <n v="3030"/>
    <n v="52.8"/>
    <m/>
    <x v="57"/>
    <n v="31"/>
    <s v="31"/>
    <n v="6"/>
    <x v="0"/>
    <n v="0.44"/>
    <n v="8.7999999999999989"/>
    <s v="GLT LOGISTICS S.A."/>
  </r>
  <r>
    <n v="1002208058"/>
    <s v="UE01"/>
    <d v="2022-03-31T00:00:00"/>
    <d v="1899-12-30T16:46:00"/>
    <s v="012-024-00412370"/>
    <s v="9000808003"/>
    <s v="013-020-00047947"/>
    <n v="748.21"/>
    <n v="838.9"/>
    <s v="ZPDF"/>
    <s v="70177592"/>
    <s v="0000394447"/>
    <n v="8002824856"/>
    <n v="1002208058"/>
    <s v="15-00001119"/>
    <s v="CAMPEON ANTIHUMEDAD"/>
    <n v="120"/>
    <s v="BOL"/>
    <s v="10005894"/>
    <s v="INMOBILIARIA CONSTRUCTORA MATUTE"/>
    <s v="810420"/>
    <s v="LOCAL MATRIZ"/>
    <s v="GUAYAQUIL"/>
    <s v="CALLE NOUSNA Y AV DECIMA"/>
    <s v="OGGUAY"/>
    <s v="O-Guayas-Guayaquil"/>
    <m/>
    <x v="105"/>
    <x v="105"/>
    <s v="100017992"/>
    <s v="VILLEGAS DARWIN"/>
    <s v="ZEMT"/>
    <s v="18UE628"/>
    <s v="1"/>
    <s v="Con Pallet"/>
    <n v="0.05"/>
    <n v="6"/>
    <x v="0"/>
    <n v="14047.5"/>
    <n v="5997.5"/>
    <n v="8050"/>
    <n v="156"/>
    <m/>
    <x v="103"/>
    <n v="31"/>
    <s v="31"/>
    <n v="6"/>
    <x v="0"/>
    <n v="1.3"/>
    <n v="26"/>
    <s v="TRIMPESAS S.A."/>
  </r>
  <r>
    <n v="1002208058"/>
    <s v="UE01"/>
    <d v="2022-03-31T00:00:00"/>
    <d v="1899-12-30T16:46:00"/>
    <s v="012-024-00412371"/>
    <s v="9000808002"/>
    <s v="013-020-00047946"/>
    <n v="2336.81"/>
    <n v="2620.0500000000002"/>
    <s v="ZPDF"/>
    <s v="70177591"/>
    <s v="0000394446"/>
    <n v="8002824855"/>
    <n v="1002208058"/>
    <s v="15-00001124"/>
    <s v="SELVALEGRE ANTIHUMEDAD"/>
    <n v="360"/>
    <s v="BOL"/>
    <s v="10005894"/>
    <s v="INMOBILIARIA CONSTRUCTORA MATUTE"/>
    <s v="810420"/>
    <s v="LOCAL MATRIZ"/>
    <s v="GUAYAQUIL"/>
    <s v="CALLE NOUSNA Y AV DECIMA"/>
    <s v="OGGUAY"/>
    <s v="O-Guayas-Guayaquil"/>
    <n v="524"/>
    <x v="105"/>
    <x v="105"/>
    <s v="100017992"/>
    <s v="VILLEGAS DARWIN"/>
    <s v="ZEMT"/>
    <s v="18UE628"/>
    <s v="1"/>
    <s v="Con Pallet"/>
    <n v="0.05"/>
    <n v="18"/>
    <x v="0"/>
    <n v="26042.5"/>
    <n v="17992.5"/>
    <n v="8050"/>
    <n v="468"/>
    <m/>
    <x v="103"/>
    <n v="31"/>
    <s v="31"/>
    <n v="18"/>
    <x v="0"/>
    <n v="1.3"/>
    <n v="26"/>
    <s v="TRIMPESAS S.A."/>
  </r>
  <r>
    <n v="1002208067"/>
    <s v="UE01"/>
    <d v="2022-03-31T00:00:00"/>
    <d v="1899-12-30T16:50:00"/>
    <s v="012-024-00412372"/>
    <s v=""/>
    <s v=""/>
    <n v="0"/>
    <n v="0"/>
    <s v="ZPRC"/>
    <s v="2500108514"/>
    <s v="P000033273"/>
    <n v="8002824870"/>
    <n v="1002208067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90"/>
    <n v="33020"/>
    <n v="18870"/>
    <n v="501.6"/>
    <m/>
    <x v="4"/>
    <n v="31"/>
    <s v="31"/>
    <n v="33"/>
    <x v="0"/>
    <n v="0.76"/>
    <n v="15.200000000000001"/>
    <s v="TRANSPORTE PROPIO"/>
  </r>
  <r>
    <n v="1002208053"/>
    <s v="UE01"/>
    <d v="2022-03-31T00:00:00"/>
    <d v="1899-12-30T16:50:00"/>
    <s v="012-024-00412373"/>
    <s v="9000808098"/>
    <s v="012-022-00316262"/>
    <n v="1951.6"/>
    <n v="2188.14"/>
    <s v="ZPVN"/>
    <s v="40567364"/>
    <s v="P000033272"/>
    <n v="8002824848"/>
    <n v="1002208053"/>
    <s v="15-00001115"/>
    <s v="ARMADURO"/>
    <n v="280"/>
    <s v="BOL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21747"/>
    <s v="GARCES MILTON"/>
    <s v="ZEMT"/>
    <s v="18UE787"/>
    <s v="1"/>
    <s v="Con Pallet"/>
    <n v="0.05"/>
    <n v="14"/>
    <x v="0"/>
    <n v="20834.167000000001"/>
    <n v="14029.166999999999"/>
    <n v="6805"/>
    <n v="25.2"/>
    <m/>
    <x v="102"/>
    <n v="31"/>
    <s v="31"/>
    <n v="14"/>
    <x v="0"/>
    <n v="0.09"/>
    <n v="1.8"/>
    <s v="TRANSSJQ S.A."/>
  </r>
  <r>
    <n v="1002208053"/>
    <s v="UE01"/>
    <d v="2022-03-31T00:00:00"/>
    <d v="1899-12-30T16:50:00"/>
    <s v="012-024-00412374"/>
    <s v="9000808097"/>
    <s v="012-022-00316261"/>
    <n v="1380"/>
    <n v="1547.26"/>
    <s v="ZPVN"/>
    <s v="40567363"/>
    <s v="P000033271"/>
    <n v="8002824847"/>
    <n v="1002208053"/>
    <s v="15-00001123"/>
    <s v="SELVALEGRE"/>
    <n v="20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21747"/>
    <s v="GARCES MILTON"/>
    <s v="ZEMT"/>
    <s v="18UE787"/>
    <s v="1"/>
    <s v="Con Pallet"/>
    <n v="0.05"/>
    <n v="10"/>
    <x v="0"/>
    <n v="16825.832999999999"/>
    <n v="10020.833000000001"/>
    <n v="6805"/>
    <n v="18"/>
    <m/>
    <x v="102"/>
    <n v="31"/>
    <s v="31"/>
    <n v="10"/>
    <x v="0"/>
    <n v="0.09"/>
    <n v="1.8"/>
    <s v="TRANSSJQ S.A."/>
  </r>
  <r>
    <n v="1002208078"/>
    <s v="UE01"/>
    <d v="2022-03-31T00:00:00"/>
    <d v="1899-12-30T16:55:00"/>
    <s v="012-024-00412375"/>
    <s v="9000808102"/>
    <s v="012-022-00316265"/>
    <n v="545.69000000000005"/>
    <n v="611.83000000000004"/>
    <s v="ZPVN"/>
    <s v="40567297"/>
    <s v="P000033256"/>
    <n v="8002824886"/>
    <n v="1002208078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7105.5559999999996"/>
    <n v="4008.8890000000001"/>
    <n v="3096.6669999999999"/>
    <n v="26.4"/>
    <m/>
    <x v="23"/>
    <n v="31"/>
    <s v="31"/>
    <n v="4"/>
    <x v="0"/>
    <n v="0.32999999999999996"/>
    <n v="6.6"/>
    <s v="TRANSPORTE PROPIO"/>
  </r>
  <r>
    <n v="1002208078"/>
    <s v="UE01"/>
    <d v="2022-03-31T00:00:00"/>
    <d v="1899-12-30T16:55:00"/>
    <s v="012-024-00412376"/>
    <s v="9000808100"/>
    <s v="012-022-00316263"/>
    <n v="250.27"/>
    <n v="280.60000000000002"/>
    <s v="ZPVN"/>
    <s v="40567296"/>
    <s v="P000033255"/>
    <n v="8002824885"/>
    <n v="1002208078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5101.1109999999999"/>
    <n v="2004.444"/>
    <n v="3096.6669999999999"/>
    <n v="13.2"/>
    <m/>
    <x v="23"/>
    <n v="31"/>
    <s v="31"/>
    <n v="2"/>
    <x v="0"/>
    <n v="0.32999999999999996"/>
    <n v="6.6"/>
    <s v="TRANSPORTE PROPIO"/>
  </r>
  <r>
    <n v="1002208078"/>
    <s v="UE01"/>
    <d v="2022-03-31T00:00:00"/>
    <d v="1899-12-30T16:55:00"/>
    <s v="012-024-00412377"/>
    <s v="9000808101"/>
    <s v="012-022-00316264"/>
    <n v="1629.94"/>
    <n v="1827.5"/>
    <s v="ZPVN"/>
    <s v="40567295"/>
    <s v="P000033254"/>
    <n v="8002824884"/>
    <n v="1002208078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5123.334000000001"/>
    <n v="12026.666999999999"/>
    <n v="3096.6669999999999"/>
    <n v="79.2"/>
    <m/>
    <x v="23"/>
    <n v="31"/>
    <s v="31"/>
    <n v="12"/>
    <x v="0"/>
    <n v="0.33"/>
    <n v="6.6000000000000005"/>
    <s v="TRANSPORTE PROPIO"/>
  </r>
  <r>
    <n v="1002208062"/>
    <s v="UE01"/>
    <d v="2022-03-31T00:00:00"/>
    <d v="1899-12-30T17:07:00"/>
    <s v="012-024-00412378"/>
    <s v="9000808104"/>
    <s v="012-022-00316266"/>
    <n v="4280.42"/>
    <n v="4799.2299999999996"/>
    <s v="ZPVN"/>
    <s v="40567222"/>
    <s v="0000394317"/>
    <n v="8002824863"/>
    <n v="1002208062"/>
    <s v="15-00001123"/>
    <s v="SELVALEGRE"/>
    <n v="64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9"/>
    <x v="19"/>
    <s v="100019625"/>
    <s v="MENDEZ FRANKLIN"/>
    <s v="ZETT"/>
    <s v="18UE551"/>
    <s v="1"/>
    <s v="Con Pallet"/>
    <n v="0.05"/>
    <n v="32"/>
    <x v="0"/>
    <n v="50550"/>
    <n v="32080"/>
    <n v="18470"/>
    <n v="320"/>
    <m/>
    <x v="19"/>
    <n v="31"/>
    <s v="31"/>
    <n v="32"/>
    <x v="0"/>
    <n v="0.5"/>
    <n v="10"/>
    <s v="LIDENORTI S.A."/>
  </r>
  <r>
    <n v="1002208055"/>
    <s v="UE01"/>
    <d v="2022-03-31T00:00:00"/>
    <d v="1899-12-30T17:14:00"/>
    <s v="012-024-00412379"/>
    <s v=""/>
    <s v=""/>
    <n v="0"/>
    <n v="0"/>
    <s v="ZPRC"/>
    <s v="2500108482"/>
    <s v="P000033242"/>
    <n v="8002824851"/>
    <n v="1002208055"/>
    <s v="15-00001119"/>
    <s v="CAMPEON ANTIHUMEDAD"/>
    <n v="660"/>
    <s v="BOL"/>
    <s v="101585"/>
    <s v="CONSTANTE TIPAN WILLIAM BLADIMIR"/>
    <s v="806561"/>
    <s v="FERRETERIA EL AMIGO CONSTRUCTOR 2"/>
    <s v="PUTUMAYO"/>
    <s v="EL MALECON Y AV DEL COMANDO"/>
    <s v="OKPUTU"/>
    <s v="O-Sucumbios-Putumayo"/>
    <n v="632"/>
    <x v="6"/>
    <x v="6"/>
    <s v="100017268"/>
    <s v="RUIZ JUAN CARLOS"/>
    <s v="ZETT"/>
    <s v="18UE621"/>
    <s v="2"/>
    <s v="Sin Pallet"/>
    <n v="0"/>
    <n v="0"/>
    <x v="0"/>
    <n v="49640"/>
    <n v="33010"/>
    <n v="16630"/>
    <n v="1214.4000000000001"/>
    <m/>
    <x v="6"/>
    <n v="31"/>
    <s v="31"/>
    <n v="33"/>
    <x v="0"/>
    <n v="1.84"/>
    <n v="36.800000000000004"/>
    <s v="TRANSPORTE PROPIO"/>
  </r>
  <r>
    <n v="1002208133"/>
    <s v="UE01"/>
    <d v="2022-03-31T00:00:00"/>
    <d v="1899-12-30T17:22:00"/>
    <s v="012-024-00412380"/>
    <s v="9000808106"/>
    <s v="012-022-00316267"/>
    <n v="836.4"/>
    <n v="937.78"/>
    <s v="ZPVN"/>
    <s v="40567359"/>
    <s v="P000033270"/>
    <n v="8002824983"/>
    <n v="1002208133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m/>
    <x v="116"/>
    <x v="116"/>
    <s v="100014941"/>
    <s v="JACOME PAUL"/>
    <s v="ZEMU"/>
    <s v="18UE585"/>
    <s v="2"/>
    <s v="Sin Pallet"/>
    <n v="0"/>
    <n v="0"/>
    <x v="0"/>
    <n v="10520"/>
    <n v="6010"/>
    <n v="4510"/>
    <n v="10.8"/>
    <m/>
    <x v="114"/>
    <n v="31"/>
    <s v="31"/>
    <n v="6"/>
    <x v="0"/>
    <n v="9.0000000000000011E-2"/>
    <n v="1.8"/>
    <s v="TRAPSA C.A."/>
  </r>
  <r>
    <n v="1002208133"/>
    <s v="UE01"/>
    <d v="2022-03-31T00:00:00"/>
    <d v="1899-12-30T17:22:00"/>
    <s v="012-024-00412381"/>
    <s v="9000808107"/>
    <s v="012-022-00316268"/>
    <n v="1656"/>
    <n v="1856.72"/>
    <s v="ZPVN"/>
    <s v="40567358"/>
    <s v="P000033269"/>
    <n v="8002824984"/>
    <n v="1002208133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16"/>
    <x v="116"/>
    <s v="100014941"/>
    <s v="JACOME PAUL"/>
    <s v="ZEMU"/>
    <s v="18UE585"/>
    <s v="2"/>
    <s v="Sin Pallet"/>
    <n v="0"/>
    <n v="0"/>
    <x v="0"/>
    <n v="16530"/>
    <n v="12020"/>
    <n v="4510"/>
    <n v="21.6"/>
    <m/>
    <x v="114"/>
    <n v="31"/>
    <s v="31"/>
    <n v="12"/>
    <x v="0"/>
    <n v="9.0000000000000011E-2"/>
    <n v="1.8"/>
    <s v="TRAPSA C.A."/>
  </r>
  <r>
    <n v="1002208086"/>
    <s v="UE01"/>
    <d v="2022-03-31T00:00:00"/>
    <d v="1899-12-30T17:23:00"/>
    <s v="012-024-00412382"/>
    <s v="9000808108"/>
    <s v="012-022-00316269"/>
    <n v="2617.56"/>
    <n v="2934.83"/>
    <s v="ZPVN"/>
    <s v="40567349"/>
    <s v="0000394472"/>
    <n v="8002824914"/>
    <n v="1002208086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9157.120999999999"/>
    <n v="20012.120999999999"/>
    <n v="9145"/>
    <n v="304"/>
    <m/>
    <x v="118"/>
    <n v="31"/>
    <s v="31"/>
    <n v="20"/>
    <x v="0"/>
    <n v="0.76"/>
    <n v="15.2"/>
    <s v="TRANSPORTE PROPIO"/>
  </r>
  <r>
    <n v="1002208086"/>
    <s v="UE01"/>
    <d v="2022-03-31T00:00:00"/>
    <d v="1899-12-30T17:23:00"/>
    <s v="012-024-00412383"/>
    <s v="9000808109"/>
    <s v="012-022-00316270"/>
    <n v="1691.12"/>
    <n v="1896.09"/>
    <s v="ZPVN"/>
    <s v="40567349"/>
    <s v="0000394473"/>
    <n v="8002824915"/>
    <n v="1002208086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152.879000000001"/>
    <n v="13007.879000000001"/>
    <n v="9145"/>
    <n v="197.6"/>
    <m/>
    <x v="118"/>
    <n v="31"/>
    <s v="31"/>
    <n v="13"/>
    <x v="0"/>
    <n v="0.76"/>
    <n v="15.2"/>
    <s v="TRANSPORTE PROPIO"/>
  </r>
  <r>
    <n v="1002208063"/>
    <s v="UE01"/>
    <d v="2022-03-31T00:00:00"/>
    <d v="1899-12-30T17:39:00"/>
    <s v="012-024-00412384"/>
    <s v=""/>
    <s v=""/>
    <n v="0"/>
    <n v="0"/>
    <s v="ZPRC"/>
    <s v="2500108495"/>
    <s v="0000394413"/>
    <n v="8002824864"/>
    <n v="1002208063"/>
    <s v="15-00001115"/>
    <s v="ARMADURO"/>
    <n v="12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2190.208000000001"/>
    <n v="6016.875"/>
    <n v="6173.3329999999996"/>
    <n v="55.2"/>
    <m/>
    <x v="74"/>
    <n v="31"/>
    <s v="31"/>
    <n v="6"/>
    <x v="0"/>
    <n v="0.46"/>
    <n v="9.2000000000000011"/>
    <s v="LIDENORTI S.A."/>
  </r>
  <r>
    <n v="1002208063"/>
    <s v="UE01"/>
    <d v="2022-03-31T00:00:00"/>
    <d v="1899-12-30T17:39:00"/>
    <s v="012-024-00412385"/>
    <s v=""/>
    <s v=""/>
    <n v="0"/>
    <n v="0"/>
    <s v="ZPRC"/>
    <s v="2500108495"/>
    <s v="0000394414"/>
    <n v="8002824866"/>
    <n v="1002208063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0184.583000000001"/>
    <n v="4011.25"/>
    <n v="6173.3329999999996"/>
    <n v="36.799999999999997"/>
    <m/>
    <x v="74"/>
    <n v="31"/>
    <s v="31"/>
    <n v="4"/>
    <x v="0"/>
    <n v="0.45999999999999996"/>
    <n v="9.1999999999999993"/>
    <s v="LIDENORTI S.A."/>
  </r>
  <r>
    <n v="1002208063"/>
    <s v="UE01"/>
    <d v="2022-03-31T00:00:00"/>
    <d v="1899-12-30T17:39:00"/>
    <s v="012-024-00412386"/>
    <s v=""/>
    <s v=""/>
    <n v="0"/>
    <n v="0"/>
    <s v="ZPRC"/>
    <s v="2500108495"/>
    <s v="0000394415"/>
    <n v="8002824865"/>
    <n v="1002208063"/>
    <s v="15-00001123"/>
    <s v="SELVALEGRE"/>
    <n v="4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s v="18UE845"/>
    <s v="4"/>
    <s v="Pallet Cortesia"/>
    <n v="0"/>
    <n v="0"/>
    <x v="0"/>
    <n v="28235.207999999999"/>
    <n v="22061.875"/>
    <n v="6173.3329999999996"/>
    <n v="202.4"/>
    <m/>
    <x v="74"/>
    <n v="31"/>
    <s v="31"/>
    <n v="22"/>
    <x v="0"/>
    <n v="0.46"/>
    <n v="9.2000000000000011"/>
    <s v="LIDENORTI S.A."/>
  </r>
  <r>
    <n v="1002208095"/>
    <s v="UE01"/>
    <d v="2022-03-31T00:00:00"/>
    <d v="1899-12-30T17:41:00"/>
    <s v="012-024-00412387"/>
    <s v="9000808115"/>
    <s v="012-022-00316272"/>
    <n v="551.20000000000005"/>
    <n v="618.01"/>
    <s v="ZPVN"/>
    <s v="40567367"/>
    <s v="0000394505"/>
    <n v="8002824935"/>
    <n v="1002208095"/>
    <s v="15-00001115"/>
    <s v="ARMADURO"/>
    <n v="8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3380"/>
    <n v="4005"/>
    <n v="9375"/>
    <n v="40.799999999999997"/>
    <m/>
    <x v="161"/>
    <n v="31"/>
    <s v="31"/>
    <n v="4"/>
    <x v="0"/>
    <n v="0.51"/>
    <n v="10.199999999999999"/>
    <s v="TRANSPORTE PROPIO"/>
  </r>
  <r>
    <n v="1002208095"/>
    <s v="UE01"/>
    <d v="2022-03-31T00:00:00"/>
    <d v="1899-12-30T17:41:00"/>
    <s v="012-024-00412388"/>
    <s v="9000808114"/>
    <s v="012-022-00316271"/>
    <n v="3841.6"/>
    <n v="4307.22"/>
    <s v="ZPVN"/>
    <s v="40567367"/>
    <s v="0000394504"/>
    <n v="8002824936"/>
    <n v="1002208095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7410"/>
    <n v="28035"/>
    <n v="9375"/>
    <n v="285.60000000000002"/>
    <m/>
    <x v="161"/>
    <n v="31"/>
    <s v="31"/>
    <n v="28"/>
    <x v="0"/>
    <n v="0.51"/>
    <n v="10.200000000000001"/>
    <s v="TRANSPORTE PROPIO"/>
  </r>
  <r>
    <n v="1002208110"/>
    <s v="UE01"/>
    <d v="2022-03-31T00:00:00"/>
    <d v="1899-12-30T17:43:00"/>
    <s v="012-024-00412389"/>
    <s v=""/>
    <s v=""/>
    <n v="0"/>
    <n v="0"/>
    <s v="ZPRC"/>
    <s v="2500108312"/>
    <s v="0000393923"/>
    <n v="8002824955"/>
    <n v="1002208110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"/>
    <x v="18"/>
    <s v="100019606"/>
    <s v="MORALES SANTIAGO"/>
    <s v="ZETT"/>
    <s v="18UE668"/>
    <s v="2"/>
    <s v="Sin Pallet"/>
    <n v="0"/>
    <n v="0"/>
    <x v="0"/>
    <n v="51170"/>
    <n v="33020"/>
    <n v="18150"/>
    <n v="1432.2"/>
    <m/>
    <x v="18"/>
    <n v="31"/>
    <s v="31"/>
    <n v="33"/>
    <x v="0"/>
    <n v="2.17"/>
    <n v="43.4"/>
    <s v="LA ARMENIA S.A."/>
  </r>
  <r>
    <n v="1002208119"/>
    <s v="UE01"/>
    <d v="2022-03-31T00:00:00"/>
    <d v="1899-12-30T17:48:00"/>
    <s v="012-024-00412390"/>
    <s v="9000808117"/>
    <s v="012-022-00316273"/>
    <n v="2287.17"/>
    <n v="2564.39"/>
    <s v="ZPVN"/>
    <s v="40567343"/>
    <s v="P000033264"/>
    <n v="8002824965"/>
    <n v="100220811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73"/>
    <x v="73"/>
    <s v="100014882"/>
    <s v="RIVERA JOSE"/>
    <s v="ZEMU"/>
    <s v="18UE391"/>
    <s v="2"/>
    <s v="Sin Pallet"/>
    <n v="0"/>
    <n v="0"/>
    <x v="0"/>
    <n v="27220"/>
    <n v="18050"/>
    <n v="9170"/>
    <n v="273.60000000000002"/>
    <m/>
    <x v="71"/>
    <n v="31"/>
    <s v="31"/>
    <n v="18"/>
    <x v="0"/>
    <n v="0.76"/>
    <n v="15.200000000000001"/>
    <s v="TRIMPESAS S.A."/>
  </r>
  <r>
    <n v="1002208123"/>
    <s v="UE01"/>
    <d v="2022-03-31T00:00:00"/>
    <d v="1899-12-30T17:49:00"/>
    <s v="012-024-00412391"/>
    <s v=""/>
    <s v=""/>
    <n v="0"/>
    <n v="0"/>
    <s v="ZPRC"/>
    <s v="2500108553"/>
    <s v="0000394543"/>
    <n v="8002824973"/>
    <n v="1002208123"/>
    <s v="15-00001119"/>
    <s v="CAMPEON ANTIHUMEDAD"/>
    <n v="160"/>
    <s v="BOL"/>
    <s v="101664"/>
    <s v="ACERIA DEL ECUADOR C.A. ADELCA"/>
    <s v="804613"/>
    <s v="RIZZO FELIX ROSALVA BANESA"/>
    <s v="SHUSHUFINDI"/>
    <s v="AV UNIDAD NACIONAL Y EVA PERON"/>
    <s v="OKSHUS"/>
    <s v="O-Sucumbios-Shushufindi"/>
    <m/>
    <x v="31"/>
    <x v="31"/>
    <s v="100014899"/>
    <s v="PILLAJO LUIS"/>
    <s v="ZEMU"/>
    <s v="18UE517"/>
    <s v="2"/>
    <s v="Sin Pallet"/>
    <n v="0"/>
    <n v="0"/>
    <x v="0"/>
    <n v="12500.556"/>
    <n v="7995.5559999999996"/>
    <n v="4505"/>
    <n v="198.4"/>
    <m/>
    <x v="29"/>
    <n v="31"/>
    <s v="31"/>
    <n v="8"/>
    <x v="0"/>
    <n v="1.24"/>
    <n v="24.8"/>
    <s v="SANJOPAS S.A."/>
  </r>
  <r>
    <n v="1002208123"/>
    <s v="UE01"/>
    <d v="2022-03-31T00:00:00"/>
    <d v="1899-12-30T17:49:00"/>
    <s v="012-024-00412392"/>
    <s v=""/>
    <s v=""/>
    <n v="0"/>
    <n v="0"/>
    <s v="ZPRC"/>
    <s v="2500108553"/>
    <s v="0000394542"/>
    <n v="8002824972"/>
    <n v="1002208123"/>
    <s v="15-00001124"/>
    <s v="SELVALEGRE ANTIHUMEDAD"/>
    <n v="20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31"/>
    <x v="31"/>
    <s v="100014899"/>
    <s v="PILLAJO LUIS"/>
    <s v="ZEMU"/>
    <s v="18UE517"/>
    <s v="2"/>
    <s v="Sin Pallet"/>
    <n v="0"/>
    <n v="0"/>
    <x v="0"/>
    <n v="14499.444"/>
    <n v="9994.4439999999995"/>
    <n v="4505"/>
    <n v="248"/>
    <m/>
    <x v="29"/>
    <n v="31"/>
    <s v="31"/>
    <n v="10"/>
    <x v="0"/>
    <n v="1.24"/>
    <n v="24.8"/>
    <s v="SANJOPAS S.A."/>
  </r>
  <r>
    <n v="1002208085"/>
    <s v="UE01"/>
    <d v="2022-03-31T00:00:00"/>
    <d v="1899-12-30T17:51:00"/>
    <s v="012-024-00412393"/>
    <s v="9000808118"/>
    <s v="012-022-00316274"/>
    <n v="4072.33"/>
    <n v="4565.92"/>
    <s v="ZPVN"/>
    <s v="40566941"/>
    <s v="0000394309"/>
    <n v="8002824910"/>
    <n v="1002208085"/>
    <s v="15-00000218"/>
    <s v="MAGNO HE"/>
    <n v="32.200000000000003"/>
    <s v="T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330"/>
    <n v="32200"/>
    <n v="19130"/>
    <n v="659.46"/>
    <m/>
    <x v="78"/>
    <n v="31"/>
    <s v="31"/>
    <n v="32.200000000000003"/>
    <x v="0"/>
    <n v="20.480124223602484"/>
    <n v="20.480124223602484"/>
    <s v="CASTRO HERMANOS S.A."/>
  </r>
  <r>
    <n v="1002208121"/>
    <s v="UE01"/>
    <d v="2022-03-31T00:00:00"/>
    <d v="1899-12-30T17:53:00"/>
    <s v="012-024-00412394"/>
    <s v="9000808122"/>
    <s v="012-022-00316276"/>
    <n v="955.06"/>
    <n v="1070.82"/>
    <s v="ZPVN"/>
    <s v="40567352"/>
    <s v="P000033267"/>
    <n v="8002824969"/>
    <n v="1002208121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33"/>
    <x v="133"/>
    <s v="100014955"/>
    <s v="VELASCO LUIS"/>
    <s v="ZEMU"/>
    <s v="18UE727"/>
    <s v="2"/>
    <s v="Sin Pallet"/>
    <n v="0"/>
    <n v="0"/>
    <x v="0"/>
    <n v="12622.222"/>
    <n v="8022.2219999999998"/>
    <n v="4600"/>
    <n v="150.4"/>
    <m/>
    <x v="131"/>
    <n v="31"/>
    <s v="31"/>
    <n v="8"/>
    <x v="0"/>
    <n v="0.94000000000000006"/>
    <n v="18.8"/>
    <s v="RUTAS COTACACHENSES S.A."/>
  </r>
  <r>
    <n v="1002208121"/>
    <s v="UE01"/>
    <d v="2022-03-31T00:00:00"/>
    <d v="1899-12-30T17:53:00"/>
    <s v="012-024-00412395"/>
    <s v="9000808121"/>
    <s v="012-022-00316275"/>
    <n v="1294.29"/>
    <n v="1451.16"/>
    <s v="ZPVN"/>
    <s v="40567351"/>
    <s v="P000033266"/>
    <n v="8002824968"/>
    <n v="1002208121"/>
    <s v="15-00001123"/>
    <s v="SELVALEGRE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s v="18UE727"/>
    <s v="2"/>
    <s v="Sin Pallet"/>
    <n v="0"/>
    <n v="0"/>
    <x v="0"/>
    <n v="14627.778"/>
    <n v="10027.778"/>
    <n v="4600"/>
    <n v="188"/>
    <m/>
    <x v="131"/>
    <n v="31"/>
    <s v="31"/>
    <n v="10"/>
    <x v="0"/>
    <n v="0.94"/>
    <n v="18.8"/>
    <s v="RUTAS COTACACHENSES S.A."/>
  </r>
  <r>
    <n v="1002208131"/>
    <s v="UE01"/>
    <d v="2022-03-31T00:00:00"/>
    <d v="1899-12-30T18:01:00"/>
    <s v="012-024-00412396"/>
    <s v="9000808124"/>
    <s v="012-022-00316277"/>
    <n v="2358"/>
    <n v="2643.8"/>
    <s v="ZPVN"/>
    <s v="40567336"/>
    <s v="0000394519"/>
    <n v="8002824981"/>
    <n v="1002208131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48"/>
    <x v="48"/>
    <s v="100019553"/>
    <s v="GRANDA HENDRY"/>
    <s v="ZEMU"/>
    <s v="18UE694"/>
    <s v="2"/>
    <s v="Sin Pallet"/>
    <n v="0"/>
    <n v="0"/>
    <x v="0"/>
    <n v="27040"/>
    <n v="18030"/>
    <n v="9010"/>
    <n v="406.8"/>
    <m/>
    <x v="46"/>
    <n v="31"/>
    <s v="31"/>
    <n v="18"/>
    <x v="0"/>
    <n v="1.1300000000000001"/>
    <n v="22.6"/>
    <s v="TRAPSA C.A."/>
  </r>
  <r>
    <n v="1002208122"/>
    <s v="UE01"/>
    <d v="2022-03-31T00:00:00"/>
    <d v="1899-12-30T18:02:00"/>
    <s v="012-024-00412397"/>
    <s v="9000808128"/>
    <s v="012-022-00316279"/>
    <n v="1022.82"/>
    <n v="1146.79"/>
    <s v="ZPVN"/>
    <s v="40567379"/>
    <s v="P000033277"/>
    <n v="8002824971"/>
    <n v="1002208122"/>
    <s v="15-00001115"/>
    <s v="ARMADURO"/>
    <n v="160"/>
    <s v="BOL"/>
    <s v="101680"/>
    <s v="DISTRIBUCIONES NARANJO"/>
    <s v="801408"/>
    <s v="BODEG NARANJO PUJILI"/>
    <s v="PUJILÍ"/>
    <s v="BODEG NARANJO PUJILI / VIA A PUJILI"/>
    <s v="OXPUJI"/>
    <s v="O-Cotopaxi-Pujili"/>
    <m/>
    <x v="14"/>
    <x v="14"/>
    <s v="100015134"/>
    <s v="NICOLALDE FABIAN"/>
    <s v="ZEMU"/>
    <s v="18UE744"/>
    <s v="2"/>
    <s v="Sin Pallet"/>
    <n v="0"/>
    <n v="0"/>
    <x v="0"/>
    <n v="12523.888999999999"/>
    <n v="8008.8890000000001"/>
    <n v="4515"/>
    <n v="124.8"/>
    <m/>
    <x v="14"/>
    <n v="31"/>
    <s v="31"/>
    <n v="8"/>
    <x v="0"/>
    <n v="0.78"/>
    <n v="15.6"/>
    <s v="SANJOPAS S.A."/>
  </r>
  <r>
    <n v="1002208122"/>
    <s v="UE01"/>
    <d v="2022-03-31T00:00:00"/>
    <d v="1899-12-30T18:02:00"/>
    <s v="012-024-00412398"/>
    <s v="9000808127"/>
    <s v="012-022-00316278"/>
    <n v="1270.6500000000001"/>
    <n v="1424.66"/>
    <s v="ZPVN"/>
    <s v="40567378"/>
    <s v="P000033276"/>
    <n v="8002824970"/>
    <n v="1002208122"/>
    <s v="15-00001123"/>
    <s v="SELVALEGRE"/>
    <n v="2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"/>
    <x v="14"/>
    <s v="100015134"/>
    <s v="NICOLALDE FABIAN"/>
    <s v="ZEMU"/>
    <s v="18UE744"/>
    <s v="2"/>
    <s v="Sin Pallet"/>
    <n v="0"/>
    <n v="0"/>
    <x v="0"/>
    <n v="14526.111000000001"/>
    <n v="10011.111000000001"/>
    <n v="4515"/>
    <n v="156"/>
    <m/>
    <x v="14"/>
    <n v="31"/>
    <s v="31"/>
    <n v="10"/>
    <x v="0"/>
    <n v="0.78"/>
    <n v="15.6"/>
    <s v="SANJOPAS S.A."/>
  </r>
  <r>
    <n v="1002208103"/>
    <s v="UE01"/>
    <d v="2022-03-31T00:00:00"/>
    <d v="1899-12-30T18:04:00"/>
    <s v="012-024-00412399"/>
    <s v="9000808129"/>
    <s v="012-022-00316280"/>
    <n v="3235.2"/>
    <n v="3627.32"/>
    <s v="ZPVN"/>
    <s v="40567200"/>
    <s v="P000033226"/>
    <n v="8002824945"/>
    <n v="1002208103"/>
    <s v="15-00001123"/>
    <s v="SELVALEGRE"/>
    <n v="480"/>
    <s v="BOL"/>
    <s v="101571"/>
    <s v="TRUJILLO DUQUE E HIJOS CIA. LTDA."/>
    <s v="807000"/>
    <s v="BODEGA COLLAQUI"/>
    <s v="QUITO"/>
    <s v="LUIS STACEY GUZMAN"/>
    <s v="OPTUMB"/>
    <s v="O-Pichincha-Tumbaco"/>
    <n v="110"/>
    <x v="82"/>
    <x v="82"/>
    <s v="100018690"/>
    <s v="MORALES PATRICIO V."/>
    <s v="ZEMT"/>
    <s v="18UE678"/>
    <s v="1"/>
    <s v="Con Pallet"/>
    <n v="0.05"/>
    <n v="24"/>
    <x v="0"/>
    <n v="40120"/>
    <n v="24040"/>
    <n v="16080"/>
    <n v="220.8"/>
    <m/>
    <x v="80"/>
    <n v="31"/>
    <s v="31"/>
    <n v="24"/>
    <x v="0"/>
    <n v="0.46"/>
    <n v="9.2000000000000011"/>
    <s v="LA ARMENIA S.A."/>
  </r>
  <r>
    <n v="1002208098"/>
    <s v="UE01"/>
    <d v="2022-03-31T00:00:00"/>
    <d v="1899-12-30T18:17:00"/>
    <s v="012-024-00412400"/>
    <s v="9000808133"/>
    <s v="012-022-00316281"/>
    <n v="3235.2"/>
    <n v="3627.32"/>
    <s v="ZPVN"/>
    <s v="40567182"/>
    <s v="P000033215"/>
    <n v="8002824939"/>
    <n v="1002208098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s v="18UE718"/>
    <s v="1"/>
    <s v="Con Pallet"/>
    <n v="0.05"/>
    <n v="24"/>
    <x v="0"/>
    <n v="40040"/>
    <n v="24040"/>
    <n v="16000"/>
    <n v="206.4"/>
    <m/>
    <x v="62"/>
    <n v="31"/>
    <s v="31"/>
    <n v="24"/>
    <x v="0"/>
    <n v="0.43"/>
    <n v="8.6"/>
    <s v="TRAPSA C.A."/>
  </r>
  <r>
    <n v="1002208124"/>
    <s v="UE01"/>
    <d v="2022-03-31T00:00:00"/>
    <d v="1899-12-30T18:22:00"/>
    <s v="012-024-00412401"/>
    <s v="9000808137"/>
    <s v="012-022-00316282"/>
    <n v="2613.6"/>
    <n v="2930.38"/>
    <s v="ZPVN"/>
    <s v="40567384"/>
    <s v="0000394534"/>
    <n v="8002824974"/>
    <n v="1002208124"/>
    <s v="15-00000181"/>
    <s v="ARMADURO ANTIHUMEDAD"/>
    <n v="360"/>
    <s v="BOL"/>
    <s v="101669"/>
    <s v="CONSTRUHORMIGON S.A."/>
    <s v="807315"/>
    <s v="CASA PARA TODOS NANGARITZA"/>
    <s v="NANGARITZA"/>
    <s v="CALLE CARLOS VELEZ"/>
    <s v="OZNANG"/>
    <s v="O-ZamoraChinchi-Nangaritza"/>
    <n v="860"/>
    <x v="93"/>
    <x v="93"/>
    <s v="100014969"/>
    <s v="LARGO ANGEL"/>
    <s v="ZEMU"/>
    <s v="18UE606"/>
    <s v="2"/>
    <s v="Sin Pallet"/>
    <n v="0"/>
    <n v="0"/>
    <x v="0"/>
    <n v="27170"/>
    <n v="18010"/>
    <n v="9160"/>
    <n v="910.8"/>
    <m/>
    <x v="91"/>
    <n v="31"/>
    <s v="31"/>
    <n v="18"/>
    <x v="0"/>
    <n v="2.5299999999999998"/>
    <n v="50.599999999999994"/>
    <s v="TRANSSJQ S.A."/>
  </r>
  <r>
    <n v="1002208084"/>
    <s v="UE01"/>
    <d v="2022-03-31T00:00:00"/>
    <d v="1899-12-30T18:26:00"/>
    <s v="012-024-00412402"/>
    <s v="9000782705"/>
    <s v="013-020-00046415"/>
    <n v="3572.16"/>
    <n v="4005.13"/>
    <s v="ZPDF"/>
    <s v="70171631"/>
    <s v="0000389321"/>
    <n v="8002824907"/>
    <n v="1002208084"/>
    <s v="15-00001121"/>
    <s v="GLADIADOR"/>
    <n v="31.9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7939"/>
    <s v="LUCERO IZA CARLOS ORLANDO"/>
    <s v="ZECI"/>
    <s v="18PCC4065"/>
    <s v="2"/>
    <s v="Sin Pallet"/>
    <n v="0"/>
    <n v="0"/>
    <x v="1"/>
    <n v="50480"/>
    <n v="31900"/>
    <n v="18580"/>
    <n v="0"/>
    <m/>
    <x v="1"/>
    <n v="31"/>
    <s v="31"/>
    <n v="31.9"/>
    <x v="0"/>
    <n v="0"/>
    <n v="0"/>
    <s v="TRANSCONCEM CIA. LTDA."/>
  </r>
  <r>
    <n v="1002208151"/>
    <s v="UE01"/>
    <d v="2022-03-31T00:00:00"/>
    <d v="1899-12-30T18:26:00"/>
    <s v="012-024-00412403"/>
    <s v=""/>
    <s v=""/>
    <n v="0"/>
    <n v="0"/>
    <s v="ZPRC"/>
    <s v="2500108501"/>
    <s v="P000033263"/>
    <n v="8002825004"/>
    <n v="1002208151"/>
    <s v="15-00001115"/>
    <s v="ARMADURO"/>
    <n v="64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4"/>
    <s v="Pallet Cortesia"/>
    <n v="0"/>
    <n v="0"/>
    <x v="0"/>
    <n v="50580"/>
    <n v="32030"/>
    <n v="18550"/>
    <n v="576"/>
    <m/>
    <x v="72"/>
    <n v="31"/>
    <s v="31"/>
    <n v="32"/>
    <x v="0"/>
    <n v="0.9"/>
    <n v="18"/>
    <s v="TRANSPORTE PROPIO"/>
  </r>
  <r>
    <n v="1002208127"/>
    <s v="UE01"/>
    <d v="2022-03-31T00:00:00"/>
    <d v="1899-12-30T18:31:00"/>
    <s v="012-024-00412404"/>
    <s v=""/>
    <s v=""/>
    <n v="0"/>
    <n v="0"/>
    <s v="ZPRC"/>
    <s v="2500108551"/>
    <s v="0000394538"/>
    <n v="8002824977"/>
    <n v="1002208127"/>
    <s v="15-00001119"/>
    <s v="CAMPEON ANTIHUMEDAD"/>
    <n v="360"/>
    <s v="BOL"/>
    <s v="101664"/>
    <s v="ACERIA DEL ECUADOR C.A. ADELCA"/>
    <s v="804077"/>
    <s v="LUZ MARIA PERALTA MORA"/>
    <s v="BUENA FÉ"/>
    <s v="VARIANTE NORT Y G.ANCHUNDIA BARROS"/>
    <s v="ORBUEN"/>
    <s v="O-Losrios-Buenafe"/>
    <n v="328"/>
    <x v="65"/>
    <x v="65"/>
    <s v="100014858"/>
    <s v="MORENO MANUEL"/>
    <s v="ZEMU"/>
    <s v="18UE602"/>
    <s v="2"/>
    <s v="Sin Pallet"/>
    <n v="0"/>
    <n v="0"/>
    <x v="0"/>
    <n v="27150"/>
    <n v="17990"/>
    <n v="9160"/>
    <n v="370.8"/>
    <m/>
    <x v="63"/>
    <n v="31"/>
    <s v="31"/>
    <n v="18"/>
    <x v="0"/>
    <n v="1.03"/>
    <n v="20.6"/>
    <s v="TRANSSJQ S.A."/>
  </r>
  <r>
    <n v="1002208132"/>
    <s v="UE01"/>
    <d v="2022-03-31T00:00:00"/>
    <d v="1899-12-30T18:31:00"/>
    <s v="012-024-00412405"/>
    <s v=""/>
    <s v=""/>
    <n v="0"/>
    <n v="0"/>
    <s v="ZPRC"/>
    <s v="2500108552"/>
    <s v="0000394540"/>
    <n v="8002824982"/>
    <n v="1002208132"/>
    <s v="15-00001124"/>
    <s v="SELVALEGRE ANTIHUMEDAD"/>
    <n v="360"/>
    <s v="BOL"/>
    <s v="101664"/>
    <s v="ACERIA DEL ECUADOR C.A. ADELCA"/>
    <s v="800674"/>
    <s v="OLGA MOREIRA ELINAN"/>
    <s v="MONTALVO"/>
    <s v="OLGA MOREIRA ELINAN / VIA A MONTALV"/>
    <s v="ORMONT"/>
    <s v="O-Losrios-Montalvo"/>
    <n v="405"/>
    <x v="16"/>
    <x v="16"/>
    <s v="10008215"/>
    <s v="MAFLA SEVILLANO LUIS EDUARDO"/>
    <s v="ZEMU"/>
    <s v="18UE630"/>
    <s v="2"/>
    <s v="Sin Pallet"/>
    <n v="0"/>
    <n v="0"/>
    <x v="0"/>
    <n v="26910"/>
    <n v="18000"/>
    <n v="8910"/>
    <n v="450"/>
    <m/>
    <x v="16"/>
    <n v="31"/>
    <s v="31"/>
    <n v="18"/>
    <x v="0"/>
    <n v="1.25"/>
    <n v="25"/>
    <s v="LA ARMENIA S.A."/>
  </r>
  <r>
    <n v="1002208172"/>
    <s v="UE01"/>
    <d v="2022-03-31T00:00:00"/>
    <d v="1899-12-30T18:38:00"/>
    <s v="012-024-00412406"/>
    <s v="9000808141"/>
    <s v="012-022-00316283"/>
    <n v="2498.4"/>
    <n v="2801.22"/>
    <s v="ZPVN"/>
    <s v="40567400"/>
    <s v="P000033288"/>
    <n v="8002825028"/>
    <n v="1002208172"/>
    <s v="15-00001115"/>
    <s v="ARMADURO"/>
    <n v="360"/>
    <s v="BOL"/>
    <s v="101552"/>
    <s v="BENAVIDES REVELO SILVIA PATRICIA"/>
    <s v="810752"/>
    <s v="FERRETERIA MILAN"/>
    <s v="IBARRA"/>
    <s v="PANAMERICANA NORTE KM 151"/>
    <s v="OIAMBU"/>
    <s v="O-Imbabura-Ambuqui"/>
    <n v="68.5"/>
    <x v="130"/>
    <x v="130"/>
    <s v="100014950"/>
    <s v="MONTESDEOCA JORGE"/>
    <s v="ZEMU"/>
    <s v="18UE601"/>
    <s v="2"/>
    <s v="Sin Pallet"/>
    <n v="0"/>
    <n v="0"/>
    <x v="0"/>
    <n v="27100"/>
    <n v="18020"/>
    <n v="9080"/>
    <n v="111.6"/>
    <m/>
    <x v="128"/>
    <n v="31"/>
    <s v="31"/>
    <n v="18"/>
    <x v="0"/>
    <n v="0.31"/>
    <n v="6.1999999999999993"/>
    <s v="LIDENORTI S.A."/>
  </r>
  <r>
    <n v="1002208112"/>
    <s v="UE01"/>
    <d v="2022-03-31T00:00:00"/>
    <d v="1899-12-30T18:42:00"/>
    <s v="012-024-00412407"/>
    <s v="9000808142"/>
    <s v="012-022-00316284"/>
    <n v="4079.92"/>
    <n v="4574.43"/>
    <s v="ZPVN"/>
    <s v="40566941"/>
    <s v="0000394310"/>
    <n v="8002824957"/>
    <n v="1002208112"/>
    <s v="15-00000218"/>
    <s v="MAGNO HE"/>
    <n v="32.26"/>
    <s v="T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4878"/>
    <s v="MANOSALVAS JUAN CARLOS"/>
    <s v="ZECI"/>
    <s v="18LAI0339"/>
    <s v="2"/>
    <s v="Sin Pallet"/>
    <n v="0"/>
    <n v="0"/>
    <x v="0"/>
    <n v="51620"/>
    <n v="32260"/>
    <n v="19360"/>
    <n v="660.68"/>
    <m/>
    <x v="1"/>
    <n v="31"/>
    <s v="31"/>
    <n v="32.26"/>
    <x v="0"/>
    <n v="20.479851208927464"/>
    <n v="20.479851208927464"/>
    <s v="TRANSCONCEM CIA. LTDA."/>
  </r>
  <r>
    <n v="1002208108"/>
    <s v="UE01"/>
    <d v="2022-03-31T00:00:00"/>
    <d v="1899-12-30T18:43:00"/>
    <s v="012-024-00412408"/>
    <s v=""/>
    <s v=""/>
    <n v="0"/>
    <n v="0"/>
    <s v="ZPRC"/>
    <s v="2500108312"/>
    <s v="0000393924"/>
    <n v="8002824952"/>
    <n v="1002208108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0"/>
    <x v="70"/>
    <s v="100017519"/>
    <s v="VILLALBA PATRICIO"/>
    <s v="ZETT"/>
    <s v="18UE305"/>
    <s v="2"/>
    <s v="Sin Pallet"/>
    <n v="0"/>
    <n v="0"/>
    <x v="0"/>
    <n v="50950"/>
    <n v="32990"/>
    <n v="17960"/>
    <n v="1432.2"/>
    <m/>
    <x v="68"/>
    <n v="31"/>
    <s v="31"/>
    <n v="33"/>
    <x v="0"/>
    <n v="2.17"/>
    <n v="43.4"/>
    <s v="TRANSPORTE PROPIO"/>
  </r>
  <r>
    <n v="1002208104"/>
    <s v="UE01"/>
    <d v="2022-03-31T00:00:00"/>
    <d v="1899-12-30T18:45:00"/>
    <s v="012-024-00412409"/>
    <s v="9000808143"/>
    <s v="012-022-00316285"/>
    <n v="3235.2"/>
    <n v="3627.32"/>
    <s v="ZPVN"/>
    <s v="40567203"/>
    <s v="P000033228"/>
    <n v="8002824946"/>
    <n v="1002208104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77"/>
    <x v="77"/>
    <s v="100014971"/>
    <s v="QUIROZ EDUARDO"/>
    <s v="ZEMT"/>
    <s v="18UE632"/>
    <s v="1"/>
    <s v="Con Pallet"/>
    <n v="0.05"/>
    <n v="24"/>
    <x v="0"/>
    <n v="40090"/>
    <n v="24050"/>
    <n v="16040"/>
    <n v="220.8"/>
    <m/>
    <x v="75"/>
    <n v="31"/>
    <s v="31"/>
    <n v="24"/>
    <x v="0"/>
    <n v="0.46"/>
    <n v="9.2000000000000011"/>
    <s v="LIDENORTI S.A."/>
  </r>
  <r>
    <n v="1002208153"/>
    <s v="UE01"/>
    <d v="2022-03-31T00:00:00"/>
    <d v="1899-12-30T18:46:00"/>
    <s v="012-024-00412410"/>
    <s v="9000808144"/>
    <s v="012-022-00316286"/>
    <n v="2329.7199999999998"/>
    <n v="2612.1"/>
    <s v="ZPVN"/>
    <s v="40567371"/>
    <s v="0000394507"/>
    <n v="8002825006"/>
    <n v="1002208153"/>
    <s v="15-00001123"/>
    <s v="SELVALEGRE"/>
    <n v="360"/>
    <s v="BOL"/>
    <s v="101447"/>
    <s v="GALARZA PONCE FABIOLA CATHERINE"/>
    <s v="805093"/>
    <s v="CLAVIJO PILLARO"/>
    <s v="SANTIAGO DE PÍLLARO"/>
    <s v="CALLE CLAVIJO"/>
    <s v="OTSANT"/>
    <s v="O-Tungurahua-Santiagodepillaro"/>
    <n v="247"/>
    <x v="101"/>
    <x v="101"/>
    <s v="100020628"/>
    <s v="ORTIZ LEONARDO"/>
    <s v="ZEMU"/>
    <s v="18UE835"/>
    <s v="2"/>
    <s v="Sin Pallet"/>
    <n v="0"/>
    <n v="0"/>
    <x v="0"/>
    <n v="27260"/>
    <n v="18030"/>
    <n v="9230"/>
    <n v="360"/>
    <m/>
    <x v="99"/>
    <n v="31"/>
    <s v="31"/>
    <n v="18"/>
    <x v="0"/>
    <n v="1"/>
    <n v="20"/>
    <s v="TRANSPORTE PROPIO"/>
  </r>
  <r>
    <n v="1002208166"/>
    <s v="UE01"/>
    <d v="2022-03-31T00:00:00"/>
    <d v="1899-12-30T18:49:00"/>
    <s v="012-024-00412411"/>
    <s v=""/>
    <s v=""/>
    <n v="0"/>
    <n v="0"/>
    <s v="ZPRC"/>
    <s v="2500108507"/>
    <s v="0000394470"/>
    <n v="8002825021"/>
    <n v="1002208166"/>
    <s v="15-00001116"/>
    <s v="ARMADURO GRANEL"/>
    <n v="32.409999999999997"/>
    <s v="T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s v="18UE001"/>
    <s v="2"/>
    <s v="Sin Pallet"/>
    <n v="0"/>
    <n v="0"/>
    <x v="0"/>
    <n v="52260"/>
    <n v="32410"/>
    <n v="19850"/>
    <n v="373.69"/>
    <n v="400037"/>
    <x v="18"/>
    <n v="31"/>
    <s v="31"/>
    <n v="32.409999999999997"/>
    <x v="0"/>
    <n v="11.530083307621105"/>
    <n v="11.530083307621105"/>
    <s v="LA ARMENIA S.A."/>
  </r>
  <r>
    <n v="1002208179"/>
    <s v="UE01"/>
    <d v="2022-03-31T00:00:00"/>
    <d v="1899-12-30T18:57:00"/>
    <s v="012-024-00412412"/>
    <s v="9000808146"/>
    <s v="012-022-00316287"/>
    <n v="3292.8"/>
    <n v="3691.91"/>
    <s v="ZPVN"/>
    <s v="40567401"/>
    <s v="0000394563"/>
    <n v="8002825036"/>
    <n v="1002208179"/>
    <s v="15-00001123"/>
    <s v="SELVALEGRE"/>
    <n v="480"/>
    <s v="BOL"/>
    <s v="101618"/>
    <s v="PURUHAFERRET CIA. LTDA."/>
    <s v="801951"/>
    <s v="BOD.LOS CHILLOS"/>
    <s v="RUMIÑAHUI"/>
    <s v="AVENIDA ILALO Y AC DE LOS CISNES"/>
    <s v="OPSANG"/>
    <s v="O-Pichincha-Sangolqui"/>
    <n v="130"/>
    <x v="53"/>
    <x v="53"/>
    <s v="100014948"/>
    <s v="TULCANAZA MARCELO"/>
    <s v="ZEMT"/>
    <s v="18UE597"/>
    <s v="1"/>
    <s v="Con Pallet"/>
    <n v="0.05"/>
    <n v="24"/>
    <x v="0"/>
    <n v="37390"/>
    <n v="24060"/>
    <n v="13330"/>
    <n v="259.2"/>
    <m/>
    <x v="51"/>
    <n v="31"/>
    <s v="31"/>
    <n v="24"/>
    <x v="0"/>
    <n v="0.53999999999999992"/>
    <n v="10.799999999999999"/>
    <s v="TRIMPESAS S.A."/>
  </r>
  <r>
    <n v="1002208158"/>
    <s v="UE01"/>
    <d v="2022-03-31T00:00:00"/>
    <d v="1899-12-30T19:01:00"/>
    <s v="012-024-00412413"/>
    <s v="9000808147"/>
    <s v="012-022-00316288"/>
    <n v="4390.3999999999996"/>
    <n v="4922.55"/>
    <s v="ZPVN"/>
    <s v="40567393"/>
    <s v="0000394553"/>
    <n v="8002825011"/>
    <n v="1002208158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75"/>
    <x v="75"/>
    <s v="100016024"/>
    <s v="LATACUMBA ANDRES"/>
    <s v="ZETT"/>
    <s v="18UE672"/>
    <s v="1"/>
    <s v="Con Pallet"/>
    <n v="0.05"/>
    <n v="32"/>
    <x v="0"/>
    <n v="49800"/>
    <n v="32070"/>
    <n v="17730"/>
    <n v="326.39999999999998"/>
    <m/>
    <x v="73"/>
    <n v="31"/>
    <s v="31"/>
    <n v="32"/>
    <x v="0"/>
    <n v="0.51"/>
    <n v="10.199999999999999"/>
    <s v="J.V. TRANSPREMIUN CIA.LTDA"/>
  </r>
  <r>
    <n v="1002208116"/>
    <s v="UE01"/>
    <d v="2022-03-31T00:00:00"/>
    <d v="1899-12-30T19:03:00"/>
    <s v="012-024-00412414"/>
    <s v="9000808148"/>
    <s v="012-022-00316289"/>
    <n v="4102.3999999999996"/>
    <n v="4599.6400000000003"/>
    <s v="ZPVN"/>
    <s v="40567374"/>
    <s v="0000394521"/>
    <n v="8002824961"/>
    <n v="1002208116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1"/>
    <x v="71"/>
    <s v="100014916"/>
    <s v="PUETATE MAURICIO"/>
    <s v="ZETT"/>
    <s v="18UE550"/>
    <s v="1"/>
    <s v="Con Pallet"/>
    <n v="0.05"/>
    <n v="32"/>
    <x v="0"/>
    <n v="50400"/>
    <n v="31990"/>
    <n v="18410"/>
    <n v="659.2"/>
    <m/>
    <x v="69"/>
    <n v="31"/>
    <s v="31"/>
    <n v="32"/>
    <x v="0"/>
    <n v="1.03"/>
    <n v="20.6"/>
    <s v="LA ARMENIA S.A."/>
  </r>
  <r>
    <n v="1002208165"/>
    <s v="UE01"/>
    <d v="2022-03-31T00:00:00"/>
    <d v="1899-12-30T19:16:00"/>
    <s v="012-024-00412415"/>
    <s v=""/>
    <s v=""/>
    <n v="0"/>
    <n v="0"/>
    <s v="ZPRC"/>
    <s v="2500108548"/>
    <s v="P000033281"/>
    <n v="8002825019"/>
    <n v="1002208165"/>
    <s v="15-00001115"/>
    <s v="ARMADURO"/>
    <n v="320"/>
    <s v="BOL"/>
    <s v="101724"/>
    <s v="BEDON TORRES FAUSTO RENE"/>
    <s v="800852"/>
    <s v="BODEGA GB"/>
    <s v="IBARRA"/>
    <s v="AV. MARIANO ACOSTA 23-70 Y JOSE CAN"/>
    <s v="OIIBAR"/>
    <s v="O-Imbabura-Ibarra"/>
    <m/>
    <x v="28"/>
    <x v="28"/>
    <s v="100018432"/>
    <s v="AYALA LUIS"/>
    <s v="ZEMT"/>
    <s v="18UE569"/>
    <s v="1"/>
    <s v="Con Pallet"/>
    <n v="0.05"/>
    <n v="16"/>
    <x v="0"/>
    <n v="24121.667000000001"/>
    <n v="16026.666999999999"/>
    <n v="8095"/>
    <n v="60.8"/>
    <m/>
    <x v="26"/>
    <n v="31"/>
    <s v="31"/>
    <n v="16"/>
    <x v="0"/>
    <n v="0.19"/>
    <n v="3.8"/>
    <s v="TRIMPESAS S.A."/>
  </r>
  <r>
    <n v="1002208165"/>
    <s v="UE01"/>
    <d v="2022-03-31T00:00:00"/>
    <d v="1899-12-30T19:16:00"/>
    <s v="012-024-00412416"/>
    <s v=""/>
    <s v=""/>
    <n v="0"/>
    <n v="0"/>
    <s v="ZPRC"/>
    <s v="2500108547"/>
    <s v="P000033280"/>
    <n v="8002825020"/>
    <n v="1002208165"/>
    <s v="15-00001123"/>
    <s v="SELVALEGRE"/>
    <n v="160"/>
    <s v="BOL"/>
    <s v="101724"/>
    <s v="BEDON TORRES FAUSTO RENE"/>
    <s v="800852"/>
    <s v="BODEGA GB"/>
    <s v="IBARRA"/>
    <s v="AV. MARIANO ACOSTA 23-70 Y JOSE CAN"/>
    <s v="OIIBAR"/>
    <s v="O-Imbabura-Ibarra"/>
    <n v="30"/>
    <x v="28"/>
    <x v="28"/>
    <s v="100018432"/>
    <s v="AYALA LUIS"/>
    <s v="ZEMT"/>
    <s v="18UE569"/>
    <s v="1"/>
    <s v="Con Pallet"/>
    <n v="0.05"/>
    <n v="8"/>
    <x v="0"/>
    <n v="16108.333000000001"/>
    <n v="8013.3329999999996"/>
    <n v="8095"/>
    <n v="30.4"/>
    <m/>
    <x v="26"/>
    <n v="31"/>
    <s v="31"/>
    <n v="8"/>
    <x v="0"/>
    <n v="0.19"/>
    <n v="3.8"/>
    <s v="TRIMPESAS S.A."/>
  </r>
  <r>
    <n v="1002208118"/>
    <s v="UE01"/>
    <d v="2022-03-31T00:00:00"/>
    <d v="1899-12-30T19:22:00"/>
    <s v="012-024-00412417"/>
    <s v="9000808154"/>
    <s v="012-022-00316290"/>
    <n v="4102.3999999999996"/>
    <n v="4599.6400000000003"/>
    <s v="ZPVN"/>
    <s v="40567374"/>
    <s v="0000394522"/>
    <n v="8002824963"/>
    <n v="1002208118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s v="18UE854"/>
    <s v="1"/>
    <s v="Con Pallet"/>
    <n v="0.05"/>
    <n v="32"/>
    <x v="0"/>
    <n v="50100"/>
    <n v="31970"/>
    <n v="18130"/>
    <n v="659.2"/>
    <m/>
    <x v="24"/>
    <n v="31"/>
    <s v="31"/>
    <n v="32"/>
    <x v="0"/>
    <n v="1.03"/>
    <n v="20.6"/>
    <s v="LIDENORTI S.A."/>
  </r>
  <r>
    <n v="1002208171"/>
    <s v="UE01"/>
    <d v="2022-03-31T00:00:00"/>
    <d v="1899-12-30T19:25:00"/>
    <s v="012-024-00412418"/>
    <s v=""/>
    <s v=""/>
    <n v="0"/>
    <n v="0"/>
    <s v="ZPRC"/>
    <s v="2500108555"/>
    <s v="0000394555"/>
    <n v="8002825027"/>
    <n v="100220817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53"/>
    <x v="153"/>
    <s v="100020688"/>
    <s v="RIVERA JENRRI"/>
    <s v="ZETT"/>
    <s v="18UE747"/>
    <s v="4"/>
    <s v="Pallet Cortesia"/>
    <n v="0"/>
    <n v="0"/>
    <x v="0"/>
    <n v="50310"/>
    <n v="32070"/>
    <n v="18240"/>
    <n v="288"/>
    <m/>
    <x v="150"/>
    <n v="31"/>
    <s v="31"/>
    <n v="32"/>
    <x v="0"/>
    <n v="0.45"/>
    <n v="9"/>
    <s v="LIDENORTI S.A."/>
  </r>
  <r>
    <n v="1002208181"/>
    <s v="UE01"/>
    <d v="2022-03-31T00:00:00"/>
    <d v="1899-12-30T19:30:00"/>
    <s v="012-024-00412419"/>
    <s v=""/>
    <s v=""/>
    <n v="0"/>
    <n v="0"/>
    <s v="ZPRC"/>
    <s v="2500108525"/>
    <s v="0000394526"/>
    <n v="8002825041"/>
    <n v="1002208181"/>
    <s v="15-00001116"/>
    <s v="ARMADURO GRANEL"/>
    <n v="32.26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74"/>
    <s v="CASTRO LUCIO"/>
    <s v="ZECI"/>
    <s v="18UE717"/>
    <s v="2"/>
    <s v="Sin Pallet"/>
    <n v="0"/>
    <n v="0"/>
    <x v="0"/>
    <n v="50830"/>
    <n v="32260"/>
    <n v="18570"/>
    <n v="296.79000000000002"/>
    <m/>
    <x v="78"/>
    <n v="31"/>
    <s v="31"/>
    <n v="32.26"/>
    <x v="0"/>
    <n v="9.1999380037197778"/>
    <n v="9.1999380037197778"/>
    <s v="CASTRO HERMANOS S.A."/>
  </r>
  <r>
    <n v="1002208169"/>
    <s v="UE01"/>
    <d v="2022-03-31T00:00:00"/>
    <d v="1899-12-30T19:36:00"/>
    <s v="012-024-00412420"/>
    <s v="9000808156"/>
    <s v="012-022-00316291"/>
    <n v="3273.6"/>
    <n v="3670.38"/>
    <s v="ZPVN"/>
    <s v="40567388"/>
    <s v="P000033283"/>
    <n v="8002825025"/>
    <n v="1002208169"/>
    <s v="15-00001115"/>
    <s v="ARMADURO"/>
    <n v="480"/>
    <s v="BOL"/>
    <s v="101779"/>
    <s v="SORIA VARGAS VINICIO HERNAN"/>
    <s v="802071"/>
    <s v="BODEGA SORIA"/>
    <s v="QUITO"/>
    <s v="INTEROCEANICA LOTE 7"/>
    <s v="OPPUEM"/>
    <s v="O-Pichincha-Puembo"/>
    <n v="110"/>
    <x v="176"/>
    <x v="176"/>
    <s v="10003585"/>
    <s v="VARELA ZAPATA RUBEN MAURICIO"/>
    <s v="ZEMT"/>
    <s v="18UE345"/>
    <s v="1"/>
    <s v="Con Pallet"/>
    <n v="0.05"/>
    <n v="24"/>
    <x v="0"/>
    <n v="38590"/>
    <n v="24060"/>
    <n v="14530"/>
    <n v="206.4"/>
    <m/>
    <x v="172"/>
    <n v="31"/>
    <s v="31"/>
    <n v="24"/>
    <x v="0"/>
    <n v="0.43"/>
    <n v="8.6"/>
    <s v="TRIMPESAS S.A."/>
  </r>
  <r>
    <n v="1002208194"/>
    <s v="UE01"/>
    <d v="2022-03-31T00:00:00"/>
    <d v="1899-12-30T19:45:00"/>
    <s v="012-024-00412421"/>
    <s v="9000808158"/>
    <s v="012-022-00316292"/>
    <n v="3192"/>
    <n v="3578.89"/>
    <s v="ZPVN"/>
    <s v="40567373"/>
    <s v="0000394513"/>
    <n v="8002825060"/>
    <n v="1002208194"/>
    <s v="15-00001124"/>
    <s v="SELVALEGRE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104"/>
    <x v="104"/>
    <s v="100021747"/>
    <s v="GARCES MILTON"/>
    <s v="ZEMT"/>
    <s v="18UE787"/>
    <s v="1"/>
    <s v="Con Pallet"/>
    <n v="0.05"/>
    <n v="24"/>
    <x v="0"/>
    <n v="37600"/>
    <n v="24000"/>
    <n v="13600"/>
    <n v="484.8"/>
    <m/>
    <x v="102"/>
    <n v="31"/>
    <s v="31"/>
    <n v="24"/>
    <x v="0"/>
    <n v="1.01"/>
    <n v="20.2"/>
    <s v="TRANSSJQ S.A."/>
  </r>
  <r>
    <n v="1002208201"/>
    <s v="UE01"/>
    <d v="2022-03-31T00:00:00"/>
    <d v="1899-12-30T19:46:00"/>
    <s v="012-024-00412422"/>
    <s v=""/>
    <s v=""/>
    <n v="0"/>
    <n v="0"/>
    <s v="ZPRC"/>
    <s v="2500108565"/>
    <s v="P000033299"/>
    <n v="8002825070"/>
    <n v="1002208201"/>
    <s v="15-00001115"/>
    <s v="ARMADURO"/>
    <n v="200"/>
    <s v="BOL"/>
    <s v="101633"/>
    <s v="CAMPAÑA MALDONADO MIGUEL ANGEL"/>
    <s v="810878"/>
    <s v="BODEGA ZUMBALICA"/>
    <s v="LATACUNGA"/>
    <s v="COLAISA"/>
    <s v="OXLATA"/>
    <s v="O-Cotopaxi-Latacunga"/>
    <m/>
    <x v="96"/>
    <x v="96"/>
    <s v="10008096"/>
    <s v="SALAZAR ECHEVERRIA JUAN CARLOS"/>
    <s v="ZEMU"/>
    <s v="18UE724"/>
    <s v="2"/>
    <s v="Sin Pallet"/>
    <n v="0"/>
    <n v="0"/>
    <x v="0"/>
    <n v="14443.888999999999"/>
    <n v="9988.8889999999992"/>
    <n v="4455"/>
    <n v="148"/>
    <m/>
    <x v="94"/>
    <n v="31"/>
    <s v="31"/>
    <n v="10"/>
    <x v="0"/>
    <n v="0.74"/>
    <n v="14.8"/>
    <s v="RUTAS COTACACHENSES S.A."/>
  </r>
  <r>
    <n v="1002208201"/>
    <s v="UE01"/>
    <d v="2022-03-31T00:00:00"/>
    <d v="1899-12-30T19:46:00"/>
    <s v="012-024-00412423"/>
    <s v=""/>
    <s v=""/>
    <n v="0"/>
    <n v="0"/>
    <s v="ZPRC"/>
    <s v="2500108564"/>
    <s v="P000033298"/>
    <n v="8002825071"/>
    <n v="1002208201"/>
    <s v="15-00001123"/>
    <s v="SELVALEGRE"/>
    <n v="160"/>
    <s v="BOL"/>
    <s v="101633"/>
    <s v="CAMPAÑA MALDONADO MIGUEL ANGEL"/>
    <s v="810878"/>
    <s v="BODEGA ZUMBALICA"/>
    <s v="LATACUNGA"/>
    <s v="COLAISA"/>
    <s v="OXLATA"/>
    <s v="O-Cotopaxi-Latacunga"/>
    <n v="198"/>
    <x v="96"/>
    <x v="96"/>
    <s v="10008096"/>
    <s v="SALAZAR ECHEVERRIA JUAN CARLOS"/>
    <s v="ZEMU"/>
    <s v="18UE724"/>
    <s v="2"/>
    <s v="Sin Pallet"/>
    <n v="0"/>
    <n v="0"/>
    <x v="0"/>
    <n v="12446.111000000001"/>
    <n v="7991.1109999999999"/>
    <n v="4455"/>
    <n v="118.4"/>
    <m/>
    <x v="94"/>
    <n v="31"/>
    <s v="31"/>
    <n v="8"/>
    <x v="0"/>
    <n v="0.74"/>
    <n v="14.8"/>
    <s v="RUTAS COTACACHENSES S.A."/>
  </r>
  <r>
    <n v="1002208196"/>
    <s v="UE01"/>
    <d v="2022-03-31T00:00:00"/>
    <d v="1899-12-30T19:49:00"/>
    <s v="012-024-00412424"/>
    <s v="9000808159"/>
    <s v="012-022-00316293"/>
    <n v="4332.04"/>
    <n v="4857.1099999999997"/>
    <s v="ZPVN"/>
    <s v="40566687"/>
    <s v="0000393654"/>
    <n v="8002825064"/>
    <n v="1002208196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040"/>
    <n v="33060"/>
    <n v="17980"/>
    <n v="594"/>
    <m/>
    <x v="155"/>
    <n v="31"/>
    <s v="31"/>
    <n v="33"/>
    <x v="0"/>
    <n v="0.9"/>
    <n v="18"/>
    <s v="TRANSPORTE PROPIO"/>
  </r>
  <r>
    <n v="1002208185"/>
    <s v="UE01"/>
    <d v="2022-03-31T00:00:00"/>
    <d v="1899-12-30T19:54:00"/>
    <s v="012-024-00412425"/>
    <s v="9000808160"/>
    <s v="012-022-00316294"/>
    <n v="3890.9"/>
    <n v="4362.5"/>
    <s v="ZPVN"/>
    <s v="40567214"/>
    <s v="0000394307"/>
    <n v="8002825045"/>
    <n v="1002208185"/>
    <s v="15-00001121"/>
    <s v="GLADIADOR"/>
    <n v="31.89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50090"/>
    <n v="31890"/>
    <n v="18200"/>
    <n v="112.25"/>
    <m/>
    <x v="28"/>
    <n v="31"/>
    <s v="31"/>
    <n v="31.89"/>
    <x v="0"/>
    <n v="3.519912198181248"/>
    <n v="3.519912198181248"/>
    <s v="TRANSALMEIDA CIA."/>
  </r>
  <r>
    <n v="1002208200"/>
    <s v="UE01"/>
    <d v="2022-03-31T00:00:00"/>
    <d v="1899-12-30T19:55:00"/>
    <s v="012-024-00412426"/>
    <s v="9000808161"/>
    <s v="012-022-00316295"/>
    <n v="2459.16"/>
    <n v="2757.23"/>
    <s v="ZPVN"/>
    <s v="40567404"/>
    <s v="P000033294"/>
    <n v="8002825069"/>
    <n v="1002208200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45"/>
    <x v="45"/>
    <s v="10000932"/>
    <s v="CACOANGO RODRIGO"/>
    <s v="ZEMU"/>
    <s v="18UE704"/>
    <s v="2"/>
    <s v="Sin Pallet"/>
    <n v="0"/>
    <n v="0"/>
    <x v="0"/>
    <n v="27100"/>
    <n v="18010"/>
    <n v="9090"/>
    <n v="54"/>
    <m/>
    <x v="43"/>
    <n v="31"/>
    <s v="31"/>
    <n v="18"/>
    <x v="0"/>
    <n v="0.15"/>
    <n v="3"/>
    <s v="TRAPSA C.A."/>
  </r>
  <r>
    <n v="1002208182"/>
    <s v="UE01"/>
    <d v="2022-03-31T00:00:00"/>
    <d v="1899-12-30T20:06:00"/>
    <s v="012-024-00412427"/>
    <s v="9000808163"/>
    <s v="012-022-00316296"/>
    <n v="2310"/>
    <n v="2589.9899999999998"/>
    <s v="ZPVN"/>
    <s v="40567406"/>
    <s v="P000033295"/>
    <n v="8002825042"/>
    <n v="1002208182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10"/>
    <n v="18490"/>
    <n v="0"/>
    <m/>
    <x v="139"/>
    <n v="31"/>
    <s v="31"/>
    <n v="33"/>
    <x v="0"/>
    <n v="0"/>
    <n v="0"/>
    <s v="TRANSPORTE PROPIO"/>
  </r>
  <r>
    <n v="1002208206"/>
    <s v="UE01"/>
    <d v="2022-03-31T00:00:00"/>
    <d v="1899-12-30T20:08:00"/>
    <s v="012-024-00412428"/>
    <s v=""/>
    <s v=""/>
    <n v="0"/>
    <n v="0"/>
    <s v="ZPRC"/>
    <s v="2500108401"/>
    <s v="P000033184"/>
    <n v="8002825080"/>
    <n v="1002208206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650"/>
    <n v="33040"/>
    <n v="17610"/>
    <n v="336.6"/>
    <m/>
    <x v="109"/>
    <n v="31"/>
    <s v="31"/>
    <n v="33"/>
    <x v="0"/>
    <n v="0.51"/>
    <n v="10.200000000000001"/>
    <s v="TRANSPORTE PROPIO"/>
  </r>
  <r>
    <n v="1002208205"/>
    <s v="UE01"/>
    <d v="2022-03-31T00:00:00"/>
    <d v="1899-12-30T20:34:00"/>
    <s v="012-024-00412429"/>
    <s v="9000808164"/>
    <s v="012-022-00316297"/>
    <n v="3321.65"/>
    <n v="3724.26"/>
    <s v="ZPVN"/>
    <s v="40567412"/>
    <s v="P000033303"/>
    <n v="8002825079"/>
    <n v="1002208205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s v="18UE731"/>
    <s v="1"/>
    <s v="Con Pallet"/>
    <n v="0.05"/>
    <n v="24"/>
    <x v="0"/>
    <n v="40930"/>
    <n v="24030"/>
    <n v="16900"/>
    <n v="508.8"/>
    <m/>
    <x v="119"/>
    <n v="31"/>
    <s v="31"/>
    <n v="24"/>
    <x v="0"/>
    <n v="1.06"/>
    <n v="21.2"/>
    <s v="LIDENORTI S.A."/>
  </r>
  <r>
    <n v="1002208204"/>
    <s v="UE01"/>
    <d v="2022-03-31T00:00:00"/>
    <d v="1899-12-30T20:41:00"/>
    <s v="012-024-00412430"/>
    <s v=""/>
    <s v=""/>
    <n v="0"/>
    <n v="0"/>
    <s v="ZPRC"/>
    <s v="2500108509"/>
    <s v="0000394494"/>
    <n v="8002825078"/>
    <n v="1002208204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125"/>
    <x v="125"/>
    <s v="100015198"/>
    <s v="IBUJES JESUS"/>
    <s v="ZEMT"/>
    <s v="18UE511"/>
    <s v="1"/>
    <s v="Con Pallet"/>
    <n v="0.05"/>
    <n v="24"/>
    <x v="0"/>
    <n v="39160"/>
    <n v="24000"/>
    <n v="15160"/>
    <n v="369.6"/>
    <m/>
    <x v="123"/>
    <n v="31"/>
    <s v="31"/>
    <n v="24"/>
    <x v="0"/>
    <n v="0.77"/>
    <n v="15.4"/>
    <s v="TRAPSA C.A."/>
  </r>
  <r>
    <n v="1002208217"/>
    <s v="UE01"/>
    <d v="2022-03-31T00:00:00"/>
    <d v="1899-12-30T20:42:00"/>
    <s v="012-024-00412431"/>
    <s v="9000808131"/>
    <s v="013-020-00047987"/>
    <n v="2356.1999999999998"/>
    <n v="2641.78"/>
    <s v="ZPDF"/>
    <s v="70177636"/>
    <s v="0000394570"/>
    <n v="8002825096"/>
    <n v="1002208217"/>
    <s v="15-00001123"/>
    <s v="SELVALEGRE"/>
    <n v="340"/>
    <s v="BOL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s v="18UE851"/>
    <s v="2"/>
    <s v="Sin Pallet"/>
    <n v="0"/>
    <n v="0"/>
    <x v="0"/>
    <n v="26750"/>
    <n v="17030"/>
    <n v="9720"/>
    <n v="173.4"/>
    <m/>
    <x v="157"/>
    <n v="31"/>
    <s v="31"/>
    <n v="17"/>
    <x v="0"/>
    <n v="0.51"/>
    <n v="10.200000000000001"/>
    <s v="TRANSPORTE PROPIO"/>
  </r>
  <r>
    <n v="1002208220"/>
    <s v="UE01"/>
    <d v="2022-03-31T00:00:00"/>
    <d v="1899-12-30T20:53:00"/>
    <s v="012-024-00412432"/>
    <s v="9000808165"/>
    <s v="012-022-00316298"/>
    <n v="3235.2"/>
    <n v="3627.32"/>
    <s v="ZPVN"/>
    <s v="40567394"/>
    <s v="0000394566"/>
    <n v="8002825100"/>
    <n v="1002208220"/>
    <s v="15-00001115"/>
    <s v="ARMADURO"/>
    <n v="480"/>
    <s v="BOL"/>
    <s v="103361"/>
    <s v="LOPEZ HIDALGO ANA CECILIA"/>
    <s v="807649"/>
    <s v="OBRA GONZALO MISE"/>
    <s v="LATACUNGA"/>
    <s v="BARRIO SANTA SAMANA"/>
    <s v="OXLATA"/>
    <s v="O-Cotopaxi-Latacunga"/>
    <n v="198"/>
    <x v="138"/>
    <x v="138"/>
    <s v="100014953"/>
    <s v="ALBUJA CESAR"/>
    <s v="ZEMT"/>
    <s v="18UE604"/>
    <s v="2"/>
    <s v="Sin Pallet"/>
    <n v="0"/>
    <n v="0"/>
    <x v="0"/>
    <n v="38260"/>
    <n v="24000"/>
    <n v="14260"/>
    <n v="355.2"/>
    <m/>
    <x v="136"/>
    <n v="31"/>
    <s v="31"/>
    <n v="24"/>
    <x v="0"/>
    <n v="0.74"/>
    <n v="14.799999999999999"/>
    <s v="RUTAS COTACACHENSES S.A."/>
  </r>
  <r>
    <n v="1002208224"/>
    <s v="UE01"/>
    <d v="2022-03-31T00:00:00"/>
    <d v="1899-12-30T20:59:00"/>
    <s v="012-024-00412433"/>
    <s v=""/>
    <s v=""/>
    <n v="0"/>
    <n v="0"/>
    <s v="ZPRC"/>
    <s v="2500108435"/>
    <s v="0000394338"/>
    <n v="8002825107"/>
    <n v="1002208224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70"/>
    <n v="32020"/>
    <n v="18750"/>
    <n v="966.4"/>
    <m/>
    <x v="142"/>
    <n v="31"/>
    <s v="31"/>
    <n v="32"/>
    <x v="0"/>
    <n v="1.51"/>
    <n v="30.2"/>
    <s v="TRANSPORTE PROPIO"/>
  </r>
  <r>
    <n v="1002208225"/>
    <s v="UE01"/>
    <d v="2022-03-31T00:00:00"/>
    <d v="1899-12-30T21:05:00"/>
    <s v="012-024-00412434"/>
    <s v="9000808166"/>
    <s v="012-022-00316299"/>
    <n v="4320.21"/>
    <n v="4843.8500000000004"/>
    <s v="ZPVN"/>
    <s v="40567385"/>
    <s v="P000033282"/>
    <n v="8002825108"/>
    <n v="1002208225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60"/>
    <n v="34040"/>
    <n v="17520"/>
    <n v="530.4"/>
    <m/>
    <x v="10"/>
    <n v="31"/>
    <s v="31"/>
    <n v="34"/>
    <x v="0"/>
    <n v="0.77999999999999992"/>
    <n v="15.6"/>
    <s v="TRANSPORTE PROPIO"/>
  </r>
  <r>
    <n v="1002208228"/>
    <s v="UE01"/>
    <d v="2022-03-31T00:00:00"/>
    <d v="1899-12-30T21:14:00"/>
    <s v="012-024-00412435"/>
    <s v=""/>
    <s v=""/>
    <n v="0"/>
    <n v="0"/>
    <s v="ZPRC"/>
    <s v="2500108513"/>
    <s v="0000394498"/>
    <n v="8002825113"/>
    <n v="1002208228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40"/>
    <n v="18000"/>
    <n v="9040"/>
    <n v="266.39999999999998"/>
    <m/>
    <x v="141"/>
    <n v="31"/>
    <s v="31"/>
    <n v="18"/>
    <x v="0"/>
    <n v="0.74"/>
    <n v="14.799999999999999"/>
    <s v="TRANSPORTE PROPIO"/>
  </r>
  <r>
    <n v="1002208223"/>
    <s v="UE01"/>
    <d v="2022-03-31T00:00:00"/>
    <d v="1899-12-30T21:22:00"/>
    <s v="012-024-00412436"/>
    <s v="9000808167"/>
    <s v="012-022-00316300"/>
    <n v="4507.8"/>
    <n v="5054.18"/>
    <s v="ZPVN"/>
    <s v="40567418"/>
    <s v="P000033306"/>
    <n v="8002825105"/>
    <n v="1002208223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2"/>
    <x v="172"/>
    <s v="100014861"/>
    <s v="CORONADO DIEGO"/>
    <s v="ZETT"/>
    <s v="18UE328"/>
    <s v="2"/>
    <s v="Sin Pallet"/>
    <n v="0"/>
    <n v="0"/>
    <x v="0"/>
    <n v="50520"/>
    <n v="33030"/>
    <n v="17490"/>
    <n v="382.8"/>
    <m/>
    <x v="168"/>
    <n v="31"/>
    <s v="31"/>
    <n v="33"/>
    <x v="0"/>
    <n v="0.58000000000000007"/>
    <n v="11.6"/>
    <s v="TRANSLOBOL S.A."/>
  </r>
  <r>
    <n v="1002208229"/>
    <s v="UE01"/>
    <d v="2022-03-31T00:00:00"/>
    <d v="1899-12-30T21:30:00"/>
    <s v="012-024-00412437"/>
    <s v="9000808168"/>
    <s v="012-022-00316301"/>
    <n v="2287.17"/>
    <n v="2564.39"/>
    <s v="ZPVN"/>
    <s v="40567410"/>
    <s v="P000033302"/>
    <n v="8002825114"/>
    <n v="1002208229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50"/>
    <n v="18040"/>
    <n v="9310"/>
    <n v="266.39999999999998"/>
    <m/>
    <x v="34"/>
    <n v="31"/>
    <s v="31"/>
    <n v="18"/>
    <x v="0"/>
    <n v="0.74"/>
    <n v="14.799999999999999"/>
    <s v="TRANINTAGSA S.A."/>
  </r>
  <r>
    <n v="1002208221"/>
    <s v="UE01"/>
    <d v="2022-03-31T00:00:00"/>
    <d v="1899-12-30T21:32:00"/>
    <s v="012-024-00412438"/>
    <s v=""/>
    <s v=""/>
    <n v="0"/>
    <n v="0"/>
    <s v="ZPRC"/>
    <s v="2500108562"/>
    <s v="P000033292"/>
    <n v="8002825102"/>
    <n v="1002208221"/>
    <s v="15-00001119"/>
    <s v="CAMPEON ANTIHUMEDAD"/>
    <n v="480"/>
    <s v="BOL"/>
    <s v="101663"/>
    <s v="ZURIDIST CIA. LTDA."/>
    <s v="807200"/>
    <s v="TERESA GILER VELEZ"/>
    <s v="TOSAGUA"/>
    <s v="PASO LATERALTOSAGUA, DIAGNL GASOLIN"/>
    <s v="OMTOSA"/>
    <s v="O-Manabi-Tosaguacalceta"/>
    <n v="418"/>
    <x v="64"/>
    <x v="64"/>
    <s v="100017276"/>
    <s v="CASTRO BYRON"/>
    <s v="ZEMT"/>
    <s v="18UE729"/>
    <s v="2"/>
    <s v="Sin Pallet"/>
    <n v="0"/>
    <n v="0"/>
    <x v="0"/>
    <n v="39590"/>
    <n v="24020"/>
    <n v="15570"/>
    <n v="484.8"/>
    <m/>
    <x v="62"/>
    <n v="31"/>
    <s v="31"/>
    <n v="24"/>
    <x v="0"/>
    <n v="1.01"/>
    <n v="20.2"/>
    <s v="TRIMPESAS S.A."/>
  </r>
  <r>
    <n v="1002208231"/>
    <s v="UE01"/>
    <d v="2022-03-31T00:00:00"/>
    <d v="1899-12-30T21:42:00"/>
    <s v="012-024-00412439"/>
    <s v=""/>
    <s v=""/>
    <n v="0"/>
    <n v="0"/>
    <s v="ZPRC"/>
    <s v="2500108556"/>
    <s v="P000033285"/>
    <n v="8002825117"/>
    <n v="1002208231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00"/>
    <n v="33050"/>
    <n v="17250"/>
    <n v="336.6"/>
    <m/>
    <x v="109"/>
    <n v="31"/>
    <s v="31"/>
    <n v="33"/>
    <x v="0"/>
    <n v="0.51"/>
    <n v="10.200000000000001"/>
    <s v="TRANSPORTE PROPIO"/>
  </r>
  <r>
    <n v="1002208237"/>
    <s v="UE01"/>
    <d v="2022-03-31T00:00:00"/>
    <d v="1899-12-30T21:52:00"/>
    <s v="012-024-00412440"/>
    <s v=""/>
    <s v=""/>
    <n v="0"/>
    <n v="0"/>
    <s v="ZPRC"/>
    <s v="2500108567"/>
    <s v="P000033301"/>
    <n v="8002825128"/>
    <n v="1002208237"/>
    <s v="15-00001124"/>
    <s v="SELVALEGRE ANTIHUMEDAD"/>
    <n v="360"/>
    <s v="BOL"/>
    <s v="101633"/>
    <s v="CAMPAÑA MALDONADO MIGUEL ANGEL"/>
    <s v="806569"/>
    <s v="FERRETERIA SILVA"/>
    <s v="SIGCHOS"/>
    <s v="HUGO PAEZ Y RODRIGO ITURRALDE"/>
    <s v="OXSIGC"/>
    <s v="O-Cotopaxi-Sigchos"/>
    <n v="231"/>
    <x v="13"/>
    <x v="13"/>
    <s v="100014839"/>
    <s v="MALDONADO WILZON"/>
    <s v="ZEMU"/>
    <s v="18UE723"/>
    <s v="2"/>
    <s v="Sin Pallet"/>
    <n v="0"/>
    <n v="0"/>
    <x v="0"/>
    <n v="27090"/>
    <n v="18040"/>
    <n v="9050"/>
    <n v="403.2"/>
    <m/>
    <x v="13"/>
    <n v="31"/>
    <s v="31"/>
    <n v="18"/>
    <x v="0"/>
    <n v="1.1199999999999999"/>
    <n v="22.4"/>
    <s v="ALQUINGA&amp;ALQUINGA"/>
  </r>
  <r>
    <n v="1002208227"/>
    <s v="UE01"/>
    <d v="2022-03-31T00:00:00"/>
    <d v="1899-12-30T21:53:00"/>
    <s v="012-024-00412441"/>
    <s v="9000808169"/>
    <s v="012-022-00316302"/>
    <n v="4255.7700000000004"/>
    <n v="4771.59"/>
    <s v="ZPVN"/>
    <s v="40567252"/>
    <s v="0000394370"/>
    <n v="8002825111"/>
    <n v="1002208227"/>
    <s v="15-00000218"/>
    <s v="MAGNO HE"/>
    <n v="32.42"/>
    <s v="T"/>
    <s v="101835"/>
    <s v="PREFABRICADOS Y EQUIPOS S.A."/>
    <s v="802294"/>
    <s v="DESTINO PREFABRICADOS Y EQUIPOS"/>
    <s v="QUITO"/>
    <s v="VIA INTEROCEANICA km 24"/>
    <s v="OPPIFO"/>
    <s v="O-Pichincha-Pifo"/>
    <n v="102"/>
    <x v="1"/>
    <x v="1"/>
    <s v="10005165"/>
    <s v="GARCIA MORALES ARMANDO XAVIER"/>
    <s v="ZECI"/>
    <s v="18ICJ0412"/>
    <s v="2"/>
    <s v="Sin Pallet"/>
    <n v="0"/>
    <n v="0"/>
    <x v="0"/>
    <n v="51800"/>
    <n v="32420"/>
    <n v="19380"/>
    <n v="301.18"/>
    <m/>
    <x v="1"/>
    <n v="31"/>
    <s v="31"/>
    <n v="32.42"/>
    <x v="0"/>
    <n v="9.2899444787168406"/>
    <n v="9.2899444787168406"/>
    <s v="TRANCONCEM CIA. LTDA."/>
  </r>
  <r>
    <n v="1002208235"/>
    <s v="UE01"/>
    <d v="2022-03-31T00:00:00"/>
    <d v="1899-12-30T21:56:00"/>
    <s v="012-024-00412442"/>
    <s v="9000808171"/>
    <s v="012-022-00316304"/>
    <n v="806.12"/>
    <n v="903.82"/>
    <s v="ZPVN"/>
    <s v="40567414"/>
    <s v="P000033305"/>
    <n v="8002825124"/>
    <n v="1002208235"/>
    <s v="15-00001115"/>
    <s v="ARMADURO"/>
    <n v="120"/>
    <s v="BOL"/>
    <s v="101779"/>
    <s v="SORIA VARGAS VINICIO HERNAN"/>
    <s v="807537"/>
    <s v="FERRETERIA MARIA DEL CISNE"/>
    <s v="QUITO"/>
    <s v="CALLE EDUARDO CRESPO"/>
    <s v="OPYARU"/>
    <s v="O-Pichincha-Yaruqui"/>
    <m/>
    <x v="96"/>
    <x v="96"/>
    <s v="10007705"/>
    <s v="BUITRON MONTENEGRO JONNY WASHIGNTON"/>
    <s v="ZEMU"/>
    <s v="18UE713"/>
    <s v="2"/>
    <s v="Sin Pallet"/>
    <n v="0"/>
    <n v="0"/>
    <x v="0"/>
    <n v="10353.333000000001"/>
    <n v="6013.3329999999996"/>
    <n v="4340"/>
    <n v="45.6"/>
    <m/>
    <x v="94"/>
    <n v="31"/>
    <s v="31"/>
    <n v="6"/>
    <x v="0"/>
    <n v="0.38"/>
    <n v="7.6000000000000005"/>
    <s v="SUCUMTRANSA S.A."/>
  </r>
  <r>
    <n v="1002208235"/>
    <s v="UE01"/>
    <d v="2022-03-31T00:00:00"/>
    <d v="1899-12-30T21:56:00"/>
    <s v="012-024-00412443"/>
    <s v="9000808170"/>
    <s v="012-022-00316303"/>
    <n v="1605.16"/>
    <n v="1799.72"/>
    <s v="ZPVN"/>
    <s v="40567413"/>
    <s v="P000033304"/>
    <n v="8002825123"/>
    <n v="1002208235"/>
    <s v="15-00001123"/>
    <s v="SELVALEGRE"/>
    <n v="240"/>
    <s v="BOL"/>
    <s v="101779"/>
    <s v="SORIA VARGAS VINICIO HERNAN"/>
    <s v="807537"/>
    <s v="FERRETERIA MARIA DEL CISNE"/>
    <s v="QUITO"/>
    <s v="CALLE EDUARDO CRESPO"/>
    <s v="OPYARU"/>
    <s v="O-Pichincha-Yaruqui"/>
    <n v="87"/>
    <x v="96"/>
    <x v="96"/>
    <s v="10007705"/>
    <s v="BUITRON MONTENEGRO JONNY WASHIGNTON"/>
    <s v="ZEMU"/>
    <s v="18UE713"/>
    <s v="2"/>
    <s v="Sin Pallet"/>
    <n v="0"/>
    <n v="0"/>
    <x v="0"/>
    <n v="16366.666999999999"/>
    <n v="12026.666999999999"/>
    <n v="4340"/>
    <n v="91.2"/>
    <m/>
    <x v="94"/>
    <n v="31"/>
    <s v="31"/>
    <n v="12"/>
    <x v="0"/>
    <n v="0.38"/>
    <n v="7.6000000000000005"/>
    <s v="SUCUMTRANSA S.A."/>
  </r>
  <r>
    <n v="1002208240"/>
    <s v="UE01"/>
    <d v="2022-03-31T00:00:00"/>
    <d v="1899-12-30T22:39:00"/>
    <s v="012-024-00412444"/>
    <s v="9000808174"/>
    <s v="012-022-00316306"/>
    <n v="486.98"/>
    <n v="546.01"/>
    <s v="ZPVN"/>
    <s v="40567407"/>
    <s v="P000033296"/>
    <n v="8002825135"/>
    <n v="1002208240"/>
    <s v="15-00001120"/>
    <s v="CAMPEON"/>
    <n v="80"/>
    <s v="BOL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2951.764999999999"/>
    <n v="4011.7649999999999"/>
    <n v="8940"/>
    <n v="40.799999999999997"/>
    <m/>
    <x v="7"/>
    <n v="31"/>
    <s v="31"/>
    <n v="4"/>
    <x v="0"/>
    <n v="0.51"/>
    <n v="10.199999999999999"/>
    <s v="TRANSPORTE PROPIO"/>
  </r>
  <r>
    <n v="1002208240"/>
    <s v="UE01"/>
    <d v="2022-03-31T00:00:00"/>
    <d v="1899-12-30T22:39:00"/>
    <s v="012-024-00412445"/>
    <s v="9000808173"/>
    <s v="012-022-00316305"/>
    <n v="3983.34"/>
    <n v="4466.1499999999996"/>
    <s v="ZPVN"/>
    <s v="40567408"/>
    <s v="P000033297"/>
    <n v="8002825134"/>
    <n v="1002208240"/>
    <s v="15-00001123"/>
    <s v="SELVALEGRE"/>
    <n v="60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9028.235000000001"/>
    <n v="30088.235000000001"/>
    <n v="8940"/>
    <n v="306"/>
    <m/>
    <x v="7"/>
    <n v="31"/>
    <s v="31"/>
    <n v="30"/>
    <x v="0"/>
    <n v="0.51"/>
    <n v="10.199999999999999"/>
    <s v="TRANSPORTE PROPIO"/>
  </r>
  <r>
    <n v="1002208234"/>
    <s v="UE01"/>
    <d v="2022-03-31T00:00:00"/>
    <d v="1899-12-30T22:46:00"/>
    <s v="012-024-00412446"/>
    <s v="9000808176"/>
    <s v="012-022-00316308"/>
    <n v="2563.1999999999998"/>
    <n v="2873.87"/>
    <s v="ZPVN"/>
    <s v="40567045"/>
    <s v="0000394379"/>
    <n v="8002825121"/>
    <n v="1002208234"/>
    <s v="15-00000331"/>
    <s v="MAGNO HE ANTIHUMEDAD"/>
    <n v="360"/>
    <s v="BOL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s v="18UE590"/>
    <s v="2"/>
    <s v="Sin Pallet"/>
    <n v="0"/>
    <n v="0"/>
    <x v="0"/>
    <n v="25967.647000000001"/>
    <n v="18047.647000000001"/>
    <n v="7920"/>
    <n v="208.8"/>
    <m/>
    <x v="0"/>
    <n v="31"/>
    <s v="31"/>
    <n v="18"/>
    <x v="0"/>
    <n v="0.58000000000000007"/>
    <n v="11.600000000000001"/>
    <s v="TRANSPORTE PROPIO"/>
  </r>
  <r>
    <n v="1002208234"/>
    <s v="UE01"/>
    <d v="2022-03-31T00:00:00"/>
    <d v="1899-12-30T22:46:00"/>
    <s v="012-024-00412447"/>
    <s v="9000808175"/>
    <s v="012-022-00316307"/>
    <n v="2140.8000000000002"/>
    <n v="2400.2800000000002"/>
    <s v="ZPVN"/>
    <s v="40567044"/>
    <s v="0000394378"/>
    <n v="8002825122"/>
    <n v="1002208234"/>
    <s v="15-00001123"/>
    <s v="SELVALEGRE"/>
    <n v="3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3962.352999999999"/>
    <n v="16042.352999999999"/>
    <n v="7920"/>
    <n v="185.6"/>
    <m/>
    <x v="0"/>
    <n v="31"/>
    <s v="31"/>
    <n v="16"/>
    <x v="0"/>
    <n v="0.57999999999999996"/>
    <n v="11.6"/>
    <s v="TRANSPORTE PROPIO"/>
  </r>
  <r>
    <n v="1002208243"/>
    <s v="UE01"/>
    <d v="2022-03-31T00:00:00"/>
    <d v="1899-12-30T23:09:00"/>
    <s v="012-024-00412448"/>
    <s v="9000808135"/>
    <s v="013-020-00047989"/>
    <n v="2329.7199999999998"/>
    <n v="2612.1"/>
    <s v="ZPDF"/>
    <s v="70177639"/>
    <s v="0000394572"/>
    <n v="8002825143"/>
    <n v="1002208243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80"/>
    <n v="18030"/>
    <n v="8950"/>
    <n v="266.39999999999998"/>
    <m/>
    <x v="90"/>
    <n v="31"/>
    <s v="31"/>
    <n v="18"/>
    <x v="0"/>
    <n v="0.74"/>
    <n v="14.799999999999999"/>
    <s v="TRANSPORTE PROPIO"/>
  </r>
  <r>
    <n v="1002208244"/>
    <s v="UE01"/>
    <d v="2022-04-01T00:00:00"/>
    <d v="1899-12-30T00:10:00"/>
    <s v="012-024-00412449"/>
    <s v=""/>
    <s v=""/>
    <n v="0"/>
    <n v="0"/>
    <s v="ZPRC"/>
    <s v="2500108563"/>
    <s v="P000033293"/>
    <n v="8002825146"/>
    <n v="1002208244"/>
    <s v="15-00000218"/>
    <s v="MAGNO HE"/>
    <n v="31.8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s v="18PCC4465A"/>
    <s v="2"/>
    <s v="Sin Pallet"/>
    <n v="0"/>
    <n v="0"/>
    <x v="0"/>
    <n v="50500"/>
    <n v="31800"/>
    <n v="18700"/>
    <n v="643.95000000000005"/>
    <m/>
    <x v="28"/>
    <n v="1"/>
    <s v="01"/>
    <n v="31.8"/>
    <x v="1"/>
    <n v="20.25"/>
    <n v="20.25"/>
    <s v="TRANSALMEIDA"/>
  </r>
  <r>
    <n v="1002208246"/>
    <s v="UE01"/>
    <d v="2022-04-01T00:00:00"/>
    <d v="1899-12-30T00:41:00"/>
    <s v="012-024-00412450"/>
    <s v=""/>
    <s v=""/>
    <n v="0"/>
    <n v="0"/>
    <s v="ZPRC"/>
    <s v="2500108559"/>
    <s v="P000033289"/>
    <n v="8002825148"/>
    <n v="1002208246"/>
    <s v="15-00000218"/>
    <s v="MAGNO HE"/>
    <n v="32.13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860"/>
    <n v="32130"/>
    <n v="18730"/>
    <n v="0"/>
    <m/>
    <x v="3"/>
    <n v="1"/>
    <s v="01"/>
    <n v="32.130000000000003"/>
    <x v="1"/>
    <n v="0"/>
    <n v="0"/>
    <s v="UNICON S.A."/>
  </r>
  <r>
    <n v="1002208245"/>
    <s v="UE01"/>
    <d v="2022-04-01T00:00:00"/>
    <d v="1899-12-30T00:48:00"/>
    <s v="012-024-00412451"/>
    <s v=""/>
    <s v=""/>
    <n v="0"/>
    <n v="0"/>
    <s v="ZPRC"/>
    <s v="2500108558"/>
    <s v="P000033287"/>
    <n v="8002825147"/>
    <n v="1002208245"/>
    <s v="15-00000218"/>
    <s v="MAGNO HE"/>
    <n v="31.6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250"/>
    <n v="31660"/>
    <n v="18590"/>
    <n v="0"/>
    <m/>
    <x v="3"/>
    <n v="1"/>
    <s v="01"/>
    <n v="31.66"/>
    <x v="1"/>
    <n v="0"/>
    <n v="0"/>
    <s v="UNICON"/>
  </r>
  <r>
    <n v="1002208247"/>
    <s v="UE01"/>
    <d v="2022-04-01T00:00:00"/>
    <d v="1899-12-30T01:05:00"/>
    <s v="012-024-00412452"/>
    <s v=""/>
    <s v=""/>
    <n v="0"/>
    <n v="0"/>
    <s v="ZPRC"/>
    <s v="2500108557"/>
    <s v="P000033286"/>
    <n v="8002825149"/>
    <n v="1002208247"/>
    <s v="15-00000218"/>
    <s v="MAGNO HE"/>
    <n v="32.7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1100"/>
    <n v="32780"/>
    <n v="18320"/>
    <n v="0"/>
    <m/>
    <x v="3"/>
    <n v="1"/>
    <s v="01"/>
    <n v="32.78"/>
    <x v="1"/>
    <n v="0"/>
    <n v="0"/>
    <s v="UNICON"/>
  </r>
  <r>
    <n v="1002208250"/>
    <s v="UE01"/>
    <d v="2022-04-01T00:00:00"/>
    <d v="1899-12-30T01:51:00"/>
    <s v="012-024-00412453"/>
    <s v=""/>
    <s v=""/>
    <n v="0"/>
    <n v="0"/>
    <s v="ZPRC"/>
    <s v="2500108560"/>
    <s v="P000033290"/>
    <n v="8002825159"/>
    <n v="1002208250"/>
    <s v="15-00000218"/>
    <s v="MAGNO HE"/>
    <n v="30.9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920"/>
    <n v="30930"/>
    <n v="18990"/>
    <n v="0"/>
    <m/>
    <x v="3"/>
    <n v="1"/>
    <s v="01"/>
    <n v="30.93"/>
    <x v="1"/>
    <n v="0"/>
    <n v="0"/>
    <s v="UNICON"/>
  </r>
  <r>
    <n v="1002208254"/>
    <s v="UE01"/>
    <d v="2022-04-01T00:00:00"/>
    <d v="1899-12-30T04:48:00"/>
    <s v="012-024-00412454"/>
    <s v=""/>
    <s v=""/>
    <n v="0"/>
    <n v="0"/>
    <s v="ZPRC"/>
    <s v="2500108566"/>
    <s v="P000033300"/>
    <n v="8002825179"/>
    <n v="100220825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20"/>
    <n v="18040"/>
    <n v="8880"/>
    <n v="248.4"/>
    <m/>
    <x v="17"/>
    <n v="1"/>
    <s v="01"/>
    <n v="18"/>
    <x v="1"/>
    <n v="0.69000000000000006"/>
    <n v="13.8"/>
    <s v="TRANSPORTE PROPIO"/>
  </r>
  <r>
    <n v="1002208251"/>
    <s v="UE01"/>
    <d v="2022-04-01T00:00:00"/>
    <d v="1899-12-30T04:49:00"/>
    <s v="012-024-00412455"/>
    <s v="9000808177"/>
    <s v="012-022-00316309"/>
    <n v="3582.59"/>
    <n v="4016.82"/>
    <s v="ZPVN"/>
    <s v="40563187"/>
    <s v="0000394187"/>
    <n v="8002825174"/>
    <n v="1002208251"/>
    <s v="15-00000218"/>
    <s v="MAGNO HE"/>
    <n v="30.8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100"/>
    <n v="30810"/>
    <n v="19290"/>
    <n v="0"/>
    <m/>
    <x v="3"/>
    <n v="1"/>
    <s v="01"/>
    <n v="30.81"/>
    <x v="1"/>
    <n v="0"/>
    <n v="0"/>
    <s v="HORMIANDES"/>
  </r>
  <r>
    <n v="1002208252"/>
    <s v="UE01"/>
    <d v="2022-04-01T00:00:00"/>
    <d v="1899-12-30T05:37:00"/>
    <s v="012-024-00412456"/>
    <s v="9000808178"/>
    <s v="012-022-00316310"/>
    <n v="4179.55"/>
    <n v="4686.1400000000003"/>
    <s v="ZPVN"/>
    <s v="40567261"/>
    <s v="P000033247"/>
    <n v="8002825176"/>
    <n v="1002208252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62"/>
    <x v="62"/>
    <s v="100014880"/>
    <s v="MALITAXI MARCO"/>
    <s v="ZETT"/>
    <s v="18UE388"/>
    <s v="1"/>
    <s v="Con Pallet"/>
    <n v="0.05"/>
    <n v="32"/>
    <x v="0"/>
    <n v="50720"/>
    <n v="32050"/>
    <n v="18670"/>
    <n v="576"/>
    <m/>
    <x v="60"/>
    <n v="1"/>
    <s v="01"/>
    <n v="32"/>
    <x v="1"/>
    <n v="0.9"/>
    <n v="18"/>
    <s v="SANJOPAS S.A."/>
  </r>
  <r>
    <n v="1002208257"/>
    <s v="UE01"/>
    <d v="2022-04-01T00:00:00"/>
    <d v="1899-12-30T06:02:00"/>
    <s v="012-024-00412457"/>
    <s v="9000808179"/>
    <s v="012-022-00316311"/>
    <n v="2476.8000000000002"/>
    <n v="2777.01"/>
    <s v="ZPVN"/>
    <s v="40567346"/>
    <s v="0000394467"/>
    <n v="8002825186"/>
    <n v="1002208257"/>
    <s v="15-00001124"/>
    <s v="SELVALEGRE ANTIHUMEDAD"/>
    <n v="360"/>
    <s v="BOL"/>
    <s v="102260"/>
    <s v="PANELES Y CONSTRUCCIONES PANECONS"/>
    <s v="806831"/>
    <s v="URB. ALTOS DEL PACÍFICO OBRA"/>
    <s v="MANTA"/>
    <s v="CALLE 294 Y JUAN JOSÉ FLORES"/>
    <s v="OMMANT"/>
    <s v="O-Manabi-Manta"/>
    <n v="486"/>
    <x v="173"/>
    <x v="173"/>
    <s v="100014977"/>
    <s v="MORALES GERMAN"/>
    <s v="ZEMU"/>
    <s v="18UE639"/>
    <s v="2"/>
    <s v="Sin Pallet"/>
    <n v="0"/>
    <n v="0"/>
    <x v="0"/>
    <n v="27020"/>
    <n v="18000"/>
    <n v="9020"/>
    <n v="406.8"/>
    <m/>
    <x v="169"/>
    <n v="1"/>
    <s v="01"/>
    <n v="18"/>
    <x v="1"/>
    <n v="1.1300000000000001"/>
    <n v="22.6"/>
    <s v="TRANINTAGSA S.A."/>
  </r>
  <r>
    <n v="1002208260"/>
    <s v="UE01"/>
    <d v="2022-04-01T00:00:00"/>
    <d v="1899-12-30T06:04:00"/>
    <s v="012-024-00412458"/>
    <s v="9000808180"/>
    <s v="012-022-00316312"/>
    <n v="3921.52"/>
    <n v="4396.83"/>
    <s v="ZPVN"/>
    <s v="40567287"/>
    <s v="0000394409"/>
    <n v="8002825189"/>
    <n v="1002208260"/>
    <s v="15-00000218"/>
    <s v="MAGNO HE"/>
    <n v="32.31"/>
    <s v="T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1720"/>
    <n v="32310"/>
    <n v="19410"/>
    <n v="113.73"/>
    <m/>
    <x v="73"/>
    <n v="1"/>
    <s v="01"/>
    <n v="32.31"/>
    <x v="1"/>
    <n v="3.5199628597957289"/>
    <n v="3.5199628597957289"/>
    <s v="J.V. TRANSPREMIUN CIA.LTDA"/>
  </r>
  <r>
    <n v="1002208268"/>
    <s v="UE01"/>
    <d v="2022-04-01T00:00:00"/>
    <d v="1899-12-30T06:19:00"/>
    <s v="012-024-00412459"/>
    <s v="9000808182"/>
    <s v="012-022-00316314"/>
    <n v="2006.4"/>
    <n v="2249.59"/>
    <s v="ZPVN"/>
    <s v="40567381"/>
    <s v="P000033279"/>
    <n v="8002825201"/>
    <n v="1002208268"/>
    <s v="15-00001119"/>
    <s v="CAMPEON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4999.241999999998"/>
    <n v="16024.242"/>
    <n v="8975"/>
    <n v="425.6"/>
    <m/>
    <x v="52"/>
    <n v="1"/>
    <s v="01"/>
    <n v="16"/>
    <x v="1"/>
    <n v="1.33"/>
    <n v="26.6"/>
    <s v="TRANSPORTE PROPIO"/>
  </r>
  <r>
    <n v="1002208268"/>
    <s v="UE01"/>
    <d v="2022-04-01T00:00:00"/>
    <d v="1899-12-30T06:19:00"/>
    <s v="012-024-00412460"/>
    <s v="9000808181"/>
    <s v="012-022-00316313"/>
    <n v="2216.8000000000002"/>
    <n v="2485.4899999999998"/>
    <s v="ZPVN"/>
    <s v="40567380"/>
    <s v="P000033278"/>
    <n v="8002825200"/>
    <n v="1002208268"/>
    <s v="15-00001124"/>
    <s v="SELVALEGRE ANTIHUMEDAD"/>
    <n v="3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6000.758000000002"/>
    <n v="17025.758000000002"/>
    <n v="8975"/>
    <n v="452.2"/>
    <m/>
    <x v="52"/>
    <n v="1"/>
    <s v="01"/>
    <n v="17"/>
    <x v="1"/>
    <n v="1.33"/>
    <n v="26.599999999999998"/>
    <s v="TRANSPORTE PROPIO"/>
  </r>
  <r>
    <n v="1002208274"/>
    <s v="UE01"/>
    <d v="2022-04-01T00:00:00"/>
    <d v="1899-12-30T06:29:00"/>
    <s v="012-024-00412461"/>
    <s v=""/>
    <s v=""/>
    <n v="0"/>
    <n v="0"/>
    <s v="ZPRC"/>
    <s v="2500108155"/>
    <s v="0000394382"/>
    <n v="8002825208"/>
    <n v="1002208274"/>
    <s v="15-00000218"/>
    <s v="MAGNO HE"/>
    <n v="31.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330"/>
    <n v="31500"/>
    <n v="19830"/>
    <n v="292.64"/>
    <m/>
    <x v="1"/>
    <n v="1"/>
    <s v="01"/>
    <n v="31.5"/>
    <x v="1"/>
    <n v="9.2901587301587298"/>
    <n v="9.2901587301587298"/>
    <s v="TRANSCONCEM CIA.LTDA."/>
  </r>
  <r>
    <n v="1002208277"/>
    <s v="UE01"/>
    <d v="2022-04-01T00:00:00"/>
    <d v="1899-12-30T06:29:00"/>
    <s v="012-024-00412462"/>
    <s v="9000808183"/>
    <s v="012-022-00316315"/>
    <n v="4225.6499999999996"/>
    <n v="4737.83"/>
    <s v="ZPVN"/>
    <s v="40567207"/>
    <s v="0000394295"/>
    <n v="8002825213"/>
    <n v="1002208277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1030"/>
    <n v="33050"/>
    <n v="17980"/>
    <n v="488.4"/>
    <m/>
    <x v="67"/>
    <n v="1"/>
    <s v="01"/>
    <n v="33"/>
    <x v="1"/>
    <n v="0.74"/>
    <n v="14.799999999999999"/>
    <s v="TRANSPORTE PROPIO"/>
  </r>
  <r>
    <n v="1002208279"/>
    <s v="UE01"/>
    <d v="2022-04-01T00:00:00"/>
    <d v="1899-12-30T06:51:00"/>
    <s v="012-024-00412463"/>
    <s v="9000808184"/>
    <s v="012-022-00316316"/>
    <n v="2390"/>
    <n v="2679.68"/>
    <s v="ZPVN"/>
    <s v="40566722"/>
    <s v="P000033092"/>
    <n v="8002825218"/>
    <n v="1002208279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30"/>
    <n v="9060"/>
    <n v="183.6"/>
    <m/>
    <x v="7"/>
    <n v="1"/>
    <s v="01"/>
    <n v="18"/>
    <x v="1"/>
    <n v="0.51"/>
    <n v="10.199999999999999"/>
    <s v="TRANSPORTE PROPIO"/>
  </r>
  <r>
    <n v="1002208272"/>
    <s v="UE01"/>
    <d v="2022-04-01T00:00:00"/>
    <d v="1899-12-30T06:54:00"/>
    <s v="012-024-00412464"/>
    <s v="9000808185"/>
    <s v="012-022-00316317"/>
    <n v="3262.32"/>
    <n v="3657.74"/>
    <s v="ZPVN"/>
    <s v="40567466"/>
    <s v="P000033312"/>
    <n v="8002825206"/>
    <n v="1002208272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s v="18UE338"/>
    <s v="1"/>
    <s v="Con Pallet"/>
    <n v="0.05"/>
    <n v="24"/>
    <x v="0"/>
    <n v="39410"/>
    <n v="24020"/>
    <n v="15390"/>
    <n v="100.8"/>
    <m/>
    <x v="110"/>
    <n v="1"/>
    <s v="01"/>
    <n v="24"/>
    <x v="1"/>
    <n v="0.21"/>
    <n v="4.2"/>
    <s v="TRANSSJQ S.A."/>
  </r>
  <r>
    <n v="1002208284"/>
    <s v="UE01"/>
    <d v="2022-04-01T00:00:00"/>
    <d v="1899-12-30T06:55:00"/>
    <s v="012-024-00412465"/>
    <s v="9000808186"/>
    <s v="012-022-00316318"/>
    <n v="2390"/>
    <n v="2679.68"/>
    <s v="ZPVN"/>
    <s v="40567430"/>
    <s v="P000033309"/>
    <n v="8002825224"/>
    <n v="1002208284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20"/>
    <n v="18040"/>
    <n v="9280"/>
    <n v="183.6"/>
    <m/>
    <x v="7"/>
    <n v="1"/>
    <s v="01"/>
    <n v="18"/>
    <x v="1"/>
    <n v="0.51"/>
    <n v="10.199999999999999"/>
    <s v="TRANSPORTE PROPIO"/>
  </r>
  <r>
    <n v="1002208281"/>
    <s v="UE01"/>
    <d v="2022-04-01T00:00:00"/>
    <d v="1899-12-30T07:02:00"/>
    <s v="012-024-00412466"/>
    <s v=""/>
    <s v=""/>
    <n v="0"/>
    <n v="0"/>
    <s v="ZPRC"/>
    <s v="2500108374"/>
    <s v="0000394162"/>
    <n v="8002825221"/>
    <n v="1002208281"/>
    <s v="15-00001119"/>
    <s v="CAMPEON ANTIHUMEDAD"/>
    <n v="640"/>
    <s v="BOL"/>
    <s v="101664"/>
    <s v="ACERIA DEL ECUADOR C.A. ADELCA"/>
    <s v="806374"/>
    <s v="LOPEZ HENRY"/>
    <s v="LAGO AGRIO"/>
    <s v="AV AMAZONAS Y VICENTE NARVAEZ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600"/>
    <n v="32060"/>
    <n v="17540"/>
    <n v="889.6"/>
    <m/>
    <x v="166"/>
    <n v="1"/>
    <s v="01"/>
    <n v="32"/>
    <x v="1"/>
    <n v="1.3900000000000001"/>
    <n v="27.8"/>
    <s v="TRANSPORTE PROPIO"/>
  </r>
  <r>
    <n v="1002208300"/>
    <s v="UE01"/>
    <d v="2022-04-01T00:00:00"/>
    <d v="1899-12-30T07:58:00"/>
    <s v="012-024-00412467"/>
    <s v="9000808238"/>
    <s v="012-022-00316320"/>
    <n v="1278.53"/>
    <n v="1433.49"/>
    <s v="ZPVN"/>
    <s v="40567422"/>
    <s v="P000033308"/>
    <n v="8002825249"/>
    <n v="1002208300"/>
    <s v="15-00001115"/>
    <s v="ARMADURO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9076.212"/>
    <n v="10021.212"/>
    <n v="9055"/>
    <n v="152"/>
    <m/>
    <x v="10"/>
    <n v="1"/>
    <s v="01"/>
    <n v="10"/>
    <x v="1"/>
    <n v="0.76"/>
    <n v="15.2"/>
    <s v="TRANSPORTE PROPIO"/>
  </r>
  <r>
    <n v="1002208300"/>
    <s v="UE01"/>
    <d v="2022-04-01T00:00:00"/>
    <d v="1899-12-30T07:58:00"/>
    <s v="012-024-00412468"/>
    <s v="9000808237"/>
    <s v="012-022-00316319"/>
    <n v="2922.49"/>
    <n v="3276.72"/>
    <s v="ZPVN"/>
    <s v="40567421"/>
    <s v="P000033307"/>
    <n v="8002825250"/>
    <n v="1002208300"/>
    <s v="15-00001123"/>
    <s v="SELVALEGRE"/>
    <n v="4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2103.788"/>
    <n v="23048.788"/>
    <n v="9055"/>
    <n v="349.6"/>
    <m/>
    <x v="10"/>
    <n v="1"/>
    <s v="01"/>
    <n v="23"/>
    <x v="1"/>
    <n v="0.76"/>
    <n v="15.200000000000001"/>
    <s v="TRANSPORTE PROPIO"/>
  </r>
  <r>
    <n v="1002208291"/>
    <s v="UE01"/>
    <d v="2022-04-01T00:00:00"/>
    <d v="1899-12-30T08:10:00"/>
    <s v="012-024-00412469"/>
    <s v="9000808239"/>
    <s v="012-022-00316321"/>
    <n v="4166.3999999999996"/>
    <n v="4671.3999999999996"/>
    <s v="ZPVN"/>
    <s v="40567476"/>
    <s v="P000033314"/>
    <n v="8002825237"/>
    <n v="1002208291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17"/>
    <x v="117"/>
    <s v="100014879"/>
    <s v="BARAHONA ADRIAN"/>
    <s v="ZETT"/>
    <s v="18UE386"/>
    <s v="1"/>
    <s v="Con Pallet"/>
    <n v="0.05"/>
    <n v="32"/>
    <x v="0"/>
    <n v="50490"/>
    <n v="32050"/>
    <n v="18440"/>
    <n v="492.8"/>
    <m/>
    <x v="115"/>
    <n v="1"/>
    <s v="01"/>
    <n v="32"/>
    <x v="1"/>
    <n v="0.77"/>
    <n v="15.4"/>
    <s v="LIDENORTI S.A."/>
  </r>
  <r>
    <n v="1002208303"/>
    <s v="UE01"/>
    <d v="2022-04-01T00:00:00"/>
    <d v="1899-12-30T08:17:00"/>
    <s v="012-024-00412470"/>
    <s v="9000808240"/>
    <s v="012-022-00316322"/>
    <n v="4415.3999999999996"/>
    <n v="4950.58"/>
    <s v="ZPVN"/>
    <s v="40567436"/>
    <s v="P000033311"/>
    <n v="8002825255"/>
    <n v="1002208303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80"/>
    <n v="33060"/>
    <n v="18520"/>
    <n v="382.8"/>
    <m/>
    <x v="139"/>
    <n v="1"/>
    <s v="01"/>
    <n v="33"/>
    <x v="1"/>
    <n v="0.58000000000000007"/>
    <n v="11.6"/>
    <s v="TRANSPORTE PROPIO"/>
  </r>
  <r>
    <n v="1002208290"/>
    <s v="UE01"/>
    <d v="2022-04-01T00:00:00"/>
    <d v="1899-12-30T08:23:00"/>
    <s v="012-024-00412471"/>
    <s v=""/>
    <s v=""/>
    <n v="0"/>
    <n v="0"/>
    <s v="ZPRC"/>
    <s v="2500108154"/>
    <s v="0000394381"/>
    <n v="8002825236"/>
    <n v="1002208290"/>
    <s v="15-00001118"/>
    <s v="TECHCEM"/>
    <n v="32.9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6"/>
    <s v="TOAPANTA ANIBAL"/>
    <s v="ZECI"/>
    <s v="18PAC9227"/>
    <s v="2"/>
    <s v="Sin Pallet"/>
    <n v="0"/>
    <n v="0"/>
    <x v="0"/>
    <n v="51240"/>
    <n v="32920"/>
    <n v="18320"/>
    <n v="305.83"/>
    <m/>
    <x v="1"/>
    <n v="1"/>
    <s v="01"/>
    <n v="32.92"/>
    <x v="1"/>
    <n v="9.2900972053462922"/>
    <n v="9.2900972053462922"/>
    <s v="TRANSCONCEM CIA. LTDA."/>
  </r>
  <r>
    <n v="1002208292"/>
    <s v="UE01"/>
    <d v="2022-04-01T00:00:00"/>
    <d v="1899-12-30T08:25:00"/>
    <s v="012-024-00412472"/>
    <s v="9000808242"/>
    <s v="012-022-00316323"/>
    <n v="3855.52"/>
    <n v="4322.83"/>
    <s v="ZPVN"/>
    <s v="40567214"/>
    <s v="0000394372"/>
    <n v="8002825238"/>
    <n v="1002208292"/>
    <s v="15-00001121"/>
    <s v="GLADIADOR"/>
    <n v="31.6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780"/>
    <n v="31600"/>
    <n v="18180"/>
    <n v="111.23"/>
    <m/>
    <x v="28"/>
    <n v="1"/>
    <s v="01"/>
    <n v="31.6"/>
    <x v="1"/>
    <n v="3.5199367088607594"/>
    <n v="3.5199367088607594"/>
    <s v="TRANSALMEIDA CIA."/>
  </r>
  <r>
    <n v="1002208304"/>
    <s v="UE01"/>
    <d v="2022-04-01T00:00:00"/>
    <d v="1899-12-30T09:01:00"/>
    <s v="012-024-00412473"/>
    <s v=""/>
    <s v=""/>
    <n v="0"/>
    <n v="0"/>
    <s v="ZPRC"/>
    <s v="2500108155"/>
    <s v="0000394383"/>
    <n v="8002825256"/>
    <n v="1002208304"/>
    <s v="15-00000218"/>
    <s v="MAGNO HE"/>
    <n v="32.13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s v="18PCC4067"/>
    <s v="2"/>
    <s v="Sin Pallet"/>
    <n v="0"/>
    <n v="0"/>
    <x v="0"/>
    <n v="50550"/>
    <n v="32130"/>
    <n v="18420"/>
    <n v="298.49"/>
    <m/>
    <x v="1"/>
    <n v="1"/>
    <s v="01"/>
    <n v="32.130000000000003"/>
    <x v="1"/>
    <n v="9.2900715841892314"/>
    <n v="9.2900715841892314"/>
    <s v="TRANSCONCEM CIA. LTDA."/>
  </r>
  <r>
    <n v="1002208309"/>
    <s v="UE01"/>
    <d v="2022-04-01T00:00:00"/>
    <d v="1899-12-30T09:05:00"/>
    <s v="012-024-00412474"/>
    <s v=""/>
    <s v=""/>
    <n v="0"/>
    <n v="0"/>
    <s v="ZPRC"/>
    <s v="2500108569"/>
    <s v="P000033322"/>
    <n v="8002825266"/>
    <n v="1002208309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s v="18UE714"/>
    <s v="2"/>
    <s v="Sin Pallet"/>
    <n v="0"/>
    <n v="0"/>
    <x v="0"/>
    <n v="27070"/>
    <n v="18070"/>
    <n v="9000"/>
    <n v="266.39999999999998"/>
    <m/>
    <x v="22"/>
    <n v="1"/>
    <s v="01"/>
    <n v="18"/>
    <x v="1"/>
    <n v="0.74"/>
    <n v="14.799999999999999"/>
    <s v="TRANINTAGSA"/>
  </r>
  <r>
    <n v="1002208315"/>
    <s v="UE01"/>
    <d v="2022-04-01T00:00:00"/>
    <d v="1899-12-30T09:24:00"/>
    <s v="012-024-00412475"/>
    <s v="9000808248"/>
    <s v="012-022-00316326"/>
    <n v="836.4"/>
    <n v="937.78"/>
    <s v="ZPVN"/>
    <s v="40567484"/>
    <s v="P000033317"/>
    <n v="8002825276"/>
    <n v="1002208315"/>
    <s v="15-00001115"/>
    <s v="ARMADURO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</r>
  <r>
    <n v="1002208315"/>
    <s v="UE01"/>
    <d v="2022-04-01T00:00:00"/>
    <d v="1899-12-30T09:24:00"/>
    <s v="012-024-00412476"/>
    <s v="9000808246"/>
    <s v="012-022-00316324"/>
    <n v="1521.6"/>
    <n v="1706.03"/>
    <s v="ZPVN"/>
    <s v="40567482"/>
    <s v="P000033315"/>
    <n v="8002825277"/>
    <n v="1002208315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6283.333000000001"/>
    <n v="12030"/>
    <n v="4253.3329999999996"/>
    <n v="45.6"/>
    <m/>
    <x v="89"/>
    <n v="1"/>
    <s v="01"/>
    <n v="12"/>
    <x v="1"/>
    <n v="0.19"/>
    <n v="3.8000000000000003"/>
    <s v="TRANSPORTE PROPIO"/>
  </r>
  <r>
    <n v="1002208315"/>
    <s v="UE01"/>
    <d v="2022-04-01T00:00:00"/>
    <d v="1899-12-30T09:24:00"/>
    <s v="012-024-00412477"/>
    <s v="9000808247"/>
    <s v="012-022-00316325"/>
    <n v="828"/>
    <n v="928.36"/>
    <s v="ZPVN"/>
    <s v="40567483"/>
    <s v="P000033316"/>
    <n v="8002825275"/>
    <n v="1002208315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</r>
  <r>
    <n v="1002208310"/>
    <s v="UE01"/>
    <d v="2022-04-01T00:00:00"/>
    <d v="1899-12-30T09:34:00"/>
    <s v="012-024-00412478"/>
    <s v=""/>
    <s v=""/>
    <n v="0"/>
    <n v="0"/>
    <s v="ZPRC"/>
    <s v="2500108154"/>
    <s v="0000394385"/>
    <n v="8002825267"/>
    <n v="1002208310"/>
    <s v="15-00001118"/>
    <s v="TECHCEM"/>
    <n v="31.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s v="18PAB4038"/>
    <s v="2"/>
    <s v="Sin Pallet"/>
    <n v="0"/>
    <n v="0"/>
    <x v="0"/>
    <n v="49750"/>
    <n v="31600"/>
    <n v="18150"/>
    <n v="293.56"/>
    <m/>
    <x v="1"/>
    <n v="1"/>
    <s v="01"/>
    <n v="31.6"/>
    <x v="1"/>
    <n v="9.2898734177215179"/>
    <n v="9.2898734177215179"/>
    <s v="TRANSCONCEM CIA. LTDA."/>
  </r>
  <r>
    <n v="1002208318"/>
    <s v="UE01"/>
    <d v="2022-04-01T00:00:00"/>
    <d v="1899-12-30T09:47:00"/>
    <s v="012-024-00412479"/>
    <s v="9000808249"/>
    <s v="012-022-00316327"/>
    <n v="4316.3999999999996"/>
    <n v="4839.58"/>
    <s v="ZPVN"/>
    <s v="40567472"/>
    <s v="P000033313"/>
    <n v="8002825283"/>
    <n v="1002208318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700"/>
    <n v="33100"/>
    <n v="17600"/>
    <n v="488.4"/>
    <m/>
    <x v="27"/>
    <n v="1"/>
    <s v="01"/>
    <n v="33"/>
    <x v="1"/>
    <n v="0.74"/>
    <n v="14.799999999999999"/>
    <s v="TRANSPORTE PROPIO"/>
  </r>
  <r>
    <n v="1002208320"/>
    <s v="UE01"/>
    <d v="2022-04-01T00:00:00"/>
    <d v="1899-12-30T09:51:00"/>
    <s v="012-024-00412480"/>
    <s v="9000808250"/>
    <s v="012-022-00316328"/>
    <n v="2439.65"/>
    <n v="2735.35"/>
    <s v="ZPVN"/>
    <s v="40567514"/>
    <s v="P000033324"/>
    <n v="8002825285"/>
    <n v="1002208320"/>
    <s v="15-00001123"/>
    <s v="SELVALEGRE"/>
    <n v="360"/>
    <s v="BOL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88"/>
    <x v="88"/>
    <s v="10003590"/>
    <s v="CUAYCAL TACUNGA JORGE ANIBAL"/>
    <s v="ZEMU"/>
    <s v="18UE336"/>
    <s v="2"/>
    <s v="Sin Pallet"/>
    <n v="0"/>
    <n v="0"/>
    <x v="0"/>
    <n v="27090"/>
    <n v="18040"/>
    <n v="9050"/>
    <n v="234"/>
    <m/>
    <x v="86"/>
    <n v="1"/>
    <s v="01"/>
    <n v="18"/>
    <x v="1"/>
    <n v="0.65"/>
    <n v="13"/>
    <s v="TRANSSJQ S.A."/>
  </r>
  <r>
    <n v="1002208319"/>
    <s v="UE01"/>
    <d v="2022-04-01T00:00:00"/>
    <d v="1899-12-30T09:52:00"/>
    <s v="012-024-00412481"/>
    <s v="9000808251"/>
    <s v="012-022-00316329"/>
    <n v="3238.68"/>
    <n v="3631.23"/>
    <s v="ZPVN"/>
    <s v="40567517"/>
    <s v="P000033325"/>
    <n v="8002825284"/>
    <n v="1002208319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s v="18UE681"/>
    <s v="1"/>
    <s v="Con Pallet"/>
    <n v="0.05"/>
    <n v="24"/>
    <x v="0"/>
    <n v="38930"/>
    <n v="24030"/>
    <n v="14900"/>
    <n v="43.2"/>
    <m/>
    <x v="84"/>
    <n v="1"/>
    <s v="01"/>
    <n v="24"/>
    <x v="1"/>
    <n v="9.0000000000000011E-2"/>
    <n v="1.8"/>
    <s v="TRIMPESAS S.A."/>
  </r>
  <r>
    <n v="1002208326"/>
    <s v="UE01"/>
    <d v="2022-04-01T00:00:00"/>
    <d v="1899-12-30T09:54:00"/>
    <s v="012-024-00412482"/>
    <s v="9000808252"/>
    <s v="012-022-00316330"/>
    <n v="2509.1999999999998"/>
    <n v="2813.33"/>
    <s v="ZPVN"/>
    <s v="40567530"/>
    <s v="P000033331"/>
    <n v="8002825295"/>
    <n v="1002208326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33"/>
    <x v="33"/>
    <s v="100014931"/>
    <s v="VACA GALO"/>
    <s v="ZEMU"/>
    <s v="18UE737"/>
    <s v="2"/>
    <s v="Sin Pallet"/>
    <n v="0"/>
    <n v="0"/>
    <x v="0"/>
    <n v="27060"/>
    <n v="18070"/>
    <n v="8990"/>
    <n v="54"/>
    <m/>
    <x v="31"/>
    <n v="1"/>
    <s v="01"/>
    <n v="18"/>
    <x v="1"/>
    <n v="0.15"/>
    <n v="3"/>
    <s v="TRANSPORTE PESADO CIAPRUTE S.A."/>
  </r>
  <r>
    <n v="1002208313"/>
    <s v="UE01"/>
    <d v="2022-04-01T00:00:00"/>
    <d v="1899-12-30T10:07:00"/>
    <s v="012-024-00412483"/>
    <s v="9000808255"/>
    <s v="012-022-00316333"/>
    <n v="4461.6000000000004"/>
    <n v="5002.37"/>
    <s v="ZPVN"/>
    <s v="40567509"/>
    <s v="0000394638"/>
    <n v="8002825273"/>
    <n v="1002208313"/>
    <s v="15-00001124"/>
    <s v="SELVALEGRE ANTIHUMEDAD"/>
    <n v="6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s v="18UE565"/>
    <s v="2"/>
    <s v="Sin Pallet"/>
    <n v="0"/>
    <n v="0"/>
    <x v="0"/>
    <n v="50840"/>
    <n v="33010"/>
    <n v="17830"/>
    <n v="468.6"/>
    <m/>
    <x v="49"/>
    <n v="1"/>
    <s v="01"/>
    <n v="33"/>
    <x v="1"/>
    <n v="0.71000000000000008"/>
    <n v="14.200000000000001"/>
    <s v="TRANSCARLONISA"/>
  </r>
  <r>
    <n v="1002208327"/>
    <s v="UE01"/>
    <d v="2022-04-01T00:00:00"/>
    <d v="1899-12-30T10:17:00"/>
    <s v="012-024-00412484"/>
    <s v="9000808256"/>
    <s v="012-022-00316334"/>
    <n v="2390"/>
    <n v="2679.68"/>
    <s v="ZPVN"/>
    <s v="40567533"/>
    <s v="0000394666"/>
    <n v="8002825297"/>
    <n v="1002208327"/>
    <s v="15-00001123"/>
    <s v="SELVALEGRE"/>
    <n v="360"/>
    <s v="BOL"/>
    <s v="101613"/>
    <s v="COMERCIAL MICHELENA S.A."/>
    <s v="804185"/>
    <s v="MEGAHIMERSA"/>
    <s v="QUITO"/>
    <s v="CARLOS MANTILLA Y SIMON BOLIVAR"/>
    <s v="OPCARA"/>
    <s v="O-Pichincha-Carapungo"/>
    <n v="89"/>
    <x v="102"/>
    <x v="102"/>
    <s v="100021206"/>
    <s v="OBANDO ADRIAN"/>
    <s v="ZEMU"/>
    <s v="18UE679"/>
    <s v="2"/>
    <s v="Sin Pallet"/>
    <n v="0"/>
    <n v="0"/>
    <x v="0"/>
    <n v="27040"/>
    <n v="18020"/>
    <n v="9020"/>
    <n v="158.4"/>
    <m/>
    <x v="100"/>
    <n v="1"/>
    <s v="01"/>
    <n v="18"/>
    <x v="1"/>
    <n v="0.44"/>
    <n v="8.8000000000000007"/>
    <s v="LA ARMENIA S.A."/>
  </r>
  <r>
    <n v="1002208325"/>
    <s v="UE01"/>
    <d v="2022-04-01T00:00:00"/>
    <d v="1899-12-30T10:24:00"/>
    <s v="012-024-00412485"/>
    <s v="9000808257"/>
    <s v="012-022-00316335"/>
    <n v="3271.78"/>
    <n v="3668.34"/>
    <s v="ZPVN"/>
    <s v="40567519"/>
    <s v="P000033327"/>
    <n v="8002825294"/>
    <n v="1002208325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s v="18UE716"/>
    <s v="1"/>
    <s v="Con Pallet"/>
    <n v="0.05"/>
    <n v="24"/>
    <x v="0"/>
    <n v="40170"/>
    <n v="24090"/>
    <n v="16080"/>
    <n v="43.2"/>
    <m/>
    <x v="153"/>
    <n v="1"/>
    <s v="01"/>
    <n v="24"/>
    <x v="1"/>
    <n v="9.0000000000000011E-2"/>
    <n v="1.8"/>
    <s v="SILOGTER S.A."/>
  </r>
  <r>
    <n v="1002208332"/>
    <s v="UE01"/>
    <d v="2022-04-01T00:00:00"/>
    <d v="1899-12-30T10:29:00"/>
    <s v="012-024-00412486"/>
    <s v=""/>
    <s v=""/>
    <n v="0"/>
    <n v="0"/>
    <s v="ZPRC"/>
    <s v="2500108307"/>
    <s v="0000393851"/>
    <n v="8002825306"/>
    <n v="1002208332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100"/>
    <n v="33040"/>
    <n v="18060"/>
    <n v="594"/>
    <m/>
    <x v="55"/>
    <n v="1"/>
    <s v="01"/>
    <n v="33"/>
    <x v="1"/>
    <n v="0.9"/>
    <n v="18"/>
    <s v="TRANSPORTE PROPIO"/>
  </r>
  <r>
    <n v="1002208316"/>
    <s v="UE01"/>
    <d v="2022-04-01T00:00:00"/>
    <d v="1899-12-30T10:34:00"/>
    <s v="012-024-00412487"/>
    <s v="9000808288"/>
    <s v="012-022-00316336"/>
    <n v="4290"/>
    <n v="4809.9799999999996"/>
    <s v="ZPVN"/>
    <s v="40567520"/>
    <s v="P000033328"/>
    <n v="8002825281"/>
    <n v="1002208316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200"/>
    <n v="33040"/>
    <n v="18160"/>
    <n v="594"/>
    <m/>
    <x v="138"/>
    <n v="1"/>
    <s v="01"/>
    <n v="33"/>
    <x v="1"/>
    <n v="0.9"/>
    <n v="18"/>
    <s v="TRANSPORTE PROPIO"/>
  </r>
  <r>
    <n v="1002208338"/>
    <s v="UE01"/>
    <d v="2022-04-01T00:00:00"/>
    <d v="1899-12-30T10:36:00"/>
    <s v="012-024-00412488"/>
    <s v="9000808298"/>
    <s v="012-022-00316337"/>
    <n v="3956.9"/>
    <n v="4436.5"/>
    <s v="ZPVN"/>
    <s v="40560972"/>
    <s v="0000394528"/>
    <n v="8002825311"/>
    <n v="1002208338"/>
    <s v="15-00001121"/>
    <s v="GLADIADOR"/>
    <n v="32.049999999999997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s v="18UE003"/>
    <s v="2"/>
    <s v="Sin Pallet"/>
    <n v="0"/>
    <n v="0"/>
    <x v="0"/>
    <n v="51520"/>
    <n v="32050"/>
    <n v="19470"/>
    <n v="193.26"/>
    <m/>
    <x v="73"/>
    <n v="1"/>
    <s v="01"/>
    <n v="32.049999999999997"/>
    <x v="1"/>
    <n v="6.0299531981279255"/>
    <n v="6.0299531981279255"/>
    <s v="J.V. TRANSPREMIUN CIA.LTDA"/>
  </r>
  <r>
    <n v="1002208333"/>
    <s v="UE01"/>
    <d v="2022-04-01T00:00:00"/>
    <d v="1899-12-30T10:46:00"/>
    <s v="012-024-00412489"/>
    <s v="9000807993"/>
    <s v="013-020-00047943"/>
    <n v="3059.02"/>
    <n v="3429.79"/>
    <s v="ZPDF"/>
    <s v="70177588"/>
    <s v="0000394440"/>
    <n v="8002825308"/>
    <n v="1002208333"/>
    <s v="15-00001124"/>
    <s v="SELVALEGRE ANTIHUMEDAD"/>
    <n v="480"/>
    <s v="BOL"/>
    <s v="101450"/>
    <s v="MEGAMETALES S.A."/>
    <s v="809999"/>
    <s v="LOCAL HIPERFERIA"/>
    <s v="DURÁN"/>
    <s v="VIA DURAN TAMBO KM 3.5."/>
    <s v="OGDURA"/>
    <s v="O-Guayas-Duran"/>
    <n v="516"/>
    <x v="114"/>
    <x v="114"/>
    <s v="100014846"/>
    <s v="SANCHEZ EDUARDO"/>
    <s v="ZEMT"/>
    <s v="18UE324"/>
    <s v="1"/>
    <s v="Con Pallet"/>
    <n v="0.05"/>
    <n v="24"/>
    <x v="0"/>
    <n v="39100"/>
    <n v="23950"/>
    <n v="15150"/>
    <n v="624"/>
    <m/>
    <x v="112"/>
    <n v="1"/>
    <s v="01"/>
    <n v="24"/>
    <x v="1"/>
    <n v="1.3"/>
    <n v="26"/>
    <s v="LIDENORTI S.A."/>
  </r>
  <r>
    <n v="1002208341"/>
    <s v="UE01"/>
    <d v="2022-04-01T00:00:00"/>
    <d v="1899-12-30T10:48:00"/>
    <s v="012-024-00412490"/>
    <s v=""/>
    <s v=""/>
    <n v="0"/>
    <n v="0"/>
    <s v="ZPRC"/>
    <s v="2500108568"/>
    <s v="P000033321"/>
    <n v="8002825314"/>
    <n v="1002208341"/>
    <s v="15-00001116"/>
    <s v="ARMADURO GRANEL"/>
    <n v="30.68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030"/>
    <n v="30680"/>
    <n v="18350"/>
    <n v="451"/>
    <m/>
    <x v="7"/>
    <n v="1"/>
    <s v="01"/>
    <n v="30.68"/>
    <x v="1"/>
    <n v="14.70013037809648"/>
    <n v="14.70013037809648"/>
    <s v="TRANSPORTE PROPIO"/>
  </r>
  <r>
    <n v="1002208342"/>
    <s v="UE01"/>
    <d v="2022-04-01T00:00:00"/>
    <d v="1899-12-30T10:51:00"/>
    <s v="012-024-00412491"/>
    <s v="9000808321"/>
    <s v="012-022-00316338"/>
    <n v="3201.6"/>
    <n v="3589.65"/>
    <s v="ZPVN"/>
    <s v="40567528"/>
    <s v="P000033330"/>
    <n v="8002825315"/>
    <n v="1002208342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68"/>
    <x v="68"/>
    <s v="100015058"/>
    <s v="MUÑOZ JUAN"/>
    <s v="ZEMT"/>
    <s v="18UE985"/>
    <s v="2"/>
    <s v="Sin Pallet"/>
    <n v="0"/>
    <n v="0"/>
    <x v="0"/>
    <n v="40300"/>
    <n v="24010"/>
    <n v="16290"/>
    <n v="494.4"/>
    <m/>
    <x v="66"/>
    <n v="1"/>
    <s v="01"/>
    <n v="24"/>
    <x v="1"/>
    <n v="1.03"/>
    <n v="20.599999999999998"/>
    <s v="SELVALEGRE S.A."/>
  </r>
  <r>
    <n v="1002208352"/>
    <s v="UE01"/>
    <d v="2022-04-01T00:00:00"/>
    <d v="1899-12-30T11:01:00"/>
    <s v="012-024-00412492"/>
    <s v=""/>
    <s v=""/>
    <n v="0"/>
    <n v="0"/>
    <s v="ZPRC"/>
    <s v="2500108570"/>
    <s v="0000394640"/>
    <n v="8002825323"/>
    <n v="1002208352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130"/>
    <n v="24030"/>
    <n v="15100"/>
    <n v="259.2"/>
    <m/>
    <x v="6"/>
    <n v="1"/>
    <s v="01"/>
    <n v="24"/>
    <x v="1"/>
    <n v="0.53999999999999992"/>
    <n v="10.799999999999999"/>
    <s v="TRANSPORTE PROPIO"/>
  </r>
  <r>
    <n v="1002208351"/>
    <s v="UE01"/>
    <d v="2022-04-01T00:00:00"/>
    <d v="1899-12-30T11:14:00"/>
    <s v="012-024-00412493"/>
    <s v="9000808326"/>
    <s v="012-022-00316339"/>
    <n v="3551.61"/>
    <n v="3982.09"/>
    <s v="ZPVN"/>
    <s v="40564120"/>
    <s v="0000393698"/>
    <n v="8002825322"/>
    <n v="1002208351"/>
    <s v="15-00000218"/>
    <s v="MAGNO HE"/>
    <n v="30.52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170"/>
    <n v="30520"/>
    <n v="19650"/>
    <n v="0"/>
    <m/>
    <x v="3"/>
    <n v="1"/>
    <s v="01"/>
    <n v="30.52"/>
    <x v="1"/>
    <n v="0"/>
    <n v="0"/>
    <s v="HORMIANDES"/>
  </r>
  <r>
    <n v="1002208343"/>
    <s v="UE01"/>
    <d v="2022-04-01T00:00:00"/>
    <d v="1899-12-30T11:15:00"/>
    <s v="012-024-00412494"/>
    <s v=""/>
    <s v=""/>
    <n v="0"/>
    <n v="0"/>
    <s v="ZPRC"/>
    <s v="2500108154"/>
    <s v="0000394384"/>
    <n v="8002825317"/>
    <n v="1002208343"/>
    <s v="15-00001118"/>
    <s v="TECHCEM"/>
    <n v="30.3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49040"/>
    <n v="30360"/>
    <n v="18680"/>
    <n v="282.04000000000002"/>
    <m/>
    <x v="1"/>
    <n v="1"/>
    <s v="01"/>
    <n v="30.36"/>
    <x v="1"/>
    <n v="9.2898550724637694"/>
    <n v="9.2898550724637694"/>
    <s v="TRANSCONCEM CIA. LTDA."/>
  </r>
  <r>
    <n v="1002208360"/>
    <s v="UE01"/>
    <d v="2022-04-01T00:00:00"/>
    <d v="1899-12-30T11:19:00"/>
    <s v="012-024-00412495"/>
    <s v="9000808327"/>
    <s v="012-022-00316340"/>
    <n v="2386.8000000000002"/>
    <n v="2676.1"/>
    <s v="ZPVN"/>
    <s v="40567531"/>
    <s v="0000394664"/>
    <n v="8002825334"/>
    <n v="1002208360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45"/>
    <x v="45"/>
    <s v="10000932"/>
    <s v="CACOANGO RODRIGO"/>
    <s v="ZEMU"/>
    <s v="18UE704"/>
    <s v="2"/>
    <s v="Sin Pallet"/>
    <n v="0"/>
    <n v="0"/>
    <x v="0"/>
    <n v="27060"/>
    <n v="18030"/>
    <n v="9030"/>
    <n v="280.8"/>
    <m/>
    <x v="43"/>
    <n v="1"/>
    <s v="01"/>
    <n v="18"/>
    <x v="1"/>
    <n v="0.78"/>
    <n v="15.600000000000001"/>
    <s v="TRAPSA C.A."/>
  </r>
  <r>
    <n v="1002208353"/>
    <s v="UE01"/>
    <d v="2022-04-01T00:00:00"/>
    <d v="1899-12-30T11:22:00"/>
    <s v="012-024-00412496"/>
    <s v="9000808329"/>
    <s v="012-022-00316341"/>
    <n v="4613.3999999999996"/>
    <n v="5172.58"/>
    <s v="ZPVN"/>
    <s v="40567560"/>
    <s v="P000033342"/>
    <n v="8002825324"/>
    <n v="1002208353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52"/>
    <x v="52"/>
    <s v="100014855"/>
    <s v="PALACIOS ALFONSO"/>
    <s v="ZETT"/>
    <s v="18UE342"/>
    <s v="2"/>
    <s v="Sin Pallet"/>
    <n v="0"/>
    <n v="0"/>
    <x v="0"/>
    <n v="50230"/>
    <n v="33040"/>
    <n v="17190"/>
    <n v="699.6"/>
    <m/>
    <x v="50"/>
    <n v="1"/>
    <s v="01"/>
    <n v="33"/>
    <x v="1"/>
    <n v="1.06"/>
    <n v="21.2"/>
    <s v="NARVAEZ VACA CIA. LTDA."/>
  </r>
  <r>
    <n v="1002208328"/>
    <s v="UE01"/>
    <d v="2022-04-01T00:00:00"/>
    <d v="1899-12-30T11:30:00"/>
    <s v="012-024-00412497"/>
    <s v=""/>
    <s v=""/>
    <n v="0"/>
    <n v="0"/>
    <s v="ZPRC"/>
    <s v="2500108495"/>
    <s v="0000394416"/>
    <n v="8002825298"/>
    <n v="1002208328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55"/>
    <x v="55"/>
    <s v="100020748"/>
    <s v="SANCHEZ IVAN"/>
    <s v="ZETT"/>
    <s v="18UE900"/>
    <s v="4"/>
    <s v="Pallet Cortesia"/>
    <n v="0"/>
    <n v="0"/>
    <x v="0"/>
    <n v="50770"/>
    <n v="32040"/>
    <n v="18730"/>
    <n v="294.39999999999998"/>
    <m/>
    <x v="53"/>
    <n v="1"/>
    <s v="01"/>
    <n v="32"/>
    <x v="1"/>
    <n v="0.45999999999999996"/>
    <n v="9.1999999999999993"/>
    <s v="LIDENORTI S.A."/>
  </r>
  <r>
    <n v="1002208359"/>
    <s v="UE01"/>
    <d v="2022-04-01T00:00:00"/>
    <d v="1899-12-30T11:36:00"/>
    <s v="012-024-00412498"/>
    <s v="9000808330"/>
    <s v="012-022-00316342"/>
    <n v="3144"/>
    <n v="3525.07"/>
    <s v="ZPVN"/>
    <s v="40567553"/>
    <s v="P000033340"/>
    <n v="8002825332"/>
    <n v="1002208359"/>
    <s v="15-00001124"/>
    <s v="SELVALEGRE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28"/>
    <x v="28"/>
    <s v="100018432"/>
    <s v="AYALA LUIS"/>
    <s v="ZEMT"/>
    <s v="18UE569"/>
    <s v="1"/>
    <s v="Con Pallet"/>
    <n v="0.05"/>
    <n v="24"/>
    <x v="0"/>
    <n v="40170"/>
    <n v="24020"/>
    <n v="16150"/>
    <n v="494.4"/>
    <m/>
    <x v="26"/>
    <n v="1"/>
    <s v="01"/>
    <n v="24"/>
    <x v="1"/>
    <n v="1.03"/>
    <n v="20.599999999999998"/>
    <s v="TRIMPESAS S.A."/>
  </r>
  <r>
    <n v="1002208368"/>
    <s v="UE01"/>
    <d v="2022-04-01T00:00:00"/>
    <d v="1899-12-30T11:44:00"/>
    <s v="012-024-00412499"/>
    <s v="9000808333"/>
    <s v="012-022-00316343"/>
    <n v="4537.37"/>
    <n v="5087.32"/>
    <s v="ZPVN"/>
    <s v="40567586"/>
    <s v="P000033348"/>
    <n v="8002825344"/>
    <n v="1002208368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880"/>
    <n v="34050"/>
    <n v="16830"/>
    <n v="299.2"/>
    <m/>
    <x v="32"/>
    <n v="1"/>
    <s v="01"/>
    <n v="34"/>
    <x v="1"/>
    <n v="0.44"/>
    <n v="8.7999999999999989"/>
    <s v="TRANSPORTE PROPIO"/>
  </r>
  <r>
    <n v="1002208378"/>
    <s v="UE01"/>
    <d v="2022-04-01T00:00:00"/>
    <d v="1899-12-30T12:16:00"/>
    <s v="012-024-00412500"/>
    <s v="9000808371"/>
    <s v="012-022-00316344"/>
    <n v="2412"/>
    <n v="2704.35"/>
    <s v="ZPVN"/>
    <s v="40567573"/>
    <s v="0000394720"/>
    <n v="8002825352"/>
    <n v="1002208378"/>
    <s v="15-00001119"/>
    <s v="CAMPEON ANTIHUMEDAD"/>
    <n v="360"/>
    <s v="BOL"/>
    <s v="103416"/>
    <s v="COMERCIO Y DISTRIBUCIONES S.A."/>
    <s v="805461"/>
    <s v="TAISHA"/>
    <s v="TAISHA"/>
    <s v="CALLE SHAMAK 3344 Y TUMI"/>
    <s v="OVTAIS"/>
    <s v="O-Moronasantiag-Taisha"/>
    <n v="528"/>
    <x v="130"/>
    <x v="130"/>
    <s v="100014950"/>
    <s v="MONTESDEOCA JORGE"/>
    <s v="ZEMU"/>
    <s v="18UE601"/>
    <s v="2"/>
    <s v="Sin Pallet"/>
    <n v="0"/>
    <n v="0"/>
    <x v="0"/>
    <n v="27170"/>
    <n v="18040"/>
    <n v="9130"/>
    <n v="684"/>
    <m/>
    <x v="128"/>
    <n v="1"/>
    <s v="01"/>
    <n v="18"/>
    <x v="1"/>
    <n v="1.9"/>
    <n v="38"/>
    <s v="LIDENORTI S.A."/>
  </r>
  <r>
    <n v="1002208383"/>
    <s v="UE01"/>
    <d v="2022-04-01T00:00:00"/>
    <d v="1899-12-30T12:20:00"/>
    <s v="012-024-00412501"/>
    <s v="9000808373"/>
    <s v="012-022-00316345"/>
    <n v="2507.02"/>
    <n v="2810.88"/>
    <s v="ZPVN"/>
    <s v="40567571"/>
    <s v="0000394718"/>
    <n v="8002825359"/>
    <n v="1002208383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59"/>
    <x v="59"/>
    <s v="100014884"/>
    <s v="CADENA GERARDO"/>
    <s v="ZEMU"/>
    <s v="18UE394"/>
    <s v="2"/>
    <s v="Sin Pallet"/>
    <n v="0"/>
    <n v="0"/>
    <x v="0"/>
    <n v="27100"/>
    <n v="18010"/>
    <n v="9090"/>
    <n v="381.6"/>
    <m/>
    <x v="57"/>
    <n v="1"/>
    <s v="01"/>
    <n v="18"/>
    <x v="1"/>
    <n v="1.06"/>
    <n v="21.200000000000003"/>
    <s v="GLT LOGISTICS S.A."/>
  </r>
  <r>
    <n v="1002208372"/>
    <s v="UE01"/>
    <d v="2022-04-01T00:00:00"/>
    <d v="1899-12-30T12:25:00"/>
    <s v="012-024-00412502"/>
    <s v="9000808375"/>
    <s v="012-022-00316347"/>
    <n v="1041.74"/>
    <n v="1168.01"/>
    <s v="ZPVN"/>
    <s v="40567547"/>
    <s v="0000394674"/>
    <n v="8002825347"/>
    <n v="1002208372"/>
    <s v="15-00001115"/>
    <s v="ARMADURO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6541.97"/>
    <n v="8016.97"/>
    <n v="8525"/>
    <n v="150.4"/>
    <m/>
    <x v="56"/>
    <n v="1"/>
    <s v="01"/>
    <n v="8"/>
    <x v="1"/>
    <n v="0.94000000000000006"/>
    <n v="18.8"/>
    <s v="TRANSPORTE PROPIO"/>
  </r>
  <r>
    <n v="1002208372"/>
    <s v="UE01"/>
    <d v="2022-04-01T00:00:00"/>
    <d v="1899-12-30T12:25:00"/>
    <s v="012-024-00412503"/>
    <s v="9000808374"/>
    <s v="012-022-00316346"/>
    <n v="3235.72"/>
    <n v="3627.91"/>
    <s v="ZPVN"/>
    <s v="40567547"/>
    <s v="0000394675"/>
    <n v="8002825348"/>
    <n v="1002208372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578.03"/>
    <n v="25053.03"/>
    <n v="8525"/>
    <n v="470"/>
    <m/>
    <x v="56"/>
    <n v="1"/>
    <s v="01"/>
    <n v="25"/>
    <x v="1"/>
    <n v="0.94"/>
    <n v="18.8"/>
    <s v="TRANSPORTE PROPIO"/>
  </r>
  <r>
    <n v="1002208388"/>
    <s v="UE01"/>
    <d v="2022-04-01T00:00:00"/>
    <d v="1899-12-30T12:41:00"/>
    <s v="012-024-00412504"/>
    <s v="9000808378"/>
    <s v="012-022-00316348"/>
    <n v="4332.04"/>
    <n v="4857.1099999999997"/>
    <s v="ZPVN"/>
    <s v="40567331"/>
    <s v="0000394448"/>
    <n v="8002825364"/>
    <n v="1002208388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230"/>
    <n v="33050"/>
    <n v="18180"/>
    <n v="594"/>
    <m/>
    <x v="155"/>
    <n v="1"/>
    <s v="01"/>
    <n v="33"/>
    <x v="1"/>
    <n v="0.9"/>
    <n v="18"/>
    <s v="TRANSPORTE PROPIO"/>
  </r>
  <r>
    <n v="1002208384"/>
    <s v="UE01"/>
    <d v="2022-04-01T00:00:00"/>
    <d v="1899-12-30T12:41:00"/>
    <s v="012-024-00412505"/>
    <s v="9000808379"/>
    <s v="012-022-00316349"/>
    <n v="4065.97"/>
    <n v="4558.8"/>
    <s v="ZPVN"/>
    <s v="40567024"/>
    <s v="0000394702"/>
    <n v="8002825360"/>
    <n v="1002208384"/>
    <s v="15-00001121"/>
    <s v="GLADIADOR"/>
    <n v="31.86"/>
    <s v="T"/>
    <s v="101453"/>
    <s v="SUDAMERICANA INTEGRAL DE"/>
    <s v="810214"/>
    <s v="GRANEL MINA BALAO"/>
    <s v="BALAO"/>
    <s v="VIA NARANJAL - TENGUEL KM 33"/>
    <s v="OGBALA"/>
    <s v="O-Guayas-Balao"/>
    <n v="551"/>
    <x v="30"/>
    <x v="30"/>
    <s v="100016824"/>
    <s v="YANEZ JOSE"/>
    <s v="ZECI"/>
    <s v="18UE970"/>
    <s v="2"/>
    <s v="Sin Pallet"/>
    <n v="0"/>
    <n v="0"/>
    <x v="0"/>
    <n v="49990"/>
    <n v="31860"/>
    <n v="18130"/>
    <n v="1313.91"/>
    <m/>
    <x v="28"/>
    <n v="1"/>
    <s v="01"/>
    <n v="31.86"/>
    <x v="1"/>
    <n v="41.240112994350284"/>
    <n v="41.240112994350284"/>
    <s v="TRANSALMEIDA CIA."/>
  </r>
  <r>
    <n v="1002208374"/>
    <s v="UE01"/>
    <d v="2022-04-01T00:00:00"/>
    <d v="1899-12-30T12:48:00"/>
    <s v="012-024-00412506"/>
    <s v=""/>
    <s v=""/>
    <n v="0"/>
    <n v="0"/>
    <s v="ZPRC"/>
    <s v="2500108577"/>
    <s v="P000033351"/>
    <n v="8002825349"/>
    <n v="1002208374"/>
    <s v="15-00000218"/>
    <s v="MAGNO HE"/>
    <n v="31.0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220"/>
    <n v="31060"/>
    <n v="19160"/>
    <n v="0"/>
    <m/>
    <x v="3"/>
    <n v="1"/>
    <s v="01"/>
    <n v="31.06"/>
    <x v="1"/>
    <n v="0"/>
    <n v="0"/>
    <s v="UNICON"/>
  </r>
  <r>
    <n v="1002208386"/>
    <s v="UE01"/>
    <d v="2022-04-01T00:00:00"/>
    <d v="1899-12-30T13:20:00"/>
    <s v="012-024-00412507"/>
    <s v="9000808387"/>
    <s v="012-022-00316350"/>
    <n v="4507.8"/>
    <n v="5054.18"/>
    <s v="ZPVN"/>
    <s v="40567606"/>
    <s v="P000033362"/>
    <n v="8002825363"/>
    <n v="1002208386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56"/>
    <x v="156"/>
    <s v="100014984"/>
    <s v="DIAZ WALTER"/>
    <s v="ZETT"/>
    <s v="18UE687"/>
    <s v="2"/>
    <s v="Sin Pallet"/>
    <n v="0"/>
    <n v="0"/>
    <x v="0"/>
    <n v="49740"/>
    <n v="33080"/>
    <n v="16660"/>
    <n v="382.8"/>
    <m/>
    <x v="153"/>
    <n v="1"/>
    <s v="01"/>
    <n v="33"/>
    <x v="1"/>
    <n v="0.58000000000000007"/>
    <n v="11.6"/>
    <s v="LIDENORTI S.A."/>
  </r>
  <r>
    <n v="1002208397"/>
    <s v="UE01"/>
    <d v="2022-04-01T00:00:00"/>
    <d v="1899-12-30T13:59:00"/>
    <s v="012-024-00412508"/>
    <s v="9000808413"/>
    <s v="012-022-00316352"/>
    <n v="699.74"/>
    <n v="784.55"/>
    <s v="ZPVN"/>
    <s v="40567588"/>
    <s v="P000033350"/>
    <n v="8002825392"/>
    <n v="1002208397"/>
    <s v="15-00001120"/>
    <s v="CAMPEON"/>
    <n v="1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14674.118"/>
    <n v="6014.1180000000004"/>
    <n v="8660"/>
    <n v="91.2"/>
    <m/>
    <x v="10"/>
    <n v="1"/>
    <s v="01"/>
    <n v="6"/>
    <x v="1"/>
    <n v="0.76"/>
    <n v="15.200000000000001"/>
    <s v="TRANSPORTE PROPIO"/>
  </r>
  <r>
    <n v="1002208397"/>
    <s v="UE01"/>
    <d v="2022-04-01T00:00:00"/>
    <d v="1899-12-30T13:59:00"/>
    <s v="012-024-00412509"/>
    <s v="9000808412"/>
    <s v="012-022-00316351"/>
    <n v="3557.82"/>
    <n v="3989.05"/>
    <s v="ZPVN"/>
    <s v="40567587"/>
    <s v="P000033349"/>
    <n v="8002825391"/>
    <n v="1002208397"/>
    <s v="15-00001123"/>
    <s v="SELVALEGRE"/>
    <n v="5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36725.881999999998"/>
    <n v="28065.882000000001"/>
    <n v="8660"/>
    <n v="425.6"/>
    <m/>
    <x v="10"/>
    <n v="1"/>
    <s v="01"/>
    <n v="28"/>
    <x v="1"/>
    <n v="0.76"/>
    <n v="15.200000000000001"/>
    <s v="TRANSPORTE PROPIO"/>
  </r>
  <r>
    <n v="1002208407"/>
    <s v="UE01"/>
    <d v="2022-04-01T00:00:00"/>
    <d v="1899-12-30T14:05:00"/>
    <s v="012-024-00412510"/>
    <s v=""/>
    <s v=""/>
    <n v="0"/>
    <n v="0"/>
    <s v="ZPRC"/>
    <s v="2500108561"/>
    <s v="P000033291"/>
    <n v="8002825411"/>
    <n v="1002208407"/>
    <s v="15-00000218"/>
    <s v="MAGNO HE"/>
    <n v="30.29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48950"/>
    <n v="30290"/>
    <n v="18660"/>
    <n v="769.67"/>
    <m/>
    <x v="28"/>
    <n v="1"/>
    <s v="01"/>
    <n v="30.29"/>
    <x v="1"/>
    <n v="25.410036315615713"/>
    <n v="25.410036315615713"/>
    <s v="TRANSALMEIDA"/>
  </r>
  <r>
    <n v="1002208398"/>
    <s v="UE01"/>
    <d v="2022-04-01T00:00:00"/>
    <d v="1899-12-30T14:11:00"/>
    <s v="012-024-00412511"/>
    <s v="9000808414"/>
    <s v="012-022-00316353"/>
    <n v="4353.7"/>
    <n v="4881.3900000000003"/>
    <s v="ZPVN"/>
    <s v="40567562"/>
    <s v="P000033343"/>
    <n v="8002825394"/>
    <n v="1002208398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850"/>
    <n v="34090"/>
    <n v="17760"/>
    <n v="503.2"/>
    <m/>
    <x v="7"/>
    <n v="1"/>
    <s v="01"/>
    <n v="34"/>
    <x v="1"/>
    <n v="0.74"/>
    <n v="14.799999999999999"/>
    <s v="TRANSPORTE PROPIO"/>
  </r>
  <r>
    <n v="1002208406"/>
    <s v="UE01"/>
    <d v="2022-04-01T00:00:00"/>
    <d v="1899-12-30T14:13:00"/>
    <s v="012-024-00412512"/>
    <s v="9000808415"/>
    <s v="012-022-00316354"/>
    <n v="2484"/>
    <n v="2785.08"/>
    <s v="ZPVN"/>
    <s v="40567555"/>
    <s v="P000033341"/>
    <n v="8002825410"/>
    <n v="1002208406"/>
    <s v="15-00001123"/>
    <s v="SELVALEGRE"/>
    <n v="360"/>
    <s v="BOL"/>
    <s v="102835"/>
    <s v="SOCIEDAD CIVIL Y COMERCIAL VASFERRI"/>
    <s v="803609"/>
    <s v="FERRETERIA LA VILLA"/>
    <s v="OTAVALO"/>
    <s v="PANAMERICANA NORTE HUAYCOPUNGO"/>
    <s v="OIOTAV"/>
    <s v="O-Imbabura-Otavalo"/>
    <n v="8"/>
    <x v="22"/>
    <x v="22"/>
    <s v="100016661"/>
    <s v="BENALCAZAR MILTON"/>
    <s v="ZEMU"/>
    <s v="18UE389"/>
    <s v="2"/>
    <s v="Sin Pallet"/>
    <n v="0"/>
    <n v="0"/>
    <x v="0"/>
    <n v="27280"/>
    <n v="18060"/>
    <n v="9220"/>
    <n v="32.4"/>
    <m/>
    <x v="22"/>
    <n v="1"/>
    <s v="01"/>
    <n v="18"/>
    <x v="1"/>
    <n v="0.09"/>
    <n v="1.7999999999999998"/>
    <s v="TRANINTAGSA S.A."/>
  </r>
  <r>
    <n v="1002208400"/>
    <s v="UE01"/>
    <d v="2022-04-01T00:00:00"/>
    <d v="1899-12-30T14:17:00"/>
    <s v="012-024-00412513"/>
    <s v=""/>
    <s v=""/>
    <n v="0"/>
    <n v="0"/>
    <s v="ZPRC"/>
    <s v="2500108580"/>
    <s v="P000033361"/>
    <n v="8002825402"/>
    <n v="1002208400"/>
    <s v="15-00001115"/>
    <s v="ARMADURO"/>
    <n v="660"/>
    <s v="BOL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51000"/>
    <n v="33090"/>
    <n v="17910"/>
    <n v="455.4"/>
    <m/>
    <x v="109"/>
    <n v="1"/>
    <s v="01"/>
    <n v="33"/>
    <x v="1"/>
    <n v="0.69"/>
    <n v="13.799999999999999"/>
    <s v="TRANSPORTE PROPIO"/>
  </r>
  <r>
    <n v="1002208409"/>
    <s v="UE01"/>
    <d v="2022-04-01T00:00:00"/>
    <d v="1899-12-30T14:21:00"/>
    <s v="012-024-00412514"/>
    <s v="9000808417"/>
    <s v="012-022-00316356"/>
    <n v="557.6"/>
    <n v="625.17999999999995"/>
    <s v="ZPVN"/>
    <s v="40567632"/>
    <s v="P000033366"/>
    <n v="8002825413"/>
    <n v="1002208409"/>
    <s v="15-00001115"/>
    <s v="ARMADURO"/>
    <n v="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s v="18UE370"/>
    <s v="2"/>
    <s v="Sin Pallet"/>
    <n v="0"/>
    <n v="0"/>
    <x v="0"/>
    <n v="8586.1110000000008"/>
    <n v="4011.1109999999999"/>
    <n v="4575"/>
    <n v="7.2"/>
    <m/>
    <x v="98"/>
    <n v="1"/>
    <s v="01"/>
    <n v="4"/>
    <x v="1"/>
    <n v="0.09"/>
    <n v="1.8"/>
    <s v="SANJOPAS S.A."/>
  </r>
  <r>
    <n v="1002208409"/>
    <s v="UE01"/>
    <d v="2022-04-01T00:00:00"/>
    <d v="1899-12-30T14:21:00"/>
    <s v="012-024-00412515"/>
    <s v="9000808416"/>
    <s v="012-022-00316355"/>
    <n v="1932"/>
    <n v="2166.17"/>
    <s v="ZPVN"/>
    <s v="40567631"/>
    <s v="P000033365"/>
    <n v="8002825414"/>
    <n v="1002208409"/>
    <s v="15-00001123"/>
    <s v="SELVALEGRE"/>
    <n v="2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s v="18UE370"/>
    <s v="2"/>
    <s v="Sin Pallet"/>
    <n v="0"/>
    <n v="0"/>
    <x v="0"/>
    <n v="18613.888999999999"/>
    <n v="14038.888999999999"/>
    <n v="4575"/>
    <n v="25.2"/>
    <m/>
    <x v="98"/>
    <n v="1"/>
    <s v="01"/>
    <n v="14"/>
    <x v="1"/>
    <n v="0.09"/>
    <n v="1.8"/>
    <s v="SANJOPAS S.A."/>
  </r>
  <r>
    <n v="1002208420"/>
    <s v="UE01"/>
    <d v="2022-04-01T00:00:00"/>
    <d v="1899-12-30T14:30:00"/>
    <s v="012-024-00412516"/>
    <s v=""/>
    <s v=""/>
    <n v="0"/>
    <n v="0"/>
    <s v="ZPRC"/>
    <s v="2500108574"/>
    <s v="0000394682"/>
    <n v="8002825437"/>
    <n v="1002208420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720"/>
    <n v="24070"/>
    <n v="15650"/>
    <n v="244.8"/>
    <m/>
    <x v="54"/>
    <n v="1"/>
    <s v="01"/>
    <n v="24"/>
    <x v="1"/>
    <n v="0.51"/>
    <n v="10.200000000000001"/>
    <s v="TRANSPORTE PROPIO"/>
  </r>
  <r>
    <n v="1002208408"/>
    <s v="UE01"/>
    <d v="2022-04-01T00:00:00"/>
    <d v="1899-12-30T14:31:00"/>
    <s v="012-024-00412517"/>
    <s v="9000808419"/>
    <s v="012-022-00316357"/>
    <n v="2437.1999999999998"/>
    <n v="2732.6"/>
    <s v="ZPVN"/>
    <s v="40567532"/>
    <s v="P000033332"/>
    <n v="8002825412"/>
    <n v="1002208408"/>
    <s v="15-00001115"/>
    <s v="ARMADURO"/>
    <n v="360"/>
    <s v="BOL"/>
    <s v="101628"/>
    <s v="COMERCIAL CANO LASTRA CIA. LTDA"/>
    <s v="810217"/>
    <s v="BLOQUERA FRANCO MORENA"/>
    <s v="QUITO"/>
    <s v="PANAMERICANA TRONCAL DE LA SIERRA"/>
    <s v="OPCHEC"/>
    <s v="O-Pichincha-Checachilpa"/>
    <n v="83"/>
    <x v="14"/>
    <x v="14"/>
    <s v="100015134"/>
    <s v="NICOLALDE FABIAN"/>
    <s v="ZEMU"/>
    <s v="18UE744"/>
    <s v="2"/>
    <s v="Sin Pallet"/>
    <n v="0"/>
    <n v="0"/>
    <x v="0"/>
    <n v="27110"/>
    <n v="18070"/>
    <n v="9040"/>
    <n v="126"/>
    <m/>
    <x v="14"/>
    <n v="1"/>
    <s v="01"/>
    <n v="18"/>
    <x v="1"/>
    <n v="0.35"/>
    <n v="7"/>
    <s v="SANJOPAS S.A."/>
  </r>
  <r>
    <n v="1002208402"/>
    <s v="UE01"/>
    <d v="2022-04-01T00:00:00"/>
    <d v="1899-12-30T14:37:00"/>
    <s v="012-024-00412518"/>
    <s v="9000808420"/>
    <s v="012-022-00316358"/>
    <n v="3271.78"/>
    <n v="3668.34"/>
    <s v="ZPVN"/>
    <s v="40567634"/>
    <s v="P000033367"/>
    <n v="8002825405"/>
    <n v="1002208402"/>
    <s v="15-00001124"/>
    <s v="SELVALEGRE ANTIHUMEDAD"/>
    <n v="48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86"/>
    <x v="86"/>
    <s v="100014867"/>
    <s v="RODRIGUEZ LUIS"/>
    <s v="ZEMT"/>
    <s v="18UE681"/>
    <s v="2"/>
    <s v="Sin Pallet"/>
    <n v="0"/>
    <n v="0"/>
    <x v="0"/>
    <n v="38340"/>
    <n v="24030"/>
    <n v="14310"/>
    <n v="508.8"/>
    <m/>
    <x v="84"/>
    <n v="1"/>
    <s v="01"/>
    <n v="24"/>
    <x v="1"/>
    <n v="1.06"/>
    <n v="21.2"/>
    <s v="TRIMPESAS S.A."/>
  </r>
  <r>
    <n v="1002208411"/>
    <s v="UE01"/>
    <d v="2022-04-01T00:00:00"/>
    <d v="1899-12-30T14:50:00"/>
    <s v="012-024-00412519"/>
    <s v="9000808384"/>
    <s v="013-020-00047991"/>
    <n v="1562.6"/>
    <n v="1752"/>
    <s v="ZPDF"/>
    <s v="70177672"/>
    <s v="0000394809"/>
    <n v="8002825421"/>
    <n v="1002208411"/>
    <s v="15-00001119"/>
    <s v="CAMPEON ANTIHUMEDAD"/>
    <n v="24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s v="18UE632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</r>
  <r>
    <n v="1002208411"/>
    <s v="UE01"/>
    <d v="2022-04-01T00:00:00"/>
    <d v="1899-12-30T14:50:00"/>
    <s v="012-024-00412520"/>
    <s v="9000808383"/>
    <s v="013-020-00047990"/>
    <n v="1624.07"/>
    <n v="1820.92"/>
    <s v="ZPDF"/>
    <s v="70177673"/>
    <s v="0000394810"/>
    <n v="8002825420"/>
    <n v="1002208411"/>
    <s v="15-00001124"/>
    <s v="SELVALEGRE ANTIHUMEDAD"/>
    <n v="24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s v="18UE632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</r>
  <r>
    <n v="1002208404"/>
    <s v="UE01"/>
    <d v="2022-04-01T00:00:00"/>
    <d v="1899-12-30T14:51:00"/>
    <s v="012-024-00412521"/>
    <s v="9000808427"/>
    <s v="012-022-00316359"/>
    <n v="3238.68"/>
    <n v="3631.23"/>
    <s v="ZPVN"/>
    <s v="40567518"/>
    <s v="P000033326"/>
    <n v="8002825408"/>
    <n v="1002208404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76"/>
    <x v="176"/>
    <s v="10003585"/>
    <s v="VARELA ZAPATA RUBEN MAURICIO"/>
    <s v="ZEMT"/>
    <s v="18UE345"/>
    <s v="1"/>
    <s v="Con Pallet"/>
    <n v="0.05"/>
    <n v="24"/>
    <x v="0"/>
    <n v="38650"/>
    <n v="24080"/>
    <n v="14570"/>
    <n v="43.2"/>
    <m/>
    <x v="172"/>
    <n v="1"/>
    <s v="01"/>
    <n v="24"/>
    <x v="1"/>
    <n v="9.0000000000000011E-2"/>
    <n v="1.8"/>
    <s v="TRIMPESAS S.A."/>
  </r>
  <r>
    <n v="1002208425"/>
    <s v="UE01"/>
    <d v="2022-04-01T00:00:00"/>
    <d v="1899-12-30T14:57:00"/>
    <s v="012-024-00412523"/>
    <s v="9000808430"/>
    <s v="012-022-00316362"/>
    <n v="2469.6"/>
    <n v="2768.93"/>
    <s v="ZPVN"/>
    <s v="40567656"/>
    <s v="P000033374"/>
    <n v="8002825445"/>
    <n v="1002208425"/>
    <s v="15-00001115"/>
    <s v="ARMADURO"/>
    <n v="36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24430"/>
    <n v="18060"/>
    <n v="6370"/>
    <n v="136.80000000000001"/>
    <m/>
    <x v="89"/>
    <n v="1"/>
    <s v="01"/>
    <n v="18"/>
    <x v="1"/>
    <n v="0.38"/>
    <n v="7.6000000000000005"/>
    <s v="TRANSPORTE PROPIO"/>
  </r>
  <r>
    <n v="1002208425"/>
    <s v="UE01"/>
    <d v="2022-04-01T00:00:00"/>
    <d v="1899-12-30T14:57:00"/>
    <s v="012-024-00412524"/>
    <s v="9000808429"/>
    <s v="012-022-00316361"/>
    <n v="816"/>
    <n v="914.9"/>
    <s v="ZPVN"/>
    <s v="40567655"/>
    <s v="P000033373"/>
    <n v="8002825444"/>
    <n v="1002208425"/>
    <s v="15-00001123"/>
    <s v="SELVALEGRE"/>
    <n v="12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2390"/>
    <n v="6020"/>
    <n v="6370"/>
    <n v="45.6"/>
    <m/>
    <x v="89"/>
    <n v="1"/>
    <s v="01"/>
    <n v="6"/>
    <x v="1"/>
    <n v="0.38"/>
    <n v="7.6000000000000005"/>
    <s v="TRANSPORTE PROPIO"/>
  </r>
  <r>
    <n v="1002208410"/>
    <s v="UE01"/>
    <d v="2022-04-01T00:00:00"/>
    <d v="1899-12-30T14:58:00"/>
    <s v="012-024-00412525"/>
    <s v="9000808431"/>
    <s v="012-022-00316363"/>
    <n v="3238.68"/>
    <n v="3631.23"/>
    <s v="ZPVN"/>
    <s v="40567523"/>
    <s v="P000033329"/>
    <n v="8002825416"/>
    <n v="1002208410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87"/>
    <x v="87"/>
    <s v="100019494"/>
    <s v="GUERRERO WILSON"/>
    <s v="ZEMT"/>
    <s v="18UE741"/>
    <s v="1"/>
    <s v="Con Pallet"/>
    <n v="0.05"/>
    <n v="24"/>
    <x v="0"/>
    <n v="40450"/>
    <n v="24060"/>
    <n v="16390"/>
    <n v="43.2"/>
    <m/>
    <x v="85"/>
    <n v="1"/>
    <s v="01"/>
    <n v="24"/>
    <x v="1"/>
    <n v="9.0000000000000011E-2"/>
    <n v="1.8"/>
    <s v="RUTAS COTACACHENSES"/>
  </r>
  <r>
    <n v="1002208403"/>
    <s v="UE01"/>
    <d v="2022-04-01T00:00:00"/>
    <d v="1899-12-30T15:06:00"/>
    <s v="012-024-00412526"/>
    <s v="9000808434"/>
    <s v="012-022-00316364"/>
    <n v="3144"/>
    <n v="3525.07"/>
    <s v="ZPVN"/>
    <s v="40567578"/>
    <s v="P000033345"/>
    <n v="8002825407"/>
    <n v="1002208403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s v="18UE678"/>
    <s v="1"/>
    <s v="Con Pallet"/>
    <n v="0.05"/>
    <n v="24"/>
    <x v="0"/>
    <n v="39970"/>
    <n v="24010"/>
    <n v="15960"/>
    <n v="494.4"/>
    <m/>
    <x v="80"/>
    <n v="1"/>
    <s v="01"/>
    <n v="24"/>
    <x v="1"/>
    <n v="1.03"/>
    <n v="20.599999999999998"/>
    <s v="LA ARMENIA S.A."/>
  </r>
  <r>
    <n v="1002208401"/>
    <s v="UE01"/>
    <d v="2022-04-01T00:00:00"/>
    <d v="1899-12-30T15:07:00"/>
    <s v="012-024-00412527"/>
    <s v="9000808435"/>
    <s v="012-022-00316365"/>
    <n v="3148.85"/>
    <n v="3530.51"/>
    <s v="ZPVN"/>
    <s v="40567549"/>
    <s v="P000033339"/>
    <n v="8002825404"/>
    <n v="1002208401"/>
    <s v="15-00001119"/>
    <s v="CAMPEON ANTIHUMEDAD"/>
    <n v="48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64"/>
    <x v="64"/>
    <s v="100014869"/>
    <s v="ROCHA JORGE"/>
    <s v="ZEMT"/>
    <s v="18UE718"/>
    <s v="2"/>
    <s v="Sin Pallet"/>
    <n v="0"/>
    <n v="0"/>
    <x v="0"/>
    <n v="39410"/>
    <n v="24040"/>
    <n v="15370"/>
    <n v="508.8"/>
    <m/>
    <x v="62"/>
    <n v="1"/>
    <s v="01"/>
    <n v="24"/>
    <x v="1"/>
    <n v="1.06"/>
    <n v="21.2"/>
    <s v="TRAPSA C.A."/>
  </r>
  <r>
    <n v="1002208423"/>
    <s v="UE01"/>
    <d v="2022-04-01T00:00:00"/>
    <d v="1899-12-30T15:15:00"/>
    <s v="012-024-00412528"/>
    <s v="9000808436"/>
    <s v="012-022-00316366"/>
    <n v="2412"/>
    <n v="2704.35"/>
    <s v="ZPVN"/>
    <s v="40567580"/>
    <s v="0000394730"/>
    <n v="8002825441"/>
    <n v="1002208423"/>
    <s v="15-00001123"/>
    <s v="SELVALEGRE"/>
    <n v="360"/>
    <s v="BOL"/>
    <s v="101473"/>
    <s v="GALABUSINESS CIA LTDA"/>
    <s v="810868"/>
    <s v="LUIS VEGA"/>
    <s v="SALCEDO"/>
    <s v="VIA PATAIN"/>
    <s v="OXSALC"/>
    <s v="O-Cotopaxi-Salcedo"/>
    <n v="218"/>
    <x v="33"/>
    <x v="33"/>
    <s v="100014931"/>
    <s v="VACA GALO"/>
    <s v="ZEMU"/>
    <s v="18UE737"/>
    <s v="2"/>
    <s v="Sin Pallet"/>
    <n v="0"/>
    <n v="0"/>
    <x v="0"/>
    <n v="27030"/>
    <n v="18050"/>
    <n v="8980"/>
    <n v="273.60000000000002"/>
    <m/>
    <x v="31"/>
    <n v="1"/>
    <s v="01"/>
    <n v="18"/>
    <x v="1"/>
    <n v="0.76"/>
    <n v="15.200000000000001"/>
    <s v="TRANSPORTE PESADO CIAPRUTE S.A."/>
  </r>
  <r>
    <n v="1002208422"/>
    <s v="UE01"/>
    <d v="2022-04-01T00:00:00"/>
    <d v="1899-12-30T15:45:00"/>
    <s v="012-024-00412529"/>
    <s v="9000808442"/>
    <s v="012-022-00316367"/>
    <n v="4256"/>
    <n v="4771.8500000000004"/>
    <s v="ZPVN"/>
    <s v="40567568"/>
    <s v="0000394710"/>
    <n v="8002825439"/>
    <n v="1002208422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61"/>
    <x v="61"/>
    <s v="100014844"/>
    <s v="HERNANDEZ CARLOS"/>
    <s v="ZETT"/>
    <s v="18UE321"/>
    <s v="1"/>
    <s v="Con Pallet"/>
    <n v="0.05"/>
    <n v="32"/>
    <x v="0"/>
    <n v="50560"/>
    <n v="32090"/>
    <n v="18470"/>
    <n v="121.6"/>
    <m/>
    <x v="59"/>
    <n v="1"/>
    <s v="01"/>
    <n v="32"/>
    <x v="1"/>
    <n v="0.19"/>
    <n v="3.8"/>
    <s v="J.V. TRANSPREMIUN CIA.LTDA"/>
  </r>
  <r>
    <n v="1002208426"/>
    <s v="UE01"/>
    <d v="2022-04-01T00:00:00"/>
    <d v="1899-12-30T15:51:00"/>
    <s v="012-024-00412530"/>
    <s v="9000808443"/>
    <s v="012-022-00316368"/>
    <n v="2358"/>
    <n v="2643.8"/>
    <s v="ZPVN"/>
    <s v="40567570"/>
    <s v="0000394707"/>
    <n v="8002825446"/>
    <n v="1002208426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16"/>
    <x v="116"/>
    <s v="100014941"/>
    <s v="JACOME PAUL"/>
    <s v="ZEMU"/>
    <s v="18UE585"/>
    <s v="2"/>
    <s v="Sin Pallet"/>
    <n v="0"/>
    <n v="0"/>
    <x v="0"/>
    <n v="27070"/>
    <n v="18060"/>
    <n v="9010"/>
    <n v="136.80000000000001"/>
    <m/>
    <x v="114"/>
    <n v="1"/>
    <s v="01"/>
    <n v="18"/>
    <x v="1"/>
    <n v="0.38"/>
    <n v="7.6000000000000005"/>
    <s v="TRAPSA C.A."/>
  </r>
  <r>
    <n v="1002208467"/>
    <s v="UE01"/>
    <d v="2022-04-01T00:00:00"/>
    <d v="1899-12-30T15:54:00"/>
    <s v="012-024-00412531"/>
    <s v="9000808444"/>
    <s v="012-022-00316369"/>
    <n v="2421.92"/>
    <n v="2715.47"/>
    <s v="ZPVN"/>
    <s v="40567583"/>
    <s v="P000033346"/>
    <n v="8002825497"/>
    <n v="1002208467"/>
    <s v="15-00001124"/>
    <s v="SELVALEGRE ANTIHUMEDAD"/>
    <n v="360"/>
    <s v="BOL"/>
    <s v="101683"/>
    <s v="SOCIEDAD CIVIL Y COMERCIAL BOSNA"/>
    <s v="811037"/>
    <s v="OBRA OMAR LARA MIRA"/>
    <s v="MIRA"/>
    <s v="SECTOR LA PRIMAVERA, VIA CHICAL"/>
    <s v="OCMIRA"/>
    <s v="O-Carchi-Mira"/>
    <n v="71"/>
    <x v="121"/>
    <x v="121"/>
    <s v="100014999"/>
    <s v="TUTILLO SEGUNDO"/>
    <s v="ZEMU"/>
    <s v="18UE730"/>
    <s v="2"/>
    <s v="Sin Pallet"/>
    <n v="0"/>
    <n v="0"/>
    <x v="0"/>
    <n v="27110"/>
    <n v="18010"/>
    <n v="9100"/>
    <n v="136.80000000000001"/>
    <m/>
    <x v="119"/>
    <n v="1"/>
    <s v="01"/>
    <n v="18"/>
    <x v="1"/>
    <n v="0.38"/>
    <n v="7.6000000000000005"/>
    <s v="LIDENORTI S.A."/>
  </r>
  <r>
    <n v="1002208455"/>
    <s v="UE01"/>
    <d v="2022-04-01T00:00:00"/>
    <d v="1899-12-30T16:06:00"/>
    <s v="012-024-00412532"/>
    <s v="9000808450"/>
    <s v="012-022-00316372"/>
    <n v="268.70999999999998"/>
    <n v="301.27999999999997"/>
    <s v="ZPVN"/>
    <s v="40567540"/>
    <s v="P000033335"/>
    <n v="8002825481"/>
    <n v="1002208455"/>
    <s v="15-00001115"/>
    <s v="ARMADURO"/>
    <n v="40"/>
    <s v="BOL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s v="18UE391"/>
    <s v="2"/>
    <s v="Sin Pallet"/>
    <n v="0"/>
    <n v="0"/>
    <x v="0"/>
    <n v="5071.1120000000001"/>
    <n v="2004.4449999999999"/>
    <n v="3066.6669999999999"/>
    <n v="17.2"/>
    <m/>
    <x v="71"/>
    <n v="1"/>
    <s v="01"/>
    <n v="2"/>
    <x v="1"/>
    <n v="0.43"/>
    <n v="8.6"/>
    <s v="TRIMPESAS S.A."/>
  </r>
  <r>
    <n v="1002208455"/>
    <s v="UE01"/>
    <d v="2022-04-01T00:00:00"/>
    <d v="1899-12-30T16:06:00"/>
    <s v="012-024-00412533"/>
    <s v="9000808448"/>
    <s v="012-022-00316370"/>
    <n v="802.58"/>
    <n v="899.86"/>
    <s v="ZPVN"/>
    <s v="40567539"/>
    <s v="P000033334"/>
    <n v="8002825480"/>
    <n v="1002208455"/>
    <s v="15-00001123"/>
    <s v="SELVALEGRE"/>
    <n v="120"/>
    <s v="BOL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s v="18UE391"/>
    <s v="2"/>
    <s v="Sin Pallet"/>
    <n v="0"/>
    <n v="0"/>
    <x v="0"/>
    <n v="9080"/>
    <n v="6013.3329999999996"/>
    <n v="3066.6669999999999"/>
    <n v="51.6"/>
    <m/>
    <x v="71"/>
    <n v="1"/>
    <s v="01"/>
    <n v="6"/>
    <x v="1"/>
    <n v="0.43"/>
    <n v="8.6"/>
    <s v="TRIMPESAS S.A."/>
  </r>
  <r>
    <n v="1002208455"/>
    <s v="UE01"/>
    <d v="2022-04-01T00:00:00"/>
    <d v="1899-12-30T16:06:00"/>
    <s v="012-024-00412534"/>
    <s v="9000808449"/>
    <s v="012-022-00316371"/>
    <n v="1337.63"/>
    <n v="1499.76"/>
    <s v="ZPVN"/>
    <s v="40567538"/>
    <s v="P000033333"/>
    <n v="8002825479"/>
    <n v="1002208455"/>
    <s v="15-00001123"/>
    <s v="SELVALEGRE"/>
    <n v="200"/>
    <s v="BOL"/>
    <s v="101779"/>
    <s v="SORIA VARGAS VINICIO HERNAN"/>
    <s v="803595"/>
    <s v="OBRA PIFO"/>
    <s v="QUITO"/>
    <s v="GONZALO PIZARRO E IGNACIO JARRIN"/>
    <s v="OPPIFO"/>
    <s v="O-Pichincha-Pifo"/>
    <n v="102"/>
    <x v="73"/>
    <x v="73"/>
    <s v="100014882"/>
    <s v="RIVERA JOSE"/>
    <s v="ZEMU"/>
    <s v="18UE391"/>
    <s v="2"/>
    <s v="Sin Pallet"/>
    <n v="0"/>
    <n v="0"/>
    <x v="0"/>
    <n v="13088.888999999999"/>
    <n v="10022.222"/>
    <n v="3066.6669999999999"/>
    <n v="86"/>
    <m/>
    <x v="71"/>
    <n v="1"/>
    <s v="01"/>
    <n v="10"/>
    <x v="1"/>
    <n v="0.43"/>
    <n v="8.6"/>
    <s v="TRIMPESAS S.A."/>
  </r>
  <r>
    <n v="1002208421"/>
    <s v="UE01"/>
    <d v="2022-04-01T00:00:00"/>
    <d v="1899-12-30T16:09:00"/>
    <s v="012-024-00412535"/>
    <s v="9000808451"/>
    <s v="012-022-00316373"/>
    <n v="4446.68"/>
    <n v="4985.6400000000003"/>
    <s v="ZPVN"/>
    <s v="40567654"/>
    <s v="P000033372"/>
    <n v="8002825438"/>
    <n v="1002208421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69"/>
    <x v="169"/>
    <s v="10006913"/>
    <s v="DE LA CRUZ MANUEL ALADINO"/>
    <s v="ZETT"/>
    <s v="18UE738"/>
    <s v="2"/>
    <s v="Sin Pallet"/>
    <n v="0"/>
    <n v="0"/>
    <x v="0"/>
    <n v="50080"/>
    <n v="33050"/>
    <n v="17030"/>
    <n v="574.20000000000005"/>
    <m/>
    <x v="165"/>
    <n v="1"/>
    <s v="01"/>
    <n v="33"/>
    <x v="1"/>
    <n v="0.87000000000000011"/>
    <n v="17.400000000000002"/>
    <s v="ELOHIM S.A."/>
  </r>
  <r>
    <n v="1002208472"/>
    <s v="UE01"/>
    <d v="2022-04-01T00:00:00"/>
    <d v="1899-12-30T16:13:00"/>
    <s v="012-024-00412536"/>
    <s v="9000808452"/>
    <s v="012-022-00316374"/>
    <n v="2444.9"/>
    <n v="2741.24"/>
    <s v="ZPVN"/>
    <s v="40567613"/>
    <s v="0000394761"/>
    <n v="8002825507"/>
    <n v="1002208472"/>
    <s v="15-00001123"/>
    <s v="SELVALEGRE"/>
    <n v="36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s v="18UE949"/>
    <s v="2"/>
    <s v="Sin Pallet"/>
    <n v="0"/>
    <n v="0"/>
    <x v="0"/>
    <n v="27290"/>
    <n v="18020"/>
    <n v="9270"/>
    <n v="147.6"/>
    <m/>
    <x v="23"/>
    <n v="1"/>
    <s v="01"/>
    <n v="18"/>
    <x v="1"/>
    <n v="0.41"/>
    <n v="8.1999999999999993"/>
    <s v="TRANSPORTE PROPIO"/>
  </r>
  <r>
    <n v="1002208502"/>
    <s v="UE01"/>
    <d v="2022-04-01T00:00:00"/>
    <d v="1899-12-30T16:16:00"/>
    <s v="012-024-00412537"/>
    <s v="9000808454"/>
    <s v="012-022-00316376"/>
    <n v="3833.8"/>
    <n v="4298.49"/>
    <s v="ZPVN"/>
    <s v="40567567"/>
    <s v="0000394715"/>
    <n v="8002825549"/>
    <n v="1002208502"/>
    <s v="15-00001119"/>
    <s v="CAMPEON ANTIHUMEDAD"/>
    <n v="58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38546.364000000001"/>
    <n v="29026.364000000001"/>
    <n v="9520"/>
    <n v="875.8"/>
    <m/>
    <x v="130"/>
    <n v="1"/>
    <s v="01"/>
    <n v="29"/>
    <x v="1"/>
    <n v="1.51"/>
    <n v="30.2"/>
    <s v="TRANSPORTE PROPIO"/>
  </r>
  <r>
    <n v="1002208502"/>
    <s v="UE01"/>
    <d v="2022-04-01T00:00:00"/>
    <d v="1899-12-30T16:16:00"/>
    <s v="012-024-00412538"/>
    <s v="9000808453"/>
    <s v="012-022-00316375"/>
    <n v="549.6"/>
    <n v="616.21"/>
    <s v="ZPVN"/>
    <s v="40567567"/>
    <s v="0000394714"/>
    <n v="8002825548"/>
    <n v="1002208502"/>
    <s v="15-00001124"/>
    <s v="SELVALEGRE ANTIHUMEDAD"/>
    <n v="8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3523.636"/>
    <n v="4003.636"/>
    <n v="9520"/>
    <n v="120.8"/>
    <m/>
    <x v="130"/>
    <n v="1"/>
    <s v="01"/>
    <n v="4"/>
    <x v="1"/>
    <n v="1.51"/>
    <n v="30.2"/>
    <s v="TRANSPORTE PROPIO"/>
  </r>
  <r>
    <n v="1002208430"/>
    <s v="UE01"/>
    <d v="2022-04-01T00:00:00"/>
    <d v="1899-12-30T16:14:00"/>
    <s v="012-024-00412539"/>
    <s v=""/>
    <s v=""/>
    <n v="0"/>
    <n v="0"/>
    <s v="ZPRC"/>
    <s v="2500108575"/>
    <s v="P000033344"/>
    <n v="8002825451"/>
    <n v="1002208430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148"/>
    <x v="148"/>
    <s v="10005661"/>
    <s v="PUPIALES ARELLANO CARLOS ANDRES"/>
    <s v="ZEMT"/>
    <s v="18UE728"/>
    <s v="1"/>
    <s v="Con Pallet"/>
    <n v="0.05"/>
    <n v="24"/>
    <x v="0"/>
    <n v="40240"/>
    <n v="24070"/>
    <n v="16170"/>
    <n v="129.6"/>
    <m/>
    <x v="145"/>
    <n v="1"/>
    <s v="01"/>
    <n v="24"/>
    <x v="1"/>
    <n v="0.26999999999999996"/>
    <n v="5.3999999999999995"/>
    <s v="LA ARMENIA"/>
  </r>
  <r>
    <n v="1002208478"/>
    <s v="UE01"/>
    <d v="2022-04-01T00:00:00"/>
    <d v="1899-12-30T16:18:00"/>
    <s v="012-024-00412540"/>
    <s v="9000808457"/>
    <s v="012-022-00316377"/>
    <n v="3569.4"/>
    <n v="4002.04"/>
    <s v="ZPVN"/>
    <s v="40567566"/>
    <s v="0000394711"/>
    <n v="8002825519"/>
    <n v="1002208478"/>
    <s v="15-00001119"/>
    <s v="CAMPEON ANTIHUMEDAD"/>
    <n v="54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s v="18UE948"/>
    <s v="2"/>
    <s v="Sin Pallet"/>
    <n v="0"/>
    <n v="0"/>
    <x v="0"/>
    <n v="36195.909"/>
    <n v="27040.909"/>
    <n v="9155"/>
    <n v="750.6"/>
    <m/>
    <x v="130"/>
    <n v="1"/>
    <s v="01"/>
    <n v="27"/>
    <x v="1"/>
    <n v="1.3900000000000001"/>
    <n v="27.8"/>
    <s v="TRANSPORTE PROPIO"/>
  </r>
  <r>
    <n v="1002208478"/>
    <s v="UE01"/>
    <d v="2022-04-01T00:00:00"/>
    <d v="1899-12-30T16:18:00"/>
    <s v="012-024-00412541"/>
    <s v="9000808458"/>
    <s v="012-022-00316378"/>
    <n v="824.4"/>
    <n v="924.32"/>
    <s v="ZPVN"/>
    <s v="40567566"/>
    <s v="0000394713"/>
    <n v="8002825518"/>
    <n v="1002208478"/>
    <s v="15-00001124"/>
    <s v="SELVALEGRE ANTIHUMEDAD"/>
    <n v="12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s v="18UE948"/>
    <s v="2"/>
    <s v="Sin Pallet"/>
    <n v="0"/>
    <n v="0"/>
    <x v="0"/>
    <n v="15164.091"/>
    <n v="6009.0910000000003"/>
    <n v="9155"/>
    <n v="166.8"/>
    <m/>
    <x v="130"/>
    <n v="1"/>
    <s v="01"/>
    <n v="6"/>
    <x v="1"/>
    <n v="1.3900000000000001"/>
    <n v="27.8"/>
    <s v="TRANSPORTE PROPIO"/>
  </r>
  <r>
    <n v="1002208503"/>
    <s v="UE01"/>
    <d v="2022-04-01T00:00:00"/>
    <d v="1899-12-30T16:28:00"/>
    <s v="012-024-00412542"/>
    <s v=""/>
    <s v=""/>
    <n v="0"/>
    <n v="0"/>
    <s v="ZPRC"/>
    <s v="2500108579"/>
    <s v="P000033355"/>
    <n v="8002825551"/>
    <n v="1002208503"/>
    <s v="15-00000218"/>
    <s v="MAGNO HE"/>
    <n v="31.3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310"/>
    <n v="31350"/>
    <n v="18960"/>
    <n v="0"/>
    <m/>
    <x v="3"/>
    <n v="1"/>
    <s v="01"/>
    <n v="31.35"/>
    <x v="1"/>
    <n v="0"/>
    <n v="0"/>
    <s v="UNICON"/>
  </r>
  <r>
    <n v="1002208463"/>
    <s v="UE01"/>
    <d v="2022-04-01T00:00:00"/>
    <d v="1899-12-30T16:31:00"/>
    <s v="012-024-00412543"/>
    <s v="9000808422"/>
    <s v="013-020-00048014"/>
    <n v="504.8"/>
    <n v="565.99"/>
    <s v="ZPDF"/>
    <s v="70177682"/>
    <s v="0000394867"/>
    <n v="8002825492"/>
    <n v="1002208463"/>
    <s v="15-00001115"/>
    <s v="ARMADURO"/>
    <n v="8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7230.3909999999996"/>
    <n v="4007.058"/>
    <n v="3223.3330000000001"/>
    <n v="59.2"/>
    <m/>
    <x v="157"/>
    <n v="1"/>
    <s v="01"/>
    <n v="4"/>
    <x v="1"/>
    <n v="0.74"/>
    <n v="14.8"/>
    <s v="TRANSPORTE PROPIO"/>
  </r>
  <r>
    <n v="1002208463"/>
    <s v="UE01"/>
    <d v="2022-04-01T00:00:00"/>
    <d v="1899-12-30T16:31:00"/>
    <s v="012-024-00412544"/>
    <s v="9000808421"/>
    <s v="013-020-00048013"/>
    <n v="638"/>
    <n v="715.33"/>
    <s v="ZPDF"/>
    <s v="70177681"/>
    <s v="0000394866"/>
    <n v="8002825490"/>
    <n v="1002208463"/>
    <s v="15-00001123"/>
    <s v="SELVALEGRE"/>
    <n v="10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8232.1569999999992"/>
    <n v="5008.8239999999996"/>
    <n v="3223.3330000000001"/>
    <n v="74"/>
    <m/>
    <x v="157"/>
    <n v="1"/>
    <s v="01"/>
    <n v="5"/>
    <x v="1"/>
    <n v="0.74"/>
    <n v="14.8"/>
    <s v="TRANSPORTE PROPIO"/>
  </r>
  <r>
    <n v="1002208463"/>
    <s v="UE01"/>
    <d v="2022-04-01T00:00:00"/>
    <d v="1899-12-30T16:31:00"/>
    <s v="012-024-00412545"/>
    <s v="9000808423"/>
    <s v="013-020-00048015"/>
    <n v="1051.2"/>
    <n v="1178.6099999999999"/>
    <s v="ZPDF"/>
    <s v="70177683"/>
    <s v="0000394868"/>
    <n v="8002825491"/>
    <n v="1002208463"/>
    <s v="15-00001123"/>
    <s v="SELVALEGRE"/>
    <n v="1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11237.450999999999"/>
    <n v="8014.1180000000004"/>
    <n v="3223.3330000000001"/>
    <n v="118.4"/>
    <m/>
    <x v="157"/>
    <n v="1"/>
    <s v="01"/>
    <n v="8"/>
    <x v="1"/>
    <n v="0.74"/>
    <n v="14.8"/>
    <s v="TRANSPORTE PROPIO"/>
  </r>
  <r>
    <n v="1002208479"/>
    <s v="UE01"/>
    <d v="2022-04-01T00:00:00"/>
    <d v="1899-12-30T16:33:00"/>
    <s v="012-024-00412546"/>
    <s v="9000808134"/>
    <s v="013-020-00047988"/>
    <n v="2343.91"/>
    <n v="2628.01"/>
    <s v="ZPDF"/>
    <s v="70177638"/>
    <s v="0000394575"/>
    <n v="8002825521"/>
    <n v="1002208479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100"/>
    <n v="18070"/>
    <n v="9030"/>
    <n v="266.39999999999998"/>
    <m/>
    <x v="90"/>
    <n v="1"/>
    <s v="01"/>
    <n v="18"/>
    <x v="1"/>
    <n v="0.74"/>
    <n v="14.799999999999999"/>
    <s v="TRANSPORTE PROPIO"/>
  </r>
  <r>
    <n v="1002208494"/>
    <s v="UE01"/>
    <d v="2022-04-01T00:00:00"/>
    <d v="1899-12-30T16:35:00"/>
    <s v="012-024-00412547"/>
    <s v="9000808461"/>
    <s v="012-022-00316379"/>
    <n v="2257.1999999999998"/>
    <n v="2530.7800000000002"/>
    <s v="ZPVN"/>
    <s v="40567598"/>
    <s v="0000394745"/>
    <n v="8002825538"/>
    <n v="1002208494"/>
    <s v="15-00001123"/>
    <s v="SELVALEGRE"/>
    <n v="360"/>
    <s v="BOL"/>
    <s v="101664"/>
    <s v="ACERIA DEL ECUADOR C.A. ADELCA"/>
    <s v="804168"/>
    <s v="FERRETOL CIA LTDA"/>
    <s v="LATACUNGA"/>
    <s v="AV MIGUEL ITURRALDE ALADO IGLESIA"/>
    <s v="OXLATA"/>
    <s v="O-Cotopaxi-Latacunga"/>
    <n v="198"/>
    <x v="119"/>
    <x v="119"/>
    <s v="100014836"/>
    <s v="PERUGACHI PEDRO"/>
    <s v="ZEMU"/>
    <s v="18UE308"/>
    <s v="2"/>
    <s v="Sin Pallet"/>
    <n v="0"/>
    <n v="0"/>
    <x v="0"/>
    <n v="27180"/>
    <n v="18040"/>
    <n v="9140"/>
    <n v="266.39999999999998"/>
    <m/>
    <x v="117"/>
    <n v="1"/>
    <s v="01"/>
    <n v="18"/>
    <x v="1"/>
    <n v="0.74"/>
    <n v="14.799999999999999"/>
    <s v="TRIMPESAS S.A."/>
  </r>
  <r>
    <n v="1002208470"/>
    <s v="UE01"/>
    <d v="2022-04-01T00:00:00"/>
    <d v="1899-12-30T16:36:00"/>
    <s v="012-024-00412549"/>
    <s v="9000808464"/>
    <s v="012-022-00316381"/>
    <n v="1236"/>
    <n v="1385.81"/>
    <s v="ZPVN"/>
    <s v="40567590"/>
    <s v="P000033353"/>
    <n v="8002825504"/>
    <n v="1002208470"/>
    <s v="15-00001120"/>
    <s v="CAMPEON"/>
    <n v="200"/>
    <s v="BOL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s v="18UE372"/>
    <s v="2"/>
    <s v="Sin Pallet"/>
    <n v="0"/>
    <n v="0"/>
    <x v="0"/>
    <n v="14672.778"/>
    <n v="10027.778"/>
    <n v="4645"/>
    <n v="70"/>
    <m/>
    <x v="34"/>
    <n v="1"/>
    <s v="01"/>
    <n v="10"/>
    <x v="1"/>
    <n v="0.35"/>
    <n v="7"/>
    <s v="TRANINTAGSA S.A."/>
  </r>
  <r>
    <n v="1002208470"/>
    <s v="UE01"/>
    <d v="2022-04-01T00:00:00"/>
    <d v="1899-12-30T16:36:00"/>
    <s v="012-024-00412550"/>
    <s v="9000808463"/>
    <s v="012-022-00316380"/>
    <n v="1078.4000000000001"/>
    <n v="1209.1099999999999"/>
    <s v="ZPVN"/>
    <s v="40567589"/>
    <s v="P000033352"/>
    <n v="8002825505"/>
    <n v="1002208470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s v="18UE372"/>
    <s v="2"/>
    <s v="Sin Pallet"/>
    <n v="0"/>
    <n v="0"/>
    <x v="0"/>
    <n v="12667.222"/>
    <n v="8022.2219999999998"/>
    <n v="4645"/>
    <n v="56"/>
    <m/>
    <x v="34"/>
    <n v="1"/>
    <s v="01"/>
    <n v="8"/>
    <x v="1"/>
    <n v="0.35"/>
    <n v="7"/>
    <s v="TRANINTAGSA S.A."/>
  </r>
  <r>
    <n v="1002208454"/>
    <s v="UE01"/>
    <d v="2022-04-01T00:00:00"/>
    <d v="1899-12-30T16:38:00"/>
    <s v="012-024-00412551"/>
    <s v="9000808466"/>
    <s v="012-022-00316383"/>
    <n v="2660"/>
    <n v="2982.41"/>
    <s v="ZPVN"/>
    <s v="40567569"/>
    <s v="0000394709"/>
    <n v="8002825477"/>
    <n v="1002208454"/>
    <s v="15-00001115"/>
    <s v="ARMADURO"/>
    <n v="400"/>
    <s v="BOL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s v="18UE592"/>
    <s v="1"/>
    <s v="Con Pallet"/>
    <n v="0.05"/>
    <n v="20"/>
    <x v="0"/>
    <n v="26848.332999999999"/>
    <n v="20083.332999999999"/>
    <n v="6765"/>
    <n v="76"/>
    <m/>
    <x v="87"/>
    <n v="1"/>
    <s v="01"/>
    <n v="20"/>
    <x v="1"/>
    <n v="0.19"/>
    <n v="3.8"/>
    <s v="TRANINTAGSA S.A."/>
  </r>
  <r>
    <n v="1002208454"/>
    <s v="UE01"/>
    <d v="2022-04-01T00:00:00"/>
    <d v="1899-12-30T16:38:00"/>
    <s v="012-024-00412552"/>
    <s v="9000808465"/>
    <s v="012-022-00316382"/>
    <n v="526.4"/>
    <n v="590.21"/>
    <s v="ZPVN"/>
    <s v="40567569"/>
    <s v="0000394708"/>
    <n v="8002825478"/>
    <n v="1002208454"/>
    <s v="15-00001123"/>
    <s v="SELVALEGRE"/>
    <n v="80"/>
    <s v="BOL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s v="18UE592"/>
    <s v="1"/>
    <s v="Con Pallet"/>
    <n v="0.05"/>
    <n v="4"/>
    <x v="0"/>
    <n v="10781.666999999999"/>
    <n v="4016.6669999999999"/>
    <n v="6765"/>
    <n v="15.2"/>
    <m/>
    <x v="87"/>
    <n v="1"/>
    <s v="01"/>
    <n v="4"/>
    <x v="1"/>
    <n v="0.19"/>
    <n v="3.8"/>
    <s v="TRANINTAGSA S.A."/>
  </r>
  <r>
    <n v="1002208462"/>
    <s v="UE01"/>
    <d v="2022-04-01T00:00:00"/>
    <d v="1899-12-30T16:45:00"/>
    <s v="012-024-00412553"/>
    <s v=""/>
    <s v=""/>
    <n v="0"/>
    <n v="0"/>
    <s v="ZPRC"/>
    <s v="2500108578"/>
    <s v="P000033354"/>
    <n v="8002825489"/>
    <n v="1002208462"/>
    <s v="15-00000218"/>
    <s v="MAGNO HE"/>
    <n v="32.1199999999999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360"/>
    <n v="32120"/>
    <n v="18240"/>
    <n v="0"/>
    <m/>
    <x v="3"/>
    <n v="1"/>
    <s v="01"/>
    <n v="32.119999999999997"/>
    <x v="1"/>
    <n v="0"/>
    <n v="0"/>
    <s v="UNICON"/>
  </r>
  <r>
    <n v="1002208527"/>
    <s v="UE01"/>
    <d v="2022-04-01T00:00:00"/>
    <d v="1899-12-30T16:45:00"/>
    <s v="012-024-00412554"/>
    <s v="9000808471"/>
    <s v="012-022-00316385"/>
    <n v="2278.4"/>
    <n v="2554.56"/>
    <s v="ZPVN"/>
    <s v="40567653"/>
    <s v="P000033371"/>
    <n v="8002825582"/>
    <n v="1002208527"/>
    <s v="15-00001115"/>
    <s v="ARMADURO"/>
    <n v="32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s v="18UE301"/>
    <s v="2"/>
    <s v="Sin Pallet"/>
    <n v="0"/>
    <n v="0"/>
    <x v="0"/>
    <n v="20599.444"/>
    <n v="16044.444"/>
    <n v="4555"/>
    <n v="51.2"/>
    <m/>
    <x v="15"/>
    <n v="1"/>
    <s v="01"/>
    <n v="16"/>
    <x v="1"/>
    <n v="0.16"/>
    <n v="3.2"/>
    <s v="SANJOPAS S.A."/>
  </r>
  <r>
    <n v="1002208527"/>
    <s v="UE01"/>
    <d v="2022-04-01T00:00:00"/>
    <d v="1899-12-30T16:45:00"/>
    <s v="012-024-00412555"/>
    <s v="9000808470"/>
    <s v="012-022-00316384"/>
    <n v="281.60000000000002"/>
    <n v="315.73"/>
    <s v="ZPVN"/>
    <s v="40567652"/>
    <s v="P000033370"/>
    <n v="8002825581"/>
    <n v="1002208527"/>
    <s v="15-00001123"/>
    <s v="SELVALEGRE"/>
    <n v="4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s v="18UE301"/>
    <s v="2"/>
    <s v="Sin Pallet"/>
    <n v="0"/>
    <n v="0"/>
    <x v="0"/>
    <n v="6560.5559999999996"/>
    <n v="2005.556"/>
    <n v="4555"/>
    <n v="6.4"/>
    <m/>
    <x v="15"/>
    <n v="1"/>
    <s v="01"/>
    <n v="2"/>
    <x v="1"/>
    <n v="0.16"/>
    <n v="3.2"/>
    <s v="SANJOPAS S.A."/>
  </r>
  <r>
    <n v="1002208469"/>
    <s v="UE01"/>
    <d v="2022-04-01T00:00:00"/>
    <d v="1899-12-30T16:50:00"/>
    <s v="012-024-00412556"/>
    <s v="9000808485"/>
    <s v="012-022-00316387"/>
    <n v="247.2"/>
    <n v="277.16000000000003"/>
    <s v="ZPVN"/>
    <s v="40567542"/>
    <s v="P000033337"/>
    <n v="8002825501"/>
    <n v="1002208469"/>
    <s v="15-00001120"/>
    <s v="CAMPEON"/>
    <n v="40"/>
    <s v="BOL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s v="18UE604"/>
    <s v="1"/>
    <s v="Con Pallet"/>
    <n v="0.05"/>
    <n v="2"/>
    <x v="0"/>
    <n v="9333.3330000000005"/>
    <n v="2003.3330000000001"/>
    <n v="7330"/>
    <n v="18.399999999999999"/>
    <m/>
    <x v="136"/>
    <n v="1"/>
    <s v="01"/>
    <n v="2"/>
    <x v="1"/>
    <n v="0.45999999999999996"/>
    <n v="9.1999999999999993"/>
    <s v="RUTAS COTACACHENSES S.A."/>
  </r>
  <r>
    <n v="1002208469"/>
    <s v="UE01"/>
    <d v="2022-04-01T00:00:00"/>
    <d v="1899-12-30T16:50:00"/>
    <s v="012-024-00412557"/>
    <s v="9000808483"/>
    <s v="012-022-00316386"/>
    <n v="2965.6"/>
    <n v="3325.05"/>
    <s v="ZPVN"/>
    <s v="40567541"/>
    <s v="P000033336"/>
    <n v="8002825502"/>
    <n v="1002208469"/>
    <s v="15-00001123"/>
    <s v="SELVALEGRE"/>
    <n v="440"/>
    <s v="BOL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s v="18UE604"/>
    <s v="1"/>
    <s v="Con Pallet"/>
    <n v="0.05"/>
    <n v="22"/>
    <x v="0"/>
    <n v="29366.667000000001"/>
    <n v="22036.667000000001"/>
    <n v="7330"/>
    <n v="202.4"/>
    <m/>
    <x v="136"/>
    <n v="1"/>
    <s v="01"/>
    <n v="22"/>
    <x v="1"/>
    <n v="0.46"/>
    <n v="9.2000000000000011"/>
    <s v="RUTAS COTACACHENSES S.A."/>
  </r>
  <r>
    <n v="1002208533"/>
    <s v="UE01"/>
    <d v="2022-04-01T00:00:00"/>
    <d v="1899-12-30T16:51:00"/>
    <s v="012-024-00412558"/>
    <s v="9000808489"/>
    <s v="012-022-00316388"/>
    <n v="2408.4"/>
    <n v="2700.32"/>
    <s v="ZPVN"/>
    <s v="40567262"/>
    <s v="P000033248"/>
    <n v="8002825588"/>
    <n v="1002208533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310"/>
    <n v="18050"/>
    <n v="9260"/>
    <n v="208.8"/>
    <m/>
    <x v="0"/>
    <n v="1"/>
    <s v="01"/>
    <n v="18"/>
    <x v="1"/>
    <n v="0.58000000000000007"/>
    <n v="11.600000000000001"/>
    <s v="COMITRAPSA"/>
  </r>
  <r>
    <n v="1002208536"/>
    <s v="UE01"/>
    <d v="2022-04-01T00:00:00"/>
    <d v="1899-12-30T16:56:00"/>
    <s v="012-024-00412559"/>
    <s v="9000782705"/>
    <s v="013-020-00046415"/>
    <n v="3518.41"/>
    <n v="3944.87"/>
    <s v="ZPDF"/>
    <s v="70171631"/>
    <s v="0000394779"/>
    <n v="8002825591"/>
    <n v="1002208536"/>
    <s v="15-00001121"/>
    <s v="GLADIADOR"/>
    <n v="31.42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0600"/>
    <n v="31420"/>
    <n v="19180"/>
    <n v="0"/>
    <m/>
    <x v="1"/>
    <n v="1"/>
    <s v="01"/>
    <n v="31.42"/>
    <x v="1"/>
    <n v="0"/>
    <n v="0"/>
    <s v="TRANCONCEM CIA. LTDA."/>
  </r>
  <r>
    <n v="1002208508"/>
    <s v="UE01"/>
    <d v="2022-04-01T00:00:00"/>
    <d v="1899-12-30T16:57:00"/>
    <s v="012-024-00412560"/>
    <s v="9000808492"/>
    <s v="012-022-00316389"/>
    <n v="2401.1999999999998"/>
    <n v="2692.24"/>
    <s v="ZPVN"/>
    <s v="40567535"/>
    <s v="0000394673"/>
    <n v="8002825557"/>
    <n v="1002208508"/>
    <s v="15-00001119"/>
    <s v="CAMPEON ANTIHUMEDAD"/>
    <n v="360"/>
    <s v="BOL"/>
    <s v="104207"/>
    <s v="QUIROZ VALENCIA LUIS JAVIER"/>
    <s v="806192"/>
    <s v="BODEGA PRINCIPAL DISMAQO"/>
    <s v="PUERTO QUITO"/>
    <s v="CALACALI S/N BARRIO S. BOLIVAR"/>
    <s v="OPPUER"/>
    <s v="O-Pichincha-Puertoquito"/>
    <n v="229"/>
    <x v="50"/>
    <x v="50"/>
    <s v="10007864"/>
    <s v="AREVALO AYALA MANUEL ARCESIO"/>
    <s v="ZEMU"/>
    <s v="18UE397"/>
    <s v="2"/>
    <s v="Sin Pallet"/>
    <n v="0"/>
    <n v="0"/>
    <x v="0"/>
    <n v="27160"/>
    <n v="18010"/>
    <n v="9150"/>
    <n v="280.8"/>
    <m/>
    <x v="48"/>
    <n v="1"/>
    <s v="01"/>
    <n v="18"/>
    <x v="1"/>
    <n v="0.78"/>
    <n v="15.600000000000001"/>
    <s v="TRIMPESAS S.A."/>
  </r>
  <r>
    <n v="1002208504"/>
    <s v="UE01"/>
    <d v="2022-04-01T00:00:00"/>
    <d v="1899-12-30T17:04:00"/>
    <s v="012-024-00412561"/>
    <s v="9000808495"/>
    <s v="012-022-00316390"/>
    <n v="2494.8000000000002"/>
    <n v="2797.19"/>
    <s v="ZPVN"/>
    <s v="40567648"/>
    <s v="0000394827"/>
    <n v="8002825552"/>
    <n v="1002208504"/>
    <s v="15-00001123"/>
    <s v="SELVALEGRE"/>
    <n v="360"/>
    <s v="BOL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6"/>
    <x v="106"/>
    <s v="100014932"/>
    <s v="CORREA MILTON"/>
    <s v="ZEMU"/>
    <s v="18UE712"/>
    <s v="2"/>
    <s v="Sin Pallet"/>
    <n v="0"/>
    <n v="0"/>
    <x v="0"/>
    <n v="27030"/>
    <n v="18040"/>
    <n v="8990"/>
    <n v="183.6"/>
    <m/>
    <x v="104"/>
    <n v="1"/>
    <s v="01"/>
    <n v="18"/>
    <x v="1"/>
    <n v="0.51"/>
    <n v="10.199999999999999"/>
    <s v="LA ARMENIA S.A."/>
  </r>
  <r>
    <n v="1002208556"/>
    <s v="UE01"/>
    <d v="2022-04-01T00:00:00"/>
    <d v="1899-12-30T17:06:00"/>
    <s v="012-024-00412562"/>
    <s v="9000808496"/>
    <s v="012-022-00316391"/>
    <n v="2287.17"/>
    <n v="2564.39"/>
    <s v="ZPVN"/>
    <s v="40567585"/>
    <s v="P000033347"/>
    <n v="8002825614"/>
    <n v="1002208556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7080"/>
    <n v="18030"/>
    <n v="9050"/>
    <n v="280.8"/>
    <m/>
    <x v="140"/>
    <n v="1"/>
    <s v="01"/>
    <n v="18"/>
    <x v="1"/>
    <n v="0.78"/>
    <n v="15.600000000000001"/>
    <s v="TRANSPORTE PROPIO"/>
  </r>
  <r>
    <n v="1002208526"/>
    <s v="UE01"/>
    <d v="2022-04-01T00:00:00"/>
    <d v="1899-12-30T17:12:00"/>
    <s v="012-024-00412563"/>
    <s v="9000808497"/>
    <s v="012-022-00316392"/>
    <n v="2545.1999999999998"/>
    <n v="2853.69"/>
    <s v="ZPVN"/>
    <s v="40567639"/>
    <s v="0000394814"/>
    <n v="8002825580"/>
    <n v="1002208526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88"/>
    <x v="88"/>
    <s v="10003590"/>
    <s v="CUAYCAL TACUNGA JORGE ANIBAL"/>
    <s v="ZEMU"/>
    <s v="18UE336"/>
    <s v="2"/>
    <s v="Sin Pallet"/>
    <n v="0"/>
    <n v="0"/>
    <x v="0"/>
    <n v="27110"/>
    <n v="18010"/>
    <n v="9100"/>
    <n v="381.6"/>
    <m/>
    <x v="86"/>
    <n v="1"/>
    <s v="01"/>
    <n v="18"/>
    <x v="1"/>
    <n v="1.06"/>
    <n v="21.200000000000003"/>
    <s v="TRANSSJQ S.A."/>
  </r>
  <r>
    <n v="1002208582"/>
    <s v="UE01"/>
    <d v="2022-04-01T00:00:00"/>
    <d v="1899-12-30T17:25:00"/>
    <s v="012-024-00412564"/>
    <s v="9000808500"/>
    <s v="012-022-00316393"/>
    <n v="3210.31"/>
    <n v="3599.42"/>
    <s v="ZPVN"/>
    <s v="40567505"/>
    <s v="P000033323"/>
    <n v="8002825644"/>
    <n v="1002208582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9060"/>
    <n v="24040"/>
    <n v="15020"/>
    <n v="206.4"/>
    <m/>
    <x v="2"/>
    <n v="1"/>
    <s v="01"/>
    <n v="24"/>
    <x v="1"/>
    <n v="0.43"/>
    <n v="8.6"/>
    <s v="TRANSPORTE PROPIO"/>
  </r>
  <r>
    <n v="1002208560"/>
    <s v="UE01"/>
    <d v="2022-04-01T00:00:00"/>
    <d v="1899-12-30T17:32:00"/>
    <s v="012-024-00412565"/>
    <s v="9000808502"/>
    <s v="012-022-00316394"/>
    <n v="2240.6"/>
    <n v="2512.17"/>
    <s v="ZPVN"/>
    <s v="40567293"/>
    <s v="0000394843"/>
    <n v="8002825619"/>
    <n v="1002208560"/>
    <s v="15-00001124"/>
    <s v="SELVALEGRE ANTIHUMEDAD"/>
    <n v="340"/>
    <s v="BOL"/>
    <s v="101752"/>
    <s v="FERRECONST S.H."/>
    <s v="810419"/>
    <s v="DISTRICONS LA MANA"/>
    <s v="LA MANÁ"/>
    <s v="GALO PLAZA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6740"/>
    <n v="17010"/>
    <n v="9730"/>
    <n v="452.2"/>
    <m/>
    <x v="107"/>
    <n v="1"/>
    <s v="01"/>
    <n v="17"/>
    <x v="1"/>
    <n v="1.33"/>
    <n v="26.599999999999998"/>
    <s v="TRANSPORTE PROPIO"/>
  </r>
  <r>
    <n v="1002208458"/>
    <s v="UE01"/>
    <d v="2022-04-01T00:00:00"/>
    <d v="1899-12-30T17:41:00"/>
    <s v="012-024-00412566"/>
    <s v="9000808504"/>
    <s v="012-022-00316395"/>
    <n v="4019.4"/>
    <n v="4506.58"/>
    <s v="ZPVN"/>
    <s v="40567629"/>
    <s v="0000394795"/>
    <n v="8002825484"/>
    <n v="1002208458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84"/>
    <x v="84"/>
    <s v="100021489"/>
    <s v="MONTEROS ESTEBAN"/>
    <s v="ZETT"/>
    <s v="18UE573"/>
    <s v="2"/>
    <s v="Sin Pallet"/>
    <n v="0"/>
    <n v="0"/>
    <x v="0"/>
    <n v="50130"/>
    <n v="33040"/>
    <n v="17090"/>
    <n v="554.4"/>
    <m/>
    <x v="82"/>
    <n v="1"/>
    <s v="01"/>
    <n v="33"/>
    <x v="1"/>
    <n v="0.84"/>
    <n v="16.8"/>
    <s v="TRANSSJQ S.A."/>
  </r>
  <r>
    <n v="1002208603"/>
    <s v="UE01"/>
    <d v="2022-04-01T00:00:00"/>
    <d v="1899-12-30T17:42:00"/>
    <s v="012-024-00412567"/>
    <s v="9000808506"/>
    <s v="012-022-00316397"/>
    <n v="1708.8"/>
    <n v="1915.92"/>
    <s v="ZPVN"/>
    <s v="40567706"/>
    <s v="0000394915"/>
    <n v="8002825668"/>
    <n v="1002208603"/>
    <s v="15-00001115"/>
    <s v="ARMADURO"/>
    <n v="240"/>
    <s v="BOL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s v="18UE727"/>
    <s v="2"/>
    <s v="Sin Pallet"/>
    <n v="0"/>
    <n v="0"/>
    <x v="0"/>
    <n v="16646.667000000001"/>
    <n v="12046.666999999999"/>
    <n v="4600"/>
    <n v="36"/>
    <m/>
    <x v="131"/>
    <n v="1"/>
    <s v="01"/>
    <n v="12"/>
    <x v="1"/>
    <n v="0.15"/>
    <n v="3"/>
    <s v="RUTAS COTACACHENSES S.A."/>
  </r>
  <r>
    <n v="1002208603"/>
    <s v="UE01"/>
    <d v="2022-04-01T00:00:00"/>
    <d v="1899-12-30T17:42:00"/>
    <s v="012-024-00412568"/>
    <s v="9000808505"/>
    <s v="012-022-00316396"/>
    <n v="844.8"/>
    <n v="947.2"/>
    <s v="ZPVN"/>
    <s v="40567706"/>
    <s v="0000394916"/>
    <n v="8002825669"/>
    <n v="1002208603"/>
    <s v="15-00001123"/>
    <s v="SELVALEGRE"/>
    <n v="120"/>
    <s v="BOL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s v="18UE727"/>
    <s v="2"/>
    <s v="Sin Pallet"/>
    <n v="0"/>
    <n v="0"/>
    <x v="0"/>
    <n v="10623.333000000001"/>
    <n v="6023.3329999999996"/>
    <n v="4600"/>
    <n v="18"/>
    <m/>
    <x v="131"/>
    <n v="1"/>
    <s v="01"/>
    <n v="6"/>
    <x v="1"/>
    <n v="0.15"/>
    <n v="3"/>
    <s v="RUTAS COTACACHENSES S.A."/>
  </r>
  <r>
    <n v="1002208620"/>
    <s v="UE01"/>
    <d v="2022-04-01T00:00:00"/>
    <d v="1899-12-30T17:45:00"/>
    <s v="012-024-00412569"/>
    <s v="9000808507"/>
    <s v="012-022-00316398"/>
    <n v="2351"/>
    <n v="2635.96"/>
    <s v="ZPVN"/>
    <s v="40567695"/>
    <s v="0000394903"/>
    <n v="8002825687"/>
    <n v="1002208620"/>
    <s v="15-00001123"/>
    <s v="SELVALEGRE"/>
    <n v="360"/>
    <s v="BOL"/>
    <s v="101562"/>
    <s v="CUSTODE ZAMBRANO CARLOS WILFRIDO"/>
    <s v="801279"/>
    <s v="BODEGA CARLOS CUSTODE"/>
    <s v="LATACUNGA"/>
    <s v="ANTONIO CLAVIJO S/N Y ANTONIO J. SU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180"/>
    <n v="18040"/>
    <n v="9140"/>
    <n v="266.39999999999998"/>
    <m/>
    <x v="98"/>
    <n v="1"/>
    <s v="01"/>
    <n v="18"/>
    <x v="1"/>
    <n v="0.74"/>
    <n v="14.799999999999999"/>
    <s v="SANJOPAS S.A."/>
  </r>
  <r>
    <n v="1002208595"/>
    <s v="UE01"/>
    <d v="2022-04-01T00:00:00"/>
    <d v="1899-12-30T17:47:00"/>
    <s v="012-024-00412570"/>
    <s v=""/>
    <s v=""/>
    <n v="0"/>
    <n v="0"/>
    <s v="ZPRC"/>
    <s v="2500108581"/>
    <s v="0000394798"/>
    <n v="8002825660"/>
    <n v="1002208595"/>
    <s v="15-00000218"/>
    <s v="MAGNO HE"/>
    <n v="32.76"/>
    <s v="T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580"/>
    <n v="32760"/>
    <n v="19820"/>
    <n v="473.71"/>
    <m/>
    <x v="18"/>
    <n v="1"/>
    <s v="01"/>
    <n v="32.76"/>
    <x v="1"/>
    <n v="14.460012210012211"/>
    <n v="14.460012210012211"/>
    <s v="LA ARMENIA S.A."/>
  </r>
  <r>
    <n v="1002208606"/>
    <s v="UE01"/>
    <d v="2022-04-01T00:00:00"/>
    <d v="1899-12-30T17:52:00"/>
    <s v="012-024-00412571"/>
    <s v="9000808508"/>
    <s v="012-022-00316399"/>
    <n v="2287.17"/>
    <n v="2564.39"/>
    <s v="ZPVN"/>
    <s v="40567647"/>
    <s v="P000033369"/>
    <n v="8002825673"/>
    <n v="1002208606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50"/>
    <x v="150"/>
    <s v="10003575"/>
    <s v="QUILCA CAYAMBE EDISON BAYARDO"/>
    <s v="ZEMU"/>
    <s v="18UE665"/>
    <s v="2"/>
    <s v="Sin Pallet"/>
    <n v="0"/>
    <n v="0"/>
    <x v="0"/>
    <n v="27050"/>
    <n v="18040"/>
    <n v="9010"/>
    <n v="266.39999999999998"/>
    <m/>
    <x v="147"/>
    <n v="1"/>
    <s v="01"/>
    <n v="18"/>
    <x v="1"/>
    <n v="0.74"/>
    <n v="14.799999999999999"/>
    <s v="RUTAS COTACACHENSES S.A."/>
  </r>
  <r>
    <n v="1002208530"/>
    <s v="UE01"/>
    <d v="2022-04-01T00:00:00"/>
    <d v="1899-12-30T17:56:00"/>
    <s v="012-024-00412572"/>
    <s v="9000808509"/>
    <s v="012-022-00316400"/>
    <n v="3049.56"/>
    <n v="3419.19"/>
    <s v="ZPVN"/>
    <s v="40567617"/>
    <s v="0000394793"/>
    <n v="8002825585"/>
    <n v="1002208530"/>
    <s v="15-00001123"/>
    <s v="SELVALEGRE"/>
    <n v="4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53"/>
    <x v="53"/>
    <s v="100014948"/>
    <s v="TULCANAZA MARCELO"/>
    <s v="ZEMT"/>
    <s v="18UE597"/>
    <s v="2"/>
    <s v="Sin Pallet"/>
    <n v="0"/>
    <n v="0"/>
    <x v="0"/>
    <n v="37120"/>
    <n v="24020"/>
    <n v="13100"/>
    <n v="374.4"/>
    <m/>
    <x v="51"/>
    <n v="1"/>
    <s v="01"/>
    <n v="24"/>
    <x v="1"/>
    <n v="0.77999999999999992"/>
    <n v="15.6"/>
    <s v="TRIMPESAS S.A."/>
  </r>
  <r>
    <n v="1002208621"/>
    <s v="UE01"/>
    <d v="2022-04-01T00:00:00"/>
    <d v="1899-12-30T18:00:00"/>
    <s v="012-024-00412573"/>
    <s v="9000808511"/>
    <s v="012-022-00316402"/>
    <n v="1722"/>
    <n v="1930.72"/>
    <s v="ZPVN"/>
    <s v="40567681"/>
    <s v="0000394878"/>
    <n v="8002825689"/>
    <n v="1002208621"/>
    <s v="15-00001120"/>
    <s v="CAMPEON"/>
    <n v="2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s v="18UE389"/>
    <s v="2"/>
    <s v="Sin Pallet"/>
    <n v="0"/>
    <n v="0"/>
    <x v="0"/>
    <n v="18615.556"/>
    <n v="14015.556"/>
    <n v="4600"/>
    <n v="263.2"/>
    <m/>
    <x v="22"/>
    <n v="1"/>
    <s v="01"/>
    <n v="14"/>
    <x v="1"/>
    <n v="0.94"/>
    <n v="18.8"/>
    <s v="TRANINTAGSA S.A."/>
  </r>
  <r>
    <n v="1002208621"/>
    <s v="UE01"/>
    <d v="2022-04-01T00:00:00"/>
    <d v="1899-12-30T18:00:00"/>
    <s v="012-024-00412574"/>
    <s v="9000808510"/>
    <s v="012-022-00316401"/>
    <n v="530.4"/>
    <n v="594.69000000000005"/>
    <s v="ZPVN"/>
    <s v="40567681"/>
    <s v="0000394879"/>
    <n v="8002825688"/>
    <n v="1002208621"/>
    <s v="15-00001123"/>
    <s v="SELVALEGRE"/>
    <n v="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s v="18UE389"/>
    <s v="2"/>
    <s v="Sin Pallet"/>
    <n v="0"/>
    <n v="0"/>
    <x v="0"/>
    <n v="8604.4439999999995"/>
    <n v="4004.444"/>
    <n v="4600"/>
    <n v="75.2"/>
    <m/>
    <x v="22"/>
    <n v="1"/>
    <s v="01"/>
    <n v="4"/>
    <x v="1"/>
    <n v="0.94000000000000006"/>
    <n v="18.8"/>
    <s v="TRANINTAGSA S.A."/>
  </r>
  <r>
    <n v="1002208605"/>
    <s v="UE01"/>
    <d v="2022-04-01T00:00:00"/>
    <d v="1899-12-30T18:02:00"/>
    <s v="012-024-00412575"/>
    <s v="9000808512"/>
    <s v="012-022-00316403"/>
    <n v="2426.4"/>
    <n v="2720.5"/>
    <s v="ZPVN"/>
    <s v="40567666"/>
    <s v="P000033375"/>
    <n v="8002825672"/>
    <n v="1002208605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6"/>
    <s v="SALAZAR ECHEVERRIA JUAN CARLOS"/>
    <s v="ZEMU"/>
    <s v="18UE724"/>
    <s v="1"/>
    <s v="Con Pallet"/>
    <n v="0.05"/>
    <n v="18"/>
    <x v="0"/>
    <n v="27320"/>
    <n v="18050"/>
    <n v="9270"/>
    <n v="165.6"/>
    <m/>
    <x v="94"/>
    <n v="1"/>
    <s v="01"/>
    <n v="18"/>
    <x v="1"/>
    <n v="0.45999999999999996"/>
    <n v="9.1999999999999993"/>
    <s v="RUTAS COTACACHENSES S.A."/>
  </r>
  <r>
    <n v="1002208641"/>
    <s v="UE01"/>
    <d v="2022-04-01T00:00:00"/>
    <d v="1899-12-30T18:05:00"/>
    <s v="012-024-00412576"/>
    <s v="9000808517"/>
    <s v="012-022-00316406"/>
    <n v="266.8"/>
    <n v="299.14"/>
    <s v="ZPVN"/>
    <s v="40567670"/>
    <s v="0000394853"/>
    <n v="8002825718"/>
    <n v="1002208641"/>
    <s v="15-00001115"/>
    <s v="ARMADURO"/>
    <n v="4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6354.1670000000004"/>
    <n v="2004.1669999999999"/>
    <n v="4350"/>
    <n v="29.6"/>
    <m/>
    <x v="25"/>
    <n v="1"/>
    <s v="01"/>
    <n v="2"/>
    <x v="1"/>
    <n v="0.74"/>
    <n v="14.8"/>
    <s v="TRANSPORTE PROPIO"/>
  </r>
  <r>
    <n v="1002208641"/>
    <s v="UE01"/>
    <d v="2022-04-01T00:00:00"/>
    <d v="1899-12-30T18:05:00"/>
    <s v="012-024-00412577"/>
    <s v="9000808515"/>
    <s v="012-022-00316404"/>
    <n v="492"/>
    <n v="551.63"/>
    <s v="ZPVN"/>
    <s v="40567668"/>
    <s v="0000394852"/>
    <n v="8002825717"/>
    <n v="1002208641"/>
    <s v="15-00001120"/>
    <s v="CAMPEON"/>
    <n v="80"/>
    <s v="BOL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s v="18UE501"/>
    <s v="2"/>
    <s v="Sin Pallet"/>
    <n v="0"/>
    <n v="0"/>
    <x v="0"/>
    <n v="8358.3330000000005"/>
    <n v="4008.3330000000001"/>
    <n v="4350"/>
    <n v="55.2"/>
    <m/>
    <x v="25"/>
    <n v="1"/>
    <s v="01"/>
    <n v="4"/>
    <x v="1"/>
    <n v="0.69000000000000006"/>
    <n v="13.8"/>
    <s v="TRANSPORTE PROPIO"/>
  </r>
  <r>
    <n v="1002208641"/>
    <s v="UE01"/>
    <d v="2022-04-01T00:00:00"/>
    <d v="1899-12-30T18:05:00"/>
    <s v="012-024-00412578"/>
    <s v="9000808516"/>
    <s v="012-022-00316405"/>
    <n v="2386.8000000000002"/>
    <n v="2676.1"/>
    <s v="ZPVN"/>
    <s v="40567670"/>
    <s v="0000394854"/>
    <n v="8002825716"/>
    <n v="1002208641"/>
    <s v="15-00001123"/>
    <s v="SELVALEGRE"/>
    <n v="36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2387.5"/>
    <n v="18037.5"/>
    <n v="4350"/>
    <n v="266.39999999999998"/>
    <m/>
    <x v="25"/>
    <n v="1"/>
    <s v="01"/>
    <n v="18"/>
    <x v="1"/>
    <n v="0.74"/>
    <n v="14.799999999999999"/>
    <s v="TRANSPORTE PROPIO"/>
  </r>
  <r>
    <n v="1002208632"/>
    <s v="UE01"/>
    <d v="2022-04-01T00:00:00"/>
    <d v="1899-12-30T18:06:00"/>
    <s v="012-024-00412579"/>
    <s v=""/>
    <s v=""/>
    <n v="0"/>
    <n v="0"/>
    <s v="ZPRC"/>
    <s v="2500108516"/>
    <s v="P000033275"/>
    <n v="8002825703"/>
    <n v="1002208632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6976.175999999999"/>
    <n v="8021.1760000000004"/>
    <n v="8955"/>
    <n v="121.6"/>
    <m/>
    <x v="5"/>
    <n v="1"/>
    <s v="01"/>
    <n v="8"/>
    <x v="1"/>
    <n v="0.76"/>
    <n v="15.2"/>
    <s v="TRANSPORTE PROPIO"/>
  </r>
  <r>
    <n v="1002208632"/>
    <s v="UE01"/>
    <d v="2022-04-01T00:00:00"/>
    <d v="1899-12-30T18:06:00"/>
    <s v="012-024-00412580"/>
    <s v=""/>
    <s v=""/>
    <n v="0"/>
    <n v="0"/>
    <s v="ZPRC"/>
    <s v="2500108515"/>
    <s v="P000033274"/>
    <n v="8002825702"/>
    <n v="1002208632"/>
    <s v="15-00001123"/>
    <s v="SELVALEGRE"/>
    <n v="5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5023.824000000001"/>
    <n v="26068.824000000001"/>
    <n v="8955"/>
    <n v="395.2"/>
    <m/>
    <x v="5"/>
    <n v="1"/>
    <s v="01"/>
    <n v="26"/>
    <x v="1"/>
    <n v="0.76"/>
    <n v="15.2"/>
    <s v="TRANSPORTE PROPIO"/>
  </r>
  <r>
    <n v="1002208639"/>
    <s v="UE01"/>
    <d v="2022-04-01T00:00:00"/>
    <d v="1899-12-30T18:12:00"/>
    <s v="012-024-00412581"/>
    <s v="9000808523"/>
    <s v="012-022-00316409"/>
    <n v="1030.7"/>
    <n v="1155.6199999999999"/>
    <s v="ZPVN"/>
    <s v="40567734"/>
    <s v="P000033388"/>
    <n v="8002825714"/>
    <n v="1002208639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4300"/>
    <n v="8000"/>
    <n v="6300"/>
    <n v="121.6"/>
    <m/>
    <x v="4"/>
    <n v="1"/>
    <s v="01"/>
    <n v="8"/>
    <x v="1"/>
    <n v="0.76"/>
    <n v="15.2"/>
    <s v="TRANSPORTE PROPIO"/>
  </r>
  <r>
    <n v="1002208639"/>
    <s v="UE01"/>
    <d v="2022-04-01T00:00:00"/>
    <d v="1899-12-30T18:12:00"/>
    <s v="012-024-00412582"/>
    <s v="9000808521"/>
    <s v="012-022-00316407"/>
    <n v="705.65"/>
    <n v="791.18"/>
    <s v="ZPVN"/>
    <s v="40567733"/>
    <s v="P000033387"/>
    <n v="8002825712"/>
    <n v="1002208639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2300"/>
    <n v="6000"/>
    <n v="6300"/>
    <n v="91.2"/>
    <m/>
    <x v="4"/>
    <n v="1"/>
    <s v="01"/>
    <n v="6"/>
    <x v="1"/>
    <n v="0.76"/>
    <n v="15.200000000000001"/>
    <s v="TRANSPORTE PROPIO"/>
  </r>
  <r>
    <n v="1002208639"/>
    <s v="UE01"/>
    <d v="2022-04-01T00:00:00"/>
    <d v="1899-12-30T18:12:00"/>
    <s v="012-024-00412583"/>
    <s v="9000808522"/>
    <s v="012-022-00316408"/>
    <n v="2432.9499999999998"/>
    <n v="2727.84"/>
    <s v="ZPVN"/>
    <s v="40567732"/>
    <s v="P000033386"/>
    <n v="8002825713"/>
    <n v="1002208639"/>
    <s v="15-00001123"/>
    <s v="SELVALEGRE"/>
    <n v="3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25300"/>
    <n v="19000"/>
    <n v="6300"/>
    <n v="288.8"/>
    <m/>
    <x v="4"/>
    <n v="1"/>
    <s v="01"/>
    <n v="19"/>
    <x v="1"/>
    <n v="0.76"/>
    <n v="15.200000000000001"/>
    <s v="TRANSPORTE PROPIO"/>
  </r>
  <r>
    <n v="1002208474"/>
    <s v="UE01"/>
    <d v="2022-04-01T00:00:00"/>
    <d v="1899-12-30T18:14:00"/>
    <s v="012-024-00412584"/>
    <s v="9000808432"/>
    <s v="013-020-00048016"/>
    <n v="4440.18"/>
    <n v="4978.3599999999997"/>
    <s v="ZPDF"/>
    <s v="70177687"/>
    <s v="0000394874"/>
    <n v="8002825510"/>
    <n v="1002208474"/>
    <s v="15-00000181"/>
    <s v="ARMADURO ANTIHUMEDAD"/>
    <n v="6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83"/>
    <x v="83"/>
    <s v="100015006"/>
    <s v="RIVERA JOSE LUIS"/>
    <s v="ZETT"/>
    <s v="18UE751"/>
    <s v="2"/>
    <s v="Sin Pallet"/>
    <n v="0"/>
    <n v="0"/>
    <x v="0"/>
    <n v="51100"/>
    <n v="33040"/>
    <n v="18060"/>
    <n v="679.8"/>
    <m/>
    <x v="81"/>
    <n v="1"/>
    <s v="01"/>
    <n v="33"/>
    <x v="1"/>
    <n v="1.03"/>
    <n v="20.599999999999998"/>
    <s v="LIDENORTI S.A."/>
  </r>
  <r>
    <n v="1002208609"/>
    <s v="UE01"/>
    <d v="2022-04-01T00:00:00"/>
    <d v="1899-12-30T18:23:00"/>
    <s v="012-024-00412585"/>
    <s v="9000808525"/>
    <s v="012-022-00316411"/>
    <n v="545.6"/>
    <n v="611.73"/>
    <s v="ZPVN"/>
    <s v="40567593"/>
    <s v="P000033357"/>
    <n v="8002825676"/>
    <n v="1002208609"/>
    <s v="15-00001115"/>
    <s v="ARMADURO"/>
    <n v="80"/>
    <s v="BOL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s v="18UE716"/>
    <s v="1"/>
    <s v="Con Pallet"/>
    <n v="0.05"/>
    <n v="4"/>
    <x v="0"/>
    <n v="12055"/>
    <n v="4010"/>
    <n v="8045"/>
    <n v="34.4"/>
    <m/>
    <x v="153"/>
    <n v="1"/>
    <s v="01"/>
    <n v="4"/>
    <x v="1"/>
    <n v="0.43"/>
    <n v="8.6"/>
    <s v="SILOGTER S.A."/>
  </r>
  <r>
    <n v="1002208609"/>
    <s v="UE01"/>
    <d v="2022-04-01T00:00:00"/>
    <d v="1899-12-30T18:23:00"/>
    <s v="012-024-00412586"/>
    <s v="9000808524"/>
    <s v="012-022-00316410"/>
    <n v="2716"/>
    <n v="3045.2"/>
    <s v="ZPVN"/>
    <s v="40567592"/>
    <s v="P000033356"/>
    <n v="8002825677"/>
    <n v="1002208609"/>
    <s v="15-00001123"/>
    <s v="SELVALEGRE"/>
    <n v="400"/>
    <s v="BOL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s v="18UE716"/>
    <s v="1"/>
    <s v="Con Pallet"/>
    <n v="0.05"/>
    <n v="20"/>
    <x v="0"/>
    <n v="28095"/>
    <n v="20050"/>
    <n v="8045"/>
    <n v="172"/>
    <m/>
    <x v="153"/>
    <n v="1"/>
    <s v="01"/>
    <n v="20"/>
    <x v="1"/>
    <n v="0.43"/>
    <n v="8.6"/>
    <s v="SILOGTER S.A."/>
  </r>
  <r>
    <n v="1002208662"/>
    <s v="UE01"/>
    <d v="2022-04-01T00:00:00"/>
    <d v="1899-12-30T18:25:00"/>
    <s v="012-024-00412587"/>
    <s v="9000808526"/>
    <s v="012-022-00316412"/>
    <n v="2458.8000000000002"/>
    <n v="2756.83"/>
    <s v="ZPVN"/>
    <s v="40567729"/>
    <s v="0000394936"/>
    <n v="8002825742"/>
    <n v="1002208662"/>
    <s v="15-00001123"/>
    <s v="SELVALEGRE"/>
    <n v="36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29"/>
    <x v="129"/>
    <s v="100014881"/>
    <s v="HARO VICENTE"/>
    <s v="ZEMU"/>
    <s v="18UE736"/>
    <s v="2"/>
    <s v="Sin Pallet"/>
    <n v="0"/>
    <n v="0"/>
    <x v="0"/>
    <n v="27330"/>
    <n v="18030"/>
    <n v="9300"/>
    <n v="165.6"/>
    <m/>
    <x v="127"/>
    <n v="1"/>
    <s v="01"/>
    <n v="18"/>
    <x v="1"/>
    <n v="0.45999999999999996"/>
    <n v="9.1999999999999993"/>
    <s v="SANJOPAS S.A."/>
  </r>
  <r>
    <n v="1002208643"/>
    <s v="UE01"/>
    <d v="2022-04-01T00:00:00"/>
    <d v="1899-12-30T18:27:00"/>
    <s v="012-024-00412588"/>
    <s v="9000808527"/>
    <s v="012-022-00316413"/>
    <n v="3874.18"/>
    <n v="4343.75"/>
    <s v="ZPVN"/>
    <s v="40567637"/>
    <s v="0000394807"/>
    <n v="8002825719"/>
    <n v="1002208643"/>
    <s v="15-00000218"/>
    <s v="MAGNO HE"/>
    <n v="31.92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s v="18UE717"/>
    <s v="2"/>
    <s v="Sin Pallet"/>
    <n v="0"/>
    <n v="0"/>
    <x v="0"/>
    <n v="50390"/>
    <n v="31920"/>
    <n v="18470"/>
    <n v="159.91999999999999"/>
    <m/>
    <x v="78"/>
    <n v="1"/>
    <s v="01"/>
    <n v="31.92"/>
    <x v="1"/>
    <n v="5.0100250626566414"/>
    <n v="5.0100250626566414"/>
    <s v="CASTRO HERMANOS S.A."/>
  </r>
  <r>
    <n v="1002208615"/>
    <s v="UE01"/>
    <d v="2022-04-01T00:00:00"/>
    <d v="1899-12-30T18:29:00"/>
    <s v="012-024-00412589"/>
    <s v="9000808528"/>
    <s v="012-022-00316414"/>
    <n v="3897.6"/>
    <n v="4370.01"/>
    <s v="ZPVN"/>
    <s v="40567718"/>
    <s v="0000394924"/>
    <n v="8002825682"/>
    <n v="1002208615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28"/>
    <x v="128"/>
    <s v="100014989"/>
    <s v="CHANDI JAIME"/>
    <s v="ZETT"/>
    <s v="18UE649"/>
    <s v="1"/>
    <s v="Con Pallet"/>
    <n v="0.05"/>
    <n v="32"/>
    <x v="0"/>
    <n v="50630"/>
    <n v="32020"/>
    <n v="18610"/>
    <n v="537.6"/>
    <m/>
    <x v="126"/>
    <n v="1"/>
    <s v="01"/>
    <n v="32"/>
    <x v="1"/>
    <n v="0.84000000000000008"/>
    <n v="16.8"/>
    <s v="TRIMPESAS S.A."/>
  </r>
  <r>
    <n v="1002208656"/>
    <s v="UE01"/>
    <d v="2022-04-01T00:00:00"/>
    <d v="1899-12-30T18:31:00"/>
    <s v="012-024-00412590"/>
    <s v="9000808529"/>
    <s v="012-022-00316415"/>
    <n v="2386.8000000000002"/>
    <n v="2676.1"/>
    <s v="ZPVN"/>
    <s v="40567721"/>
    <s v="P000033384"/>
    <n v="8002825736"/>
    <n v="1002208656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96"/>
    <x v="96"/>
    <s v="10007705"/>
    <s v="BUITRON MONTENEGRO JONNY WASHIGNTON"/>
    <s v="ZEMU"/>
    <s v="18UE713"/>
    <s v="2"/>
    <s v="Sin Pallet"/>
    <n v="0"/>
    <n v="0"/>
    <x v="0"/>
    <n v="26790"/>
    <n v="18040"/>
    <n v="8750"/>
    <n v="385.2"/>
    <m/>
    <x v="94"/>
    <n v="1"/>
    <s v="01"/>
    <n v="18"/>
    <x v="1"/>
    <n v="1.07"/>
    <n v="21.4"/>
    <s v="SUCUMTRANSA S.A."/>
  </r>
  <r>
    <n v="1002208672"/>
    <s v="UE01"/>
    <d v="2022-04-01T00:00:00"/>
    <d v="1899-12-30T18:34:00"/>
    <s v="012-024-00412591"/>
    <s v="9000808530"/>
    <s v="012-022-00316416"/>
    <n v="2329.7199999999998"/>
    <n v="2612.1"/>
    <s v="ZPVN"/>
    <s v="40567730"/>
    <s v="P000033385"/>
    <n v="8002825755"/>
    <n v="1002208672"/>
    <s v="15-00001123"/>
    <s v="SELVALEGRE"/>
    <n v="36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96"/>
    <x v="96"/>
    <s v="10008095"/>
    <s v="TATES CASTILLO LUIS EUCLIDES"/>
    <s v="ZEMU"/>
    <s v="18UE675"/>
    <s v="2"/>
    <s v="Sin Pallet"/>
    <n v="0"/>
    <n v="0"/>
    <x v="0"/>
    <n v="26920"/>
    <n v="18030"/>
    <n v="8890"/>
    <n v="338.4"/>
    <m/>
    <x v="94"/>
    <n v="1"/>
    <s v="01"/>
    <n v="18"/>
    <x v="1"/>
    <n v="0.94"/>
    <n v="18.799999999999997"/>
    <s v="RUTAS COTACACHENSES S.A."/>
  </r>
  <r>
    <n v="1002208616"/>
    <s v="UE01"/>
    <d v="2022-04-01T00:00:00"/>
    <d v="1899-12-30T18:42:00"/>
    <s v="012-024-00412592"/>
    <s v=""/>
    <s v=""/>
    <n v="0"/>
    <n v="0"/>
    <s v="ZPRC"/>
    <s v="2500108618"/>
    <s v="0000394931"/>
    <n v="8002825683"/>
    <n v="1002208616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s v="18UE316"/>
    <s v="4"/>
    <s v="Pallet Cortesia"/>
    <n v="0"/>
    <n v="0"/>
    <x v="0"/>
    <n v="50380"/>
    <n v="32050"/>
    <n v="18330"/>
    <n v="537.6"/>
    <m/>
    <x v="40"/>
    <n v="1"/>
    <s v="01"/>
    <n v="32"/>
    <x v="1"/>
    <n v="0.84000000000000008"/>
    <n v="16.8"/>
    <s v="TRANSSJQ S.A."/>
  </r>
  <r>
    <n v="1002208617"/>
    <s v="UE01"/>
    <d v="2022-04-01T00:00:00"/>
    <d v="1899-12-30T18:55:00"/>
    <s v="012-024-00412593"/>
    <s v=""/>
    <s v=""/>
    <n v="0"/>
    <n v="0"/>
    <s v="ZPRC"/>
    <s v="2500108618"/>
    <s v="0000394932"/>
    <n v="8002825684"/>
    <n v="1002208617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897"/>
    <s v="CHAUCA RAMIRO"/>
    <s v="ZETT"/>
    <s v="18UE315"/>
    <s v="4"/>
    <s v="Pallet Cortesia"/>
    <n v="0"/>
    <n v="0"/>
    <x v="0"/>
    <n v="49630"/>
    <n v="32060"/>
    <n v="17570"/>
    <n v="537.6"/>
    <m/>
    <x v="33"/>
    <n v="1"/>
    <s v="01"/>
    <n v="32"/>
    <x v="1"/>
    <n v="0.84000000000000008"/>
    <n v="16.8"/>
    <s v="SELVALEGRE S.A."/>
  </r>
  <r>
    <n v="1002208658"/>
    <s v="UE01"/>
    <d v="2022-04-01T00:00:00"/>
    <d v="1899-12-30T18:55:00"/>
    <s v="012-024-00412594"/>
    <s v="9000808532"/>
    <s v="012-022-00316417"/>
    <n v="3835.99"/>
    <n v="4300.9399999999996"/>
    <s v="ZPVN"/>
    <s v="40567563"/>
    <s v="0000394695"/>
    <n v="8002825738"/>
    <n v="1002208658"/>
    <s v="15-00001121"/>
    <s v="GLADIADOR"/>
    <n v="31.4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0770"/>
    <n v="31440"/>
    <n v="19330"/>
    <n v="77.34"/>
    <m/>
    <x v="73"/>
    <n v="1"/>
    <s v="01"/>
    <n v="31.44"/>
    <x v="1"/>
    <n v="2.4599236641221376"/>
    <n v="2.4599236641221376"/>
    <s v="J.V. TRANSPREMIUN CIA.LTDA"/>
  </r>
  <r>
    <n v="1002208659"/>
    <s v="UE01"/>
    <d v="2022-04-01T00:00:00"/>
    <d v="1899-12-30T18:59:00"/>
    <s v="012-024-00412595"/>
    <s v="9000808533"/>
    <s v="012-022-00316418"/>
    <n v="3608.17"/>
    <n v="4045.5"/>
    <s v="ZPVN"/>
    <s v="40566821"/>
    <s v="0000394583"/>
    <n v="8002825739"/>
    <n v="1002208659"/>
    <s v="15-00000218"/>
    <s v="MAGNO HE"/>
    <n v="31.0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580"/>
    <n v="31030"/>
    <n v="19550"/>
    <n v="0"/>
    <m/>
    <x v="3"/>
    <n v="1"/>
    <s v="01"/>
    <n v="31.03"/>
    <x v="1"/>
    <n v="0"/>
    <n v="0"/>
    <s v="HORMIANDES"/>
  </r>
  <r>
    <n v="1002208677"/>
    <s v="UE01"/>
    <d v="2022-04-01T00:00:00"/>
    <d v="1899-12-30T19:00:00"/>
    <s v="012-024-00412596"/>
    <s v="9000808534"/>
    <s v="012-022-00316419"/>
    <n v="4745.3999999999996"/>
    <n v="5320.58"/>
    <s v="ZPVN"/>
    <s v="40567633"/>
    <s v="0000394806"/>
    <n v="8002825760"/>
    <n v="1002208677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126"/>
    <x v="126"/>
    <s v="100014903"/>
    <s v="BURBANO JUAN"/>
    <s v="ZETT"/>
    <s v="18UE528"/>
    <s v="2"/>
    <s v="Sin Pallet"/>
    <n v="0"/>
    <n v="0"/>
    <x v="0"/>
    <n v="51010"/>
    <n v="33090"/>
    <n v="17920"/>
    <n v="125.4"/>
    <m/>
    <x v="124"/>
    <n v="1"/>
    <s v="01"/>
    <n v="33"/>
    <x v="1"/>
    <n v="0.19"/>
    <n v="3.8000000000000003"/>
    <s v="LIDENORTI S.A."/>
  </r>
  <r>
    <n v="1002208667"/>
    <s v="UE01"/>
    <d v="2022-04-01T00:00:00"/>
    <d v="1899-12-30T19:02:00"/>
    <s v="012-024-00412597"/>
    <s v="9000808536"/>
    <s v="012-022-00316421"/>
    <n v="541.6"/>
    <n v="607.24"/>
    <s v="ZPVN"/>
    <s v="40567626"/>
    <s v="P000033364"/>
    <n v="8002825748"/>
    <n v="1002208667"/>
    <s v="15-00001115"/>
    <s v="ARMADURO"/>
    <n v="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s v="18UE741"/>
    <s v="1"/>
    <s v="Con Pallet"/>
    <n v="0.05"/>
    <n v="4"/>
    <x v="0"/>
    <n v="12376.666999999999"/>
    <n v="4006.6669999999999"/>
    <n v="8370"/>
    <n v="34.4"/>
    <m/>
    <x v="85"/>
    <n v="1"/>
    <s v="01"/>
    <n v="4"/>
    <x v="1"/>
    <n v="0.43"/>
    <n v="8.6"/>
    <s v="RUTAS COTACACHENSES"/>
  </r>
  <r>
    <n v="1002208667"/>
    <s v="UE01"/>
    <d v="2022-04-01T00:00:00"/>
    <d v="1899-12-30T19:02:00"/>
    <s v="012-024-00412598"/>
    <s v="9000808535"/>
    <s v="012-022-00316420"/>
    <n v="2472"/>
    <n v="2771.62"/>
    <s v="ZPVN"/>
    <s v="40567625"/>
    <s v="P000033363"/>
    <n v="8002825749"/>
    <n v="1002208667"/>
    <s v="15-00001120"/>
    <s v="CAMPEON"/>
    <n v="40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s v="18UE741"/>
    <s v="1"/>
    <s v="Con Pallet"/>
    <n v="0.05"/>
    <n v="20"/>
    <x v="0"/>
    <n v="28403.332999999999"/>
    <n v="20033.332999999999"/>
    <n v="8370"/>
    <n v="172"/>
    <m/>
    <x v="85"/>
    <n v="1"/>
    <s v="01"/>
    <n v="20"/>
    <x v="1"/>
    <n v="0.43"/>
    <n v="8.6"/>
    <s v="RUTAS COTACACHENSES"/>
  </r>
  <r>
    <n v="1002208690"/>
    <s v="UE01"/>
    <d v="2022-04-01T00:00:00"/>
    <d v="1899-12-30T19:03:00"/>
    <s v="012-024-00412599"/>
    <s v=""/>
    <s v=""/>
    <n v="0"/>
    <n v="0"/>
    <s v="ZPRC"/>
    <s v="2500108621"/>
    <s v="P000033392"/>
    <n v="8002825779"/>
    <n v="1002208690"/>
    <s v="15-00001115"/>
    <s v="ARMADURO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s v="18UE679"/>
    <s v="2"/>
    <s v="Sin Pallet"/>
    <n v="0"/>
    <n v="0"/>
    <x v="0"/>
    <n v="14518.333000000001"/>
    <n v="10033.333000000001"/>
    <n v="4485"/>
    <n v="138"/>
    <m/>
    <x v="100"/>
    <n v="1"/>
    <s v="01"/>
    <n v="10"/>
    <x v="1"/>
    <n v="0.69"/>
    <n v="13.8"/>
    <s v="LA ARMENIA S.A."/>
  </r>
  <r>
    <n v="1002208690"/>
    <s v="UE01"/>
    <d v="2022-04-01T00:00:00"/>
    <d v="1899-12-30T19:03:00"/>
    <s v="012-024-00412600"/>
    <s v=""/>
    <s v=""/>
    <n v="0"/>
    <n v="0"/>
    <s v="ZPRC"/>
    <s v="2500108620"/>
    <s v="P000033391"/>
    <n v="8002825778"/>
    <n v="1002208690"/>
    <s v="15-00001123"/>
    <s v="SELVALEGRE"/>
    <n v="160"/>
    <s v="BOL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s v="18UE679"/>
    <s v="2"/>
    <s v="Sin Pallet"/>
    <n v="0"/>
    <n v="0"/>
    <x v="0"/>
    <n v="12511.666999999999"/>
    <n v="8026.6670000000004"/>
    <n v="4485"/>
    <n v="110.4"/>
    <m/>
    <x v="100"/>
    <n v="1"/>
    <s v="01"/>
    <n v="8"/>
    <x v="1"/>
    <n v="0.69000000000000006"/>
    <n v="13.8"/>
    <s v="LA ARMENIA S.A."/>
  </r>
  <r>
    <n v="1002208668"/>
    <s v="UE01"/>
    <d v="2022-04-01T00:00:00"/>
    <d v="1899-12-30T19:08:00"/>
    <s v="012-024-00412601"/>
    <s v="9000808537"/>
    <s v="012-022-00316422"/>
    <n v="3278.88"/>
    <n v="3676.31"/>
    <s v="ZPVN"/>
    <s v="40567594"/>
    <s v="P000033358"/>
    <n v="8002825750"/>
    <n v="100220866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s v="18UE954"/>
    <s v="1"/>
    <s v="Con Pallet"/>
    <n v="0.05"/>
    <n v="24"/>
    <x v="0"/>
    <n v="39750"/>
    <n v="24060"/>
    <n v="15690"/>
    <n v="100.8"/>
    <m/>
    <x v="108"/>
    <n v="1"/>
    <s v="01"/>
    <n v="24"/>
    <x v="1"/>
    <n v="0.21"/>
    <n v="4.2"/>
    <s v="LIDENORTI S.A."/>
  </r>
  <r>
    <n v="1002208695"/>
    <s v="UE01"/>
    <d v="2022-04-01T00:00:00"/>
    <d v="1899-12-30T19:13:00"/>
    <s v="012-024-00412602"/>
    <s v="9000808540"/>
    <s v="012-022-00316424"/>
    <n v="2137.6"/>
    <n v="2396.69"/>
    <s v="ZPVN"/>
    <s v="40567705"/>
    <s v="0000394911"/>
    <n v="8002825786"/>
    <n v="1002208695"/>
    <s v="15-00001119"/>
    <s v="CAMPEON ANTIHUMEDAD"/>
    <n v="3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5340"/>
    <n v="16025"/>
    <n v="9315"/>
    <n v="483.2"/>
    <m/>
    <x v="76"/>
    <n v="1"/>
    <s v="01"/>
    <n v="16"/>
    <x v="1"/>
    <n v="1.51"/>
    <n v="30.2"/>
    <s v="TRANSPORTE PROPIO"/>
  </r>
  <r>
    <n v="1002208695"/>
    <s v="UE01"/>
    <d v="2022-04-01T00:00:00"/>
    <d v="1899-12-30T19:13:00"/>
    <s v="012-024-00412603"/>
    <s v="9000808539"/>
    <s v="012-022-00316423"/>
    <n v="2137.6"/>
    <n v="2396.69"/>
    <s v="ZPVN"/>
    <s v="40567704"/>
    <s v="0000394910"/>
    <n v="8002825787"/>
    <n v="1002208695"/>
    <s v="15-00001119"/>
    <s v="CAMPEON ANTIHUMEDAD"/>
    <n v="32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25340"/>
    <n v="16025"/>
    <n v="9315"/>
    <n v="444.8"/>
    <m/>
    <x v="76"/>
    <n v="1"/>
    <s v="01"/>
    <n v="16"/>
    <x v="1"/>
    <n v="1.3900000000000001"/>
    <n v="27.8"/>
    <s v="TRANSPORTE PROPIO"/>
  </r>
  <r>
    <n v="1002208688"/>
    <s v="UE01"/>
    <d v="2022-04-01T00:00:00"/>
    <d v="1899-12-30T19:15:00"/>
    <s v="012-024-00412604"/>
    <s v="9000808544"/>
    <s v="012-022-00316427"/>
    <n v="1334"/>
    <n v="1495.69"/>
    <s v="ZPVN"/>
    <s v="40567682"/>
    <s v="0000394882"/>
    <n v="8002825774"/>
    <n v="1002208688"/>
    <s v="15-00001115"/>
    <s v="ARMADURO"/>
    <n v="20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s v="18UE345"/>
    <s v="2"/>
    <s v="Sin Pallet"/>
    <n v="0"/>
    <n v="0"/>
    <x v="0"/>
    <n v="14690.833000000001"/>
    <n v="10020.833000000001"/>
    <n v="4670"/>
    <n v="188"/>
    <m/>
    <x v="172"/>
    <n v="1"/>
    <s v="01"/>
    <n v="10"/>
    <x v="1"/>
    <n v="0.94"/>
    <n v="18.8"/>
    <s v="TRIMPESAS S.A."/>
  </r>
  <r>
    <n v="1002208688"/>
    <s v="UE01"/>
    <d v="2022-04-01T00:00:00"/>
    <d v="1899-12-30T19:15:00"/>
    <s v="012-024-00412605"/>
    <s v="9000808541"/>
    <s v="012-022-00316425"/>
    <n v="492"/>
    <n v="551.63"/>
    <s v="ZPVN"/>
    <s v="40567682"/>
    <s v="0000394883"/>
    <n v="8002825775"/>
    <n v="1002208688"/>
    <s v="15-00001120"/>
    <s v="CAMPEON"/>
    <n v="8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s v="18UE345"/>
    <s v="2"/>
    <s v="Sin Pallet"/>
    <n v="0"/>
    <n v="0"/>
    <x v="0"/>
    <n v="8678.3330000000005"/>
    <n v="4008.3330000000001"/>
    <n v="4670"/>
    <n v="75.2"/>
    <m/>
    <x v="172"/>
    <n v="1"/>
    <s v="01"/>
    <n v="4"/>
    <x v="1"/>
    <n v="0.94000000000000006"/>
    <n v="18.8"/>
    <s v="TRIMPESAS S.A."/>
  </r>
  <r>
    <n v="1002208688"/>
    <s v="UE01"/>
    <d v="2022-04-01T00:00:00"/>
    <d v="1899-12-30T19:15:00"/>
    <s v="012-024-00412606"/>
    <s v="9000808543"/>
    <s v="012-022-00316426"/>
    <n v="1326"/>
    <n v="1486.72"/>
    <s v="ZPVN"/>
    <s v="40567682"/>
    <s v="0000394881"/>
    <n v="8002825776"/>
    <n v="1002208688"/>
    <s v="15-00001123"/>
    <s v="SELVALEGRE"/>
    <n v="20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s v="18UE345"/>
    <s v="2"/>
    <s v="Sin Pallet"/>
    <n v="0"/>
    <n v="0"/>
    <x v="0"/>
    <n v="14690.834000000001"/>
    <n v="10020.834000000001"/>
    <n v="4670"/>
    <n v="188"/>
    <m/>
    <x v="172"/>
    <n v="1"/>
    <s v="01"/>
    <n v="10"/>
    <x v="1"/>
    <n v="0.94"/>
    <n v="18.8"/>
    <s v="TRIMPESAS S.A."/>
  </r>
  <r>
    <n v="1002208678"/>
    <s v="UE01"/>
    <d v="2022-04-01T00:00:00"/>
    <d v="1899-12-30T19:22:00"/>
    <s v="012-024-00412607"/>
    <s v="9000808546"/>
    <s v="012-022-00316429"/>
    <n v="1002.67"/>
    <n v="1124.2"/>
    <s v="ZPVN"/>
    <s v="40567596"/>
    <s v="P000033360"/>
    <n v="8002825762"/>
    <n v="1002208678"/>
    <s v="15-00001120"/>
    <s v="CAMPEON"/>
    <n v="1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s v="18UE609"/>
    <s v="1"/>
    <s v="Con Pallet"/>
    <n v="0.05"/>
    <n v="8"/>
    <x v="0"/>
    <n v="16066.666999999999"/>
    <n v="8006.6670000000004"/>
    <n v="8060"/>
    <n v="33.6"/>
    <m/>
    <x v="105"/>
    <n v="1"/>
    <s v="01"/>
    <n v="8"/>
    <x v="1"/>
    <n v="0.21000000000000002"/>
    <n v="4.2"/>
    <s v="TRIMPESAS S.A."/>
  </r>
  <r>
    <n v="1002208678"/>
    <s v="UE01"/>
    <d v="2022-04-01T00:00:00"/>
    <d v="1899-12-30T19:22:00"/>
    <s v="012-024-00412608"/>
    <s v="9000808545"/>
    <s v="012-022-00316428"/>
    <n v="2185.92"/>
    <n v="2450.87"/>
    <s v="ZPVN"/>
    <s v="40567595"/>
    <s v="P000033359"/>
    <n v="8002825761"/>
    <n v="1002208678"/>
    <s v="15-00001123"/>
    <s v="SELVALEGRE"/>
    <n v="32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s v="18UE609"/>
    <s v="1"/>
    <s v="Con Pallet"/>
    <n v="0.05"/>
    <n v="16"/>
    <x v="0"/>
    <n v="24073.332999999999"/>
    <n v="16013.333000000001"/>
    <n v="8060"/>
    <n v="67.2"/>
    <m/>
    <x v="105"/>
    <n v="1"/>
    <s v="01"/>
    <n v="16"/>
    <x v="1"/>
    <n v="0.21000000000000002"/>
    <n v="4.2"/>
    <s v="TRIMPESAS S.A."/>
  </r>
  <r>
    <n v="1002208737"/>
    <s v="UE01"/>
    <d v="2022-04-01T00:00:00"/>
    <d v="1899-12-30T19:23:00"/>
    <s v="012-024-00412609"/>
    <s v="9000808547"/>
    <s v="012-022-00316430"/>
    <n v="4415.3999999999996"/>
    <n v="4950.58"/>
    <s v="ZPVN"/>
    <s v="40567710"/>
    <s v="P000033379"/>
    <n v="8002825854"/>
    <n v="1002208737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070"/>
    <n v="18310"/>
    <n v="382.8"/>
    <m/>
    <x v="139"/>
    <n v="1"/>
    <s v="01"/>
    <n v="33"/>
    <x v="1"/>
    <n v="0.58000000000000007"/>
    <n v="11.6"/>
    <s v="TRANSPORTE PROPIO"/>
  </r>
  <r>
    <n v="1002208728"/>
    <s v="UE01"/>
    <d v="2022-04-01T00:00:00"/>
    <d v="1899-12-30T19:29:00"/>
    <s v="012-024-00412610"/>
    <s v="9000808548"/>
    <s v="012-022-00316431"/>
    <n v="2006.4"/>
    <n v="2249.59"/>
    <s v="ZPVN"/>
    <s v="40567641"/>
    <s v="0000394816"/>
    <n v="8002825830"/>
    <n v="1002208728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970"/>
    <n v="16040"/>
    <n v="10930"/>
    <n v="236.8"/>
    <m/>
    <x v="171"/>
    <n v="1"/>
    <s v="01"/>
    <n v="16"/>
    <x v="1"/>
    <n v="0.74"/>
    <n v="14.8"/>
    <s v="TRANSPORTE PROPIO"/>
  </r>
  <r>
    <n v="1002208739"/>
    <s v="UE01"/>
    <d v="2022-04-01T00:00:00"/>
    <d v="1899-12-30T19:36:00"/>
    <s v="012-024-00412611"/>
    <s v=""/>
    <s v=""/>
    <n v="0"/>
    <n v="0"/>
    <s v="ZPRC"/>
    <s v="2500108622"/>
    <s v="P000033393"/>
    <n v="8002825862"/>
    <n v="1002208739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s v="18UE375"/>
    <s v="2"/>
    <s v="Sin Pallet"/>
    <n v="0"/>
    <n v="0"/>
    <x v="0"/>
    <n v="27220"/>
    <n v="18040"/>
    <n v="9180"/>
    <n v="248.4"/>
    <m/>
    <x v="116"/>
    <n v="1"/>
    <s v="01"/>
    <n v="18"/>
    <x v="1"/>
    <n v="0.69000000000000006"/>
    <n v="13.8"/>
    <s v="TRAPSA C.A."/>
  </r>
  <r>
    <n v="1002208707"/>
    <s v="UE01"/>
    <d v="2022-04-01T00:00:00"/>
    <d v="1899-12-30T19:38:00"/>
    <s v="012-024-00412612"/>
    <s v="9000808549"/>
    <s v="012-022-00316432"/>
    <n v="3853.07"/>
    <n v="4320.09"/>
    <s v="ZPVN"/>
    <s v="40567563"/>
    <s v="0000394696"/>
    <n v="8002825801"/>
    <n v="1002208707"/>
    <s v="15-00001121"/>
    <s v="GLADIADOR"/>
    <n v="31.5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57"/>
    <s v="TOCAGON CESAR"/>
    <s v="ZECI"/>
    <s v="18UE709"/>
    <s v="2"/>
    <s v="Sin Pallet"/>
    <n v="0"/>
    <n v="0"/>
    <x v="0"/>
    <n v="50700"/>
    <n v="31580"/>
    <n v="19120"/>
    <n v="111.16"/>
    <m/>
    <x v="78"/>
    <n v="1"/>
    <s v="01"/>
    <n v="31.58"/>
    <x v="1"/>
    <n v="3.519949335022166"/>
    <n v="3.519949335022166"/>
    <s v="CASTRO HERMANOS S.A."/>
  </r>
  <r>
    <n v="1002208716"/>
    <s v="UE01"/>
    <d v="2022-04-01T00:00:00"/>
    <d v="1899-12-30T19:53:00"/>
    <s v="012-024-00412613"/>
    <s v=""/>
    <s v=""/>
    <n v="0"/>
    <n v="0"/>
    <s v="ZPRC"/>
    <s v="2500108619"/>
    <s v="P000033383"/>
    <n v="8002825816"/>
    <n v="1002208716"/>
    <s v="15-00000218"/>
    <s v="MAGNO HE"/>
    <n v="29.9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8750"/>
    <n v="29910"/>
    <n v="18840"/>
    <n v="0"/>
    <m/>
    <x v="3"/>
    <n v="1"/>
    <s v="01"/>
    <n v="29.91"/>
    <x v="1"/>
    <n v="0"/>
    <n v="0"/>
    <s v="UNICON S.A."/>
  </r>
  <r>
    <n v="1002208748"/>
    <s v="UE01"/>
    <d v="2022-04-01T00:00:00"/>
    <d v="1899-12-30T19:53:00"/>
    <s v="012-024-00412614"/>
    <s v="9000808553"/>
    <s v="012-022-00316433"/>
    <n v="4118.3999999999996"/>
    <n v="4617.58"/>
    <s v="ZPVN"/>
    <s v="40567716"/>
    <s v="0000394923"/>
    <n v="8002825871"/>
    <n v="1002208748"/>
    <s v="15-00001115"/>
    <s v="ARMADURO"/>
    <n v="6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1050"/>
    <n v="33080"/>
    <n v="17970"/>
    <n v="594"/>
    <m/>
    <x v="55"/>
    <n v="1"/>
    <s v="01"/>
    <n v="33"/>
    <x v="1"/>
    <n v="0.9"/>
    <n v="18"/>
    <s v="TRANSPORTE PROPIO"/>
  </r>
  <r>
    <n v="1002208769"/>
    <s v="UE01"/>
    <d v="2022-04-01T00:00:00"/>
    <d v="1899-12-30T19:58:00"/>
    <s v="012-024-00412615"/>
    <s v="9000808555"/>
    <s v="012-022-00316435"/>
    <n v="1051.2"/>
    <n v="1178.6099999999999"/>
    <s v="ZPVN"/>
    <s v="40567677"/>
    <s v="0000394870"/>
    <n v="8002825894"/>
    <n v="1002208769"/>
    <s v="15-00001123"/>
    <s v="SELVALEGRE"/>
    <n v="1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2663.333000000001"/>
    <n v="8013.3329999999996"/>
    <n v="4650"/>
    <n v="144"/>
    <m/>
    <x v="99"/>
    <n v="1"/>
    <s v="01"/>
    <n v="8"/>
    <x v="1"/>
    <n v="0.9"/>
    <n v="18"/>
    <s v="TRANSPORTE PROPIO"/>
  </r>
  <r>
    <n v="1002208769"/>
    <s v="UE01"/>
    <d v="2022-04-01T00:00:00"/>
    <d v="1899-12-30T19:58:00"/>
    <s v="012-024-00412616"/>
    <s v="9000808554"/>
    <s v="012-022-00316434"/>
    <n v="1326"/>
    <n v="1486.72"/>
    <s v="ZPVN"/>
    <s v="40567678"/>
    <s v="0000394871"/>
    <n v="8002825895"/>
    <n v="1002208769"/>
    <s v="15-00001123"/>
    <s v="SELVALEGRE"/>
    <n v="200"/>
    <s v="BOL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4666.666999999999"/>
    <n v="10016.666999999999"/>
    <n v="4650"/>
    <n v="180"/>
    <m/>
    <x v="99"/>
    <n v="1"/>
    <s v="01"/>
    <n v="10"/>
    <x v="1"/>
    <n v="0.9"/>
    <n v="18"/>
    <s v="TRANSPORTE PROPIO"/>
  </r>
  <r>
    <n v="1002208756"/>
    <s v="UE01"/>
    <d v="2022-04-01T00:00:00"/>
    <d v="1899-12-30T19:59:00"/>
    <s v="012-024-00412617"/>
    <s v="9000808556"/>
    <s v="012-022-00316436"/>
    <n v="3278.88"/>
    <n v="3676.31"/>
    <s v="ZPVN"/>
    <s v="40567616"/>
    <s v="0000394772"/>
    <n v="8002825879"/>
    <n v="1002208756"/>
    <s v="15-00001123"/>
    <s v="SELVALEGRE"/>
    <n v="4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39"/>
    <x v="39"/>
    <s v="100014935"/>
    <s v="MENDEZ EDMUNDO"/>
    <s v="ZEMT"/>
    <s v="18UE574"/>
    <s v="2"/>
    <s v="Sin Pallet"/>
    <n v="0"/>
    <n v="0"/>
    <x v="0"/>
    <n v="38220"/>
    <n v="24050"/>
    <n v="14170"/>
    <n v="100.8"/>
    <m/>
    <x v="37"/>
    <n v="1"/>
    <s v="01"/>
    <n v="24"/>
    <x v="1"/>
    <n v="0.21"/>
    <n v="4.2"/>
    <s v="TRANSLOBOL S.A."/>
  </r>
  <r>
    <n v="1002208754"/>
    <s v="UE01"/>
    <d v="2022-04-01T00:00:00"/>
    <d v="1899-12-30T20:03:00"/>
    <s v="012-024-00412618"/>
    <s v=""/>
    <s v=""/>
    <n v="0"/>
    <n v="0"/>
    <s v="ZPRC"/>
    <s v="2500108581"/>
    <s v="0000394890"/>
    <n v="8002825877"/>
    <n v="1002208754"/>
    <s v="15-00000218"/>
    <s v="MAGNO HE"/>
    <n v="31.34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5106"/>
    <s v="TOAPANTA ANIBAL"/>
    <s v="ZECI"/>
    <s v="18PAC9227"/>
    <s v="2"/>
    <s v="Sin Pallet"/>
    <n v="0"/>
    <n v="0"/>
    <x v="0"/>
    <n v="49800"/>
    <n v="31340"/>
    <n v="18460"/>
    <n v="641.84"/>
    <m/>
    <x v="1"/>
    <n v="1"/>
    <s v="01"/>
    <n v="31.34"/>
    <x v="1"/>
    <n v="20.479897894065093"/>
    <n v="20.479897894065093"/>
    <s v="TRANSCONCEM CIA. LTDA."/>
  </r>
  <r>
    <n v="1002208814"/>
    <s v="UE01"/>
    <d v="2022-04-01T00:00:00"/>
    <d v="1899-12-30T20:33:00"/>
    <s v="012-024-00412619"/>
    <s v="9000808513"/>
    <s v="013-020-00048019"/>
    <n v="1322.64"/>
    <n v="1482.96"/>
    <s v="ZPDF"/>
    <s v="70177712"/>
    <s v="0000394941"/>
    <n v="8002825955"/>
    <n v="1002208814"/>
    <s v="15-00001119"/>
    <s v="CAMPEON ANTIHUMEDAD"/>
    <n v="20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4600.556"/>
    <n v="10005.556"/>
    <n v="4595"/>
    <n v="248"/>
    <m/>
    <x v="131"/>
    <n v="1"/>
    <s v="01"/>
    <n v="10"/>
    <x v="1"/>
    <n v="1.24"/>
    <n v="24.8"/>
    <s v="RUTAS COTACACHENSES S.A."/>
  </r>
  <r>
    <n v="1002208814"/>
    <s v="UE01"/>
    <d v="2022-04-01T00:00:00"/>
    <d v="1899-12-30T20:33:00"/>
    <s v="012-024-00412620"/>
    <s v="9000808514"/>
    <s v="013-020-00048020"/>
    <n v="1099.3"/>
    <n v="1232.55"/>
    <s v="ZPDF"/>
    <s v="70177713"/>
    <s v="0000394942"/>
    <n v="8002825956"/>
    <n v="1002208814"/>
    <s v="15-00001124"/>
    <s v="SELVALEGRE ANTIHUMEDAD"/>
    <n v="16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2599.444"/>
    <n v="8004.4440000000004"/>
    <n v="4595"/>
    <n v="198.4"/>
    <m/>
    <x v="131"/>
    <n v="1"/>
    <s v="01"/>
    <n v="8"/>
    <x v="1"/>
    <n v="1.24"/>
    <n v="24.8"/>
    <s v="RUTAS COTACACHENSES S.A."/>
  </r>
  <r>
    <n v="1002208808"/>
    <s v="UE01"/>
    <d v="2022-04-01T00:00:00"/>
    <d v="1899-12-30T20:47:00"/>
    <s v="012-024-00412621"/>
    <s v=""/>
    <s v=""/>
    <n v="0"/>
    <n v="0"/>
    <s v="ZPRC"/>
    <s v="2500108573"/>
    <s v="0000394680"/>
    <n v="8002825945"/>
    <n v="1002208808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44"/>
    <s v="GOMEZ ZAMORA FAUSTO RODRIGO"/>
    <s v="ZETT"/>
    <s v="18UE857"/>
    <s v="2"/>
    <s v="Sin Pallet"/>
    <n v="0"/>
    <n v="0"/>
    <x v="0"/>
    <n v="51780"/>
    <n v="33060"/>
    <n v="18720"/>
    <n v="594"/>
    <m/>
    <x v="55"/>
    <n v="1"/>
    <s v="01"/>
    <n v="33"/>
    <x v="1"/>
    <n v="0.9"/>
    <n v="18"/>
    <s v="TRANSPORTE PROPIO"/>
  </r>
  <r>
    <n v="1002208798"/>
    <s v="UE01"/>
    <d v="2022-04-01T00:00:00"/>
    <d v="1899-12-30T21:04:00"/>
    <s v="012-024-00412622"/>
    <s v="9000808563"/>
    <s v="012-022-00316437"/>
    <n v="3259.87"/>
    <n v="3654.98"/>
    <s v="ZPVN"/>
    <s v="40567662"/>
    <s v="0000394845"/>
    <n v="8002825930"/>
    <n v="1002208798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48"/>
    <x v="148"/>
    <s v="10005661"/>
    <s v="PUPIALES ARELLANO CARLOS ANDRES"/>
    <s v="ZEMT"/>
    <s v="18UE728"/>
    <s v="1"/>
    <s v="Con Pallet"/>
    <n v="0.05"/>
    <n v="24"/>
    <x v="0"/>
    <n v="40160"/>
    <n v="24030"/>
    <n v="16130"/>
    <n v="216"/>
    <m/>
    <x v="145"/>
    <n v="1"/>
    <s v="01"/>
    <n v="24"/>
    <x v="1"/>
    <n v="0.45"/>
    <n v="9"/>
    <s v="LA ARMENIA"/>
  </r>
  <r>
    <n v="1002208809"/>
    <s v="UE01"/>
    <d v="2022-04-01T00:00:00"/>
    <d v="1899-12-30T21:07:00"/>
    <s v="012-024-00412623"/>
    <s v="9000808565"/>
    <s v="012-022-00316438"/>
    <n v="3308.78"/>
    <n v="3709.82"/>
    <s v="ZPVN"/>
    <s v="40565742"/>
    <s v="0000393791"/>
    <n v="8002825949"/>
    <n v="1002208809"/>
    <s v="15-00001121"/>
    <s v="GLADIADOR"/>
    <n v="32.61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050"/>
    <n v="32610"/>
    <n v="18440"/>
    <n v="0"/>
    <m/>
    <x v="3"/>
    <n v="1"/>
    <s v="01"/>
    <n v="32.61"/>
    <x v="1"/>
    <n v="0"/>
    <n v="0"/>
    <s v="XAVIER VALENZUELA"/>
  </r>
  <r>
    <n v="1002208803"/>
    <s v="UE01"/>
    <d v="2022-04-01T00:00:00"/>
    <d v="1899-12-30T21:08:00"/>
    <s v="012-024-00412624"/>
    <s v="9000808566"/>
    <s v="012-022-00316439"/>
    <n v="2301.35"/>
    <n v="2580.29"/>
    <s v="ZPVN"/>
    <s v="40567742"/>
    <s v="P000033394"/>
    <n v="8002825939"/>
    <n v="100220880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20396"/>
    <s v="FARINANGO MIGUEL"/>
    <s v="ZEMU"/>
    <s v="18UE512"/>
    <s v="2"/>
    <s v="Sin Pallet"/>
    <n v="0"/>
    <n v="0"/>
    <x v="0"/>
    <n v="27060"/>
    <n v="18070"/>
    <n v="8990"/>
    <n v="266.39999999999998"/>
    <m/>
    <x v="35"/>
    <n v="1"/>
    <s v="01"/>
    <n v="18"/>
    <x v="1"/>
    <n v="0.74"/>
    <n v="14.799999999999999"/>
    <s v="RAPIDO EL OTAVALEÑITO S.A."/>
  </r>
  <r>
    <n v="1002208831"/>
    <s v="UE01"/>
    <d v="2022-04-01T00:00:00"/>
    <d v="1899-12-30T21:26:00"/>
    <s v="012-024-00412625"/>
    <s v="9000808519"/>
    <s v="013-020-00048022"/>
    <n v="520.87"/>
    <n v="584"/>
    <s v="ZPDF"/>
    <s v="70177714"/>
    <s v="0000394944"/>
    <n v="8002825974"/>
    <n v="1002208831"/>
    <s v="15-00001119"/>
    <s v="CAMPEON ANTIHUMEDAD"/>
    <n v="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s v="18UE744"/>
    <s v="2"/>
    <s v="Sin Pallet"/>
    <n v="0"/>
    <n v="0"/>
    <x v="0"/>
    <n v="8537.2219999999998"/>
    <n v="4002.2220000000002"/>
    <n v="4535"/>
    <n v="99.2"/>
    <m/>
    <x v="14"/>
    <n v="1"/>
    <s v="01"/>
    <n v="4"/>
    <x v="1"/>
    <n v="1.24"/>
    <n v="24.8"/>
    <s v="SANJOPAS S.A."/>
  </r>
  <r>
    <n v="1002208831"/>
    <s v="UE01"/>
    <d v="2022-04-01T00:00:00"/>
    <d v="1899-12-30T21:26:00"/>
    <s v="012-024-00412626"/>
    <s v="9000808518"/>
    <s v="013-020-00048021"/>
    <n v="1894.75"/>
    <n v="2124.41"/>
    <s v="ZPDF"/>
    <s v="70177715"/>
    <s v="0000394945"/>
    <n v="8002825973"/>
    <n v="1002208831"/>
    <s v="15-00001124"/>
    <s v="SELVALEGRE ANTIHUMEDAD"/>
    <n v="2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s v="18UE744"/>
    <s v="2"/>
    <s v="Sin Pallet"/>
    <n v="0"/>
    <n v="0"/>
    <x v="0"/>
    <n v="18542.777999999998"/>
    <n v="14007.778"/>
    <n v="4535"/>
    <n v="347.2"/>
    <m/>
    <x v="14"/>
    <n v="1"/>
    <s v="01"/>
    <n v="14"/>
    <x v="1"/>
    <n v="1.24"/>
    <n v="24.8"/>
    <s v="SANJOPAS S.A."/>
  </r>
  <r>
    <n v="1002208987"/>
    <s v="UE01"/>
    <d v="2022-04-02T00:00:00"/>
    <d v="1899-12-30T04:46:00"/>
    <s v="012-024-00412627"/>
    <s v="9000808640"/>
    <s v="012-022-00316441"/>
    <n v="818.53"/>
    <n v="917.74"/>
    <s v="ZPVN"/>
    <s v="40567715"/>
    <s v="P000033381"/>
    <n v="8002826232"/>
    <n v="1002208987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0635"/>
    <n v="6020"/>
    <n v="4615"/>
    <n v="39.6"/>
    <m/>
    <x v="23"/>
    <n v="2"/>
    <s v="02"/>
    <n v="6"/>
    <x v="1"/>
    <n v="0.33"/>
    <n v="6.6000000000000005"/>
    <s v="TRANSPORTE PROPIO"/>
  </r>
  <r>
    <n v="1002208987"/>
    <s v="UE01"/>
    <d v="2022-04-02T00:00:00"/>
    <d v="1899-12-30T04:46:00"/>
    <s v="012-024-00412628"/>
    <s v="9000808639"/>
    <s v="012-022-00316440"/>
    <n v="1629.94"/>
    <n v="1827.5"/>
    <s v="ZPVN"/>
    <s v="40567714"/>
    <s v="P000033380"/>
    <n v="8002826231"/>
    <n v="100220898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6655"/>
    <n v="12040"/>
    <n v="4615"/>
    <n v="79.2"/>
    <m/>
    <x v="23"/>
    <n v="2"/>
    <s v="02"/>
    <n v="12"/>
    <x v="1"/>
    <n v="0.33"/>
    <n v="6.6000000000000005"/>
    <s v="TRANSPORTE PROPIO"/>
  </r>
  <r>
    <n v="1002208986"/>
    <s v="UE01"/>
    <d v="2022-04-02T00:00:00"/>
    <d v="1899-12-30T04:58:00"/>
    <s v="012-024-00412629"/>
    <s v=""/>
    <s v=""/>
    <n v="0"/>
    <n v="0"/>
    <s v="ZPRC"/>
    <s v="2500108604"/>
    <s v="0000394858"/>
    <n v="8002826229"/>
    <n v="1002208986"/>
    <s v="15-00001115"/>
    <s v="ARMADURO"/>
    <n v="16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5575"/>
    <n v="8020"/>
    <n v="7555"/>
    <n v="86.4"/>
    <m/>
    <x v="6"/>
    <n v="2"/>
    <s v="02"/>
    <n v="8"/>
    <x v="1"/>
    <n v="0.54"/>
    <n v="10.8"/>
    <s v="TRANSPORTE PROPIO"/>
  </r>
  <r>
    <n v="1002208986"/>
    <s v="UE01"/>
    <d v="2022-04-02T00:00:00"/>
    <d v="1899-12-30T04:58:00"/>
    <s v="012-024-00412630"/>
    <s v=""/>
    <s v=""/>
    <n v="0"/>
    <n v="0"/>
    <s v="ZPRC"/>
    <s v="2500108604"/>
    <s v="0000394857"/>
    <n v="8002826230"/>
    <n v="1002208986"/>
    <s v="15-00001123"/>
    <s v="SELVALEGRE"/>
    <n v="3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3595"/>
    <n v="16040"/>
    <n v="7555"/>
    <n v="172.8"/>
    <m/>
    <x v="6"/>
    <n v="2"/>
    <s v="02"/>
    <n v="16"/>
    <x v="1"/>
    <n v="0.54"/>
    <n v="10.8"/>
    <s v="TRANSPORTE PROPIO"/>
  </r>
  <r>
    <n v="1002209030"/>
    <s v="UE01"/>
    <d v="2022-04-02T00:00:00"/>
    <d v="1899-12-30T06:59:00"/>
    <s v="012-024-00412631"/>
    <s v="9000808641"/>
    <s v="012-022-00316442"/>
    <n v="4332.04"/>
    <n v="4857.1099999999997"/>
    <s v="ZPVN"/>
    <s v="40567331"/>
    <s v="0000394449"/>
    <n v="8002826283"/>
    <n v="1002209030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820"/>
    <n v="33040"/>
    <n v="17780"/>
    <n v="594"/>
    <m/>
    <x v="155"/>
    <n v="2"/>
    <s v="02"/>
    <n v="33"/>
    <x v="1"/>
    <n v="0.9"/>
    <n v="18"/>
    <s v="TRANSPORTE PROPIO"/>
  </r>
  <r>
    <n v="1002209020"/>
    <s v="UE01"/>
    <d v="2022-04-02T00:00:00"/>
    <d v="1899-12-30T07:37:00"/>
    <s v="012-024-00412632"/>
    <s v="9000808644"/>
    <s v="012-022-00316443"/>
    <n v="3877.66"/>
    <n v="4347.66"/>
    <s v="ZPVN"/>
    <s v="40567772"/>
    <s v="P000033400"/>
    <n v="8002826273"/>
    <n v="1002209020"/>
    <s v="15-00001116"/>
    <s v="ARMADURO GRANEL"/>
    <n v="30.78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8200"/>
    <n v="30780"/>
    <n v="17420"/>
    <n v="501.71"/>
    <m/>
    <x v="27"/>
    <n v="2"/>
    <s v="02"/>
    <n v="30.78"/>
    <x v="1"/>
    <n v="16.299870045484081"/>
    <n v="16.299870045484081"/>
    <s v="TRANSPORTE PROPIO"/>
  </r>
  <r>
    <n v="1002209053"/>
    <s v="UE01"/>
    <d v="2022-04-02T00:00:00"/>
    <d v="1899-12-30T07:48:00"/>
    <s v="012-024-00412633"/>
    <s v="9000808645"/>
    <s v="012-022-00316444"/>
    <n v="3035.46"/>
    <n v="3403.38"/>
    <s v="ZPVN"/>
    <s v="40567581"/>
    <s v="0000394734"/>
    <n v="8002826308"/>
    <n v="1002209053"/>
    <s v="15-00000218"/>
    <s v="MAGNO HE"/>
    <n v="32.049999999999997"/>
    <s v="T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s v="18PAA9503"/>
    <s v="2"/>
    <s v="Sin Pallet"/>
    <n v="0"/>
    <n v="0"/>
    <x v="1"/>
    <n v="49710"/>
    <n v="32050"/>
    <n v="17660"/>
    <n v="0"/>
    <m/>
    <x v="3"/>
    <n v="2"/>
    <s v="02"/>
    <n v="32.049999999999997"/>
    <x v="1"/>
    <n v="0"/>
    <n v="0"/>
    <s v="MARCO JEREZ"/>
  </r>
  <r>
    <n v="1002209078"/>
    <s v="UE01"/>
    <d v="2022-04-02T00:00:00"/>
    <d v="1899-12-30T08:21:00"/>
    <s v="012-024-00412634"/>
    <s v="9000808648"/>
    <s v="012-022-00316445"/>
    <n v="2301.35"/>
    <n v="2580.29"/>
    <s v="ZPVN"/>
    <s v="40567783"/>
    <s v="P000033405"/>
    <n v="8002826336"/>
    <n v="1002209078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4979"/>
    <s v="REALPE RICARDO"/>
    <s v="ZEMU"/>
    <s v="18UE710"/>
    <s v="2"/>
    <s v="Sin Pallet"/>
    <n v="0"/>
    <n v="0"/>
    <x v="0"/>
    <n v="26800"/>
    <n v="18040"/>
    <n v="8760"/>
    <n v="273.60000000000002"/>
    <m/>
    <x v="37"/>
    <n v="2"/>
    <s v="02"/>
    <n v="18"/>
    <x v="1"/>
    <n v="0.76"/>
    <n v="15.200000000000001"/>
    <s v="TRANSPIONER S.A."/>
  </r>
  <r>
    <n v="1002209093"/>
    <s v="UE01"/>
    <d v="2022-04-02T00:00:00"/>
    <d v="1899-12-30T08:47:00"/>
    <s v="012-024-00412635"/>
    <s v="9000808650"/>
    <s v="012-022-00316446"/>
    <n v="2440.8000000000002"/>
    <n v="2736.64"/>
    <s v="ZPVN"/>
    <s v="40567544"/>
    <s v="0000395000"/>
    <n v="8002826354"/>
    <n v="1002209093"/>
    <s v="15-00001119"/>
    <s v="CAMPEON ANTIHUMEDAD"/>
    <n v="36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13"/>
    <x v="13"/>
    <s v="100014839"/>
    <s v="MALDONADO WILZON"/>
    <s v="ZEMU"/>
    <s v="18UE723"/>
    <s v="2"/>
    <s v="Sin Pallet"/>
    <n v="0"/>
    <n v="0"/>
    <x v="0"/>
    <n v="27180"/>
    <n v="18000"/>
    <n v="9180"/>
    <n v="342"/>
    <m/>
    <x v="13"/>
    <n v="2"/>
    <s v="02"/>
    <n v="18"/>
    <x v="1"/>
    <n v="0.95"/>
    <n v="19"/>
    <s v="ALQUINGA&amp;ALQUINGA"/>
  </r>
  <r>
    <n v="1002209084"/>
    <s v="UE01"/>
    <d v="2022-04-02T00:00:00"/>
    <d v="1899-12-30T09:00:00"/>
    <s v="012-024-00412636"/>
    <s v="9000808653"/>
    <s v="012-022-00316447"/>
    <n v="3312.14"/>
    <n v="3713.6"/>
    <s v="ZPVN"/>
    <s v="40567671"/>
    <s v="P000033376"/>
    <n v="8002826341"/>
    <n v="1002209084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72"/>
    <x v="72"/>
    <s v="100016005"/>
    <s v="POZO EDGAR"/>
    <s v="ZEMT"/>
    <s v="18UE214"/>
    <s v="1"/>
    <s v="Con Pallet"/>
    <n v="0.05"/>
    <n v="24"/>
    <x v="0"/>
    <n v="40350"/>
    <n v="24050"/>
    <n v="16300"/>
    <n v="91.2"/>
    <m/>
    <x v="70"/>
    <n v="2"/>
    <s v="02"/>
    <n v="24"/>
    <x v="1"/>
    <n v="0.19"/>
    <n v="3.8000000000000003"/>
    <s v="LIDENORTI S.A."/>
  </r>
  <r>
    <n v="1002209103"/>
    <s v="UE01"/>
    <d v="2022-04-02T00:00:00"/>
    <d v="1899-12-30T09:05:00"/>
    <s v="012-024-00412637"/>
    <s v="9000808654"/>
    <s v="012-022-00316448"/>
    <n v="2192.4"/>
    <n v="2458.14"/>
    <s v="ZPVN"/>
    <s v="40567627"/>
    <s v="0000394797"/>
    <n v="8002826363"/>
    <n v="1002209103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116"/>
    <x v="116"/>
    <s v="100014941"/>
    <s v="JACOME PAUL"/>
    <s v="ZEMU"/>
    <s v="18UE585"/>
    <s v="2"/>
    <s v="Sin Pallet"/>
    <n v="0"/>
    <n v="0"/>
    <x v="0"/>
    <n v="27050"/>
    <n v="18000"/>
    <n v="9050"/>
    <n v="302.39999999999998"/>
    <m/>
    <x v="114"/>
    <n v="2"/>
    <s v="02"/>
    <n v="18"/>
    <x v="1"/>
    <n v="0.84"/>
    <n v="16.799999999999997"/>
    <s v="TRAPSA C.A."/>
  </r>
  <r>
    <n v="1002209100"/>
    <s v="UE01"/>
    <d v="2022-04-02T00:00:00"/>
    <d v="1899-12-30T09:19:00"/>
    <s v="012-024-00412638"/>
    <s v="9000808655"/>
    <s v="012-022-00316449"/>
    <n v="2350.8000000000002"/>
    <n v="2635.74"/>
    <s v="ZPVN"/>
    <s v="40567711"/>
    <s v="0000394919"/>
    <n v="8002826359"/>
    <n v="1002209100"/>
    <s v="15-00001124"/>
    <s v="SELVALEGRE ANTIHUMEDAD"/>
    <n v="360"/>
    <s v="BOL"/>
    <s v="101532"/>
    <s v="COLBAPI S.A."/>
    <s v="811047"/>
    <s v="OBRA URBANIZACION VALLE VERDE"/>
    <s v="BABAHOYO"/>
    <s v="URBANIZACION VALLE VERDE ETAPA 2"/>
    <s v="ORBABH"/>
    <s v="O-Losrios-Babahoyo"/>
    <n v="446"/>
    <x v="22"/>
    <x v="22"/>
    <s v="100020338"/>
    <s v="TERAN ARNULFO"/>
    <s v="ZEMU"/>
    <s v="18UE714"/>
    <s v="2"/>
    <s v="Sin Pallet"/>
    <n v="0"/>
    <n v="0"/>
    <x v="0"/>
    <n v="27060"/>
    <n v="18000"/>
    <n v="9060"/>
    <n v="424.8"/>
    <m/>
    <x v="22"/>
    <n v="2"/>
    <s v="02"/>
    <n v="18"/>
    <x v="1"/>
    <n v="1.18"/>
    <n v="23.6"/>
    <s v="TRANINTAGSA"/>
  </r>
  <r>
    <n v="1002209110"/>
    <s v="UE01"/>
    <d v="2022-04-02T00:00:00"/>
    <d v="1899-12-30T09:52:00"/>
    <s v="012-024-00412639"/>
    <s v="9000808468"/>
    <s v="013-020-00048018"/>
    <n v="1644"/>
    <n v="1843.26"/>
    <s v="ZPDF"/>
    <s v="70177695"/>
    <s v="0000394897"/>
    <n v="8002826373"/>
    <n v="1002209110"/>
    <s v="15-00001119"/>
    <s v="CAMPEON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s v="18UE37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</r>
  <r>
    <n v="1002209110"/>
    <s v="UE01"/>
    <d v="2022-04-02T00:00:00"/>
    <d v="1899-12-30T09:52:00"/>
    <s v="012-024-00412640"/>
    <s v="9000808467"/>
    <s v="013-020-00048017"/>
    <n v="1708.8"/>
    <n v="1915.92"/>
    <s v="ZPDF"/>
    <s v="70177694"/>
    <s v="0000394896"/>
    <n v="8002826372"/>
    <n v="1002209110"/>
    <s v="15-00001124"/>
    <s v="SELVALEGRE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s v="18UE37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</r>
  <r>
    <n v="1002209090"/>
    <s v="UE01"/>
    <d v="2022-04-02T00:00:00"/>
    <d v="1899-12-30T10:02:00"/>
    <s v="012-024-00412641"/>
    <s v="9000808661"/>
    <s v="012-022-00316451"/>
    <n v="828.04"/>
    <n v="928.4"/>
    <s v="ZPVN"/>
    <s v="40567782"/>
    <s v="P000033404"/>
    <n v="8002826348"/>
    <n v="1002209090"/>
    <s v="15-00001115"/>
    <s v="ARMADURO"/>
    <n v="12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s v="18UE337"/>
    <s v="1"/>
    <s v="Con Pallet"/>
    <n v="0.05"/>
    <n v="6"/>
    <x v="0"/>
    <n v="14025"/>
    <n v="6000"/>
    <n v="8025"/>
    <n v="25.2"/>
    <m/>
    <x v="60"/>
    <n v="2"/>
    <s v="02"/>
    <n v="6"/>
    <x v="1"/>
    <n v="0.21"/>
    <n v="4.2"/>
    <s v="SANJOPAS S.A."/>
  </r>
  <r>
    <n v="1002209090"/>
    <s v="UE01"/>
    <d v="2022-04-02T00:00:00"/>
    <d v="1899-12-30T10:02:00"/>
    <s v="012-024-00412642"/>
    <s v="9000808660"/>
    <s v="012-022-00316450"/>
    <n v="2459.16"/>
    <n v="2757.23"/>
    <s v="ZPVN"/>
    <s v="40567781"/>
    <s v="P000033403"/>
    <n v="8002826349"/>
    <n v="1002209090"/>
    <s v="15-00001123"/>
    <s v="SELVALEGRE"/>
    <n v="3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s v="18UE337"/>
    <s v="1"/>
    <s v="Con Pallet"/>
    <n v="0.05"/>
    <n v="18"/>
    <x v="0"/>
    <n v="26025"/>
    <n v="18000"/>
    <n v="8025"/>
    <n v="75.599999999999994"/>
    <m/>
    <x v="60"/>
    <n v="2"/>
    <s v="02"/>
    <n v="18"/>
    <x v="1"/>
    <n v="0.21"/>
    <n v="4.1999999999999993"/>
    <s v="SANJOPAS S.A."/>
  </r>
  <r>
    <n v="1002209106"/>
    <s v="UE01"/>
    <d v="2022-04-02T00:00:00"/>
    <d v="1899-12-30T10:03:00"/>
    <s v="012-024-00412643"/>
    <s v="9000808662"/>
    <s v="012-022-00316452"/>
    <n v="3920.4"/>
    <n v="4395.58"/>
    <s v="ZPVN"/>
    <s v="40567628"/>
    <s v="0000394796"/>
    <n v="8002826366"/>
    <n v="1002209106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135"/>
    <x v="135"/>
    <s v="100015055"/>
    <s v="ALQUINGA BYRON"/>
    <s v="ZETT"/>
    <s v="18UE963"/>
    <s v="2"/>
    <s v="Sin Pallet"/>
    <n v="0"/>
    <n v="0"/>
    <x v="0"/>
    <n v="50700"/>
    <n v="33030"/>
    <n v="17670"/>
    <n v="679.8"/>
    <m/>
    <x v="133"/>
    <n v="2"/>
    <s v="02"/>
    <n v="33"/>
    <x v="1"/>
    <n v="1.03"/>
    <n v="20.599999999999998"/>
    <s v="ALQUINGA &amp; ALQUINGA"/>
  </r>
  <r>
    <n v="1002209124"/>
    <s v="UE01"/>
    <d v="2022-04-02T00:00:00"/>
    <d v="1899-12-30T10:09:00"/>
    <s v="012-024-00412644"/>
    <s v="9000808664"/>
    <s v="012-022-00316453"/>
    <n v="3326.4"/>
    <n v="3729.58"/>
    <s v="ZPVN"/>
    <s v="40567785"/>
    <s v="0000394997"/>
    <n v="8002826387"/>
    <n v="1002209124"/>
    <s v="15-00001123"/>
    <s v="SELVALEGRE"/>
    <n v="480"/>
    <s v="BOL"/>
    <s v="101918"/>
    <s v="CARLOS TOAPANTA COMPAÑIA"/>
    <s v="802543"/>
    <s v="FERRETERIA TOAPANTA"/>
    <s v="QUITO"/>
    <s v="AV.  MALDONADO Y  JULIO  ANDRADE"/>
    <s v="OPGUAM"/>
    <s v="O-Pichincha-Guamani"/>
    <n v="129"/>
    <x v="6"/>
    <x v="6"/>
    <s v="10004392"/>
    <s v="KLEVER"/>
    <s v="ZEMT"/>
    <s v="18UE614"/>
    <s v="2"/>
    <s v="Sin Pallet"/>
    <n v="0"/>
    <n v="0"/>
    <x v="0"/>
    <n v="38400"/>
    <n v="24020"/>
    <n v="14380"/>
    <n v="244.8"/>
    <m/>
    <x v="6"/>
    <n v="2"/>
    <s v="02"/>
    <n v="24"/>
    <x v="1"/>
    <n v="0.51"/>
    <n v="10.200000000000001"/>
    <s v="WILLYTRUCK S.A."/>
  </r>
  <r>
    <n v="1002209132"/>
    <s v="UE01"/>
    <d v="2022-04-02T00:00:00"/>
    <d v="1899-12-30T10:14:00"/>
    <s v="012-024-00412645"/>
    <s v="9000808666"/>
    <s v="012-022-00316455"/>
    <n v="4054.8"/>
    <n v="4546.2700000000004"/>
    <s v="ZPVN"/>
    <s v="40567776"/>
    <s v="P000033401"/>
    <n v="8002826396"/>
    <n v="1002209132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40010.152000000002"/>
    <n v="31075.151999999998"/>
    <n v="8935"/>
    <n v="458.8"/>
    <m/>
    <x v="27"/>
    <n v="2"/>
    <s v="02"/>
    <n v="31"/>
    <x v="1"/>
    <n v="0.74"/>
    <n v="14.8"/>
    <s v="TRANSPORTE PROPIO"/>
  </r>
  <r>
    <n v="1002209132"/>
    <s v="UE01"/>
    <d v="2022-04-02T00:00:00"/>
    <d v="1899-12-30T10:14:00"/>
    <s v="012-024-00412646"/>
    <s v="9000808665"/>
    <s v="012-022-00316454"/>
    <n v="260"/>
    <n v="291.51"/>
    <s v="ZPVN"/>
    <s v="40567777"/>
    <s v="P000033402"/>
    <n v="8002826395"/>
    <n v="1002209132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39.848"/>
    <n v="2004.848"/>
    <n v="8935"/>
    <n v="29.6"/>
    <m/>
    <x v="27"/>
    <n v="2"/>
    <s v="02"/>
    <n v="2"/>
    <x v="1"/>
    <n v="0.74"/>
    <n v="14.8"/>
    <s v="TRANSPORTE PROPIO"/>
  </r>
  <r>
    <n v="1002209091"/>
    <s v="UE01"/>
    <d v="2022-04-02T00:00:00"/>
    <d v="1899-12-30T10:20:00"/>
    <s v="012-024-00412647"/>
    <s v="9000808670"/>
    <s v="012-022-00316458"/>
    <n v="792"/>
    <n v="888"/>
    <s v="ZPVN"/>
    <s v="40567487"/>
    <s v="P000033320"/>
    <n v="8002826351"/>
    <n v="1002209091"/>
    <s v="15-00000181"/>
    <s v="ARMADURO ANTIHUMEDAD"/>
    <n v="1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</r>
  <r>
    <n v="1002209091"/>
    <s v="UE01"/>
    <d v="2022-04-02T00:00:00"/>
    <d v="1899-12-30T10:20:00"/>
    <s v="012-024-00412648"/>
    <s v="9000808668"/>
    <s v="012-022-00316456"/>
    <n v="752.4"/>
    <n v="843.6"/>
    <s v="ZPVN"/>
    <s v="40567486"/>
    <s v="P000033319"/>
    <n v="8002826350"/>
    <n v="1002209091"/>
    <s v="15-00001119"/>
    <s v="CAMPEON ANTIHUMEDAD"/>
    <n v="1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</r>
  <r>
    <n v="1002209091"/>
    <s v="UE01"/>
    <d v="2022-04-02T00:00:00"/>
    <d v="1899-12-30T10:20:00"/>
    <s v="012-024-00412649"/>
    <s v="9000808669"/>
    <s v="012-022-00316457"/>
    <n v="2738.4"/>
    <n v="3070.31"/>
    <s v="ZPVN"/>
    <s v="40567485"/>
    <s v="P000033318"/>
    <n v="8002826352"/>
    <n v="1002209091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6802.727999999999"/>
    <n v="21012.727999999999"/>
    <n v="5790"/>
    <n v="558.6"/>
    <m/>
    <x v="52"/>
    <n v="2"/>
    <s v="02"/>
    <n v="21"/>
    <x v="1"/>
    <n v="1.33"/>
    <n v="26.6"/>
    <s v="TRANSPORTE PROPIO"/>
  </r>
  <r>
    <n v="1002209105"/>
    <s v="UE01"/>
    <d v="2022-04-02T00:00:00"/>
    <d v="1899-12-30T10:22:00"/>
    <s v="012-024-00412650"/>
    <s v="9000808671"/>
    <s v="012-022-00316459"/>
    <n v="4268.8"/>
    <n v="4786.21"/>
    <s v="ZPVN"/>
    <s v="40567548"/>
    <s v="0000394677"/>
    <n v="8002826365"/>
    <n v="1002209105"/>
    <s v="15-00001124"/>
    <s v="SELVALEGRE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163"/>
    <x v="163"/>
    <s v="100017801"/>
    <s v="CUASES VICTOR"/>
    <s v="ZETT"/>
    <s v="18UE543"/>
    <s v="1"/>
    <s v="Con Pallet"/>
    <n v="0.05"/>
    <n v="32"/>
    <x v="0"/>
    <n v="50250"/>
    <n v="31990"/>
    <n v="18260"/>
    <n v="659.2"/>
    <m/>
    <x v="159"/>
    <n v="2"/>
    <s v="02"/>
    <n v="32"/>
    <x v="1"/>
    <n v="1.03"/>
    <n v="20.6"/>
    <s v="TRIMPESAS S.A."/>
  </r>
  <r>
    <n v="1002209170"/>
    <s v="UE01"/>
    <d v="2022-04-02T00:00:00"/>
    <d v="1899-12-30T10:32:00"/>
    <s v="012-024-00412651"/>
    <s v="9000808692"/>
    <s v="012-022-00316461"/>
    <n v="747.02"/>
    <n v="837.56"/>
    <s v="ZPVN"/>
    <s v="40567709"/>
    <s v="0000394920"/>
    <n v="8002826438"/>
    <n v="1002209170"/>
    <s v="15-00001120"/>
    <s v="CAMPEON"/>
    <n v="120"/>
    <s v="BOL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9"/>
    <x v="9"/>
    <s v="100020335"/>
    <s v="HARO LUIS"/>
    <s v="ZEMU"/>
    <s v="18UE743"/>
    <s v="2"/>
    <s v="Sin Pallet"/>
    <n v="0"/>
    <n v="0"/>
    <x v="0"/>
    <n v="10560"/>
    <n v="6010"/>
    <n v="4550"/>
    <n v="54"/>
    <m/>
    <x v="9"/>
    <n v="2"/>
    <s v="02"/>
    <n v="6"/>
    <x v="1"/>
    <n v="0.45"/>
    <n v="9"/>
    <s v="SANJOPAS S.A."/>
  </r>
  <r>
    <n v="1002209170"/>
    <s v="UE01"/>
    <d v="2022-04-02T00:00:00"/>
    <d v="1899-12-30T10:32:00"/>
    <s v="012-024-00412652"/>
    <s v="9000808689"/>
    <s v="012-022-00316460"/>
    <n v="1663.2"/>
    <n v="1864.79"/>
    <s v="ZPVN"/>
    <s v="40567712"/>
    <s v="0000394921"/>
    <n v="8002826437"/>
    <n v="1002209170"/>
    <s v="15-00001123"/>
    <s v="SELVALEGRE"/>
    <n v="240"/>
    <s v="BOL"/>
    <s v="101598"/>
    <s v="FLORES PEÑA CARMEN MARIA"/>
    <s v="801576"/>
    <s v="BODEGA MACOFER"/>
    <s v="QUITO"/>
    <s v="BODEGA MACOFER / CALLE GUAYACANES"/>
    <s v="OPKENN"/>
    <s v="O-Pichincha-Kennedy"/>
    <n v="97.5"/>
    <x v="9"/>
    <x v="9"/>
    <s v="100020335"/>
    <s v="HARO LUIS"/>
    <s v="ZEMU"/>
    <s v="18UE743"/>
    <s v="2"/>
    <s v="Sin Pallet"/>
    <n v="0"/>
    <n v="0"/>
    <x v="0"/>
    <n v="16570"/>
    <n v="12020"/>
    <n v="4550"/>
    <n v="108"/>
    <m/>
    <x v="9"/>
    <n v="2"/>
    <s v="02"/>
    <n v="12"/>
    <x v="1"/>
    <n v="0.45"/>
    <n v="9"/>
    <s v="SANJOPAS S.A."/>
  </r>
  <r>
    <n v="1002209154"/>
    <s v="UE01"/>
    <d v="2022-04-02T00:00:00"/>
    <d v="1899-12-30T10:35:00"/>
    <s v="012-024-00412653"/>
    <s v="9000808134"/>
    <s v="013-020-00047988"/>
    <n v="2343.91"/>
    <n v="2628.01"/>
    <s v="ZPDF"/>
    <s v="70177638"/>
    <s v="0000394574"/>
    <n v="8002826421"/>
    <n v="1002209154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20"/>
    <n v="9050"/>
    <n v="266.39999999999998"/>
    <m/>
    <x v="90"/>
    <n v="2"/>
    <s v="02"/>
    <n v="18"/>
    <x v="1"/>
    <n v="0.74"/>
    <n v="14.799999999999999"/>
    <s v="TRANSPORTE PROPIO"/>
  </r>
  <r>
    <n v="1002209136"/>
    <s v="UE01"/>
    <d v="2022-04-02T00:00:00"/>
    <d v="1899-12-30T10:38:00"/>
    <s v="012-024-00412654"/>
    <s v="9000808725"/>
    <s v="012-022-00316462"/>
    <n v="3172.8"/>
    <n v="3557.37"/>
    <s v="ZPVN"/>
    <s v="40567680"/>
    <s v="0000394875"/>
    <n v="8002826400"/>
    <n v="1002209136"/>
    <s v="15-00001119"/>
    <s v="CAMPEON ANTIHUMEDAD"/>
    <n v="480"/>
    <s v="BOL"/>
    <s v="103384"/>
    <s v="MOLINA IZQUIERDO FABIAN TRAJANO"/>
    <s v="804677"/>
    <s v="ELECTRO FERRETERO MOLINA"/>
    <s v="MORONA"/>
    <s v="CALLE SOASTI Y 10 DE AGOSTO"/>
    <s v="OVMACA"/>
    <s v="O-Moronasantiag-Macas"/>
    <n v="456"/>
    <x v="115"/>
    <x v="115"/>
    <s v="100016021"/>
    <s v="LARA CARLOS"/>
    <s v="ZEMT"/>
    <s v="18UE691"/>
    <s v="2"/>
    <s v="Sin Pallet"/>
    <n v="0"/>
    <n v="0"/>
    <x v="0"/>
    <n v="39110"/>
    <n v="24010"/>
    <n v="15100"/>
    <n v="643.20000000000005"/>
    <m/>
    <x v="113"/>
    <n v="2"/>
    <s v="02"/>
    <n v="24"/>
    <x v="1"/>
    <n v="1.34"/>
    <n v="26.8"/>
    <s v="TRIMPESAS S.A."/>
  </r>
  <r>
    <n v="1002209178"/>
    <s v="UE01"/>
    <d v="2022-04-02T00:00:00"/>
    <d v="1899-12-30T10:40:00"/>
    <s v="012-024-00412655"/>
    <s v="9000808742"/>
    <s v="012-022-00316463"/>
    <n v="2494.8000000000002"/>
    <n v="2797.19"/>
    <s v="ZPVN"/>
    <s v="40567696"/>
    <s v="0000394905"/>
    <n v="8002826448"/>
    <n v="1002209178"/>
    <s v="15-00001123"/>
    <s v="SELVALEGRE"/>
    <n v="360"/>
    <s v="BOL"/>
    <s v="101782"/>
    <s v="LUZURIAGA BELTRAN IRMA DEL ROCIO"/>
    <s v="801791"/>
    <s v="BODEGA LUZURIAGA"/>
    <s v="QUITO"/>
    <s v="AV. ELOY ALFARO N50-350"/>
    <s v="OPSANI"/>
    <s v="O-Pichincha-Sanisidrodelinca"/>
    <n v="96.5"/>
    <x v="9"/>
    <x v="9"/>
    <s v="100014857"/>
    <s v="PASPUEZAN WILSON"/>
    <s v="ZEMU"/>
    <s v="18UE346"/>
    <s v="2"/>
    <s v="Sin Pallet"/>
    <n v="0"/>
    <n v="0"/>
    <x v="0"/>
    <n v="27100"/>
    <n v="18040"/>
    <n v="9060"/>
    <n v="162"/>
    <m/>
    <x v="9"/>
    <n v="2"/>
    <s v="02"/>
    <n v="18"/>
    <x v="1"/>
    <n v="0.45"/>
    <n v="9"/>
    <s v="LIDENORTI S.A."/>
  </r>
  <r>
    <n v="1002209166"/>
    <s v="UE01"/>
    <d v="2022-04-02T00:00:00"/>
    <d v="1899-12-30T10:42:00"/>
    <s v="012-024-00412656"/>
    <s v="9000808749"/>
    <s v="012-022-00316464"/>
    <n v="2350.8000000000002"/>
    <n v="2635.74"/>
    <s v="ZPVN"/>
    <s v="40567794"/>
    <s v="0000395024"/>
    <n v="8002826433"/>
    <n v="1002209166"/>
    <s v="15-00001124"/>
    <s v="SELVALEGRE ANTIHUMEDAD"/>
    <n v="360"/>
    <s v="BOL"/>
    <s v="101532"/>
    <s v="COLBAPI S.A."/>
    <s v="801009"/>
    <s v="BODEGA COLBAPI"/>
    <s v="BABAHOYO"/>
    <s v="MALECON Y PEDRO CARBO S/N"/>
    <s v="ORBABH"/>
    <s v="O-Losrios-Babahoyo"/>
    <n v="446"/>
    <x v="16"/>
    <x v="16"/>
    <s v="100022266"/>
    <s v="CALDERON REYES SEGUNDO JORGE"/>
    <s v="ZEMU"/>
    <s v="18UE711"/>
    <s v="2"/>
    <s v="Sin Pallet"/>
    <n v="0"/>
    <n v="0"/>
    <x v="0"/>
    <n v="27010"/>
    <n v="17980"/>
    <n v="9030"/>
    <n v="424.8"/>
    <m/>
    <x v="16"/>
    <n v="2"/>
    <s v="02"/>
    <n v="18"/>
    <x v="1"/>
    <n v="1.18"/>
    <n v="23.6"/>
    <s v="LA ARMENIA S.A."/>
  </r>
  <r>
    <n v="1002209143"/>
    <s v="UE01"/>
    <d v="2022-04-02T00:00:00"/>
    <d v="1899-12-30T10:49:00"/>
    <s v="012-024-00412657"/>
    <s v="9000808750"/>
    <s v="012-022-00316465"/>
    <n v="2956.8"/>
    <n v="3315.19"/>
    <s v="ZPVN"/>
    <s v="40567618"/>
    <s v="0000394775"/>
    <n v="8002826409"/>
    <n v="1002209143"/>
    <s v="15-00001124"/>
    <s v="SELVALEGRE ANTIHUMEDAD"/>
    <n v="480"/>
    <s v="BOL"/>
    <s v="101664"/>
    <s v="ACERIA DEL ECUADOR C.A. ADELCA"/>
    <s v="806771"/>
    <s v="LUNA GOMEZ MARIUXI ELIZABETH"/>
    <s v="EL EMPALME"/>
    <s v="VIA A MANABÍ. JUNTO A EL TIA"/>
    <s v="OGELEM"/>
    <s v="O-Guayas-Elempalme"/>
    <n v="383"/>
    <x v="89"/>
    <x v="89"/>
    <s v="10003455"/>
    <s v="CARVAJAL GOMEZ EDISON JOSE"/>
    <s v="ZEMT"/>
    <s v="18UE592"/>
    <s v="1"/>
    <s v="Con Pallet"/>
    <n v="0.05"/>
    <n v="24"/>
    <x v="0"/>
    <n v="37590"/>
    <n v="23980"/>
    <n v="13610"/>
    <n v="484.8"/>
    <m/>
    <x v="87"/>
    <n v="2"/>
    <s v="02"/>
    <n v="24"/>
    <x v="1"/>
    <n v="1.01"/>
    <n v="20.2"/>
    <s v="TRANINTAGSA S.A."/>
  </r>
  <r>
    <n v="1002209171"/>
    <s v="UE01"/>
    <d v="2022-04-02T00:00:00"/>
    <d v="1899-12-30T11:10:00"/>
    <s v="012-024-00412658"/>
    <s v="9000808755"/>
    <s v="012-022-00316466"/>
    <n v="3983.49"/>
    <n v="4466.32"/>
    <s v="ZPVN"/>
    <s v="40567635"/>
    <s v="P000033368"/>
    <n v="8002826439"/>
    <n v="1002209171"/>
    <s v="15-00001116"/>
    <s v="ARMADURO GRANEL"/>
    <n v="31.62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690"/>
    <n v="31620"/>
    <n v="18070"/>
    <n v="515.41"/>
    <m/>
    <x v="106"/>
    <n v="2"/>
    <s v="02"/>
    <n v="31.62"/>
    <x v="1"/>
    <n v="16.300126502213786"/>
    <n v="16.300126502213786"/>
    <s v="TRANSPORTE PROPIO"/>
  </r>
  <r>
    <n v="1002209158"/>
    <s v="UE01"/>
    <d v="2022-04-02T00:00:00"/>
    <d v="1899-12-30T11:16:00"/>
    <s v="012-024-00412659"/>
    <s v="9000808103"/>
    <s v="013-020-00047986"/>
    <n v="4096"/>
    <n v="4592.46"/>
    <s v="ZPDF"/>
    <s v="70177623"/>
    <s v="0000394550"/>
    <n v="8002826425"/>
    <n v="1002209158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25"/>
    <s v="MENDEZ FRANKLIN"/>
    <s v="ZETT"/>
    <s v="18UE551"/>
    <s v="1"/>
    <s v="Con Pallet"/>
    <n v="0.05"/>
    <n v="32"/>
    <x v="0"/>
    <n v="50340"/>
    <n v="32030"/>
    <n v="18310"/>
    <n v="832"/>
    <m/>
    <x v="19"/>
    <n v="2"/>
    <s v="02"/>
    <n v="32"/>
    <x v="1"/>
    <n v="1.3"/>
    <n v="26"/>
    <s v="LIDENORTI S.A."/>
  </r>
  <r>
    <n v="1002209160"/>
    <s v="UE01"/>
    <d v="2022-04-02T00:00:00"/>
    <d v="1899-12-30T11:25:00"/>
    <s v="012-024-00412660"/>
    <s v="9000808103"/>
    <s v="013-020-00047986"/>
    <n v="4096"/>
    <n v="4592.46"/>
    <s v="ZPDF"/>
    <s v="70177623"/>
    <s v="0000394552"/>
    <n v="8002826427"/>
    <n v="1002209160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74"/>
    <x v="174"/>
    <s v="100019596"/>
    <s v="TOAPANTA LUIS E."/>
    <s v="ZETT"/>
    <s v="18UE796"/>
    <s v="1"/>
    <s v="Con Pallet"/>
    <n v="0.05"/>
    <n v="32"/>
    <x v="0"/>
    <n v="49770"/>
    <n v="32100"/>
    <n v="17670"/>
    <n v="832"/>
    <m/>
    <x v="170"/>
    <n v="2"/>
    <s v="02"/>
    <n v="32"/>
    <x v="1"/>
    <n v="1.3"/>
    <n v="26"/>
    <s v="TRIMPESAS S.A."/>
  </r>
  <r>
    <n v="1002209111"/>
    <s v="UE01"/>
    <d v="2022-04-02T00:00:00"/>
    <d v="1899-12-30T11:41:00"/>
    <s v="012-024-00412661"/>
    <s v="9000802393"/>
    <s v="013-020-00047730"/>
    <n v="4324.67"/>
    <n v="4848.8500000000004"/>
    <s v="ZPDF"/>
    <s v="70176357"/>
    <s v="0000394547"/>
    <n v="8002826374"/>
    <n v="1002209111"/>
    <s v="15-00000218"/>
    <s v="MAGNO HE"/>
    <n v="32.79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5165"/>
    <s v="GARCIA MORALES ARMANDO XAVIER"/>
    <s v="ZECI"/>
    <s v="18ICJ0412"/>
    <s v="2"/>
    <s v="Sin Pallet"/>
    <n v="0"/>
    <n v="0"/>
    <x v="0"/>
    <n v="52070"/>
    <n v="32790"/>
    <n v="19280"/>
    <n v="1315.21"/>
    <m/>
    <x v="1"/>
    <n v="2"/>
    <s v="02"/>
    <n v="32.79"/>
    <x v="1"/>
    <n v="40.110094541018604"/>
    <n v="40.110094541018604"/>
    <s v="TRANCONCEM CIA. LTDA."/>
  </r>
  <r>
    <n v="1002209159"/>
    <s v="UE01"/>
    <d v="2022-04-02T00:00:00"/>
    <d v="1899-12-30T11:44:00"/>
    <s v="012-024-00412662"/>
    <s v="9000808103"/>
    <s v="013-020-00047986"/>
    <n v="4096"/>
    <n v="4592.46"/>
    <s v="ZPDF"/>
    <s v="70177623"/>
    <s v="0000394551"/>
    <n v="8002826426"/>
    <n v="1002209159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28"/>
    <x v="28"/>
    <s v="100021196"/>
    <s v="CASTILLO PATRICIO"/>
    <s v="ZETT"/>
    <s v="18UE343"/>
    <s v="1"/>
    <s v="Con Pallet"/>
    <n v="0.05"/>
    <n v="32"/>
    <x v="0"/>
    <n v="50560"/>
    <n v="32030"/>
    <n v="18530"/>
    <n v="832"/>
    <m/>
    <x v="26"/>
    <n v="2"/>
    <s v="02"/>
    <n v="32"/>
    <x v="1"/>
    <n v="1.3"/>
    <n v="26"/>
    <s v="TRIMPESAS S.A."/>
  </r>
  <r>
    <n v="1002209157"/>
    <s v="UE01"/>
    <d v="2022-04-02T00:00:00"/>
    <d v="1899-12-30T11:47:00"/>
    <s v="012-024-00412663"/>
    <s v="9000808103"/>
    <s v="013-020-00047986"/>
    <n v="4096"/>
    <n v="4592.46"/>
    <s v="ZPDF"/>
    <s v="70177623"/>
    <s v="0000394549"/>
    <n v="8002826424"/>
    <n v="1002209157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76"/>
    <x v="76"/>
    <s v="100015030"/>
    <s v="CASTRO MARCO"/>
    <s v="ZETT"/>
    <s v="18UE845"/>
    <s v="1"/>
    <s v="Con Pallet"/>
    <n v="0.05"/>
    <n v="32"/>
    <x v="0"/>
    <n v="50380"/>
    <n v="32080"/>
    <n v="18300"/>
    <n v="832"/>
    <m/>
    <x v="74"/>
    <n v="2"/>
    <s v="02"/>
    <n v="32"/>
    <x v="1"/>
    <n v="1.3"/>
    <n v="26"/>
    <s v="LIDENORTI S.A."/>
  </r>
  <r>
    <n v="1002209144"/>
    <s v="UE01"/>
    <d v="2022-04-02T00:00:00"/>
    <d v="1899-12-30T11:50:00"/>
    <s v="012-024-00412664"/>
    <s v="9000808759"/>
    <s v="012-022-00316467"/>
    <n v="4106.5600000000004"/>
    <n v="4604.3"/>
    <s v="ZPVN"/>
    <s v="40567574"/>
    <s v="0000394722"/>
    <n v="8002826410"/>
    <n v="1002209144"/>
    <s v="15-00000218"/>
    <s v="MAGNO HE"/>
    <n v="31.25"/>
    <s v="T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s v="18UE003"/>
    <s v="2"/>
    <s v="Sin Pallet"/>
    <n v="0"/>
    <n v="0"/>
    <x v="0"/>
    <n v="51010"/>
    <n v="31250"/>
    <n v="19760"/>
    <n v="360.31"/>
    <m/>
    <x v="73"/>
    <n v="2"/>
    <s v="02"/>
    <n v="31.25"/>
    <x v="1"/>
    <n v="11.529920000000001"/>
    <n v="11.529920000000001"/>
    <s v="J.V. TRANSPREMIUN CIA.LTDA"/>
  </r>
  <r>
    <n v="1002209180"/>
    <s v="UE01"/>
    <d v="2022-04-02T00:00:00"/>
    <d v="1899-12-30T11:52:00"/>
    <s v="012-024-00412665"/>
    <s v="9000808760"/>
    <s v="012-022-00316468"/>
    <n v="2880"/>
    <n v="3229.07"/>
    <s v="ZPVN"/>
    <s v="40567720"/>
    <s v="0000394928"/>
    <n v="8002826450"/>
    <n v="1002209180"/>
    <s v="15-00001119"/>
    <s v="CAMPEON ANTIHUMEDAD"/>
    <n v="480"/>
    <s v="BOL"/>
    <s v="101664"/>
    <s v="ACERIA DEL ECUADOR C.A. ADELCA"/>
    <s v="805507"/>
    <s v="ARTURO ZAVALA ORLANDO"/>
    <s v="JIPIJAPA"/>
    <s v="VIA PUERTO CAYO - MANTA"/>
    <s v="OMPUER"/>
    <s v="O-Manabi-Puertolopez"/>
    <n v="565"/>
    <x v="41"/>
    <x v="41"/>
    <s v="100018027"/>
    <s v="CABRERA ALFREDO"/>
    <s v="ZEMT"/>
    <s v="18UE579"/>
    <s v="2"/>
    <s v="Sin Pallet"/>
    <n v="0"/>
    <n v="0"/>
    <x v="0"/>
    <n v="39050"/>
    <n v="24090"/>
    <n v="14960"/>
    <n v="600"/>
    <m/>
    <x v="39"/>
    <n v="2"/>
    <s v="02"/>
    <n v="24"/>
    <x v="1"/>
    <n v="1.25"/>
    <n v="25"/>
    <s v="LIDENORTI S.A."/>
  </r>
  <r>
    <n v="1002209161"/>
    <s v="UE01"/>
    <d v="2022-04-02T00:00:00"/>
    <d v="1899-12-30T11:56:00"/>
    <s v="012-024-00412666"/>
    <s v="9000808411"/>
    <s v="013-020-00048012"/>
    <n v="4134.3999999999996"/>
    <n v="4635.5200000000004"/>
    <s v="ZPDF"/>
    <s v="70177679"/>
    <s v="0000394842"/>
    <n v="8002826428"/>
    <n v="1002209161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172"/>
    <x v="172"/>
    <s v="100014861"/>
    <s v="CORONADO DIEGO"/>
    <s v="ZETT"/>
    <s v="18UE328"/>
    <s v="1"/>
    <s v="Con Pallet"/>
    <n v="0.05"/>
    <n v="32"/>
    <x v="0"/>
    <n v="50040"/>
    <n v="32040"/>
    <n v="18000"/>
    <n v="262.39999999999998"/>
    <m/>
    <x v="168"/>
    <n v="2"/>
    <s v="02"/>
    <n v="32"/>
    <x v="1"/>
    <n v="0.41"/>
    <n v="8.1999999999999993"/>
    <s v="TRANSLOBOL S.A."/>
  </r>
  <r>
    <n v="1002209220"/>
    <s v="UE01"/>
    <d v="2022-04-02T00:00:00"/>
    <d v="1899-12-30T11:57:00"/>
    <s v="012-024-00412667"/>
    <s v="9000808761"/>
    <s v="012-022-00316469"/>
    <n v="2287.17"/>
    <n v="2564.39"/>
    <s v="ZPVN"/>
    <s v="40567798"/>
    <s v="P000033413"/>
    <n v="8002826492"/>
    <n v="1002209220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21095"/>
    <s v="CUARAN ROMMEL"/>
    <s v="ZEMU"/>
    <s v="18UE697"/>
    <s v="2"/>
    <s v="Sin Pallet"/>
    <n v="0"/>
    <n v="0"/>
    <x v="0"/>
    <n v="27250"/>
    <n v="18040"/>
    <n v="9210"/>
    <n v="280.8"/>
    <m/>
    <x v="22"/>
    <n v="2"/>
    <s v="02"/>
    <n v="18"/>
    <x v="1"/>
    <n v="0.78"/>
    <n v="15.600000000000001"/>
    <s v="TRANINTAGSA S.A."/>
  </r>
  <r>
    <n v="1002209238"/>
    <s v="UE01"/>
    <d v="2022-04-02T00:00:00"/>
    <d v="1899-12-30T12:03:00"/>
    <s v="012-024-00412668"/>
    <s v="9000808652"/>
    <s v="013-020-00048089"/>
    <n v="2322"/>
    <n v="2603.44"/>
    <s v="ZPDF"/>
    <s v="70177728"/>
    <s v="0000395018"/>
    <n v="8002826515"/>
    <n v="1002209238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37"/>
    <x v="37"/>
    <s v="100014907"/>
    <s v="CALDERON LUIS"/>
    <s v="ZEMU"/>
    <s v="18UE510"/>
    <s v="2"/>
    <s v="Sin Pallet"/>
    <n v="0"/>
    <n v="0"/>
    <x v="0"/>
    <n v="27230"/>
    <n v="18020"/>
    <n v="9210"/>
    <n v="356.4"/>
    <m/>
    <x v="35"/>
    <n v="2"/>
    <s v="02"/>
    <n v="18"/>
    <x v="1"/>
    <n v="0.99"/>
    <n v="19.799999999999997"/>
    <s v="RAPIDO EL OTAVALEÑITO S.A."/>
  </r>
  <r>
    <n v="1002209217"/>
    <s v="UE01"/>
    <d v="2022-04-02T00:00:00"/>
    <d v="1899-12-30T12:06:00"/>
    <s v="012-024-00412669"/>
    <s v="9000808762"/>
    <s v="012-022-00316470"/>
    <n v="4567.2"/>
    <n v="5120.7700000000004"/>
    <s v="ZPVN"/>
    <s v="40567787"/>
    <s v="P000033407"/>
    <n v="8002826489"/>
    <n v="1002209217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450"/>
    <n v="32950"/>
    <n v="18500"/>
    <n v="699.6"/>
    <m/>
    <x v="120"/>
    <n v="2"/>
    <s v="02"/>
    <n v="33"/>
    <x v="1"/>
    <n v="1.06"/>
    <n v="21.2"/>
    <s v="TRANSPORTE PROPIO"/>
  </r>
  <r>
    <n v="1002209265"/>
    <s v="UE01"/>
    <d v="2022-04-02T00:00:00"/>
    <d v="1899-12-30T12:09:00"/>
    <s v="012-024-00412670"/>
    <s v="9000808765"/>
    <s v="012-022-00316472"/>
    <n v="256.8"/>
    <n v="287.93"/>
    <s v="ZPVN"/>
    <s v="40567808"/>
    <s v="P000033418"/>
    <n v="8002826551"/>
    <n v="1002209265"/>
    <s v="15-00001120"/>
    <s v="CAMPEON"/>
    <n v="40"/>
    <s v="BOL"/>
    <s v="103029"/>
    <s v="CANO LASTRA ALBA MARIA"/>
    <s v="806621"/>
    <s v="BIG BLOCK LUIS TOAPANTA"/>
    <s v="QUITO"/>
    <s v="PASAJE INTEROCEANICA 2 RUTA VIVA"/>
    <s v="OPPUEM"/>
    <s v="O-Pichincha-Puembo"/>
    <n v="110"/>
    <x v="40"/>
    <x v="40"/>
    <s v="100014832"/>
    <s v="PIEDRA JESUS"/>
    <s v="ZEMU"/>
    <s v="18UE304"/>
    <s v="2"/>
    <s v="Sin Pallet"/>
    <n v="0"/>
    <n v="0"/>
    <x v="0"/>
    <n v="6505.5559999999996"/>
    <n v="2005.556"/>
    <n v="4500"/>
    <n v="17.2"/>
    <m/>
    <x v="38"/>
    <n v="2"/>
    <s v="02"/>
    <n v="2"/>
    <x v="1"/>
    <n v="0.43"/>
    <n v="8.6"/>
    <s v="LIDENORTI S.A."/>
  </r>
  <r>
    <n v="1002209265"/>
    <s v="UE01"/>
    <d v="2022-04-02T00:00:00"/>
    <d v="1899-12-30T12:09:00"/>
    <s v="012-024-00412671"/>
    <s v="9000808764"/>
    <s v="012-022-00316471"/>
    <n v="2217.6"/>
    <n v="2486.39"/>
    <s v="ZPVN"/>
    <s v="40567807"/>
    <s v="P000033417"/>
    <n v="8002826552"/>
    <n v="1002209265"/>
    <s v="15-00001123"/>
    <s v="SELVALEGRE"/>
    <n v="320"/>
    <s v="BOL"/>
    <s v="103029"/>
    <s v="CANO LASTRA ALBA MARIA"/>
    <s v="804166"/>
    <s v="BODEGA PRINCIPAL"/>
    <s v="QUITO"/>
    <s v="BOYACA S/N, BARRIO LA MORITA"/>
    <s v="OPTUMB"/>
    <s v="O-Pichincha-Tumbaco"/>
    <n v="110"/>
    <x v="40"/>
    <x v="40"/>
    <s v="100014832"/>
    <s v="PIEDRA JESUS"/>
    <s v="ZEMU"/>
    <s v="18UE304"/>
    <s v="2"/>
    <s v="Sin Pallet"/>
    <n v="0"/>
    <n v="0"/>
    <x v="0"/>
    <n v="20544.444"/>
    <n v="16044.444"/>
    <n v="4500"/>
    <n v="147.19999999999999"/>
    <m/>
    <x v="38"/>
    <n v="2"/>
    <s v="02"/>
    <n v="16"/>
    <x v="1"/>
    <n v="0.45999999999999996"/>
    <n v="9.1999999999999993"/>
    <s v="LIDENORTI S.A."/>
  </r>
  <r>
    <n v="1002209191"/>
    <s v="UE01"/>
    <d v="2022-04-02T00:00:00"/>
    <d v="1899-12-30T12:19:00"/>
    <s v="012-024-00412672"/>
    <s v="9000808768"/>
    <s v="012-022-00316474"/>
    <n v="1620"/>
    <n v="1816.35"/>
    <s v="ZPVN"/>
    <s v="40567674"/>
    <s v="0000394865"/>
    <n v="8002826460"/>
    <n v="1002209191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s v="18UE609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</r>
  <r>
    <n v="1002209191"/>
    <s v="UE01"/>
    <d v="2022-04-02T00:00:00"/>
    <d v="1899-12-30T12:19:00"/>
    <s v="012-024-00412673"/>
    <s v="9000808767"/>
    <s v="012-022-00316473"/>
    <n v="1620"/>
    <n v="1816.35"/>
    <s v="ZPVN"/>
    <s v="40567674"/>
    <s v="0000394864"/>
    <n v="8002826461"/>
    <n v="1002209191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s v="18UE609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</r>
  <r>
    <n v="1002209252"/>
    <s v="UE01"/>
    <d v="2022-04-02T00:00:00"/>
    <d v="1899-12-30T12:25:00"/>
    <s v="012-024-00412675"/>
    <s v=""/>
    <s v=""/>
    <n v="0"/>
    <n v="0"/>
    <s v="ZPRC"/>
    <s v="2500108681"/>
    <s v="P000033410"/>
    <n v="8002826534"/>
    <n v="1002209252"/>
    <s v="15-00000218"/>
    <s v="MAGNO HE"/>
    <n v="29.3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8310"/>
    <n v="29310"/>
    <n v="19000"/>
    <n v="0"/>
    <m/>
    <x v="3"/>
    <n v="2"/>
    <s v="02"/>
    <n v="29.31"/>
    <x v="1"/>
    <n v="0"/>
    <n v="0"/>
    <s v="UNICON"/>
  </r>
  <r>
    <n v="1002209283"/>
    <s v="UE01"/>
    <d v="2022-04-02T00:00:00"/>
    <d v="1899-12-30T12:29:00"/>
    <s v="012-024-00412676"/>
    <s v="9000808771"/>
    <s v="012-022-00316477"/>
    <n v="802.58"/>
    <n v="899.86"/>
    <s v="ZPVN"/>
    <s v="40567806"/>
    <s v="0000395048"/>
    <n v="8002826572"/>
    <n v="1002209283"/>
    <s v="15-00001123"/>
    <s v="SELVALEGRE"/>
    <n v="120"/>
    <s v="BOL"/>
    <s v="101779"/>
    <s v="SORIA VARGAS VINICIO HERNAN"/>
    <s v="803595"/>
    <s v="OBRA PIFO"/>
    <s v="QUITO"/>
    <s v="GONZALO PIZARRO E IGNACIO JARRIN"/>
    <s v="OPPIFO"/>
    <s v="O-Pichincha-Pifo"/>
    <n v="102"/>
    <x v="106"/>
    <x v="106"/>
    <s v="100019455"/>
    <s v="ORDONEZ ISAIAS"/>
    <s v="ZEMU"/>
    <s v="18UE661"/>
    <s v="2"/>
    <s v="Sin Pallet"/>
    <n v="0"/>
    <n v="0"/>
    <x v="0"/>
    <n v="10545"/>
    <n v="6010"/>
    <n v="4535"/>
    <n v="51.6"/>
    <m/>
    <x v="104"/>
    <n v="2"/>
    <s v="02"/>
    <n v="6"/>
    <x v="1"/>
    <n v="0.43"/>
    <n v="8.6"/>
    <s v="LA ARMENIA S.A."/>
  </r>
  <r>
    <n v="1002209283"/>
    <s v="UE01"/>
    <d v="2022-04-02T00:00:00"/>
    <d v="1899-12-30T12:29:00"/>
    <s v="012-024-00412677"/>
    <s v="9000808770"/>
    <s v="012-022-00316476"/>
    <n v="1680"/>
    <n v="1883.63"/>
    <s v="ZPVN"/>
    <s v="40567803"/>
    <s v="0000395047"/>
    <n v="8002826573"/>
    <n v="1002209283"/>
    <s v="15-00001123"/>
    <s v="SELVALEGRE"/>
    <n v="240"/>
    <s v="BOL"/>
    <s v="101669"/>
    <s v="CONSTRUHORMIGON S.A."/>
    <s v="805611"/>
    <s v="CONSTRUECUADOR -  CONJUNTO LIVORNO"/>
    <s v="QUITO"/>
    <s v="CALLE 2 HACIENDA MONTESOR"/>
    <s v="OPPUEM"/>
    <s v="O-Pichincha-Puembo"/>
    <n v="110"/>
    <x v="106"/>
    <x v="106"/>
    <s v="100019455"/>
    <s v="ORDONEZ ISAIAS"/>
    <s v="ZEMU"/>
    <s v="18UE661"/>
    <s v="2"/>
    <s v="Sin Pallet"/>
    <n v="0"/>
    <n v="0"/>
    <x v="0"/>
    <n v="16555"/>
    <n v="12020"/>
    <n v="4535"/>
    <n v="103.2"/>
    <m/>
    <x v="104"/>
    <n v="2"/>
    <s v="02"/>
    <n v="12"/>
    <x v="1"/>
    <n v="0.43"/>
    <n v="8.6"/>
    <s v="LA ARMENIA S.A."/>
  </r>
  <r>
    <n v="1002209190"/>
    <s v="UE01"/>
    <d v="2022-04-02T00:00:00"/>
    <d v="1899-12-30T12:39:00"/>
    <s v="012-024-00412678"/>
    <s v="9000808773"/>
    <s v="012-022-00316478"/>
    <n v="3082.66"/>
    <n v="3456.3"/>
    <s v="ZPVN"/>
    <s v="40567722"/>
    <s v="0000394929"/>
    <n v="8002826459"/>
    <n v="1002209190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110"/>
    <x v="110"/>
    <s v="100014838"/>
    <s v="INLAGO MAX"/>
    <s v="ZEMT"/>
    <s v="18UE954"/>
    <s v="1"/>
    <s v="Con Pallet"/>
    <n v="0.05"/>
    <n v="24"/>
    <x v="0"/>
    <n v="40140"/>
    <n v="24010"/>
    <n v="16130"/>
    <n v="624"/>
    <m/>
    <x v="108"/>
    <n v="2"/>
    <s v="02"/>
    <n v="24"/>
    <x v="1"/>
    <n v="1.3"/>
    <n v="26"/>
    <s v="LIDENORTI S.A."/>
  </r>
  <r>
    <n v="1002209215"/>
    <s v="UE01"/>
    <d v="2022-04-02T00:00:00"/>
    <d v="1899-12-30T12:44:00"/>
    <s v="012-024-00412679"/>
    <s v="9000808774"/>
    <s v="012-022-00316479"/>
    <n v="2310"/>
    <n v="2589.9899999999998"/>
    <s v="ZPVN"/>
    <s v="40567791"/>
    <s v="P000033408"/>
    <n v="8002826487"/>
    <n v="1002209215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70"/>
    <n v="33090"/>
    <n v="18480"/>
    <n v="0"/>
    <m/>
    <x v="139"/>
    <n v="2"/>
    <s v="02"/>
    <n v="33"/>
    <x v="1"/>
    <n v="0"/>
    <n v="0"/>
    <s v="TRANSPORTE PROPIO"/>
  </r>
  <r>
    <n v="1002209188"/>
    <s v="UE01"/>
    <d v="2022-04-02T00:00:00"/>
    <d v="1899-12-30T12:46:00"/>
    <s v="012-024-00412680"/>
    <s v="9000808775"/>
    <s v="012-022-00316480"/>
    <n v="2798.4"/>
    <n v="3137.59"/>
    <s v="ZPVN"/>
    <s v="40567577"/>
    <s v="0000394731"/>
    <n v="8002826457"/>
    <n v="1002209188"/>
    <s v="15-00001120"/>
    <s v="CAMPEON"/>
    <n v="480"/>
    <s v="BOL"/>
    <s v="101664"/>
    <s v="ACERIA DEL ECUADOR C.A. ADELCA"/>
    <s v="806774"/>
    <s v="FERRETERIA BORJA E HIJOS LTDA"/>
    <s v="GUALACEO"/>
    <s v="SANTA BARBARA Y CUENCA"/>
    <s v="OACUEN"/>
    <s v="O-Azuay-Cuenca"/>
    <n v="550"/>
    <x v="65"/>
    <x v="65"/>
    <s v="100014860"/>
    <s v="TANICUCHI LUIS"/>
    <s v="ZEMT"/>
    <s v="18UE350"/>
    <s v="2"/>
    <s v="Sin Pallet"/>
    <n v="0"/>
    <n v="0"/>
    <x v="0"/>
    <n v="39130"/>
    <n v="24090"/>
    <n v="15040"/>
    <n v="912"/>
    <m/>
    <x v="63"/>
    <n v="2"/>
    <s v="02"/>
    <n v="24"/>
    <x v="1"/>
    <n v="1.9"/>
    <n v="38"/>
    <s v="TRANSSJQ S.A."/>
  </r>
  <r>
    <n v="1002209199"/>
    <s v="UE01"/>
    <d v="2022-04-02T00:00:00"/>
    <d v="1899-12-30T12:51:00"/>
    <s v="012-024-00412681"/>
    <s v="9000808776"/>
    <s v="012-022-00316481"/>
    <n v="3393.6"/>
    <n v="3804.92"/>
    <s v="ZPVN"/>
    <s v="40567740"/>
    <s v="0000394948"/>
    <n v="8002826470"/>
    <n v="1002209199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48"/>
    <x v="148"/>
    <s v="10005661"/>
    <s v="PUPIALES ARELLANO CARLOS ANDRES"/>
    <s v="ZEMT"/>
    <s v="18UE728"/>
    <s v="1"/>
    <s v="Con Pallet"/>
    <n v="0.05"/>
    <n v="24"/>
    <x v="0"/>
    <n v="40050"/>
    <n v="23970"/>
    <n v="16080"/>
    <n v="508.8"/>
    <m/>
    <x v="145"/>
    <n v="2"/>
    <s v="02"/>
    <n v="24"/>
    <x v="1"/>
    <n v="1.06"/>
    <n v="21.2"/>
    <s v="LA ARMENIA"/>
  </r>
  <r>
    <n v="1002209249"/>
    <s v="UE01"/>
    <d v="2022-04-02T00:00:00"/>
    <d v="1899-12-30T12:55:00"/>
    <s v="012-024-00412682"/>
    <s v="9000808778"/>
    <s v="012-022-00316483"/>
    <n v="558.4"/>
    <n v="626.08000000000004"/>
    <s v="ZPVN"/>
    <s v="40567793"/>
    <s v="0000395021"/>
    <n v="8002826530"/>
    <n v="1002209249"/>
    <s v="15-00001119"/>
    <s v="CAMPEON ANTIHUMEDAD"/>
    <n v="8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s v="18UE391"/>
    <s v="2"/>
    <s v="Sin Pallet"/>
    <n v="0"/>
    <n v="0"/>
    <x v="0"/>
    <n v="8567.2219999999998"/>
    <n v="4002.2220000000002"/>
    <n v="4565"/>
    <n v="101.6"/>
    <m/>
    <x v="71"/>
    <n v="2"/>
    <s v="02"/>
    <n v="4"/>
    <x v="1"/>
    <n v="1.27"/>
    <n v="25.4"/>
    <s v="TRIMPESAS S.A."/>
  </r>
  <r>
    <n v="1002209249"/>
    <s v="UE01"/>
    <d v="2022-04-02T00:00:00"/>
    <d v="1899-12-30T12:55:00"/>
    <s v="012-024-00412683"/>
    <s v="9000808777"/>
    <s v="012-022-00316482"/>
    <n v="2032.8"/>
    <n v="2279.19"/>
    <s v="ZPVN"/>
    <s v="40567793"/>
    <s v="0000395022"/>
    <n v="8002826529"/>
    <n v="1002209249"/>
    <s v="15-00001124"/>
    <s v="SELVALEGRE ANTIHUMEDAD"/>
    <n v="28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s v="18UE391"/>
    <s v="2"/>
    <s v="Sin Pallet"/>
    <n v="0"/>
    <n v="0"/>
    <x v="0"/>
    <n v="18572.777999999998"/>
    <n v="14007.778"/>
    <n v="4565"/>
    <n v="355.6"/>
    <m/>
    <x v="71"/>
    <n v="2"/>
    <s v="02"/>
    <n v="14"/>
    <x v="1"/>
    <n v="1.27"/>
    <n v="25.400000000000002"/>
    <s v="TRIMPESAS S.A."/>
  </r>
  <r>
    <n v="1002209309"/>
    <s v="UE01"/>
    <d v="2022-04-02T00:00:00"/>
    <d v="1899-12-30T13:02:00"/>
    <s v="012-024-00412684"/>
    <s v="9000808780"/>
    <s v="012-022-00316484"/>
    <n v="2386.8000000000002"/>
    <n v="2676.1"/>
    <s v="ZPVN"/>
    <s v="40567818"/>
    <s v="P000033421"/>
    <n v="8002826605"/>
    <n v="1002209309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15"/>
    <x v="15"/>
    <s v="100018302"/>
    <s v="VERA EDWIN"/>
    <s v="ZEMU"/>
    <s v="18UE301"/>
    <s v="2"/>
    <s v="Sin Pallet"/>
    <n v="0"/>
    <n v="0"/>
    <x v="0"/>
    <n v="27110"/>
    <n v="18040"/>
    <n v="9070"/>
    <n v="262.8"/>
    <m/>
    <x v="15"/>
    <n v="2"/>
    <s v="02"/>
    <n v="18"/>
    <x v="1"/>
    <n v="0.73"/>
    <n v="14.600000000000001"/>
    <s v="SANJOPAS S.A."/>
  </r>
  <r>
    <n v="1002209282"/>
    <s v="UE01"/>
    <d v="2022-04-02T00:00:00"/>
    <d v="1899-12-30T13:07:00"/>
    <s v="012-024-00412685"/>
    <s v="9000808672"/>
    <s v="013-020-00048090"/>
    <n v="1092.8"/>
    <n v="1225.26"/>
    <s v="ZPDF"/>
    <s v="70177735"/>
    <s v="0000395042"/>
    <n v="8002826570"/>
    <n v="1002209282"/>
    <s v="15-00001119"/>
    <s v="CAMPEON ANTIHUMEDAD"/>
    <n v="16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s v="18UE630"/>
    <s v="2"/>
    <s v="Sin Pallet"/>
    <n v="0"/>
    <n v="0"/>
    <x v="0"/>
    <n v="12493.888999999999"/>
    <n v="8008.8890000000001"/>
    <n v="4485"/>
    <n v="176"/>
    <m/>
    <x v="16"/>
    <n v="2"/>
    <s v="02"/>
    <n v="8"/>
    <x v="1"/>
    <n v="1.1000000000000001"/>
    <n v="22"/>
    <s v="LA ARMENIA S.A."/>
  </r>
  <r>
    <n v="1002209282"/>
    <s v="UE01"/>
    <d v="2022-04-02T00:00:00"/>
    <d v="1899-12-30T13:07:00"/>
    <s v="012-024-00412686"/>
    <s v="9000808673"/>
    <s v="013-020-00048091"/>
    <n v="1420"/>
    <n v="1592.11"/>
    <s v="ZPDF"/>
    <s v="70177734"/>
    <s v="0000395041"/>
    <n v="8002826571"/>
    <n v="1002209282"/>
    <s v="15-00001124"/>
    <s v="SELVALEGRE ANTIHUMEDAD"/>
    <n v="20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s v="18UE630"/>
    <s v="2"/>
    <s v="Sin Pallet"/>
    <n v="0"/>
    <n v="0"/>
    <x v="0"/>
    <n v="14496.111000000001"/>
    <n v="10011.111000000001"/>
    <n v="4485"/>
    <n v="220"/>
    <m/>
    <x v="16"/>
    <n v="2"/>
    <s v="02"/>
    <n v="10"/>
    <x v="1"/>
    <n v="1.1000000000000001"/>
    <n v="22"/>
    <s v="LA ARMENIA S.A."/>
  </r>
  <r>
    <n v="1002209308"/>
    <s v="UE01"/>
    <d v="2022-04-02T00:00:00"/>
    <d v="1899-12-30T13:11:00"/>
    <s v="012-024-00412687"/>
    <s v="9000808783"/>
    <s v="012-022-00316486"/>
    <n v="950.4"/>
    <n v="1065.5999999999999"/>
    <s v="ZPVN"/>
    <s v="40567812"/>
    <s v="0000395060"/>
    <n v="8002826603"/>
    <n v="1002209308"/>
    <s v="15-00001119"/>
    <s v="CAMPEON ANTIHUMEDAD"/>
    <n v="160"/>
    <s v="BOL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s v="18UE712"/>
    <s v="2"/>
    <s v="Sin Pallet"/>
    <n v="0"/>
    <n v="0"/>
    <x v="0"/>
    <n v="12542.222"/>
    <n v="8022.2219999999998"/>
    <n v="4520"/>
    <n v="164.8"/>
    <m/>
    <x v="104"/>
    <n v="2"/>
    <s v="02"/>
    <n v="8"/>
    <x v="1"/>
    <n v="1.03"/>
    <n v="20.6"/>
    <s v="LA ARMENIA S.A."/>
  </r>
  <r>
    <n v="1002209308"/>
    <s v="UE01"/>
    <d v="2022-04-02T00:00:00"/>
    <d v="1899-12-30T13:11:00"/>
    <s v="012-024-00412688"/>
    <s v="9000808782"/>
    <s v="012-022-00316485"/>
    <n v="1236"/>
    <n v="1385.81"/>
    <s v="ZPVN"/>
    <s v="40567812"/>
    <s v="0000395059"/>
    <n v="8002826604"/>
    <n v="1002209308"/>
    <s v="15-00001124"/>
    <s v="SELVALEGRE ANTIHUMEDAD"/>
    <n v="200"/>
    <s v="BOL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s v="18UE712"/>
    <s v="2"/>
    <s v="Sin Pallet"/>
    <n v="0"/>
    <n v="0"/>
    <x v="0"/>
    <n v="14547.778"/>
    <n v="10027.778"/>
    <n v="4520"/>
    <n v="206"/>
    <m/>
    <x v="104"/>
    <n v="2"/>
    <s v="02"/>
    <n v="10"/>
    <x v="1"/>
    <n v="1.03"/>
    <n v="20.6"/>
    <s v="LA ARMENIA S.A."/>
  </r>
  <r>
    <n v="1002209290"/>
    <s v="UE01"/>
    <d v="2022-04-02T00:00:00"/>
    <d v="1899-12-30T13:16:00"/>
    <s v="012-024-00412689"/>
    <s v="9000808784"/>
    <s v="012-022-00316487"/>
    <n v="4302.1400000000003"/>
    <n v="4823.59"/>
    <s v="ZPVN"/>
    <s v="40567813"/>
    <s v="0000395064"/>
    <n v="8002826580"/>
    <n v="1002209290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9981"/>
    <s v="ALARCON IVAN"/>
    <s v="ZETT"/>
    <s v="18UE561"/>
    <s v="1"/>
    <s v="Con Pallet"/>
    <n v="0.05"/>
    <n v="32"/>
    <x v="0"/>
    <n v="49250"/>
    <n v="32050"/>
    <n v="17200"/>
    <n v="281.60000000000002"/>
    <s v="remplaza nc  413223"/>
    <x v="73"/>
    <n v="2"/>
    <s v="02"/>
    <n v="32"/>
    <x v="1"/>
    <n v="0.44000000000000006"/>
    <n v="8.8000000000000007"/>
    <s v="J.V. TRANSPREMIUN CIA.LTDA"/>
  </r>
  <r>
    <n v="1002209304"/>
    <s v="UE01"/>
    <d v="2022-04-02T00:00:00"/>
    <d v="1899-12-30T13:18:00"/>
    <s v="012-024-00412690"/>
    <s v=""/>
    <s v=""/>
    <n v="0"/>
    <n v="0"/>
    <s v="ZPRC"/>
    <s v="2500108682"/>
    <s v="P000033411"/>
    <n v="8002826598"/>
    <n v="1002209304"/>
    <s v="15-00000218"/>
    <s v="MAGNO HE"/>
    <n v="32.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1700"/>
    <n v="32500"/>
    <n v="19200"/>
    <n v="0"/>
    <m/>
    <x v="3"/>
    <n v="2"/>
    <s v="02"/>
    <n v="32.5"/>
    <x v="1"/>
    <n v="0"/>
    <n v="0"/>
    <s v="UNICON"/>
  </r>
  <r>
    <n v="1002209303"/>
    <s v="UE01"/>
    <d v="2022-04-02T00:00:00"/>
    <d v="1899-12-30T13:24:00"/>
    <s v="012-024-00412692"/>
    <s v="9000808791"/>
    <s v="012-022-00316491"/>
    <n v="255.71"/>
    <n v="286.70999999999998"/>
    <s v="ZPVN"/>
    <s v="40567821"/>
    <s v="P000033424"/>
    <n v="8002826595"/>
    <n v="1002209303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s v="18UE692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</r>
  <r>
    <n v="1002209303"/>
    <s v="UE01"/>
    <d v="2022-04-02T00:00:00"/>
    <d v="1899-12-30T13:24:00"/>
    <s v="012-024-00412693"/>
    <s v="9000808789"/>
    <s v="012-022-00316489"/>
    <n v="233.25"/>
    <n v="261.52"/>
    <s v="ZPVN"/>
    <s v="40567820"/>
    <s v="P000033423"/>
    <n v="8002826596"/>
    <n v="1002209303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s v="18UE692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</r>
  <r>
    <n v="1002209303"/>
    <s v="UE01"/>
    <d v="2022-04-02T00:00:00"/>
    <d v="1899-12-30T13:24:00"/>
    <s v="012-024-00412694"/>
    <s v="9000808790"/>
    <s v="012-022-00316490"/>
    <n v="3684.88"/>
    <n v="4131.5200000000004"/>
    <s v="ZPVN"/>
    <s v="40567819"/>
    <s v="P000033422"/>
    <n v="8002826597"/>
    <n v="1002209303"/>
    <s v="15-00001123"/>
    <s v="SELVALEGRE"/>
    <n v="5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s v="18UE692"/>
    <s v="2"/>
    <s v="Sin Pallet"/>
    <n v="0"/>
    <n v="0"/>
    <x v="0"/>
    <n v="34848.485000000001"/>
    <n v="29035.151999999998"/>
    <n v="5813.3329999999996"/>
    <n v="452.4"/>
    <m/>
    <x v="97"/>
    <n v="2"/>
    <s v="02"/>
    <n v="29"/>
    <x v="1"/>
    <n v="0.77999999999999992"/>
    <n v="15.6"/>
    <s v="TRANSLOBOL S.A."/>
  </r>
  <r>
    <n v="1002209335"/>
    <s v="UE01"/>
    <d v="2022-04-02T00:00:00"/>
    <d v="1899-12-30T13:27:00"/>
    <s v="012-024-00412695"/>
    <s v="9000808793"/>
    <s v="012-022-00316493"/>
    <n v="541.6"/>
    <n v="607.24"/>
    <s v="ZPVN"/>
    <s v="40567815"/>
    <s v="P000033420"/>
    <n v="8002826639"/>
    <n v="1002209335"/>
    <s v="15-00001115"/>
    <s v="ARMADURO"/>
    <n v="80"/>
    <s v="BOL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s v="18UE398"/>
    <s v="2"/>
    <s v="Sin Pallet"/>
    <n v="0"/>
    <n v="0"/>
    <x v="0"/>
    <n v="8538.8889999999992"/>
    <n v="4008.8890000000001"/>
    <n v="4530"/>
    <n v="30.4"/>
    <m/>
    <x v="122"/>
    <n v="2"/>
    <s v="02"/>
    <n v="4"/>
    <x v="1"/>
    <n v="0.38"/>
    <n v="7.6"/>
    <s v="LIDENORTI S.A."/>
  </r>
  <r>
    <n v="1002209335"/>
    <s v="UE01"/>
    <d v="2022-04-02T00:00:00"/>
    <d v="1899-12-30T13:27:00"/>
    <s v="012-024-00412696"/>
    <s v="9000808792"/>
    <s v="012-022-00316492"/>
    <n v="1887.2"/>
    <n v="2115.94"/>
    <s v="ZPVN"/>
    <s v="40567814"/>
    <s v="P000033419"/>
    <n v="8002826640"/>
    <n v="1002209335"/>
    <s v="15-00001123"/>
    <s v="SELVALEGRE"/>
    <n v="280"/>
    <s v="BOL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s v="18UE398"/>
    <s v="2"/>
    <s v="Sin Pallet"/>
    <n v="0"/>
    <n v="0"/>
    <x v="0"/>
    <n v="18561.111000000001"/>
    <n v="14031.111000000001"/>
    <n v="4530"/>
    <n v="106.4"/>
    <m/>
    <x v="122"/>
    <n v="2"/>
    <s v="02"/>
    <n v="14"/>
    <x v="1"/>
    <n v="0.38"/>
    <n v="7.6000000000000005"/>
    <s v="LIDENORTI S.A."/>
  </r>
  <r>
    <n v="1002209310"/>
    <s v="UE01"/>
    <d v="2022-04-02T00:00:00"/>
    <d v="1899-12-30T13:29:00"/>
    <s v="012-024-00412697"/>
    <s v="9000808795"/>
    <s v="012-022-00316495"/>
    <n v="1115.2"/>
    <n v="1250.3699999999999"/>
    <s v="ZPVN"/>
    <s v="40567824"/>
    <s v="P000033427"/>
    <n v="8002826608"/>
    <n v="1002209310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s v="18UE563"/>
    <s v="1"/>
    <s v="Con Pallet"/>
    <n v="0.05"/>
    <n v="8"/>
    <x v="0"/>
    <n v="16990"/>
    <n v="8015"/>
    <n v="8975"/>
    <n v="14.4"/>
    <m/>
    <x v="73"/>
    <n v="2"/>
    <s v="02"/>
    <n v="8"/>
    <x v="1"/>
    <n v="0.09"/>
    <n v="1.8"/>
    <s v="J.V. TRANSPREMIUN CIA.LTDA"/>
  </r>
  <r>
    <n v="1002209310"/>
    <s v="UE01"/>
    <d v="2022-04-02T00:00:00"/>
    <d v="1899-12-30T13:29:00"/>
    <s v="012-024-00412698"/>
    <s v="9000808794"/>
    <s v="012-022-00316494"/>
    <n v="3312"/>
    <n v="3713.44"/>
    <s v="ZPVN"/>
    <s v="40567823"/>
    <s v="P000033426"/>
    <n v="8002826607"/>
    <n v="1002209310"/>
    <s v="15-00001123"/>
    <s v="SELVALEGRE"/>
    <n v="4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s v="18UE563"/>
    <s v="1"/>
    <s v="Con Pallet"/>
    <n v="0.05"/>
    <n v="24"/>
    <x v="0"/>
    <n v="33020"/>
    <n v="24045"/>
    <n v="8975"/>
    <n v="43.2"/>
    <m/>
    <x v="73"/>
    <n v="2"/>
    <s v="02"/>
    <n v="24"/>
    <x v="1"/>
    <n v="9.0000000000000011E-2"/>
    <n v="1.8"/>
    <s v="J.V. TRANSPREMIUN CIA.LTDA"/>
  </r>
  <r>
    <n v="1002209315"/>
    <s v="UE01"/>
    <d v="2022-04-02T00:00:00"/>
    <d v="1899-12-30T13:42:00"/>
    <s v="012-024-00412699"/>
    <s v="9000808798"/>
    <s v="012-022-00316498"/>
    <n v="1102.4000000000001"/>
    <n v="1236.02"/>
    <s v="ZPVN"/>
    <s v="40567694"/>
    <s v="0000394898"/>
    <n v="8002826615"/>
    <n v="1002209315"/>
    <s v="15-00000181"/>
    <s v="ARMADURO ANTIHUMEDAD"/>
    <n v="16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8"/>
    <x v="0"/>
    <n v="12873.334000000001"/>
    <n v="8026.6670000000004"/>
    <n v="4846.6670000000004"/>
    <n v="180.8"/>
    <m/>
    <x v="136"/>
    <n v="2"/>
    <s v="02"/>
    <n v="8"/>
    <x v="1"/>
    <n v="1.1300000000000001"/>
    <n v="22.6"/>
    <s v="RUTAS COTACACHENSES S.A."/>
  </r>
  <r>
    <n v="1002209315"/>
    <s v="UE01"/>
    <d v="2022-04-02T00:00:00"/>
    <d v="1899-12-30T13:42:00"/>
    <s v="012-024-00412700"/>
    <s v="9000808796"/>
    <s v="012-022-00316496"/>
    <n v="1310"/>
    <n v="1468.78"/>
    <s v="ZPVN"/>
    <s v="40567694"/>
    <s v="0000394895"/>
    <n v="8002826616"/>
    <n v="1002209315"/>
    <s v="15-00001119"/>
    <s v="CAMPEON ANTIHUMEDAD"/>
    <n v="20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10"/>
    <x v="0"/>
    <n v="14880"/>
    <n v="10033.333000000001"/>
    <n v="4846.6670000000004"/>
    <n v="226"/>
    <m/>
    <x v="136"/>
    <n v="2"/>
    <s v="02"/>
    <n v="10"/>
    <x v="1"/>
    <n v="1.1299999999999999"/>
    <n v="22.6"/>
    <s v="RUTAS COTACACHENSES S.A."/>
  </r>
  <r>
    <n v="1002209315"/>
    <s v="UE01"/>
    <d v="2022-04-02T00:00:00"/>
    <d v="1899-12-30T13:42:00"/>
    <s v="012-024-00412701"/>
    <s v="9000808797"/>
    <s v="012-022-00316497"/>
    <n v="817.2"/>
    <n v="916.25"/>
    <s v="ZPVN"/>
    <s v="40567694"/>
    <s v="0000394899"/>
    <n v="8002826614"/>
    <n v="1002209315"/>
    <s v="15-00001124"/>
    <s v="SELVALEGRE ANTIHUMEDAD"/>
    <n v="12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6"/>
    <x v="0"/>
    <n v="10866.666999999999"/>
    <n v="6020"/>
    <n v="4846.6670000000004"/>
    <n v="135.6"/>
    <m/>
    <x v="136"/>
    <n v="2"/>
    <s v="02"/>
    <n v="6"/>
    <x v="1"/>
    <n v="1.1299999999999999"/>
    <n v="22.599999999999998"/>
    <s v="RUTAS COTACACHENSES S.A."/>
  </r>
  <r>
    <n v="1002209319"/>
    <s v="UE01"/>
    <d v="2022-04-02T00:00:00"/>
    <d v="1899-12-30T13:53:00"/>
    <s v="012-024-00412702"/>
    <s v=""/>
    <s v=""/>
    <n v="0"/>
    <n v="0"/>
    <s v="ZPRC"/>
    <s v="2500108685"/>
    <s v="P000033425"/>
    <n v="8002826620"/>
    <n v="1002209319"/>
    <s v="15-00000218"/>
    <s v="MAGNO HE"/>
    <n v="28.2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880"/>
    <n v="28250"/>
    <n v="17630"/>
    <n v="0"/>
    <m/>
    <x v="3"/>
    <n v="2"/>
    <s v="02"/>
    <n v="28.25"/>
    <x v="1"/>
    <n v="0"/>
    <n v="0"/>
    <s v="UNICON"/>
  </r>
  <r>
    <n v="1002209339"/>
    <s v="UE01"/>
    <d v="2022-04-02T00:00:00"/>
    <d v="1899-12-30T13:53:00"/>
    <s v="012-024-00412703"/>
    <s v="9000808802"/>
    <s v="012-022-00316499"/>
    <n v="2851.2"/>
    <n v="3196.78"/>
    <s v="ZPVN"/>
    <s v="40567719"/>
    <s v="0000394927"/>
    <n v="8002826644"/>
    <n v="1002209339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39"/>
    <x v="39"/>
    <s v="100014935"/>
    <s v="MENDEZ EDMUNDO"/>
    <s v="ZEMT"/>
    <s v="18UE574"/>
    <s v="2"/>
    <s v="Sin Pallet"/>
    <n v="0"/>
    <n v="0"/>
    <x v="0"/>
    <n v="38150"/>
    <n v="24040"/>
    <n v="14110"/>
    <n v="494.4"/>
    <m/>
    <x v="37"/>
    <n v="2"/>
    <s v="02"/>
    <n v="24"/>
    <x v="1"/>
    <n v="1.03"/>
    <n v="20.599999999999998"/>
    <s v="TRANSLOBOL S.A."/>
  </r>
  <r>
    <n v="1002209338"/>
    <s v="UE01"/>
    <d v="2022-04-02T00:00:00"/>
    <d v="1899-12-30T14:02:00"/>
    <s v="012-024-00412704"/>
    <s v="9000808647"/>
    <s v="013-020-00048088"/>
    <n v="2414.83"/>
    <n v="2707.52"/>
    <s v="ZPDF"/>
    <s v="70177726"/>
    <s v="P000033406"/>
    <n v="8002826643"/>
    <n v="1002209338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460"/>
    <n v="18030"/>
    <n v="9430"/>
    <n v="543.6"/>
    <m/>
    <x v="162"/>
    <n v="2"/>
    <s v="02"/>
    <n v="18"/>
    <x v="1"/>
    <n v="1.51"/>
    <n v="30.200000000000003"/>
    <s v="TRANSPORTE PROPIO"/>
  </r>
  <r>
    <n v="1002209693"/>
    <s v="UE01"/>
    <d v="2022-04-03T00:00:00"/>
    <d v="1899-12-30T21:04:00"/>
    <s v="012-024-00412705"/>
    <s v="9000808928"/>
    <s v="012-022-00316500"/>
    <n v="4023.99"/>
    <n v="4511.72"/>
    <s v="ZPVN"/>
    <s v="40567565"/>
    <s v="0000394700"/>
    <n v="8002827049"/>
    <n v="1002209693"/>
    <s v="15-00001118"/>
    <s v="TECHCEM"/>
    <n v="31.75"/>
    <s v="T"/>
    <s v="102140"/>
    <s v="DIMATECO"/>
    <s v="804320"/>
    <s v="ARTEPISO GRANEL-QUITO"/>
    <s v="QUITO"/>
    <s v="DE LOS MANZANOS Y NICOLAS PAILACHO"/>
    <s v="OPPUEM"/>
    <s v="O-Pichincha-Puembo"/>
    <n v="110"/>
    <x v="30"/>
    <x v="30"/>
    <s v="100019435"/>
    <s v="CAMPILLO LÁZARO"/>
    <s v="ZECI"/>
    <s v="18UE831"/>
    <s v="2"/>
    <s v="Sin Pallet"/>
    <n v="0"/>
    <n v="0"/>
    <x v="0"/>
    <n v="49610"/>
    <n v="31750"/>
    <n v="17860"/>
    <n v="317.82"/>
    <m/>
    <x v="28"/>
    <n v="3"/>
    <s v="03"/>
    <n v="31.75"/>
    <x v="1"/>
    <n v="10.01007874015748"/>
    <n v="10.01007874015748"/>
    <s v="TRANSALMEIDA"/>
  </r>
  <r>
    <n v="1002209685"/>
    <s v="UE01"/>
    <d v="2022-04-03T00:00:00"/>
    <d v="1899-12-30T21:22:00"/>
    <s v="012-024-00412706"/>
    <s v=""/>
    <s v=""/>
    <n v="0"/>
    <n v="0"/>
    <s v="ZPRC"/>
    <s v="2500108691"/>
    <s v="P000033442"/>
    <n v="8002827040"/>
    <n v="1002209685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00"/>
    <n v="34050"/>
    <n v="17950"/>
    <n v="516.79999999999995"/>
    <m/>
    <x v="5"/>
    <n v="3"/>
    <s v="03"/>
    <n v="34"/>
    <x v="1"/>
    <n v="0.7599999999999999"/>
    <n v="15.2"/>
    <s v="TRANSPORTE PROPIO"/>
  </r>
  <r>
    <n v="1002209699"/>
    <s v="UE01"/>
    <d v="2022-04-03T00:00:00"/>
    <d v="1899-12-30T21:26:00"/>
    <s v="012-024-00412707"/>
    <s v="9000808929"/>
    <s v="012-022-00316501"/>
    <n v="4006.34"/>
    <n v="4491.93"/>
    <s v="ZPVN"/>
    <s v="40567392"/>
    <s v="0000394893"/>
    <n v="8002827057"/>
    <n v="1002209699"/>
    <s v="15-00000218"/>
    <s v="MAGNO HE"/>
    <n v="32.909999999999997"/>
    <s v="T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2800"/>
    <n v="32910"/>
    <n v="19890"/>
    <n v="80.959999999999994"/>
    <m/>
    <x v="18"/>
    <n v="3"/>
    <s v="03"/>
    <n v="32.909999999999997"/>
    <x v="1"/>
    <n v="2.4600425402613189"/>
    <n v="2.4600425402613189"/>
    <s v="LA ARMENIA S.A."/>
  </r>
  <r>
    <n v="1002209703"/>
    <s v="UE01"/>
    <d v="2022-04-03T00:00:00"/>
    <d v="1899-12-30T21:40:00"/>
    <s v="012-024-00412708"/>
    <s v=""/>
    <s v=""/>
    <n v="0"/>
    <n v="0"/>
    <s v="ZPRC"/>
    <s v="2500108603"/>
    <s v="0000394832"/>
    <n v="8002827063"/>
    <n v="1002209703"/>
    <s v="15-00000218"/>
    <s v="MAGNO HE"/>
    <n v="31.11"/>
    <s v="T"/>
    <s v="101755"/>
    <s v="DERMIGON, DERIVADOS"/>
    <s v="805597"/>
    <s v="GRANEL PLANTA LASSO"/>
    <s v="LATACUNGA"/>
    <s v="PANSUR SAN J.PASTOCALLE 6 KM LASSO"/>
    <s v="OXLASS"/>
    <s v="O-Cotopaxi-Lasso"/>
    <n v="178"/>
    <x v="80"/>
    <x v="80"/>
    <s v="100015174"/>
    <s v="CASTRO LUCIO"/>
    <s v="ZECI"/>
    <s v="18UE717"/>
    <s v="2"/>
    <s v="Sin Pallet"/>
    <n v="0"/>
    <n v="0"/>
    <x v="0"/>
    <n v="49660"/>
    <n v="31110"/>
    <n v="18550"/>
    <n v="457.32"/>
    <m/>
    <x v="78"/>
    <n v="3"/>
    <s v="03"/>
    <n v="31.11"/>
    <x v="1"/>
    <n v="14.70009643201543"/>
    <n v="14.70009643201543"/>
    <s v="CASTRO HERMANOS S.A."/>
  </r>
  <r>
    <n v="1002209700"/>
    <s v="UE01"/>
    <d v="2022-04-03T00:00:00"/>
    <d v="1899-12-30T21:47:00"/>
    <s v="012-024-00412709"/>
    <s v=""/>
    <s v=""/>
    <n v="0"/>
    <n v="0"/>
    <s v="ZPRC"/>
    <s v="2500107941"/>
    <s v="0000394777"/>
    <n v="8002827059"/>
    <n v="1002209700"/>
    <s v="15-00001118"/>
    <s v="TECHCEM"/>
    <n v="31.3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49700"/>
    <n v="31370"/>
    <n v="18330"/>
    <n v="0"/>
    <m/>
    <x v="1"/>
    <n v="3"/>
    <s v="03"/>
    <n v="31.37"/>
    <x v="1"/>
    <n v="0"/>
    <n v="0"/>
    <s v="TRANSCONCEM CIA. LTDA."/>
  </r>
  <r>
    <n v="1002209688"/>
    <s v="UE01"/>
    <d v="2022-04-03T00:00:00"/>
    <d v="1899-12-30T21:53:00"/>
    <s v="012-024-00412710"/>
    <s v="9000808934"/>
    <s v="012-022-00316502"/>
    <n v="4415.3999999999996"/>
    <n v="4950.58"/>
    <s v="ZPVN"/>
    <s v="40567854"/>
    <s v="P000033449"/>
    <n v="8002827042"/>
    <n v="100220968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50"/>
    <n v="33090"/>
    <n v="18460"/>
    <n v="382.8"/>
    <m/>
    <x v="139"/>
    <n v="3"/>
    <s v="03"/>
    <n v="33"/>
    <x v="1"/>
    <n v="0.58000000000000007"/>
    <n v="11.6"/>
    <s v="TRANSPORTE PROPIO"/>
  </r>
  <r>
    <n v="1002209692"/>
    <s v="UE01"/>
    <d v="2022-04-03T00:00:00"/>
    <d v="1899-12-30T22:08:00"/>
    <s v="012-024-00412711"/>
    <s v=""/>
    <s v=""/>
    <n v="0"/>
    <n v="0"/>
    <s v="ZPRC"/>
    <s v="2500107941"/>
    <s v="0000394196"/>
    <n v="8002827048"/>
    <n v="1002209692"/>
    <s v="15-00001118"/>
    <s v="TECHCEM"/>
    <n v="30.6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170"/>
    <n v="30620"/>
    <n v="18550"/>
    <n v="0"/>
    <m/>
    <x v="1"/>
    <n v="3"/>
    <s v="03"/>
    <n v="30.62"/>
    <x v="1"/>
    <n v="0"/>
    <n v="0"/>
    <s v="TRANSCONCEM CIA. LTDA."/>
  </r>
  <r>
    <n v="1002209701"/>
    <s v="UE01"/>
    <d v="2022-04-03T00:00:00"/>
    <d v="1899-12-30T22:31:00"/>
    <s v="012-024-00412712"/>
    <s v="9000808938"/>
    <s v="012-022-00316503"/>
    <n v="3824.79"/>
    <n v="4288.37"/>
    <s v="ZPVN"/>
    <s v="40560972"/>
    <s v="0000394862"/>
    <n v="8002827060"/>
    <n v="1002209701"/>
    <s v="15-00001121"/>
    <s v="GLADIADOR"/>
    <n v="30.98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6824"/>
    <s v="YANEZ JOSE"/>
    <s v="ZECI"/>
    <s v="18UE970"/>
    <s v="2"/>
    <s v="Sin Pallet"/>
    <n v="0"/>
    <n v="0"/>
    <x v="0"/>
    <n v="49370"/>
    <n v="30980"/>
    <n v="18390"/>
    <n v="266.74"/>
    <m/>
    <x v="28"/>
    <n v="3"/>
    <s v="03"/>
    <n v="30.98"/>
    <x v="1"/>
    <n v="8.6100710135571337"/>
    <n v="8.6100710135571337"/>
    <s v="TRANSALMEIDA CIA."/>
  </r>
  <r>
    <n v="1002209715"/>
    <s v="UE01"/>
    <d v="2022-04-03T00:00:00"/>
    <d v="1899-12-30T22:39:00"/>
    <s v="012-024-00412713"/>
    <s v="9000808940"/>
    <s v="012-022-00316505"/>
    <n v="1662.09"/>
    <n v="1863.55"/>
    <s v="ZPVN"/>
    <s v="40567856"/>
    <s v="P000033451"/>
    <n v="8002827079"/>
    <n v="1002209715"/>
    <s v="15-00001115"/>
    <s v="ARMADURO"/>
    <n v="2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2175.455000000002"/>
    <n v="13035.455"/>
    <n v="9140"/>
    <n v="197.6"/>
    <m/>
    <x v="10"/>
    <n v="3"/>
    <s v="03"/>
    <n v="13"/>
    <x v="1"/>
    <n v="0.76"/>
    <n v="15.2"/>
    <s v="TRANSPORTE PROPIO"/>
  </r>
  <r>
    <n v="1002209715"/>
    <s v="UE01"/>
    <d v="2022-04-03T00:00:00"/>
    <d v="1899-12-30T22:39:00"/>
    <s v="012-024-00412714"/>
    <s v="9000808939"/>
    <s v="012-022-00316504"/>
    <n v="2541.3000000000002"/>
    <n v="2849.33"/>
    <s v="ZPVN"/>
    <s v="40567855"/>
    <s v="P000033450"/>
    <n v="8002827078"/>
    <n v="1002209715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9194.544999999998"/>
    <n v="20054.544999999998"/>
    <n v="9140"/>
    <n v="304"/>
    <m/>
    <x v="10"/>
    <n v="3"/>
    <s v="03"/>
    <n v="20"/>
    <x v="1"/>
    <n v="0.76"/>
    <n v="15.2"/>
    <s v="TRANSPORTE PROPIO"/>
  </r>
  <r>
    <n v="1002209690"/>
    <s v="UE01"/>
    <d v="2022-04-03T00:00:00"/>
    <d v="1899-12-30T22:40:00"/>
    <s v="012-024-00412715"/>
    <s v="9000808941"/>
    <s v="012-022-00316506"/>
    <n v="4185.6000000000004"/>
    <n v="4692.92"/>
    <s v="ZPVN"/>
    <s v="40567849"/>
    <s v="P000033444"/>
    <n v="8002827046"/>
    <n v="1002209690"/>
    <s v="15-00001115"/>
    <s v="ARMADURO"/>
    <n v="64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49020"/>
    <n v="32080"/>
    <n v="16940"/>
    <n v="473.6"/>
    <m/>
    <x v="106"/>
    <n v="3"/>
    <s v="03"/>
    <n v="32"/>
    <x v="1"/>
    <n v="0.74"/>
    <n v="14.8"/>
    <s v="TRANSPORTE PROPIO"/>
  </r>
  <r>
    <n v="1002209718"/>
    <s v="UE01"/>
    <d v="2022-04-03T00:00:00"/>
    <d v="1899-12-30T22:43:00"/>
    <s v="012-024-00412716"/>
    <s v=""/>
    <s v=""/>
    <n v="0"/>
    <n v="0"/>
    <s v="ZPRC"/>
    <s v="2500108695"/>
    <s v="P000033461"/>
    <n v="8002827083"/>
    <n v="1002209718"/>
    <s v="15-00001115"/>
    <s v="ARMADURO"/>
    <n v="160"/>
    <s v="BOL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s v="18UE735"/>
    <s v="2"/>
    <s v="Sin Pallet"/>
    <n v="0"/>
    <n v="0"/>
    <x v="0"/>
    <n v="12351.666999999999"/>
    <n v="8026.6670000000004"/>
    <n v="4325"/>
    <n v="118.4"/>
    <m/>
    <x v="61"/>
    <n v="3"/>
    <s v="03"/>
    <n v="8"/>
    <x v="1"/>
    <n v="0.74"/>
    <n v="14.8"/>
    <s v="RUTAS COTACACHENSES"/>
  </r>
  <r>
    <n v="1002209718"/>
    <s v="UE01"/>
    <d v="2022-04-03T00:00:00"/>
    <d v="1899-12-30T22:43:00"/>
    <s v="012-024-00412717"/>
    <s v=""/>
    <s v=""/>
    <n v="0"/>
    <n v="0"/>
    <s v="ZPRC"/>
    <s v="2500108694"/>
    <s v="P000033460"/>
    <n v="8002827082"/>
    <n v="1002209718"/>
    <s v="15-00001123"/>
    <s v="SELVALEGRE"/>
    <n v="200"/>
    <s v="BOL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s v="18UE735"/>
    <s v="2"/>
    <s v="Sin Pallet"/>
    <n v="0"/>
    <n v="0"/>
    <x v="0"/>
    <n v="14358.333000000001"/>
    <n v="10033.333000000001"/>
    <n v="4325"/>
    <n v="148"/>
    <m/>
    <x v="61"/>
    <n v="3"/>
    <s v="03"/>
    <n v="10"/>
    <x v="1"/>
    <n v="0.74"/>
    <n v="14.8"/>
    <s v="RUTAS COTACACHENSES"/>
  </r>
  <r>
    <n v="1002209697"/>
    <s v="UE01"/>
    <d v="2022-04-03T00:00:00"/>
    <d v="1899-12-30T22:45:00"/>
    <s v="012-024-00412718"/>
    <s v="9000808942"/>
    <s v="012-022-00316507"/>
    <n v="2498.4"/>
    <n v="2801.22"/>
    <s v="ZPVN"/>
    <s v="40567828"/>
    <s v="P000033430"/>
    <n v="8002827054"/>
    <n v="1002209697"/>
    <s v="15-00001124"/>
    <s v="SELVALEGRE ANTIHUMEDAD"/>
    <n v="36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s v="18UE937"/>
    <s v="2"/>
    <s v="Sin Pallet"/>
    <n v="0"/>
    <n v="0"/>
    <x v="0"/>
    <n v="27560"/>
    <n v="18000"/>
    <n v="9560"/>
    <n v="543.6"/>
    <m/>
    <x v="76"/>
    <n v="3"/>
    <s v="03"/>
    <n v="18"/>
    <x v="1"/>
    <n v="1.51"/>
    <n v="30.200000000000003"/>
    <s v="TRANSPORTE PROPIO"/>
  </r>
  <r>
    <n v="1002209696"/>
    <s v="UE01"/>
    <d v="2022-04-03T00:00:00"/>
    <d v="1899-12-30T22:48:00"/>
    <s v="012-024-00412719"/>
    <s v="9000808944"/>
    <s v="012-022-00316509"/>
    <n v="784.8"/>
    <n v="879.93"/>
    <s v="ZPVN"/>
    <s v="40567797"/>
    <s v="0000395038"/>
    <n v="8002827053"/>
    <n v="1002209696"/>
    <s v="15-00001115"/>
    <s v="ARMADURO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15246.364"/>
    <n v="6016.3639999999996"/>
    <n v="9230"/>
    <n v="108"/>
    <m/>
    <x v="138"/>
    <n v="3"/>
    <s v="03"/>
    <n v="6"/>
    <x v="1"/>
    <n v="0.9"/>
    <n v="18"/>
    <s v="TRANSPORTE PROPIO"/>
  </r>
  <r>
    <n v="1002209696"/>
    <s v="UE01"/>
    <d v="2022-04-03T00:00:00"/>
    <d v="1899-12-30T22:48:00"/>
    <s v="012-024-00412720"/>
    <s v="9000808943"/>
    <s v="012-022-00316508"/>
    <n v="3510"/>
    <n v="3935.43"/>
    <s v="ZPVN"/>
    <s v="40567797"/>
    <s v="0000395039"/>
    <n v="8002827052"/>
    <n v="1002209696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6303.635999999999"/>
    <n v="27073.635999999999"/>
    <n v="9230"/>
    <n v="486"/>
    <m/>
    <x v="138"/>
    <n v="3"/>
    <s v="03"/>
    <n v="27"/>
    <x v="1"/>
    <n v="0.9"/>
    <n v="18"/>
    <s v="TRANSPORTE PROPIO"/>
  </r>
  <r>
    <n v="1002209702"/>
    <s v="UE01"/>
    <d v="2022-04-03T00:00:00"/>
    <d v="1899-12-30T22:50:00"/>
    <s v="012-024-00412721"/>
    <s v="9000808945"/>
    <s v="012-022-00316510"/>
    <n v="2287.17"/>
    <n v="2564.39"/>
    <s v="ZPVN"/>
    <s v="40567831"/>
    <s v="P000033433"/>
    <n v="8002827061"/>
    <n v="1002209702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29"/>
    <x v="129"/>
    <s v="100014881"/>
    <s v="HARO VICENTE"/>
    <s v="ZEMU"/>
    <s v="18UE736"/>
    <s v="2"/>
    <s v="Sin Pallet"/>
    <n v="0"/>
    <n v="0"/>
    <x v="0"/>
    <n v="27300"/>
    <n v="18020"/>
    <n v="9280"/>
    <n v="266.39999999999998"/>
    <m/>
    <x v="127"/>
    <n v="3"/>
    <s v="03"/>
    <n v="18"/>
    <x v="1"/>
    <n v="0.74"/>
    <n v="14.799999999999999"/>
    <s v="SANJOPAS S.A."/>
  </r>
  <r>
    <n v="1002209708"/>
    <s v="UE01"/>
    <d v="2022-04-03T00:00:00"/>
    <d v="1899-12-30T22:54:00"/>
    <s v="012-024-00412722"/>
    <s v=""/>
    <s v=""/>
    <n v="0"/>
    <n v="0"/>
    <s v="ZPRC"/>
    <s v="2500108693"/>
    <s v="P000033459"/>
    <n v="8002827068"/>
    <n v="100220970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s v="18UE679"/>
    <s v="2"/>
    <s v="Sin Pallet"/>
    <n v="0"/>
    <n v="0"/>
    <x v="0"/>
    <n v="26970"/>
    <n v="18040"/>
    <n v="8930"/>
    <n v="248.4"/>
    <m/>
    <x v="100"/>
    <n v="3"/>
    <s v="03"/>
    <n v="18"/>
    <x v="1"/>
    <n v="0.69000000000000006"/>
    <n v="13.8"/>
    <s v="LA ARMENIA S.A."/>
  </r>
  <r>
    <n v="1002209716"/>
    <s v="UE01"/>
    <d v="2022-04-03T00:00:00"/>
    <d v="1899-12-30T22:58:00"/>
    <s v="012-024-00412723"/>
    <s v="9000808947"/>
    <s v="012-022-00316511"/>
    <n v="2990.4"/>
    <n v="3352.86"/>
    <s v="ZPVN"/>
    <s v="40567597"/>
    <s v="0000394743"/>
    <n v="8002827080"/>
    <n v="1002209716"/>
    <s v="15-00001119"/>
    <s v="CAMPEON ANTIHUMEDAD"/>
    <n v="4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62"/>
    <x v="62"/>
    <s v="100014851"/>
    <s v="MEDIAVILLA LUIS"/>
    <s v="ZEMT"/>
    <s v="18UE337"/>
    <s v="2"/>
    <s v="Sin Pallet"/>
    <n v="0"/>
    <n v="0"/>
    <x v="0"/>
    <n v="39470"/>
    <n v="24040"/>
    <n v="15430"/>
    <n v="542.4"/>
    <m/>
    <x v="60"/>
    <n v="3"/>
    <s v="03"/>
    <n v="24"/>
    <x v="1"/>
    <n v="1.1299999999999999"/>
    <n v="22.599999999999998"/>
    <s v="SANJOPAS S.A."/>
  </r>
  <r>
    <n v="1002209733"/>
    <s v="UE01"/>
    <d v="2022-04-03T00:00:00"/>
    <d v="1899-12-30T23:00:00"/>
    <s v="012-024-00412724"/>
    <s v="9000808948"/>
    <s v="012-022-00316512"/>
    <n v="3246.88"/>
    <n v="3640.43"/>
    <s v="ZPVN"/>
    <s v="40565742"/>
    <s v="0000394191"/>
    <n v="8002827102"/>
    <n v="1002209733"/>
    <s v="15-00001121"/>
    <s v="GLADIADOR"/>
    <n v="32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620"/>
    <n v="32000"/>
    <n v="18620"/>
    <n v="0"/>
    <m/>
    <x v="3"/>
    <n v="3"/>
    <s v="03"/>
    <n v="32"/>
    <x v="1"/>
    <n v="0"/>
    <n v="0"/>
    <s v="XAVIER VALENZUELA"/>
  </r>
  <r>
    <n v="1002209705"/>
    <s v="UE01"/>
    <d v="2022-04-03T00:00:00"/>
    <d v="1899-12-30T23:04:00"/>
    <s v="012-024-00412725"/>
    <s v="9000808949"/>
    <s v="012-022-00316513"/>
    <n v="2354.4"/>
    <n v="2639.77"/>
    <s v="ZPVN"/>
    <s v="40567858"/>
    <s v="P000033453"/>
    <n v="8002827065"/>
    <n v="1002209705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33"/>
    <x v="33"/>
    <s v="100014931"/>
    <s v="VACA GALO"/>
    <s v="ZEMU"/>
    <s v="18UE737"/>
    <s v="2"/>
    <s v="Sin Pallet"/>
    <n v="0"/>
    <n v="0"/>
    <x v="0"/>
    <n v="27050"/>
    <n v="18070"/>
    <n v="8980"/>
    <n v="266.39999999999998"/>
    <m/>
    <x v="31"/>
    <n v="3"/>
    <s v="03"/>
    <n v="18"/>
    <x v="1"/>
    <n v="0.74"/>
    <n v="14.799999999999999"/>
    <s v="TRANSPORTE PESADO CIAPRUTE S.A."/>
  </r>
  <r>
    <n v="1002209719"/>
    <s v="UE01"/>
    <d v="2022-04-03T00:00:00"/>
    <d v="1899-12-30T23:08:00"/>
    <s v="012-024-00412726"/>
    <s v="9000808950"/>
    <s v="012-022-00316514"/>
    <n v="2301.35"/>
    <n v="2580.29"/>
    <s v="ZPVN"/>
    <s v="40567833"/>
    <s v="P000033434"/>
    <n v="8002827084"/>
    <n v="1002209719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s v="18UE724"/>
    <s v="2"/>
    <s v="Sin Pallet"/>
    <n v="0"/>
    <n v="0"/>
    <x v="0"/>
    <n v="26920"/>
    <n v="18070"/>
    <n v="8850"/>
    <n v="266.39999999999998"/>
    <m/>
    <x v="94"/>
    <n v="3"/>
    <s v="03"/>
    <n v="18"/>
    <x v="1"/>
    <n v="0.74"/>
    <n v="14.799999999999999"/>
    <s v="RUTAS COTACACHENSES S.A."/>
  </r>
  <r>
    <n v="1002209698"/>
    <s v="UE01"/>
    <d v="2022-04-03T00:00:00"/>
    <d v="1899-12-30T23:09:00"/>
    <s v="012-024-00412727"/>
    <s v=""/>
    <s v=""/>
    <n v="0"/>
    <n v="0"/>
    <s v="ZPRC"/>
    <s v="2500108690"/>
    <s v="P000033441"/>
    <n v="8002827055"/>
    <n v="1002209698"/>
    <s v="15-00001120"/>
    <s v="CAMPEON"/>
    <n v="2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7599.167000000001"/>
    <n v="10029.166999999999"/>
    <n v="7570"/>
    <n v="108"/>
    <m/>
    <x v="6"/>
    <n v="3"/>
    <s v="03"/>
    <n v="10"/>
    <x v="1"/>
    <n v="0.54"/>
    <n v="10.8"/>
    <s v="TRANSPORTE PROPIO"/>
  </r>
  <r>
    <n v="1002209698"/>
    <s v="UE01"/>
    <d v="2022-04-03T00:00:00"/>
    <d v="1899-12-30T23:09:00"/>
    <s v="012-024-00412728"/>
    <s v=""/>
    <s v=""/>
    <n v="0"/>
    <n v="0"/>
    <s v="ZPRC"/>
    <s v="2500108689"/>
    <s v="P000033440"/>
    <n v="8002827056"/>
    <n v="1002209698"/>
    <s v="15-00001123"/>
    <s v="SELVALEGRE"/>
    <n v="2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1610.832999999999"/>
    <n v="14040.833000000001"/>
    <n v="7570"/>
    <n v="151.19999999999999"/>
    <m/>
    <x v="6"/>
    <n v="3"/>
    <s v="03"/>
    <n v="14"/>
    <x v="1"/>
    <n v="0.53999999999999992"/>
    <n v="10.799999999999999"/>
    <s v="TRANSPORTE PROPIO"/>
  </r>
  <r>
    <n v="1002209711"/>
    <s v="UE01"/>
    <d v="2022-04-03T00:00:00"/>
    <d v="1899-12-30T23:18:00"/>
    <s v="012-024-00412729"/>
    <s v="9000808951"/>
    <s v="012-022-00316515"/>
    <n v="3139.39"/>
    <n v="3519.91"/>
    <s v="ZPVN"/>
    <s v="40567707"/>
    <s v="0000394918"/>
    <n v="8002827073"/>
    <n v="1002209711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87"/>
    <x v="87"/>
    <s v="100019494"/>
    <s v="GUERRERO WILSON"/>
    <s v="ZEMT"/>
    <s v="18UE741"/>
    <s v="1"/>
    <s v="Con Pallet"/>
    <n v="0.05"/>
    <n v="24"/>
    <x v="0"/>
    <n v="40750"/>
    <n v="24040"/>
    <n v="16710"/>
    <n v="456"/>
    <m/>
    <x v="85"/>
    <n v="3"/>
    <s v="03"/>
    <n v="24"/>
    <x v="1"/>
    <n v="0.95"/>
    <n v="19"/>
    <s v="RUTAS COTACACHENSES"/>
  </r>
  <r>
    <n v="1002209712"/>
    <s v="UE01"/>
    <d v="2022-04-03T00:00:00"/>
    <d v="1899-12-30T23:19:00"/>
    <s v="012-024-00412730"/>
    <s v="9000808952"/>
    <s v="012-022-00316516"/>
    <n v="3122.06"/>
    <n v="3500.48"/>
    <s v="ZPVN"/>
    <s v="40567608"/>
    <s v="0000394756"/>
    <n v="8002827074"/>
    <n v="1002209712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28"/>
    <x v="28"/>
    <s v="100019281"/>
    <s v="GRANDA BYRON"/>
    <s v="ZEMT"/>
    <s v="18UE680"/>
    <s v="1"/>
    <s v="Con Pallet"/>
    <n v="0.05"/>
    <n v="24"/>
    <x v="0"/>
    <n v="38340"/>
    <n v="24020"/>
    <n v="14320"/>
    <n v="398.4"/>
    <m/>
    <x v="26"/>
    <n v="3"/>
    <s v="03"/>
    <n v="24"/>
    <x v="1"/>
    <n v="0.83"/>
    <n v="16.599999999999998"/>
    <s v="TRIMPESAS S.A."/>
  </r>
  <r>
    <n v="1002209731"/>
    <s v="UE01"/>
    <d v="2022-04-03T00:00:00"/>
    <d v="1899-12-30T23:28:00"/>
    <s v="012-024-00412731"/>
    <s v="9000808954"/>
    <s v="012-022-00316518"/>
    <n v="800.4"/>
    <n v="897.42"/>
    <s v="ZPVN"/>
    <s v="40567809"/>
    <s v="0000395054"/>
    <n v="8002827101"/>
    <n v="1002209731"/>
    <s v="15-00001115"/>
    <s v="ARMADURO"/>
    <n v="1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12495"/>
    <n v="6015"/>
    <n v="6480"/>
    <n v="88.8"/>
    <m/>
    <x v="25"/>
    <n v="3"/>
    <s v="03"/>
    <n v="6"/>
    <x v="1"/>
    <n v="0.74"/>
    <n v="14.799999999999999"/>
    <s v="TRANSPORTE PROPIO"/>
  </r>
  <r>
    <n v="1002209731"/>
    <s v="UE01"/>
    <d v="2022-04-03T00:00:00"/>
    <d v="1899-12-30T23:28:00"/>
    <s v="012-024-00412732"/>
    <s v="9000808953"/>
    <s v="012-022-00316517"/>
    <n v="2386.8000000000002"/>
    <n v="2676.1"/>
    <s v="ZPVN"/>
    <s v="40567809"/>
    <s v="0000395053"/>
    <n v="8002827100"/>
    <n v="1002209731"/>
    <s v="15-00001123"/>
    <s v="SELVALEGRE"/>
    <n v="36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4525"/>
    <n v="18045"/>
    <n v="6480"/>
    <n v="266.39999999999998"/>
    <m/>
    <x v="25"/>
    <n v="3"/>
    <s v="03"/>
    <n v="18"/>
    <x v="1"/>
    <n v="0.74"/>
    <n v="14.799999999999999"/>
    <s v="TRANSPORTE PROPIO"/>
  </r>
  <r>
    <n v="1002209713"/>
    <s v="UE01"/>
    <d v="2022-04-03T00:00:00"/>
    <d v="1899-12-30T23:35:00"/>
    <s v="012-024-00412733"/>
    <s v="9000808956"/>
    <s v="012-022-00316520"/>
    <n v="2128.9"/>
    <n v="2386.94"/>
    <s v="ZPVN"/>
    <s v="40567839"/>
    <s v="P000033436"/>
    <n v="8002827076"/>
    <n v="1002209713"/>
    <s v="15-00001119"/>
    <s v="CAMPEON ANTIHUMEDAD"/>
    <n v="32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s v="18UE716"/>
    <s v="1"/>
    <s v="Con Pallet"/>
    <n v="0.05"/>
    <n v="16"/>
    <x v="0"/>
    <n v="24031.667000000001"/>
    <n v="16026.666999999999"/>
    <n v="8005"/>
    <n v="339.2"/>
    <m/>
    <x v="153"/>
    <n v="3"/>
    <s v="03"/>
    <n v="16"/>
    <x v="1"/>
    <n v="1.06"/>
    <n v="21.2"/>
    <s v="SILOGTER S.A."/>
  </r>
  <r>
    <n v="1002209713"/>
    <s v="UE01"/>
    <d v="2022-04-03T00:00:00"/>
    <d v="1899-12-30T23:35:00"/>
    <s v="012-024-00412734"/>
    <s v="9000808955"/>
    <s v="012-022-00316519"/>
    <n v="1107.22"/>
    <n v="1241.43"/>
    <s v="ZPVN"/>
    <s v="40567838"/>
    <s v="P000033435"/>
    <n v="8002827075"/>
    <n v="1002209713"/>
    <s v="15-00001124"/>
    <s v="SELVALEGRE ANTIHUMEDAD"/>
    <n v="16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s v="18UE716"/>
    <s v="1"/>
    <s v="Con Pallet"/>
    <n v="0.05"/>
    <n v="8"/>
    <x v="0"/>
    <n v="16018.333000000001"/>
    <n v="8013.3329999999996"/>
    <n v="8005"/>
    <n v="169.6"/>
    <m/>
    <x v="153"/>
    <n v="3"/>
    <s v="03"/>
    <n v="8"/>
    <x v="1"/>
    <n v="1.06"/>
    <n v="21.2"/>
    <s v="SILOGTER S.A."/>
  </r>
  <r>
    <n v="1002209714"/>
    <s v="UE01"/>
    <d v="2022-04-03T00:00:00"/>
    <d v="1899-12-30T23:37:00"/>
    <s v="012-024-00412735"/>
    <s v="9000808957"/>
    <s v="012-022-00316521"/>
    <n v="3226.61"/>
    <n v="3617.69"/>
    <s v="ZPVN"/>
    <s v="40567795"/>
    <s v="P000033412"/>
    <n v="8002827077"/>
    <n v="100220971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43"/>
    <x v="43"/>
    <s v="100017965"/>
    <s v="ARIAS PATRICIO"/>
    <s v="ZEMT"/>
    <s v="18UE535"/>
    <s v="1"/>
    <s v="Con Pallet"/>
    <n v="0.05"/>
    <n v="24"/>
    <x v="0"/>
    <n v="39560"/>
    <n v="24030"/>
    <n v="15530"/>
    <n v="264"/>
    <m/>
    <x v="41"/>
    <n v="3"/>
    <s v="03"/>
    <n v="24"/>
    <x v="1"/>
    <n v="0.55000000000000004"/>
    <n v="11"/>
    <s v="LIDENORTI S.A."/>
  </r>
  <r>
    <n v="1002209721"/>
    <s v="UE01"/>
    <d v="2022-04-03T00:00:00"/>
    <d v="1899-12-30T23:48:00"/>
    <s v="012-024-00412736"/>
    <s v=""/>
    <s v=""/>
    <n v="0"/>
    <n v="0"/>
    <s v="ZPRC"/>
    <s v="2500108687"/>
    <s v="P000033431"/>
    <n v="8002827090"/>
    <n v="100220972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s v="18UE536"/>
    <s v="4"/>
    <s v="Pallet Cortesia"/>
    <n v="0"/>
    <n v="0"/>
    <x v="0"/>
    <n v="49690"/>
    <n v="32050"/>
    <n v="17640"/>
    <n v="537.6"/>
    <m/>
    <x v="82"/>
    <n v="3"/>
    <s v="03"/>
    <n v="32"/>
    <x v="1"/>
    <n v="0.84000000000000008"/>
    <n v="16.8"/>
    <s v="TRANSSJQ S.A."/>
  </r>
  <r>
    <n v="1002209707"/>
    <s v="UE01"/>
    <d v="2022-04-04T00:00:00"/>
    <d v="1899-12-30T00:11:00"/>
    <s v="012-024-00412737"/>
    <s v="9000808958"/>
    <s v="012-022-00316522"/>
    <n v="2287.17"/>
    <n v="2564.39"/>
    <s v="ZPVN"/>
    <s v="40567859"/>
    <s v="P000033454"/>
    <n v="8002827067"/>
    <n v="1002209707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60"/>
    <x v="60"/>
    <s v="10007757"/>
    <s v="GUALACATA FERNANDEZ MANUEL RAUL"/>
    <s v="ZEMU"/>
    <s v="18UE769"/>
    <s v="2"/>
    <s v="Sin Pallet"/>
    <n v="0"/>
    <n v="0"/>
    <x v="0"/>
    <n v="26930"/>
    <n v="18020"/>
    <n v="8910"/>
    <n v="266.39999999999998"/>
    <m/>
    <x v="58"/>
    <n v="4"/>
    <s v="04"/>
    <n v="18"/>
    <x v="1"/>
    <n v="0.74"/>
    <n v="14.799999999999999"/>
    <s v="ALQUINGA &amp; ALQUINGA"/>
  </r>
  <r>
    <n v="1002209725"/>
    <s v="UE01"/>
    <d v="2022-04-04T00:00:00"/>
    <d v="1899-12-30T00:16:00"/>
    <s v="012-024-00412738"/>
    <s v="9000808959"/>
    <s v="012-022-00316523"/>
    <n v="3278.88"/>
    <n v="3676.31"/>
    <s v="ZPVN"/>
    <s v="40567876"/>
    <s v="P000033468"/>
    <n v="8002827095"/>
    <n v="1002209725"/>
    <s v="15-00001123"/>
    <s v="SELVALEGRE"/>
    <n v="480"/>
    <s v="BOL"/>
    <s v="101726"/>
    <s v="CONSTRUCCIONES CRANBEGAL"/>
    <s v="810907"/>
    <s v="FERRETERIA MULTIFERRI"/>
    <s v="OTAVALO"/>
    <s v="LA CAMPAÑÍA BAJO"/>
    <s v="OIOTAV"/>
    <s v="O-Imbabura-Otavalo"/>
    <n v="8"/>
    <x v="112"/>
    <x v="112"/>
    <s v="100015001"/>
    <s v="GUZMAN ERNESTO"/>
    <s v="ZEMT"/>
    <s v="18UE338"/>
    <s v="2"/>
    <s v="Sin Pallet"/>
    <n v="0"/>
    <n v="0"/>
    <x v="0"/>
    <n v="38990"/>
    <n v="24040"/>
    <n v="14950"/>
    <n v="43.2"/>
    <m/>
    <x v="110"/>
    <n v="4"/>
    <s v="04"/>
    <n v="24"/>
    <x v="1"/>
    <n v="9.0000000000000011E-2"/>
    <n v="1.8"/>
    <s v="TRANSSJQ S.A."/>
  </r>
  <r>
    <n v="1002209743"/>
    <s v="UE01"/>
    <d v="2022-04-04T00:00:00"/>
    <d v="1899-12-30T00:17:00"/>
    <s v="012-024-00412739"/>
    <s v=""/>
    <s v=""/>
    <n v="0"/>
    <n v="0"/>
    <s v="ZPRC"/>
    <s v="2500108699"/>
    <s v="P000033465"/>
    <n v="8002827111"/>
    <n v="100220974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s v="18UE565"/>
    <s v="4"/>
    <s v="Pallet Cortesia"/>
    <n v="0"/>
    <n v="0"/>
    <x v="0"/>
    <n v="50490"/>
    <n v="32060"/>
    <n v="18430"/>
    <n v="288"/>
    <m/>
    <x v="49"/>
    <n v="4"/>
    <s v="04"/>
    <n v="32"/>
    <x v="1"/>
    <n v="0.45"/>
    <n v="9"/>
    <s v="TRANSCARLONISA"/>
  </r>
  <r>
    <n v="1002209741"/>
    <s v="UE01"/>
    <d v="2022-04-04T00:00:00"/>
    <d v="1899-12-30T00:20:00"/>
    <s v="012-024-00412740"/>
    <s v=""/>
    <s v=""/>
    <n v="0"/>
    <n v="0"/>
    <s v="ZPRC"/>
    <s v="2500108688"/>
    <s v="P000033432"/>
    <n v="8002827108"/>
    <n v="100220974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67"/>
    <x v="67"/>
    <s v="100016838"/>
    <s v="PASPUEL NIXON"/>
    <s v="ZETT"/>
    <s v="18UE962"/>
    <s v="4"/>
    <s v="Pallet Cortesia"/>
    <n v="0"/>
    <n v="0"/>
    <x v="0"/>
    <n v="50950"/>
    <n v="32030"/>
    <n v="18920"/>
    <n v="537.6"/>
    <m/>
    <x v="65"/>
    <n v="4"/>
    <s v="04"/>
    <n v="32"/>
    <x v="1"/>
    <n v="0.84000000000000008"/>
    <n v="16.8"/>
    <s v="TRAPSA C.A."/>
  </r>
  <r>
    <n v="1002209753"/>
    <s v="UE01"/>
    <d v="2022-04-04T00:00:00"/>
    <d v="1899-12-30T00:21:00"/>
    <s v="012-024-00412741"/>
    <s v="9000808960"/>
    <s v="012-022-00316524"/>
    <n v="4087.51"/>
    <n v="4582.9399999999996"/>
    <s v="ZPVN"/>
    <s v="40567817"/>
    <s v="0000395066"/>
    <n v="8002827123"/>
    <n v="1002209753"/>
    <s v="15-00000218"/>
    <s v="MAGNO HE"/>
    <n v="32.32"/>
    <s v="T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8689"/>
    <s v="TOAPANTA LUIS"/>
    <s v="ZECI"/>
    <s v="18IAI0994"/>
    <s v="2"/>
    <s v="Sin Pallet"/>
    <n v="0"/>
    <n v="0"/>
    <x v="0"/>
    <n v="52110"/>
    <n v="32320"/>
    <n v="19790"/>
    <n v="661.91"/>
    <m/>
    <x v="1"/>
    <n v="4"/>
    <s v="04"/>
    <n v="32.32"/>
    <x v="1"/>
    <n v="20.479888613861384"/>
    <n v="20.479888613861384"/>
    <s v="TRANSCONCEM CIA.LTDA."/>
  </r>
  <r>
    <n v="1002209750"/>
    <s v="UE01"/>
    <d v="2022-04-04T00:00:00"/>
    <d v="1899-12-30T00:34:00"/>
    <s v="012-024-00412742"/>
    <s v=""/>
    <s v=""/>
    <n v="0"/>
    <n v="0"/>
    <s v="ZPRC"/>
    <s v="2500108692"/>
    <s v="P000033443"/>
    <n v="8002827120"/>
    <n v="1002209750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950"/>
    <n v="33050"/>
    <n v="18900"/>
    <n v="501.6"/>
    <m/>
    <x v="4"/>
    <n v="4"/>
    <s v="04"/>
    <n v="33"/>
    <x v="1"/>
    <n v="0.76"/>
    <n v="15.200000000000001"/>
    <s v="TRANSPORTE PROPIO"/>
  </r>
  <r>
    <n v="1002209769"/>
    <s v="UE01"/>
    <d v="2022-04-04T00:00:00"/>
    <d v="1899-12-30T05:10:00"/>
    <s v="012-024-00412743"/>
    <s v="9000808963"/>
    <s v="012-022-00316527"/>
    <n v="549.24"/>
    <n v="615.80999999999995"/>
    <s v="ZPVN"/>
    <s v="40567844"/>
    <s v="P000033439"/>
    <n v="8002827157"/>
    <n v="1002209769"/>
    <s v="15-00001115"/>
    <s v="ARMADURO"/>
    <n v="80"/>
    <s v="BOL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s v="18UE706"/>
    <s v="2"/>
    <s v="Sin Pallet"/>
    <n v="0"/>
    <n v="0"/>
    <x v="0"/>
    <n v="7020"/>
    <n v="4006.6669999999999"/>
    <n v="3013.3330000000001"/>
    <n v="16.8"/>
    <m/>
    <x v="146"/>
    <n v="4"/>
    <s v="04"/>
    <n v="4"/>
    <x v="1"/>
    <n v="0.21000000000000002"/>
    <n v="4.2"/>
    <s v="SANJOPAS S.A."/>
  </r>
  <r>
    <n v="1002209769"/>
    <s v="UE01"/>
    <d v="2022-04-04T00:00:00"/>
    <d v="1899-12-30T05:10:00"/>
    <s v="012-024-00412744"/>
    <s v="9000808961"/>
    <s v="012-022-00316525"/>
    <n v="748.21"/>
    <n v="838.9"/>
    <s v="ZPVN"/>
    <s v="40567843"/>
    <s v="P000033438"/>
    <n v="8002827159"/>
    <n v="1002209769"/>
    <s v="15-00001120"/>
    <s v="CAMPEON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s v="18UE706"/>
    <s v="2"/>
    <s v="Sin Pallet"/>
    <n v="0"/>
    <n v="0"/>
    <x v="0"/>
    <n v="9023.3330000000005"/>
    <n v="6010"/>
    <n v="3013.3330000000001"/>
    <n v="25.2"/>
    <m/>
    <x v="146"/>
    <n v="4"/>
    <s v="04"/>
    <n v="6"/>
    <x v="1"/>
    <n v="0.21"/>
    <n v="4.2"/>
    <s v="SANJOPAS S.A."/>
  </r>
  <r>
    <n v="1002209769"/>
    <s v="UE01"/>
    <d v="2022-04-04T00:00:00"/>
    <d v="1899-12-30T05:10:00"/>
    <s v="012-024-00412745"/>
    <s v="9000808962"/>
    <s v="012-022-00316526"/>
    <n v="1087.44"/>
    <n v="1219.24"/>
    <s v="ZPVN"/>
    <s v="40567842"/>
    <s v="P000033437"/>
    <n v="8002827158"/>
    <n v="1002209769"/>
    <s v="15-00001123"/>
    <s v="SELVALEGRE"/>
    <n v="160"/>
    <s v="BOL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s v="18UE706"/>
    <s v="2"/>
    <s v="Sin Pallet"/>
    <n v="0"/>
    <n v="0"/>
    <x v="0"/>
    <n v="11026.665999999999"/>
    <n v="8013.3329999999996"/>
    <n v="3013.3330000000001"/>
    <n v="33.6"/>
    <m/>
    <x v="146"/>
    <n v="4"/>
    <s v="04"/>
    <n v="8"/>
    <x v="1"/>
    <n v="0.21000000000000002"/>
    <n v="4.2"/>
    <s v="SANJOPAS S.A."/>
  </r>
  <r>
    <n v="1002209764"/>
    <s v="UE01"/>
    <d v="2022-04-04T00:00:00"/>
    <d v="1899-12-30T05:12:00"/>
    <s v="012-024-00412746"/>
    <s v="9000808964"/>
    <s v="012-022-00316528"/>
    <n v="3216"/>
    <n v="3605.8"/>
    <s v="ZPVN"/>
    <s v="40567029"/>
    <s v="0000394802"/>
    <n v="8002827150"/>
    <n v="1002209764"/>
    <s v="15-00001123"/>
    <s v="SELVALEGRE"/>
    <n v="480"/>
    <s v="BOL"/>
    <s v="1011267"/>
    <s v="GOBIERNO AUTONOMO DESCENTRALIZADO"/>
    <s v="807265"/>
    <s v="MUNICIPIO DE OTAVALO"/>
    <s v="OTAVALO"/>
    <s v="CALLE TROCAL DE LA SIERRA, PANAMERI"/>
    <s v="OIOTAV"/>
    <s v="O-Imbabura-Otavalo"/>
    <n v="8"/>
    <x v="176"/>
    <x v="176"/>
    <s v="10003585"/>
    <s v="VARELA ZAPATA RUBEN MAURICIO"/>
    <s v="ZEMT"/>
    <s v="18UE345"/>
    <s v="2"/>
    <s v="Sin Pallet"/>
    <n v="0"/>
    <n v="0"/>
    <x v="0"/>
    <n v="38150"/>
    <n v="24030"/>
    <n v="14120"/>
    <n v="43.2"/>
    <m/>
    <x v="172"/>
    <n v="4"/>
    <s v="04"/>
    <n v="24"/>
    <x v="1"/>
    <n v="9.0000000000000011E-2"/>
    <n v="1.8"/>
    <s v="TRIMPESAS S.A."/>
  </r>
  <r>
    <n v="1002209767"/>
    <s v="UE01"/>
    <d v="2022-04-04T00:00:00"/>
    <d v="1899-12-30T05:15:00"/>
    <s v="012-024-00412747"/>
    <s v="9000808965"/>
    <s v="012-022-00316529"/>
    <n v="2534.4"/>
    <n v="2841.59"/>
    <s v="ZPVN"/>
    <s v="40567799"/>
    <s v="P000033414"/>
    <n v="8002827153"/>
    <n v="1002209767"/>
    <s v="15-00001115"/>
    <s v="ARMADURO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36"/>
    <x v="36"/>
    <s v="100014995"/>
    <s v="LLIQUIN MIGUEL ANGEL"/>
    <s v="ZEMU"/>
    <s v="18UE372"/>
    <s v="2"/>
    <s v="Sin Pallet"/>
    <n v="0"/>
    <n v="0"/>
    <x v="0"/>
    <n v="27380"/>
    <n v="18070"/>
    <n v="9310"/>
    <n v="32.4"/>
    <m/>
    <x v="34"/>
    <n v="4"/>
    <s v="04"/>
    <n v="18"/>
    <x v="1"/>
    <n v="0.09"/>
    <n v="1.7999999999999998"/>
    <s v="TRANINTAGSA S.A."/>
  </r>
  <r>
    <n v="1002209759"/>
    <s v="UE01"/>
    <d v="2022-04-04T00:00:00"/>
    <d v="1899-12-30T05:16:00"/>
    <s v="012-024-00412748"/>
    <s v=""/>
    <s v=""/>
    <n v="0"/>
    <n v="0"/>
    <s v="ZPRC"/>
    <s v="2500108700"/>
    <s v="P000033470"/>
    <n v="8002827143"/>
    <n v="100220975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53"/>
    <x v="53"/>
    <s v="100014948"/>
    <s v="TULCANAZA MARCELO"/>
    <s v="ZEMT"/>
    <s v="18UE597"/>
    <s v="1"/>
    <s v="Con Pallet"/>
    <n v="0.05"/>
    <n v="24"/>
    <x v="0"/>
    <n v="37400"/>
    <n v="24070"/>
    <n v="13330"/>
    <n v="542.4"/>
    <m/>
    <x v="51"/>
    <n v="4"/>
    <s v="04"/>
    <n v="24"/>
    <x v="1"/>
    <n v="1.1299999999999999"/>
    <n v="22.599999999999998"/>
    <s v="TRIMPESAS S.A."/>
  </r>
  <r>
    <n v="1002209770"/>
    <s v="UE01"/>
    <d v="2022-04-04T00:00:00"/>
    <d v="1899-12-30T05:20:00"/>
    <s v="012-024-00412749"/>
    <s v="9000808967"/>
    <s v="012-022-00316531"/>
    <n v="513.6"/>
    <n v="575.85"/>
    <s v="ZPVN"/>
    <s v="40567790"/>
    <s v="0000395014"/>
    <n v="8002827160"/>
    <n v="1002209770"/>
    <s v="15-00001120"/>
    <s v="CAMPEON"/>
    <n v="80"/>
    <s v="BOL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s v="18UE370"/>
    <s v="2"/>
    <s v="Sin Pallet"/>
    <n v="0"/>
    <n v="0"/>
    <x v="0"/>
    <n v="8528.8889999999992"/>
    <n v="4008.8890000000001"/>
    <n v="4520"/>
    <n v="40.799999999999997"/>
    <m/>
    <x v="98"/>
    <n v="4"/>
    <s v="04"/>
    <n v="4"/>
    <x v="1"/>
    <n v="0.51"/>
    <n v="10.199999999999999"/>
    <s v="SANJOPAS S.A."/>
  </r>
  <r>
    <n v="1002209770"/>
    <s v="UE01"/>
    <d v="2022-04-04T00:00:00"/>
    <d v="1899-12-30T05:20:00"/>
    <s v="012-024-00412750"/>
    <s v="9000808966"/>
    <s v="012-022-00316530"/>
    <n v="1940.4"/>
    <n v="2175.59"/>
    <s v="ZPVN"/>
    <s v="40567790"/>
    <s v="0000395015"/>
    <n v="8002827161"/>
    <n v="1002209770"/>
    <s v="15-00001123"/>
    <s v="SELVALEGRE"/>
    <n v="280"/>
    <s v="BOL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s v="18UE370"/>
    <s v="2"/>
    <s v="Sin Pallet"/>
    <n v="0"/>
    <n v="0"/>
    <x v="0"/>
    <n v="18551.111000000001"/>
    <n v="14031.111000000001"/>
    <n v="4520"/>
    <n v="142.80000000000001"/>
    <m/>
    <x v="98"/>
    <n v="4"/>
    <s v="04"/>
    <n v="14"/>
    <x v="1"/>
    <n v="0.51"/>
    <n v="10.200000000000001"/>
    <s v="SANJOPAS S.A."/>
  </r>
  <r>
    <n v="1002209772"/>
    <s v="UE01"/>
    <d v="2022-04-04T00:00:00"/>
    <d v="1899-12-30T05:22:00"/>
    <s v="012-024-00412751"/>
    <s v=""/>
    <s v=""/>
    <n v="0"/>
    <n v="0"/>
    <s v="ZPRC"/>
    <s v="2500108706"/>
    <s v="P000033476"/>
    <n v="8002827164"/>
    <n v="100220977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70"/>
    <n v="18070"/>
    <n v="8900"/>
    <n v="248.4"/>
    <m/>
    <x v="17"/>
    <n v="4"/>
    <s v="04"/>
    <n v="18"/>
    <x v="1"/>
    <n v="0.69000000000000006"/>
    <n v="13.8"/>
    <s v="TRANSPORTE PROPIO"/>
  </r>
  <r>
    <n v="1002209768"/>
    <s v="UE01"/>
    <d v="2022-04-04T00:00:00"/>
    <d v="1899-12-30T05:25:00"/>
    <s v="012-024-00412752"/>
    <s v="9000808969"/>
    <s v="012-022-00316533"/>
    <n v="257.60000000000002"/>
    <n v="288.82"/>
    <s v="ZPVN"/>
    <s v="40567801"/>
    <s v="P000033416"/>
    <n v="8002827155"/>
    <n v="1002209768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s v="18UE704"/>
    <s v="2"/>
    <s v="Sin Pallet"/>
    <n v="0"/>
    <n v="0"/>
    <x v="0"/>
    <n v="6505"/>
    <n v="2000"/>
    <n v="4505"/>
    <n v="3.6"/>
    <m/>
    <x v="43"/>
    <n v="4"/>
    <s v="04"/>
    <n v="2"/>
    <x v="1"/>
    <n v="0.09"/>
    <n v="1.8"/>
    <s v="TRAPSA C.A."/>
  </r>
  <r>
    <n v="1002209768"/>
    <s v="UE01"/>
    <d v="2022-04-04T00:00:00"/>
    <d v="1899-12-30T05:25:00"/>
    <s v="012-024-00412753"/>
    <s v="9000808968"/>
    <s v="012-022-00316532"/>
    <n v="2230.4"/>
    <n v="2500.7399999999998"/>
    <s v="ZPVN"/>
    <s v="40567800"/>
    <s v="P000033415"/>
    <n v="8002827156"/>
    <n v="1002209768"/>
    <s v="15-00001123"/>
    <s v="SELVALEGRE"/>
    <n v="3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s v="18UE704"/>
    <s v="2"/>
    <s v="Sin Pallet"/>
    <n v="0"/>
    <n v="0"/>
    <x v="0"/>
    <n v="20505"/>
    <n v="16000"/>
    <n v="4505"/>
    <n v="28.8"/>
    <m/>
    <x v="43"/>
    <n v="4"/>
    <s v="04"/>
    <n v="16"/>
    <x v="1"/>
    <n v="0.09"/>
    <n v="1.8"/>
    <s v="TRAPSA C.A."/>
  </r>
  <r>
    <n v="1002209771"/>
    <s v="UE01"/>
    <d v="2022-04-04T00:00:00"/>
    <d v="1899-12-30T05:28:00"/>
    <s v="012-024-00412754"/>
    <s v="9000808970"/>
    <s v="012-022-00316534"/>
    <n v="2390"/>
    <n v="2679.68"/>
    <s v="ZPVN"/>
    <s v="40567902"/>
    <s v="P000033477"/>
    <n v="8002827163"/>
    <n v="1002209771"/>
    <s v="15-00001123"/>
    <s v="SELVALEGRE"/>
    <n v="36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s v="18UE651"/>
    <s v="2"/>
    <s v="Sin Pallet"/>
    <n v="0"/>
    <n v="0"/>
    <x v="0"/>
    <n v="27320"/>
    <n v="18020"/>
    <n v="9300"/>
    <n v="118.8"/>
    <m/>
    <x v="7"/>
    <n v="4"/>
    <s v="04"/>
    <n v="18"/>
    <x v="1"/>
    <n v="0.33"/>
    <n v="6.6"/>
    <s v="TRANSPORTE PROPIO"/>
  </r>
  <r>
    <n v="1002209765"/>
    <s v="UE01"/>
    <d v="2022-04-04T00:00:00"/>
    <d v="1899-12-30T05:31:00"/>
    <s v="012-024-00412755"/>
    <s v="9000808971"/>
    <s v="012-022-00316535"/>
    <n v="2464.4699999999998"/>
    <n v="2763.18"/>
    <s v="ZPVN"/>
    <s v="40567747"/>
    <s v="P000033398"/>
    <n v="8002827151"/>
    <n v="1002209765"/>
    <s v="15-00001124"/>
    <s v="SELVALEGRE ANTIHUMEDAD"/>
    <n v="360"/>
    <s v="BOL"/>
    <s v="101715"/>
    <s v="MEDINA TERAN DIEGO BLADIMIR"/>
    <s v="810984"/>
    <s v="OBRA BUENOS AIRES"/>
    <s v="SAN MIGUEL DE URCUQUÍ"/>
    <s v="PARQUE CENTRAL BUENOS AIRES"/>
    <s v="OISANM"/>
    <s v="O-Imbabura-Sanmigueldeurcuqu"/>
    <n v="47"/>
    <x v="119"/>
    <x v="119"/>
    <s v="100014836"/>
    <s v="PERUGACHI PEDRO"/>
    <s v="ZEMU"/>
    <s v="18UE308"/>
    <s v="2"/>
    <s v="Sin Pallet"/>
    <n v="0"/>
    <n v="0"/>
    <x v="0"/>
    <n v="27180"/>
    <n v="18040"/>
    <n v="9140"/>
    <n v="97.2"/>
    <m/>
    <x v="117"/>
    <n v="4"/>
    <s v="04"/>
    <n v="18"/>
    <x v="1"/>
    <n v="0.27"/>
    <n v="5.4"/>
    <s v="TRIMPESAS S.A."/>
  </r>
  <r>
    <n v="1002209761"/>
    <s v="UE01"/>
    <d v="2022-04-04T00:00:00"/>
    <d v="1899-12-30T05:44:00"/>
    <s v="012-024-00412756"/>
    <s v=""/>
    <s v=""/>
    <n v="0"/>
    <n v="0"/>
    <s v="ZPRC"/>
    <s v="2500108703"/>
    <s v="P000033473"/>
    <n v="8002827145"/>
    <n v="100220976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500"/>
    <n v="24030"/>
    <n v="15470"/>
    <n v="542.4"/>
    <m/>
    <x v="77"/>
    <n v="4"/>
    <s v="04"/>
    <n v="24"/>
    <x v="1"/>
    <n v="1.1299999999999999"/>
    <n v="22.599999999999998"/>
    <s v="ALQUINGA &amp; ALQUINGA"/>
  </r>
  <r>
    <n v="1002209762"/>
    <s v="UE01"/>
    <d v="2022-04-04T00:00:00"/>
    <d v="1899-12-30T06:01:00"/>
    <s v="012-024-00412757"/>
    <s v=""/>
    <s v=""/>
    <n v="0"/>
    <n v="0"/>
    <s v="ZPRC"/>
    <s v="2500108704"/>
    <s v="P000033474"/>
    <n v="8002827147"/>
    <n v="1002209762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7"/>
    <x v="127"/>
    <s v="100018006"/>
    <s v="HERRERA EDUARDO"/>
    <s v="ZEMT"/>
    <s v="18UE663"/>
    <s v="1"/>
    <s v="Con Pallet"/>
    <n v="0.05"/>
    <n v="24"/>
    <x v="0"/>
    <n v="37160"/>
    <n v="24020"/>
    <n v="13140"/>
    <n v="542.4"/>
    <m/>
    <x v="125"/>
    <n v="4"/>
    <s v="04"/>
    <n v="24"/>
    <x v="1"/>
    <n v="1.1299999999999999"/>
    <n v="22.599999999999998"/>
    <s v="ALQUINGA &amp; ALQUINGA"/>
  </r>
  <r>
    <n v="1002209806"/>
    <s v="UE01"/>
    <d v="2022-04-04T00:00:00"/>
    <d v="1899-12-30T06:14:00"/>
    <s v="012-024-00412758"/>
    <s v=""/>
    <s v=""/>
    <n v="0"/>
    <n v="0"/>
    <s v="ZPRC"/>
    <s v="2500108701"/>
    <s v="P000033471"/>
    <n v="8002827208"/>
    <n v="1002209806"/>
    <s v="15-00001123"/>
    <s v="SELVALEGRE"/>
    <n v="6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430"/>
    <n v="33050"/>
    <n v="17380"/>
    <n v="336.6"/>
    <m/>
    <x v="109"/>
    <n v="4"/>
    <s v="04"/>
    <n v="33"/>
    <x v="1"/>
    <n v="0.51"/>
    <n v="10.200000000000001"/>
    <s v="TRANSPORTE PROPIO"/>
  </r>
  <r>
    <n v="1002209760"/>
    <s v="UE01"/>
    <d v="2022-04-04T00:00:00"/>
    <d v="1899-12-30T06:16:00"/>
    <s v="012-024-00412759"/>
    <s v=""/>
    <s v=""/>
    <n v="0"/>
    <n v="0"/>
    <s v="ZPRC"/>
    <s v="2500108702"/>
    <s v="P000033472"/>
    <n v="8002827144"/>
    <n v="1002209760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"/>
    <x v="11"/>
    <s v="100014920"/>
    <s v="AMAGUAYA HECTOR"/>
    <s v="ZEMT"/>
    <s v="18UE556"/>
    <s v="1"/>
    <s v="Con Pallet"/>
    <n v="0.05"/>
    <n v="24"/>
    <x v="0"/>
    <n v="39920"/>
    <n v="24000"/>
    <n v="15920"/>
    <n v="542.4"/>
    <m/>
    <x v="11"/>
    <n v="4"/>
    <s v="04"/>
    <n v="24"/>
    <x v="1"/>
    <n v="1.1299999999999999"/>
    <n v="22.599999999999998"/>
    <s v="TRAPSA C.A."/>
  </r>
  <r>
    <n v="1002209809"/>
    <s v="UE01"/>
    <d v="2022-04-04T00:00:00"/>
    <d v="1899-12-30T06:33:00"/>
    <s v="012-024-00412760"/>
    <s v="9000808972"/>
    <s v="012-022-00316536"/>
    <n v="3596.55"/>
    <n v="4032.48"/>
    <s v="ZPVN"/>
    <s v="40566821"/>
    <s v="0000394766"/>
    <n v="8002827211"/>
    <n v="1002209809"/>
    <s v="15-00000218"/>
    <s v="MAGNO HE"/>
    <n v="30.9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290"/>
    <n v="30930"/>
    <n v="19360"/>
    <n v="0"/>
    <m/>
    <x v="3"/>
    <n v="4"/>
    <s v="04"/>
    <n v="30.93"/>
    <x v="1"/>
    <n v="0"/>
    <n v="0"/>
    <s v="HORMIANDES"/>
  </r>
  <r>
    <n v="1002209799"/>
    <s v="UE01"/>
    <d v="2022-04-04T00:00:00"/>
    <d v="1899-12-30T06:40:00"/>
    <s v="012-024-00412761"/>
    <s v=""/>
    <s v=""/>
    <n v="0"/>
    <n v="0"/>
    <s v="ZPRC"/>
    <s v="2500108705"/>
    <s v="P000033475"/>
    <n v="8002827197"/>
    <n v="1002209799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s v="18UE511"/>
    <s v="1"/>
    <s v="Con Pallet"/>
    <n v="0.05"/>
    <n v="24"/>
    <x v="0"/>
    <n v="39230"/>
    <n v="24010"/>
    <n v="15220"/>
    <n v="542.4"/>
    <m/>
    <x v="123"/>
    <n v="4"/>
    <s v="04"/>
    <n v="24"/>
    <x v="1"/>
    <n v="1.1299999999999999"/>
    <n v="22.599999999999998"/>
    <s v="TRAPSA C.A."/>
  </r>
  <r>
    <n v="1002209834"/>
    <s v="UE01"/>
    <d v="2022-04-04T00:00:00"/>
    <d v="1899-12-30T06:44:00"/>
    <s v="012-024-00412762"/>
    <s v="9000808973"/>
    <s v="012-022-00316537"/>
    <n v="2319.08"/>
    <n v="2600.17"/>
    <s v="ZPVN"/>
    <s v="40567880"/>
    <s v="P000033469"/>
    <n v="8002827246"/>
    <n v="1002209834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00"/>
    <n v="18050"/>
    <n v="9050"/>
    <n v="248.4"/>
    <m/>
    <x v="7"/>
    <n v="4"/>
    <s v="04"/>
    <n v="18"/>
    <x v="1"/>
    <n v="0.69000000000000006"/>
    <n v="13.8"/>
    <s v="TRANSPORTE PROPIO"/>
  </r>
  <r>
    <n v="1002209850"/>
    <s v="UE01"/>
    <d v="2022-04-04T00:00:00"/>
    <d v="1899-12-30T07:02:00"/>
    <s v="012-024-00412763"/>
    <s v="9000808974"/>
    <s v="012-022-00316538"/>
    <n v="2358.09"/>
    <n v="2643.91"/>
    <s v="ZPVN"/>
    <s v="40567717"/>
    <s v="P000033382"/>
    <n v="8002827263"/>
    <n v="1002209850"/>
    <s v="15-00001123"/>
    <s v="SELVALEGRE"/>
    <n v="360"/>
    <s v="BOL"/>
    <s v="101683"/>
    <s v="SOCIEDAD CIVIL Y COMERCIAL BOSNA"/>
    <s v="802038"/>
    <s v="CERAMICAS RIALTO-CUENCA"/>
    <s v="CUENCA"/>
    <s v="VIA AZOGUES PANAMERICANA NORTE KM 8"/>
    <s v="OACUEN"/>
    <s v="O-Azuay-Cuenca"/>
    <n v="550"/>
    <x v="2"/>
    <x v="2"/>
    <s v="100015032"/>
    <s v="HEREDIA LUIS"/>
    <s v="ZEMU"/>
    <s v="18UE860"/>
    <s v="2"/>
    <s v="Sin Pallet"/>
    <n v="0"/>
    <n v="0"/>
    <x v="0"/>
    <n v="27190"/>
    <n v="18010"/>
    <n v="9180"/>
    <n v="684"/>
    <m/>
    <x v="2"/>
    <n v="4"/>
    <s v="04"/>
    <n v="18"/>
    <x v="1"/>
    <n v="1.9"/>
    <n v="38"/>
    <s v="TRANSPORTE PROPIO"/>
  </r>
  <r>
    <n v="1002209838"/>
    <s v="UE01"/>
    <d v="2022-04-04T00:00:00"/>
    <d v="1899-12-30T07:14:00"/>
    <s v="012-024-00412764"/>
    <s v=""/>
    <s v=""/>
    <n v="0"/>
    <n v="0"/>
    <s v="ZPRC"/>
    <s v="2500108208"/>
    <s v="0000393043"/>
    <n v="8002827250"/>
    <n v="100220983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30"/>
    <n v="32000"/>
    <n v="18230"/>
    <n v="288"/>
    <m/>
    <x v="96"/>
    <n v="4"/>
    <s v="04"/>
    <n v="32"/>
    <x v="1"/>
    <n v="0.45"/>
    <n v="9"/>
    <s v="TRANSPORTE PROPIO"/>
  </r>
  <r>
    <n v="1002209884"/>
    <s v="UE01"/>
    <d v="2022-04-04T00:00:00"/>
    <d v="1899-12-30T07:45:00"/>
    <s v="012-024-00412765"/>
    <s v="9000808975"/>
    <s v="012-022-00316539"/>
    <n v="2440.8000000000002"/>
    <n v="2736.64"/>
    <s v="ZPVN"/>
    <s v="40567853"/>
    <s v="P000033448"/>
    <n v="8002827304"/>
    <n v="1002209884"/>
    <s v="15-00001115"/>
    <s v="ARMADURO"/>
    <n v="360"/>
    <s v="BOL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920"/>
    <n v="18050"/>
    <n v="8870"/>
    <n v="165.6"/>
    <m/>
    <x v="0"/>
    <n v="4"/>
    <s v="04"/>
    <n v="18"/>
    <x v="1"/>
    <n v="0.45999999999999996"/>
    <n v="9.1999999999999993"/>
    <s v="TRANSPORTE PROPIO"/>
  </r>
  <r>
    <n v="1002209844"/>
    <s v="UE01"/>
    <d v="2022-04-04T00:00:00"/>
    <d v="1899-12-30T07:50:00"/>
    <s v="012-024-00412766"/>
    <s v=""/>
    <s v=""/>
    <n v="0"/>
    <n v="0"/>
    <s v="ZPRC"/>
    <s v="2500108697"/>
    <s v="P000033463"/>
    <n v="8002827257"/>
    <n v="1002209844"/>
    <s v="15-00000218"/>
    <s v="MAGNO HE"/>
    <n v="30.59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9350"/>
    <n v="30590"/>
    <n v="18760"/>
    <n v="777.29"/>
    <m/>
    <x v="28"/>
    <n v="4"/>
    <s v="04"/>
    <n v="30.59"/>
    <x v="1"/>
    <n v="25.409937888198758"/>
    <n v="25.409937888198758"/>
    <s v="TRANSALMEIDA"/>
  </r>
  <r>
    <n v="1002209896"/>
    <s v="UE01"/>
    <d v="2022-04-04T00:00:00"/>
    <d v="1899-12-30T07:56:00"/>
    <s v="012-024-00412767"/>
    <s v="9000808976"/>
    <s v="012-022-00316540"/>
    <n v="4353.7"/>
    <n v="4881.3900000000003"/>
    <s v="ZPVN"/>
    <s v="40567862"/>
    <s v="P000033457"/>
    <n v="8002827327"/>
    <n v="1002209896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30"/>
    <n v="34070"/>
    <n v="17960"/>
    <n v="503.2"/>
    <m/>
    <x v="7"/>
    <n v="4"/>
    <s v="04"/>
    <n v="34"/>
    <x v="1"/>
    <n v="0.74"/>
    <n v="14.799999999999999"/>
    <s v="TRANSPORTE PROPIO"/>
  </r>
  <r>
    <n v="1002209909"/>
    <s v="UE01"/>
    <d v="2022-04-04T00:00:00"/>
    <d v="1899-12-30T08:16:00"/>
    <s v="012-024-00412768"/>
    <s v="9000808979"/>
    <s v="012-022-00316541"/>
    <n v="4320.21"/>
    <n v="4843.8500000000004"/>
    <s v="ZPVN"/>
    <s v="40567857"/>
    <s v="P000033452"/>
    <n v="8002827343"/>
    <n v="1002209909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90"/>
    <n v="34060"/>
    <n v="17530"/>
    <n v="530.4"/>
    <m/>
    <x v="10"/>
    <n v="4"/>
    <s v="04"/>
    <n v="34"/>
    <x v="1"/>
    <n v="0.77999999999999992"/>
    <n v="15.6"/>
    <s v="TRANSPORTE PROPIO"/>
  </r>
  <r>
    <n v="1002209846"/>
    <s v="UE01"/>
    <d v="2022-04-04T00:00:00"/>
    <d v="1899-12-30T08:20:00"/>
    <s v="012-024-00412769"/>
    <s v=""/>
    <s v=""/>
    <n v="0"/>
    <n v="0"/>
    <s v="ZPRC"/>
    <s v="2500108696"/>
    <s v="P000033462"/>
    <n v="8002827259"/>
    <n v="1002209846"/>
    <s v="15-00000218"/>
    <s v="MAGNO HE"/>
    <n v="31.2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360"/>
    <n v="31280"/>
    <n v="18080"/>
    <n v="0"/>
    <m/>
    <x v="3"/>
    <n v="4"/>
    <s v="04"/>
    <n v="31.28"/>
    <x v="1"/>
    <n v="0"/>
    <n v="0"/>
    <s v="UNICON"/>
  </r>
  <r>
    <n v="1002209917"/>
    <s v="UE01"/>
    <d v="2022-04-04T00:00:00"/>
    <d v="1899-12-30T08:33:00"/>
    <s v="012-024-00412770"/>
    <s v="9000808982"/>
    <s v="012-022-00316542"/>
    <n v="2343.91"/>
    <n v="2628.01"/>
    <s v="ZPVN"/>
    <s v="40567921"/>
    <s v="P000033483"/>
    <n v="8002827352"/>
    <n v="1002209917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890"/>
    <n v="18070"/>
    <n v="8820"/>
    <n v="266.39999999999998"/>
    <m/>
    <x v="94"/>
    <n v="4"/>
    <s v="04"/>
    <n v="18"/>
    <x v="1"/>
    <n v="0.74"/>
    <n v="14.799999999999999"/>
    <s v="RUTAS COTACACHENSES S.A."/>
  </r>
  <r>
    <n v="1002209915"/>
    <s v="UE01"/>
    <d v="2022-04-04T00:00:00"/>
    <d v="1899-12-30T08:37:00"/>
    <s v="012-024-00412771"/>
    <s v="9000808984"/>
    <s v="012-022-00316544"/>
    <n v="716.29"/>
    <n v="803.1"/>
    <s v="ZPVN"/>
    <s v="40567920"/>
    <s v="P000033482"/>
    <n v="8002827349"/>
    <n v="1002209915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s v="18UE665"/>
    <s v="2"/>
    <s v="Sin Pallet"/>
    <n v="0"/>
    <n v="0"/>
    <x v="0"/>
    <n v="10538.333000000001"/>
    <n v="6013.3329999999996"/>
    <n v="4525"/>
    <n v="112.8"/>
    <m/>
    <x v="147"/>
    <n v="4"/>
    <s v="04"/>
    <n v="6"/>
    <x v="1"/>
    <n v="0.94"/>
    <n v="18.8"/>
    <s v="RUTAS COTACACHENSES S.A."/>
  </r>
  <r>
    <n v="1002209915"/>
    <s v="UE01"/>
    <d v="2022-04-04T00:00:00"/>
    <d v="1899-12-30T08:37:00"/>
    <s v="012-024-00412772"/>
    <s v="9000808983"/>
    <s v="012-022-00316543"/>
    <n v="1553.15"/>
    <n v="1741.4"/>
    <s v="ZPVN"/>
    <s v="40567919"/>
    <s v="P000033481"/>
    <n v="8002827350"/>
    <n v="1002209915"/>
    <s v="15-00001123"/>
    <s v="SELVALEGRE"/>
    <n v="2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s v="18UE665"/>
    <s v="2"/>
    <s v="Sin Pallet"/>
    <n v="0"/>
    <n v="0"/>
    <x v="0"/>
    <n v="16551.667000000001"/>
    <n v="12026.666999999999"/>
    <n v="4525"/>
    <n v="225.6"/>
    <m/>
    <x v="147"/>
    <n v="4"/>
    <s v="04"/>
    <n v="12"/>
    <x v="1"/>
    <n v="0.94"/>
    <n v="18.8"/>
    <s v="RUTAS COTACACHENSES S.A."/>
  </r>
  <r>
    <n v="1002209931"/>
    <s v="UE01"/>
    <d v="2022-04-04T00:00:00"/>
    <d v="1899-12-30T08:42:00"/>
    <s v="012-024-00412773"/>
    <s v="9000808987"/>
    <s v="012-022-00316545"/>
    <n v="2329.7199999999998"/>
    <n v="2612.1"/>
    <s v="ZPVN"/>
    <s v="40567923"/>
    <s v="P000033484"/>
    <n v="8002827368"/>
    <n v="1002209931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80"/>
    <n v="18060"/>
    <n v="9020"/>
    <n v="266.39999999999998"/>
    <m/>
    <x v="90"/>
    <n v="4"/>
    <s v="04"/>
    <n v="18"/>
    <x v="1"/>
    <n v="0.74"/>
    <n v="14.799999999999999"/>
    <s v="TRANSPORTE PROPIO"/>
  </r>
  <r>
    <n v="1002209940"/>
    <s v="UE01"/>
    <d v="2022-04-04T00:00:00"/>
    <d v="1899-12-30T09:02:00"/>
    <s v="012-024-00412774"/>
    <s v=""/>
    <s v=""/>
    <n v="0"/>
    <n v="0"/>
    <s v="ZPRC"/>
    <s v="2500108708"/>
    <s v="P000033479"/>
    <n v="8002827380"/>
    <n v="1002209940"/>
    <s v="15-00001115"/>
    <s v="ARMADURO"/>
    <n v="40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8865.606"/>
    <n v="20060.606"/>
    <n v="8805"/>
    <n v="204"/>
    <m/>
    <x v="109"/>
    <n v="4"/>
    <s v="04"/>
    <n v="20"/>
    <x v="1"/>
    <n v="0.51"/>
    <n v="10.199999999999999"/>
    <s v="TRANSPORTE PROPIO"/>
  </r>
  <r>
    <n v="1002209940"/>
    <s v="UE01"/>
    <d v="2022-04-04T00:00:00"/>
    <d v="1899-12-30T09:02:00"/>
    <s v="012-024-00412775"/>
    <s v=""/>
    <s v=""/>
    <n v="0"/>
    <n v="0"/>
    <s v="ZPRC"/>
    <s v="2500108707"/>
    <s v="P000033478"/>
    <n v="8002827381"/>
    <n v="1002209940"/>
    <s v="15-00001123"/>
    <s v="SELVALEGRE"/>
    <n v="2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844.394"/>
    <n v="13039.394"/>
    <n v="8805"/>
    <n v="132.6"/>
    <m/>
    <x v="109"/>
    <n v="4"/>
    <s v="04"/>
    <n v="13"/>
    <x v="1"/>
    <n v="0.51"/>
    <n v="10.199999999999999"/>
    <s v="TRANSPORTE PROPIO"/>
  </r>
  <r>
    <n v="1002209913"/>
    <s v="UE01"/>
    <d v="2022-04-04T00:00:00"/>
    <d v="1899-12-30T09:04:00"/>
    <s v="012-024-00412776"/>
    <s v="9000808994"/>
    <s v="012-022-00316546"/>
    <n v="3262.32"/>
    <n v="3657.74"/>
    <s v="ZPVN"/>
    <s v="40567792"/>
    <s v="P000033409"/>
    <n v="8002827347"/>
    <n v="1002209913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s v="18UE676"/>
    <s v="1"/>
    <s v="Con Pallet"/>
    <n v="0.05"/>
    <n v="24"/>
    <x v="0"/>
    <n v="38540"/>
    <n v="24020"/>
    <n v="14520"/>
    <n v="100.8"/>
    <m/>
    <x v="88"/>
    <n v="4"/>
    <s v="04"/>
    <n v="24"/>
    <x v="1"/>
    <n v="0.21"/>
    <n v="4.2"/>
    <s v="LIDENORTI S.A."/>
  </r>
  <r>
    <n v="1002209864"/>
    <s v="UE01"/>
    <d v="2022-04-04T00:00:00"/>
    <d v="1899-12-30T09:09:00"/>
    <s v="012-024-00412777"/>
    <s v="9000808998"/>
    <s v="012-022-00316549"/>
    <n v="1373.09"/>
    <n v="1539.52"/>
    <s v="ZPVN"/>
    <s v="40567746"/>
    <s v="P000033397"/>
    <n v="8002827283"/>
    <n v="1002209864"/>
    <s v="15-00001115"/>
    <s v="ARMADURO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10"/>
    <x v="0"/>
    <n v="15257.5"/>
    <n v="10037.5"/>
    <n v="5220"/>
    <n v="32"/>
    <m/>
    <x v="132"/>
    <n v="4"/>
    <s v="04"/>
    <n v="10"/>
    <x v="1"/>
    <n v="0.16"/>
    <n v="3.2"/>
    <s v="LIDENORTI S.A."/>
  </r>
  <r>
    <n v="1002209864"/>
    <s v="UE01"/>
    <d v="2022-04-04T00:00:00"/>
    <d v="1899-12-30T09:09:00"/>
    <s v="012-024-00412778"/>
    <s v="9000808996"/>
    <s v="012-022-00316547"/>
    <n v="999.18"/>
    <n v="1120.29"/>
    <s v="ZPVN"/>
    <s v="40567745"/>
    <s v="P000033396"/>
    <n v="8002827281"/>
    <n v="1002209864"/>
    <s v="15-00001120"/>
    <s v="CAMPEON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8"/>
    <x v="0"/>
    <n v="13250"/>
    <n v="8030"/>
    <n v="5220"/>
    <n v="25.6"/>
    <m/>
    <x v="132"/>
    <n v="4"/>
    <s v="04"/>
    <n v="8"/>
    <x v="1"/>
    <n v="0.16"/>
    <n v="3.2"/>
    <s v="LIDENORTI S.A."/>
  </r>
  <r>
    <n v="1002209864"/>
    <s v="UE01"/>
    <d v="2022-04-04T00:00:00"/>
    <d v="1899-12-30T09:09:00"/>
    <s v="012-024-00412779"/>
    <s v="9000808997"/>
    <s v="012-022-00316548"/>
    <n v="815.58"/>
    <n v="914.43"/>
    <s v="ZPVN"/>
    <s v="40567744"/>
    <s v="P000033395"/>
    <n v="8002827282"/>
    <n v="1002209864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6"/>
    <x v="0"/>
    <n v="11242.5"/>
    <n v="6022.5"/>
    <n v="5220"/>
    <n v="19.2"/>
    <m/>
    <x v="132"/>
    <n v="4"/>
    <s v="04"/>
    <n v="6"/>
    <x v="1"/>
    <n v="0.16"/>
    <n v="3.1999999999999997"/>
    <s v="LIDENORTI S.A."/>
  </r>
  <r>
    <n v="1002209953"/>
    <s v="UE01"/>
    <d v="2022-04-04T00:00:00"/>
    <d v="1899-12-30T09:18:00"/>
    <s v="012-024-00412780"/>
    <s v="9000809001"/>
    <s v="012-022-00316550"/>
    <n v="2301.35"/>
    <n v="2580.29"/>
    <s v="ZPVN"/>
    <s v="40567918"/>
    <s v="P000033480"/>
    <n v="8002827398"/>
    <n v="100220995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60"/>
    <n v="18060"/>
    <n v="9000"/>
    <n v="266.39999999999998"/>
    <m/>
    <x v="140"/>
    <n v="4"/>
    <s v="04"/>
    <n v="18"/>
    <x v="1"/>
    <n v="0.74"/>
    <n v="14.799999999999999"/>
    <s v="TRANSPORTE PROPIO"/>
  </r>
  <r>
    <n v="1002210024"/>
    <s v="UE01"/>
    <d v="2022-04-04T00:00:00"/>
    <d v="1899-12-30T09:31:00"/>
    <s v="012-024-00412781"/>
    <s v=""/>
    <s v=""/>
    <n v="0"/>
    <n v="0"/>
    <s v="ZPRC"/>
    <s v="2500108721"/>
    <s v="0000395221"/>
    <n v="8002827473"/>
    <n v="1002210024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110"/>
    <n v="18050"/>
    <n v="9060"/>
    <n v="324"/>
    <m/>
    <x v="72"/>
    <n v="4"/>
    <s v="04"/>
    <n v="18"/>
    <x v="1"/>
    <n v="0.9"/>
    <n v="18"/>
    <s v="TRANSPORTE PROPIO"/>
  </r>
  <r>
    <n v="1002209963"/>
    <s v="UE01"/>
    <d v="2022-04-04T00:00:00"/>
    <d v="1899-12-30T09:33:00"/>
    <s v="012-024-00412782"/>
    <s v="9000809005"/>
    <s v="012-022-00316552"/>
    <n v="2159.4899999999998"/>
    <n v="2421.2399999999998"/>
    <s v="ZPVN"/>
    <s v="40567933"/>
    <s v="0000395116"/>
    <n v="8002827407"/>
    <n v="1002209963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</r>
  <r>
    <n v="1002209963"/>
    <s v="UE01"/>
    <d v="2022-04-04T00:00:00"/>
    <d v="1899-12-30T09:33:00"/>
    <s v="012-024-00412783"/>
    <s v="9000809004"/>
    <s v="012-022-00316551"/>
    <n v="2146.42"/>
    <n v="2406.58"/>
    <s v="ZPVN"/>
    <s v="40567933"/>
    <s v="0000395114"/>
    <n v="8002827408"/>
    <n v="1002209963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</r>
  <r>
    <n v="1002210009"/>
    <s v="UE01"/>
    <d v="2022-04-04T00:00:00"/>
    <d v="1899-12-30T09:52:00"/>
    <s v="012-024-00412784"/>
    <s v="9000809015"/>
    <s v="012-022-00316554"/>
    <n v="260.43"/>
    <n v="291.99"/>
    <s v="ZPVN"/>
    <s v="40567969"/>
    <s v="P000033507"/>
    <n v="8002827454"/>
    <n v="1002210009"/>
    <s v="15-00001119"/>
    <s v="CAMPEON ANTIHUMEDAD"/>
    <n v="40"/>
    <s v="BOL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s v="18UE644"/>
    <s v="2"/>
    <s v="Sin Pallet"/>
    <n v="0"/>
    <n v="0"/>
    <x v="0"/>
    <n v="6430"/>
    <n v="2000"/>
    <n v="4430"/>
    <n v="49.6"/>
    <m/>
    <x v="14"/>
    <n v="4"/>
    <s v="04"/>
    <n v="2"/>
    <x v="1"/>
    <n v="1.24"/>
    <n v="24.8"/>
    <s v="OTAVALOTRUCKS S.A."/>
  </r>
  <r>
    <n v="1002210009"/>
    <s v="UE01"/>
    <d v="2022-04-04T00:00:00"/>
    <d v="1899-12-30T09:52:00"/>
    <s v="012-024-00412785"/>
    <s v="9000809014"/>
    <s v="012-022-00316553"/>
    <n v="2165.42"/>
    <n v="2427.88"/>
    <s v="ZPVN"/>
    <s v="40567968"/>
    <s v="P000033506"/>
    <n v="8002827453"/>
    <n v="1002210009"/>
    <s v="15-00001124"/>
    <s v="SELVALEGRE ANTIHUMEDAD"/>
    <n v="320"/>
    <s v="BOL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s v="18UE644"/>
    <s v="2"/>
    <s v="Sin Pallet"/>
    <n v="0"/>
    <n v="0"/>
    <x v="0"/>
    <n v="20430"/>
    <n v="16000"/>
    <n v="4430"/>
    <n v="396.8"/>
    <m/>
    <x v="14"/>
    <n v="4"/>
    <s v="04"/>
    <n v="16"/>
    <x v="1"/>
    <n v="1.24"/>
    <n v="24.8"/>
    <s v="OTAVALOTRUCKS S.A."/>
  </r>
  <r>
    <n v="1002209985"/>
    <s v="UE01"/>
    <d v="2022-04-04T00:00:00"/>
    <d v="1899-12-30T09:59:00"/>
    <s v="012-024-00412786"/>
    <s v="9000809018"/>
    <s v="012-022-00316555"/>
    <n v="2287.17"/>
    <n v="2564.39"/>
    <s v="ZPVN"/>
    <s v="40567948"/>
    <s v="P000033500"/>
    <n v="8002827430"/>
    <n v="1002209985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7"/>
    <x v="37"/>
    <s v="100020396"/>
    <s v="FARINANGO MIGUEL"/>
    <s v="ZEMU"/>
    <s v="18UE512"/>
    <s v="2"/>
    <s v="Sin Pallet"/>
    <n v="0"/>
    <n v="0"/>
    <x v="0"/>
    <n v="27080"/>
    <n v="18050"/>
    <n v="9030"/>
    <n v="273.60000000000002"/>
    <m/>
    <x v="35"/>
    <n v="4"/>
    <s v="04"/>
    <n v="18"/>
    <x v="1"/>
    <n v="0.76"/>
    <n v="15.200000000000001"/>
    <s v="RAPIDO EL OTAVALEÑITO S.A."/>
  </r>
  <r>
    <n v="1002209867"/>
    <s v="UE01"/>
    <d v="2022-04-04T00:00:00"/>
    <d v="1899-12-30T10:00:00"/>
    <s v="012-024-00412787"/>
    <s v=""/>
    <s v=""/>
    <n v="0"/>
    <n v="0"/>
    <s v="ZPRC"/>
    <s v="2500108617"/>
    <s v="0000394902"/>
    <n v="8002827286"/>
    <n v="1002209867"/>
    <s v="15-00000218"/>
    <s v="MAGNO HE"/>
    <n v="32.79999999999999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51360"/>
    <n v="32800"/>
    <n v="18560"/>
    <n v="304.70999999999998"/>
    <m/>
    <x v="1"/>
    <n v="4"/>
    <s v="04"/>
    <n v="32.799999999999997"/>
    <x v="1"/>
    <n v="9.2899390243902449"/>
    <n v="9.2899390243902449"/>
    <s v="TRANSCONCEM CIA. LTDA."/>
  </r>
  <r>
    <n v="1002209994"/>
    <s v="UE01"/>
    <d v="2022-04-04T00:00:00"/>
    <d v="1899-12-30T10:05:00"/>
    <s v="012-024-00412788"/>
    <s v="9000809021"/>
    <s v="012-022-00316557"/>
    <n v="2509.1999999999998"/>
    <n v="2813.33"/>
    <s v="ZPVN"/>
    <s v="40567941"/>
    <s v="P000033495"/>
    <n v="8002827440"/>
    <n v="1002209994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90"/>
    <n v="18060"/>
    <n v="6330"/>
    <n v="68.400000000000006"/>
    <m/>
    <x v="89"/>
    <n v="4"/>
    <s v="04"/>
    <n v="18"/>
    <x v="1"/>
    <n v="0.19"/>
    <n v="3.8000000000000003"/>
    <s v="TRANSPORTE PROPIO"/>
  </r>
  <r>
    <n v="1002209994"/>
    <s v="UE01"/>
    <d v="2022-04-04T00:00:00"/>
    <d v="1899-12-30T10:05:00"/>
    <s v="012-024-00412789"/>
    <s v="9000809020"/>
    <s v="012-022-00316556"/>
    <n v="760.8"/>
    <n v="853.02"/>
    <s v="ZPVN"/>
    <s v="40567940"/>
    <s v="P000033494"/>
    <n v="8002827439"/>
    <n v="1002209994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50"/>
    <n v="6020"/>
    <n v="6330"/>
    <n v="22.8"/>
    <m/>
    <x v="89"/>
    <n v="4"/>
    <s v="04"/>
    <n v="6"/>
    <x v="1"/>
    <n v="0.19"/>
    <n v="3.8000000000000003"/>
    <s v="TRANSPORTE PROPIO"/>
  </r>
  <r>
    <n v="1002209990"/>
    <s v="UE01"/>
    <d v="2022-04-04T00:00:00"/>
    <d v="1899-12-30T10:10:00"/>
    <s v="012-024-00412790"/>
    <s v="9000809022"/>
    <s v="012-022-00316558"/>
    <n v="2287.17"/>
    <n v="2564.39"/>
    <s v="ZPVN"/>
    <s v="40567959"/>
    <s v="P000033504"/>
    <n v="8002827435"/>
    <n v="1002209990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7"/>
    <x v="107"/>
    <s v="10000354"/>
    <s v="HARO HARO JORDAN JOSUE"/>
    <s v="ZEMU"/>
    <s v="18UE653"/>
    <s v="2"/>
    <s v="Sin Pallet"/>
    <n v="0"/>
    <n v="0"/>
    <x v="0"/>
    <n v="27100"/>
    <n v="18050"/>
    <n v="9050"/>
    <n v="273.60000000000002"/>
    <m/>
    <x v="105"/>
    <n v="4"/>
    <s v="04"/>
    <n v="18"/>
    <x v="1"/>
    <n v="0.76"/>
    <n v="15.200000000000001"/>
    <s v="TRIMPESAS S.A."/>
  </r>
  <r>
    <n v="1002210029"/>
    <s v="UE01"/>
    <d v="2022-04-04T00:00:00"/>
    <d v="1899-12-30T10:13:00"/>
    <s v="012-024-00412791"/>
    <s v="9000809023"/>
    <s v="012-022-00316559"/>
    <n v="4092"/>
    <n v="4587.9799999999996"/>
    <s v="ZPVN"/>
    <s v="40567760"/>
    <s v="0000394971"/>
    <n v="8002827478"/>
    <n v="1002210029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960"/>
    <n v="33040"/>
    <n v="17920"/>
    <n v="594"/>
    <m/>
    <x v="55"/>
    <n v="4"/>
    <s v="04"/>
    <n v="33"/>
    <x v="1"/>
    <n v="0.9"/>
    <n v="18"/>
    <s v="TRANSPORTE PROPIO"/>
  </r>
  <r>
    <n v="1002209991"/>
    <s v="UE01"/>
    <d v="2022-04-04T00:00:00"/>
    <d v="1899-12-30T10:21:00"/>
    <s v="012-024-00412792"/>
    <s v="9000809025"/>
    <s v="012-022-00316560"/>
    <n v="2494.8000000000002"/>
    <n v="2797.19"/>
    <s v="ZPVN"/>
    <s v="40567963"/>
    <s v="0000395177"/>
    <n v="8002827436"/>
    <n v="1002209991"/>
    <s v="15-00001123"/>
    <s v="SELVALEGRE"/>
    <n v="360"/>
    <s v="BOL"/>
    <s v="103383"/>
    <s v="TRAVEZ ORTIZ MARIA TERESA"/>
    <s v="804660"/>
    <s v="MEGADEPOFER"/>
    <s v="QUITO"/>
    <s v="PANAMERICANA NORTE"/>
    <s v="OPCARA"/>
    <s v="O-Pichincha-Carapungo"/>
    <n v="89"/>
    <x v="173"/>
    <x v="173"/>
    <s v="100014977"/>
    <s v="MORALES GERMAN"/>
    <s v="ZEMU"/>
    <s v="18UE639"/>
    <s v="2"/>
    <s v="Sin Pallet"/>
    <n v="0"/>
    <n v="0"/>
    <x v="0"/>
    <n v="27040"/>
    <n v="18030"/>
    <n v="9010"/>
    <n v="158.4"/>
    <m/>
    <x v="169"/>
    <n v="4"/>
    <s v="04"/>
    <n v="18"/>
    <x v="1"/>
    <n v="0.44"/>
    <n v="8.8000000000000007"/>
    <s v="TRANINTAGSA S.A."/>
  </r>
  <r>
    <n v="1002209997"/>
    <s v="UE01"/>
    <d v="2022-04-04T00:00:00"/>
    <d v="1899-12-30T10:25:00"/>
    <s v="012-024-00412793"/>
    <s v="9000809027"/>
    <s v="012-022-00316561"/>
    <n v="2301.35"/>
    <n v="2580.29"/>
    <s v="ZPVN"/>
    <s v="40567965"/>
    <s v="P000033505"/>
    <n v="8002827443"/>
    <n v="100220999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73"/>
    <s v="CUACES JOSE ANTONIO"/>
    <s v="ZEMU"/>
    <s v="18UE677"/>
    <s v="2"/>
    <s v="Sin Pallet"/>
    <n v="0"/>
    <n v="0"/>
    <x v="0"/>
    <n v="27050"/>
    <n v="18060"/>
    <n v="8990"/>
    <n v="266.39999999999998"/>
    <m/>
    <x v="104"/>
    <n v="4"/>
    <s v="04"/>
    <n v="18"/>
    <x v="1"/>
    <n v="0.74"/>
    <n v="14.799999999999999"/>
    <s v="LA ARMENIA S.A."/>
  </r>
  <r>
    <n v="1002210031"/>
    <s v="UE01"/>
    <d v="2022-04-04T00:00:00"/>
    <d v="1899-12-30T10:27:00"/>
    <s v="012-024-00412794"/>
    <s v=""/>
    <s v=""/>
    <n v="0"/>
    <n v="0"/>
    <s v="ZPRC"/>
    <s v="2500108719"/>
    <s v="0000395165"/>
    <n v="8002827481"/>
    <n v="1002210031"/>
    <s v="15-00001115"/>
    <s v="ARMADURO"/>
    <n v="12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12190.909"/>
    <n v="6010.9089999999997"/>
    <n v="6180"/>
    <n v="108"/>
    <m/>
    <x v="72"/>
    <n v="4"/>
    <s v="04"/>
    <n v="6"/>
    <x v="1"/>
    <n v="0.9"/>
    <n v="18"/>
    <s v="TRANSPORTE PROPIO"/>
  </r>
  <r>
    <n v="1002210031"/>
    <s v="UE01"/>
    <d v="2022-04-04T00:00:00"/>
    <d v="1899-12-30T10:27:00"/>
    <s v="012-024-00412795"/>
    <s v=""/>
    <s v=""/>
    <n v="0"/>
    <n v="0"/>
    <s v="ZPRC"/>
    <s v="2500108719"/>
    <s v="0000395164"/>
    <n v="8002827480"/>
    <n v="1002210031"/>
    <s v="15-00001120"/>
    <s v="CAMPEON"/>
    <n v="2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16198.182000000001"/>
    <n v="10018.182000000001"/>
    <n v="6180"/>
    <n v="180"/>
    <m/>
    <x v="72"/>
    <n v="4"/>
    <s v="04"/>
    <n v="10"/>
    <x v="1"/>
    <n v="0.9"/>
    <n v="18"/>
    <s v="TRANSPORTE PROPIO"/>
  </r>
  <r>
    <n v="1002210031"/>
    <s v="UE01"/>
    <d v="2022-04-04T00:00:00"/>
    <d v="1899-12-30T10:27:00"/>
    <s v="012-024-00412796"/>
    <s v=""/>
    <s v=""/>
    <n v="0"/>
    <n v="0"/>
    <s v="ZPRC"/>
    <s v="2500108719"/>
    <s v="0000395163"/>
    <n v="8002827482"/>
    <n v="1002210031"/>
    <s v="15-00001123"/>
    <s v="SELVALEGRE"/>
    <n v="34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3210.909"/>
    <n v="17030.909"/>
    <n v="6180"/>
    <n v="306"/>
    <m/>
    <x v="72"/>
    <n v="4"/>
    <s v="04"/>
    <n v="17"/>
    <x v="1"/>
    <n v="0.9"/>
    <n v="18"/>
    <s v="TRANSPORTE PROPIO"/>
  </r>
  <r>
    <n v="1002210034"/>
    <s v="UE01"/>
    <d v="2022-04-04T00:00:00"/>
    <d v="1899-12-30T10:31:00"/>
    <s v="012-024-00412797"/>
    <s v="9000809030"/>
    <s v="012-022-00316562"/>
    <n v="4092"/>
    <n v="4587.9799999999996"/>
    <s v="ZPVN"/>
    <s v="40567755"/>
    <s v="0000394961"/>
    <n v="8002827484"/>
    <n v="1002210034"/>
    <s v="15-00001123"/>
    <s v="SELVALEGRE"/>
    <n v="6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10"/>
    <n v="33070"/>
    <n v="17740"/>
    <n v="594"/>
    <m/>
    <x v="55"/>
    <n v="4"/>
    <s v="04"/>
    <n v="33"/>
    <x v="1"/>
    <n v="0.9"/>
    <n v="18"/>
    <s v="TRANSPORTE PROPIO"/>
  </r>
  <r>
    <n v="1002210051"/>
    <s v="UE01"/>
    <d v="2022-04-04T00:00:00"/>
    <d v="1899-12-30T10:42:00"/>
    <s v="012-024-00412798"/>
    <s v="9000809034"/>
    <s v="012-022-00316563"/>
    <n v="2304.9"/>
    <n v="2584.27"/>
    <s v="ZPVN"/>
    <s v="40566348"/>
    <s v="0000395155"/>
    <n v="8002827508"/>
    <n v="1002210051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60"/>
    <n v="18020"/>
    <n v="9440"/>
    <n v="266.39999999999998"/>
    <m/>
    <x v="107"/>
    <n v="4"/>
    <s v="04"/>
    <n v="18"/>
    <x v="1"/>
    <n v="0.74"/>
    <n v="14.799999999999999"/>
    <s v="TRANSPORTE PROPIO"/>
  </r>
  <r>
    <n v="1002209968"/>
    <s v="UE01"/>
    <d v="2022-04-04T00:00:00"/>
    <d v="1899-12-30T10:43:00"/>
    <s v="012-024-00412799"/>
    <s v="9000809035"/>
    <s v="012-022-00316564"/>
    <n v="4460.8"/>
    <n v="5001.4799999999996"/>
    <s v="ZPVN"/>
    <s v="40567949"/>
    <s v="0000395152"/>
    <n v="8002827413"/>
    <n v="1002209968"/>
    <s v="15-00001123"/>
    <s v="SELVALEGRE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15"/>
    <x v="15"/>
    <s v="100015160"/>
    <s v="MORAN ALONSO"/>
    <s v="ZETT"/>
    <s v="18UE356"/>
    <s v="1"/>
    <s v="Con Pallet"/>
    <n v="0.05"/>
    <n v="32"/>
    <x v="0"/>
    <n v="50600"/>
    <n v="32120"/>
    <n v="18480"/>
    <n v="134.4"/>
    <m/>
    <x v="15"/>
    <n v="4"/>
    <s v="04"/>
    <n v="32"/>
    <x v="1"/>
    <n v="0.21000000000000002"/>
    <n v="4.2"/>
    <s v="SANJOPAS S.A."/>
  </r>
  <r>
    <n v="1002209954"/>
    <s v="UE01"/>
    <d v="2022-04-04T00:00:00"/>
    <d v="1899-12-30T10:47:00"/>
    <s v="012-024-00412800"/>
    <s v="9000809036"/>
    <s v="012-022-00316565"/>
    <n v="4268.8"/>
    <n v="4786.21"/>
    <s v="ZPVN"/>
    <s v="40567802"/>
    <s v="0000395044"/>
    <n v="8002827399"/>
    <n v="1002209954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156"/>
    <x v="156"/>
    <s v="100014984"/>
    <s v="DIAZ WALTER"/>
    <s v="ZETT"/>
    <s v="18UE687"/>
    <s v="1"/>
    <s v="Con Pallet"/>
    <n v="0.05"/>
    <n v="32"/>
    <x v="0"/>
    <n v="50010"/>
    <n v="32000"/>
    <n v="18010"/>
    <n v="659.2"/>
    <m/>
    <x v="153"/>
    <n v="4"/>
    <s v="04"/>
    <n v="32"/>
    <x v="1"/>
    <n v="1.03"/>
    <n v="20.6"/>
    <s v="LIDENORTI S.A."/>
  </r>
  <r>
    <n v="1002210048"/>
    <s v="UE01"/>
    <d v="2022-04-04T00:00:00"/>
    <d v="1899-12-30T10:57:00"/>
    <s v="012-024-00412801"/>
    <s v=""/>
    <s v=""/>
    <n v="0"/>
    <n v="0"/>
    <s v="ZPRC"/>
    <s v="2500108616"/>
    <s v="0000394901"/>
    <n v="8002827503"/>
    <n v="1002210048"/>
    <s v="15-00001118"/>
    <s v="TECHCEM"/>
    <n v="30.59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s v="18IBB1730"/>
    <s v="2"/>
    <s v="Sin Pallet"/>
    <n v="0"/>
    <n v="0"/>
    <x v="0"/>
    <n v="49380"/>
    <n v="30590"/>
    <n v="18790"/>
    <n v="284.18"/>
    <m/>
    <x v="1"/>
    <n v="4"/>
    <s v="04"/>
    <n v="30.59"/>
    <x v="1"/>
    <n v="9.2899640405361232"/>
    <n v="9.2899640405361232"/>
    <s v="TRANSCONCEM CIA. LTDA."/>
  </r>
  <r>
    <n v="1002210036"/>
    <s v="UE01"/>
    <d v="2022-04-04T00:00:00"/>
    <d v="1899-12-30T11:06:00"/>
    <s v="012-024-00412802"/>
    <s v="9000809038"/>
    <s v="012-022-00316566"/>
    <n v="4078.17"/>
    <n v="4572.47"/>
    <s v="ZPVN"/>
    <s v="40567642"/>
    <s v="0000394830"/>
    <n v="8002827487"/>
    <n v="1002210036"/>
    <s v="15-00000218"/>
    <s v="MAGNO HE"/>
    <n v="30.24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18"/>
    <x v="18"/>
    <s v="10000844"/>
    <s v="MORALES GARZON ISRAEL ALEJANDRO"/>
    <s v="ZECI"/>
    <s v="18UE001"/>
    <s v="2"/>
    <s v="Sin Pallet"/>
    <n v="0"/>
    <n v="0"/>
    <x v="0"/>
    <n v="50110"/>
    <n v="30240"/>
    <n v="19870"/>
    <n v="94.35"/>
    <m/>
    <x v="18"/>
    <n v="4"/>
    <s v="04"/>
    <n v="30.24"/>
    <x v="1"/>
    <n v="3.1200396825396823"/>
    <n v="3.1200396825396823"/>
    <s v="LA ARMENIA S.A."/>
  </r>
  <r>
    <n v="1002210063"/>
    <s v="UE01"/>
    <d v="2022-04-04T00:00:00"/>
    <d v="1899-12-30T11:15:00"/>
    <s v="012-024-00412803"/>
    <s v="9000809043"/>
    <s v="012-022-00316567"/>
    <n v="2329.1999999999998"/>
    <n v="2611.5100000000002"/>
    <s v="ZPVN"/>
    <s v="40567986"/>
    <s v="0000395233"/>
    <n v="8002827522"/>
    <n v="1002210063"/>
    <s v="15-00001124"/>
    <s v="SELVALEGRE ANTIHUMEDAD"/>
    <n v="360"/>
    <s v="BOL"/>
    <s v="101450"/>
    <s v="MEGAMETALES S.A."/>
    <s v="801813"/>
    <s v="LOCAL ALBORADA"/>
    <s v="GUAYAQUIL"/>
    <s v="AV FRANCISCO DE ORELLANA Y OCTAVA E"/>
    <s v="OGGUAY"/>
    <s v="O-Guayas-Guayaquil"/>
    <n v="524"/>
    <x v="21"/>
    <x v="21"/>
    <s v="10000371"/>
    <s v="PERUGACHI MORENO DARWIN SANTIAGO"/>
    <s v="ZEMU"/>
    <s v="18UE634"/>
    <s v="2"/>
    <s v="Sin Pallet"/>
    <n v="0"/>
    <n v="0"/>
    <x v="0"/>
    <n v="27060"/>
    <n v="18000"/>
    <n v="9060"/>
    <n v="468"/>
    <m/>
    <x v="21"/>
    <n v="4"/>
    <s v="04"/>
    <n v="18"/>
    <x v="1"/>
    <n v="1.3"/>
    <n v="26"/>
    <s v="TRIMPESAS S.A."/>
  </r>
  <r>
    <n v="1002210070"/>
    <s v="UE01"/>
    <d v="2022-04-04T00:00:00"/>
    <d v="1899-12-30T11:22:00"/>
    <s v="012-024-00412804"/>
    <s v="9000809044"/>
    <s v="012-022-00316568"/>
    <n v="2347.4499999999998"/>
    <n v="2631.97"/>
    <s v="ZPVN"/>
    <s v="40567999"/>
    <s v="P000033517"/>
    <n v="8002827533"/>
    <n v="1002210070"/>
    <s v="15-00001119"/>
    <s v="CAMPEON ANTIHUMEDAD"/>
    <n v="360"/>
    <s v="BOL"/>
    <s v="101627"/>
    <s v="ACEROSCENTER CIA. LTDA."/>
    <s v="802241"/>
    <s v="FERRETERIA ORELLANA"/>
    <s v="ORELLANA"/>
    <s v="AV.ALEJANDO LABAKA-PADAYOS"/>
    <s v="OQELCO"/>
    <s v="O-Orellana-Elcoca"/>
    <n v="355"/>
    <x v="39"/>
    <x v="39"/>
    <s v="10001979"/>
    <s v="TITISTAR CUCAS FERNANDO PATRICIO"/>
    <s v="ZEMU"/>
    <s v="18UE705"/>
    <s v="2"/>
    <s v="Sin Pallet"/>
    <n v="0"/>
    <n v="0"/>
    <x v="0"/>
    <n v="26920"/>
    <n v="18020"/>
    <n v="8900"/>
    <n v="475.2"/>
    <m/>
    <x v="37"/>
    <n v="4"/>
    <s v="04"/>
    <n v="18"/>
    <x v="1"/>
    <n v="1.32"/>
    <n v="26.4"/>
    <s v="TRANSLOBOL S.A."/>
  </r>
  <r>
    <n v="1002209922"/>
    <s v="UE01"/>
    <d v="2022-04-04T00:00:00"/>
    <d v="1899-12-30T11:23:00"/>
    <s v="012-024-00412805"/>
    <s v=""/>
    <s v=""/>
    <n v="0"/>
    <n v="0"/>
    <s v="ZPRC"/>
    <s v="2500108714"/>
    <s v="P000033492"/>
    <n v="8002827359"/>
    <n v="1002209922"/>
    <s v="15-00001115"/>
    <s v="ARMADURO"/>
    <n v="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s v="18UE567"/>
    <s v="1"/>
    <s v="Con Pallet"/>
    <n v="0.05"/>
    <n v="2"/>
    <x v="0"/>
    <n v="7851.6670000000004"/>
    <n v="2005"/>
    <n v="5846.6670000000004"/>
    <n v="8.4"/>
    <m/>
    <x v="144"/>
    <n v="4"/>
    <s v="04"/>
    <n v="2"/>
    <x v="1"/>
    <n v="0.21000000000000002"/>
    <n v="4.2"/>
    <s v="SANJOPAS S.A."/>
  </r>
  <r>
    <n v="1002209922"/>
    <s v="UE01"/>
    <d v="2022-04-04T00:00:00"/>
    <d v="1899-12-30T11:23:00"/>
    <s v="012-024-00412806"/>
    <s v=""/>
    <s v=""/>
    <n v="0"/>
    <n v="0"/>
    <s v="ZPRC"/>
    <s v="2500108713"/>
    <s v="P000033491"/>
    <n v="8002827358"/>
    <n v="1002209922"/>
    <s v="15-00001120"/>
    <s v="CAMPEON"/>
    <n v="8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s v="18UE567"/>
    <s v="1"/>
    <s v="Con Pallet"/>
    <n v="0.05"/>
    <n v="4"/>
    <x v="0"/>
    <n v="9856.6669999999995"/>
    <n v="4010"/>
    <n v="5846.6670000000004"/>
    <n v="16.8"/>
    <m/>
    <x v="144"/>
    <n v="4"/>
    <s v="04"/>
    <n v="4"/>
    <x v="1"/>
    <n v="0.21000000000000002"/>
    <n v="4.2"/>
    <s v="SANJOPAS S.A."/>
  </r>
  <r>
    <n v="1002209922"/>
    <s v="UE01"/>
    <d v="2022-04-04T00:00:00"/>
    <d v="1899-12-30T11:23:00"/>
    <s v="012-024-00412807"/>
    <s v=""/>
    <s v=""/>
    <n v="0"/>
    <n v="0"/>
    <s v="ZPRC"/>
    <s v="2500108712"/>
    <s v="P000033490"/>
    <n v="8002827357"/>
    <n v="1002209922"/>
    <s v="15-00001123"/>
    <s v="SELVALEGRE"/>
    <n v="5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s v="18UE567"/>
    <s v="1"/>
    <s v="Con Pallet"/>
    <n v="0.05"/>
    <n v="26"/>
    <x v="0"/>
    <n v="31911.667000000001"/>
    <n v="26065"/>
    <n v="5846.6670000000004"/>
    <n v="109.2"/>
    <m/>
    <x v="144"/>
    <n v="4"/>
    <s v="04"/>
    <n v="26"/>
    <x v="1"/>
    <n v="0.21"/>
    <n v="4.2"/>
    <s v="SANJOPAS S.A."/>
  </r>
  <r>
    <n v="1002209951"/>
    <s v="UE01"/>
    <d v="2022-04-04T00:00:00"/>
    <d v="1899-12-30T11:26:00"/>
    <s v="012-024-00412808"/>
    <s v="9000809046"/>
    <s v="012-022-00316570"/>
    <n v="2557.06"/>
    <n v="2867"/>
    <s v="ZPVN"/>
    <s v="40567935"/>
    <s v="0000395139"/>
    <n v="8002827396"/>
    <n v="1002209951"/>
    <s v="15-00001115"/>
    <s v="ARMADURO"/>
    <n v="40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s v="18UE520"/>
    <s v="2"/>
    <s v="Sin Pallet"/>
    <n v="0"/>
    <n v="0"/>
    <x v="0"/>
    <n v="28606.25"/>
    <n v="20056.25"/>
    <n v="8550"/>
    <n v="296"/>
    <m/>
    <x v="137"/>
    <n v="4"/>
    <s v="04"/>
    <n v="20"/>
    <x v="1"/>
    <n v="0.74"/>
    <n v="14.8"/>
    <s v="TRAPSA C.A."/>
  </r>
  <r>
    <n v="1002209951"/>
    <s v="UE01"/>
    <d v="2022-04-04T00:00:00"/>
    <d v="1899-12-30T11:26:00"/>
    <s v="012-024-00412809"/>
    <s v="9000809045"/>
    <s v="012-022-00316569"/>
    <n v="1524.78"/>
    <n v="1709.59"/>
    <s v="ZPVN"/>
    <s v="40567935"/>
    <s v="0000395140"/>
    <n v="8002827395"/>
    <n v="1002209951"/>
    <s v="15-00001123"/>
    <s v="SELVALEGRE"/>
    <n v="24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s v="18UE520"/>
    <s v="2"/>
    <s v="Sin Pallet"/>
    <n v="0"/>
    <n v="0"/>
    <x v="0"/>
    <n v="20583.75"/>
    <n v="12033.75"/>
    <n v="8550"/>
    <n v="177.6"/>
    <m/>
    <x v="137"/>
    <n v="4"/>
    <s v="04"/>
    <n v="12"/>
    <x v="1"/>
    <n v="0.74"/>
    <n v="14.799999999999999"/>
    <s v="TRAPSA C.A."/>
  </r>
  <r>
    <n v="1002210083"/>
    <s v="UE01"/>
    <d v="2022-04-04T00:00:00"/>
    <d v="1899-12-30T11:28:00"/>
    <s v="012-024-00412810"/>
    <s v="9000809049"/>
    <s v="012-022-00316572"/>
    <n v="569.6"/>
    <n v="638.64"/>
    <s v="ZPVN"/>
    <s v="40568008"/>
    <s v="P000033519"/>
    <n v="8002827551"/>
    <n v="1002210083"/>
    <s v="15-00001115"/>
    <s v="ARMADURO"/>
    <n v="8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s v="18UE394"/>
    <s v="2"/>
    <s v="Sin Pallet"/>
    <n v="0"/>
    <n v="0"/>
    <x v="0"/>
    <n v="8518.3330000000005"/>
    <n v="4013.3330000000001"/>
    <n v="4505"/>
    <n v="12"/>
    <m/>
    <x v="57"/>
    <n v="4"/>
    <s v="04"/>
    <n v="4"/>
    <x v="1"/>
    <n v="0.15"/>
    <n v="3"/>
    <s v="GLT LOGISTICS S.A."/>
  </r>
  <r>
    <n v="1002210083"/>
    <s v="UE01"/>
    <d v="2022-04-04T00:00:00"/>
    <d v="1899-12-30T11:28:00"/>
    <s v="012-024-00412811"/>
    <s v="9000809048"/>
    <s v="012-022-00316571"/>
    <n v="1971.2"/>
    <n v="2210.12"/>
    <s v="ZPVN"/>
    <s v="40568007"/>
    <s v="P000033518"/>
    <n v="8002827550"/>
    <n v="1002210083"/>
    <s v="15-00001123"/>
    <s v="SELVALEGRE"/>
    <n v="28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s v="18UE394"/>
    <s v="2"/>
    <s v="Sin Pallet"/>
    <n v="0"/>
    <n v="0"/>
    <x v="0"/>
    <n v="18551.667000000001"/>
    <n v="14046.666999999999"/>
    <n v="4505"/>
    <n v="42"/>
    <m/>
    <x v="57"/>
    <n v="4"/>
    <s v="04"/>
    <n v="14"/>
    <x v="1"/>
    <n v="0.15"/>
    <n v="3"/>
    <s v="GLT LOGISTICS S.A."/>
  </r>
  <r>
    <n v="1002210050"/>
    <s v="UE01"/>
    <d v="2022-04-04T00:00:00"/>
    <d v="1899-12-30T11:31:00"/>
    <s v="012-024-00412812"/>
    <s v="9000809053"/>
    <s v="012-022-00316574"/>
    <n v="1115.2"/>
    <n v="1250.3699999999999"/>
    <s v="ZPVN"/>
    <s v="40567982"/>
    <s v="P000033513"/>
    <n v="8002827507"/>
    <n v="1002210050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s v="18UE386"/>
    <s v="1"/>
    <s v="Con Pallet"/>
    <n v="0.05"/>
    <n v="8"/>
    <x v="0"/>
    <n v="17270"/>
    <n v="8030"/>
    <n v="9240"/>
    <n v="14.4"/>
    <m/>
    <x v="115"/>
    <n v="4"/>
    <s v="04"/>
    <n v="8"/>
    <x v="1"/>
    <n v="0.09"/>
    <n v="1.8"/>
    <s v="LIDENORTI S.A."/>
  </r>
  <r>
    <n v="1002210050"/>
    <s v="UE01"/>
    <d v="2022-04-04T00:00:00"/>
    <d v="1899-12-30T11:31:00"/>
    <s v="012-024-00412813"/>
    <s v="9000809052"/>
    <s v="012-022-00316573"/>
    <n v="3312"/>
    <n v="3713.44"/>
    <s v="ZPVN"/>
    <s v="40567981"/>
    <s v="P000033512"/>
    <n v="8002827506"/>
    <n v="1002210050"/>
    <s v="15-00001123"/>
    <s v="SELVALEGRE"/>
    <n v="4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s v="18UE386"/>
    <s v="1"/>
    <s v="Con Pallet"/>
    <n v="0.05"/>
    <n v="24"/>
    <x v="0"/>
    <n v="33330"/>
    <n v="24090"/>
    <n v="9240"/>
    <n v="43.2"/>
    <m/>
    <x v="115"/>
    <n v="4"/>
    <s v="04"/>
    <n v="24"/>
    <x v="1"/>
    <n v="9.0000000000000011E-2"/>
    <n v="1.8"/>
    <s v="LIDENORTI S.A."/>
  </r>
  <r>
    <n v="1002210080"/>
    <s v="UE01"/>
    <d v="2022-04-04T00:00:00"/>
    <d v="1899-12-30T11:33:00"/>
    <s v="012-024-00412814"/>
    <s v="9000809054"/>
    <s v="012-022-00316575"/>
    <n v="2318.4"/>
    <n v="2599.41"/>
    <s v="ZPVN"/>
    <s v="40568011"/>
    <s v="0000395275"/>
    <n v="8002827546"/>
    <n v="1002210080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03"/>
    <x v="103"/>
    <s v="100019413"/>
    <s v="CASANOVA ROMEL"/>
    <s v="ZEMU"/>
    <s v="18UE843"/>
    <s v="2"/>
    <s v="Sin Pallet"/>
    <n v="0"/>
    <n v="0"/>
    <x v="0"/>
    <n v="26940"/>
    <n v="18020"/>
    <n v="8920"/>
    <n v="302.39999999999998"/>
    <m/>
    <x v="101"/>
    <n v="4"/>
    <s v="04"/>
    <n v="18"/>
    <x v="1"/>
    <n v="0.84"/>
    <n v="16.799999999999997"/>
    <s v="TRAPSA C.A."/>
  </r>
  <r>
    <n v="1002210105"/>
    <s v="UE01"/>
    <d v="2022-04-04T00:00:00"/>
    <d v="1899-12-30T11:36:00"/>
    <s v="012-024-00412815"/>
    <s v="9000809056"/>
    <s v="012-022-00316576"/>
    <n v="4237.2"/>
    <n v="4750.7700000000004"/>
    <s v="ZPVN"/>
    <s v="40567984"/>
    <s v="0000395230"/>
    <n v="8002827581"/>
    <n v="1002210105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103"/>
    <x v="103"/>
    <s v="100015029"/>
    <s v="CUASPA MANUEL"/>
    <s v="ZETT"/>
    <s v="18UE844"/>
    <s v="2"/>
    <s v="Sin Pallet"/>
    <n v="0"/>
    <n v="0"/>
    <x v="0"/>
    <n v="50870"/>
    <n v="33040"/>
    <n v="17830"/>
    <n v="666.6"/>
    <m/>
    <x v="101"/>
    <n v="4"/>
    <s v="04"/>
    <n v="33"/>
    <x v="1"/>
    <n v="1.01"/>
    <n v="20.2"/>
    <s v="TRAPSA C.A."/>
  </r>
  <r>
    <n v="1002210069"/>
    <s v="UE01"/>
    <d v="2022-04-04T00:00:00"/>
    <d v="1899-12-30T11:44:00"/>
    <s v="012-024-00412816"/>
    <s v="9000809062"/>
    <s v="012-022-00316578"/>
    <n v="848.4"/>
    <n v="951.23"/>
    <s v="ZPVN"/>
    <s v="40567995"/>
    <s v="0000395256"/>
    <n v="8002827532"/>
    <n v="1002210069"/>
    <s v="15-00001124"/>
    <s v="SELVALEGRE ANTIHUMEDAD"/>
    <n v="1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33"/>
    <x v="33"/>
    <s v="10006961"/>
    <s v="CUSHCAGUA SALAZAR JOSE MANUEL"/>
    <s v="ZEMU"/>
    <s v="18UE688"/>
    <s v="2"/>
    <s v="Sin Pallet"/>
    <n v="0"/>
    <n v="0"/>
    <x v="0"/>
    <n v="10540"/>
    <n v="6000"/>
    <n v="4540"/>
    <n v="127.2"/>
    <m/>
    <x v="31"/>
    <n v="4"/>
    <s v="04"/>
    <n v="6"/>
    <x v="1"/>
    <n v="1.06"/>
    <n v="21.2"/>
    <s v="CIAPRUTE S.A."/>
  </r>
  <r>
    <n v="1002210069"/>
    <s v="UE01"/>
    <d v="2022-04-04T00:00:00"/>
    <d v="1899-12-30T11:44:00"/>
    <s v="012-024-00412817"/>
    <s v="9000809061"/>
    <s v="012-022-00316577"/>
    <n v="1696.8"/>
    <n v="1902.47"/>
    <s v="ZPVN"/>
    <s v="40567996"/>
    <s v="0000395257"/>
    <n v="8002827531"/>
    <n v="1002210069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33"/>
    <x v="33"/>
    <s v="10006961"/>
    <s v="CUSHCAGUA SALAZAR JOSE MANUEL"/>
    <s v="ZEMU"/>
    <s v="18UE688"/>
    <s v="2"/>
    <s v="Sin Pallet"/>
    <n v="0"/>
    <n v="0"/>
    <x v="0"/>
    <n v="16540"/>
    <n v="12000"/>
    <n v="4540"/>
    <n v="254.4"/>
    <m/>
    <x v="31"/>
    <n v="4"/>
    <s v="04"/>
    <n v="12"/>
    <x v="1"/>
    <n v="1.06"/>
    <n v="21.2"/>
    <s v="CIAPRUTE S.A."/>
  </r>
  <r>
    <n v="1002210107"/>
    <s v="UE01"/>
    <d v="2022-04-04T00:00:00"/>
    <d v="1899-12-30T11:53:00"/>
    <s v="012-024-00412818"/>
    <s v="9000809065"/>
    <s v="012-022-00316580"/>
    <n v="519.20000000000005"/>
    <n v="582.13"/>
    <s v="ZPVN"/>
    <s v="40567620"/>
    <s v="0000394791"/>
    <n v="8002827584"/>
    <n v="1002210107"/>
    <s v="15-00001119"/>
    <s v="CAMPEON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s v="18UE500"/>
    <s v="2"/>
    <s v="Sin Pallet"/>
    <n v="0"/>
    <n v="0"/>
    <x v="0"/>
    <n v="13678.333000000001"/>
    <n v="4013.3330000000001"/>
    <n v="9665"/>
    <n v="97.6"/>
    <m/>
    <x v="174"/>
    <n v="4"/>
    <s v="04"/>
    <n v="4"/>
    <x v="1"/>
    <n v="1.22"/>
    <n v="24.4"/>
    <s v="TRANSPORTE PROPIO"/>
  </r>
  <r>
    <n v="1002210107"/>
    <s v="UE01"/>
    <d v="2022-04-04T00:00:00"/>
    <d v="1899-12-30T11:53:00"/>
    <s v="012-024-00412819"/>
    <s v="9000809064"/>
    <s v="012-022-00316579"/>
    <n v="3915"/>
    <n v="4389.5200000000004"/>
    <s v="ZPVN"/>
    <s v="40567620"/>
    <s v="0000394790"/>
    <n v="8002827583"/>
    <n v="1002210107"/>
    <s v="15-00001124"/>
    <s v="SELVALEGRE ANTIHUMEDAD"/>
    <n v="5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s v="18UE500"/>
    <s v="2"/>
    <s v="Sin Pallet"/>
    <n v="0"/>
    <n v="0"/>
    <x v="0"/>
    <n v="38761.667000000001"/>
    <n v="29096.667000000001"/>
    <n v="9665"/>
    <n v="707.6"/>
    <m/>
    <x v="174"/>
    <n v="4"/>
    <s v="04"/>
    <n v="29"/>
    <x v="1"/>
    <n v="1.22"/>
    <n v="24.400000000000002"/>
    <s v="TRANSPORTE PROPIO"/>
  </r>
  <r>
    <n v="1002209992"/>
    <s v="UE01"/>
    <d v="2022-04-04T00:00:00"/>
    <d v="1899-12-30T11:54:00"/>
    <s v="012-024-00412820"/>
    <s v=""/>
    <s v=""/>
    <n v="0"/>
    <n v="0"/>
    <s v="ZPRC"/>
    <s v="2500108716"/>
    <s v="P000033499"/>
    <n v="8002827437"/>
    <n v="1002209992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s v="18UE619"/>
    <s v="2"/>
    <s v="Sin Pallet"/>
    <n v="0"/>
    <n v="0"/>
    <x v="0"/>
    <n v="27100"/>
    <n v="18050"/>
    <n v="9050"/>
    <n v="248.4"/>
    <m/>
    <x v="75"/>
    <n v="4"/>
    <s v="04"/>
    <n v="18"/>
    <x v="1"/>
    <n v="0.69000000000000006"/>
    <n v="13.8"/>
    <s v="LIDENORTI S.A."/>
  </r>
  <r>
    <n v="1002210082"/>
    <s v="UE01"/>
    <d v="2022-04-04T00:00:00"/>
    <d v="1899-12-30T11:56:00"/>
    <s v="012-024-00412821"/>
    <s v="9000809066"/>
    <s v="012-022-00316581"/>
    <n v="2301.35"/>
    <n v="2580.29"/>
    <s v="ZPVN"/>
    <s v="40568013"/>
    <s v="P000033520"/>
    <n v="8002827548"/>
    <n v="100221008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100"/>
    <n v="18070"/>
    <n v="9030"/>
    <n v="266.39999999999998"/>
    <m/>
    <x v="122"/>
    <n v="4"/>
    <s v="04"/>
    <n v="18"/>
    <x v="1"/>
    <n v="0.74"/>
    <n v="14.799999999999999"/>
    <s v="LIDENORTI S.A."/>
  </r>
  <r>
    <n v="1002210072"/>
    <s v="UE01"/>
    <d v="2022-04-04T00:00:00"/>
    <d v="1899-12-30T11:58:00"/>
    <s v="012-024-00412822"/>
    <s v="9000809068"/>
    <s v="012-022-00316583"/>
    <n v="848.4"/>
    <n v="951.23"/>
    <s v="ZPVN"/>
    <s v="40567996"/>
    <s v="0000395259"/>
    <n v="8002827536"/>
    <n v="1002210072"/>
    <s v="15-00001124"/>
    <s v="SELVALEGRE ANTIHUMEDAD"/>
    <n v="12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10553.333000000001"/>
    <n v="6003.3329999999996"/>
    <n v="4550"/>
    <n v="127.2"/>
    <m/>
    <x v="119"/>
    <n v="4"/>
    <s v="04"/>
    <n v="6"/>
    <x v="1"/>
    <n v="1.06"/>
    <n v="21.2"/>
    <s v="LIDENORTI S.A."/>
  </r>
  <r>
    <n v="1002210072"/>
    <s v="UE01"/>
    <d v="2022-04-04T00:00:00"/>
    <d v="1899-12-30T11:58:00"/>
    <s v="012-024-00412823"/>
    <s v="9000809067"/>
    <s v="012-022-00316582"/>
    <n v="1696.8"/>
    <n v="1902.47"/>
    <s v="ZPVN"/>
    <s v="40567995"/>
    <s v="0000395260"/>
    <n v="8002827537"/>
    <n v="1002210072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16556.667000000001"/>
    <n v="12006.666999999999"/>
    <n v="4550"/>
    <n v="254.4"/>
    <m/>
    <x v="119"/>
    <n v="4"/>
    <s v="04"/>
    <n v="12"/>
    <x v="1"/>
    <n v="1.06"/>
    <n v="21.2"/>
    <s v="LIDENORTI S.A."/>
  </r>
  <r>
    <n v="1002210062"/>
    <s v="UE01"/>
    <d v="2022-04-04T00:00:00"/>
    <d v="1899-12-30T11:59:00"/>
    <s v="012-024-00412824"/>
    <s v="9000809069"/>
    <s v="012-022-00316584"/>
    <n v="2301.35"/>
    <n v="2580.29"/>
    <s v="ZPVN"/>
    <s v="40567977"/>
    <s v="P000033511"/>
    <n v="8002827521"/>
    <n v="100221006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50"/>
    <x v="50"/>
    <s v="10007864"/>
    <s v="AREVALO AYALA MANUEL ARCESIO"/>
    <s v="ZEMU"/>
    <s v="18UE397"/>
    <s v="2"/>
    <s v="Sin Pallet"/>
    <n v="0"/>
    <n v="0"/>
    <x v="0"/>
    <n v="27150"/>
    <n v="18050"/>
    <n v="9100"/>
    <n v="266.39999999999998"/>
    <m/>
    <x v="48"/>
    <n v="4"/>
    <s v="04"/>
    <n v="18"/>
    <x v="1"/>
    <n v="0.74"/>
    <n v="14.799999999999999"/>
    <s v="TRIMPESAS S.A."/>
  </r>
  <r>
    <n v="1002210046"/>
    <s v="UE01"/>
    <d v="2022-04-04T00:00:00"/>
    <d v="1899-12-30T12:09:00"/>
    <s v="012-024-00412825"/>
    <s v=""/>
    <s v=""/>
    <n v="0"/>
    <n v="0"/>
    <s v="ZPRC"/>
    <s v="2500108686"/>
    <s v="P000033428"/>
    <n v="8002827501"/>
    <n v="1002210046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220"/>
    <n v="24100"/>
    <n v="16120"/>
    <n v="91.2"/>
    <m/>
    <x v="62"/>
    <n v="4"/>
    <s v="04"/>
    <n v="24"/>
    <x v="1"/>
    <n v="0.19"/>
    <n v="3.8000000000000003"/>
    <s v="TRIMPESAS S.A."/>
  </r>
  <r>
    <n v="1002210054"/>
    <s v="UE01"/>
    <d v="2022-04-04T00:00:00"/>
    <d v="1899-12-30T12:13:00"/>
    <s v="012-024-00412826"/>
    <s v="9000809073"/>
    <s v="012-022-00316586"/>
    <n v="1696.8"/>
    <n v="1902.47"/>
    <s v="ZPVN"/>
    <s v="40567811"/>
    <s v="0000395057"/>
    <n v="8002827512"/>
    <n v="1002210054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57"/>
    <x v="157"/>
    <s v="100019188"/>
    <s v="SUAREZ ALEX"/>
    <s v="ZEMT"/>
    <s v="18UE549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</r>
  <r>
    <n v="1002210054"/>
    <s v="UE01"/>
    <d v="2022-04-04T00:00:00"/>
    <d v="1899-12-30T12:13:00"/>
    <s v="012-024-00412827"/>
    <s v="9000809072"/>
    <s v="012-022-00316585"/>
    <n v="1696.8"/>
    <n v="1902.47"/>
    <s v="ZPVN"/>
    <s v="40567810"/>
    <s v="0000395056"/>
    <n v="8002827513"/>
    <n v="1002210054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57"/>
    <x v="157"/>
    <s v="100019188"/>
    <s v="SUAREZ ALEX"/>
    <s v="ZEMT"/>
    <s v="18UE549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</r>
  <r>
    <n v="1002210078"/>
    <s v="UE01"/>
    <d v="2022-04-04T00:00:00"/>
    <d v="1899-12-30T12:14:00"/>
    <s v="012-024-00412828"/>
    <s v="9000809074"/>
    <s v="012-022-00316587"/>
    <n v="2444.9"/>
    <n v="2741.24"/>
    <s v="ZPVN"/>
    <s v="40567951"/>
    <s v="P000033501"/>
    <n v="8002827545"/>
    <n v="100221007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70"/>
    <n v="18050"/>
    <n v="9220"/>
    <n v="118.8"/>
    <m/>
    <x v="23"/>
    <n v="4"/>
    <s v="04"/>
    <n v="18"/>
    <x v="1"/>
    <n v="0.33"/>
    <n v="6.6"/>
    <s v="TRANSPORTE PROPIO"/>
  </r>
  <r>
    <n v="1002210076"/>
    <s v="UE01"/>
    <d v="2022-04-04T00:00:00"/>
    <d v="1899-12-30T12:18:00"/>
    <s v="012-024-00412829"/>
    <s v="9000809079"/>
    <s v="012-022-00316588"/>
    <n v="3259.87"/>
    <n v="3654.98"/>
    <s v="ZPVN"/>
    <s v="40567955"/>
    <s v="0000395167"/>
    <n v="8002827542"/>
    <n v="1002210076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s v="18UE689"/>
    <s v="1"/>
    <s v="Con Pallet"/>
    <n v="0.05"/>
    <n v="24"/>
    <x v="0"/>
    <n v="39470"/>
    <n v="24040"/>
    <n v="15430"/>
    <n v="216"/>
    <m/>
    <x v="69"/>
    <n v="4"/>
    <s v="04"/>
    <n v="24"/>
    <x v="1"/>
    <n v="0.45"/>
    <n v="9"/>
    <s v="LA ARMENIA S.A."/>
  </r>
  <r>
    <n v="1002210119"/>
    <s v="UE01"/>
    <d v="2022-04-04T00:00:00"/>
    <d v="1899-12-30T12:24:00"/>
    <s v="012-024-00412830"/>
    <s v="9000809082"/>
    <s v="012-022-00316589"/>
    <n v="2390"/>
    <n v="2679.68"/>
    <s v="ZPVN"/>
    <s v="40567860"/>
    <s v="P000033455"/>
    <n v="8002827597"/>
    <n v="1002210119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270"/>
    <n v="17990"/>
    <n v="9280"/>
    <n v="183.6"/>
    <m/>
    <x v="7"/>
    <n v="4"/>
    <s v="04"/>
    <n v="18"/>
    <x v="1"/>
    <n v="0.51"/>
    <n v="10.199999999999999"/>
    <s v="TRANSPORTE PROPIO"/>
  </r>
  <r>
    <n v="1002209998"/>
    <s v="UE01"/>
    <d v="2022-04-04T00:00:00"/>
    <d v="1899-12-30T12:24:00"/>
    <s v="012-024-00412831"/>
    <s v="9000809083"/>
    <s v="012-022-00316590"/>
    <n v="4362.37"/>
    <n v="4891.1099999999997"/>
    <s v="ZPVN"/>
    <s v="40567960"/>
    <s v="0000395172"/>
    <n v="8002827444"/>
    <n v="1002209998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94"/>
    <x v="94"/>
    <s v="10003496"/>
    <s v="AYALA LOPEZ PABLO ERNESTO"/>
    <s v="ZETT"/>
    <s v="18UE719"/>
    <s v="1"/>
    <s v="Con Pallet"/>
    <n v="0.05"/>
    <n v="32"/>
    <x v="0"/>
    <n v="50490"/>
    <n v="32140"/>
    <n v="18350"/>
    <n v="121.6"/>
    <m/>
    <x v="92"/>
    <n v="4"/>
    <s v="04"/>
    <n v="32"/>
    <x v="1"/>
    <n v="0.19"/>
    <n v="3.8"/>
    <s v="TRAPSA C.A."/>
  </r>
  <r>
    <n v="1002210111"/>
    <s v="UE01"/>
    <d v="2022-04-04T00:00:00"/>
    <d v="1899-12-30T12:27:00"/>
    <s v="012-024-00412832"/>
    <s v="9000809084"/>
    <s v="012-022-00316591"/>
    <n v="2426.4"/>
    <n v="2720.5"/>
    <s v="ZPVN"/>
    <s v="40568030"/>
    <s v="P000033525"/>
    <n v="8002827587"/>
    <n v="1002210111"/>
    <s v="15-00001123"/>
    <s v="SELVALEGRE"/>
    <n v="360"/>
    <s v="BOL"/>
    <s v="101571"/>
    <s v="TRUJILLO DUQUE E HIJOS CIA. LTDA."/>
    <s v="803855"/>
    <s v="FERRETERIA HEREDIA"/>
    <s v="QUITO"/>
    <s v="CALLE RIO SAN PEDRO"/>
    <s v="OPCUMB"/>
    <s v="O-Pichincha-Cumbaya"/>
    <n v="113"/>
    <x v="36"/>
    <x v="36"/>
    <s v="100014995"/>
    <s v="LLIQUIN MIGUEL ANGEL"/>
    <s v="ZEMU"/>
    <s v="18UE372"/>
    <s v="2"/>
    <s v="Sin Pallet"/>
    <n v="0"/>
    <n v="0"/>
    <x v="0"/>
    <n v="27340"/>
    <n v="18040"/>
    <n v="9300"/>
    <n v="165.6"/>
    <m/>
    <x v="34"/>
    <n v="4"/>
    <s v="04"/>
    <n v="18"/>
    <x v="1"/>
    <n v="0.45999999999999996"/>
    <n v="9.1999999999999993"/>
    <s v="TRANINTAGSA S.A."/>
  </r>
  <r>
    <n v="1002210088"/>
    <s v="UE01"/>
    <d v="2022-04-04T00:00:00"/>
    <d v="1899-12-30T12:32:00"/>
    <s v="012-024-00412833"/>
    <s v="9000809085"/>
    <s v="012-022-00316592"/>
    <n v="3321.65"/>
    <n v="3724.26"/>
    <s v="ZPVN"/>
    <s v="40567956"/>
    <s v="P000033503"/>
    <n v="8002827558"/>
    <n v="1002210088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04"/>
    <x v="104"/>
    <s v="100021747"/>
    <s v="GARCES MILTON"/>
    <s v="ZEMT"/>
    <s v="18UE787"/>
    <s v="1"/>
    <s v="Con Pallet"/>
    <n v="0.05"/>
    <n v="24"/>
    <x v="0"/>
    <n v="37520"/>
    <n v="23990"/>
    <n v="13530"/>
    <n v="508.8"/>
    <m/>
    <x v="102"/>
    <n v="4"/>
    <s v="04"/>
    <n v="24"/>
    <x v="1"/>
    <n v="1.06"/>
    <n v="21.2"/>
    <s v="TRANSSJQ S.A."/>
  </r>
  <r>
    <n v="1002210074"/>
    <s v="UE01"/>
    <d v="2022-04-04T00:00:00"/>
    <d v="1899-12-30T12:40:00"/>
    <s v="012-024-00412834"/>
    <s v=""/>
    <s v=""/>
    <n v="0"/>
    <n v="0"/>
    <s v="ZPRC"/>
    <s v="2500108717"/>
    <s v="P000033502"/>
    <n v="8002827540"/>
    <n v="1002210074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77"/>
    <x v="77"/>
    <s v="100014971"/>
    <s v="QUIROZ EDUARDO"/>
    <s v="ZEMT"/>
    <s v="18UE632"/>
    <s v="1"/>
    <s v="Con Pallet"/>
    <n v="0.05"/>
    <n v="24"/>
    <x v="0"/>
    <n v="40250"/>
    <n v="24100"/>
    <n v="16150"/>
    <n v="91.2"/>
    <m/>
    <x v="75"/>
    <n v="4"/>
    <s v="04"/>
    <n v="24"/>
    <x v="1"/>
    <n v="0.19"/>
    <n v="3.8000000000000003"/>
    <s v="LIDENORTI S.A."/>
  </r>
  <r>
    <n v="1002210138"/>
    <s v="UE01"/>
    <d v="2022-04-04T00:00:00"/>
    <d v="1899-12-30T12:48:00"/>
    <s v="012-024-00412835"/>
    <s v="9000809087"/>
    <s v="012-022-00316594"/>
    <n v="716.29"/>
    <n v="803.1"/>
    <s v="ZPVN"/>
    <s v="40567875"/>
    <s v="P000033467"/>
    <n v="8002827622"/>
    <n v="1002210138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4538.182000000001"/>
    <n v="6018.1819999999998"/>
    <n v="8520"/>
    <n v="112.8"/>
    <m/>
    <x v="56"/>
    <n v="4"/>
    <s v="04"/>
    <n v="6"/>
    <x v="1"/>
    <n v="0.94"/>
    <n v="18.8"/>
    <s v="TRANSPORTE PROPIO"/>
  </r>
  <r>
    <n v="1002210138"/>
    <s v="UE01"/>
    <d v="2022-04-04T00:00:00"/>
    <d v="1899-12-30T12:48:00"/>
    <s v="012-024-00412836"/>
    <s v="9000809086"/>
    <s v="012-022-00316593"/>
    <n v="3494.58"/>
    <n v="3918.15"/>
    <s v="ZPVN"/>
    <s v="40567874"/>
    <s v="P000033466"/>
    <n v="8002827623"/>
    <n v="1002210138"/>
    <s v="15-00001123"/>
    <s v="SELVALEGRE"/>
    <n v="5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5601.817999999999"/>
    <n v="27081.817999999999"/>
    <n v="8520"/>
    <n v="507.6"/>
    <m/>
    <x v="56"/>
    <n v="4"/>
    <s v="04"/>
    <n v="27"/>
    <x v="1"/>
    <n v="0.94000000000000006"/>
    <n v="18.8"/>
    <s v="TRANSPORTE PROPIO"/>
  </r>
  <r>
    <n v="1002210130"/>
    <s v="UE01"/>
    <d v="2022-04-04T00:00:00"/>
    <d v="1899-12-30T12:59:00"/>
    <s v="012-024-00412837"/>
    <s v="9000809097"/>
    <s v="012-022-00316595"/>
    <n v="2386.8000000000002"/>
    <n v="2676.1"/>
    <s v="ZPVN"/>
    <s v="40568002"/>
    <s v="0000395281"/>
    <n v="8002827610"/>
    <n v="1002210130"/>
    <s v="15-00001119"/>
    <s v="CAMPEON ANTIHUMEDAD"/>
    <n v="360"/>
    <s v="BOL"/>
    <s v="101475"/>
    <s v="MENDOZA VELEZ JORGE LUIS"/>
    <s v="809603"/>
    <s v="OBRA SAN ISIDRO"/>
    <s v="SUCRE"/>
    <s v="LUZ DE AMERICA Y VALENTIN ALCIVAR"/>
    <s v="OMJAMA"/>
    <s v="O-Manabi-Jama"/>
    <n v="406"/>
    <x v="45"/>
    <x v="45"/>
    <s v="10000932"/>
    <s v="CACOANGO RODRIGO"/>
    <s v="ZEMU"/>
    <s v="18UE704"/>
    <s v="2"/>
    <s v="Sin Pallet"/>
    <n v="0"/>
    <n v="0"/>
    <x v="0"/>
    <n v="27030"/>
    <n v="18030"/>
    <n v="9000"/>
    <n v="356.4"/>
    <m/>
    <x v="43"/>
    <n v="4"/>
    <s v="04"/>
    <n v="18"/>
    <x v="1"/>
    <n v="0.99"/>
    <n v="19.799999999999997"/>
    <s v="TRAPSA C.A."/>
  </r>
  <r>
    <n v="1002210126"/>
    <s v="UE01"/>
    <d v="2022-04-04T00:00:00"/>
    <d v="1899-12-30T13:03:00"/>
    <s v="012-024-00412838"/>
    <s v="9000809098"/>
    <s v="012-022-00316596"/>
    <n v="4381.67"/>
    <n v="4912.76"/>
    <s v="ZPVN"/>
    <s v="40567997"/>
    <s v="0000395263"/>
    <n v="8002827605"/>
    <n v="1002210126"/>
    <s v="15-00001123"/>
    <s v="SELVALEGRE"/>
    <n v="660"/>
    <s v="BOL"/>
    <s v="101613"/>
    <s v="COMERCIAL MICHELENA S.A."/>
    <s v="802247"/>
    <s v="MATERIALES MUSSO"/>
    <s v="RUMIÑAHUI"/>
    <s v="JUAN DE SALINAS Y AV. CALDERON"/>
    <s v="OPSANG"/>
    <s v="O-Pichincha-Sangolqui"/>
    <n v="130"/>
    <x v="62"/>
    <x v="62"/>
    <s v="100014880"/>
    <s v="MALITAXI MARCO"/>
    <s v="ZETT"/>
    <s v="18UE388"/>
    <s v="2"/>
    <s v="Sin Pallet"/>
    <n v="0"/>
    <n v="0"/>
    <x v="0"/>
    <n v="51170"/>
    <n v="33130"/>
    <n v="18040"/>
    <n v="356.4"/>
    <m/>
    <x v="60"/>
    <n v="4"/>
    <s v="04"/>
    <n v="33"/>
    <x v="1"/>
    <n v="0.53999999999999992"/>
    <n v="10.799999999999999"/>
    <s v="SANJOPAS S.A."/>
  </r>
  <r>
    <n v="1002210132"/>
    <s v="UE01"/>
    <d v="2022-04-04T00:00:00"/>
    <d v="1899-12-30T13:10:00"/>
    <s v="012-024-00412839"/>
    <s v="9000809102"/>
    <s v="012-022-00316598"/>
    <n v="2096"/>
    <n v="2350.0500000000002"/>
    <s v="ZPVN"/>
    <s v="40568000"/>
    <s v="0000395308"/>
    <n v="8002827614"/>
    <n v="1002210132"/>
    <s v="15-00001119"/>
    <s v="CAMPEON ANTIHUMEDAD"/>
    <n v="32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20515.556"/>
    <n v="16035.556"/>
    <n v="4480"/>
    <n v="361.6"/>
    <m/>
    <x v="46"/>
    <n v="4"/>
    <s v="04"/>
    <n v="16"/>
    <x v="1"/>
    <n v="1.1300000000000001"/>
    <n v="22.6"/>
    <s v="TRAPSA C.A."/>
  </r>
  <r>
    <n v="1002210132"/>
    <s v="UE01"/>
    <d v="2022-04-04T00:00:00"/>
    <d v="1899-12-30T13:10:00"/>
    <s v="012-024-00412840"/>
    <s v="9000809101"/>
    <s v="012-022-00316597"/>
    <n v="272.39999999999998"/>
    <n v="305.42"/>
    <s v="ZPVN"/>
    <s v="40568000"/>
    <s v="0000395309"/>
    <n v="8002827615"/>
    <n v="1002210132"/>
    <s v="15-00001124"/>
    <s v="SELVALEGRE ANTIHUMEDAD"/>
    <n v="4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6484.4440000000004"/>
    <n v="2004.444"/>
    <n v="4480"/>
    <n v="45.2"/>
    <m/>
    <x v="46"/>
    <n v="4"/>
    <s v="04"/>
    <n v="2"/>
    <x v="1"/>
    <n v="1.1300000000000001"/>
    <n v="22.6"/>
    <s v="TRAPSA C.A."/>
  </r>
  <r>
    <n v="1002210136"/>
    <s v="UE01"/>
    <d v="2022-04-04T00:00:00"/>
    <d v="1899-12-30T13:16:00"/>
    <s v="012-024-00412841"/>
    <s v="9000809106"/>
    <s v="012-022-00316600"/>
    <n v="489.46"/>
    <n v="548.79"/>
    <s v="ZPVN"/>
    <s v="40567931"/>
    <s v="P000033489"/>
    <n v="8002827619"/>
    <n v="1002210136"/>
    <s v="15-00001120"/>
    <s v="CAMPEON"/>
    <n v="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4"/>
    <x v="0"/>
    <n v="12374.118"/>
    <n v="4014.1179999999999"/>
    <n v="8360"/>
    <n v="35.200000000000003"/>
    <m/>
    <x v="32"/>
    <n v="4"/>
    <s v="04"/>
    <n v="4"/>
    <x v="1"/>
    <n v="0.44000000000000006"/>
    <n v="8.8000000000000007"/>
    <s v="TRANSPORTE PROPIO"/>
  </r>
  <r>
    <n v="1002210136"/>
    <s v="UE01"/>
    <d v="2022-04-04T00:00:00"/>
    <d v="1899-12-30T13:16:00"/>
    <s v="012-024-00412842"/>
    <s v="9000809105"/>
    <s v="012-022-00316599"/>
    <n v="4003.56"/>
    <n v="4488.82"/>
    <s v="ZPVN"/>
    <s v="40567930"/>
    <s v="P000033488"/>
    <n v="8002827620"/>
    <n v="1002210136"/>
    <s v="15-00001123"/>
    <s v="SELVALEGRE"/>
    <n v="60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30"/>
    <x v="0"/>
    <n v="38465.881999999998"/>
    <n v="30105.882000000001"/>
    <n v="8360"/>
    <n v="264"/>
    <m/>
    <x v="32"/>
    <n v="4"/>
    <s v="04"/>
    <n v="30"/>
    <x v="1"/>
    <n v="0.44"/>
    <n v="8.8000000000000007"/>
    <s v="TRANSPORTE PROPIO"/>
  </r>
  <r>
    <n v="1002210135"/>
    <s v="UE01"/>
    <d v="2022-04-04T00:00:00"/>
    <d v="1899-12-30T13:18:00"/>
    <s v="012-024-00412843"/>
    <s v="9000809107"/>
    <s v="012-022-00316601"/>
    <n v="4310.16"/>
    <n v="4832.58"/>
    <s v="ZPVN"/>
    <s v="40567970"/>
    <s v="P000033508"/>
    <n v="8002827618"/>
    <n v="1002210135"/>
    <s v="15-00001123"/>
    <s v="SELVALEGRE"/>
    <n v="660"/>
    <s v="BOL"/>
    <s v="101463"/>
    <s v="JEREZ GARZON JOSE MARCELO"/>
    <s v="801751"/>
    <s v="BODEGA  JEREZ MARCEL"/>
    <s v="LATACUNGA"/>
    <s v="AVENIDA UNIDAD NACIONAL S/N Y"/>
    <s v="OXLATA"/>
    <s v="O-Cotopaxi-Latacunga"/>
    <n v="198"/>
    <x v="123"/>
    <x v="123"/>
    <s v="100014917"/>
    <s v="SUAREZ ARTURO"/>
    <s v="ZETT"/>
    <s v="18UE952"/>
    <s v="2"/>
    <s v="Sin Pallet"/>
    <n v="0"/>
    <n v="0"/>
    <x v="0"/>
    <n v="50340"/>
    <n v="33070"/>
    <n v="17270"/>
    <n v="488.4"/>
    <m/>
    <x v="121"/>
    <n v="4"/>
    <s v="04"/>
    <n v="33"/>
    <x v="1"/>
    <n v="0.74"/>
    <n v="14.799999999999999"/>
    <s v="LIDENORTI S.A."/>
  </r>
  <r>
    <n v="1002210131"/>
    <s v="UE01"/>
    <d v="2022-04-04T00:00:00"/>
    <d v="1899-12-30T13:22:00"/>
    <s v="012-024-00412844"/>
    <s v="9000809109"/>
    <s v="012-022-00316603"/>
    <n v="1354"/>
    <n v="1518.11"/>
    <s v="ZPVN"/>
    <s v="40568040"/>
    <s v="P000033531"/>
    <n v="8002827612"/>
    <n v="1002210131"/>
    <s v="15-00001115"/>
    <s v="ARMADURO"/>
    <n v="20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s v="18UE358"/>
    <s v="2"/>
    <s v="Sin Pallet"/>
    <n v="0"/>
    <n v="0"/>
    <x v="0"/>
    <n v="14658.888999999999"/>
    <n v="10038.888999999999"/>
    <n v="4620"/>
    <n v="70"/>
    <m/>
    <x v="64"/>
    <n v="4"/>
    <s v="04"/>
    <n v="10"/>
    <x v="1"/>
    <n v="0.35"/>
    <n v="7"/>
    <s v="TRANSVOLCA S.A."/>
  </r>
  <r>
    <n v="1002210131"/>
    <s v="UE01"/>
    <d v="2022-04-04T00:00:00"/>
    <d v="1899-12-30T13:22:00"/>
    <s v="012-024-00412845"/>
    <s v="9000809108"/>
    <s v="012-022-00316602"/>
    <n v="1078.4000000000001"/>
    <n v="1209.1099999999999"/>
    <s v="ZPVN"/>
    <s v="40568041"/>
    <s v="P000033532"/>
    <n v="8002827611"/>
    <n v="1002210131"/>
    <s v="15-00001123"/>
    <s v="SELVALEGRE"/>
    <n v="16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s v="18UE358"/>
    <s v="2"/>
    <s v="Sin Pallet"/>
    <n v="0"/>
    <n v="0"/>
    <x v="0"/>
    <n v="12651.111000000001"/>
    <n v="8031.1109999999999"/>
    <n v="4620"/>
    <n v="56"/>
    <m/>
    <x v="64"/>
    <n v="4"/>
    <s v="04"/>
    <n v="8"/>
    <x v="1"/>
    <n v="0.35"/>
    <n v="7"/>
    <s v="TRANSVOLCA S.A."/>
  </r>
  <r>
    <n v="1002210181"/>
    <s v="UE01"/>
    <d v="2022-04-04T00:00:00"/>
    <d v="1899-12-30T13:26:00"/>
    <s v="012-024-00412846"/>
    <s v=""/>
    <s v=""/>
    <n v="0"/>
    <n v="0"/>
    <s v="ZPRC"/>
    <s v="2500108602"/>
    <s v="0000395179"/>
    <n v="8002827681"/>
    <n v="1002210181"/>
    <s v="15-00000218"/>
    <s v="MAGNO HE"/>
    <n v="30.23"/>
    <s v="T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04"/>
    <s v="ESQUIVEL FLAVIO"/>
    <s v="ZECI"/>
    <s v="18PAB4038"/>
    <s v="2"/>
    <s v="Sin Pallet"/>
    <n v="0"/>
    <n v="0"/>
    <x v="0"/>
    <n v="48930"/>
    <n v="30230"/>
    <n v="18700"/>
    <n v="1212.53"/>
    <m/>
    <x v="1"/>
    <n v="4"/>
    <s v="04"/>
    <n v="30.23"/>
    <x v="1"/>
    <n v="40.110155474694011"/>
    <n v="40.110155474694011"/>
    <s v="TRANSCONCEM CIA. LTDA."/>
  </r>
  <r>
    <n v="1002210116"/>
    <s v="UE01"/>
    <d v="2022-04-04T00:00:00"/>
    <d v="1899-12-30T13:30:00"/>
    <s v="012-024-00412847"/>
    <s v="9000809110"/>
    <s v="012-022-00316604"/>
    <n v="4507.8"/>
    <n v="5054.18"/>
    <s v="ZPVN"/>
    <s v="40567937"/>
    <s v="P000033493"/>
    <n v="8002827593"/>
    <n v="1002210116"/>
    <s v="15-00001123"/>
    <s v="SELVALEGRE"/>
    <n v="660"/>
    <s v="BOL"/>
    <s v="103612"/>
    <s v="FUERTES AGUILAR MARITZA ELIZABETH"/>
    <s v="805115"/>
    <s v="BODEGA PROPIA"/>
    <s v="TULCÁN"/>
    <s v="AV VEINTIMILLA NTRE PORTUGAL Y MEX"/>
    <s v="OCTULC"/>
    <s v="O-Carchi-Tulcan"/>
    <n v="159"/>
    <x v="153"/>
    <x v="153"/>
    <s v="100020688"/>
    <s v="RIVERA JENRRI"/>
    <s v="ZETT"/>
    <s v="18UE747"/>
    <s v="2"/>
    <s v="Sin Pallet"/>
    <n v="0"/>
    <n v="0"/>
    <x v="0"/>
    <n v="50420"/>
    <n v="33100"/>
    <n v="17320"/>
    <n v="382.8"/>
    <m/>
    <x v="150"/>
    <n v="4"/>
    <s v="04"/>
    <n v="33"/>
    <x v="1"/>
    <n v="0.58000000000000007"/>
    <n v="11.6"/>
    <s v="LIDENORTI S.A."/>
  </r>
  <r>
    <n v="1002210127"/>
    <s v="UE01"/>
    <d v="2022-04-04T00:00:00"/>
    <d v="1899-12-30T13:34:00"/>
    <s v="012-024-00412848"/>
    <s v="9000809111"/>
    <s v="012-022-00316605"/>
    <n v="2494.8000000000002"/>
    <n v="2797.19"/>
    <s v="ZPVN"/>
    <s v="40568038"/>
    <s v="0000395299"/>
    <n v="8002827606"/>
    <n v="1002210127"/>
    <s v="15-00001123"/>
    <s v="SELVALEGRE"/>
    <n v="360"/>
    <s v="BOL"/>
    <s v="101498"/>
    <s v="PROVEEDORA VILLAFUERTE DE"/>
    <s v="801938"/>
    <s v="SUC. EL INCA 2"/>
    <s v="QUITO"/>
    <s v="AV DE LAS PALMERAS Y LOS ROBLES"/>
    <s v="OPSANI"/>
    <s v="O-Pichincha-Sanisidrodelinca"/>
    <n v="96.5"/>
    <x v="22"/>
    <x v="22"/>
    <s v="100016661"/>
    <s v="BENALCAZAR MILTON"/>
    <s v="ZEMU"/>
    <s v="18UE389"/>
    <s v="2"/>
    <s v="Sin Pallet"/>
    <n v="0"/>
    <n v="0"/>
    <x v="0"/>
    <n v="27100"/>
    <n v="18050"/>
    <n v="9050"/>
    <n v="162"/>
    <m/>
    <x v="22"/>
    <n v="4"/>
    <s v="04"/>
    <n v="18"/>
    <x v="1"/>
    <n v="0.45"/>
    <n v="9"/>
    <s v="TRANINTAGSA S.A."/>
  </r>
  <r>
    <n v="1002210149"/>
    <s v="UE01"/>
    <d v="2022-04-04T00:00:00"/>
    <d v="1899-12-30T13:35:00"/>
    <s v="012-024-00412849"/>
    <s v="9000809113"/>
    <s v="012-022-00316607"/>
    <n v="1501.63"/>
    <n v="1683.64"/>
    <s v="ZPVN"/>
    <s v="40567958"/>
    <s v="0000395170"/>
    <n v="8002827637"/>
    <n v="1002210149"/>
    <s v="15-00001120"/>
    <s v="CAMPEON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s v="18UE571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</r>
  <r>
    <n v="1002210149"/>
    <s v="UE01"/>
    <d v="2022-04-04T00:00:00"/>
    <d v="1899-12-30T13:35:00"/>
    <s v="012-024-00412850"/>
    <s v="9000809112"/>
    <s v="012-022-00316606"/>
    <n v="1629.94"/>
    <n v="1827.5"/>
    <s v="ZPVN"/>
    <s v="40567958"/>
    <s v="0000395169"/>
    <n v="8002827636"/>
    <n v="1002210149"/>
    <s v="15-00001123"/>
    <s v="SELVALEGRE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s v="18UE571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</r>
  <r>
    <n v="1002210201"/>
    <s v="UE01"/>
    <d v="2022-04-04T00:00:00"/>
    <d v="1899-12-30T13:53:00"/>
    <s v="012-024-00412851"/>
    <s v="9000809116"/>
    <s v="012-022-00316608"/>
    <n v="2494.8000000000002"/>
    <n v="2797.19"/>
    <s v="ZPVN"/>
    <s v="40568062"/>
    <s v="0000395352"/>
    <n v="8002827710"/>
    <n v="1002210201"/>
    <s v="15-00001123"/>
    <s v="SELVALEGRE"/>
    <n v="360"/>
    <s v="BOL"/>
    <s v="101778"/>
    <s v="TRONCOSO QUISHPE MARTHA JUDITH"/>
    <s v="802087"/>
    <s v="FERRE SANTA FE"/>
    <s v="QUITO"/>
    <s v="CALLE PERIMETRAL N89-74 Y CALLE E -"/>
    <s v="OPCARC"/>
    <s v="O-Pichincha-Carcelen"/>
    <n v="91.3"/>
    <x v="40"/>
    <x v="40"/>
    <s v="100014832"/>
    <s v="PIEDRA JESUS"/>
    <s v="ZEMU"/>
    <s v="18UE304"/>
    <s v="2"/>
    <s v="Sin Pallet"/>
    <n v="0"/>
    <n v="0"/>
    <x v="0"/>
    <n v="27010"/>
    <n v="18030"/>
    <n v="8980"/>
    <n v="162"/>
    <m/>
    <x v="38"/>
    <n v="4"/>
    <s v="04"/>
    <n v="18"/>
    <x v="1"/>
    <n v="0.45"/>
    <n v="9"/>
    <s v="LIDENORTI S.A."/>
  </r>
  <r>
    <n v="1002210133"/>
    <s v="UE01"/>
    <d v="2022-04-04T00:00:00"/>
    <d v="1899-12-30T13:47:00"/>
    <s v="012-024-00412852"/>
    <s v=""/>
    <s v=""/>
    <n v="0"/>
    <n v="0"/>
    <s v="ZPRC"/>
    <s v="2500108725"/>
    <s v="0000395313"/>
    <n v="8002827616"/>
    <n v="1002210133"/>
    <s v="15-00000181"/>
    <s v="ARMADURO ANTIHUMEDAD"/>
    <n v="360"/>
    <s v="BOL"/>
    <s v="101487"/>
    <s v="METALHIERRO S.A."/>
    <s v="807693"/>
    <s v="FABRICA DE POSTES PLANTA A"/>
    <s v="MONTECRISTI"/>
    <s v="AV METROPOLITANA Y 21 DE NOVIEMBRE"/>
    <s v="OMMANT"/>
    <s v="O-Manabi-Manta"/>
    <n v="486"/>
    <x v="149"/>
    <x v="149"/>
    <s v="10008195"/>
    <s v="ESTRADA MORENO GERAL VICHENSO"/>
    <s v="ZEMU"/>
    <s v="18UE706"/>
    <s v="2"/>
    <s v="Sin Pallet"/>
    <n v="0"/>
    <n v="0"/>
    <x v="0"/>
    <n v="27130"/>
    <n v="18080"/>
    <n v="9050"/>
    <n v="406.8"/>
    <m/>
    <x v="146"/>
    <n v="4"/>
    <s v="04"/>
    <n v="18"/>
    <x v="1"/>
    <n v="1.1300000000000001"/>
    <n v="22.6"/>
    <s v="SANJOPAS S.A."/>
  </r>
  <r>
    <n v="1002210147"/>
    <s v="UE01"/>
    <d v="2022-04-04T00:00:00"/>
    <d v="1899-12-30T13:59:00"/>
    <s v="012-024-00412853"/>
    <s v="9000809117"/>
    <s v="012-022-00316609"/>
    <n v="2426.4"/>
    <n v="2720.5"/>
    <s v="ZPVN"/>
    <s v="40568054"/>
    <s v="P000033533"/>
    <n v="8002827634"/>
    <n v="1002210147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65"/>
    <x v="65"/>
    <s v="100014858"/>
    <s v="MORENO MANUEL"/>
    <s v="ZEMU"/>
    <s v="18UE602"/>
    <s v="2"/>
    <s v="Sin Pallet"/>
    <n v="0"/>
    <n v="0"/>
    <x v="0"/>
    <n v="27120"/>
    <n v="18030"/>
    <n v="9090"/>
    <n v="136.80000000000001"/>
    <m/>
    <x v="63"/>
    <n v="4"/>
    <s v="04"/>
    <n v="18"/>
    <x v="1"/>
    <n v="0.38"/>
    <n v="7.6000000000000005"/>
    <s v="TRANSSJQ S.A."/>
  </r>
  <r>
    <n v="1002210143"/>
    <s v="UE01"/>
    <d v="2022-04-04T00:00:00"/>
    <d v="1899-12-30T14:20:00"/>
    <s v="012-024-00412854"/>
    <s v=""/>
    <s v=""/>
    <n v="0"/>
    <n v="0"/>
    <s v="ZPRC"/>
    <s v="2500108720"/>
    <s v="0000395215"/>
    <n v="8002827629"/>
    <n v="1002210143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75"/>
    <x v="75"/>
    <s v="100019981"/>
    <s v="ALARCON IVAN"/>
    <s v="ZETT"/>
    <s v="18UE561"/>
    <s v="4"/>
    <s v="Pallet Cortesia"/>
    <n v="0"/>
    <n v="0"/>
    <x v="0"/>
    <n v="49730"/>
    <n v="32070"/>
    <n v="17660"/>
    <n v="537.6"/>
    <m/>
    <x v="73"/>
    <n v="4"/>
    <s v="04"/>
    <n v="32"/>
    <x v="1"/>
    <n v="0.84000000000000008"/>
    <n v="16.8"/>
    <s v="J.V. TRANSPREMIUN CIA.LTDA"/>
  </r>
  <r>
    <n v="1002210056"/>
    <s v="UE01"/>
    <d v="2022-04-04T00:00:00"/>
    <d v="1899-12-30T14:26:00"/>
    <s v="012-024-00412855"/>
    <s v="9000809167"/>
    <s v="012-022-00316612"/>
    <n v="1647.71"/>
    <n v="1847.43"/>
    <s v="ZPVN"/>
    <s v="40567945"/>
    <s v="P000033498"/>
    <n v="8002827516"/>
    <n v="1002210056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s v="18UE912"/>
    <s v="1"/>
    <s v="Con Pallet"/>
    <n v="0.05"/>
    <n v="12"/>
    <x v="0"/>
    <n v="17430"/>
    <n v="12030"/>
    <n v="5400"/>
    <n v="38.4"/>
    <m/>
    <x v="20"/>
    <n v="4"/>
    <s v="04"/>
    <n v="12"/>
    <x v="1"/>
    <n v="0.16"/>
    <n v="3.1999999999999997"/>
    <s v="TRANSSJQ S.A."/>
  </r>
  <r>
    <n v="1002210056"/>
    <s v="UE01"/>
    <d v="2022-04-04T00:00:00"/>
    <d v="1899-12-30T14:26:00"/>
    <s v="012-024-00412856"/>
    <s v="9000809165"/>
    <s v="012-022-00316610"/>
    <n v="749.39"/>
    <n v="840.22"/>
    <s v="ZPVN"/>
    <s v="40567944"/>
    <s v="P000033497"/>
    <n v="8002827514"/>
    <n v="1002210056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s v="18UE912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</r>
  <r>
    <n v="1002210056"/>
    <s v="UE01"/>
    <d v="2022-04-04T00:00:00"/>
    <d v="1899-12-30T14:26:00"/>
    <s v="012-024-00412857"/>
    <s v="9000809166"/>
    <s v="012-022-00316611"/>
    <n v="815.58"/>
    <n v="914.43"/>
    <s v="ZPVN"/>
    <s v="40567943"/>
    <s v="P000033496"/>
    <n v="8002827515"/>
    <n v="1002210056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s v="18UE912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</r>
  <r>
    <n v="1002210188"/>
    <s v="UE01"/>
    <d v="2022-04-04T00:00:00"/>
    <d v="1899-12-30T14:32:00"/>
    <s v="012-024-00412858"/>
    <s v="9000809168"/>
    <s v="012-022-00316613"/>
    <n v="2400.64"/>
    <n v="2691.62"/>
    <s v="ZPVN"/>
    <s v="40568074"/>
    <s v="0000395363"/>
    <n v="8002827690"/>
    <n v="1002210188"/>
    <s v="15-00001115"/>
    <s v="ARMADURO"/>
    <n v="360"/>
    <s v="BOL"/>
    <s v="101613"/>
    <s v="COMERCIAL MICHELENA S.A."/>
    <s v="801119"/>
    <s v="BLOQUERA USHIÑA"/>
    <s v="QUITO"/>
    <s v="BLOQUERA USHIÑA / VIA GUAYLLABAMBA"/>
    <s v="OPGUAY"/>
    <s v="O-Pichincha-Guayllabamba"/>
    <n v="67"/>
    <x v="136"/>
    <x v="136"/>
    <s v="100016550"/>
    <s v="JACOME ARTURO"/>
    <s v="ZEMU"/>
    <s v="18UE627"/>
    <s v="2"/>
    <s v="Sin Pallet"/>
    <n v="0"/>
    <n v="0"/>
    <x v="0"/>
    <n v="27280"/>
    <n v="18100"/>
    <n v="9180"/>
    <n v="118.8"/>
    <m/>
    <x v="134"/>
    <n v="4"/>
    <s v="04"/>
    <n v="18"/>
    <x v="1"/>
    <n v="0.33"/>
    <n v="6.6"/>
    <s v="LIDENORTI S.A."/>
  </r>
  <r>
    <n v="1002210216"/>
    <s v="UE01"/>
    <d v="2022-04-04T00:00:00"/>
    <d v="1899-12-30T14:33:00"/>
    <s v="012-024-00412859"/>
    <s v=""/>
    <s v=""/>
    <n v="0"/>
    <n v="0"/>
    <s v="ZPRC"/>
    <s v="2500107941"/>
    <s v="0000394778"/>
    <n v="8002827727"/>
    <n v="1002210216"/>
    <s v="15-00001118"/>
    <s v="TECHCEM"/>
    <n v="30.8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560"/>
    <n v="30820"/>
    <n v="18740"/>
    <n v="0"/>
    <m/>
    <x v="1"/>
    <n v="4"/>
    <s v="04"/>
    <n v="30.82"/>
    <x v="1"/>
    <n v="0"/>
    <n v="0"/>
    <s v="TRANSCONCEM CIA. LTDA."/>
  </r>
  <r>
    <n v="1002210189"/>
    <s v="UE01"/>
    <d v="2022-04-04T00:00:00"/>
    <d v="1899-12-30T14:34:00"/>
    <s v="012-024-00412860"/>
    <s v="9000809170"/>
    <s v="012-022-00316615"/>
    <n v="2196.94"/>
    <n v="2463.2199999999998"/>
    <s v="ZPVN"/>
    <s v="40567972"/>
    <s v="P000033510"/>
    <n v="8002827692"/>
    <n v="1002210189"/>
    <s v="15-00001115"/>
    <s v="ARMADURO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16"/>
    <x v="0"/>
    <n v="23718.332999999999"/>
    <n v="16053.333000000001"/>
    <n v="7665"/>
    <n v="51.2"/>
    <m/>
    <x v="112"/>
    <n v="4"/>
    <s v="04"/>
    <n v="16"/>
    <x v="1"/>
    <n v="0.16"/>
    <n v="3.2"/>
    <s v="LIDENORTI S.A."/>
  </r>
  <r>
    <n v="1002210189"/>
    <s v="UE01"/>
    <d v="2022-04-04T00:00:00"/>
    <d v="1899-12-30T14:34:00"/>
    <s v="012-024-00412861"/>
    <s v="9000809169"/>
    <s v="012-022-00316614"/>
    <n v="1087.44"/>
    <n v="1219.24"/>
    <s v="ZPVN"/>
    <s v="40567971"/>
    <s v="P000033509"/>
    <n v="8002827691"/>
    <n v="1002210189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8"/>
    <x v="0"/>
    <n v="15691.666999999999"/>
    <n v="8026.6670000000004"/>
    <n v="7665"/>
    <n v="25.6"/>
    <m/>
    <x v="112"/>
    <n v="4"/>
    <s v="04"/>
    <n v="8"/>
    <x v="1"/>
    <n v="0.16"/>
    <n v="3.2"/>
    <s v="LIDENORTI S.A."/>
  </r>
  <r>
    <n v="1002210227"/>
    <s v="UE01"/>
    <d v="2022-04-04T00:00:00"/>
    <d v="1899-12-30T14:39:00"/>
    <s v="012-024-00412862"/>
    <s v="9000809172"/>
    <s v="012-022-00316617"/>
    <n v="2509.1999999999998"/>
    <n v="2813.33"/>
    <s v="ZPVN"/>
    <s v="40568066"/>
    <s v="P000033538"/>
    <n v="8002827742"/>
    <n v="1002210227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427.5"/>
    <n v="18067.5"/>
    <n v="6360"/>
    <n v="68.400000000000006"/>
    <m/>
    <x v="89"/>
    <n v="4"/>
    <s v="04"/>
    <n v="18"/>
    <x v="1"/>
    <n v="0.19"/>
    <n v="3.8000000000000003"/>
    <s v="TRANSPORTE PROPIO"/>
  </r>
  <r>
    <n v="1002210227"/>
    <s v="UE01"/>
    <d v="2022-04-04T00:00:00"/>
    <d v="1899-12-30T14:39:00"/>
    <s v="012-024-00412863"/>
    <s v="9000809171"/>
    <s v="012-022-00316616"/>
    <n v="828"/>
    <n v="928.36"/>
    <s v="ZPVN"/>
    <s v="40568065"/>
    <s v="P000033537"/>
    <n v="8002827743"/>
    <n v="1002210227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82.5"/>
    <n v="6022.5"/>
    <n v="6360"/>
    <n v="22.8"/>
    <m/>
    <x v="89"/>
    <n v="4"/>
    <s v="04"/>
    <n v="6"/>
    <x v="1"/>
    <n v="0.19"/>
    <n v="3.8000000000000003"/>
    <s v="TRANSPORTE PROPIO"/>
  </r>
  <r>
    <n v="1002210268"/>
    <s v="UE01"/>
    <d v="2022-04-04T00:00:00"/>
    <d v="1899-12-30T14:40:00"/>
    <s v="012-024-00412864"/>
    <s v=""/>
    <s v=""/>
    <n v="0"/>
    <n v="0"/>
    <s v="ZPRC"/>
    <s v="2500107941"/>
    <s v="0000394195"/>
    <n v="8002827793"/>
    <n v="1002210268"/>
    <s v="15-00001118"/>
    <s v="TECHCEM"/>
    <n v="31.31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9540"/>
    <n v="31310"/>
    <n v="18230"/>
    <n v="0"/>
    <m/>
    <x v="1"/>
    <n v="4"/>
    <s v="04"/>
    <n v="31.31"/>
    <x v="1"/>
    <n v="0"/>
    <n v="0"/>
    <s v="TRANSCONCEM CIA. LTDA."/>
  </r>
  <r>
    <n v="1002210194"/>
    <s v="UE01"/>
    <d v="2022-04-04T00:00:00"/>
    <d v="1899-12-30T14:44:00"/>
    <s v="012-024-00412865"/>
    <s v="9000809174"/>
    <s v="012-022-00316618"/>
    <n v="3115.2"/>
    <n v="3492.78"/>
    <s v="ZPVN"/>
    <s v="40567961"/>
    <s v="0000395174"/>
    <n v="8002827697"/>
    <n v="1002210194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76"/>
    <x v="176"/>
    <s v="10003585"/>
    <s v="VARELA ZAPATA RUBEN MAURICIO"/>
    <s v="ZEMT"/>
    <s v="18UE345"/>
    <s v="1"/>
    <s v="Con Pallet"/>
    <n v="0.05"/>
    <n v="24"/>
    <x v="0"/>
    <n v="38710"/>
    <n v="24070"/>
    <n v="14640"/>
    <n v="552"/>
    <m/>
    <x v="172"/>
    <n v="4"/>
    <s v="04"/>
    <n v="24"/>
    <x v="1"/>
    <n v="1.1499999999999999"/>
    <n v="23"/>
    <s v="TRIMPESAS S.A."/>
  </r>
  <r>
    <n v="1002210241"/>
    <s v="UE01"/>
    <d v="2022-04-04T00:00:00"/>
    <d v="1899-12-30T14:49:00"/>
    <s v="012-024-00412866"/>
    <s v=""/>
    <s v=""/>
    <n v="0"/>
    <n v="0"/>
    <s v="ZPRC"/>
    <s v="2500108612"/>
    <s v="0000395376"/>
    <n v="8002827760"/>
    <n v="1002210241"/>
    <s v="15-00001119"/>
    <s v="CAMPEON ANTIHUMEDAD"/>
    <n v="24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s v="18UE346"/>
    <s v="2"/>
    <s v="Sin Pallet"/>
    <n v="0"/>
    <n v="0"/>
    <x v="0"/>
    <n v="16528.332999999999"/>
    <n v="12013.333000000001"/>
    <n v="4515"/>
    <n v="271.2"/>
    <m/>
    <x v="9"/>
    <n v="4"/>
    <s v="04"/>
    <n v="12"/>
    <x v="1"/>
    <n v="1.1299999999999999"/>
    <n v="22.599999999999998"/>
    <s v="LIDENORTI S.A."/>
  </r>
  <r>
    <n v="1002210241"/>
    <s v="UE01"/>
    <d v="2022-04-04T00:00:00"/>
    <d v="1899-12-30T14:49:00"/>
    <s v="012-024-00412867"/>
    <s v=""/>
    <s v=""/>
    <n v="0"/>
    <n v="0"/>
    <s v="ZPRC"/>
    <s v="2500108611"/>
    <s v="0000395377"/>
    <n v="8002827759"/>
    <n v="1002210241"/>
    <s v="15-00001124"/>
    <s v="SELVALEGRE ANTIHUMEDAD"/>
    <n v="12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s v="18UE346"/>
    <s v="2"/>
    <s v="Sin Pallet"/>
    <n v="0"/>
    <n v="0"/>
    <x v="0"/>
    <n v="10521.666999999999"/>
    <n v="6006.6670000000004"/>
    <n v="4515"/>
    <n v="135.6"/>
    <m/>
    <x v="9"/>
    <n v="4"/>
    <s v="04"/>
    <n v="6"/>
    <x v="1"/>
    <n v="1.1299999999999999"/>
    <n v="22.599999999999998"/>
    <s v="LIDENORTI S.A."/>
  </r>
  <r>
    <n v="1002210239"/>
    <s v="UE01"/>
    <d v="2022-04-04T00:00:00"/>
    <d v="1899-12-30T14:51:00"/>
    <s v="012-024-00412868"/>
    <s v="9000809176"/>
    <s v="012-022-00316619"/>
    <n v="2358"/>
    <n v="2643.8"/>
    <s v="ZPVN"/>
    <s v="40568080"/>
    <s v="0000395369"/>
    <n v="8002827757"/>
    <n v="1002210239"/>
    <s v="15-00001123"/>
    <s v="SELVALEGRE"/>
    <n v="360"/>
    <s v="BOL"/>
    <s v="101664"/>
    <s v="ACERIA DEL ECUADOR C.A. ADELCA"/>
    <s v="811041"/>
    <s v="TORRES FREDDY"/>
    <s v="QUITO"/>
    <s v="AV NAPO E2 80 Y SALCEDO"/>
    <s v="OPCHIM"/>
    <s v="O-Pichincha-Chimbacalle"/>
    <n v="117"/>
    <x v="130"/>
    <x v="130"/>
    <s v="100014950"/>
    <s v="MONTESDEOCA JORGE"/>
    <s v="ZEMU"/>
    <s v="18UE601"/>
    <s v="2"/>
    <s v="Sin Pallet"/>
    <n v="0"/>
    <n v="0"/>
    <x v="0"/>
    <n v="27100"/>
    <n v="18060"/>
    <n v="9040"/>
    <n v="180"/>
    <m/>
    <x v="128"/>
    <n v="4"/>
    <s v="04"/>
    <n v="18"/>
    <x v="1"/>
    <n v="0.5"/>
    <n v="10"/>
    <s v="LIDENORTI S.A."/>
  </r>
  <r>
    <n v="1002210237"/>
    <s v="UE01"/>
    <d v="2022-04-04T00:00:00"/>
    <d v="1899-12-30T14:56:00"/>
    <s v="012-024-00412869"/>
    <s v="9000809179"/>
    <s v="012-022-00316620"/>
    <n v="3709.1"/>
    <n v="4158.67"/>
    <s v="ZPVN"/>
    <s v="40567980"/>
    <s v="0000395250"/>
    <n v="8002827754"/>
    <n v="1002210237"/>
    <s v="15-00001121"/>
    <s v="GLADIADOR"/>
    <n v="30.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s v="18UE831"/>
    <s v="2"/>
    <s v="Sin Pallet"/>
    <n v="0"/>
    <n v="0"/>
    <x v="0"/>
    <n v="48750"/>
    <n v="30400"/>
    <n v="18350"/>
    <n v="107.01"/>
    <m/>
    <x v="28"/>
    <n v="4"/>
    <s v="04"/>
    <n v="30.4"/>
    <x v="1"/>
    <n v="3.5200657894736844"/>
    <n v="3.5200657894736844"/>
    <s v="TRANSALMEIDA"/>
  </r>
  <r>
    <n v="1002210249"/>
    <s v="UE01"/>
    <d v="2022-04-04T00:00:00"/>
    <d v="1899-12-30T14:59:00"/>
    <s v="012-024-00412870"/>
    <s v="9000809180"/>
    <s v="012-022-00316621"/>
    <n v="2311.9899999999998"/>
    <n v="2592.2199999999998"/>
    <s v="ZPVN"/>
    <s v="40568101"/>
    <s v="P000033539"/>
    <n v="8002827768"/>
    <n v="1002210249"/>
    <s v="15-00001124"/>
    <s v="SELVALEGRE ANTIHUMEDAD"/>
    <n v="360"/>
    <s v="BOL"/>
    <s v="101627"/>
    <s v="ACEROSCENTER CIA. LTDA."/>
    <s v="809863"/>
    <s v="ACEROCENTER MILAGRO"/>
    <s v="MILAGRO"/>
    <s v="AV 17 DE SEPTIEMBRE"/>
    <s v="OGMILA"/>
    <s v="O-Guayas-Milagro"/>
    <n v="467"/>
    <x v="106"/>
    <x v="106"/>
    <s v="100019455"/>
    <s v="ORDONEZ ISAIAS"/>
    <s v="ZEMU"/>
    <s v="18UE661"/>
    <s v="2"/>
    <s v="Sin Pallet"/>
    <n v="0"/>
    <n v="0"/>
    <x v="0"/>
    <n v="27080"/>
    <n v="17990"/>
    <n v="9090"/>
    <n v="468"/>
    <m/>
    <x v="104"/>
    <n v="4"/>
    <s v="04"/>
    <n v="18"/>
    <x v="1"/>
    <n v="1.3"/>
    <n v="26"/>
    <s v="LA ARMENIA S.A."/>
  </r>
  <r>
    <n v="1002210271"/>
    <s v="UE01"/>
    <d v="2022-04-04T00:00:00"/>
    <d v="1899-12-30T15:04:00"/>
    <s v="012-024-00412871"/>
    <s v=""/>
    <s v=""/>
    <n v="0"/>
    <n v="0"/>
    <s v="ZPRC"/>
    <s v="2500108732"/>
    <s v="P000033542"/>
    <n v="8002827796"/>
    <n v="1002210271"/>
    <s v="15-00000218"/>
    <s v="MAGNO HE"/>
    <n v="30.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800"/>
    <n v="30800"/>
    <n v="19000"/>
    <n v="0"/>
    <m/>
    <x v="3"/>
    <n v="4"/>
    <s v="04"/>
    <n v="30.8"/>
    <x v="1"/>
    <n v="0"/>
    <n v="0"/>
    <s v="UNICON"/>
  </r>
  <r>
    <n v="1002210309"/>
    <s v="UE01"/>
    <d v="2022-04-04T00:00:00"/>
    <d v="1899-12-30T15:05:00"/>
    <s v="012-024-00412872"/>
    <s v="9000809182"/>
    <s v="012-022-00316622"/>
    <n v="2358"/>
    <n v="2643.8"/>
    <s v="ZPVN"/>
    <s v="40568047"/>
    <s v="0000395315"/>
    <n v="8002827837"/>
    <n v="1002210309"/>
    <s v="15-00001119"/>
    <s v="CAMPEON ANTIHUMEDAD"/>
    <n v="360"/>
    <s v="BOL"/>
    <s v="105049"/>
    <s v="LOOR MURILLO SANDRA DOLORES"/>
    <s v="806486"/>
    <s v="BODEGA PRINCIPAL ORLANDO JR"/>
    <s v="PORTOVIEJO"/>
    <s v="AV METROPOLITANA NTR ARAUJO Y BELLA"/>
    <s v="OMPORT"/>
    <s v="O-Manabi-Portoviejo"/>
    <n v="468"/>
    <x v="129"/>
    <x v="129"/>
    <s v="100014881"/>
    <s v="HARO VICENTE"/>
    <s v="ZEMU"/>
    <s v="18UE736"/>
    <s v="2"/>
    <s v="Sin Pallet"/>
    <n v="0"/>
    <n v="0"/>
    <x v="0"/>
    <n v="27310"/>
    <n v="18030"/>
    <n v="9280"/>
    <n v="414"/>
    <m/>
    <x v="127"/>
    <n v="4"/>
    <s v="04"/>
    <n v="18"/>
    <x v="1"/>
    <n v="1.1499999999999999"/>
    <n v="23"/>
    <s v="SANJOPAS S.A."/>
  </r>
  <r>
    <n v="1002210319"/>
    <s v="UE01"/>
    <d v="2022-04-04T00:00:00"/>
    <d v="1899-12-30T15:13:00"/>
    <s v="012-024-00412873"/>
    <s v="9000809185"/>
    <s v="012-022-00316623"/>
    <n v="2287.17"/>
    <n v="2564.39"/>
    <s v="ZPVN"/>
    <s v="40568121"/>
    <s v="P000033551"/>
    <n v="8002827852"/>
    <n v="100221031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44"/>
    <x v="44"/>
    <s v="10007279"/>
    <s v="QUILUMBANGO LLIQUIN HECTOR FERNANDO"/>
    <s v="ZEMU"/>
    <s v="18UE701"/>
    <s v="2"/>
    <s v="Sin Pallet"/>
    <n v="0"/>
    <n v="0"/>
    <x v="0"/>
    <n v="27050"/>
    <n v="18040"/>
    <n v="9010"/>
    <n v="273.60000000000002"/>
    <m/>
    <x v="42"/>
    <n v="4"/>
    <s v="04"/>
    <n v="18"/>
    <x v="1"/>
    <n v="0.76"/>
    <n v="15.200000000000001"/>
    <s v="LIDENORTI S.A."/>
  </r>
  <r>
    <n v="1002210300"/>
    <s v="UE01"/>
    <d v="2022-04-04T00:00:00"/>
    <d v="1899-12-30T15:20:00"/>
    <s v="012-024-00412874"/>
    <s v=""/>
    <s v=""/>
    <n v="0"/>
    <n v="0"/>
    <s v="ZPRC"/>
    <s v="2500108737"/>
    <s v="0000395410"/>
    <n v="8002827828"/>
    <n v="1002210300"/>
    <s v="15-00001115"/>
    <s v="ARMADURO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</r>
  <r>
    <n v="1002210300"/>
    <s v="UE01"/>
    <d v="2022-04-04T00:00:00"/>
    <d v="1899-12-30T15:20:00"/>
    <s v="012-024-00412875"/>
    <s v=""/>
    <s v=""/>
    <n v="0"/>
    <n v="0"/>
    <s v="ZPRC"/>
    <s v="2500108737"/>
    <s v="0000395409"/>
    <n v="8002827829"/>
    <n v="1002210300"/>
    <s v="15-00001123"/>
    <s v="SELVALEGRE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</r>
  <r>
    <n v="1002210231"/>
    <s v="UE01"/>
    <d v="2022-04-04T00:00:00"/>
    <d v="1899-12-30T15:25:00"/>
    <s v="012-024-00412876"/>
    <s v="9000809189"/>
    <s v="012-022-00316624"/>
    <n v="4358.3999999999996"/>
    <n v="4886.67"/>
    <s v="ZPVN"/>
    <s v="40568021"/>
    <s v="0000395286"/>
    <n v="8002827747"/>
    <n v="1002210231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117"/>
    <x v="117"/>
    <s v="100014879"/>
    <s v="BARAHONA ADRIAN"/>
    <s v="ZETT"/>
    <s v="18UE386"/>
    <s v="2"/>
    <s v="Sin Pallet"/>
    <n v="0"/>
    <n v="0"/>
    <x v="0"/>
    <n v="50040"/>
    <n v="32050"/>
    <n v="17990"/>
    <n v="793.6"/>
    <m/>
    <x v="115"/>
    <n v="4"/>
    <s v="04"/>
    <n v="32"/>
    <x v="1"/>
    <n v="1.24"/>
    <n v="24.8"/>
    <s v="LIDENORTI S.A."/>
  </r>
  <r>
    <n v="1002210261"/>
    <s v="UE01"/>
    <d v="2022-04-04T00:00:00"/>
    <d v="1899-12-30T15:32:00"/>
    <s v="012-024-00412877"/>
    <s v=""/>
    <s v=""/>
    <n v="0"/>
    <n v="0"/>
    <s v="ZPRC"/>
    <s v="2500108731"/>
    <s v="P000033541"/>
    <n v="8002827784"/>
    <n v="1002210261"/>
    <s v="15-00001119"/>
    <s v="CAMPEON ANTIHUMEDAD"/>
    <n v="240"/>
    <s v="BOL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s v="18UE338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</r>
  <r>
    <n v="1002210261"/>
    <s v="UE01"/>
    <d v="2022-04-04T00:00:00"/>
    <d v="1899-12-30T15:32:00"/>
    <s v="012-024-00412878"/>
    <s v=""/>
    <s v=""/>
    <n v="0"/>
    <n v="0"/>
    <s v="ZPRC"/>
    <s v="2500108730"/>
    <s v="P000033540"/>
    <n v="8002827783"/>
    <n v="1002210261"/>
    <s v="15-00001124"/>
    <s v="SELVALEGRE ANTIHUMEDAD"/>
    <n v="240"/>
    <s v="BOL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s v="18UE338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</r>
  <r>
    <n v="1002210333"/>
    <s v="UE01"/>
    <d v="2022-04-04T00:00:00"/>
    <d v="1899-12-30T15:37:00"/>
    <s v="012-024-00412879"/>
    <s v="9000809194"/>
    <s v="012-022-00316625"/>
    <n v="2484"/>
    <n v="2785.08"/>
    <s v="ZPVN"/>
    <s v="40568145"/>
    <s v="P000033557"/>
    <n v="8002827872"/>
    <n v="1002210333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39"/>
    <x v="39"/>
    <s v="100014979"/>
    <s v="REALPE RICARDO"/>
    <s v="ZEMU"/>
    <s v="18UE710"/>
    <s v="2"/>
    <s v="Sin Pallet"/>
    <n v="0"/>
    <n v="0"/>
    <x v="0"/>
    <n v="26920"/>
    <n v="18040"/>
    <n v="8880"/>
    <n v="75.599999999999994"/>
    <m/>
    <x v="37"/>
    <n v="4"/>
    <s v="04"/>
    <n v="18"/>
    <x v="1"/>
    <n v="0.21"/>
    <n v="4.1999999999999993"/>
    <s v="TRANSPIONER S.A."/>
  </r>
  <r>
    <n v="1002210315"/>
    <s v="UE01"/>
    <d v="2022-04-04T00:00:00"/>
    <d v="1899-12-30T15:40:00"/>
    <s v="012-024-00412880"/>
    <s v="9000809196"/>
    <s v="012-022-00316627"/>
    <n v="233.25"/>
    <n v="261.52"/>
    <s v="ZPVN"/>
    <s v="40568123"/>
    <s v="P000033553"/>
    <n v="8002827847"/>
    <n v="1002210315"/>
    <s v="15-00001120"/>
    <s v="CAMPEON"/>
    <n v="4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s v="18UE744"/>
    <s v="2"/>
    <s v="Sin Pallet"/>
    <n v="0"/>
    <n v="0"/>
    <x v="0"/>
    <n v="6530.5559999999996"/>
    <n v="2005.556"/>
    <n v="4525"/>
    <n v="30.4"/>
    <m/>
    <x v="14"/>
    <n v="4"/>
    <s v="04"/>
    <n v="2"/>
    <x v="1"/>
    <n v="0.76"/>
    <n v="15.2"/>
    <s v="SANJOPAS S.A."/>
  </r>
  <r>
    <n v="1002210315"/>
    <s v="UE01"/>
    <d v="2022-04-04T00:00:00"/>
    <d v="1899-12-30T15:40:00"/>
    <s v="012-024-00412881"/>
    <s v="9000809195"/>
    <s v="012-022-00316626"/>
    <n v="2033.04"/>
    <n v="2279.4499999999998"/>
    <s v="ZPVN"/>
    <s v="40568122"/>
    <s v="P000033552"/>
    <n v="8002827848"/>
    <n v="1002210315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s v="18UE744"/>
    <s v="2"/>
    <s v="Sin Pallet"/>
    <n v="0"/>
    <n v="0"/>
    <x v="0"/>
    <n v="20569.444"/>
    <n v="16044.444"/>
    <n v="4525"/>
    <n v="243.2"/>
    <m/>
    <x v="14"/>
    <n v="4"/>
    <s v="04"/>
    <n v="16"/>
    <x v="1"/>
    <n v="0.76"/>
    <n v="15.2"/>
    <s v="SANJOPAS S.A."/>
  </r>
  <r>
    <n v="1002210310"/>
    <s v="UE01"/>
    <d v="2022-04-04T00:00:00"/>
    <d v="1899-12-30T15:44:00"/>
    <s v="012-024-00412882"/>
    <s v="9000809213"/>
    <s v="012-022-00316629"/>
    <n v="2440.8000000000002"/>
    <n v="2736.64"/>
    <s v="ZPVN"/>
    <s v="40567973"/>
    <s v="0000395223"/>
    <n v="8002827839"/>
    <n v="1002210310"/>
    <s v="15-00001119"/>
    <s v="CAMPEON ANTIHUMEDAD"/>
    <n v="3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s v="18UE557"/>
    <s v="2"/>
    <s v="Sin Pallet"/>
    <n v="0"/>
    <n v="0"/>
    <x v="0"/>
    <n v="26942.273000000001"/>
    <n v="18027.273000000001"/>
    <n v="8915"/>
    <n v="522"/>
    <m/>
    <x v="30"/>
    <n v="4"/>
    <s v="04"/>
    <n v="18"/>
    <x v="1"/>
    <n v="1.45"/>
    <n v="29"/>
    <s v="TRIMPESAS S.A."/>
  </r>
  <r>
    <n v="1002210310"/>
    <s v="UE01"/>
    <d v="2022-04-04T00:00:00"/>
    <d v="1899-12-30T15:44:00"/>
    <s v="012-024-00412883"/>
    <s v="9000809212"/>
    <s v="012-022-00316628"/>
    <n v="2115"/>
    <n v="2371.35"/>
    <s v="ZPVN"/>
    <s v="40567973"/>
    <s v="0000395224"/>
    <n v="8002827838"/>
    <n v="1002210310"/>
    <s v="15-00001124"/>
    <s v="SELVALEGRE ANTIHUMEDAD"/>
    <n v="30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s v="18UE557"/>
    <s v="2"/>
    <s v="Sin Pallet"/>
    <n v="0"/>
    <n v="0"/>
    <x v="0"/>
    <n v="23937.726999999999"/>
    <n v="15022.727000000001"/>
    <n v="8915"/>
    <n v="435"/>
    <m/>
    <x v="30"/>
    <n v="4"/>
    <s v="04"/>
    <n v="15"/>
    <x v="1"/>
    <n v="1.45"/>
    <n v="29"/>
    <s v="TRIMPESAS S.A."/>
  </r>
  <r>
    <n v="1002210342"/>
    <s v="UE01"/>
    <d v="2022-04-04T00:00:00"/>
    <d v="1899-12-30T15:50:00"/>
    <s v="012-024-00412884"/>
    <s v="9000809219"/>
    <s v="012-022-00316631"/>
    <n v="1406.38"/>
    <n v="1576.85"/>
    <s v="ZPVN"/>
    <s v="40568127"/>
    <s v="P000033555"/>
    <n v="8002827882"/>
    <n v="1002210342"/>
    <s v="15-00001115"/>
    <s v="ARMADURO"/>
    <n v="2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0011.667000000001"/>
    <n v="11016.666999999999"/>
    <n v="8995"/>
    <n v="167.2"/>
    <m/>
    <x v="10"/>
    <n v="4"/>
    <s v="04"/>
    <n v="11"/>
    <x v="1"/>
    <n v="0.7599999999999999"/>
    <n v="15.2"/>
    <s v="TRANSPORTE PROPIO"/>
  </r>
  <r>
    <n v="1002210342"/>
    <s v="UE01"/>
    <d v="2022-04-04T00:00:00"/>
    <d v="1899-12-30T15:50:00"/>
    <s v="012-024-00412885"/>
    <s v="9000809218"/>
    <s v="012-022-00316630"/>
    <n v="2795.43"/>
    <n v="3134.25"/>
    <s v="ZPVN"/>
    <s v="40568126"/>
    <s v="P000033554"/>
    <n v="8002827883"/>
    <n v="1002210342"/>
    <s v="15-00001123"/>
    <s v="SELVALEGRE"/>
    <n v="4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1028.332999999999"/>
    <n v="22033.332999999999"/>
    <n v="8995"/>
    <n v="334.4"/>
    <m/>
    <x v="10"/>
    <n v="4"/>
    <s v="04"/>
    <n v="22"/>
    <x v="1"/>
    <n v="0.7599999999999999"/>
    <n v="15.2"/>
    <s v="TRANSPORTE PROPIO"/>
  </r>
  <r>
    <n v="1002210313"/>
    <s v="UE01"/>
    <d v="2022-04-04T00:00:00"/>
    <d v="1899-12-30T15:51:00"/>
    <s v="012-024-00412886"/>
    <s v="9000809220"/>
    <s v="012-022-00316632"/>
    <n v="4237.2"/>
    <n v="4750.7700000000004"/>
    <s v="ZPVN"/>
    <s v="40567984"/>
    <s v="0000395229"/>
    <n v="8002827845"/>
    <n v="1002210313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71"/>
    <x v="71"/>
    <s v="100014916"/>
    <s v="PUETATE MAURICIO"/>
    <s v="ZETT"/>
    <s v="18UE550"/>
    <s v="2"/>
    <s v="Sin Pallet"/>
    <n v="0"/>
    <n v="0"/>
    <x v="0"/>
    <n v="50760"/>
    <n v="33060"/>
    <n v="17700"/>
    <n v="666.6"/>
    <m/>
    <x v="69"/>
    <n v="4"/>
    <s v="04"/>
    <n v="33"/>
    <x v="1"/>
    <n v="1.01"/>
    <n v="20.2"/>
    <s v="LA ARMENIA S.A."/>
  </r>
  <r>
    <n v="1002210274"/>
    <s v="UE01"/>
    <d v="2022-04-04T00:00:00"/>
    <d v="1899-12-30T15:58:00"/>
    <s v="012-024-00412887"/>
    <s v="9000809221"/>
    <s v="012-022-00316633"/>
    <n v="4139.99"/>
    <n v="4641.78"/>
    <s v="ZPVN"/>
    <s v="40568063"/>
    <s v="0000395354"/>
    <n v="8002827799"/>
    <n v="1002210274"/>
    <s v="15-00001121"/>
    <s v="GLADIADOR"/>
    <n v="32.44"/>
    <s v="T"/>
    <s v="101453"/>
    <s v="SUDAMERICANA INTEGRAL DE"/>
    <s v="810214"/>
    <s v="GRANEL MINA BALAO"/>
    <s v="BALAO"/>
    <s v="VIA NARANJAL - TENGUEL KM 33"/>
    <s v="OGBALA"/>
    <s v="O-Guayas-Balao"/>
    <n v="551"/>
    <x v="75"/>
    <x v="75"/>
    <s v="100014925"/>
    <s v="ROSERO FERNANDO"/>
    <s v="ZECI"/>
    <s v="18UE003"/>
    <s v="2"/>
    <s v="Sin Pallet"/>
    <n v="0"/>
    <n v="0"/>
    <x v="0"/>
    <n v="51850"/>
    <n v="32440"/>
    <n v="19410"/>
    <n v="936.54"/>
    <m/>
    <x v="73"/>
    <n v="4"/>
    <s v="04"/>
    <n v="32.44"/>
    <x v="1"/>
    <n v="28.869913686806413"/>
    <n v="28.869913686806413"/>
    <s v="J.V. TRANSPREMIUN CIA.LTDA"/>
  </r>
  <r>
    <n v="1002210251"/>
    <s v="UE01"/>
    <d v="2022-04-04T00:00:00"/>
    <d v="1899-12-30T15:58:00"/>
    <s v="012-024-00412888"/>
    <s v="9000809223"/>
    <s v="012-022-00316635"/>
    <n v="1310"/>
    <n v="1468.78"/>
    <s v="ZPVN"/>
    <s v="40568010"/>
    <s v="0000395274"/>
    <n v="8002827772"/>
    <n v="1002210251"/>
    <s v="15-00001119"/>
    <s v="CAMPEON ANTIHUMEDAD"/>
    <n v="200"/>
    <s v="BOL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s v="18UE826"/>
    <s v="2"/>
    <s v="Sin Pallet"/>
    <n v="0"/>
    <n v="0"/>
    <x v="0"/>
    <n v="17575.832999999999"/>
    <n v="10020.833000000001"/>
    <n v="7555"/>
    <n v="230"/>
    <m/>
    <x v="132"/>
    <n v="4"/>
    <s v="04"/>
    <n v="10"/>
    <x v="1"/>
    <n v="1.1499999999999999"/>
    <n v="23"/>
    <s v="LIDENORTI S.A."/>
  </r>
  <r>
    <n v="1002210251"/>
    <s v="UE01"/>
    <d v="2022-04-04T00:00:00"/>
    <d v="1899-12-30T15:58:00"/>
    <s v="012-024-00412889"/>
    <s v="9000809222"/>
    <s v="012-022-00316634"/>
    <n v="1906.8"/>
    <n v="2137.92"/>
    <s v="ZPVN"/>
    <s v="40568010"/>
    <s v="0000395273"/>
    <n v="8002827771"/>
    <n v="1002210251"/>
    <s v="15-00001124"/>
    <s v="SELVALEGRE ANTIHUMEDAD"/>
    <n v="280"/>
    <s v="BOL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s v="18UE826"/>
    <s v="2"/>
    <s v="Sin Pallet"/>
    <n v="0"/>
    <n v="0"/>
    <x v="0"/>
    <n v="21584.167000000001"/>
    <n v="14029.166999999999"/>
    <n v="7555"/>
    <n v="322"/>
    <m/>
    <x v="132"/>
    <n v="4"/>
    <s v="04"/>
    <n v="14"/>
    <x v="1"/>
    <n v="1.1499999999999999"/>
    <n v="23"/>
    <s v="LIDENORTI S.A."/>
  </r>
  <r>
    <n v="1002210354"/>
    <s v="UE01"/>
    <d v="2022-04-04T00:00:00"/>
    <d v="1899-12-30T16:06:00"/>
    <s v="012-024-00412890"/>
    <s v="9000809230"/>
    <s v="012-022-00316637"/>
    <n v="1432.8"/>
    <n v="1606.47"/>
    <s v="ZPVN"/>
    <s v="40567736"/>
    <s v="0000395202"/>
    <n v="8002827895"/>
    <n v="1002210354"/>
    <s v="15-00001120"/>
    <s v="CAMPEON"/>
    <n v="2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1032.726999999999"/>
    <n v="12032.727000000001"/>
    <n v="9000"/>
    <n v="216"/>
    <m/>
    <x v="138"/>
    <n v="4"/>
    <s v="04"/>
    <n v="12"/>
    <x v="1"/>
    <n v="0.9"/>
    <n v="18"/>
    <s v="TRANSPORTE PROPIO"/>
  </r>
  <r>
    <n v="1002210354"/>
    <s v="UE01"/>
    <d v="2022-04-04T00:00:00"/>
    <d v="1899-12-30T16:06:00"/>
    <s v="012-024-00412891"/>
    <s v="9000809229"/>
    <s v="012-022-00316636"/>
    <n v="2730"/>
    <n v="3060.89"/>
    <s v="ZPVN"/>
    <s v="40567735"/>
    <s v="0000395201"/>
    <n v="8002827894"/>
    <n v="1002210354"/>
    <s v="15-00001123"/>
    <s v="SELVALEGRE"/>
    <n v="4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0057.273000000001"/>
    <n v="21057.273000000001"/>
    <n v="9000"/>
    <n v="378"/>
    <m/>
    <x v="138"/>
    <n v="4"/>
    <s v="04"/>
    <n v="21"/>
    <x v="1"/>
    <n v="0.9"/>
    <n v="18"/>
    <s v="TRANSPORTE PROPIO"/>
  </r>
  <r>
    <n v="1002210336"/>
    <s v="UE01"/>
    <d v="2022-04-04T00:00:00"/>
    <d v="1899-12-30T16:10:00"/>
    <s v="012-024-00412892"/>
    <s v="9000809240"/>
    <s v="012-022-00316638"/>
    <n v="4549.2"/>
    <n v="5100.59"/>
    <s v="ZPVN"/>
    <s v="40568032"/>
    <s v="P000033527"/>
    <n v="8002827875"/>
    <n v="1002210336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120"/>
    <n v="34030"/>
    <n v="16090"/>
    <n v="394.4"/>
    <m/>
    <x v="0"/>
    <n v="4"/>
    <s v="04"/>
    <n v="34"/>
    <x v="1"/>
    <n v="0.57999999999999996"/>
    <n v="11.6"/>
    <s v="TRANSPORTE PROPIO"/>
  </r>
  <r>
    <n v="1002210330"/>
    <s v="UE01"/>
    <d v="2022-04-04T00:00:00"/>
    <d v="1899-12-30T16:18:00"/>
    <s v="012-024-00412893"/>
    <s v="9000809246"/>
    <s v="012-022-00316640"/>
    <n v="259.2"/>
    <n v="290.61"/>
    <s v="ZPVN"/>
    <s v="40568102"/>
    <s v="0000395391"/>
    <n v="8002827869"/>
    <n v="1002210330"/>
    <s v="15-00001119"/>
    <s v="CAMPEON ANTIHUMEDAD"/>
    <n v="40"/>
    <s v="BOL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s v="18UE394"/>
    <s v="2"/>
    <s v="Sin Pallet"/>
    <n v="0"/>
    <n v="0"/>
    <x v="0"/>
    <n v="6540"/>
    <n v="2000"/>
    <n v="4540"/>
    <n v="41.2"/>
    <m/>
    <x v="57"/>
    <n v="4"/>
    <s v="04"/>
    <n v="2"/>
    <x v="1"/>
    <n v="1.03"/>
    <n v="20.6"/>
    <s v="GLT LOGISTICS S.A."/>
  </r>
  <r>
    <n v="1002210330"/>
    <s v="UE01"/>
    <d v="2022-04-04T00:00:00"/>
    <d v="1899-12-30T16:18:00"/>
    <s v="012-024-00412894"/>
    <s v="9000809245"/>
    <s v="012-022-00316639"/>
    <n v="2156.8000000000002"/>
    <n v="2418.2199999999998"/>
    <s v="ZPVN"/>
    <s v="40568102"/>
    <s v="0000395392"/>
    <n v="8002827868"/>
    <n v="1002210330"/>
    <s v="15-00001124"/>
    <s v="SELVALEGRE ANTIHUMEDAD"/>
    <n v="320"/>
    <s v="BOL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s v="18UE394"/>
    <s v="2"/>
    <s v="Sin Pallet"/>
    <n v="0"/>
    <n v="0"/>
    <x v="0"/>
    <n v="20540"/>
    <n v="16000"/>
    <n v="4540"/>
    <n v="329.6"/>
    <m/>
    <x v="57"/>
    <n v="4"/>
    <s v="04"/>
    <n v="16"/>
    <x v="1"/>
    <n v="1.03"/>
    <n v="20.6"/>
    <s v="GLT LOGISTICS S.A."/>
  </r>
  <r>
    <n v="1002210372"/>
    <s v="UE01"/>
    <d v="2022-04-04T00:00:00"/>
    <d v="1899-12-30T16:29:00"/>
    <s v="012-024-00412895"/>
    <s v="9000809251"/>
    <s v="012-022-00316641"/>
    <n v="2494.8000000000002"/>
    <n v="2797.19"/>
    <s v="ZPVN"/>
    <s v="40568143"/>
    <s v="0000395430"/>
    <n v="8002827919"/>
    <n v="1002210372"/>
    <s v="15-00001123"/>
    <s v="SELVALEGRE"/>
    <n v="360"/>
    <s v="BOL"/>
    <s v="101564"/>
    <s v="CARCELEN GONZALEZ VERONICA"/>
    <s v="800902"/>
    <s v="BODEGA PRINCIP CONO"/>
    <s v="QUITO"/>
    <s v="MANUELA CAÑIZARES Y JOSE ABASCAL,"/>
    <s v="OPCONO"/>
    <s v="O-Pichincha-Conocoto"/>
    <n v="123"/>
    <x v="9"/>
    <x v="9"/>
    <s v="100020335"/>
    <s v="HARO LUIS"/>
    <s v="ZEMU"/>
    <s v="18UE743"/>
    <s v="2"/>
    <s v="Sin Pallet"/>
    <n v="0"/>
    <n v="0"/>
    <x v="0"/>
    <n v="27130"/>
    <n v="18050"/>
    <n v="9080"/>
    <n v="183.6"/>
    <m/>
    <x v="9"/>
    <n v="4"/>
    <s v="04"/>
    <n v="18"/>
    <x v="1"/>
    <n v="0.51"/>
    <n v="10.199999999999999"/>
    <s v="SANJOPAS S.A."/>
  </r>
  <r>
    <n v="1002210360"/>
    <s v="UE01"/>
    <d v="2022-04-04T00:00:00"/>
    <d v="1899-12-30T16:34:00"/>
    <s v="012-024-00412896"/>
    <s v="9000809253"/>
    <s v="012-022-00316642"/>
    <n v="4415.3999999999996"/>
    <n v="4950.58"/>
    <s v="ZPVN"/>
    <s v="40568026"/>
    <s v="P000033524"/>
    <n v="8002827905"/>
    <n v="100221036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40"/>
    <n v="33100"/>
    <n v="18240"/>
    <n v="382.8"/>
    <m/>
    <x v="139"/>
    <n v="4"/>
    <s v="04"/>
    <n v="33"/>
    <x v="1"/>
    <n v="0.58000000000000007"/>
    <n v="11.6"/>
    <s v="TRANSPORTE PROPIO"/>
  </r>
  <r>
    <n v="1002210320"/>
    <s v="UE01"/>
    <d v="2022-04-04T00:00:00"/>
    <d v="1899-12-30T16:39:00"/>
    <s v="012-024-00412897"/>
    <s v="9000809256"/>
    <s v="012-022-00316644"/>
    <n v="2788"/>
    <n v="3125.92"/>
    <s v="ZPVN"/>
    <s v="40567993"/>
    <s v="P000033516"/>
    <n v="8002827853"/>
    <n v="1002210320"/>
    <s v="15-00001115"/>
    <s v="ARMADURO"/>
    <n v="40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s v="18UE535"/>
    <s v="2"/>
    <s v="Sin Pallet"/>
    <n v="0"/>
    <n v="0"/>
    <x v="0"/>
    <n v="27571.667000000001"/>
    <n v="20041.667000000001"/>
    <n v="7530"/>
    <n v="64"/>
    <m/>
    <x v="41"/>
    <n v="4"/>
    <s v="04"/>
    <n v="20"/>
    <x v="1"/>
    <n v="0.16"/>
    <n v="3.2"/>
    <s v="LIDENORTI S.A."/>
  </r>
  <r>
    <n v="1002210320"/>
    <s v="UE01"/>
    <d v="2022-04-04T00:00:00"/>
    <d v="1899-12-30T16:39:00"/>
    <s v="012-024-00412898"/>
    <s v="9000809254"/>
    <s v="012-022-00316643"/>
    <n v="552"/>
    <n v="618.91"/>
    <s v="ZPVN"/>
    <s v="40567992"/>
    <s v="P000033515"/>
    <n v="8002827854"/>
    <n v="1002210320"/>
    <s v="15-00001123"/>
    <s v="SELVALEGRE"/>
    <n v="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s v="18UE535"/>
    <s v="2"/>
    <s v="Sin Pallet"/>
    <n v="0"/>
    <n v="0"/>
    <x v="0"/>
    <n v="11538.333000000001"/>
    <n v="4008.3330000000001"/>
    <n v="7530"/>
    <n v="12.8"/>
    <m/>
    <x v="41"/>
    <n v="4"/>
    <s v="04"/>
    <n v="4"/>
    <x v="1"/>
    <n v="0.16"/>
    <n v="3.2"/>
    <s v="LIDENORTI S.A."/>
  </r>
  <r>
    <n v="1002210327"/>
    <s v="UE01"/>
    <d v="2022-04-04T00:00:00"/>
    <d v="1899-12-30T16:44:00"/>
    <s v="012-024-00412899"/>
    <s v="9000809259"/>
    <s v="012-022-00316645"/>
    <n v="3267.05"/>
    <n v="3663.04"/>
    <s v="ZPVN"/>
    <s v="40568051"/>
    <s v="0000395324"/>
    <n v="8002827865"/>
    <n v="1002210327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s v="18UE676"/>
    <s v="1"/>
    <s v="Con Pallet"/>
    <n v="0.05"/>
    <n v="24"/>
    <x v="0"/>
    <n v="38850"/>
    <n v="24020"/>
    <n v="14830"/>
    <n v="456"/>
    <m/>
    <x v="88"/>
    <n v="4"/>
    <s v="04"/>
    <n v="24"/>
    <x v="1"/>
    <n v="0.95"/>
    <n v="19"/>
    <s v="LIDENORTI S.A."/>
  </r>
  <r>
    <n v="1002210398"/>
    <s v="UE01"/>
    <d v="2022-04-04T00:00:00"/>
    <d v="1899-12-30T16:47:00"/>
    <s v="012-024-00412900"/>
    <s v="9000809263"/>
    <s v="012-022-00316647"/>
    <n v="528"/>
    <n v="592"/>
    <s v="ZPVN"/>
    <s v="40568133"/>
    <s v="0000395425"/>
    <n v="8002827955"/>
    <n v="1002210398"/>
    <s v="15-00001119"/>
    <s v="CAMPEON ANTIHUMEDAD"/>
    <n v="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s v="18UE336"/>
    <s v="2"/>
    <s v="Sin Pallet"/>
    <n v="0"/>
    <n v="0"/>
    <x v="0"/>
    <n v="8492.2219999999998"/>
    <n v="4002.2220000000002"/>
    <n v="4490"/>
    <n v="69.599999999999994"/>
    <m/>
    <x v="86"/>
    <n v="4"/>
    <s v="04"/>
    <n v="4"/>
    <x v="1"/>
    <n v="0.86999999999999988"/>
    <n v="17.399999999999999"/>
    <s v="TRANSSJQ S.A."/>
  </r>
  <r>
    <n v="1002210398"/>
    <s v="UE01"/>
    <d v="2022-04-04T00:00:00"/>
    <d v="1899-12-30T16:47:00"/>
    <s v="012-024-00412901"/>
    <s v="9000809262"/>
    <s v="012-022-00316646"/>
    <n v="1923.6"/>
    <n v="2156.75"/>
    <s v="ZPVN"/>
    <s v="40568133"/>
    <s v="0000395424"/>
    <n v="8002827956"/>
    <n v="1002210398"/>
    <s v="15-00001124"/>
    <s v="SELVALEGRE ANTIHUMEDAD"/>
    <n v="2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s v="18UE336"/>
    <s v="2"/>
    <s v="Sin Pallet"/>
    <n v="0"/>
    <n v="0"/>
    <x v="0"/>
    <n v="18497.777999999998"/>
    <n v="14007.778"/>
    <n v="4490"/>
    <n v="243.6"/>
    <m/>
    <x v="86"/>
    <n v="4"/>
    <s v="04"/>
    <n v="14"/>
    <x v="1"/>
    <n v="0.87"/>
    <n v="17.399999999999999"/>
    <s v="TRANSSJQ S.A."/>
  </r>
  <r>
    <n v="1002210370"/>
    <s v="UE01"/>
    <d v="2022-04-04T00:00:00"/>
    <d v="1899-12-30T16:49:00"/>
    <s v="012-024-00412902"/>
    <s v="9000809266"/>
    <s v="012-022-00316650"/>
    <n v="245.46"/>
    <n v="275.22000000000003"/>
    <s v="ZPVN"/>
    <s v="40568151"/>
    <s v="P000033560"/>
    <n v="8002827916"/>
    <n v="1002210370"/>
    <s v="15-00001120"/>
    <s v="CAMPEON"/>
    <n v="40"/>
    <s v="BOL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s v="18UE727"/>
    <s v="2"/>
    <s v="Sin Pallet"/>
    <n v="0"/>
    <n v="0"/>
    <x v="0"/>
    <n v="5067.7780000000002"/>
    <n v="2001.1110000000001"/>
    <n v="3066.6669999999999"/>
    <n v="15.2"/>
    <m/>
    <x v="131"/>
    <n v="4"/>
    <s v="04"/>
    <n v="2"/>
    <x v="1"/>
    <n v="0.38"/>
    <n v="7.6"/>
    <s v="RUTAS COTACACHENSES S.A."/>
  </r>
  <r>
    <n v="1002210370"/>
    <s v="UE01"/>
    <d v="2022-04-04T00:00:00"/>
    <d v="1899-12-30T16:49:00"/>
    <s v="012-024-00412903"/>
    <s v="9000809264"/>
    <s v="012-022-00316648"/>
    <n v="802.58"/>
    <n v="899.86"/>
    <s v="ZPVN"/>
    <s v="40568152"/>
    <s v="P000033561"/>
    <n v="8002827917"/>
    <n v="1002210370"/>
    <s v="15-00001123"/>
    <s v="SELVALEGRE"/>
    <n v="120"/>
    <s v="BOL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s v="18UE727"/>
    <s v="2"/>
    <s v="Sin Pallet"/>
    <n v="0"/>
    <n v="0"/>
    <x v="0"/>
    <n v="9070"/>
    <n v="6003.3329999999996"/>
    <n v="3066.6669999999999"/>
    <n v="45.6"/>
    <m/>
    <x v="131"/>
    <n v="4"/>
    <s v="04"/>
    <n v="6"/>
    <x v="1"/>
    <n v="0.38"/>
    <n v="7.6000000000000005"/>
    <s v="RUTAS COTACACHENSES S.A."/>
  </r>
  <r>
    <n v="1002210370"/>
    <s v="UE01"/>
    <d v="2022-04-04T00:00:00"/>
    <d v="1899-12-30T16:49:00"/>
    <s v="012-024-00412904"/>
    <s v="9000809265"/>
    <s v="012-022-00316649"/>
    <n v="1337.63"/>
    <n v="1499.76"/>
    <s v="ZPVN"/>
    <s v="40568150"/>
    <s v="P000033559"/>
    <n v="8002827915"/>
    <n v="1002210370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133"/>
    <x v="133"/>
    <s v="100014955"/>
    <s v="VELASCO LUIS"/>
    <s v="ZEMU"/>
    <s v="18UE727"/>
    <s v="2"/>
    <s v="Sin Pallet"/>
    <n v="0"/>
    <n v="0"/>
    <x v="0"/>
    <n v="13072.223"/>
    <n v="10005.556"/>
    <n v="3066.6669999999999"/>
    <n v="82"/>
    <m/>
    <x v="131"/>
    <n v="4"/>
    <s v="04"/>
    <n v="10"/>
    <x v="1"/>
    <n v="0.41"/>
    <n v="8.1999999999999993"/>
    <s v="RUTAS COTACACHENSES S.A."/>
  </r>
  <r>
    <n v="1002210361"/>
    <s v="UE01"/>
    <d v="2022-04-04T00:00:00"/>
    <d v="1899-12-30T16:53:00"/>
    <s v="012-024-00412905"/>
    <s v=""/>
    <s v=""/>
    <n v="0"/>
    <n v="0"/>
    <s v="ZPRC"/>
    <s v="2500108715"/>
    <s v="0000395107"/>
    <n v="8002827906"/>
    <n v="1002210361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64"/>
    <x v="64"/>
    <s v="100017276"/>
    <s v="CASTRO BYRON"/>
    <s v="ZEMT"/>
    <s v="18UE729"/>
    <s v="1"/>
    <s v="Con Pallet"/>
    <n v="0.05"/>
    <n v="24"/>
    <x v="0"/>
    <n v="40120"/>
    <n v="24040"/>
    <n v="16080"/>
    <n v="542.4"/>
    <m/>
    <x v="62"/>
    <n v="4"/>
    <s v="04"/>
    <n v="24"/>
    <x v="1"/>
    <n v="1.1299999999999999"/>
    <n v="22.599999999999998"/>
    <s v="TRIMPESAS S.A."/>
  </r>
  <r>
    <n v="1002210400"/>
    <s v="UE01"/>
    <d v="2022-04-04T00:00:00"/>
    <d v="1899-12-30T16:57:00"/>
    <s v="012-024-00412906"/>
    <s v="9000809181"/>
    <s v="013-020-00048096"/>
    <n v="2545.1999999999998"/>
    <n v="2853.69"/>
    <s v="ZPDF"/>
    <s v="70177850"/>
    <s v="0000395468"/>
    <n v="8002827958"/>
    <n v="1002210400"/>
    <s v="15-00001124"/>
    <s v="SELVALEGRE ANTIHUMEDAD"/>
    <n v="360"/>
    <s v="BOL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60"/>
    <x v="60"/>
    <s v="10007757"/>
    <s v="GUALACATA FERNANDEZ MANUEL RAUL"/>
    <s v="ZEMU"/>
    <s v="18UE769"/>
    <s v="2"/>
    <s v="Sin Pallet"/>
    <n v="0"/>
    <n v="0"/>
    <x v="0"/>
    <n v="26870"/>
    <n v="18010"/>
    <n v="8860"/>
    <n v="381.6"/>
    <m/>
    <x v="58"/>
    <n v="4"/>
    <s v="04"/>
    <n v="18"/>
    <x v="1"/>
    <n v="1.06"/>
    <n v="21.200000000000003"/>
    <s v="ALQUINGA &amp; ALQUINGA"/>
  </r>
  <r>
    <n v="1002210395"/>
    <s v="UE01"/>
    <d v="2022-04-04T00:00:00"/>
    <d v="1899-12-30T16:59:00"/>
    <s v="012-024-00412907"/>
    <s v="9000809268"/>
    <s v="012-022-00316651"/>
    <n v="3259.87"/>
    <n v="3654.98"/>
    <s v="ZPVN"/>
    <s v="40567967"/>
    <s v="0000395192"/>
    <n v="8002827949"/>
    <n v="1002210395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59"/>
    <x v="159"/>
    <s v="100015026"/>
    <s v="GUAMAN LUIS"/>
    <s v="ZEMT"/>
    <s v="18UE825"/>
    <s v="1"/>
    <s v="Con Pallet"/>
    <n v="0.05"/>
    <n v="24"/>
    <x v="0"/>
    <n v="40070"/>
    <n v="24050"/>
    <n v="16020"/>
    <n v="216"/>
    <m/>
    <x v="156"/>
    <n v="4"/>
    <s v="04"/>
    <n v="24"/>
    <x v="1"/>
    <n v="0.45"/>
    <n v="9"/>
    <s v="TRAPSA C.A."/>
  </r>
  <r>
    <n v="1002210352"/>
    <s v="UE01"/>
    <d v="2022-04-04T00:00:00"/>
    <d v="1899-12-30T17:01:00"/>
    <s v="012-024-00412908"/>
    <s v=""/>
    <s v=""/>
    <n v="0"/>
    <n v="0"/>
    <s v="ZPRC"/>
    <s v="2500108733"/>
    <s v="P000033543"/>
    <n v="8002827892"/>
    <n v="1002210352"/>
    <s v="15-00000218"/>
    <s v="MAGNO HE"/>
    <n v="31.4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260"/>
    <n v="31480"/>
    <n v="18780"/>
    <n v="0"/>
    <m/>
    <x v="3"/>
    <n v="4"/>
    <s v="04"/>
    <n v="31.48"/>
    <x v="1"/>
    <n v="0"/>
    <n v="0"/>
    <s v="UNICON"/>
  </r>
  <r>
    <n v="1002210432"/>
    <s v="UE01"/>
    <d v="2022-04-04T00:00:00"/>
    <d v="1899-12-30T17:14:00"/>
    <s v="012-024-00412909"/>
    <s v="9000780169"/>
    <s v="013-020-00046254"/>
    <n v="749.63"/>
    <n v="840.49"/>
    <s v="ZPDF"/>
    <s v="70170968"/>
    <s v="0000395327"/>
    <n v="8002827996"/>
    <n v="1002210432"/>
    <s v="15-00001115"/>
    <s v="ARMADURO"/>
    <n v="12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15063.75"/>
    <n v="6018.75"/>
    <n v="9045"/>
    <n v="133.19999999999999"/>
    <m/>
    <x v="151"/>
    <n v="4"/>
    <s v="04"/>
    <n v="6"/>
    <x v="1"/>
    <n v="1.1099999999999999"/>
    <n v="22.2"/>
    <s v="TRANSPORTE PROPIO"/>
  </r>
  <r>
    <n v="1002210432"/>
    <s v="UE01"/>
    <d v="2022-04-04T00:00:00"/>
    <d v="1899-12-30T17:14:00"/>
    <s v="012-024-00412910"/>
    <s v="9000809042"/>
    <s v="013-020-00048093"/>
    <n v="3351.35"/>
    <n v="3757.55"/>
    <s v="ZPDF"/>
    <s v="70177813"/>
    <s v="0000395326"/>
    <n v="8002827997"/>
    <n v="1002210432"/>
    <s v="15-00001115"/>
    <s v="ARMADURO"/>
    <n v="52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35126.25"/>
    <n v="26081.25"/>
    <n v="9045"/>
    <n v="577.20000000000005"/>
    <m/>
    <x v="151"/>
    <n v="4"/>
    <s v="04"/>
    <n v="26"/>
    <x v="1"/>
    <n v="1.1100000000000001"/>
    <n v="22.200000000000003"/>
    <s v="TRANSPORTE PROPIO"/>
  </r>
  <r>
    <n v="1002210366"/>
    <s v="UE01"/>
    <d v="2022-04-04T00:00:00"/>
    <d v="1899-12-30T17:16:00"/>
    <s v="012-024-00412911"/>
    <s v=""/>
    <s v=""/>
    <n v="0"/>
    <n v="0"/>
    <s v="ZPRC"/>
    <s v="2500108734"/>
    <s v="P000033544"/>
    <n v="8002827911"/>
    <n v="1002210366"/>
    <s v="15-00000218"/>
    <s v="MAGNO HE"/>
    <n v="31.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860"/>
    <n v="31500"/>
    <n v="18360"/>
    <n v="0"/>
    <m/>
    <x v="3"/>
    <n v="4"/>
    <s v="04"/>
    <n v="31.5"/>
    <x v="1"/>
    <n v="0"/>
    <n v="0"/>
    <s v="UNICON S.A."/>
  </r>
  <r>
    <n v="1002210435"/>
    <s v="UE01"/>
    <d v="2022-04-04T00:00:00"/>
    <d v="1899-12-30T17:20:00"/>
    <s v="012-024-00412912"/>
    <s v="9000809275"/>
    <s v="012-022-00316652"/>
    <n v="2257.1999999999998"/>
    <n v="2530.7800000000002"/>
    <s v="ZPVN"/>
    <s v="40568190"/>
    <s v="0000395494"/>
    <n v="8002827999"/>
    <n v="1002210435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s v="18UE735"/>
    <s v="2"/>
    <s v="Sin Pallet"/>
    <n v="0"/>
    <n v="0"/>
    <x v="0"/>
    <n v="26780"/>
    <n v="18030"/>
    <n v="8750"/>
    <n v="262.8"/>
    <m/>
    <x v="61"/>
    <n v="4"/>
    <s v="04"/>
    <n v="18"/>
    <x v="1"/>
    <n v="0.73"/>
    <n v="14.600000000000001"/>
    <s v="RUTAS COTACACHENSES"/>
  </r>
  <r>
    <n v="1002210441"/>
    <s v="UE01"/>
    <d v="2022-04-04T00:00:00"/>
    <d v="1899-12-30T17:23:00"/>
    <s v="012-024-00412913"/>
    <s v="9000809276"/>
    <s v="012-022-00316653"/>
    <n v="2358"/>
    <n v="2643.8"/>
    <s v="ZPVN"/>
    <s v="40568198"/>
    <s v="0000395521"/>
    <n v="8002828005"/>
    <n v="1002210441"/>
    <s v="15-00001119"/>
    <s v="CAMPEON ANTIHUMEDAD"/>
    <n v="36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27070"/>
    <n v="18040"/>
    <n v="9030"/>
    <n v="406.8"/>
    <m/>
    <x v="98"/>
    <n v="4"/>
    <s v="04"/>
    <n v="18"/>
    <x v="1"/>
    <n v="1.1300000000000001"/>
    <n v="22.6"/>
    <s v="SANJOPAS S.A."/>
  </r>
  <r>
    <n v="1002210438"/>
    <s v="UE01"/>
    <d v="2022-04-04T00:00:00"/>
    <d v="1899-12-30T17:28:00"/>
    <s v="012-024-00412914"/>
    <s v="9000809280"/>
    <s v="012-022-00316654"/>
    <n v="2192.4"/>
    <n v="2458.14"/>
    <s v="ZPVN"/>
    <s v="40568187"/>
    <s v="0000395493"/>
    <n v="8002828003"/>
    <n v="1002210438"/>
    <s v="15-00001119"/>
    <s v="CAMPEON ANTIHUMEDAD"/>
    <n v="360"/>
    <s v="BOL"/>
    <s v="101664"/>
    <s v="ACERIA DEL ECUADOR C.A. ADELCA"/>
    <s v="804176"/>
    <s v="CAMINO MORA XAVIER OSWALDO"/>
    <s v="SANTO DOMINGO"/>
    <s v="VIA QUEVEDO KM 3"/>
    <s v="OJSAND"/>
    <s v="O-Santodomingo -Santodomingodelos"/>
    <n v="247"/>
    <x v="102"/>
    <x v="102"/>
    <s v="100021206"/>
    <s v="OBANDO ADRIAN"/>
    <s v="ZEMU"/>
    <s v="18UE679"/>
    <s v="2"/>
    <s v="Sin Pallet"/>
    <n v="0"/>
    <n v="0"/>
    <x v="0"/>
    <n v="27080"/>
    <n v="18040"/>
    <n v="9040"/>
    <n v="302.39999999999998"/>
    <m/>
    <x v="100"/>
    <n v="4"/>
    <s v="04"/>
    <n v="18"/>
    <x v="1"/>
    <n v="0.84"/>
    <n v="16.799999999999997"/>
    <s v="LA ARMENIA S.A."/>
  </r>
  <r>
    <n v="1002210449"/>
    <s v="UE01"/>
    <d v="2022-04-04T00:00:00"/>
    <d v="1899-12-30T17:31:00"/>
    <s v="012-024-00412915"/>
    <s v="9000809281"/>
    <s v="012-022-00316655"/>
    <n v="4362.6000000000004"/>
    <n v="4891.37"/>
    <s v="ZPVN"/>
    <s v="40567966"/>
    <s v="0000395180"/>
    <n v="8002828013"/>
    <n v="1002210449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52080"/>
    <n v="33040"/>
    <n v="19040"/>
    <n v="996.6"/>
    <m/>
    <x v="130"/>
    <n v="4"/>
    <s v="04"/>
    <n v="33"/>
    <x v="1"/>
    <n v="1.51"/>
    <n v="30.2"/>
    <s v="TRANSPORTE PROPIO"/>
  </r>
  <r>
    <n v="1002210412"/>
    <s v="UE01"/>
    <d v="2022-04-04T00:00:00"/>
    <d v="1899-12-30T17:35:00"/>
    <s v="012-024-00412916"/>
    <s v=""/>
    <s v=""/>
    <n v="0"/>
    <n v="0"/>
    <s v="ZPRC"/>
    <s v="2500108724"/>
    <s v="0000395268"/>
    <n v="8002827973"/>
    <n v="1002210412"/>
    <s v="15-00001115"/>
    <s v="ARMADURO"/>
    <n v="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s v="18UE738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</r>
  <r>
    <n v="1002210412"/>
    <s v="UE01"/>
    <d v="2022-04-04T00:00:00"/>
    <d v="1899-12-30T17:35:00"/>
    <s v="012-024-00412917"/>
    <s v=""/>
    <s v=""/>
    <n v="0"/>
    <n v="0"/>
    <s v="ZPRC"/>
    <s v="2500108724"/>
    <s v="0000395269"/>
    <n v="8002827975"/>
    <n v="1002210412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s v="18UE738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</r>
  <r>
    <n v="1002210412"/>
    <s v="UE01"/>
    <d v="2022-04-04T00:00:00"/>
    <d v="1899-12-30T17:35:00"/>
    <s v="012-024-00412918"/>
    <s v=""/>
    <s v=""/>
    <n v="0"/>
    <n v="0"/>
    <s v="ZPRC"/>
    <s v="2500108724"/>
    <s v="0000395270"/>
    <n v="8002827974"/>
    <n v="1002210412"/>
    <s v="15-00001123"/>
    <s v="SELVALEGRE"/>
    <n v="4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s v="18UE738"/>
    <s v="4"/>
    <s v="Pallet Cortesia"/>
    <n v="0"/>
    <n v="0"/>
    <x v="0"/>
    <n v="29925"/>
    <n v="24075"/>
    <n v="5850"/>
    <n v="220.8"/>
    <m/>
    <x v="165"/>
    <n v="4"/>
    <s v="04"/>
    <n v="24"/>
    <x v="1"/>
    <n v="0.46"/>
    <n v="9.2000000000000011"/>
    <s v="ELOHIM S.A."/>
  </r>
  <r>
    <n v="1002210433"/>
    <s v="UE01"/>
    <d v="2022-04-04T00:00:00"/>
    <d v="1899-12-30T17:37:00"/>
    <s v="012-024-00412919"/>
    <s v="9000808999"/>
    <s v="013-020-00048092"/>
    <n v="4297.16"/>
    <n v="4818"/>
    <s v="ZPDF"/>
    <s v="70177789"/>
    <s v="0000395194"/>
    <n v="8002827998"/>
    <n v="1002210433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90"/>
    <n v="33070"/>
    <n v="18320"/>
    <n v="996.6"/>
    <m/>
    <x v="130"/>
    <n v="4"/>
    <s v="04"/>
    <n v="33"/>
    <x v="1"/>
    <n v="1.51"/>
    <n v="30.2"/>
    <s v="TRANSPORTE PROPIO"/>
  </r>
  <r>
    <n v="1002210418"/>
    <s v="UE01"/>
    <d v="2022-04-04T00:00:00"/>
    <d v="1899-12-30T17:40:00"/>
    <s v="012-024-00412920"/>
    <s v="9000809283"/>
    <s v="012-022-00316656"/>
    <n v="3968.44"/>
    <n v="4449.4399999999996"/>
    <s v="ZPVN"/>
    <s v="40568001"/>
    <s v="0000395287"/>
    <n v="8002827982"/>
    <n v="1002210418"/>
    <s v="15-00000218"/>
    <s v="MAGNO HE"/>
    <n v="32.340000000000003"/>
    <s v="T"/>
    <s v="10006962"/>
    <s v="ACOSTAHORMIGONES S.A.S"/>
    <s v="810367"/>
    <s v="GRANEL BODEGA PRINCIPAL"/>
    <s v="AMBATO"/>
    <s v="CALLE F Y CALLE 4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180"/>
    <n v="32340"/>
    <n v="19840"/>
    <n v="467.64"/>
    <m/>
    <x v="18"/>
    <n v="4"/>
    <s v="04"/>
    <n v="32.340000000000003"/>
    <x v="1"/>
    <n v="14.460111317254173"/>
    <n v="14.460111317254173"/>
    <s v="LA ARMENIA S.A."/>
  </r>
  <r>
    <n v="1002210417"/>
    <s v="UE01"/>
    <d v="2022-04-04T00:00:00"/>
    <d v="1899-12-30T17:43:00"/>
    <s v="012-024-00412921"/>
    <s v=""/>
    <s v=""/>
    <n v="0"/>
    <n v="0"/>
    <s v="ZPRC"/>
    <s v="2500108736"/>
    <s v="P000033548"/>
    <n v="8002827980"/>
    <n v="1002210417"/>
    <s v="15-00001115"/>
    <s v="ARMADURO"/>
    <n v="280"/>
    <s v="BOL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s v="18UE985"/>
    <s v="1"/>
    <s v="Con Pallet"/>
    <n v="0.05"/>
    <n v="14"/>
    <x v="0"/>
    <n v="22395"/>
    <n v="14035"/>
    <n v="8360"/>
    <n v="53.2"/>
    <m/>
    <x v="66"/>
    <n v="4"/>
    <s v="04"/>
    <n v="14"/>
    <x v="1"/>
    <n v="0.19"/>
    <n v="3.8000000000000003"/>
    <s v="SELVALEGRE S.A."/>
  </r>
  <r>
    <n v="1002210417"/>
    <s v="UE01"/>
    <d v="2022-04-04T00:00:00"/>
    <d v="1899-12-30T17:43:00"/>
    <s v="012-024-00412922"/>
    <s v=""/>
    <s v=""/>
    <n v="0"/>
    <n v="0"/>
    <s v="ZPRC"/>
    <s v="2500108735"/>
    <s v="P000033547"/>
    <n v="8002827981"/>
    <n v="1002210417"/>
    <s v="15-00001123"/>
    <s v="SELVALEGRE"/>
    <n v="200"/>
    <s v="BOL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s v="18UE985"/>
    <s v="1"/>
    <s v="Con Pallet"/>
    <n v="0.05"/>
    <n v="10"/>
    <x v="0"/>
    <n v="18385"/>
    <n v="10025"/>
    <n v="8360"/>
    <n v="38"/>
    <m/>
    <x v="66"/>
    <n v="4"/>
    <s v="04"/>
    <n v="10"/>
    <x v="1"/>
    <n v="0.19"/>
    <n v="3.8"/>
    <s v="SELVALEGRE S.A."/>
  </r>
  <r>
    <n v="1002210423"/>
    <s v="UE01"/>
    <d v="2022-04-04T00:00:00"/>
    <d v="1899-12-30T17:46:00"/>
    <s v="012-024-00412923"/>
    <s v="9000809286"/>
    <s v="012-022-00316657"/>
    <n v="3342.26"/>
    <n v="3747.36"/>
    <s v="ZPVN"/>
    <s v="40565742"/>
    <s v="0000395127"/>
    <n v="8002827987"/>
    <n v="1002210423"/>
    <s v="15-00001121"/>
    <s v="GLADIADOR"/>
    <n v="32.94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520"/>
    <n v="32940"/>
    <n v="18580"/>
    <n v="0"/>
    <m/>
    <x v="3"/>
    <n v="4"/>
    <s v="04"/>
    <n v="32.94"/>
    <x v="1"/>
    <n v="0"/>
    <n v="0"/>
    <s v="XAVIER VALENZUELA"/>
  </r>
  <r>
    <n v="1002210424"/>
    <s v="UE01"/>
    <d v="2022-04-04T00:00:00"/>
    <d v="1899-12-30T17:47:00"/>
    <s v="012-024-00412924"/>
    <s v="9000809288"/>
    <s v="012-022-00316658"/>
    <n v="4280.42"/>
    <n v="4799.2299999999996"/>
    <s v="ZPVN"/>
    <s v="40568137"/>
    <s v="0000395428"/>
    <n v="8002827988"/>
    <n v="1002210424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24"/>
    <x v="24"/>
    <s v="100014929"/>
    <s v="YEPEZ PATRICIO"/>
    <s v="ZETT"/>
    <s v="18UE854"/>
    <s v="1"/>
    <s v="Con Pallet"/>
    <n v="0.05"/>
    <n v="32"/>
    <x v="0"/>
    <n v="50000"/>
    <n v="32100"/>
    <n v="17900"/>
    <n v="281.60000000000002"/>
    <m/>
    <x v="24"/>
    <n v="4"/>
    <s v="04"/>
    <n v="32"/>
    <x v="1"/>
    <n v="0.44000000000000006"/>
    <n v="8.8000000000000007"/>
    <s v="LIDENORTI S.A."/>
  </r>
  <r>
    <n v="1002210396"/>
    <s v="UE01"/>
    <d v="2022-04-04T00:00:00"/>
    <d v="1899-12-30T17:55:00"/>
    <s v="012-024-00412925"/>
    <s v=""/>
    <s v=""/>
    <n v="0"/>
    <n v="0"/>
    <s v="ZPRC"/>
    <s v="2500108715"/>
    <s v="0000395108"/>
    <n v="8002827951"/>
    <n v="1002210396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77"/>
    <x v="77"/>
    <s v="100014971"/>
    <s v="QUIROZ EDUARDO"/>
    <s v="ZEMT"/>
    <s v="18UE632"/>
    <s v="1"/>
    <s v="Con Pallet"/>
    <n v="0.05"/>
    <n v="24"/>
    <x v="0"/>
    <n v="40100"/>
    <n v="23980"/>
    <n v="16120"/>
    <n v="542.4"/>
    <m/>
    <x v="75"/>
    <n v="4"/>
    <s v="04"/>
    <n v="24"/>
    <x v="1"/>
    <n v="1.1299999999999999"/>
    <n v="22.599999999999998"/>
    <s v="LIDENORTI S.A."/>
  </r>
  <r>
    <n v="1002210476"/>
    <s v="UE01"/>
    <d v="2022-04-04T00:00:00"/>
    <d v="1899-12-30T18:02:00"/>
    <s v="012-024-00412926"/>
    <s v="9000809290"/>
    <s v="012-022-00316659"/>
    <n v="4390.3999999999996"/>
    <n v="4922.55"/>
    <s v="ZPVN"/>
    <s v="40568208"/>
    <s v="P000033571"/>
    <n v="8002828051"/>
    <n v="1002210476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630"/>
    <n v="32080"/>
    <n v="18550"/>
    <n v="326.39999999999998"/>
    <m/>
    <x v="143"/>
    <n v="4"/>
    <s v="04"/>
    <n v="32"/>
    <x v="1"/>
    <n v="0.51"/>
    <n v="10.199999999999999"/>
    <s v="TRANSPORTE PROPIO"/>
  </r>
  <r>
    <n v="1002210479"/>
    <s v="UE01"/>
    <d v="2022-04-04T00:00:00"/>
    <d v="1899-12-30T18:05:00"/>
    <s v="012-024-00412927"/>
    <s v="9000809291"/>
    <s v="012-022-00316660"/>
    <n v="2408.4"/>
    <n v="2700.32"/>
    <s v="ZPVN"/>
    <s v="40567263"/>
    <s v="P000033249"/>
    <n v="8002828054"/>
    <n v="1002210479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90"/>
    <n v="18000"/>
    <n v="8890"/>
    <n v="208.8"/>
    <m/>
    <x v="0"/>
    <n v="4"/>
    <s v="04"/>
    <n v="18"/>
    <x v="1"/>
    <n v="0.58000000000000007"/>
    <n v="11.600000000000001"/>
    <s v="TRANSPORTE PROPIO"/>
  </r>
  <r>
    <n v="1002210473"/>
    <s v="UE01"/>
    <d v="2022-04-04T00:00:00"/>
    <d v="1899-12-30T18:11:00"/>
    <s v="012-024-00412928"/>
    <s v="9000809294"/>
    <s v="012-022-00316662"/>
    <n v="486.98"/>
    <n v="546.01"/>
    <s v="ZPVN"/>
    <s v="40568201"/>
    <s v="0000395528"/>
    <n v="8002828047"/>
    <n v="1002210473"/>
    <s v="15-00001120"/>
    <s v="CAMPEON"/>
    <n v="80"/>
    <s v="BOL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s v="18UE517"/>
    <s v="2"/>
    <s v="Sin Pallet"/>
    <n v="0"/>
    <n v="0"/>
    <x v="0"/>
    <n v="8528.8889999999992"/>
    <n v="4008.8890000000001"/>
    <n v="4520"/>
    <n v="28"/>
    <m/>
    <x v="29"/>
    <n v="4"/>
    <s v="04"/>
    <n v="4"/>
    <x v="1"/>
    <n v="0.35"/>
    <n v="7"/>
    <s v="SANJOPAS S.A."/>
  </r>
  <r>
    <n v="1002210473"/>
    <s v="UE01"/>
    <d v="2022-04-04T00:00:00"/>
    <d v="1899-12-30T18:11:00"/>
    <s v="012-024-00412929"/>
    <s v="9000809293"/>
    <s v="012-022-00316661"/>
    <n v="1858.89"/>
    <n v="2084.1999999999998"/>
    <s v="ZPVN"/>
    <s v="40568201"/>
    <s v="0000395527"/>
    <n v="8002828048"/>
    <n v="1002210473"/>
    <s v="15-00001123"/>
    <s v="SELVALEGRE"/>
    <n v="280"/>
    <s v="BOL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s v="18UE517"/>
    <s v="2"/>
    <s v="Sin Pallet"/>
    <n v="0"/>
    <n v="0"/>
    <x v="0"/>
    <n v="18551.111000000001"/>
    <n v="14031.111000000001"/>
    <n v="4520"/>
    <n v="98"/>
    <m/>
    <x v="29"/>
    <n v="4"/>
    <s v="04"/>
    <n v="14"/>
    <x v="1"/>
    <n v="0.35"/>
    <n v="7"/>
    <s v="SANJOPAS S.A."/>
  </r>
  <r>
    <n v="1002210419"/>
    <s v="UE01"/>
    <d v="2022-04-04T00:00:00"/>
    <d v="1899-12-30T18:18:00"/>
    <s v="012-024-00412930"/>
    <s v="9000809299"/>
    <s v="012-022-00316663"/>
    <n v="3845.76"/>
    <n v="4311.8900000000003"/>
    <s v="ZPVN"/>
    <s v="40567980"/>
    <s v="0000395248"/>
    <n v="8002827983"/>
    <n v="1002210419"/>
    <s v="15-00001121"/>
    <s v="GLADIADOR"/>
    <n v="31.52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800"/>
    <n v="31520"/>
    <n v="18280"/>
    <n v="110.95"/>
    <m/>
    <x v="28"/>
    <n v="4"/>
    <s v="04"/>
    <n v="31.52"/>
    <x v="1"/>
    <n v="3.5199873096446703"/>
    <n v="3.5199873096446703"/>
    <s v="TRANSALMEIDA CIA."/>
  </r>
  <r>
    <n v="1002210489"/>
    <s v="UE01"/>
    <d v="2022-04-04T00:00:00"/>
    <d v="1899-12-30T18:25:00"/>
    <s v="012-024-00412931"/>
    <s v="9000809301"/>
    <s v="012-022-00316664"/>
    <n v="2494.8000000000002"/>
    <n v="2797.19"/>
    <s v="ZPVN"/>
    <s v="40568188"/>
    <s v="0000395503"/>
    <n v="8002828065"/>
    <n v="1002210489"/>
    <s v="15-00001123"/>
    <s v="SELVALEGRE"/>
    <n v="360"/>
    <s v="BOL"/>
    <s v="101498"/>
    <s v="PROVEEDORA VILLAFUERTE DE"/>
    <s v="804420"/>
    <s v="SUCURSAL TABABELA"/>
    <s v="QUITO"/>
    <s v="E35 KM 24"/>
    <s v="OPTABA"/>
    <s v="O-Pichincha-Tababela"/>
    <n v="89"/>
    <x v="93"/>
    <x v="93"/>
    <s v="100014969"/>
    <s v="LARGO ANGEL"/>
    <s v="ZEMU"/>
    <s v="18UE606"/>
    <s v="2"/>
    <s v="Sin Pallet"/>
    <n v="0"/>
    <n v="0"/>
    <x v="0"/>
    <n v="27150"/>
    <n v="18030"/>
    <n v="9120"/>
    <n v="147.6"/>
    <m/>
    <x v="91"/>
    <n v="4"/>
    <s v="04"/>
    <n v="18"/>
    <x v="1"/>
    <n v="0.41"/>
    <n v="8.1999999999999993"/>
    <s v="TRANSSJQ S.A."/>
  </r>
  <r>
    <n v="1002210497"/>
    <s v="UE01"/>
    <d v="2022-04-04T00:00:00"/>
    <d v="1899-12-30T18:29:00"/>
    <s v="012-024-00412932"/>
    <s v="9000809303"/>
    <s v="012-022-00316666"/>
    <n v="1109.5"/>
    <n v="1243.98"/>
    <s v="ZPVN"/>
    <s v="40568015"/>
    <s v="P000033522"/>
    <n v="8002828075"/>
    <n v="1002210497"/>
    <s v="15-00001115"/>
    <s v="ARMADURO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s v="18UE678"/>
    <s v="1"/>
    <s v="Con Pallet"/>
    <n v="0.05"/>
    <n v="8"/>
    <x v="0"/>
    <n v="15970"/>
    <n v="8020"/>
    <n v="7950"/>
    <n v="24"/>
    <m/>
    <x v="80"/>
    <n v="4"/>
    <s v="04"/>
    <n v="8"/>
    <x v="1"/>
    <n v="0.15"/>
    <n v="3"/>
    <s v="LA ARMENIA S.A."/>
  </r>
  <r>
    <n v="1002210497"/>
    <s v="UE01"/>
    <d v="2022-04-04T00:00:00"/>
    <d v="1899-12-30T18:29:00"/>
    <s v="012-024-00412933"/>
    <s v="9000809302"/>
    <s v="012-022-00316665"/>
    <n v="2196.94"/>
    <n v="2463.2199999999998"/>
    <s v="ZPVN"/>
    <s v="40568014"/>
    <s v="P000033521"/>
    <n v="8002828074"/>
    <n v="1002210497"/>
    <s v="15-00001123"/>
    <s v="SELVALEGRE"/>
    <n v="320"/>
    <s v="BOL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s v="18UE678"/>
    <s v="1"/>
    <s v="Con Pallet"/>
    <n v="0.05"/>
    <n v="16"/>
    <x v="0"/>
    <n v="23990"/>
    <n v="16040"/>
    <n v="7950"/>
    <n v="48"/>
    <m/>
    <x v="80"/>
    <n v="4"/>
    <s v="04"/>
    <n v="16"/>
    <x v="1"/>
    <n v="0.15"/>
    <n v="3"/>
    <s v="LA ARMENIA S.A."/>
  </r>
  <r>
    <n v="1002210498"/>
    <s v="UE01"/>
    <d v="2022-04-04T00:00:00"/>
    <d v="1899-12-30T18:30:00"/>
    <s v="012-024-00412934"/>
    <s v="9000809306"/>
    <s v="012-022-00316669"/>
    <n v="528"/>
    <n v="592"/>
    <s v="ZPVN"/>
    <s v="40567852"/>
    <s v="P000033447"/>
    <n v="8002828076"/>
    <n v="1002210498"/>
    <s v="15-00000181"/>
    <s v="ARMADURO ANTIHUMEDAD"/>
    <n v="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</r>
  <r>
    <n v="1002210498"/>
    <s v="UE01"/>
    <d v="2022-04-04T00:00:00"/>
    <d v="1899-12-30T18:30:00"/>
    <s v="012-024-00412935"/>
    <s v="9000809304"/>
    <s v="012-022-00316667"/>
    <n v="501.6"/>
    <n v="562.4"/>
    <s v="ZPVN"/>
    <s v="40567851"/>
    <s v="P000033446"/>
    <n v="8002828078"/>
    <n v="1002210498"/>
    <s v="15-00001119"/>
    <s v="CAMPEON ANTIHUMEDAD"/>
    <n v="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</r>
  <r>
    <n v="1002210498"/>
    <s v="UE01"/>
    <d v="2022-04-04T00:00:00"/>
    <d v="1899-12-30T18:30:00"/>
    <s v="012-024-00412936"/>
    <s v="9000809305"/>
    <s v="012-022-00316668"/>
    <n v="3260"/>
    <n v="3655.13"/>
    <s v="ZPVN"/>
    <s v="40567850"/>
    <s v="P000033445"/>
    <n v="8002828077"/>
    <n v="1002210498"/>
    <s v="15-00001124"/>
    <s v="SELVALEGRE ANTIHUMEDAD"/>
    <n v="5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0979.091"/>
    <n v="24992.423999999999"/>
    <n v="5986.6670000000004"/>
    <n v="665"/>
    <m/>
    <x v="52"/>
    <n v="4"/>
    <s v="04"/>
    <n v="25"/>
    <x v="1"/>
    <n v="1.33"/>
    <n v="26.6"/>
    <s v="TRANSPORTE PROPIO"/>
  </r>
  <r>
    <n v="1002210475"/>
    <s v="UE01"/>
    <d v="2022-04-04T00:00:00"/>
    <d v="1899-12-30T18:34:00"/>
    <s v="012-024-00412937"/>
    <s v="9000809307"/>
    <s v="012-022-00316670"/>
    <n v="3110.4"/>
    <n v="3487.4"/>
    <s v="ZPVN"/>
    <s v="40567976"/>
    <s v="0000395206"/>
    <n v="8002828050"/>
    <n v="1002210475"/>
    <s v="15-00001119"/>
    <s v="CAMPEON ANTIHUMEDAD"/>
    <n v="480"/>
    <s v="BOL"/>
    <s v="101577"/>
    <s v="ALLAN SUAREZ CELSO EUCLIDES"/>
    <s v="800788"/>
    <s v="BODEGA ALLAN C"/>
    <s v="QUEVEDO"/>
    <s v="BODEGA ALLAN C/ QUEVEDO"/>
    <s v="ORQUEV"/>
    <s v="O-Losrios-Quevedo"/>
    <n v="345"/>
    <x v="114"/>
    <x v="114"/>
    <s v="100014846"/>
    <s v="SANCHEZ EDUARDO"/>
    <s v="ZEMT"/>
    <s v="18UE324"/>
    <s v="2"/>
    <s v="Sin Pallet"/>
    <n v="0"/>
    <n v="0"/>
    <x v="0"/>
    <n v="38740"/>
    <n v="23970"/>
    <n v="14770"/>
    <n v="494.4"/>
    <m/>
    <x v="112"/>
    <n v="4"/>
    <s v="04"/>
    <n v="24"/>
    <x v="1"/>
    <n v="1.03"/>
    <n v="20.599999999999998"/>
    <s v="LIDENORTI S.A."/>
  </r>
  <r>
    <n v="1002210494"/>
    <s v="UE01"/>
    <d v="2022-04-04T00:00:00"/>
    <d v="1899-12-30T18:40:00"/>
    <s v="012-024-00412938"/>
    <s v="9000809309"/>
    <s v="012-022-00316671"/>
    <n v="2310"/>
    <n v="2589.9899999999998"/>
    <s v="ZPVN"/>
    <s v="40568025"/>
    <s v="P000033523"/>
    <n v="8002828070"/>
    <n v="1002210494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5"/>
    <x v="15"/>
    <s v="100015160"/>
    <s v="MORAN ALONSO"/>
    <s v="ZETT"/>
    <s v="18UE356"/>
    <s v="2"/>
    <s v="Sin Pallet"/>
    <n v="0"/>
    <n v="0"/>
    <x v="1"/>
    <n v="50750"/>
    <n v="33010"/>
    <n v="17740"/>
    <n v="0"/>
    <m/>
    <x v="15"/>
    <n v="4"/>
    <s v="04"/>
    <n v="33"/>
    <x v="1"/>
    <n v="0"/>
    <n v="0"/>
    <s v="SANJOPAS S.A."/>
  </r>
  <r>
    <n v="1002210519"/>
    <s v="UE01"/>
    <d v="2022-04-04T00:00:00"/>
    <d v="1899-12-30T18:41:00"/>
    <s v="012-024-00412939"/>
    <s v="9000809311"/>
    <s v="012-022-00316673"/>
    <n v="246"/>
    <n v="275.82"/>
    <s v="ZPVN"/>
    <s v="40568220"/>
    <s v="0000395546"/>
    <n v="8002828108"/>
    <n v="1002210519"/>
    <s v="15-00001120"/>
    <s v="CAMPEON"/>
    <n v="40"/>
    <s v="BOL"/>
    <s v="101489"/>
    <s v="CUITO JACOME RAUL GERMAN"/>
    <s v="801278"/>
    <s v="BODEGA CUITO RAUL"/>
    <s v="AMBATO"/>
    <s v="AV. ATAHUALPA 638 Y"/>
    <s v="OTAMBA"/>
    <s v="O-Tungurahua-Ambato"/>
    <n v="250"/>
    <x v="46"/>
    <x v="46"/>
    <s v="100018609"/>
    <s v="CHACON WILSON"/>
    <s v="ZEMU"/>
    <s v="18UE554"/>
    <s v="2"/>
    <s v="Sin Pallet"/>
    <n v="0"/>
    <n v="0"/>
    <x v="0"/>
    <n v="6610.5559999999996"/>
    <n v="2005.556"/>
    <n v="4605"/>
    <n v="36"/>
    <m/>
    <x v="44"/>
    <n v="4"/>
    <s v="04"/>
    <n v="2"/>
    <x v="1"/>
    <n v="0.9"/>
    <n v="18"/>
    <s v="TRAPSA C.A."/>
  </r>
  <r>
    <n v="1002210519"/>
    <s v="UE01"/>
    <d v="2022-04-04T00:00:00"/>
    <d v="1899-12-30T18:41:00"/>
    <s v="012-024-00412940"/>
    <s v="9000809310"/>
    <s v="012-022-00316672"/>
    <n v="2121.6"/>
    <n v="2378.75"/>
    <s v="ZPVN"/>
    <s v="40568219"/>
    <s v="0000395545"/>
    <n v="8002828107"/>
    <n v="1002210519"/>
    <s v="15-00001123"/>
    <s v="SELVALEGRE"/>
    <n v="320"/>
    <s v="BOL"/>
    <s v="101489"/>
    <s v="CUITO JACOME RAUL GERMAN"/>
    <s v="801276"/>
    <s v="EL CONSTRUCTOR 2"/>
    <s v="AMBATO"/>
    <s v="ENTRADA A AMBATO REDONDEL IZAMBA"/>
    <s v="OTAMBA"/>
    <s v="O-Tungurahua-Ambato"/>
    <n v="250"/>
    <x v="46"/>
    <x v="46"/>
    <s v="100018609"/>
    <s v="CHACON WILSON"/>
    <s v="ZEMU"/>
    <s v="18UE554"/>
    <s v="2"/>
    <s v="Sin Pallet"/>
    <n v="0"/>
    <n v="0"/>
    <x v="0"/>
    <n v="20649.444"/>
    <n v="16044.444"/>
    <n v="4605"/>
    <n v="288"/>
    <m/>
    <x v="44"/>
    <n v="4"/>
    <s v="04"/>
    <n v="16"/>
    <x v="1"/>
    <n v="0.9"/>
    <n v="18"/>
    <s v="TRAPSA C.A."/>
  </r>
  <r>
    <n v="1002210511"/>
    <s v="UE01"/>
    <d v="2022-04-04T00:00:00"/>
    <d v="1899-12-30T18:44:00"/>
    <s v="012-024-00412941"/>
    <s v="9000809313"/>
    <s v="012-022-00316675"/>
    <n v="252"/>
    <n v="282.54000000000002"/>
    <s v="ZPVN"/>
    <s v="40568058"/>
    <s v="0000395350"/>
    <n v="8002828096"/>
    <n v="1002210511"/>
    <s v="15-00001115"/>
    <s v="ARMADURO"/>
    <n v="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s v="18UE726"/>
    <s v="2"/>
    <s v="Sin Pallet"/>
    <n v="0"/>
    <n v="0"/>
    <x v="0"/>
    <n v="8766.6669999999995"/>
    <n v="2001.6669999999999"/>
    <n v="6765"/>
    <n v="36"/>
    <m/>
    <x v="148"/>
    <n v="4"/>
    <s v="04"/>
    <n v="2"/>
    <x v="1"/>
    <n v="0.9"/>
    <n v="18"/>
    <s v="TRANSSJQ S.A."/>
  </r>
  <r>
    <n v="1002210511"/>
    <s v="UE01"/>
    <d v="2022-04-04T00:00:00"/>
    <d v="1899-12-30T18:44:00"/>
    <s v="012-024-00412942"/>
    <s v="9000809312"/>
    <s v="012-022-00316674"/>
    <n v="2758.8"/>
    <n v="3093.19"/>
    <s v="ZPVN"/>
    <s v="40568058"/>
    <s v="0000395349"/>
    <n v="8002828097"/>
    <n v="1002210511"/>
    <s v="15-00001123"/>
    <s v="SELVALEGRE"/>
    <n v="4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s v="18UE726"/>
    <s v="2"/>
    <s v="Sin Pallet"/>
    <n v="0"/>
    <n v="0"/>
    <x v="0"/>
    <n v="28783.332999999999"/>
    <n v="22018.332999999999"/>
    <n v="6765"/>
    <n v="396"/>
    <m/>
    <x v="148"/>
    <n v="4"/>
    <s v="04"/>
    <n v="22"/>
    <x v="1"/>
    <n v="0.9"/>
    <n v="18"/>
    <s v="TRANSSJQ S.A."/>
  </r>
  <r>
    <n v="1002210506"/>
    <s v="UE01"/>
    <d v="2022-04-04T00:00:00"/>
    <d v="1899-12-30T18:45:00"/>
    <s v="012-024-00412943"/>
    <s v="9000809315"/>
    <s v="012-022-00316677"/>
    <n v="256.8"/>
    <n v="287.93"/>
    <s v="ZPVN"/>
    <s v="40567988"/>
    <s v="0000395236"/>
    <n v="8002828090"/>
    <n v="1002210506"/>
    <s v="15-00001120"/>
    <s v="CAMPEON"/>
    <n v="40"/>
    <s v="BOL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s v="18UE840"/>
    <s v="1"/>
    <s v="Con Pallet"/>
    <n v="0.05"/>
    <n v="2"/>
    <x v="0"/>
    <n v="9773.3330000000005"/>
    <n v="2008.3330000000001"/>
    <n v="7765"/>
    <n v="20.399999999999999"/>
    <m/>
    <x v="74"/>
    <n v="4"/>
    <s v="04"/>
    <n v="2"/>
    <x v="1"/>
    <n v="0.51"/>
    <n v="10.199999999999999"/>
    <s v="LIDENORTI S.A."/>
  </r>
  <r>
    <n v="1002210506"/>
    <s v="UE01"/>
    <d v="2022-04-04T00:00:00"/>
    <d v="1899-12-30T18:45:00"/>
    <s v="012-024-00412944"/>
    <s v="9000809314"/>
    <s v="012-022-00316676"/>
    <n v="3049.2"/>
    <n v="3418.78"/>
    <s v="ZPVN"/>
    <s v="40567988"/>
    <s v="0000395235"/>
    <n v="8002828089"/>
    <n v="1002210506"/>
    <s v="15-00001123"/>
    <s v="SELVALEGRE"/>
    <n v="440"/>
    <s v="BOL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s v="18UE840"/>
    <s v="1"/>
    <s v="Con Pallet"/>
    <n v="0.05"/>
    <n v="22"/>
    <x v="0"/>
    <n v="29856.667000000001"/>
    <n v="22091.667000000001"/>
    <n v="7765"/>
    <n v="224.4"/>
    <m/>
    <x v="74"/>
    <n v="4"/>
    <s v="04"/>
    <n v="22"/>
    <x v="1"/>
    <n v="0.51"/>
    <n v="10.200000000000001"/>
    <s v="LIDENORTI S.A."/>
  </r>
  <r>
    <n v="1002210517"/>
    <s v="UE01"/>
    <d v="2022-04-04T00:00:00"/>
    <d v="1899-12-30T18:49:00"/>
    <s v="012-024-00412945"/>
    <s v="9000809316"/>
    <s v="012-022-00316678"/>
    <n v="2253.6"/>
    <n v="2526.75"/>
    <s v="ZPVN"/>
    <s v="40568191"/>
    <s v="0000395495"/>
    <n v="8002828105"/>
    <n v="1002210517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33"/>
    <x v="33"/>
    <s v="100014931"/>
    <s v="VACA GALO"/>
    <s v="ZEMU"/>
    <s v="18UE737"/>
    <s v="2"/>
    <s v="Sin Pallet"/>
    <n v="0"/>
    <n v="0"/>
    <x v="0"/>
    <n v="27030"/>
    <n v="18020"/>
    <n v="9010"/>
    <n v="273.60000000000002"/>
    <m/>
    <x v="31"/>
    <n v="4"/>
    <s v="04"/>
    <n v="18"/>
    <x v="1"/>
    <n v="0.76"/>
    <n v="15.200000000000001"/>
    <s v="TRANSPORTE PESADO CIAPRUTE S.A."/>
  </r>
  <r>
    <n v="1002210414"/>
    <s v="UE01"/>
    <d v="2022-04-04T00:00:00"/>
    <d v="1899-12-30T18:52:00"/>
    <s v="012-024-00412946"/>
    <s v="9000809318"/>
    <s v="012-022-00316679"/>
    <n v="4316.3999999999996"/>
    <n v="4839.58"/>
    <s v="ZPVN"/>
    <s v="40567975"/>
    <s v="0000395204"/>
    <n v="8002827977"/>
    <n v="1002210414"/>
    <s v="15-00001115"/>
    <s v="ARMADURO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20"/>
    <n v="33020"/>
    <n v="17900"/>
    <n v="594"/>
    <m/>
    <x v="138"/>
    <n v="4"/>
    <s v="04"/>
    <n v="33"/>
    <x v="1"/>
    <n v="0.9"/>
    <n v="18"/>
    <s v="TRANSPORTE PROPIO"/>
  </r>
  <r>
    <n v="1002210516"/>
    <s v="UE01"/>
    <d v="2022-04-04T00:00:00"/>
    <d v="1899-12-30T18:53:00"/>
    <s v="012-024-00412947"/>
    <s v="9000809319"/>
    <s v="012-022-00316680"/>
    <n v="2343.6"/>
    <n v="2627.66"/>
    <s v="ZPVN"/>
    <s v="40568214"/>
    <s v="P000033573"/>
    <n v="8002828104"/>
    <n v="1002210516"/>
    <s v="15-00001119"/>
    <s v="CAMPEON ANTIHUMEDAD"/>
    <n v="36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73"/>
    <x v="173"/>
    <s v="100014977"/>
    <s v="MORALES GERMAN"/>
    <s v="ZEMU"/>
    <s v="18UE639"/>
    <s v="2"/>
    <s v="Sin Pallet"/>
    <n v="0"/>
    <n v="0"/>
    <x v="0"/>
    <n v="27030"/>
    <n v="18010"/>
    <n v="9020"/>
    <n v="277.2"/>
    <m/>
    <x v="169"/>
    <n v="4"/>
    <s v="04"/>
    <n v="18"/>
    <x v="1"/>
    <n v="0.77"/>
    <n v="15.399999999999999"/>
    <s v="TRANINTAGSA S.A."/>
  </r>
  <r>
    <n v="1002210542"/>
    <s v="UE01"/>
    <d v="2022-04-04T00:00:00"/>
    <d v="1899-12-30T18:58:00"/>
    <s v="012-024-00412948"/>
    <s v="9000809320"/>
    <s v="012-022-00316681"/>
    <n v="3999.6"/>
    <n v="4484.38"/>
    <s v="ZPVN"/>
    <s v="40568229"/>
    <s v="0000395563"/>
    <n v="8002828135"/>
    <n v="1002210542"/>
    <s v="15-00001119"/>
    <s v="CAMPEON ANTIHUMEDAD"/>
    <n v="660"/>
    <s v="BOL"/>
    <s v="101664"/>
    <s v="ACERIA DEL ECUADOR C.A. ADELCA"/>
    <s v="804786"/>
    <s v="VASCONEZ DAVID"/>
    <s v="EL CARMEN"/>
    <s v="VIA CHONE"/>
    <s v="OMELCA"/>
    <s v="O-Manabi-Elcarmen"/>
    <n v="278"/>
    <x v="18"/>
    <x v="18"/>
    <s v="100019606"/>
    <s v="MORALES SANTIAGO"/>
    <s v="ZETT"/>
    <s v="18UE668"/>
    <s v="2"/>
    <s v="Sin Pallet"/>
    <n v="0"/>
    <n v="0"/>
    <x v="0"/>
    <n v="51240"/>
    <n v="33090"/>
    <n v="18150"/>
    <n v="547.79999999999995"/>
    <m/>
    <x v="18"/>
    <n v="4"/>
    <s v="04"/>
    <n v="33"/>
    <x v="1"/>
    <n v="0.83"/>
    <n v="16.599999999999998"/>
    <s v="LA ARMENIA S.A."/>
  </r>
  <r>
    <n v="1002210539"/>
    <s v="UE01"/>
    <d v="2022-04-04T00:00:00"/>
    <d v="1899-12-30T19:03:00"/>
    <s v="012-024-00412949"/>
    <s v=""/>
    <s v=""/>
    <n v="0"/>
    <n v="0"/>
    <s v="ZPRC"/>
    <s v="2500108718"/>
    <s v="0000395157"/>
    <n v="8002828132"/>
    <n v="1002210539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570"/>
    <n v="32100"/>
    <n v="18470"/>
    <n v="288"/>
    <m/>
    <x v="96"/>
    <n v="4"/>
    <s v="04"/>
    <n v="32"/>
    <x v="1"/>
    <n v="0.45"/>
    <n v="9"/>
    <s v="TRANSPORTE PROPIO"/>
  </r>
  <r>
    <n v="1002210550"/>
    <s v="UE01"/>
    <d v="2022-04-04T00:00:00"/>
    <d v="1899-12-30T19:12:00"/>
    <s v="012-024-00412950"/>
    <s v=""/>
    <s v=""/>
    <n v="0"/>
    <n v="0"/>
    <s v="ZPRC"/>
    <s v="2500108742"/>
    <s v="P000033565"/>
    <n v="8002828144"/>
    <n v="1002210550"/>
    <s v="15-00000218"/>
    <s v="MAGNO HE"/>
    <n v="27.5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4200"/>
    <n v="27510"/>
    <n v="16690"/>
    <n v="0"/>
    <m/>
    <x v="3"/>
    <n v="4"/>
    <s v="04"/>
    <n v="27.51"/>
    <x v="1"/>
    <n v="0"/>
    <n v="0"/>
    <s v="UNICON"/>
  </r>
  <r>
    <n v="1002210523"/>
    <s v="UE01"/>
    <d v="2022-04-04T00:00:00"/>
    <d v="1899-12-30T19:16:00"/>
    <s v="012-024-00412951"/>
    <s v="9000809328"/>
    <s v="012-022-00316682"/>
    <n v="4446.68"/>
    <n v="4985.6400000000003"/>
    <s v="ZPVN"/>
    <s v="40568211"/>
    <s v="P000033572"/>
    <n v="8002828113"/>
    <n v="1002210523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s v="18UE751"/>
    <s v="2"/>
    <s v="Sin Pallet"/>
    <n v="0"/>
    <n v="0"/>
    <x v="0"/>
    <n v="50860"/>
    <n v="33100"/>
    <n v="17760"/>
    <n v="574.20000000000005"/>
    <m/>
    <x v="81"/>
    <n v="4"/>
    <s v="04"/>
    <n v="33"/>
    <x v="1"/>
    <n v="0.87000000000000011"/>
    <n v="17.400000000000002"/>
    <s v="LIDENORTI S.A."/>
  </r>
  <r>
    <n v="1002210543"/>
    <s v="UE01"/>
    <d v="2022-04-04T00:00:00"/>
    <d v="1899-12-30T19:21:00"/>
    <s v="012-024-00412952"/>
    <s v="9000809332"/>
    <s v="012-022-00316683"/>
    <n v="2310"/>
    <n v="2589.9899999999998"/>
    <s v="ZPVN"/>
    <s v="40568120"/>
    <s v="P000033550"/>
    <n v="8002828136"/>
    <n v="1002210543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5"/>
    <x v="35"/>
    <s v="100014982"/>
    <s v="PABON EDUARDO"/>
    <s v="ZETT"/>
    <s v="18UE740"/>
    <s v="2"/>
    <s v="Sin Pallet"/>
    <n v="0"/>
    <n v="0"/>
    <x v="1"/>
    <n v="50990"/>
    <n v="33050"/>
    <n v="17940"/>
    <n v="0"/>
    <m/>
    <x v="33"/>
    <n v="4"/>
    <s v="04"/>
    <n v="33"/>
    <x v="1"/>
    <n v="0"/>
    <n v="0"/>
    <s v="SELVALEGRE S.A."/>
  </r>
  <r>
    <n v="1002210507"/>
    <s v="UE01"/>
    <d v="2022-04-04T00:00:00"/>
    <d v="1899-12-30T19:22:00"/>
    <s v="012-024-00412953"/>
    <s v="9000809335"/>
    <s v="012-022-00316685"/>
    <n v="2978.8"/>
    <n v="3339.85"/>
    <s v="ZPVN"/>
    <s v="40568033"/>
    <s v="P000033528"/>
    <n v="8002828092"/>
    <n v="1002210507"/>
    <s v="15-00001115"/>
    <s v="ARMADURO"/>
    <n v="4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s v="18UE718"/>
    <s v="1"/>
    <s v="Con Pallet"/>
    <n v="0.05"/>
    <n v="22"/>
    <x v="0"/>
    <n v="30003.332999999999"/>
    <n v="22018.332999999999"/>
    <n v="7985"/>
    <n v="189.2"/>
    <m/>
    <x v="62"/>
    <n v="4"/>
    <s v="04"/>
    <n v="22"/>
    <x v="1"/>
    <n v="0.43"/>
    <n v="8.6"/>
    <s v="TRAPSA C.A."/>
  </r>
  <r>
    <n v="1002210507"/>
    <s v="UE01"/>
    <d v="2022-04-04T00:00:00"/>
    <d v="1899-12-30T19:22:00"/>
    <s v="012-024-00412954"/>
    <s v="9000809334"/>
    <s v="012-022-00316684"/>
    <n v="247.2"/>
    <n v="277.16000000000003"/>
    <s v="ZPVN"/>
    <s v="40568034"/>
    <s v="P000033529"/>
    <n v="8002828091"/>
    <n v="1002210507"/>
    <s v="15-00001120"/>
    <s v="CAMPEON"/>
    <n v="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s v="18UE718"/>
    <s v="1"/>
    <s v="Con Pallet"/>
    <n v="0.05"/>
    <n v="2"/>
    <x v="0"/>
    <n v="9986.6669999999995"/>
    <n v="2001.6669999999999"/>
    <n v="7985"/>
    <n v="17.2"/>
    <m/>
    <x v="62"/>
    <n v="4"/>
    <s v="04"/>
    <n v="2"/>
    <x v="1"/>
    <n v="0.43"/>
    <n v="8.6"/>
    <s v="TRAPSA C.A."/>
  </r>
  <r>
    <n v="1002210537"/>
    <s v="UE01"/>
    <d v="2022-04-04T00:00:00"/>
    <d v="1899-12-30T19:24:00"/>
    <s v="012-024-00412955"/>
    <s v=""/>
    <s v=""/>
    <n v="0"/>
    <n v="0"/>
    <s v="ZPRC"/>
    <s v="2500108728"/>
    <s v="P000033536"/>
    <n v="8002828129"/>
    <n v="1002210537"/>
    <s v="15-00001115"/>
    <s v="ARMADURO"/>
    <n v="1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s v="18UE681"/>
    <s v="1"/>
    <s v="Con Pallet"/>
    <n v="0.05"/>
    <n v="8"/>
    <x v="0"/>
    <n v="15446.666999999999"/>
    <n v="8026.6670000000004"/>
    <n v="7420"/>
    <n v="33.6"/>
    <m/>
    <x v="84"/>
    <n v="4"/>
    <s v="04"/>
    <n v="8"/>
    <x v="1"/>
    <n v="0.21000000000000002"/>
    <n v="4.2"/>
    <s v="TRIMPESAS S.A."/>
  </r>
  <r>
    <n v="1002210537"/>
    <s v="UE01"/>
    <d v="2022-04-04T00:00:00"/>
    <d v="1899-12-30T19:24:00"/>
    <s v="012-024-00412956"/>
    <s v=""/>
    <s v=""/>
    <n v="0"/>
    <n v="0"/>
    <s v="ZPRC"/>
    <s v="2500108727"/>
    <s v="P000033535"/>
    <n v="8002828130"/>
    <n v="1002210537"/>
    <s v="15-00001123"/>
    <s v="SELVALEGRE"/>
    <n v="3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s v="18UE681"/>
    <s v="1"/>
    <s v="Con Pallet"/>
    <n v="0.05"/>
    <n v="16"/>
    <x v="0"/>
    <n v="23473.332999999999"/>
    <n v="16053.333000000001"/>
    <n v="7420"/>
    <n v="67.2"/>
    <m/>
    <x v="84"/>
    <n v="4"/>
    <s v="04"/>
    <n v="16"/>
    <x v="1"/>
    <n v="0.21000000000000002"/>
    <n v="4.2"/>
    <s v="TRIMPESAS S.A."/>
  </r>
  <r>
    <n v="1002210431"/>
    <s v="UE01"/>
    <d v="2022-04-04T00:00:00"/>
    <d v="1899-12-30T19:29:00"/>
    <s v="012-024-00412957"/>
    <s v="9000809338"/>
    <s v="012-022-00316686"/>
    <n v="3920.57"/>
    <n v="4395.7700000000004"/>
    <s v="ZPVN"/>
    <s v="40568023"/>
    <s v="0000395290"/>
    <n v="8002827995"/>
    <n v="1002210431"/>
    <s v="15-00000218"/>
    <s v="MAGNO HE"/>
    <n v="31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9470"/>
    <n v="31000"/>
    <n v="18470"/>
    <n v="634.88"/>
    <m/>
    <x v="28"/>
    <n v="4"/>
    <s v="04"/>
    <n v="31"/>
    <x v="1"/>
    <n v="20.48"/>
    <n v="20.48"/>
    <s v="TRANSALMEIDA"/>
  </r>
  <r>
    <n v="1002210529"/>
    <s v="UE01"/>
    <d v="2022-04-04T00:00:00"/>
    <d v="1899-12-30T19:30:00"/>
    <s v="012-024-00412958"/>
    <s v="9000809339"/>
    <s v="012-022-00316687"/>
    <n v="4323"/>
    <n v="4846.9799999999996"/>
    <s v="ZPVN"/>
    <s v="40568009"/>
    <s v="0000395272"/>
    <n v="8002828122"/>
    <n v="1002210529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84"/>
    <x v="84"/>
    <s v="100021489"/>
    <s v="MONTEROS ESTEBAN"/>
    <s v="ZETT"/>
    <s v="18UE573"/>
    <s v="2"/>
    <s v="Sin Pallet"/>
    <n v="0"/>
    <n v="0"/>
    <x v="0"/>
    <n v="49900"/>
    <n v="33060"/>
    <n v="16840"/>
    <n v="745.8"/>
    <m/>
    <x v="82"/>
    <n v="4"/>
    <s v="04"/>
    <n v="33"/>
    <x v="1"/>
    <n v="1.1299999999999999"/>
    <n v="22.599999999999998"/>
    <s v="TRANSSJQ S.A."/>
  </r>
  <r>
    <n v="1002210508"/>
    <s v="UE01"/>
    <d v="2022-04-04T00:00:00"/>
    <d v="1899-12-30T19:33:00"/>
    <s v="012-024-00412959"/>
    <s v="9000809340"/>
    <s v="012-022-00316688"/>
    <n v="3082.66"/>
    <n v="3456.3"/>
    <s v="ZPVN"/>
    <s v="40566694"/>
    <s v="0000395382"/>
    <n v="8002828093"/>
    <n v="1002210508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20"/>
    <x v="20"/>
    <s v="100015045"/>
    <s v="MORAN JOSE"/>
    <s v="ZEMT"/>
    <s v="18UE912"/>
    <s v="1"/>
    <s v="Con Pallet"/>
    <n v="0.05"/>
    <n v="24"/>
    <x v="0"/>
    <n v="40150"/>
    <n v="23990"/>
    <n v="16160"/>
    <n v="624"/>
    <m/>
    <x v="20"/>
    <n v="4"/>
    <s v="04"/>
    <n v="24"/>
    <x v="1"/>
    <n v="1.3"/>
    <n v="26"/>
    <s v="TRANSSJQ S.A."/>
  </r>
  <r>
    <n v="1002210562"/>
    <s v="UE01"/>
    <d v="2022-04-04T00:00:00"/>
    <d v="1899-12-30T19:38:00"/>
    <s v="012-024-00412960"/>
    <s v=""/>
    <s v=""/>
    <n v="0"/>
    <n v="0"/>
    <s v="ZPRC"/>
    <s v="2500108752"/>
    <s v="0000395573"/>
    <n v="8002828160"/>
    <n v="1002210562"/>
    <s v="15-00001119"/>
    <s v="CAMPEON ANTIHUMEDAD"/>
    <n v="200"/>
    <s v="BOL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s v="18UE664"/>
    <s v="2"/>
    <s v="Sin Pallet"/>
    <n v="0"/>
    <n v="0"/>
    <x v="0"/>
    <n v="14580.556"/>
    <n v="10005.556"/>
    <n v="4575"/>
    <n v="250"/>
    <m/>
    <x v="158"/>
    <n v="4"/>
    <s v="04"/>
    <n v="10"/>
    <x v="1"/>
    <n v="1.25"/>
    <n v="25"/>
    <s v="TRANSSJQ S.A."/>
  </r>
  <r>
    <n v="1002210562"/>
    <s v="UE01"/>
    <d v="2022-04-04T00:00:00"/>
    <d v="1899-12-30T19:38:00"/>
    <s v="012-024-00412961"/>
    <s v=""/>
    <s v=""/>
    <n v="0"/>
    <n v="0"/>
    <s v="ZPRC"/>
    <s v="2500108752"/>
    <s v="0000395574"/>
    <n v="8002828159"/>
    <n v="1002210562"/>
    <s v="15-00001124"/>
    <s v="SELVALEGRE ANTIHUMEDAD"/>
    <n v="160"/>
    <s v="BOL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s v="18UE664"/>
    <s v="2"/>
    <s v="Sin Pallet"/>
    <n v="0"/>
    <n v="0"/>
    <x v="0"/>
    <n v="12579.444"/>
    <n v="8004.4440000000004"/>
    <n v="4575"/>
    <n v="200"/>
    <m/>
    <x v="158"/>
    <n v="4"/>
    <s v="04"/>
    <n v="8"/>
    <x v="1"/>
    <n v="1.25"/>
    <n v="25"/>
    <s v="TRANSSJQ S.A."/>
  </r>
  <r>
    <n v="1002210560"/>
    <s v="UE01"/>
    <d v="2022-04-04T00:00:00"/>
    <d v="1899-12-30T19:40:00"/>
    <s v="012-024-00412962"/>
    <s v=""/>
    <s v=""/>
    <n v="0"/>
    <n v="0"/>
    <s v="ZPRC"/>
    <s v="2500108754"/>
    <s v="0000395580"/>
    <n v="8002828157"/>
    <n v="1002210560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51050"/>
    <n v="32040"/>
    <n v="19010"/>
    <n v="345.6"/>
    <m/>
    <x v="6"/>
    <n v="4"/>
    <s v="04"/>
    <n v="32"/>
    <x v="1"/>
    <n v="0.54"/>
    <n v="10.8"/>
    <s v="TRANSPORTE PROPIO"/>
  </r>
  <r>
    <n v="1002210521"/>
    <s v="UE01"/>
    <d v="2022-04-04T00:00:00"/>
    <d v="1899-12-30T19:44:00"/>
    <s v="012-024-00412963"/>
    <s v="9000809060"/>
    <s v="013-020-00048094"/>
    <n v="4448.3999999999996"/>
    <n v="4987.58"/>
    <s v="ZPDF"/>
    <s v="70177821"/>
    <s v="0000395342"/>
    <n v="8002828111"/>
    <n v="1002210521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94"/>
    <x v="94"/>
    <s v="10003496"/>
    <s v="AYALA LOPEZ PABLO ERNESTO"/>
    <s v="ZETT"/>
    <s v="18UE719"/>
    <s v="2"/>
    <s v="Sin Pallet"/>
    <n v="0"/>
    <n v="0"/>
    <x v="0"/>
    <n v="50680"/>
    <n v="33060"/>
    <n v="17620"/>
    <n v="996.6"/>
    <m/>
    <x v="92"/>
    <n v="4"/>
    <s v="04"/>
    <n v="33"/>
    <x v="1"/>
    <n v="1.51"/>
    <n v="30.2"/>
    <s v="TRAPSA C.A."/>
  </r>
  <r>
    <n v="1002210548"/>
    <s v="UE01"/>
    <d v="2022-04-04T00:00:00"/>
    <d v="1899-12-30T19:54:00"/>
    <s v="012-024-00412964"/>
    <s v="9000809343"/>
    <s v="012-022-00316689"/>
    <n v="4498.6899999999996"/>
    <n v="5043.96"/>
    <s v="ZPVN"/>
    <s v="40568055"/>
    <s v="P000033534"/>
    <n v="8002828142"/>
    <n v="1002210548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42"/>
    <x v="42"/>
    <s v="100014842"/>
    <s v="ANRRANGO VICTOR"/>
    <s v="ZETT"/>
    <s v="18UE316"/>
    <s v="2"/>
    <s v="Sin Pallet"/>
    <n v="0"/>
    <n v="0"/>
    <x v="0"/>
    <n v="50790"/>
    <n v="33020"/>
    <n v="17770"/>
    <n v="699.6"/>
    <m/>
    <x v="40"/>
    <n v="4"/>
    <s v="04"/>
    <n v="33"/>
    <x v="1"/>
    <n v="1.06"/>
    <n v="21.2"/>
    <s v="TRANSSJQ S.A."/>
  </r>
  <r>
    <n v="1002210578"/>
    <s v="UE01"/>
    <d v="2022-04-04T00:00:00"/>
    <d v="1899-12-30T19:58:00"/>
    <s v="012-024-00412965"/>
    <s v="9000809346"/>
    <s v="012-022-00316690"/>
    <n v="3235.2"/>
    <n v="3627.32"/>
    <s v="ZPVN"/>
    <s v="40568031"/>
    <s v="P000033526"/>
    <n v="8002828183"/>
    <n v="1002210578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05"/>
    <x v="105"/>
    <s v="100017992"/>
    <s v="VILLEGAS DARWIN"/>
    <s v="ZEMT"/>
    <s v="18UE628"/>
    <s v="1"/>
    <s v="Con Pallet"/>
    <n v="0.05"/>
    <n v="24"/>
    <x v="0"/>
    <n v="40330"/>
    <n v="24070"/>
    <n v="16260"/>
    <n v="206.4"/>
    <m/>
    <x v="103"/>
    <n v="4"/>
    <s v="04"/>
    <n v="24"/>
    <x v="1"/>
    <n v="0.43"/>
    <n v="8.6"/>
    <s v="TRIMPESAS S.A."/>
  </r>
  <r>
    <n v="1002210588"/>
    <s v="UE01"/>
    <d v="2022-04-04T00:00:00"/>
    <d v="1899-12-30T19:59:00"/>
    <s v="012-024-00412966"/>
    <s v=""/>
    <s v=""/>
    <n v="0"/>
    <n v="0"/>
    <s v="ZPRC"/>
    <s v="2500108726"/>
    <s v="0000395331"/>
    <n v="8002828198"/>
    <n v="1002210588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3825"/>
    <n v="6020"/>
    <n v="7805"/>
    <n v="61.2"/>
    <m/>
    <x v="54"/>
    <n v="4"/>
    <s v="04"/>
    <n v="6"/>
    <x v="1"/>
    <n v="0.51"/>
    <n v="10.200000000000001"/>
    <s v="TRANSPORTE PROPIO"/>
  </r>
  <r>
    <n v="1002210588"/>
    <s v="UE01"/>
    <d v="2022-04-04T00:00:00"/>
    <d v="1899-12-30T19:59:00"/>
    <s v="012-024-00412967"/>
    <s v=""/>
    <s v=""/>
    <n v="0"/>
    <n v="0"/>
    <s v="ZPRC"/>
    <s v="2500108726"/>
    <s v="0000395332"/>
    <n v="8002828197"/>
    <n v="1002210588"/>
    <s v="15-00001123"/>
    <s v="SELVALEGRE"/>
    <n v="3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865"/>
    <n v="18060"/>
    <n v="7805"/>
    <n v="183.6"/>
    <m/>
    <x v="54"/>
    <n v="4"/>
    <s v="04"/>
    <n v="18"/>
    <x v="1"/>
    <n v="0.51"/>
    <n v="10.199999999999999"/>
    <s v="TRANSPORTE PROPIO"/>
  </r>
  <r>
    <n v="1002210563"/>
    <s v="UE01"/>
    <d v="2022-04-04T00:00:00"/>
    <d v="1899-12-30T20:08:00"/>
    <s v="012-024-00412968"/>
    <s v=""/>
    <s v=""/>
    <n v="0"/>
    <n v="0"/>
    <s v="ZPRC"/>
    <s v="2500108747"/>
    <s v="P000033570"/>
    <n v="8002828161"/>
    <n v="1002210563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930"/>
    <n v="33030"/>
    <n v="17900"/>
    <n v="554.4"/>
    <m/>
    <x v="109"/>
    <n v="4"/>
    <s v="04"/>
    <n v="33"/>
    <x v="1"/>
    <n v="0.84"/>
    <n v="16.8"/>
    <s v="TRANSPORTE PROPIO"/>
  </r>
  <r>
    <n v="1002210568"/>
    <s v="UE01"/>
    <d v="2022-04-04T00:00:00"/>
    <d v="1899-12-30T20:12:00"/>
    <s v="012-024-00412969"/>
    <s v="9000809348"/>
    <s v="012-022-00316691"/>
    <n v="4059.78"/>
    <n v="4551.8500000000004"/>
    <s v="ZPVN"/>
    <s v="40567985"/>
    <s v="P000033514"/>
    <n v="8002828170"/>
    <n v="1002210568"/>
    <s v="15-00001119"/>
    <s v="CAMPEON ANTIHUMEDAD"/>
    <n v="64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47"/>
    <x v="147"/>
    <s v="100014974"/>
    <s v="PAZMIÑO ULISES"/>
    <s v="ZETT"/>
    <s v="18UE567"/>
    <s v="1"/>
    <s v="Con Pallet"/>
    <n v="0.05"/>
    <n v="32"/>
    <x v="0"/>
    <n v="50080"/>
    <n v="32040"/>
    <n v="18040"/>
    <n v="537.6"/>
    <m/>
    <x v="144"/>
    <n v="4"/>
    <s v="04"/>
    <n v="32"/>
    <x v="1"/>
    <n v="0.84000000000000008"/>
    <n v="16.8"/>
    <s v="SANJOPAS S.A."/>
  </r>
  <r>
    <n v="1002210569"/>
    <s v="UE01"/>
    <d v="2022-04-04T00:00:00"/>
    <d v="1899-12-30T20:14:00"/>
    <s v="012-024-00412970"/>
    <s v="9000809349"/>
    <s v="012-022-00316692"/>
    <n v="2419.1999999999998"/>
    <n v="2712.42"/>
    <s v="ZPVN"/>
    <s v="40568221"/>
    <s v="0000395548"/>
    <n v="8002828171"/>
    <n v="1002210569"/>
    <s v="15-00001124"/>
    <s v="SELVALEGRE ANTIHUMEDAD"/>
    <n v="360"/>
    <s v="BOL"/>
    <s v="102260"/>
    <s v="PANELES Y CONSTRUCCIONES PANECONS"/>
    <s v="809513"/>
    <s v="MI LOTE PASCUALES"/>
    <s v="GUAYAQUIL"/>
    <s v="MI LOTE 6"/>
    <s v="OGGUAY"/>
    <s v="O-Guayas-Guayaquil"/>
    <n v="524"/>
    <x v="96"/>
    <x v="96"/>
    <s v="10008096"/>
    <s v="SALAZAR ECHEVERRIA JUAN CARLOS"/>
    <s v="ZEMU"/>
    <s v="18UE724"/>
    <s v="2"/>
    <s v="Sin Pallet"/>
    <n v="0"/>
    <n v="0"/>
    <x v="0"/>
    <n v="26850"/>
    <n v="18000"/>
    <n v="8850"/>
    <n v="468"/>
    <m/>
    <x v="94"/>
    <n v="4"/>
    <s v="04"/>
    <n v="18"/>
    <x v="1"/>
    <n v="1.3"/>
    <n v="26"/>
    <s v="RUTAS COTACACHENSES S.A."/>
  </r>
  <r>
    <n v="1002210604"/>
    <s v="UE01"/>
    <d v="2022-04-04T00:00:00"/>
    <d v="1899-12-30T20:15:00"/>
    <s v="012-024-00412971"/>
    <s v=""/>
    <s v=""/>
    <n v="0"/>
    <n v="0"/>
    <s v="ZPRC"/>
    <s v="2500108738"/>
    <s v="0000395434"/>
    <n v="8002828217"/>
    <n v="1002210604"/>
    <s v="15-00000218"/>
    <s v="MAGNO HE"/>
    <n v="31.83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5106"/>
    <s v="TOAPANTA ANIBAL"/>
    <s v="ZECI"/>
    <s v="18PAC9227"/>
    <s v="2"/>
    <s v="Sin Pallet"/>
    <n v="0"/>
    <n v="0"/>
    <x v="0"/>
    <n v="49850"/>
    <n v="31830"/>
    <n v="18020"/>
    <n v="289.02"/>
    <m/>
    <x v="1"/>
    <n v="4"/>
    <s v="04"/>
    <n v="31.83"/>
    <x v="1"/>
    <n v="9.0801131008482567"/>
    <n v="9.0801131008482567"/>
    <s v="TRANSCONCEM CIA. LTDA."/>
  </r>
  <r>
    <n v="1002210585"/>
    <s v="UE01"/>
    <d v="2022-04-04T00:00:00"/>
    <d v="1899-12-30T20:20:00"/>
    <s v="012-024-00412972"/>
    <s v=""/>
    <s v=""/>
    <n v="0"/>
    <n v="0"/>
    <s v="ZPRC"/>
    <s v="2500108739"/>
    <s v="0000395436"/>
    <n v="8002828194"/>
    <n v="1002210585"/>
    <s v="15-00000218"/>
    <s v="MAGNO HE"/>
    <n v="32.99"/>
    <s v="T"/>
    <s v="101456"/>
    <s v="UNION DE CONCRETERAS UNICON UCUE"/>
    <s v="801713"/>
    <s v="UNICON NORTE DESTINO"/>
    <s v="QUITO"/>
    <s v="AV. SIMON BOLIVAR E INTEROCEANICA"/>
    <s v="OPCUMB"/>
    <s v="O-Pichincha-Cumbaya"/>
    <n v="113"/>
    <x v="1"/>
    <x v="1"/>
    <s v="10003377"/>
    <s v="NARVAEZ IPIALES BRAYAN JAVIER"/>
    <s v="ZECI"/>
    <s v="18QBA0811"/>
    <s v="2"/>
    <s v="Sin Pallet"/>
    <n v="0"/>
    <n v="0"/>
    <x v="0"/>
    <n v="51470"/>
    <n v="32990"/>
    <n v="18480"/>
    <n v="299.55"/>
    <m/>
    <x v="1"/>
    <n v="4"/>
    <s v="04"/>
    <n v="32.99"/>
    <x v="1"/>
    <n v="9.0800242497726575"/>
    <n v="9.0800242497726575"/>
    <s v="TRANSCONCEM CIA. LTDA."/>
  </r>
  <r>
    <n v="1002210594"/>
    <s v="UE01"/>
    <d v="2022-04-04T00:00:00"/>
    <d v="1899-12-30T20:21:00"/>
    <s v="012-024-00412973"/>
    <s v=""/>
    <s v=""/>
    <n v="0"/>
    <n v="0"/>
    <s v="ZPRC"/>
    <s v="2500108755"/>
    <s v="P000033581"/>
    <n v="8002828205"/>
    <n v="100221059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39"/>
    <x v="39"/>
    <s v="100014979"/>
    <s v="REALPE RICARDO"/>
    <s v="ZEMU"/>
    <s v="18UE710"/>
    <s v="2"/>
    <s v="Sin Pallet"/>
    <n v="0"/>
    <n v="0"/>
    <x v="0"/>
    <n v="26890"/>
    <n v="18040"/>
    <n v="8850"/>
    <n v="248.4"/>
    <m/>
    <x v="37"/>
    <n v="4"/>
    <s v="04"/>
    <n v="18"/>
    <x v="1"/>
    <n v="0.69000000000000006"/>
    <n v="13.8"/>
    <s v="TRANSPIONER S.A."/>
  </r>
  <r>
    <n v="1002210492"/>
    <s v="UE01"/>
    <d v="2022-04-04T00:00:00"/>
    <d v="1899-12-30T20:28:00"/>
    <s v="012-024-00412974"/>
    <s v="9000809351"/>
    <s v="012-022-00316693"/>
    <n v="2613.6"/>
    <n v="2930.38"/>
    <s v="ZPVN"/>
    <s v="40568222"/>
    <s v="0000395550"/>
    <n v="8002828068"/>
    <n v="1002210492"/>
    <s v="15-00000181"/>
    <s v="ARMADURO ANTIHUMEDAD"/>
    <n v="360"/>
    <s v="BOL"/>
    <s v="101669"/>
    <s v="CONSTRUHORMIGON S.A."/>
    <s v="807315"/>
    <s v="CASA PARA TODOS NANGARITZA"/>
    <s v="NANGARITZA"/>
    <s v="CALLE CARLOS VELEZ"/>
    <s v="OZNANG"/>
    <s v="O-ZamoraChinchi-Nangaritza"/>
    <n v="860"/>
    <x v="118"/>
    <x v="118"/>
    <s v="100020038"/>
    <s v="VIVAS ANDRES"/>
    <s v="ZEMU"/>
    <s v="18UE786"/>
    <s v="2"/>
    <s v="Sin Pallet"/>
    <n v="0"/>
    <n v="0"/>
    <x v="0"/>
    <n v="26900"/>
    <n v="18000"/>
    <n v="8900"/>
    <n v="910.8"/>
    <m/>
    <x v="116"/>
    <n v="4"/>
    <s v="04"/>
    <n v="18"/>
    <x v="1"/>
    <n v="2.5299999999999998"/>
    <n v="50.599999999999994"/>
    <s v="TRAPSA C.A."/>
  </r>
  <r>
    <n v="1002210614"/>
    <s v="UE01"/>
    <d v="2022-04-04T00:00:00"/>
    <d v="1899-12-30T20:50:00"/>
    <s v="012-024-00412975"/>
    <s v="9000809354"/>
    <s v="012-022-00316694"/>
    <n v="4032"/>
    <n v="4520.7"/>
    <s v="ZPVN"/>
    <s v="40568053"/>
    <s v="0000395329"/>
    <n v="8002828235"/>
    <n v="1002210614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40"/>
    <n v="32070"/>
    <n v="18670"/>
    <n v="966.4"/>
    <m/>
    <x v="142"/>
    <n v="4"/>
    <s v="04"/>
    <n v="32"/>
    <x v="1"/>
    <n v="1.51"/>
    <n v="30.2"/>
    <s v="TRANSPORTE PROPIO"/>
  </r>
  <r>
    <n v="1002210619"/>
    <s v="UE01"/>
    <d v="2022-04-04T00:00:00"/>
    <d v="1899-12-30T20:50:00"/>
    <s v="012-024-00412976"/>
    <s v="9000809356"/>
    <s v="012-022-00316696"/>
    <n v="1908.54"/>
    <n v="2139.86"/>
    <s v="ZPVN"/>
    <s v="40568213"/>
    <s v="0000395541"/>
    <n v="8002828242"/>
    <n v="1002210619"/>
    <s v="15-00001115"/>
    <s v="ARMADURO"/>
    <n v="2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s v="18UE372"/>
    <s v="2"/>
    <s v="Sin Pallet"/>
    <n v="0"/>
    <n v="0"/>
    <x v="0"/>
    <n v="18681.111000000001"/>
    <n v="14031.111000000001"/>
    <n v="4650"/>
    <n v="78.400000000000006"/>
    <m/>
    <x v="34"/>
    <n v="4"/>
    <s v="04"/>
    <n v="14"/>
    <x v="1"/>
    <n v="0.28000000000000003"/>
    <n v="5.6000000000000005"/>
    <s v="TRANINTAGSA S.A."/>
  </r>
  <r>
    <n v="1002210619"/>
    <s v="UE01"/>
    <d v="2022-04-04T00:00:00"/>
    <d v="1899-12-30T20:50:00"/>
    <s v="012-024-00412977"/>
    <s v="9000809355"/>
    <s v="012-022-00316695"/>
    <n v="539.78"/>
    <n v="605.20000000000005"/>
    <s v="ZPVN"/>
    <s v="40568212"/>
    <s v="0000395540"/>
    <n v="8002828241"/>
    <n v="1002210619"/>
    <s v="15-00001123"/>
    <s v="SELVALEGRE"/>
    <n v="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s v="18UE372"/>
    <s v="2"/>
    <s v="Sin Pallet"/>
    <n v="0"/>
    <n v="0"/>
    <x v="0"/>
    <n v="8658.8889999999992"/>
    <n v="4008.8890000000001"/>
    <n v="4650"/>
    <n v="22.4"/>
    <m/>
    <x v="34"/>
    <n v="4"/>
    <s v="04"/>
    <n v="4"/>
    <x v="1"/>
    <n v="0.27999999999999997"/>
    <n v="5.6"/>
    <s v="TRANINTAGSA S.A."/>
  </r>
  <r>
    <n v="1002210645"/>
    <s v="UE01"/>
    <d v="2022-04-04T00:00:00"/>
    <d v="1899-12-30T20:57:00"/>
    <s v="012-024-00412978"/>
    <s v="9000809358"/>
    <s v="012-022-00316698"/>
    <n v="730.48"/>
    <n v="819.02"/>
    <s v="ZPVN"/>
    <s v="40568112"/>
    <s v="P000033546"/>
    <n v="8002828273"/>
    <n v="1002210645"/>
    <s v="15-00001120"/>
    <s v="CAMPEON"/>
    <n v="12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14995.882"/>
    <n v="6015.8819999999996"/>
    <n v="8980"/>
    <n v="61.2"/>
    <m/>
    <x v="7"/>
    <n v="4"/>
    <s v="04"/>
    <n v="6"/>
    <x v="1"/>
    <n v="0.51"/>
    <n v="10.200000000000001"/>
    <s v="TRANSPORTE PROPIO"/>
  </r>
  <r>
    <n v="1002210645"/>
    <s v="UE01"/>
    <d v="2022-04-04T00:00:00"/>
    <d v="1899-12-30T20:57:00"/>
    <s v="012-024-00412979"/>
    <s v="9000809357"/>
    <s v="012-022-00316697"/>
    <n v="3717.78"/>
    <n v="4168.3999999999996"/>
    <s v="ZPVN"/>
    <s v="40568111"/>
    <s v="P000033545"/>
    <n v="8002828274"/>
    <n v="1002210645"/>
    <s v="15-00001123"/>
    <s v="SELVALEGRE"/>
    <n v="5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7054.118000000002"/>
    <n v="28074.117999999999"/>
    <n v="8980"/>
    <n v="285.60000000000002"/>
    <m/>
    <x v="7"/>
    <n v="4"/>
    <s v="04"/>
    <n v="28"/>
    <x v="1"/>
    <n v="0.51"/>
    <n v="10.200000000000001"/>
    <s v="TRANSPORTE PROPIO"/>
  </r>
  <r>
    <n v="1002210622"/>
    <s v="UE01"/>
    <d v="2022-04-04T00:00:00"/>
    <d v="1899-12-30T21:03:00"/>
    <s v="012-024-00412980"/>
    <s v="9000809359"/>
    <s v="012-022-00316699"/>
    <n v="2459.16"/>
    <n v="2757.23"/>
    <s v="ZPVN"/>
    <s v="40568218"/>
    <s v="P000033574"/>
    <n v="8002828245"/>
    <n v="1002210622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66"/>
    <x v="66"/>
    <s v="100014865"/>
    <s v="LANDI LUIS"/>
    <s v="ZEMU"/>
    <s v="18UE358"/>
    <s v="2"/>
    <s v="Sin Pallet"/>
    <n v="0"/>
    <n v="0"/>
    <x v="0"/>
    <n v="27260"/>
    <n v="18080"/>
    <n v="9180"/>
    <n v="54"/>
    <m/>
    <x v="64"/>
    <n v="4"/>
    <s v="04"/>
    <n v="18"/>
    <x v="1"/>
    <n v="0.15"/>
    <n v="3"/>
    <s v="TRANSVOLCA S.A."/>
  </r>
  <r>
    <n v="1002210591"/>
    <s v="UE01"/>
    <d v="2022-04-04T00:00:00"/>
    <d v="1899-12-30T21:08:00"/>
    <s v="012-024-00412981"/>
    <s v=""/>
    <s v=""/>
    <n v="0"/>
    <n v="0"/>
    <s v="ZPRC"/>
    <s v="2500108720"/>
    <s v="0000395217"/>
    <n v="8002828201"/>
    <n v="100221059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7321"/>
    <s v="TERAN PEPE"/>
    <s v="ZETT"/>
    <s v="18UE715"/>
    <s v="4"/>
    <s v="Pallet Cortesia"/>
    <n v="0"/>
    <n v="0"/>
    <x v="0"/>
    <n v="50160"/>
    <n v="32030"/>
    <n v="18130"/>
    <n v="537.6"/>
    <m/>
    <x v="79"/>
    <n v="4"/>
    <s v="04"/>
    <n v="32"/>
    <x v="1"/>
    <n v="0.84000000000000008"/>
    <n v="16.8"/>
    <s v="LA ARMENIA. S.A."/>
  </r>
  <r>
    <n v="1002210638"/>
    <s v="UE01"/>
    <d v="2022-04-04T00:00:00"/>
    <d v="1899-12-30T21:12:00"/>
    <s v="012-024-00412982"/>
    <s v=""/>
    <s v=""/>
    <n v="0"/>
    <n v="0"/>
    <s v="ZPRC"/>
    <s v="2500108744"/>
    <s v="P000033567"/>
    <n v="8002828265"/>
    <n v="1002210638"/>
    <s v="15-00000218"/>
    <s v="MAGNO HE"/>
    <n v="29.6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6440"/>
    <n v="29650"/>
    <n v="16790"/>
    <n v="0"/>
    <m/>
    <x v="3"/>
    <n v="4"/>
    <s v="04"/>
    <n v="29.65"/>
    <x v="1"/>
    <n v="0"/>
    <n v="0"/>
    <s v="UNICON"/>
  </r>
  <r>
    <n v="1002210677"/>
    <s v="UE01"/>
    <d v="2022-04-04T00:00:00"/>
    <d v="1899-12-30T21:14:00"/>
    <s v="012-024-00412983"/>
    <s v="9000809360"/>
    <s v="012-022-00316700"/>
    <n v="4032"/>
    <n v="4520.7"/>
    <s v="ZPVN"/>
    <s v="40568210"/>
    <s v="0000395537"/>
    <n v="8002828312"/>
    <n v="100221067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30"/>
    <n v="32080"/>
    <n v="18750"/>
    <n v="966.4"/>
    <s v="regularizacion sac procedimiento 2"/>
    <x v="142"/>
    <n v="4"/>
    <s v="04"/>
    <n v="32"/>
    <x v="1"/>
    <n v="1.51"/>
    <n v="30.2"/>
    <s v="TRANSPORTE PROPIO"/>
  </r>
  <r>
    <n v="1002210678"/>
    <s v="UE01"/>
    <d v="2022-04-04T00:00:00"/>
    <d v="1899-12-30T21:15:00"/>
    <s v="012-024-00412984"/>
    <s v="9000809361"/>
    <s v="012-022-00316701"/>
    <n v="4032"/>
    <n v="4520.7"/>
    <s v="ZPVN"/>
    <s v="40568210"/>
    <s v="0000395533"/>
    <n v="8002828313"/>
    <n v="100221067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450"/>
    <n v="32040"/>
    <n v="17410"/>
    <n v="966.4"/>
    <s v="regularizacion sac procedimiento 2"/>
    <x v="142"/>
    <n v="4"/>
    <s v="04"/>
    <n v="32"/>
    <x v="1"/>
    <n v="1.51"/>
    <n v="30.2"/>
    <s v="TRANSPORTE PROPIO"/>
  </r>
  <r>
    <n v="1002210653"/>
    <s v="UE01"/>
    <d v="2022-04-04T00:00:00"/>
    <d v="1899-12-30T21:16:00"/>
    <s v="012-024-00412985"/>
    <s v="9000809362"/>
    <s v="012-022-00316702"/>
    <n v="4320.21"/>
    <n v="4843.8500000000004"/>
    <s v="ZPVN"/>
    <s v="40568128"/>
    <s v="P000033556"/>
    <n v="8002828282"/>
    <n v="1002210653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120"/>
    <n v="34090"/>
    <n v="17030"/>
    <n v="530.4"/>
    <m/>
    <x v="10"/>
    <n v="4"/>
    <s v="04"/>
    <n v="34"/>
    <x v="1"/>
    <n v="0.77999999999999992"/>
    <n v="15.6"/>
    <s v="TRANSPORTE PROPIO"/>
  </r>
  <r>
    <n v="1002210597"/>
    <s v="UE01"/>
    <d v="2022-04-04T00:00:00"/>
    <d v="1899-12-30T21:23:00"/>
    <s v="012-024-00412986"/>
    <s v="9000809363"/>
    <s v="012-022-00316703"/>
    <n v="4121.6000000000004"/>
    <n v="4621.16"/>
    <s v="ZPVN"/>
    <s v="40568012"/>
    <s v="0000395279"/>
    <n v="8002828208"/>
    <n v="1002210597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s v="18UE753"/>
    <s v="1"/>
    <s v="Con Pallet"/>
    <n v="0.05"/>
    <n v="32"/>
    <x v="0"/>
    <n v="50090"/>
    <n v="32030"/>
    <n v="18060"/>
    <n v="537.6"/>
    <m/>
    <x v="164"/>
    <n v="4"/>
    <s v="04"/>
    <n v="32"/>
    <x v="1"/>
    <n v="0.84000000000000008"/>
    <n v="16.8"/>
    <s v="TRIMPESAS S.A."/>
  </r>
  <r>
    <n v="1002210650"/>
    <s v="UE01"/>
    <d v="2022-04-04T00:00:00"/>
    <d v="1899-12-30T21:26:00"/>
    <s v="012-024-00412987"/>
    <s v=""/>
    <s v=""/>
    <n v="0"/>
    <n v="0"/>
    <s v="ZPRC"/>
    <s v="2500108748"/>
    <s v="0000395523"/>
    <n v="8002828279"/>
    <n v="1002210650"/>
    <s v="15-00001116"/>
    <s v="ARMADURO GRANEL"/>
    <n v="32.5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1820"/>
    <n v="32500"/>
    <n v="19320"/>
    <n v="299"/>
    <m/>
    <x v="78"/>
    <n v="4"/>
    <s v="04"/>
    <n v="32.5"/>
    <x v="1"/>
    <n v="9.1999999999999993"/>
    <n v="9.1999999999999993"/>
    <s v="CASTRO HERMANOS S.A."/>
  </r>
  <r>
    <n v="1002210657"/>
    <s v="UE01"/>
    <d v="2022-04-04T00:00:00"/>
    <d v="1899-12-30T21:27:00"/>
    <s v="012-024-00412988"/>
    <s v="9000809364"/>
    <s v="012-022-00316704"/>
    <n v="3843.84"/>
    <n v="4309.74"/>
    <s v="ZPVN"/>
    <s v="40568149"/>
    <s v="0000395449"/>
    <n v="8002828288"/>
    <n v="1002210657"/>
    <s v="15-00000218"/>
    <s v="MAGNO HE"/>
    <n v="31.67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s v="18UE717"/>
    <s v="2"/>
    <s v="Sin Pallet"/>
    <n v="0"/>
    <n v="0"/>
    <x v="0"/>
    <n v="50130"/>
    <n v="31670"/>
    <n v="18460"/>
    <n v="158.66999999999999"/>
    <m/>
    <x v="78"/>
    <n v="4"/>
    <s v="04"/>
    <n v="31.67"/>
    <x v="1"/>
    <n v="5.010104199557941"/>
    <n v="5.010104199557941"/>
    <s v="CASTRO HERMANOS S.A."/>
  </r>
  <r>
    <n v="1002210606"/>
    <s v="UE01"/>
    <d v="2022-04-04T00:00:00"/>
    <d v="1899-12-30T21:35:00"/>
    <s v="012-024-00412989"/>
    <s v=""/>
    <s v=""/>
    <n v="0"/>
    <n v="0"/>
    <s v="ZPRC"/>
    <s v="2500108722"/>
    <s v="0000395238"/>
    <n v="8002828220"/>
    <n v="1002210606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38"/>
    <x v="38"/>
    <s v="100014835"/>
    <s v="VINUEZA EDISON"/>
    <s v="ZETT"/>
    <s v="18UE307"/>
    <s v="1"/>
    <s v="Con Pallet"/>
    <n v="0.05"/>
    <n v="32"/>
    <x v="0"/>
    <n v="50110"/>
    <n v="32030"/>
    <n v="18080"/>
    <n v="723.2"/>
    <m/>
    <x v="36"/>
    <n v="4"/>
    <s v="04"/>
    <n v="32"/>
    <x v="1"/>
    <n v="1.1300000000000001"/>
    <n v="22.6"/>
    <s v="TRIMPESAS S.A."/>
  </r>
  <r>
    <n v="1002210627"/>
    <s v="UE01"/>
    <d v="2022-04-04T00:00:00"/>
    <d v="1899-12-30T21:56:00"/>
    <s v="012-024-00412990"/>
    <s v="9000809366"/>
    <s v="012-022-00316705"/>
    <n v="3243.41"/>
    <n v="3636.53"/>
    <s v="ZPVN"/>
    <s v="40568043"/>
    <s v="0000395306"/>
    <n v="8002828251"/>
    <n v="1002210627"/>
    <s v="15-00001123"/>
    <s v="SELVALEGRE"/>
    <n v="480"/>
    <s v="BOL"/>
    <s v="101504"/>
    <s v="MEGAKONS S.A."/>
    <s v="805356"/>
    <s v="BODEGA PROPIA QUITO"/>
    <s v="QUITO"/>
    <s v="LOS PINOS Y AV. 6 DE DICIEMBRE"/>
    <s v="OPSANI"/>
    <s v="O-Pichincha-Sanisidrodelinca"/>
    <n v="96.5"/>
    <x v="113"/>
    <x v="113"/>
    <s v="100015003"/>
    <s v="CASTRO MILTON"/>
    <s v="ZEMT"/>
    <s v="18UE745"/>
    <s v="1"/>
    <s v="Con Pallet"/>
    <n v="0.05"/>
    <n v="24"/>
    <x v="0"/>
    <n v="38280"/>
    <n v="24010"/>
    <n v="14270"/>
    <n v="216"/>
    <m/>
    <x v="111"/>
    <n v="4"/>
    <s v="04"/>
    <n v="24"/>
    <x v="1"/>
    <n v="0.45"/>
    <n v="9"/>
    <s v="TRANSVOLCA S.A."/>
  </r>
  <r>
    <n v="1002210642"/>
    <s v="UE01"/>
    <d v="2022-04-04T00:00:00"/>
    <d v="1899-12-30T22:00:00"/>
    <s v="012-024-00412991"/>
    <s v=""/>
    <s v=""/>
    <n v="0"/>
    <n v="0"/>
    <s v="ZPRC"/>
    <s v="2500108756"/>
    <s v="P000033586"/>
    <n v="8002828271"/>
    <n v="1002210642"/>
    <s v="15-00000218"/>
    <s v="MAGNO HE"/>
    <n v="32.14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s v="18PXU0252A"/>
    <s v="2"/>
    <s v="Sin Pallet"/>
    <n v="0"/>
    <n v="0"/>
    <x v="0"/>
    <n v="50700"/>
    <n v="32140"/>
    <n v="18560"/>
    <n v="816.68"/>
    <m/>
    <x v="28"/>
    <n v="4"/>
    <s v="04"/>
    <n v="32.14"/>
    <x v="1"/>
    <n v="25.410080896079648"/>
    <n v="25.410080896079648"/>
    <s v="TRANSALMEIDA"/>
  </r>
  <r>
    <n v="1002210667"/>
    <s v="UE01"/>
    <d v="2022-04-04T00:00:00"/>
    <d v="1899-12-30T22:09:00"/>
    <s v="012-024-00412992"/>
    <s v="9000809367"/>
    <s v="012-022-00316706"/>
    <n v="4011.2"/>
    <n v="4497.38"/>
    <s v="ZPVN"/>
    <s v="40567771"/>
    <s v="P000033399"/>
    <n v="8002828300"/>
    <n v="1002210667"/>
    <s v="15-00001116"/>
    <s v="ARMADURO GRANEL"/>
    <n v="31.84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750"/>
    <n v="31840"/>
    <n v="17910"/>
    <n v="518.99"/>
    <m/>
    <x v="106"/>
    <n v="4"/>
    <s v="04"/>
    <n v="31.84"/>
    <x v="1"/>
    <n v="16.29993718592965"/>
    <n v="16.29993718592965"/>
    <s v="TRANSPORTE PROPIO"/>
  </r>
  <r>
    <n v="1002210662"/>
    <s v="UE01"/>
    <d v="2022-04-04T00:00:00"/>
    <d v="1899-12-30T22:12:00"/>
    <s v="012-024-00412993"/>
    <s v="9000809368"/>
    <s v="012-022-00316707"/>
    <n v="4032"/>
    <n v="4520.7"/>
    <s v="ZPVN"/>
    <s v="40567756"/>
    <s v="0000394963"/>
    <n v="8002828294"/>
    <n v="1002210662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s v="18UE865"/>
    <s v="2"/>
    <s v="Sin Pallet"/>
    <n v="0"/>
    <n v="0"/>
    <x v="0"/>
    <n v="50500"/>
    <n v="32050"/>
    <n v="18450"/>
    <n v="889.6"/>
    <m/>
    <x v="142"/>
    <n v="4"/>
    <s v="04"/>
    <n v="32"/>
    <x v="1"/>
    <n v="1.3900000000000001"/>
    <n v="27.8"/>
    <s v="TRANSPORTE PROPIO"/>
  </r>
  <r>
    <n v="1002210687"/>
    <s v="UE01"/>
    <d v="2022-04-04T00:00:00"/>
    <d v="1899-12-30T22:13:00"/>
    <s v="012-024-00412994"/>
    <s v="9000809370"/>
    <s v="012-022-00316709"/>
    <n v="250.27"/>
    <n v="280.60000000000002"/>
    <s v="ZPVN"/>
    <s v="40568226"/>
    <s v="P000033578"/>
    <n v="8002828326"/>
    <n v="1002210687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6650"/>
    <n v="2000"/>
    <n v="4650"/>
    <n v="13.2"/>
    <m/>
    <x v="23"/>
    <n v="4"/>
    <s v="04"/>
    <n v="2"/>
    <x v="1"/>
    <n v="0.32999999999999996"/>
    <n v="6.6"/>
    <s v="TRANSPORTE PROPIO"/>
  </r>
  <r>
    <n v="1002210687"/>
    <s v="UE01"/>
    <d v="2022-04-04T00:00:00"/>
    <d v="1899-12-30T22:13:00"/>
    <s v="012-024-00412995"/>
    <s v="9000809369"/>
    <s v="012-022-00316708"/>
    <n v="2173.25"/>
    <n v="2436.66"/>
    <s v="ZPVN"/>
    <s v="40568225"/>
    <s v="P000033577"/>
    <n v="8002828325"/>
    <n v="1002210687"/>
    <s v="15-00001123"/>
    <s v="SELVALEGRE"/>
    <n v="3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0650"/>
    <n v="16000"/>
    <n v="4650"/>
    <n v="105.6"/>
    <m/>
    <x v="23"/>
    <n v="4"/>
    <s v="04"/>
    <n v="16"/>
    <x v="1"/>
    <n v="0.32999999999999996"/>
    <n v="6.6"/>
    <s v="TRANSPORTE PROPIO"/>
  </r>
  <r>
    <n v="1002210607"/>
    <s v="UE01"/>
    <d v="2022-04-04T00:00:00"/>
    <d v="1899-12-30T22:15:00"/>
    <s v="012-024-00412996"/>
    <s v=""/>
    <s v=""/>
    <n v="0"/>
    <n v="0"/>
    <s v="ZPRC"/>
    <s v="2500108722"/>
    <s v="0000395239"/>
    <n v="8002828222"/>
    <n v="1002210607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s v="18UE683"/>
    <s v="1"/>
    <s v="Con Pallet"/>
    <n v="0.05"/>
    <n v="32"/>
    <x v="0"/>
    <n v="49380"/>
    <n v="32090"/>
    <n v="17290"/>
    <n v="723.2"/>
    <m/>
    <x v="69"/>
    <n v="4"/>
    <s v="04"/>
    <n v="32"/>
    <x v="1"/>
    <n v="1.1300000000000001"/>
    <n v="22.6"/>
    <s v="LA ARMENIA S.A."/>
  </r>
  <r>
    <n v="1002210691"/>
    <s v="UE01"/>
    <d v="2022-04-04T00:00:00"/>
    <d v="1899-12-30T22:18:00"/>
    <s v="012-024-00412997"/>
    <s v=""/>
    <s v=""/>
    <n v="0"/>
    <n v="0"/>
    <s v="ZPRC"/>
    <s v="2500108759"/>
    <s v="P000033589"/>
    <n v="8002828331"/>
    <n v="1002210691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65"/>
    <x v="65"/>
    <s v="100014858"/>
    <s v="MORENO MANUEL"/>
    <s v="ZEMU"/>
    <s v="18UE602"/>
    <s v="2"/>
    <s v="Sin Pallet"/>
    <n v="0"/>
    <n v="0"/>
    <x v="0"/>
    <n v="27150"/>
    <n v="18030"/>
    <n v="9120"/>
    <n v="266.39999999999998"/>
    <m/>
    <x v="63"/>
    <n v="4"/>
    <s v="04"/>
    <n v="18"/>
    <x v="1"/>
    <n v="0.74"/>
    <n v="14.799999999999999"/>
    <s v="TRANSSJQ S.A."/>
  </r>
  <r>
    <n v="1002210693"/>
    <s v="UE01"/>
    <d v="2022-04-04T00:00:00"/>
    <d v="1899-12-30T22:19:00"/>
    <s v="012-024-00412998"/>
    <s v="9000809289"/>
    <s v="013-020-00048098"/>
    <n v="2365.1999999999998"/>
    <n v="2651.87"/>
    <s v="ZPDF"/>
    <s v="70177899"/>
    <s v="0000395577"/>
    <n v="8002828332"/>
    <n v="1002210693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20"/>
    <n v="18030"/>
    <n v="9390"/>
    <n v="266.39999999999998"/>
    <m/>
    <x v="157"/>
    <n v="4"/>
    <s v="04"/>
    <n v="18"/>
    <x v="1"/>
    <n v="0.74"/>
    <n v="14.799999999999999"/>
    <s v="TRANSPORTE PROPIO"/>
  </r>
  <r>
    <n v="1002210665"/>
    <s v="UE01"/>
    <d v="2022-04-04T00:00:00"/>
    <d v="1899-12-30T22:22:00"/>
    <s v="012-024-00412999"/>
    <s v=""/>
    <s v=""/>
    <n v="0"/>
    <n v="0"/>
    <s v="ZPRC"/>
    <s v="2500108738"/>
    <s v="0000395435"/>
    <n v="8002828298"/>
    <n v="1002210665"/>
    <s v="15-00000218"/>
    <s v="MAGNO HE"/>
    <n v="31.35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8689"/>
    <s v="TOAPANTA LUIS"/>
    <s v="ZECI"/>
    <s v="18IAI0994"/>
    <s v="2"/>
    <s v="Sin Pallet"/>
    <n v="0"/>
    <n v="0"/>
    <x v="0"/>
    <n v="51100"/>
    <n v="31350"/>
    <n v="19750"/>
    <n v="284.66000000000003"/>
    <m/>
    <x v="1"/>
    <n v="4"/>
    <s v="04"/>
    <n v="31.35"/>
    <x v="1"/>
    <n v="9.0800637958532704"/>
    <n v="9.0800637958532704"/>
    <s v="TRANSCONCEM CIA.LTDA."/>
  </r>
  <r>
    <n v="1002210697"/>
    <s v="UE01"/>
    <d v="2022-04-04T00:00:00"/>
    <d v="1899-12-30T22:25:00"/>
    <s v="012-024-00413000"/>
    <s v="9000809372"/>
    <s v="012-022-00316711"/>
    <n v="4054.8"/>
    <n v="4546.2700000000004"/>
    <s v="ZPVN"/>
    <s v="40568250"/>
    <s v="P000033583"/>
    <n v="8002828337"/>
    <n v="1002210697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892.576000000001"/>
    <n v="31037.576000000001"/>
    <n v="8855"/>
    <n v="458.8"/>
    <m/>
    <x v="27"/>
    <n v="4"/>
    <s v="04"/>
    <n v="31"/>
    <x v="1"/>
    <n v="0.74"/>
    <n v="14.8"/>
    <s v="TRANSPORTE PROPIO"/>
  </r>
  <r>
    <n v="1002210697"/>
    <s v="UE01"/>
    <d v="2022-04-04T00:00:00"/>
    <d v="1899-12-30T22:25:00"/>
    <s v="012-024-00413001"/>
    <s v="9000809371"/>
    <s v="012-022-00316710"/>
    <n v="260"/>
    <n v="291.51"/>
    <s v="ZPVN"/>
    <s v="40568251"/>
    <s v="P000033584"/>
    <n v="8002828338"/>
    <n v="1002210697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57.424000000001"/>
    <n v="2002.424"/>
    <n v="8855"/>
    <n v="29.6"/>
    <m/>
    <x v="27"/>
    <n v="4"/>
    <s v="04"/>
    <n v="2"/>
    <x v="1"/>
    <n v="0.74"/>
    <n v="14.8"/>
    <s v="TRANSPORTE PROPIO"/>
  </r>
  <r>
    <n v="1002210629"/>
    <s v="UE01"/>
    <d v="2022-04-04T00:00:00"/>
    <d v="1899-12-30T22:26:00"/>
    <s v="012-024-00413002"/>
    <s v=""/>
    <s v=""/>
    <n v="0"/>
    <n v="0"/>
    <s v="ZPRC"/>
    <s v="2500108722"/>
    <s v="0000395240"/>
    <n v="8002828254"/>
    <n v="1002210629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10"/>
    <x v="110"/>
    <s v="100018300"/>
    <s v="TAPIA CLEVER"/>
    <s v="ZETT"/>
    <s v="18UE953"/>
    <s v="1"/>
    <s v="Con Pallet"/>
    <n v="0.05"/>
    <n v="32"/>
    <x v="0"/>
    <n v="50310"/>
    <n v="32040"/>
    <n v="18270"/>
    <n v="723.2"/>
    <m/>
    <x v="108"/>
    <n v="4"/>
    <s v="04"/>
    <n v="32"/>
    <x v="1"/>
    <n v="1.1300000000000001"/>
    <n v="22.6"/>
    <s v="LIDENORTI S.A."/>
  </r>
  <r>
    <n v="1002210705"/>
    <s v="UE01"/>
    <d v="2022-04-04T00:00:00"/>
    <d v="1899-12-30T22:35:00"/>
    <s v="012-024-00413003"/>
    <s v="9000809373"/>
    <s v="012-022-00316712"/>
    <n v="2268"/>
    <n v="2542.9"/>
    <s v="ZPVN"/>
    <s v="40568194"/>
    <s v="0000395511"/>
    <n v="8002828346"/>
    <n v="1002210705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70"/>
    <n v="18020"/>
    <n v="9050"/>
    <n v="266.39999999999998"/>
    <m/>
    <x v="141"/>
    <n v="4"/>
    <s v="04"/>
    <n v="18"/>
    <x v="1"/>
    <n v="0.74"/>
    <n v="14.799999999999999"/>
    <s v="TRANSPORTE PROPIO"/>
  </r>
  <r>
    <n v="1002210670"/>
    <s v="UE01"/>
    <d v="2022-04-04T00:00:00"/>
    <d v="1899-12-30T23:00:00"/>
    <s v="012-024-00413004"/>
    <s v="9000809376"/>
    <s v="012-022-00316714"/>
    <n v="2080"/>
    <n v="2332.11"/>
    <s v="ZPVN"/>
    <s v="40568079"/>
    <s v="0000395397"/>
    <n v="8002828304"/>
    <n v="1002210670"/>
    <s v="15-00001119"/>
    <s v="CAMPEON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s v="18UE544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</r>
  <r>
    <n v="1002210670"/>
    <s v="UE01"/>
    <d v="2022-04-04T00:00:00"/>
    <d v="1899-12-30T23:00:00"/>
    <s v="012-024-00413005"/>
    <s v="9000809375"/>
    <s v="012-022-00316713"/>
    <n v="2166.4"/>
    <n v="2428.98"/>
    <s v="ZPVN"/>
    <s v="40568079"/>
    <s v="0000395396"/>
    <n v="8002828303"/>
    <n v="1002210670"/>
    <s v="15-00001124"/>
    <s v="SELVALEGRE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s v="18UE544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</r>
  <r>
    <n v="1002210663"/>
    <s v="UE01"/>
    <d v="2022-04-04T00:00:00"/>
    <d v="1899-12-30T23:01:00"/>
    <s v="012-024-00413006"/>
    <s v=""/>
    <s v=""/>
    <n v="0"/>
    <n v="0"/>
    <s v="ZPRC"/>
    <s v="2500108722"/>
    <s v="0000395241"/>
    <n v="8002828296"/>
    <n v="1002210663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55"/>
    <x v="55"/>
    <s v="100020748"/>
    <s v="SANCHEZ IVAN"/>
    <s v="ZETT"/>
    <s v="18UE900"/>
    <s v="1"/>
    <s v="Con Pallet"/>
    <n v="0.05"/>
    <n v="32"/>
    <x v="0"/>
    <n v="50690"/>
    <n v="32090"/>
    <n v="18600"/>
    <n v="723.2"/>
    <m/>
    <x v="53"/>
    <n v="4"/>
    <s v="04"/>
    <n v="32"/>
    <x v="1"/>
    <n v="1.1300000000000001"/>
    <n v="22.6"/>
    <s v="LIDENORTI S.A."/>
  </r>
  <r>
    <n v="1002210728"/>
    <s v="UE01"/>
    <d v="2022-04-04T00:00:00"/>
    <d v="1899-12-30T23:05:00"/>
    <s v="012-024-00413007"/>
    <s v=""/>
    <s v=""/>
    <n v="0"/>
    <n v="0"/>
    <s v="ZPRC"/>
    <s v="2500108763"/>
    <s v="P000033598"/>
    <n v="8002828376"/>
    <n v="1002210728"/>
    <s v="15-00001115"/>
    <s v="ARMADURO"/>
    <n v="2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9456.212"/>
    <n v="10021.212"/>
    <n v="9435"/>
    <n v="152"/>
    <m/>
    <x v="4"/>
    <n v="4"/>
    <s v="04"/>
    <n v="10"/>
    <x v="1"/>
    <n v="0.76"/>
    <n v="15.2"/>
    <s v="TRANSPORTE PROPIO"/>
  </r>
  <r>
    <n v="1002210728"/>
    <s v="UE01"/>
    <d v="2022-04-04T00:00:00"/>
    <d v="1899-12-30T23:05:00"/>
    <s v="012-024-00413008"/>
    <s v=""/>
    <s v=""/>
    <n v="0"/>
    <n v="0"/>
    <s v="ZPRC"/>
    <s v="2500108762"/>
    <s v="P000033597"/>
    <n v="8002828375"/>
    <n v="1002210728"/>
    <s v="15-00001123"/>
    <s v="SELVALEGRE"/>
    <n v="4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2483.788"/>
    <n v="23048.788"/>
    <n v="9435"/>
    <n v="349.6"/>
    <m/>
    <x v="4"/>
    <n v="4"/>
    <s v="04"/>
    <n v="23"/>
    <x v="1"/>
    <n v="0.76"/>
    <n v="15.200000000000001"/>
    <s v="TRANSPORTE PROPIO"/>
  </r>
  <r>
    <n v="1002210706"/>
    <s v="UE01"/>
    <d v="2022-04-04T00:00:00"/>
    <d v="1899-12-30T23:13:00"/>
    <s v="012-024-00413009"/>
    <s v=""/>
    <s v=""/>
    <n v="0"/>
    <n v="0"/>
    <s v="ZPRC"/>
    <s v="2500108743"/>
    <s v="P000033566"/>
    <n v="8002828347"/>
    <n v="1002210706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52"/>
    <x v="52"/>
    <s v="100014855"/>
    <s v="PALACIOS ALFONSO"/>
    <s v="ZETT"/>
    <s v="18UE342"/>
    <s v="1"/>
    <s v="Con Pallet"/>
    <n v="0.05"/>
    <n v="32"/>
    <x v="0"/>
    <n v="50460"/>
    <n v="32090"/>
    <n v="18370"/>
    <n v="134.4"/>
    <m/>
    <x v="50"/>
    <n v="4"/>
    <s v="04"/>
    <n v="32"/>
    <x v="1"/>
    <n v="0.21000000000000002"/>
    <n v="4.2"/>
    <s v="NARVAEZ VACA CIA. LTDA."/>
  </r>
  <r>
    <n v="1002210752"/>
    <s v="UE01"/>
    <d v="2022-04-04T00:00:00"/>
    <d v="1899-12-30T23:34:00"/>
    <s v="012-024-00413010"/>
    <s v="9000809378"/>
    <s v="012-022-00316715"/>
    <n v="4332.04"/>
    <n v="4857.1099999999997"/>
    <s v="ZPVN"/>
    <s v="40568224"/>
    <s v="0000395554"/>
    <n v="8002828404"/>
    <n v="100221075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330"/>
    <n v="33090"/>
    <n v="18240"/>
    <n v="594"/>
    <m/>
    <x v="155"/>
    <n v="4"/>
    <s v="04"/>
    <n v="33"/>
    <x v="1"/>
    <n v="0.9"/>
    <n v="18"/>
    <s v="TRANSPORTE PROPIO"/>
  </r>
  <r>
    <n v="1002210744"/>
    <s v="UE01"/>
    <d v="2022-04-04T00:00:00"/>
    <d v="1899-12-30T23:44:00"/>
    <s v="012-024-00413011"/>
    <s v="9000809380"/>
    <s v="012-022-00316716"/>
    <n v="4371.2"/>
    <n v="4901.01"/>
    <s v="ZPVN"/>
    <s v="40568178"/>
    <s v="0000395482"/>
    <n v="8002828395"/>
    <n v="1002210744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62"/>
    <x v="62"/>
    <s v="100014880"/>
    <s v="MALITAXI MARCO"/>
    <s v="ZETT"/>
    <s v="18UE388"/>
    <s v="1"/>
    <s v="Con Pallet"/>
    <n v="0.05"/>
    <n v="32"/>
    <x v="0"/>
    <n v="50670"/>
    <n v="32050"/>
    <n v="18620"/>
    <n v="371.2"/>
    <m/>
    <x v="60"/>
    <n v="4"/>
    <s v="04"/>
    <n v="32"/>
    <x v="1"/>
    <n v="0.57999999999999996"/>
    <n v="11.6"/>
    <s v="SANJOPAS S.A."/>
  </r>
  <r>
    <n v="1002210830"/>
    <s v="UE01"/>
    <d v="2022-04-05T00:00:00"/>
    <d v="1899-12-30T04:51:00"/>
    <s v="012-024-00413012"/>
    <s v="9000809386"/>
    <s v="012-022-00316717"/>
    <n v="4251.6499999999996"/>
    <n v="4766.9799999999996"/>
    <s v="ZPVN"/>
    <s v="40568248"/>
    <s v="P000033582"/>
    <n v="8002828515"/>
    <n v="1002210830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50"/>
    <n v="33010"/>
    <n v="17840"/>
    <n v="488.4"/>
    <m/>
    <x v="67"/>
    <n v="5"/>
    <s v="05"/>
    <n v="33"/>
    <x v="1"/>
    <n v="0.74"/>
    <n v="14.799999999999999"/>
    <s v="TRANSPORTE PROPIO"/>
  </r>
  <r>
    <n v="1002210831"/>
    <s v="UE01"/>
    <d v="2022-04-05T00:00:00"/>
    <d v="1899-12-30T05:11:00"/>
    <s v="012-024-00413013"/>
    <s v="9000809387"/>
    <s v="012-022-00316718"/>
    <n v="3647.03"/>
    <n v="4089.07"/>
    <s v="ZPVN"/>
    <s v="40564120"/>
    <s v="0000394765"/>
    <n v="8002828516"/>
    <n v="1002210831"/>
    <s v="15-00000218"/>
    <s v="MAGNO HE"/>
    <n v="31.34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930"/>
    <n v="31340"/>
    <n v="19590"/>
    <n v="0"/>
    <m/>
    <x v="3"/>
    <n v="5"/>
    <s v="05"/>
    <n v="31.34"/>
    <x v="1"/>
    <n v="0"/>
    <n v="0"/>
    <s v="HORMIANDES"/>
  </r>
  <r>
    <n v="1002210843"/>
    <s v="UE01"/>
    <d v="2022-04-05T00:00:00"/>
    <d v="1899-12-30T05:26:00"/>
    <s v="012-024-00413014"/>
    <s v=""/>
    <s v=""/>
    <n v="0"/>
    <n v="0"/>
    <s v="ZPRC"/>
    <s v="2500108761"/>
    <s v="P000033596"/>
    <n v="8002828533"/>
    <n v="1002210843"/>
    <s v="15-00001115"/>
    <s v="ARMADURO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s v="18UE653"/>
    <s v="2"/>
    <s v="Sin Pallet"/>
    <n v="0"/>
    <n v="0"/>
    <x v="0"/>
    <n v="14551.666999999999"/>
    <n v="10016.666999999999"/>
    <n v="4535"/>
    <n v="138"/>
    <m/>
    <x v="105"/>
    <n v="5"/>
    <s v="05"/>
    <n v="10"/>
    <x v="1"/>
    <n v="0.69"/>
    <n v="13.8"/>
    <s v="TRIMPESAS S.A."/>
  </r>
  <r>
    <n v="1002210843"/>
    <s v="UE01"/>
    <d v="2022-04-05T00:00:00"/>
    <d v="1899-12-30T05:26:00"/>
    <s v="012-024-00413015"/>
    <s v=""/>
    <s v=""/>
    <n v="0"/>
    <n v="0"/>
    <s v="ZPRC"/>
    <s v="2500108760"/>
    <s v="P000033595"/>
    <n v="8002828532"/>
    <n v="1002210843"/>
    <s v="15-00001123"/>
    <s v="SELVALEGRE"/>
    <n v="160"/>
    <s v="BOL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s v="18UE653"/>
    <s v="2"/>
    <s v="Sin Pallet"/>
    <n v="0"/>
    <n v="0"/>
    <x v="0"/>
    <n v="12548.333000000001"/>
    <n v="8013.3329999999996"/>
    <n v="4535"/>
    <n v="110.4"/>
    <m/>
    <x v="105"/>
    <n v="5"/>
    <s v="05"/>
    <n v="8"/>
    <x v="1"/>
    <n v="0.69000000000000006"/>
    <n v="13.8"/>
    <s v="TRIMPESAS S.A."/>
  </r>
  <r>
    <n v="1002210847"/>
    <s v="UE01"/>
    <d v="2022-04-05T00:00:00"/>
    <d v="1899-12-30T05:43:00"/>
    <s v="012-024-00413016"/>
    <s v=""/>
    <s v=""/>
    <n v="0"/>
    <n v="0"/>
    <s v="ZPRC"/>
    <s v="2500108765"/>
    <s v="P000033604"/>
    <n v="8002828539"/>
    <n v="100221084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60"/>
    <n v="18080"/>
    <n v="8880"/>
    <n v="248.4"/>
    <m/>
    <x v="17"/>
    <n v="5"/>
    <s v="05"/>
    <n v="18"/>
    <x v="1"/>
    <n v="0.69000000000000006"/>
    <n v="13.8"/>
    <s v="TRANSPORTE PROPIO"/>
  </r>
  <r>
    <n v="1002210842"/>
    <s v="UE01"/>
    <d v="2022-04-05T00:00:00"/>
    <d v="1899-12-30T05:48:00"/>
    <s v="012-024-00413017"/>
    <s v=""/>
    <s v=""/>
    <n v="0"/>
    <n v="0"/>
    <s v="ZPRC"/>
    <s v="2500108616"/>
    <s v="0000395185"/>
    <n v="8002828531"/>
    <n v="1002210842"/>
    <s v="15-00001118"/>
    <s v="TECHCEM"/>
    <n v="31.3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s v="18IBB1730"/>
    <s v="2"/>
    <s v="Sin Pallet"/>
    <n v="0"/>
    <n v="0"/>
    <x v="0"/>
    <n v="49940"/>
    <n v="31360"/>
    <n v="18580"/>
    <n v="291.33"/>
    <m/>
    <x v="1"/>
    <n v="5"/>
    <s v="05"/>
    <n v="31.36"/>
    <x v="1"/>
    <n v="9.2898596938775508"/>
    <n v="9.2898596938775508"/>
    <s v="TRANSCONCEM CIA. LTDA."/>
  </r>
  <r>
    <n v="1002210848"/>
    <s v="UE01"/>
    <d v="2022-04-05T00:00:00"/>
    <d v="1899-12-30T06:00:00"/>
    <s v="012-024-00413018"/>
    <s v=""/>
    <s v=""/>
    <n v="0"/>
    <n v="0"/>
    <s v="ZPRC"/>
    <s v="2500108751"/>
    <s v="P000033576"/>
    <n v="8002828541"/>
    <n v="1002210848"/>
    <s v="15-00001115"/>
    <s v="ARMADURO"/>
    <n v="3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4719.091"/>
    <n v="16029.091"/>
    <n v="8690"/>
    <n v="163.19999999999999"/>
    <m/>
    <x v="109"/>
    <n v="5"/>
    <s v="05"/>
    <n v="16"/>
    <x v="1"/>
    <n v="0.51"/>
    <n v="10.199999999999999"/>
    <s v="TRANSPORTE PROPIO"/>
  </r>
  <r>
    <n v="1002210848"/>
    <s v="UE01"/>
    <d v="2022-04-05T00:00:00"/>
    <d v="1899-12-30T06:00:00"/>
    <s v="012-024-00413019"/>
    <s v=""/>
    <s v=""/>
    <n v="0"/>
    <n v="0"/>
    <s v="ZPRC"/>
    <s v="2500108750"/>
    <s v="P000033575"/>
    <n v="8002828542"/>
    <n v="1002210848"/>
    <s v="15-00001123"/>
    <s v="SELVALEGRE"/>
    <n v="34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720.909"/>
    <n v="17030.909"/>
    <n v="8690"/>
    <n v="173.4"/>
    <m/>
    <x v="109"/>
    <n v="5"/>
    <s v="05"/>
    <n v="17"/>
    <x v="1"/>
    <n v="0.51"/>
    <n v="10.200000000000001"/>
    <s v="TRANSPORTE PROPIO"/>
  </r>
  <r>
    <n v="1002210844"/>
    <s v="UE01"/>
    <d v="2022-04-05T00:00:00"/>
    <d v="1899-12-30T06:07:00"/>
    <s v="012-024-00413020"/>
    <s v="9000809389"/>
    <s v="012-022-00316719"/>
    <n v="4507.8"/>
    <n v="5054.18"/>
    <s v="ZPVN"/>
    <s v="40568227"/>
    <s v="0000395557"/>
    <n v="8002828534"/>
    <n v="1002210844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39"/>
    <x v="139"/>
    <s v="100018201"/>
    <s v="GUERRERO MARCELO"/>
    <s v="ZETT"/>
    <s v="18UE520"/>
    <s v="2"/>
    <s v="Sin Pallet"/>
    <n v="0"/>
    <n v="0"/>
    <x v="0"/>
    <n v="49840"/>
    <n v="33030"/>
    <n v="16810"/>
    <n v="382.8"/>
    <m/>
    <x v="137"/>
    <n v="5"/>
    <s v="05"/>
    <n v="33"/>
    <x v="1"/>
    <n v="0.58000000000000007"/>
    <n v="11.6"/>
    <s v="TRAPSA C.A."/>
  </r>
  <r>
    <n v="1002210859"/>
    <s v="UE01"/>
    <d v="2022-04-05T00:00:00"/>
    <d v="1899-12-30T06:26:00"/>
    <s v="012-024-00413021"/>
    <s v="9000809391"/>
    <s v="012-022-00316721"/>
    <n v="1971.2"/>
    <n v="2210.12"/>
    <s v="ZPVN"/>
    <s v="40568192"/>
    <s v="0000395498"/>
    <n v="8002828555"/>
    <n v="1002210859"/>
    <s v="15-00001115"/>
    <s v="ARMADURO"/>
    <n v="2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8556.667000000001"/>
    <n v="14046.666999999999"/>
    <n v="4510"/>
    <n v="53.2"/>
    <m/>
    <x v="12"/>
    <n v="5"/>
    <s v="05"/>
    <n v="14"/>
    <x v="1"/>
    <n v="0.19"/>
    <n v="3.8000000000000003"/>
    <s v="TRANSPORTE PROPIO"/>
  </r>
  <r>
    <n v="1002210859"/>
    <s v="UE01"/>
    <d v="2022-04-05T00:00:00"/>
    <d v="1899-12-30T06:26:00"/>
    <s v="012-024-00413022"/>
    <s v="9000809390"/>
    <s v="012-022-00316720"/>
    <n v="515.20000000000005"/>
    <n v="577.64"/>
    <s v="ZPVN"/>
    <s v="40568192"/>
    <s v="0000395497"/>
    <n v="8002828556"/>
    <n v="1002210859"/>
    <s v="15-00001120"/>
    <s v="CAMPEON"/>
    <n v="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8523.3330000000005"/>
    <n v="4013.3330000000001"/>
    <n v="4510"/>
    <n v="15.2"/>
    <m/>
    <x v="12"/>
    <n v="5"/>
    <s v="05"/>
    <n v="4"/>
    <x v="1"/>
    <n v="0.19"/>
    <n v="3.8"/>
    <s v="TRANSPORTE PROPIO"/>
  </r>
  <r>
    <n v="1002210866"/>
    <s v="UE01"/>
    <d v="2022-04-05T00:00:00"/>
    <d v="1899-12-30T06:39:00"/>
    <s v="012-024-00413023"/>
    <s v="9000809392"/>
    <s v="012-022-00316722"/>
    <n v="2319.08"/>
    <n v="2600.17"/>
    <s v="ZPVN"/>
    <s v="40568273"/>
    <s v="P000033600"/>
    <n v="8002828566"/>
    <n v="100221086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30"/>
    <n v="18080"/>
    <n v="9050"/>
    <n v="248.4"/>
    <m/>
    <x v="7"/>
    <n v="5"/>
    <s v="05"/>
    <n v="18"/>
    <x v="1"/>
    <n v="0.69000000000000006"/>
    <n v="13.8"/>
    <s v="TRANSPORTE PROPIO"/>
  </r>
  <r>
    <n v="1002210860"/>
    <s v="UE01"/>
    <d v="2022-04-05T00:00:00"/>
    <d v="1899-12-30T06:51:00"/>
    <s v="012-024-00413024"/>
    <s v="9000809395"/>
    <s v="012-022-00316724"/>
    <n v="836.35"/>
    <n v="937.72"/>
    <s v="ZPVN"/>
    <s v="40568268"/>
    <s v="P000033594"/>
    <n v="8002828558"/>
    <n v="1002210860"/>
    <s v="15-00001115"/>
    <s v="ARMADURO"/>
    <n v="12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s v="18UE665"/>
    <s v="2"/>
    <s v="Sin Pallet"/>
    <n v="0"/>
    <n v="0"/>
    <x v="0"/>
    <n v="10500"/>
    <n v="6010"/>
    <n v="4490"/>
    <n v="18"/>
    <m/>
    <x v="147"/>
    <n v="5"/>
    <s v="05"/>
    <n v="6"/>
    <x v="1"/>
    <n v="0.15"/>
    <n v="3"/>
    <s v="RUTAS COTACACHENSES S.A."/>
  </r>
  <r>
    <n v="1002210860"/>
    <s v="UE01"/>
    <d v="2022-04-05T00:00:00"/>
    <d v="1899-12-30T06:51:00"/>
    <s v="012-024-00413025"/>
    <s v="9000809394"/>
    <s v="012-022-00316723"/>
    <n v="1656.07"/>
    <n v="1856.8"/>
    <s v="ZPVN"/>
    <s v="40568267"/>
    <s v="P000033593"/>
    <n v="8002828559"/>
    <n v="1002210860"/>
    <s v="15-00001123"/>
    <s v="SELVALEGRE"/>
    <n v="24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s v="18UE665"/>
    <s v="2"/>
    <s v="Sin Pallet"/>
    <n v="0"/>
    <n v="0"/>
    <x v="0"/>
    <n v="16510"/>
    <n v="12020"/>
    <n v="4490"/>
    <n v="36"/>
    <m/>
    <x v="147"/>
    <n v="5"/>
    <s v="05"/>
    <n v="12"/>
    <x v="1"/>
    <n v="0.15"/>
    <n v="3"/>
    <s v="RUTAS COTACACHENSES S.A."/>
  </r>
  <r>
    <n v="1002210874"/>
    <s v="UE01"/>
    <d v="2022-04-05T00:00:00"/>
    <d v="1899-12-30T07:00:00"/>
    <s v="012-024-00413026"/>
    <s v="9000809396"/>
    <s v="012-022-00316725"/>
    <n v="2390"/>
    <n v="2679.68"/>
    <s v="ZPVN"/>
    <s v="40567861"/>
    <s v="P000033456"/>
    <n v="8002828580"/>
    <n v="1002210874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60"/>
    <n v="9280"/>
    <n v="183.6"/>
    <m/>
    <x v="7"/>
    <n v="5"/>
    <s v="05"/>
    <n v="18"/>
    <x v="1"/>
    <n v="0.51"/>
    <n v="10.199999999999999"/>
    <s v="TRANSPORTE PROPIO"/>
  </r>
  <r>
    <n v="1002210846"/>
    <s v="UE01"/>
    <d v="2022-04-05T00:00:00"/>
    <d v="1899-12-30T07:06:00"/>
    <s v="012-024-00413027"/>
    <s v="9000809398"/>
    <s v="012-022-00316727"/>
    <n v="3662.4"/>
    <n v="4106.3100000000004"/>
    <s v="ZPVN"/>
    <s v="40568179"/>
    <s v="0000395486"/>
    <n v="8002828537"/>
    <n v="1002210846"/>
    <s v="15-00001115"/>
    <s v="ARMADURO"/>
    <n v="5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s v="18UE565"/>
    <s v="2"/>
    <s v="Sin Pallet"/>
    <n v="0"/>
    <n v="0"/>
    <x v="0"/>
    <n v="37011.25"/>
    <n v="28061.25"/>
    <n v="8950"/>
    <n v="414.4"/>
    <m/>
    <x v="49"/>
    <n v="5"/>
    <s v="05"/>
    <n v="28"/>
    <x v="1"/>
    <n v="0.74"/>
    <n v="14.799999999999999"/>
    <s v="TRANSCARLONISA"/>
  </r>
  <r>
    <n v="1002210846"/>
    <s v="UE01"/>
    <d v="2022-04-05T00:00:00"/>
    <d v="1899-12-30T07:06:00"/>
    <s v="012-024-00413028"/>
    <s v="9000809397"/>
    <s v="012-022-00316726"/>
    <n v="520"/>
    <n v="583.03"/>
    <s v="ZPVN"/>
    <s v="40568179"/>
    <s v="0000395484"/>
    <n v="8002828538"/>
    <n v="1002210846"/>
    <s v="15-00001123"/>
    <s v="SELVALEGRE"/>
    <n v="8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s v="18UE565"/>
    <s v="2"/>
    <s v="Sin Pallet"/>
    <n v="0"/>
    <n v="0"/>
    <x v="0"/>
    <n v="12958.75"/>
    <n v="4008.75"/>
    <n v="8950"/>
    <n v="59.2"/>
    <m/>
    <x v="49"/>
    <n v="5"/>
    <s v="05"/>
    <n v="4"/>
    <x v="1"/>
    <n v="0.74"/>
    <n v="14.8"/>
    <s v="TRANSCARLONISA"/>
  </r>
  <r>
    <n v="1002210877"/>
    <s v="UE01"/>
    <d v="2022-04-05T00:00:00"/>
    <d v="1899-12-30T07:13:00"/>
    <s v="012-024-00413029"/>
    <s v="9000809399"/>
    <s v="012-022-00316728"/>
    <n v="2329.7199999999998"/>
    <n v="2612.1"/>
    <s v="ZPVN"/>
    <s v="40568281"/>
    <s v="P000033602"/>
    <n v="8002828585"/>
    <n v="1002210877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10"/>
    <n v="9190"/>
    <n v="324"/>
    <m/>
    <x v="99"/>
    <n v="5"/>
    <s v="05"/>
    <n v="18"/>
    <x v="1"/>
    <n v="0.9"/>
    <n v="18"/>
    <s v="TRANSPORTE PROPIO"/>
  </r>
  <r>
    <n v="1002210865"/>
    <s v="UE01"/>
    <d v="2022-04-05T00:00:00"/>
    <d v="1899-12-30T07:47:00"/>
    <s v="012-024-00413030"/>
    <s v="9000809400"/>
    <s v="012-022-00316729"/>
    <n v="2880"/>
    <n v="3229.07"/>
    <s v="ZPVN"/>
    <s v="40568045"/>
    <s v="0000395310"/>
    <n v="8002828564"/>
    <n v="1002210865"/>
    <s v="15-00001119"/>
    <s v="CAMPEON ANTIHUMEDAD"/>
    <n v="480"/>
    <s v="BOL"/>
    <s v="101664"/>
    <s v="ACERIA DEL ECUADOR C.A. ADELCA"/>
    <s v="800655"/>
    <s v="MARCOS SUMBA"/>
    <s v="JIPIJAPA"/>
    <s v="OBRA. MARCO SUMBA, CALLE COLON 614"/>
    <s v="OMJIPI"/>
    <s v="O-Manabi-Jipijapa"/>
    <n v="512"/>
    <x v="118"/>
    <x v="118"/>
    <s v="100017947"/>
    <s v="SALAZAR JORGE LUIS"/>
    <s v="ZEMT"/>
    <s v="18UE571"/>
    <s v="2"/>
    <s v="Sin Pallet"/>
    <n v="0"/>
    <n v="0"/>
    <x v="0"/>
    <n v="38520"/>
    <n v="24070"/>
    <n v="14450"/>
    <n v="547.20000000000005"/>
    <m/>
    <x v="116"/>
    <n v="5"/>
    <s v="05"/>
    <n v="24"/>
    <x v="1"/>
    <n v="1.1400000000000001"/>
    <n v="22.8"/>
    <s v="TRAPSA C.A."/>
  </r>
  <r>
    <n v="1002210873"/>
    <s v="UE01"/>
    <d v="2022-04-05T00:00:00"/>
    <d v="1899-12-30T07:49:00"/>
    <s v="012-024-00413031"/>
    <s v="9000809081"/>
    <s v="013-020-00048095"/>
    <n v="3158.3"/>
    <n v="3541.11"/>
    <s v="ZPDF"/>
    <s v="70177830"/>
    <s v="0000395359"/>
    <n v="8002828577"/>
    <n v="1002210873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15026"/>
    <s v="GUAMAN LUIS"/>
    <s v="ZEMT"/>
    <s v="18UE825"/>
    <s v="1"/>
    <s v="Con Pallet"/>
    <n v="0.05"/>
    <n v="24"/>
    <x v="0"/>
    <n v="40210"/>
    <n v="24050"/>
    <n v="16160"/>
    <n v="667.2"/>
    <m/>
    <x v="156"/>
    <n v="5"/>
    <s v="05"/>
    <n v="24"/>
    <x v="1"/>
    <n v="1.3900000000000001"/>
    <n v="27.8"/>
    <s v="TRAPSA C.A."/>
  </r>
  <r>
    <n v="1002210891"/>
    <s v="UE01"/>
    <d v="2022-04-05T00:00:00"/>
    <d v="1899-12-30T08:00:00"/>
    <s v="012-024-00413032"/>
    <s v="9000809402"/>
    <s v="012-022-00316731"/>
    <n v="1701.41"/>
    <n v="1907.63"/>
    <s v="ZPVN"/>
    <s v="40568246"/>
    <s v="0000395586"/>
    <n v="8002828607"/>
    <n v="1002210891"/>
    <s v="15-00001115"/>
    <s v="ARMADURO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128.635999999999"/>
    <n v="13023.636"/>
    <n v="9105"/>
    <n v="197.6"/>
    <m/>
    <x v="118"/>
    <n v="5"/>
    <s v="05"/>
    <n v="13"/>
    <x v="1"/>
    <n v="0.76"/>
    <n v="15.2"/>
    <s v="TRANSPORTE PROPIO"/>
  </r>
  <r>
    <n v="1002210891"/>
    <s v="UE01"/>
    <d v="2022-04-05T00:00:00"/>
    <d v="1899-12-30T08:00:00"/>
    <s v="012-024-00413033"/>
    <s v="9000809401"/>
    <s v="012-022-00316730"/>
    <n v="2601.7199999999998"/>
    <n v="2917.07"/>
    <s v="ZPVN"/>
    <s v="40568246"/>
    <s v="0000395585"/>
    <n v="8002828606"/>
    <n v="1002210891"/>
    <s v="15-00001123"/>
    <s v="SELVALEGRE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141.364000000001"/>
    <n v="20036.364000000001"/>
    <n v="9105"/>
    <n v="304"/>
    <m/>
    <x v="118"/>
    <n v="5"/>
    <s v="05"/>
    <n v="20"/>
    <x v="1"/>
    <n v="0.76"/>
    <n v="15.2"/>
    <s v="TRANSPORTE PROPIO"/>
  </r>
  <r>
    <n v="1002210898"/>
    <s v="UE01"/>
    <d v="2022-04-05T00:00:00"/>
    <d v="1899-12-30T08:16:00"/>
    <s v="012-024-00413034"/>
    <s v=""/>
    <s v=""/>
    <n v="0"/>
    <n v="0"/>
    <s v="ZPRC"/>
    <s v="2500108764"/>
    <s v="P000033603"/>
    <n v="8002828617"/>
    <n v="1002210898"/>
    <s v="15-00001123"/>
    <s v="SELVALEGRE"/>
    <n v="64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0650"/>
    <n v="32070"/>
    <n v="18580"/>
    <n v="576"/>
    <m/>
    <x v="72"/>
    <n v="5"/>
    <s v="05"/>
    <n v="32"/>
    <x v="1"/>
    <n v="0.9"/>
    <n v="18"/>
    <s v="TRANSPORTE PROPIO"/>
  </r>
  <r>
    <n v="1002210894"/>
    <s v="UE01"/>
    <d v="2022-04-05T00:00:00"/>
    <d v="1899-12-30T08:23:00"/>
    <s v="012-024-00413035"/>
    <s v="9000809405"/>
    <s v="012-022-00316732"/>
    <n v="2484"/>
    <n v="2785.08"/>
    <s v="ZPVN"/>
    <s v="40568318"/>
    <s v="P000033605"/>
    <n v="8002828613"/>
    <n v="1002210894"/>
    <s v="15-00001123"/>
    <s v="SELVALEGRE"/>
    <n v="36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96"/>
    <x v="96"/>
    <s v="10008095"/>
    <s v="TATES CASTILLO LUIS EUCLIDES"/>
    <s v="ZEMU"/>
    <s v="18UE675"/>
    <s v="2"/>
    <s v="Sin Pallet"/>
    <n v="0"/>
    <n v="0"/>
    <x v="0"/>
    <n v="26860"/>
    <n v="18040"/>
    <n v="8820"/>
    <n v="32.4"/>
    <m/>
    <x v="94"/>
    <n v="5"/>
    <s v="05"/>
    <n v="18"/>
    <x v="1"/>
    <n v="0.09"/>
    <n v="1.7999999999999998"/>
    <s v="RUTAS COTACACHENSES S.A."/>
  </r>
  <r>
    <n v="1002210892"/>
    <s v="UE01"/>
    <d v="2022-04-05T00:00:00"/>
    <d v="1899-12-30T08:45:00"/>
    <s v="012-024-00413036"/>
    <s v=""/>
    <s v=""/>
    <n v="0"/>
    <n v="0"/>
    <s v="ZPRC"/>
    <s v="2500108767"/>
    <s v="P000033615"/>
    <n v="8002828608"/>
    <n v="1002210892"/>
    <s v="15-00001116"/>
    <s v="ARMADURO GRANEL"/>
    <n v="31.23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360"/>
    <n v="31230"/>
    <n v="18130"/>
    <n v="459.08"/>
    <m/>
    <x v="7"/>
    <n v="5"/>
    <s v="05"/>
    <n v="31.23"/>
    <x v="1"/>
    <n v="14.699967979506884"/>
    <n v="14.699967979506884"/>
    <s v="TRANSPORTE PROPIO"/>
  </r>
  <r>
    <n v="1002210896"/>
    <s v="UE01"/>
    <d v="2022-04-05T00:00:00"/>
    <d v="1899-12-30T08:48:00"/>
    <s v="012-024-00413037"/>
    <s v=""/>
    <s v=""/>
    <n v="0"/>
    <n v="0"/>
    <s v="ZPRC"/>
    <s v="2500108766"/>
    <s v="P000033613"/>
    <n v="8002828615"/>
    <n v="1002210896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50"/>
    <x v="50"/>
    <s v="10007864"/>
    <s v="AREVALO AYALA MANUEL ARCESIO"/>
    <s v="ZEMU"/>
    <s v="18UE397"/>
    <s v="2"/>
    <s v="Sin Pallet"/>
    <n v="0"/>
    <n v="0"/>
    <x v="0"/>
    <n v="27210"/>
    <n v="18080"/>
    <n v="9130"/>
    <n v="266.39999999999998"/>
    <m/>
    <x v="48"/>
    <n v="5"/>
    <s v="05"/>
    <n v="18"/>
    <x v="1"/>
    <n v="0.74"/>
    <n v="14.799999999999999"/>
    <s v="TRIMPESAS S.A."/>
  </r>
  <r>
    <n v="1002210900"/>
    <s v="UE01"/>
    <d v="2022-04-05T00:00:00"/>
    <d v="1899-12-30T08:54:00"/>
    <s v="012-024-00413038"/>
    <s v=""/>
    <s v=""/>
    <n v="0"/>
    <n v="0"/>
    <s v="ZPRC"/>
    <s v="2500108617"/>
    <s v="0000395187"/>
    <n v="8002828621"/>
    <n v="1002210900"/>
    <s v="15-00000218"/>
    <s v="MAGNO HE"/>
    <n v="31.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0780"/>
    <n v="31500"/>
    <n v="19280"/>
    <n v="292.64"/>
    <m/>
    <x v="1"/>
    <n v="5"/>
    <s v="05"/>
    <n v="31.5"/>
    <x v="1"/>
    <n v="9.2901587301587298"/>
    <n v="9.2901587301587298"/>
    <s v="TRANSCONCEM CIA. LTDA."/>
  </r>
  <r>
    <n v="1002210895"/>
    <s v="UE01"/>
    <d v="2022-04-05T00:00:00"/>
    <d v="1899-12-30T09:00:00"/>
    <s v="012-024-00413039"/>
    <s v="9000809407"/>
    <s v="012-022-00316733"/>
    <n v="2494.8000000000002"/>
    <n v="2797.19"/>
    <s v="ZPVN"/>
    <s v="40568319"/>
    <s v="P000033606"/>
    <n v="8002828614"/>
    <n v="1002210895"/>
    <s v="15-00001115"/>
    <s v="ARMADURO"/>
    <n v="360"/>
    <s v="BOL"/>
    <s v="102197"/>
    <s v="BENAVIDES VALLEJO MARIANA DEL PILAR"/>
    <s v="803062"/>
    <s v="BODEGA SRA BENAVIDES"/>
    <s v="MIRA"/>
    <s v="GARCIA MORENO Y ELOY ALFARO"/>
    <s v="OCMIRA"/>
    <s v="O-Carchi-Mira"/>
    <n v="71"/>
    <x v="37"/>
    <x v="37"/>
    <s v="100020396"/>
    <s v="FARINANGO MIGUEL"/>
    <s v="ZEMU"/>
    <s v="18UE512"/>
    <s v="2"/>
    <s v="Sin Pallet"/>
    <n v="0"/>
    <n v="0"/>
    <x v="0"/>
    <n v="26960"/>
    <n v="18070"/>
    <n v="8890"/>
    <n v="136.80000000000001"/>
    <m/>
    <x v="35"/>
    <n v="5"/>
    <s v="05"/>
    <n v="18"/>
    <x v="1"/>
    <n v="0.38"/>
    <n v="7.6000000000000005"/>
    <s v="RAPIDO EL OTAVALEÑITO S.A."/>
  </r>
  <r>
    <n v="1002210908"/>
    <s v="UE01"/>
    <d v="2022-04-05T00:00:00"/>
    <d v="1899-12-30T09:05:00"/>
    <s v="012-024-00413040"/>
    <s v="9000809410"/>
    <s v="012-022-00316735"/>
    <n v="2278.4"/>
    <n v="2554.56"/>
    <s v="ZPVN"/>
    <s v="40568235"/>
    <s v="0000395668"/>
    <n v="8002828632"/>
    <n v="1002210908"/>
    <s v="15-00001115"/>
    <s v="ARMADURO"/>
    <n v="320"/>
    <s v="BOL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s v="18UE677"/>
    <s v="2"/>
    <s v="Sin Pallet"/>
    <n v="0"/>
    <n v="0"/>
    <x v="0"/>
    <n v="20572.222000000002"/>
    <n v="16062.222"/>
    <n v="4510"/>
    <n v="60.8"/>
    <m/>
    <x v="104"/>
    <n v="5"/>
    <s v="05"/>
    <n v="16"/>
    <x v="1"/>
    <n v="0.19"/>
    <n v="3.8"/>
    <s v="LA ARMENIA S.A."/>
  </r>
  <r>
    <n v="1002210908"/>
    <s v="UE01"/>
    <d v="2022-04-05T00:00:00"/>
    <d v="1899-12-30T09:05:00"/>
    <s v="012-024-00413041"/>
    <s v="9000809409"/>
    <s v="012-022-00316734"/>
    <n v="261.60000000000002"/>
    <n v="293.31"/>
    <s v="ZPVN"/>
    <s v="40568234"/>
    <s v="0000395667"/>
    <n v="8002828631"/>
    <n v="1002210908"/>
    <s v="15-00001120"/>
    <s v="CAMPEON"/>
    <n v="40"/>
    <s v="BOL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s v="18UE677"/>
    <s v="2"/>
    <s v="Sin Pallet"/>
    <n v="0"/>
    <n v="0"/>
    <x v="0"/>
    <n v="6517.7780000000002"/>
    <n v="2007.778"/>
    <n v="4510"/>
    <n v="7.6"/>
    <m/>
    <x v="104"/>
    <n v="5"/>
    <s v="05"/>
    <n v="2"/>
    <x v="1"/>
    <n v="0.19"/>
    <n v="3.8"/>
    <s v="LA ARMENIA S.A."/>
  </r>
  <r>
    <n v="1002210911"/>
    <s v="UE01"/>
    <d v="2022-04-05T00:00:00"/>
    <d v="1899-12-30T09:06:00"/>
    <s v="012-024-00413042"/>
    <s v="9000809412"/>
    <s v="012-022-00316737"/>
    <n v="1166.24"/>
    <n v="1307.5999999999999"/>
    <s v="ZPVN"/>
    <s v="40568324"/>
    <s v="P000033609"/>
    <n v="8002828635"/>
    <n v="1002210911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9110.151999999998"/>
    <n v="10015.152"/>
    <n v="9095"/>
    <n v="152"/>
    <m/>
    <x v="10"/>
    <n v="5"/>
    <s v="05"/>
    <n v="10"/>
    <x v="1"/>
    <n v="0.76"/>
    <n v="15.2"/>
    <s v="TRANSPORTE PROPIO"/>
  </r>
  <r>
    <n v="1002210911"/>
    <s v="UE01"/>
    <d v="2022-04-05T00:00:00"/>
    <d v="1899-12-30T09:06:00"/>
    <s v="012-024-00413043"/>
    <s v="9000809411"/>
    <s v="012-022-00316736"/>
    <n v="2922.49"/>
    <n v="3276.72"/>
    <s v="ZPVN"/>
    <s v="40568323"/>
    <s v="P000033608"/>
    <n v="8002828636"/>
    <n v="1002210911"/>
    <s v="15-00001123"/>
    <s v="SELVALEGRE"/>
    <n v="4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2129.848000000002"/>
    <n v="23034.848000000002"/>
    <n v="9095"/>
    <n v="349.6"/>
    <m/>
    <x v="10"/>
    <n v="5"/>
    <s v="05"/>
    <n v="23"/>
    <x v="1"/>
    <n v="0.76"/>
    <n v="15.200000000000001"/>
    <s v="TRANSPORTE PROPIO"/>
  </r>
  <r>
    <n v="1002210918"/>
    <s v="UE01"/>
    <d v="2022-04-05T00:00:00"/>
    <d v="1899-12-30T09:08:00"/>
    <s v="012-024-00413044"/>
    <s v="9000809414"/>
    <s v="012-022-00316739"/>
    <n v="1789.94"/>
    <n v="2006.89"/>
    <s v="ZPVN"/>
    <s v="40568342"/>
    <s v="P000033623"/>
    <n v="8002828642"/>
    <n v="1002210918"/>
    <s v="15-00001115"/>
    <s v="ARMADURO"/>
    <n v="28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18557.222000000002"/>
    <n v="14062.222"/>
    <n v="4495"/>
    <n v="207.2"/>
    <m/>
    <x v="140"/>
    <n v="5"/>
    <s v="05"/>
    <n v="14"/>
    <x v="1"/>
    <n v="0.74"/>
    <n v="14.799999999999999"/>
    <s v="TRANSPORTE PROPIO"/>
  </r>
  <r>
    <n v="1002210918"/>
    <s v="UE01"/>
    <d v="2022-04-05T00:00:00"/>
    <d v="1899-12-30T09:08:00"/>
    <s v="012-024-00413045"/>
    <s v="9000809413"/>
    <s v="012-022-00316738"/>
    <n v="508.26"/>
    <n v="569.86"/>
    <s v="ZPVN"/>
    <s v="40568341"/>
    <s v="P000033622"/>
    <n v="8002828641"/>
    <n v="1002210918"/>
    <s v="15-00001123"/>
    <s v="SELVALEGRE"/>
    <n v="8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8512.7780000000002"/>
    <n v="4017.7779999999998"/>
    <n v="4495"/>
    <n v="59.2"/>
    <m/>
    <x v="140"/>
    <n v="5"/>
    <s v="05"/>
    <n v="4"/>
    <x v="1"/>
    <n v="0.74"/>
    <n v="14.8"/>
    <s v="TRANSPORTE PROPIO"/>
  </r>
  <r>
    <n v="1002210924"/>
    <s v="UE01"/>
    <d v="2022-04-05T00:00:00"/>
    <d v="1899-12-30T09:24:00"/>
    <s v="012-024-00413046"/>
    <s v="9000809416"/>
    <s v="012-022-00316741"/>
    <n v="2509.1999999999998"/>
    <n v="2813.33"/>
    <s v="ZPVN"/>
    <s v="40568356"/>
    <s v="P000033634"/>
    <n v="8002828648"/>
    <n v="1002210924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97.5"/>
    <n v="18052.5"/>
    <n v="6345"/>
    <n v="68.400000000000006"/>
    <m/>
    <x v="89"/>
    <n v="5"/>
    <s v="05"/>
    <n v="18"/>
    <x v="1"/>
    <n v="0.19"/>
    <n v="3.8000000000000003"/>
    <s v="TRANSPORTE PROPIO"/>
  </r>
  <r>
    <n v="1002210924"/>
    <s v="UE01"/>
    <d v="2022-04-05T00:00:00"/>
    <d v="1899-12-30T09:24:00"/>
    <s v="012-024-00413047"/>
    <s v="9000809415"/>
    <s v="012-022-00316740"/>
    <n v="760.8"/>
    <n v="853.02"/>
    <s v="ZPVN"/>
    <s v="40568355"/>
    <s v="P000033633"/>
    <n v="8002828649"/>
    <n v="1002210924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62.5"/>
    <n v="6017.5"/>
    <n v="6345"/>
    <n v="22.8"/>
    <m/>
    <x v="89"/>
    <n v="5"/>
    <s v="05"/>
    <n v="6"/>
    <x v="1"/>
    <n v="0.19"/>
    <n v="3.8000000000000003"/>
    <s v="TRANSPORTE PROPIO"/>
  </r>
  <r>
    <n v="1002210929"/>
    <s v="UE01"/>
    <d v="2022-04-05T00:00:00"/>
    <d v="1899-12-30T09:25:00"/>
    <s v="012-024-00413048"/>
    <s v="9000809417"/>
    <s v="012-022-00316742"/>
    <n v="2534.4"/>
    <n v="2841.59"/>
    <s v="ZPVN"/>
    <s v="40568157"/>
    <s v="0000395477"/>
    <n v="8002828657"/>
    <n v="1002210929"/>
    <s v="15-00001115"/>
    <s v="ARMADURO"/>
    <n v="3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27070"/>
    <n v="18090"/>
    <n v="8980"/>
    <n v="57.6"/>
    <m/>
    <x v="12"/>
    <n v="5"/>
    <s v="05"/>
    <n v="18"/>
    <x v="1"/>
    <n v="0.16"/>
    <n v="3.2"/>
    <s v="TRANSPORTE PROPIO"/>
  </r>
  <r>
    <n v="1002210953"/>
    <s v="UE01"/>
    <d v="2022-04-05T00:00:00"/>
    <d v="1899-12-30T10:13:00"/>
    <s v="012-024-00413049"/>
    <s v=""/>
    <s v=""/>
    <n v="0"/>
    <n v="0"/>
    <s v="ZPRC"/>
    <s v="2500108772"/>
    <s v="0000395725"/>
    <n v="8002828690"/>
    <n v="1002210953"/>
    <s v="15-00001123"/>
    <s v="SELVALEGRE"/>
    <n v="360"/>
    <s v="BOL"/>
    <s v="101444"/>
    <s v="RODRIGUEZ CORREA ROSA AYDE"/>
    <s v="801999"/>
    <s v="FERRETERIA DANI"/>
    <s v="SANTIAGO DE PÍLLARO"/>
    <s v="GARCIA MORENO"/>
    <s v="OTSANT"/>
    <s v="O-Tungurahua-Santiagodepillaro"/>
    <n v="247"/>
    <x v="74"/>
    <x v="74"/>
    <s v="100015056"/>
    <s v="USULLA RAUL"/>
    <s v="ZEMU"/>
    <s v="18UE943"/>
    <s v="2"/>
    <s v="Sin Pallet"/>
    <n v="0"/>
    <n v="0"/>
    <x v="0"/>
    <n v="27100"/>
    <n v="18010"/>
    <n v="9090"/>
    <n v="360"/>
    <m/>
    <x v="72"/>
    <n v="5"/>
    <s v="05"/>
    <n v="18"/>
    <x v="1"/>
    <n v="1"/>
    <n v="20"/>
    <s v="TRANSPORTE PROPIO"/>
  </r>
  <r>
    <n v="1002210920"/>
    <s v="UE01"/>
    <d v="2022-04-05T00:00:00"/>
    <d v="1899-12-30T10:25:00"/>
    <s v="012-024-00413050"/>
    <s v="9000809282"/>
    <s v="013-020-00048097"/>
    <n v="4134.3999999999996"/>
    <n v="4635.5200000000004"/>
    <s v="ZPDF"/>
    <s v="70177895"/>
    <s v="0000395570"/>
    <n v="8002828644"/>
    <n v="1002210920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70"/>
    <x v="70"/>
    <s v="100017519"/>
    <s v="VILLALBA PATRICIO"/>
    <s v="ZETT"/>
    <s v="18UE305"/>
    <s v="1"/>
    <s v="Con Pallet"/>
    <n v="0.05"/>
    <n v="32"/>
    <x v="0"/>
    <n v="50730"/>
    <n v="32020"/>
    <n v="18710"/>
    <n v="262.39999999999998"/>
    <m/>
    <x v="68"/>
    <n v="5"/>
    <s v="05"/>
    <n v="32"/>
    <x v="1"/>
    <n v="0.41"/>
    <n v="8.1999999999999993"/>
    <s v="TRANSPORTE PROPIO"/>
  </r>
  <r>
    <n v="1002210949"/>
    <s v="UE01"/>
    <d v="2022-04-05T00:00:00"/>
    <d v="1899-12-30T10:32:00"/>
    <s v="012-024-00413051"/>
    <s v="9000809447"/>
    <s v="012-022-00316744"/>
    <n v="730.48"/>
    <n v="819.02"/>
    <s v="ZPVN"/>
    <s v="40568349"/>
    <s v="0000395688"/>
    <n v="8002828682"/>
    <n v="1002210949"/>
    <s v="15-00001120"/>
    <s v="CAMPEON"/>
    <n v="120"/>
    <s v="BOL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s v="18UE398"/>
    <s v="2"/>
    <s v="Sin Pallet"/>
    <n v="0"/>
    <n v="0"/>
    <x v="0"/>
    <n v="10556.666999999999"/>
    <n v="6016.6670000000004"/>
    <n v="4540"/>
    <n v="64.8"/>
    <m/>
    <x v="122"/>
    <n v="5"/>
    <s v="05"/>
    <n v="6"/>
    <x v="1"/>
    <n v="0.53999999999999992"/>
    <n v="10.799999999999999"/>
    <s v="LIDENORTI S.A."/>
  </r>
  <r>
    <n v="1002210949"/>
    <s v="UE01"/>
    <d v="2022-04-05T00:00:00"/>
    <d v="1899-12-30T10:32:00"/>
    <s v="012-024-00413052"/>
    <s v="9000809445"/>
    <s v="012-022-00316743"/>
    <n v="1593.34"/>
    <n v="1786.46"/>
    <s v="ZPVN"/>
    <s v="40568349"/>
    <s v="0000395687"/>
    <n v="8002828683"/>
    <n v="1002210949"/>
    <s v="15-00001123"/>
    <s v="SELVALEGRE"/>
    <n v="240"/>
    <s v="BOL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s v="18UE398"/>
    <s v="2"/>
    <s v="Sin Pallet"/>
    <n v="0"/>
    <n v="0"/>
    <x v="0"/>
    <n v="16573.332999999999"/>
    <n v="12033.333000000001"/>
    <n v="4540"/>
    <n v="129.6"/>
    <m/>
    <x v="122"/>
    <n v="5"/>
    <s v="05"/>
    <n v="12"/>
    <x v="1"/>
    <n v="0.53999999999999992"/>
    <n v="10.799999999999999"/>
    <s v="LIDENORTI S.A."/>
  </r>
  <r>
    <n v="1002210937"/>
    <s v="UE01"/>
    <d v="2022-04-05T00:00:00"/>
    <d v="1899-12-30T10:37:00"/>
    <s v="012-024-00413053"/>
    <s v="9000809472"/>
    <s v="012-022-00316745"/>
    <n v="3201.6"/>
    <n v="3589.65"/>
    <s v="ZPVN"/>
    <s v="40568266"/>
    <s v="P000033592"/>
    <n v="8002828666"/>
    <n v="1002210937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82"/>
    <x v="82"/>
    <s v="100018690"/>
    <s v="MORALES PATRICIO V."/>
    <s v="ZEMT"/>
    <s v="18UE678"/>
    <s v="1"/>
    <s v="Con Pallet"/>
    <n v="0.05"/>
    <n v="24"/>
    <x v="0"/>
    <n v="39910"/>
    <n v="24000"/>
    <n v="15910"/>
    <n v="494.4"/>
    <m/>
    <x v="80"/>
    <n v="5"/>
    <s v="05"/>
    <n v="24"/>
    <x v="1"/>
    <n v="1.03"/>
    <n v="20.599999999999998"/>
    <s v="LA ARMENIA S.A."/>
  </r>
  <r>
    <n v="1002210961"/>
    <s v="UE01"/>
    <d v="2022-04-05T00:00:00"/>
    <d v="1899-12-30T10:49:00"/>
    <s v="012-024-00413054"/>
    <s v="9000809504"/>
    <s v="012-022-00316746"/>
    <n v="2301.35"/>
    <n v="2580.29"/>
    <s v="ZPVN"/>
    <s v="40568340"/>
    <s v="P000033621"/>
    <n v="8002828701"/>
    <n v="100221096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40"/>
    <n v="18030"/>
    <n v="9310"/>
    <n v="266.39999999999998"/>
    <m/>
    <x v="34"/>
    <n v="5"/>
    <s v="05"/>
    <n v="18"/>
    <x v="1"/>
    <n v="0.74"/>
    <n v="14.799999999999999"/>
    <s v="TRANINTAGSA S.A."/>
  </r>
  <r>
    <n v="1002210951"/>
    <s v="UE01"/>
    <d v="2022-04-05T00:00:00"/>
    <d v="1899-12-30T10:51:00"/>
    <s v="012-024-00413055"/>
    <s v="9000809505"/>
    <s v="012-022-00316747"/>
    <n v="2494.8000000000002"/>
    <n v="2797.19"/>
    <s v="ZPVN"/>
    <s v="40568351"/>
    <s v="0000395691"/>
    <n v="8002828686"/>
    <n v="1002210951"/>
    <s v="15-00001123"/>
    <s v="SELVALEGRE"/>
    <n v="36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150"/>
    <x v="150"/>
    <s v="10003575"/>
    <s v="QUILCA CAYAMBE EDISON BAYARDO"/>
    <s v="ZEMU"/>
    <s v="18UE665"/>
    <s v="2"/>
    <s v="Sin Pallet"/>
    <n v="0"/>
    <n v="0"/>
    <x v="0"/>
    <n v="27010"/>
    <n v="18040"/>
    <n v="8970"/>
    <n v="162"/>
    <m/>
    <x v="147"/>
    <n v="5"/>
    <s v="05"/>
    <n v="18"/>
    <x v="1"/>
    <n v="0.45"/>
    <n v="9"/>
    <s v="RUTAS COTACACHENSES S.A."/>
  </r>
  <r>
    <n v="1002210965"/>
    <s v="UE01"/>
    <d v="2022-04-05T00:00:00"/>
    <d v="1899-12-30T10:58:00"/>
    <s v="012-024-00413056"/>
    <s v=""/>
    <s v=""/>
    <n v="0"/>
    <n v="0"/>
    <s v="ZPRC"/>
    <s v="2500108745"/>
    <s v="P000033568"/>
    <n v="8002828706"/>
    <n v="1002210965"/>
    <s v="15-00000218"/>
    <s v="MAGNO HE"/>
    <n v="32.2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330"/>
    <n v="32220"/>
    <n v="18110"/>
    <n v="0"/>
    <m/>
    <x v="3"/>
    <n v="5"/>
    <s v="05"/>
    <n v="32.22"/>
    <x v="1"/>
    <n v="0"/>
    <n v="0"/>
    <s v="UNICON"/>
  </r>
  <r>
    <n v="1002210952"/>
    <s v="UE01"/>
    <d v="2022-04-05T00:00:00"/>
    <d v="1899-12-30T11:01:00"/>
    <s v="012-024-00413057"/>
    <s v=""/>
    <s v=""/>
    <n v="0"/>
    <n v="0"/>
    <s v="ZPRC"/>
    <s v="2500108718"/>
    <s v="0000395158"/>
    <n v="8002828689"/>
    <n v="100221095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10"/>
    <n v="32070"/>
    <n v="18340"/>
    <n v="288"/>
    <m/>
    <x v="96"/>
    <n v="5"/>
    <s v="05"/>
    <n v="32"/>
    <x v="1"/>
    <n v="0.45"/>
    <n v="9"/>
    <s v="TRANSPORTE PROPIO"/>
  </r>
  <r>
    <n v="1002210946"/>
    <s v="UE01"/>
    <d v="2022-04-05T00:00:00"/>
    <d v="1899-12-30T11:07:00"/>
    <s v="012-024-00413058"/>
    <s v="9000809507"/>
    <s v="012-022-00316748"/>
    <n v="2310"/>
    <n v="2589.9899999999998"/>
    <s v="ZPVN"/>
    <s v="40568261"/>
    <s v="P000033590"/>
    <n v="8002828677"/>
    <n v="1002210946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10"/>
    <n v="18490"/>
    <n v="0"/>
    <m/>
    <x v="139"/>
    <n v="5"/>
    <s v="05"/>
    <n v="33"/>
    <x v="1"/>
    <n v="0"/>
    <n v="0"/>
    <s v="TRANSPORTE PROPIO"/>
  </r>
  <r>
    <n v="1002210935"/>
    <s v="UE01"/>
    <d v="2022-04-05T00:00:00"/>
    <d v="1899-12-30T11:11:00"/>
    <s v="012-024-00413059"/>
    <s v="9000809508"/>
    <s v="012-022-00316749"/>
    <n v="3144"/>
    <n v="3525.07"/>
    <s v="ZPVN"/>
    <s v="40568130"/>
    <s v="0000395419"/>
    <n v="8002828663"/>
    <n v="1002210935"/>
    <s v="15-00001119"/>
    <s v="CAMPEON ANTIHUMEDAD"/>
    <n v="480"/>
    <s v="BOL"/>
    <s v="104220"/>
    <s v="VELEZ DELGADO MARIA JAZMIN"/>
    <s v="806244"/>
    <s v="FERRETERIA ANDRADE 1"/>
    <s v="TOSAGUA"/>
    <s v="AV 24 DE MAYO DIAGONAL AL PARQUE"/>
    <s v="OMTOSA"/>
    <s v="O-Manabi-Tosaguacalceta"/>
    <n v="418"/>
    <x v="71"/>
    <x v="71"/>
    <s v="100014863"/>
    <s v="MORAN MAURICIO"/>
    <s v="ZEMT"/>
    <s v="18UE689"/>
    <s v="1"/>
    <s v="Con Pallet"/>
    <n v="0.05"/>
    <n v="24"/>
    <x v="0"/>
    <n v="39620"/>
    <n v="24020"/>
    <n v="15600"/>
    <n v="484.8"/>
    <m/>
    <x v="69"/>
    <n v="5"/>
    <s v="05"/>
    <n v="24"/>
    <x v="1"/>
    <n v="1.01"/>
    <n v="20.2"/>
    <s v="LA ARMENIA S.A."/>
  </r>
  <r>
    <n v="1002210932"/>
    <s v="UE01"/>
    <d v="2022-04-05T00:00:00"/>
    <d v="1899-12-30T11:20:00"/>
    <s v="012-024-00413060"/>
    <s v="9000809510"/>
    <s v="012-022-00316750"/>
    <n v="4313.6000000000004"/>
    <n v="4836.43"/>
    <s v="ZPVN"/>
    <s v="40568320"/>
    <s v="P000033607"/>
    <n v="8002828660"/>
    <n v="1002210932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32"/>
    <x v="0"/>
    <n v="50800"/>
    <n v="32010"/>
    <n v="18790"/>
    <n v="294.39999999999998"/>
    <m/>
    <x v="19"/>
    <n v="5"/>
    <s v="05"/>
    <n v="32"/>
    <x v="1"/>
    <n v="0.45999999999999996"/>
    <n v="9.1999999999999993"/>
    <s v="LIDENORTI S.A."/>
  </r>
  <r>
    <n v="1002210931"/>
    <s v="UE01"/>
    <d v="2022-04-05T00:00:00"/>
    <d v="1899-12-30T11:21:00"/>
    <s v="012-024-00413061"/>
    <s v="9000809511"/>
    <s v="012-022-00316751"/>
    <n v="3326.4"/>
    <n v="3729.58"/>
    <s v="ZPVN"/>
    <s v="40568107"/>
    <s v="0000395399"/>
    <n v="8002828659"/>
    <n v="1002210931"/>
    <s v="15-00001123"/>
    <s v="SELVALEGRE"/>
    <n v="480"/>
    <s v="BOL"/>
    <s v="101694"/>
    <s v="PUENTE ALLAN DEYSI MARCIA"/>
    <s v="801946"/>
    <s v="BODEGA DIPROIN."/>
    <s v="QUITO"/>
    <s v="BODEGA DIPROIN / VIA A QUITO"/>
    <s v="OPLASC"/>
    <s v="O-Pichincha-Lascuadras"/>
    <n v="128"/>
    <x v="95"/>
    <x v="95"/>
    <s v="100014873"/>
    <s v="MEDIAVILLA JULIO"/>
    <s v="ZEMT"/>
    <s v="18UE374"/>
    <s v="1"/>
    <s v="Con Pallet"/>
    <n v="0.05"/>
    <n v="24"/>
    <x v="0"/>
    <n v="39210"/>
    <n v="24080"/>
    <n v="15130"/>
    <n v="244.8"/>
    <m/>
    <x v="93"/>
    <n v="5"/>
    <s v="05"/>
    <n v="24"/>
    <x v="1"/>
    <n v="0.51"/>
    <n v="10.200000000000001"/>
    <s v="SANJOPAS S.A."/>
  </r>
  <r>
    <n v="1002210955"/>
    <s v="UE01"/>
    <d v="2022-04-05T00:00:00"/>
    <d v="1899-12-30T11:26:00"/>
    <s v="012-024-00413062"/>
    <s v="9000809513"/>
    <s v="012-022-00316753"/>
    <n v="3740.8"/>
    <n v="4194.21"/>
    <s v="ZPVN"/>
    <s v="40568371"/>
    <s v="0000395707"/>
    <n v="8002828692"/>
    <n v="1002210955"/>
    <s v="15-00001119"/>
    <s v="CAMPEON ANTIHUMEDAD"/>
    <n v="56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7258.75"/>
    <n v="28043.75"/>
    <n v="9215"/>
    <n v="845.6"/>
    <m/>
    <x v="76"/>
    <n v="5"/>
    <s v="05"/>
    <n v="28"/>
    <x v="1"/>
    <n v="1.51"/>
    <n v="30.2"/>
    <s v="TRANSPORTE PROPIO"/>
  </r>
  <r>
    <n v="1002210955"/>
    <s v="UE01"/>
    <d v="2022-04-05T00:00:00"/>
    <d v="1899-12-30T11:26:00"/>
    <s v="012-024-00413063"/>
    <s v="9000809512"/>
    <s v="012-022-00316752"/>
    <n v="555.20000000000005"/>
    <n v="622.49"/>
    <s v="ZPVN"/>
    <s v="40568372"/>
    <s v="0000395708"/>
    <n v="8002828693"/>
    <n v="1002210955"/>
    <s v="15-00001124"/>
    <s v="SELVALEGRE ANTIHUMEDAD"/>
    <n v="8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3221.25"/>
    <n v="4006.25"/>
    <n v="9215"/>
    <n v="111.2"/>
    <m/>
    <x v="76"/>
    <n v="5"/>
    <s v="05"/>
    <n v="4"/>
    <x v="1"/>
    <n v="1.3900000000000001"/>
    <n v="27.8"/>
    <s v="TRANSPORTE PROPIO"/>
  </r>
  <r>
    <n v="1002210957"/>
    <s v="UE01"/>
    <d v="2022-04-05T00:00:00"/>
    <d v="1899-12-30T11:29:00"/>
    <s v="012-024-00413064"/>
    <s v="9000809515"/>
    <s v="012-022-00316755"/>
    <n v="1072"/>
    <n v="1201.93"/>
    <s v="ZPVN"/>
    <s v="40568370"/>
    <s v="P000033639"/>
    <n v="8002828696"/>
    <n v="1002210957"/>
    <s v="15-00001119"/>
    <s v="CAMPEON ANTIHUMEDAD"/>
    <n v="16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17267.120999999999"/>
    <n v="8012.1210000000001"/>
    <n v="9255"/>
    <n v="176"/>
    <m/>
    <x v="120"/>
    <n v="5"/>
    <s v="05"/>
    <n v="8"/>
    <x v="1"/>
    <n v="1.1000000000000001"/>
    <n v="22"/>
    <s v="TRANSPORTE PROPIO"/>
  </r>
  <r>
    <n v="1002210957"/>
    <s v="UE01"/>
    <d v="2022-04-05T00:00:00"/>
    <d v="1899-12-30T11:29:00"/>
    <s v="012-024-00413065"/>
    <s v="9000809514"/>
    <s v="012-022-00316754"/>
    <n v="3480"/>
    <n v="3901.8"/>
    <s v="ZPVN"/>
    <s v="40568369"/>
    <s v="P000033638"/>
    <n v="8002828695"/>
    <n v="1002210957"/>
    <s v="15-00001124"/>
    <s v="SELVALEGRE ANTIHUMEDAD"/>
    <n v="50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34292.879000000001"/>
    <n v="25037.879000000001"/>
    <n v="9255"/>
    <n v="550"/>
    <m/>
    <x v="120"/>
    <n v="5"/>
    <s v="05"/>
    <n v="25"/>
    <x v="1"/>
    <n v="1.1000000000000001"/>
    <n v="22"/>
    <s v="TRANSPORTE PROPIO"/>
  </r>
  <r>
    <n v="1002210963"/>
    <s v="UE01"/>
    <d v="2022-04-05T00:00:00"/>
    <d v="1899-12-30T11:33:00"/>
    <s v="012-024-00413066"/>
    <s v=""/>
    <s v=""/>
    <n v="0"/>
    <n v="0"/>
    <s v="ZPRC"/>
    <s v="2500108769"/>
    <s v="0000395705"/>
    <n v="8002828705"/>
    <n v="1002210963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120"/>
    <n v="24010"/>
    <n v="15110"/>
    <n v="259.2"/>
    <m/>
    <x v="6"/>
    <n v="5"/>
    <s v="05"/>
    <n v="24"/>
    <x v="1"/>
    <n v="0.53999999999999992"/>
    <n v="10.799999999999999"/>
    <s v="TRANSPORTE PROPIO"/>
  </r>
  <r>
    <n v="1002210967"/>
    <s v="UE01"/>
    <d v="2022-04-05T00:00:00"/>
    <d v="1899-12-30T11:34:00"/>
    <s v="012-024-00413067"/>
    <s v="9000809516"/>
    <s v="012-022-00316756"/>
    <n v="2325.6"/>
    <n v="2607.48"/>
    <s v="ZPVN"/>
    <s v="40568240"/>
    <s v="0000395676"/>
    <n v="8002828709"/>
    <n v="1002210967"/>
    <s v="15-00001124"/>
    <s v="SELVALEGRE ANTIHUMEDAD"/>
    <n v="360"/>
    <s v="BOL"/>
    <s v="101780"/>
    <s v="MEGAPROFER S.A."/>
    <s v="804905"/>
    <s v="PROFERRETERIAS 12 VENTANAS"/>
    <s v="VENTANAS"/>
    <s v="TRONCAL DE LA COSTA"/>
    <s v="ORVENT"/>
    <s v="O-Losrios-Ventanas"/>
    <n v="424"/>
    <x v="136"/>
    <x v="136"/>
    <s v="100016550"/>
    <s v="JACOME ARTURO"/>
    <s v="ZEMU"/>
    <s v="18UE627"/>
    <s v="2"/>
    <s v="Sin Pallet"/>
    <n v="0"/>
    <n v="0"/>
    <x v="0"/>
    <n v="27230"/>
    <n v="18030"/>
    <n v="9200"/>
    <n v="424.8"/>
    <m/>
    <x v="134"/>
    <n v="5"/>
    <s v="05"/>
    <n v="18"/>
    <x v="1"/>
    <n v="1.18"/>
    <n v="23.6"/>
    <s v="LIDENORTI S.A."/>
  </r>
  <r>
    <n v="1002210978"/>
    <s v="UE01"/>
    <d v="2022-04-05T00:00:00"/>
    <d v="1899-12-30T11:42:00"/>
    <s v="012-024-00413068"/>
    <s v="9000809520"/>
    <s v="012-022-00316757"/>
    <n v="2365.1999999999998"/>
    <n v="2651.87"/>
    <s v="ZPVN"/>
    <s v="40568374"/>
    <s v="0000395710"/>
    <n v="8002828726"/>
    <n v="1002210978"/>
    <s v="15-00001119"/>
    <s v="CAMPEON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66"/>
    <x v="66"/>
    <s v="100014865"/>
    <s v="LANDI LUIS"/>
    <s v="ZEMU"/>
    <s v="18UE358"/>
    <s v="2"/>
    <s v="Sin Pallet"/>
    <n v="0"/>
    <n v="0"/>
    <x v="0"/>
    <n v="27170"/>
    <n v="18000"/>
    <n v="9170"/>
    <n v="277.2"/>
    <m/>
    <x v="64"/>
    <n v="5"/>
    <s v="05"/>
    <n v="18"/>
    <x v="1"/>
    <n v="0.77"/>
    <n v="15.399999999999999"/>
    <s v="TRANSVOLCA S.A."/>
  </r>
  <r>
    <n v="1002210975"/>
    <s v="UE01"/>
    <d v="2022-04-05T00:00:00"/>
    <d v="1899-12-30T11:45:00"/>
    <s v="012-024-00413069"/>
    <s v=""/>
    <s v=""/>
    <n v="0"/>
    <n v="0"/>
    <s v="ZPRC"/>
    <s v="2500108776"/>
    <s v="P000033644"/>
    <n v="8002828718"/>
    <n v="1002210975"/>
    <s v="15-00000218"/>
    <s v="MAGNO HE"/>
    <n v="30.1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6900"/>
    <n v="30180"/>
    <n v="16720"/>
    <n v="0"/>
    <m/>
    <x v="3"/>
    <n v="5"/>
    <s v="05"/>
    <n v="30.18"/>
    <x v="1"/>
    <n v="0"/>
    <n v="0"/>
    <s v="UNICON"/>
  </r>
  <r>
    <n v="1002210980"/>
    <s v="UE01"/>
    <d v="2022-04-05T00:00:00"/>
    <d v="1899-12-30T11:47:00"/>
    <s v="012-024-00413070"/>
    <s v="9000809521"/>
    <s v="012-022-00316758"/>
    <n v="4415.3999999999996"/>
    <n v="4950.58"/>
    <s v="ZPVN"/>
    <s v="40568327"/>
    <s v="P000033612"/>
    <n v="8002828730"/>
    <n v="100221098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60"/>
    <n v="33010"/>
    <n v="18450"/>
    <n v="382.8"/>
    <m/>
    <x v="139"/>
    <n v="5"/>
    <s v="05"/>
    <n v="33"/>
    <x v="1"/>
    <n v="0.58000000000000007"/>
    <n v="11.6"/>
    <s v="TRANSPORTE PROPIO"/>
  </r>
  <r>
    <n v="1002210997"/>
    <s v="UE01"/>
    <d v="2022-04-05T00:00:00"/>
    <d v="1899-12-30T11:50:00"/>
    <s v="012-024-00413071"/>
    <s v="9000809522"/>
    <s v="012-022-00316759"/>
    <n v="2365.1999999999998"/>
    <n v="2651.87"/>
    <s v="ZPVN"/>
    <s v="40568374"/>
    <s v="0000395711"/>
    <n v="8002828748"/>
    <n v="1002210997"/>
    <s v="15-00001119"/>
    <s v="CAMPEON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9"/>
    <x v="9"/>
    <s v="100020335"/>
    <s v="HARO LUIS"/>
    <s v="ZEMU"/>
    <s v="18UE743"/>
    <s v="2"/>
    <s v="Sin Pallet"/>
    <n v="0"/>
    <n v="0"/>
    <x v="0"/>
    <n v="27090"/>
    <n v="18020"/>
    <n v="9070"/>
    <n v="277.2"/>
    <m/>
    <x v="9"/>
    <n v="5"/>
    <s v="05"/>
    <n v="18"/>
    <x v="1"/>
    <n v="0.77"/>
    <n v="15.399999999999999"/>
    <s v="SANJOPAS S.A."/>
  </r>
  <r>
    <n v="1002210960"/>
    <s v="UE01"/>
    <d v="2022-04-05T00:00:00"/>
    <d v="1899-12-30T11:51:00"/>
    <s v="012-024-00413072"/>
    <s v="9000809523"/>
    <s v="012-022-00316760"/>
    <n v="3321.65"/>
    <n v="3724.26"/>
    <s v="ZPVN"/>
    <s v="40568116"/>
    <s v="P000033549"/>
    <n v="8002828699"/>
    <n v="1002210960"/>
    <s v="15-00001124"/>
    <s v="SELVALEGRE ANTIHUMEDAD"/>
    <n v="480"/>
    <s v="BOL"/>
    <s v="101667"/>
    <s v="CABRERA REVELO JUAN CARLOS"/>
    <s v="807698"/>
    <s v="OBRA URBANIZACION CASA BONITA"/>
    <s v="ESMERALDAS"/>
    <s v="VIA ATACAMES KM 5.5"/>
    <s v="OEESME"/>
    <s v="O-Esmeraldas-Esmeraldas"/>
    <n v="388"/>
    <x v="68"/>
    <x v="68"/>
    <s v="100015058"/>
    <s v="MUÑOZ JUAN"/>
    <s v="ZEMT"/>
    <s v="18UE985"/>
    <s v="2"/>
    <s v="Sin Pallet"/>
    <n v="0"/>
    <n v="0"/>
    <x v="0"/>
    <n v="40340"/>
    <n v="24000"/>
    <n v="16340"/>
    <n v="508.8"/>
    <m/>
    <x v="66"/>
    <n v="5"/>
    <s v="05"/>
    <n v="24"/>
    <x v="1"/>
    <n v="1.06"/>
    <n v="21.2"/>
    <s v="SELVALEGRE S.A."/>
  </r>
  <r>
    <n v="1002210981"/>
    <s v="UE01"/>
    <d v="2022-04-05T00:00:00"/>
    <d v="1899-12-30T11:53:00"/>
    <s v="012-024-00413073"/>
    <s v=""/>
    <s v=""/>
    <n v="0"/>
    <n v="0"/>
    <s v="ZPRC"/>
    <s v="2500108754"/>
    <s v="0000395579"/>
    <n v="8002828731"/>
    <n v="1002210981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s v="18UE621"/>
    <s v="4"/>
    <s v="Pallet Cortesia"/>
    <n v="0"/>
    <n v="0"/>
    <x v="0"/>
    <n v="49400"/>
    <n v="32060"/>
    <n v="17340"/>
    <n v="345.6"/>
    <m/>
    <x v="6"/>
    <n v="5"/>
    <s v="05"/>
    <n v="32"/>
    <x v="1"/>
    <n v="0.54"/>
    <n v="10.8"/>
    <s v="TRANSPORTE PROPIO"/>
  </r>
  <r>
    <n v="1002211001"/>
    <s v="UE01"/>
    <d v="2022-04-05T00:00:00"/>
    <d v="1899-12-30T11:57:00"/>
    <s v="012-024-00413074"/>
    <s v="9000809525"/>
    <s v="012-022-00316762"/>
    <n v="271.60000000000002"/>
    <n v="304.52"/>
    <s v="ZPVN"/>
    <s v="40568382"/>
    <s v="0000395734"/>
    <n v="8002828753"/>
    <n v="1002211001"/>
    <s v="15-00001119"/>
    <s v="CAMPEON ANTIHUMEDAD"/>
    <n v="4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s v="18UE304"/>
    <s v="2"/>
    <s v="Sin Pallet"/>
    <n v="0"/>
    <n v="0"/>
    <x v="0"/>
    <n v="6492.2219999999998"/>
    <n v="2002.222"/>
    <n v="4490"/>
    <n v="42.4"/>
    <m/>
    <x v="38"/>
    <n v="5"/>
    <s v="05"/>
    <n v="2"/>
    <x v="1"/>
    <n v="1.06"/>
    <n v="21.2"/>
    <s v="LIDENORTI S.A."/>
  </r>
  <r>
    <n v="1002211001"/>
    <s v="UE01"/>
    <d v="2022-04-05T00:00:00"/>
    <d v="1899-12-30T11:57:00"/>
    <s v="012-024-00413075"/>
    <s v="9000809524"/>
    <s v="012-022-00316761"/>
    <n v="2262.4"/>
    <n v="2536.62"/>
    <s v="ZPVN"/>
    <s v="40568382"/>
    <s v="0000395733"/>
    <n v="8002828754"/>
    <n v="1002211001"/>
    <s v="15-00001124"/>
    <s v="SELVALEGRE ANTIHUMEDAD"/>
    <n v="32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s v="18UE304"/>
    <s v="2"/>
    <s v="Sin Pallet"/>
    <n v="0"/>
    <n v="0"/>
    <x v="0"/>
    <n v="20507.777999999998"/>
    <n v="16017.778"/>
    <n v="4490"/>
    <n v="339.2"/>
    <m/>
    <x v="38"/>
    <n v="5"/>
    <s v="05"/>
    <n v="16"/>
    <x v="1"/>
    <n v="1.06"/>
    <n v="21.2"/>
    <s v="LIDENORTI S.A."/>
  </r>
  <r>
    <n v="1002210994"/>
    <s v="UE01"/>
    <d v="2022-04-05T00:00:00"/>
    <d v="1899-12-30T12:05:00"/>
    <s v="012-024-00413076"/>
    <s v="9000809529"/>
    <s v="012-022-00316763"/>
    <n v="3679.09"/>
    <n v="4125.0200000000004"/>
    <s v="ZPVN"/>
    <s v="40566821"/>
    <s v="0000394767"/>
    <n v="8002828744"/>
    <n v="1002210994"/>
    <s v="15-00000218"/>
    <s v="MAGNO HE"/>
    <n v="31.64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00"/>
    <n v="31640"/>
    <n v="19560"/>
    <n v="0"/>
    <m/>
    <x v="3"/>
    <n v="5"/>
    <s v="05"/>
    <n v="31.64"/>
    <x v="1"/>
    <n v="0"/>
    <n v="0"/>
    <s v="HORMIANDES"/>
  </r>
  <r>
    <n v="1002210941"/>
    <s v="UE01"/>
    <d v="2022-04-05T00:00:00"/>
    <d v="1899-12-30T12:14:00"/>
    <s v="012-024-00413077"/>
    <s v="9000809531"/>
    <s v="012-022-00316764"/>
    <n v="4435.2"/>
    <n v="4972.7700000000004"/>
    <s v="ZPVN"/>
    <s v="40568242"/>
    <s v="0000395680"/>
    <n v="8002828671"/>
    <n v="1002210941"/>
    <s v="15-00001123"/>
    <s v="SELVALEGRE"/>
    <n v="640"/>
    <s v="BOL"/>
    <s v="101780"/>
    <s v="MEGAPROFER S.A."/>
    <s v="806807"/>
    <s v="GRUPO MENA"/>
    <s v="QUITO"/>
    <s v="AV. 6 DE DICIEMBRE N59-10"/>
    <s v="OPKENN"/>
    <s v="O-Pichincha-Kennedy"/>
    <n v="97.5"/>
    <x v="49"/>
    <x v="49"/>
    <s v="10001972"/>
    <s v="NARANJO JUAN MARCELO"/>
    <s v="ZETT"/>
    <s v="18UE761"/>
    <s v="1"/>
    <s v="Con Pallet"/>
    <n v="0.05"/>
    <n v="32"/>
    <x v="0"/>
    <n v="49900"/>
    <n v="32100"/>
    <n v="17800"/>
    <n v="288"/>
    <m/>
    <x v="47"/>
    <n v="5"/>
    <s v="05"/>
    <n v="32"/>
    <x v="1"/>
    <n v="0.45"/>
    <n v="9"/>
    <s v="ALQUINGA &amp; ALQUINGA"/>
  </r>
  <r>
    <n v="1002210991"/>
    <s v="UE01"/>
    <d v="2022-04-05T00:00:00"/>
    <d v="1899-12-30T12:23:00"/>
    <s v="012-024-00413078"/>
    <s v="9000809533"/>
    <s v="012-022-00316765"/>
    <n v="3235.2"/>
    <n v="3627.32"/>
    <s v="ZPVN"/>
    <s v="40568156"/>
    <s v="0000395459"/>
    <n v="8002828742"/>
    <n v="1002210991"/>
    <s v="15-00001119"/>
    <s v="CAMPEON ANTIHUMEDAD"/>
    <n v="48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41"/>
    <x v="41"/>
    <s v="100018027"/>
    <s v="CABRERA ALFREDO"/>
    <s v="ZEMT"/>
    <s v="18UE579"/>
    <s v="1"/>
    <s v="Con Pallet"/>
    <n v="0.05"/>
    <n v="24"/>
    <x v="0"/>
    <n v="39120"/>
    <n v="24020"/>
    <n v="15100"/>
    <n v="691.2"/>
    <m/>
    <x v="39"/>
    <n v="5"/>
    <s v="05"/>
    <n v="24"/>
    <x v="1"/>
    <n v="1.4400000000000002"/>
    <n v="28.8"/>
    <s v="LIDENORTI S.A."/>
  </r>
  <r>
    <n v="1002210966"/>
    <s v="UE01"/>
    <d v="2022-04-05T00:00:00"/>
    <d v="1899-12-30T12:39:00"/>
    <s v="012-024-00413079"/>
    <s v="9000809539"/>
    <s v="012-022-00316767"/>
    <n v="806.12"/>
    <n v="903.82"/>
    <s v="ZPVN"/>
    <s v="40568164"/>
    <s v="P000033563"/>
    <n v="8002828708"/>
    <n v="1002210966"/>
    <s v="15-00001115"/>
    <s v="ARMADURO"/>
    <n v="120"/>
    <s v="BOL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s v="18UE569"/>
    <s v="1"/>
    <s v="Con Pallet"/>
    <n v="0.05"/>
    <n v="6"/>
    <x v="0"/>
    <n v="14097.5"/>
    <n v="6012.5"/>
    <n v="8085"/>
    <n v="51.6"/>
    <m/>
    <x v="26"/>
    <n v="5"/>
    <s v="05"/>
    <n v="6"/>
    <x v="1"/>
    <n v="0.43"/>
    <n v="8.6"/>
    <s v="TRIMPESAS S.A."/>
  </r>
  <r>
    <n v="1002210966"/>
    <s v="UE01"/>
    <d v="2022-04-05T00:00:00"/>
    <d v="1899-12-30T12:39:00"/>
    <s v="012-024-00413080"/>
    <s v="9000809538"/>
    <s v="012-022-00316766"/>
    <n v="2407.73"/>
    <n v="2699.56"/>
    <s v="ZPVN"/>
    <s v="40568163"/>
    <s v="P000033562"/>
    <n v="8002828707"/>
    <n v="1002210966"/>
    <s v="15-00001123"/>
    <s v="SELVALEGRE"/>
    <n v="360"/>
    <s v="BOL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s v="18UE569"/>
    <s v="1"/>
    <s v="Con Pallet"/>
    <n v="0.05"/>
    <n v="18"/>
    <x v="0"/>
    <n v="26122.5"/>
    <n v="18037.5"/>
    <n v="8085"/>
    <n v="154.80000000000001"/>
    <m/>
    <x v="26"/>
    <n v="5"/>
    <s v="05"/>
    <n v="18"/>
    <x v="1"/>
    <n v="0.43000000000000005"/>
    <n v="8.6000000000000014"/>
    <s v="TRIMPESAS S.A."/>
  </r>
  <r>
    <n v="1002211003"/>
    <s v="UE01"/>
    <d v="2022-04-05T00:00:00"/>
    <d v="1899-12-30T12:45:00"/>
    <s v="012-024-00413081"/>
    <s v="9000809544"/>
    <s v="012-022-00316768"/>
    <n v="4514.45"/>
    <n v="5061.63"/>
    <s v="ZPVN"/>
    <s v="40568337"/>
    <s v="P000033619"/>
    <n v="8002828756"/>
    <n v="1002211003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30"/>
    <n v="34080"/>
    <n v="17750"/>
    <n v="346.8"/>
    <m/>
    <x v="7"/>
    <n v="5"/>
    <s v="05"/>
    <n v="34"/>
    <x v="1"/>
    <n v="0.51"/>
    <n v="10.200000000000001"/>
    <s v="TRANSPORTE PROPIO"/>
  </r>
  <r>
    <n v="1002210984"/>
    <s v="UE01"/>
    <d v="2022-04-05T00:00:00"/>
    <d v="1899-12-30T12:49:00"/>
    <s v="012-024-00413082"/>
    <s v="9000809545"/>
    <s v="012-022-00316769"/>
    <n v="2444.4"/>
    <n v="2740.68"/>
    <s v="ZPVN"/>
    <s v="40568359"/>
    <s v="P000033635"/>
    <n v="8002828736"/>
    <n v="1002210984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96"/>
    <x v="96"/>
    <s v="10008095"/>
    <s v="TATES CASTILLO LUIS EUCLIDES"/>
    <s v="ZEMU"/>
    <s v="18UE675"/>
    <s v="2"/>
    <s v="Sin Pallet"/>
    <n v="0"/>
    <n v="0"/>
    <x v="0"/>
    <n v="26860"/>
    <n v="18040"/>
    <n v="8820"/>
    <n v="165.6"/>
    <m/>
    <x v="94"/>
    <n v="5"/>
    <s v="05"/>
    <n v="18"/>
    <x v="1"/>
    <n v="0.45999999999999996"/>
    <n v="9.1999999999999993"/>
    <s v="RUTAS COTACACHENSES S.A."/>
  </r>
  <r>
    <n v="1002210987"/>
    <s v="UE01"/>
    <d v="2022-04-05T00:00:00"/>
    <d v="1899-12-30T13:02:00"/>
    <s v="012-024-00413083"/>
    <s v="9000809548"/>
    <s v="012-022-00316770"/>
    <n v="2484.11"/>
    <n v="2785.2"/>
    <s v="ZPVN"/>
    <s v="40568394"/>
    <s v="P000033642"/>
    <n v="8002828739"/>
    <n v="1002210987"/>
    <s v="15-00001123"/>
    <s v="SELVALEGRE"/>
    <n v="3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s v="18UE713"/>
    <s v="2"/>
    <s v="Sin Pallet"/>
    <n v="0"/>
    <n v="0"/>
    <x v="0"/>
    <n v="26840"/>
    <n v="18060"/>
    <n v="8780"/>
    <n v="54"/>
    <m/>
    <x v="94"/>
    <n v="5"/>
    <s v="05"/>
    <n v="18"/>
    <x v="1"/>
    <n v="0.15"/>
    <n v="3"/>
    <s v="SUCUMTRANSA S.A."/>
  </r>
  <r>
    <n v="1002210998"/>
    <s v="UE01"/>
    <d v="2022-04-05T00:00:00"/>
    <d v="1899-12-30T13:05:00"/>
    <s v="012-024-00413084"/>
    <s v="9000809551"/>
    <s v="012-022-00316772"/>
    <n v="804.28"/>
    <n v="901.76"/>
    <s v="ZPVN"/>
    <s v="40568335"/>
    <s v="P000033617"/>
    <n v="8002828750"/>
    <n v="1002210998"/>
    <s v="15-00001115"/>
    <s v="ARMADURO"/>
    <n v="12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6"/>
    <x v="0"/>
    <n v="14507.352999999999"/>
    <n v="6012.3530000000001"/>
    <n v="8495"/>
    <n v="52.8"/>
    <m/>
    <x v="32"/>
    <n v="5"/>
    <s v="05"/>
    <n v="6"/>
    <x v="1"/>
    <n v="0.44"/>
    <n v="8.7999999999999989"/>
    <s v="TRANSPORTE PROPIO"/>
  </r>
  <r>
    <n v="1002210998"/>
    <s v="UE01"/>
    <d v="2022-04-05T00:00:00"/>
    <d v="1899-12-30T13:05:00"/>
    <s v="012-024-00413085"/>
    <s v="9000809550"/>
    <s v="012-022-00316771"/>
    <n v="3736.66"/>
    <n v="4189.57"/>
    <s v="ZPVN"/>
    <s v="40568334"/>
    <s v="P000033616"/>
    <n v="8002828749"/>
    <n v="1002210998"/>
    <s v="15-00001123"/>
    <s v="SELVALEGRE"/>
    <n v="56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552.646999999997"/>
    <n v="28057.647000000001"/>
    <n v="8495"/>
    <n v="246.4"/>
    <m/>
    <x v="32"/>
    <n v="5"/>
    <s v="05"/>
    <n v="28"/>
    <x v="1"/>
    <n v="0.44"/>
    <n v="8.8000000000000007"/>
    <s v="TRANSPORTE PROPIO"/>
  </r>
  <r>
    <n v="1002211017"/>
    <s v="UE01"/>
    <d v="2022-04-05T00:00:00"/>
    <d v="1899-12-30T13:07:00"/>
    <s v="012-024-00413086"/>
    <s v="9000809552"/>
    <s v="012-022-00316773"/>
    <n v="4268.8"/>
    <n v="4786.21"/>
    <s v="ZPVN"/>
    <s v="40568414"/>
    <s v="0000395804"/>
    <n v="8002828780"/>
    <n v="100221101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61"/>
    <x v="61"/>
    <s v="100014844"/>
    <s v="HERNANDEZ CARLOS"/>
    <s v="ZETT"/>
    <s v="18UE321"/>
    <s v="1"/>
    <s v="Con Pallet"/>
    <n v="0.05"/>
    <n v="32"/>
    <x v="0"/>
    <n v="50030"/>
    <n v="32030"/>
    <n v="18000"/>
    <n v="659.2"/>
    <m/>
    <x v="59"/>
    <n v="5"/>
    <s v="05"/>
    <n v="32"/>
    <x v="1"/>
    <n v="1.03"/>
    <n v="20.6"/>
    <s v="J.V. TRANSPREMIUN CIA.LTDA"/>
  </r>
  <r>
    <n v="1002210976"/>
    <s v="UE01"/>
    <d v="2022-04-05T00:00:00"/>
    <d v="1899-12-30T13:10:00"/>
    <s v="012-024-00413087"/>
    <s v="9000809589"/>
    <s v="012-022-00316776"/>
    <n v="781.3"/>
    <n v="876"/>
    <s v="ZPVN"/>
    <s v="40568346"/>
    <s v="P000033627"/>
    <n v="8002828721"/>
    <n v="1002210976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s v="18UE342"/>
    <s v="2"/>
    <s v="Sin Pallet"/>
    <n v="0"/>
    <n v="0"/>
    <x v="0"/>
    <n v="11855.758"/>
    <n v="6009.0910000000003"/>
    <n v="5846.6670000000004"/>
    <n v="112.8"/>
    <m/>
    <x v="50"/>
    <n v="5"/>
    <s v="05"/>
    <n v="6"/>
    <x v="1"/>
    <n v="0.94"/>
    <n v="18.8"/>
    <s v="NARVAEZ VACA CIA. LTDA."/>
  </r>
  <r>
    <n v="1002210976"/>
    <s v="UE01"/>
    <d v="2022-04-05T00:00:00"/>
    <d v="1899-12-30T13:10:00"/>
    <s v="012-024-00413088"/>
    <s v="9000809555"/>
    <s v="012-022-00316774"/>
    <n v="596.91"/>
    <n v="669.26"/>
    <s v="ZPVN"/>
    <s v="40568347"/>
    <s v="P000033628"/>
    <n v="8002828720"/>
    <n v="1002210976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s v="18UE342"/>
    <s v="2"/>
    <s v="Sin Pallet"/>
    <n v="0"/>
    <n v="0"/>
    <x v="0"/>
    <n v="10854.243"/>
    <n v="5007.576"/>
    <n v="5846.6670000000004"/>
    <n v="94"/>
    <m/>
    <x v="50"/>
    <n v="5"/>
    <s v="05"/>
    <n v="5"/>
    <x v="1"/>
    <n v="0.94"/>
    <n v="18.8"/>
    <s v="NARVAEZ VACA CIA. LTDA."/>
  </r>
  <r>
    <n v="1002210976"/>
    <s v="UE01"/>
    <d v="2022-04-05T00:00:00"/>
    <d v="1899-12-30T13:10:00"/>
    <s v="012-024-00413089"/>
    <s v="9000809569"/>
    <s v="012-022-00316775"/>
    <n v="2847.44"/>
    <n v="3192.57"/>
    <s v="ZPVN"/>
    <s v="40568345"/>
    <s v="P000033626"/>
    <n v="8002828719"/>
    <n v="1002210976"/>
    <s v="15-00001123"/>
    <s v="SELVALEGRE"/>
    <n v="4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s v="18UE342"/>
    <s v="2"/>
    <s v="Sin Pallet"/>
    <n v="0"/>
    <n v="0"/>
    <x v="0"/>
    <n v="27880"/>
    <n v="22033.332999999999"/>
    <n v="5846.6670000000004"/>
    <n v="413.6"/>
    <m/>
    <x v="50"/>
    <n v="5"/>
    <s v="05"/>
    <n v="22"/>
    <x v="1"/>
    <n v="0.94000000000000006"/>
    <n v="18.8"/>
    <s v="NARVAEZ VACA CIA. LTDA."/>
  </r>
  <r>
    <n v="1002211004"/>
    <s v="UE01"/>
    <d v="2022-04-05T00:00:00"/>
    <d v="1899-12-30T13:14:00"/>
    <s v="012-024-00413090"/>
    <s v="9000809591"/>
    <s v="012-022-00316778"/>
    <n v="1689.6"/>
    <n v="1894.39"/>
    <s v="ZPVN"/>
    <s v="40568192"/>
    <s v="0000395502"/>
    <n v="8002828757"/>
    <n v="1002211004"/>
    <s v="15-00001115"/>
    <s v="ARMADURO"/>
    <n v="24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6518.332999999999"/>
    <n v="12033.333000000001"/>
    <n v="4485"/>
    <n v="45.6"/>
    <m/>
    <x v="12"/>
    <n v="5"/>
    <s v="05"/>
    <n v="12"/>
    <x v="1"/>
    <n v="0.19"/>
    <n v="3.8000000000000003"/>
    <s v="TRANSPORTE PROPIO"/>
  </r>
  <r>
    <n v="1002211004"/>
    <s v="UE01"/>
    <d v="2022-04-05T00:00:00"/>
    <d v="1899-12-30T13:14:00"/>
    <s v="012-024-00413091"/>
    <s v="9000809590"/>
    <s v="012-022-00316777"/>
    <n v="836.4"/>
    <n v="937.78"/>
    <s v="ZPVN"/>
    <s v="40568192"/>
    <s v="0000395505"/>
    <n v="8002828758"/>
    <n v="1002211004"/>
    <s v="15-00001123"/>
    <s v="SELVALEGRE"/>
    <n v="12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0501.666999999999"/>
    <n v="6016.6670000000004"/>
    <n v="4485"/>
    <n v="22.8"/>
    <m/>
    <x v="12"/>
    <n v="5"/>
    <s v="05"/>
    <n v="6"/>
    <x v="1"/>
    <n v="0.19"/>
    <n v="3.8000000000000003"/>
    <s v="TRANSPORTE PROPIO"/>
  </r>
  <r>
    <n v="1002211014"/>
    <s v="UE01"/>
    <d v="2022-04-05T00:00:00"/>
    <d v="1899-12-30T13:18:00"/>
    <s v="012-024-00413092"/>
    <s v="9000809593"/>
    <s v="012-022-00316779"/>
    <n v="3235.2"/>
    <n v="3627.32"/>
    <s v="ZPVN"/>
    <s v="40568272"/>
    <s v="P000033599"/>
    <n v="8002828774"/>
    <n v="1002211014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s v="18UE691"/>
    <s v="1"/>
    <s v="Con Pallet"/>
    <n v="0.05"/>
    <n v="24"/>
    <x v="0"/>
    <n v="39890"/>
    <n v="24050"/>
    <n v="15840"/>
    <n v="220.8"/>
    <m/>
    <x v="113"/>
    <n v="5"/>
    <s v="05"/>
    <n v="24"/>
    <x v="1"/>
    <n v="0.46"/>
    <n v="9.2000000000000011"/>
    <s v="TRIMPESAS S.A."/>
  </r>
  <r>
    <n v="1002211010"/>
    <s v="UE01"/>
    <d v="2022-04-05T00:00:00"/>
    <d v="1899-12-30T13:19:00"/>
    <s v="012-024-00413093"/>
    <s v="9000809594"/>
    <s v="012-022-00316780"/>
    <n v="4336.2"/>
    <n v="4861.7700000000004"/>
    <s v="ZPVN"/>
    <s v="40568383"/>
    <s v="0000395732"/>
    <n v="8002828769"/>
    <n v="1002211010"/>
    <s v="15-00001119"/>
    <s v="CAMPEON ANTIHUMEDAD"/>
    <n v="660"/>
    <s v="BOL"/>
    <s v="101461"/>
    <s v="NOROÑA VILLAMARIN GEOVANI RENE"/>
    <s v="801882"/>
    <s v="BODEGA NOROÑA"/>
    <s v="SANTO DOMINGO"/>
    <s v="BYPASS A MTS DE COCA COLA"/>
    <s v="OJSAND"/>
    <s v="O-Santodomingo -Santodomingodelos"/>
    <n v="247"/>
    <x v="75"/>
    <x v="75"/>
    <s v="100014924"/>
    <s v="POZO RAUL"/>
    <s v="ZETT"/>
    <s v="18UE562"/>
    <s v="2"/>
    <s v="Sin Pallet"/>
    <n v="0"/>
    <n v="0"/>
    <x v="0"/>
    <n v="50240"/>
    <n v="33050"/>
    <n v="17190"/>
    <n v="554.4"/>
    <m/>
    <x v="73"/>
    <n v="5"/>
    <s v="05"/>
    <n v="33"/>
    <x v="1"/>
    <n v="0.84"/>
    <n v="16.8"/>
    <s v="TRANSPREMIUM CIA. LTDA."/>
  </r>
  <r>
    <n v="1002211040"/>
    <s v="UE01"/>
    <d v="2022-04-05T00:00:00"/>
    <d v="1899-12-30T13:21:00"/>
    <s v="012-024-00413094"/>
    <s v="9000809596"/>
    <s v="012-022-00316782"/>
    <n v="545.69000000000005"/>
    <n v="611.83000000000004"/>
    <s v="ZPVN"/>
    <s v="40568461"/>
    <s v="0000395872"/>
    <n v="8002828817"/>
    <n v="1002211040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8449.4439999999995"/>
    <n v="4004.444"/>
    <n v="4445"/>
    <n v="26.4"/>
    <m/>
    <x v="23"/>
    <n v="5"/>
    <s v="05"/>
    <n v="4"/>
    <x v="1"/>
    <n v="0.32999999999999996"/>
    <n v="6.6"/>
    <s v="TRANSPORTE PROPIO"/>
  </r>
  <r>
    <n v="1002211040"/>
    <s v="UE01"/>
    <d v="2022-04-05T00:00:00"/>
    <d v="1899-12-30T13:21:00"/>
    <s v="012-024-00413095"/>
    <s v="9000809595"/>
    <s v="012-022-00316781"/>
    <n v="1901.59"/>
    <n v="2132.0700000000002"/>
    <s v="ZPVN"/>
    <s v="40568461"/>
    <s v="0000395871"/>
    <n v="8002828818"/>
    <n v="1002211040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8460.556"/>
    <n v="14015.556"/>
    <n v="4445"/>
    <n v="92.4"/>
    <m/>
    <x v="23"/>
    <n v="5"/>
    <s v="05"/>
    <n v="14"/>
    <x v="1"/>
    <n v="0.33"/>
    <n v="6.6000000000000005"/>
    <s v="TRANSPORTE PROPIO"/>
  </r>
  <r>
    <n v="1002211049"/>
    <s v="UE01"/>
    <d v="2022-04-05T00:00:00"/>
    <d v="1899-12-30T13:23:00"/>
    <s v="012-024-00413096"/>
    <s v="9000809597"/>
    <s v="012-022-00316783"/>
    <n v="2254.1999999999998"/>
    <n v="2527.42"/>
    <s v="ZPVN"/>
    <s v="40568244"/>
    <s v="0000395815"/>
    <n v="8002828831"/>
    <n v="1002211049"/>
    <s v="15-00001123"/>
    <s v="SELVALEGRE"/>
    <n v="3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30"/>
    <n v="17050"/>
    <n v="9680"/>
    <n v="251.6"/>
    <m/>
    <x v="107"/>
    <n v="5"/>
    <s v="05"/>
    <n v="17"/>
    <x v="1"/>
    <n v="0.74"/>
    <n v="14.799999999999999"/>
    <s v="TRANSPORTE PROPIO"/>
  </r>
  <r>
    <n v="1002211037"/>
    <s v="UE01"/>
    <d v="2022-04-05T00:00:00"/>
    <d v="1899-12-30T13:54:00"/>
    <s v="012-024-00413097"/>
    <s v="9000809601"/>
    <s v="012-022-00316786"/>
    <n v="1534.24"/>
    <n v="1720.2"/>
    <s v="ZPVN"/>
    <s v="40568436"/>
    <s v="P000033661"/>
    <n v="8002828810"/>
    <n v="1002211037"/>
    <s v="15-00001115"/>
    <s v="ARMADURO"/>
    <n v="2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17857.647000000001"/>
    <n v="12017.647000000001"/>
    <n v="5840"/>
    <n v="187.2"/>
    <m/>
    <x v="10"/>
    <n v="5"/>
    <s v="05"/>
    <n v="12"/>
    <x v="1"/>
    <n v="0.77999999999999992"/>
    <n v="15.6"/>
    <s v="TRANSPORTE PROPIO"/>
  </r>
  <r>
    <n v="1002211037"/>
    <s v="UE01"/>
    <d v="2022-04-05T00:00:00"/>
    <d v="1899-12-30T13:54:00"/>
    <s v="012-024-00413098"/>
    <s v="9000809599"/>
    <s v="012-022-00316784"/>
    <n v="699.74"/>
    <n v="784.55"/>
    <s v="ZPVN"/>
    <s v="40568435"/>
    <s v="P000033660"/>
    <n v="8002828811"/>
    <n v="1002211037"/>
    <s v="15-00001120"/>
    <s v="CAMPEON"/>
    <n v="1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11848.824000000001"/>
    <n v="6008.8239999999996"/>
    <n v="5840"/>
    <n v="93.6"/>
    <m/>
    <x v="10"/>
    <n v="5"/>
    <s v="05"/>
    <n v="6"/>
    <x v="1"/>
    <n v="0.77999999999999992"/>
    <n v="15.6"/>
    <s v="TRANSPORTE PROPIO"/>
  </r>
  <r>
    <n v="1002211037"/>
    <s v="UE01"/>
    <d v="2022-04-05T00:00:00"/>
    <d v="1899-12-30T13:54:00"/>
    <s v="012-024-00413099"/>
    <s v="9000809600"/>
    <s v="012-022-00316785"/>
    <n v="2033.04"/>
    <n v="2279.4499999999998"/>
    <s v="ZPVN"/>
    <s v="40568434"/>
    <s v="P000033659"/>
    <n v="8002828809"/>
    <n v="1002211037"/>
    <s v="15-00001123"/>
    <s v="SELVALEGRE"/>
    <n v="3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1863.528999999999"/>
    <n v="16023.529"/>
    <n v="5840"/>
    <n v="249.6"/>
    <m/>
    <x v="10"/>
    <n v="5"/>
    <s v="05"/>
    <n v="16"/>
    <x v="1"/>
    <n v="0.78"/>
    <n v="15.6"/>
    <s v="TRANSPORTE PROPIO"/>
  </r>
  <r>
    <n v="1002211006"/>
    <s v="UE01"/>
    <d v="2022-04-05T00:00:00"/>
    <d v="1899-12-30T13:56:00"/>
    <s v="012-024-00413100"/>
    <s v="9000780224"/>
    <s v="013-020-00046272"/>
    <n v="264.13"/>
    <n v="296.14999999999998"/>
    <s v="ZPDF"/>
    <s v="70171005"/>
    <s v="0000395490"/>
    <n v="8002828762"/>
    <n v="1002211006"/>
    <s v="15-00000181"/>
    <s v="ARMADURO ANTIHUMEDAD"/>
    <n v="40"/>
    <s v="BOL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s v="18UE609"/>
    <s v="2"/>
    <s v="Sin Pallet"/>
    <n v="0"/>
    <n v="0"/>
    <x v="0"/>
    <n v="7348.3339999999998"/>
    <n v="2001.6669999999999"/>
    <n v="5346.6670000000004"/>
    <n v="43.2"/>
    <m/>
    <x v="105"/>
    <n v="5"/>
    <s v="05"/>
    <n v="2"/>
    <x v="1"/>
    <n v="1.08"/>
    <n v="21.6"/>
    <s v="TRIMPESAS S.A."/>
  </r>
  <r>
    <n v="1002211006"/>
    <s v="UE01"/>
    <d v="2022-04-05T00:00:00"/>
    <d v="1899-12-30T13:56:00"/>
    <s v="012-024-00413101"/>
    <s v="9000780222"/>
    <s v="013-020-00046270"/>
    <n v="2018.02"/>
    <n v="2262.61"/>
    <s v="ZPDF"/>
    <s v="70171003"/>
    <s v="0000395488"/>
    <n v="8002828761"/>
    <n v="1002211006"/>
    <s v="15-00001119"/>
    <s v="CAMPEON ANTIHUMEDAD"/>
    <n v="320"/>
    <s v="BOL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s v="18UE609"/>
    <s v="2"/>
    <s v="Sin Pallet"/>
    <n v="0"/>
    <n v="0"/>
    <x v="0"/>
    <n v="21360"/>
    <n v="16013.333000000001"/>
    <n v="5346.6670000000004"/>
    <n v="345.6"/>
    <m/>
    <x v="105"/>
    <n v="5"/>
    <s v="05"/>
    <n v="16"/>
    <x v="1"/>
    <n v="1.08"/>
    <n v="21.6"/>
    <s v="TRIMPESAS S.A."/>
  </r>
  <r>
    <n v="1002211006"/>
    <s v="UE01"/>
    <d v="2022-04-05T00:00:00"/>
    <d v="1899-12-30T13:56:00"/>
    <s v="012-024-00413102"/>
    <s v="9000780223"/>
    <s v="013-020-00046271"/>
    <n v="787.64"/>
    <n v="883.11"/>
    <s v="ZPDF"/>
    <s v="70171004"/>
    <s v="0000395489"/>
    <n v="8002828763"/>
    <n v="1002211006"/>
    <s v="15-00001124"/>
    <s v="SELVALEGRE ANTIHUMEDAD"/>
    <n v="120"/>
    <s v="BOL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s v="18UE609"/>
    <s v="2"/>
    <s v="Sin Pallet"/>
    <n v="0"/>
    <n v="0"/>
    <x v="0"/>
    <n v="11351.666999999999"/>
    <n v="6005"/>
    <n v="5346.6670000000004"/>
    <n v="129.6"/>
    <m/>
    <x v="105"/>
    <n v="5"/>
    <s v="05"/>
    <n v="6"/>
    <x v="1"/>
    <n v="1.0799999999999998"/>
    <n v="21.599999999999998"/>
    <s v="TRIMPESAS S.A."/>
  </r>
  <r>
    <n v="1002211026"/>
    <s v="UE01"/>
    <d v="2022-04-05T00:00:00"/>
    <d v="1899-12-30T14:01:00"/>
    <s v="012-024-00413103"/>
    <s v="9000809602"/>
    <s v="012-022-00316787"/>
    <n v="3163.03"/>
    <n v="3546.41"/>
    <s v="ZPVN"/>
    <s v="40568174"/>
    <s v="P000033564"/>
    <n v="8002828794"/>
    <n v="1002211026"/>
    <s v="15-00001119"/>
    <s v="CAMPEON ANTIHUMEDAD"/>
    <n v="480"/>
    <s v="BOL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21"/>
    <x v="121"/>
    <s v="100014956"/>
    <s v="ENRIQUEZ PABLO"/>
    <s v="ZEMT"/>
    <s v="18UE731"/>
    <s v="2"/>
    <s v="Sin Pallet"/>
    <n v="0"/>
    <n v="0"/>
    <x v="0"/>
    <n v="40270"/>
    <n v="24000"/>
    <n v="16270"/>
    <n v="364.8"/>
    <m/>
    <x v="119"/>
    <n v="5"/>
    <s v="05"/>
    <n v="24"/>
    <x v="1"/>
    <n v="0.76"/>
    <n v="15.200000000000001"/>
    <s v="LIDENORTI S.A."/>
  </r>
  <r>
    <n v="1002211016"/>
    <s v="UE01"/>
    <d v="2022-04-05T00:00:00"/>
    <d v="1899-12-30T14:10:00"/>
    <s v="012-024-00413104"/>
    <s v="9000809606"/>
    <s v="012-022-00316789"/>
    <n v="2592"/>
    <n v="2906.17"/>
    <s v="ZPVN"/>
    <s v="40568166"/>
    <s v="0000395467"/>
    <n v="8002828777"/>
    <n v="1002211016"/>
    <s v="15-00001119"/>
    <s v="CAMPEON ANTIHUMEDAD"/>
    <n v="400"/>
    <s v="BOL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s v="18UE681"/>
    <s v="1"/>
    <s v="Con Pallet"/>
    <n v="0.05"/>
    <n v="20"/>
    <x v="0"/>
    <n v="27698.332999999999"/>
    <n v="20033.332999999999"/>
    <n v="7665"/>
    <n v="412"/>
    <m/>
    <x v="84"/>
    <n v="5"/>
    <s v="05"/>
    <n v="20"/>
    <x v="1"/>
    <n v="1.03"/>
    <n v="20.6"/>
    <s v="TRIMPESAS S.A."/>
  </r>
  <r>
    <n v="1002211016"/>
    <s v="UE01"/>
    <d v="2022-04-05T00:00:00"/>
    <d v="1899-12-30T14:10:00"/>
    <s v="012-024-00413105"/>
    <s v="9000809605"/>
    <s v="012-022-00316788"/>
    <n v="539.20000000000005"/>
    <n v="604.54999999999995"/>
    <s v="ZPVN"/>
    <s v="40568166"/>
    <s v="0000395466"/>
    <n v="8002828778"/>
    <n v="1002211016"/>
    <s v="15-00001124"/>
    <s v="SELVALEGRE ANTIHUMEDAD"/>
    <n v="80"/>
    <s v="BOL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s v="18UE681"/>
    <s v="1"/>
    <s v="Con Pallet"/>
    <n v="0.05"/>
    <n v="4"/>
    <x v="0"/>
    <n v="11671.666999999999"/>
    <n v="4006.6669999999999"/>
    <n v="7665"/>
    <n v="82.4"/>
    <m/>
    <x v="84"/>
    <n v="5"/>
    <s v="05"/>
    <n v="4"/>
    <x v="1"/>
    <n v="1.03"/>
    <n v="20.6"/>
    <s v="TRIMPESAS S.A."/>
  </r>
  <r>
    <n v="1002211018"/>
    <s v="UE01"/>
    <d v="2022-04-05T00:00:00"/>
    <d v="1899-12-30T14:12:00"/>
    <s v="012-024-00413106"/>
    <s v="9000809608"/>
    <s v="012-022-00316791"/>
    <n v="836.4"/>
    <n v="937.78"/>
    <s v="ZPVN"/>
    <s v="40568353"/>
    <s v="P000033631"/>
    <n v="8002828783"/>
    <n v="1002211018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s v="18UE624"/>
    <s v="1"/>
    <s v="Con Pallet"/>
    <n v="0.05"/>
    <n v="6"/>
    <x v="0"/>
    <n v="15268.125"/>
    <n v="5998.125"/>
    <n v="9270"/>
    <n v="10.8"/>
    <m/>
    <x v="135"/>
    <n v="5"/>
    <s v="05"/>
    <n v="6"/>
    <x v="1"/>
    <n v="9.0000000000000011E-2"/>
    <n v="1.8"/>
    <s v="CALDECARGO CIA"/>
  </r>
  <r>
    <n v="1002211018"/>
    <s v="UE01"/>
    <d v="2022-04-05T00:00:00"/>
    <d v="1899-12-30T14:12:00"/>
    <s v="012-024-00413107"/>
    <s v="9000809607"/>
    <s v="012-022-00316790"/>
    <n v="3588"/>
    <n v="4022.89"/>
    <s v="ZPVN"/>
    <s v="40568352"/>
    <s v="P000033630"/>
    <n v="8002828782"/>
    <n v="1002211018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s v="18UE624"/>
    <s v="1"/>
    <s v="Con Pallet"/>
    <n v="0.05"/>
    <n v="26"/>
    <x v="0"/>
    <n v="35261.875"/>
    <n v="25991.875"/>
    <n v="9270"/>
    <n v="46.8"/>
    <m/>
    <x v="135"/>
    <n v="5"/>
    <s v="05"/>
    <n v="26"/>
    <x v="1"/>
    <n v="0.09"/>
    <n v="1.7999999999999998"/>
    <s v="CALDECARGO CIA"/>
  </r>
  <r>
    <n v="1002211048"/>
    <s v="UE01"/>
    <d v="2022-04-05T00:00:00"/>
    <d v="1899-12-30T14:14:00"/>
    <s v="012-024-00413108"/>
    <s v="9000809609"/>
    <s v="012-022-00316792"/>
    <n v="2484"/>
    <n v="2785.08"/>
    <s v="ZPVN"/>
    <s v="40568418"/>
    <s v="P000033656"/>
    <n v="8002828830"/>
    <n v="1002211048"/>
    <s v="15-00001123"/>
    <s v="SELVALEGRE"/>
    <n v="36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73"/>
    <x v="73"/>
    <s v="100014882"/>
    <s v="RIVERA JOSE"/>
    <s v="ZEMU"/>
    <s v="18UE391"/>
    <s v="2"/>
    <s v="Sin Pallet"/>
    <n v="0"/>
    <n v="0"/>
    <x v="0"/>
    <n v="27230"/>
    <n v="18040"/>
    <n v="9190"/>
    <n v="32.4"/>
    <m/>
    <x v="71"/>
    <n v="5"/>
    <s v="05"/>
    <n v="18"/>
    <x v="1"/>
    <n v="0.09"/>
    <n v="1.7999999999999998"/>
    <s v="TRIMPESAS S.A."/>
  </r>
  <r>
    <n v="1002211063"/>
    <s v="UE01"/>
    <d v="2022-04-05T00:00:00"/>
    <d v="1899-12-30T14:16:00"/>
    <s v="012-024-00413109"/>
    <s v="9000809611"/>
    <s v="012-022-00316794"/>
    <n v="554.4"/>
    <n v="621.6"/>
    <s v="ZPVN"/>
    <s v="40568444"/>
    <s v="P000033665"/>
    <n v="8002828850"/>
    <n v="1002211063"/>
    <s v="15-00001115"/>
    <s v="ARMADURO"/>
    <n v="80"/>
    <s v="BOL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s v="18UE697"/>
    <s v="2"/>
    <s v="Sin Pallet"/>
    <n v="0"/>
    <n v="0"/>
    <x v="0"/>
    <n v="8615.5560000000005"/>
    <n v="4015.556"/>
    <n v="4600"/>
    <n v="37.6"/>
    <m/>
    <x v="22"/>
    <n v="5"/>
    <s v="05"/>
    <n v="4"/>
    <x v="1"/>
    <n v="0.47000000000000003"/>
    <n v="9.4"/>
    <s v="TRANINTAGSA S.A."/>
  </r>
  <r>
    <n v="1002211063"/>
    <s v="UE01"/>
    <d v="2022-04-05T00:00:00"/>
    <d v="1899-12-30T14:16:00"/>
    <s v="012-024-00413110"/>
    <s v="9000809610"/>
    <s v="012-022-00316793"/>
    <n v="1923.6"/>
    <n v="2156.75"/>
    <s v="ZPVN"/>
    <s v="40568443"/>
    <s v="P000033664"/>
    <n v="8002828851"/>
    <n v="1002211063"/>
    <s v="15-00001123"/>
    <s v="SELVALEGRE"/>
    <n v="280"/>
    <s v="BOL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s v="18UE697"/>
    <s v="2"/>
    <s v="Sin Pallet"/>
    <n v="0"/>
    <n v="0"/>
    <x v="0"/>
    <n v="18654.444"/>
    <n v="14054.444"/>
    <n v="4600"/>
    <n v="131.6"/>
    <m/>
    <x v="22"/>
    <n v="5"/>
    <s v="05"/>
    <n v="14"/>
    <x v="1"/>
    <n v="0.47"/>
    <n v="9.4"/>
    <s v="TRANINTAGSA S.A."/>
  </r>
  <r>
    <n v="1002211047"/>
    <s v="UE01"/>
    <d v="2022-04-05T00:00:00"/>
    <d v="1899-12-30T14:18:00"/>
    <s v="012-024-00413111"/>
    <s v="9000809613"/>
    <s v="012-022-00316796"/>
    <n v="1348"/>
    <n v="1511.39"/>
    <s v="ZPVN"/>
    <s v="40568467"/>
    <s v="0000395879"/>
    <n v="8002828827"/>
    <n v="1002211047"/>
    <s v="15-00001119"/>
    <s v="CAMPEON ANTIHUMEDAD"/>
    <n v="20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4610.556"/>
    <n v="10005.556"/>
    <n v="4605"/>
    <n v="248"/>
    <m/>
    <x v="131"/>
    <n v="5"/>
    <s v="05"/>
    <n v="10"/>
    <x v="1"/>
    <n v="1.24"/>
    <n v="24.8"/>
    <s v="RUTAS COTACACHENSES S.A."/>
  </r>
  <r>
    <n v="1002211047"/>
    <s v="UE01"/>
    <d v="2022-04-05T00:00:00"/>
    <d v="1899-12-30T14:18:00"/>
    <s v="012-024-00413112"/>
    <s v="9000809612"/>
    <s v="012-022-00316795"/>
    <n v="1121.5999999999999"/>
    <n v="1257.54"/>
    <s v="ZPVN"/>
    <s v="40568467"/>
    <s v="0000395880"/>
    <n v="8002828828"/>
    <n v="1002211047"/>
    <s v="15-00001124"/>
    <s v="SELVALEGRE ANTIHUMEDAD"/>
    <n v="16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2609.444"/>
    <n v="8004.4440000000004"/>
    <n v="4605"/>
    <n v="198.4"/>
    <m/>
    <x v="131"/>
    <n v="5"/>
    <s v="05"/>
    <n v="8"/>
    <x v="1"/>
    <n v="1.24"/>
    <n v="24.8"/>
    <s v="RUTAS COTACACHENSES S.A."/>
  </r>
  <r>
    <n v="1002211046"/>
    <s v="UE01"/>
    <d v="2022-04-05T00:00:00"/>
    <d v="1899-12-30T14:20:00"/>
    <s v="012-024-00413113"/>
    <s v="9000809615"/>
    <s v="012-022-00316798"/>
    <n v="780"/>
    <n v="874.54"/>
    <s v="ZPVN"/>
    <s v="40568409"/>
    <s v="0000395788"/>
    <n v="8002828825"/>
    <n v="1002211046"/>
    <s v="15-00001119"/>
    <s v="CAMPEON ANTIHUMEDAD"/>
    <n v="120"/>
    <s v="BOL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s v="18UE517"/>
    <s v="2"/>
    <s v="Sin Pallet"/>
    <n v="0"/>
    <n v="0"/>
    <x v="0"/>
    <n v="10510"/>
    <n v="6010"/>
    <n v="4500"/>
    <n v="129.6"/>
    <m/>
    <x v="29"/>
    <n v="5"/>
    <s v="05"/>
    <n v="6"/>
    <x v="1"/>
    <n v="1.0799999999999998"/>
    <n v="21.599999999999998"/>
    <s v="SANJOPAS S.A."/>
  </r>
  <r>
    <n v="1002211046"/>
    <s v="UE01"/>
    <d v="2022-04-05T00:00:00"/>
    <d v="1899-12-30T14:20:00"/>
    <s v="012-024-00413114"/>
    <s v="9000809614"/>
    <s v="012-022-00316797"/>
    <n v="1622.4"/>
    <n v="1819.05"/>
    <s v="ZPVN"/>
    <s v="40568409"/>
    <s v="0000395787"/>
    <n v="8002828824"/>
    <n v="1002211046"/>
    <s v="15-00001124"/>
    <s v="SELVALEGRE ANTIHUMEDAD"/>
    <n v="240"/>
    <s v="BOL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s v="18UE517"/>
    <s v="2"/>
    <s v="Sin Pallet"/>
    <n v="0"/>
    <n v="0"/>
    <x v="0"/>
    <n v="16520"/>
    <n v="12020"/>
    <n v="4500"/>
    <n v="259.2"/>
    <m/>
    <x v="29"/>
    <n v="5"/>
    <s v="05"/>
    <n v="12"/>
    <x v="1"/>
    <n v="1.0799999999999998"/>
    <n v="21.599999999999998"/>
    <s v="SANJOPAS S.A."/>
  </r>
  <r>
    <n v="1002211050"/>
    <s v="UE01"/>
    <d v="2022-04-05T00:00:00"/>
    <d v="1899-12-30T14:22:00"/>
    <s v="012-024-00413115"/>
    <s v="9000809616"/>
    <s v="012-022-00316799"/>
    <n v="2426.4"/>
    <n v="2720.5"/>
    <s v="ZPVN"/>
    <s v="40568466"/>
    <s v="P000033668"/>
    <n v="8002828832"/>
    <n v="1002211050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6"/>
    <x v="16"/>
    <s v="10008215"/>
    <s v="MAFLA SEVILLANO LUIS EDUARDO"/>
    <s v="ZEMU"/>
    <s v="18UE630"/>
    <s v="1"/>
    <s v="Con Pallet"/>
    <n v="0.05"/>
    <n v="18"/>
    <x v="0"/>
    <n v="27350"/>
    <n v="18030"/>
    <n v="9320"/>
    <n v="165.6"/>
    <m/>
    <x v="16"/>
    <n v="5"/>
    <s v="05"/>
    <n v="18"/>
    <x v="1"/>
    <n v="0.45999999999999996"/>
    <n v="9.1999999999999993"/>
    <s v="LA ARMENIA S.A."/>
  </r>
  <r>
    <n v="1002211067"/>
    <s v="UE01"/>
    <d v="2022-04-05T00:00:00"/>
    <d v="1899-12-30T14:30:00"/>
    <s v="012-024-00413116"/>
    <s v="9000809617"/>
    <s v="012-022-00316800"/>
    <n v="4271.16"/>
    <n v="4788.8500000000004"/>
    <s v="ZPVN"/>
    <s v="40568348"/>
    <s v="P000033629"/>
    <n v="8002828856"/>
    <n v="1002211067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120"/>
    <n v="33070"/>
    <n v="17050"/>
    <n v="620.4"/>
    <m/>
    <x v="56"/>
    <n v="5"/>
    <s v="05"/>
    <n v="33"/>
    <x v="1"/>
    <n v="0.94"/>
    <n v="18.8"/>
    <s v="TRANSPORTE PROPIO"/>
  </r>
  <r>
    <n v="1002211039"/>
    <s v="UE01"/>
    <d v="2022-04-05T00:00:00"/>
    <d v="1899-12-30T14:38:00"/>
    <s v="012-024-00413117"/>
    <s v="9000809618"/>
    <s v="012-022-00316801"/>
    <n v="3144"/>
    <n v="3525.07"/>
    <s v="ZPVN"/>
    <s v="40568231"/>
    <s v="0000395565"/>
    <n v="8002828816"/>
    <n v="1002211039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47"/>
    <x v="47"/>
    <s v="100014947"/>
    <s v="FLORES DIEGO"/>
    <s v="ZEMT"/>
    <s v="18UE593"/>
    <s v="1"/>
    <s v="Con Pallet"/>
    <n v="0.05"/>
    <n v="24"/>
    <x v="0"/>
    <n v="38660"/>
    <n v="24010"/>
    <n v="14650"/>
    <n v="542.4"/>
    <m/>
    <x v="45"/>
    <n v="5"/>
    <s v="05"/>
    <n v="24"/>
    <x v="1"/>
    <n v="1.1299999999999999"/>
    <n v="22.599999999999998"/>
    <s v="TRIMPESAS S.A."/>
  </r>
  <r>
    <n v="1002211059"/>
    <s v="UE01"/>
    <d v="2022-04-05T00:00:00"/>
    <d v="1899-12-30T14:42:00"/>
    <s v="012-024-00413118"/>
    <s v="9000809619"/>
    <s v="012-022-00316802"/>
    <n v="4507.8"/>
    <n v="5054.18"/>
    <s v="ZPVN"/>
    <s v="40568478"/>
    <s v="P000033670"/>
    <n v="8002828845"/>
    <n v="1002211059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49690"/>
    <n v="33030"/>
    <n v="16660"/>
    <n v="382.8"/>
    <m/>
    <x v="70"/>
    <n v="5"/>
    <s v="05"/>
    <n v="33"/>
    <x v="1"/>
    <n v="0.58000000000000007"/>
    <n v="11.6"/>
    <s v="LIDENORTI S.A."/>
  </r>
  <r>
    <n v="1002211053"/>
    <s v="UE01"/>
    <d v="2022-04-05T00:00:00"/>
    <d v="1899-12-30T14:43:00"/>
    <s v="012-024-00413119"/>
    <s v="9000809620"/>
    <s v="012-022-00316803"/>
    <n v="2516.4"/>
    <n v="2821.41"/>
    <s v="ZPVN"/>
    <s v="40568393"/>
    <s v="0000395741"/>
    <n v="8002828836"/>
    <n v="1002211053"/>
    <s v="15-00001124"/>
    <s v="SELVALEGRE ANTIHUMEDAD"/>
    <n v="360"/>
    <s v="BOL"/>
    <s v="101465"/>
    <s v="COMERCIAL KYWI S.A."/>
    <s v="801067"/>
    <s v="KYWI ESMERALDAS"/>
    <s v="ESMERALDAS"/>
    <s v="CALLE PEDRO VICENTE MALDONADO"/>
    <s v="OEESME"/>
    <s v="O-Esmeraldas-Esmeraldas"/>
    <n v="388"/>
    <x v="22"/>
    <x v="22"/>
    <s v="100016661"/>
    <s v="BENALCAZAR MILTON"/>
    <s v="ZEMU"/>
    <s v="18UE389"/>
    <s v="2"/>
    <s v="Sin Pallet"/>
    <n v="0"/>
    <n v="0"/>
    <x v="0"/>
    <n v="27160"/>
    <n v="18050"/>
    <n v="9110"/>
    <n v="381.6"/>
    <m/>
    <x v="22"/>
    <n v="5"/>
    <s v="05"/>
    <n v="18"/>
    <x v="1"/>
    <n v="1.06"/>
    <n v="21.200000000000003"/>
    <s v="TRANINTAGSA S.A."/>
  </r>
  <r>
    <n v="1002211083"/>
    <s v="UE01"/>
    <d v="2022-04-05T00:00:00"/>
    <d v="1899-12-30T14:47:00"/>
    <s v="012-024-00413120"/>
    <s v=""/>
    <s v=""/>
    <n v="0"/>
    <n v="0"/>
    <s v="ZPRC"/>
    <s v="2500108777"/>
    <s v="P000033645"/>
    <n v="8002828879"/>
    <n v="1002211083"/>
    <s v="15-00000218"/>
    <s v="MAGNO HE"/>
    <n v="30.6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7340"/>
    <n v="30670"/>
    <n v="16670"/>
    <n v="0"/>
    <m/>
    <x v="3"/>
    <n v="5"/>
    <s v="05"/>
    <n v="30.67"/>
    <x v="1"/>
    <n v="0"/>
    <n v="0"/>
    <s v="UNICON"/>
  </r>
  <r>
    <n v="1002211071"/>
    <s v="UE01"/>
    <d v="2022-04-05T00:00:00"/>
    <d v="1899-12-30T14:49:00"/>
    <s v="012-024-00413121"/>
    <s v="9000809622"/>
    <s v="012-022-00316805"/>
    <n v="554.4"/>
    <n v="621.6"/>
    <s v="ZPVN"/>
    <s v="40568442"/>
    <s v="0000395832"/>
    <n v="8002828867"/>
    <n v="1002211071"/>
    <s v="15-00001123"/>
    <s v="SELVALEGRE"/>
    <n v="80"/>
    <s v="BOL"/>
    <s v="10007741"/>
    <s v="NUÑEZ MANOSALVAS JESSICA PAOLA"/>
    <s v="810761"/>
    <s v="DISTRIBUIDORA EL VERGEL YARUQUI"/>
    <s v="QUITO"/>
    <s v="PANAMERICANA NORTE E35 Y ALIANZA"/>
    <s v="OPYARU"/>
    <s v="O-Pichincha-Yaruqui"/>
    <n v="87"/>
    <x v="77"/>
    <x v="77"/>
    <s v="100014963"/>
    <s v="SANCHEZ MARCOS"/>
    <s v="ZEMU"/>
    <s v="18UE619"/>
    <s v="2"/>
    <s v="Sin Pallet"/>
    <n v="0"/>
    <n v="0"/>
    <x v="0"/>
    <n v="8521.6669999999995"/>
    <n v="4006.6669999999999"/>
    <n v="4515"/>
    <n v="30.4"/>
    <m/>
    <x v="75"/>
    <n v="5"/>
    <s v="05"/>
    <n v="4"/>
    <x v="1"/>
    <n v="0.38"/>
    <n v="7.6"/>
    <s v="LIDENORTI S.A."/>
  </r>
  <r>
    <n v="1002211071"/>
    <s v="UE01"/>
    <d v="2022-04-05T00:00:00"/>
    <d v="1899-12-30T14:49:00"/>
    <s v="012-024-00413122"/>
    <s v="9000809621"/>
    <s v="012-022-00316804"/>
    <n v="1940.4"/>
    <n v="2175.59"/>
    <s v="ZPVN"/>
    <s v="40568441"/>
    <s v="0000395831"/>
    <n v="8002828866"/>
    <n v="1002211071"/>
    <s v="15-00001123"/>
    <s v="SELVALEGRE"/>
    <n v="280"/>
    <s v="BOL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77"/>
    <x v="77"/>
    <s v="100014963"/>
    <s v="SANCHEZ MARCOS"/>
    <s v="ZEMU"/>
    <s v="18UE619"/>
    <s v="2"/>
    <s v="Sin Pallet"/>
    <n v="0"/>
    <n v="0"/>
    <x v="0"/>
    <n v="18538.332999999999"/>
    <n v="14023.333000000001"/>
    <n v="4515"/>
    <n v="106.4"/>
    <m/>
    <x v="75"/>
    <n v="5"/>
    <s v="05"/>
    <n v="14"/>
    <x v="1"/>
    <n v="0.38"/>
    <n v="7.6000000000000005"/>
    <s v="LIDENORTI S.A."/>
  </r>
  <r>
    <n v="1002211035"/>
    <s v="UE01"/>
    <d v="2022-04-05T00:00:00"/>
    <d v="1899-12-30T14:50:00"/>
    <s v="012-024-00413123"/>
    <s v="9000809623"/>
    <s v="012-022-00316806"/>
    <n v="3019.2"/>
    <n v="3385.14"/>
    <s v="ZPVN"/>
    <s v="40568185"/>
    <s v="0000395492"/>
    <n v="8002828807"/>
    <n v="1002211035"/>
    <s v="15-00001119"/>
    <s v="CAMPEON ANTIHUMEDAD"/>
    <n v="480"/>
    <s v="BOL"/>
    <s v="101664"/>
    <s v="ACERIA DEL ECUADOR C.A. ADELCA"/>
    <s v="804092"/>
    <s v="LASTRA LINA NILA MALENA"/>
    <s v="SAN LORENZO"/>
    <s v="CAMILO PONCE ENRIQUEZ DGNL COLGIO 2"/>
    <s v="OESANL"/>
    <s v="O-Esmeraldas-Sanlorenzo"/>
    <n v="529"/>
    <x v="85"/>
    <x v="85"/>
    <s v="100015010"/>
    <s v="RIVERA JOSE"/>
    <s v="ZEMT"/>
    <s v="18UE779"/>
    <s v="1"/>
    <s v="Con Pallet"/>
    <n v="0.05"/>
    <n v="24"/>
    <x v="0"/>
    <n v="40150"/>
    <n v="24030"/>
    <n v="16120"/>
    <n v="696"/>
    <m/>
    <x v="83"/>
    <n v="5"/>
    <s v="05"/>
    <n v="24"/>
    <x v="1"/>
    <n v="1.45"/>
    <n v="29"/>
    <s v="LIDENORTI S.A."/>
  </r>
  <r>
    <n v="1002211062"/>
    <s v="UE01"/>
    <d v="2022-04-05T00:00:00"/>
    <d v="1899-12-30T14:58:00"/>
    <s v="012-024-00413124"/>
    <s v="9000809625"/>
    <s v="012-022-00316807"/>
    <n v="3271.78"/>
    <n v="3668.34"/>
    <s v="ZPVN"/>
    <s v="40568354"/>
    <s v="P000033632"/>
    <n v="8002828849"/>
    <n v="1002211062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38"/>
    <x v="138"/>
    <s v="100014953"/>
    <s v="ALBUJA CESAR"/>
    <s v="ZEMT"/>
    <s v="18UE604"/>
    <s v="1"/>
    <s v="Con Pallet"/>
    <n v="0.05"/>
    <n v="24"/>
    <x v="0"/>
    <n v="38630"/>
    <n v="24070"/>
    <n v="14560"/>
    <n v="43.2"/>
    <m/>
    <x v="136"/>
    <n v="5"/>
    <s v="05"/>
    <n v="24"/>
    <x v="1"/>
    <n v="9.0000000000000011E-2"/>
    <n v="1.8"/>
    <s v="RUTAS COTACACHENSES S.A."/>
  </r>
  <r>
    <n v="1002211100"/>
    <s v="UE01"/>
    <d v="2022-04-05T00:00:00"/>
    <d v="1899-12-30T14:59:00"/>
    <s v="012-024-00413125"/>
    <s v="9000809626"/>
    <s v="012-022-00316808"/>
    <n v="4151.84"/>
    <n v="4655.07"/>
    <s v="ZPVN"/>
    <s v="40568049"/>
    <s v="0000395316"/>
    <n v="8002828894"/>
    <n v="1002211100"/>
    <s v="15-00001121"/>
    <s v="GLADIADOR"/>
    <n v="32.630000000000003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8330"/>
    <n v="32630"/>
    <n v="15700"/>
    <n v="0"/>
    <m/>
    <x v="3"/>
    <n v="5"/>
    <s v="05"/>
    <n v="32.630000000000003"/>
    <x v="1"/>
    <n v="0"/>
    <n v="0"/>
    <s v="MAMUT ANDINO C.A."/>
  </r>
  <r>
    <n v="1002211088"/>
    <s v="UE01"/>
    <d v="2022-04-05T00:00:00"/>
    <d v="1899-12-30T15:01:00"/>
    <s v="012-024-00413126"/>
    <s v="9000802393"/>
    <s v="013-020-00047730"/>
    <n v="4333.91"/>
    <n v="4859.2"/>
    <s v="ZPDF"/>
    <s v="70176357"/>
    <s v="0000395778"/>
    <n v="8002828882"/>
    <n v="1002211088"/>
    <s v="15-00000218"/>
    <s v="MAGNO HE"/>
    <n v="32.86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8689"/>
    <s v="TOAPANTA LUIS"/>
    <s v="ZECI"/>
    <s v="18IAI0994"/>
    <s v="2"/>
    <s v="Sin Pallet"/>
    <n v="0"/>
    <n v="0"/>
    <x v="0"/>
    <n v="52380"/>
    <n v="32860"/>
    <n v="19520"/>
    <n v="1318.01"/>
    <m/>
    <x v="1"/>
    <n v="5"/>
    <s v="05"/>
    <n v="32.86"/>
    <x v="1"/>
    <n v="40.109860012172852"/>
    <n v="40.109860012172852"/>
    <s v="TRANSCONCEM CIA.LTDA."/>
  </r>
  <r>
    <n v="1002211060"/>
    <s v="UE01"/>
    <d v="2022-04-05T00:00:00"/>
    <d v="1899-12-30T15:04:00"/>
    <s v="012-024-00413127"/>
    <s v="9000809627"/>
    <s v="012-022-00316809"/>
    <n v="4745.3999999999996"/>
    <n v="5320.58"/>
    <s v="ZPVN"/>
    <s v="40568449"/>
    <s v="0000395845"/>
    <n v="8002828846"/>
    <n v="1002211060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169"/>
    <x v="169"/>
    <s v="10006913"/>
    <s v="DE LA CRUZ MANUEL ALADINO"/>
    <s v="ZETT"/>
    <s v="18UE738"/>
    <s v="2"/>
    <s v="Sin Pallet"/>
    <n v="0"/>
    <n v="0"/>
    <x v="0"/>
    <n v="49930"/>
    <n v="33050"/>
    <n v="16880"/>
    <n v="897.6"/>
    <m/>
    <x v="165"/>
    <n v="5"/>
    <s v="05"/>
    <n v="33"/>
    <x v="1"/>
    <n v="1.36"/>
    <n v="27.2"/>
    <s v="ELOHIM S.A."/>
  </r>
  <r>
    <n v="1002211019"/>
    <s v="UE01"/>
    <d v="2022-04-05T00:00:00"/>
    <d v="1899-12-30T15:12:00"/>
    <s v="012-024-00413128"/>
    <s v="9000809629"/>
    <s v="012-022-00316810"/>
    <n v="4268.8"/>
    <n v="4786.21"/>
    <s v="ZPVN"/>
    <s v="40568414"/>
    <s v="0000395805"/>
    <n v="8002828785"/>
    <n v="1002211019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s v="18UE854"/>
    <s v="1"/>
    <s v="Con Pallet"/>
    <n v="0.05"/>
    <n v="32"/>
    <x v="0"/>
    <n v="49830"/>
    <n v="32050"/>
    <n v="17780"/>
    <n v="659.2"/>
    <m/>
    <x v="24"/>
    <n v="5"/>
    <s v="05"/>
    <n v="32"/>
    <x v="1"/>
    <n v="1.03"/>
    <n v="20.6"/>
    <s v="LIDENORTI S.A."/>
  </r>
  <r>
    <n v="1002211055"/>
    <s v="UE01"/>
    <d v="2022-04-05T00:00:00"/>
    <d v="1899-12-30T15:15:00"/>
    <s v="012-024-00413129"/>
    <s v="9000809630"/>
    <s v="012-022-00316811"/>
    <n v="2358"/>
    <n v="2643.8"/>
    <s v="ZPVN"/>
    <s v="40568357"/>
    <s v="0000395697"/>
    <n v="8002828839"/>
    <n v="1002211055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93"/>
    <x v="93"/>
    <s v="100014969"/>
    <s v="LARGO ANGEL"/>
    <s v="ZEMU"/>
    <s v="18UE606"/>
    <s v="2"/>
    <s v="Sin Pallet"/>
    <n v="0"/>
    <n v="0"/>
    <x v="0"/>
    <n v="27150"/>
    <n v="18010"/>
    <n v="9140"/>
    <n v="406.8"/>
    <m/>
    <x v="91"/>
    <n v="5"/>
    <s v="05"/>
    <n v="18"/>
    <x v="1"/>
    <n v="1.1300000000000001"/>
    <n v="22.6"/>
    <s v="TRANSSJQ S.A."/>
  </r>
  <r>
    <n v="1002211069"/>
    <s v="UE01"/>
    <d v="2022-04-05T00:00:00"/>
    <d v="1899-12-30T15:18:00"/>
    <s v="012-024-00413130"/>
    <s v="9000809632"/>
    <s v="012-022-00316813"/>
    <n v="1011.79"/>
    <n v="1134.42"/>
    <s v="ZPVN"/>
    <s v="40568362"/>
    <s v="P000033637"/>
    <n v="8002828859"/>
    <n v="1002211069"/>
    <s v="15-00001119"/>
    <s v="CAMPEON ANTIHUMEDAD"/>
    <n v="160"/>
    <s v="BOL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2503.888999999999"/>
    <n v="8008.8890000000001"/>
    <n v="4495"/>
    <n v="184"/>
    <m/>
    <x v="104"/>
    <n v="5"/>
    <s v="05"/>
    <n v="8"/>
    <x v="1"/>
    <n v="1.1499999999999999"/>
    <n v="23"/>
    <s v="LA ARMENIA S.A."/>
  </r>
  <r>
    <n v="1002211069"/>
    <s v="UE01"/>
    <d v="2022-04-05T00:00:00"/>
    <d v="1899-12-30T15:18:00"/>
    <s v="012-024-00413131"/>
    <s v="9000809631"/>
    <s v="012-022-00316812"/>
    <n v="1315.96"/>
    <n v="1475.47"/>
    <s v="ZPVN"/>
    <s v="40568361"/>
    <s v="P000033636"/>
    <n v="8002828860"/>
    <n v="1002211069"/>
    <s v="15-00001124"/>
    <s v="SELVALEGRE ANTIHUMEDAD"/>
    <n v="200"/>
    <s v="BOL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4506.111000000001"/>
    <n v="10011.111000000001"/>
    <n v="4495"/>
    <n v="230"/>
    <m/>
    <x v="104"/>
    <n v="5"/>
    <s v="05"/>
    <n v="10"/>
    <x v="1"/>
    <n v="1.1499999999999999"/>
    <n v="23"/>
    <s v="LA ARMENIA S.A."/>
  </r>
  <r>
    <n v="1002211041"/>
    <s v="UE01"/>
    <d v="2022-04-05T00:00:00"/>
    <d v="1899-12-30T15:29:00"/>
    <s v="012-024-00413132"/>
    <s v="9000809635"/>
    <s v="012-022-00316815"/>
    <n v="3679.2"/>
    <n v="4125.1400000000003"/>
    <s v="ZPVN"/>
    <s v="40568457"/>
    <s v="0000395865"/>
    <n v="8002828820"/>
    <n v="1002211041"/>
    <s v="15-00001119"/>
    <s v="CAMPEON ANTIHUMEDAD"/>
    <n v="56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s v="18UE509"/>
    <s v="1"/>
    <s v="Con Pallet"/>
    <n v="0.05"/>
    <n v="28"/>
    <x v="0"/>
    <n v="36673.75"/>
    <n v="28008.75"/>
    <n v="8665"/>
    <n v="470.4"/>
    <m/>
    <x v="79"/>
    <n v="5"/>
    <s v="05"/>
    <n v="28"/>
    <x v="1"/>
    <n v="0.84"/>
    <n v="16.8"/>
    <s v="LA ARMENIA S.A."/>
  </r>
  <r>
    <n v="1002211041"/>
    <s v="UE01"/>
    <d v="2022-04-05T00:00:00"/>
    <d v="1899-12-30T15:29:00"/>
    <s v="012-024-00413133"/>
    <s v="9000809634"/>
    <s v="012-022-00316814"/>
    <n v="547.20000000000005"/>
    <n v="613.52"/>
    <s v="ZPVN"/>
    <s v="40568456"/>
    <s v="0000395864"/>
    <n v="8002828819"/>
    <n v="1002211041"/>
    <s v="15-00001124"/>
    <s v="SELVALEGRE ANTIHUMEDAD"/>
    <n v="8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s v="18UE509"/>
    <s v="1"/>
    <s v="Con Pallet"/>
    <n v="0.05"/>
    <n v="4"/>
    <x v="0"/>
    <n v="12666.25"/>
    <n v="4001.25"/>
    <n v="8665"/>
    <n v="67.2"/>
    <m/>
    <x v="79"/>
    <n v="5"/>
    <s v="05"/>
    <n v="4"/>
    <x v="1"/>
    <n v="0.84000000000000008"/>
    <n v="16.8"/>
    <s v="LA ARMENIA S.A."/>
  </r>
  <r>
    <n v="1002211044"/>
    <s v="UE01"/>
    <d v="2022-04-05T00:00:00"/>
    <d v="1899-12-30T15:35:00"/>
    <s v="012-024-00413134"/>
    <s v="9000809638"/>
    <s v="012-022-00316816"/>
    <n v="2985.6"/>
    <n v="3347.47"/>
    <s v="ZPVN"/>
    <s v="40568330"/>
    <s v="P000033614"/>
    <n v="8002828823"/>
    <n v="1002211044"/>
    <s v="15-00001119"/>
    <s v="CAMPEON ANTIHUMEDAD"/>
    <n v="48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43"/>
    <x v="43"/>
    <s v="100017965"/>
    <s v="ARIAS PATRICIO"/>
    <s v="ZEMT"/>
    <s v="18UE535"/>
    <s v="1"/>
    <s v="Con Pallet"/>
    <n v="0.05"/>
    <n v="24"/>
    <x v="0"/>
    <n v="39820"/>
    <n v="24040"/>
    <n v="15780"/>
    <n v="566.4"/>
    <m/>
    <x v="41"/>
    <n v="5"/>
    <s v="05"/>
    <n v="24"/>
    <x v="1"/>
    <n v="1.18"/>
    <n v="23.599999999999998"/>
    <s v="LIDENORTI S.A."/>
  </r>
  <r>
    <n v="1002211162"/>
    <s v="UE01"/>
    <d v="2022-04-05T00:00:00"/>
    <d v="1899-12-30T15:36:00"/>
    <s v="012-024-00413135"/>
    <s v=""/>
    <s v=""/>
    <n v="0"/>
    <n v="0"/>
    <s v="ZPRC"/>
    <s v="2500108788"/>
    <s v="0000395904"/>
    <n v="8002828965"/>
    <n v="1002211162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3757.5"/>
    <n v="6007.5"/>
    <n v="7750"/>
    <n v="61.2"/>
    <m/>
    <x v="54"/>
    <n v="5"/>
    <s v="05"/>
    <n v="6"/>
    <x v="1"/>
    <n v="0.51"/>
    <n v="10.200000000000001"/>
    <s v="TRANSPORTE PROPIO"/>
  </r>
  <r>
    <n v="1002211162"/>
    <s v="UE01"/>
    <d v="2022-04-05T00:00:00"/>
    <d v="1899-12-30T15:36:00"/>
    <s v="012-024-00413136"/>
    <s v=""/>
    <s v=""/>
    <n v="0"/>
    <n v="0"/>
    <s v="ZPRC"/>
    <s v="2500108788"/>
    <s v="0000395905"/>
    <n v="8002828964"/>
    <n v="1002211162"/>
    <s v="15-00001123"/>
    <s v="SELVALEGRE"/>
    <n v="3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772.5"/>
    <n v="18022.5"/>
    <n v="7750"/>
    <n v="183.6"/>
    <m/>
    <x v="54"/>
    <n v="5"/>
    <s v="05"/>
    <n v="18"/>
    <x v="1"/>
    <n v="0.51"/>
    <n v="10.199999999999999"/>
    <s v="TRANSPORTE PROPIO"/>
  </r>
  <r>
    <n v="1002211125"/>
    <s v="UE01"/>
    <d v="2022-04-05T00:00:00"/>
    <d v="1899-12-30T16:00:00"/>
    <s v="012-024-00413137"/>
    <s v=""/>
    <s v=""/>
    <n v="0"/>
    <n v="0"/>
    <s v="ZPRC"/>
    <s v="2500108787"/>
    <s v="0000395901"/>
    <n v="8002828923"/>
    <n v="1002211125"/>
    <s v="15-00001120"/>
    <s v="CAMPEON"/>
    <n v="2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19466.25"/>
    <n v="10006.25"/>
    <n v="9460"/>
    <n v="108"/>
    <m/>
    <x v="6"/>
    <n v="5"/>
    <s v="05"/>
    <n v="10"/>
    <x v="1"/>
    <n v="0.54"/>
    <n v="10.8"/>
    <s v="TRANSPORTE PROPIO"/>
  </r>
  <r>
    <n v="1002211125"/>
    <s v="UE01"/>
    <d v="2022-04-05T00:00:00"/>
    <d v="1899-12-30T16:00:00"/>
    <s v="012-024-00413138"/>
    <s v=""/>
    <s v=""/>
    <n v="0"/>
    <n v="0"/>
    <s v="ZPRC"/>
    <s v="2500108787"/>
    <s v="0000395902"/>
    <n v="8002828922"/>
    <n v="1002211125"/>
    <s v="15-00001123"/>
    <s v="SELVALEGRE"/>
    <n v="4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31473.75"/>
    <n v="22013.75"/>
    <n v="9460"/>
    <n v="237.6"/>
    <m/>
    <x v="6"/>
    <n v="5"/>
    <s v="05"/>
    <n v="22"/>
    <x v="1"/>
    <n v="0.54"/>
    <n v="10.799999999999999"/>
    <s v="TRANSPORTE PROPIO"/>
  </r>
  <r>
    <n v="1002211051"/>
    <s v="UE01"/>
    <d v="2022-04-05T00:00:00"/>
    <d v="1899-12-30T16:02:00"/>
    <s v="012-024-00413139"/>
    <s v="9000809646"/>
    <s v="012-022-00316817"/>
    <n v="2945.54"/>
    <n v="3302.55"/>
    <s v="ZPVN"/>
    <s v="40568196"/>
    <s v="0000395519"/>
    <n v="8002828833"/>
    <n v="1002211051"/>
    <s v="15-00001120"/>
    <s v="CAMPEON"/>
    <n v="48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89"/>
    <x v="89"/>
    <s v="10003455"/>
    <s v="CARVAJAL GOMEZ EDISON JOSE"/>
    <s v="ZEMT"/>
    <s v="18UE592"/>
    <s v="1"/>
    <s v="Con Pallet"/>
    <n v="0.05"/>
    <n v="24"/>
    <x v="0"/>
    <n v="37430"/>
    <n v="24050"/>
    <n v="13380"/>
    <n v="240"/>
    <m/>
    <x v="87"/>
    <n v="5"/>
    <s v="05"/>
    <n v="24"/>
    <x v="1"/>
    <n v="0.5"/>
    <n v="10"/>
    <s v="TRANINTAGSA S.A."/>
  </r>
  <r>
    <n v="1002211057"/>
    <s v="UE01"/>
    <d v="2022-04-05T00:00:00"/>
    <d v="1899-12-30T16:03:00"/>
    <s v="012-024-00413140"/>
    <s v="9000809648"/>
    <s v="012-022-00316819"/>
    <n v="1538.4"/>
    <n v="1724.87"/>
    <s v="ZPVN"/>
    <s v="40568237"/>
    <s v="0000395671"/>
    <n v="8002828842"/>
    <n v="1002211057"/>
    <s v="15-00001119"/>
    <s v="CAMPEON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s v="18UE840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</r>
  <r>
    <n v="1002211057"/>
    <s v="UE01"/>
    <d v="2022-04-05T00:00:00"/>
    <d v="1899-12-30T16:03:00"/>
    <s v="012-024-00413141"/>
    <s v="9000809647"/>
    <s v="012-022-00316818"/>
    <n v="1600.8"/>
    <n v="1794.83"/>
    <s v="ZPVN"/>
    <s v="40568236"/>
    <s v="0000395670"/>
    <n v="8002828843"/>
    <n v="1002211057"/>
    <s v="15-00001124"/>
    <s v="SELVALEGRE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s v="18UE840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</r>
  <r>
    <n v="1002211093"/>
    <s v="UE01"/>
    <d v="2022-04-05T00:00:00"/>
    <d v="1899-12-30T16:06:00"/>
    <s v="012-024-00413142"/>
    <s v="9000809650"/>
    <s v="012-022-00316821"/>
    <n v="1011.79"/>
    <n v="1134.42"/>
    <s v="ZPVN"/>
    <s v="40568438"/>
    <s v="P000033663"/>
    <n v="8002828888"/>
    <n v="1002211093"/>
    <s v="15-00001119"/>
    <s v="CAMPEON ANTIHUMEDAD"/>
    <n v="160"/>
    <s v="BOL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s v="18UE735"/>
    <s v="2"/>
    <s v="Sin Pallet"/>
    <n v="0"/>
    <n v="0"/>
    <x v="0"/>
    <n v="12393.333000000001"/>
    <n v="8013.3329999999996"/>
    <n v="4380"/>
    <n v="184"/>
    <m/>
    <x v="61"/>
    <n v="5"/>
    <s v="05"/>
    <n v="8"/>
    <x v="1"/>
    <n v="1.1499999999999999"/>
    <n v="23"/>
    <s v="RUTAS COTACACHENSES"/>
  </r>
  <r>
    <n v="1002211093"/>
    <s v="UE01"/>
    <d v="2022-04-05T00:00:00"/>
    <d v="1899-12-30T16:06:00"/>
    <s v="012-024-00413143"/>
    <s v="9000809649"/>
    <s v="012-022-00316820"/>
    <n v="1315.96"/>
    <n v="1475.47"/>
    <s v="ZPVN"/>
    <s v="40568437"/>
    <s v="P000033662"/>
    <n v="8002828887"/>
    <n v="1002211093"/>
    <s v="15-00001124"/>
    <s v="SELVALEGRE ANTIHUMEDAD"/>
    <n v="200"/>
    <s v="BOL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s v="18UE735"/>
    <s v="2"/>
    <s v="Sin Pallet"/>
    <n v="0"/>
    <n v="0"/>
    <x v="0"/>
    <n v="14396.666999999999"/>
    <n v="10016.666999999999"/>
    <n v="4380"/>
    <n v="230"/>
    <m/>
    <x v="61"/>
    <n v="5"/>
    <s v="05"/>
    <n v="10"/>
    <x v="1"/>
    <n v="1.1499999999999999"/>
    <n v="23"/>
    <s v="RUTAS COTACACHENSES"/>
  </r>
  <r>
    <n v="1002211064"/>
    <s v="UE01"/>
    <d v="2022-04-05T00:00:00"/>
    <d v="1899-12-30T16:09:00"/>
    <s v="012-024-00413144"/>
    <s v="9000809651"/>
    <s v="012-022-00316822"/>
    <n v="3076.8"/>
    <n v="3449.73"/>
    <s v="ZPVN"/>
    <s v="40568339"/>
    <s v="P000033620"/>
    <n v="8002828852"/>
    <n v="1002211064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4869"/>
    <s v="ROCHA JORGE"/>
    <s v="ZEMT"/>
    <s v="18UE718"/>
    <s v="1"/>
    <s v="Con Pallet"/>
    <n v="0.05"/>
    <n v="24"/>
    <x v="0"/>
    <n v="39860"/>
    <n v="24030"/>
    <n v="15830"/>
    <n v="494.4"/>
    <m/>
    <x v="62"/>
    <n v="5"/>
    <s v="05"/>
    <n v="24"/>
    <x v="1"/>
    <n v="1.03"/>
    <n v="20.599999999999998"/>
    <s v="TRAPSA C.A."/>
  </r>
  <r>
    <n v="1002211131"/>
    <s v="UE01"/>
    <d v="2022-04-05T00:00:00"/>
    <d v="1899-12-30T16:12:00"/>
    <s v="012-024-00413145"/>
    <s v=""/>
    <s v=""/>
    <n v="0"/>
    <n v="0"/>
    <s v="ZPRC"/>
    <s v="2500108774"/>
    <s v="0000395747"/>
    <n v="8002828930"/>
    <n v="1002211131"/>
    <s v="15-00001115"/>
    <s v="ARMADURO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s v="18UE796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</r>
  <r>
    <n v="1002211131"/>
    <s v="UE01"/>
    <d v="2022-04-05T00:00:00"/>
    <d v="1899-12-30T16:12:00"/>
    <s v="012-024-00413146"/>
    <s v=""/>
    <s v=""/>
    <n v="0"/>
    <n v="0"/>
    <s v="ZPRC"/>
    <s v="2500108774"/>
    <s v="0000395746"/>
    <n v="8002828929"/>
    <n v="1002211131"/>
    <s v="15-00001123"/>
    <s v="SELVALEGRE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s v="18UE796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</r>
  <r>
    <n v="1002211150"/>
    <s v="UE01"/>
    <d v="2022-04-05T00:00:00"/>
    <d v="1899-12-30T16:14:00"/>
    <s v="012-024-00413147"/>
    <s v=""/>
    <s v=""/>
    <n v="0"/>
    <n v="0"/>
    <s v="ZPRC"/>
    <s v="2500108791"/>
    <s v="0000395954"/>
    <n v="8002828954"/>
    <n v="1002211150"/>
    <s v="15-00001123"/>
    <s v="SELVALEGRE"/>
    <n v="360"/>
    <s v="BOL"/>
    <s v="101664"/>
    <s v="ACERIA DEL ECUADOR C.A. ADELCA"/>
    <s v="810919"/>
    <s v="LOPEZ SUAREZ JENNY GABRIELA"/>
    <s v="RUMIÑAHUI"/>
    <s v="LOS GUABOS 57 Y LOS CAFETOS"/>
    <s v="OPSANG"/>
    <s v="O-Pichincha-Sangolqui"/>
    <n v="130"/>
    <x v="116"/>
    <x v="116"/>
    <s v="100014941"/>
    <s v="JACOME PAUL"/>
    <s v="ZEMU"/>
    <s v="18UE585"/>
    <s v="2"/>
    <s v="Sin Pallet"/>
    <n v="0"/>
    <n v="0"/>
    <x v="0"/>
    <n v="26930"/>
    <n v="17970"/>
    <n v="8960"/>
    <n v="194.4"/>
    <m/>
    <x v="114"/>
    <n v="5"/>
    <s v="05"/>
    <n v="18"/>
    <x v="1"/>
    <n v="0.54"/>
    <n v="10.8"/>
    <s v="TRAPSA C.A."/>
  </r>
  <r>
    <n v="1002211102"/>
    <s v="UE01"/>
    <d v="2022-04-05T00:00:00"/>
    <d v="1899-12-30T16:17:00"/>
    <s v="012-024-00413148"/>
    <s v=""/>
    <s v=""/>
    <n v="0"/>
    <n v="0"/>
    <s v="ZPRC"/>
    <s v="2500108778"/>
    <s v="P000033646"/>
    <n v="8002828895"/>
    <n v="1002211102"/>
    <s v="15-00000218"/>
    <s v="MAGNO HE"/>
    <n v="3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580"/>
    <n v="32000"/>
    <n v="18580"/>
    <n v="0"/>
    <m/>
    <x v="3"/>
    <n v="5"/>
    <s v="05"/>
    <n v="32"/>
    <x v="1"/>
    <n v="0"/>
    <n v="0"/>
    <s v="UNICON"/>
  </r>
  <r>
    <n v="1002211086"/>
    <s v="UE01"/>
    <d v="2022-04-05T00:00:00"/>
    <d v="1899-12-30T16:18:00"/>
    <s v="012-024-00413149"/>
    <s v="9000809598"/>
    <s v="013-020-00048101"/>
    <n v="2476.8000000000002"/>
    <n v="2777.01"/>
    <s v="ZPDF"/>
    <s v="70177953"/>
    <s v="P000033674"/>
    <n v="8002828881"/>
    <n v="1002211086"/>
    <s v="15-00001124"/>
    <s v="SELVALEGRE ANTIHUMEDAD"/>
    <n v="360"/>
    <s v="BOL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30"/>
    <x v="130"/>
    <s v="100014950"/>
    <s v="MONTESDEOCA JORGE"/>
    <s v="ZEMU"/>
    <s v="18UE601"/>
    <s v="2"/>
    <s v="Sin Pallet"/>
    <n v="0"/>
    <n v="0"/>
    <x v="0"/>
    <n v="27050"/>
    <n v="17990"/>
    <n v="9060"/>
    <n v="244.8"/>
    <m/>
    <x v="128"/>
    <n v="5"/>
    <s v="05"/>
    <n v="18"/>
    <x v="1"/>
    <n v="0.68"/>
    <n v="13.600000000000001"/>
    <s v="LIDENORTI S.A."/>
  </r>
  <r>
    <n v="1002211148"/>
    <s v="UE01"/>
    <d v="2022-04-05T00:00:00"/>
    <d v="1899-12-30T16:23:00"/>
    <s v="012-024-00413150"/>
    <s v=""/>
    <s v=""/>
    <n v="0"/>
    <n v="0"/>
    <s v="ZPRC"/>
    <s v="2500108781"/>
    <s v="0000395779"/>
    <n v="8002828951"/>
    <n v="1002211148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9"/>
    <x v="19"/>
    <s v="100019625"/>
    <s v="MENDEZ FRANKLIN"/>
    <s v="ZETT"/>
    <s v="18UE551"/>
    <s v="4"/>
    <s v="Pallet Cortesia"/>
    <n v="0"/>
    <n v="0"/>
    <x v="0"/>
    <n v="50040"/>
    <n v="31990"/>
    <n v="18050"/>
    <n v="294.39999999999998"/>
    <m/>
    <x v="19"/>
    <n v="5"/>
    <s v="05"/>
    <n v="32"/>
    <x v="1"/>
    <n v="0.45999999999999996"/>
    <n v="9.1999999999999993"/>
    <s v="LIDENORTI S.A."/>
  </r>
  <r>
    <n v="1002211096"/>
    <s v="UE01"/>
    <d v="2022-04-05T00:00:00"/>
    <d v="1899-12-30T16:24:00"/>
    <s v="012-024-00413151"/>
    <s v=""/>
    <s v=""/>
    <n v="0"/>
    <n v="0"/>
    <s v="ZPRC"/>
    <s v="2500108784"/>
    <s v="0000395810"/>
    <n v="8002828890"/>
    <n v="1002211096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6024"/>
    <s v="LATACUMBA ANDRES"/>
    <s v="ZETT"/>
    <s v="18UE672"/>
    <s v="1"/>
    <s v="Con Pallet"/>
    <n v="0.05"/>
    <n v="32"/>
    <x v="0"/>
    <n v="49310"/>
    <n v="32030"/>
    <n v="17280"/>
    <n v="800"/>
    <m/>
    <x v="73"/>
    <n v="5"/>
    <s v="05"/>
    <n v="32"/>
    <x v="1"/>
    <n v="1.25"/>
    <n v="25"/>
    <s v="J.V. TRANSPREMIUN CIA.LTDA"/>
  </r>
  <r>
    <n v="1002211072"/>
    <s v="UE01"/>
    <d v="2022-04-05T00:00:00"/>
    <d v="1899-12-30T16:26:00"/>
    <s v="012-024-00413152"/>
    <s v="9000809658"/>
    <s v="012-022-00316824"/>
    <n v="1560"/>
    <n v="1749.08"/>
    <s v="ZPVN"/>
    <s v="40568239"/>
    <s v="0000395674"/>
    <n v="8002828871"/>
    <n v="1002211072"/>
    <s v="15-00001119"/>
    <s v="CAMPEON ANTIHUMEDAD"/>
    <n v="240"/>
    <s v="BOL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s v="18UE745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</r>
  <r>
    <n v="1002211072"/>
    <s v="UE01"/>
    <d v="2022-04-05T00:00:00"/>
    <d v="1899-12-30T16:26:00"/>
    <s v="012-024-00413153"/>
    <s v="9000809657"/>
    <s v="012-022-00316823"/>
    <n v="1624.8"/>
    <n v="1821.74"/>
    <s v="ZPVN"/>
    <s v="40568238"/>
    <s v="0000395673"/>
    <n v="8002828870"/>
    <n v="1002211072"/>
    <s v="15-00001124"/>
    <s v="SELVALEGRE ANTIHUMEDAD"/>
    <n v="240"/>
    <s v="BOL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s v="18UE745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</r>
  <r>
    <n v="1002211142"/>
    <s v="UE01"/>
    <d v="2022-04-05T00:00:00"/>
    <d v="1899-12-30T16:27:00"/>
    <s v="012-024-00413154"/>
    <s v="9000809659"/>
    <s v="012-022-00316825"/>
    <n v="3144"/>
    <n v="3525.07"/>
    <s v="ZPVN"/>
    <s v="40568395"/>
    <s v="P000033643"/>
    <n v="8002828944"/>
    <n v="1002211142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s v="18UE628"/>
    <s v="1"/>
    <s v="Con Pallet"/>
    <n v="0.05"/>
    <n v="24"/>
    <x v="0"/>
    <n v="40170"/>
    <n v="24030"/>
    <n v="16140"/>
    <n v="494.4"/>
    <m/>
    <x v="103"/>
    <n v="5"/>
    <s v="05"/>
    <n v="24"/>
    <x v="1"/>
    <n v="1.03"/>
    <n v="20.599999999999998"/>
    <s v="TRIMPESAS S.A."/>
  </r>
  <r>
    <n v="1002211166"/>
    <s v="UE01"/>
    <d v="2022-04-05T00:00:00"/>
    <d v="1899-12-30T16:33:00"/>
    <s v="012-024-00413155"/>
    <s v="9000809663"/>
    <s v="012-022-00316827"/>
    <n v="556.79999999999995"/>
    <n v="624.29"/>
    <s v="ZPVN"/>
    <s v="40568490"/>
    <s v="0000395933"/>
    <n v="8002828972"/>
    <n v="1002211166"/>
    <s v="15-00001115"/>
    <s v="ARMADURO"/>
    <n v="80"/>
    <s v="BOL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s v="18UE701"/>
    <s v="2"/>
    <s v="Sin Pallet"/>
    <n v="0"/>
    <n v="0"/>
    <x v="0"/>
    <n v="8500"/>
    <n v="4000"/>
    <n v="4500"/>
    <n v="32.799999999999997"/>
    <m/>
    <x v="42"/>
    <n v="5"/>
    <s v="05"/>
    <n v="4"/>
    <x v="1"/>
    <n v="0.41"/>
    <n v="8.1999999999999993"/>
    <s v="LIDENORTI S.A."/>
  </r>
  <r>
    <n v="1002211166"/>
    <s v="UE01"/>
    <d v="2022-04-05T00:00:00"/>
    <d v="1899-12-30T16:33:00"/>
    <s v="012-024-00413156"/>
    <s v="9000809662"/>
    <s v="012-022-00316826"/>
    <n v="1940.4"/>
    <n v="2175.59"/>
    <s v="ZPVN"/>
    <s v="40568490"/>
    <s v="0000395932"/>
    <n v="8002828973"/>
    <n v="1002211166"/>
    <s v="15-00001123"/>
    <s v="SELVALEGRE"/>
    <n v="280"/>
    <s v="BOL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s v="18UE701"/>
    <s v="2"/>
    <s v="Sin Pallet"/>
    <n v="0"/>
    <n v="0"/>
    <x v="0"/>
    <n v="18500"/>
    <n v="14000"/>
    <n v="4500"/>
    <n v="114.8"/>
    <m/>
    <x v="42"/>
    <n v="5"/>
    <s v="05"/>
    <n v="14"/>
    <x v="1"/>
    <n v="0.41"/>
    <n v="8.1999999999999993"/>
    <s v="LIDENORTI S.A."/>
  </r>
  <r>
    <n v="1002211133"/>
    <s v="UE01"/>
    <d v="2022-04-05T00:00:00"/>
    <d v="1899-12-30T16:34:00"/>
    <s v="012-024-00413157"/>
    <s v="9000809665"/>
    <s v="012-022-00316829"/>
    <n v="780"/>
    <n v="874.54"/>
    <s v="ZPVN"/>
    <s v="40568497"/>
    <s v="P000033679"/>
    <n v="8002828933"/>
    <n v="1002211133"/>
    <s v="15-00001119"/>
    <s v="CAMPEON ANTIHUMEDAD"/>
    <n v="120"/>
    <s v="BOL"/>
    <s v="104203"/>
    <s v="MONTENEGRO MERCHAN EDWIN BYRON"/>
    <s v="806185"/>
    <s v="FERRIVET HUAMBOYA"/>
    <s v="HUAMBOYA"/>
    <s v="EUGENIO ESPEJO Y 16 DE OCTUBRE"/>
    <s v="OVHUAM"/>
    <s v="O-Moronasantiag-Huamboya"/>
    <n v="399"/>
    <x v="118"/>
    <x v="118"/>
    <s v="100020038"/>
    <s v="VIVAS ANDRES"/>
    <s v="ZEMU"/>
    <s v="18UE375"/>
    <s v="2"/>
    <s v="Sin Pallet"/>
    <n v="0"/>
    <n v="0"/>
    <x v="0"/>
    <n v="10568.333000000001"/>
    <n v="6003.3329999999996"/>
    <n v="4565"/>
    <n v="153.6"/>
    <m/>
    <x v="116"/>
    <n v="5"/>
    <s v="05"/>
    <n v="6"/>
    <x v="1"/>
    <n v="1.28"/>
    <n v="25.599999999999998"/>
    <s v="TRAPSA C.A."/>
  </r>
  <r>
    <n v="1002211133"/>
    <s v="UE01"/>
    <d v="2022-04-05T00:00:00"/>
    <d v="1899-12-30T16:34:00"/>
    <s v="012-024-00413158"/>
    <s v="9000809664"/>
    <s v="012-022-00316828"/>
    <n v="1560"/>
    <n v="1749.08"/>
    <s v="ZPVN"/>
    <s v="40568496"/>
    <s v="P000033678"/>
    <n v="8002828934"/>
    <n v="1002211133"/>
    <s v="15-00001119"/>
    <s v="CAMPEON ANTIHUMEDAD"/>
    <n v="24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118"/>
    <x v="118"/>
    <s v="100020038"/>
    <s v="VIVAS ANDRES"/>
    <s v="ZEMU"/>
    <s v="18UE375"/>
    <s v="2"/>
    <s v="Sin Pallet"/>
    <n v="0"/>
    <n v="0"/>
    <x v="0"/>
    <n v="16571.667000000001"/>
    <n v="12006.666999999999"/>
    <n v="4565"/>
    <n v="307.2"/>
    <m/>
    <x v="116"/>
    <n v="5"/>
    <s v="05"/>
    <n v="12"/>
    <x v="1"/>
    <n v="1.28"/>
    <n v="25.599999999999998"/>
    <s v="TRAPSA C.A."/>
  </r>
  <r>
    <n v="1002211171"/>
    <s v="UE01"/>
    <d v="2022-04-05T00:00:00"/>
    <d v="1899-12-30T16:39:00"/>
    <s v="012-024-00413159"/>
    <s v="9000809668"/>
    <s v="012-022-00316831"/>
    <n v="1108.8"/>
    <n v="1243.2"/>
    <s v="ZPVN"/>
    <s v="40568533"/>
    <s v="0000396008"/>
    <n v="8002828986"/>
    <n v="1002211171"/>
    <s v="15-00001123"/>
    <s v="SELVALEGRE"/>
    <n v="160"/>
    <s v="BOL"/>
    <s v="101780"/>
    <s v="MEGAPROFER S.A."/>
    <s v="809741"/>
    <s v="FERRETERIA PANZALEO"/>
    <s v="RUMIÑAHUI"/>
    <s v="PANZALEO Y CARANQUIS"/>
    <s v="OPSANG"/>
    <s v="O-Pichincha-Sangolqui"/>
    <n v="130"/>
    <x v="14"/>
    <x v="14"/>
    <s v="100015134"/>
    <s v="NICOLALDE FABIAN"/>
    <s v="ZEMU"/>
    <s v="18UE744"/>
    <s v="2"/>
    <s v="Sin Pallet"/>
    <n v="0"/>
    <n v="0"/>
    <x v="0"/>
    <n v="12520.556"/>
    <n v="7995.5559999999996"/>
    <n v="4525"/>
    <n v="86.4"/>
    <m/>
    <x v="14"/>
    <n v="5"/>
    <s v="05"/>
    <n v="8"/>
    <x v="1"/>
    <n v="0.54"/>
    <n v="10.8"/>
    <s v="SANJOPAS S.A."/>
  </r>
  <r>
    <n v="1002211171"/>
    <s v="UE01"/>
    <d v="2022-04-05T00:00:00"/>
    <d v="1899-12-30T16:39:00"/>
    <s v="012-024-00413160"/>
    <s v="9000809667"/>
    <s v="012-022-00316830"/>
    <n v="1386"/>
    <n v="1553.99"/>
    <s v="ZPVN"/>
    <s v="40568532"/>
    <s v="0000396006"/>
    <n v="8002828985"/>
    <n v="1002211171"/>
    <s v="15-00001123"/>
    <s v="SELVALEGRE"/>
    <n v="200"/>
    <s v="BOL"/>
    <s v="101780"/>
    <s v="MEGAPROFER S.A."/>
    <s v="806886"/>
    <s v="EL COLIBRI"/>
    <s v="RUMIÑAHUI"/>
    <s v="REDONDEL EL COLIBRÍ"/>
    <s v="OPSANG"/>
    <s v="O-Pichincha-Sangolqui"/>
    <n v="130"/>
    <x v="14"/>
    <x v="14"/>
    <s v="100015134"/>
    <s v="NICOLALDE FABIAN"/>
    <s v="ZEMU"/>
    <s v="18UE744"/>
    <s v="2"/>
    <s v="Sin Pallet"/>
    <n v="0"/>
    <n v="0"/>
    <x v="0"/>
    <n v="14519.444"/>
    <n v="9994.4439999999995"/>
    <n v="4525"/>
    <n v="108"/>
    <m/>
    <x v="14"/>
    <n v="5"/>
    <s v="05"/>
    <n v="10"/>
    <x v="1"/>
    <n v="0.54"/>
    <n v="10.8"/>
    <s v="SANJOPAS S.A."/>
  </r>
  <r>
    <n v="1002211168"/>
    <s v="UE01"/>
    <d v="2022-04-05T00:00:00"/>
    <d v="1899-12-30T16:41:00"/>
    <s v="012-024-00413161"/>
    <s v="9000809669"/>
    <s v="012-022-00316832"/>
    <n v="4507.8"/>
    <n v="5054.18"/>
    <s v="ZPVN"/>
    <s v="40568518"/>
    <s v="0000395962"/>
    <n v="8002828978"/>
    <n v="100221116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370"/>
    <n v="32980"/>
    <n v="18390"/>
    <n v="382.8"/>
    <m/>
    <x v="173"/>
    <n v="5"/>
    <s v="05"/>
    <n v="33"/>
    <x v="1"/>
    <n v="0.58000000000000007"/>
    <n v="11.6"/>
    <s v="TRANSPORTE PROPIO"/>
  </r>
  <r>
    <n v="1002211103"/>
    <s v="UE01"/>
    <d v="2022-04-05T00:00:00"/>
    <d v="1899-12-30T16:44:00"/>
    <s v="012-024-00413162"/>
    <s v="9000809671"/>
    <s v="012-022-00316834"/>
    <n v="2192"/>
    <n v="2457.6799999999998"/>
    <s v="ZPVN"/>
    <s v="40568482"/>
    <s v="P000033673"/>
    <n v="8002828896"/>
    <n v="1002211103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s v="18UE747"/>
    <s v="1"/>
    <s v="Con Pallet"/>
    <n v="0.05"/>
    <n v="16"/>
    <x v="0"/>
    <n v="25185"/>
    <n v="16015"/>
    <n v="9170"/>
    <n v="416"/>
    <m/>
    <x v="150"/>
    <n v="5"/>
    <s v="05"/>
    <n v="16"/>
    <x v="1"/>
    <n v="1.3"/>
    <n v="26"/>
    <s v="LIDENORTI S.A."/>
  </r>
  <r>
    <n v="1002211103"/>
    <s v="UE01"/>
    <d v="2022-04-05T00:00:00"/>
    <d v="1899-12-30T16:44:00"/>
    <s v="012-024-00413163"/>
    <s v="9000809670"/>
    <s v="012-022-00316833"/>
    <n v="2278.4"/>
    <n v="2554.56"/>
    <s v="ZPVN"/>
    <s v="40568481"/>
    <s v="P000033672"/>
    <n v="8002828897"/>
    <n v="1002211103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s v="18UE747"/>
    <s v="1"/>
    <s v="Con Pallet"/>
    <n v="0.05"/>
    <n v="16"/>
    <x v="0"/>
    <n v="25185"/>
    <n v="16015"/>
    <n v="9170"/>
    <n v="416"/>
    <m/>
    <x v="150"/>
    <n v="5"/>
    <s v="05"/>
    <n v="16"/>
    <x v="1"/>
    <n v="1.3"/>
    <n v="26"/>
    <s v="LIDENORTI S.A."/>
  </r>
  <r>
    <n v="1002211179"/>
    <s v="UE01"/>
    <d v="2022-04-05T00:00:00"/>
    <d v="1899-12-30T16:45:00"/>
    <s v="012-024-00413164"/>
    <s v="9000809672"/>
    <s v="012-022-00316835"/>
    <n v="4068.88"/>
    <n v="4562.0600000000004"/>
    <s v="ZPVN"/>
    <s v="40568543"/>
    <s v="0000396020"/>
    <n v="8002828996"/>
    <n v="1002211179"/>
    <s v="15-00000218"/>
    <s v="MAGNO HE"/>
    <n v="31.63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6"/>
    <s v="TOAPANTA ANIBAL"/>
    <s v="ZECI"/>
    <s v="18PAC9227"/>
    <s v="2"/>
    <s v="Sin Pallet"/>
    <n v="0"/>
    <n v="0"/>
    <x v="0"/>
    <n v="49430"/>
    <n v="31630"/>
    <n v="17800"/>
    <n v="1122.8699999999999"/>
    <m/>
    <x v="1"/>
    <n v="5"/>
    <s v="05"/>
    <n v="31.63"/>
    <x v="1"/>
    <n v="35.500158077774266"/>
    <n v="35.500158077774266"/>
    <s v="TRANSCONCEM CIA. LTDA."/>
  </r>
  <r>
    <n v="1002211135"/>
    <s v="UE01"/>
    <d v="2022-04-05T00:00:00"/>
    <d v="1899-12-30T16:48:00"/>
    <s v="012-024-00413165"/>
    <s v=""/>
    <s v=""/>
    <n v="0"/>
    <n v="0"/>
    <s v="ZPRC"/>
    <s v="2500108786"/>
    <s v="0000395890"/>
    <n v="8002828936"/>
    <n v="1002211135"/>
    <s v="15-00001124"/>
    <s v="SELVALEGRE ANTIHUMEDAD"/>
    <n v="320"/>
    <s v="BOL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s v="18UE867"/>
    <s v="2"/>
    <s v="Sin Pallet"/>
    <n v="0"/>
    <n v="0"/>
    <x v="0"/>
    <n v="27050"/>
    <n v="16010"/>
    <n v="11040"/>
    <n v="390.4"/>
    <m/>
    <x v="171"/>
    <n v="5"/>
    <s v="05"/>
    <n v="16"/>
    <x v="1"/>
    <n v="1.22"/>
    <n v="24.4"/>
    <s v="TRANSPORTE PROPIO"/>
  </r>
  <r>
    <n v="1002211144"/>
    <s v="UE01"/>
    <d v="2022-04-05T00:00:00"/>
    <d v="1899-12-30T16:53:00"/>
    <s v="012-024-00413166"/>
    <s v="9000809674"/>
    <s v="012-022-00316837"/>
    <n v="204.9"/>
    <n v="229.74"/>
    <s v="ZPVN"/>
    <s v="40568486"/>
    <s v="0000395893"/>
    <n v="8002828947"/>
    <n v="1002211144"/>
    <s v="15-00001119"/>
    <s v="CAMPEON ANTIHUMEDAD"/>
    <n v="30"/>
    <s v="BOL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s v="18UE710"/>
    <s v="2"/>
    <s v="Sin Pallet"/>
    <n v="0"/>
    <n v="0"/>
    <x v="0"/>
    <n v="4463.3329999999996"/>
    <n v="1503.3330000000001"/>
    <n v="2960"/>
    <n v="32.1"/>
    <m/>
    <x v="37"/>
    <n v="5"/>
    <s v="05"/>
    <n v="1.5"/>
    <x v="1"/>
    <n v="1.07"/>
    <n v="21.400000000000002"/>
    <s v="TRANSPIONER S.A."/>
  </r>
  <r>
    <n v="1002211144"/>
    <s v="UE01"/>
    <d v="2022-04-05T00:00:00"/>
    <d v="1899-12-30T16:53:00"/>
    <s v="012-024-00413167"/>
    <s v=""/>
    <s v=""/>
    <n v="0"/>
    <n v="0"/>
    <s v="ZPTG"/>
    <s v="2000006379"/>
    <s v="0000395895"/>
    <n v="880003337"/>
    <n v="1002211144"/>
    <s v="15-00001119"/>
    <s v="CAMPEON ANTIHUMEDAD"/>
    <n v="250"/>
    <s v="BOL"/>
    <s v="10008254"/>
    <s v="FUNDACION RAIZ - ECUADOR"/>
    <s v="10008254"/>
    <s v="FUNDACION RAIZ - ECUADOR"/>
    <s v="ATACAMES"/>
    <s v="PICHINCHA / QUITO / TUMBACO / VIA I"/>
    <s v="OEATAC"/>
    <s v="O-Esmeraldas-Atacames"/>
    <n v="412"/>
    <x v="39"/>
    <x v="39"/>
    <s v="100014979"/>
    <s v="REALPE RICARDO"/>
    <s v="ZEMU"/>
    <s v="18UE710"/>
    <s v="2"/>
    <s v="Sin Pallet"/>
    <n v="0"/>
    <n v="0"/>
    <x v="0"/>
    <n v="15487.778"/>
    <n v="12527.778"/>
    <n v="2960"/>
    <n v="267.5"/>
    <m/>
    <x v="37"/>
    <n v="5"/>
    <s v="05"/>
    <n v="12.5"/>
    <x v="1"/>
    <n v="1.07"/>
    <n v="21.4"/>
    <s v="TRANSPIONER S.A."/>
  </r>
  <r>
    <n v="1002211144"/>
    <s v="UE01"/>
    <d v="2022-04-05T00:00:00"/>
    <d v="1899-12-30T16:53:00"/>
    <s v="012-024-00413168"/>
    <s v="9000809673"/>
    <s v="012-022-00316836"/>
    <n v="568"/>
    <n v="636.85"/>
    <s v="ZPVN"/>
    <s v="40568487"/>
    <s v="0000395894"/>
    <n v="8002828946"/>
    <n v="1002211144"/>
    <s v="15-00001124"/>
    <s v="SELVALEGRE ANTIHUMEDAD"/>
    <n v="80"/>
    <s v="BOL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s v="18UE710"/>
    <s v="2"/>
    <s v="Sin Pallet"/>
    <n v="0"/>
    <n v="0"/>
    <x v="0"/>
    <n v="6968.8890000000001"/>
    <n v="4008.8890000000001"/>
    <n v="2960"/>
    <n v="85.6"/>
    <m/>
    <x v="37"/>
    <n v="5"/>
    <s v="05"/>
    <n v="4"/>
    <x v="1"/>
    <n v="1.0699999999999998"/>
    <n v="21.4"/>
    <s v="TRANSPIONER S.A."/>
  </r>
  <r>
    <n v="1002211173"/>
    <s v="UE01"/>
    <d v="2022-04-05T00:00:00"/>
    <d v="1899-12-30T16:54:00"/>
    <s v="012-024-00413169"/>
    <s v="9000809679"/>
    <s v="012-022-00316840"/>
    <n v="274.62"/>
    <n v="307.89999999999998"/>
    <s v="ZPVN"/>
    <s v="40567927"/>
    <s v="P000033487"/>
    <n v="8002828990"/>
    <n v="1002211173"/>
    <s v="15-00001115"/>
    <s v="ARMADURO"/>
    <n v="40"/>
    <s v="BOL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s v="18UE954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</r>
  <r>
    <n v="1002211173"/>
    <s v="UE01"/>
    <d v="2022-04-05T00:00:00"/>
    <d v="1899-12-30T16:54:00"/>
    <s v="012-024-00413170"/>
    <s v="9000809675"/>
    <s v="012-022-00316838"/>
    <n v="249.4"/>
    <n v="279.63"/>
    <s v="ZPVN"/>
    <s v="40567926"/>
    <s v="P000033486"/>
    <n v="8002828988"/>
    <n v="1002211173"/>
    <s v="15-00001120"/>
    <s v="CAMPEON"/>
    <n v="40"/>
    <s v="BOL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s v="18UE954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</r>
  <r>
    <n v="1002211173"/>
    <s v="UE01"/>
    <d v="2022-04-05T00:00:00"/>
    <d v="1899-12-30T16:54:00"/>
    <s v="012-024-00413171"/>
    <s v="9000809676"/>
    <s v="012-022-00316839"/>
    <n v="2718.6"/>
    <n v="3048.11"/>
    <s v="ZPVN"/>
    <s v="40567925"/>
    <s v="P000033485"/>
    <n v="8002828989"/>
    <n v="1002211173"/>
    <s v="15-00001123"/>
    <s v="SELVALEGRE"/>
    <n v="400"/>
    <s v="BOL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s v="18UE954"/>
    <s v="1"/>
    <s v="Con Pallet"/>
    <n v="0.05"/>
    <n v="20"/>
    <x v="0"/>
    <n v="25355"/>
    <n v="20025"/>
    <n v="5330"/>
    <n v="84"/>
    <m/>
    <x v="108"/>
    <n v="5"/>
    <s v="05"/>
    <n v="20"/>
    <x v="1"/>
    <n v="0.21"/>
    <n v="4.2"/>
    <s v="LIDENORTI S.A."/>
  </r>
  <r>
    <n v="1002211159"/>
    <s v="UE01"/>
    <d v="2022-04-05T00:00:00"/>
    <d v="1899-12-30T17:01:00"/>
    <s v="012-024-00413172"/>
    <s v="9000809530"/>
    <s v="013-020-00048100"/>
    <n v="2418.37"/>
    <n v="2711.49"/>
    <s v="ZPDF"/>
    <s v="70177937"/>
    <s v="0000395854"/>
    <n v="8002828960"/>
    <n v="1002211159"/>
    <s v="15-00001119"/>
    <s v="CAMPEON ANTIHUMEDAD"/>
    <n v="360"/>
    <s v="BOL"/>
    <s v="102988"/>
    <s v="PINOS MONTENEGRO MARCO ANTONIO"/>
    <s v="806817"/>
    <s v="BODEGA PRINCIPAL CONANPI"/>
    <s v="ORELLANA"/>
    <s v="CALLE QUITO Y ENRIQUE CASTILLO"/>
    <s v="OQELCO"/>
    <s v="O-Orellana-Elcoca"/>
    <n v="355"/>
    <x v="166"/>
    <x v="166"/>
    <s v="100020251"/>
    <s v="CHANGOLUISA LUIS"/>
    <s v="ZEMU"/>
    <s v="18UE934"/>
    <s v="2"/>
    <s v="Sin Pallet"/>
    <n v="0"/>
    <n v="0"/>
    <x v="0"/>
    <n v="27470"/>
    <n v="18010"/>
    <n v="9460"/>
    <n v="475.2"/>
    <m/>
    <x v="162"/>
    <n v="5"/>
    <s v="05"/>
    <n v="18"/>
    <x v="1"/>
    <n v="1.32"/>
    <n v="26.4"/>
    <s v="TRANSPORTE PROPIO"/>
  </r>
  <r>
    <n v="1002211190"/>
    <s v="UE01"/>
    <d v="2022-04-05T00:00:00"/>
    <d v="1899-12-30T17:02:00"/>
    <s v="012-024-00413173"/>
    <s v="9000809681"/>
    <s v="012-022-00316842"/>
    <n v="1630.2"/>
    <n v="1827.79"/>
    <s v="ZPVN"/>
    <s v="40568531"/>
    <s v="P000033687"/>
    <n v="8002829009"/>
    <n v="1002211190"/>
    <s v="15-00001119"/>
    <s v="CAMPEON ANTIHUMEDAD"/>
    <n v="2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1620.758000000002"/>
    <n v="13015.758"/>
    <n v="8605"/>
    <n v="345.8"/>
    <m/>
    <x v="52"/>
    <n v="5"/>
    <s v="05"/>
    <n v="13"/>
    <x v="1"/>
    <n v="1.33"/>
    <n v="26.6"/>
    <s v="TRANSPORTE PROPIO"/>
  </r>
  <r>
    <n v="1002211190"/>
    <s v="UE01"/>
    <d v="2022-04-05T00:00:00"/>
    <d v="1899-12-30T17:02:00"/>
    <s v="012-024-00413174"/>
    <s v="9000809680"/>
    <s v="012-022-00316841"/>
    <n v="2608"/>
    <n v="2924.11"/>
    <s v="ZPVN"/>
    <s v="40568530"/>
    <s v="P000033686"/>
    <n v="8002829008"/>
    <n v="1002211190"/>
    <s v="15-00001124"/>
    <s v="SELVALEGRE ANTIHUMEDAD"/>
    <n v="4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8629.241999999998"/>
    <n v="20024.241999999998"/>
    <n v="8605"/>
    <n v="532"/>
    <m/>
    <x v="52"/>
    <n v="5"/>
    <s v="05"/>
    <n v="20"/>
    <x v="1"/>
    <n v="1.33"/>
    <n v="26.6"/>
    <s v="TRANSPORTE PROPIO"/>
  </r>
  <r>
    <n v="1002211178"/>
    <s v="UE01"/>
    <d v="2022-04-05T00:00:00"/>
    <d v="1899-12-30T17:06:00"/>
    <s v="012-024-00413175"/>
    <s v="9000809683"/>
    <s v="012-022-00316844"/>
    <n v="1689.6"/>
    <n v="1894.39"/>
    <s v="ZPVN"/>
    <s v="40568157"/>
    <s v="0000395478"/>
    <n v="8002828994"/>
    <n v="1002211178"/>
    <s v="15-00001115"/>
    <s v="ARMADURO"/>
    <n v="24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6485"/>
    <n v="12020"/>
    <n v="4465"/>
    <n v="38.4"/>
    <m/>
    <x v="12"/>
    <n v="5"/>
    <s v="05"/>
    <n v="12"/>
    <x v="1"/>
    <n v="0.16"/>
    <n v="3.1999999999999997"/>
    <s v="TRANSPORTE PROPIO"/>
  </r>
  <r>
    <n v="1002211178"/>
    <s v="UE01"/>
    <d v="2022-04-05T00:00:00"/>
    <d v="1899-12-30T17:06:00"/>
    <s v="012-024-00413176"/>
    <s v="9000809682"/>
    <s v="012-022-00316843"/>
    <n v="772.8"/>
    <n v="866.47"/>
    <s v="ZPVN"/>
    <s v="40568157"/>
    <s v="0000395462"/>
    <n v="8002828995"/>
    <n v="1002211178"/>
    <s v="15-00001120"/>
    <s v="CAMPEON"/>
    <n v="12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0475"/>
    <n v="6010"/>
    <n v="4465"/>
    <n v="19.2"/>
    <m/>
    <x v="12"/>
    <n v="5"/>
    <s v="05"/>
    <n v="6"/>
    <x v="1"/>
    <n v="0.16"/>
    <n v="3.1999999999999997"/>
    <s v="TRANSPORTE PROPIO"/>
  </r>
  <r>
    <n v="1002211180"/>
    <s v="UE01"/>
    <d v="2022-04-05T00:00:00"/>
    <d v="1899-12-30T17:11:00"/>
    <s v="012-024-00413177"/>
    <s v=""/>
    <s v=""/>
    <n v="0"/>
    <n v="0"/>
    <s v="ZPRC"/>
    <s v="2500108796"/>
    <s v="0000395996"/>
    <n v="8002828997"/>
    <n v="1002211180"/>
    <s v="15-00001121"/>
    <s v="GLADIADOR"/>
    <n v="31.16"/>
    <s v="T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6824"/>
    <s v="YANEZ JOSE"/>
    <s v="ZECI"/>
    <s v="18UE970"/>
    <s v="2"/>
    <s v="Sin Pallet"/>
    <n v="0"/>
    <n v="0"/>
    <x v="0"/>
    <n v="49400"/>
    <n v="31160"/>
    <n v="18240"/>
    <n v="937.92"/>
    <m/>
    <x v="28"/>
    <n v="5"/>
    <s v="05"/>
    <n v="31.16"/>
    <x v="1"/>
    <n v="30.100128369704748"/>
    <n v="30.100128369704748"/>
    <s v="TRANSALMEIDA CIA."/>
  </r>
  <r>
    <n v="1002211186"/>
    <s v="UE01"/>
    <d v="2022-04-05T00:00:00"/>
    <d v="1899-12-30T17:14:00"/>
    <s v="012-024-00413178"/>
    <s v="9000809684"/>
    <s v="012-022-00316845"/>
    <n v="4313.6000000000004"/>
    <n v="4836.43"/>
    <s v="ZPVN"/>
    <s v="40568523"/>
    <s v="P000033684"/>
    <n v="8002829003"/>
    <n v="1002211186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76"/>
    <x v="76"/>
    <s v="100015030"/>
    <s v="CASTRO MARCO"/>
    <s v="ZETT"/>
    <s v="18UE845"/>
    <s v="1"/>
    <s v="Con Pallet"/>
    <n v="0.05"/>
    <n v="32"/>
    <x v="0"/>
    <n v="50590"/>
    <n v="32010"/>
    <n v="18580"/>
    <n v="294.39999999999998"/>
    <m/>
    <x v="74"/>
    <n v="5"/>
    <s v="05"/>
    <n v="32"/>
    <x v="1"/>
    <n v="0.45999999999999996"/>
    <n v="9.1999999999999993"/>
    <s v="LIDENORTI S.A."/>
  </r>
  <r>
    <n v="1002211182"/>
    <s v="UE01"/>
    <d v="2022-04-05T00:00:00"/>
    <d v="1899-12-30T17:15:00"/>
    <s v="012-024-00413179"/>
    <s v=""/>
    <s v=""/>
    <n v="0"/>
    <n v="0"/>
    <s v="ZPRC"/>
    <s v="2500108581"/>
    <s v="0000395730"/>
    <n v="8002829001"/>
    <n v="1002211182"/>
    <s v="15-00000218"/>
    <s v="MAGNO HE"/>
    <n v="32.92"/>
    <s v="T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860"/>
    <n v="32920"/>
    <n v="19940"/>
    <n v="476.02"/>
    <m/>
    <x v="18"/>
    <n v="5"/>
    <s v="05"/>
    <n v="32.92"/>
    <x v="1"/>
    <n v="14.459902794653704"/>
    <n v="14.459902794653704"/>
    <s v="LA ARMENIA S.A."/>
  </r>
  <r>
    <n v="1002211206"/>
    <s v="UE01"/>
    <d v="2022-04-05T00:00:00"/>
    <d v="1899-12-30T17:20:00"/>
    <s v="012-024-00413180"/>
    <s v=""/>
    <s v=""/>
    <n v="0"/>
    <n v="0"/>
    <s v="ZPRC"/>
    <s v="2500108789"/>
    <s v="P000033676"/>
    <n v="8002829024"/>
    <n v="1002211206"/>
    <s v="15-00001123"/>
    <s v="SELVALEGRE"/>
    <n v="6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200"/>
    <n v="32990"/>
    <n v="17210"/>
    <n v="336.6"/>
    <m/>
    <x v="109"/>
    <n v="5"/>
    <s v="05"/>
    <n v="33"/>
    <x v="1"/>
    <n v="0.51"/>
    <n v="10.200000000000001"/>
    <s v="TRANSPORTE PROPIO"/>
  </r>
  <r>
    <n v="1002211193"/>
    <s v="UE01"/>
    <d v="2022-04-05T00:00:00"/>
    <d v="1899-12-30T17:21:00"/>
    <s v="012-024-00413181"/>
    <s v="9000809686"/>
    <s v="012-022-00316846"/>
    <n v="2343.91"/>
    <n v="2628.01"/>
    <s v="ZPVN"/>
    <s v="40568489"/>
    <s v="0000395897"/>
    <n v="8002829012"/>
    <n v="1002211193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70"/>
    <n v="18030"/>
    <n v="8940"/>
    <n v="266.39999999999998"/>
    <m/>
    <x v="90"/>
    <n v="5"/>
    <s v="05"/>
    <n v="18"/>
    <x v="1"/>
    <n v="0.74"/>
    <n v="14.799999999999999"/>
    <s v="TRANSPORTE PROPIO"/>
  </r>
  <r>
    <n v="1002211211"/>
    <s v="UE01"/>
    <d v="2022-04-05T00:00:00"/>
    <d v="1899-12-30T17:45:00"/>
    <s v="012-024-00413182"/>
    <s v="9000809689"/>
    <s v="012-022-00316848"/>
    <n v="1247.4000000000001"/>
    <n v="1398.59"/>
    <s v="ZPVN"/>
    <s v="40568525"/>
    <s v="0000395985"/>
    <n v="8002829031"/>
    <n v="1002211211"/>
    <s v="15-00001123"/>
    <s v="SELVALEGRE"/>
    <n v="180"/>
    <s v="BOL"/>
    <s v="101780"/>
    <s v="MEGAPROFER S.A."/>
    <s v="809893"/>
    <s v="ECO CALDERON PIO XII"/>
    <s v="QUITO"/>
    <s v="PIO XII Y MANUEL MEDINA"/>
    <s v="OPCARA"/>
    <s v="O-Pichincha-Carapungo"/>
    <n v="89"/>
    <x v="173"/>
    <x v="173"/>
    <s v="100014977"/>
    <s v="MORALES GERMAN"/>
    <s v="ZEMU"/>
    <s v="18UE639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</r>
  <r>
    <n v="1002211211"/>
    <s v="UE01"/>
    <d v="2022-04-05T00:00:00"/>
    <d v="1899-12-30T17:45:00"/>
    <s v="012-024-00413183"/>
    <s v="9000809688"/>
    <s v="012-022-00316847"/>
    <n v="1247.4000000000001"/>
    <n v="1398.59"/>
    <s v="ZPVN"/>
    <s v="40568526"/>
    <s v="0000395986"/>
    <n v="8002829032"/>
    <n v="1002211211"/>
    <s v="15-00001123"/>
    <s v="SELVALEGRE"/>
    <n v="180"/>
    <s v="BOL"/>
    <s v="101780"/>
    <s v="MEGAPROFER S.A."/>
    <s v="807295"/>
    <s v="FERRETERIA ECONÓMICA GIOVANNY CALLE"/>
    <s v="QUITO"/>
    <s v="AV CAPITAN GIOVANNI CALLES Y TOBIAS"/>
    <s v="OPCARA"/>
    <s v="O-Pichincha-Carapungo"/>
    <n v="89"/>
    <x v="173"/>
    <x v="173"/>
    <s v="100014977"/>
    <s v="MORALES GERMAN"/>
    <s v="ZEMU"/>
    <s v="18UE639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</r>
  <r>
    <n v="1002211165"/>
    <s v="UE01"/>
    <d v="2022-04-05T00:00:00"/>
    <d v="1899-12-30T17:47:00"/>
    <s v="012-024-00413184"/>
    <s v="9000809691"/>
    <s v="012-022-00316849"/>
    <n v="2487.6"/>
    <n v="2789.11"/>
    <s v="ZPVN"/>
    <s v="40568520"/>
    <s v="0000395967"/>
    <n v="8002828971"/>
    <n v="1002211165"/>
    <s v="15-00000181"/>
    <s v="ARMADURO ANTIHUMEDAD"/>
    <n v="360"/>
    <s v="BOL"/>
    <s v="104071"/>
    <s v="POSTESAD PREFABRICADOS DE"/>
    <s v="810894"/>
    <s v="BODEGA POSTESAD"/>
    <s v="SANTO DOMINGO"/>
    <s v="KM 24 VIA QUININDE MARGEN IZQUIERDO"/>
    <s v="OJVALL"/>
    <s v="O-Santodomingo -Vallehermoso"/>
    <n v="233"/>
    <x v="37"/>
    <x v="37"/>
    <s v="100020396"/>
    <s v="FARINANGO MIGUEL"/>
    <s v="ZEMU"/>
    <s v="18UE512"/>
    <s v="2"/>
    <s v="Sin Pallet"/>
    <n v="0"/>
    <n v="0"/>
    <x v="0"/>
    <n v="27000"/>
    <n v="18030"/>
    <n v="8970"/>
    <n v="288"/>
    <m/>
    <x v="35"/>
    <n v="5"/>
    <s v="05"/>
    <n v="18"/>
    <x v="1"/>
    <n v="0.8"/>
    <n v="16"/>
    <s v="RAPIDO EL OTAVALEÑITO S.A."/>
  </r>
  <r>
    <n v="1002211224"/>
    <s v="UE01"/>
    <d v="2022-04-05T00:00:00"/>
    <d v="1899-12-30T17:48:00"/>
    <s v="012-024-00413185"/>
    <s v=""/>
    <s v=""/>
    <n v="0"/>
    <n v="0"/>
    <s v="ZPRC"/>
    <s v="2500108757"/>
    <s v="P000033587"/>
    <n v="8002829047"/>
    <n v="1002211224"/>
    <s v="15-00000218"/>
    <s v="MAGNO HE"/>
    <n v="30.86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060"/>
    <n v="30860"/>
    <n v="19200"/>
    <n v="784.15"/>
    <m/>
    <x v="28"/>
    <n v="5"/>
    <s v="05"/>
    <n v="30.86"/>
    <x v="1"/>
    <n v="25.409915748541803"/>
    <n v="25.409915748541803"/>
    <s v="TRANSALMEIDA"/>
  </r>
  <r>
    <n v="1002211247"/>
    <s v="UE01"/>
    <d v="2022-04-05T00:00:00"/>
    <d v="1899-12-30T17:53:00"/>
    <s v="012-024-00413186"/>
    <s v=""/>
    <s v=""/>
    <n v="0"/>
    <n v="0"/>
    <s v="ZPVN"/>
    <s v="40568537"/>
    <s v="0000396036"/>
    <n v="8002829079"/>
    <n v="1002211247"/>
    <s v="15-00001119"/>
    <s v="CAMPEON ANTIHUMEDAD"/>
    <n v="60"/>
    <s v="BOL"/>
    <s v="103131"/>
    <s v="ARTEAGA ALCIVAR RENE CALLETANO"/>
    <s v="804249"/>
    <s v="BODEGA PRINCIPAL"/>
    <s v="MANTA"/>
    <s v="CALLE PRINCIPAL PARR ELOY ALFARO"/>
    <s v="OMMANT"/>
    <s v="O-Manabi-Manta"/>
    <n v="486"/>
    <x v="137"/>
    <x v="137"/>
    <s v="100014983"/>
    <s v="GUEVARA DIEGO"/>
    <s v="ZETT"/>
    <s v="18UE624"/>
    <s v="2"/>
    <s v="Sin Pallet"/>
    <n v="0"/>
    <n v="0"/>
    <x v="0"/>
    <n v="11881.817999999999"/>
    <n v="3001.8180000000002"/>
    <n v="8880"/>
    <n v="67.8"/>
    <m/>
    <x v="135"/>
    <n v="5"/>
    <s v="05"/>
    <n v="3"/>
    <x v="1"/>
    <n v="1.1299999999999999"/>
    <n v="22.599999999999998"/>
    <s v="CALDECARGO CIA"/>
  </r>
  <r>
    <n v="1002211247"/>
    <s v="UE01"/>
    <d v="2022-04-05T00:00:00"/>
    <d v="1899-12-30T17:53:00"/>
    <s v="012-024-00413187"/>
    <s v=""/>
    <s v=""/>
    <n v="0"/>
    <n v="0"/>
    <s v="ZPTG"/>
    <s v="2000006380"/>
    <s v="0000396037"/>
    <n v="880003339"/>
    <n v="1002211247"/>
    <s v="15-00001119"/>
    <s v="CAMPEON ANTIHUMEDAD"/>
    <n v="600"/>
    <s v="BOL"/>
    <s v="102255"/>
    <s v="FUNDACION COMUNIDAD DE REINSERCION"/>
    <s v="102255"/>
    <s v="FUNDACION COMUNIDAD DE REINSERCION"/>
    <s v="MANTA"/>
    <s v="MANABI / MANTA / MANTA / S/N"/>
    <s v="OMMANT"/>
    <s v="O-Manabi-Manta"/>
    <n v="486"/>
    <x v="137"/>
    <x v="137"/>
    <s v="100014983"/>
    <s v="GUEVARA DIEGO"/>
    <s v="ZETT"/>
    <s v="18UE624"/>
    <s v="2"/>
    <s v="Sin Pallet"/>
    <n v="0"/>
    <n v="0"/>
    <x v="0"/>
    <n v="38898.182000000001"/>
    <n v="30018.182000000001"/>
    <n v="8880"/>
    <n v="678"/>
    <m/>
    <x v="135"/>
    <n v="5"/>
    <s v="05"/>
    <n v="30"/>
    <x v="1"/>
    <n v="1.1299999999999999"/>
    <n v="22.6"/>
    <s v="CALDECARGO CIA"/>
  </r>
  <r>
    <n v="1002211225"/>
    <s v="UE01"/>
    <d v="2022-04-05T00:00:00"/>
    <d v="1899-12-30T17:53:00"/>
    <s v="012-024-00413188"/>
    <s v="9000809692"/>
    <s v="012-022-00316850"/>
    <n v="2458.8000000000002"/>
    <n v="2756.83"/>
    <s v="ZPVN"/>
    <s v="40568519"/>
    <s v="0000395966"/>
    <n v="8002829048"/>
    <n v="1002211225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27200"/>
    <n v="18010"/>
    <n v="9190"/>
    <n v="255.6"/>
    <m/>
    <x v="71"/>
    <n v="5"/>
    <s v="05"/>
    <n v="18"/>
    <x v="1"/>
    <n v="0.71"/>
    <n v="14.2"/>
    <s v="TRIMPESAS S.A."/>
  </r>
  <r>
    <n v="1002211231"/>
    <s v="UE01"/>
    <d v="2022-04-05T00:00:00"/>
    <d v="1899-12-30T17:58:00"/>
    <s v="012-024-00413189"/>
    <s v="9000809628"/>
    <s v="013-020-00048102"/>
    <n v="2476.8000000000002"/>
    <n v="2777.01"/>
    <s v="ZPDF"/>
    <s v="70177957"/>
    <s v="P000033683"/>
    <n v="8002829055"/>
    <n v="1002211231"/>
    <s v="15-00001124"/>
    <s v="SELVALEGRE ANTIHUMEDAD"/>
    <n v="360"/>
    <s v="BOL"/>
    <s v="101491"/>
    <s v="MOREJON CACAY BLADIMIR ALFREDO"/>
    <s v="801874"/>
    <s v="BODEGA MOREJON BLADI"/>
    <s v="QUITO"/>
    <s v="PACTO 27 DE MARZO S/N Y ESPAÑA"/>
    <s v="OPPACT"/>
    <s v="O-Pichincha-Pacto"/>
    <n v="119"/>
    <x v="103"/>
    <x v="103"/>
    <s v="100019413"/>
    <s v="CASANOVA ROMEL"/>
    <s v="ZEMU"/>
    <s v="18UE843"/>
    <s v="2"/>
    <s v="Sin Pallet"/>
    <n v="0"/>
    <n v="0"/>
    <x v="0"/>
    <n v="26960"/>
    <n v="18010"/>
    <n v="8950"/>
    <n v="244.8"/>
    <m/>
    <x v="101"/>
    <n v="5"/>
    <s v="05"/>
    <n v="18"/>
    <x v="1"/>
    <n v="0.68"/>
    <n v="13.600000000000001"/>
    <s v="TRAPSA C.A."/>
  </r>
  <r>
    <n v="1002211239"/>
    <s v="UE01"/>
    <d v="2022-04-05T00:00:00"/>
    <d v="1899-12-30T18:13:00"/>
    <s v="012-024-00413190"/>
    <s v="9000809698"/>
    <s v="012-022-00316851"/>
    <n v="4251.6499999999996"/>
    <n v="4766.9799999999996"/>
    <s v="ZPVN"/>
    <s v="40568417"/>
    <s v="0000395818"/>
    <n v="8002829066"/>
    <n v="1002211239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60"/>
    <n v="33060"/>
    <n v="17800"/>
    <n v="488.4"/>
    <m/>
    <x v="67"/>
    <n v="5"/>
    <s v="05"/>
    <n v="33"/>
    <x v="1"/>
    <n v="0.74"/>
    <n v="14.799999999999999"/>
    <s v="TRANSPORTE PROPIO"/>
  </r>
  <r>
    <n v="1002211244"/>
    <s v="UE01"/>
    <d v="2022-04-05T00:00:00"/>
    <d v="1899-12-30T18:19:00"/>
    <s v="012-024-00413191"/>
    <s v=""/>
    <s v=""/>
    <n v="0"/>
    <n v="0"/>
    <s v="ZPRC"/>
    <s v="2500108802"/>
    <s v="0000396051"/>
    <n v="8002829073"/>
    <n v="1002211244"/>
    <s v="15-00001119"/>
    <s v="CAMPEON ANTIHUMEDAD"/>
    <n v="660"/>
    <s v="BOL"/>
    <s v="101664"/>
    <s v="ACERIA DEL ECUADOR C.A. ADELCA"/>
    <s v="809749"/>
    <s v="OBRA COBEÑA INGRID"/>
    <s v="SANTO DOMINGO"/>
    <s v="VIA A QUEVEDO KM33"/>
    <s v="OJLUZD"/>
    <s v="O-Santodomingo -Luzdeamérica"/>
    <n v="265"/>
    <x v="70"/>
    <x v="70"/>
    <s v="100017519"/>
    <s v="VILLALBA PATRICIO"/>
    <s v="ZETT"/>
    <s v="18UE305"/>
    <s v="2"/>
    <s v="Sin Pallet"/>
    <n v="0"/>
    <n v="0"/>
    <x v="0"/>
    <n v="50880"/>
    <n v="33050"/>
    <n v="17830"/>
    <n v="633.6"/>
    <m/>
    <x v="68"/>
    <n v="5"/>
    <s v="05"/>
    <n v="33"/>
    <x v="1"/>
    <n v="0.96000000000000008"/>
    <n v="19.2"/>
    <s v="TRANSPORTE PROPIO"/>
  </r>
  <r>
    <n v="1002211238"/>
    <s v="UE01"/>
    <d v="2022-04-05T00:00:00"/>
    <d v="1899-12-30T18:24:00"/>
    <s v="012-024-00413192"/>
    <s v="9000809703"/>
    <s v="012-022-00316852"/>
    <n v="3100.8"/>
    <n v="3476.64"/>
    <s v="ZPVN"/>
    <s v="40568241"/>
    <s v="0000395678"/>
    <n v="8002829065"/>
    <n v="1002211238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138"/>
    <x v="138"/>
    <s v="100014953"/>
    <s v="ALBUJA CESAR"/>
    <s v="ZEMT"/>
    <s v="18UE604"/>
    <s v="1"/>
    <s v="Con Pallet"/>
    <n v="0.05"/>
    <n v="24"/>
    <x v="0"/>
    <n v="38560"/>
    <n v="24010"/>
    <n v="14550"/>
    <n v="576"/>
    <m/>
    <x v="136"/>
    <n v="5"/>
    <s v="05"/>
    <n v="24"/>
    <x v="1"/>
    <n v="1.2"/>
    <n v="24"/>
    <s v="RUTAS COTACACHENSES S.A."/>
  </r>
  <r>
    <n v="1002211237"/>
    <s v="UE01"/>
    <d v="2022-04-05T00:00:00"/>
    <d v="1899-12-30T18:31:00"/>
    <s v="012-024-00413193"/>
    <s v="9000809704"/>
    <s v="012-022-00316853"/>
    <n v="4125.4799999999996"/>
    <n v="4625.5200000000004"/>
    <s v="ZPVN"/>
    <s v="40568543"/>
    <s v="0000396021"/>
    <n v="8002829064"/>
    <n v="1002211237"/>
    <s v="15-00000218"/>
    <s v="MAGNO HE"/>
    <n v="32.07"/>
    <s v="T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57"/>
    <s v="TOCAGON CESAR"/>
    <s v="ZECI"/>
    <s v="18UE709"/>
    <s v="2"/>
    <s v="Sin Pallet"/>
    <n v="0"/>
    <n v="0"/>
    <x v="0"/>
    <n v="51180"/>
    <n v="32070"/>
    <n v="19110"/>
    <n v="1138.49"/>
    <m/>
    <x v="78"/>
    <n v="5"/>
    <s v="05"/>
    <n v="32.07"/>
    <x v="1"/>
    <n v="35.500155908949175"/>
    <n v="35.500155908949175"/>
    <s v="CASTRO HERMANOS S.A."/>
  </r>
  <r>
    <n v="1002211240"/>
    <s v="UE01"/>
    <d v="2022-04-05T00:00:00"/>
    <d v="1899-12-30T18:32:00"/>
    <s v="012-024-00413194"/>
    <s v="9000809707"/>
    <s v="012-022-00316856"/>
    <n v="1373.09"/>
    <n v="1539.52"/>
    <s v="ZPVN"/>
    <s v="40568399"/>
    <s v="P000033651"/>
    <n v="8002829068"/>
    <n v="1002211240"/>
    <s v="15-00001115"/>
    <s v="ARMADURO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s v="18UE676"/>
    <s v="1"/>
    <s v="Con Pallet"/>
    <n v="0.05"/>
    <n v="10"/>
    <x v="0"/>
    <n v="14940"/>
    <n v="10033.333000000001"/>
    <n v="4906.6670000000004"/>
    <n v="32"/>
    <m/>
    <x v="88"/>
    <n v="5"/>
    <s v="05"/>
    <n v="10"/>
    <x v="1"/>
    <n v="0.16"/>
    <n v="3.2"/>
    <s v="LIDENORTI S.A."/>
  </r>
  <r>
    <n v="1002211240"/>
    <s v="UE01"/>
    <d v="2022-04-05T00:00:00"/>
    <d v="1899-12-30T18:32:00"/>
    <s v="012-024-00413195"/>
    <s v="9000809705"/>
    <s v="012-022-00316854"/>
    <n v="749.39"/>
    <n v="840.22"/>
    <s v="ZPVN"/>
    <s v="40568398"/>
    <s v="P000033650"/>
    <n v="8002829069"/>
    <n v="1002211240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s v="18UE676"/>
    <s v="1"/>
    <s v="Con Pallet"/>
    <n v="0.05"/>
    <n v="6"/>
    <x v="0"/>
    <n v="10926.666999999999"/>
    <n v="6020"/>
    <n v="4906.6670000000004"/>
    <n v="19.2"/>
    <m/>
    <x v="88"/>
    <n v="5"/>
    <s v="05"/>
    <n v="6"/>
    <x v="1"/>
    <n v="0.16"/>
    <n v="3.1999999999999997"/>
    <s v="LIDENORTI S.A."/>
  </r>
  <r>
    <n v="1002211240"/>
    <s v="UE01"/>
    <d v="2022-04-05T00:00:00"/>
    <d v="1899-12-30T18:32:00"/>
    <s v="012-024-00413196"/>
    <s v="9000809706"/>
    <s v="012-022-00316855"/>
    <n v="1087.44"/>
    <n v="1219.24"/>
    <s v="ZPVN"/>
    <s v="40568397"/>
    <s v="P000033649"/>
    <n v="8002829067"/>
    <n v="1002211240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s v="18UE676"/>
    <s v="1"/>
    <s v="Con Pallet"/>
    <n v="0.05"/>
    <n v="8"/>
    <x v="0"/>
    <n v="12933.334000000001"/>
    <n v="8026.6670000000004"/>
    <n v="4906.6670000000004"/>
    <n v="25.6"/>
    <m/>
    <x v="88"/>
    <n v="5"/>
    <s v="05"/>
    <n v="8"/>
    <x v="1"/>
    <n v="0.16"/>
    <n v="3.2"/>
    <s v="LIDENORTI S.A."/>
  </r>
  <r>
    <n v="1002211252"/>
    <s v="UE01"/>
    <d v="2022-04-05T00:00:00"/>
    <d v="1899-12-30T18:37:00"/>
    <s v="012-024-00413197"/>
    <s v="9000809709"/>
    <s v="012-022-00316857"/>
    <n v="2494.8000000000002"/>
    <n v="2797.19"/>
    <s v="ZPVN"/>
    <s v="40568582"/>
    <s v="0000396093"/>
    <n v="8002829086"/>
    <n v="1002211252"/>
    <s v="15-00001123"/>
    <s v="SELVALEGRE"/>
    <n v="360"/>
    <s v="BOL"/>
    <s v="101780"/>
    <s v="MEGAPROFER S.A."/>
    <s v="807340"/>
    <s v="ECOFERRETERIA MARIANA DE JESUS"/>
    <s v="RUMIÑAHUI"/>
    <s v="AV. MARIANO DE JESUS 10-74"/>
    <s v="OPSANG"/>
    <s v="O-Pichincha-Sangolqui"/>
    <n v="130"/>
    <x v="102"/>
    <x v="102"/>
    <s v="100021206"/>
    <s v="OBANDO ADRIAN"/>
    <s v="ZEMU"/>
    <s v="18UE679"/>
    <s v="2"/>
    <s v="Sin Pallet"/>
    <n v="0"/>
    <n v="0"/>
    <x v="0"/>
    <n v="26900"/>
    <n v="17990"/>
    <n v="8910"/>
    <n v="194.4"/>
    <m/>
    <x v="100"/>
    <n v="5"/>
    <s v="05"/>
    <n v="18"/>
    <x v="1"/>
    <n v="0.54"/>
    <n v="10.8"/>
    <s v="LA ARMENIA S.A."/>
  </r>
  <r>
    <n v="1002211236"/>
    <s v="UE01"/>
    <d v="2022-04-05T00:00:00"/>
    <d v="1899-12-30T18:38:00"/>
    <s v="012-024-00413198"/>
    <s v="9000809710"/>
    <s v="012-022-00316858"/>
    <n v="4166.3999999999996"/>
    <n v="4671.3999999999996"/>
    <s v="ZPVN"/>
    <s v="40568479"/>
    <s v="P000033671"/>
    <n v="8002829063"/>
    <n v="1002211236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6"/>
    <x v="126"/>
    <s v="100014903"/>
    <s v="BURBANO JUAN"/>
    <s v="ZETT"/>
    <s v="18UE528"/>
    <s v="1"/>
    <s v="Con Pallet"/>
    <n v="0.05"/>
    <n v="32"/>
    <x v="0"/>
    <n v="50590"/>
    <n v="32040"/>
    <n v="18550"/>
    <n v="492.8"/>
    <m/>
    <x v="124"/>
    <n v="5"/>
    <s v="05"/>
    <n v="32"/>
    <x v="1"/>
    <n v="0.77"/>
    <n v="15.4"/>
    <s v="LIDENORTI S.A."/>
  </r>
  <r>
    <n v="1002211265"/>
    <s v="UE01"/>
    <d v="2022-04-05T00:00:00"/>
    <d v="1899-12-30T18:41:00"/>
    <s v="012-024-00413199"/>
    <s v=""/>
    <s v=""/>
    <n v="0"/>
    <n v="0"/>
    <s v="ZPRC"/>
    <s v="2500108807"/>
    <s v="P000033697"/>
    <n v="8002829104"/>
    <n v="1002211265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10"/>
    <n v="18020"/>
    <n v="8890"/>
    <n v="248.4"/>
    <m/>
    <x v="17"/>
    <n v="5"/>
    <s v="05"/>
    <n v="18"/>
    <x v="1"/>
    <n v="0.69000000000000006"/>
    <n v="13.8"/>
    <s v="TRANSPORTE PROPIO"/>
  </r>
  <r>
    <n v="1002211251"/>
    <s v="UE01"/>
    <d v="2022-04-05T00:00:00"/>
    <d v="1899-12-30T18:42:00"/>
    <s v="012-024-00413200"/>
    <s v="9000809711"/>
    <s v="012-022-00316859"/>
    <n v="2507.02"/>
    <n v="2810.88"/>
    <s v="ZPVN"/>
    <s v="40568521"/>
    <s v="0000395968"/>
    <n v="8002829085"/>
    <n v="1002211251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88"/>
    <x v="88"/>
    <s v="10003590"/>
    <s v="CUAYCAL TACUNGA JORGE ANIBAL"/>
    <s v="ZEMU"/>
    <s v="18UE336"/>
    <s v="2"/>
    <s v="Sin Pallet"/>
    <n v="0"/>
    <n v="0"/>
    <x v="0"/>
    <n v="27100"/>
    <n v="18040"/>
    <n v="9060"/>
    <n v="381.6"/>
    <m/>
    <x v="86"/>
    <n v="5"/>
    <s v="05"/>
    <n v="18"/>
    <x v="1"/>
    <n v="1.06"/>
    <n v="21.200000000000003"/>
    <s v="TRANSSJQ S.A."/>
  </r>
  <r>
    <n v="1002211253"/>
    <s v="UE01"/>
    <d v="2022-04-05T00:00:00"/>
    <d v="1899-12-30T18:45:00"/>
    <s v="012-024-00413201"/>
    <s v="9000809713"/>
    <s v="012-022-00316861"/>
    <n v="1038.4000000000001"/>
    <n v="1164.26"/>
    <s v="ZPVN"/>
    <s v="40568559"/>
    <s v="0000396056"/>
    <n v="8002829087"/>
    <n v="1002211253"/>
    <s v="15-00001119"/>
    <s v="CAMPEON ANTIHUMEDAD"/>
    <n v="16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12388.888999999999"/>
    <n v="8008.8890000000001"/>
    <n v="4380"/>
    <n v="184"/>
    <m/>
    <x v="94"/>
    <n v="5"/>
    <s v="05"/>
    <n v="8"/>
    <x v="1"/>
    <n v="1.1499999999999999"/>
    <n v="23"/>
    <s v="SUCUMTRANSA S.A."/>
  </r>
  <r>
    <n v="1002211253"/>
    <s v="UE01"/>
    <d v="2022-04-05T00:00:00"/>
    <d v="1899-12-30T18:45:00"/>
    <s v="012-024-00413202"/>
    <s v="9000809712"/>
    <s v="012-022-00316860"/>
    <n v="1350"/>
    <n v="1513.63"/>
    <s v="ZPVN"/>
    <s v="40568559"/>
    <s v="0000396055"/>
    <n v="8002829088"/>
    <n v="1002211253"/>
    <s v="15-00001124"/>
    <s v="SELVALEGRE ANTIHUMEDAD"/>
    <n v="20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14391.111000000001"/>
    <n v="10011.111000000001"/>
    <n v="4380"/>
    <n v="230"/>
    <m/>
    <x v="94"/>
    <n v="5"/>
    <s v="05"/>
    <n v="10"/>
    <x v="1"/>
    <n v="1.1499999999999999"/>
    <n v="23"/>
    <s v="SUCUMTRANSA S.A."/>
  </r>
  <r>
    <n v="1002211273"/>
    <s v="UE01"/>
    <d v="2022-04-05T00:00:00"/>
    <d v="1899-12-30T18:57:00"/>
    <s v="012-024-00413203"/>
    <s v="9000809714"/>
    <s v="012-022-00316862"/>
    <n v="4316.3999999999996"/>
    <n v="4839.58"/>
    <s v="ZPVN"/>
    <s v="40568524"/>
    <s v="P000033685"/>
    <n v="8002829113"/>
    <n v="100221127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90"/>
    <n v="33100"/>
    <n v="17790"/>
    <n v="488.4"/>
    <m/>
    <x v="27"/>
    <n v="5"/>
    <s v="05"/>
    <n v="33"/>
    <x v="1"/>
    <n v="0.74"/>
    <n v="14.799999999999999"/>
    <s v="TRANSPORTE PROPIO"/>
  </r>
  <r>
    <n v="1002211255"/>
    <s v="UE01"/>
    <d v="2022-04-05T00:00:00"/>
    <d v="1899-12-30T19:07:00"/>
    <s v="012-024-00413204"/>
    <s v="9000809715"/>
    <s v="012-022-00316863"/>
    <n v="2545.1999999999998"/>
    <n v="2853.69"/>
    <s v="ZPVN"/>
    <s v="40568510"/>
    <s v="P000033680"/>
    <n v="8002829092"/>
    <n v="1002211255"/>
    <s v="15-00001124"/>
    <s v="SELVALEGRE ANTIHUMEDAD"/>
    <n v="360"/>
    <s v="BOL"/>
    <s v="10005115"/>
    <s v="AMORES VELOZ EDISON ENRIQUE"/>
    <s v="809615"/>
    <s v="BODEGA PRINCIPAL EL HUERTO"/>
    <s v="ESMERALDAS"/>
    <s v="GUARDARALLA 3 RECINTO TIMBRE"/>
    <s v="OEESME"/>
    <s v="O-Esmeraldas-Esmeraldas"/>
    <n v="388"/>
    <x v="15"/>
    <x v="15"/>
    <s v="100018302"/>
    <s v="VERA EDWIN"/>
    <s v="ZEMU"/>
    <s v="18UE301"/>
    <s v="2"/>
    <s v="Sin Pallet"/>
    <n v="0"/>
    <n v="0"/>
    <x v="0"/>
    <n v="27120"/>
    <n v="18030"/>
    <n v="9090"/>
    <n v="381.6"/>
    <m/>
    <x v="15"/>
    <n v="5"/>
    <s v="05"/>
    <n v="18"/>
    <x v="1"/>
    <n v="1.06"/>
    <n v="21.200000000000003"/>
    <s v="SANJOPAS S.A."/>
  </r>
  <r>
    <n v="1002211262"/>
    <s v="UE01"/>
    <d v="2022-04-05T00:00:00"/>
    <d v="1899-12-30T19:10:00"/>
    <s v="012-024-00413205"/>
    <s v="9000809716"/>
    <s v="012-022-00316864"/>
    <n v="4144.78"/>
    <n v="4647.1499999999996"/>
    <s v="ZPVN"/>
    <s v="40568543"/>
    <s v="0000396022"/>
    <n v="8002829101"/>
    <n v="1002211262"/>
    <s v="15-00000218"/>
    <s v="MAGNO HE"/>
    <n v="32.22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4878"/>
    <s v="MANOSALVAS JUAN CARLOS"/>
    <s v="ZECI"/>
    <s v="18LAI0339"/>
    <s v="2"/>
    <s v="Sin Pallet"/>
    <n v="0"/>
    <n v="0"/>
    <x v="0"/>
    <n v="51590"/>
    <n v="32220"/>
    <n v="19370"/>
    <n v="1143.81"/>
    <m/>
    <x v="1"/>
    <n v="5"/>
    <s v="05"/>
    <n v="32.22"/>
    <x v="1"/>
    <n v="35.5"/>
    <n v="35.5"/>
    <s v="TRANSCONCEM CIA. LTDA."/>
  </r>
  <r>
    <n v="1002211280"/>
    <s v="UE01"/>
    <d v="2022-04-05T00:00:00"/>
    <d v="1899-12-30T19:21:00"/>
    <s v="012-024-00413206"/>
    <s v="9000809718"/>
    <s v="012-022-00316865"/>
    <n v="4527.6000000000004"/>
    <n v="5076.37"/>
    <s v="ZPVN"/>
    <s v="40567644"/>
    <s v="0000395776"/>
    <n v="8002829121"/>
    <n v="1002211280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28"/>
    <x v="28"/>
    <s v="100021196"/>
    <s v="CASTILLO PATRICIO"/>
    <s v="ZETT"/>
    <s v="18UE343"/>
    <s v="2"/>
    <s v="Sin Pallet"/>
    <n v="0"/>
    <n v="0"/>
    <x v="0"/>
    <n v="50820"/>
    <n v="33000"/>
    <n v="17820"/>
    <n v="356.4"/>
    <m/>
    <x v="26"/>
    <n v="5"/>
    <s v="05"/>
    <n v="33"/>
    <x v="1"/>
    <n v="0.53999999999999992"/>
    <n v="10.799999999999999"/>
    <s v="TRIMPESAS S.A."/>
  </r>
  <r>
    <n v="1002211277"/>
    <s v="UE01"/>
    <d v="2022-04-05T00:00:00"/>
    <d v="1899-12-30T19:30:00"/>
    <s v="012-024-00413207"/>
    <s v="9000809721"/>
    <s v="012-022-00316866"/>
    <n v="3648.87"/>
    <n v="4091.13"/>
    <s v="ZPVN"/>
    <s v="40566821"/>
    <s v="0000395113"/>
    <n v="8002829118"/>
    <n v="1002211277"/>
    <s v="15-00000218"/>
    <s v="MAGNO HE"/>
    <n v="31.38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760"/>
    <n v="31380"/>
    <n v="19380"/>
    <n v="0"/>
    <m/>
    <x v="3"/>
    <n v="5"/>
    <s v="05"/>
    <n v="31.38"/>
    <x v="1"/>
    <n v="0"/>
    <n v="0"/>
    <s v="HORMIANDES"/>
  </r>
  <r>
    <n v="1002211286"/>
    <s v="UE01"/>
    <d v="2022-04-05T00:00:00"/>
    <d v="1899-12-30T19:34:00"/>
    <s v="012-024-00413208"/>
    <s v=""/>
    <s v=""/>
    <n v="0"/>
    <n v="0"/>
    <s v="ZPRC"/>
    <s v="2500108793"/>
    <s v="0000395969"/>
    <n v="8002829127"/>
    <n v="1002211286"/>
    <s v="15-00001119"/>
    <s v="CAMPEON ANTIHUMEDAD"/>
    <n v="360"/>
    <s v="BOL"/>
    <s v="101663"/>
    <s v="ZURIDIST CIA. LTDA."/>
    <s v="810882"/>
    <s v="OBRA MARINA BAY"/>
    <s v="JARAMIJÓ"/>
    <s v="CALLE LOS ALGARROBO"/>
    <s v="OMMANT"/>
    <s v="O-Manabi-Manta"/>
    <n v="486"/>
    <x v="107"/>
    <x v="107"/>
    <s v="10000354"/>
    <s v="HARO HARO JORDAN JOSUE"/>
    <s v="ZEMU"/>
    <s v="18UE653"/>
    <s v="2"/>
    <s v="Sin Pallet"/>
    <n v="0"/>
    <n v="0"/>
    <x v="0"/>
    <n v="27090"/>
    <n v="18010"/>
    <n v="9080"/>
    <n v="406.8"/>
    <m/>
    <x v="105"/>
    <n v="5"/>
    <s v="05"/>
    <n v="18"/>
    <x v="1"/>
    <n v="1.1300000000000001"/>
    <n v="22.6"/>
    <s v="TRIMPESAS S.A."/>
  </r>
  <r>
    <n v="1002211287"/>
    <s v="UE01"/>
    <d v="2022-04-05T00:00:00"/>
    <d v="1899-12-30T19:36:00"/>
    <s v="012-024-00413209"/>
    <s v="9000809722"/>
    <s v="012-022-00316867"/>
    <n v="2365.1999999999998"/>
    <n v="2651.87"/>
    <s v="ZPVN"/>
    <s v="40568522"/>
    <s v="0000395983"/>
    <n v="8002829128"/>
    <n v="1002211287"/>
    <s v="15-00001119"/>
    <s v="CAMPEON ANTIHUMEDAD"/>
    <n v="360"/>
    <s v="BOL"/>
    <s v="10002798"/>
    <s v="ENCALADA PELAEZ PATRICIO JAVIER"/>
    <s v="807524"/>
    <s v="BODEGA ENCAFERRE"/>
    <s v="SANTO DOMINGO"/>
    <s v="EUDOMILIO PIEDRA"/>
    <s v="OJELES"/>
    <s v="O-Santodomingo -Elesfuerzo"/>
    <n v="265"/>
    <x v="131"/>
    <x v="131"/>
    <s v="10008262"/>
    <s v="AYALA VIVAS EDISON SANTIAGO"/>
    <s v="ZEMU"/>
    <s v="18UE588"/>
    <s v="2"/>
    <s v="Sin Pallet"/>
    <n v="0"/>
    <n v="0"/>
    <x v="0"/>
    <n v="27260"/>
    <n v="18030"/>
    <n v="9230"/>
    <n v="345.6"/>
    <m/>
    <x v="129"/>
    <n v="5"/>
    <s v="05"/>
    <n v="18"/>
    <x v="1"/>
    <n v="0.96000000000000008"/>
    <n v="19.200000000000003"/>
    <s v="SETRAINCE"/>
  </r>
  <r>
    <n v="1002211300"/>
    <s v="UE01"/>
    <d v="2022-04-05T00:00:00"/>
    <d v="1899-12-30T19:39:00"/>
    <s v="012-024-00413210"/>
    <s v=""/>
    <s v=""/>
    <n v="0"/>
    <n v="0"/>
    <s v="ZPRC"/>
    <s v="2500108816"/>
    <s v="P000033715"/>
    <n v="8002829143"/>
    <n v="1002211300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880"/>
    <n v="33990"/>
    <n v="17890"/>
    <n v="516.79999999999995"/>
    <m/>
    <x v="5"/>
    <n v="5"/>
    <s v="05"/>
    <n v="34"/>
    <x v="1"/>
    <n v="0.7599999999999999"/>
    <n v="15.2"/>
    <s v="TRANSPORTE PROPIO"/>
  </r>
  <r>
    <n v="1002211304"/>
    <s v="UE01"/>
    <d v="2022-04-05T00:00:00"/>
    <d v="1899-12-30T19:45:00"/>
    <s v="012-024-00413211"/>
    <s v="9000809723"/>
    <s v="012-022-00316868"/>
    <n v="2458.8000000000002"/>
    <n v="2756.83"/>
    <s v="ZPVN"/>
    <s v="40568554"/>
    <s v="0000396105"/>
    <n v="8002829148"/>
    <n v="1002211304"/>
    <s v="15-00001123"/>
    <s v="SELVALEGRE"/>
    <n v="36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33"/>
    <x v="33"/>
    <s v="100014931"/>
    <s v="VACA GALO"/>
    <s v="ZEMU"/>
    <s v="18UE737"/>
    <s v="2"/>
    <s v="Sin Pallet"/>
    <n v="0"/>
    <n v="0"/>
    <x v="0"/>
    <n v="26930"/>
    <n v="17980"/>
    <n v="8950"/>
    <n v="165.6"/>
    <m/>
    <x v="31"/>
    <n v="5"/>
    <s v="05"/>
    <n v="18"/>
    <x v="1"/>
    <n v="0.45999999999999996"/>
    <n v="9.1999999999999993"/>
    <s v="TRANSPORTE PESADO CIAPRUTE S.A."/>
  </r>
  <r>
    <n v="1002211281"/>
    <s v="UE01"/>
    <d v="2022-04-05T00:00:00"/>
    <d v="1899-12-30T19:48:00"/>
    <s v="012-024-00413212"/>
    <s v="9000809724"/>
    <s v="012-022-00316869"/>
    <n v="4534.2"/>
    <n v="5083.7700000000004"/>
    <s v="ZPVN"/>
    <s v="40568513"/>
    <s v="0000395945"/>
    <n v="8002829122"/>
    <n v="1002211281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62"/>
    <x v="62"/>
    <s v="100014880"/>
    <s v="MALITAXI MARCO"/>
    <s v="ZETT"/>
    <s v="18UE388"/>
    <s v="2"/>
    <s v="Sin Pallet"/>
    <n v="0"/>
    <n v="0"/>
    <x v="0"/>
    <n v="51060"/>
    <n v="33100"/>
    <n v="17960"/>
    <n v="620.4"/>
    <m/>
    <x v="60"/>
    <n v="5"/>
    <s v="05"/>
    <n v="33"/>
    <x v="1"/>
    <n v="0.94"/>
    <n v="18.8"/>
    <s v="SANJOPAS S.A."/>
  </r>
  <r>
    <n v="1002211308"/>
    <s v="UE01"/>
    <d v="2022-04-05T00:00:00"/>
    <d v="1899-12-30T19:53:00"/>
    <s v="012-024-00413213"/>
    <s v=""/>
    <s v=""/>
    <n v="0"/>
    <n v="0"/>
    <s v="ZPRC"/>
    <s v="2500108797"/>
    <s v="0000395998"/>
    <n v="8002829156"/>
    <n v="100221130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00"/>
    <n v="31980"/>
    <n v="18220"/>
    <n v="288"/>
    <m/>
    <x v="96"/>
    <n v="5"/>
    <s v="05"/>
    <n v="32"/>
    <x v="1"/>
    <n v="0.45"/>
    <n v="9"/>
    <s v="TRANSPORTE PROPIO"/>
  </r>
  <r>
    <n v="1002211307"/>
    <s v="UE01"/>
    <d v="2022-04-05T00:00:00"/>
    <d v="1899-12-30T19:56:00"/>
    <s v="012-024-00413214"/>
    <s v="9000809726"/>
    <s v="012-022-00316871"/>
    <n v="1051.2"/>
    <n v="1178.6099999999999"/>
    <s v="ZPVN"/>
    <s v="40568575"/>
    <s v="0000396082"/>
    <n v="8002829155"/>
    <n v="1002211307"/>
    <s v="15-00001123"/>
    <s v="SELVALEGRE"/>
    <n v="1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2633.333000000001"/>
    <n v="8013.3329999999996"/>
    <n v="4620"/>
    <n v="144"/>
    <m/>
    <x v="99"/>
    <n v="5"/>
    <s v="05"/>
    <n v="8"/>
    <x v="1"/>
    <n v="0.9"/>
    <n v="18"/>
    <s v="TRANSPORTE PROPIO"/>
  </r>
  <r>
    <n v="1002211307"/>
    <s v="UE01"/>
    <d v="2022-04-05T00:00:00"/>
    <d v="1899-12-30T19:56:00"/>
    <s v="012-024-00413215"/>
    <s v="9000809725"/>
    <s v="012-022-00316870"/>
    <n v="1326"/>
    <n v="1486.72"/>
    <s v="ZPVN"/>
    <s v="40568576"/>
    <s v="0000396083"/>
    <n v="8002829154"/>
    <n v="1002211307"/>
    <s v="15-00001123"/>
    <s v="SELVALEGRE"/>
    <n v="200"/>
    <s v="BOL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4636.666999999999"/>
    <n v="10016.666999999999"/>
    <n v="4620"/>
    <n v="180"/>
    <m/>
    <x v="99"/>
    <n v="5"/>
    <s v="05"/>
    <n v="10"/>
    <x v="1"/>
    <n v="0.9"/>
    <n v="18"/>
    <s v="TRANSPORTE PROPIO"/>
  </r>
  <r>
    <n v="1002211309"/>
    <s v="UE01"/>
    <d v="2022-04-05T00:00:00"/>
    <d v="1899-12-30T19:58:00"/>
    <s v="012-024-00413216"/>
    <s v="9000809727"/>
    <s v="012-022-00316872"/>
    <n v="2494.8000000000002"/>
    <n v="2797.19"/>
    <s v="ZPVN"/>
    <s v="40568529"/>
    <s v="0000395994"/>
    <n v="8002829157"/>
    <n v="1002211309"/>
    <s v="15-00001123"/>
    <s v="SELVALEGRE"/>
    <n v="360"/>
    <s v="BOL"/>
    <s v="101605"/>
    <s v="CHAVEZ ALTAMIRANO XIOMARA"/>
    <s v="800999"/>
    <s v="BODEGA CHAVEZ XIOMAR"/>
    <s v="QUITO"/>
    <s v="VIA INTEROCEANICA KM. 17 Y BUENA"/>
    <s v="OPTUMB"/>
    <s v="O-Pichincha-Tumbaco"/>
    <n v="110"/>
    <x v="45"/>
    <x v="45"/>
    <s v="10000932"/>
    <s v="CACOANGO RODRIGO"/>
    <s v="ZEMU"/>
    <s v="18UE704"/>
    <s v="2"/>
    <s v="Sin Pallet"/>
    <n v="0"/>
    <n v="0"/>
    <x v="0"/>
    <n v="27030"/>
    <n v="18010"/>
    <n v="9020"/>
    <n v="165.6"/>
    <m/>
    <x v="43"/>
    <n v="5"/>
    <s v="05"/>
    <n v="18"/>
    <x v="1"/>
    <n v="0.45999999999999996"/>
    <n v="9.1999999999999993"/>
    <s v="TRAPSA C.A."/>
  </r>
  <r>
    <n v="1002211310"/>
    <s v="UE01"/>
    <d v="2022-04-05T00:00:00"/>
    <d v="1899-12-30T20:40:00"/>
    <s v="012-024-00413217"/>
    <s v="9000809732"/>
    <s v="012-022-00316873"/>
    <n v="2310"/>
    <n v="2589.9899999999998"/>
    <s v="ZPVN"/>
    <s v="40568262"/>
    <s v="P000033591"/>
    <n v="8002829158"/>
    <n v="1002211310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s v="18CAA1986"/>
    <s v="2"/>
    <s v="Sin Pallet"/>
    <n v="0"/>
    <n v="0"/>
    <x v="1"/>
    <n v="50380"/>
    <n v="33080"/>
    <n v="17300"/>
    <n v="0"/>
    <m/>
    <x v="3"/>
    <n v="5"/>
    <s v="05"/>
    <n v="33"/>
    <x v="1"/>
    <n v="0"/>
    <n v="0"/>
    <s v="TRANSPORTE PROPIO"/>
  </r>
  <r>
    <n v="1002211278"/>
    <s v="UE01"/>
    <d v="2022-04-05T00:00:00"/>
    <d v="1899-12-30T20:42:00"/>
    <s v="012-024-00413218"/>
    <s v="9000809733"/>
    <s v="012-022-00316874"/>
    <n v="4147.3"/>
    <n v="4649.9799999999996"/>
    <s v="ZPVN"/>
    <s v="40568504"/>
    <s v="0000395937"/>
    <n v="8002829119"/>
    <n v="1002211278"/>
    <s v="15-00000218"/>
    <s v="MAGNO HE"/>
    <n v="31.56"/>
    <s v="T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7939"/>
    <s v="LUCERO IZA CARLOS ORLANDO"/>
    <s v="ZECI"/>
    <s v="18PCC4065"/>
    <s v="2"/>
    <s v="Sin Pallet"/>
    <n v="0"/>
    <n v="0"/>
    <x v="0"/>
    <n v="50290"/>
    <n v="31560"/>
    <n v="18730"/>
    <n v="514.42999999999995"/>
    <m/>
    <x v="1"/>
    <n v="5"/>
    <s v="05"/>
    <n v="31.56"/>
    <x v="1"/>
    <n v="16.300063371356146"/>
    <n v="16.300063371356146"/>
    <s v="TRANSCONCEM CIA. LTDA."/>
  </r>
  <r>
    <n v="1002211321"/>
    <s v="UE01"/>
    <d v="2022-04-05T00:00:00"/>
    <d v="1899-12-30T20:51:00"/>
    <s v="012-024-00413219"/>
    <s v="9000809734"/>
    <s v="012-022-00316875"/>
    <n v="2310"/>
    <n v="2589.9899999999998"/>
    <s v="ZPVN"/>
    <s v="40568493"/>
    <s v="P000033677"/>
    <n v="8002829168"/>
    <n v="1002211321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s v="18TAV1300"/>
    <s v="2"/>
    <s v="Sin Pallet"/>
    <n v="0"/>
    <n v="0"/>
    <x v="1"/>
    <n v="51080"/>
    <n v="33010"/>
    <n v="18070"/>
    <n v="0"/>
    <m/>
    <x v="3"/>
    <n v="5"/>
    <s v="05"/>
    <n v="33"/>
    <x v="1"/>
    <n v="0"/>
    <n v="0"/>
    <s v="TRANSPORTE PROPIO"/>
  </r>
  <r>
    <n v="1002211341"/>
    <s v="UE01"/>
    <d v="2022-04-05T00:00:00"/>
    <d v="1899-12-30T21:00:00"/>
    <s v="012-024-00413220"/>
    <s v=""/>
    <s v=""/>
    <n v="0"/>
    <n v="0"/>
    <s v="ZPRC"/>
    <s v="2500108799"/>
    <s v="0000396019"/>
    <n v="8002829197"/>
    <n v="1002211341"/>
    <s v="15-00001119"/>
    <s v="CAMPEON ANTIHUMEDAD"/>
    <n v="360"/>
    <s v="BOL"/>
    <s v="101664"/>
    <s v="ACERIA DEL ECUADOR C.A. ADELCA"/>
    <s v="805412"/>
    <s v="YNGRI COBEÑA"/>
    <s v="SANTO DOMINGO"/>
    <s v="VIA A QUEVEDO KM 7"/>
    <s v="OJABRA"/>
    <s v="O-Santodomingo -Abrahamcalazacón"/>
    <n v="242"/>
    <x v="150"/>
    <x v="150"/>
    <s v="10003575"/>
    <s v="QUILCA CAYAMBE EDISON BAYARDO"/>
    <s v="ZEMU"/>
    <s v="18UE665"/>
    <s v="2"/>
    <s v="Sin Pallet"/>
    <n v="0"/>
    <n v="0"/>
    <x v="0"/>
    <n v="27030"/>
    <n v="18000"/>
    <n v="9030"/>
    <n v="313.2"/>
    <m/>
    <x v="147"/>
    <n v="5"/>
    <s v="05"/>
    <n v="18"/>
    <x v="1"/>
    <n v="0.87"/>
    <n v="17.399999999999999"/>
    <s v="RUTAS COTACACHENSES S.A."/>
  </r>
  <r>
    <n v="1002211330"/>
    <s v="UE01"/>
    <d v="2022-04-05T00:00:00"/>
    <d v="1899-12-30T21:07:00"/>
    <s v="012-024-00413221"/>
    <s v=""/>
    <s v=""/>
    <n v="0"/>
    <n v="0"/>
    <s v="ZPRC"/>
    <s v="2500108758"/>
    <s v="P000033588"/>
    <n v="8002829181"/>
    <n v="1002211330"/>
    <s v="15-00000218"/>
    <s v="MAGNO HE"/>
    <n v="29.51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20620"/>
    <s v="ALMEIDA MIGUEL"/>
    <s v="ZECI"/>
    <s v="18IAK0386A"/>
    <s v="2"/>
    <s v="Sin Pallet"/>
    <n v="0"/>
    <n v="0"/>
    <x v="0"/>
    <n v="48560"/>
    <n v="29510"/>
    <n v="19050"/>
    <n v="597.58000000000004"/>
    <m/>
    <x v="28"/>
    <n v="5"/>
    <s v="05"/>
    <n v="29.51"/>
    <x v="1"/>
    <n v="20.25008471704507"/>
    <n v="20.25008471704507"/>
    <s v="TRANSALMEIDA"/>
  </r>
  <r>
    <n v="1002211354"/>
    <s v="UE01"/>
    <d v="2022-04-05T00:00:00"/>
    <d v="1899-12-30T21:09:00"/>
    <s v="012-024-00413222"/>
    <s v="9000809736"/>
    <s v="012-022-00316876"/>
    <n v="2433.6"/>
    <n v="2728.57"/>
    <s v="ZPVN"/>
    <s v="40568534"/>
    <s v="0000396007"/>
    <n v="8002829214"/>
    <n v="1002211354"/>
    <s v="15-00001119"/>
    <s v="CAMPEON ANTIHUMEDAD"/>
    <n v="360"/>
    <s v="BOL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s v="18UE554"/>
    <s v="2"/>
    <s v="Sin Pallet"/>
    <n v="0"/>
    <n v="0"/>
    <x v="0"/>
    <n v="27240"/>
    <n v="18050"/>
    <n v="9190"/>
    <n v="334.8"/>
    <m/>
    <x v="44"/>
    <n v="5"/>
    <s v="05"/>
    <n v="18"/>
    <x v="1"/>
    <n v="0.93"/>
    <n v="18.600000000000001"/>
    <s v="TRAPSA C.A."/>
  </r>
  <r>
    <n v="1002211336"/>
    <s v="UE01"/>
    <d v="2022-04-05T00:00:00"/>
    <d v="1899-12-30T21:30:00"/>
    <s v="012-024-00413224"/>
    <s v="9000809739"/>
    <s v="012-022-00316878"/>
    <n v="3902.86"/>
    <n v="4375.91"/>
    <s v="ZPVN"/>
    <s v="40568233"/>
    <s v="P000033579"/>
    <n v="8002829191"/>
    <n v="1002211336"/>
    <s v="15-00001116"/>
    <s v="ARMADURO GRANEL"/>
    <n v="30.98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560"/>
    <n v="30980"/>
    <n v="17580"/>
    <n v="504.97"/>
    <m/>
    <x v="106"/>
    <n v="5"/>
    <s v="05"/>
    <n v="30.98"/>
    <x v="1"/>
    <n v="16.299870884441575"/>
    <n v="16.299870884441575"/>
    <s v="TRANSPORTE PROPIO"/>
  </r>
  <r>
    <n v="1002211339"/>
    <s v="UE01"/>
    <d v="2022-04-05T00:00:00"/>
    <d v="1899-12-30T21:35:00"/>
    <s v="012-024-00413225"/>
    <s v="9000809741"/>
    <s v="012-022-00316880"/>
    <n v="3679.2"/>
    <n v="4125.1400000000003"/>
    <s v="ZPVN"/>
    <s v="40568457"/>
    <s v="0000395868"/>
    <n v="8002829195"/>
    <n v="1002211339"/>
    <s v="15-00001119"/>
    <s v="CAMPEON ANTIHUMEDAD"/>
    <n v="56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s v="18UE520"/>
    <s v="1"/>
    <s v="Con Pallet"/>
    <n v="0.05"/>
    <n v="28"/>
    <x v="0"/>
    <n v="36806.25"/>
    <n v="28026.25"/>
    <n v="8780"/>
    <n v="470.4"/>
    <m/>
    <x v="137"/>
    <n v="5"/>
    <s v="05"/>
    <n v="28"/>
    <x v="1"/>
    <n v="0.84"/>
    <n v="16.8"/>
    <s v="TRAPSA C.A."/>
  </r>
  <r>
    <n v="1002211339"/>
    <s v="UE01"/>
    <d v="2022-04-05T00:00:00"/>
    <d v="1899-12-30T21:35:00"/>
    <s v="012-024-00413226"/>
    <s v="9000809740"/>
    <s v="012-022-00316879"/>
    <n v="547.20000000000005"/>
    <n v="613.52"/>
    <s v="ZPVN"/>
    <s v="40568456"/>
    <s v="0000395869"/>
    <n v="8002829194"/>
    <n v="1002211339"/>
    <s v="15-00001124"/>
    <s v="SELVALEGRE ANTIHUMEDAD"/>
    <n v="8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s v="18UE520"/>
    <s v="1"/>
    <s v="Con Pallet"/>
    <n v="0.05"/>
    <n v="4"/>
    <x v="0"/>
    <n v="12783.75"/>
    <n v="4003.75"/>
    <n v="8780"/>
    <n v="67.2"/>
    <m/>
    <x v="137"/>
    <n v="5"/>
    <s v="05"/>
    <n v="4"/>
    <x v="1"/>
    <n v="0.84000000000000008"/>
    <n v="16.8"/>
    <s v="TRAPSA C.A."/>
  </r>
  <r>
    <n v="1002211358"/>
    <s v="UE01"/>
    <d v="2022-04-05T00:00:00"/>
    <d v="1899-12-30T21:39:00"/>
    <s v="012-024-00413227"/>
    <s v="9000809744"/>
    <s v="012-022-00316882"/>
    <n v="806.12"/>
    <n v="903.82"/>
    <s v="ZPVN"/>
    <s v="40568378"/>
    <s v="P000033641"/>
    <n v="8002829221"/>
    <n v="1002211358"/>
    <s v="15-00001115"/>
    <s v="ARMADURO"/>
    <n v="120"/>
    <s v="BOL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s v="18UE374"/>
    <s v="1"/>
    <s v="Con Pallet"/>
    <n v="0.05"/>
    <n v="6"/>
    <x v="0"/>
    <n v="13612.5"/>
    <n v="6002.5"/>
    <n v="7610"/>
    <n v="51.6"/>
    <m/>
    <x v="93"/>
    <n v="5"/>
    <s v="05"/>
    <n v="6"/>
    <x v="1"/>
    <n v="0.43"/>
    <n v="8.6"/>
    <s v="SANJOPAS S.A."/>
  </r>
  <r>
    <n v="1002211358"/>
    <s v="UE01"/>
    <d v="2022-04-05T00:00:00"/>
    <d v="1899-12-30T21:39:00"/>
    <s v="012-024-00413228"/>
    <s v="9000809743"/>
    <s v="012-022-00316881"/>
    <n v="2407.73"/>
    <n v="2699.56"/>
    <s v="ZPVN"/>
    <s v="40568377"/>
    <s v="P000033640"/>
    <n v="8002829220"/>
    <n v="1002211358"/>
    <s v="15-00001123"/>
    <s v="SELVALEGRE"/>
    <n v="360"/>
    <s v="BOL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s v="18UE374"/>
    <s v="1"/>
    <s v="Con Pallet"/>
    <n v="0.05"/>
    <n v="18"/>
    <x v="0"/>
    <n v="25617.5"/>
    <n v="18007.5"/>
    <n v="7610"/>
    <n v="154.80000000000001"/>
    <m/>
    <x v="93"/>
    <n v="5"/>
    <s v="05"/>
    <n v="18"/>
    <x v="1"/>
    <n v="0.43000000000000005"/>
    <n v="8.6000000000000014"/>
    <s v="SANJOPAS S.A."/>
  </r>
  <r>
    <n v="1002211357"/>
    <s v="UE01"/>
    <d v="2022-04-05T00:00:00"/>
    <d v="1899-12-30T21:48:00"/>
    <s v="012-024-00413229"/>
    <s v="9000809747"/>
    <s v="012-022-00316884"/>
    <n v="1504.01"/>
    <n v="1686.3"/>
    <s v="ZPVN"/>
    <s v="40568326"/>
    <s v="P000033611"/>
    <n v="8002829218"/>
    <n v="1002211357"/>
    <s v="15-00001120"/>
    <s v="CAMPEON"/>
    <n v="2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s v="18UE569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</r>
  <r>
    <n v="1002211357"/>
    <s v="UE01"/>
    <d v="2022-04-05T00:00:00"/>
    <d v="1899-12-30T21:48:00"/>
    <s v="012-024-00413230"/>
    <s v="9000809746"/>
    <s v="012-022-00316883"/>
    <n v="1639.44"/>
    <n v="1838.15"/>
    <s v="ZPVN"/>
    <s v="40568325"/>
    <s v="P000033610"/>
    <n v="8002829219"/>
    <n v="1002211357"/>
    <s v="15-00001123"/>
    <s v="SELVALEGRE"/>
    <n v="2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s v="18UE569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</r>
  <r>
    <n v="1002211369"/>
    <s v="UE01"/>
    <d v="2022-04-05T00:00:00"/>
    <d v="1899-12-30T21:57:00"/>
    <s v="012-024-00413231"/>
    <s v="9000809637"/>
    <s v="013-020-00048103"/>
    <n v="2358"/>
    <n v="2643.8"/>
    <s v="ZPDF"/>
    <s v="70177960"/>
    <s v="0000396011"/>
    <n v="8002829234"/>
    <n v="1002211369"/>
    <s v="15-00001119"/>
    <s v="CAMPEON ANTIHUMEDAD"/>
    <n v="360"/>
    <s v="BOL"/>
    <s v="102190"/>
    <s v="FLORES IBARRA LENNY NORALMA"/>
    <s v="806953"/>
    <s v="FERRETERIA REY SALOMON"/>
    <s v="TOSAGUA"/>
    <s v="VIA A TOSAGUA KM 1"/>
    <s v="OMTOSA"/>
    <s v="O-Manabi-Tosaguacalceta"/>
    <n v="418"/>
    <x v="96"/>
    <x v="96"/>
    <s v="10008095"/>
    <s v="TATES CASTILLO LUIS EUCLIDES"/>
    <s v="ZEMU"/>
    <s v="18UE675"/>
    <s v="2"/>
    <s v="Sin Pallet"/>
    <n v="0"/>
    <n v="0"/>
    <x v="0"/>
    <n v="26900"/>
    <n v="18020"/>
    <n v="8880"/>
    <n v="363.6"/>
    <m/>
    <x v="94"/>
    <n v="5"/>
    <s v="05"/>
    <n v="18"/>
    <x v="1"/>
    <n v="1.01"/>
    <n v="20.200000000000003"/>
    <s v="RUTAS COTACACHENSES S.A."/>
  </r>
  <r>
    <n v="1002211322"/>
    <s v="UE01"/>
    <d v="2022-04-05T00:00:00"/>
    <d v="1899-12-30T22:04:00"/>
    <s v="012-024-00413232"/>
    <s v="9000809748"/>
    <s v="012-022-00316885"/>
    <n v="3848.4"/>
    <n v="4314.8500000000004"/>
    <s v="ZPVN"/>
    <s v="40563320"/>
    <s v="0000395762"/>
    <n v="8002829169"/>
    <n v="1002211322"/>
    <s v="15-00000218"/>
    <s v="MAGNO HE"/>
    <n v="32.0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s v="18IBB1729"/>
    <s v="2"/>
    <s v="Sin Pallet"/>
    <n v="0"/>
    <n v="0"/>
    <x v="0"/>
    <n v="50200"/>
    <n v="32070"/>
    <n v="18130"/>
    <n v="360.47"/>
    <m/>
    <x v="1"/>
    <n v="5"/>
    <s v="05"/>
    <n v="32.07"/>
    <x v="1"/>
    <n v="11.240099781727471"/>
    <n v="11.240099781727471"/>
    <s v="TRANSCONCEM CIA. LTDA."/>
  </r>
  <r>
    <n v="1002211314"/>
    <s v="UE01"/>
    <d v="2022-04-05T00:00:00"/>
    <d v="1899-12-30T22:06:00"/>
    <s v="012-024-00413233"/>
    <s v=""/>
    <s v=""/>
    <n v="0"/>
    <n v="0"/>
    <s v="ZPTG"/>
    <s v="2000006378"/>
    <s v="0000395891"/>
    <n v="880003340"/>
    <n v="1002211314"/>
    <s v="15-00000218"/>
    <s v="MAGNO HE"/>
    <n v="32.85"/>
    <s v="T"/>
    <s v="101659"/>
    <s v="ETERNIT ECUATORIANA S.A."/>
    <s v="101659"/>
    <s v="ETERNIT ECUATORIANA S.A."/>
    <s v="QUITO"/>
    <s v="PANAMERICANA SUR KM14 S/N Y SECUNDA"/>
    <s v="OPGUA2"/>
    <s v="O-Pichincha-Guamani2"/>
    <n v="127"/>
    <x v="80"/>
    <x v="80"/>
    <s v="100015174"/>
    <s v="CASTRO LUCIO"/>
    <s v="ZECI"/>
    <s v="18UE717"/>
    <s v="2"/>
    <s v="Sin Pallet"/>
    <n v="0"/>
    <n v="0"/>
    <x v="0"/>
    <n v="51420"/>
    <n v="32850"/>
    <n v="18570"/>
    <n v="369.23"/>
    <m/>
    <x v="78"/>
    <n v="5"/>
    <s v="05"/>
    <n v="32.85"/>
    <x v="1"/>
    <n v="11.239878234398782"/>
    <n v="11.239878234398782"/>
    <s v="CASTRO HERMANOS S.A."/>
  </r>
  <r>
    <n v="1002211371"/>
    <s v="UE01"/>
    <d v="2022-04-05T00:00:00"/>
    <d v="1899-12-30T22:06:00"/>
    <s v="012-024-00413234"/>
    <s v="9000809749"/>
    <s v="012-022-00316886"/>
    <n v="2484.11"/>
    <n v="2785.2"/>
    <s v="ZPVN"/>
    <s v="40568590"/>
    <s v="P000033702"/>
    <n v="8002829236"/>
    <n v="1002211371"/>
    <s v="15-00001115"/>
    <s v="ARMADURO"/>
    <n v="360"/>
    <s v="BOL"/>
    <s v="101726"/>
    <s v="CONSTRUCCIONES CRANBEGAL"/>
    <s v="810200"/>
    <s v="FERRETERIA IRUGUINCHO"/>
    <s v="SAN MIGUEL DE URCUQUÍ"/>
    <s v="CALLE ANTONIO ANTE"/>
    <s v="OISANM"/>
    <s v="O-Imbabura-Sanmigueldeurcuqu"/>
    <n v="47"/>
    <x v="65"/>
    <x v="65"/>
    <s v="100014858"/>
    <s v="MORENO MANUEL"/>
    <s v="ZEMU"/>
    <s v="18UE602"/>
    <s v="2"/>
    <s v="Sin Pallet"/>
    <n v="0"/>
    <n v="0"/>
    <x v="0"/>
    <n v="27260"/>
    <n v="18080"/>
    <n v="9180"/>
    <n v="97.2"/>
    <m/>
    <x v="63"/>
    <n v="5"/>
    <s v="05"/>
    <n v="18"/>
    <x v="1"/>
    <n v="0.27"/>
    <n v="5.4"/>
    <s v="TRANSSJQ S.A."/>
  </r>
  <r>
    <n v="1002211374"/>
    <s v="UE01"/>
    <d v="2022-04-05T00:00:00"/>
    <d v="1899-12-30T22:08:00"/>
    <s v="012-024-00413235"/>
    <s v=""/>
    <s v=""/>
    <n v="0"/>
    <n v="0"/>
    <s v="ZPRC"/>
    <s v="2500108809"/>
    <s v="P000033700"/>
    <n v="8002829238"/>
    <n v="100221137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2060"/>
    <n v="34090"/>
    <n v="17970"/>
    <n v="346.8"/>
    <m/>
    <x v="7"/>
    <n v="5"/>
    <s v="05"/>
    <n v="34"/>
    <x v="1"/>
    <n v="0.51"/>
    <n v="10.200000000000001"/>
    <s v="TRANSPORTE PROPIO"/>
  </r>
  <r>
    <n v="1002211385"/>
    <s v="UE01"/>
    <d v="2022-04-05T00:00:00"/>
    <d v="1899-12-30T22:16:00"/>
    <s v="012-024-00413236"/>
    <s v="9000809752"/>
    <s v="012-022-00316888"/>
    <n v="812.4"/>
    <n v="910.87"/>
    <s v="ZPVN"/>
    <s v="40568603"/>
    <s v="P000033712"/>
    <n v="8002829249"/>
    <n v="1002211385"/>
    <s v="15-00001115"/>
    <s v="ARMADURO"/>
    <n v="12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s v="18UE769"/>
    <s v="2"/>
    <s v="Sin Pallet"/>
    <n v="0"/>
    <n v="0"/>
    <x v="0"/>
    <n v="10458.333000000001"/>
    <n v="6013.3329999999996"/>
    <n v="4445"/>
    <n v="42"/>
    <m/>
    <x v="58"/>
    <n v="5"/>
    <s v="05"/>
    <n v="6"/>
    <x v="1"/>
    <n v="0.35"/>
    <n v="7"/>
    <s v="ALQUINGA &amp; ALQUINGA"/>
  </r>
  <r>
    <n v="1002211385"/>
    <s v="UE01"/>
    <d v="2022-04-05T00:00:00"/>
    <d v="1899-12-30T22:16:00"/>
    <s v="012-024-00413237"/>
    <s v="9000809751"/>
    <s v="012-022-00316887"/>
    <n v="1617.6"/>
    <n v="1813.66"/>
    <s v="ZPVN"/>
    <s v="40568602"/>
    <s v="P000033711"/>
    <n v="8002829248"/>
    <n v="1002211385"/>
    <s v="15-00001123"/>
    <s v="SELVALEGRE"/>
    <n v="24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s v="18UE769"/>
    <s v="2"/>
    <s v="Sin Pallet"/>
    <n v="0"/>
    <n v="0"/>
    <x v="0"/>
    <n v="16471.667000000001"/>
    <n v="12026.666999999999"/>
    <n v="4445"/>
    <n v="84"/>
    <m/>
    <x v="58"/>
    <n v="5"/>
    <s v="05"/>
    <n v="12"/>
    <x v="1"/>
    <n v="0.35"/>
    <n v="7"/>
    <s v="ALQUINGA &amp; ALQUINGA"/>
  </r>
  <r>
    <n v="1002211364"/>
    <s v="UE01"/>
    <d v="2022-04-05T00:00:00"/>
    <d v="1899-12-30T22:30:00"/>
    <s v="012-024-00413238"/>
    <s v="9000809754"/>
    <s v="012-022-00316890"/>
    <n v="2080"/>
    <n v="2332.11"/>
    <s v="ZPVN"/>
    <s v="40568465"/>
    <s v="0000395877"/>
    <n v="8002829228"/>
    <n v="1002211364"/>
    <s v="15-00001119"/>
    <s v="CAMPEON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s v="18UE962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</r>
  <r>
    <n v="1002211364"/>
    <s v="UE01"/>
    <d v="2022-04-05T00:00:00"/>
    <d v="1899-12-30T22:30:00"/>
    <s v="012-024-00413239"/>
    <s v="9000809753"/>
    <s v="012-022-00316889"/>
    <n v="2166.4"/>
    <n v="2428.98"/>
    <s v="ZPVN"/>
    <s v="40568465"/>
    <s v="0000395876"/>
    <n v="8002829227"/>
    <n v="1002211364"/>
    <s v="15-00001124"/>
    <s v="SELVALEGRE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s v="18UE962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</r>
  <r>
    <n v="1002211392"/>
    <s v="UE01"/>
    <d v="2022-04-05T00:00:00"/>
    <d v="1899-12-30T22:38:00"/>
    <s v="012-024-00413240"/>
    <s v=""/>
    <s v=""/>
    <n v="0"/>
    <n v="0"/>
    <s v="ZPRC"/>
    <s v="2500108768"/>
    <s v="P000033618"/>
    <n v="8002829261"/>
    <n v="1002211392"/>
    <s v="15-00001116"/>
    <s v="ARMADURO GRANEL"/>
    <n v="31.87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50210"/>
    <n v="31870"/>
    <n v="18340"/>
    <n v="519.48"/>
    <m/>
    <x v="7"/>
    <n v="5"/>
    <s v="05"/>
    <n v="31.87"/>
    <x v="1"/>
    <n v="16.299968622529025"/>
    <n v="16.299968622529025"/>
    <s v="TRANSPORTE PROPIO"/>
  </r>
  <r>
    <n v="1002211356"/>
    <s v="UE01"/>
    <d v="2022-04-05T00:00:00"/>
    <d v="1899-12-30T22:40:00"/>
    <s v="012-024-00413241"/>
    <s v="9000809755"/>
    <s v="012-022-00316891"/>
    <n v="3954.72"/>
    <n v="4434.0600000000004"/>
    <s v="ZPVN"/>
    <s v="40568432"/>
    <s v="0000395852"/>
    <n v="8002829217"/>
    <n v="1002211356"/>
    <s v="15-00000218"/>
    <s v="MAGNO HE"/>
    <n v="31.27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9750"/>
    <n v="31270"/>
    <n v="18480"/>
    <n v="640.41"/>
    <m/>
    <x v="28"/>
    <n v="5"/>
    <s v="05"/>
    <n v="31.27"/>
    <x v="1"/>
    <n v="20.480012791813238"/>
    <n v="20.480012791813238"/>
    <s v="TRANSALMEIDA"/>
  </r>
  <r>
    <n v="1002211393"/>
    <s v="UE01"/>
    <d v="2022-04-05T00:00:00"/>
    <d v="1899-12-30T22:43:00"/>
    <s v="012-024-00413242"/>
    <s v="9000809757"/>
    <s v="012-022-00316893"/>
    <n v="1030.7"/>
    <n v="1155.6199999999999"/>
    <s v="ZPVN"/>
    <s v="40568611"/>
    <s v="P000033718"/>
    <n v="8002829263"/>
    <n v="1002211393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7310"/>
    <n v="8000"/>
    <n v="9310"/>
    <n v="121.6"/>
    <m/>
    <x v="4"/>
    <n v="5"/>
    <s v="05"/>
    <n v="8"/>
    <x v="1"/>
    <n v="0.76"/>
    <n v="15.2"/>
    <s v="TRANSPORTE PROPIO"/>
  </r>
  <r>
    <n v="1002211393"/>
    <s v="UE01"/>
    <d v="2022-04-05T00:00:00"/>
    <d v="1899-12-30T22:43:00"/>
    <s v="012-024-00413243"/>
    <s v="9000809756"/>
    <s v="012-022-00316892"/>
    <n v="3201.25"/>
    <n v="3589.26"/>
    <s v="ZPVN"/>
    <s v="40568610"/>
    <s v="P000033717"/>
    <n v="8002829262"/>
    <n v="1002211393"/>
    <s v="15-00001123"/>
    <s v="SELVALEGRE"/>
    <n v="5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4310"/>
    <n v="25000"/>
    <n v="9310"/>
    <n v="380"/>
    <m/>
    <x v="4"/>
    <n v="5"/>
    <s v="05"/>
    <n v="25"/>
    <x v="1"/>
    <n v="0.76"/>
    <n v="15.2"/>
    <s v="TRANSPORTE PROPIO"/>
  </r>
  <r>
    <n v="1002211332"/>
    <s v="UE01"/>
    <d v="2022-04-05T00:00:00"/>
    <d v="1899-12-30T22:45:00"/>
    <s v="012-024-00413244"/>
    <s v="9000809758"/>
    <s v="012-022-00316894"/>
    <n v="3711.6"/>
    <n v="4161.47"/>
    <s v="ZPVN"/>
    <s v="40563320"/>
    <s v="0000395763"/>
    <n v="8002829183"/>
    <n v="1002211332"/>
    <s v="15-00000218"/>
    <s v="MAGNO HE"/>
    <n v="30.9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0920"/>
    <n v="30930"/>
    <n v="19990"/>
    <n v="347.65"/>
    <m/>
    <x v="1"/>
    <n v="5"/>
    <s v="05"/>
    <n v="30.93"/>
    <x v="1"/>
    <n v="11.239896540575492"/>
    <n v="11.239896540575492"/>
    <s v="TRANSCONCEM CIA. LTDA."/>
  </r>
  <r>
    <n v="1002211389"/>
    <s v="UE01"/>
    <d v="2022-04-05T00:00:00"/>
    <d v="1899-12-30T22:46:00"/>
    <s v="012-024-00413245"/>
    <s v="9000809759"/>
    <s v="012-022-00316895"/>
    <n v="4320"/>
    <n v="4843.6099999999997"/>
    <s v="ZPVN"/>
    <s v="40568516"/>
    <s v="0000395959"/>
    <n v="8002829257"/>
    <n v="1002211389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660"/>
    <n v="32010"/>
    <n v="18650"/>
    <n v="966.4"/>
    <m/>
    <x v="142"/>
    <n v="5"/>
    <s v="05"/>
    <n v="32"/>
    <x v="1"/>
    <n v="1.51"/>
    <n v="30.2"/>
    <s v="TRANSPORTE PROPIO"/>
  </r>
  <r>
    <n v="1002211396"/>
    <s v="UE01"/>
    <d v="2022-04-05T00:00:00"/>
    <d v="1899-12-30T22:55:00"/>
    <s v="012-024-00413246"/>
    <s v="9000809645"/>
    <s v="013-020-00048105"/>
    <n v="1302.17"/>
    <n v="1460"/>
    <s v="ZPDF"/>
    <s v="70177965"/>
    <s v="0000396044"/>
    <n v="8002829267"/>
    <n v="1002211396"/>
    <s v="15-00001119"/>
    <s v="CAMPEON ANTIHUMEDAD"/>
    <n v="20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s v="18UE398"/>
    <s v="2"/>
    <s v="Sin Pallet"/>
    <n v="0"/>
    <n v="0"/>
    <x v="0"/>
    <n v="14586.666999999999"/>
    <n v="10016.666999999999"/>
    <n v="4570"/>
    <n v="248"/>
    <m/>
    <x v="122"/>
    <n v="5"/>
    <s v="05"/>
    <n v="10"/>
    <x v="1"/>
    <n v="1.24"/>
    <n v="24.8"/>
    <s v="LIDENORTI S.A."/>
  </r>
  <r>
    <n v="1002211396"/>
    <s v="UE01"/>
    <d v="2022-04-05T00:00:00"/>
    <d v="1899-12-30T22:55:00"/>
    <s v="012-024-00413247"/>
    <s v="9000809644"/>
    <s v="013-020-00048104"/>
    <n v="1082.71"/>
    <n v="1213.95"/>
    <s v="ZPDF"/>
    <s v="70177966"/>
    <s v="0000396045"/>
    <n v="8002829268"/>
    <n v="1002211396"/>
    <s v="15-00001124"/>
    <s v="SELVALEGRE ANTIHUMEDAD"/>
    <n v="16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s v="18UE398"/>
    <s v="2"/>
    <s v="Sin Pallet"/>
    <n v="0"/>
    <n v="0"/>
    <x v="0"/>
    <n v="12583.333000000001"/>
    <n v="8013.3329999999996"/>
    <n v="4570"/>
    <n v="198.4"/>
    <m/>
    <x v="122"/>
    <n v="5"/>
    <s v="05"/>
    <n v="8"/>
    <x v="1"/>
    <n v="1.24"/>
    <n v="24.8"/>
    <s v="LIDENORTI S.A."/>
  </r>
  <r>
    <n v="1002211418"/>
    <s v="UE01"/>
    <d v="2022-04-05T00:00:00"/>
    <d v="1899-12-30T23:12:00"/>
    <s v="012-024-00413248"/>
    <s v=""/>
    <s v=""/>
    <n v="0"/>
    <n v="0"/>
    <s v="ZPRC"/>
    <s v="2500108800"/>
    <s v="0000396038"/>
    <n v="8002829292"/>
    <n v="1002211418"/>
    <s v="15-00001119"/>
    <s v="CAMPEON ANTIHUMEDAD"/>
    <n v="360"/>
    <s v="BOL"/>
    <s v="101664"/>
    <s v="ACERIA DEL ECUADOR C.A. ADELCA"/>
    <s v="809597"/>
    <s v="GONZAGA RIOS JUANITA HERADIA"/>
    <s v="EL CARMEN"/>
    <s v="AV CHONE 1714 Y DIOSA UMIÑA"/>
    <s v="OMELCA"/>
    <s v="O-Manabi-Elcarmen"/>
    <n v="278"/>
    <x v="50"/>
    <x v="50"/>
    <s v="10007864"/>
    <s v="AREVALO AYALA MANUEL ARCESIO"/>
    <s v="ZEMU"/>
    <s v="18UE397"/>
    <s v="2"/>
    <s v="Sin Pallet"/>
    <n v="0"/>
    <n v="0"/>
    <x v="0"/>
    <n v="27190"/>
    <n v="18020"/>
    <n v="9170"/>
    <n v="298.8"/>
    <m/>
    <x v="48"/>
    <n v="5"/>
    <s v="05"/>
    <n v="18"/>
    <x v="1"/>
    <n v="0.83000000000000007"/>
    <n v="16.600000000000001"/>
    <s v="TRIMPESAS S.A."/>
  </r>
  <r>
    <n v="1002211375"/>
    <s v="UE01"/>
    <d v="2022-04-05T00:00:00"/>
    <d v="1899-12-30T23:15:00"/>
    <s v="012-024-00413249"/>
    <s v=""/>
    <s v=""/>
    <n v="0"/>
    <n v="0"/>
    <s v="ZPRC"/>
    <s v="2500108779"/>
    <s v="P000033648"/>
    <n v="8002829239"/>
    <n v="1002211375"/>
    <s v="15-00000218"/>
    <s v="MAGNO HE"/>
    <n v="27.7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4680"/>
    <n v="27760"/>
    <n v="16920"/>
    <n v="0"/>
    <m/>
    <x v="3"/>
    <n v="5"/>
    <s v="05"/>
    <n v="27.76"/>
    <x v="1"/>
    <n v="0"/>
    <n v="0"/>
    <s v="UNICON"/>
  </r>
  <r>
    <n v="1002211419"/>
    <s v="UE01"/>
    <d v="2022-04-05T00:00:00"/>
    <d v="1899-12-30T23:18:00"/>
    <s v="012-024-00413250"/>
    <s v=""/>
    <s v=""/>
    <n v="0"/>
    <n v="0"/>
    <s v="ZPRC"/>
    <s v="2500108801"/>
    <s v="0000396052"/>
    <n v="8002829293"/>
    <n v="1002211419"/>
    <s v="15-00001119"/>
    <s v="CAMPEON ANTIHUMEDAD"/>
    <n v="360"/>
    <s v="BOL"/>
    <s v="101664"/>
    <s v="ACERIA DEL ECUADOR C.A. ADELCA"/>
    <s v="804176"/>
    <s v="CAMINO MORA XAVIER OSWALDO"/>
    <s v="SANTO DOMINGO"/>
    <s v="VIA QUEVEDO KM 3"/>
    <s v="OJSAND"/>
    <s v="O-Santodomingo -Santodomingodelos"/>
    <n v="247"/>
    <x v="36"/>
    <x v="36"/>
    <s v="100014995"/>
    <s v="LLIQUIN MIGUEL ANGEL"/>
    <s v="ZEMU"/>
    <s v="18UE372"/>
    <s v="2"/>
    <s v="Sin Pallet"/>
    <n v="0"/>
    <n v="0"/>
    <x v="0"/>
    <n v="27310"/>
    <n v="18030"/>
    <n v="9280"/>
    <n v="302.39999999999998"/>
    <m/>
    <x v="34"/>
    <n v="5"/>
    <s v="05"/>
    <n v="18"/>
    <x v="1"/>
    <n v="0.84"/>
    <n v="16.799999999999997"/>
    <s v="TRANINTAGSA S.A."/>
  </r>
  <r>
    <n v="1002211390"/>
    <s v="UE01"/>
    <d v="2022-04-05T00:00:00"/>
    <d v="1899-12-30T23:58:00"/>
    <s v="012-024-00413251"/>
    <s v="9000809761"/>
    <s v="012-022-00316896"/>
    <n v="4185.6000000000004"/>
    <n v="4692.92"/>
    <s v="ZPVN"/>
    <s v="40568499"/>
    <s v="0000395921"/>
    <n v="8002829258"/>
    <n v="1002211390"/>
    <s v="15-00001115"/>
    <s v="ARMADURO"/>
    <n v="640"/>
    <s v="BOL"/>
    <s v="101449"/>
    <s v="JACOME MARTINEZ EDGAR BOLIVAR"/>
    <s v="811061"/>
    <s v="CONSTRUBLOCK"/>
    <s v="SALCEDO"/>
    <s v="VIA SALCEDO TENA"/>
    <s v="OXSALC"/>
    <s v="O-Cotopaxi-Salcedo"/>
    <n v="218"/>
    <x v="49"/>
    <x v="49"/>
    <s v="10001972"/>
    <s v="NARANJO JUAN MARCELO"/>
    <s v="ZETT"/>
    <s v="18UE761"/>
    <s v="2"/>
    <s v="Sin Pallet"/>
    <n v="0"/>
    <n v="0"/>
    <x v="0"/>
    <n v="49730"/>
    <n v="32060"/>
    <n v="17670"/>
    <n v="486.4"/>
    <m/>
    <x v="47"/>
    <n v="5"/>
    <s v="05"/>
    <n v="32"/>
    <x v="1"/>
    <n v="0.76"/>
    <n v="15.2"/>
    <s v="ALQUINGA &amp; ALQUINGA"/>
  </r>
  <r>
    <n v="1002211471"/>
    <s v="UE01"/>
    <d v="2022-04-06T00:00:00"/>
    <d v="1899-12-30T04:53:00"/>
    <s v="012-024-00413252"/>
    <s v="9000809762"/>
    <s v="012-022-00316897"/>
    <n v="4290"/>
    <n v="4809.9799999999996"/>
    <s v="ZPVN"/>
    <s v="40568391"/>
    <s v="0000395771"/>
    <n v="8002829378"/>
    <n v="100221147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40"/>
    <n v="33040"/>
    <n v="17900"/>
    <n v="594"/>
    <m/>
    <x v="138"/>
    <n v="6"/>
    <s v="06"/>
    <n v="33"/>
    <x v="1"/>
    <n v="0.9"/>
    <n v="18"/>
    <s v="TRANSPORTE PROPIO"/>
  </r>
  <r>
    <n v="1002211476"/>
    <s v="UE01"/>
    <d v="2022-04-06T00:00:00"/>
    <d v="1899-12-30T04:58:00"/>
    <s v="012-024-00413253"/>
    <s v="9000809764"/>
    <s v="012-022-00316899"/>
    <n v="1194"/>
    <n v="1338.72"/>
    <s v="ZPVN"/>
    <s v="40568391"/>
    <s v="0000395766"/>
    <n v="8002829383"/>
    <n v="1002211476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19155.303"/>
    <n v="10030.303"/>
    <n v="9125"/>
    <n v="180"/>
    <m/>
    <x v="138"/>
    <n v="6"/>
    <s v="06"/>
    <n v="10"/>
    <x v="1"/>
    <n v="0.9"/>
    <n v="18"/>
    <s v="TRANSPORTE PROPIO"/>
  </r>
  <r>
    <n v="1002211476"/>
    <s v="UE01"/>
    <d v="2022-04-06T00:00:00"/>
    <d v="1899-12-30T04:58:00"/>
    <s v="012-024-00413254"/>
    <s v="9000809763"/>
    <s v="012-022-00316898"/>
    <n v="2990"/>
    <n v="3352.41"/>
    <s v="ZPVN"/>
    <s v="40568391"/>
    <s v="0000395768"/>
    <n v="8002829384"/>
    <n v="1002211476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2194.697"/>
    <n v="23069.697"/>
    <n v="9125"/>
    <n v="414"/>
    <m/>
    <x v="138"/>
    <n v="6"/>
    <s v="06"/>
    <n v="23"/>
    <x v="1"/>
    <n v="0.9"/>
    <n v="18"/>
    <s v="TRANSPORTE PROPIO"/>
  </r>
  <r>
    <n v="1002211481"/>
    <s v="UE01"/>
    <d v="2022-04-06T00:00:00"/>
    <d v="1899-12-30T05:29:00"/>
    <s v="012-024-00413255"/>
    <s v=""/>
    <s v=""/>
    <n v="0"/>
    <n v="0"/>
    <s v="ZPRC"/>
    <s v="2500108812"/>
    <s v="0000396120"/>
    <n v="8002829391"/>
    <n v="1002211481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240"/>
    <n v="24080"/>
    <n v="15160"/>
    <n v="259.2"/>
    <m/>
    <x v="6"/>
    <n v="6"/>
    <s v="06"/>
    <n v="24"/>
    <x v="1"/>
    <n v="0.53999999999999992"/>
    <n v="10.799999999999999"/>
    <s v="TRANSPORTE PROPIO"/>
  </r>
  <r>
    <n v="1002211506"/>
    <s v="UE01"/>
    <d v="2022-04-06T00:00:00"/>
    <d v="1899-12-30T05:40:00"/>
    <s v="012-024-00413256"/>
    <s v=""/>
    <s v=""/>
    <n v="0"/>
    <n v="0"/>
    <s v="ZPRC"/>
    <s v="2500108815"/>
    <s v="P000033714"/>
    <n v="8002829424"/>
    <n v="1002211506"/>
    <s v="15-00001115"/>
    <s v="ARMADURO"/>
    <n v="40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9030.909"/>
    <n v="20090.909"/>
    <n v="8940"/>
    <n v="204"/>
    <m/>
    <x v="109"/>
    <n v="6"/>
    <s v="06"/>
    <n v="20"/>
    <x v="1"/>
    <n v="0.51"/>
    <n v="10.199999999999999"/>
    <s v="TRANSPORTE PROPIO"/>
  </r>
  <r>
    <n v="1002211506"/>
    <s v="UE01"/>
    <d v="2022-04-06T00:00:00"/>
    <d v="1899-12-30T05:40:00"/>
    <s v="012-024-00413257"/>
    <s v=""/>
    <s v=""/>
    <n v="0"/>
    <n v="0"/>
    <s v="ZPRC"/>
    <s v="2500108814"/>
    <s v="P000033713"/>
    <n v="8002829423"/>
    <n v="1002211506"/>
    <s v="15-00001123"/>
    <s v="SELVALEGRE"/>
    <n v="2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999.091"/>
    <n v="13059.091"/>
    <n v="8940"/>
    <n v="132.6"/>
    <m/>
    <x v="109"/>
    <n v="6"/>
    <s v="06"/>
    <n v="13"/>
    <x v="1"/>
    <n v="0.51"/>
    <n v="10.199999999999999"/>
    <s v="TRANSPORTE PROPIO"/>
  </r>
  <r>
    <n v="1002211495"/>
    <s v="UE01"/>
    <d v="2022-04-06T00:00:00"/>
    <d v="1899-12-30T05:45:00"/>
    <s v="012-024-00413258"/>
    <s v="9000809717"/>
    <s v="013-020-00048107"/>
    <n v="3711.08"/>
    <n v="4160.8900000000003"/>
    <s v="ZPDF"/>
    <s v="70177988"/>
    <s v="0000396143"/>
    <n v="8002829407"/>
    <n v="1002211495"/>
    <s v="15-00001118"/>
    <s v="TECHCEM"/>
    <n v="31.61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50000"/>
    <n v="31610"/>
    <n v="18390"/>
    <n v="0"/>
    <m/>
    <x v="1"/>
    <n v="6"/>
    <s v="06"/>
    <n v="31.61"/>
    <x v="1"/>
    <n v="0"/>
    <n v="0"/>
    <s v="TRANSCONCEM CIA. LTDA."/>
  </r>
  <r>
    <n v="1002211511"/>
    <s v="UE01"/>
    <d v="2022-04-06T00:00:00"/>
    <d v="1899-12-30T05:50:00"/>
    <s v="012-024-00413259"/>
    <s v=""/>
    <s v=""/>
    <n v="0"/>
    <n v="0"/>
    <s v="ZPRC"/>
    <s v="2500108821"/>
    <s v="P000033729"/>
    <n v="8002829429"/>
    <n v="1002211511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440"/>
    <n v="33090"/>
    <n v="18350"/>
    <n v="382.8"/>
    <m/>
    <x v="173"/>
    <n v="6"/>
    <s v="06"/>
    <n v="33"/>
    <x v="1"/>
    <n v="0.58000000000000007"/>
    <n v="11.6"/>
    <s v="TRANSPORTE PROPIO"/>
  </r>
  <r>
    <n v="1002211483"/>
    <s v="UE01"/>
    <d v="2022-04-06T00:00:00"/>
    <d v="1899-12-30T05:58:00"/>
    <s v="012-024-00413260"/>
    <s v=""/>
    <s v=""/>
    <n v="0"/>
    <n v="0"/>
    <s v="ZPRC"/>
    <s v="2500108797"/>
    <s v="0000396003"/>
    <n v="8002829394"/>
    <n v="1002211483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s v="18UE565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</r>
  <r>
    <n v="1002211483"/>
    <s v="UE01"/>
    <d v="2022-04-06T00:00:00"/>
    <d v="1899-12-30T05:58:00"/>
    <s v="012-024-00413261"/>
    <s v=""/>
    <s v=""/>
    <n v="0"/>
    <n v="0"/>
    <s v="ZPRC"/>
    <s v="2500108797"/>
    <s v="0000396002"/>
    <n v="8002829393"/>
    <n v="1002211483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s v="18UE565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</r>
  <r>
    <n v="1002211480"/>
    <s v="UE01"/>
    <d v="2022-04-06T00:00:00"/>
    <d v="1899-12-30T06:09:00"/>
    <s v="012-024-00413262"/>
    <s v=""/>
    <s v=""/>
    <n v="0"/>
    <n v="0"/>
    <s v="ZPRC"/>
    <s v="2500108792"/>
    <s v="0000395953"/>
    <n v="8002829390"/>
    <n v="1002211480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19"/>
    <x v="19"/>
    <s v="100019674"/>
    <s v="CHAMBA BRAYAN"/>
    <s v="ZETT"/>
    <s v="18UE583"/>
    <s v="2"/>
    <s v="Sin Pallet"/>
    <n v="0"/>
    <n v="0"/>
    <x v="0"/>
    <n v="50870"/>
    <n v="33060"/>
    <n v="17810"/>
    <n v="554.4"/>
    <m/>
    <x v="19"/>
    <n v="6"/>
    <s v="06"/>
    <n v="33"/>
    <x v="1"/>
    <n v="0.84"/>
    <n v="16.8"/>
    <s v="LIDENORTI S.A."/>
  </r>
  <r>
    <n v="1002211531"/>
    <s v="UE01"/>
    <d v="2022-04-06T00:00:00"/>
    <d v="1899-12-30T06:36:00"/>
    <s v="012-024-00413263"/>
    <s v="9000809769"/>
    <s v="012-022-00316900"/>
    <n v="2304.9"/>
    <n v="2584.27"/>
    <s v="ZPVN"/>
    <s v="40568615"/>
    <s v="P000033722"/>
    <n v="8002829453"/>
    <n v="1002211531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30"/>
    <n v="18050"/>
    <n v="9280"/>
    <n v="266.39999999999998"/>
    <m/>
    <x v="7"/>
    <n v="6"/>
    <s v="06"/>
    <n v="18"/>
    <x v="1"/>
    <n v="0.74"/>
    <n v="14.799999999999999"/>
    <s v="TRANSPORTE PROPIO"/>
  </r>
  <r>
    <n v="1002211525"/>
    <s v="UE01"/>
    <d v="2022-04-06T00:00:00"/>
    <d v="1899-12-30T06:43:00"/>
    <s v="012-024-00413264"/>
    <s v="9000809772"/>
    <s v="012-022-00316902"/>
    <n v="511.41"/>
    <n v="573.4"/>
    <s v="ZPVN"/>
    <s v="40568623"/>
    <s v="P000033727"/>
    <n v="8002829445"/>
    <n v="1002211525"/>
    <s v="15-00001115"/>
    <s v="ARMADURO"/>
    <n v="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2887.272999999999"/>
    <n v="4007.2730000000001"/>
    <n v="8880"/>
    <n v="60.8"/>
    <m/>
    <x v="10"/>
    <n v="6"/>
    <s v="06"/>
    <n v="4"/>
    <x v="1"/>
    <n v="0.76"/>
    <n v="15.2"/>
    <s v="TRANSPORTE PROPIO"/>
  </r>
  <r>
    <n v="1002211525"/>
    <s v="UE01"/>
    <d v="2022-04-06T00:00:00"/>
    <d v="1899-12-30T06:43:00"/>
    <s v="012-024-00413265"/>
    <s v="9000809771"/>
    <s v="012-022-00316901"/>
    <n v="3684.88"/>
    <n v="4131.5200000000004"/>
    <s v="ZPVN"/>
    <s v="40568622"/>
    <s v="P000033726"/>
    <n v="8002829446"/>
    <n v="1002211525"/>
    <s v="15-00001123"/>
    <s v="SELVALEGRE"/>
    <n v="5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7932.726999999999"/>
    <n v="29052.726999999999"/>
    <n v="8880"/>
    <n v="440.8"/>
    <m/>
    <x v="10"/>
    <n v="6"/>
    <s v="06"/>
    <n v="29"/>
    <x v="1"/>
    <n v="0.76"/>
    <n v="15.200000000000001"/>
    <s v="TRANSPORTE PROPIO"/>
  </r>
  <r>
    <n v="1002211542"/>
    <s v="UE01"/>
    <d v="2022-04-06T00:00:00"/>
    <d v="1899-12-30T06:54:00"/>
    <s v="012-024-00413266"/>
    <s v="9000809775"/>
    <s v="012-022-00316905"/>
    <n v="533.48"/>
    <n v="598.14"/>
    <s v="ZPVN"/>
    <s v="40568619"/>
    <s v="P000033725"/>
    <n v="8002829469"/>
    <n v="1002211542"/>
    <s v="15-00001115"/>
    <s v="ARMADURO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7026.6670000000004"/>
    <n v="4006.6669999999999"/>
    <n v="3020"/>
    <n v="26.4"/>
    <m/>
    <x v="7"/>
    <n v="6"/>
    <s v="06"/>
    <n v="4"/>
    <x v="1"/>
    <n v="0.32999999999999996"/>
    <n v="6.6"/>
    <s v="TRANSPORTE PROPIO"/>
  </r>
  <r>
    <n v="1002211542"/>
    <s v="UE01"/>
    <d v="2022-04-06T00:00:00"/>
    <d v="1899-12-30T06:54:00"/>
    <s v="012-024-00413267"/>
    <s v="9000809773"/>
    <s v="012-022-00316903"/>
    <n v="486.98"/>
    <n v="546.01"/>
    <s v="ZPVN"/>
    <s v="40568618"/>
    <s v="P000033724"/>
    <n v="8002829470"/>
    <n v="1002211542"/>
    <s v="15-00001120"/>
    <s v="CAMPEON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7026.6660000000002"/>
    <n v="4006.6660000000002"/>
    <n v="3020"/>
    <n v="26.4"/>
    <m/>
    <x v="7"/>
    <n v="6"/>
    <s v="06"/>
    <n v="4"/>
    <x v="1"/>
    <n v="0.32999999999999996"/>
    <n v="6.6"/>
    <s v="TRANSPORTE PROPIO"/>
  </r>
  <r>
    <n v="1002211542"/>
    <s v="UE01"/>
    <d v="2022-04-06T00:00:00"/>
    <d v="1899-12-30T06:54:00"/>
    <s v="012-024-00413268"/>
    <s v="9000809774"/>
    <s v="012-022-00316904"/>
    <n v="1327.78"/>
    <n v="1488.71"/>
    <s v="ZPVN"/>
    <s v="40568617"/>
    <s v="P000033723"/>
    <n v="8002829468"/>
    <n v="1002211542"/>
    <s v="15-00001123"/>
    <s v="SELVALEGRE"/>
    <n v="20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13036.666999999999"/>
    <n v="10016.666999999999"/>
    <n v="3020"/>
    <n v="66"/>
    <m/>
    <x v="7"/>
    <n v="6"/>
    <s v="06"/>
    <n v="10"/>
    <x v="1"/>
    <n v="0.33"/>
    <n v="6.6"/>
    <s v="TRANSPORTE PROPIO"/>
  </r>
  <r>
    <n v="1002211565"/>
    <s v="UE01"/>
    <d v="2022-04-06T00:00:00"/>
    <d v="1899-12-30T07:24:00"/>
    <s v="012-024-00413269"/>
    <s v="9000809776"/>
    <s v="012-022-00316906"/>
    <n v="3238.68"/>
    <n v="3631.23"/>
    <s v="ZPVN"/>
    <s v="40568577"/>
    <s v="P000033696"/>
    <n v="8002829496"/>
    <n v="1002211565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s v="18UE864"/>
    <s v="1"/>
    <s v="Con Pallet"/>
    <n v="0.05"/>
    <n v="24"/>
    <x v="0"/>
    <n v="39060"/>
    <n v="24060"/>
    <n v="15000"/>
    <n v="43.2"/>
    <m/>
    <x v="2"/>
    <n v="6"/>
    <s v="06"/>
    <n v="24"/>
    <x v="1"/>
    <n v="9.0000000000000011E-2"/>
    <n v="1.8"/>
    <s v="TRANSPORTE PROPIO"/>
  </r>
  <r>
    <n v="1002211520"/>
    <s v="UE01"/>
    <d v="2022-04-06T00:00:00"/>
    <d v="1899-12-30T07:25:00"/>
    <s v="012-024-00413270"/>
    <s v=""/>
    <s v=""/>
    <n v="0"/>
    <n v="0"/>
    <s v="ZPRC"/>
    <s v="2500108812"/>
    <s v="0000396119"/>
    <n v="8002829439"/>
    <n v="1002211520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51050"/>
    <n v="32070"/>
    <n v="18980"/>
    <n v="345.6"/>
    <m/>
    <x v="6"/>
    <n v="6"/>
    <s v="06"/>
    <n v="32"/>
    <x v="1"/>
    <n v="0.54"/>
    <n v="10.8"/>
    <s v="TRANSPORTE PROPIO"/>
  </r>
  <r>
    <n v="1002211580"/>
    <s v="UE01"/>
    <d v="2022-04-06T00:00:00"/>
    <d v="1899-12-30T07:36:00"/>
    <s v="012-024-00413271"/>
    <s v=""/>
    <s v=""/>
    <n v="0"/>
    <n v="0"/>
    <s v="ZPRC"/>
    <s v="2500108811"/>
    <s v="P000033704"/>
    <n v="8002829512"/>
    <n v="1002211580"/>
    <s v="15-00001120"/>
    <s v="CAMPEON"/>
    <n v="48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42650"/>
    <n v="24070"/>
    <n v="18580"/>
    <n v="432"/>
    <m/>
    <x v="72"/>
    <n v="6"/>
    <s v="06"/>
    <n v="24"/>
    <x v="1"/>
    <n v="0.9"/>
    <n v="18"/>
    <s v="TRANSPORTE PROPIO"/>
  </r>
  <r>
    <n v="1002211581"/>
    <s v="UE01"/>
    <d v="2022-04-06T00:00:00"/>
    <d v="1899-12-30T07:39:00"/>
    <s v="012-024-00413272"/>
    <s v="9000809780"/>
    <s v="012-022-00316907"/>
    <n v="2287.17"/>
    <n v="2564.39"/>
    <s v="ZPVN"/>
    <s v="40568594"/>
    <s v="P000033705"/>
    <n v="8002829514"/>
    <n v="1002211581"/>
    <s v="15-00001123"/>
    <s v="SELVALEGRE"/>
    <n v="360"/>
    <s v="BOL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290"/>
    <n v="18030"/>
    <n v="9260"/>
    <n v="273.60000000000002"/>
    <m/>
    <x v="140"/>
    <n v="6"/>
    <s v="06"/>
    <n v="18"/>
    <x v="1"/>
    <n v="0.76"/>
    <n v="15.200000000000001"/>
    <s v="TRANSPORTE PROPIO"/>
  </r>
  <r>
    <n v="1002211584"/>
    <s v="UE01"/>
    <d v="2022-04-06T00:00:00"/>
    <d v="1899-12-30T07:53:00"/>
    <s v="012-024-00413273"/>
    <s v="9000809781"/>
    <s v="012-022-00316908"/>
    <n v="4415.3999999999996"/>
    <n v="4950.58"/>
    <s v="ZPVN"/>
    <s v="40568556"/>
    <s v="P000033690"/>
    <n v="8002829518"/>
    <n v="1002211584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70"/>
    <n v="33090"/>
    <n v="18280"/>
    <n v="382.8"/>
    <m/>
    <x v="139"/>
    <n v="6"/>
    <s v="06"/>
    <n v="33"/>
    <x v="1"/>
    <n v="0.58000000000000007"/>
    <n v="11.6"/>
    <s v="TRANSPORTE PROPIO"/>
  </r>
  <r>
    <n v="1002211589"/>
    <s v="UE01"/>
    <d v="2022-04-06T00:00:00"/>
    <d v="1899-12-30T07:58:00"/>
    <s v="012-024-00413274"/>
    <s v=""/>
    <s v=""/>
    <n v="0"/>
    <n v="0"/>
    <s v="ZPRC"/>
    <s v="2500108803"/>
    <s v="0000396075"/>
    <n v="8002829524"/>
    <n v="1002211589"/>
    <s v="15-00001119"/>
    <s v="CAMPEON ANTIHUMEDAD"/>
    <n v="360"/>
    <s v="BOL"/>
    <s v="101663"/>
    <s v="ZURIDIST CIA. LTDA."/>
    <s v="807710"/>
    <s v="BLOQUERA MUNDO BLOQUE"/>
    <s v="MONTECRISTI"/>
    <s v="VÍA CINCUNVALACION, REDONDEL COLORA"/>
    <s v="OMMANT"/>
    <s v="O-Manabi-Manta"/>
    <n v="486"/>
    <x v="37"/>
    <x v="37"/>
    <s v="100014907"/>
    <s v="CALDERON LUIS"/>
    <s v="ZEMU"/>
    <s v="18UE510"/>
    <s v="2"/>
    <s v="Sin Pallet"/>
    <n v="0"/>
    <n v="0"/>
    <x v="0"/>
    <n v="27240"/>
    <n v="18060"/>
    <n v="9180"/>
    <n v="406.8"/>
    <m/>
    <x v="35"/>
    <n v="6"/>
    <s v="06"/>
    <n v="18"/>
    <x v="1"/>
    <n v="1.1300000000000001"/>
    <n v="22.6"/>
    <s v="RAPIDO EL OTAVALEÑITO S.A."/>
  </r>
  <r>
    <n v="1002211570"/>
    <s v="UE01"/>
    <d v="2022-04-06T00:00:00"/>
    <d v="1899-12-30T08:06:00"/>
    <s v="012-024-00413275"/>
    <s v=""/>
    <s v=""/>
    <n v="0"/>
    <n v="0"/>
    <s v="ZPRC"/>
    <s v="2500108616"/>
    <s v="0000395767"/>
    <n v="8002829501"/>
    <n v="1002211570"/>
    <s v="15-00001118"/>
    <s v="TECHCEM"/>
    <n v="31.24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s v="18IBB5729"/>
    <s v="2"/>
    <s v="Sin Pallet"/>
    <n v="0"/>
    <n v="0"/>
    <x v="0"/>
    <n v="49170"/>
    <n v="31240"/>
    <n v="17930"/>
    <n v="290.22000000000003"/>
    <m/>
    <x v="1"/>
    <n v="6"/>
    <s v="06"/>
    <n v="31.24"/>
    <x v="1"/>
    <n v="9.2900128040973122"/>
    <n v="9.2900128040973122"/>
    <s v="TRANSCONCEM CIA. LTDA."/>
  </r>
  <r>
    <n v="1002211559"/>
    <s v="UE01"/>
    <d v="2022-04-06T00:00:00"/>
    <d v="1899-12-30T08:17:00"/>
    <s v="012-024-00413276"/>
    <s v=""/>
    <s v=""/>
    <n v="0"/>
    <n v="0"/>
    <s v="ZPRC"/>
    <s v="2500108617"/>
    <s v="0000395769"/>
    <n v="8002829490"/>
    <n v="1002211559"/>
    <s v="15-00000218"/>
    <s v="MAGNO HE"/>
    <n v="32.34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s v="18PCC4067"/>
    <s v="2"/>
    <s v="Sin Pallet"/>
    <n v="0"/>
    <n v="0"/>
    <x v="0"/>
    <n v="50760"/>
    <n v="32340"/>
    <n v="18420"/>
    <n v="300.44"/>
    <m/>
    <x v="1"/>
    <n v="6"/>
    <s v="06"/>
    <n v="32.340000000000003"/>
    <x v="1"/>
    <n v="9.2900432900432897"/>
    <n v="9.2900432900432897"/>
    <s v="TRANSCONCEM CIA. LTDA."/>
  </r>
  <r>
    <n v="1002211607"/>
    <s v="UE01"/>
    <d v="2022-04-06T00:00:00"/>
    <d v="1899-12-30T08:20:00"/>
    <s v="012-024-00413277"/>
    <s v="9000809783"/>
    <s v="012-022-00316910"/>
    <n v="2045.65"/>
    <n v="2293.6"/>
    <s v="ZPVN"/>
    <s v="40568601"/>
    <s v="P000033710"/>
    <n v="8002829551"/>
    <n v="1002211607"/>
    <s v="15-00001115"/>
    <s v="ARMADURO"/>
    <n v="3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4768.528999999999"/>
    <n v="16023.529"/>
    <n v="8745"/>
    <n v="249.6"/>
    <m/>
    <x v="10"/>
    <n v="6"/>
    <s v="06"/>
    <n v="16"/>
    <x v="1"/>
    <n v="0.78"/>
    <n v="15.6"/>
    <s v="TRANSPORTE PROPIO"/>
  </r>
  <r>
    <n v="1002211607"/>
    <s v="UE01"/>
    <d v="2022-04-06T00:00:00"/>
    <d v="1899-12-30T08:20:00"/>
    <s v="012-024-00413278"/>
    <s v="9000809782"/>
    <s v="012-022-00316909"/>
    <n v="2287.17"/>
    <n v="2564.39"/>
    <s v="ZPVN"/>
    <s v="40568600"/>
    <s v="P000033709"/>
    <n v="8002829550"/>
    <n v="1002211607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6771.471000000001"/>
    <n v="18026.471000000001"/>
    <n v="8745"/>
    <n v="280.8"/>
    <m/>
    <x v="10"/>
    <n v="6"/>
    <s v="06"/>
    <n v="18"/>
    <x v="1"/>
    <n v="0.78"/>
    <n v="15.600000000000001"/>
    <s v="TRANSPORTE PROPIO"/>
  </r>
  <r>
    <n v="1002211608"/>
    <s v="UE01"/>
    <d v="2022-04-06T00:00:00"/>
    <d v="1899-12-30T08:26:00"/>
    <s v="012-024-00413279"/>
    <s v="9000809785"/>
    <s v="012-022-00316912"/>
    <n v="984"/>
    <n v="1103.27"/>
    <s v="ZPVN"/>
    <s v="40568581"/>
    <s v="0000396091"/>
    <n v="8002829553"/>
    <n v="1002211608"/>
    <s v="15-00001120"/>
    <s v="CAMPEON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2527.778"/>
    <n v="8017.7780000000002"/>
    <n v="4510"/>
    <n v="150.4"/>
    <m/>
    <x v="16"/>
    <n v="6"/>
    <s v="06"/>
    <n v="8"/>
    <x v="1"/>
    <n v="0.94000000000000006"/>
    <n v="18.8"/>
    <s v="LA ARMENIA S.A."/>
  </r>
  <r>
    <n v="1002211608"/>
    <s v="UE01"/>
    <d v="2022-04-06T00:00:00"/>
    <d v="1899-12-30T08:26:00"/>
    <s v="012-024-00413280"/>
    <s v="9000809784"/>
    <s v="012-022-00316911"/>
    <n v="1326"/>
    <n v="1486.72"/>
    <s v="ZPVN"/>
    <s v="40568581"/>
    <s v="0000396090"/>
    <n v="8002829554"/>
    <n v="1002211608"/>
    <s v="15-00001123"/>
    <s v="SELVALEGRE"/>
    <n v="20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4532.222"/>
    <n v="10022.222"/>
    <n v="4510"/>
    <n v="188"/>
    <m/>
    <x v="16"/>
    <n v="6"/>
    <s v="06"/>
    <n v="10"/>
    <x v="1"/>
    <n v="0.94"/>
    <n v="18.8"/>
    <s v="LA ARMENIA S.A."/>
  </r>
  <r>
    <n v="1002211611"/>
    <s v="UE01"/>
    <d v="2022-04-06T00:00:00"/>
    <d v="1899-12-30T08:35:00"/>
    <s v="012-024-00413281"/>
    <s v=""/>
    <s v=""/>
    <n v="0"/>
    <n v="0"/>
    <s v="ZPRC"/>
    <s v="2500108813"/>
    <s v="P000033708"/>
    <n v="8002829559"/>
    <n v="1002211611"/>
    <s v="15-00001120"/>
    <s v="CAMPEON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180"/>
    <n v="18080"/>
    <n v="9100"/>
    <n v="324"/>
    <m/>
    <x v="72"/>
    <n v="6"/>
    <s v="06"/>
    <n v="18"/>
    <x v="1"/>
    <n v="0.9"/>
    <n v="18"/>
    <s v="TRANSPORTE PROPIO"/>
  </r>
  <r>
    <n v="1002211625"/>
    <s v="UE01"/>
    <d v="2022-04-06T00:00:00"/>
    <d v="1899-12-30T09:00:00"/>
    <s v="012-024-00413282"/>
    <s v="9000809790"/>
    <s v="012-022-00316913"/>
    <n v="2412"/>
    <n v="2704.35"/>
    <s v="ZPVN"/>
    <s v="40568585"/>
    <s v="0000396098"/>
    <n v="8002829576"/>
    <n v="1002211625"/>
    <s v="15-00001123"/>
    <s v="SELVALEGRE"/>
    <n v="360"/>
    <s v="BOL"/>
    <s v="101669"/>
    <s v="CONSTRUHORMIGON S.A."/>
    <s v="807492"/>
    <s v="OBRA COLEGIO PIO X"/>
    <s v="AMBATO"/>
    <s v="VÍA AMBATO"/>
    <s v="OTAMBA"/>
    <s v="O-Tungurahua-Ambato"/>
    <n v="250"/>
    <x v="149"/>
    <x v="149"/>
    <s v="10008195"/>
    <s v="ESTRADA MORENO GERAL VICHENSO"/>
    <s v="ZEMU"/>
    <s v="18UE706"/>
    <s v="2"/>
    <s v="Sin Pallet"/>
    <n v="0"/>
    <n v="0"/>
    <x v="0"/>
    <n v="27150"/>
    <n v="18030"/>
    <n v="9120"/>
    <n v="324"/>
    <m/>
    <x v="146"/>
    <n v="6"/>
    <s v="06"/>
    <n v="18"/>
    <x v="1"/>
    <n v="0.9"/>
    <n v="18"/>
    <s v="SANJOPAS S.A."/>
  </r>
  <r>
    <n v="1002211583"/>
    <s v="UE01"/>
    <d v="2022-04-06T00:00:00"/>
    <d v="1899-12-30T09:01:00"/>
    <s v="012-024-00413283"/>
    <s v="9000809792"/>
    <s v="012-022-00316914"/>
    <n v="4371.2"/>
    <n v="4901.01"/>
    <s v="ZPVN"/>
    <s v="40568546"/>
    <s v="0000396034"/>
    <n v="8002829516"/>
    <n v="1002211583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163"/>
    <x v="163"/>
    <s v="100017801"/>
    <s v="CUASES VICTOR"/>
    <s v="ZETT"/>
    <s v="18UE543"/>
    <s v="1"/>
    <s v="Con Pallet"/>
    <n v="0.05"/>
    <n v="32"/>
    <x v="0"/>
    <n v="50720"/>
    <n v="32020"/>
    <n v="18700"/>
    <n v="371.2"/>
    <m/>
    <x v="159"/>
    <n v="6"/>
    <s v="06"/>
    <n v="32"/>
    <x v="1"/>
    <n v="0.57999999999999996"/>
    <n v="11.6"/>
    <s v="TRIMPESAS S.A."/>
  </r>
  <r>
    <n v="1002211592"/>
    <s v="UE01"/>
    <d v="2022-04-06T00:00:00"/>
    <d v="1899-12-30T09:04:00"/>
    <s v="012-024-00413284"/>
    <s v=""/>
    <s v=""/>
    <n v="0"/>
    <n v="0"/>
    <s v="ZPRC"/>
    <s v="2500108782"/>
    <s v="P000033653"/>
    <n v="8002829527"/>
    <n v="1002211592"/>
    <s v="15-00000218"/>
    <s v="MAGNO HE"/>
    <n v="31.7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510"/>
    <n v="31780"/>
    <n v="18730"/>
    <n v="807.53"/>
    <m/>
    <x v="28"/>
    <n v="6"/>
    <s v="06"/>
    <n v="31.78"/>
    <x v="1"/>
    <n v="25.410006293266203"/>
    <n v="25.410006293266203"/>
    <s v="TRANSALMEIDA"/>
  </r>
  <r>
    <n v="1002211585"/>
    <s v="UE01"/>
    <d v="2022-04-06T00:00:00"/>
    <d v="1899-12-30T09:05:00"/>
    <s v="012-024-00413285"/>
    <s v=""/>
    <s v=""/>
    <n v="0"/>
    <n v="0"/>
    <s v="ZPRC"/>
    <s v="2500108773"/>
    <s v="0000395744"/>
    <n v="8002829520"/>
    <n v="1002211585"/>
    <s v="15-00001123"/>
    <s v="SELVALEGRE"/>
    <n v="48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28"/>
    <x v="28"/>
    <s v="100019281"/>
    <s v="GRANDA BYRON"/>
    <s v="ZEMT"/>
    <s v="18UE680"/>
    <s v="1"/>
    <s v="Con Pallet"/>
    <n v="0.05"/>
    <n v="24"/>
    <x v="0"/>
    <n v="38360"/>
    <n v="24040"/>
    <n v="14320"/>
    <n v="91.2"/>
    <m/>
    <x v="26"/>
    <n v="6"/>
    <s v="06"/>
    <n v="24"/>
    <x v="1"/>
    <n v="0.19"/>
    <n v="3.8000000000000003"/>
    <s v="TRIMPESAS S.A."/>
  </r>
  <r>
    <n v="1002211636"/>
    <s v="UE01"/>
    <d v="2022-04-06T00:00:00"/>
    <d v="1899-12-30T09:07:00"/>
    <s v="012-024-00413286"/>
    <s v="9000809794"/>
    <s v="012-022-00316915"/>
    <n v="2343.91"/>
    <n v="2628.01"/>
    <s v="ZPVN"/>
    <s v="40568673"/>
    <s v="P000033733"/>
    <n v="8002829590"/>
    <n v="1002211636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00"/>
    <n v="18060"/>
    <n v="8940"/>
    <n v="266.39999999999998"/>
    <m/>
    <x v="90"/>
    <n v="6"/>
    <s v="06"/>
    <n v="18"/>
    <x v="1"/>
    <n v="0.74"/>
    <n v="14.799999999999999"/>
    <s v="TRANSPORTE PROPIO"/>
  </r>
  <r>
    <n v="1002211597"/>
    <s v="UE01"/>
    <d v="2022-04-06T00:00:00"/>
    <d v="1899-12-30T09:34:00"/>
    <s v="012-024-00413287"/>
    <s v="9000809797"/>
    <s v="012-022-00316916"/>
    <n v="3144"/>
    <n v="3525.07"/>
    <s v="ZPVN"/>
    <s v="40568396"/>
    <s v="P000033647"/>
    <n v="8002829534"/>
    <n v="1002211597"/>
    <s v="15-00001124"/>
    <s v="SELVALEGRE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87"/>
    <x v="87"/>
    <s v="100019494"/>
    <s v="GUERRERO WILSON"/>
    <s v="ZEMT"/>
    <s v="18UE741"/>
    <s v="1"/>
    <s v="Con Pallet"/>
    <n v="0.05"/>
    <n v="24"/>
    <x v="0"/>
    <n v="40470"/>
    <n v="24010"/>
    <n v="16460"/>
    <n v="494.4"/>
    <m/>
    <x v="85"/>
    <n v="6"/>
    <s v="06"/>
    <n v="24"/>
    <x v="1"/>
    <n v="1.03"/>
    <n v="20.599999999999998"/>
    <s v="RUTAS COTACACHENSES"/>
  </r>
  <r>
    <n v="1002211683"/>
    <s v="UE01"/>
    <d v="2022-04-06T00:00:00"/>
    <d v="1899-12-30T09:35:00"/>
    <s v="012-024-00413288"/>
    <s v=""/>
    <s v=""/>
    <n v="0"/>
    <n v="0"/>
    <s v="ZPRC"/>
    <s v="2500108808"/>
    <s v="P000033698"/>
    <n v="8002829644"/>
    <n v="100221168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s v="18UE730"/>
    <s v="2"/>
    <s v="Sin Pallet"/>
    <n v="0"/>
    <n v="0"/>
    <x v="0"/>
    <n v="27100"/>
    <n v="18040"/>
    <n v="9060"/>
    <n v="248.4"/>
    <m/>
    <x v="119"/>
    <n v="6"/>
    <s v="06"/>
    <n v="18"/>
    <x v="1"/>
    <n v="0.69000000000000006"/>
    <n v="13.8"/>
    <s v="LIDENORTI S.A."/>
  </r>
  <r>
    <n v="1002211666"/>
    <s v="UE01"/>
    <d v="2022-04-06T00:00:00"/>
    <d v="1899-12-30T09:37:00"/>
    <s v="012-024-00413289"/>
    <s v="9000809799"/>
    <s v="012-022-00316918"/>
    <n v="3402.83"/>
    <n v="3815.28"/>
    <s v="ZPVN"/>
    <s v="40568693"/>
    <s v="0000396210"/>
    <n v="8002829625"/>
    <n v="1002211666"/>
    <s v="15-00001115"/>
    <s v="ARMADURO"/>
    <n v="5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35168.75"/>
    <n v="26048.75"/>
    <n v="9120"/>
    <n v="395.2"/>
    <m/>
    <x v="118"/>
    <n v="6"/>
    <s v="06"/>
    <n v="26"/>
    <x v="1"/>
    <n v="0.76"/>
    <n v="15.2"/>
    <s v="TRANSPORTE PROPIO"/>
  </r>
  <r>
    <n v="1002211666"/>
    <s v="UE01"/>
    <d v="2022-04-06T00:00:00"/>
    <d v="1899-12-30T09:37:00"/>
    <s v="012-024-00413290"/>
    <s v="9000809798"/>
    <s v="012-022-00316917"/>
    <n v="780.52"/>
    <n v="875.12"/>
    <s v="ZPVN"/>
    <s v="40568693"/>
    <s v="0000396211"/>
    <n v="8002829624"/>
    <n v="1002211666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131.25"/>
    <n v="6011.25"/>
    <n v="9120"/>
    <n v="91.2"/>
    <m/>
    <x v="118"/>
    <n v="6"/>
    <s v="06"/>
    <n v="6"/>
    <x v="1"/>
    <n v="0.76"/>
    <n v="15.200000000000001"/>
    <s v="TRANSPORTE PROPIO"/>
  </r>
  <r>
    <n v="1002211612"/>
    <s v="UE01"/>
    <d v="2022-04-06T00:00:00"/>
    <d v="1899-12-30T09:41:00"/>
    <s v="012-024-00413291"/>
    <s v="9000809802"/>
    <s v="012-022-00316919"/>
    <n v="3024"/>
    <n v="3390.53"/>
    <s v="ZPVN"/>
    <s v="40568400"/>
    <s v="P000033652"/>
    <n v="8002829560"/>
    <n v="1002211612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156"/>
    <x v="156"/>
    <s v="100020578"/>
    <s v="TAIMAL MAYKOL"/>
    <s v="ZEMT"/>
    <s v="18UE716"/>
    <s v="1"/>
    <s v="Con Pallet"/>
    <n v="0.05"/>
    <n v="24"/>
    <x v="0"/>
    <n v="40050"/>
    <n v="24070"/>
    <n v="15980"/>
    <n v="494.4"/>
    <m/>
    <x v="153"/>
    <n v="6"/>
    <s v="06"/>
    <n v="24"/>
    <x v="1"/>
    <n v="1.03"/>
    <n v="20.599999999999998"/>
    <s v="SILOGTER S.A."/>
  </r>
  <r>
    <n v="1002211689"/>
    <s v="UE01"/>
    <d v="2022-04-06T00:00:00"/>
    <d v="1899-12-30T09:46:00"/>
    <s v="012-024-00413292"/>
    <s v=""/>
    <s v=""/>
    <n v="0"/>
    <n v="0"/>
    <s v="ZPRC"/>
    <s v="2500108819"/>
    <s v="P000033720"/>
    <n v="8002829648"/>
    <n v="1002211689"/>
    <s v="15-00001115"/>
    <s v="ARMADURO"/>
    <n v="320"/>
    <s v="BOL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s v="18UE688"/>
    <s v="2"/>
    <s v="Sin Pallet"/>
    <n v="0"/>
    <n v="0"/>
    <x v="0"/>
    <n v="20595.556"/>
    <n v="16035.556"/>
    <n v="4560"/>
    <n v="236.8"/>
    <m/>
    <x v="31"/>
    <n v="6"/>
    <s v="06"/>
    <n v="16"/>
    <x v="1"/>
    <n v="0.74"/>
    <n v="14.8"/>
    <s v="CIAPRUTE S.A."/>
  </r>
  <r>
    <n v="1002211689"/>
    <s v="UE01"/>
    <d v="2022-04-06T00:00:00"/>
    <d v="1899-12-30T09:46:00"/>
    <s v="012-024-00413293"/>
    <s v=""/>
    <s v=""/>
    <n v="0"/>
    <n v="0"/>
    <s v="ZPRC"/>
    <s v="2500108818"/>
    <s v="P000033719"/>
    <n v="8002829649"/>
    <n v="1002211689"/>
    <s v="15-00001120"/>
    <s v="CAMPEON"/>
    <n v="40"/>
    <s v="BOL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s v="18UE688"/>
    <s v="2"/>
    <s v="Sin Pallet"/>
    <n v="0"/>
    <n v="0"/>
    <x v="0"/>
    <n v="6564.4440000000004"/>
    <n v="2004.444"/>
    <n v="4560"/>
    <n v="29.6"/>
    <m/>
    <x v="31"/>
    <n v="6"/>
    <s v="06"/>
    <n v="2"/>
    <x v="1"/>
    <n v="0.74"/>
    <n v="14.8"/>
    <s v="CIAPRUTE S.A."/>
  </r>
  <r>
    <n v="1002211700"/>
    <s v="UE01"/>
    <d v="2022-04-06T00:00:00"/>
    <d v="1899-12-30T09:49:00"/>
    <s v="012-024-00413294"/>
    <s v=""/>
    <s v=""/>
    <n v="0"/>
    <n v="0"/>
    <s v="ZPRC"/>
    <s v="2500108820"/>
    <s v="P000033721"/>
    <n v="8002829661"/>
    <n v="1002211700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27000"/>
    <n v="18000"/>
    <n v="9000"/>
    <n v="266.39999999999998"/>
    <m/>
    <x v="9"/>
    <n v="6"/>
    <s v="06"/>
    <n v="18"/>
    <x v="1"/>
    <n v="0.74"/>
    <n v="14.799999999999999"/>
    <s v="SANJOPAS S.A."/>
  </r>
  <r>
    <n v="1002211681"/>
    <s v="UE01"/>
    <d v="2022-04-06T00:00:00"/>
    <d v="1899-12-30T09:56:00"/>
    <s v="012-024-00413295"/>
    <s v=""/>
    <s v=""/>
    <n v="0"/>
    <n v="0"/>
    <s v="ZPRC"/>
    <s v="2500108775"/>
    <s v="0000395748"/>
    <n v="8002829643"/>
    <n v="1002211681"/>
    <s v="15-00001124"/>
    <s v="SELVALEGRE ANTIHUMEDAD"/>
    <n v="660"/>
    <s v="BOL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s v="18UE852"/>
    <s v="2"/>
    <s v="Sin Pallet"/>
    <n v="0"/>
    <n v="0"/>
    <x v="0"/>
    <n v="51250"/>
    <n v="33030"/>
    <n v="18220"/>
    <n v="712.8"/>
    <m/>
    <x v="8"/>
    <n v="6"/>
    <s v="06"/>
    <n v="33"/>
    <x v="1"/>
    <n v="1.0799999999999998"/>
    <n v="21.599999999999998"/>
    <s v="TRANSPORTE PROPIO"/>
  </r>
  <r>
    <n v="1002211727"/>
    <s v="UE01"/>
    <d v="2022-04-06T00:00:00"/>
    <d v="1899-12-30T10:25:00"/>
    <s v="012-024-00413296"/>
    <s v="9000809810"/>
    <s v="012-022-00316921"/>
    <n v="4054.8"/>
    <n v="4546.2700000000004"/>
    <s v="ZPVN"/>
    <s v="40568713"/>
    <s v="P000033753"/>
    <n v="8002829697"/>
    <n v="1002211727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883.938999999998"/>
    <n v="31093.938999999998"/>
    <n v="8790"/>
    <n v="458.8"/>
    <m/>
    <x v="27"/>
    <n v="6"/>
    <s v="06"/>
    <n v="31"/>
    <x v="1"/>
    <n v="0.74"/>
    <n v="14.8"/>
    <s v="TRANSPORTE PROPIO"/>
  </r>
  <r>
    <n v="1002211727"/>
    <s v="UE01"/>
    <d v="2022-04-06T00:00:00"/>
    <d v="1899-12-30T10:25:00"/>
    <s v="012-024-00413297"/>
    <s v="9000809809"/>
    <s v="012-022-00316920"/>
    <n v="260"/>
    <n v="291.51"/>
    <s v="ZPVN"/>
    <s v="40568714"/>
    <s v="P000033754"/>
    <n v="8002829698"/>
    <n v="1002211727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796.061"/>
    <n v="2006.0609999999999"/>
    <n v="8790"/>
    <n v="29.6"/>
    <m/>
    <x v="27"/>
    <n v="6"/>
    <s v="06"/>
    <n v="2"/>
    <x v="1"/>
    <n v="0.74"/>
    <n v="14.8"/>
    <s v="TRANSPORTE PROPIO"/>
  </r>
  <r>
    <n v="1002211672"/>
    <s v="UE01"/>
    <d v="2022-04-06T00:00:00"/>
    <d v="1899-12-30T10:48:00"/>
    <s v="012-024-00413298"/>
    <s v="9000809847"/>
    <s v="012-022-00316922"/>
    <n v="3238.68"/>
    <n v="3631.23"/>
    <s v="ZPVN"/>
    <s v="40568415"/>
    <s v="P000033654"/>
    <n v="8002829631"/>
    <n v="1002211672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04"/>
    <x v="104"/>
    <s v="100021747"/>
    <s v="GARCES MILTON"/>
    <s v="ZEMT"/>
    <s v="18UE787"/>
    <s v="1"/>
    <s v="Con Pallet"/>
    <n v="0.05"/>
    <n v="24"/>
    <x v="0"/>
    <n v="37600"/>
    <n v="24020"/>
    <n v="13580"/>
    <n v="43.2"/>
    <m/>
    <x v="102"/>
    <n v="6"/>
    <s v="06"/>
    <n v="24"/>
    <x v="1"/>
    <n v="9.0000000000000011E-2"/>
    <n v="1.8"/>
    <s v="TRANSSJQ S.A."/>
  </r>
  <r>
    <n v="1002211725"/>
    <s v="UE01"/>
    <d v="2022-04-06T00:00:00"/>
    <d v="1899-12-30T10:59:00"/>
    <s v="012-024-00413299"/>
    <s v="9000809850"/>
    <s v="012-022-00316923"/>
    <n v="3309.79"/>
    <n v="3710.95"/>
    <s v="ZPVN"/>
    <s v="40565742"/>
    <s v="0000395126"/>
    <n v="8002829695"/>
    <n v="1002211725"/>
    <s v="15-00001121"/>
    <s v="GLADIADOR"/>
    <n v="32.619999999999997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340"/>
    <n v="32620"/>
    <n v="18720"/>
    <n v="0"/>
    <m/>
    <x v="3"/>
    <n v="6"/>
    <s v="06"/>
    <n v="32.619999999999997"/>
    <x v="1"/>
    <n v="0"/>
    <n v="0"/>
    <s v="XAVIER VALENZUELA"/>
  </r>
  <r>
    <n v="1002211773"/>
    <s v="UE01"/>
    <d v="2022-04-06T00:00:00"/>
    <d v="1899-12-30T11:03:00"/>
    <s v="012-024-00413300"/>
    <s v="9000809852"/>
    <s v="012-022-00316925"/>
    <n v="596.91"/>
    <n v="669.26"/>
    <s v="ZPVN"/>
    <s v="40568736"/>
    <s v="P000033759"/>
    <n v="8002829756"/>
    <n v="1002211773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3383.636"/>
    <n v="5013.6360000000004"/>
    <n v="8370"/>
    <n v="94"/>
    <m/>
    <x v="56"/>
    <n v="6"/>
    <s v="06"/>
    <n v="5"/>
    <x v="1"/>
    <n v="0.94"/>
    <n v="18.8"/>
    <s v="TRANSPORTE PROPIO"/>
  </r>
  <r>
    <n v="1002211773"/>
    <s v="UE01"/>
    <d v="2022-04-06T00:00:00"/>
    <d v="1899-12-30T11:03:00"/>
    <s v="012-024-00413301"/>
    <s v="9000809851"/>
    <s v="012-022-00316924"/>
    <n v="3624.01"/>
    <n v="4063.26"/>
    <s v="ZPVN"/>
    <s v="40568735"/>
    <s v="P000033758"/>
    <n v="8002829755"/>
    <n v="1002211773"/>
    <s v="15-00001123"/>
    <s v="SELVALEGRE"/>
    <n v="5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6446.364000000001"/>
    <n v="28076.364000000001"/>
    <n v="8370"/>
    <n v="526.4"/>
    <m/>
    <x v="56"/>
    <n v="6"/>
    <s v="06"/>
    <n v="28"/>
    <x v="1"/>
    <n v="0.94"/>
    <n v="18.8"/>
    <s v="TRANSPORTE PROPIO"/>
  </r>
  <r>
    <n v="1002211761"/>
    <s v="UE01"/>
    <d v="2022-04-06T00:00:00"/>
    <d v="1899-12-30T11:33:00"/>
    <s v="012-024-00413302"/>
    <s v="9000809717"/>
    <s v="013-020-00048107"/>
    <n v="3650.03"/>
    <n v="4092.44"/>
    <s v="ZPDF"/>
    <s v="70177988"/>
    <s v="0000396144"/>
    <n v="8002829741"/>
    <n v="1002211761"/>
    <s v="15-00001118"/>
    <s v="TECHCEM"/>
    <n v="31.0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950"/>
    <n v="31090"/>
    <n v="18860"/>
    <n v="0"/>
    <m/>
    <x v="1"/>
    <n v="6"/>
    <s v="06"/>
    <n v="31.09"/>
    <x v="1"/>
    <n v="0"/>
    <n v="0"/>
    <s v="TRANSCONCEM CIA. LTDA."/>
  </r>
  <r>
    <n v="1002211763"/>
    <s v="UE01"/>
    <d v="2022-04-06T00:00:00"/>
    <d v="1899-12-30T11:37:00"/>
    <s v="012-024-00413303"/>
    <s v=""/>
    <s v=""/>
    <n v="0"/>
    <n v="0"/>
    <s v="ZPRC"/>
    <s v="2500108780"/>
    <s v="0000395806"/>
    <n v="8002829743"/>
    <n v="1002211763"/>
    <s v="15-00001115"/>
    <s v="ARMADURO"/>
    <n v="48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90"/>
    <x v="90"/>
    <s v="100019698"/>
    <s v="VELASTEGUI JHONATAN"/>
    <s v="ZEMT"/>
    <s v="18UE676"/>
    <s v="2"/>
    <s v="Sin Pallet"/>
    <n v="0"/>
    <n v="0"/>
    <x v="0"/>
    <n v="38450"/>
    <n v="24090"/>
    <n v="14360"/>
    <n v="432"/>
    <m/>
    <x v="88"/>
    <n v="6"/>
    <s v="06"/>
    <n v="24"/>
    <x v="1"/>
    <n v="0.9"/>
    <n v="18"/>
    <s v="LIDENORTI S.A."/>
  </r>
  <r>
    <n v="1002211794"/>
    <s v="UE01"/>
    <d v="2022-04-06T00:00:00"/>
    <d v="1899-12-30T11:41:00"/>
    <s v="012-024-00413304"/>
    <s v="9000809857"/>
    <s v="012-022-00316926"/>
    <n v="3238.68"/>
    <n v="3631.23"/>
    <s v="ZPVN"/>
    <s v="40568416"/>
    <s v="P000033655"/>
    <n v="8002829781"/>
    <n v="1002211794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57"/>
    <x v="157"/>
    <s v="100019188"/>
    <s v="SUAREZ ALEX"/>
    <s v="ZEMT"/>
    <s v="18UE549"/>
    <s v="1"/>
    <s v="Con Pallet"/>
    <n v="0.05"/>
    <n v="24"/>
    <x v="0"/>
    <n v="39480"/>
    <n v="24030"/>
    <n v="15450"/>
    <n v="43.2"/>
    <m/>
    <x v="154"/>
    <n v="6"/>
    <s v="06"/>
    <n v="24"/>
    <x v="1"/>
    <n v="9.0000000000000011E-2"/>
    <n v="1.8"/>
    <s v="LA ARMENIA S.A."/>
  </r>
  <r>
    <n v="1002211792"/>
    <s v="UE01"/>
    <d v="2022-04-06T00:00:00"/>
    <d v="1899-12-30T11:42:00"/>
    <s v="012-024-00413305"/>
    <s v="9000809859"/>
    <s v="012-022-00316927"/>
    <n v="3417.6"/>
    <n v="3831.83"/>
    <s v="ZPVN"/>
    <s v="40568548"/>
    <s v="0000396030"/>
    <n v="8002829779"/>
    <n v="1002211792"/>
    <s v="15-00001124"/>
    <s v="SELVALEGRE ANTIHUMEDAD"/>
    <n v="480"/>
    <s v="BOL"/>
    <s v="103532"/>
    <s v="VICENTE &amp; ARTURO IMPORTACIONES &amp;"/>
    <s v="806188"/>
    <s v="CENTRO DE SALUD KUPI 4"/>
    <s v="ORELLANA"/>
    <s v="VICENTE &amp; ARTURO IMPORTACIONES &amp;"/>
    <s v="OQDAYU"/>
    <s v="O-Orellana-Dayuma"/>
    <n v="359"/>
    <x v="28"/>
    <x v="28"/>
    <s v="100018432"/>
    <s v="AYALA LUIS"/>
    <s v="ZEMT"/>
    <s v="18UE569"/>
    <s v="2"/>
    <s v="Sin Pallet"/>
    <n v="0"/>
    <n v="0"/>
    <x v="0"/>
    <n v="39690"/>
    <n v="24050"/>
    <n v="15640"/>
    <n v="652.79999999999995"/>
    <m/>
    <x v="26"/>
    <n v="6"/>
    <s v="06"/>
    <n v="24"/>
    <x v="1"/>
    <n v="1.3599999999999999"/>
    <n v="27.2"/>
    <s v="TRIMPESAS S.A."/>
  </r>
  <r>
    <n v="1002211768"/>
    <s v="UE01"/>
    <d v="2022-04-06T00:00:00"/>
    <d v="1899-12-30T11:51:00"/>
    <s v="012-024-00413306"/>
    <s v="9000809861"/>
    <s v="012-022-00316928"/>
    <n v="3773.88"/>
    <n v="4231.3"/>
    <s v="ZPVN"/>
    <s v="40564120"/>
    <s v="0000394764"/>
    <n v="8002829749"/>
    <n v="1002211768"/>
    <s v="15-00000218"/>
    <s v="MAGNO HE"/>
    <n v="32.4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2030"/>
    <n v="32430"/>
    <n v="19600"/>
    <n v="0"/>
    <m/>
    <x v="3"/>
    <n v="6"/>
    <s v="06"/>
    <n v="32.43"/>
    <x v="1"/>
    <n v="0"/>
    <n v="0"/>
    <s v="HORMIANDES"/>
  </r>
  <r>
    <n v="1002211843"/>
    <s v="UE01"/>
    <d v="2022-04-06T00:00:00"/>
    <d v="1899-12-30T11:54:00"/>
    <s v="012-024-00413307"/>
    <s v="9000809862"/>
    <s v="012-022-00316929"/>
    <n v="2268"/>
    <n v="2542.9"/>
    <s v="ZPVN"/>
    <s v="40568586"/>
    <s v="0000396100"/>
    <n v="8002829839"/>
    <n v="1002211843"/>
    <s v="15-00001119"/>
    <s v="CAMPEON ANTIHUMEDAD"/>
    <n v="360"/>
    <s v="BOL"/>
    <s v="101664"/>
    <s v="ACERIA DEL ECUADOR C.A. ADELCA"/>
    <s v="807687"/>
    <s v="QUILUMBA EDGAR"/>
    <s v="QUEVEDO"/>
    <s v="AV WALTER ANDRADE"/>
    <s v="ORQUEV"/>
    <s v="O-Losrios-Quevedo"/>
    <n v="345"/>
    <x v="45"/>
    <x v="45"/>
    <s v="10000932"/>
    <s v="CACOANGO RODRIGO"/>
    <s v="ZEMU"/>
    <s v="18UE704"/>
    <s v="2"/>
    <s v="Sin Pallet"/>
    <n v="0"/>
    <n v="0"/>
    <x v="0"/>
    <n v="27000"/>
    <n v="18040"/>
    <n v="8960"/>
    <n v="370.8"/>
    <m/>
    <x v="43"/>
    <n v="6"/>
    <s v="06"/>
    <n v="18"/>
    <x v="1"/>
    <n v="1.03"/>
    <n v="20.6"/>
    <s v="TRAPSA C.A."/>
  </r>
  <r>
    <n v="1002211855"/>
    <s v="UE01"/>
    <d v="2022-04-06T00:00:00"/>
    <d v="1899-12-30T11:58:00"/>
    <s v="012-024-00413308"/>
    <s v="9000809863"/>
    <s v="012-022-00316930"/>
    <n v="2397.1"/>
    <n v="2687.64"/>
    <s v="ZPVN"/>
    <s v="40568757"/>
    <s v="0000396295"/>
    <n v="8002829858"/>
    <n v="1002211855"/>
    <s v="15-00001123"/>
    <s v="SELVALEGRE"/>
    <n v="360"/>
    <s v="BOL"/>
    <s v="101715"/>
    <s v="MEDINA TERAN DIEGO BLADIMIR"/>
    <s v="810995"/>
    <s v="OBRA GARCIA MORENO"/>
    <s v="TULCÁN"/>
    <s v="CALLE BOLIVAR Y GARCIA MORENO"/>
    <s v="OCTULC"/>
    <s v="O-Carchi-Tulcan"/>
    <n v="159"/>
    <x v="44"/>
    <x v="44"/>
    <s v="10007279"/>
    <s v="QUILUMBANGO LLIQUIN HECTOR FERNANDO"/>
    <s v="ZEMU"/>
    <s v="18UE701"/>
    <s v="2"/>
    <s v="Sin Pallet"/>
    <n v="0"/>
    <n v="0"/>
    <x v="0"/>
    <n v="27050"/>
    <n v="18060"/>
    <n v="8990"/>
    <n v="208.8"/>
    <m/>
    <x v="42"/>
    <n v="6"/>
    <s v="06"/>
    <n v="18"/>
    <x v="1"/>
    <n v="0.58000000000000007"/>
    <n v="11.600000000000001"/>
    <s v="LIDENORTI S.A."/>
  </r>
  <r>
    <n v="1002211852"/>
    <s v="UE01"/>
    <d v="2022-04-06T00:00:00"/>
    <d v="1899-12-30T12:05:00"/>
    <s v="012-024-00413309"/>
    <s v="9000809867"/>
    <s v="012-022-00316932"/>
    <n v="1223.6400000000001"/>
    <n v="1371.96"/>
    <s v="ZPVN"/>
    <s v="40568682"/>
    <s v="P000033738"/>
    <n v="8002829855"/>
    <n v="1002211852"/>
    <s v="15-00001120"/>
    <s v="CAMPEON"/>
    <n v="20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434.705999999998"/>
    <n v="10014.706"/>
    <n v="8420"/>
    <n v="88"/>
    <m/>
    <x v="32"/>
    <n v="6"/>
    <s v="06"/>
    <n v="10"/>
    <x v="1"/>
    <n v="0.44"/>
    <n v="8.8000000000000007"/>
    <s v="TRANSPORTE PROPIO"/>
  </r>
  <r>
    <n v="1002211852"/>
    <s v="UE01"/>
    <d v="2022-04-06T00:00:00"/>
    <d v="1899-12-30T12:05:00"/>
    <s v="012-024-00413310"/>
    <s v="9000809866"/>
    <s v="012-022-00316931"/>
    <n v="3202.85"/>
    <n v="3591.05"/>
    <s v="ZPVN"/>
    <s v="40568681"/>
    <s v="P000033737"/>
    <n v="8002829854"/>
    <n v="1002211852"/>
    <s v="15-00001123"/>
    <s v="SELVALEGRE"/>
    <n v="4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55.294000000002"/>
    <n v="24035.294000000002"/>
    <n v="8420"/>
    <n v="211.2"/>
    <m/>
    <x v="32"/>
    <n v="6"/>
    <s v="06"/>
    <n v="24"/>
    <x v="1"/>
    <n v="0.44"/>
    <n v="8.7999999999999989"/>
    <s v="TRANSPORTE PROPIO"/>
  </r>
  <r>
    <n v="1002211838"/>
    <s v="UE01"/>
    <d v="2022-04-06T00:00:00"/>
    <d v="1899-12-30T12:10:00"/>
    <s v="012-024-00413311"/>
    <s v="9000782705"/>
    <s v="013-020-00046415"/>
    <n v="3618.07"/>
    <n v="4056.61"/>
    <s v="ZPDF"/>
    <s v="70171631"/>
    <s v="0000395133"/>
    <n v="8002829833"/>
    <n v="1002211838"/>
    <s v="15-00001121"/>
    <s v="GLADIADOR"/>
    <n v="32.3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3377"/>
    <s v="NARVAEZ IPIALES BRAYAN JAVIER"/>
    <s v="ZECI"/>
    <s v="18QBA0811"/>
    <s v="2"/>
    <s v="Sin Pallet"/>
    <n v="0"/>
    <n v="0"/>
    <x v="1"/>
    <n v="50710"/>
    <n v="32310"/>
    <n v="18400"/>
    <n v="0"/>
    <m/>
    <x v="1"/>
    <n v="6"/>
    <s v="06"/>
    <n v="32.31"/>
    <x v="1"/>
    <n v="0"/>
    <n v="0"/>
    <s v="TRANSCONCEM CIA. LTDA."/>
  </r>
  <r>
    <n v="1002211899"/>
    <s v="UE01"/>
    <d v="2022-04-06T00:00:00"/>
    <d v="1899-12-30T12:43:00"/>
    <s v="012-024-00413312"/>
    <s v="9000809877"/>
    <s v="012-022-00316933"/>
    <n v="4144.21"/>
    <n v="4646.5200000000004"/>
    <s v="ZPVN"/>
    <s v="40568049"/>
    <s v="0000395317"/>
    <n v="8002829909"/>
    <n v="1002211899"/>
    <s v="15-00001121"/>
    <s v="GLADIADOR"/>
    <n v="32.57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6410"/>
    <n v="32570"/>
    <n v="13840"/>
    <n v="0"/>
    <m/>
    <x v="3"/>
    <n v="6"/>
    <s v="06"/>
    <n v="32.57"/>
    <x v="1"/>
    <n v="0"/>
    <n v="0"/>
    <s v="MAMUT ANDINO C.A."/>
  </r>
  <r>
    <n v="1002211906"/>
    <s v="UE01"/>
    <d v="2022-04-06T00:00:00"/>
    <d v="1899-12-30T12:47:00"/>
    <s v="012-024-00413313"/>
    <s v=""/>
    <s v=""/>
    <n v="0"/>
    <n v="0"/>
    <s v="ZPRC"/>
    <s v="2500108828"/>
    <s v="P000033757"/>
    <n v="8002829917"/>
    <n v="1002211906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14862.647000000001"/>
    <n v="6017.6469999999999"/>
    <n v="8845"/>
    <n v="61.2"/>
    <m/>
    <x v="7"/>
    <n v="6"/>
    <s v="06"/>
    <n v="6"/>
    <x v="1"/>
    <n v="0.51"/>
    <n v="10.200000000000001"/>
    <s v="TRANSPORTE PROPIO"/>
  </r>
  <r>
    <n v="1002211906"/>
    <s v="UE01"/>
    <d v="2022-04-06T00:00:00"/>
    <d v="1899-12-30T12:47:00"/>
    <s v="012-024-00413314"/>
    <s v=""/>
    <s v=""/>
    <n v="0"/>
    <n v="0"/>
    <s v="ZPRC"/>
    <s v="2500108827"/>
    <s v="P000033756"/>
    <n v="8002829918"/>
    <n v="1002211906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36927.353000000003"/>
    <n v="28082.352999999999"/>
    <n v="8845"/>
    <n v="285.60000000000002"/>
    <m/>
    <x v="7"/>
    <n v="6"/>
    <s v="06"/>
    <n v="28"/>
    <x v="1"/>
    <n v="0.51"/>
    <n v="10.200000000000001"/>
    <s v="TRANSPORTE PROPIO"/>
  </r>
  <r>
    <n v="1002211796"/>
    <s v="UE01"/>
    <d v="2022-04-06T00:00:00"/>
    <d v="1899-12-30T13:12:00"/>
    <s v="012-024-00413315"/>
    <s v="9000809882"/>
    <s v="012-022-00316934"/>
    <n v="4402.2"/>
    <n v="4935.7700000000004"/>
    <s v="ZPVN"/>
    <s v="40568566"/>
    <s v="0000396077"/>
    <n v="8002829783"/>
    <n v="1002211796"/>
    <s v="15-00001124"/>
    <s v="SELVALEGRE ANTIHUMEDAD"/>
    <n v="660"/>
    <s v="BOL"/>
    <s v="10002564"/>
    <s v="CASA FERRETERIA FONG S.A. FERREFONG"/>
    <s v="811062"/>
    <s v="OBRA AGRICOLA JARAMILLO JARAGRI"/>
    <s v="QUINSALOMA"/>
    <s v="VIA GALLO GIRO HACIENDA ANITA"/>
    <s v="ORQUIN"/>
    <s v="O-Losrios-Quinsaloma"/>
    <n v="413"/>
    <x v="174"/>
    <x v="174"/>
    <s v="100019596"/>
    <s v="TOAPANTA LUIS E."/>
    <s v="ZETT"/>
    <s v="18UE796"/>
    <s v="2"/>
    <s v="Sin Pallet"/>
    <n v="0"/>
    <n v="0"/>
    <x v="0"/>
    <n v="50130"/>
    <n v="33050"/>
    <n v="17080"/>
    <n v="759"/>
    <m/>
    <x v="170"/>
    <n v="6"/>
    <s v="06"/>
    <n v="33"/>
    <x v="1"/>
    <n v="1.1499999999999999"/>
    <n v="23"/>
    <s v="TRIMPESAS S.A."/>
  </r>
  <r>
    <n v="1002211844"/>
    <s v="UE01"/>
    <d v="2022-04-06T00:00:00"/>
    <d v="1899-12-30T13:16:00"/>
    <s v="012-024-00413316"/>
    <s v="9000809884"/>
    <s v="012-022-00316935"/>
    <n v="2301.35"/>
    <n v="2580.29"/>
    <s v="ZPVN"/>
    <s v="40568678"/>
    <s v="P000033734"/>
    <n v="8002829841"/>
    <n v="100221184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20"/>
    <n v="18040"/>
    <n v="9180"/>
    <n v="266.39999999999998"/>
    <m/>
    <x v="22"/>
    <n v="6"/>
    <s v="06"/>
    <n v="18"/>
    <x v="1"/>
    <n v="0.74"/>
    <n v="14.799999999999999"/>
    <s v="TRANINTAGSA S.A."/>
  </r>
  <r>
    <n v="1002211817"/>
    <s v="UE01"/>
    <d v="2022-04-06T00:00:00"/>
    <d v="1899-12-30T13:19:00"/>
    <s v="012-024-00413317"/>
    <s v="9000809886"/>
    <s v="012-022-00316937"/>
    <n v="997.61"/>
    <n v="1118.52"/>
    <s v="ZPVN"/>
    <s v="40568428"/>
    <s v="0000395829"/>
    <n v="8002829807"/>
    <n v="1002211817"/>
    <s v="15-00001119"/>
    <s v="CAMPEON ANTIHUMEDAD"/>
    <n v="160"/>
    <s v="BOL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s v="18UE374"/>
    <s v="1"/>
    <s v="Con Pallet"/>
    <n v="0.05"/>
    <n v="8"/>
    <x v="0"/>
    <n v="15580"/>
    <n v="8010"/>
    <n v="7570"/>
    <n v="212.8"/>
    <m/>
    <x v="93"/>
    <n v="6"/>
    <s v="06"/>
    <n v="8"/>
    <x v="1"/>
    <n v="1.33"/>
    <n v="26.6"/>
    <s v="SANJOPAS S.A."/>
  </r>
  <r>
    <n v="1002211817"/>
    <s v="UE01"/>
    <d v="2022-04-06T00:00:00"/>
    <d v="1899-12-30T13:19:00"/>
    <s v="012-024-00413318"/>
    <s v="9000809885"/>
    <s v="012-022-00316936"/>
    <n v="2077.17"/>
    <n v="2328.94"/>
    <s v="ZPVN"/>
    <s v="40568428"/>
    <s v="0000395828"/>
    <n v="8002829808"/>
    <n v="1002211817"/>
    <s v="15-00001124"/>
    <s v="SELVALEGRE ANTIHUMEDAD"/>
    <n v="320"/>
    <s v="BOL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s v="18UE374"/>
    <s v="1"/>
    <s v="Con Pallet"/>
    <n v="0.05"/>
    <n v="16"/>
    <x v="0"/>
    <n v="23590"/>
    <n v="16020"/>
    <n v="7570"/>
    <n v="425.6"/>
    <m/>
    <x v="93"/>
    <n v="6"/>
    <s v="06"/>
    <n v="16"/>
    <x v="1"/>
    <n v="1.33"/>
    <n v="26.6"/>
    <s v="SANJOPAS S.A."/>
  </r>
  <r>
    <n v="1002211845"/>
    <s v="UE01"/>
    <d v="2022-04-06T00:00:00"/>
    <d v="1899-12-30T13:20:00"/>
    <s v="012-024-00413319"/>
    <s v=""/>
    <s v=""/>
    <n v="0"/>
    <n v="0"/>
    <s v="ZPRC"/>
    <s v="2500108805"/>
    <s v="P000033694"/>
    <n v="8002829842"/>
    <n v="1002211845"/>
    <s v="15-00000181"/>
    <s v="ARMADURO ANTIHUMEDAD"/>
    <n v="20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s v="18UE551"/>
    <s v="4"/>
    <s v="Pallet Cortesia"/>
    <n v="0"/>
    <n v="0"/>
    <x v="0"/>
    <n v="19130.625"/>
    <n v="10015.625"/>
    <n v="9115"/>
    <n v="168"/>
    <m/>
    <x v="19"/>
    <n v="6"/>
    <s v="06"/>
    <n v="10"/>
    <x v="1"/>
    <n v="0.84"/>
    <n v="16.8"/>
    <s v="LIDENORTI S.A."/>
  </r>
  <r>
    <n v="1002211845"/>
    <s v="UE01"/>
    <d v="2022-04-06T00:00:00"/>
    <d v="1899-12-30T13:20:00"/>
    <s v="012-024-00413320"/>
    <s v=""/>
    <s v=""/>
    <n v="0"/>
    <n v="0"/>
    <s v="ZPRC"/>
    <s v="2500108804"/>
    <s v="P000033693"/>
    <n v="8002829843"/>
    <n v="1002211845"/>
    <s v="15-00001124"/>
    <s v="SELVALEGRE ANTIHUMEDAD"/>
    <n v="4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s v="18UE551"/>
    <s v="4"/>
    <s v="Pallet Cortesia"/>
    <n v="0"/>
    <n v="0"/>
    <x v="0"/>
    <n v="31149.375"/>
    <n v="22034.375"/>
    <n v="9115"/>
    <n v="369.6"/>
    <m/>
    <x v="19"/>
    <n v="6"/>
    <s v="06"/>
    <n v="22"/>
    <x v="1"/>
    <n v="0.84000000000000008"/>
    <n v="16.8"/>
    <s v="LIDENORTI S.A."/>
  </r>
  <r>
    <n v="1002211891"/>
    <s v="UE01"/>
    <d v="2022-04-06T00:00:00"/>
    <d v="1899-12-30T13:24:00"/>
    <s v="012-024-00413321"/>
    <s v="9000809888"/>
    <s v="012-022-00316938"/>
    <n v="3345.6"/>
    <n v="3751.11"/>
    <s v="ZPVN"/>
    <s v="40568762"/>
    <s v="P000033765"/>
    <n v="8002829900"/>
    <n v="1002211891"/>
    <s v="15-00001115"/>
    <s v="ARMADURO"/>
    <n v="480"/>
    <s v="BOL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750"/>
    <n v="24080"/>
    <n v="12670"/>
    <n v="129.6"/>
    <m/>
    <x v="89"/>
    <n v="6"/>
    <s v="06"/>
    <n v="24"/>
    <x v="1"/>
    <n v="0.26999999999999996"/>
    <n v="5.3999999999999995"/>
    <s v="TRANSPORTE PROPIO"/>
  </r>
  <r>
    <n v="1002211860"/>
    <s v="UE01"/>
    <d v="2022-04-06T00:00:00"/>
    <d v="1899-12-30T13:29:00"/>
    <s v="012-024-00413322"/>
    <s v="9000809891"/>
    <s v="012-022-00316940"/>
    <n v="2628"/>
    <n v="2946.53"/>
    <s v="ZPVN"/>
    <s v="40568459"/>
    <s v="0000395862"/>
    <n v="8002829862"/>
    <n v="1002211860"/>
    <s v="15-00001119"/>
    <s v="CAMPEON ANTIHUMEDAD"/>
    <n v="400"/>
    <s v="BOL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s v="18UE954"/>
    <s v="1"/>
    <s v="Con Pallet"/>
    <n v="0.05"/>
    <n v="20"/>
    <x v="0"/>
    <n v="27926.667000000001"/>
    <n v="19966.667000000001"/>
    <n v="7960"/>
    <n v="356"/>
    <m/>
    <x v="108"/>
    <n v="6"/>
    <s v="06"/>
    <n v="20"/>
    <x v="1"/>
    <n v="0.89"/>
    <n v="17.8"/>
    <s v="LIDENORTI S.A."/>
  </r>
  <r>
    <n v="1002211860"/>
    <s v="UE01"/>
    <d v="2022-04-06T00:00:00"/>
    <d v="1899-12-30T13:29:00"/>
    <s v="012-024-00413323"/>
    <s v="9000809890"/>
    <s v="012-022-00316939"/>
    <n v="547.20000000000005"/>
    <n v="613.52"/>
    <s v="ZPVN"/>
    <s v="40568459"/>
    <s v="0000395861"/>
    <n v="8002829863"/>
    <n v="1002211860"/>
    <s v="15-00001124"/>
    <s v="SELVALEGRE ANTIHUMEDAD"/>
    <n v="80"/>
    <s v="BOL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s v="18UE954"/>
    <s v="1"/>
    <s v="Con Pallet"/>
    <n v="0.05"/>
    <n v="4"/>
    <x v="0"/>
    <n v="11953.333000000001"/>
    <n v="3993.3330000000001"/>
    <n v="7960"/>
    <n v="71.2"/>
    <m/>
    <x v="108"/>
    <n v="6"/>
    <s v="06"/>
    <n v="4"/>
    <x v="1"/>
    <n v="0.89"/>
    <n v="17.8"/>
    <s v="LIDENORTI S.A."/>
  </r>
  <r>
    <n v="1002211893"/>
    <s v="UE01"/>
    <d v="2022-04-06T00:00:00"/>
    <d v="1899-12-30T13:38:00"/>
    <s v="012-024-00413324"/>
    <s v=""/>
    <s v=""/>
    <n v="0"/>
    <n v="0"/>
    <s v="ZPRC"/>
    <s v="2500108833"/>
    <s v="P000033773"/>
    <n v="8002829903"/>
    <n v="1002211893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60"/>
    <n v="32910"/>
    <n v="17450"/>
    <n v="336.6"/>
    <m/>
    <x v="109"/>
    <n v="6"/>
    <s v="06"/>
    <n v="33"/>
    <x v="1"/>
    <n v="0.51"/>
    <n v="10.200000000000001"/>
    <s v="TRANSPORTE PROPIO"/>
  </r>
  <r>
    <n v="1002211902"/>
    <s v="UE01"/>
    <d v="2022-04-06T00:00:00"/>
    <d v="1899-12-30T13:44:00"/>
    <s v="012-024-00413325"/>
    <s v="9000809896"/>
    <s v="012-022-00316942"/>
    <n v="2252.8000000000002"/>
    <n v="2525.86"/>
    <s v="ZPVN"/>
    <s v="40568680"/>
    <s v="P000033736"/>
    <n v="8002829913"/>
    <n v="1002211902"/>
    <s v="15-00001115"/>
    <s v="ARMADURO"/>
    <n v="3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20650.556"/>
    <n v="16035.556"/>
    <n v="4615"/>
    <n v="28.8"/>
    <m/>
    <x v="64"/>
    <n v="6"/>
    <s v="06"/>
    <n v="16"/>
    <x v="1"/>
    <n v="0.09"/>
    <n v="1.8"/>
    <s v="TRANSVOLCA S.A."/>
  </r>
  <r>
    <n v="1002211902"/>
    <s v="UE01"/>
    <d v="2022-04-06T00:00:00"/>
    <d v="1899-12-30T13:44:00"/>
    <s v="012-024-00413326"/>
    <s v="9000809895"/>
    <s v="012-022-00316941"/>
    <n v="278.8"/>
    <n v="312.60000000000002"/>
    <s v="ZPVN"/>
    <s v="40568679"/>
    <s v="P000033735"/>
    <n v="8002829912"/>
    <n v="1002211902"/>
    <s v="15-00001123"/>
    <s v="SELVALEGRE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6619.4440000000004"/>
    <n v="2004.444"/>
    <n v="4615"/>
    <n v="3.6"/>
    <m/>
    <x v="64"/>
    <n v="6"/>
    <s v="06"/>
    <n v="2"/>
    <x v="1"/>
    <n v="0.09"/>
    <n v="1.8"/>
    <s v="TRANSVOLCA S.A."/>
  </r>
  <r>
    <n v="1002211925"/>
    <s v="UE01"/>
    <d v="2022-04-06T00:00:00"/>
    <d v="1899-12-30T13:47:00"/>
    <s v="012-024-00413327"/>
    <s v="9000809898"/>
    <s v="012-022-00316944"/>
    <n v="569.6"/>
    <n v="638.64"/>
    <s v="ZPVN"/>
    <s v="40568804"/>
    <s v="0000396377"/>
    <n v="8002829949"/>
    <n v="1002211925"/>
    <s v="15-00001115"/>
    <s v="ARMADURO"/>
    <n v="80"/>
    <s v="BOL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s v="18UE619"/>
    <s v="2"/>
    <s v="Sin Pallet"/>
    <n v="0"/>
    <n v="0"/>
    <x v="0"/>
    <n v="8511.1110000000008"/>
    <n v="3991.1109999999999"/>
    <n v="4520"/>
    <n v="12"/>
    <m/>
    <x v="75"/>
    <n v="6"/>
    <s v="06"/>
    <n v="4"/>
    <x v="1"/>
    <n v="0.15"/>
    <n v="3"/>
    <s v="LIDENORTI S.A."/>
  </r>
  <r>
    <n v="1002211925"/>
    <s v="UE01"/>
    <d v="2022-04-06T00:00:00"/>
    <d v="1899-12-30T13:47:00"/>
    <s v="012-024-00413328"/>
    <s v="9000809897"/>
    <s v="012-022-00316943"/>
    <n v="1971.2"/>
    <n v="2210.12"/>
    <s v="ZPVN"/>
    <s v="40568804"/>
    <s v="0000396374"/>
    <n v="8002829950"/>
    <n v="1002211925"/>
    <s v="15-00001123"/>
    <s v="SELVALEGRE"/>
    <n v="280"/>
    <s v="BOL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s v="18UE619"/>
    <s v="2"/>
    <s v="Sin Pallet"/>
    <n v="0"/>
    <n v="0"/>
    <x v="0"/>
    <n v="18488.888999999999"/>
    <n v="13968.888999999999"/>
    <n v="4520"/>
    <n v="42"/>
    <m/>
    <x v="75"/>
    <n v="6"/>
    <s v="06"/>
    <n v="14"/>
    <x v="1"/>
    <n v="0.15"/>
    <n v="3"/>
    <s v="LIDENORTI S.A."/>
  </r>
  <r>
    <n v="1002211937"/>
    <s v="UE01"/>
    <d v="2022-04-06T00:00:00"/>
    <d v="1899-12-30T13:48:00"/>
    <s v="012-024-00413329"/>
    <s v="9000809901"/>
    <s v="012-022-00316945"/>
    <n v="4153.6000000000004"/>
    <n v="4657.04"/>
    <s v="ZPVN"/>
    <s v="40568800"/>
    <s v="0000396366"/>
    <n v="8002829965"/>
    <n v="100221193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70"/>
    <n v="32060"/>
    <n v="17810"/>
    <n v="966.4"/>
    <m/>
    <x v="142"/>
    <n v="6"/>
    <s v="06"/>
    <n v="32"/>
    <x v="1"/>
    <n v="1.51"/>
    <n v="30.2"/>
    <s v="TRANSPORTE PROPIO"/>
  </r>
  <r>
    <n v="1002211934"/>
    <s v="UE01"/>
    <d v="2022-04-06T00:00:00"/>
    <d v="1899-12-30T13:55:00"/>
    <s v="012-024-00413330"/>
    <s v="9000809934"/>
    <s v="012-022-00316946"/>
    <n v="4320"/>
    <n v="4843.6099999999997"/>
    <s v="ZPVN"/>
    <s v="40568516"/>
    <s v="0000395960"/>
    <n v="8002829963"/>
    <n v="1002211934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510"/>
    <n v="32020"/>
    <n v="18490"/>
    <n v="966.4"/>
    <m/>
    <x v="142"/>
    <n v="6"/>
    <s v="06"/>
    <n v="32"/>
    <x v="1"/>
    <n v="1.51"/>
    <n v="30.2"/>
    <s v="TRANSPORTE PROPIO"/>
  </r>
  <r>
    <n v="1002211909"/>
    <s v="UE01"/>
    <d v="2022-04-06T00:00:00"/>
    <d v="1899-12-30T13:57:00"/>
    <s v="012-024-00413331"/>
    <s v="9000809936"/>
    <s v="012-022-00316948"/>
    <n v="2230.4"/>
    <n v="2500.7399999999998"/>
    <s v="ZPVN"/>
    <s v="40568709"/>
    <s v="P000033748"/>
    <n v="8002829922"/>
    <n v="1002211909"/>
    <s v="15-00001115"/>
    <s v="ARMADURO"/>
    <n v="32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s v="18UE714"/>
    <s v="2"/>
    <s v="Sin Pallet"/>
    <n v="0"/>
    <n v="0"/>
    <x v="0"/>
    <n v="20522.777999999998"/>
    <n v="16017.778"/>
    <n v="4505"/>
    <n v="60.8"/>
    <m/>
    <x v="22"/>
    <n v="6"/>
    <s v="06"/>
    <n v="16"/>
    <x v="1"/>
    <n v="0.19"/>
    <n v="3.8"/>
    <s v="TRANINTAGSA"/>
  </r>
  <r>
    <n v="1002211909"/>
    <s v="UE01"/>
    <d v="2022-04-06T00:00:00"/>
    <d v="1899-12-30T13:57:00"/>
    <s v="012-024-00413332"/>
    <s v="9000809935"/>
    <s v="012-022-00316947"/>
    <n v="276"/>
    <n v="309.45"/>
    <s v="ZPVN"/>
    <s v="40568708"/>
    <s v="P000033747"/>
    <n v="8002829921"/>
    <n v="1002211909"/>
    <s v="15-00001123"/>
    <s v="SELVALEGRE"/>
    <n v="4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s v="18UE714"/>
    <s v="2"/>
    <s v="Sin Pallet"/>
    <n v="0"/>
    <n v="0"/>
    <x v="0"/>
    <n v="6507.2219999999998"/>
    <n v="2002.222"/>
    <n v="4505"/>
    <n v="7.6"/>
    <m/>
    <x v="22"/>
    <n v="6"/>
    <s v="06"/>
    <n v="2"/>
    <x v="1"/>
    <n v="0.19"/>
    <n v="3.8"/>
    <s v="TRANINTAGSA"/>
  </r>
  <r>
    <n v="1002211973"/>
    <s v="UE01"/>
    <d v="2022-04-06T00:00:00"/>
    <d v="1899-12-30T14:00:00"/>
    <s v="012-024-00413333"/>
    <s v="9000809939"/>
    <s v="012-022-00316951"/>
    <n v="536.79999999999995"/>
    <n v="601.87"/>
    <s v="ZPVN"/>
    <s v="40568579"/>
    <s v="0000396086"/>
    <n v="8002830016"/>
    <n v="1002211973"/>
    <s v="15-00001119"/>
    <s v="CAMPEON ANTIHUMEDAD"/>
    <n v="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s v="18UE769"/>
    <s v="2"/>
    <s v="Sin Pallet"/>
    <n v="0"/>
    <n v="0"/>
    <x v="0"/>
    <n v="6955.5559999999996"/>
    <n v="3988.8890000000001"/>
    <n v="2966.6669999999999"/>
    <n v="54.4"/>
    <m/>
    <x v="58"/>
    <n v="6"/>
    <s v="06"/>
    <n v="4"/>
    <x v="1"/>
    <n v="0.67999999999999994"/>
    <n v="13.6"/>
    <s v="ALQUINGA &amp; ALQUINGA"/>
  </r>
  <r>
    <n v="1002211973"/>
    <s v="UE01"/>
    <d v="2022-04-06T00:00:00"/>
    <d v="1899-12-30T14:00:00"/>
    <s v="012-024-00413334"/>
    <s v="9000809937"/>
    <s v="012-022-00316949"/>
    <n v="825.6"/>
    <n v="925.67"/>
    <s v="ZPVN"/>
    <s v="40568579"/>
    <s v="0000396085"/>
    <n v="8002830017"/>
    <n v="1002211973"/>
    <s v="15-00001124"/>
    <s v="SELVALEGRE ANTIHUMEDAD"/>
    <n v="12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s v="18UE769"/>
    <s v="2"/>
    <s v="Sin Pallet"/>
    <n v="0"/>
    <n v="0"/>
    <x v="0"/>
    <n v="8950"/>
    <n v="5983.3329999999996"/>
    <n v="2966.6669999999999"/>
    <n v="81.599999999999994"/>
    <m/>
    <x v="58"/>
    <n v="6"/>
    <s v="06"/>
    <n v="6"/>
    <x v="1"/>
    <n v="0.67999999999999994"/>
    <n v="13.6"/>
    <s v="ALQUINGA &amp; ALQUINGA"/>
  </r>
  <r>
    <n v="1002211973"/>
    <s v="UE01"/>
    <d v="2022-04-06T00:00:00"/>
    <d v="1899-12-30T14:00:00"/>
    <s v="012-024-00413335"/>
    <s v="9000809938"/>
    <s v="012-022-00316950"/>
    <n v="1100.8"/>
    <n v="1234.23"/>
    <s v="ZPVN"/>
    <s v="40568578"/>
    <s v="0000396087"/>
    <n v="8002830015"/>
    <n v="1002211973"/>
    <s v="15-00001124"/>
    <s v="SELVALEGRE ANTIHUMEDAD"/>
    <n v="160"/>
    <s v="BOL"/>
    <s v="104408"/>
    <s v="SARMIENTO SARMIENDO SEGUNDO EDILBER"/>
    <s v="806428"/>
    <s v="BODEGA PRINCICPAL FERRETERIA S Y S"/>
    <s v="SAN MIGUEL DE LOS BANCOS"/>
    <s v="MOISES CARRERA Y CAMILO PONCE"/>
    <s v="OPMIND"/>
    <s v="O-Pichincha-Mindo"/>
    <n v="168"/>
    <x v="60"/>
    <x v="60"/>
    <s v="10007757"/>
    <s v="GUALACATA FERNANDEZ MANUEL RAUL"/>
    <s v="ZEMU"/>
    <s v="18UE769"/>
    <s v="2"/>
    <s v="Sin Pallet"/>
    <n v="0"/>
    <n v="0"/>
    <x v="0"/>
    <n v="10944.445"/>
    <n v="7977.7780000000002"/>
    <n v="2966.6669999999999"/>
    <n v="108.8"/>
    <m/>
    <x v="58"/>
    <n v="6"/>
    <s v="06"/>
    <n v="8"/>
    <x v="1"/>
    <n v="0.67999999999999994"/>
    <n v="13.6"/>
    <s v="ALQUINGA &amp; ALQUINGA"/>
  </r>
  <r>
    <n v="1002211929"/>
    <s v="UE01"/>
    <d v="2022-04-06T00:00:00"/>
    <d v="1899-12-30T14:04:00"/>
    <s v="012-024-00413336"/>
    <s v="9000801713"/>
    <s v="013-020-00047715"/>
    <n v="4441.8"/>
    <n v="4980.17"/>
    <s v="ZPDF"/>
    <s v="70176198"/>
    <s v="0000395385"/>
    <n v="8002829956"/>
    <n v="1002211929"/>
    <s v="15-00000181"/>
    <s v="ARMADURO ANTIHUMEDAD"/>
    <n v="660"/>
    <s v="BOL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51100"/>
    <n v="33110"/>
    <n v="17990"/>
    <n v="877.8"/>
    <m/>
    <x v="52"/>
    <n v="6"/>
    <s v="06"/>
    <n v="33"/>
    <x v="1"/>
    <n v="1.3299999999999998"/>
    <n v="26.599999999999998"/>
    <s v="TRANSPORTE PROPIO"/>
  </r>
  <r>
    <n v="1002211900"/>
    <s v="UE01"/>
    <d v="2022-04-06T00:00:00"/>
    <d v="1899-12-30T14:09:00"/>
    <s v="012-024-00413337"/>
    <s v="9000809942"/>
    <s v="012-022-00316952"/>
    <n v="4059.78"/>
    <n v="4551.8500000000004"/>
    <s v="ZPVN"/>
    <s v="40568574"/>
    <s v="P000033695"/>
    <n v="8002829910"/>
    <n v="1002211900"/>
    <s v="15-00001119"/>
    <s v="CAMPEON ANTIHUMEDAD"/>
    <n v="64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5"/>
    <x v="75"/>
    <s v="100014926"/>
    <s v="LATACUMBA LUIS"/>
    <s v="ZETT"/>
    <s v="18UE563"/>
    <s v="1"/>
    <s v="Con Pallet"/>
    <n v="0.05"/>
    <n v="32"/>
    <x v="0"/>
    <n v="50410"/>
    <n v="32120"/>
    <n v="18290"/>
    <n v="537.6"/>
    <m/>
    <x v="73"/>
    <n v="6"/>
    <s v="06"/>
    <n v="32"/>
    <x v="1"/>
    <n v="0.84000000000000008"/>
    <n v="16.8"/>
    <s v="J.V. TRANSPREMIUN CIA.LTDA"/>
  </r>
  <r>
    <n v="1002211976"/>
    <s v="UE01"/>
    <d v="2022-04-06T00:00:00"/>
    <d v="1899-12-30T14:09:00"/>
    <s v="012-024-00413338"/>
    <s v="9000809943"/>
    <s v="012-022-00316953"/>
    <n v="3877.47"/>
    <n v="4347.45"/>
    <s v="ZPVN"/>
    <s v="40568553"/>
    <s v="0000396032"/>
    <n v="8002830020"/>
    <n v="1002211976"/>
    <s v="15-00001121"/>
    <s v="GLADIADOR"/>
    <n v="31.7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1060"/>
    <n v="31780"/>
    <n v="19280"/>
    <n v="78.180000000000007"/>
    <m/>
    <x v="73"/>
    <n v="6"/>
    <s v="06"/>
    <n v="31.78"/>
    <x v="1"/>
    <n v="2.4600377595972311"/>
    <n v="2.4600377595972311"/>
    <s v="J.V. TRANSPREMIUN CIA.LTDA"/>
  </r>
  <r>
    <n v="1002211922"/>
    <s v="UE01"/>
    <d v="2022-04-06T00:00:00"/>
    <d v="1899-12-30T14:13:00"/>
    <s v="012-024-00413339"/>
    <s v="9000809945"/>
    <s v="012-022-00316955"/>
    <n v="276.39999999999998"/>
    <n v="309.89999999999998"/>
    <s v="ZPVN"/>
    <s v="40568699"/>
    <s v="P000033745"/>
    <n v="8002829946"/>
    <n v="1002211922"/>
    <s v="15-00001115"/>
    <s v="ARMADURO"/>
    <n v="4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s v="18UE585"/>
    <s v="2"/>
    <s v="Sin Pallet"/>
    <n v="0"/>
    <n v="0"/>
    <x v="0"/>
    <n v="6490.5559999999996"/>
    <n v="2005.556"/>
    <n v="4485"/>
    <n v="18.399999999999999"/>
    <m/>
    <x v="114"/>
    <n v="6"/>
    <s v="06"/>
    <n v="2"/>
    <x v="1"/>
    <n v="0.45999999999999996"/>
    <n v="9.1999999999999993"/>
    <s v="TRAPSA C.A."/>
  </r>
  <r>
    <n v="1002211922"/>
    <s v="UE01"/>
    <d v="2022-04-06T00:00:00"/>
    <d v="1899-12-30T14:13:00"/>
    <s v="012-024-00413340"/>
    <s v="9000809944"/>
    <s v="012-022-00316954"/>
    <n v="2185.6"/>
    <n v="2450.5100000000002"/>
    <s v="ZPVN"/>
    <s v="40568698"/>
    <s v="P000033744"/>
    <n v="8002829947"/>
    <n v="1002211922"/>
    <s v="15-00001123"/>
    <s v="SELVALEGRE"/>
    <n v="32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s v="18UE585"/>
    <s v="2"/>
    <s v="Sin Pallet"/>
    <n v="0"/>
    <n v="0"/>
    <x v="0"/>
    <n v="20529.444"/>
    <n v="16044.444"/>
    <n v="4485"/>
    <n v="147.19999999999999"/>
    <m/>
    <x v="114"/>
    <n v="6"/>
    <s v="06"/>
    <n v="16"/>
    <x v="1"/>
    <n v="0.45999999999999996"/>
    <n v="9.1999999999999993"/>
    <s v="TRAPSA C.A."/>
  </r>
  <r>
    <n v="1002211939"/>
    <s v="UE01"/>
    <d v="2022-04-06T00:00:00"/>
    <d v="1899-12-30T14:20:00"/>
    <s v="012-024-00413341"/>
    <s v="9000809946"/>
    <s v="012-022-00316956"/>
    <n v="2319.08"/>
    <n v="2600.17"/>
    <s v="ZPVN"/>
    <s v="40568808"/>
    <s v="P000033775"/>
    <n v="8002829968"/>
    <n v="1002211939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40"/>
    <n v="18010"/>
    <n v="9030"/>
    <n v="248.4"/>
    <m/>
    <x v="7"/>
    <n v="6"/>
    <s v="06"/>
    <n v="18"/>
    <x v="1"/>
    <n v="0.69000000000000006"/>
    <n v="13.8"/>
    <s v="TRANSPORTE PROPIO"/>
  </r>
  <r>
    <n v="1002211971"/>
    <s v="UE01"/>
    <d v="2022-04-06T00:00:00"/>
    <d v="1899-12-30T14:21:00"/>
    <s v="012-024-00413342"/>
    <s v=""/>
    <s v=""/>
    <n v="0"/>
    <n v="0"/>
    <s v="ZPRC"/>
    <s v="2500108790"/>
    <s v="0000395946"/>
    <n v="8002830011"/>
    <n v="1002211971"/>
    <s v="15-00001119"/>
    <s v="CAMPEON ANTIHUMEDAD"/>
    <n v="320"/>
    <s v="BOL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s v="18UE787"/>
    <s v="1"/>
    <s v="Con Pallet"/>
    <n v="0.05"/>
    <n v="16"/>
    <x v="0"/>
    <n v="22803.332999999999"/>
    <n v="16033.333000000001"/>
    <n v="6770"/>
    <n v="288"/>
    <m/>
    <x v="102"/>
    <n v="6"/>
    <s v="06"/>
    <n v="16"/>
    <x v="1"/>
    <n v="0.9"/>
    <n v="18"/>
    <s v="TRANSSJQ S.A."/>
  </r>
  <r>
    <n v="1002211971"/>
    <s v="UE01"/>
    <d v="2022-04-06T00:00:00"/>
    <d v="1899-12-30T14:21:00"/>
    <s v="012-024-00413343"/>
    <s v=""/>
    <s v=""/>
    <n v="0"/>
    <n v="0"/>
    <s v="ZPRC"/>
    <s v="2500108790"/>
    <s v="0000395947"/>
    <n v="8002830012"/>
    <n v="1002211971"/>
    <s v="15-00001124"/>
    <s v="SELVALEGRE ANTIHUMEDAD"/>
    <n v="160"/>
    <s v="BOL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s v="18UE787"/>
    <s v="1"/>
    <s v="Con Pallet"/>
    <n v="0.05"/>
    <n v="8"/>
    <x v="0"/>
    <n v="14786.666999999999"/>
    <n v="8016.6670000000004"/>
    <n v="6770"/>
    <n v="144"/>
    <m/>
    <x v="102"/>
    <n v="6"/>
    <s v="06"/>
    <n v="8"/>
    <x v="1"/>
    <n v="0.9"/>
    <n v="18"/>
    <s v="TRANSSJQ S.A."/>
  </r>
  <r>
    <n v="1002212005"/>
    <s v="UE01"/>
    <d v="2022-04-06T00:00:00"/>
    <d v="1899-12-30T14:23:00"/>
    <s v="012-024-00413344"/>
    <s v=""/>
    <s v=""/>
    <n v="0"/>
    <n v="0"/>
    <s v="ZPRC"/>
    <s v="2500108835"/>
    <s v="P000033784"/>
    <n v="8002830056"/>
    <n v="1002212005"/>
    <s v="15-00000218"/>
    <s v="MAGNO HE"/>
    <n v="31.1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810"/>
    <n v="31120"/>
    <n v="18690"/>
    <n v="0"/>
    <m/>
    <x v="3"/>
    <n v="6"/>
    <s v="06"/>
    <n v="31.12"/>
    <x v="1"/>
    <n v="0"/>
    <n v="0"/>
    <s v="UNICON"/>
  </r>
  <r>
    <n v="1002212003"/>
    <s v="UE01"/>
    <d v="2022-04-06T00:00:00"/>
    <d v="1899-12-30T14:30:00"/>
    <s v="012-024-00413345"/>
    <s v="9000809949"/>
    <s v="012-022-00316957"/>
    <n v="4256"/>
    <n v="4771.8500000000004"/>
    <s v="ZPVN"/>
    <s v="40568765"/>
    <s v="0000396371"/>
    <n v="8002830053"/>
    <n v="1002212003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910"/>
    <n v="32130"/>
    <n v="18780"/>
    <n v="742.4"/>
    <m/>
    <x v="149"/>
    <n v="6"/>
    <s v="06"/>
    <n v="32"/>
    <x v="1"/>
    <n v="1.1599999999999999"/>
    <n v="23.2"/>
    <s v="TRANSPORTE PROPIO"/>
  </r>
  <r>
    <n v="1002211896"/>
    <s v="UE01"/>
    <d v="2022-04-06T00:00:00"/>
    <d v="1899-12-30T14:37:00"/>
    <s v="012-024-00413346"/>
    <s v="9000809952"/>
    <s v="012-022-00316958"/>
    <n v="2332.4"/>
    <n v="2615.1"/>
    <s v="ZPVN"/>
    <s v="40568783"/>
    <s v="0000396316"/>
    <n v="8002829906"/>
    <n v="1002211896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590"/>
    <n v="16990"/>
    <n v="9600"/>
    <n v="183.6"/>
    <m/>
    <x v="76"/>
    <n v="6"/>
    <s v="06"/>
    <n v="17"/>
    <x v="1"/>
    <n v="0.54"/>
    <n v="10.799999999999999"/>
    <s v="TRANSPORTE PROPIO"/>
  </r>
  <r>
    <n v="1002212019"/>
    <s v="UE01"/>
    <d v="2022-04-06T00:00:00"/>
    <d v="1899-12-30T14:38:00"/>
    <s v="012-024-00413347"/>
    <s v="9000809955"/>
    <s v="012-022-00316959"/>
    <n v="2254.1999999999998"/>
    <n v="2527.42"/>
    <s v="ZPVN"/>
    <s v="40568376"/>
    <s v="0000395715"/>
    <n v="8002830068"/>
    <n v="1002212019"/>
    <s v="15-00001123"/>
    <s v="SELVALEGRE"/>
    <n v="34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00"/>
    <n v="16990"/>
    <n v="9710"/>
    <n v="251.6"/>
    <m/>
    <x v="107"/>
    <n v="6"/>
    <s v="06"/>
    <n v="17"/>
    <x v="1"/>
    <n v="0.74"/>
    <n v="14.799999999999999"/>
    <s v="TRANSPORTE PROPIO"/>
  </r>
  <r>
    <n v="1002211944"/>
    <s v="UE01"/>
    <d v="2022-04-06T00:00:00"/>
    <d v="1899-12-30T14:39:00"/>
    <s v="012-024-00413348"/>
    <s v="9000809956"/>
    <s v="012-022-00316960"/>
    <n v="2563.1999999999998"/>
    <n v="2873.87"/>
    <s v="ZPVN"/>
    <s v="40568720"/>
    <s v="0000396247"/>
    <n v="8002829975"/>
    <n v="1002211944"/>
    <s v="15-00001115"/>
    <s v="ARMADURO"/>
    <n v="360"/>
    <s v="BOL"/>
    <s v="101600"/>
    <s v="TERAN RUIZ CARLOS FABIAN"/>
    <s v="802079"/>
    <s v="BODEGA FABIAN TERAN"/>
    <s v="COTACACHI"/>
    <s v="TELESFORO PEÑAHERRERA S/N Y"/>
    <s v="OICOTA"/>
    <s v="O-Imbabura-Cotacachi"/>
    <n v="15"/>
    <x v="173"/>
    <x v="173"/>
    <s v="100014977"/>
    <s v="MORALES GERMAN"/>
    <s v="ZEMU"/>
    <s v="18UE639"/>
    <s v="2"/>
    <s v="Sin Pallet"/>
    <n v="0"/>
    <n v="0"/>
    <x v="0"/>
    <n v="27030"/>
    <n v="18030"/>
    <n v="9000"/>
    <n v="54"/>
    <m/>
    <x v="169"/>
    <n v="6"/>
    <s v="06"/>
    <n v="18"/>
    <x v="1"/>
    <n v="0.15"/>
    <n v="3"/>
    <s v="TRANINTAGSA S.A."/>
  </r>
  <r>
    <n v="1002211979"/>
    <s v="UE01"/>
    <d v="2022-04-06T00:00:00"/>
    <d v="1899-12-30T14:41:00"/>
    <s v="012-024-00413349"/>
    <s v="9000809962"/>
    <s v="012-022-00316961"/>
    <n v="2509.1999999999998"/>
    <n v="2813.33"/>
    <s v="ZPVN"/>
    <s v="40568718"/>
    <s v="P000033755"/>
    <n v="8002830024"/>
    <n v="1002211979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102"/>
    <x v="102"/>
    <s v="100021206"/>
    <s v="OBANDO ADRIAN"/>
    <s v="ZEMU"/>
    <s v="18UE679"/>
    <s v="2"/>
    <s v="Sin Pallet"/>
    <n v="0"/>
    <n v="0"/>
    <x v="0"/>
    <n v="27010"/>
    <n v="18010"/>
    <n v="9000"/>
    <n v="68.400000000000006"/>
    <m/>
    <x v="100"/>
    <n v="6"/>
    <s v="06"/>
    <n v="18"/>
    <x v="1"/>
    <n v="0.19"/>
    <n v="3.8000000000000003"/>
    <s v="LA ARMENIA S.A."/>
  </r>
  <r>
    <n v="1002211948"/>
    <s v="UE01"/>
    <d v="2022-04-06T00:00:00"/>
    <d v="1899-12-30T14:57:00"/>
    <s v="012-024-00413350"/>
    <s v="9000809965"/>
    <s v="012-022-00316962"/>
    <n v="4550.3999999999996"/>
    <n v="5101.9399999999996"/>
    <s v="ZPVN"/>
    <s v="40568583"/>
    <s v="0000396095"/>
    <n v="8002829979"/>
    <n v="1002211948"/>
    <s v="15-00000181"/>
    <s v="ARMADURO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76"/>
    <x v="76"/>
    <s v="100015030"/>
    <s v="CASTRO MARCO"/>
    <s v="ZETT"/>
    <s v="18UE845"/>
    <s v="1"/>
    <s v="Con Pallet"/>
    <n v="0.05"/>
    <n v="32"/>
    <x v="0"/>
    <n v="50360"/>
    <n v="32100"/>
    <n v="18260"/>
    <n v="678.4"/>
    <m/>
    <x v="74"/>
    <n v="6"/>
    <s v="06"/>
    <n v="32"/>
    <x v="1"/>
    <n v="1.06"/>
    <n v="21.2"/>
    <s v="LIDENORTI S.A."/>
  </r>
  <r>
    <n v="1002211983"/>
    <s v="UE01"/>
    <d v="2022-04-06T00:00:00"/>
    <d v="1899-12-30T14:58:00"/>
    <s v="012-024-00413351"/>
    <s v="9000809966"/>
    <s v="012-022-00316963"/>
    <n v="2307.6"/>
    <n v="2587.29"/>
    <s v="ZPVN"/>
    <s v="40568702"/>
    <s v="0000396226"/>
    <n v="8002830028"/>
    <n v="1002211983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33"/>
    <x v="33"/>
    <s v="100014931"/>
    <s v="VACA GALO"/>
    <s v="ZEMU"/>
    <s v="18UE737"/>
    <s v="2"/>
    <s v="Sin Pallet"/>
    <n v="0"/>
    <n v="0"/>
    <x v="0"/>
    <n v="27110"/>
    <n v="18060"/>
    <n v="9050"/>
    <n v="370.8"/>
    <m/>
    <x v="31"/>
    <n v="6"/>
    <s v="06"/>
    <n v="18"/>
    <x v="1"/>
    <n v="1.03"/>
    <n v="20.6"/>
    <s v="TRANSPORTE PESADO CIAPRUTE S.A."/>
  </r>
  <r>
    <n v="1002212020"/>
    <s v="UE01"/>
    <d v="2022-04-06T00:00:00"/>
    <d v="1899-12-30T15:06:00"/>
    <s v="012-024-00413352"/>
    <s v="9000809970"/>
    <s v="012-022-00316966"/>
    <n v="537.41999999999996"/>
    <n v="602.55999999999995"/>
    <s v="ZPVN"/>
    <s v="40568536"/>
    <s v="0000396026"/>
    <n v="8002830070"/>
    <n v="1002212020"/>
    <s v="15-00001115"/>
    <s v="ARMADURO"/>
    <n v="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s v="18UE649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</r>
  <r>
    <n v="1002212020"/>
    <s v="UE01"/>
    <d v="2022-04-06T00:00:00"/>
    <d v="1899-12-30T15:06:00"/>
    <s v="012-024-00413353"/>
    <s v="9000809968"/>
    <s v="012-022-00316964"/>
    <n v="490.92"/>
    <n v="550.41999999999996"/>
    <s v="ZPVN"/>
    <s v="40568536"/>
    <s v="0000396027"/>
    <n v="8002830069"/>
    <n v="1002212020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s v="18UE649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</r>
  <r>
    <n v="1002212020"/>
    <s v="UE01"/>
    <d v="2022-04-06T00:00:00"/>
    <d v="1899-12-30T15:06:00"/>
    <s v="012-024-00413354"/>
    <s v="9000809969"/>
    <s v="012-022-00316965"/>
    <n v="3210.31"/>
    <n v="3599.42"/>
    <s v="ZPVN"/>
    <s v="40568536"/>
    <s v="0000396028"/>
    <n v="8002830071"/>
    <n v="1002212020"/>
    <s v="15-00001123"/>
    <s v="SELVALEGRE"/>
    <n v="4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s v="18UE649"/>
    <s v="1"/>
    <s v="Con Pallet"/>
    <n v="0.05"/>
    <n v="24"/>
    <x v="0"/>
    <n v="30284.167000000001"/>
    <n v="24067.5"/>
    <n v="6216.6670000000004"/>
    <n v="211.2"/>
    <m/>
    <x v="126"/>
    <n v="6"/>
    <s v="06"/>
    <n v="24"/>
    <x v="1"/>
    <n v="0.44"/>
    <n v="8.7999999999999989"/>
    <s v="TRIMPESAS S.A."/>
  </r>
  <r>
    <n v="1002212048"/>
    <s v="UE01"/>
    <d v="2022-04-06T00:00:00"/>
    <d v="1899-12-30T15:11:00"/>
    <s v="012-024-00413355"/>
    <s v="9000809973"/>
    <s v="012-022-00316967"/>
    <n v="2444.9"/>
    <n v="2741.24"/>
    <s v="ZPVN"/>
    <s v="40568785"/>
    <s v="0000396318"/>
    <n v="8002830101"/>
    <n v="100221204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90"/>
    <n v="18080"/>
    <n v="9210"/>
    <n v="118.8"/>
    <m/>
    <x v="23"/>
    <n v="6"/>
    <s v="06"/>
    <n v="18"/>
    <x v="1"/>
    <n v="0.33"/>
    <n v="6.6"/>
    <s v="TRANSPORTE PROPIO"/>
  </r>
  <r>
    <n v="1002212071"/>
    <s v="UE01"/>
    <d v="2022-04-06T00:00:00"/>
    <d v="1899-12-30T15:16:00"/>
    <s v="012-024-00413356"/>
    <s v="9000809977"/>
    <s v="012-022-00316969"/>
    <n v="513.6"/>
    <n v="575.85"/>
    <s v="ZPVN"/>
    <s v="40568711"/>
    <s v="P000033752"/>
    <n v="8002830123"/>
    <n v="1002212071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s v="18UE705"/>
    <s v="2"/>
    <s v="Sin Pallet"/>
    <n v="0"/>
    <n v="0"/>
    <x v="0"/>
    <n v="8470.5560000000005"/>
    <n v="4015.556"/>
    <n v="4455"/>
    <n v="28"/>
    <m/>
    <x v="37"/>
    <n v="6"/>
    <s v="06"/>
    <n v="4"/>
    <x v="1"/>
    <n v="0.35"/>
    <n v="7"/>
    <s v="TRANSLOBOL S.A."/>
  </r>
  <r>
    <n v="1002212071"/>
    <s v="UE01"/>
    <d v="2022-04-06T00:00:00"/>
    <d v="1899-12-30T15:16:00"/>
    <s v="012-024-00413357"/>
    <s v="9000809976"/>
    <s v="012-022-00316968"/>
    <n v="1940.4"/>
    <n v="2175.59"/>
    <s v="ZPVN"/>
    <s v="40568710"/>
    <s v="P000033751"/>
    <n v="8002830124"/>
    <n v="1002212071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s v="18UE705"/>
    <s v="2"/>
    <s v="Sin Pallet"/>
    <n v="0"/>
    <n v="0"/>
    <x v="0"/>
    <n v="18509.444"/>
    <n v="14054.444"/>
    <n v="4455"/>
    <n v="98"/>
    <m/>
    <x v="37"/>
    <n v="6"/>
    <s v="06"/>
    <n v="14"/>
    <x v="1"/>
    <n v="0.35"/>
    <n v="7"/>
    <s v="TRANSLOBOL S.A."/>
  </r>
  <r>
    <n v="1002212090"/>
    <s v="UE01"/>
    <d v="2022-04-06T00:00:00"/>
    <d v="1899-12-30T15:23:00"/>
    <s v="012-024-00413358"/>
    <s v="9000809981"/>
    <s v="012-022-00316970"/>
    <n v="2426.4"/>
    <n v="2720.5"/>
    <s v="ZPVN"/>
    <s v="40568697"/>
    <s v="P000033743"/>
    <n v="8002830147"/>
    <n v="1002212090"/>
    <s v="15-00001123"/>
    <s v="SELVALEGRE"/>
    <n v="360"/>
    <s v="BOL"/>
    <s v="101500"/>
    <s v="DISTRIBUIDORA ROSERO S.C.C."/>
    <s v="806137"/>
    <s v="NUEVA FERRETERIA TODOKASA"/>
    <s v="QUITO"/>
    <s v="AV. E­35 , AV. QUITO"/>
    <s v="OPCHEC"/>
    <s v="O-Pichincha-Checachilpa"/>
    <n v="83"/>
    <x v="48"/>
    <x v="48"/>
    <s v="100019553"/>
    <s v="GRANDA HENDRY"/>
    <s v="ZEMU"/>
    <s v="18UE694"/>
    <s v="2"/>
    <s v="Sin Pallet"/>
    <n v="0"/>
    <n v="0"/>
    <x v="0"/>
    <n v="27040"/>
    <n v="18070"/>
    <n v="8970"/>
    <n v="126"/>
    <m/>
    <x v="46"/>
    <n v="6"/>
    <s v="06"/>
    <n v="18"/>
    <x v="1"/>
    <n v="0.35"/>
    <n v="7"/>
    <s v="TRAPSA C.A."/>
  </r>
  <r>
    <n v="1002212086"/>
    <s v="UE01"/>
    <d v="2022-04-06T00:00:00"/>
    <d v="1899-12-30T15:30:00"/>
    <s v="012-024-00413359"/>
    <s v="9000809982"/>
    <s v="012-022-00316971"/>
    <n v="4225.6499999999996"/>
    <n v="4737.83"/>
    <s v="ZPVN"/>
    <s v="40568071"/>
    <s v="0000395357"/>
    <n v="8002830143"/>
    <n v="1002212086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80"/>
    <n v="33110"/>
    <n v="17770"/>
    <n v="488.4"/>
    <m/>
    <x v="67"/>
    <n v="6"/>
    <s v="06"/>
    <n v="33"/>
    <x v="1"/>
    <n v="0.74"/>
    <n v="14.799999999999999"/>
    <s v="TRANSPORTE PROPIO"/>
  </r>
  <r>
    <n v="1002212080"/>
    <s v="UE01"/>
    <d v="2022-04-06T00:00:00"/>
    <d v="1899-12-30T15:40:00"/>
    <s v="012-024-00413360"/>
    <s v="9000809985"/>
    <s v="012-022-00316972"/>
    <n v="3262.32"/>
    <n v="3657.74"/>
    <s v="ZPVN"/>
    <s v="40568343"/>
    <s v="P000033624"/>
    <n v="8002830136"/>
    <n v="1002212080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s v="18UE337"/>
    <s v="1"/>
    <s v="Con Pallet"/>
    <n v="0.05"/>
    <n v="24"/>
    <x v="0"/>
    <n v="40010"/>
    <n v="24040"/>
    <n v="15970"/>
    <n v="100.8"/>
    <m/>
    <x v="60"/>
    <n v="6"/>
    <s v="06"/>
    <n v="24"/>
    <x v="1"/>
    <n v="0.21"/>
    <n v="4.2"/>
    <s v="SANJOPAS S.A."/>
  </r>
  <r>
    <n v="1002212077"/>
    <s v="UE01"/>
    <d v="2022-04-06T00:00:00"/>
    <d v="1899-12-30T15:43:00"/>
    <s v="012-024-00413361"/>
    <s v="9000809986"/>
    <s v="012-022-00316973"/>
    <n v="3271.78"/>
    <n v="3668.34"/>
    <s v="ZPVN"/>
    <s v="40568562"/>
    <s v="0000396065"/>
    <n v="8002830132"/>
    <n v="1002212077"/>
    <s v="15-00001115"/>
    <s v="ARMADURO"/>
    <n v="480"/>
    <s v="BOL"/>
    <s v="101446"/>
    <s v="ALMACENES FERROELECTRICO DISTRIALMA"/>
    <s v="809465"/>
    <s v="COMERCIAL IZRAEL"/>
    <s v="IBARRA"/>
    <s v="VIA CHORLAVI Y GUADUALES 6-31"/>
    <s v="OIIBAR"/>
    <s v="O-Imbabura-Ibarra"/>
    <n v="30"/>
    <x v="65"/>
    <x v="65"/>
    <s v="100014860"/>
    <s v="TANICUCHI LUIS"/>
    <s v="ZEMT"/>
    <s v="18UE350"/>
    <s v="1"/>
    <s v="Con Pallet"/>
    <n v="0.05"/>
    <n v="24"/>
    <x v="0"/>
    <n v="39370"/>
    <n v="24080"/>
    <n v="15290"/>
    <n v="91.2"/>
    <m/>
    <x v="63"/>
    <n v="6"/>
    <s v="06"/>
    <n v="24"/>
    <x v="1"/>
    <n v="0.19"/>
    <n v="3.8000000000000003"/>
    <s v="TRANSSJQ S.A."/>
  </r>
  <r>
    <n v="1002212098"/>
    <s v="UE01"/>
    <d v="2022-04-06T00:00:00"/>
    <d v="1899-12-30T15:50:00"/>
    <s v="012-024-00413362"/>
    <s v="9000809990"/>
    <s v="012-022-00316974"/>
    <n v="4171.2"/>
    <n v="4676.7700000000004"/>
    <s v="ZPVN"/>
    <s v="40567644"/>
    <s v="0000395775"/>
    <n v="8002830156"/>
    <n v="1002212098"/>
    <s v="15-00001120"/>
    <s v="CAMPEON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99"/>
    <x v="99"/>
    <s v="100014996"/>
    <s v="GRANDA GERARDO"/>
    <s v="ZETT"/>
    <s v="18UE692"/>
    <s v="2"/>
    <s v="Sin Pallet"/>
    <n v="0"/>
    <n v="0"/>
    <x v="0"/>
    <n v="50610"/>
    <n v="33150"/>
    <n v="17460"/>
    <n v="356.4"/>
    <m/>
    <x v="97"/>
    <n v="6"/>
    <s v="06"/>
    <n v="33"/>
    <x v="1"/>
    <n v="0.53999999999999992"/>
    <n v="10.799999999999999"/>
    <s v="TRANSLOBOL S.A."/>
  </r>
  <r>
    <n v="1002212007"/>
    <s v="UE01"/>
    <d v="2022-04-06T00:00:00"/>
    <d v="1899-12-30T15:51:00"/>
    <s v="012-024-00413363"/>
    <s v=""/>
    <s v=""/>
    <n v="0"/>
    <n v="0"/>
    <s v="ZPRC"/>
    <s v="2500108797"/>
    <s v="0000396000"/>
    <n v="8002830057"/>
    <n v="100221200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530"/>
    <n v="32040"/>
    <n v="18490"/>
    <n v="288"/>
    <m/>
    <x v="96"/>
    <n v="6"/>
    <s v="06"/>
    <n v="32"/>
    <x v="1"/>
    <n v="0.45"/>
    <n v="9"/>
    <s v="TRANSPORTE PROPIO"/>
  </r>
  <r>
    <n v="1002212106"/>
    <s v="UE01"/>
    <d v="2022-04-06T00:00:00"/>
    <d v="1899-12-30T15:58:00"/>
    <s v="012-024-00413364"/>
    <s v="9000809994"/>
    <s v="012-022-00316975"/>
    <n v="2301.35"/>
    <n v="2580.29"/>
    <s v="ZPVN"/>
    <s v="40568700"/>
    <s v="P000033746"/>
    <n v="8002830165"/>
    <n v="100221210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3"/>
    <x v="93"/>
    <s v="10008274"/>
    <s v="JUMA AYALA DIEGO ARMANDO"/>
    <s v="ZEMU"/>
    <s v="18UE789"/>
    <s v="2"/>
    <s v="Sin Pallet"/>
    <n v="0"/>
    <n v="0"/>
    <x v="0"/>
    <n v="26800"/>
    <n v="18030"/>
    <n v="8770"/>
    <n v="266.39999999999998"/>
    <m/>
    <x v="91"/>
    <n v="6"/>
    <s v="06"/>
    <n v="18"/>
    <x v="1"/>
    <n v="0.74"/>
    <n v="14.799999999999999"/>
    <s v="TRIMPESAS S.A."/>
  </r>
  <r>
    <n v="1002212107"/>
    <s v="UE01"/>
    <d v="2022-04-06T00:00:00"/>
    <d v="1899-12-30T16:05:00"/>
    <s v="012-024-00413365"/>
    <s v="9000809997"/>
    <s v="012-022-00316976"/>
    <n v="3907.2"/>
    <n v="4380.7700000000004"/>
    <s v="ZPVN"/>
    <s v="40568568"/>
    <s v="0000396081"/>
    <n v="8002830166"/>
    <n v="1002212107"/>
    <s v="15-00001120"/>
    <s v="CAMPEON"/>
    <n v="660"/>
    <s v="BOL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28"/>
    <s v="BORJA MAYORGA ULISES ENRIQUE"/>
    <s v="ZETT"/>
    <s v="18UE858"/>
    <s v="2"/>
    <s v="Sin Pallet"/>
    <n v="0"/>
    <n v="0"/>
    <x v="0"/>
    <n v="51040"/>
    <n v="33090"/>
    <n v="17950"/>
    <n v="732.6"/>
    <m/>
    <x v="55"/>
    <n v="6"/>
    <s v="06"/>
    <n v="33"/>
    <x v="1"/>
    <n v="1.1100000000000001"/>
    <n v="22.2"/>
    <s v="TRANSPORTE PROPIO"/>
  </r>
  <r>
    <n v="1002212088"/>
    <s v="UE01"/>
    <d v="2022-04-06T00:00:00"/>
    <d v="1899-12-30T16:06:00"/>
    <s v="012-024-00413366"/>
    <s v=""/>
    <s v=""/>
    <n v="0"/>
    <n v="0"/>
    <s v="ZPRC"/>
    <s v="2500108823"/>
    <s v="P000033732"/>
    <n v="8002830145"/>
    <n v="100221208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s v="18UE744"/>
    <s v="2"/>
    <s v="Sin Pallet"/>
    <n v="0"/>
    <n v="0"/>
    <x v="0"/>
    <n v="27120"/>
    <n v="18070"/>
    <n v="9050"/>
    <n v="248.4"/>
    <m/>
    <x v="14"/>
    <n v="6"/>
    <s v="06"/>
    <n v="18"/>
    <x v="1"/>
    <n v="0.69000000000000006"/>
    <n v="13.8"/>
    <s v="SANJOPAS S.A."/>
  </r>
  <r>
    <n v="1002212119"/>
    <s v="UE01"/>
    <d v="2022-04-06T00:00:00"/>
    <d v="1899-12-30T16:08:00"/>
    <s v="012-024-00413367"/>
    <s v="9000809998"/>
    <s v="012-022-00316977"/>
    <n v="2494.8000000000002"/>
    <n v="2797.19"/>
    <s v="ZPVN"/>
    <s v="40568862"/>
    <s v="0000396466"/>
    <n v="8002830181"/>
    <n v="1002212119"/>
    <s v="15-00001123"/>
    <s v="SELVALEGRE"/>
    <n v="360"/>
    <s v="BOL"/>
    <s v="101498"/>
    <s v="PROVEEDORA VILLAFUERTE DE"/>
    <s v="801935"/>
    <s v="BODEGA PROVIACEROS"/>
    <s v="QUITO"/>
    <s v="BODEGA PROVIACEROS / VIA A QUITO"/>
    <s v="OPTUMB"/>
    <s v="O-Pichincha-Tumbaco"/>
    <n v="110"/>
    <x v="14"/>
    <x v="14"/>
    <s v="100020316"/>
    <s v="TROYA DAVID"/>
    <s v="ZEMU"/>
    <s v="18UE644"/>
    <s v="2"/>
    <s v="Sin Pallet"/>
    <n v="0"/>
    <n v="0"/>
    <x v="0"/>
    <n v="26900"/>
    <n v="18030"/>
    <n v="8870"/>
    <n v="165.6"/>
    <m/>
    <x v="14"/>
    <n v="6"/>
    <s v="06"/>
    <n v="18"/>
    <x v="1"/>
    <n v="0.45999999999999996"/>
    <n v="9.1999999999999993"/>
    <s v="OTAVALOTRUCKS S.A."/>
  </r>
  <r>
    <n v="1002212112"/>
    <s v="UE01"/>
    <d v="2022-04-06T00:00:00"/>
    <d v="1899-12-30T16:09:00"/>
    <s v="012-024-00413368"/>
    <s v="9000809999"/>
    <s v="012-022-00316978"/>
    <n v="4415.3999999999996"/>
    <n v="4950.58"/>
    <s v="ZPVN"/>
    <s v="40568691"/>
    <s v="P000033742"/>
    <n v="8002830173"/>
    <n v="100221211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30"/>
    <n v="33090"/>
    <n v="17140"/>
    <n v="382.8"/>
    <m/>
    <x v="70"/>
    <n v="6"/>
    <s v="06"/>
    <n v="33"/>
    <x v="1"/>
    <n v="0.58000000000000007"/>
    <n v="11.6"/>
    <s v="LIDENORTI S.A."/>
  </r>
  <r>
    <n v="1002212082"/>
    <s v="UE01"/>
    <d v="2022-04-06T00:00:00"/>
    <d v="1899-12-30T16:11:00"/>
    <s v="012-024-00413369"/>
    <s v=""/>
    <s v=""/>
    <n v="0"/>
    <n v="0"/>
    <s v="ZPRC"/>
    <s v="2500108836"/>
    <s v="P000033785"/>
    <n v="8002830138"/>
    <n v="1002212082"/>
    <s v="15-00000218"/>
    <s v="MAGNO HE"/>
    <n v="31.0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8870"/>
    <n v="31080"/>
    <n v="17790"/>
    <n v="0"/>
    <m/>
    <x v="3"/>
    <n v="6"/>
    <s v="06"/>
    <n v="31.08"/>
    <x v="1"/>
    <n v="0"/>
    <n v="0"/>
    <s v="UNICON"/>
  </r>
  <r>
    <n v="1002212116"/>
    <s v="UE01"/>
    <d v="2022-04-06T00:00:00"/>
    <d v="1899-12-30T16:15:00"/>
    <s v="012-024-00413370"/>
    <s v="9000810002"/>
    <s v="012-022-00316979"/>
    <n v="2386.8000000000002"/>
    <n v="2676.1"/>
    <s v="ZPVN"/>
    <s v="40568701"/>
    <s v="0000396258"/>
    <n v="8002830177"/>
    <n v="1002212116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16"/>
    <x v="16"/>
    <s v="10008215"/>
    <s v="MAFLA SEVILLANO LUIS EDUARDO"/>
    <s v="ZEMU"/>
    <s v="18UE630"/>
    <s v="2"/>
    <s v="Sin Pallet"/>
    <n v="0"/>
    <n v="0"/>
    <x v="0"/>
    <n v="26870"/>
    <n v="17970"/>
    <n v="8900"/>
    <n v="280.8"/>
    <m/>
    <x v="16"/>
    <n v="6"/>
    <s v="06"/>
    <n v="18"/>
    <x v="1"/>
    <n v="0.78"/>
    <n v="15.600000000000001"/>
    <s v="LA ARMENIA S.A."/>
  </r>
  <r>
    <n v="1002212125"/>
    <s v="UE01"/>
    <d v="2022-04-06T00:00:00"/>
    <d v="1899-12-30T16:16:00"/>
    <s v="012-024-00413371"/>
    <s v="9000810004"/>
    <s v="012-022-00316980"/>
    <n v="2131.1999999999998"/>
    <n v="2389.5100000000002"/>
    <s v="ZPVN"/>
    <s v="40568748"/>
    <s v="0000396288"/>
    <n v="8002830187"/>
    <n v="1002212125"/>
    <s v="15-00001120"/>
    <s v="CAMPEON"/>
    <n v="360"/>
    <s v="BOL"/>
    <s v="101664"/>
    <s v="ACERIA DEL ECUADOR C.A. ADELCA"/>
    <s v="806834"/>
    <s v="BALDEON WILFRIDO EDUARDO"/>
    <s v="RIOBAMBA"/>
    <s v="BOGOTA Y  AV 9 DE OCTUBRE"/>
    <s v="OHRIOB"/>
    <s v="O-Chimborazo-Riobamba"/>
    <n v="303"/>
    <x v="103"/>
    <x v="103"/>
    <s v="100019413"/>
    <s v="CASANOVA ROMEL"/>
    <s v="ZEMU"/>
    <s v="18UE843"/>
    <s v="2"/>
    <s v="Sin Pallet"/>
    <n v="0"/>
    <n v="0"/>
    <x v="0"/>
    <n v="26970"/>
    <n v="18070"/>
    <n v="8900"/>
    <n v="399.6"/>
    <m/>
    <x v="101"/>
    <n v="6"/>
    <s v="06"/>
    <n v="18"/>
    <x v="1"/>
    <n v="1.1100000000000001"/>
    <n v="22.200000000000003"/>
    <s v="TRAPSA C.A."/>
  </r>
  <r>
    <n v="1002212141"/>
    <s v="UE01"/>
    <d v="2022-04-06T00:00:00"/>
    <d v="1899-12-30T16:20:00"/>
    <s v="012-024-00413372"/>
    <s v="9000810006"/>
    <s v="012-022-00316981"/>
    <n v="4189.7700000000004"/>
    <n v="4697.59"/>
    <s v="ZPVN"/>
    <s v="40568063"/>
    <s v="0000396218"/>
    <n v="8002830206"/>
    <n v="1002212141"/>
    <s v="15-00001121"/>
    <s v="GLADIADOR"/>
    <n v="32.83"/>
    <s v="T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s v="18UE001"/>
    <s v="2"/>
    <s v="Sin Pallet"/>
    <n v="0"/>
    <n v="0"/>
    <x v="0"/>
    <n v="52760"/>
    <n v="32830"/>
    <n v="19930"/>
    <n v="947.8"/>
    <m/>
    <x v="18"/>
    <n v="6"/>
    <s v="06"/>
    <n v="32.83"/>
    <x v="1"/>
    <n v="28.869936034115138"/>
    <n v="28.869936034115138"/>
    <s v="LA ARMENIA S.A."/>
  </r>
  <r>
    <n v="1002212138"/>
    <s v="UE01"/>
    <d v="2022-04-06T00:00:00"/>
    <d v="1899-12-30T16:23:00"/>
    <s v="012-024-00413373"/>
    <s v="9000810008"/>
    <s v="012-022-00316982"/>
    <n v="4313.6000000000004"/>
    <n v="4836.43"/>
    <s v="ZPVN"/>
    <s v="40568627"/>
    <s v="P000033728"/>
    <n v="8002830203"/>
    <n v="1002212138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4"/>
    <x v="84"/>
    <s v="100014841"/>
    <s v="FARINANGO OSWALDO"/>
    <s v="ZETT"/>
    <s v="18UE536"/>
    <s v="1"/>
    <s v="Con Pallet"/>
    <n v="0.05"/>
    <n v="32"/>
    <x v="0"/>
    <n v="50220"/>
    <n v="32060"/>
    <n v="18160"/>
    <n v="294.39999999999998"/>
    <m/>
    <x v="82"/>
    <n v="6"/>
    <s v="06"/>
    <n v="32"/>
    <x v="1"/>
    <n v="0.45999999999999996"/>
    <n v="9.1999999999999993"/>
    <s v="TRANSSJQ S.A."/>
  </r>
  <r>
    <n v="1002212122"/>
    <s v="UE01"/>
    <d v="2022-04-06T00:00:00"/>
    <d v="1899-12-30T16:26:00"/>
    <s v="012-024-00413374"/>
    <s v="9000810010"/>
    <s v="012-022-00316983"/>
    <n v="2462.4"/>
    <n v="2760.86"/>
    <s v="ZPVN"/>
    <s v="40568712"/>
    <s v="0000396240"/>
    <n v="8002830184"/>
    <n v="1002212122"/>
    <s v="15-00001124"/>
    <s v="SELVALEGRE ANTIHUMEDAD"/>
    <n v="360"/>
    <s v="BOL"/>
    <s v="101674"/>
    <s v="CASTELLANO CASTELLANO LUIS HUGO"/>
    <s v="800932"/>
    <s v="BOD P FERRET LOS ILINIZAS"/>
    <s v="SIGCHOS"/>
    <s v="CALLE GUAYAQUIL S/N GRAL RUMIÑAHUI"/>
    <s v="OXSIGC"/>
    <s v="O-Cotopaxi-Sigchos"/>
    <n v="231"/>
    <x v="130"/>
    <x v="130"/>
    <s v="100014950"/>
    <s v="MONTESDEOCA JORGE"/>
    <s v="ZEMU"/>
    <s v="18UE601"/>
    <s v="2"/>
    <s v="Sin Pallet"/>
    <n v="0"/>
    <n v="0"/>
    <x v="0"/>
    <n v="27190"/>
    <n v="18060"/>
    <n v="9130"/>
    <n v="403.2"/>
    <m/>
    <x v="128"/>
    <n v="6"/>
    <s v="06"/>
    <n v="18"/>
    <x v="1"/>
    <n v="1.1199999999999999"/>
    <n v="22.4"/>
    <s v="LIDENORTI S.A."/>
  </r>
  <r>
    <n v="1002212131"/>
    <s v="UE01"/>
    <d v="2022-04-06T00:00:00"/>
    <d v="1899-12-30T16:27:00"/>
    <s v="012-024-00413375"/>
    <s v="9000810011"/>
    <s v="012-022-00316984"/>
    <n v="4527.6000000000004"/>
    <n v="5076.37"/>
    <s v="ZPVN"/>
    <s v="40567644"/>
    <s v="0000395777"/>
    <n v="8002830194"/>
    <n v="1002212131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s v="18UE557"/>
    <s v="2"/>
    <s v="Sin Pallet"/>
    <n v="0"/>
    <n v="0"/>
    <x v="0"/>
    <n v="50850"/>
    <n v="33060"/>
    <n v="17790"/>
    <n v="356.4"/>
    <m/>
    <x v="30"/>
    <n v="6"/>
    <s v="06"/>
    <n v="33"/>
    <x v="1"/>
    <n v="0.53999999999999992"/>
    <n v="10.799999999999999"/>
    <s v="TRIMPESAS S.A."/>
  </r>
  <r>
    <n v="1002212181"/>
    <s v="UE01"/>
    <d v="2022-04-06T00:00:00"/>
    <d v="1899-12-30T16:33:00"/>
    <s v="012-024-00413376"/>
    <s v="9000810025"/>
    <s v="012-022-00316985"/>
    <n v="3278.88"/>
    <n v="3676.31"/>
    <s v="ZPVN"/>
    <s v="40568558"/>
    <s v="P000033692"/>
    <n v="8002830253"/>
    <n v="1002212181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39"/>
    <x v="39"/>
    <s v="100014935"/>
    <s v="MENDEZ EDMUNDO"/>
    <s v="ZEMT"/>
    <s v="18UE574"/>
    <s v="1"/>
    <s v="Con Pallet"/>
    <n v="0.05"/>
    <n v="24"/>
    <x v="0"/>
    <n v="38540"/>
    <n v="24020"/>
    <n v="14520"/>
    <n v="100.8"/>
    <m/>
    <x v="37"/>
    <n v="6"/>
    <s v="06"/>
    <n v="24"/>
    <x v="1"/>
    <n v="0.21"/>
    <n v="4.2"/>
    <s v="TRANSLOBOL S.A."/>
  </r>
  <r>
    <n v="1002212178"/>
    <s v="UE01"/>
    <d v="2022-04-06T00:00:00"/>
    <d v="1899-12-30T16:36:00"/>
    <s v="012-024-00413377"/>
    <s v="9000810026"/>
    <s v="012-022-00316986"/>
    <n v="3278.88"/>
    <n v="3676.31"/>
    <s v="ZPVN"/>
    <s v="40568474"/>
    <s v="P000033669"/>
    <n v="8002830250"/>
    <n v="100221217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4919"/>
    <s v="GRANDA ANIBAL"/>
    <s v="ZEMT"/>
    <s v="18UE781"/>
    <s v="1"/>
    <s v="Con Pallet"/>
    <n v="0.05"/>
    <n v="24"/>
    <x v="0"/>
    <n v="39710"/>
    <n v="24080"/>
    <n v="15630"/>
    <n v="100.8"/>
    <m/>
    <x v="110"/>
    <n v="6"/>
    <s v="06"/>
    <n v="24"/>
    <x v="1"/>
    <n v="0.21"/>
    <n v="4.2"/>
    <s v="TRANSSJQ S.A."/>
  </r>
  <r>
    <n v="1002212208"/>
    <s v="UE01"/>
    <d v="2022-04-06T00:00:00"/>
    <d v="1899-12-30T16:38:00"/>
    <s v="012-024-00413378"/>
    <s v="9000810027"/>
    <s v="012-022-00316987"/>
    <n v="2329.7199999999998"/>
    <n v="2612.1"/>
    <s v="ZPVN"/>
    <s v="40568865"/>
    <s v="0000396470"/>
    <n v="8002830286"/>
    <n v="1002212208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010"/>
    <n v="18020"/>
    <n v="8990"/>
    <n v="266.39999999999998"/>
    <m/>
    <x v="104"/>
    <n v="6"/>
    <s v="06"/>
    <n v="18"/>
    <x v="1"/>
    <n v="0.74"/>
    <n v="14.799999999999999"/>
    <s v="LA ARMENIA S.A."/>
  </r>
  <r>
    <n v="1002212160"/>
    <s v="UE01"/>
    <d v="2022-04-06T00:00:00"/>
    <d v="1899-12-30T16:44:00"/>
    <s v="012-024-00413379"/>
    <s v=""/>
    <s v=""/>
    <n v="0"/>
    <n v="0"/>
    <s v="ZPRC"/>
    <s v="2500108843"/>
    <s v="P000033793"/>
    <n v="8002830226"/>
    <n v="1002212160"/>
    <s v="15-00001115"/>
    <s v="ARMADURO"/>
    <n v="6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980"/>
    <n v="33120"/>
    <n v="17860"/>
    <n v="336.6"/>
    <m/>
    <x v="109"/>
    <n v="6"/>
    <s v="06"/>
    <n v="33"/>
    <x v="1"/>
    <n v="0.51"/>
    <n v="10.200000000000001"/>
    <s v="TRANSPORTE PROPIO"/>
  </r>
  <r>
    <n v="1002212192"/>
    <s v="UE01"/>
    <d v="2022-04-06T00:00:00"/>
    <d v="1899-12-30T16:59:00"/>
    <s v="012-024-00413381"/>
    <s v="9000810033"/>
    <s v="012-022-00316990"/>
    <n v="2134.4"/>
    <n v="2393.11"/>
    <s v="ZPVN"/>
    <s v="40568855"/>
    <s v="0000396456"/>
    <n v="8002830266"/>
    <n v="1002212192"/>
    <s v="15-00001115"/>
    <s v="ARMADURO"/>
    <n v="320"/>
    <s v="BOL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s v="18UE736"/>
    <s v="2"/>
    <s v="Sin Pallet"/>
    <n v="0"/>
    <n v="0"/>
    <x v="0"/>
    <n v="20648.888999999999"/>
    <n v="16008.888999999999"/>
    <n v="4640"/>
    <n v="220.8"/>
    <m/>
    <x v="127"/>
    <n v="6"/>
    <s v="06"/>
    <n v="16"/>
    <x v="1"/>
    <n v="0.69000000000000006"/>
    <n v="13.8"/>
    <s v="SANJOPAS S.A."/>
  </r>
  <r>
    <n v="1002212192"/>
    <s v="UE01"/>
    <d v="2022-04-06T00:00:00"/>
    <d v="1899-12-30T16:59:00"/>
    <s v="012-024-00413382"/>
    <s v="9000810032"/>
    <s v="012-022-00316989"/>
    <n v="265.2"/>
    <n v="297.33999999999997"/>
    <s v="ZPVN"/>
    <s v="40568855"/>
    <s v="0000396455"/>
    <n v="8002830265"/>
    <n v="1002212192"/>
    <s v="15-00001123"/>
    <s v="SELVALEGRE"/>
    <n v="40"/>
    <s v="BOL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s v="18UE736"/>
    <s v="2"/>
    <s v="Sin Pallet"/>
    <n v="0"/>
    <n v="0"/>
    <x v="0"/>
    <n v="6641.1109999999999"/>
    <n v="2001.1110000000001"/>
    <n v="4640"/>
    <n v="27.6"/>
    <m/>
    <x v="127"/>
    <n v="6"/>
    <s v="06"/>
    <n v="2"/>
    <x v="1"/>
    <n v="0.69000000000000006"/>
    <n v="13.8"/>
    <s v="SANJOPAS S.A."/>
  </r>
  <r>
    <n v="1002212227"/>
    <s v="UE01"/>
    <d v="2022-04-06T00:00:00"/>
    <d v="1899-12-30T17:14:00"/>
    <s v="012-024-00413383"/>
    <s v="9000810041"/>
    <s v="012-022-00316993"/>
    <n v="274.39999999999998"/>
    <n v="307.66000000000003"/>
    <s v="ZPVN"/>
    <s v="40568886"/>
    <s v="0000396503"/>
    <n v="8002830319"/>
    <n v="1002212227"/>
    <s v="15-00000181"/>
    <s v="ARMADURO ANTIHUMEDAD"/>
    <n v="4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5073.3329999999996"/>
    <n v="2003.3330000000001"/>
    <n v="3070"/>
    <n v="28.4"/>
    <m/>
    <x v="71"/>
    <n v="6"/>
    <s v="06"/>
    <n v="2"/>
    <x v="1"/>
    <n v="0.71"/>
    <n v="14.2"/>
    <s v="TRIMPESAS S.A."/>
  </r>
  <r>
    <n v="1002212227"/>
    <s v="UE01"/>
    <d v="2022-04-06T00:00:00"/>
    <d v="1899-12-30T17:14:00"/>
    <s v="012-024-00413384"/>
    <s v="9000810039"/>
    <s v="012-022-00316991"/>
    <n v="264"/>
    <n v="296"/>
    <s v="ZPVN"/>
    <s v="40568886"/>
    <s v="0000396502"/>
    <n v="8002830321"/>
    <n v="1002212227"/>
    <s v="15-00001119"/>
    <s v="CAMPEON ANTIHUMEDAD"/>
    <n v="4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5073.3339999999998"/>
    <n v="2003.3340000000001"/>
    <n v="3070"/>
    <n v="28.4"/>
    <m/>
    <x v="71"/>
    <n v="6"/>
    <s v="06"/>
    <n v="2"/>
    <x v="1"/>
    <n v="0.71"/>
    <n v="14.2"/>
    <s v="TRIMPESAS S.A."/>
  </r>
  <r>
    <n v="1002212227"/>
    <s v="UE01"/>
    <d v="2022-04-06T00:00:00"/>
    <d v="1899-12-30T17:14:00"/>
    <s v="012-024-00413385"/>
    <s v="9000810040"/>
    <s v="012-022-00316992"/>
    <n v="1892.8"/>
    <n v="2122.2199999999998"/>
    <s v="ZPVN"/>
    <s v="40568886"/>
    <s v="0000396501"/>
    <n v="8002830320"/>
    <n v="1002212227"/>
    <s v="15-00001124"/>
    <s v="SELVALEGRE ANTIHUMEDAD"/>
    <n v="2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17093.332999999999"/>
    <n v="14023.333000000001"/>
    <n v="3070"/>
    <n v="198.8"/>
    <m/>
    <x v="71"/>
    <n v="6"/>
    <s v="06"/>
    <n v="14"/>
    <x v="1"/>
    <n v="0.71000000000000008"/>
    <n v="14.200000000000001"/>
    <s v="TRIMPESAS S.A."/>
  </r>
  <r>
    <n v="1002212235"/>
    <s v="UE01"/>
    <d v="2022-04-06T00:00:00"/>
    <d v="1899-12-30T17:20:00"/>
    <s v="012-024-00413386"/>
    <s v="9000810045"/>
    <s v="012-022-00316995"/>
    <n v="1036.8"/>
    <n v="1162.47"/>
    <s v="ZPVN"/>
    <s v="40568761"/>
    <s v="0000396306"/>
    <n v="8002830333"/>
    <n v="1002212235"/>
    <s v="15-00001119"/>
    <s v="CAMPEON ANTIHUMEDAD"/>
    <n v="160"/>
    <s v="BOL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s v="18UE619"/>
    <s v="2"/>
    <s v="Sin Pallet"/>
    <n v="0"/>
    <n v="0"/>
    <x v="0"/>
    <n v="12532.222"/>
    <n v="8022.2219999999998"/>
    <n v="4510"/>
    <n v="164.8"/>
    <m/>
    <x v="75"/>
    <n v="6"/>
    <s v="06"/>
    <n v="8"/>
    <x v="1"/>
    <n v="1.03"/>
    <n v="20.6"/>
    <s v="LIDENORTI S.A."/>
  </r>
  <r>
    <n v="1002212235"/>
    <s v="UE01"/>
    <d v="2022-04-06T00:00:00"/>
    <d v="1899-12-30T17:20:00"/>
    <s v="012-024-00413387"/>
    <s v="9000810044"/>
    <s v="012-022-00316994"/>
    <n v="1348"/>
    <n v="1511.39"/>
    <s v="ZPVN"/>
    <s v="40568761"/>
    <s v="0000396305"/>
    <n v="8002830332"/>
    <n v="1002212235"/>
    <s v="15-00001124"/>
    <s v="SELVALEGRE ANTIHUMEDAD"/>
    <n v="200"/>
    <s v="BOL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s v="18UE619"/>
    <s v="2"/>
    <s v="Sin Pallet"/>
    <n v="0"/>
    <n v="0"/>
    <x v="0"/>
    <n v="14537.778"/>
    <n v="10027.778"/>
    <n v="4510"/>
    <n v="206"/>
    <m/>
    <x v="75"/>
    <n v="6"/>
    <s v="06"/>
    <n v="10"/>
    <x v="1"/>
    <n v="1.03"/>
    <n v="20.6"/>
    <s v="LIDENORTI S.A."/>
  </r>
  <r>
    <n v="1002212244"/>
    <s v="UE01"/>
    <d v="2022-04-06T00:00:00"/>
    <d v="1899-12-30T17:26:00"/>
    <s v="012-024-00413388"/>
    <s v=""/>
    <s v=""/>
    <n v="0"/>
    <n v="0"/>
    <s v="ZPRC"/>
    <s v="2500108794"/>
    <s v="0000395970"/>
    <n v="8002830345"/>
    <n v="1002212244"/>
    <s v="15-00001119"/>
    <s v="CAMPEON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157"/>
    <x v="157"/>
    <s v="100019188"/>
    <s v="SUAREZ ALEX"/>
    <s v="ZEMT"/>
    <s v="18UE549"/>
    <s v="1"/>
    <s v="Con Pallet"/>
    <n v="0.05"/>
    <n v="24"/>
    <x v="0"/>
    <n v="40010"/>
    <n v="24030"/>
    <n v="15980"/>
    <n v="456"/>
    <m/>
    <x v="154"/>
    <n v="6"/>
    <s v="06"/>
    <n v="24"/>
    <x v="1"/>
    <n v="0.95"/>
    <n v="19"/>
    <s v="LA ARMENIA S.A."/>
  </r>
  <r>
    <n v="1002212228"/>
    <s v="UE01"/>
    <d v="2022-04-06T00:00:00"/>
    <d v="1899-12-30T19:00:00"/>
    <s v="012-024-00413389"/>
    <s v="9000810051"/>
    <s v="012-022-00316996"/>
    <n v="3728.4"/>
    <n v="4180.3100000000004"/>
    <s v="ZPVN"/>
    <s v="40563320"/>
    <s v="0000396340"/>
    <n v="8002830322"/>
    <n v="1002212228"/>
    <s v="15-00000218"/>
    <s v="MAGNO HE"/>
    <n v="31.0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s v="18PCC4653"/>
    <s v="2"/>
    <s v="Sin Pallet"/>
    <n v="0"/>
    <n v="0"/>
    <x v="0"/>
    <n v="49530"/>
    <n v="31070"/>
    <n v="18460"/>
    <n v="349.23"/>
    <m/>
    <x v="1"/>
    <n v="6"/>
    <s v="06"/>
    <n v="31.07"/>
    <x v="1"/>
    <n v="11.240102993241068"/>
    <n v="11.240102993241068"/>
    <s v="TRANSCONCEM CIA. LTDA."/>
  </r>
  <r>
    <n v="1002212247"/>
    <s v="UE01"/>
    <d v="2022-04-06T00:00:00"/>
    <d v="1899-12-30T19:01:00"/>
    <s v="012-024-00413390"/>
    <s v="9000810055"/>
    <s v="012-022-00316998"/>
    <n v="3139.2"/>
    <n v="3519.69"/>
    <s v="ZPVN"/>
    <s v="40568905"/>
    <s v="0000396533"/>
    <n v="8002830348"/>
    <n v="1002212247"/>
    <s v="15-00001115"/>
    <s v="ARMADURO"/>
    <n v="48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32682.5"/>
    <n v="24067.5"/>
    <n v="8615"/>
    <n v="355.2"/>
    <m/>
    <x v="106"/>
    <n v="6"/>
    <s v="06"/>
    <n v="24"/>
    <x v="1"/>
    <n v="0.74"/>
    <n v="14.799999999999999"/>
    <s v="TRANSPORTE PROPIO"/>
  </r>
  <r>
    <n v="1002212247"/>
    <s v="UE01"/>
    <d v="2022-04-06T00:00:00"/>
    <d v="1899-12-30T19:01:00"/>
    <s v="012-024-00413391"/>
    <s v="9000810054"/>
    <s v="012-022-00316997"/>
    <n v="1040"/>
    <n v="1166.05"/>
    <s v="ZPVN"/>
    <s v="40568905"/>
    <s v="0000396532"/>
    <n v="8002830349"/>
    <n v="1002212247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16637.5"/>
    <n v="8022.5"/>
    <n v="8615"/>
    <n v="118.4"/>
    <m/>
    <x v="106"/>
    <n v="6"/>
    <s v="06"/>
    <n v="8"/>
    <x v="1"/>
    <n v="0.74"/>
    <n v="14.8"/>
    <s v="TRANSPORTE PROPIO"/>
  </r>
  <r>
    <n v="1002212276"/>
    <s v="UE01"/>
    <d v="2022-04-06T00:00:00"/>
    <d v="1899-12-30T19:03:00"/>
    <s v="012-024-00413392"/>
    <s v="9000810056"/>
    <s v="012-022-00316999"/>
    <n v="2548.8000000000002"/>
    <n v="2857.74"/>
    <s v="ZPVN"/>
    <s v="40568924"/>
    <s v="0000396564"/>
    <n v="8002830387"/>
    <n v="1002212276"/>
    <s v="15-00001123"/>
    <s v="SELVALEGRE"/>
    <n v="360"/>
    <s v="BOL"/>
    <s v="101780"/>
    <s v="MEGAPROFER S.A."/>
    <s v="810735"/>
    <s v="ECO CORAZAS"/>
    <s v="OTAVALO"/>
    <s v="AV DE LOS CORAZAS Y SARANCES"/>
    <s v="OISELV"/>
    <s v="O-Imbabura-Selvaalegre"/>
    <n v="150"/>
    <x v="9"/>
    <x v="9"/>
    <s v="100014857"/>
    <s v="PASPUEZAN WILSON"/>
    <s v="ZEMU"/>
    <s v="18UE346"/>
    <s v="2"/>
    <s v="Sin Pallet"/>
    <n v="0"/>
    <n v="0"/>
    <x v="0"/>
    <n v="27020"/>
    <n v="18010"/>
    <n v="9010"/>
    <n v="234"/>
    <m/>
    <x v="9"/>
    <n v="6"/>
    <s v="06"/>
    <n v="18"/>
    <x v="1"/>
    <n v="0.65"/>
    <n v="13"/>
    <s v="LIDENORTI S.A."/>
  </r>
  <r>
    <n v="1002212203"/>
    <s v="UE01"/>
    <d v="2022-04-06T00:00:00"/>
    <d v="1899-12-30T19:14:00"/>
    <s v="012-024-00413393"/>
    <s v="9000810066"/>
    <s v="012-022-00317000"/>
    <n v="3888"/>
    <n v="4359.25"/>
    <s v="ZPVN"/>
    <s v="40563320"/>
    <s v="0000396338"/>
    <n v="8002830279"/>
    <n v="1002212203"/>
    <s v="15-00000218"/>
    <s v="MAGNO HE"/>
    <n v="32.4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2290"/>
    <n v="32400"/>
    <n v="19890"/>
    <n v="364.18"/>
    <m/>
    <x v="1"/>
    <n v="6"/>
    <s v="06"/>
    <n v="32.4"/>
    <x v="1"/>
    <n v="11.240123456790124"/>
    <n v="11.240123456790124"/>
    <s v="TRANSCONCEM CIA. LTDA."/>
  </r>
  <r>
    <n v="1002212229"/>
    <s v="UE01"/>
    <d v="2022-04-06T00:00:00"/>
    <d v="1899-12-30T19:19:00"/>
    <s v="012-024-00413394"/>
    <s v="9000810067"/>
    <s v="012-022-00317001"/>
    <n v="3733.2"/>
    <n v="4185.68"/>
    <s v="ZPVN"/>
    <s v="40568794"/>
    <s v="0000396342"/>
    <n v="8002830323"/>
    <n v="1002212229"/>
    <s v="15-00000218"/>
    <s v="MAGNO HE"/>
    <n v="31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s v="18QBA0811"/>
    <s v="2"/>
    <s v="Sin Pallet"/>
    <n v="0"/>
    <n v="0"/>
    <x v="0"/>
    <n v="49590"/>
    <n v="31110"/>
    <n v="18480"/>
    <n v="349.68"/>
    <m/>
    <x v="1"/>
    <n v="6"/>
    <s v="06"/>
    <n v="31.11"/>
    <x v="1"/>
    <n v="11.240115718418515"/>
    <n v="11.240115718418515"/>
    <s v="TRANSCONCEM CIA. LTDA."/>
  </r>
  <r>
    <n v="1002212309"/>
    <s v="UE01"/>
    <d v="2022-04-06T00:00:00"/>
    <d v="1899-12-30T19:26:00"/>
    <s v="012-024-00413395"/>
    <s v="9000810071"/>
    <s v="012-022-00317002"/>
    <n v="4415.3999999999996"/>
    <n v="4950.58"/>
    <s v="ZPVN"/>
    <s v="40568838"/>
    <s v="P000033782"/>
    <n v="8002830424"/>
    <n v="100221230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30"/>
    <n v="33040"/>
    <n v="18490"/>
    <n v="382.8"/>
    <m/>
    <x v="139"/>
    <n v="6"/>
    <s v="06"/>
    <n v="33"/>
    <x v="1"/>
    <n v="0.58000000000000007"/>
    <n v="11.6"/>
    <s v="TRANSPORTE PROPIO"/>
  </r>
  <r>
    <n v="1002212268"/>
    <s v="UE01"/>
    <d v="2022-04-06T00:00:00"/>
    <d v="1899-12-30T19:32:00"/>
    <s v="012-024-00413396"/>
    <s v="9000810072"/>
    <s v="012-022-00317003"/>
    <n v="4362.37"/>
    <n v="4891.1099999999997"/>
    <s v="ZPVN"/>
    <s v="40568387"/>
    <s v="0000395759"/>
    <n v="8002830379"/>
    <n v="1002212268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35"/>
    <x v="135"/>
    <s v="100015055"/>
    <s v="ALQUINGA BYRON"/>
    <s v="ZETT"/>
    <s v="18UE963"/>
    <s v="1"/>
    <s v="Con Pallet"/>
    <n v="0.05"/>
    <n v="32"/>
    <x v="0"/>
    <n v="50560"/>
    <n v="32120"/>
    <n v="18440"/>
    <n v="121.6"/>
    <m/>
    <x v="133"/>
    <n v="6"/>
    <s v="06"/>
    <n v="32"/>
    <x v="1"/>
    <n v="0.19"/>
    <n v="3.8"/>
    <s v="ALQUINGA &amp; ALQUINGA"/>
  </r>
  <r>
    <n v="1002212267"/>
    <s v="UE01"/>
    <d v="2022-04-06T00:00:00"/>
    <d v="1899-12-30T19:34:00"/>
    <s v="012-024-00413397"/>
    <s v="9000810073"/>
    <s v="012-022-00317004"/>
    <n v="4318.24"/>
    <n v="4841.6400000000003"/>
    <s v="ZPVN"/>
    <s v="40568386"/>
    <s v="0000395758"/>
    <n v="8002830378"/>
    <n v="1002212267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51"/>
    <x v="51"/>
    <s v="100014928"/>
    <s v="INLAGO RODRIGO"/>
    <s v="ZETT"/>
    <s v="18UE565"/>
    <s v="1"/>
    <s v="Con Pallet"/>
    <n v="0.05"/>
    <n v="32"/>
    <x v="0"/>
    <n v="50370"/>
    <n v="32010"/>
    <n v="18360"/>
    <n v="121.6"/>
    <m/>
    <x v="49"/>
    <n v="6"/>
    <s v="06"/>
    <n v="32"/>
    <x v="1"/>
    <n v="0.19"/>
    <n v="3.8"/>
    <s v="TRANSCARLONISA"/>
  </r>
  <r>
    <n v="1002212331"/>
    <s v="UE01"/>
    <d v="2022-04-06T00:00:00"/>
    <d v="1899-12-30T19:38:00"/>
    <s v="012-024-00413398"/>
    <s v="9000810076"/>
    <s v="012-022-00317007"/>
    <n v="556.79999999999995"/>
    <n v="624.29"/>
    <s v="ZPVN"/>
    <s v="40568454"/>
    <s v="0000395858"/>
    <n v="8002830449"/>
    <n v="1002212331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s v="18UE765"/>
    <s v="1"/>
    <s v="Con Pallet"/>
    <n v="0.05"/>
    <n v="4"/>
    <x v="0"/>
    <n v="9173.3340000000007"/>
    <n v="4006.6669999999999"/>
    <n v="5166.6670000000004"/>
    <n v="41.6"/>
    <m/>
    <x v="77"/>
    <n v="6"/>
    <s v="06"/>
    <n v="4"/>
    <x v="1"/>
    <n v="0.52"/>
    <n v="10.4"/>
    <s v="ALQUINGA &amp; ALQUINGA"/>
  </r>
  <r>
    <n v="1002212331"/>
    <s v="UE01"/>
    <d v="2022-04-06T00:00:00"/>
    <d v="1899-12-30T19:38:00"/>
    <s v="012-024-00413399"/>
    <s v="9000810074"/>
    <s v="012-022-00317005"/>
    <n v="256.8"/>
    <n v="287.93"/>
    <s v="ZPVN"/>
    <s v="40568454"/>
    <s v="0000395857"/>
    <n v="8002830450"/>
    <n v="1002212331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s v="18UE765"/>
    <s v="1"/>
    <s v="Con Pallet"/>
    <n v="0.05"/>
    <n v="2"/>
    <x v="0"/>
    <n v="7170"/>
    <n v="2003.3330000000001"/>
    <n v="5166.6670000000004"/>
    <n v="20.8"/>
    <m/>
    <x v="77"/>
    <n v="6"/>
    <s v="06"/>
    <n v="2"/>
    <x v="1"/>
    <n v="0.52"/>
    <n v="10.4"/>
    <s v="ALQUINGA &amp; ALQUINGA"/>
  </r>
  <r>
    <n v="1002212331"/>
    <s v="UE01"/>
    <d v="2022-04-06T00:00:00"/>
    <d v="1899-12-30T19:38:00"/>
    <s v="012-024-00413400"/>
    <s v="9000810075"/>
    <s v="012-022-00317006"/>
    <n v="2494.8000000000002"/>
    <n v="2797.19"/>
    <s v="ZPVN"/>
    <s v="40568454"/>
    <s v="0000395859"/>
    <n v="8002830451"/>
    <n v="1002212331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s v="18UE765"/>
    <s v="1"/>
    <s v="Con Pallet"/>
    <n v="0.05"/>
    <n v="18"/>
    <x v="0"/>
    <n v="23196.667000000001"/>
    <n v="18030"/>
    <n v="5166.6670000000004"/>
    <n v="187.2"/>
    <m/>
    <x v="77"/>
    <n v="6"/>
    <s v="06"/>
    <n v="18"/>
    <x v="1"/>
    <n v="0.52"/>
    <n v="10.399999999999999"/>
    <s v="ALQUINGA &amp; ALQUINGA"/>
  </r>
  <r>
    <n v="1002212353"/>
    <s v="UE01"/>
    <d v="2022-04-06T00:00:00"/>
    <d v="1899-12-30T19:40:00"/>
    <s v="012-024-00413401"/>
    <s v="9000810077"/>
    <s v="012-022-00317008"/>
    <n v="2287.17"/>
    <n v="2564.39"/>
    <s v="ZPVN"/>
    <s v="40568935"/>
    <s v="P000033806"/>
    <n v="8002830477"/>
    <n v="1002212353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020"/>
    <n v="18020"/>
    <n v="9000"/>
    <n v="273.60000000000002"/>
    <m/>
    <x v="140"/>
    <n v="6"/>
    <s v="06"/>
    <n v="18"/>
    <x v="1"/>
    <n v="0.76"/>
    <n v="15.200000000000001"/>
    <s v="TRANSPORTE PROPIO"/>
  </r>
  <r>
    <n v="1002212322"/>
    <s v="UE01"/>
    <d v="2022-04-06T00:00:00"/>
    <d v="1899-12-30T19:43:00"/>
    <s v="012-024-00413402"/>
    <s v="9000810079"/>
    <s v="012-022-00317009"/>
    <n v="2440.8000000000002"/>
    <n v="2736.64"/>
    <s v="ZPVN"/>
    <s v="40568878"/>
    <s v="0000396504"/>
    <n v="8002830440"/>
    <n v="1002212322"/>
    <s v="15-00001119"/>
    <s v="CAMPEON ANTIHUMEDAD"/>
    <n v="360"/>
    <s v="BOL"/>
    <s v="103361"/>
    <s v="LOPEZ HIDALGO ANA CECILIA"/>
    <s v="807361"/>
    <s v="FERRETERIA IDEAL"/>
    <s v="PEDERNALES"/>
    <s v="TRONCAL DEL PACIFICO Y AMBATO"/>
    <s v="OMPEDE"/>
    <s v="O-Manabi-Pedernales"/>
    <n v="347"/>
    <x v="173"/>
    <x v="173"/>
    <s v="100014977"/>
    <s v="MORALES GERMAN"/>
    <s v="ZEMU"/>
    <s v="18UE639"/>
    <s v="2"/>
    <s v="Sin Pallet"/>
    <n v="0"/>
    <n v="0"/>
    <x v="0"/>
    <n v="27040"/>
    <n v="18050"/>
    <n v="8990"/>
    <n v="342"/>
    <m/>
    <x v="169"/>
    <n v="6"/>
    <s v="06"/>
    <n v="18"/>
    <x v="1"/>
    <n v="0.95"/>
    <n v="19"/>
    <s v="TRANINTAGSA S.A."/>
  </r>
  <r>
    <n v="1002212280"/>
    <s v="UE01"/>
    <d v="2022-04-06T00:00:00"/>
    <d v="1899-12-30T19:44:00"/>
    <s v="012-024-00413403"/>
    <s v=""/>
    <s v=""/>
    <n v="0"/>
    <n v="0"/>
    <s v="ZPRC"/>
    <s v="2500108857"/>
    <s v="0000396569"/>
    <n v="8002830395"/>
    <n v="1002212280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120"/>
    <n v="24030"/>
    <n v="15090"/>
    <n v="259.2"/>
    <m/>
    <x v="6"/>
    <n v="6"/>
    <s v="06"/>
    <n v="24"/>
    <x v="1"/>
    <n v="0.53999999999999992"/>
    <n v="10.799999999999999"/>
    <s v="TRANSPORTE PROPIO"/>
  </r>
  <r>
    <n v="1002212284"/>
    <s v="UE01"/>
    <d v="2022-04-06T00:00:00"/>
    <d v="1899-12-30T19:47:00"/>
    <s v="012-024-00413404"/>
    <s v="9000810082"/>
    <s v="012-022-00317010"/>
    <n v="3947.13"/>
    <n v="4425.55"/>
    <s v="ZPVN"/>
    <s v="40568791"/>
    <s v="0000396334"/>
    <n v="8002830398"/>
    <n v="1002212284"/>
    <s v="15-00000218"/>
    <s v="MAGNO HE"/>
    <n v="31.21"/>
    <s v="T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610"/>
    <n v="31210"/>
    <n v="19400"/>
    <n v="451.3"/>
    <m/>
    <x v="73"/>
    <n v="6"/>
    <s v="06"/>
    <n v="31.21"/>
    <x v="1"/>
    <n v="14.460108939442486"/>
    <n v="14.460108939442486"/>
    <s v="J.V. TRANSPREMIUN CIA.LTDA"/>
  </r>
  <r>
    <n v="1002212256"/>
    <s v="UE01"/>
    <d v="2022-04-06T00:00:00"/>
    <d v="1899-12-30T19:50:00"/>
    <s v="012-024-00413405"/>
    <s v="9000810083"/>
    <s v="012-022-00317011"/>
    <n v="3788.4"/>
    <n v="4247.58"/>
    <s v="ZPVN"/>
    <s v="40568794"/>
    <s v="0000396343"/>
    <n v="8002830361"/>
    <n v="1002212256"/>
    <s v="15-00000218"/>
    <s v="MAGNO HE"/>
    <n v="31.5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s v="18IBB1729"/>
    <s v="2"/>
    <s v="Sin Pallet"/>
    <n v="0"/>
    <n v="0"/>
    <x v="0"/>
    <n v="50100"/>
    <n v="31570"/>
    <n v="18530"/>
    <n v="354.85"/>
    <m/>
    <x v="1"/>
    <n v="6"/>
    <s v="06"/>
    <n v="31.57"/>
    <x v="1"/>
    <n v="11.240101362052583"/>
    <n v="11.240101362052583"/>
    <s v="TRANSCONCEM CIA. LTDA."/>
  </r>
  <r>
    <n v="1002212369"/>
    <s v="UE01"/>
    <d v="2022-04-06T00:00:00"/>
    <d v="1899-12-30T19:51:00"/>
    <s v="012-024-00413406"/>
    <s v="9000810084"/>
    <s v="012-022-00317012"/>
    <n v="4318.24"/>
    <n v="4841.6400000000003"/>
    <s v="ZPVN"/>
    <s v="40568730"/>
    <s v="0000396267"/>
    <n v="8002830499"/>
    <n v="1002212369"/>
    <s v="15-00001123"/>
    <s v="SELVALEGRE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0175"/>
    <s v="CALDERON CHASIPANTA JUAN CARLOS"/>
    <s v="ZETT"/>
    <s v="18UE620"/>
    <s v="1"/>
    <s v="Con Pallet"/>
    <n v="0.05"/>
    <n v="32"/>
    <x v="0"/>
    <n v="50990"/>
    <n v="32070"/>
    <n v="18920"/>
    <n v="121.6"/>
    <m/>
    <x v="6"/>
    <n v="6"/>
    <s v="06"/>
    <n v="32"/>
    <x v="1"/>
    <n v="0.19"/>
    <n v="3.8"/>
    <s v="TRANSPORTE PROPIO"/>
  </r>
  <r>
    <n v="1002212343"/>
    <s v="UE01"/>
    <d v="2022-04-06T00:00:00"/>
    <d v="1899-12-30T19:53:00"/>
    <s v="012-024-00413407"/>
    <s v="9000810085"/>
    <s v="012-022-00317013"/>
    <n v="2412"/>
    <n v="2704.35"/>
    <s v="ZPVN"/>
    <s v="40568910"/>
    <s v="0000396538"/>
    <n v="8002830464"/>
    <n v="1002212343"/>
    <s v="15-00001124"/>
    <s v="SELVALEGRE ANTIHUMEDAD"/>
    <n v="360"/>
    <s v="BOL"/>
    <s v="101664"/>
    <s v="ACERIA DEL ECUADOR C.A. ADELCA"/>
    <s v="806723"/>
    <s v="MACAS JUAN BOSCO"/>
    <s v="SAN MIGUEL DE LOS BANCOS"/>
    <s v="VIA QUITO DIAGONAL GUERRERO"/>
    <s v="OPMIND"/>
    <s v="O-Pichincha-Mindo"/>
    <n v="168"/>
    <x v="66"/>
    <x v="66"/>
    <s v="100014865"/>
    <s v="LANDI LUIS"/>
    <s v="ZEMU"/>
    <s v="18UE358"/>
    <s v="2"/>
    <s v="Sin Pallet"/>
    <n v="0"/>
    <n v="0"/>
    <x v="0"/>
    <n v="27220"/>
    <n v="18010"/>
    <n v="9210"/>
    <n v="244.8"/>
    <m/>
    <x v="64"/>
    <n v="6"/>
    <s v="06"/>
    <n v="18"/>
    <x v="1"/>
    <n v="0.68"/>
    <n v="13.600000000000001"/>
    <s v="TRANSVOLCA S.A."/>
  </r>
  <r>
    <n v="1002212271"/>
    <s v="UE01"/>
    <d v="2022-04-06T00:00:00"/>
    <d v="1899-12-30T19:54:00"/>
    <s v="012-024-00413408"/>
    <s v="9000809804"/>
    <s v="013-020-00048109"/>
    <n v="4362.37"/>
    <n v="4891.1099999999997"/>
    <s v="ZPDF"/>
    <s v="70178007"/>
    <s v="0000396269"/>
    <n v="8002830382"/>
    <n v="1002212271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28"/>
    <x v="28"/>
    <s v="100021196"/>
    <s v="CASTILLO PATRICIO"/>
    <s v="ZETT"/>
    <s v="18UE343"/>
    <s v="1"/>
    <s v="Con Pallet"/>
    <n v="0.05"/>
    <n v="32"/>
    <x v="0"/>
    <n v="51010"/>
    <n v="32100"/>
    <n v="18910"/>
    <n v="121.6"/>
    <m/>
    <x v="26"/>
    <n v="6"/>
    <s v="06"/>
    <n v="32"/>
    <x v="1"/>
    <n v="0.19"/>
    <n v="3.8"/>
    <s v="TRIMPESAS S.A."/>
  </r>
  <r>
    <n v="1002212357"/>
    <s v="UE01"/>
    <d v="2022-04-06T00:00:00"/>
    <d v="1899-12-30T19:59:00"/>
    <s v="012-024-00413409"/>
    <s v="9000810088"/>
    <s v="012-022-00317015"/>
    <n v="1393.92"/>
    <n v="1562.87"/>
    <s v="ZPVN"/>
    <s v="40568787"/>
    <s v="P000033772"/>
    <n v="8002830483"/>
    <n v="1002212357"/>
    <s v="15-00001115"/>
    <s v="ARMADURO"/>
    <n v="20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s v="18UE588"/>
    <s v="2"/>
    <s v="Sin Pallet"/>
    <n v="0"/>
    <n v="0"/>
    <x v="0"/>
    <n v="14662.778"/>
    <n v="10027.778"/>
    <n v="4635"/>
    <n v="30"/>
    <m/>
    <x v="129"/>
    <n v="6"/>
    <s v="06"/>
    <n v="10"/>
    <x v="1"/>
    <n v="0.15"/>
    <n v="3"/>
    <s v="SETRAINCE"/>
  </r>
  <r>
    <n v="1002212357"/>
    <s v="UE01"/>
    <d v="2022-04-06T00:00:00"/>
    <d v="1899-12-30T19:59:00"/>
    <s v="012-024-00413410"/>
    <s v="9000810087"/>
    <s v="012-022-00317014"/>
    <n v="1104.05"/>
    <n v="1237.8699999999999"/>
    <s v="ZPVN"/>
    <s v="40568786"/>
    <s v="P000033771"/>
    <n v="8002830482"/>
    <n v="1002212357"/>
    <s v="15-00001123"/>
    <s v="SELVALEGRE"/>
    <n v="1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s v="18UE588"/>
    <s v="2"/>
    <s v="Sin Pallet"/>
    <n v="0"/>
    <n v="0"/>
    <x v="0"/>
    <n v="12657.222"/>
    <n v="8022.2219999999998"/>
    <n v="4635"/>
    <n v="24"/>
    <m/>
    <x v="129"/>
    <n v="6"/>
    <s v="06"/>
    <n v="8"/>
    <x v="1"/>
    <n v="0.15"/>
    <n v="3"/>
    <s v="SETRAINCE"/>
  </r>
  <r>
    <n v="1002212380"/>
    <s v="UE01"/>
    <d v="2022-04-06T00:00:00"/>
    <d v="1899-12-30T20:01:00"/>
    <s v="012-024-00413411"/>
    <s v="9000810090"/>
    <s v="012-022-00317016"/>
    <n v="3278.88"/>
    <n v="3676.31"/>
    <s v="ZPVN"/>
    <s v="40568588"/>
    <s v="P000033699"/>
    <n v="8002830512"/>
    <n v="1002212380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4"/>
    <x v="114"/>
    <s v="100014846"/>
    <s v="SANCHEZ EDUARDO"/>
    <s v="ZEMT"/>
    <s v="18UE324"/>
    <s v="1"/>
    <s v="Con Pallet"/>
    <n v="0.05"/>
    <n v="24"/>
    <x v="0"/>
    <n v="39040"/>
    <n v="24050"/>
    <n v="14990"/>
    <n v="100.8"/>
    <m/>
    <x v="112"/>
    <n v="6"/>
    <s v="06"/>
    <n v="24"/>
    <x v="1"/>
    <n v="0.21"/>
    <n v="4.2"/>
    <s v="LIDENORTI S.A."/>
  </r>
  <r>
    <n v="1002212361"/>
    <s v="UE01"/>
    <d v="2022-04-06T00:00:00"/>
    <d v="1899-12-30T20:07:00"/>
    <s v="012-024-00413412"/>
    <s v=""/>
    <s v=""/>
    <n v="0"/>
    <n v="0"/>
    <s v="ZPRC"/>
    <s v="2500108794"/>
    <s v="0000395971"/>
    <n v="8002830488"/>
    <n v="1002212361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89"/>
    <x v="89"/>
    <s v="10003455"/>
    <s v="CARVAJAL GOMEZ EDISON JOSE"/>
    <s v="ZEMT"/>
    <s v="18UE592"/>
    <s v="1"/>
    <s v="Con Pallet"/>
    <n v="0.05"/>
    <n v="24"/>
    <x v="0"/>
    <n v="37460"/>
    <n v="24010"/>
    <n v="13450"/>
    <n v="456"/>
    <m/>
    <x v="87"/>
    <n v="6"/>
    <s v="06"/>
    <n v="24"/>
    <x v="1"/>
    <n v="0.95"/>
    <n v="19"/>
    <s v="TRANINTAGSA S.A."/>
  </r>
  <r>
    <n v="1002212347"/>
    <s v="UE01"/>
    <d v="2022-04-06T00:00:00"/>
    <d v="1899-12-30T20:08:00"/>
    <s v="012-024-00413413"/>
    <s v="9000810091"/>
    <s v="012-022-00317017"/>
    <n v="4049.35"/>
    <n v="4540.16"/>
    <s v="ZPVN"/>
    <s v="40568947"/>
    <s v="0000396580"/>
    <n v="8002830469"/>
    <n v="1002212347"/>
    <s v="15-00000218"/>
    <s v="MAGNO HE"/>
    <n v="32.4"/>
    <s v="T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7520"/>
    <s v="PINCAY JAVIER"/>
    <s v="ZECI"/>
    <s v="18IBB1986"/>
    <s v="2"/>
    <s v="Sin Pallet"/>
    <n v="0"/>
    <n v="0"/>
    <x v="0"/>
    <n v="51360"/>
    <n v="32400"/>
    <n v="18960"/>
    <n v="278.95999999999998"/>
    <m/>
    <x v="1"/>
    <n v="6"/>
    <s v="06"/>
    <n v="32.4"/>
    <x v="1"/>
    <n v="8.6098765432098769"/>
    <n v="8.6098765432098769"/>
    <s v="TRANSCONCEM CIA. LTDA."/>
  </r>
  <r>
    <n v="1002212359"/>
    <s v="UE01"/>
    <d v="2022-04-06T00:00:00"/>
    <d v="1899-12-30T20:31:00"/>
    <s v="012-024-00413414"/>
    <s v="9000810095"/>
    <s v="012-022-00317018"/>
    <n v="2473.1999999999998"/>
    <n v="2772.96"/>
    <s v="ZPVN"/>
    <s v="40568909"/>
    <s v="0000396537"/>
    <n v="8002830486"/>
    <n v="1002212359"/>
    <s v="15-00001124"/>
    <s v="SELVALEGRE ANTIHUMEDAD"/>
    <n v="36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102"/>
    <x v="102"/>
    <s v="100021206"/>
    <s v="OBANDO ADRIAN"/>
    <s v="ZEMU"/>
    <s v="18UE679"/>
    <s v="2"/>
    <s v="Sin Pallet"/>
    <n v="0"/>
    <n v="0"/>
    <x v="0"/>
    <n v="27010"/>
    <n v="18040"/>
    <n v="8970"/>
    <n v="381.6"/>
    <m/>
    <x v="100"/>
    <n v="6"/>
    <s v="06"/>
    <n v="18"/>
    <x v="1"/>
    <n v="1.06"/>
    <n v="21.200000000000003"/>
    <s v="LA ARMENIA S.A."/>
  </r>
  <r>
    <n v="1002212375"/>
    <s v="UE01"/>
    <d v="2022-04-06T00:00:00"/>
    <d v="1899-12-30T20:35:00"/>
    <s v="012-024-00413415"/>
    <s v="9000810098"/>
    <s v="012-022-00317020"/>
    <n v="490.92"/>
    <n v="550.41999999999996"/>
    <s v="ZPVN"/>
    <s v="40568463"/>
    <s v="P000033667"/>
    <n v="8002830506"/>
    <n v="1002212375"/>
    <s v="15-00001120"/>
    <s v="CAMPEON"/>
    <n v="80"/>
    <s v="BOL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s v="18UE731"/>
    <s v="1"/>
    <s v="Con Pallet"/>
    <n v="0.05"/>
    <n v="4"/>
    <x v="0"/>
    <n v="12410"/>
    <n v="4005"/>
    <n v="8405"/>
    <n v="41.6"/>
    <m/>
    <x v="119"/>
    <n v="6"/>
    <s v="06"/>
    <n v="4"/>
    <x v="1"/>
    <n v="0.52"/>
    <n v="10.4"/>
    <s v="LIDENORTI S.A."/>
  </r>
  <r>
    <n v="1002212375"/>
    <s v="UE01"/>
    <d v="2022-04-06T00:00:00"/>
    <d v="1899-12-30T20:35:00"/>
    <s v="012-024-00413416"/>
    <s v="9000810097"/>
    <s v="012-022-00317019"/>
    <n v="2675.26"/>
    <n v="2999.52"/>
    <s v="ZPVN"/>
    <s v="40568462"/>
    <s v="P000033666"/>
    <n v="8002830505"/>
    <n v="1002212375"/>
    <s v="15-00001123"/>
    <s v="SELVALEGRE"/>
    <n v="400"/>
    <s v="BOL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s v="18UE731"/>
    <s v="1"/>
    <s v="Con Pallet"/>
    <n v="0.05"/>
    <n v="20"/>
    <x v="0"/>
    <n v="28430"/>
    <n v="20025"/>
    <n v="8405"/>
    <n v="208"/>
    <m/>
    <x v="119"/>
    <n v="6"/>
    <s v="06"/>
    <n v="20"/>
    <x v="1"/>
    <n v="0.52"/>
    <n v="10.4"/>
    <s v="LIDENORTI S.A."/>
  </r>
  <r>
    <n v="1002212376"/>
    <s v="UE01"/>
    <d v="2022-04-06T00:00:00"/>
    <d v="1899-12-30T20:42:00"/>
    <s v="012-024-00413417"/>
    <s v="9000810099"/>
    <s v="012-022-00317021"/>
    <n v="3211.2"/>
    <n v="3600.41"/>
    <s v="ZPVN"/>
    <s v="40568515"/>
    <s v="P000033682"/>
    <n v="8002830507"/>
    <n v="1002212376"/>
    <s v="15-00001123"/>
    <s v="SELVALEGRE"/>
    <n v="480"/>
    <s v="BOL"/>
    <s v="101544"/>
    <s v="LANDAZURI CORDOVA IVAN OSWALDO"/>
    <s v="801777"/>
    <s v="BODEGA LANDAZURI"/>
    <s v="TULCÁN"/>
    <s v="AV. VEINTIMILLA S/N Y"/>
    <s v="OCTULC"/>
    <s v="O-Carchi-Tulcan"/>
    <n v="159"/>
    <x v="11"/>
    <x v="11"/>
    <s v="100014920"/>
    <s v="AMAGUAYA HECTOR"/>
    <s v="ZEMT"/>
    <s v="18UE556"/>
    <s v="1"/>
    <s v="Con Pallet"/>
    <n v="0.05"/>
    <n v="24"/>
    <x v="0"/>
    <n v="39970"/>
    <n v="24040"/>
    <n v="15930"/>
    <n v="278.39999999999998"/>
    <m/>
    <x v="11"/>
    <n v="6"/>
    <s v="06"/>
    <n v="24"/>
    <x v="1"/>
    <n v="0.57999999999999996"/>
    <n v="11.6"/>
    <s v="TRAPSA C.A."/>
  </r>
  <r>
    <n v="1002212364"/>
    <s v="UE01"/>
    <d v="2022-04-06T00:00:00"/>
    <d v="1899-12-30T20:48:00"/>
    <s v="012-024-00413418"/>
    <s v="9000780126"/>
    <s v="013-020-00046236"/>
    <n v="1390.03"/>
    <n v="1558.51"/>
    <s v="ZPDF"/>
    <s v="70170944"/>
    <s v="0000396573"/>
    <n v="8002830493"/>
    <n v="1002212364"/>
    <s v="15-00001120"/>
    <s v="CAMPEON"/>
    <n v="24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s v="18UE714"/>
    <s v="2"/>
    <s v="Sin Pallet"/>
    <n v="0"/>
    <n v="0"/>
    <x v="0"/>
    <n v="16523.332999999999"/>
    <n v="12033.333000000001"/>
    <n v="4490"/>
    <n v="225.6"/>
    <m/>
    <x v="22"/>
    <n v="6"/>
    <s v="06"/>
    <n v="12"/>
    <x v="1"/>
    <n v="0.94"/>
    <n v="18.8"/>
    <s v="TRANINTAGSA"/>
  </r>
  <r>
    <n v="1002212364"/>
    <s v="UE01"/>
    <d v="2022-04-06T00:00:00"/>
    <d v="1899-12-30T20:48:00"/>
    <s v="012-024-00413419"/>
    <s v="9000780125"/>
    <s v="013-020-00046235"/>
    <n v="754.12"/>
    <n v="845.52"/>
    <s v="ZPDF"/>
    <s v="70170943"/>
    <s v="0000396574"/>
    <n v="8002830492"/>
    <n v="1002212364"/>
    <s v="15-00001123"/>
    <s v="SELVALEGRE"/>
    <n v="12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s v="18UE714"/>
    <s v="2"/>
    <s v="Sin Pallet"/>
    <n v="0"/>
    <n v="0"/>
    <x v="0"/>
    <n v="10506.666999999999"/>
    <n v="6016.6670000000004"/>
    <n v="4490"/>
    <n v="112.8"/>
    <m/>
    <x v="22"/>
    <n v="6"/>
    <s v="06"/>
    <n v="6"/>
    <x v="1"/>
    <n v="0.94"/>
    <n v="18.8"/>
    <s v="TRANINTAGSA"/>
  </r>
  <r>
    <n v="1002212393"/>
    <s v="UE01"/>
    <d v="2022-04-06T00:00:00"/>
    <d v="1899-12-30T20:59:00"/>
    <s v="012-024-00413420"/>
    <s v=""/>
    <s v=""/>
    <n v="0"/>
    <n v="0"/>
    <s v="ZPRC"/>
    <s v="2500108866"/>
    <s v="0000396614"/>
    <n v="8002830526"/>
    <n v="1002212393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s v="18UE621"/>
    <s v="4"/>
    <s v="Pallet Cortesia"/>
    <n v="0"/>
    <n v="0"/>
    <x v="0"/>
    <n v="49210"/>
    <n v="32030"/>
    <n v="17180"/>
    <n v="345.6"/>
    <m/>
    <x v="6"/>
    <n v="6"/>
    <s v="06"/>
    <n v="32"/>
    <x v="1"/>
    <n v="0.54"/>
    <n v="10.8"/>
    <s v="TRANSPORTE PROPIO"/>
  </r>
  <r>
    <n v="1002212383"/>
    <s v="UE01"/>
    <d v="2022-04-06T00:00:00"/>
    <d v="1899-12-30T21:05:00"/>
    <s v="012-024-00413421"/>
    <s v=""/>
    <s v=""/>
    <n v="0"/>
    <n v="0"/>
    <s v="ZPRC"/>
    <s v="2500108794"/>
    <s v="0000395972"/>
    <n v="8002830515"/>
    <n v="1002212383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28"/>
    <x v="28"/>
    <s v="100019281"/>
    <s v="GRANDA BYRON"/>
    <s v="ZEMT"/>
    <s v="18UE680"/>
    <s v="1"/>
    <s v="Con Pallet"/>
    <n v="0.05"/>
    <n v="24"/>
    <x v="0"/>
    <n v="38580"/>
    <n v="24040"/>
    <n v="14540"/>
    <n v="456"/>
    <m/>
    <x v="26"/>
    <n v="6"/>
    <s v="06"/>
    <n v="24"/>
    <x v="1"/>
    <n v="0.95"/>
    <n v="19"/>
    <s v="TRIMPESAS S.A."/>
  </r>
  <r>
    <n v="1002212460"/>
    <s v="UE01"/>
    <d v="2022-04-06T00:00:00"/>
    <d v="1899-12-30T21:08:00"/>
    <s v="012-024-00413422"/>
    <s v="9000810106"/>
    <s v="012-022-00317022"/>
    <n v="3638.4"/>
    <n v="4079.4"/>
    <s v="ZPVN"/>
    <s v="40566821"/>
    <s v="0000395111"/>
    <n v="8002830607"/>
    <n v="1002212460"/>
    <s v="15-00000218"/>
    <s v="MAGNO HE"/>
    <n v="31.29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770"/>
    <n v="31290"/>
    <n v="19480"/>
    <n v="0"/>
    <m/>
    <x v="3"/>
    <n v="6"/>
    <s v="06"/>
    <n v="31.29"/>
    <x v="1"/>
    <n v="0"/>
    <n v="0"/>
    <s v="HORMIANDES"/>
  </r>
  <r>
    <n v="1002212367"/>
    <s v="UE01"/>
    <d v="2022-04-06T00:00:00"/>
    <d v="1899-12-30T21:13:00"/>
    <s v="012-024-00413423"/>
    <s v="9000810108"/>
    <s v="012-022-00317024"/>
    <n v="988.8"/>
    <n v="1108.6500000000001"/>
    <s v="ZPVN"/>
    <s v="40568912"/>
    <s v="0000396539"/>
    <n v="8002830497"/>
    <n v="1002212367"/>
    <s v="15-00001120"/>
    <s v="CAMPEON"/>
    <n v="1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s v="18UE512"/>
    <s v="1"/>
    <s v="Con Pallet"/>
    <n v="0.05"/>
    <n v="8"/>
    <x v="0"/>
    <n v="12604.444"/>
    <n v="8004.4440000000004"/>
    <n v="4600"/>
    <n v="73.599999999999994"/>
    <m/>
    <x v="35"/>
    <n v="6"/>
    <s v="06"/>
    <n v="8"/>
    <x v="1"/>
    <n v="0.45999999999999996"/>
    <n v="9.1999999999999993"/>
    <s v="RAPIDO EL OTAVALEÑITO S.A."/>
  </r>
  <r>
    <n v="1002212367"/>
    <s v="UE01"/>
    <d v="2022-04-06T00:00:00"/>
    <d v="1899-12-30T21:13:00"/>
    <s v="012-024-00413424"/>
    <s v="9000810107"/>
    <s v="012-022-00317023"/>
    <n v="1348"/>
    <n v="1511.39"/>
    <s v="ZPVN"/>
    <s v="40568912"/>
    <s v="0000396541"/>
    <n v="8002830496"/>
    <n v="1002212367"/>
    <s v="15-00001123"/>
    <s v="SELVALEGRE"/>
    <n v="20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s v="18UE512"/>
    <s v="1"/>
    <s v="Con Pallet"/>
    <n v="0.05"/>
    <n v="10"/>
    <x v="0"/>
    <n v="14605.556"/>
    <n v="10005.556"/>
    <n v="4600"/>
    <n v="92"/>
    <m/>
    <x v="35"/>
    <n v="6"/>
    <s v="06"/>
    <n v="10"/>
    <x v="1"/>
    <n v="0.46"/>
    <n v="9.1999999999999993"/>
    <s v="RAPIDO EL OTAVALEÑITO S.A."/>
  </r>
  <r>
    <n v="1002212442"/>
    <s v="UE01"/>
    <d v="2022-04-06T00:00:00"/>
    <d v="1899-12-30T21:18:00"/>
    <s v="012-024-00413425"/>
    <s v="9000810110"/>
    <s v="012-022-00317026"/>
    <n v="1572"/>
    <n v="1762.54"/>
    <s v="ZPVN"/>
    <s v="40568723"/>
    <s v="0000396255"/>
    <n v="8002830584"/>
    <n v="1002212442"/>
    <s v="15-00001119"/>
    <s v="CAMPEON ANTIHUMEDAD"/>
    <n v="240"/>
    <s v="BOL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s v="18UE701"/>
    <s v="2"/>
    <s v="Sin Pallet"/>
    <n v="0"/>
    <n v="0"/>
    <x v="0"/>
    <n v="16550"/>
    <n v="12020"/>
    <n v="4530"/>
    <n v="276"/>
    <m/>
    <x v="42"/>
    <n v="6"/>
    <s v="06"/>
    <n v="12"/>
    <x v="1"/>
    <n v="1.1499999999999999"/>
    <n v="23"/>
    <s v="LIDENORTI S.A."/>
  </r>
  <r>
    <n v="1002212442"/>
    <s v="UE01"/>
    <d v="2022-04-06T00:00:00"/>
    <d v="1899-12-30T21:18:00"/>
    <s v="012-024-00413426"/>
    <s v="9000810109"/>
    <s v="012-022-00317025"/>
    <n v="817.2"/>
    <n v="916.25"/>
    <s v="ZPVN"/>
    <s v="40568723"/>
    <s v="0000396256"/>
    <n v="8002830585"/>
    <n v="1002212442"/>
    <s v="15-00001124"/>
    <s v="SELVALEGRE ANTIHUMEDAD"/>
    <n v="120"/>
    <s v="BOL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s v="18UE701"/>
    <s v="2"/>
    <s v="Sin Pallet"/>
    <n v="0"/>
    <n v="0"/>
    <x v="0"/>
    <n v="10540"/>
    <n v="6010"/>
    <n v="4530"/>
    <n v="138"/>
    <m/>
    <x v="42"/>
    <n v="6"/>
    <s v="06"/>
    <n v="6"/>
    <x v="1"/>
    <n v="1.1499999999999999"/>
    <n v="23"/>
    <s v="LIDENORTI S.A."/>
  </r>
  <r>
    <n v="1002212418"/>
    <s v="UE01"/>
    <d v="2022-04-06T00:00:00"/>
    <d v="1899-12-30T21:22:00"/>
    <s v="012-024-00413427"/>
    <s v="9000810111"/>
    <s v="012-022-00317027"/>
    <n v="2329.7199999999998"/>
    <n v="2612.1"/>
    <s v="ZPVN"/>
    <s v="40568985"/>
    <s v="P000033817"/>
    <n v="8002830556"/>
    <n v="1002212418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10"/>
    <n v="18000"/>
    <n v="9010"/>
    <n v="266.39999999999998"/>
    <m/>
    <x v="90"/>
    <n v="6"/>
    <s v="06"/>
    <n v="18"/>
    <x v="1"/>
    <n v="0.74"/>
    <n v="14.799999999999999"/>
    <s v="TRANSPORTE PROPIO"/>
  </r>
  <r>
    <n v="1002212469"/>
    <s v="UE01"/>
    <d v="2022-04-06T00:00:00"/>
    <d v="1899-12-30T21:28:00"/>
    <s v="012-024-00413428"/>
    <s v="9000810113"/>
    <s v="012-022-00317028"/>
    <n v="3930.4"/>
    <n v="4406.79"/>
    <s v="ZPVN"/>
    <s v="40568822"/>
    <s v="0000396399"/>
    <n v="8002830616"/>
    <n v="1002212469"/>
    <s v="15-00000218"/>
    <s v="MAGNO HE"/>
    <n v="32.03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560"/>
    <n v="32030"/>
    <n v="18530"/>
    <n v="655.97"/>
    <m/>
    <x v="78"/>
    <n v="6"/>
    <s v="06"/>
    <n v="32.03"/>
    <x v="1"/>
    <n v="20.479862628785515"/>
    <n v="20.479862628785515"/>
    <s v="CASTRO HERMANOS S.A."/>
  </r>
  <r>
    <n v="1002212373"/>
    <s v="UE01"/>
    <d v="2022-04-06T00:00:00"/>
    <d v="1899-12-30T21:29:00"/>
    <s v="012-024-00413429"/>
    <s v="9000810114"/>
    <s v="012-022-00317029"/>
    <n v="4280.42"/>
    <n v="4799.2299999999996"/>
    <s v="ZPVN"/>
    <s v="40568724"/>
    <s v="0000396260"/>
    <n v="8002830503"/>
    <n v="1002212373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7321"/>
    <s v="TERAN PEPE"/>
    <s v="ZETT"/>
    <s v="18UE715"/>
    <s v="1"/>
    <s v="Con Pallet"/>
    <n v="0.05"/>
    <n v="32"/>
    <x v="0"/>
    <n v="49590"/>
    <n v="32080"/>
    <n v="17510"/>
    <n v="281.60000000000002"/>
    <m/>
    <x v="79"/>
    <n v="6"/>
    <s v="06"/>
    <n v="32"/>
    <x v="1"/>
    <n v="0.44000000000000006"/>
    <n v="8.8000000000000007"/>
    <s v="LA ARMENIA. S.A."/>
  </r>
  <r>
    <n v="1002212430"/>
    <s v="UE01"/>
    <d v="2022-04-06T00:00:00"/>
    <d v="1899-12-30T21:37:00"/>
    <s v="012-024-00413430"/>
    <s v="9000809503"/>
    <s v="013-020-00048099"/>
    <n v="4225.6499999999996"/>
    <n v="4737.83"/>
    <s v="ZPDF"/>
    <s v="70177929"/>
    <s v="0000395882"/>
    <n v="8002830570"/>
    <n v="1002212430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1110"/>
    <n v="33060"/>
    <n v="18050"/>
    <n v="594"/>
    <m/>
    <x v="138"/>
    <n v="6"/>
    <s v="06"/>
    <n v="33"/>
    <x v="1"/>
    <n v="0.9"/>
    <n v="18"/>
    <s v="TRANSPORTE PROPIO"/>
  </r>
  <r>
    <n v="1002212443"/>
    <s v="UE01"/>
    <d v="2022-04-06T00:00:00"/>
    <d v="1899-12-30T21:50:00"/>
    <s v="012-024-00413431"/>
    <s v="9000810118"/>
    <s v="012-022-00317030"/>
    <n v="4290"/>
    <n v="4809.9799999999996"/>
    <s v="ZPVN"/>
    <s v="40568796"/>
    <s v="0000396350"/>
    <n v="8002830586"/>
    <n v="1002212443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80"/>
    <n v="33090"/>
    <n v="18390"/>
    <n v="594"/>
    <m/>
    <x v="138"/>
    <n v="6"/>
    <s v="06"/>
    <n v="33"/>
    <x v="1"/>
    <n v="0.9"/>
    <n v="18"/>
    <s v="TRANSPORTE PROPIO"/>
  </r>
  <r>
    <n v="1002212486"/>
    <s v="UE01"/>
    <d v="2022-04-06T00:00:00"/>
    <d v="1899-12-30T21:53:00"/>
    <s v="012-024-00413432"/>
    <s v="9000810121"/>
    <s v="012-022-00317033"/>
    <n v="660"/>
    <n v="740"/>
    <s v="ZPVN"/>
    <s v="40568999"/>
    <s v="P000033825"/>
    <n v="8002830639"/>
    <n v="1002212486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0754.243"/>
    <n v="5007.576"/>
    <n v="5746.6670000000004"/>
    <n v="133"/>
    <m/>
    <x v="52"/>
    <n v="6"/>
    <s v="06"/>
    <n v="5"/>
    <x v="1"/>
    <n v="1.33"/>
    <n v="26.6"/>
    <s v="TRANSPORTE PROPIO"/>
  </r>
  <r>
    <n v="1002212486"/>
    <s v="UE01"/>
    <d v="2022-04-06T00:00:00"/>
    <d v="1899-12-30T21:53:00"/>
    <s v="012-024-00413433"/>
    <s v="9000810119"/>
    <s v="012-022-00317031"/>
    <n v="1254"/>
    <n v="1405.99"/>
    <s v="ZPVN"/>
    <s v="40568998"/>
    <s v="P000033824"/>
    <n v="8002830640"/>
    <n v="1002212486"/>
    <s v="15-00001119"/>
    <s v="CAMPEON ANTIHUMEDAD"/>
    <n v="2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5761.817999999999"/>
    <n v="10015.151"/>
    <n v="5746.6670000000004"/>
    <n v="266"/>
    <m/>
    <x v="52"/>
    <n v="6"/>
    <s v="06"/>
    <n v="10"/>
    <x v="1"/>
    <n v="1.33"/>
    <n v="26.6"/>
    <s v="TRANSPORTE PROPIO"/>
  </r>
  <r>
    <n v="1002212486"/>
    <s v="UE01"/>
    <d v="2022-04-06T00:00:00"/>
    <d v="1899-12-30T21:53:00"/>
    <s v="012-024-00413434"/>
    <s v="9000810120"/>
    <s v="012-022-00317032"/>
    <n v="2347.1999999999998"/>
    <n v="2631.69"/>
    <s v="ZPVN"/>
    <s v="40568997"/>
    <s v="P000033823"/>
    <n v="8002830638"/>
    <n v="1002212486"/>
    <s v="15-00001124"/>
    <s v="SELVALEGRE ANTIHUMEDAD"/>
    <n v="3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3773.94"/>
    <n v="18027.273000000001"/>
    <n v="5746.6670000000004"/>
    <n v="478.8"/>
    <m/>
    <x v="52"/>
    <n v="6"/>
    <s v="06"/>
    <n v="18"/>
    <x v="1"/>
    <n v="1.33"/>
    <n v="26.6"/>
    <s v="TRANSPORTE PROPIO"/>
  </r>
  <r>
    <n v="1002212495"/>
    <s v="UE01"/>
    <d v="2022-04-06T00:00:00"/>
    <d v="1899-12-30T21:55:00"/>
    <s v="012-024-00413435"/>
    <s v=""/>
    <s v=""/>
    <n v="0"/>
    <n v="0"/>
    <s v="ZPRC"/>
    <s v="2500108834"/>
    <s v="0000396332"/>
    <n v="8002830650"/>
    <n v="1002212495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660"/>
    <n v="24090"/>
    <n v="15570"/>
    <n v="244.8"/>
    <m/>
    <x v="54"/>
    <n v="6"/>
    <s v="06"/>
    <n v="24"/>
    <x v="1"/>
    <n v="0.51"/>
    <n v="10.200000000000001"/>
    <s v="TRANSPORTE PROPIO"/>
  </r>
  <r>
    <n v="1002212458"/>
    <s v="UE01"/>
    <d v="2022-04-06T00:00:00"/>
    <d v="1899-12-30T21:59:00"/>
    <s v="012-024-00413436"/>
    <s v="9000771235"/>
    <s v="013-020-00045577"/>
    <n v="3864.71"/>
    <n v="4333.1400000000003"/>
    <s v="ZPDF"/>
    <s v="70168681"/>
    <s v="0000396214"/>
    <n v="8002830605"/>
    <n v="1002212458"/>
    <s v="15-00001121"/>
    <s v="GLADIADOR"/>
    <n v="30.77"/>
    <s v="T"/>
    <s v="10005986"/>
    <s v="LOPEZ CRESPO CARLOS ANDRES"/>
    <s v="810093"/>
    <s v="GRANEL BODEGA"/>
    <s v="IBARRA"/>
    <s v="EXTENCION CALLE LOS GALEANOS"/>
    <s v="OIIBAR"/>
    <s v="O-Imbabura-Ibarra"/>
    <n v="30"/>
    <x v="30"/>
    <x v="30"/>
    <s v="100019435"/>
    <s v="CAMPILLO LÁZARO"/>
    <s v="ZECI"/>
    <s v="18UE831"/>
    <s v="2"/>
    <s v="Sin Pallet"/>
    <n v="0"/>
    <n v="0"/>
    <x v="0"/>
    <n v="48740"/>
    <n v="30770"/>
    <n v="17970"/>
    <n v="158.47"/>
    <m/>
    <x v="28"/>
    <n v="6"/>
    <s v="06"/>
    <n v="30.77"/>
    <x v="1"/>
    <n v="5.1501462463438417"/>
    <n v="5.1501462463438417"/>
    <s v="TRANSALMEIDA"/>
  </r>
  <r>
    <n v="1002212499"/>
    <s v="UE01"/>
    <d v="2022-04-06T00:00:00"/>
    <d v="1899-12-30T22:06:00"/>
    <s v="012-024-00413437"/>
    <s v="9000810122"/>
    <s v="012-022-00317034"/>
    <n v="2336.4"/>
    <n v="2619.59"/>
    <s v="ZPVN"/>
    <s v="40568979"/>
    <s v="0000396607"/>
    <n v="8002830655"/>
    <n v="1002212499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80"/>
    <n v="18030"/>
    <n v="9050"/>
    <n v="266.39999999999998"/>
    <m/>
    <x v="141"/>
    <n v="6"/>
    <s v="06"/>
    <n v="18"/>
    <x v="1"/>
    <n v="0.74"/>
    <n v="14.799999999999999"/>
    <s v="TRANSPORTE PROPIO"/>
  </r>
  <r>
    <n v="1002212457"/>
    <s v="UE01"/>
    <d v="2022-04-06T00:00:00"/>
    <d v="1899-12-30T22:10:00"/>
    <s v="012-024-00413438"/>
    <s v=""/>
    <s v=""/>
    <n v="0"/>
    <n v="0"/>
    <s v="ZPRC"/>
    <s v="2500108832"/>
    <s v="0000396321"/>
    <n v="8002830603"/>
    <n v="1002212457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s v="18UE687"/>
    <s v="4"/>
    <s v="Pallet Cortesia"/>
    <n v="0"/>
    <n v="0"/>
    <x v="0"/>
    <n v="7887.7079999999996"/>
    <n v="2004.375"/>
    <n v="5883.3329999999996"/>
    <n v="18.399999999999999"/>
    <m/>
    <x v="153"/>
    <n v="6"/>
    <s v="06"/>
    <n v="2"/>
    <x v="1"/>
    <n v="0.45999999999999996"/>
    <n v="9.1999999999999993"/>
    <s v="LIDENORTI S.A."/>
  </r>
  <r>
    <n v="1002212457"/>
    <s v="UE01"/>
    <d v="2022-04-06T00:00:00"/>
    <d v="1899-12-30T22:10:00"/>
    <s v="012-024-00413439"/>
    <s v=""/>
    <s v=""/>
    <n v="0"/>
    <n v="0"/>
    <s v="ZPRC"/>
    <s v="2500108832"/>
    <s v="0000396322"/>
    <n v="8002830602"/>
    <n v="1002212457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s v="18UE687"/>
    <s v="4"/>
    <s v="Pallet Cortesia"/>
    <n v="0"/>
    <n v="0"/>
    <x v="0"/>
    <n v="9892.0830000000005"/>
    <n v="4008.75"/>
    <n v="5883.3329999999996"/>
    <n v="36.799999999999997"/>
    <m/>
    <x v="153"/>
    <n v="6"/>
    <s v="06"/>
    <n v="4"/>
    <x v="1"/>
    <n v="0.45999999999999996"/>
    <n v="9.1999999999999993"/>
    <s v="LIDENORTI S.A."/>
  </r>
  <r>
    <n v="1002212457"/>
    <s v="UE01"/>
    <d v="2022-04-06T00:00:00"/>
    <d v="1899-12-30T22:10:00"/>
    <s v="012-024-00413440"/>
    <s v=""/>
    <s v=""/>
    <n v="0"/>
    <n v="0"/>
    <s v="ZPRC"/>
    <s v="2500108832"/>
    <s v="0000396323"/>
    <n v="8002830604"/>
    <n v="1002212457"/>
    <s v="15-00001123"/>
    <s v="SELVALEGRE"/>
    <n v="52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s v="18UE687"/>
    <s v="4"/>
    <s v="Pallet Cortesia"/>
    <n v="0"/>
    <n v="0"/>
    <x v="0"/>
    <n v="31940.207999999999"/>
    <n v="26056.875"/>
    <n v="5883.3329999999996"/>
    <n v="239.2"/>
    <m/>
    <x v="153"/>
    <n v="6"/>
    <s v="06"/>
    <n v="26"/>
    <x v="1"/>
    <n v="0.45999999999999996"/>
    <n v="9.1999999999999993"/>
    <s v="LIDENORTI S.A."/>
  </r>
  <r>
    <n v="1002212471"/>
    <s v="UE01"/>
    <d v="2022-04-06T00:00:00"/>
    <d v="1899-12-30T22:14:00"/>
    <s v="012-024-00413441"/>
    <s v=""/>
    <s v=""/>
    <n v="0"/>
    <n v="0"/>
    <s v="ZPRC"/>
    <s v="2500108795"/>
    <s v="0000395973"/>
    <n v="8002830618"/>
    <n v="1002212471"/>
    <s v="15-00001119"/>
    <s v="CAMPEON ANTIHUMEDAD"/>
    <n v="360"/>
    <s v="BOL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s v="18UE574"/>
    <s v="1"/>
    <s v="Con Pallet"/>
    <n v="0.05"/>
    <n v="18"/>
    <x v="0"/>
    <n v="25272.5"/>
    <n v="18037.5"/>
    <n v="7235"/>
    <n v="342"/>
    <m/>
    <x v="37"/>
    <n v="6"/>
    <s v="06"/>
    <n v="18"/>
    <x v="1"/>
    <n v="0.95"/>
    <n v="19"/>
    <s v="TRANSLOBOL S.A."/>
  </r>
  <r>
    <n v="1002212471"/>
    <s v="UE01"/>
    <d v="2022-04-06T00:00:00"/>
    <d v="1899-12-30T22:14:00"/>
    <s v="012-024-00413442"/>
    <s v=""/>
    <s v=""/>
    <n v="0"/>
    <n v="0"/>
    <s v="ZPRC"/>
    <s v="2500108795"/>
    <s v="0000395974"/>
    <n v="8002830619"/>
    <n v="1002212471"/>
    <s v="15-00001124"/>
    <s v="SELVALEGRE ANTIHUMEDAD"/>
    <n v="120"/>
    <s v="BOL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s v="18UE574"/>
    <s v="1"/>
    <s v="Con Pallet"/>
    <n v="0.05"/>
    <n v="6"/>
    <x v="0"/>
    <n v="13247.5"/>
    <n v="6012.5"/>
    <n v="7235"/>
    <n v="114"/>
    <m/>
    <x v="37"/>
    <n v="6"/>
    <s v="06"/>
    <n v="6"/>
    <x v="1"/>
    <n v="0.95"/>
    <n v="19"/>
    <s v="TRANSLOBOL S.A."/>
  </r>
  <r>
    <n v="1002212500"/>
    <s v="UE01"/>
    <d v="2022-04-06T00:00:00"/>
    <d v="1899-12-30T22:22:00"/>
    <s v="012-024-00413443"/>
    <s v="9000810125"/>
    <s v="012-022-00317035"/>
    <n v="3887.75"/>
    <n v="4358.97"/>
    <s v="ZPVN"/>
    <s v="40568492"/>
    <s v="P000033675"/>
    <n v="8002830656"/>
    <n v="1002212500"/>
    <s v="15-00001116"/>
    <s v="ARMADURO GRANEL"/>
    <n v="30.8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s v="18UE802GR"/>
    <s v="2"/>
    <s v="Sin Pallet"/>
    <n v="0"/>
    <n v="0"/>
    <x v="0"/>
    <n v="49520"/>
    <n v="30860"/>
    <n v="18660"/>
    <n v="503.02"/>
    <m/>
    <x v="106"/>
    <n v="6"/>
    <s v="06"/>
    <n v="30.86"/>
    <x v="1"/>
    <n v="16.300064808814"/>
    <n v="16.300064808814"/>
    <s v="TRANSPORTE PROPIO"/>
  </r>
  <r>
    <n v="1002212409"/>
    <s v="UE01"/>
    <d v="2022-04-06T00:00:00"/>
    <d v="1899-12-30T22:31:00"/>
    <s v="012-024-00413444"/>
    <s v="9000810128"/>
    <s v="012-022-00317037"/>
    <n v="1002.67"/>
    <n v="1124.2"/>
    <s v="ZPVN"/>
    <s v="40568704"/>
    <s v="0000396230"/>
    <n v="8002830544"/>
    <n v="1002212409"/>
    <s v="15-00001120"/>
    <s v="CAMPEON"/>
    <n v="1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s v="18UE520"/>
    <s v="1"/>
    <s v="Con Pallet"/>
    <n v="0.05"/>
    <n v="8"/>
    <x v="0"/>
    <n v="16870"/>
    <n v="8010"/>
    <n v="8860"/>
    <n v="33.6"/>
    <m/>
    <x v="137"/>
    <n v="6"/>
    <s v="06"/>
    <n v="8"/>
    <x v="1"/>
    <n v="0.21000000000000002"/>
    <n v="4.2"/>
    <s v="TRAPSA C.A."/>
  </r>
  <r>
    <n v="1002212409"/>
    <s v="UE01"/>
    <d v="2022-04-06T00:00:00"/>
    <d v="1899-12-30T22:31:00"/>
    <s v="012-024-00413445"/>
    <s v="9000810127"/>
    <s v="012-022-00317036"/>
    <n v="3278.88"/>
    <n v="3676.31"/>
    <s v="ZPVN"/>
    <s v="40568704"/>
    <s v="0000396231"/>
    <n v="8002830545"/>
    <n v="1002212409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s v="18UE520"/>
    <s v="1"/>
    <s v="Con Pallet"/>
    <n v="0.05"/>
    <n v="24"/>
    <x v="0"/>
    <n v="32890"/>
    <n v="24030"/>
    <n v="8860"/>
    <n v="100.8"/>
    <m/>
    <x v="137"/>
    <n v="6"/>
    <s v="06"/>
    <n v="24"/>
    <x v="1"/>
    <n v="0.21"/>
    <n v="4.2"/>
    <s v="TRAPSA C.A."/>
  </r>
  <r>
    <n v="1002212462"/>
    <s v="UE01"/>
    <d v="2022-04-06T00:00:00"/>
    <d v="1899-12-30T22:32:00"/>
    <s v="012-024-00413446"/>
    <s v="9000810129"/>
    <s v="012-022-00317038"/>
    <n v="3262.32"/>
    <n v="3657.74"/>
    <s v="ZPVN"/>
    <s v="40568344"/>
    <s v="P000033625"/>
    <n v="8002830609"/>
    <n v="1002212462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43"/>
    <x v="43"/>
    <s v="100017965"/>
    <s v="ARIAS PATRICIO"/>
    <s v="ZEMT"/>
    <s v="18UE535"/>
    <s v="1"/>
    <s v="Con Pallet"/>
    <n v="0.05"/>
    <n v="24"/>
    <x v="0"/>
    <n v="39650"/>
    <n v="24030"/>
    <n v="15620"/>
    <n v="100.8"/>
    <m/>
    <x v="41"/>
    <n v="6"/>
    <s v="06"/>
    <n v="24"/>
    <x v="1"/>
    <n v="0.21"/>
    <n v="4.2"/>
    <s v="LIDENORTI S.A."/>
  </r>
  <r>
    <n v="1002212509"/>
    <s v="UE01"/>
    <d v="2022-04-06T00:00:00"/>
    <d v="1899-12-30T22:35:00"/>
    <s v="012-024-00413447"/>
    <s v="9000809042"/>
    <s v="013-020-00048093"/>
    <n v="4124.74"/>
    <n v="4624.68"/>
    <s v="ZPDF"/>
    <s v="70177813"/>
    <s v="0000396597"/>
    <n v="8002830664"/>
    <n v="1002212509"/>
    <s v="15-00001115"/>
    <s v="ARMADURO"/>
    <n v="64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50170"/>
    <n v="32070"/>
    <n v="18100"/>
    <n v="710.4"/>
    <m/>
    <x v="151"/>
    <n v="6"/>
    <s v="06"/>
    <n v="32"/>
    <x v="1"/>
    <n v="1.1099999999999999"/>
    <n v="22.2"/>
    <s v="TRANSPORTE PROPIO"/>
  </r>
  <r>
    <n v="1002212502"/>
    <s v="UE01"/>
    <d v="2022-04-06T00:00:00"/>
    <d v="1899-12-30T22:44:00"/>
    <s v="012-024-00413448"/>
    <s v="9000810131"/>
    <s v="012-022-00317039"/>
    <n v="4332.04"/>
    <n v="4857.1099999999997"/>
    <s v="ZPVN"/>
    <s v="40568593"/>
    <s v="0000396107"/>
    <n v="8002830658"/>
    <n v="100221250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260"/>
    <n v="33060"/>
    <n v="18200"/>
    <n v="594"/>
    <m/>
    <x v="155"/>
    <n v="6"/>
    <s v="06"/>
    <n v="33"/>
    <x v="1"/>
    <n v="0.9"/>
    <n v="18"/>
    <s v="TRANSPORTE PROPIO"/>
  </r>
  <r>
    <n v="1002212487"/>
    <s v="UE01"/>
    <d v="2022-04-06T00:00:00"/>
    <d v="1899-12-30T22:57:00"/>
    <s v="012-024-00413449"/>
    <s v=""/>
    <s v=""/>
    <n v="0"/>
    <n v="0"/>
    <s v="ZPRC"/>
    <s v="2500108839"/>
    <s v="0000396437"/>
    <n v="8002830641"/>
    <n v="100221248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s v="18UE509"/>
    <s v="4"/>
    <s v="Pallet Cortesia"/>
    <n v="0"/>
    <n v="0"/>
    <x v="0"/>
    <n v="49790"/>
    <n v="32030"/>
    <n v="17760"/>
    <n v="288"/>
    <m/>
    <x v="79"/>
    <n v="6"/>
    <s v="06"/>
    <n v="32"/>
    <x v="1"/>
    <n v="0.45"/>
    <n v="9"/>
    <s v="LA ARMENIA S.A."/>
  </r>
  <r>
    <n v="1002212548"/>
    <s v="UE01"/>
    <d v="2022-04-06T00:00:00"/>
    <d v="1899-12-30T23:03:00"/>
    <s v="012-024-00413450"/>
    <s v=""/>
    <s v=""/>
    <n v="0"/>
    <n v="0"/>
    <s v="ZPRC"/>
    <s v="2500108581"/>
    <s v="0000396593"/>
    <n v="8002830713"/>
    <n v="1002212548"/>
    <s v="15-00000218"/>
    <s v="MAGNO HE"/>
    <n v="31.93"/>
    <s v="T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50010"/>
    <n v="31930"/>
    <n v="18080"/>
    <n v="653.92999999999995"/>
    <m/>
    <x v="28"/>
    <n v="6"/>
    <s v="06"/>
    <n v="31.93"/>
    <x v="1"/>
    <n v="20.48011274663326"/>
    <n v="20.48011274663326"/>
    <s v="TRANSALMEIDA CIA."/>
  </r>
  <r>
    <n v="1002212498"/>
    <s v="UE01"/>
    <d v="2022-04-06T00:00:00"/>
    <d v="1899-12-30T23:04:00"/>
    <s v="012-024-00413451"/>
    <s v="9000810133"/>
    <s v="012-022-00317041"/>
    <n v="3150"/>
    <n v="3531.8"/>
    <s v="ZPVN"/>
    <s v="40568587"/>
    <s v="0000396103"/>
    <n v="8002830654"/>
    <n v="1002212498"/>
    <s v="15-00001119"/>
    <s v="CAMPEON ANTIHUMEDAD"/>
    <n v="50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s v="18UE543"/>
    <s v="2"/>
    <s v="Sin Pallet"/>
    <n v="0"/>
    <n v="0"/>
    <x v="0"/>
    <n v="33960.606"/>
    <n v="25060.606"/>
    <n v="8900"/>
    <n v="515"/>
    <m/>
    <x v="159"/>
    <n v="6"/>
    <s v="06"/>
    <n v="25"/>
    <x v="1"/>
    <n v="1.03"/>
    <n v="20.6"/>
    <s v="TRIMPESAS S.A."/>
  </r>
  <r>
    <n v="1002212498"/>
    <s v="UE01"/>
    <d v="2022-04-06T00:00:00"/>
    <d v="1899-12-30T23:04:00"/>
    <s v="012-024-00413452"/>
    <s v="9000810132"/>
    <s v="012-022-00317040"/>
    <n v="1048"/>
    <n v="1175.02"/>
    <s v="ZPVN"/>
    <s v="40568587"/>
    <s v="0000396104"/>
    <n v="8002830653"/>
    <n v="1002212498"/>
    <s v="15-00001124"/>
    <s v="SELVALEGRE ANTIHUMEDAD"/>
    <n v="16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s v="18UE543"/>
    <s v="2"/>
    <s v="Sin Pallet"/>
    <n v="0"/>
    <n v="0"/>
    <x v="0"/>
    <n v="16919.394"/>
    <n v="8019.3940000000002"/>
    <n v="8900"/>
    <n v="164.8"/>
    <m/>
    <x v="159"/>
    <n v="6"/>
    <s v="06"/>
    <n v="8"/>
    <x v="1"/>
    <n v="1.03"/>
    <n v="20.6"/>
    <s v="TRIMPESAS S.A."/>
  </r>
  <r>
    <n v="1002212523"/>
    <s v="UE01"/>
    <d v="2022-04-06T00:00:00"/>
    <d v="1899-12-30T23:15:00"/>
    <s v="012-024-00413453"/>
    <s v="9000810137"/>
    <s v="012-022-00317043"/>
    <n v="3139.2"/>
    <n v="3519.69"/>
    <s v="ZPVN"/>
    <s v="40568796"/>
    <s v="0000396349"/>
    <n v="8002830684"/>
    <n v="1002212523"/>
    <s v="15-00001115"/>
    <s v="ARMADURO"/>
    <n v="4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3013.635999999999"/>
    <n v="24043.635999999999"/>
    <n v="8970"/>
    <n v="432"/>
    <m/>
    <x v="138"/>
    <n v="6"/>
    <s v="06"/>
    <n v="24"/>
    <x v="1"/>
    <n v="0.9"/>
    <n v="18"/>
    <s v="TRANSPORTE PROPIO"/>
  </r>
  <r>
    <n v="1002212523"/>
    <s v="UE01"/>
    <d v="2022-04-06T00:00:00"/>
    <d v="1899-12-30T23:15:00"/>
    <s v="012-024-00413454"/>
    <s v="9000810136"/>
    <s v="012-022-00317042"/>
    <n v="1170"/>
    <n v="1311.81"/>
    <s v="ZPVN"/>
    <s v="40568796"/>
    <s v="0000396351"/>
    <n v="8002830683"/>
    <n v="1002212523"/>
    <s v="15-00001123"/>
    <s v="SELVALEGRE"/>
    <n v="1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17986.364000000001"/>
    <n v="9016.3639999999996"/>
    <n v="8970"/>
    <n v="162"/>
    <m/>
    <x v="138"/>
    <n v="6"/>
    <s v="06"/>
    <n v="9"/>
    <x v="1"/>
    <n v="0.9"/>
    <n v="18"/>
    <s v="TRANSPORTE PROPIO"/>
  </r>
  <r>
    <n v="1002212520"/>
    <s v="UE01"/>
    <d v="2022-04-06T00:00:00"/>
    <d v="1899-12-30T23:20:00"/>
    <s v="012-024-00413455"/>
    <s v="9000810138"/>
    <s v="012-022-00317044"/>
    <n v="3226.61"/>
    <n v="3617.69"/>
    <s v="ZPVN"/>
    <s v="40568589"/>
    <s v="P000033701"/>
    <n v="8002830679"/>
    <n v="1002212520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64"/>
    <x v="64"/>
    <s v="100014869"/>
    <s v="ROCHA JORGE"/>
    <s v="ZEMT"/>
    <s v="18UE718"/>
    <s v="1"/>
    <s v="Con Pallet"/>
    <n v="0.05"/>
    <n v="24"/>
    <x v="0"/>
    <n v="40100"/>
    <n v="24030"/>
    <n v="16070"/>
    <n v="264"/>
    <m/>
    <x v="62"/>
    <n v="6"/>
    <s v="06"/>
    <n v="24"/>
    <x v="1"/>
    <n v="0.55000000000000004"/>
    <n v="11"/>
    <s v="TRAPSA C.A."/>
  </r>
  <r>
    <n v="1002212514"/>
    <s v="UE01"/>
    <d v="2022-04-06T00:00:00"/>
    <d v="1899-12-30T23:28:00"/>
    <s v="012-024-00413456"/>
    <s v="9000810141"/>
    <s v="012-022-00317046"/>
    <n v="536.79999999999995"/>
    <n v="601.87"/>
    <s v="ZPVN"/>
    <s v="40568803"/>
    <s v="0000396372"/>
    <n v="8002830672"/>
    <n v="1002212514"/>
    <s v="15-00001119"/>
    <s v="CAMPEON ANTIHUMEDAD"/>
    <n v="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s v="18UE397"/>
    <s v="2"/>
    <s v="Sin Pallet"/>
    <n v="0"/>
    <n v="0"/>
    <x v="0"/>
    <n v="8599.4439999999995"/>
    <n v="4004.444"/>
    <n v="4595"/>
    <n v="54.4"/>
    <m/>
    <x v="48"/>
    <n v="6"/>
    <s v="06"/>
    <n v="4"/>
    <x v="1"/>
    <n v="0.67999999999999994"/>
    <n v="13.6"/>
    <s v="TRIMPESAS S.A."/>
  </r>
  <r>
    <n v="1002212514"/>
    <s v="UE01"/>
    <d v="2022-04-06T00:00:00"/>
    <d v="1899-12-30T23:28:00"/>
    <s v="012-024-00413457"/>
    <s v="9000810140"/>
    <s v="012-022-00317045"/>
    <n v="1926.4"/>
    <n v="2159.89"/>
    <s v="ZPVN"/>
    <s v="40568803"/>
    <s v="0000396373"/>
    <n v="8002830671"/>
    <n v="1002212514"/>
    <s v="15-00001124"/>
    <s v="SELVALEGRE ANTIHUMEDAD"/>
    <n v="2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s v="18UE397"/>
    <s v="2"/>
    <s v="Sin Pallet"/>
    <n v="0"/>
    <n v="0"/>
    <x v="0"/>
    <n v="18610.556"/>
    <n v="14015.556"/>
    <n v="4595"/>
    <n v="190.4"/>
    <m/>
    <x v="48"/>
    <n v="6"/>
    <s v="06"/>
    <n v="14"/>
    <x v="1"/>
    <n v="0.68"/>
    <n v="13.6"/>
    <s v="TRIMPESAS S.A."/>
  </r>
  <r>
    <n v="1002212525"/>
    <s v="UE01"/>
    <d v="2022-04-06T00:00:00"/>
    <d v="1899-12-30T23:32:00"/>
    <s v="012-024-00413458"/>
    <s v=""/>
    <s v=""/>
    <n v="0"/>
    <n v="0"/>
    <s v="ZPRC"/>
    <s v="2500108863"/>
    <s v="P000033816"/>
    <n v="8002830688"/>
    <n v="1002212525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050"/>
    <n v="17860"/>
    <n v="346.8"/>
    <m/>
    <x v="7"/>
    <n v="6"/>
    <s v="06"/>
    <n v="34"/>
    <x v="1"/>
    <n v="0.51"/>
    <n v="10.200000000000001"/>
    <s v="TRANSPORTE PROPIO"/>
  </r>
  <r>
    <n v="1002212540"/>
    <s v="UE01"/>
    <d v="2022-04-06T00:00:00"/>
    <d v="1899-12-30T23:43:00"/>
    <s v="012-024-00413459"/>
    <s v=""/>
    <s v=""/>
    <n v="0"/>
    <n v="0"/>
    <s v="ZPRC"/>
    <s v="2500108798"/>
    <s v="0000396012"/>
    <n v="8002830706"/>
    <n v="1002212540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4919"/>
    <s v="GRANDA ANIBAL"/>
    <s v="ZEMT"/>
    <s v="18UE781"/>
    <s v="2"/>
    <s v="Sin Pallet"/>
    <n v="0"/>
    <n v="0"/>
    <x v="0"/>
    <n v="39120"/>
    <n v="24060"/>
    <n v="15060"/>
    <n v="494.4"/>
    <m/>
    <x v="110"/>
    <n v="6"/>
    <s v="06"/>
    <n v="24"/>
    <x v="1"/>
    <n v="1.03"/>
    <n v="20.599999999999998"/>
    <s v="TRANSSJQ S.A."/>
  </r>
  <r>
    <n v="1002212566"/>
    <s v="UE01"/>
    <d v="2022-04-06T00:00:00"/>
    <d v="1899-12-30T23:47:00"/>
    <s v="012-024-00413460"/>
    <s v="9000810001"/>
    <s v="013-020-00048114"/>
    <n v="520.87"/>
    <n v="584"/>
    <s v="ZPDF"/>
    <s v="70178075"/>
    <s v="0000396554"/>
    <n v="8002830730"/>
    <n v="1002212566"/>
    <s v="15-00001119"/>
    <s v="CAMPEON ANTIHUMEDAD"/>
    <n v="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s v="18UE730"/>
    <s v="2"/>
    <s v="Sin Pallet"/>
    <n v="0"/>
    <n v="0"/>
    <x v="0"/>
    <n v="8556.6669999999995"/>
    <n v="4006.6669999999999"/>
    <n v="4550"/>
    <n v="99.2"/>
    <m/>
    <x v="119"/>
    <n v="6"/>
    <s v="06"/>
    <n v="4"/>
    <x v="1"/>
    <n v="1.24"/>
    <n v="24.8"/>
    <s v="LIDENORTI S.A."/>
  </r>
  <r>
    <n v="1002212566"/>
    <s v="UE01"/>
    <d v="2022-04-06T00:00:00"/>
    <d v="1899-12-30T23:47:00"/>
    <s v="012-024-00413461"/>
    <s v="9000810000"/>
    <s v="013-020-00048113"/>
    <n v="1894.75"/>
    <n v="2124.41"/>
    <s v="ZPDF"/>
    <s v="70178077"/>
    <s v="0000396555"/>
    <n v="8002830731"/>
    <n v="1002212566"/>
    <s v="15-00001124"/>
    <s v="SELVALEGRE ANTIHUMEDAD"/>
    <n v="2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s v="18UE730"/>
    <s v="2"/>
    <s v="Sin Pallet"/>
    <n v="0"/>
    <n v="0"/>
    <x v="0"/>
    <n v="18573.332999999999"/>
    <n v="14023.333000000001"/>
    <n v="4550"/>
    <n v="347.2"/>
    <m/>
    <x v="119"/>
    <n v="6"/>
    <s v="06"/>
    <n v="14"/>
    <x v="1"/>
    <n v="1.24"/>
    <n v="24.8"/>
    <s v="LIDENORTI S.A."/>
  </r>
  <r>
    <n v="1002212550"/>
    <s v="UE01"/>
    <d v="2022-04-06T00:00:00"/>
    <d v="1899-12-30T23:53:00"/>
    <s v="012-024-00413462"/>
    <s v="9000809655"/>
    <s v="013-020-00048106"/>
    <n v="3235.2"/>
    <n v="3627.32"/>
    <s v="ZPDF"/>
    <s v="70177971"/>
    <s v="0000396060"/>
    <n v="8002830715"/>
    <n v="1002212550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82"/>
    <x v="82"/>
    <s v="100018690"/>
    <s v="MORALES PATRICIO V."/>
    <s v="ZEMT"/>
    <s v="18UE678"/>
    <s v="1"/>
    <s v="Con Pallet"/>
    <n v="0.05"/>
    <n v="24"/>
    <x v="0"/>
    <n v="39910"/>
    <n v="24050"/>
    <n v="15860"/>
    <n v="465.6"/>
    <m/>
    <x v="80"/>
    <n v="6"/>
    <s v="06"/>
    <n v="24"/>
    <x v="1"/>
    <n v="0.97000000000000008"/>
    <n v="19.400000000000002"/>
    <s v="LA ARMENIA S.A."/>
  </r>
  <r>
    <n v="1002212571"/>
    <s v="UE01"/>
    <d v="2022-04-06T00:00:00"/>
    <d v="1899-12-30T23:55:00"/>
    <s v="012-024-00413463"/>
    <s v="9000810143"/>
    <s v="012-022-00317048"/>
    <n v="1892.8"/>
    <n v="2122.2199999999998"/>
    <s v="ZPVN"/>
    <s v="40568775"/>
    <s v="0000396312"/>
    <n v="8002830736"/>
    <n v="1002212571"/>
    <s v="15-00001119"/>
    <s v="CAMPEON ANTIHUMEDAD"/>
    <n v="280"/>
    <s v="BOL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s v="18UE706"/>
    <s v="2"/>
    <s v="Sin Pallet"/>
    <n v="0"/>
    <n v="0"/>
    <x v="0"/>
    <n v="18563.332999999999"/>
    <n v="14023.333000000001"/>
    <n v="4540"/>
    <n v="260.39999999999998"/>
    <m/>
    <x v="146"/>
    <n v="6"/>
    <s v="06"/>
    <n v="14"/>
    <x v="1"/>
    <n v="0.92999999999999994"/>
    <n v="18.599999999999998"/>
    <s v="SANJOPAS S.A."/>
  </r>
  <r>
    <n v="1002212571"/>
    <s v="UE01"/>
    <d v="2022-04-06T00:00:00"/>
    <d v="1899-12-30T23:55:00"/>
    <s v="012-024-00413464"/>
    <s v="9000810142"/>
    <s v="012-022-00317047"/>
    <n v="563.20000000000005"/>
    <n v="631.46"/>
    <s v="ZPVN"/>
    <s v="40568775"/>
    <s v="0000396311"/>
    <n v="8002830737"/>
    <n v="1002212571"/>
    <s v="15-00001124"/>
    <s v="SELVALEGRE ANTIHUMEDAD"/>
    <n v="80"/>
    <s v="BOL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s v="18UE706"/>
    <s v="2"/>
    <s v="Sin Pallet"/>
    <n v="0"/>
    <n v="0"/>
    <x v="0"/>
    <n v="8546.6669999999995"/>
    <n v="4006.6669999999999"/>
    <n v="4540"/>
    <n v="74.400000000000006"/>
    <m/>
    <x v="146"/>
    <n v="6"/>
    <s v="06"/>
    <n v="4"/>
    <x v="1"/>
    <n v="0.93"/>
    <n v="18.600000000000001"/>
    <s v="SANJOPAS S.A."/>
  </r>
  <r>
    <n v="1002212585"/>
    <s v="UE01"/>
    <d v="2022-04-07T00:00:00"/>
    <d v="1899-12-30T00:02:00"/>
    <s v="012-024-00413465"/>
    <s v="9000810146"/>
    <s v="012-022-00317049"/>
    <n v="2545.1999999999998"/>
    <n v="2853.69"/>
    <s v="ZPVN"/>
    <s v="40568941"/>
    <s v="0000396578"/>
    <n v="8002830758"/>
    <n v="1002212585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27120"/>
    <n v="18040"/>
    <n v="9080"/>
    <n v="381.6"/>
    <m/>
    <x v="9"/>
    <n v="7"/>
    <s v="07"/>
    <n v="18"/>
    <x v="1"/>
    <n v="1.06"/>
    <n v="21.200000000000003"/>
    <s v="SANJOPAS S.A."/>
  </r>
  <r>
    <n v="1002212569"/>
    <s v="UE01"/>
    <d v="2022-04-07T00:00:00"/>
    <d v="1899-12-30T00:05:00"/>
    <s v="012-024-00413466"/>
    <s v="9000810148"/>
    <s v="012-022-00317051"/>
    <n v="1084.8"/>
    <n v="1216.29"/>
    <s v="ZPVN"/>
    <s v="40568738"/>
    <s v="0000396273"/>
    <n v="8002830734"/>
    <n v="1002212569"/>
    <s v="15-00001119"/>
    <s v="CAMPEON ANTIHUMEDAD"/>
    <n v="160"/>
    <s v="BOL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s v="18UE710"/>
    <s v="2"/>
    <s v="Sin Pallet"/>
    <n v="0"/>
    <n v="0"/>
    <x v="0"/>
    <n v="12427.778"/>
    <n v="8017.7780000000002"/>
    <n v="4410"/>
    <n v="158.4"/>
    <m/>
    <x v="37"/>
    <n v="7"/>
    <s v="07"/>
    <n v="8"/>
    <x v="1"/>
    <n v="0.99"/>
    <n v="19.8"/>
    <s v="TRANSPIONER S.A."/>
  </r>
  <r>
    <n v="1002212569"/>
    <s v="UE01"/>
    <d v="2022-04-07T00:00:00"/>
    <d v="1899-12-30T00:05:00"/>
    <s v="012-024-00413467"/>
    <s v="9000810147"/>
    <s v="012-022-00317050"/>
    <n v="1410"/>
    <n v="1580.9"/>
    <s v="ZPVN"/>
    <s v="40568738"/>
    <s v="0000396274"/>
    <n v="8002830733"/>
    <n v="1002212569"/>
    <s v="15-00001124"/>
    <s v="SELVALEGRE ANTIHUMEDAD"/>
    <n v="200"/>
    <s v="BOL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s v="18UE710"/>
    <s v="2"/>
    <s v="Sin Pallet"/>
    <n v="0"/>
    <n v="0"/>
    <x v="0"/>
    <n v="14432.222"/>
    <n v="10022.222"/>
    <n v="4410"/>
    <n v="198"/>
    <m/>
    <x v="37"/>
    <n v="7"/>
    <s v="07"/>
    <n v="10"/>
    <x v="1"/>
    <n v="0.99"/>
    <n v="19.8"/>
    <s v="TRANSPIONER S.A."/>
  </r>
  <r>
    <n v="1002212580"/>
    <s v="UE01"/>
    <d v="2022-04-07T00:00:00"/>
    <d v="1899-12-30T00:27:00"/>
    <s v="012-024-00413468"/>
    <s v="9000810003"/>
    <s v="013-020-00048115"/>
    <n v="2343.91"/>
    <n v="2628.01"/>
    <s v="ZPDF"/>
    <s v="70178079"/>
    <s v="0000396559"/>
    <n v="8002830751"/>
    <n v="1002212580"/>
    <s v="15-00001119"/>
    <s v="CAMPEON ANTIHUMEDAD"/>
    <n v="360"/>
    <s v="BOL"/>
    <s v="105068"/>
    <s v="ALEJANDRO CEVALLOS ELIJIO GERMAN"/>
    <s v="810504"/>
    <s v="OBRA ­CASCALES"/>
    <s v="CASCALES"/>
    <s v="VIA QUITO"/>
    <s v="OKCASC"/>
    <s v="O-Sucumbios-Cascales"/>
    <n v="506"/>
    <x v="33"/>
    <x v="33"/>
    <s v="10006961"/>
    <s v="CUSHCAGUA SALAZAR JOSE MANUEL"/>
    <s v="ZEMU"/>
    <s v="18UE688"/>
    <s v="2"/>
    <s v="Sin Pallet"/>
    <n v="0"/>
    <n v="0"/>
    <x v="0"/>
    <n v="27180"/>
    <n v="18030"/>
    <n v="9150"/>
    <n v="543.6"/>
    <m/>
    <x v="31"/>
    <n v="7"/>
    <s v="07"/>
    <n v="18"/>
    <x v="1"/>
    <n v="1.51"/>
    <n v="30.200000000000003"/>
    <s v="CIAPRUTE S.A."/>
  </r>
  <r>
    <n v="1002212582"/>
    <s v="UE01"/>
    <d v="2022-04-07T00:00:00"/>
    <d v="1899-12-30T00:31:00"/>
    <s v="012-024-00413469"/>
    <s v="9000810149"/>
    <s v="012-022-00317052"/>
    <n v="2433.6"/>
    <n v="2728.57"/>
    <s v="ZPVN"/>
    <s v="40568819"/>
    <s v="0000396397"/>
    <n v="8002830753"/>
    <n v="1002212582"/>
    <s v="15-00001119"/>
    <s v="CAMPEON ANTIHUMEDAD"/>
    <n v="36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93"/>
    <x v="93"/>
    <s v="100014969"/>
    <s v="LARGO ANGEL"/>
    <s v="ZEMU"/>
    <s v="18UE606"/>
    <s v="2"/>
    <s v="Sin Pallet"/>
    <n v="0"/>
    <n v="0"/>
    <x v="0"/>
    <n v="27150"/>
    <n v="18030"/>
    <n v="9120"/>
    <n v="406.8"/>
    <m/>
    <x v="91"/>
    <n v="7"/>
    <s v="07"/>
    <n v="18"/>
    <x v="1"/>
    <n v="1.1300000000000001"/>
    <n v="22.6"/>
    <s v="TRANSSJQ S.A."/>
  </r>
  <r>
    <n v="1002212598"/>
    <s v="UE01"/>
    <d v="2022-04-07T00:00:00"/>
    <d v="1899-12-30T00:34:00"/>
    <s v="012-024-00413470"/>
    <s v="9000810150"/>
    <s v="012-022-00317053"/>
    <n v="3024"/>
    <n v="3390.53"/>
    <s v="ZPVN"/>
    <s v="40568557"/>
    <s v="P000033691"/>
    <n v="8002830778"/>
    <n v="1002212598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7345"/>
    <s v="LOPEZ CASTRO JAIME MARCELO"/>
    <s v="ZEMT"/>
    <s v="18UE622"/>
    <s v="1"/>
    <s v="Con Pallet"/>
    <n v="0.05"/>
    <n v="24"/>
    <x v="0"/>
    <n v="39950"/>
    <n v="24060"/>
    <n v="15890"/>
    <n v="494.4"/>
    <m/>
    <x v="6"/>
    <n v="7"/>
    <s v="07"/>
    <n v="24"/>
    <x v="1"/>
    <n v="1.03"/>
    <n v="20.599999999999998"/>
    <s v="TRANSPORTE PROPIO"/>
  </r>
  <r>
    <n v="1002212589"/>
    <s v="UE01"/>
    <d v="2022-04-07T00:00:00"/>
    <d v="1899-12-30T00:35:00"/>
    <s v="012-024-00413471"/>
    <s v="9000810151"/>
    <s v="012-022-00317054"/>
    <n v="2451.6"/>
    <n v="2748.75"/>
    <s v="ZPVN"/>
    <s v="40568841"/>
    <s v="0000396411"/>
    <n v="8002830764"/>
    <n v="1002212589"/>
    <s v="15-00001124"/>
    <s v="SELVALEGRE ANTIHUMEDAD"/>
    <n v="360"/>
    <s v="BOL"/>
    <s v="103361"/>
    <s v="LOPEZ HIDALGO ANA CECILIA"/>
    <s v="810141"/>
    <s v="COMERCIAL ALBERTO AVILES"/>
    <s v="OLMEDO"/>
    <s v="VIA PRINCIPAL STA ANA OLMEDO"/>
    <s v="OMSANT"/>
    <s v="O-Manabi-Santaana"/>
    <n v="482"/>
    <x v="106"/>
    <x v="106"/>
    <s v="100014973"/>
    <s v="CUACES JOSE ANTONIO"/>
    <s v="ZEMU"/>
    <s v="18UE677"/>
    <s v="2"/>
    <s v="Sin Pallet"/>
    <n v="0"/>
    <n v="0"/>
    <x v="0"/>
    <n v="26980"/>
    <n v="18020"/>
    <n v="8960"/>
    <n v="432"/>
    <m/>
    <x v="104"/>
    <n v="7"/>
    <s v="07"/>
    <n v="18"/>
    <x v="1"/>
    <n v="1.2"/>
    <n v="24"/>
    <s v="LA ARMENIA S.A."/>
  </r>
  <r>
    <n v="1002212608"/>
    <s v="UE01"/>
    <d v="2022-04-07T00:00:00"/>
    <d v="1899-12-30T00:44:00"/>
    <s v="012-024-00413472"/>
    <s v="9000810152"/>
    <s v="012-022-00317055"/>
    <n v="2402.14"/>
    <n v="2693.3"/>
    <s v="ZPVN"/>
    <s v="40568772"/>
    <s v="P000033766"/>
    <n v="8002830791"/>
    <n v="1002212608"/>
    <s v="15-00001123"/>
    <s v="SELVALEGRE"/>
    <n v="360"/>
    <s v="BOL"/>
    <s v="101865"/>
    <s v="COMERCIAL PADILLA S.C.C."/>
    <s v="805824"/>
    <s v="FERRETERIA MINAS"/>
    <s v="QUITO"/>
    <s v="ANTONIO JOSÉ DE SUCRE"/>
    <s v="OPSJOS"/>
    <s v="O-Pichincha-Sanjosedeminas"/>
    <n v="130"/>
    <x v="136"/>
    <x v="136"/>
    <s v="100016550"/>
    <s v="JACOME ARTURO"/>
    <s v="ZEMU"/>
    <s v="18UE627"/>
    <s v="2"/>
    <s v="Sin Pallet"/>
    <n v="0"/>
    <n v="0"/>
    <x v="0"/>
    <n v="27260"/>
    <n v="18030"/>
    <n v="9230"/>
    <n v="183.6"/>
    <m/>
    <x v="134"/>
    <n v="7"/>
    <s v="07"/>
    <n v="18"/>
    <x v="1"/>
    <n v="0.51"/>
    <n v="10.199999999999999"/>
    <s v="LIDENORTI S.A."/>
  </r>
  <r>
    <n v="1002212607"/>
    <s v="UE01"/>
    <d v="2022-04-07T00:00:00"/>
    <d v="1899-12-30T01:24:00"/>
    <s v="012-024-00413473"/>
    <s v="9000810154"/>
    <s v="012-022-00317057"/>
    <n v="836.4"/>
    <n v="937.78"/>
    <s v="ZPVN"/>
    <s v="40568744"/>
    <s v="P000033761"/>
    <n v="8002830789"/>
    <n v="1002212607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s v="18UE711"/>
    <s v="2"/>
    <s v="Sin Pallet"/>
    <n v="0"/>
    <n v="0"/>
    <x v="0"/>
    <n v="10531.666999999999"/>
    <n v="6016.6670000000004"/>
    <n v="4515"/>
    <n v="10.8"/>
    <m/>
    <x v="16"/>
    <n v="7"/>
    <s v="07"/>
    <n v="6"/>
    <x v="1"/>
    <n v="9.0000000000000011E-2"/>
    <n v="1.8"/>
    <s v="LA ARMENIA S.A."/>
  </r>
  <r>
    <n v="1002212607"/>
    <s v="UE01"/>
    <d v="2022-04-07T00:00:00"/>
    <d v="1899-12-30T01:24:00"/>
    <s v="012-024-00413474"/>
    <s v="9000810153"/>
    <s v="012-022-00317056"/>
    <n v="1656"/>
    <n v="1856.72"/>
    <s v="ZPVN"/>
    <s v="40568743"/>
    <s v="P000033760"/>
    <n v="8002830790"/>
    <n v="1002212607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s v="18UE711"/>
    <s v="2"/>
    <s v="Sin Pallet"/>
    <n v="0"/>
    <n v="0"/>
    <x v="0"/>
    <n v="16548.332999999999"/>
    <n v="12033.333000000001"/>
    <n v="4515"/>
    <n v="21.6"/>
    <m/>
    <x v="16"/>
    <n v="7"/>
    <s v="07"/>
    <n v="12"/>
    <x v="1"/>
    <n v="9.0000000000000011E-2"/>
    <n v="1.8"/>
    <s v="LA ARMENIA S.A."/>
  </r>
  <r>
    <n v="1002212606"/>
    <s v="UE01"/>
    <d v="2022-04-07T00:00:00"/>
    <d v="1899-12-30T01:59:00"/>
    <s v="012-024-00413475"/>
    <s v="9000810158"/>
    <s v="012-022-00317058"/>
    <n v="3312.14"/>
    <n v="3713.6"/>
    <s v="ZPVN"/>
    <s v="40568591"/>
    <s v="P000033703"/>
    <n v="8002830788"/>
    <n v="1002212606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71"/>
    <x v="171"/>
    <s v="100021498"/>
    <s v="MENDEZ JUAN"/>
    <s v="ZEMT"/>
    <s v="18UE686"/>
    <s v="1"/>
    <s v="Con Pallet"/>
    <n v="0.05"/>
    <n v="24"/>
    <x v="0"/>
    <n v="40370"/>
    <n v="24090"/>
    <n v="16280"/>
    <n v="91.2"/>
    <m/>
    <x v="167"/>
    <n v="7"/>
    <s v="07"/>
    <n v="24"/>
    <x v="1"/>
    <n v="0.19"/>
    <n v="3.8000000000000003"/>
    <s v="RUTAS COTACACHENSES S.A."/>
  </r>
  <r>
    <n v="1002212619"/>
    <s v="UE01"/>
    <d v="2022-04-07T00:00:00"/>
    <d v="1899-12-30T02:20:00"/>
    <s v="012-024-00413476"/>
    <s v="9000810160"/>
    <s v="012-022-00317060"/>
    <n v="543.20000000000005"/>
    <n v="609.04"/>
    <s v="ZPVN"/>
    <s v="40568854"/>
    <s v="0000396451"/>
    <n v="8002830805"/>
    <n v="1002212619"/>
    <s v="15-00001119"/>
    <s v="CAMPEON ANTIHUMEDAD"/>
    <n v="8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61"/>
    <x v="61"/>
    <s v="100014844"/>
    <s v="HERNANDEZ CARLOS"/>
    <s v="ZETT"/>
    <s v="18UE321"/>
    <s v="2"/>
    <s v="Sin Pallet"/>
    <n v="0"/>
    <n v="0"/>
    <x v="0"/>
    <n v="12717.272999999999"/>
    <n v="4007.2730000000001"/>
    <n v="8710"/>
    <n v="84.8"/>
    <m/>
    <x v="59"/>
    <n v="7"/>
    <s v="07"/>
    <n v="4"/>
    <x v="1"/>
    <n v="1.06"/>
    <n v="21.2"/>
    <s v="J.V. TRANSPREMIUN CIA.LTDA"/>
  </r>
  <r>
    <n v="1002212619"/>
    <s v="UE01"/>
    <d v="2022-04-07T00:00:00"/>
    <d v="1899-12-30T02:20:00"/>
    <s v="012-024-00413477"/>
    <s v="9000810159"/>
    <s v="012-022-00317059"/>
    <n v="4100.6000000000004"/>
    <n v="4597.62"/>
    <s v="ZPVN"/>
    <s v="40568853"/>
    <s v="0000396450"/>
    <n v="8002830806"/>
    <n v="1002212619"/>
    <s v="15-00001124"/>
    <s v="SELVALEGRE ANTIHUMEDAD"/>
    <n v="58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61"/>
    <x v="61"/>
    <s v="100014844"/>
    <s v="HERNANDEZ CARLOS"/>
    <s v="ZETT"/>
    <s v="18UE321"/>
    <s v="2"/>
    <s v="Sin Pallet"/>
    <n v="0"/>
    <n v="0"/>
    <x v="0"/>
    <n v="37762.726999999999"/>
    <n v="29052.726999999999"/>
    <n v="8710"/>
    <n v="614.79999999999995"/>
    <m/>
    <x v="59"/>
    <n v="7"/>
    <s v="07"/>
    <n v="29"/>
    <x v="1"/>
    <n v="1.0599999999999998"/>
    <n v="21.2"/>
    <s v="J.V. TRANSPREMIUN CIA.LTDA"/>
  </r>
  <r>
    <n v="1002212684"/>
    <s v="UE01"/>
    <d v="2022-04-07T00:00:00"/>
    <d v="1899-12-30T05:14:00"/>
    <s v="012-024-00413478"/>
    <s v="9000810169"/>
    <s v="012-022-00317063"/>
    <n v="2196.94"/>
    <n v="2463.2199999999998"/>
    <s v="ZPVN"/>
    <s v="40568688"/>
    <s v="P000033740"/>
    <n v="8002830894"/>
    <n v="1002212684"/>
    <s v="15-00001115"/>
    <s v="ARMADURO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s v="18UE604"/>
    <s v="1"/>
    <s v="Con Pallet"/>
    <n v="0.05"/>
    <n v="16"/>
    <x v="0"/>
    <n v="20913.332999999999"/>
    <n v="16020"/>
    <n v="4893.3329999999996"/>
    <n v="51.2"/>
    <m/>
    <x v="136"/>
    <n v="7"/>
    <s v="07"/>
    <n v="16"/>
    <x v="1"/>
    <n v="0.16"/>
    <n v="3.2"/>
    <s v="RUTAS COTACACHENSES S.A."/>
  </r>
  <r>
    <n v="1002212684"/>
    <s v="UE01"/>
    <d v="2022-04-07T00:00:00"/>
    <d v="1899-12-30T05:14:00"/>
    <s v="012-024-00413479"/>
    <s v="9000810167"/>
    <s v="012-022-00317061"/>
    <n v="499.59"/>
    <n v="560.14"/>
    <s v="ZPVN"/>
    <s v="40568689"/>
    <s v="P000033741"/>
    <n v="8002830895"/>
    <n v="1002212684"/>
    <s v="15-00001120"/>
    <s v="CAMPEON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s v="18UE604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</r>
  <r>
    <n v="1002212684"/>
    <s v="UE01"/>
    <d v="2022-04-07T00:00:00"/>
    <d v="1899-12-30T05:14:00"/>
    <s v="012-024-00413480"/>
    <s v="9000810168"/>
    <s v="012-022-00317062"/>
    <n v="543.72"/>
    <n v="609.63"/>
    <s v="ZPVN"/>
    <s v="40568687"/>
    <s v="P000033739"/>
    <n v="8002830896"/>
    <n v="1002212684"/>
    <s v="15-00001123"/>
    <s v="SELVALEGRE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s v="18UE604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</r>
  <r>
    <n v="1002212686"/>
    <s v="UE01"/>
    <d v="2022-04-07T00:00:00"/>
    <d v="1899-12-30T05:22:00"/>
    <s v="012-024-00413481"/>
    <s v="9000810171"/>
    <s v="012-022-00317064"/>
    <n v="3889"/>
    <n v="4360.37"/>
    <s v="ZPVN"/>
    <s v="40569020"/>
    <s v="P000033831"/>
    <n v="8002830899"/>
    <n v="1002212686"/>
    <s v="15-00001116"/>
    <s v="ARMADURO GRANEL"/>
    <n v="30.87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8140"/>
    <n v="30870"/>
    <n v="17270"/>
    <n v="503.18"/>
    <m/>
    <x v="27"/>
    <n v="7"/>
    <s v="07"/>
    <n v="30.87"/>
    <x v="1"/>
    <n v="16.299967606090053"/>
    <n v="16.299967606090053"/>
    <s v="TRANSPORTE PROPIO"/>
  </r>
  <r>
    <n v="1002212683"/>
    <s v="UE01"/>
    <d v="2022-04-07T00:00:00"/>
    <d v="1899-12-30T05:39:00"/>
    <s v="012-024-00413482"/>
    <s v=""/>
    <s v=""/>
    <n v="0"/>
    <n v="0"/>
    <s v="ZPRC"/>
    <s v="2500108858"/>
    <s v="0000396582"/>
    <n v="8002830893"/>
    <n v="1002212683"/>
    <s v="15-00001115"/>
    <s v="ARMADURO"/>
    <n v="64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126"/>
    <x v="126"/>
    <s v="100014903"/>
    <s v="BURBANO JUAN"/>
    <s v="ZETT"/>
    <s v="18UE528"/>
    <s v="1"/>
    <s v="Con Pallet"/>
    <n v="0.05"/>
    <n v="32"/>
    <x v="0"/>
    <n v="50700"/>
    <n v="32070"/>
    <n v="18630"/>
    <n v="172.8"/>
    <m/>
    <x v="124"/>
    <n v="7"/>
    <s v="07"/>
    <n v="32"/>
    <x v="1"/>
    <n v="0.27"/>
    <n v="5.4"/>
    <s v="LIDENORTI S.A."/>
  </r>
  <r>
    <n v="1002212701"/>
    <s v="UE01"/>
    <d v="2022-04-07T00:00:00"/>
    <d v="1899-12-30T05:50:00"/>
    <s v="012-024-00413483"/>
    <s v=""/>
    <s v=""/>
    <n v="0"/>
    <n v="0"/>
    <s v="ZPRC"/>
    <s v="2500108839"/>
    <s v="0000396439"/>
    <n v="8002830920"/>
    <n v="1002212701"/>
    <s v="15-00001120"/>
    <s v="CAMPEON"/>
    <n v="160"/>
    <s v="BOL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s v="18UE583"/>
    <s v="4"/>
    <s v="Pallet Cortesia"/>
    <n v="0"/>
    <n v="0"/>
    <x v="0"/>
    <n v="17252.5"/>
    <n v="8012.5"/>
    <n v="9240"/>
    <n v="72"/>
    <m/>
    <x v="19"/>
    <n v="7"/>
    <s v="07"/>
    <n v="8"/>
    <x v="1"/>
    <n v="0.45"/>
    <n v="9"/>
    <s v="LIDENORTI S.A."/>
  </r>
  <r>
    <n v="1002212701"/>
    <s v="UE01"/>
    <d v="2022-04-07T00:00:00"/>
    <d v="1899-12-30T05:50:00"/>
    <s v="012-024-00413484"/>
    <s v=""/>
    <s v=""/>
    <n v="0"/>
    <n v="0"/>
    <s v="ZPRC"/>
    <s v="2500108839"/>
    <s v="0000396438"/>
    <n v="8002830921"/>
    <n v="1002212701"/>
    <s v="15-00001123"/>
    <s v="SELVALEGRE"/>
    <n v="480"/>
    <s v="BOL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s v="18UE583"/>
    <s v="4"/>
    <s v="Pallet Cortesia"/>
    <n v="0"/>
    <n v="0"/>
    <x v="0"/>
    <n v="33277.5"/>
    <n v="24037.5"/>
    <n v="9240"/>
    <n v="216"/>
    <m/>
    <x v="19"/>
    <n v="7"/>
    <s v="07"/>
    <n v="24"/>
    <x v="1"/>
    <n v="0.45"/>
    <n v="9"/>
    <s v="LIDENORTI S.A."/>
  </r>
  <r>
    <n v="1002212733"/>
    <s v="UE01"/>
    <d v="2022-04-07T00:00:00"/>
    <d v="1899-12-30T06:18:00"/>
    <s v="012-024-00413485"/>
    <s v="9000810175"/>
    <s v="012-022-00317066"/>
    <n v="556.79999999999995"/>
    <n v="624.29"/>
    <s v="ZPVN"/>
    <s v="40568810"/>
    <s v="P000033777"/>
    <n v="8002830968"/>
    <n v="1002212733"/>
    <s v="15-00001115"/>
    <s v="ARMADURO"/>
    <n v="80"/>
    <s v="BOL"/>
    <s v="103029"/>
    <s v="CANO LASTRA ALBA MARIA"/>
    <s v="806621"/>
    <s v="BIG BLOCK LUIS TOAPANTA"/>
    <s v="QUITO"/>
    <s v="PASAJE INTEROCEANICA 2 RUTA VIVA"/>
    <s v="OPPUEM"/>
    <s v="O-Pichincha-Puembo"/>
    <n v="110"/>
    <x v="22"/>
    <x v="22"/>
    <s v="100021095"/>
    <s v="CUARAN ROMMEL"/>
    <s v="ZEMU"/>
    <s v="18UE697"/>
    <s v="2"/>
    <s v="Sin Pallet"/>
    <n v="0"/>
    <n v="0"/>
    <x v="0"/>
    <n v="8608.8889999999992"/>
    <n v="4008.8890000000001"/>
    <n v="4600"/>
    <n v="34.4"/>
    <m/>
    <x v="22"/>
    <n v="7"/>
    <s v="07"/>
    <n v="4"/>
    <x v="1"/>
    <n v="0.43"/>
    <n v="8.6"/>
    <s v="TRANINTAGSA S.A."/>
  </r>
  <r>
    <n v="1002212733"/>
    <s v="UE01"/>
    <d v="2022-04-07T00:00:00"/>
    <d v="1899-12-30T06:18:00"/>
    <s v="012-024-00413486"/>
    <s v="9000810174"/>
    <s v="012-022-00317065"/>
    <n v="1940.4"/>
    <n v="2175.59"/>
    <s v="ZPVN"/>
    <s v="40568809"/>
    <s v="P000033776"/>
    <n v="8002830967"/>
    <n v="1002212733"/>
    <s v="15-00001123"/>
    <s v="SELVALEGRE"/>
    <n v="280"/>
    <s v="BOL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1095"/>
    <s v="CUARAN ROMMEL"/>
    <s v="ZEMU"/>
    <s v="18UE697"/>
    <s v="2"/>
    <s v="Sin Pallet"/>
    <n v="0"/>
    <n v="0"/>
    <x v="0"/>
    <n v="18631.111000000001"/>
    <n v="14031.111000000001"/>
    <n v="4600"/>
    <n v="128.80000000000001"/>
    <m/>
    <x v="22"/>
    <n v="7"/>
    <s v="07"/>
    <n v="14"/>
    <x v="1"/>
    <n v="0.46"/>
    <n v="9.2000000000000011"/>
    <s v="TRANINTAGSA S.A."/>
  </r>
  <r>
    <n v="1002212734"/>
    <s v="UE01"/>
    <d v="2022-04-07T00:00:00"/>
    <d v="1899-12-30T06:20:00"/>
    <s v="012-024-00413487"/>
    <s v="9000810176"/>
    <s v="012-022-00317067"/>
    <n v="4641.71"/>
    <n v="5204.32"/>
    <s v="ZPVN"/>
    <s v="40568722"/>
    <s v="0000396253"/>
    <n v="8002830969"/>
    <n v="1002212734"/>
    <s v="15-00001123"/>
    <s v="SELVALEGRE"/>
    <n v="680"/>
    <s v="BOL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s v="18UE839"/>
    <s v="1"/>
    <s v="Con Pallet"/>
    <n v="0.05"/>
    <n v="34"/>
    <x v="0"/>
    <n v="50770"/>
    <n v="34070"/>
    <n v="16700"/>
    <n v="306"/>
    <m/>
    <x v="32"/>
    <n v="7"/>
    <s v="07"/>
    <n v="34"/>
    <x v="1"/>
    <n v="0.45"/>
    <n v="9"/>
    <s v="TRANSPORTE PROPIO"/>
  </r>
  <r>
    <n v="1002212746"/>
    <s v="UE01"/>
    <d v="2022-04-07T00:00:00"/>
    <d v="1899-12-30T07:00:00"/>
    <s v="012-024-00413488"/>
    <s v=""/>
    <s v=""/>
    <n v="0"/>
    <n v="0"/>
    <s v="ZPRC"/>
    <s v="2500108869"/>
    <s v="P000033830"/>
    <n v="8002830987"/>
    <n v="1002212746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260"/>
    <n v="33040"/>
    <n v="17220"/>
    <n v="336.6"/>
    <m/>
    <x v="109"/>
    <n v="7"/>
    <s v="07"/>
    <n v="33"/>
    <x v="1"/>
    <n v="0.51"/>
    <n v="10.200000000000001"/>
    <s v="TRANSPORTE PROPIO"/>
  </r>
  <r>
    <n v="1002212743"/>
    <s v="UE01"/>
    <d v="2022-04-07T00:00:00"/>
    <d v="1899-12-30T07:06:00"/>
    <s v="012-024-00413489"/>
    <s v="9000810180"/>
    <s v="012-022-00317068"/>
    <n v="388.29"/>
    <n v="435.35"/>
    <s v="ZPVN"/>
    <s v="40568928"/>
    <s v="0000396567"/>
    <n v="8002830983"/>
    <n v="1002212743"/>
    <s v="15-00001123"/>
    <s v="SELVALEGRE"/>
    <n v="6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11957.647000000001"/>
    <n v="3002.6469999999999"/>
    <n v="8955"/>
    <n v="54"/>
    <m/>
    <x v="5"/>
    <n v="7"/>
    <s v="07"/>
    <n v="3"/>
    <x v="1"/>
    <n v="0.9"/>
    <n v="18"/>
    <s v="TRANSPORTE PROPIO"/>
  </r>
  <r>
    <n v="1002212743"/>
    <s v="UE01"/>
    <d v="2022-04-07T00:00:00"/>
    <d v="1899-12-30T07:06:00"/>
    <s v="012-024-00413490"/>
    <s v="9000777388"/>
    <s v="013-020-00046005"/>
    <n v="3896.27"/>
    <n v="4368.5200000000004"/>
    <s v="ZPDF"/>
    <s v="70170239"/>
    <s v="0000396566"/>
    <n v="8002830984"/>
    <n v="1002212743"/>
    <s v="15-00001123"/>
    <s v="SELVALEGRE"/>
    <n v="62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39982.353000000003"/>
    <n v="31027.352999999999"/>
    <n v="8955"/>
    <n v="558"/>
    <m/>
    <x v="5"/>
    <n v="7"/>
    <s v="07"/>
    <n v="31"/>
    <x v="1"/>
    <n v="0.9"/>
    <n v="18"/>
    <s v="TRANSPORTE PROPIO"/>
  </r>
  <r>
    <n v="1002212749"/>
    <s v="UE01"/>
    <d v="2022-04-07T00:00:00"/>
    <d v="1899-12-30T07:09:00"/>
    <s v="012-024-00413491"/>
    <s v="9000810183"/>
    <s v="012-022-00317069"/>
    <n v="2390"/>
    <n v="2679.68"/>
    <s v="ZPVN"/>
    <s v="40567863"/>
    <s v="P000033458"/>
    <n v="8002830990"/>
    <n v="1002212749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10"/>
    <n v="18030"/>
    <n v="9280"/>
    <n v="183.6"/>
    <m/>
    <x v="7"/>
    <n v="7"/>
    <s v="07"/>
    <n v="18"/>
    <x v="1"/>
    <n v="0.51"/>
    <n v="10.199999999999999"/>
    <s v="TRANSPORTE PROPIO"/>
  </r>
  <r>
    <n v="1002212744"/>
    <s v="UE01"/>
    <d v="2022-04-07T00:00:00"/>
    <d v="1899-12-30T07:18:00"/>
    <s v="012-024-00413492"/>
    <s v="9000810184"/>
    <s v="012-022-00317070"/>
    <n v="4225.6499999999996"/>
    <n v="4737.83"/>
    <s v="ZPVN"/>
    <s v="40569005"/>
    <s v="P000033827"/>
    <n v="8002830985"/>
    <n v="1002212744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60"/>
    <n v="33000"/>
    <n v="18860"/>
    <n v="501.6"/>
    <m/>
    <x v="4"/>
    <n v="7"/>
    <s v="07"/>
    <n v="33"/>
    <x v="1"/>
    <n v="0.76"/>
    <n v="15.200000000000001"/>
    <s v="TRANSPORTE PROPIO"/>
  </r>
  <r>
    <n v="1002212752"/>
    <s v="UE01"/>
    <d v="2022-04-07T00:00:00"/>
    <d v="1899-12-30T07:23:00"/>
    <s v="012-024-00413493"/>
    <s v="9000810187"/>
    <s v="012-022-00317072"/>
    <n v="1917.79"/>
    <n v="2150.23"/>
    <s v="ZPVN"/>
    <s v="40569037"/>
    <s v="P000033836"/>
    <n v="8002830996"/>
    <n v="1002212752"/>
    <s v="15-00001115"/>
    <s v="ARMADURO"/>
    <n v="3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4132.726999999999"/>
    <n v="15022.727000000001"/>
    <n v="9110"/>
    <n v="228"/>
    <m/>
    <x v="10"/>
    <n v="7"/>
    <s v="07"/>
    <n v="15"/>
    <x v="1"/>
    <n v="0.76"/>
    <n v="15.2"/>
    <s v="TRANSPORTE PROPIO"/>
  </r>
  <r>
    <n v="1002212752"/>
    <s v="UE01"/>
    <d v="2022-04-07T00:00:00"/>
    <d v="1899-12-30T07:23:00"/>
    <s v="012-024-00413494"/>
    <s v="9000810186"/>
    <s v="012-022-00317071"/>
    <n v="2287.17"/>
    <n v="2564.39"/>
    <s v="ZPVN"/>
    <s v="40569036"/>
    <s v="P000033835"/>
    <n v="8002830995"/>
    <n v="1002212752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7137.273000000001"/>
    <n v="18027.273000000001"/>
    <n v="9110"/>
    <n v="273.60000000000002"/>
    <m/>
    <x v="10"/>
    <n v="7"/>
    <s v="07"/>
    <n v="18"/>
    <x v="1"/>
    <n v="0.76"/>
    <n v="15.200000000000001"/>
    <s v="TRANSPORTE PROPIO"/>
  </r>
  <r>
    <n v="1002212751"/>
    <s v="UE01"/>
    <d v="2022-04-07T00:00:00"/>
    <d v="1899-12-30T07:29:00"/>
    <s v="012-024-00413495"/>
    <s v="9000810192"/>
    <s v="012-022-00317074"/>
    <n v="247.2"/>
    <n v="277.16000000000003"/>
    <s v="ZPVN"/>
    <s v="40568774"/>
    <s v="P000033768"/>
    <n v="8002830993"/>
    <n v="1002212751"/>
    <s v="15-00001120"/>
    <s v="CAMPEON"/>
    <n v="40"/>
    <s v="BOL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6512.2219999999998"/>
    <n v="2002.222"/>
    <n v="4510"/>
    <n v="13.2"/>
    <m/>
    <x v="86"/>
    <n v="7"/>
    <s v="07"/>
    <n v="2"/>
    <x v="1"/>
    <n v="0.32999999999999996"/>
    <n v="6.6"/>
    <s v="TRANSSJQ S.A."/>
  </r>
  <r>
    <n v="1002212751"/>
    <s v="UE01"/>
    <d v="2022-04-07T00:00:00"/>
    <d v="1899-12-30T07:29:00"/>
    <s v="012-024-00413496"/>
    <s v="9000810191"/>
    <s v="012-022-00317073"/>
    <n v="2156.8000000000002"/>
    <n v="2418.2199999999998"/>
    <s v="ZPVN"/>
    <s v="40568773"/>
    <s v="P000033767"/>
    <n v="8002830994"/>
    <n v="1002212751"/>
    <s v="15-00001123"/>
    <s v="SELVALEGRE"/>
    <n v="320"/>
    <s v="BOL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20527.777999999998"/>
    <n v="16017.778"/>
    <n v="4510"/>
    <n v="105.6"/>
    <m/>
    <x v="86"/>
    <n v="7"/>
    <s v="07"/>
    <n v="16"/>
    <x v="1"/>
    <n v="0.32999999999999996"/>
    <n v="6.6"/>
    <s v="TRANSSJQ S.A."/>
  </r>
  <r>
    <n v="1002212748"/>
    <s v="UE01"/>
    <d v="2022-04-07T00:00:00"/>
    <d v="1899-12-30T07:38:00"/>
    <s v="012-024-00413497"/>
    <s v=""/>
    <s v=""/>
    <n v="0"/>
    <n v="0"/>
    <s v="ZPRC"/>
    <s v="2500108616"/>
    <s v="0000396359"/>
    <n v="8002830989"/>
    <n v="1002212748"/>
    <s v="15-00001118"/>
    <s v="TECHCEM"/>
    <n v="31.3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540"/>
    <n v="31360"/>
    <n v="18180"/>
    <n v="291.33"/>
    <m/>
    <x v="1"/>
    <n v="7"/>
    <s v="07"/>
    <n v="31.36"/>
    <x v="1"/>
    <n v="9.2898596938775508"/>
    <n v="9.2898596938775508"/>
    <s v="TRANSCONCEM CIA. LTDA."/>
  </r>
  <r>
    <n v="1002212764"/>
    <s v="UE01"/>
    <d v="2022-04-07T00:00:00"/>
    <d v="1899-12-30T07:40:00"/>
    <s v="012-024-00413498"/>
    <s v="9000810193"/>
    <s v="012-022-00317075"/>
    <n v="3196.13"/>
    <n v="3583.53"/>
    <s v="ZPVN"/>
    <s v="40568820"/>
    <s v="P000033780"/>
    <n v="8002831015"/>
    <n v="1002212764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9030"/>
    <n v="24040"/>
    <n v="14990"/>
    <n v="278.39999999999998"/>
    <m/>
    <x v="2"/>
    <n v="7"/>
    <s v="07"/>
    <n v="24"/>
    <x v="1"/>
    <n v="0.57999999999999996"/>
    <n v="11.6"/>
    <s v="TRANSPORTE PROPIO"/>
  </r>
  <r>
    <n v="1002212767"/>
    <s v="UE01"/>
    <d v="2022-04-07T00:00:00"/>
    <d v="1899-12-30T07:42:00"/>
    <s v="012-024-00413499"/>
    <s v="9000810195"/>
    <s v="012-022-00317077"/>
    <n v="955.06"/>
    <n v="1070.82"/>
    <s v="ZPVN"/>
    <s v="40569010"/>
    <s v="P000033829"/>
    <n v="8002831019"/>
    <n v="1002212767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6547.120999999999"/>
    <n v="8012.1210000000001"/>
    <n v="8535"/>
    <n v="150.4"/>
    <m/>
    <x v="56"/>
    <n v="7"/>
    <s v="07"/>
    <n v="8"/>
    <x v="1"/>
    <n v="0.94000000000000006"/>
    <n v="18.8"/>
    <s v="TRANSPORTE PROPIO"/>
  </r>
  <r>
    <n v="1002212767"/>
    <s v="UE01"/>
    <d v="2022-04-07T00:00:00"/>
    <d v="1899-12-30T07:42:00"/>
    <s v="012-024-00413500"/>
    <s v="9000810194"/>
    <s v="012-022-00317076"/>
    <n v="3235.72"/>
    <n v="3627.91"/>
    <s v="ZPVN"/>
    <s v="40569009"/>
    <s v="P000033828"/>
    <n v="8002831018"/>
    <n v="1002212767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572.879000000001"/>
    <n v="25037.879000000001"/>
    <n v="8535"/>
    <n v="470"/>
    <m/>
    <x v="56"/>
    <n v="7"/>
    <s v="07"/>
    <n v="25"/>
    <x v="1"/>
    <n v="0.94"/>
    <n v="18.8"/>
    <s v="TRANSPORTE PROPIO"/>
  </r>
  <r>
    <n v="1002212758"/>
    <s v="UE01"/>
    <d v="2022-04-07T00:00:00"/>
    <d v="1899-12-30T07:47:00"/>
    <s v="012-024-00413501"/>
    <s v=""/>
    <s v=""/>
    <n v="0"/>
    <n v="0"/>
    <s v="ZPRC"/>
    <s v="2500108617"/>
    <s v="0000396360"/>
    <n v="8002831004"/>
    <n v="1002212758"/>
    <s v="15-00000218"/>
    <s v="MAGNO HE"/>
    <n v="32.3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s v="18PCC4067"/>
    <s v="2"/>
    <s v="Sin Pallet"/>
    <n v="0"/>
    <n v="0"/>
    <x v="0"/>
    <n v="50910"/>
    <n v="32310"/>
    <n v="18600"/>
    <n v="300.16000000000003"/>
    <m/>
    <x v="1"/>
    <n v="7"/>
    <s v="07"/>
    <n v="32.31"/>
    <x v="1"/>
    <n v="9.2900030950170223"/>
    <n v="9.2900030950170223"/>
    <s v="TRANSCONCEM CIA. LTDA."/>
  </r>
  <r>
    <n v="1002212770"/>
    <s v="UE01"/>
    <d v="2022-04-07T00:00:00"/>
    <d v="1899-12-30T07:56:00"/>
    <s v="012-024-00413502"/>
    <s v="9000810196"/>
    <s v="012-022-00317078"/>
    <n v="4415.3999999999996"/>
    <n v="4950.58"/>
    <s v="ZPVN"/>
    <s v="40569063"/>
    <s v="P000033838"/>
    <n v="8002831022"/>
    <n v="100221277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050"/>
    <n v="18330"/>
    <n v="382.8"/>
    <m/>
    <x v="139"/>
    <n v="7"/>
    <s v="07"/>
    <n v="33"/>
    <x v="1"/>
    <n v="0.58000000000000007"/>
    <n v="11.6"/>
    <s v="TRANSPORTE PROPIO"/>
  </r>
  <r>
    <n v="1002212799"/>
    <s v="UE01"/>
    <d v="2022-04-07T00:00:00"/>
    <d v="1899-12-30T08:07:00"/>
    <s v="012-024-00413503"/>
    <s v="9000810198"/>
    <s v="012-022-00317080"/>
    <n v="1636.8"/>
    <n v="1835.19"/>
    <s v="ZPVN"/>
    <s v="40568898"/>
    <s v="P000033795"/>
    <n v="8002831056"/>
    <n v="1002212799"/>
    <s v="15-00001115"/>
    <s v="ARMADURO"/>
    <n v="240"/>
    <s v="BOL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s v="18UE389"/>
    <s v="2"/>
    <s v="Sin Pallet"/>
    <n v="0"/>
    <n v="0"/>
    <x v="0"/>
    <n v="16603.332999999999"/>
    <n v="12013.333000000001"/>
    <n v="4590"/>
    <n v="103.2"/>
    <m/>
    <x v="22"/>
    <n v="7"/>
    <s v="07"/>
    <n v="12"/>
    <x v="1"/>
    <n v="0.43"/>
    <n v="8.6"/>
    <s v="TRANINTAGSA S.A."/>
  </r>
  <r>
    <n v="1002212799"/>
    <s v="UE01"/>
    <d v="2022-04-07T00:00:00"/>
    <d v="1899-12-30T08:07:00"/>
    <s v="012-024-00413504"/>
    <s v="9000810197"/>
    <s v="012-022-00317079"/>
    <n v="814.8"/>
    <n v="913.56"/>
    <s v="ZPVN"/>
    <s v="40568899"/>
    <s v="P000033796"/>
    <n v="8002831057"/>
    <n v="1002212799"/>
    <s v="15-00001123"/>
    <s v="SELVALEGRE"/>
    <n v="120"/>
    <s v="BOL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s v="18UE389"/>
    <s v="2"/>
    <s v="Sin Pallet"/>
    <n v="0"/>
    <n v="0"/>
    <x v="0"/>
    <n v="10596.666999999999"/>
    <n v="6006.6670000000004"/>
    <n v="4590"/>
    <n v="51.6"/>
    <m/>
    <x v="22"/>
    <n v="7"/>
    <s v="07"/>
    <n v="6"/>
    <x v="1"/>
    <n v="0.43"/>
    <n v="8.6"/>
    <s v="TRANINTAGSA S.A."/>
  </r>
  <r>
    <n v="1002212802"/>
    <s v="UE01"/>
    <d v="2022-04-07T00:00:00"/>
    <d v="1899-12-30T08:17:00"/>
    <s v="012-024-00413505"/>
    <s v="9000810200"/>
    <s v="012-022-00317081"/>
    <n v="2209.16"/>
    <n v="2476.9299999999998"/>
    <s v="ZPVN"/>
    <s v="40568790"/>
    <s v="0000396329"/>
    <n v="8002831060"/>
    <n v="1002212802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5"/>
    <x v="15"/>
    <s v="100018302"/>
    <s v="VERA EDWIN"/>
    <s v="ZEMU"/>
    <s v="18UE301"/>
    <s v="2"/>
    <s v="Sin Pallet"/>
    <n v="0"/>
    <n v="0"/>
    <x v="0"/>
    <n v="27080"/>
    <n v="18100"/>
    <n v="8980"/>
    <n v="158.4"/>
    <m/>
    <x v="15"/>
    <n v="7"/>
    <s v="07"/>
    <n v="18"/>
    <x v="1"/>
    <n v="0.44"/>
    <n v="8.8000000000000007"/>
    <s v="SANJOPAS S.A."/>
  </r>
  <r>
    <n v="1002212800"/>
    <s v="UE01"/>
    <d v="2022-04-07T00:00:00"/>
    <d v="1899-12-30T08:25:00"/>
    <s v="012-024-00413506"/>
    <s v="9000810202"/>
    <s v="012-022-00317082"/>
    <n v="2287.17"/>
    <n v="2564.39"/>
    <s v="ZPVN"/>
    <s v="40568801"/>
    <s v="P000033774"/>
    <n v="8002831058"/>
    <n v="1002212800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19"/>
    <x v="119"/>
    <s v="100014836"/>
    <s v="PERUGACHI PEDRO"/>
    <s v="ZEMU"/>
    <s v="18UE308"/>
    <s v="2"/>
    <s v="Sin Pallet"/>
    <n v="0"/>
    <n v="0"/>
    <x v="0"/>
    <n v="27020"/>
    <n v="18020"/>
    <n v="9000"/>
    <n v="273.60000000000002"/>
    <m/>
    <x v="117"/>
    <n v="7"/>
    <s v="07"/>
    <n v="18"/>
    <x v="1"/>
    <n v="0.76"/>
    <n v="15.200000000000001"/>
    <s v="TRIMPESAS S.A."/>
  </r>
  <r>
    <n v="1002212745"/>
    <s v="UE01"/>
    <d v="2022-04-07T00:00:00"/>
    <d v="1899-12-30T08:49:00"/>
    <s v="012-024-00413507"/>
    <s v="9000810203"/>
    <s v="012-022-00317083"/>
    <n v="2365.1999999999998"/>
    <n v="2651.87"/>
    <s v="ZPVN"/>
    <s v="40568917"/>
    <s v="0000396552"/>
    <n v="8002830986"/>
    <n v="1002212745"/>
    <s v="15-00001123"/>
    <s v="SELVALEGRE"/>
    <n v="360"/>
    <s v="BOL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s v="18UE835"/>
    <s v="2"/>
    <s v="Sin Pallet"/>
    <n v="0"/>
    <n v="0"/>
    <x v="0"/>
    <n v="27330"/>
    <n v="18010"/>
    <n v="9320"/>
    <n v="360"/>
    <m/>
    <x v="99"/>
    <n v="7"/>
    <s v="07"/>
    <n v="18"/>
    <x v="1"/>
    <n v="1"/>
    <n v="20"/>
    <s v="TRANSPORTE PROPIO"/>
  </r>
  <r>
    <n v="1002212781"/>
    <s v="UE01"/>
    <d v="2022-04-07T00:00:00"/>
    <d v="1899-12-30T08:53:00"/>
    <s v="012-024-00413508"/>
    <s v="9000810205"/>
    <s v="012-022-00317085"/>
    <n v="1002.67"/>
    <n v="1124.2"/>
    <s v="ZPVN"/>
    <s v="40568667"/>
    <s v="P000033730"/>
    <n v="8002831036"/>
    <n v="1002212781"/>
    <s v="15-00001120"/>
    <s v="CAMPEON"/>
    <n v="160"/>
    <s v="BOL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s v="18UE912"/>
    <s v="1"/>
    <s v="Con Pallet"/>
    <n v="0.05"/>
    <n v="8"/>
    <x v="0"/>
    <n v="16135"/>
    <n v="8020"/>
    <n v="8115"/>
    <n v="33.6"/>
    <m/>
    <x v="20"/>
    <n v="7"/>
    <s v="07"/>
    <n v="8"/>
    <x v="1"/>
    <n v="0.21000000000000002"/>
    <n v="4.2"/>
    <s v="TRANSSJQ S.A."/>
  </r>
  <r>
    <n v="1002212781"/>
    <s v="UE01"/>
    <d v="2022-04-07T00:00:00"/>
    <d v="1899-12-30T08:53:00"/>
    <s v="012-024-00413509"/>
    <s v="9000810204"/>
    <s v="012-022-00317084"/>
    <n v="2185.92"/>
    <n v="2450.87"/>
    <s v="ZPVN"/>
    <s v="40568668"/>
    <s v="P000033731"/>
    <n v="8002831035"/>
    <n v="1002212781"/>
    <s v="15-00001123"/>
    <s v="SELVALEGRE"/>
    <n v="320"/>
    <s v="BOL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s v="18UE912"/>
    <s v="1"/>
    <s v="Con Pallet"/>
    <n v="0.05"/>
    <n v="16"/>
    <x v="0"/>
    <n v="24155"/>
    <n v="16040"/>
    <n v="8115"/>
    <n v="67.2"/>
    <m/>
    <x v="20"/>
    <n v="7"/>
    <s v="07"/>
    <n v="16"/>
    <x v="1"/>
    <n v="0.21000000000000002"/>
    <n v="4.2"/>
    <s v="TRANSSJQ S.A."/>
  </r>
  <r>
    <n v="1002212836"/>
    <s v="UE01"/>
    <d v="2022-04-07T00:00:00"/>
    <d v="1899-12-30T08:54:00"/>
    <s v="012-024-00413510"/>
    <s v=""/>
    <s v=""/>
    <n v="0"/>
    <n v="0"/>
    <s v="ZPRC"/>
    <s v="2500108840"/>
    <s v="0000396475"/>
    <n v="8002831099"/>
    <n v="1002212836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10"/>
    <n v="33080"/>
    <n v="18230"/>
    <n v="620.4"/>
    <m/>
    <x v="8"/>
    <n v="7"/>
    <s v="07"/>
    <n v="33"/>
    <x v="1"/>
    <n v="0.94"/>
    <n v="18.8"/>
    <s v="TRANSPORTE PROPIO"/>
  </r>
  <r>
    <n v="1002212845"/>
    <s v="UE01"/>
    <d v="2022-04-07T00:00:00"/>
    <d v="1899-12-30T08:56:00"/>
    <s v="012-024-00413511"/>
    <s v=""/>
    <s v=""/>
    <n v="0"/>
    <n v="0"/>
    <s v="ZPRC"/>
    <s v="2500108771"/>
    <s v="0000395723"/>
    <n v="8002831108"/>
    <n v="1002212845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130"/>
    <n v="18040"/>
    <n v="9090"/>
    <n v="324"/>
    <m/>
    <x v="72"/>
    <n v="7"/>
    <s v="07"/>
    <n v="18"/>
    <x v="1"/>
    <n v="0.9"/>
    <n v="18"/>
    <s v="TRANSPORTE PROPIO"/>
  </r>
  <r>
    <n v="1002212825"/>
    <s v="UE01"/>
    <d v="2022-04-07T00:00:00"/>
    <d v="1899-12-30T08:58:00"/>
    <s v="012-024-00413512"/>
    <s v=""/>
    <s v=""/>
    <n v="0"/>
    <n v="0"/>
    <s v="ZPRC"/>
    <s v="2500108864"/>
    <s v="P000033819"/>
    <n v="8002831088"/>
    <n v="1002212825"/>
    <s v="15-00000218"/>
    <s v="MAGNO HE"/>
    <n v="31.15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810"/>
    <n v="31150"/>
    <n v="19660"/>
    <n v="791.52"/>
    <m/>
    <x v="28"/>
    <n v="7"/>
    <s v="07"/>
    <n v="31.15"/>
    <x v="1"/>
    <n v="25.409951845906903"/>
    <n v="25.409951845906903"/>
    <s v="TRANSALMEIDA"/>
  </r>
  <r>
    <n v="1002212837"/>
    <s v="UE01"/>
    <d v="2022-04-07T00:00:00"/>
    <d v="1899-12-30T09:05:00"/>
    <s v="012-024-00413513"/>
    <s v="9000810209"/>
    <s v="012-022-00317087"/>
    <n v="1332"/>
    <n v="1493.45"/>
    <s v="ZPVN"/>
    <s v="40569078"/>
    <s v="P000033842"/>
    <n v="8002831100"/>
    <n v="1002212837"/>
    <s v="15-00001119"/>
    <s v="CAMPEON ANTIHUMEDAD"/>
    <n v="20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19230"/>
    <n v="10000"/>
    <n v="9230"/>
    <n v="212"/>
    <m/>
    <x v="120"/>
    <n v="7"/>
    <s v="07"/>
    <n v="10"/>
    <x v="1"/>
    <n v="1.06"/>
    <n v="21.2"/>
    <s v="TRANSPORTE PROPIO"/>
  </r>
  <r>
    <n v="1002212837"/>
    <s v="UE01"/>
    <d v="2022-04-07T00:00:00"/>
    <d v="1899-12-30T09:05:00"/>
    <s v="012-024-00413514"/>
    <s v="9000810208"/>
    <s v="012-022-00317086"/>
    <n v="3183.2"/>
    <n v="3569.02"/>
    <s v="ZPVN"/>
    <s v="40569077"/>
    <s v="P000033841"/>
    <n v="8002831101"/>
    <n v="1002212837"/>
    <s v="15-00001124"/>
    <s v="SELVALEGRE ANTIHUMEDAD"/>
    <n v="4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32230"/>
    <n v="23000"/>
    <n v="9230"/>
    <n v="487.6"/>
    <m/>
    <x v="120"/>
    <n v="7"/>
    <s v="07"/>
    <n v="23"/>
    <x v="1"/>
    <n v="1.06"/>
    <n v="21.2"/>
    <s v="TRANSPORTE PROPIO"/>
  </r>
  <r>
    <n v="1002212831"/>
    <s v="UE01"/>
    <d v="2022-04-07T00:00:00"/>
    <d v="1899-12-30T09:13:00"/>
    <s v="012-024-00413515"/>
    <s v="9000810211"/>
    <s v="012-022-00317088"/>
    <n v="4204.8"/>
    <n v="4714.45"/>
    <s v="ZPVN"/>
    <s v="40568749"/>
    <s v="0000396290"/>
    <n v="8002831094"/>
    <n v="1002212831"/>
    <s v="15-00001119"/>
    <s v="CAMPEON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70"/>
    <x v="70"/>
    <s v="100017519"/>
    <s v="VILLALBA PATRICIO"/>
    <s v="ZETT"/>
    <s v="18UE305"/>
    <s v="1"/>
    <s v="Con Pallet"/>
    <n v="0.05"/>
    <n v="32"/>
    <x v="0"/>
    <n v="50760"/>
    <n v="32070"/>
    <n v="18690"/>
    <n v="844.8"/>
    <m/>
    <x v="68"/>
    <n v="7"/>
    <s v="07"/>
    <n v="32"/>
    <x v="1"/>
    <n v="1.3199999999999998"/>
    <n v="26.4"/>
    <s v="TRANSPORTE PROPIO"/>
  </r>
  <r>
    <n v="1002212841"/>
    <s v="UE01"/>
    <d v="2022-04-07T00:00:00"/>
    <d v="1899-12-30T09:16:00"/>
    <s v="012-024-00413516"/>
    <s v="9000810213"/>
    <s v="012-022-00317089"/>
    <n v="4320.21"/>
    <n v="4843.8500000000004"/>
    <s v="ZPVN"/>
    <s v="40569035"/>
    <s v="P000033834"/>
    <n v="8002831105"/>
    <n v="1002212841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40"/>
    <n v="34090"/>
    <n v="17250"/>
    <n v="530.4"/>
    <m/>
    <x v="10"/>
    <n v="7"/>
    <s v="07"/>
    <n v="34"/>
    <x v="1"/>
    <n v="0.77999999999999992"/>
    <n v="15.6"/>
    <s v="TRANSPORTE PROPIO"/>
  </r>
  <r>
    <n v="1002212840"/>
    <s v="UE01"/>
    <d v="2022-04-07T00:00:00"/>
    <d v="1899-12-30T09:17:00"/>
    <s v="012-024-00413517"/>
    <s v=""/>
    <s v=""/>
    <n v="0"/>
    <n v="0"/>
    <s v="ZPRC"/>
    <s v="2500108859"/>
    <s v="P000033810"/>
    <n v="8002831104"/>
    <n v="1002212840"/>
    <s v="15-00001115"/>
    <s v="ARMADURO"/>
    <n v="64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4"/>
    <s v="Pallet Cortesia"/>
    <n v="0"/>
    <n v="0"/>
    <x v="0"/>
    <n v="50510"/>
    <n v="32030"/>
    <n v="18480"/>
    <n v="576"/>
    <m/>
    <x v="72"/>
    <n v="7"/>
    <s v="07"/>
    <n v="32"/>
    <x v="1"/>
    <n v="0.9"/>
    <n v="18"/>
    <s v="TRANSPORTE PROPIO"/>
  </r>
  <r>
    <n v="1002212873"/>
    <s v="UE01"/>
    <d v="2022-04-07T00:00:00"/>
    <d v="1899-12-30T09:26:00"/>
    <s v="012-024-00413518"/>
    <s v="9000810216"/>
    <s v="012-022-00317090"/>
    <n v="2407.73"/>
    <n v="2699.56"/>
    <s v="ZPVN"/>
    <s v="40568821"/>
    <s v="P000033781"/>
    <n v="8002831138"/>
    <n v="1002212873"/>
    <s v="15-00001123"/>
    <s v="SELVALEGRE"/>
    <n v="36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s v="18UE860"/>
    <s v="2"/>
    <s v="Sin Pallet"/>
    <n v="0"/>
    <n v="0"/>
    <x v="0"/>
    <n v="27180"/>
    <n v="18030"/>
    <n v="9150"/>
    <n v="154.80000000000001"/>
    <m/>
    <x v="2"/>
    <n v="7"/>
    <s v="07"/>
    <n v="18"/>
    <x v="1"/>
    <n v="0.43000000000000005"/>
    <n v="8.6000000000000014"/>
    <s v="TRANSPORTE PROPIO"/>
  </r>
  <r>
    <n v="1002212862"/>
    <s v="UE01"/>
    <d v="2022-04-07T00:00:00"/>
    <d v="1899-12-30T09:26:00"/>
    <s v="012-024-00413519"/>
    <s v="9000810217"/>
    <s v="012-022-00317091"/>
    <n v="2301.35"/>
    <n v="2580.29"/>
    <s v="ZPVN"/>
    <s v="40568934"/>
    <s v="P000033805"/>
    <n v="8002831125"/>
    <n v="100221286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14857"/>
    <s v="PASPUEZAN WILSON"/>
    <s v="ZEMU"/>
    <s v="18UE346"/>
    <s v="2"/>
    <s v="Sin Pallet"/>
    <n v="0"/>
    <n v="0"/>
    <x v="0"/>
    <n v="27050"/>
    <n v="18040"/>
    <n v="9010"/>
    <n v="266.39999999999998"/>
    <m/>
    <x v="9"/>
    <n v="7"/>
    <s v="07"/>
    <n v="18"/>
    <x v="1"/>
    <n v="0.74"/>
    <n v="14.799999999999999"/>
    <s v="LIDENORTI S.A."/>
  </r>
  <r>
    <n v="1002212877"/>
    <s v="UE01"/>
    <d v="2022-04-07T00:00:00"/>
    <d v="1899-12-30T09:42:00"/>
    <s v="012-024-00413520"/>
    <s v="9000810223"/>
    <s v="012-022-00317094"/>
    <n v="545.69000000000005"/>
    <n v="611.83000000000004"/>
    <s v="ZPVN"/>
    <s v="40569114"/>
    <s v="P000033868"/>
    <n v="8002831143"/>
    <n v="1002212877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7076.6670000000004"/>
    <n v="4000"/>
    <n v="3076.6669999999999"/>
    <n v="26.4"/>
    <m/>
    <x v="23"/>
    <n v="7"/>
    <s v="07"/>
    <n v="4"/>
    <x v="1"/>
    <n v="0.32999999999999996"/>
    <n v="6.6"/>
    <s v="TRANSPORTE PROPIO"/>
  </r>
  <r>
    <n v="1002212877"/>
    <s v="UE01"/>
    <d v="2022-04-07T00:00:00"/>
    <d v="1899-12-30T09:42:00"/>
    <s v="012-024-00413521"/>
    <s v="9000810221"/>
    <s v="012-022-00317092"/>
    <n v="250.27"/>
    <n v="280.60000000000002"/>
    <s v="ZPVN"/>
    <s v="40569113"/>
    <s v="P000033867"/>
    <n v="8002831144"/>
    <n v="1002212877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5076.6670000000004"/>
    <n v="2000"/>
    <n v="3076.6669999999999"/>
    <n v="13.2"/>
    <m/>
    <x v="23"/>
    <n v="7"/>
    <s v="07"/>
    <n v="2"/>
    <x v="1"/>
    <n v="0.32999999999999996"/>
    <n v="6.6"/>
    <s v="TRANSPORTE PROPIO"/>
  </r>
  <r>
    <n v="1002212877"/>
    <s v="UE01"/>
    <d v="2022-04-07T00:00:00"/>
    <d v="1899-12-30T09:42:00"/>
    <s v="012-024-00413522"/>
    <s v="9000810222"/>
    <s v="012-022-00317093"/>
    <n v="1629.94"/>
    <n v="1827.5"/>
    <s v="ZPVN"/>
    <s v="40569112"/>
    <s v="P000033866"/>
    <n v="8002831145"/>
    <n v="100221287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5076.666999999999"/>
    <n v="12000"/>
    <n v="3076.6669999999999"/>
    <n v="79.2"/>
    <m/>
    <x v="23"/>
    <n v="7"/>
    <s v="07"/>
    <n v="12"/>
    <x v="1"/>
    <n v="0.33"/>
    <n v="6.6000000000000005"/>
    <s v="TRANSPORTE PROPIO"/>
  </r>
  <r>
    <n v="1002212881"/>
    <s v="UE01"/>
    <d v="2022-04-07T00:00:00"/>
    <d v="1899-12-30T09:46:00"/>
    <s v="012-024-00413523"/>
    <s v="9000810224"/>
    <s v="012-022-00317095"/>
    <n v="4549.2"/>
    <n v="5100.59"/>
    <s v="ZPVN"/>
    <s v="40569120"/>
    <s v="P000033870"/>
    <n v="8002831148"/>
    <n v="1002212881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49990"/>
    <n v="34060"/>
    <n v="15930"/>
    <n v="394.4"/>
    <m/>
    <x v="0"/>
    <n v="7"/>
    <s v="07"/>
    <n v="34"/>
    <x v="1"/>
    <n v="0.57999999999999996"/>
    <n v="11.6"/>
    <s v="TRANSPORTE PROPIO"/>
  </r>
  <r>
    <n v="1002212891"/>
    <s v="UE01"/>
    <d v="2022-04-07T00:00:00"/>
    <d v="1899-12-30T09:49:00"/>
    <s v="012-024-00413524"/>
    <s v="9000810227"/>
    <s v="012-022-00317097"/>
    <n v="787.2"/>
    <n v="882.61"/>
    <s v="ZPVN"/>
    <s v="40568993"/>
    <s v="0000396627"/>
    <n v="8002831158"/>
    <n v="1002212891"/>
    <s v="15-00001119"/>
    <s v="CAMPEON ANTIHUMEDAD"/>
    <n v="12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s v="18UE588"/>
    <s v="2"/>
    <s v="Sin Pallet"/>
    <n v="0"/>
    <n v="0"/>
    <x v="0"/>
    <n v="10633.333000000001"/>
    <n v="6003.3329999999996"/>
    <n v="4630"/>
    <n v="148.80000000000001"/>
    <m/>
    <x v="129"/>
    <n v="7"/>
    <s v="07"/>
    <n v="6"/>
    <x v="1"/>
    <n v="1.24"/>
    <n v="24.8"/>
    <s v="SETRAINCE"/>
  </r>
  <r>
    <n v="1002212891"/>
    <s v="UE01"/>
    <d v="2022-04-07T00:00:00"/>
    <d v="1899-12-30T09:49:00"/>
    <s v="012-024-00413525"/>
    <s v="9000810226"/>
    <s v="012-022-00317096"/>
    <n v="1636.8"/>
    <n v="1835.19"/>
    <s v="ZPVN"/>
    <s v="40568993"/>
    <s v="0000396628"/>
    <n v="8002831159"/>
    <n v="1002212891"/>
    <s v="15-00001124"/>
    <s v="SELVALEGRE ANTIHUMEDAD"/>
    <n v="24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s v="18UE588"/>
    <s v="2"/>
    <s v="Sin Pallet"/>
    <n v="0"/>
    <n v="0"/>
    <x v="0"/>
    <n v="16636.667000000001"/>
    <n v="12006.666999999999"/>
    <n v="4630"/>
    <n v="297.60000000000002"/>
    <m/>
    <x v="129"/>
    <n v="7"/>
    <s v="07"/>
    <n v="12"/>
    <x v="1"/>
    <n v="1.24"/>
    <n v="24.8"/>
    <s v="SETRAINCE"/>
  </r>
  <r>
    <n v="1002212874"/>
    <s v="UE01"/>
    <d v="2022-04-07T00:00:00"/>
    <d v="1899-12-30T09:52:00"/>
    <s v="012-024-00413526"/>
    <s v="9000810229"/>
    <s v="012-022-00317099"/>
    <n v="3793.2"/>
    <n v="4252.96"/>
    <s v="ZPVN"/>
    <s v="40569022"/>
    <s v="P000033832"/>
    <n v="8002831139"/>
    <n v="1002212874"/>
    <s v="15-00001115"/>
    <s v="ARMADURO"/>
    <n v="5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7966.514999999999"/>
    <n v="29061.514999999999"/>
    <n v="8905"/>
    <n v="429.2"/>
    <m/>
    <x v="27"/>
    <n v="7"/>
    <s v="07"/>
    <n v="29"/>
    <x v="1"/>
    <n v="0.74"/>
    <n v="14.799999999999999"/>
    <s v="TRANSPORTE PROPIO"/>
  </r>
  <r>
    <n v="1002212874"/>
    <s v="UE01"/>
    <d v="2022-04-07T00:00:00"/>
    <d v="1899-12-30T09:52:00"/>
    <s v="012-024-00413527"/>
    <s v="9000810228"/>
    <s v="012-022-00317098"/>
    <n v="520"/>
    <n v="583.03"/>
    <s v="ZPVN"/>
    <s v="40569023"/>
    <s v="P000033833"/>
    <n v="8002831140"/>
    <n v="1002212874"/>
    <s v="15-00001123"/>
    <s v="SELVALEGRE"/>
    <n v="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2913.485000000001"/>
    <n v="4008.4850000000001"/>
    <n v="8905"/>
    <n v="59.2"/>
    <m/>
    <x v="27"/>
    <n v="7"/>
    <s v="07"/>
    <n v="4"/>
    <x v="1"/>
    <n v="0.74"/>
    <n v="14.8"/>
    <s v="TRANSPORTE PROPIO"/>
  </r>
  <r>
    <n v="1002212880"/>
    <s v="UE01"/>
    <d v="2022-04-07T00:00:00"/>
    <d v="1899-12-30T10:05:00"/>
    <s v="012-024-00413528"/>
    <s v="9000810234"/>
    <s v="012-022-00317100"/>
    <n v="2440.8000000000002"/>
    <n v="2736.64"/>
    <s v="ZPVN"/>
    <s v="40569121"/>
    <s v="P000033871"/>
    <n v="8002831147"/>
    <n v="1002212880"/>
    <s v="15-00001115"/>
    <s v="ARMADURO"/>
    <n v="360"/>
    <s v="BOL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850"/>
    <n v="18010"/>
    <n v="8840"/>
    <n v="165.6"/>
    <m/>
    <x v="0"/>
    <n v="7"/>
    <s v="07"/>
    <n v="18"/>
    <x v="1"/>
    <n v="0.45999999999999996"/>
    <n v="9.1999999999999993"/>
    <s v="TRANSPORTE PROPIO"/>
  </r>
  <r>
    <n v="1002212901"/>
    <s v="UE01"/>
    <d v="2022-04-07T00:00:00"/>
    <d v="1899-12-30T10:07:00"/>
    <s v="012-024-00413529"/>
    <s v=""/>
    <s v=""/>
    <n v="0"/>
    <n v="0"/>
    <s v="ZPRC"/>
    <s v="2500108865"/>
    <s v="P000033820"/>
    <n v="8002831169"/>
    <n v="100221290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00"/>
    <n v="32070"/>
    <n v="18330"/>
    <n v="288"/>
    <m/>
    <x v="96"/>
    <n v="7"/>
    <s v="07"/>
    <n v="32"/>
    <x v="1"/>
    <n v="0.45"/>
    <n v="9"/>
    <s v="TRANSPORTE PROPIO"/>
  </r>
  <r>
    <n v="1002212889"/>
    <s v="UE01"/>
    <d v="2022-04-07T00:00:00"/>
    <d v="1899-12-30T10:11:00"/>
    <s v="012-024-00413530"/>
    <s v="9000810236"/>
    <s v="012-022-00317102"/>
    <n v="835.2"/>
    <n v="936.43"/>
    <s v="ZPVN"/>
    <s v="40568990"/>
    <s v="0000396623"/>
    <n v="8002831155"/>
    <n v="1002212889"/>
    <s v="15-00001115"/>
    <s v="ARMADURO"/>
    <n v="120"/>
    <s v="BOL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s v="18UE653"/>
    <s v="2"/>
    <s v="Sin Pallet"/>
    <n v="0"/>
    <n v="0"/>
    <x v="0"/>
    <n v="10490"/>
    <n v="6010"/>
    <n v="4480"/>
    <n v="63.6"/>
    <m/>
    <x v="105"/>
    <n v="7"/>
    <s v="07"/>
    <n v="6"/>
    <x v="1"/>
    <n v="0.53"/>
    <n v="10.6"/>
    <s v="TRIMPESAS S.A."/>
  </r>
  <r>
    <n v="1002212889"/>
    <s v="UE01"/>
    <d v="2022-04-07T00:00:00"/>
    <d v="1899-12-30T10:11:00"/>
    <s v="012-024-00413531"/>
    <s v="9000810235"/>
    <s v="012-022-00317101"/>
    <n v="1663.2"/>
    <n v="1864.79"/>
    <s v="ZPVN"/>
    <s v="40568990"/>
    <s v="0000396622"/>
    <n v="8002831156"/>
    <n v="1002212889"/>
    <s v="15-00001123"/>
    <s v="SELVALEGRE"/>
    <n v="240"/>
    <s v="BOL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s v="18UE653"/>
    <s v="2"/>
    <s v="Sin Pallet"/>
    <n v="0"/>
    <n v="0"/>
    <x v="0"/>
    <n v="16500"/>
    <n v="12020"/>
    <n v="4480"/>
    <n v="127.2"/>
    <m/>
    <x v="105"/>
    <n v="7"/>
    <s v="07"/>
    <n v="12"/>
    <x v="1"/>
    <n v="0.53"/>
    <n v="10.6"/>
    <s v="TRIMPESAS S.A."/>
  </r>
  <r>
    <n v="1002212913"/>
    <s v="UE01"/>
    <d v="2022-04-07T00:00:00"/>
    <d v="1899-12-30T10:18:00"/>
    <s v="012-024-00413532"/>
    <s v="9000810239"/>
    <s v="012-022-00317105"/>
    <n v="1144"/>
    <n v="1282.6600000000001"/>
    <s v="ZPVN"/>
    <s v="40568823"/>
    <s v="0000396403"/>
    <n v="8002831186"/>
    <n v="1002212913"/>
    <s v="15-00000181"/>
    <s v="ARMADURO ANTIHUMEDAD"/>
    <n v="16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s v="18UE844"/>
    <s v="2"/>
    <s v="Sin Pallet"/>
    <n v="0"/>
    <n v="0"/>
    <x v="0"/>
    <n v="13995.151"/>
    <n v="8021.8180000000002"/>
    <n v="5973.3329999999996"/>
    <n v="121.6"/>
    <m/>
    <x v="101"/>
    <n v="7"/>
    <s v="07"/>
    <n v="8"/>
    <x v="1"/>
    <n v="0.76"/>
    <n v="15.2"/>
    <s v="TRAPSA C.A."/>
  </r>
  <r>
    <n v="1002212913"/>
    <s v="UE01"/>
    <d v="2022-04-07T00:00:00"/>
    <d v="1899-12-30T10:18:00"/>
    <s v="012-024-00413533"/>
    <s v="9000810237"/>
    <s v="012-022-00317103"/>
    <n v="3000.8"/>
    <n v="3364.52"/>
    <s v="ZPVN"/>
    <s v="40568823"/>
    <s v="0000396400"/>
    <n v="8002831185"/>
    <n v="1002212913"/>
    <s v="15-00001119"/>
    <s v="CAMPEON ANTIHUMEDAD"/>
    <n v="44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s v="18UE844"/>
    <s v="2"/>
    <s v="Sin Pallet"/>
    <n v="0"/>
    <n v="0"/>
    <x v="0"/>
    <n v="28033.332999999999"/>
    <n v="22060"/>
    <n v="5973.3329999999996"/>
    <n v="334.4"/>
    <m/>
    <x v="101"/>
    <n v="7"/>
    <s v="07"/>
    <n v="22"/>
    <x v="1"/>
    <n v="0.7599999999999999"/>
    <n v="15.2"/>
    <s v="TRAPSA C.A."/>
  </r>
  <r>
    <n v="1002212913"/>
    <s v="UE01"/>
    <d v="2022-04-07T00:00:00"/>
    <d v="1899-12-30T10:18:00"/>
    <s v="012-024-00413534"/>
    <s v="9000810238"/>
    <s v="012-022-00317104"/>
    <n v="426"/>
    <n v="477.63"/>
    <s v="ZPVN"/>
    <s v="40568823"/>
    <s v="0000396402"/>
    <n v="8002831184"/>
    <n v="1002212913"/>
    <s v="15-00001124"/>
    <s v="SELVALEGRE ANTIHUMEDAD"/>
    <n v="6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s v="18UE844"/>
    <s v="2"/>
    <s v="Sin Pallet"/>
    <n v="0"/>
    <n v="0"/>
    <x v="0"/>
    <n v="8981.5149999999994"/>
    <n v="3008.1819999999998"/>
    <n v="5973.3329999999996"/>
    <n v="45.6"/>
    <m/>
    <x v="101"/>
    <n v="7"/>
    <s v="07"/>
    <n v="3"/>
    <x v="1"/>
    <n v="0.76"/>
    <n v="15.200000000000001"/>
    <s v="TRAPSA C.A."/>
  </r>
  <r>
    <n v="1002212830"/>
    <s v="UE01"/>
    <d v="2022-04-07T00:00:00"/>
    <d v="1899-12-30T10:25:00"/>
    <s v="012-024-00413535"/>
    <s v="9000810243"/>
    <s v="012-022-00317106"/>
    <n v="3033.6"/>
    <n v="3401.29"/>
    <s v="ZPVN"/>
    <s v="40568598"/>
    <s v="0000396123"/>
    <n v="8002831093"/>
    <n v="1002212830"/>
    <s v="15-00001120"/>
    <s v="CAMPEON"/>
    <n v="480"/>
    <s v="BOL"/>
    <s v="10008110"/>
    <s v="PETROBYC S.A."/>
    <s v="810957"/>
    <s v="BODEGA PRINCIPAL"/>
    <s v="QUITO"/>
    <s v="CALLE S Y AV PV MALDONADO"/>
    <s v="OPGUAM"/>
    <s v="O-Pichincha-Guamani"/>
    <n v="129"/>
    <x v="118"/>
    <x v="118"/>
    <s v="100017947"/>
    <s v="SALAZAR JORGE LUIS"/>
    <s v="ZEMT"/>
    <s v="18UE571"/>
    <s v="4"/>
    <s v="Pallet Cortesia"/>
    <n v="0"/>
    <n v="0"/>
    <x v="0"/>
    <n v="38840"/>
    <n v="24100"/>
    <n v="14740"/>
    <n v="244.8"/>
    <m/>
    <x v="116"/>
    <n v="7"/>
    <s v="07"/>
    <n v="24"/>
    <x v="1"/>
    <n v="0.51"/>
    <n v="10.200000000000001"/>
    <s v="TRAPSA C.A."/>
  </r>
  <r>
    <n v="1002212915"/>
    <s v="UE01"/>
    <d v="2022-04-07T00:00:00"/>
    <d v="1899-12-30T10:29:00"/>
    <s v="012-024-00413536"/>
    <s v="9000810246"/>
    <s v="012-022-00317107"/>
    <n v="4105.2"/>
    <n v="4602.7700000000004"/>
    <s v="ZPVN"/>
    <s v="40568740"/>
    <s v="0000396275"/>
    <n v="8002831189"/>
    <n v="1002212915"/>
    <s v="15-00001119"/>
    <s v="CAMPEON ANTIHUMEDAD"/>
    <n v="660"/>
    <s v="BOL"/>
    <s v="101664"/>
    <s v="ACERIA DEL ECUADOR C.A. ADELCA"/>
    <s v="800642"/>
    <s v="BERTHA LEON REINOSO"/>
    <s v="EL TRIUNFO"/>
    <s v="BERTHA LEON REINOSO / VIA AL TRIUNF"/>
    <s v="OGELTR"/>
    <s v="O-Guayas-Eltriunfo"/>
    <n v="472"/>
    <x v="75"/>
    <x v="75"/>
    <s v="100019981"/>
    <s v="ALARCON IVAN"/>
    <s v="ZETT"/>
    <s v="18UE561"/>
    <s v="2"/>
    <s v="Sin Pallet"/>
    <n v="0"/>
    <n v="0"/>
    <x v="0"/>
    <n v="49650"/>
    <n v="33090"/>
    <n v="16560"/>
    <n v="858"/>
    <m/>
    <x v="73"/>
    <n v="7"/>
    <s v="07"/>
    <n v="33"/>
    <x v="1"/>
    <n v="1.3"/>
    <n v="26"/>
    <s v="J.V. TRANSPREMIUN CIA.LTDA"/>
  </r>
  <r>
    <n v="1002212939"/>
    <s v="UE01"/>
    <d v="2022-04-07T00:00:00"/>
    <d v="1899-12-30T10:38:00"/>
    <s v="012-024-00413537"/>
    <s v="9000810294"/>
    <s v="012-022-00317109"/>
    <n v="1646.4"/>
    <n v="1845.96"/>
    <s v="ZPVN"/>
    <s v="40569126"/>
    <s v="P000033876"/>
    <n v="8002831213"/>
    <n v="1002212939"/>
    <s v="15-00001115"/>
    <s v="ARMADURO"/>
    <n v="24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</r>
  <r>
    <n v="1002212939"/>
    <s v="UE01"/>
    <d v="2022-04-07T00:00:00"/>
    <d v="1899-12-30T10:38:00"/>
    <s v="012-024-00413538"/>
    <s v="9000810292"/>
    <s v="012-022-00317108"/>
    <n v="1632"/>
    <n v="1829.81"/>
    <s v="ZPVN"/>
    <s v="40569125"/>
    <s v="P000033875"/>
    <n v="8002831214"/>
    <n v="1002212939"/>
    <s v="15-00001123"/>
    <s v="SELVALEGRE"/>
    <n v="24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</r>
  <r>
    <n v="1002212896"/>
    <s v="UE01"/>
    <d v="2022-04-07T00:00:00"/>
    <d v="1899-12-30T10:43:00"/>
    <s v="012-024-00413539"/>
    <s v=""/>
    <s v=""/>
    <n v="0"/>
    <n v="0"/>
    <s v="ZPRC"/>
    <s v="2500108810"/>
    <s v="0000396113"/>
    <n v="8002831163"/>
    <n v="1002212896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2"/>
    <x v="62"/>
    <s v="100014851"/>
    <s v="MEDIAVILLA LUIS"/>
    <s v="ZEMT"/>
    <s v="18UE337"/>
    <s v="1"/>
    <s v="Con Pallet"/>
    <n v="0.05"/>
    <n v="24"/>
    <x v="0"/>
    <n v="39950"/>
    <n v="24000"/>
    <n v="15950"/>
    <n v="542.4"/>
    <m/>
    <x v="60"/>
    <n v="7"/>
    <s v="07"/>
    <n v="24"/>
    <x v="1"/>
    <n v="1.1299999999999999"/>
    <n v="22.599999999999998"/>
    <s v="SANJOPAS S.A."/>
  </r>
  <r>
    <n v="1002212860"/>
    <s v="UE01"/>
    <d v="2022-04-07T00:00:00"/>
    <d v="1899-12-30T10:45:00"/>
    <s v="012-024-00413540"/>
    <s v=""/>
    <s v=""/>
    <n v="0"/>
    <n v="0"/>
    <s v="ZPRC"/>
    <s v="2500108810"/>
    <s v="0000396110"/>
    <n v="8002831124"/>
    <n v="1002212860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240"/>
    <n v="24050"/>
    <n v="15190"/>
    <n v="542.4"/>
    <m/>
    <x v="112"/>
    <n v="7"/>
    <s v="07"/>
    <n v="24"/>
    <x v="1"/>
    <n v="1.1299999999999999"/>
    <n v="22.599999999999998"/>
    <s v="LIDENORTI S.A."/>
  </r>
  <r>
    <n v="1002212961"/>
    <s v="UE01"/>
    <d v="2022-04-07T00:00:00"/>
    <d v="1899-12-30T10:50:00"/>
    <s v="012-024-00413541"/>
    <s v="9000810331"/>
    <s v="012-022-00317110"/>
    <n v="4292.84"/>
    <n v="4813.16"/>
    <s v="ZPVN"/>
    <s v="40569102"/>
    <s v="0000396685"/>
    <n v="8002831250"/>
    <n v="1002212961"/>
    <s v="15-00001123"/>
    <s v="SELVALEGRE"/>
    <n v="6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1180"/>
    <n v="33060"/>
    <n v="18120"/>
    <n v="501.6"/>
    <m/>
    <x v="118"/>
    <n v="7"/>
    <s v="07"/>
    <n v="33"/>
    <x v="1"/>
    <n v="0.76"/>
    <n v="15.200000000000001"/>
    <s v="TRANSPORTE PROPIO"/>
  </r>
  <r>
    <n v="1002212940"/>
    <s v="UE01"/>
    <d v="2022-04-07T00:00:00"/>
    <d v="1899-12-30T10:54:00"/>
    <s v="012-024-00413542"/>
    <s v="9000810333"/>
    <s v="012-022-00317112"/>
    <n v="4098.2"/>
    <n v="4594.92"/>
    <s v="ZPVN"/>
    <s v="40569130"/>
    <s v="0000396720"/>
    <n v="8002831217"/>
    <n v="1002212940"/>
    <s v="15-00001119"/>
    <s v="CAMPEON ANTIHUMEDAD"/>
    <n v="62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40590.152000000002"/>
    <n v="31075.151999999998"/>
    <n v="9515"/>
    <n v="936.2"/>
    <m/>
    <x v="130"/>
    <n v="7"/>
    <s v="07"/>
    <n v="31"/>
    <x v="1"/>
    <n v="1.51"/>
    <n v="30.200000000000003"/>
    <s v="TRANSPORTE PROPIO"/>
  </r>
  <r>
    <n v="1002212940"/>
    <s v="UE01"/>
    <d v="2022-04-07T00:00:00"/>
    <d v="1899-12-30T10:54:00"/>
    <s v="012-024-00413543"/>
    <s v="9000810332"/>
    <s v="012-022-00317111"/>
    <n v="274.8"/>
    <n v="308.11"/>
    <s v="ZPVN"/>
    <s v="40569130"/>
    <s v="0000396721"/>
    <n v="8002831216"/>
    <n v="1002212940"/>
    <s v="15-00001124"/>
    <s v="SELVALEGRE ANTIHUMEDAD"/>
    <n v="4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1519.848"/>
    <n v="2004.848"/>
    <n v="9515"/>
    <n v="60.4"/>
    <m/>
    <x v="130"/>
    <n v="7"/>
    <s v="07"/>
    <n v="2"/>
    <x v="1"/>
    <n v="1.51"/>
    <n v="30.2"/>
    <s v="TRANSPORTE PROPIO"/>
  </r>
  <r>
    <n v="1002212929"/>
    <s v="UE01"/>
    <d v="2022-04-07T00:00:00"/>
    <d v="1899-12-30T10:55:00"/>
    <s v="012-024-00413544"/>
    <s v=""/>
    <s v=""/>
    <n v="0"/>
    <n v="0"/>
    <s v="ZPRC"/>
    <s v="2500108879"/>
    <s v="P000033874"/>
    <n v="8002831202"/>
    <n v="1002212929"/>
    <s v="15-00001116"/>
    <s v="ARMADURO GRANEL"/>
    <n v="30.67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8820"/>
    <n v="30670"/>
    <n v="18150"/>
    <n v="499.92"/>
    <m/>
    <x v="7"/>
    <n v="7"/>
    <s v="07"/>
    <n v="30.67"/>
    <x v="1"/>
    <n v="16.299967394848387"/>
    <n v="16.299967394848387"/>
    <s v="TRANSPORTE PROPIO"/>
  </r>
  <r>
    <n v="1002212934"/>
    <s v="UE01"/>
    <d v="2022-04-07T00:00:00"/>
    <d v="1899-12-30T10:59:00"/>
    <s v="012-024-00413545"/>
    <s v="9000809941"/>
    <s v="013-020-00048112"/>
    <n v="4448.3999999999996"/>
    <n v="4987.58"/>
    <s v="ZPDF"/>
    <s v="70178040"/>
    <s v="0000396443"/>
    <n v="8002831208"/>
    <n v="1002212934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74"/>
    <s v="PAZMIÑO ULISES"/>
    <s v="ZETT"/>
    <s v="18UE567"/>
    <s v="2"/>
    <s v="Sin Pallet"/>
    <n v="0"/>
    <n v="0"/>
    <x v="0"/>
    <n v="50030"/>
    <n v="33080"/>
    <n v="16950"/>
    <n v="996.6"/>
    <m/>
    <x v="144"/>
    <n v="7"/>
    <s v="07"/>
    <n v="33"/>
    <x v="1"/>
    <n v="1.51"/>
    <n v="30.2"/>
    <s v="SANJOPAS S.A."/>
  </r>
  <r>
    <n v="1002212895"/>
    <s v="UE01"/>
    <d v="2022-04-07T00:00:00"/>
    <d v="1899-12-30T11:02:00"/>
    <s v="012-024-00413546"/>
    <s v="9000810337"/>
    <s v="012-022-00317113"/>
    <n v="3659.33"/>
    <n v="4102.8599999999997"/>
    <s v="ZPVN"/>
    <s v="40566821"/>
    <s v="0000396517"/>
    <n v="8002831162"/>
    <n v="1002212895"/>
    <s v="15-00000218"/>
    <s v="MAGNO HE"/>
    <n v="31.4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850"/>
    <n v="31470"/>
    <n v="19380"/>
    <n v="0"/>
    <m/>
    <x v="3"/>
    <n v="7"/>
    <s v="07"/>
    <n v="31.47"/>
    <x v="1"/>
    <n v="0"/>
    <n v="0"/>
    <s v="HORMIANDES"/>
  </r>
  <r>
    <n v="1002212957"/>
    <s v="UE01"/>
    <d v="2022-04-07T00:00:00"/>
    <d v="1899-12-30T11:06:00"/>
    <s v="012-024-00413547"/>
    <s v="9000810340"/>
    <s v="012-022-00317115"/>
    <n v="1264.74"/>
    <n v="1418.04"/>
    <s v="ZPVN"/>
    <s v="40568747"/>
    <s v="P000033763"/>
    <n v="8002831244"/>
    <n v="1002212957"/>
    <s v="15-00001120"/>
    <s v="CAMPEON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s v="18UE729"/>
    <s v="1"/>
    <s v="Con Pallet"/>
    <n v="0.05"/>
    <n v="10"/>
    <x v="0"/>
    <n v="18057.5"/>
    <n v="10012.5"/>
    <n v="8045"/>
    <n v="30"/>
    <m/>
    <x v="62"/>
    <n v="7"/>
    <s v="07"/>
    <n v="10"/>
    <x v="1"/>
    <n v="0.15"/>
    <n v="3"/>
    <s v="TRIMPESAS S.A."/>
  </r>
  <r>
    <n v="1002212957"/>
    <s v="UE01"/>
    <d v="2022-04-07T00:00:00"/>
    <d v="1899-12-30T11:06:00"/>
    <s v="012-024-00413548"/>
    <s v="9000810338"/>
    <s v="012-022-00317114"/>
    <n v="1922.33"/>
    <n v="2155.33"/>
    <s v="ZPVN"/>
    <s v="40568746"/>
    <s v="P000033762"/>
    <n v="8002831245"/>
    <n v="1002212957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s v="18UE729"/>
    <s v="1"/>
    <s v="Con Pallet"/>
    <n v="0.05"/>
    <n v="14"/>
    <x v="0"/>
    <n v="22062.5"/>
    <n v="14017.5"/>
    <n v="8045"/>
    <n v="42"/>
    <m/>
    <x v="62"/>
    <n v="7"/>
    <s v="07"/>
    <n v="14"/>
    <x v="1"/>
    <n v="0.15"/>
    <n v="3"/>
    <s v="TRIMPESAS S.A."/>
  </r>
  <r>
    <n v="1002212944"/>
    <s v="UE01"/>
    <d v="2022-04-07T00:00:00"/>
    <d v="1899-12-30T11:10:00"/>
    <s v="012-024-00413550"/>
    <s v="9000810343"/>
    <s v="012-022-00317117"/>
    <n v="3740.8"/>
    <n v="4194.21"/>
    <s v="ZPVN"/>
    <s v="40569141"/>
    <s v="0000396743"/>
    <n v="8002831224"/>
    <n v="1002212944"/>
    <s v="15-00001119"/>
    <s v="CAMPEON ANTIHUMEDAD"/>
    <n v="56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7235"/>
    <n v="28035"/>
    <n v="9200"/>
    <n v="845.6"/>
    <m/>
    <x v="76"/>
    <n v="7"/>
    <s v="07"/>
    <n v="28"/>
    <x v="1"/>
    <n v="1.51"/>
    <n v="30.2"/>
    <s v="TRANSPORTE PROPIO"/>
  </r>
  <r>
    <n v="1002212944"/>
    <s v="UE01"/>
    <d v="2022-04-07T00:00:00"/>
    <d v="1899-12-30T11:10:00"/>
    <s v="012-024-00413551"/>
    <s v="9000810342"/>
    <s v="012-022-00317116"/>
    <n v="555.20000000000005"/>
    <n v="622.49"/>
    <s v="ZPVN"/>
    <s v="40569142"/>
    <s v="0000396744"/>
    <n v="8002831223"/>
    <n v="1002212944"/>
    <s v="15-00001124"/>
    <s v="SELVALEGRE ANTIHUMEDAD"/>
    <n v="8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3205"/>
    <n v="4005"/>
    <n v="9200"/>
    <n v="111.2"/>
    <m/>
    <x v="76"/>
    <n v="7"/>
    <s v="07"/>
    <n v="4"/>
    <x v="1"/>
    <n v="1.3900000000000001"/>
    <n v="27.8"/>
    <s v="TRANSPORTE PROPIO"/>
  </r>
  <r>
    <n v="1002212941"/>
    <s v="UE01"/>
    <d v="2022-04-07T00:00:00"/>
    <d v="1899-12-30T11:16:00"/>
    <s v="012-024-00413552"/>
    <s v="9000810345"/>
    <s v="012-022-00317118"/>
    <n v="2332.8000000000002"/>
    <n v="2615.5500000000002"/>
    <s v="ZPVN"/>
    <s v="40568989"/>
    <s v="0000396615"/>
    <n v="8002831218"/>
    <n v="1002212941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6"/>
    <x v="16"/>
    <s v="100022266"/>
    <s v="CALDERON REYES SEGUNDO JORGE"/>
    <s v="ZEMU"/>
    <s v="18UE711"/>
    <s v="2"/>
    <s v="Sin Pallet"/>
    <n v="0"/>
    <n v="0"/>
    <x v="0"/>
    <n v="27030"/>
    <n v="18010"/>
    <n v="9020"/>
    <n v="370.8"/>
    <m/>
    <x v="16"/>
    <n v="7"/>
    <s v="07"/>
    <n v="18"/>
    <x v="1"/>
    <n v="1.03"/>
    <n v="20.6"/>
    <s v="LA ARMENIA S.A."/>
  </r>
  <r>
    <n v="1002212955"/>
    <s v="UE01"/>
    <d v="2022-04-07T00:00:00"/>
    <d v="1899-12-30T11:26:00"/>
    <s v="012-024-00413553"/>
    <s v=""/>
    <s v=""/>
    <n v="0"/>
    <n v="0"/>
    <s v="ZPRC"/>
    <s v="2500108810"/>
    <s v="0000396112"/>
    <n v="8002831241"/>
    <n v="1002212955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43"/>
    <x v="43"/>
    <s v="100017965"/>
    <s v="ARIAS PATRICIO"/>
    <s v="ZEMT"/>
    <s v="18UE535"/>
    <s v="1"/>
    <s v="Con Pallet"/>
    <n v="0.05"/>
    <n v="24"/>
    <x v="0"/>
    <n v="39580"/>
    <n v="24000"/>
    <n v="15580"/>
    <n v="542.4"/>
    <m/>
    <x v="41"/>
    <n v="7"/>
    <s v="07"/>
    <n v="24"/>
    <x v="1"/>
    <n v="1.1299999999999999"/>
    <n v="22.599999999999998"/>
    <s v="LIDENORTI S.A."/>
  </r>
  <r>
    <n v="1002212907"/>
    <s v="UE01"/>
    <d v="2022-04-07T00:00:00"/>
    <d v="1899-12-30T11:27:00"/>
    <s v="012-024-00413554"/>
    <s v="9000810347"/>
    <s v="012-022-00317119"/>
    <n v="3897.65"/>
    <n v="4370.07"/>
    <s v="ZPVN"/>
    <s v="40568793"/>
    <s v="0000396336"/>
    <n v="8002831176"/>
    <n v="1002212907"/>
    <s v="15-00000218"/>
    <s v="MAGNO HE"/>
    <n v="31.86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57"/>
    <s v="TOCAGON CESAR"/>
    <s v="ZECI"/>
    <s v="18UE709"/>
    <s v="2"/>
    <s v="Sin Pallet"/>
    <n v="0"/>
    <n v="0"/>
    <x v="0"/>
    <n v="51170"/>
    <n v="31860"/>
    <n v="19310"/>
    <n v="164.08"/>
    <m/>
    <x v="78"/>
    <n v="7"/>
    <s v="07"/>
    <n v="31.86"/>
    <x v="1"/>
    <n v="5.1500313873195234"/>
    <n v="5.1500313873195234"/>
    <s v="CASTRO HERMANOS S.A."/>
  </r>
  <r>
    <n v="1002212952"/>
    <s v="UE01"/>
    <d v="2022-04-07T00:00:00"/>
    <d v="1899-12-30T11:36:00"/>
    <s v="012-024-00413555"/>
    <s v="9000810348"/>
    <s v="012-022-00317120"/>
    <n v="4158"/>
    <n v="4661.9799999999996"/>
    <s v="ZPVN"/>
    <s v="40568904"/>
    <s v="0000396536"/>
    <n v="8002831237"/>
    <n v="1002212952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18"/>
    <x v="18"/>
    <s v="100019606"/>
    <s v="MORALES SANTIAGO"/>
    <s v="ZETT"/>
    <s v="18UE668"/>
    <s v="2"/>
    <s v="Sin Pallet"/>
    <n v="0"/>
    <n v="0"/>
    <x v="0"/>
    <n v="51160"/>
    <n v="33070"/>
    <n v="18090"/>
    <n v="679.8"/>
    <m/>
    <x v="18"/>
    <n v="7"/>
    <s v="07"/>
    <n v="33"/>
    <x v="1"/>
    <n v="1.03"/>
    <n v="20.599999999999998"/>
    <s v="LA ARMENIA S.A."/>
  </r>
  <r>
    <n v="1002212985"/>
    <s v="UE01"/>
    <d v="2022-04-07T00:00:00"/>
    <d v="1899-12-30T11:37:00"/>
    <s v="012-024-00413556"/>
    <s v="9000810351"/>
    <s v="012-022-00317121"/>
    <n v="4268.8"/>
    <n v="4786.21"/>
    <s v="ZPVN"/>
    <s v="40568842"/>
    <s v="0000396412"/>
    <n v="8002831277"/>
    <n v="1002212985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28"/>
    <x v="128"/>
    <s v="100014989"/>
    <s v="CHANDI JAIME"/>
    <s v="ZETT"/>
    <s v="18UE649"/>
    <s v="1"/>
    <s v="Con Pallet"/>
    <n v="0.05"/>
    <n v="32"/>
    <x v="0"/>
    <n v="50530"/>
    <n v="32010"/>
    <n v="18520"/>
    <n v="659.2"/>
    <m/>
    <x v="126"/>
    <n v="7"/>
    <s v="07"/>
    <n v="32"/>
    <x v="1"/>
    <n v="1.03"/>
    <n v="20.6"/>
    <s v="TRIMPESAS S.A."/>
  </r>
  <r>
    <n v="1002213041"/>
    <s v="UE01"/>
    <d v="2022-04-07T00:00:00"/>
    <d v="1899-12-30T11:39:00"/>
    <s v="012-024-00413557"/>
    <s v=""/>
    <s v=""/>
    <n v="0"/>
    <n v="0"/>
    <s v="ZPRC"/>
    <s v="2500108885"/>
    <s v="P000033889"/>
    <n v="8002831337"/>
    <n v="1002213041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650"/>
    <n v="33040"/>
    <n v="17610"/>
    <n v="336.6"/>
    <m/>
    <x v="109"/>
    <n v="7"/>
    <s v="07"/>
    <n v="33"/>
    <x v="1"/>
    <n v="0.51"/>
    <n v="10.200000000000001"/>
    <s v="TRANSPORTE PROPIO"/>
  </r>
  <r>
    <n v="1002212969"/>
    <s v="UE01"/>
    <d v="2022-04-07T00:00:00"/>
    <d v="1899-12-30T11:47:00"/>
    <s v="012-024-00413558"/>
    <s v="9000810352"/>
    <s v="012-022-00317122"/>
    <n v="3211.2"/>
    <n v="3600.41"/>
    <s v="ZPVN"/>
    <s v="40568843"/>
    <s v="P000033783"/>
    <n v="8002831258"/>
    <n v="1002212969"/>
    <s v="15-00001123"/>
    <s v="SELVALEGRE"/>
    <n v="480"/>
    <s v="BOL"/>
    <s v="101544"/>
    <s v="LANDAZURI CORDOVA IVAN OSWALDO"/>
    <s v="801777"/>
    <s v="BODEGA LANDAZURI"/>
    <s v="TULCÁN"/>
    <s v="AV. VEINTIMILLA S/N Y"/>
    <s v="OCTULC"/>
    <s v="O-Carchi-Tulcan"/>
    <n v="159"/>
    <x v="65"/>
    <x v="65"/>
    <s v="100014860"/>
    <s v="TANICUCHI LUIS"/>
    <s v="ZEMT"/>
    <s v="18UE350"/>
    <s v="1"/>
    <s v="Con Pallet"/>
    <n v="0.05"/>
    <n v="24"/>
    <x v="0"/>
    <n v="39380"/>
    <n v="24040"/>
    <n v="15340"/>
    <n v="278.39999999999998"/>
    <m/>
    <x v="63"/>
    <n v="7"/>
    <s v="07"/>
    <n v="24"/>
    <x v="1"/>
    <n v="0.57999999999999996"/>
    <n v="11.6"/>
    <s v="TRANSSJQ S.A."/>
  </r>
  <r>
    <n v="1002213062"/>
    <s v="UE01"/>
    <d v="2022-04-07T00:00:00"/>
    <d v="1899-12-30T11:52:00"/>
    <s v="012-024-00413559"/>
    <s v="9000810241"/>
    <s v="013-020-00048131"/>
    <n v="747.02"/>
    <n v="837.56"/>
    <s v="ZPDF"/>
    <s v="70178136"/>
    <s v="0000396778"/>
    <n v="8002831362"/>
    <n v="1002213062"/>
    <s v="15-00001120"/>
    <s v="CAMPEON"/>
    <n v="12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s v="18UE517"/>
    <s v="2"/>
    <s v="Sin Pallet"/>
    <n v="0"/>
    <n v="0"/>
    <x v="0"/>
    <n v="10520"/>
    <n v="6000"/>
    <n v="4520"/>
    <n v="54"/>
    <m/>
    <x v="29"/>
    <n v="7"/>
    <s v="07"/>
    <n v="6"/>
    <x v="1"/>
    <n v="0.45"/>
    <n v="9"/>
    <s v="SANJOPAS S.A."/>
  </r>
  <r>
    <n v="1002213062"/>
    <s v="UE01"/>
    <d v="2022-04-07T00:00:00"/>
    <d v="1899-12-30T11:52:00"/>
    <s v="012-024-00413560"/>
    <s v="9000810242"/>
    <s v="013-020-00048132"/>
    <n v="1621.7"/>
    <n v="1818.26"/>
    <s v="ZPDF"/>
    <s v="70178135"/>
    <s v="0000396777"/>
    <n v="8002831363"/>
    <n v="1002213062"/>
    <s v="15-00001123"/>
    <s v="SELVALEGRE"/>
    <n v="24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s v="18UE517"/>
    <s v="2"/>
    <s v="Sin Pallet"/>
    <n v="0"/>
    <n v="0"/>
    <x v="0"/>
    <n v="16520"/>
    <n v="12000"/>
    <n v="4520"/>
    <n v="108"/>
    <m/>
    <x v="29"/>
    <n v="7"/>
    <s v="07"/>
    <n v="12"/>
    <x v="1"/>
    <n v="0.45"/>
    <n v="9"/>
    <s v="SANJOPAS S.A."/>
  </r>
  <r>
    <n v="1002212988"/>
    <s v="UE01"/>
    <d v="2022-04-07T00:00:00"/>
    <d v="1899-12-30T11:55:00"/>
    <s v="012-024-00413561"/>
    <s v="9000810354"/>
    <s v="012-022-00317123"/>
    <n v="4102.3999999999996"/>
    <n v="4599.6400000000003"/>
    <s v="ZPVN"/>
    <s v="40568842"/>
    <s v="0000396414"/>
    <n v="8002831280"/>
    <n v="1002212988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6"/>
    <x v="6"/>
    <s v="10000175"/>
    <s v="CALDERON CHASIPANTA JUAN CARLOS"/>
    <s v="ZETT"/>
    <s v="18UE620"/>
    <s v="1"/>
    <s v="Con Pallet"/>
    <n v="0.05"/>
    <n v="32"/>
    <x v="0"/>
    <n v="51000"/>
    <n v="32020"/>
    <n v="18980"/>
    <n v="659.2"/>
    <m/>
    <x v="6"/>
    <n v="7"/>
    <s v="07"/>
    <n v="32"/>
    <x v="1"/>
    <n v="1.03"/>
    <n v="20.6"/>
    <s v="TRANSPORTE PROPIO"/>
  </r>
  <r>
    <n v="1002212964"/>
    <s v="UE01"/>
    <d v="2022-04-07T00:00:00"/>
    <d v="1899-12-30T12:11:00"/>
    <s v="012-024-00413562"/>
    <s v="9000810358"/>
    <s v="012-022-00317124"/>
    <n v="3822.57"/>
    <n v="4285.8900000000003"/>
    <s v="ZPVN"/>
    <s v="40568781"/>
    <s v="0000396314"/>
    <n v="8002831253"/>
    <n v="1002212964"/>
    <s v="15-00001121"/>
    <s v="GLADIADOR"/>
    <n v="31.33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s v="18UE831"/>
    <s v="2"/>
    <s v="Sin Pallet"/>
    <n v="0"/>
    <n v="0"/>
    <x v="0"/>
    <n v="49490"/>
    <n v="31330"/>
    <n v="18160"/>
    <n v="110.28"/>
    <m/>
    <x v="28"/>
    <n v="7"/>
    <s v="07"/>
    <n v="31.33"/>
    <x v="1"/>
    <n v="3.5199489307373129"/>
    <n v="3.5199489307373129"/>
    <s v="TRANSALMEIDA"/>
  </r>
  <r>
    <n v="1002213083"/>
    <s v="UE01"/>
    <d v="2022-04-07T00:00:00"/>
    <d v="1899-12-30T12:12:00"/>
    <s v="012-024-00413563"/>
    <s v="9000810359"/>
    <s v="012-022-00317125"/>
    <n v="2390.4"/>
    <n v="2680.13"/>
    <s v="ZPVN"/>
    <s v="40569175"/>
    <s v="0000396805"/>
    <n v="8002831388"/>
    <n v="1002213083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40"/>
    <x v="40"/>
    <s v="100014832"/>
    <s v="PIEDRA JESUS"/>
    <s v="ZEMU"/>
    <s v="18UE304"/>
    <s v="2"/>
    <s v="Sin Pallet"/>
    <n v="0"/>
    <n v="0"/>
    <x v="0"/>
    <n v="27000"/>
    <n v="18030"/>
    <n v="8970"/>
    <n v="165.6"/>
    <m/>
    <x v="38"/>
    <n v="7"/>
    <s v="07"/>
    <n v="18"/>
    <x v="1"/>
    <n v="0.45999999999999996"/>
    <n v="9.1999999999999993"/>
    <s v="LIDENORTI S.A."/>
  </r>
  <r>
    <n v="1002213079"/>
    <s v="UE01"/>
    <d v="2022-04-07T00:00:00"/>
    <d v="1899-12-30T12:17:00"/>
    <s v="012-024-00413564"/>
    <s v="9000810364"/>
    <s v="012-022-00317126"/>
    <n v="2426.4"/>
    <n v="2720.5"/>
    <s v="ZPVN"/>
    <s v="40569173"/>
    <s v="0000396802"/>
    <n v="8002831385"/>
    <n v="1002213079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15134"/>
    <s v="NICOLALDE FABIAN"/>
    <s v="ZEMU"/>
    <s v="18UE744"/>
    <s v="2"/>
    <s v="Sin Pallet"/>
    <n v="0"/>
    <n v="0"/>
    <x v="0"/>
    <n v="27050"/>
    <n v="18000"/>
    <n v="9050"/>
    <n v="136.80000000000001"/>
    <m/>
    <x v="14"/>
    <n v="7"/>
    <s v="07"/>
    <n v="18"/>
    <x v="1"/>
    <n v="0.38"/>
    <n v="7.6000000000000005"/>
    <s v="SANJOPAS S.A."/>
  </r>
  <r>
    <n v="1002212987"/>
    <s v="UE01"/>
    <d v="2022-04-07T00:00:00"/>
    <d v="1899-12-30T12:18:00"/>
    <s v="012-024-00413565"/>
    <s v="9000810366"/>
    <s v="012-022-00317127"/>
    <n v="4268.8"/>
    <n v="4786.21"/>
    <s v="ZPVN"/>
    <s v="40568842"/>
    <s v="0000396413"/>
    <n v="8002831279"/>
    <n v="100221298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23"/>
    <x v="123"/>
    <s v="100014917"/>
    <s v="SUAREZ ARTURO"/>
    <s v="ZETT"/>
    <s v="18UE952"/>
    <s v="1"/>
    <s v="Con Pallet"/>
    <n v="0.05"/>
    <n v="32"/>
    <x v="0"/>
    <n v="49790"/>
    <n v="32020"/>
    <n v="17770"/>
    <n v="659.2"/>
    <m/>
    <x v="121"/>
    <n v="7"/>
    <s v="07"/>
    <n v="32"/>
    <x v="1"/>
    <n v="1.03"/>
    <n v="20.6"/>
    <s v="LIDENORTI S.A."/>
  </r>
  <r>
    <n v="1002213111"/>
    <s v="UE01"/>
    <d v="2022-04-07T00:00:00"/>
    <d v="1899-12-30T12:37:00"/>
    <s v="012-024-00413566"/>
    <s v="9000782705"/>
    <s v="013-020-00046415"/>
    <n v="3471.38"/>
    <n v="3892.13"/>
    <s v="ZPDF"/>
    <s v="70171631"/>
    <s v="0000396385"/>
    <n v="8002831421"/>
    <n v="1002213111"/>
    <s v="15-00001121"/>
    <s v="GLADIADOR"/>
    <n v="3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8930"/>
    <n v="31000"/>
    <n v="17930"/>
    <n v="0"/>
    <m/>
    <x v="1"/>
    <n v="7"/>
    <s v="07"/>
    <n v="31"/>
    <x v="1"/>
    <n v="0"/>
    <n v="0"/>
    <s v="TRANSCONCEM CIA. LTDA."/>
  </r>
  <r>
    <n v="1002212990"/>
    <s v="UE01"/>
    <d v="2022-04-07T00:00:00"/>
    <d v="1899-12-30T12:39:00"/>
    <s v="012-024-00413567"/>
    <s v="9000810005"/>
    <s v="013-020-00048116"/>
    <n v="4166.9399999999996"/>
    <n v="4672"/>
    <s v="ZPDF"/>
    <s v="70178080"/>
    <s v="0000396562"/>
    <n v="8002831282"/>
    <n v="1002212990"/>
    <s v="15-00001119"/>
    <s v="CAMPEON ANTIHUMEDAD"/>
    <n v="640"/>
    <s v="BOL"/>
    <s v="105068"/>
    <s v="ALEJANDRO CEVALLOS ELIJIO GERMAN"/>
    <s v="806593"/>
    <s v="BODEGA PRINCIPAL"/>
    <s v="LAGO AGRIO"/>
    <s v="BARRIO EL PORTAL"/>
    <s v="OKLAGO"/>
    <s v="O-Sucumbios-Lagoagrio"/>
    <n v="469"/>
    <x v="110"/>
    <x v="110"/>
    <s v="100018300"/>
    <s v="TAPIA CLEVER"/>
    <s v="ZETT"/>
    <s v="18UE953"/>
    <s v="1"/>
    <s v="Con Pallet"/>
    <n v="0.05"/>
    <n v="32"/>
    <x v="0"/>
    <n v="50380"/>
    <n v="32040"/>
    <n v="18340"/>
    <n v="889.6"/>
    <m/>
    <x v="108"/>
    <n v="7"/>
    <s v="07"/>
    <n v="32"/>
    <x v="1"/>
    <n v="1.3900000000000001"/>
    <n v="27.8"/>
    <s v="LIDENORTI S.A."/>
  </r>
  <r>
    <n v="1002213088"/>
    <s v="UE01"/>
    <d v="2022-04-07T00:00:00"/>
    <d v="1899-12-30T12:40:00"/>
    <s v="012-024-00413568"/>
    <s v="9000810370"/>
    <s v="012-022-00317128"/>
    <n v="2301.35"/>
    <n v="2580.29"/>
    <s v="ZPVN"/>
    <s v="40568980"/>
    <s v="P000033813"/>
    <n v="8002831393"/>
    <n v="1002213088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40"/>
    <n v="18030"/>
    <n v="9310"/>
    <n v="266.39999999999998"/>
    <m/>
    <x v="34"/>
    <n v="7"/>
    <s v="07"/>
    <n v="18"/>
    <x v="1"/>
    <n v="0.74"/>
    <n v="14.799999999999999"/>
    <s v="TRANINTAGSA S.A."/>
  </r>
  <r>
    <n v="1002213012"/>
    <s v="UE01"/>
    <d v="2022-04-07T00:00:00"/>
    <d v="1899-12-30T12:44:00"/>
    <s v="012-024-00413569"/>
    <s v="9000810373"/>
    <s v="012-022-00317129"/>
    <n v="4102.3999999999996"/>
    <n v="4599.6400000000003"/>
    <s v="ZPVN"/>
    <s v="40568842"/>
    <s v="0000396415"/>
    <n v="8002831306"/>
    <n v="1002213012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35"/>
    <x v="135"/>
    <s v="100015055"/>
    <s v="ALQUINGA BYRON"/>
    <s v="ZETT"/>
    <s v="18UE963"/>
    <s v="1"/>
    <s v="Con Pallet"/>
    <n v="0.05"/>
    <n v="32"/>
    <x v="0"/>
    <n v="50450"/>
    <n v="32060"/>
    <n v="18390"/>
    <n v="659.2"/>
    <m/>
    <x v="133"/>
    <n v="7"/>
    <s v="07"/>
    <n v="32"/>
    <x v="1"/>
    <n v="1.03"/>
    <n v="20.6"/>
    <s v="ALQUINGA &amp; ALQUINGA"/>
  </r>
  <r>
    <n v="1002213073"/>
    <s v="UE01"/>
    <d v="2022-04-07T00:00:00"/>
    <d v="1899-12-30T12:45:00"/>
    <s v="012-024-00413570"/>
    <s v="9000810374"/>
    <s v="012-022-00317130"/>
    <n v="3278.88"/>
    <n v="3676.31"/>
    <s v="ZPVN"/>
    <s v="40568907"/>
    <s v="P000033800"/>
    <n v="8002831376"/>
    <n v="1002213073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s v="18UE985"/>
    <s v="1"/>
    <s v="Con Pallet"/>
    <n v="0.05"/>
    <n v="24"/>
    <x v="0"/>
    <n v="40660"/>
    <n v="24030"/>
    <n v="16630"/>
    <n v="91.2"/>
    <m/>
    <x v="66"/>
    <n v="7"/>
    <s v="07"/>
    <n v="24"/>
    <x v="1"/>
    <n v="0.19"/>
    <n v="3.8000000000000003"/>
    <s v="SELVALEGRE S.A."/>
  </r>
  <r>
    <n v="1002213121"/>
    <s v="UE01"/>
    <d v="2022-04-07T00:00:00"/>
    <d v="1899-12-30T12:47:00"/>
    <s v="012-024-00413571"/>
    <s v=""/>
    <s v=""/>
    <n v="0"/>
    <n v="0"/>
    <s v="ZPRC"/>
    <s v="2500108845"/>
    <s v="P000033803"/>
    <n v="8002831432"/>
    <n v="1002213121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310"/>
    <n v="18080"/>
    <n v="9230"/>
    <n v="266.39999999999998"/>
    <m/>
    <x v="131"/>
    <n v="7"/>
    <s v="07"/>
    <n v="18"/>
    <x v="1"/>
    <n v="0.74"/>
    <n v="14.799999999999999"/>
    <s v="RUTAS COTACACHENSES S.A."/>
  </r>
  <r>
    <n v="1002213126"/>
    <s v="UE01"/>
    <d v="2022-04-07T00:00:00"/>
    <d v="1899-12-30T12:52:00"/>
    <s v="012-024-00413572"/>
    <s v="9000810378"/>
    <s v="012-022-00317132"/>
    <n v="1193.4000000000001"/>
    <n v="1338.05"/>
    <s v="ZPVN"/>
    <s v="40569115"/>
    <s v="0000396694"/>
    <n v="8002831439"/>
    <n v="1002213126"/>
    <s v="15-00001123"/>
    <s v="SELVALEGRE"/>
    <n v="18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</r>
  <r>
    <n v="1002213126"/>
    <s v="UE01"/>
    <d v="2022-04-07T00:00:00"/>
    <d v="1899-12-30T12:52:00"/>
    <s v="012-024-00413573"/>
    <s v="9000810377"/>
    <s v="012-022-00317131"/>
    <n v="1152.45"/>
    <n v="1292.1300000000001"/>
    <s v="ZPVN"/>
    <s v="40556969"/>
    <s v="0000396695"/>
    <n v="8002831440"/>
    <n v="1002213126"/>
    <s v="15-00001123"/>
    <s v="SELVALEGRE"/>
    <n v="18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</r>
  <r>
    <n v="1002213097"/>
    <s v="UE01"/>
    <d v="2022-04-07T00:00:00"/>
    <d v="1899-12-30T12:59:00"/>
    <s v="012-024-00413574"/>
    <s v=""/>
    <s v=""/>
    <n v="0"/>
    <n v="0"/>
    <s v="ZPRC"/>
    <s v="2500108875"/>
    <s v="P000033865"/>
    <n v="8002831405"/>
    <n v="1002213097"/>
    <s v="15-00001120"/>
    <s v="CAMPEON"/>
    <n v="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12967.352999999999"/>
    <n v="4002.3530000000001"/>
    <n v="8965"/>
    <n v="40.799999999999997"/>
    <m/>
    <x v="7"/>
    <n v="7"/>
    <s v="07"/>
    <n v="4"/>
    <x v="1"/>
    <n v="0.51"/>
    <n v="10.199999999999999"/>
    <s v="TRANSPORTE PROPIO"/>
  </r>
  <r>
    <n v="1002213097"/>
    <s v="UE01"/>
    <d v="2022-04-07T00:00:00"/>
    <d v="1899-12-30T12:59:00"/>
    <s v="012-024-00413575"/>
    <s v=""/>
    <s v=""/>
    <n v="0"/>
    <n v="0"/>
    <s v="ZPRC"/>
    <s v="2500108874"/>
    <s v="P000033864"/>
    <n v="8002831404"/>
    <n v="1002213097"/>
    <s v="15-00001123"/>
    <s v="SELVALEGRE"/>
    <n v="60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38982.646999999997"/>
    <n v="30017.647000000001"/>
    <n v="8965"/>
    <n v="306"/>
    <m/>
    <x v="7"/>
    <n v="7"/>
    <s v="07"/>
    <n v="30"/>
    <x v="1"/>
    <n v="0.51"/>
    <n v="10.199999999999999"/>
    <s v="TRANSPORTE PROPIO"/>
  </r>
  <r>
    <n v="1002212946"/>
    <s v="UE01"/>
    <d v="2022-04-07T00:00:00"/>
    <d v="1899-12-30T13:05:00"/>
    <s v="012-024-00413576"/>
    <s v="9000810385"/>
    <s v="012-022-00317134"/>
    <n v="2560"/>
    <n v="2870.29"/>
    <s v="ZPVN"/>
    <s v="40568915"/>
    <s v="0000396545"/>
    <n v="8002831227"/>
    <n v="1002212946"/>
    <s v="15-00001119"/>
    <s v="CAMPEON ANTIHUMEDAD"/>
    <n v="40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s v="18UE565"/>
    <s v="1"/>
    <s v="Con Pallet"/>
    <n v="0.05"/>
    <n v="20"/>
    <x v="0"/>
    <n v="29153.75"/>
    <n v="19993.75"/>
    <n v="9160"/>
    <n v="404"/>
    <m/>
    <x v="49"/>
    <n v="7"/>
    <s v="07"/>
    <n v="20"/>
    <x v="1"/>
    <n v="1.01"/>
    <n v="20.2"/>
    <s v="TRANSCARLONISA"/>
  </r>
  <r>
    <n v="1002212946"/>
    <s v="UE01"/>
    <d v="2022-04-07T00:00:00"/>
    <d v="1899-12-30T13:05:00"/>
    <s v="012-024-00413577"/>
    <s v="9000810384"/>
    <s v="012-022-00317133"/>
    <n v="1596"/>
    <n v="1789.45"/>
    <s v="ZPVN"/>
    <s v="40568915"/>
    <s v="0000396544"/>
    <n v="8002831228"/>
    <n v="1002212946"/>
    <s v="15-00001124"/>
    <s v="SELVALEGRE ANTIHUMEDAD"/>
    <n v="24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s v="18UE565"/>
    <s v="1"/>
    <s v="Con Pallet"/>
    <n v="0.05"/>
    <n v="12"/>
    <x v="0"/>
    <n v="21156.25"/>
    <n v="11996.25"/>
    <n v="9160"/>
    <n v="242.4"/>
    <m/>
    <x v="49"/>
    <n v="7"/>
    <s v="07"/>
    <n v="12"/>
    <x v="1"/>
    <n v="1.01"/>
    <n v="20.2"/>
    <s v="TRANSCARLONISA"/>
  </r>
  <r>
    <n v="1002213138"/>
    <s v="UE01"/>
    <d v="2022-04-07T00:00:00"/>
    <d v="1899-12-30T13:06:00"/>
    <s v="012-024-00413578"/>
    <s v="9000810386"/>
    <s v="012-022-00317135"/>
    <n v="3259.2"/>
    <n v="3654.23"/>
    <s v="ZPVN"/>
    <s v="40569123"/>
    <s v="0000396707"/>
    <n v="8002831461"/>
    <n v="1002213138"/>
    <s v="15-00001123"/>
    <s v="SELVALEGRE"/>
    <n v="48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410"/>
    <n v="24040"/>
    <n v="15370"/>
    <n v="244.8"/>
    <m/>
    <x v="54"/>
    <n v="7"/>
    <s v="07"/>
    <n v="24"/>
    <x v="1"/>
    <n v="0.51"/>
    <n v="10.200000000000001"/>
    <s v="TRANSPORTE PROPIO"/>
  </r>
  <r>
    <n v="1002213044"/>
    <s v="UE01"/>
    <d v="2022-04-07T00:00:00"/>
    <d v="1899-12-30T13:09:00"/>
    <s v="012-024-00413579"/>
    <s v="9000810388"/>
    <s v="012-022-00317136"/>
    <n v="4166.9399999999996"/>
    <n v="4672"/>
    <s v="ZPVN"/>
    <s v="40568885"/>
    <s v="P000033792"/>
    <n v="8002831340"/>
    <n v="1002213044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68"/>
    <x v="168"/>
    <s v="100015007"/>
    <s v="FLORES EDISON"/>
    <s v="ZETT"/>
    <s v="18UE753"/>
    <s v="1"/>
    <s v="Con Pallet"/>
    <n v="0.05"/>
    <n v="32"/>
    <x v="0"/>
    <n v="50240"/>
    <n v="32070"/>
    <n v="18170"/>
    <n v="889.6"/>
    <m/>
    <x v="164"/>
    <n v="7"/>
    <s v="07"/>
    <n v="32"/>
    <x v="1"/>
    <n v="1.3900000000000001"/>
    <n v="27.8"/>
    <s v="TRIMPESAS S.A."/>
  </r>
  <r>
    <n v="1002213093"/>
    <s v="UE01"/>
    <d v="2022-04-07T00:00:00"/>
    <d v="1899-12-30T13:14:00"/>
    <s v="012-024-00413580"/>
    <s v="9000810389"/>
    <s v="012-022-00317137"/>
    <n v="2336.81"/>
    <n v="2620.0500000000002"/>
    <s v="ZPVN"/>
    <s v="40569161"/>
    <s v="0000396765"/>
    <n v="8002831400"/>
    <n v="1002213093"/>
    <s v="15-00001124"/>
    <s v="SELVALEGRE ANTIHUMEDAD"/>
    <n v="360"/>
    <s v="BOL"/>
    <s v="101504"/>
    <s v="MEGAKONS S.A."/>
    <s v="810729"/>
    <s v="FERRETERIA CHASSI LA MANA"/>
    <s v="LA MANÁ"/>
    <s v="CALLE MEDARDO ÁNGEL SILVA Y QUITO"/>
    <s v="OXLAMA"/>
    <s v="O-Cotopaxi-Lamana"/>
    <n v="330"/>
    <x v="39"/>
    <x v="39"/>
    <s v="10001979"/>
    <s v="TITISTAR CUCAS FERNANDO PATRICIO"/>
    <s v="ZEMU"/>
    <s v="18UE705"/>
    <s v="2"/>
    <s v="Sin Pallet"/>
    <n v="0"/>
    <n v="0"/>
    <x v="0"/>
    <n v="26930"/>
    <n v="17990"/>
    <n v="8940"/>
    <n v="478.8"/>
    <m/>
    <x v="37"/>
    <n v="7"/>
    <s v="07"/>
    <n v="18"/>
    <x v="1"/>
    <n v="1.33"/>
    <n v="26.6"/>
    <s v="TRANSLOBOL S.A."/>
  </r>
  <r>
    <n v="1002213140"/>
    <s v="UE01"/>
    <d v="2022-04-07T00:00:00"/>
    <d v="1899-12-30T13:17:00"/>
    <s v="012-024-00413581"/>
    <s v="9000810390"/>
    <s v="012-022-00317138"/>
    <n v="2301.35"/>
    <n v="2580.29"/>
    <s v="ZPVN"/>
    <s v="40568984"/>
    <s v="P000033815"/>
    <n v="8002831463"/>
    <n v="1002213140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20316"/>
    <s v="TROYA DAVID"/>
    <s v="ZEMU"/>
    <s v="18UE644"/>
    <s v="2"/>
    <s v="Sin Pallet"/>
    <n v="0"/>
    <n v="0"/>
    <x v="0"/>
    <n v="26950"/>
    <n v="18040"/>
    <n v="8910"/>
    <n v="266.39999999999998"/>
    <m/>
    <x v="14"/>
    <n v="7"/>
    <s v="07"/>
    <n v="18"/>
    <x v="1"/>
    <n v="0.74"/>
    <n v="14.799999999999999"/>
    <s v="OTAVALOTRUCKS S.A."/>
  </r>
  <r>
    <n v="1002213170"/>
    <s v="UE01"/>
    <d v="2022-04-07T00:00:00"/>
    <d v="1899-12-30T13:24:00"/>
    <s v="012-024-00413582"/>
    <s v=""/>
    <s v=""/>
    <n v="0"/>
    <n v="0"/>
    <s v="ZPRC"/>
    <s v="2500108867"/>
    <s v="P000033822"/>
    <n v="8002831508"/>
    <n v="1002213170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8"/>
    <x v="48"/>
    <s v="100019553"/>
    <s v="GRANDA HENDRY"/>
    <s v="ZEMU"/>
    <s v="18UE694"/>
    <s v="2"/>
    <s v="Sin Pallet"/>
    <n v="0"/>
    <n v="0"/>
    <x v="0"/>
    <n v="26920"/>
    <n v="18020"/>
    <n v="8900"/>
    <n v="266.39999999999998"/>
    <m/>
    <x v="46"/>
    <n v="7"/>
    <s v="07"/>
    <n v="18"/>
    <x v="1"/>
    <n v="0.74"/>
    <n v="14.799999999999999"/>
    <s v="TRAPSA C.A."/>
  </r>
  <r>
    <n v="1002213039"/>
    <s v="UE01"/>
    <d v="2022-04-07T00:00:00"/>
    <d v="1899-12-30T13:31:00"/>
    <s v="012-024-00413583"/>
    <s v="9000810397"/>
    <s v="012-022-00317139"/>
    <n v="4204.8"/>
    <n v="4714.45"/>
    <s v="ZPVN"/>
    <s v="40568872"/>
    <s v="0000396486"/>
    <n v="8002831334"/>
    <n v="1002213039"/>
    <s v="15-00001119"/>
    <s v="CAMPEON ANTIHUMEDAD"/>
    <n v="640"/>
    <s v="BOL"/>
    <s v="10007855"/>
    <s v="MENDOZA GARCIA MARIA MAGDALENA"/>
    <s v="810819"/>
    <s v="BODEGA PRINCIPAL"/>
    <s v="EL CARMEN"/>
    <s v="AV CHONE Y VIA PITA"/>
    <s v="OMELCA"/>
    <s v="O-Manabi-Elcarmen"/>
    <n v="278"/>
    <x v="139"/>
    <x v="139"/>
    <s v="100018201"/>
    <s v="GUERRERO MARCELO"/>
    <s v="ZETT"/>
    <s v="18UE520"/>
    <s v="1"/>
    <s v="Con Pallet"/>
    <n v="0.05"/>
    <n v="32"/>
    <x v="0"/>
    <n v="49690"/>
    <n v="32050"/>
    <n v="17640"/>
    <n v="531.20000000000005"/>
    <m/>
    <x v="137"/>
    <n v="7"/>
    <s v="07"/>
    <n v="32"/>
    <x v="1"/>
    <n v="0.83000000000000007"/>
    <n v="16.600000000000001"/>
    <s v="TRAPSA C.A."/>
  </r>
  <r>
    <n v="1002213154"/>
    <s v="UE01"/>
    <d v="2022-04-07T00:00:00"/>
    <d v="1899-12-30T13:56:00"/>
    <s v="012-024-00413584"/>
    <s v="9000810438"/>
    <s v="012-022-00317141"/>
    <n v="812.4"/>
    <n v="910.87"/>
    <s v="ZPVN"/>
    <s v="40568777"/>
    <s v="P000033770"/>
    <n v="8002831481"/>
    <n v="1002213154"/>
    <s v="15-00001115"/>
    <s v="ARMADURO"/>
    <n v="1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s v="18UE215"/>
    <s v="1"/>
    <s v="Con Pallet"/>
    <n v="0.05"/>
    <n v="6"/>
    <x v="0"/>
    <n v="14916.25"/>
    <n v="6011.25"/>
    <n v="8905"/>
    <n v="55.2"/>
    <m/>
    <x v="70"/>
    <n v="7"/>
    <s v="07"/>
    <n v="6"/>
    <x v="1"/>
    <n v="0.46"/>
    <n v="9.2000000000000011"/>
    <s v="LIDENORTI S.A."/>
  </r>
  <r>
    <n v="1002213154"/>
    <s v="UE01"/>
    <d v="2022-04-07T00:00:00"/>
    <d v="1899-12-30T13:56:00"/>
    <s v="012-024-00413585"/>
    <s v="9000810437"/>
    <s v="012-022-00317140"/>
    <n v="3504.8"/>
    <n v="3929.61"/>
    <s v="ZPVN"/>
    <s v="40568776"/>
    <s v="P000033769"/>
    <n v="8002831482"/>
    <n v="1002213154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s v="18UE215"/>
    <s v="1"/>
    <s v="Con Pallet"/>
    <n v="0.05"/>
    <n v="26"/>
    <x v="0"/>
    <n v="34953.75"/>
    <n v="26048.75"/>
    <n v="8905"/>
    <n v="239.2"/>
    <m/>
    <x v="70"/>
    <n v="7"/>
    <s v="07"/>
    <n v="26"/>
    <x v="1"/>
    <n v="0.45999999999999996"/>
    <n v="9.1999999999999993"/>
    <s v="LIDENORTI S.A."/>
  </r>
  <r>
    <n v="1002213065"/>
    <s v="UE01"/>
    <d v="2022-04-07T00:00:00"/>
    <d v="1899-12-30T13:58:00"/>
    <s v="012-024-00413586"/>
    <s v=""/>
    <s v=""/>
    <n v="0"/>
    <n v="0"/>
    <s v="ZPRC"/>
    <s v="2500108870"/>
    <s v="P000033845"/>
    <n v="8002831366"/>
    <n v="1002213065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4895"/>
    <s v="TERAN JAIME"/>
    <s v="ZETT"/>
    <s v="18UE509"/>
    <s v="4"/>
    <s v="Pallet Cortesia"/>
    <n v="0"/>
    <n v="0"/>
    <x v="0"/>
    <n v="49580"/>
    <n v="31970"/>
    <n v="17610"/>
    <n v="537.6"/>
    <m/>
    <x v="79"/>
    <n v="7"/>
    <s v="07"/>
    <n v="32"/>
    <x v="1"/>
    <n v="0.84000000000000008"/>
    <n v="16.8"/>
    <s v="LA ARMENIA S.A."/>
  </r>
  <r>
    <n v="1002213068"/>
    <s v="UE01"/>
    <d v="2022-04-07T00:00:00"/>
    <d v="1899-12-30T14:00:00"/>
    <s v="012-024-00413587"/>
    <s v=""/>
    <s v=""/>
    <n v="0"/>
    <n v="0"/>
    <s v="ZPRC"/>
    <s v="2500108872"/>
    <s v="P000033847"/>
    <n v="8002831369"/>
    <n v="1002213068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s v="18UE328"/>
    <s v="4"/>
    <s v="Pallet Cortesia"/>
    <n v="0"/>
    <n v="0"/>
    <x v="0"/>
    <n v="49900"/>
    <n v="32070"/>
    <n v="17830"/>
    <n v="537.6"/>
    <m/>
    <x v="168"/>
    <n v="7"/>
    <s v="07"/>
    <n v="32"/>
    <x v="1"/>
    <n v="0.84000000000000008"/>
    <n v="16.8"/>
    <s v="TRANSLOBOL S.A."/>
  </r>
  <r>
    <n v="1002213175"/>
    <s v="UE01"/>
    <d v="2022-04-07T00:00:00"/>
    <d v="1899-12-30T14:03:00"/>
    <s v="012-024-00413588"/>
    <s v="9000810440"/>
    <s v="012-022-00317143"/>
    <n v="271.60000000000002"/>
    <n v="304.52"/>
    <s v="ZPVN"/>
    <s v="40568716"/>
    <s v="0000396244"/>
    <n v="8002831514"/>
    <n v="1002213175"/>
    <s v="15-00001119"/>
    <s v="CAMPEON ANTIHUMEDAD"/>
    <n v="4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s v="18UE731"/>
    <s v="1"/>
    <s v="Con Pallet"/>
    <n v="0.05"/>
    <n v="2"/>
    <x v="0"/>
    <n v="10411.666999999999"/>
    <n v="2001.6669999999999"/>
    <n v="8410"/>
    <n v="42.4"/>
    <m/>
    <x v="119"/>
    <n v="7"/>
    <s v="07"/>
    <n v="2"/>
    <x v="1"/>
    <n v="1.06"/>
    <n v="21.2"/>
    <s v="LIDENORTI S.A."/>
  </r>
  <r>
    <n v="1002213175"/>
    <s v="UE01"/>
    <d v="2022-04-07T00:00:00"/>
    <d v="1899-12-30T14:03:00"/>
    <s v="012-024-00413589"/>
    <s v="9000810439"/>
    <s v="012-022-00317142"/>
    <n v="3110.8"/>
    <n v="3487.85"/>
    <s v="ZPVN"/>
    <s v="40568716"/>
    <s v="0000396243"/>
    <n v="8002831513"/>
    <n v="1002213175"/>
    <s v="15-00001124"/>
    <s v="SELVALEGRE ANTIHUMEDAD"/>
    <n v="44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s v="18UE731"/>
    <s v="1"/>
    <s v="Con Pallet"/>
    <n v="0.05"/>
    <n v="22"/>
    <x v="0"/>
    <n v="30428.332999999999"/>
    <n v="22018.332999999999"/>
    <n v="8410"/>
    <n v="466.4"/>
    <m/>
    <x v="119"/>
    <n v="7"/>
    <s v="07"/>
    <n v="22"/>
    <x v="1"/>
    <n v="1.06"/>
    <n v="21.2"/>
    <s v="LIDENORTI S.A."/>
  </r>
  <r>
    <n v="1002213136"/>
    <s v="UE01"/>
    <d v="2022-04-07T00:00:00"/>
    <d v="1899-12-30T14:04:00"/>
    <s v="012-024-00413590"/>
    <s v="9000810441"/>
    <s v="012-022-00317144"/>
    <n v="4416.1899999999996"/>
    <n v="4951.46"/>
    <s v="ZPVN"/>
    <s v="40568906"/>
    <s v="P000033799"/>
    <n v="8002831458"/>
    <n v="1002213136"/>
    <s v="15-00001115"/>
    <s v="ARMADURO"/>
    <n v="640"/>
    <s v="BOL"/>
    <s v="101726"/>
    <s v="CONSTRUCCIONES CRANBEGAL"/>
    <s v="801198"/>
    <s v="SU FERRETERO No 2"/>
    <s v="IBARRA"/>
    <s v="IBARRA  AV TEODORO GOMEZ Y JACINTO"/>
    <s v="OIIBAR"/>
    <s v="O-Imbabura-Ibarra"/>
    <n v="30"/>
    <x v="147"/>
    <x v="147"/>
    <s v="100014930"/>
    <s v="SANCHEZ JORGE"/>
    <s v="ZETT"/>
    <s v="18UE791"/>
    <s v="1"/>
    <s v="Con Pallet"/>
    <n v="0.05"/>
    <n v="32"/>
    <x v="0"/>
    <n v="50460"/>
    <n v="32080"/>
    <n v="18380"/>
    <n v="121.6"/>
    <m/>
    <x v="144"/>
    <n v="7"/>
    <s v="07"/>
    <n v="32"/>
    <x v="1"/>
    <n v="0.19"/>
    <n v="3.8"/>
    <s v="TRAPSA C.A."/>
  </r>
  <r>
    <n v="1002213174"/>
    <s v="UE01"/>
    <d v="2022-04-07T00:00:00"/>
    <d v="1899-12-30T14:06:00"/>
    <s v="012-024-00413591"/>
    <s v="9000810442"/>
    <s v="012-022-00317145"/>
    <n v="3238.68"/>
    <n v="3631.23"/>
    <s v="ZPVN"/>
    <s v="40568818"/>
    <s v="P000033779"/>
    <n v="8002831512"/>
    <n v="1002213174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76"/>
    <x v="76"/>
    <s v="100022169"/>
    <s v="LOMAS MONTESDEOCA VINICIO XAVIER"/>
    <s v="ZEMT"/>
    <s v="18UE840"/>
    <s v="1"/>
    <s v="Con Pallet"/>
    <n v="0.05"/>
    <n v="24"/>
    <x v="0"/>
    <n v="39410"/>
    <n v="24040"/>
    <n v="15370"/>
    <n v="43.2"/>
    <m/>
    <x v="74"/>
    <n v="7"/>
    <s v="07"/>
    <n v="24"/>
    <x v="1"/>
    <n v="9.0000000000000011E-2"/>
    <n v="1.8"/>
    <s v="LIDENORTI S.A."/>
  </r>
  <r>
    <n v="1002213196"/>
    <s v="UE01"/>
    <d v="2022-04-07T00:00:00"/>
    <d v="1899-12-30T14:14:00"/>
    <s v="012-024-00413592"/>
    <s v="9000810443"/>
    <s v="012-022-00317146"/>
    <n v="2287.17"/>
    <n v="2564.39"/>
    <s v="ZPVN"/>
    <s v="40569154"/>
    <s v="P000033881"/>
    <n v="8002831543"/>
    <n v="1002213196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7010"/>
    <n v="18030"/>
    <n v="8980"/>
    <n v="280.8"/>
    <m/>
    <x v="140"/>
    <n v="7"/>
    <s v="07"/>
    <n v="18"/>
    <x v="1"/>
    <n v="0.78"/>
    <n v="15.600000000000001"/>
    <s v="TRANSPORTE PROPIO"/>
  </r>
  <r>
    <n v="1002213134"/>
    <s v="UE01"/>
    <d v="2022-04-07T00:00:00"/>
    <d v="1899-12-30T14:20:00"/>
    <s v="012-024-00413593"/>
    <s v="9000810446"/>
    <s v="012-022-00317147"/>
    <n v="3182.4"/>
    <n v="3568.13"/>
    <s v="ZPVN"/>
    <s v="40568893"/>
    <s v="P000033794"/>
    <n v="8002831456"/>
    <n v="1002213134"/>
    <s v="15-00001123"/>
    <s v="SELVALEGRE"/>
    <n v="480"/>
    <s v="BOL"/>
    <s v="101485"/>
    <s v="TORRES PEDRO GASPAR"/>
    <s v="802083"/>
    <s v="BODEGA TORRES PEDRO"/>
    <s v="BAÑOS DE AGUA SANTA"/>
    <s v="CALLE AMBATO S/N Y TOMAS HALFLANS"/>
    <s v="OTBANO"/>
    <s v="O-Tungurahua-Baños"/>
    <n v="284"/>
    <x v="79"/>
    <x v="79"/>
    <s v="100016219"/>
    <s v="ALQUINGA FABIAN"/>
    <s v="ZEMT"/>
    <s v="18UE765"/>
    <s v="2"/>
    <s v="Sin Pallet"/>
    <n v="0"/>
    <n v="0"/>
    <x v="0"/>
    <n v="38880"/>
    <n v="24050"/>
    <n v="14830"/>
    <n v="465.6"/>
    <m/>
    <x v="77"/>
    <n v="7"/>
    <s v="07"/>
    <n v="24"/>
    <x v="1"/>
    <n v="0.97000000000000008"/>
    <n v="19.400000000000002"/>
    <s v="ALQUINGA &amp; ALQUINGA"/>
  </r>
  <r>
    <n v="1002213094"/>
    <s v="UE01"/>
    <d v="2022-04-07T00:00:00"/>
    <d v="1899-12-30T14:37:00"/>
    <s v="012-024-00413594"/>
    <s v="9000810453"/>
    <s v="012-022-00317148"/>
    <n v="4193.1400000000003"/>
    <n v="4701.38"/>
    <s v="ZPVN"/>
    <s v="40568932"/>
    <s v="P000033804"/>
    <n v="8002831401"/>
    <n v="1002213094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81"/>
    <x v="81"/>
    <s v="100017321"/>
    <s v="TERAN PEPE"/>
    <s v="ZETT"/>
    <s v="18UE715"/>
    <s v="2"/>
    <s v="Sin Pallet"/>
    <n v="0"/>
    <n v="0"/>
    <x v="0"/>
    <n v="50160"/>
    <n v="32970"/>
    <n v="17190"/>
    <n v="514.79999999999995"/>
    <m/>
    <x v="79"/>
    <n v="7"/>
    <s v="07"/>
    <n v="33"/>
    <x v="1"/>
    <n v="0.77999999999999992"/>
    <n v="15.599999999999998"/>
    <s v="LA ARMENIA. S.A."/>
  </r>
  <r>
    <n v="1002213148"/>
    <s v="UE01"/>
    <d v="2022-04-07T00:00:00"/>
    <d v="1899-12-30T14:51:00"/>
    <s v="012-024-00413595"/>
    <s v="9000810456"/>
    <s v="012-022-00317149"/>
    <n v="3271.78"/>
    <n v="3668.34"/>
    <s v="ZPVN"/>
    <s v="40568817"/>
    <s v="P000033778"/>
    <n v="8002831473"/>
    <n v="1002213148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s v="18UE826"/>
    <s v="1"/>
    <s v="Con Pallet"/>
    <n v="0.05"/>
    <n v="24"/>
    <x v="0"/>
    <n v="39520"/>
    <n v="23960"/>
    <n v="15560"/>
    <n v="43.2"/>
    <m/>
    <x v="132"/>
    <n v="7"/>
    <s v="07"/>
    <n v="24"/>
    <x v="1"/>
    <n v="9.0000000000000011E-2"/>
    <n v="1.8"/>
    <s v="LIDENORTI S.A."/>
  </r>
  <r>
    <n v="1002213259"/>
    <s v="UE01"/>
    <d v="2022-04-07T00:00:00"/>
    <d v="1899-12-30T16:38:00"/>
    <s v="012-024-00413596"/>
    <s v=""/>
    <s v=""/>
    <n v="0"/>
    <n v="0"/>
    <s v="ZPRC"/>
    <s v="2500108868"/>
    <s v="P000033826"/>
    <n v="8002831618"/>
    <n v="1002213259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21"/>
    <x v="21"/>
    <s v="10000371"/>
    <s v="PERUGACHI MORENO DARWIN SANTIAGO"/>
    <s v="ZEMU"/>
    <s v="18UE634"/>
    <s v="2"/>
    <s v="Sin Pallet"/>
    <n v="0"/>
    <n v="0"/>
    <x v="0"/>
    <n v="27120"/>
    <n v="18060"/>
    <n v="9060"/>
    <n v="248.4"/>
    <m/>
    <x v="21"/>
    <n v="7"/>
    <s v="07"/>
    <n v="18"/>
    <x v="1"/>
    <n v="0.69000000000000006"/>
    <n v="13.8"/>
    <s v="TRIMPESAS S.A."/>
  </r>
  <r>
    <n v="1002213106"/>
    <s v="UE01"/>
    <d v="2022-04-07T00:00:00"/>
    <d v="1899-12-30T16:40:00"/>
    <s v="012-024-00413597"/>
    <s v="9000810478"/>
    <s v="012-022-00317150"/>
    <n v="4198.3999999999996"/>
    <n v="4707.28"/>
    <s v="ZPVN"/>
    <s v="40568913"/>
    <s v="0000396540"/>
    <n v="8002831415"/>
    <n v="1002213106"/>
    <s v="15-00001119"/>
    <s v="CAMPEON ANTIHUMEDAD"/>
    <n v="640"/>
    <s v="BOL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720"/>
    <n v="32080"/>
    <n v="17640"/>
    <n v="889.6"/>
    <m/>
    <x v="166"/>
    <n v="7"/>
    <s v="07"/>
    <n v="32"/>
    <x v="1"/>
    <n v="1.3900000000000001"/>
    <n v="27.8"/>
    <s v="TRANSPORTE PROPIO"/>
  </r>
  <r>
    <n v="1002213179"/>
    <s v="UE01"/>
    <d v="2022-04-07T00:00:00"/>
    <d v="1899-12-30T16:42:00"/>
    <s v="012-024-00413598"/>
    <s v="9000810485"/>
    <s v="012-022-00317152"/>
    <n v="1091.2"/>
    <n v="1223.46"/>
    <s v="ZPVN"/>
    <s v="40568902"/>
    <s v="P000033798"/>
    <n v="8002831518"/>
    <n v="1002213179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s v="18UE511"/>
    <s v="1"/>
    <s v="Con Pallet"/>
    <n v="0.05"/>
    <n v="8"/>
    <x v="0"/>
    <n v="15611.666999999999"/>
    <n v="8016.6670000000004"/>
    <n v="7595"/>
    <n v="68.8"/>
    <m/>
    <x v="123"/>
    <n v="7"/>
    <s v="07"/>
    <n v="8"/>
    <x v="1"/>
    <n v="0.43"/>
    <n v="8.6"/>
    <s v="TRAPSA C.A."/>
  </r>
  <r>
    <n v="1002213179"/>
    <s v="UE01"/>
    <d v="2022-04-07T00:00:00"/>
    <d v="1899-12-30T16:42:00"/>
    <s v="012-024-00413599"/>
    <s v="9000810484"/>
    <s v="012-022-00317151"/>
    <n v="2172.8000000000002"/>
    <n v="2436.16"/>
    <s v="ZPVN"/>
    <s v="40568901"/>
    <s v="P000033797"/>
    <n v="8002831519"/>
    <n v="1002213179"/>
    <s v="15-00001123"/>
    <s v="SELVALEGRE"/>
    <n v="320"/>
    <s v="BOL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s v="18UE511"/>
    <s v="1"/>
    <s v="Con Pallet"/>
    <n v="0.05"/>
    <n v="16"/>
    <x v="0"/>
    <n v="23628.332999999999"/>
    <n v="16033.333000000001"/>
    <n v="7595"/>
    <n v="137.6"/>
    <m/>
    <x v="123"/>
    <n v="7"/>
    <s v="07"/>
    <n v="16"/>
    <x v="1"/>
    <n v="0.43"/>
    <n v="8.6"/>
    <s v="TRAPSA C.A."/>
  </r>
  <r>
    <n v="1002213238"/>
    <s v="UE01"/>
    <d v="2022-04-07T00:00:00"/>
    <d v="1899-12-30T16:43:00"/>
    <s v="012-024-00413600"/>
    <s v="9000809804"/>
    <s v="013-020-00048109"/>
    <n v="4362.37"/>
    <n v="4891.1099999999997"/>
    <s v="ZPDF"/>
    <s v="70178007"/>
    <s v="0000396689"/>
    <n v="8002831593"/>
    <n v="1002213238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35"/>
    <x v="35"/>
    <s v="100014897"/>
    <s v="CHAUCA RAMIRO"/>
    <s v="ZETT"/>
    <s v="18UE315"/>
    <s v="1"/>
    <s v="Con Pallet"/>
    <n v="0.05"/>
    <n v="32"/>
    <x v="0"/>
    <n v="49570"/>
    <n v="32010"/>
    <n v="17560"/>
    <n v="121.6"/>
    <m/>
    <x v="33"/>
    <n v="7"/>
    <s v="07"/>
    <n v="32"/>
    <x v="1"/>
    <n v="0.19"/>
    <n v="3.8"/>
    <s v="SELVALEGRE S.A."/>
  </r>
  <r>
    <n v="1002213292"/>
    <s v="UE01"/>
    <d v="2022-04-07T00:00:00"/>
    <d v="1899-12-30T16:45:00"/>
    <s v="012-024-00413601"/>
    <s v="9000810486"/>
    <s v="012-022-00317153"/>
    <n v="2343.91"/>
    <n v="2628.01"/>
    <s v="ZPVN"/>
    <s v="40569276"/>
    <s v="P000033907"/>
    <n v="8002831657"/>
    <n v="1002213292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80"/>
    <n v="18060"/>
    <n v="8920"/>
    <n v="266.39999999999998"/>
    <m/>
    <x v="90"/>
    <n v="7"/>
    <s v="07"/>
    <n v="18"/>
    <x v="1"/>
    <n v="0.74"/>
    <n v="14.799999999999999"/>
    <s v="TRANSPORTE PROPIO"/>
  </r>
  <r>
    <n v="1002213227"/>
    <s v="UE01"/>
    <d v="2022-04-07T00:00:00"/>
    <d v="1899-12-30T16:46:00"/>
    <s v="012-024-00413602"/>
    <s v="9000809941"/>
    <s v="013-020-00048112"/>
    <n v="4448.3999999999996"/>
    <n v="4987.58"/>
    <s v="ZPDF"/>
    <s v="70178040"/>
    <s v="0000396445"/>
    <n v="8002831579"/>
    <n v="1002213227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84"/>
    <x v="84"/>
    <s v="100014841"/>
    <s v="FARINANGO OSWALDO"/>
    <s v="ZETT"/>
    <s v="18UE536"/>
    <s v="2"/>
    <s v="Sin Pallet"/>
    <n v="0"/>
    <n v="0"/>
    <x v="0"/>
    <n v="50420"/>
    <n v="33080"/>
    <n v="17340"/>
    <n v="996.6"/>
    <m/>
    <x v="82"/>
    <n v="7"/>
    <s v="07"/>
    <n v="33"/>
    <x v="1"/>
    <n v="1.51"/>
    <n v="30.2"/>
    <s v="TRANSSJQ S.A."/>
  </r>
  <r>
    <n v="1002213287"/>
    <s v="UE01"/>
    <d v="2022-04-07T00:00:00"/>
    <d v="1899-12-30T16:47:00"/>
    <s v="012-024-00413603"/>
    <s v=""/>
    <s v=""/>
    <n v="0"/>
    <n v="0"/>
    <s v="ZPRC"/>
    <s v="2500108894"/>
    <s v="0000396974"/>
    <n v="8002831650"/>
    <n v="1002213287"/>
    <s v="15-00001115"/>
    <s v="ARMADURO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</r>
  <r>
    <n v="1002213287"/>
    <s v="UE01"/>
    <d v="2022-04-07T00:00:00"/>
    <d v="1899-12-30T16:47:00"/>
    <s v="012-024-00413604"/>
    <s v=""/>
    <s v=""/>
    <n v="0"/>
    <n v="0"/>
    <s v="ZPRC"/>
    <s v="2500108894"/>
    <s v="0000396973"/>
    <n v="8002831649"/>
    <n v="1002213287"/>
    <s v="15-00001123"/>
    <s v="SELVALEGRE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</r>
  <r>
    <n v="1002213275"/>
    <s v="UE01"/>
    <d v="2022-04-07T00:00:00"/>
    <d v="1899-12-30T16:49:00"/>
    <s v="012-024-00413605"/>
    <s v=""/>
    <s v=""/>
    <n v="0"/>
    <n v="0"/>
    <s v="ZPRC"/>
    <s v="2500108844"/>
    <s v="P000033802"/>
    <n v="8002831635"/>
    <n v="1002213275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s v="18UE585"/>
    <s v="2"/>
    <s v="Sin Pallet"/>
    <n v="0"/>
    <n v="0"/>
    <x v="0"/>
    <n v="27050"/>
    <n v="18070"/>
    <n v="8980"/>
    <n v="248.4"/>
    <m/>
    <x v="114"/>
    <n v="7"/>
    <s v="07"/>
    <n v="18"/>
    <x v="1"/>
    <n v="0.69000000000000006"/>
    <n v="13.8"/>
    <s v="TRAPSA C.A."/>
  </r>
  <r>
    <n v="1002213309"/>
    <s v="UE01"/>
    <d v="2022-04-07T00:00:00"/>
    <d v="1899-12-30T16:51:00"/>
    <s v="012-024-00413606"/>
    <s v="9000810492"/>
    <s v="012-022-00317155"/>
    <n v="823.2"/>
    <n v="922.97"/>
    <s v="ZPVN"/>
    <s v="40569195"/>
    <s v="0000396828"/>
    <n v="8002831680"/>
    <n v="1002213309"/>
    <s v="15-00000181"/>
    <s v="ARMADURO ANTIHUMEDAD"/>
    <n v="12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s v="18UE736"/>
    <s v="2"/>
    <s v="Sin Pallet"/>
    <n v="0"/>
    <n v="0"/>
    <x v="0"/>
    <n v="10646.666999999999"/>
    <n v="6006.6670000000004"/>
    <n v="4640"/>
    <n v="85.2"/>
    <m/>
    <x v="127"/>
    <n v="7"/>
    <s v="07"/>
    <n v="6"/>
    <x v="1"/>
    <n v="0.71000000000000008"/>
    <n v="14.200000000000001"/>
    <s v="SANJOPAS S.A."/>
  </r>
  <r>
    <n v="1002213309"/>
    <s v="UE01"/>
    <d v="2022-04-07T00:00:00"/>
    <d v="1899-12-30T16:51:00"/>
    <s v="012-024-00413607"/>
    <s v="9000810489"/>
    <s v="012-022-00317154"/>
    <n v="1622.4"/>
    <n v="1819.05"/>
    <s v="ZPVN"/>
    <s v="40569195"/>
    <s v="0000396827"/>
    <n v="8002831679"/>
    <n v="1002213309"/>
    <s v="15-00001124"/>
    <s v="SELVALEGRE ANTIHUMEDAD"/>
    <n v="24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s v="18UE736"/>
    <s v="2"/>
    <s v="Sin Pallet"/>
    <n v="0"/>
    <n v="0"/>
    <x v="0"/>
    <n v="16653.332999999999"/>
    <n v="12013.333000000001"/>
    <n v="4640"/>
    <n v="170.4"/>
    <m/>
    <x v="127"/>
    <n v="7"/>
    <s v="07"/>
    <n v="12"/>
    <x v="1"/>
    <n v="0.71000000000000008"/>
    <n v="14.200000000000001"/>
    <s v="SANJOPAS S.A."/>
  </r>
  <r>
    <n v="1002213243"/>
    <s v="UE01"/>
    <d v="2022-04-07T00:00:00"/>
    <d v="1899-12-30T16:53:00"/>
    <s v="012-024-00413608"/>
    <s v="9000810047"/>
    <s v="013-020-00048129"/>
    <n v="748.21"/>
    <n v="838.9"/>
    <s v="ZPDF"/>
    <s v="70178089"/>
    <s v="0000396596"/>
    <n v="8002831597"/>
    <n v="1002213243"/>
    <s v="15-00001119"/>
    <s v="CAMPEON ANTIHUMEDAD"/>
    <n v="120"/>
    <s v="BOL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s v="18UE528"/>
    <s v="1"/>
    <s v="Con Pallet"/>
    <n v="0.05"/>
    <n v="6"/>
    <x v="0"/>
    <n v="15300.625"/>
    <n v="6005.625"/>
    <n v="9295"/>
    <n v="156"/>
    <m/>
    <x v="124"/>
    <n v="7"/>
    <s v="07"/>
    <n v="6"/>
    <x v="1"/>
    <n v="1.3"/>
    <n v="26"/>
    <s v="LIDENORTI S.A."/>
  </r>
  <r>
    <n v="1002213243"/>
    <s v="UE01"/>
    <d v="2022-04-07T00:00:00"/>
    <d v="1899-12-30T16:53:00"/>
    <s v="012-024-00413609"/>
    <s v="9000810046"/>
    <s v="013-020-00048128"/>
    <n v="3375.4"/>
    <n v="3784.52"/>
    <s v="ZPDF"/>
    <s v="70178088"/>
    <s v="0000396601"/>
    <n v="8002831598"/>
    <n v="1002213243"/>
    <s v="15-00001124"/>
    <s v="SELVALEGRE ANTIHUMEDAD"/>
    <n v="520"/>
    <s v="BOL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s v="18UE528"/>
    <s v="1"/>
    <s v="Con Pallet"/>
    <n v="0.05"/>
    <n v="26"/>
    <x v="0"/>
    <n v="35319.375"/>
    <n v="26024.375"/>
    <n v="9295"/>
    <n v="676"/>
    <m/>
    <x v="124"/>
    <n v="7"/>
    <s v="07"/>
    <n v="26"/>
    <x v="1"/>
    <n v="1.3"/>
    <n v="26"/>
    <s v="LIDENORTI S.A."/>
  </r>
  <r>
    <n v="1002213247"/>
    <s v="UE01"/>
    <d v="2022-04-07T00:00:00"/>
    <d v="1899-12-30T16:57:00"/>
    <s v="012-024-00413610"/>
    <s v="9000810494"/>
    <s v="012-022-00317156"/>
    <n v="3182.4"/>
    <n v="3568.13"/>
    <s v="ZPVN"/>
    <s v="40568861"/>
    <s v="0000396464"/>
    <n v="8002831601"/>
    <n v="1002213247"/>
    <s v="15-00001123"/>
    <s v="SELVALEGRE"/>
    <n v="480"/>
    <s v="BOL"/>
    <s v="103301"/>
    <s v="MOREANO CALALA SANTIAGO FERNANDO"/>
    <s v="806970"/>
    <s v="TODO PARA MI CASA"/>
    <s v="LATACUNGA"/>
    <s v="PANAMERICANA SUR KM5"/>
    <s v="OXLATA"/>
    <s v="O-Cotopaxi-Latacunga"/>
    <n v="198"/>
    <x v="20"/>
    <x v="20"/>
    <s v="100015045"/>
    <s v="MORAN JOSE"/>
    <s v="ZEMT"/>
    <s v="18UE912"/>
    <s v="4"/>
    <s v="Pallet Cortesia"/>
    <n v="0"/>
    <n v="0"/>
    <x v="0"/>
    <n v="40240"/>
    <n v="23980"/>
    <n v="16260"/>
    <n v="355.2"/>
    <m/>
    <x v="20"/>
    <n v="7"/>
    <s v="07"/>
    <n v="24"/>
    <x v="1"/>
    <n v="0.74"/>
    <n v="14.799999999999999"/>
    <s v="TRANSSJQ S.A."/>
  </r>
  <r>
    <n v="1002213272"/>
    <s v="UE01"/>
    <d v="2022-04-07T00:00:00"/>
    <d v="1899-12-30T17:23:00"/>
    <s v="012-024-00413611"/>
    <s v=""/>
    <s v=""/>
    <n v="0"/>
    <n v="0"/>
    <s v="ZPRC"/>
    <s v="2500108837"/>
    <s v="P000033786"/>
    <n v="8002831631"/>
    <n v="1002213272"/>
    <s v="15-00000218"/>
    <s v="MAGNO HE"/>
    <n v="28.0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4880"/>
    <n v="28040"/>
    <n v="16840"/>
    <n v="0"/>
    <m/>
    <x v="3"/>
    <n v="7"/>
    <s v="07"/>
    <n v="28.04"/>
    <x v="1"/>
    <n v="0"/>
    <n v="0"/>
    <s v="UNICON"/>
  </r>
  <r>
    <n v="1002213277"/>
    <s v="UE01"/>
    <d v="2022-04-07T00:00:00"/>
    <d v="1899-12-30T17:34:00"/>
    <s v="012-024-00413612"/>
    <s v="9000810503"/>
    <s v="012-022-00317157"/>
    <n v="2426.4"/>
    <n v="2720.5"/>
    <s v="ZPVN"/>
    <s v="40568908"/>
    <s v="P000033801"/>
    <n v="8002831637"/>
    <n v="1002213277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63"/>
    <x v="63"/>
    <s v="10005910"/>
    <s v="URBANO MOQUINCHE WALTER ARMANDO"/>
    <s v="ZEMU"/>
    <s v="18UE735"/>
    <s v="1"/>
    <s v="Con Pallet"/>
    <n v="0.05"/>
    <n v="18"/>
    <x v="0"/>
    <n v="27080"/>
    <n v="18020"/>
    <n v="9060"/>
    <n v="165.6"/>
    <m/>
    <x v="61"/>
    <n v="7"/>
    <s v="07"/>
    <n v="18"/>
    <x v="1"/>
    <n v="0.45999999999999996"/>
    <n v="9.1999999999999993"/>
    <s v="RUTAS COTACACHENSES"/>
  </r>
  <r>
    <n v="1002213436"/>
    <s v="UE01"/>
    <d v="2022-04-07T00:00:00"/>
    <d v="1899-12-30T17:38:00"/>
    <s v="012-024-00413613"/>
    <s v="9000810510"/>
    <s v="012-022-00317159"/>
    <n v="3139.2"/>
    <n v="3519.69"/>
    <s v="ZPVN"/>
    <s v="40569258"/>
    <s v="P000033899"/>
    <n v="8002831835"/>
    <n v="1002213436"/>
    <s v="15-00001115"/>
    <s v="ARMADURO"/>
    <n v="48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1"/>
    <s v="Con Pallet"/>
    <n v="0.05"/>
    <n v="24"/>
    <x v="0"/>
    <n v="32562.5"/>
    <n v="24052.5"/>
    <n v="8510"/>
    <n v="355.2"/>
    <m/>
    <x v="106"/>
    <n v="7"/>
    <s v="07"/>
    <n v="24"/>
    <x v="1"/>
    <n v="0.74"/>
    <n v="14.799999999999999"/>
    <s v="TRANSPORTE PROPIO"/>
  </r>
  <r>
    <n v="1002213436"/>
    <s v="UE01"/>
    <d v="2022-04-07T00:00:00"/>
    <d v="1899-12-30T17:38:00"/>
    <s v="012-024-00413614"/>
    <s v="9000810509"/>
    <s v="012-022-00317158"/>
    <n v="1040"/>
    <n v="1166.05"/>
    <s v="ZPVN"/>
    <s v="40569257"/>
    <s v="P000033898"/>
    <n v="8002831834"/>
    <n v="1002213436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1"/>
    <s v="Con Pallet"/>
    <n v="0.05"/>
    <n v="8"/>
    <x v="0"/>
    <n v="16527.5"/>
    <n v="8017.5"/>
    <n v="8510"/>
    <n v="118.4"/>
    <m/>
    <x v="106"/>
    <n v="7"/>
    <s v="07"/>
    <n v="8"/>
    <x v="1"/>
    <n v="0.74"/>
    <n v="14.8"/>
    <s v="TRANSPORTE PROPIO"/>
  </r>
  <r>
    <n v="1002213246"/>
    <s v="UE01"/>
    <d v="2022-04-07T00:00:00"/>
    <d v="1899-12-30T17:41:00"/>
    <s v="012-024-00413615"/>
    <s v="9000810513"/>
    <s v="012-022-00317160"/>
    <n v="3122.06"/>
    <n v="3500.48"/>
    <s v="ZPVN"/>
    <s v="40568721"/>
    <s v="0000396249"/>
    <n v="8002831600"/>
    <n v="1002213246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171"/>
    <x v="171"/>
    <s v="100021498"/>
    <s v="MENDEZ JUAN"/>
    <s v="ZEMT"/>
    <s v="18UE686"/>
    <s v="1"/>
    <s v="Con Pallet"/>
    <n v="0.05"/>
    <n v="24"/>
    <x v="0"/>
    <n v="40660"/>
    <n v="24030"/>
    <n v="16630"/>
    <n v="398.4"/>
    <m/>
    <x v="167"/>
    <n v="7"/>
    <s v="07"/>
    <n v="24"/>
    <x v="1"/>
    <n v="0.83"/>
    <n v="16.599999999999998"/>
    <s v="RUTAS COTACACHENSES S.A."/>
  </r>
  <r>
    <n v="1002213331"/>
    <s v="UE01"/>
    <d v="2022-04-07T00:00:00"/>
    <d v="1899-12-30T17:42:00"/>
    <s v="012-024-00413616"/>
    <s v="9000810514"/>
    <s v="012-022-00317161"/>
    <n v="3278.88"/>
    <n v="3676.31"/>
    <s v="ZPVN"/>
    <s v="40568882"/>
    <s v="P000033790"/>
    <n v="8002831710"/>
    <n v="1002213331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5001"/>
    <s v="GUZMAN ERNESTO"/>
    <s v="ZEMT"/>
    <s v="18UE338"/>
    <s v="1"/>
    <s v="Con Pallet"/>
    <n v="0.05"/>
    <n v="24"/>
    <x v="0"/>
    <n v="39410"/>
    <n v="24080"/>
    <n v="15330"/>
    <n v="100.8"/>
    <m/>
    <x v="110"/>
    <n v="7"/>
    <s v="07"/>
    <n v="24"/>
    <x v="1"/>
    <n v="0.21"/>
    <n v="4.2"/>
    <s v="TRANSSJQ S.A."/>
  </r>
  <r>
    <n v="1002213444"/>
    <s v="UE01"/>
    <d v="2022-04-07T00:00:00"/>
    <d v="1899-12-30T17:50:00"/>
    <s v="012-024-00413619"/>
    <s v="9000810520"/>
    <s v="012-022-00317166"/>
    <n v="1091.3800000000001"/>
    <n v="1223.67"/>
    <s v="ZPVN"/>
    <s v="40569296"/>
    <s v="0000397012"/>
    <n v="8002831842"/>
    <n v="1002213444"/>
    <s v="15-00001115"/>
    <s v="ARMADURO"/>
    <n v="1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1102.222"/>
    <n v="8022.2219999999998"/>
    <n v="3080"/>
    <n v="52.8"/>
    <m/>
    <x v="23"/>
    <n v="7"/>
    <s v="07"/>
    <n v="8"/>
    <x v="1"/>
    <n v="0.32999999999999996"/>
    <n v="6.6"/>
    <s v="TRANSPORTE PROPIO"/>
  </r>
  <r>
    <n v="1002213444"/>
    <s v="UE01"/>
    <d v="2022-04-07T00:00:00"/>
    <d v="1899-12-30T17:50:00"/>
    <s v="012-024-00413620"/>
    <s v="9000810518"/>
    <s v="012-022-00317164"/>
    <n v="500.54"/>
    <n v="561.20000000000005"/>
    <s v="ZPVN"/>
    <s v="40569296"/>
    <s v="0000397013"/>
    <n v="8002831843"/>
    <n v="1002213444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7091.1109999999999"/>
    <n v="4011.1109999999999"/>
    <n v="3080"/>
    <n v="26.4"/>
    <m/>
    <x v="23"/>
    <n v="7"/>
    <s v="07"/>
    <n v="4"/>
    <x v="1"/>
    <n v="0.32999999999999996"/>
    <n v="6.6"/>
    <s v="TRANSPORTE PROPIO"/>
  </r>
  <r>
    <n v="1002213444"/>
    <s v="UE01"/>
    <d v="2022-04-07T00:00:00"/>
    <d v="1899-12-30T17:50:00"/>
    <s v="012-024-00413621"/>
    <s v="9000810519"/>
    <s v="012-022-00317165"/>
    <n v="814.97"/>
    <n v="913.75"/>
    <s v="ZPVN"/>
    <s v="40569296"/>
    <s v="0000397014"/>
    <n v="8002831844"/>
    <n v="1002213444"/>
    <s v="15-00001123"/>
    <s v="SELVALEGRE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9096.6669999999995"/>
    <n v="6016.6670000000004"/>
    <n v="3080"/>
    <n v="39.6"/>
    <m/>
    <x v="23"/>
    <n v="7"/>
    <s v="07"/>
    <n v="6"/>
    <x v="1"/>
    <n v="0.33"/>
    <n v="6.6000000000000005"/>
    <s v="TRANSPORTE PROPIO"/>
  </r>
  <r>
    <n v="1002213454"/>
    <s v="UE01"/>
    <d v="2022-04-07T00:00:00"/>
    <d v="1899-12-30T17:52:00"/>
    <s v="012-024-00413622"/>
    <s v="9000782705"/>
    <s v="013-020-00046415"/>
    <n v="3502.73"/>
    <n v="3927.29"/>
    <s v="ZPDF"/>
    <s v="70171631"/>
    <s v="0000389322"/>
    <n v="8002831855"/>
    <n v="1002213454"/>
    <s v="15-00001121"/>
    <s v="GLADIADOR"/>
    <n v="31.28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9310"/>
    <n v="31280"/>
    <n v="18030"/>
    <n v="0"/>
    <m/>
    <x v="1"/>
    <n v="7"/>
    <s v="07"/>
    <n v="31.28"/>
    <x v="1"/>
    <n v="0"/>
    <n v="0"/>
    <s v="TRANSCONCEM CIA. LTDA."/>
  </r>
  <r>
    <n v="1002213264"/>
    <s v="UE01"/>
    <d v="2022-04-07T00:00:00"/>
    <d v="1899-12-30T17:54:00"/>
    <s v="012-024-00413623"/>
    <s v="9000810524"/>
    <s v="012-022-00317167"/>
    <n v="3278.88"/>
    <n v="3676.31"/>
    <s v="ZPVN"/>
    <s v="40568881"/>
    <s v="P000033789"/>
    <n v="8002831622"/>
    <n v="1002213264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05"/>
    <x v="105"/>
    <s v="100017992"/>
    <s v="VILLEGAS DARWIN"/>
    <s v="ZEMT"/>
    <s v="18UE628"/>
    <s v="1"/>
    <s v="Con Pallet"/>
    <n v="0.05"/>
    <n v="24"/>
    <x v="0"/>
    <n v="40360"/>
    <n v="24070"/>
    <n v="16290"/>
    <n v="100.8"/>
    <m/>
    <x v="103"/>
    <n v="7"/>
    <s v="07"/>
    <n v="24"/>
    <x v="1"/>
    <n v="0.21"/>
    <n v="4.2"/>
    <s v="TRIMPESAS S.A."/>
  </r>
  <r>
    <n v="1002213268"/>
    <s v="UE01"/>
    <d v="2022-04-07T00:00:00"/>
    <d v="1899-12-30T17:57:00"/>
    <s v="012-024-00413624"/>
    <s v="9000810526"/>
    <s v="012-022-00317169"/>
    <n v="836.4"/>
    <n v="937.78"/>
    <s v="ZPVN"/>
    <s v="40569111"/>
    <s v="P000033863"/>
    <n v="8002831626"/>
    <n v="1002213268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6"/>
    <x v="0"/>
    <n v="15227.5"/>
    <n v="6007.5"/>
    <n v="9220"/>
    <n v="10.8"/>
    <m/>
    <x v="102"/>
    <n v="7"/>
    <s v="07"/>
    <n v="6"/>
    <x v="1"/>
    <n v="9.0000000000000011E-2"/>
    <n v="1.8"/>
    <s v="TRANSSJQ S.A."/>
  </r>
  <r>
    <n v="1002213268"/>
    <s v="UE01"/>
    <d v="2022-04-07T00:00:00"/>
    <d v="1899-12-30T17:57:00"/>
    <s v="012-024-00413625"/>
    <s v="9000810525"/>
    <s v="012-022-00317168"/>
    <n v="3588"/>
    <n v="4022.89"/>
    <s v="ZPVN"/>
    <s v="40569110"/>
    <s v="P000033862"/>
    <n v="8002831625"/>
    <n v="1002213268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26"/>
    <x v="0"/>
    <n v="35252.5"/>
    <n v="26032.5"/>
    <n v="9220"/>
    <n v="46.8"/>
    <m/>
    <x v="102"/>
    <n v="7"/>
    <s v="07"/>
    <n v="26"/>
    <x v="1"/>
    <n v="0.09"/>
    <n v="1.7999999999999998"/>
    <s v="TRANSSJQ S.A."/>
  </r>
  <r>
    <n v="1002213241"/>
    <s v="UE01"/>
    <d v="2022-04-07T00:00:00"/>
    <d v="1899-12-30T18:03:00"/>
    <s v="012-024-00413626"/>
    <s v=""/>
    <s v=""/>
    <n v="0"/>
    <n v="0"/>
    <s v="ZPRC"/>
    <s v="2500108871"/>
    <s v="P000033846"/>
    <n v="8002831595"/>
    <n v="100221324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56"/>
    <x v="156"/>
    <s v="100014984"/>
    <s v="DIAZ WALTER"/>
    <s v="ZETT"/>
    <s v="18UE687"/>
    <s v="4"/>
    <s v="Pallet Cortesia"/>
    <n v="0"/>
    <n v="0"/>
    <x v="0"/>
    <n v="50140"/>
    <n v="32050"/>
    <n v="18090"/>
    <n v="537.6"/>
    <m/>
    <x v="153"/>
    <n v="7"/>
    <s v="07"/>
    <n v="32"/>
    <x v="1"/>
    <n v="0.84000000000000008"/>
    <n v="16.8"/>
    <s v="LIDENORTI S.A."/>
  </r>
  <r>
    <n v="1002213411"/>
    <s v="UE01"/>
    <d v="2022-04-07T00:00:00"/>
    <d v="1899-12-30T18:06:00"/>
    <s v="012-024-00413627"/>
    <s v="9000810531"/>
    <s v="012-022-00317170"/>
    <n v="3182.4"/>
    <n v="3568.13"/>
    <s v="ZPVN"/>
    <s v="40568942"/>
    <s v="0000396571"/>
    <n v="8002831808"/>
    <n v="1002213411"/>
    <s v="15-00001123"/>
    <s v="SELVALEGRE"/>
    <n v="480"/>
    <s v="BOL"/>
    <s v="101721"/>
    <s v="WASICENTER CHANGO E HIJOS"/>
    <s v="802185"/>
    <s v="BODEGA WASICENTER PRINCIPAL"/>
    <s v="AMBATO"/>
    <s v="AV. CERVANTES S/N Y RIO COSANGA"/>
    <s v="OTAMBA"/>
    <s v="O-Tungurahua-Ambato"/>
    <n v="250"/>
    <x v="64"/>
    <x v="64"/>
    <s v="100014869"/>
    <s v="ROCHA JORGE"/>
    <s v="ZEMT"/>
    <s v="18UE718"/>
    <s v="1"/>
    <s v="Con Pallet"/>
    <n v="0.05"/>
    <n v="24"/>
    <x v="0"/>
    <n v="39950"/>
    <n v="24040"/>
    <n v="15910"/>
    <n v="432"/>
    <m/>
    <x v="62"/>
    <n v="7"/>
    <s v="07"/>
    <n v="24"/>
    <x v="1"/>
    <n v="0.9"/>
    <n v="18"/>
    <s v="TRAPSA C.A."/>
  </r>
  <r>
    <n v="1002213408"/>
    <s v="UE01"/>
    <d v="2022-04-07T00:00:00"/>
    <d v="1899-12-30T18:12:00"/>
    <s v="012-024-00413628"/>
    <s v="9000810534"/>
    <s v="012-022-00317172"/>
    <n v="1223.6400000000001"/>
    <n v="1371.96"/>
    <s v="ZPVN"/>
    <s v="40569135"/>
    <s v="P000033879"/>
    <n v="8002831805"/>
    <n v="1002213408"/>
    <s v="15-00001120"/>
    <s v="CAMPEON"/>
    <n v="20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508.528999999999"/>
    <n v="10023.529"/>
    <n v="8485"/>
    <n v="88"/>
    <m/>
    <x v="32"/>
    <n v="7"/>
    <s v="07"/>
    <n v="10"/>
    <x v="1"/>
    <n v="0.44"/>
    <n v="8.8000000000000007"/>
    <s v="TRANSPORTE PROPIO"/>
  </r>
  <r>
    <n v="1002213408"/>
    <s v="UE01"/>
    <d v="2022-04-07T00:00:00"/>
    <d v="1899-12-30T18:12:00"/>
    <s v="012-024-00413629"/>
    <s v="9000810533"/>
    <s v="012-022-00317171"/>
    <n v="3202.85"/>
    <n v="3591.05"/>
    <s v="ZPVN"/>
    <s v="40569134"/>
    <s v="P000033878"/>
    <n v="8002831806"/>
    <n v="1002213408"/>
    <s v="15-00001123"/>
    <s v="SELVALEGRE"/>
    <n v="4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541.471000000001"/>
    <n v="24056.471000000001"/>
    <n v="8485"/>
    <n v="211.2"/>
    <m/>
    <x v="32"/>
    <n v="7"/>
    <s v="07"/>
    <n v="24"/>
    <x v="1"/>
    <n v="0.44"/>
    <n v="8.7999999999999989"/>
    <s v="TRANSPORTE PROPIO"/>
  </r>
  <r>
    <n v="1002213321"/>
    <s v="UE01"/>
    <d v="2022-04-07T00:00:00"/>
    <d v="1899-12-30T18:16:00"/>
    <s v="012-024-00413630"/>
    <s v="9000810537"/>
    <s v="012-022-00317173"/>
    <n v="2287.17"/>
    <n v="2564.39"/>
    <s v="ZPVN"/>
    <s v="40569081"/>
    <s v="P000033843"/>
    <n v="8002831695"/>
    <n v="1002213321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s v="18UE601"/>
    <s v="2"/>
    <s v="Sin Pallet"/>
    <n v="0"/>
    <n v="0"/>
    <x v="0"/>
    <n v="27150"/>
    <n v="18010"/>
    <n v="9140"/>
    <n v="280.8"/>
    <m/>
    <x v="128"/>
    <n v="7"/>
    <s v="07"/>
    <n v="18"/>
    <x v="1"/>
    <n v="0.78"/>
    <n v="15.600000000000001"/>
    <s v="LIDENORTI S.A."/>
  </r>
  <r>
    <n v="1002213326"/>
    <s v="UE01"/>
    <d v="2022-04-07T00:00:00"/>
    <d v="1899-12-30T18:18:00"/>
    <s v="012-024-00413631"/>
    <s v="9000810538"/>
    <s v="012-022-00317174"/>
    <n v="3211.2"/>
    <n v="3600.41"/>
    <s v="ZPVN"/>
    <s v="40568874"/>
    <s v="0000396489"/>
    <n v="8002831703"/>
    <n v="1002213326"/>
    <s v="15-00001119"/>
    <s v="CAMPEON ANTIHUMEDAD"/>
    <n v="480"/>
    <s v="BOL"/>
    <s v="103788"/>
    <s v="ASANZA APOLO EDGAR GEOVANNY"/>
    <s v="805486"/>
    <s v="ELECTRO FERRO ASANZA"/>
    <s v="LORETO"/>
    <s v="AV. RAFAEL ANDRADE #11"/>
    <s v="OQLORE"/>
    <s v="O-Orellana-Loreto"/>
    <n v="299"/>
    <x v="64"/>
    <x v="64"/>
    <s v="100017276"/>
    <s v="CASTRO BYRON"/>
    <s v="ZEMT"/>
    <s v="18UE729"/>
    <s v="1"/>
    <s v="Con Pallet"/>
    <n v="0.05"/>
    <n v="24"/>
    <x v="0"/>
    <n v="40120"/>
    <n v="24060"/>
    <n v="16060"/>
    <n v="499.2"/>
    <m/>
    <x v="62"/>
    <n v="7"/>
    <s v="07"/>
    <n v="24"/>
    <x v="1"/>
    <n v="1.04"/>
    <n v="20.8"/>
    <s v="TRIMPESAS S.A."/>
  </r>
  <r>
    <n v="1002213482"/>
    <s v="UE01"/>
    <d v="2022-04-07T00:00:00"/>
    <d v="1899-12-30T18:23:00"/>
    <s v="012-024-00413632"/>
    <s v=""/>
    <s v=""/>
    <n v="0"/>
    <n v="0"/>
    <s v="ZPRC"/>
    <s v="2500108839"/>
    <s v="0000396435"/>
    <n v="8002831889"/>
    <n v="100221348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20"/>
    <n v="32080"/>
    <n v="18240"/>
    <n v="288"/>
    <m/>
    <x v="96"/>
    <n v="7"/>
    <s v="07"/>
    <n v="32"/>
    <x v="1"/>
    <n v="0.45"/>
    <n v="9"/>
    <s v="TRANSPORTE PROPIO"/>
  </r>
  <r>
    <n v="1002213297"/>
    <s v="UE01"/>
    <d v="2022-04-07T00:00:00"/>
    <d v="1899-12-30T18:27:00"/>
    <s v="012-024-00413633"/>
    <s v="9000810542"/>
    <s v="012-022-00317175"/>
    <n v="2301.35"/>
    <n v="2580.29"/>
    <s v="ZPVN"/>
    <s v="40569060"/>
    <s v="P000033837"/>
    <n v="8002831663"/>
    <n v="100221329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50"/>
    <n v="18020"/>
    <n v="9230"/>
    <n v="266.39999999999998"/>
    <m/>
    <x v="134"/>
    <n v="7"/>
    <s v="07"/>
    <n v="18"/>
    <x v="1"/>
    <n v="0.74"/>
    <n v="14.799999999999999"/>
    <s v="LIDENORTI S.A."/>
  </r>
  <r>
    <n v="1002213464"/>
    <s v="UE01"/>
    <d v="2022-04-07T00:00:00"/>
    <d v="1899-12-30T18:31:00"/>
    <s v="012-024-00413634"/>
    <s v="9000810544"/>
    <s v="012-022-00317177"/>
    <n v="1610.4"/>
    <n v="1805.59"/>
    <s v="ZPVN"/>
    <s v="40568939"/>
    <s v="P000033808"/>
    <n v="8002831869"/>
    <n v="1002213464"/>
    <s v="15-00001119"/>
    <s v="CAMPEON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s v="18UE632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</r>
  <r>
    <n v="1002213464"/>
    <s v="UE01"/>
    <d v="2022-04-07T00:00:00"/>
    <d v="1899-12-30T18:31:00"/>
    <s v="012-024-00413635"/>
    <s v="9000810543"/>
    <s v="012-022-00317176"/>
    <n v="1651.2"/>
    <n v="1851.33"/>
    <s v="ZPVN"/>
    <s v="40568938"/>
    <s v="P000033807"/>
    <n v="8002831868"/>
    <n v="1002213464"/>
    <s v="15-00001124"/>
    <s v="SELVALEGRE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s v="18UE632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</r>
  <r>
    <n v="1002213314"/>
    <s v="UE01"/>
    <d v="2022-04-07T00:00:00"/>
    <d v="1899-12-30T18:34:00"/>
    <s v="012-024-00413636"/>
    <s v="9000810545"/>
    <s v="012-022-00317178"/>
    <n v="2287.17"/>
    <n v="2564.39"/>
    <s v="ZPVN"/>
    <s v="40569073"/>
    <s v="P000033839"/>
    <n v="8002831685"/>
    <n v="1002213314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s v="18UE336"/>
    <s v="2"/>
    <s v="Sin Pallet"/>
    <n v="0"/>
    <n v="0"/>
    <x v="0"/>
    <n v="27130"/>
    <n v="18040"/>
    <n v="9090"/>
    <n v="273.60000000000002"/>
    <m/>
    <x v="86"/>
    <n v="7"/>
    <s v="07"/>
    <n v="18"/>
    <x v="1"/>
    <n v="0.76"/>
    <n v="15.200000000000001"/>
    <s v="TRANSSJQ S.A."/>
  </r>
  <r>
    <n v="1002213325"/>
    <s v="UE01"/>
    <d v="2022-04-07T00:00:00"/>
    <d v="1899-12-30T18:35:00"/>
    <s v="012-024-00413637"/>
    <s v="9000810547"/>
    <s v="012-022-00317180"/>
    <n v="848.4"/>
    <n v="951.23"/>
    <s v="ZPVN"/>
    <s v="40569180"/>
    <s v="0000396818"/>
    <n v="8002831701"/>
    <n v="1002213325"/>
    <s v="15-00001124"/>
    <s v="SELVALEGRE ANTIHUMEDAD"/>
    <n v="1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60"/>
    <x v="60"/>
    <s v="10007757"/>
    <s v="GUALACATA FERNANDEZ MANUEL RAUL"/>
    <s v="ZEMU"/>
    <s v="18UE769"/>
    <s v="2"/>
    <s v="Sin Pallet"/>
    <n v="0"/>
    <n v="0"/>
    <x v="0"/>
    <n v="10456.666999999999"/>
    <n v="5996.6670000000004"/>
    <n v="4460"/>
    <n v="127.2"/>
    <m/>
    <x v="58"/>
    <n v="7"/>
    <s v="07"/>
    <n v="6"/>
    <x v="1"/>
    <n v="1.06"/>
    <n v="21.2"/>
    <s v="ALQUINGA &amp; ALQUINGA"/>
  </r>
  <r>
    <n v="1002213325"/>
    <s v="UE01"/>
    <d v="2022-04-07T00:00:00"/>
    <d v="1899-12-30T18:35:00"/>
    <s v="012-024-00413638"/>
    <s v="9000810546"/>
    <s v="012-022-00317179"/>
    <n v="1696.8"/>
    <n v="1902.47"/>
    <s v="ZPVN"/>
    <s v="40569181"/>
    <s v="0000396817"/>
    <n v="8002831702"/>
    <n v="1002213325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60"/>
    <x v="60"/>
    <s v="10007757"/>
    <s v="GUALACATA FERNANDEZ MANUEL RAUL"/>
    <s v="ZEMU"/>
    <s v="18UE769"/>
    <s v="2"/>
    <s v="Sin Pallet"/>
    <n v="0"/>
    <n v="0"/>
    <x v="0"/>
    <n v="16453.332999999999"/>
    <n v="11993.333000000001"/>
    <n v="4460"/>
    <n v="254.4"/>
    <m/>
    <x v="58"/>
    <n v="7"/>
    <s v="07"/>
    <n v="12"/>
    <x v="1"/>
    <n v="1.06"/>
    <n v="21.2"/>
    <s v="ALQUINGA &amp; ALQUINGA"/>
  </r>
  <r>
    <n v="1002213317"/>
    <s v="UE01"/>
    <d v="2022-04-07T00:00:00"/>
    <d v="1899-12-30T18:38:00"/>
    <s v="012-024-00413639"/>
    <s v="9000810549"/>
    <s v="012-022-00317181"/>
    <n v="2491.1999999999998"/>
    <n v="2793.15"/>
    <s v="ZPVN"/>
    <s v="40569076"/>
    <s v="P000033840"/>
    <n v="8002831688"/>
    <n v="1002213317"/>
    <s v="15-00001124"/>
    <s v="SELVALEGRE ANTIHUMEDAD"/>
    <n v="3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66"/>
    <x v="66"/>
    <s v="100014865"/>
    <s v="LANDI LUIS"/>
    <s v="ZEMU"/>
    <s v="18UE358"/>
    <s v="2"/>
    <s v="Sin Pallet"/>
    <n v="0"/>
    <n v="0"/>
    <x v="0"/>
    <n v="27190"/>
    <n v="17990"/>
    <n v="9200"/>
    <n v="381.6"/>
    <m/>
    <x v="64"/>
    <n v="7"/>
    <s v="07"/>
    <n v="18"/>
    <x v="1"/>
    <n v="1.06"/>
    <n v="21.200000000000003"/>
    <s v="TRANSVOLCA S.A."/>
  </r>
  <r>
    <n v="1002213422"/>
    <s v="UE01"/>
    <d v="2022-04-07T00:00:00"/>
    <d v="1899-12-30T18:45:00"/>
    <s v="012-024-00413640"/>
    <s v="9000810552"/>
    <s v="012-022-00317182"/>
    <n v="2354.4"/>
    <n v="2639.77"/>
    <s v="ZPVN"/>
    <s v="40569136"/>
    <s v="P000033880"/>
    <n v="8002831819"/>
    <n v="1002213422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20"/>
    <n v="18020"/>
    <n v="9200"/>
    <n v="266.39999999999998"/>
    <m/>
    <x v="22"/>
    <n v="7"/>
    <s v="07"/>
    <n v="18"/>
    <x v="1"/>
    <n v="0.74"/>
    <n v="14.799999999999999"/>
    <s v="TRANINTAGSA S.A."/>
  </r>
  <r>
    <n v="1002213417"/>
    <s v="UE01"/>
    <d v="2022-04-07T00:00:00"/>
    <d v="1899-12-30T18:46:00"/>
    <s v="012-024-00413641"/>
    <s v="9000810401"/>
    <s v="013-020-00048143"/>
    <n v="756.48"/>
    <n v="848.17"/>
    <s v="ZPDF"/>
    <s v="70178176"/>
    <s v="0000396941"/>
    <n v="8002831814"/>
    <n v="1002213417"/>
    <s v="15-00001119"/>
    <s v="CAMPEON ANTIHUMEDAD"/>
    <n v="120"/>
    <s v="BOL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s v="18UE712"/>
    <s v="2"/>
    <s v="Sin Pallet"/>
    <n v="0"/>
    <n v="0"/>
    <x v="0"/>
    <n v="10508.333000000001"/>
    <n v="6003.3329999999996"/>
    <n v="4505"/>
    <n v="75.599999999999994"/>
    <m/>
    <x v="104"/>
    <n v="7"/>
    <s v="07"/>
    <n v="6"/>
    <x v="1"/>
    <n v="0.63"/>
    <n v="12.6"/>
    <s v="LA ARMENIA S.A."/>
  </r>
  <r>
    <n v="1002213417"/>
    <s v="UE01"/>
    <d v="2022-04-07T00:00:00"/>
    <d v="1899-12-30T18:46:00"/>
    <s v="012-024-00413642"/>
    <s v="9000810400"/>
    <s v="013-020-00048142"/>
    <n v="1574.42"/>
    <n v="1765.25"/>
    <s v="ZPDF"/>
    <s v="70178177"/>
    <s v="0000396942"/>
    <n v="8002831815"/>
    <n v="1002213417"/>
    <s v="15-00001124"/>
    <s v="SELVALEGRE ANTIHUMEDAD"/>
    <n v="240"/>
    <s v="BOL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s v="18UE712"/>
    <s v="2"/>
    <s v="Sin Pallet"/>
    <n v="0"/>
    <n v="0"/>
    <x v="0"/>
    <n v="16511.667000000001"/>
    <n v="12006.666999999999"/>
    <n v="4505"/>
    <n v="151.19999999999999"/>
    <m/>
    <x v="104"/>
    <n v="7"/>
    <s v="07"/>
    <n v="12"/>
    <x v="1"/>
    <n v="0.63"/>
    <n v="12.6"/>
    <s v="LA ARMENIA S.A."/>
  </r>
  <r>
    <n v="1002213451"/>
    <s v="UE01"/>
    <d v="2022-04-07T00:00:00"/>
    <d v="1899-12-30T18:49:00"/>
    <s v="012-024-00413643"/>
    <s v=""/>
    <s v=""/>
    <n v="0"/>
    <n v="0"/>
    <s v="ZPRC"/>
    <s v="2500108886"/>
    <s v="P000033893"/>
    <n v="8002831852"/>
    <n v="1002213451"/>
    <s v="15-00000218"/>
    <s v="MAGNO HE"/>
    <n v="30.8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6360"/>
    <n v="30890"/>
    <n v="15470"/>
    <n v="0"/>
    <m/>
    <x v="3"/>
    <n v="7"/>
    <s v="07"/>
    <n v="30.89"/>
    <x v="1"/>
    <n v="0"/>
    <n v="0"/>
    <s v="UNICON"/>
  </r>
  <r>
    <n v="1002213430"/>
    <s v="UE01"/>
    <d v="2022-04-07T00:00:00"/>
    <d v="1899-12-30T18:52:00"/>
    <s v="012-024-00413644"/>
    <s v=""/>
    <s v=""/>
    <n v="0"/>
    <n v="0"/>
    <s v="ZPRC"/>
    <s v="2500108838"/>
    <s v="P000033787"/>
    <n v="8002831828"/>
    <n v="1002213430"/>
    <s v="15-00000218"/>
    <s v="MAGNO HE"/>
    <n v="32.3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730"/>
    <n v="32320"/>
    <n v="19410"/>
    <n v="0"/>
    <m/>
    <x v="3"/>
    <n v="7"/>
    <s v="07"/>
    <n v="32.32"/>
    <x v="1"/>
    <n v="0"/>
    <n v="0"/>
    <s v="UNICON"/>
  </r>
  <r>
    <n v="1002213414"/>
    <s v="UE01"/>
    <d v="2022-04-07T00:00:00"/>
    <d v="1899-12-30T18:57:00"/>
    <s v="012-024-00413645"/>
    <s v="9000810561"/>
    <s v="012-022-00317183"/>
    <n v="2301.35"/>
    <n v="2580.29"/>
    <s v="ZPVN"/>
    <s v="40569084"/>
    <s v="P000033844"/>
    <n v="8002831811"/>
    <n v="100221341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880"/>
    <n v="18030"/>
    <n v="8850"/>
    <n v="266.39999999999998"/>
    <m/>
    <x v="94"/>
    <n v="7"/>
    <s v="07"/>
    <n v="18"/>
    <x v="1"/>
    <n v="0.74"/>
    <n v="14.799999999999999"/>
    <s v="RUTAS COTACACHENSES S.A."/>
  </r>
  <r>
    <n v="1002213440"/>
    <s v="UE01"/>
    <d v="2022-04-07T00:00:00"/>
    <d v="1899-12-30T19:05:00"/>
    <s v="012-024-00413646"/>
    <s v="9000810562"/>
    <s v="012-022-00317184"/>
    <n v="3278.88"/>
    <n v="3676.31"/>
    <s v="ZPVN"/>
    <s v="40568884"/>
    <s v="P000033791"/>
    <n v="8002831839"/>
    <n v="1002213440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19746"/>
    <s v="MENDEZ WILSON"/>
    <s v="ZEMT"/>
    <s v="18UE793"/>
    <s v="1"/>
    <s v="Con Pallet"/>
    <n v="0.05"/>
    <n v="24"/>
    <x v="0"/>
    <n v="37900"/>
    <n v="23980"/>
    <n v="13920"/>
    <n v="100.8"/>
    <m/>
    <x v="167"/>
    <n v="7"/>
    <s v="07"/>
    <n v="24"/>
    <x v="1"/>
    <n v="0.21"/>
    <n v="4.2"/>
    <s v="RUTAS COTACACHENSES S.A."/>
  </r>
  <r>
    <n v="1002213316"/>
    <s v="UE01"/>
    <d v="2022-04-07T00:00:00"/>
    <d v="1899-12-30T19:06:00"/>
    <s v="012-024-00413647"/>
    <s v="9000810564"/>
    <s v="012-022-00317185"/>
    <n v="2386.8000000000002"/>
    <n v="2676.1"/>
    <s v="ZPVN"/>
    <s v="40568867"/>
    <s v="P000033788"/>
    <n v="8002831687"/>
    <n v="1002213316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37"/>
    <x v="37"/>
    <s v="100020396"/>
    <s v="FARINANGO MIGUEL"/>
    <s v="ZEMU"/>
    <s v="18UE512"/>
    <s v="2"/>
    <s v="Sin Pallet"/>
    <n v="0"/>
    <n v="0"/>
    <x v="0"/>
    <n v="26990"/>
    <n v="18030"/>
    <n v="8960"/>
    <n v="385.2"/>
    <m/>
    <x v="35"/>
    <n v="7"/>
    <s v="07"/>
    <n v="18"/>
    <x v="1"/>
    <n v="1.07"/>
    <n v="21.4"/>
    <s v="RAPIDO EL OTAVALEÑITO S.A."/>
  </r>
  <r>
    <n v="1002213423"/>
    <s v="UE01"/>
    <d v="2022-04-07T00:00:00"/>
    <d v="1899-12-30T19:10:00"/>
    <s v="012-024-00413648"/>
    <s v="9000809804"/>
    <s v="013-020-00048109"/>
    <n v="4362.37"/>
    <n v="4891.1099999999997"/>
    <s v="ZPDF"/>
    <s v="70178007"/>
    <s v="0000396270"/>
    <n v="8002831820"/>
    <n v="1002213423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32"/>
    <x v="32"/>
    <s v="100014921"/>
    <s v="QUILUMBAQUIN BENJAMIN"/>
    <s v="ZETT"/>
    <s v="18UE557"/>
    <s v="1"/>
    <s v="Con Pallet"/>
    <n v="0.05"/>
    <n v="32"/>
    <x v="0"/>
    <n v="50680"/>
    <n v="32000"/>
    <n v="18680"/>
    <n v="121.6"/>
    <m/>
    <x v="30"/>
    <n v="7"/>
    <s v="07"/>
    <n v="32"/>
    <x v="1"/>
    <n v="0.19"/>
    <n v="3.8"/>
    <s v="TRIMPESAS S.A."/>
  </r>
  <r>
    <n v="1002213324"/>
    <s v="UE01"/>
    <d v="2022-04-07T00:00:00"/>
    <d v="1899-12-30T19:11:00"/>
    <s v="012-024-00413649"/>
    <s v="9000810567"/>
    <s v="012-022-00317187"/>
    <n v="271.60000000000002"/>
    <n v="304.52"/>
    <s v="ZPVN"/>
    <s v="40569129"/>
    <s v="0000396713"/>
    <n v="8002831700"/>
    <n v="1002213324"/>
    <s v="15-00001119"/>
    <s v="CAMPEON ANTIHUMEDAD"/>
    <n v="4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s v="18UE789"/>
    <s v="2"/>
    <s v="Sin Pallet"/>
    <n v="0"/>
    <n v="0"/>
    <x v="0"/>
    <n v="6378.8890000000001"/>
    <n v="1998.8889999999999"/>
    <n v="4380"/>
    <n v="42.4"/>
    <m/>
    <x v="91"/>
    <n v="7"/>
    <s v="07"/>
    <n v="2"/>
    <x v="1"/>
    <n v="1.06"/>
    <n v="21.2"/>
    <s v="TRIMPESAS S.A."/>
  </r>
  <r>
    <n v="1002213324"/>
    <s v="UE01"/>
    <d v="2022-04-07T00:00:00"/>
    <d v="1899-12-30T19:11:00"/>
    <s v="012-024-00413650"/>
    <s v="9000810566"/>
    <s v="012-022-00317186"/>
    <n v="2262.4"/>
    <n v="2536.62"/>
    <s v="ZPVN"/>
    <s v="40569129"/>
    <s v="0000396714"/>
    <n v="8002831699"/>
    <n v="1002213324"/>
    <s v="15-00001124"/>
    <s v="SELVALEGRE ANTIHUMEDAD"/>
    <n v="32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s v="18UE789"/>
    <s v="2"/>
    <s v="Sin Pallet"/>
    <n v="0"/>
    <n v="0"/>
    <x v="0"/>
    <n v="20371.111000000001"/>
    <n v="15991.111000000001"/>
    <n v="4380"/>
    <n v="339.2"/>
    <m/>
    <x v="91"/>
    <n v="7"/>
    <s v="07"/>
    <n v="16"/>
    <x v="1"/>
    <n v="1.06"/>
    <n v="21.2"/>
    <s v="TRIMPESAS S.A."/>
  </r>
  <r>
    <n v="1002213439"/>
    <s v="UE01"/>
    <d v="2022-04-07T00:00:00"/>
    <d v="1899-12-30T19:14:00"/>
    <s v="012-024-00413651"/>
    <s v="9000810568"/>
    <s v="012-022-00317188"/>
    <n v="3831.6"/>
    <n v="4296.01"/>
    <s v="ZPVN"/>
    <s v="40569214"/>
    <s v="0000396893"/>
    <n v="8002831838"/>
    <n v="1002213439"/>
    <s v="15-00000218"/>
    <s v="MAGNO HE"/>
    <n v="31.9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s v="18IBB1986"/>
    <s v="2"/>
    <s v="Sin Pallet"/>
    <n v="0"/>
    <n v="0"/>
    <x v="0"/>
    <n v="50730"/>
    <n v="31930"/>
    <n v="18800"/>
    <n v="358.89"/>
    <m/>
    <x v="1"/>
    <n v="7"/>
    <s v="07"/>
    <n v="31.93"/>
    <x v="1"/>
    <n v="11.239899780770434"/>
    <n v="11.239899780770434"/>
    <s v="TRANSCONCEM CIA. LTDA."/>
  </r>
  <r>
    <n v="1002213427"/>
    <s v="UE01"/>
    <d v="2022-04-07T00:00:00"/>
    <d v="1899-12-30T19:15:00"/>
    <s v="012-024-00413652"/>
    <s v=""/>
    <s v=""/>
    <n v="0"/>
    <n v="0"/>
    <s v="ZPRC"/>
    <s v="2500108878"/>
    <s v="P000033873"/>
    <n v="8002831825"/>
    <n v="1002213427"/>
    <s v="15-00001115"/>
    <s v="ARMADURO"/>
    <n v="160"/>
    <s v="BOL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s v="18UE301"/>
    <s v="2"/>
    <s v="Sin Pallet"/>
    <n v="0"/>
    <n v="0"/>
    <x v="0"/>
    <n v="12523.333000000001"/>
    <n v="8013.3329999999996"/>
    <n v="4510"/>
    <n v="110.4"/>
    <m/>
    <x v="15"/>
    <n v="7"/>
    <s v="07"/>
    <n v="8"/>
    <x v="1"/>
    <n v="0.69000000000000006"/>
    <n v="13.8"/>
    <s v="SANJOPAS S.A."/>
  </r>
  <r>
    <n v="1002213427"/>
    <s v="UE01"/>
    <d v="2022-04-07T00:00:00"/>
    <d v="1899-12-30T19:15:00"/>
    <s v="012-024-00413653"/>
    <s v=""/>
    <s v=""/>
    <n v="0"/>
    <n v="0"/>
    <s v="ZPRC"/>
    <s v="2500108877"/>
    <s v="P000033872"/>
    <n v="8002831826"/>
    <n v="1002213427"/>
    <s v="15-00001123"/>
    <s v="SELVALEGRE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s v="18UE301"/>
    <s v="2"/>
    <s v="Sin Pallet"/>
    <n v="0"/>
    <n v="0"/>
    <x v="0"/>
    <n v="14526.666999999999"/>
    <n v="10016.666999999999"/>
    <n v="4510"/>
    <n v="138"/>
    <m/>
    <x v="15"/>
    <n v="7"/>
    <s v="07"/>
    <n v="10"/>
    <x v="1"/>
    <n v="0.69"/>
    <n v="13.8"/>
    <s v="SANJOPAS S.A."/>
  </r>
  <r>
    <n v="1002213531"/>
    <s v="UE01"/>
    <d v="2022-04-07T00:00:00"/>
    <d v="1899-12-30T19:17:00"/>
    <s v="012-024-00413654"/>
    <s v="9000810570"/>
    <s v="012-022-00317189"/>
    <n v="3886.49"/>
    <n v="4357.5600000000004"/>
    <s v="ZPVN"/>
    <s v="40568535"/>
    <s v="0000396216"/>
    <n v="8002831948"/>
    <n v="1002213531"/>
    <s v="15-00001116"/>
    <s v="ARMADURO GRANEL"/>
    <n v="30.85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s v="18UE802GR"/>
    <s v="2"/>
    <s v="Sin Pallet"/>
    <n v="0"/>
    <n v="0"/>
    <x v="0"/>
    <n v="49270"/>
    <n v="30850"/>
    <n v="18420"/>
    <n v="502.86"/>
    <m/>
    <x v="106"/>
    <n v="7"/>
    <s v="07"/>
    <n v="30.85"/>
    <x v="1"/>
    <n v="16.300162074554294"/>
    <n v="16.300162074554294"/>
    <s v="TRANSPORTE PROPIO"/>
  </r>
  <r>
    <n v="1002213470"/>
    <s v="UE01"/>
    <d v="2022-04-07T00:00:00"/>
    <d v="1899-12-30T19:19:00"/>
    <s v="012-024-00413655"/>
    <s v="9000810572"/>
    <s v="012-022-00317190"/>
    <n v="3110.4"/>
    <n v="3487.4"/>
    <s v="ZPVN"/>
    <s v="40568734"/>
    <s v="0000396264"/>
    <n v="8002831875"/>
    <n v="1002213470"/>
    <s v="15-00001119"/>
    <s v="CAMPEON ANTIHUMEDAD"/>
    <n v="480"/>
    <s v="BOL"/>
    <s v="10001337"/>
    <s v="PUENTE ALLAN EDGAR PATRICIO"/>
    <s v="807192"/>
    <s v="BODEGA PROPIA PROMACONS"/>
    <s v="QUINSALOMA"/>
    <s v="AV PROGRESO Y MIRAFLORES"/>
    <s v="ORQUIN"/>
    <s v="O-Losrios-Quinsaloma"/>
    <n v="413"/>
    <x v="11"/>
    <x v="11"/>
    <s v="100014920"/>
    <s v="AMAGUAYA HECTOR"/>
    <s v="ZEMT"/>
    <s v="18UE556"/>
    <s v="1"/>
    <s v="Con Pallet"/>
    <n v="0.05"/>
    <n v="24"/>
    <x v="0"/>
    <n v="40280"/>
    <n v="24050"/>
    <n v="16230"/>
    <n v="552"/>
    <m/>
    <x v="11"/>
    <n v="7"/>
    <s v="07"/>
    <n v="24"/>
    <x v="1"/>
    <n v="1.1499999999999999"/>
    <n v="23"/>
    <s v="TRAPSA C.A."/>
  </r>
  <r>
    <n v="1002213509"/>
    <s v="UE01"/>
    <d v="2022-04-07T00:00:00"/>
    <d v="1899-12-30T19:20:00"/>
    <s v="012-024-00413656"/>
    <s v="9000810573"/>
    <s v="012-022-00317191"/>
    <n v="2336.4"/>
    <n v="2619.59"/>
    <s v="ZPVN"/>
    <s v="40569216"/>
    <s v="0000396891"/>
    <n v="8002831920"/>
    <n v="1002213509"/>
    <s v="15-00001119"/>
    <s v="CAMPEON ANTIHUMEDAD"/>
    <n v="360"/>
    <s v="BOL"/>
    <s v="103008"/>
    <s v="INDUSTRIA ACEROS MONTECRISTI"/>
    <s v="805201"/>
    <s v="FERRETERIA BERMUDEZ"/>
    <s v="SUCRE"/>
    <s v="VIA CENTRO SAN CLEMENTE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26800"/>
    <n v="18000"/>
    <n v="8800"/>
    <n v="414"/>
    <m/>
    <x v="94"/>
    <n v="7"/>
    <s v="07"/>
    <n v="18"/>
    <x v="1"/>
    <n v="1.1499999999999999"/>
    <n v="23"/>
    <s v="SUCUMTRANSA S.A."/>
  </r>
  <r>
    <n v="1002213536"/>
    <s v="UE01"/>
    <d v="2022-04-07T00:00:00"/>
    <d v="1899-12-30T19:22:00"/>
    <s v="012-024-00413657"/>
    <s v=""/>
    <s v=""/>
    <n v="0"/>
    <n v="0"/>
    <s v="ZPRC"/>
    <s v="2500108897"/>
    <s v="0000397016"/>
    <n v="8002831953"/>
    <n v="100221353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38"/>
    <x v="38"/>
    <s v="100014835"/>
    <s v="VINUEZA EDISON"/>
    <s v="ZETT"/>
    <s v="18UE307"/>
    <s v="4"/>
    <s v="Pallet Cortesia"/>
    <n v="0"/>
    <n v="0"/>
    <x v="0"/>
    <n v="50200"/>
    <n v="32050"/>
    <n v="18150"/>
    <n v="288"/>
    <m/>
    <x v="36"/>
    <n v="7"/>
    <s v="07"/>
    <n v="32"/>
    <x v="1"/>
    <n v="0.45"/>
    <n v="9"/>
    <s v="TRIMPESAS S.A."/>
  </r>
  <r>
    <n v="1002213544"/>
    <s v="UE01"/>
    <d v="2022-04-07T00:00:00"/>
    <d v="1899-12-30T19:26:00"/>
    <s v="012-024-00413658"/>
    <s v="9000810578"/>
    <s v="012-022-00317193"/>
    <n v="557.6"/>
    <n v="625.17999999999995"/>
    <s v="ZPVN"/>
    <s v="40569270"/>
    <s v="P000033904"/>
    <n v="8002831966"/>
    <n v="1002213544"/>
    <s v="15-00001115"/>
    <s v="ARMADURO"/>
    <n v="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s v="18UE394"/>
    <s v="2"/>
    <s v="Sin Pallet"/>
    <n v="0"/>
    <n v="0"/>
    <x v="0"/>
    <n v="8526.6669999999995"/>
    <n v="4006.6669999999999"/>
    <n v="4520"/>
    <n v="7.2"/>
    <m/>
    <x v="57"/>
    <n v="7"/>
    <s v="07"/>
    <n v="4"/>
    <x v="1"/>
    <n v="0.09"/>
    <n v="1.8"/>
    <s v="GLT LOGISTICS S.A."/>
  </r>
  <r>
    <n v="1002213544"/>
    <s v="UE01"/>
    <d v="2022-04-07T00:00:00"/>
    <d v="1899-12-30T19:26:00"/>
    <s v="012-024-00413659"/>
    <s v="9000810577"/>
    <s v="012-022-00317192"/>
    <n v="1932"/>
    <n v="2166.17"/>
    <s v="ZPVN"/>
    <s v="40569269"/>
    <s v="P000033903"/>
    <n v="8002831965"/>
    <n v="1002213544"/>
    <s v="15-00001123"/>
    <s v="SELVALEGRE"/>
    <n v="2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s v="18UE394"/>
    <s v="2"/>
    <s v="Sin Pallet"/>
    <n v="0"/>
    <n v="0"/>
    <x v="0"/>
    <n v="18543.332999999999"/>
    <n v="14023.333000000001"/>
    <n v="4520"/>
    <n v="25.2"/>
    <m/>
    <x v="57"/>
    <n v="7"/>
    <s v="07"/>
    <n v="14"/>
    <x v="1"/>
    <n v="0.09"/>
    <n v="1.8"/>
    <s v="GLT LOGISTICS S.A."/>
  </r>
  <r>
    <n v="1002213498"/>
    <s v="UE01"/>
    <d v="2022-04-07T00:00:00"/>
    <d v="1899-12-30T19:30:00"/>
    <s v="012-024-00413660"/>
    <s v="9000810579"/>
    <s v="012-022-00317194"/>
    <n v="3144"/>
    <n v="3525.07"/>
    <s v="ZPVN"/>
    <s v="40569087"/>
    <s v="P000033848"/>
    <n v="8002831909"/>
    <n v="1002213498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76"/>
    <x v="76"/>
    <s v="100022169"/>
    <s v="LOMAS MONTESDEOCA VINICIO XAVIER"/>
    <s v="ZEMT"/>
    <s v="18UE840"/>
    <s v="1"/>
    <s v="Con Pallet"/>
    <n v="0.05"/>
    <n v="24"/>
    <x v="0"/>
    <n v="39480"/>
    <n v="24050"/>
    <n v="15430"/>
    <n v="494.4"/>
    <m/>
    <x v="74"/>
    <n v="7"/>
    <s v="07"/>
    <n v="24"/>
    <x v="1"/>
    <n v="1.03"/>
    <n v="20.599999999999998"/>
    <s v="LIDENORTI S.A."/>
  </r>
  <r>
    <n v="1002213540"/>
    <s v="UE01"/>
    <d v="2022-04-07T00:00:00"/>
    <d v="1899-12-30T19:33:00"/>
    <s v="012-024-00413661"/>
    <s v="9000810581"/>
    <s v="012-022-00317196"/>
    <n v="1656.07"/>
    <n v="1856.8"/>
    <s v="ZPVN"/>
    <s v="40569252"/>
    <s v="P000033892"/>
    <n v="8002831958"/>
    <n v="1002213540"/>
    <s v="15-00001115"/>
    <s v="ARMADURO"/>
    <n v="24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s v="18UE664"/>
    <s v="2"/>
    <s v="Sin Pallet"/>
    <n v="0"/>
    <n v="0"/>
    <x v="0"/>
    <n v="16588.332999999999"/>
    <n v="12033.333000000001"/>
    <n v="4555"/>
    <n v="45.6"/>
    <m/>
    <x v="158"/>
    <n v="7"/>
    <s v="07"/>
    <n v="12"/>
    <x v="1"/>
    <n v="0.19"/>
    <n v="3.8000000000000003"/>
    <s v="TRANSSJQ S.A."/>
  </r>
  <r>
    <n v="1002213540"/>
    <s v="UE01"/>
    <d v="2022-04-07T00:00:00"/>
    <d v="1899-12-30T19:33:00"/>
    <s v="012-024-00413662"/>
    <s v="9000810580"/>
    <s v="012-022-00317195"/>
    <n v="819.72"/>
    <n v="919.08"/>
    <s v="ZPVN"/>
    <s v="40569251"/>
    <s v="P000033891"/>
    <n v="8002831957"/>
    <n v="1002213540"/>
    <s v="15-00001123"/>
    <s v="SELVALEGRE"/>
    <n v="12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s v="18UE664"/>
    <s v="2"/>
    <s v="Sin Pallet"/>
    <n v="0"/>
    <n v="0"/>
    <x v="0"/>
    <n v="10571.666999999999"/>
    <n v="6016.6670000000004"/>
    <n v="4555"/>
    <n v="22.8"/>
    <m/>
    <x v="158"/>
    <n v="7"/>
    <s v="07"/>
    <n v="6"/>
    <x v="1"/>
    <n v="0.19"/>
    <n v="3.8000000000000003"/>
    <s v="TRANSSJQ S.A."/>
  </r>
  <r>
    <n v="1002213499"/>
    <s v="UE01"/>
    <d v="2022-04-07T00:00:00"/>
    <d v="1899-12-30T19:34:00"/>
    <s v="012-024-00413663"/>
    <s v="9000810582"/>
    <s v="012-022-00317197"/>
    <n v="3153.6"/>
    <n v="3535.83"/>
    <s v="ZPVN"/>
    <s v="40568756"/>
    <s v="0000396296"/>
    <n v="8002831910"/>
    <n v="1002213499"/>
    <s v="15-00001119"/>
    <s v="CAMPEON ANTIHUMEDAD"/>
    <n v="48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134"/>
    <x v="134"/>
    <s v="100015025"/>
    <s v="ARCINIEGA OSWALDO"/>
    <s v="ZEMT"/>
    <s v="18UE826"/>
    <s v="2"/>
    <s v="Sin Pallet"/>
    <n v="0"/>
    <n v="0"/>
    <x v="0"/>
    <n v="39070"/>
    <n v="24040"/>
    <n v="15030"/>
    <n v="398.4"/>
    <m/>
    <x v="132"/>
    <n v="7"/>
    <s v="07"/>
    <n v="24"/>
    <x v="1"/>
    <n v="0.83"/>
    <n v="16.599999999999998"/>
    <s v="LIDENORTI S.A."/>
  </r>
  <r>
    <n v="1002213452"/>
    <s v="UE01"/>
    <d v="2022-04-07T00:00:00"/>
    <d v="1899-12-30T20:26:00"/>
    <s v="012-024-00413664"/>
    <s v=""/>
    <s v=""/>
    <n v="0"/>
    <n v="0"/>
    <s v="ZPRC"/>
    <s v="2500108581"/>
    <s v="0000396990"/>
    <n v="8002831853"/>
    <n v="1002213452"/>
    <s v="15-00000218"/>
    <s v="MAGNO HE"/>
    <n v="32.94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9073"/>
    <s v="ROMERO EDWIN"/>
    <s v="ZECI"/>
    <s v="18IBB1729"/>
    <s v="2"/>
    <s v="Sin Pallet"/>
    <n v="0"/>
    <n v="0"/>
    <x v="0"/>
    <n v="51250"/>
    <n v="32940"/>
    <n v="18310"/>
    <n v="674.61"/>
    <m/>
    <x v="1"/>
    <n v="7"/>
    <s v="07"/>
    <n v="32.94"/>
    <x v="1"/>
    <n v="20.479963570127506"/>
    <n v="20.479963570127506"/>
    <s v="TRANSCONCEM CIA. LTDA."/>
  </r>
  <r>
    <n v="1002213557"/>
    <s v="UE01"/>
    <d v="2022-04-07T00:00:00"/>
    <d v="1899-12-30T20:23:00"/>
    <s v="012-024-00413665"/>
    <s v="9000810590"/>
    <s v="012-022-00317199"/>
    <n v="2563.1999999999998"/>
    <n v="2873.87"/>
    <s v="ZPVN"/>
    <s v="40569271"/>
    <s v="0000396958"/>
    <n v="8002831979"/>
    <n v="1002213557"/>
    <s v="15-00001115"/>
    <s v="ARMADURO"/>
    <n v="360"/>
    <s v="BOL"/>
    <s v="101555"/>
    <s v="MENA HERRERA INES MARIA"/>
    <s v="801833"/>
    <s v="BODEGA MENA IBARRA"/>
    <s v="IBARRA"/>
    <s v="PANAMERICANA NORTE KM3 JUNTO PETROC"/>
    <s v="OIIBAR"/>
    <s v="O-Imbabura-Ibarra"/>
    <n v="30"/>
    <x v="96"/>
    <x v="96"/>
    <s v="10008096"/>
    <s v="SALAZAR ECHEVERRIA JUAN CARLOS"/>
    <s v="ZEMU"/>
    <s v="18UE724"/>
    <s v="2"/>
    <s v="Sin Pallet"/>
    <n v="0"/>
    <n v="0"/>
    <x v="0"/>
    <n v="26830"/>
    <n v="18000"/>
    <n v="8830"/>
    <n v="68.400000000000006"/>
    <m/>
    <x v="94"/>
    <n v="7"/>
    <s v="07"/>
    <n v="18"/>
    <x v="1"/>
    <n v="0.19"/>
    <n v="3.8000000000000003"/>
    <s v="RUTAS COTACACHENSES S.A."/>
  </r>
  <r>
    <n v="1002213555"/>
    <s v="UE01"/>
    <d v="2022-04-07T00:00:00"/>
    <d v="1899-12-30T20:28:00"/>
    <s v="012-024-00413666"/>
    <s v="9000810591"/>
    <s v="012-022-00317200"/>
    <n v="2426.4"/>
    <n v="2720.5"/>
    <s v="ZPVN"/>
    <s v="40569297"/>
    <s v="P000033912"/>
    <n v="8002831978"/>
    <n v="1002213555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3"/>
    <x v="103"/>
    <s v="100019413"/>
    <s v="CASANOVA ROMEL"/>
    <s v="ZEMU"/>
    <s v="18UE843"/>
    <s v="1"/>
    <s v="Con Pallet"/>
    <n v="0.05"/>
    <n v="18"/>
    <x v="0"/>
    <n v="27390"/>
    <n v="18000"/>
    <n v="9390"/>
    <n v="165.6"/>
    <m/>
    <x v="101"/>
    <n v="7"/>
    <s v="07"/>
    <n v="18"/>
    <x v="1"/>
    <n v="0.45999999999999996"/>
    <n v="9.1999999999999993"/>
    <s v="TRAPSA C.A."/>
  </r>
  <r>
    <n v="1002213560"/>
    <s v="UE01"/>
    <d v="2022-04-07T00:00:00"/>
    <d v="1899-12-30T20:08:00"/>
    <s v="012-024-00413667"/>
    <s v="9000810588"/>
    <s v="012-022-00317201"/>
    <n v="836.4"/>
    <n v="937.78"/>
    <s v="ZPVN"/>
    <s v="40569273"/>
    <s v="P000033906"/>
    <n v="8002831981"/>
    <n v="1002213560"/>
    <s v="15-00000181"/>
    <s v="ARMADURO ANTIHUMEDAD"/>
    <n v="120"/>
    <s v="BOL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s v="18UE397"/>
    <s v="2"/>
    <s v="Sin Pallet"/>
    <n v="0"/>
    <n v="0"/>
    <x v="0"/>
    <n v="10621.666999999999"/>
    <n v="6016.6670000000004"/>
    <n v="4605"/>
    <n v="128.4"/>
    <m/>
    <x v="48"/>
    <n v="7"/>
    <s v="07"/>
    <n v="6"/>
    <x v="1"/>
    <n v="1.07"/>
    <n v="21.400000000000002"/>
    <s v="TRIMPESAS S.A."/>
  </r>
  <r>
    <n v="1002213560"/>
    <s v="UE01"/>
    <d v="2022-04-07T00:00:00"/>
    <d v="1899-12-30T20:08:00"/>
    <s v="012-024-00413668"/>
    <s v="9000810587"/>
    <s v="012-022-00317202"/>
    <n v="1591.2"/>
    <n v="1784.06"/>
    <s v="ZPVN"/>
    <s v="40569272"/>
    <s v="P000033905"/>
    <n v="8002831982"/>
    <n v="1002213560"/>
    <s v="15-00001119"/>
    <s v="CAMPEON ANTIHUMEDAD"/>
    <n v="240"/>
    <s v="BOL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s v="18UE397"/>
    <s v="2"/>
    <s v="Sin Pallet"/>
    <n v="0"/>
    <n v="0"/>
    <x v="0"/>
    <n v="16638.332999999999"/>
    <n v="12033.333000000001"/>
    <n v="4605"/>
    <n v="256.8"/>
    <m/>
    <x v="48"/>
    <n v="7"/>
    <s v="07"/>
    <n v="12"/>
    <x v="1"/>
    <n v="1.07"/>
    <n v="21.400000000000002"/>
    <s v="TRIMPESAS S.A."/>
  </r>
  <r>
    <n v="1002213538"/>
    <s v="UE01"/>
    <d v="2022-04-07T00:00:00"/>
    <d v="1899-12-30T20:16:00"/>
    <s v="012-024-00413669"/>
    <s v="9000810589"/>
    <s v="012-022-00317203"/>
    <n v="2283.62"/>
    <n v="2560.41"/>
    <s v="ZPVN"/>
    <s v="40569294"/>
    <s v="P000033911"/>
    <n v="8002831955"/>
    <n v="1002213538"/>
    <s v="15-00001119"/>
    <s v="CAMPEON ANTIHUMEDAD"/>
    <n v="36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22"/>
    <x v="22"/>
    <s v="100016661"/>
    <s v="BENALCAZAR MILTON"/>
    <s v="ZEMU"/>
    <s v="18UE389"/>
    <s v="2"/>
    <s v="Sin Pallet"/>
    <n v="0"/>
    <n v="0"/>
    <x v="0"/>
    <n v="27210"/>
    <n v="18030"/>
    <n v="9180"/>
    <n v="302.39999999999998"/>
    <m/>
    <x v="22"/>
    <n v="7"/>
    <s v="07"/>
    <n v="18"/>
    <x v="1"/>
    <n v="0.84"/>
    <n v="16.799999999999997"/>
    <s v="TRANINTAGSA S.A."/>
  </r>
  <r>
    <n v="1002213564"/>
    <s v="UE01"/>
    <d v="2022-04-07T00:00:00"/>
    <d v="1899-12-30T20:38:00"/>
    <s v="012-024-00413670"/>
    <s v="9000810594"/>
    <s v="012-022-00317204"/>
    <n v="276.39999999999998"/>
    <n v="309.89999999999998"/>
    <s v="ZPVN"/>
    <s v="40569329"/>
    <s v="0000397058"/>
    <n v="8002831989"/>
    <n v="1002213564"/>
    <s v="15-00001115"/>
    <s v="ARMADURO"/>
    <n v="4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s v="18UE37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</r>
  <r>
    <n v="1002213564"/>
    <s v="UE01"/>
    <d v="2022-04-07T00:00:00"/>
    <d v="1899-12-30T20:38:00"/>
    <s v="012-024-00413671"/>
    <s v="9000810595"/>
    <s v="012-022-00317205"/>
    <n v="253.2"/>
    <n v="283.89"/>
    <s v="ZPVN"/>
    <s v="40569329"/>
    <s v="0000397059"/>
    <n v="8002831988"/>
    <n v="1002213564"/>
    <s v="15-00001120"/>
    <s v="CAMPEON"/>
    <n v="4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s v="18UE37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</r>
  <r>
    <n v="1002213564"/>
    <s v="UE01"/>
    <d v="2022-04-07T00:00:00"/>
    <d v="1899-12-30T20:38:00"/>
    <s v="012-024-00413672"/>
    <s v="9000810596"/>
    <s v="012-022-00317206"/>
    <n v="1912.4"/>
    <n v="2144.1999999999998"/>
    <s v="ZPVN"/>
    <s v="40569329"/>
    <s v="0000397057"/>
    <n v="8002831987"/>
    <n v="1002213564"/>
    <s v="15-00001123"/>
    <s v="SELVALEGRE"/>
    <n v="28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s v="18UE370"/>
    <s v="2"/>
    <s v="Sin Pallet"/>
    <n v="0"/>
    <n v="0"/>
    <x v="0"/>
    <n v="17065.556"/>
    <n v="14015.556"/>
    <n v="3050"/>
    <n v="128.80000000000001"/>
    <m/>
    <x v="98"/>
    <n v="7"/>
    <s v="07"/>
    <n v="14"/>
    <x v="1"/>
    <n v="0.46"/>
    <n v="9.2000000000000011"/>
    <s v="SANJOPAS S.A."/>
  </r>
  <r>
    <n v="1002213503"/>
    <s v="UE01"/>
    <d v="2022-04-07T00:00:00"/>
    <d v="1899-12-30T20:42:00"/>
    <s v="012-024-00413673"/>
    <s v="9000810597"/>
    <s v="012-022-00317207"/>
    <n v="3834"/>
    <n v="4298.71"/>
    <s v="ZPVN"/>
    <s v="40569214"/>
    <s v="0000396894"/>
    <n v="8002831914"/>
    <n v="1002213503"/>
    <s v="15-00000218"/>
    <s v="MAGNO HE"/>
    <n v="31.95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s v="18QBA0811"/>
    <s v="2"/>
    <s v="Sin Pallet"/>
    <n v="0"/>
    <n v="0"/>
    <x v="0"/>
    <n v="50110"/>
    <n v="31950"/>
    <n v="18160"/>
    <n v="359.12"/>
    <m/>
    <x v="1"/>
    <n v="7"/>
    <s v="07"/>
    <n v="31.95"/>
    <x v="1"/>
    <n v="11.240062597809077"/>
    <n v="11.240062597809077"/>
    <s v="TRANSCONCEM CIA. LTDA."/>
  </r>
  <r>
    <n v="1002213571"/>
    <s v="UE01"/>
    <d v="2022-04-07T00:00:00"/>
    <d v="1899-12-30T20:41:00"/>
    <s v="012-024-00413674"/>
    <s v=""/>
    <s v=""/>
    <n v="0"/>
    <n v="0"/>
    <s v="ZPRC"/>
    <s v="2500108898"/>
    <s v="P000033913"/>
    <n v="8002831998"/>
    <n v="100221357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s v="18UE744"/>
    <s v="2"/>
    <s v="Sin Pallet"/>
    <n v="0"/>
    <n v="0"/>
    <x v="0"/>
    <n v="27110"/>
    <n v="18020"/>
    <n v="9090"/>
    <n v="248.4"/>
    <m/>
    <x v="14"/>
    <n v="7"/>
    <s v="07"/>
    <n v="18"/>
    <x v="1"/>
    <n v="0.69000000000000006"/>
    <n v="13.8"/>
    <s v="SANJOPAS S.A."/>
  </r>
  <r>
    <n v="1002213566"/>
    <s v="UE01"/>
    <d v="2022-04-07T00:00:00"/>
    <d v="1899-12-30T20:50:00"/>
    <s v="012-024-00413677"/>
    <s v="9000810600"/>
    <s v="012-022-00317210"/>
    <n v="3235.2"/>
    <n v="3627.32"/>
    <s v="ZPVN"/>
    <s v="40568953"/>
    <s v="P000033809"/>
    <n v="8002831991"/>
    <n v="1002213566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76"/>
    <x v="176"/>
    <s v="10003585"/>
    <s v="VARELA ZAPATA RUBEN MAURICIO"/>
    <s v="ZEMT"/>
    <s v="18UE345"/>
    <s v="1"/>
    <s v="Con Pallet"/>
    <n v="0.05"/>
    <n v="24"/>
    <x v="0"/>
    <n v="38660"/>
    <n v="24000"/>
    <n v="14660"/>
    <n v="220.8"/>
    <m/>
    <x v="172"/>
    <n v="7"/>
    <s v="07"/>
    <n v="24"/>
    <x v="1"/>
    <n v="0.46"/>
    <n v="9.2000000000000011"/>
    <s v="TRIMPESAS S.A."/>
  </r>
  <r>
    <n v="1002213612"/>
    <s v="UE01"/>
    <d v="2022-04-07T00:00:00"/>
    <d v="1899-12-30T20:55:00"/>
    <s v="012-024-00413678"/>
    <s v="9000810602"/>
    <s v="012-022-00317211"/>
    <n v="3745.77"/>
    <n v="4199.78"/>
    <s v="ZPVN"/>
    <s v="40569255"/>
    <s v="0000396930"/>
    <n v="8002832057"/>
    <n v="1002213612"/>
    <s v="15-00001121"/>
    <s v="GLADIADOR"/>
    <n v="30.34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9435"/>
    <s v="CAMPILLO LÁZARO"/>
    <s v="ZECI"/>
    <s v="18UE831"/>
    <s v="2"/>
    <s v="Sin Pallet"/>
    <n v="0"/>
    <n v="0"/>
    <x v="0"/>
    <n v="48440"/>
    <n v="30340"/>
    <n v="18100"/>
    <n v="261.23"/>
    <m/>
    <x v="28"/>
    <n v="7"/>
    <s v="07"/>
    <n v="30.34"/>
    <x v="1"/>
    <n v="8.6100856954515503"/>
    <n v="8.6100856954515503"/>
    <s v="TRANSALMEIDA"/>
  </r>
  <r>
    <n v="1002213586"/>
    <s v="UE01"/>
    <d v="2022-04-07T00:00:00"/>
    <d v="1899-12-30T20:56:00"/>
    <s v="012-024-00413679"/>
    <s v="9000810603"/>
    <s v="012-022-00317212"/>
    <n v="4362.37"/>
    <n v="4891.1099999999997"/>
    <s v="ZPVN"/>
    <s v="40569330"/>
    <s v="0000397062"/>
    <n v="8002832019"/>
    <n v="1002213586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s v="18UE550"/>
    <s v="1"/>
    <s v="Con Pallet"/>
    <n v="0.05"/>
    <n v="32"/>
    <x v="0"/>
    <n v="50460"/>
    <n v="32060"/>
    <n v="18400"/>
    <n v="121.6"/>
    <m/>
    <x v="69"/>
    <n v="7"/>
    <s v="07"/>
    <n v="32"/>
    <x v="1"/>
    <n v="0.19"/>
    <n v="3.8"/>
    <s v="LA ARMENIA S.A."/>
  </r>
  <r>
    <n v="1002213668"/>
    <s v="UE01"/>
    <d v="2022-04-07T00:00:00"/>
    <d v="1899-12-30T20:59:00"/>
    <s v="012-024-00413680"/>
    <s v="9000810604"/>
    <s v="012-022-00317213"/>
    <n v="2408.4"/>
    <n v="2700.32"/>
    <s v="ZPVN"/>
    <s v="40569119"/>
    <s v="P000033869"/>
    <n v="8002832135"/>
    <n v="1002213668"/>
    <s v="15-00001123"/>
    <s v="SELVALEGRE"/>
    <n v="360"/>
    <s v="BOL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s v="18UE357"/>
    <s v="2"/>
    <s v="Sin Pallet"/>
    <n v="0"/>
    <n v="0"/>
    <x v="0"/>
    <n v="26910"/>
    <n v="18000"/>
    <n v="8910"/>
    <n v="190.8"/>
    <m/>
    <x v="0"/>
    <n v="7"/>
    <s v="07"/>
    <n v="18"/>
    <x v="1"/>
    <n v="0.53"/>
    <n v="10.600000000000001"/>
    <s v="TRANSPORTE PROPIO"/>
  </r>
  <r>
    <n v="1002213636"/>
    <s v="UE01"/>
    <d v="2022-04-07T00:00:00"/>
    <d v="1899-12-30T21:00:00"/>
    <s v="012-024-00413681"/>
    <s v="9000810606"/>
    <s v="012-022-00317215"/>
    <n v="418.8"/>
    <n v="469.57"/>
    <s v="ZPVN"/>
    <s v="40569217"/>
    <s v="0000396897"/>
    <n v="8002832089"/>
    <n v="1002213636"/>
    <s v="15-00001115"/>
    <s v="ARMADURO"/>
    <n v="60"/>
    <s v="BOL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s v="18UE573"/>
    <s v="2"/>
    <s v="Sin Pallet"/>
    <n v="0"/>
    <n v="0"/>
    <x v="0"/>
    <n v="11427.727000000001"/>
    <n v="3002.7269999999999"/>
    <n v="8425"/>
    <n v="34.799999999999997"/>
    <m/>
    <x v="82"/>
    <n v="7"/>
    <s v="07"/>
    <n v="3"/>
    <x v="1"/>
    <n v="0.57999999999999996"/>
    <n v="11.6"/>
    <s v="TRANSSJQ S.A."/>
  </r>
  <r>
    <n v="1002213636"/>
    <s v="UE01"/>
    <d v="2022-04-07T00:00:00"/>
    <d v="1899-12-30T21:00:00"/>
    <s v="012-024-00413682"/>
    <s v="9000810605"/>
    <s v="012-022-00317214"/>
    <n v="4140"/>
    <n v="4641.79"/>
    <s v="ZPVN"/>
    <s v="40569217"/>
    <s v="0000396896"/>
    <n v="8002832090"/>
    <n v="1002213636"/>
    <s v="15-00001123"/>
    <s v="SELVALEGRE"/>
    <n v="600"/>
    <s v="BOL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s v="18UE573"/>
    <s v="2"/>
    <s v="Sin Pallet"/>
    <n v="0"/>
    <n v="0"/>
    <x v="0"/>
    <n v="38452.273000000001"/>
    <n v="30027.273000000001"/>
    <n v="8425"/>
    <n v="348"/>
    <m/>
    <x v="82"/>
    <n v="7"/>
    <s v="07"/>
    <n v="30"/>
    <x v="1"/>
    <n v="0.57999999999999996"/>
    <n v="11.6"/>
    <s v="TRANSSJQ S.A."/>
  </r>
  <r>
    <n v="1002213582"/>
    <s v="UE01"/>
    <d v="2022-04-07T00:00:00"/>
    <d v="1899-12-30T21:04:00"/>
    <s v="012-024-00413683"/>
    <s v="9000810607"/>
    <s v="012-022-00317216"/>
    <n v="4371.2"/>
    <n v="4901.01"/>
    <s v="ZPVN"/>
    <s v="40569333"/>
    <s v="0000397065"/>
    <n v="8002832012"/>
    <n v="1002213582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55"/>
    <x v="55"/>
    <s v="100020748"/>
    <s v="SANCHEZ IVAN"/>
    <s v="ZETT"/>
    <s v="18UE900"/>
    <s v="1"/>
    <s v="Con Pallet"/>
    <n v="0.05"/>
    <n v="32"/>
    <x v="0"/>
    <n v="50710"/>
    <n v="32050"/>
    <n v="18660"/>
    <n v="371.2"/>
    <m/>
    <x v="53"/>
    <n v="7"/>
    <s v="07"/>
    <n v="32"/>
    <x v="1"/>
    <n v="0.57999999999999996"/>
    <n v="11.6"/>
    <s v="LIDENORTI S.A."/>
  </r>
  <r>
    <n v="1002213597"/>
    <s v="UE01"/>
    <d v="2022-04-07T00:00:00"/>
    <d v="1899-12-30T21:04:00"/>
    <s v="012-024-00413684"/>
    <s v="9000810608"/>
    <s v="012-022-00317217"/>
    <n v="3326.4"/>
    <n v="3729.58"/>
    <s v="ZPVN"/>
    <s v="40568696"/>
    <s v="0000396221"/>
    <n v="8002832036"/>
    <n v="1002213597"/>
    <s v="15-00001123"/>
    <s v="SELVALEGRE"/>
    <n v="480"/>
    <s v="BOL"/>
    <s v="102192"/>
    <s v="GARCIA SAMANIEGO VICTOR MANUEL"/>
    <s v="803053"/>
    <s v="ALTERCONS 1"/>
    <s v="MEJÍA"/>
    <s v="VIA A MACHACHI"/>
    <s v="OPCUTU"/>
    <s v="O-Pichincha-Cutuglahua"/>
    <n v="122"/>
    <x v="156"/>
    <x v="156"/>
    <s v="100020578"/>
    <s v="TAIMAL MAYKOL"/>
    <s v="ZEMT"/>
    <s v="18UE716"/>
    <s v="1"/>
    <s v="Con Pallet"/>
    <n v="0.05"/>
    <n v="24"/>
    <x v="0"/>
    <n v="40300"/>
    <n v="24040"/>
    <n v="16260"/>
    <n v="244.8"/>
    <m/>
    <x v="153"/>
    <n v="7"/>
    <s v="07"/>
    <n v="24"/>
    <x v="1"/>
    <n v="0.51"/>
    <n v="10.200000000000001"/>
    <s v="SILOGTER S.A."/>
  </r>
  <r>
    <n v="1002213525"/>
    <s v="UE01"/>
    <d v="2022-04-07T00:00:00"/>
    <d v="1899-12-30T21:07:00"/>
    <s v="012-024-00413685"/>
    <s v="9000810609"/>
    <s v="012-022-00317218"/>
    <n v="4015.42"/>
    <n v="4502.1099999999997"/>
    <s v="ZPVN"/>
    <s v="40569146"/>
    <s v="0000396815"/>
    <n v="8002831941"/>
    <n v="1002213525"/>
    <s v="15-00000218"/>
    <s v="MAGNO HE"/>
    <n v="31.75"/>
    <s v="T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0930"/>
    <n v="31750"/>
    <n v="19180"/>
    <n v="650.24"/>
    <m/>
    <x v="78"/>
    <n v="7"/>
    <s v="07"/>
    <n v="31.75"/>
    <x v="1"/>
    <n v="20.48"/>
    <n v="20.48"/>
    <s v="CASTRO HERMANOS S.A."/>
  </r>
  <r>
    <n v="1002213587"/>
    <s v="UE01"/>
    <d v="2022-04-07T00:00:00"/>
    <d v="1899-12-30T21:08:00"/>
    <s v="012-024-00413686"/>
    <s v="9000810611"/>
    <s v="012-022-00317219"/>
    <n v="4446.68"/>
    <n v="4985.6400000000003"/>
    <s v="ZPVN"/>
    <s v="40569150"/>
    <s v="0000396771"/>
    <n v="8002832021"/>
    <n v="1002213587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47"/>
    <x v="147"/>
    <s v="100014930"/>
    <s v="SANCHEZ JORGE"/>
    <s v="ZETT"/>
    <s v="18UE791"/>
    <s v="2"/>
    <s v="Sin Pallet"/>
    <n v="0"/>
    <n v="0"/>
    <x v="0"/>
    <n v="50980"/>
    <n v="33090"/>
    <n v="17890"/>
    <n v="574.20000000000005"/>
    <m/>
    <x v="144"/>
    <n v="7"/>
    <s v="07"/>
    <n v="33"/>
    <x v="1"/>
    <n v="0.87000000000000011"/>
    <n v="17.400000000000002"/>
    <s v="TRAPSA C.A."/>
  </r>
  <r>
    <n v="1002213580"/>
    <s v="UE01"/>
    <d v="2022-04-07T00:00:00"/>
    <d v="1899-12-30T21:11:00"/>
    <s v="012-024-00413687"/>
    <s v="9000810613"/>
    <s v="012-022-00317220"/>
    <n v="4613.3999999999996"/>
    <n v="5172.58"/>
    <s v="ZPVN"/>
    <s v="40569265"/>
    <s v="P000033902"/>
    <n v="8002832010"/>
    <n v="1002213580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28"/>
    <x v="28"/>
    <s v="100021196"/>
    <s v="CASTILLO PATRICIO"/>
    <s v="ZETT"/>
    <s v="18UE343"/>
    <s v="2"/>
    <s v="Sin Pallet"/>
    <n v="0"/>
    <n v="0"/>
    <x v="0"/>
    <n v="51110"/>
    <n v="33080"/>
    <n v="18030"/>
    <n v="699.6"/>
    <m/>
    <x v="26"/>
    <n v="7"/>
    <s v="07"/>
    <n v="33"/>
    <x v="1"/>
    <n v="1.06"/>
    <n v="21.2"/>
    <s v="TRIMPESAS S.A."/>
  </r>
  <r>
    <n v="1002213600"/>
    <s v="UE01"/>
    <d v="2022-04-07T00:00:00"/>
    <d v="1899-12-30T21:15:00"/>
    <s v="012-024-00413688"/>
    <s v="9000810614"/>
    <s v="012-022-00317221"/>
    <n v="3340.8"/>
    <n v="3745.73"/>
    <s v="ZPVN"/>
    <s v="40568849"/>
    <s v="0000396458"/>
    <n v="8002832040"/>
    <n v="1002213600"/>
    <s v="15-00001115"/>
    <s v="ARMADURO"/>
    <n v="480"/>
    <s v="BOL"/>
    <s v="101560"/>
    <s v="ANDRADE PARRA JANNETH PIEDAD"/>
    <s v="805075"/>
    <s v="BLOQUERA HENRY GUAMAN"/>
    <s v="QUITO"/>
    <s v="AV CARAPUNGO Y PASAJE MIRAMELINDA"/>
    <s v="OPLLAN"/>
    <s v="O-Pichincha-Llanochico"/>
    <n v="91.4"/>
    <x v="127"/>
    <x v="127"/>
    <s v="100018006"/>
    <s v="HERRERA EDUARDO"/>
    <s v="ZEMT"/>
    <s v="18UE663"/>
    <s v="1"/>
    <s v="Con Pallet"/>
    <n v="0.05"/>
    <n v="24"/>
    <x v="0"/>
    <n v="37360"/>
    <n v="24050"/>
    <n v="13310"/>
    <n v="211.2"/>
    <m/>
    <x v="125"/>
    <n v="7"/>
    <s v="07"/>
    <n v="24"/>
    <x v="1"/>
    <n v="0.44"/>
    <n v="8.7999999999999989"/>
    <s v="ALQUINGA &amp; ALQUINGA"/>
  </r>
  <r>
    <n v="1002213584"/>
    <s v="UE01"/>
    <d v="2022-04-07T00:00:00"/>
    <d v="1899-12-30T21:18:00"/>
    <s v="012-024-00413689"/>
    <s v="9000810617"/>
    <s v="012-022-00317222"/>
    <n v="4318.24"/>
    <n v="4841.6400000000003"/>
    <s v="ZPVN"/>
    <s v="40569331"/>
    <s v="0000397061"/>
    <n v="8002832015"/>
    <n v="1002213584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55"/>
    <x v="155"/>
    <s v="100015298"/>
    <s v="GUALSAQUI RAMIRO"/>
    <s v="ZETT"/>
    <s v="18UE544"/>
    <s v="1"/>
    <s v="Con Pallet"/>
    <n v="0.05"/>
    <n v="32"/>
    <x v="0"/>
    <n v="50420"/>
    <n v="32040"/>
    <n v="18380"/>
    <n v="121.6"/>
    <m/>
    <x v="152"/>
    <n v="7"/>
    <s v="07"/>
    <n v="32"/>
    <x v="1"/>
    <n v="0.19"/>
    <n v="3.8"/>
    <s v="SANJOPAS S.A."/>
  </r>
  <r>
    <n v="1002213633"/>
    <s v="UE01"/>
    <d v="2022-04-07T00:00:00"/>
    <d v="1899-12-30T21:20:00"/>
    <s v="012-024-00413690"/>
    <s v="9000810619"/>
    <s v="012-022-00317224"/>
    <n v="835.2"/>
    <n v="936.43"/>
    <s v="ZPVN"/>
    <s v="40569313"/>
    <s v="0000397048"/>
    <n v="8002832085"/>
    <n v="1002213633"/>
    <s v="15-00001115"/>
    <s v="ARMADURO"/>
    <n v="120"/>
    <s v="BOL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s v="18UE653"/>
    <s v="2"/>
    <s v="Sin Pallet"/>
    <n v="0"/>
    <n v="0"/>
    <x v="0"/>
    <n v="10490"/>
    <n v="6010"/>
    <n v="4480"/>
    <n v="51.6"/>
    <m/>
    <x v="105"/>
    <n v="7"/>
    <s v="07"/>
    <n v="6"/>
    <x v="1"/>
    <n v="0.43"/>
    <n v="8.6"/>
    <s v="TRIMPESAS S.A."/>
  </r>
  <r>
    <n v="1002213633"/>
    <s v="UE01"/>
    <d v="2022-04-07T00:00:00"/>
    <d v="1899-12-30T21:20:00"/>
    <s v="012-024-00413691"/>
    <s v="9000810618"/>
    <s v="012-022-00317223"/>
    <n v="1663.2"/>
    <n v="1864.79"/>
    <s v="ZPVN"/>
    <s v="40569313"/>
    <s v="0000397049"/>
    <n v="8002832084"/>
    <n v="1002213633"/>
    <s v="15-00001123"/>
    <s v="SELVALEGRE"/>
    <n v="240"/>
    <s v="BOL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s v="18UE653"/>
    <s v="2"/>
    <s v="Sin Pallet"/>
    <n v="0"/>
    <n v="0"/>
    <x v="0"/>
    <n v="16500"/>
    <n v="12020"/>
    <n v="4480"/>
    <n v="103.2"/>
    <m/>
    <x v="105"/>
    <n v="7"/>
    <s v="07"/>
    <n v="12"/>
    <x v="1"/>
    <n v="0.43"/>
    <n v="8.6"/>
    <s v="TRIMPESAS S.A."/>
  </r>
  <r>
    <n v="1002213590"/>
    <s v="UE01"/>
    <d v="2022-04-07T00:00:00"/>
    <d v="1899-12-30T21:22:00"/>
    <s v="012-024-00413692"/>
    <s v="9000810620"/>
    <s v="012-022-00317225"/>
    <n v="3897.99"/>
    <n v="4370.45"/>
    <s v="ZPVN"/>
    <s v="40569303"/>
    <s v="0000397022"/>
    <n v="8002832028"/>
    <n v="1002213590"/>
    <s v="15-00000218"/>
    <s v="MAGNO HE"/>
    <n v="32.020000000000003"/>
    <s v="T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460"/>
    <n v="32020"/>
    <n v="18440"/>
    <n v="112.71"/>
    <m/>
    <x v="78"/>
    <n v="7"/>
    <s v="07"/>
    <n v="32.020000000000003"/>
    <x v="1"/>
    <n v="3.5199875078076195"/>
    <n v="3.5199875078076195"/>
    <s v="CASTRO HERMANOS S.A."/>
  </r>
  <r>
    <n v="1002213649"/>
    <s v="UE01"/>
    <d v="2022-04-07T00:00:00"/>
    <d v="1899-12-30T21:24:00"/>
    <s v="012-024-00413693"/>
    <s v="9000810621"/>
    <s v="012-022-00317226"/>
    <n v="4193.1400000000003"/>
    <n v="4701.38"/>
    <s v="ZPVN"/>
    <s v="40569361"/>
    <s v="P000033931"/>
    <n v="8002832114"/>
    <n v="1002213649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51080"/>
    <n v="33030"/>
    <n v="18050"/>
    <n v="514.79999999999995"/>
    <m/>
    <x v="10"/>
    <n v="7"/>
    <s v="07"/>
    <n v="33"/>
    <x v="1"/>
    <n v="0.77999999999999992"/>
    <n v="15.599999999999998"/>
    <s v="TRANSPORTE PROPIO"/>
  </r>
  <r>
    <n v="1002213646"/>
    <s v="UE01"/>
    <d v="2022-04-07T00:00:00"/>
    <d v="1899-12-30T21:34:00"/>
    <s v="012-024-00413694"/>
    <s v="9000810623"/>
    <s v="012-022-00317228"/>
    <n v="1386.88"/>
    <n v="1554.98"/>
    <s v="ZPVN"/>
    <s v="40568802"/>
    <s v="0000396367"/>
    <n v="8002832110"/>
    <n v="1002213646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s v="18UE681"/>
    <s v="1"/>
    <s v="Con Pallet"/>
    <n v="0.05"/>
    <n v="10"/>
    <x v="0"/>
    <n v="17523.332999999999"/>
    <n v="10008.333000000001"/>
    <n v="7515"/>
    <n v="30"/>
    <m/>
    <x v="84"/>
    <n v="7"/>
    <s v="07"/>
    <n v="10"/>
    <x v="1"/>
    <n v="0.15"/>
    <n v="3"/>
    <s v="TRIMPESAS S.A."/>
  </r>
  <r>
    <n v="1002213646"/>
    <s v="UE01"/>
    <d v="2022-04-07T00:00:00"/>
    <d v="1899-12-30T21:34:00"/>
    <s v="012-024-00413695"/>
    <s v="9000810622"/>
    <s v="012-022-00317227"/>
    <n v="1922.33"/>
    <n v="2155.33"/>
    <s v="ZPVN"/>
    <s v="40568802"/>
    <s v="0000396368"/>
    <n v="8002832109"/>
    <n v="1002213646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s v="18UE681"/>
    <s v="1"/>
    <s v="Con Pallet"/>
    <n v="0.05"/>
    <n v="14"/>
    <x v="0"/>
    <n v="21526.667000000001"/>
    <n v="14011.666999999999"/>
    <n v="7515"/>
    <n v="42"/>
    <m/>
    <x v="84"/>
    <n v="7"/>
    <s v="07"/>
    <n v="14"/>
    <x v="1"/>
    <n v="0.15"/>
    <n v="3"/>
    <s v="TRIMPESAS S.A."/>
  </r>
  <r>
    <n v="1002213585"/>
    <s v="UE01"/>
    <d v="2022-04-07T00:00:00"/>
    <d v="1899-12-30T21:36:00"/>
    <s v="012-024-00413696"/>
    <s v="9000810624"/>
    <s v="012-022-00317229"/>
    <n v="4268.8"/>
    <n v="4786.21"/>
    <s v="ZPVN"/>
    <s v="40569124"/>
    <s v="0000396709"/>
    <n v="8002832016"/>
    <n v="1002213585"/>
    <s v="15-00001124"/>
    <s v="SELVALEGRE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99"/>
    <x v="99"/>
    <s v="100014996"/>
    <s v="GRANDA GERARDO"/>
    <s v="ZETT"/>
    <s v="18UE692"/>
    <s v="1"/>
    <s v="Con Pallet"/>
    <n v="0.05"/>
    <n v="32"/>
    <x v="0"/>
    <n v="50390"/>
    <n v="32090"/>
    <n v="18300"/>
    <n v="659.2"/>
    <m/>
    <x v="97"/>
    <n v="7"/>
    <s v="07"/>
    <n v="32"/>
    <x v="1"/>
    <n v="1.03"/>
    <n v="20.6"/>
    <s v="TRANSLOBOL S.A."/>
  </r>
  <r>
    <n v="1002213622"/>
    <s v="UE01"/>
    <d v="2022-04-07T00:00:00"/>
    <d v="1899-12-30T21:42:00"/>
    <s v="012-024-00413697"/>
    <s v="9000810625"/>
    <s v="012-022-00317230"/>
    <n v="3775.2"/>
    <n v="4232.7700000000004"/>
    <s v="ZPVN"/>
    <s v="40569214"/>
    <s v="0000396895"/>
    <n v="8002832071"/>
    <n v="1002213622"/>
    <s v="15-00000218"/>
    <s v="MAGNO HE"/>
    <n v="31.4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1440"/>
    <n v="31460"/>
    <n v="19980"/>
    <n v="353.61"/>
    <m/>
    <x v="1"/>
    <n v="7"/>
    <s v="07"/>
    <n v="31.46"/>
    <x v="1"/>
    <n v="11.239987285441831"/>
    <n v="11.239987285441831"/>
    <s v="TRANSCONCEM CIA. LTDA."/>
  </r>
  <r>
    <n v="1002213613"/>
    <s v="UE01"/>
    <d v="2022-04-07T00:00:00"/>
    <d v="1899-12-30T21:46:00"/>
    <s v="012-024-00413698"/>
    <s v="9000810626"/>
    <s v="012-022-00317231"/>
    <n v="2966.4"/>
    <n v="3325.95"/>
    <s v="ZPVN"/>
    <s v="40568975"/>
    <s v="P000033812"/>
    <n v="8002832058"/>
    <n v="1002213613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53"/>
    <x v="53"/>
    <s v="100014948"/>
    <s v="TULCANAZA MARCELO"/>
    <s v="ZEMT"/>
    <s v="18UE597"/>
    <s v="1"/>
    <s v="Con Pallet"/>
    <n v="0.05"/>
    <n v="24"/>
    <x v="0"/>
    <n v="37440"/>
    <n v="24090"/>
    <n v="13350"/>
    <n v="220.8"/>
    <m/>
    <x v="51"/>
    <n v="7"/>
    <s v="07"/>
    <n v="24"/>
    <x v="1"/>
    <n v="0.46"/>
    <n v="9.2000000000000011"/>
    <s v="TRIMPESAS S.A."/>
  </r>
  <r>
    <n v="1002213677"/>
    <s v="UE01"/>
    <d v="2022-04-07T00:00:00"/>
    <d v="1899-12-30T21:50:00"/>
    <s v="012-024-00413699"/>
    <s v="9000810627"/>
    <s v="012-022-00317232"/>
    <n v="3903"/>
    <n v="4376.07"/>
    <s v="ZPVN"/>
    <s v="40569182"/>
    <s v="0000396883"/>
    <n v="8002832147"/>
    <n v="1002213677"/>
    <s v="15-00001121"/>
    <s v="GLADIADOR"/>
    <n v="31.06"/>
    <s v="T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5164"/>
    <s v="TRONCOZO SEGUNDO"/>
    <s v="ZECI"/>
    <s v="18PAC8274"/>
    <s v="2"/>
    <s v="Sin Pallet"/>
    <n v="0"/>
    <n v="0"/>
    <x v="0"/>
    <n v="49650"/>
    <n v="31060"/>
    <n v="18590"/>
    <n v="251.9"/>
    <m/>
    <x v="1"/>
    <n v="7"/>
    <s v="07"/>
    <n v="31.06"/>
    <x v="1"/>
    <n v="8.110109465550547"/>
    <n v="8.110109465550547"/>
    <s v="TRANSCONCEM CIA. LTDA."/>
  </r>
  <r>
    <n v="1002213640"/>
    <s v="UE01"/>
    <d v="2022-04-07T00:00:00"/>
    <d v="1899-12-30T21:51:00"/>
    <s v="012-024-00413700"/>
    <s v="9000810628"/>
    <s v="012-022-00317233"/>
    <n v="3238.68"/>
    <n v="3631.23"/>
    <s v="ZPVN"/>
    <s v="40568706"/>
    <s v="0000396233"/>
    <n v="8002832101"/>
    <n v="1002213640"/>
    <s v="15-00001123"/>
    <s v="SELVALEGRE"/>
    <n v="480"/>
    <s v="BOL"/>
    <s v="102140"/>
    <s v="DIMATECO"/>
    <s v="806001"/>
    <s v="COMERCIAL GENESIS-OTAVALO"/>
    <s v="OTAVALO"/>
    <s v="PANAMERICANA KM 1 1/2"/>
    <s v="OIOTAV"/>
    <s v="O-Imbabura-Otavalo"/>
    <n v="8"/>
    <x v="87"/>
    <x v="87"/>
    <s v="100019494"/>
    <s v="GUERRERO WILSON"/>
    <s v="ZEMT"/>
    <s v="18UE741"/>
    <s v="2"/>
    <s v="Sin Pallet"/>
    <n v="0"/>
    <n v="0"/>
    <x v="0"/>
    <n v="40080"/>
    <n v="24030"/>
    <n v="16050"/>
    <n v="43.2"/>
    <m/>
    <x v="85"/>
    <n v="7"/>
    <s v="07"/>
    <n v="24"/>
    <x v="1"/>
    <n v="9.0000000000000011E-2"/>
    <n v="1.8"/>
    <s v="RUTAS COTACACHENSES"/>
  </r>
  <r>
    <n v="1002213729"/>
    <s v="UE01"/>
    <d v="2022-04-07T00:00:00"/>
    <d v="1899-12-30T21:54:00"/>
    <s v="012-024-00413701"/>
    <s v=""/>
    <s v=""/>
    <n v="0"/>
    <n v="0"/>
    <s v="ZPRC"/>
    <s v="2500108698"/>
    <s v="P000033464"/>
    <n v="8002832212"/>
    <n v="1002213729"/>
    <s v="15-00000218"/>
    <s v="MAGNO HE"/>
    <n v="30.79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s v="18PCC4465A"/>
    <s v="2"/>
    <s v="Sin Pallet"/>
    <n v="0"/>
    <n v="0"/>
    <x v="0"/>
    <n v="50050"/>
    <n v="30790"/>
    <n v="19260"/>
    <n v="623.5"/>
    <m/>
    <x v="28"/>
    <n v="7"/>
    <s v="07"/>
    <n v="30.79"/>
    <x v="1"/>
    <n v="20.250081195193246"/>
    <n v="20.250081195193246"/>
    <s v="TRANSALMEIDA"/>
  </r>
  <r>
    <n v="1002213723"/>
    <s v="UE01"/>
    <d v="2022-04-07T00:00:00"/>
    <d v="1899-12-30T21:55:00"/>
    <s v="012-024-00413702"/>
    <s v="9000810629"/>
    <s v="012-022-00317234"/>
    <n v="3853.2"/>
    <n v="4320.2299999999996"/>
    <s v="ZPVN"/>
    <s v="40569214"/>
    <s v="0000396898"/>
    <n v="8002832207"/>
    <n v="1002213723"/>
    <s v="15-00000218"/>
    <s v="MAGNO HE"/>
    <n v="32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1900"/>
    <n v="32110"/>
    <n v="19790"/>
    <n v="360.92"/>
    <m/>
    <x v="1"/>
    <n v="7"/>
    <s v="07"/>
    <n v="32.11"/>
    <x v="1"/>
    <n v="11.240112114606042"/>
    <n v="11.240112114606042"/>
    <s v="TRANSCONCEM CIA.LTDA."/>
  </r>
  <r>
    <n v="1002213648"/>
    <s v="UE01"/>
    <d v="2022-04-07T00:00:00"/>
    <d v="1899-12-30T21:57:00"/>
    <s v="012-024-00413703"/>
    <s v=""/>
    <s v=""/>
    <n v="0"/>
    <n v="0"/>
    <s v="ZPRC"/>
    <s v="2500108825"/>
    <s v="P000033750"/>
    <n v="8002832112"/>
    <n v="1002213648"/>
    <s v="15-00001115"/>
    <s v="ARMADURO"/>
    <n v="360"/>
    <s v="BOL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s v="18UE954"/>
    <s v="1"/>
    <s v="Con Pallet"/>
    <n v="0.05"/>
    <n v="18"/>
    <x v="0"/>
    <n v="26007.5"/>
    <n v="18022.5"/>
    <n v="7985"/>
    <n v="68.400000000000006"/>
    <m/>
    <x v="108"/>
    <n v="7"/>
    <s v="07"/>
    <n v="18"/>
    <x v="1"/>
    <n v="0.19"/>
    <n v="3.8000000000000003"/>
    <s v="LIDENORTI S.A."/>
  </r>
  <r>
    <n v="1002213648"/>
    <s v="UE01"/>
    <d v="2022-04-07T00:00:00"/>
    <d v="1899-12-30T21:57:00"/>
    <s v="012-024-00413704"/>
    <s v=""/>
    <s v=""/>
    <n v="0"/>
    <n v="0"/>
    <s v="ZPRC"/>
    <s v="2500108824"/>
    <s v="P000033749"/>
    <n v="8002832113"/>
    <n v="1002213648"/>
    <s v="15-00001123"/>
    <s v="SELVALEGRE"/>
    <n v="120"/>
    <s v="BOL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s v="18UE954"/>
    <s v="1"/>
    <s v="Con Pallet"/>
    <n v="0.05"/>
    <n v="6"/>
    <x v="0"/>
    <n v="13992.5"/>
    <n v="6007.5"/>
    <n v="7985"/>
    <n v="22.8"/>
    <m/>
    <x v="108"/>
    <n v="7"/>
    <s v="07"/>
    <n v="6"/>
    <x v="1"/>
    <n v="0.19"/>
    <n v="3.8000000000000003"/>
    <s v="LIDENORTI S.A."/>
  </r>
  <r>
    <n v="1002213716"/>
    <s v="UE01"/>
    <d v="2022-04-07T00:00:00"/>
    <d v="1899-12-30T22:02:00"/>
    <s v="012-024-00413705"/>
    <s v="9000810631"/>
    <s v="012-022-00317235"/>
    <n v="2588.4"/>
    <n v="2902.13"/>
    <s v="ZPVN"/>
    <s v="40569348"/>
    <s v="0000397091"/>
    <n v="8002832200"/>
    <n v="1002213716"/>
    <s v="15-00001115"/>
    <s v="ARMADURO"/>
    <n v="360"/>
    <s v="BOL"/>
    <s v="103419"/>
    <s v="BENALCAZAR CHAVARRIA LUIS ALFONSO"/>
    <s v="805656"/>
    <s v="BLOQUERA EL PROGRESO"/>
    <s v="COTACACHI"/>
    <s v="VIA PRINCIPAL A QUIROGA"/>
    <s v="OICOTA"/>
    <s v="O-Imbabura-Cotacachi"/>
    <n v="15"/>
    <x v="37"/>
    <x v="37"/>
    <s v="100014907"/>
    <s v="CALDERON LUIS"/>
    <s v="ZEMU"/>
    <s v="18UE510"/>
    <s v="2"/>
    <s v="Sin Pallet"/>
    <n v="0"/>
    <n v="0"/>
    <x v="0"/>
    <n v="27230"/>
    <n v="18030"/>
    <n v="9200"/>
    <n v="54"/>
    <m/>
    <x v="35"/>
    <n v="7"/>
    <s v="07"/>
    <n v="18"/>
    <x v="1"/>
    <n v="0.15"/>
    <n v="3"/>
    <s v="RAPIDO EL OTAVALEÑITO S.A."/>
  </r>
  <r>
    <n v="1002213749"/>
    <s v="UE01"/>
    <d v="2022-04-07T00:00:00"/>
    <d v="1899-12-30T22:05:00"/>
    <s v="012-024-00413706"/>
    <s v="9000810632"/>
    <s v="012-022-00317236"/>
    <n v="4320.21"/>
    <n v="4843.8500000000004"/>
    <s v="ZPVN"/>
    <s v="40569160"/>
    <s v="P000033882"/>
    <n v="8002832239"/>
    <n v="1002213749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40"/>
    <n v="34060"/>
    <n v="17480"/>
    <n v="530.4"/>
    <m/>
    <x v="10"/>
    <n v="7"/>
    <s v="07"/>
    <n v="34"/>
    <x v="1"/>
    <n v="0.77999999999999992"/>
    <n v="15.6"/>
    <s v="TRANSPORTE PROPIO"/>
  </r>
  <r>
    <n v="1002213682"/>
    <s v="UE01"/>
    <d v="2022-04-07T00:00:00"/>
    <d v="1899-12-30T22:09:00"/>
    <s v="012-024-00413707"/>
    <s v="9000810633"/>
    <s v="012-022-00317237"/>
    <n v="4262.3999999999996"/>
    <n v="4779.03"/>
    <s v="ZPVN"/>
    <s v="40569156"/>
    <s v="0000396759"/>
    <n v="8002832153"/>
    <n v="1002213682"/>
    <s v="15-00001119"/>
    <s v="CAMPEON ANTIHUMEDAD"/>
    <n v="640"/>
    <s v="BOL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37"/>
    <x v="137"/>
    <s v="100014983"/>
    <s v="GUEVARA DIEGO"/>
    <s v="ZETT"/>
    <s v="18UE624"/>
    <s v="1"/>
    <s v="Con Pallet"/>
    <n v="0.05"/>
    <n v="32"/>
    <x v="0"/>
    <n v="50500"/>
    <n v="32040"/>
    <n v="18460"/>
    <n v="928"/>
    <m/>
    <x v="135"/>
    <n v="7"/>
    <s v="07"/>
    <n v="32"/>
    <x v="1"/>
    <n v="1.45"/>
    <n v="29"/>
    <s v="CALDECARGO CIA"/>
  </r>
  <r>
    <n v="1002213685"/>
    <s v="UE01"/>
    <d v="2022-04-07T00:00:00"/>
    <d v="1899-12-30T22:18:00"/>
    <s v="012-024-00413708"/>
    <s v=""/>
    <s v=""/>
    <n v="0"/>
    <n v="0"/>
    <s v="ZPRC"/>
    <s v="2500108881"/>
    <s v="0000396749"/>
    <n v="8002832157"/>
    <n v="1002213685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9"/>
    <x v="19"/>
    <s v="100019674"/>
    <s v="CHAMBA BRAYAN"/>
    <s v="ZETT"/>
    <s v="18UE583"/>
    <s v="1"/>
    <s v="Con Pallet"/>
    <n v="0.05"/>
    <n v="32"/>
    <x v="0"/>
    <n v="50310"/>
    <n v="32090"/>
    <n v="18220"/>
    <n v="723.2"/>
    <m/>
    <x v="19"/>
    <n v="7"/>
    <s v="07"/>
    <n v="32"/>
    <x v="1"/>
    <n v="1.1300000000000001"/>
    <n v="22.6"/>
    <s v="LIDENORTI S.A."/>
  </r>
  <r>
    <n v="1002213737"/>
    <s v="UE01"/>
    <d v="2022-04-07T00:00:00"/>
    <d v="1899-12-30T22:19:00"/>
    <s v="012-024-00413709"/>
    <s v="9000810634"/>
    <s v="012-022-00317238"/>
    <n v="3226.61"/>
    <n v="3617.69"/>
    <s v="ZPVN"/>
    <s v="40568991"/>
    <s v="0000396625"/>
    <n v="8002832223"/>
    <n v="1002213737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95"/>
    <x v="95"/>
    <s v="100014873"/>
    <s v="MEDIAVILLA JULIO"/>
    <s v="ZEMT"/>
    <s v="18UE374"/>
    <s v="1"/>
    <s v="Con Pallet"/>
    <n v="0.05"/>
    <n v="24"/>
    <x v="0"/>
    <n v="39340"/>
    <n v="24060"/>
    <n v="15280"/>
    <n v="264"/>
    <m/>
    <x v="93"/>
    <n v="7"/>
    <s v="07"/>
    <n v="24"/>
    <x v="1"/>
    <n v="0.55000000000000004"/>
    <n v="11"/>
    <s v="SANJOPAS S.A."/>
  </r>
  <r>
    <n v="1002213727"/>
    <s v="UE01"/>
    <d v="2022-04-07T00:00:00"/>
    <d v="1899-12-30T22:23:00"/>
    <s v="012-024-00413710"/>
    <s v=""/>
    <s v=""/>
    <n v="0"/>
    <n v="0"/>
    <s v="ZPRC"/>
    <s v="2500108899"/>
    <s v="0000397024"/>
    <n v="8002832210"/>
    <n v="1002213727"/>
    <s v="15-00001116"/>
    <s v="ARMADURO GRANEL"/>
    <n v="30.0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15104"/>
    <s v="ESQUIVEL FLAVIO"/>
    <s v="ZECI"/>
    <s v="18PAB4038"/>
    <s v="2"/>
    <s v="Sin Pallet"/>
    <n v="0"/>
    <n v="0"/>
    <x v="0"/>
    <n v="48820"/>
    <n v="30070"/>
    <n v="18750"/>
    <n v="276.64"/>
    <m/>
    <x v="1"/>
    <n v="7"/>
    <s v="07"/>
    <n v="30.07"/>
    <x v="1"/>
    <n v="9.1998669770535404"/>
    <n v="9.1998669770535404"/>
    <s v="TRANSCONCEM CIA. LTDA."/>
  </r>
  <r>
    <n v="1002213690"/>
    <s v="UE01"/>
    <d v="2022-04-07T00:00:00"/>
    <d v="1899-12-30T22:30:00"/>
    <s v="012-024-00413711"/>
    <s v="9000810635"/>
    <s v="012-022-00317239"/>
    <n v="4446.68"/>
    <n v="4985.6400000000003"/>
    <s v="ZPVN"/>
    <s v="40569150"/>
    <s v="0000396772"/>
    <n v="8002832163"/>
    <n v="1002213690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5"/>
    <x v="35"/>
    <s v="100014982"/>
    <s v="PABON EDUARDO"/>
    <s v="ZETT"/>
    <s v="18UE740"/>
    <s v="2"/>
    <s v="Sin Pallet"/>
    <n v="0"/>
    <n v="0"/>
    <x v="0"/>
    <n v="50900"/>
    <n v="33070"/>
    <n v="17830"/>
    <n v="574.20000000000005"/>
    <m/>
    <x v="33"/>
    <n v="7"/>
    <s v="07"/>
    <n v="33"/>
    <x v="1"/>
    <n v="0.87000000000000011"/>
    <n v="17.400000000000002"/>
    <s v="SELVALEGRE S.A."/>
  </r>
  <r>
    <n v="1002213753"/>
    <s v="UE01"/>
    <d v="2022-04-07T00:00:00"/>
    <d v="1899-12-30T22:40:00"/>
    <s v="012-024-00413712"/>
    <s v="9000810636"/>
    <s v="012-022-00317240"/>
    <n v="3997.99"/>
    <n v="4482.57"/>
    <s v="ZPVN"/>
    <s v="40569286"/>
    <s v="0000397006"/>
    <n v="8002832244"/>
    <n v="1002213753"/>
    <s v="15-00000218"/>
    <s v="MAGNO HE"/>
    <n v="32.94"/>
    <s v="T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2300"/>
    <n v="32940"/>
    <n v="19360"/>
    <n v="115.95"/>
    <m/>
    <x v="73"/>
    <n v="7"/>
    <s v="07"/>
    <n v="32.94"/>
    <x v="1"/>
    <n v="3.520036429872496"/>
    <n v="3.520036429872496"/>
    <s v="J.V. TRANSPREMIUN CIA.LTDA"/>
  </r>
  <r>
    <n v="1002213733"/>
    <s v="UE01"/>
    <d v="2022-04-07T00:00:00"/>
    <d v="1899-12-30T22:42:00"/>
    <s v="012-024-00413713"/>
    <s v="9000810637"/>
    <s v="012-022-00317241"/>
    <n v="2534.4"/>
    <n v="2841.59"/>
    <s v="ZPVN"/>
    <s v="40569325"/>
    <s v="0000397100"/>
    <n v="8002832218"/>
    <n v="1002213733"/>
    <s v="15-00001123"/>
    <s v="SELVALEGRE"/>
    <n v="360"/>
    <s v="BOL"/>
    <s v="101780"/>
    <s v="MEGAPROFER S.A."/>
    <s v="811086"/>
    <s v="FERRETERIA COTACACHI"/>
    <s v="COTACACHI"/>
    <s v="CALLE SUCRE Y 10 DE AGOSTO ESQUINA"/>
    <s v="OICOTA"/>
    <s v="O-Imbabura-Cotacachi"/>
    <n v="15"/>
    <x v="45"/>
    <x v="45"/>
    <s v="10000932"/>
    <s v="CACOANGO RODRIGO"/>
    <s v="ZEMU"/>
    <s v="18UE704"/>
    <s v="2"/>
    <s v="Sin Pallet"/>
    <n v="0"/>
    <n v="0"/>
    <x v="0"/>
    <n v="27020"/>
    <n v="18040"/>
    <n v="8980"/>
    <n v="54"/>
    <m/>
    <x v="43"/>
    <n v="7"/>
    <s v="07"/>
    <n v="18"/>
    <x v="1"/>
    <n v="0.15"/>
    <n v="3"/>
    <s v="TRAPSA C.A."/>
  </r>
  <r>
    <n v="1002213802"/>
    <s v="UE01"/>
    <d v="2022-04-07T00:00:00"/>
    <d v="1899-12-30T22:43:00"/>
    <s v="012-024-00413714"/>
    <s v="9000810638"/>
    <s v="012-022-00317242"/>
    <n v="2462.7199999999998"/>
    <n v="2761.22"/>
    <s v="ZPVN"/>
    <s v="40569222"/>
    <s v="0000396906"/>
    <n v="8002832307"/>
    <n v="1002213802"/>
    <s v="15-00000181"/>
    <s v="ARMADURO ANTIHUMEDAD"/>
    <n v="360"/>
    <s v="BOL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36"/>
    <x v="36"/>
    <s v="100014995"/>
    <s v="LLIQUIN MIGUEL ANGEL"/>
    <s v="ZEMU"/>
    <s v="18UE372"/>
    <s v="2"/>
    <s v="Sin Pallet"/>
    <n v="0"/>
    <n v="0"/>
    <x v="0"/>
    <n v="27390"/>
    <n v="18060"/>
    <n v="9330"/>
    <n v="244.8"/>
    <s v="remplaza la guia 413380"/>
    <x v="34"/>
    <n v="7"/>
    <s v="07"/>
    <n v="18"/>
    <x v="1"/>
    <n v="0.68"/>
    <n v="13.600000000000001"/>
    <s v="TRANINTAGSA S.A."/>
  </r>
  <r>
    <n v="1002213760"/>
    <s v="UE01"/>
    <d v="2022-04-07T00:00:00"/>
    <d v="1899-12-30T22:47:00"/>
    <s v="012-024-00413715"/>
    <s v="9000810527"/>
    <s v="013-020-00048146"/>
    <n v="2356.1999999999998"/>
    <n v="2641.78"/>
    <s v="ZPDF"/>
    <s v="70178235"/>
    <s v="0000397129"/>
    <n v="8002832250"/>
    <n v="1002213760"/>
    <s v="15-00001123"/>
    <s v="SELVALEGRE"/>
    <n v="340"/>
    <s v="BOL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s v="18UE851"/>
    <s v="2"/>
    <s v="Sin Pallet"/>
    <n v="0"/>
    <n v="0"/>
    <x v="0"/>
    <n v="26790"/>
    <n v="17020"/>
    <n v="9770"/>
    <n v="173.4"/>
    <m/>
    <x v="157"/>
    <n v="7"/>
    <s v="07"/>
    <n v="17"/>
    <x v="1"/>
    <n v="0.51"/>
    <n v="10.200000000000001"/>
    <s v="TRANSPORTE PROPIO"/>
  </r>
  <r>
    <n v="1002213744"/>
    <s v="UE01"/>
    <d v="2022-04-07T00:00:00"/>
    <d v="1899-12-30T22:47:00"/>
    <s v="012-024-00413716"/>
    <s v="9000810639"/>
    <s v="012-022-00317243"/>
    <n v="2336.4"/>
    <n v="2619.59"/>
    <s v="ZPVN"/>
    <s v="40569339"/>
    <s v="0000397076"/>
    <n v="8002832233"/>
    <n v="1002213744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80"/>
    <n v="18030"/>
    <n v="9050"/>
    <n v="266.39999999999998"/>
    <m/>
    <x v="141"/>
    <n v="7"/>
    <s v="07"/>
    <n v="18"/>
    <x v="1"/>
    <n v="0.74"/>
    <n v="14.799999999999999"/>
    <s v="TRANSPORTE PROPIO"/>
  </r>
  <r>
    <n v="1002213764"/>
    <s v="UE01"/>
    <d v="2022-04-07T00:00:00"/>
    <d v="1899-12-30T23:00:00"/>
    <s v="012-024-00413717"/>
    <s v="9000810643"/>
    <s v="012-022-00317244"/>
    <n v="4160"/>
    <n v="4664.22"/>
    <s v="ZPVN"/>
    <s v="40569213"/>
    <s v="0000396873"/>
    <n v="8002832255"/>
    <n v="1002213764"/>
    <s v="15-00001119"/>
    <s v="CAMPEON ANTIHUMEDAD"/>
    <n v="640"/>
    <s v="BOL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5186"/>
    <s v="YUGSI ANGEL"/>
    <s v="ZETT"/>
    <s v="18UE865"/>
    <s v="2"/>
    <s v="Sin Pallet"/>
    <n v="0"/>
    <n v="0"/>
    <x v="0"/>
    <n v="50490"/>
    <n v="32070"/>
    <n v="18420"/>
    <n v="844.8"/>
    <m/>
    <x v="142"/>
    <n v="7"/>
    <s v="07"/>
    <n v="32"/>
    <x v="1"/>
    <n v="1.3199999999999998"/>
    <n v="26.4"/>
    <s v="TRANSPORTE PROPIO"/>
  </r>
  <r>
    <n v="1002213609"/>
    <s v="UE01"/>
    <d v="2022-04-07T00:00:00"/>
    <d v="1899-12-30T23:17:00"/>
    <s v="012-024-00413718"/>
    <s v="9000810647"/>
    <s v="012-022-00317247"/>
    <n v="563.20000000000005"/>
    <n v="631.46"/>
    <s v="ZPVN"/>
    <s v="40569137"/>
    <s v="0000396730"/>
    <n v="8002832053"/>
    <n v="1002213609"/>
    <s v="15-00001115"/>
    <s v="ARMADURO"/>
    <n v="80"/>
    <s v="BOL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s v="18UE780"/>
    <s v="1"/>
    <s v="Con Pallet"/>
    <n v="0.05"/>
    <n v="4"/>
    <x v="0"/>
    <n v="10314.583000000001"/>
    <n v="4011.25"/>
    <n v="6303.3329999999996"/>
    <n v="16.8"/>
    <m/>
    <x v="175"/>
    <n v="7"/>
    <s v="07"/>
    <n v="4"/>
    <x v="1"/>
    <n v="0.21000000000000002"/>
    <n v="4.2"/>
    <s v="TRANSLOINSA"/>
  </r>
  <r>
    <n v="1002213609"/>
    <s v="UE01"/>
    <d v="2022-04-07T00:00:00"/>
    <d v="1899-12-30T23:17:00"/>
    <s v="012-024-00413719"/>
    <s v="9000810645"/>
    <s v="012-022-00317245"/>
    <n v="256.8"/>
    <n v="287.93"/>
    <s v="ZPVN"/>
    <s v="40569137"/>
    <s v="0000396731"/>
    <n v="8002832052"/>
    <n v="1002213609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s v="18UE780"/>
    <s v="1"/>
    <s v="Con Pallet"/>
    <n v="0.05"/>
    <n v="2"/>
    <x v="0"/>
    <n v="8308.9580000000005"/>
    <n v="2005.625"/>
    <n v="6303.3329999999996"/>
    <n v="8.4"/>
    <m/>
    <x v="175"/>
    <n v="7"/>
    <s v="07"/>
    <n v="2"/>
    <x v="1"/>
    <n v="0.21000000000000002"/>
    <n v="4.2"/>
    <s v="TRANSLOINSA"/>
  </r>
  <r>
    <n v="1002213609"/>
    <s v="UE01"/>
    <d v="2022-04-07T00:00:00"/>
    <d v="1899-12-30T23:17:00"/>
    <s v="012-024-00413720"/>
    <s v="9000810646"/>
    <s v="012-022-00317246"/>
    <n v="3624.4"/>
    <n v="4063.7"/>
    <s v="ZPVN"/>
    <s v="40569137"/>
    <s v="0000396732"/>
    <n v="8002832054"/>
    <n v="1002213609"/>
    <s v="15-00001123"/>
    <s v="SELVALEGRE"/>
    <n v="520"/>
    <s v="BOL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s v="18UE780"/>
    <s v="1"/>
    <s v="Con Pallet"/>
    <n v="0.05"/>
    <n v="26"/>
    <x v="0"/>
    <n v="32376.457999999999"/>
    <n v="26073.125"/>
    <n v="6303.3329999999996"/>
    <n v="109.2"/>
    <m/>
    <x v="175"/>
    <n v="7"/>
    <s v="07"/>
    <n v="26"/>
    <x v="1"/>
    <n v="0.21"/>
    <n v="4.2"/>
    <s v="TRANSLOINSA"/>
  </r>
  <r>
    <n v="1002213762"/>
    <s v="UE01"/>
    <d v="2022-04-07T00:00:00"/>
    <d v="1899-12-30T23:27:00"/>
    <s v="012-024-00413721"/>
    <s v="9000810648"/>
    <s v="012-022-00317248"/>
    <n v="4514.45"/>
    <n v="5061.63"/>
    <s v="ZPVN"/>
    <s v="40569368"/>
    <s v="P000033937"/>
    <n v="8002832252"/>
    <n v="1002213762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070"/>
    <n v="17840"/>
    <n v="346.8"/>
    <m/>
    <x v="7"/>
    <n v="7"/>
    <s v="07"/>
    <n v="34"/>
    <x v="1"/>
    <n v="0.51"/>
    <n v="10.200000000000001"/>
    <s v="TRANSPORTE PROPIO"/>
  </r>
  <r>
    <n v="1002213671"/>
    <s v="UE01"/>
    <d v="2022-04-07T00:00:00"/>
    <d v="1899-12-30T23:28:00"/>
    <s v="012-024-00413722"/>
    <s v="9000810650"/>
    <s v="012-022-00317250"/>
    <n v="274.62"/>
    <n v="307.89999999999998"/>
    <s v="ZPVN"/>
    <s v="40568954"/>
    <s v="0000396810"/>
    <n v="8002832140"/>
    <n v="1002213671"/>
    <s v="15-00001115"/>
    <s v="ARMADURO"/>
    <n v="40"/>
    <s v="BOL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s v="18UE579"/>
    <s v="1"/>
    <s v="Con Pallet"/>
    <n v="0.05"/>
    <n v="2"/>
    <x v="0"/>
    <n v="9708.3330000000005"/>
    <n v="2003.3330000000001"/>
    <n v="7705"/>
    <n v="8.4"/>
    <m/>
    <x v="39"/>
    <n v="7"/>
    <s v="07"/>
    <n v="2"/>
    <x v="1"/>
    <n v="0.21000000000000002"/>
    <n v="4.2"/>
    <s v="LIDENORTI S.A."/>
  </r>
  <r>
    <n v="1002213671"/>
    <s v="UE01"/>
    <d v="2022-04-07T00:00:00"/>
    <d v="1899-12-30T23:28:00"/>
    <s v="012-024-00413723"/>
    <s v="9000810649"/>
    <s v="012-022-00317249"/>
    <n v="2990.46"/>
    <n v="3352.93"/>
    <s v="ZPVN"/>
    <s v="40568954"/>
    <s v="0000396811"/>
    <n v="8002832139"/>
    <n v="1002213671"/>
    <s v="15-00001123"/>
    <s v="SELVALEGRE"/>
    <n v="440"/>
    <s v="BOL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s v="18UE579"/>
    <s v="1"/>
    <s v="Con Pallet"/>
    <n v="0.05"/>
    <n v="22"/>
    <x v="0"/>
    <n v="29741.667000000001"/>
    <n v="22036.667000000001"/>
    <n v="7705"/>
    <n v="92.4"/>
    <m/>
    <x v="39"/>
    <n v="7"/>
    <s v="07"/>
    <n v="22"/>
    <x v="1"/>
    <n v="0.21000000000000002"/>
    <n v="4.2"/>
    <s v="LIDENORTI S.A."/>
  </r>
  <r>
    <n v="1002213777"/>
    <s v="UE01"/>
    <d v="2022-04-07T00:00:00"/>
    <d v="1899-12-30T23:37:00"/>
    <s v="012-024-00413724"/>
    <s v="9000810504"/>
    <s v="013-020-00048145"/>
    <n v="4225.6499999999996"/>
    <n v="4737.83"/>
    <s v="ZPDF"/>
    <s v="70178224"/>
    <s v="0000397122"/>
    <n v="8002832276"/>
    <n v="1002213777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50"/>
    <n v="33060"/>
    <n v="18390"/>
    <n v="594"/>
    <m/>
    <x v="138"/>
    <n v="7"/>
    <s v="07"/>
    <n v="33"/>
    <x v="1"/>
    <n v="0.9"/>
    <n v="18"/>
    <s v="TRANSPORTE PROPIO"/>
  </r>
  <r>
    <n v="1002213754"/>
    <s v="UE01"/>
    <d v="2022-04-07T00:00:00"/>
    <d v="1899-12-30T23:43:00"/>
    <s v="012-024-00413725"/>
    <s v="9000810651"/>
    <s v="012-022-00317251"/>
    <n v="4415.3999999999996"/>
    <n v="4950.58"/>
    <s v="ZPVN"/>
    <s v="40569310"/>
    <s v="P000033916"/>
    <n v="8002832245"/>
    <n v="1002213754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50"/>
    <n v="33030"/>
    <n v="18520"/>
    <n v="382.8"/>
    <m/>
    <x v="139"/>
    <n v="7"/>
    <s v="07"/>
    <n v="33"/>
    <x v="1"/>
    <n v="0.58000000000000007"/>
    <n v="11.6"/>
    <s v="TRANSPORTE PROPIO"/>
  </r>
  <r>
    <n v="1002213773"/>
    <s v="UE01"/>
    <d v="2022-04-07T00:00:00"/>
    <d v="1899-12-30T23:47:00"/>
    <s v="012-024-00413726"/>
    <s v="9000810653"/>
    <s v="012-022-00317253"/>
    <n v="1194"/>
    <n v="1338.72"/>
    <s v="ZPVN"/>
    <s v="40569362"/>
    <s v="0000397115"/>
    <n v="8002832271"/>
    <n v="1002213773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19039.241999999998"/>
    <n v="10024.242"/>
    <n v="9015"/>
    <n v="180"/>
    <m/>
    <x v="138"/>
    <n v="7"/>
    <s v="07"/>
    <n v="10"/>
    <x v="1"/>
    <n v="0.9"/>
    <n v="18"/>
    <s v="TRANSPORTE PROPIO"/>
  </r>
  <r>
    <n v="1002213773"/>
    <s v="UE01"/>
    <d v="2022-04-07T00:00:00"/>
    <d v="1899-12-30T23:47:00"/>
    <s v="012-024-00413727"/>
    <s v="9000810652"/>
    <s v="012-022-00317252"/>
    <n v="2990"/>
    <n v="3352.41"/>
    <s v="ZPVN"/>
    <s v="40569362"/>
    <s v="0000397114"/>
    <n v="8002832270"/>
    <n v="1002213773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2070.758000000002"/>
    <n v="23055.758000000002"/>
    <n v="9015"/>
    <n v="414"/>
    <m/>
    <x v="138"/>
    <n v="7"/>
    <s v="07"/>
    <n v="23"/>
    <x v="1"/>
    <n v="0.9"/>
    <n v="18"/>
    <s v="TRANSPORTE PROPIO"/>
  </r>
  <r>
    <n v="1002213776"/>
    <s v="UE01"/>
    <d v="2022-04-07T00:00:00"/>
    <d v="1899-12-30T23:58:00"/>
    <s v="012-024-00413728"/>
    <s v="9000810654"/>
    <s v="012-022-00317254"/>
    <n v="2494.8000000000002"/>
    <n v="2797.19"/>
    <s v="ZPVN"/>
    <s v="40569351"/>
    <s v="0000397093"/>
    <n v="8002832275"/>
    <n v="1002213776"/>
    <s v="15-00001123"/>
    <s v="SELVALEGRE"/>
    <n v="360"/>
    <s v="BOL"/>
    <s v="101598"/>
    <s v="FLORES PEÑA CARMEN MARIA"/>
    <s v="801576"/>
    <s v="BODEGA MACOFER"/>
    <s v="QUITO"/>
    <s v="BODEGA MACOFER / CALLE GUAYACANES"/>
    <s v="OPKENN"/>
    <s v="O-Pichincha-Kennedy"/>
    <n v="97.5"/>
    <x v="119"/>
    <x v="119"/>
    <s v="100014836"/>
    <s v="PERUGACHI PEDRO"/>
    <s v="ZEMU"/>
    <s v="18UE308"/>
    <s v="2"/>
    <s v="Sin Pallet"/>
    <n v="0"/>
    <n v="0"/>
    <x v="0"/>
    <n v="27030"/>
    <n v="18010"/>
    <n v="9020"/>
    <n v="162"/>
    <m/>
    <x v="117"/>
    <n v="7"/>
    <s v="07"/>
    <n v="18"/>
    <x v="1"/>
    <n v="0.45"/>
    <n v="9"/>
    <s v="TRIMPESAS S.A."/>
  </r>
  <r>
    <n v="1002213782"/>
    <s v="UE01"/>
    <d v="2022-04-08T00:00:00"/>
    <d v="1899-12-30T00:02:00"/>
    <s v="012-024-00413729"/>
    <s v="9000810656"/>
    <s v="012-022-00317256"/>
    <n v="1584.79"/>
    <n v="1776.87"/>
    <s v="ZPVN"/>
    <s v="40569353"/>
    <s v="0000397105"/>
    <n v="8002832282"/>
    <n v="1002213782"/>
    <s v="15-00001115"/>
    <s v="ARMADURO"/>
    <n v="24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21142.726999999999"/>
    <n v="12032.727000000001"/>
    <n v="9110"/>
    <n v="216"/>
    <m/>
    <x v="155"/>
    <n v="8"/>
    <s v="08"/>
    <n v="12"/>
    <x v="1"/>
    <n v="0.9"/>
    <n v="18"/>
    <s v="TRANSPORTE PROPIO"/>
  </r>
  <r>
    <n v="1002213782"/>
    <s v="UE01"/>
    <d v="2022-04-08T00:00:00"/>
    <d v="1899-12-30T00:02:00"/>
    <s v="012-024-00413730"/>
    <s v="9000810655"/>
    <s v="012-022-00317255"/>
    <n v="2756.75"/>
    <n v="3090.89"/>
    <s v="ZPVN"/>
    <s v="40569353"/>
    <s v="0000397106"/>
    <n v="8002832283"/>
    <n v="1002213782"/>
    <s v="15-00001123"/>
    <s v="SELVALEGRE"/>
    <n v="42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30167.273000000001"/>
    <n v="21057.273000000001"/>
    <n v="9110"/>
    <n v="378"/>
    <m/>
    <x v="155"/>
    <n v="8"/>
    <s v="08"/>
    <n v="21"/>
    <x v="1"/>
    <n v="0.9"/>
    <n v="18"/>
    <s v="TRANSPORTE PROPIO"/>
  </r>
  <r>
    <n v="1002213741"/>
    <s v="UE01"/>
    <d v="2022-04-08T00:00:00"/>
    <d v="1899-12-30T00:07:00"/>
    <s v="012-024-00413731"/>
    <s v="9000810659"/>
    <s v="012-022-00317259"/>
    <n v="525.6"/>
    <n v="589.29999999999995"/>
    <s v="ZPVN"/>
    <s v="40569189"/>
    <s v="P000033888"/>
    <n v="8002832228"/>
    <n v="1002213741"/>
    <s v="15-00001115"/>
    <s v="ARMADURO"/>
    <n v="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s v="18UE388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</r>
  <r>
    <n v="1002213741"/>
    <s v="UE01"/>
    <d v="2022-04-08T00:00:00"/>
    <d v="1899-12-30T00:07:00"/>
    <s v="012-024-00413732"/>
    <s v="9000810657"/>
    <s v="012-022-00317257"/>
    <n v="484.62"/>
    <n v="543.35"/>
    <s v="ZPVN"/>
    <s v="40569188"/>
    <s v="P000033887"/>
    <n v="8002832227"/>
    <n v="1002213741"/>
    <s v="15-00001120"/>
    <s v="CAMPEON"/>
    <n v="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s v="18UE388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</r>
  <r>
    <n v="1002213741"/>
    <s v="UE01"/>
    <d v="2022-04-08T00:00:00"/>
    <d v="1899-12-30T00:07:00"/>
    <s v="012-024-00413733"/>
    <s v="9000810658"/>
    <s v="012-022-00317258"/>
    <n v="3134.66"/>
    <n v="3514.6"/>
    <s v="ZPVN"/>
    <s v="40569187"/>
    <s v="P000033886"/>
    <n v="8002832229"/>
    <n v="1002213741"/>
    <s v="15-00001123"/>
    <s v="SELVALEGRE"/>
    <n v="4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s v="18UE388"/>
    <s v="1"/>
    <s v="Con Pallet"/>
    <n v="0.05"/>
    <n v="24"/>
    <x v="0"/>
    <n v="30330.832999999999"/>
    <n v="24037.5"/>
    <n v="6293.3329999999996"/>
    <n v="432"/>
    <m/>
    <x v="60"/>
    <n v="8"/>
    <s v="08"/>
    <n v="24"/>
    <x v="1"/>
    <n v="0.9"/>
    <n v="18"/>
    <s v="SANJOPAS S.A."/>
  </r>
  <r>
    <n v="1002213751"/>
    <s v="UE01"/>
    <d v="2022-04-08T00:00:00"/>
    <d v="1899-12-30T00:10:00"/>
    <s v="012-024-00413734"/>
    <s v="9000810661"/>
    <s v="012-022-00317261"/>
    <n v="1555.2"/>
    <n v="1743.7"/>
    <s v="ZPVN"/>
    <s v="40568763"/>
    <s v="0000396307"/>
    <n v="8002832241"/>
    <n v="1002213751"/>
    <s v="15-00001119"/>
    <s v="CAMPEON ANTIHUMEDAD"/>
    <n v="240"/>
    <s v="BOL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s v="18UE726"/>
    <s v="1"/>
    <s v="Con Pallet"/>
    <n v="0.05"/>
    <n v="12"/>
    <x v="0"/>
    <n v="19020"/>
    <n v="12045"/>
    <n v="6975"/>
    <n v="247.2"/>
    <m/>
    <x v="148"/>
    <n v="8"/>
    <s v="08"/>
    <n v="12"/>
    <x v="1"/>
    <n v="1.03"/>
    <n v="20.599999999999998"/>
    <s v="TRANSSJQ S.A."/>
  </r>
  <r>
    <n v="1002213751"/>
    <s v="UE01"/>
    <d v="2022-04-08T00:00:00"/>
    <d v="1899-12-30T00:10:00"/>
    <s v="012-024-00413735"/>
    <s v="9000810660"/>
    <s v="012-022-00317260"/>
    <n v="1617.6"/>
    <n v="1813.66"/>
    <s v="ZPVN"/>
    <s v="40568763"/>
    <s v="0000396308"/>
    <n v="8002832240"/>
    <n v="1002213751"/>
    <s v="15-00001124"/>
    <s v="SELVALEGRE ANTIHUMEDAD"/>
    <n v="240"/>
    <s v="BOL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s v="18UE726"/>
    <s v="1"/>
    <s v="Con Pallet"/>
    <n v="0.05"/>
    <n v="12"/>
    <x v="0"/>
    <n v="19020"/>
    <n v="12045"/>
    <n v="6975"/>
    <n v="247.2"/>
    <m/>
    <x v="148"/>
    <n v="8"/>
    <s v="08"/>
    <n v="12"/>
    <x v="1"/>
    <n v="1.03"/>
    <n v="20.599999999999998"/>
    <s v="TRANSSJQ S.A."/>
  </r>
  <r>
    <n v="1002213806"/>
    <s v="UE01"/>
    <d v="2022-04-08T00:00:00"/>
    <d v="1899-12-30T00:15:00"/>
    <s v="012-024-00413736"/>
    <s v="9000810662"/>
    <s v="012-022-00317262"/>
    <n v="4316.3999999999996"/>
    <n v="4839.58"/>
    <s v="ZPVN"/>
    <s v="40569396"/>
    <s v="P000033945"/>
    <n v="8002832311"/>
    <n v="1002213806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80"/>
    <n v="33060"/>
    <n v="17620"/>
    <n v="488.4"/>
    <m/>
    <x v="27"/>
    <n v="8"/>
    <s v="08"/>
    <n v="33"/>
    <x v="1"/>
    <n v="0.74"/>
    <n v="14.799999999999999"/>
    <s v="TRANSPORTE PROPIO"/>
  </r>
  <r>
    <n v="1002213788"/>
    <s v="UE01"/>
    <d v="2022-04-08T00:00:00"/>
    <d v="1899-12-30T00:20:00"/>
    <s v="012-024-00413737"/>
    <s v="9000810664"/>
    <s v="012-022-00317264"/>
    <n v="565.6"/>
    <n v="634.15"/>
    <s v="ZPVN"/>
    <s v="40569181"/>
    <s v="0000396820"/>
    <n v="8002832290"/>
    <n v="1002213788"/>
    <s v="15-00001124"/>
    <s v="SELVALEGRE ANTIHUMEDAD"/>
    <n v="8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65"/>
    <x v="65"/>
    <s v="100014858"/>
    <s v="MORENO MANUEL"/>
    <s v="ZEMU"/>
    <s v="18UE602"/>
    <s v="2"/>
    <s v="Sin Pallet"/>
    <n v="0"/>
    <n v="0"/>
    <x v="0"/>
    <n v="8576.6669999999995"/>
    <n v="4006.6669999999999"/>
    <n v="4570"/>
    <n v="84.8"/>
    <m/>
    <x v="63"/>
    <n v="8"/>
    <s v="08"/>
    <n v="4"/>
    <x v="1"/>
    <n v="1.06"/>
    <n v="21.2"/>
    <s v="TRANSSJQ S.A."/>
  </r>
  <r>
    <n v="1002213788"/>
    <s v="UE01"/>
    <d v="2022-04-08T00:00:00"/>
    <d v="1899-12-30T00:20:00"/>
    <s v="012-024-00413738"/>
    <s v="9000810663"/>
    <s v="012-022-00317263"/>
    <n v="1979.6"/>
    <n v="2219.54"/>
    <s v="ZPVN"/>
    <s v="40569180"/>
    <s v="0000396821"/>
    <n v="8002832289"/>
    <n v="1002213788"/>
    <s v="15-00001124"/>
    <s v="SELVALEGRE ANTIHUMEDAD"/>
    <n v="28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65"/>
    <x v="65"/>
    <s v="100014858"/>
    <s v="MORENO MANUEL"/>
    <s v="ZEMU"/>
    <s v="18UE602"/>
    <s v="2"/>
    <s v="Sin Pallet"/>
    <n v="0"/>
    <n v="0"/>
    <x v="0"/>
    <n v="18593.332999999999"/>
    <n v="14023.333000000001"/>
    <n v="4570"/>
    <n v="296.8"/>
    <m/>
    <x v="63"/>
    <n v="8"/>
    <s v="08"/>
    <n v="14"/>
    <x v="1"/>
    <n v="1.06"/>
    <n v="21.2"/>
    <s v="TRANSSJQ S.A."/>
  </r>
  <r>
    <n v="1002213795"/>
    <s v="UE01"/>
    <d v="2022-04-08T00:00:00"/>
    <d v="1899-12-30T00:30:00"/>
    <s v="012-024-00413739"/>
    <s v="9000810362"/>
    <s v="013-020-00048136"/>
    <n v="2294.2600000000002"/>
    <n v="2572.34"/>
    <s v="ZPDF"/>
    <s v="70178153"/>
    <s v="0000396909"/>
    <n v="8002832300"/>
    <n v="1002213795"/>
    <s v="15-00001124"/>
    <s v="SELVALEGRE ANTIHUMEDAD"/>
    <n v="360"/>
    <s v="BOL"/>
    <s v="101450"/>
    <s v="MEGAMETALES S.A."/>
    <s v="801818"/>
    <s v="MEGAHIERRO DURAN"/>
    <s v="DURÁN"/>
    <s v="GUAYAQUIL COOP. 12 DE NOVIEMBRE"/>
    <s v="OGDURA"/>
    <s v="O-Guayas-Duran"/>
    <n v="516"/>
    <x v="9"/>
    <x v="9"/>
    <s v="100014857"/>
    <s v="PASPUEZAN WILSON"/>
    <s v="ZEMU"/>
    <s v="18UE346"/>
    <s v="2"/>
    <s v="Sin Pallet"/>
    <n v="0"/>
    <n v="0"/>
    <x v="0"/>
    <n v="27030"/>
    <n v="18000"/>
    <n v="9030"/>
    <n v="468"/>
    <m/>
    <x v="9"/>
    <n v="8"/>
    <s v="08"/>
    <n v="18"/>
    <x v="1"/>
    <n v="1.3"/>
    <n v="26"/>
    <s v="LIDENORTI S.A."/>
  </r>
  <r>
    <n v="1002213830"/>
    <s v="UE01"/>
    <d v="2022-04-08T00:00:00"/>
    <d v="1899-12-30T00:56:00"/>
    <s v="012-024-00413740"/>
    <s v="9000810504"/>
    <s v="013-020-00048145"/>
    <n v="4225.6499999999996"/>
    <n v="4737.83"/>
    <s v="ZPDF"/>
    <s v="70178224"/>
    <s v="0000397123"/>
    <n v="8002832340"/>
    <n v="1002213830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040"/>
    <n v="33060"/>
    <n v="17980"/>
    <n v="594"/>
    <m/>
    <x v="138"/>
    <n v="8"/>
    <s v="08"/>
    <n v="33"/>
    <x v="1"/>
    <n v="0.9"/>
    <n v="18"/>
    <s v="TRANSPORTE PROPIO"/>
  </r>
  <r>
    <n v="1002213778"/>
    <s v="UE01"/>
    <d v="2022-04-08T00:00:00"/>
    <d v="1899-12-30T00:59:00"/>
    <s v="012-024-00413741"/>
    <s v="9000810666"/>
    <s v="012-022-00317265"/>
    <n v="3139.39"/>
    <n v="3519.91"/>
    <s v="ZPVN"/>
    <s v="40568771"/>
    <s v="0000396310"/>
    <n v="8002832277"/>
    <n v="1002213778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118"/>
    <x v="118"/>
    <s v="100017947"/>
    <s v="SALAZAR JORGE LUIS"/>
    <s v="ZEMT"/>
    <s v="18UE571"/>
    <s v="1"/>
    <s v="Con Pallet"/>
    <n v="0.05"/>
    <n v="24"/>
    <x v="0"/>
    <n v="39090"/>
    <n v="24060"/>
    <n v="15030"/>
    <n v="456"/>
    <m/>
    <x v="116"/>
    <n v="8"/>
    <s v="08"/>
    <n v="24"/>
    <x v="1"/>
    <n v="0.95"/>
    <n v="19"/>
    <s v="TRAPSA C.A."/>
  </r>
  <r>
    <n v="1002213800"/>
    <s v="UE01"/>
    <d v="2022-04-08T00:00:00"/>
    <d v="1899-12-30T01:06:00"/>
    <s v="012-024-00413742"/>
    <s v="9000810668"/>
    <s v="012-022-00317266"/>
    <n v="3867.6"/>
    <n v="4336.38"/>
    <s v="ZPVN"/>
    <s v="40569211"/>
    <s v="0000396870"/>
    <n v="8002832305"/>
    <n v="1002213800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70"/>
    <n v="33090"/>
    <n v="18380"/>
    <n v="620.4"/>
    <m/>
    <x v="8"/>
    <n v="8"/>
    <s v="08"/>
    <n v="33"/>
    <x v="1"/>
    <n v="0.94"/>
    <n v="18.8"/>
    <s v="TRANSPORTE PROPIO"/>
  </r>
  <r>
    <n v="1002213849"/>
    <s v="UE01"/>
    <d v="2022-04-08T00:00:00"/>
    <d v="1899-12-30T01:19:00"/>
    <s v="012-024-00413743"/>
    <s v="9000810670"/>
    <s v="012-022-00317268"/>
    <n v="1300"/>
    <n v="1457.57"/>
    <s v="ZPVN"/>
    <s v="40569262"/>
    <s v="0000396946"/>
    <n v="8002832366"/>
    <n v="1002213849"/>
    <s v="15-00001119"/>
    <s v="CAMPEON ANTIHUMEDAD"/>
    <n v="200"/>
    <s v="BOL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s v="18UE619"/>
    <s v="2"/>
    <s v="Sin Pallet"/>
    <n v="0"/>
    <n v="0"/>
    <x v="0"/>
    <n v="14556.111000000001"/>
    <n v="10011.111000000001"/>
    <n v="4545"/>
    <n v="172"/>
    <m/>
    <x v="75"/>
    <n v="8"/>
    <s v="08"/>
    <n v="10"/>
    <x v="1"/>
    <n v="0.86"/>
    <n v="17.2"/>
    <s v="LIDENORTI S.A."/>
  </r>
  <r>
    <n v="1002213849"/>
    <s v="UE01"/>
    <d v="2022-04-08T00:00:00"/>
    <d v="1899-12-30T01:19:00"/>
    <s v="012-024-00413744"/>
    <s v="9000810669"/>
    <s v="012-022-00317267"/>
    <n v="1083.2"/>
    <n v="1214.49"/>
    <s v="ZPVN"/>
    <s v="40569262"/>
    <s v="0000396947"/>
    <n v="8002832365"/>
    <n v="1002213849"/>
    <s v="15-00001124"/>
    <s v="SELVALEGRE ANTIHUMEDAD"/>
    <n v="160"/>
    <s v="BOL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s v="18UE619"/>
    <s v="2"/>
    <s v="Sin Pallet"/>
    <n v="0"/>
    <n v="0"/>
    <x v="0"/>
    <n v="12553.888999999999"/>
    <n v="8008.8890000000001"/>
    <n v="4545"/>
    <n v="137.6"/>
    <m/>
    <x v="75"/>
    <n v="8"/>
    <s v="08"/>
    <n v="8"/>
    <x v="1"/>
    <n v="0.86"/>
    <n v="17.2"/>
    <s v="LIDENORTI S.A."/>
  </r>
  <r>
    <n v="1002213854"/>
    <s v="UE01"/>
    <d v="2022-04-08T00:00:00"/>
    <d v="1899-12-30T02:25:00"/>
    <s v="012-024-00413745"/>
    <s v="9000810673"/>
    <s v="012-022-00317269"/>
    <n v="2878.23"/>
    <n v="3227.09"/>
    <s v="ZPVN"/>
    <s v="40569285"/>
    <s v="0000396989"/>
    <n v="8002832373"/>
    <n v="1002213854"/>
    <s v="15-00000218"/>
    <s v="MAGNO HE"/>
    <n v="30.39"/>
    <s v="T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s v="18PAA9503"/>
    <s v="2"/>
    <s v="Sin Pallet"/>
    <n v="0"/>
    <n v="0"/>
    <x v="1"/>
    <n v="47980"/>
    <n v="30390"/>
    <n v="17590"/>
    <n v="0"/>
    <m/>
    <x v="3"/>
    <n v="8"/>
    <s v="08"/>
    <n v="30.39"/>
    <x v="1"/>
    <n v="0"/>
    <n v="0"/>
    <s v="MARCO JEREZ"/>
  </r>
  <r>
    <n v="1002213891"/>
    <s v="UE01"/>
    <d v="2022-04-08T00:00:00"/>
    <d v="1899-12-30T04:14:00"/>
    <s v="012-024-00413746"/>
    <s v="9000810676"/>
    <s v="012-022-00317270"/>
    <n v="2300.4"/>
    <n v="2579.23"/>
    <s v="ZPVN"/>
    <s v="40569153"/>
    <s v="0000396758"/>
    <n v="8002832435"/>
    <n v="1002213891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39"/>
    <x v="39"/>
    <s v="100014979"/>
    <s v="REALPE RICARDO"/>
    <s v="ZEMU"/>
    <s v="18UE710"/>
    <s v="2"/>
    <s v="Sin Pallet"/>
    <n v="0"/>
    <n v="0"/>
    <x v="0"/>
    <n v="26840"/>
    <n v="18020"/>
    <n v="8820"/>
    <n v="302.39999999999998"/>
    <m/>
    <x v="37"/>
    <n v="8"/>
    <s v="08"/>
    <n v="18"/>
    <x v="1"/>
    <n v="0.84"/>
    <n v="16.799999999999997"/>
    <s v="TRANSPIONER S.A."/>
  </r>
  <r>
    <n v="1002213908"/>
    <s v="UE01"/>
    <d v="2022-04-08T00:00:00"/>
    <d v="1899-12-30T04:50:00"/>
    <s v="012-024-00413747"/>
    <s v="9000810677"/>
    <s v="012-022-00317271"/>
    <n v="4507.8"/>
    <n v="5054.18"/>
    <s v="ZPVN"/>
    <s v="40569365"/>
    <s v="0000397126"/>
    <n v="8002832462"/>
    <n v="100221390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0810"/>
    <n v="33060"/>
    <n v="17750"/>
    <n v="382.8"/>
    <m/>
    <x v="173"/>
    <n v="8"/>
    <s v="08"/>
    <n v="33"/>
    <x v="1"/>
    <n v="0.58000000000000007"/>
    <n v="11.6"/>
    <s v="TRANSPORTE PROPIO"/>
  </r>
  <r>
    <n v="1002213915"/>
    <s v="UE01"/>
    <d v="2022-04-08T00:00:00"/>
    <d v="1899-12-30T05:06:00"/>
    <s v="012-024-00413748"/>
    <s v=""/>
    <s v=""/>
    <n v="0"/>
    <n v="0"/>
    <s v="ZPRC"/>
    <s v="2500108904"/>
    <s v="P000033933"/>
    <n v="8002832472"/>
    <n v="1002213915"/>
    <s v="15-00001120"/>
    <s v="CAMPEON"/>
    <n v="12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14679.091"/>
    <n v="6009.0910000000003"/>
    <n v="8670"/>
    <n v="82.8"/>
    <m/>
    <x v="109"/>
    <n v="8"/>
    <s v="08"/>
    <n v="6"/>
    <x v="1"/>
    <n v="0.69"/>
    <n v="13.799999999999999"/>
    <s v="TRANSPORTE PROPIO"/>
  </r>
  <r>
    <n v="1002213915"/>
    <s v="UE01"/>
    <d v="2022-04-08T00:00:00"/>
    <d v="1899-12-30T05:06:00"/>
    <s v="012-024-00413749"/>
    <s v=""/>
    <s v=""/>
    <n v="0"/>
    <n v="0"/>
    <s v="ZPRC"/>
    <s v="2500108903"/>
    <s v="P000033932"/>
    <n v="8002832473"/>
    <n v="1002213915"/>
    <s v="15-00001123"/>
    <s v="SELVALEGRE"/>
    <n v="54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35710.909"/>
    <n v="27040.909"/>
    <n v="8670"/>
    <n v="372.6"/>
    <m/>
    <x v="109"/>
    <n v="8"/>
    <s v="08"/>
    <n v="27"/>
    <x v="1"/>
    <n v="0.69000000000000006"/>
    <n v="13.8"/>
    <s v="TRANSPORTE PROPIO"/>
  </r>
  <r>
    <n v="1002213906"/>
    <s v="UE01"/>
    <d v="2022-04-08T00:00:00"/>
    <d v="1899-12-30T05:08:00"/>
    <s v="012-024-00413750"/>
    <s v="9000810678"/>
    <s v="012-022-00317272"/>
    <n v="3589.56"/>
    <n v="4024.64"/>
    <s v="ZPVN"/>
    <s v="40566821"/>
    <s v="0000396855"/>
    <n v="8002832459"/>
    <n v="1002213906"/>
    <s v="15-00000218"/>
    <s v="MAGNO HE"/>
    <n v="30.8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680"/>
    <n v="30870"/>
    <n v="19810"/>
    <n v="0"/>
    <m/>
    <x v="3"/>
    <n v="8"/>
    <s v="08"/>
    <n v="30.87"/>
    <x v="1"/>
    <n v="0"/>
    <n v="0"/>
    <s v="HORMIANDES"/>
  </r>
  <r>
    <n v="1002213911"/>
    <s v="UE01"/>
    <d v="2022-04-08T00:00:00"/>
    <d v="1899-12-30T05:10:00"/>
    <s v="012-024-00413751"/>
    <s v="9000810681"/>
    <s v="012-022-00317275"/>
    <n v="781.3"/>
    <n v="876"/>
    <s v="ZPVN"/>
    <s v="40569385"/>
    <s v="P000033940"/>
    <n v="8002832468"/>
    <n v="1002213911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1698.787"/>
    <n v="6005.4539999999997"/>
    <n v="5693.3329999999996"/>
    <n v="112.8"/>
    <m/>
    <x v="56"/>
    <n v="8"/>
    <s v="08"/>
    <n v="6"/>
    <x v="1"/>
    <n v="0.94"/>
    <n v="18.8"/>
    <s v="TRANSPORTE PROPIO"/>
  </r>
  <r>
    <n v="1002213911"/>
    <s v="UE01"/>
    <d v="2022-04-08T00:00:00"/>
    <d v="1899-12-30T05:10:00"/>
    <s v="012-024-00413752"/>
    <s v="9000810679"/>
    <s v="012-022-00317273"/>
    <n v="716.29"/>
    <n v="803.1"/>
    <s v="ZPVN"/>
    <s v="40569384"/>
    <s v="P000033939"/>
    <n v="8002832467"/>
    <n v="1002213911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1698.788"/>
    <n v="6005.4549999999999"/>
    <n v="5693.3329999999996"/>
    <n v="112.8"/>
    <m/>
    <x v="56"/>
    <n v="8"/>
    <s v="08"/>
    <n v="6"/>
    <x v="1"/>
    <n v="0.94"/>
    <n v="18.8"/>
    <s v="TRANSPORTE PROPIO"/>
  </r>
  <r>
    <n v="1002213911"/>
    <s v="UE01"/>
    <d v="2022-04-08T00:00:00"/>
    <d v="1899-12-30T05:10:00"/>
    <s v="012-024-00413753"/>
    <s v="9000810680"/>
    <s v="012-022-00317274"/>
    <n v="2718.01"/>
    <n v="3047.45"/>
    <s v="ZPVN"/>
    <s v="40569383"/>
    <s v="P000033938"/>
    <n v="8002832466"/>
    <n v="1002213911"/>
    <s v="15-00001123"/>
    <s v="SELVALEGRE"/>
    <n v="4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6712.423999999999"/>
    <n v="21019.091"/>
    <n v="5693.3329999999996"/>
    <n v="394.8"/>
    <m/>
    <x v="56"/>
    <n v="8"/>
    <s v="08"/>
    <n v="21"/>
    <x v="1"/>
    <n v="0.94000000000000006"/>
    <n v="18.8"/>
    <s v="TRANSPORTE PROPIO"/>
  </r>
  <r>
    <n v="1002213930"/>
    <s v="UE01"/>
    <d v="2022-04-08T00:00:00"/>
    <d v="1899-12-30T05:27:00"/>
    <s v="012-024-00413754"/>
    <s v="9000810682"/>
    <s v="012-022-00317276"/>
    <n v="2304.9"/>
    <n v="2584.27"/>
    <s v="ZPVN"/>
    <s v="40569366"/>
    <s v="P000033934"/>
    <n v="8002832496"/>
    <n v="1002213930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30"/>
    <n v="18030"/>
    <n v="9300"/>
    <n v="266.39999999999998"/>
    <m/>
    <x v="7"/>
    <n v="8"/>
    <s v="08"/>
    <n v="18"/>
    <x v="1"/>
    <n v="0.74"/>
    <n v="14.799999999999999"/>
    <s v="TRANSPORTE PROPIO"/>
  </r>
  <r>
    <n v="1002213917"/>
    <s v="UE01"/>
    <d v="2022-04-08T00:00:00"/>
    <d v="1899-12-30T05:35:00"/>
    <s v="012-024-00413755"/>
    <s v="9000810685"/>
    <s v="012-022-00317279"/>
    <n v="515.35"/>
    <n v="577.80999999999995"/>
    <s v="ZPVN"/>
    <s v="40569116"/>
    <s v="0000396698"/>
    <n v="8002832476"/>
    <n v="1002213917"/>
    <s v="15-00001115"/>
    <s v="ARMADURO"/>
    <n v="8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9932.7279999999992"/>
    <n v="4006.0610000000001"/>
    <n v="5926.6670000000004"/>
    <n v="59.2"/>
    <m/>
    <x v="67"/>
    <n v="8"/>
    <s v="08"/>
    <n v="4"/>
    <x v="1"/>
    <n v="0.74"/>
    <n v="14.8"/>
    <s v="TRANSPORTE PROPIO"/>
  </r>
  <r>
    <n v="1002213917"/>
    <s v="UE01"/>
    <d v="2022-04-08T00:00:00"/>
    <d v="1899-12-30T05:35:00"/>
    <s v="012-024-00413756"/>
    <s v="9000810683"/>
    <s v="012-022-00317277"/>
    <n v="235.22"/>
    <n v="263.73"/>
    <s v="ZPVN"/>
    <s v="40569116"/>
    <s v="0000396699"/>
    <n v="8002832475"/>
    <n v="1002213917"/>
    <s v="15-00001120"/>
    <s v="CAMPEON"/>
    <n v="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7929.6970000000001"/>
    <n v="2003.03"/>
    <n v="5926.6670000000004"/>
    <n v="29.6"/>
    <m/>
    <x v="67"/>
    <n v="8"/>
    <s v="08"/>
    <n v="2"/>
    <x v="1"/>
    <n v="0.74"/>
    <n v="14.8"/>
    <s v="TRANSPORTE PROPIO"/>
  </r>
  <r>
    <n v="1002213917"/>
    <s v="UE01"/>
    <d v="2022-04-08T00:00:00"/>
    <d v="1899-12-30T05:35:00"/>
    <s v="012-024-00413757"/>
    <s v="9000810684"/>
    <s v="012-022-00317278"/>
    <n v="3457.35"/>
    <n v="3876.4"/>
    <s v="ZPVN"/>
    <s v="40569116"/>
    <s v="0000396697"/>
    <n v="8002832477"/>
    <n v="1002213917"/>
    <s v="15-00001123"/>
    <s v="SELVALEGRE"/>
    <n v="5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32967.576000000001"/>
    <n v="27040.909"/>
    <n v="5926.6670000000004"/>
    <n v="399.6"/>
    <m/>
    <x v="67"/>
    <n v="8"/>
    <s v="08"/>
    <n v="27"/>
    <x v="1"/>
    <n v="0.74"/>
    <n v="14.8"/>
    <s v="TRANSPORTE PROPIO"/>
  </r>
  <r>
    <n v="1002213936"/>
    <s v="UE01"/>
    <d v="2022-04-08T00:00:00"/>
    <d v="1899-12-30T05:52:00"/>
    <s v="012-024-00413758"/>
    <s v="9000810688"/>
    <s v="012-022-00317281"/>
    <n v="1672.8"/>
    <n v="1875.56"/>
    <s v="ZPVN"/>
    <s v="40569388"/>
    <s v="P000033942"/>
    <n v="8002832506"/>
    <n v="1002213936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</r>
  <r>
    <n v="1002213936"/>
    <s v="UE01"/>
    <d v="2022-04-08T00:00:00"/>
    <d v="1899-12-30T05:52:00"/>
    <s v="012-024-00413759"/>
    <s v="9000810687"/>
    <s v="012-022-00317280"/>
    <n v="1521.6"/>
    <n v="1706.03"/>
    <s v="ZPVN"/>
    <s v="40569387"/>
    <s v="P000033941"/>
    <n v="8002832505"/>
    <n v="1002213936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</r>
  <r>
    <n v="1002213924"/>
    <s v="UE01"/>
    <d v="2022-04-08T00:00:00"/>
    <d v="1899-12-30T05:58:00"/>
    <s v="012-024-00413760"/>
    <s v=""/>
    <s v=""/>
    <n v="0"/>
    <n v="0"/>
    <s v="ZPRC"/>
    <s v="2500108616"/>
    <s v="0000396848"/>
    <n v="8002832489"/>
    <n v="1002213924"/>
    <s v="15-00001118"/>
    <s v="TECHCEM"/>
    <n v="31.2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50090"/>
    <n v="31280"/>
    <n v="18810"/>
    <n v="290.58999999999997"/>
    <m/>
    <x v="1"/>
    <n v="8"/>
    <s v="08"/>
    <n v="31.28"/>
    <x v="1"/>
    <n v="9.2899616368286431"/>
    <n v="9.2899616368286431"/>
    <s v="TRANSCONCEM CIA. LTDA."/>
  </r>
  <r>
    <n v="1002213926"/>
    <s v="UE01"/>
    <d v="2022-04-08T00:00:00"/>
    <d v="1899-12-30T05:59:00"/>
    <s v="012-024-00413761"/>
    <s v=""/>
    <s v=""/>
    <n v="0"/>
    <n v="0"/>
    <s v="ZPRC"/>
    <s v="2500108617"/>
    <s v="0000396849"/>
    <n v="8002832491"/>
    <n v="1002213926"/>
    <s v="15-00000218"/>
    <s v="MAGNO HE"/>
    <n v="32.70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s v="18IBA3947"/>
    <s v="2"/>
    <s v="Sin Pallet"/>
    <n v="0"/>
    <n v="0"/>
    <x v="0"/>
    <n v="51310"/>
    <n v="32700"/>
    <n v="18610"/>
    <n v="303.77999999999997"/>
    <m/>
    <x v="1"/>
    <n v="8"/>
    <s v="08"/>
    <n v="32.700000000000003"/>
    <x v="1"/>
    <n v="9.2899082568807323"/>
    <n v="9.2899082568807323"/>
    <s v="TRANSCONCEM CIA. LTDA."/>
  </r>
  <r>
    <n v="1002213938"/>
    <s v="UE01"/>
    <d v="2022-04-08T00:00:00"/>
    <d v="1899-12-30T06:02:00"/>
    <s v="012-024-00413762"/>
    <s v="9000810690"/>
    <s v="012-022-00317283"/>
    <n v="2076.8000000000002"/>
    <n v="2328.5300000000002"/>
    <s v="ZPVN"/>
    <s v="40569159"/>
    <s v="0000396764"/>
    <n v="8002832511"/>
    <n v="1002213938"/>
    <s v="15-00001115"/>
    <s v="ARMADURO"/>
    <n v="32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20543.332999999999"/>
    <n v="16053.333000000001"/>
    <n v="4490"/>
    <n v="236.8"/>
    <m/>
    <x v="38"/>
    <n v="8"/>
    <s v="08"/>
    <n v="16"/>
    <x v="1"/>
    <n v="0.74"/>
    <n v="14.8"/>
    <s v="LIDENORTI S.A."/>
  </r>
  <r>
    <n v="1002213938"/>
    <s v="UE01"/>
    <d v="2022-04-08T00:00:00"/>
    <d v="1899-12-30T06:02:00"/>
    <s v="012-024-00413763"/>
    <s v="9000810689"/>
    <s v="012-022-00317282"/>
    <n v="258"/>
    <n v="289.27"/>
    <s v="ZPVN"/>
    <s v="40569159"/>
    <s v="0000396763"/>
    <n v="8002832510"/>
    <n v="1002213938"/>
    <s v="15-00001123"/>
    <s v="SELVALEGRE"/>
    <n v="4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6496.6670000000004"/>
    <n v="2006.6669999999999"/>
    <n v="4490"/>
    <n v="29.6"/>
    <m/>
    <x v="38"/>
    <n v="8"/>
    <s v="08"/>
    <n v="2"/>
    <x v="1"/>
    <n v="0.74"/>
    <n v="14.8"/>
    <s v="LIDENORTI S.A."/>
  </r>
  <r>
    <n v="1002213933"/>
    <s v="UE01"/>
    <d v="2022-04-08T00:00:00"/>
    <d v="1899-12-30T06:09:00"/>
    <s v="012-024-00413764"/>
    <s v="9000810363"/>
    <s v="013-020-00048137"/>
    <n v="2294.2600000000002"/>
    <n v="2572.34"/>
    <s v="ZPDF"/>
    <s v="70178156"/>
    <s v="0000396910"/>
    <n v="8002832500"/>
    <n v="1002213933"/>
    <s v="15-00001124"/>
    <s v="SELVALEGRE ANTIHUMEDAD"/>
    <n v="360"/>
    <s v="BOL"/>
    <s v="101450"/>
    <s v="MEGAMETALES S.A."/>
    <s v="809594"/>
    <s v="LOCAL VENEZUELA"/>
    <s v="GUAYAQUIL"/>
    <s v="CALLE VENEZUELA SECTOR PUENTE PORTE"/>
    <s v="OGGUAY"/>
    <s v="O-Guayas-Guayaquil"/>
    <n v="524"/>
    <x v="133"/>
    <x v="133"/>
    <s v="100014955"/>
    <s v="VELASCO LUIS"/>
    <s v="ZEMU"/>
    <s v="18UE727"/>
    <s v="2"/>
    <s v="Sin Pallet"/>
    <n v="0"/>
    <n v="0"/>
    <x v="0"/>
    <n v="27210"/>
    <n v="18020"/>
    <n v="9190"/>
    <n v="468"/>
    <m/>
    <x v="131"/>
    <n v="8"/>
    <s v="08"/>
    <n v="18"/>
    <x v="1"/>
    <n v="1.3"/>
    <n v="26"/>
    <s v="RUTAS COTACACHENSES S.A."/>
  </r>
  <r>
    <n v="1002213927"/>
    <s v="UE01"/>
    <d v="2022-04-08T00:00:00"/>
    <d v="1899-12-30T06:16:00"/>
    <s v="012-024-00413765"/>
    <s v="9000810225"/>
    <s v="013-020-00048130"/>
    <n v="4134.3999999999996"/>
    <n v="4635.5200000000004"/>
    <s v="ZPDF"/>
    <s v="70178131"/>
    <s v="0000396738"/>
    <n v="8002832492"/>
    <n v="1002213927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42"/>
    <x v="42"/>
    <s v="100014842"/>
    <s v="ANRRANGO VICTOR"/>
    <s v="ZETT"/>
    <s v="18UE316"/>
    <s v="1"/>
    <s v="Con Pallet"/>
    <n v="0.05"/>
    <n v="32"/>
    <x v="0"/>
    <n v="50450"/>
    <n v="32090"/>
    <n v="18360"/>
    <n v="262.39999999999998"/>
    <m/>
    <x v="40"/>
    <n v="8"/>
    <s v="08"/>
    <n v="32"/>
    <x v="1"/>
    <n v="0.41"/>
    <n v="8.1999999999999993"/>
    <s v="TRANSSJQ S.A."/>
  </r>
  <r>
    <n v="1002213959"/>
    <s v="UE01"/>
    <d v="2022-04-08T00:00:00"/>
    <d v="1899-12-30T06:26:00"/>
    <s v="012-024-00413766"/>
    <s v="9000810692"/>
    <s v="012-022-00317285"/>
    <n v="1971.2"/>
    <n v="2210.12"/>
    <s v="ZPVN"/>
    <s v="40569344"/>
    <s v="0000397088"/>
    <n v="8002832535"/>
    <n v="1002213959"/>
    <s v="15-00001115"/>
    <s v="ARMADURO"/>
    <n v="2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8482.777999999998"/>
    <n v="14007.778"/>
    <n v="4475"/>
    <n v="53.2"/>
    <m/>
    <x v="12"/>
    <n v="8"/>
    <s v="08"/>
    <n v="14"/>
    <x v="1"/>
    <n v="0.19"/>
    <n v="3.8000000000000003"/>
    <s v="TRANSPORTE PROPIO"/>
  </r>
  <r>
    <n v="1002213959"/>
    <s v="UE01"/>
    <d v="2022-04-08T00:00:00"/>
    <d v="1899-12-30T06:26:00"/>
    <s v="012-024-00413767"/>
    <s v="9000810691"/>
    <s v="012-022-00317284"/>
    <n v="515.20000000000005"/>
    <n v="577.64"/>
    <s v="ZPVN"/>
    <s v="40569344"/>
    <s v="0000397086"/>
    <n v="8002832534"/>
    <n v="1002213959"/>
    <s v="15-00001120"/>
    <s v="CAMPEON"/>
    <n v="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8477.2219999999998"/>
    <n v="4002.2220000000002"/>
    <n v="4475"/>
    <n v="15.2"/>
    <m/>
    <x v="12"/>
    <n v="8"/>
    <s v="08"/>
    <n v="4"/>
    <x v="1"/>
    <n v="0.19"/>
    <n v="3.8"/>
    <s v="TRANSPORTE PROPIO"/>
  </r>
  <r>
    <n v="1002213963"/>
    <s v="UE01"/>
    <d v="2022-04-08T00:00:00"/>
    <d v="1899-12-30T06:58:00"/>
    <s v="012-024-00413768"/>
    <s v=""/>
    <s v=""/>
    <n v="0"/>
    <n v="0"/>
    <s v="ZPRC"/>
    <s v="2500108912"/>
    <s v="P000033943"/>
    <n v="8002832541"/>
    <n v="1002213963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90"/>
    <n v="34050"/>
    <n v="17940"/>
    <n v="516.79999999999995"/>
    <m/>
    <x v="5"/>
    <n v="8"/>
    <s v="08"/>
    <n v="34"/>
    <x v="1"/>
    <n v="0.7599999999999999"/>
    <n v="15.2"/>
    <s v="TRANSPORTE PROPIO"/>
  </r>
  <r>
    <n v="1002213944"/>
    <s v="UE01"/>
    <d v="2022-04-08T00:00:00"/>
    <d v="1899-12-30T07:03:00"/>
    <s v="012-024-00413769"/>
    <s v="9000810693"/>
    <s v="012-022-00317286"/>
    <n v="3148.8"/>
    <n v="3530.46"/>
    <s v="ZPVN"/>
    <s v="40568758"/>
    <s v="0000396299"/>
    <n v="8002832518"/>
    <n v="1002213944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8"/>
    <x v="68"/>
    <s v="100015058"/>
    <s v="MUÑOZ JUAN"/>
    <s v="ZEMT"/>
    <s v="18UE985"/>
    <s v="1"/>
    <s v="Con Pallet"/>
    <n v="0.05"/>
    <n v="24"/>
    <x v="0"/>
    <n v="40830"/>
    <n v="24070"/>
    <n v="16760"/>
    <n v="763.2"/>
    <m/>
    <x v="66"/>
    <n v="8"/>
    <s v="08"/>
    <n v="24"/>
    <x v="1"/>
    <n v="1.59"/>
    <n v="31.8"/>
    <s v="SELVALEGRE S.A."/>
  </r>
  <r>
    <n v="1002213973"/>
    <s v="UE01"/>
    <d v="2022-04-08T00:00:00"/>
    <d v="1899-12-30T07:08:00"/>
    <s v="012-024-00413770"/>
    <s v="9000810695"/>
    <s v="012-022-00317288"/>
    <n v="2617.56"/>
    <n v="2934.83"/>
    <s v="ZPVN"/>
    <s v="40569369"/>
    <s v="0000397138"/>
    <n v="8002832554"/>
    <n v="1002213973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8956.061000000002"/>
    <n v="20006.061000000002"/>
    <n v="8950"/>
    <n v="304"/>
    <m/>
    <x v="118"/>
    <n v="8"/>
    <s v="08"/>
    <n v="20"/>
    <x v="1"/>
    <n v="0.76"/>
    <n v="15.2"/>
    <s v="TRANSPORTE PROPIO"/>
  </r>
  <r>
    <n v="1002213973"/>
    <s v="UE01"/>
    <d v="2022-04-08T00:00:00"/>
    <d v="1899-12-30T07:08:00"/>
    <s v="012-024-00413771"/>
    <s v="9000810694"/>
    <s v="012-022-00317287"/>
    <n v="1691.12"/>
    <n v="1896.09"/>
    <s v="ZPVN"/>
    <s v="40569369"/>
    <s v="0000397139"/>
    <n v="8002832553"/>
    <n v="1002213973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1953.938999999998"/>
    <n v="13003.939"/>
    <n v="8950"/>
    <n v="197.6"/>
    <m/>
    <x v="118"/>
    <n v="8"/>
    <s v="08"/>
    <n v="13"/>
    <x v="1"/>
    <n v="0.76"/>
    <n v="15.2"/>
    <s v="TRANSPORTE PROPIO"/>
  </r>
  <r>
    <n v="1002213964"/>
    <s v="UE01"/>
    <d v="2022-04-08T00:00:00"/>
    <d v="1899-12-30T07:11:00"/>
    <s v="012-024-00413772"/>
    <s v="9000810696"/>
    <s v="012-022-00317289"/>
    <n v="4225.6499999999996"/>
    <n v="4737.83"/>
    <s v="ZPVN"/>
    <s v="40569395"/>
    <s v="P000033944"/>
    <n v="8002832542"/>
    <n v="1002213964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940"/>
    <n v="33060"/>
    <n v="18880"/>
    <n v="501.6"/>
    <m/>
    <x v="4"/>
    <n v="8"/>
    <s v="08"/>
    <n v="33"/>
    <x v="1"/>
    <n v="0.76"/>
    <n v="15.200000000000001"/>
    <s v="TRANSPORTE PROPIO"/>
  </r>
  <r>
    <n v="1002213968"/>
    <s v="UE01"/>
    <d v="2022-04-08T00:00:00"/>
    <d v="1899-12-30T07:12:00"/>
    <s v="012-024-00413773"/>
    <s v="9000810697"/>
    <s v="012-022-00317290"/>
    <n v="2390"/>
    <n v="2679.68"/>
    <s v="ZPVN"/>
    <s v="40568986"/>
    <s v="P000033818"/>
    <n v="8002832547"/>
    <n v="1002213968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30"/>
    <n v="9060"/>
    <n v="183.6"/>
    <m/>
    <x v="7"/>
    <n v="8"/>
    <s v="08"/>
    <n v="18"/>
    <x v="1"/>
    <n v="0.51"/>
    <n v="10.199999999999999"/>
    <s v="TRANSPORTE PROPIO"/>
  </r>
  <r>
    <n v="1002213980"/>
    <s v="UE01"/>
    <d v="2022-04-08T00:00:00"/>
    <d v="1899-12-30T07:27:00"/>
    <s v="012-024-00413774"/>
    <s v="9000810700"/>
    <s v="012-022-00317292"/>
    <n v="1223.6400000000001"/>
    <n v="1371.96"/>
    <s v="ZPVN"/>
    <s v="40569327"/>
    <s v="P000033919"/>
    <n v="8002832562"/>
    <n v="1002213980"/>
    <s v="15-00001120"/>
    <s v="CAMPEON"/>
    <n v="20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448.824000000001"/>
    <n v="10008.824000000001"/>
    <n v="8440"/>
    <n v="88"/>
    <m/>
    <x v="32"/>
    <n v="8"/>
    <s v="08"/>
    <n v="10"/>
    <x v="1"/>
    <n v="0.44"/>
    <n v="8.8000000000000007"/>
    <s v="TRANSPORTE PROPIO"/>
  </r>
  <r>
    <n v="1002213980"/>
    <s v="UE01"/>
    <d v="2022-04-08T00:00:00"/>
    <d v="1899-12-30T07:27:00"/>
    <s v="012-024-00413775"/>
    <s v="9000810699"/>
    <s v="012-022-00317291"/>
    <n v="3202.85"/>
    <n v="3591.05"/>
    <s v="ZPVN"/>
    <s v="40569326"/>
    <s v="P000033918"/>
    <n v="8002832563"/>
    <n v="1002213980"/>
    <s v="15-00001123"/>
    <s v="SELVALEGRE"/>
    <n v="48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61.175999999999"/>
    <n v="24021.175999999999"/>
    <n v="8440"/>
    <n v="211.2"/>
    <m/>
    <x v="32"/>
    <n v="8"/>
    <s v="08"/>
    <n v="24"/>
    <x v="1"/>
    <n v="0.44"/>
    <n v="8.7999999999999989"/>
    <s v="TRANSPORTE PROPIO"/>
  </r>
  <r>
    <n v="1002213993"/>
    <s v="UE01"/>
    <d v="2022-04-08T00:00:00"/>
    <d v="1899-12-30T07:30:00"/>
    <s v="012-024-00413776"/>
    <s v="9000810701"/>
    <s v="012-022-00317293"/>
    <n v="2329.7199999999998"/>
    <n v="2612.1"/>
    <s v="ZPVN"/>
    <s v="40569435"/>
    <s v="0000397183"/>
    <n v="8002832579"/>
    <n v="1002213993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20"/>
    <n v="18020"/>
    <n v="9200"/>
    <n v="324"/>
    <m/>
    <x v="99"/>
    <n v="8"/>
    <s v="08"/>
    <n v="18"/>
    <x v="1"/>
    <n v="0.9"/>
    <n v="18"/>
    <s v="TRANSPORTE PROPIO"/>
  </r>
  <r>
    <n v="1002213953"/>
    <s v="UE01"/>
    <d v="2022-04-08T00:00:00"/>
    <d v="1899-12-30T07:35:00"/>
    <s v="012-024-00413777"/>
    <s v="9000810702"/>
    <s v="012-022-00317294"/>
    <n v="3148.8"/>
    <n v="3530.46"/>
    <s v="ZPVN"/>
    <s v="40568758"/>
    <s v="0000396300"/>
    <n v="8002832528"/>
    <n v="1002213953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5"/>
    <x v="65"/>
    <s v="100014860"/>
    <s v="TANICUCHI LUIS"/>
    <s v="ZEMT"/>
    <s v="18UE350"/>
    <s v="1"/>
    <s v="Con Pallet"/>
    <n v="0.05"/>
    <n v="24"/>
    <x v="0"/>
    <n v="39340"/>
    <n v="24100"/>
    <n v="15240"/>
    <n v="763.2"/>
    <m/>
    <x v="63"/>
    <n v="8"/>
    <s v="08"/>
    <n v="24"/>
    <x v="1"/>
    <n v="1.59"/>
    <n v="31.8"/>
    <s v="TRANSSJQ S.A."/>
  </r>
  <r>
    <n v="1002214002"/>
    <s v="UE01"/>
    <d v="2022-04-08T00:00:00"/>
    <d v="1899-12-30T07:55:00"/>
    <s v="012-024-00413778"/>
    <s v="9000810703"/>
    <s v="012-022-00317295"/>
    <n v="3792.07"/>
    <n v="4251.7"/>
    <s v="ZPVN"/>
    <s v="40569295"/>
    <s v="0000397010"/>
    <n v="8002832591"/>
    <n v="1002214002"/>
    <s v="15-00001121"/>
    <s v="GLADIADOR"/>
    <n v="31.0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360"/>
    <n v="31080"/>
    <n v="18280"/>
    <n v="109.4"/>
    <m/>
    <x v="28"/>
    <n v="8"/>
    <s v="08"/>
    <n v="31.08"/>
    <x v="1"/>
    <n v="3.5199485199485205"/>
    <n v="3.5199485199485205"/>
    <s v="TRANSALMEIDA CIA."/>
  </r>
  <r>
    <n v="1002213990"/>
    <s v="UE01"/>
    <d v="2022-04-08T00:00:00"/>
    <d v="1899-12-30T08:01:00"/>
    <s v="012-024-00413779"/>
    <s v=""/>
    <s v=""/>
    <n v="0"/>
    <n v="0"/>
    <s v="ZPRC"/>
    <s v="2500108887"/>
    <s v="P000033894"/>
    <n v="8002832573"/>
    <n v="1002213990"/>
    <s v="15-00000218"/>
    <s v="MAGNO HE"/>
    <n v="31.2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610"/>
    <n v="31250"/>
    <n v="19360"/>
    <n v="0"/>
    <m/>
    <x v="3"/>
    <n v="8"/>
    <s v="08"/>
    <n v="31.25"/>
    <x v="1"/>
    <n v="0"/>
    <n v="0"/>
    <s v="UNICON"/>
  </r>
  <r>
    <n v="1002214017"/>
    <s v="UE01"/>
    <d v="2022-04-08T00:00:00"/>
    <d v="1899-12-30T08:10:00"/>
    <s v="012-024-00413780"/>
    <s v=""/>
    <s v=""/>
    <n v="0"/>
    <n v="0"/>
    <s v="ZPRC"/>
    <s v="2500108617"/>
    <s v="0000396850"/>
    <n v="8002832611"/>
    <n v="1002214017"/>
    <s v="15-00000218"/>
    <s v="MAGNO HE"/>
    <n v="32.47999999999999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s v="18ICJ0412"/>
    <s v="2"/>
    <s v="Sin Pallet"/>
    <n v="0"/>
    <n v="0"/>
    <x v="0"/>
    <n v="51820"/>
    <n v="32480"/>
    <n v="19340"/>
    <n v="301.74"/>
    <m/>
    <x v="1"/>
    <n v="8"/>
    <s v="08"/>
    <n v="32.479999999999997"/>
    <x v="1"/>
    <n v="9.2900246305418737"/>
    <n v="9.2900246305418737"/>
    <s v="TRANCONCEM CIA. LTDA."/>
  </r>
  <r>
    <n v="1002214013"/>
    <s v="UE01"/>
    <d v="2022-04-08T00:00:00"/>
    <d v="1899-12-30T08:15:00"/>
    <s v="012-024-00413781"/>
    <s v="9000810705"/>
    <s v="012-022-00317297"/>
    <n v="282.8"/>
    <n v="317.08"/>
    <s v="ZPVN"/>
    <s v="40569181"/>
    <s v="0000396824"/>
    <n v="8002832604"/>
    <n v="1002214013"/>
    <s v="15-00001124"/>
    <s v="SELVALEGRE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36"/>
    <x v="36"/>
    <s v="100014995"/>
    <s v="LLIQUIN MIGUEL ANGEL"/>
    <s v="ZEMU"/>
    <s v="18UE372"/>
    <s v="2"/>
    <s v="Sin Pallet"/>
    <n v="0"/>
    <n v="0"/>
    <x v="0"/>
    <n v="6661.1109999999999"/>
    <n v="2001.1110000000001"/>
    <n v="4660"/>
    <n v="42.4"/>
    <m/>
    <x v="34"/>
    <n v="8"/>
    <s v="08"/>
    <n v="2"/>
    <x v="1"/>
    <n v="1.06"/>
    <n v="21.2"/>
    <s v="TRANINTAGSA S.A."/>
  </r>
  <r>
    <n v="1002214013"/>
    <s v="UE01"/>
    <d v="2022-04-08T00:00:00"/>
    <d v="1899-12-30T08:15:00"/>
    <s v="012-024-00413782"/>
    <s v="9000810704"/>
    <s v="012-022-00317296"/>
    <n v="2262.4"/>
    <n v="2536.62"/>
    <s v="ZPVN"/>
    <s v="40569180"/>
    <s v="0000396823"/>
    <n v="8002832605"/>
    <n v="1002214013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36"/>
    <x v="36"/>
    <s v="100014995"/>
    <s v="LLIQUIN MIGUEL ANGEL"/>
    <s v="ZEMU"/>
    <s v="18UE372"/>
    <s v="2"/>
    <s v="Sin Pallet"/>
    <n v="0"/>
    <n v="0"/>
    <x v="0"/>
    <n v="20668.888999999999"/>
    <n v="16008.888999999999"/>
    <n v="4660"/>
    <n v="339.2"/>
    <m/>
    <x v="34"/>
    <n v="8"/>
    <s v="08"/>
    <n v="16"/>
    <x v="1"/>
    <n v="1.06"/>
    <n v="21.2"/>
    <s v="TRANINTAGSA S.A."/>
  </r>
  <r>
    <n v="1002213838"/>
    <s v="UE01"/>
    <d v="2022-04-08T00:00:00"/>
    <d v="1899-12-30T08:36:00"/>
    <s v="012-024-00413783"/>
    <s v="9000810706"/>
    <s v="012-022-00317298"/>
    <n v="556.79999999999995"/>
    <n v="624.29"/>
    <s v="ZPVN"/>
    <s v="40569264"/>
    <s v="0000396954"/>
    <n v="8002832349"/>
    <n v="1002213838"/>
    <s v="15-00001115"/>
    <s v="ARMADURO"/>
    <n v="80"/>
    <s v="BOL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s v="18UE737"/>
    <s v="2"/>
    <s v="Sin Pallet"/>
    <n v="0"/>
    <n v="0"/>
    <x v="0"/>
    <n v="8579.4439999999995"/>
    <n v="4004.444"/>
    <n v="4575"/>
    <n v="40"/>
    <m/>
    <x v="31"/>
    <n v="8"/>
    <s v="08"/>
    <n v="4"/>
    <x v="1"/>
    <n v="0.5"/>
    <n v="10"/>
    <s v="TRANSPORTE PESADO CIAPRUTE S.A."/>
  </r>
  <r>
    <n v="1002213838"/>
    <s v="UE01"/>
    <d v="2022-04-08T00:00:00"/>
    <d v="1899-12-30T08:36:00"/>
    <s v="012-024-00413784"/>
    <s v="9000810707"/>
    <s v="012-022-00317299"/>
    <n v="1940.4"/>
    <n v="2175.59"/>
    <s v="ZPVN"/>
    <s v="40569264"/>
    <s v="0000396953"/>
    <n v="8002832350"/>
    <n v="1002213838"/>
    <s v="15-00001123"/>
    <s v="SELVALEGRE"/>
    <n v="280"/>
    <s v="BOL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s v="18UE737"/>
    <s v="2"/>
    <s v="Sin Pallet"/>
    <n v="0"/>
    <n v="0"/>
    <x v="0"/>
    <n v="18590.556"/>
    <n v="14015.556"/>
    <n v="4575"/>
    <n v="140"/>
    <m/>
    <x v="31"/>
    <n v="8"/>
    <s v="08"/>
    <n v="14"/>
    <x v="1"/>
    <n v="0.5"/>
    <n v="10"/>
    <s v="TRANSPORTE PESADO CIAPRUTE S.A."/>
  </r>
  <r>
    <n v="1002214048"/>
    <s v="UE01"/>
    <d v="2022-04-08T00:00:00"/>
    <d v="1899-12-30T09:11:00"/>
    <s v="012-024-00413785"/>
    <s v="9000810751"/>
    <s v="012-022-00317300"/>
    <n v="2304.9"/>
    <n v="2584.27"/>
    <s v="ZPVN"/>
    <s v="40569447"/>
    <s v="0000397204"/>
    <n v="8002832661"/>
    <n v="1002214048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30"/>
    <n v="18000"/>
    <n v="9430"/>
    <n v="266.39999999999998"/>
    <m/>
    <x v="107"/>
    <n v="8"/>
    <s v="08"/>
    <n v="18"/>
    <x v="1"/>
    <n v="0.74"/>
    <n v="14.799999999999999"/>
    <s v="TRANSPORTE PROPIO"/>
  </r>
  <r>
    <n v="1002214009"/>
    <s v="UE01"/>
    <d v="2022-04-08T00:00:00"/>
    <d v="1899-12-30T09:17:00"/>
    <s v="012-024-00413786"/>
    <s v="9000810225"/>
    <s v="013-020-00048130"/>
    <n v="4134.3999999999996"/>
    <n v="4635.5200000000004"/>
    <s v="ZPDF"/>
    <s v="70178131"/>
    <s v="0000396739"/>
    <n v="8002832600"/>
    <n v="1002214009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24"/>
    <x v="24"/>
    <s v="100014929"/>
    <s v="YEPEZ PATRICIO"/>
    <s v="ZETT"/>
    <s v="18UE854"/>
    <s v="1"/>
    <s v="Con Pallet"/>
    <n v="0.05"/>
    <n v="32"/>
    <x v="0"/>
    <n v="49860"/>
    <n v="32100"/>
    <n v="17760"/>
    <n v="262.39999999999998"/>
    <m/>
    <x v="24"/>
    <n v="8"/>
    <s v="08"/>
    <n v="32"/>
    <x v="1"/>
    <n v="0.41"/>
    <n v="8.1999999999999993"/>
    <s v="LIDENORTI S.A."/>
  </r>
  <r>
    <n v="1002214075"/>
    <s v="UE01"/>
    <d v="2022-04-08T00:00:00"/>
    <d v="1899-12-30T09:28:00"/>
    <s v="012-024-00413787"/>
    <s v="9000810769"/>
    <s v="012-022-00317302"/>
    <n v="1408"/>
    <n v="1578.66"/>
    <s v="ZPVN"/>
    <s v="40569340"/>
    <s v="0000397081"/>
    <n v="8002832687"/>
    <n v="1002214075"/>
    <s v="15-00001115"/>
    <s v="ARMADURO"/>
    <n v="20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4460"/>
    <n v="10000"/>
    <n v="4460"/>
    <n v="32"/>
    <m/>
    <x v="12"/>
    <n v="8"/>
    <s v="08"/>
    <n v="10"/>
    <x v="1"/>
    <n v="0.16"/>
    <n v="3.2"/>
    <s v="TRANSPORTE PROPIO"/>
  </r>
  <r>
    <n v="1002214075"/>
    <s v="UE01"/>
    <d v="2022-04-08T00:00:00"/>
    <d v="1899-12-30T09:28:00"/>
    <s v="012-024-00413788"/>
    <s v="9000810768"/>
    <s v="012-022-00317301"/>
    <n v="1115.2"/>
    <n v="1250.3699999999999"/>
    <s v="ZPVN"/>
    <s v="40569340"/>
    <s v="0000397084"/>
    <n v="8002832686"/>
    <n v="1002214075"/>
    <s v="15-00001123"/>
    <s v="SELVALEGRE"/>
    <n v="1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2460"/>
    <n v="8000"/>
    <n v="4460"/>
    <n v="25.6"/>
    <m/>
    <x v="12"/>
    <n v="8"/>
    <s v="08"/>
    <n v="8"/>
    <x v="1"/>
    <n v="0.16"/>
    <n v="3.2"/>
    <s v="TRANSPORTE PROPIO"/>
  </r>
  <r>
    <n v="1002214018"/>
    <s v="UE01"/>
    <d v="2022-04-08T00:00:00"/>
    <d v="1899-12-30T09:40:00"/>
    <s v="012-024-00413789"/>
    <s v="9000810772"/>
    <s v="012-022-00317303"/>
    <n v="3115.2"/>
    <n v="3492.78"/>
    <s v="ZPVN"/>
    <s v="40568883"/>
    <s v="0000396497"/>
    <n v="8002832613"/>
    <n v="1002214018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7345"/>
    <s v="LOPEZ CASTRO JAIME MARCELO"/>
    <s v="ZEMT"/>
    <s v="18UE622"/>
    <s v="1"/>
    <s v="Con Pallet"/>
    <n v="0.05"/>
    <n v="24"/>
    <x v="0"/>
    <n v="39820"/>
    <n v="24040"/>
    <n v="15780"/>
    <n v="552"/>
    <m/>
    <x v="6"/>
    <n v="8"/>
    <s v="08"/>
    <n v="24"/>
    <x v="1"/>
    <n v="1.1499999999999999"/>
    <n v="23"/>
    <s v="TRANSPORTE PROPIO"/>
  </r>
  <r>
    <n v="1002214087"/>
    <s v="UE01"/>
    <d v="2022-04-08T00:00:00"/>
    <d v="1899-12-30T09:45:00"/>
    <s v="012-024-00413790"/>
    <s v="9000810832"/>
    <s v="012-022-00317305"/>
    <n v="770.4"/>
    <n v="863.78"/>
    <s v="ZPVN"/>
    <s v="40569457"/>
    <s v="0000397239"/>
    <n v="8002832704"/>
    <n v="1002214087"/>
    <s v="15-00001120"/>
    <s v="CAMPEON"/>
    <n v="120"/>
    <s v="BOL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s v="18UE510"/>
    <s v="2"/>
    <s v="Sin Pallet"/>
    <n v="0"/>
    <n v="0"/>
    <x v="0"/>
    <n v="10605"/>
    <n v="6020"/>
    <n v="4585"/>
    <n v="55.2"/>
    <m/>
    <x v="35"/>
    <n v="8"/>
    <s v="08"/>
    <n v="6"/>
    <x v="1"/>
    <n v="0.46"/>
    <n v="9.2000000000000011"/>
    <s v="RAPIDO EL OTAVALEÑITO S.A."/>
  </r>
  <r>
    <n v="1002214087"/>
    <s v="UE01"/>
    <d v="2022-04-08T00:00:00"/>
    <d v="1899-12-30T09:45:00"/>
    <s v="012-024-00413791"/>
    <s v="9000810831"/>
    <s v="012-022-00317304"/>
    <n v="1663.2"/>
    <n v="1864.79"/>
    <s v="ZPVN"/>
    <s v="40569457"/>
    <s v="0000397241"/>
    <n v="8002832703"/>
    <n v="1002214087"/>
    <s v="15-00001123"/>
    <s v="SELVALEGRE"/>
    <n v="240"/>
    <s v="BOL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s v="18UE510"/>
    <s v="2"/>
    <s v="Sin Pallet"/>
    <n v="0"/>
    <n v="0"/>
    <x v="0"/>
    <n v="16625"/>
    <n v="12040"/>
    <n v="4585"/>
    <n v="110.4"/>
    <m/>
    <x v="35"/>
    <n v="8"/>
    <s v="08"/>
    <n v="12"/>
    <x v="1"/>
    <n v="0.46"/>
    <n v="9.2000000000000011"/>
    <s v="RAPIDO EL OTAVALEÑITO S.A."/>
  </r>
  <r>
    <n v="1002214074"/>
    <s v="UE01"/>
    <d v="2022-04-08T00:00:00"/>
    <d v="1899-12-30T09:50:00"/>
    <s v="012-024-00413792"/>
    <s v="9000810835"/>
    <s v="012-022-00317307"/>
    <n v="813.6"/>
    <n v="912.21"/>
    <s v="ZPVN"/>
    <s v="40569168"/>
    <s v="P000033885"/>
    <n v="8002832685"/>
    <n v="1002214074"/>
    <s v="15-00001115"/>
    <s v="ARMADURO"/>
    <n v="1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14123.529"/>
    <n v="6003.5290000000005"/>
    <n v="8120"/>
    <n v="69.599999999999994"/>
    <m/>
    <x v="0"/>
    <n v="8"/>
    <s v="08"/>
    <n v="6"/>
    <x v="1"/>
    <n v="0.57999999999999996"/>
    <n v="11.6"/>
    <s v="TRANSPORTE PROPIO"/>
  </r>
  <r>
    <n v="1002214074"/>
    <s v="UE01"/>
    <d v="2022-04-08T00:00:00"/>
    <d v="1899-12-30T09:50:00"/>
    <s v="012-024-00413793"/>
    <s v="9000810834"/>
    <s v="012-022-00317306"/>
    <n v="3746.4"/>
    <n v="4200.49"/>
    <s v="ZPVN"/>
    <s v="40569167"/>
    <s v="P000033884"/>
    <n v="8002832684"/>
    <n v="1002214074"/>
    <s v="15-00001123"/>
    <s v="SELVALEGRE"/>
    <n v="5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36136.470999999998"/>
    <n v="28016.471000000001"/>
    <n v="8120"/>
    <n v="324.8"/>
    <m/>
    <x v="0"/>
    <n v="8"/>
    <s v="08"/>
    <n v="28"/>
    <x v="1"/>
    <n v="0.58000000000000007"/>
    <n v="11.6"/>
    <s v="TRANSPORTE PROPIO"/>
  </r>
  <r>
    <n v="1002214104"/>
    <s v="UE01"/>
    <d v="2022-04-08T00:00:00"/>
    <d v="1899-12-30T10:02:00"/>
    <s v="012-024-00413794"/>
    <s v=""/>
    <s v=""/>
    <n v="0"/>
    <n v="0"/>
    <s v="ZPRC"/>
    <s v="2500108919"/>
    <s v="P000033952"/>
    <n v="8002832729"/>
    <n v="100221410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20038"/>
    <s v="VIVAS ANDRES"/>
    <s v="ZEMU"/>
    <s v="18UE375"/>
    <s v="2"/>
    <s v="Sin Pallet"/>
    <n v="0"/>
    <n v="0"/>
    <x v="0"/>
    <n v="27160"/>
    <n v="18010"/>
    <n v="9150"/>
    <n v="248.4"/>
    <m/>
    <x v="116"/>
    <n v="8"/>
    <s v="08"/>
    <n v="18"/>
    <x v="1"/>
    <n v="0.69000000000000006"/>
    <n v="13.8"/>
    <s v="TRAPSA C.A."/>
  </r>
  <r>
    <n v="1002214044"/>
    <s v="UE01"/>
    <d v="2022-04-08T00:00:00"/>
    <d v="1899-12-30T10:08:00"/>
    <s v="012-024-00413795"/>
    <s v="9000810964"/>
    <s v="012-022-00317310"/>
    <n v="1278"/>
    <n v="1432.9"/>
    <s v="ZPVN"/>
    <s v="40568916"/>
    <s v="0000396606"/>
    <n v="8002832654"/>
    <n v="1002214044"/>
    <s v="15-00001119"/>
    <s v="CAMPEON ANTIHUMEDAD"/>
    <n v="200"/>
    <s v="BOL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s v="18UE689"/>
    <s v="2"/>
    <s v="Sin Pallet"/>
    <n v="0"/>
    <n v="0"/>
    <x v="0"/>
    <n v="15085"/>
    <n v="10025"/>
    <n v="5060"/>
    <n v="180"/>
    <m/>
    <x v="69"/>
    <n v="8"/>
    <s v="08"/>
    <n v="10"/>
    <x v="1"/>
    <n v="0.9"/>
    <n v="18"/>
    <s v="LA ARMENIA S.A."/>
  </r>
  <r>
    <n v="1002214044"/>
    <s v="UE01"/>
    <d v="2022-04-08T00:00:00"/>
    <d v="1899-12-30T10:08:00"/>
    <s v="012-024-00413796"/>
    <s v="9000810962"/>
    <s v="012-022-00317308"/>
    <n v="798"/>
    <n v="894.72"/>
    <s v="ZPVN"/>
    <s v="40568978"/>
    <s v="0000396603"/>
    <n v="8002832652"/>
    <n v="1002214044"/>
    <s v="15-00001124"/>
    <s v="SELVALEGRE ANTIHUMEDAD"/>
    <n v="120"/>
    <s v="BOL"/>
    <s v="101664"/>
    <s v="ACERIA DEL ECUADOR C.A. ADELCA"/>
    <s v="811067"/>
    <s v="BRITO ALDAZ KAROL SOLANGE"/>
    <s v="TENA"/>
    <s v="S/N FRENTE A LA IGLESIA VIA AL PUYO"/>
    <s v="ONTENA"/>
    <s v="O-Napo-Tena"/>
    <n v="258"/>
    <x v="71"/>
    <x v="71"/>
    <s v="100014863"/>
    <s v="MORAN MAURICIO"/>
    <s v="ZEMT"/>
    <s v="18UE689"/>
    <s v="2"/>
    <s v="Sin Pallet"/>
    <n v="0"/>
    <n v="0"/>
    <x v="0"/>
    <n v="11075"/>
    <n v="6015"/>
    <n v="5060"/>
    <n v="108"/>
    <m/>
    <x v="69"/>
    <n v="8"/>
    <s v="08"/>
    <n v="6"/>
    <x v="1"/>
    <n v="0.9"/>
    <n v="18"/>
    <s v="LA ARMENIA S.A."/>
  </r>
  <r>
    <n v="1002214044"/>
    <s v="UE01"/>
    <d v="2022-04-08T00:00:00"/>
    <d v="1899-12-30T10:08:00"/>
    <s v="012-024-00413797"/>
    <s v="9000810963"/>
    <s v="012-022-00317309"/>
    <n v="1064"/>
    <n v="1192.96"/>
    <s v="ZPVN"/>
    <s v="40568916"/>
    <s v="0000396605"/>
    <n v="8002832653"/>
    <n v="1002214044"/>
    <s v="15-00001124"/>
    <s v="SELVALEGRE ANTIHUMEDAD"/>
    <n v="160"/>
    <s v="BOL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s v="18UE689"/>
    <s v="2"/>
    <s v="Sin Pallet"/>
    <n v="0"/>
    <n v="0"/>
    <x v="0"/>
    <n v="13080"/>
    <n v="8020"/>
    <n v="5060"/>
    <n v="144"/>
    <m/>
    <x v="69"/>
    <n v="8"/>
    <s v="08"/>
    <n v="8"/>
    <x v="1"/>
    <n v="0.9"/>
    <n v="18"/>
    <s v="LA ARMENIA S.A."/>
  </r>
  <r>
    <n v="1002214124"/>
    <s v="UE01"/>
    <d v="2022-04-08T00:00:00"/>
    <d v="1899-12-30T10:09:00"/>
    <s v="012-024-00413798"/>
    <s v="9000810977"/>
    <s v="012-022-00317311"/>
    <n v="4204.8"/>
    <n v="4714.45"/>
    <s v="ZPVN"/>
    <s v="40569455"/>
    <s v="0000397234"/>
    <n v="8002832753"/>
    <n v="1002214124"/>
    <s v="15-00001123"/>
    <s v="SELVALEGRE"/>
    <n v="640"/>
    <s v="BOL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s v="18UE605"/>
    <s v="2"/>
    <s v="Sin Pallet"/>
    <n v="0"/>
    <n v="0"/>
    <x v="0"/>
    <n v="50440"/>
    <n v="32050"/>
    <n v="18390"/>
    <n v="710.4"/>
    <m/>
    <x v="143"/>
    <n v="8"/>
    <s v="08"/>
    <n v="32"/>
    <x v="1"/>
    <n v="1.1099999999999999"/>
    <n v="22.2"/>
    <s v="TRANSPORTE PROPIO"/>
  </r>
  <r>
    <n v="1002214116"/>
    <s v="UE01"/>
    <d v="2022-04-08T00:00:00"/>
    <d v="1899-12-30T10:13:00"/>
    <s v="012-024-00413799"/>
    <s v="9000811024"/>
    <s v="012-022-00317312"/>
    <n v="2343.91"/>
    <n v="2628.01"/>
    <s v="ZPVN"/>
    <s v="40569449"/>
    <s v="0000397209"/>
    <n v="8002832742"/>
    <n v="1002214116"/>
    <s v="15-00001115"/>
    <s v="ARMADURO"/>
    <n v="360"/>
    <s v="BOL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5032"/>
    <s v="HEREDIA LUIS"/>
    <s v="ZEMU"/>
    <s v="18UE860"/>
    <s v="2"/>
    <s v="Sin Pallet"/>
    <n v="0"/>
    <n v="0"/>
    <x v="0"/>
    <n v="27200"/>
    <n v="18030"/>
    <n v="9170"/>
    <n v="266.39999999999998"/>
    <m/>
    <x v="2"/>
    <n v="8"/>
    <s v="08"/>
    <n v="18"/>
    <x v="1"/>
    <n v="0.74"/>
    <n v="14.799999999999999"/>
    <s v="TRANSPORTE PROPIO"/>
  </r>
  <r>
    <n v="1002214127"/>
    <s v="UE01"/>
    <d v="2022-04-08T00:00:00"/>
    <d v="1899-12-30T10:24:00"/>
    <s v="012-024-00413800"/>
    <s v=""/>
    <s v=""/>
    <n v="0"/>
    <n v="0"/>
    <s v="ZPRC"/>
    <s v="2500108917"/>
    <s v="0000397236"/>
    <n v="8002832757"/>
    <n v="1002214127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3720"/>
    <n v="6005"/>
    <n v="7715"/>
    <n v="61.2"/>
    <m/>
    <x v="54"/>
    <n v="8"/>
    <s v="08"/>
    <n v="6"/>
    <x v="1"/>
    <n v="0.51"/>
    <n v="10.200000000000001"/>
    <s v="TRANSPORTE PROPIO"/>
  </r>
  <r>
    <n v="1002214127"/>
    <s v="UE01"/>
    <d v="2022-04-08T00:00:00"/>
    <d v="1899-12-30T10:24:00"/>
    <s v="012-024-00413801"/>
    <s v=""/>
    <s v=""/>
    <n v="0"/>
    <n v="0"/>
    <s v="ZPRC"/>
    <s v="2500108917"/>
    <s v="0000397237"/>
    <n v="8002832756"/>
    <n v="1002214127"/>
    <s v="15-00001123"/>
    <s v="SELVALEGRE"/>
    <n v="3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730"/>
    <n v="18015"/>
    <n v="7715"/>
    <n v="183.6"/>
    <m/>
    <x v="54"/>
    <n v="8"/>
    <s v="08"/>
    <n v="18"/>
    <x v="1"/>
    <n v="0.51"/>
    <n v="10.199999999999999"/>
    <s v="TRANSPORTE PROPIO"/>
  </r>
  <r>
    <n v="1002214121"/>
    <s v="UE01"/>
    <d v="2022-04-08T00:00:00"/>
    <d v="1899-12-30T10:33:00"/>
    <s v="012-024-00413802"/>
    <s v="9000811059"/>
    <s v="012-022-00317314"/>
    <n v="1574.4"/>
    <n v="1765.23"/>
    <s v="ZPVN"/>
    <s v="40569238"/>
    <s v="0000397043"/>
    <n v="8002832748"/>
    <n v="1002214121"/>
    <s v="15-00001119"/>
    <s v="CAMPEON ANTIHUMEDAD"/>
    <n v="24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s v="18UE786"/>
    <s v="2"/>
    <s v="Sin Pallet"/>
    <n v="0"/>
    <n v="0"/>
    <x v="0"/>
    <n v="16486.667000000001"/>
    <n v="12026.666999999999"/>
    <n v="4460"/>
    <n v="297.60000000000002"/>
    <m/>
    <x v="116"/>
    <n v="8"/>
    <s v="08"/>
    <n v="12"/>
    <x v="1"/>
    <n v="1.24"/>
    <n v="24.8"/>
    <s v="TRAPSA C.A."/>
  </r>
  <r>
    <n v="1002214121"/>
    <s v="UE01"/>
    <d v="2022-04-08T00:00:00"/>
    <d v="1899-12-30T10:33:00"/>
    <s v="012-024-00413803"/>
    <s v="9000811057"/>
    <s v="012-022-00317313"/>
    <n v="818.4"/>
    <n v="917.6"/>
    <s v="ZPVN"/>
    <s v="40569238"/>
    <s v="0000397044"/>
    <n v="8002832749"/>
    <n v="1002214121"/>
    <s v="15-00001124"/>
    <s v="SELVALEGRE ANTIHUMEDAD"/>
    <n v="12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s v="18UE786"/>
    <s v="2"/>
    <s v="Sin Pallet"/>
    <n v="0"/>
    <n v="0"/>
    <x v="0"/>
    <n v="10473.333000000001"/>
    <n v="6013.3329999999996"/>
    <n v="4460"/>
    <n v="148.80000000000001"/>
    <m/>
    <x v="116"/>
    <n v="8"/>
    <s v="08"/>
    <n v="6"/>
    <x v="1"/>
    <n v="1.24"/>
    <n v="24.8"/>
    <s v="TRAPSA C.A."/>
  </r>
  <r>
    <n v="1002214133"/>
    <s v="UE01"/>
    <d v="2022-04-08T00:00:00"/>
    <d v="1899-12-30T10:38:00"/>
    <s v="012-024-00413804"/>
    <s v=""/>
    <s v=""/>
    <n v="0"/>
    <n v="0"/>
    <s v="ZPRC"/>
    <s v="2500108921"/>
    <s v="0000397281"/>
    <n v="8002832765"/>
    <n v="1002214133"/>
    <s v="15-00001123"/>
    <s v="SELVALEGRE"/>
    <n v="6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1640"/>
    <n v="33020"/>
    <n v="18620"/>
    <n v="594"/>
    <m/>
    <x v="72"/>
    <n v="8"/>
    <s v="08"/>
    <n v="33"/>
    <x v="1"/>
    <n v="0.9"/>
    <n v="18"/>
    <s v="TRANSPORTE PROPIO"/>
  </r>
  <r>
    <n v="1002214140"/>
    <s v="UE01"/>
    <d v="2022-04-08T00:00:00"/>
    <d v="1899-12-30T10:53:00"/>
    <s v="012-024-00413805"/>
    <s v="9000811127"/>
    <s v="012-022-00317315"/>
    <n v="2287.17"/>
    <n v="2564.39"/>
    <s v="ZPVN"/>
    <s v="40569477"/>
    <s v="P000033959"/>
    <n v="8002832774"/>
    <n v="1002214140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59"/>
    <x v="59"/>
    <s v="100014884"/>
    <s v="CADENA GERARDO"/>
    <s v="ZEMU"/>
    <s v="18UE394"/>
    <s v="2"/>
    <s v="Sin Pallet"/>
    <n v="0"/>
    <n v="0"/>
    <x v="0"/>
    <n v="27040"/>
    <n v="18020"/>
    <n v="9020"/>
    <n v="280.8"/>
    <m/>
    <x v="57"/>
    <n v="8"/>
    <s v="08"/>
    <n v="18"/>
    <x v="1"/>
    <n v="0.78"/>
    <n v="15.600000000000001"/>
    <s v="GLT LOGISTICS S.A."/>
  </r>
  <r>
    <n v="1002214113"/>
    <s v="UE01"/>
    <d v="2022-04-08T00:00:00"/>
    <d v="1899-12-30T10:57:00"/>
    <s v="012-024-00413806"/>
    <s v=""/>
    <s v=""/>
    <n v="0"/>
    <n v="0"/>
    <s v="ZPRC"/>
    <s v="2500108839"/>
    <s v="0000396433"/>
    <n v="8002832739"/>
    <n v="100221411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110"/>
    <n v="32040"/>
    <n v="18070"/>
    <n v="288"/>
    <m/>
    <x v="96"/>
    <n v="8"/>
    <s v="08"/>
    <n v="32"/>
    <x v="1"/>
    <n v="0.45"/>
    <n v="9"/>
    <s v="TRANSPORTE PROPIO"/>
  </r>
  <r>
    <n v="1002214106"/>
    <s v="UE01"/>
    <d v="2022-04-08T00:00:00"/>
    <d v="1899-12-30T11:12:00"/>
    <s v="012-024-00413807"/>
    <s v="9000811134"/>
    <s v="012-022-00317317"/>
    <n v="2471.56"/>
    <n v="2771.13"/>
    <s v="ZPVN"/>
    <s v="40569098"/>
    <s v="P000033859"/>
    <n v="8002832732"/>
    <n v="1002214106"/>
    <s v="15-00001115"/>
    <s v="ARMADURO"/>
    <n v="3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s v="18UE680"/>
    <s v="1"/>
    <s v="Con Pallet"/>
    <n v="0.05"/>
    <n v="18"/>
    <x v="0"/>
    <n v="25140"/>
    <n v="18000"/>
    <n v="7140"/>
    <n v="57.6"/>
    <m/>
    <x v="26"/>
    <n v="8"/>
    <s v="08"/>
    <n v="18"/>
    <x v="1"/>
    <n v="0.16"/>
    <n v="3.2"/>
    <s v="TRIMPESAS S.A."/>
  </r>
  <r>
    <n v="1002214106"/>
    <s v="UE01"/>
    <d v="2022-04-08T00:00:00"/>
    <d v="1899-12-30T11:12:00"/>
    <s v="012-024-00413808"/>
    <s v="9000811133"/>
    <s v="012-022-00317316"/>
    <n v="815.58"/>
    <n v="914.43"/>
    <s v="ZPVN"/>
    <s v="40569097"/>
    <s v="P000033858"/>
    <n v="8002832731"/>
    <n v="1002214106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s v="18UE680"/>
    <s v="1"/>
    <s v="Con Pallet"/>
    <n v="0.05"/>
    <n v="6"/>
    <x v="0"/>
    <n v="13140"/>
    <n v="6000"/>
    <n v="7140"/>
    <n v="19.2"/>
    <m/>
    <x v="26"/>
    <n v="8"/>
    <s v="08"/>
    <n v="6"/>
    <x v="1"/>
    <n v="0.16"/>
    <n v="3.1999999999999997"/>
    <s v="TRIMPESAS S.A."/>
  </r>
  <r>
    <n v="1002214156"/>
    <s v="UE01"/>
    <d v="2022-04-08T00:00:00"/>
    <d v="1899-12-30T11:19:00"/>
    <s v="012-024-00413809"/>
    <s v="9000811137"/>
    <s v="012-022-00317318"/>
    <n v="3993.23"/>
    <n v="4477.24"/>
    <s v="ZPVN"/>
    <s v="40569292"/>
    <s v="0000397274"/>
    <n v="8002832797"/>
    <n v="1002214156"/>
    <s v="15-00001121"/>
    <s v="GLADIADOR"/>
    <n v="31.29"/>
    <s v="T"/>
    <s v="101453"/>
    <s v="SUDAMERICANA INTEGRAL DE"/>
    <s v="810214"/>
    <s v="GRANEL MINA BALAO"/>
    <s v="BALAO"/>
    <s v="VIA NARANJAL - TENGUEL KM 33"/>
    <s v="OGBALA"/>
    <s v="O-Guayas-Balao"/>
    <n v="551"/>
    <x v="80"/>
    <x v="80"/>
    <s v="100015174"/>
    <s v="CASTRO LUCIO"/>
    <s v="ZECI"/>
    <s v="18UE717"/>
    <s v="2"/>
    <s v="Sin Pallet"/>
    <n v="0"/>
    <n v="0"/>
    <x v="0"/>
    <n v="49670"/>
    <n v="31290"/>
    <n v="18380"/>
    <n v="1290.4000000000001"/>
    <m/>
    <x v="78"/>
    <n v="8"/>
    <s v="08"/>
    <n v="31.29"/>
    <x v="1"/>
    <n v="41.240012783636949"/>
    <n v="41.240012783636949"/>
    <s v="CASTRO HERMANOS S.A."/>
  </r>
  <r>
    <n v="1002214077"/>
    <s v="UE01"/>
    <d v="2022-04-08T00:00:00"/>
    <d v="1899-12-30T11:23:00"/>
    <s v="012-024-00413810"/>
    <s v="9000811139"/>
    <s v="012-022-00317319"/>
    <n v="2932.8"/>
    <n v="3288.28"/>
    <s v="ZPVN"/>
    <s v="40568994"/>
    <s v="0000396630"/>
    <n v="8002832689"/>
    <n v="1002214077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112"/>
    <x v="112"/>
    <s v="100014919"/>
    <s v="GRANDA ANIBAL"/>
    <s v="ZEMT"/>
    <s v="18UE781"/>
    <s v="1"/>
    <s v="Con Pallet"/>
    <n v="0.05"/>
    <n v="24"/>
    <x v="0"/>
    <n v="39800"/>
    <n v="24060"/>
    <n v="15740"/>
    <n v="633.6"/>
    <m/>
    <x v="110"/>
    <n v="8"/>
    <s v="08"/>
    <n v="24"/>
    <x v="1"/>
    <n v="1.32"/>
    <n v="26.400000000000002"/>
    <s v="TRANSSJQ S.A."/>
  </r>
  <r>
    <n v="1002214080"/>
    <s v="UE01"/>
    <d v="2022-04-08T00:00:00"/>
    <d v="1899-12-30T11:33:00"/>
    <s v="012-024-00413811"/>
    <s v="9000811141"/>
    <s v="012-022-00317321"/>
    <n v="1304"/>
    <n v="1462.05"/>
    <s v="ZPVN"/>
    <s v="40569234"/>
    <s v="0000396918"/>
    <n v="8002832696"/>
    <n v="1002214080"/>
    <s v="15-00001120"/>
    <s v="CAMPEON"/>
    <n v="200"/>
    <s v="BOL"/>
    <s v="101693"/>
    <s v="JARAMILLO ORDOÑEZ EDWIN RODRIGO"/>
    <s v="810671"/>
    <s v="ROYEL FLOWER"/>
    <s v="PEDRO MONCAYO"/>
    <s v="VIA TABACUNDO"/>
    <s v="OPPEDT"/>
    <s v="O-Pichincha-Pedromoncayo"/>
    <n v="40"/>
    <x v="85"/>
    <x v="85"/>
    <s v="100015010"/>
    <s v="RIVERA JOSE"/>
    <s v="ZEMT"/>
    <s v="18UE779"/>
    <s v="2"/>
    <s v="Sin Pallet"/>
    <n v="0"/>
    <n v="0"/>
    <x v="0"/>
    <n v="17919.167000000001"/>
    <n v="10029.166999999999"/>
    <n v="7890"/>
    <n v="42"/>
    <m/>
    <x v="83"/>
    <n v="8"/>
    <s v="08"/>
    <n v="10"/>
    <x v="1"/>
    <n v="0.21"/>
    <n v="4.2"/>
    <s v="LIDENORTI S.A."/>
  </r>
  <r>
    <n v="1002214080"/>
    <s v="UE01"/>
    <d v="2022-04-08T00:00:00"/>
    <d v="1899-12-30T11:33:00"/>
    <s v="012-024-00413812"/>
    <s v="9000811140"/>
    <s v="012-022-00317320"/>
    <n v="1951.6"/>
    <n v="2188.14"/>
    <s v="ZPVN"/>
    <s v="40569235"/>
    <s v="0000396919"/>
    <n v="8002832695"/>
    <n v="1002214080"/>
    <s v="15-00001123"/>
    <s v="SELVALEGRE"/>
    <n v="280"/>
    <s v="BOL"/>
    <s v="101734"/>
    <s v="CABASCANGO REYES PAULINA JANETH"/>
    <s v="800868"/>
    <s v="DIFERPAC"/>
    <s v="CAYAMBE"/>
    <s v="TABACUNDO, PANAMERICANA NORTE  Y CA"/>
    <s v="OPCAYA"/>
    <s v="O-Pichincha-Cayambe"/>
    <n v="40"/>
    <x v="85"/>
    <x v="85"/>
    <s v="100015010"/>
    <s v="RIVERA JOSE"/>
    <s v="ZEMT"/>
    <s v="18UE779"/>
    <s v="2"/>
    <s v="Sin Pallet"/>
    <n v="0"/>
    <n v="0"/>
    <x v="0"/>
    <n v="21930.832999999999"/>
    <n v="14040.833000000001"/>
    <n v="7890"/>
    <n v="58.8"/>
    <m/>
    <x v="83"/>
    <n v="8"/>
    <s v="08"/>
    <n v="14"/>
    <x v="1"/>
    <n v="0.21"/>
    <n v="4.2"/>
    <s v="LIDENORTI S.A."/>
  </r>
  <r>
    <n v="1002214185"/>
    <s v="UE01"/>
    <d v="2022-04-08T00:00:00"/>
    <d v="1899-12-30T11:39:00"/>
    <s v="012-024-00413813"/>
    <s v="9000811144"/>
    <s v="012-022-00317323"/>
    <n v="699.74"/>
    <n v="784.55"/>
    <s v="ZPVN"/>
    <s v="40569487"/>
    <s v="P000033961"/>
    <n v="8002832840"/>
    <n v="1002214185"/>
    <s v="15-00001120"/>
    <s v="CAMPEON"/>
    <n v="120"/>
    <s v="BOL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s v="18UE724"/>
    <s v="2"/>
    <s v="Sin Pallet"/>
    <n v="0"/>
    <n v="0"/>
    <x v="0"/>
    <n v="10468.333000000001"/>
    <n v="6003.3329999999996"/>
    <n v="4465"/>
    <n v="91.2"/>
    <m/>
    <x v="94"/>
    <n v="8"/>
    <s v="08"/>
    <n v="6"/>
    <x v="1"/>
    <n v="0.76"/>
    <n v="15.200000000000001"/>
    <s v="RUTAS COTACACHENSES S.A."/>
  </r>
  <r>
    <n v="1002214185"/>
    <s v="UE01"/>
    <d v="2022-04-08T00:00:00"/>
    <d v="1899-12-30T11:39:00"/>
    <s v="012-024-00413814"/>
    <s v="9000811143"/>
    <s v="012-022-00317322"/>
    <n v="1524.78"/>
    <n v="1709.59"/>
    <s v="ZPVN"/>
    <s v="40569486"/>
    <s v="P000033960"/>
    <n v="8002832839"/>
    <n v="1002214185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s v="18UE724"/>
    <s v="2"/>
    <s v="Sin Pallet"/>
    <n v="0"/>
    <n v="0"/>
    <x v="0"/>
    <n v="16471.667000000001"/>
    <n v="12006.666999999999"/>
    <n v="4465"/>
    <n v="182.4"/>
    <m/>
    <x v="94"/>
    <n v="8"/>
    <s v="08"/>
    <n v="12"/>
    <x v="1"/>
    <n v="0.76"/>
    <n v="15.200000000000001"/>
    <s v="RUTAS COTACACHENSES S.A."/>
  </r>
  <r>
    <n v="1002214078"/>
    <s v="UE01"/>
    <d v="2022-04-08T00:00:00"/>
    <d v="1899-12-30T11:43:00"/>
    <s v="012-024-00413815"/>
    <s v="9000811147"/>
    <s v="012-022-00317325"/>
    <n v="1555.2"/>
    <n v="1743.7"/>
    <s v="ZPVN"/>
    <s v="40568759"/>
    <s v="0000396303"/>
    <n v="8002832690"/>
    <n v="1002214078"/>
    <s v="15-00001119"/>
    <s v="CAMPEON ANTIHUMEDAD"/>
    <n v="240"/>
    <s v="BOL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s v="18UE825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</r>
  <r>
    <n v="1002214078"/>
    <s v="UE01"/>
    <d v="2022-04-08T00:00:00"/>
    <d v="1899-12-30T11:43:00"/>
    <s v="012-024-00413816"/>
    <s v="9000811146"/>
    <s v="012-022-00317324"/>
    <n v="1617.6"/>
    <n v="1813.66"/>
    <s v="ZPVN"/>
    <s v="40568759"/>
    <s v="0000396304"/>
    <n v="8002832691"/>
    <n v="1002214078"/>
    <s v="15-00001124"/>
    <s v="SELVALEGRE ANTIHUMEDAD"/>
    <n v="240"/>
    <s v="BOL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s v="18UE825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</r>
  <r>
    <n v="1002214090"/>
    <s v="UE01"/>
    <d v="2022-04-08T00:00:00"/>
    <d v="1899-12-30T11:47:00"/>
    <s v="012-024-00413817"/>
    <s v=""/>
    <s v=""/>
    <n v="0"/>
    <n v="0"/>
    <s v="ZPRC"/>
    <s v="2500108901"/>
    <s v="0000397101"/>
    <n v="8002832710"/>
    <n v="1002214090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s v="18UE951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</r>
  <r>
    <n v="1002214090"/>
    <s v="UE01"/>
    <d v="2022-04-08T00:00:00"/>
    <d v="1899-12-30T11:47:00"/>
    <s v="012-024-00413818"/>
    <s v=""/>
    <s v=""/>
    <n v="0"/>
    <n v="0"/>
    <s v="ZPRC"/>
    <s v="2500108901"/>
    <s v="0000397103"/>
    <n v="8002832711"/>
    <n v="1002214090"/>
    <s v="15-00001120"/>
    <s v="CAMPEON"/>
    <n v="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s v="18UE951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</r>
  <r>
    <n v="1002214090"/>
    <s v="UE01"/>
    <d v="2022-04-08T00:00:00"/>
    <d v="1899-12-30T11:47:00"/>
    <s v="012-024-00413819"/>
    <s v=""/>
    <s v=""/>
    <n v="0"/>
    <n v="0"/>
    <s v="ZPRC"/>
    <s v="2500108901"/>
    <s v="0000397104"/>
    <n v="8002832709"/>
    <n v="1002214090"/>
    <s v="15-00001123"/>
    <s v="SELVALEGRE"/>
    <n v="56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s v="18UE951"/>
    <s v="4"/>
    <s v="Pallet Cortesia"/>
    <n v="0"/>
    <n v="0"/>
    <x v="0"/>
    <n v="34425"/>
    <n v="28035"/>
    <n v="6390"/>
    <n v="257.60000000000002"/>
    <m/>
    <x v="161"/>
    <n v="8"/>
    <s v="08"/>
    <n v="28"/>
    <x v="1"/>
    <n v="0.46"/>
    <n v="9.2000000000000011"/>
    <s v="TRANSPORTE PROPIO"/>
  </r>
  <r>
    <n v="1002214189"/>
    <s v="UE01"/>
    <d v="2022-04-08T00:00:00"/>
    <d v="1899-12-30T11:50:00"/>
    <s v="012-024-00413820"/>
    <s v=""/>
    <s v=""/>
    <n v="0"/>
    <n v="0"/>
    <s v="ZPRC"/>
    <s v="2500108922"/>
    <s v="P000033963"/>
    <n v="8002832844"/>
    <n v="1002214189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45"/>
    <x v="45"/>
    <s v="10000932"/>
    <s v="CACOANGO RODRIGO"/>
    <s v="ZEMU"/>
    <s v="18UE704"/>
    <s v="2"/>
    <s v="Sin Pallet"/>
    <n v="0"/>
    <n v="0"/>
    <x v="0"/>
    <n v="27000"/>
    <n v="18030"/>
    <n v="8970"/>
    <n v="248.4"/>
    <m/>
    <x v="43"/>
    <n v="8"/>
    <s v="08"/>
    <n v="18"/>
    <x v="1"/>
    <n v="0.69000000000000006"/>
    <n v="13.8"/>
    <s v="TRAPSA C.A."/>
  </r>
  <r>
    <n v="1002214132"/>
    <s v="UE01"/>
    <d v="2022-04-08T00:00:00"/>
    <d v="1899-12-30T12:05:00"/>
    <s v="012-024-00413821"/>
    <s v="9000811151"/>
    <s v="012-022-00317326"/>
    <n v="3238.68"/>
    <n v="3631.23"/>
    <s v="ZPVN"/>
    <s v="40569220"/>
    <s v="P000033890"/>
    <n v="8002832763"/>
    <n v="1002214132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39"/>
    <x v="39"/>
    <s v="100014935"/>
    <s v="MENDEZ EDMUNDO"/>
    <s v="ZEMT"/>
    <s v="18UE574"/>
    <s v="1"/>
    <s v="Con Pallet"/>
    <n v="0.05"/>
    <n v="24"/>
    <x v="0"/>
    <n v="38760"/>
    <n v="24070"/>
    <n v="14690"/>
    <n v="43.2"/>
    <m/>
    <x v="37"/>
    <n v="8"/>
    <s v="08"/>
    <n v="24"/>
    <x v="1"/>
    <n v="9.0000000000000011E-2"/>
    <n v="1.8"/>
    <s v="TRANSLOBOL S.A."/>
  </r>
  <r>
    <n v="1002214094"/>
    <s v="UE01"/>
    <d v="2022-04-08T00:00:00"/>
    <d v="1899-12-30T12:06:00"/>
    <s v="012-024-00413822"/>
    <s v="9000810360"/>
    <s v="013-020-00048134"/>
    <n v="3059.02"/>
    <n v="3429.79"/>
    <s v="ZPDF"/>
    <s v="70178151"/>
    <s v="0000396907"/>
    <n v="8002832717"/>
    <n v="1002214094"/>
    <s v="15-00001124"/>
    <s v="SELVALEGRE ANTIHUMEDAD"/>
    <n v="480"/>
    <s v="BOL"/>
    <s v="101450"/>
    <s v="MEGAMETALES S.A."/>
    <s v="803377"/>
    <s v="SUCURSAL SAN EDUARDO"/>
    <s v="GUAYAQUIL"/>
    <s v="MZ-189 A-1 Y AV JOSE RODRIGUEZ"/>
    <s v="OGGUAY"/>
    <s v="O-Guayas-Guayaquil"/>
    <n v="524"/>
    <x v="127"/>
    <x v="127"/>
    <s v="100018006"/>
    <s v="HERRERA EDUARDO"/>
    <s v="ZEMT"/>
    <s v="18UE663"/>
    <s v="1"/>
    <s v="Con Pallet"/>
    <n v="0.05"/>
    <n v="24"/>
    <x v="0"/>
    <n v="37350"/>
    <n v="24050"/>
    <n v="13300"/>
    <n v="624"/>
    <m/>
    <x v="125"/>
    <n v="8"/>
    <s v="08"/>
    <n v="24"/>
    <x v="1"/>
    <n v="1.3"/>
    <n v="26"/>
    <s v="ALQUINGA &amp; ALQUINGA"/>
  </r>
  <r>
    <n v="1002214081"/>
    <s v="UE01"/>
    <d v="2022-04-08T00:00:00"/>
    <d v="1899-12-30T12:11:00"/>
    <s v="012-024-00413823"/>
    <s v="9000811157"/>
    <s v="012-022-00317327"/>
    <n v="3182.4"/>
    <n v="3568.13"/>
    <s v="ZPVN"/>
    <s v="40569359"/>
    <s v="P000033929"/>
    <n v="8002832698"/>
    <n v="1002214081"/>
    <s v="15-00001119"/>
    <s v="CAMPEON ANTIHUMEDAD"/>
    <n v="480"/>
    <s v="BOL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s v="18UE954"/>
    <s v="1"/>
    <s v="Con Pallet"/>
    <n v="0.05"/>
    <n v="24"/>
    <x v="0"/>
    <n v="39940"/>
    <n v="24040"/>
    <n v="15900"/>
    <n v="772.8"/>
    <m/>
    <x v="108"/>
    <n v="8"/>
    <s v="08"/>
    <n v="24"/>
    <x v="1"/>
    <n v="1.6099999999999999"/>
    <n v="32.199999999999996"/>
    <s v="LIDENORTI S.A."/>
  </r>
  <r>
    <n v="1002214228"/>
    <s v="UE01"/>
    <d v="2022-04-08T00:00:00"/>
    <d v="1899-12-30T12:13:00"/>
    <s v="012-024-00413824"/>
    <s v="9000811159"/>
    <s v="012-022-00317328"/>
    <n v="3683.11"/>
    <n v="4129.5200000000004"/>
    <s v="ZPVN"/>
    <s v="40564120"/>
    <s v="0000396516"/>
    <n v="8002832893"/>
    <n v="1002214228"/>
    <s v="15-00000218"/>
    <s v="MAGNO HE"/>
    <n v="31.6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170"/>
    <n v="31650"/>
    <n v="19520"/>
    <n v="0"/>
    <m/>
    <x v="3"/>
    <n v="8"/>
    <s v="08"/>
    <n v="31.65"/>
    <x v="1"/>
    <n v="0"/>
    <n v="0"/>
    <s v="HORMIANDES"/>
  </r>
  <r>
    <n v="1002214131"/>
    <s v="UE01"/>
    <d v="2022-04-08T00:00:00"/>
    <d v="1899-12-30T12:15:00"/>
    <s v="012-024-00413825"/>
    <s v=""/>
    <s v=""/>
    <n v="0"/>
    <n v="0"/>
    <s v="ZPRC"/>
    <s v="2500108918"/>
    <s v="0000397256"/>
    <n v="8002832762"/>
    <n v="1002214131"/>
    <s v="15-00001115"/>
    <s v="ARMADURO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s v="18UE796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</r>
  <r>
    <n v="1002214131"/>
    <s v="UE01"/>
    <d v="2022-04-08T00:00:00"/>
    <d v="1899-12-30T12:15:00"/>
    <s v="012-024-00413826"/>
    <s v=""/>
    <s v=""/>
    <n v="0"/>
    <n v="0"/>
    <s v="ZPRC"/>
    <s v="2500108918"/>
    <s v="0000397255"/>
    <n v="8002832760"/>
    <n v="1002214131"/>
    <s v="15-00001120"/>
    <s v="CAMPEON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s v="18UE796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</r>
  <r>
    <n v="1002214131"/>
    <s v="UE01"/>
    <d v="2022-04-08T00:00:00"/>
    <d v="1899-12-30T12:15:00"/>
    <s v="012-024-00413827"/>
    <s v=""/>
    <s v=""/>
    <n v="0"/>
    <n v="0"/>
    <s v="ZPRC"/>
    <s v="2500108918"/>
    <s v="0000397257"/>
    <n v="8002832761"/>
    <n v="1002214131"/>
    <s v="15-00001123"/>
    <s v="SELVALEGRE"/>
    <n v="4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s v="18UE796"/>
    <s v="1"/>
    <s v="Con Pallet"/>
    <n v="0.05"/>
    <n v="24"/>
    <x v="0"/>
    <n v="29980"/>
    <n v="24060"/>
    <n v="5920"/>
    <n v="100.8"/>
    <m/>
    <x v="170"/>
    <n v="8"/>
    <s v="08"/>
    <n v="24"/>
    <x v="1"/>
    <n v="0.21"/>
    <n v="4.2"/>
    <s v="TRIMPESAS S.A."/>
  </r>
  <r>
    <n v="1002214222"/>
    <s v="UE01"/>
    <d v="2022-04-08T00:00:00"/>
    <d v="1899-12-30T12:18:00"/>
    <s v="012-024-00413828"/>
    <s v="9000811163"/>
    <s v="012-022-00317329"/>
    <n v="2534.4"/>
    <n v="2841.59"/>
    <s v="ZPVN"/>
    <s v="40569344"/>
    <s v="0000397087"/>
    <n v="8002832885"/>
    <n v="1002214222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6900"/>
    <n v="18000"/>
    <n v="8900"/>
    <n v="68.400000000000006"/>
    <m/>
    <x v="12"/>
    <n v="8"/>
    <s v="08"/>
    <n v="18"/>
    <x v="1"/>
    <n v="0.19"/>
    <n v="3.8000000000000003"/>
    <s v="TRANSPORTE PROPIO"/>
  </r>
  <r>
    <n v="1002214084"/>
    <s v="UE01"/>
    <d v="2022-04-08T00:00:00"/>
    <d v="1899-12-30T12:19:00"/>
    <s v="012-024-00413829"/>
    <s v=""/>
    <s v=""/>
    <n v="0"/>
    <n v="0"/>
    <s v="ZPRC"/>
    <s v="2500108881"/>
    <s v="0000396747"/>
    <n v="8002832701"/>
    <n v="1002214084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04"/>
    <x v="104"/>
    <s v="100018114"/>
    <s v="MENDEZ MARCO"/>
    <s v="ZETT"/>
    <s v="18UE587"/>
    <s v="1"/>
    <s v="Con Pallet"/>
    <n v="0.05"/>
    <n v="32"/>
    <x v="0"/>
    <n v="50420"/>
    <n v="32060"/>
    <n v="18360"/>
    <n v="723.2"/>
    <m/>
    <x v="102"/>
    <n v="8"/>
    <s v="08"/>
    <n v="32"/>
    <x v="1"/>
    <n v="1.1300000000000001"/>
    <n v="22.6"/>
    <s v="TRANSSJQ S.A."/>
  </r>
  <r>
    <n v="1002214217"/>
    <s v="UE01"/>
    <d v="2022-04-08T00:00:00"/>
    <d v="1899-12-30T12:20:00"/>
    <s v="012-024-00413830"/>
    <s v="9000811166"/>
    <s v="012-022-00317331"/>
    <n v="2230.4"/>
    <n v="2500.7399999999998"/>
    <s v="ZPVN"/>
    <s v="40569482"/>
    <s v="0000397290"/>
    <n v="8002832880"/>
    <n v="1002214217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s v="18UE665"/>
    <s v="2"/>
    <s v="Sin Pallet"/>
    <n v="0"/>
    <n v="0"/>
    <x v="0"/>
    <n v="20501.111000000001"/>
    <n v="15991.111000000001"/>
    <n v="4510"/>
    <n v="51.2"/>
    <m/>
    <x v="147"/>
    <n v="8"/>
    <s v="08"/>
    <n v="16"/>
    <x v="1"/>
    <n v="0.16"/>
    <n v="3.2"/>
    <s v="RUTAS COTACACHENSES S.A."/>
  </r>
  <r>
    <n v="1002214217"/>
    <s v="UE01"/>
    <d v="2022-04-08T00:00:00"/>
    <d v="1899-12-30T12:20:00"/>
    <s v="012-024-00413831"/>
    <s v="9000811165"/>
    <s v="012-022-00317330"/>
    <n v="276"/>
    <n v="309.45"/>
    <s v="ZPVN"/>
    <s v="40569482"/>
    <s v="0000397291"/>
    <n v="8002832879"/>
    <n v="1002214217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s v="18UE665"/>
    <s v="2"/>
    <s v="Sin Pallet"/>
    <n v="0"/>
    <n v="0"/>
    <x v="0"/>
    <n v="6508.8890000000001"/>
    <n v="1998.8889999999999"/>
    <n v="4510"/>
    <n v="6.4"/>
    <m/>
    <x v="147"/>
    <n v="8"/>
    <s v="08"/>
    <n v="2"/>
    <x v="1"/>
    <n v="0.16"/>
    <n v="3.2"/>
    <s v="RUTAS COTACACHENSES S.A."/>
  </r>
  <r>
    <n v="1002214181"/>
    <s v="UE01"/>
    <d v="2022-04-08T00:00:00"/>
    <d v="1899-12-30T12:28:00"/>
    <s v="012-024-00413832"/>
    <s v="9000811167"/>
    <s v="012-022-00317332"/>
    <n v="4362.6000000000004"/>
    <n v="4891.37"/>
    <s v="ZPVN"/>
    <s v="40569463"/>
    <s v="0000397259"/>
    <n v="8002832835"/>
    <n v="1002214181"/>
    <s v="15-00001119"/>
    <s v="CAMPEON ANTIHUMEDAD"/>
    <n v="66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s v="18UE948"/>
    <s v="2"/>
    <s v="Sin Pallet"/>
    <n v="0"/>
    <n v="0"/>
    <x v="0"/>
    <n v="51330"/>
    <n v="33040"/>
    <n v="18290"/>
    <n v="917.4"/>
    <m/>
    <x v="130"/>
    <n v="8"/>
    <s v="08"/>
    <n v="33"/>
    <x v="1"/>
    <n v="1.39"/>
    <n v="27.8"/>
    <s v="TRANSPORTE PROPIO"/>
  </r>
  <r>
    <n v="1002214225"/>
    <s v="UE01"/>
    <d v="2022-04-08T00:00:00"/>
    <d v="1899-12-30T12:39:00"/>
    <s v="012-024-00413833"/>
    <s v="9000811171"/>
    <s v="012-022-00317334"/>
    <n v="250.8"/>
    <n v="281.2"/>
    <s v="ZPVN"/>
    <s v="40569512"/>
    <s v="0000397314"/>
    <n v="8002832888"/>
    <n v="1002214225"/>
    <s v="15-00001120"/>
    <s v="CAMPEON"/>
    <n v="4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s v="18UE679"/>
    <s v="2"/>
    <s v="Sin Pallet"/>
    <n v="0"/>
    <n v="0"/>
    <x v="0"/>
    <n v="6456.1109999999999"/>
    <n v="2001.1110000000001"/>
    <n v="4455"/>
    <n v="37.6"/>
    <m/>
    <x v="100"/>
    <n v="8"/>
    <s v="08"/>
    <n v="2"/>
    <x v="1"/>
    <n v="0.94000000000000006"/>
    <n v="18.8"/>
    <s v="LA ARMENIA S.A."/>
  </r>
  <r>
    <n v="1002214225"/>
    <s v="UE01"/>
    <d v="2022-04-08T00:00:00"/>
    <d v="1899-12-30T12:39:00"/>
    <s v="012-024-00413834"/>
    <s v="9000811170"/>
    <s v="012-022-00317333"/>
    <n v="2144"/>
    <n v="2403.87"/>
    <s v="ZPVN"/>
    <s v="40569512"/>
    <s v="0000397313"/>
    <n v="8002832889"/>
    <n v="1002214225"/>
    <s v="15-00001123"/>
    <s v="SELVALEGRE"/>
    <n v="32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s v="18UE679"/>
    <s v="2"/>
    <s v="Sin Pallet"/>
    <n v="0"/>
    <n v="0"/>
    <x v="0"/>
    <n v="20463.888999999999"/>
    <n v="16008.888999999999"/>
    <n v="4455"/>
    <n v="300.8"/>
    <m/>
    <x v="100"/>
    <n v="8"/>
    <s v="08"/>
    <n v="16"/>
    <x v="1"/>
    <n v="0.94000000000000006"/>
    <n v="18.8"/>
    <s v="LA ARMENIA S.A."/>
  </r>
  <r>
    <n v="1002214177"/>
    <s v="UE01"/>
    <d v="2022-04-08T00:00:00"/>
    <d v="1899-12-30T12:43:00"/>
    <s v="012-024-00413835"/>
    <s v=""/>
    <s v=""/>
    <n v="0"/>
    <n v="0"/>
    <s v="ZPRC"/>
    <s v="2500108913"/>
    <s v="P000033946"/>
    <n v="8002832831"/>
    <n v="1002214177"/>
    <s v="15-00001119"/>
    <s v="CAMPEON ANTIHUMEDAD"/>
    <n v="360"/>
    <s v="BOL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s v="18UE664"/>
    <s v="2"/>
    <s v="Sin Pallet"/>
    <n v="0"/>
    <n v="0"/>
    <x v="0"/>
    <n v="27120"/>
    <n v="18040"/>
    <n v="9080"/>
    <n v="406.8"/>
    <m/>
    <x v="158"/>
    <n v="8"/>
    <s v="08"/>
    <n v="18"/>
    <x v="1"/>
    <n v="1.1300000000000001"/>
    <n v="22.6"/>
    <s v="TRANSSJQ S.A."/>
  </r>
  <r>
    <n v="1002214157"/>
    <s v="UE01"/>
    <d v="2022-04-08T00:00:00"/>
    <d v="1899-12-30T12:53:00"/>
    <s v="012-024-00413836"/>
    <s v="9000781919"/>
    <s v="013-020-00046403"/>
    <n v="3927.45"/>
    <n v="4403.4799999999996"/>
    <s v="ZPDF"/>
    <s v="70171460"/>
    <s v="0000397279"/>
    <n v="8002832798"/>
    <n v="1002214157"/>
    <s v="15-00001121"/>
    <s v="GLADIADOR"/>
    <n v="30.7"/>
    <s v="T"/>
    <s v="101650"/>
    <s v="HIDALGO E HIDALGO S.A."/>
    <s v="804685"/>
    <s v="GRANEL CAMPAMENTO OLMEDO"/>
    <s v="CAYAMBE"/>
    <s v="CALLE BELISARIO QUEV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0040"/>
    <n v="30700"/>
    <n v="19340"/>
    <n v="108.06"/>
    <m/>
    <x v="73"/>
    <n v="8"/>
    <s v="08"/>
    <n v="30.7"/>
    <x v="1"/>
    <n v="3.519869706840391"/>
    <n v="3.519869706840391"/>
    <s v="J.V. TRANSPREMIUN CIA.LTDA"/>
  </r>
  <r>
    <n v="1002214138"/>
    <s v="UE01"/>
    <d v="2022-04-08T00:00:00"/>
    <d v="1899-12-30T13:01:00"/>
    <s v="012-024-00413837"/>
    <s v="9000811177"/>
    <s v="012-022-00317335"/>
    <n v="4435.2"/>
    <n v="4972.7700000000004"/>
    <s v="ZPVN"/>
    <s v="40569464"/>
    <s v="0000397261"/>
    <n v="8002832771"/>
    <n v="1002214138"/>
    <s v="15-00001123"/>
    <s v="SELVALEGRE"/>
    <n v="640"/>
    <s v="BOL"/>
    <s v="103742"/>
    <s v="CAZAR GOMEZ CRISANTO WILFRIDO"/>
    <s v="805411"/>
    <s v="BODEGA PRINCIPAL"/>
    <s v="MEJÍA"/>
    <s v="LONGITUDINAL E # 857 Y BROMELIAS"/>
    <s v="OPMEJI"/>
    <s v="O-Pichincha-Mejia(Machachi)"/>
    <n v="147"/>
    <x v="15"/>
    <x v="15"/>
    <s v="100015160"/>
    <s v="MORAN ALONSO"/>
    <s v="ZETT"/>
    <s v="18UE356"/>
    <s v="1"/>
    <s v="Con Pallet"/>
    <n v="0.05"/>
    <n v="32"/>
    <x v="0"/>
    <n v="50530"/>
    <n v="32030"/>
    <n v="18500"/>
    <n v="352"/>
    <m/>
    <x v="15"/>
    <n v="8"/>
    <s v="08"/>
    <n v="32"/>
    <x v="1"/>
    <n v="0.55000000000000004"/>
    <n v="11"/>
    <s v="SANJOPAS S.A."/>
  </r>
  <r>
    <n v="1002214221"/>
    <s v="UE01"/>
    <d v="2022-04-08T00:00:00"/>
    <d v="1899-12-30T13:13:00"/>
    <s v="012-024-00413838"/>
    <s v="9000811179"/>
    <s v="012-022-00317336"/>
    <n v="4498.6899999999996"/>
    <n v="5043.96"/>
    <s v="ZPVN"/>
    <s v="40569495"/>
    <s v="P000033962"/>
    <n v="8002832884"/>
    <n v="1002214221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32"/>
    <x v="32"/>
    <s v="100014921"/>
    <s v="QUILUMBAQUIN BENJAMIN"/>
    <s v="ZETT"/>
    <s v="18UE557"/>
    <s v="2"/>
    <s v="Sin Pallet"/>
    <n v="0"/>
    <n v="0"/>
    <x v="0"/>
    <n v="50880"/>
    <n v="33050"/>
    <n v="17830"/>
    <n v="699.6"/>
    <m/>
    <x v="30"/>
    <n v="8"/>
    <s v="08"/>
    <n v="33"/>
    <x v="1"/>
    <n v="1.06"/>
    <n v="21.2"/>
    <s v="TRIMPESAS S.A."/>
  </r>
  <r>
    <n v="1002214331"/>
    <s v="UE01"/>
    <d v="2022-04-08T00:00:00"/>
    <d v="1899-12-30T13:29:00"/>
    <s v="012-024-00413839"/>
    <s v="9000811180"/>
    <s v="012-022-00317337"/>
    <n v="2563.1999999999998"/>
    <n v="2873.87"/>
    <s v="ZPVN"/>
    <s v="40568946"/>
    <s v="0000396754"/>
    <n v="8002833027"/>
    <n v="1002214331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60"/>
    <n v="18000"/>
    <n v="8860"/>
    <n v="190.8"/>
    <m/>
    <x v="0"/>
    <n v="8"/>
    <s v="08"/>
    <n v="18"/>
    <x v="1"/>
    <n v="0.53"/>
    <n v="10.600000000000001"/>
    <s v="TRANSPORTE PROPIO"/>
  </r>
  <r>
    <n v="1002214172"/>
    <s v="UE01"/>
    <d v="2022-04-08T00:00:00"/>
    <d v="1899-12-30T13:31:00"/>
    <s v="012-024-00413840"/>
    <s v=""/>
    <s v=""/>
    <n v="0"/>
    <n v="0"/>
    <s v="ZPRC"/>
    <s v="2500108924"/>
    <s v="P000033966"/>
    <n v="8002832822"/>
    <n v="1002214172"/>
    <s v="15-00001115"/>
    <s v="ARMADURO"/>
    <n v="1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s v="18UE386"/>
    <s v="1"/>
    <s v="Con Pallet"/>
    <n v="0.05"/>
    <n v="6"/>
    <x v="0"/>
    <n v="15200.625"/>
    <n v="6005.625"/>
    <n v="9195"/>
    <n v="25.2"/>
    <m/>
    <x v="115"/>
    <n v="8"/>
    <s v="08"/>
    <n v="6"/>
    <x v="1"/>
    <n v="0.21"/>
    <n v="4.2"/>
    <s v="LIDENORTI S.A."/>
  </r>
  <r>
    <n v="1002214172"/>
    <s v="UE01"/>
    <d v="2022-04-08T00:00:00"/>
    <d v="1899-12-30T13:31:00"/>
    <s v="012-024-00413841"/>
    <s v=""/>
    <s v=""/>
    <n v="0"/>
    <n v="0"/>
    <s v="ZPRC"/>
    <s v="2500108923"/>
    <s v="P000033965"/>
    <n v="8002832821"/>
    <n v="1002214172"/>
    <s v="15-00001123"/>
    <s v="SELVALEGRE"/>
    <n v="5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s v="18UE386"/>
    <s v="1"/>
    <s v="Con Pallet"/>
    <n v="0.05"/>
    <n v="26"/>
    <x v="0"/>
    <n v="35219.375"/>
    <n v="26024.375"/>
    <n v="9195"/>
    <n v="109.2"/>
    <m/>
    <x v="115"/>
    <n v="8"/>
    <s v="08"/>
    <n v="26"/>
    <x v="1"/>
    <n v="0.21"/>
    <n v="4.2"/>
    <s v="LIDENORTI S.A."/>
  </r>
  <r>
    <n v="1002214167"/>
    <s v="UE01"/>
    <d v="2022-04-08T00:00:00"/>
    <d v="1899-12-30T13:33:00"/>
    <s v="012-024-00413842"/>
    <s v="9000811181"/>
    <s v="012-022-00317338"/>
    <n v="4390.3999999999996"/>
    <n v="4922.55"/>
    <s v="ZPVN"/>
    <s v="40569493"/>
    <s v="0000397298"/>
    <n v="8002832814"/>
    <n v="1002214167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71"/>
    <x v="71"/>
    <s v="100014908"/>
    <s v="GIACOMETTI CRISTHIAN"/>
    <s v="ZETT"/>
    <s v="18UE683"/>
    <s v="1"/>
    <s v="Con Pallet"/>
    <n v="0.05"/>
    <n v="32"/>
    <x v="0"/>
    <n v="49320"/>
    <n v="32080"/>
    <n v="17240"/>
    <n v="326.39999999999998"/>
    <m/>
    <x v="69"/>
    <n v="8"/>
    <s v="08"/>
    <n v="32"/>
    <x v="1"/>
    <n v="0.51"/>
    <n v="10.199999999999999"/>
    <s v="LA ARMENIA S.A."/>
  </r>
  <r>
    <n v="1002214269"/>
    <s v="UE01"/>
    <d v="2022-04-08T00:00:00"/>
    <d v="1899-12-30T13:34:00"/>
    <s v="012-024-00413843"/>
    <s v="9000811182"/>
    <s v="012-022-00317339"/>
    <n v="2239.1999999999998"/>
    <n v="2510.6"/>
    <s v="ZPVN"/>
    <s v="40569518"/>
    <s v="0000397319"/>
    <n v="8002832945"/>
    <n v="1002214269"/>
    <s v="15-00001119"/>
    <s v="CAMPEON ANTIHUMEDAD"/>
    <n v="360"/>
    <s v="BOL"/>
    <s v="101780"/>
    <s v="MEGAPROFER S.A."/>
    <s v="805340"/>
    <s v="PROFERRETERIA BABAHOYO"/>
    <s v="BABAHOYO"/>
    <s v="AV. JUAN MARCO Y 9 DE NOVIEMBRE"/>
    <s v="ORBABH"/>
    <s v="O-Losrios-Babahoyo"/>
    <n v="446"/>
    <x v="107"/>
    <x v="107"/>
    <s v="10000354"/>
    <s v="HARO HARO JORDAN JOSUE"/>
    <s v="ZEMU"/>
    <s v="18UE653"/>
    <s v="2"/>
    <s v="Sin Pallet"/>
    <n v="0"/>
    <n v="0"/>
    <x v="0"/>
    <n v="27010"/>
    <n v="18050"/>
    <n v="8960"/>
    <n v="424.8"/>
    <m/>
    <x v="105"/>
    <n v="8"/>
    <s v="08"/>
    <n v="18"/>
    <x v="1"/>
    <n v="1.18"/>
    <n v="23.6"/>
    <s v="TRIMPESAS S.A."/>
  </r>
  <r>
    <n v="1002214204"/>
    <s v="UE01"/>
    <d v="2022-04-08T00:00:00"/>
    <d v="1899-12-30T13:35:00"/>
    <s v="012-024-00413844"/>
    <s v=""/>
    <s v=""/>
    <n v="0"/>
    <n v="0"/>
    <s v="ZPRC"/>
    <s v="2500108893"/>
    <s v="0000397134"/>
    <n v="8002832866"/>
    <n v="1002214204"/>
    <s v="15-00001115"/>
    <s v="ARMADURO"/>
    <n v="1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1036.666999999999"/>
    <n v="6010"/>
    <n v="5026.6670000000004"/>
    <n v="64.8"/>
    <m/>
    <x v="6"/>
    <n v="8"/>
    <s v="08"/>
    <n v="6"/>
    <x v="1"/>
    <n v="0.53999999999999992"/>
    <n v="10.799999999999999"/>
    <s v="TRANSPORTE PROPIO"/>
  </r>
  <r>
    <n v="1002214204"/>
    <s v="UE01"/>
    <d v="2022-04-08T00:00:00"/>
    <d v="1899-12-30T13:35:00"/>
    <s v="012-024-00413845"/>
    <s v=""/>
    <s v=""/>
    <n v="0"/>
    <n v="0"/>
    <s v="ZPRC"/>
    <s v="2500108893"/>
    <s v="0000397133"/>
    <n v="8002832864"/>
    <n v="1002214204"/>
    <s v="15-00001120"/>
    <s v="CAMPEON"/>
    <n v="16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3040"/>
    <n v="8013.3329999999996"/>
    <n v="5026.6670000000004"/>
    <n v="86.4"/>
    <m/>
    <x v="6"/>
    <n v="8"/>
    <s v="08"/>
    <n v="8"/>
    <x v="1"/>
    <n v="0.54"/>
    <n v="10.8"/>
    <s v="TRANSPORTE PROPIO"/>
  </r>
  <r>
    <n v="1002214204"/>
    <s v="UE01"/>
    <d v="2022-04-08T00:00:00"/>
    <d v="1899-12-30T13:35:00"/>
    <s v="012-024-00413846"/>
    <s v=""/>
    <s v=""/>
    <n v="0"/>
    <n v="0"/>
    <s v="ZPRC"/>
    <s v="2500108893"/>
    <s v="0000397132"/>
    <n v="8002832865"/>
    <n v="1002214204"/>
    <s v="15-00001123"/>
    <s v="SELVALEGRE"/>
    <n v="2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5043.334000000001"/>
    <n v="10016.666999999999"/>
    <n v="5026.6670000000004"/>
    <n v="108"/>
    <m/>
    <x v="6"/>
    <n v="8"/>
    <s v="08"/>
    <n v="10"/>
    <x v="1"/>
    <n v="0.54"/>
    <n v="10.8"/>
    <s v="TRANSPORTE PROPIO"/>
  </r>
  <r>
    <n v="1002214160"/>
    <s v="UE01"/>
    <d v="2022-04-08T00:00:00"/>
    <d v="1899-12-30T13:37:00"/>
    <s v="012-024-00413847"/>
    <s v=""/>
    <s v=""/>
    <n v="0"/>
    <n v="0"/>
    <s v="ZPRC"/>
    <s v="2500108896"/>
    <s v="P000033910"/>
    <n v="8002832803"/>
    <n v="1002214160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s v="18UE338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</r>
  <r>
    <n v="1002214160"/>
    <s v="UE01"/>
    <d v="2022-04-08T00:00:00"/>
    <d v="1899-12-30T13:37:00"/>
    <s v="012-024-00413848"/>
    <s v=""/>
    <s v=""/>
    <n v="0"/>
    <n v="0"/>
    <s v="ZPRC"/>
    <s v="2500108895"/>
    <s v="P000033909"/>
    <n v="8002832802"/>
    <n v="1002214160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s v="18UE338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</r>
  <r>
    <n v="1002214208"/>
    <s v="UE01"/>
    <d v="2022-04-08T00:00:00"/>
    <d v="1899-12-30T13:39:00"/>
    <s v="012-024-00413849"/>
    <s v="9000811183"/>
    <s v="012-022-00317340"/>
    <n v="4336.2"/>
    <n v="4861.7700000000004"/>
    <s v="ZPVN"/>
    <s v="40569485"/>
    <s v="0000397293"/>
    <n v="8002832870"/>
    <n v="1002214208"/>
    <s v="15-00001123"/>
    <s v="SELVALEGRE"/>
    <n v="6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71"/>
    <x v="71"/>
    <s v="100014916"/>
    <s v="PUETATE MAURICIO"/>
    <s v="ZETT"/>
    <s v="18UE550"/>
    <s v="2"/>
    <s v="Sin Pallet"/>
    <n v="0"/>
    <n v="0"/>
    <x v="0"/>
    <n v="50790"/>
    <n v="33030"/>
    <n v="17760"/>
    <n v="488.4"/>
    <m/>
    <x v="69"/>
    <n v="8"/>
    <s v="08"/>
    <n v="33"/>
    <x v="1"/>
    <n v="0.74"/>
    <n v="14.799999999999999"/>
    <s v="LA ARMENIA S.A."/>
  </r>
  <r>
    <n v="1002214304"/>
    <s v="UE01"/>
    <d v="2022-04-08T00:00:00"/>
    <d v="1899-12-30T14:02:00"/>
    <s v="012-024-00413850"/>
    <s v="9000811189"/>
    <s v="012-022-00317342"/>
    <n v="1820"/>
    <n v="2040.6"/>
    <s v="ZPVN"/>
    <s v="40569525"/>
    <s v="P000033975"/>
    <n v="8002832989"/>
    <n v="1002214304"/>
    <s v="15-00001119"/>
    <s v="CAMPEON ANTIHUMEDAD"/>
    <n v="280"/>
    <s v="BOL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s v="18UE701"/>
    <s v="2"/>
    <s v="Sin Pallet"/>
    <n v="0"/>
    <n v="0"/>
    <x v="0"/>
    <n v="18528.332999999999"/>
    <n v="14023.333000000001"/>
    <n v="4505"/>
    <n v="252"/>
    <m/>
    <x v="42"/>
    <n v="8"/>
    <s v="08"/>
    <n v="14"/>
    <x v="1"/>
    <n v="0.9"/>
    <n v="18"/>
    <s v="LIDENORTI S.A."/>
  </r>
  <r>
    <n v="1002214304"/>
    <s v="UE01"/>
    <d v="2022-04-08T00:00:00"/>
    <d v="1899-12-30T14:02:00"/>
    <s v="012-024-00413851"/>
    <s v="9000811188"/>
    <s v="012-022-00317341"/>
    <n v="541.6"/>
    <n v="607.24"/>
    <s v="ZPVN"/>
    <s v="40569524"/>
    <s v="P000033974"/>
    <n v="8002832990"/>
    <n v="1002214304"/>
    <s v="15-00001124"/>
    <s v="SELVALEGRE ANTIHUMEDAD"/>
    <n v="80"/>
    <s v="BOL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s v="18UE701"/>
    <s v="2"/>
    <s v="Sin Pallet"/>
    <n v="0"/>
    <n v="0"/>
    <x v="0"/>
    <n v="8511.6669999999995"/>
    <n v="4006.6669999999999"/>
    <n v="4505"/>
    <n v="72"/>
    <m/>
    <x v="42"/>
    <n v="8"/>
    <s v="08"/>
    <n v="4"/>
    <x v="1"/>
    <n v="0.9"/>
    <n v="18"/>
    <s v="LIDENORTI S.A."/>
  </r>
  <r>
    <n v="1002214286"/>
    <s v="UE01"/>
    <d v="2022-04-08T00:00:00"/>
    <d v="1899-12-30T14:09:00"/>
    <s v="012-024-00413852"/>
    <s v="9000811194"/>
    <s v="012-022-00317344"/>
    <n v="1672.8"/>
    <n v="1875.56"/>
    <s v="ZPVN"/>
    <s v="40569517"/>
    <s v="P000033969"/>
    <n v="8002832965"/>
    <n v="1002214286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</r>
  <r>
    <n v="1002214286"/>
    <s v="UE01"/>
    <d v="2022-04-08T00:00:00"/>
    <d v="1899-12-30T14:09:00"/>
    <s v="012-024-00413853"/>
    <s v="9000811193"/>
    <s v="012-022-00317343"/>
    <n v="1521.6"/>
    <n v="1706.03"/>
    <s v="ZPVN"/>
    <s v="40569516"/>
    <s v="P000033968"/>
    <n v="8002832964"/>
    <n v="1002214286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</r>
  <r>
    <n v="1002214305"/>
    <s v="UE01"/>
    <d v="2022-04-08T00:00:00"/>
    <d v="1899-12-30T14:10:00"/>
    <s v="012-024-00413854"/>
    <s v="9000811196"/>
    <s v="012-022-00317346"/>
    <n v="1576.8"/>
    <n v="1767.92"/>
    <s v="ZPVN"/>
    <s v="40569510"/>
    <s v="0000397324"/>
    <n v="8002832992"/>
    <n v="1002214305"/>
    <s v="15-00001119"/>
    <s v="CAMPEON ANTIHUMEDAD"/>
    <n v="240"/>
    <s v="BOL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s v="18UE706"/>
    <s v="2"/>
    <s v="Sin Pallet"/>
    <n v="0"/>
    <n v="0"/>
    <x v="0"/>
    <n v="16585"/>
    <n v="12040"/>
    <n v="4545"/>
    <n v="316.8"/>
    <m/>
    <x v="146"/>
    <n v="8"/>
    <s v="08"/>
    <n v="12"/>
    <x v="1"/>
    <n v="1.32"/>
    <n v="26.400000000000002"/>
    <s v="SANJOPAS S.A."/>
  </r>
  <r>
    <n v="1002214305"/>
    <s v="UE01"/>
    <d v="2022-04-08T00:00:00"/>
    <d v="1899-12-30T14:10:00"/>
    <s v="012-024-00413855"/>
    <s v="9000811195"/>
    <s v="012-022-00317345"/>
    <n v="820.8"/>
    <n v="920.29"/>
    <s v="ZPVN"/>
    <s v="40569510"/>
    <s v="0000397325"/>
    <n v="8002832991"/>
    <n v="1002214305"/>
    <s v="15-00001124"/>
    <s v="SELVALEGRE ANTIHUMEDAD"/>
    <n v="120"/>
    <s v="BOL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s v="18UE706"/>
    <s v="2"/>
    <s v="Sin Pallet"/>
    <n v="0"/>
    <n v="0"/>
    <x v="0"/>
    <n v="10565"/>
    <n v="6020"/>
    <n v="4545"/>
    <n v="158.4"/>
    <m/>
    <x v="146"/>
    <n v="8"/>
    <s v="08"/>
    <n v="6"/>
    <x v="1"/>
    <n v="1.32"/>
    <n v="26.400000000000002"/>
    <s v="SANJOPAS S.A."/>
  </r>
  <r>
    <n v="1002214250"/>
    <s v="UE01"/>
    <d v="2022-04-08T00:00:00"/>
    <d v="1899-12-30T14:14:00"/>
    <s v="012-024-00413857"/>
    <s v=""/>
    <s v=""/>
    <n v="0"/>
    <n v="0"/>
    <s v="ZPRC"/>
    <s v="2500108888"/>
    <s v="P000033895"/>
    <n v="8002832922"/>
    <n v="1002214250"/>
    <s v="15-00000218"/>
    <s v="MAGNO HE"/>
    <n v="31.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7730"/>
    <n v="31100"/>
    <n v="16630"/>
    <n v="0"/>
    <m/>
    <x v="3"/>
    <n v="8"/>
    <s v="08"/>
    <n v="31.1"/>
    <x v="1"/>
    <n v="0"/>
    <n v="0"/>
    <s v="UNICON"/>
  </r>
  <r>
    <n v="1002214171"/>
    <s v="UE01"/>
    <d v="2022-04-08T00:00:00"/>
    <d v="1899-12-30T14:16:00"/>
    <s v="012-024-00413858"/>
    <s v="9000811202"/>
    <s v="012-022-00317348"/>
    <n v="3238.68"/>
    <n v="3631.23"/>
    <s v="ZPVN"/>
    <s v="40569321"/>
    <s v="P000033917"/>
    <n v="8002832820"/>
    <n v="1002214171"/>
    <s v="15-00001123"/>
    <s v="SELVALEGRE"/>
    <n v="480"/>
    <s v="BOL"/>
    <s v="101683"/>
    <s v="SOCIEDAD CIVIL Y COMERCIAL BOSNA"/>
    <s v="802035"/>
    <s v="BOSNA No 2-OTAVALO"/>
    <s v="OTAVALO"/>
    <s v="CALLE MORALES  S/N Y CALLE31 DE OCT"/>
    <s v="OIOTAV"/>
    <s v="O-Imbabura-Otavalo"/>
    <n v="8"/>
    <x v="104"/>
    <x v="104"/>
    <s v="100021747"/>
    <s v="GARCES MILTON"/>
    <s v="ZEMT"/>
    <s v="18UE787"/>
    <s v="1"/>
    <s v="Con Pallet"/>
    <n v="0.05"/>
    <n v="24"/>
    <x v="0"/>
    <n v="37770"/>
    <n v="24050"/>
    <n v="13720"/>
    <n v="43.2"/>
    <m/>
    <x v="102"/>
    <n v="8"/>
    <s v="08"/>
    <n v="24"/>
    <x v="1"/>
    <n v="9.0000000000000011E-2"/>
    <n v="1.8"/>
    <s v="TRANSSJQ S.A."/>
  </r>
  <r>
    <n v="1002214227"/>
    <s v="UE01"/>
    <d v="2022-04-08T00:00:00"/>
    <d v="1899-12-30T14:18:00"/>
    <s v="012-024-00413859"/>
    <s v="9000811203"/>
    <s v="012-022-00317349"/>
    <n v="4008.04"/>
    <n v="4493.84"/>
    <s v="ZPVN"/>
    <s v="40569183"/>
    <s v="0000396825"/>
    <n v="8002832892"/>
    <n v="1002214227"/>
    <s v="15-00000218"/>
    <s v="MAGNO HE"/>
    <n v="29.72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s v="18UE970"/>
    <s v="2"/>
    <s v="Sin Pallet"/>
    <n v="0"/>
    <n v="0"/>
    <x v="0"/>
    <n v="47970"/>
    <n v="29720"/>
    <n v="18250"/>
    <n v="132.55000000000001"/>
    <m/>
    <x v="28"/>
    <n v="8"/>
    <s v="08"/>
    <n v="29.72"/>
    <x v="1"/>
    <n v="4.4599596231493948"/>
    <n v="4.4599596231493948"/>
    <s v="TRANSALMEIDA CIA."/>
  </r>
  <r>
    <n v="1002214232"/>
    <s v="UE01"/>
    <d v="2022-04-08T00:00:00"/>
    <d v="1899-12-30T14:21:00"/>
    <s v="012-024-00413860"/>
    <s v="9000811206"/>
    <s v="012-022-00317351"/>
    <n v="1557.6"/>
    <n v="1746.39"/>
    <s v="ZPVN"/>
    <s v="40569109"/>
    <s v="0000396692"/>
    <n v="8002832897"/>
    <n v="1002214232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s v="18UE628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</r>
  <r>
    <n v="1002214232"/>
    <s v="UE01"/>
    <d v="2022-04-08T00:00:00"/>
    <d v="1899-12-30T14:21:00"/>
    <s v="012-024-00413861"/>
    <s v="9000811205"/>
    <s v="012-022-00317350"/>
    <n v="1620"/>
    <n v="1816.35"/>
    <s v="ZPVN"/>
    <s v="40569109"/>
    <s v="0000396691"/>
    <n v="8002832898"/>
    <n v="1002214232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s v="18UE628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</r>
  <r>
    <n v="1002214254"/>
    <s v="UE01"/>
    <d v="2022-04-08T00:00:00"/>
    <d v="1899-12-30T14:24:00"/>
    <s v="012-024-00413862"/>
    <s v="9000811208"/>
    <s v="012-022-00317352"/>
    <n v="3900.31"/>
    <n v="4373.0600000000004"/>
    <s v="ZPVN"/>
    <s v="40569293"/>
    <s v="0000397276"/>
    <n v="8002832926"/>
    <n v="1002214254"/>
    <s v="15-00000218"/>
    <s v="MAGNO HE"/>
    <n v="31.51"/>
    <s v="T"/>
    <s v="101453"/>
    <s v="SUDAMERICANA INTEGRAL DE"/>
    <s v="807707"/>
    <s v="PUENTE COLIMES"/>
    <s v="DAULE"/>
    <s v="VIA COLIMES"/>
    <s v="OGCOLI"/>
    <s v="O-Guayas-Colimes"/>
    <n v="544"/>
    <x v="1"/>
    <x v="1"/>
    <s v="100017509"/>
    <s v="YANDUN RUBEN"/>
    <s v="ZECI"/>
    <s v="18IBB5729"/>
    <s v="2"/>
    <s v="Sin Pallet"/>
    <n v="0"/>
    <n v="0"/>
    <x v="0"/>
    <n v="49430"/>
    <n v="31510"/>
    <n v="17920"/>
    <n v="1210.3"/>
    <m/>
    <x v="1"/>
    <n v="8"/>
    <s v="08"/>
    <n v="31.51"/>
    <x v="1"/>
    <n v="38.410028562361148"/>
    <n v="38.410028562361148"/>
    <s v="TRANSCONCEM CIA. LTDA."/>
  </r>
  <r>
    <n v="1002214306"/>
    <s v="UE01"/>
    <d v="2022-04-08T00:00:00"/>
    <d v="1899-12-30T14:26:00"/>
    <s v="012-024-00413863"/>
    <s v="9000811211"/>
    <s v="012-022-00317354"/>
    <n v="1314"/>
    <n v="1473.27"/>
    <s v="ZPVN"/>
    <s v="40569343"/>
    <s v="0000397079"/>
    <n v="8002832994"/>
    <n v="1002214306"/>
    <s v="15-00001119"/>
    <s v="CAMPEON ANTIHUMEDAD"/>
    <n v="200"/>
    <s v="BOL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s v="18UE517"/>
    <s v="2"/>
    <s v="Sin Pallet"/>
    <n v="0"/>
    <n v="0"/>
    <x v="0"/>
    <n v="14532.222"/>
    <n v="10022.222"/>
    <n v="4510"/>
    <n v="242"/>
    <m/>
    <x v="29"/>
    <n v="8"/>
    <s v="08"/>
    <n v="10"/>
    <x v="1"/>
    <n v="1.21"/>
    <n v="24.2"/>
    <s v="SANJOPAS S.A."/>
  </r>
  <r>
    <n v="1002214306"/>
    <s v="UE01"/>
    <d v="2022-04-08T00:00:00"/>
    <d v="1899-12-30T14:26:00"/>
    <s v="012-024-00413864"/>
    <s v="9000811209"/>
    <s v="012-022-00317353"/>
    <n v="1094.4000000000001"/>
    <n v="1227.05"/>
    <s v="ZPVN"/>
    <s v="40569343"/>
    <s v="0000397080"/>
    <n v="8002832993"/>
    <n v="1002214306"/>
    <s v="15-00001124"/>
    <s v="SELVALEGRE ANTIHUMEDAD"/>
    <n v="160"/>
    <s v="BOL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s v="18UE517"/>
    <s v="2"/>
    <s v="Sin Pallet"/>
    <n v="0"/>
    <n v="0"/>
    <x v="0"/>
    <n v="12527.778"/>
    <n v="8017.7780000000002"/>
    <n v="4510"/>
    <n v="193.6"/>
    <m/>
    <x v="29"/>
    <n v="8"/>
    <s v="08"/>
    <n v="8"/>
    <x v="1"/>
    <n v="1.21"/>
    <n v="24.2"/>
    <s v="SANJOPAS S.A."/>
  </r>
  <r>
    <n v="1002214242"/>
    <s v="UE01"/>
    <d v="2022-04-08T00:00:00"/>
    <d v="1899-12-30T14:30:00"/>
    <s v="012-024-00413865"/>
    <s v="9000811212"/>
    <s v="012-022-00317355"/>
    <n v="4440.18"/>
    <n v="4978.3599999999997"/>
    <s v="ZPVN"/>
    <s v="40569198"/>
    <s v="0000396836"/>
    <n v="8002832913"/>
    <n v="1002214242"/>
    <s v="15-00000181"/>
    <s v="ARMADURO ANTIHUMEDAD"/>
    <n v="6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159"/>
    <x v="159"/>
    <s v="10008306"/>
    <s v="SALAZAR POZO CARLOS EDUARDO"/>
    <s v="ZETT"/>
    <s v="18UE794"/>
    <s v="2"/>
    <s v="Sin Pallet"/>
    <n v="0"/>
    <n v="0"/>
    <x v="0"/>
    <n v="50430"/>
    <n v="33110"/>
    <n v="17320"/>
    <n v="679.8"/>
    <m/>
    <x v="156"/>
    <n v="8"/>
    <s v="08"/>
    <n v="33"/>
    <x v="1"/>
    <n v="1.03"/>
    <n v="20.599999999999998"/>
    <s v="TRAPSA C.A."/>
  </r>
  <r>
    <n v="1002214371"/>
    <s v="UE01"/>
    <d v="2022-04-08T00:00:00"/>
    <d v="1899-12-30T14:35:00"/>
    <s v="012-024-00413866"/>
    <s v="9000811213"/>
    <s v="012-022-00317356"/>
    <n v="4332.04"/>
    <n v="4857.1099999999997"/>
    <s v="ZPVN"/>
    <s v="40568952"/>
    <s v="0000396584"/>
    <n v="8002833081"/>
    <n v="1002214371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710"/>
    <n v="33070"/>
    <n v="17640"/>
    <n v="594"/>
    <m/>
    <x v="155"/>
    <n v="8"/>
    <s v="08"/>
    <n v="33"/>
    <x v="1"/>
    <n v="0.9"/>
    <n v="18"/>
    <s v="TRANSPORTE PROPIO"/>
  </r>
  <r>
    <n v="1002214151"/>
    <s v="UE01"/>
    <d v="2022-04-08T00:00:00"/>
    <d v="1899-12-30T14:36:00"/>
    <s v="012-024-00413867"/>
    <s v=""/>
    <s v=""/>
    <n v="0"/>
    <n v="0"/>
    <s v="ZPRC"/>
    <s v="2500108920"/>
    <s v="0000397263"/>
    <n v="8002832790"/>
    <n v="1002214151"/>
    <s v="15-00001115"/>
    <s v="ARMADURO"/>
    <n v="640"/>
    <s v="BOL"/>
    <s v="101724"/>
    <s v="BEDON TORRES FAUSTO RENE"/>
    <s v="800852"/>
    <s v="BODEGA GB"/>
    <s v="IBARRA"/>
    <s v="AV. MARIANO ACOSTA 23-70 Y JOSE CAN"/>
    <s v="OIIBAR"/>
    <s v="O-Imbabura-Ibarra"/>
    <n v="30"/>
    <x v="181"/>
    <x v="181"/>
    <s v="10003471"/>
    <s v="CUASES POTOSI HENRY SEGUNDO"/>
    <s v="ZETT"/>
    <s v="18UE782"/>
    <s v="1"/>
    <s v="Con Pallet"/>
    <n v="0.05"/>
    <n v="32"/>
    <x v="0"/>
    <n v="50380"/>
    <n v="31990"/>
    <n v="18390"/>
    <n v="121.6"/>
    <m/>
    <x v="176"/>
    <n v="8"/>
    <s v="08"/>
    <n v="32"/>
    <x v="1"/>
    <n v="0.19"/>
    <n v="3.8"/>
    <s v="LIDENORTI S.A."/>
  </r>
  <r>
    <n v="1002214320"/>
    <s v="UE01"/>
    <d v="2022-04-08T00:00:00"/>
    <d v="1899-12-30T14:38:00"/>
    <s v="012-024-00413868"/>
    <s v="9000811214"/>
    <s v="012-022-00317357"/>
    <n v="3326.4"/>
    <n v="3729.58"/>
    <s v="ZPVN"/>
    <s v="40569287"/>
    <s v="0000396992"/>
    <n v="8002833012"/>
    <n v="1002214320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s v="18UE681"/>
    <s v="1"/>
    <s v="Con Pallet"/>
    <n v="0.05"/>
    <n v="24"/>
    <x v="0"/>
    <n v="38930"/>
    <n v="24050"/>
    <n v="14880"/>
    <n v="220.8"/>
    <m/>
    <x v="84"/>
    <n v="8"/>
    <s v="08"/>
    <n v="24"/>
    <x v="1"/>
    <n v="0.46"/>
    <n v="9.2000000000000011"/>
    <s v="TRIMPESAS S.A."/>
  </r>
  <r>
    <n v="1002214347"/>
    <s v="UE01"/>
    <d v="2022-04-08T00:00:00"/>
    <d v="1899-12-30T14:39:00"/>
    <s v="012-024-00413869"/>
    <s v="9000811215"/>
    <s v="012-022-00317358"/>
    <n v="2390"/>
    <n v="2679.68"/>
    <s v="ZPVN"/>
    <s v="40569508"/>
    <s v="P000033967"/>
    <n v="8002833048"/>
    <n v="1002214347"/>
    <s v="15-00001123"/>
    <s v="SELVALEGRE"/>
    <n v="36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27040"/>
    <n v="18000"/>
    <n v="9040"/>
    <n v="118.8"/>
    <m/>
    <x v="7"/>
    <n v="8"/>
    <s v="08"/>
    <n v="18"/>
    <x v="1"/>
    <n v="0.33"/>
    <n v="6.6"/>
    <s v="TRANSPORTE PROPIO"/>
  </r>
  <r>
    <n v="1002214168"/>
    <s v="UE01"/>
    <d v="2022-04-08T00:00:00"/>
    <d v="1899-12-30T14:41:00"/>
    <s v="012-024-00413870"/>
    <s v="9000811221"/>
    <s v="012-022-00317360"/>
    <n v="557.6"/>
    <n v="625.17999999999995"/>
    <s v="ZPVN"/>
    <s v="40569481"/>
    <s v="0000397288"/>
    <n v="8002832815"/>
    <n v="1002214168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s v="18UE719"/>
    <s v="1"/>
    <s v="Con Pallet"/>
    <n v="0.05"/>
    <n v="4"/>
    <x v="0"/>
    <n v="13241.25"/>
    <n v="4011.25"/>
    <n v="9230"/>
    <n v="7.2"/>
    <m/>
    <x v="92"/>
    <n v="8"/>
    <s v="08"/>
    <n v="4"/>
    <x v="1"/>
    <n v="0.09"/>
    <n v="1.8"/>
    <s v="TRAPSA C.A."/>
  </r>
  <r>
    <n v="1002214168"/>
    <s v="UE01"/>
    <d v="2022-04-08T00:00:00"/>
    <d v="1899-12-30T14:41:00"/>
    <s v="012-024-00413871"/>
    <s v="9000811219"/>
    <s v="012-022-00317359"/>
    <n v="3864"/>
    <n v="4332.34"/>
    <s v="ZPVN"/>
    <s v="40569481"/>
    <s v="0000397287"/>
    <n v="8002832816"/>
    <n v="1002214168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s v="18UE719"/>
    <s v="1"/>
    <s v="Con Pallet"/>
    <n v="0.05"/>
    <n v="28"/>
    <x v="0"/>
    <n v="37308.75"/>
    <n v="28078.75"/>
    <n v="9230"/>
    <n v="50.4"/>
    <m/>
    <x v="92"/>
    <n v="8"/>
    <s v="08"/>
    <n v="28"/>
    <x v="1"/>
    <n v="0.09"/>
    <n v="1.8"/>
    <s v="TRAPSA C.A."/>
  </r>
  <r>
    <n v="1002214310"/>
    <s v="UE01"/>
    <d v="2022-04-08T00:00:00"/>
    <d v="1899-12-30T14:43:00"/>
    <s v="012-024-00413872"/>
    <s v="9000811222"/>
    <s v="012-022-00317361"/>
    <n v="2545.1999999999998"/>
    <n v="2853.69"/>
    <s v="ZPVN"/>
    <s v="40569509"/>
    <s v="0000397310"/>
    <n v="8002832998"/>
    <n v="1002214310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8215"/>
    <s v="MAFLA SEVILLANO LUIS EDUARDO"/>
    <s v="ZEMU"/>
    <s v="18UE630"/>
    <s v="2"/>
    <s v="Sin Pallet"/>
    <n v="0"/>
    <n v="0"/>
    <x v="0"/>
    <n v="26980"/>
    <n v="17960"/>
    <n v="9020"/>
    <n v="381.6"/>
    <m/>
    <x v="16"/>
    <n v="8"/>
    <s v="08"/>
    <n v="18"/>
    <x v="1"/>
    <n v="1.06"/>
    <n v="21.200000000000003"/>
    <s v="LA ARMENIA S.A."/>
  </r>
  <r>
    <n v="1002214299"/>
    <s v="UE01"/>
    <d v="2022-04-08T00:00:00"/>
    <d v="1899-12-30T14:45:00"/>
    <s v="012-024-00413873"/>
    <s v="9000811223"/>
    <s v="012-022-00317362"/>
    <n v="4422.3999999999996"/>
    <n v="4958.43"/>
    <s v="ZPVN"/>
    <s v="40569539"/>
    <s v="0000397347"/>
    <n v="8002832984"/>
    <n v="1002214299"/>
    <s v="15-00001124"/>
    <s v="SELVALEGRE ANTIHUMEDAD"/>
    <n v="640"/>
    <s v="BOL"/>
    <s v="103532"/>
    <s v="VICENTE &amp; ARTURO IMPORTACIONES &amp;"/>
    <s v="805034"/>
    <s v="OBRA DAYUMA CPP"/>
    <s v="ORELLANA"/>
    <s v="KM 40 VIA AL AUCA"/>
    <s v="OQDAYU"/>
    <s v="O-Orellana-Dayuma"/>
    <n v="359"/>
    <x v="35"/>
    <x v="35"/>
    <s v="100014897"/>
    <s v="CHAUCA RAMIRO"/>
    <s v="ZETT"/>
    <s v="18UE315"/>
    <s v="1"/>
    <s v="Con Pallet"/>
    <n v="0.05"/>
    <n v="32"/>
    <x v="0"/>
    <n v="49580"/>
    <n v="32090"/>
    <n v="17490"/>
    <n v="870.4"/>
    <m/>
    <x v="33"/>
    <n v="8"/>
    <s v="08"/>
    <n v="32"/>
    <x v="1"/>
    <n v="1.3599999999999999"/>
    <n v="27.2"/>
    <s v="SELVALEGRE S.A."/>
  </r>
  <r>
    <n v="1002214336"/>
    <s v="UE01"/>
    <d v="2022-04-08T00:00:00"/>
    <d v="1899-12-30T14:48:00"/>
    <s v="012-024-00413874"/>
    <s v="9000811224"/>
    <s v="012-022-00317363"/>
    <n v="4353.7"/>
    <n v="4881.3900000000003"/>
    <s v="ZPVN"/>
    <s v="40569507"/>
    <s v="P000033964"/>
    <n v="8002833033"/>
    <n v="1002214336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980"/>
    <n v="34060"/>
    <n v="17920"/>
    <n v="503.2"/>
    <m/>
    <x v="7"/>
    <n v="8"/>
    <s v="08"/>
    <n v="34"/>
    <x v="1"/>
    <n v="0.74"/>
    <n v="14.799999999999999"/>
    <s v="TRANSPORTE PROPIO"/>
  </r>
  <r>
    <n v="1002214352"/>
    <s v="UE01"/>
    <d v="2022-04-08T00:00:00"/>
    <d v="1899-12-30T14:50:00"/>
    <s v="012-024-00413875"/>
    <s v="9000811225"/>
    <s v="012-022-00317364"/>
    <n v="2329.7199999999998"/>
    <n v="2612.1"/>
    <s v="ZPVN"/>
    <s v="40569542"/>
    <s v="P000033985"/>
    <n v="8002833055"/>
    <n v="1002214352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50"/>
    <n v="18050"/>
    <n v="9000"/>
    <n v="266.39999999999998"/>
    <m/>
    <x v="90"/>
    <n v="8"/>
    <s v="08"/>
    <n v="18"/>
    <x v="1"/>
    <n v="0.74"/>
    <n v="14.799999999999999"/>
    <s v="TRANSPORTE PROPIO"/>
  </r>
  <r>
    <n v="1002214313"/>
    <s v="UE01"/>
    <d v="2022-04-08T00:00:00"/>
    <d v="1899-12-30T14:55:00"/>
    <s v="012-024-00413876"/>
    <s v="9000810361"/>
    <s v="013-020-00048135"/>
    <n v="3059.02"/>
    <n v="3429.79"/>
    <s v="ZPDF"/>
    <s v="70178152"/>
    <s v="0000396908"/>
    <n v="8002833001"/>
    <n v="1002214313"/>
    <s v="15-00001124"/>
    <s v="SELVALEGRE ANTIHUMEDAD"/>
    <n v="480"/>
    <s v="BOL"/>
    <s v="101450"/>
    <s v="MEGAMETALES S.A."/>
    <s v="805661"/>
    <s v="SUCURSAL LA AURORA"/>
    <s v="DAULE"/>
    <s v="AV LEON FEBRES CORDERO"/>
    <s v="OGDAUL"/>
    <s v="O-Guayas-Daule"/>
    <n v="481"/>
    <x v="171"/>
    <x v="171"/>
    <s v="100019746"/>
    <s v="MENDEZ WILSON"/>
    <s v="ZEMT"/>
    <s v="18UE793"/>
    <s v="1"/>
    <s v="Con Pallet"/>
    <n v="0.05"/>
    <n v="24"/>
    <x v="0"/>
    <n v="37900"/>
    <n v="24020"/>
    <n v="13880"/>
    <n v="585.6"/>
    <m/>
    <x v="167"/>
    <n v="8"/>
    <s v="08"/>
    <n v="24"/>
    <x v="1"/>
    <n v="1.22"/>
    <n v="24.400000000000002"/>
    <s v="RUTAS COTACACHENSES S.A."/>
  </r>
  <r>
    <n v="1002214372"/>
    <s v="UE01"/>
    <d v="2022-04-08T00:00:00"/>
    <d v="1899-12-30T14:58:00"/>
    <s v="012-024-00413877"/>
    <s v="9000811228"/>
    <s v="012-022-00317365"/>
    <n v="2444.9"/>
    <n v="2741.24"/>
    <s v="ZPVN"/>
    <s v="40569550"/>
    <s v="P000033990"/>
    <n v="8002833082"/>
    <n v="1002214372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6890"/>
    <n v="18020"/>
    <n v="8870"/>
    <n v="118.8"/>
    <m/>
    <x v="23"/>
    <n v="8"/>
    <s v="08"/>
    <n v="18"/>
    <x v="1"/>
    <n v="0.33"/>
    <n v="6.6"/>
    <s v="TRANSPORTE PROPIO"/>
  </r>
  <r>
    <n v="1002214314"/>
    <s v="UE01"/>
    <d v="2022-04-08T00:00:00"/>
    <d v="1899-12-30T15:02:00"/>
    <s v="012-024-00413878"/>
    <s v="9000811231"/>
    <s v="012-022-00317367"/>
    <n v="1386.88"/>
    <n v="1554.98"/>
    <s v="ZPVN"/>
    <s v="40569356"/>
    <s v="P000033928"/>
    <n v="8002833003"/>
    <n v="1002214314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s v="18UE511"/>
    <s v="1"/>
    <s v="Con Pallet"/>
    <n v="0.05"/>
    <n v="10"/>
    <x v="0"/>
    <n v="17570"/>
    <n v="10000"/>
    <n v="7570"/>
    <n v="30"/>
    <m/>
    <x v="123"/>
    <n v="8"/>
    <s v="08"/>
    <n v="10"/>
    <x v="1"/>
    <n v="0.15"/>
    <n v="3"/>
    <s v="TRAPSA C.A."/>
  </r>
  <r>
    <n v="1002214314"/>
    <s v="UE01"/>
    <d v="2022-04-08T00:00:00"/>
    <d v="1899-12-30T15:02:00"/>
    <s v="012-024-00413879"/>
    <s v="9000811230"/>
    <s v="012-022-00317366"/>
    <n v="1922.33"/>
    <n v="2155.33"/>
    <s v="ZPVN"/>
    <s v="40569355"/>
    <s v="P000033927"/>
    <n v="8002833002"/>
    <n v="1002214314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s v="18UE511"/>
    <s v="1"/>
    <s v="Con Pallet"/>
    <n v="0.05"/>
    <n v="14"/>
    <x v="0"/>
    <n v="21570"/>
    <n v="14000"/>
    <n v="7570"/>
    <n v="42"/>
    <m/>
    <x v="123"/>
    <n v="8"/>
    <s v="08"/>
    <n v="14"/>
    <x v="1"/>
    <n v="0.15"/>
    <n v="3"/>
    <s v="TRAPSA C.A."/>
  </r>
  <r>
    <n v="1002214316"/>
    <s v="UE01"/>
    <d v="2022-04-08T00:00:00"/>
    <d v="1899-12-30T15:07:00"/>
    <s v="012-024-00413880"/>
    <s v=""/>
    <s v=""/>
    <n v="0"/>
    <n v="0"/>
    <s v="ZPRC"/>
    <s v="2500108876"/>
    <s v="0000396702"/>
    <n v="8002833006"/>
    <n v="1002214316"/>
    <s v="15-00001120"/>
    <s v="CAMPEON"/>
    <n v="240"/>
    <s v="BOL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s v="18UE741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</r>
  <r>
    <n v="1002214316"/>
    <s v="UE01"/>
    <d v="2022-04-08T00:00:00"/>
    <d v="1899-12-30T15:07:00"/>
    <s v="012-024-00413881"/>
    <s v=""/>
    <s v=""/>
    <n v="0"/>
    <n v="0"/>
    <s v="ZPRC"/>
    <s v="2500108876"/>
    <s v="0000396701"/>
    <n v="8002833005"/>
    <n v="1002214316"/>
    <s v="15-00001123"/>
    <s v="SELVALEGRE"/>
    <n v="240"/>
    <s v="BOL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s v="18UE741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</r>
  <r>
    <n v="1002214278"/>
    <s v="UE01"/>
    <d v="2022-04-08T00:00:00"/>
    <d v="1899-12-30T15:11:00"/>
    <s v="012-024-00413882"/>
    <s v="9000811239"/>
    <s v="012-022-00317369"/>
    <n v="3288"/>
    <n v="3686.53"/>
    <s v="ZPVN"/>
    <s v="40569174"/>
    <s v="0000396803"/>
    <n v="8002832954"/>
    <n v="1002214278"/>
    <s v="15-00001115"/>
    <s v="ARMADURO"/>
    <n v="48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s v="18UE562"/>
    <s v="1"/>
    <s v="Con Pallet"/>
    <n v="0.05"/>
    <n v="24"/>
    <x v="0"/>
    <n v="32882.5"/>
    <n v="24022.5"/>
    <n v="8860"/>
    <n v="91.2"/>
    <m/>
    <x v="73"/>
    <n v="8"/>
    <s v="08"/>
    <n v="24"/>
    <x v="1"/>
    <n v="0.19"/>
    <n v="3.8000000000000003"/>
    <s v="TRANSPREMIUM CIA. LTDA."/>
  </r>
  <r>
    <n v="1002214278"/>
    <s v="UE01"/>
    <d v="2022-04-08T00:00:00"/>
    <d v="1899-12-30T15:11:00"/>
    <s v="012-024-00413883"/>
    <s v="9000811238"/>
    <s v="012-022-00317368"/>
    <n v="1084.8"/>
    <n v="1216.29"/>
    <s v="ZPVN"/>
    <s v="40569174"/>
    <s v="0000396804"/>
    <n v="8002832955"/>
    <n v="1002214278"/>
    <s v="15-00001123"/>
    <s v="SELVALEGRE"/>
    <n v="16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s v="18UE562"/>
    <s v="1"/>
    <s v="Con Pallet"/>
    <n v="0.05"/>
    <n v="8"/>
    <x v="0"/>
    <n v="16867.5"/>
    <n v="8007.5"/>
    <n v="8860"/>
    <n v="30.4"/>
    <m/>
    <x v="73"/>
    <n v="8"/>
    <s v="08"/>
    <n v="8"/>
    <x v="1"/>
    <n v="0.19"/>
    <n v="3.8"/>
    <s v="TRANSPREMIUM CIA. LTDA."/>
  </r>
  <r>
    <n v="1002214327"/>
    <s v="UE01"/>
    <d v="2022-04-08T00:00:00"/>
    <d v="1899-12-30T15:16:00"/>
    <s v="012-024-00413884"/>
    <s v=""/>
    <s v=""/>
    <n v="0"/>
    <n v="0"/>
    <s v="ZPRC"/>
    <s v="2500108873"/>
    <s v="P000033851"/>
    <n v="8002833020"/>
    <n v="1002214327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76"/>
    <x v="176"/>
    <s v="10003585"/>
    <s v="VARELA ZAPATA RUBEN MAURICIO"/>
    <s v="ZEMT"/>
    <s v="18UE345"/>
    <s v="1"/>
    <s v="Con Pallet"/>
    <n v="0.05"/>
    <n v="24"/>
    <x v="0"/>
    <n v="38480"/>
    <n v="24030"/>
    <n v="14450"/>
    <n v="91.2"/>
    <m/>
    <x v="172"/>
    <n v="8"/>
    <s v="08"/>
    <n v="24"/>
    <x v="1"/>
    <n v="0.19"/>
    <n v="3.8000000000000003"/>
    <s v="TRIMPESAS S.A."/>
  </r>
  <r>
    <n v="1002214454"/>
    <s v="UE01"/>
    <d v="2022-04-08T00:00:00"/>
    <d v="1899-12-30T15:20:00"/>
    <s v="012-024-00413885"/>
    <s v="9000811240"/>
    <s v="012-022-00317370"/>
    <n v="4422.3999999999996"/>
    <n v="4958.43"/>
    <s v="ZPVN"/>
    <s v="40569283"/>
    <s v="0000396976"/>
    <n v="8002833175"/>
    <n v="1002214454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s v="18UE215"/>
    <s v="1"/>
    <s v="Con Pallet"/>
    <n v="0.05"/>
    <n v="32"/>
    <x v="0"/>
    <n v="49980"/>
    <n v="32120"/>
    <n v="17860"/>
    <n v="537.6"/>
    <m/>
    <x v="70"/>
    <n v="8"/>
    <s v="08"/>
    <n v="32"/>
    <x v="1"/>
    <n v="0.84000000000000008"/>
    <n v="16.8"/>
    <s v="LIDENORTI S.A."/>
  </r>
  <r>
    <n v="1002214391"/>
    <s v="UE01"/>
    <d v="2022-04-08T00:00:00"/>
    <d v="1899-12-30T15:25:00"/>
    <s v="012-024-00413886"/>
    <s v="9000811241"/>
    <s v="012-022-00317371"/>
    <n v="3235.2"/>
    <n v="3627.32"/>
    <s v="ZPVN"/>
    <s v="40569263"/>
    <s v="P000033901"/>
    <n v="8002833107"/>
    <n v="100221439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28"/>
    <x v="28"/>
    <s v="100019281"/>
    <s v="GRANDA BYRON"/>
    <s v="ZEMT"/>
    <s v="18UE680"/>
    <s v="1"/>
    <s v="Con Pallet"/>
    <n v="0.05"/>
    <n v="24"/>
    <x v="0"/>
    <n v="38270"/>
    <n v="24030"/>
    <n v="14240"/>
    <n v="220.8"/>
    <m/>
    <x v="26"/>
    <n v="8"/>
    <s v="08"/>
    <n v="24"/>
    <x v="1"/>
    <n v="0.46"/>
    <n v="9.2000000000000011"/>
    <s v="TRIMPESAS S.A."/>
  </r>
  <r>
    <n v="1002214303"/>
    <s v="UE01"/>
    <d v="2022-04-08T00:00:00"/>
    <d v="1899-12-30T15:28:00"/>
    <s v="012-024-00413887"/>
    <s v="9000811244"/>
    <s v="012-022-00317372"/>
    <n v="4390.3999999999996"/>
    <n v="4922.55"/>
    <s v="ZPVN"/>
    <s v="40569530"/>
    <s v="0000397339"/>
    <n v="8002832988"/>
    <n v="1002214303"/>
    <s v="15-00001123"/>
    <s v="SELVALEGRE"/>
    <n v="640"/>
    <s v="BOL"/>
    <s v="103020"/>
    <s v="MEGABYCACE CENTROS FERRETEROS S.A."/>
    <s v="810661"/>
    <s v="DISFERCONS"/>
    <s v="QUITO"/>
    <s v="MARIETA DE VEINTIMILLA Y CARLOS MAN"/>
    <s v="OPCARA"/>
    <s v="O-Pichincha-Carapungo"/>
    <n v="89"/>
    <x v="155"/>
    <x v="155"/>
    <s v="100015298"/>
    <s v="GUALSAQUI RAMIRO"/>
    <s v="ZETT"/>
    <s v="18UE544"/>
    <s v="1"/>
    <s v="Con Pallet"/>
    <n v="0.05"/>
    <n v="32"/>
    <x v="0"/>
    <n v="50350"/>
    <n v="32050"/>
    <n v="18300"/>
    <n v="281.60000000000002"/>
    <m/>
    <x v="152"/>
    <n v="8"/>
    <s v="08"/>
    <n v="32"/>
    <x v="1"/>
    <n v="0.44000000000000006"/>
    <n v="8.8000000000000007"/>
    <s v="SANJOPAS S.A."/>
  </r>
  <r>
    <n v="1002214457"/>
    <s v="UE01"/>
    <d v="2022-04-08T00:00:00"/>
    <d v="1899-12-30T15:41:00"/>
    <s v="012-024-00413888"/>
    <s v="9000811253"/>
    <s v="012-022-00317374"/>
    <n v="277.38"/>
    <n v="311"/>
    <s v="ZPVN"/>
    <s v="40569576"/>
    <s v="P000033999"/>
    <n v="8002833179"/>
    <n v="1002214457"/>
    <s v="15-00001115"/>
    <s v="ARMADURO"/>
    <n v="4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s v="18UE554"/>
    <s v="2"/>
    <s v="Sin Pallet"/>
    <n v="0"/>
    <n v="0"/>
    <x v="0"/>
    <n v="6633.3329999999996"/>
    <n v="2003.3330000000001"/>
    <n v="4630"/>
    <n v="6"/>
    <m/>
    <x v="44"/>
    <n v="8"/>
    <s v="08"/>
    <n v="2"/>
    <x v="1"/>
    <n v="0.15"/>
    <n v="3"/>
    <s v="TRAPSA C.A."/>
  </r>
  <r>
    <n v="1002214457"/>
    <s v="UE01"/>
    <d v="2022-04-08T00:00:00"/>
    <d v="1899-12-30T15:41:00"/>
    <s v="012-024-00413889"/>
    <s v="9000811252"/>
    <s v="012-022-00317373"/>
    <n v="2196.94"/>
    <n v="2463.2199999999998"/>
    <s v="ZPVN"/>
    <s v="40569575"/>
    <s v="P000033998"/>
    <n v="8002833178"/>
    <n v="1002214457"/>
    <s v="15-00001123"/>
    <s v="SELVALEGRE"/>
    <n v="32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s v="18UE554"/>
    <s v="2"/>
    <s v="Sin Pallet"/>
    <n v="0"/>
    <n v="0"/>
    <x v="0"/>
    <n v="20656.667000000001"/>
    <n v="16026.666999999999"/>
    <n v="4630"/>
    <n v="48"/>
    <m/>
    <x v="44"/>
    <n v="8"/>
    <s v="08"/>
    <n v="16"/>
    <x v="1"/>
    <n v="0.15"/>
    <n v="3"/>
    <s v="TRAPSA C.A."/>
  </r>
  <r>
    <n v="1002214461"/>
    <s v="UE01"/>
    <d v="2022-04-08T00:00:00"/>
    <d v="1899-12-30T15:46:00"/>
    <s v="012-024-00413890"/>
    <s v="9000811254"/>
    <s v="012-022-00317375"/>
    <n v="2484"/>
    <n v="2785.08"/>
    <s v="ZPVN"/>
    <s v="40569581"/>
    <s v="P000034000"/>
    <n v="8002833184"/>
    <n v="1002214461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14"/>
    <x v="14"/>
    <s v="100020316"/>
    <s v="TROYA DAVID"/>
    <s v="ZEMU"/>
    <s v="18UE644"/>
    <s v="2"/>
    <s v="Sin Pallet"/>
    <n v="0"/>
    <n v="0"/>
    <x v="0"/>
    <n v="26890"/>
    <n v="18020"/>
    <n v="8870"/>
    <n v="75.599999999999994"/>
    <m/>
    <x v="14"/>
    <n v="8"/>
    <s v="08"/>
    <n v="18"/>
    <x v="1"/>
    <n v="0.21"/>
    <n v="4.1999999999999993"/>
    <s v="OTAVALOTRUCKS S.A."/>
  </r>
  <r>
    <n v="1002214470"/>
    <s v="UE01"/>
    <d v="2022-04-08T00:00:00"/>
    <d v="1899-12-30T15:50:00"/>
    <s v="012-024-00413891"/>
    <s v="9000811256"/>
    <s v="012-022-00317376"/>
    <n v="2358"/>
    <n v="2643.8"/>
    <s v="ZPVN"/>
    <s v="40569335"/>
    <s v="0000397069"/>
    <n v="8002833191"/>
    <n v="1002214470"/>
    <s v="15-00001119"/>
    <s v="CAMPEON ANTIHUMEDAD"/>
    <n v="360"/>
    <s v="BOL"/>
    <s v="10003223"/>
    <s v="ANCHUNDIA VERDUGA FERNANDO JOSE"/>
    <s v="807622"/>
    <s v="BODEGA PRINCIPAL"/>
    <s v="PORTOVIEJO"/>
    <s v="AV REALES TAMARINDOS  Y EUDORO LOOR"/>
    <s v="OMPORT"/>
    <s v="O-Manabi-Portoviejo"/>
    <n v="468"/>
    <x v="48"/>
    <x v="48"/>
    <s v="100019553"/>
    <s v="GRANDA HENDRY"/>
    <s v="ZEMU"/>
    <s v="18UE694"/>
    <s v="2"/>
    <s v="Sin Pallet"/>
    <n v="0"/>
    <n v="0"/>
    <x v="0"/>
    <n v="27030"/>
    <n v="18070"/>
    <n v="8960"/>
    <n v="414"/>
    <m/>
    <x v="46"/>
    <n v="8"/>
    <s v="08"/>
    <n v="18"/>
    <x v="1"/>
    <n v="1.1499999999999999"/>
    <n v="23"/>
    <s v="TRAPSA C.A."/>
  </r>
  <r>
    <n v="1002214429"/>
    <s v="UE01"/>
    <d v="2022-04-08T00:00:00"/>
    <d v="1899-12-30T15:52:00"/>
    <s v="012-024-00413892"/>
    <s v="9000811258"/>
    <s v="012-022-00317378"/>
    <n v="3578.4"/>
    <n v="4012.13"/>
    <s v="ZPVN"/>
    <s v="40569311"/>
    <s v="0000397047"/>
    <n v="8002833148"/>
    <n v="1002214429"/>
    <s v="15-00001119"/>
    <s v="CAMPEON ANTIHUMEDAD"/>
    <n v="56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s v="18UE738"/>
    <s v="1"/>
    <s v="Con Pallet"/>
    <n v="0.05"/>
    <n v="28"/>
    <x v="0"/>
    <n v="36907.5"/>
    <n v="28052.5"/>
    <n v="8855"/>
    <n v="470.4"/>
    <m/>
    <x v="165"/>
    <n v="8"/>
    <s v="08"/>
    <n v="28"/>
    <x v="1"/>
    <n v="0.84"/>
    <n v="16.8"/>
    <s v="ELOHIM S.A."/>
  </r>
  <r>
    <n v="1002214429"/>
    <s v="UE01"/>
    <d v="2022-04-08T00:00:00"/>
    <d v="1899-12-30T15:52:00"/>
    <s v="012-024-00413893"/>
    <s v="9000811257"/>
    <s v="012-022-00317377"/>
    <n v="532"/>
    <n v="596.48"/>
    <s v="ZPVN"/>
    <s v="40569311"/>
    <s v="0000397046"/>
    <n v="8002833147"/>
    <n v="1002214429"/>
    <s v="15-00001124"/>
    <s v="SELVALEGRE ANTIHUMEDAD"/>
    <n v="8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s v="18UE738"/>
    <s v="1"/>
    <s v="Con Pallet"/>
    <n v="0.05"/>
    <n v="4"/>
    <x v="0"/>
    <n v="12862.5"/>
    <n v="4007.5"/>
    <n v="8855"/>
    <n v="67.2"/>
    <m/>
    <x v="165"/>
    <n v="8"/>
    <s v="08"/>
    <n v="4"/>
    <x v="1"/>
    <n v="0.84000000000000008"/>
    <n v="16.8"/>
    <s v="ELOHIM S.A."/>
  </r>
  <r>
    <n v="1002214448"/>
    <s v="UE01"/>
    <d v="2022-04-08T00:00:00"/>
    <d v="1899-12-30T15:54:00"/>
    <s v="012-024-00413894"/>
    <s v=""/>
    <s v=""/>
    <n v="0"/>
    <n v="0"/>
    <s v="ZPRC"/>
    <s v="2500108934"/>
    <s v="P000034002"/>
    <n v="8002833169"/>
    <n v="1002214448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040"/>
    <n v="18000"/>
    <n v="9040"/>
    <n v="266.39999999999998"/>
    <m/>
    <x v="98"/>
    <n v="8"/>
    <s v="08"/>
    <n v="18"/>
    <x v="1"/>
    <n v="0.74"/>
    <n v="14.799999999999999"/>
    <s v="SANJOPAS S.A."/>
  </r>
  <r>
    <n v="1002214329"/>
    <s v="UE01"/>
    <d v="2022-04-08T00:00:00"/>
    <d v="1899-12-30T15:57:00"/>
    <s v="012-024-00413895"/>
    <s v="9000811261"/>
    <s v="012-022-00317379"/>
    <n v="4422.3999999999996"/>
    <n v="4958.43"/>
    <s v="ZPVN"/>
    <s v="40569539"/>
    <s v="0000397348"/>
    <n v="8002833023"/>
    <n v="1002214329"/>
    <s v="15-00001124"/>
    <s v="SELVALEGRE ANTIHUMEDAD"/>
    <n v="640"/>
    <s v="BOL"/>
    <s v="103532"/>
    <s v="VICENTE &amp; ARTURO IMPORTACIONES &amp;"/>
    <s v="805034"/>
    <s v="OBRA DAYUMA CPP"/>
    <s v="ORELLANA"/>
    <s v="KM 40 VIA AL AUCA"/>
    <s v="OQDAYU"/>
    <s v="O-Orellana-Dayuma"/>
    <n v="359"/>
    <x v="75"/>
    <x v="75"/>
    <s v="100014926"/>
    <s v="LATACUMBA LUIS"/>
    <s v="ZETT"/>
    <s v="18UE563"/>
    <s v="1"/>
    <s v="Con Pallet"/>
    <n v="0.05"/>
    <n v="32"/>
    <x v="0"/>
    <n v="49960"/>
    <n v="32060"/>
    <n v="17900"/>
    <n v="870.4"/>
    <m/>
    <x v="73"/>
    <n v="8"/>
    <s v="08"/>
    <n v="32"/>
    <x v="1"/>
    <n v="1.3599999999999999"/>
    <n v="27.2"/>
    <s v="J.V. TRANSPREMIUN CIA.LTDA"/>
  </r>
  <r>
    <n v="1002214466"/>
    <s v="UE01"/>
    <d v="2022-04-08T00:00:00"/>
    <d v="1899-12-30T15:58:00"/>
    <s v="012-024-00413896"/>
    <s v="9000811262"/>
    <s v="012-022-00317380"/>
    <n v="2484.11"/>
    <n v="2785.2"/>
    <s v="ZPVN"/>
    <s v="40569590"/>
    <s v="P000034005"/>
    <n v="8002833187"/>
    <n v="1002214466"/>
    <s v="15-00001115"/>
    <s v="ARMADURO"/>
    <n v="360"/>
    <s v="BOL"/>
    <s v="101726"/>
    <s v="CONSTRUCCIONES CRANBEGAL"/>
    <s v="807596"/>
    <s v="FERRETERIA QUELAL CAHUASQUI"/>
    <s v="SAN MIGUEL DE URCUQUÍ"/>
    <s v="JUNTA DE CAHUASQUI"/>
    <s v="OICAHU"/>
    <s v="O-Imbabura-Cahuasqui"/>
    <n v="77"/>
    <x v="93"/>
    <x v="93"/>
    <s v="100014969"/>
    <s v="LARGO ANGEL"/>
    <s v="ZEMU"/>
    <s v="18UE606"/>
    <s v="2"/>
    <s v="Sin Pallet"/>
    <n v="0"/>
    <n v="0"/>
    <x v="0"/>
    <n v="27190"/>
    <n v="18040"/>
    <n v="9150"/>
    <n v="111.6"/>
    <m/>
    <x v="91"/>
    <n v="8"/>
    <s v="08"/>
    <n v="18"/>
    <x v="1"/>
    <n v="0.31"/>
    <n v="6.1999999999999993"/>
    <s v="TRANSSJQ S.A."/>
  </r>
  <r>
    <n v="1002214425"/>
    <s v="UE01"/>
    <d v="2022-04-08T00:00:00"/>
    <d v="1899-12-30T16:01:00"/>
    <s v="012-024-00413897"/>
    <s v="9000811268"/>
    <s v="012-022-00317382"/>
    <n v="247.2"/>
    <n v="277.16000000000003"/>
    <s v="ZPVN"/>
    <s v="40569300"/>
    <s v="P000033915"/>
    <n v="8002833144"/>
    <n v="1002214425"/>
    <s v="15-00001120"/>
    <s v="CAMPEON"/>
    <n v="40"/>
    <s v="BOL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s v="18UE593"/>
    <s v="1"/>
    <s v="Con Pallet"/>
    <n v="0.05"/>
    <n v="2"/>
    <x v="0"/>
    <n v="9404.1669999999995"/>
    <n v="2004.1669999999999"/>
    <n v="7400"/>
    <n v="18.399999999999999"/>
    <m/>
    <x v="45"/>
    <n v="8"/>
    <s v="08"/>
    <n v="2"/>
    <x v="1"/>
    <n v="0.45999999999999996"/>
    <n v="9.1999999999999993"/>
    <s v="TRIMPESAS S.A."/>
  </r>
  <r>
    <n v="1002214425"/>
    <s v="UE01"/>
    <d v="2022-04-08T00:00:00"/>
    <d v="1899-12-30T16:01:00"/>
    <s v="012-024-00413898"/>
    <s v="9000811267"/>
    <s v="012-022-00317381"/>
    <n v="2965.6"/>
    <n v="3325.05"/>
    <s v="ZPVN"/>
    <s v="40569299"/>
    <s v="P000033914"/>
    <n v="8002833143"/>
    <n v="1002214425"/>
    <s v="15-00001123"/>
    <s v="SELVALEGRE"/>
    <n v="440"/>
    <s v="BOL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s v="18UE593"/>
    <s v="1"/>
    <s v="Con Pallet"/>
    <n v="0.05"/>
    <n v="22"/>
    <x v="0"/>
    <n v="29445.832999999999"/>
    <n v="22045.832999999999"/>
    <n v="7400"/>
    <n v="202.4"/>
    <m/>
    <x v="45"/>
    <n v="8"/>
    <s v="08"/>
    <n v="22"/>
    <x v="1"/>
    <n v="0.46"/>
    <n v="9.2000000000000011"/>
    <s v="TRIMPESAS S.A."/>
  </r>
  <r>
    <n v="1002214529"/>
    <s v="UE01"/>
    <d v="2022-04-08T00:00:00"/>
    <d v="1899-12-30T16:03:00"/>
    <s v="012-024-00413899"/>
    <s v="9000811270"/>
    <s v="012-022-00317384"/>
    <n v="4054.8"/>
    <n v="4546.2700000000004"/>
    <s v="ZPVN"/>
    <s v="40569536"/>
    <s v="P000033983"/>
    <n v="8002833257"/>
    <n v="1002214529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10.606"/>
    <n v="30990.606"/>
    <n v="8920"/>
    <n v="458.8"/>
    <m/>
    <x v="27"/>
    <n v="8"/>
    <s v="08"/>
    <n v="31"/>
    <x v="1"/>
    <n v="0.74"/>
    <n v="14.8"/>
    <s v="TRANSPORTE PROPIO"/>
  </r>
  <r>
    <n v="1002214529"/>
    <s v="UE01"/>
    <d v="2022-04-08T00:00:00"/>
    <d v="1899-12-30T16:03:00"/>
    <s v="012-024-00413900"/>
    <s v="9000811269"/>
    <s v="012-022-00317383"/>
    <n v="260"/>
    <n v="291.51"/>
    <s v="ZPVN"/>
    <s v="40569537"/>
    <s v="P000033984"/>
    <n v="8002833256"/>
    <n v="1002214529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19.394"/>
    <n v="1999.394"/>
    <n v="8920"/>
    <n v="29.6"/>
    <m/>
    <x v="27"/>
    <n v="8"/>
    <s v="08"/>
    <n v="2"/>
    <x v="1"/>
    <n v="0.74"/>
    <n v="14.8"/>
    <s v="TRANSPORTE PROPIO"/>
  </r>
  <r>
    <n v="1002214506"/>
    <s v="UE01"/>
    <d v="2022-04-08T00:00:00"/>
    <d v="1899-12-30T16:06:00"/>
    <s v="012-024-00413901"/>
    <s v=""/>
    <s v=""/>
    <n v="0"/>
    <n v="0"/>
    <s v="ZPRC"/>
    <s v="2500108925"/>
    <s v="P000033970"/>
    <n v="8002833229"/>
    <n v="1002214506"/>
    <s v="15-00000218"/>
    <s v="MAGNO HE"/>
    <n v="29.8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910"/>
    <n v="29870"/>
    <n v="16040"/>
    <n v="0"/>
    <m/>
    <x v="3"/>
    <n v="8"/>
    <s v="08"/>
    <n v="29.87"/>
    <x v="1"/>
    <n v="0"/>
    <n v="0"/>
    <s v="UNICON"/>
  </r>
  <r>
    <n v="1002214494"/>
    <s v="UE01"/>
    <d v="2022-04-08T00:00:00"/>
    <d v="1899-12-30T16:07:00"/>
    <s v="012-024-00413902"/>
    <s v="9000811271"/>
    <s v="012-022-00317385"/>
    <n v="2559.6"/>
    <n v="2869.84"/>
    <s v="ZPVN"/>
    <s v="40569341"/>
    <s v="0000397077"/>
    <n v="8002833215"/>
    <n v="1002214494"/>
    <s v="15-00000181"/>
    <s v="ARMADURO ANTIHUMEDAD"/>
    <n v="360"/>
    <s v="BOL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s v="18UE379"/>
    <s v="2"/>
    <s v="Sin Pallet"/>
    <n v="0"/>
    <n v="0"/>
    <x v="0"/>
    <n v="27030"/>
    <n v="18020"/>
    <n v="9010"/>
    <n v="522"/>
    <m/>
    <x v="12"/>
    <n v="8"/>
    <s v="08"/>
    <n v="18"/>
    <x v="1"/>
    <n v="1.45"/>
    <n v="29"/>
    <s v="TRANSPORTE PROPIO"/>
  </r>
  <r>
    <n v="1002214517"/>
    <s v="UE01"/>
    <d v="2022-04-08T00:00:00"/>
    <d v="1899-12-30T16:11:00"/>
    <s v="012-024-00413903"/>
    <s v="9000811273"/>
    <s v="012-022-00317387"/>
    <n v="780"/>
    <n v="874.54"/>
    <s v="ZPVN"/>
    <s v="40569597"/>
    <s v="P000034009"/>
    <n v="8002833244"/>
    <n v="1002214517"/>
    <s v="15-00001119"/>
    <s v="CAMPEON ANTIHUMEDAD"/>
    <n v="120"/>
    <s v="BOL"/>
    <s v="104203"/>
    <s v="MONTENEGRO MERCHAN EDWIN BYRON"/>
    <s v="806185"/>
    <s v="FERRIVET HUAMBOYA"/>
    <s v="HUAMBOYA"/>
    <s v="EUGENIO ESPEJO Y 16 DE OCTUBRE"/>
    <s v="OVHUAM"/>
    <s v="O-Moronasantiag-Huamboya"/>
    <n v="399"/>
    <x v="103"/>
    <x v="103"/>
    <s v="100019413"/>
    <s v="CASANOVA ROMEL"/>
    <s v="ZEMU"/>
    <s v="18UE843"/>
    <s v="2"/>
    <s v="Sin Pallet"/>
    <n v="0"/>
    <n v="0"/>
    <x v="0"/>
    <n v="10496.666999999999"/>
    <n v="6016.6670000000004"/>
    <n v="4480"/>
    <n v="153.6"/>
    <m/>
    <x v="101"/>
    <n v="8"/>
    <s v="08"/>
    <n v="6"/>
    <x v="1"/>
    <n v="1.28"/>
    <n v="25.599999999999998"/>
    <s v="TRAPSA C.A."/>
  </r>
  <r>
    <n v="1002214517"/>
    <s v="UE01"/>
    <d v="2022-04-08T00:00:00"/>
    <d v="1899-12-30T16:11:00"/>
    <s v="012-024-00413904"/>
    <s v="9000811272"/>
    <s v="012-022-00317386"/>
    <n v="1560"/>
    <n v="1749.08"/>
    <s v="ZPVN"/>
    <s v="40569596"/>
    <s v="P000034008"/>
    <n v="8002833243"/>
    <n v="1002214517"/>
    <s v="15-00001119"/>
    <s v="CAMPEON ANTIHUMEDAD"/>
    <n v="24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103"/>
    <x v="103"/>
    <s v="100019413"/>
    <s v="CASANOVA ROMEL"/>
    <s v="ZEMU"/>
    <s v="18UE843"/>
    <s v="2"/>
    <s v="Sin Pallet"/>
    <n v="0"/>
    <n v="0"/>
    <x v="0"/>
    <n v="16513.332999999999"/>
    <n v="12033.333000000001"/>
    <n v="4480"/>
    <n v="307.2"/>
    <m/>
    <x v="101"/>
    <n v="8"/>
    <s v="08"/>
    <n v="12"/>
    <x v="1"/>
    <n v="1.28"/>
    <n v="25.599999999999998"/>
    <s v="TRAPSA C.A."/>
  </r>
  <r>
    <n v="1002214385"/>
    <s v="UE01"/>
    <d v="2022-04-08T00:00:00"/>
    <d v="1899-12-30T16:12:00"/>
    <s v="012-024-00413905"/>
    <s v="9000811277"/>
    <s v="012-022-00317389"/>
    <n v="2471.56"/>
    <n v="2771.13"/>
    <s v="ZPVN"/>
    <s v="40569431"/>
    <s v="P000033951"/>
    <n v="8002833099"/>
    <n v="1002214385"/>
    <s v="15-00001115"/>
    <s v="ARMADURO"/>
    <n v="3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s v="18UE632"/>
    <s v="1"/>
    <s v="Con Pallet"/>
    <n v="0.05"/>
    <n v="18"/>
    <x v="0"/>
    <n v="26025"/>
    <n v="18015"/>
    <n v="8010"/>
    <n v="57.6"/>
    <m/>
    <x v="75"/>
    <n v="8"/>
    <s v="08"/>
    <n v="18"/>
    <x v="1"/>
    <n v="0.16"/>
    <n v="3.2"/>
    <s v="LIDENORTI S.A."/>
  </r>
  <r>
    <n v="1002214385"/>
    <s v="UE01"/>
    <d v="2022-04-08T00:00:00"/>
    <d v="1899-12-30T16:12:00"/>
    <s v="012-024-00413906"/>
    <s v="9000811276"/>
    <s v="012-022-00317388"/>
    <n v="749.39"/>
    <n v="840.22"/>
    <s v="ZPVN"/>
    <s v="40569430"/>
    <s v="P000033950"/>
    <n v="8002833100"/>
    <n v="1002214385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s v="18UE632"/>
    <s v="1"/>
    <s v="Con Pallet"/>
    <n v="0.05"/>
    <n v="6"/>
    <x v="0"/>
    <n v="14015"/>
    <n v="6005"/>
    <n v="8010"/>
    <n v="19.2"/>
    <m/>
    <x v="75"/>
    <n v="8"/>
    <s v="08"/>
    <n v="6"/>
    <x v="1"/>
    <n v="0.16"/>
    <n v="3.1999999999999997"/>
    <s v="LIDENORTI S.A."/>
  </r>
  <r>
    <n v="1002214538"/>
    <s v="UE01"/>
    <d v="2022-04-08T00:00:00"/>
    <d v="1899-12-30T16:16:00"/>
    <s v="012-024-00413907"/>
    <s v="9000811278"/>
    <s v="012-022-00317390"/>
    <n v="4320.21"/>
    <n v="4843.8500000000004"/>
    <s v="ZPVN"/>
    <s v="40569543"/>
    <s v="P000033986"/>
    <n v="8002833271"/>
    <n v="1002214538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00"/>
    <n v="34060"/>
    <n v="17240"/>
    <n v="530.4"/>
    <m/>
    <x v="10"/>
    <n v="8"/>
    <s v="08"/>
    <n v="34"/>
    <x v="1"/>
    <n v="0.77999999999999992"/>
    <n v="15.6"/>
    <s v="TRANSPORTE PROPIO"/>
  </r>
  <r>
    <n v="1002214533"/>
    <s v="UE01"/>
    <d v="2022-04-08T00:00:00"/>
    <d v="1899-12-30T16:23:00"/>
    <s v="012-024-00413908"/>
    <s v="9000811285"/>
    <s v="012-022-00317393"/>
    <n v="1917.79"/>
    <n v="2150.23"/>
    <s v="ZPVN"/>
    <s v="40569546"/>
    <s v="P000033989"/>
    <n v="8002833265"/>
    <n v="1002214533"/>
    <s v="15-00001115"/>
    <s v="ARMADURO"/>
    <n v="3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1026.969000000001"/>
    <n v="15013.636"/>
    <n v="6013.3329999999996"/>
    <n v="228"/>
    <m/>
    <x v="10"/>
    <n v="8"/>
    <s v="08"/>
    <n v="15"/>
    <x v="1"/>
    <n v="0.76"/>
    <n v="15.2"/>
    <s v="TRANSPORTE PROPIO"/>
  </r>
  <r>
    <n v="1002214533"/>
    <s v="UE01"/>
    <d v="2022-04-08T00:00:00"/>
    <d v="1899-12-30T16:23:00"/>
    <s v="012-024-00413909"/>
    <s v="9000811283"/>
    <s v="012-022-00317391"/>
    <n v="1166.24"/>
    <n v="1307.5999999999999"/>
    <s v="ZPVN"/>
    <s v="40569545"/>
    <s v="P000033988"/>
    <n v="8002833264"/>
    <n v="1002214533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6022.424000000001"/>
    <n v="10009.091"/>
    <n v="6013.3329999999996"/>
    <n v="152"/>
    <m/>
    <x v="10"/>
    <n v="8"/>
    <s v="08"/>
    <n v="10"/>
    <x v="1"/>
    <n v="0.76"/>
    <n v="15.2"/>
    <s v="TRANSPORTE PROPIO"/>
  </r>
  <r>
    <n v="1002214533"/>
    <s v="UE01"/>
    <d v="2022-04-08T00:00:00"/>
    <d v="1899-12-30T16:23:00"/>
    <s v="012-024-00413910"/>
    <s v="9000811284"/>
    <s v="012-022-00317392"/>
    <n v="1016.52"/>
    <n v="1139.73"/>
    <s v="ZPVN"/>
    <s v="40569544"/>
    <s v="P000033987"/>
    <n v="8002833266"/>
    <n v="1002214533"/>
    <s v="15-00001123"/>
    <s v="SELVALEGRE"/>
    <n v="1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4020.606"/>
    <n v="8007.2730000000001"/>
    <n v="6013.3329999999996"/>
    <n v="121.6"/>
    <m/>
    <x v="10"/>
    <n v="8"/>
    <s v="08"/>
    <n v="8"/>
    <x v="1"/>
    <n v="0.76"/>
    <n v="15.2"/>
    <s v="TRANSPORTE PROPIO"/>
  </r>
  <r>
    <n v="1002214523"/>
    <s v="UE01"/>
    <d v="2022-04-08T00:00:00"/>
    <d v="1899-12-30T16:25:00"/>
    <s v="012-024-00413911"/>
    <s v=""/>
    <s v=""/>
    <n v="0"/>
    <n v="0"/>
    <s v="ZPRC"/>
    <s v="2500108936"/>
    <s v="P000034010"/>
    <n v="8002833250"/>
    <n v="1002214523"/>
    <s v="15-00001123"/>
    <s v="SELVALEGRE"/>
    <n v="360"/>
    <s v="BOL"/>
    <s v="101612"/>
    <s v="QUEZADA GODOY FREDDY IVAN"/>
    <s v="806199"/>
    <s v="FERRETERÍA FLORES"/>
    <s v="QUITO"/>
    <s v="PIO XLL LOTE 1 MANUEL ENRIQUEZ"/>
    <s v="OPCARA"/>
    <s v="O-Pichincha-Carapungo"/>
    <n v="89"/>
    <x v="22"/>
    <x v="22"/>
    <s v="100020338"/>
    <s v="TERAN ARNULFO"/>
    <s v="ZEMU"/>
    <s v="18UE714"/>
    <s v="2"/>
    <s v="Sin Pallet"/>
    <n v="0"/>
    <n v="0"/>
    <x v="0"/>
    <n v="27010"/>
    <n v="18030"/>
    <n v="8980"/>
    <n v="158.4"/>
    <m/>
    <x v="22"/>
    <n v="8"/>
    <s v="08"/>
    <n v="18"/>
    <x v="1"/>
    <n v="0.44"/>
    <n v="8.8000000000000007"/>
    <s v="TRANINTAGSA"/>
  </r>
  <r>
    <n v="1002214432"/>
    <s v="UE01"/>
    <d v="2022-04-08T00:00:00"/>
    <d v="1899-12-30T16:30:00"/>
    <s v="012-024-00413912"/>
    <s v="9000811288"/>
    <s v="012-022-00317394"/>
    <n v="4313.6000000000004"/>
    <n v="4836.43"/>
    <s v="ZPVN"/>
    <s v="40569360"/>
    <s v="0000397110"/>
    <n v="8002833151"/>
    <n v="1002214432"/>
    <s v="15-00001119"/>
    <s v="CAMPEON ANTIHUMEDAD"/>
    <n v="64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42"/>
    <x v="42"/>
    <s v="100014842"/>
    <s v="ANRRANGO VICTOR"/>
    <s v="ZETT"/>
    <s v="18UE316"/>
    <s v="1"/>
    <s v="Con Pallet"/>
    <n v="0.05"/>
    <n v="32"/>
    <x v="0"/>
    <n v="50310"/>
    <n v="32090"/>
    <n v="18220"/>
    <n v="921.6"/>
    <m/>
    <x v="40"/>
    <n v="8"/>
    <s v="08"/>
    <n v="32"/>
    <x v="1"/>
    <n v="1.44"/>
    <n v="28.8"/>
    <s v="TRANSSJQ S.A."/>
  </r>
  <r>
    <n v="1002214550"/>
    <s v="UE01"/>
    <d v="2022-04-08T00:00:00"/>
    <d v="1899-12-30T16:31:00"/>
    <s v="012-024-00413913"/>
    <s v=""/>
    <s v=""/>
    <n v="0"/>
    <n v="0"/>
    <s v="ZPRC"/>
    <s v="2500108927"/>
    <s v="P000033972"/>
    <n v="8002833284"/>
    <n v="1002214550"/>
    <s v="15-00000218"/>
    <s v="MAGNO HE"/>
    <n v="25.9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2380"/>
    <n v="25990"/>
    <n v="16390"/>
    <n v="0"/>
    <m/>
    <x v="3"/>
    <n v="8"/>
    <s v="08"/>
    <n v="25.99"/>
    <x v="1"/>
    <n v="0"/>
    <n v="0"/>
    <s v="UNICON S.A."/>
  </r>
  <r>
    <n v="1002214301"/>
    <s v="UE01"/>
    <d v="2022-04-08T00:00:00"/>
    <d v="1899-12-30T16:35:00"/>
    <s v="012-024-00413914"/>
    <s v="9000811292"/>
    <s v="012-022-00317395"/>
    <n v="4422.3999999999996"/>
    <n v="4958.43"/>
    <s v="ZPVN"/>
    <s v="40569283"/>
    <s v="0000396977"/>
    <n v="8002832986"/>
    <n v="1002214301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8"/>
    <x v="18"/>
    <s v="100018122"/>
    <s v="YAR DIEGO"/>
    <s v="ZETT"/>
    <s v="18UE792"/>
    <s v="1"/>
    <s v="Con Pallet"/>
    <n v="0.05"/>
    <n v="32"/>
    <x v="0"/>
    <n v="50370"/>
    <n v="32050"/>
    <n v="18320"/>
    <n v="537.6"/>
    <m/>
    <x v="18"/>
    <n v="8"/>
    <s v="08"/>
    <n v="32"/>
    <x v="1"/>
    <n v="0.84000000000000008"/>
    <n v="16.8"/>
    <s v="LA ARMENIA S.A."/>
  </r>
  <r>
    <n v="1002214562"/>
    <s v="UE01"/>
    <d v="2022-04-08T00:00:00"/>
    <d v="1899-12-30T16:36:00"/>
    <s v="012-024-00413915"/>
    <s v="9000811233"/>
    <s v="013-020-00048158"/>
    <n v="2365.1999999999998"/>
    <n v="2651.87"/>
    <s v="ZPDF"/>
    <s v="70178326"/>
    <s v="0000397511"/>
    <n v="8002833300"/>
    <n v="1002214562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20"/>
    <n v="18010"/>
    <n v="9410"/>
    <n v="266.39999999999998"/>
    <m/>
    <x v="157"/>
    <n v="8"/>
    <s v="08"/>
    <n v="18"/>
    <x v="1"/>
    <n v="0.74"/>
    <n v="14.799999999999999"/>
    <s v="TRANSPORTE PROPIO"/>
  </r>
  <r>
    <n v="1002214565"/>
    <s v="UE01"/>
    <d v="2022-04-08T00:00:00"/>
    <d v="1899-12-30T16:41:00"/>
    <s v="012-024-00413916"/>
    <s v="9000811293"/>
    <s v="012-022-00317396"/>
    <n v="2283.62"/>
    <n v="2560.41"/>
    <s v="ZPVN"/>
    <s v="40569584"/>
    <s v="0000397383"/>
    <n v="8002833302"/>
    <n v="1002214565"/>
    <s v="15-00001119"/>
    <s v="CAMPEON ANTIHUMEDAD"/>
    <n v="36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19"/>
    <x v="119"/>
    <s v="100014836"/>
    <s v="PERUGACHI PEDRO"/>
    <s v="ZEMU"/>
    <s v="18UE308"/>
    <s v="2"/>
    <s v="Sin Pallet"/>
    <n v="0"/>
    <n v="0"/>
    <x v="0"/>
    <n v="27150"/>
    <n v="18020"/>
    <n v="9130"/>
    <n v="302.39999999999998"/>
    <m/>
    <x v="117"/>
    <n v="8"/>
    <s v="08"/>
    <n v="18"/>
    <x v="1"/>
    <n v="0.84"/>
    <n v="16.799999999999997"/>
    <s v="TRIMPESAS S.A."/>
  </r>
  <r>
    <n v="1002214473"/>
    <s v="UE01"/>
    <d v="2022-04-08T00:00:00"/>
    <d v="1899-12-30T16:47:00"/>
    <s v="012-024-00413917"/>
    <s v="9000811185"/>
    <s v="013-020-00048155"/>
    <n v="2436.1"/>
    <n v="2731.37"/>
    <s v="ZPDF"/>
    <s v="70178309"/>
    <s v="0000397393"/>
    <n v="8002833193"/>
    <n v="1002214473"/>
    <s v="15-00001124"/>
    <s v="SELVALEGRE ANTIHUMEDAD"/>
    <n v="360"/>
    <s v="BOL"/>
    <s v="103778"/>
    <s v="ALEJANDRO CAMACHO VICTORIANO"/>
    <s v="810570"/>
    <s v="OBRA LA TRONCAL SEVILLA"/>
    <s v="CASCALES"/>
    <s v="CENTRO"/>
    <s v="OKCASC"/>
    <s v="O-Sucumbios-Cascales"/>
    <n v="506"/>
    <x v="63"/>
    <x v="63"/>
    <s v="10005910"/>
    <s v="URBANO MOQUINCHE WALTER ARMANDO"/>
    <s v="ZEMU"/>
    <s v="18UE735"/>
    <s v="2"/>
    <s v="Sin Pallet"/>
    <n v="0"/>
    <n v="0"/>
    <x v="0"/>
    <n v="26810"/>
    <n v="18050"/>
    <n v="8760"/>
    <n v="543.6"/>
    <m/>
    <x v="61"/>
    <n v="8"/>
    <s v="08"/>
    <n v="18"/>
    <x v="1"/>
    <n v="1.51"/>
    <n v="30.200000000000003"/>
    <s v="RUTAS COTACACHENSES"/>
  </r>
  <r>
    <n v="1002214544"/>
    <s v="UE01"/>
    <d v="2022-04-08T00:00:00"/>
    <d v="1899-12-30T16:47:00"/>
    <s v="012-024-00413918"/>
    <s v="9000811295"/>
    <s v="012-022-00317398"/>
    <n v="1680"/>
    <n v="1883.63"/>
    <s v="ZPVN"/>
    <s v="40569558"/>
    <s v="0000397365"/>
    <n v="8002833278"/>
    <n v="1002214544"/>
    <s v="15-00000181"/>
    <s v="ARMADURO ANTIHUMEDAD"/>
    <n v="24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16791.175999999999"/>
    <n v="12021.175999999999"/>
    <n v="4770"/>
    <n v="333.6"/>
    <m/>
    <x v="76"/>
    <n v="8"/>
    <s v="08"/>
    <n v="12"/>
    <x v="1"/>
    <n v="1.3900000000000001"/>
    <n v="27.8"/>
    <s v="TRANSPORTE PROPIO"/>
  </r>
  <r>
    <n v="1002214544"/>
    <s v="UE01"/>
    <d v="2022-04-08T00:00:00"/>
    <d v="1899-12-30T16:47:00"/>
    <s v="012-024-00413919"/>
    <s v="9000811294"/>
    <s v="012-022-00317397"/>
    <n v="668"/>
    <n v="748.97"/>
    <s v="ZPVN"/>
    <s v="40569558"/>
    <s v="0000397364"/>
    <n v="8002833277"/>
    <n v="1002214544"/>
    <s v="15-00001119"/>
    <s v="CAMPEON ANTIHUMEDAD"/>
    <n v="10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9778.8240000000005"/>
    <n v="5008.8239999999996"/>
    <n v="4770"/>
    <n v="139"/>
    <m/>
    <x v="76"/>
    <n v="8"/>
    <s v="08"/>
    <n v="5"/>
    <x v="1"/>
    <n v="1.39"/>
    <n v="27.8"/>
    <s v="TRANSPORTE PROPIO"/>
  </r>
  <r>
    <n v="1002214559"/>
    <s v="UE01"/>
    <d v="2022-04-08T00:00:00"/>
    <d v="1899-12-30T16:50:00"/>
    <s v="012-024-00413920"/>
    <s v="9000811296"/>
    <s v="012-022-00317399"/>
    <n v="2287.17"/>
    <n v="2564.39"/>
    <s v="ZPVN"/>
    <s v="40569630"/>
    <s v="P000034017"/>
    <n v="8002833296"/>
    <n v="100221455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5"/>
    <x v="15"/>
    <s v="100018302"/>
    <s v="VERA EDWIN"/>
    <s v="ZEMU"/>
    <s v="18UE301"/>
    <s v="2"/>
    <s v="Sin Pallet"/>
    <n v="0"/>
    <n v="0"/>
    <x v="0"/>
    <n v="27120"/>
    <n v="18020"/>
    <n v="9100"/>
    <n v="273.60000000000002"/>
    <m/>
    <x v="15"/>
    <n v="8"/>
    <s v="08"/>
    <n v="18"/>
    <x v="1"/>
    <n v="0.76"/>
    <n v="15.200000000000001"/>
    <s v="SANJOPAS S.A."/>
  </r>
  <r>
    <n v="1002214569"/>
    <s v="UE01"/>
    <d v="2022-04-08T00:00:00"/>
    <d v="1899-12-30T16:52:00"/>
    <s v="012-024-00413921"/>
    <s v=""/>
    <s v=""/>
    <n v="0"/>
    <n v="0"/>
    <s v="ZPRC"/>
    <s v="2500108940"/>
    <s v="0000397519"/>
    <n v="8002833308"/>
    <n v="1002214569"/>
    <s v="15-00000218"/>
    <s v="MAGNO HE"/>
    <n v="31.87"/>
    <s v="T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64"/>
    <s v="TRONCOZO SEGUNDO"/>
    <s v="ZECI"/>
    <s v="18PAC8274"/>
    <s v="2"/>
    <s v="Sin Pallet"/>
    <n v="0"/>
    <n v="0"/>
    <x v="1"/>
    <n v="50390"/>
    <n v="31870"/>
    <n v="18520"/>
    <n v="0"/>
    <m/>
    <x v="1"/>
    <n v="8"/>
    <s v="08"/>
    <n v="31.87"/>
    <x v="1"/>
    <n v="0"/>
    <n v="0"/>
    <s v="TRANSCONCEM CIA. LTDA."/>
  </r>
  <r>
    <n v="1002214499"/>
    <s v="UE01"/>
    <d v="2022-04-08T00:00:00"/>
    <d v="1899-12-30T16:53:00"/>
    <s v="012-024-00413922"/>
    <s v="9000811297"/>
    <s v="012-022-00317400"/>
    <n v="3235.2"/>
    <n v="3627.32"/>
    <s v="ZPVN"/>
    <s v="40569342"/>
    <s v="P000033920"/>
    <n v="8002833222"/>
    <n v="1002214499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39"/>
    <x v="39"/>
    <s v="100014935"/>
    <s v="MENDEZ EDMUNDO"/>
    <s v="ZEMT"/>
    <s v="18UE574"/>
    <s v="1"/>
    <s v="Con Pallet"/>
    <n v="0.05"/>
    <n v="24"/>
    <x v="0"/>
    <n v="38710"/>
    <n v="24040"/>
    <n v="14670"/>
    <n v="206.4"/>
    <m/>
    <x v="37"/>
    <n v="8"/>
    <s v="08"/>
    <n v="24"/>
    <x v="1"/>
    <n v="0.43"/>
    <n v="8.6"/>
    <s v="TRANSLOBOL S.A."/>
  </r>
  <r>
    <n v="1002214532"/>
    <s v="UE01"/>
    <d v="2022-04-08T00:00:00"/>
    <d v="1899-12-30T16:55:00"/>
    <s v="012-024-00413923"/>
    <s v="9000811298"/>
    <s v="012-022-00317401"/>
    <n v="2563.1999999999998"/>
    <n v="2873.87"/>
    <s v="ZPVN"/>
    <s v="40569612"/>
    <s v="P000034011"/>
    <n v="8002833263"/>
    <n v="1002214532"/>
    <s v="15-00001115"/>
    <s v="ARMADURO"/>
    <n v="36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9"/>
    <x v="9"/>
    <s v="100020335"/>
    <s v="HARO LUIS"/>
    <s v="ZEMU"/>
    <s v="18UE743"/>
    <s v="2"/>
    <s v="Sin Pallet"/>
    <n v="0"/>
    <n v="0"/>
    <x v="0"/>
    <n v="27090"/>
    <n v="18030"/>
    <n v="9060"/>
    <n v="57.6"/>
    <m/>
    <x v="9"/>
    <n v="8"/>
    <s v="08"/>
    <n v="18"/>
    <x v="1"/>
    <n v="0.16"/>
    <n v="3.2"/>
    <s v="SANJOPAS S.A."/>
  </r>
  <r>
    <n v="1002214516"/>
    <s v="UE01"/>
    <d v="2022-04-08T00:00:00"/>
    <d v="1899-12-30T17:02:00"/>
    <s v="012-024-00413924"/>
    <s v="9000810532"/>
    <s v="013-020-00048147"/>
    <n v="2556"/>
    <n v="2865.8"/>
    <s v="ZPDF"/>
    <s v="70178237"/>
    <s v="0000397136"/>
    <n v="8002833242"/>
    <n v="1002214516"/>
    <s v="15-00001124"/>
    <s v="SELVALEGRE ANTIHUMEDAD"/>
    <n v="36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16"/>
    <x v="116"/>
    <s v="100014941"/>
    <s v="JACOME PAUL"/>
    <s v="ZEMU"/>
    <s v="18UE585"/>
    <s v="2"/>
    <s v="Sin Pallet"/>
    <n v="0"/>
    <n v="0"/>
    <x v="0"/>
    <n v="27110"/>
    <n v="18040"/>
    <n v="9070"/>
    <n v="396"/>
    <m/>
    <x v="114"/>
    <n v="8"/>
    <s v="08"/>
    <n v="18"/>
    <x v="1"/>
    <n v="1.1000000000000001"/>
    <n v="22"/>
    <s v="TRAPSA C.A."/>
  </r>
  <r>
    <n v="1002214512"/>
    <s v="UE01"/>
    <d v="2022-04-08T00:00:00"/>
    <d v="1899-12-30T17:06:00"/>
    <s v="012-024-00413925"/>
    <s v="9000811207"/>
    <s v="013-020-00048157"/>
    <n v="2572.8000000000002"/>
    <n v="2884.64"/>
    <s v="ZPDF"/>
    <s v="70178303"/>
    <s v="0000397426"/>
    <n v="8002833236"/>
    <n v="100221451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9"/>
    <x v="19"/>
    <s v="100019625"/>
    <s v="MENDEZ FRANKLIN"/>
    <s v="ZETT"/>
    <s v="18UE551"/>
    <s v="2"/>
    <s v="Sin Pallet"/>
    <n v="0"/>
    <n v="0"/>
    <x v="1"/>
    <n v="49530"/>
    <n v="32040"/>
    <n v="17490"/>
    <n v="0"/>
    <m/>
    <x v="19"/>
    <n v="8"/>
    <s v="08"/>
    <n v="32"/>
    <x v="1"/>
    <n v="0"/>
    <n v="0"/>
    <s v="LIDENORTI S.A."/>
  </r>
  <r>
    <n v="1002214577"/>
    <s v="UE01"/>
    <d v="2022-04-08T00:00:00"/>
    <d v="1899-12-30T17:10:00"/>
    <s v="012-024-00413926"/>
    <s v="9000811300"/>
    <s v="012-022-00317402"/>
    <n v="4313.6000000000004"/>
    <n v="4836.43"/>
    <s v="ZPVN"/>
    <s v="40569278"/>
    <s v="0000397403"/>
    <n v="8002833322"/>
    <n v="1002214577"/>
    <s v="15-00001123"/>
    <s v="SELVALEGRE"/>
    <n v="6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76"/>
    <x v="76"/>
    <s v="100015030"/>
    <s v="CASTRO MARCO"/>
    <s v="ZETT"/>
    <s v="18UE845"/>
    <s v="1"/>
    <s v="Con Pallet"/>
    <n v="0.05"/>
    <n v="32"/>
    <x v="0"/>
    <n v="50130"/>
    <n v="32040"/>
    <n v="18090"/>
    <n v="275.2"/>
    <m/>
    <x v="74"/>
    <n v="8"/>
    <s v="08"/>
    <n v="32"/>
    <x v="1"/>
    <n v="0.43"/>
    <n v="8.6"/>
    <s v="LIDENORTI S.A."/>
  </r>
  <r>
    <n v="1002214611"/>
    <s v="UE01"/>
    <d v="2022-04-08T00:00:00"/>
    <d v="1899-12-30T17:19:00"/>
    <s v="012-024-00413927"/>
    <s v=""/>
    <s v=""/>
    <n v="0"/>
    <n v="0"/>
    <s v="ZPRC"/>
    <s v="2500108932"/>
    <s v="P000033979"/>
    <n v="8002833363"/>
    <n v="1002214611"/>
    <s v="15-00000218"/>
    <s v="MAGNO HE"/>
    <n v="31.2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570"/>
    <n v="31260"/>
    <n v="19310"/>
    <n v="0"/>
    <m/>
    <x v="3"/>
    <n v="8"/>
    <s v="08"/>
    <n v="31.26"/>
    <x v="1"/>
    <n v="0"/>
    <n v="0"/>
    <s v="UNICON"/>
  </r>
  <r>
    <n v="1002214576"/>
    <s v="UE01"/>
    <d v="2022-04-08T00:00:00"/>
    <d v="1899-12-30T17:24:00"/>
    <s v="012-024-00413928"/>
    <s v="9000811304"/>
    <s v="012-022-00317403"/>
    <n v="2498.4"/>
    <n v="2801.22"/>
    <s v="ZPVN"/>
    <s v="40569642"/>
    <s v="P000034020"/>
    <n v="8002833321"/>
    <n v="1002214576"/>
    <s v="15-00001124"/>
    <s v="SELVALEGRE ANTIHUMEDAD"/>
    <n v="360"/>
    <s v="BOL"/>
    <s v="101628"/>
    <s v="COMERCIAL CANO LASTRA CIA. LTDA"/>
    <s v="810840"/>
    <s v="PLATAFORMA MARIANN 30"/>
    <s v="CUYABENO"/>
    <s v="VIA AGUAS NEGRAS"/>
    <s v="OKAGUA"/>
    <s v="O-Sucumbios-Aguasnegras"/>
    <n v="417"/>
    <x v="88"/>
    <x v="88"/>
    <s v="10003590"/>
    <s v="CUAYCAL TACUNGA JORGE ANIBAL"/>
    <s v="ZEMU"/>
    <s v="18UE336"/>
    <s v="2"/>
    <s v="Sin Pallet"/>
    <n v="0"/>
    <n v="0"/>
    <x v="0"/>
    <n v="27110"/>
    <n v="18070"/>
    <n v="9040"/>
    <n v="442.8"/>
    <m/>
    <x v="86"/>
    <n v="8"/>
    <s v="08"/>
    <n v="18"/>
    <x v="1"/>
    <n v="1.23"/>
    <n v="24.6"/>
    <s v="TRANSSJQ S.A."/>
  </r>
  <r>
    <n v="1002214511"/>
    <s v="UE01"/>
    <d v="2022-04-08T00:00:00"/>
    <d v="1899-12-30T17:27:00"/>
    <s v="012-024-00413929"/>
    <s v="9000811207"/>
    <s v="013-020-00048157"/>
    <n v="2572.8000000000002"/>
    <n v="2884.64"/>
    <s v="ZPDF"/>
    <s v="70178303"/>
    <s v="0000397425"/>
    <n v="8002833235"/>
    <n v="1002214511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52"/>
    <x v="52"/>
    <s v="100014855"/>
    <s v="PALACIOS ALFONSO"/>
    <s v="ZETT"/>
    <s v="18UE342"/>
    <s v="2"/>
    <s v="Sin Pallet"/>
    <n v="0"/>
    <n v="0"/>
    <x v="1"/>
    <n v="50040"/>
    <n v="32030"/>
    <n v="18010"/>
    <n v="0"/>
    <m/>
    <x v="50"/>
    <n v="8"/>
    <s v="08"/>
    <n v="32"/>
    <x v="1"/>
    <n v="0"/>
    <n v="0"/>
    <s v="NARVAEZ VACA CIA. LTDA."/>
  </r>
  <r>
    <n v="1002214605"/>
    <s v="UE01"/>
    <d v="2022-04-08T00:00:00"/>
    <d v="1899-12-30T17:30:00"/>
    <s v="012-024-00413930"/>
    <s v="9000811307"/>
    <s v="012-022-00317404"/>
    <n v="2494.8000000000002"/>
    <n v="2797.19"/>
    <s v="ZPVN"/>
    <s v="40569574"/>
    <s v="0000397481"/>
    <n v="8002833358"/>
    <n v="1002214605"/>
    <s v="15-00001123"/>
    <s v="SELVALEGRE"/>
    <n v="360"/>
    <s v="BOL"/>
    <s v="101780"/>
    <s v="MEGAPROFER S.A."/>
    <s v="809399"/>
    <s v="FERRETERIA ECONOMICA LLANO GRANDE"/>
    <s v="QUITO"/>
    <s v="GARCIA MORENO N248 PASAJE 1/4"/>
    <s v="OPCARA"/>
    <s v="O-Pichincha-Carapungo"/>
    <n v="89"/>
    <x v="106"/>
    <x v="106"/>
    <s v="100014932"/>
    <s v="CORREA MILTON"/>
    <s v="ZEMU"/>
    <s v="18UE712"/>
    <s v="2"/>
    <s v="Sin Pallet"/>
    <n v="0"/>
    <n v="0"/>
    <x v="0"/>
    <n v="27000"/>
    <n v="18020"/>
    <n v="8980"/>
    <n v="158.4"/>
    <m/>
    <x v="104"/>
    <n v="8"/>
    <s v="08"/>
    <n v="18"/>
    <x v="1"/>
    <n v="0.44"/>
    <n v="8.8000000000000007"/>
    <s v="LA ARMENIA S.A."/>
  </r>
  <r>
    <n v="1002214603"/>
    <s v="UE01"/>
    <d v="2022-04-08T00:00:00"/>
    <d v="1899-12-30T17:31:00"/>
    <s v="012-024-00413931"/>
    <s v="9000811309"/>
    <s v="012-022-00317406"/>
    <n v="1386.88"/>
    <n v="1554.98"/>
    <s v="ZPVN"/>
    <s v="40569474"/>
    <s v="P000033957"/>
    <n v="8002833355"/>
    <n v="1002214603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s v="18UE374"/>
    <s v="1"/>
    <s v="Con Pallet"/>
    <n v="0.05"/>
    <n v="10"/>
    <x v="0"/>
    <n v="17585"/>
    <n v="10025"/>
    <n v="7560"/>
    <n v="30"/>
    <m/>
    <x v="93"/>
    <n v="8"/>
    <s v="08"/>
    <n v="10"/>
    <x v="1"/>
    <n v="0.15"/>
    <n v="3"/>
    <s v="SANJOPAS S.A."/>
  </r>
  <r>
    <n v="1002214603"/>
    <s v="UE01"/>
    <d v="2022-04-08T00:00:00"/>
    <d v="1899-12-30T17:31:00"/>
    <s v="012-024-00413932"/>
    <s v="9000811308"/>
    <s v="012-022-00317405"/>
    <n v="1922.33"/>
    <n v="2155.33"/>
    <s v="ZPVN"/>
    <s v="40569473"/>
    <s v="P000033956"/>
    <n v="8002833354"/>
    <n v="1002214603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s v="18UE374"/>
    <s v="1"/>
    <s v="Con Pallet"/>
    <n v="0.05"/>
    <n v="14"/>
    <x v="0"/>
    <n v="21595"/>
    <n v="14035"/>
    <n v="7560"/>
    <n v="42"/>
    <m/>
    <x v="93"/>
    <n v="8"/>
    <s v="08"/>
    <n v="14"/>
    <x v="1"/>
    <n v="0.15"/>
    <n v="3"/>
    <s v="SANJOPAS S.A."/>
  </r>
  <r>
    <n v="1002214623"/>
    <s v="UE01"/>
    <d v="2022-04-08T00:00:00"/>
    <d v="1899-12-30T17:33:00"/>
    <s v="012-024-00413933"/>
    <s v="9000811310"/>
    <s v="012-022-00317407"/>
    <n v="3278.88"/>
    <n v="3676.31"/>
    <s v="ZPVN"/>
    <s v="40569259"/>
    <s v="0000396936"/>
    <n v="8002833378"/>
    <n v="1002214623"/>
    <s v="15-00001123"/>
    <s v="SELVALEGRE"/>
    <n v="4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90"/>
    <x v="90"/>
    <s v="100019698"/>
    <s v="VELASTEGUI JHONATAN"/>
    <s v="ZEMT"/>
    <s v="18UE676"/>
    <s v="2"/>
    <s v="Sin Pallet"/>
    <n v="0"/>
    <n v="0"/>
    <x v="0"/>
    <n v="37950"/>
    <n v="24030"/>
    <n v="13920"/>
    <n v="100.8"/>
    <m/>
    <x v="88"/>
    <n v="8"/>
    <s v="08"/>
    <n v="24"/>
    <x v="1"/>
    <n v="0.21"/>
    <n v="4.2"/>
    <s v="LIDENORTI S.A."/>
  </r>
  <r>
    <n v="1002214621"/>
    <s v="UE01"/>
    <d v="2022-04-08T00:00:00"/>
    <d v="1899-12-30T17:35:00"/>
    <s v="012-024-00413934"/>
    <s v="9000811311"/>
    <s v="012-022-00317408"/>
    <n v="3295.42"/>
    <n v="3694.85"/>
    <s v="ZPVN"/>
    <s v="40569127"/>
    <s v="P000033877"/>
    <n v="8002833376"/>
    <n v="1002214621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53"/>
    <x v="53"/>
    <s v="100014948"/>
    <s v="TULCANAZA MARCELO"/>
    <s v="ZEMT"/>
    <s v="18UE597"/>
    <s v="1"/>
    <s v="Con Pallet"/>
    <n v="0.05"/>
    <n v="24"/>
    <x v="0"/>
    <n v="37500"/>
    <n v="24060"/>
    <n v="13440"/>
    <n v="72"/>
    <m/>
    <x v="51"/>
    <n v="8"/>
    <s v="08"/>
    <n v="24"/>
    <x v="1"/>
    <n v="0.15"/>
    <n v="3"/>
    <s v="TRIMPESAS S.A."/>
  </r>
  <r>
    <n v="1002214566"/>
    <s v="UE01"/>
    <d v="2022-04-08T00:00:00"/>
    <d v="1899-12-30T17:36:00"/>
    <s v="012-024-00413935"/>
    <s v="9000810479"/>
    <s v="013-020-00048144"/>
    <n v="814.8"/>
    <n v="913.56"/>
    <s v="ZPDF"/>
    <s v="70178207"/>
    <s v="0000397096"/>
    <n v="8002833305"/>
    <n v="1002214566"/>
    <s v="15-00001119"/>
    <s v="CAMPEON ANTIHUMEDAD"/>
    <n v="120"/>
    <s v="BOL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s v="18UE697"/>
    <s v="2"/>
    <s v="Sin Pallet"/>
    <n v="0"/>
    <n v="0"/>
    <x v="0"/>
    <n v="10621.666999999999"/>
    <n v="6016.6670000000004"/>
    <n v="4605"/>
    <n v="123.6"/>
    <m/>
    <x v="22"/>
    <n v="8"/>
    <s v="08"/>
    <n v="6"/>
    <x v="1"/>
    <n v="1.03"/>
    <n v="20.599999999999998"/>
    <s v="TRANINTAGSA S.A."/>
  </r>
  <r>
    <n v="1002214566"/>
    <s v="UE01"/>
    <d v="2022-04-08T00:00:00"/>
    <d v="1899-12-30T17:36:00"/>
    <s v="012-024-00413936"/>
    <s v="9000810479"/>
    <s v="013-020-00048144"/>
    <n v="1629.6"/>
    <n v="1827.12"/>
    <s v="ZPDF"/>
    <s v="70178207"/>
    <s v="0000397095"/>
    <n v="8002833304"/>
    <n v="1002214566"/>
    <s v="15-00001124"/>
    <s v="SELVALEGRE ANTIHUMEDAD"/>
    <n v="240"/>
    <s v="BOL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s v="18UE697"/>
    <s v="2"/>
    <s v="Sin Pallet"/>
    <n v="0"/>
    <n v="0"/>
    <x v="0"/>
    <n v="16638.332999999999"/>
    <n v="12033.333000000001"/>
    <n v="4605"/>
    <n v="247.2"/>
    <m/>
    <x v="22"/>
    <n v="8"/>
    <s v="08"/>
    <n v="12"/>
    <x v="1"/>
    <n v="1.03"/>
    <n v="20.599999999999998"/>
    <s v="TRANINTAGSA S.A."/>
  </r>
  <r>
    <n v="1002214637"/>
    <s v="UE01"/>
    <d v="2022-04-08T00:00:00"/>
    <d v="1899-12-30T17:41:00"/>
    <s v="012-024-00413937"/>
    <s v="9000811313"/>
    <s v="012-022-00317409"/>
    <n v="3158.4"/>
    <n v="3541.22"/>
    <s v="ZPVN"/>
    <s v="40569197"/>
    <s v="0000396835"/>
    <n v="8002833393"/>
    <n v="1002214637"/>
    <s v="15-00001119"/>
    <s v="CAMPEON ANTIHUMEDAD"/>
    <n v="4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112"/>
    <x v="112"/>
    <s v="100015001"/>
    <s v="GUZMAN ERNESTO"/>
    <s v="ZEMT"/>
    <s v="18UE338"/>
    <s v="2"/>
    <s v="Sin Pallet"/>
    <n v="0"/>
    <n v="0"/>
    <x v="0"/>
    <n v="38940"/>
    <n v="24030"/>
    <n v="14910"/>
    <n v="542.4"/>
    <m/>
    <x v="110"/>
    <n v="8"/>
    <s v="08"/>
    <n v="24"/>
    <x v="1"/>
    <n v="1.1299999999999999"/>
    <n v="22.599999999999998"/>
    <s v="TRANSSJQ S.A."/>
  </r>
  <r>
    <n v="1002214606"/>
    <s v="UE01"/>
    <d v="2022-04-08T00:00:00"/>
    <d v="1899-12-30T17:42:00"/>
    <s v="012-024-00413938"/>
    <s v="9000811316"/>
    <s v="012-022-00317410"/>
    <n v="4527.6000000000004"/>
    <n v="5076.37"/>
    <s v="ZPVN"/>
    <s v="40569100"/>
    <s v="0000396684"/>
    <n v="8002833359"/>
    <n v="1002214606"/>
    <s v="15-00001123"/>
    <s v="SELVALEGRE"/>
    <n v="660"/>
    <s v="BOL"/>
    <s v="101607"/>
    <s v="JAYA PANCHI MARIA MERCEDES"/>
    <s v="801750"/>
    <s v="FERRETERIA ABIGAIL"/>
    <s v="QUITO"/>
    <s v="CALLE C NUMERO 940 Y CALLE 69A"/>
    <s v="OPGUAM"/>
    <s v="O-Pichincha-Guamani"/>
    <n v="129"/>
    <x v="163"/>
    <x v="163"/>
    <s v="100017801"/>
    <s v="CUASES VICTOR"/>
    <s v="ZETT"/>
    <s v="18UE543"/>
    <s v="2"/>
    <s v="Sin Pallet"/>
    <n v="0"/>
    <n v="0"/>
    <x v="0"/>
    <n v="50780"/>
    <n v="33080"/>
    <n v="17700"/>
    <n v="336.6"/>
    <m/>
    <x v="159"/>
    <n v="8"/>
    <s v="08"/>
    <n v="33"/>
    <x v="1"/>
    <n v="0.51"/>
    <n v="10.200000000000001"/>
    <s v="TRIMPESAS S.A."/>
  </r>
  <r>
    <n v="1002214632"/>
    <s v="UE01"/>
    <d v="2022-04-08T00:00:00"/>
    <d v="1899-12-30T17:46:00"/>
    <s v="012-024-00413939"/>
    <s v="9000811318"/>
    <s v="012-022-00317411"/>
    <n v="3915.6"/>
    <n v="4390.1899999999996"/>
    <s v="ZPVN"/>
    <s v="40569214"/>
    <s v="0000397415"/>
    <n v="8002833388"/>
    <n v="1002214632"/>
    <s v="15-00000218"/>
    <s v="MAGNO HE"/>
    <n v="32.63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s v="18QBA0811"/>
    <s v="2"/>
    <s v="Sin Pallet"/>
    <n v="0"/>
    <n v="0"/>
    <x v="0"/>
    <n v="51120"/>
    <n v="32630"/>
    <n v="18490"/>
    <n v="366.76"/>
    <m/>
    <x v="1"/>
    <n v="8"/>
    <s v="08"/>
    <n v="32.630000000000003"/>
    <x v="1"/>
    <n v="11.239963224026967"/>
    <n v="11.239963224026967"/>
    <s v="TRANSCONCEM CIA. LTDA."/>
  </r>
  <r>
    <n v="1002214650"/>
    <s v="UE01"/>
    <d v="2022-04-08T00:00:00"/>
    <d v="1899-12-30T17:54:00"/>
    <s v="012-024-00413940"/>
    <s v=""/>
    <s v=""/>
    <n v="0"/>
    <n v="0"/>
    <s v="ZPRC"/>
    <s v="2500108938"/>
    <s v="P000034015"/>
    <n v="8002833412"/>
    <n v="1002214650"/>
    <s v="15-00001115"/>
    <s v="ARMADURO"/>
    <n v="34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25960.606"/>
    <n v="17020.606"/>
    <n v="8940"/>
    <n v="234.6"/>
    <m/>
    <x v="109"/>
    <n v="8"/>
    <s v="08"/>
    <n v="17"/>
    <x v="1"/>
    <n v="0.69"/>
    <n v="13.799999999999999"/>
    <s v="TRANSPORTE PROPIO"/>
  </r>
  <r>
    <n v="1002214650"/>
    <s v="UE01"/>
    <d v="2022-04-08T00:00:00"/>
    <d v="1899-12-30T17:54:00"/>
    <s v="012-024-00413941"/>
    <s v=""/>
    <s v=""/>
    <n v="0"/>
    <n v="0"/>
    <s v="ZPRC"/>
    <s v="2500108937"/>
    <s v="P000034014"/>
    <n v="8002833411"/>
    <n v="1002214650"/>
    <s v="15-00001123"/>
    <s v="SELVALEGRE"/>
    <n v="32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24959.394"/>
    <n v="16019.394"/>
    <n v="8940"/>
    <n v="220.8"/>
    <m/>
    <x v="109"/>
    <n v="8"/>
    <s v="08"/>
    <n v="16"/>
    <x v="1"/>
    <n v="0.69000000000000006"/>
    <n v="13.8"/>
    <s v="TRANSPORTE PROPIO"/>
  </r>
  <r>
    <n v="1002214685"/>
    <s v="UE01"/>
    <d v="2022-04-08T00:00:00"/>
    <d v="1899-12-30T17:55:00"/>
    <s v="012-024-00413942"/>
    <s v="9000811324"/>
    <s v="012-022-00317412"/>
    <n v="2304.9"/>
    <n v="2584.27"/>
    <s v="ZPVN"/>
    <s v="40569592"/>
    <s v="P000034006"/>
    <n v="8002833447"/>
    <n v="1002214685"/>
    <s v="15-00001123"/>
    <s v="SELVALEGRE"/>
    <n v="360"/>
    <s v="BOL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60"/>
    <n v="18040"/>
    <n v="9320"/>
    <n v="266.39999999999998"/>
    <m/>
    <x v="7"/>
    <n v="8"/>
    <s v="08"/>
    <n v="18"/>
    <x v="1"/>
    <n v="0.74"/>
    <n v="14.799999999999999"/>
    <s v="TRANSPORTE PROPIO"/>
  </r>
  <r>
    <n v="1002214625"/>
    <s v="UE01"/>
    <d v="2022-04-08T00:00:00"/>
    <d v="1899-12-30T17:58:00"/>
    <s v="012-024-00413943"/>
    <s v="9000811328"/>
    <s v="012-022-00317414"/>
    <n v="3014"/>
    <n v="3379.32"/>
    <s v="ZPVN"/>
    <s v="40569171"/>
    <s v="0000396801"/>
    <n v="8002833380"/>
    <n v="1002214625"/>
    <s v="15-00001115"/>
    <s v="ARMADURO"/>
    <n v="440"/>
    <s v="BOL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s v="18UE678"/>
    <s v="1"/>
    <s v="Con Pallet"/>
    <n v="0.05"/>
    <n v="22"/>
    <x v="0"/>
    <n v="30116.667000000001"/>
    <n v="22036.667000000001"/>
    <n v="8080"/>
    <n v="83.6"/>
    <m/>
    <x v="80"/>
    <n v="8"/>
    <s v="08"/>
    <n v="22"/>
    <x v="1"/>
    <n v="0.18999999999999997"/>
    <n v="3.8"/>
    <s v="LA ARMENIA S.A."/>
  </r>
  <r>
    <n v="1002214625"/>
    <s v="UE01"/>
    <d v="2022-04-08T00:00:00"/>
    <d v="1899-12-30T17:58:00"/>
    <s v="012-024-00413944"/>
    <s v="9000811327"/>
    <s v="012-022-00317413"/>
    <n v="271.2"/>
    <n v="304.07"/>
    <s v="ZPVN"/>
    <s v="40569171"/>
    <s v="0000396800"/>
    <n v="8002833381"/>
    <n v="1002214625"/>
    <s v="15-00001123"/>
    <s v="SELVALEGRE"/>
    <n v="40"/>
    <s v="BOL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s v="18UE678"/>
    <s v="1"/>
    <s v="Con Pallet"/>
    <n v="0.05"/>
    <n v="2"/>
    <x v="0"/>
    <n v="10083.333000000001"/>
    <n v="2003.3330000000001"/>
    <n v="8080"/>
    <n v="7.6"/>
    <m/>
    <x v="80"/>
    <n v="8"/>
    <s v="08"/>
    <n v="2"/>
    <x v="1"/>
    <n v="0.19"/>
    <n v="3.8"/>
    <s v="LA ARMENIA S.A."/>
  </r>
  <r>
    <n v="1002214644"/>
    <s v="UE01"/>
    <d v="2022-04-08T00:00:00"/>
    <d v="1899-12-30T18:00:00"/>
    <s v="012-024-00413945"/>
    <s v="9000811331"/>
    <s v="012-022-00317417"/>
    <n v="1080"/>
    <n v="1210.9000000000001"/>
    <s v="ZPVN"/>
    <s v="40569672"/>
    <s v="0000397604"/>
    <n v="8002833403"/>
    <n v="1002214644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s v="18UE744"/>
    <s v="2"/>
    <s v="Sin Pallet"/>
    <n v="0"/>
    <n v="0"/>
    <x v="0"/>
    <n v="11054.445"/>
    <n v="8017.7780000000002"/>
    <n v="3036.6669999999999"/>
    <n v="65.599999999999994"/>
    <m/>
    <x v="14"/>
    <n v="8"/>
    <s v="08"/>
    <n v="8"/>
    <x v="1"/>
    <n v="0.41"/>
    <n v="8.1999999999999993"/>
    <s v="SANJOPAS S.A."/>
  </r>
  <r>
    <n v="1002214644"/>
    <s v="UE01"/>
    <d v="2022-04-08T00:00:00"/>
    <d v="1899-12-30T18:00:00"/>
    <s v="012-024-00413946"/>
    <s v="9000811329"/>
    <s v="012-022-00317415"/>
    <n v="734.4"/>
    <n v="823.42"/>
    <s v="ZPVN"/>
    <s v="40569672"/>
    <s v="0000397605"/>
    <n v="8002833401"/>
    <n v="1002214644"/>
    <s v="15-00001120"/>
    <s v="CAMPEON"/>
    <n v="12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s v="18UE744"/>
    <s v="2"/>
    <s v="Sin Pallet"/>
    <n v="0"/>
    <n v="0"/>
    <x v="0"/>
    <n v="9050"/>
    <n v="6013.3329999999996"/>
    <n v="3036.6669999999999"/>
    <n v="49.2"/>
    <m/>
    <x v="14"/>
    <n v="8"/>
    <s v="08"/>
    <n v="6"/>
    <x v="1"/>
    <n v="0.41000000000000003"/>
    <n v="8.2000000000000011"/>
    <s v="SANJOPAS S.A."/>
  </r>
  <r>
    <n v="1002214644"/>
    <s v="UE01"/>
    <d v="2022-04-08T00:00:00"/>
    <d v="1899-12-30T18:00:00"/>
    <s v="012-024-00413947"/>
    <s v="9000811330"/>
    <s v="012-022-00317416"/>
    <n v="534.4"/>
    <n v="599.16999999999996"/>
    <s v="ZPVN"/>
    <s v="40569672"/>
    <s v="0000397603"/>
    <n v="8002833402"/>
    <n v="1002214644"/>
    <s v="15-00001123"/>
    <s v="SELVALEGRE"/>
    <n v="8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s v="18UE744"/>
    <s v="2"/>
    <s v="Sin Pallet"/>
    <n v="0"/>
    <n v="0"/>
    <x v="0"/>
    <n v="7045.5559999999996"/>
    <n v="4008.8890000000001"/>
    <n v="3036.6669999999999"/>
    <n v="32.799999999999997"/>
    <m/>
    <x v="14"/>
    <n v="8"/>
    <s v="08"/>
    <n v="4"/>
    <x v="1"/>
    <n v="0.41"/>
    <n v="8.1999999999999993"/>
    <s v="SANJOPAS S.A."/>
  </r>
  <r>
    <n v="1002214592"/>
    <s v="UE01"/>
    <d v="2022-04-08T00:00:00"/>
    <d v="1899-12-30T18:03:00"/>
    <s v="012-024-00413948"/>
    <s v="9000811332"/>
    <s v="012-022-00317418"/>
    <n v="3864"/>
    <n v="4332.34"/>
    <s v="ZPVN"/>
    <s v="40569214"/>
    <s v="0000397414"/>
    <n v="8002833340"/>
    <n v="1002214592"/>
    <s v="15-00000218"/>
    <s v="MAGNO HE"/>
    <n v="32.20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1850"/>
    <n v="32200"/>
    <n v="19650"/>
    <n v="361.93"/>
    <m/>
    <x v="1"/>
    <n v="8"/>
    <s v="08"/>
    <n v="32.200000000000003"/>
    <x v="1"/>
    <n v="11.240062111801242"/>
    <n v="11.240062111801242"/>
    <s v="TRANSCONCEM CIA.LTDA."/>
  </r>
  <r>
    <n v="1002214627"/>
    <s v="UE01"/>
    <d v="2022-04-08T00:00:00"/>
    <d v="1899-12-30T18:06:00"/>
    <s v="012-024-00413949"/>
    <s v="9000811333"/>
    <s v="012-022-00317419"/>
    <n v="3238.68"/>
    <n v="3631.23"/>
    <s v="ZPVN"/>
    <s v="40569570"/>
    <s v="P000033995"/>
    <n v="8002833383"/>
    <n v="1002214627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s v="18UE716"/>
    <s v="1"/>
    <s v="Con Pallet"/>
    <n v="0.05"/>
    <n v="24"/>
    <x v="0"/>
    <n v="40200"/>
    <n v="24050"/>
    <n v="16150"/>
    <n v="43.2"/>
    <m/>
    <x v="153"/>
    <n v="8"/>
    <s v="08"/>
    <n v="24"/>
    <x v="1"/>
    <n v="9.0000000000000011E-2"/>
    <n v="1.8"/>
    <s v="SILOGTER S.A."/>
  </r>
  <r>
    <n v="1002214649"/>
    <s v="UE01"/>
    <d v="2022-04-08T00:00:00"/>
    <d v="1899-12-30T18:12:00"/>
    <s v="012-024-00413950"/>
    <s v="9000811339"/>
    <s v="012-022-00317421"/>
    <n v="1635.89"/>
    <n v="1834.17"/>
    <s v="ZPVN"/>
    <s v="40569680"/>
    <s v="0000397624"/>
    <n v="8002833409"/>
    <n v="1002214649"/>
    <s v="15-00001115"/>
    <s v="ARMADURO"/>
    <n v="24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s v="18UE601"/>
    <s v="2"/>
    <s v="Sin Pallet"/>
    <n v="0"/>
    <n v="0"/>
    <x v="0"/>
    <n v="16591.667000000001"/>
    <n v="12026.666999999999"/>
    <n v="4565"/>
    <n v="67.2"/>
    <m/>
    <x v="128"/>
    <n v="8"/>
    <s v="08"/>
    <n v="12"/>
    <x v="1"/>
    <n v="0.28000000000000003"/>
    <n v="5.6000000000000005"/>
    <s v="LIDENORTI S.A."/>
  </r>
  <r>
    <n v="1002214649"/>
    <s v="UE01"/>
    <d v="2022-04-08T00:00:00"/>
    <d v="1899-12-30T18:12:00"/>
    <s v="012-024-00413951"/>
    <s v="9000811338"/>
    <s v="012-022-00317420"/>
    <n v="809.67"/>
    <n v="907.81"/>
    <s v="ZPVN"/>
    <s v="40569680"/>
    <s v="0000397623"/>
    <n v="8002833410"/>
    <n v="1002214649"/>
    <s v="15-00001123"/>
    <s v="SELVALEGRE"/>
    <n v="12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s v="18UE601"/>
    <s v="2"/>
    <s v="Sin Pallet"/>
    <n v="0"/>
    <n v="0"/>
    <x v="0"/>
    <n v="10578.333000000001"/>
    <n v="6013.3329999999996"/>
    <n v="4565"/>
    <n v="33.6"/>
    <m/>
    <x v="128"/>
    <n v="8"/>
    <s v="08"/>
    <n v="6"/>
    <x v="1"/>
    <n v="0.28000000000000003"/>
    <n v="5.6000000000000005"/>
    <s v="LIDENORTI S.A."/>
  </r>
  <r>
    <n v="1002214651"/>
    <s v="UE01"/>
    <d v="2022-04-08T00:00:00"/>
    <d v="1899-12-30T18:16:00"/>
    <s v="012-024-00413952"/>
    <s v=""/>
    <s v=""/>
    <n v="0"/>
    <n v="0"/>
    <s v="ZPRC"/>
    <s v="2500108945"/>
    <s v="P000034023"/>
    <n v="8002833414"/>
    <n v="1002214651"/>
    <s v="15-00001120"/>
    <s v="CAMPEON"/>
    <n v="1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s v="18UE912"/>
    <s v="1"/>
    <s v="Con Pallet"/>
    <n v="0.05"/>
    <n v="6"/>
    <x v="0"/>
    <n v="14125"/>
    <n v="6010"/>
    <n v="8115"/>
    <n v="25.2"/>
    <m/>
    <x v="20"/>
    <n v="8"/>
    <s v="08"/>
    <n v="6"/>
    <x v="1"/>
    <n v="0.21"/>
    <n v="4.2"/>
    <s v="TRANSSJQ S.A."/>
  </r>
  <r>
    <n v="1002214651"/>
    <s v="UE01"/>
    <d v="2022-04-08T00:00:00"/>
    <d v="1899-12-30T18:16:00"/>
    <s v="012-024-00413953"/>
    <s v=""/>
    <s v=""/>
    <n v="0"/>
    <n v="0"/>
    <s v="ZPRC"/>
    <s v="2500108944"/>
    <s v="P000034022"/>
    <n v="8002833413"/>
    <n v="1002214651"/>
    <s v="15-00001123"/>
    <s v="SELVALEGRE"/>
    <n v="3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s v="18UE912"/>
    <s v="1"/>
    <s v="Con Pallet"/>
    <n v="0.05"/>
    <n v="18"/>
    <x v="0"/>
    <n v="26145"/>
    <n v="18030"/>
    <n v="8115"/>
    <n v="75.599999999999994"/>
    <m/>
    <x v="20"/>
    <n v="8"/>
    <s v="08"/>
    <n v="18"/>
    <x v="1"/>
    <n v="0.21"/>
    <n v="4.1999999999999993"/>
    <s v="TRANSSJQ S.A."/>
  </r>
  <r>
    <n v="1002214647"/>
    <s v="UE01"/>
    <d v="2022-04-08T00:00:00"/>
    <d v="1899-12-30T18:18:00"/>
    <s v="012-024-00413954"/>
    <s v=""/>
    <s v=""/>
    <n v="0"/>
    <n v="0"/>
    <s v="ZPRC"/>
    <s v="2500108883"/>
    <s v="0000396752"/>
    <n v="8002833406"/>
    <n v="1002214647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s v="18UE787"/>
    <s v="1"/>
    <s v="Con Pallet"/>
    <n v="0.05"/>
    <n v="24"/>
    <x v="0"/>
    <n v="37650"/>
    <n v="24080"/>
    <n v="13570"/>
    <n v="542.4"/>
    <m/>
    <x v="102"/>
    <n v="8"/>
    <s v="08"/>
    <n v="24"/>
    <x v="1"/>
    <n v="1.1299999999999999"/>
    <n v="22.599999999999998"/>
    <s v="TRANSSJQ S.A."/>
  </r>
  <r>
    <n v="1002214723"/>
    <s v="UE01"/>
    <d v="2022-04-08T00:00:00"/>
    <d v="1899-12-30T18:22:00"/>
    <s v="012-024-00413956"/>
    <s v="9000811343"/>
    <s v="012-022-00317422"/>
    <n v="4745.3999999999996"/>
    <n v="5320.58"/>
    <s v="ZPVN"/>
    <s v="40569627"/>
    <s v="0000397546"/>
    <n v="8002833490"/>
    <n v="1002214723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153"/>
    <x v="153"/>
    <s v="100020688"/>
    <s v="RIVERA JENRRI"/>
    <s v="ZETT"/>
    <s v="18UE747"/>
    <s v="2"/>
    <s v="Sin Pallet"/>
    <n v="0"/>
    <n v="0"/>
    <x v="0"/>
    <n v="50270"/>
    <n v="33100"/>
    <n v="17170"/>
    <n v="125.4"/>
    <m/>
    <x v="150"/>
    <n v="8"/>
    <s v="08"/>
    <n v="33"/>
    <x v="1"/>
    <n v="0.19"/>
    <n v="3.8000000000000003"/>
    <s v="LIDENORTI S.A."/>
  </r>
  <r>
    <n v="1002214633"/>
    <s v="UE01"/>
    <d v="2022-04-08T00:00:00"/>
    <d v="1899-12-30T18:25:00"/>
    <s v="012-024-00413957"/>
    <s v="9000811347"/>
    <s v="012-022-00317423"/>
    <n v="3238.68"/>
    <n v="3631.23"/>
    <s v="ZPVN"/>
    <s v="40569571"/>
    <s v="P000033996"/>
    <n v="8002833389"/>
    <n v="1002214633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07"/>
    <x v="107"/>
    <s v="10005884"/>
    <s v="FLORES SANTANDER CARLOS EDUARDO"/>
    <s v="ZEMT"/>
    <s v="18UE609"/>
    <s v="1"/>
    <s v="Con Pallet"/>
    <n v="0.05"/>
    <n v="24"/>
    <x v="0"/>
    <n v="40170"/>
    <n v="24030"/>
    <n v="16140"/>
    <n v="43.2"/>
    <m/>
    <x v="105"/>
    <n v="8"/>
    <s v="08"/>
    <n v="24"/>
    <x v="1"/>
    <n v="9.0000000000000011E-2"/>
    <n v="1.8"/>
    <s v="TRIMPESAS S.A."/>
  </r>
  <r>
    <n v="1002214699"/>
    <s v="UE01"/>
    <d v="2022-04-08T00:00:00"/>
    <d v="1899-12-30T18:26:00"/>
    <s v="012-024-00413958"/>
    <s v="9000811349"/>
    <s v="012-022-00317424"/>
    <n v="3939.44"/>
    <n v="4416.92"/>
    <s v="ZPVN"/>
    <s v="40569563"/>
    <s v="0000397410"/>
    <n v="8002833462"/>
    <n v="1002214699"/>
    <s v="15-00001121"/>
    <s v="GLADIADOR"/>
    <n v="31.35"/>
    <s v="T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7520"/>
    <s v="PINCAY JAVIER"/>
    <s v="ZECI"/>
    <s v="18IBB1986"/>
    <s v="2"/>
    <s v="Sin Pallet"/>
    <n v="0"/>
    <n v="0"/>
    <x v="0"/>
    <n v="50060"/>
    <n v="31350"/>
    <n v="18710"/>
    <n v="254.25"/>
    <m/>
    <x v="1"/>
    <n v="8"/>
    <s v="08"/>
    <n v="31.35"/>
    <x v="1"/>
    <n v="8.1100478468899517"/>
    <n v="8.1100478468899517"/>
    <s v="TRANSCONCEM CIA. LTDA."/>
  </r>
  <r>
    <n v="1002214701"/>
    <s v="UE01"/>
    <d v="2022-04-08T00:00:00"/>
    <d v="1899-12-30T18:35:00"/>
    <s v="012-024-00413959"/>
    <s v=""/>
    <s v=""/>
    <n v="0"/>
    <n v="0"/>
    <s v="ZPRC"/>
    <s v="2500108935"/>
    <s v="0000397454"/>
    <n v="8002833464"/>
    <n v="1002214701"/>
    <s v="15-00000218"/>
    <s v="MAGNO HE"/>
    <n v="31.48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9435"/>
    <s v="CAMPILLO LÁZARO"/>
    <s v="ZECI"/>
    <s v="18UE831"/>
    <s v="2"/>
    <s v="Sin Pallet"/>
    <n v="0"/>
    <n v="0"/>
    <x v="0"/>
    <n v="49900"/>
    <n v="31480"/>
    <n v="18420"/>
    <n v="285.83999999999997"/>
    <m/>
    <x v="28"/>
    <n v="8"/>
    <s v="08"/>
    <n v="31.48"/>
    <x v="1"/>
    <n v="9.0800508259212194"/>
    <n v="9.0800508259212194"/>
    <s v="TRANSALMEIDA"/>
  </r>
  <r>
    <n v="1002214737"/>
    <s v="UE01"/>
    <d v="2022-04-08T00:00:00"/>
    <d v="1899-12-30T18:41:00"/>
    <s v="012-024-00413960"/>
    <s v="9000811354"/>
    <s v="012-022-00317426"/>
    <n v="1074.83"/>
    <n v="1205.1099999999999"/>
    <s v="ZPVN"/>
    <s v="40569703"/>
    <s v="P000034037"/>
    <n v="8002833508"/>
    <n v="1002214737"/>
    <s v="15-00001115"/>
    <s v="ARMADURO"/>
    <n v="160"/>
    <s v="BOL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s v="18UE737"/>
    <s v="2"/>
    <s v="Sin Pallet"/>
    <n v="0"/>
    <n v="0"/>
    <x v="0"/>
    <n v="12512.778"/>
    <n v="8017.7780000000002"/>
    <n v="4495"/>
    <n v="65.599999999999994"/>
    <m/>
    <x v="31"/>
    <n v="8"/>
    <s v="08"/>
    <n v="8"/>
    <x v="1"/>
    <n v="0.41"/>
    <n v="8.1999999999999993"/>
    <s v="TRANSPORTE PESADO CIAPRUTE S.A."/>
  </r>
  <r>
    <n v="1002214737"/>
    <s v="UE01"/>
    <d v="2022-04-08T00:00:00"/>
    <d v="1899-12-30T18:41:00"/>
    <s v="012-024-00413961"/>
    <s v="9000811353"/>
    <s v="012-022-00317425"/>
    <n v="1337.63"/>
    <n v="1499.76"/>
    <s v="ZPVN"/>
    <s v="40569702"/>
    <s v="P000034036"/>
    <n v="8002833509"/>
    <n v="1002214737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s v="18UE737"/>
    <s v="2"/>
    <s v="Sin Pallet"/>
    <n v="0"/>
    <n v="0"/>
    <x v="0"/>
    <n v="14517.222"/>
    <n v="10022.222"/>
    <n v="4495"/>
    <n v="82"/>
    <m/>
    <x v="31"/>
    <n v="8"/>
    <s v="08"/>
    <n v="10"/>
    <x v="1"/>
    <n v="0.41"/>
    <n v="8.1999999999999993"/>
    <s v="TRANSPORTE PESADO CIAPRUTE S.A."/>
  </r>
  <r>
    <n v="1002214726"/>
    <s v="UE01"/>
    <d v="2022-04-08T00:00:00"/>
    <d v="1899-12-30T18:42:00"/>
    <s v="012-024-00413962"/>
    <s v="9000811356"/>
    <s v="012-022-00317427"/>
    <n v="2301.35"/>
    <n v="2580.29"/>
    <s v="ZPVN"/>
    <s v="40569693"/>
    <s v="P000034029"/>
    <n v="8002833493"/>
    <n v="100221472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9455"/>
    <s v="ORDONEZ ISAIAS"/>
    <s v="ZEMU"/>
    <s v="18UE661"/>
    <s v="2"/>
    <s v="Sin Pallet"/>
    <n v="0"/>
    <n v="0"/>
    <x v="0"/>
    <n v="27130"/>
    <n v="18020"/>
    <n v="9110"/>
    <n v="266.39999999999998"/>
    <m/>
    <x v="104"/>
    <n v="8"/>
    <s v="08"/>
    <n v="18"/>
    <x v="1"/>
    <n v="0.74"/>
    <n v="14.799999999999999"/>
    <s v="LA ARMENIA S.A."/>
  </r>
  <r>
    <n v="1002214656"/>
    <s v="UE01"/>
    <d v="2022-04-08T00:00:00"/>
    <d v="1899-12-30T18:45:00"/>
    <s v="012-024-00413963"/>
    <s v="9000811357"/>
    <s v="012-022-00317428"/>
    <n v="2268"/>
    <n v="2542.9"/>
    <s v="ZPVN"/>
    <s v="40569673"/>
    <s v="0000397606"/>
    <n v="8002833417"/>
    <n v="1002214656"/>
    <s v="15-00001119"/>
    <s v="CAMPEON ANTIHUMEDAD"/>
    <n v="360"/>
    <s v="BOL"/>
    <s v="101664"/>
    <s v="ACERIA DEL ECUADOR C.A. ADELCA"/>
    <s v="802632"/>
    <s v="ZAMBRANO MANZABA TAYRON LENIN"/>
    <s v="QUEVEDO"/>
    <s v="AV WALTER ANDRADE Y DECIMA ESQUINA"/>
    <s v="ORQUEV"/>
    <s v="O-Losrios-Quevedo"/>
    <n v="345"/>
    <x v="150"/>
    <x v="150"/>
    <s v="10003575"/>
    <s v="QUILCA CAYAMBE EDISON BAYARDO"/>
    <s v="ZEMU"/>
    <s v="18UE665"/>
    <s v="2"/>
    <s v="Sin Pallet"/>
    <n v="0"/>
    <n v="0"/>
    <x v="0"/>
    <n v="27030"/>
    <n v="18020"/>
    <n v="9010"/>
    <n v="370.8"/>
    <m/>
    <x v="147"/>
    <n v="8"/>
    <s v="08"/>
    <n v="18"/>
    <x v="1"/>
    <n v="1.03"/>
    <n v="20.6"/>
    <s v="RUTAS COTACACHENSES S.A."/>
  </r>
  <r>
    <n v="1002214756"/>
    <s v="UE01"/>
    <d v="2022-04-08T00:00:00"/>
    <d v="1899-12-30T18:47:00"/>
    <s v="012-024-00413964"/>
    <s v=""/>
    <s v=""/>
    <n v="0"/>
    <n v="0"/>
    <s v="ZPRC"/>
    <s v="2500108926"/>
    <s v="P000033971"/>
    <n v="8002833529"/>
    <n v="1002214756"/>
    <s v="15-00000218"/>
    <s v="MAGNO HE"/>
    <n v="31.2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090"/>
    <n v="31290"/>
    <n v="18800"/>
    <n v="0"/>
    <m/>
    <x v="3"/>
    <n v="8"/>
    <s v="08"/>
    <n v="31.29"/>
    <x v="1"/>
    <n v="0"/>
    <n v="0"/>
    <s v="UNICON"/>
  </r>
  <r>
    <n v="1002214640"/>
    <s v="UE01"/>
    <d v="2022-04-08T00:00:00"/>
    <d v="1899-12-30T18:50:00"/>
    <s v="012-024-00413965"/>
    <s v="9000811359"/>
    <s v="012-022-00317429"/>
    <n v="4375.8"/>
    <n v="4906.18"/>
    <s v="ZPVN"/>
    <s v="40569199"/>
    <s v="0000396843"/>
    <n v="8002833396"/>
    <n v="1002214640"/>
    <s v="15-00001119"/>
    <s v="CAMPEON ANTIHUMEDAD"/>
    <n v="6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14895"/>
    <s v="TERAN JAIME"/>
    <s v="ZETT"/>
    <s v="18UE509"/>
    <s v="2"/>
    <s v="Sin Pallet"/>
    <n v="0"/>
    <n v="0"/>
    <x v="0"/>
    <n v="49920"/>
    <n v="33150"/>
    <n v="16770"/>
    <n v="1036.2"/>
    <m/>
    <x v="79"/>
    <n v="8"/>
    <s v="08"/>
    <n v="33"/>
    <x v="1"/>
    <n v="1.57"/>
    <n v="31.400000000000002"/>
    <s v="LA ARMENIA S.A."/>
  </r>
  <r>
    <n v="1002214704"/>
    <s v="UE01"/>
    <d v="2022-04-08T00:00:00"/>
    <d v="1899-12-30T18:58:00"/>
    <s v="012-024-00413966"/>
    <s v="9000811360"/>
    <s v="012-022-00317430"/>
    <n v="4121.6000000000004"/>
    <n v="4621.16"/>
    <s v="ZPVN"/>
    <s v="40569692"/>
    <s v="0000397652"/>
    <n v="8002833468"/>
    <n v="1002214704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55"/>
    <x v="55"/>
    <s v="100020748"/>
    <s v="SANCHEZ IVAN"/>
    <s v="ZETT"/>
    <s v="18UE900"/>
    <s v="1"/>
    <s v="Con Pallet"/>
    <n v="0.05"/>
    <n v="32"/>
    <x v="0"/>
    <n v="51000"/>
    <n v="32070"/>
    <n v="18930"/>
    <n v="537.6"/>
    <m/>
    <x v="53"/>
    <n v="8"/>
    <s v="08"/>
    <n v="32"/>
    <x v="1"/>
    <n v="0.84000000000000008"/>
    <n v="16.8"/>
    <s v="LIDENORTI S.A."/>
  </r>
  <r>
    <n v="1002214658"/>
    <s v="UE01"/>
    <d v="2022-04-08T00:00:00"/>
    <d v="1899-12-30T19:08:00"/>
    <s v="012-024-00413967"/>
    <s v=""/>
    <s v=""/>
    <n v="0"/>
    <n v="0"/>
    <s v="ZPRC"/>
    <s v="2500108941"/>
    <s v="0000397530"/>
    <n v="8002833421"/>
    <n v="100221465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s v="18UE751"/>
    <s v="4"/>
    <s v="Pallet Cortesia"/>
    <n v="0"/>
    <n v="0"/>
    <x v="0"/>
    <n v="50580"/>
    <n v="32050"/>
    <n v="18530"/>
    <n v="288"/>
    <m/>
    <x v="81"/>
    <n v="8"/>
    <s v="08"/>
    <n v="32"/>
    <x v="1"/>
    <n v="0.45"/>
    <n v="9"/>
    <s v="LIDENORTI S.A."/>
  </r>
  <r>
    <n v="1002214728"/>
    <s v="UE01"/>
    <d v="2022-04-08T00:00:00"/>
    <d v="1899-12-30T19:12:00"/>
    <s v="012-024-00413968"/>
    <s v=""/>
    <s v=""/>
    <n v="0"/>
    <n v="0"/>
    <s v="ZPRC"/>
    <s v="2500108949"/>
    <s v="P000034030"/>
    <n v="8002833497"/>
    <n v="1002214728"/>
    <s v="15-00001119"/>
    <s v="CAMPEON ANTIHUMEDAD"/>
    <n v="200"/>
    <s v="BOL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s v="18UE510"/>
    <s v="2"/>
    <s v="Sin Pallet"/>
    <n v="0"/>
    <n v="0"/>
    <x v="0"/>
    <n v="14717.778"/>
    <n v="10027.778"/>
    <n v="4690"/>
    <n v="230"/>
    <m/>
    <x v="35"/>
    <n v="8"/>
    <s v="08"/>
    <n v="10"/>
    <x v="1"/>
    <n v="1.1499999999999999"/>
    <n v="23"/>
    <s v="RAPIDO EL OTAVALEÑITO S.A."/>
  </r>
  <r>
    <n v="1002214728"/>
    <s v="UE01"/>
    <d v="2022-04-08T00:00:00"/>
    <d v="1899-12-30T19:12:00"/>
    <s v="012-024-00413969"/>
    <s v=""/>
    <s v=""/>
    <n v="0"/>
    <n v="0"/>
    <s v="ZPRC"/>
    <s v="2500108950"/>
    <s v="P000034031"/>
    <n v="8002833496"/>
    <n v="1002214728"/>
    <s v="15-00001124"/>
    <s v="SELVALEGRE ANTIHUMEDAD"/>
    <n v="160"/>
    <s v="BOL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s v="18UE510"/>
    <s v="2"/>
    <s v="Sin Pallet"/>
    <n v="0"/>
    <n v="0"/>
    <x v="0"/>
    <n v="12712.222"/>
    <n v="8022.2219999999998"/>
    <n v="4690"/>
    <n v="184"/>
    <m/>
    <x v="35"/>
    <n v="8"/>
    <s v="08"/>
    <n v="8"/>
    <x v="1"/>
    <n v="1.1499999999999999"/>
    <n v="23"/>
    <s v="RAPIDO EL OTAVALEÑITO S.A."/>
  </r>
  <r>
    <n v="1002214771"/>
    <s v="UE01"/>
    <d v="2022-04-08T00:00:00"/>
    <d v="1899-12-30T19:16:00"/>
    <s v="012-024-00413970"/>
    <s v="9000811370"/>
    <s v="012-022-00317431"/>
    <n v="3715.2"/>
    <n v="4165.5"/>
    <s v="ZPVN"/>
    <s v="40569480"/>
    <s v="0000397285"/>
    <n v="8002833546"/>
    <n v="1002214771"/>
    <s v="15-00001121"/>
    <s v="GLADIADOR"/>
    <n v="30.45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0440"/>
    <n v="30450"/>
    <n v="19990"/>
    <n v="74.91"/>
    <m/>
    <x v="18"/>
    <n v="8"/>
    <s v="08"/>
    <n v="30.45"/>
    <x v="1"/>
    <n v="2.4600985221674878"/>
    <n v="2.4600985221674878"/>
    <s v="LA ARMENIA S.A."/>
  </r>
  <r>
    <n v="1002214738"/>
    <s v="UE01"/>
    <d v="2022-04-08T00:00:00"/>
    <d v="1899-12-30T19:25:00"/>
    <s v="012-024-00413971"/>
    <s v="9000811374"/>
    <s v="012-022-00317432"/>
    <n v="4364.8"/>
    <n v="4893.8500000000004"/>
    <s v="ZPVN"/>
    <s v="40569704"/>
    <s v="P000034038"/>
    <n v="8002833510"/>
    <n v="1002214738"/>
    <s v="15-00001115"/>
    <s v="ARMADURO"/>
    <n v="640"/>
    <s v="BOL"/>
    <s v="101779"/>
    <s v="SORIA VARGAS VINICIO HERNAN"/>
    <s v="802071"/>
    <s v="BODEGA SORIA"/>
    <s v="QUITO"/>
    <s v="INTEROCEANICA LOTE 7"/>
    <s v="OPPUEM"/>
    <s v="O-Pichincha-Puembo"/>
    <n v="110"/>
    <x v="181"/>
    <x v="181"/>
    <s v="10008307"/>
    <s v="RECALDE HERNANDEZ SEGUNDO WILSON"/>
    <s v="ZETT"/>
    <s v="18UE783"/>
    <s v="1"/>
    <s v="Con Pallet"/>
    <n v="0.05"/>
    <n v="32"/>
    <x v="0"/>
    <n v="51390"/>
    <n v="32120"/>
    <n v="19270"/>
    <n v="275.2"/>
    <m/>
    <x v="176"/>
    <n v="8"/>
    <s v="08"/>
    <n v="32"/>
    <x v="1"/>
    <n v="0.43"/>
    <n v="8.6"/>
    <s v="TRANSPREMIUM CIA. LTDA."/>
  </r>
  <r>
    <n v="1002214759"/>
    <s v="UE01"/>
    <d v="2022-04-08T00:00:00"/>
    <d v="1899-12-30T19:29:00"/>
    <s v="012-024-00413972"/>
    <s v="9000811376"/>
    <s v="012-022-00317433"/>
    <n v="4415.3999999999996"/>
    <n v="4950.58"/>
    <s v="ZPVN"/>
    <s v="40569588"/>
    <s v="P000034003"/>
    <n v="8002833532"/>
    <n v="100221475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60"/>
    <n v="33090"/>
    <n v="18270"/>
    <n v="382.8"/>
    <m/>
    <x v="139"/>
    <n v="8"/>
    <s v="08"/>
    <n v="33"/>
    <x v="1"/>
    <n v="0.58000000000000007"/>
    <n v="11.6"/>
    <s v="TRANSPORTE PROPIO"/>
  </r>
  <r>
    <n v="1002214777"/>
    <s v="UE01"/>
    <d v="2022-04-08T00:00:00"/>
    <d v="1899-12-30T19:31:00"/>
    <s v="012-024-00413973"/>
    <s v="9000811377"/>
    <s v="012-022-00317434"/>
    <n v="4217.3999999999996"/>
    <n v="4728.58"/>
    <s v="ZPVN"/>
    <s v="40569212"/>
    <s v="0000396871"/>
    <n v="8002833551"/>
    <n v="1002214777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930"/>
    <n v="33040"/>
    <n v="17890"/>
    <n v="594"/>
    <m/>
    <x v="55"/>
    <n v="8"/>
    <s v="08"/>
    <n v="33"/>
    <x v="1"/>
    <n v="0.9"/>
    <n v="18"/>
    <s v="TRANSPORTE PROPIO"/>
  </r>
  <r>
    <n v="1002214795"/>
    <s v="UE01"/>
    <d v="2022-04-08T00:00:00"/>
    <d v="1899-12-30T19:33:00"/>
    <s v="012-024-00413974"/>
    <s v="9000811378"/>
    <s v="012-022-00317435"/>
    <n v="4035.66"/>
    <n v="4524.8100000000004"/>
    <s v="ZPVN"/>
    <s v="40569629"/>
    <s v="0000397535"/>
    <n v="8002833568"/>
    <n v="1002214795"/>
    <s v="15-00000218"/>
    <s v="MAGNO HE"/>
    <n v="31.91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1260"/>
    <n v="31910"/>
    <n v="19350"/>
    <n v="461.42"/>
    <m/>
    <x v="73"/>
    <n v="8"/>
    <s v="08"/>
    <n v="31.91"/>
    <x v="1"/>
    <n v="14.460043873393921"/>
    <n v="14.460043873393921"/>
    <s v="J.V. TRANSPREMIUN CIA.LTDA"/>
  </r>
  <r>
    <n v="1002214762"/>
    <s v="UE01"/>
    <d v="2022-04-08T00:00:00"/>
    <d v="1899-12-30T19:35:00"/>
    <s v="012-024-00413975"/>
    <s v=""/>
    <s v=""/>
    <n v="0"/>
    <n v="0"/>
    <s v="ZPRC"/>
    <s v="2500108951"/>
    <s v="P000034039"/>
    <n v="8002833535"/>
    <n v="1002214762"/>
    <s v="15-00001123"/>
    <s v="SELVALEGRE"/>
    <n v="3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36"/>
    <x v="136"/>
    <s v="100016550"/>
    <s v="JACOME ARTURO"/>
    <s v="ZEMU"/>
    <s v="18UE627"/>
    <s v="2"/>
    <s v="Sin Pallet"/>
    <n v="0"/>
    <n v="0"/>
    <x v="0"/>
    <n v="27250"/>
    <n v="18040"/>
    <n v="9210"/>
    <n v="158.4"/>
    <m/>
    <x v="134"/>
    <n v="8"/>
    <s v="08"/>
    <n v="18"/>
    <x v="1"/>
    <n v="0.44"/>
    <n v="8.8000000000000007"/>
    <s v="LIDENORTI S.A."/>
  </r>
  <r>
    <n v="1002214748"/>
    <s v="UE01"/>
    <d v="2022-04-08T00:00:00"/>
    <d v="1899-12-30T19:49:00"/>
    <s v="012-024-00413976"/>
    <s v="9000811381"/>
    <s v="012-022-00317437"/>
    <n v="545.6"/>
    <n v="611.73"/>
    <s v="ZPVN"/>
    <s v="40569701"/>
    <s v="P000034035"/>
    <n v="8002833522"/>
    <n v="1002214748"/>
    <s v="15-00001115"/>
    <s v="ARMADURO"/>
    <n v="80"/>
    <s v="BOL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s v="18UE386"/>
    <s v="1"/>
    <s v="Con Pallet"/>
    <n v="0.05"/>
    <n v="4"/>
    <x v="0"/>
    <n v="13251.25"/>
    <n v="4006.25"/>
    <n v="9245"/>
    <n v="34.4"/>
    <m/>
    <x v="115"/>
    <n v="8"/>
    <s v="08"/>
    <n v="4"/>
    <x v="1"/>
    <n v="0.43"/>
    <n v="8.6"/>
    <s v="LIDENORTI S.A."/>
  </r>
  <r>
    <n v="1002214748"/>
    <s v="UE01"/>
    <d v="2022-04-08T00:00:00"/>
    <d v="1899-12-30T19:49:00"/>
    <s v="012-024-00413977"/>
    <s v="9000811380"/>
    <s v="012-022-00317436"/>
    <n v="3802.4"/>
    <n v="4263.28"/>
    <s v="ZPVN"/>
    <s v="40569700"/>
    <s v="P000034034"/>
    <n v="8002833521"/>
    <n v="1002214748"/>
    <s v="15-00001123"/>
    <s v="SELVALEGRE"/>
    <n v="560"/>
    <s v="BOL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s v="18UE386"/>
    <s v="1"/>
    <s v="Con Pallet"/>
    <n v="0.05"/>
    <n v="28"/>
    <x v="0"/>
    <n v="37288.75"/>
    <n v="28043.75"/>
    <n v="9245"/>
    <n v="240.8"/>
    <m/>
    <x v="115"/>
    <n v="8"/>
    <s v="08"/>
    <n v="28"/>
    <x v="1"/>
    <n v="0.43"/>
    <n v="8.6"/>
    <s v="LIDENORTI S.A."/>
  </r>
  <r>
    <n v="1002214808"/>
    <s v="UE01"/>
    <d v="2022-04-08T00:00:00"/>
    <d v="1899-12-30T19:50:00"/>
    <s v="012-024-00413978"/>
    <s v=""/>
    <s v=""/>
    <n v="0"/>
    <n v="0"/>
    <s v="ZPRC"/>
    <s v="2500108935"/>
    <s v="0000397456"/>
    <n v="8002833582"/>
    <n v="1002214808"/>
    <s v="15-00000218"/>
    <s v="MAGNO HE"/>
    <n v="31.64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6824"/>
    <s v="YANEZ JOSE"/>
    <s v="ZECI"/>
    <s v="18UE970"/>
    <s v="2"/>
    <s v="Sin Pallet"/>
    <n v="0"/>
    <n v="0"/>
    <x v="0"/>
    <n v="49860"/>
    <n v="31640"/>
    <n v="18220"/>
    <n v="287.29000000000002"/>
    <m/>
    <x v="28"/>
    <n v="8"/>
    <s v="08"/>
    <n v="31.64"/>
    <x v="1"/>
    <n v="9.0799620733249053"/>
    <n v="9.0799620733249053"/>
    <s v="TRANSALMEIDA CIA."/>
  </r>
  <r>
    <n v="1002214745"/>
    <s v="UE01"/>
    <d v="2022-04-08T00:00:00"/>
    <d v="1899-12-30T19:54:00"/>
    <s v="012-024-00413979"/>
    <s v="9000811291"/>
    <s v="013-020-00048159"/>
    <n v="4463.2299999999996"/>
    <n v="5004.2"/>
    <s v="ZPDF"/>
    <s v="70178351"/>
    <s v="0000397599"/>
    <n v="8002833518"/>
    <n v="1002214745"/>
    <s v="15-00001124"/>
    <s v="SELVALEGRE ANTIHUMEDAD"/>
    <n v="640"/>
    <s v="BOL"/>
    <s v="102988"/>
    <s v="PINOS MONTENEGRO MARCO ANTONIO"/>
    <s v="811094"/>
    <s v="CYFOIL BRISAS DEL CUYABENO"/>
    <s v="CUYABENO"/>
    <s v="VIA PRINCIPAL"/>
    <s v="OKCUYA"/>
    <s v="O-Sucumbios-Cuyabeno"/>
    <n v="461"/>
    <x v="24"/>
    <x v="24"/>
    <s v="100014929"/>
    <s v="YEPEZ PATRICIO"/>
    <s v="ZETT"/>
    <s v="18UE854"/>
    <s v="4"/>
    <s v="Pallet Cortesia"/>
    <n v="0"/>
    <n v="0"/>
    <x v="0"/>
    <n v="49820"/>
    <n v="32160"/>
    <n v="17660"/>
    <n v="921.6"/>
    <m/>
    <x v="24"/>
    <n v="8"/>
    <s v="08"/>
    <n v="32"/>
    <x v="1"/>
    <n v="1.44"/>
    <n v="28.8"/>
    <s v="LIDENORTI S.A."/>
  </r>
  <r>
    <n v="1002214830"/>
    <s v="UE01"/>
    <d v="2022-04-08T00:00:00"/>
    <d v="1899-12-30T19:54:00"/>
    <s v="012-024-00413980"/>
    <s v="9000811382"/>
    <s v="012-022-00317438"/>
    <n v="2287.17"/>
    <n v="2564.39"/>
    <s v="ZPVN"/>
    <s v="40569709"/>
    <s v="P000034042"/>
    <n v="8002833609"/>
    <n v="1002214830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6"/>
    <x v="16"/>
    <s v="100022266"/>
    <s v="CALDERON REYES SEGUNDO JORGE"/>
    <s v="ZEMU"/>
    <s v="18UE711"/>
    <s v="2"/>
    <s v="Sin Pallet"/>
    <n v="0"/>
    <n v="0"/>
    <x v="0"/>
    <n v="27020"/>
    <n v="18010"/>
    <n v="9010"/>
    <n v="273.60000000000002"/>
    <m/>
    <x v="16"/>
    <n v="8"/>
    <s v="08"/>
    <n v="18"/>
    <x v="1"/>
    <n v="0.76"/>
    <n v="15.200000000000001"/>
    <s v="LA ARMENIA S.A."/>
  </r>
  <r>
    <n v="1002214784"/>
    <s v="UE01"/>
    <d v="2022-04-08T00:00:00"/>
    <d v="1899-12-30T19:57:00"/>
    <s v="012-024-00413981"/>
    <s v="9000811383"/>
    <s v="012-022-00317439"/>
    <n v="3853.2"/>
    <n v="4320.2299999999996"/>
    <s v="ZPVN"/>
    <s v="40569214"/>
    <s v="0000397416"/>
    <n v="8002833558"/>
    <n v="1002214784"/>
    <s v="15-00000218"/>
    <s v="MAGNO HE"/>
    <n v="32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390"/>
    <n v="32110"/>
    <n v="19280"/>
    <n v="360.92"/>
    <m/>
    <x v="1"/>
    <n v="8"/>
    <s v="08"/>
    <n v="32.11"/>
    <x v="1"/>
    <n v="11.240112114606042"/>
    <n v="11.240112114606042"/>
    <s v="TRANCONCEM CIA. LTDA."/>
  </r>
  <r>
    <n v="1002214671"/>
    <s v="UE01"/>
    <d v="2022-04-08T00:00:00"/>
    <d v="1899-12-30T19:59:00"/>
    <s v="012-024-00413982"/>
    <s v="9000811384"/>
    <s v="012-022-00317440"/>
    <n v="3144"/>
    <n v="3525.07"/>
    <s v="ZPVN"/>
    <s v="40569572"/>
    <s v="P000033997"/>
    <n v="8002833435"/>
    <n v="1002214671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85"/>
    <x v="85"/>
    <s v="100015010"/>
    <s v="RIVERA JOSE"/>
    <s v="ZEMT"/>
    <s v="18UE779"/>
    <s v="1"/>
    <s v="Con Pallet"/>
    <n v="0.05"/>
    <n v="24"/>
    <x v="0"/>
    <n v="40300"/>
    <n v="24060"/>
    <n v="16240"/>
    <n v="494.4"/>
    <m/>
    <x v="83"/>
    <n v="8"/>
    <s v="08"/>
    <n v="24"/>
    <x v="1"/>
    <n v="1.03"/>
    <n v="20.599999999999998"/>
    <s v="LIDENORTI S.A."/>
  </r>
  <r>
    <n v="1002214841"/>
    <s v="UE01"/>
    <d v="2022-04-08T00:00:00"/>
    <d v="1899-12-30T20:07:00"/>
    <s v="012-024-00413983"/>
    <s v="9000811386"/>
    <s v="012-022-00317442"/>
    <n v="3270"/>
    <n v="3666.35"/>
    <s v="ZPVN"/>
    <s v="40569708"/>
    <s v="P000034041"/>
    <n v="8002833624"/>
    <n v="1002214841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33962.576000000001"/>
    <n v="25007.576000000001"/>
    <n v="8955"/>
    <n v="370"/>
    <m/>
    <x v="106"/>
    <n v="8"/>
    <s v="08"/>
    <n v="25"/>
    <x v="1"/>
    <n v="0.74"/>
    <n v="14.8"/>
    <s v="TRANSPORTE PROPIO"/>
  </r>
  <r>
    <n v="1002214841"/>
    <s v="UE01"/>
    <d v="2022-04-08T00:00:00"/>
    <d v="1899-12-30T20:07:00"/>
    <s v="012-024-00413984"/>
    <s v="9000811385"/>
    <s v="012-022-00317441"/>
    <n v="1040"/>
    <n v="1166.05"/>
    <s v="ZPVN"/>
    <s v="40569707"/>
    <s v="P000034040"/>
    <n v="8002833623"/>
    <n v="1002214841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957.423999999999"/>
    <n v="8002.424"/>
    <n v="8955"/>
    <n v="118.4"/>
    <m/>
    <x v="106"/>
    <n v="8"/>
    <s v="08"/>
    <n v="8"/>
    <x v="1"/>
    <n v="0.74"/>
    <n v="14.8"/>
    <s v="TRANSPORTE PROPIO"/>
  </r>
  <r>
    <n v="1002214837"/>
    <s v="UE01"/>
    <d v="2022-04-08T00:00:00"/>
    <d v="1899-12-30T20:14:00"/>
    <s v="012-024-00413985"/>
    <s v="9000811387"/>
    <s v="012-022-00317443"/>
    <n v="3182.4"/>
    <n v="3568.13"/>
    <s v="ZPVN"/>
    <s v="40569206"/>
    <s v="0000396879"/>
    <n v="8002833620"/>
    <n v="1002214837"/>
    <s v="15-00001119"/>
    <s v="CAMPEON ANTIHUMEDAD"/>
    <n v="480"/>
    <s v="BOL"/>
    <s v="10003243"/>
    <s v="RODRIGUEZ YAGUAL GUILLERMO ISAIAS"/>
    <s v="807626"/>
    <s v="BODEGA PRINCIPAL"/>
    <s v="SALINAS"/>
    <s v="CALLE 15 Y CALLE R (MUEY)"/>
    <s v="OYMANG"/>
    <s v="O-Santaelena-Manglaralto"/>
    <n v="668"/>
    <x v="125"/>
    <x v="125"/>
    <s v="100015198"/>
    <s v="IBUJES JESUS"/>
    <s v="ZEMT"/>
    <s v="18UE511"/>
    <s v="1"/>
    <s v="Con Pallet"/>
    <n v="0.05"/>
    <n v="24"/>
    <x v="0"/>
    <n v="39180"/>
    <n v="24070"/>
    <n v="15110"/>
    <n v="772.8"/>
    <m/>
    <x v="123"/>
    <n v="8"/>
    <s v="08"/>
    <n v="24"/>
    <x v="1"/>
    <n v="1.6099999999999999"/>
    <n v="32.199999999999996"/>
    <s v="TRAPSA C.A."/>
  </r>
  <r>
    <n v="1002214857"/>
    <s v="UE01"/>
    <d v="2022-04-08T00:00:00"/>
    <d v="1899-12-30T20:37:00"/>
    <s v="012-024-00413986"/>
    <s v=""/>
    <s v=""/>
    <n v="0"/>
    <n v="0"/>
    <s v="ZPRC"/>
    <s v="2500108954"/>
    <s v="P000034045"/>
    <n v="8002833642"/>
    <n v="1002214857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29"/>
    <x v="129"/>
    <s v="100014881"/>
    <s v="HARO VICENTE"/>
    <s v="ZEMU"/>
    <s v="18UE736"/>
    <s v="2"/>
    <s v="Sin Pallet"/>
    <n v="0"/>
    <n v="0"/>
    <x v="0"/>
    <n v="27310"/>
    <n v="18020"/>
    <n v="9290"/>
    <n v="266.39999999999998"/>
    <m/>
    <x v="127"/>
    <n v="8"/>
    <s v="08"/>
    <n v="18"/>
    <x v="1"/>
    <n v="0.74"/>
    <n v="14.799999999999999"/>
    <s v="SANJOPAS S.A."/>
  </r>
  <r>
    <n v="1002214849"/>
    <s v="UE01"/>
    <d v="2022-04-08T00:00:00"/>
    <d v="1899-12-30T20:39:00"/>
    <s v="012-024-00413987"/>
    <s v=""/>
    <s v=""/>
    <n v="0"/>
    <n v="0"/>
    <s v="ZPRC"/>
    <s v="2500108933"/>
    <s v="0000397337"/>
    <n v="8002833633"/>
    <n v="1002214849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3"/>
    <x v="113"/>
    <s v="100015003"/>
    <s v="CASTRO MILTON"/>
    <s v="ZEMT"/>
    <s v="18UE745"/>
    <s v="1"/>
    <s v="Con Pallet"/>
    <n v="0.05"/>
    <n v="24"/>
    <x v="0"/>
    <n v="38320"/>
    <n v="24050"/>
    <n v="14270"/>
    <n v="542.4"/>
    <m/>
    <x v="111"/>
    <n v="8"/>
    <s v="08"/>
    <n v="24"/>
    <x v="1"/>
    <n v="1.1299999999999999"/>
    <n v="22.599999999999998"/>
    <s v="TRANSVOLCA S.A."/>
  </r>
  <r>
    <n v="1002214750"/>
    <s v="UE01"/>
    <d v="2022-04-08T00:00:00"/>
    <d v="1899-12-30T20:50:00"/>
    <s v="012-024-00413988"/>
    <s v="9000811388"/>
    <s v="012-022-00317444"/>
    <n v="3220.8"/>
    <n v="3611.19"/>
    <s v="ZPVN"/>
    <s v="40569242"/>
    <s v="0000396928"/>
    <n v="8002833524"/>
    <n v="1002214750"/>
    <s v="15-00001124"/>
    <s v="SELVALEGRE ANTIHUMEDAD"/>
    <n v="48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4"/>
    <x v="64"/>
    <s v="100014869"/>
    <s v="ROCHA JORGE"/>
    <s v="ZEMT"/>
    <s v="18UE718"/>
    <s v="1"/>
    <s v="Con Pallet"/>
    <n v="0.05"/>
    <n v="24"/>
    <x v="0"/>
    <n v="39960"/>
    <n v="24020"/>
    <n v="15940"/>
    <n v="403.2"/>
    <m/>
    <x v="62"/>
    <n v="8"/>
    <s v="08"/>
    <n v="24"/>
    <x v="1"/>
    <n v="0.84"/>
    <n v="16.8"/>
    <s v="TRAPSA C.A."/>
  </r>
  <r>
    <n v="1002214746"/>
    <s v="UE01"/>
    <d v="2022-04-08T00:00:00"/>
    <d v="1899-12-30T20:56:00"/>
    <s v="012-024-00413989"/>
    <s v=""/>
    <s v=""/>
    <n v="0"/>
    <n v="0"/>
    <s v="ZPRC"/>
    <s v="2500108941"/>
    <s v="0000397531"/>
    <n v="8002833519"/>
    <n v="100221474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4"/>
    <x v="94"/>
    <s v="10003496"/>
    <s v="AYALA LOPEZ PABLO ERNESTO"/>
    <s v="ZETT"/>
    <s v="18UE719"/>
    <s v="4"/>
    <s v="Pallet Cortesia"/>
    <n v="0"/>
    <n v="0"/>
    <x v="0"/>
    <n v="50550"/>
    <n v="32070"/>
    <n v="18480"/>
    <n v="288"/>
    <m/>
    <x v="92"/>
    <n v="8"/>
    <s v="08"/>
    <n v="32"/>
    <x v="1"/>
    <n v="0.45"/>
    <n v="9"/>
    <s v="TRAPSA C.A."/>
  </r>
  <r>
    <n v="1002214873"/>
    <s v="UE01"/>
    <d v="2022-04-08T00:00:00"/>
    <d v="1899-12-30T21:10:00"/>
    <s v="012-024-00413990"/>
    <s v=""/>
    <s v=""/>
    <n v="0"/>
    <n v="0"/>
    <s v="ZPRC"/>
    <s v="2500108955"/>
    <s v="P000034046"/>
    <n v="8002833664"/>
    <n v="100221487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s v="18UE389"/>
    <s v="2"/>
    <s v="Sin Pallet"/>
    <n v="0"/>
    <n v="0"/>
    <x v="0"/>
    <n v="27230"/>
    <n v="18030"/>
    <n v="9200"/>
    <n v="248.4"/>
    <m/>
    <x v="22"/>
    <n v="8"/>
    <s v="08"/>
    <n v="18"/>
    <x v="1"/>
    <n v="0.69000000000000006"/>
    <n v="13.8"/>
    <s v="TRANINTAGSA S.A."/>
  </r>
  <r>
    <n v="1002214840"/>
    <s v="UE01"/>
    <d v="2022-04-08T00:00:00"/>
    <d v="1899-12-30T21:11:00"/>
    <s v="012-024-00413991"/>
    <s v="9000811389"/>
    <s v="012-022-00317445"/>
    <n v="3150.58"/>
    <n v="3532.45"/>
    <s v="ZPVN"/>
    <s v="40569711"/>
    <s v="P000034044"/>
    <n v="8002833622"/>
    <n v="1002214840"/>
    <s v="15-00001123"/>
    <s v="SELVALEGRE"/>
    <n v="480"/>
    <s v="BOL"/>
    <s v="10005003"/>
    <s v="CAZORLA NEGRETE EDISON PATRICIO"/>
    <s v="809560"/>
    <s v="FERROALKOSTO"/>
    <s v="RIOBAMBA"/>
    <s v="AV. EDELBERTO BONILLA"/>
    <s v="OHRIOB"/>
    <s v="O-Chimborazo-Riobamba"/>
    <n v="303"/>
    <x v="176"/>
    <x v="176"/>
    <s v="10003585"/>
    <s v="VARELA ZAPATA RUBEN MAURICIO"/>
    <s v="ZEMT"/>
    <s v="18UE345"/>
    <s v="1"/>
    <s v="Con Pallet"/>
    <n v="0.05"/>
    <n v="24"/>
    <x v="0"/>
    <n v="38640"/>
    <n v="24080"/>
    <n v="14560"/>
    <n v="532.79999999999995"/>
    <m/>
    <x v="172"/>
    <n v="8"/>
    <s v="08"/>
    <n v="24"/>
    <x v="1"/>
    <n v="1.1099999999999999"/>
    <n v="22.2"/>
    <s v="TRIMPESAS S.A."/>
  </r>
  <r>
    <n v="1002214908"/>
    <s v="UE01"/>
    <d v="2022-04-08T00:00:00"/>
    <d v="1899-12-30T21:25:00"/>
    <s v="012-024-00413992"/>
    <s v=""/>
    <s v=""/>
    <n v="0"/>
    <n v="0"/>
    <s v="ZPRC"/>
    <s v="2500108935"/>
    <s v="0000397458"/>
    <n v="8002833703"/>
    <n v="1002214908"/>
    <s v="15-00000218"/>
    <s v="MAGNO HE"/>
    <n v="31.89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80"/>
    <x v="80"/>
    <s v="100015157"/>
    <s v="TOCAGON CESAR"/>
    <s v="ZECI"/>
    <s v="18UE709"/>
    <s v="2"/>
    <s v="Sin Pallet"/>
    <n v="0"/>
    <n v="0"/>
    <x v="0"/>
    <n v="50900"/>
    <n v="31890"/>
    <n v="19010"/>
    <n v="289.56"/>
    <m/>
    <x v="78"/>
    <n v="8"/>
    <s v="08"/>
    <n v="31.89"/>
    <x v="1"/>
    <n v="9.0799623706491062"/>
    <n v="9.0799623706491062"/>
    <s v="CASTRO HERMANOS S.A."/>
  </r>
  <r>
    <n v="1002214815"/>
    <s v="UE01"/>
    <d v="2022-04-08T00:00:00"/>
    <d v="1899-12-30T21:31:00"/>
    <s v="012-024-00413993"/>
    <s v=""/>
    <s v=""/>
    <n v="0"/>
    <n v="0"/>
    <s v="ZPRC"/>
    <s v="2500108581"/>
    <s v="0000397412"/>
    <n v="8002833590"/>
    <n v="1002214815"/>
    <s v="15-00000218"/>
    <s v="MAGNO HE"/>
    <n v="31.77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7939"/>
    <s v="LUCERO IZA CARLOS ORLANDO"/>
    <s v="ZECI"/>
    <s v="18PCC4065"/>
    <s v="2"/>
    <s v="Sin Pallet"/>
    <n v="0"/>
    <n v="0"/>
    <x v="0"/>
    <n v="50510"/>
    <n v="31770"/>
    <n v="18740"/>
    <n v="650.65"/>
    <m/>
    <x v="1"/>
    <n v="8"/>
    <s v="08"/>
    <n v="31.77"/>
    <x v="1"/>
    <n v="20.480012590494177"/>
    <n v="20.480012590494177"/>
    <s v="TRANSCONCEM CIA. LTDA."/>
  </r>
  <r>
    <n v="1002214936"/>
    <s v="UE01"/>
    <d v="2022-04-08T00:00:00"/>
    <d v="1899-12-30T21:37:00"/>
    <s v="012-024-00413994"/>
    <s v="9000811394"/>
    <s v="012-022-00317447"/>
    <n v="818.53"/>
    <n v="917.74"/>
    <s v="ZPVN"/>
    <s v="40569697"/>
    <s v="P000034033"/>
    <n v="8002833735"/>
    <n v="1002214936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0628.333000000001"/>
    <n v="6013.3329999999996"/>
    <n v="4615"/>
    <n v="39.6"/>
    <m/>
    <x v="23"/>
    <n v="8"/>
    <s v="08"/>
    <n v="6"/>
    <x v="1"/>
    <n v="0.33"/>
    <n v="6.6000000000000005"/>
    <s v="TRANSPORTE PROPIO"/>
  </r>
  <r>
    <n v="1002214936"/>
    <s v="UE01"/>
    <d v="2022-04-08T00:00:00"/>
    <d v="1899-12-30T21:37:00"/>
    <s v="012-024-00413995"/>
    <s v="9000811393"/>
    <s v="012-022-00317446"/>
    <n v="1629.94"/>
    <n v="1827.5"/>
    <s v="ZPVN"/>
    <s v="40569696"/>
    <s v="P000034032"/>
    <n v="8002833736"/>
    <n v="1002214936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6641.667000000001"/>
    <n v="12026.666999999999"/>
    <n v="4615"/>
    <n v="79.2"/>
    <m/>
    <x v="23"/>
    <n v="8"/>
    <s v="08"/>
    <n v="12"/>
    <x v="1"/>
    <n v="0.33"/>
    <n v="6.6000000000000005"/>
    <s v="TRANSPORTE PROPIO"/>
  </r>
  <r>
    <n v="1002214905"/>
    <s v="UE01"/>
    <d v="2022-04-08T00:00:00"/>
    <d v="1899-12-30T21:52:00"/>
    <s v="012-024-00413996"/>
    <s v=""/>
    <s v=""/>
    <n v="0"/>
    <n v="0"/>
    <s v="ZPRC"/>
    <s v="2500108952"/>
    <s v="0000397668"/>
    <n v="8002833701"/>
    <n v="1002214905"/>
    <s v="15-00001120"/>
    <s v="CAMPEON"/>
    <n v="1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15401.25"/>
    <n v="6011.25"/>
    <n v="9390"/>
    <n v="64.8"/>
    <m/>
    <x v="6"/>
    <n v="8"/>
    <s v="08"/>
    <n v="6"/>
    <x v="1"/>
    <n v="0.53999999999999992"/>
    <n v="10.799999999999999"/>
    <s v="TRANSPORTE PROPIO"/>
  </r>
  <r>
    <n v="1002214905"/>
    <s v="UE01"/>
    <d v="2022-04-08T00:00:00"/>
    <d v="1899-12-30T21:52:00"/>
    <s v="012-024-00413997"/>
    <s v=""/>
    <s v=""/>
    <n v="0"/>
    <n v="0"/>
    <s v="ZPRC"/>
    <s v="2500108952"/>
    <s v="0000397667"/>
    <n v="8002833700"/>
    <n v="1002214905"/>
    <s v="15-00001123"/>
    <s v="SELVALEGRE"/>
    <n v="5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35438.75"/>
    <n v="26048.75"/>
    <n v="9390"/>
    <n v="280.8"/>
    <m/>
    <x v="6"/>
    <n v="8"/>
    <s v="08"/>
    <n v="26"/>
    <x v="1"/>
    <n v="0.54"/>
    <n v="10.8"/>
    <s v="TRANSPORTE PROPIO"/>
  </r>
  <r>
    <n v="1002214943"/>
    <s v="UE01"/>
    <d v="2022-04-08T00:00:00"/>
    <d v="1899-12-30T22:22:00"/>
    <s v="012-024-00413998"/>
    <s v="9000811396"/>
    <s v="012-022-00317448"/>
    <n v="4332.04"/>
    <n v="4857.1099999999997"/>
    <s v="ZPVN"/>
    <s v="40569511"/>
    <s v="0000397311"/>
    <n v="8002833744"/>
    <n v="1002214943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80"/>
    <n v="33060"/>
    <n v="18420"/>
    <n v="594"/>
    <m/>
    <x v="155"/>
    <n v="8"/>
    <s v="08"/>
    <n v="33"/>
    <x v="1"/>
    <n v="0.9"/>
    <n v="18"/>
    <s v="TRANSPORTE PROPIO"/>
  </r>
  <r>
    <n v="1002214890"/>
    <s v="UE01"/>
    <d v="2022-04-08T00:00:00"/>
    <d v="1899-12-30T22:26:00"/>
    <s v="012-024-00413999"/>
    <s v="9000811399"/>
    <s v="012-022-00317450"/>
    <n v="1308"/>
    <n v="1466.54"/>
    <s v="ZPVN"/>
    <s v="40569362"/>
    <s v="0000397117"/>
    <n v="8002833682"/>
    <n v="1002214890"/>
    <s v="15-00001115"/>
    <s v="ARMADURO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19050.151999999998"/>
    <n v="10015.152"/>
    <n v="9035"/>
    <n v="180"/>
    <m/>
    <x v="138"/>
    <n v="8"/>
    <s v="08"/>
    <n v="10"/>
    <x v="1"/>
    <n v="0.9"/>
    <n v="18"/>
    <s v="TRANSPORTE PROPIO"/>
  </r>
  <r>
    <n v="1002214890"/>
    <s v="UE01"/>
    <d v="2022-04-08T00:00:00"/>
    <d v="1899-12-30T22:26:00"/>
    <s v="012-024-00414000"/>
    <s v="9000811398"/>
    <s v="012-022-00317449"/>
    <n v="2990"/>
    <n v="3352.41"/>
    <s v="ZPVN"/>
    <s v="40569362"/>
    <s v="0000397118"/>
    <n v="8002833683"/>
    <n v="1002214890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2069.848000000002"/>
    <n v="23034.848000000002"/>
    <n v="9035"/>
    <n v="414"/>
    <m/>
    <x v="138"/>
    <n v="8"/>
    <s v="08"/>
    <n v="23"/>
    <x v="1"/>
    <n v="0.9"/>
    <n v="18"/>
    <s v="TRANSPORTE PROPIO"/>
  </r>
  <r>
    <n v="1002214962"/>
    <s v="UE01"/>
    <d v="2022-04-08T00:00:00"/>
    <d v="1899-12-30T22:26:00"/>
    <s v="012-024-00414001"/>
    <s v="9000811400"/>
    <s v="012-022-00317451"/>
    <n v="3765.6"/>
    <n v="4222.01"/>
    <s v="ZPVN"/>
    <s v="40569214"/>
    <s v="0000397417"/>
    <n v="8002833764"/>
    <n v="1002214962"/>
    <s v="15-00000218"/>
    <s v="MAGNO HE"/>
    <n v="31.38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s v="18PAB4038"/>
    <s v="2"/>
    <s v="Sin Pallet"/>
    <n v="0"/>
    <n v="0"/>
    <x v="0"/>
    <n v="49940"/>
    <n v="31380"/>
    <n v="18560"/>
    <n v="352.71"/>
    <m/>
    <x v="1"/>
    <n v="8"/>
    <s v="08"/>
    <n v="31.38"/>
    <x v="1"/>
    <n v="11.239961759082219"/>
    <n v="11.239961759082219"/>
    <s v="TRANSCONCEM CIA. LTDA."/>
  </r>
  <r>
    <n v="1002214935"/>
    <s v="UE01"/>
    <d v="2022-04-08T00:00:00"/>
    <d v="1899-12-30T22:34:00"/>
    <s v="012-024-00414002"/>
    <s v="9000811401"/>
    <s v="012-022-00317452"/>
    <n v="3024"/>
    <n v="3390.53"/>
    <s v="ZPVN"/>
    <s v="40569200"/>
    <s v="0000396878"/>
    <n v="8002833734"/>
    <n v="1002214935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62"/>
    <x v="62"/>
    <s v="100014851"/>
    <s v="MEDIAVILLA LUIS"/>
    <s v="ZEMT"/>
    <s v="18UE337"/>
    <s v="1"/>
    <s v="Con Pallet"/>
    <n v="0.05"/>
    <n v="24"/>
    <x v="0"/>
    <n v="39940"/>
    <n v="24090"/>
    <n v="15850"/>
    <n v="494.4"/>
    <m/>
    <x v="60"/>
    <n v="8"/>
    <s v="08"/>
    <n v="24"/>
    <x v="1"/>
    <n v="1.03"/>
    <n v="20.599999999999998"/>
    <s v="SANJOPAS S.A."/>
  </r>
  <r>
    <n v="1002214980"/>
    <s v="UE01"/>
    <d v="2022-04-08T00:00:00"/>
    <d v="1899-12-30T22:42:00"/>
    <s v="012-024-00414003"/>
    <s v="9000811402"/>
    <s v="012-022-00317453"/>
    <n v="4089.35"/>
    <n v="4585"/>
    <s v="ZPVN"/>
    <s v="40569681"/>
    <s v="0000397626"/>
    <n v="8002833780"/>
    <n v="1002214980"/>
    <s v="15-00000218"/>
    <s v="MAGNO HE"/>
    <n v="32.72"/>
    <s v="T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4878"/>
    <s v="MANOSALVAS JUAN CARLOS"/>
    <s v="ZECI"/>
    <s v="18LAI0339"/>
    <s v="2"/>
    <s v="Sin Pallet"/>
    <n v="0"/>
    <n v="0"/>
    <x v="0"/>
    <n v="52180"/>
    <n v="32720"/>
    <n v="19460"/>
    <n v="281.72000000000003"/>
    <m/>
    <x v="1"/>
    <n v="8"/>
    <s v="08"/>
    <n v="32.72"/>
    <x v="1"/>
    <n v="8.6100244498777521"/>
    <n v="8.6100244498777521"/>
    <s v="TRANSCONCEM CIA. LTDA."/>
  </r>
  <r>
    <n v="1002214947"/>
    <s v="UE01"/>
    <d v="2022-04-08T00:00:00"/>
    <d v="1899-12-30T22:43:00"/>
    <s v="012-024-00414004"/>
    <s v="9000811405"/>
    <s v="012-022-00317456"/>
    <n v="660"/>
    <n v="740"/>
    <s v="ZPVN"/>
    <s v="40569535"/>
    <s v="P000033982"/>
    <n v="8002833749"/>
    <n v="1002214947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0750.909"/>
    <n v="5007.576"/>
    <n v="5743.3329999999996"/>
    <n v="133"/>
    <m/>
    <x v="52"/>
    <n v="8"/>
    <s v="08"/>
    <n v="5"/>
    <x v="1"/>
    <n v="1.33"/>
    <n v="26.6"/>
    <s v="TRANSPORTE PROPIO"/>
  </r>
  <r>
    <n v="1002214947"/>
    <s v="UE01"/>
    <d v="2022-04-08T00:00:00"/>
    <d v="1899-12-30T22:43:00"/>
    <s v="012-024-00414005"/>
    <s v="9000811403"/>
    <s v="012-022-00317454"/>
    <n v="1504.8"/>
    <n v="1687.2"/>
    <s v="ZPVN"/>
    <s v="40569534"/>
    <s v="P000033981"/>
    <n v="8002833747"/>
    <n v="1002214947"/>
    <s v="15-00001119"/>
    <s v="CAMPEON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7761.514999999999"/>
    <n v="12018.182000000001"/>
    <n v="5743.3329999999996"/>
    <n v="319.2"/>
    <m/>
    <x v="52"/>
    <n v="8"/>
    <s v="08"/>
    <n v="12"/>
    <x v="1"/>
    <n v="1.3299999999999998"/>
    <n v="26.599999999999998"/>
    <s v="TRANSPORTE PROPIO"/>
  </r>
  <r>
    <n v="1002214947"/>
    <s v="UE01"/>
    <d v="2022-04-08T00:00:00"/>
    <d v="1899-12-30T22:43:00"/>
    <s v="012-024-00414006"/>
    <s v="9000811404"/>
    <s v="012-022-00317455"/>
    <n v="2086.4"/>
    <n v="2339.29"/>
    <s v="ZPVN"/>
    <s v="40569533"/>
    <s v="P000033980"/>
    <n v="8002833748"/>
    <n v="1002214947"/>
    <s v="15-00001124"/>
    <s v="SELVALEGRE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1767.575000000001"/>
    <n v="16024.242"/>
    <n v="5743.3329999999996"/>
    <n v="425.6"/>
    <m/>
    <x v="52"/>
    <n v="8"/>
    <s v="08"/>
    <n v="16"/>
    <x v="1"/>
    <n v="1.33"/>
    <n v="26.6"/>
    <s v="TRANSPORTE PROPIO"/>
  </r>
  <r>
    <n v="1002214914"/>
    <s v="UE01"/>
    <d v="2022-04-08T00:00:00"/>
    <d v="1899-12-30T22:46:00"/>
    <s v="012-024-00414007"/>
    <s v="9000811406"/>
    <s v="012-022-00317457"/>
    <n v="4384"/>
    <n v="4915.37"/>
    <s v="ZPVN"/>
    <s v="40569620"/>
    <s v="0000397518"/>
    <n v="8002833709"/>
    <n v="1002214914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56"/>
    <x v="156"/>
    <s v="100014984"/>
    <s v="DIAZ WALTER"/>
    <s v="ZETT"/>
    <s v="18UE687"/>
    <s v="1"/>
    <s v="Con Pallet"/>
    <n v="0.05"/>
    <n v="32"/>
    <x v="0"/>
    <n v="49950"/>
    <n v="32050"/>
    <n v="17900"/>
    <n v="121.6"/>
    <m/>
    <x v="153"/>
    <n v="8"/>
    <s v="08"/>
    <n v="32"/>
    <x v="1"/>
    <n v="0.19"/>
    <n v="3.8"/>
    <s v="LIDENORTI S.A."/>
  </r>
  <r>
    <n v="1002214917"/>
    <s v="UE01"/>
    <d v="2022-04-08T00:00:00"/>
    <d v="1899-12-30T22:55:00"/>
    <s v="012-024-00414008"/>
    <s v="9000811409"/>
    <s v="012-022-00317459"/>
    <n v="247.2"/>
    <n v="277.16000000000003"/>
    <s v="ZPVN"/>
    <s v="40569350"/>
    <s v="P000033925"/>
    <n v="8002833712"/>
    <n v="1002214917"/>
    <s v="15-00001120"/>
    <s v="CAMPEON"/>
    <n v="40"/>
    <s v="BOL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s v="18UE675"/>
    <s v="1"/>
    <s v="Con Pallet"/>
    <n v="0.05"/>
    <n v="2"/>
    <x v="0"/>
    <n v="6665"/>
    <n v="2000"/>
    <n v="4665"/>
    <n v="18.399999999999999"/>
    <m/>
    <x v="94"/>
    <n v="8"/>
    <s v="08"/>
    <n v="2"/>
    <x v="1"/>
    <n v="0.45999999999999996"/>
    <n v="9.1999999999999993"/>
    <s v="RUTAS COTACACHENSES S.A."/>
  </r>
  <r>
    <n v="1002214917"/>
    <s v="UE01"/>
    <d v="2022-04-08T00:00:00"/>
    <d v="1899-12-30T22:55:00"/>
    <s v="012-024-00414009"/>
    <s v="9000811408"/>
    <s v="012-022-00317458"/>
    <n v="2156.8000000000002"/>
    <n v="2418.2199999999998"/>
    <s v="ZPVN"/>
    <s v="40569349"/>
    <s v="P000033924"/>
    <n v="8002833713"/>
    <n v="1002214917"/>
    <s v="15-00001123"/>
    <s v="SELVALEGRE"/>
    <n v="320"/>
    <s v="BOL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s v="18UE675"/>
    <s v="1"/>
    <s v="Con Pallet"/>
    <n v="0.05"/>
    <n v="16"/>
    <x v="0"/>
    <n v="20665"/>
    <n v="16000"/>
    <n v="4665"/>
    <n v="147.19999999999999"/>
    <m/>
    <x v="94"/>
    <n v="8"/>
    <s v="08"/>
    <n v="16"/>
    <x v="1"/>
    <n v="0.45999999999999996"/>
    <n v="9.1999999999999993"/>
    <s v="RUTAS COTACACHENSES S.A."/>
  </r>
  <r>
    <n v="1002214994"/>
    <s v="UE01"/>
    <d v="2022-04-08T00:00:00"/>
    <d v="1899-12-30T23:10:00"/>
    <s v="012-024-00414010"/>
    <s v="9000811410"/>
    <s v="012-022-00317460"/>
    <n v="3636.08"/>
    <n v="4076.8"/>
    <s v="ZPVN"/>
    <s v="40566821"/>
    <s v="0000396856"/>
    <n v="8002833794"/>
    <n v="1002214994"/>
    <s v="15-00000218"/>
    <s v="MAGNO HE"/>
    <n v="31.2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20"/>
    <n v="31270"/>
    <n v="19850"/>
    <n v="0"/>
    <m/>
    <x v="3"/>
    <n v="8"/>
    <s v="08"/>
    <n v="31.27"/>
    <x v="1"/>
    <n v="0"/>
    <n v="0"/>
    <s v="HORMIANDES"/>
  </r>
  <r>
    <n v="1002214915"/>
    <s v="UE01"/>
    <d v="2022-04-08T00:00:00"/>
    <d v="1899-12-30T23:12:00"/>
    <s v="012-024-00414011"/>
    <s v="9000811411"/>
    <s v="012-022-00317461"/>
    <n v="4384"/>
    <n v="4915.37"/>
    <s v="ZPVN"/>
    <s v="40569631"/>
    <s v="0000397536"/>
    <n v="8002833710"/>
    <n v="1002214915"/>
    <s v="15-00001115"/>
    <s v="ARMADURO"/>
    <n v="64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172"/>
    <x v="172"/>
    <s v="10004392"/>
    <s v="KLEVER"/>
    <s v="ZETT"/>
    <s v="18UE328"/>
    <s v="1"/>
    <s v="Con Pallet"/>
    <n v="0.05"/>
    <n v="32"/>
    <x v="0"/>
    <n v="50060"/>
    <n v="32090"/>
    <n v="17970"/>
    <n v="121.6"/>
    <m/>
    <x v="168"/>
    <n v="8"/>
    <s v="08"/>
    <n v="32"/>
    <x v="1"/>
    <n v="0.19"/>
    <n v="3.8"/>
    <s v="TRANSLOBOL S.A."/>
  </r>
  <r>
    <n v="1002215040"/>
    <s v="UE01"/>
    <d v="2022-04-08T00:00:00"/>
    <d v="1899-12-30T23:17:00"/>
    <s v="012-024-00414012"/>
    <s v="9000811413"/>
    <s v="012-022-00317463"/>
    <n v="541.6"/>
    <n v="607.24"/>
    <s v="ZPVN"/>
    <s v="40569683"/>
    <s v="0000397629"/>
    <n v="8002833852"/>
    <n v="1002215040"/>
    <s v="15-00001115"/>
    <s v="ARMADURO"/>
    <n v="80"/>
    <s v="BOL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s v="18UE661"/>
    <s v="2"/>
    <s v="Sin Pallet"/>
    <n v="0"/>
    <n v="0"/>
    <x v="0"/>
    <n v="8534.4439999999995"/>
    <n v="4004.444"/>
    <n v="4530"/>
    <n v="34.4"/>
    <m/>
    <x v="104"/>
    <n v="8"/>
    <s v="08"/>
    <n v="4"/>
    <x v="1"/>
    <n v="0.43"/>
    <n v="8.6"/>
    <s v="LA ARMENIA S.A."/>
  </r>
  <r>
    <n v="1002215040"/>
    <s v="UE01"/>
    <d v="2022-04-08T00:00:00"/>
    <d v="1899-12-30T23:17:00"/>
    <s v="012-024-00414013"/>
    <s v="9000811412"/>
    <s v="012-022-00317462"/>
    <n v="1887.2"/>
    <n v="2115.94"/>
    <s v="ZPVN"/>
    <s v="40569683"/>
    <s v="0000397628"/>
    <n v="8002833851"/>
    <n v="1002215040"/>
    <s v="15-00001123"/>
    <s v="SELVALEGRE"/>
    <n v="280"/>
    <s v="BOL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s v="18UE661"/>
    <s v="2"/>
    <s v="Sin Pallet"/>
    <n v="0"/>
    <n v="0"/>
    <x v="0"/>
    <n v="18545.556"/>
    <n v="14015.556"/>
    <n v="4530"/>
    <n v="120.4"/>
    <m/>
    <x v="104"/>
    <n v="8"/>
    <s v="08"/>
    <n v="14"/>
    <x v="1"/>
    <n v="0.43"/>
    <n v="8.6"/>
    <s v="LA ARMENIA S.A."/>
  </r>
  <r>
    <n v="1002215045"/>
    <s v="UE01"/>
    <d v="2022-04-08T00:00:00"/>
    <d v="1899-12-30T23:17:00"/>
    <s v="012-024-00414014"/>
    <s v="9000811414"/>
    <s v="012-022-00317464"/>
    <n v="494.4"/>
    <n v="554.33000000000004"/>
    <s v="ZPVN"/>
    <s v="40569690"/>
    <s v="0000397648"/>
    <n v="8002833858"/>
    <n v="1002215045"/>
    <s v="15-00001120"/>
    <s v="CAMPEON"/>
    <n v="80"/>
    <s v="BOL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s v="18UE630"/>
    <s v="2"/>
    <s v="Sin Pallet"/>
    <n v="0"/>
    <n v="0"/>
    <x v="0"/>
    <n v="8472.7780000000002"/>
    <n v="4017.7779999999998"/>
    <n v="4455"/>
    <n v="28"/>
    <m/>
    <x v="16"/>
    <n v="8"/>
    <s v="08"/>
    <n v="4"/>
    <x v="1"/>
    <n v="0.35"/>
    <n v="7"/>
    <s v="LA ARMENIA S.A."/>
  </r>
  <r>
    <n v="1002215045"/>
    <s v="UE01"/>
    <d v="2022-04-08T00:00:00"/>
    <d v="1899-12-30T23:17:00"/>
    <s v="012-024-00414015"/>
    <s v="9000811415"/>
    <s v="012-022-00317465"/>
    <n v="1887.2"/>
    <n v="2115.94"/>
    <s v="ZPVN"/>
    <s v="40569690"/>
    <s v="0000397647"/>
    <n v="8002833857"/>
    <n v="1002215045"/>
    <s v="15-00001123"/>
    <s v="SELVALEGRE"/>
    <n v="280"/>
    <s v="BOL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s v="18UE630"/>
    <s v="2"/>
    <s v="Sin Pallet"/>
    <n v="0"/>
    <n v="0"/>
    <x v="0"/>
    <n v="18517.222000000002"/>
    <n v="14062.222"/>
    <n v="4455"/>
    <n v="98"/>
    <m/>
    <x v="16"/>
    <n v="8"/>
    <s v="08"/>
    <n v="14"/>
    <x v="1"/>
    <n v="0.35"/>
    <n v="7"/>
    <s v="LA ARMENIA S.A."/>
  </r>
  <r>
    <n v="1002214998"/>
    <s v="UE01"/>
    <d v="2022-04-08T00:00:00"/>
    <d v="1899-12-30T23:20:00"/>
    <s v="012-024-00414016"/>
    <s v=""/>
    <s v=""/>
    <n v="0"/>
    <n v="0"/>
    <s v="ZPRC"/>
    <s v="2500108882"/>
    <s v="0000396748"/>
    <n v="8002833801"/>
    <n v="1002214998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64"/>
    <x v="64"/>
    <s v="100017276"/>
    <s v="CASTRO BYRON"/>
    <s v="ZEMT"/>
    <s v="18UE729"/>
    <s v="1"/>
    <s v="Con Pallet"/>
    <n v="0.05"/>
    <n v="24"/>
    <x v="0"/>
    <n v="40290"/>
    <n v="24010"/>
    <n v="16280"/>
    <n v="542.4"/>
    <m/>
    <x v="62"/>
    <n v="8"/>
    <s v="08"/>
    <n v="24"/>
    <x v="1"/>
    <n v="1.1299999999999999"/>
    <n v="22.599999999999998"/>
    <s v="TRIMPESAS S.A."/>
  </r>
  <r>
    <n v="1002214996"/>
    <s v="UE01"/>
    <d v="2022-04-08T00:00:00"/>
    <d v="1899-12-30T23:29:00"/>
    <s v="012-024-00414017"/>
    <s v="9000811418"/>
    <s v="012-022-00317468"/>
    <n v="271.60000000000002"/>
    <n v="304.52"/>
    <s v="ZPVN"/>
    <s v="40569633"/>
    <s v="0000397556"/>
    <n v="8002833797"/>
    <n v="1002214996"/>
    <s v="15-00001119"/>
    <s v="CAMPEON ANTIHUMEDAD"/>
    <n v="4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s v="18UE644"/>
    <s v="2"/>
    <s v="Sin Pallet"/>
    <n v="0"/>
    <n v="0"/>
    <x v="0"/>
    <n v="4956.6670000000004"/>
    <n v="2000"/>
    <n v="2956.6669999999999"/>
    <n v="42.4"/>
    <m/>
    <x v="14"/>
    <n v="8"/>
    <s v="08"/>
    <n v="2"/>
    <x v="1"/>
    <n v="1.06"/>
    <n v="21.2"/>
    <s v="OTAVALOTRUCKS S.A."/>
  </r>
  <r>
    <n v="1002214996"/>
    <s v="UE01"/>
    <d v="2022-04-08T00:00:00"/>
    <d v="1899-12-30T23:29:00"/>
    <s v="012-024-00414018"/>
    <s v="9000811416"/>
    <s v="012-022-00317466"/>
    <n v="1312.02"/>
    <n v="1471.04"/>
    <s v="ZPVN"/>
    <s v="40569638"/>
    <s v="0000397558"/>
    <n v="8002833799"/>
    <n v="1002214996"/>
    <s v="15-00001119"/>
    <s v="CAMPEON ANTIHUMEDAD"/>
    <n v="20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4"/>
    <x v="14"/>
    <s v="100020316"/>
    <s v="TROYA DAVID"/>
    <s v="ZEMU"/>
    <s v="18UE644"/>
    <s v="2"/>
    <s v="Sin Pallet"/>
    <n v="0"/>
    <n v="0"/>
    <x v="0"/>
    <n v="12956.666999999999"/>
    <n v="10000"/>
    <n v="2956.6669999999999"/>
    <n v="212"/>
    <m/>
    <x v="14"/>
    <n v="8"/>
    <s v="08"/>
    <n v="10"/>
    <x v="1"/>
    <n v="1.06"/>
    <n v="21.2"/>
    <s v="OTAVALOTRUCKS S.A."/>
  </r>
  <r>
    <n v="1002214996"/>
    <s v="UE01"/>
    <d v="2022-04-08T00:00:00"/>
    <d v="1899-12-30T23:29:00"/>
    <s v="012-024-00414019"/>
    <s v="9000811417"/>
    <s v="012-022-00317467"/>
    <n v="848.4"/>
    <n v="951.23"/>
    <s v="ZPVN"/>
    <s v="40569633"/>
    <s v="0000397557"/>
    <n v="8002833798"/>
    <n v="1002214996"/>
    <s v="15-00001124"/>
    <s v="SELVALEGRE ANTIHUMEDAD"/>
    <n v="12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s v="18UE644"/>
    <s v="2"/>
    <s v="Sin Pallet"/>
    <n v="0"/>
    <n v="0"/>
    <x v="0"/>
    <n v="8956.6669999999995"/>
    <n v="6000"/>
    <n v="2956.6669999999999"/>
    <n v="127.2"/>
    <m/>
    <x v="14"/>
    <n v="8"/>
    <s v="08"/>
    <n v="6"/>
    <x v="1"/>
    <n v="1.06"/>
    <n v="21.2"/>
    <s v="OTAVALOTRUCKS S.A."/>
  </r>
  <r>
    <n v="1002215024"/>
    <s v="UE01"/>
    <d v="2022-04-08T00:00:00"/>
    <d v="1899-12-30T23:36:00"/>
    <s v="012-024-00414020"/>
    <s v=""/>
    <s v=""/>
    <n v="0"/>
    <n v="0"/>
    <s v="ZPRC"/>
    <s v="2500108882"/>
    <s v="0000396751"/>
    <n v="8002833833"/>
    <n v="1002215024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610"/>
    <n v="24030"/>
    <n v="16580"/>
    <n v="542.4"/>
    <m/>
    <x v="85"/>
    <n v="8"/>
    <s v="08"/>
    <n v="24"/>
    <x v="1"/>
    <n v="1.1299999999999999"/>
    <n v="22.599999999999998"/>
    <s v="RUTAS COTACACHENSES"/>
  </r>
  <r>
    <n v="1002214913"/>
    <s v="UE01"/>
    <d v="2022-04-08T00:00:00"/>
    <d v="1899-12-30T23:47:00"/>
    <s v="012-024-00414021"/>
    <s v="9000811419"/>
    <s v="012-022-00317469"/>
    <n v="4332.8"/>
    <n v="4857.97"/>
    <s v="ZPVN"/>
    <s v="40569643"/>
    <s v="P000034021"/>
    <n v="8002833708"/>
    <n v="1002214913"/>
    <s v="15-00001115"/>
    <s v="ARMADURO"/>
    <n v="6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9"/>
    <x v="139"/>
    <s v="100018201"/>
    <s v="GUERRERO MARCELO"/>
    <s v="ZETT"/>
    <s v="18UE520"/>
    <s v="1"/>
    <s v="Con Pallet"/>
    <n v="0.05"/>
    <n v="32"/>
    <x v="0"/>
    <n v="49780"/>
    <n v="32060"/>
    <n v="17720"/>
    <n v="275.2"/>
    <m/>
    <x v="137"/>
    <n v="8"/>
    <s v="08"/>
    <n v="32"/>
    <x v="1"/>
    <n v="0.43"/>
    <n v="8.6"/>
    <s v="TRAPSA C.A."/>
  </r>
  <r>
    <n v="1002215041"/>
    <s v="UE01"/>
    <d v="2022-04-08T00:00:00"/>
    <d v="1899-12-30T23:49:00"/>
    <s v="012-024-00414022"/>
    <s v="9000811420"/>
    <s v="012-022-00317470"/>
    <n v="4362.6000000000004"/>
    <n v="4891.37"/>
    <s v="ZPVN"/>
    <s v="40569714"/>
    <s v="P000034047"/>
    <n v="8002833853"/>
    <n v="1002215041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52170"/>
    <n v="33060"/>
    <n v="19110"/>
    <n v="996.6"/>
    <m/>
    <x v="130"/>
    <n v="8"/>
    <s v="08"/>
    <n v="33"/>
    <x v="1"/>
    <n v="1.51"/>
    <n v="30.2"/>
    <s v="TRANSPORTE PROPIO"/>
  </r>
  <r>
    <n v="1002215039"/>
    <s v="UE01"/>
    <d v="2022-04-09T00:00:00"/>
    <d v="1899-12-30T00:04:00"/>
    <s v="012-024-00414025"/>
    <s v=""/>
    <s v=""/>
    <n v="0"/>
    <n v="0"/>
    <s v="ZPRC"/>
    <s v="2500108905"/>
    <s v="P000033935"/>
    <n v="8002833850"/>
    <n v="1002215039"/>
    <s v="15-00000218"/>
    <s v="MAGNO HE"/>
    <n v="30.35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s v="18PCC4465A"/>
    <s v="2"/>
    <s v="Sin Pallet"/>
    <n v="0"/>
    <n v="0"/>
    <x v="0"/>
    <n v="49450"/>
    <n v="30350"/>
    <n v="19100"/>
    <n v="614.59"/>
    <m/>
    <x v="28"/>
    <n v="9"/>
    <s v="09"/>
    <n v="30.35"/>
    <x v="1"/>
    <n v="20.2500823723229"/>
    <n v="20.2500823723229"/>
    <s v="TRANSALMEIDA"/>
  </r>
  <r>
    <n v="1002215145"/>
    <s v="UE01"/>
    <d v="2022-04-09T00:00:00"/>
    <d v="1899-12-30T05:19:00"/>
    <s v="012-024-00414026"/>
    <s v=""/>
    <s v=""/>
    <n v="0"/>
    <n v="0"/>
    <s v="ZPRC"/>
    <s v="2500108882"/>
    <s v="0000396753"/>
    <n v="8002833970"/>
    <n v="1002215145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38"/>
    <x v="138"/>
    <s v="100014953"/>
    <s v="ALBUJA CESAR"/>
    <s v="ZEMT"/>
    <s v="18UE604"/>
    <s v="1"/>
    <s v="Con Pallet"/>
    <n v="0.05"/>
    <n v="24"/>
    <x v="0"/>
    <n v="38810"/>
    <n v="24030"/>
    <n v="14780"/>
    <n v="542.4"/>
    <m/>
    <x v="136"/>
    <n v="9"/>
    <s v="09"/>
    <n v="24"/>
    <x v="1"/>
    <n v="1.1299999999999999"/>
    <n v="22.599999999999998"/>
    <s v="RUTAS COTACACHENSES S.A."/>
  </r>
  <r>
    <n v="1002215162"/>
    <s v="UE01"/>
    <d v="2022-04-09T00:00:00"/>
    <d v="1899-12-30T06:31:00"/>
    <s v="012-024-00414027"/>
    <s v=""/>
    <s v=""/>
    <n v="0"/>
    <n v="0"/>
    <s v="ZPRC"/>
    <s v="2500108882"/>
    <s v="0000396750"/>
    <n v="8002833991"/>
    <n v="1002215162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180"/>
    <n v="24010"/>
    <n v="15170"/>
    <n v="542.4"/>
    <m/>
    <x v="112"/>
    <n v="9"/>
    <s v="09"/>
    <n v="24"/>
    <x v="1"/>
    <n v="1.1299999999999999"/>
    <n v="22.599999999999998"/>
    <s v="LIDENORTI S.A."/>
  </r>
  <r>
    <n v="1002215207"/>
    <s v="UE01"/>
    <d v="2022-04-09T00:00:00"/>
    <d v="1899-12-30T07:04:00"/>
    <s v="012-024-00414028"/>
    <s v="9000811427"/>
    <s v="012-022-00317473"/>
    <n v="2064"/>
    <n v="2314.17"/>
    <s v="ZPVN"/>
    <s v="40569710"/>
    <s v="0000397672"/>
    <n v="8002834047"/>
    <n v="1002215207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870"/>
    <n v="16040"/>
    <n v="10830"/>
    <n v="236.8"/>
    <m/>
    <x v="171"/>
    <n v="9"/>
    <s v="09"/>
    <n v="16"/>
    <x v="1"/>
    <n v="0.74"/>
    <n v="14.8"/>
    <s v="TRANSPORTE PROPIO"/>
  </r>
  <r>
    <n v="1002215197"/>
    <s v="UE01"/>
    <d v="2022-04-09T00:00:00"/>
    <d v="1899-12-30T07:30:00"/>
    <s v="012-024-00414029"/>
    <s v="9000811428"/>
    <s v="012-022-00317474"/>
    <n v="3235.2"/>
    <n v="3627.32"/>
    <s v="ZPVN"/>
    <s v="40569347"/>
    <s v="P000033923"/>
    <n v="8002834036"/>
    <n v="1002215197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4"/>
    <x v="134"/>
    <s v="100015025"/>
    <s v="ARCINIEGA OSWALDO"/>
    <s v="ZEMT"/>
    <s v="18UE826"/>
    <s v="1"/>
    <s v="Con Pallet"/>
    <n v="0.05"/>
    <n v="24"/>
    <x v="0"/>
    <n v="39830"/>
    <n v="24070"/>
    <n v="15760"/>
    <n v="206.4"/>
    <m/>
    <x v="132"/>
    <n v="9"/>
    <s v="09"/>
    <n v="24"/>
    <x v="1"/>
    <n v="0.43"/>
    <n v="8.6"/>
    <s v="LIDENORTI S.A."/>
  </r>
  <r>
    <n v="1002215198"/>
    <s v="UE01"/>
    <d v="2022-04-09T00:00:00"/>
    <d v="1899-12-30T08:03:00"/>
    <s v="012-024-00414030"/>
    <s v="9000811431"/>
    <s v="012-022-00317475"/>
    <n v="3631.2"/>
    <n v="4071.32"/>
    <s v="ZPVN"/>
    <s v="40569214"/>
    <s v="0000397422"/>
    <n v="8002834037"/>
    <n v="1002215198"/>
    <s v="15-00000218"/>
    <s v="MAGNO HE"/>
    <n v="30.2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0190"/>
    <n v="30260"/>
    <n v="19930"/>
    <n v="340.12"/>
    <m/>
    <x v="1"/>
    <n v="9"/>
    <s v="09"/>
    <n v="30.26"/>
    <x v="1"/>
    <n v="11.239920687376074"/>
    <n v="11.239920687376074"/>
    <s v="TRANSCONCEM CIA. LTDA."/>
  </r>
  <r>
    <n v="1002215165"/>
    <s v="UE01"/>
    <d v="2022-04-09T00:00:00"/>
    <d v="1899-12-30T09:08:00"/>
    <s v="012-024-00414031"/>
    <s v="9000811436"/>
    <s v="012-022-00317478"/>
    <n v="660"/>
    <n v="740"/>
    <s v="ZPVN"/>
    <s v="40569717"/>
    <s v="P000034050"/>
    <n v="8002833996"/>
    <n v="1002215165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1006.362999999999"/>
    <n v="5003.03"/>
    <n v="6003.3329999999996"/>
    <n v="133"/>
    <m/>
    <x v="52"/>
    <n v="9"/>
    <s v="09"/>
    <n v="5"/>
    <x v="1"/>
    <n v="1.33"/>
    <n v="26.6"/>
    <s v="TRANSPORTE PROPIO"/>
  </r>
  <r>
    <n v="1002215165"/>
    <s v="UE01"/>
    <d v="2022-04-09T00:00:00"/>
    <d v="1899-12-30T09:08:00"/>
    <s v="012-024-00414032"/>
    <s v="9000811434"/>
    <s v="012-022-00317476"/>
    <n v="752.4"/>
    <n v="843.6"/>
    <s v="ZPVN"/>
    <s v="40569716"/>
    <s v="P000034049"/>
    <n v="8002833995"/>
    <n v="1002215165"/>
    <s v="15-00001119"/>
    <s v="CAMPEON ANTIHUMEDAD"/>
    <n v="1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2006.968999999999"/>
    <n v="6003.6360000000004"/>
    <n v="6003.3329999999996"/>
    <n v="159.6"/>
    <m/>
    <x v="52"/>
    <n v="9"/>
    <s v="09"/>
    <n v="6"/>
    <x v="1"/>
    <n v="1.3299999999999998"/>
    <n v="26.599999999999998"/>
    <s v="TRANSPORTE PROPIO"/>
  </r>
  <r>
    <n v="1002215165"/>
    <s v="UE01"/>
    <d v="2022-04-09T00:00:00"/>
    <d v="1899-12-30T09:08:00"/>
    <s v="012-024-00414033"/>
    <s v="9000811435"/>
    <s v="012-022-00317477"/>
    <n v="2868.8"/>
    <n v="3216.52"/>
    <s v="ZPVN"/>
    <s v="40569715"/>
    <s v="P000034048"/>
    <n v="8002833997"/>
    <n v="1002215165"/>
    <s v="15-00001124"/>
    <s v="SELVALEGRE ANTIHUMEDAD"/>
    <n v="4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8016.667000000001"/>
    <n v="22013.333999999999"/>
    <n v="6003.3329999999996"/>
    <n v="585.20000000000005"/>
    <m/>
    <x v="52"/>
    <n v="9"/>
    <s v="09"/>
    <n v="22"/>
    <x v="1"/>
    <n v="1.33"/>
    <n v="26.6"/>
    <s v="TRANSPORTE PROPIO"/>
  </r>
  <r>
    <n v="1002215285"/>
    <s v="UE01"/>
    <d v="2022-04-09T00:00:00"/>
    <d v="1899-12-30T09:27:00"/>
    <s v="012-024-00414034"/>
    <s v="9000811438"/>
    <s v="012-022-00317479"/>
    <n v="2167.1999999999998"/>
    <n v="2429.87"/>
    <s v="ZPVN"/>
    <s v="40569470"/>
    <s v="0000397273"/>
    <n v="8002834127"/>
    <n v="1002215285"/>
    <s v="15-00001120"/>
    <s v="CAMPEON"/>
    <n v="360"/>
    <s v="BOL"/>
    <s v="101664"/>
    <s v="ACERIA DEL ECUADOR C.A. ADELCA"/>
    <s v="805024"/>
    <s v="VASQUEZ MARIA"/>
    <s v="CAÑAR"/>
    <s v="AV 24 DE MAYO Y EL VERGEL"/>
    <s v="OUAZOG"/>
    <s v="O-Cañar-Azogues"/>
    <n v="519"/>
    <x v="93"/>
    <x v="93"/>
    <s v="100014969"/>
    <s v="LARGO ANGEL"/>
    <s v="ZEMU"/>
    <s v="18UE606"/>
    <s v="2"/>
    <s v="Sin Pallet"/>
    <n v="0"/>
    <n v="0"/>
    <x v="0"/>
    <n v="27250"/>
    <n v="18060"/>
    <n v="9190"/>
    <n v="612"/>
    <m/>
    <x v="91"/>
    <n v="9"/>
    <s v="09"/>
    <n v="18"/>
    <x v="1"/>
    <n v="1.7"/>
    <n v="34"/>
    <s v="TRANSSJQ S.A."/>
  </r>
  <r>
    <n v="1002215265"/>
    <s v="UE01"/>
    <d v="2022-04-09T00:00:00"/>
    <d v="1899-12-30T09:45:00"/>
    <s v="012-024-00414035"/>
    <s v="9000811441"/>
    <s v="012-022-00317481"/>
    <n v="236.8"/>
    <n v="265.51"/>
    <s v="ZPVN"/>
    <s v="40569625"/>
    <s v="0000397528"/>
    <n v="8002834111"/>
    <n v="1002215265"/>
    <s v="15-00001120"/>
    <s v="CAMPEON"/>
    <n v="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s v="18UE579"/>
    <s v="2"/>
    <s v="Sin Pallet"/>
    <n v="0"/>
    <n v="0"/>
    <x v="0"/>
    <n v="9328.3330000000005"/>
    <n v="2003.3330000000001"/>
    <n v="7325"/>
    <n v="36"/>
    <m/>
    <x v="39"/>
    <n v="9"/>
    <s v="09"/>
    <n v="2"/>
    <x v="1"/>
    <n v="0.9"/>
    <n v="18"/>
    <s v="LIDENORTI S.A."/>
  </r>
  <r>
    <n v="1002215265"/>
    <s v="UE01"/>
    <d v="2022-04-09T00:00:00"/>
    <d v="1899-12-30T09:45:00"/>
    <s v="012-024-00414036"/>
    <s v="9000811440"/>
    <s v="012-022-00317480"/>
    <n v="2838"/>
    <n v="3181.98"/>
    <s v="ZPVN"/>
    <s v="40569625"/>
    <s v="0000397527"/>
    <n v="8002834110"/>
    <n v="1002215265"/>
    <s v="15-00001123"/>
    <s v="SELVALEGRE"/>
    <n v="4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s v="18UE579"/>
    <s v="2"/>
    <s v="Sin Pallet"/>
    <n v="0"/>
    <n v="0"/>
    <x v="0"/>
    <n v="29361.667000000001"/>
    <n v="22036.667000000001"/>
    <n v="7325"/>
    <n v="396"/>
    <m/>
    <x v="39"/>
    <n v="9"/>
    <s v="09"/>
    <n v="22"/>
    <x v="1"/>
    <n v="0.9"/>
    <n v="18"/>
    <s v="LIDENORTI S.A."/>
  </r>
  <r>
    <n v="1002215309"/>
    <s v="UE01"/>
    <d v="2022-04-09T00:00:00"/>
    <d v="1899-12-30T09:55:00"/>
    <s v="012-024-00414037"/>
    <s v="9000811442"/>
    <s v="012-022-00317482"/>
    <n v="3853.2"/>
    <n v="4320.2299999999996"/>
    <s v="ZPVN"/>
    <s v="40569214"/>
    <s v="0000397423"/>
    <n v="8002834144"/>
    <n v="1002215309"/>
    <s v="15-00000218"/>
    <s v="MAGNO HE"/>
    <n v="32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s v="18IBA3947"/>
    <s v="2"/>
    <s v="Sin Pallet"/>
    <n v="0"/>
    <n v="0"/>
    <x v="0"/>
    <n v="50910"/>
    <n v="32110"/>
    <n v="18800"/>
    <n v="360.92"/>
    <m/>
    <x v="1"/>
    <n v="9"/>
    <s v="09"/>
    <n v="32.11"/>
    <x v="1"/>
    <n v="11.240112114606042"/>
    <n v="11.240112114606042"/>
    <s v="TRANSCONCEM CIA. LTDA."/>
  </r>
  <r>
    <n v="1002215308"/>
    <s v="UE01"/>
    <d v="2022-04-09T00:00:00"/>
    <d v="1899-12-30T09:59:00"/>
    <s v="012-024-00414038"/>
    <s v="9000811444"/>
    <s v="012-022-00317483"/>
    <n v="4626.6000000000004"/>
    <n v="5187.37"/>
    <s v="ZPVN"/>
    <s v="40569721"/>
    <s v="0000397694"/>
    <n v="8002834143"/>
    <n v="1002215308"/>
    <s v="15-00000181"/>
    <s v="ARMADURO ANTIHUMEDAD"/>
    <n v="66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51540"/>
    <n v="33010"/>
    <n v="18530"/>
    <n v="726"/>
    <m/>
    <x v="120"/>
    <n v="9"/>
    <s v="09"/>
    <n v="33"/>
    <x v="1"/>
    <n v="1.1000000000000001"/>
    <n v="22"/>
    <s v="TRANSPORTE PROPIO"/>
  </r>
  <r>
    <n v="1002215327"/>
    <s v="UE01"/>
    <d v="2022-04-09T00:00:00"/>
    <d v="1899-12-30T10:08:00"/>
    <s v="012-024-00414039"/>
    <s v="9000809941"/>
    <s v="013-020-00048112"/>
    <n v="4448.3999999999996"/>
    <n v="4987.58"/>
    <s v="ZPDF"/>
    <s v="70178040"/>
    <s v="0000397635"/>
    <n v="8002834160"/>
    <n v="1002215327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30"/>
    <s v="SANCHEZ JORGE"/>
    <s v="ZETT"/>
    <s v="18UE791"/>
    <s v="2"/>
    <s v="Sin Pallet"/>
    <n v="0"/>
    <n v="0"/>
    <x v="0"/>
    <n v="50860"/>
    <n v="33080"/>
    <n v="17780"/>
    <n v="996.6"/>
    <m/>
    <x v="144"/>
    <n v="9"/>
    <s v="09"/>
    <n v="33"/>
    <x v="1"/>
    <n v="1.51"/>
    <n v="30.2"/>
    <s v="TRAPSA C.A."/>
  </r>
  <r>
    <n v="1002215288"/>
    <s v="UE01"/>
    <d v="2022-04-09T00:00:00"/>
    <d v="1899-12-30T10:09:00"/>
    <s v="012-024-00414040"/>
    <s v="9000811452"/>
    <s v="012-022-00317484"/>
    <n v="2462.4"/>
    <n v="2760.86"/>
    <s v="ZPVN"/>
    <s v="40569720"/>
    <s v="0000397692"/>
    <n v="8002834130"/>
    <n v="1002215288"/>
    <s v="15-00001124"/>
    <s v="SELVALEGRE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118"/>
    <x v="118"/>
    <s v="100020038"/>
    <s v="VIVAS ANDRES"/>
    <s v="ZEMU"/>
    <s v="18UE375"/>
    <s v="2"/>
    <s v="Sin Pallet"/>
    <n v="0"/>
    <n v="0"/>
    <x v="0"/>
    <n v="27200"/>
    <n v="18010"/>
    <n v="9190"/>
    <n v="277.2"/>
    <m/>
    <x v="116"/>
    <n v="9"/>
    <s v="09"/>
    <n v="18"/>
    <x v="1"/>
    <n v="0.77"/>
    <n v="15.399999999999999"/>
    <s v="TRAPSA C.A."/>
  </r>
  <r>
    <n v="1002215341"/>
    <s v="UE01"/>
    <d v="2022-04-09T00:00:00"/>
    <d v="1899-12-30T10:20:00"/>
    <s v="012-024-00414041"/>
    <s v="9000811458"/>
    <s v="012-022-00317485"/>
    <n v="2386.8000000000002"/>
    <n v="2676.1"/>
    <s v="ZPVN"/>
    <s v="40569497"/>
    <s v="0000397303"/>
    <n v="8002834173"/>
    <n v="1002215341"/>
    <s v="15-00001123"/>
    <s v="SELVALEGRE"/>
    <n v="360"/>
    <s v="BOL"/>
    <s v="101563"/>
    <s v="ORDOÑEZ MURILLO LUIS MARCELO"/>
    <s v="801896"/>
    <s v="BODEGA HIERRO CONT"/>
    <s v="LATACUNGA"/>
    <s v="LATACUNGA CALIXTO PINO 321 Y"/>
    <s v="OXLATA"/>
    <s v="O-Cotopaxi-Latacunga"/>
    <n v="198"/>
    <x v="66"/>
    <x v="66"/>
    <s v="100014865"/>
    <s v="LANDI LUIS"/>
    <s v="ZEMU"/>
    <s v="18UE358"/>
    <s v="2"/>
    <s v="Sin Pallet"/>
    <n v="0"/>
    <n v="0"/>
    <x v="0"/>
    <n v="27260"/>
    <n v="18030"/>
    <n v="9230"/>
    <n v="266.39999999999998"/>
    <m/>
    <x v="64"/>
    <n v="9"/>
    <s v="09"/>
    <n v="18"/>
    <x v="1"/>
    <n v="0.74"/>
    <n v="14.799999999999999"/>
    <s v="TRANSVOLCA S.A."/>
  </r>
  <r>
    <n v="1002215287"/>
    <s v="UE01"/>
    <d v="2022-04-09T00:00:00"/>
    <d v="1899-12-30T10:21:00"/>
    <s v="012-024-00414042"/>
    <s v="9000811459"/>
    <s v="012-022-00317486"/>
    <n v="2301.35"/>
    <n v="2580.29"/>
    <s v="ZPVN"/>
    <s v="40569718"/>
    <s v="P000034051"/>
    <n v="8002834129"/>
    <n v="1002215287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31"/>
    <x v="131"/>
    <s v="10008262"/>
    <s v="AYALA VIVAS EDISON SANTIAGO"/>
    <s v="ZEMU"/>
    <s v="18UE588"/>
    <s v="2"/>
    <s v="Sin Pallet"/>
    <n v="0"/>
    <n v="0"/>
    <x v="0"/>
    <n v="27270"/>
    <n v="18040"/>
    <n v="9230"/>
    <n v="273.60000000000002"/>
    <m/>
    <x v="129"/>
    <n v="9"/>
    <s v="09"/>
    <n v="18"/>
    <x v="1"/>
    <n v="0.76"/>
    <n v="15.200000000000001"/>
    <s v="SETRAINCE"/>
  </r>
  <r>
    <n v="1002215331"/>
    <s v="UE01"/>
    <d v="2022-04-09T00:00:00"/>
    <d v="1899-12-30T10:24:00"/>
    <s v="012-024-00414043"/>
    <s v="9000811461"/>
    <s v="012-022-00317488"/>
    <n v="2230.4"/>
    <n v="2500.7399999999998"/>
    <s v="ZPVN"/>
    <s v="40569724"/>
    <s v="P000034053"/>
    <n v="8002834165"/>
    <n v="1002215331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s v="18UE677"/>
    <s v="2"/>
    <s v="Sin Pallet"/>
    <n v="0"/>
    <n v="0"/>
    <x v="0"/>
    <n v="20549.444"/>
    <n v="16044.444"/>
    <n v="4505"/>
    <n v="51.2"/>
    <m/>
    <x v="104"/>
    <n v="9"/>
    <s v="09"/>
    <n v="16"/>
    <x v="1"/>
    <n v="0.16"/>
    <n v="3.2"/>
    <s v="LA ARMENIA S.A."/>
  </r>
  <r>
    <n v="1002215331"/>
    <s v="UE01"/>
    <d v="2022-04-09T00:00:00"/>
    <d v="1899-12-30T10:24:00"/>
    <s v="012-024-00414044"/>
    <s v="9000811460"/>
    <s v="012-022-00317487"/>
    <n v="276"/>
    <n v="309.45"/>
    <s v="ZPVN"/>
    <s v="40569723"/>
    <s v="P000034052"/>
    <n v="8002834164"/>
    <n v="1002215331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s v="18UE677"/>
    <s v="2"/>
    <s v="Sin Pallet"/>
    <n v="0"/>
    <n v="0"/>
    <x v="0"/>
    <n v="6510.5559999999996"/>
    <n v="2005.556"/>
    <n v="4505"/>
    <n v="6.4"/>
    <m/>
    <x v="104"/>
    <n v="9"/>
    <s v="09"/>
    <n v="2"/>
    <x v="1"/>
    <n v="0.16"/>
    <n v="3.2"/>
    <s v="LA ARMENIA S.A."/>
  </r>
  <r>
    <n v="1002215283"/>
    <s v="UE01"/>
    <d v="2022-04-09T00:00:00"/>
    <d v="1899-12-30T10:26:00"/>
    <s v="012-024-00414045"/>
    <s v="9000811463"/>
    <s v="012-022-00317489"/>
    <n v="3205.58"/>
    <n v="3594.12"/>
    <s v="ZPVN"/>
    <s v="40569610"/>
    <s v="0000397472"/>
    <n v="8002834126"/>
    <n v="1002215283"/>
    <s v="15-00001119"/>
    <s v="CAMPEON ANTIHUMEDAD"/>
    <n v="480"/>
    <s v="BOL"/>
    <s v="102140"/>
    <s v="DIMATECO"/>
    <s v="807460"/>
    <s v="DISTRIBUIDOR PAS-SAN LORENZO"/>
    <s v="SAN LORENZO"/>
    <s v="KM2 VÍA SAN LORENZO"/>
    <s v="OESANL"/>
    <s v="O-Esmeraldas-Sanlorenzo"/>
    <n v="529"/>
    <x v="77"/>
    <x v="77"/>
    <s v="100014971"/>
    <s v="QUIROZ EDUARDO"/>
    <s v="ZEMT"/>
    <s v="18UE632"/>
    <s v="1"/>
    <s v="Con Pallet"/>
    <n v="0.05"/>
    <n v="24"/>
    <x v="0"/>
    <n v="40240"/>
    <n v="24040"/>
    <n v="16200"/>
    <n v="696"/>
    <m/>
    <x v="75"/>
    <n v="9"/>
    <s v="09"/>
    <n v="24"/>
    <x v="1"/>
    <n v="1.45"/>
    <n v="29"/>
    <s v="LIDENORTI S.A."/>
  </r>
  <r>
    <n v="1002215326"/>
    <s v="UE01"/>
    <d v="2022-04-09T00:00:00"/>
    <d v="1899-12-30T10:31:00"/>
    <s v="012-024-00414046"/>
    <s v="9000811475"/>
    <s v="012-022-00317490"/>
    <n v="4560.6000000000004"/>
    <n v="5113.37"/>
    <s v="ZPVN"/>
    <s v="40569557"/>
    <s v="0000397363"/>
    <n v="8002834159"/>
    <n v="1002215326"/>
    <s v="15-00001123"/>
    <s v="SELVALEGRE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84"/>
    <x v="84"/>
    <s v="100021489"/>
    <s v="MONTEROS ESTEBAN"/>
    <s v="ZETT"/>
    <s v="18UE573"/>
    <s v="2"/>
    <s v="Sin Pallet"/>
    <n v="0"/>
    <n v="0"/>
    <x v="0"/>
    <n v="49810"/>
    <n v="33060"/>
    <n v="16750"/>
    <n v="1432.2"/>
    <m/>
    <x v="82"/>
    <n v="9"/>
    <s v="09"/>
    <n v="33"/>
    <x v="1"/>
    <n v="2.17"/>
    <n v="43.4"/>
    <s v="TRANSSJQ S.A."/>
  </r>
  <r>
    <n v="1002215346"/>
    <s v="UE01"/>
    <d v="2022-04-09T00:00:00"/>
    <d v="1899-12-30T10:38:00"/>
    <s v="012-024-00414047"/>
    <s v="9000811514"/>
    <s v="012-022-00317491"/>
    <n v="2301.35"/>
    <n v="2580.29"/>
    <s v="ZPVN"/>
    <s v="40569632"/>
    <s v="0000397541"/>
    <n v="8002834176"/>
    <n v="1002215346"/>
    <s v="15-00001119"/>
    <s v="CAMPEON ANTIHUMEDAD"/>
    <n v="360"/>
    <s v="BOL"/>
    <s v="101613"/>
    <s v="COMERCIAL MICHELENA S.A."/>
    <s v="811025"/>
    <s v="OBRA MARCO MUÑOZ"/>
    <s v="MANTA"/>
    <s v="SECTOR EL GAVILAN JUNTO A URB BARU"/>
    <s v="OMMANT"/>
    <s v="O-Manabi-Manta"/>
    <n v="486"/>
    <x v="173"/>
    <x v="173"/>
    <s v="100014977"/>
    <s v="MORALES GERMAN"/>
    <s v="ZEMU"/>
    <s v="18UE639"/>
    <s v="2"/>
    <s v="Sin Pallet"/>
    <n v="0"/>
    <n v="0"/>
    <x v="0"/>
    <n v="27060"/>
    <n v="18040"/>
    <n v="9020"/>
    <n v="406.8"/>
    <m/>
    <x v="169"/>
    <n v="9"/>
    <s v="09"/>
    <n v="18"/>
    <x v="1"/>
    <n v="1.1300000000000001"/>
    <n v="22.6"/>
    <s v="TRANINTAGSA S.A."/>
  </r>
  <r>
    <n v="1002215362"/>
    <s v="UE01"/>
    <d v="2022-04-09T00:00:00"/>
    <d v="1899-12-30T10:42:00"/>
    <s v="012-024-00414048"/>
    <s v="9000811546"/>
    <s v="012-022-00317493"/>
    <n v="2105.54"/>
    <n v="2360.7399999999998"/>
    <s v="ZPVN"/>
    <s v="40569727"/>
    <s v="0000397731"/>
    <n v="8002834193"/>
    <n v="1002215362"/>
    <s v="15-00001119"/>
    <s v="CAMPEON ANTIHUMEDAD"/>
    <n v="32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25415"/>
    <n v="16030"/>
    <n v="9385"/>
    <n v="444.8"/>
    <m/>
    <x v="76"/>
    <n v="9"/>
    <s v="09"/>
    <n v="16"/>
    <x v="1"/>
    <n v="1.3900000000000001"/>
    <n v="27.8"/>
    <s v="TRANSPORTE PROPIO"/>
  </r>
  <r>
    <n v="1002215362"/>
    <s v="UE01"/>
    <d v="2022-04-09T00:00:00"/>
    <d v="1899-12-30T10:42:00"/>
    <s v="012-024-00414049"/>
    <s v="9000811541"/>
    <s v="012-022-00317492"/>
    <n v="2137.6"/>
    <n v="2396.69"/>
    <s v="ZPVN"/>
    <s v="40569728"/>
    <s v="0000397732"/>
    <n v="8002834194"/>
    <n v="1002215362"/>
    <s v="15-00001119"/>
    <s v="CAMPEON ANTIHUMEDAD"/>
    <n v="3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5415"/>
    <n v="16030"/>
    <n v="9385"/>
    <n v="483.2"/>
    <m/>
    <x v="76"/>
    <n v="9"/>
    <s v="09"/>
    <n v="16"/>
    <x v="1"/>
    <n v="1.51"/>
    <n v="30.2"/>
    <s v="TRANSPORTE PROPIO"/>
  </r>
  <r>
    <n v="1002215356"/>
    <s v="UE01"/>
    <d v="2022-04-09T00:00:00"/>
    <d v="1899-12-30T10:46:00"/>
    <s v="012-024-00414050"/>
    <s v="9000811553"/>
    <s v="012-022-00317495"/>
    <n v="1354"/>
    <n v="1518.11"/>
    <s v="ZPVN"/>
    <s v="40569647"/>
    <s v="0000397584"/>
    <n v="8002834185"/>
    <n v="1002215356"/>
    <s v="15-00001115"/>
    <s v="ARMADURO"/>
    <n v="200"/>
    <s v="BOL"/>
    <s v="101571"/>
    <s v="TRUJILLO DUQUE E HIJOS CIA. LTDA."/>
    <s v="811092"/>
    <s v="OBRA TERRAVIVA"/>
    <s v="QUITO"/>
    <s v="CALLE LUIS CORDERO"/>
    <s v="OPTUMB"/>
    <s v="O-Pichincha-Tumbaco"/>
    <n v="110"/>
    <x v="9"/>
    <x v="9"/>
    <s v="100020335"/>
    <s v="HARO LUIS"/>
    <s v="ZEMU"/>
    <s v="18UE743"/>
    <s v="2"/>
    <s v="Sin Pallet"/>
    <n v="0"/>
    <n v="0"/>
    <x v="0"/>
    <n v="14542.222"/>
    <n v="10022.222"/>
    <n v="4520"/>
    <n v="92"/>
    <m/>
    <x v="9"/>
    <n v="9"/>
    <s v="09"/>
    <n v="10"/>
    <x v="1"/>
    <n v="0.46"/>
    <n v="9.1999999999999993"/>
    <s v="SANJOPAS S.A."/>
  </r>
  <r>
    <n v="1002215356"/>
    <s v="UE01"/>
    <d v="2022-04-09T00:00:00"/>
    <d v="1899-12-30T10:46:00"/>
    <s v="012-024-00414051"/>
    <s v="9000811552"/>
    <s v="012-022-00317494"/>
    <n v="1078.4000000000001"/>
    <n v="1209.1099999999999"/>
    <s v="ZPVN"/>
    <s v="40569648"/>
    <s v="0000397585"/>
    <n v="8002834186"/>
    <n v="1002215356"/>
    <s v="15-00001123"/>
    <s v="SELVALEGRE"/>
    <n v="16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9"/>
    <x v="9"/>
    <s v="100020335"/>
    <s v="HARO LUIS"/>
    <s v="ZEMU"/>
    <s v="18UE743"/>
    <s v="2"/>
    <s v="Sin Pallet"/>
    <n v="0"/>
    <n v="0"/>
    <x v="0"/>
    <n v="12537.778"/>
    <n v="8017.7780000000002"/>
    <n v="4520"/>
    <n v="73.599999999999994"/>
    <m/>
    <x v="9"/>
    <n v="9"/>
    <s v="09"/>
    <n v="8"/>
    <x v="1"/>
    <n v="0.45999999999999996"/>
    <n v="9.1999999999999993"/>
    <s v="SANJOPAS S.A."/>
  </r>
  <r>
    <n v="1002215337"/>
    <s v="UE01"/>
    <d v="2022-04-09T00:00:00"/>
    <d v="1899-12-30T10:51:00"/>
    <s v="012-024-00414052"/>
    <s v=""/>
    <s v=""/>
    <n v="0"/>
    <n v="0"/>
    <s v="ZPRC"/>
    <s v="2500108929"/>
    <s v="P000033976"/>
    <n v="8002834170"/>
    <n v="1002215337"/>
    <s v="15-00000218"/>
    <s v="MAGNO HE"/>
    <n v="29.4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340"/>
    <n v="29460"/>
    <n v="15880"/>
    <n v="0"/>
    <m/>
    <x v="3"/>
    <n v="9"/>
    <s v="09"/>
    <n v="29.46"/>
    <x v="1"/>
    <n v="0"/>
    <n v="0"/>
    <s v="UNICON"/>
  </r>
  <r>
    <n v="1002215342"/>
    <s v="UE01"/>
    <d v="2022-04-09T00:00:00"/>
    <d v="1899-12-30T10:51:00"/>
    <s v="012-024-00414053"/>
    <s v="9000811321"/>
    <s v="013-020-00048162"/>
    <n v="2469.6"/>
    <n v="2768.93"/>
    <s v="ZPDF"/>
    <s v="70178361"/>
    <s v="0000397663"/>
    <n v="8002834174"/>
    <n v="1002215342"/>
    <s v="15-00001123"/>
    <s v="SELVALEGRE"/>
    <n v="36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73"/>
    <x v="73"/>
    <s v="100014882"/>
    <s v="RIVERA JOSE"/>
    <s v="ZEMU"/>
    <s v="18UE391"/>
    <s v="2"/>
    <s v="Sin Pallet"/>
    <n v="0"/>
    <n v="0"/>
    <x v="0"/>
    <n v="27260"/>
    <n v="18030"/>
    <n v="9230"/>
    <n v="162"/>
    <m/>
    <x v="71"/>
    <n v="9"/>
    <s v="09"/>
    <n v="18"/>
    <x v="1"/>
    <n v="0.45"/>
    <n v="9"/>
    <s v="TRIMPESAS S.A."/>
  </r>
  <r>
    <n v="1002215312"/>
    <s v="UE01"/>
    <d v="2022-04-09T00:00:00"/>
    <d v="1899-12-30T10:55:00"/>
    <s v="012-024-00414054"/>
    <s v="9000811556"/>
    <s v="012-022-00317496"/>
    <n v="3120"/>
    <n v="3498.16"/>
    <s v="ZPVN"/>
    <s v="40569645"/>
    <s v="0000397562"/>
    <n v="8002834147"/>
    <n v="1002215312"/>
    <s v="15-00001119"/>
    <s v="CAMPEON ANTIHUMEDAD"/>
    <n v="480"/>
    <s v="BOL"/>
    <s v="104220"/>
    <s v="VELEZ DELGADO MARIA JAZMIN"/>
    <s v="806245"/>
    <s v="FERRETERIA ANDRADE N° 2"/>
    <s v="JIPIJAPA"/>
    <s v="AV ALEJO LASCANO DIGNAL MICOMISARIA"/>
    <s v="OMJIPI"/>
    <s v="O-Manabi-Jipijapa"/>
    <n v="512"/>
    <x v="11"/>
    <x v="11"/>
    <s v="100014920"/>
    <s v="AMAGUAYA HECTOR"/>
    <s v="ZEMT"/>
    <s v="18UE556"/>
    <s v="1"/>
    <s v="Con Pallet"/>
    <n v="0.05"/>
    <n v="24"/>
    <x v="0"/>
    <n v="39980"/>
    <n v="24050"/>
    <n v="15930"/>
    <n v="547.20000000000005"/>
    <m/>
    <x v="11"/>
    <n v="9"/>
    <s v="09"/>
    <n v="24"/>
    <x v="1"/>
    <n v="1.1400000000000001"/>
    <n v="22.8"/>
    <s v="TRAPSA C.A."/>
  </r>
  <r>
    <n v="1002215313"/>
    <s v="UE01"/>
    <d v="2022-04-09T00:00:00"/>
    <d v="1899-12-30T10:57:00"/>
    <s v="012-024-00414055"/>
    <s v="9000811559"/>
    <s v="012-022-00317497"/>
    <n v="3772.8"/>
    <n v="4230.09"/>
    <s v="ZPVN"/>
    <s v="40569214"/>
    <s v="0000397424"/>
    <n v="8002834148"/>
    <n v="1002215313"/>
    <s v="15-00000218"/>
    <s v="MAGNO HE"/>
    <n v="31.44"/>
    <s v="T"/>
    <s v="101659"/>
    <s v="ETERNIT ECUATORIANA S.A."/>
    <s v="805760"/>
    <s v="GRANEL ETERNIT"/>
    <s v="QUITO"/>
    <s v="KM 14 1/2 SECTOR GUAMANI"/>
    <s v="OPGUA2"/>
    <s v="O-Pichincha-Guamani2"/>
    <n v="127"/>
    <x v="18"/>
    <x v="18"/>
    <s v="10000844"/>
    <s v="MORALES GARZON ISRAEL ALEJANDRO"/>
    <s v="ZECI"/>
    <s v="18UE001"/>
    <s v="2"/>
    <s v="Sin Pallet"/>
    <n v="0"/>
    <n v="0"/>
    <x v="0"/>
    <n v="51390"/>
    <n v="31440"/>
    <n v="19950"/>
    <n v="247.43"/>
    <m/>
    <x v="18"/>
    <n v="9"/>
    <s v="09"/>
    <n v="31.44"/>
    <x v="1"/>
    <n v="7.869910941475827"/>
    <n v="7.869910941475827"/>
    <s v="LA ARMENIA S.A."/>
  </r>
  <r>
    <n v="1002215389"/>
    <s v="UE01"/>
    <d v="2022-04-09T00:00:00"/>
    <d v="1899-12-30T11:03:00"/>
    <s v="012-024-00414056"/>
    <s v="9000811562"/>
    <s v="012-022-00317498"/>
    <n v="2343.91"/>
    <n v="2628.01"/>
    <s v="ZPVN"/>
    <s v="40569734"/>
    <s v="P000034055"/>
    <n v="8002834221"/>
    <n v="1002215389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00"/>
    <n v="18060"/>
    <n v="8940"/>
    <n v="266.39999999999998"/>
    <m/>
    <x v="90"/>
    <n v="9"/>
    <s v="09"/>
    <n v="18"/>
    <x v="1"/>
    <n v="0.74"/>
    <n v="14.799999999999999"/>
    <s v="TRANSPORTE PROPIO"/>
  </r>
  <r>
    <n v="1002215361"/>
    <s v="UE01"/>
    <d v="2022-04-09T00:00:00"/>
    <d v="1899-12-30T11:05:00"/>
    <s v="012-024-00414057"/>
    <s v="9000811564"/>
    <s v="012-022-00317500"/>
    <n v="2447.2800000000002"/>
    <n v="2743.9"/>
    <s v="ZPVN"/>
    <s v="40569555"/>
    <s v="P000033992"/>
    <n v="8002834191"/>
    <n v="1002215361"/>
    <s v="15-00001120"/>
    <s v="CAMPEON"/>
    <n v="40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0"/>
    <x v="0"/>
    <n v="28391.175999999999"/>
    <n v="20041.175999999999"/>
    <n v="8350"/>
    <n v="176"/>
    <m/>
    <x v="32"/>
    <n v="9"/>
    <s v="09"/>
    <n v="20"/>
    <x v="1"/>
    <n v="0.44"/>
    <n v="8.8000000000000007"/>
    <s v="TRANSPORTE PROPIO"/>
  </r>
  <r>
    <n v="1002215361"/>
    <s v="UE01"/>
    <d v="2022-04-09T00:00:00"/>
    <d v="1899-12-30T11:05:00"/>
    <s v="012-024-00414058"/>
    <s v="9000811563"/>
    <s v="012-022-00317499"/>
    <n v="1868.33"/>
    <n v="2094.7800000000002"/>
    <s v="ZPVN"/>
    <s v="40569554"/>
    <s v="P000033991"/>
    <n v="8002834192"/>
    <n v="1002215361"/>
    <s v="15-00001123"/>
    <s v="SELVALEGRE"/>
    <n v="2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14"/>
    <x v="0"/>
    <n v="22378.824000000001"/>
    <n v="14028.824000000001"/>
    <n v="8350"/>
    <n v="123.2"/>
    <m/>
    <x v="32"/>
    <n v="9"/>
    <s v="09"/>
    <n v="14"/>
    <x v="1"/>
    <n v="0.44"/>
    <n v="8.8000000000000007"/>
    <s v="TRANSPORTE PROPIO"/>
  </r>
  <r>
    <n v="1002215328"/>
    <s v="UE01"/>
    <d v="2022-04-09T00:00:00"/>
    <d v="1899-12-30T11:11:00"/>
    <s v="012-024-00414059"/>
    <s v="9000811568"/>
    <s v="012-022-00317502"/>
    <n v="2568"/>
    <n v="2879.26"/>
    <s v="ZPVN"/>
    <s v="40569635"/>
    <s v="0000397554"/>
    <n v="8002834161"/>
    <n v="1002215328"/>
    <s v="15-00001120"/>
    <s v="CAMPEON"/>
    <n v="40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s v="18UE686"/>
    <s v="1"/>
    <s v="Con Pallet"/>
    <n v="0.05"/>
    <n v="20"/>
    <x v="0"/>
    <n v="28210"/>
    <n v="20025"/>
    <n v="8185"/>
    <n v="204"/>
    <m/>
    <x v="167"/>
    <n v="9"/>
    <s v="09"/>
    <n v="20"/>
    <x v="1"/>
    <n v="0.51"/>
    <n v="10.199999999999999"/>
    <s v="RUTAS COTACACHENSES S.A."/>
  </r>
  <r>
    <n v="1002215328"/>
    <s v="UE01"/>
    <d v="2022-04-09T00:00:00"/>
    <d v="1899-12-30T11:11:00"/>
    <s v="012-024-00414060"/>
    <s v="9000811566"/>
    <s v="012-022-00317501"/>
    <n v="554.4"/>
    <n v="621.6"/>
    <s v="ZPVN"/>
    <s v="40569635"/>
    <s v="0000397555"/>
    <n v="8002834162"/>
    <n v="1002215328"/>
    <s v="15-00001123"/>
    <s v="SELVALEGRE"/>
    <n v="8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s v="18UE686"/>
    <s v="1"/>
    <s v="Con Pallet"/>
    <n v="0.05"/>
    <n v="4"/>
    <x v="0"/>
    <n v="12190"/>
    <n v="4005"/>
    <n v="8185"/>
    <n v="40.799999999999997"/>
    <m/>
    <x v="167"/>
    <n v="9"/>
    <s v="09"/>
    <n v="4"/>
    <x v="1"/>
    <n v="0.51"/>
    <n v="10.199999999999999"/>
    <s v="RUTAS COTACACHENSES S.A."/>
  </r>
  <r>
    <n v="1002215319"/>
    <s v="UE01"/>
    <d v="2022-04-09T00:00:00"/>
    <d v="1899-12-30T11:25:00"/>
    <s v="012-024-00414061"/>
    <s v="9000811574"/>
    <s v="012-022-00317503"/>
    <n v="4051.2"/>
    <n v="4542.2299999999996"/>
    <s v="ZPVN"/>
    <s v="40569559"/>
    <s v="0000397367"/>
    <n v="8002834153"/>
    <n v="1002215319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4924"/>
    <s v="POZO RAUL"/>
    <s v="ZETT"/>
    <s v="18UE562"/>
    <s v="1"/>
    <s v="Con Pallet"/>
    <n v="0.05"/>
    <n v="32"/>
    <x v="0"/>
    <n v="49580"/>
    <n v="32060"/>
    <n v="17520"/>
    <n v="800"/>
    <m/>
    <x v="73"/>
    <n v="9"/>
    <s v="09"/>
    <n v="32"/>
    <x v="1"/>
    <n v="1.25"/>
    <n v="25"/>
    <s v="TRANSPREMIUM CIA. LTDA."/>
  </r>
  <r>
    <n v="1002215388"/>
    <s v="UE01"/>
    <d v="2022-04-09T00:00:00"/>
    <d v="1899-12-30T11:36:00"/>
    <s v="012-024-00414062"/>
    <s v="9000811585"/>
    <s v="012-022-00317505"/>
    <n v="2140.8000000000002"/>
    <n v="2400.2800000000002"/>
    <s v="ZPVN"/>
    <s v="40569637"/>
    <s v="P000034019"/>
    <n v="8002834220"/>
    <n v="1002215388"/>
    <s v="15-00001119"/>
    <s v="CAMPEON ANTIHUMEDAD"/>
    <n v="32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s v="18UE765"/>
    <s v="1"/>
    <s v="Con Pallet"/>
    <n v="0.05"/>
    <n v="16"/>
    <x v="0"/>
    <n v="23905"/>
    <n v="16020"/>
    <n v="7885"/>
    <n v="387.2"/>
    <m/>
    <x v="77"/>
    <n v="9"/>
    <s v="09"/>
    <n v="16"/>
    <x v="1"/>
    <n v="1.21"/>
    <n v="24.2"/>
    <s v="ALQUINGA &amp; ALQUINGA"/>
  </r>
  <r>
    <n v="1002215388"/>
    <s v="UE01"/>
    <d v="2022-04-09T00:00:00"/>
    <d v="1899-12-30T11:36:00"/>
    <s v="012-024-00414063"/>
    <s v="9000811584"/>
    <s v="012-022-00317504"/>
    <n v="1113.5999999999999"/>
    <n v="1248.57"/>
    <s v="ZPVN"/>
    <s v="40569636"/>
    <s v="P000034018"/>
    <n v="8002834219"/>
    <n v="1002215388"/>
    <s v="15-00001124"/>
    <s v="SELVALEGRE ANTIHUMEDAD"/>
    <n v="16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s v="18UE765"/>
    <s v="1"/>
    <s v="Con Pallet"/>
    <n v="0.05"/>
    <n v="8"/>
    <x v="0"/>
    <n v="15895"/>
    <n v="8010"/>
    <n v="7885"/>
    <n v="193.6"/>
    <m/>
    <x v="77"/>
    <n v="9"/>
    <s v="09"/>
    <n v="8"/>
    <x v="1"/>
    <n v="1.21"/>
    <n v="24.2"/>
    <s v="ALQUINGA &amp; ALQUINGA"/>
  </r>
  <r>
    <n v="1002215395"/>
    <s v="UE01"/>
    <d v="2022-04-09T00:00:00"/>
    <d v="1899-12-30T11:42:00"/>
    <s v="012-024-00414064"/>
    <s v="9000811588"/>
    <s v="012-022-00317507"/>
    <n v="1839.6"/>
    <n v="2062.5700000000002"/>
    <s v="ZPVN"/>
    <s v="40569719"/>
    <s v="0000397738"/>
    <n v="8002834226"/>
    <n v="1002215395"/>
    <s v="15-00001119"/>
    <s v="CAMPEON ANTIHUMEDAD"/>
    <n v="280"/>
    <s v="BOL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s v="18UE789"/>
    <s v="2"/>
    <s v="Sin Pallet"/>
    <n v="0"/>
    <n v="0"/>
    <x v="0"/>
    <n v="18396.667000000001"/>
    <n v="14046.666999999999"/>
    <n v="4350"/>
    <n v="235.2"/>
    <m/>
    <x v="91"/>
    <n v="9"/>
    <s v="09"/>
    <n v="14"/>
    <x v="1"/>
    <n v="0.84"/>
    <n v="16.8"/>
    <s v="TRIMPESAS S.A."/>
  </r>
  <r>
    <n v="1002215395"/>
    <s v="UE01"/>
    <d v="2022-04-09T00:00:00"/>
    <d v="1899-12-30T11:42:00"/>
    <s v="012-024-00414065"/>
    <s v="9000811587"/>
    <s v="012-022-00317506"/>
    <n v="547.20000000000005"/>
    <n v="613.52"/>
    <s v="ZPVN"/>
    <s v="40569719"/>
    <s v="0000397739"/>
    <n v="8002834225"/>
    <n v="1002215395"/>
    <s v="15-00001124"/>
    <s v="SELVALEGRE ANTIHUMEDAD"/>
    <n v="80"/>
    <s v="BOL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s v="18UE789"/>
    <s v="2"/>
    <s v="Sin Pallet"/>
    <n v="0"/>
    <n v="0"/>
    <x v="0"/>
    <n v="8363.3330000000005"/>
    <n v="4013.3330000000001"/>
    <n v="4350"/>
    <n v="67.2"/>
    <m/>
    <x v="91"/>
    <n v="9"/>
    <s v="09"/>
    <n v="4"/>
    <x v="1"/>
    <n v="0.84000000000000008"/>
    <n v="16.8"/>
    <s v="TRIMPESAS S.A."/>
  </r>
  <r>
    <n v="1002215357"/>
    <s v="UE01"/>
    <d v="2022-04-09T00:00:00"/>
    <d v="1899-12-30T11:46:00"/>
    <s v="012-024-00414066"/>
    <s v="9000811589"/>
    <s v="012-022-00317508"/>
    <n v="2494.8000000000002"/>
    <n v="2797.19"/>
    <s v="ZPVN"/>
    <s v="40569665"/>
    <s v="0000397590"/>
    <n v="8002834187"/>
    <n v="1002215357"/>
    <s v="15-00001123"/>
    <s v="SELVALEGRE"/>
    <n v="360"/>
    <s v="BOL"/>
    <s v="101631"/>
    <s v="QUINATOA PISUÑA JOSE"/>
    <s v="807102"/>
    <s v="FERRETERIA GRUPO ROCADA"/>
    <s v="QUITO"/>
    <s v="VIA PRINCIPAL JUNTO A LA V IRGEN"/>
    <s v="OPTUMB"/>
    <s v="O-Pichincha-Tumbaco"/>
    <n v="110"/>
    <x v="121"/>
    <x v="121"/>
    <s v="100014999"/>
    <s v="TUTILLO SEGUNDO"/>
    <s v="ZEMU"/>
    <s v="18UE730"/>
    <s v="2"/>
    <s v="Sin Pallet"/>
    <n v="0"/>
    <n v="0"/>
    <x v="0"/>
    <n v="27120"/>
    <n v="18050"/>
    <n v="9070"/>
    <n v="165.6"/>
    <m/>
    <x v="119"/>
    <n v="9"/>
    <s v="09"/>
    <n v="18"/>
    <x v="1"/>
    <n v="0.45999999999999996"/>
    <n v="9.1999999999999993"/>
    <s v="LIDENORTI S.A."/>
  </r>
  <r>
    <n v="1002215426"/>
    <s v="UE01"/>
    <d v="2022-04-09T00:00:00"/>
    <d v="1899-12-30T11:54:00"/>
    <s v="012-024-00414067"/>
    <s v="9000811590"/>
    <s v="012-022-00317509"/>
    <n v="4320"/>
    <n v="4843.6099999999997"/>
    <s v="ZPVN"/>
    <s v="40569699"/>
    <s v="0000397662"/>
    <n v="8002834262"/>
    <n v="1002215426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630"/>
    <n v="32000"/>
    <n v="17630"/>
    <n v="966.4"/>
    <m/>
    <x v="142"/>
    <n v="9"/>
    <s v="09"/>
    <n v="32"/>
    <x v="1"/>
    <n v="1.51"/>
    <n v="30.2"/>
    <s v="TRANSPORTE PROPIO"/>
  </r>
  <r>
    <n v="1002215363"/>
    <s v="UE01"/>
    <d v="2022-04-09T00:00:00"/>
    <d v="1899-12-30T11:58:00"/>
    <s v="012-024-00414068"/>
    <s v=""/>
    <s v=""/>
    <n v="0"/>
    <n v="0"/>
    <s v="ZPRC"/>
    <s v="2500108915"/>
    <s v="P000033948"/>
    <n v="8002834195"/>
    <n v="1002215363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20"/>
    <x v="20"/>
    <s v="100015045"/>
    <s v="MORAN JOSE"/>
    <s v="ZEMT"/>
    <s v="18UE912"/>
    <s v="1"/>
    <s v="Con Pallet"/>
    <n v="0.05"/>
    <n v="24"/>
    <x v="0"/>
    <n v="40210"/>
    <n v="24000"/>
    <n v="16210"/>
    <n v="542.4"/>
    <m/>
    <x v="20"/>
    <n v="9"/>
    <s v="09"/>
    <n v="24"/>
    <x v="1"/>
    <n v="1.1299999999999999"/>
    <n v="22.599999999999998"/>
    <s v="TRANSSJQ S.A."/>
  </r>
  <r>
    <n v="1002215420"/>
    <s v="UE01"/>
    <d v="2022-04-09T00:00:00"/>
    <d v="1899-12-30T12:02:00"/>
    <s v="012-024-00414069"/>
    <s v="9000811593"/>
    <s v="012-022-00317510"/>
    <n v="2310"/>
    <n v="2589.9899999999998"/>
    <s v="ZPVN"/>
    <s v="40569726"/>
    <s v="P000034054"/>
    <n v="8002834258"/>
    <n v="1002215420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40"/>
    <n v="33050"/>
    <n v="18490"/>
    <n v="0"/>
    <m/>
    <x v="139"/>
    <n v="9"/>
    <s v="09"/>
    <n v="33"/>
    <x v="1"/>
    <n v="0"/>
    <n v="0"/>
    <s v="TRANSPORTE PROPIO"/>
  </r>
  <r>
    <n v="1002215359"/>
    <s v="UE01"/>
    <d v="2022-04-09T00:00:00"/>
    <d v="1899-12-30T12:10:00"/>
    <s v="012-024-00414070"/>
    <s v=""/>
    <s v=""/>
    <n v="0"/>
    <n v="0"/>
    <s v="ZPRC"/>
    <s v="2500108914"/>
    <s v="P000033947"/>
    <n v="8002834189"/>
    <n v="100221535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s v="18UE609"/>
    <s v="1"/>
    <s v="Con Pallet"/>
    <n v="0.05"/>
    <n v="24"/>
    <x v="0"/>
    <n v="40100"/>
    <n v="24010"/>
    <n v="16090"/>
    <n v="542.4"/>
    <m/>
    <x v="105"/>
    <n v="9"/>
    <s v="09"/>
    <n v="24"/>
    <x v="1"/>
    <n v="1.1299999999999999"/>
    <n v="22.599999999999998"/>
    <s v="TRIMPESAS S.A."/>
  </r>
  <r>
    <n v="1002215406"/>
    <s v="UE01"/>
    <d v="2022-04-09T00:00:00"/>
    <d v="1899-12-30T12:13:00"/>
    <s v="012-024-00414071"/>
    <s v="9000811595"/>
    <s v="012-022-00317511"/>
    <n v="2507.02"/>
    <n v="2810.88"/>
    <s v="ZPVN"/>
    <s v="40569739"/>
    <s v="0000397741"/>
    <n v="8002834241"/>
    <n v="1002215406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21"/>
    <x v="21"/>
    <s v="10000371"/>
    <s v="PERUGACHI MORENO DARWIN SANTIAGO"/>
    <s v="ZEMU"/>
    <s v="18UE634"/>
    <s v="2"/>
    <s v="Sin Pallet"/>
    <n v="0"/>
    <n v="0"/>
    <x v="0"/>
    <n v="27130"/>
    <n v="18010"/>
    <n v="9120"/>
    <n v="381.6"/>
    <m/>
    <x v="21"/>
    <n v="9"/>
    <s v="09"/>
    <n v="18"/>
    <x v="1"/>
    <n v="1.06"/>
    <n v="21.200000000000003"/>
    <s v="TRIMPESAS S.A."/>
  </r>
  <r>
    <n v="1002215464"/>
    <s v="UE01"/>
    <d v="2022-04-09T00:00:00"/>
    <d v="1899-12-30T12:16:00"/>
    <s v="012-024-00414072"/>
    <s v=""/>
    <s v=""/>
    <n v="0"/>
    <n v="0"/>
    <s v="ZPRC"/>
    <s v="2500108902"/>
    <s v="P000033930"/>
    <n v="8002834300"/>
    <n v="1002215464"/>
    <s v="15-00000218"/>
    <s v="MAGNO HE"/>
    <n v="30.3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48850"/>
    <n v="30380"/>
    <n v="18470"/>
    <n v="771.96"/>
    <m/>
    <x v="28"/>
    <n v="9"/>
    <s v="09"/>
    <n v="30.38"/>
    <x v="1"/>
    <n v="25.410138248847929"/>
    <n v="25.410138248847929"/>
    <s v="TRANSALMEIDA"/>
  </r>
  <r>
    <n v="1002215428"/>
    <s v="UE01"/>
    <d v="2022-04-09T00:00:00"/>
    <d v="1899-12-30T12:19:00"/>
    <s v="012-024-00414073"/>
    <s v="9000811596"/>
    <s v="012-022-00317512"/>
    <n v="4153.6000000000004"/>
    <n v="4657.04"/>
    <s v="ZPVN"/>
    <s v="40569573"/>
    <s v="0000397376"/>
    <n v="8002834264"/>
    <n v="100221542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30"/>
    <n v="32030"/>
    <n v="18700"/>
    <n v="966.4"/>
    <m/>
    <x v="142"/>
    <n v="9"/>
    <s v="09"/>
    <n v="32"/>
    <x v="1"/>
    <n v="1.51"/>
    <n v="30.2"/>
    <s v="TRANSPORTE PROPIO"/>
  </r>
  <r>
    <n v="1002215409"/>
    <s v="UE01"/>
    <d v="2022-04-09T00:00:00"/>
    <d v="1899-12-30T12:20:00"/>
    <s v="012-024-00414074"/>
    <s v="9000811597"/>
    <s v="012-022-00317513"/>
    <n v="2458.8000000000002"/>
    <n v="2756.83"/>
    <s v="ZPVN"/>
    <s v="40569742"/>
    <s v="0000397743"/>
    <n v="8002834243"/>
    <n v="1002215409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46"/>
    <x v="46"/>
    <s v="100018609"/>
    <s v="CHACON WILSON"/>
    <s v="ZEMU"/>
    <s v="18UE554"/>
    <s v="2"/>
    <s v="Sin Pallet"/>
    <n v="0"/>
    <n v="0"/>
    <x v="0"/>
    <n v="27270"/>
    <n v="18020"/>
    <n v="9250"/>
    <n v="255.6"/>
    <m/>
    <x v="44"/>
    <n v="9"/>
    <s v="09"/>
    <n v="18"/>
    <x v="1"/>
    <n v="0.71"/>
    <n v="14.2"/>
    <s v="TRAPSA C.A."/>
  </r>
  <r>
    <n v="1002215436"/>
    <s v="UE01"/>
    <d v="2022-04-09T00:00:00"/>
    <d v="1899-12-30T12:23:00"/>
    <s v="012-024-00414075"/>
    <s v="9000811600"/>
    <s v="012-022-00317514"/>
    <n v="4448.3999999999996"/>
    <n v="4987.58"/>
    <s v="ZPVN"/>
    <s v="40569743"/>
    <s v="0000397745"/>
    <n v="8002834272"/>
    <n v="1002215436"/>
    <s v="15-00001119"/>
    <s v="CAMPEON ANTIHUMEDAD"/>
    <n v="66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35"/>
    <x v="35"/>
    <s v="100014982"/>
    <s v="PABON EDUARDO"/>
    <s v="ZETT"/>
    <s v="18UE740"/>
    <s v="2"/>
    <s v="Sin Pallet"/>
    <n v="0"/>
    <n v="0"/>
    <x v="0"/>
    <n v="51040"/>
    <n v="33040"/>
    <n v="18000"/>
    <n v="950.4"/>
    <m/>
    <x v="33"/>
    <n v="9"/>
    <s v="09"/>
    <n v="33"/>
    <x v="1"/>
    <n v="1.44"/>
    <n v="28.8"/>
    <s v="SELVALEGRE S.A."/>
  </r>
  <r>
    <n v="1002215323"/>
    <s v="UE01"/>
    <d v="2022-04-09T00:00:00"/>
    <d v="1899-12-30T12:26:00"/>
    <s v="012-024-00414076"/>
    <s v="9000811603"/>
    <s v="012-022-00317515"/>
    <n v="4560.6000000000004"/>
    <n v="5113.37"/>
    <s v="ZPVN"/>
    <s v="40569557"/>
    <s v="0000397362"/>
    <n v="8002834155"/>
    <n v="1002215323"/>
    <s v="15-00001123"/>
    <s v="SELVALEGRE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1"/>
    <x v="181"/>
    <s v="10003471"/>
    <s v="CUASES POTOSI HENRY SEGUNDO"/>
    <s v="ZETT"/>
    <s v="18UE782"/>
    <s v="2"/>
    <s v="Sin Pallet"/>
    <n v="0"/>
    <n v="0"/>
    <x v="0"/>
    <n v="50780"/>
    <n v="33100"/>
    <n v="17680"/>
    <n v="1432.2"/>
    <m/>
    <x v="176"/>
    <n v="9"/>
    <s v="09"/>
    <n v="33"/>
    <x v="1"/>
    <n v="2.17"/>
    <n v="43.4"/>
    <s v="LIDENORTI S.A."/>
  </r>
  <r>
    <n v="1002215473"/>
    <s v="UE01"/>
    <d v="2022-04-09T00:00:00"/>
    <d v="1899-12-30T12:29:00"/>
    <s v="012-024-00414077"/>
    <s v=""/>
    <s v=""/>
    <n v="0"/>
    <n v="0"/>
    <s v="ZPRC"/>
    <s v="2500108960"/>
    <s v="P000034063"/>
    <n v="8002834309"/>
    <n v="1002215473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s v="18UE714"/>
    <s v="2"/>
    <s v="Sin Pallet"/>
    <n v="0"/>
    <n v="0"/>
    <x v="0"/>
    <n v="27120"/>
    <n v="18050"/>
    <n v="9070"/>
    <n v="266.39999999999998"/>
    <m/>
    <x v="22"/>
    <n v="9"/>
    <s v="09"/>
    <n v="18"/>
    <x v="1"/>
    <n v="0.74"/>
    <n v="14.799999999999999"/>
    <s v="TRANINTAGSA"/>
  </r>
  <r>
    <n v="1002215485"/>
    <s v="UE01"/>
    <d v="2022-04-09T00:00:00"/>
    <d v="1899-12-30T12:31:00"/>
    <s v="012-024-00414078"/>
    <s v=""/>
    <s v=""/>
    <n v="0"/>
    <n v="0"/>
    <s v="ZPRC"/>
    <s v="2500108942"/>
    <s v="0000397573"/>
    <n v="8002834323"/>
    <n v="1002215485"/>
    <s v="15-00001121"/>
    <s v="GLADIADOR"/>
    <n v="30.89"/>
    <s v="T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9435"/>
    <s v="CAMPILLO LÁZARO"/>
    <s v="ZECI"/>
    <s v="18UE831"/>
    <s v="2"/>
    <s v="Sin Pallet"/>
    <n v="0"/>
    <n v="0"/>
    <x v="0"/>
    <n v="49050"/>
    <n v="30890"/>
    <n v="18160"/>
    <n v="929.79"/>
    <m/>
    <x v="28"/>
    <n v="9"/>
    <s v="09"/>
    <n v="30.89"/>
    <x v="1"/>
    <n v="30.100032372936223"/>
    <n v="30.100032372936223"/>
    <s v="TRANSALMEIDA"/>
  </r>
  <r>
    <n v="1002215350"/>
    <s v="UE01"/>
    <d v="2022-04-09T00:00:00"/>
    <d v="1899-12-30T12:33:00"/>
    <s v="012-024-00414079"/>
    <s v="9000811605"/>
    <s v="012-022-00317516"/>
    <n v="2386.8000000000002"/>
    <n v="2676.1"/>
    <s v="ZPVN"/>
    <s v="40569336"/>
    <s v="0000397072"/>
    <n v="8002834179"/>
    <n v="1002215350"/>
    <s v="15-00001124"/>
    <s v="SELVALEGRE ANTIHUMEDAD"/>
    <n v="360"/>
    <s v="BOL"/>
    <s v="101664"/>
    <s v="ACERIA DEL ECUADOR C.A. ADELCA"/>
    <s v="800729"/>
    <s v="JAIME ARTEAGA VERA"/>
    <s v="PORTOVIEJO"/>
    <s v="PASO LATRAL A 3KM D ADELCA PRTOVJO"/>
    <s v="OMPORT"/>
    <s v="O-Manabi-Portoviejo"/>
    <n v="468"/>
    <x v="96"/>
    <x v="96"/>
    <s v="10008096"/>
    <s v="SALAZAR ECHEVERRIA JUAN CARLOS"/>
    <s v="ZEMU"/>
    <s v="18UE724"/>
    <s v="2"/>
    <s v="Sin Pallet"/>
    <n v="0"/>
    <n v="0"/>
    <x v="0"/>
    <n v="26830"/>
    <n v="18010"/>
    <n v="8820"/>
    <n v="414"/>
    <m/>
    <x v="94"/>
    <n v="9"/>
    <s v="09"/>
    <n v="18"/>
    <x v="1"/>
    <n v="1.1499999999999999"/>
    <n v="23"/>
    <s v="RUTAS COTACACHENSES S.A."/>
  </r>
  <r>
    <n v="1002215417"/>
    <s v="UE01"/>
    <d v="2022-04-09T00:00:00"/>
    <d v="1899-12-30T12:34:00"/>
    <s v="012-024-00414080"/>
    <s v="9000811607"/>
    <s v="012-022-00317518"/>
    <n v="1083.2"/>
    <n v="1214.49"/>
    <s v="ZPVN"/>
    <s v="40569725"/>
    <s v="0000397709"/>
    <n v="8002834253"/>
    <n v="1002215417"/>
    <s v="15-00001115"/>
    <s v="ARMADURO"/>
    <n v="160"/>
    <s v="BOL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s v="18UE744"/>
    <s v="2"/>
    <s v="Sin Pallet"/>
    <n v="0"/>
    <n v="0"/>
    <x v="0"/>
    <n v="12566.111000000001"/>
    <n v="8031.1109999999999"/>
    <n v="4535"/>
    <n v="68.8"/>
    <m/>
    <x v="14"/>
    <n v="9"/>
    <s v="09"/>
    <n v="8"/>
    <x v="1"/>
    <n v="0.43"/>
    <n v="8.6"/>
    <s v="SANJOPAS S.A."/>
  </r>
  <r>
    <n v="1002215417"/>
    <s v="UE01"/>
    <d v="2022-04-09T00:00:00"/>
    <d v="1899-12-30T12:34:00"/>
    <s v="012-024-00414081"/>
    <s v="9000811606"/>
    <s v="012-022-00317517"/>
    <n v="1348"/>
    <n v="1511.39"/>
    <s v="ZPVN"/>
    <s v="40569725"/>
    <s v="0000397708"/>
    <n v="8002834254"/>
    <n v="1002215417"/>
    <s v="15-00001123"/>
    <s v="SELVALEGRE"/>
    <n v="200"/>
    <s v="BOL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s v="18UE744"/>
    <s v="2"/>
    <s v="Sin Pallet"/>
    <n v="0"/>
    <n v="0"/>
    <x v="0"/>
    <n v="14573.888999999999"/>
    <n v="10038.888999999999"/>
    <n v="4535"/>
    <n v="86"/>
    <m/>
    <x v="14"/>
    <n v="9"/>
    <s v="09"/>
    <n v="10"/>
    <x v="1"/>
    <n v="0.43"/>
    <n v="8.6"/>
    <s v="SANJOPAS S.A."/>
  </r>
  <r>
    <n v="1002215494"/>
    <s v="UE01"/>
    <d v="2022-04-09T00:00:00"/>
    <d v="1899-12-30T12:36:00"/>
    <s v="012-024-00414082"/>
    <s v="9000811608"/>
    <s v="012-022-00317519"/>
    <n v="4390.3999999999996"/>
    <n v="4922.55"/>
    <s v="ZPVN"/>
    <s v="40569745"/>
    <s v="0000397751"/>
    <n v="8002834333"/>
    <n v="1002215494"/>
    <s v="15-00001123"/>
    <s v="SELVALEGRE"/>
    <n v="64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50700"/>
    <n v="32070"/>
    <n v="18630"/>
    <n v="326.39999999999998"/>
    <m/>
    <x v="161"/>
    <n v="9"/>
    <s v="09"/>
    <n v="32"/>
    <x v="1"/>
    <n v="0.51"/>
    <n v="10.199999999999999"/>
    <s v="TRANSPORTE PROPIO"/>
  </r>
  <r>
    <n v="1002215369"/>
    <s v="UE01"/>
    <d v="2022-04-09T00:00:00"/>
    <d v="1899-12-30T12:37:00"/>
    <s v="012-024-00414083"/>
    <s v="9000811609"/>
    <s v="012-022-00317520"/>
    <n v="4556.8"/>
    <n v="5109.12"/>
    <s v="ZPVN"/>
    <s v="40569736"/>
    <s v="P000034056"/>
    <n v="8002834198"/>
    <n v="1002215369"/>
    <s v="15-00001124"/>
    <s v="SELVALEGRE ANTIHUMEDAD"/>
    <n v="64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1"/>
    <x v="51"/>
    <s v="100014928"/>
    <s v="INLAGO RODRIGO"/>
    <s v="ZETT"/>
    <s v="18UE565"/>
    <s v="1"/>
    <s v="Con Pallet"/>
    <n v="0.05"/>
    <n v="32"/>
    <x v="0"/>
    <n v="50290"/>
    <n v="32070"/>
    <n v="18220"/>
    <n v="832"/>
    <m/>
    <x v="49"/>
    <n v="9"/>
    <s v="09"/>
    <n v="32"/>
    <x v="1"/>
    <n v="1.3"/>
    <n v="26"/>
    <s v="TRANSCARLONISA"/>
  </r>
  <r>
    <n v="1002215456"/>
    <s v="UE01"/>
    <d v="2022-04-09T00:00:00"/>
    <d v="1899-12-30T12:42:00"/>
    <s v="012-024-00414084"/>
    <s v="9000811612"/>
    <s v="012-022-00317521"/>
    <n v="2426.4"/>
    <n v="2720.5"/>
    <s v="ZPVN"/>
    <s v="40569748"/>
    <s v="0000397777"/>
    <n v="8002834294"/>
    <n v="1002215456"/>
    <s v="15-00001124"/>
    <s v="SELVALEGRE ANTIHUMEDAD"/>
    <n v="360"/>
    <s v="BOL"/>
    <s v="103507"/>
    <s v="VERA LOOR STALIN JOEL"/>
    <s v="804933"/>
    <s v="BODEGA C-MACO #2"/>
    <s v="QUEVEDO"/>
    <s v="CALLE SEGUNDA ENTRE DY E"/>
    <s v="ORQUEV"/>
    <s v="O-Losrios-Quevedo"/>
    <n v="345"/>
    <x v="96"/>
    <x v="96"/>
    <s v="10007705"/>
    <s v="BUITRON MONTENEGRO JONNY WASHIGNTON"/>
    <s v="ZEMU"/>
    <s v="18UE713"/>
    <s v="2"/>
    <s v="Sin Pallet"/>
    <n v="0"/>
    <n v="0"/>
    <x v="0"/>
    <n v="26790"/>
    <n v="18010"/>
    <n v="8780"/>
    <n v="370.8"/>
    <m/>
    <x v="94"/>
    <n v="9"/>
    <s v="09"/>
    <n v="18"/>
    <x v="1"/>
    <n v="1.03"/>
    <n v="20.6"/>
    <s v="SUCUMTRANSA S.A."/>
  </r>
  <r>
    <n v="1002215543"/>
    <s v="UE01"/>
    <d v="2022-04-09T00:00:00"/>
    <d v="1899-12-30T12:47:00"/>
    <s v="012-024-00414085"/>
    <s v=""/>
    <s v=""/>
    <n v="0"/>
    <n v="0"/>
    <s v="ZPRC"/>
    <s v="2500108962"/>
    <s v="P000034066"/>
    <n v="8002834382"/>
    <n v="1002215543"/>
    <s v="15-00001115"/>
    <s v="ARMADURO"/>
    <n v="80"/>
    <s v="BOL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s v="18UE737"/>
    <s v="2"/>
    <s v="Sin Pallet"/>
    <n v="0"/>
    <n v="0"/>
    <x v="0"/>
    <n v="8576.1110000000008"/>
    <n v="4011.1109999999999"/>
    <n v="4565"/>
    <n v="55.2"/>
    <m/>
    <x v="31"/>
    <n v="9"/>
    <s v="09"/>
    <n v="4"/>
    <x v="1"/>
    <n v="0.69000000000000006"/>
    <n v="13.8"/>
    <s v="TRANSPORTE PESADO CIAPRUTE S.A."/>
  </r>
  <r>
    <n v="1002215543"/>
    <s v="UE01"/>
    <d v="2022-04-09T00:00:00"/>
    <d v="1899-12-30T12:47:00"/>
    <s v="012-024-00414086"/>
    <s v=""/>
    <s v=""/>
    <n v="0"/>
    <n v="0"/>
    <s v="ZPRC"/>
    <s v="2500108961"/>
    <s v="P000034065"/>
    <n v="8002834383"/>
    <n v="1002215543"/>
    <s v="15-00001123"/>
    <s v="SELVALEGRE"/>
    <n v="280"/>
    <s v="BOL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s v="18UE737"/>
    <s v="2"/>
    <s v="Sin Pallet"/>
    <n v="0"/>
    <n v="0"/>
    <x v="0"/>
    <n v="18603.888999999999"/>
    <n v="14038.888999999999"/>
    <n v="4565"/>
    <n v="193.2"/>
    <m/>
    <x v="31"/>
    <n v="9"/>
    <s v="09"/>
    <n v="14"/>
    <x v="1"/>
    <n v="0.69"/>
    <n v="13.799999999999999"/>
    <s v="TRANSPORTE PESADO CIAPRUTE S.A."/>
  </r>
  <r>
    <n v="1002215492"/>
    <s v="UE01"/>
    <d v="2022-04-09T00:00:00"/>
    <d v="1899-12-30T12:53:00"/>
    <s v="012-024-00414087"/>
    <s v="9000811617"/>
    <s v="012-022-00317522"/>
    <n v="3927.6"/>
    <n v="4403.6499999999996"/>
    <s v="ZPVN"/>
    <s v="40569214"/>
    <s v="0000397427"/>
    <n v="8002834331"/>
    <n v="1002215492"/>
    <s v="15-00000218"/>
    <s v="MAGNO HE"/>
    <n v="32.72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s v="18IBB1986"/>
    <s v="2"/>
    <s v="Sin Pallet"/>
    <n v="0"/>
    <n v="0"/>
    <x v="0"/>
    <n v="51730"/>
    <n v="32730"/>
    <n v="19000"/>
    <n v="367.89"/>
    <m/>
    <x v="1"/>
    <n v="9"/>
    <s v="09"/>
    <n v="32.729999999999997"/>
    <x v="1"/>
    <n v="11.240146654445464"/>
    <n v="11.240146654445464"/>
    <s v="TRANSCONCEM CIA. LTDA."/>
  </r>
  <r>
    <n v="1002215495"/>
    <s v="UE01"/>
    <d v="2022-04-09T00:00:00"/>
    <d v="1899-12-30T12:56:00"/>
    <s v="012-024-00414088"/>
    <s v="9000811619"/>
    <s v="012-022-00317524"/>
    <n v="1048"/>
    <n v="1175.02"/>
    <s v="ZPVN"/>
    <s v="40569751"/>
    <s v="0000397783"/>
    <n v="8002834334"/>
    <n v="1002215495"/>
    <s v="15-00001119"/>
    <s v="CAMPEON ANTIHUMEDAD"/>
    <n v="160"/>
    <s v="BOL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2444.444"/>
    <n v="8004.4440000000004"/>
    <n v="4440"/>
    <n v="184"/>
    <m/>
    <x v="37"/>
    <n v="9"/>
    <s v="09"/>
    <n v="8"/>
    <x v="1"/>
    <n v="1.1499999999999999"/>
    <n v="23"/>
    <s v="TRANSPIONER S.A."/>
  </r>
  <r>
    <n v="1002215495"/>
    <s v="UE01"/>
    <d v="2022-04-09T00:00:00"/>
    <d v="1899-12-30T12:56:00"/>
    <s v="012-024-00414089"/>
    <s v="9000811618"/>
    <s v="012-022-00317523"/>
    <n v="1362"/>
    <n v="1527.08"/>
    <s v="ZPVN"/>
    <s v="40569751"/>
    <s v="0000397784"/>
    <n v="8002834335"/>
    <n v="1002215495"/>
    <s v="15-00001124"/>
    <s v="SELVALEGRE ANTIHUMEDAD"/>
    <n v="200"/>
    <s v="BOL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4445.556"/>
    <n v="10005.556"/>
    <n v="4440"/>
    <n v="230"/>
    <m/>
    <x v="37"/>
    <n v="9"/>
    <s v="09"/>
    <n v="10"/>
    <x v="1"/>
    <n v="1.1499999999999999"/>
    <n v="23"/>
    <s v="TRANSPIONER S.A."/>
  </r>
  <r>
    <n v="1002215510"/>
    <s v="UE01"/>
    <d v="2022-04-09T00:00:00"/>
    <d v="1899-12-30T12:58:00"/>
    <s v="012-024-00414090"/>
    <s v="9000811620"/>
    <s v="012-022-00317525"/>
    <n v="3460.85"/>
    <n v="3880.33"/>
    <s v="ZPVN"/>
    <s v="40564120"/>
    <s v="0000394584"/>
    <n v="8002834347"/>
    <n v="1002215510"/>
    <s v="15-00000218"/>
    <s v="MAGNO HE"/>
    <n v="29.74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49390"/>
    <n v="29740"/>
    <n v="19650"/>
    <n v="0"/>
    <m/>
    <x v="3"/>
    <n v="9"/>
    <s v="09"/>
    <n v="29.74"/>
    <x v="1"/>
    <n v="0"/>
    <n v="0"/>
    <s v="HORMIANDES"/>
  </r>
  <r>
    <n v="1002215442"/>
    <s v="UE01"/>
    <d v="2022-04-09T00:00:00"/>
    <d v="1899-12-30T13:00:00"/>
    <s v="012-024-00414091"/>
    <s v="9000811621"/>
    <s v="012-022-00317526"/>
    <n v="4217.3999999999996"/>
    <n v="4728.58"/>
    <s v="ZPVN"/>
    <s v="40569676"/>
    <s v="0000397760"/>
    <n v="8002834279"/>
    <n v="1002215442"/>
    <s v="15-00001119"/>
    <s v="CAMPEON ANTIHUMEDAD"/>
    <n v="66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23"/>
    <x v="123"/>
    <s v="100014917"/>
    <s v="SUAREZ ARTURO"/>
    <s v="ZETT"/>
    <s v="18UE952"/>
    <s v="2"/>
    <s v="Sin Pallet"/>
    <n v="0"/>
    <n v="0"/>
    <x v="0"/>
    <n v="50050"/>
    <n v="33060"/>
    <n v="16990"/>
    <n v="508.2"/>
    <m/>
    <x v="121"/>
    <n v="9"/>
    <s v="09"/>
    <n v="33"/>
    <x v="1"/>
    <n v="0.77"/>
    <n v="15.4"/>
    <s v="LIDENORTI S.A."/>
  </r>
  <r>
    <n v="1002215451"/>
    <s v="UE01"/>
    <d v="2022-04-09T00:00:00"/>
    <d v="1899-12-30T13:06:00"/>
    <s v="012-024-00414092"/>
    <s v="9000811625"/>
    <s v="012-022-00317527"/>
    <n v="3076.8"/>
    <n v="3449.73"/>
    <s v="ZPVN"/>
    <s v="40569582"/>
    <s v="P000034001"/>
    <n v="8002834288"/>
    <n v="1002215451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90"/>
    <x v="90"/>
    <s v="100019698"/>
    <s v="VELASTEGUI JHONATAN"/>
    <s v="ZEMT"/>
    <s v="18UE676"/>
    <s v="1"/>
    <s v="Con Pallet"/>
    <n v="0.05"/>
    <n v="24"/>
    <x v="0"/>
    <n v="38530"/>
    <n v="24040"/>
    <n v="14490"/>
    <n v="494.4"/>
    <m/>
    <x v="88"/>
    <n v="9"/>
    <s v="09"/>
    <n v="24"/>
    <x v="1"/>
    <n v="1.03"/>
    <n v="20.599999999999998"/>
    <s v="LIDENORTI S.A."/>
  </r>
  <r>
    <n v="1002215449"/>
    <s v="UE01"/>
    <d v="2022-04-09T00:00:00"/>
    <d v="1899-12-30T13:08:00"/>
    <s v="012-024-00414093"/>
    <s v="9000811626"/>
    <s v="012-022-00317528"/>
    <n v="4356.0600000000004"/>
    <n v="4884.05"/>
    <s v="ZPVN"/>
    <s v="40569519"/>
    <s v="0000397762"/>
    <n v="8002834287"/>
    <n v="1002215449"/>
    <s v="15-00001124"/>
    <s v="SELVALEGRE ANTIHUMEDAD"/>
    <n v="640"/>
    <s v="BOL"/>
    <s v="101529"/>
    <s v="HIDALGO ZAMBRANO RAMON LEONIDAS"/>
    <s v="801700"/>
    <s v="BODEGA OXIMAR"/>
    <s v="PEDERNALES"/>
    <s v="3 DE NOVIEMBRE S/N Y 2 S"/>
    <s v="OMPEDE"/>
    <s v="O-Manabi-Pedernales"/>
    <n v="347"/>
    <x v="38"/>
    <x v="38"/>
    <s v="100014835"/>
    <s v="VINUEZA EDISON"/>
    <s v="ZETT"/>
    <s v="18UE307"/>
    <s v="1"/>
    <s v="Con Pallet"/>
    <n v="0.05"/>
    <n v="32"/>
    <x v="0"/>
    <n v="50230"/>
    <n v="32010"/>
    <n v="18220"/>
    <n v="608"/>
    <m/>
    <x v="36"/>
    <n v="9"/>
    <s v="09"/>
    <n v="32"/>
    <x v="1"/>
    <n v="0.95"/>
    <n v="19"/>
    <s v="TRIMPESAS S.A."/>
  </r>
  <r>
    <n v="1002215471"/>
    <s v="UE01"/>
    <d v="2022-04-09T00:00:00"/>
    <d v="1899-12-30T13:20:00"/>
    <s v="012-024-00414094"/>
    <s v="9000811629"/>
    <s v="012-022-00317529"/>
    <n v="4313.6000000000004"/>
    <n v="4836.43"/>
    <s v="ZPVN"/>
    <s v="40569548"/>
    <s v="0000397781"/>
    <n v="8002834307"/>
    <n v="1002215471"/>
    <s v="15-00001119"/>
    <s v="CAMPEON ANTIHUMEDAD"/>
    <n v="64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67"/>
    <x v="67"/>
    <s v="100016838"/>
    <s v="PASPUEL NIXON"/>
    <s v="ZETT"/>
    <s v="18UE962"/>
    <s v="1"/>
    <s v="Con Pallet"/>
    <n v="0.05"/>
    <n v="32"/>
    <x v="0"/>
    <n v="50960"/>
    <n v="32050"/>
    <n v="18910"/>
    <n v="921.6"/>
    <m/>
    <x v="65"/>
    <n v="9"/>
    <s v="09"/>
    <n v="32"/>
    <x v="1"/>
    <n v="1.44"/>
    <n v="28.8"/>
    <s v="TRAPSA C.A."/>
  </r>
  <r>
    <n v="1002215542"/>
    <s v="UE01"/>
    <d v="2022-04-09T00:00:00"/>
    <d v="1899-12-30T13:23:00"/>
    <s v="012-024-00414095"/>
    <s v="9000811633"/>
    <s v="012-022-00317530"/>
    <n v="4440.18"/>
    <n v="4978.3599999999997"/>
    <s v="ZPVN"/>
    <s v="40569746"/>
    <s v="0000397755"/>
    <n v="8002834381"/>
    <n v="1002215542"/>
    <s v="15-00000181"/>
    <s v="ARMADURO ANTIHUMEDAD"/>
    <n v="6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163"/>
    <x v="163"/>
    <s v="100017801"/>
    <s v="CUASES VICTOR"/>
    <s v="ZETT"/>
    <s v="18UE543"/>
    <s v="2"/>
    <s v="Sin Pallet"/>
    <n v="0"/>
    <n v="0"/>
    <x v="0"/>
    <n v="50620"/>
    <n v="33100"/>
    <n v="17520"/>
    <n v="679.8"/>
    <m/>
    <x v="159"/>
    <n v="9"/>
    <s v="09"/>
    <n v="33"/>
    <x v="1"/>
    <n v="1.03"/>
    <n v="20.599999999999998"/>
    <s v="TRIMPESAS S.A."/>
  </r>
  <r>
    <n v="1002215447"/>
    <s v="UE01"/>
    <d v="2022-04-09T00:00:00"/>
    <d v="1899-12-30T13:24:00"/>
    <s v="012-024-00414096"/>
    <s v="9000811634"/>
    <s v="012-022-00317531"/>
    <n v="3936"/>
    <n v="4413.07"/>
    <s v="ZPVN"/>
    <s v="40569744"/>
    <s v="0000397764"/>
    <n v="8002834285"/>
    <n v="1002215447"/>
    <s v="15-00001120"/>
    <s v="CAMPEON"/>
    <n v="640"/>
    <s v="BOL"/>
    <s v="10005003"/>
    <s v="CAZORLA NEGRETE EDISON PATRICIO"/>
    <s v="809560"/>
    <s v="FERROALKOSTO"/>
    <s v="RIOBAMBA"/>
    <s v="AV. EDELBERTO BONILLA"/>
    <s v="OHRIOB"/>
    <s v="O-Chimborazo-Riobamba"/>
    <n v="303"/>
    <x v="15"/>
    <x v="15"/>
    <s v="100015160"/>
    <s v="MORAN ALONSO"/>
    <s v="ZETT"/>
    <s v="18UE356"/>
    <s v="1"/>
    <s v="Con Pallet"/>
    <n v="0.05"/>
    <n v="32"/>
    <x v="0"/>
    <n v="50390"/>
    <n v="32070"/>
    <n v="18320"/>
    <n v="710.4"/>
    <m/>
    <x v="15"/>
    <n v="9"/>
    <s v="09"/>
    <n v="32"/>
    <x v="1"/>
    <n v="1.1099999999999999"/>
    <n v="22.2"/>
    <s v="SANJOPAS S.A."/>
  </r>
  <r>
    <n v="1002215579"/>
    <s v="UE01"/>
    <d v="2022-04-09T00:00:00"/>
    <d v="1899-12-30T13:32:00"/>
    <s v="012-024-00414097"/>
    <s v="9000811635"/>
    <s v="012-022-00317532"/>
    <n v="3067.2"/>
    <n v="3438.96"/>
    <s v="ZPVN"/>
    <s v="40569677"/>
    <s v="0000397609"/>
    <n v="8002834422"/>
    <n v="1002215579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s v="18UE716"/>
    <s v="1"/>
    <s v="Con Pallet"/>
    <n v="0.05"/>
    <n v="24"/>
    <x v="0"/>
    <n v="40160"/>
    <n v="24070"/>
    <n v="16090"/>
    <n v="369.6"/>
    <m/>
    <x v="153"/>
    <n v="9"/>
    <s v="09"/>
    <n v="24"/>
    <x v="1"/>
    <n v="0.77"/>
    <n v="15.4"/>
    <s v="SILOGTER S.A."/>
  </r>
  <r>
    <n v="1002215550"/>
    <s v="UE01"/>
    <d v="2022-04-09T00:00:00"/>
    <d v="1899-12-30T13:36:00"/>
    <s v="012-024-00414098"/>
    <s v=""/>
    <s v=""/>
    <n v="0"/>
    <n v="0"/>
    <s v="ZPRC"/>
    <s v="2500108964"/>
    <s v="P000034068"/>
    <n v="8002834392"/>
    <n v="1002215550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s v="18UE619"/>
    <s v="2"/>
    <s v="Sin Pallet"/>
    <n v="0"/>
    <n v="0"/>
    <x v="0"/>
    <n v="27130"/>
    <n v="18040"/>
    <n v="9090"/>
    <n v="248.4"/>
    <m/>
    <x v="75"/>
    <n v="9"/>
    <s v="09"/>
    <n v="18"/>
    <x v="1"/>
    <n v="0.69000000000000006"/>
    <n v="13.8"/>
    <s v="LIDENORTI S.A."/>
  </r>
  <r>
    <n v="1002215533"/>
    <s v="UE01"/>
    <d v="2022-04-09T00:00:00"/>
    <d v="1899-12-30T13:37:00"/>
    <s v="012-024-00414099"/>
    <s v="9000811636"/>
    <s v="012-022-00317533"/>
    <n v="3182.4"/>
    <n v="3568.13"/>
    <s v="ZPVN"/>
    <s v="40569706"/>
    <s v="0000397674"/>
    <n v="8002834370"/>
    <n v="1002215533"/>
    <s v="15-00001123"/>
    <s v="SELVALEGRE"/>
    <n v="480"/>
    <s v="BOL"/>
    <s v="101780"/>
    <s v="MEGAPROFER S.A."/>
    <s v="805820"/>
    <s v="AMBATO centro acopio"/>
    <s v="AMBATO"/>
    <s v="PARQUE INDUSTRIAL STA ROSA"/>
    <s v="OTAMBA"/>
    <s v="O-Tungurahua-Ambato"/>
    <n v="250"/>
    <x v="118"/>
    <x v="118"/>
    <s v="100017947"/>
    <s v="SALAZAR JORGE LUIS"/>
    <s v="ZEMT"/>
    <s v="18UE571"/>
    <s v="1"/>
    <s v="Con Pallet"/>
    <n v="0.05"/>
    <n v="24"/>
    <x v="0"/>
    <n v="38930"/>
    <n v="24090"/>
    <n v="14840"/>
    <n v="432"/>
    <m/>
    <x v="116"/>
    <n v="9"/>
    <s v="09"/>
    <n v="24"/>
    <x v="1"/>
    <n v="0.9"/>
    <n v="18"/>
    <s v="TRAPSA C.A."/>
  </r>
  <r>
    <n v="1002215548"/>
    <s v="UE01"/>
    <d v="2022-04-09T00:00:00"/>
    <d v="1899-12-30T13:39:00"/>
    <s v="012-024-00414100"/>
    <s v=""/>
    <s v=""/>
    <n v="0"/>
    <n v="0"/>
    <s v="ZPRC"/>
    <s v="2500108963"/>
    <s v="P000034067"/>
    <n v="8002834390"/>
    <n v="100221554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65"/>
    <x v="65"/>
    <s v="100014858"/>
    <s v="MORENO MANUEL"/>
    <s v="ZEMU"/>
    <s v="18UE602"/>
    <s v="2"/>
    <s v="Sin Pallet"/>
    <n v="0"/>
    <n v="0"/>
    <x v="0"/>
    <n v="27130"/>
    <n v="18040"/>
    <n v="9090"/>
    <n v="266.39999999999998"/>
    <m/>
    <x v="63"/>
    <n v="9"/>
    <s v="09"/>
    <n v="18"/>
    <x v="1"/>
    <n v="0.74"/>
    <n v="14.799999999999999"/>
    <s v="TRANSSJQ S.A."/>
  </r>
  <r>
    <n v="1002215529"/>
    <s v="UE01"/>
    <d v="2022-04-09T00:00:00"/>
    <d v="1899-12-30T13:47:00"/>
    <s v="012-024-00414101"/>
    <s v="9000811639"/>
    <s v="012-022-00317534"/>
    <n v="4336.2"/>
    <n v="4861.7700000000004"/>
    <s v="ZPVN"/>
    <s v="40569598"/>
    <s v="0000397795"/>
    <n v="8002834366"/>
    <n v="1002215529"/>
    <s v="15-00001123"/>
    <s v="SELVALEGRE"/>
    <n v="6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99"/>
    <x v="99"/>
    <s v="100014996"/>
    <s v="GRANDA GERARDO"/>
    <s v="ZETT"/>
    <s v="18UE692"/>
    <s v="2"/>
    <s v="Sin Pallet"/>
    <n v="0"/>
    <n v="0"/>
    <x v="0"/>
    <n v="50700"/>
    <n v="33060"/>
    <n v="17640"/>
    <n v="488.4"/>
    <m/>
    <x v="97"/>
    <n v="9"/>
    <s v="09"/>
    <n v="33"/>
    <x v="1"/>
    <n v="0.74"/>
    <n v="14.799999999999999"/>
    <s v="TRANSLOBOL S.A."/>
  </r>
  <r>
    <n v="1002215535"/>
    <s v="UE01"/>
    <d v="2022-04-09T00:00:00"/>
    <d v="1899-12-30T13:50:00"/>
    <s v="012-024-00414102"/>
    <s v="9000811640"/>
    <s v="012-022-00317535"/>
    <n v="3009.6"/>
    <n v="3374.38"/>
    <s v="ZPVN"/>
    <s v="40569675"/>
    <s v="0000397607"/>
    <n v="8002834372"/>
    <n v="1002215535"/>
    <s v="15-00001119"/>
    <s v="CAMPEON ANTIHUMEDAD"/>
    <n v="480"/>
    <s v="BOL"/>
    <s v="101664"/>
    <s v="ACERIA DEL ECUADOR C.A. ADELCA"/>
    <s v="806010"/>
    <s v="BRITO JORGE"/>
    <s v="EL CARMEN"/>
    <s v="JUAN RIVAS Y 12 DE OCTUBRE"/>
    <s v="OMMANG"/>
    <s v="O-Manabi-Manga del Cura"/>
    <n v="331"/>
    <x v="151"/>
    <x v="151"/>
    <s v="10006521"/>
    <s v="ANANGONO GARCIA NELSON PABLO"/>
    <s v="ZEMT"/>
    <s v="18UE726"/>
    <s v="1"/>
    <s v="Con Pallet"/>
    <n v="0.05"/>
    <n v="24"/>
    <x v="0"/>
    <n v="37930"/>
    <n v="24040"/>
    <n v="13890"/>
    <n v="475.2"/>
    <m/>
    <x v="148"/>
    <n v="9"/>
    <s v="09"/>
    <n v="24"/>
    <x v="1"/>
    <n v="0.99"/>
    <n v="19.8"/>
    <s v="TRANSSJQ S.A."/>
  </r>
  <r>
    <n v="1002215546"/>
    <s v="UE01"/>
    <d v="2022-04-09T00:00:00"/>
    <d v="1899-12-30T13:57:00"/>
    <s v="012-024-00414103"/>
    <s v="9000811644"/>
    <s v="012-022-00317537"/>
    <n v="2772"/>
    <n v="3107.98"/>
    <s v="ZPVN"/>
    <s v="40569753"/>
    <s v="0000397797"/>
    <n v="8002834388"/>
    <n v="1002215546"/>
    <s v="15-00001119"/>
    <s v="CAMPEON ANTIHUMEDAD"/>
    <n v="4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s v="18UE386"/>
    <s v="1"/>
    <s v="Con Pallet"/>
    <n v="0.05"/>
    <n v="22"/>
    <x v="0"/>
    <n v="31250"/>
    <n v="22000"/>
    <n v="9250"/>
    <n v="453.2"/>
    <m/>
    <x v="115"/>
    <n v="9"/>
    <s v="09"/>
    <n v="22"/>
    <x v="1"/>
    <n v="1.03"/>
    <n v="20.599999999999998"/>
    <s v="LIDENORTI S.A."/>
  </r>
  <r>
    <n v="1002215546"/>
    <s v="UE01"/>
    <d v="2022-04-09T00:00:00"/>
    <d v="1899-12-30T13:57:00"/>
    <s v="012-024-00414104"/>
    <s v="9000811643"/>
    <s v="012-022-00317536"/>
    <n v="1310"/>
    <n v="1468.78"/>
    <s v="ZPVN"/>
    <s v="40569753"/>
    <s v="0000397798"/>
    <n v="8002834387"/>
    <n v="1002215546"/>
    <s v="15-00001124"/>
    <s v="SELVALEGRE ANTIHUMEDAD"/>
    <n v="20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s v="18UE386"/>
    <s v="1"/>
    <s v="Con Pallet"/>
    <n v="0.05"/>
    <n v="10"/>
    <x v="0"/>
    <n v="19250"/>
    <n v="10000"/>
    <n v="9250"/>
    <n v="206"/>
    <m/>
    <x v="115"/>
    <n v="9"/>
    <s v="09"/>
    <n v="10"/>
    <x v="1"/>
    <n v="1.03"/>
    <n v="20.6"/>
    <s v="LIDENORTI S.A."/>
  </r>
  <r>
    <n v="1002215629"/>
    <s v="UE01"/>
    <d v="2022-04-09T00:00:00"/>
    <d v="1899-12-30T14:18:00"/>
    <s v="012-024-00414105"/>
    <s v="9000811648"/>
    <s v="012-022-00317538"/>
    <n v="4244.54"/>
    <n v="4759"/>
    <s v="ZPVN"/>
    <s v="40569606"/>
    <s v="0000397446"/>
    <n v="8002834482"/>
    <n v="1002215629"/>
    <s v="15-00000218"/>
    <s v="MAGNO HE"/>
    <n v="32.299999999999997"/>
    <s v="T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s v="18UE970"/>
    <s v="2"/>
    <s v="Sin Pallet"/>
    <n v="0"/>
    <n v="0"/>
    <x v="0"/>
    <n v="50360"/>
    <n v="32300"/>
    <n v="18060"/>
    <n v="526.49"/>
    <m/>
    <x v="28"/>
    <n v="9"/>
    <s v="09"/>
    <n v="32.299999999999997"/>
    <x v="1"/>
    <n v="16.3"/>
    <n v="16.3"/>
    <s v="TRANSALMEIDA CIA."/>
  </r>
  <r>
    <n v="1002216057"/>
    <s v="UE01"/>
    <d v="2022-04-10T00:00:00"/>
    <d v="1899-12-30T20:59:00"/>
    <s v="012-024-00414106"/>
    <s v=""/>
    <s v=""/>
    <n v="0"/>
    <n v="0"/>
    <s v="ZPRC"/>
    <s v="2500108939"/>
    <s v="P000034016"/>
    <n v="8002834870"/>
    <n v="1002216057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850"/>
    <n v="32990"/>
    <n v="17860"/>
    <n v="554.4"/>
    <m/>
    <x v="109"/>
    <n v="10"/>
    <s v="10"/>
    <n v="33"/>
    <x v="1"/>
    <n v="0.84"/>
    <n v="16.8"/>
    <s v="TRANSPORTE PROPIO"/>
  </r>
  <r>
    <n v="1002216062"/>
    <s v="UE01"/>
    <d v="2022-04-10T00:00:00"/>
    <d v="1899-12-30T21:03:00"/>
    <s v="012-024-00414107"/>
    <s v="9000811784"/>
    <s v="012-022-00317539"/>
    <n v="3467.47"/>
    <n v="3887.75"/>
    <s v="ZPVN"/>
    <s v="40569622"/>
    <s v="0000397809"/>
    <n v="8002834878"/>
    <n v="1002216062"/>
    <s v="15-00000218"/>
    <s v="MAGNO HE"/>
    <n v="29.82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49110"/>
    <n v="29820"/>
    <n v="19290"/>
    <n v="0"/>
    <m/>
    <x v="3"/>
    <n v="10"/>
    <s v="10"/>
    <n v="29.82"/>
    <x v="1"/>
    <n v="0"/>
    <n v="0"/>
    <s v="HORMIANDES"/>
  </r>
  <r>
    <n v="1002216059"/>
    <s v="UE01"/>
    <d v="2022-04-10T00:00:00"/>
    <d v="1899-12-30T21:08:00"/>
    <s v="012-024-00414108"/>
    <s v="9000811788"/>
    <s v="012-022-00317541"/>
    <n v="1084.8"/>
    <n v="1216.29"/>
    <s v="ZPVN"/>
    <s v="40569768"/>
    <s v="P000034083"/>
    <n v="8002834874"/>
    <n v="1002216059"/>
    <s v="15-00001115"/>
    <s v="ARMADURO"/>
    <n v="1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17226.97"/>
    <n v="8016.97"/>
    <n v="9210"/>
    <n v="92.8"/>
    <m/>
    <x v="139"/>
    <n v="10"/>
    <s v="10"/>
    <n v="8"/>
    <x v="1"/>
    <n v="0.57999999999999996"/>
    <n v="11.6"/>
    <s v="TRANSPORTE PROPIO"/>
  </r>
  <r>
    <n v="1002216059"/>
    <s v="UE01"/>
    <d v="2022-04-10T00:00:00"/>
    <d v="1899-12-30T21:08:00"/>
    <s v="012-024-00414109"/>
    <s v="9000811787"/>
    <s v="012-022-00317540"/>
    <n v="3345"/>
    <n v="3750.44"/>
    <s v="ZPVN"/>
    <s v="40569767"/>
    <s v="P000034082"/>
    <n v="8002834875"/>
    <n v="1002216059"/>
    <s v="15-00001123"/>
    <s v="SELVALEGRE"/>
    <n v="50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4263.03"/>
    <n v="25053.03"/>
    <n v="9210"/>
    <n v="290"/>
    <m/>
    <x v="139"/>
    <n v="10"/>
    <s v="10"/>
    <n v="25"/>
    <x v="1"/>
    <n v="0.57999999999999996"/>
    <n v="11.6"/>
    <s v="TRANSPORTE PROPIO"/>
  </r>
  <r>
    <n v="1002216060"/>
    <s v="UE01"/>
    <d v="2022-04-10T00:00:00"/>
    <d v="1899-12-30T21:20:00"/>
    <s v="012-024-00414110"/>
    <s v="9000811789"/>
    <s v="012-022-00317542"/>
    <n v="4193.1400000000003"/>
    <n v="4701.38"/>
    <s v="ZPVN"/>
    <s v="40569770"/>
    <s v="P000034085"/>
    <n v="8002834876"/>
    <n v="1002216060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1340"/>
    <n v="33090"/>
    <n v="18250"/>
    <n v="501.6"/>
    <m/>
    <x v="10"/>
    <n v="10"/>
    <s v="10"/>
    <n v="33"/>
    <x v="1"/>
    <n v="0.76"/>
    <n v="15.200000000000001"/>
    <s v="TRANSPORTE PROPIO"/>
  </r>
  <r>
    <n v="1002216068"/>
    <s v="UE01"/>
    <d v="2022-04-10T00:00:00"/>
    <d v="1899-12-30T21:25:00"/>
    <s v="012-024-00414111"/>
    <s v=""/>
    <s v=""/>
    <n v="0"/>
    <n v="0"/>
    <s v="ZPRC"/>
    <s v="2500108953"/>
    <s v="P000034043"/>
    <n v="8002834882"/>
    <n v="1002216068"/>
    <s v="15-00001116"/>
    <s v="ARMADURO GRANEL"/>
    <n v="31.69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030"/>
    <n v="31690"/>
    <n v="18340"/>
    <n v="465.84"/>
    <m/>
    <x v="7"/>
    <n v="10"/>
    <s v="10"/>
    <n v="31.69"/>
    <x v="1"/>
    <n v="14.699905332912589"/>
    <n v="14.699905332912589"/>
    <s v="TRANSPORTE PROPIO"/>
  </r>
  <r>
    <n v="1002216058"/>
    <s v="UE01"/>
    <d v="2022-04-10T00:00:00"/>
    <d v="1899-12-30T21:32:00"/>
    <s v="012-024-00414112"/>
    <s v="9000811792"/>
    <s v="012-022-00317545"/>
    <n v="1030.7"/>
    <n v="1155.6199999999999"/>
    <s v="ZPVN"/>
    <s v="40569779"/>
    <s v="P000034094"/>
    <n v="8002834873"/>
    <n v="1002216058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4004.51"/>
    <n v="8021.1769999999997"/>
    <n v="5983.3329999999996"/>
    <n v="121.6"/>
    <m/>
    <x v="5"/>
    <n v="10"/>
    <s v="10"/>
    <n v="8"/>
    <x v="1"/>
    <n v="0.76"/>
    <n v="15.2"/>
    <s v="TRANSPORTE PROPIO"/>
  </r>
  <r>
    <n v="1002216058"/>
    <s v="UE01"/>
    <d v="2022-04-10T00:00:00"/>
    <d v="1899-12-30T21:32:00"/>
    <s v="012-024-00414113"/>
    <s v="9000811790"/>
    <s v="012-022-00317543"/>
    <n v="705.65"/>
    <n v="791.18"/>
    <s v="ZPVN"/>
    <s v="40569778"/>
    <s v="P000034093"/>
    <n v="8002834872"/>
    <n v="1002216058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1999.215"/>
    <n v="6015.8819999999996"/>
    <n v="5983.3329999999996"/>
    <n v="91.2"/>
    <m/>
    <x v="5"/>
    <n v="10"/>
    <s v="10"/>
    <n v="6"/>
    <x v="1"/>
    <n v="0.76"/>
    <n v="15.200000000000001"/>
    <s v="TRANSPORTE PROPIO"/>
  </r>
  <r>
    <n v="1002216058"/>
    <s v="UE01"/>
    <d v="2022-04-10T00:00:00"/>
    <d v="1899-12-30T21:32:00"/>
    <s v="012-024-00414114"/>
    <s v="9000811791"/>
    <s v="012-022-00317544"/>
    <n v="2561"/>
    <n v="2871.41"/>
    <s v="ZPVN"/>
    <s v="40569777"/>
    <s v="P000034092"/>
    <n v="8002834871"/>
    <n v="1002216058"/>
    <s v="15-00001123"/>
    <s v="SELVALEGRE"/>
    <n v="4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26036.274000000001"/>
    <n v="20052.940999999999"/>
    <n v="5983.3329999999996"/>
    <n v="304"/>
    <m/>
    <x v="5"/>
    <n v="10"/>
    <s v="10"/>
    <n v="20"/>
    <x v="1"/>
    <n v="0.76"/>
    <n v="15.2"/>
    <s v="TRANSPORTE PROPIO"/>
  </r>
  <r>
    <n v="1002216061"/>
    <s v="UE01"/>
    <d v="2022-04-10T00:00:00"/>
    <d v="1899-12-30T21:37:00"/>
    <s v="012-024-00414115"/>
    <s v="9000811793"/>
    <s v="012-022-00317546"/>
    <n v="4225.6499999999996"/>
    <n v="4737.83"/>
    <s v="ZPVN"/>
    <s v="40569776"/>
    <s v="P000034091"/>
    <n v="8002834877"/>
    <n v="1002216061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60"/>
    <n v="33100"/>
    <n v="18760"/>
    <n v="501.6"/>
    <m/>
    <x v="4"/>
    <n v="10"/>
    <s v="10"/>
    <n v="33"/>
    <x v="1"/>
    <n v="0.76"/>
    <n v="15.200000000000001"/>
    <s v="TRANSPORTE PROPIO"/>
  </r>
  <r>
    <n v="1002216064"/>
    <s v="UE01"/>
    <d v="2022-04-10T00:00:00"/>
    <d v="1899-12-30T22:02:00"/>
    <s v="012-024-00414116"/>
    <s v="9000811663"/>
    <s v="013-020-00048163"/>
    <n v="2414.83"/>
    <n v="2707.52"/>
    <s v="ZPDF"/>
    <s v="70178472"/>
    <s v="P000034079"/>
    <n v="8002834880"/>
    <n v="1002216064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490"/>
    <n v="18040"/>
    <n v="9450"/>
    <n v="543.6"/>
    <m/>
    <x v="162"/>
    <n v="10"/>
    <s v="10"/>
    <n v="18"/>
    <x v="1"/>
    <n v="1.51"/>
    <n v="30.200000000000003"/>
    <s v="TRANSPORTE PROPIO"/>
  </r>
  <r>
    <n v="1002216077"/>
    <s v="UE01"/>
    <d v="2022-04-10T00:00:00"/>
    <d v="1899-12-30T22:04:00"/>
    <s v="012-024-00414117"/>
    <s v=""/>
    <s v=""/>
    <n v="0"/>
    <n v="0"/>
    <s v="ZPRC"/>
    <s v="2500108957"/>
    <s v="0000397714"/>
    <n v="8002834895"/>
    <n v="1002216077"/>
    <s v="15-00000218"/>
    <s v="MAGNO HE"/>
    <n v="31.2"/>
    <s v="T"/>
    <s v="101594"/>
    <s v="JEREZ ROMERO MARCO VINICIO"/>
    <s v="807130"/>
    <s v="GRANEL ABSAON MUÑOZ EN DESTINO"/>
    <s v="QUITO"/>
    <s v="AV MANUEL C GALARZA VIA CALACALI"/>
    <s v="OPCALA"/>
    <s v="O-Pichincha-Calacali"/>
    <n v="109"/>
    <x v="80"/>
    <x v="80"/>
    <s v="100015157"/>
    <s v="TOCAGON CESAR"/>
    <s v="ZECI"/>
    <s v="18UE709"/>
    <s v="2"/>
    <s v="Sin Pallet"/>
    <n v="0"/>
    <n v="0"/>
    <x v="0"/>
    <n v="50280"/>
    <n v="31200"/>
    <n v="19080"/>
    <n v="309.82"/>
    <m/>
    <x v="78"/>
    <n v="10"/>
    <s v="10"/>
    <n v="31.2"/>
    <x v="1"/>
    <n v="9.9301282051282058"/>
    <n v="9.9301282051282058"/>
    <s v="CASTRO HERMANOS S.A."/>
  </r>
  <r>
    <n v="1002216100"/>
    <s v="UE01"/>
    <d v="2022-04-10T00:00:00"/>
    <d v="1899-12-30T21:58:00"/>
    <s v="012-024-00414118"/>
    <s v="9000811795"/>
    <s v="012-022-00317548"/>
    <n v="1113.5999999999999"/>
    <n v="1248.57"/>
    <s v="ZPVN"/>
    <s v="40569722"/>
    <s v="0000397698"/>
    <n v="8002834942"/>
    <n v="1002216100"/>
    <s v="15-00001115"/>
    <s v="ARMADURO"/>
    <n v="160"/>
    <s v="BOL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s v="18UE705"/>
    <s v="2"/>
    <s v="Sin Pallet"/>
    <n v="0"/>
    <n v="0"/>
    <x v="0"/>
    <n v="12467.778"/>
    <n v="8017.7780000000002"/>
    <n v="4450"/>
    <n v="65.599999999999994"/>
    <m/>
    <x v="37"/>
    <n v="10"/>
    <s v="10"/>
    <n v="8"/>
    <x v="1"/>
    <n v="0.41"/>
    <n v="8.1999999999999993"/>
    <s v="TRANSLOBOL S.A."/>
  </r>
  <r>
    <n v="1002216100"/>
    <s v="UE01"/>
    <d v="2022-04-10T00:00:00"/>
    <d v="1899-12-30T21:58:00"/>
    <s v="012-024-00414119"/>
    <s v="9000811794"/>
    <s v="012-022-00317547"/>
    <n v="1386"/>
    <n v="1553.99"/>
    <s v="ZPVN"/>
    <s v="40569722"/>
    <s v="0000397697"/>
    <n v="8002834943"/>
    <n v="1002216100"/>
    <s v="15-00001123"/>
    <s v="SELVALEGRE"/>
    <n v="200"/>
    <s v="BOL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s v="18UE705"/>
    <s v="2"/>
    <s v="Sin Pallet"/>
    <n v="0"/>
    <n v="0"/>
    <x v="0"/>
    <n v="14472.222"/>
    <n v="10022.222"/>
    <n v="4450"/>
    <n v="82"/>
    <m/>
    <x v="37"/>
    <n v="10"/>
    <s v="10"/>
    <n v="10"/>
    <x v="1"/>
    <n v="0.41"/>
    <n v="8.1999999999999993"/>
    <s v="TRANSLOBOL S.A."/>
  </r>
  <r>
    <n v="1002216105"/>
    <s v="UE01"/>
    <d v="2022-04-10T00:00:00"/>
    <d v="1899-12-30T22:02:00"/>
    <s v="012-024-00414120"/>
    <s v="9000811796"/>
    <s v="012-022-00317549"/>
    <n v="2287.17"/>
    <n v="2564.39"/>
    <s v="ZPVN"/>
    <s v="40569756"/>
    <s v="0000397800"/>
    <n v="8002834950"/>
    <n v="1002216105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6980"/>
    <n v="18010"/>
    <n v="8970"/>
    <n v="266.39999999999998"/>
    <s v="regularizacion remplaza la guia 413955"/>
    <x v="140"/>
    <n v="10"/>
    <s v="10"/>
    <n v="18"/>
    <x v="1"/>
    <n v="0.74"/>
    <n v="14.799999999999999"/>
    <s v="TRANSPORTE PROPIO"/>
  </r>
  <r>
    <n v="1002216104"/>
    <s v="UE01"/>
    <d v="2022-04-10T00:00:00"/>
    <d v="1899-12-30T21:59:00"/>
    <s v="012-024-00414121"/>
    <s v=""/>
    <s v=""/>
    <n v="0"/>
    <n v="0"/>
    <s v="ZPRC"/>
    <s v="2500108959"/>
    <s v="0000397775"/>
    <n v="8002834949"/>
    <n v="1002216104"/>
    <s v="15-00001119"/>
    <s v="CAMPEON ANTIHUMEDAD"/>
    <n v="48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38"/>
    <x v="138"/>
    <s v="100014953"/>
    <s v="ALBUJA CESAR"/>
    <s v="ZEMT"/>
    <s v="18UE604"/>
    <s v="4"/>
    <s v="Pallet Cortesia"/>
    <n v="0"/>
    <n v="0"/>
    <x v="0"/>
    <n v="38680"/>
    <n v="24010"/>
    <n v="14670"/>
    <n v="403.2"/>
    <s v="remplaza la guia 413549"/>
    <x v="136"/>
    <n v="10"/>
    <s v="10"/>
    <n v="24"/>
    <x v="1"/>
    <n v="0.84"/>
    <n v="16.8"/>
    <s v="RUTAS COTACACHENSES S.A."/>
  </r>
  <r>
    <n v="1002216102"/>
    <s v="UE01"/>
    <d v="2022-04-10T00:00:00"/>
    <d v="1899-12-30T22:10:00"/>
    <s v="012-024-00414122"/>
    <s v="9000811797"/>
    <s v="012-022-00317550"/>
    <n v="4153.6000000000004"/>
    <n v="4657.04"/>
    <s v="ZPVN"/>
    <s v="40569573"/>
    <s v="0000397377"/>
    <n v="8002834946"/>
    <n v="1002216102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10"/>
    <n v="32090"/>
    <n v="17420"/>
    <n v="966.4"/>
    <m/>
    <x v="142"/>
    <n v="10"/>
    <s v="10"/>
    <n v="32"/>
    <x v="1"/>
    <n v="1.51"/>
    <n v="30.2"/>
    <s v="TRANSPORTE PROPIO"/>
  </r>
  <r>
    <n v="1002216103"/>
    <s v="UE01"/>
    <d v="2022-04-10T00:00:00"/>
    <d v="1899-12-30T22:01:00"/>
    <s v="012-024-00414123"/>
    <s v="9000811798"/>
    <s v="012-022-00317551"/>
    <n v="4166.3999999999996"/>
    <n v="4671.3999999999996"/>
    <s v="ZPVN"/>
    <s v="40569757"/>
    <s v="0000397804"/>
    <n v="8002834947"/>
    <n v="1002216103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0"/>
    <x v="180"/>
    <s v="100016749"/>
    <s v="GARCES NESTOR"/>
    <s v="ZETT"/>
    <s v="18UE780"/>
    <s v="1"/>
    <s v="Con Pallet"/>
    <n v="0.05"/>
    <n v="32"/>
    <x v="0"/>
    <n v="50690"/>
    <n v="32090"/>
    <n v="18600"/>
    <n v="492.8"/>
    <s v="regularizacion remplaza a la guia 413856"/>
    <x v="175"/>
    <n v="10"/>
    <s v="10"/>
    <n v="32"/>
    <x v="1"/>
    <n v="0.77"/>
    <n v="15.4"/>
    <s v="TRANSLOINSA"/>
  </r>
  <r>
    <n v="1002216086"/>
    <s v="UE01"/>
    <d v="2022-04-10T00:00:00"/>
    <d v="1899-12-30T22:23:00"/>
    <s v="012-024-00414124"/>
    <s v=""/>
    <s v=""/>
    <n v="0"/>
    <n v="0"/>
    <s v="ZPRC"/>
    <s v="2500108928"/>
    <s v="P000033973"/>
    <n v="8002834915"/>
    <n v="1002216086"/>
    <s v="15-00000218"/>
    <s v="MAGNO HE"/>
    <n v="30.4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320"/>
    <n v="30420"/>
    <n v="18900"/>
    <n v="0"/>
    <m/>
    <x v="3"/>
    <n v="10"/>
    <s v="10"/>
    <n v="30.42"/>
    <x v="1"/>
    <n v="0"/>
    <n v="0"/>
    <s v="UNICON"/>
  </r>
  <r>
    <n v="1002216085"/>
    <s v="UE01"/>
    <d v="2022-04-10T00:00:00"/>
    <d v="1899-12-30T22:35:00"/>
    <s v="012-024-00414125"/>
    <s v="9000811799"/>
    <s v="012-022-00317552"/>
    <n v="3768"/>
    <n v="4224.71"/>
    <s v="ZPVN"/>
    <s v="40569214"/>
    <s v="0000397432"/>
    <n v="8002834913"/>
    <n v="1002216085"/>
    <s v="15-00000218"/>
    <s v="MAGNO HE"/>
    <n v="31.4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s v="18IBA3947"/>
    <s v="2"/>
    <s v="Sin Pallet"/>
    <n v="0"/>
    <n v="0"/>
    <x v="0"/>
    <n v="50010"/>
    <n v="31400"/>
    <n v="18610"/>
    <n v="352.94"/>
    <m/>
    <x v="1"/>
    <n v="10"/>
    <s v="10"/>
    <n v="31.4"/>
    <x v="1"/>
    <n v="11.240127388535033"/>
    <n v="11.240127388535033"/>
    <s v="TRANSCONCEM CIA. LTDA."/>
  </r>
  <r>
    <n v="1002216097"/>
    <s v="UE01"/>
    <d v="2022-04-10T00:00:00"/>
    <d v="1899-12-30T22:37:00"/>
    <s v="012-024-00414126"/>
    <s v="9000811800"/>
    <s v="012-022-00317553"/>
    <n v="2310"/>
    <n v="2589.9899999999998"/>
    <s v="ZPVN"/>
    <s v="40569759"/>
    <s v="P000034072"/>
    <n v="8002834935"/>
    <n v="1002216097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s v="18TAV1300"/>
    <s v="2"/>
    <s v="Sin Pallet"/>
    <n v="0"/>
    <n v="0"/>
    <x v="1"/>
    <n v="51380"/>
    <n v="33050"/>
    <n v="18330"/>
    <n v="0"/>
    <m/>
    <x v="3"/>
    <n v="10"/>
    <s v="10"/>
    <n v="33"/>
    <x v="1"/>
    <n v="0"/>
    <n v="0"/>
    <s v="TRANSPORTE PROPIO"/>
  </r>
  <r>
    <n v="1002216092"/>
    <s v="UE01"/>
    <d v="2022-04-10T00:00:00"/>
    <d v="1899-12-30T22:40:00"/>
    <s v="012-024-00414127"/>
    <s v="9000811801"/>
    <s v="012-022-00317554"/>
    <n v="3874.8"/>
    <n v="4344.45"/>
    <s v="ZPVN"/>
    <s v="40569214"/>
    <s v="0000397434"/>
    <n v="8002834924"/>
    <n v="1002216092"/>
    <s v="15-00000218"/>
    <s v="MAGNO HE"/>
    <n v="32.2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700"/>
    <n v="32290"/>
    <n v="19410"/>
    <n v="362.94"/>
    <m/>
    <x v="1"/>
    <n v="10"/>
    <s v="10"/>
    <n v="32.29"/>
    <x v="1"/>
    <n v="11.240012387736142"/>
    <n v="11.240012387736142"/>
    <s v="TRANCONCEM CIA. LTDA."/>
  </r>
  <r>
    <n v="1002216087"/>
    <s v="UE01"/>
    <d v="2022-04-10T00:00:00"/>
    <d v="1899-12-30T22:46:00"/>
    <s v="012-024-00414128"/>
    <s v=""/>
    <s v=""/>
    <n v="0"/>
    <n v="0"/>
    <s v="ZPRC"/>
    <s v="2500108930"/>
    <s v="P000033977"/>
    <n v="8002834916"/>
    <n v="1002216087"/>
    <s v="15-00000218"/>
    <s v="MAGNO HE"/>
    <n v="31.3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010"/>
    <n v="31340"/>
    <n v="18670"/>
    <n v="0"/>
    <m/>
    <x v="3"/>
    <n v="10"/>
    <s v="10"/>
    <n v="31.34"/>
    <x v="1"/>
    <n v="0"/>
    <n v="0"/>
    <s v="UNICON S.A."/>
  </r>
  <r>
    <n v="1002216112"/>
    <s v="UE01"/>
    <d v="2022-04-10T00:00:00"/>
    <d v="1899-12-30T23:01:00"/>
    <s v="012-024-00414129"/>
    <s v="9000811802"/>
    <s v="012-022-00317555"/>
    <n v="4303.2"/>
    <n v="4824.7700000000004"/>
    <s v="ZPVN"/>
    <s v="40569766"/>
    <s v="P000034081"/>
    <n v="8002834958"/>
    <n v="1002216112"/>
    <s v="15-00001124"/>
    <s v="SELVALEGRE ANTIHUMEDAD"/>
    <n v="6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50290"/>
    <n v="33030"/>
    <n v="17260"/>
    <n v="877.8"/>
    <m/>
    <x v="52"/>
    <n v="10"/>
    <s v="10"/>
    <n v="33"/>
    <x v="1"/>
    <n v="1.3299999999999998"/>
    <n v="26.599999999999998"/>
    <s v="TRANSPORTE PROPIO"/>
  </r>
  <r>
    <n v="1002216116"/>
    <s v="UE01"/>
    <d v="2022-04-10T00:00:00"/>
    <d v="1899-12-30T23:39:00"/>
    <s v="012-024-00414130"/>
    <s v="9000811803"/>
    <s v="012-022-00317556"/>
    <n v="3770.4"/>
    <n v="4227.3999999999996"/>
    <s v="ZPVN"/>
    <s v="40569214"/>
    <s v="0000397437"/>
    <n v="8002834962"/>
    <n v="1002216116"/>
    <s v="15-00000218"/>
    <s v="MAGNO HE"/>
    <n v="31.42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50420"/>
    <n v="31420"/>
    <n v="19000"/>
    <n v="353.16"/>
    <m/>
    <x v="1"/>
    <n v="10"/>
    <s v="10"/>
    <n v="31.42"/>
    <x v="1"/>
    <n v="11.239974538510504"/>
    <n v="11.239974538510504"/>
    <s v="TRANSCONCEM CIA. LTDA."/>
  </r>
  <r>
    <n v="1002216096"/>
    <s v="UE01"/>
    <d v="2022-04-10T00:00:00"/>
    <d v="1899-12-30T23:57:00"/>
    <s v="012-024-00414131"/>
    <s v="9000811804"/>
    <s v="012-022-00317557"/>
    <n v="3944.4"/>
    <n v="4422.49"/>
    <s v="ZPVN"/>
    <s v="40569214"/>
    <s v="0000397436"/>
    <n v="8002834932"/>
    <n v="1002216096"/>
    <s v="15-00000218"/>
    <s v="MAGNO HE"/>
    <n v="32.86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2130"/>
    <n v="32870"/>
    <n v="19260"/>
    <n v="369.46"/>
    <m/>
    <x v="1"/>
    <n v="10"/>
    <s v="10"/>
    <n v="32.869999999999997"/>
    <x v="1"/>
    <n v="11.240036507453606"/>
    <n v="11.240036507453606"/>
    <s v="TRANSCONCEM CIA.LTDA."/>
  </r>
  <r>
    <n v="1002216118"/>
    <s v="UE01"/>
    <d v="2022-04-11T00:00:00"/>
    <d v="1899-12-30T00:07:00"/>
    <s v="012-024-00414132"/>
    <s v="9000811806"/>
    <s v="012-022-00317559"/>
    <n v="2624"/>
    <n v="2942.05"/>
    <s v="ZPVN"/>
    <s v="40569705"/>
    <s v="0000397670"/>
    <n v="8002834968"/>
    <n v="1002216118"/>
    <s v="15-00001119"/>
    <s v="CAMPEON ANTIHUMEDAD"/>
    <n v="400"/>
    <s v="BOL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s v="18UE622"/>
    <s v="1"/>
    <s v="Con Pallet"/>
    <n v="0.05"/>
    <n v="20"/>
    <x v="0"/>
    <n v="27873.332999999999"/>
    <n v="20033.332999999999"/>
    <n v="7840"/>
    <n v="496"/>
    <m/>
    <x v="6"/>
    <n v="11"/>
    <s v="11"/>
    <n v="20"/>
    <x v="1"/>
    <n v="1.24"/>
    <n v="24.8"/>
    <s v="TRANSPORTE PROPIO"/>
  </r>
  <r>
    <n v="1002216118"/>
    <s v="UE01"/>
    <d v="2022-04-11T00:00:00"/>
    <d v="1899-12-30T00:07:00"/>
    <s v="012-024-00414133"/>
    <s v="9000811805"/>
    <s v="012-022-00317558"/>
    <n v="545.6"/>
    <n v="611.73"/>
    <s v="ZPVN"/>
    <s v="40569705"/>
    <s v="0000397671"/>
    <n v="8002834969"/>
    <n v="1002216118"/>
    <s v="15-00001124"/>
    <s v="SELVALEGRE ANTIHUMEDAD"/>
    <n v="80"/>
    <s v="BOL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s v="18UE622"/>
    <s v="1"/>
    <s v="Con Pallet"/>
    <n v="0.05"/>
    <n v="4"/>
    <x v="0"/>
    <n v="11846.666999999999"/>
    <n v="4006.6669999999999"/>
    <n v="7840"/>
    <n v="99.2"/>
    <m/>
    <x v="6"/>
    <n v="11"/>
    <s v="11"/>
    <n v="4"/>
    <x v="1"/>
    <n v="1.24"/>
    <n v="24.8"/>
    <s v="TRANSPORTE PROPIO"/>
  </r>
  <r>
    <n v="1002216075"/>
    <s v="UE01"/>
    <d v="2022-04-11T00:00:00"/>
    <d v="1899-12-30T00:09:00"/>
    <s v="012-024-00414134"/>
    <s v="9000811807"/>
    <s v="012-022-00317560"/>
    <n v="3100.8"/>
    <n v="3476.64"/>
    <s v="ZPVN"/>
    <s v="40569522"/>
    <s v="0000397486"/>
    <n v="8002834891"/>
    <n v="1002216075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89"/>
    <x v="89"/>
    <s v="10003455"/>
    <s v="CARVAJAL GOMEZ EDISON JOSE"/>
    <s v="ZEMT"/>
    <s v="18UE592"/>
    <s v="1"/>
    <s v="Con Pallet"/>
    <n v="0.05"/>
    <n v="24"/>
    <x v="0"/>
    <n v="37340"/>
    <n v="24010"/>
    <n v="13330"/>
    <n v="576"/>
    <m/>
    <x v="87"/>
    <n v="11"/>
    <s v="11"/>
    <n v="24"/>
    <x v="1"/>
    <n v="1.2"/>
    <n v="24"/>
    <s v="TRANINTAGSA S.A."/>
  </r>
  <r>
    <n v="1002216071"/>
    <s v="UE01"/>
    <d v="2022-04-11T00:00:00"/>
    <d v="1899-12-30T00:10:00"/>
    <s v="012-024-00414135"/>
    <s v="9000811809"/>
    <s v="012-022-00317562"/>
    <n v="2128.9"/>
    <n v="2386.94"/>
    <s v="ZPVN"/>
    <s v="40569760"/>
    <s v="P000034073"/>
    <n v="8002834887"/>
    <n v="1002216071"/>
    <s v="15-00001119"/>
    <s v="CAMPEON ANTIHUMEDAD"/>
    <n v="32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s v="18UE574"/>
    <s v="1"/>
    <s v="Con Pallet"/>
    <n v="0.05"/>
    <n v="16"/>
    <x v="0"/>
    <n v="23280"/>
    <n v="16020"/>
    <n v="7260"/>
    <n v="339.2"/>
    <m/>
    <x v="37"/>
    <n v="11"/>
    <s v="11"/>
    <n v="16"/>
    <x v="1"/>
    <n v="1.06"/>
    <n v="21.2"/>
    <s v="TRANSLOBOL S.A."/>
  </r>
  <r>
    <n v="1002216071"/>
    <s v="UE01"/>
    <d v="2022-04-11T00:00:00"/>
    <d v="1899-12-30T00:10:00"/>
    <s v="012-024-00414136"/>
    <s v="9000811808"/>
    <s v="012-022-00317561"/>
    <n v="1107.22"/>
    <n v="1241.43"/>
    <s v="ZPVN"/>
    <s v="40569761"/>
    <s v="P000034074"/>
    <n v="8002834886"/>
    <n v="1002216071"/>
    <s v="15-00001124"/>
    <s v="SELVALEGRE ANTIHUMEDAD"/>
    <n v="16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s v="18UE574"/>
    <s v="1"/>
    <s v="Con Pallet"/>
    <n v="0.05"/>
    <n v="8"/>
    <x v="0"/>
    <n v="15270"/>
    <n v="8010"/>
    <n v="7260"/>
    <n v="169.6"/>
    <m/>
    <x v="37"/>
    <n v="11"/>
    <s v="11"/>
    <n v="8"/>
    <x v="1"/>
    <n v="1.06"/>
    <n v="21.2"/>
    <s v="TRANSLOBOL S.A."/>
  </r>
  <r>
    <n v="1002216113"/>
    <s v="UE01"/>
    <d v="2022-04-11T00:00:00"/>
    <d v="1899-12-30T00:11:00"/>
    <s v="012-024-00414137"/>
    <s v="9000811810"/>
    <s v="012-022-00317563"/>
    <n v="4745.3999999999996"/>
    <n v="5320.58"/>
    <s v="ZPVN"/>
    <s v="40568450"/>
    <s v="0000397268"/>
    <n v="8002834959"/>
    <n v="1002216113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172"/>
    <x v="172"/>
    <s v="10004392"/>
    <s v="KLEVER"/>
    <s v="ZETT"/>
    <s v="18UE328"/>
    <s v="2"/>
    <s v="Sin Pallet"/>
    <n v="0"/>
    <n v="0"/>
    <x v="0"/>
    <n v="50240"/>
    <n v="33010"/>
    <n v="17230"/>
    <n v="897.6"/>
    <m/>
    <x v="168"/>
    <n v="11"/>
    <s v="11"/>
    <n v="33"/>
    <x v="1"/>
    <n v="1.36"/>
    <n v="27.2"/>
    <s v="TRANSLOBOL S.A."/>
  </r>
  <r>
    <n v="1002216115"/>
    <s v="UE01"/>
    <d v="2022-04-11T00:00:00"/>
    <d v="1899-12-30T00:12:00"/>
    <s v="012-024-00414138"/>
    <s v=""/>
    <s v=""/>
    <n v="0"/>
    <n v="0"/>
    <s v="ZPRC"/>
    <s v="2500108947"/>
    <s v="0000397641"/>
    <n v="8002834961"/>
    <n v="1002216115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6024"/>
    <s v="LATACUMBA ANDRES"/>
    <s v="ZETT"/>
    <s v="18UE672"/>
    <s v="4"/>
    <s v="Pallet Cortesia"/>
    <n v="0"/>
    <n v="0"/>
    <x v="0"/>
    <n v="49350"/>
    <n v="31990"/>
    <n v="17360"/>
    <n v="294.39999999999998"/>
    <m/>
    <x v="73"/>
    <n v="11"/>
    <s v="11"/>
    <n v="32"/>
    <x v="1"/>
    <n v="0.45999999999999996"/>
    <n v="9.1999999999999993"/>
    <s v="J.V. TRANSPREMIUN CIA.LTDA"/>
  </r>
  <r>
    <n v="1002216098"/>
    <s v="UE01"/>
    <d v="2022-04-11T00:00:00"/>
    <d v="1899-12-30T00:13:00"/>
    <s v="012-024-00414139"/>
    <s v="9000811812"/>
    <s v="012-022-00317565"/>
    <n v="257.60000000000002"/>
    <n v="288.82"/>
    <s v="ZPVN"/>
    <s v="40569468"/>
    <s v="P000033955"/>
    <n v="8002834937"/>
    <n v="1002216098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s v="18UE512"/>
    <s v="2"/>
    <s v="Sin Pallet"/>
    <n v="0"/>
    <n v="0"/>
    <x v="0"/>
    <n v="6506.1109999999999"/>
    <n v="2001.1110000000001"/>
    <n v="4505"/>
    <n v="3.6"/>
    <m/>
    <x v="35"/>
    <n v="11"/>
    <s v="11"/>
    <n v="2"/>
    <x v="1"/>
    <n v="0.09"/>
    <n v="1.8"/>
    <s v="RAPIDO EL OTAVALEÑITO S.A."/>
  </r>
  <r>
    <n v="1002216098"/>
    <s v="UE01"/>
    <d v="2022-04-11T00:00:00"/>
    <d v="1899-12-30T00:13:00"/>
    <s v="012-024-00414140"/>
    <s v="9000811811"/>
    <s v="012-022-00317564"/>
    <n v="2230.4"/>
    <n v="2500.7399999999998"/>
    <s v="ZPVN"/>
    <s v="40569467"/>
    <s v="P000033954"/>
    <n v="8002834936"/>
    <n v="1002216098"/>
    <s v="15-00001123"/>
    <s v="SELVALEGRE"/>
    <n v="3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s v="18UE512"/>
    <s v="2"/>
    <s v="Sin Pallet"/>
    <n v="0"/>
    <n v="0"/>
    <x v="0"/>
    <n v="20513.888999999999"/>
    <n v="16008.888999999999"/>
    <n v="4505"/>
    <n v="28.8"/>
    <m/>
    <x v="35"/>
    <n v="11"/>
    <s v="11"/>
    <n v="16"/>
    <x v="1"/>
    <n v="0.09"/>
    <n v="1.8"/>
    <s v="RAPIDO EL OTAVALEÑITO S.A."/>
  </r>
  <r>
    <n v="1002216083"/>
    <s v="UE01"/>
    <d v="2022-04-11T00:00:00"/>
    <d v="1899-12-30T00:14:00"/>
    <s v="012-024-00414141"/>
    <s v="9000811813"/>
    <s v="012-022-00317566"/>
    <n v="2386.8000000000002"/>
    <n v="2676.1"/>
    <s v="ZPVN"/>
    <s v="40569763"/>
    <s v="P000034076"/>
    <n v="8002834907"/>
    <n v="1002216083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136"/>
    <x v="136"/>
    <s v="100016550"/>
    <s v="JACOME ARTURO"/>
    <s v="ZEMU"/>
    <s v="18UE627"/>
    <s v="2"/>
    <s v="Sin Pallet"/>
    <n v="0"/>
    <n v="0"/>
    <x v="0"/>
    <n v="27310"/>
    <n v="18080"/>
    <n v="9230"/>
    <n v="262.8"/>
    <m/>
    <x v="134"/>
    <n v="11"/>
    <s v="11"/>
    <n v="18"/>
    <x v="1"/>
    <n v="0.73"/>
    <n v="14.600000000000001"/>
    <s v="LIDENORTI S.A."/>
  </r>
  <r>
    <n v="1002216073"/>
    <s v="UE01"/>
    <d v="2022-04-11T00:00:00"/>
    <d v="1899-12-30T00:15:00"/>
    <s v="012-024-00414142"/>
    <s v=""/>
    <s v=""/>
    <n v="0"/>
    <n v="0"/>
    <s v="ZPRC"/>
    <s v="2500108916"/>
    <s v="P000033949"/>
    <n v="8002834889"/>
    <n v="100221607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4919"/>
    <s v="GRANDA ANIBAL"/>
    <s v="ZEMT"/>
    <s v="18UE781"/>
    <s v="1"/>
    <s v="Con Pallet"/>
    <n v="0.05"/>
    <n v="24"/>
    <x v="0"/>
    <n v="39650"/>
    <n v="24000"/>
    <n v="15650"/>
    <n v="542.4"/>
    <m/>
    <x v="110"/>
    <n v="11"/>
    <s v="11"/>
    <n v="24"/>
    <x v="1"/>
    <n v="1.1299999999999999"/>
    <n v="22.599999999999998"/>
    <s v="TRANSSJQ S.A."/>
  </r>
  <r>
    <n v="1002216107"/>
    <s v="UE01"/>
    <d v="2022-04-11T00:00:00"/>
    <d v="1899-12-30T00:16:00"/>
    <s v="012-024-00414143"/>
    <s v=""/>
    <s v=""/>
    <n v="0"/>
    <n v="0"/>
    <s v="ZPRC"/>
    <s v="2500108967"/>
    <s v="P000034077"/>
    <n v="8002834952"/>
    <n v="1002216107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30"/>
    <x v="130"/>
    <s v="100014950"/>
    <s v="MONTESDEOCA JORGE"/>
    <s v="ZEMU"/>
    <s v="18UE601"/>
    <s v="2"/>
    <s v="Sin Pallet"/>
    <n v="0"/>
    <n v="0"/>
    <x v="0"/>
    <n v="27120"/>
    <n v="18050"/>
    <n v="9070"/>
    <n v="266.39999999999998"/>
    <m/>
    <x v="128"/>
    <n v="11"/>
    <s v="11"/>
    <n v="18"/>
    <x v="1"/>
    <n v="0.74"/>
    <n v="14.799999999999999"/>
    <s v="LIDENORTI S.A."/>
  </r>
  <r>
    <n v="1002216109"/>
    <s v="UE01"/>
    <d v="2022-04-11T00:00:00"/>
    <d v="1899-12-30T00:18:00"/>
    <s v="012-024-00414144"/>
    <s v="9000811814"/>
    <s v="012-022-00317567"/>
    <n v="2354.4"/>
    <n v="2639.77"/>
    <s v="ZPVN"/>
    <s v="40569802"/>
    <s v="P000034103"/>
    <n v="8002834954"/>
    <n v="1002216109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16661"/>
    <s v="BENALCAZAR MILTON"/>
    <s v="ZEMU"/>
    <s v="18UE389"/>
    <s v="2"/>
    <s v="Sin Pallet"/>
    <n v="0"/>
    <n v="0"/>
    <x v="0"/>
    <n v="27180"/>
    <n v="18060"/>
    <n v="9120"/>
    <n v="266.39999999999998"/>
    <m/>
    <x v="22"/>
    <n v="11"/>
    <s v="11"/>
    <n v="18"/>
    <x v="1"/>
    <n v="0.74"/>
    <n v="14.799999999999999"/>
    <s v="TRANINTAGSA S.A."/>
  </r>
  <r>
    <n v="1002216114"/>
    <s v="UE01"/>
    <d v="2022-04-11T00:00:00"/>
    <d v="1899-12-30T00:19:00"/>
    <s v="012-024-00414145"/>
    <s v="9000811815"/>
    <s v="012-022-00317568"/>
    <n v="4280.42"/>
    <n v="4799.2299999999996"/>
    <s v="ZPVN"/>
    <s v="40569668"/>
    <s v="0000397594"/>
    <n v="8002834960"/>
    <n v="1002216114"/>
    <s v="15-00001123"/>
    <s v="SELVALEGRE"/>
    <n v="64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28"/>
    <x v="128"/>
    <s v="100014989"/>
    <s v="CHANDI JAIME"/>
    <s v="ZETT"/>
    <s v="18UE649"/>
    <s v="1"/>
    <s v="Con Pallet"/>
    <n v="0.05"/>
    <n v="32"/>
    <x v="0"/>
    <n v="50430"/>
    <n v="32040"/>
    <n v="18390"/>
    <n v="320"/>
    <m/>
    <x v="126"/>
    <n v="11"/>
    <s v="11"/>
    <n v="32"/>
    <x v="1"/>
    <n v="0.5"/>
    <n v="10"/>
    <s v="TRIMPESAS S.A."/>
  </r>
  <r>
    <n v="1002216084"/>
    <s v="UE01"/>
    <d v="2022-04-11T00:00:00"/>
    <d v="1899-12-30T00:20:00"/>
    <s v="012-024-00414146"/>
    <s v="9000811816"/>
    <s v="012-022-00317569"/>
    <n v="2301.35"/>
    <n v="2580.29"/>
    <s v="ZPVN"/>
    <s v="40569771"/>
    <s v="P000034086"/>
    <n v="8002834909"/>
    <n v="100221608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9"/>
    <x v="129"/>
    <s v="100014881"/>
    <s v="HARO VICENTE"/>
    <s v="ZEMU"/>
    <s v="18UE736"/>
    <s v="2"/>
    <s v="Sin Pallet"/>
    <n v="0"/>
    <n v="0"/>
    <x v="0"/>
    <n v="27370"/>
    <n v="18070"/>
    <n v="9300"/>
    <n v="266.39999999999998"/>
    <m/>
    <x v="127"/>
    <n v="11"/>
    <s v="11"/>
    <n v="18"/>
    <x v="1"/>
    <n v="0.74"/>
    <n v="14.799999999999999"/>
    <s v="SANJOPAS S.A."/>
  </r>
  <r>
    <n v="1002216091"/>
    <s v="UE01"/>
    <d v="2022-04-11T00:00:00"/>
    <d v="1899-12-30T00:21:00"/>
    <s v="012-024-00414147"/>
    <s v="9000810960"/>
    <s v="013-020-00048154"/>
    <n v="2563.1999999999998"/>
    <n v="2873.87"/>
    <s v="ZPDF"/>
    <s v="70178270"/>
    <s v="0000397300"/>
    <n v="8002834922"/>
    <n v="1002216091"/>
    <s v="15-00001115"/>
    <s v="ARMADURO"/>
    <n v="360"/>
    <s v="BOL"/>
    <s v="101621"/>
    <s v="TERAN VILLARREAL MARCO VINICIO"/>
    <s v="802080"/>
    <s v="BODEGA TERAN MARCO 2"/>
    <s v="IBARRA"/>
    <s v="AV. VICTOR M. GUZMAN 432 Y"/>
    <s v="OIIBAR"/>
    <s v="O-Imbabura-Ibarra"/>
    <n v="30"/>
    <x v="60"/>
    <x v="60"/>
    <s v="10007757"/>
    <s v="GUALACATA FERNANDEZ MANUEL RAUL"/>
    <s v="ZEMU"/>
    <s v="18UE769"/>
    <s v="2"/>
    <s v="Sin Pallet"/>
    <n v="0"/>
    <n v="0"/>
    <x v="0"/>
    <n v="26940"/>
    <n v="18060"/>
    <n v="8880"/>
    <n v="68.400000000000006"/>
    <m/>
    <x v="58"/>
    <n v="11"/>
    <s v="11"/>
    <n v="18"/>
    <x v="1"/>
    <n v="0.19"/>
    <n v="3.8000000000000003"/>
    <s v="ALQUINGA &amp; ALQUINGA"/>
  </r>
  <r>
    <n v="1002216072"/>
    <s v="UE01"/>
    <d v="2022-04-11T00:00:00"/>
    <d v="1899-12-30T00:21:00"/>
    <s v="012-024-00414148"/>
    <s v="9000811817"/>
    <s v="012-022-00317570"/>
    <n v="3321.65"/>
    <n v="3724.26"/>
    <s v="ZPVN"/>
    <s v="40569749"/>
    <s v="P000034061"/>
    <n v="8002834888"/>
    <n v="1002216072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28"/>
    <x v="28"/>
    <s v="100019281"/>
    <s v="GRANDA BYRON"/>
    <s v="ZEMT"/>
    <s v="18UE680"/>
    <s v="1"/>
    <s v="Con Pallet"/>
    <n v="0.05"/>
    <n v="24"/>
    <x v="0"/>
    <n v="38140"/>
    <n v="24010"/>
    <n v="14130"/>
    <n v="508.8"/>
    <m/>
    <x v="26"/>
    <n v="11"/>
    <s v="11"/>
    <n v="24"/>
    <x v="1"/>
    <n v="1.06"/>
    <n v="21.2"/>
    <s v="TRIMPESAS S.A."/>
  </r>
  <r>
    <n v="1002216099"/>
    <s v="UE01"/>
    <d v="2022-04-11T00:00:00"/>
    <d v="1899-12-30T00:23:00"/>
    <s v="012-024-00414149"/>
    <s v="9000811818"/>
    <s v="012-022-00317571"/>
    <n v="2534.4"/>
    <n v="2841.59"/>
    <s v="ZPVN"/>
    <s v="40569466"/>
    <s v="P000033953"/>
    <n v="8002834938"/>
    <n v="1002216099"/>
    <s v="15-00001115"/>
    <s v="ARMADURO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s v="18UE704"/>
    <s v="2"/>
    <s v="Sin Pallet"/>
    <n v="0"/>
    <n v="0"/>
    <x v="0"/>
    <n v="27050"/>
    <n v="18060"/>
    <n v="8990"/>
    <n v="32.4"/>
    <m/>
    <x v="43"/>
    <n v="11"/>
    <s v="11"/>
    <n v="18"/>
    <x v="1"/>
    <n v="0.09"/>
    <n v="1.7999999999999998"/>
    <s v="TRAPSA C.A."/>
  </r>
  <r>
    <n v="1002216089"/>
    <s v="UE01"/>
    <d v="2022-04-11T00:00:00"/>
    <d v="1899-12-30T00:23:00"/>
    <s v="012-024-00414150"/>
    <s v=""/>
    <s v=""/>
    <n v="0"/>
    <n v="0"/>
    <s v="ZPRC"/>
    <s v="2500108966"/>
    <s v="P000034071"/>
    <n v="8002834919"/>
    <n v="1002216089"/>
    <s v="15-00001115"/>
    <s v="ARMADURO"/>
    <n v="12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s v="18UE677"/>
    <s v="2"/>
    <s v="Sin Pallet"/>
    <n v="0"/>
    <n v="0"/>
    <x v="0"/>
    <n v="10518.333000000001"/>
    <n v="6023.3329999999996"/>
    <n v="4495"/>
    <n v="82.8"/>
    <m/>
    <x v="104"/>
    <n v="11"/>
    <s v="11"/>
    <n v="6"/>
    <x v="1"/>
    <n v="0.69"/>
    <n v="13.799999999999999"/>
    <s v="LA ARMENIA S.A."/>
  </r>
  <r>
    <n v="1002216089"/>
    <s v="UE01"/>
    <d v="2022-04-11T00:00:00"/>
    <d v="1899-12-30T00:23:00"/>
    <s v="012-024-00414151"/>
    <s v=""/>
    <s v=""/>
    <n v="0"/>
    <n v="0"/>
    <s v="ZPRC"/>
    <s v="2500108965"/>
    <s v="P000034070"/>
    <n v="8002834918"/>
    <n v="1002216089"/>
    <s v="15-00001123"/>
    <s v="SELVALEGRE"/>
    <n v="24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s v="18UE677"/>
    <s v="2"/>
    <s v="Sin Pallet"/>
    <n v="0"/>
    <n v="0"/>
    <x v="0"/>
    <n v="16541.667000000001"/>
    <n v="12046.666999999999"/>
    <n v="4495"/>
    <n v="165.6"/>
    <m/>
    <x v="104"/>
    <n v="11"/>
    <s v="11"/>
    <n v="12"/>
    <x v="1"/>
    <n v="0.69"/>
    <n v="13.799999999999999"/>
    <s v="LA ARMENIA S.A."/>
  </r>
  <r>
    <n v="1002216070"/>
    <s v="UE01"/>
    <d v="2022-04-11T00:00:00"/>
    <d v="1899-12-30T00:25:00"/>
    <s v="012-024-00414152"/>
    <s v="9000811204"/>
    <s v="013-020-00048156"/>
    <n v="3158.3"/>
    <n v="3541.11"/>
    <s v="ZPDF"/>
    <s v="70178316"/>
    <s v="0000397408"/>
    <n v="8002834885"/>
    <n v="1002216070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86"/>
    <x v="86"/>
    <s v="100014867"/>
    <s v="RODRIGUEZ LUIS"/>
    <s v="ZEMT"/>
    <s v="18UE681"/>
    <s v="1"/>
    <s v="Con Pallet"/>
    <n v="0.05"/>
    <n v="24"/>
    <x v="0"/>
    <n v="39350"/>
    <n v="24040"/>
    <n v="15310"/>
    <n v="667.2"/>
    <m/>
    <x v="84"/>
    <n v="11"/>
    <s v="11"/>
    <n v="24"/>
    <x v="1"/>
    <n v="1.3900000000000001"/>
    <n v="27.8"/>
    <s v="TRIMPESAS S.A."/>
  </r>
  <r>
    <n v="1002216078"/>
    <s v="UE01"/>
    <d v="2022-04-11T00:00:00"/>
    <d v="1899-12-30T00:27:00"/>
    <s v="012-024-00414153"/>
    <s v="9000811819"/>
    <s v="012-022-00317572"/>
    <n v="2407.73"/>
    <n v="2699.56"/>
    <s v="ZPVN"/>
    <s v="40569764"/>
    <s v="P000034078"/>
    <n v="8002834897"/>
    <n v="1002216078"/>
    <s v="15-00001123"/>
    <s v="SELVALEGRE"/>
    <n v="360"/>
    <s v="BOL"/>
    <s v="101779"/>
    <s v="SORIA VARGAS VINICIO HERNAN"/>
    <s v="802070"/>
    <s v="LA PRIMAVERA"/>
    <s v="QUITO"/>
    <s v="AV.MIGUEL ANGEL-LA PRIMAVERA"/>
    <s v="OPCUMB"/>
    <s v="O-Pichincha-Cumbaya"/>
    <n v="113"/>
    <x v="50"/>
    <x v="50"/>
    <s v="10007864"/>
    <s v="AREVALO AYALA MANUEL ARCESIO"/>
    <s v="ZEMU"/>
    <s v="18UE397"/>
    <s v="2"/>
    <s v="Sin Pallet"/>
    <n v="0"/>
    <n v="0"/>
    <x v="0"/>
    <n v="27260"/>
    <n v="18050"/>
    <n v="9210"/>
    <n v="165.6"/>
    <m/>
    <x v="48"/>
    <n v="11"/>
    <s v="11"/>
    <n v="18"/>
    <x v="1"/>
    <n v="0.45999999999999996"/>
    <n v="9.1999999999999993"/>
    <s v="TRIMPESAS S.A."/>
  </r>
  <r>
    <n v="1002216119"/>
    <s v="UE01"/>
    <d v="2022-04-11T00:00:00"/>
    <d v="1899-12-30T00:44:00"/>
    <s v="012-024-00414154"/>
    <s v=""/>
    <s v=""/>
    <n v="0"/>
    <n v="0"/>
    <s v="ZPRC"/>
    <s v="2500108976"/>
    <s v="P000034104"/>
    <n v="8002834970"/>
    <n v="1002216119"/>
    <s v="15-00001119"/>
    <s v="CAMPEON ANTIHUMEDAD"/>
    <n v="360"/>
    <s v="BOL"/>
    <s v="101663"/>
    <s v="ZURIDIST CIA. LTDA."/>
    <s v="810177"/>
    <s v="OBRA VISTA AL MAR"/>
    <s v="JIPIJAPA"/>
    <s v="RUTA DEL SPONDYLUS, PUERTO CAYO"/>
    <s v="OMJIPI"/>
    <s v="O-Manabi-Jipijapa"/>
    <n v="512"/>
    <x v="39"/>
    <x v="39"/>
    <s v="10001979"/>
    <s v="TITISTAR CUCAS FERNANDO PATRICIO"/>
    <s v="ZEMU"/>
    <s v="18UE705"/>
    <s v="2"/>
    <s v="Sin Pallet"/>
    <n v="0"/>
    <n v="0"/>
    <x v="0"/>
    <n v="26980"/>
    <n v="18050"/>
    <n v="8930"/>
    <n v="410.4"/>
    <m/>
    <x v="37"/>
    <n v="11"/>
    <s v="11"/>
    <n v="18"/>
    <x v="1"/>
    <n v="1.1399999999999999"/>
    <n v="22.799999999999997"/>
    <s v="TRANSLOBOL S.A."/>
  </r>
  <r>
    <n v="1002216122"/>
    <s v="UE01"/>
    <d v="2022-04-11T00:00:00"/>
    <d v="1899-12-30T00:50:00"/>
    <s v="012-024-00414155"/>
    <s v="9000811820"/>
    <s v="012-022-00317573"/>
    <n v="4332.04"/>
    <n v="4857.1099999999997"/>
    <s v="ZPVN"/>
    <s v="40569747"/>
    <s v="0000397758"/>
    <n v="8002834974"/>
    <n v="100221612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560"/>
    <n v="33000"/>
    <n v="18560"/>
    <n v="594"/>
    <m/>
    <x v="155"/>
    <n v="11"/>
    <s v="11"/>
    <n v="33"/>
    <x v="1"/>
    <n v="0.9"/>
    <n v="18"/>
    <s v="TRANSPORTE PROPIO"/>
  </r>
  <r>
    <n v="1002216121"/>
    <s v="UE01"/>
    <d v="2022-04-11T00:00:00"/>
    <d v="1899-12-30T01:02:00"/>
    <s v="012-024-00414156"/>
    <s v="9000811821"/>
    <s v="012-022-00317574"/>
    <n v="3057.6"/>
    <n v="3428.2"/>
    <s v="ZPVN"/>
    <s v="40569523"/>
    <s v="0000397327"/>
    <n v="8002834973"/>
    <n v="1002216121"/>
    <s v="15-00001119"/>
    <s v="CAMPEON ANTIHUMEDAD"/>
    <n v="4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43"/>
    <x v="43"/>
    <s v="100017965"/>
    <s v="ARIAS PATRICIO"/>
    <s v="ZEMT"/>
    <s v="18UE535"/>
    <s v="2"/>
    <s v="Sin Pallet"/>
    <n v="0"/>
    <n v="0"/>
    <x v="0"/>
    <n v="39150"/>
    <n v="24080"/>
    <n v="15070"/>
    <n v="552"/>
    <m/>
    <x v="41"/>
    <n v="11"/>
    <s v="11"/>
    <n v="24"/>
    <x v="1"/>
    <n v="1.1499999999999999"/>
    <n v="23"/>
    <s v="LIDENORTI S.A."/>
  </r>
  <r>
    <n v="1002216123"/>
    <s v="UE01"/>
    <d v="2022-04-11T00:00:00"/>
    <d v="1899-12-30T04:51:00"/>
    <s v="012-024-00414157"/>
    <s v=""/>
    <s v=""/>
    <n v="0"/>
    <n v="0"/>
    <s v="ZPRC"/>
    <s v="2500108958"/>
    <s v="0000397736"/>
    <n v="8002834988"/>
    <n v="1002216123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700"/>
    <n v="24070"/>
    <n v="15630"/>
    <n v="244.8"/>
    <m/>
    <x v="54"/>
    <n v="11"/>
    <s v="11"/>
    <n v="24"/>
    <x v="1"/>
    <n v="0.51"/>
    <n v="10.200000000000001"/>
    <s v="TRANSPORTE PROPIO"/>
  </r>
  <r>
    <n v="1002216124"/>
    <s v="UE01"/>
    <d v="2022-04-11T00:00:00"/>
    <d v="1899-12-30T05:38:00"/>
    <s v="012-024-00414158"/>
    <s v="9000811822"/>
    <s v="012-022-00317575"/>
    <n v="3350.4"/>
    <n v="3756.49"/>
    <s v="ZPVN"/>
    <s v="40569750"/>
    <s v="P000034062"/>
    <n v="8002834990"/>
    <n v="1002216124"/>
    <s v="15-00000181"/>
    <s v="ARMADURO ANTIHUMEDAD"/>
    <n v="480"/>
    <s v="BOL"/>
    <s v="101541"/>
    <s v="DISTRIBUIDORA MIRNALME"/>
    <s v="804173"/>
    <s v="FERRETERIA MOTOSPORT"/>
    <s v="IBARRA"/>
    <s v="VIA LITA FRENTE AL MERCADO"/>
    <s v="OILITA"/>
    <s v="O-Imbabura-Lita"/>
    <n v="548"/>
    <x v="121"/>
    <x v="121"/>
    <s v="100014956"/>
    <s v="ENRIQUEZ PABLO"/>
    <s v="ZEMT"/>
    <s v="18UE731"/>
    <s v="2"/>
    <s v="Sin Pallet"/>
    <n v="0"/>
    <n v="0"/>
    <x v="0"/>
    <n v="40410"/>
    <n v="24060"/>
    <n v="16350"/>
    <n v="753.6"/>
    <m/>
    <x v="119"/>
    <n v="11"/>
    <s v="11"/>
    <n v="24"/>
    <x v="1"/>
    <n v="1.57"/>
    <n v="31.400000000000002"/>
    <s v="LIDENORTI S.A."/>
  </r>
  <r>
    <n v="1002216125"/>
    <s v="UE01"/>
    <d v="2022-04-11T00:00:00"/>
    <d v="1899-12-30T05:46:00"/>
    <s v="012-024-00414159"/>
    <s v="9000811824"/>
    <s v="012-022-00317577"/>
    <n v="2196.94"/>
    <n v="2463.2199999999998"/>
    <s v="ZPVN"/>
    <s v="40569093"/>
    <s v="P000033855"/>
    <n v="8002834992"/>
    <n v="1002216125"/>
    <s v="15-00001115"/>
    <s v="ARMADURO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s v="18UE337"/>
    <s v="1"/>
    <s v="Con Pallet"/>
    <n v="0.05"/>
    <n v="16"/>
    <x v="0"/>
    <n v="24111.667000000001"/>
    <n v="16046.666999999999"/>
    <n v="8065"/>
    <n v="51.2"/>
    <m/>
    <x v="60"/>
    <n v="11"/>
    <s v="11"/>
    <n v="16"/>
    <x v="1"/>
    <n v="0.16"/>
    <n v="3.2"/>
    <s v="SANJOPAS S.A."/>
  </r>
  <r>
    <n v="1002216125"/>
    <s v="UE01"/>
    <d v="2022-04-11T00:00:00"/>
    <d v="1899-12-30T05:46:00"/>
    <s v="012-024-00414160"/>
    <s v="9000811823"/>
    <s v="012-022-00317576"/>
    <n v="1087.44"/>
    <n v="1219.24"/>
    <s v="ZPVN"/>
    <s v="40569092"/>
    <s v="P000033854"/>
    <n v="8002834993"/>
    <n v="1002216125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s v="18UE337"/>
    <s v="1"/>
    <s v="Con Pallet"/>
    <n v="0.05"/>
    <n v="8"/>
    <x v="0"/>
    <n v="16088.333000000001"/>
    <n v="8023.3329999999996"/>
    <n v="8065"/>
    <n v="25.6"/>
    <m/>
    <x v="60"/>
    <n v="11"/>
    <s v="11"/>
    <n v="8"/>
    <x v="1"/>
    <n v="0.16"/>
    <n v="3.2"/>
    <s v="SANJOPAS S.A."/>
  </r>
  <r>
    <n v="1002216166"/>
    <s v="UE01"/>
    <d v="2022-04-11T00:00:00"/>
    <d v="1899-12-30T06:11:00"/>
    <s v="012-024-00414161"/>
    <s v="9000811825"/>
    <s v="012-022-00317578"/>
    <n v="2365.1999999999998"/>
    <n v="2651.87"/>
    <s v="ZPVN"/>
    <s v="40569758"/>
    <s v="P000034069"/>
    <n v="8002835049"/>
    <n v="1002216166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20"/>
    <n v="18000"/>
    <n v="9220"/>
    <n v="324"/>
    <m/>
    <x v="99"/>
    <n v="11"/>
    <s v="11"/>
    <n v="18"/>
    <x v="1"/>
    <n v="0.9"/>
    <n v="18"/>
    <s v="TRANSPORTE PROPIO"/>
  </r>
  <r>
    <n v="1002216165"/>
    <s v="UE01"/>
    <d v="2022-04-11T00:00:00"/>
    <d v="1899-12-30T06:42:00"/>
    <s v="012-024-00414162"/>
    <s v=""/>
    <s v=""/>
    <n v="0"/>
    <n v="0"/>
    <s v="ZPRC"/>
    <s v="2500108941"/>
    <s v="0000397534"/>
    <n v="8002835048"/>
    <n v="1002216165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40"/>
    <n v="32060"/>
    <n v="18380"/>
    <n v="288"/>
    <m/>
    <x v="96"/>
    <n v="11"/>
    <s v="11"/>
    <n v="32"/>
    <x v="1"/>
    <n v="0.45"/>
    <n v="9"/>
    <s v="TRANSPORTE PROPIO"/>
  </r>
  <r>
    <n v="1002216162"/>
    <s v="UE01"/>
    <d v="2022-04-11T00:00:00"/>
    <d v="1899-12-30T06:55:00"/>
    <s v="012-024-00414163"/>
    <s v="9000811826"/>
    <s v="012-022-00317579"/>
    <n v="3292.8"/>
    <n v="3691.91"/>
    <s v="ZPVN"/>
    <s v="40569454"/>
    <s v="0000397225"/>
    <n v="8002835044"/>
    <n v="1002216162"/>
    <s v="15-00001123"/>
    <s v="SELVALEGRE"/>
    <n v="480"/>
    <s v="BOL"/>
    <s v="101695"/>
    <s v="SANDOVAL JORGE"/>
    <s v="802014"/>
    <s v="BODEGA PROPIA ALCANTARILA"/>
    <s v="QUITO"/>
    <s v="BODEGA LAS  ALCANTARILLAS / VIA A Q"/>
    <s v="OPSANA"/>
    <s v="O-Pichincha-Sanantoniodepichi"/>
    <n v="101"/>
    <x v="104"/>
    <x v="104"/>
    <s v="100021747"/>
    <s v="GARCES MILTON"/>
    <s v="ZEMT"/>
    <s v="18UE787"/>
    <s v="1"/>
    <s v="Con Pallet"/>
    <n v="0.05"/>
    <n v="24"/>
    <x v="0"/>
    <n v="37530"/>
    <n v="24010"/>
    <n v="13520"/>
    <n v="244.8"/>
    <m/>
    <x v="102"/>
    <n v="11"/>
    <s v="11"/>
    <n v="24"/>
    <x v="1"/>
    <n v="0.51"/>
    <n v="10.200000000000001"/>
    <s v="TRANSSJQ S.A."/>
  </r>
  <r>
    <n v="1002216188"/>
    <s v="UE01"/>
    <d v="2022-04-11T00:00:00"/>
    <d v="1899-12-30T06:59:00"/>
    <s v="012-024-00414164"/>
    <s v="9000811827"/>
    <s v="012-022-00317580"/>
    <n v="2390"/>
    <n v="2679.68"/>
    <s v="ZPVN"/>
    <s v="40569367"/>
    <s v="P000033936"/>
    <n v="8002835085"/>
    <n v="1002216188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40"/>
    <n v="9300"/>
    <n v="183.6"/>
    <m/>
    <x v="7"/>
    <n v="11"/>
    <s v="11"/>
    <n v="18"/>
    <x v="1"/>
    <n v="0.51"/>
    <n v="10.199999999999999"/>
    <s v="TRANSPORTE PROPIO"/>
  </r>
  <r>
    <n v="1002216186"/>
    <s v="UE01"/>
    <d v="2022-04-11T00:00:00"/>
    <d v="1899-12-30T06:59:00"/>
    <s v="012-024-00414165"/>
    <s v="9000811828"/>
    <s v="012-022-00317581"/>
    <n v="2319.08"/>
    <n v="2600.17"/>
    <s v="ZPVN"/>
    <s v="40569791"/>
    <s v="P000034101"/>
    <n v="8002835081"/>
    <n v="100221618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20"/>
    <n v="18070"/>
    <n v="9050"/>
    <n v="248.4"/>
    <m/>
    <x v="7"/>
    <n v="11"/>
    <s v="11"/>
    <n v="18"/>
    <x v="1"/>
    <n v="0.69000000000000006"/>
    <n v="13.8"/>
    <s v="TRANSPORTE PROPIO"/>
  </r>
  <r>
    <n v="1002216157"/>
    <s v="UE01"/>
    <d v="2022-04-11T00:00:00"/>
    <d v="1899-12-30T07:11:00"/>
    <s v="012-024-00414166"/>
    <s v="9000811829"/>
    <s v="012-022-00317582"/>
    <n v="3076.8"/>
    <n v="3449.73"/>
    <s v="ZPVN"/>
    <s v="40569594"/>
    <s v="0000397805"/>
    <n v="8002835038"/>
    <n v="1002216157"/>
    <s v="15-00001119"/>
    <s v="CAMPEON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95"/>
    <x v="95"/>
    <s v="100014873"/>
    <s v="MEDIAVILLA JULIO"/>
    <s v="ZEMT"/>
    <s v="18UE374"/>
    <s v="2"/>
    <s v="Sin Pallet"/>
    <n v="0"/>
    <n v="0"/>
    <x v="0"/>
    <n v="38540"/>
    <n v="24030"/>
    <n v="14510"/>
    <n v="494.4"/>
    <m/>
    <x v="93"/>
    <n v="11"/>
    <s v="11"/>
    <n v="24"/>
    <x v="1"/>
    <n v="1.03"/>
    <n v="20.599999999999998"/>
    <s v="SANJOPAS S.A."/>
  </r>
  <r>
    <n v="1002216167"/>
    <s v="UE01"/>
    <d v="2022-04-11T00:00:00"/>
    <d v="1899-12-30T07:19:00"/>
    <s v="012-024-00414167"/>
    <s v=""/>
    <s v=""/>
    <n v="0"/>
    <n v="0"/>
    <s v="ZPRC"/>
    <s v="2500108931"/>
    <s v="P000033978"/>
    <n v="8002835050"/>
    <n v="1002216167"/>
    <s v="15-00000218"/>
    <s v="MAGNO HE"/>
    <n v="31.4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390"/>
    <n v="31430"/>
    <n v="17960"/>
    <n v="0"/>
    <m/>
    <x v="3"/>
    <n v="11"/>
    <s v="11"/>
    <n v="31.43"/>
    <x v="1"/>
    <n v="0"/>
    <n v="0"/>
    <s v="UNICON"/>
  </r>
  <r>
    <n v="1002216224"/>
    <s v="UE01"/>
    <d v="2022-04-11T00:00:00"/>
    <d v="1899-12-30T07:30:00"/>
    <s v="012-024-00414168"/>
    <s v="9000811830"/>
    <s v="012-022-00317583"/>
    <n v="2336.81"/>
    <n v="2620.0500000000002"/>
    <s v="ZPVN"/>
    <s v="40569682"/>
    <s v="P000034024"/>
    <n v="8002835131"/>
    <n v="1002216224"/>
    <s v="15-00001123"/>
    <s v="SELVALEGRE"/>
    <n v="360"/>
    <s v="BOL"/>
    <s v="101683"/>
    <s v="SOCIEDAD CIVIL Y COMERCIAL BOSNA"/>
    <s v="802052"/>
    <s v="CONJ EL PARAISO-DAULE"/>
    <s v="DAULE"/>
    <s v="VIA DAULE,KM 25 PASANDO LA BODEGA D"/>
    <s v="OGDAUL"/>
    <s v="O-Guayas-Daule"/>
    <n v="481"/>
    <x v="2"/>
    <x v="2"/>
    <s v="100015032"/>
    <s v="HEREDIA LUIS"/>
    <s v="ZEMU"/>
    <s v="18UE860"/>
    <s v="2"/>
    <s v="Sin Pallet"/>
    <n v="0"/>
    <n v="0"/>
    <x v="0"/>
    <n v="27190"/>
    <n v="18000"/>
    <n v="9190"/>
    <n v="439.2"/>
    <m/>
    <x v="2"/>
    <n v="11"/>
    <s v="11"/>
    <n v="18"/>
    <x v="1"/>
    <n v="1.22"/>
    <n v="24.4"/>
    <s v="TRANSPORTE PROPIO"/>
  </r>
  <r>
    <n v="1002216228"/>
    <s v="UE01"/>
    <d v="2022-04-11T00:00:00"/>
    <d v="1899-12-30T07:40:00"/>
    <s v="012-024-00414169"/>
    <s v="9000811832"/>
    <s v="012-022-00317585"/>
    <n v="1139.2"/>
    <n v="1277.27"/>
    <s v="ZPVN"/>
    <s v="40569850"/>
    <s v="P000034112"/>
    <n v="8002835137"/>
    <n v="1002216228"/>
    <s v="15-00001115"/>
    <s v="ARMADURO"/>
    <n v="160"/>
    <s v="BOL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s v="18UE398"/>
    <s v="2"/>
    <s v="Sin Pallet"/>
    <n v="0"/>
    <n v="0"/>
    <x v="0"/>
    <n v="12562.222"/>
    <n v="8022.2219999999998"/>
    <n v="4540"/>
    <n v="25.6"/>
    <m/>
    <x v="122"/>
    <n v="11"/>
    <s v="11"/>
    <n v="8"/>
    <x v="1"/>
    <n v="0.16"/>
    <n v="3.2"/>
    <s v="LIDENORTI S.A."/>
  </r>
  <r>
    <n v="1002216228"/>
    <s v="UE01"/>
    <d v="2022-04-11T00:00:00"/>
    <d v="1899-12-30T07:40:00"/>
    <s v="012-024-00414170"/>
    <s v="9000811831"/>
    <s v="012-022-00317584"/>
    <n v="1408"/>
    <n v="1578.66"/>
    <s v="ZPVN"/>
    <s v="40569849"/>
    <s v="P000034111"/>
    <n v="8002835138"/>
    <n v="1002216228"/>
    <s v="15-00001123"/>
    <s v="SELVALEGRE"/>
    <n v="200"/>
    <s v="BOL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s v="18UE398"/>
    <s v="2"/>
    <s v="Sin Pallet"/>
    <n v="0"/>
    <n v="0"/>
    <x v="0"/>
    <n v="14567.778"/>
    <n v="10027.778"/>
    <n v="4540"/>
    <n v="32"/>
    <m/>
    <x v="122"/>
    <n v="11"/>
    <s v="11"/>
    <n v="10"/>
    <x v="1"/>
    <n v="0.16"/>
    <n v="3.2"/>
    <s v="LIDENORTI S.A."/>
  </r>
  <r>
    <n v="1002216219"/>
    <s v="UE01"/>
    <d v="2022-04-11T00:00:00"/>
    <d v="1899-12-30T07:56:00"/>
    <s v="012-024-00414171"/>
    <s v="9000811833"/>
    <s v="012-022-00317586"/>
    <n v="3264"/>
    <n v="3659.62"/>
    <s v="ZPVN"/>
    <s v="40569774"/>
    <s v="P000034089"/>
    <n v="8002835122"/>
    <n v="1002216219"/>
    <s v="15-00001115"/>
    <s v="ARMADURO"/>
    <n v="480"/>
    <s v="BOL"/>
    <s v="101541"/>
    <s v="DISTRIBUIDORA MIRNALME"/>
    <s v="801445"/>
    <s v="BODEGA SR. LUIS VERA"/>
    <s v="IBARRA"/>
    <s v="AMBUQI, ANTES DE LLEGAR AL PEAJE"/>
    <s v="OIAMBU"/>
    <s v="O-Imbabura-Ambuqui"/>
    <n v="68.5"/>
    <x v="91"/>
    <x v="91"/>
    <s v="100015044"/>
    <s v="BENITEZ DAVID"/>
    <s v="ZEMT"/>
    <s v="18UE911"/>
    <s v="2"/>
    <s v="Sin Pallet"/>
    <n v="0"/>
    <n v="0"/>
    <x v="0"/>
    <n v="36760"/>
    <n v="24090"/>
    <n v="12670"/>
    <n v="148.80000000000001"/>
    <m/>
    <x v="89"/>
    <n v="11"/>
    <s v="11"/>
    <n v="24"/>
    <x v="1"/>
    <n v="0.31"/>
    <n v="6.2"/>
    <s v="TRANSPORTE PROPIO"/>
  </r>
  <r>
    <n v="1002216240"/>
    <s v="UE01"/>
    <d v="2022-04-11T00:00:00"/>
    <d v="1899-12-30T08:03:00"/>
    <s v="012-024-00414172"/>
    <s v="9000811836"/>
    <s v="012-022-00317588"/>
    <n v="813.6"/>
    <n v="912.21"/>
    <s v="ZPVN"/>
    <s v="40569738"/>
    <s v="P000034058"/>
    <n v="8002835151"/>
    <n v="1002216240"/>
    <s v="15-00001115"/>
    <s v="ARMADURO"/>
    <n v="1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14081.175999999999"/>
    <n v="6021.1760000000004"/>
    <n v="8060"/>
    <n v="69.599999999999994"/>
    <m/>
    <x v="0"/>
    <n v="11"/>
    <s v="11"/>
    <n v="6"/>
    <x v="1"/>
    <n v="0.57999999999999996"/>
    <n v="11.6"/>
    <s v="TRANSPORTE PROPIO"/>
  </r>
  <r>
    <n v="1002216240"/>
    <s v="UE01"/>
    <d v="2022-04-11T00:00:00"/>
    <d v="1899-12-30T08:03:00"/>
    <s v="012-024-00414173"/>
    <s v="9000811835"/>
    <s v="012-022-00317587"/>
    <n v="3746.4"/>
    <n v="4200.49"/>
    <s v="ZPVN"/>
    <s v="40569737"/>
    <s v="P000034057"/>
    <n v="8002835150"/>
    <n v="1002216240"/>
    <s v="15-00001123"/>
    <s v="SELVALEGRE"/>
    <n v="5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36158.824000000001"/>
    <n v="28098.824000000001"/>
    <n v="8060"/>
    <n v="324.8"/>
    <m/>
    <x v="0"/>
    <n v="11"/>
    <s v="11"/>
    <n v="28"/>
    <x v="1"/>
    <n v="0.58000000000000007"/>
    <n v="11.6"/>
    <s v="TRANSPORTE PROPIO"/>
  </r>
  <r>
    <n v="1002216230"/>
    <s v="UE01"/>
    <d v="2022-04-11T00:00:00"/>
    <d v="1899-12-30T08:06:00"/>
    <s v="012-024-00414174"/>
    <s v="9000811837"/>
    <s v="012-022-00317589"/>
    <n v="2563.1999999999998"/>
    <n v="2873.87"/>
    <s v="ZPVN"/>
    <s v="40569752"/>
    <s v="0000397786"/>
    <n v="8002835140"/>
    <n v="1002216230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40"/>
    <n v="17980"/>
    <n v="8860"/>
    <n v="190.8"/>
    <m/>
    <x v="0"/>
    <n v="11"/>
    <s v="11"/>
    <n v="18"/>
    <x v="1"/>
    <n v="0.53"/>
    <n v="10.600000000000001"/>
    <s v="TRANSPORTE PROPIO"/>
  </r>
  <r>
    <n v="1002216193"/>
    <s v="UE01"/>
    <d v="2022-04-11T00:00:00"/>
    <d v="1899-12-30T08:25:00"/>
    <s v="012-024-00414175"/>
    <s v="9000811904"/>
    <s v="012-022-00317591"/>
    <n v="557.6"/>
    <n v="625.17999999999995"/>
    <s v="ZPVN"/>
    <s v="40569841"/>
    <s v="P000034110"/>
    <n v="8002835090"/>
    <n v="1002216193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s v="18UE668"/>
    <s v="1"/>
    <s v="Con Pallet"/>
    <n v="0.05"/>
    <n v="4"/>
    <x v="0"/>
    <n v="13596.25"/>
    <n v="4011.25"/>
    <n v="9585"/>
    <n v="7.2"/>
    <m/>
    <x v="18"/>
    <n v="11"/>
    <s v="11"/>
    <n v="4"/>
    <x v="1"/>
    <n v="0.09"/>
    <n v="1.8"/>
    <s v="LA ARMENIA S.A."/>
  </r>
  <r>
    <n v="1002216193"/>
    <s v="UE01"/>
    <d v="2022-04-11T00:00:00"/>
    <d v="1899-12-30T08:25:00"/>
    <s v="012-024-00414176"/>
    <s v="9000811903"/>
    <s v="012-022-00317590"/>
    <n v="3864"/>
    <n v="4332.34"/>
    <s v="ZPVN"/>
    <s v="40569840"/>
    <s v="P000034109"/>
    <n v="8002835091"/>
    <n v="1002216193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s v="18UE668"/>
    <s v="1"/>
    <s v="Con Pallet"/>
    <n v="0.05"/>
    <n v="28"/>
    <x v="0"/>
    <n v="37663.75"/>
    <n v="28078.75"/>
    <n v="9585"/>
    <n v="50.4"/>
    <m/>
    <x v="18"/>
    <n v="11"/>
    <s v="11"/>
    <n v="28"/>
    <x v="1"/>
    <n v="0.09"/>
    <n v="1.8"/>
    <s v="LA ARMENIA S.A."/>
  </r>
  <r>
    <n v="1002216272"/>
    <s v="UE01"/>
    <d v="2022-04-11T00:00:00"/>
    <d v="1899-12-30T09:10:00"/>
    <s v="012-024-00414177"/>
    <s v="9000811910"/>
    <s v="012-022-00317592"/>
    <n v="4271.16"/>
    <n v="4788.8500000000004"/>
    <s v="ZPVN"/>
    <s v="40569765"/>
    <s v="P000034080"/>
    <n v="8002835194"/>
    <n v="1002216272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240"/>
    <n v="33080"/>
    <n v="17160"/>
    <n v="620.4"/>
    <m/>
    <x v="56"/>
    <n v="11"/>
    <s v="11"/>
    <n v="33"/>
    <x v="1"/>
    <n v="0.94"/>
    <n v="18.8"/>
    <s v="TRANSPORTE PROPIO"/>
  </r>
  <r>
    <n v="1002216297"/>
    <s v="UE01"/>
    <d v="2022-04-11T00:00:00"/>
    <d v="1899-12-30T09:14:00"/>
    <s v="012-024-00414178"/>
    <s v="9000811911"/>
    <s v="012-022-00317593"/>
    <n v="2329.7199999999998"/>
    <n v="2612.1"/>
    <s v="ZPVN"/>
    <s v="40569858"/>
    <s v="P000034116"/>
    <n v="8002835225"/>
    <n v="1002216297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96"/>
    <x v="96"/>
    <s v="10008095"/>
    <s v="TATES CASTILLO LUIS EUCLIDES"/>
    <s v="ZEMU"/>
    <s v="18UE675"/>
    <s v="2"/>
    <s v="Sin Pallet"/>
    <n v="0"/>
    <n v="0"/>
    <x v="0"/>
    <n v="26950"/>
    <n v="18010"/>
    <n v="8940"/>
    <n v="338.4"/>
    <m/>
    <x v="94"/>
    <n v="11"/>
    <s v="11"/>
    <n v="18"/>
    <x v="1"/>
    <n v="0.94"/>
    <n v="18.799999999999997"/>
    <s v="RUTAS COTACACHENSES S.A."/>
  </r>
  <r>
    <n v="1002216274"/>
    <s v="UE01"/>
    <d v="2022-04-11T00:00:00"/>
    <d v="1899-12-30T09:17:00"/>
    <s v="012-024-00414179"/>
    <s v="9000811916"/>
    <s v="012-022-00317595"/>
    <n v="2557.06"/>
    <n v="2867"/>
    <s v="ZPVN"/>
    <s v="40569773"/>
    <s v="P000034088"/>
    <n v="8002835198"/>
    <n v="1002216274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8802.940999999999"/>
    <n v="20052.940999999999"/>
    <n v="8750"/>
    <n v="312"/>
    <m/>
    <x v="10"/>
    <n v="11"/>
    <s v="11"/>
    <n v="20"/>
    <x v="1"/>
    <n v="0.78"/>
    <n v="15.6"/>
    <s v="TRANSPORTE PROPIO"/>
  </r>
  <r>
    <n v="1002216274"/>
    <s v="UE01"/>
    <d v="2022-04-11T00:00:00"/>
    <d v="1899-12-30T09:17:00"/>
    <s v="012-024-00414180"/>
    <s v="9000811915"/>
    <s v="012-022-00317594"/>
    <n v="1778.91"/>
    <n v="1994.53"/>
    <s v="ZPVN"/>
    <s v="40569772"/>
    <s v="P000034087"/>
    <n v="8002835197"/>
    <n v="1002216274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787.059000000001"/>
    <n v="14037.058999999999"/>
    <n v="8750"/>
    <n v="218.4"/>
    <m/>
    <x v="10"/>
    <n v="11"/>
    <s v="11"/>
    <n v="14"/>
    <x v="1"/>
    <n v="0.78"/>
    <n v="15.6"/>
    <s v="TRANSPORTE PROPIO"/>
  </r>
  <r>
    <n v="1002216284"/>
    <s v="UE01"/>
    <d v="2022-04-11T00:00:00"/>
    <d v="1899-12-30T09:28:00"/>
    <s v="012-024-00414181"/>
    <s v=""/>
    <s v=""/>
    <n v="0"/>
    <n v="0"/>
    <s v="ZPRC"/>
    <s v="2500108975"/>
    <s v="P000034102"/>
    <n v="8002835210"/>
    <n v="100221628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00"/>
    <n v="34090"/>
    <n v="17710"/>
    <n v="346.8"/>
    <m/>
    <x v="7"/>
    <n v="11"/>
    <s v="11"/>
    <n v="34"/>
    <x v="1"/>
    <n v="0.51"/>
    <n v="10.200000000000001"/>
    <s v="TRANSPORTE PROPIO"/>
  </r>
  <r>
    <n v="1002216282"/>
    <s v="UE01"/>
    <d v="2022-04-11T00:00:00"/>
    <d v="1899-12-30T09:36:00"/>
    <s v="012-024-00414182"/>
    <s v="9000811921"/>
    <s v="012-022-00317596"/>
    <n v="3941.92"/>
    <n v="4419.71"/>
    <s v="ZPVN"/>
    <s v="40568988"/>
    <s v="P000033821"/>
    <n v="8002835207"/>
    <n v="1002216282"/>
    <s v="15-00001116"/>
    <s v="ARMADURO GRANEL"/>
    <n v="31.29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460"/>
    <n v="31290"/>
    <n v="18170"/>
    <n v="510.03"/>
    <m/>
    <x v="106"/>
    <n v="11"/>
    <s v="11"/>
    <n v="31.29"/>
    <x v="1"/>
    <n v="16.300095877277084"/>
    <n v="16.300095877277084"/>
    <s v="TRANSPORTE PROPIO"/>
  </r>
  <r>
    <n v="1002216285"/>
    <s v="UE01"/>
    <d v="2022-04-11T00:00:00"/>
    <d v="1899-12-30T09:40:00"/>
    <s v="012-024-00414183"/>
    <s v="9000811923"/>
    <s v="012-022-00317598"/>
    <n v="1616.98"/>
    <n v="1812.97"/>
    <s v="ZPVN"/>
    <s v="40569685"/>
    <s v="P000034026"/>
    <n v="8002835211"/>
    <n v="1002216285"/>
    <s v="15-00001115"/>
    <s v="ARMADURO"/>
    <n v="24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</r>
  <r>
    <n v="1002216285"/>
    <s v="UE01"/>
    <d v="2022-04-11T00:00:00"/>
    <d v="1899-12-30T09:40:00"/>
    <s v="012-024-00414184"/>
    <s v="9000811922"/>
    <s v="012-022-00317597"/>
    <n v="1598.06"/>
    <n v="1791.76"/>
    <s v="ZPVN"/>
    <s v="40569684"/>
    <s v="P000034025"/>
    <n v="8002835212"/>
    <n v="1002216285"/>
    <s v="15-00001123"/>
    <s v="SELVALEGRE"/>
    <n v="24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</r>
  <r>
    <n v="1002216291"/>
    <s v="UE01"/>
    <d v="2022-04-11T00:00:00"/>
    <d v="1899-12-30T09:44:00"/>
    <s v="012-024-00414185"/>
    <s v="9000811924"/>
    <s v="012-022-00317599"/>
    <n v="2301.35"/>
    <n v="2580.29"/>
    <s v="ZPVN"/>
    <s v="40569852"/>
    <s v="P000034113"/>
    <n v="8002835219"/>
    <n v="100221629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s v="18UE679"/>
    <s v="2"/>
    <s v="Sin Pallet"/>
    <n v="0"/>
    <n v="0"/>
    <x v="0"/>
    <n v="27000"/>
    <n v="18070"/>
    <n v="8930"/>
    <n v="266.39999999999998"/>
    <m/>
    <x v="100"/>
    <n v="11"/>
    <s v="11"/>
    <n v="18"/>
    <x v="1"/>
    <n v="0.74"/>
    <n v="14.799999999999999"/>
    <s v="LA ARMENIA S.A."/>
  </r>
  <r>
    <n v="1002216339"/>
    <s v="UE01"/>
    <d v="2022-04-11T00:00:00"/>
    <d v="1899-12-30T09:47:00"/>
    <s v="012-024-00414186"/>
    <s v="9000811925"/>
    <s v="012-022-00317600"/>
    <n v="2224.8000000000002"/>
    <n v="2494.46"/>
    <s v="ZPVN"/>
    <s v="40569878"/>
    <s v="P000034126"/>
    <n v="8002835274"/>
    <n v="1002216339"/>
    <s v="15-00001120"/>
    <s v="CAMPEON"/>
    <n v="360"/>
    <s v="BOL"/>
    <s v="101500"/>
    <s v="DISTRIBUIDORA ROSERO S.C.C."/>
    <s v="807110"/>
    <s v="FERRETERIA EL CARMEN"/>
    <s v="QUITO"/>
    <s v="CALLE GUAYAQUIL"/>
    <s v="OPELQU"/>
    <s v="O-Pichincha-Elquinche"/>
    <n v="76"/>
    <x v="33"/>
    <x v="33"/>
    <s v="10006961"/>
    <s v="CUSHCAGUA SALAZAR JOSE MANUEL"/>
    <s v="ZEMU"/>
    <s v="18UE688"/>
    <s v="2"/>
    <s v="Sin Pallet"/>
    <n v="0"/>
    <n v="0"/>
    <x v="0"/>
    <n v="27190"/>
    <n v="18060"/>
    <n v="9130"/>
    <n v="126"/>
    <m/>
    <x v="31"/>
    <n v="11"/>
    <s v="11"/>
    <n v="18"/>
    <x v="1"/>
    <n v="0.35"/>
    <n v="7"/>
    <s v="CIAPRUTE S.A."/>
  </r>
  <r>
    <n v="1002216296"/>
    <s v="UE01"/>
    <d v="2022-04-11T00:00:00"/>
    <d v="1899-12-30T09:54:00"/>
    <s v="012-024-00414187"/>
    <s v="9000811927"/>
    <s v="012-022-00317601"/>
    <n v="2301.35"/>
    <n v="2580.29"/>
    <s v="ZPVN"/>
    <s v="40569853"/>
    <s v="P000034114"/>
    <n v="8002835224"/>
    <n v="1002216296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9455"/>
    <s v="ORDONEZ ISAIAS"/>
    <s v="ZEMU"/>
    <s v="18UE661"/>
    <s v="2"/>
    <s v="Sin Pallet"/>
    <n v="0"/>
    <n v="0"/>
    <x v="0"/>
    <n v="27080"/>
    <n v="18040"/>
    <n v="9040"/>
    <n v="273.60000000000002"/>
    <m/>
    <x v="104"/>
    <n v="11"/>
    <s v="11"/>
    <n v="18"/>
    <x v="1"/>
    <n v="0.76"/>
    <n v="15.200000000000001"/>
    <s v="LA ARMENIA S.A."/>
  </r>
  <r>
    <n v="1002216378"/>
    <s v="UE01"/>
    <d v="2022-04-11T00:00:00"/>
    <d v="1899-12-30T09:58:00"/>
    <s v="012-024-00414188"/>
    <s v="9000811928"/>
    <s v="012-022-00317602"/>
    <n v="4217.3999999999996"/>
    <n v="4728.58"/>
    <s v="ZPVN"/>
    <s v="40569667"/>
    <s v="0000397596"/>
    <n v="8002835323"/>
    <n v="1002216378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10"/>
    <n v="32990"/>
    <n v="18320"/>
    <n v="620.4"/>
    <m/>
    <x v="8"/>
    <n v="11"/>
    <s v="11"/>
    <n v="33"/>
    <x v="1"/>
    <n v="0.94"/>
    <n v="18.8"/>
    <s v="TRANSPORTE PROPIO"/>
  </r>
  <r>
    <n v="1002216305"/>
    <s v="UE01"/>
    <d v="2022-04-11T00:00:00"/>
    <d v="1899-12-30T10:07:00"/>
    <s v="012-024-00414189"/>
    <s v="9000811930"/>
    <s v="012-022-00317604"/>
    <n v="4054.8"/>
    <n v="4546.2700000000004"/>
    <s v="ZPVN"/>
    <s v="40569836"/>
    <s v="P000034107"/>
    <n v="8002835233"/>
    <n v="1002216305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05.152000000002"/>
    <n v="31075.151999999998"/>
    <n v="8830"/>
    <n v="458.8"/>
    <m/>
    <x v="27"/>
    <n v="11"/>
    <s v="11"/>
    <n v="31"/>
    <x v="1"/>
    <n v="0.74"/>
    <n v="14.8"/>
    <s v="TRANSPORTE PROPIO"/>
  </r>
  <r>
    <n v="1002216305"/>
    <s v="UE01"/>
    <d v="2022-04-11T00:00:00"/>
    <d v="1899-12-30T10:07:00"/>
    <s v="012-024-00414190"/>
    <s v="9000811929"/>
    <s v="012-022-00317603"/>
    <n v="260"/>
    <n v="291.51"/>
    <s v="ZPVN"/>
    <s v="40569837"/>
    <s v="P000034108"/>
    <n v="8002835232"/>
    <n v="1002216305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34.848"/>
    <n v="2004.848"/>
    <n v="8830"/>
    <n v="29.6"/>
    <m/>
    <x v="27"/>
    <n v="11"/>
    <s v="11"/>
    <n v="2"/>
    <x v="1"/>
    <n v="0.74"/>
    <n v="14.8"/>
    <s v="TRANSPORTE PROPIO"/>
  </r>
  <r>
    <n v="1002216369"/>
    <s v="UE01"/>
    <d v="2022-04-11T00:00:00"/>
    <d v="1899-12-30T10:11:00"/>
    <s v="012-024-00414191"/>
    <s v="9000782705"/>
    <s v="013-020-00046415"/>
    <n v="3450.1"/>
    <n v="3868.28"/>
    <s v="ZPDF"/>
    <s v="70171631"/>
    <s v="0000397248"/>
    <n v="8002835311"/>
    <n v="1002216369"/>
    <s v="15-00001121"/>
    <s v="GLADIADOR"/>
    <n v="30.8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04"/>
    <s v="ESQUIVEL FLAVIO"/>
    <s v="ZECI"/>
    <s v="18PAB4038"/>
    <s v="2"/>
    <s v="Sin Pallet"/>
    <n v="0"/>
    <n v="0"/>
    <x v="1"/>
    <n v="49700"/>
    <n v="30810"/>
    <n v="18890"/>
    <n v="0"/>
    <m/>
    <x v="1"/>
    <n v="11"/>
    <s v="11"/>
    <n v="30.81"/>
    <x v="1"/>
    <n v="0"/>
    <n v="0"/>
    <s v="TRANSCONCEM CIA. LTDA."/>
  </r>
  <r>
    <n v="1002216380"/>
    <s v="UE01"/>
    <d v="2022-04-11T00:00:00"/>
    <d v="1899-12-30T10:11:00"/>
    <s v="012-024-00414192"/>
    <s v=""/>
    <s v=""/>
    <n v="0"/>
    <n v="0"/>
    <s v="ZPRC"/>
    <s v="2500108980"/>
    <s v="P000034115"/>
    <n v="8002835326"/>
    <n v="1002216380"/>
    <s v="15-00001123"/>
    <s v="SELVALEGRE"/>
    <n v="6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1570"/>
    <n v="33000"/>
    <n v="18570"/>
    <n v="594"/>
    <m/>
    <x v="72"/>
    <n v="11"/>
    <s v="11"/>
    <n v="33"/>
    <x v="1"/>
    <n v="0.9"/>
    <n v="18"/>
    <s v="TRANSPORTE PROPIO"/>
  </r>
  <r>
    <n v="1002216316"/>
    <s v="UE01"/>
    <d v="2022-04-11T00:00:00"/>
    <d v="1899-12-30T10:17:00"/>
    <s v="012-024-00414193"/>
    <s v="9000811934"/>
    <s v="012-022-00317606"/>
    <n v="2159.4899999999998"/>
    <n v="2421.2399999999998"/>
    <s v="ZPVN"/>
    <s v="40569872"/>
    <s v="0000397866"/>
    <n v="8002835248"/>
    <n v="1002216316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</r>
  <r>
    <n v="1002216316"/>
    <s v="UE01"/>
    <d v="2022-04-11T00:00:00"/>
    <d v="1899-12-30T10:17:00"/>
    <s v="012-024-00414194"/>
    <s v="9000811933"/>
    <s v="012-022-00317605"/>
    <n v="2146.42"/>
    <n v="2406.58"/>
    <s v="ZPVN"/>
    <s v="40569872"/>
    <s v="0000397865"/>
    <n v="8002835247"/>
    <n v="1002216316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</r>
  <r>
    <n v="1002216340"/>
    <s v="UE01"/>
    <d v="2022-04-11T00:00:00"/>
    <d v="1899-12-30T10:28:00"/>
    <s v="012-024-00414195"/>
    <s v="9000811940"/>
    <s v="012-022-00317607"/>
    <n v="2523.6"/>
    <n v="2829.47"/>
    <s v="ZPVN"/>
    <s v="40569884"/>
    <s v="P000034127"/>
    <n v="8002835275"/>
    <n v="1002216340"/>
    <s v="15-00001115"/>
    <s v="ARMADURO"/>
    <n v="360"/>
    <s v="BOL"/>
    <s v="101552"/>
    <s v="BENAVIDES REVELO SILVIA PATRICIA"/>
    <s v="807388"/>
    <s v="FERRETERIA JR"/>
    <s v="IBARRA"/>
    <s v="AMBUQUI PANAMERICANA KM 39"/>
    <s v="OIAMBU"/>
    <s v="O-Imbabura-Ambuqui"/>
    <n v="68.5"/>
    <x v="150"/>
    <x v="150"/>
    <s v="10003575"/>
    <s v="QUILCA CAYAMBE EDISON BAYARDO"/>
    <s v="ZEMU"/>
    <s v="18UE665"/>
    <s v="2"/>
    <s v="Sin Pallet"/>
    <n v="0"/>
    <n v="0"/>
    <x v="0"/>
    <n v="27090"/>
    <n v="18020"/>
    <n v="9070"/>
    <n v="111.6"/>
    <m/>
    <x v="147"/>
    <n v="11"/>
    <s v="11"/>
    <n v="18"/>
    <x v="1"/>
    <n v="0.31"/>
    <n v="6.1999999999999993"/>
    <s v="RUTAS COTACACHENSES S.A."/>
  </r>
  <r>
    <n v="1002216386"/>
    <s v="UE01"/>
    <d v="2022-04-11T00:00:00"/>
    <d v="1899-12-30T10:37:00"/>
    <s v="012-024-00414196"/>
    <s v=""/>
    <s v=""/>
    <n v="0"/>
    <n v="0"/>
    <s v="ZPRC"/>
    <s v="2500108978"/>
    <s v="P000034106"/>
    <n v="8002835335"/>
    <n v="1002216386"/>
    <s v="15-00001120"/>
    <s v="CAMPEON"/>
    <n v="3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6774.544999999998"/>
    <n v="18054.544999999998"/>
    <n v="8720"/>
    <n v="183.6"/>
    <m/>
    <x v="109"/>
    <n v="11"/>
    <s v="11"/>
    <n v="18"/>
    <x v="1"/>
    <n v="0.51"/>
    <n v="10.199999999999999"/>
    <s v="TRANSPORTE PROPIO"/>
  </r>
  <r>
    <n v="1002216386"/>
    <s v="UE01"/>
    <d v="2022-04-11T00:00:00"/>
    <d v="1899-12-30T10:37:00"/>
    <s v="012-024-00414197"/>
    <s v=""/>
    <s v=""/>
    <n v="0"/>
    <n v="0"/>
    <s v="ZPRC"/>
    <s v="2500108977"/>
    <s v="P000034105"/>
    <n v="8002835336"/>
    <n v="1002216386"/>
    <s v="15-00001123"/>
    <s v="SELVALEGRE"/>
    <n v="30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3765.455000000002"/>
    <n v="15045.455"/>
    <n v="8720"/>
    <n v="153"/>
    <m/>
    <x v="109"/>
    <n v="11"/>
    <s v="11"/>
    <n v="15"/>
    <x v="1"/>
    <n v="0.51"/>
    <n v="10.199999999999999"/>
    <s v="TRANSPORTE PROPIO"/>
  </r>
  <r>
    <n v="1002216344"/>
    <s v="UE01"/>
    <d v="2022-04-11T00:00:00"/>
    <d v="1899-12-30T10:39:00"/>
    <s v="012-024-00414198"/>
    <s v=""/>
    <s v=""/>
    <n v="0"/>
    <n v="0"/>
    <s v="ZPRC"/>
    <s v="2500108981"/>
    <s v="P000034124"/>
    <n v="8002835279"/>
    <n v="1002216344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6"/>
    <x v="16"/>
    <s v="10008215"/>
    <s v="MAFLA SEVILLANO LUIS EDUARDO"/>
    <s v="ZEMU"/>
    <s v="18UE630"/>
    <s v="2"/>
    <s v="Sin Pallet"/>
    <n v="0"/>
    <n v="0"/>
    <x v="0"/>
    <n v="26990"/>
    <n v="18030"/>
    <n v="8960"/>
    <n v="266.39999999999998"/>
    <m/>
    <x v="16"/>
    <n v="11"/>
    <s v="11"/>
    <n v="18"/>
    <x v="1"/>
    <n v="0.74"/>
    <n v="14.799999999999999"/>
    <s v="LA ARMENIA S.A."/>
  </r>
  <r>
    <n v="1002216388"/>
    <s v="UE01"/>
    <d v="2022-04-11T00:00:00"/>
    <d v="1899-12-30T10:40:00"/>
    <s v="012-024-00414199"/>
    <s v="9000811944"/>
    <s v="012-022-00317608"/>
    <n v="2426.4"/>
    <n v="2720.5"/>
    <s v="ZPVN"/>
    <s v="40569907"/>
    <s v="P000034130"/>
    <n v="8002835339"/>
    <n v="1002216388"/>
    <s v="15-00001123"/>
    <s v="SELVALEGRE"/>
    <n v="36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118"/>
    <x v="118"/>
    <s v="100020038"/>
    <s v="VIVAS ANDRES"/>
    <s v="ZEMU"/>
    <s v="18UE375"/>
    <s v="2"/>
    <s v="Sin Pallet"/>
    <n v="0"/>
    <n v="0"/>
    <x v="0"/>
    <n v="27200"/>
    <n v="18030"/>
    <n v="9170"/>
    <n v="126"/>
    <m/>
    <x v="116"/>
    <n v="11"/>
    <s v="11"/>
    <n v="18"/>
    <x v="1"/>
    <n v="0.35"/>
    <n v="7"/>
    <s v="TRAPSA C.A."/>
  </r>
  <r>
    <n v="1002216377"/>
    <s v="UE01"/>
    <d v="2022-04-11T00:00:00"/>
    <d v="1899-12-30T10:43:00"/>
    <s v="012-024-00414200"/>
    <s v="9000811945"/>
    <s v="012-022-00317609"/>
    <n v="2287.17"/>
    <n v="2564.39"/>
    <s v="ZPVN"/>
    <s v="40569885"/>
    <s v="0000397874"/>
    <n v="8002835322"/>
    <n v="1002216377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170"/>
    <n v="18020"/>
    <n v="9150"/>
    <n v="273.60000000000002"/>
    <m/>
    <x v="140"/>
    <n v="11"/>
    <s v="11"/>
    <n v="18"/>
    <x v="1"/>
    <n v="0.76"/>
    <n v="15.200000000000001"/>
    <s v="TRANSPORTE PROPIO"/>
  </r>
  <r>
    <n v="1002216376"/>
    <s v="UE01"/>
    <d v="2022-04-11T00:00:00"/>
    <d v="1899-12-30T10:44:00"/>
    <s v="012-024-00414201"/>
    <s v=""/>
    <s v=""/>
    <n v="0"/>
    <n v="0"/>
    <s v="ZPRC"/>
    <s v="2500108982"/>
    <s v="P000034129"/>
    <n v="8002835321"/>
    <n v="100221637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s v="18UE653"/>
    <s v="2"/>
    <s v="Sin Pallet"/>
    <n v="0"/>
    <n v="0"/>
    <x v="0"/>
    <n v="26960"/>
    <n v="18020"/>
    <n v="8940"/>
    <n v="248.4"/>
    <m/>
    <x v="105"/>
    <n v="11"/>
    <s v="11"/>
    <n v="18"/>
    <x v="1"/>
    <n v="0.69000000000000006"/>
    <n v="13.8"/>
    <s v="TRIMPESAS S.A."/>
  </r>
  <r>
    <n v="1002216365"/>
    <s v="UE01"/>
    <d v="2022-04-11T00:00:00"/>
    <d v="1899-12-30T10:52:00"/>
    <s v="012-024-00414202"/>
    <s v="9000811947"/>
    <s v="012-022-00317610"/>
    <n v="4505.1899999999996"/>
    <n v="5051.25"/>
    <s v="ZPVN"/>
    <s v="40569894"/>
    <s v="0000397883"/>
    <n v="8002835307"/>
    <n v="1002216365"/>
    <s v="15-00000181"/>
    <s v="ARMADURO ANTIHUMEDAD"/>
    <n v="660"/>
    <s v="BOL"/>
    <s v="101446"/>
    <s v="ALMACENES FERROELECTRICO DISTRIALMA"/>
    <s v="806447"/>
    <s v="FERRETERIA UNIVERSAL"/>
    <s v="IBARRA"/>
    <s v="VIA SAL LORENZO SECTOR EL LIMONAL"/>
    <s v="OILITA"/>
    <s v="O-Imbabura-Lita"/>
    <n v="548"/>
    <x v="61"/>
    <x v="61"/>
    <s v="100014844"/>
    <s v="HERNANDEZ CARLOS"/>
    <s v="ZETT"/>
    <s v="18UE321"/>
    <s v="2"/>
    <s v="Sin Pallet"/>
    <n v="0"/>
    <n v="0"/>
    <x v="0"/>
    <n v="50900"/>
    <n v="33090"/>
    <n v="17810"/>
    <n v="1036.2"/>
    <m/>
    <x v="59"/>
    <n v="11"/>
    <s v="11"/>
    <n v="33"/>
    <x v="1"/>
    <n v="1.57"/>
    <n v="31.400000000000002"/>
    <s v="J.V. TRANSPREMIUN CIA.LTDA"/>
  </r>
  <r>
    <n v="1002216423"/>
    <s v="UE01"/>
    <d v="2022-04-11T00:00:00"/>
    <d v="1899-12-30T11:05:00"/>
    <s v="012-024-00414203"/>
    <s v="9000811951"/>
    <s v="012-022-00317611"/>
    <n v="2354.4"/>
    <n v="2639.77"/>
    <s v="ZPVN"/>
    <s v="40569920"/>
    <s v="P000034134"/>
    <n v="8002835382"/>
    <n v="1002216423"/>
    <s v="15-00001115"/>
    <s v="ARMADURO"/>
    <n v="360"/>
    <s v="BOL"/>
    <s v="101730"/>
    <s v="SOCIEDAD CIVIL Y COMERCIAL"/>
    <s v="802059"/>
    <s v="ROMULO CHANGO"/>
    <s v="LATACUNGA"/>
    <s v="ROMULO CHANGO / VIA LATACUNGA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10"/>
    <n v="18030"/>
    <n v="9180"/>
    <n v="266.39999999999998"/>
    <m/>
    <x v="22"/>
    <n v="11"/>
    <s v="11"/>
    <n v="18"/>
    <x v="1"/>
    <n v="0.74"/>
    <n v="14.799999999999999"/>
    <s v="TRANINTAGSA S.A."/>
  </r>
  <r>
    <n v="1002216359"/>
    <s v="UE01"/>
    <d v="2022-04-11T00:00:00"/>
    <d v="1899-12-30T11:07:00"/>
    <s v="012-024-00414204"/>
    <s v="9000811953"/>
    <s v="012-022-00317613"/>
    <n v="2237.4"/>
    <n v="2508.59"/>
    <s v="ZPVN"/>
    <s v="40569890"/>
    <s v="0000397880"/>
    <n v="8002835298"/>
    <n v="1002216359"/>
    <s v="15-00001119"/>
    <s v="CAMPEON ANTIHUMEDAD"/>
    <n v="33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s v="18UE747"/>
    <s v="2"/>
    <s v="Sin Pallet"/>
    <n v="0"/>
    <n v="0"/>
    <x v="0"/>
    <n v="25055"/>
    <n v="16490"/>
    <n v="8565"/>
    <n v="478.5"/>
    <m/>
    <x v="150"/>
    <n v="11"/>
    <s v="11"/>
    <n v="16.5"/>
    <x v="1"/>
    <n v="1.45"/>
    <n v="29"/>
    <s v="LIDENORTI S.A."/>
  </r>
  <r>
    <n v="1002216359"/>
    <s v="UE01"/>
    <d v="2022-04-11T00:00:00"/>
    <d v="1899-12-30T11:07:00"/>
    <s v="012-024-00414205"/>
    <s v="9000811952"/>
    <s v="012-022-00317612"/>
    <n v="2326.5"/>
    <n v="2608.4899999999998"/>
    <s v="ZPVN"/>
    <s v="40569890"/>
    <s v="0000397879"/>
    <n v="8002835299"/>
    <n v="1002216359"/>
    <s v="15-00001124"/>
    <s v="SELVALEGRE ANTIHUMEDAD"/>
    <n v="33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s v="18UE747"/>
    <s v="2"/>
    <s v="Sin Pallet"/>
    <n v="0"/>
    <n v="0"/>
    <x v="0"/>
    <n v="25055"/>
    <n v="16490"/>
    <n v="8565"/>
    <n v="478.5"/>
    <m/>
    <x v="150"/>
    <n v="11"/>
    <s v="11"/>
    <n v="16.5"/>
    <x v="1"/>
    <n v="1.45"/>
    <n v="29"/>
    <s v="LIDENORTI S.A."/>
  </r>
  <r>
    <n v="1002216392"/>
    <s v="UE01"/>
    <d v="2022-04-11T00:00:00"/>
    <d v="1899-12-30T11:08:00"/>
    <s v="012-024-00414206"/>
    <s v="9000811954"/>
    <s v="012-022-00317614"/>
    <n v="282.8"/>
    <n v="317.08"/>
    <s v="ZPVN"/>
    <s v="40569755"/>
    <s v="0000397791"/>
    <n v="8002835344"/>
    <n v="1002216392"/>
    <s v="15-00001124"/>
    <s v="SELVALEGRE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s v="18UE701"/>
    <s v="2"/>
    <s v="Sin Pallet"/>
    <n v="0"/>
    <n v="0"/>
    <x v="0"/>
    <n v="6508.8890000000001"/>
    <n v="1998.8889999999999"/>
    <n v="4510"/>
    <n v="42.4"/>
    <m/>
    <x v="42"/>
    <n v="11"/>
    <s v="11"/>
    <n v="2"/>
    <x v="1"/>
    <n v="1.06"/>
    <n v="21.2"/>
    <s v="LIDENORTI S.A."/>
  </r>
  <r>
    <n v="1002216392"/>
    <s v="UE01"/>
    <d v="2022-04-11T00:00:00"/>
    <d v="1899-12-30T11:08:00"/>
    <s v="012-024-00414207"/>
    <s v="9000811955"/>
    <s v="012-022-00317615"/>
    <n v="2262.4"/>
    <n v="2536.62"/>
    <s v="ZPVN"/>
    <s v="40569754"/>
    <s v="0000397790"/>
    <n v="8002835343"/>
    <n v="1002216392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s v="18UE701"/>
    <s v="2"/>
    <s v="Sin Pallet"/>
    <n v="0"/>
    <n v="0"/>
    <x v="0"/>
    <n v="20501.111000000001"/>
    <n v="15991.111000000001"/>
    <n v="4510"/>
    <n v="339.2"/>
    <m/>
    <x v="42"/>
    <n v="11"/>
    <s v="11"/>
    <n v="16"/>
    <x v="1"/>
    <n v="1.06"/>
    <n v="21.2"/>
    <s v="LIDENORTI S.A."/>
  </r>
  <r>
    <n v="1002216353"/>
    <s v="UE01"/>
    <d v="2022-04-11T00:00:00"/>
    <d v="1899-12-30T11:13:00"/>
    <s v="012-024-00414208"/>
    <s v="9000811956"/>
    <s v="012-022-00317616"/>
    <n v="3865.85"/>
    <n v="4334.41"/>
    <s v="ZPVN"/>
    <s v="40569886"/>
    <s v="0000397877"/>
    <n v="8002835292"/>
    <n v="1002216353"/>
    <s v="15-00000218"/>
    <s v="MAGNO HE"/>
    <n v="31.6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75"/>
    <x v="75"/>
    <s v="100014925"/>
    <s v="ROSERO FERNANDO"/>
    <s v="ZECI"/>
    <s v="18UE003"/>
    <s v="2"/>
    <s v="Sin Pallet"/>
    <n v="0"/>
    <n v="0"/>
    <x v="0"/>
    <n v="50960"/>
    <n v="31600"/>
    <n v="19360"/>
    <n v="113.76"/>
    <m/>
    <x v="73"/>
    <n v="11"/>
    <s v="11"/>
    <n v="31.6"/>
    <x v="1"/>
    <n v="3.6"/>
    <n v="3.6"/>
    <s v="J.V. TRANSPREMIUN CIA.LTDA"/>
  </r>
  <r>
    <n v="1002216432"/>
    <s v="UE01"/>
    <d v="2022-04-11T00:00:00"/>
    <d v="1899-12-30T11:09:00"/>
    <s v="012-024-00414209"/>
    <s v="9000811957"/>
    <s v="012-022-00317617"/>
    <n v="4217.3999999999996"/>
    <n v="4728.58"/>
    <s v="ZPVN"/>
    <s v="40569212"/>
    <s v="0000396872"/>
    <n v="8002835390"/>
    <n v="1002216432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040"/>
    <n v="33000"/>
    <n v="18040"/>
    <n v="594"/>
    <m/>
    <x v="55"/>
    <n v="11"/>
    <s v="11"/>
    <n v="33"/>
    <x v="1"/>
    <n v="0.9"/>
    <n v="18"/>
    <s v="TRANSPORTE PROPIO"/>
  </r>
  <r>
    <n v="1002216425"/>
    <s v="UE01"/>
    <d v="2022-04-11T00:00:00"/>
    <d v="1899-12-30T11:13:00"/>
    <s v="012-024-00414210"/>
    <s v="9000811958"/>
    <s v="012-022-00317618"/>
    <n v="2444.4"/>
    <n v="2740.68"/>
    <s v="ZPVN"/>
    <s v="40569917"/>
    <s v="P000034133"/>
    <n v="8002835383"/>
    <n v="1002216425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118"/>
    <x v="118"/>
    <s v="100019438"/>
    <s v="CASTRO SELSO"/>
    <s v="ZEMU"/>
    <s v="18UE786"/>
    <s v="2"/>
    <s v="Sin Pallet"/>
    <n v="0"/>
    <n v="0"/>
    <x v="0"/>
    <n v="26950"/>
    <n v="18030"/>
    <n v="8920"/>
    <n v="165.6"/>
    <m/>
    <x v="116"/>
    <n v="11"/>
    <s v="11"/>
    <n v="18"/>
    <x v="1"/>
    <n v="0.45999999999999996"/>
    <n v="9.1999999999999993"/>
    <s v="TRAPSA C.A."/>
  </r>
  <r>
    <n v="1002216413"/>
    <s v="UE01"/>
    <d v="2022-04-11T00:00:00"/>
    <d v="1899-12-30T11:26:00"/>
    <s v="012-024-00414211"/>
    <s v="9000811971"/>
    <s v="012-022-00317621"/>
    <n v="660"/>
    <n v="740"/>
    <s v="ZPVN"/>
    <s v="40569862"/>
    <s v="P000034119"/>
    <n v="8002835369"/>
    <n v="1002216413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0953.333000000001"/>
    <n v="5000"/>
    <n v="5953.3329999999996"/>
    <n v="133"/>
    <m/>
    <x v="52"/>
    <n v="11"/>
    <s v="11"/>
    <n v="5"/>
    <x v="1"/>
    <n v="1.33"/>
    <n v="26.6"/>
    <s v="TRANSPORTE PROPIO"/>
  </r>
  <r>
    <n v="1002216413"/>
    <s v="UE01"/>
    <d v="2022-04-11T00:00:00"/>
    <d v="1899-12-30T11:26:00"/>
    <s v="012-024-00414212"/>
    <s v="9000811969"/>
    <s v="012-022-00317619"/>
    <n v="1003.2"/>
    <n v="1124.79"/>
    <s v="ZPVN"/>
    <s v="40569861"/>
    <s v="P000034118"/>
    <n v="8002835370"/>
    <n v="1002216413"/>
    <s v="15-00001119"/>
    <s v="CAMPEON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3953.333000000001"/>
    <n v="8000"/>
    <n v="5953.3329999999996"/>
    <n v="212.8"/>
    <m/>
    <x v="52"/>
    <n v="11"/>
    <s v="11"/>
    <n v="8"/>
    <x v="1"/>
    <n v="1.33"/>
    <n v="26.6"/>
    <s v="TRANSPORTE PROPIO"/>
  </r>
  <r>
    <n v="1002216413"/>
    <s v="UE01"/>
    <d v="2022-04-11T00:00:00"/>
    <d v="1899-12-30T11:26:00"/>
    <s v="012-024-00414213"/>
    <s v="9000811970"/>
    <s v="012-022-00317620"/>
    <n v="2608"/>
    <n v="2924.11"/>
    <s v="ZPVN"/>
    <s v="40569860"/>
    <s v="P000034117"/>
    <n v="8002835368"/>
    <n v="1002216413"/>
    <s v="15-00001124"/>
    <s v="SELVALEGRE ANTIHUMEDAD"/>
    <n v="4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5953.332999999999"/>
    <n v="20000"/>
    <n v="5953.3329999999996"/>
    <n v="532"/>
    <m/>
    <x v="52"/>
    <n v="11"/>
    <s v="11"/>
    <n v="20"/>
    <x v="1"/>
    <n v="1.33"/>
    <n v="26.6"/>
    <s v="TRANSPORTE PROPIO"/>
  </r>
  <r>
    <n v="1002216458"/>
    <s v="UE01"/>
    <d v="2022-04-11T00:00:00"/>
    <d v="1899-12-30T11:29:00"/>
    <s v="012-024-00414214"/>
    <s v=""/>
    <s v=""/>
    <n v="0"/>
    <n v="0"/>
    <s v="ZPRC"/>
    <s v="2500108970"/>
    <s v="P000034095"/>
    <n v="8002835419"/>
    <n v="1002216458"/>
    <s v="15-00000218"/>
    <s v="MAGNO HE"/>
    <n v="30.0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7740"/>
    <n v="30050"/>
    <n v="17690"/>
    <n v="0"/>
    <m/>
    <x v="3"/>
    <n v="11"/>
    <s v="11"/>
    <n v="30.05"/>
    <x v="1"/>
    <n v="0"/>
    <n v="0"/>
    <s v="UNICON"/>
  </r>
  <r>
    <n v="1002216467"/>
    <s v="UE01"/>
    <d v="2022-04-11T00:00:00"/>
    <d v="1899-12-30T11:32:00"/>
    <s v="012-024-00414215"/>
    <s v="9000811973"/>
    <s v="012-022-00317622"/>
    <n v="2534.4"/>
    <n v="2841.59"/>
    <s v="ZPVN"/>
    <s v="40569942"/>
    <s v="P000034137"/>
    <n v="8002835428"/>
    <n v="1002216467"/>
    <s v="15-00001123"/>
    <s v="SELVALEGRE"/>
    <n v="36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133"/>
    <x v="133"/>
    <s v="100014955"/>
    <s v="VELASCO LUIS"/>
    <s v="ZEMU"/>
    <s v="18UE727"/>
    <s v="2"/>
    <s v="Sin Pallet"/>
    <n v="0"/>
    <n v="0"/>
    <x v="0"/>
    <n v="27230"/>
    <n v="18040"/>
    <n v="9190"/>
    <n v="54"/>
    <m/>
    <x v="131"/>
    <n v="11"/>
    <s v="11"/>
    <n v="18"/>
    <x v="1"/>
    <n v="0.15"/>
    <n v="3"/>
    <s v="RUTAS COTACACHENSES S.A."/>
  </r>
  <r>
    <n v="1002216474"/>
    <s v="UE01"/>
    <d v="2022-04-11T00:00:00"/>
    <d v="1899-12-30T11:39:00"/>
    <s v="012-024-00414216"/>
    <s v="9000811977"/>
    <s v="012-022-00317623"/>
    <n v="2336.4"/>
    <n v="2619.59"/>
    <s v="ZPVN"/>
    <s v="40569938"/>
    <s v="0000397950"/>
    <n v="8002835434"/>
    <n v="1002216474"/>
    <s v="15-00001115"/>
    <s v="ARMADURO"/>
    <n v="36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93"/>
    <x v="93"/>
    <s v="10008274"/>
    <s v="JUMA AYALA DIEGO ARMANDO"/>
    <s v="ZEMU"/>
    <s v="18UE789"/>
    <s v="2"/>
    <s v="Sin Pallet"/>
    <n v="0"/>
    <n v="0"/>
    <x v="0"/>
    <n v="26850"/>
    <n v="18030"/>
    <n v="8820"/>
    <n v="266.39999999999998"/>
    <m/>
    <x v="91"/>
    <n v="11"/>
    <s v="11"/>
    <n v="18"/>
    <x v="1"/>
    <n v="0.74"/>
    <n v="14.799999999999999"/>
    <s v="TRIMPESAS S.A."/>
  </r>
  <r>
    <n v="1002216398"/>
    <s v="UE01"/>
    <d v="2022-04-11T00:00:00"/>
    <d v="1899-12-30T11:41:00"/>
    <s v="012-024-00414217"/>
    <s v="9000811978"/>
    <s v="012-022-00317624"/>
    <n v="3076.8"/>
    <n v="3449.73"/>
    <s v="ZPVN"/>
    <s v="40569897"/>
    <s v="0000397889"/>
    <n v="8002835350"/>
    <n v="1002216398"/>
    <s v="15-00001119"/>
    <s v="CAMPEON ANTIHUMEDAD"/>
    <n v="48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53"/>
    <x v="53"/>
    <s v="100014948"/>
    <s v="TULCANAZA MARCELO"/>
    <s v="ZEMT"/>
    <s v="18UE597"/>
    <s v="2"/>
    <s v="Sin Pallet"/>
    <n v="0"/>
    <n v="0"/>
    <x v="0"/>
    <n v="36900"/>
    <n v="24010"/>
    <n v="12890"/>
    <n v="494.4"/>
    <m/>
    <x v="51"/>
    <n v="11"/>
    <s v="11"/>
    <n v="24"/>
    <x v="1"/>
    <n v="1.03"/>
    <n v="20.599999999999998"/>
    <s v="TRIMPESAS S.A."/>
  </r>
  <r>
    <n v="1002216503"/>
    <s v="UE01"/>
    <d v="2022-04-11T00:00:00"/>
    <d v="1899-12-30T12:12:00"/>
    <s v="012-024-00414218"/>
    <s v="9000811994"/>
    <s v="012-022-00317625"/>
    <n v="2322"/>
    <n v="2603.44"/>
    <s v="ZPVN"/>
    <s v="40569933"/>
    <s v="0000397938"/>
    <n v="8002835459"/>
    <n v="1002216503"/>
    <s v="15-00001123"/>
    <s v="SELVALEGRE"/>
    <n v="360"/>
    <s v="BOL"/>
    <s v="101664"/>
    <s v="ACERIA DEL ECUADOR C.A. ADELCA"/>
    <s v="804168"/>
    <s v="FERRETOL CIA LTDA"/>
    <s v="LATACUNGA"/>
    <s v="AV MIGUEL ITURRALDE ALADO IGLESIA"/>
    <s v="OXLATA"/>
    <s v="O-Cotopaxi-Latacunga"/>
    <n v="198"/>
    <x v="59"/>
    <x v="59"/>
    <s v="100014884"/>
    <s v="CADENA GERARDO"/>
    <s v="ZEMU"/>
    <s v="18UE394"/>
    <s v="2"/>
    <s v="Sin Pallet"/>
    <n v="0"/>
    <n v="0"/>
    <x v="0"/>
    <n v="27070"/>
    <n v="18010"/>
    <n v="9060"/>
    <n v="266.39999999999998"/>
    <m/>
    <x v="57"/>
    <n v="11"/>
    <s v="11"/>
    <n v="18"/>
    <x v="1"/>
    <n v="0.74"/>
    <n v="14.799999999999999"/>
    <s v="GLT LOGISTICS S.A."/>
  </r>
  <r>
    <n v="1002216443"/>
    <s v="UE01"/>
    <d v="2022-04-11T00:00:00"/>
    <d v="1899-12-30T12:14:00"/>
    <s v="012-024-00414219"/>
    <s v=""/>
    <s v=""/>
    <n v="0"/>
    <n v="0"/>
    <s v="ZPRC"/>
    <s v="2500108984"/>
    <s v="0000397930"/>
    <n v="8002835405"/>
    <n v="1002216443"/>
    <s v="15-00001124"/>
    <s v="SELVALEGRE ANTIHUMEDAD"/>
    <n v="360"/>
    <s v="BOL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s v="18UE943"/>
    <s v="2"/>
    <s v="Sin Pallet"/>
    <n v="0"/>
    <n v="0"/>
    <x v="0"/>
    <n v="27380"/>
    <n v="18010"/>
    <n v="9370"/>
    <n v="360"/>
    <m/>
    <x v="72"/>
    <n v="11"/>
    <s v="11"/>
    <n v="18"/>
    <x v="1"/>
    <n v="1"/>
    <n v="20"/>
    <s v="TRANSPORTE PROPIO"/>
  </r>
  <r>
    <n v="1002216513"/>
    <s v="UE01"/>
    <d v="2022-04-11T00:00:00"/>
    <d v="1899-12-30T12:22:00"/>
    <s v="012-024-00414220"/>
    <s v="9000812002"/>
    <s v="012-022-00317626"/>
    <n v="3878.93"/>
    <n v="4349.08"/>
    <s v="ZPVN"/>
    <s v="40569955"/>
    <s v="0000397983"/>
    <n v="8002835475"/>
    <n v="1002216513"/>
    <s v="15-00001116"/>
    <s v="ARMADURO GRANEL"/>
    <n v="30.79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8120"/>
    <n v="30790"/>
    <n v="17330"/>
    <n v="501.88"/>
    <m/>
    <x v="27"/>
    <n v="11"/>
    <s v="11"/>
    <n v="30.79"/>
    <x v="1"/>
    <n v="16.300097434231894"/>
    <n v="16.300097434231894"/>
    <s v="TRANSPORTE PROPIO"/>
  </r>
  <r>
    <n v="1002216415"/>
    <s v="UE01"/>
    <d v="2022-04-11T00:00:00"/>
    <d v="1899-12-30T12:28:00"/>
    <s v="012-024-00414221"/>
    <s v="9000812004"/>
    <s v="012-022-00317627"/>
    <n v="4323"/>
    <n v="4846.9799999999996"/>
    <s v="ZPVN"/>
    <s v="40569914"/>
    <s v="0000397909"/>
    <n v="8002835373"/>
    <n v="1002216415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94"/>
    <x v="94"/>
    <s v="10003496"/>
    <s v="AYALA LOPEZ PABLO ERNESTO"/>
    <s v="ZETT"/>
    <s v="18UE719"/>
    <s v="2"/>
    <s v="Sin Pallet"/>
    <n v="0"/>
    <n v="0"/>
    <x v="0"/>
    <n v="50760"/>
    <n v="33050"/>
    <n v="17710"/>
    <n v="745.8"/>
    <m/>
    <x v="92"/>
    <n v="11"/>
    <s v="11"/>
    <n v="33"/>
    <x v="1"/>
    <n v="1.1299999999999999"/>
    <n v="22.599999999999998"/>
    <s v="TRAPSA C.A."/>
  </r>
  <r>
    <n v="1002216435"/>
    <s v="UE01"/>
    <d v="2022-04-11T00:00:00"/>
    <d v="1899-12-30T12:31:00"/>
    <s v="012-024-00414222"/>
    <s v="9000812005"/>
    <s v="012-022-00317628"/>
    <n v="2310"/>
    <n v="2589.9899999999998"/>
    <s v="ZPVN"/>
    <s v="40569762"/>
    <s v="P000034075"/>
    <n v="8002835394"/>
    <n v="1002216435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s v="18CAA1986"/>
    <s v="2"/>
    <s v="Sin Pallet"/>
    <n v="0"/>
    <n v="0"/>
    <x v="1"/>
    <n v="50340"/>
    <n v="33000"/>
    <n v="17340"/>
    <n v="0"/>
    <m/>
    <x v="3"/>
    <n v="11"/>
    <s v="11"/>
    <n v="33"/>
    <x v="1"/>
    <n v="0"/>
    <n v="0"/>
    <s v="TRANSPORTE PROPIO"/>
  </r>
  <r>
    <n v="1002216533"/>
    <s v="UE01"/>
    <d v="2022-04-11T00:00:00"/>
    <d v="1899-12-30T12:37:00"/>
    <s v="012-024-00414223"/>
    <s v="9000811950"/>
    <s v="013-020-00048164"/>
    <n v="2365.1999999999998"/>
    <n v="2651.87"/>
    <s v="ZPDF"/>
    <s v="70178525"/>
    <s v="0000397980"/>
    <n v="8002835495"/>
    <n v="1002216533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10"/>
    <n v="18000"/>
    <n v="9410"/>
    <n v="266.39999999999998"/>
    <m/>
    <x v="157"/>
    <n v="11"/>
    <s v="11"/>
    <n v="18"/>
    <x v="1"/>
    <n v="0.74"/>
    <n v="14.799999999999999"/>
    <s v="TRANSPORTE PROPIO"/>
  </r>
  <r>
    <n v="1002216389"/>
    <s v="UE01"/>
    <d v="2022-04-11T00:00:00"/>
    <d v="1899-12-30T12:39:00"/>
    <s v="012-024-00414224"/>
    <s v="9000812006"/>
    <s v="012-022-00317629"/>
    <n v="2426.4"/>
    <n v="2720.5"/>
    <s v="ZPVN"/>
    <s v="40569893"/>
    <s v="P000034128"/>
    <n v="8002835340"/>
    <n v="1002216389"/>
    <s v="15-00001119"/>
    <s v="CAMPEON ANTIHUMEDAD"/>
    <n v="360"/>
    <s v="BOL"/>
    <s v="10002800"/>
    <s v="HERNANDEZ RUEDA LESLYE SORAYA"/>
    <s v="807595"/>
    <s v="FERRETERIA SALAZAR HNOS"/>
    <s v="CUYABENO"/>
    <s v="JUNTO A LA POLICIA NACIONAL"/>
    <s v="OKTARA"/>
    <s v="O-Sucumbios-Tarapoa"/>
    <n v="519"/>
    <x v="36"/>
    <x v="36"/>
    <s v="100014995"/>
    <s v="LLIQUIN MIGUEL ANGEL"/>
    <s v="ZEMU"/>
    <s v="18UE372"/>
    <s v="2"/>
    <s v="Sin Pallet"/>
    <n v="0"/>
    <n v="0"/>
    <x v="0"/>
    <n v="27270"/>
    <n v="18030"/>
    <n v="9240"/>
    <n v="522"/>
    <m/>
    <x v="34"/>
    <n v="11"/>
    <s v="11"/>
    <n v="18"/>
    <x v="1"/>
    <n v="1.45"/>
    <n v="29"/>
    <s v="TRANINTAGSA S.A."/>
  </r>
  <r>
    <n v="1002216524"/>
    <s v="UE01"/>
    <d v="2022-04-11T00:00:00"/>
    <d v="1899-12-30T12:50:00"/>
    <s v="012-024-00414225"/>
    <s v="9000812015"/>
    <s v="012-022-00317630"/>
    <n v="2444.9"/>
    <n v="2741.24"/>
    <s v="ZPVN"/>
    <s v="40569870"/>
    <s v="P000034125"/>
    <n v="8002835487"/>
    <n v="1002216524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70"/>
    <n v="18000"/>
    <n v="9270"/>
    <n v="118.8"/>
    <m/>
    <x v="23"/>
    <n v="11"/>
    <s v="11"/>
    <n v="18"/>
    <x v="1"/>
    <n v="0.33"/>
    <n v="6.6"/>
    <s v="TRANSPORTE PROPIO"/>
  </r>
  <r>
    <n v="1002216597"/>
    <s v="UE01"/>
    <d v="2022-04-11T00:00:00"/>
    <d v="1899-12-30T12:53:00"/>
    <s v="012-024-00414226"/>
    <s v="9000812016"/>
    <s v="012-022-00317631"/>
    <n v="2509.1999999999998"/>
    <n v="2813.33"/>
    <s v="ZPVN"/>
    <s v="40569972"/>
    <s v="P000034143"/>
    <n v="8002835570"/>
    <n v="1002216597"/>
    <s v="15-00001115"/>
    <s v="ARMADURO"/>
    <n v="36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16"/>
    <x v="116"/>
    <s v="100014941"/>
    <s v="JACOME PAUL"/>
    <s v="ZEMU"/>
    <s v="18UE585"/>
    <s v="2"/>
    <s v="Sin Pallet"/>
    <n v="0"/>
    <n v="0"/>
    <x v="0"/>
    <n v="27090"/>
    <n v="18030"/>
    <n v="9060"/>
    <n v="68.400000000000006"/>
    <m/>
    <x v="114"/>
    <n v="11"/>
    <s v="11"/>
    <n v="18"/>
    <x v="1"/>
    <n v="0.19"/>
    <n v="3.8000000000000003"/>
    <s v="TRAPSA C.A."/>
  </r>
  <r>
    <n v="1002216419"/>
    <s v="UE01"/>
    <d v="2022-04-11T00:00:00"/>
    <d v="1899-12-30T12:53:00"/>
    <s v="012-024-00414227"/>
    <s v="9000812017"/>
    <s v="012-022-00317632"/>
    <n v="4377.6000000000004"/>
    <n v="4908.1899999999996"/>
    <s v="ZPVN"/>
    <s v="40569911"/>
    <s v="0000397922"/>
    <n v="8002835378"/>
    <n v="1002216419"/>
    <s v="15-00001124"/>
    <s v="SELVALEGRE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28"/>
    <x v="28"/>
    <s v="100021196"/>
    <s v="CASTILLO PATRICIO"/>
    <s v="ZETT"/>
    <s v="18UE343"/>
    <s v="1"/>
    <s v="Con Pallet"/>
    <n v="0.05"/>
    <n v="32"/>
    <x v="0"/>
    <n v="50470"/>
    <n v="32020"/>
    <n v="18450"/>
    <n v="844.8"/>
    <m/>
    <x v="26"/>
    <n v="11"/>
    <s v="11"/>
    <n v="32"/>
    <x v="1"/>
    <n v="1.3199999999999998"/>
    <n v="26.4"/>
    <s v="TRIMPESAS S.A."/>
  </r>
  <r>
    <n v="1002216439"/>
    <s v="UE01"/>
    <d v="2022-04-11T00:00:00"/>
    <d v="1899-12-30T13:02:00"/>
    <s v="012-024-00414228"/>
    <s v="9000812022"/>
    <s v="012-022-00317634"/>
    <n v="1056"/>
    <n v="1183.99"/>
    <s v="ZPVN"/>
    <s v="40569908"/>
    <s v="0000397895"/>
    <n v="8002835399"/>
    <n v="1002216439"/>
    <s v="15-00001119"/>
    <s v="CAMPEON ANTIHUMEDAD"/>
    <n v="160"/>
    <s v="BOL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s v="18UE745"/>
    <s v="2"/>
    <s v="Sin Pallet"/>
    <n v="0"/>
    <n v="0"/>
    <x v="0"/>
    <n v="14920"/>
    <n v="8010"/>
    <n v="6910"/>
    <n v="150.4"/>
    <m/>
    <x v="111"/>
    <n v="11"/>
    <s v="11"/>
    <n v="8"/>
    <x v="1"/>
    <n v="0.94000000000000006"/>
    <n v="18.8"/>
    <s v="TRANSVOLCA S.A."/>
  </r>
  <r>
    <n v="1002216439"/>
    <s v="UE01"/>
    <d v="2022-04-11T00:00:00"/>
    <d v="1899-12-30T13:02:00"/>
    <s v="012-024-00414229"/>
    <s v="9000812021"/>
    <s v="012-022-00317633"/>
    <n v="2198.4"/>
    <n v="2464.86"/>
    <s v="ZPVN"/>
    <s v="40569908"/>
    <s v="0000397896"/>
    <n v="8002835400"/>
    <n v="1002216439"/>
    <s v="15-00001124"/>
    <s v="SELVALEGRE ANTIHUMEDAD"/>
    <n v="320"/>
    <s v="BOL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s v="18UE745"/>
    <s v="2"/>
    <s v="Sin Pallet"/>
    <n v="0"/>
    <n v="0"/>
    <x v="0"/>
    <n v="22930"/>
    <n v="16020"/>
    <n v="6910"/>
    <n v="300.8"/>
    <m/>
    <x v="111"/>
    <n v="11"/>
    <s v="11"/>
    <n v="16"/>
    <x v="1"/>
    <n v="0.94000000000000006"/>
    <n v="18.8"/>
    <s v="TRANSVOLCA S.A."/>
  </r>
  <r>
    <n v="1002216609"/>
    <s v="UE01"/>
    <d v="2022-04-11T00:00:00"/>
    <d v="1899-12-30T13:03:00"/>
    <s v="012-024-00414230"/>
    <s v="9000812023"/>
    <s v="012-022-00317635"/>
    <n v="3345.6"/>
    <n v="3751.11"/>
    <s v="ZPVN"/>
    <s v="40569963"/>
    <s v="P000034139"/>
    <n v="8002835587"/>
    <n v="1002216609"/>
    <s v="15-00001115"/>
    <s v="ARMADURO"/>
    <n v="480"/>
    <s v="BOL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620"/>
    <n v="24020"/>
    <n v="12600"/>
    <n v="129.6"/>
    <m/>
    <x v="89"/>
    <n v="11"/>
    <s v="11"/>
    <n v="24"/>
    <x v="1"/>
    <n v="0.26999999999999996"/>
    <n v="5.3999999999999995"/>
    <s v="TRANSPORTE PROPIO"/>
  </r>
  <r>
    <n v="1002216481"/>
    <s v="UE01"/>
    <d v="2022-04-11T00:00:00"/>
    <d v="1899-12-30T13:09:00"/>
    <s v="012-024-00414231"/>
    <s v="9000812054"/>
    <s v="012-022-00317636"/>
    <n v="3564.41"/>
    <n v="3996.44"/>
    <s v="ZPVN"/>
    <s v="40567070"/>
    <s v="0000397816"/>
    <n v="8002835441"/>
    <n v="1002216481"/>
    <s v="15-00001121"/>
    <s v="GLADIADOR"/>
    <n v="32.58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1290"/>
    <n v="32580"/>
    <n v="18710"/>
    <n v="0"/>
    <m/>
    <x v="3"/>
    <n v="11"/>
    <s v="11"/>
    <n v="32.58"/>
    <x v="1"/>
    <n v="0"/>
    <n v="0"/>
    <s v="XAVIER VALENZUELA"/>
  </r>
  <r>
    <n v="1002216535"/>
    <s v="UE01"/>
    <d v="2022-04-11T00:00:00"/>
    <d v="1899-12-30T13:14:00"/>
    <s v="012-024-00414232"/>
    <s v="9000812057"/>
    <s v="012-022-00317637"/>
    <n v="3148.8"/>
    <n v="3530.46"/>
    <s v="ZPVN"/>
    <s v="40569939"/>
    <s v="0000397952"/>
    <n v="8002835497"/>
    <n v="1002216535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2"/>
    <x v="62"/>
    <s v="100014851"/>
    <s v="MEDIAVILLA LUIS"/>
    <s v="ZEMT"/>
    <s v="18UE337"/>
    <s v="1"/>
    <s v="Con Pallet"/>
    <n v="0.05"/>
    <n v="24"/>
    <x v="0"/>
    <n v="40200"/>
    <n v="24020"/>
    <n v="16180"/>
    <n v="763.2"/>
    <m/>
    <x v="60"/>
    <n v="11"/>
    <s v="11"/>
    <n v="24"/>
    <x v="1"/>
    <n v="1.59"/>
    <n v="31.8"/>
    <s v="SANJOPAS S.A."/>
  </r>
  <r>
    <n v="1002216506"/>
    <s v="UE01"/>
    <d v="2022-04-11T00:00:00"/>
    <d v="1899-12-30T13:17:00"/>
    <s v="012-024-00414233"/>
    <s v="9000812059"/>
    <s v="012-022-00317638"/>
    <n v="2588.4"/>
    <n v="2902.13"/>
    <s v="ZPVN"/>
    <s v="40569912"/>
    <s v="0000397898"/>
    <n v="8002835463"/>
    <n v="1002216506"/>
    <s v="15-00001124"/>
    <s v="SELVALEGRE ANTIHUMEDAD"/>
    <n v="360"/>
    <s v="BOL"/>
    <s v="10005427"/>
    <s v="VALENCIA MARTINEZ GONZALO FERNANDO"/>
    <s v="809750"/>
    <s v="BODEGA PRINCIPAL"/>
    <s v="MUISNE"/>
    <s v="RECINTO 3 VIAS"/>
    <s v="OECHAM"/>
    <s v="O-Esmeraldas-Chamanga"/>
    <n v="402"/>
    <x v="9"/>
    <x v="9"/>
    <s v="100014857"/>
    <s v="PASPUEZAN WILSON"/>
    <s v="ZEMU"/>
    <s v="18UE346"/>
    <s v="2"/>
    <s v="Sin Pallet"/>
    <n v="0"/>
    <n v="0"/>
    <x v="0"/>
    <n v="27020"/>
    <n v="18040"/>
    <n v="8980"/>
    <n v="370.8"/>
    <m/>
    <x v="9"/>
    <n v="11"/>
    <s v="11"/>
    <n v="18"/>
    <x v="1"/>
    <n v="1.03"/>
    <n v="20.6"/>
    <s v="LIDENORTI S.A."/>
  </r>
  <r>
    <n v="1002216584"/>
    <s v="UE01"/>
    <d v="2022-04-11T00:00:00"/>
    <d v="1899-12-30T13:22:00"/>
    <s v="012-024-00414234"/>
    <s v="9000812060"/>
    <s v="012-022-00317639"/>
    <n v="2390"/>
    <n v="2679.68"/>
    <s v="ZPVN"/>
    <s v="40569965"/>
    <s v="0000397997"/>
    <n v="8002835551"/>
    <n v="1002216584"/>
    <s v="15-00001123"/>
    <s v="SELVALEGRE"/>
    <n v="360"/>
    <s v="BOL"/>
    <s v="101613"/>
    <s v="COMERCIAL MICHELENA S.A."/>
    <s v="804632"/>
    <s v="FERRETERIA FALCON"/>
    <s v="QUITO"/>
    <s v="VIA GUAYLLABAMBA Y Y DE GUAYLL"/>
    <s v="OPGUAY"/>
    <s v="O-Pichincha-Guayllabamba"/>
    <n v="67"/>
    <x v="37"/>
    <x v="37"/>
    <s v="100014907"/>
    <s v="CALDERON LUIS"/>
    <s v="ZEMU"/>
    <s v="18UE510"/>
    <s v="2"/>
    <s v="Sin Pallet"/>
    <n v="0"/>
    <n v="0"/>
    <x v="0"/>
    <n v="27180"/>
    <n v="18000"/>
    <n v="9180"/>
    <n v="118.8"/>
    <m/>
    <x v="35"/>
    <n v="11"/>
    <s v="11"/>
    <n v="18"/>
    <x v="1"/>
    <n v="0.33"/>
    <n v="6.6"/>
    <s v="RAPIDO EL OTAVALEÑITO S.A."/>
  </r>
  <r>
    <n v="1002216417"/>
    <s v="UE01"/>
    <d v="2022-04-11T00:00:00"/>
    <d v="1899-12-30T13:23:00"/>
    <s v="012-024-00414235"/>
    <s v="9000812061"/>
    <s v="012-022-00317640"/>
    <n v="3201.6"/>
    <n v="3589.65"/>
    <s v="ZPVN"/>
    <s v="40569915"/>
    <s v="P000034132"/>
    <n v="8002835376"/>
    <n v="1002216417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148"/>
    <x v="148"/>
    <s v="10005661"/>
    <s v="PUPIALES ARELLANO CARLOS ANDRES"/>
    <s v="ZEMT"/>
    <s v="18UE728"/>
    <s v="2"/>
    <s v="Sin Pallet"/>
    <n v="0"/>
    <n v="0"/>
    <x v="0"/>
    <n v="39350"/>
    <n v="24030"/>
    <n v="15320"/>
    <n v="494.4"/>
    <m/>
    <x v="145"/>
    <n v="11"/>
    <s v="11"/>
    <n v="24"/>
    <x v="1"/>
    <n v="1.03"/>
    <n v="20.599999999999998"/>
    <s v="LA ARMENIA"/>
  </r>
  <r>
    <n v="1002216540"/>
    <s v="UE01"/>
    <d v="2022-04-11T00:00:00"/>
    <d v="1899-12-30T13:28:00"/>
    <s v="012-024-00414236"/>
    <s v="9000812064"/>
    <s v="012-022-00317641"/>
    <n v="3120"/>
    <n v="3498.16"/>
    <s v="ZPVN"/>
    <s v="40569513"/>
    <s v="0000397954"/>
    <n v="8002835500"/>
    <n v="1002216540"/>
    <s v="15-00001119"/>
    <s v="CAMPEON ANTIHUMEDAD"/>
    <n v="480"/>
    <s v="BOL"/>
    <s v="101780"/>
    <s v="MEGAPROFER S.A."/>
    <s v="807699"/>
    <s v="TENA ITA"/>
    <s v="TENA"/>
    <s v="CALLE ITA Y CALLE EL CHOFER"/>
    <s v="ONTENA"/>
    <s v="O-Napo-Tena"/>
    <n v="258"/>
    <x v="76"/>
    <x v="76"/>
    <s v="100022169"/>
    <s v="LOMAS MONTESDEOCA VINICIO XAVIER"/>
    <s v="ZEMT"/>
    <s v="18UE840"/>
    <s v="1"/>
    <s v="Con Pallet"/>
    <n v="0.05"/>
    <n v="24"/>
    <x v="0"/>
    <n v="39540"/>
    <n v="24020"/>
    <n v="15520"/>
    <n v="432"/>
    <m/>
    <x v="74"/>
    <n v="11"/>
    <s v="11"/>
    <n v="24"/>
    <x v="1"/>
    <n v="0.9"/>
    <n v="18"/>
    <s v="LIDENORTI S.A."/>
  </r>
  <r>
    <n v="1002216620"/>
    <s v="UE01"/>
    <d v="2022-04-11T00:00:00"/>
    <d v="1899-12-30T13:31:00"/>
    <s v="012-024-00414237"/>
    <s v="9000812065"/>
    <s v="012-022-00317642"/>
    <n v="3701.73"/>
    <n v="4150.41"/>
    <s v="ZPVN"/>
    <s v="40569621"/>
    <s v="0000397507"/>
    <n v="8002835603"/>
    <n v="1002216620"/>
    <s v="15-00000218"/>
    <s v="MAGNO HE"/>
    <n v="31.81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430"/>
    <n v="31810"/>
    <n v="19620"/>
    <n v="0"/>
    <m/>
    <x v="3"/>
    <n v="11"/>
    <s v="11"/>
    <n v="31.81"/>
    <x v="1"/>
    <n v="0"/>
    <n v="0"/>
    <s v="HORMIANDES"/>
  </r>
  <r>
    <n v="1002216592"/>
    <s v="UE01"/>
    <d v="2022-04-11T00:00:00"/>
    <d v="1899-12-30T13:33:00"/>
    <s v="012-024-00414238"/>
    <s v="9000812066"/>
    <s v="012-022-00317643"/>
    <n v="2469.6"/>
    <n v="2768.93"/>
    <s v="ZPVN"/>
    <s v="40569951"/>
    <s v="0000397971"/>
    <n v="8002835564"/>
    <n v="1002216592"/>
    <s v="15-00001123"/>
    <s v="SELVALEGRE"/>
    <n v="360"/>
    <s v="BOL"/>
    <s v="101568"/>
    <s v="CARDENAS CERDA BYRON MAURICIO"/>
    <s v="809394"/>
    <s v="SUCURSAL CALDERÓN"/>
    <s v="QUITO"/>
    <s v="JESÚS DEL GRAN PODER Y PIO XII"/>
    <s v="OPCARA"/>
    <s v="O-Pichincha-Carapungo"/>
    <n v="89"/>
    <x v="40"/>
    <x v="40"/>
    <s v="100014832"/>
    <s v="PIEDRA JESUS"/>
    <s v="ZEMU"/>
    <s v="18UE304"/>
    <s v="2"/>
    <s v="Sin Pallet"/>
    <n v="0"/>
    <n v="0"/>
    <x v="0"/>
    <n v="27020"/>
    <n v="18010"/>
    <n v="9010"/>
    <n v="158.4"/>
    <m/>
    <x v="38"/>
    <n v="11"/>
    <s v="11"/>
    <n v="18"/>
    <x v="1"/>
    <n v="0.44"/>
    <n v="8.8000000000000007"/>
    <s v="LIDENORTI S.A."/>
  </r>
  <r>
    <n v="1002216426"/>
    <s v="UE01"/>
    <d v="2022-04-11T00:00:00"/>
    <d v="1899-12-30T13:34:00"/>
    <s v="012-024-00414239"/>
    <s v="9000812067"/>
    <s v="012-022-00317644"/>
    <n v="4534.2"/>
    <n v="5083.7700000000004"/>
    <s v="ZPVN"/>
    <s v="40569924"/>
    <s v="0000397926"/>
    <n v="8002835384"/>
    <n v="1002216426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71"/>
    <x v="71"/>
    <s v="100014908"/>
    <s v="GIACOMETTI CRISTHIAN"/>
    <s v="ZETT"/>
    <s v="18UE683"/>
    <s v="2"/>
    <s v="Sin Pallet"/>
    <n v="0"/>
    <n v="0"/>
    <x v="0"/>
    <n v="49600"/>
    <n v="33060"/>
    <n v="16540"/>
    <n v="620.4"/>
    <m/>
    <x v="69"/>
    <n v="11"/>
    <s v="11"/>
    <n v="33"/>
    <x v="1"/>
    <n v="0.94"/>
    <n v="18.8"/>
    <s v="LA ARMENIA S.A."/>
  </r>
  <r>
    <n v="1002216589"/>
    <s v="UE01"/>
    <d v="2022-04-11T00:00:00"/>
    <d v="1899-12-30T13:36:00"/>
    <s v="012-024-00414240"/>
    <s v="9000812068"/>
    <s v="012-022-00317645"/>
    <n v="2509.1999999999998"/>
    <n v="2813.33"/>
    <s v="ZPVN"/>
    <s v="40569970"/>
    <s v="0000398007"/>
    <n v="8002835559"/>
    <n v="1002216589"/>
    <s v="15-00001123"/>
    <s v="SELVALEGRE"/>
    <n v="360"/>
    <s v="BOL"/>
    <s v="101734"/>
    <s v="CABASCANGO REYES PAULINA JANETH"/>
    <s v="800868"/>
    <s v="DIFERPAC"/>
    <s v="CAYAMBE"/>
    <s v="TABACUNDO, PANAMERICANA NORTE  Y CA"/>
    <s v="OPCAYA"/>
    <s v="O-Pichincha-Cayambe"/>
    <n v="40"/>
    <x v="16"/>
    <x v="16"/>
    <s v="100022266"/>
    <s v="CALDERON REYES SEGUNDO JORGE"/>
    <s v="ZEMU"/>
    <s v="18UE711"/>
    <s v="2"/>
    <s v="Sin Pallet"/>
    <n v="0"/>
    <n v="0"/>
    <x v="0"/>
    <n v="27050"/>
    <n v="18030"/>
    <n v="9020"/>
    <n v="75.599999999999994"/>
    <m/>
    <x v="16"/>
    <n v="11"/>
    <s v="11"/>
    <n v="18"/>
    <x v="1"/>
    <n v="0.21"/>
    <n v="4.1999999999999993"/>
    <s v="LA ARMENIA S.A."/>
  </r>
  <r>
    <n v="1002216551"/>
    <s v="UE01"/>
    <d v="2022-04-11T00:00:00"/>
    <d v="1899-12-30T13:41:00"/>
    <s v="012-024-00414241"/>
    <s v="9000812070"/>
    <s v="012-022-00317646"/>
    <n v="3082.66"/>
    <n v="3456.3"/>
    <s v="ZPVN"/>
    <s v="40569628"/>
    <s v="0000397964"/>
    <n v="8002835511"/>
    <n v="1002216551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82"/>
    <x v="82"/>
    <s v="100018690"/>
    <s v="MORALES PATRICIO V."/>
    <s v="ZEMT"/>
    <s v="18UE678"/>
    <s v="1"/>
    <s v="Con Pallet"/>
    <n v="0.05"/>
    <n v="24"/>
    <x v="0"/>
    <n v="40180"/>
    <n v="24050"/>
    <n v="16130"/>
    <n v="624"/>
    <m/>
    <x v="80"/>
    <n v="11"/>
    <s v="11"/>
    <n v="24"/>
    <x v="1"/>
    <n v="1.3"/>
    <n v="26"/>
    <s v="LA ARMENIA S.A."/>
  </r>
  <r>
    <n v="1002216642"/>
    <s v="UE01"/>
    <d v="2022-04-11T00:00:00"/>
    <d v="1899-12-30T13:45:00"/>
    <s v="012-024-00414242"/>
    <s v="9000812072"/>
    <s v="012-022-00317647"/>
    <n v="4567.2"/>
    <n v="5120.7700000000004"/>
    <s v="ZPVN"/>
    <s v="40569923"/>
    <s v="P000034135"/>
    <n v="8002835628"/>
    <n v="1002216642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410"/>
    <n v="32990"/>
    <n v="18420"/>
    <n v="699.6"/>
    <m/>
    <x v="120"/>
    <n v="11"/>
    <s v="11"/>
    <n v="33"/>
    <x v="1"/>
    <n v="1.06"/>
    <n v="21.2"/>
    <s v="TRANSPORTE PROPIO"/>
  </r>
  <r>
    <n v="1002216601"/>
    <s v="UE01"/>
    <d v="2022-04-11T00:00:00"/>
    <d v="1899-12-30T13:49:00"/>
    <s v="012-024-00414243"/>
    <s v="9000812074"/>
    <s v="012-022-00317648"/>
    <n v="2484"/>
    <n v="2785.08"/>
    <s v="ZPVN"/>
    <s v="40569974"/>
    <s v="P000034144"/>
    <n v="8002835574"/>
    <n v="1002216601"/>
    <s v="15-00001123"/>
    <s v="SELVALEGRE"/>
    <n v="360"/>
    <s v="BOL"/>
    <s v="102835"/>
    <s v="SOCIEDAD CIVIL Y COMERCIAL VASFERRI"/>
    <s v="803609"/>
    <s v="FERRETERIA LA VILLA"/>
    <s v="OTAVALO"/>
    <s v="PANAMERICANA NORTE HUAYCOPUNGO"/>
    <s v="OIOTAV"/>
    <s v="O-Imbabura-Otavalo"/>
    <n v="8"/>
    <x v="149"/>
    <x v="149"/>
    <s v="10008195"/>
    <s v="ESTRADA MORENO GERAL VICHENSO"/>
    <s v="ZEMU"/>
    <s v="18UE706"/>
    <s v="2"/>
    <s v="Sin Pallet"/>
    <n v="0"/>
    <n v="0"/>
    <x v="0"/>
    <n v="27110"/>
    <n v="18030"/>
    <n v="9080"/>
    <n v="32.4"/>
    <m/>
    <x v="146"/>
    <n v="11"/>
    <s v="11"/>
    <n v="18"/>
    <x v="1"/>
    <n v="0.09"/>
    <n v="1.7999999999999998"/>
    <s v="SANJOPAS S.A."/>
  </r>
  <r>
    <n v="1002216603"/>
    <s v="UE01"/>
    <d v="2022-04-11T00:00:00"/>
    <d v="1899-12-30T13:49:00"/>
    <s v="012-024-00414244"/>
    <s v="9000812076"/>
    <s v="012-022-00317650"/>
    <n v="2096"/>
    <n v="2350.0500000000002"/>
    <s v="ZPVN"/>
    <s v="40569980"/>
    <s v="0000398017"/>
    <n v="8002835576"/>
    <n v="1002216603"/>
    <s v="15-00001119"/>
    <s v="CAMPEON ANTIHUMEDAD"/>
    <n v="32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20505"/>
    <n v="16000"/>
    <n v="4505"/>
    <n v="361.6"/>
    <m/>
    <x v="98"/>
    <n v="11"/>
    <s v="11"/>
    <n v="16"/>
    <x v="1"/>
    <n v="1.1300000000000001"/>
    <n v="22.6"/>
    <s v="SANJOPAS S.A."/>
  </r>
  <r>
    <n v="1002216603"/>
    <s v="UE01"/>
    <d v="2022-04-11T00:00:00"/>
    <d v="1899-12-30T13:49:00"/>
    <s v="012-024-00414245"/>
    <s v="9000812075"/>
    <s v="012-022-00317649"/>
    <n v="272.39999999999998"/>
    <n v="305.42"/>
    <s v="ZPVN"/>
    <s v="40569980"/>
    <s v="0000398018"/>
    <n v="8002835577"/>
    <n v="1002216603"/>
    <s v="15-00001124"/>
    <s v="SELVALEGRE ANTIHUMEDAD"/>
    <n v="4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6505"/>
    <n v="2000"/>
    <n v="4505"/>
    <n v="45.2"/>
    <m/>
    <x v="98"/>
    <n v="11"/>
    <s v="11"/>
    <n v="2"/>
    <x v="1"/>
    <n v="1.1300000000000001"/>
    <n v="22.6"/>
    <s v="SANJOPAS S.A."/>
  </r>
  <r>
    <n v="1002216643"/>
    <s v="UE01"/>
    <d v="2022-04-11T00:00:00"/>
    <d v="1899-12-30T13:54:00"/>
    <s v="012-024-00414246"/>
    <s v="9000812079"/>
    <s v="012-022-00317651"/>
    <n v="3249.6"/>
    <n v="3643.47"/>
    <s v="ZPVN"/>
    <s v="40569646"/>
    <s v="0000397942"/>
    <n v="8002835629"/>
    <n v="1002216643"/>
    <s v="15-00001124"/>
    <s v="SELVALEGRE ANTIHUMEDAD"/>
    <n v="480"/>
    <s v="BOL"/>
    <s v="101780"/>
    <s v="MEGAPROFER S.A."/>
    <s v="807699"/>
    <s v="TENA ITA"/>
    <s v="TENA"/>
    <s v="CALLE ITA Y CALLE EL CHOFER"/>
    <s v="ONTENA"/>
    <s v="O-Napo-Tena"/>
    <n v="258"/>
    <x v="112"/>
    <x v="112"/>
    <s v="100015001"/>
    <s v="GUZMAN ERNESTO"/>
    <s v="ZEMT"/>
    <s v="18UE338"/>
    <s v="1"/>
    <s v="Con Pallet"/>
    <n v="0.05"/>
    <n v="24"/>
    <x v="0"/>
    <n v="39250"/>
    <n v="24000"/>
    <n v="15250"/>
    <n v="432"/>
    <m/>
    <x v="110"/>
    <n v="11"/>
    <s v="11"/>
    <n v="24"/>
    <x v="1"/>
    <n v="0.9"/>
    <n v="18"/>
    <s v="TRANSSJQ S.A."/>
  </r>
  <r>
    <n v="1002216630"/>
    <s v="UE01"/>
    <d v="2022-04-11T00:00:00"/>
    <d v="1899-12-30T13:56:00"/>
    <s v="012-024-00414247"/>
    <s v="9000812081"/>
    <s v="012-022-00317652"/>
    <n v="2343.91"/>
    <n v="2628.01"/>
    <s v="ZPVN"/>
    <s v="40569941"/>
    <s v="P000034136"/>
    <n v="8002835616"/>
    <n v="1002216630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70"/>
    <n v="18050"/>
    <n v="8920"/>
    <n v="266.39999999999998"/>
    <m/>
    <x v="90"/>
    <n v="11"/>
    <s v="11"/>
    <n v="18"/>
    <x v="1"/>
    <n v="0.74"/>
    <n v="14.799999999999999"/>
    <s v="TRANSPORTE PROPIO"/>
  </r>
  <r>
    <n v="1002216651"/>
    <s v="UE01"/>
    <d v="2022-04-11T00:00:00"/>
    <d v="1899-12-30T14:18:00"/>
    <s v="012-024-00414248"/>
    <s v="9000812083"/>
    <s v="012-022-00317653"/>
    <n v="4511.6899999999996"/>
    <n v="5058.53"/>
    <s v="ZPVN"/>
    <s v="40569926"/>
    <s v="0000397928"/>
    <n v="8002835639"/>
    <n v="1002216651"/>
    <s v="15-00001124"/>
    <s v="SELVALEGRE ANTIHUMEDAD"/>
    <n v="660"/>
    <s v="BOL"/>
    <s v="101720"/>
    <s v="COMERCIAL LOS NEVADOS"/>
    <s v="809427"/>
    <s v="EL FERRERER"/>
    <s v="SHUSHUFINDI"/>
    <s v="AV UNIDAD NACIONAL"/>
    <s v="OKSHUS"/>
    <s v="O-Sucumbios-Shushufindi"/>
    <n v="385"/>
    <x v="69"/>
    <x v="69"/>
    <s v="100014967"/>
    <s v="LASCANO AUGUSTO"/>
    <s v="ZETT"/>
    <s v="18UE915"/>
    <s v="2"/>
    <s v="Sin Pallet"/>
    <n v="0"/>
    <n v="0"/>
    <x v="0"/>
    <n v="50850"/>
    <n v="33000"/>
    <n v="17850"/>
    <n v="818.4"/>
    <m/>
    <x v="67"/>
    <n v="11"/>
    <s v="11"/>
    <n v="33"/>
    <x v="1"/>
    <n v="1.24"/>
    <n v="24.8"/>
    <s v="TRANSPORTE PROPIO"/>
  </r>
  <r>
    <n v="1002216613"/>
    <s v="UE01"/>
    <d v="2022-04-11T00:00:00"/>
    <d v="1899-12-30T14:24:00"/>
    <s v="012-024-00414249"/>
    <s v="9000811995"/>
    <s v="013-020-00048175"/>
    <n v="2048"/>
    <n v="2296.23"/>
    <s v="ZPDF"/>
    <s v="70178544"/>
    <s v="0000398041"/>
    <n v="8002835593"/>
    <n v="1002216613"/>
    <s v="15-00001119"/>
    <s v="CAMPEON ANTIHUMEDAD"/>
    <n v="320"/>
    <s v="BOL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s v="18UE687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</r>
  <r>
    <n v="1002216613"/>
    <s v="UE01"/>
    <d v="2022-04-11T00:00:00"/>
    <d v="1899-12-30T14:24:00"/>
    <s v="012-024-00414250"/>
    <s v="9000811995"/>
    <s v="013-020-00048175"/>
    <n v="2048"/>
    <n v="2296.23"/>
    <s v="ZPDF"/>
    <s v="70178544"/>
    <s v="0000398042"/>
    <n v="8002835592"/>
    <n v="1002216613"/>
    <s v="15-00001124"/>
    <s v="SELVALEGRE ANTIHUMEDAD"/>
    <n v="320"/>
    <s v="BOL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s v="18UE687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</r>
  <r>
    <n v="1002216442"/>
    <s v="UE01"/>
    <d v="2022-04-11T00:00:00"/>
    <d v="1899-12-30T14:30:00"/>
    <s v="012-024-00414251"/>
    <s v="9000812086"/>
    <s v="012-022-00317655"/>
    <n v="256.8"/>
    <n v="287.93"/>
    <s v="ZPVN"/>
    <s v="40569929"/>
    <s v="0000397932"/>
    <n v="8002835404"/>
    <n v="1002216442"/>
    <s v="15-00001120"/>
    <s v="CAMPEON"/>
    <n v="40"/>
    <s v="BOL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s v="18UE623"/>
    <s v="2"/>
    <s v="Sin Pallet"/>
    <n v="0"/>
    <n v="0"/>
    <x v="0"/>
    <n v="9320.8330000000005"/>
    <n v="2000.8330000000001"/>
    <n v="7320"/>
    <n v="20"/>
    <m/>
    <x v="6"/>
    <n v="11"/>
    <s v="11"/>
    <n v="2"/>
    <x v="1"/>
    <n v="0.5"/>
    <n v="10"/>
    <s v="TRANSPORTE PROPIO"/>
  </r>
  <r>
    <n v="1002216442"/>
    <s v="UE01"/>
    <d v="2022-04-11T00:00:00"/>
    <d v="1899-12-30T14:30:00"/>
    <s v="012-024-00414252"/>
    <s v="9000812085"/>
    <s v="012-022-00317654"/>
    <n v="3049.2"/>
    <n v="3418.78"/>
    <s v="ZPVN"/>
    <s v="40569929"/>
    <s v="0000397933"/>
    <n v="8002835403"/>
    <n v="1002216442"/>
    <s v="15-00001123"/>
    <s v="SELVALEGRE"/>
    <n v="440"/>
    <s v="BOL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s v="18UE623"/>
    <s v="2"/>
    <s v="Sin Pallet"/>
    <n v="0"/>
    <n v="0"/>
    <x v="0"/>
    <n v="29329.167000000001"/>
    <n v="22009.167000000001"/>
    <n v="7320"/>
    <n v="220"/>
    <m/>
    <x v="6"/>
    <n v="11"/>
    <s v="11"/>
    <n v="22"/>
    <x v="1"/>
    <n v="0.5"/>
    <n v="10"/>
    <s v="TRANSPORTE PROPIO"/>
  </r>
  <r>
    <n v="1002216636"/>
    <s v="UE01"/>
    <d v="2022-04-11T00:00:00"/>
    <d v="1899-12-30T14:34:00"/>
    <s v="012-024-00414253"/>
    <s v="9000812088"/>
    <s v="012-022-00317656"/>
    <n v="4096"/>
    <n v="4592.46"/>
    <s v="ZPVN"/>
    <s v="40570002"/>
    <s v="0000398059"/>
    <n v="8002835621"/>
    <n v="1002216636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39"/>
    <x v="139"/>
    <s v="100018201"/>
    <s v="GUERRERO MARCELO"/>
    <s v="ZETT"/>
    <s v="18UE520"/>
    <s v="1"/>
    <s v="Con Pallet"/>
    <n v="0.05"/>
    <n v="32"/>
    <x v="0"/>
    <n v="50000"/>
    <n v="32030"/>
    <n v="17970"/>
    <n v="832"/>
    <m/>
    <x v="137"/>
    <n v="11"/>
    <s v="11"/>
    <n v="32"/>
    <x v="1"/>
    <n v="1.3"/>
    <n v="26"/>
    <s v="TRAPSA C.A."/>
  </r>
  <r>
    <n v="1002216610"/>
    <s v="UE01"/>
    <d v="2022-04-11T00:00:00"/>
    <d v="1899-12-30T14:38:00"/>
    <s v="012-024-00414254"/>
    <s v="9000812089"/>
    <s v="012-022-00317657"/>
    <n v="3321.6"/>
    <n v="3724.2"/>
    <s v="ZPVN"/>
    <s v="40569977"/>
    <s v="0000398011"/>
    <n v="8002835588"/>
    <n v="1002216610"/>
    <s v="15-00001115"/>
    <s v="ARMADURO"/>
    <n v="480"/>
    <s v="BOL"/>
    <s v="101664"/>
    <s v="ACERIA DEL ECUADOR C.A. ADELCA"/>
    <s v="802233"/>
    <s v="BLOQUERA FRANKLIN PABON"/>
    <s v="IBARRA"/>
    <s v="CARRERA EL ALPARGATE Y CHINCHIPE"/>
    <s v="OIIBAR"/>
    <s v="O-Imbabura-Ibarra"/>
    <n v="30"/>
    <x v="176"/>
    <x v="176"/>
    <s v="10003585"/>
    <s v="VARELA ZAPATA RUBEN MAURICIO"/>
    <s v="ZEMT"/>
    <s v="18UE345"/>
    <s v="1"/>
    <s v="Con Pallet"/>
    <n v="0.05"/>
    <n v="24"/>
    <x v="0"/>
    <n v="38580"/>
    <n v="24110"/>
    <n v="14470"/>
    <n v="91.2"/>
    <m/>
    <x v="172"/>
    <n v="11"/>
    <s v="11"/>
    <n v="24"/>
    <x v="1"/>
    <n v="0.19"/>
    <n v="3.8000000000000003"/>
    <s v="TRIMPESAS S.A."/>
  </r>
  <r>
    <n v="1002216654"/>
    <s v="UE01"/>
    <d v="2022-04-11T00:00:00"/>
    <d v="1899-12-30T14:42:00"/>
    <s v="012-024-00414255"/>
    <s v="9000812090"/>
    <s v="012-022-00317658"/>
    <n v="2318.4"/>
    <n v="2599.41"/>
    <s v="ZPVN"/>
    <s v="40569989"/>
    <s v="0000398038"/>
    <n v="8002835641"/>
    <n v="1002216654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37"/>
    <x v="37"/>
    <s v="100020396"/>
    <s v="FARINANGO MIGUEL"/>
    <s v="ZEMU"/>
    <s v="18UE512"/>
    <s v="2"/>
    <s v="Sin Pallet"/>
    <n v="0"/>
    <n v="0"/>
    <x v="0"/>
    <n v="27010"/>
    <n v="18010"/>
    <n v="9000"/>
    <n v="302.39999999999998"/>
    <m/>
    <x v="35"/>
    <n v="11"/>
    <s v="11"/>
    <n v="18"/>
    <x v="1"/>
    <n v="0.84"/>
    <n v="16.799999999999997"/>
    <s v="RAPIDO EL OTAVALEÑITO S.A."/>
  </r>
  <r>
    <n v="1002216678"/>
    <s v="UE01"/>
    <d v="2022-04-11T00:00:00"/>
    <d v="1899-12-30T14:46:00"/>
    <s v="012-024-00414256"/>
    <s v="9000812129"/>
    <s v="012-022-00317660"/>
    <n v="245.46"/>
    <n v="275.22000000000003"/>
    <s v="ZPVN"/>
    <s v="40570034"/>
    <s v="0000398110"/>
    <n v="8002835672"/>
    <n v="1002216678"/>
    <s v="15-00001120"/>
    <s v="CAMPEON"/>
    <n v="40"/>
    <s v="BOL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s v="18UE714"/>
    <s v="2"/>
    <s v="Sin Pallet"/>
    <n v="0"/>
    <n v="0"/>
    <x v="0"/>
    <n v="6510"/>
    <n v="2000"/>
    <n v="4510"/>
    <n v="17.600000000000001"/>
    <m/>
    <x v="22"/>
    <n v="11"/>
    <s v="11"/>
    <n v="2"/>
    <x v="1"/>
    <n v="0.44000000000000006"/>
    <n v="8.8000000000000007"/>
    <s v="TRANINTAGSA"/>
  </r>
  <r>
    <n v="1002216678"/>
    <s v="UE01"/>
    <d v="2022-04-11T00:00:00"/>
    <d v="1899-12-30T14:46:00"/>
    <s v="012-024-00414257"/>
    <s v="9000812128"/>
    <s v="012-022-00317659"/>
    <n v="2140.21"/>
    <n v="2399.62"/>
    <s v="ZPVN"/>
    <s v="40570034"/>
    <s v="0000398109"/>
    <n v="8002835673"/>
    <n v="1002216678"/>
    <s v="15-00001123"/>
    <s v="SELVALEGRE"/>
    <n v="320"/>
    <s v="BOL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s v="18UE714"/>
    <s v="2"/>
    <s v="Sin Pallet"/>
    <n v="0"/>
    <n v="0"/>
    <x v="0"/>
    <n v="20510"/>
    <n v="16000"/>
    <n v="4510"/>
    <n v="140.80000000000001"/>
    <m/>
    <x v="22"/>
    <n v="11"/>
    <s v="11"/>
    <n v="16"/>
    <x v="1"/>
    <n v="0.44000000000000006"/>
    <n v="8.8000000000000007"/>
    <s v="TRANINTAGSA"/>
  </r>
  <r>
    <n v="1002216658"/>
    <s v="UE01"/>
    <d v="2022-04-11T00:00:00"/>
    <d v="1899-12-30T14:49:00"/>
    <s v="012-024-00414258"/>
    <s v=""/>
    <s v=""/>
    <n v="0"/>
    <n v="0"/>
    <s v="ZPRC"/>
    <s v="2500108994"/>
    <s v="P000034140"/>
    <n v="8002835646"/>
    <n v="100221665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60"/>
    <x v="60"/>
    <s v="10007757"/>
    <s v="GUALACATA FERNANDEZ MANUEL RAUL"/>
    <s v="ZEMU"/>
    <s v="18UE769"/>
    <s v="2"/>
    <s v="Sin Pallet"/>
    <n v="0"/>
    <n v="0"/>
    <x v="0"/>
    <n v="26990"/>
    <n v="18020"/>
    <n v="8970"/>
    <n v="266.39999999999998"/>
    <m/>
    <x v="58"/>
    <n v="11"/>
    <s v="11"/>
    <n v="18"/>
    <x v="1"/>
    <n v="0.74"/>
    <n v="14.799999999999999"/>
    <s v="ALQUINGA &amp; ALQUINGA"/>
  </r>
  <r>
    <n v="1002216666"/>
    <s v="UE01"/>
    <d v="2022-04-11T00:00:00"/>
    <d v="1899-12-30T14:50:00"/>
    <s v="012-024-00414259"/>
    <s v="9000812134"/>
    <s v="012-022-00317663"/>
    <n v="826.8"/>
    <n v="927.02"/>
    <s v="ZPVN"/>
    <s v="40570004"/>
    <s v="0000398061"/>
    <n v="8002835660"/>
    <n v="1002216666"/>
    <s v="15-00001115"/>
    <s v="ARMADURO"/>
    <n v="120"/>
    <s v="BOL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s v="18UE735"/>
    <s v="2"/>
    <s v="Sin Pallet"/>
    <n v="0"/>
    <n v="0"/>
    <x v="0"/>
    <n v="8890"/>
    <n v="6013.3329999999996"/>
    <n v="2876.6669999999999"/>
    <n v="54"/>
    <m/>
    <x v="61"/>
    <n v="11"/>
    <s v="11"/>
    <n v="6"/>
    <x v="1"/>
    <n v="0.45"/>
    <n v="9"/>
    <s v="RUTAS COTACACHENSES"/>
  </r>
  <r>
    <n v="1002216666"/>
    <s v="UE01"/>
    <d v="2022-04-11T00:00:00"/>
    <d v="1899-12-30T14:50:00"/>
    <s v="012-024-00414260"/>
    <s v="9000812132"/>
    <s v="012-022-00317661"/>
    <n v="505.6"/>
    <n v="566.88"/>
    <s v="ZPVN"/>
    <s v="40570004"/>
    <s v="0000398063"/>
    <n v="8002835659"/>
    <n v="1002216666"/>
    <s v="15-00001120"/>
    <s v="CAMPEON"/>
    <n v="80"/>
    <s v="BOL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s v="18UE735"/>
    <s v="2"/>
    <s v="Sin Pallet"/>
    <n v="0"/>
    <n v="0"/>
    <x v="0"/>
    <n v="6885.5559999999996"/>
    <n v="4008.8890000000001"/>
    <n v="2876.6669999999999"/>
    <n v="36"/>
    <m/>
    <x v="61"/>
    <n v="11"/>
    <s v="11"/>
    <n v="4"/>
    <x v="1"/>
    <n v="0.45"/>
    <n v="9"/>
    <s v="RUTAS COTACACHENSES"/>
  </r>
  <r>
    <n v="1002216666"/>
    <s v="UE01"/>
    <d v="2022-04-11T00:00:00"/>
    <d v="1899-12-30T14:50:00"/>
    <s v="012-024-00414261"/>
    <s v="9000812133"/>
    <s v="012-022-00317662"/>
    <n v="1097.5999999999999"/>
    <n v="1230.6300000000001"/>
    <s v="ZPVN"/>
    <s v="40570004"/>
    <s v="0000398062"/>
    <n v="8002835658"/>
    <n v="1002216666"/>
    <s v="15-00001123"/>
    <s v="SELVALEGRE"/>
    <n v="160"/>
    <s v="BOL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s v="18UE735"/>
    <s v="2"/>
    <s v="Sin Pallet"/>
    <n v="0"/>
    <n v="0"/>
    <x v="0"/>
    <n v="10894.445"/>
    <n v="8017.7780000000002"/>
    <n v="2876.6669999999999"/>
    <n v="72"/>
    <m/>
    <x v="61"/>
    <n v="11"/>
    <s v="11"/>
    <n v="8"/>
    <x v="1"/>
    <n v="0.45"/>
    <n v="9"/>
    <s v="RUTAS COTACACHENSES"/>
  </r>
  <r>
    <n v="1002216672"/>
    <s v="UE01"/>
    <d v="2022-04-11T00:00:00"/>
    <d v="1899-12-30T14:54:00"/>
    <s v="012-024-00414262"/>
    <s v="9000812135"/>
    <s v="012-022-00317664"/>
    <n v="2301.35"/>
    <n v="2580.29"/>
    <s v="ZPVN"/>
    <s v="40569966"/>
    <s v="P000034142"/>
    <n v="8002835666"/>
    <n v="100221667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070"/>
    <n v="18020"/>
    <n v="9050"/>
    <n v="266.39999999999998"/>
    <m/>
    <x v="122"/>
    <n v="11"/>
    <s v="11"/>
    <n v="18"/>
    <x v="1"/>
    <n v="0.74"/>
    <n v="14.799999999999999"/>
    <s v="LIDENORTI S.A."/>
  </r>
  <r>
    <n v="1002216682"/>
    <s v="UE01"/>
    <d v="2022-04-11T00:00:00"/>
    <d v="1899-12-30T14:55:00"/>
    <s v="012-024-00414263"/>
    <s v="9000812136"/>
    <s v="012-022-00317665"/>
    <n v="2099.23"/>
    <n v="2353.67"/>
    <s v="ZPVN"/>
    <s v="40569975"/>
    <s v="P000034145"/>
    <n v="8002835678"/>
    <n v="1002216682"/>
    <s v="15-00001120"/>
    <s v="CAMPEON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62"/>
    <x v="162"/>
    <s v="100021282"/>
    <s v="PERUGACHI FAUSTO"/>
    <s v="ZEMU"/>
    <s v="18UE664"/>
    <s v="2"/>
    <s v="Sin Pallet"/>
    <n v="0"/>
    <n v="0"/>
    <x v="0"/>
    <n v="27170"/>
    <n v="18060"/>
    <n v="9110"/>
    <n v="280.8"/>
    <m/>
    <x v="158"/>
    <n v="11"/>
    <s v="11"/>
    <n v="18"/>
    <x v="1"/>
    <n v="0.78"/>
    <n v="15.600000000000001"/>
    <s v="TRANSSJQ S.A."/>
  </r>
  <r>
    <n v="1002216676"/>
    <s v="UE01"/>
    <d v="2022-04-11T00:00:00"/>
    <d v="1899-12-30T14:59:00"/>
    <s v="012-024-00414264"/>
    <s v="9000812137"/>
    <s v="012-022-00317666"/>
    <n v="2426.4"/>
    <n v="2720.5"/>
    <s v="ZPVN"/>
    <s v="40570033"/>
    <s v="P000034154"/>
    <n v="8002835670"/>
    <n v="1002216676"/>
    <s v="15-00001123"/>
    <s v="SELVALEGRE"/>
    <n v="3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03"/>
    <x v="103"/>
    <s v="100019413"/>
    <s v="CASANOVA ROMEL"/>
    <s v="ZEMU"/>
    <s v="18UE843"/>
    <s v="2"/>
    <s v="Sin Pallet"/>
    <n v="0"/>
    <n v="0"/>
    <x v="0"/>
    <n v="26870"/>
    <n v="18000"/>
    <n v="8870"/>
    <n v="165.6"/>
    <m/>
    <x v="101"/>
    <n v="11"/>
    <s v="11"/>
    <n v="18"/>
    <x v="1"/>
    <n v="0.45999999999999996"/>
    <n v="9.1999999999999993"/>
    <s v="TRAPSA C.A."/>
  </r>
  <r>
    <n v="1002216668"/>
    <s v="UE01"/>
    <d v="2022-04-11T00:00:00"/>
    <d v="1899-12-30T15:01:00"/>
    <s v="012-024-00414265"/>
    <s v="9000812139"/>
    <s v="012-022-00317668"/>
    <n v="282.8"/>
    <n v="317.08"/>
    <s v="ZPVN"/>
    <s v="40569999"/>
    <s v="0000398052"/>
    <n v="8002835662"/>
    <n v="1002216668"/>
    <s v="15-00001124"/>
    <s v="SELVALEGRE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45"/>
    <x v="45"/>
    <s v="10000932"/>
    <s v="CACOANGO RODRIGO"/>
    <s v="ZEMU"/>
    <s v="18UE704"/>
    <s v="2"/>
    <s v="Sin Pallet"/>
    <n v="0"/>
    <n v="0"/>
    <x v="0"/>
    <n v="6497.2219999999998"/>
    <n v="2002.222"/>
    <n v="4495"/>
    <n v="42.4"/>
    <m/>
    <x v="43"/>
    <n v="11"/>
    <s v="11"/>
    <n v="2"/>
    <x v="1"/>
    <n v="1.06"/>
    <n v="21.2"/>
    <s v="TRAPSA C.A."/>
  </r>
  <r>
    <n v="1002216668"/>
    <s v="UE01"/>
    <d v="2022-04-11T00:00:00"/>
    <d v="1899-12-30T15:01:00"/>
    <s v="012-024-00414266"/>
    <s v="9000812138"/>
    <s v="012-022-00317667"/>
    <n v="2262.4"/>
    <n v="2536.62"/>
    <s v="ZPVN"/>
    <s v="40569998"/>
    <s v="0000398051"/>
    <n v="8002835661"/>
    <n v="1002216668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45"/>
    <x v="45"/>
    <s v="10000932"/>
    <s v="CACOANGO RODRIGO"/>
    <s v="ZEMU"/>
    <s v="18UE704"/>
    <s v="2"/>
    <s v="Sin Pallet"/>
    <n v="0"/>
    <n v="0"/>
    <x v="0"/>
    <n v="20512.777999999998"/>
    <n v="16017.778"/>
    <n v="4495"/>
    <n v="339.2"/>
    <m/>
    <x v="43"/>
    <n v="11"/>
    <s v="11"/>
    <n v="16"/>
    <x v="1"/>
    <n v="1.06"/>
    <n v="21.2"/>
    <s v="TRAPSA C.A."/>
  </r>
  <r>
    <n v="1002216628"/>
    <s v="UE01"/>
    <d v="2022-04-11T00:00:00"/>
    <d v="1899-12-30T15:03:00"/>
    <s v="012-024-00414267"/>
    <s v="9000811983"/>
    <s v="013-020-00048173"/>
    <n v="4225.6499999999996"/>
    <n v="4737.83"/>
    <s v="ZPDF"/>
    <s v="70178534"/>
    <s v="0000398014"/>
    <n v="8002835613"/>
    <n v="1002216628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83"/>
    <x v="83"/>
    <s v="100015006"/>
    <s v="RIVERA JOSE LUIS"/>
    <s v="ZETT"/>
    <s v="18UE751"/>
    <s v="2"/>
    <s v="Sin Pallet"/>
    <n v="0"/>
    <n v="0"/>
    <x v="0"/>
    <n v="51080"/>
    <n v="33000"/>
    <n v="18080"/>
    <n v="594"/>
    <m/>
    <x v="81"/>
    <n v="11"/>
    <s v="11"/>
    <n v="33"/>
    <x v="1"/>
    <n v="0.9"/>
    <n v="18"/>
    <s v="LIDENORTI S.A."/>
  </r>
  <r>
    <n v="1002216663"/>
    <s v="UE01"/>
    <d v="2022-04-11T00:00:00"/>
    <d v="1899-12-30T15:09:00"/>
    <s v="012-024-00414268"/>
    <s v="9000812143"/>
    <s v="012-022-00317669"/>
    <n v="4179.55"/>
    <n v="4686.1400000000003"/>
    <s v="ZPVN"/>
    <s v="40570019"/>
    <s v="P000034148"/>
    <n v="8002835654"/>
    <n v="1002216663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s v="18UE561"/>
    <s v="1"/>
    <s v="Con Pallet"/>
    <n v="0.05"/>
    <n v="32"/>
    <x v="0"/>
    <n v="49870"/>
    <n v="32090"/>
    <n v="17780"/>
    <n v="576"/>
    <m/>
    <x v="73"/>
    <n v="11"/>
    <s v="11"/>
    <n v="32"/>
    <x v="1"/>
    <n v="0.9"/>
    <n v="18"/>
    <s v="J.V. TRANSPREMIUN CIA.LTDA"/>
  </r>
  <r>
    <n v="1002216688"/>
    <s v="UE01"/>
    <d v="2022-04-11T00:00:00"/>
    <d v="1899-12-30T15:12:00"/>
    <s v="012-024-00414269"/>
    <s v="9000812145"/>
    <s v="012-022-00317670"/>
    <n v="4448.3999999999996"/>
    <n v="4987.58"/>
    <s v="ZPVN"/>
    <s v="40570035"/>
    <s v="P000034155"/>
    <n v="8002835685"/>
    <n v="1002216688"/>
    <s v="15-00001123"/>
    <s v="SELVALEGRE"/>
    <n v="660"/>
    <s v="BOL"/>
    <s v="101500"/>
    <s v="DISTRIBUIDORA ROSERO S.C.C."/>
    <s v="809735"/>
    <s v="FERRETERIA CAMILA"/>
    <s v="QUITO"/>
    <s v="CALLE E"/>
    <s v="OPLAEC"/>
    <s v="O-Pichincha-Laecuatoriana"/>
    <n v="130"/>
    <x v="103"/>
    <x v="103"/>
    <s v="100015029"/>
    <s v="CUASPA MANUEL"/>
    <s v="ZETT"/>
    <s v="18UE844"/>
    <s v="2"/>
    <s v="Sin Pallet"/>
    <n v="0"/>
    <n v="0"/>
    <x v="0"/>
    <n v="50920"/>
    <n v="33030"/>
    <n v="17890"/>
    <n v="336.6"/>
    <m/>
    <x v="101"/>
    <n v="11"/>
    <s v="11"/>
    <n v="33"/>
    <x v="1"/>
    <n v="0.51"/>
    <n v="10.200000000000001"/>
    <s v="TRAPSA C.A."/>
  </r>
  <r>
    <n v="1002216680"/>
    <s v="UE01"/>
    <d v="2022-04-11T00:00:00"/>
    <d v="1899-12-30T15:14:00"/>
    <s v="012-024-00414270"/>
    <s v="9000812147"/>
    <s v="012-022-00317672"/>
    <n v="2307.6"/>
    <n v="2587.29"/>
    <s v="ZPVN"/>
    <s v="40570015"/>
    <s v="P000034147"/>
    <n v="8002835675"/>
    <n v="1002216680"/>
    <s v="15-00001119"/>
    <s v="CAMPEON ANTIHUMEDAD"/>
    <n v="36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s v="18UE985"/>
    <s v="1"/>
    <s v="Con Pallet"/>
    <n v="0.05"/>
    <n v="18"/>
    <x v="0"/>
    <n v="26290"/>
    <n v="18030"/>
    <n v="8260"/>
    <n v="370.8"/>
    <m/>
    <x v="66"/>
    <n v="11"/>
    <s v="11"/>
    <n v="18"/>
    <x v="1"/>
    <n v="1.03"/>
    <n v="20.6"/>
    <s v="SELVALEGRE S.A."/>
  </r>
  <r>
    <n v="1002216680"/>
    <s v="UE01"/>
    <d v="2022-04-11T00:00:00"/>
    <d v="1899-12-30T15:14:00"/>
    <s v="012-024-00414271"/>
    <s v="9000812146"/>
    <s v="012-022-00317671"/>
    <n v="800.4"/>
    <n v="897.42"/>
    <s v="ZPVN"/>
    <s v="40570014"/>
    <s v="P000034146"/>
    <n v="8002835676"/>
    <n v="1002216680"/>
    <s v="15-00001124"/>
    <s v="SELVALEGRE ANTIHUMEDAD"/>
    <n v="12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s v="18UE985"/>
    <s v="1"/>
    <s v="Con Pallet"/>
    <n v="0.05"/>
    <n v="6"/>
    <x v="0"/>
    <n v="14270"/>
    <n v="6010"/>
    <n v="8260"/>
    <n v="123.6"/>
    <m/>
    <x v="66"/>
    <n v="11"/>
    <s v="11"/>
    <n v="6"/>
    <x v="1"/>
    <n v="1.03"/>
    <n v="20.599999999999998"/>
    <s v="SELVALEGRE S.A."/>
  </r>
  <r>
    <n v="1002216693"/>
    <s v="UE01"/>
    <d v="2022-04-11T00:00:00"/>
    <d v="1899-12-30T15:16:00"/>
    <s v="012-024-00414272"/>
    <s v="9000812148"/>
    <s v="012-022-00317673"/>
    <n v="2484.11"/>
    <n v="2785.2"/>
    <s v="ZPVN"/>
    <s v="40570042"/>
    <s v="P000034158"/>
    <n v="8002835692"/>
    <n v="1002216693"/>
    <s v="15-00001115"/>
    <s v="ARMADURO"/>
    <n v="360"/>
    <s v="BOL"/>
    <s v="101726"/>
    <s v="CONSTRUCCIONES CRANBEGAL"/>
    <s v="810424"/>
    <s v="DEPOSITO MADERAS TORRES"/>
    <s v="ANTONIO ANTE"/>
    <s v="VELAZCO IBARRA"/>
    <s v="OINATA"/>
    <s v="O-Imbabura-Natabuela"/>
    <n v="28.3"/>
    <x v="15"/>
    <x v="15"/>
    <s v="100018302"/>
    <s v="VERA EDWIN"/>
    <s v="ZEMU"/>
    <s v="18UE301"/>
    <s v="2"/>
    <s v="Sin Pallet"/>
    <n v="0"/>
    <n v="0"/>
    <x v="0"/>
    <n v="26970"/>
    <n v="18010"/>
    <n v="8960"/>
    <n v="57.6"/>
    <m/>
    <x v="15"/>
    <n v="11"/>
    <s v="11"/>
    <n v="18"/>
    <x v="1"/>
    <n v="0.16"/>
    <n v="3.2"/>
    <s v="SANJOPAS S.A."/>
  </r>
  <r>
    <n v="1002216657"/>
    <s v="UE01"/>
    <d v="2022-04-11T00:00:00"/>
    <d v="1899-12-30T15:22:00"/>
    <s v="012-024-00414273"/>
    <s v="9000812149"/>
    <s v="012-022-00317674"/>
    <n v="4390.3999999999996"/>
    <n v="4922.55"/>
    <s v="ZPVN"/>
    <s v="40570010"/>
    <s v="0000398080"/>
    <n v="8002835644"/>
    <n v="1002216657"/>
    <s v="15-00001123"/>
    <s v="SELVALEGRE"/>
    <n v="64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50690"/>
    <n v="32000"/>
    <n v="18690"/>
    <n v="326.39999999999998"/>
    <m/>
    <x v="161"/>
    <n v="11"/>
    <s v="11"/>
    <n v="32"/>
    <x v="1"/>
    <n v="0.51"/>
    <n v="10.199999999999999"/>
    <s v="TRANSPORTE PROPIO"/>
  </r>
  <r>
    <n v="1002216696"/>
    <s v="UE01"/>
    <d v="2022-04-11T00:00:00"/>
    <d v="1899-12-30T15:23:00"/>
    <s v="012-024-00414274"/>
    <s v="9000812150"/>
    <s v="012-022-00317675"/>
    <n v="4248.8999999999996"/>
    <n v="4763.8999999999996"/>
    <s v="ZPVN"/>
    <s v="40570037"/>
    <s v="P000034156"/>
    <n v="8002835695"/>
    <n v="1002216696"/>
    <s v="15-00001123"/>
    <s v="SELVALEGRE"/>
    <n v="640"/>
    <s v="BOL"/>
    <s v="101500"/>
    <s v="DISTRIBUIDORA ROSERO S.C.C."/>
    <s v="806212"/>
    <s v="FERRETERIA PAREDES"/>
    <s v="QUITO"/>
    <s v="VALVERDE BALDEON CALLE CUARTA"/>
    <s v="OPGUAM"/>
    <s v="O-Pichincha-Guamani"/>
    <n v="129"/>
    <x v="137"/>
    <x v="137"/>
    <s v="100014983"/>
    <s v="GUEVARA DIEGO"/>
    <s v="ZETT"/>
    <s v="18UE624"/>
    <s v="1"/>
    <s v="Con Pallet"/>
    <n v="0.05"/>
    <n v="32"/>
    <x v="0"/>
    <n v="50480"/>
    <n v="32050"/>
    <n v="18430"/>
    <n v="326.39999999999998"/>
    <m/>
    <x v="135"/>
    <n v="11"/>
    <s v="11"/>
    <n v="32"/>
    <x v="1"/>
    <n v="0.51"/>
    <n v="10.199999999999999"/>
    <s v="CALDECARGO CIA"/>
  </r>
  <r>
    <n v="1002216752"/>
    <s v="UE01"/>
    <d v="2022-04-11T00:00:00"/>
    <d v="1899-12-30T15:25:00"/>
    <s v="012-024-00414275"/>
    <s v="9000812151"/>
    <s v="012-022-00317676"/>
    <n v="3024"/>
    <n v="3390.53"/>
    <s v="ZPVN"/>
    <s v="40570071"/>
    <s v="0000398160"/>
    <n v="8002835749"/>
    <n v="1002216752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57"/>
    <x v="157"/>
    <s v="100019188"/>
    <s v="SUAREZ ALEX"/>
    <s v="ZEMT"/>
    <s v="18UE549"/>
    <s v="2"/>
    <s v="Sin Pallet"/>
    <n v="0"/>
    <n v="0"/>
    <x v="0"/>
    <n v="39530"/>
    <n v="24040"/>
    <n v="15490"/>
    <n v="494.4"/>
    <m/>
    <x v="154"/>
    <n v="11"/>
    <s v="11"/>
    <n v="24"/>
    <x v="1"/>
    <n v="1.03"/>
    <n v="20.599999999999998"/>
    <s v="LA ARMENIA S.A."/>
  </r>
  <r>
    <n v="1002216766"/>
    <s v="UE01"/>
    <d v="2022-04-11T00:00:00"/>
    <d v="1899-12-30T15:31:00"/>
    <s v="012-024-00414276"/>
    <s v="9000812157"/>
    <s v="012-022-00317678"/>
    <n v="1024.4000000000001"/>
    <n v="1148.57"/>
    <s v="ZPVN"/>
    <s v="40570018"/>
    <s v="0000398088"/>
    <n v="8002835765"/>
    <n v="1002216766"/>
    <s v="15-00001123"/>
    <s v="SELVALEGRE"/>
    <n v="160"/>
    <s v="BOL"/>
    <s v="101627"/>
    <s v="ACEROSCENTER CIA. LTDA."/>
    <s v="805313"/>
    <s v="LOCAL POLI AMBATO"/>
    <s v="AMBATO"/>
    <s v="AV BOLIVARIANA Y PALTACALO"/>
    <s v="OTAMBA"/>
    <s v="O-Tungurahua-Ambato"/>
    <n v="250"/>
    <x v="182"/>
    <x v="182"/>
    <s v="100014978"/>
    <s v="CUAICAL JORGE"/>
    <s v="ZEMU"/>
    <s v="18UE771"/>
    <s v="2"/>
    <s v="Sin Pallet"/>
    <n v="0"/>
    <n v="0"/>
    <x v="0"/>
    <n v="12529.444"/>
    <n v="8004.4440000000004"/>
    <n v="4525"/>
    <n v="144"/>
    <m/>
    <x v="177"/>
    <n v="11"/>
    <s v="11"/>
    <n v="8"/>
    <x v="1"/>
    <n v="0.9"/>
    <n v="18"/>
    <s v="SANJOPAS S.A."/>
  </r>
  <r>
    <n v="1002216766"/>
    <s v="UE01"/>
    <d v="2022-04-11T00:00:00"/>
    <d v="1899-12-30T15:31:00"/>
    <s v="012-024-00414277"/>
    <s v="9000812156"/>
    <s v="012-022-00317677"/>
    <n v="1280.5"/>
    <n v="1435.7"/>
    <s v="ZPVN"/>
    <s v="40570016"/>
    <s v="0000398087"/>
    <n v="8002835766"/>
    <n v="1002216766"/>
    <s v="15-00001123"/>
    <s v="SELVALEGRE"/>
    <n v="200"/>
    <s v="BOL"/>
    <s v="101627"/>
    <s v="ACEROSCENTER CIA. LTDA."/>
    <s v="805311"/>
    <s v="LOCAL AMBATO 1"/>
    <s v="AMBATO"/>
    <s v="QUISQUIS Y ATAHUALPA"/>
    <s v="OTAMBA"/>
    <s v="O-Tungurahua-Ambato"/>
    <n v="250"/>
    <x v="182"/>
    <x v="182"/>
    <s v="100014978"/>
    <s v="CUAICAL JORGE"/>
    <s v="ZEMU"/>
    <s v="18UE771"/>
    <s v="2"/>
    <s v="Sin Pallet"/>
    <n v="0"/>
    <n v="0"/>
    <x v="0"/>
    <n v="14530.556"/>
    <n v="10005.556"/>
    <n v="4525"/>
    <n v="180"/>
    <m/>
    <x v="177"/>
    <n v="11"/>
    <s v="11"/>
    <n v="10"/>
    <x v="1"/>
    <n v="0.9"/>
    <n v="18"/>
    <s v="SANJOPAS S.A."/>
  </r>
  <r>
    <n v="1002216689"/>
    <s v="UE01"/>
    <d v="2022-04-11T00:00:00"/>
    <d v="1899-12-30T15:33:00"/>
    <s v="012-024-00414278"/>
    <s v="9000812158"/>
    <s v="012-022-00317679"/>
    <n v="4121.6000000000004"/>
    <n v="4621.16"/>
    <s v="ZPVN"/>
    <s v="40570036"/>
    <s v="0000398112"/>
    <n v="8002835687"/>
    <n v="1002216689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74"/>
    <x v="174"/>
    <s v="100019596"/>
    <s v="TOAPANTA LUIS E."/>
    <s v="ZETT"/>
    <s v="18UE796"/>
    <s v="1"/>
    <s v="Con Pallet"/>
    <n v="0.05"/>
    <n v="32"/>
    <x v="0"/>
    <n v="49880"/>
    <n v="32100"/>
    <n v="17780"/>
    <n v="537.6"/>
    <m/>
    <x v="170"/>
    <n v="11"/>
    <s v="11"/>
    <n v="32"/>
    <x v="1"/>
    <n v="0.84000000000000008"/>
    <n v="16.8"/>
    <s v="TRIMPESAS S.A."/>
  </r>
  <r>
    <n v="1002216767"/>
    <s v="UE01"/>
    <d v="2022-04-11T00:00:00"/>
    <d v="1899-12-30T15:36:00"/>
    <s v="012-024-00414279"/>
    <s v="9000812159"/>
    <s v="012-022-00317680"/>
    <n v="4193.1400000000003"/>
    <n v="4701.38"/>
    <s v="ZPVN"/>
    <s v="40570046"/>
    <s v="P000034160"/>
    <n v="8002835768"/>
    <n v="1002216767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1000"/>
    <n v="33040"/>
    <n v="17960"/>
    <n v="501.6"/>
    <m/>
    <x v="10"/>
    <n v="11"/>
    <s v="11"/>
    <n v="33"/>
    <x v="1"/>
    <n v="0.76"/>
    <n v="15.200000000000001"/>
    <s v="TRANSPORTE PROPIO"/>
  </r>
  <r>
    <n v="1002216700"/>
    <s v="UE01"/>
    <d v="2022-04-11T00:00:00"/>
    <d v="1899-12-30T15:43:00"/>
    <s v="012-024-00414280"/>
    <s v=""/>
    <s v=""/>
    <n v="0"/>
    <n v="0"/>
    <s v="ZPRC"/>
    <s v="2500108997"/>
    <s v="0000398096"/>
    <n v="8002835699"/>
    <n v="1002216700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34"/>
    <x v="134"/>
    <s v="100015025"/>
    <s v="ARCINIEGA OSWALDO"/>
    <s v="ZEMT"/>
    <s v="18UE826"/>
    <s v="1"/>
    <s v="Con Pallet"/>
    <n v="0.05"/>
    <n v="24"/>
    <x v="0"/>
    <n v="39650"/>
    <n v="24080"/>
    <n v="15570"/>
    <n v="552"/>
    <m/>
    <x v="132"/>
    <n v="11"/>
    <s v="11"/>
    <n v="24"/>
    <x v="1"/>
    <n v="1.1499999999999999"/>
    <n v="23"/>
    <s v="LIDENORTI S.A."/>
  </r>
  <r>
    <n v="1002216742"/>
    <s v="UE01"/>
    <d v="2022-04-11T00:00:00"/>
    <d v="1899-12-30T15:45:00"/>
    <s v="012-024-00414281"/>
    <s v=""/>
    <s v=""/>
    <n v="0"/>
    <n v="0"/>
    <s v="ZPRC"/>
    <s v="2500109003"/>
    <s v="P000034167"/>
    <n v="8002835736"/>
    <n v="1002216742"/>
    <s v="15-00001116"/>
    <s v="ARMADURO GRANEL"/>
    <n v="32.29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370"/>
    <n v="32290"/>
    <n v="18080"/>
    <n v="474.66"/>
    <m/>
    <x v="7"/>
    <n v="11"/>
    <s v="11"/>
    <n v="32.29"/>
    <x v="1"/>
    <n v="14.699907091978941"/>
    <n v="14.699907091978941"/>
    <s v="TRANSPORTE PROPIO"/>
  </r>
  <r>
    <n v="1002216756"/>
    <s v="UE01"/>
    <d v="2022-04-11T00:00:00"/>
    <d v="1899-12-30T15:51:00"/>
    <s v="012-024-00414282"/>
    <s v="9000812164"/>
    <s v="012-022-00317682"/>
    <n v="271.60000000000002"/>
    <n v="304.52"/>
    <s v="ZPVN"/>
    <s v="40569998"/>
    <s v="0000398048"/>
    <n v="8002835753"/>
    <n v="1002216756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6523.8890000000001"/>
    <n v="1998.8889999999999"/>
    <n v="4525"/>
    <n v="42.4"/>
    <m/>
    <x v="119"/>
    <n v="11"/>
    <s v="11"/>
    <n v="2"/>
    <x v="1"/>
    <n v="1.06"/>
    <n v="21.2"/>
    <s v="LIDENORTI S.A."/>
  </r>
  <r>
    <n v="1002216756"/>
    <s v="UE01"/>
    <d v="2022-04-11T00:00:00"/>
    <d v="1899-12-30T15:51:00"/>
    <s v="012-024-00414283"/>
    <s v="9000812163"/>
    <s v="012-022-00317681"/>
    <n v="2262.4"/>
    <n v="2536.62"/>
    <s v="ZPVN"/>
    <s v="40569999"/>
    <s v="0000398049"/>
    <n v="8002835754"/>
    <n v="1002216756"/>
    <s v="15-00001124"/>
    <s v="SELVALEGRE ANTIHUMEDAD"/>
    <n v="32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20516.111000000001"/>
    <n v="15991.111000000001"/>
    <n v="4525"/>
    <n v="339.2"/>
    <m/>
    <x v="119"/>
    <n v="11"/>
    <s v="11"/>
    <n v="16"/>
    <x v="1"/>
    <n v="1.06"/>
    <n v="21.2"/>
    <s v="LIDENORTI S.A."/>
  </r>
  <r>
    <n v="1002216782"/>
    <s v="UE01"/>
    <d v="2022-04-11T00:00:00"/>
    <d v="1899-12-30T15:59:00"/>
    <s v="012-024-00414284"/>
    <s v="9000812170"/>
    <s v="012-022-00317684"/>
    <n v="264.39999999999998"/>
    <n v="296.45"/>
    <s v="ZPVN"/>
    <s v="40570072"/>
    <s v="0000398162"/>
    <n v="8002835786"/>
    <n v="1002216782"/>
    <s v="15-00001119"/>
    <s v="CAMPEON ANTIHUMEDAD"/>
    <n v="40"/>
    <s v="BOL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6540"/>
    <n v="2000"/>
    <n v="4540"/>
    <n v="42.4"/>
    <m/>
    <x v="9"/>
    <n v="11"/>
    <s v="11"/>
    <n v="2"/>
    <x v="1"/>
    <n v="1.06"/>
    <n v="21.2"/>
    <s v="SANJOPAS S.A."/>
  </r>
  <r>
    <n v="1002216782"/>
    <s v="UE01"/>
    <d v="2022-04-11T00:00:00"/>
    <d v="1899-12-30T15:59:00"/>
    <s v="012-024-00414285"/>
    <s v="9000812169"/>
    <s v="012-022-00317683"/>
    <n v="2198.4"/>
    <n v="2464.86"/>
    <s v="ZPVN"/>
    <s v="40570072"/>
    <s v="0000398161"/>
    <n v="8002835787"/>
    <n v="1002216782"/>
    <s v="15-00001124"/>
    <s v="SELVALEGRE ANTIHUMEDAD"/>
    <n v="320"/>
    <s v="BOL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20540"/>
    <n v="16000"/>
    <n v="4540"/>
    <n v="339.2"/>
    <m/>
    <x v="9"/>
    <n v="11"/>
    <s v="11"/>
    <n v="16"/>
    <x v="1"/>
    <n v="1.06"/>
    <n v="21.2"/>
    <s v="SANJOPAS S.A."/>
  </r>
  <r>
    <n v="1002216698"/>
    <s v="UE01"/>
    <d v="2022-04-11T00:00:00"/>
    <d v="1899-12-30T16:03:00"/>
    <s v="012-024-00414286"/>
    <s v="9000812173"/>
    <s v="012-022-00317685"/>
    <n v="2932.8"/>
    <n v="3288.28"/>
    <s v="ZPVN"/>
    <s v="40570041"/>
    <s v="0000398117"/>
    <n v="8002835697"/>
    <n v="1002216698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114"/>
    <x v="114"/>
    <s v="100014846"/>
    <s v="SANCHEZ EDUARDO"/>
    <s v="ZEMT"/>
    <s v="18UE324"/>
    <s v="1"/>
    <s v="Con Pallet"/>
    <n v="0.05"/>
    <n v="24"/>
    <x v="0"/>
    <n v="39370"/>
    <n v="24000"/>
    <n v="15370"/>
    <n v="633.6"/>
    <m/>
    <x v="112"/>
    <n v="11"/>
    <s v="11"/>
    <n v="24"/>
    <x v="1"/>
    <n v="1.32"/>
    <n v="26.400000000000002"/>
    <s v="LIDENORTI S.A."/>
  </r>
  <r>
    <n v="1002216774"/>
    <s v="UE01"/>
    <d v="2022-04-11T00:00:00"/>
    <d v="1899-12-30T16:08:00"/>
    <s v="012-024-00414287"/>
    <s v="9000812188"/>
    <s v="012-022-00317686"/>
    <n v="2426.4"/>
    <n v="2720.5"/>
    <s v="ZPVN"/>
    <s v="40570073"/>
    <s v="P000034172"/>
    <n v="8002835778"/>
    <n v="1002216774"/>
    <s v="15-00001123"/>
    <s v="SELVALEGRE"/>
    <n v="360"/>
    <s v="BOL"/>
    <s v="101500"/>
    <s v="DISTRIBUIDORA ROSERO S.C.C."/>
    <s v="801434"/>
    <s v="FERETERIA MARIANITAS"/>
    <s v="QUITO"/>
    <s v="FRANCISCO DE ORELLANA E IGNACIO JAR"/>
    <s v="OPPIFO"/>
    <s v="O-Pichincha-Pifo"/>
    <n v="102"/>
    <x v="31"/>
    <x v="31"/>
    <s v="100014899"/>
    <s v="PILLAJO LUIS"/>
    <s v="ZEMU"/>
    <s v="18UE517"/>
    <s v="2"/>
    <s v="Sin Pallet"/>
    <n v="0"/>
    <n v="0"/>
    <x v="0"/>
    <n v="27010"/>
    <n v="18000"/>
    <n v="9010"/>
    <n v="154.80000000000001"/>
    <m/>
    <x v="29"/>
    <n v="11"/>
    <s v="11"/>
    <n v="18"/>
    <x v="1"/>
    <n v="0.43000000000000005"/>
    <n v="8.6000000000000014"/>
    <s v="SANJOPAS S.A."/>
  </r>
  <r>
    <n v="1002216795"/>
    <s v="UE01"/>
    <d v="2022-04-11T00:00:00"/>
    <d v="1899-12-30T16:12:00"/>
    <s v="012-024-00414288"/>
    <s v="9000812196"/>
    <s v="012-022-00317687"/>
    <n v="2358"/>
    <n v="2643.8"/>
    <s v="ZPVN"/>
    <s v="40570050"/>
    <s v="0000398122"/>
    <n v="8002835801"/>
    <n v="1002216795"/>
    <s v="15-00001120"/>
    <s v="CAMPEON"/>
    <n v="360"/>
    <s v="BOL"/>
    <s v="101669"/>
    <s v="CONSTRUHORMIGON S.A."/>
    <s v="810678"/>
    <s v="MONT BLANC"/>
    <s v="QUITO"/>
    <s v="PASEO C Y CAMILO PONCE ENRIQUEZ"/>
    <s v="OPCONO"/>
    <s v="O-Pichincha-Conocoto"/>
    <n v="123"/>
    <x v="131"/>
    <x v="131"/>
    <s v="10008262"/>
    <s v="AYALA VIVAS EDISON SANTIAGO"/>
    <s v="ZEMU"/>
    <s v="18UE588"/>
    <s v="2"/>
    <s v="Sin Pallet"/>
    <n v="0"/>
    <n v="0"/>
    <x v="0"/>
    <n v="27310"/>
    <n v="18050"/>
    <n v="9260"/>
    <n v="183.6"/>
    <m/>
    <x v="129"/>
    <n v="11"/>
    <s v="11"/>
    <n v="18"/>
    <x v="1"/>
    <n v="0.51"/>
    <n v="10.199999999999999"/>
    <s v="SETRAINCE"/>
  </r>
  <r>
    <n v="1002216824"/>
    <s v="UE01"/>
    <d v="2022-04-11T00:00:00"/>
    <d v="1899-12-30T16:25:00"/>
    <s v="012-024-00414289"/>
    <s v="9000812200"/>
    <s v="012-022-00317688"/>
    <n v="4358.18"/>
    <n v="4886.42"/>
    <s v="ZPVN"/>
    <s v="40569747"/>
    <s v="0000397759"/>
    <n v="8002835836"/>
    <n v="1002216824"/>
    <s v="15-00001115"/>
    <s v="ARMADURO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150"/>
    <n v="33030"/>
    <n v="18120"/>
    <n v="594"/>
    <m/>
    <x v="155"/>
    <n v="11"/>
    <s v="11"/>
    <n v="33"/>
    <x v="1"/>
    <n v="0.9"/>
    <n v="18"/>
    <s v="TRANSPORTE PROPIO"/>
  </r>
  <r>
    <n v="1002216728"/>
    <s v="UE01"/>
    <d v="2022-04-11T00:00:00"/>
    <d v="1899-12-30T16:31:00"/>
    <s v="012-024-00414290"/>
    <s v="9000812205"/>
    <s v="012-022-00317689"/>
    <n v="4023.58"/>
    <n v="4511.26"/>
    <s v="ZPVN"/>
    <s v="40570025"/>
    <s v="P000034149"/>
    <n v="8002835723"/>
    <n v="1002216728"/>
    <s v="15-00000218"/>
    <s v="MAGNO HE"/>
    <n v="31.56"/>
    <s v="T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5013"/>
    <s v="REA GALO"/>
    <s v="ZECI"/>
    <s v="18UE802GR"/>
    <s v="2"/>
    <s v="Sin Pallet"/>
    <n v="0"/>
    <n v="0"/>
    <x v="0"/>
    <n v="50000"/>
    <n v="31560"/>
    <n v="18440"/>
    <n v="514.42999999999995"/>
    <m/>
    <x v="106"/>
    <n v="11"/>
    <s v="11"/>
    <n v="31.56"/>
    <x v="1"/>
    <n v="16.300063371356146"/>
    <n v="16.300063371356146"/>
    <s v="TRANSPORTE PROPIO"/>
  </r>
  <r>
    <n v="1002216841"/>
    <s v="UE01"/>
    <d v="2022-04-11T00:00:00"/>
    <d v="1899-12-30T16:34:00"/>
    <s v="012-024-00414291"/>
    <s v="9000812207"/>
    <s v="012-022-00317690"/>
    <n v="2390"/>
    <n v="2679.68"/>
    <s v="ZPVN"/>
    <s v="40569790"/>
    <s v="P000034100"/>
    <n v="8002835856"/>
    <n v="1002216841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20"/>
    <n v="9320"/>
    <n v="183.6"/>
    <m/>
    <x v="7"/>
    <n v="11"/>
    <s v="11"/>
    <n v="18"/>
    <x v="1"/>
    <n v="0.51"/>
    <n v="10.199999999999999"/>
    <s v="TRANSPORTE PROPIO"/>
  </r>
  <r>
    <n v="1002216780"/>
    <s v="UE01"/>
    <d v="2022-04-11T00:00:00"/>
    <d v="1899-12-30T16:38:00"/>
    <s v="012-024-00414292"/>
    <s v="9000812208"/>
    <s v="012-022-00317691"/>
    <n v="4217.3999999999996"/>
    <n v="4728.58"/>
    <s v="ZPVN"/>
    <s v="40570028"/>
    <s v="0000398102"/>
    <n v="8002835784"/>
    <n v="1002216780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155"/>
    <x v="155"/>
    <s v="100015298"/>
    <s v="GUALSAQUI RAMIRO"/>
    <s v="ZETT"/>
    <s v="18UE544"/>
    <s v="2"/>
    <s v="Sin Pallet"/>
    <n v="0"/>
    <n v="0"/>
    <x v="0"/>
    <n v="51050"/>
    <n v="33020"/>
    <n v="18030"/>
    <n v="554.4"/>
    <m/>
    <x v="152"/>
    <n v="11"/>
    <s v="11"/>
    <n v="33"/>
    <x v="1"/>
    <n v="0.84"/>
    <n v="16.8"/>
    <s v="SANJOPAS S.A."/>
  </r>
  <r>
    <n v="1002216819"/>
    <s v="UE01"/>
    <d v="2022-04-11T00:00:00"/>
    <d v="1899-12-30T16:44:00"/>
    <s v="012-024-00414293"/>
    <s v="9000812212"/>
    <s v="012-022-00317692"/>
    <n v="2426.4"/>
    <n v="2720.5"/>
    <s v="ZPVN"/>
    <s v="40570078"/>
    <s v="0000398174"/>
    <n v="8002835829"/>
    <n v="1002216819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20316"/>
    <s v="TROYA DAVID"/>
    <s v="ZEMU"/>
    <s v="18UE644"/>
    <s v="2"/>
    <s v="Sin Pallet"/>
    <n v="0"/>
    <n v="0"/>
    <x v="0"/>
    <n v="26840"/>
    <n v="18020"/>
    <n v="8820"/>
    <n v="136.80000000000001"/>
    <m/>
    <x v="14"/>
    <n v="11"/>
    <s v="11"/>
    <n v="18"/>
    <x v="1"/>
    <n v="0.38"/>
    <n v="7.6000000000000005"/>
    <s v="OTAVALOTRUCKS S.A."/>
  </r>
  <r>
    <n v="1002216846"/>
    <s v="UE01"/>
    <d v="2022-04-11T00:00:00"/>
    <d v="1899-12-30T16:49:00"/>
    <s v="012-024-00414294"/>
    <s v="9000812001"/>
    <s v="013-020-00048176"/>
    <n v="2552.4"/>
    <n v="2861.77"/>
    <s v="ZPDF"/>
    <s v="70178542"/>
    <s v="0000398036"/>
    <n v="8002835862"/>
    <n v="1002216846"/>
    <s v="15-00001124"/>
    <s v="SELVALEGRE ANTIHUMEDAD"/>
    <n v="360"/>
    <s v="BOL"/>
    <s v="10003235"/>
    <s v="CORTEZ OBANDO MARIA GABRIELA"/>
    <s v="807625"/>
    <s v="BODEGA PRINCIPAL FERRETERIA DAYANA"/>
    <s v="RIOVERDE"/>
    <s v="VIA PRINCIPAL RIO VERDE"/>
    <s v="OERIOV"/>
    <s v="O-Esmeraldas-Rioverde"/>
    <n v="418"/>
    <x v="77"/>
    <x v="77"/>
    <s v="100014963"/>
    <s v="SANCHEZ MARCOS"/>
    <s v="ZEMU"/>
    <s v="18UE619"/>
    <s v="2"/>
    <s v="Sin Pallet"/>
    <n v="0"/>
    <n v="0"/>
    <x v="0"/>
    <n v="27070"/>
    <n v="18010"/>
    <n v="9060"/>
    <n v="410.4"/>
    <m/>
    <x v="75"/>
    <n v="11"/>
    <s v="11"/>
    <n v="18"/>
    <x v="1"/>
    <n v="1.1399999999999999"/>
    <n v="22.799999999999997"/>
    <s v="LIDENORTI S.A."/>
  </r>
  <r>
    <n v="1002216820"/>
    <s v="UE01"/>
    <d v="2022-04-11T00:00:00"/>
    <d v="1899-12-30T16:50:00"/>
    <s v="012-024-00414295"/>
    <s v="9000812214"/>
    <s v="012-022-00317693"/>
    <n v="2301.35"/>
    <n v="2580.29"/>
    <s v="ZPVN"/>
    <s v="40570057"/>
    <s v="P000034166"/>
    <n v="8002835830"/>
    <n v="1002216820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3"/>
    <x v="33"/>
    <s v="100014931"/>
    <s v="VACA GALO"/>
    <s v="ZEMU"/>
    <s v="18UE737"/>
    <s v="2"/>
    <s v="Sin Pallet"/>
    <n v="0"/>
    <n v="0"/>
    <x v="0"/>
    <n v="27000"/>
    <n v="18030"/>
    <n v="8970"/>
    <n v="266.39999999999998"/>
    <m/>
    <x v="31"/>
    <n v="11"/>
    <s v="11"/>
    <n v="18"/>
    <x v="1"/>
    <n v="0.74"/>
    <n v="14.799999999999999"/>
    <s v="TRANSPORTE PESADO CIAPRUTE S.A."/>
  </r>
  <r>
    <n v="1002216791"/>
    <s v="UE01"/>
    <d v="2022-04-11T00:00:00"/>
    <d v="1899-12-30T16:52:00"/>
    <s v="012-024-00414296"/>
    <s v="9000812218"/>
    <s v="012-022-00317694"/>
    <n v="2985.6"/>
    <n v="3347.47"/>
    <s v="ZPVN"/>
    <s v="40570039"/>
    <s v="P000034157"/>
    <n v="8002835798"/>
    <n v="1002216791"/>
    <s v="15-00001119"/>
    <s v="CAMPEON ANTIHUMEDAD"/>
    <n v="48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64"/>
    <x v="64"/>
    <s v="100014869"/>
    <s v="ROCHA JORGE"/>
    <s v="ZEMT"/>
    <s v="18UE718"/>
    <s v="1"/>
    <s v="Con Pallet"/>
    <n v="0.05"/>
    <n v="24"/>
    <x v="0"/>
    <n v="39990"/>
    <n v="24010"/>
    <n v="15980"/>
    <n v="566.4"/>
    <m/>
    <x v="62"/>
    <n v="11"/>
    <s v="11"/>
    <n v="24"/>
    <x v="1"/>
    <n v="1.18"/>
    <n v="23.599999999999998"/>
    <s v="TRAPSA C.A."/>
  </r>
  <r>
    <n v="1002216832"/>
    <s v="UE01"/>
    <d v="2022-04-11T00:00:00"/>
    <d v="1899-12-30T17:00:00"/>
    <s v="012-024-00414297"/>
    <s v="9000812219"/>
    <s v="012-022-00317695"/>
    <n v="2301.35"/>
    <n v="2580.29"/>
    <s v="ZPVN"/>
    <s v="40570077"/>
    <s v="P000034178"/>
    <n v="8002835846"/>
    <n v="100221683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s v="18UE694"/>
    <s v="2"/>
    <s v="Sin Pallet"/>
    <n v="0"/>
    <n v="0"/>
    <x v="0"/>
    <n v="26920"/>
    <n v="18020"/>
    <n v="8900"/>
    <n v="266.39999999999998"/>
    <m/>
    <x v="46"/>
    <n v="11"/>
    <s v="11"/>
    <n v="18"/>
    <x v="1"/>
    <n v="0.74"/>
    <n v="14.799999999999999"/>
    <s v="TRAPSA C.A."/>
  </r>
  <r>
    <n v="1002216888"/>
    <s v="UE01"/>
    <d v="2022-04-11T00:00:00"/>
    <d v="1899-12-30T17:03:00"/>
    <s v="012-024-00414298"/>
    <s v="9000811988"/>
    <s v="013-020-00048174"/>
    <n v="4297.16"/>
    <n v="4818"/>
    <s v="ZPDF"/>
    <s v="70178538"/>
    <s v="0000398020"/>
    <n v="8002835912"/>
    <n v="1002216888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30"/>
    <n v="33040"/>
    <n v="18290"/>
    <n v="996.6"/>
    <m/>
    <x v="130"/>
    <n v="11"/>
    <s v="11"/>
    <n v="33"/>
    <x v="1"/>
    <n v="1.51"/>
    <n v="30.2"/>
    <s v="TRANSPORTE PROPIO"/>
  </r>
  <r>
    <n v="1002216770"/>
    <s v="UE01"/>
    <d v="2022-04-11T00:00:00"/>
    <d v="1899-12-30T17:04:00"/>
    <s v="012-024-00414299"/>
    <s v=""/>
    <s v=""/>
    <n v="0"/>
    <n v="0"/>
    <s v="ZPRC"/>
    <s v="2500108972"/>
    <s v="P000034097"/>
    <n v="8002835771"/>
    <n v="1002216770"/>
    <s v="15-00000218"/>
    <s v="MAGNO HE"/>
    <n v="30.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800"/>
    <n v="30300"/>
    <n v="15500"/>
    <n v="0"/>
    <m/>
    <x v="3"/>
    <n v="11"/>
    <s v="11"/>
    <n v="30.3"/>
    <x v="1"/>
    <n v="0"/>
    <n v="0"/>
    <s v="UNICON"/>
  </r>
  <r>
    <n v="1002216789"/>
    <s v="UE01"/>
    <d v="2022-04-11T00:00:00"/>
    <d v="1899-12-30T17:06:00"/>
    <s v="012-024-00414300"/>
    <s v="9000812221"/>
    <s v="012-022-00317696"/>
    <n v="3262.32"/>
    <n v="3657.74"/>
    <s v="ZPVN"/>
    <s v="40569469"/>
    <s v="0000397265"/>
    <n v="8002835796"/>
    <n v="1002216789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s v="18UE689"/>
    <s v="1"/>
    <s v="Con Pallet"/>
    <n v="0.05"/>
    <n v="24"/>
    <x v="0"/>
    <n v="39610"/>
    <n v="24070"/>
    <n v="15540"/>
    <n v="100.8"/>
    <m/>
    <x v="69"/>
    <n v="11"/>
    <s v="11"/>
    <n v="24"/>
    <x v="1"/>
    <n v="0.21"/>
    <n v="4.2"/>
    <s v="LA ARMENIA S.A."/>
  </r>
  <r>
    <n v="1002216812"/>
    <s v="UE01"/>
    <d v="2022-04-11T00:00:00"/>
    <d v="1899-12-30T17:09:00"/>
    <s v="012-024-00414301"/>
    <s v=""/>
    <s v=""/>
    <n v="0"/>
    <n v="0"/>
    <s v="ZPRC"/>
    <s v="2500109011"/>
    <s v="P000034179"/>
    <n v="8002835822"/>
    <n v="1002216812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32"/>
    <x v="32"/>
    <s v="100014921"/>
    <s v="QUILUMBAQUIN BENJAMIN"/>
    <s v="ZETT"/>
    <s v="18UE557"/>
    <s v="1"/>
    <s v="Con Pallet"/>
    <n v="0.05"/>
    <n v="32"/>
    <x v="0"/>
    <n v="50660"/>
    <n v="32030"/>
    <n v="18630"/>
    <n v="134.4"/>
    <m/>
    <x v="30"/>
    <n v="11"/>
    <s v="11"/>
    <n v="32"/>
    <x v="1"/>
    <n v="0.21000000000000002"/>
    <n v="4.2"/>
    <s v="TRIMPESAS S.A."/>
  </r>
  <r>
    <n v="1002216887"/>
    <s v="UE01"/>
    <d v="2022-04-11T00:00:00"/>
    <d v="1899-12-30T17:16:00"/>
    <s v="012-024-00414302"/>
    <s v="9000812225"/>
    <s v="012-022-00317697"/>
    <n v="2310"/>
    <n v="2589.9899999999998"/>
    <s v="ZPVN"/>
    <s v="40570083"/>
    <s v="P000034181"/>
    <n v="8002835911"/>
    <n v="1002216887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00"/>
    <n v="18500"/>
    <n v="0"/>
    <m/>
    <x v="139"/>
    <n v="11"/>
    <s v="11"/>
    <n v="33"/>
    <x v="1"/>
    <n v="0"/>
    <n v="0"/>
    <s v="TRANSPORTE PROPIO"/>
  </r>
  <r>
    <n v="1002216810"/>
    <s v="UE01"/>
    <d v="2022-04-11T00:00:00"/>
    <d v="1899-12-30T17:18:00"/>
    <s v="012-024-00414303"/>
    <s v="9000812228"/>
    <s v="012-022-00317700"/>
    <n v="541.6"/>
    <n v="607.24"/>
    <s v="ZPVN"/>
    <s v="40570049"/>
    <s v="P000034163"/>
    <n v="8002835817"/>
    <n v="1002216810"/>
    <s v="15-00001115"/>
    <s v="ARMADURO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4"/>
    <x v="0"/>
    <n v="10032.916999999999"/>
    <n v="4006.25"/>
    <n v="6026.6670000000004"/>
    <n v="36.799999999999997"/>
    <m/>
    <x v="19"/>
    <n v="11"/>
    <s v="11"/>
    <n v="4"/>
    <x v="1"/>
    <n v="0.45999999999999996"/>
    <n v="9.1999999999999993"/>
    <s v="LIDENORTI S.A."/>
  </r>
  <r>
    <n v="1002216810"/>
    <s v="UE01"/>
    <d v="2022-04-11T00:00:00"/>
    <d v="1899-12-30T17:18:00"/>
    <s v="012-024-00414304"/>
    <s v="9000812226"/>
    <s v="012-022-00317698"/>
    <n v="247.2"/>
    <n v="277.16000000000003"/>
    <s v="ZPVN"/>
    <s v="40570048"/>
    <s v="P000034162"/>
    <n v="8002835816"/>
    <n v="1002216810"/>
    <s v="15-00001120"/>
    <s v="CAMPEON"/>
    <n v="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2"/>
    <x v="0"/>
    <n v="8029.7920000000004"/>
    <n v="2003.125"/>
    <n v="6026.6670000000004"/>
    <n v="18.399999999999999"/>
    <m/>
    <x v="19"/>
    <n v="11"/>
    <s v="11"/>
    <n v="2"/>
    <x v="1"/>
    <n v="0.45999999999999996"/>
    <n v="9.1999999999999993"/>
    <s v="LIDENORTI S.A."/>
  </r>
  <r>
    <n v="1002216810"/>
    <s v="UE01"/>
    <d v="2022-04-11T00:00:00"/>
    <d v="1899-12-30T17:18:00"/>
    <s v="012-024-00414305"/>
    <s v="9000812227"/>
    <s v="012-022-00317699"/>
    <n v="3504.8"/>
    <n v="3929.61"/>
    <s v="ZPVN"/>
    <s v="40570047"/>
    <s v="P000034161"/>
    <n v="8002835818"/>
    <n v="1002216810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26"/>
    <x v="0"/>
    <n v="32067.292000000001"/>
    <n v="26040.625"/>
    <n v="6026.6670000000004"/>
    <n v="239.2"/>
    <m/>
    <x v="19"/>
    <n v="11"/>
    <s v="11"/>
    <n v="26"/>
    <x v="1"/>
    <n v="0.45999999999999996"/>
    <n v="9.1999999999999993"/>
    <s v="LIDENORTI S.A."/>
  </r>
  <r>
    <n v="1002216898"/>
    <s v="UE01"/>
    <d v="2022-04-11T00:00:00"/>
    <d v="1899-12-30T17:20:00"/>
    <s v="012-024-00414306"/>
    <s v="9000811980"/>
    <s v="013-020-00048172"/>
    <n v="4297.16"/>
    <n v="4818"/>
    <s v="ZPDF"/>
    <s v="70178531"/>
    <s v="0000398009"/>
    <n v="8002835926"/>
    <n v="1002216898"/>
    <s v="15-00001119"/>
    <s v="CAMPEON ANTIHUMEDAD"/>
    <n v="66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8150"/>
    <s v="CHAMAZA GUAMAN JOSE ROLANDO"/>
    <s v="ZETT"/>
    <s v="18UE841"/>
    <s v="2"/>
    <s v="Sin Pallet"/>
    <n v="0"/>
    <n v="0"/>
    <x v="0"/>
    <n v="52040"/>
    <n v="33030"/>
    <n v="19010"/>
    <n v="917.4"/>
    <m/>
    <x v="130"/>
    <n v="11"/>
    <s v="11"/>
    <n v="33"/>
    <x v="1"/>
    <n v="1.39"/>
    <n v="27.8"/>
    <s v="TRANSPORTE PROPIO"/>
  </r>
  <r>
    <n v="1002216904"/>
    <s v="UE01"/>
    <d v="2022-04-11T00:00:00"/>
    <d v="1899-12-30T17:22:00"/>
    <s v="012-024-00414307"/>
    <s v="9000812230"/>
    <s v="012-022-00317701"/>
    <n v="2426.4"/>
    <n v="2720.5"/>
    <s v="ZPVN"/>
    <s v="40570104"/>
    <s v="0000398213"/>
    <n v="8002835932"/>
    <n v="1002216904"/>
    <s v="15-00001123"/>
    <s v="SELVALEGRE"/>
    <n v="360"/>
    <s v="BOL"/>
    <s v="101664"/>
    <s v="ACERIA DEL ECUADOR C.A. ADELCA"/>
    <s v="800718"/>
    <s v="STEEL CENTER QUITO"/>
    <s v="QUITO"/>
    <s v="STEEL CENTER / VIA A QUITO"/>
    <s v="OPCOTO"/>
    <s v="O-Pichincha-Cotocollao"/>
    <n v="95.7"/>
    <x v="129"/>
    <x v="129"/>
    <s v="100014881"/>
    <s v="HARO VICENTE"/>
    <s v="ZEMU"/>
    <s v="18UE736"/>
    <s v="2"/>
    <s v="Sin Pallet"/>
    <n v="0"/>
    <n v="0"/>
    <x v="0"/>
    <n v="27320"/>
    <n v="18040"/>
    <n v="9280"/>
    <n v="162"/>
    <m/>
    <x v="127"/>
    <n v="11"/>
    <s v="11"/>
    <n v="18"/>
    <x v="1"/>
    <n v="0.45"/>
    <n v="9"/>
    <s v="SANJOPAS S.A."/>
  </r>
  <r>
    <n v="1002216843"/>
    <s v="UE01"/>
    <d v="2022-04-11T00:00:00"/>
    <d v="1899-12-30T17:24:00"/>
    <s v="012-024-00414308"/>
    <s v="9000812231"/>
    <s v="012-022-00317702"/>
    <n v="3879.6"/>
    <n v="4349.83"/>
    <s v="ZPVN"/>
    <s v="40569214"/>
    <s v="0000398169"/>
    <n v="8002835859"/>
    <n v="1002216843"/>
    <s v="15-00000218"/>
    <s v="MAGNO HE"/>
    <n v="32.3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s v="18PCC4653"/>
    <s v="2"/>
    <s v="Sin Pallet"/>
    <n v="0"/>
    <n v="0"/>
    <x v="0"/>
    <n v="50870"/>
    <n v="32330"/>
    <n v="18540"/>
    <n v="363.39"/>
    <m/>
    <x v="1"/>
    <n v="11"/>
    <s v="11"/>
    <n v="32.33"/>
    <x v="1"/>
    <n v="11.240024744819054"/>
    <n v="11.240024744819054"/>
    <s v="TRANSCONCEM CIA. LTDA."/>
  </r>
  <r>
    <n v="1002216867"/>
    <s v="UE01"/>
    <d v="2022-04-11T00:00:00"/>
    <d v="1899-12-30T17:26:00"/>
    <s v="012-024-00414309"/>
    <s v=""/>
    <s v=""/>
    <n v="0"/>
    <n v="0"/>
    <s v="ZPRC"/>
    <s v="2500108995"/>
    <s v="P000034141"/>
    <n v="8002835889"/>
    <n v="1002216867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s v="18UE308"/>
    <s v="2"/>
    <s v="Sin Pallet"/>
    <n v="0"/>
    <n v="0"/>
    <x v="0"/>
    <n v="27140"/>
    <n v="18010"/>
    <n v="9130"/>
    <n v="248.4"/>
    <m/>
    <x v="117"/>
    <n v="11"/>
    <s v="11"/>
    <n v="18"/>
    <x v="1"/>
    <n v="0.69000000000000006"/>
    <n v="13.8"/>
    <s v="TRIMPESAS S.A."/>
  </r>
  <r>
    <n v="1002216787"/>
    <s v="UE01"/>
    <d v="2022-04-11T00:00:00"/>
    <d v="1899-12-30T17:27:00"/>
    <s v="012-024-00414310"/>
    <s v="9000812233"/>
    <s v="012-022-00317703"/>
    <n v="3259.87"/>
    <n v="3654.98"/>
    <s v="ZPVN"/>
    <s v="40569948"/>
    <s v="0000397962"/>
    <n v="8002835794"/>
    <n v="1002216787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28"/>
    <x v="28"/>
    <s v="100018432"/>
    <s v="AYALA LUIS"/>
    <s v="ZEMT"/>
    <s v="18UE569"/>
    <s v="1"/>
    <s v="Con Pallet"/>
    <n v="0.05"/>
    <n v="24"/>
    <x v="0"/>
    <n v="40190"/>
    <n v="24040"/>
    <n v="16150"/>
    <n v="216"/>
    <m/>
    <x v="26"/>
    <n v="11"/>
    <s v="11"/>
    <n v="24"/>
    <x v="1"/>
    <n v="0.45"/>
    <n v="9"/>
    <s v="TRIMPESAS S.A."/>
  </r>
  <r>
    <n v="1002216873"/>
    <s v="UE01"/>
    <d v="2022-04-11T00:00:00"/>
    <d v="1899-12-30T17:31:00"/>
    <s v="012-024-00414311"/>
    <s v=""/>
    <s v=""/>
    <n v="0"/>
    <n v="0"/>
    <s v="ZPRC"/>
    <s v="2500108999"/>
    <s v="0000398078"/>
    <n v="8002835898"/>
    <n v="1002216873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</r>
  <r>
    <n v="1002216873"/>
    <s v="UE01"/>
    <d v="2022-04-11T00:00:00"/>
    <d v="1899-12-30T17:31:00"/>
    <s v="012-024-00414312"/>
    <s v=""/>
    <s v=""/>
    <n v="0"/>
    <n v="0"/>
    <s v="ZPRC"/>
    <s v="2500108999"/>
    <s v="0000398077"/>
    <n v="8002835897"/>
    <n v="1002216873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</r>
  <r>
    <n v="1002216876"/>
    <s v="UE01"/>
    <d v="2022-04-11T00:00:00"/>
    <d v="1899-12-30T17:33:00"/>
    <s v="012-024-00414313"/>
    <s v="9000812235"/>
    <s v="012-022-00317704"/>
    <n v="4284.92"/>
    <n v="4804.28"/>
    <s v="ZPVN"/>
    <s v="40569982"/>
    <s v="0000398021"/>
    <n v="8002835900"/>
    <n v="1002216876"/>
    <s v="15-00001118"/>
    <s v="TECHCEM"/>
    <n v="31.53"/>
    <s v="T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s v="18UE003"/>
    <s v="2"/>
    <s v="Sin Pallet"/>
    <n v="0"/>
    <n v="0"/>
    <x v="0"/>
    <n v="51020"/>
    <n v="31530"/>
    <n v="19490"/>
    <n v="203.05"/>
    <m/>
    <x v="73"/>
    <n v="11"/>
    <s v="11"/>
    <n v="31.53"/>
    <x v="1"/>
    <n v="6.4398985093561691"/>
    <n v="6.4398985093561691"/>
    <s v="J.V. TRANSPREMIUN CIA.LTDA"/>
  </r>
  <r>
    <n v="1002216880"/>
    <s v="UE01"/>
    <d v="2022-04-11T00:00:00"/>
    <d v="1899-12-30T17:35:00"/>
    <s v="012-024-00414314"/>
    <s v="9000812236"/>
    <s v="012-022-00317705"/>
    <n v="3807.6"/>
    <n v="4269.1000000000004"/>
    <s v="ZPVN"/>
    <s v="40569214"/>
    <s v="0000398170"/>
    <n v="8002835904"/>
    <n v="1002216880"/>
    <s v="15-00000218"/>
    <s v="MAGNO HE"/>
    <n v="31.7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s v="18PAB4038"/>
    <s v="2"/>
    <s v="Sin Pallet"/>
    <n v="0"/>
    <n v="0"/>
    <x v="0"/>
    <n v="50450"/>
    <n v="31730"/>
    <n v="18720"/>
    <n v="356.65"/>
    <m/>
    <x v="1"/>
    <n v="11"/>
    <s v="11"/>
    <n v="31.73"/>
    <x v="1"/>
    <n v="11.240151276394579"/>
    <n v="11.240151276394579"/>
    <s v="TRANSCONCEM CIA. LTDA."/>
  </r>
  <r>
    <n v="1002216827"/>
    <s v="UE01"/>
    <d v="2022-04-11T00:00:00"/>
    <d v="1899-12-30T17:36:00"/>
    <s v="012-024-00414315"/>
    <s v="9000812237"/>
    <s v="012-022-00317706"/>
    <n v="2268"/>
    <n v="2542.9"/>
    <s v="ZPVN"/>
    <s v="40570029"/>
    <s v="0000398103"/>
    <n v="8002835839"/>
    <n v="1002216827"/>
    <s v="15-00001119"/>
    <s v="CAMPEON ANTIHUMEDAD"/>
    <n v="360"/>
    <s v="BOL"/>
    <s v="101664"/>
    <s v="ACERIA DEL ECUADOR C.A. ADELCA"/>
    <s v="804077"/>
    <s v="LUZ MARIA PERALTA MORA"/>
    <s v="BUENA FÉ"/>
    <s v="VARIANTE NORT Y G.ANCHUNDIA BARROS"/>
    <s v="ORBUEN"/>
    <s v="O-Losrios-Buenafe"/>
    <n v="328"/>
    <x v="133"/>
    <x v="133"/>
    <s v="100014955"/>
    <s v="VELASCO LUIS"/>
    <s v="ZEMU"/>
    <s v="18UE727"/>
    <s v="2"/>
    <s v="Sin Pallet"/>
    <n v="0"/>
    <n v="0"/>
    <x v="0"/>
    <n v="27210"/>
    <n v="18050"/>
    <n v="9160"/>
    <n v="370.8"/>
    <m/>
    <x v="131"/>
    <n v="11"/>
    <s v="11"/>
    <n v="18"/>
    <x v="1"/>
    <n v="1.03"/>
    <n v="20.6"/>
    <s v="RUTAS COTACACHENSES S.A."/>
  </r>
  <r>
    <n v="1002216922"/>
    <s v="UE01"/>
    <d v="2022-04-11T00:00:00"/>
    <d v="1899-12-30T17:41:00"/>
    <s v="012-024-00414316"/>
    <s v="9000812241"/>
    <s v="012-022-00317708"/>
    <n v="557.6"/>
    <n v="625.17999999999995"/>
    <s v="ZPVN"/>
    <s v="40570119"/>
    <s v="P000034190"/>
    <n v="8002835952"/>
    <n v="1002216922"/>
    <s v="15-00001115"/>
    <s v="ARMADURO"/>
    <n v="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8656.6669999999995"/>
    <n v="4006.6669999999999"/>
    <n v="4650"/>
    <n v="7.2"/>
    <m/>
    <x v="64"/>
    <n v="11"/>
    <s v="11"/>
    <n v="4"/>
    <x v="1"/>
    <n v="0.09"/>
    <n v="1.8"/>
    <s v="TRANSVOLCA S.A."/>
  </r>
  <r>
    <n v="1002216922"/>
    <s v="UE01"/>
    <d v="2022-04-11T00:00:00"/>
    <d v="1899-12-30T17:41:00"/>
    <s v="012-024-00414317"/>
    <s v="9000812239"/>
    <s v="012-022-00317707"/>
    <n v="1932"/>
    <n v="2166.17"/>
    <s v="ZPVN"/>
    <s v="40570118"/>
    <s v="P000034189"/>
    <n v="8002835953"/>
    <n v="1002216922"/>
    <s v="15-00001123"/>
    <s v="SELVALEGRE"/>
    <n v="2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18673.332999999999"/>
    <n v="14023.333000000001"/>
    <n v="4650"/>
    <n v="25.2"/>
    <m/>
    <x v="64"/>
    <n v="11"/>
    <s v="11"/>
    <n v="14"/>
    <x v="1"/>
    <n v="0.09"/>
    <n v="1.8"/>
    <s v="TRANSVOLCA S.A."/>
  </r>
  <r>
    <n v="1002216783"/>
    <s v="UE01"/>
    <d v="2022-04-11T00:00:00"/>
    <d v="1899-12-30T17:45:00"/>
    <s v="012-024-00414318"/>
    <s v="9000812243"/>
    <s v="012-022-00317710"/>
    <n v="1083.2"/>
    <n v="1214.49"/>
    <s v="ZPVN"/>
    <s v="40570055"/>
    <s v="P000034165"/>
    <n v="8002835789"/>
    <n v="1002216783"/>
    <s v="15-00001115"/>
    <s v="ARMADURO"/>
    <n v="16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s v="18UE604"/>
    <s v="1"/>
    <s v="Con Pallet"/>
    <n v="0.05"/>
    <n v="8"/>
    <x v="0"/>
    <n v="15376.666999999999"/>
    <n v="8016.6670000000004"/>
    <n v="7360"/>
    <n v="68.8"/>
    <m/>
    <x v="136"/>
    <n v="11"/>
    <s v="11"/>
    <n v="8"/>
    <x v="1"/>
    <n v="0.43"/>
    <n v="8.6"/>
    <s v="RUTAS COTACACHENSES S.A."/>
  </r>
  <r>
    <n v="1002216783"/>
    <s v="UE01"/>
    <d v="2022-04-11T00:00:00"/>
    <d v="1899-12-30T17:45:00"/>
    <s v="012-024-00414319"/>
    <s v="9000812242"/>
    <s v="012-022-00317709"/>
    <n v="1977.6"/>
    <n v="2217.3000000000002"/>
    <s v="ZPVN"/>
    <s v="40570054"/>
    <s v="P000034164"/>
    <n v="8002835788"/>
    <n v="1002216783"/>
    <s v="15-00001120"/>
    <s v="CAMPEON"/>
    <n v="32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s v="18UE604"/>
    <s v="1"/>
    <s v="Con Pallet"/>
    <n v="0.05"/>
    <n v="16"/>
    <x v="0"/>
    <n v="23393.332999999999"/>
    <n v="16033.333000000001"/>
    <n v="7360"/>
    <n v="137.6"/>
    <m/>
    <x v="136"/>
    <n v="11"/>
    <s v="11"/>
    <n v="16"/>
    <x v="1"/>
    <n v="0.43"/>
    <n v="8.6"/>
    <s v="RUTAS COTACACHENSES S.A."/>
  </r>
  <r>
    <n v="1002216920"/>
    <s v="UE01"/>
    <d v="2022-04-11T00:00:00"/>
    <d v="1899-12-30T17:49:00"/>
    <s v="012-024-00414320"/>
    <s v="9000812246"/>
    <s v="012-022-00317713"/>
    <n v="1343.54"/>
    <n v="1506.38"/>
    <s v="ZPVN"/>
    <s v="40570063"/>
    <s v="P000034169"/>
    <n v="8002835949"/>
    <n v="1002216920"/>
    <s v="15-00001115"/>
    <s v="ARMADURO"/>
    <n v="200"/>
    <s v="BOL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s v="18UE627"/>
    <s v="2"/>
    <s v="Sin Pallet"/>
    <n v="0"/>
    <n v="0"/>
    <x v="0"/>
    <n v="13101.111000000001"/>
    <n v="10027.778"/>
    <n v="3073.3330000000001"/>
    <n v="86"/>
    <m/>
    <x v="134"/>
    <n v="11"/>
    <s v="11"/>
    <n v="10"/>
    <x v="1"/>
    <n v="0.43"/>
    <n v="8.6"/>
    <s v="LIDENORTI S.A."/>
  </r>
  <r>
    <n v="1002216920"/>
    <s v="UE01"/>
    <d v="2022-04-11T00:00:00"/>
    <d v="1899-12-30T17:49:00"/>
    <s v="012-024-00414321"/>
    <s v="9000812244"/>
    <s v="012-022-00317711"/>
    <n v="490.92"/>
    <n v="550.41999999999996"/>
    <s v="ZPVN"/>
    <s v="40570064"/>
    <s v="P000034170"/>
    <n v="8002835948"/>
    <n v="1002216920"/>
    <s v="15-00001120"/>
    <s v="CAMPEON"/>
    <n v="80"/>
    <s v="BOL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s v="18UE627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</r>
  <r>
    <n v="1002216920"/>
    <s v="UE01"/>
    <d v="2022-04-11T00:00:00"/>
    <d v="1899-12-30T17:49:00"/>
    <s v="012-024-00414322"/>
    <s v="9000812245"/>
    <s v="012-022-00317712"/>
    <n v="535.04999999999995"/>
    <n v="599.91"/>
    <s v="ZPVN"/>
    <s v="40570062"/>
    <s v="P000034168"/>
    <n v="8002835950"/>
    <n v="1002216920"/>
    <s v="15-00001123"/>
    <s v="SELVALEGRE"/>
    <n v="80"/>
    <s v="BOL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s v="18UE627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</r>
  <r>
    <n v="1002216806"/>
    <s v="UE01"/>
    <d v="2022-04-11T00:00:00"/>
    <d v="1899-12-30T17:56:00"/>
    <s v="012-024-00414323"/>
    <s v="9000812247"/>
    <s v="012-022-00317714"/>
    <n v="4204.8"/>
    <n v="4714.45"/>
    <s v="ZPVN"/>
    <s v="40570087"/>
    <s v="0000398186"/>
    <n v="8002835812"/>
    <n v="1002216806"/>
    <s v="15-00001119"/>
    <s v="CAMPEON ANTIHUMEDAD"/>
    <n v="640"/>
    <s v="BOL"/>
    <s v="10007855"/>
    <s v="MENDOZA GARCIA MARIA MAGDALENA"/>
    <s v="810819"/>
    <s v="BODEGA PRINCIPAL"/>
    <s v="EL CARMEN"/>
    <s v="AV CHONE Y VIA PITA"/>
    <s v="OMELCA"/>
    <s v="O-Manabi-Elcarmen"/>
    <n v="278"/>
    <x v="181"/>
    <x v="181"/>
    <s v="10008307"/>
    <s v="RECALDE HERNANDEZ SEGUNDO WILSON"/>
    <s v="ZETT"/>
    <s v="18UE783"/>
    <s v="1"/>
    <s v="Con Pallet"/>
    <n v="0.05"/>
    <n v="32"/>
    <x v="0"/>
    <n v="51570"/>
    <n v="32090"/>
    <n v="19480"/>
    <n v="531.20000000000005"/>
    <m/>
    <x v="176"/>
    <n v="11"/>
    <s v="11"/>
    <n v="32"/>
    <x v="1"/>
    <n v="0.83000000000000007"/>
    <n v="16.600000000000001"/>
    <s v="TRANSPREMIUM CIA. LTDA."/>
  </r>
  <r>
    <n v="1002216895"/>
    <s v="UE01"/>
    <d v="2022-04-11T00:00:00"/>
    <d v="1899-12-30T17:57:00"/>
    <s v="012-024-00414324"/>
    <s v="9000812249"/>
    <s v="012-022-00317716"/>
    <n v="244.73"/>
    <n v="274.39999999999998"/>
    <s v="ZPVN"/>
    <s v="40569868"/>
    <s v="P000034123"/>
    <n v="8002835924"/>
    <n v="1002216895"/>
    <s v="15-00001120"/>
    <s v="CAMPEON"/>
    <n v="4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"/>
    <x v="0"/>
    <n v="10485"/>
    <n v="2000"/>
    <n v="8485"/>
    <n v="17.600000000000001"/>
    <m/>
    <x v="32"/>
    <n v="11"/>
    <s v="11"/>
    <n v="2"/>
    <x v="1"/>
    <n v="0.44000000000000006"/>
    <n v="8.8000000000000007"/>
    <s v="TRANSPORTE PROPIO"/>
  </r>
  <r>
    <n v="1002216895"/>
    <s v="UE01"/>
    <d v="2022-04-11T00:00:00"/>
    <d v="1899-12-30T17:57:00"/>
    <s v="012-024-00414325"/>
    <s v="9000812248"/>
    <s v="012-022-00317715"/>
    <n v="4270.46"/>
    <n v="4788.07"/>
    <s v="ZPVN"/>
    <s v="40569867"/>
    <s v="P000034122"/>
    <n v="8002835923"/>
    <n v="1002216895"/>
    <s v="15-00001123"/>
    <s v="SELVALEGRE"/>
    <n v="64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2"/>
    <x v="0"/>
    <n v="40485"/>
    <n v="32000"/>
    <n v="8485"/>
    <n v="281.60000000000002"/>
    <m/>
    <x v="32"/>
    <n v="11"/>
    <s v="11"/>
    <n v="32"/>
    <x v="1"/>
    <n v="0.44000000000000006"/>
    <n v="8.8000000000000007"/>
    <s v="TRANSPORTE PROPIO"/>
  </r>
  <r>
    <n v="1002216790"/>
    <s v="UE01"/>
    <d v="2022-04-11T00:00:00"/>
    <d v="1899-12-30T18:00:00"/>
    <s v="012-024-00414326"/>
    <s v="9000812250"/>
    <s v="012-022-00317717"/>
    <n v="2945.54"/>
    <n v="3302.55"/>
    <s v="ZPVN"/>
    <s v="40569953"/>
    <s v="0000397982"/>
    <n v="8002835797"/>
    <n v="1002216790"/>
    <s v="15-00001120"/>
    <s v="CAMPEON"/>
    <n v="48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125"/>
    <x v="125"/>
    <s v="100015198"/>
    <s v="IBUJES JESUS"/>
    <s v="ZEMT"/>
    <s v="18UE511"/>
    <s v="1"/>
    <s v="Con Pallet"/>
    <n v="0.05"/>
    <n v="24"/>
    <x v="0"/>
    <n v="39360"/>
    <n v="24040"/>
    <n v="15320"/>
    <n v="220.8"/>
    <m/>
    <x v="123"/>
    <n v="11"/>
    <s v="11"/>
    <n v="24"/>
    <x v="1"/>
    <n v="0.46"/>
    <n v="9.2000000000000011"/>
    <s v="TRAPSA C.A."/>
  </r>
  <r>
    <n v="1002216800"/>
    <s v="UE01"/>
    <d v="2022-04-11T00:00:00"/>
    <d v="1899-12-30T18:02:00"/>
    <s v="012-024-00414327"/>
    <s v=""/>
    <s v=""/>
    <n v="0"/>
    <n v="0"/>
    <s v="ZPRC"/>
    <s v="2500108996"/>
    <s v="0000398035"/>
    <n v="8002835806"/>
    <n v="1002216800"/>
    <s v="15-00000218"/>
    <s v="MAGNO HE"/>
    <n v="32.729999999999997"/>
    <s v="T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5165"/>
    <s v="GARCIA MORALES ARMANDO XAVIER"/>
    <s v="ZECI"/>
    <s v="18ICJ0412"/>
    <s v="2"/>
    <s v="Sin Pallet"/>
    <n v="0"/>
    <n v="0"/>
    <x v="0"/>
    <n v="51960"/>
    <n v="32730"/>
    <n v="19230"/>
    <n v="1312.8"/>
    <m/>
    <x v="1"/>
    <n v="11"/>
    <s v="11"/>
    <n v="32.729999999999997"/>
    <x v="1"/>
    <n v="40.109990834097161"/>
    <n v="40.109990834097161"/>
    <s v="TRANCONCEM CIA. LTDA."/>
  </r>
  <r>
    <n v="1002216953"/>
    <s v="UE01"/>
    <d v="2022-04-11T00:00:00"/>
    <d v="1899-12-30T18:03:00"/>
    <s v="012-024-00414328"/>
    <s v="9000812251"/>
    <s v="012-022-00317718"/>
    <n v="4507.8"/>
    <n v="5054.18"/>
    <s v="ZPVN"/>
    <s v="40570080"/>
    <s v="P000034180"/>
    <n v="8002835987"/>
    <n v="1002216953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19"/>
    <x v="19"/>
    <s v="100019625"/>
    <s v="MENDEZ FRANKLIN"/>
    <s v="ZETT"/>
    <s v="18UE551"/>
    <s v="2"/>
    <s v="Sin Pallet"/>
    <n v="0"/>
    <n v="0"/>
    <x v="0"/>
    <n v="50710"/>
    <n v="33060"/>
    <n v="17650"/>
    <n v="382.8"/>
    <m/>
    <x v="19"/>
    <n v="11"/>
    <s v="11"/>
    <n v="33"/>
    <x v="1"/>
    <n v="0.58000000000000007"/>
    <n v="11.6"/>
    <s v="LIDENORTI S.A."/>
  </r>
  <r>
    <n v="1002216905"/>
    <s v="UE01"/>
    <d v="2022-04-11T00:00:00"/>
    <d v="1899-12-30T18:05:00"/>
    <s v="012-024-00414329"/>
    <s v="9000812252"/>
    <s v="012-022-00317719"/>
    <n v="2307.6"/>
    <n v="2587.29"/>
    <s v="ZPVN"/>
    <s v="40570040"/>
    <s v="0000398116"/>
    <n v="8002835933"/>
    <n v="1002216905"/>
    <s v="15-00001124"/>
    <s v="SELVALEGRE ANTIHUMEDAD"/>
    <n v="360"/>
    <s v="BOL"/>
    <s v="101664"/>
    <s v="ACERIA DEL ECUADOR C.A. ADELCA"/>
    <s v="800677"/>
    <s v="HIERRO COMERCIO"/>
    <s v="LA MANÁ"/>
    <s v="HIERRO COMERCIO, AV 19 DE MAYO CALL"/>
    <s v="OXLAMA"/>
    <s v="O-Cotopaxi-Lamana"/>
    <n v="330"/>
    <x v="106"/>
    <x v="106"/>
    <s v="100014932"/>
    <s v="CORREA MILTON"/>
    <s v="ZEMU"/>
    <s v="18UE712"/>
    <s v="2"/>
    <s v="Sin Pallet"/>
    <n v="0"/>
    <n v="0"/>
    <x v="0"/>
    <n v="27010"/>
    <n v="18000"/>
    <n v="9010"/>
    <n v="478.8"/>
    <m/>
    <x v="104"/>
    <n v="11"/>
    <s v="11"/>
    <n v="18"/>
    <x v="1"/>
    <n v="1.33"/>
    <n v="26.6"/>
    <s v="LA ARMENIA S.A."/>
  </r>
  <r>
    <n v="1002216958"/>
    <s v="UE01"/>
    <d v="2022-04-11T00:00:00"/>
    <d v="1899-12-30T18:11:00"/>
    <s v="012-024-00414330"/>
    <s v="9000812257"/>
    <s v="012-022-00317720"/>
    <n v="4381.67"/>
    <n v="4912.76"/>
    <s v="ZPVN"/>
    <s v="40570007"/>
    <s v="0000398075"/>
    <n v="8002835992"/>
    <n v="1002216958"/>
    <s v="15-00001123"/>
    <s v="SELVALEGRE"/>
    <n v="660"/>
    <s v="BOL"/>
    <s v="101613"/>
    <s v="COMERCIAL MICHELENA S.A."/>
    <s v="810692"/>
    <s v="HORMIGONERA Y FERRETERIA MENA"/>
    <s v="QUITO"/>
    <s v="AV MALDONADO LOTE 066"/>
    <s v="OPCHIL"/>
    <s v="O-Pichincha-Chillogallo"/>
    <n v="128"/>
    <x v="52"/>
    <x v="52"/>
    <s v="100014855"/>
    <s v="PALACIOS ALFONSO"/>
    <s v="ZETT"/>
    <s v="18UE342"/>
    <s v="2"/>
    <s v="Sin Pallet"/>
    <n v="0"/>
    <n v="0"/>
    <x v="0"/>
    <n v="50760"/>
    <n v="33070"/>
    <n v="17690"/>
    <n v="336.6"/>
    <m/>
    <x v="50"/>
    <n v="11"/>
    <s v="11"/>
    <n v="33"/>
    <x v="1"/>
    <n v="0.51"/>
    <n v="10.200000000000001"/>
    <s v="NARVAEZ VACA CIA. LTDA."/>
  </r>
  <r>
    <n v="1002216903"/>
    <s v="UE01"/>
    <d v="2022-04-11T00:00:00"/>
    <d v="1899-12-30T18:13:00"/>
    <s v="012-024-00414331"/>
    <s v="9000812258"/>
    <s v="012-022-00317721"/>
    <n v="3300.66"/>
    <n v="3700.72"/>
    <s v="ZPVN"/>
    <s v="40569623"/>
    <s v="0000397813"/>
    <n v="8002835931"/>
    <n v="1002216903"/>
    <s v="15-00001121"/>
    <s v="GLADIADOR"/>
    <n v="32.5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250"/>
    <n v="32530"/>
    <n v="18720"/>
    <n v="0"/>
    <m/>
    <x v="3"/>
    <n v="11"/>
    <s v="11"/>
    <n v="32.53"/>
    <x v="1"/>
    <n v="0"/>
    <n v="0"/>
    <s v="XAVIER VALENZUELA"/>
  </r>
  <r>
    <n v="1002216815"/>
    <s v="UE01"/>
    <d v="2022-04-11T00:00:00"/>
    <d v="1899-12-30T18:15:00"/>
    <s v="012-024-00414332"/>
    <s v=""/>
    <s v=""/>
    <n v="0"/>
    <n v="0"/>
    <s v="ZPRC"/>
    <s v="2500108971"/>
    <s v="P000034096"/>
    <n v="8002835825"/>
    <n v="1002216815"/>
    <s v="15-00000218"/>
    <s v="MAGNO HE"/>
    <n v="31.1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920"/>
    <n v="31150"/>
    <n v="18770"/>
    <n v="0"/>
    <m/>
    <x v="3"/>
    <n v="11"/>
    <s v="11"/>
    <n v="31.15"/>
    <x v="1"/>
    <n v="0"/>
    <n v="0"/>
    <s v="UNICON"/>
  </r>
  <r>
    <n v="1002216891"/>
    <s v="UE01"/>
    <d v="2022-04-11T00:00:00"/>
    <d v="1899-12-30T18:17:00"/>
    <s v="012-024-00414333"/>
    <s v="9000812260"/>
    <s v="012-022-00317723"/>
    <n v="2332.8000000000002"/>
    <n v="2615.5500000000002"/>
    <s v="ZPVN"/>
    <s v="40570088"/>
    <s v="0000398190"/>
    <n v="8002835918"/>
    <n v="1002216891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s v="18UE663"/>
    <s v="2"/>
    <s v="Sin Pallet"/>
    <n v="0"/>
    <n v="0"/>
    <x v="0"/>
    <n v="24352.5"/>
    <n v="18037.5"/>
    <n v="6315"/>
    <n v="370.8"/>
    <m/>
    <x v="125"/>
    <n v="11"/>
    <s v="11"/>
    <n v="18"/>
    <x v="1"/>
    <n v="1.03"/>
    <n v="20.6"/>
    <s v="ALQUINGA &amp; ALQUINGA"/>
  </r>
  <r>
    <n v="1002216891"/>
    <s v="UE01"/>
    <d v="2022-04-11T00:00:00"/>
    <d v="1899-12-30T18:17:00"/>
    <s v="012-024-00414334"/>
    <s v="9000812259"/>
    <s v="012-022-00317722"/>
    <n v="808.8"/>
    <n v="906.84"/>
    <s v="ZPVN"/>
    <s v="40570088"/>
    <s v="0000398189"/>
    <n v="8002835917"/>
    <n v="1002216891"/>
    <s v="15-00001124"/>
    <s v="SELVALEGRE ANTIHUMEDAD"/>
    <n v="120"/>
    <s v="BOL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s v="18UE663"/>
    <s v="2"/>
    <s v="Sin Pallet"/>
    <n v="0"/>
    <n v="0"/>
    <x v="0"/>
    <n v="12327.5"/>
    <n v="6012.5"/>
    <n v="6315"/>
    <n v="123.6"/>
    <m/>
    <x v="125"/>
    <n v="11"/>
    <s v="11"/>
    <n v="6"/>
    <x v="1"/>
    <n v="1.03"/>
    <n v="20.599999999999998"/>
    <s v="ALQUINGA &amp; ALQUINGA"/>
  </r>
  <r>
    <n v="1002216970"/>
    <s v="UE01"/>
    <d v="2022-04-11T00:00:00"/>
    <d v="1899-12-30T18:21:00"/>
    <s v="012-024-00414335"/>
    <s v="9000812261"/>
    <s v="012-022-00317724"/>
    <n v="4415.3999999999996"/>
    <n v="4950.58"/>
    <s v="ZPVN"/>
    <s v="40569960"/>
    <s v="P000034138"/>
    <n v="8002836005"/>
    <n v="100221697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40"/>
    <n v="33050"/>
    <n v="18490"/>
    <n v="382.8"/>
    <m/>
    <x v="139"/>
    <n v="11"/>
    <s v="11"/>
    <n v="33"/>
    <x v="1"/>
    <n v="0.58000000000000007"/>
    <n v="11.6"/>
    <s v="TRANSPORTE PROPIO"/>
  </r>
  <r>
    <n v="1002216830"/>
    <s v="UE01"/>
    <d v="2022-04-11T00:00:00"/>
    <d v="1899-12-30T18:26:00"/>
    <s v="012-024-00414336"/>
    <s v="9000812267"/>
    <s v="012-022-00317727"/>
    <n v="1378"/>
    <n v="1545.02"/>
    <s v="ZPVN"/>
    <s v="40569946"/>
    <s v="0000398126"/>
    <n v="8002835844"/>
    <n v="1002216830"/>
    <s v="15-00000181"/>
    <s v="ARMADURO ANTIHUMEDAD"/>
    <n v="20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s v="18UE787"/>
    <s v="1"/>
    <s v="Con Pallet"/>
    <n v="0.05"/>
    <n v="10"/>
    <x v="0"/>
    <n v="14555"/>
    <n v="10025"/>
    <n v="4530"/>
    <n v="226"/>
    <m/>
    <x v="102"/>
    <n v="11"/>
    <s v="11"/>
    <n v="10"/>
    <x v="1"/>
    <n v="1.1299999999999999"/>
    <n v="22.6"/>
    <s v="TRANSSJQ S.A."/>
  </r>
  <r>
    <n v="1002216830"/>
    <s v="UE01"/>
    <d v="2022-04-11T00:00:00"/>
    <d v="1899-12-30T18:26:00"/>
    <s v="012-024-00414337"/>
    <s v="9000812265"/>
    <s v="012-022-00317725"/>
    <n v="1048"/>
    <n v="1175.02"/>
    <s v="ZPVN"/>
    <s v="40569946"/>
    <s v="0000398127"/>
    <n v="8002835843"/>
    <n v="1002216830"/>
    <s v="15-00001119"/>
    <s v="CAMPEON ANTIHUMEDAD"/>
    <n v="16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s v="18UE787"/>
    <s v="1"/>
    <s v="Con Pallet"/>
    <n v="0.05"/>
    <n v="8"/>
    <x v="0"/>
    <n v="12550"/>
    <n v="8020"/>
    <n v="4530"/>
    <n v="180.8"/>
    <m/>
    <x v="102"/>
    <n v="11"/>
    <s v="11"/>
    <n v="8"/>
    <x v="1"/>
    <n v="1.1300000000000001"/>
    <n v="22.6"/>
    <s v="TRANSSJQ S.A."/>
  </r>
  <r>
    <n v="1002216830"/>
    <s v="UE01"/>
    <d v="2022-04-11T00:00:00"/>
    <d v="1899-12-30T18:26:00"/>
    <s v="012-024-00414338"/>
    <s v="9000812266"/>
    <s v="012-022-00317726"/>
    <n v="817.2"/>
    <n v="916.25"/>
    <s v="ZPVN"/>
    <s v="40569946"/>
    <s v="0000398128"/>
    <n v="8002835842"/>
    <n v="1002216830"/>
    <s v="15-00001124"/>
    <s v="SELVALEGRE ANTIHUMEDAD"/>
    <n v="12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s v="18UE787"/>
    <s v="1"/>
    <s v="Con Pallet"/>
    <n v="0.05"/>
    <n v="6"/>
    <x v="0"/>
    <n v="10545"/>
    <n v="6015"/>
    <n v="4530"/>
    <n v="135.6"/>
    <m/>
    <x v="102"/>
    <n v="11"/>
    <s v="11"/>
    <n v="6"/>
    <x v="1"/>
    <n v="1.1299999999999999"/>
    <n v="22.599999999999998"/>
    <s v="TRANSSJQ S.A."/>
  </r>
  <r>
    <n v="1002216933"/>
    <s v="UE01"/>
    <d v="2022-04-11T00:00:00"/>
    <d v="1899-12-30T18:32:00"/>
    <s v="012-024-00414339"/>
    <s v="9000812198"/>
    <s v="013-020-00048298"/>
    <n v="2307.6"/>
    <n v="2587.29"/>
    <s v="ZPDF"/>
    <s v="70178601"/>
    <s v="0000398215"/>
    <n v="8002835964"/>
    <n v="1002216933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33"/>
    <x v="33"/>
    <s v="10006961"/>
    <s v="CUSHCAGUA SALAZAR JOSE MANUEL"/>
    <s v="ZEMU"/>
    <s v="18UE688"/>
    <s v="2"/>
    <s v="Sin Pallet"/>
    <n v="0"/>
    <n v="0"/>
    <x v="0"/>
    <n v="27080"/>
    <n v="18000"/>
    <n v="9080"/>
    <n v="424.8"/>
    <m/>
    <x v="31"/>
    <n v="11"/>
    <s v="11"/>
    <n v="18"/>
    <x v="1"/>
    <n v="1.18"/>
    <n v="23.6"/>
    <s v="CIAPRUTE S.A."/>
  </r>
  <r>
    <n v="1002216928"/>
    <s v="UE01"/>
    <d v="2022-04-11T00:00:00"/>
    <d v="1899-12-30T18:36:00"/>
    <s v="012-024-00414340"/>
    <s v=""/>
    <s v=""/>
    <n v="0"/>
    <n v="0"/>
    <s v="ZPRC"/>
    <s v="2500109013"/>
    <s v="0000398198"/>
    <n v="8002835958"/>
    <n v="100221692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80"/>
    <x v="180"/>
    <s v="100016749"/>
    <s v="GARCES NESTOR"/>
    <s v="ZETT"/>
    <s v="18UE780"/>
    <s v="4"/>
    <s v="Pallet Cortesia"/>
    <n v="0"/>
    <n v="0"/>
    <x v="0"/>
    <n v="50710"/>
    <n v="32060"/>
    <n v="18650"/>
    <n v="288"/>
    <m/>
    <x v="175"/>
    <n v="11"/>
    <s v="11"/>
    <n v="32"/>
    <x v="1"/>
    <n v="0.45"/>
    <n v="9"/>
    <s v="TRANSLOINSA"/>
  </r>
  <r>
    <n v="1002216793"/>
    <s v="UE01"/>
    <d v="2022-04-11T00:00:00"/>
    <d v="1899-12-30T18:40:00"/>
    <s v="012-024-00414341"/>
    <s v=""/>
    <s v=""/>
    <n v="0"/>
    <n v="0"/>
    <s v="ZPRC"/>
    <s v="2500108997"/>
    <s v="0000398097"/>
    <n v="8002835799"/>
    <n v="1002216793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10"/>
    <x v="110"/>
    <s v="100014838"/>
    <s v="INLAGO MAX"/>
    <s v="ZEMT"/>
    <s v="18UE954"/>
    <s v="1"/>
    <s v="Con Pallet"/>
    <n v="0.05"/>
    <n v="24"/>
    <x v="0"/>
    <n v="39910"/>
    <n v="24020"/>
    <n v="15890"/>
    <n v="552"/>
    <m/>
    <x v="108"/>
    <n v="11"/>
    <s v="11"/>
    <n v="24"/>
    <x v="1"/>
    <n v="1.1499999999999999"/>
    <n v="23"/>
    <s v="LIDENORTI S.A."/>
  </r>
  <r>
    <n v="1002216816"/>
    <s v="UE01"/>
    <d v="2022-04-11T00:00:00"/>
    <d v="1899-12-30T18:41:00"/>
    <s v="012-024-00414342"/>
    <s v="9000812268"/>
    <s v="012-022-00317728"/>
    <n v="4421.3"/>
    <n v="4957.1899999999996"/>
    <s v="ZPVN"/>
    <s v="40570052"/>
    <s v="0000398137"/>
    <n v="8002835826"/>
    <n v="1002216816"/>
    <s v="15-00000218"/>
    <s v="MAGNO HE"/>
    <n v="31.84"/>
    <s v="T"/>
    <s v="101669"/>
    <s v="CONSTRUHORMIGON S.A."/>
    <s v="806071"/>
    <s v="GRANEL FUNDICONSA LAS GOLONDRINAS"/>
    <s v="ESMERALDAS"/>
    <s v="LAS GOLONDRINAS SECTOR LA SEXTA"/>
    <s v="OELAUN"/>
    <s v="O-Esmeraldas-Launion"/>
    <n v="295"/>
    <x v="80"/>
    <x v="80"/>
    <s v="100015157"/>
    <s v="TOCAGON CESAR"/>
    <s v="ZECI"/>
    <s v="18UE709"/>
    <s v="2"/>
    <s v="Sin Pallet"/>
    <n v="0"/>
    <n v="0"/>
    <x v="0"/>
    <n v="51170"/>
    <n v="31840"/>
    <n v="19330"/>
    <n v="754.93"/>
    <m/>
    <x v="78"/>
    <n v="11"/>
    <s v="11"/>
    <n v="31.84"/>
    <x v="1"/>
    <n v="23.710113065326631"/>
    <n v="23.710113065326631"/>
    <s v="CASTRO HERMANOS S.A."/>
  </r>
  <r>
    <n v="1002216931"/>
    <s v="UE01"/>
    <d v="2022-04-11T00:00:00"/>
    <d v="1899-12-30T18:46:00"/>
    <s v="012-024-00414343"/>
    <s v="9000812162"/>
    <s v="013-020-00048297"/>
    <n v="2365.1999999999998"/>
    <n v="2651.87"/>
    <s v="ZPDF"/>
    <s v="70178586"/>
    <s v="0000398193"/>
    <n v="8002835962"/>
    <n v="1002216931"/>
    <s v="15-00001119"/>
    <s v="CAMPEON ANTIHUMEDAD"/>
    <n v="360"/>
    <s v="BOL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14"/>
    <x v="14"/>
    <s v="100015134"/>
    <s v="NICOLALDE FABIAN"/>
    <s v="ZEMU"/>
    <s v="18UE744"/>
    <s v="2"/>
    <s v="Sin Pallet"/>
    <n v="0"/>
    <n v="0"/>
    <x v="0"/>
    <n v="27060"/>
    <n v="18010"/>
    <n v="9050"/>
    <n v="302.39999999999998"/>
    <m/>
    <x v="14"/>
    <n v="11"/>
    <s v="11"/>
    <n v="18"/>
    <x v="1"/>
    <n v="0.84"/>
    <n v="16.799999999999997"/>
    <s v="SANJOPAS S.A."/>
  </r>
  <r>
    <n v="1002216881"/>
    <s v="UE01"/>
    <d v="2022-04-11T00:00:00"/>
    <d v="1899-12-30T18:50:00"/>
    <s v="012-024-00414344"/>
    <s v="9000812272"/>
    <s v="012-022-00317729"/>
    <n v="3262.32"/>
    <n v="3657.74"/>
    <s v="ZPVN"/>
    <s v="40569910"/>
    <s v="P000034131"/>
    <n v="8002835905"/>
    <n v="1002216881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159"/>
    <x v="159"/>
    <s v="100015026"/>
    <s v="GUAMAN LUIS"/>
    <s v="ZEMT"/>
    <s v="18UE825"/>
    <s v="1"/>
    <s v="Con Pallet"/>
    <n v="0.05"/>
    <n v="24"/>
    <x v="0"/>
    <n v="40140"/>
    <n v="24020"/>
    <n v="16120"/>
    <n v="100.8"/>
    <m/>
    <x v="156"/>
    <n v="11"/>
    <s v="11"/>
    <n v="24"/>
    <x v="1"/>
    <n v="0.21"/>
    <n v="4.2"/>
    <s v="TRAPSA C.A."/>
  </r>
  <r>
    <n v="1002216950"/>
    <s v="UE01"/>
    <d v="2022-04-11T00:00:00"/>
    <d v="1899-12-30T18:57:00"/>
    <s v="012-024-00414345"/>
    <s v=""/>
    <s v=""/>
    <n v="0"/>
    <n v="0"/>
    <s v="ZPRC"/>
    <s v="2500109017"/>
    <s v="P000034188"/>
    <n v="8002835984"/>
    <n v="1002216950"/>
    <s v="15-00001124"/>
    <s v="SELVALEGRE ANTIHUMEDAD"/>
    <n v="360"/>
    <s v="BOL"/>
    <s v="101663"/>
    <s v="ZURIDIST CIA. LTDA."/>
    <s v="810851"/>
    <s v="OBRA ING FRANCIS FRANCO CEVALLOS"/>
    <s v="PORTOVIEJO"/>
    <s v="CALLE PORTOVIEJO"/>
    <s v="OMPORT"/>
    <s v="O-Manabi-Portoviejo"/>
    <n v="468"/>
    <x v="183"/>
    <x v="183"/>
    <s v="10008324"/>
    <s v="HERRERA GUERRA RICHAR IVAN"/>
    <s v="ZEMU"/>
    <s v="18UE799"/>
    <s v="2"/>
    <s v="Sin Pallet"/>
    <n v="0"/>
    <n v="0"/>
    <x v="0"/>
    <n v="26500"/>
    <n v="18030"/>
    <n v="8470"/>
    <n v="414"/>
    <m/>
    <x v="178"/>
    <n v="11"/>
    <s v="11"/>
    <n v="18"/>
    <x v="1"/>
    <n v="1.1499999999999999"/>
    <n v="23"/>
    <s v="SANJOPAS S.A."/>
  </r>
  <r>
    <n v="1002216952"/>
    <s v="UE01"/>
    <d v="2022-04-11T00:00:00"/>
    <d v="1899-12-30T19:02:00"/>
    <s v="012-024-00414346"/>
    <s v=""/>
    <s v=""/>
    <n v="0"/>
    <n v="0"/>
    <s v="ZPRC"/>
    <s v="2500109004"/>
    <s v="P000034171"/>
    <n v="8002835986"/>
    <n v="1002216952"/>
    <s v="15-00001119"/>
    <s v="CAMPEON ANTIHUMEDAD"/>
    <n v="480"/>
    <s v="BOL"/>
    <s v="101663"/>
    <s v="ZURIDIST CIA. LTDA."/>
    <s v="807200"/>
    <s v="TERESA GILER VELEZ"/>
    <s v="TOSAGUA"/>
    <s v="PASO LATERALTOSAGUA, DIAGNL GASOLIN"/>
    <s v="OMTOSA"/>
    <s v="O-Manabi-Tosaguacalceta"/>
    <n v="418"/>
    <x v="41"/>
    <x v="41"/>
    <s v="100018027"/>
    <s v="CABRERA ALFREDO"/>
    <s v="ZEMT"/>
    <s v="18UE579"/>
    <s v="2"/>
    <s v="Sin Pallet"/>
    <n v="0"/>
    <n v="0"/>
    <x v="0"/>
    <n v="38570"/>
    <n v="24000"/>
    <n v="14570"/>
    <n v="484.8"/>
    <m/>
    <x v="39"/>
    <n v="11"/>
    <s v="11"/>
    <n v="24"/>
    <x v="1"/>
    <n v="1.01"/>
    <n v="20.2"/>
    <s v="LIDENORTI S.A."/>
  </r>
  <r>
    <n v="1002216934"/>
    <s v="UE01"/>
    <d v="2022-04-11T00:00:00"/>
    <d v="1899-12-30T19:05:00"/>
    <s v="012-024-00414347"/>
    <s v="9000812281"/>
    <s v="012-022-00317731"/>
    <n v="557.6"/>
    <n v="625.17999999999995"/>
    <s v="ZPVN"/>
    <s v="40570085"/>
    <s v="P000034183"/>
    <n v="8002835965"/>
    <n v="1002216934"/>
    <s v="15-00000181"/>
    <s v="ARMADURO ANTIHUMEDAD"/>
    <n v="80"/>
    <s v="BOL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s v="18UE585"/>
    <s v="2"/>
    <s v="Sin Pallet"/>
    <n v="0"/>
    <n v="0"/>
    <x v="0"/>
    <n v="8529.4439999999995"/>
    <n v="4004.444"/>
    <n v="4525"/>
    <n v="85.6"/>
    <m/>
    <x v="114"/>
    <n v="11"/>
    <s v="11"/>
    <n v="4"/>
    <x v="1"/>
    <n v="1.0699999999999998"/>
    <n v="21.4"/>
    <s v="TRAPSA C.A."/>
  </r>
  <r>
    <n v="1002216934"/>
    <s v="UE01"/>
    <d v="2022-04-11T00:00:00"/>
    <d v="1899-12-30T19:05:00"/>
    <s v="012-024-00414348"/>
    <s v="9000812280"/>
    <s v="012-022-00317730"/>
    <n v="1856.4"/>
    <n v="2081.41"/>
    <s v="ZPVN"/>
    <s v="40570084"/>
    <s v="P000034182"/>
    <n v="8002835966"/>
    <n v="1002216934"/>
    <s v="15-00001119"/>
    <s v="CAMPEON ANTIHUMEDAD"/>
    <n v="280"/>
    <s v="BOL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s v="18UE585"/>
    <s v="2"/>
    <s v="Sin Pallet"/>
    <n v="0"/>
    <n v="0"/>
    <x v="0"/>
    <n v="18540.556"/>
    <n v="14015.556"/>
    <n v="4525"/>
    <n v="299.60000000000002"/>
    <m/>
    <x v="114"/>
    <n v="11"/>
    <s v="11"/>
    <n v="14"/>
    <x v="1"/>
    <n v="1.07"/>
    <n v="21.400000000000002"/>
    <s v="TRAPSA C.A."/>
  </r>
  <r>
    <n v="1002216941"/>
    <s v="UE01"/>
    <d v="2022-04-11T00:00:00"/>
    <d v="1899-12-30T19:06:00"/>
    <s v="012-024-00414349"/>
    <s v="9000812285"/>
    <s v="012-022-00317733"/>
    <n v="1115.2"/>
    <n v="1250.3699999999999"/>
    <s v="ZPVN"/>
    <s v="40570121"/>
    <s v="P000034192"/>
    <n v="8002835975"/>
    <n v="1002216941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s v="18UE738"/>
    <s v="1"/>
    <s v="Con Pallet"/>
    <n v="0.05"/>
    <n v="8"/>
    <x v="0"/>
    <n v="16787.5"/>
    <n v="8017.5"/>
    <n v="8770"/>
    <n v="14.4"/>
    <m/>
    <x v="165"/>
    <n v="11"/>
    <s v="11"/>
    <n v="8"/>
    <x v="1"/>
    <n v="0.09"/>
    <n v="1.8"/>
    <s v="ELOHIM S.A."/>
  </r>
  <r>
    <n v="1002216941"/>
    <s v="UE01"/>
    <d v="2022-04-11T00:00:00"/>
    <d v="1899-12-30T19:06:00"/>
    <s v="012-024-00414350"/>
    <s v="9000812284"/>
    <s v="012-022-00317732"/>
    <n v="3312"/>
    <n v="3713.44"/>
    <s v="ZPVN"/>
    <s v="40570120"/>
    <s v="P000034191"/>
    <n v="8002835974"/>
    <n v="1002216941"/>
    <s v="15-00001123"/>
    <s v="SELVALEGRE"/>
    <n v="4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s v="18UE738"/>
    <s v="1"/>
    <s v="Con Pallet"/>
    <n v="0.05"/>
    <n v="24"/>
    <x v="0"/>
    <n v="32822.5"/>
    <n v="24052.5"/>
    <n v="8770"/>
    <n v="43.2"/>
    <m/>
    <x v="165"/>
    <n v="11"/>
    <s v="11"/>
    <n v="24"/>
    <x v="1"/>
    <n v="9.0000000000000011E-2"/>
    <n v="1.8"/>
    <s v="ELOHIM S.A."/>
  </r>
  <r>
    <n v="1002216804"/>
    <s v="UE01"/>
    <d v="2022-04-11T00:00:00"/>
    <d v="1899-12-30T19:10:00"/>
    <s v="012-024-00414351"/>
    <s v=""/>
    <s v=""/>
    <n v="0"/>
    <n v="0"/>
    <s v="ZPRC"/>
    <s v="2500109006"/>
    <s v="P000034174"/>
    <n v="8002835810"/>
    <n v="100221680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8"/>
    <x v="128"/>
    <s v="10008240"/>
    <s v="ROJAS POZO JORGE ANIBAL"/>
    <s v="ZEMT"/>
    <s v="18UE647"/>
    <s v="1"/>
    <s v="Con Pallet"/>
    <n v="0.05"/>
    <n v="24"/>
    <x v="0"/>
    <n v="40180"/>
    <n v="24010"/>
    <n v="16170"/>
    <n v="542.4"/>
    <m/>
    <x v="126"/>
    <n v="11"/>
    <s v="11"/>
    <n v="24"/>
    <x v="1"/>
    <n v="1.1299999999999999"/>
    <n v="22.599999999999998"/>
    <s v="TRIMPESAS S.A."/>
  </r>
  <r>
    <n v="1002216910"/>
    <s v="UE01"/>
    <d v="2022-04-11T00:00:00"/>
    <d v="1899-12-30T19:11:00"/>
    <s v="012-024-00414352"/>
    <s v="9000811995"/>
    <s v="013-020-00048175"/>
    <n v="4096"/>
    <n v="4592.46"/>
    <s v="ZPDF"/>
    <s v="70178544"/>
    <s v="0000398040"/>
    <n v="8002835937"/>
    <n v="1002216910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35"/>
    <x v="135"/>
    <s v="100015055"/>
    <s v="ALQUINGA BYRON"/>
    <s v="ZETT"/>
    <s v="18UE963"/>
    <s v="1"/>
    <s v="Con Pallet"/>
    <n v="0.05"/>
    <n v="32"/>
    <x v="0"/>
    <n v="50490"/>
    <n v="32030"/>
    <n v="18460"/>
    <n v="832"/>
    <m/>
    <x v="133"/>
    <n v="11"/>
    <s v="11"/>
    <n v="32"/>
    <x v="1"/>
    <n v="1.3"/>
    <n v="26"/>
    <s v="ALQUINGA &amp; ALQUINGA"/>
  </r>
  <r>
    <n v="1002217015"/>
    <s v="UE01"/>
    <d v="2022-04-11T00:00:00"/>
    <d v="1899-12-30T19:14:00"/>
    <s v="012-024-00414353"/>
    <s v="9000812288"/>
    <s v="012-022-00317734"/>
    <n v="2455.6"/>
    <n v="2753.23"/>
    <s v="ZPVN"/>
    <s v="40570091"/>
    <s v="P000034184"/>
    <n v="8002836052"/>
    <n v="1002217015"/>
    <s v="15-00001115"/>
    <s v="ARMADURO"/>
    <n v="360"/>
    <s v="BOL"/>
    <s v="102238"/>
    <s v="PERUGACHI SALCEDO HECTOR PATRICIO"/>
    <s v="811102"/>
    <s v="DURAPISO"/>
    <s v="QUITO"/>
    <s v="SECTOR RUMICUCHO"/>
    <s v="OPSANA"/>
    <s v="O-Pichincha-Sanantoniodepichi"/>
    <n v="101"/>
    <x v="23"/>
    <x v="23"/>
    <s v="10008183"/>
    <s v="TOCARRNUCHO BERNAL LUIS FRANCISCO"/>
    <s v="ZEMU"/>
    <s v="18UE949"/>
    <s v="2"/>
    <s v="Sin Pallet"/>
    <n v="0"/>
    <n v="0"/>
    <x v="0"/>
    <n v="27270"/>
    <n v="18050"/>
    <n v="9220"/>
    <n v="183.6"/>
    <m/>
    <x v="23"/>
    <n v="11"/>
    <s v="11"/>
    <n v="18"/>
    <x v="1"/>
    <n v="0.51"/>
    <n v="10.199999999999999"/>
    <s v="TRANSPORTE PROPIO"/>
  </r>
  <r>
    <n v="1002216997"/>
    <s v="UE01"/>
    <d v="2022-04-11T00:00:00"/>
    <d v="1899-12-30T19:16:00"/>
    <s v="012-024-00414354"/>
    <s v="9000812289"/>
    <s v="012-022-00317735"/>
    <n v="3996.66"/>
    <n v="4481.08"/>
    <s v="ZPVN"/>
    <s v="40569921"/>
    <s v="0000397978"/>
    <n v="8002836031"/>
    <n v="1002216997"/>
    <s v="15-00000218"/>
    <s v="MAGNO HE"/>
    <n v="32.57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810"/>
    <n v="32570"/>
    <n v="18240"/>
    <n v="667.03"/>
    <m/>
    <x v="78"/>
    <n v="11"/>
    <s v="11"/>
    <n v="32.57"/>
    <x v="1"/>
    <n v="20.479889468836351"/>
    <n v="20.479889468836351"/>
    <s v="CASTRO HERMANOS S.A."/>
  </r>
  <r>
    <n v="1002216977"/>
    <s v="UE01"/>
    <d v="2022-04-11T00:00:00"/>
    <d v="1899-12-30T19:19:00"/>
    <s v="012-024-00414355"/>
    <s v="9000812224"/>
    <s v="013-020-00048302"/>
    <n v="4134.3999999999996"/>
    <n v="4635.5200000000004"/>
    <s v="ZPDF"/>
    <s v="70178617"/>
    <s v="0000398240"/>
    <n v="8002836012"/>
    <n v="1002216977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s v="18UE753"/>
    <s v="1"/>
    <s v="Con Pallet"/>
    <n v="0.05"/>
    <n v="32"/>
    <x v="0"/>
    <n v="50100"/>
    <n v="32050"/>
    <n v="18050"/>
    <n v="262.39999999999998"/>
    <m/>
    <x v="164"/>
    <n v="11"/>
    <s v="11"/>
    <n v="32"/>
    <x v="1"/>
    <n v="0.41"/>
    <n v="8.1999999999999993"/>
    <s v="TRIMPESAS S.A."/>
  </r>
  <r>
    <n v="1002217039"/>
    <s v="UE01"/>
    <d v="2022-04-11T00:00:00"/>
    <d v="1899-12-30T19:20:00"/>
    <s v="012-024-00414356"/>
    <s v="9000812293"/>
    <s v="012-022-00317737"/>
    <n v="541.6"/>
    <n v="607.24"/>
    <s v="ZPVN"/>
    <s v="40570138"/>
    <s v="P000034198"/>
    <n v="8002836080"/>
    <n v="1002217039"/>
    <s v="15-00001115"/>
    <s v="ARMADURO"/>
    <n v="8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s v="18UE389"/>
    <s v="2"/>
    <s v="Sin Pallet"/>
    <n v="0"/>
    <n v="0"/>
    <x v="0"/>
    <n v="8580.5560000000005"/>
    <n v="4015.556"/>
    <n v="4565"/>
    <n v="28"/>
    <m/>
    <x v="22"/>
    <n v="11"/>
    <s v="11"/>
    <n v="4"/>
    <x v="1"/>
    <n v="0.35"/>
    <n v="7"/>
    <s v="TRANINTAGSA S.A."/>
  </r>
  <r>
    <n v="1002217039"/>
    <s v="UE01"/>
    <d v="2022-04-11T00:00:00"/>
    <d v="1899-12-30T19:20:00"/>
    <s v="012-024-00414357"/>
    <s v="9000812292"/>
    <s v="012-022-00317736"/>
    <n v="1887.2"/>
    <n v="2115.94"/>
    <s v="ZPVN"/>
    <s v="40570137"/>
    <s v="P000034197"/>
    <n v="8002836081"/>
    <n v="1002217039"/>
    <s v="15-00001123"/>
    <s v="SELVALEGRE"/>
    <n v="28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s v="18UE389"/>
    <s v="2"/>
    <s v="Sin Pallet"/>
    <n v="0"/>
    <n v="0"/>
    <x v="0"/>
    <n v="18619.444"/>
    <n v="14054.444"/>
    <n v="4565"/>
    <n v="98"/>
    <m/>
    <x v="22"/>
    <n v="11"/>
    <s v="11"/>
    <n v="14"/>
    <x v="1"/>
    <n v="0.35"/>
    <n v="7"/>
    <s v="TRANINTAGSA S.A."/>
  </r>
  <r>
    <n v="1002216913"/>
    <s v="UE01"/>
    <d v="2022-04-11T00:00:00"/>
    <d v="1899-12-30T19:24:00"/>
    <s v="012-024-00414358"/>
    <s v="9000812295"/>
    <s v="012-022-00317739"/>
    <n v="1538.4"/>
    <n v="1724.87"/>
    <s v="ZPVN"/>
    <s v="40570001"/>
    <s v="0000398223"/>
    <n v="8002835941"/>
    <n v="1002216913"/>
    <s v="15-00001119"/>
    <s v="CAMPEON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s v="18UE350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</r>
  <r>
    <n v="1002216913"/>
    <s v="UE01"/>
    <d v="2022-04-11T00:00:00"/>
    <d v="1899-12-30T19:24:00"/>
    <s v="012-024-00414359"/>
    <s v="9000812294"/>
    <s v="012-022-00317738"/>
    <n v="1600.8"/>
    <n v="1794.83"/>
    <s v="ZPVN"/>
    <s v="40570001"/>
    <s v="0000398222"/>
    <n v="8002835942"/>
    <n v="1002216913"/>
    <s v="15-00001124"/>
    <s v="SELVALEGRE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s v="18UE350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</r>
  <r>
    <n v="1002217030"/>
    <s v="UE01"/>
    <d v="2022-04-11T00:00:00"/>
    <d v="1899-12-30T19:26:00"/>
    <s v="012-024-00414360"/>
    <s v=""/>
    <s v=""/>
    <n v="0"/>
    <n v="0"/>
    <s v="ZPRC"/>
    <s v="2500108998"/>
    <s v="0000398070"/>
    <n v="8002836071"/>
    <n v="1002217030"/>
    <s v="15-00001119"/>
    <s v="CAMPEON ANTIHUMEDAD"/>
    <n v="360"/>
    <s v="BOL"/>
    <s v="101487"/>
    <s v="METALHIERRO S.A."/>
    <s v="807496"/>
    <s v="OBRA HOSPITA DE PEDERNALES"/>
    <s v="PEDERNALES"/>
    <s v="AV SAMANES Y 5TA TRANSVERSAL"/>
    <s v="OMPEDE"/>
    <s v="O-Manabi-Pedernales"/>
    <n v="347"/>
    <x v="106"/>
    <x v="106"/>
    <s v="100014973"/>
    <s v="CUACES JOSE ANTONIO"/>
    <s v="ZEMU"/>
    <s v="18UE677"/>
    <s v="2"/>
    <s v="Sin Pallet"/>
    <n v="0"/>
    <n v="0"/>
    <x v="0"/>
    <n v="27010"/>
    <n v="18040"/>
    <n v="8970"/>
    <n v="342"/>
    <m/>
    <x v="104"/>
    <n v="11"/>
    <s v="11"/>
    <n v="18"/>
    <x v="1"/>
    <n v="0.95"/>
    <n v="19"/>
    <s v="LA ARMENIA S.A."/>
  </r>
  <r>
    <n v="1002217044"/>
    <s v="UE01"/>
    <d v="2022-04-11T00:00:00"/>
    <d v="1899-12-30T19:28:00"/>
    <s v="012-024-00414361"/>
    <s v="9000812297"/>
    <s v="012-022-00317740"/>
    <n v="3172.8"/>
    <n v="3557.37"/>
    <s v="ZPVN"/>
    <s v="40569950"/>
    <s v="0000397969"/>
    <n v="8002836086"/>
    <n v="1002217044"/>
    <s v="15-00001115"/>
    <s v="ARMADURO"/>
    <n v="480"/>
    <s v="BOL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s v="18UE332"/>
    <s v="2"/>
    <s v="Sin Pallet"/>
    <n v="0"/>
    <n v="0"/>
    <x v="0"/>
    <n v="39070"/>
    <n v="24070"/>
    <n v="15000"/>
    <n v="331.2"/>
    <m/>
    <x v="54"/>
    <n v="11"/>
    <s v="11"/>
    <n v="24"/>
    <x v="1"/>
    <n v="0.69"/>
    <n v="13.799999999999999"/>
    <s v="TRANSPORTE PROPIO"/>
  </r>
  <r>
    <n v="1002217009"/>
    <s v="UE01"/>
    <d v="2022-04-11T00:00:00"/>
    <d v="1899-12-30T19:29:00"/>
    <s v="012-024-00414362"/>
    <s v="9000812298"/>
    <s v="012-022-00317741"/>
    <n v="4435.2"/>
    <n v="4972.7700000000004"/>
    <s v="ZPVN"/>
    <s v="40570111"/>
    <s v="0000398225"/>
    <n v="8002836045"/>
    <n v="1002217009"/>
    <s v="15-00001123"/>
    <s v="SELVALEGRE"/>
    <n v="640"/>
    <s v="BOL"/>
    <s v="101780"/>
    <s v="MEGAPROFER S.A."/>
    <s v="806807"/>
    <s v="GRUPO MENA"/>
    <s v="QUITO"/>
    <s v="AV. 6 DE DICIEMBRE N59-10"/>
    <s v="OPKENN"/>
    <s v="O-Pichincha-Kennedy"/>
    <n v="97.5"/>
    <x v="70"/>
    <x v="70"/>
    <s v="100017519"/>
    <s v="VILLALBA PATRICIO"/>
    <s v="ZETT"/>
    <s v="18UE305"/>
    <s v="1"/>
    <s v="Con Pallet"/>
    <n v="0.05"/>
    <n v="32"/>
    <x v="0"/>
    <n v="50820"/>
    <n v="32040"/>
    <n v="18780"/>
    <n v="288"/>
    <m/>
    <x v="68"/>
    <n v="11"/>
    <s v="11"/>
    <n v="32"/>
    <x v="1"/>
    <n v="0.45"/>
    <n v="9"/>
    <s v="TRANSPORTE PROPIO"/>
  </r>
  <r>
    <n v="1002217018"/>
    <s v="UE01"/>
    <d v="2022-04-11T00:00:00"/>
    <d v="1899-12-30T19:34:00"/>
    <s v="012-024-00414363"/>
    <s v="9000812300"/>
    <s v="012-022-00317742"/>
    <n v="2437.1999999999998"/>
    <n v="2732.6"/>
    <s v="ZPVN"/>
    <s v="40570140"/>
    <s v="P000034201"/>
    <n v="8002836056"/>
    <n v="1002217018"/>
    <s v="15-00001124"/>
    <s v="SELVALEGRE ANTIHUMEDAD"/>
    <n v="360"/>
    <s v="BOL"/>
    <s v="101688"/>
    <s v="CORDOVA ALTAMIRANO JOSE LEODAN"/>
    <s v="811111"/>
    <s v="OBRA CHONTAPUNTA"/>
    <s v="TENA"/>
    <s v="VÍA AHUANO"/>
    <s v="ONCHON"/>
    <s v="O-Napo-Chontapuntayuralpa"/>
    <n v="320"/>
    <x v="73"/>
    <x v="73"/>
    <s v="100014951"/>
    <s v="PEREZ DANILO"/>
    <s v="ZEMU"/>
    <s v="18UE391"/>
    <s v="2"/>
    <s v="Sin Pallet"/>
    <n v="0"/>
    <n v="0"/>
    <x v="0"/>
    <n v="27210"/>
    <n v="18010"/>
    <n v="9200"/>
    <n v="370.8"/>
    <m/>
    <x v="71"/>
    <n v="11"/>
    <s v="11"/>
    <n v="18"/>
    <x v="1"/>
    <n v="1.03"/>
    <n v="20.6"/>
    <s v="TRIMPESAS S.A."/>
  </r>
  <r>
    <n v="1002217012"/>
    <s v="UE01"/>
    <d v="2022-04-11T00:00:00"/>
    <d v="1899-12-30T19:37:00"/>
    <s v="012-024-00414364"/>
    <s v=""/>
    <s v=""/>
    <n v="0"/>
    <n v="0"/>
    <s v="ZPRC"/>
    <s v="2500109016"/>
    <s v="P000034187"/>
    <n v="8002836049"/>
    <n v="1002217012"/>
    <s v="15-00001124"/>
    <s v="SELVALEGRE ANTIHUMEDAD"/>
    <n v="660"/>
    <s v="BOL"/>
    <s v="101663"/>
    <s v="ZURIDIST CIA. LTDA."/>
    <s v="810288"/>
    <s v="OBRA CONSTRUCTORA DANIEL SINGUENZA"/>
    <s v="CHONE"/>
    <s v="VIA PRINCIPAL PASANDO JARDIN DE LOS"/>
    <s v="OMCHON"/>
    <s v="O-Manabi-Chone"/>
    <n v="396"/>
    <x v="49"/>
    <x v="49"/>
    <s v="10001972"/>
    <s v="NARANJO JUAN MARCELO"/>
    <s v="ZETT"/>
    <s v="18UE761"/>
    <s v="2"/>
    <s v="Sin Pallet"/>
    <n v="0"/>
    <n v="0"/>
    <x v="0"/>
    <n v="50450"/>
    <n v="33040"/>
    <n v="17410"/>
    <n v="706.2"/>
    <m/>
    <x v="47"/>
    <n v="11"/>
    <s v="11"/>
    <n v="33"/>
    <x v="1"/>
    <n v="1.07"/>
    <n v="21.400000000000002"/>
    <s v="ALQUINGA &amp; ALQUINGA"/>
  </r>
  <r>
    <n v="1002217026"/>
    <s v="UE01"/>
    <d v="2022-04-11T00:00:00"/>
    <d v="1899-12-30T19:41:00"/>
    <s v="012-024-00414365"/>
    <s v="9000812302"/>
    <s v="012-022-00317744"/>
    <n v="1350"/>
    <n v="1513.63"/>
    <s v="ZPVN"/>
    <s v="40569688"/>
    <s v="0000398236"/>
    <n v="8002836065"/>
    <n v="1002217026"/>
    <s v="15-00001119"/>
    <s v="CAMPEON ANTIHUMEDAD"/>
    <n v="200"/>
    <s v="BOL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s v="18UE665"/>
    <s v="2"/>
    <s v="Sin Pallet"/>
    <n v="0"/>
    <n v="0"/>
    <x v="0"/>
    <n v="14520.556"/>
    <n v="10005.556"/>
    <n v="4515"/>
    <n v="242"/>
    <m/>
    <x v="147"/>
    <n v="11"/>
    <s v="11"/>
    <n v="10"/>
    <x v="1"/>
    <n v="1.21"/>
    <n v="24.2"/>
    <s v="RUTAS COTACACHENSES S.A."/>
  </r>
  <r>
    <n v="1002217026"/>
    <s v="UE01"/>
    <d v="2022-04-11T00:00:00"/>
    <d v="1899-12-30T19:41:00"/>
    <s v="012-024-00414366"/>
    <s v="9000812301"/>
    <s v="012-022-00317743"/>
    <n v="1124.8"/>
    <n v="1261.1400000000001"/>
    <s v="ZPVN"/>
    <s v="40569688"/>
    <s v="0000398235"/>
    <n v="8002836066"/>
    <n v="1002217026"/>
    <s v="15-00001124"/>
    <s v="SELVALEGRE ANTIHUMEDAD"/>
    <n v="160"/>
    <s v="BOL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s v="18UE665"/>
    <s v="2"/>
    <s v="Sin Pallet"/>
    <n v="0"/>
    <n v="0"/>
    <x v="0"/>
    <n v="12519.444"/>
    <n v="8004.4440000000004"/>
    <n v="4515"/>
    <n v="193.6"/>
    <m/>
    <x v="147"/>
    <n v="11"/>
    <s v="11"/>
    <n v="8"/>
    <x v="1"/>
    <n v="1.21"/>
    <n v="24.2"/>
    <s v="RUTAS COTACACHENSES S.A."/>
  </r>
  <r>
    <n v="1002217066"/>
    <s v="UE01"/>
    <d v="2022-04-11T00:00:00"/>
    <d v="1899-12-30T19:43:00"/>
    <s v="012-024-00414367"/>
    <s v="9000812304"/>
    <s v="012-022-00317746"/>
    <n v="738"/>
    <n v="827.45"/>
    <s v="ZPVN"/>
    <s v="40570142"/>
    <s v="0000398264"/>
    <n v="8002836110"/>
    <n v="1002217066"/>
    <s v="15-00001120"/>
    <s v="CAMPEON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0531.666999999999"/>
    <n v="6016.6670000000004"/>
    <n v="4515"/>
    <n v="112.8"/>
    <m/>
    <x v="16"/>
    <n v="11"/>
    <s v="11"/>
    <n v="6"/>
    <x v="1"/>
    <n v="0.94"/>
    <n v="18.8"/>
    <s v="LA ARMENIA S.A."/>
  </r>
  <r>
    <n v="1002217066"/>
    <s v="UE01"/>
    <d v="2022-04-11T00:00:00"/>
    <d v="1899-12-30T19:43:00"/>
    <s v="012-024-00414368"/>
    <s v="9000812303"/>
    <s v="012-022-00317745"/>
    <n v="1591.2"/>
    <n v="1784.06"/>
    <s v="ZPVN"/>
    <s v="40570142"/>
    <s v="0000398265"/>
    <n v="8002836111"/>
    <n v="1002217066"/>
    <s v="15-00001123"/>
    <s v="SELVALEGRE"/>
    <n v="24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6548.332999999999"/>
    <n v="12033.333000000001"/>
    <n v="4515"/>
    <n v="225.6"/>
    <m/>
    <x v="16"/>
    <n v="11"/>
    <s v="11"/>
    <n v="12"/>
    <x v="1"/>
    <n v="0.94"/>
    <n v="18.8"/>
    <s v="LA ARMENIA S.A."/>
  </r>
  <r>
    <n v="1002217080"/>
    <s v="UE01"/>
    <d v="2022-04-11T00:00:00"/>
    <d v="1899-12-30T19:46:00"/>
    <s v="012-024-00414369"/>
    <s v=""/>
    <s v=""/>
    <n v="0"/>
    <n v="0"/>
    <s v="ZPRC"/>
    <s v="2500109018"/>
    <s v="0000398231"/>
    <n v="8002836128"/>
    <n v="1002217080"/>
    <s v="15-00001116"/>
    <s v="ARMADURO GRANEL"/>
    <n v="32.97999999999999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7939"/>
    <s v="LUCERO IZA CARLOS ORLANDO"/>
    <s v="ZECI"/>
    <s v="18PCC4065"/>
    <s v="2"/>
    <s v="Sin Pallet"/>
    <n v="0"/>
    <n v="0"/>
    <x v="0"/>
    <n v="51640"/>
    <n v="32980"/>
    <n v="18660"/>
    <n v="303.42"/>
    <m/>
    <x v="1"/>
    <n v="11"/>
    <s v="11"/>
    <n v="32.979999999999997"/>
    <x v="1"/>
    <n v="9.2001212856276542"/>
    <n v="9.2001212856276542"/>
    <s v="TRANSCONCEM CIA. LTDA."/>
  </r>
  <r>
    <n v="1002216948"/>
    <s v="UE01"/>
    <d v="2022-04-11T00:00:00"/>
    <d v="1899-12-30T19:48:00"/>
    <s v="012-024-00414370"/>
    <s v="9000812306"/>
    <s v="012-022-00317747"/>
    <n v="3144"/>
    <n v="3525.07"/>
    <s v="ZPVN"/>
    <s v="40570110"/>
    <s v="0000398217"/>
    <n v="8002835981"/>
    <n v="1002216948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87"/>
    <x v="87"/>
    <s v="100019494"/>
    <s v="GUERRERO WILSON"/>
    <s v="ZEMT"/>
    <s v="18UE741"/>
    <s v="1"/>
    <s v="Con Pallet"/>
    <n v="0.05"/>
    <n v="24"/>
    <x v="0"/>
    <n v="40560"/>
    <n v="24060"/>
    <n v="16500"/>
    <n v="542.4"/>
    <m/>
    <x v="85"/>
    <n v="11"/>
    <s v="11"/>
    <n v="24"/>
    <x v="1"/>
    <n v="1.1299999999999999"/>
    <n v="22.599999999999998"/>
    <s v="RUTAS COTACACHENSES"/>
  </r>
  <r>
    <n v="1002217054"/>
    <s v="UE01"/>
    <d v="2022-04-11T00:00:00"/>
    <d v="1899-12-30T19:53:00"/>
    <s v="012-024-00414371"/>
    <s v=""/>
    <s v=""/>
    <n v="0"/>
    <n v="0"/>
    <s v="ZPRC"/>
    <s v="2500109024"/>
    <s v="0000398267"/>
    <n v="8002836096"/>
    <n v="1002217054"/>
    <s v="15-00001119"/>
    <s v="CAMPEON ANTIHUMEDAD"/>
    <n v="80"/>
    <s v="BOL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s v="18UE706"/>
    <s v="2"/>
    <s v="Sin Pallet"/>
    <n v="0"/>
    <n v="0"/>
    <x v="0"/>
    <n v="8547.2219999999998"/>
    <n v="4002.2220000000002"/>
    <n v="4545"/>
    <n v="99.2"/>
    <m/>
    <x v="146"/>
    <n v="11"/>
    <s v="11"/>
    <n v="4"/>
    <x v="1"/>
    <n v="1.24"/>
    <n v="24.8"/>
    <s v="SANJOPAS S.A."/>
  </r>
  <r>
    <n v="1002217054"/>
    <s v="UE01"/>
    <d v="2022-04-11T00:00:00"/>
    <d v="1899-12-30T19:53:00"/>
    <s v="012-024-00414372"/>
    <s v=""/>
    <s v=""/>
    <n v="0"/>
    <n v="0"/>
    <s v="ZPRC"/>
    <s v="2500109024"/>
    <s v="0000398268"/>
    <n v="8002836095"/>
    <n v="1002217054"/>
    <s v="15-00001124"/>
    <s v="SELVALEGRE ANTIHUMEDAD"/>
    <n v="280"/>
    <s v="BOL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s v="18UE706"/>
    <s v="2"/>
    <s v="Sin Pallet"/>
    <n v="0"/>
    <n v="0"/>
    <x v="0"/>
    <n v="18552.777999999998"/>
    <n v="14007.778"/>
    <n v="4545"/>
    <n v="347.2"/>
    <m/>
    <x v="146"/>
    <n v="11"/>
    <s v="11"/>
    <n v="14"/>
    <x v="1"/>
    <n v="1.24"/>
    <n v="24.8"/>
    <s v="SANJOPAS S.A."/>
  </r>
  <r>
    <n v="1002217035"/>
    <s v="UE01"/>
    <d v="2022-04-11T00:00:00"/>
    <d v="1899-12-30T19:58:00"/>
    <s v="012-024-00414373"/>
    <s v=""/>
    <s v=""/>
    <n v="0"/>
    <n v="0"/>
    <s v="ZPRC"/>
    <s v="2500109013"/>
    <s v="0000398201"/>
    <n v="8002836076"/>
    <n v="1002217035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s v="18UE620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</r>
  <r>
    <n v="1002217035"/>
    <s v="UE01"/>
    <d v="2022-04-11T00:00:00"/>
    <d v="1899-12-30T19:58:00"/>
    <s v="012-024-00414374"/>
    <s v=""/>
    <s v=""/>
    <n v="0"/>
    <n v="0"/>
    <s v="ZPRC"/>
    <s v="2500109013"/>
    <s v="0000398200"/>
    <n v="8002836077"/>
    <n v="1002217035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s v="18UE620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</r>
  <r>
    <n v="1002217063"/>
    <s v="UE01"/>
    <d v="2022-04-11T00:00:00"/>
    <d v="1899-12-30T20:01:00"/>
    <s v="012-024-00414375"/>
    <s v="9000812311"/>
    <s v="012-022-00317748"/>
    <n v="2340"/>
    <n v="2623.62"/>
    <s v="ZPVN"/>
    <s v="40570139"/>
    <s v="0000398260"/>
    <n v="8002836106"/>
    <n v="1002217063"/>
    <s v="15-00001119"/>
    <s v="CAMPEON ANTIHUMEDAD"/>
    <n v="360"/>
    <s v="BOL"/>
    <s v="103384"/>
    <s v="MOLINA IZQUIERDO FABIAN TRAJANO"/>
    <s v="810943"/>
    <s v="OBRA SHELL"/>
    <s v="MERA"/>
    <s v="VÍA AL PUYO"/>
    <s v="OSMERA"/>
    <s v="O-Pastaza-Mera"/>
    <n v="327"/>
    <x v="130"/>
    <x v="130"/>
    <s v="100014950"/>
    <s v="MONTESDEOCA JORGE"/>
    <s v="ZEMU"/>
    <s v="18UE601"/>
    <s v="2"/>
    <s v="Sin Pallet"/>
    <n v="0"/>
    <n v="0"/>
    <x v="0"/>
    <n v="27110"/>
    <n v="18000"/>
    <n v="9110"/>
    <n v="378"/>
    <m/>
    <x v="128"/>
    <n v="11"/>
    <s v="11"/>
    <n v="18"/>
    <x v="1"/>
    <n v="1.05"/>
    <n v="21"/>
    <s v="LIDENORTI S.A."/>
  </r>
  <r>
    <n v="1002217003"/>
    <s v="UE01"/>
    <d v="2022-04-11T00:00:00"/>
    <d v="1899-12-30T20:02:00"/>
    <s v="012-024-00414376"/>
    <s v="9000812312"/>
    <s v="012-022-00317749"/>
    <n v="4134.3"/>
    <n v="4635.41"/>
    <s v="ZPVN"/>
    <s v="40570123"/>
    <s v="0000398227"/>
    <n v="8002836037"/>
    <n v="1002217003"/>
    <s v="15-00000218"/>
    <s v="MAGNO HE"/>
    <n v="32.69"/>
    <s v="T"/>
    <s v="101736"/>
    <s v="AILLON VASCONEZ FRANCISCO ANIBAL"/>
    <s v="800784"/>
    <s v="DESTINO GRANEL.,"/>
    <s v="AMBATO"/>
    <s v="VIA A QUITO PASO LATERAL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700"/>
    <n v="32690"/>
    <n v="20010"/>
    <n v="472.7"/>
    <m/>
    <x v="18"/>
    <n v="11"/>
    <s v="11"/>
    <n v="32.69"/>
    <x v="1"/>
    <n v="14.460079535026003"/>
    <n v="14.460079535026003"/>
    <s v="LA ARMENIA S.A."/>
  </r>
  <r>
    <n v="1002217096"/>
    <s v="UE01"/>
    <d v="2022-04-11T00:00:00"/>
    <d v="1899-12-30T20:09:00"/>
    <s v="012-024-00414377"/>
    <s v="9000812313"/>
    <s v="012-022-00317750"/>
    <n v="2319.08"/>
    <n v="2600.17"/>
    <s v="ZPVN"/>
    <s v="40570027"/>
    <s v="P000034151"/>
    <n v="8002836146"/>
    <n v="100221709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10"/>
    <n v="18060"/>
    <n v="9050"/>
    <n v="248.4"/>
    <m/>
    <x v="7"/>
    <n v="11"/>
    <s v="11"/>
    <n v="18"/>
    <x v="1"/>
    <n v="0.69000000000000006"/>
    <n v="13.8"/>
    <s v="TRANSPORTE PROPIO"/>
  </r>
  <r>
    <n v="1002217113"/>
    <s v="UE01"/>
    <d v="2022-04-11T00:00:00"/>
    <d v="1899-12-30T20:21:00"/>
    <s v="012-024-00414378"/>
    <s v=""/>
    <s v=""/>
    <n v="0"/>
    <n v="0"/>
    <s v="ZPRC"/>
    <s v="2500109025"/>
    <s v="P000034208"/>
    <n v="8002836168"/>
    <n v="100221711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50"/>
    <n v="18050"/>
    <n v="8900"/>
    <n v="248.4"/>
    <m/>
    <x v="17"/>
    <n v="11"/>
    <s v="11"/>
    <n v="18"/>
    <x v="1"/>
    <n v="0.69000000000000006"/>
    <n v="13.8"/>
    <s v="TRANSPORTE PROPIO"/>
  </r>
  <r>
    <n v="1002217128"/>
    <s v="UE01"/>
    <d v="2022-04-11T00:00:00"/>
    <d v="1899-12-30T20:25:00"/>
    <s v="012-024-00414379"/>
    <s v=""/>
    <s v=""/>
    <n v="0"/>
    <n v="0"/>
    <s v="ZPRC"/>
    <s v="2500109027"/>
    <s v="P000034216"/>
    <n v="8002836188"/>
    <n v="1002217128"/>
    <s v="15-00001115"/>
    <s v="ARMADURO"/>
    <n v="36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26690.455000000002"/>
    <n v="18065.455000000002"/>
    <n v="8625"/>
    <n v="248.4"/>
    <m/>
    <x v="109"/>
    <n v="11"/>
    <s v="11"/>
    <n v="18"/>
    <x v="1"/>
    <n v="0.69000000000000006"/>
    <n v="13.8"/>
    <s v="TRANSPORTE PROPIO"/>
  </r>
  <r>
    <n v="1002217128"/>
    <s v="UE01"/>
    <d v="2022-04-11T00:00:00"/>
    <d v="1899-12-30T20:25:00"/>
    <s v="012-024-00414380"/>
    <s v=""/>
    <s v=""/>
    <n v="0"/>
    <n v="0"/>
    <s v="ZPRC"/>
    <s v="2500109026"/>
    <s v="P000034215"/>
    <n v="8002836189"/>
    <n v="1002217128"/>
    <s v="15-00001123"/>
    <s v="SELVALEGRE"/>
    <n v="30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23679.544999999998"/>
    <n v="15054.545"/>
    <n v="8625"/>
    <n v="207"/>
    <m/>
    <x v="109"/>
    <n v="11"/>
    <s v="11"/>
    <n v="15"/>
    <x v="1"/>
    <n v="0.69"/>
    <n v="13.8"/>
    <s v="TRANSPORTE PROPIO"/>
  </r>
  <r>
    <n v="1002216994"/>
    <s v="UE01"/>
    <d v="2022-04-11T00:00:00"/>
    <d v="1899-12-30T20:31:00"/>
    <s v="012-024-00414381"/>
    <s v=""/>
    <s v=""/>
    <n v="0"/>
    <n v="0"/>
    <s v="ZPRC"/>
    <s v="2500109005"/>
    <s v="P000034173"/>
    <n v="8002836029"/>
    <n v="100221699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8"/>
    <x v="118"/>
    <s v="100017947"/>
    <s v="SALAZAR JORGE LUIS"/>
    <s v="ZEMT"/>
    <s v="18UE571"/>
    <s v="1"/>
    <s v="Con Pallet"/>
    <n v="0.05"/>
    <n v="24"/>
    <x v="0"/>
    <n v="38900"/>
    <n v="24000"/>
    <n v="14900"/>
    <n v="542.4"/>
    <m/>
    <x v="116"/>
    <n v="11"/>
    <s v="11"/>
    <n v="24"/>
    <x v="1"/>
    <n v="1.1299999999999999"/>
    <n v="22.599999999999998"/>
    <s v="TRAPSA C.A."/>
  </r>
  <r>
    <n v="1002217077"/>
    <s v="UE01"/>
    <d v="2022-04-11T00:00:00"/>
    <d v="1899-12-30T20:35:00"/>
    <s v="012-024-00414382"/>
    <s v="9000812314"/>
    <s v="012-022-00317751"/>
    <n v="4297.0600000000004"/>
    <n v="4817.8900000000003"/>
    <s v="ZPVN"/>
    <s v="40570005"/>
    <s v="0000398094"/>
    <n v="8002836123"/>
    <n v="1002217077"/>
    <s v="15-00000218"/>
    <s v="MAGNO HE"/>
    <n v="31.01"/>
    <s v="T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s v="18UE970"/>
    <s v="2"/>
    <s v="Sin Pallet"/>
    <n v="0"/>
    <n v="0"/>
    <x v="0"/>
    <n v="49220"/>
    <n v="31010"/>
    <n v="18210"/>
    <n v="159.69999999999999"/>
    <m/>
    <x v="28"/>
    <n v="11"/>
    <s v="11"/>
    <n v="31.01"/>
    <x v="1"/>
    <n v="5.1499516285069324"/>
    <n v="5.1499516285069324"/>
    <s v="TRANSALMEIDA CIA."/>
  </r>
  <r>
    <n v="1002217126"/>
    <s v="UE01"/>
    <d v="2022-04-11T00:00:00"/>
    <d v="1899-12-30T20:36:00"/>
    <s v="012-024-00414383"/>
    <s v="9000812317"/>
    <s v="012-022-00317753"/>
    <n v="486.98"/>
    <n v="546.01"/>
    <s v="ZPVN"/>
    <s v="40570031"/>
    <s v="P000034152"/>
    <n v="8002836185"/>
    <n v="1002217126"/>
    <s v="15-00001120"/>
    <s v="CAMPEON"/>
    <n v="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12975.882"/>
    <n v="4005.8820000000001"/>
    <n v="8970"/>
    <n v="40.799999999999997"/>
    <m/>
    <x v="7"/>
    <n v="11"/>
    <s v="11"/>
    <n v="4"/>
    <x v="1"/>
    <n v="0.51"/>
    <n v="10.199999999999999"/>
    <s v="TRANSPORTE PROPIO"/>
  </r>
  <r>
    <n v="1002217126"/>
    <s v="UE01"/>
    <d v="2022-04-11T00:00:00"/>
    <d v="1899-12-30T20:36:00"/>
    <s v="012-024-00414384"/>
    <s v="9000812315"/>
    <s v="012-022-00317752"/>
    <n v="3983.34"/>
    <n v="4466.1499999999996"/>
    <s v="ZPVN"/>
    <s v="40570032"/>
    <s v="P000034153"/>
    <n v="8002836186"/>
    <n v="1002217126"/>
    <s v="15-00001123"/>
    <s v="SELVALEGRE"/>
    <n v="60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9014.118000000002"/>
    <n v="30044.117999999999"/>
    <n v="8970"/>
    <n v="306"/>
    <m/>
    <x v="7"/>
    <n v="11"/>
    <s v="11"/>
    <n v="30"/>
    <x v="1"/>
    <n v="0.51"/>
    <n v="10.199999999999999"/>
    <s v="TRANSPORTE PROPIO"/>
  </r>
  <r>
    <n v="1002216973"/>
    <s v="UE01"/>
    <d v="2022-04-11T00:00:00"/>
    <d v="1899-12-30T20:45:00"/>
    <s v="012-024-00414385"/>
    <s v="9000812063"/>
    <s v="013-020-00048177"/>
    <n v="4134.3999999999996"/>
    <n v="4635.5200000000004"/>
    <s v="ZPDF"/>
    <s v="70178563"/>
    <s v="0000398106"/>
    <n v="8002836009"/>
    <n v="1002216973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81"/>
    <x v="81"/>
    <s v="100017321"/>
    <s v="TERAN PEPE"/>
    <s v="ZETT"/>
    <s v="18UE715"/>
    <s v="1"/>
    <s v="Con Pallet"/>
    <n v="0.05"/>
    <n v="32"/>
    <x v="0"/>
    <n v="49360"/>
    <n v="32100"/>
    <n v="17260"/>
    <n v="262.39999999999998"/>
    <m/>
    <x v="79"/>
    <n v="11"/>
    <s v="11"/>
    <n v="32"/>
    <x v="1"/>
    <n v="0.41"/>
    <n v="8.1999999999999993"/>
    <s v="LA ARMENIA. S.A."/>
  </r>
  <r>
    <n v="1002217132"/>
    <s v="UE01"/>
    <d v="2022-04-11T00:00:00"/>
    <d v="1899-12-30T20:46:00"/>
    <s v="012-024-00414386"/>
    <s v="9000812321"/>
    <s v="012-022-00317756"/>
    <n v="130.22"/>
    <n v="146.01"/>
    <s v="ZPVN"/>
    <s v="40570136"/>
    <s v="P000034196"/>
    <n v="8002836197"/>
    <n v="1002217132"/>
    <s v="15-00001115"/>
    <s v="ARMADURO"/>
    <n v="2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7301.5150000000003"/>
    <n v="1001.515"/>
    <n v="6300"/>
    <n v="15.2"/>
    <m/>
    <x v="4"/>
    <n v="11"/>
    <s v="11"/>
    <n v="1"/>
    <x v="1"/>
    <n v="0.76"/>
    <n v="15.2"/>
    <s v="TRANSPORTE PROPIO"/>
  </r>
  <r>
    <n v="1002217132"/>
    <s v="UE01"/>
    <d v="2022-04-11T00:00:00"/>
    <d v="1899-12-30T20:46:00"/>
    <s v="012-024-00414387"/>
    <s v="9000812319"/>
    <s v="012-022-00317754"/>
    <n v="477.53"/>
    <n v="535.41"/>
    <s v="ZPVN"/>
    <s v="40570135"/>
    <s v="P000034195"/>
    <n v="8002836195"/>
    <n v="1002217132"/>
    <s v="15-00001120"/>
    <s v="CAMPEON"/>
    <n v="8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0306.061"/>
    <n v="4006.0610000000001"/>
    <n v="6300"/>
    <n v="60.8"/>
    <m/>
    <x v="4"/>
    <n v="11"/>
    <s v="11"/>
    <n v="4"/>
    <x v="1"/>
    <n v="0.76"/>
    <n v="15.2"/>
    <s v="TRANSPORTE PROPIO"/>
  </r>
  <r>
    <n v="1002217132"/>
    <s v="UE01"/>
    <d v="2022-04-11T00:00:00"/>
    <d v="1899-12-30T20:46:00"/>
    <s v="012-024-00414388"/>
    <s v="9000812320"/>
    <s v="012-022-00317755"/>
    <n v="3624.01"/>
    <n v="4063.26"/>
    <s v="ZPVN"/>
    <s v="40570134"/>
    <s v="P000034194"/>
    <n v="8002836196"/>
    <n v="1002217132"/>
    <s v="15-00001123"/>
    <s v="SELVALEGRE"/>
    <n v="56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4342.423999999999"/>
    <n v="28042.423999999999"/>
    <n v="6300"/>
    <n v="425.6"/>
    <m/>
    <x v="4"/>
    <n v="11"/>
    <s v="11"/>
    <n v="28"/>
    <x v="1"/>
    <n v="0.76"/>
    <n v="15.200000000000001"/>
    <s v="TRANSPORTE PROPIO"/>
  </r>
  <r>
    <n v="1002217150"/>
    <s v="UE01"/>
    <d v="2022-04-11T00:00:00"/>
    <d v="1899-12-30T20:49:00"/>
    <s v="012-024-00414389"/>
    <s v=""/>
    <s v=""/>
    <n v="0"/>
    <n v="0"/>
    <s v="ZPRC"/>
    <s v="2500108974"/>
    <s v="P000034099"/>
    <n v="8002836216"/>
    <n v="1002217150"/>
    <s v="15-00000218"/>
    <s v="MAGNO HE"/>
    <n v="31.11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27"/>
    <x v="27"/>
    <s v="10000328"/>
    <s v="QUILUMBAQUIN BONILLA EFRAIN"/>
    <s v="ZECI"/>
    <s v="18PCC4465"/>
    <s v="2"/>
    <s v="Sin Pallet"/>
    <n v="0"/>
    <n v="0"/>
    <x v="0"/>
    <n v="50290"/>
    <n v="31110"/>
    <n v="19180"/>
    <n v="0"/>
    <s v="MAL ASIGNADO "/>
    <x v="3"/>
    <n v="11"/>
    <s v="11"/>
    <n v="31.11"/>
    <x v="1"/>
    <n v="0"/>
    <n v="0"/>
    <s v="UNICON"/>
  </r>
  <r>
    <n v="1002217147"/>
    <s v="UE01"/>
    <d v="2022-04-11T00:00:00"/>
    <d v="1899-12-30T20:57:00"/>
    <s v="012-024-00414390"/>
    <s v="9000812322"/>
    <s v="012-022-00317757"/>
    <n v="2440.8000000000002"/>
    <n v="2736.64"/>
    <s v="ZPVN"/>
    <s v="40570147"/>
    <s v="P000034207"/>
    <n v="8002836212"/>
    <n v="1002217147"/>
    <s v="15-00001115"/>
    <s v="ARMADURO"/>
    <n v="360"/>
    <s v="BOL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860"/>
    <n v="18000"/>
    <n v="8860"/>
    <n v="165.6"/>
    <m/>
    <x v="0"/>
    <n v="11"/>
    <s v="11"/>
    <n v="18"/>
    <x v="1"/>
    <n v="0.45999999999999996"/>
    <n v="9.1999999999999993"/>
    <s v="TRANSPORTE PROPIO"/>
  </r>
  <r>
    <n v="1002217058"/>
    <s v="UE01"/>
    <d v="2022-04-11T00:00:00"/>
    <d v="1899-12-30T21:00:00"/>
    <s v="012-024-00414391"/>
    <s v="9000812324"/>
    <s v="012-022-00317759"/>
    <n v="1278"/>
    <n v="1432.9"/>
    <s v="ZPVN"/>
    <s v="40570130"/>
    <s v="0000398248"/>
    <n v="8002836101"/>
    <n v="1002217058"/>
    <s v="15-00001119"/>
    <s v="CAMPEON ANTIHUMEDAD"/>
    <n v="20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s v="18UE375"/>
    <s v="2"/>
    <s v="Sin Pallet"/>
    <n v="0"/>
    <n v="0"/>
    <x v="0"/>
    <n v="14606.111000000001"/>
    <n v="10011.111000000001"/>
    <n v="4595"/>
    <n v="172"/>
    <m/>
    <x v="116"/>
    <n v="11"/>
    <s v="11"/>
    <n v="10"/>
    <x v="1"/>
    <n v="0.86"/>
    <n v="17.2"/>
    <s v="TRAPSA C.A."/>
  </r>
  <r>
    <n v="1002217058"/>
    <s v="UE01"/>
    <d v="2022-04-11T00:00:00"/>
    <d v="1899-12-30T21:00:00"/>
    <s v="012-024-00414392"/>
    <s v="9000812323"/>
    <s v="012-022-00317758"/>
    <n v="1064"/>
    <n v="1192.96"/>
    <s v="ZPVN"/>
    <s v="40570130"/>
    <s v="0000398247"/>
    <n v="8002836102"/>
    <n v="1002217058"/>
    <s v="15-00001124"/>
    <s v="SELVALEGRE ANTIHUMEDAD"/>
    <n v="16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s v="18UE375"/>
    <s v="2"/>
    <s v="Sin Pallet"/>
    <n v="0"/>
    <n v="0"/>
    <x v="0"/>
    <n v="12603.888999999999"/>
    <n v="8008.8890000000001"/>
    <n v="4595"/>
    <n v="137.6"/>
    <m/>
    <x v="116"/>
    <n v="11"/>
    <s v="11"/>
    <n v="8"/>
    <x v="1"/>
    <n v="0.86"/>
    <n v="17.2"/>
    <s v="TRAPSA C.A."/>
  </r>
  <r>
    <n v="1002216999"/>
    <s v="UE01"/>
    <d v="2022-04-11T00:00:00"/>
    <d v="1899-12-30T21:01:00"/>
    <s v="012-024-00414393"/>
    <s v="9000812202"/>
    <s v="013-020-00048299"/>
    <n v="2083.4699999999998"/>
    <n v="2336"/>
    <s v="ZPDF"/>
    <s v="70178602"/>
    <s v="0000398219"/>
    <n v="8002836034"/>
    <n v="1002216999"/>
    <s v="15-00001119"/>
    <s v="CAMPEON ANTIHUMEDAD"/>
    <n v="32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s v="18UE84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</r>
  <r>
    <n v="1002216999"/>
    <s v="UE01"/>
    <d v="2022-04-11T00:00:00"/>
    <d v="1899-12-30T21:01:00"/>
    <s v="012-024-00414394"/>
    <s v="9000812203"/>
    <s v="013-020-00048300"/>
    <n v="2165.42"/>
    <n v="2427.88"/>
    <s v="ZPDF"/>
    <s v="70178604"/>
    <s v="0000398220"/>
    <n v="8002836033"/>
    <n v="1002216999"/>
    <s v="15-00001124"/>
    <s v="SELVALEGRE ANTIHUMEDAD"/>
    <n v="32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s v="18UE84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</r>
  <r>
    <n v="1002217073"/>
    <s v="UE01"/>
    <d v="2022-04-11T00:00:00"/>
    <d v="1899-12-30T21:09:00"/>
    <s v="012-024-00414395"/>
    <s v="9000812326"/>
    <s v="012-022-00317761"/>
    <n v="1560"/>
    <n v="1749.08"/>
    <s v="ZPVN"/>
    <s v="40570109"/>
    <s v="P000034186"/>
    <n v="8002836117"/>
    <n v="1002217073"/>
    <s v="15-00001119"/>
    <s v="CAMPEON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s v="18UE567"/>
    <s v="1"/>
    <s v="Con Pallet"/>
    <n v="0.05"/>
    <n v="12"/>
    <x v="0"/>
    <n v="21038.75"/>
    <n v="12003.75"/>
    <n v="9035"/>
    <n v="216"/>
    <m/>
    <x v="144"/>
    <n v="11"/>
    <s v="11"/>
    <n v="12"/>
    <x v="1"/>
    <n v="0.9"/>
    <n v="18"/>
    <s v="SANJOPAS S.A."/>
  </r>
  <r>
    <n v="1002217073"/>
    <s v="UE01"/>
    <d v="2022-04-11T00:00:00"/>
    <d v="1899-12-30T21:09:00"/>
    <s v="012-024-00414396"/>
    <s v="9000812325"/>
    <s v="012-022-00317760"/>
    <n v="2708"/>
    <n v="3036.23"/>
    <s v="ZPVN"/>
    <s v="40570108"/>
    <s v="P000034185"/>
    <n v="8002836118"/>
    <n v="1002217073"/>
    <s v="15-00001124"/>
    <s v="SELVALEGRE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s v="18UE567"/>
    <s v="1"/>
    <s v="Con Pallet"/>
    <n v="0.05"/>
    <n v="20"/>
    <x v="0"/>
    <n v="29041.25"/>
    <n v="20006.25"/>
    <n v="9035"/>
    <n v="360"/>
    <m/>
    <x v="144"/>
    <n v="11"/>
    <s v="11"/>
    <n v="20"/>
    <x v="1"/>
    <n v="0.9"/>
    <n v="18"/>
    <s v="SANJOPAS S.A."/>
  </r>
  <r>
    <n v="1002217098"/>
    <s v="UE01"/>
    <d v="2022-04-11T00:00:00"/>
    <d v="1899-12-30T21:11:00"/>
    <s v="012-024-00414397"/>
    <s v=""/>
    <s v=""/>
    <n v="0"/>
    <n v="0"/>
    <s v="ZPRC"/>
    <s v="2500109008"/>
    <s v="P000034176"/>
    <n v="8002836150"/>
    <n v="1002217098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s v="18UE779"/>
    <s v="1"/>
    <s v="Con Pallet"/>
    <n v="0.05"/>
    <n v="24"/>
    <x v="0"/>
    <n v="39890"/>
    <n v="24030"/>
    <n v="15860"/>
    <n v="542.4"/>
    <m/>
    <x v="83"/>
    <n v="11"/>
    <s v="11"/>
    <n v="24"/>
    <x v="1"/>
    <n v="1.1299999999999999"/>
    <n v="22.599999999999998"/>
    <s v="LIDENORTI S.A."/>
  </r>
  <r>
    <n v="1002217053"/>
    <s v="UE01"/>
    <d v="2022-04-11T00:00:00"/>
    <d v="1899-12-30T21:18:00"/>
    <s v="012-024-00414398"/>
    <s v=""/>
    <s v=""/>
    <n v="0"/>
    <n v="0"/>
    <s v="ZPRC"/>
    <s v="2500109007"/>
    <s v="P000034175"/>
    <n v="8002836094"/>
    <n v="100221705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s v="18UE609"/>
    <s v="1"/>
    <s v="Con Pallet"/>
    <n v="0.05"/>
    <n v="24"/>
    <x v="0"/>
    <n v="40070"/>
    <n v="23970"/>
    <n v="16100"/>
    <n v="542.4"/>
    <m/>
    <x v="105"/>
    <n v="11"/>
    <s v="11"/>
    <n v="24"/>
    <x v="1"/>
    <n v="1.1299999999999999"/>
    <n v="22.599999999999998"/>
    <s v="TRIMPESAS S.A."/>
  </r>
  <r>
    <n v="1002217201"/>
    <s v="UE01"/>
    <d v="2022-04-11T00:00:00"/>
    <d v="1899-12-30T21:19:00"/>
    <s v="012-024-00414399"/>
    <s v="9000812330"/>
    <s v="012-022-00317763"/>
    <n v="1789.94"/>
    <n v="2006.89"/>
    <s v="ZPVN"/>
    <s v="40570149"/>
    <s v="P000034210"/>
    <n v="8002836275"/>
    <n v="1002217201"/>
    <s v="15-00001115"/>
    <s v="ARMADURO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784.412"/>
    <n v="14049.412"/>
    <n v="8735"/>
    <n v="218.4"/>
    <m/>
    <x v="10"/>
    <n v="11"/>
    <s v="11"/>
    <n v="14"/>
    <x v="1"/>
    <n v="0.78"/>
    <n v="15.6"/>
    <s v="TRANSPORTE PROPIO"/>
  </r>
  <r>
    <n v="1002217201"/>
    <s v="UE01"/>
    <d v="2022-04-11T00:00:00"/>
    <d v="1899-12-30T21:19:00"/>
    <s v="012-024-00414400"/>
    <s v="9000812329"/>
    <s v="012-022-00317762"/>
    <n v="2541.3000000000002"/>
    <n v="2849.33"/>
    <s v="ZPVN"/>
    <s v="40570148"/>
    <s v="P000034209"/>
    <n v="8002836276"/>
    <n v="1002217201"/>
    <s v="15-00001123"/>
    <s v="SELVALEGRE"/>
    <n v="4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8805.588"/>
    <n v="20070.588"/>
    <n v="8735"/>
    <n v="312"/>
    <m/>
    <x v="10"/>
    <n v="11"/>
    <s v="11"/>
    <n v="20"/>
    <x v="1"/>
    <n v="0.78"/>
    <n v="15.6"/>
    <s v="TRANSPORTE PROPIO"/>
  </r>
  <r>
    <n v="1002217158"/>
    <s v="UE01"/>
    <d v="2022-04-11T00:00:00"/>
    <d v="1899-12-30T21:22:00"/>
    <s v="012-024-00414401"/>
    <s v="9000812331"/>
    <s v="012-022-00317764"/>
    <n v="4153.6000000000004"/>
    <n v="4657.04"/>
    <s v="ZPVN"/>
    <s v="40569934"/>
    <s v="0000397946"/>
    <n v="8002836223"/>
    <n v="100221715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90"/>
    <n v="32040"/>
    <n v="17850"/>
    <n v="966.4"/>
    <m/>
    <x v="142"/>
    <n v="11"/>
    <s v="11"/>
    <n v="32"/>
    <x v="1"/>
    <n v="1.51"/>
    <n v="30.2"/>
    <s v="TRANSPORTE PROPIO"/>
  </r>
  <r>
    <n v="1002217157"/>
    <s v="UE01"/>
    <d v="2022-04-11T00:00:00"/>
    <d v="1899-12-30T21:26:00"/>
    <s v="012-024-00414402"/>
    <s v="9000812332"/>
    <s v="012-022-00317765"/>
    <n v="4153.6000000000004"/>
    <n v="4657.04"/>
    <s v="ZPVN"/>
    <s v="40569934"/>
    <s v="0000397945"/>
    <n v="8002836222"/>
    <n v="100221715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450"/>
    <n v="32040"/>
    <n v="18410"/>
    <n v="966.4"/>
    <m/>
    <x v="142"/>
    <n v="11"/>
    <s v="11"/>
    <n v="32"/>
    <x v="1"/>
    <n v="1.51"/>
    <n v="30.2"/>
    <s v="TRANSPORTE PROPIO"/>
  </r>
  <r>
    <n v="1002217203"/>
    <s v="UE01"/>
    <d v="2022-04-11T00:00:00"/>
    <d v="1899-12-30T21:31:00"/>
    <s v="012-024-00414403"/>
    <s v="9000812333"/>
    <s v="012-022-00317766"/>
    <n v="2322"/>
    <n v="2603.44"/>
    <s v="ZPVN"/>
    <s v="40570102"/>
    <s v="0000398206"/>
    <n v="8002836281"/>
    <n v="1002217203"/>
    <s v="15-00001123"/>
    <s v="SELVALEGRE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90"/>
    <n v="18040"/>
    <n v="9050"/>
    <n v="266.39999999999998"/>
    <m/>
    <x v="141"/>
    <n v="11"/>
    <s v="11"/>
    <n v="18"/>
    <x v="1"/>
    <n v="0.74"/>
    <n v="14.799999999999999"/>
    <s v="TRANSPORTE PROPIO"/>
  </r>
  <r>
    <n v="1002217156"/>
    <s v="UE01"/>
    <d v="2022-04-11T00:00:00"/>
    <d v="1899-12-30T21:34:00"/>
    <s v="012-024-00414404"/>
    <s v="9000812334"/>
    <s v="012-022-00317767"/>
    <n v="4153.6000000000004"/>
    <n v="4657.04"/>
    <s v="ZPVN"/>
    <s v="40569934"/>
    <s v="0000397944"/>
    <n v="8002836221"/>
    <n v="100221715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690"/>
    <n v="32090"/>
    <n v="18600"/>
    <n v="966.4"/>
    <m/>
    <x v="142"/>
    <n v="11"/>
    <s v="11"/>
    <n v="32"/>
    <x v="1"/>
    <n v="1.51"/>
    <n v="30.2"/>
    <s v="TRANSPORTE PROPIO"/>
  </r>
  <r>
    <n v="1002217182"/>
    <s v="UE01"/>
    <d v="2022-04-11T00:00:00"/>
    <d v="1899-12-30T21:46:00"/>
    <s v="012-024-00414405"/>
    <s v="9000812335"/>
    <s v="012-022-00317768"/>
    <n v="2390"/>
    <n v="2679.68"/>
    <s v="ZPVN"/>
    <s v="40570161"/>
    <s v="P000034217"/>
    <n v="8002836250"/>
    <n v="1002217182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65"/>
    <x v="65"/>
    <s v="100014858"/>
    <s v="MORENO MANUEL"/>
    <s v="ZEMU"/>
    <s v="18UE602"/>
    <s v="2"/>
    <s v="Sin Pallet"/>
    <n v="0"/>
    <n v="0"/>
    <x v="0"/>
    <n v="27120"/>
    <n v="18040"/>
    <n v="9080"/>
    <n v="183.6"/>
    <m/>
    <x v="63"/>
    <n v="11"/>
    <s v="11"/>
    <n v="18"/>
    <x v="1"/>
    <n v="0.51"/>
    <n v="10.199999999999999"/>
    <s v="TRANSSJQ S.A."/>
  </r>
  <r>
    <n v="1002217120"/>
    <s v="UE01"/>
    <d v="2022-04-11T00:00:00"/>
    <d v="1899-12-30T21:48:00"/>
    <s v="012-024-00414406"/>
    <s v=""/>
    <s v=""/>
    <n v="0"/>
    <n v="0"/>
    <s v="ZPRC"/>
    <s v="2500109009"/>
    <s v="P000034177"/>
    <n v="8002836178"/>
    <n v="1002217120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76"/>
    <x v="176"/>
    <s v="10003585"/>
    <s v="VARELA ZAPATA RUBEN MAURICIO"/>
    <s v="ZEMT"/>
    <s v="18UE345"/>
    <s v="1"/>
    <s v="Con Pallet"/>
    <n v="0.05"/>
    <n v="24"/>
    <x v="0"/>
    <n v="38670"/>
    <n v="24060"/>
    <n v="14610"/>
    <n v="542.4"/>
    <m/>
    <x v="172"/>
    <n v="11"/>
    <s v="11"/>
    <n v="24"/>
    <x v="1"/>
    <n v="1.1299999999999999"/>
    <n v="22.599999999999998"/>
    <s v="TRIMPESAS S.A."/>
  </r>
  <r>
    <n v="1002217239"/>
    <s v="UE01"/>
    <d v="2022-04-11T00:00:00"/>
    <d v="1899-12-30T22:11:00"/>
    <s v="012-024-00414407"/>
    <s v="9000812337"/>
    <s v="012-022-00317770"/>
    <n v="955.06"/>
    <n v="1070.82"/>
    <s v="ZPVN"/>
    <s v="40569864"/>
    <s v="P000034121"/>
    <n v="8002836330"/>
    <n v="1002217239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6587.120999999999"/>
    <n v="8012.1210000000001"/>
    <n v="8575"/>
    <n v="150.4"/>
    <m/>
    <x v="56"/>
    <n v="11"/>
    <s v="11"/>
    <n v="8"/>
    <x v="1"/>
    <n v="0.94000000000000006"/>
    <n v="18.8"/>
    <s v="TRANSPORTE PROPIO"/>
  </r>
  <r>
    <n v="1002217239"/>
    <s v="UE01"/>
    <d v="2022-04-11T00:00:00"/>
    <d v="1899-12-30T22:11:00"/>
    <s v="012-024-00414408"/>
    <s v="9000812336"/>
    <s v="012-022-00317769"/>
    <n v="3235.72"/>
    <n v="3627.91"/>
    <s v="ZPVN"/>
    <s v="40569863"/>
    <s v="P000034120"/>
    <n v="8002836329"/>
    <n v="1002217239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612.879000000001"/>
    <n v="25037.879000000001"/>
    <n v="8575"/>
    <n v="470"/>
    <m/>
    <x v="56"/>
    <n v="11"/>
    <s v="11"/>
    <n v="25"/>
    <x v="1"/>
    <n v="0.94"/>
    <n v="18.8"/>
    <s v="TRANSPORTE PROPIO"/>
  </r>
  <r>
    <n v="1002217290"/>
    <s v="UE01"/>
    <d v="2022-04-11T00:00:00"/>
    <d v="1899-12-30T23:20:00"/>
    <s v="012-024-00414409"/>
    <s v="9000812344"/>
    <s v="012-022-00317771"/>
    <n v="3912.94"/>
    <n v="4387.21"/>
    <s v="ZPVN"/>
    <s v="40569968"/>
    <s v="0000398005"/>
    <n v="8002836384"/>
    <n v="1002217290"/>
    <s v="15-00001116"/>
    <s v="ARMADURO GRANEL"/>
    <n v="31.0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850"/>
    <n v="31060"/>
    <n v="17790"/>
    <n v="506.28"/>
    <m/>
    <x v="106"/>
    <n v="11"/>
    <s v="11"/>
    <n v="31.06"/>
    <x v="1"/>
    <n v="16.300064391500321"/>
    <n v="16.300064391500321"/>
    <s v="TRANSPORTE PROPIO"/>
  </r>
  <r>
    <n v="1002217359"/>
    <s v="UE01"/>
    <d v="2022-04-12T00:00:00"/>
    <d v="1899-12-30T04:42:00"/>
    <s v="012-024-00414410"/>
    <s v="9000812351"/>
    <s v="012-022-00317772"/>
    <n v="4380.49"/>
    <n v="4911.4399999999996"/>
    <s v="ZPVN"/>
    <s v="40570179"/>
    <s v="P000034221"/>
    <n v="8002836485"/>
    <n v="1002217359"/>
    <s v="15-00001115"/>
    <s v="ARMADURO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70"/>
    <n v="34090"/>
    <n v="17880"/>
    <n v="516.79999999999995"/>
    <m/>
    <x v="5"/>
    <n v="12"/>
    <s v="12"/>
    <n v="34"/>
    <x v="1"/>
    <n v="0.7599999999999999"/>
    <n v="15.2"/>
    <s v="TRANSPORTE PROPIO"/>
  </r>
  <r>
    <n v="1002217373"/>
    <s v="UE01"/>
    <d v="2022-04-12T00:00:00"/>
    <d v="1899-12-30T04:55:00"/>
    <s v="012-024-00414411"/>
    <s v=""/>
    <s v=""/>
    <n v="0"/>
    <n v="0"/>
    <s v="ZPRC"/>
    <s v="2500109023"/>
    <s v="P000034203"/>
    <n v="8002836503"/>
    <n v="1002217373"/>
    <s v="15-00001115"/>
    <s v="ARMADURO"/>
    <n v="2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945.758000000002"/>
    <n v="13015.758"/>
    <n v="8930"/>
    <n v="132.6"/>
    <m/>
    <x v="109"/>
    <n v="12"/>
    <s v="12"/>
    <n v="13"/>
    <x v="1"/>
    <n v="0.51"/>
    <n v="10.199999999999999"/>
    <s v="TRANSPORTE PROPIO"/>
  </r>
  <r>
    <n v="1002217373"/>
    <s v="UE01"/>
    <d v="2022-04-12T00:00:00"/>
    <d v="1899-12-30T04:55:00"/>
    <s v="012-024-00414412"/>
    <s v=""/>
    <s v=""/>
    <n v="0"/>
    <n v="0"/>
    <s v="ZPRC"/>
    <s v="2500109022"/>
    <s v="P000034202"/>
    <n v="8002836504"/>
    <n v="1002217373"/>
    <s v="15-00001123"/>
    <s v="SELVALEGRE"/>
    <n v="40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8954.241999999998"/>
    <n v="20024.241999999998"/>
    <n v="8930"/>
    <n v="204"/>
    <m/>
    <x v="109"/>
    <n v="12"/>
    <s v="12"/>
    <n v="20"/>
    <x v="1"/>
    <n v="0.51"/>
    <n v="10.199999999999999"/>
    <s v="TRANSPORTE PROPIO"/>
  </r>
  <r>
    <n v="1002217381"/>
    <s v="UE01"/>
    <d v="2022-04-12T00:00:00"/>
    <d v="1899-12-30T05:04:00"/>
    <s v="012-024-00414413"/>
    <s v=""/>
    <s v=""/>
    <n v="0"/>
    <n v="0"/>
    <s v="ZPRC"/>
    <s v="2500109028"/>
    <s v="P000034222"/>
    <n v="8002836512"/>
    <n v="1002217381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6950"/>
    <n v="18060"/>
    <n v="8890"/>
    <n v="266.39999999999998"/>
    <m/>
    <x v="86"/>
    <n v="12"/>
    <s v="12"/>
    <n v="18"/>
    <x v="1"/>
    <n v="0.74"/>
    <n v="14.799999999999999"/>
    <s v="TRANSSJQ S.A."/>
  </r>
  <r>
    <n v="1002217389"/>
    <s v="UE01"/>
    <d v="2022-04-12T00:00:00"/>
    <d v="1899-12-30T05:05:00"/>
    <s v="012-024-00414414"/>
    <s v="9000812352"/>
    <s v="012-022-00317773"/>
    <n v="2287.17"/>
    <n v="2564.39"/>
    <s v="ZPVN"/>
    <s v="40570193"/>
    <s v="P000034223"/>
    <n v="8002836522"/>
    <n v="100221738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18"/>
    <x v="118"/>
    <s v="100019438"/>
    <s v="CASTRO SELSO"/>
    <s v="ZEMU"/>
    <s v="18UE786"/>
    <s v="2"/>
    <s v="Sin Pallet"/>
    <n v="0"/>
    <n v="0"/>
    <x v="0"/>
    <n v="26950"/>
    <n v="18030"/>
    <n v="8920"/>
    <n v="273.60000000000002"/>
    <m/>
    <x v="116"/>
    <n v="12"/>
    <s v="12"/>
    <n v="18"/>
    <x v="1"/>
    <n v="0.76"/>
    <n v="15.200000000000001"/>
    <s v="TRAPSA C.A."/>
  </r>
  <r>
    <n v="1002217378"/>
    <s v="UE01"/>
    <d v="2022-04-12T00:00:00"/>
    <d v="1899-12-30T05:10:00"/>
    <s v="012-024-00414415"/>
    <s v="9000812353"/>
    <s v="012-022-00317774"/>
    <n v="3736.08"/>
    <n v="4188.92"/>
    <s v="ZPVN"/>
    <s v="40569622"/>
    <s v="0000397810"/>
    <n v="8002836509"/>
    <n v="1002217378"/>
    <s v="15-00000218"/>
    <s v="MAGNO HE"/>
    <n v="32.13000000000000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580"/>
    <n v="32130"/>
    <n v="19450"/>
    <n v="0"/>
    <m/>
    <x v="3"/>
    <n v="12"/>
    <s v="12"/>
    <n v="32.130000000000003"/>
    <x v="1"/>
    <n v="0"/>
    <n v="0"/>
    <s v="HORMIANDES"/>
  </r>
  <r>
    <n v="1002217396"/>
    <s v="UE01"/>
    <d v="2022-04-12T00:00:00"/>
    <d v="1899-12-30T05:15:00"/>
    <s v="012-024-00414416"/>
    <s v="9000812356"/>
    <s v="012-022-00317775"/>
    <n v="2278.8000000000002"/>
    <n v="2555.0100000000002"/>
    <s v="ZPVN"/>
    <s v="40569944"/>
    <s v="0000397961"/>
    <n v="8002836533"/>
    <n v="1002217396"/>
    <s v="15-00001119"/>
    <s v="CAMPEON ANTIHUMEDAD"/>
    <n v="360"/>
    <s v="BOL"/>
    <s v="101465"/>
    <s v="COMERCIAL KYWI S.A."/>
    <s v="804131"/>
    <s v="MEGAKYWI SAMBORONDON"/>
    <s v="SAMBORONDÓN"/>
    <s v="KM 9 VIA SAMBORONDON PLAZA BATAN"/>
    <s v="OGGUAY"/>
    <s v="O-Guayas-Guayaquil"/>
    <n v="524"/>
    <x v="15"/>
    <x v="15"/>
    <s v="100018302"/>
    <s v="VERA EDWIN"/>
    <s v="ZEMU"/>
    <s v="18UE301"/>
    <s v="2"/>
    <s v="Sin Pallet"/>
    <n v="0"/>
    <n v="0"/>
    <x v="0"/>
    <n v="27210"/>
    <n v="18000"/>
    <n v="9210"/>
    <n v="468"/>
    <m/>
    <x v="15"/>
    <n v="12"/>
    <s v="12"/>
    <n v="18"/>
    <x v="1"/>
    <n v="1.3"/>
    <n v="26"/>
    <s v="SANJOPAS S.A."/>
  </r>
  <r>
    <n v="1002217383"/>
    <s v="UE01"/>
    <d v="2022-04-12T00:00:00"/>
    <d v="1899-12-30T05:23:00"/>
    <s v="012-024-00414417"/>
    <s v="9000812357"/>
    <s v="012-022-00317776"/>
    <n v="3251.96"/>
    <n v="3646.12"/>
    <s v="ZPVN"/>
    <s v="40569623"/>
    <s v="0000397814"/>
    <n v="8002836514"/>
    <n v="1002217383"/>
    <s v="15-00001121"/>
    <s v="GLADIADOR"/>
    <n v="32.049999999999997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610"/>
    <n v="32050"/>
    <n v="18560"/>
    <n v="0"/>
    <m/>
    <x v="3"/>
    <n v="12"/>
    <s v="12"/>
    <n v="32.049999999999997"/>
    <x v="1"/>
    <n v="0"/>
    <n v="0"/>
    <s v="XAVIER VALENZUELA"/>
  </r>
  <r>
    <n v="1002217401"/>
    <s v="UE01"/>
    <d v="2022-04-12T00:00:00"/>
    <d v="1899-12-30T05:28:00"/>
    <s v="012-024-00414418"/>
    <s v="9000812358"/>
    <s v="012-022-00317777"/>
    <n v="4549.2"/>
    <n v="5100.59"/>
    <s v="ZPVN"/>
    <s v="40570132"/>
    <s v="P000034193"/>
    <n v="8002836538"/>
    <n v="1002217401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320"/>
    <n v="34050"/>
    <n v="16270"/>
    <n v="394.4"/>
    <m/>
    <x v="0"/>
    <n v="12"/>
    <s v="12"/>
    <n v="34"/>
    <x v="1"/>
    <n v="0.57999999999999996"/>
    <n v="11.6"/>
    <s v="TRANSPORTE PROPIO"/>
  </r>
  <r>
    <n v="1002217413"/>
    <s v="UE01"/>
    <d v="2022-04-12T00:00:00"/>
    <d v="1899-12-30T05:55:00"/>
    <s v="012-024-00414419"/>
    <s v=""/>
    <s v=""/>
    <n v="0"/>
    <n v="0"/>
    <s v="ZPRC"/>
    <s v="2500109000"/>
    <s v="P000034159"/>
    <n v="8002836556"/>
    <n v="1002217413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490"/>
    <n v="33060"/>
    <n v="18430"/>
    <n v="382.8"/>
    <m/>
    <x v="173"/>
    <n v="12"/>
    <s v="12"/>
    <n v="33"/>
    <x v="1"/>
    <n v="0.58000000000000007"/>
    <n v="11.6"/>
    <s v="TRANSPORTE PROPIO"/>
  </r>
  <r>
    <n v="1002217431"/>
    <s v="UE01"/>
    <d v="2022-04-12T00:00:00"/>
    <d v="1899-12-30T06:29:00"/>
    <s v="012-024-00414420"/>
    <s v=""/>
    <s v=""/>
    <n v="0"/>
    <n v="0"/>
    <s v="ZPRC"/>
    <s v="2500109002"/>
    <s v="0000398147"/>
    <n v="8002836576"/>
    <n v="1002217431"/>
    <s v="15-00000218"/>
    <s v="MAGNO HE"/>
    <n v="31.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300"/>
    <n v="31100"/>
    <n v="18200"/>
    <n v="288.92"/>
    <m/>
    <x v="1"/>
    <n v="12"/>
    <s v="12"/>
    <n v="31.1"/>
    <x v="1"/>
    <n v="9.2900321543408353"/>
    <n v="9.2900321543408353"/>
    <s v="TRANSCONCEM CIA. LTDA."/>
  </r>
  <r>
    <n v="1002217433"/>
    <s v="UE01"/>
    <d v="2022-04-12T00:00:00"/>
    <d v="1899-12-30T06:40:00"/>
    <s v="012-024-00414421"/>
    <s v=""/>
    <s v=""/>
    <n v="0"/>
    <n v="0"/>
    <s v="ZPRC"/>
    <s v="2500108973"/>
    <s v="P000034098"/>
    <n v="8002836578"/>
    <n v="1002217433"/>
    <s v="15-00000218"/>
    <s v="MAGNO HE"/>
    <n v="29.4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560"/>
    <n v="29470"/>
    <n v="19090"/>
    <n v="0"/>
    <m/>
    <x v="3"/>
    <n v="12"/>
    <s v="12"/>
    <n v="29.47"/>
    <x v="1"/>
    <n v="0"/>
    <n v="0"/>
    <s v="UNICON"/>
  </r>
  <r>
    <n v="1002217461"/>
    <s v="UE01"/>
    <d v="2022-04-12T00:00:00"/>
    <d v="1899-12-30T07:23:00"/>
    <s v="012-024-00414422"/>
    <s v="9000812423"/>
    <s v="012-022-00317778"/>
    <n v="3292.8"/>
    <n v="3691.91"/>
    <s v="ZPVN"/>
    <s v="40570214"/>
    <s v="P000034224"/>
    <n v="8002836602"/>
    <n v="1002217461"/>
    <s v="15-00001115"/>
    <s v="ARMADURO"/>
    <n v="48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36670"/>
    <n v="24020"/>
    <n v="12650"/>
    <n v="182.4"/>
    <m/>
    <x v="89"/>
    <n v="12"/>
    <s v="12"/>
    <n v="24"/>
    <x v="1"/>
    <n v="0.38"/>
    <n v="7.6000000000000005"/>
    <s v="TRANSPORTE PROPIO"/>
  </r>
  <r>
    <n v="1002217458"/>
    <s v="UE01"/>
    <d v="2022-04-12T00:00:00"/>
    <d v="1899-12-30T07:27:00"/>
    <s v="012-024-00414423"/>
    <s v="9000812426"/>
    <s v="012-022-00317781"/>
    <n v="1373.09"/>
    <n v="1539.52"/>
    <s v="ZPVN"/>
    <s v="40569664"/>
    <s v="0000397587"/>
    <n v="8002836599"/>
    <n v="1002217458"/>
    <s v="15-00001115"/>
    <s v="ARMADURO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s v="18UE569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</r>
  <r>
    <n v="1002217458"/>
    <s v="UE01"/>
    <d v="2022-04-12T00:00:00"/>
    <d v="1899-12-30T07:27:00"/>
    <s v="012-024-00414424"/>
    <s v="9000812424"/>
    <s v="012-022-00317779"/>
    <n v="499.59"/>
    <n v="560.14"/>
    <s v="ZPVN"/>
    <s v="40569664"/>
    <s v="0000397588"/>
    <n v="8002836600"/>
    <n v="1002217458"/>
    <s v="15-00001120"/>
    <s v="CAMPEON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s v="18UE569"/>
    <s v="1"/>
    <s v="Con Pallet"/>
    <n v="0.05"/>
    <n v="4"/>
    <x v="0"/>
    <n v="9418.3330000000005"/>
    <n v="4005"/>
    <n v="5413.3329999999996"/>
    <n v="12.8"/>
    <m/>
    <x v="26"/>
    <n v="12"/>
    <s v="12"/>
    <n v="4"/>
    <x v="1"/>
    <n v="0.16"/>
    <n v="3.2"/>
    <s v="TRIMPESAS S.A."/>
  </r>
  <r>
    <n v="1002217458"/>
    <s v="UE01"/>
    <d v="2022-04-12T00:00:00"/>
    <d v="1899-12-30T07:27:00"/>
    <s v="012-024-00414425"/>
    <s v="9000812425"/>
    <s v="012-022-00317780"/>
    <n v="1359.3"/>
    <n v="1524.06"/>
    <s v="ZPVN"/>
    <s v="40569664"/>
    <s v="0000397589"/>
    <n v="8002836598"/>
    <n v="1002217458"/>
    <s v="15-00001123"/>
    <s v="SELVALEGRE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s v="18UE569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</r>
  <r>
    <n v="1002217466"/>
    <s v="UE01"/>
    <d v="2022-04-12T00:00:00"/>
    <d v="1899-12-30T07:30:00"/>
    <s v="012-024-00414426"/>
    <s v="9000812427"/>
    <s v="012-022-00317782"/>
    <n v="4332.04"/>
    <n v="4857.1099999999997"/>
    <s v="ZPVN"/>
    <s v="40570129"/>
    <s v="0000398244"/>
    <n v="8002836609"/>
    <n v="1002217466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70"/>
    <n v="33030"/>
    <n v="18440"/>
    <n v="594"/>
    <m/>
    <x v="155"/>
    <n v="12"/>
    <s v="12"/>
    <n v="33"/>
    <x v="1"/>
    <n v="0.9"/>
    <n v="18"/>
    <s v="TRANSPORTE PROPIO"/>
  </r>
  <r>
    <n v="1002217462"/>
    <s v="UE01"/>
    <d v="2022-04-12T00:00:00"/>
    <d v="1899-12-30T07:56:00"/>
    <s v="012-024-00414427"/>
    <s v="9000812432"/>
    <s v="012-022-00317783"/>
    <n v="4054.04"/>
    <n v="4545.41"/>
    <s v="ZPVN"/>
    <s v="40569260"/>
    <s v="P000033900"/>
    <n v="8002836603"/>
    <n v="1002217462"/>
    <s v="15-00001116"/>
    <s v="ARMADURO GRANEL"/>
    <n v="32.18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980"/>
    <n v="32180"/>
    <n v="17800"/>
    <n v="524.53"/>
    <m/>
    <x v="106"/>
    <n v="12"/>
    <s v="12"/>
    <n v="32.18"/>
    <x v="1"/>
    <n v="16.299875699192043"/>
    <n v="16.299875699192043"/>
    <s v="TRANSPORTE PROPIO"/>
  </r>
  <r>
    <n v="1002217457"/>
    <s v="UE01"/>
    <d v="2022-04-12T00:00:00"/>
    <d v="1899-12-30T08:02:00"/>
    <s v="012-024-00414428"/>
    <s v=""/>
    <s v=""/>
    <n v="0"/>
    <n v="0"/>
    <s v="ZPRC"/>
    <s v="2500109001"/>
    <s v="0000398152"/>
    <n v="8002836597"/>
    <n v="1002217457"/>
    <s v="15-00001118"/>
    <s v="TECHCEM"/>
    <n v="31.6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340"/>
    <n v="31660"/>
    <n v="19680"/>
    <n v="294.12"/>
    <m/>
    <x v="1"/>
    <n v="12"/>
    <s v="12"/>
    <n v="31.66"/>
    <x v="1"/>
    <n v="9.2899557801642452"/>
    <n v="9.2899557801642452"/>
    <s v="TRANSCONCEM CIA.LTDA."/>
  </r>
  <r>
    <n v="1002217521"/>
    <s v="UE01"/>
    <d v="2022-04-12T00:00:00"/>
    <d v="1899-12-30T09:14:00"/>
    <s v="012-024-00414429"/>
    <s v="9000812447"/>
    <s v="012-022-00317784"/>
    <n v="4171.2"/>
    <n v="4676.7700000000004"/>
    <s v="ZPVN"/>
    <s v="40569669"/>
    <s v="0000397598"/>
    <n v="8002836668"/>
    <n v="1002217521"/>
    <s v="15-00001119"/>
    <s v="CAMPEON ANTIHUMEDAD"/>
    <n v="660"/>
    <s v="BOL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s v="18UE852"/>
    <s v="2"/>
    <s v="Sin Pallet"/>
    <n v="0"/>
    <n v="0"/>
    <x v="0"/>
    <n v="51310"/>
    <n v="33020"/>
    <n v="18290"/>
    <n v="712.8"/>
    <m/>
    <x v="8"/>
    <n v="12"/>
    <s v="12"/>
    <n v="33"/>
    <x v="1"/>
    <n v="1.0799999999999998"/>
    <n v="21.599999999999998"/>
    <s v="TRANSPORTE PROPIO"/>
  </r>
  <r>
    <n v="1002217522"/>
    <s v="UE01"/>
    <d v="2022-04-12T00:00:00"/>
    <d v="1899-12-30T09:17:00"/>
    <s v="012-024-00414430"/>
    <s v="9000812448"/>
    <s v="012-022-00317785"/>
    <n v="2343.91"/>
    <n v="2628.01"/>
    <s v="ZPVN"/>
    <s v="40570224"/>
    <s v="P000034226"/>
    <n v="8002836670"/>
    <n v="1002217522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00"/>
    <n v="18070"/>
    <n v="8930"/>
    <n v="266.39999999999998"/>
    <m/>
    <x v="90"/>
    <n v="12"/>
    <s v="12"/>
    <n v="18"/>
    <x v="1"/>
    <n v="0.74"/>
    <n v="14.799999999999999"/>
    <s v="TRANSPORTE PROPIO"/>
  </r>
  <r>
    <n v="1002217530"/>
    <s v="UE01"/>
    <d v="2022-04-12T00:00:00"/>
    <d v="1899-12-30T09:20:00"/>
    <s v="012-024-00414431"/>
    <s v="9000812450"/>
    <s v="012-022-00317787"/>
    <n v="4054.8"/>
    <n v="4546.2700000000004"/>
    <s v="ZPVN"/>
    <s v="40570238"/>
    <s v="P000034236"/>
    <n v="8002836677"/>
    <n v="1002217530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63.182000000001"/>
    <n v="31028.182000000001"/>
    <n v="8935"/>
    <n v="458.8"/>
    <m/>
    <x v="27"/>
    <n v="12"/>
    <s v="12"/>
    <n v="31"/>
    <x v="1"/>
    <n v="0.74"/>
    <n v="14.8"/>
    <s v="TRANSPORTE PROPIO"/>
  </r>
  <r>
    <n v="1002217530"/>
    <s v="UE01"/>
    <d v="2022-04-12T00:00:00"/>
    <d v="1899-12-30T09:20:00"/>
    <s v="012-024-00414432"/>
    <s v="9000812449"/>
    <s v="012-022-00317786"/>
    <n v="260"/>
    <n v="291.51"/>
    <s v="ZPVN"/>
    <s v="40570239"/>
    <s v="P000034237"/>
    <n v="8002836678"/>
    <n v="1002217530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36.817999999999"/>
    <n v="2001.818"/>
    <n v="8935"/>
    <n v="29.6"/>
    <m/>
    <x v="27"/>
    <n v="12"/>
    <s v="12"/>
    <n v="2"/>
    <x v="1"/>
    <n v="0.74"/>
    <n v="14.8"/>
    <s v="TRANSPORTE PROPIO"/>
  </r>
  <r>
    <n v="1002217575"/>
    <s v="UE01"/>
    <d v="2022-04-12T00:00:00"/>
    <d v="1899-12-30T09:38:00"/>
    <s v="012-024-00414433"/>
    <s v="9000812453"/>
    <s v="012-022-00317788"/>
    <n v="3210.31"/>
    <n v="3599.42"/>
    <s v="ZPVN"/>
    <s v="40570234"/>
    <s v="P000034231"/>
    <n v="8002836728"/>
    <n v="1002217575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890"/>
    <n v="23990"/>
    <n v="14900"/>
    <n v="206.4"/>
    <m/>
    <x v="2"/>
    <n v="12"/>
    <s v="12"/>
    <n v="24"/>
    <x v="1"/>
    <n v="0.43"/>
    <n v="8.6"/>
    <s v="TRANSPORTE PROPIO"/>
  </r>
  <r>
    <n v="1002217540"/>
    <s v="UE01"/>
    <d v="2022-04-12T00:00:00"/>
    <d v="1899-12-30T09:41:00"/>
    <s v="012-024-00414434"/>
    <s v=""/>
    <s v=""/>
    <n v="0"/>
    <n v="0"/>
    <s v="ZPRC"/>
    <s v="2500109030"/>
    <s v="P000034235"/>
    <n v="8002836690"/>
    <n v="1002217540"/>
    <s v="15-00001115"/>
    <s v="ARMADURO"/>
    <n v="280"/>
    <s v="BOL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s v="18UE691"/>
    <s v="1"/>
    <s v="Con Pallet"/>
    <n v="0.05"/>
    <n v="14"/>
    <x v="0"/>
    <n v="21939.167000000001"/>
    <n v="14029.166999999999"/>
    <n v="7910"/>
    <n v="53.2"/>
    <m/>
    <x v="113"/>
    <n v="12"/>
    <s v="12"/>
    <n v="14"/>
    <x v="1"/>
    <n v="0.19"/>
    <n v="3.8000000000000003"/>
    <s v="TRIMPESAS S.A."/>
  </r>
  <r>
    <n v="1002217540"/>
    <s v="UE01"/>
    <d v="2022-04-12T00:00:00"/>
    <d v="1899-12-30T09:41:00"/>
    <s v="012-024-00414435"/>
    <s v=""/>
    <s v=""/>
    <n v="0"/>
    <n v="0"/>
    <s v="ZPRC"/>
    <s v="2500109029"/>
    <s v="P000034234"/>
    <n v="8002836691"/>
    <n v="1002217540"/>
    <s v="15-00001123"/>
    <s v="SELVALEGRE"/>
    <n v="200"/>
    <s v="BOL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s v="18UE691"/>
    <s v="1"/>
    <s v="Con Pallet"/>
    <n v="0.05"/>
    <n v="10"/>
    <x v="0"/>
    <n v="17930.832999999999"/>
    <n v="10020.833000000001"/>
    <n v="7910"/>
    <n v="38"/>
    <m/>
    <x v="113"/>
    <n v="12"/>
    <s v="12"/>
    <n v="10"/>
    <x v="1"/>
    <n v="0.19"/>
    <n v="3.8"/>
    <s v="TRIMPESAS S.A."/>
  </r>
  <r>
    <n v="1002217502"/>
    <s v="UE01"/>
    <d v="2022-04-12T00:00:00"/>
    <d v="1899-12-30T09:47:00"/>
    <s v="012-024-00414436"/>
    <s v=""/>
    <s v=""/>
    <n v="0"/>
    <n v="0"/>
    <s v="ZPRC"/>
    <s v="2500109002"/>
    <s v="0000398148"/>
    <n v="8002836644"/>
    <n v="1002217502"/>
    <s v="15-00000218"/>
    <s v="MAGNO HE"/>
    <n v="30.6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0260"/>
    <n v="30670"/>
    <n v="19590"/>
    <n v="284.92"/>
    <m/>
    <x v="1"/>
    <n v="12"/>
    <s v="12"/>
    <n v="30.67"/>
    <x v="1"/>
    <n v="9.2898597978480595"/>
    <n v="9.2898597978480595"/>
    <s v="TRANSCONCEM CIA. LTDA."/>
  </r>
  <r>
    <n v="1002217582"/>
    <s v="UE01"/>
    <d v="2022-04-12T00:00:00"/>
    <d v="1899-12-30T09:50:00"/>
    <s v="012-024-00414437"/>
    <s v="9000812457"/>
    <s v="012-022-00317790"/>
    <n v="2617.56"/>
    <n v="2934.83"/>
    <s v="ZPVN"/>
    <s v="40570241"/>
    <s v="0000398325"/>
    <n v="8002836735"/>
    <n v="1002217582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150.303"/>
    <n v="20030.303"/>
    <n v="9120"/>
    <n v="304"/>
    <m/>
    <x v="118"/>
    <n v="12"/>
    <s v="12"/>
    <n v="20"/>
    <x v="1"/>
    <n v="0.76"/>
    <n v="15.2"/>
    <s v="TRANSPORTE PROPIO"/>
  </r>
  <r>
    <n v="1002217582"/>
    <s v="UE01"/>
    <d v="2022-04-12T00:00:00"/>
    <d v="1899-12-30T09:50:00"/>
    <s v="012-024-00414438"/>
    <s v="9000812456"/>
    <s v="012-022-00317789"/>
    <n v="1691.12"/>
    <n v="1896.09"/>
    <s v="ZPVN"/>
    <s v="40570241"/>
    <s v="0000398326"/>
    <n v="8002836736"/>
    <n v="1002217582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139.697"/>
    <n v="13019.697"/>
    <n v="9120"/>
    <n v="197.6"/>
    <m/>
    <x v="118"/>
    <n v="12"/>
    <s v="12"/>
    <n v="13"/>
    <x v="1"/>
    <n v="0.76"/>
    <n v="15.2"/>
    <s v="TRANSPORTE PROPIO"/>
  </r>
  <r>
    <n v="1002217529"/>
    <s v="UE01"/>
    <d v="2022-04-12T00:00:00"/>
    <d v="1899-12-30T09:59:00"/>
    <s v="012-024-00414439"/>
    <s v="9000812459"/>
    <s v="012-022-00317791"/>
    <n v="2301.35"/>
    <n v="2580.29"/>
    <s v="ZPVN"/>
    <s v="40570243"/>
    <s v="P000034238"/>
    <n v="8002836676"/>
    <n v="1002217529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27030"/>
    <n v="18060"/>
    <n v="8970"/>
    <n v="266.39999999999998"/>
    <m/>
    <x v="38"/>
    <n v="12"/>
    <s v="12"/>
    <n v="18"/>
    <x v="1"/>
    <n v="0.74"/>
    <n v="14.799999999999999"/>
    <s v="LIDENORTI S.A."/>
  </r>
  <r>
    <n v="1002217496"/>
    <s v="UE01"/>
    <d v="2022-04-12T00:00:00"/>
    <d v="1899-12-30T10:02:00"/>
    <s v="012-024-00414440"/>
    <s v="9000812461"/>
    <s v="012-022-00317792"/>
    <n v="4166.3999999999996"/>
    <n v="4671.3999999999996"/>
    <s v="ZPVN"/>
    <s v="40570227"/>
    <s v="P000034228"/>
    <n v="8002836640"/>
    <n v="1002217496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8122"/>
    <s v="YAR DIEGO"/>
    <s v="ZETT"/>
    <s v="18UE792"/>
    <s v="1"/>
    <s v="Con Pallet"/>
    <n v="0.05"/>
    <n v="32"/>
    <x v="0"/>
    <n v="50230"/>
    <n v="32030"/>
    <n v="18200"/>
    <n v="492.8"/>
    <m/>
    <x v="18"/>
    <n v="12"/>
    <s v="12"/>
    <n v="32"/>
    <x v="1"/>
    <n v="0.77"/>
    <n v="15.4"/>
    <s v="LA ARMENIA S.A."/>
  </r>
  <r>
    <n v="1002217580"/>
    <s v="UE01"/>
    <d v="2022-04-12T00:00:00"/>
    <d v="1899-12-30T10:05:00"/>
    <s v="012-024-00414441"/>
    <s v="9000812464"/>
    <s v="012-022-00317795"/>
    <n v="255.71"/>
    <n v="286.70999999999998"/>
    <s v="ZPVN"/>
    <s v="40570152"/>
    <s v="P000034213"/>
    <n v="8002836732"/>
    <n v="1002217580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7989.6970000000001"/>
    <n v="2003.03"/>
    <n v="5986.6670000000004"/>
    <n v="31.2"/>
    <m/>
    <x v="10"/>
    <n v="12"/>
    <s v="12"/>
    <n v="2"/>
    <x v="1"/>
    <n v="0.78"/>
    <n v="15.6"/>
    <s v="TRANSPORTE PROPIO"/>
  </r>
  <r>
    <n v="1002217580"/>
    <s v="UE01"/>
    <d v="2022-04-12T00:00:00"/>
    <d v="1899-12-30T10:05:00"/>
    <s v="012-024-00414442"/>
    <s v="9000812462"/>
    <s v="012-022-00317793"/>
    <n v="233.25"/>
    <n v="261.52"/>
    <s v="ZPVN"/>
    <s v="40570151"/>
    <s v="P000034212"/>
    <n v="8002836734"/>
    <n v="1002217580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7989.6980000000003"/>
    <n v="2003.0309999999999"/>
    <n v="5986.6670000000004"/>
    <n v="31.2"/>
    <m/>
    <x v="10"/>
    <n v="12"/>
    <s v="12"/>
    <n v="2"/>
    <x v="1"/>
    <n v="0.78"/>
    <n v="15.6"/>
    <s v="TRANSPORTE PROPIO"/>
  </r>
  <r>
    <n v="1002217580"/>
    <s v="UE01"/>
    <d v="2022-04-12T00:00:00"/>
    <d v="1899-12-30T10:05:00"/>
    <s v="012-024-00414443"/>
    <s v="9000812463"/>
    <s v="012-022-00317794"/>
    <n v="3684.88"/>
    <n v="4131.5200000000004"/>
    <s v="ZPVN"/>
    <s v="40570150"/>
    <s v="P000034211"/>
    <n v="8002836733"/>
    <n v="1002217580"/>
    <s v="15-00001123"/>
    <s v="SELVALEGRE"/>
    <n v="5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35030.606"/>
    <n v="29043.938999999998"/>
    <n v="5986.6670000000004"/>
    <n v="452.4"/>
    <m/>
    <x v="10"/>
    <n v="12"/>
    <s v="12"/>
    <n v="29"/>
    <x v="1"/>
    <n v="0.77999999999999992"/>
    <n v="15.6"/>
    <s v="TRANSPORTE PROPIO"/>
  </r>
  <r>
    <n v="1002217563"/>
    <s v="UE01"/>
    <d v="2022-04-12T00:00:00"/>
    <d v="1899-12-30T10:13:00"/>
    <s v="012-024-00414444"/>
    <s v="9000812437"/>
    <s v="013-020-00048304"/>
    <n v="2294.2600000000002"/>
    <n v="2572.34"/>
    <s v="ZPDF"/>
    <s v="70178670"/>
    <s v="0000398329"/>
    <n v="8002836715"/>
    <n v="1002217563"/>
    <s v="15-00001124"/>
    <s v="SELVALEGRE ANTIHUMEDAD"/>
    <n v="360"/>
    <s v="BOL"/>
    <s v="101450"/>
    <s v="MEGAMETALES S.A."/>
    <s v="801818"/>
    <s v="MEGAHIERRO DURAN"/>
    <s v="DURÁN"/>
    <s v="GUAYAQUIL COOP. 12 DE NOVIEMBRE"/>
    <s v="OGDURA"/>
    <s v="O-Guayas-Duran"/>
    <n v="516"/>
    <x v="22"/>
    <x v="22"/>
    <s v="100020338"/>
    <s v="TERAN ARNULFO"/>
    <s v="ZEMU"/>
    <s v="18UE714"/>
    <s v="2"/>
    <s v="Sin Pallet"/>
    <n v="0"/>
    <n v="0"/>
    <x v="0"/>
    <n v="26970"/>
    <n v="18010"/>
    <n v="8960"/>
    <n v="468"/>
    <m/>
    <x v="22"/>
    <n v="12"/>
    <s v="12"/>
    <n v="18"/>
    <x v="1"/>
    <n v="1.3"/>
    <n v="26"/>
    <s v="TRANINTAGSA"/>
  </r>
  <r>
    <n v="1002217533"/>
    <s v="UE01"/>
    <d v="2022-04-12T00:00:00"/>
    <d v="1899-12-30T10:19:00"/>
    <s v="012-024-00414445"/>
    <s v="9000812466"/>
    <s v="012-022-00317796"/>
    <n v="2494.8000000000002"/>
    <n v="2797.19"/>
    <s v="ZPVN"/>
    <s v="40570228"/>
    <s v="P000034229"/>
    <n v="8002836682"/>
    <n v="1002217533"/>
    <s v="15-00001123"/>
    <s v="SELVALEGRE"/>
    <n v="360"/>
    <s v="BOL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8096"/>
    <s v="SALAZAR ECHEVERRIA JUAN CARLOS"/>
    <s v="ZEMU"/>
    <s v="18UE724"/>
    <s v="2"/>
    <s v="Sin Pallet"/>
    <n v="0"/>
    <n v="0"/>
    <x v="0"/>
    <n v="26850"/>
    <n v="18020"/>
    <n v="8830"/>
    <n v="165.6"/>
    <m/>
    <x v="94"/>
    <n v="12"/>
    <s v="12"/>
    <n v="18"/>
    <x v="1"/>
    <n v="0.45999999999999996"/>
    <n v="9.1999999999999993"/>
    <s v="RUTAS COTACACHENSES S.A."/>
  </r>
  <r>
    <n v="1002217554"/>
    <s v="UE01"/>
    <d v="2022-04-12T00:00:00"/>
    <d v="1899-12-30T10:26:00"/>
    <s v="012-024-00414446"/>
    <s v=""/>
    <s v=""/>
    <n v="0"/>
    <n v="0"/>
    <s v="ZPRC"/>
    <s v="2500109031"/>
    <s v="P000034239"/>
    <n v="8002836707"/>
    <n v="100221755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37"/>
    <x v="37"/>
    <s v="100014907"/>
    <s v="CALDERON LUIS"/>
    <s v="ZEMU"/>
    <s v="18UE510"/>
    <s v="2"/>
    <s v="Sin Pallet"/>
    <n v="0"/>
    <n v="0"/>
    <x v="0"/>
    <n v="27410"/>
    <n v="18000"/>
    <n v="9410"/>
    <n v="248.4"/>
    <m/>
    <x v="35"/>
    <n v="12"/>
    <s v="12"/>
    <n v="18"/>
    <x v="1"/>
    <n v="0.69000000000000006"/>
    <n v="13.8"/>
    <s v="RAPIDO EL OTAVALEÑITO S.A."/>
  </r>
  <r>
    <n v="1002217566"/>
    <s v="UE01"/>
    <d v="2022-04-12T00:00:00"/>
    <d v="1899-12-30T10:29:00"/>
    <s v="012-024-00414447"/>
    <s v="9000812476"/>
    <s v="012-022-00317798"/>
    <n v="543.20000000000005"/>
    <n v="609.04"/>
    <s v="ZPVN"/>
    <s v="40570246"/>
    <s v="0000398342"/>
    <n v="8002836717"/>
    <n v="1002217566"/>
    <s v="15-00001119"/>
    <s v="CAMPEON ANTIHUMEDAD"/>
    <n v="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8527.7780000000002"/>
    <n v="3997.7779999999998"/>
    <n v="4530"/>
    <n v="84.8"/>
    <m/>
    <x v="104"/>
    <n v="12"/>
    <s v="12"/>
    <n v="4"/>
    <x v="1"/>
    <n v="1.06"/>
    <n v="21.2"/>
    <s v="LA ARMENIA S.A."/>
  </r>
  <r>
    <n v="1002217566"/>
    <s v="UE01"/>
    <d v="2022-04-12T00:00:00"/>
    <d v="1899-12-30T10:29:00"/>
    <s v="012-024-00414448"/>
    <s v="9000812474"/>
    <s v="012-022-00317797"/>
    <n v="1979.6"/>
    <n v="2219.54"/>
    <s v="ZPVN"/>
    <s v="40570246"/>
    <s v="0000398341"/>
    <n v="8002836718"/>
    <n v="1002217566"/>
    <s v="15-00001124"/>
    <s v="SELVALEGRE ANTIHUMEDAD"/>
    <n v="2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18522.222000000002"/>
    <n v="13992.222"/>
    <n v="4530"/>
    <n v="296.8"/>
    <m/>
    <x v="104"/>
    <n v="12"/>
    <s v="12"/>
    <n v="14"/>
    <x v="1"/>
    <n v="1.06"/>
    <n v="21.2"/>
    <s v="LA ARMENIA S.A."/>
  </r>
  <r>
    <n v="1002217609"/>
    <s v="UE01"/>
    <d v="2022-04-12T00:00:00"/>
    <d v="1899-12-30T10:38:00"/>
    <s v="012-024-00414449"/>
    <s v="9000809717"/>
    <s v="013-020-00048107"/>
    <n v="3659.42"/>
    <n v="4102.97"/>
    <s v="ZPDF"/>
    <s v="70177988"/>
    <s v="0000396145"/>
    <n v="8002836776"/>
    <n v="1002217609"/>
    <s v="15-00001118"/>
    <s v="TECHCEM"/>
    <n v="31.1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620"/>
    <n v="31170"/>
    <n v="18450"/>
    <n v="0"/>
    <m/>
    <x v="1"/>
    <n v="12"/>
    <s v="12"/>
    <n v="31.17"/>
    <x v="1"/>
    <n v="0"/>
    <n v="0"/>
    <s v="TRANSCONCEM CIA. LTDA."/>
  </r>
  <r>
    <n v="1002217534"/>
    <s v="UE01"/>
    <d v="2022-04-12T00:00:00"/>
    <d v="1899-12-30T10:43:00"/>
    <s v="012-024-00414450"/>
    <s v="9000812567"/>
    <s v="012-022-00317799"/>
    <n v="2444.4"/>
    <n v="2740.68"/>
    <s v="ZPVN"/>
    <s v="40570232"/>
    <s v="P000034230"/>
    <n v="8002836683"/>
    <n v="1002217534"/>
    <s v="15-00001123"/>
    <s v="SELVALEGRE"/>
    <n v="360"/>
    <s v="BOL"/>
    <s v="101779"/>
    <s v="SORIA VARGAS VINICIO HERNAN"/>
    <s v="802071"/>
    <s v="BODEGA SORIA"/>
    <s v="QUITO"/>
    <s v="INTEROCEANICA LOTE 7"/>
    <s v="OPPUEM"/>
    <s v="O-Pichincha-Puembo"/>
    <n v="110"/>
    <x v="50"/>
    <x v="50"/>
    <s v="10007864"/>
    <s v="AREVALO AYALA MANUEL ARCESIO"/>
    <s v="ZEMU"/>
    <s v="18UE397"/>
    <s v="2"/>
    <s v="Sin Pallet"/>
    <n v="0"/>
    <n v="0"/>
    <x v="0"/>
    <n v="27190"/>
    <n v="18040"/>
    <n v="9150"/>
    <n v="154.80000000000001"/>
    <m/>
    <x v="48"/>
    <n v="12"/>
    <s v="12"/>
    <n v="18"/>
    <x v="1"/>
    <n v="0.43000000000000005"/>
    <n v="8.6000000000000014"/>
    <s v="TRIMPESAS S.A."/>
  </r>
  <r>
    <n v="1002217565"/>
    <s v="UE01"/>
    <d v="2022-04-12T00:00:00"/>
    <d v="1899-12-30T10:49:00"/>
    <s v="012-024-00414451"/>
    <s v="9000812571"/>
    <s v="012-022-00317800"/>
    <n v="2484"/>
    <n v="2785.08"/>
    <s v="ZPVN"/>
    <s v="40570245"/>
    <s v="P000034240"/>
    <n v="8002836716"/>
    <n v="1002217565"/>
    <s v="15-00001123"/>
    <s v="SELVALEGRE"/>
    <n v="36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39"/>
    <x v="39"/>
    <s v="100014979"/>
    <s v="REALPE RICARDO"/>
    <s v="ZEMU"/>
    <s v="18UE710"/>
    <s v="2"/>
    <s v="Sin Pallet"/>
    <n v="0"/>
    <n v="0"/>
    <x v="0"/>
    <n v="26800"/>
    <n v="18030"/>
    <n v="8770"/>
    <n v="32.4"/>
    <m/>
    <x v="37"/>
    <n v="12"/>
    <s v="12"/>
    <n v="18"/>
    <x v="1"/>
    <n v="0.09"/>
    <n v="1.7999999999999998"/>
    <s v="TRANSPIONER S.A."/>
  </r>
  <r>
    <n v="1002217585"/>
    <s v="UE01"/>
    <d v="2022-04-12T00:00:00"/>
    <d v="1899-12-30T10:51:00"/>
    <s v="012-024-00414452"/>
    <s v="9000812573"/>
    <s v="012-022-00317801"/>
    <n v="4102.3999999999996"/>
    <n v="4599.6400000000003"/>
    <s v="ZPVN"/>
    <s v="40570247"/>
    <s v="0000398346"/>
    <n v="8002836739"/>
    <n v="1002217585"/>
    <s v="15-00001119"/>
    <s v="CAMPEON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18"/>
    <x v="18"/>
    <s v="100019606"/>
    <s v="MORALES SANTIAGO"/>
    <s v="ZETT"/>
    <s v="18UE668"/>
    <s v="1"/>
    <s v="Con Pallet"/>
    <n v="0.05"/>
    <n v="32"/>
    <x v="0"/>
    <n v="51190"/>
    <n v="32040"/>
    <n v="19150"/>
    <n v="659.2"/>
    <m/>
    <x v="18"/>
    <n v="12"/>
    <s v="12"/>
    <n v="32"/>
    <x v="1"/>
    <n v="1.03"/>
    <n v="20.6"/>
    <s v="LA ARMENIA S.A."/>
  </r>
  <r>
    <n v="1002217605"/>
    <s v="UE01"/>
    <d v="2022-04-12T00:00:00"/>
    <d v="1899-12-30T10:54:00"/>
    <s v="012-024-00414453"/>
    <s v="9000812574"/>
    <s v="012-022-00317802"/>
    <n v="4217.3999999999996"/>
    <n v="4728.58"/>
    <s v="ZPVN"/>
    <s v="40569919"/>
    <s v="0000397924"/>
    <n v="8002836772"/>
    <n v="1002217605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50"/>
    <n v="33060"/>
    <n v="17790"/>
    <n v="594"/>
    <m/>
    <x v="55"/>
    <n v="12"/>
    <s v="12"/>
    <n v="33"/>
    <x v="1"/>
    <n v="0.9"/>
    <n v="18"/>
    <s v="TRANSPORTE PROPIO"/>
  </r>
  <r>
    <n v="1002217598"/>
    <s v="UE01"/>
    <d v="2022-04-12T00:00:00"/>
    <d v="1899-12-30T10:56:00"/>
    <s v="012-024-00414454"/>
    <s v="9000812576"/>
    <s v="012-022-00317803"/>
    <n v="4257"/>
    <n v="4772.9799999999996"/>
    <s v="ZPVN"/>
    <s v="40570257"/>
    <s v="0000398366"/>
    <n v="8002836765"/>
    <n v="1002217598"/>
    <s v="15-00001123"/>
    <s v="SELVALEGRE"/>
    <n v="66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71"/>
    <x v="71"/>
    <s v="100014916"/>
    <s v="PUETATE MAURICIO"/>
    <s v="ZETT"/>
    <s v="18UE550"/>
    <s v="2"/>
    <s v="Sin Pallet"/>
    <n v="0"/>
    <n v="0"/>
    <x v="0"/>
    <n v="50650"/>
    <n v="33010"/>
    <n v="17640"/>
    <n v="488.4"/>
    <m/>
    <x v="69"/>
    <n v="12"/>
    <s v="12"/>
    <n v="33"/>
    <x v="1"/>
    <n v="0.74"/>
    <n v="14.799999999999999"/>
    <s v="LA ARMENIA S.A."/>
  </r>
  <r>
    <n v="1002217591"/>
    <s v="UE01"/>
    <d v="2022-04-12T00:00:00"/>
    <d v="1899-12-30T11:00:00"/>
    <s v="012-024-00414455"/>
    <s v=""/>
    <s v=""/>
    <n v="0"/>
    <n v="0"/>
    <s v="ZPRC"/>
    <s v="2500109012"/>
    <s v="0000398182"/>
    <n v="8002836752"/>
    <n v="1002217591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14841"/>
    <s v="FARINANGO OSWALDO"/>
    <s v="ZETT"/>
    <s v="18UE536"/>
    <s v="4"/>
    <s v="Pallet Cortesia"/>
    <n v="0"/>
    <n v="0"/>
    <x v="0"/>
    <n v="49600"/>
    <n v="32070"/>
    <n v="17530"/>
    <n v="294.39999999999998"/>
    <m/>
    <x v="82"/>
    <n v="12"/>
    <s v="12"/>
    <n v="32"/>
    <x v="1"/>
    <n v="0.45999999999999996"/>
    <n v="9.1999999999999993"/>
    <s v="TRANSSJQ S.A."/>
  </r>
  <r>
    <n v="1002217602"/>
    <s v="UE01"/>
    <d v="2022-04-12T00:00:00"/>
    <d v="1899-12-30T11:04:00"/>
    <s v="012-024-00414456"/>
    <s v=""/>
    <s v=""/>
    <n v="0"/>
    <n v="0"/>
    <s v="ZPRC"/>
    <s v="2500109034"/>
    <s v="0000398382"/>
    <n v="8002836768"/>
    <n v="1002217602"/>
    <s v="15-00001120"/>
    <s v="CAMPEON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</r>
  <r>
    <n v="1002217602"/>
    <s v="UE01"/>
    <d v="2022-04-12T00:00:00"/>
    <d v="1899-12-30T11:04:00"/>
    <s v="012-024-00414457"/>
    <s v=""/>
    <s v=""/>
    <n v="0"/>
    <n v="0"/>
    <s v="ZPRC"/>
    <s v="2500109034"/>
    <s v="0000398381"/>
    <n v="8002836769"/>
    <n v="1002217602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</r>
  <r>
    <n v="1002217624"/>
    <s v="UE01"/>
    <d v="2022-04-12T00:00:00"/>
    <d v="1899-12-30T11:19:00"/>
    <s v="012-024-00414458"/>
    <s v="9000812586"/>
    <s v="012-022-00317804"/>
    <n v="2534.4"/>
    <n v="2841.59"/>
    <s v="ZPVN"/>
    <s v="40570255"/>
    <s v="0000398360"/>
    <n v="8002836792"/>
    <n v="1002217624"/>
    <s v="15-00001115"/>
    <s v="ARMADURO"/>
    <n v="360"/>
    <s v="BOL"/>
    <s v="101734"/>
    <s v="CABASCANGO REYES PAULINA JANETH"/>
    <s v="800868"/>
    <s v="DIFERPAC"/>
    <s v="CAYAMBE"/>
    <s v="TABACUNDO, PANAMERICANA NORTE  Y CA"/>
    <s v="OPCAYA"/>
    <s v="O-Pichincha-Cayambe"/>
    <n v="40"/>
    <x v="173"/>
    <x v="173"/>
    <s v="100014977"/>
    <s v="MORALES GERMAN"/>
    <s v="ZEMU"/>
    <s v="18UE639"/>
    <s v="2"/>
    <s v="Sin Pallet"/>
    <n v="0"/>
    <n v="0"/>
    <x v="0"/>
    <n v="27030"/>
    <n v="18020"/>
    <n v="9010"/>
    <n v="75.599999999999994"/>
    <m/>
    <x v="169"/>
    <n v="12"/>
    <s v="12"/>
    <n v="18"/>
    <x v="1"/>
    <n v="0.21"/>
    <n v="4.1999999999999993"/>
    <s v="TRANINTAGSA S.A."/>
  </r>
  <r>
    <n v="1002217616"/>
    <s v="UE01"/>
    <d v="2022-04-12T00:00:00"/>
    <d v="1899-12-30T11:23:00"/>
    <s v="012-024-00414459"/>
    <s v="9000812589"/>
    <s v="012-022-00317805"/>
    <n v="4498.6899999999996"/>
    <n v="5043.96"/>
    <s v="ZPVN"/>
    <s v="40570276"/>
    <s v="P000034245"/>
    <n v="8002836783"/>
    <n v="1002217616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55"/>
    <x v="55"/>
    <s v="100020748"/>
    <s v="SANCHEZ IVAN"/>
    <s v="ZETT"/>
    <s v="18UE900"/>
    <s v="2"/>
    <s v="Sin Pallet"/>
    <n v="0"/>
    <n v="0"/>
    <x v="0"/>
    <n v="51030"/>
    <n v="32980"/>
    <n v="18050"/>
    <n v="699.6"/>
    <m/>
    <x v="53"/>
    <n v="12"/>
    <s v="12"/>
    <n v="33"/>
    <x v="1"/>
    <n v="1.06"/>
    <n v="21.2"/>
    <s v="LIDENORTI S.A."/>
  </r>
  <r>
    <n v="1002217649"/>
    <s v="UE01"/>
    <d v="2022-04-12T00:00:00"/>
    <d v="1899-12-30T11:30:00"/>
    <s v="012-024-00414460"/>
    <s v="9000812593"/>
    <s v="012-022-00317806"/>
    <n v="2176.85"/>
    <n v="2440.6999999999998"/>
    <s v="ZPVN"/>
    <s v="40570278"/>
    <s v="0000398394"/>
    <n v="8002836820"/>
    <n v="1002217649"/>
    <s v="15-00001123"/>
    <s v="SELVALEGRE"/>
    <n v="3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30"/>
    <n v="17030"/>
    <n v="9700"/>
    <n v="251.6"/>
    <m/>
    <x v="107"/>
    <n v="12"/>
    <s v="12"/>
    <n v="17"/>
    <x v="1"/>
    <n v="0.74"/>
    <n v="14.799999999999999"/>
    <s v="TRANSPORTE PROPIO"/>
  </r>
  <r>
    <n v="1002217619"/>
    <s v="UE01"/>
    <d v="2022-04-12T00:00:00"/>
    <d v="1899-12-30T11:33:00"/>
    <s v="012-024-00414461"/>
    <s v="9000812595"/>
    <s v="012-022-00317807"/>
    <n v="4381.67"/>
    <n v="4912.76"/>
    <s v="ZPVN"/>
    <s v="40570287"/>
    <s v="P000034247"/>
    <n v="8002836787"/>
    <n v="1002217619"/>
    <s v="15-00001123"/>
    <s v="SELVALEGRE"/>
    <n v="660"/>
    <s v="BOL"/>
    <s v="101500"/>
    <s v="DISTRIBUIDORA ROSERO S.C.C."/>
    <s v="810648"/>
    <s v="FERRETERIA DON PANCHO"/>
    <s v="QUITO"/>
    <s v="AV ELOY ALFARO"/>
    <s v="OPCARA"/>
    <s v="O-Pichincha-Carapungo"/>
    <n v="89"/>
    <x v="104"/>
    <x v="104"/>
    <s v="100018114"/>
    <s v="MENDEZ MARCO"/>
    <s v="ZETT"/>
    <s v="18UE587"/>
    <s v="2"/>
    <s v="Sin Pallet"/>
    <n v="0"/>
    <n v="0"/>
    <x v="0"/>
    <n v="50370"/>
    <n v="33020"/>
    <n v="17350"/>
    <n v="290.39999999999998"/>
    <m/>
    <x v="102"/>
    <n v="12"/>
    <s v="12"/>
    <n v="33"/>
    <x v="1"/>
    <n v="0.43999999999999995"/>
    <n v="8.7999999999999989"/>
    <s v="TRANSSJQ S.A."/>
  </r>
  <r>
    <n v="1002217612"/>
    <s v="UE01"/>
    <d v="2022-04-12T00:00:00"/>
    <d v="1899-12-30T11:37:00"/>
    <s v="012-024-00414462"/>
    <s v="9000812597"/>
    <s v="012-022-00317808"/>
    <n v="2332.4"/>
    <n v="2615.1"/>
    <s v="ZPVN"/>
    <s v="40570269"/>
    <s v="0000398375"/>
    <n v="8002836778"/>
    <n v="1002217612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550"/>
    <n v="17020"/>
    <n v="9530"/>
    <n v="183.6"/>
    <m/>
    <x v="76"/>
    <n v="12"/>
    <s v="12"/>
    <n v="17"/>
    <x v="1"/>
    <n v="0.54"/>
    <n v="10.799999999999999"/>
    <s v="TRANSPORTE PROPIO"/>
  </r>
  <r>
    <n v="1002217631"/>
    <s v="UE01"/>
    <d v="2022-04-12T00:00:00"/>
    <d v="1899-12-30T11:48:00"/>
    <s v="012-024-00414463"/>
    <s v="9000812601"/>
    <s v="012-022-00317809"/>
    <n v="2498.4"/>
    <n v="2801.22"/>
    <s v="ZPVN"/>
    <s v="40570272"/>
    <s v="P000034244"/>
    <n v="8002836799"/>
    <n v="1002217631"/>
    <s v="15-00001115"/>
    <s v="ARMADURO"/>
    <n v="360"/>
    <s v="BOL"/>
    <s v="101552"/>
    <s v="BENAVIDES REVELO SILVIA PATRICIA"/>
    <s v="810752"/>
    <s v="FERRETERIA MILAN"/>
    <s v="IBARRA"/>
    <s v="PANAMERICANA NORTE KM 151"/>
    <s v="OIAMBU"/>
    <s v="O-Imbabura-Ambuqui"/>
    <n v="68.5"/>
    <x v="102"/>
    <x v="102"/>
    <s v="100021206"/>
    <s v="OBANDO ADRIAN"/>
    <s v="ZEMU"/>
    <s v="18UE679"/>
    <s v="2"/>
    <s v="Sin Pallet"/>
    <n v="0"/>
    <n v="0"/>
    <x v="0"/>
    <n v="26990"/>
    <n v="18040"/>
    <n v="8950"/>
    <n v="111.6"/>
    <m/>
    <x v="100"/>
    <n v="12"/>
    <s v="12"/>
    <n v="18"/>
    <x v="1"/>
    <n v="0.31"/>
    <n v="6.1999999999999993"/>
    <s v="LA ARMENIA S.A."/>
  </r>
  <r>
    <n v="1002217634"/>
    <s v="UE01"/>
    <d v="2022-04-12T00:00:00"/>
    <d v="1899-12-30T11:54:00"/>
    <s v="012-024-00414464"/>
    <s v="9000812602"/>
    <s v="012-022-00317810"/>
    <n v="2433.6"/>
    <n v="2728.57"/>
    <s v="ZPVN"/>
    <s v="40570265"/>
    <s v="0000398373"/>
    <n v="8002836802"/>
    <n v="1002217634"/>
    <s v="15-00001124"/>
    <s v="SELVALEGRE ANTIHUMEDAD"/>
    <n v="3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22"/>
    <x v="22"/>
    <s v="100021095"/>
    <s v="CUARAN ROMMEL"/>
    <s v="ZEMU"/>
    <s v="18UE697"/>
    <s v="2"/>
    <s v="Sin Pallet"/>
    <n v="0"/>
    <n v="0"/>
    <x v="0"/>
    <n v="27250"/>
    <n v="18050"/>
    <n v="9200"/>
    <n v="255.6"/>
    <m/>
    <x v="22"/>
    <n v="12"/>
    <s v="12"/>
    <n v="18"/>
    <x v="1"/>
    <n v="0.71"/>
    <n v="14.2"/>
    <s v="TRANINTAGSA S.A."/>
  </r>
  <r>
    <n v="1002217635"/>
    <s v="UE01"/>
    <d v="2022-04-12T00:00:00"/>
    <d v="1899-12-30T11:55:00"/>
    <s v="012-024-00414466"/>
    <s v="9000812603"/>
    <s v="012-022-00317811"/>
    <n v="2365.1999999999998"/>
    <n v="2651.87"/>
    <s v="ZPVN"/>
    <s v="40570263"/>
    <s v="0000398372"/>
    <n v="8002836803"/>
    <n v="1002217635"/>
    <s v="15-00001119"/>
    <s v="CAMPEON ANTIHUMEDAD"/>
    <n v="360"/>
    <s v="BOL"/>
    <s v="103818"/>
    <s v="LOPEZ PINARGOTE YENY YAKELINE"/>
    <s v="805541"/>
    <s v="BODEGA FERRETERIA EL COLORADO"/>
    <s v="SANTO DOMINGO"/>
    <s v="VIA QUEVEDO KM 3 1/2 BYPASS"/>
    <s v="OJSAND"/>
    <s v="O-Santodomingo -Santodomingodelos"/>
    <n v="247"/>
    <x v="59"/>
    <x v="59"/>
    <s v="100014884"/>
    <s v="CADENA GERARDO"/>
    <s v="ZEMU"/>
    <s v="18UE394"/>
    <s v="2"/>
    <s v="Sin Pallet"/>
    <n v="0"/>
    <n v="0"/>
    <x v="0"/>
    <n v="27080"/>
    <n v="18010"/>
    <n v="9070"/>
    <n v="302.39999999999998"/>
    <m/>
    <x v="57"/>
    <n v="12"/>
    <s v="12"/>
    <n v="18"/>
    <x v="1"/>
    <n v="0.84"/>
    <n v="16.799999999999997"/>
    <s v="GLT LOGISTICS S.A."/>
  </r>
  <r>
    <n v="1002217584"/>
    <s v="UE01"/>
    <d v="2022-04-12T00:00:00"/>
    <d v="1899-12-30T11:58:00"/>
    <s v="012-024-00414467"/>
    <s v="9000812446"/>
    <s v="013-020-00048309"/>
    <n v="4211.07"/>
    <n v="4721.4799999999996"/>
    <s v="ZPDF"/>
    <s v="70178678"/>
    <s v="0000398356"/>
    <n v="8002836738"/>
    <n v="1002217584"/>
    <s v="15-00001119"/>
    <s v="CAMPEON ANTIHUMEDAD"/>
    <n v="640"/>
    <s v="BOL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8306"/>
    <s v="SALAZAR POZO CARLOS EDUARDO"/>
    <s v="ZETT"/>
    <s v="18UE794"/>
    <s v="2"/>
    <s v="Sin Pallet"/>
    <n v="0"/>
    <n v="0"/>
    <x v="0"/>
    <n v="49620"/>
    <n v="32080"/>
    <n v="17540"/>
    <n v="889.6"/>
    <m/>
    <x v="156"/>
    <n v="12"/>
    <s v="12"/>
    <n v="32"/>
    <x v="1"/>
    <n v="1.3900000000000001"/>
    <n v="27.8"/>
    <s v="TRAPSA C.A."/>
  </r>
  <r>
    <n v="1002217673"/>
    <s v="UE01"/>
    <d v="2022-04-12T00:00:00"/>
    <d v="1899-12-30T12:12:00"/>
    <s v="012-024-00414468"/>
    <s v="9000812612"/>
    <s v="012-022-00317812"/>
    <n v="4371.2"/>
    <n v="4901.01"/>
    <s v="ZPVN"/>
    <s v="40570302"/>
    <s v="0000398443"/>
    <n v="8002836845"/>
    <n v="1002217673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126"/>
    <x v="126"/>
    <s v="100014903"/>
    <s v="BURBANO JUAN"/>
    <s v="ZETT"/>
    <s v="18UE528"/>
    <s v="1"/>
    <s v="Con Pallet"/>
    <n v="0.05"/>
    <n v="32"/>
    <x v="0"/>
    <n v="50540"/>
    <n v="32050"/>
    <n v="18490"/>
    <n v="371.2"/>
    <m/>
    <x v="124"/>
    <n v="12"/>
    <s v="12"/>
    <n v="32"/>
    <x v="1"/>
    <n v="0.57999999999999996"/>
    <n v="11.6"/>
    <s v="LIDENORTI S.A."/>
  </r>
  <r>
    <n v="1002217725"/>
    <s v="UE01"/>
    <d v="2022-04-12T00:00:00"/>
    <d v="1899-12-30T12:20:00"/>
    <s v="012-024-00414469"/>
    <s v="9000812616"/>
    <s v="012-022-00317813"/>
    <n v="2390"/>
    <n v="2679.68"/>
    <s v="ZPVN"/>
    <s v="40570314"/>
    <s v="P000034253"/>
    <n v="8002836907"/>
    <n v="1002217725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93"/>
    <x v="93"/>
    <s v="100014969"/>
    <s v="LARGO ANGEL"/>
    <s v="ZEMU"/>
    <s v="18UE606"/>
    <s v="2"/>
    <s v="Sin Pallet"/>
    <n v="0"/>
    <n v="0"/>
    <x v="0"/>
    <n v="27110"/>
    <n v="18010"/>
    <n v="9100"/>
    <n v="136.80000000000001"/>
    <m/>
    <x v="91"/>
    <n v="12"/>
    <s v="12"/>
    <n v="18"/>
    <x v="1"/>
    <n v="0.38"/>
    <n v="7.6000000000000005"/>
    <s v="TRANSSJQ S.A."/>
  </r>
  <r>
    <n v="1002217640"/>
    <s v="UE01"/>
    <d v="2022-04-12T00:00:00"/>
    <d v="1899-12-30T12:29:00"/>
    <s v="012-024-00414470"/>
    <s v="9000812620"/>
    <s v="012-022-00317814"/>
    <n v="2368.8000000000002"/>
    <n v="2655.92"/>
    <s v="ZPVN"/>
    <s v="40570125"/>
    <s v="0000398364"/>
    <n v="8002836809"/>
    <n v="1002217640"/>
    <s v="15-00001119"/>
    <s v="CAMPEON ANTIHUMEDAD"/>
    <n v="360"/>
    <s v="BOL"/>
    <s v="101664"/>
    <s v="ACERIA DEL ECUADOR C.A. ADELCA"/>
    <s v="804691"/>
    <s v="JARAMILLO ARGANDOÑA JAVIER"/>
    <s v="FLAVIO ALFARO"/>
    <s v="VIA FLAVIO ALFARO 4KM DE LA CRESPA"/>
    <s v="OMFLAV"/>
    <s v="O-Manabi-Flavioalfaro"/>
    <n v="345"/>
    <x v="96"/>
    <x v="96"/>
    <s v="10008095"/>
    <s v="TATES CASTILLO LUIS EUCLIDES"/>
    <s v="ZEMU"/>
    <s v="18UE675"/>
    <s v="2"/>
    <s v="Sin Pallet"/>
    <n v="0"/>
    <n v="0"/>
    <x v="0"/>
    <n v="26870"/>
    <n v="18010"/>
    <n v="8860"/>
    <n v="334.8"/>
    <m/>
    <x v="94"/>
    <n v="12"/>
    <s v="12"/>
    <n v="18"/>
    <x v="1"/>
    <n v="0.93"/>
    <n v="18.600000000000001"/>
    <s v="RUTAS COTACACHENSES S.A."/>
  </r>
  <r>
    <n v="1002217750"/>
    <s v="UE01"/>
    <d v="2022-04-12T00:00:00"/>
    <d v="1899-12-30T12:34:00"/>
    <s v="012-024-00414471"/>
    <s v="9000812622"/>
    <s v="012-022-00317815"/>
    <n v="3665.65"/>
    <n v="4109.95"/>
    <s v="ZPVN"/>
    <s v="40569621"/>
    <s v="0000397509"/>
    <n v="8002836933"/>
    <n v="1002217750"/>
    <s v="15-00000218"/>
    <s v="MAGNO HE"/>
    <n v="31.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920"/>
    <n v="31500"/>
    <n v="19420"/>
    <n v="0"/>
    <m/>
    <x v="3"/>
    <n v="12"/>
    <s v="12"/>
    <n v="31.5"/>
    <x v="1"/>
    <n v="0"/>
    <n v="0"/>
    <s v="HORMIANDES"/>
  </r>
  <r>
    <n v="1002217615"/>
    <s v="UE01"/>
    <d v="2022-04-12T00:00:00"/>
    <d v="1899-12-30T12:46:00"/>
    <s v="012-024-00414472"/>
    <s v="9000812624"/>
    <s v="012-022-00317816"/>
    <n v="4059.78"/>
    <n v="4551.8500000000004"/>
    <s v="ZPVN"/>
    <s v="40570256"/>
    <s v="P000034241"/>
    <n v="8002836781"/>
    <n v="1002217615"/>
    <s v="15-00001119"/>
    <s v="CAMPEON ANTIHUMEDAD"/>
    <n v="640"/>
    <s v="BOL"/>
    <s v="101627"/>
    <s v="ACEROSCENTER CIA. LTDA."/>
    <s v="800778"/>
    <s v="ACEROS STO.DGO."/>
    <s v="SANTO DOMINGO"/>
    <s v="ACEROS SANTO DOMINGO VIA A QUEVEDO"/>
    <s v="OJABRA"/>
    <s v="O-Santodomingo -Abrahamcalazacón"/>
    <n v="242"/>
    <x v="62"/>
    <x v="62"/>
    <s v="100014880"/>
    <s v="MALITAXI MARCO"/>
    <s v="ZETT"/>
    <s v="18UE388"/>
    <s v="1"/>
    <s v="Con Pallet"/>
    <n v="0.05"/>
    <n v="32"/>
    <x v="0"/>
    <n v="50820"/>
    <n v="32020"/>
    <n v="18800"/>
    <n v="556.79999999999995"/>
    <m/>
    <x v="60"/>
    <n v="12"/>
    <s v="12"/>
    <n v="32"/>
    <x v="1"/>
    <n v="0.86999999999999988"/>
    <n v="17.399999999999999"/>
    <s v="SANJOPAS S.A."/>
  </r>
  <r>
    <n v="1002217661"/>
    <s v="UE01"/>
    <d v="2022-04-12T00:00:00"/>
    <d v="1899-12-30T12:57:00"/>
    <s v="012-024-00414473"/>
    <s v="9000812629"/>
    <s v="012-022-00317817"/>
    <n v="4237.2"/>
    <n v="4750.7700000000004"/>
    <s v="ZPVN"/>
    <s v="40570280"/>
    <s v="0000398402"/>
    <n v="8002836834"/>
    <n v="1002217661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163"/>
    <x v="163"/>
    <s v="100017801"/>
    <s v="CUASES VICTOR"/>
    <s v="ZETT"/>
    <s v="18UE543"/>
    <s v="2"/>
    <s v="Sin Pallet"/>
    <n v="0"/>
    <n v="0"/>
    <x v="0"/>
    <n v="50480"/>
    <n v="33010"/>
    <n v="17470"/>
    <n v="666.6"/>
    <m/>
    <x v="159"/>
    <n v="12"/>
    <s v="12"/>
    <n v="33"/>
    <x v="1"/>
    <n v="1.01"/>
    <n v="20.2"/>
    <s v="TRIMPESAS S.A."/>
  </r>
  <r>
    <n v="1002217687"/>
    <s v="UE01"/>
    <d v="2022-04-12T00:00:00"/>
    <d v="1899-12-30T13:01:00"/>
    <s v="012-024-00414474"/>
    <s v="9000812632"/>
    <s v="012-022-00317818"/>
    <n v="3235.2"/>
    <n v="3627.32"/>
    <s v="ZPVN"/>
    <s v="40570220"/>
    <s v="P000034225"/>
    <n v="8002836864"/>
    <n v="1002217687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05"/>
    <x v="105"/>
    <s v="100017992"/>
    <s v="VILLEGAS DARWIN"/>
    <s v="ZEMT"/>
    <s v="18UE628"/>
    <s v="1"/>
    <s v="Con Pallet"/>
    <n v="0.05"/>
    <n v="24"/>
    <x v="0"/>
    <n v="40330"/>
    <n v="24070"/>
    <n v="16260"/>
    <n v="220.8"/>
    <m/>
    <x v="103"/>
    <n v="12"/>
    <s v="12"/>
    <n v="24"/>
    <x v="1"/>
    <n v="0.46"/>
    <n v="9.2000000000000011"/>
    <s v="TRIMPESAS S.A."/>
  </r>
  <r>
    <n v="1002217739"/>
    <s v="UE01"/>
    <d v="2022-04-12T00:00:00"/>
    <d v="1899-12-30T13:02:00"/>
    <s v="012-024-00414475"/>
    <s v=""/>
    <s v=""/>
    <n v="0"/>
    <n v="0"/>
    <s v="ZPRC"/>
    <s v="2500109038"/>
    <s v="P000034256"/>
    <n v="8002836924"/>
    <n v="1002217739"/>
    <s v="15-00001123"/>
    <s v="SELVALEGRE"/>
    <n v="360"/>
    <s v="BOL"/>
    <s v="101586"/>
    <s v="FERRETERIAS FERRIGONZ CIA. LTDA."/>
    <s v="810818"/>
    <s v="FERRETERÍA SR TARABATA"/>
    <s v="CAYAMBE"/>
    <s v="ISIDRO AYORA"/>
    <s v="OPOLME"/>
    <s v="O-Pichincha-Olmedo-Lachimba"/>
    <n v="70"/>
    <x v="136"/>
    <x v="136"/>
    <s v="100016550"/>
    <s v="JACOME ARTURO"/>
    <s v="ZEMU"/>
    <s v="18UE627"/>
    <s v="2"/>
    <s v="Sin Pallet"/>
    <n v="0"/>
    <n v="0"/>
    <x v="0"/>
    <n v="27280"/>
    <n v="18030"/>
    <n v="9250"/>
    <n v="90"/>
    <m/>
    <x v="134"/>
    <n v="12"/>
    <s v="12"/>
    <n v="18"/>
    <x v="1"/>
    <n v="0.25"/>
    <n v="5"/>
    <s v="LIDENORTI S.A."/>
  </r>
  <r>
    <n v="1002217659"/>
    <s v="UE01"/>
    <d v="2022-04-12T00:00:00"/>
    <d v="1899-12-30T13:05:00"/>
    <s v="012-024-00414476"/>
    <s v="9000812635"/>
    <s v="012-022-00317819"/>
    <n v="4237.2"/>
    <n v="4750.7700000000004"/>
    <s v="ZPVN"/>
    <s v="40570280"/>
    <s v="0000398401"/>
    <n v="8002836832"/>
    <n v="1002217659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99"/>
    <x v="99"/>
    <s v="100014996"/>
    <s v="GRANDA GERARDO"/>
    <s v="ZETT"/>
    <s v="18UE692"/>
    <s v="2"/>
    <s v="Sin Pallet"/>
    <n v="0"/>
    <n v="0"/>
    <x v="0"/>
    <n v="50710"/>
    <n v="33010"/>
    <n v="17700"/>
    <n v="666.6"/>
    <m/>
    <x v="97"/>
    <n v="12"/>
    <s v="12"/>
    <n v="33"/>
    <x v="1"/>
    <n v="1.01"/>
    <n v="20.2"/>
    <s v="TRANSLOBOL S.A."/>
  </r>
  <r>
    <n v="1002217667"/>
    <s v="UE01"/>
    <d v="2022-04-12T00:00:00"/>
    <d v="1899-12-30T13:12:00"/>
    <s v="012-024-00414477"/>
    <s v="9000812636"/>
    <s v="012-022-00317820"/>
    <n v="4198.3999999999996"/>
    <n v="4707.28"/>
    <s v="ZPVN"/>
    <s v="40570030"/>
    <s v="0000398101"/>
    <n v="8002836841"/>
    <n v="1002217667"/>
    <s v="15-00001119"/>
    <s v="CAMPEON ANTIHUMEDAD"/>
    <n v="640"/>
    <s v="BOL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610"/>
    <n v="32000"/>
    <n v="17610"/>
    <n v="889.6"/>
    <m/>
    <x v="166"/>
    <n v="12"/>
    <s v="12"/>
    <n v="32"/>
    <x v="1"/>
    <n v="1.3900000000000001"/>
    <n v="27.8"/>
    <s v="TRANSPORTE PROPIO"/>
  </r>
  <r>
    <n v="1002217756"/>
    <s v="UE01"/>
    <d v="2022-04-12T00:00:00"/>
    <d v="1899-12-30T13:16:00"/>
    <s v="012-024-00414478"/>
    <s v="9000812637"/>
    <s v="012-022-00317821"/>
    <n v="2494.8000000000002"/>
    <n v="2797.19"/>
    <s v="ZPVN"/>
    <s v="40570315"/>
    <s v="0000398463"/>
    <n v="8002836938"/>
    <n v="1002217756"/>
    <s v="15-00001123"/>
    <s v="SELVALEGRE"/>
    <n v="360"/>
    <s v="BOL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22"/>
    <x v="22"/>
    <s v="100016661"/>
    <s v="BENALCAZAR MILTON"/>
    <s v="ZEMU"/>
    <s v="18UE389"/>
    <s v="2"/>
    <s v="Sin Pallet"/>
    <n v="0"/>
    <n v="0"/>
    <x v="0"/>
    <n v="27140"/>
    <n v="18020"/>
    <n v="9120"/>
    <n v="183.6"/>
    <m/>
    <x v="22"/>
    <n v="12"/>
    <s v="12"/>
    <n v="18"/>
    <x v="1"/>
    <n v="0.51"/>
    <n v="10.199999999999999"/>
    <s v="TRANINTAGSA S.A."/>
  </r>
  <r>
    <n v="1002217691"/>
    <s v="UE01"/>
    <d v="2022-04-12T00:00:00"/>
    <d v="1899-12-30T13:17:00"/>
    <s v="012-024-00414479"/>
    <s v="9000812638"/>
    <s v="012-022-00317822"/>
    <n v="3278.88"/>
    <n v="3676.31"/>
    <s v="ZPVN"/>
    <s v="40570261"/>
    <s v="P000034242"/>
    <n v="8002836868"/>
    <n v="1002217691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79"/>
    <x v="79"/>
    <s v="100016219"/>
    <s v="ALQUINGA FABIAN"/>
    <s v="ZEMT"/>
    <s v="18UE765"/>
    <s v="1"/>
    <s v="Con Pallet"/>
    <n v="0.05"/>
    <n v="24"/>
    <x v="0"/>
    <n v="39390"/>
    <n v="24000"/>
    <n v="15390"/>
    <n v="91.2"/>
    <m/>
    <x v="77"/>
    <n v="12"/>
    <s v="12"/>
    <n v="24"/>
    <x v="1"/>
    <n v="0.19"/>
    <n v="3.8000000000000003"/>
    <s v="ALQUINGA &amp; ALQUINGA"/>
  </r>
  <r>
    <n v="1002217728"/>
    <s v="UE01"/>
    <d v="2022-04-12T00:00:00"/>
    <d v="1899-12-30T13:18:00"/>
    <s v="012-024-00414480"/>
    <s v="9000812640"/>
    <s v="012-022-00317823"/>
    <n v="2390.4"/>
    <n v="2680.13"/>
    <s v="ZPVN"/>
    <s v="40570309"/>
    <s v="0000398450"/>
    <n v="8002836911"/>
    <n v="1002217728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66"/>
    <x v="66"/>
    <s v="100014865"/>
    <s v="LANDI LUIS"/>
    <s v="ZEMU"/>
    <s v="18UE358"/>
    <s v="2"/>
    <s v="Sin Pallet"/>
    <n v="0"/>
    <n v="0"/>
    <x v="0"/>
    <n v="27290"/>
    <n v="18000"/>
    <n v="9290"/>
    <n v="273.60000000000002"/>
    <m/>
    <x v="64"/>
    <n v="12"/>
    <s v="12"/>
    <n v="18"/>
    <x v="1"/>
    <n v="0.76"/>
    <n v="15.200000000000001"/>
    <s v="TRANSVOLCA S.A."/>
  </r>
  <r>
    <n v="1002217717"/>
    <s v="UE01"/>
    <d v="2022-04-12T00:00:00"/>
    <d v="1899-12-30T13:20:00"/>
    <s v="012-024-00414481"/>
    <s v="9000812641"/>
    <s v="012-022-00317824"/>
    <n v="4560.6000000000004"/>
    <n v="5113.37"/>
    <s v="ZPVN"/>
    <s v="40570310"/>
    <s v="0000398453"/>
    <n v="8002836901"/>
    <n v="1002217717"/>
    <s v="15-00001124"/>
    <s v="SELVALEGRE ANTIHUMEDAD"/>
    <n v="660"/>
    <s v="BOL"/>
    <s v="101664"/>
    <s v="ACERIA DEL ECUADOR C.A. ADELCA"/>
    <s v="811004"/>
    <s v="MONTIEL JOSUETH"/>
    <s v="ATACAMES"/>
    <s v="BARRIO EL PROGRESO"/>
    <s v="OETONC"/>
    <s v="O-Esmeraldas-Tonchigue"/>
    <n v="432"/>
    <x v="75"/>
    <x v="75"/>
    <s v="100014926"/>
    <s v="LATACUMBA LUIS"/>
    <s v="ZETT"/>
    <s v="18UE563"/>
    <s v="2"/>
    <s v="Sin Pallet"/>
    <n v="0"/>
    <n v="0"/>
    <x v="0"/>
    <n v="50550"/>
    <n v="33010"/>
    <n v="17540"/>
    <n v="778.8"/>
    <m/>
    <x v="73"/>
    <n v="12"/>
    <s v="12"/>
    <n v="33"/>
    <x v="1"/>
    <n v="1.18"/>
    <n v="23.599999999999998"/>
    <s v="J.V. TRANSPREMIUN CIA.LTDA"/>
  </r>
  <r>
    <n v="1002217697"/>
    <s v="UE01"/>
    <d v="2022-04-12T00:00:00"/>
    <d v="1899-12-30T13:21:00"/>
    <s v="012-024-00414482"/>
    <s v="9000812642"/>
    <s v="012-022-00317825"/>
    <n v="4362.37"/>
    <n v="4891.1099999999997"/>
    <s v="ZPVN"/>
    <s v="40570311"/>
    <s v="0000398456"/>
    <n v="8002836877"/>
    <n v="1002217697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10"/>
    <x v="110"/>
    <s v="100018300"/>
    <s v="TAPIA CLEVER"/>
    <s v="ZETT"/>
    <s v="18UE953"/>
    <s v="1"/>
    <s v="Con Pallet"/>
    <n v="0.05"/>
    <n v="32"/>
    <x v="0"/>
    <n v="50460"/>
    <n v="32080"/>
    <n v="18380"/>
    <n v="121.6"/>
    <m/>
    <x v="108"/>
    <n v="12"/>
    <s v="12"/>
    <n v="32"/>
    <x v="1"/>
    <n v="0.19"/>
    <n v="3.8"/>
    <s v="LIDENORTI S.A."/>
  </r>
  <r>
    <n v="1002217812"/>
    <s v="UE01"/>
    <d v="2022-04-12T00:00:00"/>
    <d v="1899-12-30T13:26:00"/>
    <s v="012-024-00414483"/>
    <s v=""/>
    <s v=""/>
    <n v="0"/>
    <n v="0"/>
    <s v="ZPRC"/>
    <s v="2500109020"/>
    <s v="P000034199"/>
    <n v="8002837012"/>
    <n v="1002217812"/>
    <s v="15-00000218"/>
    <s v="MAGNO HE"/>
    <n v="30.7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6670"/>
    <n v="30730"/>
    <n v="15940"/>
    <n v="0"/>
    <m/>
    <x v="3"/>
    <n v="12"/>
    <s v="12"/>
    <n v="30.73"/>
    <x v="1"/>
    <n v="0"/>
    <n v="0"/>
    <s v="UNICON"/>
  </r>
  <r>
    <n v="1002217690"/>
    <s v="UE01"/>
    <d v="2022-04-12T00:00:00"/>
    <d v="1899-12-30T13:27:00"/>
    <s v="012-024-00414484"/>
    <s v="9000812645"/>
    <s v="012-022-00317826"/>
    <n v="3345.6"/>
    <n v="3751.11"/>
    <s v="ZPVN"/>
    <s v="40570254"/>
    <s v="0000398358"/>
    <n v="8002836867"/>
    <n v="1002217690"/>
    <s v="15-00001123"/>
    <s v="SELVALEGRE"/>
    <n v="480"/>
    <s v="BOL"/>
    <s v="101734"/>
    <s v="CABASCANGO REYES PAULINA JANETH"/>
    <s v="800868"/>
    <s v="DIFERPAC"/>
    <s v="CAYAMBE"/>
    <s v="TABACUNDO, PANAMERICANA NORTE  Y CA"/>
    <s v="OPCAYA"/>
    <s v="O-Pichincha-Cayambe"/>
    <n v="40"/>
    <x v="6"/>
    <x v="6"/>
    <s v="100019386"/>
    <s v="CALUGUILLIN ROBERTO"/>
    <s v="ZEMT"/>
    <s v="18UE623"/>
    <s v="1"/>
    <s v="Con Pallet"/>
    <n v="0.05"/>
    <n v="24"/>
    <x v="0"/>
    <n v="39060"/>
    <n v="24010"/>
    <n v="15050"/>
    <n v="100.8"/>
    <m/>
    <x v="6"/>
    <n v="12"/>
    <s v="12"/>
    <n v="24"/>
    <x v="1"/>
    <n v="0.21"/>
    <n v="4.2"/>
    <s v="TRANSPORTE PROPIO"/>
  </r>
  <r>
    <n v="1002217671"/>
    <s v="UE01"/>
    <d v="2022-04-12T00:00:00"/>
    <d v="1899-12-30T13:29:00"/>
    <s v="012-024-00414485"/>
    <s v=""/>
    <s v=""/>
    <n v="0"/>
    <n v="0"/>
    <s v="ZPRC"/>
    <s v="2500109035"/>
    <s v="0000398418"/>
    <n v="8002836844"/>
    <n v="1002217671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75"/>
    <x v="75"/>
    <s v="100016024"/>
    <s v="LATACUMBA ANDRES"/>
    <s v="ZETT"/>
    <s v="18UE672"/>
    <s v="1"/>
    <s v="Con Pallet"/>
    <n v="0.05"/>
    <n v="32"/>
    <x v="0"/>
    <n v="49790"/>
    <n v="32000"/>
    <n v="17790"/>
    <n v="723.2"/>
    <m/>
    <x v="73"/>
    <n v="12"/>
    <s v="12"/>
    <n v="32"/>
    <x v="1"/>
    <n v="1.1300000000000001"/>
    <n v="22.6"/>
    <s v="J.V. TRANSPREMIUN CIA.LTDA"/>
  </r>
  <r>
    <n v="1002217744"/>
    <s v="UE01"/>
    <d v="2022-04-12T00:00:00"/>
    <d v="1899-12-30T13:35:00"/>
    <s v="012-024-00414486"/>
    <s v="9000812452"/>
    <s v="013-020-00048310"/>
    <n v="2322"/>
    <n v="2603.44"/>
    <s v="ZPDF"/>
    <s v="70178680"/>
    <s v="0000398399"/>
    <n v="8002836928"/>
    <n v="1002217744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s v="18UE644"/>
    <s v="2"/>
    <s v="Sin Pallet"/>
    <n v="0"/>
    <n v="0"/>
    <x v="0"/>
    <n v="26890"/>
    <n v="18010"/>
    <n v="8880"/>
    <n v="356.4"/>
    <m/>
    <x v="14"/>
    <n v="12"/>
    <s v="12"/>
    <n v="18"/>
    <x v="1"/>
    <n v="0.99"/>
    <n v="19.799999999999997"/>
    <s v="OTAVALOTRUCKS S.A."/>
  </r>
  <r>
    <n v="1002217735"/>
    <s v="UE01"/>
    <d v="2022-04-12T00:00:00"/>
    <d v="1899-12-30T13:41:00"/>
    <s v="012-024-00414487"/>
    <s v="9000812651"/>
    <s v="012-022-00317828"/>
    <n v="1193.82"/>
    <n v="1338.52"/>
    <s v="ZPVN"/>
    <s v="40570333"/>
    <s v="P000034259"/>
    <n v="8002836919"/>
    <n v="1002217735"/>
    <s v="15-00001120"/>
    <s v="CAMPEON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s v="18UE517"/>
    <s v="2"/>
    <s v="Sin Pallet"/>
    <n v="0"/>
    <n v="0"/>
    <x v="0"/>
    <n v="14502.222"/>
    <n v="10022.222"/>
    <n v="4480"/>
    <n v="188"/>
    <m/>
    <x v="29"/>
    <n v="12"/>
    <s v="12"/>
    <n v="10"/>
    <x v="1"/>
    <n v="0.94"/>
    <n v="18.8"/>
    <s v="SANJOPAS S.A."/>
  </r>
  <r>
    <n v="1002217735"/>
    <s v="UE01"/>
    <d v="2022-04-12T00:00:00"/>
    <d v="1899-12-30T13:41:00"/>
    <s v="012-024-00414488"/>
    <s v="9000812650"/>
    <s v="012-022-00317827"/>
    <n v="1035.43"/>
    <n v="1160.93"/>
    <s v="ZPVN"/>
    <s v="40570332"/>
    <s v="P000034258"/>
    <n v="8002836920"/>
    <n v="1002217735"/>
    <s v="15-00001123"/>
    <s v="SELVALEGRE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s v="18UE517"/>
    <s v="2"/>
    <s v="Sin Pallet"/>
    <n v="0"/>
    <n v="0"/>
    <x v="0"/>
    <n v="12497.778"/>
    <n v="8017.7780000000002"/>
    <n v="4480"/>
    <n v="150.4"/>
    <m/>
    <x v="29"/>
    <n v="12"/>
    <s v="12"/>
    <n v="8"/>
    <x v="1"/>
    <n v="0.94000000000000006"/>
    <n v="18.8"/>
    <s v="SANJOPAS S.A."/>
  </r>
  <r>
    <n v="1002217818"/>
    <s v="UE01"/>
    <d v="2022-04-12T00:00:00"/>
    <d v="1899-12-30T13:53:00"/>
    <s v="012-024-00414489"/>
    <s v="9000812657"/>
    <s v="012-022-00317830"/>
    <n v="545.69000000000005"/>
    <n v="611.83000000000004"/>
    <s v="ZPVN"/>
    <s v="40570297"/>
    <s v="P000034250"/>
    <n v="8002837021"/>
    <n v="1002217818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8578.8889999999992"/>
    <n v="4008.8890000000001"/>
    <n v="4570"/>
    <n v="26.4"/>
    <m/>
    <x v="23"/>
    <n v="12"/>
    <s v="12"/>
    <n v="4"/>
    <x v="1"/>
    <n v="0.32999999999999996"/>
    <n v="6.6"/>
    <s v="TRANSPORTE PROPIO"/>
  </r>
  <r>
    <n v="1002217818"/>
    <s v="UE01"/>
    <d v="2022-04-12T00:00:00"/>
    <d v="1899-12-30T13:53:00"/>
    <s v="012-024-00414490"/>
    <s v="9000812656"/>
    <s v="012-022-00317829"/>
    <n v="1901.59"/>
    <n v="2132.0700000000002"/>
    <s v="ZPVN"/>
    <s v="40570296"/>
    <s v="P000034249"/>
    <n v="8002837020"/>
    <n v="1002217818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8601.111000000001"/>
    <n v="14031.111000000001"/>
    <n v="4570"/>
    <n v="92.4"/>
    <m/>
    <x v="23"/>
    <n v="12"/>
    <s v="12"/>
    <n v="14"/>
    <x v="1"/>
    <n v="0.33"/>
    <n v="6.6000000000000005"/>
    <s v="TRANSPORTE PROPIO"/>
  </r>
  <r>
    <n v="1002217819"/>
    <s v="UE01"/>
    <d v="2022-04-12T00:00:00"/>
    <d v="1899-12-30T13:54:00"/>
    <s v="012-024-00414491"/>
    <s v="9000812658"/>
    <s v="012-022-00317831"/>
    <n v="4013.14"/>
    <n v="4499.5600000000004"/>
    <s v="ZPVN"/>
    <s v="40569215"/>
    <s v="0000396887"/>
    <n v="8002837022"/>
    <n v="1002217819"/>
    <s v="15-00001121"/>
    <s v="GLADIADOR"/>
    <n v="31.54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5720"/>
    <n v="31540"/>
    <n v="14180"/>
    <n v="0"/>
    <m/>
    <x v="3"/>
    <n v="12"/>
    <s v="12"/>
    <n v="31.54"/>
    <x v="1"/>
    <n v="0"/>
    <n v="0"/>
    <s v="MAMUT ANDINO C.A."/>
  </r>
  <r>
    <n v="1002217722"/>
    <s v="UE01"/>
    <d v="2022-04-12T00:00:00"/>
    <d v="1899-12-30T13:56:00"/>
    <s v="012-024-00414492"/>
    <s v=""/>
    <s v=""/>
    <n v="0"/>
    <n v="0"/>
    <s v="ZPRC"/>
    <s v="2500109035"/>
    <s v="0000398419"/>
    <n v="8002836906"/>
    <n v="1002217722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168"/>
    <x v="168"/>
    <s v="100015007"/>
    <s v="FLORES EDISON"/>
    <s v="ZETT"/>
    <s v="18UE753"/>
    <s v="1"/>
    <s v="Con Pallet"/>
    <n v="0.05"/>
    <n v="32"/>
    <x v="0"/>
    <n v="50510"/>
    <n v="32000"/>
    <n v="18510"/>
    <n v="723.2"/>
    <m/>
    <x v="164"/>
    <n v="12"/>
    <s v="12"/>
    <n v="32"/>
    <x v="1"/>
    <n v="1.1300000000000001"/>
    <n v="22.6"/>
    <s v="TRIMPESAS S.A."/>
  </r>
  <r>
    <n v="1002217805"/>
    <s v="UE01"/>
    <d v="2022-04-12T00:00:00"/>
    <d v="1899-12-30T14:00:00"/>
    <s v="012-024-00414493"/>
    <s v="9000812660"/>
    <s v="012-022-00317833"/>
    <n v="1789.94"/>
    <n v="2006.89"/>
    <s v="ZPVN"/>
    <s v="40570346"/>
    <s v="P000034262"/>
    <n v="8002837004"/>
    <n v="1002217805"/>
    <s v="15-00001115"/>
    <s v="ARMADURO"/>
    <n v="2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22800.588"/>
    <n v="14020.588"/>
    <n v="8780"/>
    <n v="212.8"/>
    <m/>
    <x v="10"/>
    <n v="12"/>
    <s v="12"/>
    <n v="14"/>
    <x v="1"/>
    <n v="0.76"/>
    <n v="15.200000000000001"/>
    <s v="TRANSPORTE PROPIO"/>
  </r>
  <r>
    <n v="1002217805"/>
    <s v="UE01"/>
    <d v="2022-04-12T00:00:00"/>
    <d v="1899-12-30T14:00:00"/>
    <s v="012-024-00414494"/>
    <s v="9000812659"/>
    <s v="012-022-00317832"/>
    <n v="2541.3000000000002"/>
    <n v="2849.33"/>
    <s v="ZPVN"/>
    <s v="40570345"/>
    <s v="P000034261"/>
    <n v="8002837003"/>
    <n v="1002217805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28809.412"/>
    <n v="20029.412"/>
    <n v="8780"/>
    <n v="304"/>
    <m/>
    <x v="10"/>
    <n v="12"/>
    <s v="12"/>
    <n v="20"/>
    <x v="1"/>
    <n v="0.76"/>
    <n v="15.2"/>
    <s v="TRANSPORTE PROPIO"/>
  </r>
  <r>
    <n v="1002217638"/>
    <s v="UE01"/>
    <d v="2022-04-12T00:00:00"/>
    <d v="1899-12-30T14:01:00"/>
    <s v="012-024-00414495"/>
    <s v="9000812663"/>
    <s v="012-022-00317835"/>
    <n v="1873.2"/>
    <n v="2100.2399999999998"/>
    <s v="ZPVN"/>
    <s v="40570274"/>
    <s v="0000398379"/>
    <n v="8002836807"/>
    <n v="1002217638"/>
    <s v="15-00001119"/>
    <s v="CAMPEON ANTIHUMEDAD"/>
    <n v="28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s v="18UE565"/>
    <s v="1"/>
    <s v="Con Pallet"/>
    <n v="0.05"/>
    <n v="14"/>
    <x v="0"/>
    <n v="23109.375"/>
    <n v="14004.375"/>
    <n v="9105"/>
    <n v="338.8"/>
    <m/>
    <x v="49"/>
    <n v="12"/>
    <s v="12"/>
    <n v="14"/>
    <x v="1"/>
    <n v="1.21"/>
    <n v="24.2"/>
    <s v="TRANSCARLONISA"/>
  </r>
  <r>
    <n v="1002217638"/>
    <s v="UE01"/>
    <d v="2022-04-12T00:00:00"/>
    <d v="1899-12-30T14:01:00"/>
    <s v="012-024-00414496"/>
    <s v="9000812662"/>
    <s v="012-022-00317834"/>
    <n v="2505.6"/>
    <n v="2809.29"/>
    <s v="ZPVN"/>
    <s v="40570274"/>
    <s v="0000398378"/>
    <n v="8002836806"/>
    <n v="1002217638"/>
    <s v="15-00001124"/>
    <s v="SELVALEGRE ANTIHUMEDAD"/>
    <n v="36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s v="18UE565"/>
    <s v="1"/>
    <s v="Con Pallet"/>
    <n v="0.05"/>
    <n v="18"/>
    <x v="0"/>
    <n v="27110.625"/>
    <n v="18005.625"/>
    <n v="9105"/>
    <n v="435.6"/>
    <m/>
    <x v="49"/>
    <n v="12"/>
    <s v="12"/>
    <n v="18"/>
    <x v="1"/>
    <n v="1.21"/>
    <n v="24.200000000000003"/>
    <s v="TRANSCARLONISA"/>
  </r>
  <r>
    <n v="1002217761"/>
    <s v="UE01"/>
    <d v="2022-04-12T00:00:00"/>
    <d v="1899-12-30T14:10:00"/>
    <s v="012-024-00414497"/>
    <s v="9000812664"/>
    <s v="012-022-00317836"/>
    <n v="2278.8000000000002"/>
    <n v="2555.0100000000002"/>
    <s v="ZPVN"/>
    <s v="40570289"/>
    <s v="0000398414"/>
    <n v="8002836943"/>
    <n v="1002217761"/>
    <s v="15-00001119"/>
    <s v="CAMPEON ANTIHUMEDAD"/>
    <n v="360"/>
    <s v="BOL"/>
    <s v="101664"/>
    <s v="ACERIA DEL ECUADOR C.A. ADELCA"/>
    <s v="802480"/>
    <s v="MANRIQUE SANCHEZ WALTER EDUARDO"/>
    <s v="MANTA"/>
    <s v="VIA A CHADE Y AV DE LOS CHOFERES"/>
    <s v="OMJIPI"/>
    <s v="O-Manabi-Jipijapa"/>
    <n v="512"/>
    <x v="93"/>
    <x v="93"/>
    <s v="10008274"/>
    <s v="JUMA AYALA DIEGO ARMANDO"/>
    <s v="ZEMU"/>
    <s v="18UE789"/>
    <s v="2"/>
    <s v="Sin Pallet"/>
    <n v="0"/>
    <n v="0"/>
    <x v="0"/>
    <n v="26710"/>
    <n v="18020"/>
    <n v="8690"/>
    <n v="410.4"/>
    <m/>
    <x v="91"/>
    <n v="12"/>
    <s v="12"/>
    <n v="18"/>
    <x v="1"/>
    <n v="1.1399999999999999"/>
    <n v="22.799999999999997"/>
    <s v="TRIMPESAS S.A."/>
  </r>
  <r>
    <n v="1002217700"/>
    <s v="UE01"/>
    <d v="2022-04-12T00:00:00"/>
    <d v="1899-12-30T14:12:00"/>
    <s v="012-024-00414498"/>
    <s v="9000812666"/>
    <s v="012-022-00317837"/>
    <n v="4318.24"/>
    <n v="4841.6400000000003"/>
    <s v="ZPVN"/>
    <s v="40570311"/>
    <s v="0000398457"/>
    <n v="8002836881"/>
    <n v="1002217700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72"/>
    <x v="72"/>
    <s v="100014825"/>
    <s v="MEJIA ARMANDO"/>
    <s v="ZETT"/>
    <s v="18UE215"/>
    <s v="1"/>
    <s v="Con Pallet"/>
    <n v="0.05"/>
    <n v="32"/>
    <x v="0"/>
    <n v="49860"/>
    <n v="32050"/>
    <n v="17810"/>
    <n v="121.6"/>
    <m/>
    <x v="70"/>
    <n v="12"/>
    <s v="12"/>
    <n v="32"/>
    <x v="1"/>
    <n v="0.19"/>
    <n v="3.8"/>
    <s v="LIDENORTI S.A."/>
  </r>
  <r>
    <n v="1002217707"/>
    <s v="UE01"/>
    <d v="2022-04-12T00:00:00"/>
    <d v="1899-12-30T14:13:00"/>
    <s v="012-024-00414499"/>
    <s v="9000812667"/>
    <s v="012-022-00317838"/>
    <n v="4358.3999999999996"/>
    <n v="4886.67"/>
    <s v="ZPVN"/>
    <s v="40570308"/>
    <s v="0000398447"/>
    <n v="8002836888"/>
    <n v="1002217707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24"/>
    <x v="24"/>
    <s v="100014929"/>
    <s v="YEPEZ PATRICIO"/>
    <s v="ZETT"/>
    <s v="18UE854"/>
    <s v="2"/>
    <s v="Sin Pallet"/>
    <n v="0"/>
    <n v="0"/>
    <x v="0"/>
    <n v="49740"/>
    <n v="32020"/>
    <n v="17720"/>
    <n v="793.6"/>
    <m/>
    <x v="24"/>
    <n v="12"/>
    <s v="12"/>
    <n v="32"/>
    <x v="1"/>
    <n v="1.24"/>
    <n v="24.8"/>
    <s v="LIDENORTI S.A."/>
  </r>
  <r>
    <n v="1002217729"/>
    <s v="UE01"/>
    <d v="2022-04-12T00:00:00"/>
    <d v="1899-12-30T14:14:00"/>
    <s v="012-024-00414500"/>
    <s v="9000812671"/>
    <s v="012-022-00317839"/>
    <n v="2426.4"/>
    <n v="2720.5"/>
    <s v="ZPVN"/>
    <s v="40570293"/>
    <s v="P000034248"/>
    <n v="8002836914"/>
    <n v="1002217729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s v="18UE653"/>
    <s v="1"/>
    <s v="Con Pallet"/>
    <n v="0.05"/>
    <n v="18"/>
    <x v="0"/>
    <n v="27500"/>
    <n v="18030"/>
    <n v="9470"/>
    <n v="165.6"/>
    <m/>
    <x v="105"/>
    <n v="12"/>
    <s v="12"/>
    <n v="18"/>
    <x v="1"/>
    <n v="0.45999999999999996"/>
    <n v="9.1999999999999993"/>
    <s v="TRIMPESAS S.A."/>
  </r>
  <r>
    <n v="1002217824"/>
    <s v="UE01"/>
    <d v="2022-04-12T00:00:00"/>
    <d v="1899-12-30T14:15:00"/>
    <s v="012-024-00414501"/>
    <s v="9000812604"/>
    <s v="013-020-00048313"/>
    <n v="2432.56"/>
    <n v="2727.4"/>
    <s v="ZPDF"/>
    <s v="70178716"/>
    <s v="0000398519"/>
    <n v="8002837031"/>
    <n v="1002217824"/>
    <s v="15-00001123"/>
    <s v="SELVALEGRE"/>
    <n v="360"/>
    <s v="BOL"/>
    <s v="103008"/>
    <s v="INDUSTRIA ACEROS MONTECRISTI"/>
    <s v="810673"/>
    <s v="FERRETERIA CONSA"/>
    <s v="QUITO"/>
    <s v="HUMBERTO ALBORNOZ"/>
    <s v="OPBELI"/>
    <s v="O-Pichincha-Belisarioquevedo"/>
    <n v="103"/>
    <x v="33"/>
    <x v="33"/>
    <s v="100014931"/>
    <s v="VACA GALO"/>
    <s v="ZEMU"/>
    <s v="18UE737"/>
    <s v="2"/>
    <s v="Sin Pallet"/>
    <n v="0"/>
    <n v="0"/>
    <x v="0"/>
    <n v="27040"/>
    <n v="18030"/>
    <n v="9010"/>
    <n v="162"/>
    <m/>
    <x v="31"/>
    <n v="12"/>
    <s v="12"/>
    <n v="18"/>
    <x v="1"/>
    <n v="0.45"/>
    <n v="9"/>
    <s v="TRANSPORTE PESADO CIAPRUTE S.A."/>
  </r>
  <r>
    <n v="1002217815"/>
    <s v="UE01"/>
    <d v="2022-04-12T00:00:00"/>
    <d v="1899-12-30T14:26:00"/>
    <s v="012-024-00414502"/>
    <s v="9000812672"/>
    <s v="012-022-00317840"/>
    <n v="4089.6"/>
    <n v="4585.28"/>
    <s v="ZPVN"/>
    <s v="40570306"/>
    <s v="0000398470"/>
    <n v="8002837016"/>
    <n v="1002217815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81"/>
    <x v="81"/>
    <s v="100017321"/>
    <s v="TERAN PEPE"/>
    <s v="ZETT"/>
    <s v="18UE715"/>
    <s v="1"/>
    <s v="Con Pallet"/>
    <n v="0.05"/>
    <n v="32"/>
    <x v="0"/>
    <n v="49350"/>
    <n v="32080"/>
    <n v="17270"/>
    <n v="537.6"/>
    <m/>
    <x v="79"/>
    <n v="12"/>
    <s v="12"/>
    <n v="32"/>
    <x v="1"/>
    <n v="0.84000000000000008"/>
    <n v="16.8"/>
    <s v="LA ARMENIA. S.A."/>
  </r>
  <r>
    <n v="1002217823"/>
    <s v="UE01"/>
    <d v="2022-04-12T00:00:00"/>
    <d v="1899-12-30T14:33:00"/>
    <s v="012-024-00414503"/>
    <s v="9000812681"/>
    <s v="012-022-00317842"/>
    <n v="501.6"/>
    <n v="562.4"/>
    <s v="ZPVN"/>
    <s v="40570361"/>
    <s v="P000034265"/>
    <n v="8002837030"/>
    <n v="1002217823"/>
    <s v="15-00001119"/>
    <s v="CAMPEON ANTIHUMEDAD"/>
    <n v="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2585"/>
    <n v="4000"/>
    <n v="8585"/>
    <n v="106.4"/>
    <m/>
    <x v="52"/>
    <n v="12"/>
    <s v="12"/>
    <n v="4"/>
    <x v="1"/>
    <n v="1.33"/>
    <n v="26.6"/>
    <s v="TRANSPORTE PROPIO"/>
  </r>
  <r>
    <n v="1002217823"/>
    <s v="UE01"/>
    <d v="2022-04-12T00:00:00"/>
    <d v="1899-12-30T14:33:00"/>
    <s v="012-024-00414504"/>
    <s v="9000812680"/>
    <s v="012-022-00317841"/>
    <n v="3781.6"/>
    <n v="4239.95"/>
    <s v="ZPVN"/>
    <s v="40570360"/>
    <s v="P000034264"/>
    <n v="8002837029"/>
    <n v="1002217823"/>
    <s v="15-00001124"/>
    <s v="SELVALEGRE ANTIHUMEDAD"/>
    <n v="5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7585"/>
    <n v="29000"/>
    <n v="8585"/>
    <n v="771.4"/>
    <m/>
    <x v="52"/>
    <n v="12"/>
    <s v="12"/>
    <n v="29"/>
    <x v="1"/>
    <n v="1.33"/>
    <n v="26.599999999999998"/>
    <s v="TRANSPORTE PROPIO"/>
  </r>
  <r>
    <n v="1002217789"/>
    <s v="UE01"/>
    <d v="2022-04-12T00:00:00"/>
    <d v="1899-12-30T14:39:00"/>
    <s v="012-024-00414505"/>
    <s v="9000812684"/>
    <s v="012-022-00317845"/>
    <n v="804.28"/>
    <n v="901.76"/>
    <s v="ZPVN"/>
    <s v="40570143"/>
    <s v="P000034204"/>
    <n v="8002836979"/>
    <n v="1002217789"/>
    <s v="15-00001115"/>
    <s v="ARMADURO"/>
    <n v="12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6"/>
    <x v="0"/>
    <n v="11635.491"/>
    <n v="6008.8239999999996"/>
    <n v="5626.6670000000004"/>
    <n v="54"/>
    <m/>
    <x v="32"/>
    <n v="12"/>
    <s v="12"/>
    <n v="6"/>
    <x v="1"/>
    <n v="0.45"/>
    <n v="9"/>
    <s v="TRANSPORTE PROPIO"/>
  </r>
  <r>
    <n v="1002217789"/>
    <s v="UE01"/>
    <d v="2022-04-12T00:00:00"/>
    <d v="1899-12-30T14:39:00"/>
    <s v="012-024-00414506"/>
    <s v="9000812682"/>
    <s v="012-022-00317843"/>
    <n v="1223.6400000000001"/>
    <n v="1371.96"/>
    <s v="ZPVN"/>
    <s v="40570144"/>
    <s v="P000034205"/>
    <n v="8002836980"/>
    <n v="1002217789"/>
    <s v="15-00001120"/>
    <s v="CAMPEON"/>
    <n v="20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10"/>
    <x v="0"/>
    <n v="15641.371999999999"/>
    <n v="10014.705"/>
    <n v="5626.6670000000004"/>
    <n v="90"/>
    <m/>
    <x v="32"/>
    <n v="12"/>
    <s v="12"/>
    <n v="10"/>
    <x v="1"/>
    <n v="0.45"/>
    <n v="9"/>
    <s v="TRANSPORTE PROPIO"/>
  </r>
  <r>
    <n v="1002217789"/>
    <s v="UE01"/>
    <d v="2022-04-12T00:00:00"/>
    <d v="1899-12-30T14:39:00"/>
    <s v="012-024-00414507"/>
    <s v="9000812683"/>
    <s v="012-022-00317844"/>
    <n v="2402.14"/>
    <n v="2693.3"/>
    <s v="ZPVN"/>
    <s v="40570145"/>
    <s v="P000034206"/>
    <n v="8002836978"/>
    <n v="1002217789"/>
    <s v="15-00001123"/>
    <s v="SELVALEGRE"/>
    <n v="36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18"/>
    <x v="0"/>
    <n v="23653.137999999999"/>
    <n v="18026.471000000001"/>
    <n v="5626.6670000000004"/>
    <n v="162"/>
    <m/>
    <x v="32"/>
    <n v="12"/>
    <s v="12"/>
    <n v="18"/>
    <x v="1"/>
    <n v="0.45"/>
    <n v="9"/>
    <s v="TRANSPORTE PROPIO"/>
  </r>
  <r>
    <n v="1002217752"/>
    <s v="UE01"/>
    <d v="2022-04-12T00:00:00"/>
    <d v="1899-12-30T14:41:00"/>
    <s v="012-024-00414508"/>
    <s v="9000812686"/>
    <s v="012-022-00317847"/>
    <n v="1235.19"/>
    <n v="1384.9"/>
    <s v="ZPVN"/>
    <s v="40570235"/>
    <s v="0000398319"/>
    <n v="8002836934"/>
    <n v="1002217752"/>
    <s v="15-00001119"/>
    <s v="CAMPEON ANTIHUMEDAD"/>
    <n v="20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s v="18UE689"/>
    <s v="1"/>
    <s v="Con Pallet"/>
    <n v="0.05"/>
    <n v="10"/>
    <x v="0"/>
    <n v="17880.832999999999"/>
    <n v="10020.833000000001"/>
    <n v="7860"/>
    <n v="260"/>
    <m/>
    <x v="69"/>
    <n v="12"/>
    <s v="12"/>
    <n v="10"/>
    <x v="1"/>
    <n v="1.3"/>
    <n v="26"/>
    <s v="LA ARMENIA S.A."/>
  </r>
  <r>
    <n v="1002217752"/>
    <s v="UE01"/>
    <d v="2022-04-12T00:00:00"/>
    <d v="1899-12-30T14:41:00"/>
    <s v="012-024-00414509"/>
    <s v="9000812685"/>
    <s v="012-022-00317846"/>
    <n v="1798.22"/>
    <n v="2016.18"/>
    <s v="ZPVN"/>
    <s v="40569628"/>
    <s v="0000398317"/>
    <n v="8002836935"/>
    <n v="1002217752"/>
    <s v="15-00001124"/>
    <s v="SELVALEGRE ANTIHUMEDAD"/>
    <n v="2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s v="18UE689"/>
    <s v="1"/>
    <s v="Con Pallet"/>
    <n v="0.05"/>
    <n v="14"/>
    <x v="0"/>
    <n v="21889.167000000001"/>
    <n v="14029.166999999999"/>
    <n v="7860"/>
    <n v="364"/>
    <m/>
    <x v="69"/>
    <n v="12"/>
    <s v="12"/>
    <n v="14"/>
    <x v="1"/>
    <n v="1.3"/>
    <n v="26"/>
    <s v="LA ARMENIA S.A."/>
  </r>
  <r>
    <n v="1002217817"/>
    <s v="UE01"/>
    <d v="2022-04-12T00:00:00"/>
    <d v="1899-12-30T14:43:00"/>
    <s v="012-024-00414510"/>
    <s v="9000812688"/>
    <s v="012-022-00317848"/>
    <n v="2311.9899999999998"/>
    <n v="2592.2199999999998"/>
    <s v="ZPVN"/>
    <s v="40570357"/>
    <s v="0000398532"/>
    <n v="8002837019"/>
    <n v="1002217817"/>
    <s v="15-00001124"/>
    <s v="SELVALEGRE ANTIHUMEDAD"/>
    <n v="360"/>
    <s v="BOL"/>
    <s v="101627"/>
    <s v="ACEROSCENTER CIA. LTDA."/>
    <s v="811114"/>
    <s v="OBRA CHONGON"/>
    <s v="GUAYAQUIL"/>
    <s v="CERCA VILLA SALAMANCA"/>
    <s v="OGGUAY"/>
    <s v="O-Guayas-Guayaquil"/>
    <n v="524"/>
    <x v="103"/>
    <x v="103"/>
    <s v="100019413"/>
    <s v="CASANOVA ROMEL"/>
    <s v="ZEMU"/>
    <s v="18UE843"/>
    <s v="2"/>
    <s v="Sin Pallet"/>
    <n v="0"/>
    <n v="0"/>
    <x v="0"/>
    <n v="26940"/>
    <n v="18000"/>
    <n v="8940"/>
    <n v="468"/>
    <m/>
    <x v="101"/>
    <n v="12"/>
    <s v="12"/>
    <n v="18"/>
    <x v="1"/>
    <n v="1.3"/>
    <n v="26"/>
    <s v="TRAPSA C.A."/>
  </r>
  <r>
    <n v="1002217835"/>
    <s v="UE01"/>
    <d v="2022-04-12T00:00:00"/>
    <d v="1899-12-30T14:44:00"/>
    <s v="012-024-00414511"/>
    <s v="9000812690"/>
    <s v="012-022-00317850"/>
    <n v="2788"/>
    <n v="3125.92"/>
    <s v="ZPVN"/>
    <s v="40570237"/>
    <s v="P000034233"/>
    <n v="8002837045"/>
    <n v="1002217835"/>
    <s v="15-00001115"/>
    <s v="ARMADURO"/>
    <n v="40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s v="18UE793"/>
    <s v="2"/>
    <s v="Sin Pallet"/>
    <n v="0"/>
    <n v="0"/>
    <x v="0"/>
    <n v="26760"/>
    <n v="20025"/>
    <n v="6735"/>
    <n v="64"/>
    <m/>
    <x v="167"/>
    <n v="12"/>
    <s v="12"/>
    <n v="20"/>
    <x v="1"/>
    <n v="0.16"/>
    <n v="3.2"/>
    <s v="RUTAS COTACACHENSES S.A."/>
  </r>
  <r>
    <n v="1002217835"/>
    <s v="UE01"/>
    <d v="2022-04-12T00:00:00"/>
    <d v="1899-12-30T14:44:00"/>
    <s v="012-024-00414512"/>
    <s v="9000812689"/>
    <s v="012-022-00317849"/>
    <n v="552"/>
    <n v="618.91"/>
    <s v="ZPVN"/>
    <s v="40570236"/>
    <s v="P000034232"/>
    <n v="8002837044"/>
    <n v="1002217835"/>
    <s v="15-00001123"/>
    <s v="SELVALEGRE"/>
    <n v="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s v="18UE793"/>
    <s v="2"/>
    <s v="Sin Pallet"/>
    <n v="0"/>
    <n v="0"/>
    <x v="0"/>
    <n v="10740"/>
    <n v="4005"/>
    <n v="6735"/>
    <n v="12.8"/>
    <m/>
    <x v="167"/>
    <n v="12"/>
    <s v="12"/>
    <n v="4"/>
    <x v="1"/>
    <n v="0.16"/>
    <n v="3.2"/>
    <s v="RUTAS COTACACHENSES S.A."/>
  </r>
  <r>
    <n v="1002217783"/>
    <s v="UE01"/>
    <d v="2022-04-12T00:00:00"/>
    <d v="1899-12-30T14:45:00"/>
    <s v="012-024-00414513"/>
    <s v="9000812692"/>
    <s v="012-022-00317852"/>
    <n v="3330"/>
    <n v="3733.62"/>
    <s v="ZPVN"/>
    <s v="40570317"/>
    <s v="0000398467"/>
    <n v="8002836967"/>
    <n v="1002217783"/>
    <s v="15-00001119"/>
    <s v="CAMPEON ANTIHUMEDAD"/>
    <n v="50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s v="18UE738"/>
    <s v="2"/>
    <s v="Sin Pallet"/>
    <n v="0"/>
    <n v="0"/>
    <x v="0"/>
    <n v="33440.606"/>
    <n v="25060.606"/>
    <n v="8380"/>
    <n v="725"/>
    <m/>
    <x v="165"/>
    <n v="12"/>
    <s v="12"/>
    <n v="25"/>
    <x v="1"/>
    <n v="1.45"/>
    <n v="29"/>
    <s v="ELOHIM S.A."/>
  </r>
  <r>
    <n v="1002217783"/>
    <s v="UE01"/>
    <d v="2022-04-12T00:00:00"/>
    <d v="1899-12-30T14:45:00"/>
    <s v="012-024-00414514"/>
    <s v="9000812691"/>
    <s v="012-022-00317851"/>
    <n v="1108.8"/>
    <n v="1243.2"/>
    <s v="ZPVN"/>
    <s v="40570317"/>
    <s v="0000398468"/>
    <n v="8002836966"/>
    <n v="1002217783"/>
    <s v="15-00001124"/>
    <s v="SELVALEGRE ANTIHUMEDAD"/>
    <n v="16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s v="18UE738"/>
    <s v="2"/>
    <s v="Sin Pallet"/>
    <n v="0"/>
    <n v="0"/>
    <x v="0"/>
    <n v="16399.394"/>
    <n v="8019.3940000000002"/>
    <n v="8380"/>
    <n v="232"/>
    <m/>
    <x v="165"/>
    <n v="12"/>
    <s v="12"/>
    <n v="8"/>
    <x v="1"/>
    <n v="1.45"/>
    <n v="29"/>
    <s v="ELOHIM S.A."/>
  </r>
  <r>
    <n v="1002217845"/>
    <s v="UE01"/>
    <d v="2022-04-12T00:00:00"/>
    <d v="1899-12-30T14:56:00"/>
    <s v="012-024-00414515"/>
    <s v="9000812730"/>
    <s v="012-022-00317853"/>
    <n v="2358"/>
    <n v="2643.8"/>
    <s v="ZPVN"/>
    <s v="40570295"/>
    <s v="0000398434"/>
    <n v="8002837055"/>
    <n v="1002217845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129"/>
    <x v="129"/>
    <s v="100014881"/>
    <s v="HARO VICENTE"/>
    <s v="ZEMU"/>
    <s v="18UE736"/>
    <s v="2"/>
    <s v="Sin Pallet"/>
    <n v="0"/>
    <n v="0"/>
    <x v="0"/>
    <n v="27290"/>
    <n v="18030"/>
    <n v="9260"/>
    <n v="406.8"/>
    <m/>
    <x v="127"/>
    <n v="12"/>
    <s v="12"/>
    <n v="18"/>
    <x v="1"/>
    <n v="1.1300000000000001"/>
    <n v="22.6"/>
    <s v="SANJOPAS S.A."/>
  </r>
  <r>
    <n v="1002217712"/>
    <s v="UE01"/>
    <d v="2022-04-12T00:00:00"/>
    <d v="1899-12-30T14:59:00"/>
    <s v="012-024-00414516"/>
    <s v="9000812731"/>
    <s v="012-022-00317854"/>
    <n v="4524.8"/>
    <n v="5073.24"/>
    <s v="ZPVN"/>
    <s v="40570290"/>
    <s v="0000398416"/>
    <n v="8002836894"/>
    <n v="1002217712"/>
    <s v="15-00001124"/>
    <s v="SELVALEGRE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35"/>
    <x v="35"/>
    <s v="100014897"/>
    <s v="CHAUCA RAMIRO"/>
    <s v="ZETT"/>
    <s v="18UE315"/>
    <s v="1"/>
    <s v="Con Pallet"/>
    <n v="0.05"/>
    <n v="32"/>
    <x v="0"/>
    <n v="49500"/>
    <n v="32000"/>
    <n v="17500"/>
    <n v="678.4"/>
    <m/>
    <x v="33"/>
    <n v="12"/>
    <s v="12"/>
    <n v="32"/>
    <x v="1"/>
    <n v="1.06"/>
    <n v="21.2"/>
    <s v="SELVALEGRE S.A."/>
  </r>
  <r>
    <n v="1002217868"/>
    <s v="UE01"/>
    <d v="2022-04-12T00:00:00"/>
    <d v="1899-12-30T15:03:00"/>
    <s v="012-024-00414517"/>
    <s v="9000812733"/>
    <s v="012-022-00317855"/>
    <n v="2563.1999999999998"/>
    <n v="2873.87"/>
    <s v="ZPVN"/>
    <s v="40569752"/>
    <s v="0000397787"/>
    <n v="8002837085"/>
    <n v="1002217868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70"/>
    <n v="18010"/>
    <n v="8860"/>
    <n v="190.8"/>
    <m/>
    <x v="0"/>
    <n v="12"/>
    <s v="12"/>
    <n v="18"/>
    <x v="1"/>
    <n v="0.53"/>
    <n v="10.600000000000001"/>
    <s v="TRANSPORTE PROPIO"/>
  </r>
  <r>
    <n v="1002217832"/>
    <s v="UE01"/>
    <d v="2022-04-12T00:00:00"/>
    <d v="1899-12-30T15:06:00"/>
    <s v="012-024-00414518"/>
    <s v="9000812734"/>
    <s v="012-022-00317856"/>
    <n v="4415.3999999999996"/>
    <n v="4950.58"/>
    <s v="ZPVN"/>
    <s v="40570325"/>
    <s v="0000398481"/>
    <n v="8002837040"/>
    <n v="1002217832"/>
    <s v="15-00000181"/>
    <s v="ARMADURO ANTIHUMEDAD"/>
    <n v="660"/>
    <s v="BOL"/>
    <s v="101664"/>
    <s v="ACERIA DEL ECUADOR C.A. ADELCA"/>
    <s v="809652"/>
    <s v="ROJAS ALBARRACIN CARMEN JULIA"/>
    <s v="MACHALA"/>
    <s v="LA PRADERA B SOLAR 2  Y JUAN PABLO"/>
    <s v="OOHUAQ"/>
    <s v="O-Eloro-Huaquillas"/>
    <n v="653"/>
    <x v="6"/>
    <x v="6"/>
    <s v="10000175"/>
    <s v="CALDERON CHASIPANTA JUAN CARLOS"/>
    <s v="ZETT"/>
    <s v="18UE620"/>
    <s v="2"/>
    <s v="Sin Pallet"/>
    <n v="0"/>
    <n v="0"/>
    <x v="0"/>
    <n v="51280"/>
    <n v="33080"/>
    <n v="18200"/>
    <n v="1221"/>
    <m/>
    <x v="6"/>
    <n v="12"/>
    <s v="12"/>
    <n v="33"/>
    <x v="1"/>
    <n v="1.85"/>
    <n v="37"/>
    <s v="TRANSPORTE PROPIO"/>
  </r>
  <r>
    <n v="1002217895"/>
    <s v="UE01"/>
    <d v="2022-04-12T00:00:00"/>
    <d v="1899-12-30T15:08:00"/>
    <s v="012-024-00414519"/>
    <s v="9000812735"/>
    <s v="012-022-00317857"/>
    <n v="2319.08"/>
    <n v="2600.17"/>
    <s v="ZPVN"/>
    <s v="40570327"/>
    <s v="P000034255"/>
    <n v="8002837119"/>
    <n v="1002217895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s v="18UE651"/>
    <s v="2"/>
    <s v="Sin Pallet"/>
    <n v="0"/>
    <n v="0"/>
    <x v="0"/>
    <n v="27000"/>
    <n v="18000"/>
    <n v="9000"/>
    <n v="248.4"/>
    <m/>
    <x v="7"/>
    <n v="12"/>
    <s v="12"/>
    <n v="18"/>
    <x v="1"/>
    <n v="0.69000000000000006"/>
    <n v="13.8"/>
    <s v="TRANSPORTE PROPIO"/>
  </r>
  <r>
    <n v="1002217839"/>
    <s v="UE01"/>
    <d v="2022-04-12T00:00:00"/>
    <d v="1899-12-30T15:10:00"/>
    <s v="012-024-00414520"/>
    <s v=""/>
    <s v=""/>
    <n v="0"/>
    <n v="0"/>
    <s v="ZPRC"/>
    <s v="2500109033"/>
    <s v="P000034243"/>
    <n v="8002837049"/>
    <n v="1002217839"/>
    <s v="15-00001123"/>
    <s v="SELVALEGRE"/>
    <n v="480"/>
    <s v="BOL"/>
    <s v="101586"/>
    <s v="FERRETERIAS FERRIGONZ CIA. LTDA."/>
    <s v="801503"/>
    <s v="FERRIGONZ No 3"/>
    <s v="CAYAMBE"/>
    <s v="AV GONZALO LEON Y AV LIBERTAD"/>
    <s v="OPCAYA"/>
    <s v="O-Pichincha-Cayambe"/>
    <n v="40"/>
    <x v="112"/>
    <x v="112"/>
    <s v="100014919"/>
    <s v="GRANDA ANIBAL"/>
    <s v="ZEMT"/>
    <s v="18UE781"/>
    <s v="1"/>
    <s v="Con Pallet"/>
    <n v="0.05"/>
    <n v="24"/>
    <x v="0"/>
    <n v="39640"/>
    <n v="24050"/>
    <n v="15590"/>
    <n v="100.8"/>
    <m/>
    <x v="110"/>
    <n v="12"/>
    <s v="12"/>
    <n v="24"/>
    <x v="1"/>
    <n v="0.21"/>
    <n v="4.2"/>
    <s v="TRANSSJQ S.A."/>
  </r>
  <r>
    <n v="1002217853"/>
    <s v="UE01"/>
    <d v="2022-04-12T00:00:00"/>
    <d v="1899-12-30T15:13:00"/>
    <s v="012-024-00414521"/>
    <s v="9000812737"/>
    <s v="012-022-00317858"/>
    <n v="3297.6"/>
    <n v="3697.29"/>
    <s v="ZPVN"/>
    <s v="40570298"/>
    <s v="0000398435"/>
    <n v="8002837066"/>
    <n v="1002217853"/>
    <s v="15-00001124"/>
    <s v="SELVALEGRE ANTIHUMEDAD"/>
    <n v="480"/>
    <s v="BOL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90"/>
    <x v="90"/>
    <s v="100019698"/>
    <s v="VELASTEGUI JHONATAN"/>
    <s v="ZEMT"/>
    <s v="18UE676"/>
    <s v="2"/>
    <s v="Sin Pallet"/>
    <n v="0"/>
    <n v="0"/>
    <x v="0"/>
    <n v="38100"/>
    <n v="24020"/>
    <n v="14080"/>
    <n v="475.2"/>
    <m/>
    <x v="88"/>
    <n v="12"/>
    <s v="12"/>
    <n v="24"/>
    <x v="1"/>
    <n v="0.99"/>
    <n v="19.8"/>
    <s v="LIDENORTI S.A."/>
  </r>
  <r>
    <n v="1002217828"/>
    <s v="UE01"/>
    <d v="2022-04-12T00:00:00"/>
    <d v="1899-12-30T15:18:00"/>
    <s v="012-024-00414522"/>
    <s v="9000812740"/>
    <s v="012-022-00317859"/>
    <n v="3201.6"/>
    <n v="3589.65"/>
    <s v="ZPVN"/>
    <s v="40570343"/>
    <s v="P000034260"/>
    <n v="8002837035"/>
    <n v="1002217828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138"/>
    <x v="138"/>
    <s v="100014953"/>
    <s v="ALBUJA CESAR"/>
    <s v="ZEMT"/>
    <s v="18UE604"/>
    <s v="1"/>
    <s v="Con Pallet"/>
    <n v="0.05"/>
    <n v="24"/>
    <x v="0"/>
    <n v="38550"/>
    <n v="24010"/>
    <n v="14540"/>
    <n v="494.4"/>
    <m/>
    <x v="136"/>
    <n v="12"/>
    <s v="12"/>
    <n v="24"/>
    <x v="1"/>
    <n v="1.03"/>
    <n v="20.599999999999998"/>
    <s v="RUTAS COTACACHENSES S.A."/>
  </r>
  <r>
    <n v="1002217886"/>
    <s v="UE01"/>
    <d v="2022-04-12T00:00:00"/>
    <d v="1899-12-30T15:20:00"/>
    <s v="012-024-00414523"/>
    <s v="9000812741"/>
    <s v="012-022-00317860"/>
    <n v="4353.7"/>
    <n v="4881.3900000000003"/>
    <s v="ZPVN"/>
    <s v="40570330"/>
    <s v="P000034257"/>
    <n v="8002837107"/>
    <n v="1002217886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60"/>
    <n v="34090"/>
    <n v="17970"/>
    <n v="503.2"/>
    <m/>
    <x v="7"/>
    <n v="12"/>
    <s v="12"/>
    <n v="34"/>
    <x v="1"/>
    <n v="0.74"/>
    <n v="14.799999999999999"/>
    <s v="TRANSPORTE PROPIO"/>
  </r>
  <r>
    <n v="1002217897"/>
    <s v="UE01"/>
    <d v="2022-04-12T00:00:00"/>
    <d v="1899-12-30T15:26:00"/>
    <s v="012-024-00414524"/>
    <s v="9000812746"/>
    <s v="012-022-00317861"/>
    <n v="4153.6000000000004"/>
    <n v="4657.04"/>
    <s v="ZPVN"/>
    <s v="40569577"/>
    <s v="0000397375"/>
    <n v="8002837122"/>
    <n v="1002217897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21749"/>
    <s v="GUAMAN LUIS ALFREDO"/>
    <s v="ZETT"/>
    <s v="18UE803"/>
    <s v="2"/>
    <s v="Sin Pallet"/>
    <n v="0"/>
    <n v="0"/>
    <x v="0"/>
    <n v="49440"/>
    <n v="32040"/>
    <n v="17400"/>
    <n v="889.6"/>
    <m/>
    <x v="142"/>
    <n v="12"/>
    <s v="12"/>
    <n v="32"/>
    <x v="1"/>
    <n v="1.3900000000000001"/>
    <n v="27.8"/>
    <s v="TRANSPORTE PROPIO"/>
  </r>
  <r>
    <n v="1002217771"/>
    <s v="UE01"/>
    <d v="2022-04-12T00:00:00"/>
    <d v="1899-12-30T15:27:00"/>
    <s v="012-024-00414525"/>
    <s v="9000812748"/>
    <s v="012-022-00317863"/>
    <n v="1227.31"/>
    <n v="1376.07"/>
    <s v="ZPVN"/>
    <s v="40570322"/>
    <s v="0000398479"/>
    <n v="8002836953"/>
    <n v="1002217771"/>
    <s v="15-00001120"/>
    <s v="CAMPEON"/>
    <n v="20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s v="18UE509"/>
    <s v="1"/>
    <s v="Con Pallet"/>
    <n v="0.05"/>
    <n v="10"/>
    <x v="0"/>
    <n v="18674.375"/>
    <n v="10009.375"/>
    <n v="8665"/>
    <n v="88"/>
    <m/>
    <x v="79"/>
    <n v="12"/>
    <s v="12"/>
    <n v="10"/>
    <x v="1"/>
    <n v="0.44"/>
    <n v="8.8000000000000007"/>
    <s v="LA ARMENIA S.A."/>
  </r>
  <r>
    <n v="1002217771"/>
    <s v="UE01"/>
    <d v="2022-04-12T00:00:00"/>
    <d v="1899-12-30T15:27:00"/>
    <s v="012-024-00414526"/>
    <s v="9000812747"/>
    <s v="012-022-00317862"/>
    <n v="2942.79"/>
    <n v="3299.47"/>
    <s v="ZPVN"/>
    <s v="40570322"/>
    <s v="0000398478"/>
    <n v="8002836954"/>
    <n v="1002217771"/>
    <s v="15-00001123"/>
    <s v="SELVALEGRE"/>
    <n v="4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s v="18UE509"/>
    <s v="1"/>
    <s v="Con Pallet"/>
    <n v="0.05"/>
    <n v="22"/>
    <x v="0"/>
    <n v="30685.625"/>
    <n v="22020.625"/>
    <n v="8665"/>
    <n v="193.6"/>
    <m/>
    <x v="79"/>
    <n v="12"/>
    <s v="12"/>
    <n v="22"/>
    <x v="1"/>
    <n v="0.44"/>
    <n v="8.7999999999999989"/>
    <s v="LA ARMENIA S.A."/>
  </r>
  <r>
    <n v="1002217899"/>
    <s v="UE01"/>
    <d v="2022-04-12T00:00:00"/>
    <d v="1899-12-30T15:33:00"/>
    <s v="012-024-00414527"/>
    <s v="9000812752"/>
    <s v="012-022-00317864"/>
    <n v="4290"/>
    <n v="4809.9799999999996"/>
    <s v="ZPVN"/>
    <s v="40570277"/>
    <s v="0000398387"/>
    <n v="8002837126"/>
    <n v="1002217899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70"/>
    <n v="33100"/>
    <n v="18370"/>
    <n v="594"/>
    <m/>
    <x v="138"/>
    <n v="12"/>
    <s v="12"/>
    <n v="33"/>
    <x v="1"/>
    <n v="0.9"/>
    <n v="18"/>
    <s v="TRANSPORTE PROPIO"/>
  </r>
  <r>
    <n v="1002217747"/>
    <s v="UE01"/>
    <d v="2022-04-12T00:00:00"/>
    <d v="1899-12-30T15:35:00"/>
    <s v="012-024-00414528"/>
    <s v="9000812754"/>
    <s v="012-022-00317865"/>
    <n v="3158.3"/>
    <n v="3541.11"/>
    <s v="ZPVN"/>
    <s v="40569471"/>
    <s v="0000397766"/>
    <n v="8002836931"/>
    <n v="1002217747"/>
    <s v="15-00001124"/>
    <s v="SELVALEGRE ANTIHUMEDAD"/>
    <n v="480"/>
    <s v="BOL"/>
    <s v="10000132"/>
    <s v="MOSSO ORTIZ SHIRLEY JANETH"/>
    <s v="806881"/>
    <s v="FERRETERIA EL FERRETERO"/>
    <s v="GUARANDA"/>
    <s v="AV. PANAMERICANA NORTE"/>
    <s v="OBGUAR"/>
    <s v="O-Bolivar-Guaranda"/>
    <n v="342"/>
    <x v="28"/>
    <x v="28"/>
    <s v="100018432"/>
    <s v="AYALA LUIS"/>
    <s v="ZEMT"/>
    <s v="18UE569"/>
    <s v="2"/>
    <s v="Sin Pallet"/>
    <n v="0"/>
    <n v="0"/>
    <x v="0"/>
    <n v="39900"/>
    <n v="24010"/>
    <n v="15890"/>
    <n v="571.20000000000005"/>
    <m/>
    <x v="26"/>
    <n v="12"/>
    <s v="12"/>
    <n v="24"/>
    <x v="1"/>
    <n v="1.1900000000000002"/>
    <n v="23.8"/>
    <s v="TRIMPESAS S.A."/>
  </r>
  <r>
    <n v="1002217936"/>
    <s v="UE01"/>
    <d v="2022-04-12T00:00:00"/>
    <d v="1899-12-30T15:41:00"/>
    <s v="012-024-00414529"/>
    <s v="9000812757"/>
    <s v="012-022-00317866"/>
    <n v="4290"/>
    <n v="4809.9799999999996"/>
    <s v="ZPVN"/>
    <s v="40570277"/>
    <s v="0000398388"/>
    <n v="8002837178"/>
    <n v="1002217936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1120"/>
    <n v="33070"/>
    <n v="18050"/>
    <n v="594"/>
    <m/>
    <x v="138"/>
    <n v="12"/>
    <s v="12"/>
    <n v="33"/>
    <x v="1"/>
    <n v="0.9"/>
    <n v="18"/>
    <s v="TRANSPORTE PROPIO"/>
  </r>
  <r>
    <n v="1002217855"/>
    <s v="UE01"/>
    <d v="2022-04-12T00:00:00"/>
    <d v="1899-12-30T15:49:00"/>
    <s v="012-024-00414530"/>
    <s v="9000812762"/>
    <s v="012-022-00317868"/>
    <n v="484.8"/>
    <n v="543.55999999999995"/>
    <s v="ZPVN"/>
    <s v="40570364"/>
    <s v="0000398552"/>
    <n v="8002837070"/>
    <n v="1002217855"/>
    <s v="15-00001120"/>
    <s v="CAMPEON"/>
    <n v="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s v="18UE825"/>
    <s v="2"/>
    <s v="Sin Pallet"/>
    <n v="0"/>
    <n v="0"/>
    <x v="0"/>
    <n v="11766.666999999999"/>
    <n v="4006.6669999999999"/>
    <n v="7760"/>
    <n v="59.2"/>
    <m/>
    <x v="156"/>
    <n v="12"/>
    <s v="12"/>
    <n v="4"/>
    <x v="1"/>
    <n v="0.74"/>
    <n v="14.8"/>
    <s v="TRAPSA C.A."/>
  </r>
  <r>
    <n v="1002217855"/>
    <s v="UE01"/>
    <d v="2022-04-12T00:00:00"/>
    <d v="1899-12-30T15:49:00"/>
    <s v="012-024-00414531"/>
    <s v="9000812761"/>
    <s v="012-022-00317867"/>
    <n v="2628"/>
    <n v="2946.53"/>
    <s v="ZPVN"/>
    <s v="40570364"/>
    <s v="0000398551"/>
    <n v="8002837069"/>
    <n v="1002217855"/>
    <s v="15-00001123"/>
    <s v="SELVALEGRE"/>
    <n v="40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s v="18UE825"/>
    <s v="2"/>
    <s v="Sin Pallet"/>
    <n v="0"/>
    <n v="0"/>
    <x v="0"/>
    <n v="27793.332999999999"/>
    <n v="20033.332999999999"/>
    <n v="7760"/>
    <n v="296"/>
    <m/>
    <x v="156"/>
    <n v="12"/>
    <s v="12"/>
    <n v="20"/>
    <x v="1"/>
    <n v="0.74"/>
    <n v="14.8"/>
    <s v="TRAPSA C.A."/>
  </r>
  <r>
    <n v="1002217876"/>
    <s v="UE01"/>
    <d v="2022-04-12T00:00:00"/>
    <d v="1899-12-30T15:50:00"/>
    <s v="012-024-00414532"/>
    <s v="9000812764"/>
    <s v="012-022-00317870"/>
    <n v="1564.97"/>
    <n v="1754.66"/>
    <s v="ZPVN"/>
    <s v="40570304"/>
    <s v="P000034252"/>
    <n v="8002837097"/>
    <n v="1002217876"/>
    <s v="15-00001119"/>
    <s v="CAMPEON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s v="18UE691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</r>
  <r>
    <n v="1002217876"/>
    <s v="UE01"/>
    <d v="2022-04-12T00:00:00"/>
    <d v="1899-12-30T15:50:00"/>
    <s v="012-024-00414533"/>
    <s v="9000812763"/>
    <s v="012-022-00317869"/>
    <n v="1628.8"/>
    <n v="1826.23"/>
    <s v="ZPVN"/>
    <s v="40570303"/>
    <s v="P000034251"/>
    <n v="8002837098"/>
    <n v="1002217876"/>
    <s v="15-00001124"/>
    <s v="SELVALEGRE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s v="18UE691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</r>
  <r>
    <n v="1002217928"/>
    <s v="UE01"/>
    <d v="2022-04-12T00:00:00"/>
    <d v="1899-12-30T15:56:00"/>
    <s v="012-024-00414534"/>
    <s v="9000812769"/>
    <s v="012-022-00317871"/>
    <n v="4038.6"/>
    <n v="4528.1000000000004"/>
    <s v="ZPVN"/>
    <s v="40569215"/>
    <s v="0000396888"/>
    <n v="8002837163"/>
    <n v="1002217928"/>
    <s v="15-00001121"/>
    <s v="GLADIADOR"/>
    <n v="31.74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7420"/>
    <n v="31740"/>
    <n v="15680"/>
    <n v="0"/>
    <m/>
    <x v="3"/>
    <n v="12"/>
    <s v="12"/>
    <n v="31.74"/>
    <x v="1"/>
    <n v="0"/>
    <n v="0"/>
    <s v="MAMUT ANDINO C.A."/>
  </r>
  <r>
    <n v="1002217925"/>
    <s v="UE01"/>
    <d v="2022-04-12T00:00:00"/>
    <d v="1899-12-30T15:58:00"/>
    <s v="012-024-00414535"/>
    <s v="9000812773"/>
    <s v="012-022-00317873"/>
    <n v="1605.6"/>
    <n v="1800.21"/>
    <s v="ZPVN"/>
    <s v="40570384"/>
    <s v="0000398606"/>
    <n v="8002837159"/>
    <n v="1002217925"/>
    <s v="15-00001119"/>
    <s v="CAMPEON ANTIHUMEDAD"/>
    <n v="24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s v="18UE342"/>
    <s v="1"/>
    <s v="Con Pallet"/>
    <n v="0.05"/>
    <n v="12"/>
    <x v="0"/>
    <n v="21117.5"/>
    <n v="12007.5"/>
    <n v="9110"/>
    <n v="290.39999999999998"/>
    <m/>
    <x v="50"/>
    <n v="12"/>
    <s v="12"/>
    <n v="12"/>
    <x v="1"/>
    <n v="1.21"/>
    <n v="24.2"/>
    <s v="NARVAEZ VACA CIA. LTDA."/>
  </r>
  <r>
    <n v="1002217925"/>
    <s v="UE01"/>
    <d v="2022-04-12T00:00:00"/>
    <d v="1899-12-30T15:58:00"/>
    <s v="012-024-00414536"/>
    <s v="9000812772"/>
    <s v="012-022-00317872"/>
    <n v="2784"/>
    <n v="3121.44"/>
    <s v="ZPVN"/>
    <s v="40570384"/>
    <s v="0000398605"/>
    <n v="8002837158"/>
    <n v="1002217925"/>
    <s v="15-00001124"/>
    <s v="SELVALEGRE ANTIHUMEDAD"/>
    <n v="40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s v="18UE342"/>
    <s v="1"/>
    <s v="Con Pallet"/>
    <n v="0.05"/>
    <n v="20"/>
    <x v="0"/>
    <n v="29122.5"/>
    <n v="20012.5"/>
    <n v="9110"/>
    <n v="484"/>
    <m/>
    <x v="50"/>
    <n v="12"/>
    <s v="12"/>
    <n v="20"/>
    <x v="1"/>
    <n v="1.21"/>
    <n v="24.2"/>
    <s v="NARVAEZ VACA CIA. LTDA."/>
  </r>
  <r>
    <n v="1002217945"/>
    <s v="UE01"/>
    <d v="2022-04-12T00:00:00"/>
    <d v="1899-12-30T16:01:00"/>
    <s v="012-024-00414537"/>
    <s v="9000812774"/>
    <s v="012-022-00317874"/>
    <n v="2390"/>
    <n v="2679.68"/>
    <s v="ZPVN"/>
    <s v="40570158"/>
    <s v="P000034214"/>
    <n v="8002837190"/>
    <n v="1002217945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50"/>
    <n v="9040"/>
    <n v="183.6"/>
    <m/>
    <x v="7"/>
    <n v="12"/>
    <s v="12"/>
    <n v="18"/>
    <x v="1"/>
    <n v="0.51"/>
    <n v="10.199999999999999"/>
    <s v="TRANSPORTE PROPIO"/>
  </r>
  <r>
    <n v="1002217941"/>
    <s v="UE01"/>
    <d v="2022-04-12T00:00:00"/>
    <d v="1899-12-30T16:04:00"/>
    <s v="012-024-00414538"/>
    <s v="9000812779"/>
    <s v="012-022-00317877"/>
    <n v="270.8"/>
    <n v="303.63"/>
    <s v="ZPVN"/>
    <s v="40570380"/>
    <s v="P000034274"/>
    <n v="8002837184"/>
    <n v="1002217941"/>
    <s v="15-00001115"/>
    <s v="ARMADURO"/>
    <n v="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s v="18UE624"/>
    <s v="1"/>
    <s v="Con Pallet"/>
    <n v="0.05"/>
    <n v="2"/>
    <x v="0"/>
    <n v="8177.0829999999996"/>
    <n v="2003.75"/>
    <n v="6173.3329999999996"/>
    <n v="18.399999999999999"/>
    <m/>
    <x v="135"/>
    <n v="12"/>
    <s v="12"/>
    <n v="2"/>
    <x v="1"/>
    <n v="0.45999999999999996"/>
    <n v="9.1999999999999993"/>
    <s v="CALDECARGO CIA"/>
  </r>
  <r>
    <n v="1002217941"/>
    <s v="UE01"/>
    <d v="2022-04-12T00:00:00"/>
    <d v="1899-12-30T16:04:00"/>
    <s v="012-024-00414539"/>
    <s v="9000812777"/>
    <s v="012-022-00317875"/>
    <n v="494.4"/>
    <n v="554.33000000000004"/>
    <s v="ZPVN"/>
    <s v="40570379"/>
    <s v="P000034273"/>
    <n v="8002837186"/>
    <n v="1002217941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s v="18UE624"/>
    <s v="1"/>
    <s v="Con Pallet"/>
    <n v="0.05"/>
    <n v="4"/>
    <x v="0"/>
    <n v="10180.833000000001"/>
    <n v="4007.5"/>
    <n v="6173.3329999999996"/>
    <n v="36.799999999999997"/>
    <m/>
    <x v="135"/>
    <n v="12"/>
    <s v="12"/>
    <n v="4"/>
    <x v="1"/>
    <n v="0.45999999999999996"/>
    <n v="9.1999999999999993"/>
    <s v="CALDECARGO CIA"/>
  </r>
  <r>
    <n v="1002217941"/>
    <s v="UE01"/>
    <d v="2022-04-12T00:00:00"/>
    <d v="1899-12-30T16:04:00"/>
    <s v="012-024-00414540"/>
    <s v="9000812778"/>
    <s v="012-022-00317876"/>
    <n v="3504.8"/>
    <n v="3929.61"/>
    <s v="ZPVN"/>
    <s v="40570378"/>
    <s v="P000034272"/>
    <n v="8002837185"/>
    <n v="1002217941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s v="18UE624"/>
    <s v="1"/>
    <s v="Con Pallet"/>
    <n v="0.05"/>
    <n v="26"/>
    <x v="0"/>
    <n v="32222.082999999999"/>
    <n v="26048.75"/>
    <n v="6173.3329999999996"/>
    <n v="239.2"/>
    <m/>
    <x v="135"/>
    <n v="12"/>
    <s v="12"/>
    <n v="26"/>
    <x v="1"/>
    <n v="0.45999999999999996"/>
    <n v="9.1999999999999993"/>
    <s v="CALDECARGO CIA"/>
  </r>
  <r>
    <n v="1002217975"/>
    <s v="UE01"/>
    <d v="2022-04-12T00:00:00"/>
    <d v="1899-12-30T16:10:00"/>
    <s v="012-024-00414541"/>
    <s v="9000812780"/>
    <s v="012-022-00317878"/>
    <n v="2563.1999999999998"/>
    <n v="2873.87"/>
    <s v="ZPVN"/>
    <s v="40570376"/>
    <s v="0000398600"/>
    <n v="8002837225"/>
    <n v="1002217975"/>
    <s v="15-00001124"/>
    <s v="SELVALEGRE ANTIHUMEDAD"/>
    <n v="360"/>
    <s v="BOL"/>
    <s v="101669"/>
    <s v="CONSTRUHORMIGON S.A."/>
    <s v="806612"/>
    <s v="OBRA INMODIN COSTA JAMA"/>
    <s v="JAMA"/>
    <s v="VÍA PEDERNALES"/>
    <s v="OMJAMA"/>
    <s v="O-Manabi-Jama"/>
    <n v="406"/>
    <x v="60"/>
    <x v="60"/>
    <s v="10007757"/>
    <s v="GUALACATA FERNANDEZ MANUEL RAUL"/>
    <s v="ZEMU"/>
    <s v="18UE769"/>
    <s v="2"/>
    <s v="Sin Pallet"/>
    <n v="0"/>
    <n v="0"/>
    <x v="0"/>
    <n v="26950"/>
    <n v="18030"/>
    <n v="8920"/>
    <n v="356.4"/>
    <m/>
    <x v="58"/>
    <n v="12"/>
    <s v="12"/>
    <n v="18"/>
    <x v="1"/>
    <n v="0.99"/>
    <n v="19.799999999999997"/>
    <s v="ALQUINGA &amp; ALQUINGA"/>
  </r>
  <r>
    <n v="1002217937"/>
    <s v="UE01"/>
    <d v="2022-04-12T00:00:00"/>
    <d v="1899-12-30T16:11:00"/>
    <s v="012-024-00414542"/>
    <s v="9000812781"/>
    <s v="012-022-00317879"/>
    <n v="4505.6000000000004"/>
    <n v="5051.71"/>
    <s v="ZPVN"/>
    <s v="40570383"/>
    <s v="0000398603"/>
    <n v="8002837179"/>
    <n v="1002217937"/>
    <s v="15-00001115"/>
    <s v="ARMADURO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70"/>
    <x v="70"/>
    <s v="100017519"/>
    <s v="VILLALBA PATRICIO"/>
    <s v="ZETT"/>
    <s v="18UE305"/>
    <s v="1"/>
    <s v="Con Pallet"/>
    <n v="0.05"/>
    <n v="32"/>
    <x v="0"/>
    <n v="50670"/>
    <n v="32040"/>
    <n v="18630"/>
    <n v="134.4"/>
    <m/>
    <x v="68"/>
    <n v="12"/>
    <s v="12"/>
    <n v="32"/>
    <x v="1"/>
    <n v="0.21000000000000002"/>
    <n v="4.2"/>
    <s v="TRANSPORTE PROPIO"/>
  </r>
  <r>
    <n v="1002217943"/>
    <s v="UE01"/>
    <d v="2022-04-12T00:00:00"/>
    <d v="1899-12-30T16:14:00"/>
    <s v="012-024-00414543"/>
    <s v="9000812783"/>
    <s v="012-022-00317880"/>
    <n v="2372.27"/>
    <n v="2659.8"/>
    <s v="ZPVN"/>
    <s v="40570394"/>
    <s v="P000034278"/>
    <n v="8002837188"/>
    <n v="1002217943"/>
    <s v="15-00001119"/>
    <s v="CAMPEON ANTIHUMEDAD"/>
    <n v="360"/>
    <s v="BOL"/>
    <s v="101627"/>
    <s v="ACEROSCENTER CIA. LTDA."/>
    <s v="810098"/>
    <s v="OBRA RECINTO CUPA"/>
    <s v="QUININDÉ"/>
    <s v="VIA PRINCIPAL CUPA INGRESO POR FER"/>
    <s v="OEQUIN"/>
    <s v="O-Esmeraldas-Quininde"/>
    <n v="293"/>
    <x v="39"/>
    <x v="39"/>
    <s v="100014979"/>
    <s v="REALPE RICARDO"/>
    <s v="ZEMU"/>
    <s v="18UE710"/>
    <s v="2"/>
    <s v="Sin Pallet"/>
    <n v="0"/>
    <n v="0"/>
    <x v="0"/>
    <n v="26780"/>
    <n v="18030"/>
    <n v="8750"/>
    <n v="273.60000000000002"/>
    <m/>
    <x v="37"/>
    <n v="12"/>
    <s v="12"/>
    <n v="18"/>
    <x v="1"/>
    <n v="0.76"/>
    <n v="15.200000000000001"/>
    <s v="TRANSPIONER S.A."/>
  </r>
  <r>
    <n v="1002217873"/>
    <s v="UE01"/>
    <d v="2022-04-12T00:00:00"/>
    <d v="1899-12-30T16:16:00"/>
    <s v="012-024-00414544"/>
    <s v="9000802393"/>
    <s v="013-020-00047730"/>
    <n v="4323.3500000000004"/>
    <n v="4847.37"/>
    <s v="ZPDF"/>
    <s v="70176357"/>
    <s v="0000398339"/>
    <n v="8002837091"/>
    <n v="1002217873"/>
    <s v="15-00000218"/>
    <s v="MAGNO HE"/>
    <n v="32.78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3091"/>
    <s v="SARAGURO GRANDA ANGEL MANUEL"/>
    <s v="ZECI"/>
    <s v="18PAA6681"/>
    <s v="2"/>
    <s v="Sin Pallet"/>
    <n v="0"/>
    <n v="0"/>
    <x v="0"/>
    <n v="52470"/>
    <n v="32780"/>
    <n v="19690"/>
    <n v="1314.81"/>
    <m/>
    <x v="1"/>
    <n v="12"/>
    <s v="12"/>
    <n v="32.78"/>
    <x v="1"/>
    <n v="40.110128126906645"/>
    <n v="40.110128126906645"/>
    <s v="TRANSCONCEM CIA. LTDA."/>
  </r>
  <r>
    <n v="1002218002"/>
    <s v="UE01"/>
    <d v="2022-04-12T00:00:00"/>
    <d v="1899-12-30T16:17:00"/>
    <s v="012-024-00414545"/>
    <s v="9000812785"/>
    <s v="012-022-00317882"/>
    <n v="1074.83"/>
    <n v="1205.1099999999999"/>
    <s v="ZPVN"/>
    <s v="40570387"/>
    <s v="P000034276"/>
    <n v="8002837259"/>
    <n v="1002218002"/>
    <s v="15-00001115"/>
    <s v="ARMADURO"/>
    <n v="160"/>
    <s v="BOL"/>
    <s v="101779"/>
    <s v="SORIA VARGAS VINICIO HERNAN"/>
    <s v="806715"/>
    <s v="BLOQUERA SR RUBEN"/>
    <s v="QUITO"/>
    <s v="TRONCAL DE LA SIERRA Y SAN AGUSTIN"/>
    <s v="OPCHEC"/>
    <s v="O-Pichincha-Checachilpa"/>
    <n v="83"/>
    <x v="124"/>
    <x v="124"/>
    <s v="100015005"/>
    <s v="QUITO LUIS"/>
    <s v="ZEMU"/>
    <s v="18UE398"/>
    <s v="2"/>
    <s v="Sin Pallet"/>
    <n v="0"/>
    <n v="0"/>
    <x v="0"/>
    <n v="12590.556"/>
    <n v="8035.5559999999996"/>
    <n v="4555"/>
    <n v="56"/>
    <m/>
    <x v="122"/>
    <n v="12"/>
    <s v="12"/>
    <n v="8"/>
    <x v="1"/>
    <n v="0.35"/>
    <n v="7"/>
    <s v="LIDENORTI S.A."/>
  </r>
  <r>
    <n v="1002218002"/>
    <s v="UE01"/>
    <d v="2022-04-12T00:00:00"/>
    <d v="1899-12-30T16:17:00"/>
    <s v="012-024-00414546"/>
    <s v="9000812784"/>
    <s v="012-022-00317881"/>
    <n v="1337.63"/>
    <n v="1499.76"/>
    <s v="ZPVN"/>
    <s v="40570388"/>
    <s v="P000034277"/>
    <n v="8002837260"/>
    <n v="1002218002"/>
    <s v="15-00001123"/>
    <s v="SELVALEGRE"/>
    <n v="200"/>
    <s v="BOL"/>
    <s v="101779"/>
    <s v="SORIA VARGAS VINICIO HERNAN"/>
    <s v="803668"/>
    <s v="FERREHOGAR YARUQUI"/>
    <s v="QUITO"/>
    <s v="CALLE QUITO Y SIMON BOLIVAR"/>
    <s v="OPYARU"/>
    <s v="O-Pichincha-Yaruqui"/>
    <n v="87"/>
    <x v="124"/>
    <x v="124"/>
    <s v="100015005"/>
    <s v="QUITO LUIS"/>
    <s v="ZEMU"/>
    <s v="18UE398"/>
    <s v="2"/>
    <s v="Sin Pallet"/>
    <n v="0"/>
    <n v="0"/>
    <x v="0"/>
    <n v="14599.444"/>
    <n v="10044.444"/>
    <n v="4555"/>
    <n v="76"/>
    <m/>
    <x v="122"/>
    <n v="12"/>
    <s v="12"/>
    <n v="10"/>
    <x v="1"/>
    <n v="0.38"/>
    <n v="7.6"/>
    <s v="LIDENORTI S.A."/>
  </r>
  <r>
    <n v="1002217980"/>
    <s v="UE01"/>
    <d v="2022-04-12T00:00:00"/>
    <d v="1899-12-30T16:19:00"/>
    <s v="012-024-00414547"/>
    <s v="9000812786"/>
    <s v="012-022-00317883"/>
    <n v="2300.4"/>
    <n v="2579.23"/>
    <s v="ZPVN"/>
    <s v="40570407"/>
    <s v="0000398644"/>
    <n v="8002837231"/>
    <n v="1002217980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131"/>
    <x v="131"/>
    <s v="10008262"/>
    <s v="AYALA VIVAS EDISON SANTIAGO"/>
    <s v="ZEMU"/>
    <s v="18UE588"/>
    <s v="2"/>
    <s v="Sin Pallet"/>
    <n v="0"/>
    <n v="0"/>
    <x v="0"/>
    <n v="27250"/>
    <n v="18000"/>
    <n v="9250"/>
    <n v="302.39999999999998"/>
    <m/>
    <x v="129"/>
    <n v="12"/>
    <s v="12"/>
    <n v="18"/>
    <x v="1"/>
    <n v="0.84"/>
    <n v="16.799999999999997"/>
    <s v="SETRAINCE"/>
  </r>
  <r>
    <n v="1002217967"/>
    <s v="UE01"/>
    <d v="2022-04-12T00:00:00"/>
    <d v="1899-12-30T16:20:00"/>
    <s v="012-024-00414548"/>
    <s v="9000812789"/>
    <s v="012-022-00317885"/>
    <n v="1068.8"/>
    <n v="1198.3499999999999"/>
    <s v="ZPVN"/>
    <s v="40570391"/>
    <s v="0000398620"/>
    <n v="8002837217"/>
    <n v="1002217967"/>
    <s v="15-00001119"/>
    <s v="CAMPEON ANTIHUMEDAD"/>
    <n v="16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7225"/>
    <n v="8015"/>
    <n v="9210"/>
    <n v="222.4"/>
    <m/>
    <x v="76"/>
    <n v="12"/>
    <s v="12"/>
    <n v="8"/>
    <x v="1"/>
    <n v="1.3900000000000001"/>
    <n v="27.8"/>
    <s v="TRANSPORTE PROPIO"/>
  </r>
  <r>
    <n v="1002217967"/>
    <s v="UE01"/>
    <d v="2022-04-12T00:00:00"/>
    <d v="1899-12-30T16:20:00"/>
    <s v="012-024-00414549"/>
    <s v="9000812788"/>
    <s v="012-022-00317884"/>
    <n v="3206.4"/>
    <n v="3595.04"/>
    <s v="ZPVN"/>
    <s v="40570390"/>
    <s v="0000398619"/>
    <n v="8002837216"/>
    <n v="1002217967"/>
    <s v="15-00001119"/>
    <s v="CAMPEON ANTIHUMEDAD"/>
    <n v="48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3255"/>
    <n v="24045"/>
    <n v="9210"/>
    <n v="724.8"/>
    <m/>
    <x v="76"/>
    <n v="12"/>
    <s v="12"/>
    <n v="24"/>
    <x v="1"/>
    <n v="1.51"/>
    <n v="30.2"/>
    <s v="TRANSPORTE PROPIO"/>
  </r>
  <r>
    <n v="1002217949"/>
    <s v="UE01"/>
    <d v="2022-04-12T00:00:00"/>
    <d v="1899-12-30T16:23:00"/>
    <s v="012-024-00414550"/>
    <s v="9000812790"/>
    <s v="012-022-00317886"/>
    <n v="2275.1999999999998"/>
    <n v="2550.9699999999998"/>
    <s v="ZPVN"/>
    <s v="40569689"/>
    <s v="0000397636"/>
    <n v="8002837196"/>
    <n v="1002217949"/>
    <s v="15-00001120"/>
    <s v="CAMPEON"/>
    <n v="3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65"/>
    <x v="65"/>
    <s v="100014858"/>
    <s v="MORENO MANUEL"/>
    <s v="ZEMU"/>
    <s v="18UE602"/>
    <s v="2"/>
    <s v="Sin Pallet"/>
    <n v="0"/>
    <n v="0"/>
    <x v="0"/>
    <n v="27120"/>
    <n v="18030"/>
    <n v="9090"/>
    <n v="194.4"/>
    <m/>
    <x v="63"/>
    <n v="12"/>
    <s v="12"/>
    <n v="18"/>
    <x v="1"/>
    <n v="0.54"/>
    <n v="10.8"/>
    <s v="TRANSSJQ S.A."/>
  </r>
  <r>
    <n v="1002217995"/>
    <s v="UE01"/>
    <d v="2022-04-12T00:00:00"/>
    <d v="1899-12-30T16:28:00"/>
    <s v="012-024-00414551"/>
    <s v="9000812793"/>
    <s v="012-022-00317887"/>
    <n v="4514.3999999999996"/>
    <n v="5061.58"/>
    <s v="ZPVN"/>
    <s v="40570411"/>
    <s v="P000034279"/>
    <n v="8002837252"/>
    <n v="1002217995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9"/>
    <x v="19"/>
    <s v="100019625"/>
    <s v="MENDEZ FRANKLIN"/>
    <s v="ZETT"/>
    <s v="18UE551"/>
    <s v="2"/>
    <s v="Sin Pallet"/>
    <n v="0"/>
    <n v="0"/>
    <x v="0"/>
    <n v="50560"/>
    <n v="33100"/>
    <n v="17460"/>
    <n v="574.20000000000005"/>
    <m/>
    <x v="19"/>
    <n v="12"/>
    <s v="12"/>
    <n v="33"/>
    <x v="1"/>
    <n v="0.87000000000000011"/>
    <n v="17.400000000000002"/>
    <s v="LIDENORTI S.A."/>
  </r>
  <r>
    <n v="1002217953"/>
    <s v="UE01"/>
    <d v="2022-04-12T00:00:00"/>
    <d v="1899-12-30T16:32:00"/>
    <s v="012-024-00414552"/>
    <s v="9000812795"/>
    <s v="012-022-00317888"/>
    <n v="2563.1999999999998"/>
    <n v="2873.87"/>
    <s v="ZPVN"/>
    <s v="40570376"/>
    <s v="0000398599"/>
    <n v="8002837199"/>
    <n v="1002217953"/>
    <s v="15-00001124"/>
    <s v="SELVALEGRE ANTIHUMEDAD"/>
    <n v="360"/>
    <s v="BOL"/>
    <s v="101669"/>
    <s v="CONSTRUHORMIGON S.A."/>
    <s v="806612"/>
    <s v="OBRA INMODIN COSTA JAMA"/>
    <s v="JAMA"/>
    <s v="VÍA PEDERNALES"/>
    <s v="OMJAMA"/>
    <s v="O-Manabi-Jama"/>
    <n v="406"/>
    <x v="46"/>
    <x v="46"/>
    <s v="100018609"/>
    <s v="CHACON WILSON"/>
    <s v="ZEMU"/>
    <s v="18UE554"/>
    <s v="2"/>
    <s v="Sin Pallet"/>
    <n v="0"/>
    <n v="0"/>
    <x v="0"/>
    <n v="27290"/>
    <n v="18000"/>
    <n v="9290"/>
    <n v="356.4"/>
    <m/>
    <x v="44"/>
    <n v="12"/>
    <s v="12"/>
    <n v="18"/>
    <x v="1"/>
    <n v="0.99"/>
    <n v="19.799999999999997"/>
    <s v="TRAPSA C.A."/>
  </r>
  <r>
    <n v="1002218023"/>
    <s v="UE01"/>
    <d v="2022-04-12T00:00:00"/>
    <d v="1899-12-30T16:36:00"/>
    <s v="012-024-00414553"/>
    <s v=""/>
    <s v=""/>
    <n v="0"/>
    <n v="0"/>
    <s v="ZPRC"/>
    <s v="2500108860"/>
    <s v="P000033811"/>
    <n v="8002837284"/>
    <n v="1002218023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220"/>
    <n v="18020"/>
    <n v="9200"/>
    <n v="324"/>
    <m/>
    <x v="72"/>
    <n v="12"/>
    <s v="12"/>
    <n v="18"/>
    <x v="1"/>
    <n v="0.9"/>
    <n v="18"/>
    <s v="TRANSPORTE PROPIO"/>
  </r>
  <r>
    <n v="1002218053"/>
    <s v="UE01"/>
    <d v="2022-04-12T00:00:00"/>
    <d v="1899-12-30T16:39:00"/>
    <s v="012-024-00414554"/>
    <s v="9000812801"/>
    <s v="012-022-00317890"/>
    <n v="1027.2"/>
    <n v="1151.7"/>
    <s v="ZPVN"/>
    <s v="40570371"/>
    <s v="0000398590"/>
    <n v="8002837324"/>
    <n v="1002218053"/>
    <s v="15-00001120"/>
    <s v="CAMPEON"/>
    <n v="160"/>
    <s v="BOL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s v="18UE664"/>
    <s v="2"/>
    <s v="Sin Pallet"/>
    <n v="0"/>
    <n v="0"/>
    <x v="0"/>
    <n v="12568.333000000001"/>
    <n v="8013.3329999999996"/>
    <n v="4555"/>
    <n v="72"/>
    <m/>
    <x v="158"/>
    <n v="12"/>
    <s v="12"/>
    <n v="8"/>
    <x v="1"/>
    <n v="0.45"/>
    <n v="9"/>
    <s v="TRANSSJQ S.A."/>
  </r>
  <r>
    <n v="1002218053"/>
    <s v="UE01"/>
    <d v="2022-04-12T00:00:00"/>
    <d v="1899-12-30T16:39:00"/>
    <s v="012-024-00414555"/>
    <s v="9000812800"/>
    <s v="012-022-00317889"/>
    <n v="1386"/>
    <n v="1553.99"/>
    <s v="ZPVN"/>
    <s v="40570371"/>
    <s v="0000398589"/>
    <n v="8002837325"/>
    <n v="1002218053"/>
    <s v="15-00001123"/>
    <s v="SELVALEGRE"/>
    <n v="200"/>
    <s v="BOL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s v="18UE664"/>
    <s v="2"/>
    <s v="Sin Pallet"/>
    <n v="0"/>
    <n v="0"/>
    <x v="0"/>
    <n v="14571.666999999999"/>
    <n v="10016.666999999999"/>
    <n v="4555"/>
    <n v="90"/>
    <m/>
    <x v="158"/>
    <n v="12"/>
    <s v="12"/>
    <n v="10"/>
    <x v="1"/>
    <n v="0.45"/>
    <n v="9"/>
    <s v="TRANSSJQ S.A."/>
  </r>
  <r>
    <n v="1002217997"/>
    <s v="UE01"/>
    <d v="2022-04-12T00:00:00"/>
    <d v="1899-12-30T16:41:00"/>
    <s v="012-024-00414556"/>
    <s v=""/>
    <s v=""/>
    <n v="0"/>
    <n v="0"/>
    <s v="ZPRC"/>
    <s v="2500109043"/>
    <s v="P000034268"/>
    <n v="8002837254"/>
    <n v="1002217997"/>
    <s v="15-00001115"/>
    <s v="ARMADURO"/>
    <n v="34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5800.455000000002"/>
    <n v="17015.455000000002"/>
    <n v="8785"/>
    <n v="173.4"/>
    <m/>
    <x v="109"/>
    <n v="12"/>
    <s v="12"/>
    <n v="17"/>
    <x v="1"/>
    <n v="0.51"/>
    <n v="10.200000000000001"/>
    <s v="TRANSPORTE PROPIO"/>
  </r>
  <r>
    <n v="1002217997"/>
    <s v="UE01"/>
    <d v="2022-04-12T00:00:00"/>
    <d v="1899-12-30T16:41:00"/>
    <s v="012-024-00414557"/>
    <s v=""/>
    <s v=""/>
    <n v="0"/>
    <n v="0"/>
    <s v="ZPRC"/>
    <s v="2500109042"/>
    <s v="P000034267"/>
    <n v="8002837253"/>
    <n v="1002217997"/>
    <s v="15-00001123"/>
    <s v="SELVALEGRE"/>
    <n v="3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4799.544999999998"/>
    <n v="16014.545"/>
    <n v="8785"/>
    <n v="163.19999999999999"/>
    <m/>
    <x v="109"/>
    <n v="12"/>
    <s v="12"/>
    <n v="16"/>
    <x v="1"/>
    <n v="0.51"/>
    <n v="10.199999999999999"/>
    <s v="TRANSPORTE PROPIO"/>
  </r>
  <r>
    <n v="1002218007"/>
    <s v="UE01"/>
    <d v="2022-04-12T00:00:00"/>
    <d v="1899-12-30T16:46:00"/>
    <s v="012-024-00414558"/>
    <s v=""/>
    <s v=""/>
    <n v="0"/>
    <n v="0"/>
    <s v="ZPRC"/>
    <s v="2500109048"/>
    <s v="0000398615"/>
    <n v="8002837266"/>
    <n v="1002218007"/>
    <s v="15-00001119"/>
    <s v="CAMPEON ANTIHUMEDAD"/>
    <n v="360"/>
    <s v="BOL"/>
    <s v="101487"/>
    <s v="METALHIERRO S.A."/>
    <s v="809451"/>
    <s v="ALCIVAR CEDEÑO CLARA MARGARITA"/>
    <s v="CHONE"/>
    <s v="AV CARLOS ALBERTO ARAY"/>
    <s v="OMCHON"/>
    <s v="O-Manabi-Chone"/>
    <n v="396"/>
    <x v="182"/>
    <x v="182"/>
    <s v="100014978"/>
    <s v="CUAICAL JORGE"/>
    <s v="ZEMU"/>
    <s v="18UE771"/>
    <s v="2"/>
    <s v="Sin Pallet"/>
    <n v="0"/>
    <n v="0"/>
    <x v="0"/>
    <n v="27110"/>
    <n v="18010"/>
    <n v="9100"/>
    <n v="385.2"/>
    <m/>
    <x v="177"/>
    <n v="12"/>
    <s v="12"/>
    <n v="18"/>
    <x v="1"/>
    <n v="1.07"/>
    <n v="21.4"/>
    <s v="SANJOPAS S.A."/>
  </r>
  <r>
    <n v="1002217948"/>
    <s v="UE01"/>
    <d v="2022-04-12T00:00:00"/>
    <d v="1899-12-30T16:48:00"/>
    <s v="012-024-00414559"/>
    <s v="9000809717"/>
    <s v="013-020-00048107"/>
    <n v="3754.52"/>
    <n v="4209.59"/>
    <s v="ZPDF"/>
    <s v="70177988"/>
    <s v="0000396386"/>
    <n v="8002837194"/>
    <n v="1002217948"/>
    <s v="15-00001118"/>
    <s v="TECHCEM"/>
    <n v="31.9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s v="18PCC4065"/>
    <s v="2"/>
    <s v="Sin Pallet"/>
    <n v="0"/>
    <n v="0"/>
    <x v="1"/>
    <n v="50540"/>
    <n v="31980"/>
    <n v="18560"/>
    <n v="0"/>
    <m/>
    <x v="1"/>
    <n v="12"/>
    <s v="12"/>
    <n v="31.98"/>
    <x v="1"/>
    <n v="0"/>
    <n v="0"/>
    <s v="TRANSCONCEM CIA. LTDA."/>
  </r>
  <r>
    <n v="1002218017"/>
    <s v="UE01"/>
    <d v="2022-04-12T00:00:00"/>
    <d v="1899-12-30T16:49:00"/>
    <s v="012-024-00414560"/>
    <s v=""/>
    <s v=""/>
    <n v="0"/>
    <n v="0"/>
    <s v="ZPRC"/>
    <s v="2500109052"/>
    <s v="P000034280"/>
    <n v="8002837279"/>
    <n v="100221801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770"/>
    <n v="18020"/>
    <n v="8750"/>
    <n v="248.4"/>
    <m/>
    <x v="17"/>
    <n v="12"/>
    <s v="12"/>
    <n v="18"/>
    <x v="1"/>
    <n v="0.69000000000000006"/>
    <n v="13.8"/>
    <s v="TRANSPORTE PROPIO"/>
  </r>
  <r>
    <n v="1002217957"/>
    <s v="UE01"/>
    <d v="2022-04-12T00:00:00"/>
    <d v="1899-12-30T16:52:00"/>
    <s v="012-024-00414561"/>
    <s v="9000812803"/>
    <s v="012-022-00317891"/>
    <n v="3913.02"/>
    <n v="4387.3"/>
    <s v="ZPVN"/>
    <s v="40570373"/>
    <s v="0000398595"/>
    <n v="8002837203"/>
    <n v="1002217957"/>
    <s v="15-00000218"/>
    <s v="MAGNO HE"/>
    <n v="32.24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s v="18UE831"/>
    <s v="2"/>
    <s v="Sin Pallet"/>
    <n v="0"/>
    <n v="0"/>
    <x v="0"/>
    <n v="50240"/>
    <n v="32240"/>
    <n v="18000"/>
    <n v="161.52000000000001"/>
    <m/>
    <x v="28"/>
    <n v="12"/>
    <s v="12"/>
    <n v="32.24"/>
    <x v="1"/>
    <n v="5.0099255583126547"/>
    <n v="5.0099255583126547"/>
    <s v="TRANSALMEIDA"/>
  </r>
  <r>
    <n v="1002217947"/>
    <s v="UE01"/>
    <d v="2022-04-12T00:00:00"/>
    <d v="1899-12-30T16:53:00"/>
    <s v="012-024-00414562"/>
    <s v="9000812804"/>
    <s v="012-022-00317892"/>
    <n v="4527.6000000000004"/>
    <n v="5076.37"/>
    <s v="ZPVN"/>
    <s v="40569689"/>
    <s v="0000397637"/>
    <n v="8002837192"/>
    <n v="1002217947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s v="18UE557"/>
    <s v="2"/>
    <s v="Sin Pallet"/>
    <n v="0"/>
    <n v="0"/>
    <x v="0"/>
    <n v="50830"/>
    <n v="33010"/>
    <n v="17820"/>
    <n v="356.4"/>
    <m/>
    <x v="30"/>
    <n v="12"/>
    <s v="12"/>
    <n v="33"/>
    <x v="1"/>
    <n v="0.53999999999999992"/>
    <n v="10.799999999999999"/>
    <s v="TRIMPESAS S.A."/>
  </r>
  <r>
    <n v="1002218001"/>
    <s v="UE01"/>
    <d v="2022-04-12T00:00:00"/>
    <d v="1899-12-30T17:07:00"/>
    <s v="012-024-00414563"/>
    <s v="9000812807"/>
    <s v="012-022-00317893"/>
    <n v="3297.6"/>
    <n v="3697.29"/>
    <s v="ZPVN"/>
    <s v="40570298"/>
    <s v="0000398436"/>
    <n v="8002837258"/>
    <n v="1002218001"/>
    <s v="15-00001124"/>
    <s v="SELVALEGRE ANTIHUMEDAD"/>
    <n v="480"/>
    <s v="BOL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28"/>
    <x v="28"/>
    <s v="100019281"/>
    <s v="GRANDA BYRON"/>
    <s v="ZEMT"/>
    <s v="18UE680"/>
    <s v="2"/>
    <s v="Sin Pallet"/>
    <n v="0"/>
    <n v="0"/>
    <x v="0"/>
    <n v="37730"/>
    <n v="24000"/>
    <n v="13730"/>
    <n v="475.2"/>
    <m/>
    <x v="26"/>
    <n v="12"/>
    <s v="12"/>
    <n v="24"/>
    <x v="1"/>
    <n v="0.99"/>
    <n v="19.8"/>
    <s v="TRIMPESAS S.A."/>
  </r>
  <r>
    <n v="1002218044"/>
    <s v="UE01"/>
    <d v="2022-04-12T00:00:00"/>
    <d v="1899-12-30T17:10:00"/>
    <s v="012-024-00414564"/>
    <s v="9000812809"/>
    <s v="012-022-00317895"/>
    <n v="2471.56"/>
    <n v="2771.13"/>
    <s v="ZPVN"/>
    <s v="40570422"/>
    <s v="0000398660"/>
    <n v="8002837314"/>
    <n v="1002218044"/>
    <s v="15-00001115"/>
    <s v="ARMADURO"/>
    <n v="3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s v="18UE716"/>
    <s v="1"/>
    <s v="Con Pallet"/>
    <n v="0.05"/>
    <n v="18"/>
    <x v="0"/>
    <n v="26047.5"/>
    <n v="18022.5"/>
    <n v="8025"/>
    <n v="57.6"/>
    <m/>
    <x v="153"/>
    <n v="12"/>
    <s v="12"/>
    <n v="18"/>
    <x v="1"/>
    <n v="0.16"/>
    <n v="3.2"/>
    <s v="SILOGTER S.A."/>
  </r>
  <r>
    <n v="1002218044"/>
    <s v="UE01"/>
    <d v="2022-04-12T00:00:00"/>
    <d v="1899-12-30T17:10:00"/>
    <s v="012-024-00414565"/>
    <s v="9000812808"/>
    <s v="012-022-00317894"/>
    <n v="749.39"/>
    <n v="840.22"/>
    <s v="ZPVN"/>
    <s v="40570422"/>
    <s v="0000398661"/>
    <n v="8002837313"/>
    <n v="1002218044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s v="18UE716"/>
    <s v="1"/>
    <s v="Con Pallet"/>
    <n v="0.05"/>
    <n v="6"/>
    <x v="0"/>
    <n v="14032.5"/>
    <n v="6007.5"/>
    <n v="8025"/>
    <n v="19.2"/>
    <m/>
    <x v="153"/>
    <n v="12"/>
    <s v="12"/>
    <n v="6"/>
    <x v="1"/>
    <n v="0.16"/>
    <n v="3.1999999999999997"/>
    <s v="SILOGTER S.A."/>
  </r>
  <r>
    <n v="1002218065"/>
    <s v="UE01"/>
    <d v="2022-04-12T00:00:00"/>
    <d v="1899-12-30T17:14:00"/>
    <s v="012-024-00414566"/>
    <s v="9000812732"/>
    <s v="013-020-00048318"/>
    <n v="4096"/>
    <n v="4592.46"/>
    <s v="ZPDF"/>
    <s v="70178755"/>
    <s v="0000398658"/>
    <n v="8002837334"/>
    <n v="1002218065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28"/>
    <x v="128"/>
    <s v="100014989"/>
    <s v="CHANDI JAIME"/>
    <s v="ZETT"/>
    <s v="18UE649"/>
    <s v="1"/>
    <s v="Con Pallet"/>
    <n v="0.05"/>
    <n v="32"/>
    <x v="0"/>
    <n v="50620"/>
    <n v="32060"/>
    <n v="18560"/>
    <n v="832"/>
    <m/>
    <x v="126"/>
    <n v="12"/>
    <s v="12"/>
    <n v="32"/>
    <x v="1"/>
    <n v="1.3"/>
    <n v="26"/>
    <s v="TRIMPESAS S.A."/>
  </r>
  <r>
    <n v="1002218083"/>
    <s v="UE01"/>
    <d v="2022-04-12T00:00:00"/>
    <d v="1899-12-30T17:18:00"/>
    <s v="012-024-00414567"/>
    <s v="9000812813"/>
    <s v="012-022-00317896"/>
    <n v="3910.8"/>
    <n v="4384.82"/>
    <s v="ZPVN"/>
    <s v="40569214"/>
    <s v="0000398550"/>
    <n v="8002837355"/>
    <n v="1002218083"/>
    <s v="15-00000218"/>
    <s v="MAGNO HE"/>
    <n v="32.59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s v="18IBB1729"/>
    <s v="2"/>
    <s v="Sin Pallet"/>
    <n v="0"/>
    <n v="0"/>
    <x v="0"/>
    <n v="50810"/>
    <n v="32590"/>
    <n v="18220"/>
    <n v="366.31"/>
    <m/>
    <x v="1"/>
    <n v="12"/>
    <s v="12"/>
    <n v="32.590000000000003"/>
    <x v="1"/>
    <n v="11.239950905185639"/>
    <n v="11.239950905185639"/>
    <s v="TRANSCONCEM CIA. LTDA."/>
  </r>
  <r>
    <n v="1002217987"/>
    <s v="UE01"/>
    <d v="2022-04-12T00:00:00"/>
    <d v="1899-12-30T17:21:00"/>
    <s v="012-024-00414568"/>
    <s v="9000812814"/>
    <s v="012-022-00317897"/>
    <n v="3049.56"/>
    <n v="3419.19"/>
    <s v="ZPVN"/>
    <s v="40570402"/>
    <s v="0000398640"/>
    <n v="8002837239"/>
    <n v="1002217987"/>
    <s v="15-00001123"/>
    <s v="SELVALEGRE"/>
    <n v="480"/>
    <s v="BOL"/>
    <s v="101680"/>
    <s v="DISTRIBUCIONES NARANJO"/>
    <s v="801411"/>
    <s v="BLOQUERA SALCEDO"/>
    <s v="SALCEDO"/>
    <s v="VIA SALCEDO PANAMERICANA ANTES DE S"/>
    <s v="OXSALC"/>
    <s v="O-Cotopaxi-Salcedo"/>
    <n v="218"/>
    <x v="171"/>
    <x v="171"/>
    <s v="100021498"/>
    <s v="MENDEZ JUAN"/>
    <s v="ZEMT"/>
    <s v="18UE686"/>
    <s v="2"/>
    <s v="Sin Pallet"/>
    <n v="0"/>
    <n v="0"/>
    <x v="0"/>
    <n v="40370"/>
    <n v="24050"/>
    <n v="16320"/>
    <n v="364.8"/>
    <m/>
    <x v="167"/>
    <n v="12"/>
    <s v="12"/>
    <n v="24"/>
    <x v="1"/>
    <n v="0.76"/>
    <n v="15.200000000000001"/>
    <s v="RUTAS COTACACHENSES S.A."/>
  </r>
  <r>
    <n v="1002218121"/>
    <s v="UE01"/>
    <d v="2022-04-12T00:00:00"/>
    <d v="1899-12-30T17:24:00"/>
    <s v="012-024-00414569"/>
    <s v="9000812816"/>
    <s v="012-022-00317899"/>
    <n v="747.02"/>
    <n v="837.56"/>
    <s v="ZPVN"/>
    <s v="40570324"/>
    <s v="0000398484"/>
    <n v="8002837397"/>
    <n v="1002218121"/>
    <s v="15-00001120"/>
    <s v="CAMPEON"/>
    <n v="120"/>
    <s v="BOL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119"/>
    <x v="119"/>
    <s v="100014836"/>
    <s v="PERUGACHI PEDRO"/>
    <s v="ZEMU"/>
    <s v="18UE308"/>
    <s v="2"/>
    <s v="Sin Pallet"/>
    <n v="0"/>
    <n v="0"/>
    <x v="0"/>
    <n v="10573.333000000001"/>
    <n v="6003.3329999999996"/>
    <n v="4570"/>
    <n v="54"/>
    <m/>
    <x v="117"/>
    <n v="12"/>
    <s v="12"/>
    <n v="6"/>
    <x v="1"/>
    <n v="0.45"/>
    <n v="9"/>
    <s v="TRIMPESAS S.A."/>
  </r>
  <r>
    <n v="1002218121"/>
    <s v="UE01"/>
    <d v="2022-04-12T00:00:00"/>
    <d v="1899-12-30T17:24:00"/>
    <s v="012-024-00414570"/>
    <s v="9000812815"/>
    <s v="012-022-00317898"/>
    <n v="1663.2"/>
    <n v="1864.79"/>
    <s v="ZPVN"/>
    <s v="40570312"/>
    <s v="0000398482"/>
    <n v="8002837396"/>
    <n v="1002218121"/>
    <s v="15-00001123"/>
    <s v="SELVALEGRE"/>
    <n v="24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119"/>
    <x v="119"/>
    <s v="100014836"/>
    <s v="PERUGACHI PEDRO"/>
    <s v="ZEMU"/>
    <s v="18UE308"/>
    <s v="2"/>
    <s v="Sin Pallet"/>
    <n v="0"/>
    <n v="0"/>
    <x v="0"/>
    <n v="16576.667000000001"/>
    <n v="12006.666999999999"/>
    <n v="4570"/>
    <n v="108"/>
    <m/>
    <x v="117"/>
    <n v="12"/>
    <s v="12"/>
    <n v="12"/>
    <x v="1"/>
    <n v="0.45"/>
    <n v="9"/>
    <s v="TRIMPESAS S.A."/>
  </r>
  <r>
    <n v="1002218027"/>
    <s v="UE01"/>
    <d v="2022-04-12T00:00:00"/>
    <d v="1899-12-30T17:29:00"/>
    <s v="012-024-00414571"/>
    <s v="9000812819"/>
    <s v="012-022-00317901"/>
    <n v="1831.2"/>
    <n v="2053.15"/>
    <s v="ZPVN"/>
    <s v="40570277"/>
    <s v="0000398392"/>
    <n v="8002837290"/>
    <n v="1002218027"/>
    <s v="15-00001115"/>
    <s v="ARMADURO"/>
    <n v="2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22986.212"/>
    <n v="14021.212"/>
    <n v="8965"/>
    <n v="252"/>
    <m/>
    <x v="138"/>
    <n v="12"/>
    <s v="12"/>
    <n v="14"/>
    <x v="1"/>
    <n v="0.9"/>
    <n v="18"/>
    <s v="TRANSPORTE PROPIO"/>
  </r>
  <r>
    <n v="1002218027"/>
    <s v="UE01"/>
    <d v="2022-04-12T00:00:00"/>
    <d v="1899-12-30T17:29:00"/>
    <s v="012-024-00414572"/>
    <s v="9000812818"/>
    <s v="012-022-00317900"/>
    <n v="2470"/>
    <n v="2769.38"/>
    <s v="ZPVN"/>
    <s v="40570277"/>
    <s v="0000398391"/>
    <n v="8002837289"/>
    <n v="1002218027"/>
    <s v="15-00001123"/>
    <s v="SELVALEGRE"/>
    <n v="3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27993.788"/>
    <n v="19028.788"/>
    <n v="8965"/>
    <n v="342"/>
    <m/>
    <x v="138"/>
    <n v="12"/>
    <s v="12"/>
    <n v="19"/>
    <x v="1"/>
    <n v="0.9"/>
    <n v="18"/>
    <s v="TRANSPORTE PROPIO"/>
  </r>
  <r>
    <n v="1002218129"/>
    <s v="UE01"/>
    <d v="2022-04-12T00:00:00"/>
    <d v="1899-12-30T17:34:00"/>
    <s v="012-024-00414573"/>
    <s v=""/>
    <s v=""/>
    <n v="0"/>
    <n v="0"/>
    <s v="ZPRC"/>
    <s v="2500109039"/>
    <s v="0000398492"/>
    <n v="8002837410"/>
    <n v="1002218129"/>
    <s v="15-00001120"/>
    <s v="CAMPEON"/>
    <n v="1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5816.666999999999"/>
    <n v="8006.6670000000004"/>
    <n v="7810"/>
    <n v="81.599999999999994"/>
    <m/>
    <x v="54"/>
    <n v="12"/>
    <s v="12"/>
    <n v="8"/>
    <x v="1"/>
    <n v="0.51"/>
    <n v="10.199999999999999"/>
    <s v="TRANSPORTE PROPIO"/>
  </r>
  <r>
    <n v="1002218129"/>
    <s v="UE01"/>
    <d v="2022-04-12T00:00:00"/>
    <d v="1899-12-30T17:34:00"/>
    <s v="012-024-00414574"/>
    <s v=""/>
    <s v=""/>
    <n v="0"/>
    <n v="0"/>
    <s v="ZPRC"/>
    <s v="2500109039"/>
    <s v="0000398493"/>
    <n v="8002837409"/>
    <n v="1002218129"/>
    <s v="15-00001123"/>
    <s v="SELVALEGRE"/>
    <n v="3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3823.332999999999"/>
    <n v="16013.333000000001"/>
    <n v="7810"/>
    <n v="163.19999999999999"/>
    <m/>
    <x v="54"/>
    <n v="12"/>
    <s v="12"/>
    <n v="16"/>
    <x v="1"/>
    <n v="0.51"/>
    <n v="10.199999999999999"/>
    <s v="TRANSPORTE PROPIO"/>
  </r>
  <r>
    <n v="1002218043"/>
    <s v="UE01"/>
    <d v="2022-04-12T00:00:00"/>
    <d v="1899-12-30T17:35:00"/>
    <s v="012-024-00414575"/>
    <s v="9000812820"/>
    <s v="012-022-00317902"/>
    <n v="3254.4"/>
    <n v="3648.86"/>
    <s v="ZPVN"/>
    <s v="40570363"/>
    <s v="0000398537"/>
    <n v="8002837312"/>
    <n v="1002218043"/>
    <s v="15-00001119"/>
    <s v="CAMPEON ANTIHUMEDAD"/>
    <n v="480"/>
    <s v="BOL"/>
    <s v="103525"/>
    <s v="NAVARRETE ZAMBRANO JACINTO HIPOLITO"/>
    <s v="804989"/>
    <s v="BODEGA PRINCIPAL OXIMETAL"/>
    <s v="PEDERNALES"/>
    <s v="MANABI S/N Y PLAZA ACOSTA"/>
    <s v="OMPEDE"/>
    <s v="O-Manabi-Pedernales"/>
    <n v="347"/>
    <x v="125"/>
    <x v="125"/>
    <s v="100015198"/>
    <s v="IBUJES JESUS"/>
    <s v="ZEMT"/>
    <s v="18UE511"/>
    <s v="2"/>
    <s v="Sin Pallet"/>
    <n v="0"/>
    <n v="0"/>
    <x v="0"/>
    <n v="38670"/>
    <n v="24010"/>
    <n v="14660"/>
    <n v="456"/>
    <m/>
    <x v="123"/>
    <n v="12"/>
    <s v="12"/>
    <n v="24"/>
    <x v="1"/>
    <n v="0.95"/>
    <n v="19"/>
    <s v="TRAPSA C.A."/>
  </r>
  <r>
    <n v="1002218125"/>
    <s v="UE01"/>
    <d v="2022-04-12T00:00:00"/>
    <d v="1899-12-30T17:39:00"/>
    <s v="012-024-00414576"/>
    <s v="9000812823"/>
    <s v="012-022-00317905"/>
    <n v="1672.8"/>
    <n v="1875.56"/>
    <s v="ZPVN"/>
    <s v="40570479"/>
    <s v="0000398762"/>
    <n v="8002837403"/>
    <n v="1002218125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6238.333000000001"/>
    <n v="12015"/>
    <n v="4223.3329999999996"/>
    <n v="45.6"/>
    <m/>
    <x v="89"/>
    <n v="12"/>
    <s v="12"/>
    <n v="12"/>
    <x v="1"/>
    <n v="0.19"/>
    <n v="3.8000000000000003"/>
    <s v="TRANSPORTE PROPIO"/>
  </r>
  <r>
    <n v="1002218125"/>
    <s v="UE01"/>
    <d v="2022-04-12T00:00:00"/>
    <d v="1899-12-30T17:39:00"/>
    <s v="012-024-00414577"/>
    <s v="9000812821"/>
    <s v="012-022-00317903"/>
    <n v="760.8"/>
    <n v="853.02"/>
    <s v="ZPVN"/>
    <s v="40570479"/>
    <s v="0000398764"/>
    <n v="8002837402"/>
    <n v="1002218125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</r>
  <r>
    <n v="1002218125"/>
    <s v="UE01"/>
    <d v="2022-04-12T00:00:00"/>
    <d v="1899-12-30T17:39:00"/>
    <s v="012-024-00414578"/>
    <s v="9000812822"/>
    <s v="012-022-00317904"/>
    <n v="828"/>
    <n v="928.36"/>
    <s v="ZPVN"/>
    <s v="40570479"/>
    <s v="0000398763"/>
    <n v="8002837404"/>
    <n v="1002218125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</r>
  <r>
    <n v="1002218133"/>
    <s v="UE01"/>
    <d v="2022-04-12T00:00:00"/>
    <d v="1899-12-30T17:41:00"/>
    <s v="012-024-00414579"/>
    <s v="9000812824"/>
    <s v="012-022-00317906"/>
    <n v="2484"/>
    <n v="2785.08"/>
    <s v="ZPVN"/>
    <s v="40570444"/>
    <s v="P000034285"/>
    <n v="8002837414"/>
    <n v="1002218133"/>
    <s v="15-00001123"/>
    <s v="SELVALEGRE"/>
    <n v="360"/>
    <s v="BOL"/>
    <s v="102835"/>
    <s v="SOCIEDAD CIVIL Y COMERCIAL VASFERRI"/>
    <s v="804348"/>
    <s v="FERRETERIA LAGO AZUL"/>
    <s v="OTAVALO"/>
    <s v="PANAMERICANA Y GONZALES SUAREZ"/>
    <s v="OISANP"/>
    <s v="O-Imbabura-Sanpablo"/>
    <n v="15"/>
    <x v="48"/>
    <x v="48"/>
    <s v="100019553"/>
    <s v="GRANDA HENDRY"/>
    <s v="ZEMU"/>
    <s v="18UE694"/>
    <s v="2"/>
    <s v="Sin Pallet"/>
    <n v="0"/>
    <n v="0"/>
    <x v="0"/>
    <n v="27000"/>
    <n v="18060"/>
    <n v="8940"/>
    <n v="54"/>
    <m/>
    <x v="46"/>
    <n v="12"/>
    <s v="12"/>
    <n v="18"/>
    <x v="1"/>
    <n v="0.15"/>
    <n v="3"/>
    <s v="TRAPSA C.A."/>
  </r>
  <r>
    <n v="1002218066"/>
    <s v="UE01"/>
    <d v="2022-04-12T00:00:00"/>
    <d v="1899-12-30T17:44:00"/>
    <s v="012-024-00414580"/>
    <s v=""/>
    <s v=""/>
    <n v="0"/>
    <n v="0"/>
    <s v="ZPRC"/>
    <s v="2500108940"/>
    <s v="0000397520"/>
    <n v="8002837335"/>
    <n v="1002218066"/>
    <s v="15-00000218"/>
    <s v="MAGNO HE"/>
    <n v="32.340000000000003"/>
    <s v="T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04"/>
    <s v="ESQUIVEL FLAVIO"/>
    <s v="ZECI"/>
    <s v="18PAB4038"/>
    <s v="2"/>
    <s v="Sin Pallet"/>
    <n v="0"/>
    <n v="0"/>
    <x v="1"/>
    <n v="50940"/>
    <n v="32340"/>
    <n v="18600"/>
    <n v="0"/>
    <m/>
    <x v="1"/>
    <n v="12"/>
    <s v="12"/>
    <n v="32.340000000000003"/>
    <x v="1"/>
    <n v="0"/>
    <n v="0"/>
    <s v="TRANSCONCEM CIA. LTDA."/>
  </r>
  <r>
    <n v="1002218109"/>
    <s v="UE01"/>
    <d v="2022-04-12T00:00:00"/>
    <d v="1899-12-30T17:45:00"/>
    <s v="012-024-00414581"/>
    <s v="9000812825"/>
    <s v="012-022-00317907"/>
    <n v="3780"/>
    <n v="4238.16"/>
    <s v="ZPVN"/>
    <s v="40569214"/>
    <s v="0000398554"/>
    <n v="8002837381"/>
    <n v="1002218109"/>
    <s v="15-00000218"/>
    <s v="MAGNO HE"/>
    <n v="31.5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s v="18PCC4653"/>
    <s v="2"/>
    <s v="Sin Pallet"/>
    <n v="0"/>
    <n v="0"/>
    <x v="0"/>
    <n v="50150"/>
    <n v="31500"/>
    <n v="18650"/>
    <n v="354.06"/>
    <m/>
    <x v="1"/>
    <n v="12"/>
    <s v="12"/>
    <n v="31.5"/>
    <x v="1"/>
    <n v="11.24"/>
    <n v="11.24"/>
    <s v="TRANSCONCEM CIA. LTDA."/>
  </r>
  <r>
    <n v="1002218119"/>
    <s v="UE01"/>
    <d v="2022-04-12T00:00:00"/>
    <d v="1899-12-30T17:47:00"/>
    <s v="012-024-00414582"/>
    <s v="9000812827"/>
    <s v="012-022-00317909"/>
    <n v="1253.3399999999999"/>
    <n v="1405.25"/>
    <s v="ZPVN"/>
    <s v="40570477"/>
    <s v="0000398757"/>
    <n v="8002837392"/>
    <n v="1002218119"/>
    <s v="15-00001120"/>
    <s v="CAMPEON"/>
    <n v="2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s v="18UE535"/>
    <s v="1"/>
    <s v="Con Pallet"/>
    <n v="0.05"/>
    <n v="10"/>
    <x v="0"/>
    <n v="17821.667000000001"/>
    <n v="10016.666999999999"/>
    <n v="7805"/>
    <n v="42"/>
    <m/>
    <x v="41"/>
    <n v="12"/>
    <s v="12"/>
    <n v="10"/>
    <x v="1"/>
    <n v="0.21"/>
    <n v="4.2"/>
    <s v="LIDENORTI S.A."/>
  </r>
  <r>
    <n v="1002218119"/>
    <s v="UE01"/>
    <d v="2022-04-12T00:00:00"/>
    <d v="1899-12-30T17:47:00"/>
    <s v="012-024-00414583"/>
    <s v="9000812826"/>
    <s v="012-022-00317908"/>
    <n v="1912.68"/>
    <n v="2144.5100000000002"/>
    <s v="ZPVN"/>
    <s v="40570477"/>
    <s v="0000398758"/>
    <n v="8002837393"/>
    <n v="1002218119"/>
    <s v="15-00001123"/>
    <s v="SELVALEGRE"/>
    <n v="2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s v="18UE535"/>
    <s v="1"/>
    <s v="Con Pallet"/>
    <n v="0.05"/>
    <n v="14"/>
    <x v="0"/>
    <n v="21828.332999999999"/>
    <n v="14023.333000000001"/>
    <n v="7805"/>
    <n v="58.8"/>
    <m/>
    <x v="41"/>
    <n v="12"/>
    <s v="12"/>
    <n v="14"/>
    <x v="1"/>
    <n v="0.21"/>
    <n v="4.2"/>
    <s v="LIDENORTI S.A."/>
  </r>
  <r>
    <n v="1002218139"/>
    <s v="UE01"/>
    <d v="2022-04-12T00:00:00"/>
    <d v="1899-12-30T17:50:00"/>
    <s v="012-024-00414584"/>
    <s v="9000812610"/>
    <s v="013-020-00048315"/>
    <n v="257.8"/>
    <n v="289.04000000000002"/>
    <s v="ZPDF"/>
    <s v="70178719"/>
    <s v="0000398524"/>
    <n v="8002837420"/>
    <n v="1002218139"/>
    <s v="15-00001115"/>
    <s v="ARMADURO"/>
    <n v="4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8025"/>
    <n v="2005"/>
    <n v="6020"/>
    <n v="44.4"/>
    <m/>
    <x v="151"/>
    <n v="12"/>
    <s v="12"/>
    <n v="2"/>
    <x v="1"/>
    <n v="1.1099999999999999"/>
    <n v="22.2"/>
    <s v="TRANSPORTE PROPIO"/>
  </r>
  <r>
    <n v="1002218139"/>
    <s v="UE01"/>
    <d v="2022-04-12T00:00:00"/>
    <d v="1899-12-30T17:50:00"/>
    <s v="012-024-00414585"/>
    <s v="9000809042"/>
    <s v="013-020-00048093"/>
    <n v="773.39"/>
    <n v="867.13"/>
    <s v="ZPDF"/>
    <s v="70177813"/>
    <s v="0000398523"/>
    <n v="8002837421"/>
    <n v="1002218139"/>
    <s v="15-00001115"/>
    <s v="ARMADURO"/>
    <n v="12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12035"/>
    <n v="6015"/>
    <n v="6020"/>
    <n v="133.19999999999999"/>
    <m/>
    <x v="151"/>
    <n v="12"/>
    <s v="12"/>
    <n v="6"/>
    <x v="1"/>
    <n v="1.1099999999999999"/>
    <n v="22.2"/>
    <s v="TRANSPORTE PROPIO"/>
  </r>
  <r>
    <n v="1002218139"/>
    <s v="UE01"/>
    <d v="2022-04-12T00:00:00"/>
    <d v="1899-12-30T17:50:00"/>
    <s v="012-024-00414586"/>
    <s v="9000812609"/>
    <s v="013-020-00048314"/>
    <n v="2879.71"/>
    <n v="3228.75"/>
    <s v="ZPDF"/>
    <s v="70178718"/>
    <s v="0000398522"/>
    <n v="8002837419"/>
    <n v="1002218139"/>
    <s v="15-00001120"/>
    <s v="CAMPEON"/>
    <n v="480"/>
    <s v="BOL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30080"/>
    <n v="24060"/>
    <n v="6020"/>
    <n v="532.79999999999995"/>
    <m/>
    <x v="151"/>
    <n v="12"/>
    <s v="12"/>
    <n v="24"/>
    <x v="1"/>
    <n v="1.1099999999999999"/>
    <n v="22.2"/>
    <s v="TRANSPORTE PROPIO"/>
  </r>
  <r>
    <n v="1002218120"/>
    <s v="UE01"/>
    <d v="2022-04-12T00:00:00"/>
    <d v="1899-12-30T17:52:00"/>
    <s v="012-024-00414587"/>
    <s v="9000812828"/>
    <s v="012-022-00317910"/>
    <n v="3262.32"/>
    <n v="3657.74"/>
    <s v="ZPVN"/>
    <s v="40570133"/>
    <s v="0000398254"/>
    <n v="8002837395"/>
    <n v="1002218120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7"/>
    <x v="77"/>
    <s v="100014971"/>
    <s v="QUIROZ EDUARDO"/>
    <s v="ZEMT"/>
    <s v="18UE632"/>
    <s v="1"/>
    <s v="Con Pallet"/>
    <n v="0.05"/>
    <n v="24"/>
    <x v="0"/>
    <n v="40280"/>
    <n v="24030"/>
    <n v="16250"/>
    <n v="100.8"/>
    <m/>
    <x v="75"/>
    <n v="12"/>
    <s v="12"/>
    <n v="24"/>
    <x v="1"/>
    <n v="0.21"/>
    <n v="4.2"/>
    <s v="LIDENORTI S.A."/>
  </r>
  <r>
    <n v="1002218114"/>
    <s v="UE01"/>
    <d v="2022-04-12T00:00:00"/>
    <d v="1899-12-30T17:57:00"/>
    <s v="012-024-00414588"/>
    <s v=""/>
    <s v=""/>
    <n v="0"/>
    <n v="0"/>
    <s v="ZPRC"/>
    <s v="2500109059"/>
    <s v="P000034287"/>
    <n v="8002837386"/>
    <n v="1002218114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s v="18UE556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</r>
  <r>
    <n v="1002218114"/>
    <s v="UE01"/>
    <d v="2022-04-12T00:00:00"/>
    <d v="1899-12-30T17:57:00"/>
    <s v="012-024-00414589"/>
    <s v=""/>
    <s v=""/>
    <n v="0"/>
    <n v="0"/>
    <s v="ZPRC"/>
    <s v="2500109058"/>
    <s v="P000034286"/>
    <n v="8002837385"/>
    <n v="1002218114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s v="18UE556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</r>
  <r>
    <n v="1002218158"/>
    <s v="UE01"/>
    <d v="2022-04-12T00:00:00"/>
    <d v="1899-12-30T18:02:00"/>
    <s v="012-024-00414590"/>
    <s v="9000812829"/>
    <s v="012-022-00317911"/>
    <n v="4415.3999999999996"/>
    <n v="4950.58"/>
    <s v="ZPVN"/>
    <s v="40570281"/>
    <s v="P000034246"/>
    <n v="8002837447"/>
    <n v="100221815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10"/>
    <n v="33060"/>
    <n v="18350"/>
    <n v="382.8"/>
    <m/>
    <x v="139"/>
    <n v="12"/>
    <s v="12"/>
    <n v="33"/>
    <x v="1"/>
    <n v="0.58000000000000007"/>
    <n v="11.6"/>
    <s v="TRANSPORTE PROPIO"/>
  </r>
  <r>
    <n v="1002218162"/>
    <s v="UE01"/>
    <d v="2022-04-12T00:00:00"/>
    <d v="1899-12-30T18:04:00"/>
    <s v="012-024-00414591"/>
    <s v=""/>
    <s v=""/>
    <n v="0"/>
    <n v="0"/>
    <s v="ZPRC"/>
    <s v="2500109055"/>
    <s v="0000398666"/>
    <n v="8002837450"/>
    <n v="1002218162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22"/>
    <x v="22"/>
    <s v="100016661"/>
    <s v="BENALCAZAR MILTON"/>
    <s v="ZEMU"/>
    <s v="18UE389"/>
    <s v="2"/>
    <s v="Sin Pallet"/>
    <n v="0"/>
    <n v="0"/>
    <x v="0"/>
    <n v="27130"/>
    <n v="18040"/>
    <n v="9090"/>
    <n v="691.2"/>
    <m/>
    <x v="22"/>
    <n v="12"/>
    <s v="12"/>
    <n v="18"/>
    <x v="1"/>
    <n v="1.9200000000000002"/>
    <n v="38.400000000000006"/>
    <s v="TRANINTAGSA S.A."/>
  </r>
  <r>
    <n v="1002217963"/>
    <s v="UE01"/>
    <d v="2022-04-12T00:00:00"/>
    <d v="1899-12-30T18:06:00"/>
    <s v="012-024-00414592"/>
    <s v="9000812832"/>
    <s v="012-022-00317912"/>
    <n v="4217.3999999999996"/>
    <n v="4728.58"/>
    <s v="ZPVN"/>
    <s v="40570406"/>
    <s v="0000398643"/>
    <n v="8002837211"/>
    <n v="1002217963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180"/>
    <x v="180"/>
    <s v="100016749"/>
    <s v="GARCES NESTOR"/>
    <s v="ZETT"/>
    <s v="18UE780"/>
    <s v="2"/>
    <s v="Sin Pallet"/>
    <n v="0"/>
    <n v="0"/>
    <x v="0"/>
    <n v="51000"/>
    <n v="33060"/>
    <n v="17940"/>
    <n v="554.4"/>
    <m/>
    <x v="175"/>
    <n v="12"/>
    <s v="12"/>
    <n v="33"/>
    <x v="1"/>
    <n v="0.84"/>
    <n v="16.8"/>
    <s v="TRANSLOINSA"/>
  </r>
  <r>
    <n v="1002218187"/>
    <s v="UE01"/>
    <d v="2022-04-12T00:00:00"/>
    <d v="1899-12-30T18:12:00"/>
    <s v="012-024-00414593"/>
    <s v="9000812834"/>
    <s v="012-022-00317913"/>
    <n v="3148.8"/>
    <n v="3530.46"/>
    <s v="ZPVN"/>
    <s v="40570399"/>
    <s v="0000398637"/>
    <n v="8002837476"/>
    <n v="1002218187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4"/>
    <x v="64"/>
    <s v="100017276"/>
    <s v="CASTRO BYRON"/>
    <s v="ZEMT"/>
    <s v="18UE729"/>
    <s v="1"/>
    <s v="Con Pallet"/>
    <n v="0.05"/>
    <n v="24"/>
    <x v="0"/>
    <n v="40190"/>
    <n v="24020"/>
    <n v="16170"/>
    <n v="763.2"/>
    <m/>
    <x v="62"/>
    <n v="12"/>
    <s v="12"/>
    <n v="24"/>
    <x v="1"/>
    <n v="1.59"/>
    <n v="31.8"/>
    <s v="TRIMPESAS S.A."/>
  </r>
  <r>
    <n v="1002218135"/>
    <s v="UE01"/>
    <d v="2022-04-12T00:00:00"/>
    <d v="1899-12-30T18:15:00"/>
    <s v="012-024-00414594"/>
    <s v="9000812835"/>
    <s v="012-022-00317914"/>
    <n v="3948.25"/>
    <n v="4426.8"/>
    <s v="ZPVN"/>
    <s v="40569255"/>
    <s v="0000398528"/>
    <n v="8002837415"/>
    <n v="1002218135"/>
    <s v="15-00001121"/>
    <s v="GLADIADOR"/>
    <n v="31.98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s v="18UE003"/>
    <s v="2"/>
    <s v="Sin Pallet"/>
    <n v="0"/>
    <n v="0"/>
    <x v="0"/>
    <n v="51040"/>
    <n v="31980"/>
    <n v="19060"/>
    <n v="192.84"/>
    <m/>
    <x v="73"/>
    <n v="12"/>
    <s v="12"/>
    <n v="31.98"/>
    <x v="1"/>
    <n v="6.0300187617260788"/>
    <n v="6.0300187617260788"/>
    <s v="J.V. TRANSPREMIUN CIA.LTDA"/>
  </r>
  <r>
    <n v="1002218165"/>
    <s v="UE01"/>
    <d v="2022-04-12T00:00:00"/>
    <d v="1899-12-30T18:19:00"/>
    <s v="012-024-00414595"/>
    <s v=""/>
    <s v=""/>
    <n v="0"/>
    <n v="0"/>
    <s v="ZPRC"/>
    <s v="2500109055"/>
    <s v="0000398667"/>
    <n v="8002837454"/>
    <n v="1002218165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21"/>
    <x v="21"/>
    <s v="10000371"/>
    <s v="PERUGACHI MORENO DARWIN SANTIAGO"/>
    <s v="ZEMU"/>
    <s v="18UE634"/>
    <s v="2"/>
    <s v="Sin Pallet"/>
    <n v="0"/>
    <n v="0"/>
    <x v="0"/>
    <n v="27050"/>
    <n v="18000"/>
    <n v="9050"/>
    <n v="691.2"/>
    <m/>
    <x v="21"/>
    <n v="12"/>
    <s v="12"/>
    <n v="18"/>
    <x v="1"/>
    <n v="1.9200000000000002"/>
    <n v="38.400000000000006"/>
    <s v="TRIMPESAS S.A."/>
  </r>
  <r>
    <n v="1002218090"/>
    <s v="UE01"/>
    <d v="2022-04-12T00:00:00"/>
    <d v="1899-12-30T18:25:00"/>
    <s v="012-024-00414596"/>
    <s v=""/>
    <s v=""/>
    <n v="0"/>
    <n v="0"/>
    <s v="ZPRC"/>
    <s v="2500109062"/>
    <s v="P000034290"/>
    <n v="8002837363"/>
    <n v="1002218090"/>
    <s v="15-00000218"/>
    <s v="MAGNO HE"/>
    <n v="31.93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s v="18PXU0252A"/>
    <s v="2"/>
    <s v="Sin Pallet"/>
    <n v="0"/>
    <n v="0"/>
    <x v="0"/>
    <n v="50370"/>
    <n v="31930"/>
    <n v="18440"/>
    <n v="811.34"/>
    <m/>
    <x v="28"/>
    <n v="12"/>
    <s v="12"/>
    <n v="31.93"/>
    <x v="1"/>
    <n v="25.40995928593799"/>
    <n v="25.40995928593799"/>
    <s v="TRANSALMEIDA"/>
  </r>
  <r>
    <n v="1002218180"/>
    <s v="UE01"/>
    <d v="2022-04-12T00:00:00"/>
    <d v="1899-12-30T18:26:00"/>
    <s v="012-024-00414597"/>
    <s v="9000812837"/>
    <s v="012-022-00317915"/>
    <n v="4375.8"/>
    <n v="4906.18"/>
    <s v="ZPVN"/>
    <s v="40570453"/>
    <s v="P000034288"/>
    <n v="8002837469"/>
    <n v="1002218180"/>
    <s v="15-00001123"/>
    <s v="SELVALEGRE"/>
    <n v="660"/>
    <s v="BOL"/>
    <s v="101713"/>
    <s v="CENTRO FERRETERO SAN AGUSTIN"/>
    <s v="800988"/>
    <s v="FERRETERI SN AGUSTIN"/>
    <s v="LATACUNGA"/>
    <s v="FERRETERIA SAN AGUSTIN/ VIA A LATAC"/>
    <s v="OXLATA"/>
    <s v="O-Cotopaxi-Latacunga"/>
    <n v="198"/>
    <x v="71"/>
    <x v="71"/>
    <s v="100014908"/>
    <s v="GIACOMETTI CRISTHIAN"/>
    <s v="ZETT"/>
    <s v="18UE683"/>
    <s v="2"/>
    <s v="Sin Pallet"/>
    <n v="0"/>
    <n v="0"/>
    <x v="0"/>
    <n v="49830"/>
    <n v="33090"/>
    <n v="16740"/>
    <n v="488.4"/>
    <m/>
    <x v="69"/>
    <n v="12"/>
    <s v="12"/>
    <n v="33"/>
    <x v="1"/>
    <n v="0.74"/>
    <n v="14.799999999999999"/>
    <s v="LA ARMENIA S.A."/>
  </r>
  <r>
    <n v="1002218172"/>
    <s v="UE01"/>
    <d v="2022-04-12T00:00:00"/>
    <d v="1899-12-30T18:31:00"/>
    <s v="012-024-00414598"/>
    <s v="9000812838"/>
    <s v="012-022-00317916"/>
    <n v="2509.1999999999998"/>
    <n v="2813.33"/>
    <s v="ZPVN"/>
    <s v="40570443"/>
    <s v="P000034284"/>
    <n v="8002837461"/>
    <n v="1002218172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118"/>
    <x v="118"/>
    <s v="100019438"/>
    <s v="CASTRO SELSO"/>
    <s v="ZEMU"/>
    <s v="18UE786"/>
    <s v="2"/>
    <s v="Sin Pallet"/>
    <n v="0"/>
    <n v="0"/>
    <x v="0"/>
    <n v="26940"/>
    <n v="18000"/>
    <n v="8940"/>
    <n v="54"/>
    <m/>
    <x v="116"/>
    <n v="12"/>
    <s v="12"/>
    <n v="18"/>
    <x v="1"/>
    <n v="0.15"/>
    <n v="3"/>
    <s v="TRAPSA C.A."/>
  </r>
  <r>
    <n v="1002218189"/>
    <s v="UE01"/>
    <d v="2022-04-12T00:00:00"/>
    <d v="1899-12-30T18:35:00"/>
    <s v="012-024-00414599"/>
    <s v="9000812839"/>
    <s v="012-022-00317917"/>
    <n v="4204.2"/>
    <n v="4713.7700000000004"/>
    <s v="ZPVN"/>
    <s v="40570413"/>
    <s v="0000398654"/>
    <n v="8002837478"/>
    <n v="1002218189"/>
    <s v="15-00001119"/>
    <s v="CAMPEON ANTIHUMEDAD"/>
    <n v="660"/>
    <s v="BOL"/>
    <s v="101664"/>
    <s v="ACERIA DEL ECUADOR C.A. ADELCA"/>
    <s v="800678"/>
    <s v="GILER MENDOZA PAULA"/>
    <s v="PORTOVIEJO"/>
    <s v="GILER MENDOZA PAULA, JUNIN MANABI"/>
    <s v="OMPORT"/>
    <s v="O-Manabi-Portoviejo"/>
    <n v="468"/>
    <x v="123"/>
    <x v="123"/>
    <s v="100014917"/>
    <s v="SUAREZ ARTURO"/>
    <s v="ZETT"/>
    <s v="18UE952"/>
    <s v="2"/>
    <s v="Sin Pallet"/>
    <n v="0"/>
    <n v="0"/>
    <x v="0"/>
    <n v="50050"/>
    <n v="33040"/>
    <n v="17010"/>
    <n v="759"/>
    <m/>
    <x v="121"/>
    <n v="12"/>
    <s v="12"/>
    <n v="33"/>
    <x v="1"/>
    <n v="1.1499999999999999"/>
    <n v="23"/>
    <s v="LIDENORTI S.A."/>
  </r>
  <r>
    <n v="1002218207"/>
    <s v="UE01"/>
    <d v="2022-04-12T00:00:00"/>
    <d v="1899-12-30T18:42:00"/>
    <s v="012-024-00414600"/>
    <s v=""/>
    <s v=""/>
    <n v="0"/>
    <n v="0"/>
    <s v="ZPRC"/>
    <s v="2500109054"/>
    <s v="P000034282"/>
    <n v="8002837495"/>
    <n v="100221820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s v="18UE627"/>
    <s v="2"/>
    <s v="Sin Pallet"/>
    <n v="0"/>
    <n v="0"/>
    <x v="0"/>
    <n v="27240"/>
    <n v="18010"/>
    <n v="9230"/>
    <n v="248.4"/>
    <m/>
    <x v="134"/>
    <n v="12"/>
    <s v="12"/>
    <n v="18"/>
    <x v="1"/>
    <n v="0.69000000000000006"/>
    <n v="13.8"/>
    <s v="LIDENORTI S.A."/>
  </r>
  <r>
    <n v="1002218200"/>
    <s v="UE01"/>
    <d v="2022-04-12T00:00:00"/>
    <d v="1899-12-30T18:49:00"/>
    <s v="012-024-00414601"/>
    <s v="9000812840"/>
    <s v="012-022-00317918"/>
    <n v="4527.6000000000004"/>
    <n v="5076.37"/>
    <s v="ZPVN"/>
    <s v="40569689"/>
    <s v="0000397638"/>
    <n v="8002837490"/>
    <n v="1002218200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03"/>
    <x v="103"/>
    <s v="100015029"/>
    <s v="CUASPA MANUEL"/>
    <s v="ZETT"/>
    <s v="18UE844"/>
    <s v="2"/>
    <s v="Sin Pallet"/>
    <n v="0"/>
    <n v="0"/>
    <x v="0"/>
    <n v="50960"/>
    <n v="33030"/>
    <n v="17930"/>
    <n v="356.4"/>
    <m/>
    <x v="101"/>
    <n v="12"/>
    <s v="12"/>
    <n v="33"/>
    <x v="1"/>
    <n v="0.53999999999999992"/>
    <n v="10.799999999999999"/>
    <s v="TRAPSA C.A."/>
  </r>
  <r>
    <n v="1002218216"/>
    <s v="UE01"/>
    <d v="2022-04-12T00:00:00"/>
    <d v="1899-12-30T18:52:00"/>
    <s v="012-024-00414602"/>
    <s v=""/>
    <s v=""/>
    <n v="0"/>
    <n v="0"/>
    <s v="ZPRC"/>
    <s v="2500109055"/>
    <s v="0000398665"/>
    <n v="8002837505"/>
    <n v="1002218216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50"/>
    <x v="50"/>
    <s v="10007864"/>
    <s v="AREVALO AYALA MANUEL ARCESIO"/>
    <s v="ZEMU"/>
    <s v="18UE397"/>
    <s v="2"/>
    <s v="Sin Pallet"/>
    <n v="0"/>
    <n v="0"/>
    <x v="0"/>
    <n v="27180"/>
    <n v="18010"/>
    <n v="9170"/>
    <n v="691.2"/>
    <m/>
    <x v="48"/>
    <n v="12"/>
    <s v="12"/>
    <n v="18"/>
    <x v="1"/>
    <n v="1.9200000000000002"/>
    <n v="38.400000000000006"/>
    <s v="TRIMPESAS S.A."/>
  </r>
  <r>
    <n v="1002218098"/>
    <s v="UE01"/>
    <d v="2022-04-12T00:00:00"/>
    <d v="1899-12-30T18:55:00"/>
    <s v="012-024-00414603"/>
    <s v="9000812843"/>
    <s v="012-022-00317919"/>
    <n v="4762.82"/>
    <n v="5340.11"/>
    <s v="ZPVN"/>
    <s v="40570404"/>
    <s v="0000398641"/>
    <n v="8002837370"/>
    <n v="1002218098"/>
    <s v="15-00000218"/>
    <s v="MAGNO HE"/>
    <n v="32.31"/>
    <s v="T"/>
    <s v="104029"/>
    <s v="GUERRERO BANGUERA SEGUNDO AGENOR"/>
    <s v="810743"/>
    <s v="GRANEL BODEGA ROMSERR"/>
    <s v="ESMERALDAS"/>
    <s v="ESMERALDAS VIA ATACAMES"/>
    <s v="OEESME"/>
    <s v="O-Esmeraldas-Esmeraldas"/>
    <n v="388"/>
    <x v="80"/>
    <x v="80"/>
    <s v="100015174"/>
    <s v="CASTRO LUCIO"/>
    <s v="ZECI"/>
    <s v="18UE717"/>
    <s v="2"/>
    <s v="Sin Pallet"/>
    <n v="0"/>
    <n v="0"/>
    <x v="0"/>
    <n v="50820"/>
    <n v="32310"/>
    <n v="18510"/>
    <n v="874.95"/>
    <m/>
    <x v="78"/>
    <n v="12"/>
    <s v="12"/>
    <n v="32.31"/>
    <x v="1"/>
    <n v="27.079851439182914"/>
    <n v="27.079851439182914"/>
    <s v="CASTRO HERMANOS S.A."/>
  </r>
  <r>
    <n v="1002218161"/>
    <s v="UE01"/>
    <d v="2022-04-12T00:00:00"/>
    <d v="1899-12-30T19:04:00"/>
    <s v="012-024-00414604"/>
    <s v="9000812802"/>
    <s v="013-020-00048323"/>
    <n v="4134.3999999999996"/>
    <n v="4635.5200000000004"/>
    <s v="ZPDF"/>
    <s v="70178780"/>
    <s v="0000398768"/>
    <n v="8002837449"/>
    <n v="1002218161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15"/>
    <x v="15"/>
    <s v="100015160"/>
    <s v="MORAN ALONSO"/>
    <s v="ZETT"/>
    <s v="18UE356"/>
    <s v="1"/>
    <s v="Con Pallet"/>
    <n v="0.05"/>
    <n v="32"/>
    <x v="0"/>
    <n v="50540"/>
    <n v="32000"/>
    <n v="18540"/>
    <n v="262.39999999999998"/>
    <m/>
    <x v="15"/>
    <n v="12"/>
    <s v="12"/>
    <n v="32"/>
    <x v="1"/>
    <n v="0.41"/>
    <n v="8.1999999999999993"/>
    <s v="SANJOPAS S.A."/>
  </r>
  <r>
    <n v="1002218212"/>
    <s v="UE01"/>
    <d v="2022-04-12T00:00:00"/>
    <d v="1899-12-30T19:08:00"/>
    <s v="012-024-00414605"/>
    <s v="9000812850"/>
    <s v="012-022-00317920"/>
    <n v="2945.54"/>
    <n v="3302.55"/>
    <s v="ZPVN"/>
    <s v="40570365"/>
    <s v="0000398562"/>
    <n v="8002837500"/>
    <n v="1002218212"/>
    <s v="15-00001120"/>
    <s v="CAMPEON"/>
    <n v="48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13"/>
    <x v="113"/>
    <s v="100015003"/>
    <s v="CASTRO MILTON"/>
    <s v="ZEMT"/>
    <s v="18UE745"/>
    <s v="1"/>
    <s v="Con Pallet"/>
    <n v="0.05"/>
    <n v="24"/>
    <x v="0"/>
    <n v="38520"/>
    <n v="24030"/>
    <n v="14490"/>
    <n v="240"/>
    <m/>
    <x v="111"/>
    <n v="12"/>
    <s v="12"/>
    <n v="24"/>
    <x v="1"/>
    <n v="0.5"/>
    <n v="10"/>
    <s v="TRANSVOLCA S.A."/>
  </r>
  <r>
    <n v="1002218251"/>
    <s v="UE01"/>
    <d v="2022-04-12T00:00:00"/>
    <d v="1899-12-30T19:12:00"/>
    <s v="012-024-00414606"/>
    <s v=""/>
    <s v=""/>
    <n v="0"/>
    <n v="0"/>
    <s v="ZPRC"/>
    <s v="2500109068"/>
    <s v="0000398845"/>
    <n v="8002837539"/>
    <n v="1002218251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400"/>
    <n v="33060"/>
    <n v="17340"/>
    <n v="336.6"/>
    <m/>
    <x v="109"/>
    <n v="12"/>
    <s v="12"/>
    <n v="33"/>
    <x v="1"/>
    <n v="0.51"/>
    <n v="10.200000000000001"/>
    <s v="TRANSPORTE PROPIO"/>
  </r>
  <r>
    <n v="1002218215"/>
    <s v="UE01"/>
    <d v="2022-04-12T00:00:00"/>
    <d v="1899-12-30T19:17:00"/>
    <s v="012-024-00414607"/>
    <s v=""/>
    <s v=""/>
    <n v="0"/>
    <n v="0"/>
    <s v="ZPRC"/>
    <s v="2500109051"/>
    <s v="0000398836"/>
    <n v="8002837503"/>
    <n v="1002218215"/>
    <s v="15-00001120"/>
    <s v="CAMPEON"/>
    <n v="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1531.666999999999"/>
    <n v="4001.6669999999999"/>
    <n v="7530"/>
    <n v="43.2"/>
    <m/>
    <x v="6"/>
    <n v="12"/>
    <s v="12"/>
    <n v="4"/>
    <x v="1"/>
    <n v="0.54"/>
    <n v="10.8"/>
    <s v="TRANSPORTE PROPIO"/>
  </r>
  <r>
    <n v="1002218215"/>
    <s v="UE01"/>
    <d v="2022-04-12T00:00:00"/>
    <d v="1899-12-30T19:17:00"/>
    <s v="012-024-00414608"/>
    <s v=""/>
    <s v=""/>
    <n v="0"/>
    <n v="0"/>
    <s v="ZPRC"/>
    <s v="2500109051"/>
    <s v="0000398835"/>
    <n v="8002837504"/>
    <n v="1002218215"/>
    <s v="15-00001123"/>
    <s v="SELVALEGRE"/>
    <n v="4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7538.332999999999"/>
    <n v="20008.332999999999"/>
    <n v="7530"/>
    <n v="216"/>
    <m/>
    <x v="6"/>
    <n v="12"/>
    <s v="12"/>
    <n v="20"/>
    <x v="1"/>
    <n v="0.54"/>
    <n v="10.8"/>
    <s v="TRANSPORTE PROPIO"/>
  </r>
  <r>
    <n v="1002218103"/>
    <s v="UE01"/>
    <d v="2022-04-12T00:00:00"/>
    <d v="1899-12-30T19:19:00"/>
    <s v="012-024-00414609"/>
    <s v="9000812851"/>
    <s v="012-022-00317921"/>
    <n v="3987.06"/>
    <n v="4470.32"/>
    <s v="ZPVN"/>
    <s v="40570418"/>
    <s v="0000398656"/>
    <n v="8002837375"/>
    <n v="1002218103"/>
    <s v="15-00000218"/>
    <s v="MAGNO HE"/>
    <n v="32.85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s v="18UE970"/>
    <s v="2"/>
    <s v="Sin Pallet"/>
    <n v="0"/>
    <n v="0"/>
    <x v="0"/>
    <n v="51000"/>
    <n v="32850"/>
    <n v="18150"/>
    <n v="164.58"/>
    <m/>
    <x v="28"/>
    <n v="12"/>
    <s v="12"/>
    <n v="32.85"/>
    <x v="1"/>
    <n v="5.010045662100457"/>
    <n v="5.010045662100457"/>
    <s v="TRANSALMEIDA CIA."/>
  </r>
  <r>
    <n v="1002218243"/>
    <s v="UE01"/>
    <d v="2022-04-12T00:00:00"/>
    <d v="1899-12-30T19:24:00"/>
    <s v="012-024-00414610"/>
    <s v=""/>
    <s v=""/>
    <n v="0"/>
    <n v="0"/>
    <s v="ZPRC"/>
    <s v="2500108941"/>
    <s v="0000397537"/>
    <n v="8002837531"/>
    <n v="100221824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30"/>
    <n v="32050"/>
    <n v="18380"/>
    <n v="288"/>
    <m/>
    <x v="96"/>
    <n v="12"/>
    <s v="12"/>
    <n v="32"/>
    <x v="1"/>
    <n v="0.45"/>
    <n v="9"/>
    <s v="TRANSPORTE PROPIO"/>
  </r>
  <r>
    <n v="1002218204"/>
    <s v="UE01"/>
    <d v="2022-04-12T00:00:00"/>
    <d v="1899-12-30T19:27:00"/>
    <s v="012-024-00414611"/>
    <s v="9000812853"/>
    <s v="012-022-00317922"/>
    <n v="3342.7"/>
    <n v="3747.85"/>
    <s v="ZPVN"/>
    <s v="40570430"/>
    <s v="0000398677"/>
    <n v="8002837493"/>
    <n v="1002218204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71"/>
    <x v="171"/>
    <s v="100019746"/>
    <s v="MENDEZ WILSON"/>
    <s v="ZEMT"/>
    <s v="18UE793"/>
    <s v="1"/>
    <s v="Con Pallet"/>
    <n v="0.05"/>
    <n v="24"/>
    <x v="0"/>
    <n v="37970"/>
    <n v="24010"/>
    <n v="13960"/>
    <n v="508.8"/>
    <m/>
    <x v="167"/>
    <n v="12"/>
    <s v="12"/>
    <n v="24"/>
    <x v="1"/>
    <n v="1.06"/>
    <n v="21.2"/>
    <s v="RUTAS COTACACHENSES S.A."/>
  </r>
  <r>
    <n v="1002218241"/>
    <s v="UE01"/>
    <d v="2022-04-12T00:00:00"/>
    <d v="1899-12-30T19:30:00"/>
    <s v="012-024-00414612"/>
    <s v=""/>
    <s v=""/>
    <n v="0"/>
    <n v="0"/>
    <s v="ZPRC"/>
    <s v="2500109057"/>
    <s v="0000398692"/>
    <n v="8002837529"/>
    <n v="1002218241"/>
    <s v="15-00001119"/>
    <s v="CAMPEON ANTIHUMEDAD"/>
    <n v="360"/>
    <s v="BOL"/>
    <s v="101487"/>
    <s v="METALHIERRO S.A."/>
    <s v="807737"/>
    <s v="OBRA EDICON PORTOVIEJO"/>
    <s v="PORTOVIEJO"/>
    <s v="AV PICOASA"/>
    <s v="OMPORT"/>
    <s v="O-Manabi-Portoviejo"/>
    <n v="468"/>
    <x v="93"/>
    <x v="93"/>
    <s v="100014969"/>
    <s v="LARGO ANGEL"/>
    <s v="ZEMU"/>
    <s v="18UE606"/>
    <s v="2"/>
    <s v="Sin Pallet"/>
    <n v="0"/>
    <n v="0"/>
    <x v="0"/>
    <n v="27140"/>
    <n v="18030"/>
    <n v="9110"/>
    <n v="414"/>
    <m/>
    <x v="91"/>
    <n v="12"/>
    <s v="12"/>
    <n v="18"/>
    <x v="1"/>
    <n v="1.1499999999999999"/>
    <n v="23"/>
    <s v="TRANSSJQ S.A."/>
  </r>
  <r>
    <n v="1002218263"/>
    <s v="UE01"/>
    <d v="2022-04-12T00:00:00"/>
    <d v="1899-12-30T19:36:00"/>
    <s v="012-024-00414613"/>
    <s v="9000812861"/>
    <s v="012-022-00317924"/>
    <n v="1126.4000000000001"/>
    <n v="1262.93"/>
    <s v="ZPVN"/>
    <s v="40570381"/>
    <s v="0000398681"/>
    <n v="8002837554"/>
    <n v="1002218263"/>
    <s v="15-00001123"/>
    <s v="SELVALEGRE"/>
    <n v="160"/>
    <s v="BOL"/>
    <s v="101780"/>
    <s v="MEGAPROFER S.A."/>
    <s v="811113"/>
    <s v="ECO OTAVALO QUIROGA"/>
    <s v="OTAVALO"/>
    <s v="QUIROGA Y BOLIVAR"/>
    <s v="OIOTAV"/>
    <s v="O-Imbabura-Otavalo"/>
    <n v="8"/>
    <x v="118"/>
    <x v="118"/>
    <s v="100020038"/>
    <s v="VIVAS ANDRES"/>
    <s v="ZEMU"/>
    <s v="18UE375"/>
    <s v="2"/>
    <s v="Sin Pallet"/>
    <n v="0"/>
    <n v="0"/>
    <x v="0"/>
    <n v="12618.333000000001"/>
    <n v="8013.3329999999996"/>
    <n v="4605"/>
    <n v="14.4"/>
    <m/>
    <x v="116"/>
    <n v="12"/>
    <s v="12"/>
    <n v="8"/>
    <x v="1"/>
    <n v="0.09"/>
    <n v="1.8"/>
    <s v="TRAPSA C.A."/>
  </r>
  <r>
    <n v="1002218263"/>
    <s v="UE01"/>
    <d v="2022-04-12T00:00:00"/>
    <d v="1899-12-30T19:36:00"/>
    <s v="012-024-00414614"/>
    <s v="9000812860"/>
    <s v="012-022-00317923"/>
    <n v="1416"/>
    <n v="1587.63"/>
    <s v="ZPVN"/>
    <s v="40570382"/>
    <s v="0000398682"/>
    <n v="8002837555"/>
    <n v="1002218263"/>
    <s v="15-00001123"/>
    <s v="SELVALEGRE"/>
    <n v="200"/>
    <s v="BOL"/>
    <s v="101780"/>
    <s v="MEGAPROFER S.A."/>
    <s v="810735"/>
    <s v="ECO CORAZAS"/>
    <s v="OTAVALO"/>
    <s v="AV DE LOS CORAZAS Y SARANCES"/>
    <s v="OISELV"/>
    <s v="O-Imbabura-Selvaalegre"/>
    <n v="150"/>
    <x v="118"/>
    <x v="118"/>
    <s v="100020038"/>
    <s v="VIVAS ANDRES"/>
    <s v="ZEMU"/>
    <s v="18UE375"/>
    <s v="2"/>
    <s v="Sin Pallet"/>
    <n v="0"/>
    <n v="0"/>
    <x v="0"/>
    <n v="14621.666999999999"/>
    <n v="10016.666999999999"/>
    <n v="4605"/>
    <n v="130"/>
    <m/>
    <x v="116"/>
    <n v="12"/>
    <s v="12"/>
    <n v="10"/>
    <x v="1"/>
    <n v="0.65"/>
    <n v="13"/>
    <s v="TRAPSA C.A."/>
  </r>
  <r>
    <n v="1002218275"/>
    <s v="UE01"/>
    <d v="2022-04-12T00:00:00"/>
    <d v="1899-12-30T19:41:00"/>
    <s v="012-024-00414615"/>
    <s v=""/>
    <s v=""/>
    <n v="0"/>
    <n v="0"/>
    <s v="ZPRC"/>
    <s v="2500109055"/>
    <s v="0000398668"/>
    <n v="8002837567"/>
    <n v="1002218275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63"/>
    <x v="63"/>
    <s v="10005910"/>
    <s v="URBANO MOQUINCHE WALTER ARMANDO"/>
    <s v="ZEMU"/>
    <s v="18UE735"/>
    <s v="2"/>
    <s v="Sin Pallet"/>
    <n v="0"/>
    <n v="0"/>
    <x v="0"/>
    <n v="26770"/>
    <n v="18020"/>
    <n v="8750"/>
    <n v="691.2"/>
    <m/>
    <x v="61"/>
    <n v="12"/>
    <s v="12"/>
    <n v="18"/>
    <x v="1"/>
    <n v="1.9200000000000002"/>
    <n v="38.400000000000006"/>
    <s v="RUTAS COTACACHENSES"/>
  </r>
  <r>
    <n v="1002218250"/>
    <s v="UE01"/>
    <d v="2022-04-12T00:00:00"/>
    <d v="1899-12-30T19:46:00"/>
    <s v="012-024-00414616"/>
    <s v=""/>
    <s v=""/>
    <n v="0"/>
    <n v="0"/>
    <s v="ZPRC"/>
    <s v="2500109065"/>
    <s v="0000398797"/>
    <n v="8002837538"/>
    <n v="1002218250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840"/>
    <n v="24100"/>
    <n v="15740"/>
    <n v="542.4"/>
    <m/>
    <x v="77"/>
    <n v="12"/>
    <s v="12"/>
    <n v="24"/>
    <x v="1"/>
    <n v="1.1299999999999999"/>
    <n v="22.599999999999998"/>
    <s v="ALQUINGA &amp; ALQUINGA"/>
  </r>
  <r>
    <n v="1002218278"/>
    <s v="UE01"/>
    <d v="2022-04-12T00:00:00"/>
    <d v="1899-12-30T19:47:00"/>
    <s v="012-024-00414617"/>
    <s v="9000812862"/>
    <s v="012-022-00317925"/>
    <n v="2322"/>
    <n v="2603.44"/>
    <s v="ZPVN"/>
    <s v="40570439"/>
    <s v="0000398704"/>
    <n v="8002837570"/>
    <n v="1002218278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102"/>
    <x v="102"/>
    <s v="100021206"/>
    <s v="OBANDO ADRIAN"/>
    <s v="ZEMU"/>
    <s v="18UE679"/>
    <s v="2"/>
    <s v="Sin Pallet"/>
    <n v="0"/>
    <n v="0"/>
    <x v="0"/>
    <n v="27130"/>
    <n v="18060"/>
    <n v="9070"/>
    <n v="262.8"/>
    <m/>
    <x v="100"/>
    <n v="12"/>
    <s v="12"/>
    <n v="18"/>
    <x v="1"/>
    <n v="0.73"/>
    <n v="14.600000000000001"/>
    <s v="LA ARMENIA S.A."/>
  </r>
  <r>
    <n v="1002218287"/>
    <s v="UE01"/>
    <d v="2022-04-12T00:00:00"/>
    <d v="1899-12-30T19:50:00"/>
    <s v="012-024-00414618"/>
    <s v="9000812863"/>
    <s v="012-022-00317926"/>
    <n v="2494.8000000000002"/>
    <n v="2797.19"/>
    <s v="ZPVN"/>
    <s v="40570377"/>
    <s v="0000398684"/>
    <n v="8002837580"/>
    <n v="1002218287"/>
    <s v="15-00001123"/>
    <s v="SELVALEGRE"/>
    <n v="360"/>
    <s v="BOL"/>
    <s v="101780"/>
    <s v="MEGAPROFER S.A."/>
    <s v="809741"/>
    <s v="FERRETERIA PANZALEO"/>
    <s v="RUMIÑAHUI"/>
    <s v="PANZALEO Y CARANQUIS"/>
    <s v="OPSANG"/>
    <s v="O-Pichincha-Sangolqui"/>
    <n v="130"/>
    <x v="133"/>
    <x v="133"/>
    <s v="100014955"/>
    <s v="VELASCO LUIS"/>
    <s v="ZEMU"/>
    <s v="18UE727"/>
    <s v="2"/>
    <s v="Sin Pallet"/>
    <n v="0"/>
    <n v="0"/>
    <x v="0"/>
    <n v="27230"/>
    <n v="18020"/>
    <n v="9210"/>
    <n v="194.4"/>
    <m/>
    <x v="131"/>
    <n v="12"/>
    <s v="12"/>
    <n v="18"/>
    <x v="1"/>
    <n v="0.54"/>
    <n v="10.8"/>
    <s v="RUTAS COTACACHENSES S.A."/>
  </r>
  <r>
    <n v="1002218258"/>
    <s v="UE01"/>
    <d v="2022-04-12T00:00:00"/>
    <d v="1899-12-30T19:51:00"/>
    <s v="012-024-00414619"/>
    <s v="9000812865"/>
    <s v="012-022-00317928"/>
    <n v="1783.6"/>
    <n v="1999.78"/>
    <s v="ZPVN"/>
    <s v="40570491"/>
    <s v="0000398787"/>
    <n v="8002837550"/>
    <n v="1002218258"/>
    <s v="15-00001119"/>
    <s v="CAMPEON ANTIHUMEDAD"/>
    <n v="2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s v="18UE512"/>
    <s v="2"/>
    <s v="Sin Pallet"/>
    <n v="0"/>
    <n v="0"/>
    <x v="0"/>
    <n v="18572.222000000002"/>
    <n v="14062.222"/>
    <n v="4510"/>
    <n v="322"/>
    <m/>
    <x v="35"/>
    <n v="12"/>
    <s v="12"/>
    <n v="14"/>
    <x v="1"/>
    <n v="1.1499999999999999"/>
    <n v="23"/>
    <s v="RAPIDO EL OTAVALEÑITO S.A."/>
  </r>
  <r>
    <n v="1002218258"/>
    <s v="UE01"/>
    <d v="2022-04-12T00:00:00"/>
    <d v="1899-12-30T19:51:00"/>
    <s v="012-024-00414620"/>
    <s v="9000812864"/>
    <s v="012-022-00317927"/>
    <n v="530.4"/>
    <n v="594.69000000000005"/>
    <s v="ZPVN"/>
    <s v="40570491"/>
    <s v="0000398788"/>
    <n v="8002837549"/>
    <n v="1002218258"/>
    <s v="15-00001124"/>
    <s v="SELVALEGRE ANTIHUMEDAD"/>
    <n v="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s v="18UE512"/>
    <s v="2"/>
    <s v="Sin Pallet"/>
    <n v="0"/>
    <n v="0"/>
    <x v="0"/>
    <n v="8527.7780000000002"/>
    <n v="4017.7779999999998"/>
    <n v="4510"/>
    <n v="92"/>
    <m/>
    <x v="35"/>
    <n v="12"/>
    <s v="12"/>
    <n v="4"/>
    <x v="1"/>
    <n v="1.1499999999999999"/>
    <n v="23"/>
    <s v="RAPIDO EL OTAVALEÑITO S.A."/>
  </r>
  <r>
    <n v="1002218288"/>
    <s v="UE01"/>
    <d v="2022-04-12T00:00:00"/>
    <d v="1899-12-30T19:56:00"/>
    <s v="012-024-00414621"/>
    <s v="9000812866"/>
    <s v="012-022-00317929"/>
    <n v="4040.7"/>
    <n v="4530.46"/>
    <s v="ZPVN"/>
    <s v="40570359"/>
    <s v="0000398557"/>
    <n v="8002837581"/>
    <n v="1002218288"/>
    <s v="15-00001121"/>
    <s v="GLADIADOR"/>
    <n v="32.56"/>
    <s v="T"/>
    <s v="101615"/>
    <s v="VILLAMARIN MENA SONIA AZUCENA"/>
    <s v="810714"/>
    <s v="GRANEL PIFO HORMIGONERA RC3"/>
    <s v="QUITO"/>
    <s v="TRONCAL SIERRA Y MA TERESA VELASQUE"/>
    <s v="OPPIFO"/>
    <s v="O-Pichincha-Pifo"/>
    <n v="102"/>
    <x v="18"/>
    <x v="18"/>
    <s v="10000844"/>
    <s v="MORALES GARZON ISRAEL ALEJANDRO"/>
    <s v="ZECI"/>
    <s v="18UE001"/>
    <s v="2"/>
    <s v="Sin Pallet"/>
    <n v="0"/>
    <n v="0"/>
    <x v="0"/>
    <n v="52470"/>
    <n v="32560"/>
    <n v="19910"/>
    <n v="211.64"/>
    <m/>
    <x v="18"/>
    <n v="12"/>
    <s v="12"/>
    <n v="32.56"/>
    <x v="1"/>
    <n v="6.4999999999999991"/>
    <n v="6.4999999999999991"/>
    <s v="LA ARMENIA S.A."/>
  </r>
  <r>
    <n v="1002218299"/>
    <s v="UE01"/>
    <d v="2022-04-12T00:00:00"/>
    <d v="1899-12-30T19:58:00"/>
    <s v="012-024-00414622"/>
    <s v="9000812868"/>
    <s v="012-022-00317930"/>
    <n v="3038.4"/>
    <n v="3406.68"/>
    <s v="ZPVN"/>
    <s v="40570389"/>
    <s v="0000398612"/>
    <n v="8002837594"/>
    <n v="1002218299"/>
    <s v="15-00001119"/>
    <s v="CAMPEON ANTIHUMEDAD"/>
    <n v="480"/>
    <s v="BOL"/>
    <s v="101664"/>
    <s v="ACERIA DEL ECUADOR C.A. ADELCA"/>
    <s v="805507"/>
    <s v="ARTURO ZAVALA ORLANDO"/>
    <s v="JIPIJAPA"/>
    <s v="VIA PUERTO CAYO - MANTA"/>
    <s v="OMPUER"/>
    <s v="O-Manabi-Puertolopez"/>
    <n v="565"/>
    <x v="112"/>
    <x v="112"/>
    <s v="100014919"/>
    <s v="GRANDA ANIBAL"/>
    <s v="ZEMT"/>
    <s v="18UE781"/>
    <s v="2"/>
    <s v="Sin Pallet"/>
    <n v="0"/>
    <n v="0"/>
    <x v="0"/>
    <n v="39150"/>
    <n v="24040"/>
    <n v="15110"/>
    <n v="600"/>
    <m/>
    <x v="110"/>
    <n v="12"/>
    <s v="12"/>
    <n v="24"/>
    <x v="1"/>
    <n v="1.25"/>
    <n v="25"/>
    <s v="TRANSSJQ S.A."/>
  </r>
  <r>
    <n v="1002218237"/>
    <s v="UE01"/>
    <d v="2022-04-12T00:00:00"/>
    <d v="1899-12-30T19:59:00"/>
    <s v="012-024-00414623"/>
    <s v="9000812869"/>
    <s v="012-022-00317931"/>
    <n v="4280.42"/>
    <n v="4799.2299999999996"/>
    <s v="ZPVN"/>
    <s v="40570471"/>
    <s v="0000398749"/>
    <n v="8002837524"/>
    <n v="1002218237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14841"/>
    <s v="FARINANGO OSWALDO"/>
    <s v="ZETT"/>
    <s v="18UE536"/>
    <s v="1"/>
    <s v="Con Pallet"/>
    <n v="0.05"/>
    <n v="32"/>
    <x v="0"/>
    <n v="50000"/>
    <n v="32080"/>
    <n v="17920"/>
    <n v="281.60000000000002"/>
    <m/>
    <x v="82"/>
    <n v="12"/>
    <s v="12"/>
    <n v="32"/>
    <x v="1"/>
    <n v="0.44000000000000006"/>
    <n v="8.8000000000000007"/>
    <s v="TRANSSJQ S.A."/>
  </r>
  <r>
    <n v="1002218272"/>
    <s v="UE01"/>
    <d v="2022-04-12T00:00:00"/>
    <d v="1899-12-30T20:11:00"/>
    <s v="012-024-00414624"/>
    <s v="9000812872"/>
    <s v="012-022-00317933"/>
    <n v="2192"/>
    <n v="2457.6799999999998"/>
    <s v="ZPVN"/>
    <s v="40570484"/>
    <s v="P000034293"/>
    <n v="8002837563"/>
    <n v="1002218272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s v="18UE215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</r>
  <r>
    <n v="1002218272"/>
    <s v="UE01"/>
    <d v="2022-04-12T00:00:00"/>
    <d v="1899-12-30T20:11:00"/>
    <s v="012-024-00414625"/>
    <s v="9000812871"/>
    <s v="012-022-00317932"/>
    <n v="2278.4"/>
    <n v="2554.56"/>
    <s v="ZPVN"/>
    <s v="40570483"/>
    <s v="P000034292"/>
    <n v="8002837564"/>
    <n v="1002218272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s v="18UE215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</r>
  <r>
    <n v="1002218267"/>
    <s v="UE01"/>
    <d v="2022-04-12T00:00:00"/>
    <d v="1899-12-30T20:13:00"/>
    <s v="012-024-00414626"/>
    <s v="9000812771"/>
    <s v="013-020-00048322"/>
    <n v="748.21"/>
    <n v="838.9"/>
    <s v="ZPDF"/>
    <s v="70178774"/>
    <s v="0000398712"/>
    <n v="8002837558"/>
    <n v="1002218267"/>
    <s v="15-00001119"/>
    <s v="CAMPEON ANTIHUMEDAD"/>
    <n v="120"/>
    <s v="BOL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s v="18UE953"/>
    <s v="1"/>
    <s v="Con Pallet"/>
    <n v="0.05"/>
    <n v="6"/>
    <x v="0"/>
    <n v="15156.25"/>
    <n v="6011.25"/>
    <n v="9145"/>
    <n v="156"/>
    <m/>
    <x v="108"/>
    <n v="12"/>
    <s v="12"/>
    <n v="6"/>
    <x v="1"/>
    <n v="1.3"/>
    <n v="26"/>
    <s v="LIDENORTI S.A."/>
  </r>
  <r>
    <n v="1002218267"/>
    <s v="UE01"/>
    <d v="2022-04-12T00:00:00"/>
    <d v="1899-12-30T20:13:00"/>
    <s v="012-024-00414627"/>
    <s v="9000812770"/>
    <s v="013-020-00048321"/>
    <n v="3375.4"/>
    <n v="3784.52"/>
    <s v="ZPDF"/>
    <s v="70178773"/>
    <s v="0000398711"/>
    <n v="8002837557"/>
    <n v="1002218267"/>
    <s v="15-00001124"/>
    <s v="SELVALEGRE ANTIHUMEDAD"/>
    <n v="520"/>
    <s v="BOL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s v="18UE953"/>
    <s v="1"/>
    <s v="Con Pallet"/>
    <n v="0.05"/>
    <n v="26"/>
    <x v="0"/>
    <n v="35193.75"/>
    <n v="26048.75"/>
    <n v="9145"/>
    <n v="676"/>
    <m/>
    <x v="108"/>
    <n v="12"/>
    <s v="12"/>
    <n v="26"/>
    <x v="1"/>
    <n v="1.3"/>
    <n v="26"/>
    <s v="LIDENORTI S.A."/>
  </r>
  <r>
    <n v="1002218220"/>
    <s v="UE01"/>
    <d v="2022-04-12T00:00:00"/>
    <d v="1899-12-30T20:16:00"/>
    <s v="012-024-00414628"/>
    <s v="9000812873"/>
    <s v="012-022-00317934"/>
    <n v="4275.46"/>
    <n v="4793.68"/>
    <s v="ZPVN"/>
    <s v="40570341"/>
    <s v="0000398508"/>
    <n v="8002837509"/>
    <n v="1002218220"/>
    <s v="15-00000218"/>
    <s v="MAGNO HE"/>
    <n v="32.57"/>
    <s v="T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s v="18UE709"/>
    <s v="2"/>
    <s v="Sin Pallet"/>
    <n v="0"/>
    <n v="0"/>
    <x v="0"/>
    <n v="51800"/>
    <n v="32570"/>
    <n v="19230"/>
    <n v="302.58"/>
    <m/>
    <x v="78"/>
    <n v="12"/>
    <s v="12"/>
    <n v="32.57"/>
    <x v="1"/>
    <n v="9.2901443045747616"/>
    <n v="9.2901443045747616"/>
    <s v="CASTRO HERMANOS S.A."/>
  </r>
  <r>
    <n v="1002218323"/>
    <s v="UE01"/>
    <d v="2022-04-12T00:00:00"/>
    <d v="1899-12-30T20:19:00"/>
    <s v="012-024-00414629"/>
    <s v="9000812875"/>
    <s v="012-022-00317936"/>
    <n v="486.98"/>
    <n v="546.01"/>
    <s v="ZPVN"/>
    <s v="40570527"/>
    <s v="0000398843"/>
    <n v="8002837623"/>
    <n v="1002218323"/>
    <s v="15-00001120"/>
    <s v="CAMPEON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8533.3330000000005"/>
    <n v="4013.3330000000001"/>
    <n v="4520"/>
    <n v="26.4"/>
    <m/>
    <x v="86"/>
    <n v="12"/>
    <s v="12"/>
    <n v="4"/>
    <x v="1"/>
    <n v="0.32999999999999996"/>
    <n v="6.6"/>
    <s v="TRANSSJQ S.A."/>
  </r>
  <r>
    <n v="1002218323"/>
    <s v="UE01"/>
    <d v="2022-04-12T00:00:00"/>
    <d v="1899-12-30T20:19:00"/>
    <s v="012-024-00414630"/>
    <s v="9000812874"/>
    <s v="012-022-00317935"/>
    <n v="1858.89"/>
    <n v="2084.1999999999998"/>
    <s v="ZPVN"/>
    <s v="40570527"/>
    <s v="0000398842"/>
    <n v="8002837624"/>
    <n v="1002218323"/>
    <s v="15-00001123"/>
    <s v="SELVALEGRE"/>
    <n v="2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18566.667000000001"/>
    <n v="14046.666999999999"/>
    <n v="4520"/>
    <n v="92.4"/>
    <m/>
    <x v="86"/>
    <n v="12"/>
    <s v="12"/>
    <n v="14"/>
    <x v="1"/>
    <n v="0.33"/>
    <n v="6.6000000000000005"/>
    <s v="TRANSSJQ S.A."/>
  </r>
  <r>
    <n v="1002218310"/>
    <s v="UE01"/>
    <d v="2022-04-12T00:00:00"/>
    <d v="1899-12-30T20:22:00"/>
    <s v="012-024-00414631"/>
    <s v="9000812878"/>
    <s v="012-022-00317939"/>
    <n v="781.3"/>
    <n v="876"/>
    <s v="ZPVN"/>
    <s v="40570539"/>
    <s v="P000034299"/>
    <n v="8002837606"/>
    <n v="1002218310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1734.242"/>
    <n v="6010.9089999999997"/>
    <n v="5723.3329999999996"/>
    <n v="112.8"/>
    <m/>
    <x v="56"/>
    <n v="12"/>
    <s v="12"/>
    <n v="6"/>
    <x v="1"/>
    <n v="0.94"/>
    <n v="18.8"/>
    <s v="TRANSPORTE PROPIO"/>
  </r>
  <r>
    <n v="1002218310"/>
    <s v="UE01"/>
    <d v="2022-04-12T00:00:00"/>
    <d v="1899-12-30T20:22:00"/>
    <s v="012-024-00414632"/>
    <s v="9000812876"/>
    <s v="012-022-00317937"/>
    <n v="596.91"/>
    <n v="669.26"/>
    <s v="ZPVN"/>
    <s v="40570538"/>
    <s v="P000034298"/>
    <n v="8002837607"/>
    <n v="1002218310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0732.424000000001"/>
    <n v="5009.0910000000003"/>
    <n v="5723.3329999999996"/>
    <n v="94"/>
    <m/>
    <x v="56"/>
    <n v="12"/>
    <s v="12"/>
    <n v="5"/>
    <x v="1"/>
    <n v="0.94"/>
    <n v="18.8"/>
    <s v="TRANSPORTE PROPIO"/>
  </r>
  <r>
    <n v="1002218310"/>
    <s v="UE01"/>
    <d v="2022-04-12T00:00:00"/>
    <d v="1899-12-30T20:22:00"/>
    <s v="012-024-00414633"/>
    <s v="9000812877"/>
    <s v="012-022-00317938"/>
    <n v="2847.44"/>
    <n v="3192.57"/>
    <s v="ZPVN"/>
    <s v="40570537"/>
    <s v="P000034297"/>
    <n v="8002837608"/>
    <n v="1002218310"/>
    <s v="15-00001123"/>
    <s v="SELVALEGRE"/>
    <n v="4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7763.332999999999"/>
    <n v="22040"/>
    <n v="5723.3329999999996"/>
    <n v="413.6"/>
    <m/>
    <x v="56"/>
    <n v="12"/>
    <s v="12"/>
    <n v="22"/>
    <x v="1"/>
    <n v="0.94000000000000006"/>
    <n v="18.8"/>
    <s v="TRANSPORTE PROPIO"/>
  </r>
  <r>
    <n v="1002218317"/>
    <s v="UE01"/>
    <d v="2022-04-12T00:00:00"/>
    <d v="1899-12-30T20:29:00"/>
    <s v="012-024-00414634"/>
    <s v="9000812881"/>
    <s v="012-022-00317940"/>
    <n v="2209.16"/>
    <n v="2476.9299999999998"/>
    <s v="ZPVN"/>
    <s v="40570335"/>
    <s v="0000398487"/>
    <n v="8002837616"/>
    <n v="1002218317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9"/>
    <x v="9"/>
    <s v="100020335"/>
    <s v="HARO LUIS"/>
    <s v="ZEMU"/>
    <s v="18UE743"/>
    <s v="2"/>
    <s v="Sin Pallet"/>
    <n v="0"/>
    <n v="0"/>
    <x v="0"/>
    <n v="27090"/>
    <n v="18020"/>
    <n v="9070"/>
    <n v="158.4"/>
    <m/>
    <x v="9"/>
    <n v="12"/>
    <s v="12"/>
    <n v="18"/>
    <x v="1"/>
    <n v="0.44"/>
    <n v="8.8000000000000007"/>
    <s v="SANJOPAS S.A."/>
  </r>
  <r>
    <n v="1002218239"/>
    <s v="UE01"/>
    <d v="2022-04-12T00:00:00"/>
    <d v="1899-12-30T20:30:00"/>
    <s v="012-024-00414635"/>
    <s v=""/>
    <s v=""/>
    <n v="0"/>
    <n v="0"/>
    <s v="ZPRC"/>
    <s v="2500109046"/>
    <s v="P000034271"/>
    <n v="8002837527"/>
    <n v="1002218239"/>
    <s v="15-00000218"/>
    <s v="MAGNO HE"/>
    <n v="32.20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380"/>
    <n v="32200"/>
    <n v="18180"/>
    <n v="0"/>
    <m/>
    <x v="3"/>
    <n v="12"/>
    <s v="12"/>
    <n v="32.200000000000003"/>
    <x v="1"/>
    <n v="0"/>
    <n v="0"/>
    <s v="UNICON S.A."/>
  </r>
  <r>
    <n v="1002218308"/>
    <s v="UE01"/>
    <d v="2022-04-12T00:00:00"/>
    <d v="1899-12-30T20:38:00"/>
    <s v="012-024-00414636"/>
    <s v="9000812883"/>
    <s v="012-022-00317941"/>
    <n v="2469.85"/>
    <n v="2769.21"/>
    <s v="ZPVN"/>
    <s v="40570441"/>
    <s v="0000398698"/>
    <n v="8002837603"/>
    <n v="1002218308"/>
    <s v="15-00001123"/>
    <s v="SELVALEGRE"/>
    <n v="360"/>
    <s v="BOL"/>
    <s v="101573"/>
    <s v="MENA ZAPATA FAUSTO ANTONIO"/>
    <s v="801837"/>
    <s v="BODEGA MENA FAUSTO"/>
    <s v="QUITO"/>
    <s v="PANAMERICANA SUR  LOTE 66 KM 10.5 Y"/>
    <s v="OPSBAR"/>
    <s v="O-Pichincha-Sanbartolo"/>
    <n v="120"/>
    <x v="14"/>
    <x v="14"/>
    <s v="100015134"/>
    <s v="NICOLALDE FABIAN"/>
    <s v="ZEMU"/>
    <s v="18UE744"/>
    <s v="2"/>
    <s v="Sin Pallet"/>
    <n v="0"/>
    <n v="0"/>
    <x v="0"/>
    <n v="27070"/>
    <n v="18050"/>
    <n v="9020"/>
    <n v="180"/>
    <m/>
    <x v="14"/>
    <n v="12"/>
    <s v="12"/>
    <n v="18"/>
    <x v="1"/>
    <n v="0.5"/>
    <n v="10"/>
    <s v="SANJOPAS S.A."/>
  </r>
  <r>
    <n v="1002218326"/>
    <s v="UE01"/>
    <d v="2022-04-12T00:00:00"/>
    <d v="1899-12-30T20:43:00"/>
    <s v="012-024-00414637"/>
    <s v=""/>
    <s v=""/>
    <n v="0"/>
    <n v="0"/>
    <s v="ZPRC"/>
    <s v="2500109040"/>
    <s v="P000034263"/>
    <n v="8002837627"/>
    <n v="1002218326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430"/>
    <n v="33080"/>
    <n v="18350"/>
    <n v="382.8"/>
    <m/>
    <x v="173"/>
    <n v="12"/>
    <s v="12"/>
    <n v="33"/>
    <x v="1"/>
    <n v="0.58000000000000007"/>
    <n v="11.6"/>
    <s v="TRANSPORTE PROPIO"/>
  </r>
  <r>
    <n v="1002218280"/>
    <s v="UE01"/>
    <d v="2022-04-12T00:00:00"/>
    <d v="1899-12-30T20:45:00"/>
    <s v="012-024-00414638"/>
    <s v=""/>
    <s v=""/>
    <n v="0"/>
    <n v="0"/>
    <s v="ZPRC"/>
    <s v="2500109067"/>
    <s v="0000398817"/>
    <n v="8002837572"/>
    <n v="1002218280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38"/>
    <x v="38"/>
    <s v="100014835"/>
    <s v="VINUEZA EDISON"/>
    <s v="ZETT"/>
    <s v="18UE307"/>
    <s v="4"/>
    <s v="Pallet Cortesia"/>
    <n v="0"/>
    <n v="0"/>
    <x v="0"/>
    <n v="50190"/>
    <n v="32030"/>
    <n v="18160"/>
    <n v="537.6"/>
    <m/>
    <x v="36"/>
    <n v="12"/>
    <s v="12"/>
    <n v="32"/>
    <x v="1"/>
    <n v="0.84000000000000008"/>
    <n v="16.8"/>
    <s v="TRIMPESAS S.A."/>
  </r>
  <r>
    <n v="1002218329"/>
    <s v="UE01"/>
    <d v="2022-04-12T00:00:00"/>
    <d v="1899-12-30T20:48:00"/>
    <s v="012-024-00414639"/>
    <s v="9000812886"/>
    <s v="012-022-00317944"/>
    <n v="787.2"/>
    <n v="882.61"/>
    <s v="ZPVN"/>
    <s v="40570467"/>
    <s v="0000398743"/>
    <n v="8002837632"/>
    <n v="1002218329"/>
    <s v="15-00001119"/>
    <s v="CAMPEON ANTIHUMEDAD"/>
    <n v="120"/>
    <s v="BOL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s v="18UE724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</r>
  <r>
    <n v="1002218329"/>
    <s v="UE01"/>
    <d v="2022-04-12T00:00:00"/>
    <d v="1899-12-30T20:48:00"/>
    <s v="012-024-00414640"/>
    <s v="9000812884"/>
    <s v="012-022-00317942"/>
    <n v="818.4"/>
    <n v="917.6"/>
    <s v="ZPVN"/>
    <s v="40570468"/>
    <s v="0000398745"/>
    <n v="8002837633"/>
    <n v="1002218329"/>
    <s v="15-00001124"/>
    <s v="SELVALEGRE ANTIHUMEDAD"/>
    <n v="120"/>
    <s v="BOL"/>
    <s v="101664"/>
    <s v="ACERIA DEL ECUADOR C.A. ADELCA"/>
    <s v="810736"/>
    <s v="PORTILLA LUIS"/>
    <s v="SHUSHUFINDI"/>
    <s v="AV UNIDAD NACIONAL S/N Y ORIENTAL"/>
    <s v="OKSHUS"/>
    <s v="O-Sucumbios-Shushufindi"/>
    <n v="385"/>
    <x v="96"/>
    <x v="96"/>
    <s v="10008096"/>
    <s v="SALAZAR ECHEVERRIA JUAN CARLOS"/>
    <s v="ZEMU"/>
    <s v="18UE724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</r>
  <r>
    <n v="1002218329"/>
    <s v="UE01"/>
    <d v="2022-04-12T00:00:00"/>
    <d v="1899-12-30T20:48:00"/>
    <s v="012-024-00414641"/>
    <s v="9000812885"/>
    <s v="012-022-00317943"/>
    <n v="818.4"/>
    <n v="917.6"/>
    <s v="ZPVN"/>
    <s v="40570467"/>
    <s v="0000398744"/>
    <n v="8002837634"/>
    <n v="1002218329"/>
    <s v="15-00001124"/>
    <s v="SELVALEGRE ANTIHUMEDAD"/>
    <n v="120"/>
    <s v="BOL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s v="18UE724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</r>
  <r>
    <n v="1002218378"/>
    <s v="UE01"/>
    <d v="2022-04-12T00:00:00"/>
    <d v="1899-12-30T20:54:00"/>
    <s v="012-024-00414642"/>
    <s v="9000812888"/>
    <s v="012-022-00317945"/>
    <n v="2336.4"/>
    <n v="2619.59"/>
    <s v="ZPVN"/>
    <s v="40570487"/>
    <s v="0000398778"/>
    <n v="8002837695"/>
    <n v="1002218378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60"/>
    <n v="18000"/>
    <n v="9060"/>
    <n v="266.39999999999998"/>
    <m/>
    <x v="141"/>
    <n v="12"/>
    <s v="12"/>
    <n v="18"/>
    <x v="1"/>
    <n v="0.74"/>
    <n v="14.799999999999999"/>
    <s v="TRANSPORTE PROPIO"/>
  </r>
  <r>
    <n v="1002218300"/>
    <s v="UE01"/>
    <d v="2022-04-12T00:00:00"/>
    <d v="1899-12-30T20:58:00"/>
    <s v="012-024-00414643"/>
    <s v=""/>
    <s v=""/>
    <n v="0"/>
    <n v="0"/>
    <s v="ZPRC"/>
    <s v="2500109061"/>
    <s v="0000398731"/>
    <n v="8002837595"/>
    <n v="1002218300"/>
    <s v="15-00001121"/>
    <s v="GLADIADOR"/>
    <n v="32.75"/>
    <s v="T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18689"/>
    <s v="TOAPANTA LUIS"/>
    <s v="ZECI"/>
    <s v="18IAI0994"/>
    <s v="2"/>
    <s v="Sin Pallet"/>
    <n v="0"/>
    <n v="0"/>
    <x v="0"/>
    <n v="52420"/>
    <n v="32750"/>
    <n v="19670"/>
    <n v="985.78"/>
    <m/>
    <x v="1"/>
    <n v="12"/>
    <s v="12"/>
    <n v="32.75"/>
    <x v="1"/>
    <n v="30.100152671755723"/>
    <n v="30.100152671755723"/>
    <s v="TRANSCONCEM CIA.LTDA."/>
  </r>
  <r>
    <n v="1002218349"/>
    <s v="UE01"/>
    <d v="2022-04-12T00:00:00"/>
    <d v="1899-12-30T21:12:00"/>
    <s v="012-024-00414644"/>
    <s v="9000812891"/>
    <s v="012-022-00317947"/>
    <n v="1060.8"/>
    <n v="1189.3800000000001"/>
    <s v="ZPVN"/>
    <s v="40570465"/>
    <s v="0000398741"/>
    <n v="8002837663"/>
    <n v="1002218349"/>
    <s v="15-00001123"/>
    <s v="SELVALEGRE"/>
    <n v="160"/>
    <s v="BOL"/>
    <s v="101780"/>
    <s v="MEGAPROFER S.A."/>
    <s v="811121"/>
    <s v="FERRETERIAS ECONOMICAS SALCEDO"/>
    <s v="SALCEDO"/>
    <s v="AV. JAIME MATA YEROVI SN"/>
    <s v="OXSALC"/>
    <s v="O-Cotopaxi-Salcedo"/>
    <n v="218"/>
    <x v="16"/>
    <x v="16"/>
    <s v="100022266"/>
    <s v="CALDERON REYES SEGUNDO JORGE"/>
    <s v="ZEMU"/>
    <s v="18UE711"/>
    <s v="2"/>
    <s v="Sin Pallet"/>
    <n v="0"/>
    <n v="0"/>
    <x v="0"/>
    <n v="12527.222"/>
    <n v="8022.2219999999998"/>
    <n v="4505"/>
    <n v="121.6"/>
    <m/>
    <x v="16"/>
    <n v="12"/>
    <s v="12"/>
    <n v="8"/>
    <x v="1"/>
    <n v="0.76"/>
    <n v="15.2"/>
    <s v="LA ARMENIA S.A."/>
  </r>
  <r>
    <n v="1002218349"/>
    <s v="UE01"/>
    <d v="2022-04-12T00:00:00"/>
    <d v="1899-12-30T21:12:00"/>
    <s v="012-024-00414645"/>
    <s v="9000812890"/>
    <s v="012-022-00317946"/>
    <n v="1270.6500000000001"/>
    <n v="1424.66"/>
    <s v="ZPVN"/>
    <s v="40570437"/>
    <s v="0000398740"/>
    <n v="8002837662"/>
    <n v="1002218349"/>
    <s v="15-00001123"/>
    <s v="SELVALEGRE"/>
    <n v="20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6"/>
    <x v="16"/>
    <s v="100022266"/>
    <s v="CALDERON REYES SEGUNDO JORGE"/>
    <s v="ZEMU"/>
    <s v="18UE711"/>
    <s v="2"/>
    <s v="Sin Pallet"/>
    <n v="0"/>
    <n v="0"/>
    <x v="0"/>
    <n v="14532.778"/>
    <n v="10027.778"/>
    <n v="4505"/>
    <n v="148"/>
    <m/>
    <x v="16"/>
    <n v="12"/>
    <s v="12"/>
    <n v="10"/>
    <x v="1"/>
    <n v="0.74"/>
    <n v="14.8"/>
    <s v="LA ARMENIA S.A."/>
  </r>
  <r>
    <n v="1002218390"/>
    <s v="UE01"/>
    <d v="2022-04-12T00:00:00"/>
    <d v="1899-12-30T21:17:00"/>
    <s v="012-024-00414646"/>
    <s v="9000812893"/>
    <s v="012-022-00317948"/>
    <n v="2484"/>
    <n v="2785.08"/>
    <s v="ZPVN"/>
    <s v="40570486"/>
    <s v="0000398776"/>
    <n v="8002837712"/>
    <n v="1002218390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44"/>
    <x v="44"/>
    <s v="10007279"/>
    <s v="QUILUMBANGO LLIQUIN HECTOR FERNANDO"/>
    <s v="ZEMU"/>
    <s v="18UE701"/>
    <s v="2"/>
    <s v="Sin Pallet"/>
    <n v="0"/>
    <n v="0"/>
    <x v="0"/>
    <n v="27140"/>
    <n v="18050"/>
    <n v="9090"/>
    <n v="75.599999999999994"/>
    <m/>
    <x v="42"/>
    <n v="12"/>
    <s v="12"/>
    <n v="18"/>
    <x v="1"/>
    <n v="0.21"/>
    <n v="4.1999999999999993"/>
    <s v="LIDENORTI S.A."/>
  </r>
  <r>
    <n v="1002218376"/>
    <s v="UE01"/>
    <d v="2022-04-12T00:00:00"/>
    <d v="1899-12-30T21:25:00"/>
    <s v="012-024-00414647"/>
    <s v=""/>
    <s v=""/>
    <n v="0"/>
    <n v="0"/>
    <s v="ZPRC"/>
    <s v="2500109069"/>
    <s v="0000398847"/>
    <n v="8002837692"/>
    <n v="1002218376"/>
    <s v="15-00001116"/>
    <s v="ARMADURO GRANEL"/>
    <n v="30.85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9170"/>
    <n v="30850"/>
    <n v="18320"/>
    <n v="502.86"/>
    <m/>
    <x v="7"/>
    <n v="12"/>
    <s v="12"/>
    <n v="30.85"/>
    <x v="1"/>
    <n v="16.300162074554294"/>
    <n v="16.300162074554294"/>
    <s v="TRANSPORTE PROPIO"/>
  </r>
  <r>
    <n v="1002218377"/>
    <s v="UE01"/>
    <d v="2022-04-12T00:00:00"/>
    <d v="1899-12-30T21:28:00"/>
    <s v="012-024-00414648"/>
    <s v=""/>
    <s v=""/>
    <n v="0"/>
    <n v="0"/>
    <s v="ZPRC"/>
    <s v="2500109067"/>
    <s v="0000398814"/>
    <n v="8002837693"/>
    <n v="1002218377"/>
    <s v="15-00000181"/>
    <s v="ARMADURO ANTIHUMEDAD"/>
    <n v="2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s v="18UE328"/>
    <s v="4"/>
    <s v="Pallet Cortesia"/>
    <n v="0"/>
    <n v="0"/>
    <x v="0"/>
    <n v="20937.5"/>
    <n v="12037.5"/>
    <n v="8900"/>
    <n v="201.6"/>
    <m/>
    <x v="168"/>
    <n v="12"/>
    <s v="12"/>
    <n v="12"/>
    <x v="1"/>
    <n v="0.84"/>
    <n v="16.8"/>
    <s v="TRANSLOBOL S.A."/>
  </r>
  <r>
    <n v="1002218377"/>
    <s v="UE01"/>
    <d v="2022-04-12T00:00:00"/>
    <d v="1899-12-30T21:28:00"/>
    <s v="012-024-00414649"/>
    <s v=""/>
    <s v=""/>
    <n v="0"/>
    <n v="0"/>
    <s v="ZPRC"/>
    <s v="2500109067"/>
    <s v="0000398812"/>
    <n v="8002837694"/>
    <n v="1002218377"/>
    <s v="15-00001119"/>
    <s v="CAMPEON ANTIHUMEDAD"/>
    <n v="40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s v="18UE328"/>
    <s v="4"/>
    <s v="Pallet Cortesia"/>
    <n v="0"/>
    <n v="0"/>
    <x v="0"/>
    <n v="28962.5"/>
    <n v="20062.5"/>
    <n v="8900"/>
    <n v="336"/>
    <m/>
    <x v="168"/>
    <n v="12"/>
    <s v="12"/>
    <n v="20"/>
    <x v="1"/>
    <n v="0.84"/>
    <n v="16.8"/>
    <s v="TRANSLOBOL S.A."/>
  </r>
  <r>
    <n v="1002218411"/>
    <s v="UE01"/>
    <d v="2022-04-12T00:00:00"/>
    <d v="1899-12-30T21:41:00"/>
    <s v="012-024-00414650"/>
    <s v="9000812895"/>
    <s v="012-022-00317949"/>
    <n v="4400.59"/>
    <n v="4933.97"/>
    <s v="ZPVN"/>
    <s v="40570362"/>
    <s v="P000034266"/>
    <n v="8002837741"/>
    <n v="1002218411"/>
    <s v="15-00001123"/>
    <s v="SELVALEGRE"/>
    <n v="68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51900"/>
    <n v="34070"/>
    <n v="17830"/>
    <n v="612"/>
    <m/>
    <x v="5"/>
    <n v="12"/>
    <s v="12"/>
    <n v="34"/>
    <x v="1"/>
    <n v="0.9"/>
    <n v="18"/>
    <s v="TRANSPORTE PROPIO"/>
  </r>
  <r>
    <n v="1002218417"/>
    <s v="UE01"/>
    <d v="2022-04-12T00:00:00"/>
    <d v="1899-12-30T21:43:00"/>
    <s v="012-024-00414651"/>
    <s v="9000812896"/>
    <s v="012-022-00317950"/>
    <n v="2329.7199999999998"/>
    <n v="2612.1"/>
    <s v="ZPVN"/>
    <s v="40570226"/>
    <s v="P000034227"/>
    <n v="8002837745"/>
    <n v="1002218417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40"/>
    <n v="9020"/>
    <n v="266.39999999999998"/>
    <m/>
    <x v="90"/>
    <n v="12"/>
    <s v="12"/>
    <n v="18"/>
    <x v="1"/>
    <n v="0.74"/>
    <n v="14.799999999999999"/>
    <s v="TRANSPORTE PROPIO"/>
  </r>
  <r>
    <n v="1002218442"/>
    <s v="UE01"/>
    <d v="2022-04-12T00:00:00"/>
    <d v="1899-12-30T22:10:00"/>
    <s v="012-024-00414652"/>
    <s v="9000812899"/>
    <s v="012-022-00317952"/>
    <n v="1504.8"/>
    <n v="1687.2"/>
    <s v="ZPVN"/>
    <s v="40570163"/>
    <s v="P000034219"/>
    <n v="8002837770"/>
    <n v="1002218442"/>
    <s v="15-00001119"/>
    <s v="CAMPEON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1001.817999999999"/>
    <n v="12021.817999999999"/>
    <n v="8980"/>
    <n v="319.2"/>
    <m/>
    <x v="52"/>
    <n v="12"/>
    <s v="12"/>
    <n v="12"/>
    <x v="1"/>
    <n v="1.3299999999999998"/>
    <n v="26.599999999999998"/>
    <s v="TRANSPORTE PROPIO"/>
  </r>
  <r>
    <n v="1002218442"/>
    <s v="UE01"/>
    <d v="2022-04-12T00:00:00"/>
    <d v="1899-12-30T22:10:00"/>
    <s v="012-024-00414653"/>
    <s v="9000812898"/>
    <s v="012-022-00317951"/>
    <n v="2738.4"/>
    <n v="3070.31"/>
    <s v="ZPVN"/>
    <s v="40570162"/>
    <s v="P000034218"/>
    <n v="8002837771"/>
    <n v="1002218442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0018.182000000001"/>
    <n v="21038.182000000001"/>
    <n v="8980"/>
    <n v="558.6"/>
    <m/>
    <x v="52"/>
    <n v="12"/>
    <s v="12"/>
    <n v="21"/>
    <x v="1"/>
    <n v="1.33"/>
    <n v="26.6"/>
    <s v="TRANSPORTE PROPIO"/>
  </r>
  <r>
    <n v="1002218454"/>
    <s v="UE01"/>
    <d v="2022-04-12T00:00:00"/>
    <d v="1899-12-30T22:16:00"/>
    <s v="012-024-00414654"/>
    <s v="9000812900"/>
    <s v="012-022-00317953"/>
    <n v="4332.04"/>
    <n v="4857.1099999999997"/>
    <s v="ZPVN"/>
    <s v="40570275"/>
    <s v="0000398384"/>
    <n v="8002837783"/>
    <n v="1002218454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740"/>
    <n v="33070"/>
    <n v="17670"/>
    <n v="594"/>
    <m/>
    <x v="155"/>
    <n v="12"/>
    <s v="12"/>
    <n v="33"/>
    <x v="1"/>
    <n v="0.9"/>
    <n v="18"/>
    <s v="TRANSPORTE PROPIO"/>
  </r>
  <r>
    <n v="1002218466"/>
    <s v="UE01"/>
    <d v="2022-04-12T00:00:00"/>
    <d v="1899-12-30T22:36:00"/>
    <s v="012-024-00414655"/>
    <s v="9000812903"/>
    <s v="012-022-00317954"/>
    <n v="4316.3999999999996"/>
    <n v="4839.58"/>
    <s v="ZPVN"/>
    <s v="40570557"/>
    <s v="P000034305"/>
    <n v="8002837794"/>
    <n v="1002218466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1010"/>
    <n v="33050"/>
    <n v="17960"/>
    <n v="488.4"/>
    <m/>
    <x v="106"/>
    <n v="12"/>
    <s v="12"/>
    <n v="33"/>
    <x v="1"/>
    <n v="0.74"/>
    <n v="14.799999999999999"/>
    <s v="TRANSPORTE PROPIO"/>
  </r>
  <r>
    <n v="1002218478"/>
    <s v="UE01"/>
    <d v="2022-04-12T00:00:00"/>
    <d v="1899-12-30T22:46:00"/>
    <s v="012-024-00414656"/>
    <s v="9000812906"/>
    <s v="012-022-00317955"/>
    <n v="2329.7199999999998"/>
    <n v="2612.1"/>
    <s v="ZPVN"/>
    <s v="40570485"/>
    <s v="0000398773"/>
    <n v="8002837804"/>
    <n v="1002218478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6920"/>
    <n v="18010"/>
    <n v="8910"/>
    <n v="324"/>
    <m/>
    <x v="99"/>
    <n v="12"/>
    <s v="12"/>
    <n v="18"/>
    <x v="1"/>
    <n v="0.9"/>
    <n v="18"/>
    <s v="TRANSPORTE PROPIO"/>
  </r>
  <r>
    <n v="1002218473"/>
    <s v="UE01"/>
    <d v="2022-04-12T00:00:00"/>
    <d v="1899-12-30T23:08:00"/>
    <s v="012-024-00414657"/>
    <s v="9000812908"/>
    <s v="012-022-00317956"/>
    <n v="4020.48"/>
    <n v="4507.79"/>
    <s v="ZPVN"/>
    <s v="40570375"/>
    <s v="0000398597"/>
    <n v="8002837798"/>
    <n v="1002218473"/>
    <s v="15-00000218"/>
    <s v="MAGNO HE"/>
    <n v="31.79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50430"/>
    <n v="31790"/>
    <n v="18640"/>
    <n v="651.05999999999995"/>
    <m/>
    <x v="28"/>
    <n v="12"/>
    <s v="12"/>
    <n v="31.79"/>
    <x v="1"/>
    <n v="20.480025165146269"/>
    <n v="20.480025165146269"/>
    <s v="TRANSALMEIDA"/>
  </r>
  <r>
    <n v="1002218604"/>
    <s v="UE01"/>
    <d v="2022-04-13T00:00:00"/>
    <d v="1899-12-30T04:46:00"/>
    <s v="012-024-00414658"/>
    <s v="9000812916"/>
    <s v="012-022-00317957"/>
    <n v="2545.1999999999998"/>
    <n v="2853.69"/>
    <s v="ZPVN"/>
    <s v="40570476"/>
    <s v="0000398754"/>
    <n v="8002837976"/>
    <n v="1002218604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32"/>
    <s v="CORREA MILTON"/>
    <s v="ZEMU"/>
    <s v="18UE712"/>
    <s v="2"/>
    <s v="Sin Pallet"/>
    <n v="0"/>
    <n v="0"/>
    <x v="0"/>
    <n v="27010"/>
    <n v="18040"/>
    <n v="8970"/>
    <n v="381.6"/>
    <m/>
    <x v="104"/>
    <n v="13"/>
    <s v="13"/>
    <n v="18"/>
    <x v="1"/>
    <n v="1.06"/>
    <n v="21.200000000000003"/>
    <s v="LA ARMENIA S.A."/>
  </r>
  <r>
    <n v="1002218606"/>
    <s v="UE01"/>
    <d v="2022-04-13T00:00:00"/>
    <d v="1899-12-30T04:49:00"/>
    <s v="012-024-00414659"/>
    <s v=""/>
    <s v=""/>
    <n v="0"/>
    <n v="0"/>
    <s v="ZPRC"/>
    <s v="2500109070"/>
    <s v="0000398849"/>
    <n v="8002837978"/>
    <n v="100221860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s v="18UE730"/>
    <s v="2"/>
    <s v="Sin Pallet"/>
    <n v="0"/>
    <n v="0"/>
    <x v="0"/>
    <n v="27080"/>
    <n v="18010"/>
    <n v="9070"/>
    <n v="248.4"/>
    <m/>
    <x v="119"/>
    <n v="13"/>
    <s v="13"/>
    <n v="18"/>
    <x v="1"/>
    <n v="0.69000000000000006"/>
    <n v="13.8"/>
    <s v="LIDENORTI S.A."/>
  </r>
  <r>
    <n v="1002218622"/>
    <s v="UE01"/>
    <d v="2022-04-13T00:00:00"/>
    <d v="1899-12-30T04:56:00"/>
    <s v="012-024-00414660"/>
    <s v="9000812918"/>
    <s v="012-022-00317959"/>
    <n v="837.6"/>
    <n v="939.12"/>
    <s v="ZPVN"/>
    <s v="40570489"/>
    <s v="0000398781"/>
    <n v="8002837998"/>
    <n v="1002218622"/>
    <s v="15-00001119"/>
    <s v="CAMPEON ANTIHUMEDAD"/>
    <n v="12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s v="18UE510"/>
    <s v="2"/>
    <s v="Sin Pallet"/>
    <n v="0"/>
    <n v="0"/>
    <x v="0"/>
    <n v="10643.333000000001"/>
    <n v="6003.3329999999996"/>
    <n v="4640"/>
    <n v="152.4"/>
    <m/>
    <x v="35"/>
    <n v="13"/>
    <s v="13"/>
    <n v="6"/>
    <x v="1"/>
    <n v="1.27"/>
    <n v="25.400000000000002"/>
    <s v="RAPIDO EL OTAVALEÑITO S.A."/>
  </r>
  <r>
    <n v="1002218622"/>
    <s v="UE01"/>
    <d v="2022-04-13T00:00:00"/>
    <d v="1899-12-30T04:56:00"/>
    <s v="012-024-00414661"/>
    <s v="9000812917"/>
    <s v="012-022-00317958"/>
    <n v="1742.4"/>
    <n v="1953.59"/>
    <s v="ZPVN"/>
    <s v="40570489"/>
    <s v="0000398780"/>
    <n v="8002837997"/>
    <n v="1002218622"/>
    <s v="15-00001124"/>
    <s v="SELVALEGRE ANTIHUMEDAD"/>
    <n v="24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s v="18UE510"/>
    <s v="2"/>
    <s v="Sin Pallet"/>
    <n v="0"/>
    <n v="0"/>
    <x v="0"/>
    <n v="16646.667000000001"/>
    <n v="12006.666999999999"/>
    <n v="4640"/>
    <n v="304.8"/>
    <m/>
    <x v="35"/>
    <n v="13"/>
    <s v="13"/>
    <n v="12"/>
    <x v="1"/>
    <n v="1.27"/>
    <n v="25.400000000000002"/>
    <s v="RAPIDO EL OTAVALEÑITO S.A."/>
  </r>
  <r>
    <n v="1002218609"/>
    <s v="UE01"/>
    <d v="2022-04-13T00:00:00"/>
    <d v="1899-12-30T05:20:00"/>
    <s v="012-024-00414662"/>
    <s v="9000812767"/>
    <s v="013-020-00048320"/>
    <n v="529.05999999999995"/>
    <n v="593.19000000000005"/>
    <s v="ZPDF"/>
    <s v="70178769"/>
    <s v="0000398714"/>
    <n v="8002837982"/>
    <n v="1002218609"/>
    <s v="15-00001119"/>
    <s v="CAMPEON ANTIHUMEDAD"/>
    <n v="8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s v="18UE574"/>
    <s v="2"/>
    <s v="Sin Pallet"/>
    <n v="0"/>
    <n v="0"/>
    <x v="0"/>
    <n v="8701.6669999999995"/>
    <n v="4001.6669999999999"/>
    <n v="4700"/>
    <n v="99.2"/>
    <m/>
    <x v="37"/>
    <n v="13"/>
    <s v="13"/>
    <n v="4"/>
    <x v="1"/>
    <n v="1.24"/>
    <n v="24.8"/>
    <s v="TRANSLOBOL S.A."/>
  </r>
  <r>
    <n v="1002218609"/>
    <s v="UE01"/>
    <d v="2022-04-13T00:00:00"/>
    <d v="1899-12-30T05:20:00"/>
    <s v="012-024-00414663"/>
    <s v="9000812919"/>
    <s v="012-022-00317960"/>
    <n v="808.8"/>
    <n v="906.84"/>
    <s v="ZPVN"/>
    <s v="40570445"/>
    <s v="0000398716"/>
    <n v="8002837983"/>
    <n v="1002218609"/>
    <s v="15-00001119"/>
    <s v="CAMPEON ANTIHUMEDAD"/>
    <n v="12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39"/>
    <x v="39"/>
    <s v="100014935"/>
    <s v="MENDEZ EDMUNDO"/>
    <s v="ZEMT"/>
    <s v="18UE574"/>
    <s v="2"/>
    <s v="Sin Pallet"/>
    <n v="0"/>
    <n v="0"/>
    <x v="0"/>
    <n v="10702.5"/>
    <n v="6002.5"/>
    <n v="4700"/>
    <n v="148.80000000000001"/>
    <m/>
    <x v="37"/>
    <n v="13"/>
    <s v="13"/>
    <n v="6"/>
    <x v="1"/>
    <n v="1.24"/>
    <n v="24.8"/>
    <s v="TRANSLOBOL S.A."/>
  </r>
  <r>
    <n v="1002218609"/>
    <s v="UE01"/>
    <d v="2022-04-13T00:00:00"/>
    <d v="1899-12-30T05:20:00"/>
    <s v="012-024-00414664"/>
    <s v="9000812766"/>
    <s v="013-020-00048319"/>
    <n v="1923.77"/>
    <n v="2156.94"/>
    <s v="ZPDF"/>
    <s v="70178771"/>
    <s v="0000398715"/>
    <n v="8002837981"/>
    <n v="1002218609"/>
    <s v="15-00001124"/>
    <s v="SELVALEGRE ANTIHUMEDAD"/>
    <n v="28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s v="18UE574"/>
    <s v="2"/>
    <s v="Sin Pallet"/>
    <n v="0"/>
    <n v="0"/>
    <x v="0"/>
    <n v="18705.832999999999"/>
    <n v="14005.833000000001"/>
    <n v="4700"/>
    <n v="347.2"/>
    <m/>
    <x v="37"/>
    <n v="13"/>
    <s v="13"/>
    <n v="14"/>
    <x v="1"/>
    <n v="1.24"/>
    <n v="24.8"/>
    <s v="TRANSLOBOL S.A."/>
  </r>
  <r>
    <n v="1002218608"/>
    <s v="UE01"/>
    <d v="2022-04-13T00:00:00"/>
    <d v="1899-12-30T05:28:00"/>
    <s v="012-024-00414665"/>
    <s v=""/>
    <s v=""/>
    <n v="0"/>
    <n v="0"/>
    <s v="ZPRC"/>
    <s v="2500109064"/>
    <s v="0000398795"/>
    <n v="8002837980"/>
    <n v="1002218608"/>
    <s v="15-00001124"/>
    <s v="SELVALEGRE ANTIHUMEDAD"/>
    <n v="640"/>
    <s v="BOL"/>
    <s v="101487"/>
    <s v="METALHIERRO S.A."/>
    <s v="801859"/>
    <s v="SUCURSAL METALHIERRO"/>
    <s v="MANTA"/>
    <s v="SUCURSAL METALHIERRO/AVENIDA 113"/>
    <s v="OMMANT"/>
    <s v="O-Manabi-Manta"/>
    <n v="486"/>
    <x v="70"/>
    <x v="70"/>
    <s v="100017519"/>
    <s v="VILLALBA PATRICIO"/>
    <s v="ZETT"/>
    <s v="18UE305"/>
    <s v="1"/>
    <s v="Con Pallet"/>
    <n v="0.05"/>
    <n v="32"/>
    <x v="0"/>
    <n v="50570"/>
    <n v="32020"/>
    <n v="18550"/>
    <n v="723.2"/>
    <m/>
    <x v="68"/>
    <n v="13"/>
    <s v="13"/>
    <n v="32"/>
    <x v="1"/>
    <n v="1.1300000000000001"/>
    <n v="22.6"/>
    <s v="TRANSPORTE PROPIO"/>
  </r>
  <r>
    <n v="1002218631"/>
    <s v="UE01"/>
    <d v="2022-04-13T00:00:00"/>
    <d v="1899-12-30T05:33:00"/>
    <s v="012-024-00414666"/>
    <s v="9000812920"/>
    <s v="012-022-00317961"/>
    <n v="3665.65"/>
    <n v="4109.95"/>
    <s v="ZPVN"/>
    <s v="40569621"/>
    <s v="0000398567"/>
    <n v="8002838009"/>
    <n v="1002218631"/>
    <s v="15-00000218"/>
    <s v="MAGNO HE"/>
    <n v="31.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250"/>
    <n v="31500"/>
    <n v="19750"/>
    <n v="0"/>
    <m/>
    <x v="3"/>
    <n v="13"/>
    <s v="13"/>
    <n v="31.5"/>
    <x v="1"/>
    <n v="0"/>
    <n v="0"/>
    <s v="HORMIANDES"/>
  </r>
  <r>
    <n v="1002218633"/>
    <s v="UE01"/>
    <d v="2022-04-13T00:00:00"/>
    <d v="1899-12-30T05:36:00"/>
    <s v="012-024-00414667"/>
    <s v="9000812921"/>
    <s v="012-022-00317962"/>
    <n v="3867.6"/>
    <n v="4336.38"/>
    <s v="ZPVN"/>
    <s v="40569667"/>
    <s v="0000397595"/>
    <n v="8002838012"/>
    <n v="1002218633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00"/>
    <n v="33080"/>
    <n v="18220"/>
    <n v="620.4"/>
    <m/>
    <x v="8"/>
    <n v="13"/>
    <s v="13"/>
    <n v="33"/>
    <x v="1"/>
    <n v="0.94"/>
    <n v="18.8"/>
    <s v="TRANSPORTE PROPIO"/>
  </r>
  <r>
    <n v="1002218639"/>
    <s v="UE01"/>
    <d v="2022-04-13T00:00:00"/>
    <d v="1899-12-30T05:44:00"/>
    <s v="012-024-00414668"/>
    <s v="9000812924"/>
    <s v="012-022-00317963"/>
    <n v="2534.4"/>
    <n v="2841.59"/>
    <s v="ZPVN"/>
    <s v="40570307"/>
    <s v="0000398445"/>
    <n v="8002838021"/>
    <n v="1002218639"/>
    <s v="15-00001123"/>
    <s v="SELVALEGRE"/>
    <n v="360"/>
    <s v="BOL"/>
    <s v="103751"/>
    <s v="RODRIGUEZ GUERRA MARIA JOSE"/>
    <s v="810986"/>
    <s v="OBRA OTON"/>
    <s v="CAYAMBE"/>
    <s v="CALLE PRINCIPAL Y 10 DE AGOSTO"/>
    <s v="OPCAYA"/>
    <s v="O-Pichincha-Cayambe"/>
    <n v="40"/>
    <x v="9"/>
    <x v="9"/>
    <s v="100014857"/>
    <s v="PASPUEZAN WILSON"/>
    <s v="ZEMU"/>
    <s v="18UE346"/>
    <s v="2"/>
    <s v="Sin Pallet"/>
    <n v="0"/>
    <n v="0"/>
    <x v="0"/>
    <n v="27080"/>
    <n v="18040"/>
    <n v="9040"/>
    <n v="75.599999999999994"/>
    <m/>
    <x v="9"/>
    <n v="13"/>
    <s v="13"/>
    <n v="18"/>
    <x v="1"/>
    <n v="0.21"/>
    <n v="4.1999999999999993"/>
    <s v="LIDENORTI S.A."/>
  </r>
  <r>
    <n v="1002218654"/>
    <s v="UE01"/>
    <d v="2022-04-13T00:00:00"/>
    <d v="1899-12-30T07:07:00"/>
    <s v="012-024-00414669"/>
    <s v=""/>
    <s v=""/>
    <n v="0"/>
    <n v="0"/>
    <s v="ZPRC"/>
    <s v="2500109002"/>
    <s v="0000398495"/>
    <n v="8002838041"/>
    <n v="1002218654"/>
    <s v="15-00000218"/>
    <s v="MAGNO HE"/>
    <n v="32.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51100"/>
    <n v="32500"/>
    <n v="18600"/>
    <n v="301.93"/>
    <m/>
    <x v="1"/>
    <n v="13"/>
    <s v="13"/>
    <n v="32.5"/>
    <x v="1"/>
    <n v="9.2901538461538458"/>
    <n v="9.2901538461538458"/>
    <s v="TRANSCONCEM CIA. LTDA."/>
  </r>
  <r>
    <n v="1002218655"/>
    <s v="UE01"/>
    <d v="2022-04-13T00:00:00"/>
    <d v="1899-12-30T07:12:00"/>
    <s v="012-024-00414670"/>
    <s v=""/>
    <s v=""/>
    <n v="0"/>
    <n v="0"/>
    <s v="ZPRC"/>
    <s v="2500109067"/>
    <s v="0000398818"/>
    <n v="8002838042"/>
    <n v="1002218655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8114"/>
    <s v="MENDEZ MARCO"/>
    <s v="ZETT"/>
    <s v="18UE587"/>
    <s v="4"/>
    <s v="Pallet Cortesia"/>
    <n v="0"/>
    <n v="0"/>
    <x v="0"/>
    <n v="50630"/>
    <n v="32090"/>
    <n v="18540"/>
    <n v="537.6"/>
    <m/>
    <x v="102"/>
    <n v="13"/>
    <s v="13"/>
    <n v="32"/>
    <x v="1"/>
    <n v="0.84000000000000008"/>
    <n v="16.8"/>
    <s v="TRANSSJQ S.A."/>
  </r>
  <r>
    <n v="1002218682"/>
    <s v="UE01"/>
    <d v="2022-04-13T00:00:00"/>
    <d v="1899-12-30T07:16:00"/>
    <s v="012-024-00414671"/>
    <s v="9000812982"/>
    <s v="012-022-00317964"/>
    <n v="3312.14"/>
    <n v="3713.6"/>
    <s v="ZPVN"/>
    <s v="40570534"/>
    <s v="P000034294"/>
    <n v="8002838064"/>
    <n v="1002218682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41"/>
    <x v="41"/>
    <s v="100018027"/>
    <s v="CABRERA ALFREDO"/>
    <s v="ZEMT"/>
    <s v="18UE579"/>
    <s v="1"/>
    <s v="Con Pallet"/>
    <n v="0.05"/>
    <n v="24"/>
    <x v="0"/>
    <n v="39190"/>
    <n v="24060"/>
    <n v="15130"/>
    <n v="91.2"/>
    <m/>
    <x v="39"/>
    <n v="13"/>
    <s v="13"/>
    <n v="24"/>
    <x v="1"/>
    <n v="0.19"/>
    <n v="3.8000000000000003"/>
    <s v="LIDENORTI S.A."/>
  </r>
  <r>
    <n v="1002218667"/>
    <s v="UE01"/>
    <d v="2022-04-13T00:00:00"/>
    <d v="1899-12-30T07:17:00"/>
    <s v="012-024-00414672"/>
    <s v=""/>
    <s v=""/>
    <n v="0"/>
    <n v="0"/>
    <s v="ZPRC"/>
    <s v="2500109060"/>
    <s v="P000034289"/>
    <n v="8002838052"/>
    <n v="1002218667"/>
    <s v="15-00001123"/>
    <s v="SELVALEGRE"/>
    <n v="640"/>
    <s v="BOL"/>
    <s v="101629"/>
    <s v="CAMPAÑA MALDONADO BLANCA CECILIA"/>
    <s v="806430"/>
    <s v="CENTRO DE ACOPIO"/>
    <s v="QUITO"/>
    <s v="LIRA ÑAN Y AMARU ÑAN"/>
    <s v="OPQUIT"/>
    <s v="O-Pichincha-Quitumbe"/>
    <n v="127"/>
    <x v="42"/>
    <x v="42"/>
    <s v="100014842"/>
    <s v="ANRRANGO VICTOR"/>
    <s v="ZETT"/>
    <s v="18UE316"/>
    <s v="4"/>
    <s v="Pallet Cortesia"/>
    <n v="0"/>
    <n v="0"/>
    <x v="0"/>
    <n v="50350"/>
    <n v="32070"/>
    <n v="18280"/>
    <n v="326.39999999999998"/>
    <m/>
    <x v="40"/>
    <n v="13"/>
    <s v="13"/>
    <n v="32"/>
    <x v="1"/>
    <n v="0.51"/>
    <n v="10.199999999999999"/>
    <s v="TRANSSJQ S.A."/>
  </r>
  <r>
    <n v="1002218669"/>
    <s v="UE01"/>
    <d v="2022-04-13T00:00:00"/>
    <d v="1899-12-30T07:29:00"/>
    <s v="012-024-00414673"/>
    <s v="9000812984"/>
    <s v="012-022-00317965"/>
    <n v="4080.49"/>
    <n v="4575.07"/>
    <s v="ZPVN"/>
    <s v="40569769"/>
    <s v="P000034084"/>
    <n v="8002838053"/>
    <n v="1002218669"/>
    <s v="15-00001116"/>
    <s v="ARMADURO GRANEL"/>
    <n v="32.39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50420"/>
    <n v="32390"/>
    <n v="18030"/>
    <n v="527.96"/>
    <m/>
    <x v="106"/>
    <n v="13"/>
    <s v="13"/>
    <n v="32.39"/>
    <x v="1"/>
    <n v="16.300092621179378"/>
    <n v="16.300092621179378"/>
    <s v="TRANSPORTE PROPIO"/>
  </r>
  <r>
    <n v="1002218690"/>
    <s v="UE01"/>
    <d v="2022-04-13T00:00:00"/>
    <d v="1899-12-30T07:31:00"/>
    <s v="012-024-00414674"/>
    <s v="9000812986"/>
    <s v="012-022-00317967"/>
    <n v="583.12"/>
    <n v="653.79"/>
    <s v="ZPVN"/>
    <s v="40570549"/>
    <s v="P000034302"/>
    <n v="8002838073"/>
    <n v="1002218690"/>
    <s v="15-00001120"/>
    <s v="CAMPEON"/>
    <n v="1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13982.120999999999"/>
    <n v="5012.1210000000001"/>
    <n v="8970"/>
    <n v="78"/>
    <m/>
    <x v="10"/>
    <n v="13"/>
    <s v="13"/>
    <n v="5"/>
    <x v="1"/>
    <n v="0.78"/>
    <n v="15.6"/>
    <s v="TRANSPORTE PROPIO"/>
  </r>
  <r>
    <n v="1002218690"/>
    <s v="UE01"/>
    <d v="2022-04-13T00:00:00"/>
    <d v="1899-12-30T07:31:00"/>
    <s v="012-024-00414675"/>
    <s v="9000812985"/>
    <s v="012-022-00317966"/>
    <n v="3557.82"/>
    <n v="3989.05"/>
    <s v="ZPVN"/>
    <s v="40570548"/>
    <s v="P000034301"/>
    <n v="8002838074"/>
    <n v="1002218690"/>
    <s v="15-00001123"/>
    <s v="SELVALEGRE"/>
    <n v="5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37037.879000000001"/>
    <n v="28067.879000000001"/>
    <n v="8970"/>
    <n v="436.8"/>
    <m/>
    <x v="10"/>
    <n v="13"/>
    <s v="13"/>
    <n v="28"/>
    <x v="1"/>
    <n v="0.78"/>
    <n v="15.6"/>
    <s v="TRANSPORTE PROPIO"/>
  </r>
  <r>
    <n v="1002218681"/>
    <s v="UE01"/>
    <d v="2022-04-13T00:00:00"/>
    <d v="1899-12-30T07:42:00"/>
    <s v="012-024-00414676"/>
    <s v=""/>
    <s v=""/>
    <n v="0"/>
    <n v="0"/>
    <s v="ZPRC"/>
    <s v="2500109002"/>
    <s v="0000398496"/>
    <n v="8002838063"/>
    <n v="1002218681"/>
    <s v="15-00000218"/>
    <s v="MAGNO HE"/>
    <n v="31.9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s v="18IBB5730"/>
    <s v="2"/>
    <s v="Sin Pallet"/>
    <n v="0"/>
    <n v="0"/>
    <x v="0"/>
    <n v="50060"/>
    <n v="31950"/>
    <n v="18110"/>
    <n v="296.82"/>
    <m/>
    <x v="1"/>
    <n v="13"/>
    <s v="13"/>
    <n v="31.95"/>
    <x v="1"/>
    <n v="9.2901408450704217"/>
    <n v="9.2901408450704217"/>
    <s v="TRANSCONCEM CIA. LTDA."/>
  </r>
  <r>
    <n v="1002218728"/>
    <s v="UE01"/>
    <d v="2022-04-13T00:00:00"/>
    <d v="1899-12-30T07:55:00"/>
    <s v="012-024-00414677"/>
    <s v="9000812987"/>
    <s v="012-022-00317968"/>
    <n v="2160.1"/>
    <n v="2421.92"/>
    <s v="ZPVN"/>
    <s v="40570279"/>
    <s v="0000398398"/>
    <n v="8002838113"/>
    <n v="1002218728"/>
    <s v="15-00001124"/>
    <s v="SELVALEGRE ANTIHUMEDAD"/>
    <n v="340"/>
    <s v="BOL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6740"/>
    <n v="17030"/>
    <n v="9710"/>
    <n v="452.2"/>
    <m/>
    <x v="107"/>
    <n v="13"/>
    <s v="13"/>
    <n v="17"/>
    <x v="1"/>
    <n v="1.33"/>
    <n v="26.599999999999998"/>
    <s v="TRANSPORTE PROPIO"/>
  </r>
  <r>
    <n v="1002218720"/>
    <s v="UE01"/>
    <d v="2022-04-13T00:00:00"/>
    <d v="1899-12-30T08:16:00"/>
    <s v="012-024-00414678"/>
    <s v="9000812990"/>
    <s v="012-022-00317969"/>
    <n v="3297.61"/>
    <n v="3697.3"/>
    <s v="ZPVN"/>
    <s v="40569623"/>
    <s v="0000398578"/>
    <n v="8002838103"/>
    <n v="1002218720"/>
    <s v="15-00001121"/>
    <s v="GLADIADOR"/>
    <n v="32.5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010"/>
    <n v="32500"/>
    <n v="18510"/>
    <n v="0"/>
    <m/>
    <x v="3"/>
    <n v="13"/>
    <s v="13"/>
    <n v="32.5"/>
    <x v="1"/>
    <n v="0"/>
    <n v="0"/>
    <s v="XAVIER VALENZUELA"/>
  </r>
  <r>
    <n v="1002218735"/>
    <s v="UE01"/>
    <d v="2022-04-13T00:00:00"/>
    <d v="1899-12-30T08:27:00"/>
    <s v="012-024-00414679"/>
    <s v="9000812994"/>
    <s v="012-022-00317971"/>
    <n v="806.12"/>
    <n v="903.82"/>
    <s v="ZPVN"/>
    <s v="40570609"/>
    <s v="P000034311"/>
    <n v="8002838122"/>
    <n v="1002218735"/>
    <s v="15-00001115"/>
    <s v="ARMADURO"/>
    <n v="120"/>
    <s v="BOL"/>
    <s v="101779"/>
    <s v="SORIA VARGAS VINICIO HERNAN"/>
    <s v="806550"/>
    <s v="BLOQUERA RAMON"/>
    <s v="QUITO"/>
    <s v="PANAMERICANA E35, CALLE 2"/>
    <s v="OPYARU"/>
    <s v="O-Pichincha-Yaruqui"/>
    <n v="87"/>
    <x v="106"/>
    <x v="106"/>
    <s v="100014973"/>
    <s v="CUACES JOSE ANTONIO"/>
    <s v="ZEMU"/>
    <s v="18UE677"/>
    <s v="2"/>
    <s v="Sin Pallet"/>
    <n v="0"/>
    <n v="0"/>
    <x v="0"/>
    <n v="10518.333000000001"/>
    <n v="6013.3329999999996"/>
    <n v="4505"/>
    <n v="45.6"/>
    <m/>
    <x v="104"/>
    <n v="13"/>
    <s v="13"/>
    <n v="6"/>
    <x v="1"/>
    <n v="0.38"/>
    <n v="7.6000000000000005"/>
    <s v="LA ARMENIA S.A."/>
  </r>
  <r>
    <n v="1002218735"/>
    <s v="UE01"/>
    <d v="2022-04-13T00:00:00"/>
    <d v="1899-12-30T08:27:00"/>
    <s v="012-024-00414680"/>
    <s v="9000812993"/>
    <s v="012-022-00317970"/>
    <n v="1605.16"/>
    <n v="1799.72"/>
    <s v="ZPVN"/>
    <s v="40570608"/>
    <s v="P000034310"/>
    <n v="8002838121"/>
    <n v="1002218735"/>
    <s v="15-00001123"/>
    <s v="SELVALEGRE"/>
    <n v="240"/>
    <s v="BOL"/>
    <s v="101779"/>
    <s v="SORIA VARGAS VINICIO HERNAN"/>
    <s v="803668"/>
    <s v="FERREHOGAR YARUQUI"/>
    <s v="QUITO"/>
    <s v="CALLE QUITO Y SIMON BOLIVAR"/>
    <s v="OPYARU"/>
    <s v="O-Pichincha-Yaruqui"/>
    <n v="87"/>
    <x v="106"/>
    <x v="106"/>
    <s v="100014973"/>
    <s v="CUACES JOSE ANTONIO"/>
    <s v="ZEMU"/>
    <s v="18UE677"/>
    <s v="2"/>
    <s v="Sin Pallet"/>
    <n v="0"/>
    <n v="0"/>
    <x v="0"/>
    <n v="16531.667000000001"/>
    <n v="12026.666999999999"/>
    <n v="4505"/>
    <n v="91.2"/>
    <m/>
    <x v="104"/>
    <n v="13"/>
    <s v="13"/>
    <n v="12"/>
    <x v="1"/>
    <n v="0.38"/>
    <n v="7.6000000000000005"/>
    <s v="LA ARMENIA S.A."/>
  </r>
  <r>
    <n v="1002218750"/>
    <s v="UE01"/>
    <d v="2022-04-13T00:00:00"/>
    <d v="1899-12-30T08:34:00"/>
    <s v="012-024-00414681"/>
    <s v="9000812996"/>
    <s v="012-022-00317972"/>
    <n v="4320.21"/>
    <n v="4843.8500000000004"/>
    <s v="ZPVN"/>
    <s v="40570550"/>
    <s v="P000034303"/>
    <n v="8002838140"/>
    <n v="1002218750"/>
    <s v="15-00001123"/>
    <s v="SELVALEGRE"/>
    <n v="6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51430"/>
    <n v="34100"/>
    <n v="17330"/>
    <n v="516.79999999999995"/>
    <m/>
    <x v="10"/>
    <n v="13"/>
    <s v="13"/>
    <n v="34"/>
    <x v="1"/>
    <n v="0.7599999999999999"/>
    <n v="15.2"/>
    <s v="TRANSPORTE PROPIO"/>
  </r>
  <r>
    <n v="1002218742"/>
    <s v="UE01"/>
    <d v="2022-04-13T00:00:00"/>
    <d v="1899-12-30T08:37:00"/>
    <s v="012-024-00414682"/>
    <s v="9000812998"/>
    <s v="012-022-00317974"/>
    <n v="557.57000000000005"/>
    <n v="625.15"/>
    <s v="ZPVN"/>
    <s v="40570614"/>
    <s v="P000034315"/>
    <n v="8002838130"/>
    <n v="1002218742"/>
    <s v="15-00001115"/>
    <s v="ARMADURO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s v="18UE304"/>
    <s v="2"/>
    <s v="Sin Pallet"/>
    <n v="0"/>
    <n v="0"/>
    <x v="0"/>
    <n v="8511.1110000000008"/>
    <n v="4011.1109999999999"/>
    <n v="4500"/>
    <n v="12"/>
    <m/>
    <x v="38"/>
    <n v="13"/>
    <s v="13"/>
    <n v="4"/>
    <x v="1"/>
    <n v="0.15"/>
    <n v="3"/>
    <s v="LIDENORTI S.A."/>
  </r>
  <r>
    <n v="1002218742"/>
    <s v="UE01"/>
    <d v="2022-04-13T00:00:00"/>
    <d v="1899-12-30T08:37:00"/>
    <s v="012-024-00414683"/>
    <s v="9000812997"/>
    <s v="012-022-00317973"/>
    <n v="1932.08"/>
    <n v="2166.2600000000002"/>
    <s v="ZPVN"/>
    <s v="40570613"/>
    <s v="P000034314"/>
    <n v="8002838131"/>
    <n v="1002218742"/>
    <s v="15-00001123"/>
    <s v="SELVALEGRE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s v="18UE304"/>
    <s v="2"/>
    <s v="Sin Pallet"/>
    <n v="0"/>
    <n v="0"/>
    <x v="0"/>
    <n v="18538.888999999999"/>
    <n v="14038.888999999999"/>
    <n v="4500"/>
    <n v="42"/>
    <m/>
    <x v="38"/>
    <n v="13"/>
    <s v="13"/>
    <n v="14"/>
    <x v="1"/>
    <n v="0.15"/>
    <n v="3"/>
    <s v="LIDENORTI S.A."/>
  </r>
  <r>
    <n v="1002218764"/>
    <s v="UE01"/>
    <d v="2022-04-13T00:00:00"/>
    <d v="1899-12-30T09:10:00"/>
    <s v="012-024-00414684"/>
    <s v="9000813004"/>
    <s v="012-022-00317975"/>
    <n v="2268"/>
    <n v="2542.9"/>
    <s v="ZPVN"/>
    <s v="40570616"/>
    <s v="0000398900"/>
    <n v="8002838157"/>
    <n v="1002218764"/>
    <s v="15-00001119"/>
    <s v="CAMPEON ANTIHUMEDAD"/>
    <n v="360"/>
    <s v="BOL"/>
    <s v="101664"/>
    <s v="ACERIA DEL ECUADOR C.A. ADELCA"/>
    <s v="809960"/>
    <s v="PLUAS AGUIRRE FABIOLA LUCIA"/>
    <s v="MOCACHE"/>
    <s v="VIA PRINCIPAL A JAUNECHE"/>
    <s v="ORMOCA"/>
    <s v="O-Losrios-Mocache"/>
    <n v="472"/>
    <x v="100"/>
    <x v="100"/>
    <s v="10008072"/>
    <s v="FLORES GARCIA CHRISTIA FERNANDO"/>
    <s v="ZEMU"/>
    <s v="18UE370"/>
    <s v="2"/>
    <s v="Sin Pallet"/>
    <n v="0"/>
    <n v="0"/>
    <x v="0"/>
    <n v="27240"/>
    <n v="18010"/>
    <n v="9230"/>
    <n v="424.8"/>
    <m/>
    <x v="98"/>
    <n v="13"/>
    <s v="13"/>
    <n v="18"/>
    <x v="1"/>
    <n v="1.18"/>
    <n v="23.6"/>
    <s v="SANJOPAS S.A."/>
  </r>
  <r>
    <n v="1002218784"/>
    <s v="UE01"/>
    <d v="2022-04-13T00:00:00"/>
    <d v="1899-12-30T09:16:00"/>
    <s v="012-024-00414685"/>
    <s v="9000813006"/>
    <s v="012-022-00317977"/>
    <n v="4054.8"/>
    <n v="4546.2700000000004"/>
    <s v="ZPVN"/>
    <s v="40570624"/>
    <s v="P000034323"/>
    <n v="8002838182"/>
    <n v="1002218784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33.332999999999"/>
    <n v="31103.332999999999"/>
    <n v="8830"/>
    <n v="458.8"/>
    <m/>
    <x v="27"/>
    <n v="13"/>
    <s v="13"/>
    <n v="31"/>
    <x v="1"/>
    <n v="0.74"/>
    <n v="14.8"/>
    <s v="TRANSPORTE PROPIO"/>
  </r>
  <r>
    <n v="1002218784"/>
    <s v="UE01"/>
    <d v="2022-04-13T00:00:00"/>
    <d v="1899-12-30T09:16:00"/>
    <s v="012-024-00414686"/>
    <s v="9000813005"/>
    <s v="012-022-00317976"/>
    <n v="260"/>
    <n v="291.51"/>
    <s v="ZPVN"/>
    <s v="40570625"/>
    <s v="P000034324"/>
    <n v="8002838183"/>
    <n v="1002218784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36.666999999999"/>
    <n v="2006.6669999999999"/>
    <n v="8830"/>
    <n v="29.6"/>
    <m/>
    <x v="27"/>
    <n v="13"/>
    <s v="13"/>
    <n v="2"/>
    <x v="1"/>
    <n v="0.74"/>
    <n v="14.8"/>
    <s v="TRANSPORTE PROPIO"/>
  </r>
  <r>
    <n v="1002218765"/>
    <s v="UE01"/>
    <d v="2022-04-13T00:00:00"/>
    <d v="1899-12-30T09:17:00"/>
    <s v="012-024-00414687"/>
    <s v=""/>
    <s v=""/>
    <n v="0"/>
    <n v="0"/>
    <s v="ZPRC"/>
    <s v="2500109073"/>
    <s v="P000034307"/>
    <n v="8002838159"/>
    <n v="1002218765"/>
    <s v="15-00001119"/>
    <s v="CAMPEON ANTIHUMEDAD"/>
    <n v="20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s v="18UE705"/>
    <s v="2"/>
    <s v="Sin Pallet"/>
    <n v="0"/>
    <n v="0"/>
    <x v="0"/>
    <n v="14445.556"/>
    <n v="10005.556"/>
    <n v="4440"/>
    <n v="226"/>
    <m/>
    <x v="37"/>
    <n v="13"/>
    <s v="13"/>
    <n v="10"/>
    <x v="1"/>
    <n v="1.1299999999999999"/>
    <n v="22.6"/>
    <s v="TRANSLOBOL S.A."/>
  </r>
  <r>
    <n v="1002218765"/>
    <s v="UE01"/>
    <d v="2022-04-13T00:00:00"/>
    <d v="1899-12-30T09:17:00"/>
    <s v="012-024-00414688"/>
    <s v=""/>
    <s v=""/>
    <n v="0"/>
    <n v="0"/>
    <s v="ZPRC"/>
    <s v="2500109074"/>
    <s v="P000034308"/>
    <n v="8002838158"/>
    <n v="1002218765"/>
    <s v="15-00001124"/>
    <s v="SELVALEGRE ANTIHUMEDAD"/>
    <n v="16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s v="18UE705"/>
    <s v="2"/>
    <s v="Sin Pallet"/>
    <n v="0"/>
    <n v="0"/>
    <x v="0"/>
    <n v="12444.444"/>
    <n v="8004.4440000000004"/>
    <n v="4440"/>
    <n v="180.8"/>
    <m/>
    <x v="37"/>
    <n v="13"/>
    <s v="13"/>
    <n v="8"/>
    <x v="1"/>
    <n v="1.1300000000000001"/>
    <n v="22.6"/>
    <s v="TRANSLOBOL S.A."/>
  </r>
  <r>
    <n v="1002218810"/>
    <s v="UE01"/>
    <d v="2022-04-13T00:00:00"/>
    <d v="1899-12-30T09:34:00"/>
    <s v="012-024-00414689"/>
    <s v="9000813011"/>
    <s v="012-022-00317979"/>
    <n v="2159.4899999999998"/>
    <n v="2421.2399999999998"/>
    <s v="ZPVN"/>
    <s v="40570627"/>
    <s v="0000398914"/>
    <n v="8002838214"/>
    <n v="1002218810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</r>
  <r>
    <n v="1002218810"/>
    <s v="UE01"/>
    <d v="2022-04-13T00:00:00"/>
    <d v="1899-12-30T09:34:00"/>
    <s v="012-024-00414690"/>
    <s v="9000813010"/>
    <s v="012-022-00317978"/>
    <n v="2146.42"/>
    <n v="2406.58"/>
    <s v="ZPVN"/>
    <s v="40570627"/>
    <s v="0000398913"/>
    <n v="8002838213"/>
    <n v="1002218810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</r>
  <r>
    <n v="1002218831"/>
    <s v="UE01"/>
    <d v="2022-04-13T00:00:00"/>
    <d v="1899-12-30T09:49:00"/>
    <s v="012-024-00414691"/>
    <s v="9000813015"/>
    <s v="012-022-00317980"/>
    <n v="3210.31"/>
    <n v="3599.42"/>
    <s v="ZPVN"/>
    <s v="40570617"/>
    <s v="P000034319"/>
    <n v="8002838233"/>
    <n v="1002218831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980"/>
    <n v="24090"/>
    <n v="14890"/>
    <n v="206.4"/>
    <m/>
    <x v="2"/>
    <n v="13"/>
    <s v="13"/>
    <n v="24"/>
    <x v="1"/>
    <n v="0.43"/>
    <n v="8.6"/>
    <s v="TRANSPORTE PROPIO"/>
  </r>
  <r>
    <n v="1002218829"/>
    <s v="UE01"/>
    <d v="2022-04-13T00:00:00"/>
    <d v="1899-12-30T09:59:00"/>
    <s v="012-024-00414692"/>
    <s v="9000813018"/>
    <s v="012-022-00317981"/>
    <n v="4390.3999999999996"/>
    <n v="4922.55"/>
    <s v="ZPVN"/>
    <s v="40570629"/>
    <s v="P000034326"/>
    <n v="8002838231"/>
    <n v="1002218829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560"/>
    <n v="32090"/>
    <n v="18470"/>
    <n v="326.39999999999998"/>
    <m/>
    <x v="143"/>
    <n v="13"/>
    <s v="13"/>
    <n v="32"/>
    <x v="1"/>
    <n v="0.51"/>
    <n v="10.199999999999999"/>
    <s v="TRANSPORTE PROPIO"/>
  </r>
  <r>
    <n v="1002218727"/>
    <s v="UE01"/>
    <d v="2022-04-13T00:00:00"/>
    <d v="1899-12-30T10:05:00"/>
    <s v="012-024-00414693"/>
    <s v=""/>
    <s v=""/>
    <n v="0"/>
    <n v="0"/>
    <s v="ZPRC"/>
    <s v="2500109001"/>
    <s v="0000398501"/>
    <n v="8002838112"/>
    <n v="1002218727"/>
    <s v="15-00001118"/>
    <s v="TECHCEM"/>
    <n v="32.44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1640"/>
    <n v="32440"/>
    <n v="19200"/>
    <n v="301.37"/>
    <m/>
    <x v="1"/>
    <n v="13"/>
    <s v="13"/>
    <n v="32.44"/>
    <x v="1"/>
    <n v="9.2900739827373613"/>
    <n v="9.2900739827373613"/>
    <s v="TRANSCONCEM CIA. LTDA."/>
  </r>
  <r>
    <n v="1002218767"/>
    <s v="UE01"/>
    <d v="2022-04-13T00:00:00"/>
    <d v="1899-12-30T10:16:00"/>
    <s v="012-024-00414694"/>
    <s v=""/>
    <s v=""/>
    <n v="0"/>
    <n v="0"/>
    <s v="ZPRC"/>
    <s v="2500109067"/>
    <s v="0000398819"/>
    <n v="8002838162"/>
    <n v="1002218767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982"/>
    <s v="PABON EDUARDO"/>
    <s v="ZETT"/>
    <s v="18UE740"/>
    <s v="4"/>
    <s v="Pallet Cortesia"/>
    <n v="0"/>
    <n v="0"/>
    <x v="0"/>
    <n v="50510"/>
    <n v="32020"/>
    <n v="18490"/>
    <n v="537.6"/>
    <m/>
    <x v="33"/>
    <n v="13"/>
    <s v="13"/>
    <n v="32"/>
    <x v="1"/>
    <n v="0.84000000000000008"/>
    <n v="16.8"/>
    <s v="SELVALEGRE S.A."/>
  </r>
  <r>
    <n v="1002218808"/>
    <s v="UE01"/>
    <d v="2022-04-13T00:00:00"/>
    <d v="1899-12-30T10:17:00"/>
    <s v="012-024-00414695"/>
    <s v="9000813024"/>
    <s v="012-022-00317982"/>
    <n v="2440.8000000000002"/>
    <n v="2736.64"/>
    <s v="ZPVN"/>
    <s v="40570626"/>
    <s v="0000398907"/>
    <n v="8002838211"/>
    <n v="1002218808"/>
    <s v="15-00001119"/>
    <s v="CAMPEON ANTIHUMEDAD"/>
    <n v="360"/>
    <s v="BOL"/>
    <s v="103266"/>
    <s v="LOOR SANTANA ROBERTO CARLOS"/>
    <s v="804446"/>
    <s v="FERRETERIA Y LUBRICANTES L&amp;G"/>
    <s v="PEDERNALES"/>
    <s v="RUPERTO DELGADO S/N RODRIGUEZ LARA"/>
    <s v="OMPEDE"/>
    <s v="O-Manabi-Pedernales"/>
    <n v="347"/>
    <x v="77"/>
    <x v="77"/>
    <s v="100014963"/>
    <s v="SANCHEZ MARCOS"/>
    <s v="ZEMU"/>
    <s v="18UE619"/>
    <s v="2"/>
    <s v="Sin Pallet"/>
    <n v="0"/>
    <n v="0"/>
    <x v="0"/>
    <n v="27170"/>
    <n v="18070"/>
    <n v="9100"/>
    <n v="342"/>
    <m/>
    <x v="75"/>
    <n v="13"/>
    <s v="13"/>
    <n v="18"/>
    <x v="1"/>
    <n v="0.95"/>
    <n v="19"/>
    <s v="LIDENORTI S.A."/>
  </r>
  <r>
    <n v="1002218857"/>
    <s v="UE01"/>
    <d v="2022-04-13T00:00:00"/>
    <d v="1899-12-30T10:22:00"/>
    <s v="012-024-00414696"/>
    <s v="9000813028"/>
    <s v="012-022-00317984"/>
    <n v="533.6"/>
    <n v="598.27"/>
    <s v="ZPVN"/>
    <s v="40570631"/>
    <s v="0000398917"/>
    <n v="8002838267"/>
    <n v="1002218857"/>
    <s v="15-00001115"/>
    <s v="ARMADURO"/>
    <n v="8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10448.333000000001"/>
    <n v="4018.3330000000001"/>
    <n v="6430"/>
    <n v="59.2"/>
    <m/>
    <x v="25"/>
    <n v="13"/>
    <s v="13"/>
    <n v="4"/>
    <x v="1"/>
    <n v="0.74"/>
    <n v="14.8"/>
    <s v="TRANSPORTE PROPIO"/>
  </r>
  <r>
    <n v="1002218857"/>
    <s v="UE01"/>
    <d v="2022-04-13T00:00:00"/>
    <d v="1899-12-30T10:22:00"/>
    <s v="012-024-00414697"/>
    <s v="9000813027"/>
    <s v="012-022-00317983"/>
    <n v="2652"/>
    <n v="2973.44"/>
    <s v="ZPVN"/>
    <s v="40570631"/>
    <s v="0000398916"/>
    <n v="8002838266"/>
    <n v="1002218857"/>
    <s v="15-00001123"/>
    <s v="SELVALEGRE"/>
    <n v="40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6521.667000000001"/>
    <n v="20091.667000000001"/>
    <n v="6430"/>
    <n v="296"/>
    <m/>
    <x v="25"/>
    <n v="13"/>
    <s v="13"/>
    <n v="20"/>
    <x v="1"/>
    <n v="0.74"/>
    <n v="14.8"/>
    <s v="TRANSPORTE PROPIO"/>
  </r>
  <r>
    <n v="1002218839"/>
    <s v="UE01"/>
    <d v="2022-04-13T00:00:00"/>
    <d v="1899-12-30T10:23:00"/>
    <s v="012-024-00414698"/>
    <s v="9000813031"/>
    <s v="012-022-00317987"/>
    <n v="1672.8"/>
    <n v="1875.56"/>
    <s v="ZPVN"/>
    <s v="40570643"/>
    <s v="0000398929"/>
    <n v="8002838240"/>
    <n v="1002218839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6236.666999999999"/>
    <n v="12020"/>
    <n v="4216.6670000000004"/>
    <n v="45.6"/>
    <m/>
    <x v="89"/>
    <n v="13"/>
    <s v="13"/>
    <n v="12"/>
    <x v="1"/>
    <n v="0.19"/>
    <n v="3.8000000000000003"/>
    <s v="TRANSPORTE PROPIO"/>
  </r>
  <r>
    <n v="1002218839"/>
    <s v="UE01"/>
    <d v="2022-04-13T00:00:00"/>
    <d v="1899-12-30T10:23:00"/>
    <s v="012-024-00414699"/>
    <s v="9000813029"/>
    <s v="012-022-00317985"/>
    <n v="760.8"/>
    <n v="853.02"/>
    <s v="ZPVN"/>
    <s v="40570643"/>
    <s v="0000398928"/>
    <n v="8002838241"/>
    <n v="1002218839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</r>
  <r>
    <n v="1002218839"/>
    <s v="UE01"/>
    <d v="2022-04-13T00:00:00"/>
    <d v="1899-12-30T10:23:00"/>
    <s v="012-024-00414700"/>
    <s v="9000813030"/>
    <s v="012-022-00317986"/>
    <n v="828"/>
    <n v="928.36"/>
    <s v="ZPVN"/>
    <s v="40570643"/>
    <s v="0000398930"/>
    <n v="8002838239"/>
    <n v="1002218839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</r>
  <r>
    <n v="1002218866"/>
    <s v="UE01"/>
    <d v="2022-04-13T00:00:00"/>
    <d v="1899-12-30T10:24:00"/>
    <s v="012-024-00414701"/>
    <s v="9000813032"/>
    <s v="012-022-00317988"/>
    <n v="4225.6499999999996"/>
    <n v="4737.83"/>
    <s v="ZPVN"/>
    <s v="40570278"/>
    <s v="0000398396"/>
    <n v="8002838282"/>
    <n v="1002218866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00"/>
    <n v="33100"/>
    <n v="17800"/>
    <n v="488.4"/>
    <m/>
    <x v="67"/>
    <n v="13"/>
    <s v="13"/>
    <n v="33"/>
    <x v="1"/>
    <n v="0.74"/>
    <n v="14.799999999999999"/>
    <s v="TRANSPORTE PROPIO"/>
  </r>
  <r>
    <n v="1002218769"/>
    <s v="UE01"/>
    <d v="2022-04-13T00:00:00"/>
    <d v="1899-12-30T10:26:00"/>
    <s v="012-024-00414702"/>
    <s v=""/>
    <s v=""/>
    <n v="0"/>
    <n v="0"/>
    <s v="ZPRC"/>
    <s v="2500109066"/>
    <s v="0000398800"/>
    <n v="8002838165"/>
    <n v="1002218769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89"/>
    <x v="89"/>
    <s v="10003455"/>
    <s v="CARVAJAL GOMEZ EDISON JOSE"/>
    <s v="ZEMT"/>
    <s v="18UE592"/>
    <s v="1"/>
    <s v="Con Pallet"/>
    <n v="0.05"/>
    <n v="24"/>
    <x v="0"/>
    <n v="37540"/>
    <n v="24040"/>
    <n v="13500"/>
    <n v="542.4"/>
    <m/>
    <x v="87"/>
    <n v="13"/>
    <s v="13"/>
    <n v="24"/>
    <x v="1"/>
    <n v="1.1299999999999999"/>
    <n v="22.599999999999998"/>
    <s v="TRANINTAGSA S.A."/>
  </r>
  <r>
    <n v="1002218867"/>
    <s v="UE01"/>
    <d v="2022-04-13T00:00:00"/>
    <d v="1899-12-30T10:28:00"/>
    <s v="012-024-00414703"/>
    <s v="9000813044"/>
    <s v="012-022-00317989"/>
    <n v="545.69000000000005"/>
    <n v="611.83000000000004"/>
    <s v="ZPVN"/>
    <s v="40570469"/>
    <s v="0000398747"/>
    <n v="8002838283"/>
    <n v="1002218867"/>
    <s v="15-00001115"/>
    <s v="ARMADURO"/>
    <n v="8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s v="18UE949"/>
    <s v="2"/>
    <s v="Sin Pallet"/>
    <n v="0"/>
    <n v="0"/>
    <x v="0"/>
    <n v="8583.3330000000005"/>
    <n v="4013.3330000000001"/>
    <n v="4570"/>
    <n v="32.799999999999997"/>
    <m/>
    <x v="23"/>
    <n v="13"/>
    <s v="13"/>
    <n v="4"/>
    <x v="1"/>
    <n v="0.41"/>
    <n v="8.1999999999999993"/>
    <s v="TRANSPORTE PROPIO"/>
  </r>
  <r>
    <n v="1002218867"/>
    <s v="UE01"/>
    <d v="2022-04-13T00:00:00"/>
    <d v="1899-12-30T10:28:00"/>
    <s v="012-024-00414704"/>
    <s v="9000813045"/>
    <s v="012-022-00317990"/>
    <n v="1901.59"/>
    <n v="2132.0700000000002"/>
    <s v="ZPVN"/>
    <s v="40570469"/>
    <s v="0000398746"/>
    <n v="8002838284"/>
    <n v="1002218867"/>
    <s v="15-00001123"/>
    <s v="SELVALEGRE"/>
    <n v="28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s v="18UE949"/>
    <s v="2"/>
    <s v="Sin Pallet"/>
    <n v="0"/>
    <n v="0"/>
    <x v="0"/>
    <n v="18616.667000000001"/>
    <n v="14046.666999999999"/>
    <n v="4570"/>
    <n v="114.8"/>
    <m/>
    <x v="23"/>
    <n v="13"/>
    <s v="13"/>
    <n v="14"/>
    <x v="1"/>
    <n v="0.41"/>
    <n v="8.1999999999999993"/>
    <s v="TRANSPORTE PROPIO"/>
  </r>
  <r>
    <n v="1002218791"/>
    <s v="UE01"/>
    <d v="2022-04-13T00:00:00"/>
    <d v="1899-12-30T10:31:00"/>
    <s v="012-024-00414705"/>
    <s v=""/>
    <s v=""/>
    <n v="0"/>
    <n v="0"/>
    <s v="ZPRC"/>
    <s v="2500109066"/>
    <s v="0000398801"/>
    <n v="8002838190"/>
    <n v="1002218791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65"/>
    <x v="65"/>
    <s v="100014860"/>
    <s v="TANICUCHI LUIS"/>
    <s v="ZEMT"/>
    <s v="18UE350"/>
    <s v="1"/>
    <s v="Con Pallet"/>
    <n v="0.05"/>
    <n v="24"/>
    <x v="0"/>
    <n v="39330"/>
    <n v="24020"/>
    <n v="15310"/>
    <n v="542.4"/>
    <m/>
    <x v="63"/>
    <n v="13"/>
    <s v="13"/>
    <n v="24"/>
    <x v="1"/>
    <n v="1.1299999999999999"/>
    <n v="22.599999999999998"/>
    <s v="TRANSSJQ S.A."/>
  </r>
  <r>
    <n v="1002218862"/>
    <s v="UE01"/>
    <d v="2022-04-13T00:00:00"/>
    <d v="1899-12-30T10:35:00"/>
    <s v="012-024-00414706"/>
    <s v="9000813070"/>
    <s v="012-022-00317991"/>
    <n v="2409.2600000000002"/>
    <n v="2701.28"/>
    <s v="ZPVN"/>
    <s v="40570658"/>
    <s v="P000034333"/>
    <n v="8002838276"/>
    <n v="1002218862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22"/>
    <x v="22"/>
    <s v="100021095"/>
    <s v="CUARAN ROMMEL"/>
    <s v="ZEMU"/>
    <s v="18UE697"/>
    <s v="2"/>
    <s v="Sin Pallet"/>
    <n v="0"/>
    <n v="0"/>
    <x v="0"/>
    <n v="27240"/>
    <n v="18040"/>
    <n v="9200"/>
    <n v="165.6"/>
    <m/>
    <x v="22"/>
    <n v="13"/>
    <s v="13"/>
    <n v="18"/>
    <x v="1"/>
    <n v="0.45999999999999996"/>
    <n v="9.1999999999999993"/>
    <s v="TRANINTAGSA S.A."/>
  </r>
  <r>
    <n v="1002218861"/>
    <s v="UE01"/>
    <d v="2022-04-13T00:00:00"/>
    <d v="1899-12-30T10:39:00"/>
    <s v="012-024-00414707"/>
    <s v="9000813120"/>
    <s v="012-022-00317993"/>
    <n v="1624.07"/>
    <n v="1820.92"/>
    <s v="ZPVN"/>
    <s v="40570655"/>
    <s v="0000398940"/>
    <n v="8002838273"/>
    <n v="1002218861"/>
    <s v="15-00001115"/>
    <s v="ARMADURO"/>
    <n v="240"/>
    <s v="BOL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s v="18UE630"/>
    <s v="2"/>
    <s v="Sin Pallet"/>
    <n v="0"/>
    <n v="0"/>
    <x v="0"/>
    <n v="16461.667000000001"/>
    <n v="12026.666999999999"/>
    <n v="4435"/>
    <n v="74.400000000000006"/>
    <m/>
    <x v="16"/>
    <n v="13"/>
    <s v="13"/>
    <n v="12"/>
    <x v="1"/>
    <n v="0.31"/>
    <n v="6.2"/>
    <s v="LA ARMENIA S.A."/>
  </r>
  <r>
    <n v="1002218861"/>
    <s v="UE01"/>
    <d v="2022-04-13T00:00:00"/>
    <d v="1899-12-30T10:39:00"/>
    <s v="012-024-00414708"/>
    <s v="9000813118"/>
    <s v="012-022-00317992"/>
    <n v="803.76"/>
    <n v="901.18"/>
    <s v="ZPVN"/>
    <s v="40570655"/>
    <s v="0000398939"/>
    <n v="8002838274"/>
    <n v="1002218861"/>
    <s v="15-00001123"/>
    <s v="SELVALEGRE"/>
    <n v="120"/>
    <s v="BOL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s v="18UE630"/>
    <s v="2"/>
    <s v="Sin Pallet"/>
    <n v="0"/>
    <n v="0"/>
    <x v="0"/>
    <n v="10448.333000000001"/>
    <n v="6013.3329999999996"/>
    <n v="4435"/>
    <n v="37.200000000000003"/>
    <m/>
    <x v="16"/>
    <n v="13"/>
    <s v="13"/>
    <n v="6"/>
    <x v="1"/>
    <n v="0.31"/>
    <n v="6.2"/>
    <s v="LA ARMENIA S.A."/>
  </r>
  <r>
    <n v="1002218775"/>
    <s v="UE01"/>
    <d v="2022-04-13T00:00:00"/>
    <d v="1899-12-30T10:40:00"/>
    <s v="012-024-00414709"/>
    <s v="9000813131"/>
    <s v="012-022-00317994"/>
    <n v="4268.8"/>
    <n v="4786.21"/>
    <s v="ZPVN"/>
    <s v="40570385"/>
    <s v="0000398607"/>
    <n v="8002838170"/>
    <n v="1002218775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71"/>
    <x v="71"/>
    <s v="100014916"/>
    <s v="PUETATE MAURICIO"/>
    <s v="ZETT"/>
    <s v="18UE550"/>
    <s v="1"/>
    <s v="Con Pallet"/>
    <n v="0.05"/>
    <n v="32"/>
    <x v="0"/>
    <n v="50510"/>
    <n v="32040"/>
    <n v="18470"/>
    <n v="659.2"/>
    <m/>
    <x v="69"/>
    <n v="13"/>
    <s v="13"/>
    <n v="32"/>
    <x v="1"/>
    <n v="1.03"/>
    <n v="20.6"/>
    <s v="LA ARMENIA S.A."/>
  </r>
  <r>
    <n v="1002218855"/>
    <s v="UE01"/>
    <d v="2022-04-13T00:00:00"/>
    <d v="1899-12-30T10:42:00"/>
    <s v="012-024-00414710"/>
    <s v="9000813132"/>
    <s v="012-022-00317995"/>
    <n v="2301.35"/>
    <n v="2580.29"/>
    <s v="ZPVN"/>
    <s v="40570431"/>
    <s v="P000034283"/>
    <n v="8002838264"/>
    <n v="1002218855"/>
    <s v="15-00001119"/>
    <s v="CAMPEON ANTIHUMEDAD"/>
    <n v="360"/>
    <s v="BOL"/>
    <s v="102140"/>
    <s v="DIMATECO"/>
    <s v="807618"/>
    <s v="PROYECTO ALTUNA-MANTA"/>
    <s v="MANTA"/>
    <s v="CALLE 12 Y TRANSVERSAL 17B"/>
    <s v="OMMANT"/>
    <s v="O-Manabi-Manta"/>
    <n v="486"/>
    <x v="2"/>
    <x v="2"/>
    <s v="100015032"/>
    <s v="HEREDIA LUIS"/>
    <s v="ZEMU"/>
    <s v="18UE860"/>
    <s v="2"/>
    <s v="Sin Pallet"/>
    <n v="0"/>
    <n v="0"/>
    <x v="0"/>
    <n v="27040"/>
    <n v="18030"/>
    <n v="9010"/>
    <n v="406.8"/>
    <m/>
    <x v="2"/>
    <n v="13"/>
    <s v="13"/>
    <n v="18"/>
    <x v="1"/>
    <n v="1.1300000000000001"/>
    <n v="22.6"/>
    <s v="TRANSPORTE PROPIO"/>
  </r>
  <r>
    <n v="1002218781"/>
    <s v="UE01"/>
    <d v="2022-04-13T00:00:00"/>
    <d v="1899-12-30T10:42:00"/>
    <s v="012-024-00414711"/>
    <s v=""/>
    <s v=""/>
    <n v="0"/>
    <n v="0"/>
    <s v="ZPRC"/>
    <s v="2500109078"/>
    <s v="0000398905"/>
    <n v="8002838179"/>
    <n v="1002218781"/>
    <s v="15-00001123"/>
    <s v="SELVALEGRE"/>
    <n v="3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6"/>
    <s v="CALDERON MARCO"/>
    <s v="ZEMU"/>
    <s v="18UE651"/>
    <s v="4"/>
    <s v="Pallet Cortesia"/>
    <n v="0"/>
    <n v="0"/>
    <x v="0"/>
    <n v="27460"/>
    <n v="18040"/>
    <n v="9420"/>
    <n v="183.6"/>
    <m/>
    <x v="7"/>
    <n v="13"/>
    <s v="13"/>
    <n v="18"/>
    <x v="1"/>
    <n v="0.51"/>
    <n v="10.199999999999999"/>
    <s v="TRANSPORTE PROPIO"/>
  </r>
  <r>
    <n v="1002218826"/>
    <s v="UE01"/>
    <d v="2022-04-13T00:00:00"/>
    <d v="1899-12-30T10:43:00"/>
    <s v="012-024-00414712"/>
    <s v="9000813133"/>
    <s v="012-022-00317996"/>
    <n v="3278.4"/>
    <n v="3675.77"/>
    <s v="ZPVN"/>
    <s v="40570408"/>
    <s v="0000398648"/>
    <n v="8002838229"/>
    <n v="1002218826"/>
    <s v="15-00001123"/>
    <s v="SELVALEGRE"/>
    <n v="480"/>
    <s v="BOL"/>
    <s v="102734"/>
    <s v="CHUGA PAUCAR BELEN GABRIELA"/>
    <s v="810970"/>
    <s v="FERRETERIA FRONTERA"/>
    <s v="TULCÁN"/>
    <s v="AV 24 MAYO Y LOS LAURELES"/>
    <s v="OCTULC"/>
    <s v="O-Carchi-Tulcan"/>
    <n v="159"/>
    <x v="156"/>
    <x v="156"/>
    <s v="100020578"/>
    <s v="TAIMAL MAYKOL"/>
    <s v="ZEMT"/>
    <s v="18UE716"/>
    <s v="1"/>
    <s v="Con Pallet"/>
    <n v="0.05"/>
    <n v="24"/>
    <x v="0"/>
    <n v="40100"/>
    <n v="24080"/>
    <n v="16020"/>
    <n v="278.39999999999998"/>
    <m/>
    <x v="153"/>
    <n v="13"/>
    <s v="13"/>
    <n v="24"/>
    <x v="1"/>
    <n v="0.57999999999999996"/>
    <n v="11.6"/>
    <s v="SILOGTER S.A."/>
  </r>
  <r>
    <n v="1002218872"/>
    <s v="UE01"/>
    <d v="2022-04-13T00:00:00"/>
    <d v="1899-12-30T10:47:00"/>
    <s v="012-024-00414713"/>
    <s v=""/>
    <s v=""/>
    <n v="0"/>
    <n v="0"/>
    <s v="ZPRC"/>
    <s v="2500109080"/>
    <s v="0000398975"/>
    <n v="8002838291"/>
    <n v="100221887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80"/>
    <n v="32040"/>
    <n v="18240"/>
    <n v="288"/>
    <m/>
    <x v="96"/>
    <n v="13"/>
    <s v="13"/>
    <n v="32"/>
    <x v="1"/>
    <n v="0.45"/>
    <n v="9"/>
    <s v="TRANSPORTE PROPIO"/>
  </r>
  <r>
    <n v="1002218897"/>
    <s v="UE01"/>
    <d v="2022-04-13T00:00:00"/>
    <d v="1899-12-30T10:59:00"/>
    <s v="012-024-00414714"/>
    <s v=""/>
    <s v=""/>
    <n v="0"/>
    <n v="0"/>
    <s v="ZPRC"/>
    <s v="2500109084"/>
    <s v="P000034341"/>
    <n v="8002838319"/>
    <n v="1002218897"/>
    <s v="15-00001120"/>
    <s v="CAMPEON"/>
    <n v="4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6447.2219999999998"/>
    <n v="2002.222"/>
    <n v="4445"/>
    <n v="29.6"/>
    <m/>
    <x v="17"/>
    <n v="13"/>
    <s v="13"/>
    <n v="2"/>
    <x v="1"/>
    <n v="0.74"/>
    <n v="14.8"/>
    <s v="TRANSPORTE PROPIO"/>
  </r>
  <r>
    <n v="1002218897"/>
    <s v="UE01"/>
    <d v="2022-04-13T00:00:00"/>
    <d v="1899-12-30T10:59:00"/>
    <s v="012-024-00414715"/>
    <s v=""/>
    <s v=""/>
    <n v="0"/>
    <n v="0"/>
    <s v="ZPRC"/>
    <s v="2500109083"/>
    <s v="P000034340"/>
    <n v="8002838318"/>
    <n v="1002218897"/>
    <s v="15-00001123"/>
    <s v="SELVALEGRE"/>
    <n v="32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0462.777999999998"/>
    <n v="16017.778"/>
    <n v="4445"/>
    <n v="236.8"/>
    <m/>
    <x v="17"/>
    <n v="13"/>
    <s v="13"/>
    <n v="16"/>
    <x v="1"/>
    <n v="0.74"/>
    <n v="14.8"/>
    <s v="TRANSPORTE PROPIO"/>
  </r>
  <r>
    <n v="1002218925"/>
    <s v="UE01"/>
    <d v="2022-04-13T00:00:00"/>
    <d v="1899-12-30T10:59:00"/>
    <s v="012-024-00414716"/>
    <s v="9000813137"/>
    <s v="012-022-00317998"/>
    <n v="734.18"/>
    <n v="823.17"/>
    <s v="ZPVN"/>
    <s v="40570623"/>
    <s v="P000034322"/>
    <n v="8002838350"/>
    <n v="1002218925"/>
    <s v="15-00001120"/>
    <s v="CAMPEON"/>
    <n v="12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6"/>
    <x v="0"/>
    <n v="14353.824000000001"/>
    <n v="6008.8239999999996"/>
    <n v="8345"/>
    <n v="52.8"/>
    <m/>
    <x v="32"/>
    <n v="13"/>
    <s v="13"/>
    <n v="6"/>
    <x v="1"/>
    <n v="0.44"/>
    <n v="8.7999999999999989"/>
    <s v="TRANSPORTE PROPIO"/>
  </r>
  <r>
    <n v="1002218925"/>
    <s v="UE01"/>
    <d v="2022-04-13T00:00:00"/>
    <d v="1899-12-30T10:59:00"/>
    <s v="012-024-00414717"/>
    <s v="9000813136"/>
    <s v="012-022-00317997"/>
    <n v="3736.66"/>
    <n v="4189.57"/>
    <s v="ZPVN"/>
    <s v="40570622"/>
    <s v="P000034321"/>
    <n v="8002838351"/>
    <n v="1002218925"/>
    <s v="15-00001123"/>
    <s v="SELVALEGRE"/>
    <n v="56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386.175999999999"/>
    <n v="28041.175999999999"/>
    <n v="8345"/>
    <n v="246.4"/>
    <m/>
    <x v="32"/>
    <n v="13"/>
    <s v="13"/>
    <n v="28"/>
    <x v="1"/>
    <n v="0.44"/>
    <n v="8.8000000000000007"/>
    <s v="TRANSPORTE PROPIO"/>
  </r>
  <r>
    <n v="1002218843"/>
    <s v="UE01"/>
    <d v="2022-04-13T00:00:00"/>
    <d v="1899-12-30T11:03:00"/>
    <s v="012-024-00414718"/>
    <s v=""/>
    <s v=""/>
    <n v="0"/>
    <n v="0"/>
    <s v="ZPRC"/>
    <s v="2500109066"/>
    <s v="0000398802"/>
    <n v="8002838247"/>
    <n v="1002218843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6"/>
    <x v="6"/>
    <s v="10007345"/>
    <s v="LOPEZ CASTRO JAIME MARCELO"/>
    <s v="ZEMT"/>
    <s v="18UE622"/>
    <s v="1"/>
    <s v="Con Pallet"/>
    <n v="0.05"/>
    <n v="24"/>
    <x v="0"/>
    <n v="40150"/>
    <n v="24060"/>
    <n v="16090"/>
    <n v="542.4"/>
    <m/>
    <x v="6"/>
    <n v="13"/>
    <s v="13"/>
    <n v="24"/>
    <x v="1"/>
    <n v="1.1299999999999999"/>
    <n v="22.599999999999998"/>
    <s v="TRANSPORTE PROPIO"/>
  </r>
  <r>
    <n v="1002218917"/>
    <s v="UE01"/>
    <d v="2022-04-13T00:00:00"/>
    <d v="1899-12-30T11:06:00"/>
    <s v="012-024-00414719"/>
    <s v="9000813139"/>
    <s v="012-022-00317999"/>
    <n v="2433.6"/>
    <n v="2728.57"/>
    <s v="ZPVN"/>
    <s v="40570674"/>
    <s v="0000398981"/>
    <n v="8002838341"/>
    <n v="1002218917"/>
    <s v="15-00001119"/>
    <s v="CAMPEON ANTIHUMEDAD"/>
    <n v="36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149"/>
    <x v="149"/>
    <s v="10008195"/>
    <s v="ESTRADA MORENO GERAL VICHENSO"/>
    <s v="ZEMU"/>
    <s v="18UE706"/>
    <s v="2"/>
    <s v="Sin Pallet"/>
    <n v="0"/>
    <n v="0"/>
    <x v="0"/>
    <n v="27180"/>
    <n v="18050"/>
    <n v="9130"/>
    <n v="406.8"/>
    <m/>
    <x v="146"/>
    <n v="13"/>
    <s v="13"/>
    <n v="18"/>
    <x v="1"/>
    <n v="1.1300000000000001"/>
    <n v="22.6"/>
    <s v="SANJOPAS S.A."/>
  </r>
  <r>
    <n v="1002218930"/>
    <s v="UE01"/>
    <d v="2022-04-13T00:00:00"/>
    <d v="1899-12-30T11:11:00"/>
    <s v="012-024-00414720"/>
    <s v="9000813142"/>
    <s v="012-022-00318001"/>
    <n v="513.6"/>
    <n v="575.85"/>
    <s v="ZPVN"/>
    <s v="40570682"/>
    <s v="0000398994"/>
    <n v="8002838359"/>
    <n v="1002218930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s v="18UE704"/>
    <s v="2"/>
    <s v="Sin Pallet"/>
    <n v="0"/>
    <n v="0"/>
    <x v="0"/>
    <n v="8505"/>
    <n v="4020"/>
    <n v="4485"/>
    <n v="28"/>
    <m/>
    <x v="43"/>
    <n v="13"/>
    <s v="13"/>
    <n v="4"/>
    <x v="1"/>
    <n v="0.35"/>
    <n v="7"/>
    <s v="TRAPSA C.A."/>
  </r>
  <r>
    <n v="1002218930"/>
    <s v="UE01"/>
    <d v="2022-04-13T00:00:00"/>
    <d v="1899-12-30T11:11:00"/>
    <s v="012-024-00414721"/>
    <s v="9000813141"/>
    <s v="012-022-00318000"/>
    <n v="1940.4"/>
    <n v="2175.59"/>
    <s v="ZPVN"/>
    <s v="40570682"/>
    <s v="0000398995"/>
    <n v="8002838358"/>
    <n v="1002218930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s v="18UE704"/>
    <s v="2"/>
    <s v="Sin Pallet"/>
    <n v="0"/>
    <n v="0"/>
    <x v="0"/>
    <n v="18555"/>
    <n v="14070"/>
    <n v="4485"/>
    <n v="98"/>
    <m/>
    <x v="43"/>
    <n v="13"/>
    <s v="13"/>
    <n v="14"/>
    <x v="1"/>
    <n v="0.35"/>
    <n v="7"/>
    <s v="TRAPSA C.A."/>
  </r>
  <r>
    <n v="1002218881"/>
    <s v="UE01"/>
    <d v="2022-04-13T00:00:00"/>
    <d v="1899-12-30T11:17:00"/>
    <s v="012-024-00414722"/>
    <s v="9000813143"/>
    <s v="012-022-00318002"/>
    <n v="3172.49"/>
    <n v="3557.02"/>
    <s v="ZPVN"/>
    <s v="40570494"/>
    <s v="0000398813"/>
    <n v="8002838300"/>
    <n v="1002218881"/>
    <s v="15-00001124"/>
    <s v="SELVALEGRE ANTIHUMEDAD"/>
    <n v="48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7"/>
    <x v="77"/>
    <s v="100014971"/>
    <s v="QUIROZ EDUARDO"/>
    <s v="ZEMT"/>
    <s v="18UE632"/>
    <s v="1"/>
    <s v="Con Pallet"/>
    <n v="0.05"/>
    <n v="24"/>
    <x v="0"/>
    <n v="40260"/>
    <n v="24080"/>
    <n v="16180"/>
    <n v="403.2"/>
    <m/>
    <x v="75"/>
    <n v="13"/>
    <s v="13"/>
    <n v="24"/>
    <x v="1"/>
    <n v="0.84"/>
    <n v="16.8"/>
    <s v="LIDENORTI S.A."/>
  </r>
  <r>
    <n v="1002218910"/>
    <s v="UE01"/>
    <d v="2022-04-13T00:00:00"/>
    <d v="1899-12-30T11:23:00"/>
    <s v="012-024-00414723"/>
    <s v="9000813145"/>
    <s v="012-022-00318004"/>
    <n v="2408.4"/>
    <n v="2700.32"/>
    <s v="ZPVN"/>
    <s v="40570536"/>
    <s v="P000034296"/>
    <n v="8002838332"/>
    <n v="1002218910"/>
    <s v="15-00001119"/>
    <s v="CAMPEON ANTIHUMEDAD"/>
    <n v="36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s v="18UE310"/>
    <s v="1"/>
    <s v="Con Pallet"/>
    <n v="0.05"/>
    <n v="18"/>
    <x v="0"/>
    <n v="25755"/>
    <n v="18030"/>
    <n v="7725"/>
    <n v="435.6"/>
    <m/>
    <x v="95"/>
    <n v="13"/>
    <s v="13"/>
    <n v="18"/>
    <x v="1"/>
    <n v="1.21"/>
    <n v="24.200000000000003"/>
    <s v="LIDENORTI S.A."/>
  </r>
  <r>
    <n v="1002218910"/>
    <s v="UE01"/>
    <d v="2022-04-13T00:00:00"/>
    <d v="1899-12-30T11:23:00"/>
    <s v="012-024-00414724"/>
    <s v="9000813144"/>
    <s v="012-022-00318003"/>
    <n v="835.2"/>
    <n v="936.43"/>
    <s v="ZPVN"/>
    <s v="40570535"/>
    <s v="P000034295"/>
    <n v="8002838331"/>
    <n v="1002218910"/>
    <s v="15-00001124"/>
    <s v="SELVALEGRE ANTIHUMEDAD"/>
    <n v="12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s v="18UE310"/>
    <s v="1"/>
    <s v="Con Pallet"/>
    <n v="0.05"/>
    <n v="6"/>
    <x v="0"/>
    <n v="13735"/>
    <n v="6010"/>
    <n v="7725"/>
    <n v="145.19999999999999"/>
    <m/>
    <x v="95"/>
    <n v="13"/>
    <s v="13"/>
    <n v="6"/>
    <x v="1"/>
    <n v="1.21"/>
    <n v="24.2"/>
    <s v="LIDENORTI S.A."/>
  </r>
  <r>
    <n v="1002218943"/>
    <s v="UE01"/>
    <d v="2022-04-13T00:00:00"/>
    <d v="1899-12-30T11:31:00"/>
    <s v="012-024-00414725"/>
    <s v=""/>
    <s v=""/>
    <n v="0"/>
    <n v="0"/>
    <s v="ZPRC"/>
    <s v="2500109087"/>
    <s v="P000034344"/>
    <n v="8002838372"/>
    <n v="1002218943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27050"/>
    <n v="18060"/>
    <n v="8990"/>
    <n v="266.39999999999998"/>
    <m/>
    <x v="38"/>
    <n v="13"/>
    <s v="13"/>
    <n v="18"/>
    <x v="1"/>
    <n v="0.74"/>
    <n v="14.799999999999999"/>
    <s v="LIDENORTI S.A."/>
  </r>
  <r>
    <n v="1002218960"/>
    <s v="UE01"/>
    <d v="2022-04-13T00:00:00"/>
    <d v="1899-12-30T11:34:00"/>
    <s v="012-024-00414726"/>
    <s v="9000813149"/>
    <s v="012-022-00318005"/>
    <n v="2386.8000000000002"/>
    <n v="2676.1"/>
    <s v="ZPVN"/>
    <s v="40570705"/>
    <s v="0000399016"/>
    <n v="8002838391"/>
    <n v="1002218960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9"/>
    <x v="9"/>
    <s v="100020335"/>
    <s v="HARO LUIS"/>
    <s v="ZEMU"/>
    <s v="18UE743"/>
    <s v="2"/>
    <s v="Sin Pallet"/>
    <n v="0"/>
    <n v="0"/>
    <x v="0"/>
    <n v="27140"/>
    <n v="18060"/>
    <n v="9080"/>
    <n v="280.8"/>
    <m/>
    <x v="9"/>
    <n v="13"/>
    <s v="13"/>
    <n v="18"/>
    <x v="1"/>
    <n v="0.78"/>
    <n v="15.600000000000001"/>
    <s v="SANJOPAS S.A."/>
  </r>
  <r>
    <n v="1002218915"/>
    <s v="UE01"/>
    <d v="2022-04-13T00:00:00"/>
    <d v="1899-12-30T11:42:00"/>
    <s v="012-024-00414727"/>
    <s v="9000813155"/>
    <s v="012-022-00318007"/>
    <n v="528"/>
    <n v="592"/>
    <s v="ZPVN"/>
    <s v="40570653"/>
    <s v="0000398937"/>
    <n v="8002838338"/>
    <n v="1002218915"/>
    <s v="15-00001119"/>
    <s v="CAMPEON ANTIHUMEDAD"/>
    <n v="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s v="18UE585"/>
    <s v="2"/>
    <s v="Sin Pallet"/>
    <n v="0"/>
    <n v="0"/>
    <x v="0"/>
    <n v="8556.6669999999995"/>
    <n v="4006.6669999999999"/>
    <n v="4550"/>
    <n v="56.8"/>
    <m/>
    <x v="114"/>
    <n v="13"/>
    <s v="13"/>
    <n v="4"/>
    <x v="1"/>
    <n v="0.71"/>
    <n v="14.2"/>
    <s v="TRAPSA C.A."/>
  </r>
  <r>
    <n v="1002218915"/>
    <s v="UE01"/>
    <d v="2022-04-13T00:00:00"/>
    <d v="1899-12-30T11:42:00"/>
    <s v="012-024-00414728"/>
    <s v="9000813154"/>
    <s v="012-022-00318006"/>
    <n v="1892.8"/>
    <n v="2122.2199999999998"/>
    <s v="ZPVN"/>
    <s v="40570653"/>
    <s v="0000398936"/>
    <n v="8002838339"/>
    <n v="1002218915"/>
    <s v="15-00001124"/>
    <s v="SELVALEGRE ANTIHUMEDAD"/>
    <n v="2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s v="18UE585"/>
    <s v="2"/>
    <s v="Sin Pallet"/>
    <n v="0"/>
    <n v="0"/>
    <x v="0"/>
    <n v="18573.332999999999"/>
    <n v="14023.333000000001"/>
    <n v="4550"/>
    <n v="198.8"/>
    <m/>
    <x v="114"/>
    <n v="13"/>
    <s v="13"/>
    <n v="14"/>
    <x v="1"/>
    <n v="0.71000000000000008"/>
    <n v="14.200000000000001"/>
    <s v="TRAPSA C.A."/>
  </r>
  <r>
    <n v="1002218967"/>
    <s v="UE01"/>
    <d v="2022-04-13T00:00:00"/>
    <d v="1899-12-30T11:45:00"/>
    <s v="012-024-00414729"/>
    <s v="9000813156"/>
    <s v="012-022-00318008"/>
    <n v="2390"/>
    <n v="2679.68"/>
    <s v="ZPVN"/>
    <s v="40570026"/>
    <s v="P000034150"/>
    <n v="8002838397"/>
    <n v="1002218967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40"/>
    <n v="9050"/>
    <n v="183.6"/>
    <m/>
    <x v="7"/>
    <n v="13"/>
    <s v="13"/>
    <n v="18"/>
    <x v="1"/>
    <n v="0.51"/>
    <n v="10.199999999999999"/>
    <s v="TRANSPORTE PROPIO"/>
  </r>
  <r>
    <n v="1002218937"/>
    <s v="UE01"/>
    <d v="2022-04-13T00:00:00"/>
    <d v="1899-12-30T12:07:00"/>
    <s v="012-024-00414730"/>
    <s v="9000813162"/>
    <s v="012-022-00318010"/>
    <n v="1008"/>
    <n v="1130.18"/>
    <s v="ZPVN"/>
    <s v="40570672"/>
    <s v="0000398980"/>
    <n v="8002838366"/>
    <n v="1002218937"/>
    <s v="15-00001119"/>
    <s v="CAMPEON ANTIHUMEDAD"/>
    <n v="160"/>
    <s v="BOL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s v="18UE346"/>
    <s v="2"/>
    <s v="Sin Pallet"/>
    <n v="0"/>
    <n v="0"/>
    <x v="0"/>
    <n v="12513.333000000001"/>
    <n v="8013.3329999999996"/>
    <n v="4500"/>
    <n v="164.8"/>
    <m/>
    <x v="9"/>
    <n v="13"/>
    <s v="13"/>
    <n v="8"/>
    <x v="1"/>
    <n v="1.03"/>
    <n v="20.6"/>
    <s v="LIDENORTI S.A."/>
  </r>
  <r>
    <n v="1002218937"/>
    <s v="UE01"/>
    <d v="2022-04-13T00:00:00"/>
    <d v="1899-12-30T12:07:00"/>
    <s v="012-024-00414731"/>
    <s v="9000813161"/>
    <s v="012-022-00318009"/>
    <n v="1310"/>
    <n v="1468.78"/>
    <s v="ZPVN"/>
    <s v="40570672"/>
    <s v="0000398979"/>
    <n v="8002838365"/>
    <n v="1002218937"/>
    <s v="15-00001124"/>
    <s v="SELVALEGRE ANTIHUMEDAD"/>
    <n v="200"/>
    <s v="BOL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s v="18UE346"/>
    <s v="2"/>
    <s v="Sin Pallet"/>
    <n v="0"/>
    <n v="0"/>
    <x v="0"/>
    <n v="14516.666999999999"/>
    <n v="10016.666999999999"/>
    <n v="4500"/>
    <n v="206"/>
    <m/>
    <x v="9"/>
    <n v="13"/>
    <s v="13"/>
    <n v="10"/>
    <x v="1"/>
    <n v="1.03"/>
    <n v="20.6"/>
    <s v="LIDENORTI S.A."/>
  </r>
  <r>
    <n v="1002218969"/>
    <s v="UE01"/>
    <d v="2022-04-13T00:00:00"/>
    <d v="1899-12-30T12:12:00"/>
    <s v="012-024-00414732"/>
    <s v=""/>
    <s v=""/>
    <n v="0"/>
    <n v="0"/>
    <s v="ZPRC"/>
    <s v="2500109077"/>
    <s v="P000034318"/>
    <n v="8002838399"/>
    <n v="1002218969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920"/>
    <n v="33060"/>
    <n v="17860"/>
    <n v="336.6"/>
    <m/>
    <x v="109"/>
    <n v="13"/>
    <s v="13"/>
    <n v="33"/>
    <x v="1"/>
    <n v="0.51"/>
    <n v="10.200000000000001"/>
    <s v="TRANSPORTE PROPIO"/>
  </r>
  <r>
    <n v="1002218976"/>
    <s v="UE01"/>
    <d v="2022-04-13T00:00:00"/>
    <d v="1899-12-30T12:19:00"/>
    <s v="012-024-00414733"/>
    <s v="9000813168"/>
    <s v="012-022-00318011"/>
    <n v="4415.3999999999996"/>
    <n v="4950.58"/>
    <s v="ZPVN"/>
    <s v="40570615"/>
    <s v="P000034316"/>
    <n v="8002838406"/>
    <n v="1002218976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90"/>
    <n v="33070"/>
    <n v="18520"/>
    <n v="382.8"/>
    <m/>
    <x v="139"/>
    <n v="13"/>
    <s v="13"/>
    <n v="33"/>
    <x v="1"/>
    <n v="0.58000000000000007"/>
    <n v="11.6"/>
    <s v="TRANSPORTE PROPIO"/>
  </r>
  <r>
    <n v="1002218982"/>
    <s v="UE01"/>
    <d v="2022-04-13T00:00:00"/>
    <d v="1899-12-30T12:23:00"/>
    <s v="012-024-00414734"/>
    <s v="9000813171"/>
    <s v="012-022-00318012"/>
    <n v="2408.4"/>
    <n v="2700.32"/>
    <s v="ZPVN"/>
    <s v="40569165"/>
    <s v="P000033883"/>
    <n v="8002838415"/>
    <n v="1002218982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560"/>
    <n v="18020"/>
    <n v="9540"/>
    <n v="208.8"/>
    <m/>
    <x v="0"/>
    <n v="13"/>
    <s v="13"/>
    <n v="18"/>
    <x v="1"/>
    <n v="0.58000000000000007"/>
    <n v="11.600000000000001"/>
    <s v="COMITRAPSA"/>
  </r>
  <r>
    <n v="1002218987"/>
    <s v="UE01"/>
    <d v="2022-04-13T00:00:00"/>
    <d v="1899-12-30T12:30:00"/>
    <s v="012-024-00414735"/>
    <s v="9000813172"/>
    <s v="012-022-00318013"/>
    <n v="2390.4"/>
    <n v="2680.13"/>
    <s v="ZPVN"/>
    <s v="40570697"/>
    <s v="0000399012"/>
    <n v="8002838420"/>
    <n v="1002218987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44"/>
    <x v="44"/>
    <s v="10007279"/>
    <s v="QUILUMBANGO LLIQUIN HECTOR FERNANDO"/>
    <s v="ZEMU"/>
    <s v="18UE701"/>
    <s v="2"/>
    <s v="Sin Pallet"/>
    <n v="0"/>
    <n v="0"/>
    <x v="0"/>
    <n v="27080"/>
    <n v="18040"/>
    <n v="9040"/>
    <n v="165.6"/>
    <m/>
    <x v="42"/>
    <n v="13"/>
    <s v="13"/>
    <n v="18"/>
    <x v="1"/>
    <n v="0.45999999999999996"/>
    <n v="9.1999999999999993"/>
    <s v="LIDENORTI S.A."/>
  </r>
  <r>
    <n v="1002218955"/>
    <s v="UE01"/>
    <d v="2022-04-13T00:00:00"/>
    <d v="1899-12-30T12:35:00"/>
    <s v="012-024-00414736"/>
    <s v="9000813174"/>
    <s v="012-022-00318014"/>
    <n v="3321.65"/>
    <n v="3724.26"/>
    <s v="ZPVN"/>
    <s v="40570656"/>
    <s v="P000034332"/>
    <n v="8002838387"/>
    <n v="1002218955"/>
    <s v="15-00001124"/>
    <s v="SELVALEGRE ANTIHUMEDAD"/>
    <n v="480"/>
    <s v="BOL"/>
    <s v="101667"/>
    <s v="CABRERA REVELO JUAN CARLOS"/>
    <s v="807698"/>
    <s v="OBRA URBANIZACION CASA BONITA"/>
    <s v="ESMERALDAS"/>
    <s v="VIA ATACAMES KM 5.5"/>
    <s v="OEESME"/>
    <s v="O-Esmeraldas-Esmeraldas"/>
    <n v="388"/>
    <x v="47"/>
    <x v="47"/>
    <s v="100014947"/>
    <s v="FLORES DIEGO"/>
    <s v="ZEMT"/>
    <s v="18UE593"/>
    <s v="2"/>
    <s v="Sin Pallet"/>
    <n v="0"/>
    <n v="0"/>
    <x v="0"/>
    <n v="38380"/>
    <n v="24090"/>
    <n v="14290"/>
    <n v="508.8"/>
    <m/>
    <x v="45"/>
    <n v="13"/>
    <s v="13"/>
    <n v="24"/>
    <x v="1"/>
    <n v="1.06"/>
    <n v="21.2"/>
    <s v="TRIMPESAS S.A."/>
  </r>
  <r>
    <n v="1002218957"/>
    <s v="UE01"/>
    <d v="2022-04-13T00:00:00"/>
    <d v="1899-12-30T12:37:00"/>
    <s v="012-024-00414737"/>
    <s v="9000813176"/>
    <s v="012-022-00318016"/>
    <n v="1296"/>
    <n v="1453.08"/>
    <s v="ZPVN"/>
    <s v="40570684"/>
    <s v="0000399009"/>
    <n v="8002838388"/>
    <n v="1002218957"/>
    <s v="15-00001119"/>
    <s v="CAMPEON ANTIHUMEDAD"/>
    <n v="200"/>
    <s v="BOL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s v="18UE398"/>
    <s v="2"/>
    <s v="Sin Pallet"/>
    <n v="0"/>
    <n v="0"/>
    <x v="0"/>
    <n v="14545"/>
    <n v="10000"/>
    <n v="4545"/>
    <n v="206"/>
    <m/>
    <x v="122"/>
    <n v="13"/>
    <s v="13"/>
    <n v="10"/>
    <x v="1"/>
    <n v="1.03"/>
    <n v="20.6"/>
    <s v="LIDENORTI S.A."/>
  </r>
  <r>
    <n v="1002218957"/>
    <s v="UE01"/>
    <d v="2022-04-13T00:00:00"/>
    <d v="1899-12-30T12:37:00"/>
    <s v="012-024-00414738"/>
    <s v="9000813175"/>
    <s v="012-022-00318015"/>
    <n v="1078.4000000000001"/>
    <n v="1209.1099999999999"/>
    <s v="ZPVN"/>
    <s v="40570684"/>
    <s v="0000399008"/>
    <n v="8002838389"/>
    <n v="1002218957"/>
    <s v="15-00001124"/>
    <s v="SELVALEGRE ANTIHUMEDAD"/>
    <n v="160"/>
    <s v="BOL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s v="18UE398"/>
    <s v="2"/>
    <s v="Sin Pallet"/>
    <n v="0"/>
    <n v="0"/>
    <x v="0"/>
    <n v="12545"/>
    <n v="8000"/>
    <n v="4545"/>
    <n v="164.8"/>
    <m/>
    <x v="122"/>
    <n v="13"/>
    <s v="13"/>
    <n v="8"/>
    <x v="1"/>
    <n v="1.03"/>
    <n v="20.6"/>
    <s v="LIDENORTI S.A."/>
  </r>
  <r>
    <n v="1002218991"/>
    <s v="UE01"/>
    <d v="2022-04-13T00:00:00"/>
    <d v="1899-12-30T12:39:00"/>
    <s v="012-024-00414739"/>
    <s v=""/>
    <s v=""/>
    <n v="0"/>
    <n v="0"/>
    <s v="ZPRC"/>
    <s v="2500109044"/>
    <s v="P000034269"/>
    <n v="8002838425"/>
    <n v="1002218991"/>
    <s v="15-00000218"/>
    <s v="MAGNO HE"/>
    <n v="28.0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3870"/>
    <n v="28060"/>
    <n v="15810"/>
    <n v="0"/>
    <m/>
    <x v="3"/>
    <n v="13"/>
    <s v="13"/>
    <n v="28.06"/>
    <x v="1"/>
    <n v="0"/>
    <n v="0"/>
    <s v="UNICON"/>
  </r>
  <r>
    <n v="1002218999"/>
    <s v="UE01"/>
    <d v="2022-04-13T00:00:00"/>
    <d v="1899-12-30T12:43:00"/>
    <s v="012-024-00414740"/>
    <s v="9000813177"/>
    <s v="012-022-00318017"/>
    <n v="3658.17"/>
    <n v="4101.5600000000004"/>
    <s v="ZPVN"/>
    <s v="40569622"/>
    <s v="0000398569"/>
    <n v="8002838432"/>
    <n v="1002218999"/>
    <s v="15-00000218"/>
    <s v="MAGNO HE"/>
    <n v="31.46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020"/>
    <n v="31460"/>
    <n v="19560"/>
    <n v="0"/>
    <m/>
    <x v="3"/>
    <n v="13"/>
    <s v="13"/>
    <n v="31.46"/>
    <x v="1"/>
    <n v="0"/>
    <n v="0"/>
    <s v="HORMIANDES"/>
  </r>
  <r>
    <n v="1002218970"/>
    <s v="UE01"/>
    <d v="2022-04-13T00:00:00"/>
    <d v="1899-12-30T12:46:00"/>
    <s v="012-024-00414741"/>
    <s v=""/>
    <s v=""/>
    <n v="0"/>
    <n v="0"/>
    <s v="ZPRC"/>
    <s v="2500109076"/>
    <s v="P000034317"/>
    <n v="8002838400"/>
    <n v="1002218970"/>
    <s v="15-00001120"/>
    <s v="CAMPEON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30"/>
    <n v="33110"/>
    <n v="17420"/>
    <n v="336.6"/>
    <m/>
    <x v="109"/>
    <n v="13"/>
    <s v="13"/>
    <n v="33"/>
    <x v="1"/>
    <n v="0.51"/>
    <n v="10.200000000000001"/>
    <s v="TRANSPORTE PROPIO"/>
  </r>
  <r>
    <n v="1002218972"/>
    <s v="UE01"/>
    <d v="2022-04-13T00:00:00"/>
    <d v="1899-12-30T12:53:00"/>
    <s v="012-024-00414742"/>
    <s v="9000813183"/>
    <s v="012-022-00318018"/>
    <n v="4567.2"/>
    <n v="5120.7700000000004"/>
    <s v="ZPVN"/>
    <s v="40570659"/>
    <s v="P000034334"/>
    <n v="8002838402"/>
    <n v="1002218972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490"/>
    <n v="33010"/>
    <n v="18480"/>
    <n v="699.6"/>
    <m/>
    <x v="120"/>
    <n v="13"/>
    <s v="13"/>
    <n v="33"/>
    <x v="1"/>
    <n v="1.06"/>
    <n v="21.2"/>
    <s v="TRANSPORTE PROPIO"/>
  </r>
  <r>
    <n v="1002219001"/>
    <s v="UE01"/>
    <d v="2022-04-13T00:00:00"/>
    <d v="1899-12-30T12:54:00"/>
    <s v="012-024-00414743"/>
    <s v="9000813186"/>
    <s v="012-022-00318021"/>
    <n v="533.6"/>
    <n v="598.27"/>
    <s v="ZPVN"/>
    <s v="40570722"/>
    <s v="0000399037"/>
    <n v="8002838436"/>
    <n v="1002219001"/>
    <s v="15-00001115"/>
    <s v="ARMADURO"/>
    <n v="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s v="18UE786"/>
    <s v="2"/>
    <s v="Sin Pallet"/>
    <n v="0"/>
    <n v="0"/>
    <x v="0"/>
    <n v="6987.7780000000002"/>
    <n v="4011.1109999999999"/>
    <n v="2976.6669999999999"/>
    <n v="75.2"/>
    <m/>
    <x v="116"/>
    <n v="13"/>
    <s v="13"/>
    <n v="4"/>
    <x v="1"/>
    <n v="0.94000000000000006"/>
    <n v="18.8"/>
    <s v="TRAPSA C.A."/>
  </r>
  <r>
    <n v="1002219001"/>
    <s v="UE01"/>
    <d v="2022-04-13T00:00:00"/>
    <d v="1899-12-30T12:54:00"/>
    <s v="012-024-00414744"/>
    <s v="9000813184"/>
    <s v="012-022-00318019"/>
    <n v="1476"/>
    <n v="1654.9"/>
    <s v="ZPVN"/>
    <s v="40570722"/>
    <s v="0000399035"/>
    <n v="8002838437"/>
    <n v="1002219001"/>
    <s v="15-00001120"/>
    <s v="CAMPEON"/>
    <n v="24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s v="18UE786"/>
    <s v="2"/>
    <s v="Sin Pallet"/>
    <n v="0"/>
    <n v="0"/>
    <x v="0"/>
    <n v="15010"/>
    <n v="12033.333000000001"/>
    <n v="2976.6669999999999"/>
    <n v="225.6"/>
    <m/>
    <x v="116"/>
    <n v="13"/>
    <s v="13"/>
    <n v="12"/>
    <x v="1"/>
    <n v="0.94"/>
    <n v="18.8"/>
    <s v="TRAPSA C.A."/>
  </r>
  <r>
    <n v="1002219001"/>
    <s v="UE01"/>
    <d v="2022-04-13T00:00:00"/>
    <d v="1899-12-30T12:54:00"/>
    <s v="012-024-00414745"/>
    <s v="9000813185"/>
    <s v="012-022-00318020"/>
    <n v="265.2"/>
    <n v="297.33999999999997"/>
    <s v="ZPVN"/>
    <s v="40570722"/>
    <s v="0000399036"/>
    <n v="8002838435"/>
    <n v="1002219001"/>
    <s v="15-00001123"/>
    <s v="SELVALEGRE"/>
    <n v="4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s v="18UE786"/>
    <s v="2"/>
    <s v="Sin Pallet"/>
    <n v="0"/>
    <n v="0"/>
    <x v="0"/>
    <n v="4982.223"/>
    <n v="2005.556"/>
    <n v="2976.6669999999999"/>
    <n v="37.6"/>
    <m/>
    <x v="116"/>
    <n v="13"/>
    <s v="13"/>
    <n v="2"/>
    <x v="1"/>
    <n v="0.94000000000000006"/>
    <n v="18.8"/>
    <s v="TRAPSA C.A."/>
  </r>
  <r>
    <n v="1002219016"/>
    <s v="UE01"/>
    <d v="2022-04-13T00:00:00"/>
    <d v="1899-12-30T13:02:00"/>
    <s v="012-024-00414746"/>
    <s v="9000813025"/>
    <s v="013-020-00048326"/>
    <n v="2432.56"/>
    <n v="2727.4"/>
    <s v="ZPDF"/>
    <s v="70178835"/>
    <s v="0000399006"/>
    <n v="8002838453"/>
    <n v="1002219016"/>
    <s v="15-00001123"/>
    <s v="SELVALEGRE"/>
    <n v="360"/>
    <s v="BOL"/>
    <s v="103008"/>
    <s v="INDUSTRIA ACEROS MONTECRISTI"/>
    <s v="806205"/>
    <s v="FERRETERIA VARELA"/>
    <s v="QUITO"/>
    <s v="ANTONIO HERRERA N26-169 Y SANGURIMA"/>
    <s v="OPBELI"/>
    <s v="O-Pichincha-Belisarioquevedo"/>
    <n v="103"/>
    <x v="162"/>
    <x v="162"/>
    <s v="100021282"/>
    <s v="PERUGACHI FAUSTO"/>
    <s v="ZEMU"/>
    <s v="18UE664"/>
    <s v="2"/>
    <s v="Sin Pallet"/>
    <n v="0"/>
    <n v="0"/>
    <x v="0"/>
    <n v="27180"/>
    <n v="18040"/>
    <n v="9140"/>
    <n v="162"/>
    <m/>
    <x v="158"/>
    <n v="13"/>
    <s v="13"/>
    <n v="18"/>
    <x v="1"/>
    <n v="0.45"/>
    <n v="9"/>
    <s v="TRANSSJQ S.A."/>
  </r>
  <r>
    <n v="1002218993"/>
    <s v="UE01"/>
    <d v="2022-04-13T00:00:00"/>
    <d v="1899-12-30T13:08:00"/>
    <s v="012-024-00414747"/>
    <s v="9000813194"/>
    <s v="012-022-00318022"/>
    <n v="3238.68"/>
    <n v="3631.23"/>
    <s v="ZPVN"/>
    <s v="40570610"/>
    <s v="P000034312"/>
    <n v="8002838427"/>
    <n v="1002218993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1"/>
    <x v="11"/>
    <s v="100014920"/>
    <s v="AMAGUAYA HECTOR"/>
    <s v="ZEMT"/>
    <s v="18UE556"/>
    <s v="1"/>
    <s v="Con Pallet"/>
    <n v="0.05"/>
    <n v="24"/>
    <x v="0"/>
    <n v="39960"/>
    <n v="24070"/>
    <n v="15890"/>
    <n v="43.2"/>
    <m/>
    <x v="11"/>
    <n v="13"/>
    <s v="13"/>
    <n v="24"/>
    <x v="1"/>
    <n v="9.0000000000000011E-2"/>
    <n v="1.8"/>
    <s v="TRAPSA C.A."/>
  </r>
  <r>
    <n v="1002218974"/>
    <s v="UE01"/>
    <d v="2022-04-13T00:00:00"/>
    <d v="1899-12-30T13:11:00"/>
    <s v="012-024-00414748"/>
    <s v="9000813196"/>
    <s v="012-022-00318023"/>
    <n v="2966.4"/>
    <n v="3325.95"/>
    <s v="ZPVN"/>
    <s v="40570495"/>
    <s v="0000398823"/>
    <n v="8002838404"/>
    <n v="1002218974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8"/>
    <x v="118"/>
    <s v="100017947"/>
    <s v="SALAZAR JORGE LUIS"/>
    <s v="ZEMT"/>
    <s v="18UE571"/>
    <s v="1"/>
    <s v="Con Pallet"/>
    <n v="0.05"/>
    <n v="24"/>
    <x v="0"/>
    <n v="38730"/>
    <n v="24010"/>
    <n v="14720"/>
    <n v="220.8"/>
    <m/>
    <x v="116"/>
    <n v="13"/>
    <s v="13"/>
    <n v="24"/>
    <x v="1"/>
    <n v="0.46"/>
    <n v="9.2000000000000011"/>
    <s v="TRAPSA C.A."/>
  </r>
  <r>
    <n v="1002219028"/>
    <s v="UE01"/>
    <d v="2022-04-13T00:00:00"/>
    <d v="1899-12-30T13:14:00"/>
    <s v="012-024-00414749"/>
    <s v="9000813199"/>
    <s v="012-022-00318026"/>
    <n v="1056"/>
    <n v="1183.99"/>
    <s v="ZPVN"/>
    <s v="40570713"/>
    <s v="P000034358"/>
    <n v="8002838459"/>
    <n v="1002219028"/>
    <s v="15-00000181"/>
    <s v="ARMADURO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3729.394"/>
    <n v="8019.3940000000002"/>
    <n v="5710"/>
    <n v="212.8"/>
    <m/>
    <x v="52"/>
    <n v="13"/>
    <s v="13"/>
    <n v="8"/>
    <x v="1"/>
    <n v="1.33"/>
    <n v="26.6"/>
    <s v="TRANSPORTE PROPIO"/>
  </r>
  <r>
    <n v="1002219028"/>
    <s v="UE01"/>
    <d v="2022-04-13T00:00:00"/>
    <d v="1899-12-30T13:14:00"/>
    <s v="012-024-00414750"/>
    <s v="9000813197"/>
    <s v="012-022-00318024"/>
    <n v="1128.5999999999999"/>
    <n v="1265.3900000000001"/>
    <s v="ZPVN"/>
    <s v="40570712"/>
    <s v="P000034357"/>
    <n v="8002838460"/>
    <n v="1002219028"/>
    <s v="15-00001119"/>
    <s v="CAMPEON ANTIHUMEDAD"/>
    <n v="1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4731.817999999999"/>
    <n v="9021.8179999999993"/>
    <n v="5710"/>
    <n v="239.4"/>
    <m/>
    <x v="52"/>
    <n v="13"/>
    <s v="13"/>
    <n v="9"/>
    <x v="1"/>
    <n v="1.33"/>
    <n v="26.6"/>
    <s v="TRANSPORTE PROPIO"/>
  </r>
  <r>
    <n v="1002219028"/>
    <s v="UE01"/>
    <d v="2022-04-13T00:00:00"/>
    <d v="1899-12-30T13:14:00"/>
    <s v="012-024-00414751"/>
    <s v="9000813198"/>
    <s v="012-022-00318025"/>
    <n v="2086.4"/>
    <n v="2339.29"/>
    <s v="ZPVN"/>
    <s v="40570711"/>
    <s v="P000034356"/>
    <n v="8002838461"/>
    <n v="1002219028"/>
    <s v="15-00001124"/>
    <s v="SELVALEGRE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1748.788"/>
    <n v="16038.788"/>
    <n v="5710"/>
    <n v="425.6"/>
    <m/>
    <x v="52"/>
    <n v="13"/>
    <s v="13"/>
    <n v="16"/>
    <x v="1"/>
    <n v="1.33"/>
    <n v="26.6"/>
    <s v="TRANSPORTE PROPIO"/>
  </r>
  <r>
    <n v="1002219024"/>
    <s v="UE01"/>
    <d v="2022-04-13T00:00:00"/>
    <d v="1899-12-30T13:15:00"/>
    <s v="012-024-00414752"/>
    <s v="9000813200"/>
    <s v="012-022-00318027"/>
    <n v="3881.14"/>
    <n v="4351.5600000000004"/>
    <s v="ZPVN"/>
    <s v="40570651"/>
    <s v="0000398944"/>
    <n v="8002838458"/>
    <n v="1002219024"/>
    <s v="15-00001121"/>
    <s v="GLADIADOR"/>
    <n v="31.81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1830"/>
    <n v="31810"/>
    <n v="20020"/>
    <n v="78.25"/>
    <m/>
    <x v="18"/>
    <n v="13"/>
    <s v="13"/>
    <n v="31.81"/>
    <x v="1"/>
    <n v="2.4599182646966362"/>
    <n v="2.4599182646966362"/>
    <s v="LA ARMENIA S.A."/>
  </r>
  <r>
    <n v="1002218975"/>
    <s v="UE01"/>
    <d v="2022-04-13T00:00:00"/>
    <d v="1899-12-30T13:16:00"/>
    <s v="012-024-00414753"/>
    <s v=""/>
    <s v=""/>
    <n v="0"/>
    <n v="0"/>
    <s v="ZPRC"/>
    <s v="2500109072"/>
    <s v="P000034306"/>
    <n v="8002838405"/>
    <n v="1002218975"/>
    <s v="15-00001119"/>
    <s v="CAMPEON ANTIHUMEDAD"/>
    <n v="480"/>
    <s v="BOL"/>
    <s v="101663"/>
    <s v="ZURIDIST CIA. LTDA."/>
    <s v="803106"/>
    <s v="GRUPO ZURITA COJIMIES"/>
    <s v="PEDERNALES"/>
    <s v="VIA A PEDERNALES COJIMIES"/>
    <s v="OMPEDE"/>
    <s v="O-Manabi-Pedernales"/>
    <n v="347"/>
    <x v="43"/>
    <x v="43"/>
    <s v="100017965"/>
    <s v="ARIAS PATRICIO"/>
    <s v="ZEMT"/>
    <s v="18UE535"/>
    <s v="1"/>
    <s v="Con Pallet"/>
    <n v="0.05"/>
    <n v="24"/>
    <x v="0"/>
    <n v="39630"/>
    <n v="24060"/>
    <n v="15570"/>
    <n v="456"/>
    <m/>
    <x v="41"/>
    <n v="13"/>
    <s v="13"/>
    <n v="24"/>
    <x v="1"/>
    <n v="0.95"/>
    <n v="19"/>
    <s v="LIDENORTI S.A."/>
  </r>
  <r>
    <n v="1002219054"/>
    <s v="UE01"/>
    <d v="2022-04-13T00:00:00"/>
    <d v="1899-12-30T13:20:00"/>
    <s v="012-024-00414754"/>
    <s v="9000813201"/>
    <s v="012-022-00318028"/>
    <n v="2301.35"/>
    <n v="2580.29"/>
    <s v="ZPVN"/>
    <s v="40570729"/>
    <s v="P000034361"/>
    <n v="8002838502"/>
    <n v="100221905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s v="18UE694"/>
    <s v="2"/>
    <s v="Sin Pallet"/>
    <n v="0"/>
    <n v="0"/>
    <x v="0"/>
    <n v="27000"/>
    <n v="18080"/>
    <n v="8920"/>
    <n v="266.39999999999998"/>
    <m/>
    <x v="46"/>
    <n v="13"/>
    <s v="13"/>
    <n v="18"/>
    <x v="1"/>
    <n v="0.74"/>
    <n v="14.799999999999999"/>
    <s v="TRAPSA C.A."/>
  </r>
  <r>
    <n v="1002219062"/>
    <s v="UE01"/>
    <d v="2022-04-13T00:00:00"/>
    <d v="1899-12-30T13:27:00"/>
    <s v="012-024-00414755"/>
    <s v=""/>
    <s v=""/>
    <n v="0"/>
    <n v="0"/>
    <s v="ZPRC"/>
    <s v="2500109079"/>
    <s v="P000034325"/>
    <n v="8002838511"/>
    <n v="1002219062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730"/>
    <n v="34100"/>
    <n v="17630"/>
    <n v="346.8"/>
    <m/>
    <x v="7"/>
    <n v="13"/>
    <s v="13"/>
    <n v="34"/>
    <x v="1"/>
    <n v="0.51"/>
    <n v="10.200000000000001"/>
    <s v="TRANSPORTE PROPIO"/>
  </r>
  <r>
    <n v="1002218962"/>
    <s v="UE01"/>
    <d v="2022-04-13T00:00:00"/>
    <d v="1899-12-30T13:29:00"/>
    <s v="012-024-00414756"/>
    <s v="9000813203"/>
    <s v="012-022-00318029"/>
    <n v="4204.8"/>
    <n v="4714.45"/>
    <s v="ZPVN"/>
    <s v="40570664"/>
    <s v="0000398953"/>
    <n v="8002838393"/>
    <n v="1002218962"/>
    <s v="15-00001119"/>
    <s v="CAMPEON ANTIHUMEDAD"/>
    <n v="64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s v="18UE509"/>
    <s v="1"/>
    <s v="Con Pallet"/>
    <n v="0.05"/>
    <n v="32"/>
    <x v="0"/>
    <n v="49690"/>
    <n v="32060"/>
    <n v="17630"/>
    <n v="537.6"/>
    <m/>
    <x v="79"/>
    <n v="13"/>
    <s v="13"/>
    <n v="32"/>
    <x v="1"/>
    <n v="0.84000000000000008"/>
    <n v="16.8"/>
    <s v="LA ARMENIA S.A."/>
  </r>
  <r>
    <n v="1002219061"/>
    <s v="UE01"/>
    <d v="2022-04-13T00:00:00"/>
    <d v="1899-12-30T13:44:00"/>
    <s v="012-024-00414757"/>
    <s v="9000782705"/>
    <s v="013-020-00046415"/>
    <n v="3563.2"/>
    <n v="3995.09"/>
    <s v="ZPDF"/>
    <s v="70171631"/>
    <s v="0000397244"/>
    <n v="8002838510"/>
    <n v="1002219061"/>
    <s v="15-00001121"/>
    <s v="GLADIADOR"/>
    <n v="31.82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9073"/>
    <s v="ROMERO EDWIN"/>
    <s v="ZECI"/>
    <s v="18IBB1729"/>
    <s v="2"/>
    <s v="Sin Pallet"/>
    <n v="0"/>
    <n v="0"/>
    <x v="1"/>
    <n v="50440"/>
    <n v="31820"/>
    <n v="18620"/>
    <n v="0"/>
    <m/>
    <x v="1"/>
    <n v="13"/>
    <s v="13"/>
    <n v="31.82"/>
    <x v="1"/>
    <n v="0"/>
    <n v="0"/>
    <s v="TRANSCONCEM CIA. LTDA."/>
  </r>
  <r>
    <n v="1002218971"/>
    <s v="UE01"/>
    <d v="2022-04-13T00:00:00"/>
    <d v="1899-12-30T13:44:00"/>
    <s v="012-024-00414758"/>
    <s v="9000813209"/>
    <s v="012-022-00318030"/>
    <n v="4613.3999999999996"/>
    <n v="5172.58"/>
    <s v="ZPVN"/>
    <s v="40570636"/>
    <s v="P000034327"/>
    <n v="8002838401"/>
    <n v="1002218971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5"/>
    <x v="15"/>
    <s v="100015160"/>
    <s v="MORAN ALONSO"/>
    <s v="ZETT"/>
    <s v="18UE356"/>
    <s v="2"/>
    <s v="Sin Pallet"/>
    <n v="0"/>
    <n v="0"/>
    <x v="0"/>
    <n v="50940"/>
    <n v="33040"/>
    <n v="17900"/>
    <n v="699.6"/>
    <m/>
    <x v="15"/>
    <n v="13"/>
    <s v="13"/>
    <n v="33"/>
    <x v="1"/>
    <n v="1.06"/>
    <n v="21.2"/>
    <s v="SANJOPAS S.A."/>
  </r>
  <r>
    <n v="1002219082"/>
    <s v="UE01"/>
    <d v="2022-04-13T00:00:00"/>
    <d v="1899-12-30T13:50:00"/>
    <s v="012-024-00414759"/>
    <s v="9000813212"/>
    <s v="012-022-00318031"/>
    <n v="2408.4"/>
    <n v="2700.32"/>
    <s v="ZPVN"/>
    <s v="40570497"/>
    <s v="0000398830"/>
    <n v="8002838539"/>
    <n v="1002219082"/>
    <s v="15-00001123"/>
    <s v="SELVALEGRE"/>
    <n v="360"/>
    <s v="BOL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60"/>
    <n v="18020"/>
    <n v="8840"/>
    <n v="190.8"/>
    <m/>
    <x v="0"/>
    <n v="13"/>
    <s v="13"/>
    <n v="18"/>
    <x v="1"/>
    <n v="0.53"/>
    <n v="10.600000000000001"/>
    <s v="TRANSPORTE PROPIO"/>
  </r>
  <r>
    <n v="1002219078"/>
    <s v="UE01"/>
    <d v="2022-04-13T00:00:00"/>
    <d v="1899-12-30T13:53:00"/>
    <s v="012-024-00414760"/>
    <s v="9000813214"/>
    <s v="012-022-00318032"/>
    <n v="2444.4"/>
    <n v="2740.68"/>
    <s v="ZPVN"/>
    <s v="40570751"/>
    <s v="P000034364"/>
    <n v="8002838532"/>
    <n v="1002219078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33"/>
    <x v="33"/>
    <s v="100014931"/>
    <s v="VACA GALO"/>
    <s v="ZEMU"/>
    <s v="18UE737"/>
    <s v="2"/>
    <s v="Sin Pallet"/>
    <n v="0"/>
    <n v="0"/>
    <x v="0"/>
    <n v="26960"/>
    <n v="18040"/>
    <n v="8920"/>
    <n v="165.6"/>
    <m/>
    <x v="31"/>
    <n v="13"/>
    <s v="13"/>
    <n v="18"/>
    <x v="1"/>
    <n v="0.45999999999999996"/>
    <n v="9.1999999999999993"/>
    <s v="TRANSPORTE PESADO CIAPRUTE S.A."/>
  </r>
  <r>
    <n v="1002219065"/>
    <s v="UE01"/>
    <d v="2022-04-13T00:00:00"/>
    <d v="1899-12-30T13:54:00"/>
    <s v="012-024-00414761"/>
    <s v="9000813215"/>
    <s v="012-022-00318033"/>
    <n v="4153.6000000000004"/>
    <n v="4657.04"/>
    <s v="ZPVN"/>
    <s v="40570680"/>
    <s v="0000398998"/>
    <n v="8002838516"/>
    <n v="1002219065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30"/>
    <n v="32040"/>
    <n v="17790"/>
    <n v="966.4"/>
    <m/>
    <x v="142"/>
    <n v="13"/>
    <s v="13"/>
    <n v="32"/>
    <x v="1"/>
    <n v="1.51"/>
    <n v="30.2"/>
    <s v="TRANSPORTE PROPIO"/>
  </r>
  <r>
    <n v="1002219056"/>
    <s v="UE01"/>
    <d v="2022-04-13T00:00:00"/>
    <d v="1899-12-30T13:56:00"/>
    <s v="012-024-00414762"/>
    <s v="9000813218"/>
    <s v="012-022-00318034"/>
    <n v="2325.6"/>
    <n v="2607.48"/>
    <s v="ZPVN"/>
    <s v="40570735"/>
    <s v="0000399067"/>
    <n v="8002838504"/>
    <n v="1002219056"/>
    <s v="15-00001124"/>
    <s v="SELVALEGRE ANTIHUMEDAD"/>
    <n v="360"/>
    <s v="BOL"/>
    <s v="101780"/>
    <s v="MEGAPROFER S.A."/>
    <s v="804905"/>
    <s v="PROFERRETERIAS 12 VENTANAS"/>
    <s v="VENTANAS"/>
    <s v="TRONCAL DE LA COSTA"/>
    <s v="ORVENT"/>
    <s v="O-Losrios-Ventanas"/>
    <n v="424"/>
    <x v="14"/>
    <x v="14"/>
    <s v="100015134"/>
    <s v="NICOLALDE FABIAN"/>
    <s v="ZEMU"/>
    <s v="18UE744"/>
    <s v="2"/>
    <s v="Sin Pallet"/>
    <n v="0"/>
    <n v="0"/>
    <x v="0"/>
    <n v="27030"/>
    <n v="18000"/>
    <n v="9030"/>
    <n v="424.8"/>
    <m/>
    <x v="14"/>
    <n v="13"/>
    <s v="13"/>
    <n v="18"/>
    <x v="1"/>
    <n v="1.18"/>
    <n v="23.6"/>
    <s v="SANJOPAS S.A."/>
  </r>
  <r>
    <n v="1002219130"/>
    <s v="UE01"/>
    <d v="2022-04-13T00:00:00"/>
    <d v="1899-12-30T14:03:00"/>
    <s v="012-024-00414763"/>
    <s v="9000813012"/>
    <s v="013-020-00048324"/>
    <n v="1176.0899999999999"/>
    <n v="1318.64"/>
    <s v="ZPDF"/>
    <s v="70178826"/>
    <s v="0000398967"/>
    <n v="8002838603"/>
    <n v="1002219130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18983.182000000001"/>
    <n v="10018.182000000001"/>
    <n v="8965"/>
    <n v="180"/>
    <m/>
    <x v="138"/>
    <n v="13"/>
    <s v="13"/>
    <n v="10"/>
    <x v="1"/>
    <n v="0.9"/>
    <n v="18"/>
    <s v="TRANSPORTE PROPIO"/>
  </r>
  <r>
    <n v="1002219130"/>
    <s v="UE01"/>
    <d v="2022-04-13T00:00:00"/>
    <d v="1899-12-30T14:03:00"/>
    <s v="012-024-00414764"/>
    <s v="9000813013"/>
    <s v="013-020-00048325"/>
    <n v="2945.15"/>
    <n v="3302.12"/>
    <s v="ZPDF"/>
    <s v="70178825"/>
    <s v="0000398965"/>
    <n v="8002838602"/>
    <n v="1002219130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2006.817999999999"/>
    <n v="23041.817999999999"/>
    <n v="8965"/>
    <n v="414"/>
    <m/>
    <x v="138"/>
    <n v="13"/>
    <s v="13"/>
    <n v="23"/>
    <x v="1"/>
    <n v="0.9"/>
    <n v="18"/>
    <s v="TRANSPORTE PROPIO"/>
  </r>
  <r>
    <n v="1002219048"/>
    <s v="UE01"/>
    <d v="2022-04-13T00:00:00"/>
    <d v="1899-12-30T14:04:00"/>
    <s v="012-024-00414765"/>
    <s v="9000811207"/>
    <s v="013-020-00048157"/>
    <n v="2572.8000000000002"/>
    <n v="2884.64"/>
    <s v="ZPDF"/>
    <s v="70178303"/>
    <s v="0000397474"/>
    <n v="8002838491"/>
    <n v="100221904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67"/>
    <x v="67"/>
    <s v="100016838"/>
    <s v="PASPUEL NIXON"/>
    <s v="ZETT"/>
    <s v="18UE962"/>
    <s v="2"/>
    <s v="Sin Pallet"/>
    <n v="0"/>
    <n v="0"/>
    <x v="1"/>
    <n v="50310"/>
    <n v="32060"/>
    <n v="18250"/>
    <n v="0"/>
    <m/>
    <x v="65"/>
    <n v="13"/>
    <s v="13"/>
    <n v="32"/>
    <x v="1"/>
    <n v="0"/>
    <n v="0"/>
    <s v="TRAPSA C.A."/>
  </r>
  <r>
    <n v="1002219076"/>
    <s v="UE01"/>
    <d v="2022-04-13T00:00:00"/>
    <d v="1899-12-30T14:08:00"/>
    <s v="012-024-00414766"/>
    <s v="9000813219"/>
    <s v="012-022-00318035"/>
    <n v="3144"/>
    <n v="3525.07"/>
    <s v="ZPVN"/>
    <s v="40570695"/>
    <s v="P000034351"/>
    <n v="8002838530"/>
    <n v="1002219076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s v="18UE628"/>
    <s v="1"/>
    <s v="Con Pallet"/>
    <n v="0.05"/>
    <n v="24"/>
    <x v="0"/>
    <n v="40160"/>
    <n v="24020"/>
    <n v="16140"/>
    <n v="494.4"/>
    <m/>
    <x v="103"/>
    <n v="13"/>
    <s v="13"/>
    <n v="24"/>
    <x v="1"/>
    <n v="1.03"/>
    <n v="20.599999999999998"/>
    <s v="TRIMPESAS S.A."/>
  </r>
  <r>
    <n v="1002219040"/>
    <s v="UE01"/>
    <d v="2022-04-13T00:00:00"/>
    <d v="1899-12-30T14:11:00"/>
    <s v="012-024-00414767"/>
    <s v="9000813222"/>
    <s v="012-022-00318036"/>
    <n v="3096.84"/>
    <n v="3472.2"/>
    <s v="ZPVN"/>
    <s v="40570611"/>
    <s v="P000034313"/>
    <n v="8002838478"/>
    <n v="1002219040"/>
    <s v="15-00001123"/>
    <s v="SELVALEGRE"/>
    <n v="480"/>
    <s v="BOL"/>
    <s v="101683"/>
    <s v="SOCIEDAD CIVIL Y COMERCIAL BOSNA"/>
    <s v="807342"/>
    <s v="PROYECTO EMAPA- O-OTAVALO"/>
    <s v="OTAVALO"/>
    <s v="MARIANO SUAREZ &amp; CALLE PIEDRAHITA"/>
    <s v="OIOTAV"/>
    <s v="O-Imbabura-Otavalo"/>
    <n v="8"/>
    <x v="87"/>
    <x v="87"/>
    <s v="100019494"/>
    <s v="GUERRERO WILSON"/>
    <s v="ZEMT"/>
    <s v="18UE741"/>
    <s v="1"/>
    <s v="Con Pallet"/>
    <n v="0.05"/>
    <n v="24"/>
    <x v="0"/>
    <n v="40540"/>
    <n v="24050"/>
    <n v="16490"/>
    <n v="43.2"/>
    <m/>
    <x v="85"/>
    <n v="13"/>
    <s v="13"/>
    <n v="24"/>
    <x v="1"/>
    <n v="9.0000000000000011E-2"/>
    <n v="1.8"/>
    <s v="RUTAS COTACACHENSES"/>
  </r>
  <r>
    <n v="1002219104"/>
    <s v="UE01"/>
    <d v="2022-04-13T00:00:00"/>
    <d v="1899-12-30T14:13:00"/>
    <s v="012-024-00414768"/>
    <s v="9000813147"/>
    <s v="013-020-00048328"/>
    <n v="4297.16"/>
    <n v="4818"/>
    <s v="ZPDF"/>
    <s v="70178845"/>
    <s v="0000399051"/>
    <n v="8002838569"/>
    <n v="1002219104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52080"/>
    <n v="33070"/>
    <n v="19010"/>
    <n v="996.6"/>
    <m/>
    <x v="130"/>
    <n v="13"/>
    <s v="13"/>
    <n v="33"/>
    <x v="1"/>
    <n v="1.51"/>
    <n v="30.2"/>
    <s v="TRANSPORTE PROPIO"/>
  </r>
  <r>
    <n v="1002219066"/>
    <s v="UE01"/>
    <d v="2022-04-13T00:00:00"/>
    <d v="1899-12-30T14:15:00"/>
    <s v="012-024-00414769"/>
    <s v="9000813223"/>
    <s v="012-022-00318037"/>
    <n v="4153.6000000000004"/>
    <n v="4657.04"/>
    <s v="ZPVN"/>
    <s v="40570680"/>
    <s v="0000398999"/>
    <n v="8002838518"/>
    <n v="100221906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370"/>
    <n v="32010"/>
    <n v="18360"/>
    <n v="966.4"/>
    <m/>
    <x v="142"/>
    <n v="13"/>
    <s v="13"/>
    <n v="32"/>
    <x v="1"/>
    <n v="1.51"/>
    <n v="30.2"/>
    <s v="TRANSPORTE PROPIO"/>
  </r>
  <r>
    <n v="1002219099"/>
    <s v="UE01"/>
    <d v="2022-04-13T00:00:00"/>
    <d v="1899-12-30T14:41:00"/>
    <s v="012-024-00414770"/>
    <s v="9000811207"/>
    <s v="013-020-00048157"/>
    <n v="2572.8000000000002"/>
    <n v="2884.64"/>
    <s v="ZPDF"/>
    <s v="70178303"/>
    <s v="0000397475"/>
    <n v="8002838564"/>
    <n v="1002219099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17"/>
    <x v="117"/>
    <s v="100014879"/>
    <s v="BARAHONA ADRIAN"/>
    <s v="ZETT"/>
    <s v="18UE386"/>
    <s v="2"/>
    <s v="Sin Pallet"/>
    <n v="0"/>
    <n v="0"/>
    <x v="1"/>
    <n v="50220"/>
    <n v="32030"/>
    <n v="18190"/>
    <n v="0"/>
    <m/>
    <x v="115"/>
    <n v="13"/>
    <s v="13"/>
    <n v="32"/>
    <x v="1"/>
    <n v="0"/>
    <n v="0"/>
    <s v="LIDENORTI S.A."/>
  </r>
  <r>
    <n v="1002219167"/>
    <s v="UE01"/>
    <d v="2022-04-13T00:00:00"/>
    <d v="1899-12-30T14:45:00"/>
    <s v="012-024-00414771"/>
    <s v="9000813264"/>
    <s v="012-022-00318039"/>
    <n v="836.4"/>
    <n v="937.78"/>
    <s v="ZPVN"/>
    <s v="40570756"/>
    <s v="P000034366"/>
    <n v="8002838645"/>
    <n v="1002219167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s v="18UE679"/>
    <s v="2"/>
    <s v="Sin Pallet"/>
    <n v="0"/>
    <n v="0"/>
    <x v="0"/>
    <n v="10495"/>
    <n v="6020"/>
    <n v="4475"/>
    <n v="10.8"/>
    <m/>
    <x v="100"/>
    <n v="13"/>
    <s v="13"/>
    <n v="6"/>
    <x v="1"/>
    <n v="9.0000000000000011E-2"/>
    <n v="1.8"/>
    <s v="LA ARMENIA S.A."/>
  </r>
  <r>
    <n v="1002219167"/>
    <s v="UE01"/>
    <d v="2022-04-13T00:00:00"/>
    <d v="1899-12-30T14:45:00"/>
    <s v="012-024-00414772"/>
    <s v="9000813263"/>
    <s v="012-022-00318038"/>
    <n v="1656"/>
    <n v="1856.72"/>
    <s v="ZPVN"/>
    <s v="40570755"/>
    <s v="P000034365"/>
    <n v="8002838646"/>
    <n v="1002219167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s v="18UE679"/>
    <s v="2"/>
    <s v="Sin Pallet"/>
    <n v="0"/>
    <n v="0"/>
    <x v="0"/>
    <n v="16515"/>
    <n v="12040"/>
    <n v="4475"/>
    <n v="21.6"/>
    <m/>
    <x v="100"/>
    <n v="13"/>
    <s v="13"/>
    <n v="12"/>
    <x v="1"/>
    <n v="9.0000000000000011E-2"/>
    <n v="1.8"/>
    <s v="LA ARMENIA S.A."/>
  </r>
  <r>
    <n v="1002219106"/>
    <s v="UE01"/>
    <d v="2022-04-13T00:00:00"/>
    <d v="1899-12-30T14:50:00"/>
    <s v="012-024-00414773"/>
    <s v="9000813153"/>
    <s v="013-020-00048330"/>
    <n v="3255.42"/>
    <n v="3650"/>
    <s v="ZPDF"/>
    <s v="70178847"/>
    <s v="0000399054"/>
    <n v="8002838572"/>
    <n v="1002219106"/>
    <s v="15-00001119"/>
    <s v="CAMPEON ANTIHUMEDAD"/>
    <n v="50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34170.152000000002"/>
    <n v="25015.151999999998"/>
    <n v="9155"/>
    <n v="755"/>
    <m/>
    <x v="130"/>
    <n v="13"/>
    <s v="13"/>
    <n v="25"/>
    <x v="1"/>
    <n v="1.51"/>
    <n v="30.2"/>
    <s v="TRANSPORTE PROPIO"/>
  </r>
  <r>
    <n v="1002219106"/>
    <s v="UE01"/>
    <d v="2022-04-13T00:00:00"/>
    <d v="1899-12-30T14:50:00"/>
    <s v="012-024-00414774"/>
    <s v="9000813152"/>
    <s v="013-020-00048329"/>
    <n v="1082.71"/>
    <n v="1213.95"/>
    <s v="ZPDF"/>
    <s v="70178848"/>
    <s v="0000399055"/>
    <n v="8002838571"/>
    <n v="1002219106"/>
    <s v="15-00001124"/>
    <s v="SELVALEGRE ANTIHUMEDAD"/>
    <n v="1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17159.848000000002"/>
    <n v="8004.848"/>
    <n v="9155"/>
    <n v="241.6"/>
    <m/>
    <x v="130"/>
    <n v="13"/>
    <s v="13"/>
    <n v="8"/>
    <x v="1"/>
    <n v="1.51"/>
    <n v="30.2"/>
    <s v="TRANSPORTE PROPIO"/>
  </r>
  <r>
    <n v="1002219069"/>
    <s v="UE01"/>
    <d v="2022-04-13T00:00:00"/>
    <d v="1899-12-30T14:59:00"/>
    <s v="012-024-00414775"/>
    <s v="9000813267"/>
    <s v="012-022-00318040"/>
    <n v="3049.56"/>
    <n v="3419.19"/>
    <s v="ZPVN"/>
    <s v="40570721"/>
    <s v="0000399042"/>
    <n v="8002838521"/>
    <n v="1002219069"/>
    <s v="15-00001123"/>
    <s v="SELVALEGRE"/>
    <n v="480"/>
    <s v="BOL"/>
    <s v="101680"/>
    <s v="DISTRIBUCIONES NARANJO"/>
    <s v="801411"/>
    <s v="BLOQUERA SALCEDO"/>
    <s v="SALCEDO"/>
    <s v="VIA SALCEDO PANAMERICANA ANTES DE S"/>
    <s v="OXSALC"/>
    <s v="O-Cotopaxi-Salcedo"/>
    <n v="218"/>
    <x v="110"/>
    <x v="110"/>
    <s v="100014838"/>
    <s v="INLAGO MAX"/>
    <s v="ZEMT"/>
    <s v="18UE954"/>
    <s v="2"/>
    <s v="Sin Pallet"/>
    <n v="0"/>
    <n v="0"/>
    <x v="0"/>
    <n v="39430"/>
    <n v="24060"/>
    <n v="15370"/>
    <n v="364.8"/>
    <m/>
    <x v="108"/>
    <n v="13"/>
    <s v="13"/>
    <n v="24"/>
    <x v="1"/>
    <n v="0.76"/>
    <n v="15.200000000000001"/>
    <s v="LIDENORTI S.A."/>
  </r>
  <r>
    <n v="1002219108"/>
    <s v="UE01"/>
    <d v="2022-04-13T00:00:00"/>
    <d v="1899-12-30T15:04:00"/>
    <s v="012-024-00414776"/>
    <s v="9000811207"/>
    <s v="013-020-00048157"/>
    <n v="2572.8000000000002"/>
    <n v="2884.64"/>
    <s v="ZPDF"/>
    <s v="70178303"/>
    <s v="0000397476"/>
    <n v="8002838576"/>
    <n v="100221910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37"/>
    <x v="137"/>
    <s v="100014983"/>
    <s v="GUEVARA DIEGO"/>
    <s v="ZETT"/>
    <s v="18UE624"/>
    <s v="2"/>
    <s v="Sin Pallet"/>
    <n v="0"/>
    <n v="0"/>
    <x v="1"/>
    <n v="50270"/>
    <n v="32020"/>
    <n v="18250"/>
    <n v="0"/>
    <m/>
    <x v="135"/>
    <n v="13"/>
    <s v="13"/>
    <n v="32"/>
    <x v="1"/>
    <n v="0"/>
    <n v="0"/>
    <s v="CALDECARGO CIA"/>
  </r>
  <r>
    <n v="1002219176"/>
    <s v="UE01"/>
    <d v="2022-04-13T00:00:00"/>
    <d v="1899-12-30T15:14:00"/>
    <s v="012-024-00414777"/>
    <s v="9000813271"/>
    <s v="012-022-00318041"/>
    <n v="2287.17"/>
    <n v="2564.39"/>
    <s v="ZPVN"/>
    <s v="40570771"/>
    <s v="P000034368"/>
    <n v="8002838653"/>
    <n v="1002219176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7090"/>
    <n v="18030"/>
    <n v="9060"/>
    <n v="266.39999999999998"/>
    <m/>
    <x v="86"/>
    <n v="13"/>
    <s v="13"/>
    <n v="18"/>
    <x v="1"/>
    <n v="0.74"/>
    <n v="14.799999999999999"/>
    <s v="TRANSSJQ S.A."/>
  </r>
  <r>
    <n v="1002219171"/>
    <s v="UE01"/>
    <d v="2022-04-13T00:00:00"/>
    <d v="1899-12-30T15:16:00"/>
    <s v="012-024-00414778"/>
    <s v="9000813273"/>
    <s v="012-022-00318042"/>
    <n v="3096"/>
    <n v="3471.26"/>
    <s v="ZPVN"/>
    <s v="40570429"/>
    <s v="0000398708"/>
    <n v="8002838649"/>
    <n v="1002219171"/>
    <s v="15-00001123"/>
    <s v="SELVALEGRE"/>
    <n v="48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76"/>
    <x v="76"/>
    <s v="100022169"/>
    <s v="LOMAS MONTESDEOCA VINICIO XAVIER"/>
    <s v="ZEMT"/>
    <s v="18UE840"/>
    <s v="2"/>
    <s v="Sin Pallet"/>
    <n v="0"/>
    <n v="0"/>
    <x v="0"/>
    <n v="39560"/>
    <n v="24030"/>
    <n v="15530"/>
    <n v="432"/>
    <m/>
    <x v="74"/>
    <n v="13"/>
    <s v="13"/>
    <n v="24"/>
    <x v="1"/>
    <n v="0.9"/>
    <n v="18"/>
    <s v="LIDENORTI S.A."/>
  </r>
  <r>
    <n v="1002219174"/>
    <s v="UE01"/>
    <d v="2022-04-13T00:00:00"/>
    <d v="1899-12-30T15:19:00"/>
    <s v="012-024-00414779"/>
    <s v="9000813276"/>
    <s v="012-022-00318043"/>
    <n v="3226.61"/>
    <n v="3617.69"/>
    <s v="ZPVN"/>
    <s v="40570666"/>
    <s v="P000034335"/>
    <n v="8002838651"/>
    <n v="100221917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12"/>
    <x v="112"/>
    <s v="100015001"/>
    <s v="GUZMAN ERNESTO"/>
    <s v="ZEMT"/>
    <s v="18UE338"/>
    <s v="1"/>
    <s v="Con Pallet"/>
    <n v="0.05"/>
    <n v="24"/>
    <x v="0"/>
    <n v="39390"/>
    <n v="24060"/>
    <n v="15330"/>
    <n v="264"/>
    <m/>
    <x v="110"/>
    <n v="13"/>
    <s v="13"/>
    <n v="24"/>
    <x v="1"/>
    <n v="0.55000000000000004"/>
    <n v="11"/>
    <s v="TRANSSJQ S.A."/>
  </r>
  <r>
    <n v="1002219165"/>
    <s v="UE01"/>
    <d v="2022-04-13T00:00:00"/>
    <d v="1899-12-30T15:23:00"/>
    <s v="012-024-00414780"/>
    <s v=""/>
    <s v=""/>
    <n v="0"/>
    <n v="0"/>
    <s v="ZPRC"/>
    <s v="2500109090"/>
    <s v="0000399129"/>
    <n v="8002838643"/>
    <n v="1002219165"/>
    <s v="15-00001115"/>
    <s v="ARMADURO"/>
    <n v="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1518.333000000001"/>
    <n v="4008.3330000000001"/>
    <n v="7510"/>
    <n v="43.2"/>
    <m/>
    <x v="6"/>
    <n v="13"/>
    <s v="13"/>
    <n v="4"/>
    <x v="1"/>
    <n v="0.54"/>
    <n v="10.8"/>
    <s v="TRANSPORTE PROPIO"/>
  </r>
  <r>
    <n v="1002219165"/>
    <s v="UE01"/>
    <d v="2022-04-13T00:00:00"/>
    <d v="1899-12-30T15:23:00"/>
    <s v="012-024-00414781"/>
    <s v=""/>
    <s v=""/>
    <n v="0"/>
    <n v="0"/>
    <s v="ZPRC"/>
    <s v="2500109090"/>
    <s v="0000399128"/>
    <n v="8002838642"/>
    <n v="1002219165"/>
    <s v="15-00001123"/>
    <s v="SELVALEGRE"/>
    <n v="4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7551.667000000001"/>
    <n v="20041.667000000001"/>
    <n v="7510"/>
    <n v="216"/>
    <m/>
    <x v="6"/>
    <n v="13"/>
    <s v="13"/>
    <n v="20"/>
    <x v="1"/>
    <n v="0.54"/>
    <n v="10.8"/>
    <s v="TRANSPORTE PROPIO"/>
  </r>
  <r>
    <n v="1002219198"/>
    <s v="UE01"/>
    <d v="2022-04-13T00:00:00"/>
    <d v="1899-12-30T15:25:00"/>
    <s v="012-024-00414782"/>
    <s v="9000813279"/>
    <s v="012-022-00318045"/>
    <n v="781.3"/>
    <n v="876"/>
    <s v="ZPVN"/>
    <s v="40570779"/>
    <s v="0000399153"/>
    <n v="8002838676"/>
    <n v="1002219198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0511.666999999999"/>
    <n v="6006.6670000000004"/>
    <n v="4505"/>
    <n v="88.8"/>
    <m/>
    <x v="90"/>
    <n v="13"/>
    <s v="13"/>
    <n v="6"/>
    <x v="1"/>
    <n v="0.74"/>
    <n v="14.799999999999999"/>
    <s v="TRANSPORTE PROPIO"/>
  </r>
  <r>
    <n v="1002219198"/>
    <s v="UE01"/>
    <d v="2022-04-13T00:00:00"/>
    <d v="1899-12-30T15:25:00"/>
    <s v="012-024-00414783"/>
    <s v="9000813278"/>
    <s v="012-022-00318044"/>
    <n v="1553.15"/>
    <n v="1741.4"/>
    <s v="ZPVN"/>
    <s v="40570779"/>
    <s v="0000399154"/>
    <n v="8002838677"/>
    <n v="1002219198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18.332999999999"/>
    <n v="12013.333000000001"/>
    <n v="4505"/>
    <n v="177.6"/>
    <m/>
    <x v="90"/>
    <n v="13"/>
    <s v="13"/>
    <n v="12"/>
    <x v="1"/>
    <n v="0.74"/>
    <n v="14.799999999999999"/>
    <s v="TRANSPORTE PROPIO"/>
  </r>
  <r>
    <n v="1002219157"/>
    <s v="UE01"/>
    <d v="2022-04-13T00:00:00"/>
    <d v="1899-12-30T15:30:00"/>
    <s v="012-024-00414784"/>
    <s v="9000782705"/>
    <s v="013-020-00046415"/>
    <n v="3569.92"/>
    <n v="4002.62"/>
    <s v="ZPDF"/>
    <s v="70171631"/>
    <s v="0000397247"/>
    <n v="8002838629"/>
    <n v="1002219157"/>
    <s v="15-00001121"/>
    <s v="GLADIADOR"/>
    <n v="31.88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36"/>
    <s v="PANCHEZ JULIO"/>
    <s v="ZECI"/>
    <s v="18PCC4653"/>
    <s v="2"/>
    <s v="Sin Pallet"/>
    <n v="0"/>
    <n v="0"/>
    <x v="1"/>
    <n v="50700"/>
    <n v="31880"/>
    <n v="18820"/>
    <n v="0"/>
    <m/>
    <x v="1"/>
    <n v="13"/>
    <s v="13"/>
    <n v="31.88"/>
    <x v="1"/>
    <n v="0"/>
    <n v="0"/>
    <s v="TRANSCONCEM CIA. LTDA."/>
  </r>
  <r>
    <n v="1002219164"/>
    <s v="UE01"/>
    <d v="2022-04-13T00:00:00"/>
    <d v="1899-12-30T15:37:00"/>
    <s v="012-024-00414785"/>
    <s v=""/>
    <s v=""/>
    <n v="0"/>
    <n v="0"/>
    <s v="ZPRC"/>
    <s v="2500109082"/>
    <s v="P000034339"/>
    <n v="8002838640"/>
    <n v="1002219164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s v="18UE912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</r>
  <r>
    <n v="1002219164"/>
    <s v="UE01"/>
    <d v="2022-04-13T00:00:00"/>
    <d v="1899-12-30T15:37:00"/>
    <s v="012-024-00414786"/>
    <s v=""/>
    <s v=""/>
    <n v="0"/>
    <n v="0"/>
    <s v="ZPRC"/>
    <s v="2500109081"/>
    <s v="P000034338"/>
    <n v="8002838639"/>
    <n v="1002219164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s v="18UE912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</r>
  <r>
    <n v="1002219144"/>
    <s v="UE01"/>
    <d v="2022-04-13T00:00:00"/>
    <d v="1899-12-30T15:44:00"/>
    <s v="012-024-00414787"/>
    <s v=""/>
    <s v=""/>
    <n v="0"/>
    <n v="0"/>
    <s v="ZPRC"/>
    <s v="2500109047"/>
    <s v="P000034275"/>
    <n v="8002838615"/>
    <n v="1002219144"/>
    <s v="15-00000218"/>
    <s v="MAGNO HE"/>
    <n v="32.45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1220"/>
    <n v="32450"/>
    <n v="18770"/>
    <n v="0"/>
    <m/>
    <x v="3"/>
    <n v="13"/>
    <s v="13"/>
    <n v="32.450000000000003"/>
    <x v="1"/>
    <n v="0"/>
    <n v="0"/>
    <s v="UNICON S.A."/>
  </r>
  <r>
    <n v="1002219140"/>
    <s v="UE01"/>
    <d v="2022-04-13T00:00:00"/>
    <d v="1899-12-30T15:52:00"/>
    <s v="012-024-00414788"/>
    <s v="9000813281"/>
    <s v="012-022-00318046"/>
    <n v="2379.6"/>
    <n v="2668.02"/>
    <s v="ZPVN"/>
    <s v="40570764"/>
    <s v="0000399114"/>
    <n v="8002838612"/>
    <n v="1002219140"/>
    <s v="15-00001115"/>
    <s v="ARMADURO"/>
    <n v="3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07"/>
    <x v="107"/>
    <s v="10000354"/>
    <s v="HARO HARO JORDAN JOSUE"/>
    <s v="ZEMU"/>
    <s v="18UE653"/>
    <s v="2"/>
    <s v="Sin Pallet"/>
    <n v="0"/>
    <n v="0"/>
    <x v="0"/>
    <n v="27070"/>
    <n v="18050"/>
    <n v="9020"/>
    <n v="266.39999999999998"/>
    <m/>
    <x v="105"/>
    <n v="13"/>
    <s v="13"/>
    <n v="18"/>
    <x v="1"/>
    <n v="0.74"/>
    <n v="14.799999999999999"/>
    <s v="TRIMPESAS S.A."/>
  </r>
  <r>
    <n v="1002219250"/>
    <s v="UE01"/>
    <d v="2022-04-13T00:00:00"/>
    <d v="1899-12-30T16:04:00"/>
    <s v="012-024-00414789"/>
    <s v="9000813284"/>
    <s v="012-022-00318047"/>
    <n v="2354.4"/>
    <n v="2639.77"/>
    <s v="ZPVN"/>
    <s v="40570787"/>
    <s v="0000399176"/>
    <n v="8002838733"/>
    <n v="1002219250"/>
    <s v="15-00001115"/>
    <s v="ARMADURO"/>
    <n v="3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18"/>
    <x v="118"/>
    <s v="100020038"/>
    <s v="VIVAS ANDRES"/>
    <s v="ZEMU"/>
    <s v="18UE375"/>
    <s v="2"/>
    <s v="Sin Pallet"/>
    <n v="0"/>
    <n v="0"/>
    <x v="0"/>
    <n v="27210"/>
    <n v="18020"/>
    <n v="9190"/>
    <n v="266.39999999999998"/>
    <m/>
    <x v="116"/>
    <n v="13"/>
    <s v="13"/>
    <n v="18"/>
    <x v="1"/>
    <n v="0.74"/>
    <n v="14.799999999999999"/>
    <s v="TRAPSA C.A."/>
  </r>
  <r>
    <n v="1002219280"/>
    <s v="UE01"/>
    <d v="2022-04-13T00:00:00"/>
    <d v="1899-12-30T16:10:00"/>
    <s v="012-024-00414790"/>
    <s v=""/>
    <s v=""/>
    <n v="0"/>
    <n v="0"/>
    <s v="ZPRC"/>
    <s v="2500108983"/>
    <s v="0000397887"/>
    <n v="8002838767"/>
    <n v="1002219280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10"/>
    <n v="18030"/>
    <n v="9380"/>
    <n v="324"/>
    <m/>
    <x v="72"/>
    <n v="13"/>
    <s v="13"/>
    <n v="18"/>
    <x v="1"/>
    <n v="0.9"/>
    <n v="18"/>
    <s v="TRANSPORTE PROPIO"/>
  </r>
  <r>
    <n v="1002219224"/>
    <s v="UE01"/>
    <d v="2022-04-13T00:00:00"/>
    <d v="1899-12-30T16:17:00"/>
    <s v="012-024-00414791"/>
    <s v="9000813289"/>
    <s v="012-022-00318048"/>
    <n v="2310"/>
    <n v="2589.9899999999998"/>
    <s v="ZPVN"/>
    <s v="40570783"/>
    <s v="P000034370"/>
    <n v="8002838706"/>
    <n v="1002219224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s v="18TAV1300"/>
    <s v="2"/>
    <s v="Sin Pallet"/>
    <n v="0"/>
    <n v="0"/>
    <x v="1"/>
    <n v="51070"/>
    <n v="33020"/>
    <n v="18050"/>
    <n v="0"/>
    <m/>
    <x v="3"/>
    <n v="13"/>
    <s v="13"/>
    <n v="33"/>
    <x v="1"/>
    <n v="0"/>
    <n v="0"/>
    <s v="TRANSPORTE PROPIO"/>
  </r>
  <r>
    <n v="1002219284"/>
    <s v="UE01"/>
    <d v="2022-04-13T00:00:00"/>
    <d v="1899-12-30T16:21:00"/>
    <s v="012-024-00414792"/>
    <s v="9000813294"/>
    <s v="012-022-00318050"/>
    <n v="500.54"/>
    <n v="561.20000000000005"/>
    <s v="ZPVN"/>
    <s v="40570738"/>
    <s v="P000034363"/>
    <n v="8002838774"/>
    <n v="1002219284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8606.1110000000008"/>
    <n v="4011.1109999999999"/>
    <n v="4595"/>
    <n v="26.4"/>
    <m/>
    <x v="23"/>
    <n v="13"/>
    <s v="13"/>
    <n v="4"/>
    <x v="1"/>
    <n v="0.32999999999999996"/>
    <n v="6.6"/>
    <s v="TRANSPORTE PROPIO"/>
  </r>
  <r>
    <n v="1002219284"/>
    <s v="UE01"/>
    <d v="2022-04-13T00:00:00"/>
    <d v="1899-12-30T16:21:00"/>
    <s v="012-024-00414793"/>
    <s v="9000813291"/>
    <s v="012-022-00318049"/>
    <n v="1901.59"/>
    <n v="2132.0700000000002"/>
    <s v="ZPVN"/>
    <s v="40570737"/>
    <s v="P000034362"/>
    <n v="8002838773"/>
    <n v="1002219284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8633.888999999999"/>
    <n v="14038.888999999999"/>
    <n v="4595"/>
    <n v="92.4"/>
    <m/>
    <x v="23"/>
    <n v="13"/>
    <s v="13"/>
    <n v="14"/>
    <x v="1"/>
    <n v="0.33"/>
    <n v="6.6000000000000005"/>
    <s v="TRANSPORTE PROPIO"/>
  </r>
  <r>
    <n v="1002219283"/>
    <s v="UE01"/>
    <d v="2022-04-13T00:00:00"/>
    <d v="1899-12-30T16:29:00"/>
    <s v="012-024-00414794"/>
    <s v="9000813301"/>
    <s v="012-022-00318052"/>
    <n v="1908.54"/>
    <n v="2139.86"/>
    <s v="ZPVN"/>
    <s v="40570800"/>
    <s v="0000399197"/>
    <n v="8002838771"/>
    <n v="1002219283"/>
    <s v="15-00001115"/>
    <s v="ARMADURO"/>
    <n v="2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s v="18UE517"/>
    <s v="2"/>
    <s v="Sin Pallet"/>
    <n v="0"/>
    <n v="0"/>
    <x v="0"/>
    <n v="18521.111000000001"/>
    <n v="14031.111000000001"/>
    <n v="4490"/>
    <n v="78.400000000000006"/>
    <m/>
    <x v="29"/>
    <n v="13"/>
    <s v="13"/>
    <n v="14"/>
    <x v="1"/>
    <n v="0.28000000000000003"/>
    <n v="5.6000000000000005"/>
    <s v="SANJOPAS S.A."/>
  </r>
  <r>
    <n v="1002219283"/>
    <s v="UE01"/>
    <d v="2022-04-13T00:00:00"/>
    <d v="1899-12-30T16:29:00"/>
    <s v="012-024-00414795"/>
    <s v="9000813300"/>
    <s v="012-022-00318051"/>
    <n v="539.78"/>
    <n v="605.20000000000005"/>
    <s v="ZPVN"/>
    <s v="40570800"/>
    <s v="0000399196"/>
    <n v="8002838772"/>
    <n v="1002219283"/>
    <s v="15-00001123"/>
    <s v="SELVALEGRE"/>
    <n v="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s v="18UE517"/>
    <s v="2"/>
    <s v="Sin Pallet"/>
    <n v="0"/>
    <n v="0"/>
    <x v="0"/>
    <n v="8498.8889999999992"/>
    <n v="4008.8890000000001"/>
    <n v="4490"/>
    <n v="22.4"/>
    <m/>
    <x v="29"/>
    <n v="13"/>
    <s v="13"/>
    <n v="4"/>
    <x v="1"/>
    <n v="0.27999999999999997"/>
    <n v="5.6"/>
    <s v="SANJOPAS S.A."/>
  </r>
  <r>
    <n v="1002219281"/>
    <s v="UE01"/>
    <d v="2022-04-13T00:00:00"/>
    <d v="1899-12-30T16:33:00"/>
    <s v="012-024-00414796"/>
    <s v="9000813277"/>
    <s v="013-020-00048332"/>
    <n v="2436.1"/>
    <n v="2731.37"/>
    <s v="ZPDF"/>
    <s v="70178893"/>
    <s v="0000399194"/>
    <n v="8002838768"/>
    <n v="1002219281"/>
    <s v="15-00001124"/>
    <s v="SELVALEGRE ANTIHUMEDAD"/>
    <n v="360"/>
    <s v="BOL"/>
    <s v="105068"/>
    <s v="ALEJANDRO CEVALLOS ELIJIO GERMAN"/>
    <s v="810524"/>
    <s v="PDV ­NUEVA VIDA"/>
    <s v="SHUSHUFINDI"/>
    <s v="VÍA A PUERTO PROVIDENCIA"/>
    <s v="OKSHUS"/>
    <s v="O-Sucumbios-Shushufindi"/>
    <n v="385"/>
    <x v="119"/>
    <x v="119"/>
    <s v="100014836"/>
    <s v="PERUGACHI PEDRO"/>
    <s v="ZEMU"/>
    <s v="18UE308"/>
    <s v="2"/>
    <s v="Sin Pallet"/>
    <n v="0"/>
    <n v="0"/>
    <x v="0"/>
    <n v="27130"/>
    <n v="18000"/>
    <n v="9130"/>
    <n v="446.4"/>
    <m/>
    <x v="117"/>
    <n v="13"/>
    <s v="13"/>
    <n v="18"/>
    <x v="1"/>
    <n v="1.24"/>
    <n v="24.799999999999997"/>
    <s v="TRIMPESAS S.A."/>
  </r>
  <r>
    <n v="1002219278"/>
    <s v="UE01"/>
    <d v="2022-04-13T00:00:00"/>
    <d v="1899-12-30T16:37:00"/>
    <s v="012-024-00414797"/>
    <s v=""/>
    <s v=""/>
    <n v="0"/>
    <n v="0"/>
    <s v="ZPRC"/>
    <s v="2500109089"/>
    <s v="P000034367"/>
    <n v="8002838765"/>
    <n v="1002219278"/>
    <s v="15-00001116"/>
    <s v="ARMADURO GRANEL"/>
    <n v="32.81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890"/>
    <n v="32810"/>
    <n v="18080"/>
    <n v="482.31"/>
    <m/>
    <x v="7"/>
    <n v="13"/>
    <s v="13"/>
    <n v="32.81"/>
    <x v="1"/>
    <n v="14.700091435537944"/>
    <n v="14.700091435537944"/>
    <s v="TRANSPORTE PROPIO"/>
  </r>
  <r>
    <n v="1002219291"/>
    <s v="UE01"/>
    <d v="2022-04-13T00:00:00"/>
    <d v="1899-12-30T16:38:00"/>
    <s v="012-024-00414798"/>
    <s v="9000813308"/>
    <s v="012-022-00318053"/>
    <n v="4256"/>
    <n v="4771.8500000000004"/>
    <s v="ZPVN"/>
    <s v="40570814"/>
    <s v="0000399237"/>
    <n v="8002838781"/>
    <n v="1002219291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90"/>
    <n v="32010"/>
    <n v="18780"/>
    <n v="742.4"/>
    <m/>
    <x v="149"/>
    <n v="13"/>
    <s v="13"/>
    <n v="32"/>
    <x v="1"/>
    <n v="1.1599999999999999"/>
    <n v="23.2"/>
    <s v="TRANSPORTE PROPIO"/>
  </r>
  <r>
    <n v="1002219205"/>
    <s v="UE01"/>
    <d v="2022-04-13T00:00:00"/>
    <d v="1899-12-30T16:45:00"/>
    <s v="012-024-00414799"/>
    <s v="9000813312"/>
    <s v="012-022-00318054"/>
    <n v="4166.9399999999996"/>
    <n v="4672"/>
    <s v="ZPVN"/>
    <s v="40570620"/>
    <s v="P000034320"/>
    <n v="8002838685"/>
    <n v="1002219205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9"/>
    <x v="19"/>
    <s v="100019674"/>
    <s v="CHAMBA BRAYAN"/>
    <s v="ZETT"/>
    <s v="18UE583"/>
    <s v="1"/>
    <s v="Con Pallet"/>
    <n v="0.05"/>
    <n v="32"/>
    <x v="0"/>
    <n v="50470"/>
    <n v="32000"/>
    <n v="18470"/>
    <n v="889.6"/>
    <m/>
    <x v="19"/>
    <n v="13"/>
    <s v="13"/>
    <n v="32"/>
    <x v="1"/>
    <n v="1.3900000000000001"/>
    <n v="27.8"/>
    <s v="LIDENORTI S.A."/>
  </r>
  <r>
    <n v="1002219273"/>
    <s v="UE01"/>
    <d v="2022-04-13T00:00:00"/>
    <d v="1899-12-30T16:55:00"/>
    <s v="012-024-00414800"/>
    <s v="9000811207"/>
    <s v="013-020-00048157"/>
    <n v="2572.8000000000002"/>
    <n v="2884.64"/>
    <s v="ZPDF"/>
    <s v="70178303"/>
    <s v="0000397478"/>
    <n v="8002838758"/>
    <n v="100221927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47"/>
    <x v="147"/>
    <s v="100014930"/>
    <s v="SANCHEZ JORGE"/>
    <s v="ZETT"/>
    <s v="18UE791"/>
    <s v="2"/>
    <s v="Sin Pallet"/>
    <n v="0"/>
    <n v="0"/>
    <x v="1"/>
    <n v="50210"/>
    <n v="32080"/>
    <n v="18130"/>
    <n v="0"/>
    <m/>
    <x v="144"/>
    <n v="13"/>
    <s v="13"/>
    <n v="32"/>
    <x v="1"/>
    <n v="0"/>
    <n v="0"/>
    <s v="TRAPSA C.A."/>
  </r>
  <r>
    <n v="1002219296"/>
    <s v="UE01"/>
    <d v="2022-04-13T00:00:00"/>
    <d v="1899-12-30T16:56:00"/>
    <s v="012-024-00414801"/>
    <s v="9000813318"/>
    <s v="012-022-00318056"/>
    <n v="2278.4"/>
    <n v="2554.56"/>
    <s v="ZPVN"/>
    <s v="40570731"/>
    <s v="0000399065"/>
    <n v="8002838786"/>
    <n v="1002219296"/>
    <s v="15-00001115"/>
    <s v="ARMADURO"/>
    <n v="320"/>
    <s v="BOL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s v="18UE627"/>
    <s v="2"/>
    <s v="Sin Pallet"/>
    <n v="0"/>
    <n v="0"/>
    <x v="0"/>
    <n v="20650.556"/>
    <n v="16035.556"/>
    <n v="4615"/>
    <n v="60.8"/>
    <m/>
    <x v="134"/>
    <n v="13"/>
    <s v="13"/>
    <n v="16"/>
    <x v="1"/>
    <n v="0.19"/>
    <n v="3.8"/>
    <s v="LIDENORTI S.A."/>
  </r>
  <r>
    <n v="1002219296"/>
    <s v="UE01"/>
    <d v="2022-04-13T00:00:00"/>
    <d v="1899-12-30T16:56:00"/>
    <s v="012-024-00414802"/>
    <s v="9000813317"/>
    <s v="012-022-00318055"/>
    <n v="261.60000000000002"/>
    <n v="293.31"/>
    <s v="ZPVN"/>
    <s v="40570730"/>
    <s v="0000399064"/>
    <n v="8002838785"/>
    <n v="1002219296"/>
    <s v="15-00001120"/>
    <s v="CAMPEON"/>
    <n v="40"/>
    <s v="BOL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s v="18UE627"/>
    <s v="2"/>
    <s v="Sin Pallet"/>
    <n v="0"/>
    <n v="0"/>
    <x v="0"/>
    <n v="6619.4440000000004"/>
    <n v="2004.444"/>
    <n v="4615"/>
    <n v="7.6"/>
    <m/>
    <x v="134"/>
    <n v="13"/>
    <s v="13"/>
    <n v="2"/>
    <x v="1"/>
    <n v="0.19"/>
    <n v="3.8"/>
    <s v="LIDENORTI S.A."/>
  </r>
  <r>
    <n v="1002219239"/>
    <s v="UE01"/>
    <d v="2022-04-13T00:00:00"/>
    <d v="1899-12-30T16:58:00"/>
    <s v="012-024-00414803"/>
    <s v="9000813320"/>
    <s v="012-022-00318057"/>
    <n v="3024"/>
    <n v="3390.53"/>
    <s v="ZPVN"/>
    <s v="40570692"/>
    <s v="P000034348"/>
    <n v="8002838720"/>
    <n v="1002219239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41"/>
    <x v="41"/>
    <s v="100018027"/>
    <s v="CABRERA ALFREDO"/>
    <s v="ZEMT"/>
    <s v="18UE579"/>
    <s v="1"/>
    <s v="Con Pallet"/>
    <n v="0.05"/>
    <n v="24"/>
    <x v="0"/>
    <n v="39080"/>
    <n v="24010"/>
    <n v="15070"/>
    <n v="494.4"/>
    <m/>
    <x v="39"/>
    <n v="13"/>
    <s v="13"/>
    <n v="24"/>
    <x v="1"/>
    <n v="1.03"/>
    <n v="20.599999999999998"/>
    <s v="LIDENORTI S.A."/>
  </r>
  <r>
    <n v="1002219289"/>
    <s v="UE01"/>
    <d v="2022-04-13T00:00:00"/>
    <d v="1899-12-30T17:07:00"/>
    <s v="012-024-00414804"/>
    <s v="9000811207"/>
    <s v="013-020-00048157"/>
    <n v="2572.8000000000002"/>
    <n v="2884.64"/>
    <s v="ZPDF"/>
    <s v="70178303"/>
    <s v="0000397441"/>
    <n v="8002838779"/>
    <n v="1002219289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75"/>
    <x v="75"/>
    <s v="100014924"/>
    <s v="POZO RAUL"/>
    <s v="ZETT"/>
    <s v="18UE562"/>
    <s v="2"/>
    <s v="Sin Pallet"/>
    <n v="0"/>
    <n v="0"/>
    <x v="1"/>
    <n v="49700"/>
    <n v="32050"/>
    <n v="17650"/>
    <n v="0"/>
    <m/>
    <x v="73"/>
    <n v="13"/>
    <s v="13"/>
    <n v="32"/>
    <x v="1"/>
    <n v="0"/>
    <n v="0"/>
    <s v="TRANSPREMIUM CIA. LTDA."/>
  </r>
  <r>
    <n v="1002219299"/>
    <s v="UE01"/>
    <d v="2022-04-13T00:00:00"/>
    <d v="1899-12-30T17:12:00"/>
    <s v="012-024-00414805"/>
    <s v="9000813326"/>
    <s v="012-022-00318059"/>
    <n v="1109.5"/>
    <n v="1243.98"/>
    <s v="ZPVN"/>
    <s v="40570709"/>
    <s v="P000034355"/>
    <n v="8002838790"/>
    <n v="1002219299"/>
    <s v="15-00001115"/>
    <s v="ARMADURO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s v="18UE345"/>
    <s v="1"/>
    <s v="Con Pallet"/>
    <n v="0.05"/>
    <n v="8"/>
    <x v="0"/>
    <n v="15276.666999999999"/>
    <n v="8006.6670000000004"/>
    <n v="7270"/>
    <n v="24"/>
    <m/>
    <x v="172"/>
    <n v="13"/>
    <s v="13"/>
    <n v="8"/>
    <x v="1"/>
    <n v="0.15"/>
    <n v="3"/>
    <s v="TRIMPESAS S.A."/>
  </r>
  <r>
    <n v="1002219299"/>
    <s v="UE01"/>
    <d v="2022-04-13T00:00:00"/>
    <d v="1899-12-30T17:12:00"/>
    <s v="012-024-00414806"/>
    <s v="9000813325"/>
    <s v="012-022-00318058"/>
    <n v="2196.94"/>
    <n v="2463.2199999999998"/>
    <s v="ZPVN"/>
    <s v="40570708"/>
    <s v="P000034354"/>
    <n v="8002838789"/>
    <n v="1002219299"/>
    <s v="15-00001123"/>
    <s v="SELVALEGRE"/>
    <n v="320"/>
    <s v="BOL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s v="18UE345"/>
    <s v="1"/>
    <s v="Con Pallet"/>
    <n v="0.05"/>
    <n v="16"/>
    <x v="0"/>
    <n v="23283.332999999999"/>
    <n v="16013.333000000001"/>
    <n v="7270"/>
    <n v="48"/>
    <m/>
    <x v="172"/>
    <n v="13"/>
    <s v="13"/>
    <n v="16"/>
    <x v="1"/>
    <n v="0.15"/>
    <n v="3"/>
    <s v="TRIMPESAS S.A."/>
  </r>
  <r>
    <n v="1002219270"/>
    <s v="UE01"/>
    <d v="2022-04-13T00:00:00"/>
    <d v="1899-12-30T17:16:00"/>
    <s v="012-024-00414807"/>
    <s v="9000812441"/>
    <s v="013-020-00048308"/>
    <n v="3059.02"/>
    <n v="3429.79"/>
    <s v="ZPDF"/>
    <s v="70178674"/>
    <s v="0000398330"/>
    <n v="8002838755"/>
    <n v="1002219270"/>
    <s v="15-00001124"/>
    <s v="SELVALEGRE ANTIHUMEDAD"/>
    <n v="480"/>
    <s v="BOL"/>
    <s v="101450"/>
    <s v="MEGAMETALES S.A."/>
    <s v="809999"/>
    <s v="LOCAL HIPERFERIA"/>
    <s v="DURÁN"/>
    <s v="VIA DURAN TAMBO KM 3.5."/>
    <s v="OGDURA"/>
    <s v="O-Guayas-Duran"/>
    <n v="516"/>
    <x v="11"/>
    <x v="11"/>
    <s v="100014920"/>
    <s v="AMAGUAYA HECTOR"/>
    <s v="ZEMT"/>
    <s v="18UE556"/>
    <s v="1"/>
    <s v="Con Pallet"/>
    <n v="0.05"/>
    <n v="24"/>
    <x v="0"/>
    <n v="39930"/>
    <n v="24030"/>
    <n v="15900"/>
    <n v="624"/>
    <m/>
    <x v="11"/>
    <n v="13"/>
    <s v="13"/>
    <n v="24"/>
    <x v="1"/>
    <n v="1.3"/>
    <n v="26"/>
    <s v="TRAPSA C.A."/>
  </r>
  <r>
    <n v="1002219302"/>
    <s v="UE01"/>
    <d v="2022-04-13T00:00:00"/>
    <d v="1899-12-30T17:17:00"/>
    <s v="012-024-00414808"/>
    <s v="9000811207"/>
    <s v="013-020-00048157"/>
    <n v="2572.8000000000002"/>
    <n v="2884.64"/>
    <s v="ZPDF"/>
    <s v="70178303"/>
    <s v="0000397443"/>
    <n v="8002838792"/>
    <n v="100221930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71"/>
    <x v="71"/>
    <s v="100014908"/>
    <s v="GIACOMETTI CRISTHIAN"/>
    <s v="ZETT"/>
    <s v="18UE683"/>
    <s v="2"/>
    <s v="Sin Pallet"/>
    <n v="0"/>
    <n v="0"/>
    <x v="1"/>
    <n v="49370"/>
    <n v="32060"/>
    <n v="17310"/>
    <n v="0"/>
    <m/>
    <x v="69"/>
    <n v="13"/>
    <s v="13"/>
    <n v="32"/>
    <x v="1"/>
    <n v="0"/>
    <n v="0"/>
    <s v="LA ARMENIA S.A."/>
  </r>
  <r>
    <n v="1002219318"/>
    <s v="UE01"/>
    <d v="2022-04-13T00:00:00"/>
    <d v="1899-12-30T17:21:00"/>
    <s v="012-024-00414809"/>
    <s v=""/>
    <s v=""/>
    <n v="0"/>
    <n v="0"/>
    <s v="ZPRC"/>
    <s v="2500109045"/>
    <s v="P000034270"/>
    <n v="8002838809"/>
    <n v="1002219318"/>
    <s v="15-00000218"/>
    <s v="MAGNO HE"/>
    <n v="31.4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590"/>
    <n v="31480"/>
    <n v="18110"/>
    <n v="0"/>
    <m/>
    <x v="3"/>
    <n v="13"/>
    <s v="13"/>
    <n v="31.48"/>
    <x v="1"/>
    <n v="0"/>
    <n v="0"/>
    <s v="UNICON"/>
  </r>
  <r>
    <n v="1002219304"/>
    <s v="UE01"/>
    <d v="2022-04-13T00:00:00"/>
    <d v="1899-12-30T17:28:00"/>
    <s v="012-024-00414810"/>
    <s v="9000813335"/>
    <s v="012-022-00318062"/>
    <n v="556.79999999999995"/>
    <n v="624.29"/>
    <s v="ZPVN"/>
    <s v="40570759"/>
    <s v="0000399107"/>
    <n v="8002838794"/>
    <n v="1002219304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s v="18UE609"/>
    <s v="1"/>
    <s v="Con Pallet"/>
    <n v="0.05"/>
    <n v="4"/>
    <x v="0"/>
    <n v="9373.3330000000005"/>
    <n v="4003.3330000000001"/>
    <n v="5370"/>
    <n v="41.6"/>
    <m/>
    <x v="105"/>
    <n v="13"/>
    <s v="13"/>
    <n v="4"/>
    <x v="1"/>
    <n v="0.52"/>
    <n v="10.4"/>
    <s v="TRIMPESAS S.A."/>
  </r>
  <r>
    <n v="1002219304"/>
    <s v="UE01"/>
    <d v="2022-04-13T00:00:00"/>
    <d v="1899-12-30T17:28:00"/>
    <s v="012-024-00414811"/>
    <s v="9000813333"/>
    <s v="012-022-00318060"/>
    <n v="256.8"/>
    <n v="287.93"/>
    <s v="ZPVN"/>
    <s v="40570759"/>
    <s v="0000399106"/>
    <n v="8002838796"/>
    <n v="1002219304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s v="18UE609"/>
    <s v="1"/>
    <s v="Con Pallet"/>
    <n v="0.05"/>
    <n v="2"/>
    <x v="0"/>
    <n v="7371.6670000000004"/>
    <n v="2001.6669999999999"/>
    <n v="5370"/>
    <n v="20.8"/>
    <m/>
    <x v="105"/>
    <n v="13"/>
    <s v="13"/>
    <n v="2"/>
    <x v="1"/>
    <n v="0.52"/>
    <n v="10.4"/>
    <s v="TRIMPESAS S.A."/>
  </r>
  <r>
    <n v="1002219304"/>
    <s v="UE01"/>
    <d v="2022-04-13T00:00:00"/>
    <d v="1899-12-30T17:28:00"/>
    <s v="012-024-00414812"/>
    <s v="9000813334"/>
    <s v="012-022-00318061"/>
    <n v="2494.8000000000002"/>
    <n v="2797.19"/>
    <s v="ZPVN"/>
    <s v="40570759"/>
    <s v="0000399108"/>
    <n v="8002838795"/>
    <n v="1002219304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s v="18UE609"/>
    <s v="1"/>
    <s v="Con Pallet"/>
    <n v="0.05"/>
    <n v="18"/>
    <x v="0"/>
    <n v="23385"/>
    <n v="18015"/>
    <n v="5370"/>
    <n v="187.2"/>
    <m/>
    <x v="105"/>
    <n v="13"/>
    <s v="13"/>
    <n v="18"/>
    <x v="1"/>
    <n v="0.52"/>
    <n v="10.399999999999999"/>
    <s v="TRIMPESAS S.A."/>
  </r>
  <r>
    <n v="1002219382"/>
    <s v="UE01"/>
    <d v="2022-04-13T00:00:00"/>
    <d v="1899-12-30T17:35:00"/>
    <s v="012-024-00414813"/>
    <s v="9000813337"/>
    <s v="012-022-00318063"/>
    <n v="2473.1999999999998"/>
    <n v="2772.96"/>
    <s v="ZPVN"/>
    <s v="40570809"/>
    <s v="0000399215"/>
    <n v="8002838874"/>
    <n v="1002219382"/>
    <s v="15-00001124"/>
    <s v="SELVALEGRE ANTIHUMEDAD"/>
    <n v="36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16"/>
    <x v="16"/>
    <s v="10008215"/>
    <s v="MAFLA SEVILLANO LUIS EDUARDO"/>
    <s v="ZEMU"/>
    <s v="18UE630"/>
    <s v="2"/>
    <s v="Sin Pallet"/>
    <n v="0"/>
    <n v="0"/>
    <x v="0"/>
    <n v="26930"/>
    <n v="18000"/>
    <n v="8930"/>
    <n v="381.6"/>
    <m/>
    <x v="16"/>
    <n v="13"/>
    <s v="13"/>
    <n v="18"/>
    <x v="1"/>
    <n v="1.06"/>
    <n v="21.200000000000003"/>
    <s v="LA ARMENIA S.A."/>
  </r>
  <r>
    <n v="1002219332"/>
    <s v="UE01"/>
    <d v="2022-04-13T00:00:00"/>
    <d v="1899-12-30T17:43:00"/>
    <s v="012-024-00414814"/>
    <s v=""/>
    <s v=""/>
    <n v="0"/>
    <n v="0"/>
    <s v="ZPRC"/>
    <s v="2500109091"/>
    <s v="P000034369"/>
    <n v="8002838821"/>
    <n v="1002219332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71"/>
    <x v="171"/>
    <s v="100021498"/>
    <s v="MENDEZ JUAN"/>
    <s v="ZEMT"/>
    <s v="18UE686"/>
    <s v="1"/>
    <s v="Con Pallet"/>
    <n v="0.05"/>
    <n v="24"/>
    <x v="0"/>
    <n v="40480"/>
    <n v="24050"/>
    <n v="16430"/>
    <n v="91.2"/>
    <m/>
    <x v="167"/>
    <n v="13"/>
    <s v="13"/>
    <n v="24"/>
    <x v="1"/>
    <n v="0.19"/>
    <n v="3.8000000000000003"/>
    <s v="RUTAS COTACACHENSES S.A."/>
  </r>
  <r>
    <n v="1002219385"/>
    <s v="UE01"/>
    <d v="2022-04-13T00:00:00"/>
    <d v="1899-12-30T17:47:00"/>
    <s v="012-024-00414815"/>
    <s v="9000813341"/>
    <s v="012-022-00318066"/>
    <n v="545.6"/>
    <n v="611.73"/>
    <s v="ZPVN"/>
    <s v="40570823"/>
    <s v="P000034386"/>
    <n v="8002838878"/>
    <n v="1002219385"/>
    <s v="15-00001115"/>
    <s v="ARMADURO"/>
    <n v="80"/>
    <s v="BOL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s v="18UE391"/>
    <s v="2"/>
    <s v="Sin Pallet"/>
    <n v="0"/>
    <n v="0"/>
    <x v="0"/>
    <n v="7063.3329999999996"/>
    <n v="4000"/>
    <n v="3063.3330000000001"/>
    <n v="30.4"/>
    <m/>
    <x v="71"/>
    <n v="13"/>
    <s v="13"/>
    <n v="4"/>
    <x v="1"/>
    <n v="0.38"/>
    <n v="7.6"/>
    <s v="TRIMPESAS S.A."/>
  </r>
  <r>
    <n v="1002219385"/>
    <s v="UE01"/>
    <d v="2022-04-13T00:00:00"/>
    <d v="1899-12-30T17:47:00"/>
    <s v="012-024-00414816"/>
    <s v="9000813339"/>
    <s v="012-022-00318064"/>
    <n v="814.8"/>
    <n v="913.56"/>
    <s v="ZPVN"/>
    <s v="40570822"/>
    <s v="P000034385"/>
    <n v="8002838879"/>
    <n v="1002219385"/>
    <s v="15-00001123"/>
    <s v="SELVALEGRE"/>
    <n v="120"/>
    <s v="BOL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s v="18UE391"/>
    <s v="2"/>
    <s v="Sin Pallet"/>
    <n v="0"/>
    <n v="0"/>
    <x v="0"/>
    <n v="9063.3330000000005"/>
    <n v="6000"/>
    <n v="3063.3330000000001"/>
    <n v="45.6"/>
    <m/>
    <x v="71"/>
    <n v="13"/>
    <s v="13"/>
    <n v="6"/>
    <x v="1"/>
    <n v="0.38"/>
    <n v="7.6000000000000005"/>
    <s v="TRIMPESAS S.A."/>
  </r>
  <r>
    <n v="1002219385"/>
    <s v="UE01"/>
    <d v="2022-04-13T00:00:00"/>
    <d v="1899-12-30T17:47:00"/>
    <s v="012-024-00414817"/>
    <s v="9000813340"/>
    <s v="012-022-00318065"/>
    <n v="1086.4000000000001"/>
    <n v="1218.08"/>
    <s v="ZPVN"/>
    <s v="40570821"/>
    <s v="P000034384"/>
    <n v="8002838877"/>
    <n v="1002219385"/>
    <s v="15-00001123"/>
    <s v="SELVALEGRE"/>
    <n v="160"/>
    <s v="BOL"/>
    <s v="101779"/>
    <s v="SORIA VARGAS VINICIO HERNAN"/>
    <s v="803596"/>
    <s v="FERRETERIA ROCHA YARUQUI"/>
    <s v="QUITO"/>
    <s v="PANAMERICANA E 35"/>
    <s v="OPYARU"/>
    <s v="O-Pichincha-Yaruqui"/>
    <n v="87"/>
    <x v="73"/>
    <x v="73"/>
    <s v="100014951"/>
    <s v="PEREZ DANILO"/>
    <s v="ZEMU"/>
    <s v="18UE391"/>
    <s v="2"/>
    <s v="Sin Pallet"/>
    <n v="0"/>
    <n v="0"/>
    <x v="0"/>
    <n v="11063.333000000001"/>
    <n v="8000"/>
    <n v="3063.3330000000001"/>
    <n v="60.8"/>
    <m/>
    <x v="71"/>
    <n v="13"/>
    <s v="13"/>
    <n v="8"/>
    <x v="1"/>
    <n v="0.38"/>
    <n v="7.6"/>
    <s v="TRIMPESAS S.A."/>
  </r>
  <r>
    <n v="1002219426"/>
    <s v="UE01"/>
    <d v="2022-04-13T00:00:00"/>
    <d v="1899-12-30T17:49:00"/>
    <s v="012-024-00414818"/>
    <s v="9000813343"/>
    <s v="012-022-00318068"/>
    <n v="1836.8"/>
    <n v="2059.44"/>
    <s v="ZPVN"/>
    <s v="40570805"/>
    <s v="0000399206"/>
    <n v="8002838927"/>
    <n v="1002219426"/>
    <s v="15-00001119"/>
    <s v="CAMPEON ANTIHUMEDAD"/>
    <n v="280"/>
    <s v="BOL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s v="18UE679"/>
    <s v="2"/>
    <s v="Sin Pallet"/>
    <n v="0"/>
    <n v="0"/>
    <x v="0"/>
    <n v="18506.111000000001"/>
    <n v="14031.111000000001"/>
    <n v="4475"/>
    <n v="347.2"/>
    <m/>
    <x v="100"/>
    <n v="13"/>
    <s v="13"/>
    <n v="14"/>
    <x v="1"/>
    <n v="1.24"/>
    <n v="24.8"/>
    <s v="LA ARMENIA S.A."/>
  </r>
  <r>
    <n v="1002219426"/>
    <s v="UE01"/>
    <d v="2022-04-13T00:00:00"/>
    <d v="1899-12-30T17:49:00"/>
    <s v="012-024-00414819"/>
    <s v="9000813342"/>
    <s v="012-022-00318067"/>
    <n v="545.6"/>
    <n v="611.73"/>
    <s v="ZPVN"/>
    <s v="40570805"/>
    <s v="0000399207"/>
    <n v="8002838928"/>
    <n v="1002219426"/>
    <s v="15-00001124"/>
    <s v="SELVALEGRE ANTIHUMEDAD"/>
    <n v="80"/>
    <s v="BOL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s v="18UE679"/>
    <s v="2"/>
    <s v="Sin Pallet"/>
    <n v="0"/>
    <n v="0"/>
    <x v="0"/>
    <n v="8483.8889999999992"/>
    <n v="4008.8890000000001"/>
    <n v="4475"/>
    <n v="99.2"/>
    <m/>
    <x v="100"/>
    <n v="13"/>
    <s v="13"/>
    <n v="4"/>
    <x v="1"/>
    <n v="1.24"/>
    <n v="24.8"/>
    <s v="LA ARMENIA S.A."/>
  </r>
  <r>
    <n v="1002219369"/>
    <s v="UE01"/>
    <d v="2022-04-13T00:00:00"/>
    <d v="1899-12-30T17:53:00"/>
    <s v="012-024-00414820"/>
    <s v="9000813346"/>
    <s v="012-022-00318069"/>
    <n v="3879.04"/>
    <n v="4349.2"/>
    <s v="ZPVN"/>
    <s v="40570812"/>
    <s v="0000399234"/>
    <n v="8002838860"/>
    <n v="1002219369"/>
    <s v="15-00000218"/>
    <s v="MAGNO HE"/>
    <n v="31.96"/>
    <s v="T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1500"/>
    <n v="31960"/>
    <n v="19540"/>
    <n v="112.5"/>
    <m/>
    <x v="73"/>
    <n v="13"/>
    <s v="13"/>
    <n v="31.96"/>
    <x v="1"/>
    <n v="3.5200250312891113"/>
    <n v="3.5200250312891113"/>
    <s v="J.V. TRANSPREMIUN CIA.LTDA"/>
  </r>
  <r>
    <n v="1002219380"/>
    <s v="UE01"/>
    <d v="2022-04-13T00:00:00"/>
    <d v="1899-12-30T18:00:00"/>
    <s v="012-024-00414821"/>
    <s v=""/>
    <s v=""/>
    <n v="0"/>
    <n v="0"/>
    <s v="ZPRC"/>
    <s v="2500109105"/>
    <s v="P000034382"/>
    <n v="8002838872"/>
    <n v="1002219380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113"/>
    <x v="113"/>
    <s v="100015003"/>
    <s v="CASTRO MILTON"/>
    <s v="ZEMT"/>
    <s v="18UE745"/>
    <s v="1"/>
    <s v="Con Pallet"/>
    <n v="0.05"/>
    <n v="24"/>
    <x v="0"/>
    <n v="38510"/>
    <n v="24070"/>
    <n v="14440"/>
    <n v="129.6"/>
    <m/>
    <x v="111"/>
    <n v="13"/>
    <s v="13"/>
    <n v="24"/>
    <x v="1"/>
    <n v="0.26999999999999996"/>
    <n v="5.3999999999999995"/>
    <s v="TRANSVOLCA S.A."/>
  </r>
  <r>
    <n v="1002219444"/>
    <s v="UE01"/>
    <d v="2022-04-13T00:00:00"/>
    <d v="1899-12-30T18:07:00"/>
    <s v="012-024-00414822"/>
    <s v="9000813352"/>
    <s v="012-022-00318071"/>
    <n v="1898.4"/>
    <n v="2128.5"/>
    <s v="ZPVN"/>
    <s v="40570678"/>
    <s v="P000034337"/>
    <n v="8002838947"/>
    <n v="1002219444"/>
    <s v="15-00001115"/>
    <s v="ARMADURO"/>
    <n v="2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1975"/>
    <n v="14000"/>
    <n v="7975"/>
    <n v="162.4"/>
    <m/>
    <x v="0"/>
    <n v="13"/>
    <s v="13"/>
    <n v="14"/>
    <x v="1"/>
    <n v="0.58000000000000007"/>
    <n v="11.6"/>
    <s v="TRANSPORTE PROPIO"/>
  </r>
  <r>
    <n v="1002219444"/>
    <s v="UE01"/>
    <d v="2022-04-13T00:00:00"/>
    <d v="1899-12-30T18:07:00"/>
    <s v="012-024-00414823"/>
    <s v="9000813351"/>
    <s v="012-022-00318070"/>
    <n v="2676"/>
    <n v="3000.35"/>
    <s v="ZPVN"/>
    <s v="40570677"/>
    <s v="P000034336"/>
    <n v="8002838948"/>
    <n v="1002219444"/>
    <s v="15-00001123"/>
    <s v="SELVALEGRE"/>
    <n v="40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7975"/>
    <n v="20000"/>
    <n v="7975"/>
    <n v="232"/>
    <m/>
    <x v="0"/>
    <n v="13"/>
    <s v="13"/>
    <n v="20"/>
    <x v="1"/>
    <n v="0.57999999999999996"/>
    <n v="11.6"/>
    <s v="TRANSPORTE PROPIO"/>
  </r>
  <r>
    <n v="1002219417"/>
    <s v="UE01"/>
    <d v="2022-04-13T00:00:00"/>
    <d v="1899-12-30T18:09:00"/>
    <s v="012-024-00414824"/>
    <s v="9000813354"/>
    <s v="012-022-00318073"/>
    <n v="264.39999999999998"/>
    <n v="296.45"/>
    <s v="ZPVN"/>
    <s v="40570816"/>
    <s v="0000399240"/>
    <n v="8002838915"/>
    <n v="1002219417"/>
    <s v="15-00001119"/>
    <s v="CAMPEON ANTIHUMEDAD"/>
    <n v="4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87"/>
    <x v="87"/>
    <s v="100019494"/>
    <s v="GUERRERO WILSON"/>
    <s v="ZEMT"/>
    <s v="18UE741"/>
    <s v="2"/>
    <s v="Sin Pallet"/>
    <n v="0"/>
    <n v="0"/>
    <x v="0"/>
    <n v="9964.1669999999995"/>
    <n v="2004.1669999999999"/>
    <n v="7960"/>
    <n v="49.6"/>
    <m/>
    <x v="85"/>
    <n v="13"/>
    <s v="13"/>
    <n v="2"/>
    <x v="1"/>
    <n v="1.24"/>
    <n v="24.8"/>
    <s v="RUTAS COTACACHENSES"/>
  </r>
  <r>
    <n v="1002219417"/>
    <s v="UE01"/>
    <d v="2022-04-13T00:00:00"/>
    <d v="1899-12-30T18:09:00"/>
    <s v="012-024-00414825"/>
    <s v="9000813353"/>
    <s v="012-022-00318072"/>
    <n v="2886.4"/>
    <n v="3236.25"/>
    <s v="ZPVN"/>
    <s v="40570807"/>
    <s v="0000399239"/>
    <n v="8002838914"/>
    <n v="1002219417"/>
    <s v="15-00001119"/>
    <s v="CAMPEON ANTIHUMEDAD"/>
    <n v="440"/>
    <s v="BOL"/>
    <s v="101664"/>
    <s v="ACERIA DEL ECUADOR C.A. ADELCA"/>
    <s v="810908"/>
    <s v="OBRA SAN ANTONIO"/>
    <s v="SHUSHUFINDI"/>
    <s v="VIA A SHUSHUFINDI KM 11 COMUNIDAD"/>
    <s v="OKSHUS"/>
    <s v="O-Sucumbios-Shushufindi"/>
    <n v="385"/>
    <x v="87"/>
    <x v="87"/>
    <s v="100019494"/>
    <s v="GUERRERO WILSON"/>
    <s v="ZEMT"/>
    <s v="18UE741"/>
    <s v="2"/>
    <s v="Sin Pallet"/>
    <n v="0"/>
    <n v="0"/>
    <x v="0"/>
    <n v="30005.832999999999"/>
    <n v="22045.832999999999"/>
    <n v="7960"/>
    <n v="545.6"/>
    <m/>
    <x v="85"/>
    <n v="13"/>
    <s v="13"/>
    <n v="22"/>
    <x v="1"/>
    <n v="1.24"/>
    <n v="24.8"/>
    <s v="RUTAS COTACACHENSES"/>
  </r>
  <r>
    <n v="1002219435"/>
    <s v="UE01"/>
    <d v="2022-04-13T00:00:00"/>
    <d v="1899-12-30T18:11:00"/>
    <s v="012-024-00414826"/>
    <s v="9000813357"/>
    <s v="012-022-00318075"/>
    <n v="277.2"/>
    <n v="310.79000000000002"/>
    <s v="ZPVN"/>
    <s v="40570849"/>
    <s v="P000034398"/>
    <n v="8002838938"/>
    <n v="1002219435"/>
    <s v="15-00001115"/>
    <s v="ARMADURO"/>
    <n v="40"/>
    <s v="BOL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s v="18UE394"/>
    <s v="2"/>
    <s v="Sin Pallet"/>
    <n v="0"/>
    <n v="0"/>
    <x v="0"/>
    <n v="6538.3329999999996"/>
    <n v="2003.3330000000001"/>
    <n v="4535"/>
    <n v="18.8"/>
    <m/>
    <x v="57"/>
    <n v="13"/>
    <s v="13"/>
    <n v="2"/>
    <x v="1"/>
    <n v="0.47000000000000003"/>
    <n v="9.4"/>
    <s v="GLT LOGISTICS S.A."/>
  </r>
  <r>
    <n v="1002219435"/>
    <s v="UE01"/>
    <d v="2022-04-13T00:00:00"/>
    <d v="1899-12-30T18:11:00"/>
    <s v="012-024-00414827"/>
    <s v="9000813356"/>
    <s v="012-022-00318074"/>
    <n v="2198.4"/>
    <n v="2464.86"/>
    <s v="ZPVN"/>
    <s v="40570848"/>
    <s v="P000034397"/>
    <n v="8002838937"/>
    <n v="1002219435"/>
    <s v="15-00001123"/>
    <s v="SELVALEGRE"/>
    <n v="320"/>
    <s v="BOL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s v="18UE394"/>
    <s v="2"/>
    <s v="Sin Pallet"/>
    <n v="0"/>
    <n v="0"/>
    <x v="0"/>
    <n v="20561.667000000001"/>
    <n v="16026.666999999999"/>
    <n v="4535"/>
    <n v="150.4"/>
    <m/>
    <x v="57"/>
    <n v="13"/>
    <s v="13"/>
    <n v="16"/>
    <x v="1"/>
    <n v="0.47000000000000003"/>
    <n v="9.4"/>
    <s v="GLT LOGISTICS S.A."/>
  </r>
  <r>
    <n v="1002219343"/>
    <s v="UE01"/>
    <d v="2022-04-13T00:00:00"/>
    <d v="1899-12-30T18:19:00"/>
    <s v="012-024-00414828"/>
    <s v="9000813363"/>
    <s v="012-022-00318077"/>
    <n v="1647.71"/>
    <n v="1847.43"/>
    <s v="ZPVN"/>
    <s v="40570749"/>
    <s v="0000399081"/>
    <n v="8002838832"/>
    <n v="1002219343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</r>
  <r>
    <n v="1002219343"/>
    <s v="UE01"/>
    <d v="2022-04-13T00:00:00"/>
    <d v="1899-12-30T18:19:00"/>
    <s v="012-024-00414829"/>
    <s v="9000813362"/>
    <s v="012-022-00318076"/>
    <n v="1631.16"/>
    <n v="1828.87"/>
    <s v="ZPVN"/>
    <s v="40570749"/>
    <s v="0000399082"/>
    <n v="8002838833"/>
    <n v="1002219343"/>
    <s v="15-00001123"/>
    <s v="SELVALEGRE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</r>
  <r>
    <n v="1002219461"/>
    <s v="UE01"/>
    <d v="2022-04-13T00:00:00"/>
    <d v="1899-12-30T18:23:00"/>
    <s v="012-024-00414830"/>
    <s v="9000813368"/>
    <s v="012-022-00318079"/>
    <n v="1557.6"/>
    <n v="1746.39"/>
    <s v="ZPVN"/>
    <s v="40570772"/>
    <s v="0000399133"/>
    <n v="8002838967"/>
    <n v="1002219461"/>
    <s v="15-00001119"/>
    <s v="CAMPEON ANTIHUMEDAD"/>
    <n v="24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6513.332999999999"/>
    <n v="12013.333000000001"/>
    <n v="4500"/>
    <n v="276"/>
    <m/>
    <x v="104"/>
    <n v="13"/>
    <s v="13"/>
    <n v="12"/>
    <x v="1"/>
    <n v="1.1499999999999999"/>
    <n v="23"/>
    <s v="LA ARMENIA S.A."/>
  </r>
  <r>
    <n v="1002219461"/>
    <s v="UE01"/>
    <d v="2022-04-13T00:00:00"/>
    <d v="1899-12-30T18:23:00"/>
    <s v="012-024-00414831"/>
    <s v="9000813367"/>
    <s v="012-022-00318078"/>
    <n v="810"/>
    <n v="908.18"/>
    <s v="ZPVN"/>
    <s v="40570772"/>
    <s v="0000399131"/>
    <n v="8002838968"/>
    <n v="1002219461"/>
    <s v="15-00001124"/>
    <s v="SELVALEGRE ANTIHUMEDAD"/>
    <n v="12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0506.666999999999"/>
    <n v="6006.6670000000004"/>
    <n v="4500"/>
    <n v="138"/>
    <m/>
    <x v="104"/>
    <n v="13"/>
    <s v="13"/>
    <n v="6"/>
    <x v="1"/>
    <n v="1.1499999999999999"/>
    <n v="23"/>
    <s v="LA ARMENIA S.A."/>
  </r>
  <r>
    <n v="1002219398"/>
    <s v="UE01"/>
    <d v="2022-04-13T00:00:00"/>
    <d v="1899-12-30T18:27:00"/>
    <s v="012-024-00414832"/>
    <s v="9000813371"/>
    <s v="012-022-00318080"/>
    <n v="3326.4"/>
    <n v="3729.58"/>
    <s v="ZPVN"/>
    <s v="40570796"/>
    <s v="0000399192"/>
    <n v="8002838893"/>
    <n v="1002219398"/>
    <s v="15-00001123"/>
    <s v="SELVALEGRE"/>
    <n v="480"/>
    <s v="BOL"/>
    <s v="101694"/>
    <s v="PUENTE ALLAN DEYSI MARCIA"/>
    <s v="807246"/>
    <s v="SUCURSAL PUEMBO"/>
    <s v="QUITO"/>
    <s v="AV INTEROCEANICA KM 22"/>
    <s v="OPPUEM"/>
    <s v="O-Pichincha-Puembo"/>
    <n v="110"/>
    <x v="86"/>
    <x v="86"/>
    <s v="100014867"/>
    <s v="RODRIGUEZ LUIS"/>
    <s v="ZEMT"/>
    <s v="18UE681"/>
    <s v="1"/>
    <s v="Con Pallet"/>
    <n v="0.05"/>
    <n v="24"/>
    <x v="0"/>
    <n v="39020"/>
    <n v="24030"/>
    <n v="14990"/>
    <n v="206.4"/>
    <m/>
    <x v="84"/>
    <n v="13"/>
    <s v="13"/>
    <n v="24"/>
    <x v="1"/>
    <n v="0.43"/>
    <n v="8.6"/>
    <s v="TRIMPESAS S.A."/>
  </r>
  <r>
    <n v="1002219468"/>
    <s v="UE01"/>
    <d v="2022-04-13T00:00:00"/>
    <d v="1899-12-30T18:30:00"/>
    <s v="012-024-00414833"/>
    <s v="9000813374"/>
    <s v="012-022-00318081"/>
    <n v="2545.1999999999998"/>
    <n v="2853.69"/>
    <s v="ZPVN"/>
    <s v="40570774"/>
    <s v="0000399135"/>
    <n v="8002838973"/>
    <n v="1002219468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5"/>
    <x v="45"/>
    <s v="10000932"/>
    <s v="CACOANGO RODRIGO"/>
    <s v="ZEMU"/>
    <s v="18UE704"/>
    <s v="2"/>
    <s v="Sin Pallet"/>
    <n v="0"/>
    <n v="0"/>
    <x v="0"/>
    <n v="26970"/>
    <n v="18020"/>
    <n v="8950"/>
    <n v="381.6"/>
    <m/>
    <x v="43"/>
    <n v="13"/>
    <s v="13"/>
    <n v="18"/>
    <x v="1"/>
    <n v="1.06"/>
    <n v="21.200000000000003"/>
    <s v="TRAPSA C.A."/>
  </r>
  <r>
    <n v="1002219478"/>
    <s v="UE01"/>
    <d v="2022-04-13T00:00:00"/>
    <d v="1899-12-30T18:32:00"/>
    <s v="012-024-00414834"/>
    <s v="9000813378"/>
    <s v="012-022-00318082"/>
    <n v="2494.8000000000002"/>
    <n v="2797.19"/>
    <s v="ZPVN"/>
    <s v="40570831"/>
    <s v="0000399250"/>
    <n v="8002838985"/>
    <n v="1002219478"/>
    <s v="15-00001123"/>
    <s v="SELVALEGRE"/>
    <n v="360"/>
    <s v="BOL"/>
    <s v="101598"/>
    <s v="FLORES PEÑA CARMEN MARIA"/>
    <s v="801576"/>
    <s v="BODEGA MACOFER"/>
    <s v="QUITO"/>
    <s v="BODEGA MACOFER / CALLE GUAYACANES"/>
    <s v="OPKENN"/>
    <s v="O-Pichincha-Kennedy"/>
    <n v="97.5"/>
    <x v="13"/>
    <x v="13"/>
    <s v="100014839"/>
    <s v="MALDONADO WILZON"/>
    <s v="ZEMU"/>
    <s v="18UE723"/>
    <s v="2"/>
    <s v="Sin Pallet"/>
    <n v="0"/>
    <n v="0"/>
    <x v="0"/>
    <n v="27180"/>
    <n v="18030"/>
    <n v="9150"/>
    <n v="162"/>
    <m/>
    <x v="13"/>
    <n v="13"/>
    <s v="13"/>
    <n v="18"/>
    <x v="1"/>
    <n v="0.45"/>
    <n v="9"/>
    <s v="ALQUINGA&amp;ALQUINGA"/>
  </r>
  <r>
    <n v="1002219348"/>
    <s v="UE01"/>
    <d v="2022-04-13T00:00:00"/>
    <d v="1899-12-30T18:35:00"/>
    <s v="012-024-00414835"/>
    <s v="9000813379"/>
    <s v="012-022-00318083"/>
    <n v="4068.87"/>
    <n v="4562.04"/>
    <s v="ZPVN"/>
    <s v="40570714"/>
    <s v="0000399025"/>
    <n v="8002838839"/>
    <n v="1002219348"/>
    <s v="15-00001121"/>
    <s v="GLADIADOR"/>
    <n v="32.380000000000003"/>
    <s v="T"/>
    <s v="10000103"/>
    <s v="GONZALEZ VALENZUELA EDISON FABRIZIO"/>
    <s v="807364"/>
    <s v="GRANEL GOVA HORMIGONES"/>
    <s v="QUITO"/>
    <s v="E 35 Y EL GAVILAN"/>
    <s v="OPTABA"/>
    <s v="O-Pichincha-Tababela"/>
    <n v="89"/>
    <x v="18"/>
    <x v="18"/>
    <s v="10000844"/>
    <s v="MORALES GARZON ISRAEL ALEJANDRO"/>
    <s v="ZECI"/>
    <s v="18UE001"/>
    <s v="2"/>
    <s v="Sin Pallet"/>
    <n v="0"/>
    <n v="0"/>
    <x v="0"/>
    <n v="52240"/>
    <n v="32380"/>
    <n v="19860"/>
    <n v="183.92"/>
    <m/>
    <x v="18"/>
    <n v="13"/>
    <s v="13"/>
    <n v="32.380000000000003"/>
    <x v="1"/>
    <n v="5.6800494132180352"/>
    <n v="5.6800494132180352"/>
    <s v="LA ARMENIA S.A."/>
  </r>
  <r>
    <n v="1002219433"/>
    <s v="UE01"/>
    <d v="2022-04-13T00:00:00"/>
    <d v="1899-12-30T18:36:00"/>
    <s v="012-024-00414836"/>
    <s v="9000811207"/>
    <s v="013-020-00048157"/>
    <n v="2572.8000000000002"/>
    <n v="2884.64"/>
    <s v="ZPDF"/>
    <s v="70178303"/>
    <s v="0000397448"/>
    <n v="8002838935"/>
    <n v="100221943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53"/>
    <x v="153"/>
    <s v="100020688"/>
    <s v="RIVERA JENRRI"/>
    <s v="ZETT"/>
    <s v="18UE747"/>
    <s v="2"/>
    <s v="Sin Pallet"/>
    <n v="0"/>
    <n v="0"/>
    <x v="1"/>
    <n v="49750"/>
    <n v="32130"/>
    <n v="17620"/>
    <n v="0"/>
    <m/>
    <x v="150"/>
    <n v="13"/>
    <s v="13"/>
    <n v="32"/>
    <x v="1"/>
    <n v="0"/>
    <n v="0"/>
    <s v="LIDENORTI S.A."/>
  </r>
  <r>
    <n v="1002219413"/>
    <s v="UE01"/>
    <d v="2022-04-13T00:00:00"/>
    <d v="1899-12-30T18:39:00"/>
    <s v="012-024-00414837"/>
    <s v="9000813381"/>
    <s v="012-022-00318084"/>
    <n v="4231.3999999999996"/>
    <n v="4744.28"/>
    <s v="ZPVN"/>
    <s v="40570777"/>
    <s v="0000399149"/>
    <n v="8002838910"/>
    <n v="1002219413"/>
    <s v="15-00000218"/>
    <s v="MAGNO HE"/>
    <n v="32.200000000000003"/>
    <s v="T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15108"/>
    <s v="RIVERA JULIAN"/>
    <s v="ZECI"/>
    <s v="18IBB5730"/>
    <s v="2"/>
    <s v="Sin Pallet"/>
    <n v="0"/>
    <n v="0"/>
    <x v="0"/>
    <n v="50460"/>
    <n v="32200"/>
    <n v="18260"/>
    <n v="524.86"/>
    <m/>
    <x v="1"/>
    <n v="13"/>
    <s v="13"/>
    <n v="32.200000000000003"/>
    <x v="1"/>
    <n v="16.3"/>
    <n v="16.3"/>
    <s v="TRANSCONCEM CIA. LTDA."/>
  </r>
  <r>
    <n v="1002219402"/>
    <s v="UE01"/>
    <d v="2022-04-13T00:00:00"/>
    <d v="1899-12-30T18:41:00"/>
    <s v="012-024-00414838"/>
    <s v="9000813386"/>
    <s v="012-022-00318085"/>
    <n v="3271.78"/>
    <n v="3668.34"/>
    <s v="ZPVN"/>
    <s v="40570811"/>
    <s v="0000399224"/>
    <n v="8002838897"/>
    <n v="1002219402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85"/>
    <x v="85"/>
    <s v="100015010"/>
    <s v="RIVERA JOSE"/>
    <s v="ZEMT"/>
    <s v="18UE779"/>
    <s v="1"/>
    <s v="Con Pallet"/>
    <n v="0.05"/>
    <n v="24"/>
    <x v="0"/>
    <n v="39780"/>
    <n v="24020"/>
    <n v="15760"/>
    <n v="91.2"/>
    <m/>
    <x v="83"/>
    <n v="13"/>
    <s v="13"/>
    <n v="24"/>
    <x v="1"/>
    <n v="0.19"/>
    <n v="3.8000000000000003"/>
    <s v="LIDENORTI S.A."/>
  </r>
  <r>
    <n v="1002219473"/>
    <s v="UE01"/>
    <d v="2022-04-13T00:00:00"/>
    <d v="1899-12-30T18:42:00"/>
    <s v="012-024-00414839"/>
    <s v="9000813391"/>
    <s v="012-022-00318087"/>
    <n v="2080"/>
    <n v="2332.11"/>
    <s v="ZPVN"/>
    <s v="40570720"/>
    <s v="P000034360"/>
    <n v="8002838980"/>
    <n v="1002219473"/>
    <s v="15-00001119"/>
    <s v="CAMPEON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s v="18UE214"/>
    <s v="1"/>
    <s v="Con Pallet"/>
    <n v="0.05"/>
    <n v="16"/>
    <x v="0"/>
    <n v="24316.667000000001"/>
    <n v="16026.666999999999"/>
    <n v="8290"/>
    <n v="288"/>
    <m/>
    <x v="70"/>
    <n v="13"/>
    <s v="13"/>
    <n v="16"/>
    <x v="1"/>
    <n v="0.9"/>
    <n v="18"/>
    <s v="LIDENORTI S.A."/>
  </r>
  <r>
    <n v="1002219473"/>
    <s v="UE01"/>
    <d v="2022-04-13T00:00:00"/>
    <d v="1899-12-30T18:42:00"/>
    <s v="012-024-00414840"/>
    <s v="9000813390"/>
    <s v="012-022-00318086"/>
    <n v="1083.2"/>
    <n v="1214.49"/>
    <s v="ZPVN"/>
    <s v="40570719"/>
    <s v="P000034359"/>
    <n v="8002838979"/>
    <n v="1002219473"/>
    <s v="15-00001124"/>
    <s v="SELVALEGRE ANTIHUMEDAD"/>
    <n v="160"/>
    <s v="BOL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s v="18UE214"/>
    <s v="1"/>
    <s v="Con Pallet"/>
    <n v="0.05"/>
    <n v="8"/>
    <x v="0"/>
    <n v="16303.333000000001"/>
    <n v="8013.3329999999996"/>
    <n v="8290"/>
    <n v="144"/>
    <m/>
    <x v="70"/>
    <n v="13"/>
    <s v="13"/>
    <n v="8"/>
    <x v="1"/>
    <n v="0.9"/>
    <n v="18"/>
    <s v="LIDENORTI S.A."/>
  </r>
  <r>
    <n v="1002219377"/>
    <s v="UE01"/>
    <d v="2022-04-13T00:00:00"/>
    <d v="1899-12-30T18:45:00"/>
    <s v="012-024-00414841"/>
    <s v="9000813393"/>
    <s v="012-022-00318088"/>
    <n v="3278.88"/>
    <n v="3676.31"/>
    <s v="ZPVN"/>
    <s v="40570791"/>
    <s v="P000034377"/>
    <n v="8002838867"/>
    <n v="1002219377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1"/>
    <x v="151"/>
    <s v="10006521"/>
    <s v="ANANGONO GARCIA NELSON PABLO"/>
    <s v="ZEMT"/>
    <s v="18UE726"/>
    <s v="1"/>
    <s v="Con Pallet"/>
    <n v="0.05"/>
    <n v="24"/>
    <x v="0"/>
    <n v="37740"/>
    <n v="24030"/>
    <n v="13710"/>
    <n v="100.8"/>
    <m/>
    <x v="148"/>
    <n v="13"/>
    <s v="13"/>
    <n v="24"/>
    <x v="1"/>
    <n v="0.21"/>
    <n v="4.2"/>
    <s v="TRANSSJQ S.A."/>
  </r>
  <r>
    <n v="1002219498"/>
    <s v="UE01"/>
    <d v="2022-04-13T00:00:00"/>
    <d v="1899-12-30T18:49:00"/>
    <s v="012-024-00414842"/>
    <s v="9000813395"/>
    <s v="012-022-00318089"/>
    <n v="2476.8000000000002"/>
    <n v="2777.01"/>
    <s v="ZPVN"/>
    <s v="40570802"/>
    <s v="0000399201"/>
    <n v="8002839008"/>
    <n v="1002219498"/>
    <s v="15-00001124"/>
    <s v="SELVALEGRE ANTIHUMEDAD"/>
    <n v="360"/>
    <s v="BOL"/>
    <s v="102829"/>
    <s v="AMBULUDI LUNA MARIA ELIZABETH"/>
    <s v="811133"/>
    <s v="OBRA CHIPAL"/>
    <s v="SAN MIGUEL DE LOS BANCOS"/>
    <s v="CALLE PRINCIPAL RECINTO CHIPAL"/>
    <s v="OPMIND"/>
    <s v="O-Pichincha-Mindo"/>
    <n v="168"/>
    <x v="131"/>
    <x v="131"/>
    <s v="10008262"/>
    <s v="AYALA VIVAS EDISON SANTIAGO"/>
    <s v="ZEMU"/>
    <s v="18UE588"/>
    <s v="2"/>
    <s v="Sin Pallet"/>
    <n v="0"/>
    <n v="0"/>
    <x v="0"/>
    <n v="27330"/>
    <n v="18040"/>
    <n v="9290"/>
    <n v="244.8"/>
    <m/>
    <x v="129"/>
    <n v="13"/>
    <s v="13"/>
    <n v="18"/>
    <x v="1"/>
    <n v="0.68"/>
    <n v="13.600000000000001"/>
    <s v="SETRAINCE"/>
  </r>
  <r>
    <n v="1002219487"/>
    <s v="UE01"/>
    <d v="2022-04-13T00:00:00"/>
    <d v="1899-12-30T18:51:00"/>
    <s v="012-024-00414843"/>
    <s v="9000813396"/>
    <s v="012-022-00318090"/>
    <n v="4271.16"/>
    <n v="4788.8500000000004"/>
    <s v="ZPVN"/>
    <s v="40570861"/>
    <s v="P000034402"/>
    <n v="8002838997"/>
    <n v="1002219487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230"/>
    <n v="33070"/>
    <n v="17160"/>
    <n v="620.4"/>
    <m/>
    <x v="56"/>
    <n v="13"/>
    <s v="13"/>
    <n v="33"/>
    <x v="1"/>
    <n v="0.94"/>
    <n v="18.8"/>
    <s v="TRANSPORTE PROPIO"/>
  </r>
  <r>
    <n v="1002219477"/>
    <s v="UE01"/>
    <d v="2022-04-13T00:00:00"/>
    <d v="1899-12-30T18:51:00"/>
    <s v="012-024-00414844"/>
    <s v=""/>
    <s v=""/>
    <n v="0"/>
    <n v="0"/>
    <s v="ZPRC"/>
    <s v="2500109080"/>
    <s v="0000398976"/>
    <n v="8002838984"/>
    <n v="100221947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530"/>
    <n v="32060"/>
    <n v="18470"/>
    <n v="288"/>
    <m/>
    <x v="96"/>
    <n v="13"/>
    <s v="13"/>
    <n v="32"/>
    <x v="1"/>
    <n v="0.45"/>
    <n v="9"/>
    <s v="TRANSPORTE PROPIO"/>
  </r>
  <r>
    <n v="1002219497"/>
    <s v="UE01"/>
    <d v="2022-04-13T00:00:00"/>
    <d v="1899-12-30T18:59:00"/>
    <s v="012-024-00414845"/>
    <s v="9000813026"/>
    <s v="013-020-00048327"/>
    <n v="2432.56"/>
    <n v="2727.4"/>
    <s v="ZPDF"/>
    <s v="70178832"/>
    <s v="0000399005"/>
    <n v="8002839007"/>
    <n v="1002219497"/>
    <s v="15-00001123"/>
    <s v="SELVALEGRE"/>
    <n v="360"/>
    <s v="BOL"/>
    <s v="103008"/>
    <s v="INDUSTRIA ACEROS MONTECRISTI"/>
    <s v="805230"/>
    <s v="BLANCA SANTAFE"/>
    <s v="QUITO"/>
    <s v="AV. ANTONIO JOSE DE SUCRE"/>
    <s v="OPCOTO"/>
    <s v="O-Pichincha-Cotocollao"/>
    <n v="95.7"/>
    <x v="130"/>
    <x v="130"/>
    <s v="100014950"/>
    <s v="MONTESDEOCA JORGE"/>
    <s v="ZEMU"/>
    <s v="18UE601"/>
    <s v="2"/>
    <s v="Sin Pallet"/>
    <n v="0"/>
    <n v="0"/>
    <x v="0"/>
    <n v="27080"/>
    <n v="18020"/>
    <n v="9060"/>
    <n v="162"/>
    <m/>
    <x v="128"/>
    <n v="13"/>
    <s v="13"/>
    <n v="18"/>
    <x v="1"/>
    <n v="0.45"/>
    <n v="9"/>
    <s v="LIDENORTI S.A."/>
  </r>
  <r>
    <n v="1002219408"/>
    <s v="UE01"/>
    <d v="2022-04-13T00:00:00"/>
    <d v="1899-12-30T19:04:00"/>
    <s v="012-024-00414846"/>
    <s v="9000809717"/>
    <s v="013-020-00048107"/>
    <n v="3707.56"/>
    <n v="4156.9399999999996"/>
    <s v="ZPDF"/>
    <s v="70177988"/>
    <s v="0000398793"/>
    <n v="8002838904"/>
    <n v="1002219408"/>
    <s v="15-00001118"/>
    <s v="TECHCEM"/>
    <n v="31.5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50140"/>
    <n v="31580"/>
    <n v="18560"/>
    <n v="0"/>
    <m/>
    <x v="1"/>
    <n v="13"/>
    <s v="13"/>
    <n v="31.58"/>
    <x v="1"/>
    <n v="0"/>
    <n v="0"/>
    <s v="TRANSCONCEM CIA. LTDA."/>
  </r>
  <r>
    <n v="1002219499"/>
    <s v="UE01"/>
    <d v="2022-04-13T00:00:00"/>
    <d v="1899-12-30T19:05:00"/>
    <s v="012-024-00414847"/>
    <s v="9000813398"/>
    <s v="012-022-00318091"/>
    <n v="2494.8000000000002"/>
    <n v="2797.19"/>
    <s v="ZPVN"/>
    <s v="40570866"/>
    <s v="0000399321"/>
    <n v="8002839009"/>
    <n v="1002219499"/>
    <s v="15-00001123"/>
    <s v="SELVALEGRE"/>
    <n v="360"/>
    <s v="BOL"/>
    <s v="101605"/>
    <s v="CHAVEZ ALTAMIRANO XIOMARA"/>
    <s v="800999"/>
    <s v="BODEGA CHAVEZ XIOMAR"/>
    <s v="QUITO"/>
    <s v="VIA INTEROCEANICA KM. 17 Y BUENA"/>
    <s v="OPTUMB"/>
    <s v="O-Pichincha-Tumbaco"/>
    <n v="110"/>
    <x v="39"/>
    <x v="39"/>
    <s v="100014979"/>
    <s v="REALPE RICARDO"/>
    <s v="ZEMU"/>
    <s v="18UE710"/>
    <s v="2"/>
    <s v="Sin Pallet"/>
    <n v="0"/>
    <n v="0"/>
    <x v="0"/>
    <n v="26890"/>
    <n v="18040"/>
    <n v="8850"/>
    <n v="165.6"/>
    <m/>
    <x v="37"/>
    <n v="13"/>
    <s v="13"/>
    <n v="18"/>
    <x v="1"/>
    <n v="0.45999999999999996"/>
    <n v="9.1999999999999993"/>
    <s v="TRANSPIONER S.A."/>
  </r>
  <r>
    <n v="1002219557"/>
    <s v="UE01"/>
    <d v="2022-04-13T00:00:00"/>
    <d v="1899-12-30T19:10:00"/>
    <s v="012-024-00414848"/>
    <s v="9000813399"/>
    <s v="012-022-00318092"/>
    <n v="2304.9"/>
    <n v="2584.27"/>
    <s v="ZPVN"/>
    <s v="40570867"/>
    <s v="P000034407"/>
    <n v="8002839069"/>
    <n v="1002219557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030"/>
    <n v="18030"/>
    <n v="9000"/>
    <n v="266.39999999999998"/>
    <m/>
    <x v="7"/>
    <n v="13"/>
    <s v="13"/>
    <n v="18"/>
    <x v="1"/>
    <n v="0.74"/>
    <n v="14.799999999999999"/>
    <s v="TRANSPORTE PROPIO"/>
  </r>
  <r>
    <n v="1002219391"/>
    <s v="UE01"/>
    <d v="2022-04-13T00:00:00"/>
    <d v="1899-12-30T19:11:00"/>
    <s v="012-024-00414849"/>
    <s v="9000813400"/>
    <s v="012-022-00318093"/>
    <n v="3238.68"/>
    <n v="3631.23"/>
    <s v="ZPVN"/>
    <s v="40570811"/>
    <s v="0000399223"/>
    <n v="8002838884"/>
    <n v="1002219391"/>
    <s v="15-00001123"/>
    <s v="SELVALEGRE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2"/>
    <x v="62"/>
    <s v="100014851"/>
    <s v="MEDIAVILLA LUIS"/>
    <s v="ZEMT"/>
    <s v="18UE337"/>
    <s v="1"/>
    <s v="Con Pallet"/>
    <n v="0.05"/>
    <n v="24"/>
    <x v="0"/>
    <n v="40090"/>
    <n v="24050"/>
    <n v="16040"/>
    <n v="91.2"/>
    <m/>
    <x v="60"/>
    <n v="13"/>
    <s v="13"/>
    <n v="24"/>
    <x v="1"/>
    <n v="0.19"/>
    <n v="3.8000000000000003"/>
    <s v="SANJOPAS S.A."/>
  </r>
  <r>
    <n v="1002219502"/>
    <s v="UE01"/>
    <d v="2022-04-13T00:00:00"/>
    <d v="1899-12-30T19:13:00"/>
    <s v="012-024-00414850"/>
    <s v="9000813402"/>
    <s v="012-022-00318094"/>
    <n v="4158"/>
    <n v="4661.9799999999996"/>
    <s v="ZPVN"/>
    <s v="40570841"/>
    <s v="0000399269"/>
    <n v="8002839012"/>
    <n v="1002219502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103"/>
    <x v="103"/>
    <s v="100015029"/>
    <s v="CUASPA MANUEL"/>
    <s v="ZETT"/>
    <s v="18UE844"/>
    <s v="2"/>
    <s v="Sin Pallet"/>
    <n v="0"/>
    <n v="0"/>
    <x v="0"/>
    <n v="50960"/>
    <n v="33060"/>
    <n v="17900"/>
    <n v="679.8"/>
    <m/>
    <x v="101"/>
    <n v="13"/>
    <s v="13"/>
    <n v="33"/>
    <x v="1"/>
    <n v="1.03"/>
    <n v="20.599999999999998"/>
    <s v="TRAPSA C.A."/>
  </r>
  <r>
    <n v="1002219419"/>
    <s v="UE01"/>
    <d v="2022-04-13T00:00:00"/>
    <d v="1899-12-30T19:18:00"/>
    <s v="012-024-00414851"/>
    <s v="9000813403"/>
    <s v="012-022-00318095"/>
    <n v="3932.86"/>
    <n v="4409.54"/>
    <s v="ZPVN"/>
    <s v="40570726"/>
    <s v="0000399059"/>
    <n v="8002838920"/>
    <n v="1002219419"/>
    <s v="15-00000218"/>
    <s v="MAGNO HE"/>
    <n v="32.049999999999997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170"/>
    <n v="32050"/>
    <n v="19120"/>
    <n v="656.38"/>
    <m/>
    <x v="78"/>
    <n v="13"/>
    <s v="13"/>
    <n v="32.049999999999997"/>
    <x v="1"/>
    <n v="20.479875195007804"/>
    <n v="20.479875195007804"/>
    <s v="CASTRO HERMANOS S.A."/>
  </r>
  <r>
    <n v="1002219548"/>
    <s v="UE01"/>
    <d v="2022-04-13T00:00:00"/>
    <d v="1899-12-30T19:19:00"/>
    <s v="012-024-00414852"/>
    <s v="9000813405"/>
    <s v="012-022-00318097"/>
    <n v="1278.53"/>
    <n v="1433.49"/>
    <s v="ZPVN"/>
    <s v="40570865"/>
    <s v="P000034406"/>
    <n v="8002839059"/>
    <n v="1002219548"/>
    <s v="15-00001115"/>
    <s v="ARMADURO"/>
    <n v="2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s v="18UE711"/>
    <s v="2"/>
    <s v="Sin Pallet"/>
    <n v="0"/>
    <n v="0"/>
    <x v="0"/>
    <n v="14542.222"/>
    <n v="10022.222"/>
    <n v="4520"/>
    <n v="156"/>
    <m/>
    <x v="16"/>
    <n v="13"/>
    <s v="13"/>
    <n v="10"/>
    <x v="1"/>
    <n v="0.78"/>
    <n v="15.6"/>
    <s v="LA ARMENIA S.A."/>
  </r>
  <r>
    <n v="1002219548"/>
    <s v="UE01"/>
    <d v="2022-04-13T00:00:00"/>
    <d v="1899-12-30T19:19:00"/>
    <s v="012-024-00414853"/>
    <s v="9000813404"/>
    <s v="012-022-00318096"/>
    <n v="1016.52"/>
    <n v="1139.73"/>
    <s v="ZPVN"/>
    <s v="40570864"/>
    <s v="P000034405"/>
    <n v="8002839058"/>
    <n v="1002219548"/>
    <s v="15-00001123"/>
    <s v="SELVALEGRE"/>
    <n v="1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s v="18UE711"/>
    <s v="2"/>
    <s v="Sin Pallet"/>
    <n v="0"/>
    <n v="0"/>
    <x v="0"/>
    <n v="12537.778"/>
    <n v="8017.7780000000002"/>
    <n v="4520"/>
    <n v="124.8"/>
    <m/>
    <x v="16"/>
    <n v="13"/>
    <s v="13"/>
    <n v="8"/>
    <x v="1"/>
    <n v="0.78"/>
    <n v="15.6"/>
    <s v="LA ARMENIA S.A."/>
  </r>
  <r>
    <n v="1002219374"/>
    <s v="UE01"/>
    <d v="2022-04-13T00:00:00"/>
    <d v="1899-12-30T19:27:00"/>
    <s v="012-024-00414854"/>
    <s v="9000811207"/>
    <s v="013-020-00048157"/>
    <n v="2572.8000000000002"/>
    <n v="2884.64"/>
    <s v="ZPDF"/>
    <s v="70178303"/>
    <s v="0000397445"/>
    <n v="8002838864"/>
    <n v="1002219374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3471"/>
    <s v="CUASES POTOSI HENRY SEGUNDO"/>
    <s v="ZETT"/>
    <s v="18UE782"/>
    <s v="2"/>
    <s v="Sin Pallet"/>
    <n v="0"/>
    <n v="0"/>
    <x v="1"/>
    <n v="50090"/>
    <n v="32070"/>
    <n v="18020"/>
    <n v="0"/>
    <m/>
    <x v="176"/>
    <n v="13"/>
    <s v="13"/>
    <n v="32"/>
    <x v="1"/>
    <n v="0"/>
    <n v="0"/>
    <s v="LIDENORTI S.A."/>
  </r>
  <r>
    <n v="1002219310"/>
    <s v="UE01"/>
    <d v="2022-04-13T00:00:00"/>
    <d v="1899-12-30T19:31:00"/>
    <s v="012-024-00414855"/>
    <s v="9000811207"/>
    <s v="013-020-00048157"/>
    <n v="2572.8000000000002"/>
    <n v="2884.64"/>
    <s v="ZPDF"/>
    <s v="70178303"/>
    <s v="0000397444"/>
    <n v="8002838801"/>
    <n v="1002219310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"/>
    <x v="18"/>
    <s v="100018122"/>
    <s v="YAR DIEGO"/>
    <s v="ZETT"/>
    <s v="18UE792"/>
    <s v="2"/>
    <s v="Sin Pallet"/>
    <n v="0"/>
    <n v="0"/>
    <x v="1"/>
    <n v="50260"/>
    <n v="32010"/>
    <n v="18250"/>
    <n v="0"/>
    <m/>
    <x v="18"/>
    <n v="13"/>
    <s v="13"/>
    <n v="32"/>
    <x v="1"/>
    <n v="0"/>
    <n v="0"/>
    <s v="LA ARMENIA S.A."/>
  </r>
  <r>
    <n v="1002219514"/>
    <s v="UE01"/>
    <d v="2022-04-13T00:00:00"/>
    <d v="1899-12-30T19:33:00"/>
    <s v="012-024-00414856"/>
    <s v="9000813408"/>
    <s v="012-022-00318098"/>
    <n v="3271.78"/>
    <n v="3668.34"/>
    <s v="ZPVN"/>
    <s v="40570811"/>
    <s v="0000399226"/>
    <n v="8002839025"/>
    <n v="1002219514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34"/>
    <x v="134"/>
    <s v="100015025"/>
    <s v="ARCINIEGA OSWALDO"/>
    <s v="ZEMT"/>
    <s v="18UE826"/>
    <s v="1"/>
    <s v="Con Pallet"/>
    <n v="0.05"/>
    <n v="24"/>
    <x v="0"/>
    <n v="39690"/>
    <n v="24050"/>
    <n v="15640"/>
    <n v="91.2"/>
    <m/>
    <x v="132"/>
    <n v="13"/>
    <s v="13"/>
    <n v="24"/>
    <x v="1"/>
    <n v="0.19"/>
    <n v="3.8000000000000003"/>
    <s v="LIDENORTI S.A."/>
  </r>
  <r>
    <n v="1002219572"/>
    <s v="UE01"/>
    <d v="2022-04-13T00:00:00"/>
    <d v="1899-12-30T19:35:00"/>
    <s v="012-024-00414857"/>
    <s v="9000813409"/>
    <s v="012-022-00318099"/>
    <n v="3259.87"/>
    <n v="3654.98"/>
    <s v="ZPVN"/>
    <s v="40570786"/>
    <s v="0000399172"/>
    <n v="8002839083"/>
    <n v="1002219572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21"/>
    <x v="121"/>
    <s v="100014956"/>
    <s v="ENRIQUEZ PABLO"/>
    <s v="ZEMT"/>
    <s v="18UE731"/>
    <s v="1"/>
    <s v="Con Pallet"/>
    <n v="0.05"/>
    <n v="24"/>
    <x v="0"/>
    <n v="40780"/>
    <n v="24040"/>
    <n v="16740"/>
    <n v="216"/>
    <m/>
    <x v="119"/>
    <n v="13"/>
    <s v="13"/>
    <n v="24"/>
    <x v="1"/>
    <n v="0.45"/>
    <n v="9"/>
    <s v="LIDENORTI S.A."/>
  </r>
  <r>
    <n v="1002219481"/>
    <s v="UE01"/>
    <d v="2022-04-13T00:00:00"/>
    <d v="1899-12-30T19:39:00"/>
    <s v="012-024-00414858"/>
    <s v="9000813410"/>
    <s v="012-022-00318100"/>
    <n v="3933.43"/>
    <n v="4410.1899999999996"/>
    <s v="ZPVN"/>
    <s v="40569255"/>
    <s v="0000399159"/>
    <n v="8002838988"/>
    <n v="1002219481"/>
    <s v="15-00001121"/>
    <s v="GLADIADOR"/>
    <n v="31.86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1"/>
    <x v="1"/>
    <s v="100019073"/>
    <s v="ROMERO EDWIN"/>
    <s v="ZECI"/>
    <s v="18IBB1729"/>
    <s v="2"/>
    <s v="Sin Pallet"/>
    <n v="0"/>
    <n v="0"/>
    <x v="0"/>
    <n v="50340"/>
    <n v="31860"/>
    <n v="18480"/>
    <n v="274.31"/>
    <m/>
    <x v="1"/>
    <n v="13"/>
    <s v="13"/>
    <n v="31.86"/>
    <x v="1"/>
    <n v="8.6098556183301955"/>
    <n v="8.6098556183301955"/>
    <s v="TRANSCONCEM CIA. LTDA."/>
  </r>
  <r>
    <n v="1002219578"/>
    <s v="UE01"/>
    <d v="2022-04-13T00:00:00"/>
    <d v="1899-12-30T19:40:00"/>
    <s v="012-024-00414859"/>
    <s v="9000813411"/>
    <s v="012-022-00318101"/>
    <n v="2365.1999999999998"/>
    <n v="2651.87"/>
    <s v="ZPVN"/>
    <s v="40570828"/>
    <s v="0000399248"/>
    <n v="8002839089"/>
    <n v="1002219578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10"/>
    <n v="9190"/>
    <n v="324"/>
    <m/>
    <x v="99"/>
    <n v="13"/>
    <s v="13"/>
    <n v="18"/>
    <x v="1"/>
    <n v="0.9"/>
    <n v="18"/>
    <s v="TRANSPORTE PROPIO"/>
  </r>
  <r>
    <n v="1002219488"/>
    <s v="UE01"/>
    <d v="2022-04-13T00:00:00"/>
    <d v="1899-12-30T19:44:00"/>
    <s v="012-024-00414860"/>
    <s v="9000811207"/>
    <s v="013-020-00048157"/>
    <n v="2572.8000000000002"/>
    <n v="2884.64"/>
    <s v="ZPDF"/>
    <s v="70178303"/>
    <s v="0000397477"/>
    <n v="8002838998"/>
    <n v="100221948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8"/>
    <x v="38"/>
    <s v="100014835"/>
    <s v="VINUEZA EDISON"/>
    <s v="ZETT"/>
    <s v="18UE307"/>
    <s v="2"/>
    <s v="Sin Pallet"/>
    <n v="0"/>
    <n v="0"/>
    <x v="1"/>
    <n v="49970"/>
    <n v="32040"/>
    <n v="17930"/>
    <n v="0"/>
    <m/>
    <x v="36"/>
    <n v="13"/>
    <s v="13"/>
    <n v="32"/>
    <x v="1"/>
    <n v="0"/>
    <n v="0"/>
    <s v="TRIMPESAS S.A."/>
  </r>
  <r>
    <n v="1002219493"/>
    <s v="UE01"/>
    <d v="2022-04-13T00:00:00"/>
    <d v="1899-12-30T19:57:00"/>
    <s v="012-024-00414861"/>
    <s v="9000811207"/>
    <s v="013-020-00048157"/>
    <n v="2572.8000000000002"/>
    <n v="2884.64"/>
    <s v="ZPDF"/>
    <s v="70178303"/>
    <s v="0000397483"/>
    <n v="8002839003"/>
    <n v="100221949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42"/>
    <x v="42"/>
    <s v="100014842"/>
    <s v="ANRRANGO VICTOR"/>
    <s v="ZETT"/>
    <s v="18UE316"/>
    <s v="2"/>
    <s v="Sin Pallet"/>
    <n v="0"/>
    <n v="0"/>
    <x v="1"/>
    <n v="50120"/>
    <n v="32060"/>
    <n v="18060"/>
    <n v="0"/>
    <m/>
    <x v="40"/>
    <n v="13"/>
    <s v="13"/>
    <n v="32"/>
    <x v="1"/>
    <n v="0"/>
    <n v="0"/>
    <s v="TRANSSJQ S.A."/>
  </r>
  <r>
    <n v="1002219605"/>
    <s v="UE01"/>
    <d v="2022-04-13T00:00:00"/>
    <d v="1899-12-30T19:59:00"/>
    <s v="012-024-00414862"/>
    <s v=""/>
    <s v=""/>
    <n v="0"/>
    <n v="0"/>
    <s v="ZPRC"/>
    <s v="2500109115"/>
    <s v="P000034415"/>
    <n v="8002839123"/>
    <n v="1002219605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4957.058999999999"/>
    <n v="6007.0590000000002"/>
    <n v="8950"/>
    <n v="91.2"/>
    <m/>
    <x v="5"/>
    <n v="13"/>
    <s v="13"/>
    <n v="6"/>
    <x v="1"/>
    <n v="0.76"/>
    <n v="15.200000000000001"/>
    <s v="TRANSPORTE PROPIO"/>
  </r>
  <r>
    <n v="1002219605"/>
    <s v="UE01"/>
    <d v="2022-04-13T00:00:00"/>
    <d v="1899-12-30T19:59:00"/>
    <s v="012-024-00414863"/>
    <s v=""/>
    <s v=""/>
    <n v="0"/>
    <n v="0"/>
    <s v="ZPRC"/>
    <s v="2500109114"/>
    <s v="P000034414"/>
    <n v="8002839124"/>
    <n v="1002219605"/>
    <s v="15-00001123"/>
    <s v="SELVALEGRE"/>
    <n v="5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6982.940999999999"/>
    <n v="28032.940999999999"/>
    <n v="8950"/>
    <n v="425.6"/>
    <m/>
    <x v="5"/>
    <n v="13"/>
    <s v="13"/>
    <n v="28"/>
    <x v="1"/>
    <n v="0.76"/>
    <n v="15.200000000000001"/>
    <s v="TRANSPORTE PROPIO"/>
  </r>
  <r>
    <n v="1002219552"/>
    <s v="UE01"/>
    <d v="2022-04-13T00:00:00"/>
    <d v="1899-12-30T20:09:00"/>
    <s v="012-024-00414864"/>
    <s v="9000813417"/>
    <s v="012-022-00318103"/>
    <n v="494.4"/>
    <n v="554.33000000000004"/>
    <s v="ZPVN"/>
    <s v="40570701"/>
    <s v="P000034353"/>
    <n v="8002839064"/>
    <n v="1002219552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s v="18UE687"/>
    <s v="1"/>
    <s v="Con Pallet"/>
    <n v="0.05"/>
    <n v="4"/>
    <x v="0"/>
    <n v="12797.5"/>
    <n v="4012.5"/>
    <n v="8785"/>
    <n v="36.799999999999997"/>
    <m/>
    <x v="153"/>
    <n v="13"/>
    <s v="13"/>
    <n v="4"/>
    <x v="1"/>
    <n v="0.45999999999999996"/>
    <n v="9.1999999999999993"/>
    <s v="LIDENORTI S.A."/>
  </r>
  <r>
    <n v="1002219552"/>
    <s v="UE01"/>
    <d v="2022-04-13T00:00:00"/>
    <d v="1899-12-30T20:09:00"/>
    <s v="012-024-00414865"/>
    <s v="9000813416"/>
    <s v="012-022-00318102"/>
    <n v="3774.4"/>
    <n v="4231.88"/>
    <s v="ZPVN"/>
    <s v="40570700"/>
    <s v="P000034352"/>
    <n v="8002839065"/>
    <n v="1002219552"/>
    <s v="15-00001123"/>
    <s v="SELVALEGRE"/>
    <n v="5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s v="18UE687"/>
    <s v="1"/>
    <s v="Con Pallet"/>
    <n v="0.05"/>
    <n v="28"/>
    <x v="0"/>
    <n v="36872.5"/>
    <n v="28087.5"/>
    <n v="8785"/>
    <n v="257.60000000000002"/>
    <m/>
    <x v="153"/>
    <n v="13"/>
    <s v="13"/>
    <n v="28"/>
    <x v="1"/>
    <n v="0.46"/>
    <n v="9.2000000000000011"/>
    <s v="LIDENORTI S.A."/>
  </r>
  <r>
    <n v="1002219457"/>
    <s v="UE01"/>
    <d v="2022-04-13T00:00:00"/>
    <d v="1899-12-30T20:12:00"/>
    <s v="012-024-00414866"/>
    <s v=""/>
    <s v=""/>
    <n v="0"/>
    <n v="0"/>
    <s v="ZPRC"/>
    <s v="2500109075"/>
    <s v="P000034309"/>
    <n v="8002838963"/>
    <n v="1002219457"/>
    <s v="15-00000218"/>
    <s v="MAGNO HE"/>
    <n v="32.82"/>
    <s v="T"/>
    <s v="101456"/>
    <s v="UNION DE CONCRETERAS UNICON UCUE"/>
    <s v="811045"/>
    <s v="UNICON PLANTA BOTANIQO"/>
    <s v="QUITO"/>
    <s v="OSWALDO GUAYASAMIN Y MA ANGELICA ID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840"/>
    <n v="32820"/>
    <n v="19020"/>
    <n v="0"/>
    <m/>
    <x v="3"/>
    <n v="13"/>
    <s v="13"/>
    <n v="32.82"/>
    <x v="1"/>
    <n v="0"/>
    <n v="0"/>
    <s v="UNICON"/>
  </r>
  <r>
    <n v="1002219575"/>
    <s v="UE01"/>
    <d v="2022-04-13T00:00:00"/>
    <d v="1899-12-30T20:14:00"/>
    <s v="012-024-00414867"/>
    <s v="9000813419"/>
    <s v="012-022-00318104"/>
    <n v="4320"/>
    <n v="4843.6099999999997"/>
    <s v="ZPVN"/>
    <s v="40570680"/>
    <s v="0000398997"/>
    <n v="8002839086"/>
    <n v="1002219575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60"/>
    <n v="32060"/>
    <n v="17500"/>
    <n v="966.4"/>
    <m/>
    <x v="142"/>
    <n v="13"/>
    <s v="13"/>
    <n v="32"/>
    <x v="1"/>
    <n v="1.51"/>
    <n v="30.2"/>
    <s v="TRANSPORTE PROPIO"/>
  </r>
  <r>
    <n v="1002219603"/>
    <s v="UE01"/>
    <d v="2022-04-13T00:00:00"/>
    <d v="1899-12-30T20:42:00"/>
    <s v="012-024-00414868"/>
    <s v="9000813423"/>
    <s v="012-022-00318105"/>
    <n v="4390.3999999999996"/>
    <n v="4922.55"/>
    <s v="ZPVN"/>
    <s v="40570855"/>
    <s v="P000034401"/>
    <n v="8002839121"/>
    <n v="1002219603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380"/>
    <n v="32070"/>
    <n v="18310"/>
    <n v="326.39999999999998"/>
    <m/>
    <x v="143"/>
    <n v="13"/>
    <s v="13"/>
    <n v="32"/>
    <x v="1"/>
    <n v="0.51"/>
    <n v="10.199999999999999"/>
    <s v="TRANSPORTE PROPIO"/>
  </r>
  <r>
    <n v="1002219522"/>
    <s v="UE01"/>
    <d v="2022-04-13T00:00:00"/>
    <d v="1899-12-30T20:43:00"/>
    <s v="012-024-00414869"/>
    <s v="9000813424"/>
    <s v="012-022-00318106"/>
    <n v="3962.88"/>
    <n v="4443.21"/>
    <s v="ZPVN"/>
    <s v="40570651"/>
    <s v="0000398942"/>
    <n v="8002839034"/>
    <n v="1002219522"/>
    <s v="15-00001121"/>
    <s v="GLADIADOR"/>
    <n v="32.479999999999997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50600"/>
    <n v="32480"/>
    <n v="18120"/>
    <n v="114.33"/>
    <m/>
    <x v="28"/>
    <n v="13"/>
    <s v="13"/>
    <n v="32.479999999999997"/>
    <x v="1"/>
    <n v="3.5200123152709364"/>
    <n v="3.5200123152709364"/>
    <s v="TRANSALMEIDA CIA."/>
  </r>
  <r>
    <n v="1002219535"/>
    <s v="UE01"/>
    <d v="2022-04-13T00:00:00"/>
    <d v="1899-12-30T21:01:00"/>
    <s v="012-024-00414870"/>
    <s v="9000811207"/>
    <s v="013-020-00048157"/>
    <n v="2572.8000000000002"/>
    <n v="2884.64"/>
    <s v="ZPDF"/>
    <s v="70178303"/>
    <s v="0000397487"/>
    <n v="8002839043"/>
    <n v="1002219535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26"/>
    <x v="126"/>
    <s v="100014903"/>
    <s v="BURBANO JUAN"/>
    <s v="ZETT"/>
    <s v="18UE528"/>
    <s v="2"/>
    <s v="Sin Pallet"/>
    <n v="0"/>
    <n v="0"/>
    <x v="1"/>
    <n v="50250"/>
    <n v="32040"/>
    <n v="18210"/>
    <n v="0"/>
    <m/>
    <x v="124"/>
    <n v="13"/>
    <s v="13"/>
    <n v="32"/>
    <x v="1"/>
    <n v="0"/>
    <n v="0"/>
    <s v="LIDENORTI S.A."/>
  </r>
  <r>
    <n v="1002219607"/>
    <s v="UE01"/>
    <d v="2022-04-13T00:00:00"/>
    <d v="1899-12-30T21:06:00"/>
    <s v="012-024-00414871"/>
    <s v="9000813426"/>
    <s v="012-022-00318107"/>
    <n v="2386.8000000000002"/>
    <n v="2676.1"/>
    <s v="ZPVN"/>
    <s v="40570847"/>
    <s v="0000399290"/>
    <n v="8002839126"/>
    <n v="1002219607"/>
    <s v="15-00001119"/>
    <s v="CAMPEON ANTIHUMEDAD"/>
    <n v="3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22"/>
    <x v="22"/>
    <s v="100021095"/>
    <s v="CUARAN ROMMEL"/>
    <s v="ZEMU"/>
    <s v="18UE697"/>
    <s v="2"/>
    <s v="Sin Pallet"/>
    <n v="0"/>
    <n v="0"/>
    <x v="0"/>
    <n v="27220"/>
    <n v="18020"/>
    <n v="9200"/>
    <n v="565.20000000000005"/>
    <m/>
    <x v="22"/>
    <n v="13"/>
    <s v="13"/>
    <n v="18"/>
    <x v="1"/>
    <n v="1.57"/>
    <n v="31.400000000000002"/>
    <s v="TRANINTAGSA S.A."/>
  </r>
  <r>
    <n v="1002219608"/>
    <s v="UE01"/>
    <d v="2022-04-13T00:00:00"/>
    <d v="1899-12-30T21:22:00"/>
    <s v="012-024-00414872"/>
    <s v=""/>
    <s v=""/>
    <n v="0"/>
    <n v="0"/>
    <s v="ZPRC"/>
    <s v="2500109063"/>
    <s v="0000398770"/>
    <n v="8002839127"/>
    <n v="1002219608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21489"/>
    <s v="MONTEROS ESTEBAN"/>
    <s v="ZETT"/>
    <s v="18UE573"/>
    <s v="4"/>
    <s v="Pallet Cortesia"/>
    <n v="0"/>
    <n v="0"/>
    <x v="0"/>
    <n v="49710"/>
    <n v="32070"/>
    <n v="17640"/>
    <n v="294.39999999999998"/>
    <m/>
    <x v="82"/>
    <n v="13"/>
    <s v="13"/>
    <n v="32"/>
    <x v="1"/>
    <n v="0.45999999999999996"/>
    <n v="9.1999999999999993"/>
    <s v="TRANSSJQ S.A."/>
  </r>
  <r>
    <n v="1002219549"/>
    <s v="UE01"/>
    <d v="2022-04-13T00:00:00"/>
    <d v="1899-12-30T21:25:00"/>
    <s v="012-024-00414873"/>
    <s v="9000813427"/>
    <s v="012-022-00318108"/>
    <n v="3694.21"/>
    <n v="4141.9799999999996"/>
    <s v="ZPVN"/>
    <s v="40570842"/>
    <s v="0000399273"/>
    <n v="8002839061"/>
    <n v="1002219549"/>
    <s v="15-00000218"/>
    <s v="MAGNO HE"/>
    <n v="31.7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410"/>
    <n v="31770"/>
    <n v="19640"/>
    <n v="0"/>
    <m/>
    <x v="3"/>
    <n v="13"/>
    <s v="13"/>
    <n v="31.77"/>
    <x v="1"/>
    <n v="0"/>
    <n v="0"/>
    <s v="HORMIANDES"/>
  </r>
  <r>
    <n v="1002219680"/>
    <s v="UE01"/>
    <d v="2022-04-13T00:00:00"/>
    <d v="1899-12-30T21:29:00"/>
    <s v="012-024-00414874"/>
    <s v="9000813428"/>
    <s v="012-022-00318109"/>
    <n v="2336.4"/>
    <n v="2619.59"/>
    <s v="ZPVN"/>
    <s v="40570859"/>
    <s v="0000399309"/>
    <n v="8002839197"/>
    <n v="1002219680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00"/>
    <n v="18040"/>
    <n v="9060"/>
    <n v="266.39999999999998"/>
    <m/>
    <x v="141"/>
    <n v="13"/>
    <s v="13"/>
    <n v="18"/>
    <x v="1"/>
    <n v="0.74"/>
    <n v="14.799999999999999"/>
    <s v="TRANSPORTE PROPIO"/>
  </r>
  <r>
    <n v="1002219540"/>
    <s v="UE01"/>
    <d v="2022-04-13T00:00:00"/>
    <d v="1899-12-30T21:34:00"/>
    <s v="012-024-00414875"/>
    <s v="9000813429"/>
    <s v="012-022-00318110"/>
    <n v="3688.93"/>
    <n v="4136.05"/>
    <s v="ZPVN"/>
    <s v="40569621"/>
    <s v="0000398571"/>
    <n v="8002839050"/>
    <n v="1002219540"/>
    <s v="15-00000218"/>
    <s v="MAGNO HE"/>
    <n v="31.7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s v="18PAC3791"/>
    <s v="2"/>
    <s v="Sin Pallet"/>
    <n v="0"/>
    <n v="0"/>
    <x v="1"/>
    <n v="51480"/>
    <n v="31700"/>
    <n v="19780"/>
    <n v="0"/>
    <m/>
    <x v="3"/>
    <n v="13"/>
    <s v="13"/>
    <n v="31.7"/>
    <x v="1"/>
    <n v="0"/>
    <n v="0"/>
    <s v="HORMIANDES"/>
  </r>
  <r>
    <n v="1002219652"/>
    <s v="UE01"/>
    <d v="2022-04-13T00:00:00"/>
    <d v="1899-12-30T21:52:00"/>
    <s v="012-024-00414876"/>
    <s v="9000813430"/>
    <s v="012-022-00318111"/>
    <n v="3235.2"/>
    <n v="3627.32"/>
    <s v="ZPVN"/>
    <s v="40570869"/>
    <s v="P000034411"/>
    <n v="8002839176"/>
    <n v="1002219652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59"/>
    <x v="159"/>
    <s v="100015026"/>
    <s v="GUAMAN LUIS"/>
    <s v="ZEMT"/>
    <s v="18UE825"/>
    <s v="1"/>
    <s v="Con Pallet"/>
    <n v="0.05"/>
    <n v="24"/>
    <x v="0"/>
    <n v="40210"/>
    <n v="24040"/>
    <n v="16170"/>
    <n v="220.8"/>
    <m/>
    <x v="156"/>
    <n v="13"/>
    <s v="13"/>
    <n v="24"/>
    <x v="1"/>
    <n v="0.46"/>
    <n v="9.2000000000000011"/>
    <s v="TRAPSA C.A."/>
  </r>
  <r>
    <n v="1002219634"/>
    <s v="UE01"/>
    <d v="2022-04-13T00:00:00"/>
    <d v="1899-12-30T22:04:00"/>
    <s v="012-024-00414877"/>
    <s v=""/>
    <s v=""/>
    <n v="0"/>
    <n v="0"/>
    <s v="ZPRC"/>
    <s v="2500109021"/>
    <s v="P000034200"/>
    <n v="8002839153"/>
    <n v="1002219634"/>
    <s v="15-00000218"/>
    <s v="MAGNO HE"/>
    <n v="31.4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190"/>
    <n v="31410"/>
    <n v="18780"/>
    <n v="0"/>
    <m/>
    <x v="3"/>
    <n v="13"/>
    <s v="13"/>
    <n v="31.41"/>
    <x v="1"/>
    <n v="0"/>
    <n v="0"/>
    <s v="UNICON S.A."/>
  </r>
  <r>
    <n v="1002219695"/>
    <s v="UE01"/>
    <d v="2022-04-13T00:00:00"/>
    <d v="1899-12-30T22:14:00"/>
    <s v="012-024-00414878"/>
    <s v="9000813432"/>
    <s v="012-022-00318112"/>
    <n v="4332.04"/>
    <n v="4857.1099999999997"/>
    <s v="ZPVN"/>
    <s v="40570481"/>
    <s v="0000398766"/>
    <n v="8002839213"/>
    <n v="1002219695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030"/>
    <n v="33070"/>
    <n v="17960"/>
    <n v="594"/>
    <m/>
    <x v="155"/>
    <n v="13"/>
    <s v="13"/>
    <n v="33"/>
    <x v="1"/>
    <n v="0.9"/>
    <n v="18"/>
    <s v="TRANSPORTE PROPIO"/>
  </r>
  <r>
    <n v="1002219646"/>
    <s v="UE01"/>
    <d v="2022-04-13T00:00:00"/>
    <d v="1899-12-30T22:30:00"/>
    <s v="012-024-00414879"/>
    <s v="9000813433"/>
    <s v="012-022-00318113"/>
    <n v="4245.12"/>
    <n v="4759.6499999999996"/>
    <s v="ZPVN"/>
    <s v="40570843"/>
    <s v="0000399285"/>
    <n v="8002839170"/>
    <n v="1002219646"/>
    <s v="15-00000218"/>
    <s v="MAGNO HE"/>
    <n v="33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36"/>
    <s v="PANCHEZ JULIO"/>
    <s v="ZECI"/>
    <s v="18PCC4653"/>
    <s v="2"/>
    <s v="Sin Pallet"/>
    <n v="0"/>
    <n v="0"/>
    <x v="0"/>
    <n v="51740"/>
    <n v="33000"/>
    <n v="18740"/>
    <n v="1171.5"/>
    <m/>
    <x v="1"/>
    <n v="13"/>
    <s v="13"/>
    <n v="33"/>
    <x v="1"/>
    <n v="35.5"/>
    <n v="35.5"/>
    <s v="TRANSCONCEM CIA. LTDA."/>
  </r>
  <r>
    <n v="1002219687"/>
    <s v="UE01"/>
    <d v="2022-04-13T00:00:00"/>
    <d v="1899-12-30T22:32:00"/>
    <s v="012-024-00414880"/>
    <s v="9000813434"/>
    <s v="012-022-00318114"/>
    <n v="3210.31"/>
    <n v="3599.42"/>
    <s v="ZPVN"/>
    <s v="40570820"/>
    <s v="P000034383"/>
    <n v="8002839203"/>
    <n v="1002219687"/>
    <s v="15-00001123"/>
    <s v="SELVALEGRE"/>
    <n v="480"/>
    <s v="BOL"/>
    <s v="101627"/>
    <s v="ACEROSCENTER CIA. LTDA."/>
    <s v="800775"/>
    <s v="ACEROS NORTE"/>
    <s v="QUITO"/>
    <s v="QUITO NORTE JUAN MOLINEROS LOTE 9 Y"/>
    <s v="OPCOMI"/>
    <s v="O-Pichincha-Comitedelpueblo"/>
    <n v="94.6"/>
    <x v="118"/>
    <x v="118"/>
    <s v="100017947"/>
    <s v="SALAZAR JORGE LUIS"/>
    <s v="ZEMT"/>
    <s v="18UE571"/>
    <s v="1"/>
    <s v="Con Pallet"/>
    <n v="0.05"/>
    <n v="24"/>
    <x v="0"/>
    <n v="39070"/>
    <n v="24070"/>
    <n v="15000"/>
    <n v="216"/>
    <m/>
    <x v="116"/>
    <n v="13"/>
    <s v="13"/>
    <n v="24"/>
    <x v="1"/>
    <n v="0.45"/>
    <n v="9"/>
    <s v="TRAPSA C.A."/>
  </r>
  <r>
    <n v="1002219715"/>
    <s v="UE01"/>
    <d v="2022-04-13T00:00:00"/>
    <d v="1899-12-30T22:33:00"/>
    <s v="012-024-00414881"/>
    <s v="9000813436"/>
    <s v="012-022-00318116"/>
    <n v="269.2"/>
    <n v="301.82"/>
    <s v="ZPVN"/>
    <s v="40570790"/>
    <s v="0000399182"/>
    <n v="8002839245"/>
    <n v="1002219715"/>
    <s v="15-00001123"/>
    <s v="SELVALEGRE"/>
    <n v="40"/>
    <s v="BOL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s v="18UE357"/>
    <s v="2"/>
    <s v="Sin Pallet"/>
    <n v="0"/>
    <n v="0"/>
    <x v="0"/>
    <n v="6425"/>
    <n v="2000"/>
    <n v="4425"/>
    <n v="18.8"/>
    <m/>
    <x v="0"/>
    <n v="13"/>
    <s v="13"/>
    <n v="2"/>
    <x v="1"/>
    <n v="0.47000000000000003"/>
    <n v="9.4"/>
    <s v="TRANSPORTE PROPIO"/>
  </r>
  <r>
    <n v="1002219715"/>
    <s v="UE01"/>
    <d v="2022-04-13T00:00:00"/>
    <d v="1899-12-30T22:33:00"/>
    <s v="012-024-00414882"/>
    <s v="9000813435"/>
    <s v="012-022-00318115"/>
    <n v="2140.8000000000002"/>
    <n v="2400.2800000000002"/>
    <s v="ZPVN"/>
    <s v="40570792"/>
    <s v="0000399183"/>
    <n v="8002839244"/>
    <n v="1002219715"/>
    <s v="15-00001123"/>
    <s v="SELVALEGRE"/>
    <n v="320"/>
    <s v="BOL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s v="18UE357"/>
    <s v="2"/>
    <s v="Sin Pallet"/>
    <n v="0"/>
    <n v="0"/>
    <x v="0"/>
    <n v="20425"/>
    <n v="16000"/>
    <n v="4425"/>
    <n v="169.6"/>
    <m/>
    <x v="0"/>
    <n v="13"/>
    <s v="13"/>
    <n v="16"/>
    <x v="1"/>
    <n v="0.53"/>
    <n v="10.6"/>
    <s v="TRANSPORTE PROPIO"/>
  </r>
  <r>
    <n v="1002219719"/>
    <s v="UE01"/>
    <d v="2022-04-13T00:00:00"/>
    <d v="1899-12-30T22:46:00"/>
    <s v="012-024-00414883"/>
    <s v=""/>
    <s v=""/>
    <n v="0"/>
    <n v="0"/>
    <s v="ZPRC"/>
    <s v="2500109107"/>
    <s v="P000034393"/>
    <n v="8002839249"/>
    <n v="1002219719"/>
    <s v="15-00001120"/>
    <s v="CAMPEON"/>
    <n v="20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19354.091"/>
    <n v="10009.091"/>
    <n v="9345"/>
    <n v="180"/>
    <m/>
    <x v="72"/>
    <n v="13"/>
    <s v="13"/>
    <n v="10"/>
    <x v="1"/>
    <n v="0.9"/>
    <n v="18"/>
    <s v="TRANSPORTE PROPIO"/>
  </r>
  <r>
    <n v="1002219719"/>
    <s v="UE01"/>
    <d v="2022-04-13T00:00:00"/>
    <d v="1899-12-30T22:46:00"/>
    <s v="012-024-00414884"/>
    <s v=""/>
    <s v=""/>
    <n v="0"/>
    <n v="0"/>
    <s v="ZPRC"/>
    <s v="2500109106"/>
    <s v="P000034392"/>
    <n v="8002839250"/>
    <n v="1002219719"/>
    <s v="15-00001123"/>
    <s v="SELVALEGRE"/>
    <n v="4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32365.909"/>
    <n v="23020.909"/>
    <n v="9345"/>
    <n v="414"/>
    <m/>
    <x v="72"/>
    <n v="13"/>
    <s v="13"/>
    <n v="23"/>
    <x v="1"/>
    <n v="0.9"/>
    <n v="18"/>
    <s v="TRANSPORTE PROPIO"/>
  </r>
  <r>
    <n v="1002219748"/>
    <s v="UE01"/>
    <d v="2022-04-13T00:00:00"/>
    <d v="1899-12-30T23:04:00"/>
    <s v="012-024-00414885"/>
    <s v="9000813437"/>
    <s v="012-022-00318117"/>
    <n v="2408.4"/>
    <n v="2700.32"/>
    <s v="ZPVN"/>
    <s v="40569741"/>
    <s v="P000034060"/>
    <n v="8002839288"/>
    <n v="1002219748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460"/>
    <n v="18050"/>
    <n v="9410"/>
    <n v="208.8"/>
    <m/>
    <x v="0"/>
    <n v="13"/>
    <s v="13"/>
    <n v="18"/>
    <x v="1"/>
    <n v="0.58000000000000007"/>
    <n v="11.600000000000001"/>
    <s v="COMITRAPSA"/>
  </r>
  <r>
    <n v="1002219712"/>
    <s v="UE01"/>
    <d v="2022-04-13T00:00:00"/>
    <d v="1899-12-30T23:06:00"/>
    <s v="012-024-00414886"/>
    <s v="9000813438"/>
    <s v="012-022-00318118"/>
    <n v="2459.16"/>
    <n v="2757.23"/>
    <s v="ZPVN"/>
    <s v="40570888"/>
    <s v="P000034424"/>
    <n v="8002839237"/>
    <n v="1002219712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182"/>
    <x v="182"/>
    <s v="100014978"/>
    <s v="CUAICAL JORGE"/>
    <s v="ZEMU"/>
    <s v="18UE771"/>
    <s v="2"/>
    <s v="Sin Pallet"/>
    <n v="0"/>
    <n v="0"/>
    <x v="0"/>
    <n v="27100"/>
    <n v="18040"/>
    <n v="9060"/>
    <n v="54"/>
    <m/>
    <x v="177"/>
    <n v="13"/>
    <s v="13"/>
    <n v="18"/>
    <x v="1"/>
    <n v="0.15"/>
    <n v="3"/>
    <s v="SANJOPAS S.A."/>
  </r>
  <r>
    <n v="1002219703"/>
    <s v="UE01"/>
    <d v="2022-04-13T00:00:00"/>
    <d v="1899-12-30T23:10:00"/>
    <s v="012-024-00414887"/>
    <s v="9000813439"/>
    <s v="012-022-00318119"/>
    <n v="4047.04"/>
    <n v="4537.5600000000004"/>
    <s v="ZPVN"/>
    <s v="40570780"/>
    <s v="0000399156"/>
    <n v="8002839224"/>
    <n v="1002219703"/>
    <s v="15-00000218"/>
    <s v="MAGNO HE"/>
    <n v="32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50180"/>
    <n v="32000"/>
    <n v="18180"/>
    <n v="655.36"/>
    <m/>
    <x v="28"/>
    <n v="13"/>
    <s v="13"/>
    <n v="32"/>
    <x v="1"/>
    <n v="20.48"/>
    <n v="20.48"/>
    <s v="TRANSALMEIDA"/>
  </r>
  <r>
    <n v="1002219723"/>
    <s v="UE01"/>
    <d v="2022-04-13T00:00:00"/>
    <d v="1899-12-30T23:11:00"/>
    <s v="012-024-00414888"/>
    <s v="9000811207"/>
    <s v="013-020-00048157"/>
    <n v="2572.8000000000002"/>
    <n v="2884.64"/>
    <s v="ZPDF"/>
    <s v="70178303"/>
    <s v="0000397489"/>
    <n v="8002839255"/>
    <n v="100221972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2"/>
    <x v="32"/>
    <s v="100014921"/>
    <s v="QUILUMBAQUIN BENJAMIN"/>
    <s v="ZETT"/>
    <s v="18UE557"/>
    <s v="2"/>
    <s v="Sin Pallet"/>
    <n v="0"/>
    <n v="0"/>
    <x v="1"/>
    <n v="50350"/>
    <n v="32060"/>
    <n v="18290"/>
    <n v="0"/>
    <m/>
    <x v="30"/>
    <n v="13"/>
    <s v="13"/>
    <n v="32"/>
    <x v="1"/>
    <n v="0"/>
    <n v="0"/>
    <s v="TRIMPESAS S.A."/>
  </r>
  <r>
    <n v="1002219742"/>
    <s v="UE01"/>
    <d v="2022-04-13T00:00:00"/>
    <d v="1899-12-30T23:19:00"/>
    <s v="012-024-00414889"/>
    <s v="9000813440"/>
    <s v="012-022-00318120"/>
    <n v="3747.9"/>
    <n v="4202.17"/>
    <s v="ZPVN"/>
    <s v="40570490"/>
    <s v="0000398782"/>
    <n v="8002839279"/>
    <n v="1002219742"/>
    <s v="15-00001116"/>
    <s v="ARMADURO GRANEL"/>
    <n v="29.75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960"/>
    <n v="29750"/>
    <n v="17210"/>
    <n v="484.93"/>
    <m/>
    <x v="27"/>
    <n v="13"/>
    <s v="13"/>
    <n v="29.75"/>
    <x v="1"/>
    <n v="16.300168067226892"/>
    <n v="16.300168067226892"/>
    <s v="TRANSPORTE PROPIO"/>
  </r>
  <r>
    <n v="1002219757"/>
    <s v="UE01"/>
    <d v="2022-04-13T00:00:00"/>
    <d v="1899-12-30T23:25:00"/>
    <s v="012-024-00414890"/>
    <s v="9000813013"/>
    <s v="013-020-00048325"/>
    <n v="4225.6499999999996"/>
    <n v="4737.83"/>
    <s v="ZPDF"/>
    <s v="70178825"/>
    <s v="0000398962"/>
    <n v="8002839296"/>
    <n v="1002219757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350"/>
    <n v="33090"/>
    <n v="18260"/>
    <n v="594"/>
    <m/>
    <x v="138"/>
    <n v="13"/>
    <s v="13"/>
    <n v="33"/>
    <x v="1"/>
    <n v="0.9"/>
    <n v="18"/>
    <s v="TRANSPORTE PROPIO"/>
  </r>
  <r>
    <n v="1002219756"/>
    <s v="UE01"/>
    <d v="2022-04-13T00:00:00"/>
    <d v="1899-12-30T23:31:00"/>
    <s v="012-024-00414891"/>
    <s v=""/>
    <s v=""/>
    <n v="0"/>
    <n v="0"/>
    <s v="ZPRC"/>
    <s v="2500109113"/>
    <s v="P000034410"/>
    <n v="8002839294"/>
    <n v="1002219756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14922.647000000001"/>
    <n v="6017.6469999999999"/>
    <n v="8905"/>
    <n v="61.2"/>
    <m/>
    <x v="7"/>
    <n v="13"/>
    <s v="13"/>
    <n v="6"/>
    <x v="1"/>
    <n v="0.51"/>
    <n v="10.200000000000001"/>
    <s v="TRANSPORTE PROPIO"/>
  </r>
  <r>
    <n v="1002219756"/>
    <s v="UE01"/>
    <d v="2022-04-13T00:00:00"/>
    <d v="1899-12-30T23:31:00"/>
    <s v="012-024-00414892"/>
    <s v=""/>
    <s v=""/>
    <n v="0"/>
    <n v="0"/>
    <s v="ZPRC"/>
    <s v="2500109112"/>
    <s v="P000034409"/>
    <n v="8002839295"/>
    <n v="1002219756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6987.353000000003"/>
    <n v="28082.352999999999"/>
    <n v="8905"/>
    <n v="285.60000000000002"/>
    <m/>
    <x v="7"/>
    <n v="13"/>
    <s v="13"/>
    <n v="28"/>
    <x v="1"/>
    <n v="0.51"/>
    <n v="10.200000000000001"/>
    <s v="TRANSPORTE PROPIO"/>
  </r>
  <r>
    <n v="1002219729"/>
    <s v="UE01"/>
    <d v="2022-04-13T00:00:00"/>
    <d v="1899-12-30T23:35:00"/>
    <s v="012-024-00414893"/>
    <s v=""/>
    <s v=""/>
    <n v="0"/>
    <n v="0"/>
    <s v="ZPRC"/>
    <s v="2500109117"/>
    <s v="P000034425"/>
    <n v="8002839263"/>
    <n v="1002219729"/>
    <s v="15-00000218"/>
    <s v="MAGNO HE"/>
    <n v="31.3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s v="18PXU0252A"/>
    <s v="2"/>
    <s v="Sin Pallet"/>
    <n v="0"/>
    <n v="0"/>
    <x v="0"/>
    <n v="49350"/>
    <n v="31370"/>
    <n v="17980"/>
    <n v="797.11"/>
    <m/>
    <x v="28"/>
    <n v="13"/>
    <s v="13"/>
    <n v="31.37"/>
    <x v="1"/>
    <n v="25.409945808096907"/>
    <n v="25.409945808096907"/>
    <s v="TRANSALMEIDA"/>
  </r>
  <r>
    <n v="1002219749"/>
    <s v="UE01"/>
    <d v="2022-04-13T00:00:00"/>
    <d v="1899-12-30T23:47:00"/>
    <s v="012-024-00414894"/>
    <s v="9000813442"/>
    <s v="012-022-00318122"/>
    <n v="1002.67"/>
    <n v="1124.2"/>
    <s v="ZPVN"/>
    <s v="40570825"/>
    <s v="P000034388"/>
    <n v="8002839289"/>
    <n v="1002219749"/>
    <s v="15-00001120"/>
    <s v="CAMPEON"/>
    <n v="1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s v="18UE716"/>
    <s v="1"/>
    <s v="Con Pallet"/>
    <n v="0.05"/>
    <n v="8"/>
    <x v="0"/>
    <n v="15916.666999999999"/>
    <n v="8026.6670000000004"/>
    <n v="7890"/>
    <n v="33.6"/>
    <m/>
    <x v="153"/>
    <n v="13"/>
    <s v="13"/>
    <n v="8"/>
    <x v="1"/>
    <n v="0.21000000000000002"/>
    <n v="4.2"/>
    <s v="SILOGTER S.A."/>
  </r>
  <r>
    <n v="1002219749"/>
    <s v="UE01"/>
    <d v="2022-04-13T00:00:00"/>
    <d v="1899-12-30T23:47:00"/>
    <s v="012-024-00414895"/>
    <s v="9000813441"/>
    <s v="012-022-00318121"/>
    <n v="2185.92"/>
    <n v="2450.87"/>
    <s v="ZPVN"/>
    <s v="40570824"/>
    <s v="P000034387"/>
    <n v="8002839290"/>
    <n v="1002219749"/>
    <s v="15-00001123"/>
    <s v="SELVALEGRE"/>
    <n v="32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s v="18UE716"/>
    <s v="1"/>
    <s v="Con Pallet"/>
    <n v="0.05"/>
    <n v="16"/>
    <x v="0"/>
    <n v="23943.332999999999"/>
    <n v="16053.333000000001"/>
    <n v="7890"/>
    <n v="67.2"/>
    <m/>
    <x v="153"/>
    <n v="13"/>
    <s v="13"/>
    <n v="16"/>
    <x v="1"/>
    <n v="0.21000000000000002"/>
    <n v="4.2"/>
    <s v="SILOGTER S.A."/>
  </r>
  <r>
    <n v="1002219763"/>
    <s v="UE01"/>
    <d v="2022-04-14T00:00:00"/>
    <d v="1899-12-30T00:19:00"/>
    <s v="012-024-00414896"/>
    <s v=""/>
    <s v=""/>
    <n v="0"/>
    <n v="0"/>
    <s v="ZPRC"/>
    <s v="2500109088"/>
    <s v="0000399087"/>
    <n v="8002839305"/>
    <n v="1002219763"/>
    <s v="15-00000218"/>
    <s v="MAGNO HE"/>
    <n v="32.880000000000003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s v="18IAI0994"/>
    <s v="2"/>
    <s v="Sin Pallet"/>
    <n v="0"/>
    <n v="0"/>
    <x v="0"/>
    <n v="52340"/>
    <n v="32880"/>
    <n v="19460"/>
    <n v="673.38"/>
    <m/>
    <x v="1"/>
    <n v="14"/>
    <s v="14"/>
    <n v="32.880000000000003"/>
    <x v="1"/>
    <n v="20.479927007299267"/>
    <n v="20.479927007299267"/>
    <s v="TRANSCONCEM CIA.LTDA."/>
  </r>
  <r>
    <n v="1002219880"/>
    <s v="UE01"/>
    <d v="2022-04-14T00:00:00"/>
    <d v="1899-12-30T04:51:00"/>
    <s v="012-024-00414897"/>
    <s v="9000813451"/>
    <s v="012-022-00318124"/>
    <n v="3270"/>
    <n v="3666.35"/>
    <s v="ZPVN"/>
    <s v="40570877"/>
    <s v="P000034417"/>
    <n v="8002839451"/>
    <n v="1002219880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33855.455000000002"/>
    <n v="25045.455000000002"/>
    <n v="8810"/>
    <n v="370"/>
    <m/>
    <x v="106"/>
    <n v="14"/>
    <s v="14"/>
    <n v="25"/>
    <x v="1"/>
    <n v="0.74"/>
    <n v="14.8"/>
    <s v="TRANSPORTE PROPIO"/>
  </r>
  <r>
    <n v="1002219880"/>
    <s v="UE01"/>
    <d v="2022-04-14T00:00:00"/>
    <d v="1899-12-30T04:51:00"/>
    <s v="012-024-00414898"/>
    <s v="9000813450"/>
    <s v="012-022-00318123"/>
    <n v="1040"/>
    <n v="1166.05"/>
    <s v="ZPVN"/>
    <s v="40570878"/>
    <s v="P000034418"/>
    <n v="8002839452"/>
    <n v="1002219880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24.544999999998"/>
    <n v="8014.5450000000001"/>
    <n v="8810"/>
    <n v="118.4"/>
    <m/>
    <x v="106"/>
    <n v="14"/>
    <s v="14"/>
    <n v="8"/>
    <x v="1"/>
    <n v="0.74"/>
    <n v="14.8"/>
    <s v="TRANSPORTE PROPIO"/>
  </r>
  <r>
    <n v="1002219893"/>
    <s v="UE01"/>
    <d v="2022-04-14T00:00:00"/>
    <d v="1899-12-30T05:22:00"/>
    <s v="012-024-00414899"/>
    <s v="9000813452"/>
    <s v="012-022-00318125"/>
    <n v="4225.6499999999996"/>
    <n v="4737.83"/>
    <s v="ZPVN"/>
    <s v="40570844"/>
    <s v="0000399287"/>
    <n v="8002839470"/>
    <n v="1002219893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1000"/>
    <n v="33070"/>
    <n v="17930"/>
    <n v="488.4"/>
    <m/>
    <x v="67"/>
    <n v="14"/>
    <s v="14"/>
    <n v="33"/>
    <x v="1"/>
    <n v="0.74"/>
    <n v="14.799999999999999"/>
    <s v="TRANSPORTE PROPIO"/>
  </r>
  <r>
    <n v="1002219753"/>
    <s v="UE01"/>
    <d v="2022-04-14T00:00:00"/>
    <d v="1899-12-30T05:35:00"/>
    <s v="012-024-00414900"/>
    <s v="9000813348"/>
    <s v="013-020-00048334"/>
    <n v="2233.8000000000002"/>
    <n v="2504.56"/>
    <s v="ZPDF"/>
    <s v="70178936"/>
    <s v="0000399315"/>
    <n v="8002839292"/>
    <n v="1002219753"/>
    <s v="15-00001123"/>
    <s v="SELVALEGRE"/>
    <n v="34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6780"/>
    <n v="17030"/>
    <n v="9750"/>
    <n v="251.6"/>
    <m/>
    <x v="157"/>
    <n v="14"/>
    <s v="14"/>
    <n v="17"/>
    <x v="1"/>
    <n v="0.74"/>
    <n v="14.799999999999999"/>
    <s v="TRANSPORTE PROPIO"/>
  </r>
  <r>
    <n v="1002219895"/>
    <s v="UE01"/>
    <d v="2022-04-14T00:00:00"/>
    <d v="1899-12-30T05:37:00"/>
    <s v="012-024-00414901"/>
    <s v=""/>
    <s v=""/>
    <n v="0"/>
    <n v="0"/>
    <s v="ZPRC"/>
    <s v="2500109002"/>
    <s v="0000398986"/>
    <n v="8002839472"/>
    <n v="1002219895"/>
    <s v="15-00000218"/>
    <s v="MAGNO HE"/>
    <n v="31.9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s v="18IBA3947"/>
    <s v="2"/>
    <s v="Sin Pallet"/>
    <n v="0"/>
    <n v="0"/>
    <x v="0"/>
    <n v="50930"/>
    <n v="31950"/>
    <n v="18980"/>
    <n v="296.82"/>
    <m/>
    <x v="1"/>
    <n v="14"/>
    <s v="14"/>
    <n v="31.95"/>
    <x v="1"/>
    <n v="9.2901408450704217"/>
    <n v="9.2901408450704217"/>
    <s v="TRANSCONCEM CIA. LTDA."/>
  </r>
  <r>
    <n v="1002219902"/>
    <s v="UE01"/>
    <d v="2022-04-14T00:00:00"/>
    <d v="1899-12-30T05:51:00"/>
    <s v="012-024-00414902"/>
    <s v="9000813454"/>
    <s v="012-022-00318126"/>
    <n v="4415.3999999999996"/>
    <n v="4950.58"/>
    <s v="ZPVN"/>
    <s v="40570881"/>
    <s v="P000034420"/>
    <n v="8002839482"/>
    <n v="100221990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00"/>
    <n v="33070"/>
    <n v="18330"/>
    <n v="382.8"/>
    <m/>
    <x v="139"/>
    <n v="14"/>
    <s v="14"/>
    <n v="33"/>
    <x v="1"/>
    <n v="0.58000000000000007"/>
    <n v="11.6"/>
    <s v="TRANSPORTE PROPIO"/>
  </r>
  <r>
    <n v="1002219917"/>
    <s v="UE01"/>
    <d v="2022-04-14T00:00:00"/>
    <d v="1899-12-30T06:12:00"/>
    <s v="012-024-00414903"/>
    <s v=""/>
    <s v=""/>
    <n v="0"/>
    <n v="0"/>
    <s v="ZPRC"/>
    <s v="2500109116"/>
    <s v="P000034419"/>
    <n v="8002839500"/>
    <n v="1002219917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680"/>
    <n v="33080"/>
    <n v="17600"/>
    <n v="336.6"/>
    <m/>
    <x v="109"/>
    <n v="14"/>
    <s v="14"/>
    <n v="33"/>
    <x v="1"/>
    <n v="0.51"/>
    <n v="10.200000000000001"/>
    <s v="TRANSPORTE PROPIO"/>
  </r>
  <r>
    <n v="1002219918"/>
    <s v="UE01"/>
    <d v="2022-04-14T00:00:00"/>
    <d v="1899-12-30T06:22:00"/>
    <s v="012-024-00414904"/>
    <s v="9000813456"/>
    <s v="012-022-00318127"/>
    <n v="3973.41"/>
    <n v="4455.01"/>
    <s v="ZPVN"/>
    <s v="40570175"/>
    <s v="P000034220"/>
    <n v="8002839501"/>
    <n v="1002219918"/>
    <s v="15-00001116"/>
    <s v="ARMADURO GRANEL"/>
    <n v="31.54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320"/>
    <n v="31540"/>
    <n v="17780"/>
    <n v="514.1"/>
    <m/>
    <x v="106"/>
    <n v="14"/>
    <s v="14"/>
    <n v="31.54"/>
    <x v="1"/>
    <n v="16.299936588459101"/>
    <n v="16.299936588459101"/>
    <s v="TRANSPORTE PROPIO"/>
  </r>
  <r>
    <n v="1002219915"/>
    <s v="UE01"/>
    <d v="2022-04-14T00:00:00"/>
    <d v="1899-12-30T06:45:00"/>
    <s v="012-024-00414905"/>
    <s v=""/>
    <s v=""/>
    <n v="0"/>
    <n v="0"/>
    <s v="ZPRC"/>
    <s v="2500109002"/>
    <s v="0000398989"/>
    <n v="8002839497"/>
    <n v="1002219915"/>
    <s v="15-00000218"/>
    <s v="MAGNO HE"/>
    <n v="31.3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830"/>
    <n v="31380"/>
    <n v="18450"/>
    <n v="291.52"/>
    <m/>
    <x v="1"/>
    <n v="14"/>
    <s v="14"/>
    <n v="31.38"/>
    <x v="1"/>
    <n v="9.2899936265137022"/>
    <n v="9.2899936265137022"/>
    <s v="TRANSCONCEM CIA. LTDA."/>
  </r>
  <r>
    <n v="1002219949"/>
    <s v="UE01"/>
    <d v="2022-04-14T00:00:00"/>
    <d v="1899-12-30T06:50:00"/>
    <s v="012-024-00414906"/>
    <s v="9000813459"/>
    <s v="012-022-00318128"/>
    <n v="2319.08"/>
    <n v="2600.17"/>
    <s v="ZPVN"/>
    <s v="40570868"/>
    <s v="P000034408"/>
    <n v="8002839535"/>
    <n v="1002219949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70"/>
    <n v="18030"/>
    <n v="9040"/>
    <n v="248.4"/>
    <m/>
    <x v="7"/>
    <n v="14"/>
    <s v="14"/>
    <n v="18"/>
    <x v="1"/>
    <n v="0.69000000000000006"/>
    <n v="13.8"/>
    <s v="TRANSPORTE PROPIO"/>
  </r>
  <r>
    <n v="1002219942"/>
    <s v="UE01"/>
    <d v="2022-04-14T00:00:00"/>
    <d v="1899-12-30T06:58:00"/>
    <s v="012-024-00414907"/>
    <s v="9000813464"/>
    <s v="012-022-00318131"/>
    <n v="660"/>
    <n v="740"/>
    <s v="ZPVN"/>
    <s v="40570926"/>
    <s v="P000034428"/>
    <n v="8002839527"/>
    <n v="1002219942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0975.454"/>
    <n v="5012.1210000000001"/>
    <n v="5963.3329999999996"/>
    <n v="133"/>
    <m/>
    <x v="52"/>
    <n v="14"/>
    <s v="14"/>
    <n v="5"/>
    <x v="1"/>
    <n v="1.33"/>
    <n v="26.6"/>
    <s v="TRANSPORTE PROPIO"/>
  </r>
  <r>
    <n v="1002219942"/>
    <s v="UE01"/>
    <d v="2022-04-14T00:00:00"/>
    <d v="1899-12-30T06:58:00"/>
    <s v="012-024-00414908"/>
    <s v="9000813462"/>
    <s v="012-022-00318129"/>
    <n v="1003.2"/>
    <n v="1124.79"/>
    <s v="ZPVN"/>
    <s v="40570925"/>
    <s v="P000034427"/>
    <n v="8002839528"/>
    <n v="1002219942"/>
    <s v="15-00001119"/>
    <s v="CAMPEON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3982.727000000001"/>
    <n v="8019.3940000000002"/>
    <n v="5963.3329999999996"/>
    <n v="212.8"/>
    <m/>
    <x v="52"/>
    <n v="14"/>
    <s v="14"/>
    <n v="8"/>
    <x v="1"/>
    <n v="1.33"/>
    <n v="26.6"/>
    <s v="TRANSPORTE PROPIO"/>
  </r>
  <r>
    <n v="1002219942"/>
    <s v="UE01"/>
    <d v="2022-04-14T00:00:00"/>
    <d v="1899-12-30T06:58:00"/>
    <s v="012-024-00414909"/>
    <s v="9000813463"/>
    <s v="012-022-00318130"/>
    <n v="2608"/>
    <n v="2924.11"/>
    <s v="ZPVN"/>
    <s v="40570924"/>
    <s v="P000034426"/>
    <n v="8002839526"/>
    <n v="1002219942"/>
    <s v="15-00001124"/>
    <s v="SELVALEGRE ANTIHUMEDAD"/>
    <n v="4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6011.817999999999"/>
    <n v="20048.485000000001"/>
    <n v="5963.3329999999996"/>
    <n v="532"/>
    <m/>
    <x v="52"/>
    <n v="14"/>
    <s v="14"/>
    <n v="20"/>
    <x v="1"/>
    <n v="1.33"/>
    <n v="26.6"/>
    <s v="TRANSPORTE PROPIO"/>
  </r>
  <r>
    <n v="1002219952"/>
    <s v="UE01"/>
    <d v="2022-04-14T00:00:00"/>
    <d v="1899-12-30T07:09:00"/>
    <s v="012-024-00414910"/>
    <s v="9000813465"/>
    <s v="012-022-00318132"/>
    <n v="4193.1400000000003"/>
    <n v="4701.38"/>
    <s v="ZPVN"/>
    <s v="40570852"/>
    <s v="P000034399"/>
    <n v="8002839541"/>
    <n v="1002219952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1030"/>
    <n v="33100"/>
    <n v="17930"/>
    <n v="501.6"/>
    <m/>
    <x v="10"/>
    <n v="14"/>
    <s v="14"/>
    <n v="33"/>
    <x v="1"/>
    <n v="0.76"/>
    <n v="15.200000000000001"/>
    <s v="TRANSPORTE PROPIO"/>
  </r>
  <r>
    <n v="1002219960"/>
    <s v="UE01"/>
    <d v="2022-04-14T00:00:00"/>
    <d v="1899-12-30T07:31:00"/>
    <s v="012-024-00414911"/>
    <s v=""/>
    <s v=""/>
    <n v="0"/>
    <n v="0"/>
    <s v="ZPRC"/>
    <s v="2500109103"/>
    <s v="0000399204"/>
    <n v="8002839550"/>
    <n v="1002219960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260"/>
    <n v="24070"/>
    <n v="15190"/>
    <n v="259.2"/>
    <m/>
    <x v="6"/>
    <n v="14"/>
    <s v="14"/>
    <n v="24"/>
    <x v="1"/>
    <n v="0.53999999999999992"/>
    <n v="10.799999999999999"/>
    <s v="TRANSPORTE PROPIO"/>
  </r>
  <r>
    <n v="1002219964"/>
    <s v="UE01"/>
    <d v="2022-04-14T00:00:00"/>
    <d v="1899-12-30T07:32:00"/>
    <s v="012-024-00414912"/>
    <s v="9000813466"/>
    <s v="012-022-00318133"/>
    <n v="4320.21"/>
    <n v="4843.8500000000004"/>
    <s v="ZPVN"/>
    <s v="40570853"/>
    <s v="P000034400"/>
    <n v="8002839553"/>
    <n v="1002219964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650"/>
    <n v="34100"/>
    <n v="17550"/>
    <n v="530.4"/>
    <m/>
    <x v="10"/>
    <n v="14"/>
    <s v="14"/>
    <n v="34"/>
    <x v="1"/>
    <n v="0.77999999999999992"/>
    <n v="15.6"/>
    <s v="TRANSPORTE PROPIO"/>
  </r>
  <r>
    <n v="1002219957"/>
    <s v="UE01"/>
    <d v="2022-04-14T00:00:00"/>
    <d v="1899-12-30T08:00:00"/>
    <s v="012-024-00414913"/>
    <s v=""/>
    <s v=""/>
    <n v="0"/>
    <n v="0"/>
    <s v="ZPRC"/>
    <s v="2500109095"/>
    <s v="0000399170"/>
    <n v="8002839547"/>
    <n v="1002219957"/>
    <s v="15-00000218"/>
    <s v="MAGNO HE"/>
    <n v="31.86"/>
    <s v="T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950"/>
    <n v="31860"/>
    <n v="18090"/>
    <n v="652.49"/>
    <m/>
    <x v="28"/>
    <n v="14"/>
    <s v="14"/>
    <n v="31.86"/>
    <x v="1"/>
    <n v="20.479912115505336"/>
    <n v="20.479912115505336"/>
    <s v="TRANSALMEIDA CIA."/>
  </r>
  <r>
    <n v="1002219938"/>
    <s v="UE01"/>
    <d v="2022-04-14T00:00:00"/>
    <d v="1899-12-30T08:04:00"/>
    <s v="012-024-00414914"/>
    <s v="9000811207"/>
    <s v="013-020-00048157"/>
    <n v="2572.8000000000002"/>
    <n v="2884.64"/>
    <s v="ZPDF"/>
    <s v="70178303"/>
    <s v="0000397490"/>
    <n v="8002839522"/>
    <n v="100221993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982"/>
    <s v="PABON EDUARDO"/>
    <s v="ZETT"/>
    <s v="18UE740"/>
    <s v="2"/>
    <s v="Sin Pallet"/>
    <n v="0"/>
    <n v="0"/>
    <x v="1"/>
    <n v="50540"/>
    <n v="32100"/>
    <n v="18440"/>
    <n v="0"/>
    <m/>
    <x v="33"/>
    <n v="14"/>
    <s v="14"/>
    <n v="32"/>
    <x v="1"/>
    <n v="0"/>
    <n v="0"/>
    <s v="SELVALEGRE S.A."/>
  </r>
  <r>
    <n v="1002219973"/>
    <s v="UE01"/>
    <d v="2022-04-14T00:00:00"/>
    <d v="1899-12-30T08:13:00"/>
    <s v="012-024-00414915"/>
    <s v="9000813469"/>
    <s v="012-022-00318135"/>
    <n v="836.4"/>
    <n v="937.78"/>
    <s v="ZPVN"/>
    <s v="40570647"/>
    <s v="P000034329"/>
    <n v="8002839565"/>
    <n v="1002219973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6"/>
    <x v="0"/>
    <n v="15203.125"/>
    <n v="6013.125"/>
    <n v="9190"/>
    <n v="10.8"/>
    <m/>
    <x v="102"/>
    <n v="14"/>
    <s v="14"/>
    <n v="6"/>
    <x v="1"/>
    <n v="9.0000000000000011E-2"/>
    <n v="1.8"/>
    <s v="TRANSSJQ S.A."/>
  </r>
  <r>
    <n v="1002219973"/>
    <s v="UE01"/>
    <d v="2022-04-14T00:00:00"/>
    <d v="1899-12-30T08:13:00"/>
    <s v="012-024-00414916"/>
    <s v="9000813468"/>
    <s v="012-022-00318134"/>
    <n v="3588"/>
    <n v="4022.89"/>
    <s v="ZPVN"/>
    <s v="40570646"/>
    <s v="P000034328"/>
    <n v="8002839566"/>
    <n v="1002219973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26"/>
    <x v="0"/>
    <n v="35246.875"/>
    <n v="26056.875"/>
    <n v="9190"/>
    <n v="46.8"/>
    <m/>
    <x v="102"/>
    <n v="14"/>
    <s v="14"/>
    <n v="26"/>
    <x v="1"/>
    <n v="0.09"/>
    <n v="1.7999999999999998"/>
    <s v="TRANSSJQ S.A."/>
  </r>
  <r>
    <n v="1002219993"/>
    <s v="UE01"/>
    <d v="2022-04-14T00:00:00"/>
    <d v="1899-12-30T08:19:00"/>
    <s v="012-024-00414917"/>
    <s v="9000813531"/>
    <s v="012-022-00318136"/>
    <n v="2426.4"/>
    <n v="2720.5"/>
    <s v="ZPVN"/>
    <s v="40570938"/>
    <s v="P000034433"/>
    <n v="8002839588"/>
    <n v="1002219993"/>
    <s v="15-00001123"/>
    <s v="SELVALEGRE"/>
    <n v="360"/>
    <s v="BOL"/>
    <s v="101500"/>
    <s v="DISTRIBUIDORA ROSERO S.C.C."/>
    <s v="804256"/>
    <s v="FERRETERIA ALMEIDA"/>
    <s v="QUITO"/>
    <s v="AV QUITO Y SUCRE"/>
    <s v="OPYARU"/>
    <s v="O-Pichincha-Yaruqui"/>
    <n v="87"/>
    <x v="14"/>
    <x v="14"/>
    <s v="100020316"/>
    <s v="TROYA DAVID"/>
    <s v="ZEMU"/>
    <s v="18UE644"/>
    <s v="2"/>
    <s v="Sin Pallet"/>
    <n v="0"/>
    <n v="0"/>
    <x v="0"/>
    <n v="26850"/>
    <n v="18030"/>
    <n v="8820"/>
    <n v="136.80000000000001"/>
    <m/>
    <x v="14"/>
    <n v="14"/>
    <s v="14"/>
    <n v="18"/>
    <x v="1"/>
    <n v="0.38"/>
    <n v="7.6000000000000005"/>
    <s v="OTAVALOTRUCKS S.A."/>
  </r>
  <r>
    <n v="1002219987"/>
    <s v="UE01"/>
    <d v="2022-04-14T00:00:00"/>
    <d v="1899-12-30T08:26:00"/>
    <s v="012-024-00414918"/>
    <s v="9000813532"/>
    <s v="012-022-00318137"/>
    <n v="3260.07"/>
    <n v="3655.21"/>
    <s v="ZPVN"/>
    <s v="40569623"/>
    <s v="0000399277"/>
    <n v="8002839581"/>
    <n v="1002219987"/>
    <s v="15-00001121"/>
    <s v="GLADIADOR"/>
    <n v="32.13000000000000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720"/>
    <n v="32130"/>
    <n v="18590"/>
    <n v="0"/>
    <m/>
    <x v="3"/>
    <n v="14"/>
    <s v="14"/>
    <n v="32.130000000000003"/>
    <x v="1"/>
    <n v="0"/>
    <n v="0"/>
    <s v="XAVIER VALENZUELA"/>
  </r>
  <r>
    <n v="1002220005"/>
    <s v="UE01"/>
    <d v="2022-04-14T00:00:00"/>
    <d v="1899-12-30T08:29:00"/>
    <s v="012-024-00414919"/>
    <s v="9000813534"/>
    <s v="012-022-00318139"/>
    <n v="233.25"/>
    <n v="261.52"/>
    <s v="ZPVN"/>
    <s v="40570885"/>
    <s v="P000034423"/>
    <n v="8002839599"/>
    <n v="1002220005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6569.4440000000004"/>
    <n v="2004.444"/>
    <n v="4565"/>
    <n v="31.2"/>
    <m/>
    <x v="140"/>
    <n v="14"/>
    <s v="14"/>
    <n v="2"/>
    <x v="1"/>
    <n v="0.78"/>
    <n v="15.6"/>
    <s v="TRANSPORTE PROPIO"/>
  </r>
  <r>
    <n v="1002220005"/>
    <s v="UE01"/>
    <d v="2022-04-14T00:00:00"/>
    <d v="1899-12-30T08:29:00"/>
    <s v="012-024-00414920"/>
    <s v="9000813533"/>
    <s v="012-022-00318138"/>
    <n v="2033.04"/>
    <n v="2279.4499999999998"/>
    <s v="ZPVN"/>
    <s v="40570884"/>
    <s v="P000034422"/>
    <n v="8002839598"/>
    <n v="1002220005"/>
    <s v="15-00001123"/>
    <s v="SELVALEGRE"/>
    <n v="3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0600.556"/>
    <n v="16035.556"/>
    <n v="4565"/>
    <n v="249.6"/>
    <m/>
    <x v="140"/>
    <n v="14"/>
    <s v="14"/>
    <n v="16"/>
    <x v="1"/>
    <n v="0.78"/>
    <n v="15.6"/>
    <s v="TRANSPORTE PROPIO"/>
  </r>
  <r>
    <n v="1002220010"/>
    <s v="UE01"/>
    <d v="2022-04-14T00:00:00"/>
    <d v="1899-12-30T08:41:00"/>
    <s v="012-024-00414921"/>
    <s v="9000813536"/>
    <s v="012-022-00318140"/>
    <n v="2300.4"/>
    <n v="2579.23"/>
    <s v="ZPVN"/>
    <s v="40570939"/>
    <s v="0000399363"/>
    <n v="8002839605"/>
    <n v="1002220010"/>
    <s v="15-00001119"/>
    <s v="CAMPEON ANTIHUMEDAD"/>
    <n v="360"/>
    <s v="BOL"/>
    <s v="101664"/>
    <s v="ACERIA DEL ECUADOR C.A. ADELCA"/>
    <s v="804149"/>
    <s v="MARIO CONDOY MONSERATE"/>
    <s v="LA CONCORDIA"/>
    <s v="SIMON PLATA TORRES Y GUAYAS"/>
    <s v="OJLACO"/>
    <s v="O-SantoDomingo-LaCondordia"/>
    <n v="233"/>
    <x v="33"/>
    <x v="33"/>
    <s v="100014931"/>
    <s v="VACA GALO"/>
    <s v="ZEMU"/>
    <s v="18UE737"/>
    <s v="2"/>
    <s v="Sin Pallet"/>
    <n v="0"/>
    <n v="0"/>
    <x v="0"/>
    <n v="27110"/>
    <n v="18050"/>
    <n v="9060"/>
    <n v="277.2"/>
    <m/>
    <x v="31"/>
    <n v="14"/>
    <s v="14"/>
    <n v="18"/>
    <x v="1"/>
    <n v="0.77"/>
    <n v="15.399999999999999"/>
    <s v="TRANSPORTE PESADO CIAPRUTE S.A."/>
  </r>
  <r>
    <n v="1002220011"/>
    <s v="UE01"/>
    <d v="2022-04-14T00:00:00"/>
    <d v="1899-12-30T08:52:00"/>
    <s v="012-024-00414922"/>
    <s v="9000813539"/>
    <s v="012-022-00318142"/>
    <n v="2509.1999999999998"/>
    <n v="2813.33"/>
    <s v="ZPVN"/>
    <s v="40570941"/>
    <s v="P000034434"/>
    <n v="8002839606"/>
    <n v="1002220011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47.5"/>
    <n v="18037.5"/>
    <n v="6310"/>
    <n v="68.400000000000006"/>
    <m/>
    <x v="89"/>
    <n v="14"/>
    <s v="14"/>
    <n v="18"/>
    <x v="1"/>
    <n v="0.19"/>
    <n v="3.8000000000000003"/>
    <s v="TRANSPORTE PROPIO"/>
  </r>
  <r>
    <n v="1002220011"/>
    <s v="UE01"/>
    <d v="2022-04-14T00:00:00"/>
    <d v="1899-12-30T08:52:00"/>
    <s v="012-024-00414923"/>
    <s v="9000813538"/>
    <s v="012-022-00318141"/>
    <n v="760.8"/>
    <n v="853.02"/>
    <s v="ZPVN"/>
    <s v="40570942"/>
    <s v="P000034435"/>
    <n v="8002839607"/>
    <n v="1002220011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22.5"/>
    <n v="6012.5"/>
    <n v="6310"/>
    <n v="22.8"/>
    <m/>
    <x v="89"/>
    <n v="14"/>
    <s v="14"/>
    <n v="6"/>
    <x v="1"/>
    <n v="0.19"/>
    <n v="3.8000000000000003"/>
    <s v="TRANSPORTE PROPIO"/>
  </r>
  <r>
    <n v="1002220015"/>
    <s v="UE01"/>
    <d v="2022-04-14T00:00:00"/>
    <d v="1899-12-30T09:29:00"/>
    <s v="012-024-00414924"/>
    <s v=""/>
    <s v=""/>
    <n v="0"/>
    <n v="0"/>
    <s v="ZPRC"/>
    <s v="2500109121"/>
    <s v="P000034438"/>
    <n v="8002839612"/>
    <n v="1002220015"/>
    <s v="15-00001115"/>
    <s v="ARMADURO"/>
    <n v="160"/>
    <s v="BOL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s v="18UE701"/>
    <s v="2"/>
    <s v="Sin Pallet"/>
    <n v="0"/>
    <n v="0"/>
    <x v="0"/>
    <n v="11043.333000000001"/>
    <n v="8013.3329999999996"/>
    <n v="3030"/>
    <n v="118.4"/>
    <m/>
    <x v="42"/>
    <n v="14"/>
    <s v="14"/>
    <n v="8"/>
    <x v="1"/>
    <n v="0.74"/>
    <n v="14.8"/>
    <s v="LIDENORTI S.A."/>
  </r>
  <r>
    <n v="1002220015"/>
    <s v="UE01"/>
    <d v="2022-04-14T00:00:00"/>
    <d v="1899-12-30T09:29:00"/>
    <s v="012-024-00414925"/>
    <s v=""/>
    <s v=""/>
    <n v="0"/>
    <n v="0"/>
    <s v="ZPRC"/>
    <s v="2500109120"/>
    <s v="P000034437"/>
    <n v="8002839611"/>
    <n v="1002220015"/>
    <s v="15-00001120"/>
    <s v="CAMPEON"/>
    <n v="80"/>
    <s v="BOL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s v="18UE701"/>
    <s v="2"/>
    <s v="Sin Pallet"/>
    <n v="0"/>
    <n v="0"/>
    <x v="0"/>
    <n v="7036.6670000000004"/>
    <n v="4006.6669999999999"/>
    <n v="3030"/>
    <n v="59.2"/>
    <m/>
    <x v="42"/>
    <n v="14"/>
    <s v="14"/>
    <n v="4"/>
    <x v="1"/>
    <n v="0.74"/>
    <n v="14.8"/>
    <s v="LIDENORTI S.A."/>
  </r>
  <r>
    <n v="1002220015"/>
    <s v="UE01"/>
    <d v="2022-04-14T00:00:00"/>
    <d v="1899-12-30T09:29:00"/>
    <s v="012-024-00414926"/>
    <s v=""/>
    <s v=""/>
    <n v="0"/>
    <n v="0"/>
    <s v="ZPRC"/>
    <s v="2500109119"/>
    <s v="P000034436"/>
    <n v="8002839613"/>
    <n v="1002220015"/>
    <s v="15-00001123"/>
    <s v="SELVALEGRE"/>
    <n v="120"/>
    <s v="BOL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s v="18UE701"/>
    <s v="2"/>
    <s v="Sin Pallet"/>
    <n v="0"/>
    <n v="0"/>
    <x v="0"/>
    <n v="9040"/>
    <n v="6010"/>
    <n v="3030"/>
    <n v="88.8"/>
    <m/>
    <x v="42"/>
    <n v="14"/>
    <s v="14"/>
    <n v="6"/>
    <x v="1"/>
    <n v="0.74"/>
    <n v="14.799999999999999"/>
    <s v="LIDENORTI S.A."/>
  </r>
  <r>
    <n v="1002220031"/>
    <s v="UE01"/>
    <d v="2022-04-14T00:00:00"/>
    <d v="1899-12-30T09:34:00"/>
    <s v="012-024-00414927"/>
    <s v="9000813543"/>
    <s v="012-022-00318143"/>
    <n v="3238.68"/>
    <n v="3631.23"/>
    <s v="ZPVN"/>
    <s v="40570811"/>
    <s v="0000399222"/>
    <n v="8002839626"/>
    <n v="1002220031"/>
    <s v="15-00001123"/>
    <s v="SELVALEGRE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95"/>
    <x v="95"/>
    <s v="100014873"/>
    <s v="MEDIAVILLA JULIO"/>
    <s v="ZEMT"/>
    <s v="18UE374"/>
    <s v="1"/>
    <s v="Con Pallet"/>
    <n v="0.05"/>
    <n v="24"/>
    <x v="0"/>
    <n v="39210"/>
    <n v="24080"/>
    <n v="15130"/>
    <n v="91.2"/>
    <m/>
    <x v="93"/>
    <n v="14"/>
    <s v="14"/>
    <n v="24"/>
    <x v="1"/>
    <n v="0.19"/>
    <n v="3.8000000000000003"/>
    <s v="SANJOPAS S.A."/>
  </r>
  <r>
    <n v="1002220037"/>
    <s v="UE01"/>
    <d v="2022-04-14T00:00:00"/>
    <d v="1899-12-30T09:34:00"/>
    <s v="012-024-00414928"/>
    <s v="9000813544"/>
    <s v="012-022-00318144"/>
    <n v="2301.35"/>
    <n v="2580.29"/>
    <s v="ZPVN"/>
    <s v="40570951"/>
    <s v="P000034439"/>
    <n v="8002839634"/>
    <n v="100222003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27140"/>
    <n v="18040"/>
    <n v="9100"/>
    <n v="266.39999999999998"/>
    <m/>
    <x v="9"/>
    <n v="14"/>
    <s v="14"/>
    <n v="18"/>
    <x v="1"/>
    <n v="0.74"/>
    <n v="14.799999999999999"/>
    <s v="SANJOPAS S.A."/>
  </r>
  <r>
    <n v="1002220046"/>
    <s v="UE01"/>
    <d v="2022-04-14T00:00:00"/>
    <d v="1899-12-30T09:35:00"/>
    <s v="012-024-00414929"/>
    <s v="9000813545"/>
    <s v="012-022-00318145"/>
    <n v="4054.8"/>
    <n v="4546.2700000000004"/>
    <s v="ZPVN"/>
    <s v="40570872"/>
    <s v="P000034412"/>
    <n v="8002839648"/>
    <n v="1002220046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40005.758000000002"/>
    <n v="31065.758000000002"/>
    <n v="8940"/>
    <n v="458.8"/>
    <m/>
    <x v="27"/>
    <n v="14"/>
    <s v="14"/>
    <n v="31"/>
    <x v="1"/>
    <n v="0.74"/>
    <n v="14.8"/>
    <s v="TRANSPORTE PROPIO"/>
  </r>
  <r>
    <n v="1002220046"/>
    <s v="UE01"/>
    <d v="2022-04-14T00:00:00"/>
    <d v="1899-12-30T09:35:00"/>
    <s v="012-024-00414930"/>
    <s v="9000813546"/>
    <s v="012-022-00318146"/>
    <n v="260"/>
    <n v="291.51"/>
    <s v="ZPVN"/>
    <s v="40570873"/>
    <s v="P000034413"/>
    <n v="8002839647"/>
    <n v="1002220046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44.242"/>
    <n v="2004.242"/>
    <n v="8940"/>
    <n v="29.6"/>
    <m/>
    <x v="27"/>
    <n v="14"/>
    <s v="14"/>
    <n v="2"/>
    <x v="1"/>
    <n v="0.74"/>
    <n v="14.8"/>
    <s v="TRANSPORTE PROPIO"/>
  </r>
  <r>
    <n v="1002220045"/>
    <s v="UE01"/>
    <d v="2022-04-14T00:00:00"/>
    <d v="1899-12-30T09:37:00"/>
    <s v="012-024-00414931"/>
    <s v="9000813547"/>
    <s v="012-022-00318147"/>
    <n v="808.8"/>
    <n v="906.84"/>
    <s v="ZPVN"/>
    <s v="40570957"/>
    <s v="P000034443"/>
    <n v="8002839646"/>
    <n v="1002220045"/>
    <s v="15-00001119"/>
    <s v="CAMPEON ANTIHUMEDAD"/>
    <n v="12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s v="18UE799"/>
    <s v="2"/>
    <s v="Sin Pallet"/>
    <n v="0"/>
    <n v="0"/>
    <x v="0"/>
    <n v="10253.333000000001"/>
    <n v="6013.3329999999996"/>
    <n v="4240"/>
    <n v="148.80000000000001"/>
    <m/>
    <x v="178"/>
    <n v="14"/>
    <s v="14"/>
    <n v="6"/>
    <x v="1"/>
    <n v="1.24"/>
    <n v="24.8"/>
    <s v="SANJOPAS S.A."/>
  </r>
  <r>
    <n v="1002220045"/>
    <s v="UE01"/>
    <d v="2022-04-14T00:00:00"/>
    <d v="1899-12-30T09:37:00"/>
    <s v="012-024-00414932"/>
    <s v="9000813548"/>
    <s v="012-022-00318148"/>
    <n v="1682.4"/>
    <n v="1886.32"/>
    <s v="ZPVN"/>
    <s v="40570956"/>
    <s v="P000034442"/>
    <n v="8002839645"/>
    <n v="1002220045"/>
    <s v="15-00001124"/>
    <s v="SELVALEGRE ANTIHUMEDAD"/>
    <n v="24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s v="18UE799"/>
    <s v="2"/>
    <s v="Sin Pallet"/>
    <n v="0"/>
    <n v="0"/>
    <x v="0"/>
    <n v="16266.666999999999"/>
    <n v="12026.666999999999"/>
    <n v="4240"/>
    <n v="297.60000000000002"/>
    <m/>
    <x v="178"/>
    <n v="14"/>
    <s v="14"/>
    <n v="12"/>
    <x v="1"/>
    <n v="1.24"/>
    <n v="24.8"/>
    <s v="SANJOPAS S.A."/>
  </r>
  <r>
    <n v="1002220018"/>
    <s v="UE01"/>
    <d v="2022-04-14T00:00:00"/>
    <d v="1899-12-30T09:40:00"/>
    <s v="012-024-00414933"/>
    <s v="9000813549"/>
    <s v="012-022-00318149"/>
    <n v="3881.14"/>
    <n v="4351.5600000000004"/>
    <s v="ZPVN"/>
    <s v="40570740"/>
    <s v="0000399073"/>
    <n v="8002839616"/>
    <n v="1002220018"/>
    <s v="15-00001121"/>
    <s v="GLADIADOR"/>
    <n v="31.81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280"/>
    <n v="31810"/>
    <n v="18470"/>
    <n v="111.97"/>
    <m/>
    <x v="78"/>
    <n v="14"/>
    <s v="14"/>
    <n v="31.81"/>
    <x v="1"/>
    <n v="3.5199622760138323"/>
    <n v="3.5199622760138323"/>
    <s v="CASTRO HERMANOS S.A."/>
  </r>
  <r>
    <n v="1002220035"/>
    <s v="UE01"/>
    <d v="2022-04-14T00:00:00"/>
    <d v="1899-12-30T09:47:00"/>
    <s v="012-024-00414934"/>
    <s v="9000813553"/>
    <s v="012-022-00318150"/>
    <n v="3271.78"/>
    <n v="3668.34"/>
    <s v="ZPVN"/>
    <s v="40570811"/>
    <s v="0000399225"/>
    <n v="8002839630"/>
    <n v="1002220035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14"/>
    <x v="114"/>
    <s v="100014846"/>
    <s v="SANCHEZ EDUARDO"/>
    <s v="ZEMT"/>
    <s v="18UE324"/>
    <s v="1"/>
    <s v="Con Pallet"/>
    <n v="0.05"/>
    <n v="24"/>
    <x v="0"/>
    <n v="39400"/>
    <n v="24040"/>
    <n v="15360"/>
    <n v="91.2"/>
    <m/>
    <x v="112"/>
    <n v="14"/>
    <s v="14"/>
    <n v="24"/>
    <x v="1"/>
    <n v="0.19"/>
    <n v="3.8000000000000003"/>
    <s v="LIDENORTI S.A."/>
  </r>
  <r>
    <n v="1002220066"/>
    <s v="UE01"/>
    <d v="2022-04-14T00:00:00"/>
    <d v="1899-12-30T09:56:00"/>
    <s v="012-024-00414935"/>
    <s v="9000813556"/>
    <s v="012-022-00318151"/>
    <n v="2444.9"/>
    <n v="2741.24"/>
    <s v="ZPVN"/>
    <s v="40570937"/>
    <s v="P000034432"/>
    <n v="8002839676"/>
    <n v="1002220066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300"/>
    <n v="18030"/>
    <n v="9270"/>
    <n v="118.8"/>
    <m/>
    <x v="23"/>
    <n v="14"/>
    <s v="14"/>
    <n v="18"/>
    <x v="1"/>
    <n v="0.33"/>
    <n v="6.6"/>
    <s v="TRANSPORTE PROPIO"/>
  </r>
  <r>
    <n v="1002220074"/>
    <s v="UE01"/>
    <d v="2022-04-14T00:00:00"/>
    <d v="1899-12-30T10:00:00"/>
    <s v="012-024-00414936"/>
    <s v="9000813557"/>
    <s v="012-022-00318152"/>
    <n v="3210.31"/>
    <n v="3599.42"/>
    <s v="ZPVN"/>
    <s v="40570969"/>
    <s v="P000034454"/>
    <n v="8002839684"/>
    <n v="1002220074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910"/>
    <n v="24050"/>
    <n v="14860"/>
    <n v="206.4"/>
    <m/>
    <x v="2"/>
    <n v="14"/>
    <s v="14"/>
    <n v="24"/>
    <x v="1"/>
    <n v="0.43"/>
    <n v="8.6"/>
    <s v="TRANSPORTE PROPIO"/>
  </r>
  <r>
    <n v="1002220080"/>
    <s v="UE01"/>
    <d v="2022-04-14T00:00:00"/>
    <d v="1899-12-30T10:18:00"/>
    <s v="012-024-00414937"/>
    <s v="9000813561"/>
    <s v="012-022-00318154"/>
    <n v="1424"/>
    <n v="1596.6"/>
    <s v="ZPVN"/>
    <s v="40570966"/>
    <s v="0000399406"/>
    <n v="8002839693"/>
    <n v="1002220080"/>
    <s v="15-00001115"/>
    <s v="ARMADURO"/>
    <n v="200"/>
    <s v="BOL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s v="18UE769"/>
    <s v="2"/>
    <s v="Sin Pallet"/>
    <n v="0"/>
    <n v="0"/>
    <x v="0"/>
    <n v="14456.111000000001"/>
    <n v="10011.111000000001"/>
    <n v="4445"/>
    <n v="30"/>
    <m/>
    <x v="58"/>
    <n v="14"/>
    <s v="14"/>
    <n v="10"/>
    <x v="1"/>
    <n v="0.15"/>
    <n v="3"/>
    <s v="ALQUINGA &amp; ALQUINGA"/>
  </r>
  <r>
    <n v="1002220080"/>
    <s v="UE01"/>
    <d v="2022-04-14T00:00:00"/>
    <d v="1899-12-30T10:18:00"/>
    <s v="012-024-00414938"/>
    <s v="9000813560"/>
    <s v="012-022-00318153"/>
    <n v="1126.4000000000001"/>
    <n v="1262.93"/>
    <s v="ZPVN"/>
    <s v="40570966"/>
    <s v="0000399407"/>
    <n v="8002839694"/>
    <n v="1002220080"/>
    <s v="15-00001123"/>
    <s v="SELVALEGRE"/>
    <n v="160"/>
    <s v="BOL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s v="18UE769"/>
    <s v="2"/>
    <s v="Sin Pallet"/>
    <n v="0"/>
    <n v="0"/>
    <x v="0"/>
    <n v="12453.888999999999"/>
    <n v="8008.8890000000001"/>
    <n v="4445"/>
    <n v="24"/>
    <m/>
    <x v="58"/>
    <n v="14"/>
    <s v="14"/>
    <n v="8"/>
    <x v="1"/>
    <n v="0.15"/>
    <n v="3"/>
    <s v="ALQUINGA &amp; ALQUINGA"/>
  </r>
  <r>
    <n v="1002220081"/>
    <s v="UE01"/>
    <d v="2022-04-14T00:00:00"/>
    <d v="1899-12-30T10:26:00"/>
    <s v="012-024-00414939"/>
    <s v="9000813564"/>
    <s v="012-022-00318156"/>
    <n v="835.2"/>
    <n v="936.43"/>
    <s v="ZPVN"/>
    <s v="40570965"/>
    <s v="0000399403"/>
    <n v="8002839696"/>
    <n v="1002220081"/>
    <s v="15-00001115"/>
    <s v="ARMADURO"/>
    <n v="120"/>
    <s v="BOL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s v="18UE736"/>
    <s v="2"/>
    <s v="Sin Pallet"/>
    <n v="0"/>
    <n v="0"/>
    <x v="0"/>
    <n v="10641.666999999999"/>
    <n v="6006.6670000000004"/>
    <n v="4635"/>
    <n v="49.2"/>
    <m/>
    <x v="127"/>
    <n v="14"/>
    <s v="14"/>
    <n v="6"/>
    <x v="1"/>
    <n v="0.41000000000000003"/>
    <n v="8.2000000000000011"/>
    <s v="SANJOPAS S.A."/>
  </r>
  <r>
    <n v="1002220081"/>
    <s v="UE01"/>
    <d v="2022-04-14T00:00:00"/>
    <d v="1899-12-30T10:26:00"/>
    <s v="012-024-00414940"/>
    <s v="9000813563"/>
    <s v="012-022-00318155"/>
    <n v="1663.2"/>
    <n v="1864.79"/>
    <s v="ZPVN"/>
    <s v="40570965"/>
    <s v="0000399402"/>
    <n v="8002839695"/>
    <n v="1002220081"/>
    <s v="15-00001123"/>
    <s v="SELVALEGRE"/>
    <n v="240"/>
    <s v="BOL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s v="18UE736"/>
    <s v="2"/>
    <s v="Sin Pallet"/>
    <n v="0"/>
    <n v="0"/>
    <x v="0"/>
    <n v="16648.332999999999"/>
    <n v="12013.333000000001"/>
    <n v="4635"/>
    <n v="98.4"/>
    <m/>
    <x v="127"/>
    <n v="14"/>
    <s v="14"/>
    <n v="12"/>
    <x v="1"/>
    <n v="0.41000000000000003"/>
    <n v="8.2000000000000011"/>
    <s v="SANJOPAS S.A."/>
  </r>
  <r>
    <n v="1002220083"/>
    <s v="UE01"/>
    <d v="2022-04-14T00:00:00"/>
    <d v="1899-12-30T10:29:00"/>
    <s v="012-024-00414941"/>
    <s v=""/>
    <s v=""/>
    <n v="0"/>
    <n v="0"/>
    <s v="ZPRC"/>
    <s v="2500109125"/>
    <s v="P000034445"/>
    <n v="8002839699"/>
    <n v="1002220083"/>
    <s v="15-00001115"/>
    <s v="ARMADURO"/>
    <n v="280"/>
    <s v="BOL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18536.111000000001"/>
    <n v="14031.111000000001"/>
    <n v="4505"/>
    <n v="207.2"/>
    <m/>
    <x v="38"/>
    <n v="14"/>
    <s v="14"/>
    <n v="14"/>
    <x v="1"/>
    <n v="0.74"/>
    <n v="14.799999999999999"/>
    <s v="LIDENORTI S.A."/>
  </r>
  <r>
    <n v="1002220083"/>
    <s v="UE01"/>
    <d v="2022-04-14T00:00:00"/>
    <d v="1899-12-30T10:29:00"/>
    <s v="012-024-00414942"/>
    <s v=""/>
    <s v=""/>
    <n v="0"/>
    <n v="0"/>
    <s v="ZPRC"/>
    <s v="2500109124"/>
    <s v="P000034444"/>
    <n v="8002839698"/>
    <n v="1002220083"/>
    <s v="15-00001123"/>
    <s v="SELVALEGRE"/>
    <n v="80"/>
    <s v="BOL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8513.8889999999992"/>
    <n v="4008.8890000000001"/>
    <n v="4505"/>
    <n v="59.2"/>
    <m/>
    <x v="38"/>
    <n v="14"/>
    <s v="14"/>
    <n v="4"/>
    <x v="1"/>
    <n v="0.74"/>
    <n v="14.8"/>
    <s v="LIDENORTI S.A."/>
  </r>
  <r>
    <n v="1002220070"/>
    <s v="UE01"/>
    <d v="2022-04-14T00:00:00"/>
    <d v="1899-12-30T10:34:00"/>
    <s v="012-024-00414943"/>
    <s v="9000813595"/>
    <s v="012-022-00318157"/>
    <n v="3262.32"/>
    <n v="3657.74"/>
    <s v="ZPVN"/>
    <s v="40570770"/>
    <s v="0000399166"/>
    <n v="8002839680"/>
    <n v="1002220070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s v="18UE337"/>
    <s v="1"/>
    <s v="Con Pallet"/>
    <n v="0.05"/>
    <n v="24"/>
    <x v="0"/>
    <n v="40100"/>
    <n v="24080"/>
    <n v="16020"/>
    <n v="100.8"/>
    <m/>
    <x v="60"/>
    <n v="14"/>
    <s v="14"/>
    <n v="24"/>
    <x v="1"/>
    <n v="0.21"/>
    <n v="4.2"/>
    <s v="SANJOPAS S.A."/>
  </r>
  <r>
    <n v="1002220104"/>
    <s v="UE01"/>
    <d v="2022-04-14T00:00:00"/>
    <d v="1899-12-30T10:48:00"/>
    <s v="012-024-00414944"/>
    <s v=""/>
    <s v=""/>
    <n v="0"/>
    <n v="0"/>
    <s v="ZPRC"/>
    <s v="2500109123"/>
    <s v="0000399378"/>
    <n v="8002839715"/>
    <n v="100222010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90"/>
    <n v="32060"/>
    <n v="18330"/>
    <n v="288"/>
    <m/>
    <x v="96"/>
    <n v="14"/>
    <s v="14"/>
    <n v="32"/>
    <x v="1"/>
    <n v="0.45"/>
    <n v="9"/>
    <s v="TRANSPORTE PROPIO"/>
  </r>
  <r>
    <n v="1002220093"/>
    <s v="UE01"/>
    <d v="2022-04-14T00:00:00"/>
    <d v="1899-12-30T10:54:00"/>
    <s v="012-024-00414945"/>
    <s v="9000813653"/>
    <s v="012-022-00318158"/>
    <n v="4422.3999999999996"/>
    <n v="4958.43"/>
    <s v="ZPVN"/>
    <s v="40570797"/>
    <s v="P000034379"/>
    <n v="8002839710"/>
    <n v="1002220093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s v="18UE952"/>
    <s v="1"/>
    <s v="Con Pallet"/>
    <n v="0.05"/>
    <n v="32"/>
    <x v="0"/>
    <n v="49700"/>
    <n v="32090"/>
    <n v="17610"/>
    <n v="537.6"/>
    <m/>
    <x v="121"/>
    <n v="14"/>
    <s v="14"/>
    <n v="32"/>
    <x v="1"/>
    <n v="0.84000000000000008"/>
    <n v="16.8"/>
    <s v="LIDENORTI S.A."/>
  </r>
  <r>
    <n v="1002220114"/>
    <s v="UE01"/>
    <d v="2022-04-14T00:00:00"/>
    <d v="1899-12-30T11:03:00"/>
    <s v="012-024-00414946"/>
    <s v="9000813655"/>
    <s v="012-022-00318159"/>
    <n v="2365.1999999999998"/>
    <n v="2651.87"/>
    <s v="ZPVN"/>
    <s v="40570974"/>
    <s v="0000399420"/>
    <n v="8002839724"/>
    <n v="1002220114"/>
    <s v="15-00001119"/>
    <s v="CAMPEON ANTIHUMEDAD"/>
    <n v="36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46"/>
    <x v="46"/>
    <s v="100018609"/>
    <s v="CHACON WILSON"/>
    <s v="ZEMU"/>
    <s v="18UE554"/>
    <s v="2"/>
    <s v="Sin Pallet"/>
    <n v="0"/>
    <n v="0"/>
    <x v="0"/>
    <n v="27330"/>
    <n v="18020"/>
    <n v="9310"/>
    <n v="298.8"/>
    <m/>
    <x v="44"/>
    <n v="14"/>
    <s v="14"/>
    <n v="18"/>
    <x v="1"/>
    <n v="0.83000000000000007"/>
    <n v="16.600000000000001"/>
    <s v="TRAPSA C.A."/>
  </r>
  <r>
    <n v="1002220096"/>
    <s v="UE01"/>
    <d v="2022-04-14T00:00:00"/>
    <d v="1899-12-30T11:12:00"/>
    <s v="012-024-00414947"/>
    <s v="9000813657"/>
    <s v="012-022-00318160"/>
    <n v="3235.2"/>
    <n v="3627.32"/>
    <s v="ZPVN"/>
    <s v="40569589"/>
    <s v="P000034004"/>
    <n v="8002839711"/>
    <n v="1002220096"/>
    <s v="15-00001123"/>
    <s v="SELVALEGRE"/>
    <n v="480"/>
    <s v="BOL"/>
    <s v="101628"/>
    <s v="COMERCIAL CANO LASTRA CIA. LTDA"/>
    <s v="801023"/>
    <s v="LOCAL TUMBACO"/>
    <s v="QUITO"/>
    <s v="FCO. DE ORELLANA S/N Y"/>
    <s v="OPTUMB"/>
    <s v="O-Pichincha-Tumbaco"/>
    <n v="110"/>
    <x v="157"/>
    <x v="157"/>
    <s v="100019188"/>
    <s v="SUAREZ ALEX"/>
    <s v="ZEMT"/>
    <s v="18UE549"/>
    <s v="1"/>
    <s v="Con Pallet"/>
    <n v="0.05"/>
    <n v="24"/>
    <x v="0"/>
    <n v="40010"/>
    <n v="24080"/>
    <n v="15930"/>
    <n v="220.8"/>
    <m/>
    <x v="154"/>
    <n v="14"/>
    <s v="14"/>
    <n v="24"/>
    <x v="1"/>
    <n v="0.46"/>
    <n v="9.2000000000000011"/>
    <s v="LA ARMENIA S.A."/>
  </r>
  <r>
    <n v="1002220073"/>
    <s v="UE01"/>
    <d v="2022-04-14T00:00:00"/>
    <d v="1899-12-30T11:10:00"/>
    <s v="012-024-00414948"/>
    <s v="9000813658"/>
    <s v="012-022-00318161"/>
    <n v="3271.78"/>
    <n v="3668.34"/>
    <s v="ZPVN"/>
    <s v="40570811"/>
    <s v="0000399227"/>
    <n v="8002839683"/>
    <n v="1002220073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13"/>
    <x v="113"/>
    <s v="100015003"/>
    <s v="CASTRO MILTON"/>
    <s v="ZEMT"/>
    <s v="18UE745"/>
    <s v="1"/>
    <s v="Con Pallet"/>
    <n v="0.05"/>
    <n v="24"/>
    <x v="0"/>
    <n v="38460"/>
    <n v="24050"/>
    <n v="14410"/>
    <n v="91.2"/>
    <m/>
    <x v="111"/>
    <n v="14"/>
    <s v="14"/>
    <n v="24"/>
    <x v="1"/>
    <n v="0.19"/>
    <n v="3.8000000000000003"/>
    <s v="TRANSVOLCA S.A."/>
  </r>
  <r>
    <n v="1002220098"/>
    <s v="UE01"/>
    <d v="2022-04-14T00:00:00"/>
    <d v="1899-12-30T11:19:00"/>
    <s v="012-024-00414949"/>
    <s v="9000813659"/>
    <s v="012-022-00318162"/>
    <n v="3278.88"/>
    <n v="3676.31"/>
    <s v="ZPVN"/>
    <s v="40570955"/>
    <s v="P000034441"/>
    <n v="8002839713"/>
    <n v="100222009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21498"/>
    <s v="MENDEZ JUAN"/>
    <s v="ZEMT"/>
    <s v="18UE686"/>
    <s v="1"/>
    <s v="Con Pallet"/>
    <n v="0.05"/>
    <n v="24"/>
    <x v="0"/>
    <n v="40670"/>
    <n v="24050"/>
    <n v="16620"/>
    <n v="100.8"/>
    <m/>
    <x v="167"/>
    <n v="14"/>
    <s v="14"/>
    <n v="24"/>
    <x v="1"/>
    <n v="0.21"/>
    <n v="4.2"/>
    <s v="RUTAS COTACACHENSES S.A."/>
  </r>
  <r>
    <n v="1002220125"/>
    <s v="UE01"/>
    <d v="2022-04-14T00:00:00"/>
    <d v="1899-12-30T11:15:00"/>
    <s v="012-024-00414950"/>
    <s v="9000813660"/>
    <s v="012-022-00318163"/>
    <n v="1223.6400000000001"/>
    <n v="1371.96"/>
    <s v="ZPVN"/>
    <s v="40570834"/>
    <s v="P000034390"/>
    <n v="8002839740"/>
    <n v="1002220125"/>
    <s v="15-00001120"/>
    <s v="CAMPEON"/>
    <n v="20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503.528999999999"/>
    <n v="10023.529"/>
    <n v="8480"/>
    <n v="88"/>
    <m/>
    <x v="32"/>
    <n v="14"/>
    <s v="14"/>
    <n v="10"/>
    <x v="1"/>
    <n v="0.44"/>
    <n v="8.8000000000000007"/>
    <s v="TRANSPORTE PROPIO"/>
  </r>
  <r>
    <n v="1002220125"/>
    <s v="UE01"/>
    <d v="2022-04-14T00:00:00"/>
    <d v="1899-12-30T11:15:00"/>
    <s v="012-024-00414951"/>
    <s v="9000813661"/>
    <s v="012-022-00318164"/>
    <n v="3202.85"/>
    <n v="3591.05"/>
    <s v="ZPVN"/>
    <s v="40570835"/>
    <s v="P000034391"/>
    <n v="8002839741"/>
    <n v="1002220125"/>
    <s v="15-00001123"/>
    <s v="SELVALEGRE"/>
    <n v="48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536.471000000001"/>
    <n v="24056.471000000001"/>
    <n v="8480"/>
    <n v="211.2"/>
    <m/>
    <x v="32"/>
    <n v="14"/>
    <s v="14"/>
    <n v="24"/>
    <x v="1"/>
    <n v="0.44"/>
    <n v="8.7999999999999989"/>
    <s v="TRANSPORTE PROPIO"/>
  </r>
  <r>
    <n v="1002220076"/>
    <s v="UE01"/>
    <d v="2022-04-14T00:00:00"/>
    <d v="1899-12-30T11:13:00"/>
    <s v="012-024-00414952"/>
    <s v="9000813662"/>
    <s v="012-022-00318165"/>
    <n v="1115.2"/>
    <n v="1250.3699999999999"/>
    <s v="ZPVN"/>
    <s v="40570933"/>
    <s v="P000034430"/>
    <n v="8002839686"/>
    <n v="1002220076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s v="18UE912"/>
    <s v="1"/>
    <s v="Con Pallet"/>
    <n v="0.05"/>
    <n v="8"/>
    <x v="0"/>
    <n v="16085"/>
    <n v="8020"/>
    <n v="8065"/>
    <n v="14.4"/>
    <m/>
    <x v="20"/>
    <n v="14"/>
    <s v="14"/>
    <n v="8"/>
    <x v="1"/>
    <n v="0.09"/>
    <n v="1.8"/>
    <s v="TRANSSJQ S.A."/>
  </r>
  <r>
    <n v="1002220076"/>
    <s v="UE01"/>
    <d v="2022-04-14T00:00:00"/>
    <d v="1899-12-30T11:13:00"/>
    <s v="012-024-00414953"/>
    <s v="9000813663"/>
    <s v="012-022-00318166"/>
    <n v="2208"/>
    <n v="2475.62"/>
    <s v="ZPVN"/>
    <s v="40570932"/>
    <s v="P000034429"/>
    <n v="8002839687"/>
    <n v="1002220076"/>
    <s v="15-00001123"/>
    <s v="SELVALEGRE"/>
    <n v="3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s v="18UE912"/>
    <s v="1"/>
    <s v="Con Pallet"/>
    <n v="0.05"/>
    <n v="16"/>
    <x v="0"/>
    <n v="24105"/>
    <n v="16040"/>
    <n v="8065"/>
    <n v="28.8"/>
    <m/>
    <x v="20"/>
    <n v="14"/>
    <s v="14"/>
    <n v="16"/>
    <x v="1"/>
    <n v="0.09"/>
    <n v="1.8"/>
    <s v="TRANSSJQ S.A."/>
  </r>
  <r>
    <n v="1002220100"/>
    <s v="UE01"/>
    <d v="2022-04-14T00:00:00"/>
    <d v="1899-12-30T11:25:00"/>
    <s v="012-024-00414954"/>
    <s v="9000813666"/>
    <s v="012-022-00318167"/>
    <n v="3278.88"/>
    <n v="3676.31"/>
    <s v="ZPVN"/>
    <s v="40570959"/>
    <s v="P000034446"/>
    <n v="8002839714"/>
    <n v="1002220100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s v="18UE678"/>
    <s v="1"/>
    <s v="Con Pallet"/>
    <n v="0.05"/>
    <n v="24"/>
    <x v="0"/>
    <n v="39930"/>
    <n v="24060"/>
    <n v="15870"/>
    <n v="100.8"/>
    <m/>
    <x v="80"/>
    <n v="14"/>
    <s v="14"/>
    <n v="24"/>
    <x v="1"/>
    <n v="0.21"/>
    <n v="4.2"/>
    <s v="LA ARMENIA S.A."/>
  </r>
  <r>
    <n v="1002220118"/>
    <s v="UE01"/>
    <d v="2022-04-14T00:00:00"/>
    <d v="1899-12-30T11:31:00"/>
    <s v="012-024-00414955"/>
    <s v="9000813670"/>
    <s v="012-022-00318169"/>
    <n v="2096"/>
    <n v="2350.0500000000002"/>
    <s v="ZPVN"/>
    <s v="40570961"/>
    <s v="0000399391"/>
    <n v="8002839728"/>
    <n v="1002220118"/>
    <s v="15-00001119"/>
    <s v="CAMPEON ANTIHUMEDAD"/>
    <n v="32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20575.556"/>
    <n v="16035.556"/>
    <n v="4540"/>
    <n v="361.6"/>
    <m/>
    <x v="46"/>
    <n v="14"/>
    <s v="14"/>
    <n v="16"/>
    <x v="1"/>
    <n v="1.1300000000000001"/>
    <n v="22.6"/>
    <s v="TRAPSA C.A."/>
  </r>
  <r>
    <n v="1002220118"/>
    <s v="UE01"/>
    <d v="2022-04-14T00:00:00"/>
    <d v="1899-12-30T11:31:00"/>
    <s v="012-024-00414956"/>
    <s v="9000813669"/>
    <s v="012-022-00318168"/>
    <n v="272.39999999999998"/>
    <n v="305.42"/>
    <s v="ZPVN"/>
    <s v="40570961"/>
    <s v="0000399392"/>
    <n v="8002839727"/>
    <n v="1002220118"/>
    <s v="15-00001124"/>
    <s v="SELVALEGRE ANTIHUMEDAD"/>
    <n v="4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6544.4440000000004"/>
    <n v="2004.444"/>
    <n v="4540"/>
    <n v="45.2"/>
    <m/>
    <x v="46"/>
    <n v="14"/>
    <s v="14"/>
    <n v="2"/>
    <x v="1"/>
    <n v="1.1300000000000001"/>
    <n v="22.6"/>
    <s v="TRAPSA C.A."/>
  </r>
  <r>
    <n v="1002220109"/>
    <s v="UE01"/>
    <d v="2022-04-14T00:00:00"/>
    <d v="1899-12-30T11:39:00"/>
    <s v="012-024-00414957"/>
    <s v="9000813671"/>
    <s v="012-022-00318170"/>
    <n v="3211.2"/>
    <n v="3600.41"/>
    <s v="ZPVN"/>
    <s v="40570934"/>
    <s v="P000034431"/>
    <n v="8002839722"/>
    <n v="1002220109"/>
    <s v="15-00001119"/>
    <s v="CAMPEON ANTIHUMEDAD"/>
    <n v="480"/>
    <s v="BOL"/>
    <s v="103788"/>
    <s v="ASANZA APOLO EDGAR GEOVANNY"/>
    <s v="805486"/>
    <s v="ELECTRO FERRO ASANZA"/>
    <s v="LORETO"/>
    <s v="AV. RAFAEL ANDRADE #11"/>
    <s v="OQLORE"/>
    <s v="O-Orellana-Loreto"/>
    <n v="299"/>
    <x v="171"/>
    <x v="171"/>
    <s v="100019746"/>
    <s v="MENDEZ WILSON"/>
    <s v="ZEMT"/>
    <s v="18UE793"/>
    <s v="1"/>
    <s v="Con Pallet"/>
    <n v="0.05"/>
    <n v="24"/>
    <x v="0"/>
    <n v="38110"/>
    <n v="24020"/>
    <n v="14090"/>
    <n v="499.2"/>
    <m/>
    <x v="167"/>
    <n v="14"/>
    <s v="14"/>
    <n v="24"/>
    <x v="1"/>
    <n v="1.04"/>
    <n v="20.8"/>
    <s v="RUTAS COTACACHENSES S.A."/>
  </r>
  <r>
    <n v="1002220143"/>
    <s v="UE01"/>
    <d v="2022-04-14T00:00:00"/>
    <d v="1899-12-30T11:46:00"/>
    <s v="012-024-00414958"/>
    <s v="9000813674"/>
    <s v="012-022-00318171"/>
    <n v="3641.89"/>
    <n v="4083.31"/>
    <s v="ZPVN"/>
    <s v="40569622"/>
    <s v="0000398572"/>
    <n v="8002839756"/>
    <n v="1002220143"/>
    <s v="15-00000218"/>
    <s v="MAGNO HE"/>
    <n v="31.32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90"/>
    <n v="31320"/>
    <n v="19870"/>
    <n v="0"/>
    <m/>
    <x v="3"/>
    <n v="14"/>
    <s v="14"/>
    <n v="31.32"/>
    <x v="1"/>
    <n v="0"/>
    <n v="0"/>
    <s v="HORMIANDES"/>
  </r>
  <r>
    <n v="1002220130"/>
    <s v="UE01"/>
    <d v="2022-04-14T00:00:00"/>
    <d v="1899-12-30T11:47:00"/>
    <s v="012-024-00414959"/>
    <s v=""/>
    <s v=""/>
    <n v="0"/>
    <n v="0"/>
    <s v="ZPRC"/>
    <s v="2500109132"/>
    <s v="P000034452"/>
    <n v="8002839745"/>
    <n v="1002220130"/>
    <s v="15-00001119"/>
    <s v="CAMPEON ANTIHUMEDAD"/>
    <n v="240"/>
    <s v="BOL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s v="18UE771"/>
    <s v="2"/>
    <s v="Sin Pallet"/>
    <n v="0"/>
    <n v="0"/>
    <x v="0"/>
    <n v="16561.667000000001"/>
    <n v="12026.666999999999"/>
    <n v="4535"/>
    <n v="276"/>
    <m/>
    <x v="177"/>
    <n v="14"/>
    <s v="14"/>
    <n v="12"/>
    <x v="1"/>
    <n v="1.1499999999999999"/>
    <n v="23"/>
    <s v="SANJOPAS S.A."/>
  </r>
  <r>
    <n v="1002220130"/>
    <s v="UE01"/>
    <d v="2022-04-14T00:00:00"/>
    <d v="1899-12-30T11:47:00"/>
    <s v="012-024-00414960"/>
    <s v=""/>
    <s v=""/>
    <n v="0"/>
    <n v="0"/>
    <s v="ZPRC"/>
    <s v="2500109133"/>
    <s v="P000034453"/>
    <n v="8002839746"/>
    <n v="1002220130"/>
    <s v="15-00001124"/>
    <s v="SELVALEGRE ANTIHUMEDAD"/>
    <n v="120"/>
    <s v="BOL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s v="18UE771"/>
    <s v="2"/>
    <s v="Sin Pallet"/>
    <n v="0"/>
    <n v="0"/>
    <x v="0"/>
    <n v="10548.333000000001"/>
    <n v="6013.3329999999996"/>
    <n v="4535"/>
    <n v="138"/>
    <m/>
    <x v="177"/>
    <n v="14"/>
    <s v="14"/>
    <n v="6"/>
    <x v="1"/>
    <n v="1.1499999999999999"/>
    <n v="23"/>
    <s v="SANJOPAS S.A."/>
  </r>
  <r>
    <n v="1002220165"/>
    <s v="UE01"/>
    <d v="2022-04-14T00:00:00"/>
    <d v="1899-12-30T12:09:00"/>
    <s v="012-024-00414961"/>
    <s v="9000813678"/>
    <s v="012-022-00318172"/>
    <n v="2343.91"/>
    <n v="2628.01"/>
    <s v="ZPVN"/>
    <s v="40570953"/>
    <s v="P000034440"/>
    <n v="8002839781"/>
    <n v="1002220165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70"/>
    <n v="18030"/>
    <n v="8940"/>
    <n v="266.39999999999998"/>
    <m/>
    <x v="90"/>
    <n v="14"/>
    <s v="14"/>
    <n v="18"/>
    <x v="1"/>
    <n v="0.74"/>
    <n v="14.799999999999999"/>
    <s v="TRANSPORTE PROPIO"/>
  </r>
  <r>
    <n v="1002220161"/>
    <s v="UE01"/>
    <d v="2022-04-14T00:00:00"/>
    <d v="1899-12-30T12:12:00"/>
    <s v="012-024-00414962"/>
    <s v="9000813552"/>
    <s v="013-020-00048336"/>
    <n v="271.60000000000002"/>
    <n v="304.52"/>
    <s v="ZPDF"/>
    <s v="70178976"/>
    <s v="0000399440"/>
    <n v="8002839773"/>
    <n v="1002220161"/>
    <s v="15-00001119"/>
    <s v="CAMPEON ANTIHUMEDAD"/>
    <n v="4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5024.4440000000004"/>
    <n v="2004.444"/>
    <n v="3020"/>
    <n v="42.4"/>
    <m/>
    <x v="119"/>
    <n v="14"/>
    <s v="14"/>
    <n v="2"/>
    <x v="1"/>
    <n v="1.06"/>
    <n v="21.2"/>
    <s v="LIDENORTI S.A."/>
  </r>
  <r>
    <n v="1002220161"/>
    <s v="UE01"/>
    <d v="2022-04-14T00:00:00"/>
    <d v="1899-12-30T12:12:00"/>
    <s v="012-024-00414963"/>
    <s v="9000813551"/>
    <s v="013-020-00048335"/>
    <n v="848.4"/>
    <n v="951.23"/>
    <s v="ZPDF"/>
    <s v="70178975"/>
    <s v="0000399439"/>
    <n v="8002839775"/>
    <n v="1002220161"/>
    <s v="15-00001124"/>
    <s v="SELVALEGRE ANTIHUMEDAD"/>
    <n v="12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9033.3340000000007"/>
    <n v="6013.3339999999998"/>
    <n v="3020"/>
    <n v="127.2"/>
    <m/>
    <x v="119"/>
    <n v="14"/>
    <s v="14"/>
    <n v="6"/>
    <x v="1"/>
    <n v="1.06"/>
    <n v="21.2"/>
    <s v="LIDENORTI S.A."/>
  </r>
  <r>
    <n v="1002220161"/>
    <s v="UE01"/>
    <d v="2022-04-14T00:00:00"/>
    <d v="1899-12-30T12:12:00"/>
    <s v="012-024-00414964"/>
    <s v="9000813679"/>
    <s v="012-022-00318173"/>
    <n v="1414"/>
    <n v="1585.39"/>
    <s v="ZPVN"/>
    <s v="40570979"/>
    <s v="0000399438"/>
    <n v="8002839774"/>
    <n v="1002220161"/>
    <s v="15-00001124"/>
    <s v="SELVALEGRE ANTIHUMEDAD"/>
    <n v="20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13042.222"/>
    <n v="10022.222"/>
    <n v="3020"/>
    <n v="212"/>
    <m/>
    <x v="119"/>
    <n v="14"/>
    <s v="14"/>
    <n v="10"/>
    <x v="1"/>
    <n v="1.06"/>
    <n v="21.2"/>
    <s v="LIDENORTI S.A."/>
  </r>
  <r>
    <n v="1002220164"/>
    <s v="UE01"/>
    <d v="2022-04-14T00:00:00"/>
    <d v="1899-12-30T12:26:00"/>
    <s v="012-024-00414965"/>
    <s v="9000813682"/>
    <s v="012-022-00318175"/>
    <n v="935.2"/>
    <n v="1048.55"/>
    <s v="ZPVN"/>
    <s v="40570992"/>
    <s v="0000399461"/>
    <n v="8002839780"/>
    <n v="1002220164"/>
    <s v="15-00001119"/>
    <s v="CAMPEON ANTIHUMEDAD"/>
    <n v="14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11788.235000000001"/>
    <n v="7008.2349999999997"/>
    <n v="4780"/>
    <n v="194.6"/>
    <m/>
    <x v="76"/>
    <n v="14"/>
    <s v="14"/>
    <n v="7"/>
    <x v="1"/>
    <n v="1.39"/>
    <n v="27.8"/>
    <s v="TRANSPORTE PROPIO"/>
  </r>
  <r>
    <n v="1002220164"/>
    <s v="UE01"/>
    <d v="2022-04-14T00:00:00"/>
    <d v="1899-12-30T12:26:00"/>
    <s v="012-024-00414966"/>
    <s v="9000813680"/>
    <s v="012-022-00318174"/>
    <n v="1336"/>
    <n v="1497.93"/>
    <s v="ZPVN"/>
    <s v="40570990"/>
    <s v="0000399460"/>
    <n v="8002839779"/>
    <n v="1002220164"/>
    <s v="15-00001119"/>
    <s v="CAMPEON ANTIHUMEDAD"/>
    <n v="20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s v="18UE937"/>
    <s v="2"/>
    <s v="Sin Pallet"/>
    <n v="0"/>
    <n v="0"/>
    <x v="0"/>
    <n v="14791.764999999999"/>
    <n v="10011.764999999999"/>
    <n v="4780"/>
    <n v="302"/>
    <m/>
    <x v="76"/>
    <n v="14"/>
    <s v="14"/>
    <n v="10"/>
    <x v="1"/>
    <n v="1.51"/>
    <n v="30.2"/>
    <s v="TRANSPORTE PROPIO"/>
  </r>
  <r>
    <n v="1002220140"/>
    <s v="UE01"/>
    <d v="2022-04-14T00:00:00"/>
    <d v="1899-12-30T12:41:00"/>
    <s v="012-024-00414967"/>
    <s v="9000813685"/>
    <s v="012-022-00318177"/>
    <n v="1557.6"/>
    <n v="1746.39"/>
    <s v="ZPVN"/>
    <s v="40570858"/>
    <s v="0000399306"/>
    <n v="8002839755"/>
    <n v="1002220140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s v="18UE779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</r>
  <r>
    <n v="1002220140"/>
    <s v="UE01"/>
    <d v="2022-04-14T00:00:00"/>
    <d v="1899-12-30T12:41:00"/>
    <s v="012-024-00414968"/>
    <s v="9000813684"/>
    <s v="012-022-00318176"/>
    <n v="1620"/>
    <n v="1816.35"/>
    <s v="ZPVN"/>
    <s v="40570858"/>
    <s v="0000399307"/>
    <n v="8002839754"/>
    <n v="1002220140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s v="18UE779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</r>
  <r>
    <n v="1002220160"/>
    <s v="UE01"/>
    <d v="2022-04-14T00:00:00"/>
    <d v="1899-12-30T12:43:00"/>
    <s v="012-024-00414969"/>
    <s v="9000813687"/>
    <s v="012-022-00318179"/>
    <n v="836.35"/>
    <n v="937.72"/>
    <s v="ZPVN"/>
    <s v="40570997"/>
    <s v="P000034459"/>
    <n v="8002839772"/>
    <n v="1002220160"/>
    <s v="15-00001115"/>
    <s v="ARMADURO"/>
    <n v="12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s v="18UE713"/>
    <s v="2"/>
    <s v="Sin Pallet"/>
    <n v="0"/>
    <n v="0"/>
    <x v="0"/>
    <n v="10375"/>
    <n v="6000"/>
    <n v="4375"/>
    <n v="18"/>
    <m/>
    <x v="94"/>
    <n v="14"/>
    <s v="14"/>
    <n v="6"/>
    <x v="1"/>
    <n v="0.15"/>
    <n v="3"/>
    <s v="SUCUMTRANSA S.A."/>
  </r>
  <r>
    <n v="1002220160"/>
    <s v="UE01"/>
    <d v="2022-04-14T00:00:00"/>
    <d v="1899-12-30T12:43:00"/>
    <s v="012-024-00414970"/>
    <s v="9000813686"/>
    <s v="012-022-00318178"/>
    <n v="1656.07"/>
    <n v="1856.8"/>
    <s v="ZPVN"/>
    <s v="40570996"/>
    <s v="P000034458"/>
    <n v="8002839771"/>
    <n v="1002220160"/>
    <s v="15-00001123"/>
    <s v="SELVALEGRE"/>
    <n v="24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s v="18UE713"/>
    <s v="2"/>
    <s v="Sin Pallet"/>
    <n v="0"/>
    <n v="0"/>
    <x v="0"/>
    <n v="16375"/>
    <n v="12000"/>
    <n v="4375"/>
    <n v="36"/>
    <m/>
    <x v="94"/>
    <n v="14"/>
    <s v="14"/>
    <n v="12"/>
    <x v="1"/>
    <n v="0.15"/>
    <n v="3"/>
    <s v="SUCUMTRANSA S.A."/>
  </r>
  <r>
    <n v="1002220189"/>
    <s v="UE01"/>
    <d v="2022-04-14T00:00:00"/>
    <d v="1899-12-30T12:52:00"/>
    <s v="012-024-00414971"/>
    <s v=""/>
    <s v=""/>
    <n v="0"/>
    <n v="0"/>
    <s v="ZPRC"/>
    <s v="2500109129"/>
    <s v="P000034449"/>
    <n v="8002839801"/>
    <n v="100222018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90"/>
    <x v="90"/>
    <s v="100019698"/>
    <s v="VELASTEGUI JHONATAN"/>
    <s v="ZEMT"/>
    <s v="18UE676"/>
    <s v="1"/>
    <s v="Con Pallet"/>
    <n v="0.05"/>
    <n v="24"/>
    <x v="0"/>
    <n v="38690"/>
    <n v="24050"/>
    <n v="14640"/>
    <n v="542.4"/>
    <m/>
    <x v="88"/>
    <n v="14"/>
    <s v="14"/>
    <n v="24"/>
    <x v="1"/>
    <n v="1.1299999999999999"/>
    <n v="22.599999999999998"/>
    <s v="LIDENORTI S.A."/>
  </r>
  <r>
    <n v="1002220205"/>
    <s v="UE01"/>
    <d v="2022-04-14T00:00:00"/>
    <d v="1899-12-30T12:57:00"/>
    <s v="012-024-00414972"/>
    <s v="9000813688"/>
    <s v="012-022-00318180"/>
    <n v="2509.1999999999998"/>
    <n v="2813.33"/>
    <s v="ZPVN"/>
    <s v="40571011"/>
    <s v="P000034461"/>
    <n v="8002839820"/>
    <n v="1002220205"/>
    <s v="15-00001115"/>
    <s v="ARMADURO"/>
    <n v="36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3"/>
    <x v="133"/>
    <s v="100014955"/>
    <s v="VELASCO LUIS"/>
    <s v="ZEMU"/>
    <s v="18UE727"/>
    <s v="2"/>
    <s v="Sin Pallet"/>
    <n v="0"/>
    <n v="0"/>
    <x v="0"/>
    <n v="27240"/>
    <n v="18040"/>
    <n v="9200"/>
    <n v="57.6"/>
    <m/>
    <x v="131"/>
    <n v="14"/>
    <s v="14"/>
    <n v="18"/>
    <x v="1"/>
    <n v="0.16"/>
    <n v="3.2"/>
    <s v="RUTAS COTACACHENSES S.A."/>
  </r>
  <r>
    <n v="1002220172"/>
    <s v="UE01"/>
    <d v="2022-04-14T00:00:00"/>
    <d v="1899-12-30T13:03:00"/>
    <s v="012-024-00414973"/>
    <s v="9000813690"/>
    <s v="012-022-00318182"/>
    <n v="3153.6"/>
    <n v="3535.83"/>
    <s v="ZPVN"/>
    <s v="40570427"/>
    <s v="0000398950"/>
    <n v="8002839786"/>
    <n v="1002220172"/>
    <s v="15-00001119"/>
    <s v="CAMPEON ANTIHUMEDAD"/>
    <n v="48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s v="18UE587"/>
    <s v="1"/>
    <s v="Con Pallet"/>
    <n v="0.05"/>
    <n v="24"/>
    <x v="0"/>
    <n v="33235"/>
    <n v="24045"/>
    <n v="9190"/>
    <n v="403.2"/>
    <m/>
    <x v="102"/>
    <n v="14"/>
    <s v="14"/>
    <n v="24"/>
    <x v="1"/>
    <n v="0.84"/>
    <n v="16.8"/>
    <s v="TRANSSJQ S.A."/>
  </r>
  <r>
    <n v="1002220172"/>
    <s v="UE01"/>
    <d v="2022-04-14T00:00:00"/>
    <d v="1899-12-30T13:03:00"/>
    <s v="012-024-00414974"/>
    <s v="9000813689"/>
    <s v="012-022-00318181"/>
    <n v="1094.4000000000001"/>
    <n v="1227.05"/>
    <s v="ZPVN"/>
    <s v="40570427"/>
    <s v="0000398951"/>
    <n v="8002839785"/>
    <n v="1002220172"/>
    <s v="15-00001124"/>
    <s v="SELVALEGRE ANTIHUMEDAD"/>
    <n v="16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s v="18UE587"/>
    <s v="1"/>
    <s v="Con Pallet"/>
    <n v="0.05"/>
    <n v="8"/>
    <x v="0"/>
    <n v="17205"/>
    <n v="8015"/>
    <n v="9190"/>
    <n v="134.4"/>
    <m/>
    <x v="102"/>
    <n v="14"/>
    <s v="14"/>
    <n v="8"/>
    <x v="1"/>
    <n v="0.84000000000000008"/>
    <n v="16.8"/>
    <s v="TRANSSJQ S.A."/>
  </r>
  <r>
    <n v="1002220169"/>
    <s v="UE01"/>
    <d v="2022-04-14T00:00:00"/>
    <d v="1899-12-30T13:09:00"/>
    <s v="012-024-00414975"/>
    <s v="9000813691"/>
    <s v="012-022-00318183"/>
    <n v="3312.14"/>
    <n v="3713.6"/>
    <s v="ZPVN"/>
    <s v="40570984"/>
    <s v="P000034456"/>
    <n v="8002839783"/>
    <n v="1002220169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48"/>
    <x v="148"/>
    <s v="10005661"/>
    <s v="PUPIALES ARELLANO CARLOS ANDRES"/>
    <s v="ZEMT"/>
    <s v="18UE728"/>
    <s v="1"/>
    <s v="Con Pallet"/>
    <n v="0.05"/>
    <n v="24"/>
    <x v="0"/>
    <n v="39900"/>
    <n v="24040"/>
    <n v="15860"/>
    <n v="91.2"/>
    <m/>
    <x v="145"/>
    <n v="14"/>
    <s v="14"/>
    <n v="24"/>
    <x v="1"/>
    <n v="0.19"/>
    <n v="3.8000000000000003"/>
    <s v="LA ARMENIA"/>
  </r>
  <r>
    <n v="1002220228"/>
    <s v="UE01"/>
    <d v="2022-04-14T00:00:00"/>
    <d v="1899-12-30T13:17:00"/>
    <s v="012-024-00414976"/>
    <s v=""/>
    <s v=""/>
    <n v="0"/>
    <n v="0"/>
    <s v="ZPRC"/>
    <s v="2500109097"/>
    <s v="P000034374"/>
    <n v="8002839852"/>
    <n v="1002220228"/>
    <s v="15-00000218"/>
    <s v="MAGNO HE"/>
    <n v="29.8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8500"/>
    <n v="29810"/>
    <n v="18690"/>
    <n v="0"/>
    <m/>
    <x v="3"/>
    <n v="14"/>
    <s v="14"/>
    <n v="29.81"/>
    <x v="1"/>
    <n v="0"/>
    <n v="0"/>
    <s v="UNICON S.A."/>
  </r>
  <r>
    <n v="1002220227"/>
    <s v="UE01"/>
    <d v="2022-04-14T00:00:00"/>
    <d v="1899-12-30T13:22:00"/>
    <s v="012-024-00414977"/>
    <s v="9000813696"/>
    <s v="012-022-00318185"/>
    <n v="256.8"/>
    <n v="287.93"/>
    <s v="ZPVN"/>
    <s v="40571030"/>
    <s v="0000399506"/>
    <n v="8002839851"/>
    <n v="1002220227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s v="18UE597"/>
    <s v="1"/>
    <s v="Con Pallet"/>
    <n v="0.05"/>
    <n v="2"/>
    <x v="0"/>
    <n v="8695"/>
    <n v="2005"/>
    <n v="6690"/>
    <n v="8.4"/>
    <m/>
    <x v="51"/>
    <n v="14"/>
    <s v="14"/>
    <n v="2"/>
    <x v="1"/>
    <n v="0.21000000000000002"/>
    <n v="4.2"/>
    <s v="TRIMPESAS S.A."/>
  </r>
  <r>
    <n v="1002220227"/>
    <s v="UE01"/>
    <d v="2022-04-14T00:00:00"/>
    <d v="1899-12-30T13:22:00"/>
    <s v="012-024-00414978"/>
    <s v="9000813695"/>
    <s v="012-022-00318184"/>
    <n v="3066.8"/>
    <n v="3438.52"/>
    <s v="ZPVN"/>
    <s v="40571030"/>
    <s v="0000399505"/>
    <n v="8002839850"/>
    <n v="1002220227"/>
    <s v="15-00001123"/>
    <s v="SELVALEGRE"/>
    <n v="440"/>
    <s v="BOL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s v="18UE597"/>
    <s v="1"/>
    <s v="Con Pallet"/>
    <n v="0.05"/>
    <n v="22"/>
    <x v="0"/>
    <n v="28745"/>
    <n v="22055"/>
    <n v="6690"/>
    <n v="92.4"/>
    <m/>
    <x v="51"/>
    <n v="14"/>
    <s v="14"/>
    <n v="22"/>
    <x v="1"/>
    <n v="0.21000000000000002"/>
    <n v="4.2"/>
    <s v="TRIMPESAS S.A."/>
  </r>
  <r>
    <n v="1002220194"/>
    <s v="UE01"/>
    <d v="2022-04-14T00:00:00"/>
    <d v="1899-12-30T13:26:00"/>
    <s v="012-024-00414979"/>
    <s v=""/>
    <s v=""/>
    <n v="0"/>
    <n v="0"/>
    <s v="ZPRC"/>
    <s v="2500109130"/>
    <s v="P000034450"/>
    <n v="8002839805"/>
    <n v="100222019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s v="18UE511"/>
    <s v="1"/>
    <s v="Con Pallet"/>
    <n v="0.05"/>
    <n v="24"/>
    <x v="0"/>
    <n v="39430"/>
    <n v="24050"/>
    <n v="15380"/>
    <n v="542.4"/>
    <m/>
    <x v="123"/>
    <n v="14"/>
    <s v="14"/>
    <n v="24"/>
    <x v="1"/>
    <n v="1.1299999999999999"/>
    <n v="22.599999999999998"/>
    <s v="TRAPSA C.A."/>
  </r>
  <r>
    <n v="1002220226"/>
    <s v="UE01"/>
    <d v="2022-04-14T00:00:00"/>
    <d v="1899-12-30T13:29:00"/>
    <s v="012-024-00414980"/>
    <s v="9000813697"/>
    <s v="012-022-00318186"/>
    <n v="2310"/>
    <n v="2589.9899999999998"/>
    <s v="ZPVN"/>
    <s v="40570988"/>
    <s v="P000034457"/>
    <n v="8002839849"/>
    <n v="1002220226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60"/>
    <n v="33080"/>
    <n v="18480"/>
    <n v="0"/>
    <m/>
    <x v="139"/>
    <n v="14"/>
    <s v="14"/>
    <n v="33"/>
    <x v="1"/>
    <n v="0"/>
    <n v="0"/>
    <s v="TRANSPORTE PROPIO"/>
  </r>
  <r>
    <n v="1002220234"/>
    <s v="UE01"/>
    <d v="2022-04-14T00:00:00"/>
    <d v="1899-12-30T13:31:00"/>
    <s v="012-024-00414981"/>
    <s v="9000813699"/>
    <s v="012-022-00318188"/>
    <n v="1817.2"/>
    <n v="2037.45"/>
    <s v="ZPVN"/>
    <s v="40571004"/>
    <s v="0000399510"/>
    <n v="8002839862"/>
    <n v="1002220234"/>
    <s v="15-00001119"/>
    <s v="CAMPEON ANTIHUMEDAD"/>
    <n v="2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s v="18UE664"/>
    <s v="2"/>
    <s v="Sin Pallet"/>
    <n v="0"/>
    <n v="0"/>
    <x v="0"/>
    <n v="18601.111000000001"/>
    <n v="14031.111000000001"/>
    <n v="4570"/>
    <n v="322"/>
    <m/>
    <x v="158"/>
    <n v="14"/>
    <s v="14"/>
    <n v="14"/>
    <x v="1"/>
    <n v="1.1499999999999999"/>
    <n v="23"/>
    <s v="TRANSSJQ S.A."/>
  </r>
  <r>
    <n v="1002220234"/>
    <s v="UE01"/>
    <d v="2022-04-14T00:00:00"/>
    <d v="1899-12-30T13:31:00"/>
    <s v="012-024-00414982"/>
    <s v="9000813698"/>
    <s v="012-022-00318187"/>
    <n v="540"/>
    <n v="605.45000000000005"/>
    <s v="ZPVN"/>
    <s v="40571004"/>
    <s v="0000399511"/>
    <n v="8002839861"/>
    <n v="1002220234"/>
    <s v="15-00001124"/>
    <s v="SELVALEGRE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s v="18UE664"/>
    <s v="2"/>
    <s v="Sin Pallet"/>
    <n v="0"/>
    <n v="0"/>
    <x v="0"/>
    <n v="8578.8889999999992"/>
    <n v="4008.8890000000001"/>
    <n v="4570"/>
    <n v="92"/>
    <m/>
    <x v="158"/>
    <n v="14"/>
    <s v="14"/>
    <n v="4"/>
    <x v="1"/>
    <n v="1.1499999999999999"/>
    <n v="23"/>
    <s v="TRANSSJQ S.A."/>
  </r>
  <r>
    <n v="1002220229"/>
    <s v="UE01"/>
    <d v="2022-04-14T00:00:00"/>
    <d v="1899-12-30T13:33:00"/>
    <s v="012-024-00414983"/>
    <s v="9000813700"/>
    <s v="012-022-00318189"/>
    <n v="4507.8"/>
    <n v="5054.18"/>
    <s v="ZPVN"/>
    <s v="40570794"/>
    <s v="P000034378"/>
    <n v="8002839853"/>
    <n v="1002220229"/>
    <s v="15-00001123"/>
    <s v="SELVALEGRE"/>
    <n v="660"/>
    <s v="BOL"/>
    <s v="103612"/>
    <s v="FUERTES AGUILAR MARITZA ELIZABETH"/>
    <s v="805115"/>
    <s v="BODEGA PROPIA"/>
    <s v="TULCÁN"/>
    <s v="AV VEINTIMILLA NTRE PORTUGAL Y MEX"/>
    <s v="OCTULC"/>
    <s v="O-Carchi-Tulcan"/>
    <n v="159"/>
    <x v="139"/>
    <x v="139"/>
    <s v="100018201"/>
    <s v="GUERRERO MARCELO"/>
    <s v="ZETT"/>
    <s v="18UE520"/>
    <s v="2"/>
    <s v="Sin Pallet"/>
    <n v="0"/>
    <n v="0"/>
    <x v="0"/>
    <n v="50050"/>
    <n v="33090"/>
    <n v="16960"/>
    <n v="382.8"/>
    <m/>
    <x v="137"/>
    <n v="14"/>
    <s v="14"/>
    <n v="33"/>
    <x v="1"/>
    <n v="0.58000000000000007"/>
    <n v="11.6"/>
    <s v="TRAPSA C.A."/>
  </r>
  <r>
    <n v="1002220244"/>
    <s v="UE01"/>
    <d v="2022-04-14T00:00:00"/>
    <d v="1899-12-30T13:59:00"/>
    <s v="012-024-00414984"/>
    <s v="9000809717"/>
    <s v="013-020-00048107"/>
    <n v="3869.57"/>
    <n v="4338.59"/>
    <s v="ZPDF"/>
    <s v="70177988"/>
    <s v="0000396389"/>
    <n v="8002839877"/>
    <n v="1002220244"/>
    <s v="15-00001118"/>
    <s v="TECHCEM"/>
    <n v="32.9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2270"/>
    <n v="32960"/>
    <n v="19310"/>
    <n v="0"/>
    <m/>
    <x v="1"/>
    <n v="14"/>
    <s v="14"/>
    <n v="32.96"/>
    <x v="1"/>
    <n v="0"/>
    <n v="0"/>
    <s v="TRANCONCEM CIA. LTDA."/>
  </r>
  <r>
    <n v="1002220254"/>
    <s v="UE01"/>
    <d v="2022-04-14T00:00:00"/>
    <d v="1899-12-30T14:04:00"/>
    <s v="012-024-00414985"/>
    <s v="9000813710"/>
    <s v="012-022-00318190"/>
    <n v="4353.7"/>
    <n v="4881.3900000000003"/>
    <s v="ZPVN"/>
    <s v="40570977"/>
    <s v="P000034455"/>
    <n v="8002839892"/>
    <n v="1002220254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750"/>
    <n v="34080"/>
    <n v="17670"/>
    <n v="503.2"/>
    <m/>
    <x v="7"/>
    <n v="14"/>
    <s v="14"/>
    <n v="34"/>
    <x v="1"/>
    <n v="0.74"/>
    <n v="14.799999999999999"/>
    <s v="TRANSPORTE PROPIO"/>
  </r>
  <r>
    <n v="1002220236"/>
    <s v="UE01"/>
    <d v="2022-04-14T00:00:00"/>
    <d v="1899-12-30T14:07:00"/>
    <s v="012-024-00414986"/>
    <s v="9000813711"/>
    <s v="012-022-00318191"/>
    <n v="4280.42"/>
    <n v="4799.2299999999996"/>
    <s v="ZPVN"/>
    <s v="40570789"/>
    <s v="0000399178"/>
    <n v="8002839864"/>
    <n v="1002220236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6"/>
    <s v="LATACUMBA LUIS"/>
    <s v="ZETT"/>
    <s v="18UE563"/>
    <s v="1"/>
    <s v="Con Pallet"/>
    <n v="0.05"/>
    <n v="32"/>
    <x v="0"/>
    <n v="49890"/>
    <n v="32070"/>
    <n v="17820"/>
    <n v="281.60000000000002"/>
    <m/>
    <x v="73"/>
    <n v="14"/>
    <s v="14"/>
    <n v="32"/>
    <x v="1"/>
    <n v="0.44000000000000006"/>
    <n v="8.8000000000000007"/>
    <s v="J.V. TRANSPREMIUN CIA.LTDA"/>
  </r>
  <r>
    <n v="1002220224"/>
    <s v="UE01"/>
    <d v="2022-04-14T00:00:00"/>
    <d v="1899-12-30T14:08:00"/>
    <s v="012-024-00414987"/>
    <s v=""/>
    <s v=""/>
    <n v="0"/>
    <n v="0"/>
    <s v="ZPRC"/>
    <s v="2500109131"/>
    <s v="P000034451"/>
    <n v="8002839847"/>
    <n v="100222022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34"/>
    <x v="134"/>
    <s v="100015025"/>
    <s v="ARCINIEGA OSWALDO"/>
    <s v="ZEMT"/>
    <s v="18UE826"/>
    <s v="1"/>
    <s v="Con Pallet"/>
    <n v="0.05"/>
    <n v="24"/>
    <x v="0"/>
    <n v="39610"/>
    <n v="24010"/>
    <n v="15600"/>
    <n v="542.4"/>
    <m/>
    <x v="132"/>
    <n v="14"/>
    <s v="14"/>
    <n v="24"/>
    <x v="1"/>
    <n v="1.1299999999999999"/>
    <n v="22.599999999999998"/>
    <s v="LIDENORTI S.A."/>
  </r>
  <r>
    <n v="1002220242"/>
    <s v="UE01"/>
    <d v="2022-04-14T00:00:00"/>
    <d v="1899-12-30T14:12:00"/>
    <s v="012-024-00414988"/>
    <s v="9000813713"/>
    <s v="012-022-00318193"/>
    <n v="3206.4"/>
    <n v="3595.04"/>
    <s v="ZPVN"/>
    <s v="40571018"/>
    <s v="0000399498"/>
    <n v="8002839873"/>
    <n v="1002220242"/>
    <s v="15-00001119"/>
    <s v="CAMPEON ANTIHUMEDAD"/>
    <n v="48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3300"/>
    <n v="24030"/>
    <n v="9270"/>
    <n v="724.8"/>
    <m/>
    <x v="76"/>
    <n v="14"/>
    <s v="14"/>
    <n v="24"/>
    <x v="1"/>
    <n v="1.51"/>
    <n v="30.2"/>
    <s v="TRANSPORTE PROPIO"/>
  </r>
  <r>
    <n v="1002220242"/>
    <s v="UE01"/>
    <d v="2022-04-14T00:00:00"/>
    <d v="1899-12-30T14:12:00"/>
    <s v="012-024-00414989"/>
    <s v="9000813712"/>
    <s v="012-022-00318192"/>
    <n v="1110.4000000000001"/>
    <n v="1244.99"/>
    <s v="ZPVN"/>
    <s v="40571019"/>
    <s v="0000399499"/>
    <n v="8002839874"/>
    <n v="1002220242"/>
    <s v="15-00001124"/>
    <s v="SELVALEGRE ANTIHUMEDAD"/>
    <n v="16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7280"/>
    <n v="8010"/>
    <n v="9270"/>
    <n v="222.4"/>
    <m/>
    <x v="76"/>
    <n v="14"/>
    <s v="14"/>
    <n v="8"/>
    <x v="1"/>
    <n v="1.3900000000000001"/>
    <n v="27.8"/>
    <s v="TRANSPORTE PROPIO"/>
  </r>
  <r>
    <n v="1002220245"/>
    <s v="UE01"/>
    <d v="2022-04-14T00:00:00"/>
    <d v="1899-12-30T14:28:00"/>
    <s v="012-024-00414990"/>
    <s v="9000813714"/>
    <s v="012-022-00318194"/>
    <n v="4422.3999999999996"/>
    <n v="4958.43"/>
    <s v="ZPVN"/>
    <s v="40570798"/>
    <s v="P000034380"/>
    <n v="8002839879"/>
    <n v="1002220245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94"/>
    <x v="94"/>
    <s v="10003496"/>
    <s v="AYALA LOPEZ PABLO ERNESTO"/>
    <s v="ZETT"/>
    <s v="18UE719"/>
    <s v="1"/>
    <s v="Con Pallet"/>
    <n v="0.05"/>
    <n v="32"/>
    <x v="0"/>
    <n v="50550"/>
    <n v="32080"/>
    <n v="18470"/>
    <n v="537.6"/>
    <m/>
    <x v="92"/>
    <n v="14"/>
    <s v="14"/>
    <n v="32"/>
    <x v="1"/>
    <n v="0.84000000000000008"/>
    <n v="16.8"/>
    <s v="TRAPSA C.A."/>
  </r>
  <r>
    <n v="1002220246"/>
    <s v="UE01"/>
    <d v="2022-04-14T00:00:00"/>
    <d v="1899-12-30T14:40:00"/>
    <s v="012-024-00414991"/>
    <s v=""/>
    <s v=""/>
    <n v="0"/>
    <n v="0"/>
    <s v="ZPRC"/>
    <s v="2500109086"/>
    <s v="P000034343"/>
    <n v="8002839881"/>
    <n v="1002220246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s v="18UE215"/>
    <s v="1"/>
    <s v="Con Pallet"/>
    <n v="0.05"/>
    <n v="12"/>
    <x v="0"/>
    <n v="20962.5"/>
    <n v="12022.5"/>
    <n v="8940"/>
    <n v="50.4"/>
    <m/>
    <x v="70"/>
    <n v="14"/>
    <s v="14"/>
    <n v="12"/>
    <x v="1"/>
    <n v="0.21"/>
    <n v="4.2"/>
    <s v="LIDENORTI S.A."/>
  </r>
  <r>
    <n v="1002220246"/>
    <s v="UE01"/>
    <d v="2022-04-14T00:00:00"/>
    <d v="1899-12-30T14:40:00"/>
    <s v="012-024-00414992"/>
    <s v=""/>
    <s v=""/>
    <n v="0"/>
    <n v="0"/>
    <s v="ZPRC"/>
    <s v="2500109085"/>
    <s v="P000034342"/>
    <n v="8002839880"/>
    <n v="1002220246"/>
    <s v="15-00001123"/>
    <s v="SELVALEGRE"/>
    <n v="40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s v="18UE215"/>
    <s v="1"/>
    <s v="Con Pallet"/>
    <n v="0.05"/>
    <n v="20"/>
    <x v="0"/>
    <n v="28977.5"/>
    <n v="20037.5"/>
    <n v="8940"/>
    <n v="84"/>
    <m/>
    <x v="70"/>
    <n v="14"/>
    <s v="14"/>
    <n v="20"/>
    <x v="1"/>
    <n v="0.21"/>
    <n v="4.2"/>
    <s v="LIDENORTI S.A."/>
  </r>
  <r>
    <n v="1002220249"/>
    <s v="UE01"/>
    <d v="2022-04-14T00:00:00"/>
    <d v="1899-12-30T14:47:00"/>
    <s v="012-024-00414993"/>
    <s v="9000813717"/>
    <s v="012-022-00318196"/>
    <n v="557.6"/>
    <n v="625.17999999999995"/>
    <s v="ZPVN"/>
    <s v="40571036"/>
    <s v="P000034468"/>
    <n v="8002839887"/>
    <n v="1002220249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s v="18UE345"/>
    <s v="1"/>
    <s v="Con Pallet"/>
    <n v="0.05"/>
    <n v="4"/>
    <x v="0"/>
    <n v="11265"/>
    <n v="4010"/>
    <n v="7255"/>
    <n v="7.2"/>
    <m/>
    <x v="172"/>
    <n v="14"/>
    <s v="14"/>
    <n v="4"/>
    <x v="1"/>
    <n v="0.09"/>
    <n v="1.8"/>
    <s v="TRIMPESAS S.A."/>
  </r>
  <r>
    <n v="1002220249"/>
    <s v="UE01"/>
    <d v="2022-04-14T00:00:00"/>
    <d v="1899-12-30T14:47:00"/>
    <s v="012-024-00414994"/>
    <s v="9000813716"/>
    <s v="012-022-00318195"/>
    <n v="2760"/>
    <n v="3094.53"/>
    <s v="ZPVN"/>
    <s v="40571035"/>
    <s v="P000034467"/>
    <n v="8002839886"/>
    <n v="1002220249"/>
    <s v="15-00001123"/>
    <s v="SELVALEGRE"/>
    <n v="40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s v="18UE345"/>
    <s v="1"/>
    <s v="Con Pallet"/>
    <n v="0.05"/>
    <n v="20"/>
    <x v="0"/>
    <n v="27305"/>
    <n v="20050"/>
    <n v="7255"/>
    <n v="36"/>
    <m/>
    <x v="172"/>
    <n v="14"/>
    <s v="14"/>
    <n v="20"/>
    <x v="1"/>
    <n v="0.09"/>
    <n v="1.8"/>
    <s v="TRIMPESAS S.A."/>
  </r>
  <r>
    <n v="1002220264"/>
    <s v="UE01"/>
    <d v="2022-04-14T00:00:00"/>
    <d v="1899-12-30T14:52:00"/>
    <s v="012-024-00414995"/>
    <s v="9000813720"/>
    <s v="012-022-00318199"/>
    <n v="823.85"/>
    <n v="923.7"/>
    <s v="ZPVN"/>
    <s v="40571058"/>
    <s v="P000034473"/>
    <n v="8002839904"/>
    <n v="1002220264"/>
    <s v="15-00001115"/>
    <s v="ARMADURO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s v="18UE661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</r>
  <r>
    <n v="1002220264"/>
    <s v="UE01"/>
    <d v="2022-04-14T00:00:00"/>
    <d v="1899-12-30T14:52:00"/>
    <s v="012-024-00414996"/>
    <s v="9000813718"/>
    <s v="012-022-00318197"/>
    <n v="748.21"/>
    <n v="838.9"/>
    <s v="ZPVN"/>
    <s v="40571059"/>
    <s v="P000034474"/>
    <n v="8002839903"/>
    <n v="1002220264"/>
    <s v="15-00001120"/>
    <s v="CAMPEON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s v="18UE661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</r>
  <r>
    <n v="1002220264"/>
    <s v="UE01"/>
    <d v="2022-04-14T00:00:00"/>
    <d v="1899-12-30T14:52:00"/>
    <s v="012-024-00414997"/>
    <s v="9000813719"/>
    <s v="012-022-00318198"/>
    <n v="815.58"/>
    <n v="914.43"/>
    <s v="ZPVN"/>
    <s v="40571057"/>
    <s v="P000034472"/>
    <n v="8002839905"/>
    <n v="1002220264"/>
    <s v="15-00001123"/>
    <s v="SELVALEGRE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s v="18UE661"/>
    <s v="2"/>
    <s v="Sin Pallet"/>
    <n v="0"/>
    <n v="0"/>
    <x v="0"/>
    <n v="9036.6669999999995"/>
    <n v="6013.3339999999998"/>
    <n v="3023.3330000000001"/>
    <n v="25.2"/>
    <m/>
    <x v="104"/>
    <n v="14"/>
    <s v="14"/>
    <n v="6"/>
    <x v="1"/>
    <n v="0.21"/>
    <n v="4.2"/>
    <s v="LA ARMENIA S.A."/>
  </r>
  <r>
    <n v="1002220279"/>
    <s v="UE01"/>
    <d v="2022-04-14T00:00:00"/>
    <d v="1899-12-30T15:00:00"/>
    <s v="012-024-00414998"/>
    <s v="9000813722"/>
    <s v="012-022-00318201"/>
    <n v="1073.5999999999999"/>
    <n v="1203.73"/>
    <s v="ZPVN"/>
    <s v="40571073"/>
    <s v="0000399545"/>
    <n v="8002839924"/>
    <n v="1002220279"/>
    <s v="15-00001119"/>
    <s v="CAMPEON ANTIHUMEDAD"/>
    <n v="160"/>
    <s v="BOL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s v="18UE627"/>
    <s v="2"/>
    <s v="Sin Pallet"/>
    <n v="0"/>
    <n v="0"/>
    <x v="0"/>
    <n v="12617.778"/>
    <n v="8017.7780000000002"/>
    <n v="4600"/>
    <n v="100.8"/>
    <m/>
    <x v="134"/>
    <n v="14"/>
    <s v="14"/>
    <n v="8"/>
    <x v="1"/>
    <n v="0.63"/>
    <n v="12.6"/>
    <s v="LIDENORTI S.A."/>
  </r>
  <r>
    <n v="1002220279"/>
    <s v="UE01"/>
    <d v="2022-04-14T00:00:00"/>
    <d v="1899-12-30T15:00:00"/>
    <s v="012-024-00414999"/>
    <s v="9000813721"/>
    <s v="012-022-00318200"/>
    <n v="1376"/>
    <n v="1542.78"/>
    <s v="ZPVN"/>
    <s v="40571073"/>
    <s v="0000399547"/>
    <n v="8002839925"/>
    <n v="1002220279"/>
    <s v="15-00001124"/>
    <s v="SELVALEGRE ANTIHUMEDAD"/>
    <n v="200"/>
    <s v="BOL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s v="18UE627"/>
    <s v="2"/>
    <s v="Sin Pallet"/>
    <n v="0"/>
    <n v="0"/>
    <x v="0"/>
    <n v="14622.222"/>
    <n v="10022.222"/>
    <n v="4600"/>
    <n v="126"/>
    <m/>
    <x v="134"/>
    <n v="14"/>
    <s v="14"/>
    <n v="10"/>
    <x v="1"/>
    <n v="0.63"/>
    <n v="12.6"/>
    <s v="LIDENORTI S.A."/>
  </r>
  <r>
    <n v="1002220247"/>
    <s v="UE01"/>
    <d v="2022-04-14T00:00:00"/>
    <d v="1899-12-30T15:01:00"/>
    <s v="012-024-00415000"/>
    <s v="9000813725"/>
    <s v="012-022-00318203"/>
    <n v="2192"/>
    <n v="2457.6799999999998"/>
    <s v="ZPVN"/>
    <s v="40570808"/>
    <s v="0000399210"/>
    <n v="8002839882"/>
    <n v="1002220247"/>
    <s v="15-00001115"/>
    <s v="ARMADURO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s v="18UE96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</r>
  <r>
    <n v="1002220247"/>
    <s v="UE01"/>
    <d v="2022-04-14T00:00:00"/>
    <d v="1899-12-30T15:01:00"/>
    <s v="012-024-00415001"/>
    <s v="9000813724"/>
    <s v="012-022-00318202"/>
    <n v="2169.6"/>
    <n v="2432.5700000000002"/>
    <s v="ZPVN"/>
    <s v="40570808"/>
    <s v="0000399209"/>
    <n v="8002839883"/>
    <n v="1002220247"/>
    <s v="15-00001123"/>
    <s v="SELVALEGRE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s v="18UE96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</r>
  <r>
    <n v="1002220282"/>
    <s v="UE01"/>
    <d v="2022-04-14T00:00:00"/>
    <d v="1899-12-30T15:14:00"/>
    <s v="012-024-00415002"/>
    <s v="9000809717"/>
    <s v="013-020-00048107"/>
    <n v="3563.16"/>
    <n v="3995.03"/>
    <s v="ZPDF"/>
    <s v="70177988"/>
    <s v="0000398796"/>
    <n v="8002839932"/>
    <n v="1002220282"/>
    <s v="15-00001118"/>
    <s v="TECHCEM"/>
    <n v="30.35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s v="18IBB5730"/>
    <s v="2"/>
    <s v="Sin Pallet"/>
    <n v="0"/>
    <n v="0"/>
    <x v="1"/>
    <n v="48760"/>
    <n v="30350"/>
    <n v="18410"/>
    <n v="0"/>
    <m/>
    <x v="1"/>
    <n v="14"/>
    <s v="14"/>
    <n v="30.35"/>
    <x v="1"/>
    <n v="0"/>
    <n v="0"/>
    <s v="TRANSCONCEM CIA. LTDA."/>
  </r>
  <r>
    <n v="1002220272"/>
    <s v="UE01"/>
    <d v="2022-04-14T00:00:00"/>
    <d v="1899-12-30T15:27:00"/>
    <s v="012-024-00415003"/>
    <s v="9000813766"/>
    <s v="012-022-00318205"/>
    <n v="533.6"/>
    <n v="598.27"/>
    <s v="ZPVN"/>
    <s v="40570690"/>
    <s v="P000034347"/>
    <n v="8002839917"/>
    <n v="1002220272"/>
    <s v="15-00001115"/>
    <s v="ARMADURO"/>
    <n v="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s v="18UE544"/>
    <s v="1"/>
    <s v="Con Pallet"/>
    <n v="0.05"/>
    <n v="4"/>
    <x v="0"/>
    <n v="13232.5"/>
    <n v="4007.5"/>
    <n v="9225"/>
    <n v="72"/>
    <m/>
    <x v="152"/>
    <n v="14"/>
    <s v="14"/>
    <n v="4"/>
    <x v="1"/>
    <n v="0.9"/>
    <n v="18"/>
    <s v="SANJOPAS S.A."/>
  </r>
  <r>
    <n v="1002220272"/>
    <s v="UE01"/>
    <d v="2022-04-14T00:00:00"/>
    <d v="1899-12-30T15:27:00"/>
    <s v="012-024-00415004"/>
    <s v="9000813765"/>
    <s v="012-022-00318204"/>
    <n v="3712.8"/>
    <n v="4162.82"/>
    <s v="ZPVN"/>
    <s v="40570689"/>
    <s v="P000034346"/>
    <n v="8002839916"/>
    <n v="1002220272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s v="18UE544"/>
    <s v="1"/>
    <s v="Con Pallet"/>
    <n v="0.05"/>
    <n v="28"/>
    <x v="0"/>
    <n v="37277.5"/>
    <n v="28052.5"/>
    <n v="9225"/>
    <n v="504"/>
    <m/>
    <x v="152"/>
    <n v="14"/>
    <s v="14"/>
    <n v="28"/>
    <x v="1"/>
    <n v="0.9"/>
    <n v="18"/>
    <s v="SANJOPAS S.A."/>
  </r>
  <r>
    <n v="1002220190"/>
    <s v="UE01"/>
    <d v="2022-04-14T00:00:00"/>
    <d v="1899-12-30T15:30:00"/>
    <s v="012-024-00415005"/>
    <s v="9000813651"/>
    <s v="013-020-00048337"/>
    <n v="3235.2"/>
    <n v="3627.32"/>
    <s v="ZPDF"/>
    <s v="70178983"/>
    <s v="0000399456"/>
    <n v="8002839802"/>
    <n v="1002220190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128"/>
    <x v="128"/>
    <s v="10008240"/>
    <s v="ROJAS POZO JORGE ANIBAL"/>
    <s v="ZEMT"/>
    <s v="18UE647"/>
    <s v="1"/>
    <s v="Con Pallet"/>
    <n v="0.05"/>
    <n v="24"/>
    <x v="0"/>
    <n v="40490"/>
    <n v="24050"/>
    <n v="16440"/>
    <n v="465.6"/>
    <m/>
    <x v="126"/>
    <n v="14"/>
    <s v="14"/>
    <n v="24"/>
    <x v="1"/>
    <n v="0.97000000000000008"/>
    <n v="19.400000000000002"/>
    <s v="TRIMPESAS S.A."/>
  </r>
  <r>
    <n v="1002220300"/>
    <s v="UE01"/>
    <d v="2022-04-14T00:00:00"/>
    <d v="1899-12-30T15:32:00"/>
    <s v="012-024-00415006"/>
    <s v="9000813768"/>
    <s v="012-022-00318207"/>
    <n v="2509.1999999999998"/>
    <n v="2813.33"/>
    <s v="ZPVN"/>
    <s v="40571082"/>
    <s v="P000034480"/>
    <n v="8002839946"/>
    <n v="1002220300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85"/>
    <n v="18045"/>
    <n v="6340"/>
    <n v="68.400000000000006"/>
    <m/>
    <x v="89"/>
    <n v="14"/>
    <s v="14"/>
    <n v="18"/>
    <x v="1"/>
    <n v="0.19"/>
    <n v="3.8000000000000003"/>
    <s v="TRANSPORTE PROPIO"/>
  </r>
  <r>
    <n v="1002220300"/>
    <s v="UE01"/>
    <d v="2022-04-14T00:00:00"/>
    <d v="1899-12-30T15:32:00"/>
    <s v="012-024-00415007"/>
    <s v="9000813767"/>
    <s v="012-022-00318206"/>
    <n v="760.8"/>
    <n v="853.02"/>
    <s v="ZPVN"/>
    <s v="40571081"/>
    <s v="P000034479"/>
    <n v="8002839947"/>
    <n v="1002220300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55"/>
    <n v="6015"/>
    <n v="6340"/>
    <n v="22.8"/>
    <m/>
    <x v="89"/>
    <n v="14"/>
    <s v="14"/>
    <n v="6"/>
    <x v="1"/>
    <n v="0.19"/>
    <n v="3.8000000000000003"/>
    <s v="TRANSPORTE PROPIO"/>
  </r>
  <r>
    <n v="1002220291"/>
    <s v="UE01"/>
    <d v="2022-04-14T00:00:00"/>
    <d v="1899-12-30T15:34:00"/>
    <s v="012-024-00415008"/>
    <s v="9000813769"/>
    <s v="012-022-00318208"/>
    <n v="2343.91"/>
    <n v="2628.01"/>
    <s v="ZPVN"/>
    <s v="40571063"/>
    <s v="0000399555"/>
    <n v="8002839938"/>
    <n v="1002220291"/>
    <s v="15-00001115"/>
    <s v="ARMADURO"/>
    <n v="360"/>
    <s v="BOL"/>
    <s v="102140"/>
    <s v="DIMATECO"/>
    <s v="803883"/>
    <s v="FABRICA MONICA RUALES-LATACUNGA"/>
    <s v="LATACUNGA"/>
    <s v="AV COTOPAXI Y PARQUE CENTRAL"/>
    <s v="OXLASS"/>
    <s v="O-Cotopaxi-Lasso"/>
    <n v="178"/>
    <x v="31"/>
    <x v="31"/>
    <s v="100014899"/>
    <s v="PILLAJO LUIS"/>
    <s v="ZEMU"/>
    <s v="18UE517"/>
    <s v="2"/>
    <s v="Sin Pallet"/>
    <n v="0"/>
    <n v="0"/>
    <x v="0"/>
    <n v="27010"/>
    <n v="18050"/>
    <n v="8960"/>
    <n v="248.4"/>
    <m/>
    <x v="29"/>
    <n v="14"/>
    <s v="14"/>
    <n v="18"/>
    <x v="1"/>
    <n v="0.69000000000000006"/>
    <n v="13.8"/>
    <s v="SANJOPAS S.A."/>
  </r>
  <r>
    <n v="1002220306"/>
    <s v="UE01"/>
    <d v="2022-04-14T00:00:00"/>
    <d v="1899-12-30T15:36:00"/>
    <s v="012-024-00415009"/>
    <s v="9000813706"/>
    <s v="013-020-00048341"/>
    <n v="1096"/>
    <n v="1228.8399999999999"/>
    <s v="ZPDF"/>
    <s v="70179003"/>
    <s v="0000399566"/>
    <n v="8002839953"/>
    <n v="1002220306"/>
    <s v="15-00001119"/>
    <s v="CAMPEON ANTIHUMEDAD"/>
    <n v="16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s v="18UE787"/>
    <s v="2"/>
    <s v="Sin Pallet"/>
    <n v="0"/>
    <n v="0"/>
    <x v="0"/>
    <n v="14523.333000000001"/>
    <n v="8013.3329999999996"/>
    <n v="6510"/>
    <n v="208"/>
    <m/>
    <x v="102"/>
    <n v="14"/>
    <s v="14"/>
    <n v="8"/>
    <x v="1"/>
    <n v="1.3"/>
    <n v="26"/>
    <s v="TRANSSJQ S.A."/>
  </r>
  <r>
    <n v="1002220306"/>
    <s v="UE01"/>
    <d v="2022-04-14T00:00:00"/>
    <d v="1899-12-30T15:36:00"/>
    <s v="012-024-00415010"/>
    <s v="9000813705"/>
    <s v="013-020-00048340"/>
    <n v="2278.4"/>
    <n v="2554.56"/>
    <s v="ZPDF"/>
    <s v="70179002"/>
    <s v="0000399565"/>
    <n v="8002839954"/>
    <n v="1002220306"/>
    <s v="15-00001124"/>
    <s v="SELVALEGRE ANTIHUMEDAD"/>
    <n v="32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s v="18UE787"/>
    <s v="2"/>
    <s v="Sin Pallet"/>
    <n v="0"/>
    <n v="0"/>
    <x v="0"/>
    <n v="22536.667000000001"/>
    <n v="16026.666999999999"/>
    <n v="6510"/>
    <n v="416"/>
    <m/>
    <x v="102"/>
    <n v="14"/>
    <s v="14"/>
    <n v="16"/>
    <x v="1"/>
    <n v="1.3"/>
    <n v="26"/>
    <s v="TRANSSJQ S.A."/>
  </r>
  <r>
    <n v="1002220315"/>
    <s v="UE01"/>
    <d v="2022-04-14T00:00:00"/>
    <d v="1899-12-30T15:41:00"/>
    <s v="012-024-00415011"/>
    <s v="9000813770"/>
    <s v="012-022-00318209"/>
    <n v="2444.9"/>
    <n v="2741.24"/>
    <s v="ZPVN"/>
    <s v="40571084"/>
    <s v="P000034481"/>
    <n v="8002839968"/>
    <n v="1002220315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00"/>
    <n v="18040"/>
    <n v="9160"/>
    <n v="118.8"/>
    <m/>
    <x v="23"/>
    <n v="14"/>
    <s v="14"/>
    <n v="18"/>
    <x v="1"/>
    <n v="0.33"/>
    <n v="6.6"/>
    <s v="TRANSPORTE PROPIO"/>
  </r>
  <r>
    <n v="1002220328"/>
    <s v="UE01"/>
    <d v="2022-04-14T00:00:00"/>
    <d v="1899-12-30T15:56:00"/>
    <s v="012-024-00415012"/>
    <s v="9000813775"/>
    <s v="012-022-00318210"/>
    <n v="2509.1999999999998"/>
    <n v="2813.33"/>
    <s v="ZPVN"/>
    <s v="40571103"/>
    <s v="P000034484"/>
    <n v="8002839982"/>
    <n v="1002220328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66"/>
    <x v="66"/>
    <s v="100014865"/>
    <s v="LANDI LUIS"/>
    <s v="ZEMU"/>
    <s v="18UE358"/>
    <s v="2"/>
    <s v="Sin Pallet"/>
    <n v="0"/>
    <n v="0"/>
    <x v="0"/>
    <n v="27320"/>
    <n v="18020"/>
    <n v="9300"/>
    <n v="68.400000000000006"/>
    <m/>
    <x v="64"/>
    <n v="14"/>
    <s v="14"/>
    <n v="18"/>
    <x v="1"/>
    <n v="0.19"/>
    <n v="3.8000000000000003"/>
    <s v="TRANSVOLCA S.A."/>
  </r>
  <r>
    <n v="1002220320"/>
    <s v="UE01"/>
    <d v="2022-04-14T00:00:00"/>
    <d v="1899-12-30T16:23:00"/>
    <s v="012-024-00415013"/>
    <s v=""/>
    <s v=""/>
    <n v="0"/>
    <n v="0"/>
    <s v="ZPRC"/>
    <s v="2500109096"/>
    <s v="P000034373"/>
    <n v="8002839974"/>
    <n v="1002220320"/>
    <s v="15-00000218"/>
    <s v="MAGNO HE"/>
    <n v="32.1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940"/>
    <n v="32110"/>
    <n v="17830"/>
    <n v="0"/>
    <m/>
    <x v="3"/>
    <n v="14"/>
    <s v="14"/>
    <n v="32.11"/>
    <x v="1"/>
    <n v="0"/>
    <n v="0"/>
    <s v="UNICON"/>
  </r>
  <r>
    <n v="1002220324"/>
    <s v="UE01"/>
    <d v="2022-04-14T00:00:00"/>
    <d v="1899-12-30T16:47:00"/>
    <s v="012-024-00415014"/>
    <s v="9000813763"/>
    <s v="013-020-00048342"/>
    <n v="2379.37"/>
    <n v="2667.76"/>
    <s v="ZPDF"/>
    <s v="70179010"/>
    <s v="0000399579"/>
    <n v="8002839977"/>
    <n v="1002220324"/>
    <s v="15-00001119"/>
    <s v="CAMPEON ANTIHUMEDAD"/>
    <n v="360"/>
    <s v="BOL"/>
    <s v="103008"/>
    <s v="INDUSTRIA ACEROS MONTECRISTI"/>
    <s v="807415"/>
    <s v="FERRETERIA JOSE ALAVA"/>
    <s v="FLAVIO ALFARO"/>
    <s v="AV. CARLOS ALBERTO ARAY"/>
    <s v="OMFLAV"/>
    <s v="O-Manabi-Flavioalfaro"/>
    <n v="345"/>
    <x v="60"/>
    <x v="60"/>
    <s v="10007757"/>
    <s v="GUALACATA FERNANDEZ MANUEL RAUL"/>
    <s v="ZEMU"/>
    <s v="18UE769"/>
    <s v="2"/>
    <s v="Sin Pallet"/>
    <n v="0"/>
    <n v="0"/>
    <x v="0"/>
    <n v="26880"/>
    <n v="18010"/>
    <n v="8870"/>
    <n v="334.8"/>
    <m/>
    <x v="58"/>
    <n v="14"/>
    <s v="14"/>
    <n v="18"/>
    <x v="1"/>
    <n v="0.93"/>
    <n v="18.600000000000001"/>
    <s v="ALQUINGA &amp; ALQUINGA"/>
  </r>
  <r>
    <n v="1002220350"/>
    <s v="UE01"/>
    <d v="2022-04-14T00:00:00"/>
    <d v="1899-12-30T16:48:00"/>
    <s v="012-024-00415015"/>
    <s v="9000813780"/>
    <s v="012-022-00318211"/>
    <n v="3931.17"/>
    <n v="4407.6499999999996"/>
    <s v="ZPVN"/>
    <s v="40570968"/>
    <s v="0000399410"/>
    <n v="8002840002"/>
    <n v="1002220350"/>
    <s v="15-00001121"/>
    <s v="GLADIADOR"/>
    <n v="32.22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2150"/>
    <n v="32220"/>
    <n v="19930"/>
    <n v="79.260000000000005"/>
    <m/>
    <x v="18"/>
    <n v="14"/>
    <s v="14"/>
    <n v="32.22"/>
    <x v="1"/>
    <n v="2.4599627560521418"/>
    <n v="2.4599627560521418"/>
    <s v="LA ARMENIA S.A."/>
  </r>
  <r>
    <n v="1002220314"/>
    <s v="UE01"/>
    <d v="2022-04-14T00:00:00"/>
    <d v="1899-12-30T16:51:00"/>
    <s v="012-024-00415016"/>
    <s v="9000811207"/>
    <s v="013-020-00048157"/>
    <n v="2572.8000000000002"/>
    <n v="2884.64"/>
    <s v="ZPDF"/>
    <s v="70178303"/>
    <s v="0000397460"/>
    <n v="8002839965"/>
    <n v="1002220314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72"/>
    <x v="172"/>
    <s v="10004392"/>
    <s v="KLEVER"/>
    <s v="ZETT"/>
    <s v="18UE328"/>
    <s v="2"/>
    <s v="Sin Pallet"/>
    <n v="0"/>
    <n v="0"/>
    <x v="1"/>
    <n v="49840"/>
    <n v="32050"/>
    <n v="17790"/>
    <n v="0"/>
    <m/>
    <x v="168"/>
    <n v="14"/>
    <s v="14"/>
    <n v="32"/>
    <x v="1"/>
    <n v="0"/>
    <n v="0"/>
    <s v="TRANSLOBOL S.A."/>
  </r>
  <r>
    <n v="1002220326"/>
    <s v="UE01"/>
    <d v="2022-04-14T00:00:00"/>
    <d v="1899-12-30T16:56:00"/>
    <s v="012-024-00415017"/>
    <s v="9000813782"/>
    <s v="012-022-00318212"/>
    <n v="3295.42"/>
    <n v="3694.85"/>
    <s v="ZPVN"/>
    <s v="40571100"/>
    <s v="P000034483"/>
    <n v="8002839981"/>
    <n v="1002220326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4869"/>
    <s v="ROCHA JORGE"/>
    <s v="ZEMT"/>
    <s v="18UE718"/>
    <s v="1"/>
    <s v="Con Pallet"/>
    <n v="0.05"/>
    <n v="24"/>
    <x v="0"/>
    <n v="40010"/>
    <n v="24030"/>
    <n v="15980"/>
    <n v="72"/>
    <m/>
    <x v="62"/>
    <n v="14"/>
    <s v="14"/>
    <n v="24"/>
    <x v="1"/>
    <n v="0.15"/>
    <n v="3"/>
    <s v="TRAPSA C.A."/>
  </r>
  <r>
    <n v="1002220376"/>
    <s v="UE01"/>
    <d v="2022-04-14T00:00:00"/>
    <d v="1899-12-30T17:01:00"/>
    <s v="012-024-00415018"/>
    <s v="9000813795"/>
    <s v="012-022-00318213"/>
    <n v="2329.7199999999998"/>
    <n v="2612.1"/>
    <s v="ZPVN"/>
    <s v="40571124"/>
    <s v="P000034489"/>
    <n v="8002840023"/>
    <n v="1002220376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s v="18UE665"/>
    <s v="2"/>
    <s v="Sin Pallet"/>
    <n v="0"/>
    <n v="0"/>
    <x v="0"/>
    <n v="26960"/>
    <n v="18010"/>
    <n v="8950"/>
    <n v="338.4"/>
    <m/>
    <x v="147"/>
    <n v="14"/>
    <s v="14"/>
    <n v="18"/>
    <x v="1"/>
    <n v="0.94"/>
    <n v="18.799999999999997"/>
    <s v="RUTAS COTACACHENSES S.A."/>
  </r>
  <r>
    <n v="1002220335"/>
    <s v="UE01"/>
    <d v="2022-04-14T00:00:00"/>
    <d v="1899-12-30T17:10:00"/>
    <s v="012-024-00415019"/>
    <s v=""/>
    <s v=""/>
    <n v="0"/>
    <n v="0"/>
    <s v="ZPRC"/>
    <s v="2500109128"/>
    <s v="P000034448"/>
    <n v="8002839986"/>
    <n v="1002220335"/>
    <s v="15-00001120"/>
    <s v="CAMPEON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s v="18UE561"/>
    <s v="1"/>
    <s v="Con Pallet"/>
    <n v="0.05"/>
    <n v="4"/>
    <x v="0"/>
    <n v="12913.75"/>
    <n v="4003.75"/>
    <n v="8910"/>
    <n v="16.8"/>
    <m/>
    <x v="73"/>
    <n v="14"/>
    <s v="14"/>
    <n v="4"/>
    <x v="1"/>
    <n v="0.21000000000000002"/>
    <n v="4.2"/>
    <s v="J.V. TRANSPREMIUN CIA.LTDA"/>
  </r>
  <r>
    <n v="1002220335"/>
    <s v="UE01"/>
    <d v="2022-04-14T00:00:00"/>
    <d v="1899-12-30T17:10:00"/>
    <s v="012-024-00415020"/>
    <s v=""/>
    <s v=""/>
    <n v="0"/>
    <n v="0"/>
    <s v="ZPRC"/>
    <s v="2500109127"/>
    <s v="P000034447"/>
    <n v="8002839987"/>
    <n v="1002220335"/>
    <s v="15-00001123"/>
    <s v="SELVALEGRE"/>
    <n v="56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s v="18UE561"/>
    <s v="1"/>
    <s v="Con Pallet"/>
    <n v="0.05"/>
    <n v="28"/>
    <x v="0"/>
    <n v="36936.25"/>
    <n v="28026.25"/>
    <n v="8910"/>
    <n v="117.6"/>
    <m/>
    <x v="73"/>
    <n v="14"/>
    <s v="14"/>
    <n v="28"/>
    <x v="1"/>
    <n v="0.21"/>
    <n v="4.2"/>
    <s v="J.V. TRANSPREMIUN CIA.LTDA"/>
  </r>
  <r>
    <n v="1002220396"/>
    <s v="UE01"/>
    <d v="2022-04-14T00:00:00"/>
    <d v="1899-12-30T17:23:00"/>
    <s v="012-024-00415021"/>
    <s v="9000813798"/>
    <s v="012-022-00318215"/>
    <n v="266.8"/>
    <n v="299.14"/>
    <s v="ZPVN"/>
    <s v="40570694"/>
    <s v="0000399283"/>
    <n v="8002840044"/>
    <n v="1002220396"/>
    <s v="15-00001115"/>
    <s v="ARMADURO"/>
    <n v="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6850.8819999999996"/>
    <n v="2005.8820000000001"/>
    <n v="4845"/>
    <n v="29.6"/>
    <m/>
    <x v="107"/>
    <n v="14"/>
    <s v="14"/>
    <n v="2"/>
    <x v="1"/>
    <n v="0.74"/>
    <n v="14.8"/>
    <s v="TRANSPORTE PROPIO"/>
  </r>
  <r>
    <n v="1002220396"/>
    <s v="UE01"/>
    <d v="2022-04-14T00:00:00"/>
    <d v="1899-12-30T17:23:00"/>
    <s v="012-024-00415022"/>
    <s v="9000813797"/>
    <s v="012-022-00318214"/>
    <n v="1989"/>
    <n v="2230.08"/>
    <s v="ZPVN"/>
    <s v="40570693"/>
    <s v="0000399282"/>
    <n v="8002840043"/>
    <n v="1002220396"/>
    <s v="15-00001123"/>
    <s v="SELVALEGRE"/>
    <n v="30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9889.117999999999"/>
    <n v="15044.118"/>
    <n v="4845"/>
    <n v="222"/>
    <m/>
    <x v="107"/>
    <n v="14"/>
    <s v="14"/>
    <n v="15"/>
    <x v="1"/>
    <n v="0.74"/>
    <n v="14.8"/>
    <s v="TRANSPORTE PROPIO"/>
  </r>
  <r>
    <n v="1002220362"/>
    <s v="UE01"/>
    <d v="2022-04-14T00:00:00"/>
    <d v="1899-12-30T17:25:00"/>
    <s v="012-024-00415023"/>
    <s v="9000811207"/>
    <s v="013-020-00048157"/>
    <n v="2572.8000000000002"/>
    <n v="2884.64"/>
    <s v="ZPDF"/>
    <s v="70178303"/>
    <s v="0000397463"/>
    <n v="8002840011"/>
    <n v="100222036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28"/>
    <x v="28"/>
    <s v="100021196"/>
    <s v="CASTILLO PATRICIO"/>
    <s v="ZETT"/>
    <s v="18UE343"/>
    <s v="2"/>
    <s v="Sin Pallet"/>
    <n v="0"/>
    <n v="0"/>
    <x v="1"/>
    <n v="50260"/>
    <n v="32000"/>
    <n v="18260"/>
    <n v="0"/>
    <m/>
    <x v="26"/>
    <n v="14"/>
    <s v="14"/>
    <n v="32"/>
    <x v="1"/>
    <n v="0"/>
    <n v="0"/>
    <s v="TRIMPESAS S.A."/>
  </r>
  <r>
    <n v="1002220355"/>
    <s v="UE01"/>
    <d v="2022-04-14T00:00:00"/>
    <d v="1899-12-30T17:28:00"/>
    <s v="012-024-00415024"/>
    <s v="9000809717"/>
    <s v="013-020-00048107"/>
    <n v="3659.42"/>
    <n v="4102.97"/>
    <s v="ZPDF"/>
    <s v="70177988"/>
    <s v="0000399280"/>
    <n v="8002840005"/>
    <n v="1002220355"/>
    <s v="15-00001118"/>
    <s v="TECHCEM"/>
    <n v="31.1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680"/>
    <n v="31170"/>
    <n v="18510"/>
    <n v="0"/>
    <m/>
    <x v="1"/>
    <n v="14"/>
    <s v="14"/>
    <n v="31.17"/>
    <x v="1"/>
    <n v="0"/>
    <n v="0"/>
    <s v="TRANSCONCEM CIA. LTDA."/>
  </r>
  <r>
    <n v="1002220392"/>
    <s v="UE01"/>
    <d v="2022-04-14T00:00:00"/>
    <d v="1899-12-30T17:29:00"/>
    <s v="012-024-00415025"/>
    <s v="9000813800"/>
    <s v="012-022-00318217"/>
    <n v="1898.4"/>
    <n v="2128.5"/>
    <s v="ZPVN"/>
    <s v="40571096"/>
    <s v="0000399588"/>
    <n v="8002840039"/>
    <n v="1002220392"/>
    <s v="15-00001119"/>
    <s v="CAMPEON ANTIHUMEDAD"/>
    <n v="28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s v="18UE512"/>
    <s v="2"/>
    <s v="Sin Pallet"/>
    <n v="0"/>
    <n v="0"/>
    <x v="0"/>
    <n v="18518.332999999999"/>
    <n v="14023.333000000001"/>
    <n v="4495"/>
    <n v="266"/>
    <m/>
    <x v="35"/>
    <n v="14"/>
    <s v="14"/>
    <n v="14"/>
    <x v="1"/>
    <n v="0.95"/>
    <n v="19"/>
    <s v="RAPIDO EL OTAVALEÑITO S.A."/>
  </r>
  <r>
    <n v="1002220392"/>
    <s v="UE01"/>
    <d v="2022-04-14T00:00:00"/>
    <d v="1899-12-30T17:29:00"/>
    <s v="012-024-00415026"/>
    <s v="9000813799"/>
    <s v="012-022-00318216"/>
    <n v="564"/>
    <n v="632.36"/>
    <s v="ZPVN"/>
    <s v="40571096"/>
    <s v="0000399589"/>
    <n v="8002840040"/>
    <n v="1002220392"/>
    <s v="15-00001124"/>
    <s v="SELVALEGRE ANTIHUMEDAD"/>
    <n v="8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s v="18UE512"/>
    <s v="2"/>
    <s v="Sin Pallet"/>
    <n v="0"/>
    <n v="0"/>
    <x v="0"/>
    <n v="8501.6669999999995"/>
    <n v="4006.6669999999999"/>
    <n v="4495"/>
    <n v="76"/>
    <m/>
    <x v="35"/>
    <n v="14"/>
    <s v="14"/>
    <n v="4"/>
    <x v="1"/>
    <n v="0.95"/>
    <n v="19"/>
    <s v="RAPIDO EL OTAVALEÑITO S.A."/>
  </r>
  <r>
    <n v="1002220385"/>
    <s v="UE01"/>
    <d v="2022-04-14T00:00:00"/>
    <d v="1899-12-30T17:34:00"/>
    <s v="012-024-00415027"/>
    <s v="9000813802"/>
    <s v="012-022-00318218"/>
    <n v="4166.3999999999996"/>
    <n v="4671.3999999999996"/>
    <s v="ZPVN"/>
    <s v="40571020"/>
    <s v="P000034466"/>
    <n v="8002840033"/>
    <n v="1002220385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9606"/>
    <s v="MORALES SANTIAGO"/>
    <s v="ZETT"/>
    <s v="18UE668"/>
    <s v="1"/>
    <s v="Con Pallet"/>
    <n v="0.05"/>
    <n v="32"/>
    <x v="0"/>
    <n v="50920"/>
    <n v="32050"/>
    <n v="18870"/>
    <n v="492.8"/>
    <m/>
    <x v="18"/>
    <n v="14"/>
    <s v="14"/>
    <n v="32"/>
    <x v="1"/>
    <n v="0.77"/>
    <n v="15.4"/>
    <s v="LA ARMENIA S.A."/>
  </r>
  <r>
    <n v="1002220405"/>
    <s v="UE01"/>
    <d v="2022-04-14T00:00:00"/>
    <d v="1899-12-30T17:37:00"/>
    <s v="012-024-00415028"/>
    <s v="9000813805"/>
    <s v="012-022-00318220"/>
    <n v="528"/>
    <n v="592"/>
    <s v="ZPVN"/>
    <s v="40571023"/>
    <s v="0000399509"/>
    <n v="8002840055"/>
    <n v="1002220405"/>
    <s v="15-00001119"/>
    <s v="CAMPEON ANTIHUMEDAD"/>
    <n v="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s v="18UE606"/>
    <s v="2"/>
    <s v="Sin Pallet"/>
    <n v="0"/>
    <n v="0"/>
    <x v="0"/>
    <n v="8575"/>
    <n v="4000"/>
    <n v="4575"/>
    <n v="69.599999999999994"/>
    <m/>
    <x v="91"/>
    <n v="14"/>
    <s v="14"/>
    <n v="4"/>
    <x v="1"/>
    <n v="0.86999999999999988"/>
    <n v="17.399999999999999"/>
    <s v="TRANSSJQ S.A."/>
  </r>
  <r>
    <n v="1002220405"/>
    <s v="UE01"/>
    <d v="2022-04-14T00:00:00"/>
    <d v="1899-12-30T17:37:00"/>
    <s v="012-024-00415029"/>
    <s v="9000813804"/>
    <s v="012-022-00318219"/>
    <n v="1923.6"/>
    <n v="2156.75"/>
    <s v="ZPVN"/>
    <s v="40571023"/>
    <s v="0000399508"/>
    <n v="8002840056"/>
    <n v="1002220405"/>
    <s v="15-00001124"/>
    <s v="SELVALEGRE ANTIHUMEDAD"/>
    <n v="2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s v="18UE606"/>
    <s v="2"/>
    <s v="Sin Pallet"/>
    <n v="0"/>
    <n v="0"/>
    <x v="0"/>
    <n v="18575"/>
    <n v="14000"/>
    <n v="4575"/>
    <n v="243.6"/>
    <m/>
    <x v="91"/>
    <n v="14"/>
    <s v="14"/>
    <n v="14"/>
    <x v="1"/>
    <n v="0.87"/>
    <n v="17.399999999999999"/>
    <s v="TRANSSJQ S.A."/>
  </r>
  <r>
    <n v="1002220358"/>
    <s v="UE01"/>
    <d v="2022-04-14T00:00:00"/>
    <d v="1899-12-30T17:43:00"/>
    <s v="012-024-00415030"/>
    <s v="9000813809"/>
    <s v="012-022-00318221"/>
    <n v="3774.99"/>
    <n v="4232.54"/>
    <s v="ZPVN"/>
    <s v="40570968"/>
    <s v="0000399412"/>
    <n v="8002840008"/>
    <n v="1002220358"/>
    <s v="15-00001121"/>
    <s v="GLADIADOR"/>
    <n v="30.9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050"/>
    <n v="30940"/>
    <n v="19110"/>
    <n v="108.91"/>
    <m/>
    <x v="78"/>
    <n v="14"/>
    <s v="14"/>
    <n v="30.94"/>
    <x v="1"/>
    <n v="3.520038784744667"/>
    <n v="3.520038784744667"/>
    <s v="CASTRO HERMANOS S.A."/>
  </r>
  <r>
    <n v="1002220386"/>
    <s v="UE01"/>
    <d v="2022-04-14T00:00:00"/>
    <d v="1899-12-30T17:55:00"/>
    <s v="012-024-00415031"/>
    <s v="9000813811"/>
    <s v="012-022-00318222"/>
    <n v="3321.65"/>
    <n v="3724.26"/>
    <s v="ZPVN"/>
    <s v="40571130"/>
    <s v="P000034490"/>
    <n v="8002840034"/>
    <n v="1002220386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86"/>
    <x v="86"/>
    <s v="100014867"/>
    <s v="RODRIGUEZ LUIS"/>
    <s v="ZEMT"/>
    <s v="18UE681"/>
    <s v="1"/>
    <s v="Con Pallet"/>
    <n v="0.05"/>
    <n v="24"/>
    <x v="0"/>
    <n v="38910"/>
    <n v="24040"/>
    <n v="14870"/>
    <n v="508.8"/>
    <m/>
    <x v="84"/>
    <n v="14"/>
    <s v="14"/>
    <n v="24"/>
    <x v="1"/>
    <n v="1.06"/>
    <n v="21.2"/>
    <s v="TRIMPESAS S.A."/>
  </r>
  <r>
    <n v="1002220413"/>
    <s v="UE01"/>
    <d v="2022-04-14T00:00:00"/>
    <d v="1899-12-30T17:57:00"/>
    <s v="012-024-00415032"/>
    <s v="9000813812"/>
    <s v="012-022-00318223"/>
    <n v="4051.2"/>
    <n v="4542.2299999999996"/>
    <s v="ZPVN"/>
    <s v="40571101"/>
    <s v="0000399583"/>
    <n v="8002840063"/>
    <n v="1002220413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61"/>
    <x v="61"/>
    <s v="100014844"/>
    <s v="HERNANDEZ CARLOS"/>
    <s v="ZETT"/>
    <s v="18UE321"/>
    <s v="1"/>
    <s v="Con Pallet"/>
    <n v="0.05"/>
    <n v="32"/>
    <x v="0"/>
    <n v="50500"/>
    <n v="32030"/>
    <n v="18470"/>
    <n v="800"/>
    <m/>
    <x v="59"/>
    <n v="14"/>
    <s v="14"/>
    <n v="32"/>
    <x v="1"/>
    <n v="1.25"/>
    <n v="25"/>
    <s v="J.V. TRANSPREMIUN CIA.LTDA"/>
  </r>
  <r>
    <n v="1002220382"/>
    <s v="UE01"/>
    <d v="2022-04-14T00:00:00"/>
    <d v="1899-12-30T18:04:00"/>
    <s v="012-024-00415033"/>
    <s v="9000813815"/>
    <s v="012-022-00318226"/>
    <n v="262.8"/>
    <n v="294.66000000000003"/>
    <s v="ZPVN"/>
    <s v="40571016"/>
    <s v="P000034465"/>
    <n v="8002840029"/>
    <n v="1002220382"/>
    <s v="15-00001115"/>
    <s v="ARMADURO"/>
    <n v="4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s v="18UE567"/>
    <s v="1"/>
    <s v="Con Pallet"/>
    <n v="0.05"/>
    <n v="2"/>
    <x v="0"/>
    <n v="8031.0420000000004"/>
    <n v="2004.375"/>
    <n v="6026.6670000000004"/>
    <n v="36"/>
    <m/>
    <x v="144"/>
    <n v="14"/>
    <s v="14"/>
    <n v="2"/>
    <x v="1"/>
    <n v="0.9"/>
    <n v="18"/>
    <s v="SANJOPAS S.A."/>
  </r>
  <r>
    <n v="1002220382"/>
    <s v="UE01"/>
    <d v="2022-04-14T00:00:00"/>
    <d v="1899-12-30T18:04:00"/>
    <s v="012-024-00415034"/>
    <s v="9000813813"/>
    <s v="012-022-00318224"/>
    <n v="242.31"/>
    <n v="271.68"/>
    <s v="ZPVN"/>
    <s v="40571015"/>
    <s v="P000034464"/>
    <n v="8002840027"/>
    <n v="1002220382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s v="18UE567"/>
    <s v="1"/>
    <s v="Con Pallet"/>
    <n v="0.05"/>
    <n v="2"/>
    <x v="0"/>
    <n v="8031.0420000000004"/>
    <n v="2004.375"/>
    <n v="6026.6670000000004"/>
    <n v="36"/>
    <m/>
    <x v="144"/>
    <n v="14"/>
    <s v="14"/>
    <n v="2"/>
    <x v="1"/>
    <n v="0.9"/>
    <n v="18"/>
    <s v="SANJOPAS S.A."/>
  </r>
  <r>
    <n v="1002220382"/>
    <s v="UE01"/>
    <d v="2022-04-14T00:00:00"/>
    <d v="1899-12-30T18:04:00"/>
    <s v="012-024-00415035"/>
    <s v="9000813814"/>
    <s v="012-022-00318225"/>
    <n v="3657.11"/>
    <n v="4100.37"/>
    <s v="ZPVN"/>
    <s v="40571014"/>
    <s v="P000034463"/>
    <n v="8002840028"/>
    <n v="1002220382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s v="18UE567"/>
    <s v="1"/>
    <s v="Con Pallet"/>
    <n v="0.05"/>
    <n v="28"/>
    <x v="0"/>
    <n v="34087.917000000001"/>
    <n v="28061.25"/>
    <n v="6026.6670000000004"/>
    <n v="504"/>
    <m/>
    <x v="144"/>
    <n v="14"/>
    <s v="14"/>
    <n v="28"/>
    <x v="1"/>
    <n v="0.9"/>
    <n v="18"/>
    <s v="SANJOPAS S.A."/>
  </r>
  <r>
    <n v="1002220360"/>
    <s v="UE01"/>
    <d v="2022-04-14T00:00:00"/>
    <d v="1899-12-30T18:05:00"/>
    <s v="012-024-00415036"/>
    <s v="9000811207"/>
    <s v="013-020-00048157"/>
    <n v="2572.8000000000002"/>
    <n v="2884.64"/>
    <s v="ZPDF"/>
    <s v="70178303"/>
    <s v="0000397461"/>
    <n v="8002840009"/>
    <n v="1002220360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56"/>
    <x v="156"/>
    <s v="100014984"/>
    <s v="DIAZ WALTER"/>
    <s v="ZETT"/>
    <s v="18UE687"/>
    <s v="2"/>
    <s v="Sin Pallet"/>
    <n v="0"/>
    <n v="0"/>
    <x v="1"/>
    <n v="49910"/>
    <n v="32000"/>
    <n v="17910"/>
    <n v="0"/>
    <m/>
    <x v="153"/>
    <n v="14"/>
    <s v="14"/>
    <n v="32"/>
    <x v="1"/>
    <n v="0"/>
    <n v="0"/>
    <s v="LIDENORTI S.A."/>
  </r>
  <r>
    <n v="1002220429"/>
    <s v="UE01"/>
    <d v="2022-04-14T00:00:00"/>
    <d v="1899-12-30T18:10:00"/>
    <s v="012-024-00415037"/>
    <s v=""/>
    <s v=""/>
    <n v="0"/>
    <n v="0"/>
    <s v="ZPRC"/>
    <s v="2500109138"/>
    <s v="0000399597"/>
    <n v="8002840078"/>
    <n v="1002220429"/>
    <s v="15-00001115"/>
    <s v="ARMADURO"/>
    <n v="2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2152.879000000001"/>
    <n v="13007.879000000001"/>
    <n v="9145"/>
    <n v="234"/>
    <m/>
    <x v="72"/>
    <n v="14"/>
    <s v="14"/>
    <n v="13"/>
    <x v="1"/>
    <n v="0.9"/>
    <n v="18"/>
    <s v="TRANSPORTE PROPIO"/>
  </r>
  <r>
    <n v="1002220429"/>
    <s v="UE01"/>
    <d v="2022-04-14T00:00:00"/>
    <d v="1899-12-30T18:10:00"/>
    <s v="012-024-00415038"/>
    <s v=""/>
    <s v=""/>
    <n v="0"/>
    <n v="0"/>
    <s v="ZPRC"/>
    <s v="2500109138"/>
    <s v="0000399596"/>
    <n v="8002840079"/>
    <n v="1002220429"/>
    <s v="15-00001123"/>
    <s v="SELVALEGRE"/>
    <n v="4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9157.120999999999"/>
    <n v="20012.120999999999"/>
    <n v="9145"/>
    <n v="360"/>
    <m/>
    <x v="72"/>
    <n v="14"/>
    <s v="14"/>
    <n v="20"/>
    <x v="1"/>
    <n v="0.9"/>
    <n v="18"/>
    <s v="TRANSPORTE PROPIO"/>
  </r>
  <r>
    <n v="1002220398"/>
    <s v="UE01"/>
    <d v="2022-04-14T00:00:00"/>
    <d v="1899-12-30T18:12:00"/>
    <s v="012-024-00415039"/>
    <s v="9000813816"/>
    <s v="012-022-00318227"/>
    <n v="2880"/>
    <n v="3229.07"/>
    <s v="ZPVN"/>
    <s v="40571061"/>
    <s v="0000399584"/>
    <n v="8002840046"/>
    <n v="1002220398"/>
    <s v="15-00001120"/>
    <s v="CAMPEON"/>
    <n v="480"/>
    <s v="BOL"/>
    <s v="101664"/>
    <s v="ACERIA DEL ECUADOR C.A. ADELCA"/>
    <s v="806774"/>
    <s v="FERRETERIA BORJA E HIJOS LTDA"/>
    <s v="GUALACEO"/>
    <s v="SANTA BARBARA Y CUENCA"/>
    <s v="OACUEN"/>
    <s v="O-Azuay-Cuenca"/>
    <n v="550"/>
    <x v="115"/>
    <x v="115"/>
    <s v="100016021"/>
    <s v="LARA CARLOS"/>
    <s v="ZEMT"/>
    <s v="18UE691"/>
    <s v="2"/>
    <s v="Sin Pallet"/>
    <n v="0"/>
    <n v="0"/>
    <x v="0"/>
    <n v="39620"/>
    <n v="24070"/>
    <n v="15550"/>
    <n v="912"/>
    <m/>
    <x v="113"/>
    <n v="14"/>
    <s v="14"/>
    <n v="24"/>
    <x v="1"/>
    <n v="1.9"/>
    <n v="38"/>
    <s v="TRIMPESAS S.A."/>
  </r>
  <r>
    <n v="1002220404"/>
    <s v="UE01"/>
    <d v="2022-04-14T00:00:00"/>
    <d v="1899-12-30T18:14:00"/>
    <s v="012-024-00415040"/>
    <s v=""/>
    <s v=""/>
    <n v="0"/>
    <n v="0"/>
    <s v="ZPRC"/>
    <s v="2500109122"/>
    <s v="0000399373"/>
    <n v="8002840054"/>
    <n v="1002220404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59"/>
    <x v="159"/>
    <s v="100015026"/>
    <s v="GUAMAN LUIS"/>
    <s v="ZEMT"/>
    <s v="18UE825"/>
    <s v="1"/>
    <s v="Con Pallet"/>
    <n v="0.05"/>
    <n v="24"/>
    <x v="0"/>
    <n v="40080"/>
    <n v="24020"/>
    <n v="16060"/>
    <n v="552"/>
    <m/>
    <x v="156"/>
    <n v="14"/>
    <s v="14"/>
    <n v="24"/>
    <x v="1"/>
    <n v="1.1499999999999999"/>
    <n v="23"/>
    <s v="TRAPSA C.A."/>
  </r>
  <r>
    <n v="1002220426"/>
    <s v="UE01"/>
    <d v="2022-04-14T00:00:00"/>
    <d v="1899-12-30T18:20:00"/>
    <s v="012-024-00415041"/>
    <s v="9000813796"/>
    <s v="013-020-00048345"/>
    <n v="2458.8000000000002"/>
    <n v="2756.83"/>
    <s v="ZPDF"/>
    <s v="70179025"/>
    <s v="0000399643"/>
    <n v="8002840075"/>
    <n v="1002220426"/>
    <s v="15-00001124"/>
    <s v="SELVALEGRE ANTIHUMEDAD"/>
    <n v="360"/>
    <s v="BOL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118"/>
    <x v="118"/>
    <s v="100020038"/>
    <s v="VIVAS ANDRES"/>
    <s v="ZEMU"/>
    <s v="18UE375"/>
    <s v="2"/>
    <s v="Sin Pallet"/>
    <n v="0"/>
    <n v="0"/>
    <x v="0"/>
    <n v="27220"/>
    <n v="18030"/>
    <n v="9190"/>
    <n v="255.6"/>
    <m/>
    <x v="116"/>
    <n v="14"/>
    <s v="14"/>
    <n v="18"/>
    <x v="1"/>
    <n v="0.71"/>
    <n v="14.2"/>
    <s v="TRAPSA C.A."/>
  </r>
  <r>
    <n v="1002220397"/>
    <s v="UE01"/>
    <d v="2022-04-14T00:00:00"/>
    <d v="1899-12-30T18:24:00"/>
    <s v="012-024-00415042"/>
    <s v="9000813819"/>
    <s v="012-022-00318228"/>
    <n v="4141.2700000000004"/>
    <n v="4643.22"/>
    <s v="ZPVN"/>
    <s v="40570982"/>
    <s v="0000399433"/>
    <n v="8002840045"/>
    <n v="1002220397"/>
    <s v="15-00001121"/>
    <s v="GLADIADOR"/>
    <n v="32.450000000000003"/>
    <s v="T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s v="18IAI0994"/>
    <s v="2"/>
    <s v="Sin Pallet"/>
    <n v="0"/>
    <n v="0"/>
    <x v="0"/>
    <n v="52190"/>
    <n v="32450"/>
    <n v="19740"/>
    <n v="1338.24"/>
    <m/>
    <x v="1"/>
    <n v="14"/>
    <s v="14"/>
    <n v="32.450000000000003"/>
    <x v="1"/>
    <n v="41.240061633281968"/>
    <n v="41.240061633281968"/>
    <s v="TRANSCONCEM CIA.LTDA."/>
  </r>
  <r>
    <n v="1002220416"/>
    <s v="UE01"/>
    <d v="2022-04-14T00:00:00"/>
    <d v="1899-12-30T18:24:00"/>
    <s v="012-024-00415043"/>
    <s v=""/>
    <s v=""/>
    <n v="0"/>
    <n v="0"/>
    <s v="ZPRC"/>
    <s v="2500109122"/>
    <s v="0000399374"/>
    <n v="8002840066"/>
    <n v="1002220416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14"/>
    <x v="114"/>
    <s v="100014846"/>
    <s v="SANCHEZ EDUARDO"/>
    <s v="ZEMT"/>
    <s v="18UE324"/>
    <s v="1"/>
    <s v="Con Pallet"/>
    <n v="0.05"/>
    <n v="24"/>
    <x v="0"/>
    <n v="39370"/>
    <n v="24030"/>
    <n v="15340"/>
    <n v="552"/>
    <m/>
    <x v="112"/>
    <n v="14"/>
    <s v="14"/>
    <n v="24"/>
    <x v="1"/>
    <n v="1.1499999999999999"/>
    <n v="23"/>
    <s v="LIDENORTI S.A."/>
  </r>
  <r>
    <n v="1002220414"/>
    <s v="UE01"/>
    <d v="2022-04-14T00:00:00"/>
    <d v="1899-12-30T18:30:00"/>
    <s v="012-024-00415044"/>
    <s v=""/>
    <s v=""/>
    <n v="0"/>
    <n v="0"/>
    <s v="ZPRC"/>
    <s v="2500109139"/>
    <s v="0000399651"/>
    <n v="8002840064"/>
    <n v="1002220414"/>
    <s v="15-00000218"/>
    <s v="MAGNO HE"/>
    <n v="31.89"/>
    <s v="T"/>
    <s v="101456"/>
    <s v="UNION DE CONCRETERAS UNICON UCUE"/>
    <s v="801713"/>
    <s v="UNICON NORTE DESTINO"/>
    <s v="QUITO"/>
    <s v="AV. SIMON BOLIVAR E INTEROCEANICA"/>
    <s v="OPCUMB"/>
    <s v="O-Pichincha-Cumbaya"/>
    <n v="113"/>
    <x v="80"/>
    <x v="80"/>
    <s v="100015157"/>
    <s v="TOCAGON CESAR"/>
    <s v="ZECI"/>
    <s v="18UE709"/>
    <s v="2"/>
    <s v="Sin Pallet"/>
    <n v="0"/>
    <n v="0"/>
    <x v="0"/>
    <n v="50960"/>
    <n v="31890"/>
    <n v="19070"/>
    <n v="289.56"/>
    <m/>
    <x v="78"/>
    <n v="14"/>
    <s v="14"/>
    <n v="31.89"/>
    <x v="1"/>
    <n v="9.0799623706491062"/>
    <n v="9.0799623706491062"/>
    <s v="CASTRO HERMANOS S.A."/>
  </r>
  <r>
    <n v="1002220427"/>
    <s v="UE01"/>
    <d v="2022-04-14T00:00:00"/>
    <d v="1899-12-30T18:32:00"/>
    <s v="012-024-00415045"/>
    <s v="9000811207"/>
    <s v="013-020-00048157"/>
    <n v="2572.8000000000002"/>
    <n v="2884.64"/>
    <s v="ZPDF"/>
    <s v="70178303"/>
    <s v="0000397462"/>
    <n v="8002840076"/>
    <n v="1002220427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0"/>
    <x v="180"/>
    <s v="100016749"/>
    <s v="GARCES NESTOR"/>
    <s v="ZETT"/>
    <s v="18UE780"/>
    <s v="2"/>
    <s v="Sin Pallet"/>
    <n v="0"/>
    <n v="0"/>
    <x v="1"/>
    <n v="50470"/>
    <n v="32040"/>
    <n v="18430"/>
    <n v="0"/>
    <m/>
    <x v="175"/>
    <n v="14"/>
    <s v="14"/>
    <n v="32"/>
    <x v="1"/>
    <n v="0"/>
    <n v="0"/>
    <s v="TRANSLOINSA"/>
  </r>
  <r>
    <n v="1002220439"/>
    <s v="UE01"/>
    <d v="2022-04-14T00:00:00"/>
    <d v="1899-12-30T18:41:00"/>
    <s v="012-024-00415046"/>
    <s v="9000813820"/>
    <s v="012-022-00318229"/>
    <n v="4121.6000000000004"/>
    <n v="4621.16"/>
    <s v="ZPVN"/>
    <s v="40570818"/>
    <s v="0000399243"/>
    <n v="8002840087"/>
    <n v="1002220439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s v="18UE753"/>
    <s v="1"/>
    <s v="Con Pallet"/>
    <n v="0.05"/>
    <n v="32"/>
    <x v="0"/>
    <n v="50320"/>
    <n v="32030"/>
    <n v="18290"/>
    <n v="537.6"/>
    <m/>
    <x v="164"/>
    <n v="14"/>
    <s v="14"/>
    <n v="32"/>
    <x v="1"/>
    <n v="0.84000000000000008"/>
    <n v="16.8"/>
    <s v="TRIMPESAS S.A."/>
  </r>
  <r>
    <n v="1002220325"/>
    <s v="UE01"/>
    <d v="2022-04-14T00:00:00"/>
    <d v="1899-12-30T18:48:00"/>
    <s v="012-024-00415047"/>
    <s v="9000813764"/>
    <s v="013-020-00048343"/>
    <n v="2283.62"/>
    <n v="2560.41"/>
    <s v="ZPDF"/>
    <s v="70179009"/>
    <s v="0000399580"/>
    <n v="8002839979"/>
    <n v="1002220325"/>
    <s v="15-00001119"/>
    <s v="CAMPEON ANTIHUMEDAD"/>
    <n v="360"/>
    <s v="BOL"/>
    <s v="103008"/>
    <s v="INDUSTRIA ACEROS MONTECRISTI"/>
    <s v="805194"/>
    <s v="FERRETERIA FERRETON"/>
    <s v="PUERTO LÓPEZ"/>
    <s v="MACHALILLA S/N Y PONPEYO GUERRA"/>
    <s v="OMPUER"/>
    <s v="O-Manabi-Puertolopez"/>
    <n v="565"/>
    <x v="39"/>
    <x v="39"/>
    <s v="100014979"/>
    <s v="REALPE RICARDO"/>
    <s v="ZEMU"/>
    <s v="18UE710"/>
    <s v="2"/>
    <s v="Sin Pallet"/>
    <n v="0"/>
    <n v="0"/>
    <x v="0"/>
    <n v="26800"/>
    <n v="18010"/>
    <n v="8790"/>
    <n v="450"/>
    <m/>
    <x v="37"/>
    <n v="14"/>
    <s v="14"/>
    <n v="18"/>
    <x v="1"/>
    <n v="1.25"/>
    <n v="25"/>
    <s v="TRANSPIONER S.A."/>
  </r>
  <r>
    <n v="1002220442"/>
    <s v="UE01"/>
    <d v="2022-04-14T00:00:00"/>
    <d v="1899-12-30T18:49:00"/>
    <s v="012-024-00415048"/>
    <s v="9000811207"/>
    <s v="013-020-00048157"/>
    <n v="2572.8000000000002"/>
    <n v="2884.64"/>
    <s v="ZPDF"/>
    <s v="70178303"/>
    <s v="0000397470"/>
    <n v="8002840090"/>
    <n v="100222044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84"/>
    <x v="84"/>
    <s v="100014841"/>
    <s v="FARINANGO OSWALDO"/>
    <s v="ZETT"/>
    <s v="18UE536"/>
    <s v="2"/>
    <s v="Sin Pallet"/>
    <n v="0"/>
    <n v="0"/>
    <x v="1"/>
    <n v="49620"/>
    <n v="32040"/>
    <n v="17580"/>
    <n v="0"/>
    <m/>
    <x v="82"/>
    <n v="14"/>
    <s v="14"/>
    <n v="32"/>
    <x v="1"/>
    <n v="0"/>
    <n v="0"/>
    <s v="TRANSSJQ S.A."/>
  </r>
  <r>
    <n v="1002220412"/>
    <s v="UE01"/>
    <d v="2022-04-14T00:00:00"/>
    <d v="1899-12-30T18:51:00"/>
    <s v="012-024-00415049"/>
    <s v="9000809717"/>
    <s v="013-020-00048107"/>
    <n v="3829.66"/>
    <n v="4293.84"/>
    <s v="ZPDF"/>
    <s v="70177988"/>
    <s v="0000399645"/>
    <n v="8002840062"/>
    <n v="1002220412"/>
    <s v="15-00001118"/>
    <s v="TECHCEM"/>
    <n v="32.61999999999999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s v="18PCC4065"/>
    <s v="2"/>
    <s v="Sin Pallet"/>
    <n v="0"/>
    <n v="0"/>
    <x v="1"/>
    <n v="51100"/>
    <n v="32620"/>
    <n v="18480"/>
    <n v="0"/>
    <m/>
    <x v="1"/>
    <n v="14"/>
    <s v="14"/>
    <n v="32.619999999999997"/>
    <x v="1"/>
    <n v="0"/>
    <n v="0"/>
    <s v="TRANSCONCEM CIA. LTDA."/>
  </r>
  <r>
    <n v="1002220449"/>
    <s v="UE01"/>
    <d v="2022-04-14T00:00:00"/>
    <d v="1899-12-30T18:56:00"/>
    <s v="012-024-00415050"/>
    <s v="9000813822"/>
    <s v="012-022-00318231"/>
    <n v="1073.5999999999999"/>
    <n v="1203.73"/>
    <s v="ZPVN"/>
    <s v="40571134"/>
    <s v="0000399641"/>
    <n v="8002840100"/>
    <n v="1002220449"/>
    <s v="15-00001119"/>
    <s v="CAMPEON ANTIHUMEDAD"/>
    <n v="16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s v="18UE714"/>
    <s v="2"/>
    <s v="Sin Pallet"/>
    <n v="0"/>
    <n v="0"/>
    <x v="0"/>
    <n v="12513.333000000001"/>
    <n v="8013.3329999999996"/>
    <n v="4500"/>
    <n v="108.8"/>
    <m/>
    <x v="22"/>
    <n v="14"/>
    <s v="14"/>
    <n v="8"/>
    <x v="1"/>
    <n v="0.67999999999999994"/>
    <n v="13.6"/>
    <s v="TRANINTAGSA"/>
  </r>
  <r>
    <n v="1002220449"/>
    <s v="UE01"/>
    <d v="2022-04-14T00:00:00"/>
    <d v="1899-12-30T18:56:00"/>
    <s v="012-024-00415051"/>
    <s v="9000813821"/>
    <s v="012-022-00318230"/>
    <n v="1376"/>
    <n v="1542.78"/>
    <s v="ZPVN"/>
    <s v="40571134"/>
    <s v="0000399640"/>
    <n v="8002840101"/>
    <n v="1002220449"/>
    <s v="15-00001124"/>
    <s v="SELVALEGRE ANTIHUMEDAD"/>
    <n v="20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s v="18UE714"/>
    <s v="2"/>
    <s v="Sin Pallet"/>
    <n v="0"/>
    <n v="0"/>
    <x v="0"/>
    <n v="14516.666999999999"/>
    <n v="10016.666999999999"/>
    <n v="4500"/>
    <n v="136"/>
    <m/>
    <x v="22"/>
    <n v="14"/>
    <s v="14"/>
    <n v="10"/>
    <x v="1"/>
    <n v="0.68"/>
    <n v="13.6"/>
    <s v="TRANINTAGSA"/>
  </r>
  <r>
    <n v="1002220432"/>
    <s v="UE01"/>
    <d v="2022-04-14T00:00:00"/>
    <d v="1899-12-30T18:58:00"/>
    <s v="012-024-00415052"/>
    <s v=""/>
    <s v=""/>
    <n v="0"/>
    <n v="0"/>
    <s v="ZPRC"/>
    <s v="2500109140"/>
    <s v="P000034497"/>
    <n v="8002840081"/>
    <n v="1002220432"/>
    <s v="15-00000218"/>
    <s v="MAGNO HE"/>
    <n v="31.19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49590"/>
    <n v="31190"/>
    <n v="18400"/>
    <n v="792.54"/>
    <m/>
    <x v="28"/>
    <n v="14"/>
    <s v="14"/>
    <n v="31.19"/>
    <x v="1"/>
    <n v="25.410067329272202"/>
    <n v="25.410067329272202"/>
    <s v="TRANSALMEIDA"/>
  </r>
  <r>
    <n v="1002220271"/>
    <s v="UE01"/>
    <d v="2022-04-14T00:00:00"/>
    <d v="1899-12-30T19:05:00"/>
    <s v="012-024-00415053"/>
    <s v="9000811207"/>
    <s v="013-020-00048157"/>
    <n v="2572.8000000000002"/>
    <n v="2884.64"/>
    <s v="ZPDF"/>
    <s v="70178303"/>
    <s v="0000397459"/>
    <n v="8002839914"/>
    <n v="1002220271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897"/>
    <s v="CHAUCA RAMIRO"/>
    <s v="ZETT"/>
    <s v="18UE315"/>
    <s v="2"/>
    <s v="Sin Pallet"/>
    <n v="0"/>
    <n v="0"/>
    <x v="1"/>
    <n v="49300"/>
    <n v="32050"/>
    <n v="17250"/>
    <n v="0"/>
    <m/>
    <x v="33"/>
    <n v="14"/>
    <s v="14"/>
    <n v="32"/>
    <x v="1"/>
    <n v="0"/>
    <n v="0"/>
    <s v="SELVALEGRE S.A."/>
  </r>
  <r>
    <n v="1002220435"/>
    <s v="UE01"/>
    <d v="2022-04-14T00:00:00"/>
    <d v="1899-12-30T19:09:00"/>
    <s v="012-024-00415054"/>
    <s v="9000813823"/>
    <s v="012-022-00318232"/>
    <n v="3235.2"/>
    <n v="3627.32"/>
    <s v="ZPVN"/>
    <s v="40571136"/>
    <s v="P000034492"/>
    <n v="8002840083"/>
    <n v="1002220435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0"/>
    <x v="110"/>
    <s v="100014838"/>
    <s v="INLAGO MAX"/>
    <s v="ZEMT"/>
    <s v="18UE954"/>
    <s v="1"/>
    <s v="Con Pallet"/>
    <n v="0.05"/>
    <n v="24"/>
    <x v="0"/>
    <n v="40050"/>
    <n v="24060"/>
    <n v="15990"/>
    <n v="220.8"/>
    <m/>
    <x v="108"/>
    <n v="14"/>
    <s v="14"/>
    <n v="24"/>
    <x v="1"/>
    <n v="0.46"/>
    <n v="9.2000000000000011"/>
    <s v="LIDENORTI S.A."/>
  </r>
  <r>
    <n v="1002220437"/>
    <s v="UE01"/>
    <d v="2022-04-14T00:00:00"/>
    <d v="1899-12-30T19:13:00"/>
    <s v="012-024-00415055"/>
    <s v="9000812438"/>
    <s v="013-020-00048305"/>
    <n v="3059.02"/>
    <n v="3429.79"/>
    <s v="ZPDF"/>
    <s v="70178671"/>
    <s v="0000398331"/>
    <n v="8002840085"/>
    <n v="1002220437"/>
    <s v="15-00001124"/>
    <s v="SELVALEGRE ANTIHUMEDAD"/>
    <n v="480"/>
    <s v="BOL"/>
    <s v="101450"/>
    <s v="MEGAMETALES S.A."/>
    <s v="801815"/>
    <s v="MEGAMETALES LAS PALMAS"/>
    <s v="GUAYAQUIL"/>
    <s v="VIA DAULE KM 13 1/2"/>
    <s v="OGGUAY"/>
    <s v="O-Guayas-Guayaquil"/>
    <n v="524"/>
    <x v="20"/>
    <x v="20"/>
    <s v="100015045"/>
    <s v="MORAN JOSE"/>
    <s v="ZEMT"/>
    <s v="18UE912"/>
    <s v="1"/>
    <s v="Con Pallet"/>
    <n v="0.05"/>
    <n v="24"/>
    <x v="0"/>
    <n v="40140"/>
    <n v="24020"/>
    <n v="16120"/>
    <n v="624"/>
    <m/>
    <x v="20"/>
    <n v="14"/>
    <s v="14"/>
    <n v="24"/>
    <x v="1"/>
    <n v="1.3"/>
    <n v="26"/>
    <s v="TRANSSJQ S.A."/>
  </r>
  <r>
    <n v="1002220453"/>
    <s v="UE01"/>
    <d v="2022-04-14T00:00:00"/>
    <d v="1899-12-30T19:19:00"/>
    <s v="012-024-00415056"/>
    <s v="9000813825"/>
    <s v="012-022-00318234"/>
    <n v="1310"/>
    <n v="1468.78"/>
    <s v="ZPVN"/>
    <s v="40571006"/>
    <s v="0000399483"/>
    <n v="8002840105"/>
    <n v="1002220453"/>
    <s v="15-00001119"/>
    <s v="CAMPEON ANTIHUMEDAD"/>
    <n v="200"/>
    <s v="BOL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s v="18UE653"/>
    <s v="2"/>
    <s v="Sin Pallet"/>
    <n v="0"/>
    <n v="0"/>
    <x v="0"/>
    <n v="14546.111000000001"/>
    <n v="10011.111000000001"/>
    <n v="4535"/>
    <n v="230"/>
    <m/>
    <x v="105"/>
    <n v="14"/>
    <s v="14"/>
    <n v="10"/>
    <x v="1"/>
    <n v="1.1499999999999999"/>
    <n v="23"/>
    <s v="TRIMPESAS S.A."/>
  </r>
  <r>
    <n v="1002220453"/>
    <s v="UE01"/>
    <d v="2022-04-14T00:00:00"/>
    <d v="1899-12-30T19:19:00"/>
    <s v="012-024-00415057"/>
    <s v="9000813824"/>
    <s v="012-022-00318233"/>
    <n v="1089.5999999999999"/>
    <n v="1221.6600000000001"/>
    <s v="ZPVN"/>
    <s v="40571006"/>
    <s v="0000399485"/>
    <n v="8002840104"/>
    <n v="1002220453"/>
    <s v="15-00001124"/>
    <s v="SELVALEGRE ANTIHUMEDAD"/>
    <n v="160"/>
    <s v="BOL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s v="18UE653"/>
    <s v="2"/>
    <s v="Sin Pallet"/>
    <n v="0"/>
    <n v="0"/>
    <x v="0"/>
    <n v="12543.888999999999"/>
    <n v="8008.8890000000001"/>
    <n v="4535"/>
    <n v="184"/>
    <m/>
    <x v="105"/>
    <n v="14"/>
    <s v="14"/>
    <n v="8"/>
    <x v="1"/>
    <n v="1.1499999999999999"/>
    <n v="23"/>
    <s v="TRIMPESAS S.A."/>
  </r>
  <r>
    <n v="1002220422"/>
    <s v="UE01"/>
    <d v="2022-04-14T00:00:00"/>
    <d v="1899-12-30T19:20:00"/>
    <s v="012-024-00415058"/>
    <s v=""/>
    <s v=""/>
    <n v="0"/>
    <n v="0"/>
    <s v="ZPRC"/>
    <s v="2500109094"/>
    <s v="P000034372"/>
    <n v="8002840071"/>
    <n v="1002220422"/>
    <s v="15-00000218"/>
    <s v="MAGNO HE"/>
    <n v="31.3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420"/>
    <n v="31360"/>
    <n v="19060"/>
    <n v="0"/>
    <m/>
    <x v="3"/>
    <n v="14"/>
    <s v="14"/>
    <n v="31.36"/>
    <x v="1"/>
    <n v="0"/>
    <n v="0"/>
    <s v="UNICON"/>
  </r>
  <r>
    <n v="1002220444"/>
    <s v="UE01"/>
    <d v="2022-04-14T00:00:00"/>
    <d v="1899-12-30T19:23:00"/>
    <s v="012-024-00415059"/>
    <s v="9000813826"/>
    <s v="012-022-00318235"/>
    <n v="2426.4"/>
    <n v="2720.5"/>
    <s v="ZPVN"/>
    <s v="40571135"/>
    <s v="P000034491"/>
    <n v="8002840094"/>
    <n v="1002220444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6961"/>
    <s v="CUSHCAGUA SALAZAR JOSE MANUEL"/>
    <s v="ZEMU"/>
    <s v="18UE688"/>
    <s v="1"/>
    <s v="Con Pallet"/>
    <n v="0.05"/>
    <n v="18"/>
    <x v="0"/>
    <n v="27580"/>
    <n v="18030"/>
    <n v="9550"/>
    <n v="165.6"/>
    <m/>
    <x v="31"/>
    <n v="14"/>
    <s v="14"/>
    <n v="18"/>
    <x v="1"/>
    <n v="0.45999999999999996"/>
    <n v="9.1999999999999993"/>
    <s v="CIAPRUTE S.A."/>
  </r>
  <r>
    <n v="1002220440"/>
    <s v="UE01"/>
    <d v="2022-04-14T00:00:00"/>
    <d v="1899-12-30T19:24:00"/>
    <s v="012-024-00415060"/>
    <s v="9000811207"/>
    <s v="013-020-00048157"/>
    <n v="2572.8000000000002"/>
    <n v="2884.64"/>
    <s v="ZPDF"/>
    <s v="70178303"/>
    <s v="0000397465"/>
    <n v="8002840088"/>
    <n v="1002220440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81"/>
    <x v="81"/>
    <s v="100017321"/>
    <s v="TERAN PEPE"/>
    <s v="ZETT"/>
    <s v="18UE715"/>
    <s v="2"/>
    <s v="Sin Pallet"/>
    <n v="0"/>
    <n v="0"/>
    <x v="1"/>
    <n v="49230"/>
    <n v="32050"/>
    <n v="17180"/>
    <n v="0"/>
    <m/>
    <x v="79"/>
    <n v="14"/>
    <s v="14"/>
    <n v="32"/>
    <x v="1"/>
    <n v="0"/>
    <n v="0"/>
    <s v="LA ARMENIA. S.A."/>
  </r>
  <r>
    <n v="1002220438"/>
    <s v="UE01"/>
    <d v="2022-04-14T00:00:00"/>
    <d v="1899-12-30T19:45:00"/>
    <s v="012-024-00415061"/>
    <s v="9000813827"/>
    <s v="012-022-00318236"/>
    <n v="2401.1999999999998"/>
    <n v="2692.24"/>
    <s v="ZPVN"/>
    <s v="40571133"/>
    <s v="0000399611"/>
    <n v="8002840086"/>
    <n v="1002220438"/>
    <s v="15-00001119"/>
    <s v="CAMPEON ANTIHUMEDAD"/>
    <n v="360"/>
    <s v="BOL"/>
    <s v="104207"/>
    <s v="QUIROZ VALENCIA LUIS JAVIER"/>
    <s v="806192"/>
    <s v="BODEGA PRINCIPAL DISMAQO"/>
    <s v="PUERTO QUITO"/>
    <s v="CALACALI S/N BARRIO S. BOLIVAR"/>
    <s v="OPPUER"/>
    <s v="O-Pichincha-Puertoquito"/>
    <n v="229"/>
    <x v="16"/>
    <x v="16"/>
    <s v="100022266"/>
    <s v="CALDERON REYES SEGUNDO JORGE"/>
    <s v="ZEMU"/>
    <s v="18UE711"/>
    <s v="2"/>
    <s v="Sin Pallet"/>
    <n v="0"/>
    <n v="0"/>
    <x v="0"/>
    <n v="27050"/>
    <n v="18020"/>
    <n v="9030"/>
    <n v="280.8"/>
    <m/>
    <x v="16"/>
    <n v="14"/>
    <s v="14"/>
    <n v="18"/>
    <x v="1"/>
    <n v="0.78"/>
    <n v="15.600000000000001"/>
    <s v="LA ARMENIA S.A."/>
  </r>
  <r>
    <n v="1002220441"/>
    <s v="UE01"/>
    <d v="2022-04-14T00:00:00"/>
    <d v="1899-12-30T20:00:00"/>
    <s v="012-024-00415062"/>
    <s v="9000813701"/>
    <s v="013-020-00048339"/>
    <n v="2545.1999999999998"/>
    <n v="2853.69"/>
    <s v="ZPDF"/>
    <s v="70178995"/>
    <s v="0000399523"/>
    <n v="8002840089"/>
    <n v="1002220441"/>
    <s v="15-00001124"/>
    <s v="SELVALEGRE ANTIHUMEDAD"/>
    <n v="360"/>
    <s v="BOL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116"/>
    <x v="116"/>
    <s v="100014941"/>
    <s v="JACOME PAUL"/>
    <s v="ZEMU"/>
    <s v="18UE585"/>
    <s v="2"/>
    <s v="Sin Pallet"/>
    <n v="0"/>
    <n v="0"/>
    <x v="0"/>
    <n v="27050"/>
    <n v="18000"/>
    <n v="9050"/>
    <n v="381.6"/>
    <m/>
    <x v="114"/>
    <n v="14"/>
    <s v="14"/>
    <n v="18"/>
    <x v="1"/>
    <n v="1.06"/>
    <n v="21.200000000000003"/>
    <s v="TRAPSA C.A."/>
  </r>
  <r>
    <n v="1002220425"/>
    <s v="UE01"/>
    <d v="2022-04-14T00:00:00"/>
    <d v="1899-12-30T20:01:00"/>
    <s v="012-024-00415063"/>
    <s v="9000811207"/>
    <s v="013-020-00048157"/>
    <n v="2572.8000000000002"/>
    <n v="2884.64"/>
    <s v="ZPDF"/>
    <s v="70178303"/>
    <s v="0000397464"/>
    <n v="8002840074"/>
    <n v="1002220425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8307"/>
    <s v="RECALDE HERNANDEZ SEGUNDO WILSON"/>
    <s v="ZETT"/>
    <s v="18UE783"/>
    <s v="2"/>
    <s v="Sin Pallet"/>
    <n v="0"/>
    <n v="0"/>
    <x v="1"/>
    <n v="50840"/>
    <n v="32040"/>
    <n v="18800"/>
    <n v="0"/>
    <m/>
    <x v="176"/>
    <n v="14"/>
    <s v="14"/>
    <n v="32"/>
    <x v="1"/>
    <n v="0"/>
    <n v="0"/>
    <s v="TRANSPREMIUM CIA. LTDA."/>
  </r>
  <r>
    <n v="1002220447"/>
    <s v="UE01"/>
    <d v="2022-04-14T00:00:00"/>
    <d v="1899-12-30T20:08:00"/>
    <s v="012-024-00415064"/>
    <s v="9000813829"/>
    <s v="012-022-00318238"/>
    <n v="271.60000000000002"/>
    <n v="304.52"/>
    <s v="ZPVN"/>
    <s v="40571090"/>
    <s v="0000399574"/>
    <n v="8002840097"/>
    <n v="1002220447"/>
    <s v="15-00001119"/>
    <s v="CAMPEON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9"/>
    <x v="79"/>
    <s v="100016219"/>
    <s v="ALQUINGA FABIAN"/>
    <s v="ZEMT"/>
    <s v="18UE765"/>
    <s v="2"/>
    <s v="Sin Pallet"/>
    <n v="0"/>
    <n v="0"/>
    <x v="0"/>
    <n v="9448.3330000000005"/>
    <n v="2003.3330000000001"/>
    <n v="7445"/>
    <n v="42.4"/>
    <m/>
    <x v="77"/>
    <n v="14"/>
    <s v="14"/>
    <n v="2"/>
    <x v="1"/>
    <n v="1.06"/>
    <n v="21.2"/>
    <s v="ALQUINGA &amp; ALQUINGA"/>
  </r>
  <r>
    <n v="1002220447"/>
    <s v="UE01"/>
    <d v="2022-04-14T00:00:00"/>
    <d v="1899-12-30T20:08:00"/>
    <s v="012-024-00415065"/>
    <s v="9000813828"/>
    <s v="012-022-00318237"/>
    <n v="3110.8"/>
    <n v="3487.85"/>
    <s v="ZPVN"/>
    <s v="40571089"/>
    <s v="0000399573"/>
    <n v="8002840096"/>
    <n v="1002220447"/>
    <s v="15-00001124"/>
    <s v="SELVALEGRE ANTIHUMEDAD"/>
    <n v="4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79"/>
    <x v="79"/>
    <s v="100016219"/>
    <s v="ALQUINGA FABIAN"/>
    <s v="ZEMT"/>
    <s v="18UE765"/>
    <s v="2"/>
    <s v="Sin Pallet"/>
    <n v="0"/>
    <n v="0"/>
    <x v="0"/>
    <n v="29481.667000000001"/>
    <n v="22036.667000000001"/>
    <n v="7445"/>
    <n v="466.4"/>
    <m/>
    <x v="77"/>
    <n v="14"/>
    <s v="14"/>
    <n v="22"/>
    <x v="1"/>
    <n v="1.06"/>
    <n v="21.2"/>
    <s v="ALQUINGA &amp; ALQUINGA"/>
  </r>
  <r>
    <n v="1002220468"/>
    <s v="UE01"/>
    <d v="2022-04-14T00:00:00"/>
    <d v="1899-12-30T20:13:00"/>
    <s v="012-024-00415066"/>
    <s v="9000812436"/>
    <s v="013-020-00048303"/>
    <n v="2294.2600000000002"/>
    <n v="2572.34"/>
    <s v="ZPDF"/>
    <s v="70178669"/>
    <s v="0000398328"/>
    <n v="8002840123"/>
    <n v="1002220468"/>
    <s v="15-00001124"/>
    <s v="SELVALEGRE ANTIHUMEDAD"/>
    <n v="360"/>
    <s v="BOL"/>
    <s v="101450"/>
    <s v="MEGAMETALES S.A."/>
    <s v="801816"/>
    <s v="MAPASINGUE ESTE"/>
    <s v="GUAYAQUIL"/>
    <s v="GUAYAQUIL KM 5 VIA DAULE CALLE"/>
    <s v="OGGUAY"/>
    <s v="O-Guayas-Guayaquil"/>
    <n v="524"/>
    <x v="131"/>
    <x v="131"/>
    <s v="10008262"/>
    <s v="AYALA VIVAS EDISON SANTIAGO"/>
    <s v="ZEMU"/>
    <s v="18UE588"/>
    <s v="2"/>
    <s v="Sin Pallet"/>
    <n v="0"/>
    <n v="0"/>
    <x v="0"/>
    <n v="27310"/>
    <n v="18060"/>
    <n v="9250"/>
    <n v="468"/>
    <m/>
    <x v="129"/>
    <n v="14"/>
    <s v="14"/>
    <n v="18"/>
    <x v="1"/>
    <n v="1.3"/>
    <n v="26"/>
    <s v="SETRAINCE"/>
  </r>
  <r>
    <n v="1002220455"/>
    <s v="UE01"/>
    <d v="2022-04-14T00:00:00"/>
    <d v="1899-12-30T20:16:00"/>
    <s v="012-024-00415067"/>
    <s v="9000813831"/>
    <s v="012-022-00318239"/>
    <n v="3024"/>
    <n v="3390.53"/>
    <s v="ZPVN"/>
    <s v="40571060"/>
    <s v="0000399522"/>
    <n v="8002840106"/>
    <n v="1002220455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5001"/>
    <s v="GUZMAN ERNESTO"/>
    <s v="ZEMT"/>
    <s v="18UE338"/>
    <s v="2"/>
    <s v="Sin Pallet"/>
    <n v="0"/>
    <n v="0"/>
    <x v="0"/>
    <n v="38880"/>
    <n v="24050"/>
    <n v="14830"/>
    <n v="494.4"/>
    <m/>
    <x v="110"/>
    <n v="14"/>
    <s v="14"/>
    <n v="24"/>
    <x v="1"/>
    <n v="1.03"/>
    <n v="20.599999999999998"/>
    <s v="TRANSSJQ S.A."/>
  </r>
  <r>
    <n v="1002220462"/>
    <s v="UE01"/>
    <d v="2022-04-14T00:00:00"/>
    <d v="1899-12-30T20:20:00"/>
    <s v="012-024-00415068"/>
    <s v="9000813833"/>
    <s v="012-022-00318241"/>
    <n v="2102.4"/>
    <n v="2357.23"/>
    <s v="ZPVN"/>
    <s v="40571022"/>
    <s v="0000399527"/>
    <n v="8002840116"/>
    <n v="1002220462"/>
    <s v="15-00001119"/>
    <s v="CAMPEON ANTIHUMEDAD"/>
    <n v="320"/>
    <s v="BOL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s v="18UE301"/>
    <s v="2"/>
    <s v="Sin Pallet"/>
    <n v="0"/>
    <n v="0"/>
    <x v="0"/>
    <n v="20535"/>
    <n v="16000"/>
    <n v="4535"/>
    <n v="422.4"/>
    <m/>
    <x v="15"/>
    <n v="14"/>
    <s v="14"/>
    <n v="16"/>
    <x v="1"/>
    <n v="1.3199999999999998"/>
    <n v="26.4"/>
    <s v="SANJOPAS S.A."/>
  </r>
  <r>
    <n v="1002220462"/>
    <s v="UE01"/>
    <d v="2022-04-14T00:00:00"/>
    <d v="1899-12-30T20:20:00"/>
    <s v="012-024-00415069"/>
    <s v="9000813832"/>
    <s v="012-022-00318240"/>
    <n v="273.60000000000002"/>
    <n v="306.76"/>
    <s v="ZPVN"/>
    <s v="40571022"/>
    <s v="0000399528"/>
    <n v="8002840115"/>
    <n v="1002220462"/>
    <s v="15-00001124"/>
    <s v="SELVALEGRE ANTIHUMEDAD"/>
    <n v="40"/>
    <s v="BOL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s v="18UE301"/>
    <s v="2"/>
    <s v="Sin Pallet"/>
    <n v="0"/>
    <n v="0"/>
    <x v="0"/>
    <n v="6535"/>
    <n v="2000"/>
    <n v="4535"/>
    <n v="52.8"/>
    <m/>
    <x v="15"/>
    <n v="14"/>
    <s v="14"/>
    <n v="2"/>
    <x v="1"/>
    <n v="1.3199999999999998"/>
    <n v="26.4"/>
    <s v="SANJOPAS S.A."/>
  </r>
  <r>
    <n v="1002220470"/>
    <s v="UE01"/>
    <d v="2022-04-14T00:00:00"/>
    <d v="1899-12-30T20:22:00"/>
    <s v="012-024-00415070"/>
    <s v="9000813834"/>
    <s v="012-022-00318242"/>
    <n v="2507.02"/>
    <n v="2810.88"/>
    <s v="ZPVN"/>
    <s v="40570981"/>
    <s v="0000399429"/>
    <n v="8002840126"/>
    <n v="1002220470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9"/>
    <x v="129"/>
    <s v="100014881"/>
    <s v="HARO VICENTE"/>
    <s v="ZEMU"/>
    <s v="18UE736"/>
    <s v="2"/>
    <s v="Sin Pallet"/>
    <n v="0"/>
    <n v="0"/>
    <x v="0"/>
    <n v="27360"/>
    <n v="18060"/>
    <n v="9300"/>
    <n v="381.6"/>
    <m/>
    <x v="127"/>
    <n v="14"/>
    <s v="14"/>
    <n v="18"/>
    <x v="1"/>
    <n v="1.06"/>
    <n v="21.200000000000003"/>
    <s v="SANJOPAS S.A."/>
  </r>
  <r>
    <n v="1002220490"/>
    <s v="UE01"/>
    <d v="2022-04-14T00:00:00"/>
    <d v="1899-12-30T20:26:00"/>
    <s v="012-024-00415071"/>
    <s v="9000813836"/>
    <s v="012-022-00318244"/>
    <n v="1022.82"/>
    <n v="1146.79"/>
    <s v="ZPVN"/>
    <s v="40571140"/>
    <s v="P000034496"/>
    <n v="8002840157"/>
    <n v="1002220490"/>
    <s v="15-00001115"/>
    <s v="ARMADURO"/>
    <n v="1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6976.817999999999"/>
    <n v="8021.8180000000002"/>
    <n v="8955"/>
    <n v="121.6"/>
    <m/>
    <x v="10"/>
    <n v="14"/>
    <s v="14"/>
    <n v="8"/>
    <x v="1"/>
    <n v="0.76"/>
    <n v="15.2"/>
    <s v="TRANSPORTE PROPIO"/>
  </r>
  <r>
    <n v="1002220490"/>
    <s v="UE01"/>
    <d v="2022-04-14T00:00:00"/>
    <d v="1899-12-30T20:26:00"/>
    <s v="012-024-00415072"/>
    <s v="9000813835"/>
    <s v="012-022-00318243"/>
    <n v="3176.62"/>
    <n v="3561.64"/>
    <s v="ZPVN"/>
    <s v="40571139"/>
    <s v="P000034495"/>
    <n v="8002840158"/>
    <n v="1002220490"/>
    <s v="15-00001123"/>
    <s v="SELVALEGRE"/>
    <n v="5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4023.182000000001"/>
    <n v="25068.182000000001"/>
    <n v="8955"/>
    <n v="380"/>
    <m/>
    <x v="10"/>
    <n v="14"/>
    <s v="14"/>
    <n v="25"/>
    <x v="1"/>
    <n v="0.76"/>
    <n v="15.2"/>
    <s v="TRANSPORTE PROPIO"/>
  </r>
  <r>
    <n v="1002220481"/>
    <s v="UE01"/>
    <d v="2022-04-14T00:00:00"/>
    <d v="1899-12-30T20:28:00"/>
    <s v="012-024-00415073"/>
    <s v="9000813837"/>
    <s v="012-022-00318245"/>
    <n v="2070.4"/>
    <n v="2321.35"/>
    <s v="ZPVN"/>
    <s v="40570860"/>
    <s v="0000399311"/>
    <n v="8002840144"/>
    <n v="1002220481"/>
    <s v="15-00001124"/>
    <s v="SELVALEGRE ANTIHUMEDAD"/>
    <n v="320"/>
    <s v="BOL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s v="18UE867"/>
    <s v="2"/>
    <s v="Sin Pallet"/>
    <n v="0"/>
    <n v="0"/>
    <x v="0"/>
    <n v="27070"/>
    <n v="16020"/>
    <n v="11050"/>
    <n v="390.4"/>
    <m/>
    <x v="171"/>
    <n v="14"/>
    <s v="14"/>
    <n v="16"/>
    <x v="1"/>
    <n v="1.22"/>
    <n v="24.4"/>
    <s v="TRANSPORTE PROPIO"/>
  </r>
  <r>
    <n v="1002220477"/>
    <s v="UE01"/>
    <d v="2022-04-14T00:00:00"/>
    <d v="1899-12-30T20:30:00"/>
    <s v="012-024-00415074"/>
    <s v="9000813838"/>
    <s v="012-022-00318246"/>
    <n v="4022.44"/>
    <n v="4509.9799999999996"/>
    <s v="ZPVN"/>
    <s v="40571064"/>
    <s v="0000399531"/>
    <n v="8002840138"/>
    <n v="1002220477"/>
    <s v="15-00000218"/>
    <s v="MAGNO HE"/>
    <n v="32.880000000000003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18"/>
    <x v="18"/>
    <s v="10000844"/>
    <s v="MORALES GARZON ISRAEL ALEJANDRO"/>
    <s v="ZECI"/>
    <s v="18UE001"/>
    <s v="2"/>
    <s v="Sin Pallet"/>
    <n v="0"/>
    <n v="0"/>
    <x v="0"/>
    <n v="52800"/>
    <n v="32880"/>
    <n v="19920"/>
    <n v="118.37"/>
    <m/>
    <x v="18"/>
    <n v="14"/>
    <s v="14"/>
    <n v="32.880000000000003"/>
    <x v="1"/>
    <n v="3.6000608272506081"/>
    <n v="3.6000608272506081"/>
    <s v="LA ARMENIA S.A."/>
  </r>
  <r>
    <n v="1002220471"/>
    <s v="UE01"/>
    <d v="2022-04-14T00:00:00"/>
    <d v="1899-12-30T20:31:00"/>
    <s v="012-024-00415075"/>
    <s v="9000813839"/>
    <s v="012-022-00318247"/>
    <n v="2286"/>
    <n v="2563.08"/>
    <s v="ZPVN"/>
    <s v="40571072"/>
    <s v="0000399549"/>
    <n v="8002840127"/>
    <n v="1002220471"/>
    <s v="15-00001124"/>
    <s v="SELVALEGRE ANTIHUMEDAD"/>
    <n v="360"/>
    <s v="BOL"/>
    <s v="101664"/>
    <s v="ACERIA DEL ECUADOR C.A. ADELCA"/>
    <s v="800674"/>
    <s v="OLGA MOREIRA ELINAN"/>
    <s v="MONTALVO"/>
    <s v="OLGA MOREIRA ELINAN / VIA A MONTALV"/>
    <s v="ORMONT"/>
    <s v="O-Losrios-Montalvo"/>
    <n v="405"/>
    <x v="96"/>
    <x v="96"/>
    <s v="10008096"/>
    <s v="SALAZAR ECHEVERRIA JUAN CARLOS"/>
    <s v="ZEMU"/>
    <s v="18UE724"/>
    <s v="2"/>
    <s v="Sin Pallet"/>
    <n v="0"/>
    <n v="0"/>
    <x v="0"/>
    <n v="26910"/>
    <n v="18060"/>
    <n v="8850"/>
    <n v="450"/>
    <m/>
    <x v="94"/>
    <n v="14"/>
    <s v="14"/>
    <n v="18"/>
    <x v="1"/>
    <n v="1.25"/>
    <n v="25"/>
    <s v="RUTAS COTACACHENSES S.A."/>
  </r>
  <r>
    <n v="1002220459"/>
    <s v="UE01"/>
    <d v="2022-04-14T00:00:00"/>
    <d v="1899-12-30T20:37:00"/>
    <s v="012-024-00415076"/>
    <s v=""/>
    <s v=""/>
    <n v="0"/>
    <n v="0"/>
    <s v="ZPRC"/>
    <s v="2500109142"/>
    <s v="P000034499"/>
    <n v="8002840111"/>
    <n v="1002220459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6"/>
    <x v="96"/>
    <s v="10007705"/>
    <s v="BUITRON MONTENEGRO JONNY WASHIGNTON"/>
    <s v="ZEMU"/>
    <s v="18UE713"/>
    <s v="2"/>
    <s v="Sin Pallet"/>
    <n v="0"/>
    <n v="0"/>
    <x v="0"/>
    <n v="26750"/>
    <n v="18010"/>
    <n v="8740"/>
    <n v="266.39999999999998"/>
    <m/>
    <x v="94"/>
    <n v="14"/>
    <s v="14"/>
    <n v="18"/>
    <x v="1"/>
    <n v="0.74"/>
    <n v="14.799999999999999"/>
    <s v="SUCUMTRANSA S.A."/>
  </r>
  <r>
    <n v="1002220497"/>
    <s v="UE01"/>
    <d v="2022-04-14T00:00:00"/>
    <d v="1899-12-30T20:40:00"/>
    <s v="012-024-00415077"/>
    <s v="9000813840"/>
    <s v="012-022-00318248"/>
    <n v="2287.17"/>
    <n v="2564.39"/>
    <s v="ZPVN"/>
    <s v="40571068"/>
    <s v="P000034475"/>
    <n v="8002840167"/>
    <n v="1002220497"/>
    <s v="15-00001123"/>
    <s v="SELVALEGRE"/>
    <n v="360"/>
    <s v="BOL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310"/>
    <n v="18070"/>
    <n v="9240"/>
    <n v="273.60000000000002"/>
    <m/>
    <x v="140"/>
    <n v="14"/>
    <s v="14"/>
    <n v="18"/>
    <x v="1"/>
    <n v="0.76"/>
    <n v="15.200000000000001"/>
    <s v="TRANSPORTE PROPIO"/>
  </r>
  <r>
    <n v="1002220484"/>
    <s v="UE01"/>
    <d v="2022-04-14T00:00:00"/>
    <d v="1899-12-30T20:42:00"/>
    <s v="012-024-00415078"/>
    <s v="9000813842"/>
    <s v="012-022-00318250"/>
    <n v="2557.06"/>
    <n v="2867"/>
    <s v="ZPVN"/>
    <s v="40571111"/>
    <s v="P000034486"/>
    <n v="8002840148"/>
    <n v="1002220484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8760.294000000002"/>
    <n v="20035.294000000002"/>
    <n v="8725"/>
    <n v="312"/>
    <m/>
    <x v="10"/>
    <n v="14"/>
    <s v="14"/>
    <n v="20"/>
    <x v="1"/>
    <n v="0.78"/>
    <n v="15.6"/>
    <s v="TRANSPORTE PROPIO"/>
  </r>
  <r>
    <n v="1002220484"/>
    <s v="UE01"/>
    <d v="2022-04-14T00:00:00"/>
    <d v="1899-12-30T20:42:00"/>
    <s v="012-024-00415079"/>
    <s v="9000813841"/>
    <s v="012-022-00318249"/>
    <n v="1778.91"/>
    <n v="1994.53"/>
    <s v="ZPVN"/>
    <s v="40571110"/>
    <s v="P000034485"/>
    <n v="8002840147"/>
    <n v="1002220484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749.705999999998"/>
    <n v="14024.706"/>
    <n v="8725"/>
    <n v="218.4"/>
    <m/>
    <x v="10"/>
    <n v="14"/>
    <s v="14"/>
    <n v="14"/>
    <x v="1"/>
    <n v="0.78"/>
    <n v="15.6"/>
    <s v="TRANSPORTE PROPIO"/>
  </r>
  <r>
    <n v="1002220493"/>
    <s v="UE01"/>
    <d v="2022-04-14T00:00:00"/>
    <d v="1899-12-30T20:46:00"/>
    <s v="012-024-00415080"/>
    <s v=""/>
    <s v=""/>
    <n v="0"/>
    <n v="0"/>
    <s v="ZPRC"/>
    <s v="2500109093"/>
    <s v="P000034371"/>
    <n v="8002840162"/>
    <n v="1002220493"/>
    <s v="15-00000218"/>
    <s v="MAGNO HE"/>
    <n v="32.9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1500"/>
    <n v="32920"/>
    <n v="18580"/>
    <n v="0"/>
    <m/>
    <x v="3"/>
    <n v="14"/>
    <s v="14"/>
    <n v="32.92"/>
    <x v="1"/>
    <n v="0"/>
    <n v="0"/>
    <s v="UNICON S.A."/>
  </r>
  <r>
    <n v="1002220485"/>
    <s v="UE01"/>
    <d v="2022-04-14T00:00:00"/>
    <d v="1899-12-30T20:47:00"/>
    <s v="012-024-00415081"/>
    <s v=""/>
    <s v=""/>
    <n v="0"/>
    <n v="0"/>
    <s v="ZPRC"/>
    <s v="2500109137"/>
    <s v="0000399575"/>
    <n v="8002840149"/>
    <n v="1002220485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230"/>
    <n v="24070"/>
    <n v="15160"/>
    <n v="259.2"/>
    <m/>
    <x v="6"/>
    <n v="14"/>
    <s v="14"/>
    <n v="24"/>
    <x v="1"/>
    <n v="0.53999999999999992"/>
    <n v="10.799999999999999"/>
    <s v="TRANSPORTE PROPIO"/>
  </r>
  <r>
    <n v="1002220511"/>
    <s v="UE01"/>
    <d v="2022-04-14T00:00:00"/>
    <d v="1899-12-30T20:53:00"/>
    <s v="012-024-00415082"/>
    <s v=""/>
    <s v=""/>
    <n v="0"/>
    <n v="0"/>
    <s v="ZPRC"/>
    <s v="2500109143"/>
    <s v="P000034500"/>
    <n v="8002840179"/>
    <n v="100222051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880"/>
    <n v="18010"/>
    <n v="8870"/>
    <n v="248.4"/>
    <m/>
    <x v="17"/>
    <n v="14"/>
    <s v="14"/>
    <n v="18"/>
    <x v="1"/>
    <n v="0.69000000000000006"/>
    <n v="13.8"/>
    <s v="TRANSPORTE PROPIO"/>
  </r>
  <r>
    <n v="1002220508"/>
    <s v="UE01"/>
    <d v="2022-04-14T00:00:00"/>
    <d v="1899-12-30T20:54:00"/>
    <s v="012-024-00415083"/>
    <s v="9000813843"/>
    <s v="012-022-00318251"/>
    <n v="4290"/>
    <n v="4809.9799999999996"/>
    <s v="ZPVN"/>
    <s v="40570994"/>
    <s v="0000399464"/>
    <n v="8002840177"/>
    <n v="1002220508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30"/>
    <n v="33090"/>
    <n v="17840"/>
    <n v="594"/>
    <m/>
    <x v="138"/>
    <n v="14"/>
    <s v="14"/>
    <n v="33"/>
    <x v="1"/>
    <n v="0.9"/>
    <n v="18"/>
    <s v="TRANSPORTE PROPIO"/>
  </r>
  <r>
    <n v="1002220505"/>
    <s v="UE01"/>
    <d v="2022-04-14T00:00:00"/>
    <d v="1899-12-30T21:05:00"/>
    <s v="012-024-00415084"/>
    <s v="9000813844"/>
    <s v="012-022-00318252"/>
    <n v="4507.8"/>
    <n v="5054.18"/>
    <s v="ZPVN"/>
    <s v="40571003"/>
    <s v="P000034460"/>
    <n v="8002840174"/>
    <n v="1002220505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0820"/>
    <n v="33060"/>
    <n v="17760"/>
    <n v="382.8"/>
    <m/>
    <x v="173"/>
    <n v="14"/>
    <s v="14"/>
    <n v="33"/>
    <x v="1"/>
    <n v="0.58000000000000007"/>
    <n v="11.6"/>
    <s v="TRANSPORTE PROPIO"/>
  </r>
  <r>
    <n v="1002220433"/>
    <s v="UE01"/>
    <d v="2022-04-14T00:00:00"/>
    <d v="1899-12-30T21:26:00"/>
    <s v="012-024-00415085"/>
    <s v="9000811207"/>
    <s v="013-020-00048157"/>
    <n v="2572.8000000000002"/>
    <n v="2884.64"/>
    <s v="ZPDF"/>
    <s v="70178303"/>
    <s v="0000397469"/>
    <n v="8002840082"/>
    <n v="100222043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83"/>
    <x v="83"/>
    <s v="100015006"/>
    <s v="RIVERA JOSE LUIS"/>
    <s v="ZETT"/>
    <s v="18UE751"/>
    <s v="2"/>
    <s v="Sin Pallet"/>
    <n v="0"/>
    <n v="0"/>
    <x v="1"/>
    <n v="50240"/>
    <n v="32050"/>
    <n v="18190"/>
    <n v="0"/>
    <m/>
    <x v="81"/>
    <n v="14"/>
    <s v="14"/>
    <n v="32"/>
    <x v="1"/>
    <n v="0"/>
    <n v="0"/>
    <s v="LIDENORTI S.A."/>
  </r>
  <r>
    <n v="1002220519"/>
    <s v="UE01"/>
    <d v="2022-04-14T00:00:00"/>
    <d v="1899-12-30T21:43:00"/>
    <s v="012-024-00415086"/>
    <s v=""/>
    <s v=""/>
    <n v="0"/>
    <n v="0"/>
    <s v="ZPRC"/>
    <s v="2500109139"/>
    <s v="0000399652"/>
    <n v="8002840188"/>
    <n v="1002220519"/>
    <s v="15-00000218"/>
    <s v="MAGNO HE"/>
    <n v="31.59"/>
    <s v="T"/>
    <s v="101456"/>
    <s v="UNION DE CONCRETERAS UNICON UCUE"/>
    <s v="801713"/>
    <s v="UNICON NORTE DESTINO"/>
    <s v="QUITO"/>
    <s v="AV. SIMON BOLIVAR E INTEROCEANICA"/>
    <s v="OPCUMB"/>
    <s v="O-Pichincha-Cumbaya"/>
    <n v="113"/>
    <x v="75"/>
    <x v="75"/>
    <s v="100014925"/>
    <s v="ROSERO FERNANDO"/>
    <s v="ZECI"/>
    <s v="18UE003"/>
    <s v="2"/>
    <s v="Sin Pallet"/>
    <n v="0"/>
    <n v="0"/>
    <x v="0"/>
    <n v="51230"/>
    <n v="31590"/>
    <n v="19640"/>
    <n v="201.23"/>
    <m/>
    <x v="73"/>
    <n v="14"/>
    <s v="14"/>
    <n v="31.59"/>
    <x v="1"/>
    <n v="6.3700538144982586"/>
    <n v="6.3700538144982586"/>
    <s v="J.V. TRANSPREMIUN CIA.LTD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F184" firstHeaderRow="1" firstDataRow="2" firstDataCol="3" rowPageCount="1" colPageCount="1"/>
  <pivotFields count="51">
    <pivotField compact="0" outline="0" showAll="0"/>
    <pivotField compact="0" outline="0" showAll="0"/>
    <pivotField compact="0" numFmtId="1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numFmtId="4" outline="0" showAll="0"/>
    <pivotField compact="0" numFmtId="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name="Cod.SAP " axis="axisRow" compact="0" outline="0" showAll="0" defaultSubtotal="0">
      <items count="184">
        <item x="93"/>
        <item x="173"/>
        <item x="141"/>
        <item x="86"/>
        <item x="67"/>
        <item x="40"/>
        <item x="1"/>
        <item x="6"/>
        <item x="57"/>
        <item x="125"/>
        <item x="9"/>
        <item x="11"/>
        <item x="107"/>
        <item x="159"/>
        <item x="7"/>
        <item x="142"/>
        <item x="65"/>
        <item x="62"/>
        <item x="176"/>
        <item x="118"/>
        <item x="115"/>
        <item x="72"/>
        <item x="19"/>
        <item x="71"/>
        <item x="81"/>
        <item x="121"/>
        <item x="103"/>
        <item x="80"/>
        <item x="77"/>
        <item x="76"/>
        <item x="5"/>
        <item x="17"/>
        <item x="146"/>
        <item x="0"/>
        <item x="124"/>
        <item x="61"/>
        <item x="50"/>
        <item x="92"/>
        <item x="131"/>
        <item x="69"/>
        <item x="21"/>
        <item x="163"/>
        <item x="110"/>
        <item x="108"/>
        <item x="10"/>
        <item x="128"/>
        <item x="75"/>
        <item x="43"/>
        <item x="138"/>
        <item x="112"/>
        <item x="30"/>
        <item x="113"/>
        <item x="22"/>
        <item x="39"/>
        <item x="42"/>
        <item x="74"/>
        <item x="130"/>
        <item x="36"/>
        <item x="2"/>
        <item x="31"/>
        <item x="119"/>
        <item x="116"/>
        <item x="136"/>
        <item x="14"/>
        <item x="3"/>
        <item x="27"/>
        <item x="26"/>
        <item x="29"/>
        <item x="101"/>
        <item x="8"/>
        <item x="16"/>
        <item x="105"/>
        <item x="41"/>
        <item x="158"/>
        <item x="127"/>
        <item x="162"/>
        <item x="150"/>
        <item x="102"/>
        <item x="33"/>
        <item x="44"/>
        <item x="66"/>
        <item x="96"/>
        <item x="122"/>
        <item x="48"/>
        <item x="34"/>
        <item x="49"/>
        <item x="28"/>
        <item x="4"/>
        <item x="143"/>
        <item x="12"/>
        <item x="79"/>
        <item x="68"/>
        <item x="106"/>
        <item x="91"/>
        <item x="137"/>
        <item x="140"/>
        <item x="139"/>
        <item x="60"/>
        <item x="97"/>
        <item x="164"/>
        <item x="52"/>
        <item x="73"/>
        <item x="20"/>
        <item x="53"/>
        <item x="157"/>
        <item x="166"/>
        <item x="84"/>
        <item x="37"/>
        <item x="90"/>
        <item x="56"/>
        <item x="47"/>
        <item x="134"/>
        <item x="147"/>
        <item x="15"/>
        <item x="99"/>
        <item x="78"/>
        <item x="89"/>
        <item x="153"/>
        <item x="55"/>
        <item x="178"/>
        <item x="171"/>
        <item x="132"/>
        <item x="109"/>
        <item x="38"/>
        <item x="168"/>
        <item x="24"/>
        <item x="145"/>
        <item x="98"/>
        <item x="117"/>
        <item x="35"/>
        <item x="51"/>
        <item x="18"/>
        <item x="135"/>
        <item x="83"/>
        <item x="172"/>
        <item x="155"/>
        <item x="154"/>
        <item x="123"/>
        <item x="54"/>
        <item x="58"/>
        <item x="129"/>
        <item x="111"/>
        <item x="70"/>
        <item x="46"/>
        <item x="174"/>
        <item x="59"/>
        <item x="160"/>
        <item x="149"/>
        <item x="100"/>
        <item x="45"/>
        <item x="23"/>
        <item x="95"/>
        <item x="104"/>
        <item x="126"/>
        <item x="114"/>
        <item x="156"/>
        <item x="64"/>
        <item x="13"/>
        <item x="94"/>
        <item x="88"/>
        <item x="25"/>
        <item x="165"/>
        <item x="151"/>
        <item x="167"/>
        <item x="133"/>
        <item x="148"/>
        <item x="32"/>
        <item x="63"/>
        <item x="120"/>
        <item x="177"/>
        <item x="87"/>
        <item x="161"/>
        <item x="144"/>
        <item x="169"/>
        <item x="152"/>
        <item x="85"/>
        <item x="175"/>
        <item x="82"/>
        <item x="170"/>
        <item x="179"/>
        <item x="180"/>
        <item x="181"/>
        <item x="182"/>
        <item x="183"/>
      </items>
    </pivotField>
    <pivotField axis="axisRow" compact="0" outline="0" showAll="0" sortType="ascending" defaultSubtotal="0">
      <items count="184">
        <item x="138"/>
        <item x="132"/>
        <item x="30"/>
        <item x="172"/>
        <item x="135"/>
        <item x="79"/>
        <item x="32"/>
        <item x="91"/>
        <item x="47"/>
        <item x="61"/>
        <item x="97"/>
        <item x="42"/>
        <item x="158"/>
        <item x="144"/>
        <item x="69"/>
        <item x="94"/>
        <item x="34"/>
        <item x="117"/>
        <item x="134"/>
        <item x="123"/>
        <item x="110"/>
        <item x="133"/>
        <item x="22"/>
        <item x="36"/>
        <item x="157"/>
        <item x="54"/>
        <item x="37"/>
        <item x="152"/>
        <item x="96"/>
        <item x="126"/>
        <item x="174"/>
        <item x="41"/>
        <item x="127"/>
        <item x="12"/>
        <item x="7"/>
        <item x="17"/>
        <item x="99"/>
        <item x="73"/>
        <item x="113"/>
        <item x="80"/>
        <item x="59"/>
        <item x="154"/>
        <item x="5"/>
        <item x="109"/>
        <item x="98"/>
        <item x="6"/>
        <item x="1"/>
        <item x="88"/>
        <item x="182"/>
        <item x="103"/>
        <item x="89"/>
        <item x="169"/>
        <item x="10"/>
        <item x="153"/>
        <item x="33"/>
        <item x="129"/>
        <item x="35"/>
        <item x="21"/>
        <item x="121"/>
        <item x="181"/>
        <item x="28"/>
        <item x="176"/>
        <item x="143"/>
        <item x="146"/>
        <item x="64"/>
        <item x="168"/>
        <item x="60"/>
        <item x="156"/>
        <item x="57"/>
        <item x="16"/>
        <item x="101"/>
        <item x="45"/>
        <item x="162"/>
        <item x="180"/>
        <item x="104"/>
        <item x="173"/>
        <item x="48"/>
        <item x="160"/>
        <item x="43"/>
        <item x="139"/>
        <item x="87"/>
        <item x="107"/>
        <item x="118"/>
        <item x="183"/>
        <item x="177"/>
        <item x="93"/>
        <item x="3"/>
        <item x="51"/>
        <item x="136"/>
        <item x="149"/>
        <item x="116"/>
        <item x="108"/>
        <item x="161"/>
        <item x="66"/>
        <item x="142"/>
        <item x="115"/>
        <item x="163"/>
        <item x="131"/>
        <item x="170"/>
        <item x="52"/>
        <item x="13"/>
        <item x="141"/>
        <item x="112"/>
        <item x="95"/>
        <item x="62"/>
        <item x="20"/>
        <item x="171"/>
        <item x="29"/>
        <item x="84"/>
        <item x="18"/>
        <item x="82"/>
        <item x="50"/>
        <item x="15"/>
        <item x="25"/>
        <item x="68"/>
        <item x="49"/>
        <item x="137"/>
        <item x="70"/>
        <item x="14"/>
        <item x="140"/>
        <item x="78"/>
        <item x="58"/>
        <item x="65"/>
        <item x="119"/>
        <item x="23"/>
        <item x="31"/>
        <item x="67"/>
        <item x="166"/>
        <item x="55"/>
        <item x="19"/>
        <item x="0"/>
        <item x="8"/>
        <item x="56"/>
        <item x="148"/>
        <item x="71"/>
        <item x="40"/>
        <item x="85"/>
        <item x="120"/>
        <item x="74"/>
        <item x="145"/>
        <item x="151"/>
        <item x="72"/>
        <item x="63"/>
        <item x="150"/>
        <item x="44"/>
        <item x="100"/>
        <item x="178"/>
        <item x="114"/>
        <item x="77"/>
        <item x="147"/>
        <item x="122"/>
        <item x="4"/>
        <item x="9"/>
        <item x="155"/>
        <item x="39"/>
        <item x="159"/>
        <item x="102"/>
        <item x="179"/>
        <item x="46"/>
        <item x="125"/>
        <item x="164"/>
        <item x="175"/>
        <item x="167"/>
        <item x="128"/>
        <item x="2"/>
        <item x="111"/>
        <item x="165"/>
        <item x="53"/>
        <item x="27"/>
        <item x="76"/>
        <item x="83"/>
        <item x="26"/>
        <item x="75"/>
        <item x="124"/>
        <item x="130"/>
        <item x="92"/>
        <item x="90"/>
        <item x="106"/>
        <item x="105"/>
        <item x="24"/>
        <item x="38"/>
        <item x="81"/>
        <item x="86"/>
        <item x="11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numFmtId="4" outline="0" showAll="0"/>
    <pivotField compact="0" numFmtId="4" outline="0" showAll="0"/>
    <pivotField axis="axisPage" compact="0" outline="0" showAll="0">
      <items count="3">
        <item h="1" x="1"/>
        <item x="0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dataField="1" compact="0" numFmtId="4" outline="0" showAll="0"/>
    <pivotField compact="0" outline="0" showAll="0"/>
    <pivotField name="Pedido Marco " axis="axisRow" compact="0" outline="0" showAll="0">
      <items count="180">
        <item x="3"/>
        <item x="148"/>
        <item x="163"/>
        <item x="84"/>
        <item x="128"/>
        <item x="22"/>
        <item x="44"/>
        <item x="134"/>
        <item x="109"/>
        <item x="17"/>
        <item x="115"/>
        <item x="96"/>
        <item x="7"/>
        <item x="37"/>
        <item x="23"/>
        <item x="0"/>
        <item x="75"/>
        <item x="4"/>
        <item x="54"/>
        <item x="32"/>
        <item x="10"/>
        <item x="67"/>
        <item x="72"/>
        <item x="116"/>
        <item x="48"/>
        <item x="172"/>
        <item x="43"/>
        <item x="110"/>
        <item x="70"/>
        <item x="2"/>
        <item x="41"/>
        <item x="69"/>
        <item x="105"/>
        <item x="158"/>
        <item x="104"/>
        <item x="102"/>
        <item x="73"/>
        <item x="71"/>
        <item x="79"/>
        <item x="19"/>
        <item x="14"/>
        <item x="55"/>
        <item x="108"/>
        <item x="100"/>
        <item x="27"/>
        <item x="34"/>
        <item x="5"/>
        <item x="140"/>
        <item x="89"/>
        <item x="93"/>
        <item x="58"/>
        <item x="15"/>
        <item x="117"/>
        <item x="127"/>
        <item x="20"/>
        <item x="16"/>
        <item x="170"/>
        <item x="42"/>
        <item x="35"/>
        <item x="63"/>
        <item x="66"/>
        <item x="135"/>
        <item x="24"/>
        <item x="86"/>
        <item x="99"/>
        <item x="94"/>
        <item x="18"/>
        <item x="161"/>
        <item x="91"/>
        <item x="147"/>
        <item x="112"/>
        <item x="132"/>
        <item x="8"/>
        <item x="92"/>
        <item x="56"/>
        <item x="107"/>
        <item x="152"/>
        <item x="169"/>
        <item x="153"/>
        <item x="74"/>
        <item x="119"/>
        <item x="95"/>
        <item x="76"/>
        <item x="137"/>
        <item x="157"/>
        <item x="78"/>
        <item x="160"/>
        <item x="87"/>
        <item x="113"/>
        <item x="136"/>
        <item x="129"/>
        <item x="31"/>
        <item x="125"/>
        <item x="65"/>
        <item x="26"/>
        <item x="138"/>
        <item x="39"/>
        <item x="77"/>
        <item x="52"/>
        <item x="11"/>
        <item x="29"/>
        <item x="159"/>
        <item x="133"/>
        <item x="162"/>
        <item x="168"/>
        <item x="12"/>
        <item x="62"/>
        <item x="46"/>
        <item x="114"/>
        <item x="103"/>
        <item x="9"/>
        <item x="123"/>
        <item x="51"/>
        <item x="167"/>
        <item x="57"/>
        <item x="60"/>
        <item x="50"/>
        <item x="120"/>
        <item x="82"/>
        <item x="21"/>
        <item x="81"/>
        <item x="45"/>
        <item x="155"/>
        <item x="122"/>
        <item x="98"/>
        <item x="36"/>
        <item x="130"/>
        <item x="88"/>
        <item x="101"/>
        <item x="53"/>
        <item x="106"/>
        <item x="164"/>
        <item x="121"/>
        <item x="68"/>
        <item x="38"/>
        <item x="49"/>
        <item x="111"/>
        <item x="59"/>
        <item x="144"/>
        <item x="146"/>
        <item x="90"/>
        <item x="25"/>
        <item x="47"/>
        <item x="13"/>
        <item x="142"/>
        <item x="143"/>
        <item x="40"/>
        <item x="151"/>
        <item x="156"/>
        <item x="30"/>
        <item x="174"/>
        <item x="150"/>
        <item x="83"/>
        <item x="28"/>
        <item x="33"/>
        <item x="118"/>
        <item x="141"/>
        <item x="61"/>
        <item x="131"/>
        <item x="165"/>
        <item x="149"/>
        <item x="173"/>
        <item x="97"/>
        <item x="80"/>
        <item x="1"/>
        <item x="6"/>
        <item x="139"/>
        <item x="126"/>
        <item x="124"/>
        <item x="64"/>
        <item x="85"/>
        <item x="145"/>
        <item x="154"/>
        <item x="171"/>
        <item x="166"/>
        <item x="176"/>
        <item x="177"/>
        <item x="178"/>
        <item x="175"/>
        <item t="default"/>
      </items>
    </pivotField>
    <pivotField compact="0" outline="0" showAll="0"/>
    <pivotField compact="0" outline="0" showAll="0"/>
    <pivotField compact="0" numFmtId="4" outline="0" showAll="0"/>
    <pivotField axis="axisCol" compact="0" outline="0" showAll="0">
      <items count="3">
        <item x="0"/>
        <item x="1"/>
        <item t="default"/>
      </items>
    </pivotField>
    <pivotField compact="0" numFmtId="4" outline="0" showAll="0"/>
    <pivotField compact="0" numFmtId="4" outline="0" showAll="0"/>
    <pivotField compact="0" outline="0" showAll="0"/>
  </pivotFields>
  <rowFields count="3">
    <field x="28"/>
    <field x="27"/>
    <field x="43"/>
  </rowFields>
  <rowItems count="180">
    <i>
      <x/>
      <x v="48"/>
      <x v="89"/>
    </i>
    <i>
      <x v="1"/>
      <x v="121"/>
      <x v="126"/>
    </i>
    <i>
      <x v="2"/>
      <x v="50"/>
      <x v="153"/>
    </i>
    <i>
      <x v="3"/>
      <x v="134"/>
      <x v="104"/>
    </i>
    <i>
      <x v="4"/>
      <x v="132"/>
      <x v="102"/>
    </i>
    <i>
      <x v="5"/>
      <x v="90"/>
      <x v="97"/>
    </i>
    <i>
      <x v="6"/>
      <x v="166"/>
      <x v="149"/>
    </i>
    <i>
      <x v="7"/>
      <x v="93"/>
      <x v="48"/>
    </i>
    <i>
      <x v="8"/>
      <x v="110"/>
      <x v="121"/>
    </i>
    <i>
      <x v="9"/>
      <x v="35"/>
      <x v="137"/>
    </i>
    <i>
      <x v="10"/>
      <x v="98"/>
      <x v="81"/>
    </i>
    <i>
      <x v="11"/>
      <x v="54"/>
      <x v="146"/>
    </i>
    <i>
      <x v="12"/>
      <x v="73"/>
      <x v="122"/>
    </i>
    <i>
      <x v="13"/>
      <x v="172"/>
      <x v="156"/>
    </i>
    <i>
      <x v="14"/>
      <x v="39"/>
      <x v="21"/>
    </i>
    <i>
      <x v="15"/>
      <x v="158"/>
      <x v="73"/>
    </i>
    <i>
      <x v="16"/>
      <x v="84"/>
      <x v="19"/>
    </i>
    <i>
      <x v="17"/>
      <x v="128"/>
      <x v="10"/>
    </i>
    <i>
      <x v="18"/>
      <x v="111"/>
      <x v="71"/>
    </i>
    <i>
      <x v="19"/>
      <x v="137"/>
      <x v="132"/>
    </i>
    <i>
      <x v="20"/>
      <x v="42"/>
      <x v="42"/>
    </i>
    <i>
      <x v="21"/>
      <x v="164"/>
      <x v="158"/>
    </i>
    <i>
      <x v="22"/>
      <x v="52"/>
      <x v="5"/>
    </i>
    <i>
      <x v="23"/>
      <x v="57"/>
      <x v="45"/>
    </i>
    <i>
      <x v="24"/>
      <x v="104"/>
      <x v="172"/>
    </i>
    <i>
      <x v="25"/>
      <x v="138"/>
      <x v="98"/>
    </i>
    <i>
      <x v="26"/>
      <x v="107"/>
      <x v="58"/>
    </i>
    <i>
      <x v="27"/>
      <x v="174"/>
      <x v="160"/>
    </i>
    <i>
      <x v="28"/>
      <x v="81"/>
      <x v="65"/>
    </i>
    <i>
      <x v="29"/>
      <x v="153"/>
      <x v="168"/>
    </i>
    <i>
      <x v="30"/>
      <x v="144"/>
      <x v="56"/>
    </i>
    <i>
      <x v="31"/>
      <x v="72"/>
      <x v="96"/>
    </i>
    <i>
      <x v="32"/>
      <x v="74"/>
      <x v="92"/>
    </i>
    <i>
      <x v="33"/>
      <x v="89"/>
      <x v="105"/>
    </i>
    <i>
      <x v="34"/>
      <x v="14"/>
      <x v="12"/>
    </i>
    <i>
      <x v="35"/>
      <x v="31"/>
      <x v="9"/>
    </i>
    <i>
      <x v="36"/>
      <x v="114"/>
      <x v="162"/>
    </i>
    <i>
      <x v="37"/>
      <x v="101"/>
      <x v="37"/>
    </i>
    <i>
      <x v="38"/>
      <x v="51"/>
      <x v="136"/>
    </i>
    <i>
      <x v="39"/>
      <x v="27"/>
      <x v="85"/>
    </i>
    <i>
      <x v="40"/>
      <x v="145"/>
      <x v="114"/>
    </i>
    <i>
      <x v="41"/>
      <x v="136"/>
      <x v="147"/>
    </i>
    <i>
      <x v="42"/>
      <x v="30"/>
      <x v="46"/>
    </i>
    <i>
      <x v="43"/>
      <x v="122"/>
      <x v="75"/>
    </i>
    <i>
      <x v="44"/>
      <x v="127"/>
      <x v="11"/>
    </i>
    <i>
      <x v="45"/>
      <x v="7"/>
      <x v="165"/>
    </i>
    <i>
      <x v="46"/>
      <x v="6"/>
      <x v="164"/>
    </i>
    <i>
      <x v="47"/>
      <x v="159"/>
      <x v="63"/>
    </i>
    <i>
      <x v="48"/>
      <x v="182"/>
      <x v="176"/>
    </i>
    <i>
      <x v="49"/>
      <x v="26"/>
      <x v="128"/>
    </i>
    <i>
      <x v="50"/>
      <x v="116"/>
      <x v="87"/>
    </i>
    <i>
      <x v="51"/>
      <x v="173"/>
      <x v="159"/>
    </i>
    <i>
      <x v="52"/>
      <x v="44"/>
      <x v="20"/>
    </i>
    <i>
      <x v="53"/>
      <x v="117"/>
      <x v="151"/>
    </i>
    <i>
      <x v="54"/>
      <x v="78"/>
      <x v="91"/>
    </i>
    <i>
      <x v="55"/>
      <x v="140"/>
      <x v="53"/>
    </i>
    <i>
      <x v="56"/>
      <x v="129"/>
      <x v="154"/>
    </i>
    <i>
      <x v="57"/>
      <x v="40"/>
      <x v="119"/>
    </i>
    <i>
      <x v="58"/>
      <x v="25"/>
      <x v="80"/>
    </i>
    <i>
      <x v="59"/>
      <x v="181"/>
      <x v="175"/>
    </i>
    <i>
      <x v="60"/>
      <x v="86"/>
      <x v="94"/>
    </i>
    <i>
      <x v="61"/>
      <x v="18"/>
      <x v="25"/>
    </i>
    <i>
      <x v="62"/>
      <x v="88"/>
      <x v="47"/>
    </i>
    <i>
      <x v="63"/>
      <x v="32"/>
      <x v="145"/>
    </i>
    <i>
      <x v="64"/>
      <x v="156"/>
      <x v="106"/>
    </i>
    <i>
      <x v="65"/>
      <x v="124"/>
      <x v="131"/>
    </i>
    <i>
      <x v="66"/>
      <x v="97"/>
      <x v="50"/>
    </i>
    <i>
      <x v="67"/>
      <x v="155"/>
      <x v="78"/>
    </i>
    <i>
      <x v="68"/>
      <x v="8"/>
      <x v="41"/>
    </i>
    <i>
      <x v="69"/>
      <x v="70"/>
      <x v="55"/>
    </i>
    <i>
      <x v="70"/>
      <x v="68"/>
      <x v="64"/>
    </i>
    <i>
      <x v="71"/>
      <x v="149"/>
      <x v="26"/>
    </i>
    <i>
      <x v="72"/>
      <x v="75"/>
      <x v="33"/>
    </i>
    <i>
      <x v="73"/>
      <x v="180"/>
      <x v="178"/>
    </i>
    <i>
      <x v="74"/>
      <x v="152"/>
      <x v="35"/>
    </i>
    <i>
      <x v="75"/>
      <x v="1"/>
      <x v="77"/>
    </i>
    <i>
      <x v="76"/>
      <x v="83"/>
      <x v="107"/>
    </i>
    <i>
      <x v="77"/>
      <x v="146"/>
      <x v="84"/>
    </i>
    <i>
      <x v="78"/>
      <x v="47"/>
      <x v="30"/>
    </i>
    <i>
      <x v="79"/>
      <x v="96"/>
      <x v="83"/>
    </i>
    <i>
      <x v="80"/>
      <x v="170"/>
      <x v="170"/>
    </i>
    <i>
      <x v="81"/>
      <x v="12"/>
      <x v="32"/>
    </i>
    <i>
      <x v="82"/>
      <x v="19"/>
      <x v="23"/>
    </i>
    <i>
      <x v="83"/>
      <x v="183"/>
      <x v="177"/>
    </i>
    <i>
      <x v="84"/>
      <x v="169"/>
      <x v="161"/>
    </i>
    <i>
      <x v="85"/>
      <x/>
      <x v="68"/>
    </i>
    <i>
      <x v="87"/>
      <x v="130"/>
      <x v="135"/>
    </i>
    <i>
      <x v="88"/>
      <x v="62"/>
      <x v="7"/>
    </i>
    <i>
      <x v="89"/>
      <x v="147"/>
      <x v="139"/>
    </i>
    <i>
      <x v="90"/>
      <x v="61"/>
      <x v="108"/>
    </i>
    <i>
      <x v="91"/>
      <x v="43"/>
      <x v="130"/>
    </i>
    <i>
      <x v="93"/>
      <x v="80"/>
      <x v="169"/>
    </i>
    <i>
      <x v="94"/>
      <x v="15"/>
      <x v="166"/>
    </i>
    <i>
      <x v="95"/>
      <x v="20"/>
      <x v="88"/>
    </i>
    <i>
      <x v="96"/>
      <x v="41"/>
      <x v="101"/>
    </i>
    <i>
      <x v="97"/>
      <x v="38"/>
      <x v="90"/>
    </i>
    <i>
      <x v="98"/>
      <x v="178"/>
      <x v="174"/>
    </i>
    <i>
      <x v="99"/>
      <x v="100"/>
      <x v="116"/>
    </i>
    <i>
      <x v="100"/>
      <x v="157"/>
      <x v="143"/>
    </i>
    <i>
      <x v="102"/>
      <x v="49"/>
      <x v="27"/>
    </i>
    <i>
      <x v="103"/>
      <x v="151"/>
      <x v="49"/>
    </i>
    <i>
      <x v="104"/>
      <x v="17"/>
      <x v="115"/>
    </i>
    <i>
      <x v="105"/>
      <x v="102"/>
      <x v="54"/>
    </i>
    <i>
      <x v="106"/>
      <x v="120"/>
      <x v="113"/>
    </i>
    <i>
      <x v="107"/>
      <x v="67"/>
      <x v="44"/>
    </i>
    <i>
      <x v="108"/>
      <x v="106"/>
      <x v="118"/>
    </i>
    <i>
      <x v="109"/>
      <x v="131"/>
      <x v="66"/>
    </i>
    <i>
      <x v="110"/>
      <x v="177"/>
      <x v="163"/>
    </i>
    <i>
      <x v="111"/>
      <x v="36"/>
      <x v="24"/>
    </i>
    <i>
      <x v="112"/>
      <x v="113"/>
      <x v="51"/>
    </i>
    <i>
      <x v="113"/>
      <x v="160"/>
      <x v="141"/>
    </i>
    <i>
      <x v="114"/>
      <x v="91"/>
      <x v="60"/>
    </i>
    <i>
      <x v="115"/>
      <x v="85"/>
      <x v="142"/>
    </i>
    <i>
      <x v="116"/>
      <x v="94"/>
      <x v="61"/>
    </i>
    <i>
      <x v="117"/>
      <x v="142"/>
      <x v="133"/>
    </i>
    <i>
      <x v="118"/>
      <x v="63"/>
      <x v="40"/>
    </i>
    <i>
      <x v="119"/>
      <x v="95"/>
      <x v="95"/>
    </i>
    <i>
      <x v="120"/>
      <x v="115"/>
      <x v="82"/>
    </i>
    <i>
      <x v="121"/>
      <x v="139"/>
      <x v="74"/>
    </i>
    <i>
      <x v="122"/>
      <x v="16"/>
      <x v="59"/>
    </i>
    <i>
      <x v="123"/>
      <x v="60"/>
      <x v="52"/>
    </i>
    <i>
      <x v="124"/>
      <x v="150"/>
      <x v="14"/>
    </i>
    <i>
      <x v="125"/>
      <x v="59"/>
      <x v="100"/>
    </i>
    <i>
      <x v="126"/>
      <x v="4"/>
      <x v="93"/>
    </i>
    <i>
      <x v="127"/>
      <x v="105"/>
      <x v="103"/>
    </i>
    <i>
      <x v="128"/>
      <x v="118"/>
      <x v="129"/>
    </i>
    <i>
      <x v="129"/>
      <x v="22"/>
      <x v="39"/>
    </i>
    <i>
      <x v="130"/>
      <x v="33"/>
      <x v="15"/>
    </i>
    <i>
      <x v="131"/>
      <x v="69"/>
      <x v="72"/>
    </i>
    <i>
      <x v="132"/>
      <x v="109"/>
      <x v="18"/>
    </i>
    <i>
      <x v="133"/>
      <x v="165"/>
      <x v="171"/>
    </i>
    <i>
      <x v="134"/>
      <x v="23"/>
      <x v="31"/>
    </i>
    <i>
      <x v="135"/>
      <x v="5"/>
      <x v="134"/>
    </i>
    <i>
      <x v="136"/>
      <x v="175"/>
      <x v="152"/>
    </i>
    <i>
      <x v="137"/>
      <x v="168"/>
      <x v="155"/>
    </i>
    <i>
      <x v="138"/>
      <x v="55"/>
      <x v="22"/>
    </i>
    <i>
      <x v="139"/>
      <x v="126"/>
      <x v="144"/>
    </i>
    <i>
      <x v="140"/>
      <x v="162"/>
      <x v="1"/>
    </i>
    <i>
      <x v="141"/>
      <x v="21"/>
      <x v="28"/>
    </i>
    <i>
      <x v="142"/>
      <x v="167"/>
      <x v="157"/>
    </i>
    <i>
      <x v="143"/>
      <x v="76"/>
      <x v="69"/>
    </i>
    <i>
      <x v="144"/>
      <x v="79"/>
      <x v="57"/>
    </i>
    <i>
      <x v="145"/>
      <x v="148"/>
      <x v="124"/>
    </i>
    <i>
      <x v="146"/>
      <x v="119"/>
      <x v="150"/>
    </i>
    <i>
      <x v="147"/>
      <x v="154"/>
      <x v="70"/>
    </i>
    <i>
      <x v="148"/>
      <x v="28"/>
      <x v="16"/>
    </i>
    <i>
      <x v="149"/>
      <x v="112"/>
      <x v="138"/>
    </i>
    <i>
      <x v="150"/>
      <x v="82"/>
      <x v="117"/>
    </i>
    <i>
      <x v="151"/>
      <x v="87"/>
      <x v="17"/>
    </i>
    <i>
      <x v="152"/>
      <x v="10"/>
      <x v="110"/>
    </i>
    <i>
      <x v="153"/>
      <x v="135"/>
      <x v="76"/>
    </i>
    <i>
      <x v="154"/>
      <x v="53"/>
      <x v="13"/>
    </i>
    <i>
      <x v="155"/>
      <x v="13"/>
      <x v="148"/>
    </i>
    <i>
      <x v="156"/>
      <x v="77"/>
      <x v="43"/>
    </i>
    <i>
      <x v="158"/>
      <x v="143"/>
      <x v="6"/>
    </i>
    <i>
      <x v="159"/>
      <x v="9"/>
      <x v="111"/>
    </i>
    <i>
      <x v="160"/>
      <x v="99"/>
      <x v="86"/>
    </i>
    <i>
      <x v="161"/>
      <x v="176"/>
      <x v="173"/>
    </i>
    <i>
      <x v="162"/>
      <x v="163"/>
      <x v="2"/>
    </i>
    <i>
      <x v="163"/>
      <x v="45"/>
      <x v="167"/>
    </i>
    <i>
      <x v="164"/>
      <x v="58"/>
      <x v="29"/>
    </i>
    <i>
      <x v="165"/>
      <x v="141"/>
      <x v="8"/>
    </i>
    <i>
      <x v="166"/>
      <x v="161"/>
      <x v="67"/>
    </i>
    <i>
      <x v="167"/>
      <x v="103"/>
      <x v="112"/>
    </i>
    <i>
      <x v="168"/>
      <x v="65"/>
      <x/>
    </i>
    <i>
      <x v="169"/>
      <x v="29"/>
      <x v="79"/>
    </i>
    <i>
      <x v="170"/>
      <x v="133"/>
      <x v="120"/>
    </i>
    <i>
      <x v="172"/>
      <x v="46"/>
      <x v="36"/>
    </i>
    <i>
      <x v="173"/>
      <x v="34"/>
      <x v="123"/>
    </i>
    <i>
      <x v="174"/>
      <x v="56"/>
      <x v="4"/>
    </i>
    <i>
      <x v="175"/>
      <x v="37"/>
      <x v="140"/>
    </i>
    <i>
      <x v="176"/>
      <x v="108"/>
      <x v="127"/>
    </i>
    <i>
      <x v="177"/>
      <x v="92"/>
      <x v="34"/>
    </i>
    <i>
      <x v="178"/>
      <x v="71"/>
      <x v="109"/>
    </i>
    <i>
      <x v="179"/>
      <x v="125"/>
      <x v="62"/>
    </i>
    <i>
      <x v="180"/>
      <x v="123"/>
      <x v="125"/>
    </i>
    <i>
      <x v="181"/>
      <x v="24"/>
      <x v="38"/>
    </i>
    <i>
      <x v="182"/>
      <x v="3"/>
      <x v="3"/>
    </i>
    <i>
      <x v="183"/>
      <x v="11"/>
      <x v="99"/>
    </i>
    <i t="grand">
      <x/>
    </i>
  </rowItems>
  <colFields count="1">
    <field x="47"/>
  </colFields>
  <colItems count="3">
    <i>
      <x/>
    </i>
    <i>
      <x v="1"/>
    </i>
    <i t="grand">
      <x/>
    </i>
  </colItems>
  <pageFields count="1">
    <pageField fld="37" hier="0"/>
  </pageFields>
  <dataFields count="1">
    <dataField name="Suma de Flete Transportista" fld="41" baseField="28" baseItem="33" numFmtId="4"/>
  </dataFields>
  <formats count="4">
    <format dxfId="3">
      <pivotArea dataOnly="0" labelOnly="1" outline="0" fieldPosition="0">
        <references count="1">
          <reference field="28" count="1">
            <x v="104"/>
          </reference>
        </references>
      </pivotArea>
    </format>
    <format dxfId="2">
      <pivotArea dataOnly="0" labelOnly="1" outline="0" fieldPosition="0">
        <references count="2">
          <reference field="27" count="1">
            <x v="17"/>
          </reference>
          <reference field="28" count="1" selected="0">
            <x v="104"/>
          </reference>
        </references>
      </pivotArea>
    </format>
    <format dxfId="1">
      <pivotArea dataOnly="0" labelOnly="1" outline="0" fieldPosition="0">
        <references count="1">
          <reference field="28" count="1">
            <x v="104"/>
          </reference>
        </references>
      </pivotArea>
    </format>
    <format dxfId="0">
      <pivotArea dataOnly="0" labelOnly="1" outline="0" fieldPosition="0">
        <references count="2">
          <reference field="27" count="1">
            <x v="17"/>
          </reference>
          <reference field="28" count="1" selected="0">
            <x v="10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5:O23" firstHeaderRow="1" firstDataRow="2" firstDataCol="13" rowPageCount="2" colPageCount="1"/>
  <pivotFields count="5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9"/>
        <item x="2"/>
        <item x="7"/>
        <item x="10"/>
        <item x="3"/>
        <item x="5"/>
        <item x="8"/>
        <item x="6"/>
        <item x="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7"/>
        <item x="9"/>
        <item x="10"/>
        <item x="5"/>
        <item x="3"/>
        <item x="8"/>
        <item x="2"/>
        <item x="6"/>
        <item x="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7">
        <item x="187"/>
        <item x="8"/>
        <item x="49"/>
        <item x="184"/>
        <item x="167"/>
        <item x="44"/>
        <item x="164"/>
        <item x="72"/>
        <item x="191"/>
        <item x="48"/>
        <item x="110"/>
        <item x="97"/>
        <item x="68"/>
        <item x="168"/>
        <item x="161"/>
        <item x="319"/>
        <item x="206"/>
        <item x="50"/>
        <item x="188"/>
        <item x="194"/>
        <item x="100"/>
        <item x="51"/>
        <item x="66"/>
        <item x="123"/>
        <item x="141"/>
        <item x="18"/>
        <item x="230"/>
        <item x="218"/>
        <item x="7"/>
        <item x="15"/>
        <item x="81"/>
        <item x="88"/>
        <item x="151"/>
        <item x="202"/>
        <item x="279"/>
        <item x="185"/>
        <item x="55"/>
        <item x="217"/>
        <item x="106"/>
        <item x="317"/>
        <item x="95"/>
        <item x="213"/>
        <item x="13"/>
        <item x="59"/>
        <item x="89"/>
        <item x="31"/>
        <item x="220"/>
        <item x="263"/>
        <item x="165"/>
        <item x="6"/>
        <item x="57"/>
        <item x="126"/>
        <item x="23"/>
        <item x="54"/>
        <item x="196"/>
        <item x="28"/>
        <item x="163"/>
        <item x="309"/>
        <item x="150"/>
        <item x="62"/>
        <item x="2"/>
        <item x="12"/>
        <item x="0"/>
        <item x="80"/>
        <item x="30"/>
        <item x="133"/>
        <item x="212"/>
        <item x="39"/>
        <item x="143"/>
        <item x="189"/>
        <item x="154"/>
        <item x="96"/>
        <item x="33"/>
        <item x="236"/>
        <item x="237"/>
        <item x="92"/>
        <item x="117"/>
        <item x="86"/>
        <item x="37"/>
        <item x="115"/>
        <item x="177"/>
        <item x="1"/>
        <item x="29"/>
        <item x="99"/>
        <item x="272"/>
        <item x="101"/>
        <item x="52"/>
        <item x="41"/>
        <item x="65"/>
        <item x="121"/>
        <item x="261"/>
        <item x="147"/>
        <item x="43"/>
        <item x="20"/>
        <item x="120"/>
        <item x="56"/>
        <item x="78"/>
        <item x="282"/>
        <item x="271"/>
        <item x="262"/>
        <item x="93"/>
        <item x="24"/>
        <item x="27"/>
        <item x="281"/>
        <item x="87"/>
        <item x="224"/>
        <item x="201"/>
        <item x="111"/>
        <item x="104"/>
        <item x="67"/>
        <item x="53"/>
        <item x="21"/>
        <item x="22"/>
        <item x="208"/>
        <item x="228"/>
        <item x="305"/>
        <item x="139"/>
        <item x="61"/>
        <item x="107"/>
        <item x="14"/>
        <item x="64"/>
        <item x="73"/>
        <item x="214"/>
        <item x="112"/>
        <item x="5"/>
        <item x="58"/>
        <item x="16"/>
        <item x="102"/>
        <item x="85"/>
        <item x="173"/>
        <item x="60"/>
        <item x="256"/>
        <item x="83"/>
        <item x="265"/>
        <item x="132"/>
        <item x="158"/>
        <item x="306"/>
        <item x="38"/>
        <item x="25"/>
        <item x="169"/>
        <item x="82"/>
        <item x="144"/>
        <item x="98"/>
        <item x="46"/>
        <item x="252"/>
        <item x="209"/>
        <item x="136"/>
        <item x="170"/>
        <item x="109"/>
        <item x="301"/>
        <item x="229"/>
        <item x="183"/>
        <item x="302"/>
        <item x="3"/>
        <item x="246"/>
        <item x="232"/>
        <item x="155"/>
        <item x="26"/>
        <item x="192"/>
        <item x="77"/>
        <item x="266"/>
        <item x="45"/>
        <item x="308"/>
        <item x="9"/>
        <item x="129"/>
        <item x="108"/>
        <item x="251"/>
        <item x="269"/>
        <item x="174"/>
        <item x="241"/>
        <item x="156"/>
        <item x="76"/>
        <item x="140"/>
        <item x="195"/>
        <item x="146"/>
        <item x="255"/>
        <item x="84"/>
        <item x="199"/>
        <item x="159"/>
        <item x="131"/>
        <item x="166"/>
        <item x="180"/>
        <item x="207"/>
        <item x="221"/>
        <item x="40"/>
        <item x="231"/>
        <item x="204"/>
        <item x="160"/>
        <item x="210"/>
        <item x="249"/>
        <item x="267"/>
        <item x="79"/>
        <item x="63"/>
        <item x="283"/>
        <item x="4"/>
        <item x="142"/>
        <item x="32"/>
        <item x="91"/>
        <item x="178"/>
        <item x="242"/>
        <item x="145"/>
        <item x="162"/>
        <item x="75"/>
        <item x="247"/>
        <item x="35"/>
        <item x="245"/>
        <item x="250"/>
        <item x="17"/>
        <item x="233"/>
        <item x="299"/>
        <item x="310"/>
        <item x="325"/>
        <item x="235"/>
        <item x="248"/>
        <item x="11"/>
        <item x="113"/>
        <item x="36"/>
        <item x="296"/>
        <item x="295"/>
        <item x="42"/>
        <item x="227"/>
        <item x="257"/>
        <item x="105"/>
        <item x="287"/>
        <item x="292"/>
        <item x="268"/>
        <item x="175"/>
        <item x="284"/>
        <item x="285"/>
        <item x="152"/>
        <item x="277"/>
        <item x="215"/>
        <item x="323"/>
        <item x="90"/>
        <item x="300"/>
        <item x="122"/>
        <item x="311"/>
        <item x="190"/>
        <item x="240"/>
        <item x="148"/>
        <item x="234"/>
        <item x="186"/>
        <item x="34"/>
        <item x="74"/>
        <item x="238"/>
        <item x="125"/>
        <item x="286"/>
        <item x="253"/>
        <item x="181"/>
        <item x="316"/>
        <item x="130"/>
        <item x="264"/>
        <item x="182"/>
        <item x="153"/>
        <item x="293"/>
        <item x="10"/>
        <item x="274"/>
        <item x="135"/>
        <item x="134"/>
        <item x="103"/>
        <item x="116"/>
        <item x="258"/>
        <item x="223"/>
        <item x="222"/>
        <item x="304"/>
        <item x="275"/>
        <item x="171"/>
        <item x="225"/>
        <item x="127"/>
        <item x="172"/>
        <item x="289"/>
        <item x="198"/>
        <item x="260"/>
        <item x="71"/>
        <item x="19"/>
        <item x="179"/>
        <item x="259"/>
        <item x="124"/>
        <item x="128"/>
        <item x="193"/>
        <item x="94"/>
        <item x="70"/>
        <item x="176"/>
        <item x="205"/>
        <item x="270"/>
        <item x="254"/>
        <item x="114"/>
        <item x="280"/>
        <item x="197"/>
        <item x="138"/>
        <item x="290"/>
        <item x="200"/>
        <item x="288"/>
        <item x="320"/>
        <item x="216"/>
        <item x="326"/>
        <item x="239"/>
        <item x="47"/>
        <item x="69"/>
        <item x="118"/>
        <item x="119"/>
        <item x="137"/>
        <item x="149"/>
        <item x="157"/>
        <item x="203"/>
        <item x="211"/>
        <item x="219"/>
        <item x="226"/>
        <item x="243"/>
        <item x="244"/>
        <item x="273"/>
        <item x="276"/>
        <item x="278"/>
        <item x="291"/>
        <item x="294"/>
        <item x="297"/>
        <item x="298"/>
        <item x="303"/>
        <item x="307"/>
        <item x="312"/>
        <item x="313"/>
        <item x="314"/>
        <item x="315"/>
        <item x="318"/>
        <item x="321"/>
        <item x="322"/>
        <item x="3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5">
        <item x="27"/>
        <item x="51"/>
        <item x="42"/>
        <item x="30"/>
        <item x="99"/>
        <item x="84"/>
        <item x="31"/>
        <item x="19"/>
        <item x="13"/>
        <item x="47"/>
        <item x="11"/>
        <item x="25"/>
        <item x="39"/>
        <item x="61"/>
        <item x="22"/>
        <item x="76"/>
        <item x="64"/>
        <item x="68"/>
        <item x="9"/>
        <item x="63"/>
        <item x="46"/>
        <item x="41"/>
        <item x="54"/>
        <item x="56"/>
        <item x="26"/>
        <item x="36"/>
        <item x="6"/>
        <item x="110"/>
        <item x="23"/>
        <item x="3"/>
        <item x="58"/>
        <item x="95"/>
        <item x="75"/>
        <item x="33"/>
        <item x="8"/>
        <item x="34"/>
        <item x="24"/>
        <item x="50"/>
        <item x="16"/>
        <item x="32"/>
        <item x="40"/>
        <item x="77"/>
        <item x="80"/>
        <item x="10"/>
        <item x="12"/>
        <item x="55"/>
        <item x="65"/>
        <item x="1"/>
        <item x="14"/>
        <item x="79"/>
        <item x="5"/>
        <item x="4"/>
        <item x="86"/>
        <item x="17"/>
        <item x="70"/>
        <item x="7"/>
        <item x="37"/>
        <item x="2"/>
        <item x="72"/>
        <item x="35"/>
        <item x="67"/>
        <item x="21"/>
        <item x="15"/>
        <item x="28"/>
        <item x="69"/>
        <item x="0"/>
        <item x="29"/>
        <item x="60"/>
        <item x="91"/>
        <item x="98"/>
        <item x="103"/>
        <item x="90"/>
        <item x="100"/>
        <item x="38"/>
        <item x="45"/>
        <item x="112"/>
        <item x="59"/>
        <item x="18"/>
        <item x="102"/>
        <item x="66"/>
        <item x="96"/>
        <item x="49"/>
        <item x="71"/>
        <item x="78"/>
        <item x="62"/>
        <item x="88"/>
        <item x="101"/>
        <item x="20"/>
        <item x="94"/>
        <item x="74"/>
        <item x="81"/>
        <item x="73"/>
        <item x="93"/>
        <item x="87"/>
        <item x="92"/>
        <item x="111"/>
        <item x="89"/>
        <item x="85"/>
        <item x="53"/>
        <item x="106"/>
        <item x="97"/>
        <item x="107"/>
        <item x="43"/>
        <item x="48"/>
        <item x="57"/>
        <item x="113"/>
        <item x="52"/>
        <item x="82"/>
        <item x="105"/>
        <item x="104"/>
        <item x="44"/>
        <item x="83"/>
        <item x="108"/>
        <item x="109"/>
        <item x="1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93">
        <item x="38"/>
        <item x="139"/>
        <item x="130"/>
        <item x="0"/>
        <item x="103"/>
        <item x="79"/>
        <item x="16"/>
        <item x="67"/>
        <item x="110"/>
        <item x="32"/>
        <item x="133"/>
        <item x="188"/>
        <item x="115"/>
        <item x="143"/>
        <item x="97"/>
        <item x="120"/>
        <item x="18"/>
        <item x="102"/>
        <item x="83"/>
        <item x="19"/>
        <item x="11"/>
        <item x="101"/>
        <item x="84"/>
        <item x="8"/>
        <item x="48"/>
        <item x="124"/>
        <item x="34"/>
        <item x="60"/>
        <item x="147"/>
        <item x="174"/>
        <item x="64"/>
        <item x="162"/>
        <item x="43"/>
        <item x="55"/>
        <item x="53"/>
        <item x="30"/>
        <item x="74"/>
        <item x="58"/>
        <item x="113"/>
        <item x="112"/>
        <item x="71"/>
        <item x="33"/>
        <item x="37"/>
        <item x="59"/>
        <item x="96"/>
        <item x="90"/>
        <item x="122"/>
        <item x="95"/>
        <item x="21"/>
        <item x="81"/>
        <item x="26"/>
        <item x="107"/>
        <item x="50"/>
        <item x="86"/>
        <item x="31"/>
        <item x="108"/>
        <item x="109"/>
        <item x="171"/>
        <item x="9"/>
        <item x="88"/>
        <item x="36"/>
        <item x="77"/>
        <item x="20"/>
        <item x="1"/>
        <item x="98"/>
        <item x="150"/>
        <item x="35"/>
        <item x="72"/>
        <item x="132"/>
        <item x="66"/>
        <item x="170"/>
        <item x="22"/>
        <item x="80"/>
        <item x="82"/>
        <item x="62"/>
        <item x="61"/>
        <item x="177"/>
        <item x="24"/>
        <item x="46"/>
        <item x="40"/>
        <item x="5"/>
        <item x="172"/>
        <item x="75"/>
        <item x="65"/>
        <item x="114"/>
        <item x="3"/>
        <item x="10"/>
        <item x="52"/>
        <item x="121"/>
        <item x="49"/>
        <item x="94"/>
        <item x="184"/>
        <item x="45"/>
        <item x="47"/>
        <item x="163"/>
        <item x="14"/>
        <item x="44"/>
        <item x="106"/>
        <item x="51"/>
        <item x="41"/>
        <item x="167"/>
        <item x="15"/>
        <item x="7"/>
        <item x="56"/>
        <item x="42"/>
        <item x="129"/>
        <item x="39"/>
        <item x="6"/>
        <item x="17"/>
        <item x="12"/>
        <item x="4"/>
        <item x="125"/>
        <item x="118"/>
        <item x="99"/>
        <item x="2"/>
        <item x="78"/>
        <item x="54"/>
        <item x="23"/>
        <item x="119"/>
        <item x="166"/>
        <item x="175"/>
        <item x="151"/>
        <item x="169"/>
        <item x="57"/>
        <item x="168"/>
        <item x="153"/>
        <item x="63"/>
        <item x="187"/>
        <item x="104"/>
        <item x="27"/>
        <item x="146"/>
        <item x="28"/>
        <item x="134"/>
        <item x="69"/>
        <item x="164"/>
        <item x="13"/>
        <item x="116"/>
        <item x="25"/>
        <item x="154"/>
        <item x="131"/>
        <item x="111"/>
        <item x="76"/>
        <item x="173"/>
        <item x="29"/>
        <item x="85"/>
        <item x="157"/>
        <item x="92"/>
        <item x="70"/>
        <item x="161"/>
        <item x="142"/>
        <item x="128"/>
        <item x="155"/>
        <item x="135"/>
        <item x="140"/>
        <item x="126"/>
        <item x="158"/>
        <item x="145"/>
        <item x="185"/>
        <item x="156"/>
        <item x="149"/>
        <item x="91"/>
        <item x="181"/>
        <item x="144"/>
        <item x="165"/>
        <item x="176"/>
        <item x="152"/>
        <item x="73"/>
        <item x="127"/>
        <item x="190"/>
        <item x="117"/>
        <item x="93"/>
        <item x="68"/>
        <item x="136"/>
        <item x="87"/>
        <item x="123"/>
        <item x="137"/>
        <item x="180"/>
        <item x="178"/>
        <item x="105"/>
        <item x="160"/>
        <item x="179"/>
        <item x="89"/>
        <item x="100"/>
        <item x="138"/>
        <item x="141"/>
        <item x="148"/>
        <item x="159"/>
        <item x="182"/>
        <item x="183"/>
        <item x="186"/>
        <item x="189"/>
        <item x="19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4">
        <item x="153"/>
        <item x="167"/>
        <item x="177"/>
        <item x="91"/>
        <item x="37"/>
        <item x="93"/>
        <item x="173"/>
        <item x="141"/>
        <item x="86"/>
        <item x="154"/>
        <item x="67"/>
        <item x="40"/>
        <item x="1"/>
        <item x="148"/>
        <item x="6"/>
        <item x="126"/>
        <item x="57"/>
        <item x="137"/>
        <item x="125"/>
        <item x="9"/>
        <item x="11"/>
        <item x="107"/>
        <item x="159"/>
        <item x="7"/>
        <item x="142"/>
        <item x="65"/>
        <item x="62"/>
        <item x="176"/>
        <item x="118"/>
        <item x="35"/>
        <item x="115"/>
        <item x="32"/>
        <item x="72"/>
        <item x="83"/>
        <item x="19"/>
        <item x="71"/>
        <item x="81"/>
        <item x="121"/>
        <item x="55"/>
        <item x="157"/>
        <item x="103"/>
        <item x="80"/>
        <item x="134"/>
        <item x="164"/>
        <item x="77"/>
        <item x="76"/>
        <item x="100"/>
        <item x="24"/>
        <item x="12"/>
        <item x="5"/>
        <item x="17"/>
        <item x="146"/>
        <item x="147"/>
        <item x="0"/>
        <item x="124"/>
        <item x="61"/>
        <item x="73"/>
        <item x="104"/>
        <item x="89"/>
        <item x="174"/>
        <item x="47"/>
        <item x="143"/>
        <item x="46"/>
        <item x="50"/>
        <item x="56"/>
        <item x="155"/>
        <item x="92"/>
        <item x="84"/>
        <item x="131"/>
        <item x="95"/>
        <item x="69"/>
        <item x="21"/>
        <item x="4"/>
        <item x="172"/>
        <item x="79"/>
        <item x="163"/>
        <item x="68"/>
        <item x="110"/>
        <item x="108"/>
        <item x="10"/>
        <item x="15"/>
        <item x="139"/>
        <item x="128"/>
        <item x="168"/>
        <item x="117"/>
        <item x="75"/>
        <item x="123"/>
        <item x="43"/>
        <item x="138"/>
        <item x="52"/>
        <item x="112"/>
        <item x="30"/>
        <item x="99"/>
        <item x="38"/>
        <item x="53"/>
        <item x="113"/>
        <item x="97"/>
        <item x="22"/>
        <item x="39"/>
        <item x="42"/>
        <item x="88"/>
        <item x="114"/>
        <item x="74"/>
        <item x="130"/>
        <item x="51"/>
        <item x="36"/>
        <item x="70"/>
        <item x="2"/>
        <item x="31"/>
        <item x="45"/>
        <item x="119"/>
        <item x="116"/>
        <item x="28"/>
        <item x="136"/>
        <item x="14"/>
        <item x="3"/>
        <item x="27"/>
        <item x="161"/>
        <item x="26"/>
        <item x="178"/>
        <item x="98"/>
        <item x="20"/>
        <item x="29"/>
        <item x="140"/>
        <item x="101"/>
        <item x="58"/>
        <item x="109"/>
        <item x="111"/>
        <item x="8"/>
        <item x="16"/>
        <item x="105"/>
        <item x="41"/>
        <item x="85"/>
        <item x="135"/>
        <item x="158"/>
        <item x="23"/>
        <item x="106"/>
        <item x="127"/>
        <item x="162"/>
        <item x="151"/>
        <item x="18"/>
        <item x="90"/>
        <item x="82"/>
        <item x="102"/>
        <item x="160"/>
        <item x="156"/>
        <item x="33"/>
        <item x="171"/>
        <item x="44"/>
        <item x="150"/>
        <item x="129"/>
        <item x="60"/>
        <item x="166"/>
        <item x="78"/>
        <item x="144"/>
        <item x="66"/>
        <item x="96"/>
        <item x="49"/>
        <item x="120"/>
        <item x="122"/>
        <item x="48"/>
        <item x="34"/>
        <item x="132"/>
        <item x="54"/>
        <item x="59"/>
        <item x="170"/>
        <item x="64"/>
        <item x="94"/>
        <item x="13"/>
        <item x="25"/>
        <item x="165"/>
        <item x="152"/>
        <item x="133"/>
        <item x="149"/>
        <item x="63"/>
        <item x="169"/>
        <item x="87"/>
        <item x="145"/>
        <item x="175"/>
        <item x="180"/>
        <item x="181"/>
        <item x="179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x="138"/>
        <item x="135"/>
        <item x="79"/>
        <item x="91"/>
        <item x="47"/>
        <item x="61"/>
        <item x="97"/>
        <item x="42"/>
        <item x="158"/>
        <item x="69"/>
        <item x="34"/>
        <item x="134"/>
        <item x="110"/>
        <item x="22"/>
        <item x="36"/>
        <item x="157"/>
        <item x="37"/>
        <item x="96"/>
        <item x="41"/>
        <item x="127"/>
        <item x="12"/>
        <item x="7"/>
        <item x="17"/>
        <item x="99"/>
        <item x="73"/>
        <item x="113"/>
        <item x="5"/>
        <item x="6"/>
        <item x="103"/>
        <item x="89"/>
        <item x="10"/>
        <item x="143"/>
        <item x="33"/>
        <item x="21"/>
        <item x="121"/>
        <item x="28"/>
        <item x="176"/>
        <item x="144"/>
        <item x="147"/>
        <item x="60"/>
        <item x="57"/>
        <item x="16"/>
        <item x="101"/>
        <item x="162"/>
        <item x="173"/>
        <item x="48"/>
        <item x="43"/>
        <item x="139"/>
        <item x="107"/>
        <item x="118"/>
        <item x="93"/>
        <item x="136"/>
        <item x="116"/>
        <item x="108"/>
        <item x="66"/>
        <item x="142"/>
        <item x="115"/>
        <item x="163"/>
        <item x="131"/>
        <item x="52"/>
        <item x="141"/>
        <item x="112"/>
        <item x="62"/>
        <item x="20"/>
        <item x="29"/>
        <item x="84"/>
        <item x="50"/>
        <item x="15"/>
        <item x="68"/>
        <item x="49"/>
        <item x="137"/>
        <item x="14"/>
        <item x="140"/>
        <item x="78"/>
        <item x="65"/>
        <item x="119"/>
        <item x="31"/>
        <item x="67"/>
        <item x="166"/>
        <item x="55"/>
        <item x="19"/>
        <item x="0"/>
        <item x="8"/>
        <item x="56"/>
        <item x="71"/>
        <item x="40"/>
        <item x="74"/>
        <item x="72"/>
        <item x="151"/>
        <item x="44"/>
        <item x="77"/>
        <item x="148"/>
        <item x="122"/>
        <item x="4"/>
        <item x="9"/>
        <item x="39"/>
        <item x="159"/>
        <item x="102"/>
        <item x="125"/>
        <item x="164"/>
        <item x="128"/>
        <item x="2"/>
        <item x="53"/>
        <item x="76"/>
        <item x="83"/>
        <item x="26"/>
        <item x="75"/>
        <item x="124"/>
        <item x="130"/>
        <item x="92"/>
        <item x="90"/>
        <item x="106"/>
        <item x="105"/>
        <item x="81"/>
        <item x="86"/>
        <item x="11"/>
        <item x="171"/>
        <item x="132"/>
        <item x="109"/>
        <item x="155"/>
        <item x="38"/>
        <item x="168"/>
        <item x="24"/>
        <item x="146"/>
        <item x="3"/>
        <item x="80"/>
        <item x="30"/>
        <item x="27"/>
        <item x="178"/>
        <item x="98"/>
        <item x="117"/>
        <item x="35"/>
        <item x="51"/>
        <item x="18"/>
        <item x="172"/>
        <item x="123"/>
        <item x="58"/>
        <item x="129"/>
        <item x="111"/>
        <item x="70"/>
        <item x="1"/>
        <item x="54"/>
        <item x="46"/>
        <item x="174"/>
        <item x="59"/>
        <item x="160"/>
        <item x="154"/>
        <item x="150"/>
        <item x="100"/>
        <item x="45"/>
        <item x="23"/>
        <item x="95"/>
        <item x="104"/>
        <item x="126"/>
        <item x="114"/>
        <item x="156"/>
        <item x="64"/>
        <item x="13"/>
        <item x="94"/>
        <item x="88"/>
        <item x="25"/>
        <item x="165"/>
        <item x="152"/>
        <item x="167"/>
        <item x="133"/>
        <item x="149"/>
        <item x="32"/>
        <item x="63"/>
        <item x="120"/>
        <item x="153"/>
        <item x="177"/>
        <item x="87"/>
        <item x="161"/>
        <item x="145"/>
        <item x="169"/>
        <item x="85"/>
        <item x="175"/>
        <item x="82"/>
        <item x="170"/>
        <item x="179"/>
        <item x="18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8">
        <item h="1" x="2"/>
        <item h="1" x="201"/>
        <item h="1" x="261"/>
        <item h="1" x="200"/>
        <item h="1" x="146"/>
        <item h="1" x="272"/>
        <item h="1" x="267"/>
        <item h="1" x="60"/>
        <item h="1" x="215"/>
        <item h="1" x="132"/>
        <item h="1" x="136"/>
        <item h="1" x="4"/>
        <item h="1" x="32"/>
        <item h="1" x="123"/>
        <item h="1" x="130"/>
        <item h="1" x="270"/>
        <item h="1" x="64"/>
        <item h="1" x="41"/>
        <item h="1" x="269"/>
        <item h="1" x="202"/>
        <item h="1" x="33"/>
        <item h="1" x="252"/>
        <item h="1" x="198"/>
        <item h="1" x="108"/>
        <item h="1" x="104"/>
        <item h="1" x="179"/>
        <item h="1" x="93"/>
        <item h="1" x="102"/>
        <item h="1" x="49"/>
        <item h="1" x="90"/>
        <item h="1" x="12"/>
        <item h="1" x="46"/>
        <item h="1" x="166"/>
        <item h="1" x="137"/>
        <item h="1" x="232"/>
        <item h="1" x="51"/>
        <item h="1" x="77"/>
        <item h="1" x="159"/>
        <item h="1" x="263"/>
        <item h="1" x="71"/>
        <item h="1" x="120"/>
        <item h="1" x="157"/>
        <item h="1" x="67"/>
        <item h="1" x="114"/>
        <item h="1" x="276"/>
        <item h="1" x="27"/>
        <item h="1" x="82"/>
        <item h="1" x="248"/>
        <item h="1" x="19"/>
        <item h="1" x="0"/>
        <item h="1" x="83"/>
        <item h="1" x="140"/>
        <item h="1" x="44"/>
        <item h="1" x="134"/>
        <item h="1" x="165"/>
        <item h="1" x="14"/>
        <item h="1" x="163"/>
        <item h="1" x="176"/>
        <item h="1" x="28"/>
        <item h="1" x="95"/>
        <item h="1" x="74"/>
        <item h="1" x="65"/>
        <item h="1" x="175"/>
        <item h="1" x="279"/>
        <item h="1" x="31"/>
        <item h="1" x="155"/>
        <item h="1" x="162"/>
        <item h="1" x="57"/>
        <item h="1" x="178"/>
        <item h="1" x="45"/>
        <item h="1" x="37"/>
        <item h="1" x="204"/>
        <item h="1" x="180"/>
        <item h="1" x="53"/>
        <item h="1" x="199"/>
        <item h="1" x="246"/>
        <item h="1" x="233"/>
        <item h="1" x="238"/>
        <item h="1" x="209"/>
        <item h="1" x="274"/>
        <item h="1" x="56"/>
        <item h="1" x="13"/>
        <item h="1" x="39"/>
        <item h="1" x="98"/>
        <item h="1" x="106"/>
        <item h="1" x="236"/>
        <item h="1" x="66"/>
        <item h="1" x="222"/>
        <item h="1" x="167"/>
        <item h="1" x="219"/>
        <item h="1" x="191"/>
        <item h="1" x="50"/>
        <item h="1" x="24"/>
        <item h="1" x="161"/>
        <item h="1" x="145"/>
        <item h="1" x="188"/>
        <item h="1" x="208"/>
        <item h="1" x="61"/>
        <item h="1" x="121"/>
        <item h="1" x="59"/>
        <item h="1" x="68"/>
        <item h="1" x="187"/>
        <item h="1" x="94"/>
        <item h="1" x="197"/>
        <item h="1" x="221"/>
        <item h="1" x="129"/>
        <item h="1" x="151"/>
        <item h="1" x="20"/>
        <item h="1" x="7"/>
        <item h="1" x="100"/>
        <item h="1" x="52"/>
        <item h="1" x="237"/>
        <item h="1" x="75"/>
        <item h="1" x="81"/>
        <item h="1" x="196"/>
        <item h="1" x="194"/>
        <item h="1" x="147"/>
        <item h="1" x="107"/>
        <item h="1" x="101"/>
        <item h="1" x="26"/>
        <item h="1" x="268"/>
        <item h="1" x="48"/>
        <item h="1" x="183"/>
        <item h="1" x="297"/>
        <item h="1" x="184"/>
        <item h="1" x="38"/>
        <item h="1" x="89"/>
        <item h="1" x="8"/>
        <item h="1" x="149"/>
        <item h="1" x="128"/>
        <item h="1" x="169"/>
        <item h="1" x="181"/>
        <item h="1" x="245"/>
        <item h="1" x="225"/>
        <item h="1" x="23"/>
        <item h="1" x="230"/>
        <item h="1" x="260"/>
        <item h="1" x="122"/>
        <item h="1" x="185"/>
        <item h="1" x="142"/>
        <item h="1" x="34"/>
        <item h="1" x="118"/>
        <item h="1" x="116"/>
        <item h="1" x="262"/>
        <item h="1" x="235"/>
        <item h="1" x="111"/>
        <item h="1" x="91"/>
        <item h="1" x="160"/>
        <item h="1" x="139"/>
        <item h="1" x="62"/>
        <item h="1" x="143"/>
        <item h="1" x="54"/>
        <item h="1" x="55"/>
        <item h="1" x="47"/>
        <item h="1" x="224"/>
        <item h="1" x="105"/>
        <item h="1" x="156"/>
        <item h="1" x="21"/>
        <item h="1" x="148"/>
        <item h="1" x="135"/>
        <item h="1" x="88"/>
        <item h="1" x="110"/>
        <item h="1" x="234"/>
        <item h="1" x="109"/>
        <item h="1" x="80"/>
        <item h="1" x="131"/>
        <item h="1" x="15"/>
        <item h="1" x="259"/>
        <item h="1" x="226"/>
        <item h="1" x="190"/>
        <item h="1" x="223"/>
        <item h="1" x="126"/>
        <item h="1" x="182"/>
        <item h="1" x="170"/>
        <item h="1" x="79"/>
        <item h="1" x="186"/>
        <item h="1" x="40"/>
        <item h="1" x="158"/>
        <item h="1" x="210"/>
        <item h="1" x="113"/>
        <item h="1" x="256"/>
        <item h="1" x="63"/>
        <item h="1" x="177"/>
        <item h="1" x="76"/>
        <item h="1" x="271"/>
        <item h="1" x="229"/>
        <item h="1" x="150"/>
        <item h="1" x="287"/>
        <item h="1" x="217"/>
        <item h="1" x="214"/>
        <item h="1" x="17"/>
        <item h="1" x="242"/>
        <item h="1" x="240"/>
        <item h="1" x="192"/>
        <item h="1" x="218"/>
        <item h="1" x="154"/>
        <item h="1" x="141"/>
        <item h="1" x="173"/>
        <item h="1" x="152"/>
        <item h="1" x="42"/>
        <item h="1" x="99"/>
        <item h="1" x="189"/>
        <item h="1" x="73"/>
        <item h="1" x="144"/>
        <item h="1" x="172"/>
        <item h="1" x="195"/>
        <item h="1" x="265"/>
        <item h="1" x="241"/>
        <item h="1" x="255"/>
        <item h="1" x="30"/>
        <item h="1" x="16"/>
        <item h="1" x="3"/>
        <item h="1" x="216"/>
        <item h="1" x="231"/>
        <item h="1" x="70"/>
        <item h="1" x="22"/>
        <item h="1" x="203"/>
        <item h="1" x="127"/>
        <item h="1" x="85"/>
        <item h="1" x="124"/>
        <item h="1" x="25"/>
        <item h="1" x="212"/>
        <item h="1" x="87"/>
        <item h="1" x="273"/>
        <item h="1" x="138"/>
        <item h="1" x="168"/>
        <item h="1" x="205"/>
        <item h="1" x="251"/>
        <item h="1" x="103"/>
        <item h="1" x="211"/>
        <item h="1" x="171"/>
        <item h="1" x="220"/>
        <item h="1" x="96"/>
        <item h="1" x="254"/>
        <item h="1" x="69"/>
        <item h="1" x="227"/>
        <item h="1" x="29"/>
        <item x="250"/>
        <item h="1" x="174"/>
        <item h="1" x="164"/>
        <item h="1" x="153"/>
        <item h="1" x="253"/>
        <item h="1" x="84"/>
        <item h="1" x="193"/>
        <item h="1" x="58"/>
        <item h="1" x="5"/>
        <item h="1" x="6"/>
        <item h="1" x="86"/>
        <item h="1" x="35"/>
        <item h="1" x="207"/>
        <item h="1" x="228"/>
        <item h="1" x="239"/>
        <item h="1" x="278"/>
        <item h="1" x="97"/>
        <item h="1" x="119"/>
        <item h="1" x="72"/>
        <item h="1" x="206"/>
        <item h="1" x="244"/>
        <item h="1" x="125"/>
        <item h="1" x="213"/>
        <item h="1" x="10"/>
        <item h="1" x="36"/>
        <item h="1" x="43"/>
        <item h="1" x="257"/>
        <item h="1" x="133"/>
        <item h="1" x="11"/>
        <item h="1" x="117"/>
        <item h="1" x="115"/>
        <item h="1" x="1"/>
        <item h="1" x="78"/>
        <item h="1" x="18"/>
        <item h="1" x="275"/>
        <item h="1" x="112"/>
        <item h="1" x="243"/>
        <item h="1" x="249"/>
        <item h="1" x="9"/>
        <item h="1" x="92"/>
        <item h="1" x="247"/>
        <item h="1" x="258"/>
        <item h="1" x="264"/>
        <item h="1" x="266"/>
        <item h="1" x="277"/>
        <item h="1" x="280"/>
        <item h="1" x="281"/>
        <item h="1" x="282"/>
        <item h="1" x="283"/>
        <item h="1" x="284"/>
        <item h="1" x="285"/>
        <item h="1" x="286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6">
        <item x="3"/>
        <item x="149"/>
        <item x="163"/>
        <item x="84"/>
        <item x="128"/>
        <item x="22"/>
        <item x="44"/>
        <item x="134"/>
        <item x="109"/>
        <item x="17"/>
        <item x="115"/>
        <item x="96"/>
        <item x="7"/>
        <item x="37"/>
        <item x="23"/>
        <item x="0"/>
        <item x="75"/>
        <item x="4"/>
        <item x="54"/>
        <item x="32"/>
        <item x="10"/>
        <item x="67"/>
        <item x="72"/>
        <item x="116"/>
        <item x="48"/>
        <item x="172"/>
        <item x="43"/>
        <item x="110"/>
        <item x="70"/>
        <item x="2"/>
        <item x="41"/>
        <item x="69"/>
        <item x="105"/>
        <item x="158"/>
        <item x="104"/>
        <item x="102"/>
        <item x="73"/>
        <item x="71"/>
        <item x="79"/>
        <item x="19"/>
        <item x="14"/>
        <item x="55"/>
        <item x="108"/>
        <item x="100"/>
        <item x="27"/>
        <item x="34"/>
        <item x="5"/>
        <item x="141"/>
        <item x="89"/>
        <item x="93"/>
        <item x="58"/>
        <item x="15"/>
        <item x="117"/>
        <item x="127"/>
        <item x="20"/>
        <item x="16"/>
        <item x="170"/>
        <item x="42"/>
        <item x="35"/>
        <item x="63"/>
        <item x="66"/>
        <item x="135"/>
        <item x="24"/>
        <item x="86"/>
        <item x="99"/>
        <item x="94"/>
        <item x="18"/>
        <item x="161"/>
        <item x="91"/>
        <item x="148"/>
        <item x="112"/>
        <item x="132"/>
        <item x="8"/>
        <item x="92"/>
        <item x="56"/>
        <item x="107"/>
        <item x="152"/>
        <item x="169"/>
        <item x="153"/>
        <item x="74"/>
        <item x="119"/>
        <item x="95"/>
        <item x="76"/>
        <item x="137"/>
        <item x="157"/>
        <item x="78"/>
        <item x="160"/>
        <item x="87"/>
        <item x="113"/>
        <item x="136"/>
        <item x="129"/>
        <item x="31"/>
        <item x="125"/>
        <item x="65"/>
        <item x="26"/>
        <item x="138"/>
        <item x="39"/>
        <item x="77"/>
        <item x="52"/>
        <item x="11"/>
        <item x="29"/>
        <item x="159"/>
        <item x="133"/>
        <item x="162"/>
        <item x="168"/>
        <item x="12"/>
        <item x="62"/>
        <item x="46"/>
        <item x="114"/>
        <item x="103"/>
        <item x="9"/>
        <item x="123"/>
        <item x="51"/>
        <item x="167"/>
        <item x="57"/>
        <item x="60"/>
        <item x="50"/>
        <item x="120"/>
        <item x="82"/>
        <item x="21"/>
        <item x="81"/>
        <item x="45"/>
        <item x="155"/>
        <item x="122"/>
        <item x="98"/>
        <item x="36"/>
        <item x="130"/>
        <item x="88"/>
        <item x="101"/>
        <item x="53"/>
        <item x="106"/>
        <item x="164"/>
        <item x="121"/>
        <item x="68"/>
        <item x="38"/>
        <item x="49"/>
        <item x="111"/>
        <item x="59"/>
        <item x="145"/>
        <item x="147"/>
        <item x="90"/>
        <item x="25"/>
        <item x="47"/>
        <item x="13"/>
        <item x="143"/>
        <item x="144"/>
        <item x="40"/>
        <item x="151"/>
        <item x="156"/>
        <item x="30"/>
        <item x="174"/>
        <item x="140"/>
        <item x="83"/>
        <item x="28"/>
        <item x="33"/>
        <item x="118"/>
        <item x="142"/>
        <item x="61"/>
        <item x="131"/>
        <item x="165"/>
        <item x="150"/>
        <item x="173"/>
        <item x="97"/>
        <item x="1"/>
        <item x="6"/>
        <item x="139"/>
        <item x="126"/>
        <item x="124"/>
        <item x="64"/>
        <item x="85"/>
        <item x="146"/>
        <item x="171"/>
        <item x="154"/>
        <item x="80"/>
        <item x="166"/>
        <item x="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6">
        <item x="189"/>
        <item x="251"/>
        <item x="181"/>
        <item x="48"/>
        <item x="188"/>
        <item x="61"/>
        <item x="152"/>
        <item x="49"/>
        <item x="153"/>
        <item x="91"/>
        <item x="184"/>
        <item x="260"/>
        <item x="74"/>
        <item x="108"/>
        <item x="99"/>
        <item x="185"/>
        <item x="100"/>
        <item x="170"/>
        <item x="230"/>
        <item x="30"/>
        <item x="53"/>
        <item x="101"/>
        <item x="137"/>
        <item x="158"/>
        <item x="59"/>
        <item x="71"/>
        <item x="124"/>
        <item x="187"/>
        <item x="77"/>
        <item x="44"/>
        <item x="192"/>
        <item x="225"/>
        <item x="169"/>
        <item x="172"/>
        <item x="54"/>
        <item x="194"/>
        <item x="175"/>
        <item x="19"/>
        <item x="256"/>
        <item x="149"/>
        <item x="143"/>
        <item x="176"/>
        <item x="47"/>
        <item x="34"/>
        <item x="25"/>
        <item x="16"/>
        <item x="219"/>
        <item x="161"/>
        <item x="222"/>
        <item x="167"/>
        <item x="121"/>
        <item x="102"/>
        <item x="68"/>
        <item x="295"/>
        <item x="111"/>
        <item x="157"/>
        <item x="240"/>
        <item x="118"/>
        <item x="84"/>
        <item x="165"/>
        <item x="65"/>
        <item x="82"/>
        <item x="37"/>
        <item x="26"/>
        <item x="197"/>
        <item x="268"/>
        <item x="183"/>
        <item x="129"/>
        <item x="51"/>
        <item x="46"/>
        <item x="113"/>
        <item x="95"/>
        <item x="166"/>
        <item x="277"/>
        <item x="94"/>
        <item x="248"/>
        <item x="204"/>
        <item x="233"/>
        <item x="45"/>
        <item x="144"/>
        <item x="199"/>
        <item x="27"/>
        <item x="122"/>
        <item x="50"/>
        <item x="210"/>
        <item x="195"/>
        <item x="164"/>
        <item x="272"/>
        <item x="182"/>
        <item x="246"/>
        <item x="13"/>
        <item x="67"/>
        <item x="14"/>
        <item x="178"/>
        <item x="62"/>
        <item x="28"/>
        <item x="3"/>
        <item x="87"/>
        <item x="107"/>
        <item x="217"/>
        <item x="214"/>
        <item x="105"/>
        <item x="220"/>
        <item x="104"/>
        <item x="193"/>
        <item x="83"/>
        <item x="138"/>
        <item x="76"/>
        <item x="177"/>
        <item x="42"/>
        <item x="196"/>
        <item x="22"/>
        <item x="245"/>
        <item x="38"/>
        <item x="191"/>
        <item x="221"/>
        <item x="63"/>
        <item x="8"/>
        <item x="128"/>
        <item x="81"/>
        <item x="147"/>
        <item x="75"/>
        <item x="7"/>
        <item x="237"/>
        <item x="141"/>
        <item x="89"/>
        <item x="70"/>
        <item x="6"/>
        <item x="262"/>
        <item x="154"/>
        <item x="142"/>
        <item x="205"/>
        <item x="96"/>
        <item x="274"/>
        <item x="212"/>
        <item x="85"/>
        <item x="127"/>
        <item x="116"/>
        <item x="229"/>
        <item x="173"/>
        <item x="5"/>
        <item x="12"/>
        <item x="17"/>
        <item x="211"/>
        <item x="86"/>
        <item x="4"/>
        <item x="0"/>
        <item x="202"/>
        <item x="41"/>
        <item x="218"/>
        <item x="33"/>
        <item x="150"/>
        <item x="98"/>
        <item x="279"/>
        <item x="58"/>
        <item x="275"/>
        <item x="64"/>
        <item x="200"/>
        <item x="163"/>
        <item x="162"/>
        <item x="106"/>
        <item x="114"/>
        <item x="232"/>
        <item x="271"/>
        <item x="66"/>
        <item x="209"/>
        <item x="23"/>
        <item x="263"/>
        <item x="146"/>
        <item x="93"/>
        <item x="174"/>
        <item x="171"/>
        <item x="73"/>
        <item x="236"/>
        <item x="21"/>
        <item x="156"/>
        <item x="215"/>
        <item x="135"/>
        <item x="227"/>
        <item x="90"/>
        <item x="57"/>
        <item x="148"/>
        <item x="56"/>
        <item x="2"/>
        <item x="198"/>
        <item x="155"/>
        <item x="88"/>
        <item x="160"/>
        <item x="241"/>
        <item x="255"/>
        <item x="216"/>
        <item x="123"/>
        <item x="270"/>
        <item x="179"/>
        <item x="231"/>
        <item x="203"/>
        <item x="273"/>
        <item x="261"/>
        <item x="224"/>
        <item x="140"/>
        <item x="55"/>
        <item x="103"/>
        <item x="208"/>
        <item x="29"/>
        <item x="136"/>
        <item x="180"/>
        <item x="24"/>
        <item x="159"/>
        <item x="132"/>
        <item x="69"/>
        <item x="151"/>
        <item x="235"/>
        <item x="110"/>
        <item x="234"/>
        <item x="80"/>
        <item x="15"/>
        <item x="259"/>
        <item x="131"/>
        <item x="32"/>
        <item x="109"/>
        <item x="20"/>
        <item x="201"/>
        <item x="250"/>
        <item x="226"/>
        <item x="242"/>
        <item x="253"/>
        <item x="269"/>
        <item x="60"/>
        <item x="254"/>
        <item x="190"/>
        <item x="223"/>
        <item x="186"/>
        <item x="126"/>
        <item x="79"/>
        <item x="40"/>
        <item x="52"/>
        <item x="252"/>
        <item x="39"/>
        <item x="120"/>
        <item x="145"/>
        <item x="134"/>
        <item x="31"/>
        <item x="168"/>
        <item x="207"/>
        <item x="228"/>
        <item x="239"/>
        <item x="35"/>
        <item x="97"/>
        <item x="119"/>
        <item x="72"/>
        <item x="206"/>
        <item x="213"/>
        <item x="10"/>
        <item x="36"/>
        <item x="43"/>
        <item x="257"/>
        <item x="133"/>
        <item x="11"/>
        <item x="117"/>
        <item x="115"/>
        <item x="1"/>
        <item x="78"/>
        <item x="276"/>
        <item x="18"/>
        <item x="267"/>
        <item x="130"/>
        <item x="238"/>
        <item x="278"/>
        <item x="139"/>
        <item x="265"/>
        <item x="125"/>
        <item x="112"/>
        <item x="243"/>
        <item x="244"/>
        <item x="249"/>
        <item x="9"/>
        <item x="92"/>
        <item x="247"/>
        <item x="258"/>
        <item x="264"/>
        <item x="266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3">
    <field x="27"/>
    <field x="28"/>
    <field x="43"/>
    <field x="32"/>
    <field x="53"/>
    <field x="2"/>
    <field x="4"/>
    <field x="13"/>
    <field x="14"/>
    <field x="15"/>
    <field x="19"/>
    <field x="22"/>
    <field x="24"/>
  </rowFields>
  <rowItems count="17">
    <i>
      <x v="170"/>
      <x v="161"/>
      <x v="67"/>
      <x v="237"/>
      <x v="222"/>
      <x v="4"/>
      <x v="770"/>
      <x v="577"/>
      <x v="2"/>
      <x/>
      <x v="275"/>
      <x v="47"/>
      <x v="53"/>
    </i>
    <i r="6">
      <x v="771"/>
      <x v="577"/>
      <x v="7"/>
      <x v="7"/>
      <x v="275"/>
      <x v="47"/>
      <x v="53"/>
    </i>
    <i r="5">
      <x v="7"/>
      <x v="1454"/>
      <x v="1085"/>
      <x v="2"/>
      <x/>
      <x v="275"/>
      <x v="47"/>
      <x v="53"/>
    </i>
    <i r="6">
      <x v="1455"/>
      <x v="1085"/>
      <x v="5"/>
      <x v="3"/>
      <x v="275"/>
      <x v="47"/>
      <x v="53"/>
    </i>
    <i r="6">
      <x v="1456"/>
      <x v="1085"/>
      <x v="7"/>
      <x v="7"/>
      <x v="275"/>
      <x v="47"/>
      <x v="53"/>
    </i>
    <i r="5">
      <x v="8"/>
      <x v="1714"/>
      <x v="1282"/>
      <x v="5"/>
      <x v="3"/>
      <x v="275"/>
      <x v="47"/>
      <x v="53"/>
    </i>
    <i r="6">
      <x v="1715"/>
      <x v="1282"/>
      <x v="7"/>
      <x v="7"/>
      <x v="275"/>
      <x v="47"/>
      <x v="53"/>
    </i>
    <i r="5">
      <x v="12"/>
      <x v="2354"/>
      <x v="1768"/>
      <x v="2"/>
      <x/>
      <x v="275"/>
      <x v="47"/>
      <x v="53"/>
    </i>
    <i r="6">
      <x v="2355"/>
      <x v="1768"/>
      <x v="7"/>
      <x v="7"/>
      <x v="275"/>
      <x v="47"/>
      <x v="53"/>
    </i>
    <i r="5">
      <x v="15"/>
      <x v="2942"/>
      <x v="2220"/>
      <x v="2"/>
      <x/>
      <x v="275"/>
      <x v="47"/>
      <x v="53"/>
    </i>
    <i r="6">
      <x v="2943"/>
      <x v="2220"/>
      <x v="7"/>
      <x v="7"/>
      <x v="275"/>
      <x v="47"/>
      <x v="53"/>
    </i>
    <i r="5">
      <x v="23"/>
      <x v="4372"/>
      <x v="3314"/>
      <x v="2"/>
      <x/>
      <x v="64"/>
      <x v="47"/>
      <x v="86"/>
    </i>
    <i r="6">
      <x v="4373"/>
      <x v="3314"/>
      <x v="5"/>
      <x v="3"/>
      <x v="64"/>
      <x v="47"/>
      <x v="86"/>
    </i>
    <i r="6">
      <x v="4374"/>
      <x v="3314"/>
      <x v="7"/>
      <x v="7"/>
      <x v="64"/>
      <x v="47"/>
      <x v="86"/>
    </i>
    <i r="5">
      <x v="24"/>
      <x v="4637"/>
      <x v="3517"/>
      <x v="7"/>
      <x v="7"/>
      <x v="275"/>
      <x v="47"/>
      <x v="53"/>
    </i>
    <i r="5">
      <x v="26"/>
      <x v="4828"/>
      <x v="3675"/>
      <x v="7"/>
      <x v="7"/>
      <x v="275"/>
      <x v="47"/>
      <x v="53"/>
    </i>
    <i t="grand">
      <x/>
    </i>
  </rowItems>
  <colFields count="1">
    <field x="-2"/>
  </colFields>
  <colItems count="2">
    <i>
      <x/>
    </i>
    <i i="1">
      <x v="1"/>
    </i>
  </colItems>
  <pageFields count="2">
    <pageField fld="47" hier="0"/>
    <pageField fld="37" hier="0"/>
  </pageFields>
  <dataFields count="2">
    <dataField name="Toneladas " fld="46" baseField="27" baseItem="0" numFmtId="4"/>
    <dataField name="Flete " fld="41" baseField="24" baseItem="27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I202"/>
  <sheetViews>
    <sheetView topLeftCell="A166" zoomScale="80" zoomScaleNormal="80" workbookViewId="0">
      <selection activeCell="G186" sqref="G186"/>
    </sheetView>
  </sheetViews>
  <sheetFormatPr baseColWidth="10" defaultColWidth="11.42578125" defaultRowHeight="15" x14ac:dyDescent="0.25"/>
  <cols>
    <col min="1" max="1" width="47" customWidth="1"/>
    <col min="2" max="2" width="11.7109375" bestFit="1" customWidth="1"/>
    <col min="3" max="3" width="16.5703125" customWidth="1"/>
    <col min="4" max="5" width="10.85546875" customWidth="1"/>
    <col min="6" max="6" width="12.85546875" bestFit="1" customWidth="1"/>
    <col min="7" max="7" width="19.5703125" customWidth="1"/>
    <col min="8" max="8" width="42" bestFit="1" customWidth="1"/>
    <col min="11" max="11" width="20.42578125" customWidth="1"/>
    <col min="14" max="14" width="10.5703125" customWidth="1"/>
  </cols>
  <sheetData>
    <row r="1" spans="1:9" x14ac:dyDescent="0.25">
      <c r="A1" s="4" t="s">
        <v>0</v>
      </c>
      <c r="B1" t="s">
        <v>1</v>
      </c>
    </row>
    <row r="3" spans="1:9" x14ac:dyDescent="0.25">
      <c r="A3" s="4" t="s">
        <v>2</v>
      </c>
      <c r="D3" s="4" t="s">
        <v>3</v>
      </c>
    </row>
    <row r="4" spans="1:9" x14ac:dyDescent="0.25">
      <c r="A4" s="4" t="s">
        <v>4</v>
      </c>
      <c r="B4" s="4" t="s">
        <v>5</v>
      </c>
      <c r="C4" s="4" t="s">
        <v>6</v>
      </c>
      <c r="D4" t="s">
        <v>1428</v>
      </c>
      <c r="E4" t="s">
        <v>1477</v>
      </c>
      <c r="F4" t="s">
        <v>7</v>
      </c>
    </row>
    <row r="5" spans="1:9" x14ac:dyDescent="0.25">
      <c r="A5" t="s">
        <v>8</v>
      </c>
      <c r="B5">
        <v>1013946</v>
      </c>
      <c r="C5" t="s">
        <v>9</v>
      </c>
      <c r="D5" s="5">
        <v>3076.7999999999993</v>
      </c>
      <c r="E5" s="5">
        <v>3105.6</v>
      </c>
      <c r="F5" s="5">
        <v>6182.4</v>
      </c>
      <c r="G5" s="5"/>
      <c r="H5" s="21"/>
      <c r="I5" s="19"/>
    </row>
    <row r="6" spans="1:9" x14ac:dyDescent="0.25">
      <c r="A6" t="s">
        <v>10</v>
      </c>
      <c r="B6">
        <v>1024814</v>
      </c>
      <c r="C6" t="s">
        <v>11</v>
      </c>
      <c r="D6" s="5">
        <v>11880.000000000002</v>
      </c>
      <c r="E6" s="5">
        <v>10725</v>
      </c>
      <c r="F6" s="5">
        <v>22605</v>
      </c>
      <c r="G6" s="5"/>
      <c r="H6" s="21"/>
      <c r="I6" s="19"/>
    </row>
    <row r="7" spans="1:9" x14ac:dyDescent="0.25">
      <c r="A7" t="s">
        <v>12</v>
      </c>
      <c r="B7">
        <v>1013966</v>
      </c>
      <c r="C7" t="s">
        <v>1410</v>
      </c>
      <c r="D7" s="5">
        <v>20445.78</v>
      </c>
      <c r="E7" s="5">
        <v>20854.590000000007</v>
      </c>
      <c r="F7" s="5">
        <v>41300.37000000001</v>
      </c>
      <c r="G7" s="5"/>
      <c r="H7" s="21"/>
      <c r="I7" s="19"/>
    </row>
    <row r="8" spans="1:9" x14ac:dyDescent="0.25">
      <c r="A8" t="s">
        <v>13</v>
      </c>
      <c r="B8">
        <v>1013827</v>
      </c>
      <c r="C8" t="s">
        <v>14</v>
      </c>
      <c r="D8" s="5">
        <v>2985.6000000000004</v>
      </c>
      <c r="E8" s="5">
        <v>2356.8000000000002</v>
      </c>
      <c r="F8" s="5">
        <v>5342.4000000000005</v>
      </c>
      <c r="G8" s="5"/>
      <c r="H8" s="21"/>
      <c r="I8" s="19"/>
    </row>
    <row r="9" spans="1:9" x14ac:dyDescent="0.25">
      <c r="A9" t="s">
        <v>15</v>
      </c>
      <c r="B9">
        <v>1020877</v>
      </c>
      <c r="C9" t="s">
        <v>16</v>
      </c>
      <c r="D9" s="5">
        <v>2927.4000000000005</v>
      </c>
      <c r="E9" s="5">
        <v>2414.1999999999998</v>
      </c>
      <c r="F9" s="5">
        <v>5341.6</v>
      </c>
      <c r="G9" s="5"/>
      <c r="H9" s="21"/>
      <c r="I9" s="19"/>
    </row>
    <row r="10" spans="1:9" x14ac:dyDescent="0.25">
      <c r="A10" t="s">
        <v>17</v>
      </c>
      <c r="B10">
        <v>1013844</v>
      </c>
      <c r="C10" t="s">
        <v>18</v>
      </c>
      <c r="D10" s="5">
        <v>5556.5399999999991</v>
      </c>
      <c r="E10" s="5">
        <v>2980.7999999999993</v>
      </c>
      <c r="F10" s="5">
        <v>8537.3399999999983</v>
      </c>
      <c r="G10" s="5"/>
      <c r="H10" s="21"/>
      <c r="I10" s="19"/>
    </row>
    <row r="11" spans="1:9" x14ac:dyDescent="0.25">
      <c r="A11" t="s">
        <v>19</v>
      </c>
      <c r="B11">
        <v>1013522</v>
      </c>
      <c r="C11" t="s">
        <v>20</v>
      </c>
      <c r="D11" s="5">
        <v>2850.6</v>
      </c>
      <c r="E11" s="5">
        <v>2625.4</v>
      </c>
      <c r="F11" s="5">
        <v>5476</v>
      </c>
      <c r="G11" s="5"/>
      <c r="H11" s="21"/>
      <c r="I11" s="19"/>
    </row>
    <row r="12" spans="1:9" x14ac:dyDescent="0.25">
      <c r="A12" t="s">
        <v>21</v>
      </c>
      <c r="B12">
        <v>1012808</v>
      </c>
      <c r="C12" t="s">
        <v>22</v>
      </c>
      <c r="D12" s="5">
        <v>1939.1999999999998</v>
      </c>
      <c r="E12" s="5">
        <v>1867.1999999999991</v>
      </c>
      <c r="F12" s="5">
        <v>3806.3999999999987</v>
      </c>
      <c r="G12" s="5"/>
      <c r="H12" s="21"/>
      <c r="I12" s="19"/>
    </row>
    <row r="13" spans="1:9" x14ac:dyDescent="0.25">
      <c r="A13" t="s">
        <v>23</v>
      </c>
      <c r="B13">
        <v>1013747</v>
      </c>
      <c r="C13" t="s">
        <v>24</v>
      </c>
      <c r="D13" s="5">
        <v>2904</v>
      </c>
      <c r="E13" s="5">
        <v>1272</v>
      </c>
      <c r="F13" s="5">
        <v>4176</v>
      </c>
      <c r="G13" s="5"/>
      <c r="H13" s="21"/>
      <c r="I13" s="19"/>
    </row>
    <row r="14" spans="1:9" x14ac:dyDescent="0.25">
      <c r="A14" t="s">
        <v>25</v>
      </c>
      <c r="B14">
        <v>1013670</v>
      </c>
      <c r="C14" t="s">
        <v>26</v>
      </c>
      <c r="D14" s="5">
        <v>1163.6000000000001</v>
      </c>
      <c r="E14" s="5">
        <v>3316.6000000000004</v>
      </c>
      <c r="F14" s="5">
        <v>4480.2000000000007</v>
      </c>
      <c r="G14" s="5"/>
      <c r="H14" s="21"/>
      <c r="I14" s="19"/>
    </row>
    <row r="15" spans="1:9" x14ac:dyDescent="0.25">
      <c r="A15" t="s">
        <v>27</v>
      </c>
      <c r="B15">
        <v>1014052</v>
      </c>
      <c r="C15" t="s">
        <v>28</v>
      </c>
      <c r="D15" s="5">
        <v>1838.3999999999996</v>
      </c>
      <c r="E15" s="5">
        <v>580.79999999999995</v>
      </c>
      <c r="F15" s="5">
        <v>2419.1999999999998</v>
      </c>
      <c r="G15" s="5"/>
      <c r="H15" s="21"/>
      <c r="I15" s="19"/>
    </row>
    <row r="16" spans="1:9" x14ac:dyDescent="0.25">
      <c r="A16" t="s">
        <v>29</v>
      </c>
      <c r="B16">
        <v>1014103</v>
      </c>
      <c r="C16" t="s">
        <v>30</v>
      </c>
      <c r="D16" s="5">
        <v>2404.3999999999996</v>
      </c>
      <c r="E16" s="5">
        <v>2747.6</v>
      </c>
      <c r="F16" s="5">
        <v>5152</v>
      </c>
      <c r="G16" s="5"/>
      <c r="H16" s="21"/>
      <c r="I16" s="19"/>
    </row>
    <row r="17" spans="1:9" x14ac:dyDescent="0.25">
      <c r="A17" t="s">
        <v>31</v>
      </c>
      <c r="B17">
        <v>1021138</v>
      </c>
      <c r="C17" t="s">
        <v>32</v>
      </c>
      <c r="D17" s="5">
        <v>7722</v>
      </c>
      <c r="E17" s="5">
        <v>7128</v>
      </c>
      <c r="F17" s="5">
        <v>14850</v>
      </c>
      <c r="G17" s="5"/>
      <c r="H17" s="21"/>
      <c r="I17" s="19"/>
    </row>
    <row r="18" spans="1:9" x14ac:dyDescent="0.25">
      <c r="A18" t="s">
        <v>1391</v>
      </c>
      <c r="B18">
        <v>10007210</v>
      </c>
      <c r="C18" t="s">
        <v>1412</v>
      </c>
      <c r="D18" s="5">
        <v>1598.4</v>
      </c>
      <c r="E18" s="5">
        <v>1598.4</v>
      </c>
      <c r="F18" s="5">
        <v>3196.8</v>
      </c>
      <c r="G18" s="5"/>
      <c r="H18" s="21"/>
      <c r="I18" s="19"/>
    </row>
    <row r="19" spans="1:9" x14ac:dyDescent="0.25">
      <c r="A19" t="s">
        <v>33</v>
      </c>
      <c r="B19">
        <v>1013812</v>
      </c>
      <c r="C19" t="s">
        <v>34</v>
      </c>
      <c r="D19" s="5">
        <v>4884</v>
      </c>
      <c r="E19" s="5">
        <v>4237.2</v>
      </c>
      <c r="F19" s="5">
        <v>9121.2000000000007</v>
      </c>
      <c r="G19" s="5"/>
      <c r="H19" s="21"/>
      <c r="I19" s="19"/>
    </row>
    <row r="20" spans="1:9" x14ac:dyDescent="0.25">
      <c r="A20" t="s">
        <v>35</v>
      </c>
      <c r="B20">
        <v>10003459</v>
      </c>
      <c r="C20" t="s">
        <v>36</v>
      </c>
      <c r="D20" s="5">
        <v>3555.7999999999997</v>
      </c>
      <c r="E20" s="5">
        <v>2747.2000000000003</v>
      </c>
      <c r="F20" s="5">
        <v>6303</v>
      </c>
      <c r="G20" s="5"/>
      <c r="H20" s="21"/>
      <c r="I20" s="19"/>
    </row>
    <row r="21" spans="1:9" x14ac:dyDescent="0.25">
      <c r="A21" t="s">
        <v>37</v>
      </c>
      <c r="B21">
        <v>1024381</v>
      </c>
      <c r="C21" t="s">
        <v>38</v>
      </c>
      <c r="D21" s="5">
        <v>5419.5999999999995</v>
      </c>
      <c r="E21" s="5">
        <v>3603.9999999999995</v>
      </c>
      <c r="F21" s="5">
        <v>9023.5999999999985</v>
      </c>
      <c r="G21" s="5"/>
      <c r="H21" s="21"/>
      <c r="I21" s="19"/>
    </row>
    <row r="22" spans="1:9" x14ac:dyDescent="0.25">
      <c r="A22" t="s">
        <v>39</v>
      </c>
      <c r="B22">
        <v>1013894</v>
      </c>
      <c r="C22" t="s">
        <v>40</v>
      </c>
      <c r="D22" s="5">
        <v>3266.4</v>
      </c>
      <c r="E22" s="5">
        <v>2412.8000000000002</v>
      </c>
      <c r="F22" s="5">
        <v>5679.2000000000007</v>
      </c>
      <c r="G22" s="5"/>
      <c r="H22" s="21"/>
      <c r="I22" s="19"/>
    </row>
    <row r="23" spans="1:9" x14ac:dyDescent="0.25">
      <c r="A23" t="s">
        <v>41</v>
      </c>
      <c r="B23">
        <v>1013581</v>
      </c>
      <c r="C23" t="s">
        <v>42</v>
      </c>
      <c r="D23" s="5">
        <v>2515.1999999999998</v>
      </c>
      <c r="E23" s="5">
        <v>2462.4000000000005</v>
      </c>
      <c r="F23" s="5">
        <v>4977.6000000000004</v>
      </c>
      <c r="G23" s="5"/>
      <c r="H23" s="21"/>
      <c r="I23" s="19"/>
    </row>
    <row r="24" spans="1:9" x14ac:dyDescent="0.25">
      <c r="A24" t="s">
        <v>45</v>
      </c>
      <c r="B24">
        <v>1013915</v>
      </c>
      <c r="C24" t="s">
        <v>46</v>
      </c>
      <c r="D24" s="5">
        <v>1208.4000000000001</v>
      </c>
      <c r="E24" s="5">
        <v>2952.4</v>
      </c>
      <c r="F24" s="5">
        <v>4160.8</v>
      </c>
      <c r="G24" s="5"/>
      <c r="H24" s="21"/>
      <c r="I24" s="19"/>
    </row>
    <row r="25" spans="1:9" x14ac:dyDescent="0.25">
      <c r="A25" t="s">
        <v>47</v>
      </c>
      <c r="B25">
        <v>1013860</v>
      </c>
      <c r="C25" t="s">
        <v>48</v>
      </c>
      <c r="D25" s="5">
        <v>6252.5999999999995</v>
      </c>
      <c r="E25" s="5">
        <v>5820.8000000000011</v>
      </c>
      <c r="F25" s="5">
        <v>12073.400000000001</v>
      </c>
      <c r="G25" s="5"/>
      <c r="H25" s="21"/>
      <c r="I25" s="19"/>
    </row>
    <row r="26" spans="1:9" x14ac:dyDescent="0.25">
      <c r="A26" t="s">
        <v>49</v>
      </c>
      <c r="B26">
        <v>10005626</v>
      </c>
      <c r="C26" t="s">
        <v>1413</v>
      </c>
      <c r="D26" s="5">
        <v>2487.5999999999995</v>
      </c>
      <c r="E26" s="5">
        <v>2500.8000000000002</v>
      </c>
      <c r="F26" s="5">
        <v>4988.3999999999996</v>
      </c>
      <c r="G26" s="5"/>
      <c r="H26" s="21"/>
      <c r="I26" s="19"/>
    </row>
    <row r="27" spans="1:9" x14ac:dyDescent="0.25">
      <c r="A27" t="s">
        <v>50</v>
      </c>
      <c r="B27">
        <v>1014062</v>
      </c>
      <c r="C27" t="s">
        <v>51</v>
      </c>
      <c r="D27" s="5">
        <v>9581.6</v>
      </c>
      <c r="E27" s="5">
        <v>8050.7999999999993</v>
      </c>
      <c r="F27" s="5">
        <v>17632.400000000001</v>
      </c>
      <c r="G27" s="5"/>
      <c r="H27" s="21"/>
      <c r="I27" s="19"/>
    </row>
    <row r="28" spans="1:9" x14ac:dyDescent="0.25">
      <c r="A28" t="s">
        <v>52</v>
      </c>
      <c r="B28">
        <v>1014167</v>
      </c>
      <c r="C28" t="s">
        <v>53</v>
      </c>
      <c r="D28" s="5">
        <v>3332.4000000000005</v>
      </c>
      <c r="E28" s="5">
        <v>2408.4</v>
      </c>
      <c r="F28" s="5">
        <v>5740.8000000000011</v>
      </c>
      <c r="G28" s="5"/>
      <c r="H28" s="21"/>
      <c r="I28" s="19"/>
    </row>
    <row r="29" spans="1:9" x14ac:dyDescent="0.25">
      <c r="A29" t="s">
        <v>54</v>
      </c>
      <c r="B29">
        <v>1013571</v>
      </c>
      <c r="C29" t="s">
        <v>55</v>
      </c>
      <c r="D29" s="5">
        <v>2553.6</v>
      </c>
      <c r="E29" s="5">
        <v>1723.2000000000003</v>
      </c>
      <c r="F29" s="5">
        <v>4276.8</v>
      </c>
      <c r="G29" s="5"/>
      <c r="H29" s="21"/>
      <c r="I29" s="19"/>
    </row>
    <row r="30" spans="1:9" x14ac:dyDescent="0.25">
      <c r="A30" t="s">
        <v>56</v>
      </c>
      <c r="B30">
        <v>1024926</v>
      </c>
      <c r="C30" t="s">
        <v>57</v>
      </c>
      <c r="D30" s="5">
        <v>10533.600000000002</v>
      </c>
      <c r="E30" s="5">
        <v>12289.199999999999</v>
      </c>
      <c r="F30" s="5">
        <v>22822.800000000003</v>
      </c>
      <c r="G30" s="5"/>
      <c r="H30" s="21"/>
      <c r="I30" s="19"/>
    </row>
    <row r="31" spans="1:9" x14ac:dyDescent="0.25">
      <c r="A31" t="s">
        <v>58</v>
      </c>
      <c r="B31">
        <v>1012819</v>
      </c>
      <c r="C31" t="s">
        <v>59</v>
      </c>
      <c r="D31" s="5">
        <v>3554.7999999999997</v>
      </c>
      <c r="E31" s="5">
        <v>4827.5999999999995</v>
      </c>
      <c r="F31" s="5">
        <v>8382.4</v>
      </c>
      <c r="G31" s="5"/>
      <c r="H31" s="21"/>
      <c r="I31" s="19"/>
    </row>
    <row r="32" spans="1:9" x14ac:dyDescent="0.25">
      <c r="A32" t="s">
        <v>1384</v>
      </c>
      <c r="B32">
        <v>101524</v>
      </c>
      <c r="C32" t="s">
        <v>1415</v>
      </c>
      <c r="D32" s="5">
        <v>2227.1999999999998</v>
      </c>
      <c r="E32" s="5">
        <v>1484.8</v>
      </c>
      <c r="F32" s="5">
        <v>3712</v>
      </c>
      <c r="G32" s="5"/>
      <c r="H32" s="21"/>
      <c r="I32" s="19"/>
    </row>
    <row r="33" spans="1:9" x14ac:dyDescent="0.25">
      <c r="A33" t="s">
        <v>60</v>
      </c>
      <c r="B33">
        <v>1023153</v>
      </c>
      <c r="C33" t="s">
        <v>61</v>
      </c>
      <c r="D33" s="5">
        <v>5583.6</v>
      </c>
      <c r="E33" s="5">
        <v>6947.9999999999991</v>
      </c>
      <c r="F33" s="5">
        <v>12531.599999999999</v>
      </c>
      <c r="G33" s="5"/>
      <c r="H33" s="21"/>
      <c r="I33" s="19"/>
    </row>
    <row r="34" spans="1:9" x14ac:dyDescent="0.25">
      <c r="A34" t="s">
        <v>62</v>
      </c>
      <c r="B34">
        <v>1013243</v>
      </c>
      <c r="C34" t="s">
        <v>63</v>
      </c>
      <c r="D34" s="5">
        <v>2099</v>
      </c>
      <c r="E34" s="5">
        <v>1994.2</v>
      </c>
      <c r="F34" s="5">
        <v>4093.2</v>
      </c>
      <c r="G34" s="5"/>
      <c r="H34" s="21"/>
      <c r="I34" s="19"/>
    </row>
    <row r="35" spans="1:9" x14ac:dyDescent="0.25">
      <c r="A35" t="s">
        <v>64</v>
      </c>
      <c r="B35">
        <v>1013746</v>
      </c>
      <c r="C35" t="s">
        <v>65</v>
      </c>
      <c r="D35" s="5">
        <v>1777</v>
      </c>
      <c r="E35" s="5">
        <v>2384.6</v>
      </c>
      <c r="F35" s="5">
        <v>4161.6000000000004</v>
      </c>
      <c r="G35" s="5"/>
      <c r="H35" s="21"/>
      <c r="I35" s="19"/>
    </row>
    <row r="36" spans="1:9" x14ac:dyDescent="0.25">
      <c r="A36" t="s">
        <v>66</v>
      </c>
      <c r="B36">
        <v>1020579</v>
      </c>
      <c r="C36" t="s">
        <v>67</v>
      </c>
      <c r="D36" s="5">
        <v>3547.2</v>
      </c>
      <c r="E36" s="5">
        <v>2894.4</v>
      </c>
      <c r="F36" s="5">
        <v>6441.6</v>
      </c>
      <c r="G36" s="5"/>
      <c r="H36" s="21"/>
      <c r="I36" s="19"/>
    </row>
    <row r="37" spans="1:9" x14ac:dyDescent="0.25">
      <c r="A37" t="s">
        <v>68</v>
      </c>
      <c r="B37">
        <v>1021688</v>
      </c>
      <c r="C37" t="s">
        <v>69</v>
      </c>
      <c r="D37" s="5">
        <v>2712</v>
      </c>
      <c r="E37" s="5">
        <v>1871.9999999999998</v>
      </c>
      <c r="F37" s="5">
        <v>4584</v>
      </c>
      <c r="G37" s="5"/>
      <c r="H37" s="21"/>
      <c r="I37" s="19"/>
    </row>
    <row r="38" spans="1:9" x14ac:dyDescent="0.25">
      <c r="A38" t="s">
        <v>70</v>
      </c>
      <c r="B38">
        <v>1013603</v>
      </c>
      <c r="C38" t="s">
        <v>71</v>
      </c>
      <c r="D38" s="5">
        <v>1616.3999999999999</v>
      </c>
      <c r="E38" s="5">
        <v>968.4</v>
      </c>
      <c r="F38" s="5">
        <v>2584.7999999999997</v>
      </c>
      <c r="G38" s="5"/>
      <c r="H38" s="21"/>
      <c r="I38" s="19"/>
    </row>
    <row r="39" spans="1:9" x14ac:dyDescent="0.25">
      <c r="A39" t="s">
        <v>72</v>
      </c>
      <c r="B39">
        <v>1013388</v>
      </c>
      <c r="C39" t="s">
        <v>73</v>
      </c>
      <c r="D39" s="5">
        <v>16662.169999999998</v>
      </c>
      <c r="E39" s="5">
        <v>15366.349999999997</v>
      </c>
      <c r="F39" s="5">
        <v>32028.519999999997</v>
      </c>
      <c r="G39" s="5"/>
      <c r="H39" s="21"/>
      <c r="I39" s="19"/>
    </row>
    <row r="40" spans="1:9" x14ac:dyDescent="0.25">
      <c r="A40" t="s">
        <v>74</v>
      </c>
      <c r="B40">
        <v>1013627</v>
      </c>
      <c r="C40" t="s">
        <v>75</v>
      </c>
      <c r="D40" s="5">
        <v>3816</v>
      </c>
      <c r="E40" s="5">
        <v>2005.2</v>
      </c>
      <c r="F40" s="5">
        <v>5821.2</v>
      </c>
      <c r="G40" s="5"/>
      <c r="H40" s="21"/>
      <c r="I40" s="19"/>
    </row>
    <row r="41" spans="1:9" x14ac:dyDescent="0.25">
      <c r="A41" t="s">
        <v>76</v>
      </c>
      <c r="B41">
        <v>1014016</v>
      </c>
      <c r="C41" t="s">
        <v>77</v>
      </c>
      <c r="D41" s="5">
        <v>2788.0000000000005</v>
      </c>
      <c r="E41" s="5">
        <v>2685.4</v>
      </c>
      <c r="F41" s="5">
        <v>5473.4000000000005</v>
      </c>
      <c r="G41" s="5"/>
      <c r="H41" s="21"/>
      <c r="I41" s="19"/>
    </row>
    <row r="42" spans="1:9" x14ac:dyDescent="0.25">
      <c r="A42" t="s">
        <v>78</v>
      </c>
      <c r="B42">
        <v>1013684</v>
      </c>
      <c r="C42" t="s">
        <v>79</v>
      </c>
      <c r="D42" s="5">
        <v>2721.6000000000004</v>
      </c>
      <c r="E42" s="5">
        <v>1825.1999999999998</v>
      </c>
      <c r="F42" s="5">
        <v>4546.8</v>
      </c>
      <c r="G42" s="5"/>
      <c r="H42" s="21"/>
      <c r="I42" s="19"/>
    </row>
    <row r="43" spans="1:9" x14ac:dyDescent="0.25">
      <c r="A43" t="s">
        <v>80</v>
      </c>
      <c r="B43">
        <v>1014038</v>
      </c>
      <c r="C43" t="s">
        <v>81</v>
      </c>
      <c r="D43" s="5">
        <v>3292.8000000000006</v>
      </c>
      <c r="E43" s="5">
        <v>2102.4</v>
      </c>
      <c r="F43" s="5">
        <v>5395.2000000000007</v>
      </c>
      <c r="G43" s="5"/>
      <c r="H43" s="21"/>
      <c r="I43" s="19"/>
    </row>
    <row r="44" spans="1:9" x14ac:dyDescent="0.25">
      <c r="A44" t="s">
        <v>82</v>
      </c>
      <c r="B44">
        <v>1013576</v>
      </c>
      <c r="C44" t="s">
        <v>83</v>
      </c>
      <c r="D44" s="5">
        <v>11013.04</v>
      </c>
      <c r="E44" s="5">
        <v>9932.880000000001</v>
      </c>
      <c r="F44" s="5">
        <v>20945.920000000002</v>
      </c>
      <c r="G44" s="5"/>
      <c r="H44" s="21"/>
      <c r="I44" s="19"/>
    </row>
    <row r="45" spans="1:9" x14ac:dyDescent="0.25">
      <c r="A45" t="s">
        <v>84</v>
      </c>
      <c r="B45">
        <v>10000368</v>
      </c>
      <c r="C45" t="s">
        <v>85</v>
      </c>
      <c r="D45" s="5">
        <v>2314.8000000000002</v>
      </c>
      <c r="E45" s="5">
        <v>1857.6000000000001</v>
      </c>
      <c r="F45" s="5">
        <v>4172.4000000000005</v>
      </c>
      <c r="G45" s="5"/>
      <c r="H45" s="21"/>
      <c r="I45" s="19"/>
    </row>
    <row r="46" spans="1:9" x14ac:dyDescent="0.25">
      <c r="A46" t="s">
        <v>86</v>
      </c>
      <c r="B46">
        <v>1013142</v>
      </c>
      <c r="C46" t="s">
        <v>87</v>
      </c>
      <c r="D46" s="5">
        <v>1420.8</v>
      </c>
      <c r="E46" s="5">
        <v>2131.2000000000003</v>
      </c>
      <c r="F46" s="5">
        <v>3552</v>
      </c>
      <c r="G46" s="5"/>
      <c r="H46" s="21"/>
      <c r="I46" s="19"/>
    </row>
    <row r="47" spans="1:9" x14ac:dyDescent="0.25">
      <c r="A47" t="s">
        <v>88</v>
      </c>
      <c r="B47">
        <v>1013625</v>
      </c>
      <c r="C47" t="s">
        <v>89</v>
      </c>
      <c r="D47" s="5">
        <v>5780.0000000000009</v>
      </c>
      <c r="E47" s="5">
        <v>4841.5999999999995</v>
      </c>
      <c r="F47" s="5">
        <v>10621.6</v>
      </c>
      <c r="G47" s="5"/>
      <c r="H47" s="21"/>
      <c r="I47" s="19"/>
    </row>
    <row r="48" spans="1:9" x14ac:dyDescent="0.25">
      <c r="A48" t="s">
        <v>90</v>
      </c>
      <c r="B48">
        <v>1018470</v>
      </c>
      <c r="C48" t="s">
        <v>91</v>
      </c>
      <c r="D48" s="5">
        <v>3455.2</v>
      </c>
      <c r="E48" s="5">
        <v>2709.9999999999995</v>
      </c>
      <c r="F48" s="5">
        <v>6165.1999999999989</v>
      </c>
      <c r="G48" s="5"/>
      <c r="H48" s="21"/>
      <c r="I48" s="19"/>
    </row>
    <row r="49" spans="1:9" x14ac:dyDescent="0.25">
      <c r="A49" t="s">
        <v>92</v>
      </c>
      <c r="B49">
        <v>1014509</v>
      </c>
      <c r="C49" t="s">
        <v>93</v>
      </c>
      <c r="D49" s="5">
        <v>1728</v>
      </c>
      <c r="E49" s="5">
        <v>4320</v>
      </c>
      <c r="F49" s="5">
        <v>6048</v>
      </c>
      <c r="G49" s="5"/>
      <c r="H49" s="21"/>
      <c r="I49" s="19"/>
    </row>
    <row r="50" spans="1:9" x14ac:dyDescent="0.25">
      <c r="A50" t="s">
        <v>94</v>
      </c>
      <c r="B50">
        <v>1013241</v>
      </c>
      <c r="C50" t="s">
        <v>95</v>
      </c>
      <c r="D50" s="5">
        <v>19559.2</v>
      </c>
      <c r="E50" s="5">
        <v>10502.6</v>
      </c>
      <c r="F50" s="5">
        <v>30061.800000000003</v>
      </c>
      <c r="G50" s="5"/>
      <c r="H50" s="21"/>
      <c r="I50" s="19"/>
    </row>
    <row r="51" spans="1:9" x14ac:dyDescent="0.25">
      <c r="A51" t="s">
        <v>96</v>
      </c>
      <c r="B51">
        <v>1013227</v>
      </c>
      <c r="C51" t="s">
        <v>97</v>
      </c>
      <c r="D51" s="5">
        <v>27365.269999999997</v>
      </c>
      <c r="E51" s="5">
        <v>36610.82999999998</v>
      </c>
      <c r="F51" s="5">
        <v>63976.099999999977</v>
      </c>
      <c r="G51" s="5"/>
      <c r="H51" s="21"/>
      <c r="I51" s="19"/>
    </row>
    <row r="52" spans="1:9" x14ac:dyDescent="0.25">
      <c r="A52" t="s">
        <v>98</v>
      </c>
      <c r="B52">
        <v>1014104</v>
      </c>
      <c r="C52" t="s">
        <v>99</v>
      </c>
      <c r="D52" s="5">
        <v>2448</v>
      </c>
      <c r="E52" s="5">
        <v>2797.2000000000007</v>
      </c>
      <c r="F52" s="5">
        <v>5245.2000000000007</v>
      </c>
      <c r="G52" s="5"/>
      <c r="H52" s="21"/>
      <c r="I52" s="19"/>
    </row>
    <row r="53" spans="1:9" x14ac:dyDescent="0.25">
      <c r="A53" t="s">
        <v>1450</v>
      </c>
      <c r="B53">
        <v>10008339</v>
      </c>
      <c r="C53">
        <v>4700005961</v>
      </c>
      <c r="D53" s="5"/>
      <c r="E53" s="5">
        <v>1177.2</v>
      </c>
      <c r="F53" s="5">
        <v>1177.2</v>
      </c>
      <c r="G53" s="5"/>
      <c r="H53" s="21"/>
      <c r="I53" s="19"/>
    </row>
    <row r="54" spans="1:9" x14ac:dyDescent="0.25">
      <c r="A54" t="s">
        <v>100</v>
      </c>
      <c r="B54">
        <v>1013573</v>
      </c>
      <c r="C54" t="s">
        <v>101</v>
      </c>
      <c r="D54" s="5">
        <v>6254.800000000002</v>
      </c>
      <c r="E54" s="5">
        <v>4747.7999999999993</v>
      </c>
      <c r="F54" s="5">
        <v>11002.600000000002</v>
      </c>
      <c r="G54" s="5"/>
      <c r="H54" s="21"/>
      <c r="I54" s="19"/>
    </row>
    <row r="55" spans="1:9" x14ac:dyDescent="0.25">
      <c r="A55" t="s">
        <v>102</v>
      </c>
      <c r="B55">
        <v>1013724</v>
      </c>
      <c r="C55" t="s">
        <v>103</v>
      </c>
      <c r="D55" s="5">
        <v>2064</v>
      </c>
      <c r="E55" s="5">
        <v>2390.4</v>
      </c>
      <c r="F55" s="5">
        <v>4454.3999999999996</v>
      </c>
      <c r="G55" s="5"/>
      <c r="H55" s="21"/>
      <c r="I55" s="19"/>
    </row>
    <row r="56" spans="1:9" x14ac:dyDescent="0.25">
      <c r="A56" t="s">
        <v>1399</v>
      </c>
      <c r="B56">
        <v>10006852</v>
      </c>
      <c r="C56" t="s">
        <v>1417</v>
      </c>
      <c r="D56" s="5">
        <v>1907.1999999999998</v>
      </c>
      <c r="E56" s="5">
        <v>3318.3999999999996</v>
      </c>
      <c r="F56" s="5">
        <v>5225.5999999999995</v>
      </c>
      <c r="G56" s="5"/>
      <c r="H56" s="21"/>
      <c r="I56" s="19"/>
    </row>
    <row r="57" spans="1:9" x14ac:dyDescent="0.25">
      <c r="A57" t="s">
        <v>104</v>
      </c>
      <c r="B57">
        <v>1013863</v>
      </c>
      <c r="C57" t="s">
        <v>105</v>
      </c>
      <c r="D57" s="5">
        <v>17054.399999999998</v>
      </c>
      <c r="E57" s="5">
        <v>14446.8</v>
      </c>
      <c r="F57" s="5">
        <v>31501.199999999997</v>
      </c>
      <c r="G57" s="5"/>
      <c r="H57" s="21"/>
      <c r="I57" s="19"/>
    </row>
    <row r="58" spans="1:9" x14ac:dyDescent="0.25">
      <c r="A58" t="s">
        <v>106</v>
      </c>
      <c r="B58">
        <v>1013759</v>
      </c>
      <c r="C58" t="s">
        <v>107</v>
      </c>
      <c r="D58" s="5">
        <v>2854</v>
      </c>
      <c r="E58" s="5">
        <v>2297.1999999999998</v>
      </c>
      <c r="F58" s="5">
        <v>5151.2</v>
      </c>
      <c r="G58" s="5"/>
      <c r="H58" s="21"/>
      <c r="I58" s="19"/>
    </row>
    <row r="59" spans="1:9" x14ac:dyDescent="0.25">
      <c r="A59" t="s">
        <v>108</v>
      </c>
      <c r="B59">
        <v>1022019</v>
      </c>
      <c r="C59" t="s">
        <v>109</v>
      </c>
      <c r="D59" s="5">
        <v>4823</v>
      </c>
      <c r="E59" s="5">
        <v>4759.2000000000007</v>
      </c>
      <c r="F59" s="5">
        <v>9582.2000000000007</v>
      </c>
      <c r="G59" s="5"/>
      <c r="H59" s="21"/>
      <c r="I59" s="19"/>
    </row>
    <row r="60" spans="1:9" x14ac:dyDescent="0.25">
      <c r="A60" t="s">
        <v>110</v>
      </c>
      <c r="B60">
        <v>1022361</v>
      </c>
      <c r="C60" t="s">
        <v>111</v>
      </c>
      <c r="D60" s="5">
        <v>2627.6</v>
      </c>
      <c r="E60" s="5">
        <v>2980.8</v>
      </c>
      <c r="F60" s="5">
        <v>5608.4</v>
      </c>
      <c r="G60" s="5"/>
      <c r="H60" s="21"/>
      <c r="I60" s="19"/>
    </row>
    <row r="61" spans="1:9" x14ac:dyDescent="0.25">
      <c r="A61" t="s">
        <v>112</v>
      </c>
      <c r="B61">
        <v>1013510</v>
      </c>
      <c r="C61" t="s">
        <v>1418</v>
      </c>
      <c r="D61" s="5">
        <v>5487.8</v>
      </c>
      <c r="E61" s="5">
        <v>4270.2000000000007</v>
      </c>
      <c r="F61" s="5">
        <v>9758</v>
      </c>
      <c r="G61" s="5"/>
      <c r="H61" s="21"/>
      <c r="I61" s="19"/>
    </row>
    <row r="62" spans="1:9" x14ac:dyDescent="0.25">
      <c r="A62" t="s">
        <v>113</v>
      </c>
      <c r="B62">
        <v>1013819</v>
      </c>
      <c r="C62" t="s">
        <v>114</v>
      </c>
      <c r="D62" s="5">
        <v>3189.6000000000004</v>
      </c>
      <c r="E62" s="5">
        <v>1789.2</v>
      </c>
      <c r="F62" s="5">
        <v>4978.8</v>
      </c>
      <c r="G62" s="5"/>
      <c r="H62" s="21"/>
      <c r="I62" s="19"/>
    </row>
    <row r="63" spans="1:9" x14ac:dyDescent="0.25">
      <c r="A63" t="s">
        <v>115</v>
      </c>
      <c r="B63">
        <v>1013565</v>
      </c>
      <c r="C63" t="s">
        <v>116</v>
      </c>
      <c r="D63" s="5">
        <v>5097.6000000000004</v>
      </c>
      <c r="E63" s="5">
        <v>4483.2</v>
      </c>
      <c r="F63" s="5">
        <v>9580.7999999999993</v>
      </c>
      <c r="G63" s="5"/>
      <c r="H63" s="21"/>
      <c r="I63" s="19"/>
    </row>
    <row r="64" spans="1:9" x14ac:dyDescent="0.25">
      <c r="A64" t="s">
        <v>1447</v>
      </c>
      <c r="B64">
        <v>10008163</v>
      </c>
      <c r="C64">
        <v>4700005940</v>
      </c>
      <c r="D64" s="5"/>
      <c r="E64" s="5">
        <v>2360.1999999999998</v>
      </c>
      <c r="F64" s="5">
        <v>2360.1999999999998</v>
      </c>
      <c r="G64" s="5"/>
      <c r="H64" s="21"/>
      <c r="I64" s="19"/>
    </row>
    <row r="65" spans="1:9" x14ac:dyDescent="0.25">
      <c r="A65" t="s">
        <v>117</v>
      </c>
      <c r="B65">
        <v>1014322</v>
      </c>
      <c r="C65" t="s">
        <v>118</v>
      </c>
      <c r="D65" s="5">
        <v>8735</v>
      </c>
      <c r="E65" s="5">
        <v>7400</v>
      </c>
      <c r="F65" s="5">
        <v>16135</v>
      </c>
      <c r="G65" s="5"/>
      <c r="H65" s="21"/>
      <c r="I65" s="19"/>
    </row>
    <row r="66" spans="1:9" x14ac:dyDescent="0.25">
      <c r="A66" t="s">
        <v>119</v>
      </c>
      <c r="B66">
        <v>1013502</v>
      </c>
      <c r="C66" t="s">
        <v>120</v>
      </c>
      <c r="D66" s="5">
        <v>782.4</v>
      </c>
      <c r="E66" s="5">
        <v>2683.2</v>
      </c>
      <c r="F66" s="5">
        <v>3465.6</v>
      </c>
      <c r="G66" s="5"/>
      <c r="H66" s="21"/>
      <c r="I66" s="19"/>
    </row>
    <row r="67" spans="1:9" x14ac:dyDescent="0.25">
      <c r="A67" t="s">
        <v>121</v>
      </c>
      <c r="B67">
        <v>1023045</v>
      </c>
      <c r="C67" t="s">
        <v>122</v>
      </c>
      <c r="D67" s="5">
        <v>2959.2000000000003</v>
      </c>
      <c r="E67" s="5">
        <v>2736.0000000000005</v>
      </c>
      <c r="F67" s="5">
        <v>5695.2000000000007</v>
      </c>
      <c r="G67" s="5"/>
      <c r="H67" s="21"/>
      <c r="I67" s="19"/>
    </row>
    <row r="68" spans="1:9" x14ac:dyDescent="0.25">
      <c r="A68" t="s">
        <v>123</v>
      </c>
      <c r="B68">
        <v>1013642</v>
      </c>
      <c r="C68" t="s">
        <v>124</v>
      </c>
      <c r="D68" s="5">
        <v>2400</v>
      </c>
      <c r="E68" s="5">
        <v>1689.6</v>
      </c>
      <c r="F68" s="5">
        <v>4089.6</v>
      </c>
      <c r="G68" s="5"/>
      <c r="H68" s="21"/>
      <c r="I68" s="19"/>
    </row>
    <row r="69" spans="1:9" x14ac:dyDescent="0.25">
      <c r="A69" t="s">
        <v>125</v>
      </c>
      <c r="B69">
        <v>10003431</v>
      </c>
      <c r="C69" t="s">
        <v>126</v>
      </c>
      <c r="D69" s="5">
        <v>6478.3999999999987</v>
      </c>
      <c r="E69" s="5">
        <v>5457.5999999999995</v>
      </c>
      <c r="F69" s="5">
        <v>11935.999999999998</v>
      </c>
      <c r="G69" s="5"/>
      <c r="H69" s="21"/>
      <c r="I69" s="19"/>
    </row>
    <row r="70" spans="1:9" x14ac:dyDescent="0.25">
      <c r="A70" t="s">
        <v>127</v>
      </c>
      <c r="B70">
        <v>1013887</v>
      </c>
      <c r="C70" t="s">
        <v>128</v>
      </c>
      <c r="D70" s="5">
        <v>3040.7999999999997</v>
      </c>
      <c r="E70" s="5">
        <v>2950.4000000000005</v>
      </c>
      <c r="F70" s="5">
        <v>5991.2000000000007</v>
      </c>
      <c r="G70" s="5"/>
      <c r="H70" s="21"/>
      <c r="I70" s="19"/>
    </row>
    <row r="71" spans="1:9" x14ac:dyDescent="0.25">
      <c r="A71" t="s">
        <v>129</v>
      </c>
      <c r="B71">
        <v>1022501</v>
      </c>
      <c r="C71" t="s">
        <v>130</v>
      </c>
      <c r="D71" s="5">
        <v>2480.3999999999996</v>
      </c>
      <c r="E71" s="5">
        <v>2480.4000000000005</v>
      </c>
      <c r="F71" s="5">
        <v>4960.8</v>
      </c>
      <c r="G71" s="5"/>
      <c r="H71" s="21"/>
      <c r="I71" s="19"/>
    </row>
    <row r="72" spans="1:9" x14ac:dyDescent="0.25">
      <c r="A72" t="s">
        <v>131</v>
      </c>
      <c r="B72">
        <v>1021996</v>
      </c>
      <c r="C72" t="s">
        <v>132</v>
      </c>
      <c r="D72" s="5">
        <v>4724.4000000000005</v>
      </c>
      <c r="E72" s="5">
        <v>5488.4</v>
      </c>
      <c r="F72" s="5">
        <v>10212.799999999999</v>
      </c>
      <c r="G72" s="5"/>
      <c r="H72" s="21"/>
      <c r="I72" s="19"/>
    </row>
    <row r="73" spans="1:9" x14ac:dyDescent="0.25">
      <c r="A73" t="s">
        <v>133</v>
      </c>
      <c r="B73">
        <v>1013244</v>
      </c>
      <c r="C73" t="s">
        <v>134</v>
      </c>
      <c r="D73" s="5">
        <v>9475.2000000000007</v>
      </c>
      <c r="E73" s="5">
        <v>5484.6</v>
      </c>
      <c r="F73" s="5">
        <v>14959.800000000001</v>
      </c>
      <c r="G73" s="5"/>
      <c r="H73" s="21"/>
      <c r="I73" s="19"/>
    </row>
    <row r="74" spans="1:9" x14ac:dyDescent="0.25">
      <c r="A74" t="s">
        <v>135</v>
      </c>
      <c r="B74">
        <v>1020060</v>
      </c>
      <c r="C74" t="s">
        <v>136</v>
      </c>
      <c r="D74" s="5">
        <v>5721.9999999999991</v>
      </c>
      <c r="E74" s="5">
        <v>4794.8</v>
      </c>
      <c r="F74" s="5">
        <v>10516.8</v>
      </c>
      <c r="G74" s="5"/>
      <c r="H74" s="21"/>
      <c r="I74" s="19"/>
    </row>
    <row r="75" spans="1:9" x14ac:dyDescent="0.25">
      <c r="A75" t="s">
        <v>137</v>
      </c>
      <c r="B75">
        <v>1017789</v>
      </c>
      <c r="C75" t="s">
        <v>138</v>
      </c>
      <c r="D75" s="5">
        <v>4608</v>
      </c>
      <c r="E75" s="5">
        <v>2628</v>
      </c>
      <c r="F75" s="5">
        <v>7236</v>
      </c>
      <c r="G75" s="5"/>
      <c r="H75" s="21"/>
      <c r="I75" s="19"/>
    </row>
    <row r="76" spans="1:9" x14ac:dyDescent="0.25">
      <c r="A76" t="s">
        <v>139</v>
      </c>
      <c r="B76">
        <v>1014271</v>
      </c>
      <c r="C76" t="s">
        <v>140</v>
      </c>
      <c r="D76" s="5">
        <v>2797.2000000000003</v>
      </c>
      <c r="E76" s="5">
        <v>2430.0000000000005</v>
      </c>
      <c r="F76" s="5">
        <v>5227.2000000000007</v>
      </c>
      <c r="G76" s="5"/>
      <c r="H76" s="21"/>
      <c r="I76" s="19"/>
    </row>
    <row r="77" spans="1:9" x14ac:dyDescent="0.25">
      <c r="A77" t="s">
        <v>141</v>
      </c>
      <c r="B77">
        <v>1021764</v>
      </c>
      <c r="C77" t="s">
        <v>142</v>
      </c>
      <c r="D77" s="5">
        <v>1990.8000000000002</v>
      </c>
      <c r="E77" s="5">
        <v>1944</v>
      </c>
      <c r="F77" s="5">
        <v>3934.8</v>
      </c>
      <c r="G77" s="5"/>
      <c r="H77" s="21"/>
      <c r="I77" s="19"/>
    </row>
    <row r="78" spans="1:9" x14ac:dyDescent="0.25">
      <c r="A78" t="s">
        <v>1443</v>
      </c>
      <c r="B78">
        <v>10008144</v>
      </c>
      <c r="C78">
        <v>4700005939</v>
      </c>
      <c r="D78" s="5"/>
      <c r="E78" s="5">
        <v>1469.6</v>
      </c>
      <c r="F78" s="5">
        <v>1469.6</v>
      </c>
      <c r="G78" s="5"/>
      <c r="H78" s="21"/>
      <c r="I78" s="19"/>
    </row>
    <row r="79" spans="1:9" x14ac:dyDescent="0.25">
      <c r="A79" t="s">
        <v>143</v>
      </c>
      <c r="B79">
        <v>1013719</v>
      </c>
      <c r="C79" t="s">
        <v>144</v>
      </c>
      <c r="D79" s="5">
        <v>5654.4000000000005</v>
      </c>
      <c r="E79" s="5">
        <v>5184.8</v>
      </c>
      <c r="F79" s="5">
        <v>10839.2</v>
      </c>
      <c r="G79" s="5"/>
      <c r="H79" s="21"/>
      <c r="I79" s="19"/>
    </row>
    <row r="80" spans="1:9" x14ac:dyDescent="0.25">
      <c r="A80" t="s">
        <v>145</v>
      </c>
      <c r="B80">
        <v>1012880</v>
      </c>
      <c r="C80" t="s">
        <v>146</v>
      </c>
      <c r="D80" s="5">
        <v>1591.1999999999998</v>
      </c>
      <c r="E80" s="5">
        <v>1879.2</v>
      </c>
      <c r="F80" s="5">
        <v>3470.3999999999996</v>
      </c>
      <c r="G80" s="5"/>
      <c r="H80" s="21"/>
      <c r="I80" s="19"/>
    </row>
    <row r="81" spans="1:9" x14ac:dyDescent="0.25">
      <c r="A81" t="s">
        <v>147</v>
      </c>
      <c r="B81">
        <v>1024047</v>
      </c>
      <c r="C81" t="s">
        <v>148</v>
      </c>
      <c r="D81" s="5">
        <v>2901.6000000000004</v>
      </c>
      <c r="E81" s="5">
        <v>2206.8000000000002</v>
      </c>
      <c r="F81" s="5">
        <v>5108.4000000000005</v>
      </c>
      <c r="G81" s="5"/>
      <c r="H81" s="21"/>
      <c r="I81" s="19"/>
    </row>
    <row r="82" spans="1:9" x14ac:dyDescent="0.25">
      <c r="A82" t="s">
        <v>149</v>
      </c>
      <c r="B82">
        <v>1021990</v>
      </c>
      <c r="C82" t="s">
        <v>150</v>
      </c>
      <c r="D82" s="5">
        <v>1131.2</v>
      </c>
      <c r="E82" s="5">
        <v>1475.8000000000002</v>
      </c>
      <c r="F82" s="5">
        <v>2607</v>
      </c>
      <c r="G82" s="5"/>
      <c r="H82" s="21"/>
      <c r="I82" s="19"/>
    </row>
    <row r="83" spans="1:9" x14ac:dyDescent="0.25">
      <c r="A83" t="s">
        <v>151</v>
      </c>
      <c r="B83">
        <v>1013930</v>
      </c>
      <c r="C83" t="s">
        <v>152</v>
      </c>
      <c r="D83" s="5">
        <v>2587.2000000000003</v>
      </c>
      <c r="E83" s="5">
        <v>2659.2000000000003</v>
      </c>
      <c r="F83" s="5">
        <v>5246.4000000000005</v>
      </c>
      <c r="G83" s="5"/>
      <c r="H83" s="21"/>
      <c r="I83" s="19"/>
    </row>
    <row r="84" spans="1:9" x14ac:dyDescent="0.25">
      <c r="A84" t="s">
        <v>153</v>
      </c>
      <c r="B84">
        <v>1013882</v>
      </c>
      <c r="C84" t="s">
        <v>154</v>
      </c>
      <c r="D84" s="5">
        <v>2519</v>
      </c>
      <c r="E84" s="5">
        <v>3549.5999999999995</v>
      </c>
      <c r="F84" s="5">
        <v>6068.5999999999995</v>
      </c>
      <c r="G84" s="5"/>
      <c r="H84" s="21"/>
      <c r="I84" s="19"/>
    </row>
    <row r="85" spans="1:9" x14ac:dyDescent="0.25">
      <c r="A85" t="s">
        <v>1390</v>
      </c>
      <c r="B85">
        <v>10007064</v>
      </c>
      <c r="C85">
        <v>4700005668</v>
      </c>
      <c r="D85" s="5">
        <v>3220.8</v>
      </c>
      <c r="E85" s="5">
        <v>3182.3999999999996</v>
      </c>
      <c r="F85" s="5">
        <v>6403.2</v>
      </c>
      <c r="G85" s="5"/>
      <c r="H85" s="21"/>
      <c r="I85" s="19"/>
    </row>
    <row r="86" spans="1:9" x14ac:dyDescent="0.25">
      <c r="A86" t="s">
        <v>157</v>
      </c>
      <c r="B86">
        <v>1013275</v>
      </c>
      <c r="C86" t="s">
        <v>158</v>
      </c>
      <c r="D86" s="5">
        <v>5524.7999999999993</v>
      </c>
      <c r="E86" s="5">
        <v>5342.4</v>
      </c>
      <c r="F86" s="5">
        <v>10867.199999999999</v>
      </c>
      <c r="G86" s="5"/>
      <c r="H86" s="21"/>
      <c r="I86" s="19"/>
    </row>
    <row r="87" spans="1:9" x14ac:dyDescent="0.25">
      <c r="A87" t="s">
        <v>159</v>
      </c>
      <c r="B87">
        <v>1013505</v>
      </c>
      <c r="C87" t="s">
        <v>160</v>
      </c>
      <c r="D87" s="5">
        <v>5720.4000000000005</v>
      </c>
      <c r="E87" s="5">
        <v>7400.8000000000011</v>
      </c>
      <c r="F87" s="5">
        <v>13121.2</v>
      </c>
      <c r="G87" s="5"/>
      <c r="H87" s="21"/>
      <c r="I87" s="19"/>
    </row>
    <row r="88" spans="1:9" x14ac:dyDescent="0.25">
      <c r="A88" t="s">
        <v>1451</v>
      </c>
      <c r="B88">
        <v>10008340</v>
      </c>
      <c r="C88">
        <v>4700005960</v>
      </c>
      <c r="D88" s="5"/>
      <c r="E88" s="5">
        <v>860.40000000000009</v>
      </c>
      <c r="F88" s="5">
        <v>860.40000000000009</v>
      </c>
      <c r="G88" s="5"/>
      <c r="H88" s="21"/>
      <c r="I88" s="19"/>
    </row>
    <row r="89" spans="1:9" x14ac:dyDescent="0.25">
      <c r="A89" t="s">
        <v>161</v>
      </c>
      <c r="B89">
        <v>1012608</v>
      </c>
      <c r="C89" t="s">
        <v>162</v>
      </c>
      <c r="D89" s="5">
        <v>1148.4000000000001</v>
      </c>
      <c r="E89" s="5">
        <v>2296.8000000000002</v>
      </c>
      <c r="F89" s="5">
        <v>3445.2000000000003</v>
      </c>
      <c r="G89" s="5"/>
      <c r="H89" s="21"/>
      <c r="I89" s="19"/>
    </row>
    <row r="90" spans="1:9" x14ac:dyDescent="0.25">
      <c r="A90" t="s">
        <v>163</v>
      </c>
      <c r="B90">
        <v>1012878</v>
      </c>
      <c r="C90" t="s">
        <v>164</v>
      </c>
      <c r="D90" s="5">
        <v>3718.8</v>
      </c>
      <c r="E90" s="5">
        <v>4176</v>
      </c>
      <c r="F90" s="5">
        <v>7894.8</v>
      </c>
      <c r="G90" s="5"/>
      <c r="H90" s="21"/>
      <c r="I90" s="19"/>
    </row>
    <row r="91" spans="1:9" x14ac:dyDescent="0.25">
      <c r="A91" t="s">
        <v>165</v>
      </c>
      <c r="B91">
        <v>1014153</v>
      </c>
      <c r="C91" t="s">
        <v>166</v>
      </c>
      <c r="D91" s="5">
        <v>3440.7999999999997</v>
      </c>
      <c r="E91" s="5">
        <v>3892.6</v>
      </c>
      <c r="F91" s="5">
        <v>7333.4</v>
      </c>
      <c r="G91" s="5"/>
      <c r="H91" s="21"/>
      <c r="I91" s="19"/>
    </row>
    <row r="92" spans="1:9" x14ac:dyDescent="0.25">
      <c r="A92" t="s">
        <v>167</v>
      </c>
      <c r="B92">
        <v>1014323</v>
      </c>
      <c r="C92" t="s">
        <v>168</v>
      </c>
      <c r="D92" s="5">
        <v>2883.6</v>
      </c>
      <c r="E92" s="5">
        <v>2203.2000000000003</v>
      </c>
      <c r="F92" s="5">
        <v>5086.8</v>
      </c>
      <c r="G92" s="5"/>
      <c r="H92" s="21"/>
      <c r="I92" s="19"/>
    </row>
    <row r="93" spans="1:9" x14ac:dyDescent="0.25">
      <c r="A93" t="s">
        <v>169</v>
      </c>
      <c r="B93">
        <v>1022327</v>
      </c>
      <c r="C93" t="s">
        <v>170</v>
      </c>
      <c r="D93" s="5">
        <v>2343.6</v>
      </c>
      <c r="E93" s="5">
        <v>2502.0000000000005</v>
      </c>
      <c r="F93" s="5">
        <v>4845.6000000000004</v>
      </c>
      <c r="G93" s="5"/>
      <c r="H93" s="21"/>
      <c r="I93" s="19"/>
    </row>
    <row r="94" spans="1:9" x14ac:dyDescent="0.25">
      <c r="A94" t="s">
        <v>171</v>
      </c>
      <c r="B94">
        <v>1014289</v>
      </c>
      <c r="C94" t="s">
        <v>172</v>
      </c>
      <c r="D94" s="5">
        <v>2613.6000000000008</v>
      </c>
      <c r="E94" s="5">
        <v>2534.4000000000005</v>
      </c>
      <c r="F94" s="5">
        <v>5148.0000000000018</v>
      </c>
      <c r="G94" s="5"/>
      <c r="H94" s="21"/>
      <c r="I94" s="19"/>
    </row>
    <row r="95" spans="1:9" x14ac:dyDescent="0.25">
      <c r="A95" t="s">
        <v>173</v>
      </c>
      <c r="B95">
        <v>1013862</v>
      </c>
      <c r="C95" t="s">
        <v>174</v>
      </c>
      <c r="D95" s="5">
        <v>9440.84</v>
      </c>
      <c r="E95" s="5">
        <v>8528.5799999999981</v>
      </c>
      <c r="F95" s="5">
        <v>17969.419999999998</v>
      </c>
      <c r="G95" s="5"/>
      <c r="H95" s="21"/>
      <c r="I95" s="19"/>
    </row>
    <row r="96" spans="1:9" x14ac:dyDescent="0.25">
      <c r="A96" t="s">
        <v>175</v>
      </c>
      <c r="B96">
        <v>1023077</v>
      </c>
      <c r="C96" t="s">
        <v>176</v>
      </c>
      <c r="D96" s="5">
        <v>2728.7999999999997</v>
      </c>
      <c r="E96" s="5">
        <v>1756.8000000000002</v>
      </c>
      <c r="F96" s="5">
        <v>4485.6000000000004</v>
      </c>
      <c r="G96" s="5"/>
      <c r="H96" s="21"/>
      <c r="I96" s="19"/>
    </row>
    <row r="97" spans="1:9" x14ac:dyDescent="0.25">
      <c r="A97" t="s">
        <v>177</v>
      </c>
      <c r="B97">
        <v>1013478</v>
      </c>
      <c r="C97" t="s">
        <v>178</v>
      </c>
      <c r="D97" s="5">
        <v>6507.6000000000013</v>
      </c>
      <c r="E97" s="5">
        <v>5742.0000000000018</v>
      </c>
      <c r="F97" s="5">
        <v>12249.600000000002</v>
      </c>
      <c r="G97" s="5"/>
      <c r="H97" s="21"/>
      <c r="I97" s="19"/>
    </row>
    <row r="98" spans="1:9" x14ac:dyDescent="0.25">
      <c r="A98" t="s">
        <v>179</v>
      </c>
      <c r="B98">
        <v>1013515</v>
      </c>
      <c r="C98" t="s">
        <v>180</v>
      </c>
      <c r="D98" s="5">
        <v>2150.3999999999996</v>
      </c>
      <c r="E98" s="5">
        <v>2500.8000000000002</v>
      </c>
      <c r="F98" s="5">
        <v>4651.2</v>
      </c>
      <c r="G98" s="5"/>
      <c r="H98" s="21"/>
      <c r="I98" s="19"/>
    </row>
    <row r="99" spans="1:9" x14ac:dyDescent="0.25">
      <c r="A99" t="s">
        <v>181</v>
      </c>
      <c r="B99">
        <v>1013858</v>
      </c>
      <c r="C99" t="s">
        <v>182</v>
      </c>
      <c r="D99" s="5">
        <v>2549.2000000000003</v>
      </c>
      <c r="E99" s="5">
        <v>3393.2000000000003</v>
      </c>
      <c r="F99" s="5">
        <v>5942.4000000000005</v>
      </c>
      <c r="G99" s="5"/>
      <c r="H99" s="21"/>
      <c r="I99" s="19"/>
    </row>
    <row r="100" spans="1:9" x14ac:dyDescent="0.25">
      <c r="A100" t="s">
        <v>183</v>
      </c>
      <c r="B100">
        <v>1013806</v>
      </c>
      <c r="C100" t="s">
        <v>184</v>
      </c>
      <c r="D100" s="5">
        <v>2519.9999999999995</v>
      </c>
      <c r="E100" s="5">
        <v>2318.3999999999996</v>
      </c>
      <c r="F100" s="5">
        <v>4838.3999999999996</v>
      </c>
      <c r="G100" s="5"/>
      <c r="H100" s="21"/>
      <c r="I100" s="19"/>
    </row>
    <row r="101" spans="1:9" x14ac:dyDescent="0.25">
      <c r="A101" t="s">
        <v>185</v>
      </c>
      <c r="B101">
        <v>10001792</v>
      </c>
      <c r="C101" t="s">
        <v>186</v>
      </c>
      <c r="D101" s="5">
        <v>2067.1999999999998</v>
      </c>
      <c r="E101" s="5">
        <v>2668.8</v>
      </c>
      <c r="F101" s="5">
        <v>4736</v>
      </c>
      <c r="G101" s="5"/>
      <c r="H101" s="21"/>
      <c r="I101" s="19"/>
    </row>
    <row r="102" spans="1:9" x14ac:dyDescent="0.25">
      <c r="A102" t="s">
        <v>187</v>
      </c>
      <c r="B102">
        <v>1013947</v>
      </c>
      <c r="C102" t="s">
        <v>188</v>
      </c>
      <c r="D102" s="5">
        <v>2667.2</v>
      </c>
      <c r="E102" s="5">
        <v>2565.4</v>
      </c>
      <c r="F102" s="5">
        <v>5232.6000000000004</v>
      </c>
      <c r="G102" s="5"/>
      <c r="H102" s="21"/>
      <c r="I102" s="19"/>
    </row>
    <row r="103" spans="1:9" x14ac:dyDescent="0.25">
      <c r="A103" t="s">
        <v>189</v>
      </c>
      <c r="B103">
        <v>10003460</v>
      </c>
      <c r="C103" t="s">
        <v>190</v>
      </c>
      <c r="D103" s="5">
        <v>3077.9999999999995</v>
      </c>
      <c r="E103" s="5">
        <v>504</v>
      </c>
      <c r="F103" s="5">
        <v>3581.9999999999995</v>
      </c>
      <c r="G103" s="5"/>
      <c r="H103" s="21"/>
      <c r="I103" s="19"/>
    </row>
    <row r="104" spans="1:9" x14ac:dyDescent="0.25">
      <c r="A104" t="s">
        <v>192</v>
      </c>
      <c r="B104">
        <v>1013949</v>
      </c>
      <c r="C104" t="s">
        <v>193</v>
      </c>
      <c r="D104" s="5">
        <v>3379.2000000000007</v>
      </c>
      <c r="E104" s="5">
        <v>5092.8</v>
      </c>
      <c r="F104" s="5">
        <v>8472</v>
      </c>
      <c r="G104" s="5"/>
      <c r="H104" s="21"/>
      <c r="I104" s="19"/>
    </row>
    <row r="105" spans="1:9" x14ac:dyDescent="0.25">
      <c r="A105" t="s">
        <v>194</v>
      </c>
      <c r="B105">
        <v>1013809</v>
      </c>
      <c r="C105" t="s">
        <v>195</v>
      </c>
      <c r="D105" s="5">
        <v>2923.2000000000007</v>
      </c>
      <c r="E105" s="5">
        <v>2635.2000000000003</v>
      </c>
      <c r="F105" s="5">
        <v>5558.4000000000015</v>
      </c>
      <c r="G105" s="5"/>
      <c r="H105" s="21"/>
      <c r="I105" s="19"/>
    </row>
    <row r="106" spans="1:9" x14ac:dyDescent="0.25">
      <c r="A106" s="29" t="s">
        <v>196</v>
      </c>
      <c r="B106" s="29">
        <v>1013493</v>
      </c>
      <c r="C106" t="s">
        <v>197</v>
      </c>
      <c r="D106" s="5">
        <v>5739.6</v>
      </c>
      <c r="E106" s="5">
        <v>5869.6</v>
      </c>
      <c r="F106" s="5">
        <v>11609.2</v>
      </c>
      <c r="G106" s="5"/>
      <c r="H106" s="21"/>
      <c r="I106" s="19"/>
    </row>
    <row r="107" spans="1:9" x14ac:dyDescent="0.25">
      <c r="A107" t="s">
        <v>198</v>
      </c>
      <c r="B107">
        <v>1016455</v>
      </c>
      <c r="C107" t="s">
        <v>199</v>
      </c>
      <c r="D107" s="5">
        <v>2822.4</v>
      </c>
      <c r="E107" s="5">
        <v>2558.3999999999996</v>
      </c>
      <c r="F107" s="5">
        <v>5380.7999999999993</v>
      </c>
      <c r="G107" s="5"/>
      <c r="H107" s="21"/>
      <c r="I107" s="19"/>
    </row>
    <row r="108" spans="1:9" x14ac:dyDescent="0.25">
      <c r="A108" t="s">
        <v>200</v>
      </c>
      <c r="B108">
        <v>1022020</v>
      </c>
      <c r="C108" t="s">
        <v>201</v>
      </c>
      <c r="D108" s="5">
        <v>2001.6000000000001</v>
      </c>
      <c r="E108" s="5">
        <v>3062.4000000000005</v>
      </c>
      <c r="F108" s="5">
        <v>5064.0000000000009</v>
      </c>
      <c r="G108" s="5"/>
      <c r="H108" s="21"/>
      <c r="I108" s="19"/>
    </row>
    <row r="109" spans="1:9" x14ac:dyDescent="0.25">
      <c r="A109" t="s">
        <v>202</v>
      </c>
      <c r="B109">
        <v>1017066</v>
      </c>
      <c r="C109" t="s">
        <v>203</v>
      </c>
      <c r="D109" s="5">
        <v>9734.7599999999966</v>
      </c>
      <c r="E109" s="5">
        <v>7852.5000000000018</v>
      </c>
      <c r="F109" s="5">
        <v>17587.259999999998</v>
      </c>
      <c r="G109" s="5"/>
      <c r="H109" s="21"/>
      <c r="I109" s="19"/>
    </row>
    <row r="110" spans="1:9" x14ac:dyDescent="0.25">
      <c r="A110" t="s">
        <v>204</v>
      </c>
      <c r="B110">
        <v>1013799</v>
      </c>
      <c r="C110" t="s">
        <v>205</v>
      </c>
      <c r="D110" s="5">
        <v>6691.4000000000005</v>
      </c>
      <c r="E110" s="5">
        <v>5814.2</v>
      </c>
      <c r="F110" s="5">
        <v>12505.6</v>
      </c>
      <c r="G110" s="5"/>
      <c r="H110" s="21"/>
      <c r="I110" s="19"/>
    </row>
    <row r="111" spans="1:9" x14ac:dyDescent="0.25">
      <c r="A111" t="s">
        <v>208</v>
      </c>
      <c r="B111">
        <v>1021830</v>
      </c>
      <c r="C111" t="s">
        <v>209</v>
      </c>
      <c r="D111" s="5">
        <v>10730.710000000001</v>
      </c>
      <c r="E111" s="5">
        <v>7474.56</v>
      </c>
      <c r="F111" s="5">
        <v>18205.27</v>
      </c>
      <c r="G111" s="5"/>
      <c r="H111" s="21"/>
      <c r="I111" s="19"/>
    </row>
    <row r="112" spans="1:9" x14ac:dyDescent="0.25">
      <c r="A112" t="s">
        <v>1426</v>
      </c>
      <c r="B112">
        <v>1021911</v>
      </c>
      <c r="C112" t="s">
        <v>1430</v>
      </c>
      <c r="D112" s="5">
        <v>2702.4</v>
      </c>
      <c r="E112" s="5">
        <v>2342.3999999999996</v>
      </c>
      <c r="F112" s="5">
        <v>5044.7999999999993</v>
      </c>
      <c r="G112" s="5"/>
      <c r="H112" s="21"/>
      <c r="I112" s="19"/>
    </row>
    <row r="113" spans="1:9" x14ac:dyDescent="0.25">
      <c r="A113" t="s">
        <v>210</v>
      </c>
      <c r="B113">
        <v>1013766</v>
      </c>
      <c r="C113" t="s">
        <v>211</v>
      </c>
      <c r="D113" s="5">
        <v>3013.2000000000003</v>
      </c>
      <c r="E113" s="5">
        <v>2754</v>
      </c>
      <c r="F113" s="5">
        <v>5767.2000000000007</v>
      </c>
      <c r="G113" s="5"/>
      <c r="H113" s="21"/>
      <c r="I113" s="19"/>
    </row>
    <row r="114" spans="1:9" x14ac:dyDescent="0.25">
      <c r="A114" t="s">
        <v>212</v>
      </c>
      <c r="B114">
        <v>1013871</v>
      </c>
      <c r="C114" t="s">
        <v>213</v>
      </c>
      <c r="D114" s="5">
        <v>5964.4</v>
      </c>
      <c r="E114" s="5">
        <v>4542</v>
      </c>
      <c r="F114" s="5">
        <v>10506.4</v>
      </c>
      <c r="G114" s="5"/>
      <c r="H114" s="21"/>
      <c r="I114" s="19"/>
    </row>
    <row r="115" spans="1:9" x14ac:dyDescent="0.25">
      <c r="A115" t="s">
        <v>214</v>
      </c>
      <c r="B115">
        <v>10003566</v>
      </c>
      <c r="C115" t="s">
        <v>215</v>
      </c>
      <c r="D115" s="5">
        <v>3146.7999999999997</v>
      </c>
      <c r="E115" s="5">
        <v>1061.5999999999999</v>
      </c>
      <c r="F115" s="5">
        <v>4208.3999999999996</v>
      </c>
      <c r="G115" s="5"/>
      <c r="H115" s="21"/>
      <c r="I115" s="19"/>
    </row>
    <row r="116" spans="1:9" x14ac:dyDescent="0.25">
      <c r="A116" t="s">
        <v>216</v>
      </c>
      <c r="B116">
        <v>1013859</v>
      </c>
      <c r="C116" t="s">
        <v>217</v>
      </c>
      <c r="D116" s="5">
        <v>2923.2</v>
      </c>
      <c r="E116" s="5">
        <v>2443.2000000000003</v>
      </c>
      <c r="F116" s="5">
        <v>5366.4</v>
      </c>
      <c r="G116" s="5"/>
      <c r="H116" s="21"/>
      <c r="I116" s="19"/>
    </row>
    <row r="117" spans="1:9" x14ac:dyDescent="0.25">
      <c r="A117" t="s">
        <v>218</v>
      </c>
      <c r="B117">
        <v>1023356</v>
      </c>
      <c r="C117" t="s">
        <v>219</v>
      </c>
      <c r="D117" s="5">
        <v>3057.3999999999996</v>
      </c>
      <c r="E117" s="5">
        <v>1480.6</v>
      </c>
      <c r="F117" s="5">
        <v>4538</v>
      </c>
      <c r="G117" s="5"/>
      <c r="H117" s="21"/>
      <c r="I117" s="19"/>
    </row>
    <row r="118" spans="1:9" x14ac:dyDescent="0.25">
      <c r="A118" t="s">
        <v>220</v>
      </c>
      <c r="B118">
        <v>1013256</v>
      </c>
      <c r="C118" t="s">
        <v>221</v>
      </c>
      <c r="D118" s="5">
        <v>2811.6</v>
      </c>
      <c r="E118" s="5">
        <v>2352.2000000000003</v>
      </c>
      <c r="F118" s="5">
        <v>5163.8</v>
      </c>
      <c r="G118" s="5"/>
      <c r="H118" s="21"/>
      <c r="I118" s="19"/>
    </row>
    <row r="119" spans="1:9" x14ac:dyDescent="0.25">
      <c r="A119" t="s">
        <v>222</v>
      </c>
      <c r="B119">
        <v>1014205</v>
      </c>
      <c r="C119" t="s">
        <v>223</v>
      </c>
      <c r="D119" s="5">
        <v>4143.2</v>
      </c>
      <c r="E119" s="5">
        <v>2886.3999999999996</v>
      </c>
      <c r="F119" s="5">
        <v>7029.5999999999995</v>
      </c>
      <c r="G119" s="5"/>
      <c r="H119" s="21"/>
      <c r="I119" s="19"/>
    </row>
    <row r="120" spans="1:9" x14ac:dyDescent="0.25">
      <c r="A120" t="s">
        <v>224</v>
      </c>
      <c r="B120">
        <v>1014339</v>
      </c>
      <c r="C120" t="s">
        <v>225</v>
      </c>
      <c r="D120" s="5">
        <v>5698.7999999999993</v>
      </c>
      <c r="E120" s="5">
        <v>4849.2000000000007</v>
      </c>
      <c r="F120" s="5">
        <v>10548</v>
      </c>
      <c r="G120" s="5"/>
      <c r="H120" s="21"/>
      <c r="I120" s="19"/>
    </row>
    <row r="121" spans="1:9" x14ac:dyDescent="0.25">
      <c r="A121" t="s">
        <v>226</v>
      </c>
      <c r="B121">
        <v>1017512</v>
      </c>
      <c r="C121" t="s">
        <v>227</v>
      </c>
      <c r="D121" s="5">
        <v>13068</v>
      </c>
      <c r="E121" s="5">
        <v>11286</v>
      </c>
      <c r="F121" s="5">
        <v>24354</v>
      </c>
      <c r="G121" s="5"/>
      <c r="H121" s="21"/>
      <c r="I121" s="19"/>
    </row>
    <row r="122" spans="1:9" x14ac:dyDescent="0.25">
      <c r="A122" t="s">
        <v>228</v>
      </c>
      <c r="B122">
        <v>1023011</v>
      </c>
      <c r="C122" t="s">
        <v>229</v>
      </c>
      <c r="D122" s="5">
        <v>6926.2000000000025</v>
      </c>
      <c r="E122" s="5">
        <v>7544</v>
      </c>
      <c r="F122" s="5">
        <v>14470.200000000003</v>
      </c>
      <c r="G122" s="5"/>
      <c r="H122" s="21"/>
      <c r="I122" s="19"/>
    </row>
    <row r="123" spans="1:9" x14ac:dyDescent="0.25">
      <c r="A123" t="s">
        <v>230</v>
      </c>
      <c r="B123">
        <v>1017790</v>
      </c>
      <c r="C123" t="s">
        <v>231</v>
      </c>
      <c r="D123" s="5">
        <v>8685.5999999999985</v>
      </c>
      <c r="E123" s="5">
        <v>6204</v>
      </c>
      <c r="F123" s="5">
        <v>14889.599999999999</v>
      </c>
      <c r="G123" s="5"/>
      <c r="H123" s="21"/>
      <c r="I123" s="19"/>
    </row>
    <row r="124" spans="1:9" x14ac:dyDescent="0.25">
      <c r="A124" t="s">
        <v>232</v>
      </c>
      <c r="B124">
        <v>1013485</v>
      </c>
      <c r="C124" t="s">
        <v>233</v>
      </c>
      <c r="D124" s="5">
        <v>5092.8</v>
      </c>
      <c r="E124" s="5">
        <v>4608</v>
      </c>
      <c r="F124" s="5">
        <v>9700.7999999999993</v>
      </c>
      <c r="G124" s="5"/>
      <c r="H124" s="21"/>
      <c r="I124" s="19"/>
    </row>
    <row r="125" spans="1:9" x14ac:dyDescent="0.25">
      <c r="A125" t="s">
        <v>234</v>
      </c>
      <c r="B125">
        <v>1014277</v>
      </c>
      <c r="C125" t="s">
        <v>235</v>
      </c>
      <c r="D125" s="5">
        <v>2343.6000000000004</v>
      </c>
      <c r="E125" s="5">
        <v>1958.4</v>
      </c>
      <c r="F125" s="5">
        <v>4302</v>
      </c>
      <c r="G125" s="5"/>
      <c r="H125" s="21"/>
      <c r="I125" s="19"/>
    </row>
    <row r="126" spans="1:9" x14ac:dyDescent="0.25">
      <c r="A126" t="s">
        <v>236</v>
      </c>
      <c r="B126">
        <v>1021616</v>
      </c>
      <c r="C126" t="s">
        <v>237</v>
      </c>
      <c r="D126" s="5">
        <v>1897.2000000000003</v>
      </c>
      <c r="E126" s="5">
        <v>2142</v>
      </c>
      <c r="F126" s="5">
        <v>4039.2000000000003</v>
      </c>
      <c r="G126" s="5"/>
      <c r="H126" s="21"/>
      <c r="I126" s="19"/>
    </row>
    <row r="127" spans="1:9" x14ac:dyDescent="0.25">
      <c r="A127" t="s">
        <v>238</v>
      </c>
      <c r="B127">
        <v>1014267</v>
      </c>
      <c r="C127" t="s">
        <v>239</v>
      </c>
      <c r="D127" s="5">
        <v>3074.4000000000005</v>
      </c>
      <c r="E127" s="5">
        <v>1954.8000000000002</v>
      </c>
      <c r="F127" s="5">
        <v>5029.2000000000007</v>
      </c>
      <c r="G127" s="5"/>
      <c r="H127" s="21"/>
      <c r="I127" s="19"/>
    </row>
    <row r="128" spans="1:9" x14ac:dyDescent="0.25">
      <c r="A128" t="s">
        <v>240</v>
      </c>
      <c r="B128">
        <v>1013148</v>
      </c>
      <c r="C128" t="s">
        <v>241</v>
      </c>
      <c r="D128" s="5">
        <v>2746.6</v>
      </c>
      <c r="E128" s="5">
        <v>2035.1999999999998</v>
      </c>
      <c r="F128" s="5">
        <v>4781.7999999999993</v>
      </c>
      <c r="G128" s="5"/>
      <c r="H128" s="21"/>
      <c r="I128" s="19"/>
    </row>
    <row r="129" spans="1:9" x14ac:dyDescent="0.25">
      <c r="A129" t="s">
        <v>242</v>
      </c>
      <c r="B129">
        <v>1022996</v>
      </c>
      <c r="C129" t="s">
        <v>243</v>
      </c>
      <c r="D129" s="5">
        <v>1630.8</v>
      </c>
      <c r="E129" s="5">
        <v>1562.4</v>
      </c>
      <c r="F129" s="5">
        <v>3193.2</v>
      </c>
      <c r="G129" s="5"/>
      <c r="H129" s="21"/>
      <c r="I129" s="19"/>
    </row>
    <row r="130" spans="1:9" x14ac:dyDescent="0.25">
      <c r="A130" t="s">
        <v>244</v>
      </c>
      <c r="B130">
        <v>1013568</v>
      </c>
      <c r="C130" t="s">
        <v>245</v>
      </c>
      <c r="D130" s="5">
        <v>2387.1999999999998</v>
      </c>
      <c r="E130" s="5">
        <v>2626</v>
      </c>
      <c r="F130" s="5">
        <v>5013.2</v>
      </c>
      <c r="G130" s="5"/>
      <c r="H130" s="21"/>
      <c r="I130" s="19"/>
    </row>
    <row r="131" spans="1:9" x14ac:dyDescent="0.25">
      <c r="A131" t="s">
        <v>246</v>
      </c>
      <c r="B131">
        <v>1013548</v>
      </c>
      <c r="C131" t="s">
        <v>247</v>
      </c>
      <c r="D131" s="5">
        <v>4399.3999999999996</v>
      </c>
      <c r="E131" s="5">
        <v>5665</v>
      </c>
      <c r="F131" s="5">
        <v>10064.4</v>
      </c>
      <c r="G131" s="5"/>
      <c r="H131" s="21"/>
      <c r="I131" s="19"/>
    </row>
    <row r="132" spans="1:9" x14ac:dyDescent="0.25">
      <c r="A132" t="s">
        <v>248</v>
      </c>
      <c r="B132">
        <v>1013643</v>
      </c>
      <c r="C132" t="s">
        <v>249</v>
      </c>
      <c r="D132" s="5">
        <v>8833.1999999999989</v>
      </c>
      <c r="E132" s="5">
        <v>4840.8000000000011</v>
      </c>
      <c r="F132" s="5">
        <v>13674</v>
      </c>
      <c r="G132" s="5"/>
      <c r="H132" s="21"/>
      <c r="I132" s="19"/>
    </row>
    <row r="133" spans="1:9" x14ac:dyDescent="0.25">
      <c r="A133" t="s">
        <v>250</v>
      </c>
      <c r="B133">
        <v>1019410</v>
      </c>
      <c r="C133" t="s">
        <v>251</v>
      </c>
      <c r="D133" s="5">
        <v>5055.5999999999995</v>
      </c>
      <c r="E133" s="5">
        <v>3907.2000000000003</v>
      </c>
      <c r="F133" s="5">
        <v>8962.7999999999993</v>
      </c>
      <c r="G133" s="5"/>
      <c r="H133" s="21"/>
      <c r="I133" s="19"/>
    </row>
    <row r="134" spans="1:9" x14ac:dyDescent="0.25">
      <c r="A134" t="s">
        <v>252</v>
      </c>
      <c r="B134">
        <v>1013768</v>
      </c>
      <c r="C134" t="s">
        <v>253</v>
      </c>
      <c r="D134" s="5">
        <v>3513.6000000000008</v>
      </c>
      <c r="E134" s="5">
        <v>2289.6</v>
      </c>
      <c r="F134" s="5">
        <v>5803.2000000000007</v>
      </c>
      <c r="G134" s="5"/>
      <c r="H134" s="21"/>
      <c r="I134" s="19"/>
    </row>
    <row r="135" spans="1:9" x14ac:dyDescent="0.25">
      <c r="A135" t="s">
        <v>254</v>
      </c>
      <c r="B135">
        <v>10005628</v>
      </c>
      <c r="C135" t="s">
        <v>255</v>
      </c>
      <c r="D135" s="5">
        <v>3038.4000000000005</v>
      </c>
      <c r="E135" s="5">
        <v>1440</v>
      </c>
      <c r="F135" s="5">
        <v>4478.4000000000005</v>
      </c>
      <c r="G135" s="5"/>
      <c r="H135" s="21"/>
      <c r="I135" s="19"/>
    </row>
    <row r="136" spans="1:9" x14ac:dyDescent="0.25">
      <c r="A136" t="s">
        <v>256</v>
      </c>
      <c r="B136">
        <v>1013556</v>
      </c>
      <c r="C136" t="s">
        <v>257</v>
      </c>
      <c r="D136" s="5">
        <v>11360</v>
      </c>
      <c r="E136" s="5">
        <v>6440.2</v>
      </c>
      <c r="F136" s="5">
        <v>17800.2</v>
      </c>
      <c r="G136" s="5"/>
      <c r="H136" s="21"/>
      <c r="I136" s="19"/>
    </row>
    <row r="137" spans="1:9" x14ac:dyDescent="0.25">
      <c r="A137" t="s">
        <v>258</v>
      </c>
      <c r="B137">
        <v>1013181</v>
      </c>
      <c r="C137" t="s">
        <v>259</v>
      </c>
      <c r="D137" s="5">
        <v>2413.6000000000004</v>
      </c>
      <c r="E137" s="5">
        <v>2151.6</v>
      </c>
      <c r="F137" s="5">
        <v>4565.2000000000007</v>
      </c>
      <c r="G137" s="5"/>
      <c r="H137" s="21"/>
      <c r="I137" s="19"/>
    </row>
    <row r="138" spans="1:9" x14ac:dyDescent="0.25">
      <c r="A138" t="s">
        <v>260</v>
      </c>
      <c r="B138">
        <v>1020716</v>
      </c>
      <c r="C138" t="s">
        <v>261</v>
      </c>
      <c r="D138" s="5">
        <v>3081.6</v>
      </c>
      <c r="E138" s="5">
        <v>2476.7999999999997</v>
      </c>
      <c r="F138" s="5">
        <v>5558.4</v>
      </c>
      <c r="G138" s="5"/>
      <c r="H138" s="21"/>
      <c r="I138" s="19"/>
    </row>
    <row r="139" spans="1:9" x14ac:dyDescent="0.25">
      <c r="A139" t="s">
        <v>421</v>
      </c>
      <c r="B139">
        <v>1023699</v>
      </c>
      <c r="C139" t="s">
        <v>1421</v>
      </c>
      <c r="D139" s="5">
        <v>7176.8000000000011</v>
      </c>
      <c r="E139" s="5">
        <v>3997.6000000000008</v>
      </c>
      <c r="F139" s="5">
        <v>11174.400000000001</v>
      </c>
      <c r="G139" s="5"/>
      <c r="H139" s="21"/>
      <c r="I139" s="19"/>
    </row>
    <row r="140" spans="1:9" x14ac:dyDescent="0.25">
      <c r="A140" t="s">
        <v>264</v>
      </c>
      <c r="B140">
        <v>1014110</v>
      </c>
      <c r="C140" t="s">
        <v>265</v>
      </c>
      <c r="D140" s="5">
        <v>7542</v>
      </c>
      <c r="E140" s="5">
        <v>6894</v>
      </c>
      <c r="F140" s="5">
        <v>14436</v>
      </c>
      <c r="G140" s="5"/>
      <c r="H140" s="21"/>
      <c r="I140" s="19"/>
    </row>
    <row r="141" spans="1:9" x14ac:dyDescent="0.25">
      <c r="A141" t="s">
        <v>266</v>
      </c>
      <c r="B141">
        <v>1013635</v>
      </c>
      <c r="C141" t="s">
        <v>267</v>
      </c>
      <c r="D141" s="5">
        <v>15187.199999999999</v>
      </c>
      <c r="E141" s="5">
        <v>17119.999999999996</v>
      </c>
      <c r="F141" s="5">
        <v>32307.199999999997</v>
      </c>
      <c r="G141" s="5"/>
      <c r="H141" s="21"/>
      <c r="I141" s="19"/>
    </row>
    <row r="142" spans="1:9" x14ac:dyDescent="0.25">
      <c r="A142" t="s">
        <v>268</v>
      </c>
      <c r="B142">
        <v>10004775</v>
      </c>
      <c r="C142" t="s">
        <v>269</v>
      </c>
      <c r="D142" s="5">
        <v>2270.7999999999997</v>
      </c>
      <c r="E142" s="5">
        <v>1502.4</v>
      </c>
      <c r="F142" s="5">
        <v>3773.2</v>
      </c>
      <c r="G142" s="5"/>
      <c r="H142" s="21"/>
      <c r="I142" s="19"/>
    </row>
    <row r="143" spans="1:9" x14ac:dyDescent="0.25">
      <c r="A143" t="s">
        <v>270</v>
      </c>
      <c r="B143">
        <v>1013538</v>
      </c>
      <c r="C143" t="s">
        <v>271</v>
      </c>
      <c r="D143" s="5">
        <v>5991.5999999999995</v>
      </c>
      <c r="E143" s="5">
        <v>3208.8</v>
      </c>
      <c r="F143" s="5">
        <v>9200.4</v>
      </c>
      <c r="G143" s="5"/>
      <c r="H143" s="21"/>
      <c r="I143" s="19"/>
    </row>
    <row r="144" spans="1:9" x14ac:dyDescent="0.25">
      <c r="A144" t="s">
        <v>272</v>
      </c>
      <c r="B144">
        <v>10005834</v>
      </c>
      <c r="C144" t="s">
        <v>1422</v>
      </c>
      <c r="D144" s="5">
        <v>3247.2</v>
      </c>
      <c r="E144" s="5">
        <v>2505.6000000000004</v>
      </c>
      <c r="F144" s="5">
        <v>5752.8</v>
      </c>
      <c r="G144" s="5"/>
      <c r="H144" s="21"/>
      <c r="I144" s="19"/>
    </row>
    <row r="145" spans="1:9" x14ac:dyDescent="0.25">
      <c r="A145" t="s">
        <v>273</v>
      </c>
      <c r="B145">
        <v>1021773</v>
      </c>
      <c r="C145" t="s">
        <v>274</v>
      </c>
      <c r="D145" s="5">
        <v>2193.1999999999998</v>
      </c>
      <c r="E145" s="5">
        <v>2447.9999999999995</v>
      </c>
      <c r="F145" s="5">
        <v>4641.1999999999989</v>
      </c>
      <c r="G145" s="5"/>
      <c r="H145" s="21"/>
      <c r="I145" s="19"/>
    </row>
    <row r="146" spans="1:9" x14ac:dyDescent="0.25">
      <c r="A146" t="s">
        <v>275</v>
      </c>
      <c r="B146">
        <v>1022120</v>
      </c>
      <c r="C146" t="s">
        <v>276</v>
      </c>
      <c r="D146" s="5">
        <v>3236.4</v>
      </c>
      <c r="E146" s="5">
        <v>2257.1999999999998</v>
      </c>
      <c r="F146" s="5">
        <v>5493.6</v>
      </c>
      <c r="G146" s="5"/>
      <c r="H146" s="21"/>
      <c r="I146" s="19"/>
    </row>
    <row r="147" spans="1:9" x14ac:dyDescent="0.25">
      <c r="A147" t="s">
        <v>277</v>
      </c>
      <c r="B147">
        <v>1013597</v>
      </c>
      <c r="C147" t="s">
        <v>278</v>
      </c>
      <c r="D147" s="5">
        <v>2718.0000000000005</v>
      </c>
      <c r="E147" s="5">
        <v>2152.7999999999997</v>
      </c>
      <c r="F147" s="5">
        <v>4870.8</v>
      </c>
      <c r="G147" s="5"/>
      <c r="H147" s="21"/>
      <c r="I147" s="19"/>
    </row>
    <row r="148" spans="1:9" x14ac:dyDescent="0.25">
      <c r="A148" t="s">
        <v>279</v>
      </c>
      <c r="B148">
        <v>1014439</v>
      </c>
      <c r="C148" t="s">
        <v>280</v>
      </c>
      <c r="D148" s="5">
        <v>805.2</v>
      </c>
      <c r="E148" s="5">
        <v>805.2</v>
      </c>
      <c r="F148" s="5">
        <v>1610.4</v>
      </c>
      <c r="G148" s="5"/>
      <c r="H148" s="21"/>
      <c r="I148" s="19"/>
    </row>
    <row r="149" spans="1:9" x14ac:dyDescent="0.25">
      <c r="A149" t="s">
        <v>281</v>
      </c>
      <c r="B149">
        <v>1014106</v>
      </c>
      <c r="C149" t="s">
        <v>282</v>
      </c>
      <c r="D149" s="5">
        <v>3292.7999999999997</v>
      </c>
      <c r="E149" s="5">
        <v>3734.4</v>
      </c>
      <c r="F149" s="5">
        <v>7027.2</v>
      </c>
      <c r="G149" s="5"/>
      <c r="H149" s="21"/>
      <c r="I149" s="19"/>
    </row>
    <row r="150" spans="1:9" x14ac:dyDescent="0.25">
      <c r="A150" t="s">
        <v>283</v>
      </c>
      <c r="B150">
        <v>1013584</v>
      </c>
      <c r="C150" t="s">
        <v>284</v>
      </c>
      <c r="D150" s="5">
        <v>4882.8</v>
      </c>
      <c r="E150" s="5">
        <v>4952.3999999999996</v>
      </c>
      <c r="F150" s="5">
        <v>9835.2000000000007</v>
      </c>
      <c r="G150" s="5"/>
      <c r="H150" s="21"/>
      <c r="I150" s="19"/>
    </row>
    <row r="151" spans="1:9" x14ac:dyDescent="0.25">
      <c r="A151" t="s">
        <v>285</v>
      </c>
      <c r="B151">
        <v>1013232</v>
      </c>
      <c r="C151" t="s">
        <v>286</v>
      </c>
      <c r="D151" s="5">
        <v>2946.8</v>
      </c>
      <c r="E151" s="5">
        <v>4513</v>
      </c>
      <c r="F151" s="5">
        <v>7459.8</v>
      </c>
      <c r="G151" s="5"/>
      <c r="H151" s="21"/>
      <c r="I151" s="19"/>
    </row>
    <row r="152" spans="1:9" x14ac:dyDescent="0.25">
      <c r="A152" t="s">
        <v>287</v>
      </c>
      <c r="B152">
        <v>1024017</v>
      </c>
      <c r="C152" t="s">
        <v>288</v>
      </c>
      <c r="D152" s="5">
        <v>5649.5999999999995</v>
      </c>
      <c r="E152" s="5">
        <v>4250.3999999999996</v>
      </c>
      <c r="F152" s="5">
        <v>9900</v>
      </c>
      <c r="G152" s="5"/>
      <c r="H152" s="21"/>
      <c r="I152" s="19"/>
    </row>
    <row r="153" spans="1:9" x14ac:dyDescent="0.25">
      <c r="A153" t="s">
        <v>289</v>
      </c>
      <c r="B153">
        <v>1013820</v>
      </c>
      <c r="C153" t="s">
        <v>290</v>
      </c>
      <c r="D153" s="5">
        <v>6204.0000000000009</v>
      </c>
      <c r="E153" s="5">
        <v>4012.7999999999997</v>
      </c>
      <c r="F153" s="5">
        <v>10216.800000000001</v>
      </c>
      <c r="G153" s="5"/>
      <c r="H153" s="21"/>
      <c r="I153" s="19"/>
    </row>
    <row r="154" spans="1:9" x14ac:dyDescent="0.25">
      <c r="A154" t="s">
        <v>291</v>
      </c>
      <c r="B154">
        <v>1013262</v>
      </c>
      <c r="C154" t="s">
        <v>292</v>
      </c>
      <c r="D154" s="5">
        <v>6562.8000000000011</v>
      </c>
      <c r="E154" s="5">
        <v>4935.6000000000004</v>
      </c>
      <c r="F154" s="5">
        <v>11498.400000000001</v>
      </c>
      <c r="G154" s="5"/>
      <c r="H154" s="21"/>
      <c r="I154" s="19"/>
    </row>
    <row r="155" spans="1:9" x14ac:dyDescent="0.25">
      <c r="A155" t="s">
        <v>293</v>
      </c>
      <c r="B155">
        <v>1013772</v>
      </c>
      <c r="C155" t="s">
        <v>294</v>
      </c>
      <c r="D155" s="5">
        <v>3163.5999999999995</v>
      </c>
      <c r="E155" s="5">
        <v>2109.6</v>
      </c>
      <c r="F155" s="5">
        <v>5273.1999999999989</v>
      </c>
      <c r="G155" s="5"/>
      <c r="H155" s="21"/>
      <c r="I155" s="19"/>
    </row>
    <row r="156" spans="1:9" x14ac:dyDescent="0.25">
      <c r="A156" t="s">
        <v>295</v>
      </c>
      <c r="B156">
        <v>1014100</v>
      </c>
      <c r="C156" t="s">
        <v>296</v>
      </c>
      <c r="D156" s="5">
        <v>7475.6</v>
      </c>
      <c r="E156" s="5">
        <v>7527.6</v>
      </c>
      <c r="F156" s="5">
        <v>15003.2</v>
      </c>
      <c r="G156" s="5"/>
      <c r="H156" s="21"/>
      <c r="I156" s="19"/>
    </row>
    <row r="157" spans="1:9" x14ac:dyDescent="0.25">
      <c r="A157" t="s">
        <v>297</v>
      </c>
      <c r="B157">
        <v>1013279</v>
      </c>
      <c r="C157" t="s">
        <v>298</v>
      </c>
      <c r="D157" s="5">
        <v>2750.4</v>
      </c>
      <c r="E157" s="5">
        <v>4175.7999999999993</v>
      </c>
      <c r="F157" s="5">
        <v>6926.1999999999989</v>
      </c>
      <c r="G157" s="5"/>
      <c r="H157" s="21"/>
      <c r="I157" s="19"/>
    </row>
    <row r="158" spans="1:9" x14ac:dyDescent="0.25">
      <c r="A158" t="s">
        <v>299</v>
      </c>
      <c r="B158">
        <v>1021912</v>
      </c>
      <c r="C158" t="s">
        <v>300</v>
      </c>
      <c r="D158" s="5">
        <v>2667.5999999999995</v>
      </c>
      <c r="E158" s="5">
        <v>3059.9999999999995</v>
      </c>
      <c r="F158" s="5">
        <v>5727.5999999999985</v>
      </c>
      <c r="G158" s="5"/>
      <c r="H158" s="21"/>
      <c r="I158" s="19"/>
    </row>
    <row r="159" spans="1:9" x14ac:dyDescent="0.25">
      <c r="A159" t="s">
        <v>301</v>
      </c>
      <c r="B159">
        <v>1013764</v>
      </c>
      <c r="C159" t="s">
        <v>302</v>
      </c>
      <c r="D159" s="5">
        <v>2210.4</v>
      </c>
      <c r="E159" s="5">
        <v>1623.6</v>
      </c>
      <c r="F159" s="5">
        <v>3834</v>
      </c>
      <c r="G159" s="5"/>
      <c r="H159" s="21"/>
      <c r="I159" s="19"/>
    </row>
    <row r="160" spans="1:9" x14ac:dyDescent="0.25">
      <c r="A160" t="s">
        <v>303</v>
      </c>
      <c r="B160">
        <v>1013257</v>
      </c>
      <c r="C160" t="s">
        <v>304</v>
      </c>
      <c r="D160" s="5">
        <v>3374.3999999999996</v>
      </c>
      <c r="E160" s="5">
        <v>2812.8</v>
      </c>
      <c r="F160" s="5">
        <v>6187.2</v>
      </c>
      <c r="G160" s="5"/>
      <c r="H160" s="21"/>
      <c r="I160" s="19"/>
    </row>
    <row r="161" spans="1:9" x14ac:dyDescent="0.25">
      <c r="A161" t="s">
        <v>305</v>
      </c>
      <c r="B161">
        <v>1013583</v>
      </c>
      <c r="C161" t="s">
        <v>306</v>
      </c>
      <c r="D161" s="5">
        <v>1248</v>
      </c>
      <c r="E161" s="5"/>
      <c r="F161" s="5">
        <v>1248</v>
      </c>
      <c r="G161" s="5"/>
      <c r="H161" s="21"/>
      <c r="I161" s="19"/>
    </row>
    <row r="162" spans="1:9" x14ac:dyDescent="0.25">
      <c r="A162" t="s">
        <v>1424</v>
      </c>
      <c r="B162">
        <v>10007245</v>
      </c>
      <c r="C162">
        <v>4700005815</v>
      </c>
      <c r="D162" s="5">
        <v>864</v>
      </c>
      <c r="E162" s="5">
        <v>1254.4000000000001</v>
      </c>
      <c r="F162" s="5">
        <v>2118.4</v>
      </c>
      <c r="G162" s="5"/>
      <c r="H162" s="21"/>
      <c r="I162" s="19"/>
    </row>
    <row r="163" spans="1:9" x14ac:dyDescent="0.25">
      <c r="A163" t="s">
        <v>307</v>
      </c>
      <c r="B163">
        <v>103789</v>
      </c>
      <c r="C163" t="s">
        <v>308</v>
      </c>
      <c r="D163" s="5">
        <v>945.2</v>
      </c>
      <c r="E163" s="5"/>
      <c r="F163" s="5">
        <v>945.2</v>
      </c>
      <c r="G163" s="5"/>
      <c r="H163" s="21"/>
      <c r="I163" s="19"/>
    </row>
    <row r="164" spans="1:9" x14ac:dyDescent="0.25">
      <c r="A164" t="s">
        <v>309</v>
      </c>
      <c r="B164">
        <v>1013885</v>
      </c>
      <c r="C164" t="s">
        <v>310</v>
      </c>
      <c r="D164" s="5">
        <v>1750.8000000000002</v>
      </c>
      <c r="E164" s="5">
        <v>3638.4</v>
      </c>
      <c r="F164" s="5">
        <v>5389.2000000000007</v>
      </c>
      <c r="G164" s="5"/>
    </row>
    <row r="165" spans="1:9" x14ac:dyDescent="0.25">
      <c r="A165" t="s">
        <v>311</v>
      </c>
      <c r="B165">
        <v>1014266</v>
      </c>
      <c r="C165" t="s">
        <v>312</v>
      </c>
      <c r="D165" s="5">
        <v>4814.3999999999996</v>
      </c>
      <c r="E165" s="5">
        <v>3376.7999999999997</v>
      </c>
      <c r="F165" s="5">
        <v>8191.1999999999989</v>
      </c>
      <c r="G165" s="5"/>
    </row>
    <row r="166" spans="1:9" x14ac:dyDescent="0.25">
      <c r="A166" t="s">
        <v>313</v>
      </c>
      <c r="B166">
        <v>1018725</v>
      </c>
      <c r="C166" t="s">
        <v>314</v>
      </c>
      <c r="D166" s="5">
        <v>10791.000000000004</v>
      </c>
      <c r="E166" s="5">
        <v>8316</v>
      </c>
      <c r="F166" s="5">
        <v>19107.000000000004</v>
      </c>
      <c r="G166" s="5"/>
    </row>
    <row r="167" spans="1:9" x14ac:dyDescent="0.25">
      <c r="A167" t="s">
        <v>315</v>
      </c>
      <c r="B167">
        <v>10003654</v>
      </c>
      <c r="C167" t="s">
        <v>316</v>
      </c>
      <c r="D167" s="5">
        <v>1632</v>
      </c>
      <c r="E167" s="5">
        <v>947.19999999999993</v>
      </c>
      <c r="F167" s="5">
        <v>2579.1999999999998</v>
      </c>
      <c r="G167" s="5"/>
    </row>
    <row r="168" spans="1:9" x14ac:dyDescent="0.25">
      <c r="A168" t="s">
        <v>317</v>
      </c>
      <c r="B168">
        <v>1014036</v>
      </c>
      <c r="C168" t="s">
        <v>318</v>
      </c>
      <c r="D168" s="5">
        <v>3369.5999999999995</v>
      </c>
      <c r="E168" s="5">
        <v>1804.7999999999997</v>
      </c>
      <c r="F168" s="5">
        <v>5174.3999999999996</v>
      </c>
      <c r="H168" s="22"/>
    </row>
    <row r="169" spans="1:9" x14ac:dyDescent="0.25">
      <c r="A169" t="s">
        <v>418</v>
      </c>
      <c r="B169">
        <v>1014412</v>
      </c>
      <c r="C169">
        <v>0</v>
      </c>
      <c r="D169" s="5"/>
      <c r="E169" s="5">
        <v>0</v>
      </c>
      <c r="F169" s="5">
        <v>0</v>
      </c>
      <c r="H169" s="5"/>
    </row>
    <row r="170" spans="1:9" x14ac:dyDescent="0.25">
      <c r="A170" t="s">
        <v>319</v>
      </c>
      <c r="B170">
        <v>1013592</v>
      </c>
      <c r="C170" t="s">
        <v>320</v>
      </c>
      <c r="D170" s="5">
        <v>5502.2</v>
      </c>
      <c r="E170" s="5">
        <v>5014.3999999999996</v>
      </c>
      <c r="F170" s="5">
        <v>10516.599999999999</v>
      </c>
    </row>
    <row r="171" spans="1:9" x14ac:dyDescent="0.25">
      <c r="A171" t="s">
        <v>321</v>
      </c>
      <c r="B171">
        <v>1013539</v>
      </c>
      <c r="C171" t="s">
        <v>322</v>
      </c>
      <c r="D171" s="5">
        <v>2095</v>
      </c>
      <c r="E171" s="5">
        <v>2136</v>
      </c>
      <c r="F171" s="5">
        <v>4231</v>
      </c>
    </row>
    <row r="172" spans="1:9" x14ac:dyDescent="0.25">
      <c r="A172" t="s">
        <v>323</v>
      </c>
      <c r="B172">
        <v>1013906</v>
      </c>
      <c r="C172" t="s">
        <v>324</v>
      </c>
      <c r="D172" s="5">
        <v>16951.240000000005</v>
      </c>
      <c r="E172" s="5">
        <v>11926.67</v>
      </c>
      <c r="F172" s="5">
        <v>28877.910000000003</v>
      </c>
    </row>
    <row r="173" spans="1:9" x14ac:dyDescent="0.25">
      <c r="A173" t="s">
        <v>325</v>
      </c>
      <c r="B173">
        <v>1013649</v>
      </c>
      <c r="C173" t="s">
        <v>326</v>
      </c>
      <c r="D173" s="5">
        <v>3207.6</v>
      </c>
      <c r="E173" s="5">
        <v>1870.8</v>
      </c>
      <c r="F173" s="5">
        <v>5078.3999999999996</v>
      </c>
    </row>
    <row r="174" spans="1:9" x14ac:dyDescent="0.25">
      <c r="A174" t="s">
        <v>327</v>
      </c>
      <c r="B174">
        <v>1014151</v>
      </c>
      <c r="C174" t="s">
        <v>328</v>
      </c>
      <c r="D174" s="5">
        <v>2408.4</v>
      </c>
      <c r="E174" s="5">
        <v>2700</v>
      </c>
      <c r="F174" s="5">
        <v>5108.3999999999996</v>
      </c>
    </row>
    <row r="175" spans="1:9" x14ac:dyDescent="0.25">
      <c r="A175" t="s">
        <v>329</v>
      </c>
      <c r="B175">
        <v>1013789</v>
      </c>
      <c r="C175" t="s">
        <v>330</v>
      </c>
      <c r="D175" s="5">
        <v>4262.4000000000005</v>
      </c>
      <c r="E175" s="5">
        <v>3729.6000000000008</v>
      </c>
      <c r="F175" s="5">
        <v>7992.0000000000018</v>
      </c>
    </row>
    <row r="176" spans="1:9" x14ac:dyDescent="0.25">
      <c r="A176" t="s">
        <v>331</v>
      </c>
      <c r="B176">
        <v>1021893</v>
      </c>
      <c r="C176" t="s">
        <v>332</v>
      </c>
      <c r="D176" s="5">
        <v>3484.8</v>
      </c>
      <c r="E176" s="5">
        <v>2678.3999999999996</v>
      </c>
      <c r="F176" s="5">
        <v>6163.2</v>
      </c>
    </row>
    <row r="177" spans="1:9" x14ac:dyDescent="0.25">
      <c r="A177" t="s">
        <v>333</v>
      </c>
      <c r="B177">
        <v>1021623</v>
      </c>
      <c r="C177" t="s">
        <v>334</v>
      </c>
      <c r="D177" s="5">
        <v>8848.8000000000011</v>
      </c>
      <c r="E177" s="5">
        <v>6220.8</v>
      </c>
      <c r="F177" s="5">
        <v>15069.600000000002</v>
      </c>
    </row>
    <row r="178" spans="1:9" x14ac:dyDescent="0.25">
      <c r="A178" t="s">
        <v>335</v>
      </c>
      <c r="B178">
        <v>1020170</v>
      </c>
      <c r="C178" t="s">
        <v>336</v>
      </c>
      <c r="D178" s="5">
        <v>3335.9999999999995</v>
      </c>
      <c r="E178" s="5">
        <v>2068.7999999999997</v>
      </c>
      <c r="F178" s="5">
        <v>5404.7999999999993</v>
      </c>
    </row>
    <row r="179" spans="1:9" x14ac:dyDescent="0.25">
      <c r="A179" t="s">
        <v>337</v>
      </c>
      <c r="B179">
        <v>1013602</v>
      </c>
      <c r="C179" t="s">
        <v>338</v>
      </c>
      <c r="D179" s="5">
        <v>3827.3999999999996</v>
      </c>
      <c r="E179" s="5">
        <v>2918.4</v>
      </c>
      <c r="F179" s="5">
        <v>6745.7999999999993</v>
      </c>
    </row>
    <row r="180" spans="1:9" x14ac:dyDescent="0.25">
      <c r="A180" t="s">
        <v>339</v>
      </c>
      <c r="B180">
        <v>1014018</v>
      </c>
      <c r="C180" t="s">
        <v>340</v>
      </c>
      <c r="D180" s="5">
        <v>3716.7999999999997</v>
      </c>
      <c r="E180" s="5">
        <v>2156.8000000000002</v>
      </c>
      <c r="F180" s="5">
        <v>5873.6</v>
      </c>
    </row>
    <row r="181" spans="1:9" x14ac:dyDescent="0.25">
      <c r="A181" t="s">
        <v>341</v>
      </c>
      <c r="B181">
        <v>1013564</v>
      </c>
      <c r="C181" t="s">
        <v>342</v>
      </c>
      <c r="D181" s="5">
        <v>8327</v>
      </c>
      <c r="E181" s="5">
        <v>5352.6</v>
      </c>
      <c r="F181" s="5">
        <v>13679.6</v>
      </c>
    </row>
    <row r="182" spans="1:9" x14ac:dyDescent="0.25">
      <c r="A182" t="s">
        <v>343</v>
      </c>
      <c r="B182">
        <v>1013102</v>
      </c>
      <c r="C182" t="s">
        <v>344</v>
      </c>
      <c r="D182" s="5">
        <v>3249.5999999999995</v>
      </c>
      <c r="E182" s="5">
        <v>2822.4</v>
      </c>
      <c r="F182" s="5">
        <v>6072</v>
      </c>
    </row>
    <row r="183" spans="1:9" x14ac:dyDescent="0.25">
      <c r="A183" t="s">
        <v>345</v>
      </c>
      <c r="B183">
        <v>1013273</v>
      </c>
      <c r="C183" t="s">
        <v>346</v>
      </c>
      <c r="D183" s="5">
        <v>3043.2</v>
      </c>
      <c r="E183" s="5">
        <v>2678.3999999999996</v>
      </c>
      <c r="F183" s="5">
        <v>5721.5999999999995</v>
      </c>
    </row>
    <row r="184" spans="1:9" x14ac:dyDescent="0.25">
      <c r="A184" t="s">
        <v>7</v>
      </c>
      <c r="D184" s="5">
        <v>806884.35000000009</v>
      </c>
      <c r="E184" s="5">
        <v>718240.76000000071</v>
      </c>
      <c r="F184" s="5">
        <v>1525125.1099999989</v>
      </c>
    </row>
    <row r="187" spans="1:9" ht="16.5" x14ac:dyDescent="0.25">
      <c r="F187" s="5"/>
      <c r="G187" s="23"/>
      <c r="H187" s="5"/>
    </row>
    <row r="189" spans="1:9" ht="15.75" thickBot="1" x14ac:dyDescent="0.3">
      <c r="E189" t="s">
        <v>347</v>
      </c>
      <c r="F189" s="41">
        <v>5524.5</v>
      </c>
      <c r="G189" s="34">
        <v>5516.5</v>
      </c>
    </row>
    <row r="190" spans="1:9" x14ac:dyDescent="0.25">
      <c r="F190" s="42"/>
    </row>
    <row r="191" spans="1:9" ht="18.75" x14ac:dyDescent="0.25">
      <c r="E191" t="s">
        <v>348</v>
      </c>
      <c r="F191" s="42">
        <f>GETPIVOTDATA("Flete Transportista",$A$3)+F189</f>
        <v>1530649.6099999989</v>
      </c>
      <c r="G191" s="5">
        <f>F184+G189</f>
        <v>1530641.6099999989</v>
      </c>
      <c r="H191" s="35"/>
      <c r="I191" s="5"/>
    </row>
    <row r="192" spans="1:9" x14ac:dyDescent="0.25">
      <c r="H192" s="5"/>
    </row>
    <row r="194" spans="3:6" x14ac:dyDescent="0.25">
      <c r="F194" s="5"/>
    </row>
    <row r="196" spans="3:6" x14ac:dyDescent="0.25">
      <c r="F196" s="5"/>
    </row>
    <row r="202" spans="3:6" x14ac:dyDescent="0.25">
      <c r="C202" s="2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O23"/>
  <sheetViews>
    <sheetView showGridLines="0" zoomScale="85" zoomScaleNormal="85" workbookViewId="0">
      <selection activeCell="N18" sqref="N18:N20"/>
    </sheetView>
  </sheetViews>
  <sheetFormatPr baseColWidth="10" defaultColWidth="11.42578125" defaultRowHeight="15" x14ac:dyDescent="0.25"/>
  <cols>
    <col min="1" max="1" width="16.7109375" customWidth="1"/>
    <col min="2" max="2" width="33" bestFit="1" customWidth="1"/>
    <col min="3" max="3" width="16.85546875" customWidth="1"/>
    <col min="4" max="4" width="12.85546875" bestFit="1" customWidth="1"/>
    <col min="5" max="5" width="15.7109375" customWidth="1"/>
    <col min="6" max="6" width="13.85546875" customWidth="1"/>
    <col min="7" max="7" width="19.5703125" customWidth="1"/>
    <col min="8" max="8" width="14" customWidth="1"/>
    <col min="9" max="9" width="16.140625" customWidth="1"/>
    <col min="10" max="10" width="14" customWidth="1"/>
    <col min="11" max="11" width="31" customWidth="1"/>
    <col min="12" max="12" width="8.85546875" customWidth="1"/>
    <col min="13" max="13" width="8.7109375" customWidth="1"/>
    <col min="14" max="14" width="10.42578125" customWidth="1"/>
    <col min="15" max="15" width="8.140625" customWidth="1"/>
  </cols>
  <sheetData>
    <row r="1" spans="1:15" ht="15.75" x14ac:dyDescent="0.25">
      <c r="G1" s="13" t="s">
        <v>349</v>
      </c>
    </row>
    <row r="2" spans="1:15" x14ac:dyDescent="0.25">
      <c r="A2" s="4" t="s">
        <v>3</v>
      </c>
      <c r="B2" t="s">
        <v>350</v>
      </c>
      <c r="G2" s="14" t="s">
        <v>351</v>
      </c>
    </row>
    <row r="3" spans="1:15" x14ac:dyDescent="0.25">
      <c r="A3" s="4" t="s">
        <v>0</v>
      </c>
      <c r="B3" t="s">
        <v>350</v>
      </c>
      <c r="G3" s="15"/>
    </row>
    <row r="5" spans="1:15" x14ac:dyDescent="0.25">
      <c r="N5" s="4" t="s">
        <v>352</v>
      </c>
    </row>
    <row r="6" spans="1:15" x14ac:dyDescent="0.25">
      <c r="A6" s="4" t="s">
        <v>353</v>
      </c>
      <c r="B6" s="4" t="s">
        <v>4</v>
      </c>
      <c r="C6" s="4" t="s">
        <v>354</v>
      </c>
      <c r="D6" s="4" t="s">
        <v>1248</v>
      </c>
      <c r="E6" s="4" t="s">
        <v>355</v>
      </c>
      <c r="F6" s="4" t="s">
        <v>356</v>
      </c>
      <c r="G6" s="4" t="s">
        <v>357</v>
      </c>
      <c r="H6" s="4" t="s">
        <v>358</v>
      </c>
      <c r="I6" s="4" t="s">
        <v>359</v>
      </c>
      <c r="J6" s="4" t="s">
        <v>360</v>
      </c>
      <c r="K6" s="4" t="s">
        <v>361</v>
      </c>
      <c r="L6" s="4" t="s">
        <v>362</v>
      </c>
      <c r="M6" s="4" t="s">
        <v>363</v>
      </c>
      <c r="N6" t="s">
        <v>364</v>
      </c>
      <c r="O6" t="s">
        <v>365</v>
      </c>
    </row>
    <row r="7" spans="1:15" x14ac:dyDescent="0.25">
      <c r="A7">
        <v>10003654</v>
      </c>
      <c r="B7" t="s">
        <v>315</v>
      </c>
      <c r="C7" t="s">
        <v>316</v>
      </c>
      <c r="D7" t="s">
        <v>422</v>
      </c>
      <c r="E7" t="s">
        <v>961</v>
      </c>
      <c r="F7" s="16">
        <v>44640</v>
      </c>
      <c r="G7" t="s">
        <v>1432</v>
      </c>
      <c r="H7">
        <v>1002197671</v>
      </c>
      <c r="I7" t="s">
        <v>371</v>
      </c>
      <c r="J7" t="s">
        <v>372</v>
      </c>
      <c r="K7" t="s">
        <v>1392</v>
      </c>
      <c r="L7" t="s">
        <v>415</v>
      </c>
      <c r="M7" t="s">
        <v>420</v>
      </c>
      <c r="N7" s="5">
        <v>4</v>
      </c>
      <c r="O7" s="5">
        <v>40.799999999999997</v>
      </c>
    </row>
    <row r="8" spans="1:15" x14ac:dyDescent="0.25">
      <c r="A8">
        <v>10003654</v>
      </c>
      <c r="B8" t="s">
        <v>315</v>
      </c>
      <c r="C8" t="s">
        <v>316</v>
      </c>
      <c r="D8" t="s">
        <v>422</v>
      </c>
      <c r="E8" t="s">
        <v>961</v>
      </c>
      <c r="F8" s="16">
        <v>44640</v>
      </c>
      <c r="G8" t="s">
        <v>1433</v>
      </c>
      <c r="H8">
        <v>1002197671</v>
      </c>
      <c r="I8" t="s">
        <v>367</v>
      </c>
      <c r="J8" t="s">
        <v>368</v>
      </c>
      <c r="K8" t="s">
        <v>1392</v>
      </c>
      <c r="L8" t="s">
        <v>415</v>
      </c>
      <c r="M8" t="s">
        <v>420</v>
      </c>
      <c r="N8" s="5">
        <v>28</v>
      </c>
      <c r="O8" s="5">
        <v>285.60000000000002</v>
      </c>
    </row>
    <row r="9" spans="1:15" x14ac:dyDescent="0.25">
      <c r="A9">
        <v>10003654</v>
      </c>
      <c r="B9" t="s">
        <v>315</v>
      </c>
      <c r="C9" t="s">
        <v>316</v>
      </c>
      <c r="D9" t="s">
        <v>422</v>
      </c>
      <c r="E9" t="s">
        <v>961</v>
      </c>
      <c r="F9" s="16">
        <v>44643</v>
      </c>
      <c r="G9" t="s">
        <v>1434</v>
      </c>
      <c r="H9">
        <v>1002200706</v>
      </c>
      <c r="I9" t="s">
        <v>371</v>
      </c>
      <c r="J9" t="s">
        <v>372</v>
      </c>
      <c r="K9" t="s">
        <v>1392</v>
      </c>
      <c r="L9" t="s">
        <v>415</v>
      </c>
      <c r="M9" t="s">
        <v>420</v>
      </c>
      <c r="N9" s="5">
        <v>2</v>
      </c>
      <c r="O9" s="5">
        <v>20.399999999999999</v>
      </c>
    </row>
    <row r="10" spans="1:15" x14ac:dyDescent="0.25">
      <c r="A10">
        <v>10003654</v>
      </c>
      <c r="B10" t="s">
        <v>315</v>
      </c>
      <c r="C10" t="s">
        <v>316</v>
      </c>
      <c r="D10" t="s">
        <v>422</v>
      </c>
      <c r="E10" t="s">
        <v>961</v>
      </c>
      <c r="F10" s="16">
        <v>44643</v>
      </c>
      <c r="G10" t="s">
        <v>1435</v>
      </c>
      <c r="H10">
        <v>1002200706</v>
      </c>
      <c r="I10" t="s">
        <v>369</v>
      </c>
      <c r="J10" t="s">
        <v>370</v>
      </c>
      <c r="K10" t="s">
        <v>1392</v>
      </c>
      <c r="L10" t="s">
        <v>415</v>
      </c>
      <c r="M10" t="s">
        <v>420</v>
      </c>
      <c r="N10" s="5">
        <v>2</v>
      </c>
      <c r="O10" s="5">
        <v>20.399999999999999</v>
      </c>
    </row>
    <row r="11" spans="1:15" x14ac:dyDescent="0.25">
      <c r="A11">
        <v>10003654</v>
      </c>
      <c r="B11" t="s">
        <v>315</v>
      </c>
      <c r="C11" t="s">
        <v>316</v>
      </c>
      <c r="D11" t="s">
        <v>422</v>
      </c>
      <c r="E11" t="s">
        <v>961</v>
      </c>
      <c r="F11" s="16">
        <v>44643</v>
      </c>
      <c r="G11" t="s">
        <v>1436</v>
      </c>
      <c r="H11">
        <v>1002200706</v>
      </c>
      <c r="I11" t="s">
        <v>367</v>
      </c>
      <c r="J11" t="s">
        <v>368</v>
      </c>
      <c r="K11" t="s">
        <v>1392</v>
      </c>
      <c r="L11" t="s">
        <v>415</v>
      </c>
      <c r="M11" t="s">
        <v>420</v>
      </c>
      <c r="N11" s="5">
        <v>28</v>
      </c>
      <c r="O11" s="5">
        <v>285.60000000000002</v>
      </c>
    </row>
    <row r="12" spans="1:15" x14ac:dyDescent="0.25">
      <c r="A12">
        <v>10003654</v>
      </c>
      <c r="B12" t="s">
        <v>315</v>
      </c>
      <c r="C12" t="s">
        <v>316</v>
      </c>
      <c r="D12" t="s">
        <v>422</v>
      </c>
      <c r="E12" t="s">
        <v>961</v>
      </c>
      <c r="F12" s="16">
        <v>44644</v>
      </c>
      <c r="G12" t="s">
        <v>1437</v>
      </c>
      <c r="H12">
        <v>1002202029</v>
      </c>
      <c r="I12" t="s">
        <v>369</v>
      </c>
      <c r="J12" t="s">
        <v>370</v>
      </c>
      <c r="K12" t="s">
        <v>1392</v>
      </c>
      <c r="L12" t="s">
        <v>415</v>
      </c>
      <c r="M12" t="s">
        <v>420</v>
      </c>
      <c r="N12" s="5">
        <v>2</v>
      </c>
      <c r="O12" s="5">
        <v>20.399999999999999</v>
      </c>
    </row>
    <row r="13" spans="1:15" x14ac:dyDescent="0.25">
      <c r="A13">
        <v>10003654</v>
      </c>
      <c r="B13" t="s">
        <v>315</v>
      </c>
      <c r="C13" t="s">
        <v>316</v>
      </c>
      <c r="D13" t="s">
        <v>422</v>
      </c>
      <c r="E13" t="s">
        <v>961</v>
      </c>
      <c r="F13" s="16">
        <v>44644</v>
      </c>
      <c r="G13" t="s">
        <v>1438</v>
      </c>
      <c r="H13">
        <v>1002202029</v>
      </c>
      <c r="I13" t="s">
        <v>367</v>
      </c>
      <c r="J13" t="s">
        <v>368</v>
      </c>
      <c r="K13" t="s">
        <v>1392</v>
      </c>
      <c r="L13" t="s">
        <v>415</v>
      </c>
      <c r="M13" t="s">
        <v>420</v>
      </c>
      <c r="N13" s="5">
        <v>30</v>
      </c>
      <c r="O13" s="5">
        <v>306</v>
      </c>
    </row>
    <row r="14" spans="1:15" x14ac:dyDescent="0.25">
      <c r="A14">
        <v>10003654</v>
      </c>
      <c r="B14" t="s">
        <v>315</v>
      </c>
      <c r="C14" t="s">
        <v>316</v>
      </c>
      <c r="D14" t="s">
        <v>422</v>
      </c>
      <c r="E14" t="s">
        <v>961</v>
      </c>
      <c r="F14" s="16">
        <v>44648</v>
      </c>
      <c r="G14" t="s">
        <v>1439</v>
      </c>
      <c r="H14">
        <v>1002205486</v>
      </c>
      <c r="I14" t="s">
        <v>371</v>
      </c>
      <c r="J14" t="s">
        <v>372</v>
      </c>
      <c r="K14" t="s">
        <v>1392</v>
      </c>
      <c r="L14" t="s">
        <v>415</v>
      </c>
      <c r="M14" t="s">
        <v>420</v>
      </c>
      <c r="N14" s="5">
        <v>4</v>
      </c>
      <c r="O14" s="5">
        <v>40.799999999999997</v>
      </c>
    </row>
    <row r="15" spans="1:15" x14ac:dyDescent="0.25">
      <c r="A15">
        <v>10003654</v>
      </c>
      <c r="B15" t="s">
        <v>315</v>
      </c>
      <c r="C15" t="s">
        <v>316</v>
      </c>
      <c r="D15" t="s">
        <v>422</v>
      </c>
      <c r="E15" t="s">
        <v>961</v>
      </c>
      <c r="F15" s="16">
        <v>44648</v>
      </c>
      <c r="G15" t="s">
        <v>1440</v>
      </c>
      <c r="H15">
        <v>1002205486</v>
      </c>
      <c r="I15" t="s">
        <v>367</v>
      </c>
      <c r="J15" t="s">
        <v>368</v>
      </c>
      <c r="K15" t="s">
        <v>1392</v>
      </c>
      <c r="L15" t="s">
        <v>415</v>
      </c>
      <c r="M15" t="s">
        <v>420</v>
      </c>
      <c r="N15" s="5">
        <v>28</v>
      </c>
      <c r="O15" s="5">
        <v>285.60000000000002</v>
      </c>
    </row>
    <row r="16" spans="1:15" x14ac:dyDescent="0.25">
      <c r="A16">
        <v>10003654</v>
      </c>
      <c r="B16" t="s">
        <v>315</v>
      </c>
      <c r="C16" t="s">
        <v>316</v>
      </c>
      <c r="D16" t="s">
        <v>422</v>
      </c>
      <c r="E16" t="s">
        <v>961</v>
      </c>
      <c r="F16" s="16">
        <v>44651</v>
      </c>
      <c r="G16" t="s">
        <v>1441</v>
      </c>
      <c r="H16">
        <v>1002208095</v>
      </c>
      <c r="I16" t="s">
        <v>371</v>
      </c>
      <c r="J16" t="s">
        <v>372</v>
      </c>
      <c r="K16" t="s">
        <v>1392</v>
      </c>
      <c r="L16" t="s">
        <v>415</v>
      </c>
      <c r="M16" t="s">
        <v>420</v>
      </c>
      <c r="N16" s="5">
        <v>4</v>
      </c>
      <c r="O16" s="5">
        <v>40.799999999999997</v>
      </c>
    </row>
    <row r="17" spans="1:15" x14ac:dyDescent="0.25">
      <c r="A17">
        <v>10003654</v>
      </c>
      <c r="B17" t="s">
        <v>315</v>
      </c>
      <c r="C17" t="s">
        <v>316</v>
      </c>
      <c r="D17" t="s">
        <v>422</v>
      </c>
      <c r="E17" t="s">
        <v>961</v>
      </c>
      <c r="F17" s="16">
        <v>44651</v>
      </c>
      <c r="G17" t="s">
        <v>1442</v>
      </c>
      <c r="H17">
        <v>1002208095</v>
      </c>
      <c r="I17" t="s">
        <v>367</v>
      </c>
      <c r="J17" t="s">
        <v>368</v>
      </c>
      <c r="K17" t="s">
        <v>1392</v>
      </c>
      <c r="L17" t="s">
        <v>415</v>
      </c>
      <c r="M17" t="s">
        <v>420</v>
      </c>
      <c r="N17" s="5">
        <v>28</v>
      </c>
      <c r="O17" s="5">
        <v>285.60000000000002</v>
      </c>
    </row>
    <row r="18" spans="1:15" x14ac:dyDescent="0.25">
      <c r="A18">
        <v>10003654</v>
      </c>
      <c r="B18" t="s">
        <v>315</v>
      </c>
      <c r="C18" t="s">
        <v>316</v>
      </c>
      <c r="D18" t="s">
        <v>422</v>
      </c>
      <c r="E18" t="s">
        <v>961</v>
      </c>
      <c r="F18" s="16">
        <v>44659</v>
      </c>
      <c r="G18" t="s">
        <v>1444</v>
      </c>
      <c r="H18">
        <v>1002214090</v>
      </c>
      <c r="I18" t="s">
        <v>371</v>
      </c>
      <c r="J18" t="s">
        <v>372</v>
      </c>
      <c r="K18" t="s">
        <v>419</v>
      </c>
      <c r="L18" t="s">
        <v>415</v>
      </c>
      <c r="M18" t="s">
        <v>417</v>
      </c>
      <c r="N18" s="5">
        <v>2</v>
      </c>
      <c r="O18" s="5">
        <v>18.399999999999999</v>
      </c>
    </row>
    <row r="19" spans="1:15" x14ac:dyDescent="0.25">
      <c r="A19">
        <v>10003654</v>
      </c>
      <c r="B19" t="s">
        <v>315</v>
      </c>
      <c r="C19" t="s">
        <v>316</v>
      </c>
      <c r="D19" t="s">
        <v>422</v>
      </c>
      <c r="E19" t="s">
        <v>961</v>
      </c>
      <c r="F19" s="16">
        <v>44659</v>
      </c>
      <c r="G19" t="s">
        <v>1445</v>
      </c>
      <c r="H19">
        <v>1002214090</v>
      </c>
      <c r="I19" t="s">
        <v>369</v>
      </c>
      <c r="J19" t="s">
        <v>370</v>
      </c>
      <c r="K19" t="s">
        <v>419</v>
      </c>
      <c r="L19" t="s">
        <v>415</v>
      </c>
      <c r="M19" t="s">
        <v>417</v>
      </c>
      <c r="N19" s="5">
        <v>2</v>
      </c>
      <c r="O19" s="5">
        <v>18.399999999999999</v>
      </c>
    </row>
    <row r="20" spans="1:15" x14ac:dyDescent="0.25">
      <c r="A20">
        <v>10003654</v>
      </c>
      <c r="B20" t="s">
        <v>315</v>
      </c>
      <c r="C20" t="s">
        <v>316</v>
      </c>
      <c r="D20" t="s">
        <v>422</v>
      </c>
      <c r="E20" t="s">
        <v>961</v>
      </c>
      <c r="F20" s="16">
        <v>44659</v>
      </c>
      <c r="G20" t="s">
        <v>1446</v>
      </c>
      <c r="H20">
        <v>1002214090</v>
      </c>
      <c r="I20" t="s">
        <v>367</v>
      </c>
      <c r="J20" t="s">
        <v>368</v>
      </c>
      <c r="K20" t="s">
        <v>419</v>
      </c>
      <c r="L20" t="s">
        <v>415</v>
      </c>
      <c r="M20" t="s">
        <v>417</v>
      </c>
      <c r="N20" s="5">
        <v>28</v>
      </c>
      <c r="O20" s="5">
        <v>257.60000000000002</v>
      </c>
    </row>
    <row r="21" spans="1:15" x14ac:dyDescent="0.25">
      <c r="A21">
        <v>10003654</v>
      </c>
      <c r="B21" t="s">
        <v>315</v>
      </c>
      <c r="C21" t="s">
        <v>316</v>
      </c>
      <c r="D21" t="s">
        <v>422</v>
      </c>
      <c r="E21" t="s">
        <v>961</v>
      </c>
      <c r="F21" s="16">
        <v>44660</v>
      </c>
      <c r="G21" t="s">
        <v>1448</v>
      </c>
      <c r="H21">
        <v>1002215494</v>
      </c>
      <c r="I21" t="s">
        <v>367</v>
      </c>
      <c r="J21" t="s">
        <v>368</v>
      </c>
      <c r="K21" t="s">
        <v>1392</v>
      </c>
      <c r="L21" t="s">
        <v>415</v>
      </c>
      <c r="M21" t="s">
        <v>420</v>
      </c>
      <c r="N21" s="5">
        <v>32</v>
      </c>
      <c r="O21" s="5">
        <v>326.39999999999998</v>
      </c>
    </row>
    <row r="22" spans="1:15" x14ac:dyDescent="0.25">
      <c r="A22">
        <v>10003654</v>
      </c>
      <c r="B22" t="s">
        <v>315</v>
      </c>
      <c r="C22" t="s">
        <v>316</v>
      </c>
      <c r="D22" t="s">
        <v>422</v>
      </c>
      <c r="E22" t="s">
        <v>961</v>
      </c>
      <c r="F22" s="16">
        <v>44662</v>
      </c>
      <c r="G22" t="s">
        <v>1449</v>
      </c>
      <c r="H22">
        <v>1002216657</v>
      </c>
      <c r="I22" t="s">
        <v>367</v>
      </c>
      <c r="J22" t="s">
        <v>368</v>
      </c>
      <c r="K22" t="s">
        <v>1392</v>
      </c>
      <c r="L22" t="s">
        <v>415</v>
      </c>
      <c r="M22" t="s">
        <v>420</v>
      </c>
      <c r="N22" s="5">
        <v>32</v>
      </c>
      <c r="O22" s="5">
        <v>326.39999999999998</v>
      </c>
    </row>
    <row r="23" spans="1:15" x14ac:dyDescent="0.25">
      <c r="A23" t="s">
        <v>7</v>
      </c>
      <c r="N23" s="5">
        <v>256</v>
      </c>
      <c r="O23" s="5">
        <v>2579.2000000000003</v>
      </c>
    </row>
  </sheetData>
  <pageMargins left="0.70866141732283472" right="0.70866141732283472" top="0.74803149606299213" bottom="0.74803149606299213" header="0.31496062992125984" footer="0.31496062992125984"/>
  <pageSetup paperSize="9" scale="54" fitToHeight="0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F0"/>
  </sheetPr>
  <dimension ref="A1:BJ3239"/>
  <sheetViews>
    <sheetView tabSelected="1" topLeftCell="AF1" zoomScaleNormal="100" workbookViewId="0">
      <pane ySplit="1" topLeftCell="A2" activePane="bottomLeft" state="frozen"/>
      <selection pane="bottomLeft" activeCell="BB3" sqref="BB3"/>
    </sheetView>
  </sheetViews>
  <sheetFormatPr baseColWidth="10" defaultColWidth="10" defaultRowHeight="11.25" x14ac:dyDescent="0.2"/>
  <cols>
    <col min="1" max="2" width="10" style="6"/>
    <col min="3" max="3" width="10.85546875" style="6" bestFit="1" customWidth="1"/>
    <col min="4" max="4" width="10.5703125" style="6" bestFit="1" customWidth="1"/>
    <col min="5" max="5" width="21.5703125" style="6" customWidth="1"/>
    <col min="6" max="6" width="11.140625" style="6" bestFit="1" customWidth="1"/>
    <col min="7" max="7" width="10" style="6"/>
    <col min="8" max="9" width="10.5703125" style="6" bestFit="1" customWidth="1"/>
    <col min="10" max="10" width="10" style="6"/>
    <col min="11" max="11" width="11" style="6" bestFit="1" customWidth="1"/>
    <col min="12" max="12" width="10.140625" style="6" bestFit="1" customWidth="1"/>
    <col min="13" max="14" width="11.42578125" style="6" bestFit="1" customWidth="1"/>
    <col min="15" max="16" width="10" style="6"/>
    <col min="17" max="17" width="10.5703125" style="6" bestFit="1" customWidth="1"/>
    <col min="18" max="18" width="10" style="6"/>
    <col min="19" max="19" width="10.140625" style="6" bestFit="1" customWidth="1"/>
    <col min="20" max="20" width="10" style="6"/>
    <col min="21" max="21" width="10.28515625" style="6" bestFit="1" customWidth="1"/>
    <col min="22" max="26" width="10" style="6"/>
    <col min="27" max="28" width="10.5703125" style="6" bestFit="1" customWidth="1"/>
    <col min="29" max="29" width="29" style="6" bestFit="1" customWidth="1"/>
    <col min="30" max="30" width="10.140625" style="6" bestFit="1" customWidth="1"/>
    <col min="31" max="32" width="10" style="6"/>
    <col min="33" max="33" width="12.28515625" style="6" customWidth="1"/>
    <col min="34" max="34" width="10.140625" style="6" bestFit="1" customWidth="1"/>
    <col min="35" max="35" width="10" style="6"/>
    <col min="36" max="37" width="10.5703125" style="6" bestFit="1" customWidth="1"/>
    <col min="38" max="38" width="10" style="6"/>
    <col min="39" max="42" width="10.5703125" style="6" bestFit="1" customWidth="1"/>
    <col min="43" max="43" width="10" style="6"/>
    <col min="44" max="44" width="11" style="6" bestFit="1" customWidth="1"/>
    <col min="45" max="45" width="10.140625" style="6" bestFit="1" customWidth="1"/>
    <col min="46" max="46" width="10" style="6"/>
    <col min="47" max="47" width="10.140625" style="6" bestFit="1" customWidth="1"/>
    <col min="48" max="48" width="10.85546875" style="6" bestFit="1" customWidth="1"/>
    <col min="49" max="50" width="10" style="6"/>
    <col min="51" max="51" width="15.85546875" style="6" customWidth="1"/>
    <col min="52" max="52" width="10" style="6"/>
    <col min="53" max="53" width="29" style="6" bestFit="1" customWidth="1"/>
    <col min="54" max="16384" width="10" style="6"/>
  </cols>
  <sheetData>
    <row r="1" spans="1:62" x14ac:dyDescent="0.2">
      <c r="A1" s="6">
        <v>1</v>
      </c>
      <c r="B1" s="6">
        <v>2</v>
      </c>
      <c r="C1" s="6">
        <v>3</v>
      </c>
      <c r="D1" s="6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</row>
    <row r="2" spans="1:62" ht="22.5" x14ac:dyDescent="0.2">
      <c r="A2" s="7" t="s">
        <v>376</v>
      </c>
      <c r="B2" s="8" t="s">
        <v>377</v>
      </c>
      <c r="C2" s="8" t="s">
        <v>356</v>
      </c>
      <c r="D2" s="8" t="s">
        <v>378</v>
      </c>
      <c r="E2" s="8" t="s">
        <v>357</v>
      </c>
      <c r="F2" s="8" t="s">
        <v>379</v>
      </c>
      <c r="G2" s="8" t="s">
        <v>380</v>
      </c>
      <c r="H2" s="8" t="s">
        <v>381</v>
      </c>
      <c r="I2" s="8" t="s">
        <v>382</v>
      </c>
      <c r="J2" s="8" t="s">
        <v>383</v>
      </c>
      <c r="K2" s="8" t="s">
        <v>384</v>
      </c>
      <c r="L2" s="8" t="s">
        <v>385</v>
      </c>
      <c r="M2" s="8" t="s">
        <v>386</v>
      </c>
      <c r="N2" s="8" t="s">
        <v>358</v>
      </c>
      <c r="O2" s="8" t="s">
        <v>359</v>
      </c>
      <c r="P2" s="8" t="s">
        <v>360</v>
      </c>
      <c r="Q2" s="8" t="s">
        <v>387</v>
      </c>
      <c r="R2" s="8" t="s">
        <v>388</v>
      </c>
      <c r="S2" s="8" t="s">
        <v>389</v>
      </c>
      <c r="T2" s="8" t="s">
        <v>361</v>
      </c>
      <c r="U2" s="8" t="s">
        <v>390</v>
      </c>
      <c r="V2" s="8" t="s">
        <v>391</v>
      </c>
      <c r="W2" s="8" t="s">
        <v>362</v>
      </c>
      <c r="X2" s="8" t="s">
        <v>392</v>
      </c>
      <c r="Y2" s="8" t="s">
        <v>363</v>
      </c>
      <c r="Z2" s="8" t="s">
        <v>393</v>
      </c>
      <c r="AA2" s="8" t="s">
        <v>394</v>
      </c>
      <c r="AB2" s="8" t="s">
        <v>353</v>
      </c>
      <c r="AC2" s="8" t="s">
        <v>4</v>
      </c>
      <c r="AD2" s="8" t="s">
        <v>395</v>
      </c>
      <c r="AE2" s="8" t="s">
        <v>396</v>
      </c>
      <c r="AF2" s="8" t="s">
        <v>397</v>
      </c>
      <c r="AG2" s="8" t="s">
        <v>1248</v>
      </c>
      <c r="AH2" s="8" t="s">
        <v>398</v>
      </c>
      <c r="AI2" s="8" t="s">
        <v>399</v>
      </c>
      <c r="AJ2" s="8" t="s">
        <v>400</v>
      </c>
      <c r="AK2" s="8" t="s">
        <v>401</v>
      </c>
      <c r="AL2" s="8" t="s">
        <v>0</v>
      </c>
      <c r="AM2" s="8" t="s">
        <v>402</v>
      </c>
      <c r="AN2" s="8" t="s">
        <v>403</v>
      </c>
      <c r="AO2" s="8" t="s">
        <v>404</v>
      </c>
      <c r="AP2" s="8" t="s">
        <v>405</v>
      </c>
      <c r="AQ2" s="9" t="s">
        <v>406</v>
      </c>
      <c r="AR2" s="10" t="s">
        <v>354</v>
      </c>
      <c r="AS2" s="11" t="s">
        <v>407</v>
      </c>
      <c r="AT2" s="11" t="s">
        <v>408</v>
      </c>
      <c r="AU2" s="12" t="s">
        <v>409</v>
      </c>
      <c r="AV2" s="11" t="s">
        <v>3</v>
      </c>
      <c r="AW2" s="11" t="s">
        <v>410</v>
      </c>
      <c r="AX2" s="11" t="s">
        <v>411</v>
      </c>
      <c r="AY2" s="11" t="s">
        <v>412</v>
      </c>
      <c r="AZ2" s="11" t="s">
        <v>413</v>
      </c>
      <c r="BA2" s="11" t="s">
        <v>414</v>
      </c>
      <c r="BB2" s="11" t="s">
        <v>355</v>
      </c>
    </row>
    <row r="3" spans="1:62" ht="15" x14ac:dyDescent="0.2">
      <c r="A3" s="19" t="s">
        <v>1478</v>
      </c>
      <c r="B3" s="19" t="s">
        <v>1479</v>
      </c>
      <c r="C3" s="43">
        <v>44652</v>
      </c>
      <c r="D3" s="44">
        <v>6.9444444444399997E-3</v>
      </c>
      <c r="E3" s="19" t="s">
        <v>1480</v>
      </c>
      <c r="F3" s="19" t="s">
        <v>1481</v>
      </c>
      <c r="G3" s="19" t="s">
        <v>1481</v>
      </c>
      <c r="H3" s="45">
        <v>0</v>
      </c>
      <c r="I3" s="45">
        <v>0</v>
      </c>
      <c r="J3" s="19" t="s">
        <v>1482</v>
      </c>
      <c r="K3" s="19" t="s">
        <v>1483</v>
      </c>
      <c r="L3" s="19" t="s">
        <v>1484</v>
      </c>
      <c r="M3" s="19" t="s">
        <v>1485</v>
      </c>
      <c r="N3" s="19" t="s">
        <v>1478</v>
      </c>
      <c r="O3" s="19" t="s">
        <v>1486</v>
      </c>
      <c r="P3" s="19" t="s">
        <v>1487</v>
      </c>
      <c r="Q3" s="46">
        <v>31.8</v>
      </c>
      <c r="R3" s="19" t="s">
        <v>1488</v>
      </c>
      <c r="S3" s="19" t="s">
        <v>1489</v>
      </c>
      <c r="T3" s="19" t="s">
        <v>418</v>
      </c>
      <c r="U3" s="19" t="s">
        <v>1490</v>
      </c>
      <c r="V3" s="19" t="s">
        <v>1491</v>
      </c>
      <c r="W3" s="19" t="s">
        <v>1492</v>
      </c>
      <c r="X3" s="19" t="s">
        <v>1493</v>
      </c>
      <c r="Y3" s="19" t="s">
        <v>1494</v>
      </c>
      <c r="Z3" s="19" t="s">
        <v>1495</v>
      </c>
      <c r="AA3" s="46">
        <v>247</v>
      </c>
      <c r="AB3" s="19" t="s">
        <v>432</v>
      </c>
      <c r="AC3" s="19" t="s">
        <v>12</v>
      </c>
      <c r="AD3" s="19" t="s">
        <v>1496</v>
      </c>
      <c r="AE3" s="19" t="s">
        <v>1481</v>
      </c>
      <c r="AF3" s="19" t="s">
        <v>1497</v>
      </c>
      <c r="AG3" s="19" t="s">
        <v>1498</v>
      </c>
      <c r="AH3" s="19" t="s">
        <v>1499</v>
      </c>
      <c r="AI3" s="19" t="s">
        <v>1500</v>
      </c>
      <c r="AJ3" s="45">
        <v>0</v>
      </c>
      <c r="AK3" s="45">
        <v>0</v>
      </c>
      <c r="AL3" s="19" t="s">
        <v>1501</v>
      </c>
      <c r="AM3" s="46">
        <v>50500</v>
      </c>
      <c r="AN3" s="46">
        <v>31800</v>
      </c>
      <c r="AO3" s="46">
        <v>18700</v>
      </c>
      <c r="AP3" s="45">
        <v>643.95000000000005</v>
      </c>
      <c r="AQ3" s="45"/>
      <c r="AR3" s="45" t="str">
        <f>IFERROR(VLOOKUP(AB3,'Pedidos marco'!$A$1:$D$10000,4,0)," ")</f>
        <v xml:space="preserve"> </v>
      </c>
      <c r="AS3" s="45">
        <f>DAY(C3)</f>
        <v>1</v>
      </c>
      <c r="AT3" s="45" t="str">
        <f>TEXT(AS3,"dd")</f>
        <v>01</v>
      </c>
      <c r="AU3" s="47">
        <v>31.8</v>
      </c>
      <c r="AV3" s="19" t="str">
        <f>TEXT(C3,"MM MMMM")</f>
        <v>04 April</v>
      </c>
      <c r="AW3" s="19">
        <f>IFERROR(AP3/Q3,"")</f>
        <v>20.25</v>
      </c>
      <c r="AX3" s="19">
        <f>IFERROR(AP3/AU3,"")</f>
        <v>20.25</v>
      </c>
      <c r="AY3" s="19" t="e">
        <f>VLOOKUP(AG3,Cías!$A$1:$E$10000,5,0)</f>
        <v>#N/A</v>
      </c>
      <c r="AZ3" s="19" t="str">
        <f>AB3</f>
        <v>1013966</v>
      </c>
      <c r="BA3" s="19" t="str">
        <f>AC3</f>
        <v>ALMEIDA CHICAIZA MIGUEL ANGEL</v>
      </c>
      <c r="BB3" s="19" t="e">
        <f>VLOOKUP(AG3,Cías!$A$1:$E$10000,3,0)</f>
        <v>#N/A</v>
      </c>
      <c r="BC3" s="19"/>
      <c r="BD3" s="19"/>
      <c r="BE3" s="19"/>
      <c r="BF3" s="19"/>
      <c r="BG3" s="19"/>
      <c r="BH3" s="19"/>
      <c r="BI3" s="19"/>
      <c r="BJ3" s="19"/>
    </row>
    <row r="4" spans="1:62" ht="15" x14ac:dyDescent="0.2">
      <c r="A4" s="19" t="s">
        <v>1503</v>
      </c>
      <c r="B4" s="19" t="s">
        <v>1479</v>
      </c>
      <c r="C4" s="43">
        <v>44652</v>
      </c>
      <c r="D4" s="44">
        <v>2.8472222222220001E-2</v>
      </c>
      <c r="E4" s="19" t="s">
        <v>1504</v>
      </c>
      <c r="F4" s="19" t="s">
        <v>1481</v>
      </c>
      <c r="G4" s="19" t="s">
        <v>1481</v>
      </c>
      <c r="H4" s="45">
        <v>0</v>
      </c>
      <c r="I4" s="45">
        <v>0</v>
      </c>
      <c r="J4" s="19" t="s">
        <v>1482</v>
      </c>
      <c r="K4" s="19" t="s">
        <v>1505</v>
      </c>
      <c r="L4" s="19" t="s">
        <v>1506</v>
      </c>
      <c r="M4" s="19" t="s">
        <v>1507</v>
      </c>
      <c r="N4" s="19" t="s">
        <v>1503</v>
      </c>
      <c r="O4" s="19" t="s">
        <v>1486</v>
      </c>
      <c r="P4" s="19" t="s">
        <v>1487</v>
      </c>
      <c r="Q4" s="46">
        <v>32.130000000000003</v>
      </c>
      <c r="R4" s="19" t="s">
        <v>1488</v>
      </c>
      <c r="S4" s="19" t="s">
        <v>1489</v>
      </c>
      <c r="T4" s="19" t="s">
        <v>418</v>
      </c>
      <c r="U4" s="19" t="s">
        <v>1508</v>
      </c>
      <c r="V4" s="19" t="s">
        <v>1509</v>
      </c>
      <c r="W4" s="19" t="s">
        <v>415</v>
      </c>
      <c r="X4" s="19" t="s">
        <v>1510</v>
      </c>
      <c r="Y4" s="19" t="s">
        <v>1511</v>
      </c>
      <c r="Z4" s="19" t="s">
        <v>1512</v>
      </c>
      <c r="AA4" s="46">
        <v>113</v>
      </c>
      <c r="AB4" s="19" t="s">
        <v>1513</v>
      </c>
      <c r="AC4" s="19" t="s">
        <v>418</v>
      </c>
      <c r="AD4" s="19" t="s">
        <v>1514</v>
      </c>
      <c r="AE4" s="19" t="s">
        <v>1515</v>
      </c>
      <c r="AF4" s="19" t="s">
        <v>1497</v>
      </c>
      <c r="AG4" s="19" t="s">
        <v>1516</v>
      </c>
      <c r="AH4" s="19" t="s">
        <v>1499</v>
      </c>
      <c r="AI4" s="19" t="s">
        <v>1500</v>
      </c>
      <c r="AJ4" s="45">
        <v>0</v>
      </c>
      <c r="AK4" s="45">
        <v>0</v>
      </c>
      <c r="AL4" s="19" t="s">
        <v>1517</v>
      </c>
      <c r="AM4" s="46">
        <v>50860</v>
      </c>
      <c r="AN4" s="46">
        <v>32130</v>
      </c>
      <c r="AO4" s="46">
        <v>18730</v>
      </c>
      <c r="AP4" s="45">
        <v>0</v>
      </c>
      <c r="AQ4" s="45"/>
      <c r="AR4" s="45" t="str">
        <f>IFERROR(VLOOKUP(AB4,'Pedidos marco'!$A$1:$D$10000,4,0)," ")</f>
        <v xml:space="preserve"> </v>
      </c>
      <c r="AS4" s="45">
        <f t="shared" ref="AS4:AS67" si="0">DAY(C4)</f>
        <v>1</v>
      </c>
      <c r="AT4" s="45" t="str">
        <f t="shared" ref="AT4:AT67" si="1">TEXT(AS4,"dd")</f>
        <v>01</v>
      </c>
      <c r="AU4" s="47">
        <v>32.130000000000003</v>
      </c>
      <c r="AV4" s="19" t="str">
        <f t="shared" ref="AV4:AV67" si="2">TEXT(C4,"MM MMMM")</f>
        <v>04 April</v>
      </c>
      <c r="AW4" s="19">
        <f t="shared" ref="AW4:AW67" si="3">IFERROR(AP4/Q4,"")</f>
        <v>0</v>
      </c>
      <c r="AX4" s="19">
        <f t="shared" ref="AX4:AX67" si="4">IFERROR(AP4/AU4,"")</f>
        <v>0</v>
      </c>
      <c r="AY4" s="19" t="e">
        <f>VLOOKUP(AG4,Cías!$A$1:$E$10000,5,0)</f>
        <v>#N/A</v>
      </c>
      <c r="AZ4" s="19" t="str">
        <f t="shared" ref="AZ4:AZ67" si="5">AB4</f>
        <v>1014412</v>
      </c>
      <c r="BA4" s="19" t="str">
        <f t="shared" ref="BA4:BA67" si="6">AC4</f>
        <v>UNION DE CONCRETERAS UNICON UCUE</v>
      </c>
      <c r="BB4" s="19" t="e">
        <f>VLOOKUP(AG4,Cías!$A$1:$E$10000,3,0)</f>
        <v>#N/A</v>
      </c>
      <c r="BC4" s="19"/>
      <c r="BD4" s="19"/>
      <c r="BE4" s="19"/>
      <c r="BF4" s="19"/>
      <c r="BG4" s="19"/>
      <c r="BH4" s="19"/>
      <c r="BI4" s="19"/>
      <c r="BJ4" s="19"/>
    </row>
    <row r="5" spans="1:62" ht="15" x14ac:dyDescent="0.2">
      <c r="A5" s="19" t="s">
        <v>1518</v>
      </c>
      <c r="B5" s="19" t="s">
        <v>1479</v>
      </c>
      <c r="C5" s="43">
        <v>44652</v>
      </c>
      <c r="D5" s="44">
        <v>3.3333333333330002E-2</v>
      </c>
      <c r="E5" s="19" t="s">
        <v>1519</v>
      </c>
      <c r="F5" s="19" t="s">
        <v>1481</v>
      </c>
      <c r="G5" s="19" t="s">
        <v>1481</v>
      </c>
      <c r="H5" s="45">
        <v>0</v>
      </c>
      <c r="I5" s="45">
        <v>0</v>
      </c>
      <c r="J5" s="19" t="s">
        <v>1482</v>
      </c>
      <c r="K5" s="19" t="s">
        <v>1520</v>
      </c>
      <c r="L5" s="19" t="s">
        <v>1521</v>
      </c>
      <c r="M5" s="19" t="s">
        <v>1522</v>
      </c>
      <c r="N5" s="19" t="s">
        <v>1518</v>
      </c>
      <c r="O5" s="19" t="s">
        <v>1486</v>
      </c>
      <c r="P5" s="19" t="s">
        <v>1487</v>
      </c>
      <c r="Q5" s="46">
        <v>31.66</v>
      </c>
      <c r="R5" s="19" t="s">
        <v>1488</v>
      </c>
      <c r="S5" s="19" t="s">
        <v>1489</v>
      </c>
      <c r="T5" s="19" t="s">
        <v>418</v>
      </c>
      <c r="U5" s="19" t="s">
        <v>1508</v>
      </c>
      <c r="V5" s="19" t="s">
        <v>1509</v>
      </c>
      <c r="W5" s="19" t="s">
        <v>415</v>
      </c>
      <c r="X5" s="19" t="s">
        <v>1510</v>
      </c>
      <c r="Y5" s="19" t="s">
        <v>1511</v>
      </c>
      <c r="Z5" s="19" t="s">
        <v>1512</v>
      </c>
      <c r="AA5" s="46">
        <v>113</v>
      </c>
      <c r="AB5" s="19" t="s">
        <v>1513</v>
      </c>
      <c r="AC5" s="19" t="s">
        <v>418</v>
      </c>
      <c r="AD5" s="19" t="s">
        <v>1523</v>
      </c>
      <c r="AE5" s="19" t="s">
        <v>1481</v>
      </c>
      <c r="AF5" s="19" t="s">
        <v>1497</v>
      </c>
      <c r="AG5" s="19" t="s">
        <v>1524</v>
      </c>
      <c r="AH5" s="19" t="s">
        <v>1499</v>
      </c>
      <c r="AI5" s="19" t="s">
        <v>1500</v>
      </c>
      <c r="AJ5" s="45">
        <v>0</v>
      </c>
      <c r="AK5" s="45">
        <v>0</v>
      </c>
      <c r="AL5" s="19" t="s">
        <v>1517</v>
      </c>
      <c r="AM5" s="46">
        <v>50250</v>
      </c>
      <c r="AN5" s="46">
        <v>31660</v>
      </c>
      <c r="AO5" s="46">
        <v>18590</v>
      </c>
      <c r="AP5" s="45">
        <v>0</v>
      </c>
      <c r="AQ5" s="45"/>
      <c r="AR5" s="45" t="str">
        <f>IFERROR(VLOOKUP(AB5,'Pedidos marco'!$A$1:$D$10000,4,0)," ")</f>
        <v xml:space="preserve"> </v>
      </c>
      <c r="AS5" s="45">
        <f t="shared" si="0"/>
        <v>1</v>
      </c>
      <c r="AT5" s="45" t="str">
        <f t="shared" si="1"/>
        <v>01</v>
      </c>
      <c r="AU5" s="47">
        <v>31.66</v>
      </c>
      <c r="AV5" s="19" t="str">
        <f t="shared" si="2"/>
        <v>04 April</v>
      </c>
      <c r="AW5" s="19">
        <f t="shared" si="3"/>
        <v>0</v>
      </c>
      <c r="AX5" s="19">
        <f t="shared" si="4"/>
        <v>0</v>
      </c>
      <c r="AY5" s="19" t="e">
        <f>VLOOKUP(AG5,Cías!$A$1:$E$10000,5,0)</f>
        <v>#N/A</v>
      </c>
      <c r="AZ5" s="19" t="str">
        <f t="shared" si="5"/>
        <v>1014412</v>
      </c>
      <c r="BA5" s="19" t="str">
        <f t="shared" si="6"/>
        <v>UNION DE CONCRETERAS UNICON UCUE</v>
      </c>
      <c r="BB5" s="19" t="e">
        <f>VLOOKUP(AG5,Cías!$A$1:$E$10000,3,0)</f>
        <v>#N/A</v>
      </c>
      <c r="BC5" s="19"/>
      <c r="BD5" s="19"/>
      <c r="BE5" s="19"/>
      <c r="BF5" s="19"/>
      <c r="BG5" s="19"/>
      <c r="BH5" s="19"/>
      <c r="BI5" s="19"/>
      <c r="BJ5" s="19"/>
    </row>
    <row r="6" spans="1:62" ht="15" x14ac:dyDescent="0.2">
      <c r="A6" s="19" t="s">
        <v>1525</v>
      </c>
      <c r="B6" s="19" t="s">
        <v>1479</v>
      </c>
      <c r="C6" s="43">
        <v>44652</v>
      </c>
      <c r="D6" s="44">
        <v>4.5138888888889998E-2</v>
      </c>
      <c r="E6" s="19" t="s">
        <v>1526</v>
      </c>
      <c r="F6" s="19" t="s">
        <v>1481</v>
      </c>
      <c r="G6" s="19" t="s">
        <v>1481</v>
      </c>
      <c r="H6" s="45">
        <v>0</v>
      </c>
      <c r="I6" s="45">
        <v>0</v>
      </c>
      <c r="J6" s="19" t="s">
        <v>1482</v>
      </c>
      <c r="K6" s="19" t="s">
        <v>1527</v>
      </c>
      <c r="L6" s="19" t="s">
        <v>1528</v>
      </c>
      <c r="M6" s="19" t="s">
        <v>1529</v>
      </c>
      <c r="N6" s="19" t="s">
        <v>1525</v>
      </c>
      <c r="O6" s="19" t="s">
        <v>1486</v>
      </c>
      <c r="P6" s="19" t="s">
        <v>1487</v>
      </c>
      <c r="Q6" s="46">
        <v>32.78</v>
      </c>
      <c r="R6" s="19" t="s">
        <v>1488</v>
      </c>
      <c r="S6" s="19" t="s">
        <v>1489</v>
      </c>
      <c r="T6" s="19" t="s">
        <v>418</v>
      </c>
      <c r="U6" s="19" t="s">
        <v>1508</v>
      </c>
      <c r="V6" s="19" t="s">
        <v>1509</v>
      </c>
      <c r="W6" s="19" t="s">
        <v>415</v>
      </c>
      <c r="X6" s="19" t="s">
        <v>1510</v>
      </c>
      <c r="Y6" s="19" t="s">
        <v>1511</v>
      </c>
      <c r="Z6" s="19" t="s">
        <v>1512</v>
      </c>
      <c r="AA6" s="46">
        <v>113</v>
      </c>
      <c r="AB6" s="19" t="s">
        <v>1513</v>
      </c>
      <c r="AC6" s="19" t="s">
        <v>418</v>
      </c>
      <c r="AD6" s="19" t="s">
        <v>1530</v>
      </c>
      <c r="AE6" s="19" t="s">
        <v>1531</v>
      </c>
      <c r="AF6" s="19" t="s">
        <v>1497</v>
      </c>
      <c r="AG6" s="19" t="s">
        <v>1532</v>
      </c>
      <c r="AH6" s="19" t="s">
        <v>1499</v>
      </c>
      <c r="AI6" s="19" t="s">
        <v>1500</v>
      </c>
      <c r="AJ6" s="45">
        <v>0</v>
      </c>
      <c r="AK6" s="45">
        <v>0</v>
      </c>
      <c r="AL6" s="19" t="s">
        <v>1517</v>
      </c>
      <c r="AM6" s="46">
        <v>51100</v>
      </c>
      <c r="AN6" s="46">
        <v>32780</v>
      </c>
      <c r="AO6" s="46">
        <v>18320</v>
      </c>
      <c r="AP6" s="45">
        <v>0</v>
      </c>
      <c r="AQ6" s="45"/>
      <c r="AR6" s="45" t="str">
        <f>IFERROR(VLOOKUP(AB6,'Pedidos marco'!$A$1:$D$10000,4,0)," ")</f>
        <v xml:space="preserve"> </v>
      </c>
      <c r="AS6" s="45">
        <f t="shared" si="0"/>
        <v>1</v>
      </c>
      <c r="AT6" s="45" t="str">
        <f t="shared" si="1"/>
        <v>01</v>
      </c>
      <c r="AU6" s="47">
        <v>32.78</v>
      </c>
      <c r="AV6" s="19" t="str">
        <f t="shared" si="2"/>
        <v>04 April</v>
      </c>
      <c r="AW6" s="19">
        <f t="shared" si="3"/>
        <v>0</v>
      </c>
      <c r="AX6" s="19">
        <f t="shared" si="4"/>
        <v>0</v>
      </c>
      <c r="AY6" s="19" t="e">
        <f>VLOOKUP(AG6,Cías!$A$1:$E$10000,5,0)</f>
        <v>#N/A</v>
      </c>
      <c r="AZ6" s="19" t="str">
        <f t="shared" si="5"/>
        <v>1014412</v>
      </c>
      <c r="BA6" s="19" t="str">
        <f t="shared" si="6"/>
        <v>UNION DE CONCRETERAS UNICON UCUE</v>
      </c>
      <c r="BB6" s="19" t="e">
        <f>VLOOKUP(AG6,Cías!$A$1:$E$10000,3,0)</f>
        <v>#N/A</v>
      </c>
      <c r="BC6" s="19"/>
      <c r="BD6" s="19"/>
      <c r="BE6" s="19"/>
      <c r="BF6" s="19"/>
      <c r="BG6" s="19"/>
      <c r="BH6" s="19"/>
      <c r="BI6" s="19"/>
      <c r="BJ6" s="19"/>
    </row>
    <row r="7" spans="1:62" ht="15" x14ac:dyDescent="0.2">
      <c r="A7" s="19" t="s">
        <v>1533</v>
      </c>
      <c r="B7" s="19" t="s">
        <v>1479</v>
      </c>
      <c r="C7" s="43">
        <v>44652</v>
      </c>
      <c r="D7" s="44">
        <v>7.7083333333330006E-2</v>
      </c>
      <c r="E7" s="19" t="s">
        <v>1534</v>
      </c>
      <c r="F7" s="19" t="s">
        <v>1481</v>
      </c>
      <c r="G7" s="19" t="s">
        <v>1481</v>
      </c>
      <c r="H7" s="45">
        <v>0</v>
      </c>
      <c r="I7" s="45">
        <v>0</v>
      </c>
      <c r="J7" s="19" t="s">
        <v>1482</v>
      </c>
      <c r="K7" s="19" t="s">
        <v>1535</v>
      </c>
      <c r="L7" s="19" t="s">
        <v>1536</v>
      </c>
      <c r="M7" s="19" t="s">
        <v>1537</v>
      </c>
      <c r="N7" s="19" t="s">
        <v>1533</v>
      </c>
      <c r="O7" s="19" t="s">
        <v>1486</v>
      </c>
      <c r="P7" s="19" t="s">
        <v>1487</v>
      </c>
      <c r="Q7" s="46">
        <v>30.93</v>
      </c>
      <c r="R7" s="19" t="s">
        <v>1488</v>
      </c>
      <c r="S7" s="19" t="s">
        <v>1489</v>
      </c>
      <c r="T7" s="19" t="s">
        <v>418</v>
      </c>
      <c r="U7" s="19" t="s">
        <v>1508</v>
      </c>
      <c r="V7" s="19" t="s">
        <v>1509</v>
      </c>
      <c r="W7" s="19" t="s">
        <v>415</v>
      </c>
      <c r="X7" s="19" t="s">
        <v>1510</v>
      </c>
      <c r="Y7" s="19" t="s">
        <v>1511</v>
      </c>
      <c r="Z7" s="19" t="s">
        <v>1512</v>
      </c>
      <c r="AA7" s="46">
        <v>113</v>
      </c>
      <c r="AB7" s="19" t="s">
        <v>1513</v>
      </c>
      <c r="AC7" s="19" t="s">
        <v>418</v>
      </c>
      <c r="AD7" s="19" t="s">
        <v>1496</v>
      </c>
      <c r="AE7" s="19" t="s">
        <v>1481</v>
      </c>
      <c r="AF7" s="19" t="s">
        <v>1497</v>
      </c>
      <c r="AG7" s="19" t="s">
        <v>1538</v>
      </c>
      <c r="AH7" s="19" t="s">
        <v>1499</v>
      </c>
      <c r="AI7" s="19" t="s">
        <v>1500</v>
      </c>
      <c r="AJ7" s="45">
        <v>0</v>
      </c>
      <c r="AK7" s="45">
        <v>0</v>
      </c>
      <c r="AL7" s="19" t="s">
        <v>1517</v>
      </c>
      <c r="AM7" s="46">
        <v>49920</v>
      </c>
      <c r="AN7" s="46">
        <v>30930</v>
      </c>
      <c r="AO7" s="46">
        <v>18990</v>
      </c>
      <c r="AP7" s="45">
        <v>0</v>
      </c>
      <c r="AQ7" s="45"/>
      <c r="AR7" s="45" t="str">
        <f>IFERROR(VLOOKUP(AB7,'Pedidos marco'!$A$1:$D$10000,4,0)," ")</f>
        <v xml:space="preserve"> </v>
      </c>
      <c r="AS7" s="45">
        <f t="shared" si="0"/>
        <v>1</v>
      </c>
      <c r="AT7" s="45" t="str">
        <f t="shared" si="1"/>
        <v>01</v>
      </c>
      <c r="AU7" s="47">
        <v>30.93</v>
      </c>
      <c r="AV7" s="19" t="str">
        <f t="shared" si="2"/>
        <v>04 April</v>
      </c>
      <c r="AW7" s="19">
        <f t="shared" si="3"/>
        <v>0</v>
      </c>
      <c r="AX7" s="19">
        <f t="shared" si="4"/>
        <v>0</v>
      </c>
      <c r="AY7" s="19" t="e">
        <f>VLOOKUP(AG7,Cías!$A$1:$E$10000,5,0)</f>
        <v>#N/A</v>
      </c>
      <c r="AZ7" s="19" t="str">
        <f t="shared" si="5"/>
        <v>1014412</v>
      </c>
      <c r="BA7" s="19" t="str">
        <f t="shared" si="6"/>
        <v>UNION DE CONCRETERAS UNICON UCUE</v>
      </c>
      <c r="BB7" s="19" t="e">
        <f>VLOOKUP(AG7,Cías!$A$1:$E$10000,3,0)</f>
        <v>#N/A</v>
      </c>
      <c r="BC7" s="19"/>
      <c r="BD7" s="19"/>
      <c r="BE7" s="19"/>
      <c r="BF7" s="19"/>
      <c r="BG7" s="19"/>
      <c r="BH7" s="19"/>
      <c r="BI7" s="19"/>
      <c r="BJ7" s="19"/>
    </row>
    <row r="8" spans="1:62" ht="15" x14ac:dyDescent="0.2">
      <c r="A8" s="19" t="s">
        <v>1539</v>
      </c>
      <c r="B8" s="19" t="s">
        <v>1479</v>
      </c>
      <c r="C8" s="43">
        <v>44652</v>
      </c>
      <c r="D8" s="44">
        <v>0.2</v>
      </c>
      <c r="E8" s="19" t="s">
        <v>1540</v>
      </c>
      <c r="F8" s="19" t="s">
        <v>1481</v>
      </c>
      <c r="G8" s="19" t="s">
        <v>1481</v>
      </c>
      <c r="H8" s="45">
        <v>0</v>
      </c>
      <c r="I8" s="45">
        <v>0</v>
      </c>
      <c r="J8" s="19" t="s">
        <v>1482</v>
      </c>
      <c r="K8" s="19" t="s">
        <v>1541</v>
      </c>
      <c r="L8" s="19" t="s">
        <v>1542</v>
      </c>
      <c r="M8" s="19" t="s">
        <v>1543</v>
      </c>
      <c r="N8" s="19" t="s">
        <v>1539</v>
      </c>
      <c r="O8" s="19" t="s">
        <v>371</v>
      </c>
      <c r="P8" s="19" t="s">
        <v>372</v>
      </c>
      <c r="Q8" s="46">
        <v>360</v>
      </c>
      <c r="R8" s="19" t="s">
        <v>1544</v>
      </c>
      <c r="S8" s="19" t="s">
        <v>1545</v>
      </c>
      <c r="T8" s="19" t="s">
        <v>74</v>
      </c>
      <c r="U8" s="19" t="s">
        <v>1546</v>
      </c>
      <c r="V8" s="19" t="s">
        <v>1547</v>
      </c>
      <c r="W8" s="19" t="s">
        <v>1548</v>
      </c>
      <c r="X8" s="19" t="s">
        <v>1549</v>
      </c>
      <c r="Y8" s="19" t="s">
        <v>1550</v>
      </c>
      <c r="Z8" s="19" t="s">
        <v>1551</v>
      </c>
      <c r="AA8" s="46">
        <v>178</v>
      </c>
      <c r="AB8" s="19" t="s">
        <v>462</v>
      </c>
      <c r="AC8" s="19" t="s">
        <v>74</v>
      </c>
      <c r="AD8" s="19" t="s">
        <v>1552</v>
      </c>
      <c r="AE8" s="19" t="s">
        <v>1553</v>
      </c>
      <c r="AF8" s="19" t="s">
        <v>1554</v>
      </c>
      <c r="AG8" s="19" t="s">
        <v>1555</v>
      </c>
      <c r="AH8" s="19" t="s">
        <v>1499</v>
      </c>
      <c r="AI8" s="19" t="s">
        <v>1500</v>
      </c>
      <c r="AJ8" s="45">
        <v>0</v>
      </c>
      <c r="AK8" s="45">
        <v>0</v>
      </c>
      <c r="AL8" s="19" t="s">
        <v>1501</v>
      </c>
      <c r="AM8" s="46">
        <v>26920</v>
      </c>
      <c r="AN8" s="46">
        <v>18040</v>
      </c>
      <c r="AO8" s="46">
        <v>8880</v>
      </c>
      <c r="AP8" s="45">
        <v>248.4</v>
      </c>
      <c r="AQ8" s="45"/>
      <c r="AR8" s="45" t="str">
        <f>IFERROR(VLOOKUP(AB8,'Pedidos marco'!$A$1:$D$10000,4,0)," ")</f>
        <v xml:space="preserve"> </v>
      </c>
      <c r="AS8" s="45">
        <f t="shared" si="0"/>
        <v>1</v>
      </c>
      <c r="AT8" s="45" t="str">
        <f t="shared" si="1"/>
        <v>01</v>
      </c>
      <c r="AU8" s="47">
        <v>18</v>
      </c>
      <c r="AV8" s="19" t="str">
        <f t="shared" si="2"/>
        <v>04 April</v>
      </c>
      <c r="AW8" s="19">
        <f t="shared" si="3"/>
        <v>0.69000000000000006</v>
      </c>
      <c r="AX8" s="19">
        <f t="shared" si="4"/>
        <v>13.8</v>
      </c>
      <c r="AY8" s="19" t="e">
        <f>VLOOKUP(AG8,Cías!$A$1:$E$10000,5,0)</f>
        <v>#N/A</v>
      </c>
      <c r="AZ8" s="19" t="str">
        <f t="shared" si="5"/>
        <v>1013627</v>
      </c>
      <c r="BA8" s="19" t="str">
        <f t="shared" si="6"/>
        <v>CAMPAÑA MALDONADO MIGUEL ANGEL</v>
      </c>
      <c r="BB8" s="19" t="e">
        <f>VLOOKUP(AG8,Cías!$A$1:$E$10000,3,0)</f>
        <v>#N/A</v>
      </c>
      <c r="BC8" s="19"/>
      <c r="BD8" s="19"/>
      <c r="BE8" s="19"/>
      <c r="BF8" s="19"/>
      <c r="BG8" s="19"/>
      <c r="BH8" s="19"/>
      <c r="BI8" s="19"/>
      <c r="BJ8" s="19"/>
    </row>
    <row r="9" spans="1:62" ht="15" x14ac:dyDescent="0.2">
      <c r="A9" s="19" t="s">
        <v>1556</v>
      </c>
      <c r="B9" s="19" t="s">
        <v>1479</v>
      </c>
      <c r="C9" s="43">
        <v>44652</v>
      </c>
      <c r="D9" s="44">
        <v>0.20069444444444001</v>
      </c>
      <c r="E9" s="19" t="s">
        <v>1557</v>
      </c>
      <c r="F9" s="19" t="s">
        <v>1558</v>
      </c>
      <c r="G9" s="19" t="s">
        <v>1559</v>
      </c>
      <c r="H9" s="45">
        <v>3582.59</v>
      </c>
      <c r="I9" s="45">
        <v>4016.82</v>
      </c>
      <c r="J9" s="19" t="s">
        <v>1560</v>
      </c>
      <c r="K9" s="19" t="s">
        <v>1561</v>
      </c>
      <c r="L9" s="19" t="s">
        <v>1562</v>
      </c>
      <c r="M9" s="19" t="s">
        <v>1563</v>
      </c>
      <c r="N9" s="19" t="s">
        <v>1556</v>
      </c>
      <c r="O9" s="19" t="s">
        <v>1486</v>
      </c>
      <c r="P9" s="19" t="s">
        <v>1487</v>
      </c>
      <c r="Q9" s="46">
        <v>30.81</v>
      </c>
      <c r="R9" s="19" t="s">
        <v>1488</v>
      </c>
      <c r="S9" s="19" t="s">
        <v>1564</v>
      </c>
      <c r="T9" s="19" t="s">
        <v>416</v>
      </c>
      <c r="U9" s="19" t="s">
        <v>1565</v>
      </c>
      <c r="V9" s="19" t="s">
        <v>1566</v>
      </c>
      <c r="W9" s="19" t="s">
        <v>1567</v>
      </c>
      <c r="X9" s="19" t="s">
        <v>1568</v>
      </c>
      <c r="Y9" s="19" t="s">
        <v>1569</v>
      </c>
      <c r="Z9" s="19" t="s">
        <v>1570</v>
      </c>
      <c r="AA9" s="46">
        <v>136</v>
      </c>
      <c r="AB9" s="19" t="s">
        <v>1571</v>
      </c>
      <c r="AC9" s="19" t="s">
        <v>416</v>
      </c>
      <c r="AD9" s="19" t="s">
        <v>1572</v>
      </c>
      <c r="AE9" s="19" t="s">
        <v>1573</v>
      </c>
      <c r="AF9" s="19" t="s">
        <v>1497</v>
      </c>
      <c r="AG9" s="19" t="s">
        <v>1574</v>
      </c>
      <c r="AH9" s="19" t="s">
        <v>1499</v>
      </c>
      <c r="AI9" s="19" t="s">
        <v>1500</v>
      </c>
      <c r="AJ9" s="45">
        <v>0</v>
      </c>
      <c r="AK9" s="45">
        <v>0</v>
      </c>
      <c r="AL9" s="19" t="s">
        <v>1517</v>
      </c>
      <c r="AM9" s="46">
        <v>50100</v>
      </c>
      <c r="AN9" s="46">
        <v>30810</v>
      </c>
      <c r="AO9" s="46">
        <v>19290</v>
      </c>
      <c r="AP9" s="45">
        <v>0</v>
      </c>
      <c r="AQ9" s="45"/>
      <c r="AR9" s="45" t="str">
        <f>IFERROR(VLOOKUP(AB9,'Pedidos marco'!$A$1:$D$10000,4,0)," ")</f>
        <v xml:space="preserve"> </v>
      </c>
      <c r="AS9" s="45">
        <f t="shared" si="0"/>
        <v>1</v>
      </c>
      <c r="AT9" s="45" t="str">
        <f t="shared" si="1"/>
        <v>01</v>
      </c>
      <c r="AU9" s="47">
        <v>30.81</v>
      </c>
      <c r="AV9" s="19" t="str">
        <f t="shared" si="2"/>
        <v>04 April</v>
      </c>
      <c r="AW9" s="19">
        <f t="shared" si="3"/>
        <v>0</v>
      </c>
      <c r="AX9" s="19">
        <f t="shared" si="4"/>
        <v>0</v>
      </c>
      <c r="AY9" s="19" t="e">
        <f>VLOOKUP(AG9,Cías!$A$1:$E$10000,5,0)</f>
        <v>#N/A</v>
      </c>
      <c r="AZ9" s="19" t="str">
        <f t="shared" si="5"/>
        <v>1014407</v>
      </c>
      <c r="BA9" s="19" t="str">
        <f t="shared" si="6"/>
        <v>HORMIANDES</v>
      </c>
      <c r="BB9" s="19" t="e">
        <f>VLOOKUP(AG9,Cías!$A$1:$E$10000,3,0)</f>
        <v>#N/A</v>
      </c>
      <c r="BC9" s="19"/>
      <c r="BD9" s="19"/>
      <c r="BE9" s="19"/>
      <c r="BF9" s="19"/>
      <c r="BG9" s="19"/>
      <c r="BH9" s="19"/>
      <c r="BI9" s="19"/>
      <c r="BJ9" s="19"/>
    </row>
    <row r="10" spans="1:62" ht="15" x14ac:dyDescent="0.2">
      <c r="A10" s="19" t="s">
        <v>1575</v>
      </c>
      <c r="B10" s="19" t="s">
        <v>1479</v>
      </c>
      <c r="C10" s="43">
        <v>44652</v>
      </c>
      <c r="D10" s="44">
        <v>0.23402777777778</v>
      </c>
      <c r="E10" s="19" t="s">
        <v>1576</v>
      </c>
      <c r="F10" s="19" t="s">
        <v>1577</v>
      </c>
      <c r="G10" s="19" t="s">
        <v>1578</v>
      </c>
      <c r="H10" s="45">
        <v>4179.55</v>
      </c>
      <c r="I10" s="45">
        <v>4686.1400000000003</v>
      </c>
      <c r="J10" s="19" t="s">
        <v>1560</v>
      </c>
      <c r="K10" s="19" t="s">
        <v>1579</v>
      </c>
      <c r="L10" s="19" t="s">
        <v>1580</v>
      </c>
      <c r="M10" s="19" t="s">
        <v>1581</v>
      </c>
      <c r="N10" s="19" t="s">
        <v>1575</v>
      </c>
      <c r="O10" s="19" t="s">
        <v>367</v>
      </c>
      <c r="P10" s="19" t="s">
        <v>368</v>
      </c>
      <c r="Q10" s="46">
        <v>640</v>
      </c>
      <c r="R10" s="19" t="s">
        <v>1544</v>
      </c>
      <c r="S10" s="19" t="s">
        <v>1582</v>
      </c>
      <c r="T10" s="19" t="s">
        <v>1583</v>
      </c>
      <c r="U10" s="19" t="s">
        <v>1584</v>
      </c>
      <c r="V10" s="19" t="s">
        <v>1585</v>
      </c>
      <c r="W10" s="19" t="s">
        <v>1586</v>
      </c>
      <c r="X10" s="19" t="s">
        <v>1587</v>
      </c>
      <c r="Y10" s="19" t="s">
        <v>1588</v>
      </c>
      <c r="Z10" s="19" t="s">
        <v>1589</v>
      </c>
      <c r="AA10" s="46">
        <v>250</v>
      </c>
      <c r="AB10" s="19" t="s">
        <v>522</v>
      </c>
      <c r="AC10" s="19" t="s">
        <v>196</v>
      </c>
      <c r="AD10" s="19" t="s">
        <v>1590</v>
      </c>
      <c r="AE10" s="19" t="s">
        <v>1591</v>
      </c>
      <c r="AF10" s="19" t="s">
        <v>1592</v>
      </c>
      <c r="AG10" s="19" t="s">
        <v>1593</v>
      </c>
      <c r="AH10" s="19" t="s">
        <v>1594</v>
      </c>
      <c r="AI10" s="19" t="s">
        <v>1595</v>
      </c>
      <c r="AJ10" s="45">
        <v>0.05</v>
      </c>
      <c r="AK10" s="45">
        <v>32</v>
      </c>
      <c r="AL10" s="19" t="s">
        <v>1501</v>
      </c>
      <c r="AM10" s="46">
        <v>50720</v>
      </c>
      <c r="AN10" s="46">
        <v>32050</v>
      </c>
      <c r="AO10" s="46">
        <v>18670</v>
      </c>
      <c r="AP10" s="45">
        <v>576</v>
      </c>
      <c r="AQ10" s="45"/>
      <c r="AR10" s="45" t="str">
        <f>IFERROR(VLOOKUP(AB10,'Pedidos marco'!$A$1:$D$10000,4,0)," ")</f>
        <v xml:space="preserve"> </v>
      </c>
      <c r="AS10" s="45">
        <f t="shared" si="0"/>
        <v>1</v>
      </c>
      <c r="AT10" s="45" t="str">
        <f t="shared" si="1"/>
        <v>01</v>
      </c>
      <c r="AU10" s="47">
        <v>32</v>
      </c>
      <c r="AV10" s="19" t="str">
        <f t="shared" si="2"/>
        <v>04 April</v>
      </c>
      <c r="AW10" s="19">
        <f t="shared" si="3"/>
        <v>0.9</v>
      </c>
      <c r="AX10" s="19">
        <f t="shared" si="4"/>
        <v>18</v>
      </c>
      <c r="AY10" s="19" t="e">
        <f>VLOOKUP(AG10,Cías!$A$1:$E$10000,5,0)</f>
        <v>#N/A</v>
      </c>
      <c r="AZ10" s="19" t="str">
        <f t="shared" si="5"/>
        <v>1013493</v>
      </c>
      <c r="BA10" s="19" t="str">
        <f t="shared" si="6"/>
        <v>MEDIAVILLA PERUGACHI LUIS ALFONSO</v>
      </c>
      <c r="BB10" s="19" t="e">
        <f>VLOOKUP(AG10,Cías!$A$1:$E$10000,3,0)</f>
        <v>#N/A</v>
      </c>
      <c r="BC10" s="19"/>
      <c r="BD10" s="19"/>
      <c r="BE10" s="19"/>
      <c r="BF10" s="19"/>
      <c r="BG10" s="19"/>
      <c r="BH10" s="19"/>
      <c r="BI10" s="19"/>
      <c r="BJ10" s="19"/>
    </row>
    <row r="11" spans="1:62" ht="15" x14ac:dyDescent="0.2">
      <c r="A11" s="19" t="s">
        <v>1596</v>
      </c>
      <c r="B11" s="19" t="s">
        <v>1479</v>
      </c>
      <c r="C11" s="43">
        <v>44652</v>
      </c>
      <c r="D11" s="44">
        <v>0.25138888888888999</v>
      </c>
      <c r="E11" s="19" t="s">
        <v>1597</v>
      </c>
      <c r="F11" s="19" t="s">
        <v>1598</v>
      </c>
      <c r="G11" s="19" t="s">
        <v>1599</v>
      </c>
      <c r="H11" s="45">
        <v>2476.8000000000002</v>
      </c>
      <c r="I11" s="45">
        <v>2777.01</v>
      </c>
      <c r="J11" s="19" t="s">
        <v>1560</v>
      </c>
      <c r="K11" s="19" t="s">
        <v>1600</v>
      </c>
      <c r="L11" s="19" t="s">
        <v>1601</v>
      </c>
      <c r="M11" s="19" t="s">
        <v>1602</v>
      </c>
      <c r="N11" s="19" t="s">
        <v>1596</v>
      </c>
      <c r="O11" s="19" t="s">
        <v>1603</v>
      </c>
      <c r="P11" s="19" t="s">
        <v>1604</v>
      </c>
      <c r="Q11" s="46">
        <v>360</v>
      </c>
      <c r="R11" s="19" t="s">
        <v>1544</v>
      </c>
      <c r="S11" s="19" t="s">
        <v>1605</v>
      </c>
      <c r="T11" s="19" t="s">
        <v>1606</v>
      </c>
      <c r="U11" s="19" t="s">
        <v>1607</v>
      </c>
      <c r="V11" s="19" t="s">
        <v>1608</v>
      </c>
      <c r="W11" s="19" t="s">
        <v>1609</v>
      </c>
      <c r="X11" s="19" t="s">
        <v>1610</v>
      </c>
      <c r="Y11" s="19" t="s">
        <v>1611</v>
      </c>
      <c r="Z11" s="19" t="s">
        <v>1612</v>
      </c>
      <c r="AA11" s="46">
        <v>486</v>
      </c>
      <c r="AB11" s="19" t="s">
        <v>498</v>
      </c>
      <c r="AC11" s="19" t="s">
        <v>145</v>
      </c>
      <c r="AD11" s="19" t="s">
        <v>1613</v>
      </c>
      <c r="AE11" s="19" t="s">
        <v>1614</v>
      </c>
      <c r="AF11" s="19" t="s">
        <v>1554</v>
      </c>
      <c r="AG11" s="19" t="s">
        <v>1615</v>
      </c>
      <c r="AH11" s="19" t="s">
        <v>1499</v>
      </c>
      <c r="AI11" s="19" t="s">
        <v>1500</v>
      </c>
      <c r="AJ11" s="45">
        <v>0</v>
      </c>
      <c r="AK11" s="45">
        <v>0</v>
      </c>
      <c r="AL11" s="19" t="s">
        <v>1501</v>
      </c>
      <c r="AM11" s="46">
        <v>27020</v>
      </c>
      <c r="AN11" s="46">
        <v>18000</v>
      </c>
      <c r="AO11" s="46">
        <v>9020</v>
      </c>
      <c r="AP11" s="45">
        <v>406.8</v>
      </c>
      <c r="AQ11" s="45"/>
      <c r="AR11" s="45" t="str">
        <f>IFERROR(VLOOKUP(AB11,'Pedidos marco'!$A$1:$D$10000,4,0)," ")</f>
        <v xml:space="preserve"> </v>
      </c>
      <c r="AS11" s="45">
        <f t="shared" si="0"/>
        <v>1</v>
      </c>
      <c r="AT11" s="45" t="str">
        <f t="shared" si="1"/>
        <v>01</v>
      </c>
      <c r="AU11" s="47">
        <v>18</v>
      </c>
      <c r="AV11" s="19" t="str">
        <f t="shared" si="2"/>
        <v>04 April</v>
      </c>
      <c r="AW11" s="19">
        <f t="shared" si="3"/>
        <v>1.1300000000000001</v>
      </c>
      <c r="AX11" s="19">
        <f t="shared" si="4"/>
        <v>22.6</v>
      </c>
      <c r="AY11" s="19" t="e">
        <f>VLOOKUP(AG11,Cías!$A$1:$E$10000,5,0)</f>
        <v>#N/A</v>
      </c>
      <c r="AZ11" s="19" t="str">
        <f t="shared" si="5"/>
        <v>1012880</v>
      </c>
      <c r="BA11" s="19" t="str">
        <f t="shared" si="6"/>
        <v>GOMEZ MORALES NORA MONSERRATT</v>
      </c>
      <c r="BB11" s="19" t="e">
        <f>VLOOKUP(AG11,Cías!$A$1:$E$10000,3,0)</f>
        <v>#N/A</v>
      </c>
      <c r="BC11" s="19"/>
      <c r="BD11" s="19"/>
      <c r="BE11" s="19"/>
      <c r="BF11" s="19"/>
      <c r="BG11" s="19"/>
      <c r="BH11" s="19"/>
      <c r="BI11" s="19"/>
      <c r="BJ11" s="19"/>
    </row>
    <row r="12" spans="1:62" ht="15" x14ac:dyDescent="0.2">
      <c r="A12" s="19" t="s">
        <v>1616</v>
      </c>
      <c r="B12" s="19" t="s">
        <v>1479</v>
      </c>
      <c r="C12" s="43">
        <v>44652</v>
      </c>
      <c r="D12" s="44">
        <v>0.25277777777777999</v>
      </c>
      <c r="E12" s="19" t="s">
        <v>1617</v>
      </c>
      <c r="F12" s="19" t="s">
        <v>1618</v>
      </c>
      <c r="G12" s="19" t="s">
        <v>1619</v>
      </c>
      <c r="H12" s="45">
        <v>3921.52</v>
      </c>
      <c r="I12" s="45">
        <v>4396.83</v>
      </c>
      <c r="J12" s="19" t="s">
        <v>1560</v>
      </c>
      <c r="K12" s="19" t="s">
        <v>1620</v>
      </c>
      <c r="L12" s="19" t="s">
        <v>1621</v>
      </c>
      <c r="M12" s="19" t="s">
        <v>1622</v>
      </c>
      <c r="N12" s="19" t="s">
        <v>1616</v>
      </c>
      <c r="O12" s="19" t="s">
        <v>1486</v>
      </c>
      <c r="P12" s="19" t="s">
        <v>1487</v>
      </c>
      <c r="Q12" s="46">
        <v>32.31</v>
      </c>
      <c r="R12" s="19" t="s">
        <v>1488</v>
      </c>
      <c r="S12" s="19" t="s">
        <v>1623</v>
      </c>
      <c r="T12" s="19" t="s">
        <v>1624</v>
      </c>
      <c r="U12" s="19" t="s">
        <v>1625</v>
      </c>
      <c r="V12" s="19" t="s">
        <v>1626</v>
      </c>
      <c r="W12" s="19" t="s">
        <v>1627</v>
      </c>
      <c r="X12" s="19" t="s">
        <v>1628</v>
      </c>
      <c r="Y12" s="19" t="s">
        <v>1629</v>
      </c>
      <c r="Z12" s="19" t="s">
        <v>1630</v>
      </c>
      <c r="AA12" s="46">
        <v>40</v>
      </c>
      <c r="AB12" s="19" t="s">
        <v>583</v>
      </c>
      <c r="AC12" s="19" t="s">
        <v>323</v>
      </c>
      <c r="AD12" s="19" t="s">
        <v>1631</v>
      </c>
      <c r="AE12" s="19" t="s">
        <v>1632</v>
      </c>
      <c r="AF12" s="19" t="s">
        <v>1497</v>
      </c>
      <c r="AG12" s="19" t="s">
        <v>1633</v>
      </c>
      <c r="AH12" s="19" t="s">
        <v>1499</v>
      </c>
      <c r="AI12" s="19" t="s">
        <v>1500</v>
      </c>
      <c r="AJ12" s="45">
        <v>0</v>
      </c>
      <c r="AK12" s="45">
        <v>0</v>
      </c>
      <c r="AL12" s="19" t="s">
        <v>1501</v>
      </c>
      <c r="AM12" s="46">
        <v>51720</v>
      </c>
      <c r="AN12" s="46">
        <v>32310</v>
      </c>
      <c r="AO12" s="46">
        <v>19410</v>
      </c>
      <c r="AP12" s="45">
        <v>113.73</v>
      </c>
      <c r="AQ12" s="45"/>
      <c r="AR12" s="45" t="str">
        <f>IFERROR(VLOOKUP(AB12,'Pedidos marco'!$A$1:$D$10000,4,0)," ")</f>
        <v xml:space="preserve"> </v>
      </c>
      <c r="AS12" s="45">
        <f t="shared" si="0"/>
        <v>1</v>
      </c>
      <c r="AT12" s="45" t="str">
        <f t="shared" si="1"/>
        <v>01</v>
      </c>
      <c r="AU12" s="47">
        <v>32.31</v>
      </c>
      <c r="AV12" s="19" t="str">
        <f t="shared" si="2"/>
        <v>04 April</v>
      </c>
      <c r="AW12" s="19">
        <f t="shared" si="3"/>
        <v>3.5199628597957289</v>
      </c>
      <c r="AX12" s="19">
        <f t="shared" si="4"/>
        <v>3.5199628597957289</v>
      </c>
      <c r="AY12" s="19" t="e">
        <f>VLOOKUP(AG12,Cías!$A$1:$E$10000,5,0)</f>
        <v>#N/A</v>
      </c>
      <c r="AZ12" s="19" t="str">
        <f t="shared" si="5"/>
        <v>1013906</v>
      </c>
      <c r="BA12" s="19" t="str">
        <f t="shared" si="6"/>
        <v>VALLEJOS VILLEGAS SAUL EDUARDO</v>
      </c>
      <c r="BB12" s="19" t="e">
        <f>VLOOKUP(AG12,Cías!$A$1:$E$10000,3,0)</f>
        <v>#N/A</v>
      </c>
      <c r="BC12" s="19"/>
      <c r="BD12" s="19"/>
      <c r="BE12" s="19"/>
      <c r="BF12" s="19"/>
      <c r="BG12" s="19"/>
      <c r="BH12" s="19"/>
      <c r="BI12" s="19"/>
      <c r="BJ12" s="19"/>
    </row>
    <row r="13" spans="1:62" ht="15" x14ac:dyDescent="0.2">
      <c r="A13" s="19" t="s">
        <v>1634</v>
      </c>
      <c r="B13" s="19" t="s">
        <v>1479</v>
      </c>
      <c r="C13" s="43">
        <v>44652</v>
      </c>
      <c r="D13" s="44">
        <v>0.26319444444444001</v>
      </c>
      <c r="E13" s="19" t="s">
        <v>1635</v>
      </c>
      <c r="F13" s="19" t="s">
        <v>1636</v>
      </c>
      <c r="G13" s="19" t="s">
        <v>1637</v>
      </c>
      <c r="H13" s="45">
        <v>2006.4</v>
      </c>
      <c r="I13" s="45">
        <v>2249.59</v>
      </c>
      <c r="J13" s="19" t="s">
        <v>1560</v>
      </c>
      <c r="K13" s="19" t="s">
        <v>1638</v>
      </c>
      <c r="L13" s="19" t="s">
        <v>1639</v>
      </c>
      <c r="M13" s="19" t="s">
        <v>1640</v>
      </c>
      <c r="N13" s="19" t="s">
        <v>1634</v>
      </c>
      <c r="O13" s="19" t="s">
        <v>1641</v>
      </c>
      <c r="P13" s="19" t="s">
        <v>1642</v>
      </c>
      <c r="Q13" s="46">
        <v>320</v>
      </c>
      <c r="R13" s="19" t="s">
        <v>1544</v>
      </c>
      <c r="S13" s="19" t="s">
        <v>1643</v>
      </c>
      <c r="T13" s="19" t="s">
        <v>56</v>
      </c>
      <c r="U13" s="19" t="s">
        <v>1644</v>
      </c>
      <c r="V13" s="19" t="s">
        <v>1645</v>
      </c>
      <c r="W13" s="19" t="s">
        <v>1646</v>
      </c>
      <c r="X13" s="19" t="s">
        <v>1647</v>
      </c>
      <c r="Y13" s="19" t="s">
        <v>1648</v>
      </c>
      <c r="Z13" s="19" t="s">
        <v>1649</v>
      </c>
      <c r="AA13" s="46">
        <v>330</v>
      </c>
      <c r="AB13" s="19" t="s">
        <v>454</v>
      </c>
      <c r="AC13" s="19" t="s">
        <v>56</v>
      </c>
      <c r="AD13" s="19" t="s">
        <v>1650</v>
      </c>
      <c r="AE13" s="19" t="s">
        <v>1481</v>
      </c>
      <c r="AF13" s="19" t="s">
        <v>1592</v>
      </c>
      <c r="AG13" s="19" t="s">
        <v>1651</v>
      </c>
      <c r="AH13" s="19" t="s">
        <v>1499</v>
      </c>
      <c r="AI13" s="19" t="s">
        <v>1500</v>
      </c>
      <c r="AJ13" s="45">
        <v>0</v>
      </c>
      <c r="AK13" s="45">
        <v>0</v>
      </c>
      <c r="AL13" s="19" t="s">
        <v>1501</v>
      </c>
      <c r="AM13" s="46">
        <v>24999.241999999998</v>
      </c>
      <c r="AN13" s="46">
        <v>16024.242</v>
      </c>
      <c r="AO13" s="46">
        <v>8975</v>
      </c>
      <c r="AP13" s="45">
        <v>425.6</v>
      </c>
      <c r="AQ13" s="45"/>
      <c r="AR13" s="45" t="str">
        <f>IFERROR(VLOOKUP(AB13,'Pedidos marco'!$A$1:$D$10000,4,0)," ")</f>
        <v xml:space="preserve"> </v>
      </c>
      <c r="AS13" s="45">
        <f t="shared" si="0"/>
        <v>1</v>
      </c>
      <c r="AT13" s="45" t="str">
        <f t="shared" si="1"/>
        <v>01</v>
      </c>
      <c r="AU13" s="47">
        <v>16</v>
      </c>
      <c r="AV13" s="19" t="str">
        <f t="shared" si="2"/>
        <v>04 April</v>
      </c>
      <c r="AW13" s="19">
        <f t="shared" si="3"/>
        <v>1.33</v>
      </c>
      <c r="AX13" s="19">
        <f t="shared" si="4"/>
        <v>26.6</v>
      </c>
      <c r="AY13" s="19" t="e">
        <f>VLOOKUP(AG13,Cías!$A$1:$E$10000,5,0)</f>
        <v>#N/A</v>
      </c>
      <c r="AZ13" s="19" t="str">
        <f t="shared" si="5"/>
        <v>1024926</v>
      </c>
      <c r="BA13" s="19" t="str">
        <f t="shared" si="6"/>
        <v>BONILLA PILATAXI CHRISTIAN</v>
      </c>
      <c r="BB13" s="19" t="e">
        <f>VLOOKUP(AG13,Cías!$A$1:$E$10000,3,0)</f>
        <v>#N/A</v>
      </c>
      <c r="BC13" s="19"/>
      <c r="BD13" s="19"/>
      <c r="BE13" s="19"/>
      <c r="BF13" s="19"/>
      <c r="BG13" s="19"/>
      <c r="BH13" s="19"/>
      <c r="BI13" s="19"/>
      <c r="BJ13" s="19"/>
    </row>
    <row r="14" spans="1:62" ht="15" x14ac:dyDescent="0.2">
      <c r="A14" s="19" t="s">
        <v>1634</v>
      </c>
      <c r="B14" s="19" t="s">
        <v>1479</v>
      </c>
      <c r="C14" s="43">
        <v>44652</v>
      </c>
      <c r="D14" s="44">
        <v>0.26319444444444001</v>
      </c>
      <c r="E14" s="19" t="s">
        <v>1652</v>
      </c>
      <c r="F14" s="19" t="s">
        <v>1653</v>
      </c>
      <c r="G14" s="19" t="s">
        <v>1654</v>
      </c>
      <c r="H14" s="45">
        <v>2216.8000000000002</v>
      </c>
      <c r="I14" s="45">
        <v>2485.4899999999998</v>
      </c>
      <c r="J14" s="19" t="s">
        <v>1560</v>
      </c>
      <c r="K14" s="19" t="s">
        <v>1655</v>
      </c>
      <c r="L14" s="19" t="s">
        <v>1656</v>
      </c>
      <c r="M14" s="19" t="s">
        <v>1657</v>
      </c>
      <c r="N14" s="19" t="s">
        <v>1634</v>
      </c>
      <c r="O14" s="19" t="s">
        <v>1603</v>
      </c>
      <c r="P14" s="19" t="s">
        <v>1604</v>
      </c>
      <c r="Q14" s="46">
        <v>340</v>
      </c>
      <c r="R14" s="19" t="s">
        <v>1544</v>
      </c>
      <c r="S14" s="19" t="s">
        <v>1643</v>
      </c>
      <c r="T14" s="19" t="s">
        <v>56</v>
      </c>
      <c r="U14" s="19" t="s">
        <v>1644</v>
      </c>
      <c r="V14" s="19" t="s">
        <v>1645</v>
      </c>
      <c r="W14" s="19" t="s">
        <v>1646</v>
      </c>
      <c r="X14" s="19" t="s">
        <v>1647</v>
      </c>
      <c r="Y14" s="19" t="s">
        <v>1648</v>
      </c>
      <c r="Z14" s="19" t="s">
        <v>1649</v>
      </c>
      <c r="AA14" s="46">
        <v>330</v>
      </c>
      <c r="AB14" s="19" t="s">
        <v>454</v>
      </c>
      <c r="AC14" s="19" t="s">
        <v>56</v>
      </c>
      <c r="AD14" s="19" t="s">
        <v>1650</v>
      </c>
      <c r="AE14" s="19" t="s">
        <v>1481</v>
      </c>
      <c r="AF14" s="19" t="s">
        <v>1592</v>
      </c>
      <c r="AG14" s="19" t="s">
        <v>1651</v>
      </c>
      <c r="AH14" s="19" t="s">
        <v>1499</v>
      </c>
      <c r="AI14" s="19" t="s">
        <v>1500</v>
      </c>
      <c r="AJ14" s="45">
        <v>0</v>
      </c>
      <c r="AK14" s="45">
        <v>0</v>
      </c>
      <c r="AL14" s="19" t="s">
        <v>1501</v>
      </c>
      <c r="AM14" s="46">
        <v>26000.758000000002</v>
      </c>
      <c r="AN14" s="46">
        <v>17025.758000000002</v>
      </c>
      <c r="AO14" s="46">
        <v>8975</v>
      </c>
      <c r="AP14" s="45">
        <v>452.2</v>
      </c>
      <c r="AQ14" s="45"/>
      <c r="AR14" s="45" t="str">
        <f>IFERROR(VLOOKUP(AB14,'Pedidos marco'!$A$1:$D$10000,4,0)," ")</f>
        <v xml:space="preserve"> </v>
      </c>
      <c r="AS14" s="45">
        <f t="shared" si="0"/>
        <v>1</v>
      </c>
      <c r="AT14" s="45" t="str">
        <f t="shared" si="1"/>
        <v>01</v>
      </c>
      <c r="AU14" s="47">
        <v>17</v>
      </c>
      <c r="AV14" s="19" t="str">
        <f t="shared" si="2"/>
        <v>04 April</v>
      </c>
      <c r="AW14" s="19">
        <f t="shared" si="3"/>
        <v>1.33</v>
      </c>
      <c r="AX14" s="19">
        <f t="shared" si="4"/>
        <v>26.599999999999998</v>
      </c>
      <c r="AY14" s="19" t="e">
        <f>VLOOKUP(AG14,Cías!$A$1:$E$10000,5,0)</f>
        <v>#N/A</v>
      </c>
      <c r="AZ14" s="19" t="str">
        <f t="shared" si="5"/>
        <v>1024926</v>
      </c>
      <c r="BA14" s="19" t="str">
        <f t="shared" si="6"/>
        <v>BONILLA PILATAXI CHRISTIAN</v>
      </c>
      <c r="BB14" s="19" t="e">
        <f>VLOOKUP(AG14,Cías!$A$1:$E$10000,3,0)</f>
        <v>#N/A</v>
      </c>
      <c r="BC14" s="19"/>
      <c r="BD14" s="19"/>
      <c r="BE14" s="19"/>
      <c r="BF14" s="19"/>
      <c r="BG14" s="19"/>
      <c r="BH14" s="19"/>
      <c r="BI14" s="19"/>
      <c r="BJ14" s="19"/>
    </row>
    <row r="15" spans="1:62" ht="15" x14ac:dyDescent="0.2">
      <c r="A15" s="19" t="s">
        <v>1658</v>
      </c>
      <c r="B15" s="19" t="s">
        <v>1479</v>
      </c>
      <c r="C15" s="43">
        <v>44652</v>
      </c>
      <c r="D15" s="44">
        <v>0.27013888888888998</v>
      </c>
      <c r="E15" s="19" t="s">
        <v>1659</v>
      </c>
      <c r="F15" s="19" t="s">
        <v>1481</v>
      </c>
      <c r="G15" s="19" t="s">
        <v>1481</v>
      </c>
      <c r="H15" s="45">
        <v>0</v>
      </c>
      <c r="I15" s="45">
        <v>0</v>
      </c>
      <c r="J15" s="19" t="s">
        <v>1482</v>
      </c>
      <c r="K15" s="19" t="s">
        <v>1660</v>
      </c>
      <c r="L15" s="19" t="s">
        <v>1661</v>
      </c>
      <c r="M15" s="19" t="s">
        <v>1662</v>
      </c>
      <c r="N15" s="19" t="s">
        <v>1658</v>
      </c>
      <c r="O15" s="19" t="s">
        <v>1486</v>
      </c>
      <c r="P15" s="19" t="s">
        <v>1487</v>
      </c>
      <c r="Q15" s="46">
        <v>31.5</v>
      </c>
      <c r="R15" s="19" t="s">
        <v>1488</v>
      </c>
      <c r="S15" s="19" t="s">
        <v>1663</v>
      </c>
      <c r="T15" s="19" t="s">
        <v>1664</v>
      </c>
      <c r="U15" s="19" t="s">
        <v>1665</v>
      </c>
      <c r="V15" s="19" t="s">
        <v>1666</v>
      </c>
      <c r="W15" s="19" t="s">
        <v>415</v>
      </c>
      <c r="X15" s="19" t="s">
        <v>1667</v>
      </c>
      <c r="Y15" s="19" t="s">
        <v>1668</v>
      </c>
      <c r="Z15" s="19" t="s">
        <v>1669</v>
      </c>
      <c r="AA15" s="46">
        <v>105</v>
      </c>
      <c r="AB15" s="19" t="s">
        <v>473</v>
      </c>
      <c r="AC15" s="19" t="s">
        <v>96</v>
      </c>
      <c r="AD15" s="19" t="s">
        <v>1670</v>
      </c>
      <c r="AE15" s="19" t="s">
        <v>1671</v>
      </c>
      <c r="AF15" s="19" t="s">
        <v>1497</v>
      </c>
      <c r="AG15" s="19" t="s">
        <v>1672</v>
      </c>
      <c r="AH15" s="19" t="s">
        <v>1499</v>
      </c>
      <c r="AI15" s="19" t="s">
        <v>1500</v>
      </c>
      <c r="AJ15" s="45">
        <v>0</v>
      </c>
      <c r="AK15" s="45">
        <v>0</v>
      </c>
      <c r="AL15" s="19" t="s">
        <v>1501</v>
      </c>
      <c r="AM15" s="46">
        <v>51330</v>
      </c>
      <c r="AN15" s="46">
        <v>31500</v>
      </c>
      <c r="AO15" s="46">
        <v>19830</v>
      </c>
      <c r="AP15" s="45">
        <v>292.64</v>
      </c>
      <c r="AQ15" s="45"/>
      <c r="AR15" s="45" t="str">
        <f>IFERROR(VLOOKUP(AB15,'Pedidos marco'!$A$1:$D$10000,4,0)," ")</f>
        <v xml:space="preserve"> </v>
      </c>
      <c r="AS15" s="45">
        <f t="shared" si="0"/>
        <v>1</v>
      </c>
      <c r="AT15" s="45" t="str">
        <f t="shared" si="1"/>
        <v>01</v>
      </c>
      <c r="AU15" s="47">
        <v>31.5</v>
      </c>
      <c r="AV15" s="19" t="str">
        <f t="shared" si="2"/>
        <v>04 April</v>
      </c>
      <c r="AW15" s="19">
        <f t="shared" si="3"/>
        <v>9.2901587301587298</v>
      </c>
      <c r="AX15" s="19">
        <f t="shared" si="4"/>
        <v>9.2901587301587298</v>
      </c>
      <c r="AY15" s="19" t="e">
        <f>VLOOKUP(AG15,Cías!$A$1:$E$10000,5,0)</f>
        <v>#N/A</v>
      </c>
      <c r="AZ15" s="19" t="str">
        <f t="shared" si="5"/>
        <v>1013227</v>
      </c>
      <c r="BA15" s="19" t="str">
        <f t="shared" si="6"/>
        <v>COMPAÑIA DE TRANSPORTE PESADO</v>
      </c>
      <c r="BB15" s="19" t="e">
        <f>VLOOKUP(AG15,Cías!$A$1:$E$10000,3,0)</f>
        <v>#N/A</v>
      </c>
      <c r="BC15" s="19"/>
      <c r="BD15" s="19"/>
      <c r="BE15" s="19"/>
      <c r="BF15" s="19"/>
      <c r="BG15" s="19"/>
      <c r="BH15" s="19"/>
      <c r="BI15" s="19"/>
      <c r="BJ15" s="19"/>
    </row>
    <row r="16" spans="1:62" ht="15" x14ac:dyDescent="0.2">
      <c r="A16" s="19" t="s">
        <v>1673</v>
      </c>
      <c r="B16" s="19" t="s">
        <v>1479</v>
      </c>
      <c r="C16" s="43">
        <v>44652</v>
      </c>
      <c r="D16" s="44">
        <v>0.27013888888888998</v>
      </c>
      <c r="E16" s="19" t="s">
        <v>1674</v>
      </c>
      <c r="F16" s="19" t="s">
        <v>1675</v>
      </c>
      <c r="G16" s="19" t="s">
        <v>1676</v>
      </c>
      <c r="H16" s="45">
        <v>4225.6499999999996</v>
      </c>
      <c r="I16" s="45">
        <v>4737.83</v>
      </c>
      <c r="J16" s="19" t="s">
        <v>1560</v>
      </c>
      <c r="K16" s="19" t="s">
        <v>1677</v>
      </c>
      <c r="L16" s="19" t="s">
        <v>1678</v>
      </c>
      <c r="M16" s="19" t="s">
        <v>1679</v>
      </c>
      <c r="N16" s="19" t="s">
        <v>1673</v>
      </c>
      <c r="O16" s="19" t="s">
        <v>367</v>
      </c>
      <c r="P16" s="19" t="s">
        <v>368</v>
      </c>
      <c r="Q16" s="46">
        <v>660</v>
      </c>
      <c r="R16" s="19" t="s">
        <v>1544</v>
      </c>
      <c r="S16" s="19" t="s">
        <v>1680</v>
      </c>
      <c r="T16" s="19" t="s">
        <v>90</v>
      </c>
      <c r="U16" s="19" t="s">
        <v>1681</v>
      </c>
      <c r="V16" s="19" t="s">
        <v>1682</v>
      </c>
      <c r="W16" s="19" t="s">
        <v>1548</v>
      </c>
      <c r="X16" s="19" t="s">
        <v>1683</v>
      </c>
      <c r="Y16" s="19" t="s">
        <v>1684</v>
      </c>
      <c r="Z16" s="19" t="s">
        <v>1685</v>
      </c>
      <c r="AA16" s="46">
        <v>198</v>
      </c>
      <c r="AB16" s="19" t="s">
        <v>443</v>
      </c>
      <c r="AC16" s="19" t="s">
        <v>33</v>
      </c>
      <c r="AD16" s="19" t="s">
        <v>1686</v>
      </c>
      <c r="AE16" s="19" t="s">
        <v>1687</v>
      </c>
      <c r="AF16" s="19" t="s">
        <v>1592</v>
      </c>
      <c r="AG16" s="19" t="s">
        <v>1688</v>
      </c>
      <c r="AH16" s="19" t="s">
        <v>1499</v>
      </c>
      <c r="AI16" s="19" t="s">
        <v>1500</v>
      </c>
      <c r="AJ16" s="45">
        <v>0</v>
      </c>
      <c r="AK16" s="45">
        <v>0</v>
      </c>
      <c r="AL16" s="19" t="s">
        <v>1501</v>
      </c>
      <c r="AM16" s="46">
        <v>51030</v>
      </c>
      <c r="AN16" s="46">
        <v>33050</v>
      </c>
      <c r="AO16" s="46">
        <v>17980</v>
      </c>
      <c r="AP16" s="45">
        <v>488.4</v>
      </c>
      <c r="AQ16" s="45"/>
      <c r="AR16" s="45" t="str">
        <f>IFERROR(VLOOKUP(AB16,'Pedidos marco'!$A$1:$D$10000,4,0)," ")</f>
        <v xml:space="preserve"> </v>
      </c>
      <c r="AS16" s="45">
        <f t="shared" si="0"/>
        <v>1</v>
      </c>
      <c r="AT16" s="45" t="str">
        <f t="shared" si="1"/>
        <v>01</v>
      </c>
      <c r="AU16" s="47">
        <v>33</v>
      </c>
      <c r="AV16" s="19" t="str">
        <f t="shared" si="2"/>
        <v>04 April</v>
      </c>
      <c r="AW16" s="19">
        <f t="shared" si="3"/>
        <v>0.74</v>
      </c>
      <c r="AX16" s="19">
        <f t="shared" si="4"/>
        <v>14.799999999999999</v>
      </c>
      <c r="AY16" s="19" t="e">
        <f>VLOOKUP(AG16,Cías!$A$1:$E$10000,5,0)</f>
        <v>#N/A</v>
      </c>
      <c r="AZ16" s="19" t="str">
        <f t="shared" si="5"/>
        <v>1013812</v>
      </c>
      <c r="BA16" s="19" t="str">
        <f t="shared" si="6"/>
        <v>ASHQUI ANDINO JORGE AQUILINO</v>
      </c>
      <c r="BB16" s="19" t="e">
        <f>VLOOKUP(AG16,Cías!$A$1:$E$10000,3,0)</f>
        <v>#N/A</v>
      </c>
      <c r="BC16" s="19"/>
      <c r="BD16" s="19"/>
      <c r="BE16" s="19"/>
      <c r="BF16" s="19"/>
      <c r="BG16" s="19"/>
      <c r="BH16" s="19"/>
      <c r="BI16" s="19"/>
      <c r="BJ16" s="19"/>
    </row>
    <row r="17" spans="1:62" ht="15" x14ac:dyDescent="0.2">
      <c r="A17" s="19" t="s">
        <v>1689</v>
      </c>
      <c r="B17" s="19" t="s">
        <v>1479</v>
      </c>
      <c r="C17" s="43">
        <v>44652</v>
      </c>
      <c r="D17" s="44">
        <v>0.28541666666666998</v>
      </c>
      <c r="E17" s="19" t="s">
        <v>1690</v>
      </c>
      <c r="F17" s="19" t="s">
        <v>1691</v>
      </c>
      <c r="G17" s="19" t="s">
        <v>1692</v>
      </c>
      <c r="H17" s="45">
        <v>2390</v>
      </c>
      <c r="I17" s="45">
        <v>2679.68</v>
      </c>
      <c r="J17" s="19" t="s">
        <v>1560</v>
      </c>
      <c r="K17" s="19" t="s">
        <v>1693</v>
      </c>
      <c r="L17" s="19" t="s">
        <v>1694</v>
      </c>
      <c r="M17" s="19" t="s">
        <v>1695</v>
      </c>
      <c r="N17" s="19" t="s">
        <v>1689</v>
      </c>
      <c r="O17" s="19" t="s">
        <v>367</v>
      </c>
      <c r="P17" s="19" t="s">
        <v>368</v>
      </c>
      <c r="Q17" s="46">
        <v>360</v>
      </c>
      <c r="R17" s="19" t="s">
        <v>1544</v>
      </c>
      <c r="S17" s="19" t="s">
        <v>1696</v>
      </c>
      <c r="T17" s="19" t="s">
        <v>72</v>
      </c>
      <c r="U17" s="19" t="s">
        <v>1697</v>
      </c>
      <c r="V17" s="19" t="s">
        <v>1698</v>
      </c>
      <c r="W17" s="19" t="s">
        <v>415</v>
      </c>
      <c r="X17" s="19" t="s">
        <v>1699</v>
      </c>
      <c r="Y17" s="19" t="s">
        <v>1700</v>
      </c>
      <c r="Z17" s="19" t="s">
        <v>1701</v>
      </c>
      <c r="AA17" s="46">
        <v>127</v>
      </c>
      <c r="AB17" s="19" t="s">
        <v>461</v>
      </c>
      <c r="AC17" s="19" t="s">
        <v>72</v>
      </c>
      <c r="AD17" s="19" t="s">
        <v>1702</v>
      </c>
      <c r="AE17" s="19" t="s">
        <v>1703</v>
      </c>
      <c r="AF17" s="19" t="s">
        <v>1554</v>
      </c>
      <c r="AG17" s="19" t="s">
        <v>1704</v>
      </c>
      <c r="AH17" s="19" t="s">
        <v>1499</v>
      </c>
      <c r="AI17" s="19" t="s">
        <v>1500</v>
      </c>
      <c r="AJ17" s="45">
        <v>0</v>
      </c>
      <c r="AK17" s="45">
        <v>0</v>
      </c>
      <c r="AL17" s="19" t="s">
        <v>1501</v>
      </c>
      <c r="AM17" s="46">
        <v>27090</v>
      </c>
      <c r="AN17" s="46">
        <v>18030</v>
      </c>
      <c r="AO17" s="46">
        <v>9060</v>
      </c>
      <c r="AP17" s="45">
        <v>183.6</v>
      </c>
      <c r="AQ17" s="45"/>
      <c r="AR17" s="45" t="str">
        <f>IFERROR(VLOOKUP(AB17,'Pedidos marco'!$A$1:$D$10000,4,0)," ")</f>
        <v xml:space="preserve"> </v>
      </c>
      <c r="AS17" s="45">
        <f t="shared" si="0"/>
        <v>1</v>
      </c>
      <c r="AT17" s="45" t="str">
        <f t="shared" si="1"/>
        <v>01</v>
      </c>
      <c r="AU17" s="47">
        <v>18</v>
      </c>
      <c r="AV17" s="19" t="str">
        <f t="shared" si="2"/>
        <v>04 April</v>
      </c>
      <c r="AW17" s="19">
        <f t="shared" si="3"/>
        <v>0.51</v>
      </c>
      <c r="AX17" s="19">
        <f t="shared" si="4"/>
        <v>10.199999999999999</v>
      </c>
      <c r="AY17" s="19" t="e">
        <f>VLOOKUP(AG17,Cías!$A$1:$E$10000,5,0)</f>
        <v>#N/A</v>
      </c>
      <c r="AZ17" s="19" t="str">
        <f t="shared" si="5"/>
        <v>1013388</v>
      </c>
      <c r="BA17" s="19" t="str">
        <f t="shared" si="6"/>
        <v>CAMPAÑA MALDONADO BLANCA CECILIA</v>
      </c>
      <c r="BB17" s="19" t="e">
        <f>VLOOKUP(AG17,Cías!$A$1:$E$10000,3,0)</f>
        <v>#N/A</v>
      </c>
      <c r="BC17" s="19"/>
      <c r="BD17" s="19"/>
      <c r="BE17" s="19"/>
      <c r="BF17" s="19"/>
      <c r="BG17" s="19"/>
      <c r="BH17" s="19"/>
      <c r="BI17" s="19"/>
      <c r="BJ17" s="19"/>
    </row>
    <row r="18" spans="1:62" ht="15" x14ac:dyDescent="0.2">
      <c r="A18" s="19" t="s">
        <v>1705</v>
      </c>
      <c r="B18" s="19" t="s">
        <v>1479</v>
      </c>
      <c r="C18" s="43">
        <v>44652</v>
      </c>
      <c r="D18" s="44">
        <v>0.28749999999999998</v>
      </c>
      <c r="E18" s="19" t="s">
        <v>1706</v>
      </c>
      <c r="F18" s="19" t="s">
        <v>1707</v>
      </c>
      <c r="G18" s="19" t="s">
        <v>1708</v>
      </c>
      <c r="H18" s="45">
        <v>3262.32</v>
      </c>
      <c r="I18" s="45">
        <v>3657.74</v>
      </c>
      <c r="J18" s="19" t="s">
        <v>1560</v>
      </c>
      <c r="K18" s="19" t="s">
        <v>1709</v>
      </c>
      <c r="L18" s="19" t="s">
        <v>1710</v>
      </c>
      <c r="M18" s="19" t="s">
        <v>1711</v>
      </c>
      <c r="N18" s="19" t="s">
        <v>1705</v>
      </c>
      <c r="O18" s="19" t="s">
        <v>367</v>
      </c>
      <c r="P18" s="19" t="s">
        <v>368</v>
      </c>
      <c r="Q18" s="46">
        <v>480</v>
      </c>
      <c r="R18" s="19" t="s">
        <v>1544</v>
      </c>
      <c r="S18" s="19" t="s">
        <v>1712</v>
      </c>
      <c r="T18" s="19" t="s">
        <v>1713</v>
      </c>
      <c r="U18" s="19" t="s">
        <v>1714</v>
      </c>
      <c r="V18" s="19" t="s">
        <v>1715</v>
      </c>
      <c r="W18" s="19" t="s">
        <v>1627</v>
      </c>
      <c r="X18" s="19" t="s">
        <v>1716</v>
      </c>
      <c r="Y18" s="19" t="s">
        <v>1629</v>
      </c>
      <c r="Z18" s="19" t="s">
        <v>1630</v>
      </c>
      <c r="AA18" s="46">
        <v>40</v>
      </c>
      <c r="AB18" s="19" t="s">
        <v>520</v>
      </c>
      <c r="AC18" s="19" t="s">
        <v>192</v>
      </c>
      <c r="AD18" s="19" t="s">
        <v>1717</v>
      </c>
      <c r="AE18" s="19" t="s">
        <v>1718</v>
      </c>
      <c r="AF18" s="19" t="s">
        <v>1719</v>
      </c>
      <c r="AG18" s="19" t="s">
        <v>1720</v>
      </c>
      <c r="AH18" s="19" t="s">
        <v>1594</v>
      </c>
      <c r="AI18" s="19" t="s">
        <v>1595</v>
      </c>
      <c r="AJ18" s="45">
        <v>0.05</v>
      </c>
      <c r="AK18" s="45">
        <v>24</v>
      </c>
      <c r="AL18" s="19" t="s">
        <v>1501</v>
      </c>
      <c r="AM18" s="46">
        <v>39410</v>
      </c>
      <c r="AN18" s="46">
        <v>24020</v>
      </c>
      <c r="AO18" s="46">
        <v>15390</v>
      </c>
      <c r="AP18" s="45">
        <v>100.8</v>
      </c>
      <c r="AQ18" s="45"/>
      <c r="AR18" s="45" t="str">
        <f>IFERROR(VLOOKUP(AB18,'Pedidos marco'!$A$1:$D$10000,4,0)," ")</f>
        <v xml:space="preserve"> </v>
      </c>
      <c r="AS18" s="45">
        <f t="shared" si="0"/>
        <v>1</v>
      </c>
      <c r="AT18" s="45" t="str">
        <f t="shared" si="1"/>
        <v>01</v>
      </c>
      <c r="AU18" s="47">
        <v>24</v>
      </c>
      <c r="AV18" s="19" t="str">
        <f t="shared" si="2"/>
        <v>04 April</v>
      </c>
      <c r="AW18" s="19">
        <f t="shared" si="3"/>
        <v>0.21</v>
      </c>
      <c r="AX18" s="19">
        <f t="shared" si="4"/>
        <v>4.2</v>
      </c>
      <c r="AY18" s="19" t="e">
        <f>VLOOKUP(AG18,Cías!$A$1:$E$10000,5,0)</f>
        <v>#N/A</v>
      </c>
      <c r="AZ18" s="19" t="str">
        <f t="shared" si="5"/>
        <v>1013949</v>
      </c>
      <c r="BA18" s="19" t="str">
        <f t="shared" si="6"/>
        <v>MEDIAVILLA FLORES WILSON PATRICIO</v>
      </c>
      <c r="BB18" s="19" t="e">
        <f>VLOOKUP(AG18,Cías!$A$1:$E$10000,3,0)</f>
        <v>#N/A</v>
      </c>
      <c r="BC18" s="19"/>
      <c r="BD18" s="19"/>
      <c r="BE18" s="19"/>
      <c r="BF18" s="19"/>
      <c r="BG18" s="19"/>
      <c r="BH18" s="19"/>
      <c r="BI18" s="19"/>
      <c r="BJ18" s="19"/>
    </row>
    <row r="19" spans="1:62" ht="15" x14ac:dyDescent="0.2">
      <c r="A19" s="19" t="s">
        <v>1721</v>
      </c>
      <c r="B19" s="19" t="s">
        <v>1479</v>
      </c>
      <c r="C19" s="43">
        <v>44652</v>
      </c>
      <c r="D19" s="44">
        <v>0.28819444444443998</v>
      </c>
      <c r="E19" s="19" t="s">
        <v>1722</v>
      </c>
      <c r="F19" s="19" t="s">
        <v>1723</v>
      </c>
      <c r="G19" s="19" t="s">
        <v>1724</v>
      </c>
      <c r="H19" s="45">
        <v>2390</v>
      </c>
      <c r="I19" s="45">
        <v>2679.68</v>
      </c>
      <c r="J19" s="19" t="s">
        <v>1560</v>
      </c>
      <c r="K19" s="19" t="s">
        <v>1725</v>
      </c>
      <c r="L19" s="19" t="s">
        <v>1726</v>
      </c>
      <c r="M19" s="19" t="s">
        <v>1727</v>
      </c>
      <c r="N19" s="19" t="s">
        <v>1721</v>
      </c>
      <c r="O19" s="19" t="s">
        <v>367</v>
      </c>
      <c r="P19" s="19" t="s">
        <v>368</v>
      </c>
      <c r="Q19" s="46">
        <v>360</v>
      </c>
      <c r="R19" s="19" t="s">
        <v>1544</v>
      </c>
      <c r="S19" s="19" t="s">
        <v>1696</v>
      </c>
      <c r="T19" s="19" t="s">
        <v>72</v>
      </c>
      <c r="U19" s="19" t="s">
        <v>1697</v>
      </c>
      <c r="V19" s="19" t="s">
        <v>1698</v>
      </c>
      <c r="W19" s="19" t="s">
        <v>415</v>
      </c>
      <c r="X19" s="19" t="s">
        <v>1699</v>
      </c>
      <c r="Y19" s="19" t="s">
        <v>1700</v>
      </c>
      <c r="Z19" s="19" t="s">
        <v>1701</v>
      </c>
      <c r="AA19" s="46">
        <v>127</v>
      </c>
      <c r="AB19" s="19" t="s">
        <v>461</v>
      </c>
      <c r="AC19" s="19" t="s">
        <v>72</v>
      </c>
      <c r="AD19" s="19" t="s">
        <v>1728</v>
      </c>
      <c r="AE19" s="19" t="s">
        <v>1729</v>
      </c>
      <c r="AF19" s="19" t="s">
        <v>1554</v>
      </c>
      <c r="AG19" s="19" t="s">
        <v>1730</v>
      </c>
      <c r="AH19" s="19" t="s">
        <v>1499</v>
      </c>
      <c r="AI19" s="19" t="s">
        <v>1500</v>
      </c>
      <c r="AJ19" s="45">
        <v>0</v>
      </c>
      <c r="AK19" s="45">
        <v>0</v>
      </c>
      <c r="AL19" s="19" t="s">
        <v>1501</v>
      </c>
      <c r="AM19" s="46">
        <v>27320</v>
      </c>
      <c r="AN19" s="46">
        <v>18040</v>
      </c>
      <c r="AO19" s="46">
        <v>9280</v>
      </c>
      <c r="AP19" s="45">
        <v>183.6</v>
      </c>
      <c r="AQ19" s="45"/>
      <c r="AR19" s="45" t="str">
        <f>IFERROR(VLOOKUP(AB19,'Pedidos marco'!$A$1:$D$10000,4,0)," ")</f>
        <v xml:space="preserve"> </v>
      </c>
      <c r="AS19" s="45">
        <f t="shared" si="0"/>
        <v>1</v>
      </c>
      <c r="AT19" s="45" t="str">
        <f t="shared" si="1"/>
        <v>01</v>
      </c>
      <c r="AU19" s="47">
        <v>18</v>
      </c>
      <c r="AV19" s="19" t="str">
        <f t="shared" si="2"/>
        <v>04 April</v>
      </c>
      <c r="AW19" s="19">
        <f t="shared" si="3"/>
        <v>0.51</v>
      </c>
      <c r="AX19" s="19">
        <f t="shared" si="4"/>
        <v>10.199999999999999</v>
      </c>
      <c r="AY19" s="19" t="e">
        <f>VLOOKUP(AG19,Cías!$A$1:$E$10000,5,0)</f>
        <v>#N/A</v>
      </c>
      <c r="AZ19" s="19" t="str">
        <f t="shared" si="5"/>
        <v>1013388</v>
      </c>
      <c r="BA19" s="19" t="str">
        <f t="shared" si="6"/>
        <v>CAMPAÑA MALDONADO BLANCA CECILIA</v>
      </c>
      <c r="BB19" s="19" t="e">
        <f>VLOOKUP(AG19,Cías!$A$1:$E$10000,3,0)</f>
        <v>#N/A</v>
      </c>
      <c r="BC19" s="19"/>
      <c r="BD19" s="19"/>
      <c r="BE19" s="19"/>
      <c r="BF19" s="19"/>
      <c r="BG19" s="19"/>
      <c r="BH19" s="19"/>
      <c r="BI19" s="19"/>
      <c r="BJ19" s="19"/>
    </row>
    <row r="20" spans="1:62" ht="15" x14ac:dyDescent="0.2">
      <c r="A20" s="19" t="s">
        <v>1731</v>
      </c>
      <c r="B20" s="19" t="s">
        <v>1479</v>
      </c>
      <c r="C20" s="43">
        <v>44652</v>
      </c>
      <c r="D20" s="44">
        <v>0.29305555555556001</v>
      </c>
      <c r="E20" s="19" t="s">
        <v>1732</v>
      </c>
      <c r="F20" s="19" t="s">
        <v>1481</v>
      </c>
      <c r="G20" s="19" t="s">
        <v>1481</v>
      </c>
      <c r="H20" s="45">
        <v>0</v>
      </c>
      <c r="I20" s="45">
        <v>0</v>
      </c>
      <c r="J20" s="19" t="s">
        <v>1482</v>
      </c>
      <c r="K20" s="19" t="s">
        <v>1733</v>
      </c>
      <c r="L20" s="19" t="s">
        <v>1734</v>
      </c>
      <c r="M20" s="19" t="s">
        <v>1735</v>
      </c>
      <c r="N20" s="19" t="s">
        <v>1731</v>
      </c>
      <c r="O20" s="19" t="s">
        <v>1641</v>
      </c>
      <c r="P20" s="19" t="s">
        <v>1642</v>
      </c>
      <c r="Q20" s="46">
        <v>640</v>
      </c>
      <c r="R20" s="19" t="s">
        <v>1544</v>
      </c>
      <c r="S20" s="19" t="s">
        <v>1736</v>
      </c>
      <c r="T20" s="19" t="s">
        <v>1737</v>
      </c>
      <c r="U20" s="19" t="s">
        <v>1738</v>
      </c>
      <c r="V20" s="19" t="s">
        <v>1739</v>
      </c>
      <c r="W20" s="19" t="s">
        <v>1740</v>
      </c>
      <c r="X20" s="19" t="s">
        <v>1741</v>
      </c>
      <c r="Y20" s="19" t="s">
        <v>1742</v>
      </c>
      <c r="Z20" s="19" t="s">
        <v>1743</v>
      </c>
      <c r="AA20" s="46">
        <v>469</v>
      </c>
      <c r="AB20" s="19" t="s">
        <v>516</v>
      </c>
      <c r="AC20" s="19" t="s">
        <v>185</v>
      </c>
      <c r="AD20" s="19" t="s">
        <v>1744</v>
      </c>
      <c r="AE20" s="19" t="s">
        <v>1745</v>
      </c>
      <c r="AF20" s="19" t="s">
        <v>1592</v>
      </c>
      <c r="AG20" s="19" t="s">
        <v>1746</v>
      </c>
      <c r="AH20" s="19" t="s">
        <v>1499</v>
      </c>
      <c r="AI20" s="19" t="s">
        <v>1500</v>
      </c>
      <c r="AJ20" s="45">
        <v>0</v>
      </c>
      <c r="AK20" s="45">
        <v>0</v>
      </c>
      <c r="AL20" s="19" t="s">
        <v>1501</v>
      </c>
      <c r="AM20" s="46">
        <v>49600</v>
      </c>
      <c r="AN20" s="46">
        <v>32060</v>
      </c>
      <c r="AO20" s="46">
        <v>17540</v>
      </c>
      <c r="AP20" s="45">
        <v>889.6</v>
      </c>
      <c r="AQ20" s="45"/>
      <c r="AR20" s="45" t="str">
        <f>IFERROR(VLOOKUP(AB20,'Pedidos marco'!$A$1:$D$10000,4,0)," ")</f>
        <v xml:space="preserve"> </v>
      </c>
      <c r="AS20" s="45">
        <f t="shared" si="0"/>
        <v>1</v>
      </c>
      <c r="AT20" s="45" t="str">
        <f t="shared" si="1"/>
        <v>01</v>
      </c>
      <c r="AU20" s="47">
        <v>32</v>
      </c>
      <c r="AV20" s="19" t="str">
        <f t="shared" si="2"/>
        <v>04 April</v>
      </c>
      <c r="AW20" s="19">
        <f t="shared" si="3"/>
        <v>1.3900000000000001</v>
      </c>
      <c r="AX20" s="19">
        <f t="shared" si="4"/>
        <v>27.8</v>
      </c>
      <c r="AY20" s="19" t="e">
        <f>VLOOKUP(AG20,Cías!$A$1:$E$10000,5,0)</f>
        <v>#N/A</v>
      </c>
      <c r="AZ20" s="19" t="str">
        <f t="shared" si="5"/>
        <v>10001792</v>
      </c>
      <c r="BA20" s="19" t="str">
        <f t="shared" si="6"/>
        <v>LOPEZ PALAGUACHI JHON HENRY</v>
      </c>
      <c r="BB20" s="19" t="e">
        <f>VLOOKUP(AG20,Cías!$A$1:$E$10000,3,0)</f>
        <v>#N/A</v>
      </c>
      <c r="BC20" s="19"/>
      <c r="BD20" s="19"/>
      <c r="BE20" s="19"/>
      <c r="BF20" s="19"/>
      <c r="BG20" s="19"/>
      <c r="BH20" s="19"/>
      <c r="BI20" s="19"/>
      <c r="BJ20" s="19"/>
    </row>
    <row r="21" spans="1:62" ht="15" x14ac:dyDescent="0.2">
      <c r="A21" s="19" t="s">
        <v>1747</v>
      </c>
      <c r="B21" s="19" t="s">
        <v>1479</v>
      </c>
      <c r="C21" s="43">
        <v>44652</v>
      </c>
      <c r="D21" s="44">
        <v>0.33194444444443999</v>
      </c>
      <c r="E21" s="19" t="s">
        <v>1748</v>
      </c>
      <c r="F21" s="19" t="s">
        <v>1749</v>
      </c>
      <c r="G21" s="19" t="s">
        <v>1750</v>
      </c>
      <c r="H21" s="45">
        <v>1278.53</v>
      </c>
      <c r="I21" s="45">
        <v>1433.49</v>
      </c>
      <c r="J21" s="19" t="s">
        <v>1560</v>
      </c>
      <c r="K21" s="19" t="s">
        <v>1751</v>
      </c>
      <c r="L21" s="19" t="s">
        <v>1752</v>
      </c>
      <c r="M21" s="19" t="s">
        <v>1753</v>
      </c>
      <c r="N21" s="19" t="s">
        <v>1747</v>
      </c>
      <c r="O21" s="19" t="s">
        <v>371</v>
      </c>
      <c r="P21" s="19" t="s">
        <v>372</v>
      </c>
      <c r="Q21" s="46">
        <v>200</v>
      </c>
      <c r="R21" s="19" t="s">
        <v>1544</v>
      </c>
      <c r="S21" s="19" t="s">
        <v>1754</v>
      </c>
      <c r="T21" s="19" t="s">
        <v>104</v>
      </c>
      <c r="U21" s="19" t="s">
        <v>1755</v>
      </c>
      <c r="V21" s="19" t="s">
        <v>1756</v>
      </c>
      <c r="W21" s="19" t="s">
        <v>1757</v>
      </c>
      <c r="X21" s="19" t="s">
        <v>1758</v>
      </c>
      <c r="Y21" s="19" t="s">
        <v>1759</v>
      </c>
      <c r="Z21" s="19" t="s">
        <v>1760</v>
      </c>
      <c r="AA21" s="46">
        <v>218</v>
      </c>
      <c r="AB21" s="19" t="s">
        <v>477</v>
      </c>
      <c r="AC21" s="19" t="s">
        <v>104</v>
      </c>
      <c r="AD21" s="19" t="s">
        <v>1761</v>
      </c>
      <c r="AE21" s="19" t="s">
        <v>1762</v>
      </c>
      <c r="AF21" s="19" t="s">
        <v>1592</v>
      </c>
      <c r="AG21" s="19" t="s">
        <v>1763</v>
      </c>
      <c r="AH21" s="19" t="s">
        <v>1499</v>
      </c>
      <c r="AI21" s="19" t="s">
        <v>1500</v>
      </c>
      <c r="AJ21" s="45">
        <v>0</v>
      </c>
      <c r="AK21" s="45">
        <v>0</v>
      </c>
      <c r="AL21" s="19" t="s">
        <v>1501</v>
      </c>
      <c r="AM21" s="46">
        <v>19076.212</v>
      </c>
      <c r="AN21" s="46">
        <v>10021.212</v>
      </c>
      <c r="AO21" s="46">
        <v>9055</v>
      </c>
      <c r="AP21" s="45">
        <v>152</v>
      </c>
      <c r="AQ21" s="45"/>
      <c r="AR21" s="45" t="str">
        <f>IFERROR(VLOOKUP(AB21,'Pedidos marco'!$A$1:$D$10000,4,0)," ")</f>
        <v xml:space="preserve"> </v>
      </c>
      <c r="AS21" s="45">
        <f t="shared" si="0"/>
        <v>1</v>
      </c>
      <c r="AT21" s="45" t="str">
        <f t="shared" si="1"/>
        <v>01</v>
      </c>
      <c r="AU21" s="47">
        <v>10</v>
      </c>
      <c r="AV21" s="19" t="str">
        <f t="shared" si="2"/>
        <v>04 April</v>
      </c>
      <c r="AW21" s="19">
        <f t="shared" si="3"/>
        <v>0.76</v>
      </c>
      <c r="AX21" s="19">
        <f t="shared" si="4"/>
        <v>15.2</v>
      </c>
      <c r="AY21" s="19" t="e">
        <f>VLOOKUP(AG21,Cías!$A$1:$E$10000,5,0)</f>
        <v>#N/A</v>
      </c>
      <c r="AZ21" s="19" t="str">
        <f t="shared" si="5"/>
        <v>1013863</v>
      </c>
      <c r="BA21" s="19" t="str">
        <f t="shared" si="6"/>
        <v>DISTRIBUCIONES NARANJO</v>
      </c>
      <c r="BB21" s="19" t="e">
        <f>VLOOKUP(AG21,Cías!$A$1:$E$10000,3,0)</f>
        <v>#N/A</v>
      </c>
      <c r="BC21" s="19"/>
      <c r="BD21" s="19"/>
      <c r="BE21" s="19"/>
      <c r="BF21" s="19"/>
      <c r="BG21" s="19"/>
      <c r="BH21" s="19"/>
      <c r="BI21" s="19"/>
      <c r="BJ21" s="19"/>
    </row>
    <row r="22" spans="1:62" ht="15" x14ac:dyDescent="0.2">
      <c r="A22" s="19" t="s">
        <v>1747</v>
      </c>
      <c r="B22" s="19" t="s">
        <v>1479</v>
      </c>
      <c r="C22" s="43">
        <v>44652</v>
      </c>
      <c r="D22" s="44">
        <v>0.33194444444443999</v>
      </c>
      <c r="E22" s="19" t="s">
        <v>1764</v>
      </c>
      <c r="F22" s="19" t="s">
        <v>1765</v>
      </c>
      <c r="G22" s="19" t="s">
        <v>1766</v>
      </c>
      <c r="H22" s="45">
        <v>2922.49</v>
      </c>
      <c r="I22" s="45">
        <v>3276.72</v>
      </c>
      <c r="J22" s="19" t="s">
        <v>1560</v>
      </c>
      <c r="K22" s="19" t="s">
        <v>1767</v>
      </c>
      <c r="L22" s="19" t="s">
        <v>1768</v>
      </c>
      <c r="M22" s="19" t="s">
        <v>1769</v>
      </c>
      <c r="N22" s="19" t="s">
        <v>1747</v>
      </c>
      <c r="O22" s="19" t="s">
        <v>367</v>
      </c>
      <c r="P22" s="19" t="s">
        <v>368</v>
      </c>
      <c r="Q22" s="46">
        <v>460</v>
      </c>
      <c r="R22" s="19" t="s">
        <v>1544</v>
      </c>
      <c r="S22" s="19" t="s">
        <v>1754</v>
      </c>
      <c r="T22" s="19" t="s">
        <v>104</v>
      </c>
      <c r="U22" s="19" t="s">
        <v>1755</v>
      </c>
      <c r="V22" s="19" t="s">
        <v>1756</v>
      </c>
      <c r="W22" s="19" t="s">
        <v>1757</v>
      </c>
      <c r="X22" s="19" t="s">
        <v>1758</v>
      </c>
      <c r="Y22" s="19" t="s">
        <v>1759</v>
      </c>
      <c r="Z22" s="19" t="s">
        <v>1760</v>
      </c>
      <c r="AA22" s="46">
        <v>218</v>
      </c>
      <c r="AB22" s="19" t="s">
        <v>477</v>
      </c>
      <c r="AC22" s="19" t="s">
        <v>104</v>
      </c>
      <c r="AD22" s="19" t="s">
        <v>1761</v>
      </c>
      <c r="AE22" s="19" t="s">
        <v>1762</v>
      </c>
      <c r="AF22" s="19" t="s">
        <v>1592</v>
      </c>
      <c r="AG22" s="19" t="s">
        <v>1763</v>
      </c>
      <c r="AH22" s="19" t="s">
        <v>1499</v>
      </c>
      <c r="AI22" s="19" t="s">
        <v>1500</v>
      </c>
      <c r="AJ22" s="45">
        <v>0</v>
      </c>
      <c r="AK22" s="45">
        <v>0</v>
      </c>
      <c r="AL22" s="19" t="s">
        <v>1501</v>
      </c>
      <c r="AM22" s="46">
        <v>32103.788</v>
      </c>
      <c r="AN22" s="46">
        <v>23048.788</v>
      </c>
      <c r="AO22" s="46">
        <v>9055</v>
      </c>
      <c r="AP22" s="45">
        <v>349.6</v>
      </c>
      <c r="AQ22" s="45"/>
      <c r="AR22" s="45" t="str">
        <f>IFERROR(VLOOKUP(AB22,'Pedidos marco'!$A$1:$D$10000,4,0)," ")</f>
        <v xml:space="preserve"> </v>
      </c>
      <c r="AS22" s="45">
        <f t="shared" si="0"/>
        <v>1</v>
      </c>
      <c r="AT22" s="45" t="str">
        <f t="shared" si="1"/>
        <v>01</v>
      </c>
      <c r="AU22" s="47">
        <v>23</v>
      </c>
      <c r="AV22" s="19" t="str">
        <f t="shared" si="2"/>
        <v>04 April</v>
      </c>
      <c r="AW22" s="19">
        <f t="shared" si="3"/>
        <v>0.76</v>
      </c>
      <c r="AX22" s="19">
        <f t="shared" si="4"/>
        <v>15.200000000000001</v>
      </c>
      <c r="AY22" s="19" t="e">
        <f>VLOOKUP(AG22,Cías!$A$1:$E$10000,5,0)</f>
        <v>#N/A</v>
      </c>
      <c r="AZ22" s="19" t="str">
        <f t="shared" si="5"/>
        <v>1013863</v>
      </c>
      <c r="BA22" s="19" t="str">
        <f t="shared" si="6"/>
        <v>DISTRIBUCIONES NARANJO</v>
      </c>
      <c r="BB22" s="19" t="e">
        <f>VLOOKUP(AG22,Cías!$A$1:$E$10000,3,0)</f>
        <v>#N/A</v>
      </c>
      <c r="BC22" s="19"/>
      <c r="BD22" s="19"/>
      <c r="BE22" s="19"/>
      <c r="BF22" s="19"/>
      <c r="BG22" s="19"/>
      <c r="BH22" s="19"/>
      <c r="BI22" s="19"/>
      <c r="BJ22" s="19"/>
    </row>
    <row r="23" spans="1:62" ht="15" x14ac:dyDescent="0.2">
      <c r="A23" s="19" t="s">
        <v>1770</v>
      </c>
      <c r="B23" s="19" t="s">
        <v>1479</v>
      </c>
      <c r="C23" s="43">
        <v>44652</v>
      </c>
      <c r="D23" s="44">
        <v>0.34027777777778001</v>
      </c>
      <c r="E23" s="19" t="s">
        <v>1771</v>
      </c>
      <c r="F23" s="19" t="s">
        <v>1772</v>
      </c>
      <c r="G23" s="19" t="s">
        <v>1773</v>
      </c>
      <c r="H23" s="45">
        <v>4166.3999999999996</v>
      </c>
      <c r="I23" s="45">
        <v>4671.3999999999996</v>
      </c>
      <c r="J23" s="19" t="s">
        <v>1560</v>
      </c>
      <c r="K23" s="19" t="s">
        <v>1774</v>
      </c>
      <c r="L23" s="19" t="s">
        <v>1775</v>
      </c>
      <c r="M23" s="19" t="s">
        <v>1776</v>
      </c>
      <c r="N23" s="19" t="s">
        <v>1770</v>
      </c>
      <c r="O23" s="19" t="s">
        <v>1641</v>
      </c>
      <c r="P23" s="19" t="s">
        <v>1642</v>
      </c>
      <c r="Q23" s="46">
        <v>640</v>
      </c>
      <c r="R23" s="19" t="s">
        <v>1544</v>
      </c>
      <c r="S23" s="19" t="s">
        <v>1777</v>
      </c>
      <c r="T23" s="19" t="s">
        <v>1778</v>
      </c>
      <c r="U23" s="19" t="s">
        <v>1779</v>
      </c>
      <c r="V23" s="19" t="s">
        <v>1780</v>
      </c>
      <c r="W23" s="19" t="s">
        <v>1781</v>
      </c>
      <c r="X23" s="19" t="s">
        <v>1782</v>
      </c>
      <c r="Y23" s="19" t="s">
        <v>1783</v>
      </c>
      <c r="Z23" s="19" t="s">
        <v>1784</v>
      </c>
      <c r="AA23" s="46">
        <v>233</v>
      </c>
      <c r="AB23" s="19" t="s">
        <v>446</v>
      </c>
      <c r="AC23" s="19" t="s">
        <v>39</v>
      </c>
      <c r="AD23" s="19" t="s">
        <v>1785</v>
      </c>
      <c r="AE23" s="19" t="s">
        <v>1786</v>
      </c>
      <c r="AF23" s="19" t="s">
        <v>1592</v>
      </c>
      <c r="AG23" s="19" t="s">
        <v>1787</v>
      </c>
      <c r="AH23" s="19" t="s">
        <v>1594</v>
      </c>
      <c r="AI23" s="19" t="s">
        <v>1595</v>
      </c>
      <c r="AJ23" s="45">
        <v>0.05</v>
      </c>
      <c r="AK23" s="45">
        <v>32</v>
      </c>
      <c r="AL23" s="19" t="s">
        <v>1501</v>
      </c>
      <c r="AM23" s="46">
        <v>50490</v>
      </c>
      <c r="AN23" s="46">
        <v>32050</v>
      </c>
      <c r="AO23" s="46">
        <v>18440</v>
      </c>
      <c r="AP23" s="45">
        <v>492.8</v>
      </c>
      <c r="AQ23" s="45"/>
      <c r="AR23" s="45" t="str">
        <f>IFERROR(VLOOKUP(AB23,'Pedidos marco'!$A$1:$D$10000,4,0)," ")</f>
        <v xml:space="preserve"> </v>
      </c>
      <c r="AS23" s="45">
        <f t="shared" si="0"/>
        <v>1</v>
      </c>
      <c r="AT23" s="45" t="str">
        <f t="shared" si="1"/>
        <v>01</v>
      </c>
      <c r="AU23" s="47">
        <v>32</v>
      </c>
      <c r="AV23" s="19" t="str">
        <f t="shared" si="2"/>
        <v>04 April</v>
      </c>
      <c r="AW23" s="19">
        <f t="shared" si="3"/>
        <v>0.77</v>
      </c>
      <c r="AX23" s="19">
        <f t="shared" si="4"/>
        <v>15.4</v>
      </c>
      <c r="AY23" s="19" t="e">
        <f>VLOOKUP(AG23,Cías!$A$1:$E$10000,5,0)</f>
        <v>#N/A</v>
      </c>
      <c r="AZ23" s="19" t="str">
        <f t="shared" si="5"/>
        <v>1013894</v>
      </c>
      <c r="BA23" s="19" t="str">
        <f t="shared" si="6"/>
        <v>BARAHONA MARMOL ADRIAN EDMUNDO</v>
      </c>
      <c r="BB23" s="19" t="e">
        <f>VLOOKUP(AG23,Cías!$A$1:$E$10000,3,0)</f>
        <v>#N/A</v>
      </c>
      <c r="BC23" s="19"/>
      <c r="BD23" s="19"/>
      <c r="BE23" s="19"/>
      <c r="BF23" s="19"/>
      <c r="BG23" s="19"/>
      <c r="BH23" s="19"/>
      <c r="BI23" s="19"/>
      <c r="BJ23" s="19"/>
    </row>
    <row r="24" spans="1:62" ht="15" x14ac:dyDescent="0.2">
      <c r="A24" s="19" t="s">
        <v>1788</v>
      </c>
      <c r="B24" s="19" t="s">
        <v>1479</v>
      </c>
      <c r="C24" s="43">
        <v>44652</v>
      </c>
      <c r="D24" s="44">
        <v>0.34513888888888999</v>
      </c>
      <c r="E24" s="19" t="s">
        <v>1789</v>
      </c>
      <c r="F24" s="19" t="s">
        <v>1790</v>
      </c>
      <c r="G24" s="19" t="s">
        <v>1791</v>
      </c>
      <c r="H24" s="45">
        <v>4415.3999999999996</v>
      </c>
      <c r="I24" s="45">
        <v>4950.58</v>
      </c>
      <c r="J24" s="19" t="s">
        <v>1560</v>
      </c>
      <c r="K24" s="19" t="s">
        <v>1792</v>
      </c>
      <c r="L24" s="19" t="s">
        <v>1793</v>
      </c>
      <c r="M24" s="19" t="s">
        <v>1794</v>
      </c>
      <c r="N24" s="19" t="s">
        <v>1788</v>
      </c>
      <c r="O24" s="19" t="s">
        <v>367</v>
      </c>
      <c r="P24" s="19" t="s">
        <v>368</v>
      </c>
      <c r="Q24" s="46">
        <v>660</v>
      </c>
      <c r="R24" s="19" t="s">
        <v>1544</v>
      </c>
      <c r="S24" s="19" t="s">
        <v>1795</v>
      </c>
      <c r="T24" s="19" t="s">
        <v>177</v>
      </c>
      <c r="U24" s="19" t="s">
        <v>1796</v>
      </c>
      <c r="V24" s="19" t="s">
        <v>1797</v>
      </c>
      <c r="W24" s="19" t="s">
        <v>1798</v>
      </c>
      <c r="X24" s="19" t="s">
        <v>1799</v>
      </c>
      <c r="Y24" s="19" t="s">
        <v>1800</v>
      </c>
      <c r="Z24" s="19" t="s">
        <v>1801</v>
      </c>
      <c r="AA24" s="46">
        <v>159</v>
      </c>
      <c r="AB24" s="19" t="s">
        <v>1802</v>
      </c>
      <c r="AC24" s="19" t="s">
        <v>177</v>
      </c>
      <c r="AD24" s="19" t="s">
        <v>1803</v>
      </c>
      <c r="AE24" s="19" t="s">
        <v>1804</v>
      </c>
      <c r="AF24" s="19" t="s">
        <v>1592</v>
      </c>
      <c r="AG24" s="19" t="s">
        <v>1805</v>
      </c>
      <c r="AH24" s="19" t="s">
        <v>1499</v>
      </c>
      <c r="AI24" s="19" t="s">
        <v>1500</v>
      </c>
      <c r="AJ24" s="45">
        <v>0</v>
      </c>
      <c r="AK24" s="45">
        <v>0</v>
      </c>
      <c r="AL24" s="19" t="s">
        <v>1501</v>
      </c>
      <c r="AM24" s="46">
        <v>51580</v>
      </c>
      <c r="AN24" s="46">
        <v>33060</v>
      </c>
      <c r="AO24" s="46">
        <v>18520</v>
      </c>
      <c r="AP24" s="45">
        <v>382.8</v>
      </c>
      <c r="AQ24" s="45"/>
      <c r="AR24" s="45" t="str">
        <f>IFERROR(VLOOKUP(AB24,'Pedidos marco'!$A$1:$D$10000,4,0)," ")</f>
        <v xml:space="preserve"> </v>
      </c>
      <c r="AS24" s="45">
        <f t="shared" si="0"/>
        <v>1</v>
      </c>
      <c r="AT24" s="45" t="str">
        <f t="shared" si="1"/>
        <v>01</v>
      </c>
      <c r="AU24" s="47">
        <v>33</v>
      </c>
      <c r="AV24" s="19" t="str">
        <f t="shared" si="2"/>
        <v>04 April</v>
      </c>
      <c r="AW24" s="19">
        <f t="shared" si="3"/>
        <v>0.58000000000000007</v>
      </c>
      <c r="AX24" s="19">
        <f t="shared" si="4"/>
        <v>11.6</v>
      </c>
      <c r="AY24" s="19" t="e">
        <f>VLOOKUP(AG24,Cías!$A$1:$E$10000,5,0)</f>
        <v>#N/A</v>
      </c>
      <c r="AZ24" s="19" t="str">
        <f t="shared" si="5"/>
        <v>1013478</v>
      </c>
      <c r="BA24" s="19" t="str">
        <f t="shared" si="6"/>
        <v>LANDAZURI CORDOVA IVAN OSWALDO</v>
      </c>
      <c r="BB24" s="19" t="e">
        <f>VLOOKUP(AG24,Cías!$A$1:$E$10000,3,0)</f>
        <v>#N/A</v>
      </c>
      <c r="BC24" s="19"/>
      <c r="BD24" s="19"/>
      <c r="BE24" s="19"/>
      <c r="BF24" s="19"/>
      <c r="BG24" s="19"/>
      <c r="BH24" s="19"/>
      <c r="BI24" s="19"/>
      <c r="BJ24" s="19"/>
    </row>
    <row r="25" spans="1:62" ht="15" x14ac:dyDescent="0.2">
      <c r="A25" s="19" t="s">
        <v>1806</v>
      </c>
      <c r="B25" s="19" t="s">
        <v>1479</v>
      </c>
      <c r="C25" s="43">
        <v>44652</v>
      </c>
      <c r="D25" s="44">
        <v>0.34930555555555998</v>
      </c>
      <c r="E25" s="19" t="s">
        <v>1807</v>
      </c>
      <c r="F25" s="19" t="s">
        <v>1481</v>
      </c>
      <c r="G25" s="19" t="s">
        <v>1481</v>
      </c>
      <c r="H25" s="45">
        <v>0</v>
      </c>
      <c r="I25" s="45">
        <v>0</v>
      </c>
      <c r="J25" s="19" t="s">
        <v>1482</v>
      </c>
      <c r="K25" s="19" t="s">
        <v>1808</v>
      </c>
      <c r="L25" s="19" t="s">
        <v>1809</v>
      </c>
      <c r="M25" s="19" t="s">
        <v>1810</v>
      </c>
      <c r="N25" s="19" t="s">
        <v>1806</v>
      </c>
      <c r="O25" s="19" t="s">
        <v>1811</v>
      </c>
      <c r="P25" s="19" t="s">
        <v>1812</v>
      </c>
      <c r="Q25" s="46">
        <v>32.92</v>
      </c>
      <c r="R25" s="19" t="s">
        <v>1488</v>
      </c>
      <c r="S25" s="19" t="s">
        <v>1663</v>
      </c>
      <c r="T25" s="19" t="s">
        <v>1664</v>
      </c>
      <c r="U25" s="19" t="s">
        <v>1665</v>
      </c>
      <c r="V25" s="19" t="s">
        <v>1666</v>
      </c>
      <c r="W25" s="19" t="s">
        <v>415</v>
      </c>
      <c r="X25" s="19" t="s">
        <v>1667</v>
      </c>
      <c r="Y25" s="19" t="s">
        <v>1668</v>
      </c>
      <c r="Z25" s="19" t="s">
        <v>1669</v>
      </c>
      <c r="AA25" s="46">
        <v>105</v>
      </c>
      <c r="AB25" s="19" t="s">
        <v>473</v>
      </c>
      <c r="AC25" s="19" t="s">
        <v>96</v>
      </c>
      <c r="AD25" s="19" t="s">
        <v>1813</v>
      </c>
      <c r="AE25" s="19" t="s">
        <v>1814</v>
      </c>
      <c r="AF25" s="19" t="s">
        <v>1497</v>
      </c>
      <c r="AG25" s="19" t="s">
        <v>1815</v>
      </c>
      <c r="AH25" s="19" t="s">
        <v>1499</v>
      </c>
      <c r="AI25" s="19" t="s">
        <v>1500</v>
      </c>
      <c r="AJ25" s="45">
        <v>0</v>
      </c>
      <c r="AK25" s="45">
        <v>0</v>
      </c>
      <c r="AL25" s="19" t="s">
        <v>1501</v>
      </c>
      <c r="AM25" s="46">
        <v>51240</v>
      </c>
      <c r="AN25" s="46">
        <v>32920</v>
      </c>
      <c r="AO25" s="46">
        <v>18320</v>
      </c>
      <c r="AP25" s="45">
        <v>305.83</v>
      </c>
      <c r="AQ25" s="45"/>
      <c r="AR25" s="45" t="str">
        <f>IFERROR(VLOOKUP(AB25,'Pedidos marco'!$A$1:$D$10000,4,0)," ")</f>
        <v xml:space="preserve"> </v>
      </c>
      <c r="AS25" s="45">
        <f t="shared" si="0"/>
        <v>1</v>
      </c>
      <c r="AT25" s="45" t="str">
        <f t="shared" si="1"/>
        <v>01</v>
      </c>
      <c r="AU25" s="47">
        <v>32.92</v>
      </c>
      <c r="AV25" s="19" t="str">
        <f t="shared" si="2"/>
        <v>04 April</v>
      </c>
      <c r="AW25" s="19">
        <f t="shared" si="3"/>
        <v>9.2900972053462922</v>
      </c>
      <c r="AX25" s="19">
        <f t="shared" si="4"/>
        <v>9.2900972053462922</v>
      </c>
      <c r="AY25" s="19" t="e">
        <f>VLOOKUP(AG25,Cías!$A$1:$E$10000,5,0)</f>
        <v>#N/A</v>
      </c>
      <c r="AZ25" s="19" t="str">
        <f t="shared" si="5"/>
        <v>1013227</v>
      </c>
      <c r="BA25" s="19" t="str">
        <f t="shared" si="6"/>
        <v>COMPAÑIA DE TRANSPORTE PESADO</v>
      </c>
      <c r="BB25" s="19" t="e">
        <f>VLOOKUP(AG25,Cías!$A$1:$E$10000,3,0)</f>
        <v>#N/A</v>
      </c>
      <c r="BC25" s="19"/>
      <c r="BD25" s="19"/>
      <c r="BE25" s="19"/>
      <c r="BF25" s="19"/>
      <c r="BG25" s="19"/>
      <c r="BH25" s="19"/>
      <c r="BI25" s="19"/>
      <c r="BJ25" s="19"/>
    </row>
    <row r="26" spans="1:62" ht="15" x14ac:dyDescent="0.2">
      <c r="A26" s="19" t="s">
        <v>1816</v>
      </c>
      <c r="B26" s="19" t="s">
        <v>1479</v>
      </c>
      <c r="C26" s="43">
        <v>44652</v>
      </c>
      <c r="D26" s="44">
        <v>0.35069444444443998</v>
      </c>
      <c r="E26" s="19" t="s">
        <v>1817</v>
      </c>
      <c r="F26" s="19" t="s">
        <v>1818</v>
      </c>
      <c r="G26" s="19" t="s">
        <v>1819</v>
      </c>
      <c r="H26" s="45">
        <v>3855.52</v>
      </c>
      <c r="I26" s="45">
        <v>4322.83</v>
      </c>
      <c r="J26" s="19" t="s">
        <v>1560</v>
      </c>
      <c r="K26" s="19" t="s">
        <v>1820</v>
      </c>
      <c r="L26" s="19" t="s">
        <v>1821</v>
      </c>
      <c r="M26" s="19" t="s">
        <v>1822</v>
      </c>
      <c r="N26" s="19" t="s">
        <v>1816</v>
      </c>
      <c r="O26" s="19" t="s">
        <v>1823</v>
      </c>
      <c r="P26" s="19" t="s">
        <v>1824</v>
      </c>
      <c r="Q26" s="46">
        <v>31.6</v>
      </c>
      <c r="R26" s="19" t="s">
        <v>1488</v>
      </c>
      <c r="S26" s="19" t="s">
        <v>1825</v>
      </c>
      <c r="T26" s="19" t="s">
        <v>1826</v>
      </c>
      <c r="U26" s="19" t="s">
        <v>1827</v>
      </c>
      <c r="V26" s="19" t="s">
        <v>1828</v>
      </c>
      <c r="W26" s="19" t="s">
        <v>1829</v>
      </c>
      <c r="X26" s="19" t="s">
        <v>1830</v>
      </c>
      <c r="Y26" s="19" t="s">
        <v>1831</v>
      </c>
      <c r="Z26" s="19" t="s">
        <v>1832</v>
      </c>
      <c r="AA26" s="46">
        <v>8</v>
      </c>
      <c r="AB26" s="19" t="s">
        <v>432</v>
      </c>
      <c r="AC26" s="19" t="s">
        <v>12</v>
      </c>
      <c r="AD26" s="19" t="s">
        <v>1833</v>
      </c>
      <c r="AE26" s="19" t="s">
        <v>1834</v>
      </c>
      <c r="AF26" s="19" t="s">
        <v>1497</v>
      </c>
      <c r="AG26" s="19" t="s">
        <v>1835</v>
      </c>
      <c r="AH26" s="19" t="s">
        <v>1499</v>
      </c>
      <c r="AI26" s="19" t="s">
        <v>1500</v>
      </c>
      <c r="AJ26" s="45">
        <v>0</v>
      </c>
      <c r="AK26" s="45">
        <v>0</v>
      </c>
      <c r="AL26" s="19" t="s">
        <v>1501</v>
      </c>
      <c r="AM26" s="46">
        <v>49780</v>
      </c>
      <c r="AN26" s="46">
        <v>31600</v>
      </c>
      <c r="AO26" s="46">
        <v>18180</v>
      </c>
      <c r="AP26" s="45">
        <v>111.23</v>
      </c>
      <c r="AQ26" s="45"/>
      <c r="AR26" s="45" t="str">
        <f>IFERROR(VLOOKUP(AB26,'Pedidos marco'!$A$1:$D$10000,4,0)," ")</f>
        <v xml:space="preserve"> </v>
      </c>
      <c r="AS26" s="45">
        <f t="shared" si="0"/>
        <v>1</v>
      </c>
      <c r="AT26" s="45" t="str">
        <f t="shared" si="1"/>
        <v>01</v>
      </c>
      <c r="AU26" s="47">
        <v>31.6</v>
      </c>
      <c r="AV26" s="19" t="str">
        <f t="shared" si="2"/>
        <v>04 April</v>
      </c>
      <c r="AW26" s="19">
        <f t="shared" si="3"/>
        <v>3.5199367088607594</v>
      </c>
      <c r="AX26" s="19">
        <f t="shared" si="4"/>
        <v>3.5199367088607594</v>
      </c>
      <c r="AY26" s="19" t="e">
        <f>VLOOKUP(AG26,Cías!$A$1:$E$10000,5,0)</f>
        <v>#N/A</v>
      </c>
      <c r="AZ26" s="19" t="str">
        <f t="shared" si="5"/>
        <v>1013966</v>
      </c>
      <c r="BA26" s="19" t="str">
        <f t="shared" si="6"/>
        <v>ALMEIDA CHICAIZA MIGUEL ANGEL</v>
      </c>
      <c r="BB26" s="19" t="e">
        <f>VLOOKUP(AG26,Cías!$A$1:$E$10000,3,0)</f>
        <v>#N/A</v>
      </c>
      <c r="BC26" s="19"/>
      <c r="BD26" s="19"/>
      <c r="BE26" s="19"/>
      <c r="BF26" s="19"/>
      <c r="BG26" s="19"/>
      <c r="BH26" s="19"/>
      <c r="BI26" s="19"/>
      <c r="BJ26" s="19"/>
    </row>
    <row r="27" spans="1:62" ht="15" x14ac:dyDescent="0.2">
      <c r="A27" s="19" t="s">
        <v>1836</v>
      </c>
      <c r="B27" s="19" t="s">
        <v>1479</v>
      </c>
      <c r="C27" s="43">
        <v>44652</v>
      </c>
      <c r="D27" s="44">
        <v>0.37569444444444</v>
      </c>
      <c r="E27" s="19" t="s">
        <v>1837</v>
      </c>
      <c r="F27" s="19" t="s">
        <v>1481</v>
      </c>
      <c r="G27" s="19" t="s">
        <v>1481</v>
      </c>
      <c r="H27" s="45">
        <v>0</v>
      </c>
      <c r="I27" s="45">
        <v>0</v>
      </c>
      <c r="J27" s="19" t="s">
        <v>1482</v>
      </c>
      <c r="K27" s="19" t="s">
        <v>1660</v>
      </c>
      <c r="L27" s="19" t="s">
        <v>1838</v>
      </c>
      <c r="M27" s="19" t="s">
        <v>1839</v>
      </c>
      <c r="N27" s="19" t="s">
        <v>1836</v>
      </c>
      <c r="O27" s="19" t="s">
        <v>1486</v>
      </c>
      <c r="P27" s="19" t="s">
        <v>1487</v>
      </c>
      <c r="Q27" s="46">
        <v>32.130000000000003</v>
      </c>
      <c r="R27" s="19" t="s">
        <v>1488</v>
      </c>
      <c r="S27" s="19" t="s">
        <v>1663</v>
      </c>
      <c r="T27" s="19" t="s">
        <v>1664</v>
      </c>
      <c r="U27" s="19" t="s">
        <v>1665</v>
      </c>
      <c r="V27" s="19" t="s">
        <v>1666</v>
      </c>
      <c r="W27" s="19" t="s">
        <v>415</v>
      </c>
      <c r="X27" s="19" t="s">
        <v>1667</v>
      </c>
      <c r="Y27" s="19" t="s">
        <v>1668</v>
      </c>
      <c r="Z27" s="19" t="s">
        <v>1669</v>
      </c>
      <c r="AA27" s="46">
        <v>105</v>
      </c>
      <c r="AB27" s="19" t="s">
        <v>473</v>
      </c>
      <c r="AC27" s="19" t="s">
        <v>96</v>
      </c>
      <c r="AD27" s="19" t="s">
        <v>1840</v>
      </c>
      <c r="AE27" s="19" t="s">
        <v>1841</v>
      </c>
      <c r="AF27" s="19" t="s">
        <v>1497</v>
      </c>
      <c r="AG27" s="19" t="s">
        <v>1842</v>
      </c>
      <c r="AH27" s="19" t="s">
        <v>1499</v>
      </c>
      <c r="AI27" s="19" t="s">
        <v>1500</v>
      </c>
      <c r="AJ27" s="45">
        <v>0</v>
      </c>
      <c r="AK27" s="45">
        <v>0</v>
      </c>
      <c r="AL27" s="19" t="s">
        <v>1501</v>
      </c>
      <c r="AM27" s="46">
        <v>50550</v>
      </c>
      <c r="AN27" s="46">
        <v>32130</v>
      </c>
      <c r="AO27" s="46">
        <v>18420</v>
      </c>
      <c r="AP27" s="45">
        <v>298.49</v>
      </c>
      <c r="AQ27" s="45"/>
      <c r="AR27" s="45" t="str">
        <f>IFERROR(VLOOKUP(AB27,'Pedidos marco'!$A$1:$D$10000,4,0)," ")</f>
        <v xml:space="preserve"> </v>
      </c>
      <c r="AS27" s="45">
        <f t="shared" si="0"/>
        <v>1</v>
      </c>
      <c r="AT27" s="45" t="str">
        <f t="shared" si="1"/>
        <v>01</v>
      </c>
      <c r="AU27" s="47">
        <v>32.130000000000003</v>
      </c>
      <c r="AV27" s="19" t="str">
        <f t="shared" si="2"/>
        <v>04 April</v>
      </c>
      <c r="AW27" s="19">
        <f t="shared" si="3"/>
        <v>9.2900715841892314</v>
      </c>
      <c r="AX27" s="19">
        <f t="shared" si="4"/>
        <v>9.2900715841892314</v>
      </c>
      <c r="AY27" s="19" t="e">
        <f>VLOOKUP(AG27,Cías!$A$1:$E$10000,5,0)</f>
        <v>#N/A</v>
      </c>
      <c r="AZ27" s="19" t="str">
        <f t="shared" si="5"/>
        <v>1013227</v>
      </c>
      <c r="BA27" s="19" t="str">
        <f t="shared" si="6"/>
        <v>COMPAÑIA DE TRANSPORTE PESADO</v>
      </c>
      <c r="BB27" s="19" t="e">
        <f>VLOOKUP(AG27,Cías!$A$1:$E$10000,3,0)</f>
        <v>#N/A</v>
      </c>
      <c r="BC27" s="19"/>
      <c r="BD27" s="19"/>
      <c r="BE27" s="19"/>
      <c r="BF27" s="19"/>
      <c r="BG27" s="19"/>
      <c r="BH27" s="19"/>
      <c r="BI27" s="19"/>
      <c r="BJ27" s="19"/>
    </row>
    <row r="28" spans="1:62" ht="15" x14ac:dyDescent="0.2">
      <c r="A28" s="19" t="s">
        <v>1843</v>
      </c>
      <c r="B28" s="19" t="s">
        <v>1479</v>
      </c>
      <c r="C28" s="43">
        <v>44652</v>
      </c>
      <c r="D28" s="44">
        <v>0.37847222222221999</v>
      </c>
      <c r="E28" s="19" t="s">
        <v>1844</v>
      </c>
      <c r="F28" s="19" t="s">
        <v>1481</v>
      </c>
      <c r="G28" s="19" t="s">
        <v>1481</v>
      </c>
      <c r="H28" s="45">
        <v>0</v>
      </c>
      <c r="I28" s="45">
        <v>0</v>
      </c>
      <c r="J28" s="19" t="s">
        <v>1482</v>
      </c>
      <c r="K28" s="19" t="s">
        <v>1845</v>
      </c>
      <c r="L28" s="19" t="s">
        <v>1846</v>
      </c>
      <c r="M28" s="19" t="s">
        <v>1847</v>
      </c>
      <c r="N28" s="19" t="s">
        <v>1843</v>
      </c>
      <c r="O28" s="19" t="s">
        <v>371</v>
      </c>
      <c r="P28" s="19" t="s">
        <v>372</v>
      </c>
      <c r="Q28" s="46">
        <v>360</v>
      </c>
      <c r="R28" s="19" t="s">
        <v>1544</v>
      </c>
      <c r="S28" s="19" t="s">
        <v>1545</v>
      </c>
      <c r="T28" s="19" t="s">
        <v>74</v>
      </c>
      <c r="U28" s="19" t="s">
        <v>1848</v>
      </c>
      <c r="V28" s="19" t="s">
        <v>1849</v>
      </c>
      <c r="W28" s="19" t="s">
        <v>1548</v>
      </c>
      <c r="X28" s="19" t="s">
        <v>1850</v>
      </c>
      <c r="Y28" s="19" t="s">
        <v>1684</v>
      </c>
      <c r="Z28" s="19" t="s">
        <v>1685</v>
      </c>
      <c r="AA28" s="46">
        <v>198</v>
      </c>
      <c r="AB28" s="19" t="s">
        <v>452</v>
      </c>
      <c r="AC28" s="19" t="s">
        <v>50</v>
      </c>
      <c r="AD28" s="19" t="s">
        <v>1851</v>
      </c>
      <c r="AE28" s="19" t="s">
        <v>1852</v>
      </c>
      <c r="AF28" s="19" t="s">
        <v>1554</v>
      </c>
      <c r="AG28" s="19" t="s">
        <v>1853</v>
      </c>
      <c r="AH28" s="19" t="s">
        <v>1499</v>
      </c>
      <c r="AI28" s="19" t="s">
        <v>1500</v>
      </c>
      <c r="AJ28" s="45">
        <v>0</v>
      </c>
      <c r="AK28" s="45">
        <v>0</v>
      </c>
      <c r="AL28" s="19" t="s">
        <v>1501</v>
      </c>
      <c r="AM28" s="46">
        <v>27070</v>
      </c>
      <c r="AN28" s="46">
        <v>18070</v>
      </c>
      <c r="AO28" s="46">
        <v>9000</v>
      </c>
      <c r="AP28" s="45">
        <v>266.39999999999998</v>
      </c>
      <c r="AQ28" s="45"/>
      <c r="AR28" s="45" t="str">
        <f>IFERROR(VLOOKUP(AB28,'Pedidos marco'!$A$1:$D$10000,4,0)," ")</f>
        <v xml:space="preserve"> </v>
      </c>
      <c r="AS28" s="45">
        <f t="shared" si="0"/>
        <v>1</v>
      </c>
      <c r="AT28" s="45" t="str">
        <f t="shared" si="1"/>
        <v>01</v>
      </c>
      <c r="AU28" s="47">
        <v>18</v>
      </c>
      <c r="AV28" s="19" t="str">
        <f t="shared" si="2"/>
        <v>04 April</v>
      </c>
      <c r="AW28" s="19">
        <f t="shared" si="3"/>
        <v>0.74</v>
      </c>
      <c r="AX28" s="19">
        <f t="shared" si="4"/>
        <v>14.799999999999999</v>
      </c>
      <c r="AY28" s="19" t="e">
        <f>VLOOKUP(AG28,Cías!$A$1:$E$10000,5,0)</f>
        <v>#N/A</v>
      </c>
      <c r="AZ28" s="19" t="str">
        <f t="shared" si="5"/>
        <v>1014062</v>
      </c>
      <c r="BA28" s="19" t="str">
        <f t="shared" si="6"/>
        <v>BENALCAZAR DE LA CRUZ MILTON PATRIC</v>
      </c>
      <c r="BB28" s="19" t="e">
        <f>VLOOKUP(AG28,Cías!$A$1:$E$10000,3,0)</f>
        <v>#N/A</v>
      </c>
      <c r="BC28" s="19"/>
      <c r="BD28" s="19"/>
      <c r="BE28" s="19"/>
      <c r="BF28" s="19"/>
      <c r="BG28" s="19"/>
      <c r="BH28" s="19"/>
      <c r="BI28" s="19"/>
      <c r="BJ28" s="19"/>
    </row>
    <row r="29" spans="1:62" ht="15" x14ac:dyDescent="0.2">
      <c r="A29" s="19" t="s">
        <v>1854</v>
      </c>
      <c r="B29" s="19" t="s">
        <v>1479</v>
      </c>
      <c r="C29" s="43">
        <v>44652</v>
      </c>
      <c r="D29" s="44">
        <v>0.39166666666666999</v>
      </c>
      <c r="E29" s="19" t="s">
        <v>1855</v>
      </c>
      <c r="F29" s="19" t="s">
        <v>1856</v>
      </c>
      <c r="G29" s="19" t="s">
        <v>1857</v>
      </c>
      <c r="H29" s="45">
        <v>836.4</v>
      </c>
      <c r="I29" s="45">
        <v>937.78</v>
      </c>
      <c r="J29" s="19" t="s">
        <v>1560</v>
      </c>
      <c r="K29" s="19" t="s">
        <v>1858</v>
      </c>
      <c r="L29" s="19" t="s">
        <v>1859</v>
      </c>
      <c r="M29" s="19" t="s">
        <v>1860</v>
      </c>
      <c r="N29" s="19" t="s">
        <v>1854</v>
      </c>
      <c r="O29" s="19" t="s">
        <v>371</v>
      </c>
      <c r="P29" s="19" t="s">
        <v>372</v>
      </c>
      <c r="Q29" s="46">
        <v>120</v>
      </c>
      <c r="R29" s="19" t="s">
        <v>1544</v>
      </c>
      <c r="S29" s="19" t="s">
        <v>1861</v>
      </c>
      <c r="T29" s="19" t="s">
        <v>1862</v>
      </c>
      <c r="U29" s="19" t="s">
        <v>1863</v>
      </c>
      <c r="V29" s="19" t="s">
        <v>1864</v>
      </c>
      <c r="W29" s="19" t="s">
        <v>1865</v>
      </c>
      <c r="X29" s="19" t="s">
        <v>1866</v>
      </c>
      <c r="Y29" s="19" t="s">
        <v>1867</v>
      </c>
      <c r="Z29" s="19" t="s">
        <v>1868</v>
      </c>
      <c r="AA29" s="46">
        <v>30</v>
      </c>
      <c r="AB29" s="19" t="s">
        <v>437</v>
      </c>
      <c r="AC29" s="19" t="s">
        <v>21</v>
      </c>
      <c r="AD29" s="19" t="s">
        <v>1869</v>
      </c>
      <c r="AE29" s="19" t="s">
        <v>1870</v>
      </c>
      <c r="AF29" s="19" t="s">
        <v>1719</v>
      </c>
      <c r="AG29" s="19" t="s">
        <v>1871</v>
      </c>
      <c r="AH29" s="19" t="s">
        <v>1499</v>
      </c>
      <c r="AI29" s="19" t="s">
        <v>1500</v>
      </c>
      <c r="AJ29" s="45">
        <v>0</v>
      </c>
      <c r="AK29" s="45">
        <v>0</v>
      </c>
      <c r="AL29" s="19" t="s">
        <v>1501</v>
      </c>
      <c r="AM29" s="46">
        <v>10268.333000000001</v>
      </c>
      <c r="AN29" s="46">
        <v>6015</v>
      </c>
      <c r="AO29" s="46">
        <v>4253.3329999999996</v>
      </c>
      <c r="AP29" s="45">
        <v>22.8</v>
      </c>
      <c r="AQ29" s="45"/>
      <c r="AR29" s="45" t="str">
        <f>IFERROR(VLOOKUP(AB29,'Pedidos marco'!$A$1:$D$10000,4,0)," ")</f>
        <v xml:space="preserve"> </v>
      </c>
      <c r="AS29" s="45">
        <f t="shared" si="0"/>
        <v>1</v>
      </c>
      <c r="AT29" s="45" t="str">
        <f t="shared" si="1"/>
        <v>01</v>
      </c>
      <c r="AU29" s="47">
        <v>6</v>
      </c>
      <c r="AV29" s="19" t="str">
        <f t="shared" si="2"/>
        <v>04 April</v>
      </c>
      <c r="AW29" s="19">
        <f t="shared" si="3"/>
        <v>0.19</v>
      </c>
      <c r="AX29" s="19">
        <f t="shared" si="4"/>
        <v>3.8000000000000003</v>
      </c>
      <c r="AY29" s="19" t="e">
        <f>VLOOKUP(AG29,Cías!$A$1:$E$10000,5,0)</f>
        <v>#N/A</v>
      </c>
      <c r="AZ29" s="19" t="str">
        <f t="shared" si="5"/>
        <v>1012808</v>
      </c>
      <c r="BA29" s="19" t="str">
        <f t="shared" si="6"/>
        <v>ALVAREZ GONZAGA LASTEÑA MARIANA</v>
      </c>
      <c r="BB29" s="19" t="e">
        <f>VLOOKUP(AG29,Cías!$A$1:$E$10000,3,0)</f>
        <v>#N/A</v>
      </c>
      <c r="BC29" s="19"/>
      <c r="BD29" s="19"/>
      <c r="BE29" s="19"/>
      <c r="BF29" s="19"/>
      <c r="BG29" s="19"/>
      <c r="BH29" s="19"/>
      <c r="BI29" s="19"/>
      <c r="BJ29" s="19"/>
    </row>
    <row r="30" spans="1:62" ht="15" x14ac:dyDescent="0.2">
      <c r="A30" s="19" t="s">
        <v>1854</v>
      </c>
      <c r="B30" s="19" t="s">
        <v>1479</v>
      </c>
      <c r="C30" s="43">
        <v>44652</v>
      </c>
      <c r="D30" s="44">
        <v>0.39166666666666999</v>
      </c>
      <c r="E30" s="19" t="s">
        <v>1872</v>
      </c>
      <c r="F30" s="19" t="s">
        <v>1873</v>
      </c>
      <c r="G30" s="19" t="s">
        <v>1874</v>
      </c>
      <c r="H30" s="45">
        <v>1521.6</v>
      </c>
      <c r="I30" s="45">
        <v>1706.03</v>
      </c>
      <c r="J30" s="19" t="s">
        <v>1560</v>
      </c>
      <c r="K30" s="19" t="s">
        <v>1875</v>
      </c>
      <c r="L30" s="19" t="s">
        <v>1876</v>
      </c>
      <c r="M30" s="19" t="s">
        <v>1877</v>
      </c>
      <c r="N30" s="19" t="s">
        <v>1854</v>
      </c>
      <c r="O30" s="19" t="s">
        <v>369</v>
      </c>
      <c r="P30" s="19" t="s">
        <v>370</v>
      </c>
      <c r="Q30" s="46">
        <v>240</v>
      </c>
      <c r="R30" s="19" t="s">
        <v>1544</v>
      </c>
      <c r="S30" s="19" t="s">
        <v>1861</v>
      </c>
      <c r="T30" s="19" t="s">
        <v>1862</v>
      </c>
      <c r="U30" s="19" t="s">
        <v>1863</v>
      </c>
      <c r="V30" s="19" t="s">
        <v>1864</v>
      </c>
      <c r="W30" s="19" t="s">
        <v>1865</v>
      </c>
      <c r="X30" s="19" t="s">
        <v>1866</v>
      </c>
      <c r="Y30" s="19" t="s">
        <v>1867</v>
      </c>
      <c r="Z30" s="19" t="s">
        <v>1868</v>
      </c>
      <c r="AA30" s="46">
        <v>30</v>
      </c>
      <c r="AB30" s="19" t="s">
        <v>437</v>
      </c>
      <c r="AC30" s="19" t="s">
        <v>21</v>
      </c>
      <c r="AD30" s="19" t="s">
        <v>1869</v>
      </c>
      <c r="AE30" s="19" t="s">
        <v>1870</v>
      </c>
      <c r="AF30" s="19" t="s">
        <v>1719</v>
      </c>
      <c r="AG30" s="19" t="s">
        <v>1871</v>
      </c>
      <c r="AH30" s="19" t="s">
        <v>1499</v>
      </c>
      <c r="AI30" s="19" t="s">
        <v>1500</v>
      </c>
      <c r="AJ30" s="45">
        <v>0</v>
      </c>
      <c r="AK30" s="45">
        <v>0</v>
      </c>
      <c r="AL30" s="19" t="s">
        <v>1501</v>
      </c>
      <c r="AM30" s="46">
        <v>16283.333000000001</v>
      </c>
      <c r="AN30" s="46">
        <v>12030</v>
      </c>
      <c r="AO30" s="46">
        <v>4253.3329999999996</v>
      </c>
      <c r="AP30" s="45">
        <v>45.6</v>
      </c>
      <c r="AQ30" s="45"/>
      <c r="AR30" s="45" t="str">
        <f>IFERROR(VLOOKUP(AB30,'Pedidos marco'!$A$1:$D$10000,4,0)," ")</f>
        <v xml:space="preserve"> </v>
      </c>
      <c r="AS30" s="45">
        <f t="shared" si="0"/>
        <v>1</v>
      </c>
      <c r="AT30" s="45" t="str">
        <f t="shared" si="1"/>
        <v>01</v>
      </c>
      <c r="AU30" s="47">
        <v>12</v>
      </c>
      <c r="AV30" s="19" t="str">
        <f t="shared" si="2"/>
        <v>04 April</v>
      </c>
      <c r="AW30" s="19">
        <f t="shared" si="3"/>
        <v>0.19</v>
      </c>
      <c r="AX30" s="19">
        <f t="shared" si="4"/>
        <v>3.8000000000000003</v>
      </c>
      <c r="AY30" s="19" t="e">
        <f>VLOOKUP(AG30,Cías!$A$1:$E$10000,5,0)</f>
        <v>#N/A</v>
      </c>
      <c r="AZ30" s="19" t="str">
        <f t="shared" si="5"/>
        <v>1012808</v>
      </c>
      <c r="BA30" s="19" t="str">
        <f t="shared" si="6"/>
        <v>ALVAREZ GONZAGA LASTEÑA MARIANA</v>
      </c>
      <c r="BB30" s="19" t="e">
        <f>VLOOKUP(AG30,Cías!$A$1:$E$10000,3,0)</f>
        <v>#N/A</v>
      </c>
      <c r="BC30" s="19"/>
      <c r="BD30" s="19"/>
      <c r="BE30" s="19"/>
      <c r="BF30" s="19"/>
      <c r="BG30" s="19"/>
      <c r="BH30" s="19"/>
      <c r="BI30" s="19"/>
      <c r="BJ30" s="19"/>
    </row>
    <row r="31" spans="1:62" ht="15" x14ac:dyDescent="0.2">
      <c r="A31" s="19" t="s">
        <v>1854</v>
      </c>
      <c r="B31" s="19" t="s">
        <v>1479</v>
      </c>
      <c r="C31" s="43">
        <v>44652</v>
      </c>
      <c r="D31" s="44">
        <v>0.39166666666666999</v>
      </c>
      <c r="E31" s="19" t="s">
        <v>1878</v>
      </c>
      <c r="F31" s="19" t="s">
        <v>1879</v>
      </c>
      <c r="G31" s="19" t="s">
        <v>1880</v>
      </c>
      <c r="H31" s="45">
        <v>828</v>
      </c>
      <c r="I31" s="45">
        <v>928.36</v>
      </c>
      <c r="J31" s="19" t="s">
        <v>1560</v>
      </c>
      <c r="K31" s="19" t="s">
        <v>1881</v>
      </c>
      <c r="L31" s="19" t="s">
        <v>1882</v>
      </c>
      <c r="M31" s="19" t="s">
        <v>1883</v>
      </c>
      <c r="N31" s="19" t="s">
        <v>1854</v>
      </c>
      <c r="O31" s="19" t="s">
        <v>367</v>
      </c>
      <c r="P31" s="19" t="s">
        <v>368</v>
      </c>
      <c r="Q31" s="46">
        <v>120</v>
      </c>
      <c r="R31" s="19" t="s">
        <v>1544</v>
      </c>
      <c r="S31" s="19" t="s">
        <v>1861</v>
      </c>
      <c r="T31" s="19" t="s">
        <v>1862</v>
      </c>
      <c r="U31" s="19" t="s">
        <v>1863</v>
      </c>
      <c r="V31" s="19" t="s">
        <v>1864</v>
      </c>
      <c r="W31" s="19" t="s">
        <v>1865</v>
      </c>
      <c r="X31" s="19" t="s">
        <v>1866</v>
      </c>
      <c r="Y31" s="19" t="s">
        <v>1867</v>
      </c>
      <c r="Z31" s="19" t="s">
        <v>1868</v>
      </c>
      <c r="AA31" s="46">
        <v>30</v>
      </c>
      <c r="AB31" s="19" t="s">
        <v>437</v>
      </c>
      <c r="AC31" s="19" t="s">
        <v>21</v>
      </c>
      <c r="AD31" s="19" t="s">
        <v>1869</v>
      </c>
      <c r="AE31" s="19" t="s">
        <v>1870</v>
      </c>
      <c r="AF31" s="19" t="s">
        <v>1719</v>
      </c>
      <c r="AG31" s="19" t="s">
        <v>1871</v>
      </c>
      <c r="AH31" s="19" t="s">
        <v>1499</v>
      </c>
      <c r="AI31" s="19" t="s">
        <v>1500</v>
      </c>
      <c r="AJ31" s="45">
        <v>0</v>
      </c>
      <c r="AK31" s="45">
        <v>0</v>
      </c>
      <c r="AL31" s="19" t="s">
        <v>1501</v>
      </c>
      <c r="AM31" s="46">
        <v>10268.333000000001</v>
      </c>
      <c r="AN31" s="46">
        <v>6015</v>
      </c>
      <c r="AO31" s="46">
        <v>4253.3329999999996</v>
      </c>
      <c r="AP31" s="45">
        <v>22.8</v>
      </c>
      <c r="AQ31" s="45"/>
      <c r="AR31" s="45" t="str">
        <f>IFERROR(VLOOKUP(AB31,'Pedidos marco'!$A$1:$D$10000,4,0)," ")</f>
        <v xml:space="preserve"> </v>
      </c>
      <c r="AS31" s="45">
        <f t="shared" si="0"/>
        <v>1</v>
      </c>
      <c r="AT31" s="45" t="str">
        <f t="shared" si="1"/>
        <v>01</v>
      </c>
      <c r="AU31" s="47">
        <v>6</v>
      </c>
      <c r="AV31" s="19" t="str">
        <f t="shared" si="2"/>
        <v>04 April</v>
      </c>
      <c r="AW31" s="19">
        <f t="shared" si="3"/>
        <v>0.19</v>
      </c>
      <c r="AX31" s="19">
        <f t="shared" si="4"/>
        <v>3.8000000000000003</v>
      </c>
      <c r="AY31" s="19" t="e">
        <f>VLOOKUP(AG31,Cías!$A$1:$E$10000,5,0)</f>
        <v>#N/A</v>
      </c>
      <c r="AZ31" s="19" t="str">
        <f t="shared" si="5"/>
        <v>1012808</v>
      </c>
      <c r="BA31" s="19" t="str">
        <f t="shared" si="6"/>
        <v>ALVAREZ GONZAGA LASTEÑA MARIANA</v>
      </c>
      <c r="BB31" s="19" t="e">
        <f>VLOOKUP(AG31,Cías!$A$1:$E$10000,3,0)</f>
        <v>#N/A</v>
      </c>
      <c r="BC31" s="19"/>
      <c r="BD31" s="19"/>
      <c r="BE31" s="19"/>
      <c r="BF31" s="19"/>
      <c r="BG31" s="19"/>
      <c r="BH31" s="19"/>
      <c r="BI31" s="19"/>
      <c r="BJ31" s="19"/>
    </row>
    <row r="32" spans="1:62" ht="15" x14ac:dyDescent="0.2">
      <c r="A32" s="19" t="s">
        <v>1884</v>
      </c>
      <c r="B32" s="19" t="s">
        <v>1479</v>
      </c>
      <c r="C32" s="43">
        <v>44652</v>
      </c>
      <c r="D32" s="44">
        <v>0.39861111111110997</v>
      </c>
      <c r="E32" s="19" t="s">
        <v>1885</v>
      </c>
      <c r="F32" s="19" t="s">
        <v>1481</v>
      </c>
      <c r="G32" s="19" t="s">
        <v>1481</v>
      </c>
      <c r="H32" s="45">
        <v>0</v>
      </c>
      <c r="I32" s="45">
        <v>0</v>
      </c>
      <c r="J32" s="19" t="s">
        <v>1482</v>
      </c>
      <c r="K32" s="19" t="s">
        <v>1808</v>
      </c>
      <c r="L32" s="19" t="s">
        <v>1886</v>
      </c>
      <c r="M32" s="19" t="s">
        <v>1887</v>
      </c>
      <c r="N32" s="19" t="s">
        <v>1884</v>
      </c>
      <c r="O32" s="19" t="s">
        <v>1811</v>
      </c>
      <c r="P32" s="19" t="s">
        <v>1812</v>
      </c>
      <c r="Q32" s="46">
        <v>31.6</v>
      </c>
      <c r="R32" s="19" t="s">
        <v>1488</v>
      </c>
      <c r="S32" s="19" t="s">
        <v>1663</v>
      </c>
      <c r="T32" s="19" t="s">
        <v>1664</v>
      </c>
      <c r="U32" s="19" t="s">
        <v>1665</v>
      </c>
      <c r="V32" s="19" t="s">
        <v>1666</v>
      </c>
      <c r="W32" s="19" t="s">
        <v>415</v>
      </c>
      <c r="X32" s="19" t="s">
        <v>1667</v>
      </c>
      <c r="Y32" s="19" t="s">
        <v>1668</v>
      </c>
      <c r="Z32" s="19" t="s">
        <v>1669</v>
      </c>
      <c r="AA32" s="46">
        <v>105</v>
      </c>
      <c r="AB32" s="19" t="s">
        <v>473</v>
      </c>
      <c r="AC32" s="19" t="s">
        <v>96</v>
      </c>
      <c r="AD32" s="19" t="s">
        <v>1888</v>
      </c>
      <c r="AE32" s="19" t="s">
        <v>1889</v>
      </c>
      <c r="AF32" s="19" t="s">
        <v>1497</v>
      </c>
      <c r="AG32" s="19" t="s">
        <v>1890</v>
      </c>
      <c r="AH32" s="19" t="s">
        <v>1499</v>
      </c>
      <c r="AI32" s="19" t="s">
        <v>1500</v>
      </c>
      <c r="AJ32" s="45">
        <v>0</v>
      </c>
      <c r="AK32" s="45">
        <v>0</v>
      </c>
      <c r="AL32" s="19" t="s">
        <v>1501</v>
      </c>
      <c r="AM32" s="46">
        <v>49750</v>
      </c>
      <c r="AN32" s="46">
        <v>31600</v>
      </c>
      <c r="AO32" s="46">
        <v>18150</v>
      </c>
      <c r="AP32" s="45">
        <v>293.56</v>
      </c>
      <c r="AQ32" s="45"/>
      <c r="AR32" s="45" t="str">
        <f>IFERROR(VLOOKUP(AB32,'Pedidos marco'!$A$1:$D$10000,4,0)," ")</f>
        <v xml:space="preserve"> </v>
      </c>
      <c r="AS32" s="45">
        <f t="shared" si="0"/>
        <v>1</v>
      </c>
      <c r="AT32" s="45" t="str">
        <f t="shared" si="1"/>
        <v>01</v>
      </c>
      <c r="AU32" s="47">
        <v>31.6</v>
      </c>
      <c r="AV32" s="19" t="str">
        <f t="shared" si="2"/>
        <v>04 April</v>
      </c>
      <c r="AW32" s="19">
        <f t="shared" si="3"/>
        <v>9.2898734177215179</v>
      </c>
      <c r="AX32" s="19">
        <f t="shared" si="4"/>
        <v>9.2898734177215179</v>
      </c>
      <c r="AY32" s="19" t="e">
        <f>VLOOKUP(AG32,Cías!$A$1:$E$10000,5,0)</f>
        <v>#N/A</v>
      </c>
      <c r="AZ32" s="19" t="str">
        <f t="shared" si="5"/>
        <v>1013227</v>
      </c>
      <c r="BA32" s="19" t="str">
        <f t="shared" si="6"/>
        <v>COMPAÑIA DE TRANSPORTE PESADO</v>
      </c>
      <c r="BB32" s="19" t="e">
        <f>VLOOKUP(AG32,Cías!$A$1:$E$10000,3,0)</f>
        <v>#N/A</v>
      </c>
      <c r="BC32" s="19"/>
      <c r="BD32" s="19"/>
      <c r="BE32" s="19"/>
      <c r="BF32" s="19"/>
      <c r="BG32" s="19"/>
      <c r="BH32" s="19"/>
      <c r="BI32" s="19"/>
      <c r="BJ32" s="19"/>
    </row>
    <row r="33" spans="1:62" ht="15" x14ac:dyDescent="0.2">
      <c r="A33" s="19" t="s">
        <v>1891</v>
      </c>
      <c r="B33" s="19" t="s">
        <v>1479</v>
      </c>
      <c r="C33" s="43">
        <v>44652</v>
      </c>
      <c r="D33" s="44">
        <v>0.40763888888888999</v>
      </c>
      <c r="E33" s="19" t="s">
        <v>1892</v>
      </c>
      <c r="F33" s="19" t="s">
        <v>1893</v>
      </c>
      <c r="G33" s="19" t="s">
        <v>1894</v>
      </c>
      <c r="H33" s="45">
        <v>4316.3999999999996</v>
      </c>
      <c r="I33" s="45">
        <v>4839.58</v>
      </c>
      <c r="J33" s="19" t="s">
        <v>1560</v>
      </c>
      <c r="K33" s="19" t="s">
        <v>1895</v>
      </c>
      <c r="L33" s="19" t="s">
        <v>1896</v>
      </c>
      <c r="M33" s="19" t="s">
        <v>1897</v>
      </c>
      <c r="N33" s="19" t="s">
        <v>1891</v>
      </c>
      <c r="O33" s="19" t="s">
        <v>371</v>
      </c>
      <c r="P33" s="19" t="s">
        <v>372</v>
      </c>
      <c r="Q33" s="46">
        <v>660</v>
      </c>
      <c r="R33" s="19" t="s">
        <v>1544</v>
      </c>
      <c r="S33" s="19" t="s">
        <v>1898</v>
      </c>
      <c r="T33" s="19" t="s">
        <v>1899</v>
      </c>
      <c r="U33" s="19" t="s">
        <v>1900</v>
      </c>
      <c r="V33" s="19" t="s">
        <v>1901</v>
      </c>
      <c r="W33" s="19" t="s">
        <v>1548</v>
      </c>
      <c r="X33" s="19" t="s">
        <v>1902</v>
      </c>
      <c r="Y33" s="19" t="s">
        <v>1684</v>
      </c>
      <c r="Z33" s="19" t="s">
        <v>1685</v>
      </c>
      <c r="AA33" s="46">
        <v>198</v>
      </c>
      <c r="AB33" s="19" t="s">
        <v>525</v>
      </c>
      <c r="AC33" s="19" t="s">
        <v>202</v>
      </c>
      <c r="AD33" s="19" t="s">
        <v>1903</v>
      </c>
      <c r="AE33" s="19" t="s">
        <v>1904</v>
      </c>
      <c r="AF33" s="19" t="s">
        <v>1592</v>
      </c>
      <c r="AG33" s="19" t="s">
        <v>1905</v>
      </c>
      <c r="AH33" s="19" t="s">
        <v>1499</v>
      </c>
      <c r="AI33" s="19" t="s">
        <v>1500</v>
      </c>
      <c r="AJ33" s="45">
        <v>0</v>
      </c>
      <c r="AK33" s="45">
        <v>0</v>
      </c>
      <c r="AL33" s="19" t="s">
        <v>1501</v>
      </c>
      <c r="AM33" s="46">
        <v>50700</v>
      </c>
      <c r="AN33" s="46">
        <v>33100</v>
      </c>
      <c r="AO33" s="46">
        <v>17600</v>
      </c>
      <c r="AP33" s="45">
        <v>488.4</v>
      </c>
      <c r="AQ33" s="45"/>
      <c r="AR33" s="45" t="str">
        <f>IFERROR(VLOOKUP(AB33,'Pedidos marco'!$A$1:$D$10000,4,0)," ")</f>
        <v xml:space="preserve"> </v>
      </c>
      <c r="AS33" s="45">
        <f t="shared" si="0"/>
        <v>1</v>
      </c>
      <c r="AT33" s="45" t="str">
        <f t="shared" si="1"/>
        <v>01</v>
      </c>
      <c r="AU33" s="47">
        <v>33</v>
      </c>
      <c r="AV33" s="19" t="str">
        <f t="shared" si="2"/>
        <v>04 April</v>
      </c>
      <c r="AW33" s="19">
        <f t="shared" si="3"/>
        <v>0.74</v>
      </c>
      <c r="AX33" s="19">
        <f t="shared" si="4"/>
        <v>14.799999999999999</v>
      </c>
      <c r="AY33" s="19" t="e">
        <f>VLOOKUP(AG33,Cías!$A$1:$E$10000,5,0)</f>
        <v>#N/A</v>
      </c>
      <c r="AZ33" s="19" t="str">
        <f t="shared" si="5"/>
        <v>1017066</v>
      </c>
      <c r="BA33" s="19" t="str">
        <f t="shared" si="6"/>
        <v>MISE MISE NESTOR SALOMON</v>
      </c>
      <c r="BB33" s="19" t="e">
        <f>VLOOKUP(AG33,Cías!$A$1:$E$10000,3,0)</f>
        <v>#N/A</v>
      </c>
      <c r="BC33" s="19"/>
      <c r="BD33" s="19"/>
      <c r="BE33" s="19"/>
      <c r="BF33" s="19"/>
      <c r="BG33" s="19"/>
      <c r="BH33" s="19"/>
      <c r="BI33" s="19"/>
      <c r="BJ33" s="19"/>
    </row>
    <row r="34" spans="1:62" ht="15" x14ac:dyDescent="0.2">
      <c r="A34" s="19" t="s">
        <v>1906</v>
      </c>
      <c r="B34" s="19" t="s">
        <v>1479</v>
      </c>
      <c r="C34" s="43">
        <v>44652</v>
      </c>
      <c r="D34" s="44">
        <v>0.41041666666666998</v>
      </c>
      <c r="E34" s="19" t="s">
        <v>1907</v>
      </c>
      <c r="F34" s="19" t="s">
        <v>1908</v>
      </c>
      <c r="G34" s="19" t="s">
        <v>1909</v>
      </c>
      <c r="H34" s="45">
        <v>2439.65</v>
      </c>
      <c r="I34" s="45">
        <v>2735.35</v>
      </c>
      <c r="J34" s="19" t="s">
        <v>1560</v>
      </c>
      <c r="K34" s="19" t="s">
        <v>1910</v>
      </c>
      <c r="L34" s="19" t="s">
        <v>1911</v>
      </c>
      <c r="M34" s="19" t="s">
        <v>1912</v>
      </c>
      <c r="N34" s="19" t="s">
        <v>1906</v>
      </c>
      <c r="O34" s="19" t="s">
        <v>367</v>
      </c>
      <c r="P34" s="19" t="s">
        <v>368</v>
      </c>
      <c r="Q34" s="46">
        <v>360</v>
      </c>
      <c r="R34" s="19" t="s">
        <v>1544</v>
      </c>
      <c r="S34" s="19" t="s">
        <v>1913</v>
      </c>
      <c r="T34" s="19" t="s">
        <v>1914</v>
      </c>
      <c r="U34" s="19" t="s">
        <v>1915</v>
      </c>
      <c r="V34" s="19" t="s">
        <v>1916</v>
      </c>
      <c r="W34" s="19" t="s">
        <v>1917</v>
      </c>
      <c r="X34" s="19" t="s">
        <v>1918</v>
      </c>
      <c r="Y34" s="19" t="s">
        <v>1919</v>
      </c>
      <c r="Z34" s="19" t="s">
        <v>1920</v>
      </c>
      <c r="AA34" s="46">
        <v>150</v>
      </c>
      <c r="AB34" s="19" t="s">
        <v>474</v>
      </c>
      <c r="AC34" s="19" t="s">
        <v>98</v>
      </c>
      <c r="AD34" s="19" t="s">
        <v>1921</v>
      </c>
      <c r="AE34" s="19" t="s">
        <v>1481</v>
      </c>
      <c r="AF34" s="19" t="s">
        <v>1554</v>
      </c>
      <c r="AG34" s="19" t="s">
        <v>1922</v>
      </c>
      <c r="AH34" s="19" t="s">
        <v>1499</v>
      </c>
      <c r="AI34" s="19" t="s">
        <v>1500</v>
      </c>
      <c r="AJ34" s="45">
        <v>0</v>
      </c>
      <c r="AK34" s="45">
        <v>0</v>
      </c>
      <c r="AL34" s="19" t="s">
        <v>1501</v>
      </c>
      <c r="AM34" s="46">
        <v>27090</v>
      </c>
      <c r="AN34" s="46">
        <v>18040</v>
      </c>
      <c r="AO34" s="46">
        <v>9050</v>
      </c>
      <c r="AP34" s="45">
        <v>234</v>
      </c>
      <c r="AQ34" s="45"/>
      <c r="AR34" s="45" t="str">
        <f>IFERROR(VLOOKUP(AB34,'Pedidos marco'!$A$1:$D$10000,4,0)," ")</f>
        <v xml:space="preserve"> </v>
      </c>
      <c r="AS34" s="45">
        <f t="shared" si="0"/>
        <v>1</v>
      </c>
      <c r="AT34" s="45" t="str">
        <f t="shared" si="1"/>
        <v>01</v>
      </c>
      <c r="AU34" s="47">
        <v>18</v>
      </c>
      <c r="AV34" s="19" t="str">
        <f t="shared" si="2"/>
        <v>04 April</v>
      </c>
      <c r="AW34" s="19">
        <f t="shared" si="3"/>
        <v>0.65</v>
      </c>
      <c r="AX34" s="19">
        <f t="shared" si="4"/>
        <v>13</v>
      </c>
      <c r="AY34" s="19" t="e">
        <f>VLOOKUP(AG34,Cías!$A$1:$E$10000,5,0)</f>
        <v>#N/A</v>
      </c>
      <c r="AZ34" s="19" t="str">
        <f t="shared" si="5"/>
        <v>1014104</v>
      </c>
      <c r="BA34" s="19" t="str">
        <f t="shared" si="6"/>
        <v>CORDOVA MEDIAVILLA ANDERSON OMAR</v>
      </c>
      <c r="BB34" s="19" t="e">
        <f>VLOOKUP(AG34,Cías!$A$1:$E$10000,3,0)</f>
        <v>#N/A</v>
      </c>
      <c r="BC34" s="19"/>
      <c r="BD34" s="19"/>
      <c r="BE34" s="19"/>
      <c r="BF34" s="19"/>
      <c r="BG34" s="19"/>
      <c r="BH34" s="19"/>
      <c r="BI34" s="19"/>
      <c r="BJ34" s="19"/>
    </row>
    <row r="35" spans="1:62" ht="15" x14ac:dyDescent="0.2">
      <c r="A35" s="19" t="s">
        <v>1923</v>
      </c>
      <c r="B35" s="19" t="s">
        <v>1479</v>
      </c>
      <c r="C35" s="43">
        <v>44652</v>
      </c>
      <c r="D35" s="44">
        <v>0.41111111111110998</v>
      </c>
      <c r="E35" s="19" t="s">
        <v>1924</v>
      </c>
      <c r="F35" s="19" t="s">
        <v>1925</v>
      </c>
      <c r="G35" s="19" t="s">
        <v>1926</v>
      </c>
      <c r="H35" s="45">
        <v>3238.68</v>
      </c>
      <c r="I35" s="45">
        <v>3631.23</v>
      </c>
      <c r="J35" s="19" t="s">
        <v>1560</v>
      </c>
      <c r="K35" s="19" t="s">
        <v>1927</v>
      </c>
      <c r="L35" s="19" t="s">
        <v>1928</v>
      </c>
      <c r="M35" s="19" t="s">
        <v>1929</v>
      </c>
      <c r="N35" s="19" t="s">
        <v>1923</v>
      </c>
      <c r="O35" s="19" t="s">
        <v>367</v>
      </c>
      <c r="P35" s="19" t="s">
        <v>368</v>
      </c>
      <c r="Q35" s="46">
        <v>480</v>
      </c>
      <c r="R35" s="19" t="s">
        <v>1544</v>
      </c>
      <c r="S35" s="19" t="s">
        <v>1913</v>
      </c>
      <c r="T35" s="19" t="s">
        <v>1914</v>
      </c>
      <c r="U35" s="19" t="s">
        <v>1930</v>
      </c>
      <c r="V35" s="19" t="s">
        <v>1931</v>
      </c>
      <c r="W35" s="19" t="s">
        <v>1829</v>
      </c>
      <c r="X35" s="19" t="s">
        <v>1932</v>
      </c>
      <c r="Y35" s="19" t="s">
        <v>1831</v>
      </c>
      <c r="Z35" s="19" t="s">
        <v>1832</v>
      </c>
      <c r="AA35" s="46">
        <v>8</v>
      </c>
      <c r="AB35" s="19" t="s">
        <v>593</v>
      </c>
      <c r="AC35" s="19" t="s">
        <v>343</v>
      </c>
      <c r="AD35" s="19" t="s">
        <v>1933</v>
      </c>
      <c r="AE35" s="19" t="s">
        <v>1934</v>
      </c>
      <c r="AF35" s="19" t="s">
        <v>1719</v>
      </c>
      <c r="AG35" s="19" t="s">
        <v>1935</v>
      </c>
      <c r="AH35" s="19" t="s">
        <v>1594</v>
      </c>
      <c r="AI35" s="19" t="s">
        <v>1595</v>
      </c>
      <c r="AJ35" s="45">
        <v>0.05</v>
      </c>
      <c r="AK35" s="45">
        <v>24</v>
      </c>
      <c r="AL35" s="19" t="s">
        <v>1501</v>
      </c>
      <c r="AM35" s="46">
        <v>38930</v>
      </c>
      <c r="AN35" s="46">
        <v>24030</v>
      </c>
      <c r="AO35" s="46">
        <v>14900</v>
      </c>
      <c r="AP35" s="45">
        <v>43.2</v>
      </c>
      <c r="AQ35" s="45"/>
      <c r="AR35" s="45" t="str">
        <f>IFERROR(VLOOKUP(AB35,'Pedidos marco'!$A$1:$D$10000,4,0)," ")</f>
        <v xml:space="preserve"> </v>
      </c>
      <c r="AS35" s="45">
        <f t="shared" si="0"/>
        <v>1</v>
      </c>
      <c r="AT35" s="45" t="str">
        <f t="shared" si="1"/>
        <v>01</v>
      </c>
      <c r="AU35" s="47">
        <v>24</v>
      </c>
      <c r="AV35" s="19" t="str">
        <f t="shared" si="2"/>
        <v>04 April</v>
      </c>
      <c r="AW35" s="19">
        <f t="shared" si="3"/>
        <v>9.0000000000000011E-2</v>
      </c>
      <c r="AX35" s="19">
        <f t="shared" si="4"/>
        <v>1.8</v>
      </c>
      <c r="AY35" s="19" t="e">
        <f>VLOOKUP(AG35,Cías!$A$1:$E$10000,5,0)</f>
        <v>#N/A</v>
      </c>
      <c r="AZ35" s="19" t="str">
        <f t="shared" si="5"/>
        <v>1013102</v>
      </c>
      <c r="BA35" s="19" t="str">
        <f t="shared" si="6"/>
        <v>VIZCAINO FLORES JENNY NARCISA</v>
      </c>
      <c r="BB35" s="19" t="e">
        <f>VLOOKUP(AG35,Cías!$A$1:$E$10000,3,0)</f>
        <v>#N/A</v>
      </c>
      <c r="BC35" s="19"/>
      <c r="BD35" s="19"/>
      <c r="BE35" s="19"/>
      <c r="BF35" s="19"/>
      <c r="BG35" s="19"/>
      <c r="BH35" s="19"/>
      <c r="BI35" s="19"/>
      <c r="BJ35" s="19"/>
    </row>
    <row r="36" spans="1:62" ht="15" x14ac:dyDescent="0.2">
      <c r="A36" s="19" t="s">
        <v>1936</v>
      </c>
      <c r="B36" s="19" t="s">
        <v>1479</v>
      </c>
      <c r="C36" s="43">
        <v>44652</v>
      </c>
      <c r="D36" s="44">
        <v>0.41249999999999998</v>
      </c>
      <c r="E36" s="19" t="s">
        <v>1937</v>
      </c>
      <c r="F36" s="19" t="s">
        <v>1938</v>
      </c>
      <c r="G36" s="19" t="s">
        <v>1939</v>
      </c>
      <c r="H36" s="45">
        <v>2509.1999999999998</v>
      </c>
      <c r="I36" s="45">
        <v>2813.33</v>
      </c>
      <c r="J36" s="19" t="s">
        <v>1560</v>
      </c>
      <c r="K36" s="19" t="s">
        <v>1940</v>
      </c>
      <c r="L36" s="19" t="s">
        <v>1941</v>
      </c>
      <c r="M36" s="19" t="s">
        <v>1942</v>
      </c>
      <c r="N36" s="19" t="s">
        <v>1936</v>
      </c>
      <c r="O36" s="19" t="s">
        <v>371</v>
      </c>
      <c r="P36" s="19" t="s">
        <v>372</v>
      </c>
      <c r="Q36" s="46">
        <v>360</v>
      </c>
      <c r="R36" s="19" t="s">
        <v>1544</v>
      </c>
      <c r="S36" s="19" t="s">
        <v>1825</v>
      </c>
      <c r="T36" s="19" t="s">
        <v>1826</v>
      </c>
      <c r="U36" s="19" t="s">
        <v>1943</v>
      </c>
      <c r="V36" s="19" t="s">
        <v>1944</v>
      </c>
      <c r="W36" s="19" t="s">
        <v>1917</v>
      </c>
      <c r="X36" s="19" t="s">
        <v>1945</v>
      </c>
      <c r="Y36" s="19" t="s">
        <v>1946</v>
      </c>
      <c r="Z36" s="19" t="s">
        <v>1947</v>
      </c>
      <c r="AA36" s="46">
        <v>15</v>
      </c>
      <c r="AB36" s="19" t="s">
        <v>479</v>
      </c>
      <c r="AC36" s="19" t="s">
        <v>108</v>
      </c>
      <c r="AD36" s="19" t="s">
        <v>1948</v>
      </c>
      <c r="AE36" s="19" t="s">
        <v>1949</v>
      </c>
      <c r="AF36" s="19" t="s">
        <v>1554</v>
      </c>
      <c r="AG36" s="19" t="s">
        <v>1950</v>
      </c>
      <c r="AH36" s="19" t="s">
        <v>1499</v>
      </c>
      <c r="AI36" s="19" t="s">
        <v>1500</v>
      </c>
      <c r="AJ36" s="45">
        <v>0</v>
      </c>
      <c r="AK36" s="45">
        <v>0</v>
      </c>
      <c r="AL36" s="19" t="s">
        <v>1501</v>
      </c>
      <c r="AM36" s="46">
        <v>27060</v>
      </c>
      <c r="AN36" s="46">
        <v>18070</v>
      </c>
      <c r="AO36" s="46">
        <v>8990</v>
      </c>
      <c r="AP36" s="45">
        <v>54</v>
      </c>
      <c r="AQ36" s="45"/>
      <c r="AR36" s="45" t="str">
        <f>IFERROR(VLOOKUP(AB36,'Pedidos marco'!$A$1:$D$10000,4,0)," ")</f>
        <v xml:space="preserve"> </v>
      </c>
      <c r="AS36" s="45">
        <f t="shared" si="0"/>
        <v>1</v>
      </c>
      <c r="AT36" s="45" t="str">
        <f t="shared" si="1"/>
        <v>01</v>
      </c>
      <c r="AU36" s="47">
        <v>18</v>
      </c>
      <c r="AV36" s="19" t="str">
        <f t="shared" si="2"/>
        <v>04 April</v>
      </c>
      <c r="AW36" s="19">
        <f t="shared" si="3"/>
        <v>0.15</v>
      </c>
      <c r="AX36" s="19">
        <f t="shared" si="4"/>
        <v>3</v>
      </c>
      <c r="AY36" s="19" t="e">
        <f>VLOOKUP(AG36,Cías!$A$1:$E$10000,5,0)</f>
        <v>#N/A</v>
      </c>
      <c r="AZ36" s="19" t="str">
        <f t="shared" si="5"/>
        <v>1022019</v>
      </c>
      <c r="BA36" s="19" t="str">
        <f t="shared" si="6"/>
        <v>ENRIQUEZ LARA ORLANDO DANILO</v>
      </c>
      <c r="BB36" s="19" t="e">
        <f>VLOOKUP(AG36,Cías!$A$1:$E$10000,3,0)</f>
        <v>#N/A</v>
      </c>
      <c r="BC36" s="19"/>
      <c r="BD36" s="19"/>
      <c r="BE36" s="19"/>
      <c r="BF36" s="19"/>
      <c r="BG36" s="19"/>
      <c r="BH36" s="19"/>
      <c r="BI36" s="19"/>
      <c r="BJ36" s="19"/>
    </row>
    <row r="37" spans="1:62" ht="15" x14ac:dyDescent="0.2">
      <c r="A37" s="19" t="s">
        <v>1951</v>
      </c>
      <c r="B37" s="19" t="s">
        <v>1479</v>
      </c>
      <c r="C37" s="43">
        <v>44652</v>
      </c>
      <c r="D37" s="44">
        <v>0.42152777777778</v>
      </c>
      <c r="E37" s="19" t="s">
        <v>1952</v>
      </c>
      <c r="F37" s="19" t="s">
        <v>1953</v>
      </c>
      <c r="G37" s="19" t="s">
        <v>1954</v>
      </c>
      <c r="H37" s="45">
        <v>4461.6000000000004</v>
      </c>
      <c r="I37" s="45">
        <v>5002.37</v>
      </c>
      <c r="J37" s="19" t="s">
        <v>1560</v>
      </c>
      <c r="K37" s="19" t="s">
        <v>1955</v>
      </c>
      <c r="L37" s="19" t="s">
        <v>1956</v>
      </c>
      <c r="M37" s="19" t="s">
        <v>1957</v>
      </c>
      <c r="N37" s="19" t="s">
        <v>1951</v>
      </c>
      <c r="O37" s="19" t="s">
        <v>1603</v>
      </c>
      <c r="P37" s="19" t="s">
        <v>1604</v>
      </c>
      <c r="Q37" s="46">
        <v>660</v>
      </c>
      <c r="R37" s="19" t="s">
        <v>1544</v>
      </c>
      <c r="S37" s="19" t="s">
        <v>1958</v>
      </c>
      <c r="T37" s="19" t="s">
        <v>1959</v>
      </c>
      <c r="U37" s="19" t="s">
        <v>1960</v>
      </c>
      <c r="V37" s="19" t="s">
        <v>1961</v>
      </c>
      <c r="W37" s="19" t="s">
        <v>1962</v>
      </c>
      <c r="X37" s="19" t="s">
        <v>1963</v>
      </c>
      <c r="Y37" s="19" t="s">
        <v>1964</v>
      </c>
      <c r="Z37" s="19" t="s">
        <v>1965</v>
      </c>
      <c r="AA37" s="46">
        <v>210</v>
      </c>
      <c r="AB37" s="19" t="s">
        <v>508</v>
      </c>
      <c r="AC37" s="19" t="s">
        <v>165</v>
      </c>
      <c r="AD37" s="19" t="s">
        <v>1966</v>
      </c>
      <c r="AE37" s="19" t="s">
        <v>1967</v>
      </c>
      <c r="AF37" s="19" t="s">
        <v>1592</v>
      </c>
      <c r="AG37" s="19" t="s">
        <v>1968</v>
      </c>
      <c r="AH37" s="19" t="s">
        <v>1499</v>
      </c>
      <c r="AI37" s="19" t="s">
        <v>1500</v>
      </c>
      <c r="AJ37" s="45">
        <v>0</v>
      </c>
      <c r="AK37" s="45">
        <v>0</v>
      </c>
      <c r="AL37" s="19" t="s">
        <v>1501</v>
      </c>
      <c r="AM37" s="46">
        <v>50840</v>
      </c>
      <c r="AN37" s="46">
        <v>33010</v>
      </c>
      <c r="AO37" s="46">
        <v>17830</v>
      </c>
      <c r="AP37" s="45">
        <v>468.6</v>
      </c>
      <c r="AQ37" s="45"/>
      <c r="AR37" s="45" t="str">
        <f>IFERROR(VLOOKUP(AB37,'Pedidos marco'!$A$1:$D$10000,4,0)," ")</f>
        <v xml:space="preserve"> </v>
      </c>
      <c r="AS37" s="45">
        <f t="shared" si="0"/>
        <v>1</v>
      </c>
      <c r="AT37" s="45" t="str">
        <f t="shared" si="1"/>
        <v>01</v>
      </c>
      <c r="AU37" s="47">
        <v>33</v>
      </c>
      <c r="AV37" s="19" t="str">
        <f t="shared" si="2"/>
        <v>04 April</v>
      </c>
      <c r="AW37" s="19">
        <f t="shared" si="3"/>
        <v>0.71000000000000008</v>
      </c>
      <c r="AX37" s="19">
        <f t="shared" si="4"/>
        <v>14.200000000000001</v>
      </c>
      <c r="AY37" s="19" t="e">
        <f>VLOOKUP(AG37,Cías!$A$1:$E$10000,5,0)</f>
        <v>#N/A</v>
      </c>
      <c r="AZ37" s="19" t="str">
        <f t="shared" si="5"/>
        <v>1014153</v>
      </c>
      <c r="BA37" s="19" t="str">
        <f t="shared" si="6"/>
        <v>INLAGO ANDRANGO LUIS RODRIGO</v>
      </c>
      <c r="BB37" s="19" t="e">
        <f>VLOOKUP(AG37,Cías!$A$1:$E$10000,3,0)</f>
        <v>#N/A</v>
      </c>
      <c r="BC37" s="19"/>
      <c r="BD37" s="19"/>
      <c r="BE37" s="19"/>
      <c r="BF37" s="19"/>
      <c r="BG37" s="19"/>
      <c r="BH37" s="19"/>
      <c r="BI37" s="19"/>
      <c r="BJ37" s="19"/>
    </row>
    <row r="38" spans="1:62" ht="15" x14ac:dyDescent="0.2">
      <c r="A38" s="19" t="s">
        <v>1969</v>
      </c>
      <c r="B38" s="19" t="s">
        <v>1479</v>
      </c>
      <c r="C38" s="43">
        <v>44652</v>
      </c>
      <c r="D38" s="44">
        <v>0.42847222222221998</v>
      </c>
      <c r="E38" s="19" t="s">
        <v>1970</v>
      </c>
      <c r="F38" s="19" t="s">
        <v>1971</v>
      </c>
      <c r="G38" s="19" t="s">
        <v>1972</v>
      </c>
      <c r="H38" s="45">
        <v>2390</v>
      </c>
      <c r="I38" s="45">
        <v>2679.68</v>
      </c>
      <c r="J38" s="19" t="s">
        <v>1560</v>
      </c>
      <c r="K38" s="19" t="s">
        <v>1973</v>
      </c>
      <c r="L38" s="19" t="s">
        <v>1974</v>
      </c>
      <c r="M38" s="19" t="s">
        <v>1975</v>
      </c>
      <c r="N38" s="19" t="s">
        <v>1969</v>
      </c>
      <c r="O38" s="19" t="s">
        <v>367</v>
      </c>
      <c r="P38" s="19" t="s">
        <v>368</v>
      </c>
      <c r="Q38" s="46">
        <v>360</v>
      </c>
      <c r="R38" s="19" t="s">
        <v>1544</v>
      </c>
      <c r="S38" s="19" t="s">
        <v>1976</v>
      </c>
      <c r="T38" s="19" t="s">
        <v>92</v>
      </c>
      <c r="U38" s="19" t="s">
        <v>1977</v>
      </c>
      <c r="V38" s="19" t="s">
        <v>1978</v>
      </c>
      <c r="W38" s="19" t="s">
        <v>415</v>
      </c>
      <c r="X38" s="19" t="s">
        <v>1979</v>
      </c>
      <c r="Y38" s="19" t="s">
        <v>1980</v>
      </c>
      <c r="Z38" s="19" t="s">
        <v>1981</v>
      </c>
      <c r="AA38" s="46">
        <v>89</v>
      </c>
      <c r="AB38" s="19" t="s">
        <v>573</v>
      </c>
      <c r="AC38" s="19" t="s">
        <v>299</v>
      </c>
      <c r="AD38" s="19" t="s">
        <v>1982</v>
      </c>
      <c r="AE38" s="19" t="s">
        <v>1983</v>
      </c>
      <c r="AF38" s="19" t="s">
        <v>1554</v>
      </c>
      <c r="AG38" s="19" t="s">
        <v>1984</v>
      </c>
      <c r="AH38" s="19" t="s">
        <v>1499</v>
      </c>
      <c r="AI38" s="19" t="s">
        <v>1500</v>
      </c>
      <c r="AJ38" s="45">
        <v>0</v>
      </c>
      <c r="AK38" s="45">
        <v>0</v>
      </c>
      <c r="AL38" s="19" t="s">
        <v>1501</v>
      </c>
      <c r="AM38" s="46">
        <v>27040</v>
      </c>
      <c r="AN38" s="46">
        <v>18020</v>
      </c>
      <c r="AO38" s="46">
        <v>9020</v>
      </c>
      <c r="AP38" s="45">
        <v>158.4</v>
      </c>
      <c r="AQ38" s="45"/>
      <c r="AR38" s="45" t="str">
        <f>IFERROR(VLOOKUP(AB38,'Pedidos marco'!$A$1:$D$10000,4,0)," ")</f>
        <v xml:space="preserve"> </v>
      </c>
      <c r="AS38" s="45">
        <f t="shared" si="0"/>
        <v>1</v>
      </c>
      <c r="AT38" s="45" t="str">
        <f t="shared" si="1"/>
        <v>01</v>
      </c>
      <c r="AU38" s="47">
        <v>18</v>
      </c>
      <c r="AV38" s="19" t="str">
        <f t="shared" si="2"/>
        <v>04 April</v>
      </c>
      <c r="AW38" s="19">
        <f t="shared" si="3"/>
        <v>0.44</v>
      </c>
      <c r="AX38" s="19">
        <f t="shared" si="4"/>
        <v>8.8000000000000007</v>
      </c>
      <c r="AY38" s="19" t="e">
        <f>VLOOKUP(AG38,Cías!$A$1:$E$10000,5,0)</f>
        <v>#N/A</v>
      </c>
      <c r="AZ38" s="19" t="str">
        <f t="shared" si="5"/>
        <v>1021912</v>
      </c>
      <c r="BA38" s="19" t="str">
        <f t="shared" si="6"/>
        <v>TAPIA MEJIA GEOVANNY FRANCISCO</v>
      </c>
      <c r="BB38" s="19" t="e">
        <f>VLOOKUP(AG38,Cías!$A$1:$E$10000,3,0)</f>
        <v>#N/A</v>
      </c>
      <c r="BC38" s="19"/>
      <c r="BD38" s="19"/>
      <c r="BE38" s="19"/>
      <c r="BF38" s="19"/>
      <c r="BG38" s="19"/>
      <c r="BH38" s="19"/>
      <c r="BI38" s="19"/>
      <c r="BJ38" s="19"/>
    </row>
    <row r="39" spans="1:62" ht="15" x14ac:dyDescent="0.2">
      <c r="A39" s="19" t="s">
        <v>1985</v>
      </c>
      <c r="B39" s="19" t="s">
        <v>1479</v>
      </c>
      <c r="C39" s="43">
        <v>44652</v>
      </c>
      <c r="D39" s="44">
        <v>0.43333333333333002</v>
      </c>
      <c r="E39" s="19" t="s">
        <v>1986</v>
      </c>
      <c r="F39" s="19" t="s">
        <v>1987</v>
      </c>
      <c r="G39" s="19" t="s">
        <v>1988</v>
      </c>
      <c r="H39" s="45">
        <v>3271.78</v>
      </c>
      <c r="I39" s="45">
        <v>3668.34</v>
      </c>
      <c r="J39" s="19" t="s">
        <v>1560</v>
      </c>
      <c r="K39" s="19" t="s">
        <v>1989</v>
      </c>
      <c r="L39" s="19" t="s">
        <v>1990</v>
      </c>
      <c r="M39" s="19" t="s">
        <v>1991</v>
      </c>
      <c r="N39" s="19" t="s">
        <v>1985</v>
      </c>
      <c r="O39" s="19" t="s">
        <v>371</v>
      </c>
      <c r="P39" s="19" t="s">
        <v>372</v>
      </c>
      <c r="Q39" s="46">
        <v>480</v>
      </c>
      <c r="R39" s="19" t="s">
        <v>1544</v>
      </c>
      <c r="S39" s="19" t="s">
        <v>1913</v>
      </c>
      <c r="T39" s="19" t="s">
        <v>1914</v>
      </c>
      <c r="U39" s="19" t="s">
        <v>1930</v>
      </c>
      <c r="V39" s="19" t="s">
        <v>1931</v>
      </c>
      <c r="W39" s="19" t="s">
        <v>1829</v>
      </c>
      <c r="X39" s="19" t="s">
        <v>1932</v>
      </c>
      <c r="Y39" s="19" t="s">
        <v>1831</v>
      </c>
      <c r="Z39" s="19" t="s">
        <v>1832</v>
      </c>
      <c r="AA39" s="46">
        <v>8</v>
      </c>
      <c r="AB39" s="19" t="s">
        <v>491</v>
      </c>
      <c r="AC39" s="19" t="s">
        <v>131</v>
      </c>
      <c r="AD39" s="19" t="s">
        <v>1992</v>
      </c>
      <c r="AE39" s="19" t="s">
        <v>1993</v>
      </c>
      <c r="AF39" s="19" t="s">
        <v>1719</v>
      </c>
      <c r="AG39" s="19" t="s">
        <v>1994</v>
      </c>
      <c r="AH39" s="19" t="s">
        <v>1594</v>
      </c>
      <c r="AI39" s="19" t="s">
        <v>1595</v>
      </c>
      <c r="AJ39" s="45">
        <v>0.05</v>
      </c>
      <c r="AK39" s="45">
        <v>24</v>
      </c>
      <c r="AL39" s="19" t="s">
        <v>1501</v>
      </c>
      <c r="AM39" s="46">
        <v>40170</v>
      </c>
      <c r="AN39" s="46">
        <v>24090</v>
      </c>
      <c r="AO39" s="46">
        <v>16080</v>
      </c>
      <c r="AP39" s="45">
        <v>43.2</v>
      </c>
      <c r="AQ39" s="45"/>
      <c r="AR39" s="45" t="str">
        <f>IFERROR(VLOOKUP(AB39,'Pedidos marco'!$A$1:$D$10000,4,0)," ")</f>
        <v xml:space="preserve"> </v>
      </c>
      <c r="AS39" s="45">
        <f t="shared" si="0"/>
        <v>1</v>
      </c>
      <c r="AT39" s="45" t="str">
        <f t="shared" si="1"/>
        <v>01</v>
      </c>
      <c r="AU39" s="47">
        <v>24</v>
      </c>
      <c r="AV39" s="19" t="str">
        <f t="shared" si="2"/>
        <v>04 April</v>
      </c>
      <c r="AW39" s="19">
        <f t="shared" si="3"/>
        <v>9.0000000000000011E-2</v>
      </c>
      <c r="AX39" s="19">
        <f t="shared" si="4"/>
        <v>1.8</v>
      </c>
      <c r="AY39" s="19" t="e">
        <f>VLOOKUP(AG39,Cías!$A$1:$E$10000,5,0)</f>
        <v>#N/A</v>
      </c>
      <c r="AZ39" s="19" t="str">
        <f t="shared" si="5"/>
        <v>1021996</v>
      </c>
      <c r="BA39" s="19" t="str">
        <f t="shared" si="6"/>
        <v>FRANCO VEGA SANDRO MARCELO</v>
      </c>
      <c r="BB39" s="19" t="e">
        <f>VLOOKUP(AG39,Cías!$A$1:$E$10000,3,0)</f>
        <v>#N/A</v>
      </c>
      <c r="BC39" s="19"/>
      <c r="BD39" s="19"/>
      <c r="BE39" s="19"/>
      <c r="BF39" s="19"/>
      <c r="BG39" s="19"/>
      <c r="BH39" s="19"/>
      <c r="BI39" s="19"/>
      <c r="BJ39" s="19"/>
    </row>
    <row r="40" spans="1:62" ht="15" x14ac:dyDescent="0.2">
      <c r="A40" s="19" t="s">
        <v>1995</v>
      </c>
      <c r="B40" s="19" t="s">
        <v>1479</v>
      </c>
      <c r="C40" s="43">
        <v>44652</v>
      </c>
      <c r="D40" s="44">
        <v>0.43680555555556</v>
      </c>
      <c r="E40" s="19" t="s">
        <v>1996</v>
      </c>
      <c r="F40" s="19" t="s">
        <v>1481</v>
      </c>
      <c r="G40" s="19" t="s">
        <v>1481</v>
      </c>
      <c r="H40" s="45">
        <v>0</v>
      </c>
      <c r="I40" s="45">
        <v>0</v>
      </c>
      <c r="J40" s="19" t="s">
        <v>1482</v>
      </c>
      <c r="K40" s="19" t="s">
        <v>1997</v>
      </c>
      <c r="L40" s="19" t="s">
        <v>1998</v>
      </c>
      <c r="M40" s="19" t="s">
        <v>1999</v>
      </c>
      <c r="N40" s="19" t="s">
        <v>1995</v>
      </c>
      <c r="O40" s="19" t="s">
        <v>367</v>
      </c>
      <c r="P40" s="19" t="s">
        <v>368</v>
      </c>
      <c r="Q40" s="46">
        <v>660</v>
      </c>
      <c r="R40" s="19" t="s">
        <v>1544</v>
      </c>
      <c r="S40" s="19" t="s">
        <v>1736</v>
      </c>
      <c r="T40" s="19" t="s">
        <v>1737</v>
      </c>
      <c r="U40" s="19" t="s">
        <v>2000</v>
      </c>
      <c r="V40" s="19" t="s">
        <v>2001</v>
      </c>
      <c r="W40" s="19" t="s">
        <v>1586</v>
      </c>
      <c r="X40" s="19" t="s">
        <v>2002</v>
      </c>
      <c r="Y40" s="19" t="s">
        <v>1588</v>
      </c>
      <c r="Z40" s="19" t="s">
        <v>1589</v>
      </c>
      <c r="AA40" s="46">
        <v>250</v>
      </c>
      <c r="AB40" s="19" t="s">
        <v>492</v>
      </c>
      <c r="AC40" s="19" t="s">
        <v>133</v>
      </c>
      <c r="AD40" s="19" t="s">
        <v>2003</v>
      </c>
      <c r="AE40" s="19" t="s">
        <v>2004</v>
      </c>
      <c r="AF40" s="19" t="s">
        <v>1592</v>
      </c>
      <c r="AG40" s="19" t="s">
        <v>2005</v>
      </c>
      <c r="AH40" s="19" t="s">
        <v>1499</v>
      </c>
      <c r="AI40" s="19" t="s">
        <v>1500</v>
      </c>
      <c r="AJ40" s="45">
        <v>0</v>
      </c>
      <c r="AK40" s="45">
        <v>0</v>
      </c>
      <c r="AL40" s="19" t="s">
        <v>1501</v>
      </c>
      <c r="AM40" s="46">
        <v>51100</v>
      </c>
      <c r="AN40" s="46">
        <v>33040</v>
      </c>
      <c r="AO40" s="46">
        <v>18060</v>
      </c>
      <c r="AP40" s="45">
        <v>594</v>
      </c>
      <c r="AQ40" s="45"/>
      <c r="AR40" s="45" t="str">
        <f>IFERROR(VLOOKUP(AB40,'Pedidos marco'!$A$1:$D$10000,4,0)," ")</f>
        <v xml:space="preserve"> </v>
      </c>
      <c r="AS40" s="45">
        <f t="shared" si="0"/>
        <v>1</v>
      </c>
      <c r="AT40" s="45" t="str">
        <f t="shared" si="1"/>
        <v>01</v>
      </c>
      <c r="AU40" s="47">
        <v>33</v>
      </c>
      <c r="AV40" s="19" t="str">
        <f t="shared" si="2"/>
        <v>04 April</v>
      </c>
      <c r="AW40" s="19">
        <f t="shared" si="3"/>
        <v>0.9</v>
      </c>
      <c r="AX40" s="19">
        <f t="shared" si="4"/>
        <v>18</v>
      </c>
      <c r="AY40" s="19" t="e">
        <f>VLOOKUP(AG40,Cías!$A$1:$E$10000,5,0)</f>
        <v>#N/A</v>
      </c>
      <c r="AZ40" s="19" t="str">
        <f t="shared" si="5"/>
        <v>1013244</v>
      </c>
      <c r="BA40" s="19" t="str">
        <f t="shared" si="6"/>
        <v>FREVITRANSPORT CIA. LTDA.</v>
      </c>
      <c r="BB40" s="19" t="e">
        <f>VLOOKUP(AG40,Cías!$A$1:$E$10000,3,0)</f>
        <v>#N/A</v>
      </c>
      <c r="BC40" s="19"/>
      <c r="BD40" s="19"/>
      <c r="BE40" s="19"/>
      <c r="BF40" s="19"/>
      <c r="BG40" s="19"/>
      <c r="BH40" s="19"/>
      <c r="BI40" s="19"/>
      <c r="BJ40" s="19"/>
    </row>
    <row r="41" spans="1:62" ht="15" x14ac:dyDescent="0.2">
      <c r="A41" s="19" t="s">
        <v>2006</v>
      </c>
      <c r="B41" s="19" t="s">
        <v>1479</v>
      </c>
      <c r="C41" s="43">
        <v>44652</v>
      </c>
      <c r="D41" s="44">
        <v>0.44027777777777999</v>
      </c>
      <c r="E41" s="19" t="s">
        <v>2007</v>
      </c>
      <c r="F41" s="19" t="s">
        <v>2008</v>
      </c>
      <c r="G41" s="19" t="s">
        <v>2009</v>
      </c>
      <c r="H41" s="45">
        <v>4290</v>
      </c>
      <c r="I41" s="45">
        <v>4809.9799999999996</v>
      </c>
      <c r="J41" s="19" t="s">
        <v>1560</v>
      </c>
      <c r="K41" s="19" t="s">
        <v>2010</v>
      </c>
      <c r="L41" s="19" t="s">
        <v>2011</v>
      </c>
      <c r="M41" s="19" t="s">
        <v>2012</v>
      </c>
      <c r="N41" s="19" t="s">
        <v>2006</v>
      </c>
      <c r="O41" s="19" t="s">
        <v>367</v>
      </c>
      <c r="P41" s="19" t="s">
        <v>368</v>
      </c>
      <c r="Q41" s="46">
        <v>660</v>
      </c>
      <c r="R41" s="19" t="s">
        <v>1544</v>
      </c>
      <c r="S41" s="19" t="s">
        <v>2013</v>
      </c>
      <c r="T41" s="19" t="s">
        <v>226</v>
      </c>
      <c r="U41" s="19" t="s">
        <v>2014</v>
      </c>
      <c r="V41" s="19" t="s">
        <v>2015</v>
      </c>
      <c r="W41" s="19" t="s">
        <v>1586</v>
      </c>
      <c r="X41" s="19" t="s">
        <v>2016</v>
      </c>
      <c r="Y41" s="19" t="s">
        <v>1588</v>
      </c>
      <c r="Z41" s="19" t="s">
        <v>1589</v>
      </c>
      <c r="AA41" s="46">
        <v>250</v>
      </c>
      <c r="AB41" s="19" t="s">
        <v>537</v>
      </c>
      <c r="AC41" s="19" t="s">
        <v>226</v>
      </c>
      <c r="AD41" s="19" t="s">
        <v>2017</v>
      </c>
      <c r="AE41" s="19" t="s">
        <v>1481</v>
      </c>
      <c r="AF41" s="19" t="s">
        <v>1592</v>
      </c>
      <c r="AG41" s="19" t="s">
        <v>2018</v>
      </c>
      <c r="AH41" s="19" t="s">
        <v>1499</v>
      </c>
      <c r="AI41" s="19" t="s">
        <v>1500</v>
      </c>
      <c r="AJ41" s="45">
        <v>0</v>
      </c>
      <c r="AK41" s="45">
        <v>0</v>
      </c>
      <c r="AL41" s="19" t="s">
        <v>1501</v>
      </c>
      <c r="AM41" s="46">
        <v>51200</v>
      </c>
      <c r="AN41" s="46">
        <v>33040</v>
      </c>
      <c r="AO41" s="46">
        <v>18160</v>
      </c>
      <c r="AP41" s="45">
        <v>594</v>
      </c>
      <c r="AQ41" s="45"/>
      <c r="AR41" s="45" t="str">
        <f>IFERROR(VLOOKUP(AB41,'Pedidos marco'!$A$1:$D$10000,4,0)," ")</f>
        <v xml:space="preserve"> </v>
      </c>
      <c r="AS41" s="45">
        <f t="shared" si="0"/>
        <v>1</v>
      </c>
      <c r="AT41" s="45" t="str">
        <f t="shared" si="1"/>
        <v>01</v>
      </c>
      <c r="AU41" s="47">
        <v>33</v>
      </c>
      <c r="AV41" s="19" t="str">
        <f t="shared" si="2"/>
        <v>04 April</v>
      </c>
      <c r="AW41" s="19">
        <f t="shared" si="3"/>
        <v>0.9</v>
      </c>
      <c r="AX41" s="19">
        <f t="shared" si="4"/>
        <v>18</v>
      </c>
      <c r="AY41" s="19" t="e">
        <f>VLOOKUP(AG41,Cías!$A$1:$E$10000,5,0)</f>
        <v>#N/A</v>
      </c>
      <c r="AZ41" s="19" t="str">
        <f t="shared" si="5"/>
        <v>1017512</v>
      </c>
      <c r="BA41" s="19" t="str">
        <f t="shared" si="6"/>
        <v>PACHECO SALAZAR WILSON FABIAN</v>
      </c>
      <c r="BB41" s="19" t="e">
        <f>VLOOKUP(AG41,Cías!$A$1:$E$10000,3,0)</f>
        <v>#N/A</v>
      </c>
      <c r="BC41" s="19"/>
      <c r="BD41" s="19"/>
      <c r="BE41" s="19"/>
      <c r="BF41" s="19"/>
      <c r="BG41" s="19"/>
      <c r="BH41" s="19"/>
      <c r="BI41" s="19"/>
      <c r="BJ41" s="19"/>
    </row>
    <row r="42" spans="1:62" ht="15" x14ac:dyDescent="0.2">
      <c r="A42" s="19" t="s">
        <v>2019</v>
      </c>
      <c r="B42" s="19" t="s">
        <v>1479</v>
      </c>
      <c r="C42" s="43">
        <v>44652</v>
      </c>
      <c r="D42" s="44">
        <v>0.44166666666666998</v>
      </c>
      <c r="E42" s="19" t="s">
        <v>2020</v>
      </c>
      <c r="F42" s="19" t="s">
        <v>2021</v>
      </c>
      <c r="G42" s="19" t="s">
        <v>2022</v>
      </c>
      <c r="H42" s="45">
        <v>3956.9</v>
      </c>
      <c r="I42" s="45">
        <v>4436.5</v>
      </c>
      <c r="J42" s="19" t="s">
        <v>1560</v>
      </c>
      <c r="K42" s="19" t="s">
        <v>2023</v>
      </c>
      <c r="L42" s="19" t="s">
        <v>2024</v>
      </c>
      <c r="M42" s="19" t="s">
        <v>2025</v>
      </c>
      <c r="N42" s="19" t="s">
        <v>2019</v>
      </c>
      <c r="O42" s="19" t="s">
        <v>1823</v>
      </c>
      <c r="P42" s="19" t="s">
        <v>1824</v>
      </c>
      <c r="Q42" s="46">
        <v>32.049999999999997</v>
      </c>
      <c r="R42" s="19" t="s">
        <v>1488</v>
      </c>
      <c r="S42" s="19" t="s">
        <v>2026</v>
      </c>
      <c r="T42" s="19" t="s">
        <v>2027</v>
      </c>
      <c r="U42" s="19" t="s">
        <v>2028</v>
      </c>
      <c r="V42" s="19" t="s">
        <v>2029</v>
      </c>
      <c r="W42" s="19" t="s">
        <v>415</v>
      </c>
      <c r="X42" s="19" t="s">
        <v>2030</v>
      </c>
      <c r="Y42" s="19" t="s">
        <v>2031</v>
      </c>
      <c r="Z42" s="19" t="s">
        <v>2032</v>
      </c>
      <c r="AA42" s="46">
        <v>94.6</v>
      </c>
      <c r="AB42" s="19" t="s">
        <v>583</v>
      </c>
      <c r="AC42" s="19" t="s">
        <v>323</v>
      </c>
      <c r="AD42" s="19" t="s">
        <v>1631</v>
      </c>
      <c r="AE42" s="19" t="s">
        <v>1632</v>
      </c>
      <c r="AF42" s="19" t="s">
        <v>1497</v>
      </c>
      <c r="AG42" s="19" t="s">
        <v>1633</v>
      </c>
      <c r="AH42" s="19" t="s">
        <v>1499</v>
      </c>
      <c r="AI42" s="19" t="s">
        <v>1500</v>
      </c>
      <c r="AJ42" s="45">
        <v>0</v>
      </c>
      <c r="AK42" s="45">
        <v>0</v>
      </c>
      <c r="AL42" s="19" t="s">
        <v>1501</v>
      </c>
      <c r="AM42" s="46">
        <v>51520</v>
      </c>
      <c r="AN42" s="46">
        <v>32050</v>
      </c>
      <c r="AO42" s="46">
        <v>19470</v>
      </c>
      <c r="AP42" s="45">
        <v>193.26</v>
      </c>
      <c r="AQ42" s="45"/>
      <c r="AR42" s="45" t="str">
        <f>IFERROR(VLOOKUP(AB42,'Pedidos marco'!$A$1:$D$10000,4,0)," ")</f>
        <v xml:space="preserve"> </v>
      </c>
      <c r="AS42" s="45">
        <f t="shared" si="0"/>
        <v>1</v>
      </c>
      <c r="AT42" s="45" t="str">
        <f t="shared" si="1"/>
        <v>01</v>
      </c>
      <c r="AU42" s="47">
        <v>32.049999999999997</v>
      </c>
      <c r="AV42" s="19" t="str">
        <f t="shared" si="2"/>
        <v>04 April</v>
      </c>
      <c r="AW42" s="19">
        <f t="shared" si="3"/>
        <v>6.0299531981279255</v>
      </c>
      <c r="AX42" s="19">
        <f t="shared" si="4"/>
        <v>6.0299531981279255</v>
      </c>
      <c r="AY42" s="19" t="e">
        <f>VLOOKUP(AG42,Cías!$A$1:$E$10000,5,0)</f>
        <v>#N/A</v>
      </c>
      <c r="AZ42" s="19" t="str">
        <f t="shared" si="5"/>
        <v>1013906</v>
      </c>
      <c r="BA42" s="19" t="str">
        <f t="shared" si="6"/>
        <v>VALLEJOS VILLEGAS SAUL EDUARDO</v>
      </c>
      <c r="BB42" s="19" t="e">
        <f>VLOOKUP(AG42,Cías!$A$1:$E$10000,3,0)</f>
        <v>#N/A</v>
      </c>
      <c r="BC42" s="19"/>
      <c r="BD42" s="19"/>
      <c r="BE42" s="19"/>
      <c r="BF42" s="19"/>
      <c r="BG42" s="19"/>
      <c r="BH42" s="19"/>
      <c r="BI42" s="19"/>
      <c r="BJ42" s="19"/>
    </row>
    <row r="43" spans="1:62" ht="15" x14ac:dyDescent="0.2">
      <c r="A43" s="19" t="s">
        <v>2033</v>
      </c>
      <c r="B43" s="19" t="s">
        <v>1479</v>
      </c>
      <c r="C43" s="43">
        <v>44652</v>
      </c>
      <c r="D43" s="44">
        <v>0.44861111111111002</v>
      </c>
      <c r="E43" s="19" t="s">
        <v>2034</v>
      </c>
      <c r="F43" s="19" t="s">
        <v>2035</v>
      </c>
      <c r="G43" s="19" t="s">
        <v>2036</v>
      </c>
      <c r="H43" s="45">
        <v>3059.02</v>
      </c>
      <c r="I43" s="45">
        <v>3429.79</v>
      </c>
      <c r="J43" s="19" t="s">
        <v>2037</v>
      </c>
      <c r="K43" s="19" t="s">
        <v>2038</v>
      </c>
      <c r="L43" s="19" t="s">
        <v>2039</v>
      </c>
      <c r="M43" s="19" t="s">
        <v>2040</v>
      </c>
      <c r="N43" s="19" t="s">
        <v>2033</v>
      </c>
      <c r="O43" s="19" t="s">
        <v>1603</v>
      </c>
      <c r="P43" s="19" t="s">
        <v>1604</v>
      </c>
      <c r="Q43" s="46">
        <v>480</v>
      </c>
      <c r="R43" s="19" t="s">
        <v>1544</v>
      </c>
      <c r="S43" s="19" t="s">
        <v>2041</v>
      </c>
      <c r="T43" s="19" t="s">
        <v>2042</v>
      </c>
      <c r="U43" s="19" t="s">
        <v>2043</v>
      </c>
      <c r="V43" s="19" t="s">
        <v>2044</v>
      </c>
      <c r="W43" s="19" t="s">
        <v>2045</v>
      </c>
      <c r="X43" s="19" t="s">
        <v>2046</v>
      </c>
      <c r="Y43" s="19" t="s">
        <v>2047</v>
      </c>
      <c r="Z43" s="19" t="s">
        <v>2048</v>
      </c>
      <c r="AA43" s="46">
        <v>516</v>
      </c>
      <c r="AB43" s="19" t="s">
        <v>564</v>
      </c>
      <c r="AC43" s="19" t="s">
        <v>281</v>
      </c>
      <c r="AD43" s="19" t="s">
        <v>2049</v>
      </c>
      <c r="AE43" s="19" t="s">
        <v>2050</v>
      </c>
      <c r="AF43" s="19" t="s">
        <v>1719</v>
      </c>
      <c r="AG43" s="19" t="s">
        <v>2051</v>
      </c>
      <c r="AH43" s="19" t="s">
        <v>1594</v>
      </c>
      <c r="AI43" s="19" t="s">
        <v>1595</v>
      </c>
      <c r="AJ43" s="45">
        <v>0.05</v>
      </c>
      <c r="AK43" s="45">
        <v>24</v>
      </c>
      <c r="AL43" s="19" t="s">
        <v>1501</v>
      </c>
      <c r="AM43" s="46">
        <v>39100</v>
      </c>
      <c r="AN43" s="46">
        <v>23950</v>
      </c>
      <c r="AO43" s="46">
        <v>15150</v>
      </c>
      <c r="AP43" s="45">
        <v>624</v>
      </c>
      <c r="AQ43" s="45"/>
      <c r="AR43" s="45" t="str">
        <f>IFERROR(VLOOKUP(AB43,'Pedidos marco'!$A$1:$D$10000,4,0)," ")</f>
        <v xml:space="preserve"> </v>
      </c>
      <c r="AS43" s="45">
        <f t="shared" si="0"/>
        <v>1</v>
      </c>
      <c r="AT43" s="45" t="str">
        <f t="shared" si="1"/>
        <v>01</v>
      </c>
      <c r="AU43" s="47">
        <v>24</v>
      </c>
      <c r="AV43" s="19" t="str">
        <f t="shared" si="2"/>
        <v>04 April</v>
      </c>
      <c r="AW43" s="19">
        <f t="shared" si="3"/>
        <v>1.3</v>
      </c>
      <c r="AX43" s="19">
        <f t="shared" si="4"/>
        <v>26</v>
      </c>
      <c r="AY43" s="19" t="e">
        <f>VLOOKUP(AG43,Cías!$A$1:$E$10000,5,0)</f>
        <v>#N/A</v>
      </c>
      <c r="AZ43" s="19" t="str">
        <f t="shared" si="5"/>
        <v>1014106</v>
      </c>
      <c r="BA43" s="19" t="str">
        <f t="shared" si="6"/>
        <v>SANCHEZ PILA FRANKLIN EDUARDO</v>
      </c>
      <c r="BB43" s="19" t="e">
        <f>VLOOKUP(AG43,Cías!$A$1:$E$10000,3,0)</f>
        <v>#N/A</v>
      </c>
      <c r="BC43" s="19"/>
      <c r="BD43" s="19"/>
      <c r="BE43" s="19"/>
      <c r="BF43" s="19"/>
      <c r="BG43" s="19"/>
      <c r="BH43" s="19"/>
      <c r="BI43" s="19"/>
      <c r="BJ43" s="19"/>
    </row>
    <row r="44" spans="1:62" ht="15" x14ac:dyDescent="0.2">
      <c r="A44" s="19" t="s">
        <v>2052</v>
      </c>
      <c r="B44" s="19" t="s">
        <v>1479</v>
      </c>
      <c r="C44" s="43">
        <v>44652</v>
      </c>
      <c r="D44" s="44">
        <v>0.45</v>
      </c>
      <c r="E44" s="19" t="s">
        <v>2053</v>
      </c>
      <c r="F44" s="19" t="s">
        <v>1481</v>
      </c>
      <c r="G44" s="19" t="s">
        <v>1481</v>
      </c>
      <c r="H44" s="45">
        <v>0</v>
      </c>
      <c r="I44" s="45">
        <v>0</v>
      </c>
      <c r="J44" s="19" t="s">
        <v>1482</v>
      </c>
      <c r="K44" s="19" t="s">
        <v>2054</v>
      </c>
      <c r="L44" s="19" t="s">
        <v>2055</v>
      </c>
      <c r="M44" s="19" t="s">
        <v>2056</v>
      </c>
      <c r="N44" s="19" t="s">
        <v>2052</v>
      </c>
      <c r="O44" s="19" t="s">
        <v>2057</v>
      </c>
      <c r="P44" s="19" t="s">
        <v>2058</v>
      </c>
      <c r="Q44" s="46">
        <v>30.68</v>
      </c>
      <c r="R44" s="19" t="s">
        <v>1488</v>
      </c>
      <c r="S44" s="19" t="s">
        <v>1545</v>
      </c>
      <c r="T44" s="19" t="s">
        <v>74</v>
      </c>
      <c r="U44" s="19" t="s">
        <v>2059</v>
      </c>
      <c r="V44" s="19" t="s">
        <v>2060</v>
      </c>
      <c r="W44" s="19" t="s">
        <v>1548</v>
      </c>
      <c r="X44" s="19" t="s">
        <v>2061</v>
      </c>
      <c r="Y44" s="19" t="s">
        <v>1550</v>
      </c>
      <c r="Z44" s="19" t="s">
        <v>1551</v>
      </c>
      <c r="AA44" s="46">
        <v>178</v>
      </c>
      <c r="AB44" s="19" t="s">
        <v>461</v>
      </c>
      <c r="AC44" s="19" t="s">
        <v>72</v>
      </c>
      <c r="AD44" s="19" t="s">
        <v>2062</v>
      </c>
      <c r="AE44" s="19" t="s">
        <v>2063</v>
      </c>
      <c r="AF44" s="19" t="s">
        <v>1497</v>
      </c>
      <c r="AG44" s="19" t="s">
        <v>2064</v>
      </c>
      <c r="AH44" s="19" t="s">
        <v>1499</v>
      </c>
      <c r="AI44" s="19" t="s">
        <v>1500</v>
      </c>
      <c r="AJ44" s="45">
        <v>0</v>
      </c>
      <c r="AK44" s="45">
        <v>0</v>
      </c>
      <c r="AL44" s="19" t="s">
        <v>1501</v>
      </c>
      <c r="AM44" s="46">
        <v>49030</v>
      </c>
      <c r="AN44" s="46">
        <v>30680</v>
      </c>
      <c r="AO44" s="46">
        <v>18350</v>
      </c>
      <c r="AP44" s="45">
        <v>451</v>
      </c>
      <c r="AQ44" s="45"/>
      <c r="AR44" s="45" t="str">
        <f>IFERROR(VLOOKUP(AB44,'Pedidos marco'!$A$1:$D$10000,4,0)," ")</f>
        <v xml:space="preserve"> </v>
      </c>
      <c r="AS44" s="45">
        <f t="shared" si="0"/>
        <v>1</v>
      </c>
      <c r="AT44" s="45" t="str">
        <f t="shared" si="1"/>
        <v>01</v>
      </c>
      <c r="AU44" s="47">
        <v>30.68</v>
      </c>
      <c r="AV44" s="19" t="str">
        <f t="shared" si="2"/>
        <v>04 April</v>
      </c>
      <c r="AW44" s="19">
        <f t="shared" si="3"/>
        <v>14.70013037809648</v>
      </c>
      <c r="AX44" s="19">
        <f t="shared" si="4"/>
        <v>14.70013037809648</v>
      </c>
      <c r="AY44" s="19" t="e">
        <f>VLOOKUP(AG44,Cías!$A$1:$E$10000,5,0)</f>
        <v>#N/A</v>
      </c>
      <c r="AZ44" s="19" t="str">
        <f t="shared" si="5"/>
        <v>1013388</v>
      </c>
      <c r="BA44" s="19" t="str">
        <f t="shared" si="6"/>
        <v>CAMPAÑA MALDONADO BLANCA CECILIA</v>
      </c>
      <c r="BB44" s="19" t="e">
        <f>VLOOKUP(AG44,Cías!$A$1:$E$10000,3,0)</f>
        <v>#N/A</v>
      </c>
      <c r="BC44" s="19"/>
      <c r="BD44" s="19"/>
      <c r="BE44" s="19"/>
      <c r="BF44" s="19"/>
      <c r="BG44" s="19"/>
      <c r="BH44" s="19"/>
      <c r="BI44" s="19"/>
      <c r="BJ44" s="19"/>
    </row>
    <row r="45" spans="1:62" ht="15" x14ac:dyDescent="0.2">
      <c r="A45" s="19" t="s">
        <v>2065</v>
      </c>
      <c r="B45" s="19" t="s">
        <v>1479</v>
      </c>
      <c r="C45" s="43">
        <v>44652</v>
      </c>
      <c r="D45" s="44">
        <v>0.45208333333333001</v>
      </c>
      <c r="E45" s="19" t="s">
        <v>2066</v>
      </c>
      <c r="F45" s="19" t="s">
        <v>2067</v>
      </c>
      <c r="G45" s="19" t="s">
        <v>2068</v>
      </c>
      <c r="H45" s="45">
        <v>3201.6</v>
      </c>
      <c r="I45" s="45">
        <v>3589.65</v>
      </c>
      <c r="J45" s="19" t="s">
        <v>1560</v>
      </c>
      <c r="K45" s="19" t="s">
        <v>2069</v>
      </c>
      <c r="L45" s="19" t="s">
        <v>2070</v>
      </c>
      <c r="M45" s="19" t="s">
        <v>2071</v>
      </c>
      <c r="N45" s="19" t="s">
        <v>2065</v>
      </c>
      <c r="O45" s="19" t="s">
        <v>1603</v>
      </c>
      <c r="P45" s="19" t="s">
        <v>1604</v>
      </c>
      <c r="Q45" s="46">
        <v>480</v>
      </c>
      <c r="R45" s="19" t="s">
        <v>1544</v>
      </c>
      <c r="S45" s="19" t="s">
        <v>2072</v>
      </c>
      <c r="T45" s="19" t="s">
        <v>2073</v>
      </c>
      <c r="U45" s="19" t="s">
        <v>2074</v>
      </c>
      <c r="V45" s="19" t="s">
        <v>2075</v>
      </c>
      <c r="W45" s="19" t="s">
        <v>2076</v>
      </c>
      <c r="X45" s="19" t="s">
        <v>2077</v>
      </c>
      <c r="Y45" s="19" t="s">
        <v>2078</v>
      </c>
      <c r="Z45" s="19" t="s">
        <v>2079</v>
      </c>
      <c r="AA45" s="46">
        <v>345</v>
      </c>
      <c r="AB45" s="19" t="s">
        <v>532</v>
      </c>
      <c r="AC45" s="19" t="s">
        <v>216</v>
      </c>
      <c r="AD45" s="19" t="s">
        <v>2080</v>
      </c>
      <c r="AE45" s="19" t="s">
        <v>2081</v>
      </c>
      <c r="AF45" s="19" t="s">
        <v>1719</v>
      </c>
      <c r="AG45" s="19" t="s">
        <v>2082</v>
      </c>
      <c r="AH45" s="19" t="s">
        <v>1499</v>
      </c>
      <c r="AI45" s="19" t="s">
        <v>1500</v>
      </c>
      <c r="AJ45" s="45">
        <v>0</v>
      </c>
      <c r="AK45" s="45">
        <v>0</v>
      </c>
      <c r="AL45" s="19" t="s">
        <v>1501</v>
      </c>
      <c r="AM45" s="46">
        <v>40300</v>
      </c>
      <c r="AN45" s="46">
        <v>24010</v>
      </c>
      <c r="AO45" s="46">
        <v>16290</v>
      </c>
      <c r="AP45" s="45">
        <v>494.4</v>
      </c>
      <c r="AQ45" s="45"/>
      <c r="AR45" s="45" t="str">
        <f>IFERROR(VLOOKUP(AB45,'Pedidos marco'!$A$1:$D$10000,4,0)," ")</f>
        <v xml:space="preserve"> </v>
      </c>
      <c r="AS45" s="45">
        <f t="shared" si="0"/>
        <v>1</v>
      </c>
      <c r="AT45" s="45" t="str">
        <f t="shared" si="1"/>
        <v>01</v>
      </c>
      <c r="AU45" s="47">
        <v>24</v>
      </c>
      <c r="AV45" s="19" t="str">
        <f t="shared" si="2"/>
        <v>04 April</v>
      </c>
      <c r="AW45" s="19">
        <f t="shared" si="3"/>
        <v>1.03</v>
      </c>
      <c r="AX45" s="19">
        <f t="shared" si="4"/>
        <v>20.599999999999998</v>
      </c>
      <c r="AY45" s="19" t="e">
        <f>VLOOKUP(AG45,Cías!$A$1:$E$10000,5,0)</f>
        <v>#N/A</v>
      </c>
      <c r="AZ45" s="19" t="str">
        <f t="shared" si="5"/>
        <v>1013859</v>
      </c>
      <c r="BA45" s="19" t="str">
        <f t="shared" si="6"/>
        <v>MUÑOZ ORTIZ JUAN MANUEL</v>
      </c>
      <c r="BB45" s="19" t="e">
        <f>VLOOKUP(AG45,Cías!$A$1:$E$10000,3,0)</f>
        <v>#N/A</v>
      </c>
      <c r="BC45" s="19"/>
      <c r="BD45" s="19"/>
      <c r="BE45" s="19"/>
      <c r="BF45" s="19"/>
      <c r="BG45" s="19"/>
      <c r="BH45" s="19"/>
      <c r="BI45" s="19"/>
      <c r="BJ45" s="19"/>
    </row>
    <row r="46" spans="1:62" ht="15" x14ac:dyDescent="0.2">
      <c r="A46" s="19" t="s">
        <v>2083</v>
      </c>
      <c r="B46" s="19" t="s">
        <v>1479</v>
      </c>
      <c r="C46" s="43">
        <v>44652</v>
      </c>
      <c r="D46" s="44">
        <v>0.45902777777777998</v>
      </c>
      <c r="E46" s="19" t="s">
        <v>2084</v>
      </c>
      <c r="F46" s="19" t="s">
        <v>1481</v>
      </c>
      <c r="G46" s="19" t="s">
        <v>1481</v>
      </c>
      <c r="H46" s="45">
        <v>0</v>
      </c>
      <c r="I46" s="45">
        <v>0</v>
      </c>
      <c r="J46" s="19" t="s">
        <v>1482</v>
      </c>
      <c r="K46" s="19" t="s">
        <v>2085</v>
      </c>
      <c r="L46" s="19" t="s">
        <v>2086</v>
      </c>
      <c r="M46" s="19" t="s">
        <v>2087</v>
      </c>
      <c r="N46" s="19" t="s">
        <v>2083</v>
      </c>
      <c r="O46" s="19" t="s">
        <v>367</v>
      </c>
      <c r="P46" s="19" t="s">
        <v>368</v>
      </c>
      <c r="Q46" s="46">
        <v>480</v>
      </c>
      <c r="R46" s="19" t="s">
        <v>1544</v>
      </c>
      <c r="S46" s="19" t="s">
        <v>2088</v>
      </c>
      <c r="T46" s="19" t="s">
        <v>2089</v>
      </c>
      <c r="U46" s="19" t="s">
        <v>2090</v>
      </c>
      <c r="V46" s="19" t="s">
        <v>2091</v>
      </c>
      <c r="W46" s="19" t="s">
        <v>2092</v>
      </c>
      <c r="X46" s="19" t="s">
        <v>2093</v>
      </c>
      <c r="Y46" s="19" t="s">
        <v>2094</v>
      </c>
      <c r="Z46" s="19" t="s">
        <v>2095</v>
      </c>
      <c r="AA46" s="46">
        <v>130</v>
      </c>
      <c r="AB46" s="19" t="s">
        <v>472</v>
      </c>
      <c r="AC46" s="19" t="s">
        <v>94</v>
      </c>
      <c r="AD46" s="19" t="s">
        <v>2096</v>
      </c>
      <c r="AE46" s="19" t="s">
        <v>2097</v>
      </c>
      <c r="AF46" s="19" t="s">
        <v>1719</v>
      </c>
      <c r="AG46" s="19" t="s">
        <v>2098</v>
      </c>
      <c r="AH46" s="19" t="s">
        <v>1502</v>
      </c>
      <c r="AI46" s="19" t="s">
        <v>2099</v>
      </c>
      <c r="AJ46" s="45">
        <v>0</v>
      </c>
      <c r="AK46" s="45">
        <v>0</v>
      </c>
      <c r="AL46" s="19" t="s">
        <v>1501</v>
      </c>
      <c r="AM46" s="46">
        <v>39130</v>
      </c>
      <c r="AN46" s="46">
        <v>24030</v>
      </c>
      <c r="AO46" s="46">
        <v>15100</v>
      </c>
      <c r="AP46" s="45">
        <v>259.2</v>
      </c>
      <c r="AQ46" s="45"/>
      <c r="AR46" s="45" t="str">
        <f>IFERROR(VLOOKUP(AB46,'Pedidos marco'!$A$1:$D$10000,4,0)," ")</f>
        <v xml:space="preserve"> </v>
      </c>
      <c r="AS46" s="45">
        <f t="shared" si="0"/>
        <v>1</v>
      </c>
      <c r="AT46" s="45" t="str">
        <f t="shared" si="1"/>
        <v>01</v>
      </c>
      <c r="AU46" s="47">
        <v>24</v>
      </c>
      <c r="AV46" s="19" t="str">
        <f t="shared" si="2"/>
        <v>04 April</v>
      </c>
      <c r="AW46" s="19">
        <f t="shared" si="3"/>
        <v>0.53999999999999992</v>
      </c>
      <c r="AX46" s="19">
        <f t="shared" si="4"/>
        <v>10.799999999999999</v>
      </c>
      <c r="AY46" s="19" t="e">
        <f>VLOOKUP(AG46,Cías!$A$1:$E$10000,5,0)</f>
        <v>#N/A</v>
      </c>
      <c r="AZ46" s="19" t="str">
        <f t="shared" si="5"/>
        <v>1013241</v>
      </c>
      <c r="BA46" s="19" t="str">
        <f t="shared" si="6"/>
        <v>COMPAÑÍA DE TRANSPORTE DE CARGA PES</v>
      </c>
      <c r="BB46" s="19" t="e">
        <f>VLOOKUP(AG46,Cías!$A$1:$E$10000,3,0)</f>
        <v>#N/A</v>
      </c>
      <c r="BC46" s="19"/>
      <c r="BD46" s="19"/>
      <c r="BE46" s="19"/>
      <c r="BF46" s="19"/>
      <c r="BG46" s="19"/>
      <c r="BH46" s="19"/>
      <c r="BI46" s="19"/>
      <c r="BJ46" s="19"/>
    </row>
    <row r="47" spans="1:62" ht="15" x14ac:dyDescent="0.2">
      <c r="A47" s="19" t="s">
        <v>2100</v>
      </c>
      <c r="B47" s="19" t="s">
        <v>1479</v>
      </c>
      <c r="C47" s="43">
        <v>44652</v>
      </c>
      <c r="D47" s="44">
        <v>0.46805555555556</v>
      </c>
      <c r="E47" s="19" t="s">
        <v>2101</v>
      </c>
      <c r="F47" s="19" t="s">
        <v>2102</v>
      </c>
      <c r="G47" s="19" t="s">
        <v>2103</v>
      </c>
      <c r="H47" s="45">
        <v>3551.61</v>
      </c>
      <c r="I47" s="45">
        <v>3982.09</v>
      </c>
      <c r="J47" s="19" t="s">
        <v>1560</v>
      </c>
      <c r="K47" s="19" t="s">
        <v>2104</v>
      </c>
      <c r="L47" s="19" t="s">
        <v>2105</v>
      </c>
      <c r="M47" s="19" t="s">
        <v>2106</v>
      </c>
      <c r="N47" s="19" t="s">
        <v>2100</v>
      </c>
      <c r="O47" s="19" t="s">
        <v>1486</v>
      </c>
      <c r="P47" s="19" t="s">
        <v>1487</v>
      </c>
      <c r="Q47" s="46">
        <v>30.52</v>
      </c>
      <c r="R47" s="19" t="s">
        <v>1488</v>
      </c>
      <c r="S47" s="19" t="s">
        <v>1564</v>
      </c>
      <c r="T47" s="19" t="s">
        <v>416</v>
      </c>
      <c r="U47" s="19" t="s">
        <v>2107</v>
      </c>
      <c r="V47" s="19" t="s">
        <v>2108</v>
      </c>
      <c r="W47" s="19" t="s">
        <v>415</v>
      </c>
      <c r="X47" s="19" t="s">
        <v>2109</v>
      </c>
      <c r="Y47" s="19" t="s">
        <v>2031</v>
      </c>
      <c r="Z47" s="19" t="s">
        <v>2032</v>
      </c>
      <c r="AA47" s="46">
        <v>94.6</v>
      </c>
      <c r="AB47" s="19" t="s">
        <v>1571</v>
      </c>
      <c r="AC47" s="19" t="s">
        <v>416</v>
      </c>
      <c r="AD47" s="19" t="s">
        <v>1572</v>
      </c>
      <c r="AE47" s="19" t="s">
        <v>1573</v>
      </c>
      <c r="AF47" s="19" t="s">
        <v>1497</v>
      </c>
      <c r="AG47" s="19" t="s">
        <v>1574</v>
      </c>
      <c r="AH47" s="19" t="s">
        <v>1499</v>
      </c>
      <c r="AI47" s="19" t="s">
        <v>1500</v>
      </c>
      <c r="AJ47" s="45">
        <v>0</v>
      </c>
      <c r="AK47" s="45">
        <v>0</v>
      </c>
      <c r="AL47" s="19" t="s">
        <v>1517</v>
      </c>
      <c r="AM47" s="46">
        <v>50170</v>
      </c>
      <c r="AN47" s="46">
        <v>30520</v>
      </c>
      <c r="AO47" s="46">
        <v>19650</v>
      </c>
      <c r="AP47" s="45">
        <v>0</v>
      </c>
      <c r="AQ47" s="45"/>
      <c r="AR47" s="45" t="str">
        <f>IFERROR(VLOOKUP(AB47,'Pedidos marco'!$A$1:$D$10000,4,0)," ")</f>
        <v xml:space="preserve"> </v>
      </c>
      <c r="AS47" s="45">
        <f t="shared" si="0"/>
        <v>1</v>
      </c>
      <c r="AT47" s="45" t="str">
        <f t="shared" si="1"/>
        <v>01</v>
      </c>
      <c r="AU47" s="47">
        <v>30.52</v>
      </c>
      <c r="AV47" s="19" t="str">
        <f t="shared" si="2"/>
        <v>04 April</v>
      </c>
      <c r="AW47" s="19">
        <f t="shared" si="3"/>
        <v>0</v>
      </c>
      <c r="AX47" s="19">
        <f t="shared" si="4"/>
        <v>0</v>
      </c>
      <c r="AY47" s="19" t="e">
        <f>VLOOKUP(AG47,Cías!$A$1:$E$10000,5,0)</f>
        <v>#N/A</v>
      </c>
      <c r="AZ47" s="19" t="str">
        <f t="shared" si="5"/>
        <v>1014407</v>
      </c>
      <c r="BA47" s="19" t="str">
        <f t="shared" si="6"/>
        <v>HORMIANDES</v>
      </c>
      <c r="BB47" s="19" t="e">
        <f>VLOOKUP(AG47,Cías!$A$1:$E$10000,3,0)</f>
        <v>#N/A</v>
      </c>
      <c r="BC47" s="19"/>
      <c r="BD47" s="19"/>
      <c r="BE47" s="19"/>
      <c r="BF47" s="19"/>
      <c r="BG47" s="19"/>
      <c r="BH47" s="19"/>
      <c r="BI47" s="19"/>
      <c r="BJ47" s="19"/>
    </row>
    <row r="48" spans="1:62" ht="15" x14ac:dyDescent="0.2">
      <c r="A48" s="19" t="s">
        <v>2110</v>
      </c>
      <c r="B48" s="19" t="s">
        <v>1479</v>
      </c>
      <c r="C48" s="43">
        <v>44652</v>
      </c>
      <c r="D48" s="44">
        <v>0.46875</v>
      </c>
      <c r="E48" s="19" t="s">
        <v>2111</v>
      </c>
      <c r="F48" s="19" t="s">
        <v>1481</v>
      </c>
      <c r="G48" s="19" t="s">
        <v>1481</v>
      </c>
      <c r="H48" s="45">
        <v>0</v>
      </c>
      <c r="I48" s="45">
        <v>0</v>
      </c>
      <c r="J48" s="19" t="s">
        <v>1482</v>
      </c>
      <c r="K48" s="19" t="s">
        <v>1808</v>
      </c>
      <c r="L48" s="19" t="s">
        <v>2112</v>
      </c>
      <c r="M48" s="19" t="s">
        <v>2113</v>
      </c>
      <c r="N48" s="19" t="s">
        <v>2110</v>
      </c>
      <c r="O48" s="19" t="s">
        <v>1811</v>
      </c>
      <c r="P48" s="19" t="s">
        <v>1812</v>
      </c>
      <c r="Q48" s="46">
        <v>30.36</v>
      </c>
      <c r="R48" s="19" t="s">
        <v>1488</v>
      </c>
      <c r="S48" s="19" t="s">
        <v>1663</v>
      </c>
      <c r="T48" s="19" t="s">
        <v>1664</v>
      </c>
      <c r="U48" s="19" t="s">
        <v>1665</v>
      </c>
      <c r="V48" s="19" t="s">
        <v>1666</v>
      </c>
      <c r="W48" s="19" t="s">
        <v>415</v>
      </c>
      <c r="X48" s="19" t="s">
        <v>1667</v>
      </c>
      <c r="Y48" s="19" t="s">
        <v>1668</v>
      </c>
      <c r="Z48" s="19" t="s">
        <v>1669</v>
      </c>
      <c r="AA48" s="46">
        <v>105</v>
      </c>
      <c r="AB48" s="19" t="s">
        <v>473</v>
      </c>
      <c r="AC48" s="19" t="s">
        <v>96</v>
      </c>
      <c r="AD48" s="19" t="s">
        <v>2114</v>
      </c>
      <c r="AE48" s="19" t="s">
        <v>1481</v>
      </c>
      <c r="AF48" s="19" t="s">
        <v>1497</v>
      </c>
      <c r="AG48" s="19" t="s">
        <v>2115</v>
      </c>
      <c r="AH48" s="19" t="s">
        <v>1499</v>
      </c>
      <c r="AI48" s="19" t="s">
        <v>1500</v>
      </c>
      <c r="AJ48" s="45">
        <v>0</v>
      </c>
      <c r="AK48" s="45">
        <v>0</v>
      </c>
      <c r="AL48" s="19" t="s">
        <v>1501</v>
      </c>
      <c r="AM48" s="46">
        <v>49040</v>
      </c>
      <c r="AN48" s="46">
        <v>30360</v>
      </c>
      <c r="AO48" s="46">
        <v>18680</v>
      </c>
      <c r="AP48" s="45">
        <v>282.04000000000002</v>
      </c>
      <c r="AQ48" s="45"/>
      <c r="AR48" s="45" t="str">
        <f>IFERROR(VLOOKUP(AB48,'Pedidos marco'!$A$1:$D$10000,4,0)," ")</f>
        <v xml:space="preserve"> </v>
      </c>
      <c r="AS48" s="45">
        <f t="shared" si="0"/>
        <v>1</v>
      </c>
      <c r="AT48" s="45" t="str">
        <f t="shared" si="1"/>
        <v>01</v>
      </c>
      <c r="AU48" s="47">
        <v>30.36</v>
      </c>
      <c r="AV48" s="19" t="str">
        <f t="shared" si="2"/>
        <v>04 April</v>
      </c>
      <c r="AW48" s="19">
        <f t="shared" si="3"/>
        <v>9.2898550724637694</v>
      </c>
      <c r="AX48" s="19">
        <f t="shared" si="4"/>
        <v>9.2898550724637694</v>
      </c>
      <c r="AY48" s="19" t="e">
        <f>VLOOKUP(AG48,Cías!$A$1:$E$10000,5,0)</f>
        <v>#N/A</v>
      </c>
      <c r="AZ48" s="19" t="str">
        <f t="shared" si="5"/>
        <v>1013227</v>
      </c>
      <c r="BA48" s="19" t="str">
        <f t="shared" si="6"/>
        <v>COMPAÑIA DE TRANSPORTE PESADO</v>
      </c>
      <c r="BB48" s="19" t="e">
        <f>VLOOKUP(AG48,Cías!$A$1:$E$10000,3,0)</f>
        <v>#N/A</v>
      </c>
      <c r="BC48" s="19"/>
      <c r="BD48" s="19"/>
      <c r="BE48" s="19"/>
      <c r="BF48" s="19"/>
      <c r="BG48" s="19"/>
      <c r="BH48" s="19"/>
      <c r="BI48" s="19"/>
      <c r="BJ48" s="19"/>
    </row>
    <row r="49" spans="1:62" ht="15" x14ac:dyDescent="0.2">
      <c r="A49" s="19" t="s">
        <v>2116</v>
      </c>
      <c r="B49" s="19" t="s">
        <v>1479</v>
      </c>
      <c r="C49" s="43">
        <v>44652</v>
      </c>
      <c r="D49" s="44">
        <v>0.47152777777777999</v>
      </c>
      <c r="E49" s="19" t="s">
        <v>2117</v>
      </c>
      <c r="F49" s="19" t="s">
        <v>2118</v>
      </c>
      <c r="G49" s="19" t="s">
        <v>2119</v>
      </c>
      <c r="H49" s="45">
        <v>2386.8000000000002</v>
      </c>
      <c r="I49" s="45">
        <v>2676.1</v>
      </c>
      <c r="J49" s="19" t="s">
        <v>1560</v>
      </c>
      <c r="K49" s="19" t="s">
        <v>2120</v>
      </c>
      <c r="L49" s="19" t="s">
        <v>2121</v>
      </c>
      <c r="M49" s="19" t="s">
        <v>2122</v>
      </c>
      <c r="N49" s="19" t="s">
        <v>2116</v>
      </c>
      <c r="O49" s="19" t="s">
        <v>367</v>
      </c>
      <c r="P49" s="19" t="s">
        <v>368</v>
      </c>
      <c r="Q49" s="46">
        <v>360</v>
      </c>
      <c r="R49" s="19" t="s">
        <v>1544</v>
      </c>
      <c r="S49" s="19" t="s">
        <v>2123</v>
      </c>
      <c r="T49" s="19" t="s">
        <v>2124</v>
      </c>
      <c r="U49" s="19" t="s">
        <v>2125</v>
      </c>
      <c r="V49" s="19" t="s">
        <v>2126</v>
      </c>
      <c r="W49" s="19" t="s">
        <v>2127</v>
      </c>
      <c r="X49" s="19" t="s">
        <v>2128</v>
      </c>
      <c r="Y49" s="19" t="s">
        <v>2129</v>
      </c>
      <c r="Z49" s="19" t="s">
        <v>2130</v>
      </c>
      <c r="AA49" s="46">
        <v>205</v>
      </c>
      <c r="AB49" s="19" t="s">
        <v>495</v>
      </c>
      <c r="AC49" s="19" t="s">
        <v>139</v>
      </c>
      <c r="AD49" s="19" t="s">
        <v>2131</v>
      </c>
      <c r="AE49" s="19" t="s">
        <v>1481</v>
      </c>
      <c r="AF49" s="19" t="s">
        <v>1554</v>
      </c>
      <c r="AG49" s="19" t="s">
        <v>2132</v>
      </c>
      <c r="AH49" s="19" t="s">
        <v>1499</v>
      </c>
      <c r="AI49" s="19" t="s">
        <v>1500</v>
      </c>
      <c r="AJ49" s="45">
        <v>0</v>
      </c>
      <c r="AK49" s="45">
        <v>0</v>
      </c>
      <c r="AL49" s="19" t="s">
        <v>1501</v>
      </c>
      <c r="AM49" s="46">
        <v>27060</v>
      </c>
      <c r="AN49" s="46">
        <v>18030</v>
      </c>
      <c r="AO49" s="46">
        <v>9030</v>
      </c>
      <c r="AP49" s="45">
        <v>280.8</v>
      </c>
      <c r="AQ49" s="45"/>
      <c r="AR49" s="45" t="str">
        <f>IFERROR(VLOOKUP(AB49,'Pedidos marco'!$A$1:$D$10000,4,0)," ")</f>
        <v xml:space="preserve"> </v>
      </c>
      <c r="AS49" s="45">
        <f t="shared" si="0"/>
        <v>1</v>
      </c>
      <c r="AT49" s="45" t="str">
        <f t="shared" si="1"/>
        <v>01</v>
      </c>
      <c r="AU49" s="47">
        <v>18</v>
      </c>
      <c r="AV49" s="19" t="str">
        <f t="shared" si="2"/>
        <v>04 April</v>
      </c>
      <c r="AW49" s="19">
        <f t="shared" si="3"/>
        <v>0.78</v>
      </c>
      <c r="AX49" s="19">
        <f t="shared" si="4"/>
        <v>15.600000000000001</v>
      </c>
      <c r="AY49" s="19" t="e">
        <f>VLOOKUP(AG49,Cías!$A$1:$E$10000,5,0)</f>
        <v>#N/A</v>
      </c>
      <c r="AZ49" s="19" t="str">
        <f t="shared" si="5"/>
        <v>1014271</v>
      </c>
      <c r="BA49" s="19" t="str">
        <f t="shared" si="6"/>
        <v>GARATE CARDENAS CARLOS VINICIO</v>
      </c>
      <c r="BB49" s="19" t="e">
        <f>VLOOKUP(AG49,Cías!$A$1:$E$10000,3,0)</f>
        <v>#N/A</v>
      </c>
      <c r="BC49" s="19"/>
      <c r="BD49" s="19"/>
      <c r="BE49" s="19"/>
      <c r="BF49" s="19"/>
      <c r="BG49" s="19"/>
      <c r="BH49" s="19"/>
      <c r="BI49" s="19"/>
      <c r="BJ49" s="19"/>
    </row>
    <row r="50" spans="1:62" ht="15" x14ac:dyDescent="0.2">
      <c r="A50" s="19" t="s">
        <v>2133</v>
      </c>
      <c r="B50" s="19" t="s">
        <v>1479</v>
      </c>
      <c r="C50" s="43">
        <v>44652</v>
      </c>
      <c r="D50" s="44">
        <v>0.47361111111110998</v>
      </c>
      <c r="E50" s="19" t="s">
        <v>2134</v>
      </c>
      <c r="F50" s="19" t="s">
        <v>2135</v>
      </c>
      <c r="G50" s="19" t="s">
        <v>2136</v>
      </c>
      <c r="H50" s="45">
        <v>4613.3999999999996</v>
      </c>
      <c r="I50" s="45">
        <v>5172.58</v>
      </c>
      <c r="J50" s="19" t="s">
        <v>1560</v>
      </c>
      <c r="K50" s="19" t="s">
        <v>2137</v>
      </c>
      <c r="L50" s="19" t="s">
        <v>2138</v>
      </c>
      <c r="M50" s="19" t="s">
        <v>2139</v>
      </c>
      <c r="N50" s="19" t="s">
        <v>2133</v>
      </c>
      <c r="O50" s="19" t="s">
        <v>1603</v>
      </c>
      <c r="P50" s="19" t="s">
        <v>1604</v>
      </c>
      <c r="Q50" s="46">
        <v>660</v>
      </c>
      <c r="R50" s="19" t="s">
        <v>1544</v>
      </c>
      <c r="S50" s="19" t="s">
        <v>2140</v>
      </c>
      <c r="T50" s="19" t="s">
        <v>2141</v>
      </c>
      <c r="U50" s="19" t="s">
        <v>2142</v>
      </c>
      <c r="V50" s="19" t="s">
        <v>2143</v>
      </c>
      <c r="W50" s="19" t="s">
        <v>2144</v>
      </c>
      <c r="X50" s="19" t="s">
        <v>2145</v>
      </c>
      <c r="Y50" s="19" t="s">
        <v>2146</v>
      </c>
      <c r="Z50" s="19" t="s">
        <v>2147</v>
      </c>
      <c r="AA50" s="46">
        <v>388</v>
      </c>
      <c r="AB50" s="19" t="s">
        <v>517</v>
      </c>
      <c r="AC50" s="19" t="s">
        <v>187</v>
      </c>
      <c r="AD50" s="19" t="s">
        <v>2148</v>
      </c>
      <c r="AE50" s="19" t="s">
        <v>2149</v>
      </c>
      <c r="AF50" s="19" t="s">
        <v>1592</v>
      </c>
      <c r="AG50" s="19" t="s">
        <v>2150</v>
      </c>
      <c r="AH50" s="19" t="s">
        <v>1499</v>
      </c>
      <c r="AI50" s="19" t="s">
        <v>1500</v>
      </c>
      <c r="AJ50" s="45">
        <v>0</v>
      </c>
      <c r="AK50" s="45">
        <v>0</v>
      </c>
      <c r="AL50" s="19" t="s">
        <v>1501</v>
      </c>
      <c r="AM50" s="46">
        <v>50230</v>
      </c>
      <c r="AN50" s="46">
        <v>33040</v>
      </c>
      <c r="AO50" s="46">
        <v>17190</v>
      </c>
      <c r="AP50" s="45">
        <v>699.6</v>
      </c>
      <c r="AQ50" s="45"/>
      <c r="AR50" s="45" t="str">
        <f>IFERROR(VLOOKUP(AB50,'Pedidos marco'!$A$1:$D$10000,4,0)," ")</f>
        <v xml:space="preserve"> </v>
      </c>
      <c r="AS50" s="45">
        <f t="shared" si="0"/>
        <v>1</v>
      </c>
      <c r="AT50" s="45" t="str">
        <f t="shared" si="1"/>
        <v>01</v>
      </c>
      <c r="AU50" s="47">
        <v>33</v>
      </c>
      <c r="AV50" s="19" t="str">
        <f t="shared" si="2"/>
        <v>04 April</v>
      </c>
      <c r="AW50" s="19">
        <f t="shared" si="3"/>
        <v>1.06</v>
      </c>
      <c r="AX50" s="19">
        <f t="shared" si="4"/>
        <v>21.2</v>
      </c>
      <c r="AY50" s="19" t="e">
        <f>VLOOKUP(AG50,Cías!$A$1:$E$10000,5,0)</f>
        <v>#N/A</v>
      </c>
      <c r="AZ50" s="19" t="str">
        <f t="shared" si="5"/>
        <v>1013947</v>
      </c>
      <c r="BA50" s="19" t="str">
        <f t="shared" si="6"/>
        <v>LOYO LIMA JORGE FERNANDO</v>
      </c>
      <c r="BB50" s="19" t="e">
        <f>VLOOKUP(AG50,Cías!$A$1:$E$10000,3,0)</f>
        <v>#N/A</v>
      </c>
      <c r="BC50" s="19"/>
      <c r="BD50" s="19"/>
      <c r="BE50" s="19"/>
      <c r="BF50" s="19"/>
      <c r="BG50" s="19"/>
      <c r="BH50" s="19"/>
      <c r="BI50" s="19"/>
      <c r="BJ50" s="19"/>
    </row>
    <row r="51" spans="1:62" ht="15" x14ac:dyDescent="0.2">
      <c r="A51" s="19" t="s">
        <v>2151</v>
      </c>
      <c r="B51" s="19" t="s">
        <v>1479</v>
      </c>
      <c r="C51" s="43">
        <v>44652</v>
      </c>
      <c r="D51" s="44">
        <v>0.47916666666667002</v>
      </c>
      <c r="E51" s="19" t="s">
        <v>2152</v>
      </c>
      <c r="F51" s="19" t="s">
        <v>1481</v>
      </c>
      <c r="G51" s="19" t="s">
        <v>1481</v>
      </c>
      <c r="H51" s="45">
        <v>0</v>
      </c>
      <c r="I51" s="45">
        <v>0</v>
      </c>
      <c r="J51" s="19" t="s">
        <v>1482</v>
      </c>
      <c r="K51" s="19" t="s">
        <v>2153</v>
      </c>
      <c r="L51" s="19" t="s">
        <v>2154</v>
      </c>
      <c r="M51" s="19" t="s">
        <v>2155</v>
      </c>
      <c r="N51" s="19" t="s">
        <v>2151</v>
      </c>
      <c r="O51" s="19" t="s">
        <v>367</v>
      </c>
      <c r="P51" s="19" t="s">
        <v>368</v>
      </c>
      <c r="Q51" s="46">
        <v>640</v>
      </c>
      <c r="R51" s="19" t="s">
        <v>1544</v>
      </c>
      <c r="S51" s="19" t="s">
        <v>2156</v>
      </c>
      <c r="T51" s="19" t="s">
        <v>419</v>
      </c>
      <c r="U51" s="19" t="s">
        <v>2157</v>
      </c>
      <c r="V51" s="19" t="s">
        <v>2091</v>
      </c>
      <c r="W51" s="19" t="s">
        <v>415</v>
      </c>
      <c r="X51" s="19" t="s">
        <v>2158</v>
      </c>
      <c r="Y51" s="19" t="s">
        <v>417</v>
      </c>
      <c r="Z51" s="19" t="s">
        <v>2159</v>
      </c>
      <c r="AA51" s="46">
        <v>110</v>
      </c>
      <c r="AB51" s="19" t="s">
        <v>546</v>
      </c>
      <c r="AC51" s="19" t="s">
        <v>244</v>
      </c>
      <c r="AD51" s="19" t="s">
        <v>2160</v>
      </c>
      <c r="AE51" s="19" t="s">
        <v>2161</v>
      </c>
      <c r="AF51" s="19" t="s">
        <v>1592</v>
      </c>
      <c r="AG51" s="19" t="s">
        <v>2162</v>
      </c>
      <c r="AH51" s="19" t="s">
        <v>1502</v>
      </c>
      <c r="AI51" s="19" t="s">
        <v>2099</v>
      </c>
      <c r="AJ51" s="45">
        <v>0</v>
      </c>
      <c r="AK51" s="45">
        <v>0</v>
      </c>
      <c r="AL51" s="19" t="s">
        <v>1501</v>
      </c>
      <c r="AM51" s="46">
        <v>50770</v>
      </c>
      <c r="AN51" s="46">
        <v>32040</v>
      </c>
      <c r="AO51" s="46">
        <v>18730</v>
      </c>
      <c r="AP51" s="45">
        <v>294.39999999999998</v>
      </c>
      <c r="AQ51" s="45"/>
      <c r="AR51" s="45" t="str">
        <f>IFERROR(VLOOKUP(AB51,'Pedidos marco'!$A$1:$D$10000,4,0)," ")</f>
        <v xml:space="preserve"> </v>
      </c>
      <c r="AS51" s="45">
        <f t="shared" si="0"/>
        <v>1</v>
      </c>
      <c r="AT51" s="45" t="str">
        <f t="shared" si="1"/>
        <v>01</v>
      </c>
      <c r="AU51" s="47">
        <v>32</v>
      </c>
      <c r="AV51" s="19" t="str">
        <f t="shared" si="2"/>
        <v>04 April</v>
      </c>
      <c r="AW51" s="19">
        <f t="shared" si="3"/>
        <v>0.45999999999999996</v>
      </c>
      <c r="AX51" s="19">
        <f t="shared" si="4"/>
        <v>9.1999999999999993</v>
      </c>
      <c r="AY51" s="19" t="e">
        <f>VLOOKUP(AG51,Cías!$A$1:$E$10000,5,0)</f>
        <v>#N/A</v>
      </c>
      <c r="AZ51" s="19" t="str">
        <f t="shared" si="5"/>
        <v>1013568</v>
      </c>
      <c r="BA51" s="19" t="str">
        <f t="shared" si="6"/>
        <v>PINTO TORRES AGUSTO GEOVANY</v>
      </c>
      <c r="BB51" s="19" t="e">
        <f>VLOOKUP(AG51,Cías!$A$1:$E$10000,3,0)</f>
        <v>#N/A</v>
      </c>
      <c r="BC51" s="19"/>
      <c r="BD51" s="19"/>
      <c r="BE51" s="19"/>
      <c r="BF51" s="19"/>
      <c r="BG51" s="19"/>
      <c r="BH51" s="19"/>
      <c r="BI51" s="19"/>
      <c r="BJ51" s="19"/>
    </row>
    <row r="52" spans="1:62" ht="15" x14ac:dyDescent="0.2">
      <c r="A52" s="19" t="s">
        <v>2163</v>
      </c>
      <c r="B52" s="19" t="s">
        <v>1479</v>
      </c>
      <c r="C52" s="43">
        <v>44652</v>
      </c>
      <c r="D52" s="44">
        <v>0.48333333333333001</v>
      </c>
      <c r="E52" s="19" t="s">
        <v>2164</v>
      </c>
      <c r="F52" s="19" t="s">
        <v>2165</v>
      </c>
      <c r="G52" s="19" t="s">
        <v>2166</v>
      </c>
      <c r="H52" s="45">
        <v>3144</v>
      </c>
      <c r="I52" s="45">
        <v>3525.07</v>
      </c>
      <c r="J52" s="19" t="s">
        <v>1560</v>
      </c>
      <c r="K52" s="19" t="s">
        <v>2167</v>
      </c>
      <c r="L52" s="19" t="s">
        <v>2168</v>
      </c>
      <c r="M52" s="19" t="s">
        <v>2169</v>
      </c>
      <c r="N52" s="19" t="s">
        <v>2163</v>
      </c>
      <c r="O52" s="19" t="s">
        <v>1603</v>
      </c>
      <c r="P52" s="19" t="s">
        <v>1604</v>
      </c>
      <c r="Q52" s="46">
        <v>480</v>
      </c>
      <c r="R52" s="19" t="s">
        <v>1544</v>
      </c>
      <c r="S52" s="19" t="s">
        <v>2170</v>
      </c>
      <c r="T52" s="19" t="s">
        <v>2171</v>
      </c>
      <c r="U52" s="19" t="s">
        <v>2172</v>
      </c>
      <c r="V52" s="19" t="s">
        <v>2173</v>
      </c>
      <c r="W52" s="19" t="s">
        <v>2174</v>
      </c>
      <c r="X52" s="19" t="s">
        <v>2175</v>
      </c>
      <c r="Y52" s="19" t="s">
        <v>2176</v>
      </c>
      <c r="Z52" s="19" t="s">
        <v>2177</v>
      </c>
      <c r="AA52" s="46">
        <v>328</v>
      </c>
      <c r="AB52" s="19" t="s">
        <v>484</v>
      </c>
      <c r="AC52" s="19" t="s">
        <v>117</v>
      </c>
      <c r="AD52" s="19" t="s">
        <v>2178</v>
      </c>
      <c r="AE52" s="19" t="s">
        <v>2179</v>
      </c>
      <c r="AF52" s="19" t="s">
        <v>1719</v>
      </c>
      <c r="AG52" s="19" t="s">
        <v>2180</v>
      </c>
      <c r="AH52" s="19" t="s">
        <v>1594</v>
      </c>
      <c r="AI52" s="19" t="s">
        <v>1595</v>
      </c>
      <c r="AJ52" s="45">
        <v>0.05</v>
      </c>
      <c r="AK52" s="45">
        <v>24</v>
      </c>
      <c r="AL52" s="19" t="s">
        <v>1501</v>
      </c>
      <c r="AM52" s="46">
        <v>40170</v>
      </c>
      <c r="AN52" s="46">
        <v>24020</v>
      </c>
      <c r="AO52" s="46">
        <v>16150</v>
      </c>
      <c r="AP52" s="45">
        <v>494.4</v>
      </c>
      <c r="AQ52" s="45"/>
      <c r="AR52" s="45" t="str">
        <f>IFERROR(VLOOKUP(AB52,'Pedidos marco'!$A$1:$D$10000,4,0)," ")</f>
        <v xml:space="preserve"> </v>
      </c>
      <c r="AS52" s="45">
        <f t="shared" si="0"/>
        <v>1</v>
      </c>
      <c r="AT52" s="45" t="str">
        <f t="shared" si="1"/>
        <v>01</v>
      </c>
      <c r="AU52" s="47">
        <v>24</v>
      </c>
      <c r="AV52" s="19" t="str">
        <f t="shared" si="2"/>
        <v>04 April</v>
      </c>
      <c r="AW52" s="19">
        <f t="shared" si="3"/>
        <v>1.03</v>
      </c>
      <c r="AX52" s="19">
        <f t="shared" si="4"/>
        <v>20.599999999999998</v>
      </c>
      <c r="AY52" s="19" t="e">
        <f>VLOOKUP(AG52,Cías!$A$1:$E$10000,5,0)</f>
        <v>#N/A</v>
      </c>
      <c r="AZ52" s="19" t="str">
        <f t="shared" si="5"/>
        <v>1014322</v>
      </c>
      <c r="BA52" s="19" t="str">
        <f t="shared" si="6"/>
        <v>ESPARZA REVELO JORGE MARCELO</v>
      </c>
      <c r="BB52" s="19" t="e">
        <f>VLOOKUP(AG52,Cías!$A$1:$E$10000,3,0)</f>
        <v>#N/A</v>
      </c>
      <c r="BC52" s="19"/>
      <c r="BD52" s="19"/>
      <c r="BE52" s="19"/>
      <c r="BF52" s="19"/>
      <c r="BG52" s="19"/>
      <c r="BH52" s="19"/>
      <c r="BI52" s="19"/>
      <c r="BJ52" s="19"/>
    </row>
    <row r="53" spans="1:62" ht="15" x14ac:dyDescent="0.2">
      <c r="A53" s="19" t="s">
        <v>2181</v>
      </c>
      <c r="B53" s="19" t="s">
        <v>1479</v>
      </c>
      <c r="C53" s="43">
        <v>44652</v>
      </c>
      <c r="D53" s="44">
        <v>0.48888888888888998</v>
      </c>
      <c r="E53" s="19" t="s">
        <v>2182</v>
      </c>
      <c r="F53" s="19" t="s">
        <v>2183</v>
      </c>
      <c r="G53" s="19" t="s">
        <v>2184</v>
      </c>
      <c r="H53" s="45">
        <v>4537.37</v>
      </c>
      <c r="I53" s="45">
        <v>5087.32</v>
      </c>
      <c r="J53" s="19" t="s">
        <v>1560</v>
      </c>
      <c r="K53" s="19" t="s">
        <v>2185</v>
      </c>
      <c r="L53" s="19" t="s">
        <v>2186</v>
      </c>
      <c r="M53" s="19" t="s">
        <v>2187</v>
      </c>
      <c r="N53" s="19" t="s">
        <v>2181</v>
      </c>
      <c r="O53" s="19" t="s">
        <v>367</v>
      </c>
      <c r="P53" s="19" t="s">
        <v>368</v>
      </c>
      <c r="Q53" s="46">
        <v>680</v>
      </c>
      <c r="R53" s="19" t="s">
        <v>1544</v>
      </c>
      <c r="S53" s="19" t="s">
        <v>2188</v>
      </c>
      <c r="T53" s="19" t="s">
        <v>2189</v>
      </c>
      <c r="U53" s="19" t="s">
        <v>2190</v>
      </c>
      <c r="V53" s="19" t="s">
        <v>2191</v>
      </c>
      <c r="W53" s="19" t="s">
        <v>415</v>
      </c>
      <c r="X53" s="19" t="s">
        <v>2192</v>
      </c>
      <c r="Y53" s="19" t="s">
        <v>1980</v>
      </c>
      <c r="Z53" s="19" t="s">
        <v>1981</v>
      </c>
      <c r="AA53" s="46">
        <v>89</v>
      </c>
      <c r="AB53" s="19" t="s">
        <v>445</v>
      </c>
      <c r="AC53" s="19" t="s">
        <v>37</v>
      </c>
      <c r="AD53" s="19" t="s">
        <v>2193</v>
      </c>
      <c r="AE53" s="19" t="s">
        <v>2194</v>
      </c>
      <c r="AF53" s="19" t="s">
        <v>1592</v>
      </c>
      <c r="AG53" s="19" t="s">
        <v>2195</v>
      </c>
      <c r="AH53" s="19" t="s">
        <v>1594</v>
      </c>
      <c r="AI53" s="19" t="s">
        <v>1595</v>
      </c>
      <c r="AJ53" s="45">
        <v>0.05</v>
      </c>
      <c r="AK53" s="45">
        <v>34</v>
      </c>
      <c r="AL53" s="19" t="s">
        <v>1501</v>
      </c>
      <c r="AM53" s="46">
        <v>50880</v>
      </c>
      <c r="AN53" s="46">
        <v>34050</v>
      </c>
      <c r="AO53" s="46">
        <v>16830</v>
      </c>
      <c r="AP53" s="45">
        <v>299.2</v>
      </c>
      <c r="AQ53" s="45"/>
      <c r="AR53" s="45" t="str">
        <f>IFERROR(VLOOKUP(AB53,'Pedidos marco'!$A$1:$D$10000,4,0)," ")</f>
        <v xml:space="preserve"> </v>
      </c>
      <c r="AS53" s="45">
        <f t="shared" si="0"/>
        <v>1</v>
      </c>
      <c r="AT53" s="45" t="str">
        <f t="shared" si="1"/>
        <v>01</v>
      </c>
      <c r="AU53" s="47">
        <v>34</v>
      </c>
      <c r="AV53" s="19" t="str">
        <f t="shared" si="2"/>
        <v>04 April</v>
      </c>
      <c r="AW53" s="19">
        <f t="shared" si="3"/>
        <v>0.44</v>
      </c>
      <c r="AX53" s="19">
        <f t="shared" si="4"/>
        <v>8.7999999999999989</v>
      </c>
      <c r="AY53" s="19" t="e">
        <f>VLOOKUP(AG53,Cías!$A$1:$E$10000,5,0)</f>
        <v>#N/A</v>
      </c>
      <c r="AZ53" s="19" t="str">
        <f t="shared" si="5"/>
        <v>1024381</v>
      </c>
      <c r="BA53" s="19" t="str">
        <f t="shared" si="6"/>
        <v>BALCAZAR GORDON ALEJANDRO</v>
      </c>
      <c r="BB53" s="19" t="e">
        <f>VLOOKUP(AG53,Cías!$A$1:$E$10000,3,0)</f>
        <v>#N/A</v>
      </c>
      <c r="BC53" s="19"/>
      <c r="BD53" s="19"/>
      <c r="BE53" s="19"/>
      <c r="BF53" s="19"/>
      <c r="BG53" s="19"/>
      <c r="BH53" s="19"/>
      <c r="BI53" s="19"/>
      <c r="BJ53" s="19"/>
    </row>
    <row r="54" spans="1:62" ht="15" x14ac:dyDescent="0.2">
      <c r="A54" s="19" t="s">
        <v>2196</v>
      </c>
      <c r="B54" s="19" t="s">
        <v>1479</v>
      </c>
      <c r="C54" s="43">
        <v>44652</v>
      </c>
      <c r="D54" s="44">
        <v>0.51111111111110996</v>
      </c>
      <c r="E54" s="19" t="s">
        <v>2197</v>
      </c>
      <c r="F54" s="19" t="s">
        <v>2198</v>
      </c>
      <c r="G54" s="19" t="s">
        <v>2199</v>
      </c>
      <c r="H54" s="45">
        <v>2412</v>
      </c>
      <c r="I54" s="45">
        <v>2704.35</v>
      </c>
      <c r="J54" s="19" t="s">
        <v>1560</v>
      </c>
      <c r="K54" s="19" t="s">
        <v>2200</v>
      </c>
      <c r="L54" s="19" t="s">
        <v>2201</v>
      </c>
      <c r="M54" s="19" t="s">
        <v>2202</v>
      </c>
      <c r="N54" s="19" t="s">
        <v>2196</v>
      </c>
      <c r="O54" s="19" t="s">
        <v>1641</v>
      </c>
      <c r="P54" s="19" t="s">
        <v>1642</v>
      </c>
      <c r="Q54" s="46">
        <v>360</v>
      </c>
      <c r="R54" s="19" t="s">
        <v>1544</v>
      </c>
      <c r="S54" s="19" t="s">
        <v>2203</v>
      </c>
      <c r="T54" s="19" t="s">
        <v>2204</v>
      </c>
      <c r="U54" s="19" t="s">
        <v>2205</v>
      </c>
      <c r="V54" s="19" t="s">
        <v>2206</v>
      </c>
      <c r="W54" s="19" t="s">
        <v>2206</v>
      </c>
      <c r="X54" s="19" t="s">
        <v>2207</v>
      </c>
      <c r="Y54" s="19" t="s">
        <v>2208</v>
      </c>
      <c r="Z54" s="19" t="s">
        <v>2209</v>
      </c>
      <c r="AA54" s="46">
        <v>528</v>
      </c>
      <c r="AB54" s="19" t="s">
        <v>585</v>
      </c>
      <c r="AC54" s="19" t="s">
        <v>327</v>
      </c>
      <c r="AD54" s="19" t="s">
        <v>2210</v>
      </c>
      <c r="AE54" s="19" t="s">
        <v>2211</v>
      </c>
      <c r="AF54" s="19" t="s">
        <v>1554</v>
      </c>
      <c r="AG54" s="19" t="s">
        <v>2212</v>
      </c>
      <c r="AH54" s="19" t="s">
        <v>1499</v>
      </c>
      <c r="AI54" s="19" t="s">
        <v>1500</v>
      </c>
      <c r="AJ54" s="45">
        <v>0</v>
      </c>
      <c r="AK54" s="45">
        <v>0</v>
      </c>
      <c r="AL54" s="19" t="s">
        <v>1501</v>
      </c>
      <c r="AM54" s="46">
        <v>27170</v>
      </c>
      <c r="AN54" s="46">
        <v>18040</v>
      </c>
      <c r="AO54" s="46">
        <v>9130</v>
      </c>
      <c r="AP54" s="45">
        <v>684</v>
      </c>
      <c r="AQ54" s="45"/>
      <c r="AR54" s="45" t="str">
        <f>IFERROR(VLOOKUP(AB54,'Pedidos marco'!$A$1:$D$10000,4,0)," ")</f>
        <v xml:space="preserve"> </v>
      </c>
      <c r="AS54" s="45">
        <f t="shared" si="0"/>
        <v>1</v>
      </c>
      <c r="AT54" s="45" t="str">
        <f t="shared" si="1"/>
        <v>01</v>
      </c>
      <c r="AU54" s="47">
        <v>18</v>
      </c>
      <c r="AV54" s="19" t="str">
        <f t="shared" si="2"/>
        <v>04 April</v>
      </c>
      <c r="AW54" s="19">
        <f t="shared" si="3"/>
        <v>1.9</v>
      </c>
      <c r="AX54" s="19">
        <f t="shared" si="4"/>
        <v>38</v>
      </c>
      <c r="AY54" s="19" t="e">
        <f>VLOOKUP(AG54,Cías!$A$1:$E$10000,5,0)</f>
        <v>#N/A</v>
      </c>
      <c r="AZ54" s="19" t="str">
        <f t="shared" si="5"/>
        <v>1014151</v>
      </c>
      <c r="BA54" s="19" t="str">
        <f t="shared" si="6"/>
        <v>VEGA RUIZ WILSON MARCELO</v>
      </c>
      <c r="BB54" s="19" t="e">
        <f>VLOOKUP(AG54,Cías!$A$1:$E$10000,3,0)</f>
        <v>#N/A</v>
      </c>
      <c r="BC54" s="19"/>
      <c r="BD54" s="19"/>
      <c r="BE54" s="19"/>
      <c r="BF54" s="19"/>
      <c r="BG54" s="19"/>
      <c r="BH54" s="19"/>
      <c r="BI54" s="19"/>
      <c r="BJ54" s="19"/>
    </row>
    <row r="55" spans="1:62" ht="15" x14ac:dyDescent="0.2">
      <c r="A55" s="19" t="s">
        <v>2213</v>
      </c>
      <c r="B55" s="19" t="s">
        <v>1479</v>
      </c>
      <c r="C55" s="43">
        <v>44652</v>
      </c>
      <c r="D55" s="44">
        <v>0.51388888888888995</v>
      </c>
      <c r="E55" s="19" t="s">
        <v>2214</v>
      </c>
      <c r="F55" s="19" t="s">
        <v>2215</v>
      </c>
      <c r="G55" s="19" t="s">
        <v>2216</v>
      </c>
      <c r="H55" s="45">
        <v>2507.02</v>
      </c>
      <c r="I55" s="45">
        <v>2810.88</v>
      </c>
      <c r="J55" s="19" t="s">
        <v>1560</v>
      </c>
      <c r="K55" s="19" t="s">
        <v>2217</v>
      </c>
      <c r="L55" s="19" t="s">
        <v>2218</v>
      </c>
      <c r="M55" s="19" t="s">
        <v>2219</v>
      </c>
      <c r="N55" s="19" t="s">
        <v>2213</v>
      </c>
      <c r="O55" s="19" t="s">
        <v>1603</v>
      </c>
      <c r="P55" s="19" t="s">
        <v>1604</v>
      </c>
      <c r="Q55" s="46">
        <v>360</v>
      </c>
      <c r="R55" s="19" t="s">
        <v>1544</v>
      </c>
      <c r="S55" s="19" t="s">
        <v>2220</v>
      </c>
      <c r="T55" s="19" t="s">
        <v>2221</v>
      </c>
      <c r="U55" s="19" t="s">
        <v>2222</v>
      </c>
      <c r="V55" s="19" t="s">
        <v>2223</v>
      </c>
      <c r="W55" s="19" t="s">
        <v>2144</v>
      </c>
      <c r="X55" s="19" t="s">
        <v>2224</v>
      </c>
      <c r="Y55" s="19" t="s">
        <v>2146</v>
      </c>
      <c r="Z55" s="19" t="s">
        <v>2147</v>
      </c>
      <c r="AA55" s="46">
        <v>388</v>
      </c>
      <c r="AB55" s="19" t="s">
        <v>467</v>
      </c>
      <c r="AC55" s="19" t="s">
        <v>84</v>
      </c>
      <c r="AD55" s="19" t="s">
        <v>2225</v>
      </c>
      <c r="AE55" s="19" t="s">
        <v>2226</v>
      </c>
      <c r="AF55" s="19" t="s">
        <v>1554</v>
      </c>
      <c r="AG55" s="19" t="s">
        <v>2227</v>
      </c>
      <c r="AH55" s="19" t="s">
        <v>1499</v>
      </c>
      <c r="AI55" s="19" t="s">
        <v>1500</v>
      </c>
      <c r="AJ55" s="45">
        <v>0</v>
      </c>
      <c r="AK55" s="45">
        <v>0</v>
      </c>
      <c r="AL55" s="19" t="s">
        <v>1501</v>
      </c>
      <c r="AM55" s="46">
        <v>27100</v>
      </c>
      <c r="AN55" s="46">
        <v>18010</v>
      </c>
      <c r="AO55" s="46">
        <v>9090</v>
      </c>
      <c r="AP55" s="45">
        <v>381.6</v>
      </c>
      <c r="AQ55" s="45"/>
      <c r="AR55" s="45" t="str">
        <f>IFERROR(VLOOKUP(AB55,'Pedidos marco'!$A$1:$D$10000,4,0)," ")</f>
        <v xml:space="preserve"> </v>
      </c>
      <c r="AS55" s="45">
        <f t="shared" si="0"/>
        <v>1</v>
      </c>
      <c r="AT55" s="45" t="str">
        <f t="shared" si="1"/>
        <v>01</v>
      </c>
      <c r="AU55" s="47">
        <v>18</v>
      </c>
      <c r="AV55" s="19" t="str">
        <f t="shared" si="2"/>
        <v>04 April</v>
      </c>
      <c r="AW55" s="19">
        <f t="shared" si="3"/>
        <v>1.06</v>
      </c>
      <c r="AX55" s="19">
        <f t="shared" si="4"/>
        <v>21.200000000000003</v>
      </c>
      <c r="AY55" s="19" t="e">
        <f>VLOOKUP(AG55,Cías!$A$1:$E$10000,5,0)</f>
        <v>#N/A</v>
      </c>
      <c r="AZ55" s="19" t="str">
        <f t="shared" si="5"/>
        <v>10000368</v>
      </c>
      <c r="BA55" s="19" t="str">
        <f t="shared" si="6"/>
        <v>CERVANTES GORDILLO CONSUELO DEL PIL</v>
      </c>
      <c r="BB55" s="19" t="e">
        <f>VLOOKUP(AG55,Cías!$A$1:$E$10000,3,0)</f>
        <v>#N/A</v>
      </c>
      <c r="BC55" s="19"/>
      <c r="BD55" s="19"/>
      <c r="BE55" s="19"/>
      <c r="BF55" s="19"/>
      <c r="BG55" s="19"/>
      <c r="BH55" s="19"/>
      <c r="BI55" s="19"/>
      <c r="BJ55" s="19"/>
    </row>
    <row r="56" spans="1:62" ht="15" x14ac:dyDescent="0.2">
      <c r="A56" s="19" t="s">
        <v>2228</v>
      </c>
      <c r="B56" s="19" t="s">
        <v>1479</v>
      </c>
      <c r="C56" s="43">
        <v>44652</v>
      </c>
      <c r="D56" s="44">
        <v>0.51736111111111005</v>
      </c>
      <c r="E56" s="19" t="s">
        <v>2229</v>
      </c>
      <c r="F56" s="19" t="s">
        <v>2230</v>
      </c>
      <c r="G56" s="19" t="s">
        <v>2231</v>
      </c>
      <c r="H56" s="45">
        <v>1041.74</v>
      </c>
      <c r="I56" s="45">
        <v>1168.01</v>
      </c>
      <c r="J56" s="19" t="s">
        <v>1560</v>
      </c>
      <c r="K56" s="19" t="s">
        <v>2232</v>
      </c>
      <c r="L56" s="19" t="s">
        <v>2233</v>
      </c>
      <c r="M56" s="19" t="s">
        <v>2234</v>
      </c>
      <c r="N56" s="19" t="s">
        <v>2228</v>
      </c>
      <c r="O56" s="19" t="s">
        <v>371</v>
      </c>
      <c r="P56" s="19" t="s">
        <v>372</v>
      </c>
      <c r="Q56" s="46">
        <v>160</v>
      </c>
      <c r="R56" s="19" t="s">
        <v>1544</v>
      </c>
      <c r="S56" s="19" t="s">
        <v>2235</v>
      </c>
      <c r="T56" s="19" t="s">
        <v>230</v>
      </c>
      <c r="U56" s="19" t="s">
        <v>2236</v>
      </c>
      <c r="V56" s="19" t="s">
        <v>2237</v>
      </c>
      <c r="W56" s="19" t="s">
        <v>2238</v>
      </c>
      <c r="X56" s="19" t="s">
        <v>2239</v>
      </c>
      <c r="Y56" s="19" t="s">
        <v>2240</v>
      </c>
      <c r="Z56" s="19" t="s">
        <v>2241</v>
      </c>
      <c r="AA56" s="46">
        <v>259</v>
      </c>
      <c r="AB56" s="19" t="s">
        <v>539</v>
      </c>
      <c r="AC56" s="19" t="s">
        <v>230</v>
      </c>
      <c r="AD56" s="19" t="s">
        <v>2242</v>
      </c>
      <c r="AE56" s="19" t="s">
        <v>1481</v>
      </c>
      <c r="AF56" s="19" t="s">
        <v>1592</v>
      </c>
      <c r="AG56" s="19" t="s">
        <v>2243</v>
      </c>
      <c r="AH56" s="19" t="s">
        <v>1499</v>
      </c>
      <c r="AI56" s="19" t="s">
        <v>1500</v>
      </c>
      <c r="AJ56" s="45">
        <v>0</v>
      </c>
      <c r="AK56" s="45">
        <v>0</v>
      </c>
      <c r="AL56" s="19" t="s">
        <v>1501</v>
      </c>
      <c r="AM56" s="46">
        <v>16541.97</v>
      </c>
      <c r="AN56" s="46">
        <v>8016.97</v>
      </c>
      <c r="AO56" s="46">
        <v>8525</v>
      </c>
      <c r="AP56" s="45">
        <v>150.4</v>
      </c>
      <c r="AQ56" s="45"/>
      <c r="AR56" s="45" t="str">
        <f>IFERROR(VLOOKUP(AB56,'Pedidos marco'!$A$1:$D$10000,4,0)," ")</f>
        <v xml:space="preserve"> </v>
      </c>
      <c r="AS56" s="45">
        <f t="shared" si="0"/>
        <v>1</v>
      </c>
      <c r="AT56" s="45" t="str">
        <f t="shared" si="1"/>
        <v>01</v>
      </c>
      <c r="AU56" s="47">
        <v>8</v>
      </c>
      <c r="AV56" s="19" t="str">
        <f t="shared" si="2"/>
        <v>04 April</v>
      </c>
      <c r="AW56" s="19">
        <f t="shared" si="3"/>
        <v>0.94000000000000006</v>
      </c>
      <c r="AX56" s="19">
        <f t="shared" si="4"/>
        <v>18.8</v>
      </c>
      <c r="AY56" s="19" t="e">
        <f>VLOOKUP(AG56,Cías!$A$1:$E$10000,5,0)</f>
        <v>#N/A</v>
      </c>
      <c r="AZ56" s="19" t="str">
        <f t="shared" si="5"/>
        <v>1017790</v>
      </c>
      <c r="BA56" s="19" t="str">
        <f t="shared" si="6"/>
        <v>PANIMBOZA CHAMBA NANCY PAULINA</v>
      </c>
      <c r="BB56" s="19" t="e">
        <f>VLOOKUP(AG56,Cías!$A$1:$E$10000,3,0)</f>
        <v>#N/A</v>
      </c>
      <c r="BC56" s="19"/>
      <c r="BD56" s="19"/>
      <c r="BE56" s="19"/>
      <c r="BF56" s="19"/>
      <c r="BG56" s="19"/>
      <c r="BH56" s="19"/>
      <c r="BI56" s="19"/>
      <c r="BJ56" s="19"/>
    </row>
    <row r="57" spans="1:62" ht="15" x14ac:dyDescent="0.2">
      <c r="A57" s="19" t="s">
        <v>2228</v>
      </c>
      <c r="B57" s="19" t="s">
        <v>1479</v>
      </c>
      <c r="C57" s="43">
        <v>44652</v>
      </c>
      <c r="D57" s="44">
        <v>0.51736111111111005</v>
      </c>
      <c r="E57" s="19" t="s">
        <v>2244</v>
      </c>
      <c r="F57" s="19" t="s">
        <v>2245</v>
      </c>
      <c r="G57" s="19" t="s">
        <v>2246</v>
      </c>
      <c r="H57" s="45">
        <v>3235.72</v>
      </c>
      <c r="I57" s="45">
        <v>3627.91</v>
      </c>
      <c r="J57" s="19" t="s">
        <v>1560</v>
      </c>
      <c r="K57" s="19" t="s">
        <v>2232</v>
      </c>
      <c r="L57" s="19" t="s">
        <v>2247</v>
      </c>
      <c r="M57" s="19" t="s">
        <v>2248</v>
      </c>
      <c r="N57" s="19" t="s">
        <v>2228</v>
      </c>
      <c r="O57" s="19" t="s">
        <v>367</v>
      </c>
      <c r="P57" s="19" t="s">
        <v>368</v>
      </c>
      <c r="Q57" s="46">
        <v>500</v>
      </c>
      <c r="R57" s="19" t="s">
        <v>1544</v>
      </c>
      <c r="S57" s="19" t="s">
        <v>2235</v>
      </c>
      <c r="T57" s="19" t="s">
        <v>230</v>
      </c>
      <c r="U57" s="19" t="s">
        <v>2236</v>
      </c>
      <c r="V57" s="19" t="s">
        <v>2237</v>
      </c>
      <c r="W57" s="19" t="s">
        <v>2238</v>
      </c>
      <c r="X57" s="19" t="s">
        <v>2239</v>
      </c>
      <c r="Y57" s="19" t="s">
        <v>2240</v>
      </c>
      <c r="Z57" s="19" t="s">
        <v>2241</v>
      </c>
      <c r="AA57" s="46">
        <v>259</v>
      </c>
      <c r="AB57" s="19" t="s">
        <v>539</v>
      </c>
      <c r="AC57" s="19" t="s">
        <v>230</v>
      </c>
      <c r="AD57" s="19" t="s">
        <v>2242</v>
      </c>
      <c r="AE57" s="19" t="s">
        <v>1481</v>
      </c>
      <c r="AF57" s="19" t="s">
        <v>1592</v>
      </c>
      <c r="AG57" s="19" t="s">
        <v>2243</v>
      </c>
      <c r="AH57" s="19" t="s">
        <v>1499</v>
      </c>
      <c r="AI57" s="19" t="s">
        <v>1500</v>
      </c>
      <c r="AJ57" s="45">
        <v>0</v>
      </c>
      <c r="AK57" s="45">
        <v>0</v>
      </c>
      <c r="AL57" s="19" t="s">
        <v>1501</v>
      </c>
      <c r="AM57" s="46">
        <v>33578.03</v>
      </c>
      <c r="AN57" s="46">
        <v>25053.03</v>
      </c>
      <c r="AO57" s="46">
        <v>8525</v>
      </c>
      <c r="AP57" s="45">
        <v>470</v>
      </c>
      <c r="AQ57" s="45"/>
      <c r="AR57" s="45" t="str">
        <f>IFERROR(VLOOKUP(AB57,'Pedidos marco'!$A$1:$D$10000,4,0)," ")</f>
        <v xml:space="preserve"> </v>
      </c>
      <c r="AS57" s="45">
        <f t="shared" si="0"/>
        <v>1</v>
      </c>
      <c r="AT57" s="45" t="str">
        <f t="shared" si="1"/>
        <v>01</v>
      </c>
      <c r="AU57" s="47">
        <v>25</v>
      </c>
      <c r="AV57" s="19" t="str">
        <f t="shared" si="2"/>
        <v>04 April</v>
      </c>
      <c r="AW57" s="19">
        <f t="shared" si="3"/>
        <v>0.94</v>
      </c>
      <c r="AX57" s="19">
        <f t="shared" si="4"/>
        <v>18.8</v>
      </c>
      <c r="AY57" s="19" t="e">
        <f>VLOOKUP(AG57,Cías!$A$1:$E$10000,5,0)</f>
        <v>#N/A</v>
      </c>
      <c r="AZ57" s="19" t="str">
        <f t="shared" si="5"/>
        <v>1017790</v>
      </c>
      <c r="BA57" s="19" t="str">
        <f t="shared" si="6"/>
        <v>PANIMBOZA CHAMBA NANCY PAULINA</v>
      </c>
      <c r="BB57" s="19" t="e">
        <f>VLOOKUP(AG57,Cías!$A$1:$E$10000,3,0)</f>
        <v>#N/A</v>
      </c>
      <c r="BC57" s="19"/>
      <c r="BD57" s="19"/>
      <c r="BE57" s="19"/>
      <c r="BF57" s="19"/>
      <c r="BG57" s="19"/>
      <c r="BH57" s="19"/>
      <c r="BI57" s="19"/>
      <c r="BJ57" s="19"/>
    </row>
    <row r="58" spans="1:62" ht="15" x14ac:dyDescent="0.2">
      <c r="A58" s="19" t="s">
        <v>2249</v>
      </c>
      <c r="B58" s="19" t="s">
        <v>1479</v>
      </c>
      <c r="C58" s="43">
        <v>44652</v>
      </c>
      <c r="D58" s="44">
        <v>0.52847222222222001</v>
      </c>
      <c r="E58" s="19" t="s">
        <v>2250</v>
      </c>
      <c r="F58" s="19" t="s">
        <v>2251</v>
      </c>
      <c r="G58" s="19" t="s">
        <v>2252</v>
      </c>
      <c r="H58" s="45">
        <v>4332.04</v>
      </c>
      <c r="I58" s="45">
        <v>4857.1099999999997</v>
      </c>
      <c r="J58" s="19" t="s">
        <v>1560</v>
      </c>
      <c r="K58" s="19" t="s">
        <v>2253</v>
      </c>
      <c r="L58" s="19" t="s">
        <v>2254</v>
      </c>
      <c r="M58" s="19" t="s">
        <v>2255</v>
      </c>
      <c r="N58" s="19" t="s">
        <v>2249</v>
      </c>
      <c r="O58" s="19" t="s">
        <v>367</v>
      </c>
      <c r="P58" s="19" t="s">
        <v>368</v>
      </c>
      <c r="Q58" s="46">
        <v>660</v>
      </c>
      <c r="R58" s="19" t="s">
        <v>1544</v>
      </c>
      <c r="S58" s="19" t="s">
        <v>2256</v>
      </c>
      <c r="T58" s="19" t="s">
        <v>31</v>
      </c>
      <c r="U58" s="19" t="s">
        <v>2257</v>
      </c>
      <c r="V58" s="19" t="s">
        <v>2258</v>
      </c>
      <c r="W58" s="19" t="s">
        <v>1586</v>
      </c>
      <c r="X58" s="19" t="s">
        <v>2259</v>
      </c>
      <c r="Y58" s="19" t="s">
        <v>1588</v>
      </c>
      <c r="Z58" s="19" t="s">
        <v>1589</v>
      </c>
      <c r="AA58" s="46">
        <v>250</v>
      </c>
      <c r="AB58" s="19" t="s">
        <v>442</v>
      </c>
      <c r="AC58" s="19" t="s">
        <v>31</v>
      </c>
      <c r="AD58" s="19" t="s">
        <v>2260</v>
      </c>
      <c r="AE58" s="19" t="s">
        <v>2261</v>
      </c>
      <c r="AF58" s="19" t="s">
        <v>1592</v>
      </c>
      <c r="AG58" s="19" t="s">
        <v>2262</v>
      </c>
      <c r="AH58" s="19" t="s">
        <v>1499</v>
      </c>
      <c r="AI58" s="19" t="s">
        <v>1500</v>
      </c>
      <c r="AJ58" s="45">
        <v>0</v>
      </c>
      <c r="AK58" s="45">
        <v>0</v>
      </c>
      <c r="AL58" s="19" t="s">
        <v>1501</v>
      </c>
      <c r="AM58" s="46">
        <v>51230</v>
      </c>
      <c r="AN58" s="46">
        <v>33050</v>
      </c>
      <c r="AO58" s="46">
        <v>18180</v>
      </c>
      <c r="AP58" s="45">
        <v>594</v>
      </c>
      <c r="AQ58" s="45"/>
      <c r="AR58" s="45" t="str">
        <f>IFERROR(VLOOKUP(AB58,'Pedidos marco'!$A$1:$D$10000,4,0)," ")</f>
        <v xml:space="preserve"> </v>
      </c>
      <c r="AS58" s="45">
        <f t="shared" si="0"/>
        <v>1</v>
      </c>
      <c r="AT58" s="45" t="str">
        <f t="shared" si="1"/>
        <v>01</v>
      </c>
      <c r="AU58" s="47">
        <v>33</v>
      </c>
      <c r="AV58" s="19" t="str">
        <f t="shared" si="2"/>
        <v>04 April</v>
      </c>
      <c r="AW58" s="19">
        <f t="shared" si="3"/>
        <v>0.9</v>
      </c>
      <c r="AX58" s="19">
        <f t="shared" si="4"/>
        <v>18</v>
      </c>
      <c r="AY58" s="19" t="e">
        <f>VLOOKUP(AG58,Cías!$A$1:$E$10000,5,0)</f>
        <v>#N/A</v>
      </c>
      <c r="AZ58" s="19" t="str">
        <f t="shared" si="5"/>
        <v>1021138</v>
      </c>
      <c r="BA58" s="19" t="str">
        <f t="shared" si="6"/>
        <v>ARCOS MENDOZA LUIS EDUARDO</v>
      </c>
      <c r="BB58" s="19" t="e">
        <f>VLOOKUP(AG58,Cías!$A$1:$E$10000,3,0)</f>
        <v>#N/A</v>
      </c>
      <c r="BC58" s="19"/>
      <c r="BD58" s="19"/>
      <c r="BE58" s="19"/>
      <c r="BF58" s="19"/>
      <c r="BG58" s="19"/>
      <c r="BH58" s="19"/>
      <c r="BI58" s="19"/>
      <c r="BJ58" s="19"/>
    </row>
    <row r="59" spans="1:62" ht="15" x14ac:dyDescent="0.2">
      <c r="A59" s="19" t="s">
        <v>2263</v>
      </c>
      <c r="B59" s="19" t="s">
        <v>1479</v>
      </c>
      <c r="C59" s="43">
        <v>44652</v>
      </c>
      <c r="D59" s="44">
        <v>0.52847222222222001</v>
      </c>
      <c r="E59" s="19" t="s">
        <v>2264</v>
      </c>
      <c r="F59" s="19" t="s">
        <v>2265</v>
      </c>
      <c r="G59" s="19" t="s">
        <v>2266</v>
      </c>
      <c r="H59" s="45">
        <v>4065.97</v>
      </c>
      <c r="I59" s="45">
        <v>4558.8</v>
      </c>
      <c r="J59" s="19" t="s">
        <v>1560</v>
      </c>
      <c r="K59" s="19" t="s">
        <v>2267</v>
      </c>
      <c r="L59" s="19" t="s">
        <v>2268</v>
      </c>
      <c r="M59" s="19" t="s">
        <v>2269</v>
      </c>
      <c r="N59" s="19" t="s">
        <v>2263</v>
      </c>
      <c r="O59" s="19" t="s">
        <v>1823</v>
      </c>
      <c r="P59" s="19" t="s">
        <v>1824</v>
      </c>
      <c r="Q59" s="46">
        <v>31.86</v>
      </c>
      <c r="R59" s="19" t="s">
        <v>1488</v>
      </c>
      <c r="S59" s="19" t="s">
        <v>2270</v>
      </c>
      <c r="T59" s="19" t="s">
        <v>2271</v>
      </c>
      <c r="U59" s="19" t="s">
        <v>2272</v>
      </c>
      <c r="V59" s="19" t="s">
        <v>2273</v>
      </c>
      <c r="W59" s="19" t="s">
        <v>2274</v>
      </c>
      <c r="X59" s="19" t="s">
        <v>2275</v>
      </c>
      <c r="Y59" s="19" t="s">
        <v>2276</v>
      </c>
      <c r="Z59" s="19" t="s">
        <v>2277</v>
      </c>
      <c r="AA59" s="46">
        <v>551</v>
      </c>
      <c r="AB59" s="19" t="s">
        <v>432</v>
      </c>
      <c r="AC59" s="19" t="s">
        <v>12</v>
      </c>
      <c r="AD59" s="19" t="s">
        <v>1833</v>
      </c>
      <c r="AE59" s="19" t="s">
        <v>1834</v>
      </c>
      <c r="AF59" s="19" t="s">
        <v>1497</v>
      </c>
      <c r="AG59" s="19" t="s">
        <v>1835</v>
      </c>
      <c r="AH59" s="19" t="s">
        <v>1499</v>
      </c>
      <c r="AI59" s="19" t="s">
        <v>1500</v>
      </c>
      <c r="AJ59" s="45">
        <v>0</v>
      </c>
      <c r="AK59" s="45">
        <v>0</v>
      </c>
      <c r="AL59" s="19" t="s">
        <v>1501</v>
      </c>
      <c r="AM59" s="46">
        <v>49990</v>
      </c>
      <c r="AN59" s="46">
        <v>31860</v>
      </c>
      <c r="AO59" s="46">
        <v>18130</v>
      </c>
      <c r="AP59" s="45">
        <v>1313.91</v>
      </c>
      <c r="AQ59" s="45"/>
      <c r="AR59" s="45" t="str">
        <f>IFERROR(VLOOKUP(AB59,'Pedidos marco'!$A$1:$D$10000,4,0)," ")</f>
        <v xml:space="preserve"> </v>
      </c>
      <c r="AS59" s="45">
        <f t="shared" si="0"/>
        <v>1</v>
      </c>
      <c r="AT59" s="45" t="str">
        <f t="shared" si="1"/>
        <v>01</v>
      </c>
      <c r="AU59" s="47">
        <v>31.86</v>
      </c>
      <c r="AV59" s="19" t="str">
        <f t="shared" si="2"/>
        <v>04 April</v>
      </c>
      <c r="AW59" s="19">
        <f t="shared" si="3"/>
        <v>41.240112994350284</v>
      </c>
      <c r="AX59" s="19">
        <f t="shared" si="4"/>
        <v>41.240112994350284</v>
      </c>
      <c r="AY59" s="19" t="e">
        <f>VLOOKUP(AG59,Cías!$A$1:$E$10000,5,0)</f>
        <v>#N/A</v>
      </c>
      <c r="AZ59" s="19" t="str">
        <f t="shared" si="5"/>
        <v>1013966</v>
      </c>
      <c r="BA59" s="19" t="str">
        <f t="shared" si="6"/>
        <v>ALMEIDA CHICAIZA MIGUEL ANGEL</v>
      </c>
      <c r="BB59" s="19" t="e">
        <f>VLOOKUP(AG59,Cías!$A$1:$E$10000,3,0)</f>
        <v>#N/A</v>
      </c>
      <c r="BC59" s="19"/>
      <c r="BD59" s="19"/>
      <c r="BE59" s="19"/>
      <c r="BF59" s="19"/>
      <c r="BG59" s="19"/>
      <c r="BH59" s="19"/>
      <c r="BI59" s="19"/>
      <c r="BJ59" s="19"/>
    </row>
    <row r="60" spans="1:62" ht="15" x14ac:dyDescent="0.2">
      <c r="A60" s="19" t="s">
        <v>2278</v>
      </c>
      <c r="B60" s="19" t="s">
        <v>1479</v>
      </c>
      <c r="C60" s="43">
        <v>44652</v>
      </c>
      <c r="D60" s="44">
        <v>0.53333333333333</v>
      </c>
      <c r="E60" s="19" t="s">
        <v>2279</v>
      </c>
      <c r="F60" s="19" t="s">
        <v>1481</v>
      </c>
      <c r="G60" s="19" t="s">
        <v>1481</v>
      </c>
      <c r="H60" s="45">
        <v>0</v>
      </c>
      <c r="I60" s="45">
        <v>0</v>
      </c>
      <c r="J60" s="19" t="s">
        <v>1482</v>
      </c>
      <c r="K60" s="19" t="s">
        <v>2280</v>
      </c>
      <c r="L60" s="19" t="s">
        <v>2281</v>
      </c>
      <c r="M60" s="19" t="s">
        <v>2282</v>
      </c>
      <c r="N60" s="19" t="s">
        <v>2278</v>
      </c>
      <c r="O60" s="19" t="s">
        <v>1486</v>
      </c>
      <c r="P60" s="19" t="s">
        <v>1487</v>
      </c>
      <c r="Q60" s="46">
        <v>31.06</v>
      </c>
      <c r="R60" s="19" t="s">
        <v>1488</v>
      </c>
      <c r="S60" s="19" t="s">
        <v>1489</v>
      </c>
      <c r="T60" s="19" t="s">
        <v>418</v>
      </c>
      <c r="U60" s="19" t="s">
        <v>1508</v>
      </c>
      <c r="V60" s="19" t="s">
        <v>1509</v>
      </c>
      <c r="W60" s="19" t="s">
        <v>415</v>
      </c>
      <c r="X60" s="19" t="s">
        <v>1510</v>
      </c>
      <c r="Y60" s="19" t="s">
        <v>1511</v>
      </c>
      <c r="Z60" s="19" t="s">
        <v>1512</v>
      </c>
      <c r="AA60" s="46">
        <v>113</v>
      </c>
      <c r="AB60" s="19" t="s">
        <v>1513</v>
      </c>
      <c r="AC60" s="19" t="s">
        <v>418</v>
      </c>
      <c r="AD60" s="19" t="s">
        <v>1523</v>
      </c>
      <c r="AE60" s="19" t="s">
        <v>1481</v>
      </c>
      <c r="AF60" s="19" t="s">
        <v>1497</v>
      </c>
      <c r="AG60" s="19" t="s">
        <v>1524</v>
      </c>
      <c r="AH60" s="19" t="s">
        <v>1499</v>
      </c>
      <c r="AI60" s="19" t="s">
        <v>1500</v>
      </c>
      <c r="AJ60" s="45">
        <v>0</v>
      </c>
      <c r="AK60" s="45">
        <v>0</v>
      </c>
      <c r="AL60" s="19" t="s">
        <v>1517</v>
      </c>
      <c r="AM60" s="46">
        <v>50220</v>
      </c>
      <c r="AN60" s="46">
        <v>31060</v>
      </c>
      <c r="AO60" s="46">
        <v>19160</v>
      </c>
      <c r="AP60" s="45">
        <v>0</v>
      </c>
      <c r="AQ60" s="45"/>
      <c r="AR60" s="45" t="str">
        <f>IFERROR(VLOOKUP(AB60,'Pedidos marco'!$A$1:$D$10000,4,0)," ")</f>
        <v xml:space="preserve"> </v>
      </c>
      <c r="AS60" s="45">
        <f t="shared" si="0"/>
        <v>1</v>
      </c>
      <c r="AT60" s="45" t="str">
        <f t="shared" si="1"/>
        <v>01</v>
      </c>
      <c r="AU60" s="47">
        <v>31.06</v>
      </c>
      <c r="AV60" s="19" t="str">
        <f t="shared" si="2"/>
        <v>04 April</v>
      </c>
      <c r="AW60" s="19">
        <f t="shared" si="3"/>
        <v>0</v>
      </c>
      <c r="AX60" s="19">
        <f t="shared" si="4"/>
        <v>0</v>
      </c>
      <c r="AY60" s="19" t="e">
        <f>VLOOKUP(AG60,Cías!$A$1:$E$10000,5,0)</f>
        <v>#N/A</v>
      </c>
      <c r="AZ60" s="19" t="str">
        <f t="shared" si="5"/>
        <v>1014412</v>
      </c>
      <c r="BA60" s="19" t="str">
        <f t="shared" si="6"/>
        <v>UNION DE CONCRETERAS UNICON UCUE</v>
      </c>
      <c r="BB60" s="19" t="e">
        <f>VLOOKUP(AG60,Cías!$A$1:$E$10000,3,0)</f>
        <v>#N/A</v>
      </c>
      <c r="BC60" s="19"/>
      <c r="BD60" s="19"/>
      <c r="BE60" s="19"/>
      <c r="BF60" s="19"/>
      <c r="BG60" s="19"/>
      <c r="BH60" s="19"/>
      <c r="BI60" s="19"/>
      <c r="BJ60" s="19"/>
    </row>
    <row r="61" spans="1:62" ht="15" x14ac:dyDescent="0.2">
      <c r="A61" s="19" t="s">
        <v>2283</v>
      </c>
      <c r="B61" s="19" t="s">
        <v>1479</v>
      </c>
      <c r="C61" s="43">
        <v>44652</v>
      </c>
      <c r="D61" s="44">
        <v>0.55555555555556002</v>
      </c>
      <c r="E61" s="19" t="s">
        <v>2284</v>
      </c>
      <c r="F61" s="19" t="s">
        <v>2285</v>
      </c>
      <c r="G61" s="19" t="s">
        <v>2286</v>
      </c>
      <c r="H61" s="45">
        <v>4507.8</v>
      </c>
      <c r="I61" s="45">
        <v>5054.18</v>
      </c>
      <c r="J61" s="19" t="s">
        <v>1560</v>
      </c>
      <c r="K61" s="19" t="s">
        <v>2287</v>
      </c>
      <c r="L61" s="19" t="s">
        <v>2288</v>
      </c>
      <c r="M61" s="19" t="s">
        <v>2289</v>
      </c>
      <c r="N61" s="19" t="s">
        <v>2283</v>
      </c>
      <c r="O61" s="19" t="s">
        <v>367</v>
      </c>
      <c r="P61" s="19" t="s">
        <v>368</v>
      </c>
      <c r="Q61" s="46">
        <v>660</v>
      </c>
      <c r="R61" s="19" t="s">
        <v>1544</v>
      </c>
      <c r="S61" s="19" t="s">
        <v>2290</v>
      </c>
      <c r="T61" s="19" t="s">
        <v>161</v>
      </c>
      <c r="U61" s="19" t="s">
        <v>2291</v>
      </c>
      <c r="V61" s="19" t="s">
        <v>2292</v>
      </c>
      <c r="W61" s="19" t="s">
        <v>1798</v>
      </c>
      <c r="X61" s="19" t="s">
        <v>2293</v>
      </c>
      <c r="Y61" s="19" t="s">
        <v>1800</v>
      </c>
      <c r="Z61" s="19" t="s">
        <v>1801</v>
      </c>
      <c r="AA61" s="46">
        <v>159</v>
      </c>
      <c r="AB61" s="19" t="s">
        <v>491</v>
      </c>
      <c r="AC61" s="19" t="s">
        <v>131</v>
      </c>
      <c r="AD61" s="19" t="s">
        <v>2294</v>
      </c>
      <c r="AE61" s="19" t="s">
        <v>2295</v>
      </c>
      <c r="AF61" s="19" t="s">
        <v>1592</v>
      </c>
      <c r="AG61" s="19" t="s">
        <v>2296</v>
      </c>
      <c r="AH61" s="19" t="s">
        <v>1499</v>
      </c>
      <c r="AI61" s="19" t="s">
        <v>1500</v>
      </c>
      <c r="AJ61" s="45">
        <v>0</v>
      </c>
      <c r="AK61" s="45">
        <v>0</v>
      </c>
      <c r="AL61" s="19" t="s">
        <v>1501</v>
      </c>
      <c r="AM61" s="46">
        <v>49740</v>
      </c>
      <c r="AN61" s="46">
        <v>33080</v>
      </c>
      <c r="AO61" s="46">
        <v>16660</v>
      </c>
      <c r="AP61" s="45">
        <v>382.8</v>
      </c>
      <c r="AQ61" s="45"/>
      <c r="AR61" s="45" t="str">
        <f>IFERROR(VLOOKUP(AB61,'Pedidos marco'!$A$1:$D$10000,4,0)," ")</f>
        <v xml:space="preserve"> </v>
      </c>
      <c r="AS61" s="45">
        <f t="shared" si="0"/>
        <v>1</v>
      </c>
      <c r="AT61" s="45" t="str">
        <f t="shared" si="1"/>
        <v>01</v>
      </c>
      <c r="AU61" s="47">
        <v>33</v>
      </c>
      <c r="AV61" s="19" t="str">
        <f t="shared" si="2"/>
        <v>04 April</v>
      </c>
      <c r="AW61" s="19">
        <f t="shared" si="3"/>
        <v>0.58000000000000007</v>
      </c>
      <c r="AX61" s="19">
        <f t="shared" si="4"/>
        <v>11.6</v>
      </c>
      <c r="AY61" s="19" t="e">
        <f>VLOOKUP(AG61,Cías!$A$1:$E$10000,5,0)</f>
        <v>#N/A</v>
      </c>
      <c r="AZ61" s="19" t="str">
        <f t="shared" si="5"/>
        <v>1021996</v>
      </c>
      <c r="BA61" s="19" t="str">
        <f t="shared" si="6"/>
        <v>FRANCO VEGA SANDRO MARCELO</v>
      </c>
      <c r="BB61" s="19" t="e">
        <f>VLOOKUP(AG61,Cías!$A$1:$E$10000,3,0)</f>
        <v>#N/A</v>
      </c>
      <c r="BC61" s="19"/>
      <c r="BD61" s="19"/>
      <c r="BE61" s="19"/>
      <c r="BF61" s="19"/>
      <c r="BG61" s="19"/>
      <c r="BH61" s="19"/>
      <c r="BI61" s="19"/>
      <c r="BJ61" s="19"/>
    </row>
    <row r="62" spans="1:62" ht="15" x14ac:dyDescent="0.2">
      <c r="A62" s="19" t="s">
        <v>2297</v>
      </c>
      <c r="B62" s="19" t="s">
        <v>1479</v>
      </c>
      <c r="C62" s="43">
        <v>44652</v>
      </c>
      <c r="D62" s="44">
        <v>0.58263888888889004</v>
      </c>
      <c r="E62" s="19" t="s">
        <v>2298</v>
      </c>
      <c r="F62" s="19" t="s">
        <v>2299</v>
      </c>
      <c r="G62" s="19" t="s">
        <v>2300</v>
      </c>
      <c r="H62" s="45">
        <v>699.74</v>
      </c>
      <c r="I62" s="45">
        <v>784.55</v>
      </c>
      <c r="J62" s="19" t="s">
        <v>1560</v>
      </c>
      <c r="K62" s="19" t="s">
        <v>2301</v>
      </c>
      <c r="L62" s="19" t="s">
        <v>2302</v>
      </c>
      <c r="M62" s="19" t="s">
        <v>2303</v>
      </c>
      <c r="N62" s="19" t="s">
        <v>2297</v>
      </c>
      <c r="O62" s="19" t="s">
        <v>369</v>
      </c>
      <c r="P62" s="19" t="s">
        <v>370</v>
      </c>
      <c r="Q62" s="46">
        <v>120</v>
      </c>
      <c r="R62" s="19" t="s">
        <v>1544</v>
      </c>
      <c r="S62" s="19" t="s">
        <v>1754</v>
      </c>
      <c r="T62" s="19" t="s">
        <v>104</v>
      </c>
      <c r="U62" s="19" t="s">
        <v>1755</v>
      </c>
      <c r="V62" s="19" t="s">
        <v>1756</v>
      </c>
      <c r="W62" s="19" t="s">
        <v>1757</v>
      </c>
      <c r="X62" s="19" t="s">
        <v>1758</v>
      </c>
      <c r="Y62" s="19" t="s">
        <v>1759</v>
      </c>
      <c r="Z62" s="19" t="s">
        <v>1760</v>
      </c>
      <c r="AA62" s="46">
        <v>218</v>
      </c>
      <c r="AB62" s="19" t="s">
        <v>477</v>
      </c>
      <c r="AC62" s="19" t="s">
        <v>104</v>
      </c>
      <c r="AD62" s="19" t="s">
        <v>2304</v>
      </c>
      <c r="AE62" s="19" t="s">
        <v>2305</v>
      </c>
      <c r="AF62" s="19" t="s">
        <v>1592</v>
      </c>
      <c r="AG62" s="19" t="s">
        <v>2306</v>
      </c>
      <c r="AH62" s="19" t="s">
        <v>1499</v>
      </c>
      <c r="AI62" s="19" t="s">
        <v>1500</v>
      </c>
      <c r="AJ62" s="45">
        <v>0</v>
      </c>
      <c r="AK62" s="45">
        <v>0</v>
      </c>
      <c r="AL62" s="19" t="s">
        <v>1501</v>
      </c>
      <c r="AM62" s="46">
        <v>14674.118</v>
      </c>
      <c r="AN62" s="46">
        <v>6014.1180000000004</v>
      </c>
      <c r="AO62" s="46">
        <v>8660</v>
      </c>
      <c r="AP62" s="45">
        <v>91.2</v>
      </c>
      <c r="AQ62" s="45"/>
      <c r="AR62" s="45" t="str">
        <f>IFERROR(VLOOKUP(AB62,'Pedidos marco'!$A$1:$D$10000,4,0)," ")</f>
        <v xml:space="preserve"> </v>
      </c>
      <c r="AS62" s="45">
        <f t="shared" si="0"/>
        <v>1</v>
      </c>
      <c r="AT62" s="45" t="str">
        <f t="shared" si="1"/>
        <v>01</v>
      </c>
      <c r="AU62" s="47">
        <v>6</v>
      </c>
      <c r="AV62" s="19" t="str">
        <f t="shared" si="2"/>
        <v>04 April</v>
      </c>
      <c r="AW62" s="19">
        <f t="shared" si="3"/>
        <v>0.76</v>
      </c>
      <c r="AX62" s="19">
        <f t="shared" si="4"/>
        <v>15.200000000000001</v>
      </c>
      <c r="AY62" s="19" t="e">
        <f>VLOOKUP(AG62,Cías!$A$1:$E$10000,5,0)</f>
        <v>#N/A</v>
      </c>
      <c r="AZ62" s="19" t="str">
        <f t="shared" si="5"/>
        <v>1013863</v>
      </c>
      <c r="BA62" s="19" t="str">
        <f t="shared" si="6"/>
        <v>DISTRIBUCIONES NARANJO</v>
      </c>
      <c r="BB62" s="19" t="e">
        <f>VLOOKUP(AG62,Cías!$A$1:$E$10000,3,0)</f>
        <v>#N/A</v>
      </c>
      <c r="BC62" s="19"/>
      <c r="BD62" s="19"/>
      <c r="BE62" s="19"/>
      <c r="BF62" s="19"/>
      <c r="BG62" s="19"/>
      <c r="BH62" s="19"/>
      <c r="BI62" s="19"/>
      <c r="BJ62" s="19"/>
    </row>
    <row r="63" spans="1:62" ht="15" x14ac:dyDescent="0.2">
      <c r="A63" s="19" t="s">
        <v>2297</v>
      </c>
      <c r="B63" s="19" t="s">
        <v>1479</v>
      </c>
      <c r="C63" s="43">
        <v>44652</v>
      </c>
      <c r="D63" s="44">
        <v>0.58263888888889004</v>
      </c>
      <c r="E63" s="19" t="s">
        <v>2307</v>
      </c>
      <c r="F63" s="19" t="s">
        <v>2308</v>
      </c>
      <c r="G63" s="19" t="s">
        <v>2309</v>
      </c>
      <c r="H63" s="45">
        <v>3557.82</v>
      </c>
      <c r="I63" s="45">
        <v>3989.05</v>
      </c>
      <c r="J63" s="19" t="s">
        <v>1560</v>
      </c>
      <c r="K63" s="19" t="s">
        <v>2310</v>
      </c>
      <c r="L63" s="19" t="s">
        <v>2311</v>
      </c>
      <c r="M63" s="19" t="s">
        <v>2312</v>
      </c>
      <c r="N63" s="19" t="s">
        <v>2297</v>
      </c>
      <c r="O63" s="19" t="s">
        <v>367</v>
      </c>
      <c r="P63" s="19" t="s">
        <v>368</v>
      </c>
      <c r="Q63" s="46">
        <v>560</v>
      </c>
      <c r="R63" s="19" t="s">
        <v>1544</v>
      </c>
      <c r="S63" s="19" t="s">
        <v>1754</v>
      </c>
      <c r="T63" s="19" t="s">
        <v>104</v>
      </c>
      <c r="U63" s="19" t="s">
        <v>1755</v>
      </c>
      <c r="V63" s="19" t="s">
        <v>1756</v>
      </c>
      <c r="W63" s="19" t="s">
        <v>1757</v>
      </c>
      <c r="X63" s="19" t="s">
        <v>1758</v>
      </c>
      <c r="Y63" s="19" t="s">
        <v>1759</v>
      </c>
      <c r="Z63" s="19" t="s">
        <v>1760</v>
      </c>
      <c r="AA63" s="46">
        <v>218</v>
      </c>
      <c r="AB63" s="19" t="s">
        <v>477</v>
      </c>
      <c r="AC63" s="19" t="s">
        <v>104</v>
      </c>
      <c r="AD63" s="19" t="s">
        <v>2304</v>
      </c>
      <c r="AE63" s="19" t="s">
        <v>2305</v>
      </c>
      <c r="AF63" s="19" t="s">
        <v>1592</v>
      </c>
      <c r="AG63" s="19" t="s">
        <v>2306</v>
      </c>
      <c r="AH63" s="19" t="s">
        <v>1499</v>
      </c>
      <c r="AI63" s="19" t="s">
        <v>1500</v>
      </c>
      <c r="AJ63" s="45">
        <v>0</v>
      </c>
      <c r="AK63" s="45">
        <v>0</v>
      </c>
      <c r="AL63" s="19" t="s">
        <v>1501</v>
      </c>
      <c r="AM63" s="46">
        <v>36725.881999999998</v>
      </c>
      <c r="AN63" s="46">
        <v>28065.882000000001</v>
      </c>
      <c r="AO63" s="46">
        <v>8660</v>
      </c>
      <c r="AP63" s="45">
        <v>425.6</v>
      </c>
      <c r="AQ63" s="45"/>
      <c r="AR63" s="45" t="str">
        <f>IFERROR(VLOOKUP(AB63,'Pedidos marco'!$A$1:$D$10000,4,0)," ")</f>
        <v xml:space="preserve"> </v>
      </c>
      <c r="AS63" s="45">
        <f t="shared" si="0"/>
        <v>1</v>
      </c>
      <c r="AT63" s="45" t="str">
        <f t="shared" si="1"/>
        <v>01</v>
      </c>
      <c r="AU63" s="47">
        <v>28</v>
      </c>
      <c r="AV63" s="19" t="str">
        <f t="shared" si="2"/>
        <v>04 April</v>
      </c>
      <c r="AW63" s="19">
        <f t="shared" si="3"/>
        <v>0.76</v>
      </c>
      <c r="AX63" s="19">
        <f t="shared" si="4"/>
        <v>15.200000000000001</v>
      </c>
      <c r="AY63" s="19" t="e">
        <f>VLOOKUP(AG63,Cías!$A$1:$E$10000,5,0)</f>
        <v>#N/A</v>
      </c>
      <c r="AZ63" s="19" t="str">
        <f t="shared" si="5"/>
        <v>1013863</v>
      </c>
      <c r="BA63" s="19" t="str">
        <f t="shared" si="6"/>
        <v>DISTRIBUCIONES NARANJO</v>
      </c>
      <c r="BB63" s="19" t="e">
        <f>VLOOKUP(AG63,Cías!$A$1:$E$10000,3,0)</f>
        <v>#N/A</v>
      </c>
      <c r="BC63" s="19"/>
      <c r="BD63" s="19"/>
      <c r="BE63" s="19"/>
      <c r="BF63" s="19"/>
      <c r="BG63" s="19"/>
      <c r="BH63" s="19"/>
      <c r="BI63" s="19"/>
      <c r="BJ63" s="19"/>
    </row>
    <row r="64" spans="1:62" ht="15" x14ac:dyDescent="0.2">
      <c r="A64" s="19" t="s">
        <v>2313</v>
      </c>
      <c r="B64" s="19" t="s">
        <v>1479</v>
      </c>
      <c r="C64" s="43">
        <v>44652</v>
      </c>
      <c r="D64" s="44">
        <v>0.58680555555556002</v>
      </c>
      <c r="E64" s="19" t="s">
        <v>2314</v>
      </c>
      <c r="F64" s="19" t="s">
        <v>1481</v>
      </c>
      <c r="G64" s="19" t="s">
        <v>1481</v>
      </c>
      <c r="H64" s="45">
        <v>0</v>
      </c>
      <c r="I64" s="45">
        <v>0</v>
      </c>
      <c r="J64" s="19" t="s">
        <v>1482</v>
      </c>
      <c r="K64" s="19" t="s">
        <v>2315</v>
      </c>
      <c r="L64" s="19" t="s">
        <v>2316</v>
      </c>
      <c r="M64" s="19" t="s">
        <v>2317</v>
      </c>
      <c r="N64" s="19" t="s">
        <v>2313</v>
      </c>
      <c r="O64" s="19" t="s">
        <v>1486</v>
      </c>
      <c r="P64" s="19" t="s">
        <v>1487</v>
      </c>
      <c r="Q64" s="46">
        <v>30.29</v>
      </c>
      <c r="R64" s="19" t="s">
        <v>1488</v>
      </c>
      <c r="S64" s="19" t="s">
        <v>1489</v>
      </c>
      <c r="T64" s="19" t="s">
        <v>418</v>
      </c>
      <c r="U64" s="19" t="s">
        <v>2318</v>
      </c>
      <c r="V64" s="19" t="s">
        <v>2319</v>
      </c>
      <c r="W64" s="19" t="s">
        <v>2174</v>
      </c>
      <c r="X64" s="19" t="s">
        <v>2320</v>
      </c>
      <c r="Y64" s="19" t="s">
        <v>2176</v>
      </c>
      <c r="Z64" s="19" t="s">
        <v>2177</v>
      </c>
      <c r="AA64" s="46">
        <v>328</v>
      </c>
      <c r="AB64" s="19" t="s">
        <v>432</v>
      </c>
      <c r="AC64" s="19" t="s">
        <v>12</v>
      </c>
      <c r="AD64" s="19" t="s">
        <v>1514</v>
      </c>
      <c r="AE64" s="19" t="s">
        <v>1515</v>
      </c>
      <c r="AF64" s="19" t="s">
        <v>1497</v>
      </c>
      <c r="AG64" s="19" t="s">
        <v>2321</v>
      </c>
      <c r="AH64" s="19" t="s">
        <v>1499</v>
      </c>
      <c r="AI64" s="19" t="s">
        <v>1500</v>
      </c>
      <c r="AJ64" s="45">
        <v>0</v>
      </c>
      <c r="AK64" s="45">
        <v>0</v>
      </c>
      <c r="AL64" s="19" t="s">
        <v>1501</v>
      </c>
      <c r="AM64" s="46">
        <v>48950</v>
      </c>
      <c r="AN64" s="46">
        <v>30290</v>
      </c>
      <c r="AO64" s="46">
        <v>18660</v>
      </c>
      <c r="AP64" s="45">
        <v>769.67</v>
      </c>
      <c r="AQ64" s="45"/>
      <c r="AR64" s="45" t="str">
        <f>IFERROR(VLOOKUP(AB64,'Pedidos marco'!$A$1:$D$10000,4,0)," ")</f>
        <v xml:space="preserve"> </v>
      </c>
      <c r="AS64" s="45">
        <f t="shared" si="0"/>
        <v>1</v>
      </c>
      <c r="AT64" s="45" t="str">
        <f t="shared" si="1"/>
        <v>01</v>
      </c>
      <c r="AU64" s="47">
        <v>30.29</v>
      </c>
      <c r="AV64" s="19" t="str">
        <f t="shared" si="2"/>
        <v>04 April</v>
      </c>
      <c r="AW64" s="19">
        <f t="shared" si="3"/>
        <v>25.410036315615713</v>
      </c>
      <c r="AX64" s="19">
        <f t="shared" si="4"/>
        <v>25.410036315615713</v>
      </c>
      <c r="AY64" s="19" t="e">
        <f>VLOOKUP(AG64,Cías!$A$1:$E$10000,5,0)</f>
        <v>#N/A</v>
      </c>
      <c r="AZ64" s="19" t="str">
        <f t="shared" si="5"/>
        <v>1013966</v>
      </c>
      <c r="BA64" s="19" t="str">
        <f t="shared" si="6"/>
        <v>ALMEIDA CHICAIZA MIGUEL ANGEL</v>
      </c>
      <c r="BB64" s="19" t="e">
        <f>VLOOKUP(AG64,Cías!$A$1:$E$10000,3,0)</f>
        <v>#N/A</v>
      </c>
      <c r="BC64" s="19"/>
      <c r="BD64" s="19"/>
      <c r="BE64" s="19"/>
      <c r="BF64" s="19"/>
      <c r="BG64" s="19"/>
      <c r="BH64" s="19"/>
      <c r="BI64" s="19"/>
      <c r="BJ64" s="19"/>
    </row>
    <row r="65" spans="1:62" ht="15" x14ac:dyDescent="0.2">
      <c r="A65" s="19" t="s">
        <v>2322</v>
      </c>
      <c r="B65" s="19" t="s">
        <v>1479</v>
      </c>
      <c r="C65" s="43">
        <v>44652</v>
      </c>
      <c r="D65" s="44">
        <v>0.59097222222222001</v>
      </c>
      <c r="E65" s="19" t="s">
        <v>2323</v>
      </c>
      <c r="F65" s="19" t="s">
        <v>2324</v>
      </c>
      <c r="G65" s="19" t="s">
        <v>2325</v>
      </c>
      <c r="H65" s="45">
        <v>4353.7</v>
      </c>
      <c r="I65" s="45">
        <v>4881.3900000000003</v>
      </c>
      <c r="J65" s="19" t="s">
        <v>1560</v>
      </c>
      <c r="K65" s="19" t="s">
        <v>2326</v>
      </c>
      <c r="L65" s="19" t="s">
        <v>2327</v>
      </c>
      <c r="M65" s="19" t="s">
        <v>2328</v>
      </c>
      <c r="N65" s="19" t="s">
        <v>2322</v>
      </c>
      <c r="O65" s="19" t="s">
        <v>367</v>
      </c>
      <c r="P65" s="19" t="s">
        <v>368</v>
      </c>
      <c r="Q65" s="46">
        <v>680</v>
      </c>
      <c r="R65" s="19" t="s">
        <v>1544</v>
      </c>
      <c r="S65" s="19" t="s">
        <v>1696</v>
      </c>
      <c r="T65" s="19" t="s">
        <v>72</v>
      </c>
      <c r="U65" s="19" t="s">
        <v>2329</v>
      </c>
      <c r="V65" s="19" t="s">
        <v>2330</v>
      </c>
      <c r="W65" s="19" t="s">
        <v>1548</v>
      </c>
      <c r="X65" s="19" t="s">
        <v>2331</v>
      </c>
      <c r="Y65" s="19" t="s">
        <v>1684</v>
      </c>
      <c r="Z65" s="19" t="s">
        <v>1685</v>
      </c>
      <c r="AA65" s="46">
        <v>198</v>
      </c>
      <c r="AB65" s="19" t="s">
        <v>461</v>
      </c>
      <c r="AC65" s="19" t="s">
        <v>72</v>
      </c>
      <c r="AD65" s="19" t="s">
        <v>2332</v>
      </c>
      <c r="AE65" s="19" t="s">
        <v>2333</v>
      </c>
      <c r="AF65" s="19" t="s">
        <v>1592</v>
      </c>
      <c r="AG65" s="19" t="s">
        <v>2334</v>
      </c>
      <c r="AH65" s="19" t="s">
        <v>1499</v>
      </c>
      <c r="AI65" s="19" t="s">
        <v>1500</v>
      </c>
      <c r="AJ65" s="45">
        <v>0</v>
      </c>
      <c r="AK65" s="45">
        <v>0</v>
      </c>
      <c r="AL65" s="19" t="s">
        <v>1501</v>
      </c>
      <c r="AM65" s="46">
        <v>51850</v>
      </c>
      <c r="AN65" s="46">
        <v>34090</v>
      </c>
      <c r="AO65" s="46">
        <v>17760</v>
      </c>
      <c r="AP65" s="45">
        <v>503.2</v>
      </c>
      <c r="AQ65" s="45"/>
      <c r="AR65" s="45" t="str">
        <f>IFERROR(VLOOKUP(AB65,'Pedidos marco'!$A$1:$D$10000,4,0)," ")</f>
        <v xml:space="preserve"> </v>
      </c>
      <c r="AS65" s="45">
        <f t="shared" si="0"/>
        <v>1</v>
      </c>
      <c r="AT65" s="45" t="str">
        <f t="shared" si="1"/>
        <v>01</v>
      </c>
      <c r="AU65" s="47">
        <v>34</v>
      </c>
      <c r="AV65" s="19" t="str">
        <f t="shared" si="2"/>
        <v>04 April</v>
      </c>
      <c r="AW65" s="19">
        <f t="shared" si="3"/>
        <v>0.74</v>
      </c>
      <c r="AX65" s="19">
        <f t="shared" si="4"/>
        <v>14.799999999999999</v>
      </c>
      <c r="AY65" s="19" t="e">
        <f>VLOOKUP(AG65,Cías!$A$1:$E$10000,5,0)</f>
        <v>#N/A</v>
      </c>
      <c r="AZ65" s="19" t="str">
        <f t="shared" si="5"/>
        <v>1013388</v>
      </c>
      <c r="BA65" s="19" t="str">
        <f t="shared" si="6"/>
        <v>CAMPAÑA MALDONADO BLANCA CECILIA</v>
      </c>
      <c r="BB65" s="19" t="e">
        <f>VLOOKUP(AG65,Cías!$A$1:$E$10000,3,0)</f>
        <v>#N/A</v>
      </c>
      <c r="BC65" s="19"/>
      <c r="BD65" s="19"/>
      <c r="BE65" s="19"/>
      <c r="BF65" s="19"/>
      <c r="BG65" s="19"/>
      <c r="BH65" s="19"/>
      <c r="BI65" s="19"/>
      <c r="BJ65" s="19"/>
    </row>
    <row r="66" spans="1:62" ht="15" x14ac:dyDescent="0.2">
      <c r="A66" s="19" t="s">
        <v>2335</v>
      </c>
      <c r="B66" s="19" t="s">
        <v>1479</v>
      </c>
      <c r="C66" s="43">
        <v>44652</v>
      </c>
      <c r="D66" s="44">
        <v>0.59236111111111001</v>
      </c>
      <c r="E66" s="19" t="s">
        <v>2336</v>
      </c>
      <c r="F66" s="19" t="s">
        <v>2337</v>
      </c>
      <c r="G66" s="19" t="s">
        <v>2338</v>
      </c>
      <c r="H66" s="45">
        <v>2484</v>
      </c>
      <c r="I66" s="45">
        <v>2785.08</v>
      </c>
      <c r="J66" s="19" t="s">
        <v>1560</v>
      </c>
      <c r="K66" s="19" t="s">
        <v>2339</v>
      </c>
      <c r="L66" s="19" t="s">
        <v>2340</v>
      </c>
      <c r="M66" s="19" t="s">
        <v>2341</v>
      </c>
      <c r="N66" s="19" t="s">
        <v>2335</v>
      </c>
      <c r="O66" s="19" t="s">
        <v>367</v>
      </c>
      <c r="P66" s="19" t="s">
        <v>368</v>
      </c>
      <c r="Q66" s="46">
        <v>360</v>
      </c>
      <c r="R66" s="19" t="s">
        <v>1544</v>
      </c>
      <c r="S66" s="19" t="s">
        <v>1825</v>
      </c>
      <c r="T66" s="19" t="s">
        <v>1826</v>
      </c>
      <c r="U66" s="19" t="s">
        <v>2342</v>
      </c>
      <c r="V66" s="19" t="s">
        <v>2343</v>
      </c>
      <c r="W66" s="19" t="s">
        <v>1829</v>
      </c>
      <c r="X66" s="19" t="s">
        <v>2344</v>
      </c>
      <c r="Y66" s="19" t="s">
        <v>1831</v>
      </c>
      <c r="Z66" s="19" t="s">
        <v>1832</v>
      </c>
      <c r="AA66" s="46">
        <v>8</v>
      </c>
      <c r="AB66" s="19" t="s">
        <v>452</v>
      </c>
      <c r="AC66" s="19" t="s">
        <v>50</v>
      </c>
      <c r="AD66" s="19" t="s">
        <v>2345</v>
      </c>
      <c r="AE66" s="19" t="s">
        <v>2346</v>
      </c>
      <c r="AF66" s="19" t="s">
        <v>1554</v>
      </c>
      <c r="AG66" s="19" t="s">
        <v>2347</v>
      </c>
      <c r="AH66" s="19" t="s">
        <v>1499</v>
      </c>
      <c r="AI66" s="19" t="s">
        <v>1500</v>
      </c>
      <c r="AJ66" s="45">
        <v>0</v>
      </c>
      <c r="AK66" s="45">
        <v>0</v>
      </c>
      <c r="AL66" s="19" t="s">
        <v>1501</v>
      </c>
      <c r="AM66" s="46">
        <v>27280</v>
      </c>
      <c r="AN66" s="46">
        <v>18060</v>
      </c>
      <c r="AO66" s="46">
        <v>9220</v>
      </c>
      <c r="AP66" s="45">
        <v>32.4</v>
      </c>
      <c r="AQ66" s="45"/>
      <c r="AR66" s="45" t="str">
        <f>IFERROR(VLOOKUP(AB66,'Pedidos marco'!$A$1:$D$10000,4,0)," ")</f>
        <v xml:space="preserve"> </v>
      </c>
      <c r="AS66" s="45">
        <f t="shared" si="0"/>
        <v>1</v>
      </c>
      <c r="AT66" s="45" t="str">
        <f t="shared" si="1"/>
        <v>01</v>
      </c>
      <c r="AU66" s="47">
        <v>18</v>
      </c>
      <c r="AV66" s="19" t="str">
        <f t="shared" si="2"/>
        <v>04 April</v>
      </c>
      <c r="AW66" s="19">
        <f t="shared" si="3"/>
        <v>0.09</v>
      </c>
      <c r="AX66" s="19">
        <f t="shared" si="4"/>
        <v>1.7999999999999998</v>
      </c>
      <c r="AY66" s="19" t="e">
        <f>VLOOKUP(AG66,Cías!$A$1:$E$10000,5,0)</f>
        <v>#N/A</v>
      </c>
      <c r="AZ66" s="19" t="str">
        <f t="shared" si="5"/>
        <v>1014062</v>
      </c>
      <c r="BA66" s="19" t="str">
        <f t="shared" si="6"/>
        <v>BENALCAZAR DE LA CRUZ MILTON PATRIC</v>
      </c>
      <c r="BB66" s="19" t="e">
        <f>VLOOKUP(AG66,Cías!$A$1:$E$10000,3,0)</f>
        <v>#N/A</v>
      </c>
      <c r="BC66" s="19"/>
      <c r="BD66" s="19"/>
      <c r="BE66" s="19"/>
      <c r="BF66" s="19"/>
      <c r="BG66" s="19"/>
      <c r="BH66" s="19"/>
      <c r="BI66" s="19"/>
      <c r="BJ66" s="19"/>
    </row>
    <row r="67" spans="1:62" ht="15" x14ac:dyDescent="0.2">
      <c r="A67" s="19" t="s">
        <v>2348</v>
      </c>
      <c r="B67" s="19" t="s">
        <v>1479</v>
      </c>
      <c r="C67" s="43">
        <v>44652</v>
      </c>
      <c r="D67" s="44">
        <v>0.59513888888888999</v>
      </c>
      <c r="E67" s="19" t="s">
        <v>2349</v>
      </c>
      <c r="F67" s="19" t="s">
        <v>1481</v>
      </c>
      <c r="G67" s="19" t="s">
        <v>1481</v>
      </c>
      <c r="H67" s="45">
        <v>0</v>
      </c>
      <c r="I67" s="45">
        <v>0</v>
      </c>
      <c r="J67" s="19" t="s">
        <v>1482</v>
      </c>
      <c r="K67" s="19" t="s">
        <v>2350</v>
      </c>
      <c r="L67" s="19" t="s">
        <v>2351</v>
      </c>
      <c r="M67" s="19" t="s">
        <v>2352</v>
      </c>
      <c r="N67" s="19" t="s">
        <v>2348</v>
      </c>
      <c r="O67" s="19" t="s">
        <v>371</v>
      </c>
      <c r="P67" s="19" t="s">
        <v>372</v>
      </c>
      <c r="Q67" s="46">
        <v>660</v>
      </c>
      <c r="R67" s="19" t="s">
        <v>1544</v>
      </c>
      <c r="S67" s="19" t="s">
        <v>2353</v>
      </c>
      <c r="T67" s="19" t="s">
        <v>2354</v>
      </c>
      <c r="U67" s="19" t="s">
        <v>2355</v>
      </c>
      <c r="V67" s="19" t="s">
        <v>2356</v>
      </c>
      <c r="W67" s="19" t="s">
        <v>1548</v>
      </c>
      <c r="X67" s="19" t="s">
        <v>2357</v>
      </c>
      <c r="Y67" s="19" t="s">
        <v>1550</v>
      </c>
      <c r="Z67" s="19" t="s">
        <v>1551</v>
      </c>
      <c r="AA67" s="46">
        <v>178</v>
      </c>
      <c r="AB67" s="19" t="s">
        <v>578</v>
      </c>
      <c r="AC67" s="19" t="s">
        <v>313</v>
      </c>
      <c r="AD67" s="19" t="s">
        <v>2358</v>
      </c>
      <c r="AE67" s="19" t="s">
        <v>2359</v>
      </c>
      <c r="AF67" s="19" t="s">
        <v>1592</v>
      </c>
      <c r="AG67" s="19" t="s">
        <v>2360</v>
      </c>
      <c r="AH67" s="19" t="s">
        <v>1499</v>
      </c>
      <c r="AI67" s="19" t="s">
        <v>1500</v>
      </c>
      <c r="AJ67" s="45">
        <v>0</v>
      </c>
      <c r="AK67" s="45">
        <v>0</v>
      </c>
      <c r="AL67" s="19" t="s">
        <v>1501</v>
      </c>
      <c r="AM67" s="46">
        <v>51000</v>
      </c>
      <c r="AN67" s="46">
        <v>33090</v>
      </c>
      <c r="AO67" s="46">
        <v>17910</v>
      </c>
      <c r="AP67" s="45">
        <v>455.4</v>
      </c>
      <c r="AQ67" s="45"/>
      <c r="AR67" s="45" t="str">
        <f>IFERROR(VLOOKUP(AB67,'Pedidos marco'!$A$1:$D$10000,4,0)," ")</f>
        <v xml:space="preserve"> </v>
      </c>
      <c r="AS67" s="45">
        <f t="shared" si="0"/>
        <v>1</v>
      </c>
      <c r="AT67" s="45" t="str">
        <f t="shared" si="1"/>
        <v>01</v>
      </c>
      <c r="AU67" s="47">
        <v>33</v>
      </c>
      <c r="AV67" s="19" t="str">
        <f t="shared" si="2"/>
        <v>04 April</v>
      </c>
      <c r="AW67" s="19">
        <f t="shared" si="3"/>
        <v>0.69</v>
      </c>
      <c r="AX67" s="19">
        <f t="shared" si="4"/>
        <v>13.799999999999999</v>
      </c>
      <c r="AY67" s="19" t="e">
        <f>VLOOKUP(AG67,Cías!$A$1:$E$10000,5,0)</f>
        <v>#N/A</v>
      </c>
      <c r="AZ67" s="19" t="str">
        <f t="shared" si="5"/>
        <v>1018725</v>
      </c>
      <c r="BA67" s="19" t="str">
        <f t="shared" si="6"/>
        <v>TRANSPORTE DE CARGA PESADA</v>
      </c>
      <c r="BB67" s="19" t="e">
        <f>VLOOKUP(AG67,Cías!$A$1:$E$10000,3,0)</f>
        <v>#N/A</v>
      </c>
      <c r="BC67" s="19"/>
      <c r="BD67" s="19"/>
      <c r="BE67" s="19"/>
      <c r="BF67" s="19"/>
      <c r="BG67" s="19"/>
      <c r="BH67" s="19"/>
      <c r="BI67" s="19"/>
      <c r="BJ67" s="19"/>
    </row>
    <row r="68" spans="1:62" ht="15" x14ac:dyDescent="0.2">
      <c r="A68" s="19" t="s">
        <v>2361</v>
      </c>
      <c r="B68" s="19" t="s">
        <v>1479</v>
      </c>
      <c r="C68" s="43">
        <v>44652</v>
      </c>
      <c r="D68" s="44">
        <v>0.59791666666666998</v>
      </c>
      <c r="E68" s="19" t="s">
        <v>2362</v>
      </c>
      <c r="F68" s="19" t="s">
        <v>2363</v>
      </c>
      <c r="G68" s="19" t="s">
        <v>2364</v>
      </c>
      <c r="H68" s="45">
        <v>557.6</v>
      </c>
      <c r="I68" s="45">
        <v>625.17999999999995</v>
      </c>
      <c r="J68" s="19" t="s">
        <v>1560</v>
      </c>
      <c r="K68" s="19" t="s">
        <v>2365</v>
      </c>
      <c r="L68" s="19" t="s">
        <v>2366</v>
      </c>
      <c r="M68" s="19" t="s">
        <v>2367</v>
      </c>
      <c r="N68" s="19" t="s">
        <v>2361</v>
      </c>
      <c r="O68" s="19" t="s">
        <v>371</v>
      </c>
      <c r="P68" s="19" t="s">
        <v>372</v>
      </c>
      <c r="Q68" s="46">
        <v>80</v>
      </c>
      <c r="R68" s="19" t="s">
        <v>1544</v>
      </c>
      <c r="S68" s="19" t="s">
        <v>1825</v>
      </c>
      <c r="T68" s="19" t="s">
        <v>1826</v>
      </c>
      <c r="U68" s="19" t="s">
        <v>2368</v>
      </c>
      <c r="V68" s="19" t="s">
        <v>2369</v>
      </c>
      <c r="W68" s="19" t="s">
        <v>1829</v>
      </c>
      <c r="X68" s="19" t="s">
        <v>2370</v>
      </c>
      <c r="Y68" s="19" t="s">
        <v>1831</v>
      </c>
      <c r="Z68" s="19" t="s">
        <v>1832</v>
      </c>
      <c r="AA68" s="46">
        <v>8</v>
      </c>
      <c r="AB68" s="19" t="s">
        <v>562</v>
      </c>
      <c r="AC68" s="19" t="s">
        <v>277</v>
      </c>
      <c r="AD68" s="19" t="s">
        <v>2371</v>
      </c>
      <c r="AE68" s="19" t="s">
        <v>1481</v>
      </c>
      <c r="AF68" s="19" t="s">
        <v>1554</v>
      </c>
      <c r="AG68" s="19" t="s">
        <v>2372</v>
      </c>
      <c r="AH68" s="19" t="s">
        <v>1499</v>
      </c>
      <c r="AI68" s="19" t="s">
        <v>1500</v>
      </c>
      <c r="AJ68" s="45">
        <v>0</v>
      </c>
      <c r="AK68" s="45">
        <v>0</v>
      </c>
      <c r="AL68" s="19" t="s">
        <v>1501</v>
      </c>
      <c r="AM68" s="46">
        <v>8586.1110000000008</v>
      </c>
      <c r="AN68" s="46">
        <v>4011.1109999999999</v>
      </c>
      <c r="AO68" s="46">
        <v>4575</v>
      </c>
      <c r="AP68" s="45">
        <v>7.2</v>
      </c>
      <c r="AQ68" s="45"/>
      <c r="AR68" s="45" t="str">
        <f>IFERROR(VLOOKUP(AB68,'Pedidos marco'!$A$1:$D$10000,4,0)," ")</f>
        <v xml:space="preserve"> </v>
      </c>
      <c r="AS68" s="45">
        <f t="shared" ref="AS68:AS131" si="7">DAY(C68)</f>
        <v>1</v>
      </c>
      <c r="AT68" s="45" t="str">
        <f t="shared" ref="AT68:AT131" si="8">TEXT(AS68,"dd")</f>
        <v>01</v>
      </c>
      <c r="AU68" s="47">
        <v>4</v>
      </c>
      <c r="AV68" s="19" t="str">
        <f t="shared" ref="AV68:AV131" si="9">TEXT(C68,"MM MMMM")</f>
        <v>04 April</v>
      </c>
      <c r="AW68" s="19">
        <f t="shared" ref="AW68:AW131" si="10">IFERROR(AP68/Q68,"")</f>
        <v>0.09</v>
      </c>
      <c r="AX68" s="19">
        <f t="shared" ref="AX68:AX131" si="11">IFERROR(AP68/AU68,"")</f>
        <v>1.8</v>
      </c>
      <c r="AY68" s="19" t="e">
        <f>VLOOKUP(AG68,Cías!$A$1:$E$10000,5,0)</f>
        <v>#N/A</v>
      </c>
      <c r="AZ68" s="19" t="str">
        <f t="shared" ref="AZ68:AZ131" si="12">AB68</f>
        <v>1013597</v>
      </c>
      <c r="BA68" s="19" t="str">
        <f t="shared" ref="BA68:BA131" si="13">AC68</f>
        <v>RUIZ RUIZ EDISON FRANKLIN</v>
      </c>
      <c r="BB68" s="19" t="e">
        <f>VLOOKUP(AG68,Cías!$A$1:$E$10000,3,0)</f>
        <v>#N/A</v>
      </c>
      <c r="BC68" s="19"/>
      <c r="BD68" s="19"/>
      <c r="BE68" s="19"/>
      <c r="BF68" s="19"/>
      <c r="BG68" s="19"/>
      <c r="BH68" s="19"/>
      <c r="BI68" s="19"/>
      <c r="BJ68" s="19"/>
    </row>
    <row r="69" spans="1:62" ht="15" x14ac:dyDescent="0.2">
      <c r="A69" s="19" t="s">
        <v>2361</v>
      </c>
      <c r="B69" s="19" t="s">
        <v>1479</v>
      </c>
      <c r="C69" s="43">
        <v>44652</v>
      </c>
      <c r="D69" s="44">
        <v>0.59791666666666998</v>
      </c>
      <c r="E69" s="19" t="s">
        <v>2373</v>
      </c>
      <c r="F69" s="19" t="s">
        <v>2374</v>
      </c>
      <c r="G69" s="19" t="s">
        <v>2375</v>
      </c>
      <c r="H69" s="45">
        <v>1932</v>
      </c>
      <c r="I69" s="45">
        <v>2166.17</v>
      </c>
      <c r="J69" s="19" t="s">
        <v>1560</v>
      </c>
      <c r="K69" s="19" t="s">
        <v>2376</v>
      </c>
      <c r="L69" s="19" t="s">
        <v>2377</v>
      </c>
      <c r="M69" s="19" t="s">
        <v>2378</v>
      </c>
      <c r="N69" s="19" t="s">
        <v>2361</v>
      </c>
      <c r="O69" s="19" t="s">
        <v>367</v>
      </c>
      <c r="P69" s="19" t="s">
        <v>368</v>
      </c>
      <c r="Q69" s="46">
        <v>280</v>
      </c>
      <c r="R69" s="19" t="s">
        <v>1544</v>
      </c>
      <c r="S69" s="19" t="s">
        <v>1825</v>
      </c>
      <c r="T69" s="19" t="s">
        <v>1826</v>
      </c>
      <c r="U69" s="19" t="s">
        <v>2368</v>
      </c>
      <c r="V69" s="19" t="s">
        <v>2369</v>
      </c>
      <c r="W69" s="19" t="s">
        <v>1829</v>
      </c>
      <c r="X69" s="19" t="s">
        <v>2370</v>
      </c>
      <c r="Y69" s="19" t="s">
        <v>1831</v>
      </c>
      <c r="Z69" s="19" t="s">
        <v>1832</v>
      </c>
      <c r="AA69" s="46">
        <v>8</v>
      </c>
      <c r="AB69" s="19" t="s">
        <v>562</v>
      </c>
      <c r="AC69" s="19" t="s">
        <v>277</v>
      </c>
      <c r="AD69" s="19" t="s">
        <v>2371</v>
      </c>
      <c r="AE69" s="19" t="s">
        <v>1481</v>
      </c>
      <c r="AF69" s="19" t="s">
        <v>1554</v>
      </c>
      <c r="AG69" s="19" t="s">
        <v>2372</v>
      </c>
      <c r="AH69" s="19" t="s">
        <v>1499</v>
      </c>
      <c r="AI69" s="19" t="s">
        <v>1500</v>
      </c>
      <c r="AJ69" s="45">
        <v>0</v>
      </c>
      <c r="AK69" s="45">
        <v>0</v>
      </c>
      <c r="AL69" s="19" t="s">
        <v>1501</v>
      </c>
      <c r="AM69" s="46">
        <v>18613.888999999999</v>
      </c>
      <c r="AN69" s="46">
        <v>14038.888999999999</v>
      </c>
      <c r="AO69" s="46">
        <v>4575</v>
      </c>
      <c r="AP69" s="45">
        <v>25.2</v>
      </c>
      <c r="AQ69" s="45"/>
      <c r="AR69" s="45" t="str">
        <f>IFERROR(VLOOKUP(AB69,'Pedidos marco'!$A$1:$D$10000,4,0)," ")</f>
        <v xml:space="preserve"> </v>
      </c>
      <c r="AS69" s="45">
        <f t="shared" si="7"/>
        <v>1</v>
      </c>
      <c r="AT69" s="45" t="str">
        <f t="shared" si="8"/>
        <v>01</v>
      </c>
      <c r="AU69" s="47">
        <v>14</v>
      </c>
      <c r="AV69" s="19" t="str">
        <f t="shared" si="9"/>
        <v>04 April</v>
      </c>
      <c r="AW69" s="19">
        <f t="shared" si="10"/>
        <v>0.09</v>
      </c>
      <c r="AX69" s="19">
        <f t="shared" si="11"/>
        <v>1.8</v>
      </c>
      <c r="AY69" s="19" t="e">
        <f>VLOOKUP(AG69,Cías!$A$1:$E$10000,5,0)</f>
        <v>#N/A</v>
      </c>
      <c r="AZ69" s="19" t="str">
        <f t="shared" si="12"/>
        <v>1013597</v>
      </c>
      <c r="BA69" s="19" t="str">
        <f t="shared" si="13"/>
        <v>RUIZ RUIZ EDISON FRANKLIN</v>
      </c>
      <c r="BB69" s="19" t="e">
        <f>VLOOKUP(AG69,Cías!$A$1:$E$10000,3,0)</f>
        <v>#N/A</v>
      </c>
      <c r="BC69" s="19"/>
      <c r="BD69" s="19"/>
      <c r="BE69" s="19"/>
      <c r="BF69" s="19"/>
      <c r="BG69" s="19"/>
      <c r="BH69" s="19"/>
      <c r="BI69" s="19"/>
      <c r="BJ69" s="19"/>
    </row>
    <row r="70" spans="1:62" ht="15" x14ac:dyDescent="0.2">
      <c r="A70" s="19" t="s">
        <v>2379</v>
      </c>
      <c r="B70" s="19" t="s">
        <v>1479</v>
      </c>
      <c r="C70" s="43">
        <v>44652</v>
      </c>
      <c r="D70" s="44">
        <v>0.60416666666666996</v>
      </c>
      <c r="E70" s="19" t="s">
        <v>2380</v>
      </c>
      <c r="F70" s="19" t="s">
        <v>1481</v>
      </c>
      <c r="G70" s="19" t="s">
        <v>1481</v>
      </c>
      <c r="H70" s="45">
        <v>0</v>
      </c>
      <c r="I70" s="45">
        <v>0</v>
      </c>
      <c r="J70" s="19" t="s">
        <v>1482</v>
      </c>
      <c r="K70" s="19" t="s">
        <v>2381</v>
      </c>
      <c r="L70" s="19" t="s">
        <v>2382</v>
      </c>
      <c r="M70" s="19" t="s">
        <v>2383</v>
      </c>
      <c r="N70" s="19" t="s">
        <v>2379</v>
      </c>
      <c r="O70" s="19" t="s">
        <v>371</v>
      </c>
      <c r="P70" s="19" t="s">
        <v>372</v>
      </c>
      <c r="Q70" s="46">
        <v>480</v>
      </c>
      <c r="R70" s="19" t="s">
        <v>1544</v>
      </c>
      <c r="S70" s="19" t="s">
        <v>2384</v>
      </c>
      <c r="T70" s="19" t="s">
        <v>2385</v>
      </c>
      <c r="U70" s="19" t="s">
        <v>2386</v>
      </c>
      <c r="V70" s="19" t="s">
        <v>2387</v>
      </c>
      <c r="W70" s="19" t="s">
        <v>415</v>
      </c>
      <c r="X70" s="19" t="s">
        <v>2388</v>
      </c>
      <c r="Y70" s="19" t="s">
        <v>2389</v>
      </c>
      <c r="Z70" s="19" t="s">
        <v>2390</v>
      </c>
      <c r="AA70" s="46">
        <v>101</v>
      </c>
      <c r="AB70" s="19" t="s">
        <v>550</v>
      </c>
      <c r="AC70" s="19" t="s">
        <v>252</v>
      </c>
      <c r="AD70" s="19" t="s">
        <v>2391</v>
      </c>
      <c r="AE70" s="19" t="s">
        <v>2392</v>
      </c>
      <c r="AF70" s="19" t="s">
        <v>1719</v>
      </c>
      <c r="AG70" s="19" t="s">
        <v>2393</v>
      </c>
      <c r="AH70" s="19" t="s">
        <v>1499</v>
      </c>
      <c r="AI70" s="19" t="s">
        <v>1500</v>
      </c>
      <c r="AJ70" s="45">
        <v>0</v>
      </c>
      <c r="AK70" s="45">
        <v>0</v>
      </c>
      <c r="AL70" s="19" t="s">
        <v>1501</v>
      </c>
      <c r="AM70" s="46">
        <v>39720</v>
      </c>
      <c r="AN70" s="46">
        <v>24070</v>
      </c>
      <c r="AO70" s="46">
        <v>15650</v>
      </c>
      <c r="AP70" s="45">
        <v>244.8</v>
      </c>
      <c r="AQ70" s="45"/>
      <c r="AR70" s="45" t="str">
        <f>IFERROR(VLOOKUP(AB70,'Pedidos marco'!$A$1:$D$10000,4,0)," ")</f>
        <v xml:space="preserve"> </v>
      </c>
      <c r="AS70" s="45">
        <f t="shared" si="7"/>
        <v>1</v>
      </c>
      <c r="AT70" s="45" t="str">
        <f t="shared" si="8"/>
        <v>01</v>
      </c>
      <c r="AU70" s="47">
        <v>24</v>
      </c>
      <c r="AV70" s="19" t="str">
        <f t="shared" si="9"/>
        <v>04 April</v>
      </c>
      <c r="AW70" s="19">
        <f t="shared" si="10"/>
        <v>0.51</v>
      </c>
      <c r="AX70" s="19">
        <f t="shared" si="11"/>
        <v>10.200000000000001</v>
      </c>
      <c r="AY70" s="19" t="e">
        <f>VLOOKUP(AG70,Cías!$A$1:$E$10000,5,0)</f>
        <v>#N/A</v>
      </c>
      <c r="AZ70" s="19" t="str">
        <f t="shared" si="12"/>
        <v>1013768</v>
      </c>
      <c r="BA70" s="19" t="str">
        <f t="shared" si="13"/>
        <v>PROAÑO MESIAS JOSELITO</v>
      </c>
      <c r="BB70" s="19" t="e">
        <f>VLOOKUP(AG70,Cías!$A$1:$E$10000,3,0)</f>
        <v>#N/A</v>
      </c>
      <c r="BC70" s="19"/>
      <c r="BD70" s="19"/>
      <c r="BE70" s="19"/>
      <c r="BF70" s="19"/>
      <c r="BG70" s="19"/>
      <c r="BH70" s="19"/>
      <c r="BI70" s="19"/>
      <c r="BJ70" s="19"/>
    </row>
    <row r="71" spans="1:62" ht="15" x14ac:dyDescent="0.2">
      <c r="A71" s="19" t="s">
        <v>2394</v>
      </c>
      <c r="B71" s="19" t="s">
        <v>1479</v>
      </c>
      <c r="C71" s="43">
        <v>44652</v>
      </c>
      <c r="D71" s="44">
        <v>0.60486111111110996</v>
      </c>
      <c r="E71" s="19" t="s">
        <v>2395</v>
      </c>
      <c r="F71" s="19" t="s">
        <v>2396</v>
      </c>
      <c r="G71" s="19" t="s">
        <v>2397</v>
      </c>
      <c r="H71" s="45">
        <v>2437.1999999999998</v>
      </c>
      <c r="I71" s="45">
        <v>2732.6</v>
      </c>
      <c r="J71" s="19" t="s">
        <v>1560</v>
      </c>
      <c r="K71" s="19" t="s">
        <v>2398</v>
      </c>
      <c r="L71" s="19" t="s">
        <v>2399</v>
      </c>
      <c r="M71" s="19" t="s">
        <v>2400</v>
      </c>
      <c r="N71" s="19" t="s">
        <v>2394</v>
      </c>
      <c r="O71" s="19" t="s">
        <v>371</v>
      </c>
      <c r="P71" s="19" t="s">
        <v>372</v>
      </c>
      <c r="Q71" s="46">
        <v>360</v>
      </c>
      <c r="R71" s="19" t="s">
        <v>1544</v>
      </c>
      <c r="S71" s="19" t="s">
        <v>2401</v>
      </c>
      <c r="T71" s="19" t="s">
        <v>2402</v>
      </c>
      <c r="U71" s="19" t="s">
        <v>2403</v>
      </c>
      <c r="V71" s="19" t="s">
        <v>2404</v>
      </c>
      <c r="W71" s="19" t="s">
        <v>415</v>
      </c>
      <c r="X71" s="19" t="s">
        <v>2405</v>
      </c>
      <c r="Y71" s="19" t="s">
        <v>2406</v>
      </c>
      <c r="Z71" s="19" t="s">
        <v>2407</v>
      </c>
      <c r="AA71" s="46">
        <v>83</v>
      </c>
      <c r="AB71" s="19" t="s">
        <v>536</v>
      </c>
      <c r="AC71" s="19" t="s">
        <v>224</v>
      </c>
      <c r="AD71" s="19" t="s">
        <v>2408</v>
      </c>
      <c r="AE71" s="19" t="s">
        <v>2409</v>
      </c>
      <c r="AF71" s="19" t="s">
        <v>1554</v>
      </c>
      <c r="AG71" s="19" t="s">
        <v>2410</v>
      </c>
      <c r="AH71" s="19" t="s">
        <v>1499</v>
      </c>
      <c r="AI71" s="19" t="s">
        <v>1500</v>
      </c>
      <c r="AJ71" s="45">
        <v>0</v>
      </c>
      <c r="AK71" s="45">
        <v>0</v>
      </c>
      <c r="AL71" s="19" t="s">
        <v>1501</v>
      </c>
      <c r="AM71" s="46">
        <v>27110</v>
      </c>
      <c r="AN71" s="46">
        <v>18070</v>
      </c>
      <c r="AO71" s="46">
        <v>9040</v>
      </c>
      <c r="AP71" s="45">
        <v>126</v>
      </c>
      <c r="AQ71" s="45"/>
      <c r="AR71" s="45" t="str">
        <f>IFERROR(VLOOKUP(AB71,'Pedidos marco'!$A$1:$D$10000,4,0)," ")</f>
        <v xml:space="preserve"> </v>
      </c>
      <c r="AS71" s="45">
        <f t="shared" si="7"/>
        <v>1</v>
      </c>
      <c r="AT71" s="45" t="str">
        <f t="shared" si="8"/>
        <v>01</v>
      </c>
      <c r="AU71" s="47">
        <v>18</v>
      </c>
      <c r="AV71" s="19" t="str">
        <f t="shared" si="9"/>
        <v>04 April</v>
      </c>
      <c r="AW71" s="19">
        <f t="shared" si="10"/>
        <v>0.35</v>
      </c>
      <c r="AX71" s="19">
        <f t="shared" si="11"/>
        <v>7</v>
      </c>
      <c r="AY71" s="19" t="e">
        <f>VLOOKUP(AG71,Cías!$A$1:$E$10000,5,0)</f>
        <v>#N/A</v>
      </c>
      <c r="AZ71" s="19" t="str">
        <f t="shared" si="12"/>
        <v>1014339</v>
      </c>
      <c r="BA71" s="19" t="str">
        <f t="shared" si="13"/>
        <v>NICOLALDE FLORES MILTON FABIAN</v>
      </c>
      <c r="BB71" s="19" t="e">
        <f>VLOOKUP(AG71,Cías!$A$1:$E$10000,3,0)</f>
        <v>#N/A</v>
      </c>
      <c r="BC71" s="19"/>
      <c r="BD71" s="19"/>
      <c r="BE71" s="19"/>
      <c r="BF71" s="19"/>
      <c r="BG71" s="19"/>
      <c r="BH71" s="19"/>
      <c r="BI71" s="19"/>
      <c r="BJ71" s="19"/>
    </row>
    <row r="72" spans="1:62" ht="15" x14ac:dyDescent="0.2">
      <c r="A72" s="19" t="s">
        <v>2411</v>
      </c>
      <c r="B72" s="19" t="s">
        <v>1479</v>
      </c>
      <c r="C72" s="43">
        <v>44652</v>
      </c>
      <c r="D72" s="44">
        <v>0.60902777777778005</v>
      </c>
      <c r="E72" s="19" t="s">
        <v>2412</v>
      </c>
      <c r="F72" s="19" t="s">
        <v>2413</v>
      </c>
      <c r="G72" s="19" t="s">
        <v>2414</v>
      </c>
      <c r="H72" s="45">
        <v>3271.78</v>
      </c>
      <c r="I72" s="45">
        <v>3668.34</v>
      </c>
      <c r="J72" s="19" t="s">
        <v>1560</v>
      </c>
      <c r="K72" s="19" t="s">
        <v>2415</v>
      </c>
      <c r="L72" s="19" t="s">
        <v>2416</v>
      </c>
      <c r="M72" s="19" t="s">
        <v>2417</v>
      </c>
      <c r="N72" s="19" t="s">
        <v>2411</v>
      </c>
      <c r="O72" s="19" t="s">
        <v>1603</v>
      </c>
      <c r="P72" s="19" t="s">
        <v>1604</v>
      </c>
      <c r="Q72" s="46">
        <v>480</v>
      </c>
      <c r="R72" s="19" t="s">
        <v>1544</v>
      </c>
      <c r="S72" s="19" t="s">
        <v>2418</v>
      </c>
      <c r="T72" s="19" t="s">
        <v>2419</v>
      </c>
      <c r="U72" s="19" t="s">
        <v>2420</v>
      </c>
      <c r="V72" s="19" t="s">
        <v>2421</v>
      </c>
      <c r="W72" s="19" t="s">
        <v>2144</v>
      </c>
      <c r="X72" s="19" t="s">
        <v>2422</v>
      </c>
      <c r="Y72" s="19" t="s">
        <v>2146</v>
      </c>
      <c r="Z72" s="19" t="s">
        <v>2147</v>
      </c>
      <c r="AA72" s="46">
        <v>388</v>
      </c>
      <c r="AB72" s="19" t="s">
        <v>593</v>
      </c>
      <c r="AC72" s="19" t="s">
        <v>343</v>
      </c>
      <c r="AD72" s="19" t="s">
        <v>1933</v>
      </c>
      <c r="AE72" s="19" t="s">
        <v>1934</v>
      </c>
      <c r="AF72" s="19" t="s">
        <v>1719</v>
      </c>
      <c r="AG72" s="19" t="s">
        <v>1935</v>
      </c>
      <c r="AH72" s="19" t="s">
        <v>1499</v>
      </c>
      <c r="AI72" s="19" t="s">
        <v>1500</v>
      </c>
      <c r="AJ72" s="45">
        <v>0</v>
      </c>
      <c r="AK72" s="45">
        <v>0</v>
      </c>
      <c r="AL72" s="19" t="s">
        <v>1501</v>
      </c>
      <c r="AM72" s="46">
        <v>38340</v>
      </c>
      <c r="AN72" s="46">
        <v>24030</v>
      </c>
      <c r="AO72" s="46">
        <v>14310</v>
      </c>
      <c r="AP72" s="45">
        <v>508.8</v>
      </c>
      <c r="AQ72" s="45"/>
      <c r="AR72" s="45" t="str">
        <f>IFERROR(VLOOKUP(AB72,'Pedidos marco'!$A$1:$D$10000,4,0)," ")</f>
        <v xml:space="preserve"> </v>
      </c>
      <c r="AS72" s="45">
        <f t="shared" si="7"/>
        <v>1</v>
      </c>
      <c r="AT72" s="45" t="str">
        <f t="shared" si="8"/>
        <v>01</v>
      </c>
      <c r="AU72" s="47">
        <v>24</v>
      </c>
      <c r="AV72" s="19" t="str">
        <f t="shared" si="9"/>
        <v>04 April</v>
      </c>
      <c r="AW72" s="19">
        <f t="shared" si="10"/>
        <v>1.06</v>
      </c>
      <c r="AX72" s="19">
        <f t="shared" si="11"/>
        <v>21.2</v>
      </c>
      <c r="AY72" s="19" t="e">
        <f>VLOOKUP(AG72,Cías!$A$1:$E$10000,5,0)</f>
        <v>#N/A</v>
      </c>
      <c r="AZ72" s="19" t="str">
        <f t="shared" si="12"/>
        <v>1013102</v>
      </c>
      <c r="BA72" s="19" t="str">
        <f t="shared" si="13"/>
        <v>VIZCAINO FLORES JENNY NARCISA</v>
      </c>
      <c r="BB72" s="19" t="e">
        <f>VLOOKUP(AG72,Cías!$A$1:$E$10000,3,0)</f>
        <v>#N/A</v>
      </c>
      <c r="BC72" s="19"/>
      <c r="BD72" s="19"/>
      <c r="BE72" s="19"/>
      <c r="BF72" s="19"/>
      <c r="BG72" s="19"/>
      <c r="BH72" s="19"/>
      <c r="BI72" s="19"/>
      <c r="BJ72" s="19"/>
    </row>
    <row r="73" spans="1:62" ht="15" x14ac:dyDescent="0.2">
      <c r="A73" s="19" t="s">
        <v>2423</v>
      </c>
      <c r="B73" s="19" t="s">
        <v>1479</v>
      </c>
      <c r="C73" s="43">
        <v>44652</v>
      </c>
      <c r="D73" s="44">
        <v>0.61805555555556002</v>
      </c>
      <c r="E73" s="19" t="s">
        <v>2424</v>
      </c>
      <c r="F73" s="19" t="s">
        <v>2425</v>
      </c>
      <c r="G73" s="19" t="s">
        <v>2426</v>
      </c>
      <c r="H73" s="45">
        <v>1562.6</v>
      </c>
      <c r="I73" s="45">
        <v>1752</v>
      </c>
      <c r="J73" s="19" t="s">
        <v>2037</v>
      </c>
      <c r="K73" s="19" t="s">
        <v>2427</v>
      </c>
      <c r="L73" s="19" t="s">
        <v>2428</v>
      </c>
      <c r="M73" s="19" t="s">
        <v>2429</v>
      </c>
      <c r="N73" s="19" t="s">
        <v>2423</v>
      </c>
      <c r="O73" s="19" t="s">
        <v>1641</v>
      </c>
      <c r="P73" s="19" t="s">
        <v>1642</v>
      </c>
      <c r="Q73" s="46">
        <v>240</v>
      </c>
      <c r="R73" s="19" t="s">
        <v>1544</v>
      </c>
      <c r="S73" s="19" t="s">
        <v>2430</v>
      </c>
      <c r="T73" s="19" t="s">
        <v>10</v>
      </c>
      <c r="U73" s="19" t="s">
        <v>2431</v>
      </c>
      <c r="V73" s="19" t="s">
        <v>2432</v>
      </c>
      <c r="W73" s="19" t="s">
        <v>2433</v>
      </c>
      <c r="X73" s="19" t="s">
        <v>2434</v>
      </c>
      <c r="Y73" s="19" t="s">
        <v>2435</v>
      </c>
      <c r="Z73" s="19" t="s">
        <v>2436</v>
      </c>
      <c r="AA73" s="46">
        <v>385</v>
      </c>
      <c r="AB73" s="19" t="s">
        <v>565</v>
      </c>
      <c r="AC73" s="19" t="s">
        <v>283</v>
      </c>
      <c r="AD73" s="19" t="s">
        <v>2437</v>
      </c>
      <c r="AE73" s="19" t="s">
        <v>2438</v>
      </c>
      <c r="AF73" s="19" t="s">
        <v>1719</v>
      </c>
      <c r="AG73" s="19" t="s">
        <v>2439</v>
      </c>
      <c r="AH73" s="19" t="s">
        <v>1594</v>
      </c>
      <c r="AI73" s="19" t="s">
        <v>1595</v>
      </c>
      <c r="AJ73" s="45">
        <v>0.05</v>
      </c>
      <c r="AK73" s="45">
        <v>12</v>
      </c>
      <c r="AL73" s="19" t="s">
        <v>1501</v>
      </c>
      <c r="AM73" s="46">
        <v>20080</v>
      </c>
      <c r="AN73" s="46">
        <v>12005</v>
      </c>
      <c r="AO73" s="46">
        <v>8075</v>
      </c>
      <c r="AP73" s="45">
        <v>297.60000000000002</v>
      </c>
      <c r="AQ73" s="45"/>
      <c r="AR73" s="45" t="str">
        <f>IFERROR(VLOOKUP(AB73,'Pedidos marco'!$A$1:$D$10000,4,0)," ")</f>
        <v xml:space="preserve"> </v>
      </c>
      <c r="AS73" s="45">
        <f t="shared" si="7"/>
        <v>1</v>
      </c>
      <c r="AT73" s="45" t="str">
        <f t="shared" si="8"/>
        <v>01</v>
      </c>
      <c r="AU73" s="47">
        <v>12</v>
      </c>
      <c r="AV73" s="19" t="str">
        <f t="shared" si="9"/>
        <v>04 April</v>
      </c>
      <c r="AW73" s="19">
        <f t="shared" si="10"/>
        <v>1.24</v>
      </c>
      <c r="AX73" s="19">
        <f t="shared" si="11"/>
        <v>24.8</v>
      </c>
      <c r="AY73" s="19" t="e">
        <f>VLOOKUP(AG73,Cías!$A$1:$E$10000,5,0)</f>
        <v>#N/A</v>
      </c>
      <c r="AZ73" s="19" t="str">
        <f t="shared" si="12"/>
        <v>1013584</v>
      </c>
      <c r="BA73" s="19" t="str">
        <f t="shared" si="13"/>
        <v>SANCHEZ TORRES MARCOS OSWALDO</v>
      </c>
      <c r="BB73" s="19" t="e">
        <f>VLOOKUP(AG73,Cías!$A$1:$E$10000,3,0)</f>
        <v>#N/A</v>
      </c>
      <c r="BC73" s="19"/>
      <c r="BD73" s="19"/>
      <c r="BE73" s="19"/>
      <c r="BF73" s="19"/>
      <c r="BG73" s="19"/>
      <c r="BH73" s="19"/>
      <c r="BI73" s="19"/>
      <c r="BJ73" s="19"/>
    </row>
    <row r="74" spans="1:62" ht="15" x14ac:dyDescent="0.2">
      <c r="A74" s="19" t="s">
        <v>2423</v>
      </c>
      <c r="B74" s="19" t="s">
        <v>1479</v>
      </c>
      <c r="C74" s="43">
        <v>44652</v>
      </c>
      <c r="D74" s="44">
        <v>0.61805555555556002</v>
      </c>
      <c r="E74" s="19" t="s">
        <v>2440</v>
      </c>
      <c r="F74" s="19" t="s">
        <v>2441</v>
      </c>
      <c r="G74" s="19" t="s">
        <v>2442</v>
      </c>
      <c r="H74" s="45">
        <v>1624.07</v>
      </c>
      <c r="I74" s="45">
        <v>1820.92</v>
      </c>
      <c r="J74" s="19" t="s">
        <v>2037</v>
      </c>
      <c r="K74" s="19" t="s">
        <v>2443</v>
      </c>
      <c r="L74" s="19" t="s">
        <v>2444</v>
      </c>
      <c r="M74" s="19" t="s">
        <v>2445</v>
      </c>
      <c r="N74" s="19" t="s">
        <v>2423</v>
      </c>
      <c r="O74" s="19" t="s">
        <v>1603</v>
      </c>
      <c r="P74" s="19" t="s">
        <v>1604</v>
      </c>
      <c r="Q74" s="46">
        <v>240</v>
      </c>
      <c r="R74" s="19" t="s">
        <v>1544</v>
      </c>
      <c r="S74" s="19" t="s">
        <v>2430</v>
      </c>
      <c r="T74" s="19" t="s">
        <v>10</v>
      </c>
      <c r="U74" s="19" t="s">
        <v>2431</v>
      </c>
      <c r="V74" s="19" t="s">
        <v>2432</v>
      </c>
      <c r="W74" s="19" t="s">
        <v>2433</v>
      </c>
      <c r="X74" s="19" t="s">
        <v>2434</v>
      </c>
      <c r="Y74" s="19" t="s">
        <v>2435</v>
      </c>
      <c r="Z74" s="19" t="s">
        <v>2436</v>
      </c>
      <c r="AA74" s="46">
        <v>385</v>
      </c>
      <c r="AB74" s="19" t="s">
        <v>565</v>
      </c>
      <c r="AC74" s="19" t="s">
        <v>283</v>
      </c>
      <c r="AD74" s="19" t="s">
        <v>2437</v>
      </c>
      <c r="AE74" s="19" t="s">
        <v>2438</v>
      </c>
      <c r="AF74" s="19" t="s">
        <v>1719</v>
      </c>
      <c r="AG74" s="19" t="s">
        <v>2439</v>
      </c>
      <c r="AH74" s="19" t="s">
        <v>1594</v>
      </c>
      <c r="AI74" s="19" t="s">
        <v>1595</v>
      </c>
      <c r="AJ74" s="45">
        <v>0.05</v>
      </c>
      <c r="AK74" s="45">
        <v>12</v>
      </c>
      <c r="AL74" s="19" t="s">
        <v>1501</v>
      </c>
      <c r="AM74" s="46">
        <v>20080</v>
      </c>
      <c r="AN74" s="46">
        <v>12005</v>
      </c>
      <c r="AO74" s="46">
        <v>8075</v>
      </c>
      <c r="AP74" s="45">
        <v>297.60000000000002</v>
      </c>
      <c r="AQ74" s="45"/>
      <c r="AR74" s="45" t="str">
        <f>IFERROR(VLOOKUP(AB74,'Pedidos marco'!$A$1:$D$10000,4,0)," ")</f>
        <v xml:space="preserve"> </v>
      </c>
      <c r="AS74" s="45">
        <f t="shared" si="7"/>
        <v>1</v>
      </c>
      <c r="AT74" s="45" t="str">
        <f t="shared" si="8"/>
        <v>01</v>
      </c>
      <c r="AU74" s="47">
        <v>12</v>
      </c>
      <c r="AV74" s="19" t="str">
        <f t="shared" si="9"/>
        <v>04 April</v>
      </c>
      <c r="AW74" s="19">
        <f t="shared" si="10"/>
        <v>1.24</v>
      </c>
      <c r="AX74" s="19">
        <f t="shared" si="11"/>
        <v>24.8</v>
      </c>
      <c r="AY74" s="19" t="e">
        <f>VLOOKUP(AG74,Cías!$A$1:$E$10000,5,0)</f>
        <v>#N/A</v>
      </c>
      <c r="AZ74" s="19" t="str">
        <f t="shared" si="12"/>
        <v>1013584</v>
      </c>
      <c r="BA74" s="19" t="str">
        <f t="shared" si="13"/>
        <v>SANCHEZ TORRES MARCOS OSWALDO</v>
      </c>
      <c r="BB74" s="19" t="e">
        <f>VLOOKUP(AG74,Cías!$A$1:$E$10000,3,0)</f>
        <v>#N/A</v>
      </c>
      <c r="BC74" s="19"/>
      <c r="BD74" s="19"/>
      <c r="BE74" s="19"/>
      <c r="BF74" s="19"/>
      <c r="BG74" s="19"/>
      <c r="BH74" s="19"/>
      <c r="BI74" s="19"/>
      <c r="BJ74" s="19"/>
    </row>
    <row r="75" spans="1:62" ht="15" x14ac:dyDescent="0.2">
      <c r="A75" s="19" t="s">
        <v>2446</v>
      </c>
      <c r="B75" s="19" t="s">
        <v>1479</v>
      </c>
      <c r="C75" s="43">
        <v>44652</v>
      </c>
      <c r="D75" s="44">
        <v>0.61875000000000002</v>
      </c>
      <c r="E75" s="19" t="s">
        <v>2447</v>
      </c>
      <c r="F75" s="19" t="s">
        <v>2448</v>
      </c>
      <c r="G75" s="19" t="s">
        <v>2449</v>
      </c>
      <c r="H75" s="45">
        <v>3238.68</v>
      </c>
      <c r="I75" s="45">
        <v>3631.23</v>
      </c>
      <c r="J75" s="19" t="s">
        <v>1560</v>
      </c>
      <c r="K75" s="19" t="s">
        <v>2450</v>
      </c>
      <c r="L75" s="19" t="s">
        <v>2451</v>
      </c>
      <c r="M75" s="19" t="s">
        <v>2452</v>
      </c>
      <c r="N75" s="19" t="s">
        <v>2446</v>
      </c>
      <c r="O75" s="19" t="s">
        <v>367</v>
      </c>
      <c r="P75" s="19" t="s">
        <v>368</v>
      </c>
      <c r="Q75" s="46">
        <v>480</v>
      </c>
      <c r="R75" s="19" t="s">
        <v>1544</v>
      </c>
      <c r="S75" s="19" t="s">
        <v>1913</v>
      </c>
      <c r="T75" s="19" t="s">
        <v>1914</v>
      </c>
      <c r="U75" s="19" t="s">
        <v>1930</v>
      </c>
      <c r="V75" s="19" t="s">
        <v>1931</v>
      </c>
      <c r="W75" s="19" t="s">
        <v>1829</v>
      </c>
      <c r="X75" s="19" t="s">
        <v>1932</v>
      </c>
      <c r="Y75" s="19" t="s">
        <v>1831</v>
      </c>
      <c r="Z75" s="19" t="s">
        <v>1832</v>
      </c>
      <c r="AA75" s="46">
        <v>8</v>
      </c>
      <c r="AB75" s="19" t="s">
        <v>485</v>
      </c>
      <c r="AC75" s="19" t="s">
        <v>119</v>
      </c>
      <c r="AD75" s="19" t="s">
        <v>2453</v>
      </c>
      <c r="AE75" s="19" t="s">
        <v>1481</v>
      </c>
      <c r="AF75" s="19" t="s">
        <v>1719</v>
      </c>
      <c r="AG75" s="19" t="s">
        <v>2454</v>
      </c>
      <c r="AH75" s="19" t="s">
        <v>1594</v>
      </c>
      <c r="AI75" s="19" t="s">
        <v>1595</v>
      </c>
      <c r="AJ75" s="45">
        <v>0.05</v>
      </c>
      <c r="AK75" s="45">
        <v>24</v>
      </c>
      <c r="AL75" s="19" t="s">
        <v>1501</v>
      </c>
      <c r="AM75" s="46">
        <v>38650</v>
      </c>
      <c r="AN75" s="46">
        <v>24080</v>
      </c>
      <c r="AO75" s="46">
        <v>14570</v>
      </c>
      <c r="AP75" s="45">
        <v>43.2</v>
      </c>
      <c r="AQ75" s="45"/>
      <c r="AR75" s="45" t="str">
        <f>IFERROR(VLOOKUP(AB75,'Pedidos marco'!$A$1:$D$10000,4,0)," ")</f>
        <v xml:space="preserve"> </v>
      </c>
      <c r="AS75" s="45">
        <f t="shared" si="7"/>
        <v>1</v>
      </c>
      <c r="AT75" s="45" t="str">
        <f t="shared" si="8"/>
        <v>01</v>
      </c>
      <c r="AU75" s="47">
        <v>24</v>
      </c>
      <c r="AV75" s="19" t="str">
        <f t="shared" si="9"/>
        <v>04 April</v>
      </c>
      <c r="AW75" s="19">
        <f t="shared" si="10"/>
        <v>9.0000000000000011E-2</v>
      </c>
      <c r="AX75" s="19">
        <f t="shared" si="11"/>
        <v>1.8</v>
      </c>
      <c r="AY75" s="19" t="e">
        <f>VLOOKUP(AG75,Cías!$A$1:$E$10000,5,0)</f>
        <v>#N/A</v>
      </c>
      <c r="AZ75" s="19" t="str">
        <f t="shared" si="12"/>
        <v>1013502</v>
      </c>
      <c r="BA75" s="19" t="str">
        <f t="shared" si="13"/>
        <v>ESPIN GUEVARA JOSE MARCELO</v>
      </c>
      <c r="BB75" s="19" t="e">
        <f>VLOOKUP(AG75,Cías!$A$1:$E$10000,3,0)</f>
        <v>#N/A</v>
      </c>
      <c r="BC75" s="19"/>
      <c r="BD75" s="19"/>
      <c r="BE75" s="19"/>
      <c r="BF75" s="19"/>
      <c r="BG75" s="19"/>
      <c r="BH75" s="19"/>
      <c r="BI75" s="19"/>
      <c r="BJ75" s="19"/>
    </row>
    <row r="76" spans="1:62" ht="15" x14ac:dyDescent="0.2">
      <c r="A76" s="19" t="s">
        <v>2455</v>
      </c>
      <c r="B76" s="19" t="s">
        <v>1479</v>
      </c>
      <c r="C76" s="43">
        <v>44652</v>
      </c>
      <c r="D76" s="44">
        <v>0.62291666666667</v>
      </c>
      <c r="E76" s="19" t="s">
        <v>2456</v>
      </c>
      <c r="F76" s="19" t="s">
        <v>2457</v>
      </c>
      <c r="G76" s="19" t="s">
        <v>2458</v>
      </c>
      <c r="H76" s="45">
        <v>2469.6</v>
      </c>
      <c r="I76" s="45">
        <v>2768.93</v>
      </c>
      <c r="J76" s="19" t="s">
        <v>1560</v>
      </c>
      <c r="K76" s="19" t="s">
        <v>2459</v>
      </c>
      <c r="L76" s="19" t="s">
        <v>2460</v>
      </c>
      <c r="M76" s="19" t="s">
        <v>2461</v>
      </c>
      <c r="N76" s="19" t="s">
        <v>2455</v>
      </c>
      <c r="O76" s="19" t="s">
        <v>371</v>
      </c>
      <c r="P76" s="19" t="s">
        <v>372</v>
      </c>
      <c r="Q76" s="46">
        <v>360</v>
      </c>
      <c r="R76" s="19" t="s">
        <v>1544</v>
      </c>
      <c r="S76" s="19" t="s">
        <v>1861</v>
      </c>
      <c r="T76" s="19" t="s">
        <v>1862</v>
      </c>
      <c r="U76" s="19" t="s">
        <v>2462</v>
      </c>
      <c r="V76" s="19" t="s">
        <v>2463</v>
      </c>
      <c r="W76" s="19" t="s">
        <v>2464</v>
      </c>
      <c r="X76" s="19" t="s">
        <v>2465</v>
      </c>
      <c r="Y76" s="19" t="s">
        <v>2466</v>
      </c>
      <c r="Z76" s="19" t="s">
        <v>2467</v>
      </c>
      <c r="AA76" s="46">
        <v>71</v>
      </c>
      <c r="AB76" s="19" t="s">
        <v>437</v>
      </c>
      <c r="AC76" s="19" t="s">
        <v>21</v>
      </c>
      <c r="AD76" s="19" t="s">
        <v>1869</v>
      </c>
      <c r="AE76" s="19" t="s">
        <v>1870</v>
      </c>
      <c r="AF76" s="19" t="s">
        <v>1719</v>
      </c>
      <c r="AG76" s="19" t="s">
        <v>1871</v>
      </c>
      <c r="AH76" s="19" t="s">
        <v>1499</v>
      </c>
      <c r="AI76" s="19" t="s">
        <v>1500</v>
      </c>
      <c r="AJ76" s="45">
        <v>0</v>
      </c>
      <c r="AK76" s="45">
        <v>0</v>
      </c>
      <c r="AL76" s="19" t="s">
        <v>1501</v>
      </c>
      <c r="AM76" s="46">
        <v>24430</v>
      </c>
      <c r="AN76" s="46">
        <v>18060</v>
      </c>
      <c r="AO76" s="46">
        <v>6370</v>
      </c>
      <c r="AP76" s="45">
        <v>136.80000000000001</v>
      </c>
      <c r="AQ76" s="45"/>
      <c r="AR76" s="45" t="str">
        <f>IFERROR(VLOOKUP(AB76,'Pedidos marco'!$A$1:$D$10000,4,0)," ")</f>
        <v xml:space="preserve"> </v>
      </c>
      <c r="AS76" s="45">
        <f t="shared" si="7"/>
        <v>1</v>
      </c>
      <c r="AT76" s="45" t="str">
        <f t="shared" si="8"/>
        <v>01</v>
      </c>
      <c r="AU76" s="47">
        <v>18</v>
      </c>
      <c r="AV76" s="19" t="str">
        <f t="shared" si="9"/>
        <v>04 April</v>
      </c>
      <c r="AW76" s="19">
        <f t="shared" si="10"/>
        <v>0.38</v>
      </c>
      <c r="AX76" s="19">
        <f t="shared" si="11"/>
        <v>7.6000000000000005</v>
      </c>
      <c r="AY76" s="19" t="e">
        <f>VLOOKUP(AG76,Cías!$A$1:$E$10000,5,0)</f>
        <v>#N/A</v>
      </c>
      <c r="AZ76" s="19" t="str">
        <f t="shared" si="12"/>
        <v>1012808</v>
      </c>
      <c r="BA76" s="19" t="str">
        <f t="shared" si="13"/>
        <v>ALVAREZ GONZAGA LASTEÑA MARIANA</v>
      </c>
      <c r="BB76" s="19" t="e">
        <f>VLOOKUP(AG76,Cías!$A$1:$E$10000,3,0)</f>
        <v>#N/A</v>
      </c>
      <c r="BC76" s="19"/>
      <c r="BD76" s="19"/>
      <c r="BE76" s="19"/>
      <c r="BF76" s="19"/>
      <c r="BG76" s="19"/>
      <c r="BH76" s="19"/>
      <c r="BI76" s="19"/>
      <c r="BJ76" s="19"/>
    </row>
    <row r="77" spans="1:62" ht="15" x14ac:dyDescent="0.2">
      <c r="A77" s="19" t="s">
        <v>2455</v>
      </c>
      <c r="B77" s="19" t="s">
        <v>1479</v>
      </c>
      <c r="C77" s="43">
        <v>44652</v>
      </c>
      <c r="D77" s="44">
        <v>0.62291666666667</v>
      </c>
      <c r="E77" s="19" t="s">
        <v>2468</v>
      </c>
      <c r="F77" s="19" t="s">
        <v>2469</v>
      </c>
      <c r="G77" s="19" t="s">
        <v>2470</v>
      </c>
      <c r="H77" s="45">
        <v>816</v>
      </c>
      <c r="I77" s="45">
        <v>914.9</v>
      </c>
      <c r="J77" s="19" t="s">
        <v>1560</v>
      </c>
      <c r="K77" s="19" t="s">
        <v>2471</v>
      </c>
      <c r="L77" s="19" t="s">
        <v>2472</v>
      </c>
      <c r="M77" s="19" t="s">
        <v>2473</v>
      </c>
      <c r="N77" s="19" t="s">
        <v>2455</v>
      </c>
      <c r="O77" s="19" t="s">
        <v>367</v>
      </c>
      <c r="P77" s="19" t="s">
        <v>368</v>
      </c>
      <c r="Q77" s="46">
        <v>120</v>
      </c>
      <c r="R77" s="19" t="s">
        <v>1544</v>
      </c>
      <c r="S77" s="19" t="s">
        <v>1861</v>
      </c>
      <c r="T77" s="19" t="s">
        <v>1862</v>
      </c>
      <c r="U77" s="19" t="s">
        <v>2462</v>
      </c>
      <c r="V77" s="19" t="s">
        <v>2463</v>
      </c>
      <c r="W77" s="19" t="s">
        <v>2464</v>
      </c>
      <c r="X77" s="19" t="s">
        <v>2465</v>
      </c>
      <c r="Y77" s="19" t="s">
        <v>2466</v>
      </c>
      <c r="Z77" s="19" t="s">
        <v>2467</v>
      </c>
      <c r="AA77" s="46">
        <v>71</v>
      </c>
      <c r="AB77" s="19" t="s">
        <v>437</v>
      </c>
      <c r="AC77" s="19" t="s">
        <v>21</v>
      </c>
      <c r="AD77" s="19" t="s">
        <v>1869</v>
      </c>
      <c r="AE77" s="19" t="s">
        <v>1870</v>
      </c>
      <c r="AF77" s="19" t="s">
        <v>1719</v>
      </c>
      <c r="AG77" s="19" t="s">
        <v>1871</v>
      </c>
      <c r="AH77" s="19" t="s">
        <v>1499</v>
      </c>
      <c r="AI77" s="19" t="s">
        <v>1500</v>
      </c>
      <c r="AJ77" s="45">
        <v>0</v>
      </c>
      <c r="AK77" s="45">
        <v>0</v>
      </c>
      <c r="AL77" s="19" t="s">
        <v>1501</v>
      </c>
      <c r="AM77" s="46">
        <v>12390</v>
      </c>
      <c r="AN77" s="46">
        <v>6020</v>
      </c>
      <c r="AO77" s="46">
        <v>6370</v>
      </c>
      <c r="AP77" s="45">
        <v>45.6</v>
      </c>
      <c r="AQ77" s="45"/>
      <c r="AR77" s="45" t="str">
        <f>IFERROR(VLOOKUP(AB77,'Pedidos marco'!$A$1:$D$10000,4,0)," ")</f>
        <v xml:space="preserve"> </v>
      </c>
      <c r="AS77" s="45">
        <f t="shared" si="7"/>
        <v>1</v>
      </c>
      <c r="AT77" s="45" t="str">
        <f t="shared" si="8"/>
        <v>01</v>
      </c>
      <c r="AU77" s="47">
        <v>6</v>
      </c>
      <c r="AV77" s="19" t="str">
        <f t="shared" si="9"/>
        <v>04 April</v>
      </c>
      <c r="AW77" s="19">
        <f t="shared" si="10"/>
        <v>0.38</v>
      </c>
      <c r="AX77" s="19">
        <f t="shared" si="11"/>
        <v>7.6000000000000005</v>
      </c>
      <c r="AY77" s="19" t="e">
        <f>VLOOKUP(AG77,Cías!$A$1:$E$10000,5,0)</f>
        <v>#N/A</v>
      </c>
      <c r="AZ77" s="19" t="str">
        <f t="shared" si="12"/>
        <v>1012808</v>
      </c>
      <c r="BA77" s="19" t="str">
        <f t="shared" si="13"/>
        <v>ALVAREZ GONZAGA LASTEÑA MARIANA</v>
      </c>
      <c r="BB77" s="19" t="e">
        <f>VLOOKUP(AG77,Cías!$A$1:$E$10000,3,0)</f>
        <v>#N/A</v>
      </c>
      <c r="BC77" s="19"/>
      <c r="BD77" s="19"/>
      <c r="BE77" s="19"/>
      <c r="BF77" s="19"/>
      <c r="BG77" s="19"/>
      <c r="BH77" s="19"/>
      <c r="BI77" s="19"/>
      <c r="BJ77" s="19"/>
    </row>
    <row r="78" spans="1:62" ht="15" x14ac:dyDescent="0.2">
      <c r="A78" s="19" t="s">
        <v>2474</v>
      </c>
      <c r="B78" s="19" t="s">
        <v>1479</v>
      </c>
      <c r="C78" s="43">
        <v>44652</v>
      </c>
      <c r="D78" s="44">
        <v>0.62361111111111001</v>
      </c>
      <c r="E78" s="19" t="s">
        <v>2475</v>
      </c>
      <c r="F78" s="19" t="s">
        <v>2476</v>
      </c>
      <c r="G78" s="19" t="s">
        <v>2477</v>
      </c>
      <c r="H78" s="45">
        <v>3238.68</v>
      </c>
      <c r="I78" s="45">
        <v>3631.23</v>
      </c>
      <c r="J78" s="19" t="s">
        <v>1560</v>
      </c>
      <c r="K78" s="19" t="s">
        <v>2478</v>
      </c>
      <c r="L78" s="19" t="s">
        <v>2479</v>
      </c>
      <c r="M78" s="19" t="s">
        <v>2480</v>
      </c>
      <c r="N78" s="19" t="s">
        <v>2474</v>
      </c>
      <c r="O78" s="19" t="s">
        <v>367</v>
      </c>
      <c r="P78" s="19" t="s">
        <v>368</v>
      </c>
      <c r="Q78" s="46">
        <v>480</v>
      </c>
      <c r="R78" s="19" t="s">
        <v>1544</v>
      </c>
      <c r="S78" s="19" t="s">
        <v>1913</v>
      </c>
      <c r="T78" s="19" t="s">
        <v>1914</v>
      </c>
      <c r="U78" s="19" t="s">
        <v>1930</v>
      </c>
      <c r="V78" s="19" t="s">
        <v>1931</v>
      </c>
      <c r="W78" s="19" t="s">
        <v>1829</v>
      </c>
      <c r="X78" s="19" t="s">
        <v>1932</v>
      </c>
      <c r="Y78" s="19" t="s">
        <v>1831</v>
      </c>
      <c r="Z78" s="19" t="s">
        <v>1832</v>
      </c>
      <c r="AA78" s="46">
        <v>8</v>
      </c>
      <c r="AB78" s="19" t="s">
        <v>1419</v>
      </c>
      <c r="AC78" s="19" t="s">
        <v>1390</v>
      </c>
      <c r="AD78" s="19" t="s">
        <v>2481</v>
      </c>
      <c r="AE78" s="19" t="s">
        <v>2482</v>
      </c>
      <c r="AF78" s="19" t="s">
        <v>1719</v>
      </c>
      <c r="AG78" s="19" t="s">
        <v>2483</v>
      </c>
      <c r="AH78" s="19" t="s">
        <v>1594</v>
      </c>
      <c r="AI78" s="19" t="s">
        <v>1595</v>
      </c>
      <c r="AJ78" s="45">
        <v>0.05</v>
      </c>
      <c r="AK78" s="45">
        <v>24</v>
      </c>
      <c r="AL78" s="19" t="s">
        <v>1501</v>
      </c>
      <c r="AM78" s="46">
        <v>40450</v>
      </c>
      <c r="AN78" s="46">
        <v>24060</v>
      </c>
      <c r="AO78" s="46">
        <v>16390</v>
      </c>
      <c r="AP78" s="45">
        <v>43.2</v>
      </c>
      <c r="AQ78" s="45"/>
      <c r="AR78" s="45" t="str">
        <f>IFERROR(VLOOKUP(AB78,'Pedidos marco'!$A$1:$D$10000,4,0)," ")</f>
        <v xml:space="preserve"> </v>
      </c>
      <c r="AS78" s="45">
        <f t="shared" si="7"/>
        <v>1</v>
      </c>
      <c r="AT78" s="45" t="str">
        <f t="shared" si="8"/>
        <v>01</v>
      </c>
      <c r="AU78" s="47">
        <v>24</v>
      </c>
      <c r="AV78" s="19" t="str">
        <f t="shared" si="9"/>
        <v>04 April</v>
      </c>
      <c r="AW78" s="19">
        <f t="shared" si="10"/>
        <v>9.0000000000000011E-2</v>
      </c>
      <c r="AX78" s="19">
        <f t="shared" si="11"/>
        <v>1.8</v>
      </c>
      <c r="AY78" s="19" t="e">
        <f>VLOOKUP(AG78,Cías!$A$1:$E$10000,5,0)</f>
        <v>#N/A</v>
      </c>
      <c r="AZ78" s="19" t="str">
        <f t="shared" si="12"/>
        <v>10007064</v>
      </c>
      <c r="BA78" s="19" t="str">
        <f t="shared" si="13"/>
        <v>GUERRERO HUALPA WILSON GILBERTO</v>
      </c>
      <c r="BB78" s="19" t="e">
        <f>VLOOKUP(AG78,Cías!$A$1:$E$10000,3,0)</f>
        <v>#N/A</v>
      </c>
      <c r="BC78" s="19"/>
      <c r="BD78" s="19"/>
      <c r="BE78" s="19"/>
      <c r="BF78" s="19"/>
      <c r="BG78" s="19"/>
      <c r="BH78" s="19"/>
      <c r="BI78" s="19"/>
      <c r="BJ78" s="19"/>
    </row>
    <row r="79" spans="1:62" ht="15" x14ac:dyDescent="0.2">
      <c r="A79" s="19" t="s">
        <v>2484</v>
      </c>
      <c r="B79" s="19" t="s">
        <v>1479</v>
      </c>
      <c r="C79" s="43">
        <v>44652</v>
      </c>
      <c r="D79" s="44">
        <v>0.62916666666666998</v>
      </c>
      <c r="E79" s="19" t="s">
        <v>2485</v>
      </c>
      <c r="F79" s="19" t="s">
        <v>2486</v>
      </c>
      <c r="G79" s="19" t="s">
        <v>2487</v>
      </c>
      <c r="H79" s="45">
        <v>3144</v>
      </c>
      <c r="I79" s="45">
        <v>3525.07</v>
      </c>
      <c r="J79" s="19" t="s">
        <v>1560</v>
      </c>
      <c r="K79" s="19" t="s">
        <v>2488</v>
      </c>
      <c r="L79" s="19" t="s">
        <v>2489</v>
      </c>
      <c r="M79" s="19" t="s">
        <v>2490</v>
      </c>
      <c r="N79" s="19" t="s">
        <v>2484</v>
      </c>
      <c r="O79" s="19" t="s">
        <v>1603</v>
      </c>
      <c r="P79" s="19" t="s">
        <v>1604</v>
      </c>
      <c r="Q79" s="46">
        <v>480</v>
      </c>
      <c r="R79" s="19" t="s">
        <v>1544</v>
      </c>
      <c r="S79" s="19" t="s">
        <v>2170</v>
      </c>
      <c r="T79" s="19" t="s">
        <v>2171</v>
      </c>
      <c r="U79" s="19" t="s">
        <v>2491</v>
      </c>
      <c r="V79" s="19" t="s">
        <v>2492</v>
      </c>
      <c r="W79" s="19" t="s">
        <v>2076</v>
      </c>
      <c r="X79" s="19" t="s">
        <v>2493</v>
      </c>
      <c r="Y79" s="19" t="s">
        <v>2078</v>
      </c>
      <c r="Z79" s="19" t="s">
        <v>2079</v>
      </c>
      <c r="AA79" s="46">
        <v>345</v>
      </c>
      <c r="AB79" s="19" t="s">
        <v>2494</v>
      </c>
      <c r="AC79" s="19" t="s">
        <v>1426</v>
      </c>
      <c r="AD79" s="19" t="s">
        <v>2495</v>
      </c>
      <c r="AE79" s="19" t="s">
        <v>2496</v>
      </c>
      <c r="AF79" s="19" t="s">
        <v>1719</v>
      </c>
      <c r="AG79" s="19" t="s">
        <v>2497</v>
      </c>
      <c r="AH79" s="19" t="s">
        <v>1594</v>
      </c>
      <c r="AI79" s="19" t="s">
        <v>1595</v>
      </c>
      <c r="AJ79" s="45">
        <v>0.05</v>
      </c>
      <c r="AK79" s="45">
        <v>24</v>
      </c>
      <c r="AL79" s="19" t="s">
        <v>1501</v>
      </c>
      <c r="AM79" s="46">
        <v>39970</v>
      </c>
      <c r="AN79" s="46">
        <v>24010</v>
      </c>
      <c r="AO79" s="46">
        <v>15960</v>
      </c>
      <c r="AP79" s="45">
        <v>494.4</v>
      </c>
      <c r="AQ79" s="45"/>
      <c r="AR79" s="45" t="str">
        <f>IFERROR(VLOOKUP(AB79,'Pedidos marco'!$A$1:$D$10000,4,0)," ")</f>
        <v xml:space="preserve"> </v>
      </c>
      <c r="AS79" s="45">
        <f t="shared" si="7"/>
        <v>1</v>
      </c>
      <c r="AT79" s="45" t="str">
        <f t="shared" si="8"/>
        <v>01</v>
      </c>
      <c r="AU79" s="47">
        <v>24</v>
      </c>
      <c r="AV79" s="19" t="str">
        <f t="shared" si="9"/>
        <v>04 April</v>
      </c>
      <c r="AW79" s="19">
        <f t="shared" si="10"/>
        <v>1.03</v>
      </c>
      <c r="AX79" s="19">
        <f t="shared" si="11"/>
        <v>20.599999999999998</v>
      </c>
      <c r="AY79" s="19" t="e">
        <f>VLOOKUP(AG79,Cías!$A$1:$E$10000,5,0)</f>
        <v>#N/A</v>
      </c>
      <c r="AZ79" s="19" t="str">
        <f t="shared" si="12"/>
        <v>1021911</v>
      </c>
      <c r="BA79" s="19" t="str">
        <f t="shared" si="13"/>
        <v>MORALES GORDILLO VICENTE PATRICIO</v>
      </c>
      <c r="BB79" s="19" t="e">
        <f>VLOOKUP(AG79,Cías!$A$1:$E$10000,3,0)</f>
        <v>#N/A</v>
      </c>
      <c r="BC79" s="19"/>
      <c r="BD79" s="19"/>
      <c r="BE79" s="19"/>
      <c r="BF79" s="19"/>
      <c r="BG79" s="19"/>
      <c r="BH79" s="19"/>
      <c r="BI79" s="19"/>
      <c r="BJ79" s="19"/>
    </row>
    <row r="80" spans="1:62" ht="15" x14ac:dyDescent="0.2">
      <c r="A80" s="19" t="s">
        <v>2498</v>
      </c>
      <c r="B80" s="19" t="s">
        <v>1479</v>
      </c>
      <c r="C80" s="43">
        <v>44652</v>
      </c>
      <c r="D80" s="44">
        <v>0.62986111111110998</v>
      </c>
      <c r="E80" s="19" t="s">
        <v>2499</v>
      </c>
      <c r="F80" s="19" t="s">
        <v>2500</v>
      </c>
      <c r="G80" s="19" t="s">
        <v>2501</v>
      </c>
      <c r="H80" s="45">
        <v>3148.85</v>
      </c>
      <c r="I80" s="45">
        <v>3530.51</v>
      </c>
      <c r="J80" s="19" t="s">
        <v>1560</v>
      </c>
      <c r="K80" s="19" t="s">
        <v>2502</v>
      </c>
      <c r="L80" s="19" t="s">
        <v>2503</v>
      </c>
      <c r="M80" s="19" t="s">
        <v>2504</v>
      </c>
      <c r="N80" s="19" t="s">
        <v>2498</v>
      </c>
      <c r="O80" s="19" t="s">
        <v>1641</v>
      </c>
      <c r="P80" s="19" t="s">
        <v>1642</v>
      </c>
      <c r="Q80" s="46">
        <v>480</v>
      </c>
      <c r="R80" s="19" t="s">
        <v>1544</v>
      </c>
      <c r="S80" s="19" t="s">
        <v>2418</v>
      </c>
      <c r="T80" s="19" t="s">
        <v>2419</v>
      </c>
      <c r="U80" s="19" t="s">
        <v>2420</v>
      </c>
      <c r="V80" s="19" t="s">
        <v>2421</v>
      </c>
      <c r="W80" s="19" t="s">
        <v>2144</v>
      </c>
      <c r="X80" s="19" t="s">
        <v>2422</v>
      </c>
      <c r="Y80" s="19" t="s">
        <v>2146</v>
      </c>
      <c r="Z80" s="19" t="s">
        <v>2147</v>
      </c>
      <c r="AA80" s="46">
        <v>388</v>
      </c>
      <c r="AB80" s="19" t="s">
        <v>488</v>
      </c>
      <c r="AC80" s="19" t="s">
        <v>125</v>
      </c>
      <c r="AD80" s="19" t="s">
        <v>2505</v>
      </c>
      <c r="AE80" s="19" t="s">
        <v>2506</v>
      </c>
      <c r="AF80" s="19" t="s">
        <v>1719</v>
      </c>
      <c r="AG80" s="19" t="s">
        <v>2507</v>
      </c>
      <c r="AH80" s="19" t="s">
        <v>1499</v>
      </c>
      <c r="AI80" s="19" t="s">
        <v>1500</v>
      </c>
      <c r="AJ80" s="45">
        <v>0</v>
      </c>
      <c r="AK80" s="45">
        <v>0</v>
      </c>
      <c r="AL80" s="19" t="s">
        <v>1501</v>
      </c>
      <c r="AM80" s="46">
        <v>39410</v>
      </c>
      <c r="AN80" s="46">
        <v>24040</v>
      </c>
      <c r="AO80" s="46">
        <v>15370</v>
      </c>
      <c r="AP80" s="45">
        <v>508.8</v>
      </c>
      <c r="AQ80" s="45"/>
      <c r="AR80" s="45" t="str">
        <f>IFERROR(VLOOKUP(AB80,'Pedidos marco'!$A$1:$D$10000,4,0)," ")</f>
        <v xml:space="preserve"> </v>
      </c>
      <c r="AS80" s="45">
        <f t="shared" si="7"/>
        <v>1</v>
      </c>
      <c r="AT80" s="45" t="str">
        <f t="shared" si="8"/>
        <v>01</v>
      </c>
      <c r="AU80" s="47">
        <v>24</v>
      </c>
      <c r="AV80" s="19" t="str">
        <f t="shared" si="9"/>
        <v>04 April</v>
      </c>
      <c r="AW80" s="19">
        <f t="shared" si="10"/>
        <v>1.06</v>
      </c>
      <c r="AX80" s="19">
        <f t="shared" si="11"/>
        <v>21.2</v>
      </c>
      <c r="AY80" s="19" t="e">
        <f>VLOOKUP(AG80,Cías!$A$1:$E$10000,5,0)</f>
        <v>#N/A</v>
      </c>
      <c r="AZ80" s="19" t="str">
        <f t="shared" si="12"/>
        <v>10003431</v>
      </c>
      <c r="BA80" s="19" t="str">
        <f t="shared" si="13"/>
        <v>FIALLOS ARTEAGA ESTEFANIA CAROLINA</v>
      </c>
      <c r="BB80" s="19" t="e">
        <f>VLOOKUP(AG80,Cías!$A$1:$E$10000,3,0)</f>
        <v>#N/A</v>
      </c>
      <c r="BC80" s="19"/>
      <c r="BD80" s="19"/>
      <c r="BE80" s="19"/>
      <c r="BF80" s="19"/>
      <c r="BG80" s="19"/>
      <c r="BH80" s="19"/>
      <c r="BI80" s="19"/>
      <c r="BJ80" s="19"/>
    </row>
    <row r="81" spans="1:62" ht="15" x14ac:dyDescent="0.2">
      <c r="A81" s="19" t="s">
        <v>2508</v>
      </c>
      <c r="B81" s="19" t="s">
        <v>1479</v>
      </c>
      <c r="C81" s="43">
        <v>44652</v>
      </c>
      <c r="D81" s="44">
        <v>0.63541666666666996</v>
      </c>
      <c r="E81" s="19" t="s">
        <v>2509</v>
      </c>
      <c r="F81" s="19" t="s">
        <v>2510</v>
      </c>
      <c r="G81" s="19" t="s">
        <v>2511</v>
      </c>
      <c r="H81" s="45">
        <v>2412</v>
      </c>
      <c r="I81" s="45">
        <v>2704.35</v>
      </c>
      <c r="J81" s="19" t="s">
        <v>1560</v>
      </c>
      <c r="K81" s="19" t="s">
        <v>2512</v>
      </c>
      <c r="L81" s="19" t="s">
        <v>2513</v>
      </c>
      <c r="M81" s="19" t="s">
        <v>2514</v>
      </c>
      <c r="N81" s="19" t="s">
        <v>2508</v>
      </c>
      <c r="O81" s="19" t="s">
        <v>367</v>
      </c>
      <c r="P81" s="19" t="s">
        <v>368</v>
      </c>
      <c r="Q81" s="46">
        <v>360</v>
      </c>
      <c r="R81" s="19" t="s">
        <v>1544</v>
      </c>
      <c r="S81" s="19" t="s">
        <v>2515</v>
      </c>
      <c r="T81" s="19" t="s">
        <v>2516</v>
      </c>
      <c r="U81" s="19" t="s">
        <v>2517</v>
      </c>
      <c r="V81" s="19" t="s">
        <v>2518</v>
      </c>
      <c r="W81" s="19" t="s">
        <v>1757</v>
      </c>
      <c r="X81" s="19" t="s">
        <v>2519</v>
      </c>
      <c r="Y81" s="19" t="s">
        <v>1759</v>
      </c>
      <c r="Z81" s="19" t="s">
        <v>1760</v>
      </c>
      <c r="AA81" s="46">
        <v>218</v>
      </c>
      <c r="AB81" s="19" t="s">
        <v>479</v>
      </c>
      <c r="AC81" s="19" t="s">
        <v>108</v>
      </c>
      <c r="AD81" s="19" t="s">
        <v>1948</v>
      </c>
      <c r="AE81" s="19" t="s">
        <v>1949</v>
      </c>
      <c r="AF81" s="19" t="s">
        <v>1554</v>
      </c>
      <c r="AG81" s="19" t="s">
        <v>1950</v>
      </c>
      <c r="AH81" s="19" t="s">
        <v>1499</v>
      </c>
      <c r="AI81" s="19" t="s">
        <v>1500</v>
      </c>
      <c r="AJ81" s="45">
        <v>0</v>
      </c>
      <c r="AK81" s="45">
        <v>0</v>
      </c>
      <c r="AL81" s="19" t="s">
        <v>1501</v>
      </c>
      <c r="AM81" s="46">
        <v>27030</v>
      </c>
      <c r="AN81" s="46">
        <v>18050</v>
      </c>
      <c r="AO81" s="46">
        <v>8980</v>
      </c>
      <c r="AP81" s="45">
        <v>273.60000000000002</v>
      </c>
      <c r="AQ81" s="45"/>
      <c r="AR81" s="45" t="str">
        <f>IFERROR(VLOOKUP(AB81,'Pedidos marco'!$A$1:$D$10000,4,0)," ")</f>
        <v xml:space="preserve"> </v>
      </c>
      <c r="AS81" s="45">
        <f t="shared" si="7"/>
        <v>1</v>
      </c>
      <c r="AT81" s="45" t="str">
        <f t="shared" si="8"/>
        <v>01</v>
      </c>
      <c r="AU81" s="47">
        <v>18</v>
      </c>
      <c r="AV81" s="19" t="str">
        <f t="shared" si="9"/>
        <v>04 April</v>
      </c>
      <c r="AW81" s="19">
        <f t="shared" si="10"/>
        <v>0.76</v>
      </c>
      <c r="AX81" s="19">
        <f t="shared" si="11"/>
        <v>15.200000000000001</v>
      </c>
      <c r="AY81" s="19" t="e">
        <f>VLOOKUP(AG81,Cías!$A$1:$E$10000,5,0)</f>
        <v>#N/A</v>
      </c>
      <c r="AZ81" s="19" t="str">
        <f t="shared" si="12"/>
        <v>1022019</v>
      </c>
      <c r="BA81" s="19" t="str">
        <f t="shared" si="13"/>
        <v>ENRIQUEZ LARA ORLANDO DANILO</v>
      </c>
      <c r="BB81" s="19" t="e">
        <f>VLOOKUP(AG81,Cías!$A$1:$E$10000,3,0)</f>
        <v>#N/A</v>
      </c>
      <c r="BC81" s="19"/>
      <c r="BD81" s="19"/>
      <c r="BE81" s="19"/>
      <c r="BF81" s="19"/>
      <c r="BG81" s="19"/>
      <c r="BH81" s="19"/>
      <c r="BI81" s="19"/>
      <c r="BJ81" s="19"/>
    </row>
    <row r="82" spans="1:62" ht="15" x14ac:dyDescent="0.2">
      <c r="A82" s="19" t="s">
        <v>2520</v>
      </c>
      <c r="B82" s="19" t="s">
        <v>1479</v>
      </c>
      <c r="C82" s="43">
        <v>44652</v>
      </c>
      <c r="D82" s="44">
        <v>0.65625</v>
      </c>
      <c r="E82" s="19" t="s">
        <v>2521</v>
      </c>
      <c r="F82" s="19" t="s">
        <v>2522</v>
      </c>
      <c r="G82" s="19" t="s">
        <v>2523</v>
      </c>
      <c r="H82" s="45">
        <v>4256</v>
      </c>
      <c r="I82" s="45">
        <v>4771.8500000000004</v>
      </c>
      <c r="J82" s="19" t="s">
        <v>1560</v>
      </c>
      <c r="K82" s="19" t="s">
        <v>2524</v>
      </c>
      <c r="L82" s="19" t="s">
        <v>2525</v>
      </c>
      <c r="M82" s="19" t="s">
        <v>2526</v>
      </c>
      <c r="N82" s="19" t="s">
        <v>2520</v>
      </c>
      <c r="O82" s="19" t="s">
        <v>371</v>
      </c>
      <c r="P82" s="19" t="s">
        <v>372</v>
      </c>
      <c r="Q82" s="46">
        <v>640</v>
      </c>
      <c r="R82" s="19" t="s">
        <v>1544</v>
      </c>
      <c r="S82" s="19" t="s">
        <v>1736</v>
      </c>
      <c r="T82" s="19" t="s">
        <v>1737</v>
      </c>
      <c r="U82" s="19" t="s">
        <v>2527</v>
      </c>
      <c r="V82" s="19" t="s">
        <v>2528</v>
      </c>
      <c r="W82" s="19" t="s">
        <v>1865</v>
      </c>
      <c r="X82" s="19" t="s">
        <v>2529</v>
      </c>
      <c r="Y82" s="19" t="s">
        <v>1867</v>
      </c>
      <c r="Z82" s="19" t="s">
        <v>1868</v>
      </c>
      <c r="AA82" s="46">
        <v>30</v>
      </c>
      <c r="AB82" s="19" t="s">
        <v>439</v>
      </c>
      <c r="AC82" s="19" t="s">
        <v>25</v>
      </c>
      <c r="AD82" s="19" t="s">
        <v>2530</v>
      </c>
      <c r="AE82" s="19" t="s">
        <v>2531</v>
      </c>
      <c r="AF82" s="19" t="s">
        <v>1592</v>
      </c>
      <c r="AG82" s="19" t="s">
        <v>2532</v>
      </c>
      <c r="AH82" s="19" t="s">
        <v>1594</v>
      </c>
      <c r="AI82" s="19" t="s">
        <v>1595</v>
      </c>
      <c r="AJ82" s="45">
        <v>0.05</v>
      </c>
      <c r="AK82" s="45">
        <v>32</v>
      </c>
      <c r="AL82" s="19" t="s">
        <v>1501</v>
      </c>
      <c r="AM82" s="46">
        <v>50560</v>
      </c>
      <c r="AN82" s="46">
        <v>32090</v>
      </c>
      <c r="AO82" s="46">
        <v>18470</v>
      </c>
      <c r="AP82" s="45">
        <v>121.6</v>
      </c>
      <c r="AQ82" s="45"/>
      <c r="AR82" s="45" t="str">
        <f>IFERROR(VLOOKUP(AB82,'Pedidos marco'!$A$1:$D$10000,4,0)," ")</f>
        <v xml:space="preserve"> </v>
      </c>
      <c r="AS82" s="45">
        <f t="shared" si="7"/>
        <v>1</v>
      </c>
      <c r="AT82" s="45" t="str">
        <f t="shared" si="8"/>
        <v>01</v>
      </c>
      <c r="AU82" s="47">
        <v>32</v>
      </c>
      <c r="AV82" s="19" t="str">
        <f t="shared" si="9"/>
        <v>04 April</v>
      </c>
      <c r="AW82" s="19">
        <f t="shared" si="10"/>
        <v>0.19</v>
      </c>
      <c r="AX82" s="19">
        <f t="shared" si="11"/>
        <v>3.8</v>
      </c>
      <c r="AY82" s="19" t="e">
        <f>VLOOKUP(AG82,Cías!$A$1:$E$10000,5,0)</f>
        <v>#N/A</v>
      </c>
      <c r="AZ82" s="19" t="str">
        <f t="shared" si="12"/>
        <v>1013670</v>
      </c>
      <c r="BA82" s="19" t="str">
        <f t="shared" si="13"/>
        <v>ANDRADE ROSERO LUIS ALBERTO</v>
      </c>
      <c r="BB82" s="19" t="e">
        <f>VLOOKUP(AG82,Cías!$A$1:$E$10000,3,0)</f>
        <v>#N/A</v>
      </c>
      <c r="BC82" s="19"/>
      <c r="BD82" s="19"/>
      <c r="BE82" s="19"/>
      <c r="BF82" s="19"/>
      <c r="BG82" s="19"/>
      <c r="BH82" s="19"/>
      <c r="BI82" s="19"/>
      <c r="BJ82" s="19"/>
    </row>
    <row r="83" spans="1:62" ht="15" x14ac:dyDescent="0.2">
      <c r="A83" s="19" t="s">
        <v>2533</v>
      </c>
      <c r="B83" s="19" t="s">
        <v>1479</v>
      </c>
      <c r="C83" s="43">
        <v>44652</v>
      </c>
      <c r="D83" s="44">
        <v>0.66041666666666998</v>
      </c>
      <c r="E83" s="19" t="s">
        <v>2534</v>
      </c>
      <c r="F83" s="19" t="s">
        <v>2535</v>
      </c>
      <c r="G83" s="19" t="s">
        <v>2536</v>
      </c>
      <c r="H83" s="45">
        <v>2358</v>
      </c>
      <c r="I83" s="45">
        <v>2643.8</v>
      </c>
      <c r="J83" s="19" t="s">
        <v>1560</v>
      </c>
      <c r="K83" s="19" t="s">
        <v>2537</v>
      </c>
      <c r="L83" s="19" t="s">
        <v>2538</v>
      </c>
      <c r="M83" s="19" t="s">
        <v>2539</v>
      </c>
      <c r="N83" s="19" t="s">
        <v>2533</v>
      </c>
      <c r="O83" s="19" t="s">
        <v>371</v>
      </c>
      <c r="P83" s="19" t="s">
        <v>372</v>
      </c>
      <c r="Q83" s="46">
        <v>360</v>
      </c>
      <c r="R83" s="19" t="s">
        <v>1544</v>
      </c>
      <c r="S83" s="19" t="s">
        <v>1736</v>
      </c>
      <c r="T83" s="19" t="s">
        <v>1737</v>
      </c>
      <c r="U83" s="19" t="s">
        <v>2540</v>
      </c>
      <c r="V83" s="19" t="s">
        <v>2541</v>
      </c>
      <c r="W83" s="19" t="s">
        <v>2464</v>
      </c>
      <c r="X83" s="19" t="s">
        <v>2542</v>
      </c>
      <c r="Y83" s="19" t="s">
        <v>2466</v>
      </c>
      <c r="Z83" s="19" t="s">
        <v>2467</v>
      </c>
      <c r="AA83" s="46">
        <v>71</v>
      </c>
      <c r="AB83" s="19" t="s">
        <v>511</v>
      </c>
      <c r="AC83" s="19" t="s">
        <v>171</v>
      </c>
      <c r="AD83" s="19" t="s">
        <v>2543</v>
      </c>
      <c r="AE83" s="19" t="s">
        <v>2544</v>
      </c>
      <c r="AF83" s="19" t="s">
        <v>1554</v>
      </c>
      <c r="AG83" s="19" t="s">
        <v>2545</v>
      </c>
      <c r="AH83" s="19" t="s">
        <v>1499</v>
      </c>
      <c r="AI83" s="19" t="s">
        <v>1500</v>
      </c>
      <c r="AJ83" s="45">
        <v>0</v>
      </c>
      <c r="AK83" s="45">
        <v>0</v>
      </c>
      <c r="AL83" s="19" t="s">
        <v>1501</v>
      </c>
      <c r="AM83" s="46">
        <v>27070</v>
      </c>
      <c r="AN83" s="46">
        <v>18060</v>
      </c>
      <c r="AO83" s="46">
        <v>9010</v>
      </c>
      <c r="AP83" s="45">
        <v>136.80000000000001</v>
      </c>
      <c r="AQ83" s="45"/>
      <c r="AR83" s="45" t="str">
        <f>IFERROR(VLOOKUP(AB83,'Pedidos marco'!$A$1:$D$10000,4,0)," ")</f>
        <v xml:space="preserve"> </v>
      </c>
      <c r="AS83" s="45">
        <f t="shared" si="7"/>
        <v>1</v>
      </c>
      <c r="AT83" s="45" t="str">
        <f t="shared" si="8"/>
        <v>01</v>
      </c>
      <c r="AU83" s="47">
        <v>18</v>
      </c>
      <c r="AV83" s="19" t="str">
        <f t="shared" si="9"/>
        <v>04 April</v>
      </c>
      <c r="AW83" s="19">
        <f t="shared" si="10"/>
        <v>0.38</v>
      </c>
      <c r="AX83" s="19">
        <f t="shared" si="11"/>
        <v>7.6000000000000005</v>
      </c>
      <c r="AY83" s="19" t="e">
        <f>VLOOKUP(AG83,Cías!$A$1:$E$10000,5,0)</f>
        <v>#N/A</v>
      </c>
      <c r="AZ83" s="19" t="str">
        <f t="shared" si="12"/>
        <v>1014289</v>
      </c>
      <c r="BA83" s="19" t="str">
        <f t="shared" si="13"/>
        <v>JACOME ECHEVERRIA PEDRO PAUL</v>
      </c>
      <c r="BB83" s="19" t="e">
        <f>VLOOKUP(AG83,Cías!$A$1:$E$10000,3,0)</f>
        <v>#N/A</v>
      </c>
      <c r="BC83" s="19"/>
      <c r="BD83" s="19"/>
      <c r="BE83" s="19"/>
      <c r="BF83" s="19"/>
      <c r="BG83" s="19"/>
      <c r="BH83" s="19"/>
      <c r="BI83" s="19"/>
      <c r="BJ83" s="19"/>
    </row>
    <row r="84" spans="1:62" ht="15" x14ac:dyDescent="0.2">
      <c r="A84" s="19" t="s">
        <v>2546</v>
      </c>
      <c r="B84" s="19" t="s">
        <v>1479</v>
      </c>
      <c r="C84" s="43">
        <v>44652</v>
      </c>
      <c r="D84" s="44">
        <v>0.66249999999999998</v>
      </c>
      <c r="E84" s="19" t="s">
        <v>2547</v>
      </c>
      <c r="F84" s="19" t="s">
        <v>2548</v>
      </c>
      <c r="G84" s="19" t="s">
        <v>2549</v>
      </c>
      <c r="H84" s="45">
        <v>2421.92</v>
      </c>
      <c r="I84" s="45">
        <v>2715.47</v>
      </c>
      <c r="J84" s="19" t="s">
        <v>1560</v>
      </c>
      <c r="K84" s="19" t="s">
        <v>2550</v>
      </c>
      <c r="L84" s="19" t="s">
        <v>2551</v>
      </c>
      <c r="M84" s="19" t="s">
        <v>2552</v>
      </c>
      <c r="N84" s="19" t="s">
        <v>2546</v>
      </c>
      <c r="O84" s="19" t="s">
        <v>1603</v>
      </c>
      <c r="P84" s="19" t="s">
        <v>1604</v>
      </c>
      <c r="Q84" s="46">
        <v>360</v>
      </c>
      <c r="R84" s="19" t="s">
        <v>1544</v>
      </c>
      <c r="S84" s="19" t="s">
        <v>1913</v>
      </c>
      <c r="T84" s="19" t="s">
        <v>1914</v>
      </c>
      <c r="U84" s="19" t="s">
        <v>2553</v>
      </c>
      <c r="V84" s="19" t="s">
        <v>2554</v>
      </c>
      <c r="W84" s="19" t="s">
        <v>2464</v>
      </c>
      <c r="X84" s="19" t="s">
        <v>2555</v>
      </c>
      <c r="Y84" s="19" t="s">
        <v>2466</v>
      </c>
      <c r="Z84" s="19" t="s">
        <v>2467</v>
      </c>
      <c r="AA84" s="46">
        <v>71</v>
      </c>
      <c r="AB84" s="19" t="s">
        <v>483</v>
      </c>
      <c r="AC84" s="19" t="s">
        <v>115</v>
      </c>
      <c r="AD84" s="19" t="s">
        <v>2556</v>
      </c>
      <c r="AE84" s="19" t="s">
        <v>2557</v>
      </c>
      <c r="AF84" s="19" t="s">
        <v>1554</v>
      </c>
      <c r="AG84" s="19" t="s">
        <v>2558</v>
      </c>
      <c r="AH84" s="19" t="s">
        <v>1499</v>
      </c>
      <c r="AI84" s="19" t="s">
        <v>1500</v>
      </c>
      <c r="AJ84" s="45">
        <v>0</v>
      </c>
      <c r="AK84" s="45">
        <v>0</v>
      </c>
      <c r="AL84" s="19" t="s">
        <v>1501</v>
      </c>
      <c r="AM84" s="46">
        <v>27110</v>
      </c>
      <c r="AN84" s="46">
        <v>18010</v>
      </c>
      <c r="AO84" s="46">
        <v>9100</v>
      </c>
      <c r="AP84" s="45">
        <v>136.80000000000001</v>
      </c>
      <c r="AQ84" s="45"/>
      <c r="AR84" s="45" t="str">
        <f>IFERROR(VLOOKUP(AB84,'Pedidos marco'!$A$1:$D$10000,4,0)," ")</f>
        <v xml:space="preserve"> </v>
      </c>
      <c r="AS84" s="45">
        <f t="shared" si="7"/>
        <v>1</v>
      </c>
      <c r="AT84" s="45" t="str">
        <f t="shared" si="8"/>
        <v>01</v>
      </c>
      <c r="AU84" s="47">
        <v>18</v>
      </c>
      <c r="AV84" s="19" t="str">
        <f t="shared" si="9"/>
        <v>04 April</v>
      </c>
      <c r="AW84" s="19">
        <f t="shared" si="10"/>
        <v>0.38</v>
      </c>
      <c r="AX84" s="19">
        <f t="shared" si="11"/>
        <v>7.6000000000000005</v>
      </c>
      <c r="AY84" s="19" t="e">
        <f>VLOOKUP(AG84,Cías!$A$1:$E$10000,5,0)</f>
        <v>#N/A</v>
      </c>
      <c r="AZ84" s="19" t="str">
        <f t="shared" si="12"/>
        <v>1013565</v>
      </c>
      <c r="BA84" s="19" t="str">
        <f t="shared" si="13"/>
        <v>ESPARZA ESPINOZA JIMMY ERNESTO</v>
      </c>
      <c r="BB84" s="19" t="e">
        <f>VLOOKUP(AG84,Cías!$A$1:$E$10000,3,0)</f>
        <v>#N/A</v>
      </c>
      <c r="BC84" s="19"/>
      <c r="BD84" s="19"/>
      <c r="BE84" s="19"/>
      <c r="BF84" s="19"/>
      <c r="BG84" s="19"/>
      <c r="BH84" s="19"/>
      <c r="BI84" s="19"/>
      <c r="BJ84" s="19"/>
    </row>
    <row r="85" spans="1:62" ht="15" x14ac:dyDescent="0.2">
      <c r="A85" s="19" t="s">
        <v>2559</v>
      </c>
      <c r="B85" s="19" t="s">
        <v>1479</v>
      </c>
      <c r="C85" s="43">
        <v>44652</v>
      </c>
      <c r="D85" s="44">
        <v>0.67083333333332995</v>
      </c>
      <c r="E85" s="19" t="s">
        <v>2560</v>
      </c>
      <c r="F85" s="19" t="s">
        <v>2561</v>
      </c>
      <c r="G85" s="19" t="s">
        <v>2562</v>
      </c>
      <c r="H85" s="45">
        <v>268.70999999999998</v>
      </c>
      <c r="I85" s="45">
        <v>301.27999999999997</v>
      </c>
      <c r="J85" s="19" t="s">
        <v>1560</v>
      </c>
      <c r="K85" s="19" t="s">
        <v>2563</v>
      </c>
      <c r="L85" s="19" t="s">
        <v>2564</v>
      </c>
      <c r="M85" s="19" t="s">
        <v>2565</v>
      </c>
      <c r="N85" s="19" t="s">
        <v>2559</v>
      </c>
      <c r="O85" s="19" t="s">
        <v>371</v>
      </c>
      <c r="P85" s="19" t="s">
        <v>372</v>
      </c>
      <c r="Q85" s="46">
        <v>40</v>
      </c>
      <c r="R85" s="19" t="s">
        <v>1544</v>
      </c>
      <c r="S85" s="19" t="s">
        <v>2566</v>
      </c>
      <c r="T85" s="19" t="s">
        <v>2567</v>
      </c>
      <c r="U85" s="19" t="s">
        <v>2568</v>
      </c>
      <c r="V85" s="19" t="s">
        <v>2569</v>
      </c>
      <c r="W85" s="19" t="s">
        <v>415</v>
      </c>
      <c r="X85" s="19" t="s">
        <v>2570</v>
      </c>
      <c r="Y85" s="19" t="s">
        <v>2571</v>
      </c>
      <c r="Z85" s="19" t="s">
        <v>2572</v>
      </c>
      <c r="AA85" s="46">
        <v>110</v>
      </c>
      <c r="AB85" s="19" t="s">
        <v>464</v>
      </c>
      <c r="AC85" s="19" t="s">
        <v>78</v>
      </c>
      <c r="AD85" s="19" t="s">
        <v>2573</v>
      </c>
      <c r="AE85" s="19" t="s">
        <v>2574</v>
      </c>
      <c r="AF85" s="19" t="s">
        <v>1554</v>
      </c>
      <c r="AG85" s="19" t="s">
        <v>2575</v>
      </c>
      <c r="AH85" s="19" t="s">
        <v>1499</v>
      </c>
      <c r="AI85" s="19" t="s">
        <v>1500</v>
      </c>
      <c r="AJ85" s="45">
        <v>0</v>
      </c>
      <c r="AK85" s="45">
        <v>0</v>
      </c>
      <c r="AL85" s="19" t="s">
        <v>1501</v>
      </c>
      <c r="AM85" s="46">
        <v>5071.1120000000001</v>
      </c>
      <c r="AN85" s="46">
        <v>2004.4449999999999</v>
      </c>
      <c r="AO85" s="46">
        <v>3066.6669999999999</v>
      </c>
      <c r="AP85" s="45">
        <v>17.2</v>
      </c>
      <c r="AQ85" s="45"/>
      <c r="AR85" s="45" t="str">
        <f>IFERROR(VLOOKUP(AB85,'Pedidos marco'!$A$1:$D$10000,4,0)," ")</f>
        <v xml:space="preserve"> </v>
      </c>
      <c r="AS85" s="45">
        <f t="shared" si="7"/>
        <v>1</v>
      </c>
      <c r="AT85" s="45" t="str">
        <f t="shared" si="8"/>
        <v>01</v>
      </c>
      <c r="AU85" s="47">
        <v>2</v>
      </c>
      <c r="AV85" s="19" t="str">
        <f t="shared" si="9"/>
        <v>04 April</v>
      </c>
      <c r="AW85" s="19">
        <f t="shared" si="10"/>
        <v>0.43</v>
      </c>
      <c r="AX85" s="19">
        <f t="shared" si="11"/>
        <v>8.6</v>
      </c>
      <c r="AY85" s="19" t="e">
        <f>VLOOKUP(AG85,Cías!$A$1:$E$10000,5,0)</f>
        <v>#N/A</v>
      </c>
      <c r="AZ85" s="19" t="str">
        <f t="shared" si="12"/>
        <v>1013684</v>
      </c>
      <c r="BA85" s="19" t="str">
        <f t="shared" si="13"/>
        <v>CASTRO NAVARRETE FRANCISCO ARMANDO</v>
      </c>
      <c r="BB85" s="19" t="e">
        <f>VLOOKUP(AG85,Cías!$A$1:$E$10000,3,0)</f>
        <v>#N/A</v>
      </c>
      <c r="BC85" s="19"/>
      <c r="BD85" s="19"/>
      <c r="BE85" s="19"/>
      <c r="BF85" s="19"/>
      <c r="BG85" s="19"/>
      <c r="BH85" s="19"/>
      <c r="BI85" s="19"/>
      <c r="BJ85" s="19"/>
    </row>
    <row r="86" spans="1:62" ht="15" x14ac:dyDescent="0.2">
      <c r="A86" s="19" t="s">
        <v>2559</v>
      </c>
      <c r="B86" s="19" t="s">
        <v>1479</v>
      </c>
      <c r="C86" s="43">
        <v>44652</v>
      </c>
      <c r="D86" s="44">
        <v>0.67083333333332995</v>
      </c>
      <c r="E86" s="19" t="s">
        <v>2576</v>
      </c>
      <c r="F86" s="19" t="s">
        <v>2577</v>
      </c>
      <c r="G86" s="19" t="s">
        <v>2578</v>
      </c>
      <c r="H86" s="45">
        <v>802.58</v>
      </c>
      <c r="I86" s="45">
        <v>899.86</v>
      </c>
      <c r="J86" s="19" t="s">
        <v>1560</v>
      </c>
      <c r="K86" s="19" t="s">
        <v>2579</v>
      </c>
      <c r="L86" s="19" t="s">
        <v>2580</v>
      </c>
      <c r="M86" s="19" t="s">
        <v>2581</v>
      </c>
      <c r="N86" s="19" t="s">
        <v>2559</v>
      </c>
      <c r="O86" s="19" t="s">
        <v>367</v>
      </c>
      <c r="P86" s="19" t="s">
        <v>368</v>
      </c>
      <c r="Q86" s="46">
        <v>120</v>
      </c>
      <c r="R86" s="19" t="s">
        <v>1544</v>
      </c>
      <c r="S86" s="19" t="s">
        <v>2566</v>
      </c>
      <c r="T86" s="19" t="s">
        <v>2567</v>
      </c>
      <c r="U86" s="19" t="s">
        <v>2568</v>
      </c>
      <c r="V86" s="19" t="s">
        <v>2569</v>
      </c>
      <c r="W86" s="19" t="s">
        <v>415</v>
      </c>
      <c r="X86" s="19" t="s">
        <v>2570</v>
      </c>
      <c r="Y86" s="19" t="s">
        <v>2571</v>
      </c>
      <c r="Z86" s="19" t="s">
        <v>2572</v>
      </c>
      <c r="AA86" s="46">
        <v>110</v>
      </c>
      <c r="AB86" s="19" t="s">
        <v>464</v>
      </c>
      <c r="AC86" s="19" t="s">
        <v>78</v>
      </c>
      <c r="AD86" s="19" t="s">
        <v>2573</v>
      </c>
      <c r="AE86" s="19" t="s">
        <v>2574</v>
      </c>
      <c r="AF86" s="19" t="s">
        <v>1554</v>
      </c>
      <c r="AG86" s="19" t="s">
        <v>2575</v>
      </c>
      <c r="AH86" s="19" t="s">
        <v>1499</v>
      </c>
      <c r="AI86" s="19" t="s">
        <v>1500</v>
      </c>
      <c r="AJ86" s="45">
        <v>0</v>
      </c>
      <c r="AK86" s="45">
        <v>0</v>
      </c>
      <c r="AL86" s="19" t="s">
        <v>1501</v>
      </c>
      <c r="AM86" s="46">
        <v>9080</v>
      </c>
      <c r="AN86" s="46">
        <v>6013.3329999999996</v>
      </c>
      <c r="AO86" s="46">
        <v>3066.6669999999999</v>
      </c>
      <c r="AP86" s="45">
        <v>51.6</v>
      </c>
      <c r="AQ86" s="45"/>
      <c r="AR86" s="45" t="str">
        <f>IFERROR(VLOOKUP(AB86,'Pedidos marco'!$A$1:$D$10000,4,0)," ")</f>
        <v xml:space="preserve"> </v>
      </c>
      <c r="AS86" s="45">
        <f t="shared" si="7"/>
        <v>1</v>
      </c>
      <c r="AT86" s="45" t="str">
        <f t="shared" si="8"/>
        <v>01</v>
      </c>
      <c r="AU86" s="47">
        <v>6</v>
      </c>
      <c r="AV86" s="19" t="str">
        <f t="shared" si="9"/>
        <v>04 April</v>
      </c>
      <c r="AW86" s="19">
        <f t="shared" si="10"/>
        <v>0.43</v>
      </c>
      <c r="AX86" s="19">
        <f t="shared" si="11"/>
        <v>8.6</v>
      </c>
      <c r="AY86" s="19" t="e">
        <f>VLOOKUP(AG86,Cías!$A$1:$E$10000,5,0)</f>
        <v>#N/A</v>
      </c>
      <c r="AZ86" s="19" t="str">
        <f t="shared" si="12"/>
        <v>1013684</v>
      </c>
      <c r="BA86" s="19" t="str">
        <f t="shared" si="13"/>
        <v>CASTRO NAVARRETE FRANCISCO ARMANDO</v>
      </c>
      <c r="BB86" s="19" t="e">
        <f>VLOOKUP(AG86,Cías!$A$1:$E$10000,3,0)</f>
        <v>#N/A</v>
      </c>
      <c r="BC86" s="19"/>
      <c r="BD86" s="19"/>
      <c r="BE86" s="19"/>
      <c r="BF86" s="19"/>
      <c r="BG86" s="19"/>
      <c r="BH86" s="19"/>
      <c r="BI86" s="19"/>
      <c r="BJ86" s="19"/>
    </row>
    <row r="87" spans="1:62" ht="15" x14ac:dyDescent="0.2">
      <c r="A87" s="19" t="s">
        <v>2559</v>
      </c>
      <c r="B87" s="19" t="s">
        <v>1479</v>
      </c>
      <c r="C87" s="43">
        <v>44652</v>
      </c>
      <c r="D87" s="44">
        <v>0.67083333333332995</v>
      </c>
      <c r="E87" s="19" t="s">
        <v>2582</v>
      </c>
      <c r="F87" s="19" t="s">
        <v>2583</v>
      </c>
      <c r="G87" s="19" t="s">
        <v>2584</v>
      </c>
      <c r="H87" s="45">
        <v>1337.63</v>
      </c>
      <c r="I87" s="45">
        <v>1499.76</v>
      </c>
      <c r="J87" s="19" t="s">
        <v>1560</v>
      </c>
      <c r="K87" s="19" t="s">
        <v>2585</v>
      </c>
      <c r="L87" s="19" t="s">
        <v>2586</v>
      </c>
      <c r="M87" s="19" t="s">
        <v>2587</v>
      </c>
      <c r="N87" s="19" t="s">
        <v>2559</v>
      </c>
      <c r="O87" s="19" t="s">
        <v>367</v>
      </c>
      <c r="P87" s="19" t="s">
        <v>368</v>
      </c>
      <c r="Q87" s="46">
        <v>200</v>
      </c>
      <c r="R87" s="19" t="s">
        <v>1544</v>
      </c>
      <c r="S87" s="19" t="s">
        <v>2566</v>
      </c>
      <c r="T87" s="19" t="s">
        <v>2567</v>
      </c>
      <c r="U87" s="19" t="s">
        <v>2588</v>
      </c>
      <c r="V87" s="19" t="s">
        <v>2589</v>
      </c>
      <c r="W87" s="19" t="s">
        <v>415</v>
      </c>
      <c r="X87" s="19" t="s">
        <v>2590</v>
      </c>
      <c r="Y87" s="19" t="s">
        <v>2591</v>
      </c>
      <c r="Z87" s="19" t="s">
        <v>2592</v>
      </c>
      <c r="AA87" s="46">
        <v>102</v>
      </c>
      <c r="AB87" s="19" t="s">
        <v>464</v>
      </c>
      <c r="AC87" s="19" t="s">
        <v>78</v>
      </c>
      <c r="AD87" s="19" t="s">
        <v>2573</v>
      </c>
      <c r="AE87" s="19" t="s">
        <v>2574</v>
      </c>
      <c r="AF87" s="19" t="s">
        <v>1554</v>
      </c>
      <c r="AG87" s="19" t="s">
        <v>2575</v>
      </c>
      <c r="AH87" s="19" t="s">
        <v>1499</v>
      </c>
      <c r="AI87" s="19" t="s">
        <v>1500</v>
      </c>
      <c r="AJ87" s="45">
        <v>0</v>
      </c>
      <c r="AK87" s="45">
        <v>0</v>
      </c>
      <c r="AL87" s="19" t="s">
        <v>1501</v>
      </c>
      <c r="AM87" s="46">
        <v>13088.888999999999</v>
      </c>
      <c r="AN87" s="46">
        <v>10022.222</v>
      </c>
      <c r="AO87" s="46">
        <v>3066.6669999999999</v>
      </c>
      <c r="AP87" s="45">
        <v>86</v>
      </c>
      <c r="AQ87" s="45"/>
      <c r="AR87" s="45" t="str">
        <f>IFERROR(VLOOKUP(AB87,'Pedidos marco'!$A$1:$D$10000,4,0)," ")</f>
        <v xml:space="preserve"> </v>
      </c>
      <c r="AS87" s="45">
        <f t="shared" si="7"/>
        <v>1</v>
      </c>
      <c r="AT87" s="45" t="str">
        <f t="shared" si="8"/>
        <v>01</v>
      </c>
      <c r="AU87" s="47">
        <v>10</v>
      </c>
      <c r="AV87" s="19" t="str">
        <f t="shared" si="9"/>
        <v>04 April</v>
      </c>
      <c r="AW87" s="19">
        <f t="shared" si="10"/>
        <v>0.43</v>
      </c>
      <c r="AX87" s="19">
        <f t="shared" si="11"/>
        <v>8.6</v>
      </c>
      <c r="AY87" s="19" t="e">
        <f>VLOOKUP(AG87,Cías!$A$1:$E$10000,5,0)</f>
        <v>#N/A</v>
      </c>
      <c r="AZ87" s="19" t="str">
        <f t="shared" si="12"/>
        <v>1013684</v>
      </c>
      <c r="BA87" s="19" t="str">
        <f t="shared" si="13"/>
        <v>CASTRO NAVARRETE FRANCISCO ARMANDO</v>
      </c>
      <c r="BB87" s="19" t="e">
        <f>VLOOKUP(AG87,Cías!$A$1:$E$10000,3,0)</f>
        <v>#N/A</v>
      </c>
      <c r="BC87" s="19"/>
      <c r="BD87" s="19"/>
      <c r="BE87" s="19"/>
      <c r="BF87" s="19"/>
      <c r="BG87" s="19"/>
      <c r="BH87" s="19"/>
      <c r="BI87" s="19"/>
      <c r="BJ87" s="19"/>
    </row>
    <row r="88" spans="1:62" ht="15" x14ac:dyDescent="0.2">
      <c r="A88" s="19" t="s">
        <v>2593</v>
      </c>
      <c r="B88" s="19" t="s">
        <v>1479</v>
      </c>
      <c r="C88" s="43">
        <v>44652</v>
      </c>
      <c r="D88" s="44">
        <v>0.67291666666667005</v>
      </c>
      <c r="E88" s="19" t="s">
        <v>2594</v>
      </c>
      <c r="F88" s="19" t="s">
        <v>2595</v>
      </c>
      <c r="G88" s="19" t="s">
        <v>2596</v>
      </c>
      <c r="H88" s="45">
        <v>4446.68</v>
      </c>
      <c r="I88" s="45">
        <v>4985.6400000000003</v>
      </c>
      <c r="J88" s="19" t="s">
        <v>1560</v>
      </c>
      <c r="K88" s="19" t="s">
        <v>2597</v>
      </c>
      <c r="L88" s="19" t="s">
        <v>2598</v>
      </c>
      <c r="M88" s="19" t="s">
        <v>2599</v>
      </c>
      <c r="N88" s="19" t="s">
        <v>2593</v>
      </c>
      <c r="O88" s="19" t="s">
        <v>2600</v>
      </c>
      <c r="P88" s="19" t="s">
        <v>2601</v>
      </c>
      <c r="Q88" s="46">
        <v>660</v>
      </c>
      <c r="R88" s="19" t="s">
        <v>1544</v>
      </c>
      <c r="S88" s="19" t="s">
        <v>1777</v>
      </c>
      <c r="T88" s="19" t="s">
        <v>1778</v>
      </c>
      <c r="U88" s="19" t="s">
        <v>2602</v>
      </c>
      <c r="V88" s="19" t="s">
        <v>2603</v>
      </c>
      <c r="W88" s="19" t="s">
        <v>1492</v>
      </c>
      <c r="X88" s="19" t="s">
        <v>2604</v>
      </c>
      <c r="Y88" s="19" t="s">
        <v>2605</v>
      </c>
      <c r="Z88" s="19" t="s">
        <v>2606</v>
      </c>
      <c r="AA88" s="46">
        <v>242</v>
      </c>
      <c r="AB88" s="19" t="s">
        <v>1416</v>
      </c>
      <c r="AC88" s="19" t="s">
        <v>1399</v>
      </c>
      <c r="AD88" s="19" t="s">
        <v>2607</v>
      </c>
      <c r="AE88" s="19" t="s">
        <v>1481</v>
      </c>
      <c r="AF88" s="19" t="s">
        <v>1592</v>
      </c>
      <c r="AG88" s="19" t="s">
        <v>2608</v>
      </c>
      <c r="AH88" s="19" t="s">
        <v>1499</v>
      </c>
      <c r="AI88" s="19" t="s">
        <v>1500</v>
      </c>
      <c r="AJ88" s="45">
        <v>0</v>
      </c>
      <c r="AK88" s="45">
        <v>0</v>
      </c>
      <c r="AL88" s="19" t="s">
        <v>1501</v>
      </c>
      <c r="AM88" s="46">
        <v>50080</v>
      </c>
      <c r="AN88" s="46">
        <v>33050</v>
      </c>
      <c r="AO88" s="46">
        <v>17030</v>
      </c>
      <c r="AP88" s="45">
        <v>574.20000000000005</v>
      </c>
      <c r="AQ88" s="45"/>
      <c r="AR88" s="45" t="str">
        <f>IFERROR(VLOOKUP(AB88,'Pedidos marco'!$A$1:$D$10000,4,0)," ")</f>
        <v xml:space="preserve"> </v>
      </c>
      <c r="AS88" s="45">
        <f t="shared" si="7"/>
        <v>1</v>
      </c>
      <c r="AT88" s="45" t="str">
        <f t="shared" si="8"/>
        <v>01</v>
      </c>
      <c r="AU88" s="47">
        <v>33</v>
      </c>
      <c r="AV88" s="19" t="str">
        <f t="shared" si="9"/>
        <v>04 April</v>
      </c>
      <c r="AW88" s="19">
        <f t="shared" si="10"/>
        <v>0.87000000000000011</v>
      </c>
      <c r="AX88" s="19">
        <f t="shared" si="11"/>
        <v>17.400000000000002</v>
      </c>
      <c r="AY88" s="19" t="e">
        <f>VLOOKUP(AG88,Cías!$A$1:$E$10000,5,0)</f>
        <v>#N/A</v>
      </c>
      <c r="AZ88" s="19" t="str">
        <f t="shared" si="12"/>
        <v>10006852</v>
      </c>
      <c r="BA88" s="19" t="str">
        <f t="shared" si="13"/>
        <v>DE LA CRUZ MANUEL ALADINO</v>
      </c>
      <c r="BB88" s="19" t="e">
        <f>VLOOKUP(AG88,Cías!$A$1:$E$10000,3,0)</f>
        <v>#N/A</v>
      </c>
      <c r="BC88" s="19"/>
      <c r="BD88" s="19"/>
      <c r="BE88" s="19"/>
      <c r="BF88" s="19"/>
      <c r="BG88" s="19"/>
      <c r="BH88" s="19"/>
      <c r="BI88" s="19"/>
      <c r="BJ88" s="19"/>
    </row>
    <row r="89" spans="1:62" ht="15" x14ac:dyDescent="0.2">
      <c r="A89" s="19" t="s">
        <v>2609</v>
      </c>
      <c r="B89" s="19" t="s">
        <v>1479</v>
      </c>
      <c r="C89" s="43">
        <v>44652</v>
      </c>
      <c r="D89" s="44">
        <v>0.67569444444444005</v>
      </c>
      <c r="E89" s="19" t="s">
        <v>2610</v>
      </c>
      <c r="F89" s="19" t="s">
        <v>2611</v>
      </c>
      <c r="G89" s="19" t="s">
        <v>2612</v>
      </c>
      <c r="H89" s="45">
        <v>2444.9</v>
      </c>
      <c r="I89" s="45">
        <v>2741.24</v>
      </c>
      <c r="J89" s="19" t="s">
        <v>1560</v>
      </c>
      <c r="K89" s="19" t="s">
        <v>2613</v>
      </c>
      <c r="L89" s="19" t="s">
        <v>2614</v>
      </c>
      <c r="M89" s="19" t="s">
        <v>2615</v>
      </c>
      <c r="N89" s="19" t="s">
        <v>2609</v>
      </c>
      <c r="O89" s="19" t="s">
        <v>367</v>
      </c>
      <c r="P89" s="19" t="s">
        <v>368</v>
      </c>
      <c r="Q89" s="46">
        <v>360</v>
      </c>
      <c r="R89" s="19" t="s">
        <v>1544</v>
      </c>
      <c r="S89" s="19" t="s">
        <v>2616</v>
      </c>
      <c r="T89" s="19" t="s">
        <v>236</v>
      </c>
      <c r="U89" s="19" t="s">
        <v>2617</v>
      </c>
      <c r="V89" s="19" t="s">
        <v>2618</v>
      </c>
      <c r="W89" s="19" t="s">
        <v>415</v>
      </c>
      <c r="X89" s="19" t="s">
        <v>2619</v>
      </c>
      <c r="Y89" s="19" t="s">
        <v>2620</v>
      </c>
      <c r="Z89" s="19" t="s">
        <v>2621</v>
      </c>
      <c r="AA89" s="46">
        <v>84</v>
      </c>
      <c r="AB89" s="19" t="s">
        <v>542</v>
      </c>
      <c r="AC89" s="19" t="s">
        <v>236</v>
      </c>
      <c r="AD89" s="19" t="s">
        <v>2622</v>
      </c>
      <c r="AE89" s="19" t="s">
        <v>1481</v>
      </c>
      <c r="AF89" s="19" t="s">
        <v>1554</v>
      </c>
      <c r="AG89" s="19" t="s">
        <v>2623</v>
      </c>
      <c r="AH89" s="19" t="s">
        <v>1499</v>
      </c>
      <c r="AI89" s="19" t="s">
        <v>1500</v>
      </c>
      <c r="AJ89" s="45">
        <v>0</v>
      </c>
      <c r="AK89" s="45">
        <v>0</v>
      </c>
      <c r="AL89" s="19" t="s">
        <v>1501</v>
      </c>
      <c r="AM89" s="46">
        <v>27290</v>
      </c>
      <c r="AN89" s="46">
        <v>18020</v>
      </c>
      <c r="AO89" s="46">
        <v>9270</v>
      </c>
      <c r="AP89" s="45">
        <v>147.6</v>
      </c>
      <c r="AQ89" s="45"/>
      <c r="AR89" s="45" t="str">
        <f>IFERROR(VLOOKUP(AB89,'Pedidos marco'!$A$1:$D$10000,4,0)," ")</f>
        <v xml:space="preserve"> </v>
      </c>
      <c r="AS89" s="45">
        <f t="shared" si="7"/>
        <v>1</v>
      </c>
      <c r="AT89" s="45" t="str">
        <f t="shared" si="8"/>
        <v>01</v>
      </c>
      <c r="AU89" s="47">
        <v>18</v>
      </c>
      <c r="AV89" s="19" t="str">
        <f t="shared" si="9"/>
        <v>04 April</v>
      </c>
      <c r="AW89" s="19">
        <f t="shared" si="10"/>
        <v>0.41</v>
      </c>
      <c r="AX89" s="19">
        <f t="shared" si="11"/>
        <v>8.1999999999999993</v>
      </c>
      <c r="AY89" s="19" t="e">
        <f>VLOOKUP(AG89,Cías!$A$1:$E$10000,5,0)</f>
        <v>#N/A</v>
      </c>
      <c r="AZ89" s="19" t="str">
        <f t="shared" si="12"/>
        <v>1021616</v>
      </c>
      <c r="BA89" s="19" t="str">
        <f t="shared" si="13"/>
        <v>PERUGACHI SALCEDO HECTOR PATRICIO</v>
      </c>
      <c r="BB89" s="19" t="e">
        <f>VLOOKUP(AG89,Cías!$A$1:$E$10000,3,0)</f>
        <v>#N/A</v>
      </c>
      <c r="BC89" s="19"/>
      <c r="BD89" s="19"/>
      <c r="BE89" s="19"/>
      <c r="BF89" s="19"/>
      <c r="BG89" s="19"/>
      <c r="BH89" s="19"/>
      <c r="BI89" s="19"/>
      <c r="BJ89" s="19"/>
    </row>
    <row r="90" spans="1:62" ht="15" x14ac:dyDescent="0.2">
      <c r="A90" s="19" t="s">
        <v>2624</v>
      </c>
      <c r="B90" s="19" t="s">
        <v>1479</v>
      </c>
      <c r="C90" s="43">
        <v>44652</v>
      </c>
      <c r="D90" s="44">
        <v>0.67777777777778003</v>
      </c>
      <c r="E90" s="19" t="s">
        <v>2625</v>
      </c>
      <c r="F90" s="19" t="s">
        <v>2626</v>
      </c>
      <c r="G90" s="19" t="s">
        <v>2627</v>
      </c>
      <c r="H90" s="45">
        <v>3833.8</v>
      </c>
      <c r="I90" s="45">
        <v>4298.49</v>
      </c>
      <c r="J90" s="19" t="s">
        <v>1560</v>
      </c>
      <c r="K90" s="19" t="s">
        <v>2628</v>
      </c>
      <c r="L90" s="19" t="s">
        <v>2629</v>
      </c>
      <c r="M90" s="19" t="s">
        <v>2630</v>
      </c>
      <c r="N90" s="19" t="s">
        <v>2624</v>
      </c>
      <c r="O90" s="19" t="s">
        <v>1641</v>
      </c>
      <c r="P90" s="19" t="s">
        <v>1642</v>
      </c>
      <c r="Q90" s="46">
        <v>580</v>
      </c>
      <c r="R90" s="19" t="s">
        <v>1544</v>
      </c>
      <c r="S90" s="19" t="s">
        <v>2631</v>
      </c>
      <c r="T90" s="19" t="s">
        <v>2632</v>
      </c>
      <c r="U90" s="19" t="s">
        <v>2633</v>
      </c>
      <c r="V90" s="19" t="s">
        <v>2634</v>
      </c>
      <c r="W90" s="19" t="s">
        <v>2635</v>
      </c>
      <c r="X90" s="19" t="s">
        <v>2636</v>
      </c>
      <c r="Y90" s="19" t="s">
        <v>2637</v>
      </c>
      <c r="Z90" s="19" t="s">
        <v>2638</v>
      </c>
      <c r="AA90" s="46">
        <v>506</v>
      </c>
      <c r="AB90" s="19" t="s">
        <v>431</v>
      </c>
      <c r="AC90" s="19" t="s">
        <v>10</v>
      </c>
      <c r="AD90" s="19" t="s">
        <v>2639</v>
      </c>
      <c r="AE90" s="19" t="s">
        <v>1481</v>
      </c>
      <c r="AF90" s="19" t="s">
        <v>1592</v>
      </c>
      <c r="AG90" s="19" t="s">
        <v>2640</v>
      </c>
      <c r="AH90" s="19" t="s">
        <v>1499</v>
      </c>
      <c r="AI90" s="19" t="s">
        <v>1500</v>
      </c>
      <c r="AJ90" s="45">
        <v>0</v>
      </c>
      <c r="AK90" s="45">
        <v>0</v>
      </c>
      <c r="AL90" s="19" t="s">
        <v>1501</v>
      </c>
      <c r="AM90" s="46">
        <v>38546.364000000001</v>
      </c>
      <c r="AN90" s="46">
        <v>29026.364000000001</v>
      </c>
      <c r="AO90" s="46">
        <v>9520</v>
      </c>
      <c r="AP90" s="45">
        <v>875.8</v>
      </c>
      <c r="AQ90" s="45"/>
      <c r="AR90" s="45" t="str">
        <f>IFERROR(VLOOKUP(AB90,'Pedidos marco'!$A$1:$D$10000,4,0)," ")</f>
        <v xml:space="preserve"> </v>
      </c>
      <c r="AS90" s="45">
        <f t="shared" si="7"/>
        <v>1</v>
      </c>
      <c r="AT90" s="45" t="str">
        <f t="shared" si="8"/>
        <v>01</v>
      </c>
      <c r="AU90" s="47">
        <v>29</v>
      </c>
      <c r="AV90" s="19" t="str">
        <f t="shared" si="9"/>
        <v>04 April</v>
      </c>
      <c r="AW90" s="19">
        <f t="shared" si="10"/>
        <v>1.51</v>
      </c>
      <c r="AX90" s="19">
        <f t="shared" si="11"/>
        <v>30.2</v>
      </c>
      <c r="AY90" s="19" t="e">
        <f>VLOOKUP(AG90,Cías!$A$1:$E$10000,5,0)</f>
        <v>#N/A</v>
      </c>
      <c r="AZ90" s="19" t="str">
        <f t="shared" si="12"/>
        <v>1024814</v>
      </c>
      <c r="BA90" s="19" t="str">
        <f t="shared" si="13"/>
        <v>ALEJANDRO CEVALLOS ELIJIO GERMAN</v>
      </c>
      <c r="BB90" s="19" t="e">
        <f>VLOOKUP(AG90,Cías!$A$1:$E$10000,3,0)</f>
        <v>#N/A</v>
      </c>
      <c r="BC90" s="19"/>
      <c r="BD90" s="19"/>
      <c r="BE90" s="19"/>
      <c r="BF90" s="19"/>
      <c r="BG90" s="19"/>
      <c r="BH90" s="19"/>
      <c r="BI90" s="19"/>
      <c r="BJ90" s="19"/>
    </row>
    <row r="91" spans="1:62" ht="15" x14ac:dyDescent="0.2">
      <c r="A91" s="19" t="s">
        <v>2624</v>
      </c>
      <c r="B91" s="19" t="s">
        <v>1479</v>
      </c>
      <c r="C91" s="43">
        <v>44652</v>
      </c>
      <c r="D91" s="44">
        <v>0.67777777777778003</v>
      </c>
      <c r="E91" s="19" t="s">
        <v>2641</v>
      </c>
      <c r="F91" s="19" t="s">
        <v>2642</v>
      </c>
      <c r="G91" s="19" t="s">
        <v>2643</v>
      </c>
      <c r="H91" s="45">
        <v>549.6</v>
      </c>
      <c r="I91" s="45">
        <v>616.21</v>
      </c>
      <c r="J91" s="19" t="s">
        <v>1560</v>
      </c>
      <c r="K91" s="19" t="s">
        <v>2628</v>
      </c>
      <c r="L91" s="19" t="s">
        <v>2644</v>
      </c>
      <c r="M91" s="19" t="s">
        <v>2645</v>
      </c>
      <c r="N91" s="19" t="s">
        <v>2624</v>
      </c>
      <c r="O91" s="19" t="s">
        <v>1603</v>
      </c>
      <c r="P91" s="19" t="s">
        <v>1604</v>
      </c>
      <c r="Q91" s="46">
        <v>80</v>
      </c>
      <c r="R91" s="19" t="s">
        <v>1544</v>
      </c>
      <c r="S91" s="19" t="s">
        <v>2631</v>
      </c>
      <c r="T91" s="19" t="s">
        <v>2632</v>
      </c>
      <c r="U91" s="19" t="s">
        <v>2633</v>
      </c>
      <c r="V91" s="19" t="s">
        <v>2634</v>
      </c>
      <c r="W91" s="19" t="s">
        <v>2635</v>
      </c>
      <c r="X91" s="19" t="s">
        <v>2636</v>
      </c>
      <c r="Y91" s="19" t="s">
        <v>2637</v>
      </c>
      <c r="Z91" s="19" t="s">
        <v>2638</v>
      </c>
      <c r="AA91" s="46">
        <v>506</v>
      </c>
      <c r="AB91" s="19" t="s">
        <v>431</v>
      </c>
      <c r="AC91" s="19" t="s">
        <v>10</v>
      </c>
      <c r="AD91" s="19" t="s">
        <v>2639</v>
      </c>
      <c r="AE91" s="19" t="s">
        <v>1481</v>
      </c>
      <c r="AF91" s="19" t="s">
        <v>1592</v>
      </c>
      <c r="AG91" s="19" t="s">
        <v>2640</v>
      </c>
      <c r="AH91" s="19" t="s">
        <v>1499</v>
      </c>
      <c r="AI91" s="19" t="s">
        <v>1500</v>
      </c>
      <c r="AJ91" s="45">
        <v>0</v>
      </c>
      <c r="AK91" s="45">
        <v>0</v>
      </c>
      <c r="AL91" s="19" t="s">
        <v>1501</v>
      </c>
      <c r="AM91" s="46">
        <v>13523.636</v>
      </c>
      <c r="AN91" s="46">
        <v>4003.636</v>
      </c>
      <c r="AO91" s="46">
        <v>9520</v>
      </c>
      <c r="AP91" s="45">
        <v>120.8</v>
      </c>
      <c r="AQ91" s="45"/>
      <c r="AR91" s="45" t="str">
        <f>IFERROR(VLOOKUP(AB91,'Pedidos marco'!$A$1:$D$10000,4,0)," ")</f>
        <v xml:space="preserve"> </v>
      </c>
      <c r="AS91" s="45">
        <f t="shared" si="7"/>
        <v>1</v>
      </c>
      <c r="AT91" s="45" t="str">
        <f t="shared" si="8"/>
        <v>01</v>
      </c>
      <c r="AU91" s="47">
        <v>4</v>
      </c>
      <c r="AV91" s="19" t="str">
        <f t="shared" si="9"/>
        <v>04 April</v>
      </c>
      <c r="AW91" s="19">
        <f t="shared" si="10"/>
        <v>1.51</v>
      </c>
      <c r="AX91" s="19">
        <f t="shared" si="11"/>
        <v>30.2</v>
      </c>
      <c r="AY91" s="19" t="e">
        <f>VLOOKUP(AG91,Cías!$A$1:$E$10000,5,0)</f>
        <v>#N/A</v>
      </c>
      <c r="AZ91" s="19" t="str">
        <f t="shared" si="12"/>
        <v>1024814</v>
      </c>
      <c r="BA91" s="19" t="str">
        <f t="shared" si="13"/>
        <v>ALEJANDRO CEVALLOS ELIJIO GERMAN</v>
      </c>
      <c r="BB91" s="19" t="e">
        <f>VLOOKUP(AG91,Cías!$A$1:$E$10000,3,0)</f>
        <v>#N/A</v>
      </c>
      <c r="BC91" s="19"/>
      <c r="BD91" s="19"/>
      <c r="BE91" s="19"/>
      <c r="BF91" s="19"/>
      <c r="BG91" s="19"/>
      <c r="BH91" s="19"/>
      <c r="BI91" s="19"/>
      <c r="BJ91" s="19"/>
    </row>
    <row r="92" spans="1:62" ht="15" x14ac:dyDescent="0.2">
      <c r="A92" s="19" t="s">
        <v>2646</v>
      </c>
      <c r="B92" s="19" t="s">
        <v>1479</v>
      </c>
      <c r="C92" s="43">
        <v>44652</v>
      </c>
      <c r="D92" s="44">
        <v>0.67638888888889004</v>
      </c>
      <c r="E92" s="19" t="s">
        <v>2647</v>
      </c>
      <c r="F92" s="19" t="s">
        <v>1481</v>
      </c>
      <c r="G92" s="19" t="s">
        <v>1481</v>
      </c>
      <c r="H92" s="45">
        <v>0</v>
      </c>
      <c r="I92" s="45">
        <v>0</v>
      </c>
      <c r="J92" s="19" t="s">
        <v>1482</v>
      </c>
      <c r="K92" s="19" t="s">
        <v>2648</v>
      </c>
      <c r="L92" s="19" t="s">
        <v>2649</v>
      </c>
      <c r="M92" s="19" t="s">
        <v>2650</v>
      </c>
      <c r="N92" s="19" t="s">
        <v>2646</v>
      </c>
      <c r="O92" s="19" t="s">
        <v>371</v>
      </c>
      <c r="P92" s="19" t="s">
        <v>372</v>
      </c>
      <c r="Q92" s="46">
        <v>480</v>
      </c>
      <c r="R92" s="19" t="s">
        <v>1544</v>
      </c>
      <c r="S92" s="19" t="s">
        <v>2651</v>
      </c>
      <c r="T92" s="19" t="s">
        <v>2652</v>
      </c>
      <c r="U92" s="19" t="s">
        <v>2653</v>
      </c>
      <c r="V92" s="19" t="s">
        <v>2654</v>
      </c>
      <c r="W92" s="19" t="s">
        <v>2655</v>
      </c>
      <c r="X92" s="19" t="s">
        <v>2656</v>
      </c>
      <c r="Y92" s="19" t="s">
        <v>2657</v>
      </c>
      <c r="Z92" s="19" t="s">
        <v>2658</v>
      </c>
      <c r="AA92" s="46">
        <v>47</v>
      </c>
      <c r="AB92" s="19" t="s">
        <v>2659</v>
      </c>
      <c r="AC92" s="19" t="s">
        <v>254</v>
      </c>
      <c r="AD92" s="19" t="s">
        <v>2660</v>
      </c>
      <c r="AE92" s="19" t="s">
        <v>1481</v>
      </c>
      <c r="AF92" s="19" t="s">
        <v>1719</v>
      </c>
      <c r="AG92" s="19" t="s">
        <v>2661</v>
      </c>
      <c r="AH92" s="19" t="s">
        <v>1594</v>
      </c>
      <c r="AI92" s="19" t="s">
        <v>1595</v>
      </c>
      <c r="AJ92" s="45">
        <v>0.05</v>
      </c>
      <c r="AK92" s="45">
        <v>24</v>
      </c>
      <c r="AL92" s="19" t="s">
        <v>1501</v>
      </c>
      <c r="AM92" s="46">
        <v>40240</v>
      </c>
      <c r="AN92" s="46">
        <v>24070</v>
      </c>
      <c r="AO92" s="46">
        <v>16170</v>
      </c>
      <c r="AP92" s="45">
        <v>129.6</v>
      </c>
      <c r="AQ92" s="45"/>
      <c r="AR92" s="45" t="str">
        <f>IFERROR(VLOOKUP(AB92,'Pedidos marco'!$A$1:$D$10000,4,0)," ")</f>
        <v xml:space="preserve"> </v>
      </c>
      <c r="AS92" s="45">
        <f t="shared" si="7"/>
        <v>1</v>
      </c>
      <c r="AT92" s="45" t="str">
        <f t="shared" si="8"/>
        <v>01</v>
      </c>
      <c r="AU92" s="47">
        <v>24</v>
      </c>
      <c r="AV92" s="19" t="str">
        <f t="shared" si="9"/>
        <v>04 April</v>
      </c>
      <c r="AW92" s="19">
        <f t="shared" si="10"/>
        <v>0.26999999999999996</v>
      </c>
      <c r="AX92" s="19">
        <f t="shared" si="11"/>
        <v>5.3999999999999995</v>
      </c>
      <c r="AY92" s="19" t="e">
        <f>VLOOKUP(AG92,Cías!$A$1:$E$10000,5,0)</f>
        <v>#N/A</v>
      </c>
      <c r="AZ92" s="19" t="str">
        <f t="shared" si="12"/>
        <v>10005628</v>
      </c>
      <c r="BA92" s="19" t="str">
        <f t="shared" si="13"/>
        <v>PUPIALES URRESTA GUSTAVO</v>
      </c>
      <c r="BB92" s="19" t="e">
        <f>VLOOKUP(AG92,Cías!$A$1:$E$10000,3,0)</f>
        <v>#N/A</v>
      </c>
      <c r="BC92" s="19"/>
      <c r="BD92" s="19"/>
      <c r="BE92" s="19"/>
      <c r="BF92" s="19"/>
      <c r="BG92" s="19"/>
      <c r="BH92" s="19"/>
      <c r="BI92" s="19"/>
      <c r="BJ92" s="19"/>
    </row>
    <row r="93" spans="1:62" ht="15" x14ac:dyDescent="0.2">
      <c r="A93" s="19" t="s">
        <v>2662</v>
      </c>
      <c r="B93" s="19" t="s">
        <v>1479</v>
      </c>
      <c r="C93" s="43">
        <v>44652</v>
      </c>
      <c r="D93" s="44">
        <v>0.67916666666667003</v>
      </c>
      <c r="E93" s="19" t="s">
        <v>2663</v>
      </c>
      <c r="F93" s="19" t="s">
        <v>2664</v>
      </c>
      <c r="G93" s="19" t="s">
        <v>2665</v>
      </c>
      <c r="H93" s="45">
        <v>3569.4</v>
      </c>
      <c r="I93" s="45">
        <v>4002.04</v>
      </c>
      <c r="J93" s="19" t="s">
        <v>1560</v>
      </c>
      <c r="K93" s="19" t="s">
        <v>2666</v>
      </c>
      <c r="L93" s="19" t="s">
        <v>2667</v>
      </c>
      <c r="M93" s="19" t="s">
        <v>2668</v>
      </c>
      <c r="N93" s="19" t="s">
        <v>2662</v>
      </c>
      <c r="O93" s="19" t="s">
        <v>1641</v>
      </c>
      <c r="P93" s="19" t="s">
        <v>1642</v>
      </c>
      <c r="Q93" s="46">
        <v>540</v>
      </c>
      <c r="R93" s="19" t="s">
        <v>1544</v>
      </c>
      <c r="S93" s="19" t="s">
        <v>2631</v>
      </c>
      <c r="T93" s="19" t="s">
        <v>2632</v>
      </c>
      <c r="U93" s="19" t="s">
        <v>2669</v>
      </c>
      <c r="V93" s="19" t="s">
        <v>2670</v>
      </c>
      <c r="W93" s="19" t="s">
        <v>1740</v>
      </c>
      <c r="X93" s="19" t="s">
        <v>2671</v>
      </c>
      <c r="Y93" s="19" t="s">
        <v>1742</v>
      </c>
      <c r="Z93" s="19" t="s">
        <v>1743</v>
      </c>
      <c r="AA93" s="46">
        <v>469</v>
      </c>
      <c r="AB93" s="19" t="s">
        <v>431</v>
      </c>
      <c r="AC93" s="19" t="s">
        <v>10</v>
      </c>
      <c r="AD93" s="19" t="s">
        <v>2672</v>
      </c>
      <c r="AE93" s="19" t="s">
        <v>1481</v>
      </c>
      <c r="AF93" s="19" t="s">
        <v>1592</v>
      </c>
      <c r="AG93" s="19" t="s">
        <v>2673</v>
      </c>
      <c r="AH93" s="19" t="s">
        <v>1499</v>
      </c>
      <c r="AI93" s="19" t="s">
        <v>1500</v>
      </c>
      <c r="AJ93" s="45">
        <v>0</v>
      </c>
      <c r="AK93" s="45">
        <v>0</v>
      </c>
      <c r="AL93" s="19" t="s">
        <v>1501</v>
      </c>
      <c r="AM93" s="46">
        <v>36195.909</v>
      </c>
      <c r="AN93" s="46">
        <v>27040.909</v>
      </c>
      <c r="AO93" s="46">
        <v>9155</v>
      </c>
      <c r="AP93" s="45">
        <v>750.6</v>
      </c>
      <c r="AQ93" s="45"/>
      <c r="AR93" s="45" t="str">
        <f>IFERROR(VLOOKUP(AB93,'Pedidos marco'!$A$1:$D$10000,4,0)," ")</f>
        <v xml:space="preserve"> </v>
      </c>
      <c r="AS93" s="45">
        <f t="shared" si="7"/>
        <v>1</v>
      </c>
      <c r="AT93" s="45" t="str">
        <f t="shared" si="8"/>
        <v>01</v>
      </c>
      <c r="AU93" s="47">
        <v>27</v>
      </c>
      <c r="AV93" s="19" t="str">
        <f t="shared" si="9"/>
        <v>04 April</v>
      </c>
      <c r="AW93" s="19">
        <f t="shared" si="10"/>
        <v>1.3900000000000001</v>
      </c>
      <c r="AX93" s="19">
        <f t="shared" si="11"/>
        <v>27.8</v>
      </c>
      <c r="AY93" s="19" t="e">
        <f>VLOOKUP(AG93,Cías!$A$1:$E$10000,5,0)</f>
        <v>#N/A</v>
      </c>
      <c r="AZ93" s="19" t="str">
        <f t="shared" si="12"/>
        <v>1024814</v>
      </c>
      <c r="BA93" s="19" t="str">
        <f t="shared" si="13"/>
        <v>ALEJANDRO CEVALLOS ELIJIO GERMAN</v>
      </c>
      <c r="BB93" s="19" t="e">
        <f>VLOOKUP(AG93,Cías!$A$1:$E$10000,3,0)</f>
        <v>#N/A</v>
      </c>
      <c r="BC93" s="19"/>
      <c r="BD93" s="19"/>
      <c r="BE93" s="19"/>
      <c r="BF93" s="19"/>
      <c r="BG93" s="19"/>
      <c r="BH93" s="19"/>
      <c r="BI93" s="19"/>
      <c r="BJ93" s="19"/>
    </row>
    <row r="94" spans="1:62" ht="15" x14ac:dyDescent="0.2">
      <c r="A94" s="19" t="s">
        <v>2662</v>
      </c>
      <c r="B94" s="19" t="s">
        <v>1479</v>
      </c>
      <c r="C94" s="43">
        <v>44652</v>
      </c>
      <c r="D94" s="44">
        <v>0.67916666666667003</v>
      </c>
      <c r="E94" s="19" t="s">
        <v>2674</v>
      </c>
      <c r="F94" s="19" t="s">
        <v>2675</v>
      </c>
      <c r="G94" s="19" t="s">
        <v>2676</v>
      </c>
      <c r="H94" s="45">
        <v>824.4</v>
      </c>
      <c r="I94" s="45">
        <v>924.32</v>
      </c>
      <c r="J94" s="19" t="s">
        <v>1560</v>
      </c>
      <c r="K94" s="19" t="s">
        <v>2666</v>
      </c>
      <c r="L94" s="19" t="s">
        <v>2677</v>
      </c>
      <c r="M94" s="19" t="s">
        <v>2678</v>
      </c>
      <c r="N94" s="19" t="s">
        <v>2662</v>
      </c>
      <c r="O94" s="19" t="s">
        <v>1603</v>
      </c>
      <c r="P94" s="19" t="s">
        <v>1604</v>
      </c>
      <c r="Q94" s="46">
        <v>120</v>
      </c>
      <c r="R94" s="19" t="s">
        <v>1544</v>
      </c>
      <c r="S94" s="19" t="s">
        <v>2631</v>
      </c>
      <c r="T94" s="19" t="s">
        <v>2632</v>
      </c>
      <c r="U94" s="19" t="s">
        <v>2669</v>
      </c>
      <c r="V94" s="19" t="s">
        <v>2670</v>
      </c>
      <c r="W94" s="19" t="s">
        <v>1740</v>
      </c>
      <c r="X94" s="19" t="s">
        <v>2671</v>
      </c>
      <c r="Y94" s="19" t="s">
        <v>1742</v>
      </c>
      <c r="Z94" s="19" t="s">
        <v>1743</v>
      </c>
      <c r="AA94" s="46">
        <v>469</v>
      </c>
      <c r="AB94" s="19" t="s">
        <v>431</v>
      </c>
      <c r="AC94" s="19" t="s">
        <v>10</v>
      </c>
      <c r="AD94" s="19" t="s">
        <v>2672</v>
      </c>
      <c r="AE94" s="19" t="s">
        <v>1481</v>
      </c>
      <c r="AF94" s="19" t="s">
        <v>1592</v>
      </c>
      <c r="AG94" s="19" t="s">
        <v>2673</v>
      </c>
      <c r="AH94" s="19" t="s">
        <v>1499</v>
      </c>
      <c r="AI94" s="19" t="s">
        <v>1500</v>
      </c>
      <c r="AJ94" s="45">
        <v>0</v>
      </c>
      <c r="AK94" s="45">
        <v>0</v>
      </c>
      <c r="AL94" s="19" t="s">
        <v>1501</v>
      </c>
      <c r="AM94" s="46">
        <v>15164.091</v>
      </c>
      <c r="AN94" s="46">
        <v>6009.0910000000003</v>
      </c>
      <c r="AO94" s="46">
        <v>9155</v>
      </c>
      <c r="AP94" s="45">
        <v>166.8</v>
      </c>
      <c r="AQ94" s="45"/>
      <c r="AR94" s="45" t="str">
        <f>IFERROR(VLOOKUP(AB94,'Pedidos marco'!$A$1:$D$10000,4,0)," ")</f>
        <v xml:space="preserve"> </v>
      </c>
      <c r="AS94" s="45">
        <f t="shared" si="7"/>
        <v>1</v>
      </c>
      <c r="AT94" s="45" t="str">
        <f t="shared" si="8"/>
        <v>01</v>
      </c>
      <c r="AU94" s="47">
        <v>6</v>
      </c>
      <c r="AV94" s="19" t="str">
        <f t="shared" si="9"/>
        <v>04 April</v>
      </c>
      <c r="AW94" s="19">
        <f t="shared" si="10"/>
        <v>1.3900000000000001</v>
      </c>
      <c r="AX94" s="19">
        <f t="shared" si="11"/>
        <v>27.8</v>
      </c>
      <c r="AY94" s="19" t="e">
        <f>VLOOKUP(AG94,Cías!$A$1:$E$10000,5,0)</f>
        <v>#N/A</v>
      </c>
      <c r="AZ94" s="19" t="str">
        <f t="shared" si="12"/>
        <v>1024814</v>
      </c>
      <c r="BA94" s="19" t="str">
        <f t="shared" si="13"/>
        <v>ALEJANDRO CEVALLOS ELIJIO GERMAN</v>
      </c>
      <c r="BB94" s="19" t="e">
        <f>VLOOKUP(AG94,Cías!$A$1:$E$10000,3,0)</f>
        <v>#N/A</v>
      </c>
      <c r="BC94" s="19"/>
      <c r="BD94" s="19"/>
      <c r="BE94" s="19"/>
      <c r="BF94" s="19"/>
      <c r="BG94" s="19"/>
      <c r="BH94" s="19"/>
      <c r="BI94" s="19"/>
      <c r="BJ94" s="19"/>
    </row>
    <row r="95" spans="1:62" ht="15" x14ac:dyDescent="0.2">
      <c r="A95" s="19" t="s">
        <v>2679</v>
      </c>
      <c r="B95" s="19" t="s">
        <v>1479</v>
      </c>
      <c r="C95" s="43">
        <v>44652</v>
      </c>
      <c r="D95" s="44">
        <v>0.68611111111111001</v>
      </c>
      <c r="E95" s="19" t="s">
        <v>2680</v>
      </c>
      <c r="F95" s="19" t="s">
        <v>1481</v>
      </c>
      <c r="G95" s="19" t="s">
        <v>1481</v>
      </c>
      <c r="H95" s="45">
        <v>0</v>
      </c>
      <c r="I95" s="45">
        <v>0</v>
      </c>
      <c r="J95" s="19" t="s">
        <v>1482</v>
      </c>
      <c r="K95" s="19" t="s">
        <v>2681</v>
      </c>
      <c r="L95" s="19" t="s">
        <v>2682</v>
      </c>
      <c r="M95" s="19" t="s">
        <v>2683</v>
      </c>
      <c r="N95" s="19" t="s">
        <v>2679</v>
      </c>
      <c r="O95" s="19" t="s">
        <v>1486</v>
      </c>
      <c r="P95" s="19" t="s">
        <v>1487</v>
      </c>
      <c r="Q95" s="46">
        <v>31.35</v>
      </c>
      <c r="R95" s="19" t="s">
        <v>1488</v>
      </c>
      <c r="S95" s="19" t="s">
        <v>1489</v>
      </c>
      <c r="T95" s="19" t="s">
        <v>418</v>
      </c>
      <c r="U95" s="19" t="s">
        <v>1508</v>
      </c>
      <c r="V95" s="19" t="s">
        <v>1509</v>
      </c>
      <c r="W95" s="19" t="s">
        <v>415</v>
      </c>
      <c r="X95" s="19" t="s">
        <v>1510</v>
      </c>
      <c r="Y95" s="19" t="s">
        <v>1511</v>
      </c>
      <c r="Z95" s="19" t="s">
        <v>1512</v>
      </c>
      <c r="AA95" s="46">
        <v>113</v>
      </c>
      <c r="AB95" s="19" t="s">
        <v>1513</v>
      </c>
      <c r="AC95" s="19" t="s">
        <v>418</v>
      </c>
      <c r="AD95" s="19" t="s">
        <v>1496</v>
      </c>
      <c r="AE95" s="19" t="s">
        <v>1481</v>
      </c>
      <c r="AF95" s="19" t="s">
        <v>1497</v>
      </c>
      <c r="AG95" s="19" t="s">
        <v>1538</v>
      </c>
      <c r="AH95" s="19" t="s">
        <v>1499</v>
      </c>
      <c r="AI95" s="19" t="s">
        <v>1500</v>
      </c>
      <c r="AJ95" s="45">
        <v>0</v>
      </c>
      <c r="AK95" s="45">
        <v>0</v>
      </c>
      <c r="AL95" s="19" t="s">
        <v>1517</v>
      </c>
      <c r="AM95" s="46">
        <v>50310</v>
      </c>
      <c r="AN95" s="46">
        <v>31350</v>
      </c>
      <c r="AO95" s="46">
        <v>18960</v>
      </c>
      <c r="AP95" s="45">
        <v>0</v>
      </c>
      <c r="AQ95" s="45"/>
      <c r="AR95" s="45" t="str">
        <f>IFERROR(VLOOKUP(AB95,'Pedidos marco'!$A$1:$D$10000,4,0)," ")</f>
        <v xml:space="preserve"> </v>
      </c>
      <c r="AS95" s="45">
        <f t="shared" si="7"/>
        <v>1</v>
      </c>
      <c r="AT95" s="45" t="str">
        <f t="shared" si="8"/>
        <v>01</v>
      </c>
      <c r="AU95" s="47">
        <v>31.35</v>
      </c>
      <c r="AV95" s="19" t="str">
        <f t="shared" si="9"/>
        <v>04 April</v>
      </c>
      <c r="AW95" s="19">
        <f t="shared" si="10"/>
        <v>0</v>
      </c>
      <c r="AX95" s="19">
        <f t="shared" si="11"/>
        <v>0</v>
      </c>
      <c r="AY95" s="19" t="e">
        <f>VLOOKUP(AG95,Cías!$A$1:$E$10000,5,0)</f>
        <v>#N/A</v>
      </c>
      <c r="AZ95" s="19" t="str">
        <f t="shared" si="12"/>
        <v>1014412</v>
      </c>
      <c r="BA95" s="19" t="str">
        <f t="shared" si="13"/>
        <v>UNION DE CONCRETERAS UNICON UCUE</v>
      </c>
      <c r="BB95" s="19" t="e">
        <f>VLOOKUP(AG95,Cías!$A$1:$E$10000,3,0)</f>
        <v>#N/A</v>
      </c>
      <c r="BC95" s="19"/>
      <c r="BD95" s="19"/>
      <c r="BE95" s="19"/>
      <c r="BF95" s="19"/>
      <c r="BG95" s="19"/>
      <c r="BH95" s="19"/>
      <c r="BI95" s="19"/>
      <c r="BJ95" s="19"/>
    </row>
    <row r="96" spans="1:62" ht="15" x14ac:dyDescent="0.2">
      <c r="A96" s="19" t="s">
        <v>2684</v>
      </c>
      <c r="B96" s="19" t="s">
        <v>1479</v>
      </c>
      <c r="C96" s="43">
        <v>44652</v>
      </c>
      <c r="D96" s="44">
        <v>0.68819444444444</v>
      </c>
      <c r="E96" s="19" t="s">
        <v>2685</v>
      </c>
      <c r="F96" s="19" t="s">
        <v>2686</v>
      </c>
      <c r="G96" s="19" t="s">
        <v>2687</v>
      </c>
      <c r="H96" s="45">
        <v>504.8</v>
      </c>
      <c r="I96" s="45">
        <v>565.99</v>
      </c>
      <c r="J96" s="19" t="s">
        <v>2037</v>
      </c>
      <c r="K96" s="19" t="s">
        <v>2688</v>
      </c>
      <c r="L96" s="19" t="s">
        <v>2689</v>
      </c>
      <c r="M96" s="19" t="s">
        <v>2690</v>
      </c>
      <c r="N96" s="19" t="s">
        <v>2684</v>
      </c>
      <c r="O96" s="19" t="s">
        <v>371</v>
      </c>
      <c r="P96" s="19" t="s">
        <v>372</v>
      </c>
      <c r="Q96" s="46">
        <v>80</v>
      </c>
      <c r="R96" s="19" t="s">
        <v>1544</v>
      </c>
      <c r="S96" s="19" t="s">
        <v>2691</v>
      </c>
      <c r="T96" s="19" t="s">
        <v>149</v>
      </c>
      <c r="U96" s="19" t="s">
        <v>2692</v>
      </c>
      <c r="V96" s="19" t="s">
        <v>2693</v>
      </c>
      <c r="W96" s="19" t="s">
        <v>1548</v>
      </c>
      <c r="X96" s="19" t="s">
        <v>2694</v>
      </c>
      <c r="Y96" s="19" t="s">
        <v>1684</v>
      </c>
      <c r="Z96" s="19" t="s">
        <v>1685</v>
      </c>
      <c r="AA96" s="46">
        <v>198</v>
      </c>
      <c r="AB96" s="19" t="s">
        <v>500</v>
      </c>
      <c r="AC96" s="19" t="s">
        <v>149</v>
      </c>
      <c r="AD96" s="19" t="s">
        <v>2695</v>
      </c>
      <c r="AE96" s="19" t="s">
        <v>1481</v>
      </c>
      <c r="AF96" s="19" t="s">
        <v>1554</v>
      </c>
      <c r="AG96" s="19" t="s">
        <v>2696</v>
      </c>
      <c r="AH96" s="19" t="s">
        <v>1499</v>
      </c>
      <c r="AI96" s="19" t="s">
        <v>1500</v>
      </c>
      <c r="AJ96" s="45">
        <v>0</v>
      </c>
      <c r="AK96" s="45">
        <v>0</v>
      </c>
      <c r="AL96" s="19" t="s">
        <v>1501</v>
      </c>
      <c r="AM96" s="46">
        <v>7230.3909999999996</v>
      </c>
      <c r="AN96" s="46">
        <v>4007.058</v>
      </c>
      <c r="AO96" s="46">
        <v>3223.3330000000001</v>
      </c>
      <c r="AP96" s="45">
        <v>59.2</v>
      </c>
      <c r="AQ96" s="45"/>
      <c r="AR96" s="45" t="str">
        <f>IFERROR(VLOOKUP(AB96,'Pedidos marco'!$A$1:$D$10000,4,0)," ")</f>
        <v xml:space="preserve"> </v>
      </c>
      <c r="AS96" s="45">
        <f t="shared" si="7"/>
        <v>1</v>
      </c>
      <c r="AT96" s="45" t="str">
        <f t="shared" si="8"/>
        <v>01</v>
      </c>
      <c r="AU96" s="47">
        <v>4</v>
      </c>
      <c r="AV96" s="19" t="str">
        <f t="shared" si="9"/>
        <v>04 April</v>
      </c>
      <c r="AW96" s="19">
        <f t="shared" si="10"/>
        <v>0.74</v>
      </c>
      <c r="AX96" s="19">
        <f t="shared" si="11"/>
        <v>14.8</v>
      </c>
      <c r="AY96" s="19" t="e">
        <f>VLOOKUP(AG96,Cías!$A$1:$E$10000,5,0)</f>
        <v>#N/A</v>
      </c>
      <c r="AZ96" s="19" t="str">
        <f t="shared" si="12"/>
        <v>1021990</v>
      </c>
      <c r="BA96" s="19" t="str">
        <f t="shared" si="13"/>
        <v>GRANJA GOMEZ VINICIO ROLANDO</v>
      </c>
      <c r="BB96" s="19" t="e">
        <f>VLOOKUP(AG96,Cías!$A$1:$E$10000,3,0)</f>
        <v>#N/A</v>
      </c>
      <c r="BC96" s="19"/>
      <c r="BD96" s="19"/>
      <c r="BE96" s="19"/>
      <c r="BF96" s="19"/>
      <c r="BG96" s="19"/>
      <c r="BH96" s="19"/>
      <c r="BI96" s="19"/>
      <c r="BJ96" s="19"/>
    </row>
    <row r="97" spans="1:62" ht="15" x14ac:dyDescent="0.2">
      <c r="A97" s="19" t="s">
        <v>2684</v>
      </c>
      <c r="B97" s="19" t="s">
        <v>1479</v>
      </c>
      <c r="C97" s="43">
        <v>44652</v>
      </c>
      <c r="D97" s="44">
        <v>0.68819444444444</v>
      </c>
      <c r="E97" s="19" t="s">
        <v>2697</v>
      </c>
      <c r="F97" s="19" t="s">
        <v>2698</v>
      </c>
      <c r="G97" s="19" t="s">
        <v>2699</v>
      </c>
      <c r="H97" s="45">
        <v>638</v>
      </c>
      <c r="I97" s="45">
        <v>715.33</v>
      </c>
      <c r="J97" s="19" t="s">
        <v>2037</v>
      </c>
      <c r="K97" s="19" t="s">
        <v>2700</v>
      </c>
      <c r="L97" s="19" t="s">
        <v>2701</v>
      </c>
      <c r="M97" s="19" t="s">
        <v>2702</v>
      </c>
      <c r="N97" s="19" t="s">
        <v>2684</v>
      </c>
      <c r="O97" s="19" t="s">
        <v>367</v>
      </c>
      <c r="P97" s="19" t="s">
        <v>368</v>
      </c>
      <c r="Q97" s="46">
        <v>100</v>
      </c>
      <c r="R97" s="19" t="s">
        <v>1544</v>
      </c>
      <c r="S97" s="19" t="s">
        <v>2691</v>
      </c>
      <c r="T97" s="19" t="s">
        <v>149</v>
      </c>
      <c r="U97" s="19" t="s">
        <v>2692</v>
      </c>
      <c r="V97" s="19" t="s">
        <v>2693</v>
      </c>
      <c r="W97" s="19" t="s">
        <v>1548</v>
      </c>
      <c r="X97" s="19" t="s">
        <v>2694</v>
      </c>
      <c r="Y97" s="19" t="s">
        <v>1684</v>
      </c>
      <c r="Z97" s="19" t="s">
        <v>1685</v>
      </c>
      <c r="AA97" s="46">
        <v>198</v>
      </c>
      <c r="AB97" s="19" t="s">
        <v>500</v>
      </c>
      <c r="AC97" s="19" t="s">
        <v>149</v>
      </c>
      <c r="AD97" s="19" t="s">
        <v>2695</v>
      </c>
      <c r="AE97" s="19" t="s">
        <v>1481</v>
      </c>
      <c r="AF97" s="19" t="s">
        <v>1554</v>
      </c>
      <c r="AG97" s="19" t="s">
        <v>2696</v>
      </c>
      <c r="AH97" s="19" t="s">
        <v>1499</v>
      </c>
      <c r="AI97" s="19" t="s">
        <v>1500</v>
      </c>
      <c r="AJ97" s="45">
        <v>0</v>
      </c>
      <c r="AK97" s="45">
        <v>0</v>
      </c>
      <c r="AL97" s="19" t="s">
        <v>1501</v>
      </c>
      <c r="AM97" s="46">
        <v>8232.1569999999992</v>
      </c>
      <c r="AN97" s="46">
        <v>5008.8239999999996</v>
      </c>
      <c r="AO97" s="46">
        <v>3223.3330000000001</v>
      </c>
      <c r="AP97" s="45">
        <v>74</v>
      </c>
      <c r="AQ97" s="45"/>
      <c r="AR97" s="45" t="str">
        <f>IFERROR(VLOOKUP(AB97,'Pedidos marco'!$A$1:$D$10000,4,0)," ")</f>
        <v xml:space="preserve"> </v>
      </c>
      <c r="AS97" s="45">
        <f t="shared" si="7"/>
        <v>1</v>
      </c>
      <c r="AT97" s="45" t="str">
        <f t="shared" si="8"/>
        <v>01</v>
      </c>
      <c r="AU97" s="47">
        <v>5</v>
      </c>
      <c r="AV97" s="19" t="str">
        <f t="shared" si="9"/>
        <v>04 April</v>
      </c>
      <c r="AW97" s="19">
        <f t="shared" si="10"/>
        <v>0.74</v>
      </c>
      <c r="AX97" s="19">
        <f t="shared" si="11"/>
        <v>14.8</v>
      </c>
      <c r="AY97" s="19" t="e">
        <f>VLOOKUP(AG97,Cías!$A$1:$E$10000,5,0)</f>
        <v>#N/A</v>
      </c>
      <c r="AZ97" s="19" t="str">
        <f t="shared" si="12"/>
        <v>1021990</v>
      </c>
      <c r="BA97" s="19" t="str">
        <f t="shared" si="13"/>
        <v>GRANJA GOMEZ VINICIO ROLANDO</v>
      </c>
      <c r="BB97" s="19" t="e">
        <f>VLOOKUP(AG97,Cías!$A$1:$E$10000,3,0)</f>
        <v>#N/A</v>
      </c>
      <c r="BC97" s="19"/>
      <c r="BD97" s="19"/>
      <c r="BE97" s="19"/>
      <c r="BF97" s="19"/>
      <c r="BG97" s="19"/>
      <c r="BH97" s="19"/>
      <c r="BI97" s="19"/>
      <c r="BJ97" s="19"/>
    </row>
    <row r="98" spans="1:62" ht="15" x14ac:dyDescent="0.2">
      <c r="A98" s="19" t="s">
        <v>2684</v>
      </c>
      <c r="B98" s="19" t="s">
        <v>1479</v>
      </c>
      <c r="C98" s="43">
        <v>44652</v>
      </c>
      <c r="D98" s="44">
        <v>0.68819444444444</v>
      </c>
      <c r="E98" s="19" t="s">
        <v>2703</v>
      </c>
      <c r="F98" s="19" t="s">
        <v>2704</v>
      </c>
      <c r="G98" s="19" t="s">
        <v>2705</v>
      </c>
      <c r="H98" s="45">
        <v>1051.2</v>
      </c>
      <c r="I98" s="45">
        <v>1178.6099999999999</v>
      </c>
      <c r="J98" s="19" t="s">
        <v>2037</v>
      </c>
      <c r="K98" s="19" t="s">
        <v>2706</v>
      </c>
      <c r="L98" s="19" t="s">
        <v>2707</v>
      </c>
      <c r="M98" s="19" t="s">
        <v>2708</v>
      </c>
      <c r="N98" s="19" t="s">
        <v>2684</v>
      </c>
      <c r="O98" s="19" t="s">
        <v>367</v>
      </c>
      <c r="P98" s="19" t="s">
        <v>368</v>
      </c>
      <c r="Q98" s="46">
        <v>160</v>
      </c>
      <c r="R98" s="19" t="s">
        <v>1544</v>
      </c>
      <c r="S98" s="19" t="s">
        <v>2691</v>
      </c>
      <c r="T98" s="19" t="s">
        <v>149</v>
      </c>
      <c r="U98" s="19" t="s">
        <v>2709</v>
      </c>
      <c r="V98" s="19" t="s">
        <v>2710</v>
      </c>
      <c r="W98" s="19" t="s">
        <v>1548</v>
      </c>
      <c r="X98" s="19" t="s">
        <v>2711</v>
      </c>
      <c r="Y98" s="19" t="s">
        <v>1684</v>
      </c>
      <c r="Z98" s="19" t="s">
        <v>1685</v>
      </c>
      <c r="AA98" s="46">
        <v>198</v>
      </c>
      <c r="AB98" s="19" t="s">
        <v>500</v>
      </c>
      <c r="AC98" s="19" t="s">
        <v>149</v>
      </c>
      <c r="AD98" s="19" t="s">
        <v>2695</v>
      </c>
      <c r="AE98" s="19" t="s">
        <v>1481</v>
      </c>
      <c r="AF98" s="19" t="s">
        <v>1554</v>
      </c>
      <c r="AG98" s="19" t="s">
        <v>2696</v>
      </c>
      <c r="AH98" s="19" t="s">
        <v>1499</v>
      </c>
      <c r="AI98" s="19" t="s">
        <v>1500</v>
      </c>
      <c r="AJ98" s="45">
        <v>0</v>
      </c>
      <c r="AK98" s="45">
        <v>0</v>
      </c>
      <c r="AL98" s="19" t="s">
        <v>1501</v>
      </c>
      <c r="AM98" s="46">
        <v>11237.450999999999</v>
      </c>
      <c r="AN98" s="46">
        <v>8014.1180000000004</v>
      </c>
      <c r="AO98" s="46">
        <v>3223.3330000000001</v>
      </c>
      <c r="AP98" s="45">
        <v>118.4</v>
      </c>
      <c r="AQ98" s="45"/>
      <c r="AR98" s="45" t="str">
        <f>IFERROR(VLOOKUP(AB98,'Pedidos marco'!$A$1:$D$10000,4,0)," ")</f>
        <v xml:space="preserve"> </v>
      </c>
      <c r="AS98" s="45">
        <f t="shared" si="7"/>
        <v>1</v>
      </c>
      <c r="AT98" s="45" t="str">
        <f t="shared" si="8"/>
        <v>01</v>
      </c>
      <c r="AU98" s="47">
        <v>8</v>
      </c>
      <c r="AV98" s="19" t="str">
        <f t="shared" si="9"/>
        <v>04 April</v>
      </c>
      <c r="AW98" s="19">
        <f t="shared" si="10"/>
        <v>0.74</v>
      </c>
      <c r="AX98" s="19">
        <f t="shared" si="11"/>
        <v>14.8</v>
      </c>
      <c r="AY98" s="19" t="e">
        <f>VLOOKUP(AG98,Cías!$A$1:$E$10000,5,0)</f>
        <v>#N/A</v>
      </c>
      <c r="AZ98" s="19" t="str">
        <f t="shared" si="12"/>
        <v>1021990</v>
      </c>
      <c r="BA98" s="19" t="str">
        <f t="shared" si="13"/>
        <v>GRANJA GOMEZ VINICIO ROLANDO</v>
      </c>
      <c r="BB98" s="19" t="e">
        <f>VLOOKUP(AG98,Cías!$A$1:$E$10000,3,0)</f>
        <v>#N/A</v>
      </c>
      <c r="BC98" s="19"/>
      <c r="BD98" s="19"/>
      <c r="BE98" s="19"/>
      <c r="BF98" s="19"/>
      <c r="BG98" s="19"/>
      <c r="BH98" s="19"/>
      <c r="BI98" s="19"/>
      <c r="BJ98" s="19"/>
    </row>
    <row r="99" spans="1:62" ht="15" x14ac:dyDescent="0.2">
      <c r="A99" s="19" t="s">
        <v>2712</v>
      </c>
      <c r="B99" s="19" t="s">
        <v>1479</v>
      </c>
      <c r="C99" s="43">
        <v>44652</v>
      </c>
      <c r="D99" s="44">
        <v>0.68958333333333</v>
      </c>
      <c r="E99" s="19" t="s">
        <v>2713</v>
      </c>
      <c r="F99" s="19" t="s">
        <v>2714</v>
      </c>
      <c r="G99" s="19" t="s">
        <v>2715</v>
      </c>
      <c r="H99" s="45">
        <v>2343.91</v>
      </c>
      <c r="I99" s="45">
        <v>2628.01</v>
      </c>
      <c r="J99" s="19" t="s">
        <v>2037</v>
      </c>
      <c r="K99" s="19" t="s">
        <v>2716</v>
      </c>
      <c r="L99" s="19" t="s">
        <v>2717</v>
      </c>
      <c r="M99" s="19" t="s">
        <v>2718</v>
      </c>
      <c r="N99" s="19" t="s">
        <v>2712</v>
      </c>
      <c r="O99" s="19" t="s">
        <v>371</v>
      </c>
      <c r="P99" s="19" t="s">
        <v>372</v>
      </c>
      <c r="Q99" s="46">
        <v>360</v>
      </c>
      <c r="R99" s="19" t="s">
        <v>1544</v>
      </c>
      <c r="S99" s="19" t="s">
        <v>2719</v>
      </c>
      <c r="T99" s="19" t="s">
        <v>329</v>
      </c>
      <c r="U99" s="19" t="s">
        <v>2720</v>
      </c>
      <c r="V99" s="19" t="s">
        <v>2721</v>
      </c>
      <c r="W99" s="19" t="s">
        <v>1548</v>
      </c>
      <c r="X99" s="19" t="s">
        <v>2722</v>
      </c>
      <c r="Y99" s="19" t="s">
        <v>1684</v>
      </c>
      <c r="Z99" s="19" t="s">
        <v>1685</v>
      </c>
      <c r="AA99" s="46">
        <v>198</v>
      </c>
      <c r="AB99" s="19" t="s">
        <v>586</v>
      </c>
      <c r="AC99" s="19" t="s">
        <v>329</v>
      </c>
      <c r="AD99" s="19" t="s">
        <v>2723</v>
      </c>
      <c r="AE99" s="19" t="s">
        <v>2724</v>
      </c>
      <c r="AF99" s="19" t="s">
        <v>1554</v>
      </c>
      <c r="AG99" s="19" t="s">
        <v>2725</v>
      </c>
      <c r="AH99" s="19" t="s">
        <v>1499</v>
      </c>
      <c r="AI99" s="19" t="s">
        <v>1500</v>
      </c>
      <c r="AJ99" s="45">
        <v>0</v>
      </c>
      <c r="AK99" s="45">
        <v>0</v>
      </c>
      <c r="AL99" s="19" t="s">
        <v>1501</v>
      </c>
      <c r="AM99" s="46">
        <v>27100</v>
      </c>
      <c r="AN99" s="46">
        <v>18070</v>
      </c>
      <c r="AO99" s="46">
        <v>9030</v>
      </c>
      <c r="AP99" s="45">
        <v>266.39999999999998</v>
      </c>
      <c r="AQ99" s="45"/>
      <c r="AR99" s="45" t="str">
        <f>IFERROR(VLOOKUP(AB99,'Pedidos marco'!$A$1:$D$10000,4,0)," ")</f>
        <v xml:space="preserve"> </v>
      </c>
      <c r="AS99" s="45">
        <f t="shared" si="7"/>
        <v>1</v>
      </c>
      <c r="AT99" s="45" t="str">
        <f t="shared" si="8"/>
        <v>01</v>
      </c>
      <c r="AU99" s="47">
        <v>18</v>
      </c>
      <c r="AV99" s="19" t="str">
        <f t="shared" si="9"/>
        <v>04 April</v>
      </c>
      <c r="AW99" s="19">
        <f t="shared" si="10"/>
        <v>0.74</v>
      </c>
      <c r="AX99" s="19">
        <f t="shared" si="11"/>
        <v>14.799999999999999</v>
      </c>
      <c r="AY99" s="19" t="e">
        <f>VLOOKUP(AG99,Cías!$A$1:$E$10000,5,0)</f>
        <v>#N/A</v>
      </c>
      <c r="AZ99" s="19" t="str">
        <f t="shared" si="12"/>
        <v>1013789</v>
      </c>
      <c r="BA99" s="19" t="str">
        <f t="shared" si="13"/>
        <v>VEGA VEGA FABIAN</v>
      </c>
      <c r="BB99" s="19" t="e">
        <f>VLOOKUP(AG99,Cías!$A$1:$E$10000,3,0)</f>
        <v>#N/A</v>
      </c>
      <c r="BC99" s="19"/>
      <c r="BD99" s="19"/>
      <c r="BE99" s="19"/>
      <c r="BF99" s="19"/>
      <c r="BG99" s="19"/>
      <c r="BH99" s="19"/>
      <c r="BI99" s="19"/>
      <c r="BJ99" s="19"/>
    </row>
    <row r="100" spans="1:62" ht="15" x14ac:dyDescent="0.2">
      <c r="A100" s="19" t="s">
        <v>2726</v>
      </c>
      <c r="B100" s="19" t="s">
        <v>1479</v>
      </c>
      <c r="C100" s="43">
        <v>44652</v>
      </c>
      <c r="D100" s="44">
        <v>0.69097222222221999</v>
      </c>
      <c r="E100" s="19" t="s">
        <v>2727</v>
      </c>
      <c r="F100" s="19" t="s">
        <v>2728</v>
      </c>
      <c r="G100" s="19" t="s">
        <v>2729</v>
      </c>
      <c r="H100" s="45">
        <v>2257.1999999999998</v>
      </c>
      <c r="I100" s="45">
        <v>2530.7800000000002</v>
      </c>
      <c r="J100" s="19" t="s">
        <v>1560</v>
      </c>
      <c r="K100" s="19" t="s">
        <v>2730</v>
      </c>
      <c r="L100" s="19" t="s">
        <v>2731</v>
      </c>
      <c r="M100" s="19" t="s">
        <v>2732</v>
      </c>
      <c r="N100" s="19" t="s">
        <v>2726</v>
      </c>
      <c r="O100" s="19" t="s">
        <v>367</v>
      </c>
      <c r="P100" s="19" t="s">
        <v>368</v>
      </c>
      <c r="Q100" s="46">
        <v>360</v>
      </c>
      <c r="R100" s="19" t="s">
        <v>1544</v>
      </c>
      <c r="S100" s="19" t="s">
        <v>1736</v>
      </c>
      <c r="T100" s="19" t="s">
        <v>1737</v>
      </c>
      <c r="U100" s="19" t="s">
        <v>2733</v>
      </c>
      <c r="V100" s="19" t="s">
        <v>2734</v>
      </c>
      <c r="W100" s="19" t="s">
        <v>1548</v>
      </c>
      <c r="X100" s="19" t="s">
        <v>2735</v>
      </c>
      <c r="Y100" s="19" t="s">
        <v>1684</v>
      </c>
      <c r="Z100" s="19" t="s">
        <v>1685</v>
      </c>
      <c r="AA100" s="46">
        <v>198</v>
      </c>
      <c r="AB100" s="19" t="s">
        <v>541</v>
      </c>
      <c r="AC100" s="19" t="s">
        <v>234</v>
      </c>
      <c r="AD100" s="19" t="s">
        <v>2736</v>
      </c>
      <c r="AE100" s="19" t="s">
        <v>2737</v>
      </c>
      <c r="AF100" s="19" t="s">
        <v>1554</v>
      </c>
      <c r="AG100" s="19" t="s">
        <v>2738</v>
      </c>
      <c r="AH100" s="19" t="s">
        <v>1499</v>
      </c>
      <c r="AI100" s="19" t="s">
        <v>1500</v>
      </c>
      <c r="AJ100" s="45">
        <v>0</v>
      </c>
      <c r="AK100" s="45">
        <v>0</v>
      </c>
      <c r="AL100" s="19" t="s">
        <v>1501</v>
      </c>
      <c r="AM100" s="46">
        <v>27180</v>
      </c>
      <c r="AN100" s="46">
        <v>18040</v>
      </c>
      <c r="AO100" s="46">
        <v>9140</v>
      </c>
      <c r="AP100" s="45">
        <v>266.39999999999998</v>
      </c>
      <c r="AQ100" s="45"/>
      <c r="AR100" s="45" t="str">
        <f>IFERROR(VLOOKUP(AB100,'Pedidos marco'!$A$1:$D$10000,4,0)," ")</f>
        <v xml:space="preserve"> </v>
      </c>
      <c r="AS100" s="45">
        <f t="shared" si="7"/>
        <v>1</v>
      </c>
      <c r="AT100" s="45" t="str">
        <f t="shared" si="8"/>
        <v>01</v>
      </c>
      <c r="AU100" s="47">
        <v>18</v>
      </c>
      <c r="AV100" s="19" t="str">
        <f t="shared" si="9"/>
        <v>04 April</v>
      </c>
      <c r="AW100" s="19">
        <f t="shared" si="10"/>
        <v>0.74</v>
      </c>
      <c r="AX100" s="19">
        <f t="shared" si="11"/>
        <v>14.799999999999999</v>
      </c>
      <c r="AY100" s="19" t="e">
        <f>VLOOKUP(AG100,Cías!$A$1:$E$10000,5,0)</f>
        <v>#N/A</v>
      </c>
      <c r="AZ100" s="19" t="str">
        <f t="shared" si="12"/>
        <v>1014277</v>
      </c>
      <c r="BA100" s="19" t="str">
        <f t="shared" si="13"/>
        <v>PERUGACHI PANAMA PEDRO CESAR</v>
      </c>
      <c r="BB100" s="19" t="e">
        <f>VLOOKUP(AG100,Cías!$A$1:$E$10000,3,0)</f>
        <v>#N/A</v>
      </c>
      <c r="BC100" s="19"/>
      <c r="BD100" s="19"/>
      <c r="BE100" s="19"/>
      <c r="BF100" s="19"/>
      <c r="BG100" s="19"/>
      <c r="BH100" s="19"/>
      <c r="BI100" s="19"/>
      <c r="BJ100" s="19"/>
    </row>
    <row r="101" spans="1:62" ht="15" x14ac:dyDescent="0.2">
      <c r="A101" s="19" t="s">
        <v>2739</v>
      </c>
      <c r="B101" s="19" t="s">
        <v>1479</v>
      </c>
      <c r="C101" s="43">
        <v>44652</v>
      </c>
      <c r="D101" s="44">
        <v>0.69166666666666998</v>
      </c>
      <c r="E101" s="19" t="s">
        <v>2740</v>
      </c>
      <c r="F101" s="19" t="s">
        <v>2035</v>
      </c>
      <c r="G101" s="19" t="s">
        <v>2036</v>
      </c>
      <c r="H101" s="45">
        <v>3059.02</v>
      </c>
      <c r="I101" s="45">
        <v>3429.79</v>
      </c>
      <c r="J101" s="19" t="s">
        <v>2037</v>
      </c>
      <c r="K101" s="19" t="s">
        <v>2038</v>
      </c>
      <c r="L101" s="19" t="s">
        <v>2741</v>
      </c>
      <c r="M101" s="19" t="s">
        <v>2742</v>
      </c>
      <c r="N101" s="19" t="s">
        <v>2739</v>
      </c>
      <c r="O101" s="19" t="s">
        <v>1603</v>
      </c>
      <c r="P101" s="19" t="s">
        <v>1604</v>
      </c>
      <c r="Q101" s="46">
        <v>480</v>
      </c>
      <c r="R101" s="19" t="s">
        <v>1544</v>
      </c>
      <c r="S101" s="19" t="s">
        <v>2041</v>
      </c>
      <c r="T101" s="19" t="s">
        <v>2042</v>
      </c>
      <c r="U101" s="19" t="s">
        <v>2043</v>
      </c>
      <c r="V101" s="19" t="s">
        <v>2044</v>
      </c>
      <c r="W101" s="19" t="s">
        <v>2045</v>
      </c>
      <c r="X101" s="19" t="s">
        <v>2046</v>
      </c>
      <c r="Y101" s="19" t="s">
        <v>2047</v>
      </c>
      <c r="Z101" s="19" t="s">
        <v>2048</v>
      </c>
      <c r="AA101" s="46">
        <v>516</v>
      </c>
      <c r="AB101" s="19" t="s">
        <v>505</v>
      </c>
      <c r="AC101" s="19" t="s">
        <v>159</v>
      </c>
      <c r="AD101" s="19" t="s">
        <v>2743</v>
      </c>
      <c r="AE101" s="19" t="s">
        <v>2744</v>
      </c>
      <c r="AF101" s="19" t="s">
        <v>1719</v>
      </c>
      <c r="AG101" s="19" t="s">
        <v>2745</v>
      </c>
      <c r="AH101" s="19" t="s">
        <v>1594</v>
      </c>
      <c r="AI101" s="19" t="s">
        <v>1595</v>
      </c>
      <c r="AJ101" s="45">
        <v>0.05</v>
      </c>
      <c r="AK101" s="45">
        <v>24</v>
      </c>
      <c r="AL101" s="19" t="s">
        <v>1501</v>
      </c>
      <c r="AM101" s="46">
        <v>38660</v>
      </c>
      <c r="AN101" s="46">
        <v>23950</v>
      </c>
      <c r="AO101" s="46">
        <v>14710</v>
      </c>
      <c r="AP101" s="45">
        <v>0</v>
      </c>
      <c r="AQ101" s="45"/>
      <c r="AR101" s="45" t="str">
        <f>IFERROR(VLOOKUP(AB101,'Pedidos marco'!$A$1:$D$10000,4,0)," ")</f>
        <v xml:space="preserve"> </v>
      </c>
      <c r="AS101" s="45">
        <f t="shared" si="7"/>
        <v>1</v>
      </c>
      <c r="AT101" s="45" t="str">
        <f t="shared" si="8"/>
        <v>01</v>
      </c>
      <c r="AU101" s="47">
        <v>24</v>
      </c>
      <c r="AV101" s="19" t="str">
        <f t="shared" si="9"/>
        <v>04 April</v>
      </c>
      <c r="AW101" s="19">
        <f t="shared" si="10"/>
        <v>0</v>
      </c>
      <c r="AX101" s="19">
        <f t="shared" si="11"/>
        <v>0</v>
      </c>
      <c r="AY101" s="19" t="e">
        <f>VLOOKUP(AG101,Cías!$A$1:$E$10000,5,0)</f>
        <v>#N/A</v>
      </c>
      <c r="AZ101" s="19" t="str">
        <f t="shared" si="12"/>
        <v>1013505</v>
      </c>
      <c r="BA101" s="19" t="str">
        <f t="shared" si="13"/>
        <v>HERMOZA LOZADA JORGE ABDON</v>
      </c>
      <c r="BB101" s="19" t="e">
        <f>VLOOKUP(AG101,Cías!$A$1:$E$10000,3,0)</f>
        <v>#N/A</v>
      </c>
      <c r="BC101" s="19"/>
      <c r="BD101" s="19"/>
      <c r="BE101" s="19"/>
      <c r="BF101" s="19"/>
      <c r="BG101" s="19"/>
      <c r="BH101" s="19"/>
      <c r="BI101" s="19"/>
      <c r="BJ101" s="19"/>
    </row>
    <row r="102" spans="1:62" ht="15" x14ac:dyDescent="0.2">
      <c r="A102" s="19" t="s">
        <v>2746</v>
      </c>
      <c r="B102" s="19" t="s">
        <v>1479</v>
      </c>
      <c r="C102" s="43">
        <v>44652</v>
      </c>
      <c r="D102" s="44">
        <v>0.69166666666666998</v>
      </c>
      <c r="E102" s="19" t="s">
        <v>2747</v>
      </c>
      <c r="F102" s="19" t="s">
        <v>2748</v>
      </c>
      <c r="G102" s="19" t="s">
        <v>2749</v>
      </c>
      <c r="H102" s="45">
        <v>1236</v>
      </c>
      <c r="I102" s="45">
        <v>1385.81</v>
      </c>
      <c r="J102" s="19" t="s">
        <v>1560</v>
      </c>
      <c r="K102" s="19" t="s">
        <v>2750</v>
      </c>
      <c r="L102" s="19" t="s">
        <v>2751</v>
      </c>
      <c r="M102" s="19" t="s">
        <v>2752</v>
      </c>
      <c r="N102" s="19" t="s">
        <v>2746</v>
      </c>
      <c r="O102" s="19" t="s">
        <v>369</v>
      </c>
      <c r="P102" s="19" t="s">
        <v>370</v>
      </c>
      <c r="Q102" s="46">
        <v>200</v>
      </c>
      <c r="R102" s="19" t="s">
        <v>1544</v>
      </c>
      <c r="S102" s="19" t="s">
        <v>2156</v>
      </c>
      <c r="T102" s="19" t="s">
        <v>419</v>
      </c>
      <c r="U102" s="19" t="s">
        <v>2753</v>
      </c>
      <c r="V102" s="19" t="s">
        <v>2754</v>
      </c>
      <c r="W102" s="19" t="s">
        <v>415</v>
      </c>
      <c r="X102" s="19" t="s">
        <v>2755</v>
      </c>
      <c r="Y102" s="19" t="s">
        <v>2756</v>
      </c>
      <c r="Z102" s="19" t="s">
        <v>2757</v>
      </c>
      <c r="AA102" s="46">
        <v>76</v>
      </c>
      <c r="AB102" s="19" t="s">
        <v>453</v>
      </c>
      <c r="AC102" s="19" t="s">
        <v>52</v>
      </c>
      <c r="AD102" s="19" t="s">
        <v>2758</v>
      </c>
      <c r="AE102" s="19" t="s">
        <v>2759</v>
      </c>
      <c r="AF102" s="19" t="s">
        <v>1554</v>
      </c>
      <c r="AG102" s="19" t="s">
        <v>2760</v>
      </c>
      <c r="AH102" s="19" t="s">
        <v>1499</v>
      </c>
      <c r="AI102" s="19" t="s">
        <v>1500</v>
      </c>
      <c r="AJ102" s="45">
        <v>0</v>
      </c>
      <c r="AK102" s="45">
        <v>0</v>
      </c>
      <c r="AL102" s="19" t="s">
        <v>1501</v>
      </c>
      <c r="AM102" s="46">
        <v>14672.778</v>
      </c>
      <c r="AN102" s="46">
        <v>10027.778</v>
      </c>
      <c r="AO102" s="46">
        <v>4645</v>
      </c>
      <c r="AP102" s="45">
        <v>70</v>
      </c>
      <c r="AQ102" s="45"/>
      <c r="AR102" s="45" t="str">
        <f>IFERROR(VLOOKUP(AB102,'Pedidos marco'!$A$1:$D$10000,4,0)," ")</f>
        <v xml:space="preserve"> </v>
      </c>
      <c r="AS102" s="45">
        <f t="shared" si="7"/>
        <v>1</v>
      </c>
      <c r="AT102" s="45" t="str">
        <f t="shared" si="8"/>
        <v>01</v>
      </c>
      <c r="AU102" s="47">
        <v>10</v>
      </c>
      <c r="AV102" s="19" t="str">
        <f t="shared" si="9"/>
        <v>04 April</v>
      </c>
      <c r="AW102" s="19">
        <f t="shared" si="10"/>
        <v>0.35</v>
      </c>
      <c r="AX102" s="19">
        <f t="shared" si="11"/>
        <v>7</v>
      </c>
      <c r="AY102" s="19" t="e">
        <f>VLOOKUP(AG102,Cías!$A$1:$E$10000,5,0)</f>
        <v>#N/A</v>
      </c>
      <c r="AZ102" s="19" t="str">
        <f t="shared" si="12"/>
        <v>1014167</v>
      </c>
      <c r="BA102" s="19" t="str">
        <f t="shared" si="13"/>
        <v>BENALCAZAR RUIZ LUIS EDUARDO</v>
      </c>
      <c r="BB102" s="19" t="e">
        <f>VLOOKUP(AG102,Cías!$A$1:$E$10000,3,0)</f>
        <v>#N/A</v>
      </c>
      <c r="BC102" s="19"/>
      <c r="BD102" s="19"/>
      <c r="BE102" s="19"/>
      <c r="BF102" s="19"/>
      <c r="BG102" s="19"/>
      <c r="BH102" s="19"/>
      <c r="BI102" s="19"/>
      <c r="BJ102" s="19"/>
    </row>
    <row r="103" spans="1:62" ht="15" x14ac:dyDescent="0.2">
      <c r="A103" s="19" t="s">
        <v>2746</v>
      </c>
      <c r="B103" s="19" t="s">
        <v>1479</v>
      </c>
      <c r="C103" s="43">
        <v>44652</v>
      </c>
      <c r="D103" s="44">
        <v>0.69166666666666998</v>
      </c>
      <c r="E103" s="19" t="s">
        <v>2761</v>
      </c>
      <c r="F103" s="19" t="s">
        <v>2762</v>
      </c>
      <c r="G103" s="19" t="s">
        <v>2763</v>
      </c>
      <c r="H103" s="45">
        <v>1078.4000000000001</v>
      </c>
      <c r="I103" s="45">
        <v>1209.1099999999999</v>
      </c>
      <c r="J103" s="19" t="s">
        <v>1560</v>
      </c>
      <c r="K103" s="19" t="s">
        <v>2764</v>
      </c>
      <c r="L103" s="19" t="s">
        <v>2765</v>
      </c>
      <c r="M103" s="19" t="s">
        <v>2766</v>
      </c>
      <c r="N103" s="19" t="s">
        <v>2746</v>
      </c>
      <c r="O103" s="19" t="s">
        <v>367</v>
      </c>
      <c r="P103" s="19" t="s">
        <v>368</v>
      </c>
      <c r="Q103" s="46">
        <v>160</v>
      </c>
      <c r="R103" s="19" t="s">
        <v>1544</v>
      </c>
      <c r="S103" s="19" t="s">
        <v>2156</v>
      </c>
      <c r="T103" s="19" t="s">
        <v>419</v>
      </c>
      <c r="U103" s="19" t="s">
        <v>2753</v>
      </c>
      <c r="V103" s="19" t="s">
        <v>2754</v>
      </c>
      <c r="W103" s="19" t="s">
        <v>415</v>
      </c>
      <c r="X103" s="19" t="s">
        <v>2755</v>
      </c>
      <c r="Y103" s="19" t="s">
        <v>2756</v>
      </c>
      <c r="Z103" s="19" t="s">
        <v>2757</v>
      </c>
      <c r="AA103" s="46">
        <v>76</v>
      </c>
      <c r="AB103" s="19" t="s">
        <v>453</v>
      </c>
      <c r="AC103" s="19" t="s">
        <v>52</v>
      </c>
      <c r="AD103" s="19" t="s">
        <v>2758</v>
      </c>
      <c r="AE103" s="19" t="s">
        <v>2759</v>
      </c>
      <c r="AF103" s="19" t="s">
        <v>1554</v>
      </c>
      <c r="AG103" s="19" t="s">
        <v>2760</v>
      </c>
      <c r="AH103" s="19" t="s">
        <v>1499</v>
      </c>
      <c r="AI103" s="19" t="s">
        <v>1500</v>
      </c>
      <c r="AJ103" s="45">
        <v>0</v>
      </c>
      <c r="AK103" s="45">
        <v>0</v>
      </c>
      <c r="AL103" s="19" t="s">
        <v>1501</v>
      </c>
      <c r="AM103" s="46">
        <v>12667.222</v>
      </c>
      <c r="AN103" s="46">
        <v>8022.2219999999998</v>
      </c>
      <c r="AO103" s="46">
        <v>4645</v>
      </c>
      <c r="AP103" s="45">
        <v>56</v>
      </c>
      <c r="AQ103" s="45"/>
      <c r="AR103" s="45" t="str">
        <f>IFERROR(VLOOKUP(AB103,'Pedidos marco'!$A$1:$D$10000,4,0)," ")</f>
        <v xml:space="preserve"> </v>
      </c>
      <c r="AS103" s="45">
        <f t="shared" si="7"/>
        <v>1</v>
      </c>
      <c r="AT103" s="45" t="str">
        <f t="shared" si="8"/>
        <v>01</v>
      </c>
      <c r="AU103" s="47">
        <v>8</v>
      </c>
      <c r="AV103" s="19" t="str">
        <f t="shared" si="9"/>
        <v>04 April</v>
      </c>
      <c r="AW103" s="19">
        <f t="shared" si="10"/>
        <v>0.35</v>
      </c>
      <c r="AX103" s="19">
        <f t="shared" si="11"/>
        <v>7</v>
      </c>
      <c r="AY103" s="19" t="e">
        <f>VLOOKUP(AG103,Cías!$A$1:$E$10000,5,0)</f>
        <v>#N/A</v>
      </c>
      <c r="AZ103" s="19" t="str">
        <f t="shared" si="12"/>
        <v>1014167</v>
      </c>
      <c r="BA103" s="19" t="str">
        <f t="shared" si="13"/>
        <v>BENALCAZAR RUIZ LUIS EDUARDO</v>
      </c>
      <c r="BB103" s="19" t="e">
        <f>VLOOKUP(AG103,Cías!$A$1:$E$10000,3,0)</f>
        <v>#N/A</v>
      </c>
      <c r="BC103" s="19"/>
      <c r="BD103" s="19"/>
      <c r="BE103" s="19"/>
      <c r="BF103" s="19"/>
      <c r="BG103" s="19"/>
      <c r="BH103" s="19"/>
      <c r="BI103" s="19"/>
      <c r="BJ103" s="19"/>
    </row>
    <row r="104" spans="1:62" ht="15" x14ac:dyDescent="0.2">
      <c r="A104" s="19" t="s">
        <v>2767</v>
      </c>
      <c r="B104" s="19" t="s">
        <v>1479</v>
      </c>
      <c r="C104" s="43">
        <v>44652</v>
      </c>
      <c r="D104" s="44">
        <v>0.69305555555555998</v>
      </c>
      <c r="E104" s="19" t="s">
        <v>2768</v>
      </c>
      <c r="F104" s="19" t="s">
        <v>2769</v>
      </c>
      <c r="G104" s="19" t="s">
        <v>2770</v>
      </c>
      <c r="H104" s="45">
        <v>2660</v>
      </c>
      <c r="I104" s="45">
        <v>2982.41</v>
      </c>
      <c r="J104" s="19" t="s">
        <v>1560</v>
      </c>
      <c r="K104" s="19" t="s">
        <v>2771</v>
      </c>
      <c r="L104" s="19" t="s">
        <v>2772</v>
      </c>
      <c r="M104" s="19" t="s">
        <v>2773</v>
      </c>
      <c r="N104" s="19" t="s">
        <v>2767</v>
      </c>
      <c r="O104" s="19" t="s">
        <v>371</v>
      </c>
      <c r="P104" s="19" t="s">
        <v>372</v>
      </c>
      <c r="Q104" s="46">
        <v>400</v>
      </c>
      <c r="R104" s="19" t="s">
        <v>1544</v>
      </c>
      <c r="S104" s="19" t="s">
        <v>1736</v>
      </c>
      <c r="T104" s="19" t="s">
        <v>1737</v>
      </c>
      <c r="U104" s="19" t="s">
        <v>2774</v>
      </c>
      <c r="V104" s="19" t="s">
        <v>2775</v>
      </c>
      <c r="W104" s="19" t="s">
        <v>1865</v>
      </c>
      <c r="X104" s="19" t="s">
        <v>2776</v>
      </c>
      <c r="Y104" s="19" t="s">
        <v>1867</v>
      </c>
      <c r="Z104" s="19" t="s">
        <v>1868</v>
      </c>
      <c r="AA104" s="46">
        <v>30</v>
      </c>
      <c r="AB104" s="19" t="s">
        <v>476</v>
      </c>
      <c r="AC104" s="19" t="s">
        <v>102</v>
      </c>
      <c r="AD104" s="19" t="s">
        <v>2777</v>
      </c>
      <c r="AE104" s="19" t="s">
        <v>1481</v>
      </c>
      <c r="AF104" s="19" t="s">
        <v>1719</v>
      </c>
      <c r="AG104" s="19" t="s">
        <v>2778</v>
      </c>
      <c r="AH104" s="19" t="s">
        <v>1594</v>
      </c>
      <c r="AI104" s="19" t="s">
        <v>1595</v>
      </c>
      <c r="AJ104" s="45">
        <v>0.05</v>
      </c>
      <c r="AK104" s="45">
        <v>20</v>
      </c>
      <c r="AL104" s="19" t="s">
        <v>1501</v>
      </c>
      <c r="AM104" s="46">
        <v>26848.332999999999</v>
      </c>
      <c r="AN104" s="46">
        <v>20083.332999999999</v>
      </c>
      <c r="AO104" s="46">
        <v>6765</v>
      </c>
      <c r="AP104" s="45">
        <v>76</v>
      </c>
      <c r="AQ104" s="45"/>
      <c r="AR104" s="45" t="str">
        <f>IFERROR(VLOOKUP(AB104,'Pedidos marco'!$A$1:$D$10000,4,0)," ")</f>
        <v xml:space="preserve"> </v>
      </c>
      <c r="AS104" s="45">
        <f t="shared" si="7"/>
        <v>1</v>
      </c>
      <c r="AT104" s="45" t="str">
        <f t="shared" si="8"/>
        <v>01</v>
      </c>
      <c r="AU104" s="47">
        <v>20</v>
      </c>
      <c r="AV104" s="19" t="str">
        <f t="shared" si="9"/>
        <v>04 April</v>
      </c>
      <c r="AW104" s="19">
        <f t="shared" si="10"/>
        <v>0.19</v>
      </c>
      <c r="AX104" s="19">
        <f t="shared" si="11"/>
        <v>3.8</v>
      </c>
      <c r="AY104" s="19" t="e">
        <f>VLOOKUP(AG104,Cías!$A$1:$E$10000,5,0)</f>
        <v>#N/A</v>
      </c>
      <c r="AZ104" s="19" t="str">
        <f t="shared" si="12"/>
        <v>1013724</v>
      </c>
      <c r="BA104" s="19" t="str">
        <f t="shared" si="13"/>
        <v>DAVILA GONZALES WILMAN GUILLERMO</v>
      </c>
      <c r="BB104" s="19" t="e">
        <f>VLOOKUP(AG104,Cías!$A$1:$E$10000,3,0)</f>
        <v>#N/A</v>
      </c>
      <c r="BC104" s="19"/>
      <c r="BD104" s="19"/>
      <c r="BE104" s="19"/>
      <c r="BF104" s="19"/>
      <c r="BG104" s="19"/>
      <c r="BH104" s="19"/>
      <c r="BI104" s="19"/>
      <c r="BJ104" s="19"/>
    </row>
    <row r="105" spans="1:62" ht="15" x14ac:dyDescent="0.2">
      <c r="A105" s="19" t="s">
        <v>2767</v>
      </c>
      <c r="B105" s="19" t="s">
        <v>1479</v>
      </c>
      <c r="C105" s="43">
        <v>44652</v>
      </c>
      <c r="D105" s="44">
        <v>0.69305555555555998</v>
      </c>
      <c r="E105" s="19" t="s">
        <v>2779</v>
      </c>
      <c r="F105" s="19" t="s">
        <v>2780</v>
      </c>
      <c r="G105" s="19" t="s">
        <v>2781</v>
      </c>
      <c r="H105" s="45">
        <v>526.4</v>
      </c>
      <c r="I105" s="45">
        <v>590.21</v>
      </c>
      <c r="J105" s="19" t="s">
        <v>1560</v>
      </c>
      <c r="K105" s="19" t="s">
        <v>2771</v>
      </c>
      <c r="L105" s="19" t="s">
        <v>2782</v>
      </c>
      <c r="M105" s="19" t="s">
        <v>2783</v>
      </c>
      <c r="N105" s="19" t="s">
        <v>2767</v>
      </c>
      <c r="O105" s="19" t="s">
        <v>367</v>
      </c>
      <c r="P105" s="19" t="s">
        <v>368</v>
      </c>
      <c r="Q105" s="46">
        <v>80</v>
      </c>
      <c r="R105" s="19" t="s">
        <v>1544</v>
      </c>
      <c r="S105" s="19" t="s">
        <v>1736</v>
      </c>
      <c r="T105" s="19" t="s">
        <v>1737</v>
      </c>
      <c r="U105" s="19" t="s">
        <v>2774</v>
      </c>
      <c r="V105" s="19" t="s">
        <v>2775</v>
      </c>
      <c r="W105" s="19" t="s">
        <v>1865</v>
      </c>
      <c r="X105" s="19" t="s">
        <v>2776</v>
      </c>
      <c r="Y105" s="19" t="s">
        <v>1867</v>
      </c>
      <c r="Z105" s="19" t="s">
        <v>1868</v>
      </c>
      <c r="AA105" s="46">
        <v>30</v>
      </c>
      <c r="AB105" s="19" t="s">
        <v>476</v>
      </c>
      <c r="AC105" s="19" t="s">
        <v>102</v>
      </c>
      <c r="AD105" s="19" t="s">
        <v>2777</v>
      </c>
      <c r="AE105" s="19" t="s">
        <v>1481</v>
      </c>
      <c r="AF105" s="19" t="s">
        <v>1719</v>
      </c>
      <c r="AG105" s="19" t="s">
        <v>2778</v>
      </c>
      <c r="AH105" s="19" t="s">
        <v>1594</v>
      </c>
      <c r="AI105" s="19" t="s">
        <v>1595</v>
      </c>
      <c r="AJ105" s="45">
        <v>0.05</v>
      </c>
      <c r="AK105" s="45">
        <v>4</v>
      </c>
      <c r="AL105" s="19" t="s">
        <v>1501</v>
      </c>
      <c r="AM105" s="46">
        <v>10781.666999999999</v>
      </c>
      <c r="AN105" s="46">
        <v>4016.6669999999999</v>
      </c>
      <c r="AO105" s="46">
        <v>6765</v>
      </c>
      <c r="AP105" s="45">
        <v>15.2</v>
      </c>
      <c r="AQ105" s="45"/>
      <c r="AR105" s="45" t="str">
        <f>IFERROR(VLOOKUP(AB105,'Pedidos marco'!$A$1:$D$10000,4,0)," ")</f>
        <v xml:space="preserve"> </v>
      </c>
      <c r="AS105" s="45">
        <f t="shared" si="7"/>
        <v>1</v>
      </c>
      <c r="AT105" s="45" t="str">
        <f t="shared" si="8"/>
        <v>01</v>
      </c>
      <c r="AU105" s="47">
        <v>4</v>
      </c>
      <c r="AV105" s="19" t="str">
        <f t="shared" si="9"/>
        <v>04 April</v>
      </c>
      <c r="AW105" s="19">
        <f t="shared" si="10"/>
        <v>0.19</v>
      </c>
      <c r="AX105" s="19">
        <f t="shared" si="11"/>
        <v>3.8</v>
      </c>
      <c r="AY105" s="19" t="e">
        <f>VLOOKUP(AG105,Cías!$A$1:$E$10000,5,0)</f>
        <v>#N/A</v>
      </c>
      <c r="AZ105" s="19" t="str">
        <f t="shared" si="12"/>
        <v>1013724</v>
      </c>
      <c r="BA105" s="19" t="str">
        <f t="shared" si="13"/>
        <v>DAVILA GONZALES WILMAN GUILLERMO</v>
      </c>
      <c r="BB105" s="19" t="e">
        <f>VLOOKUP(AG105,Cías!$A$1:$E$10000,3,0)</f>
        <v>#N/A</v>
      </c>
      <c r="BC105" s="19"/>
      <c r="BD105" s="19"/>
      <c r="BE105" s="19"/>
      <c r="BF105" s="19"/>
      <c r="BG105" s="19"/>
      <c r="BH105" s="19"/>
      <c r="BI105" s="19"/>
      <c r="BJ105" s="19"/>
    </row>
    <row r="106" spans="1:62" ht="15" x14ac:dyDescent="0.2">
      <c r="A106" s="19" t="s">
        <v>2784</v>
      </c>
      <c r="B106" s="19" t="s">
        <v>1479</v>
      </c>
      <c r="C106" s="43">
        <v>44652</v>
      </c>
      <c r="D106" s="44">
        <v>0.69791666666666996</v>
      </c>
      <c r="E106" s="19" t="s">
        <v>2785</v>
      </c>
      <c r="F106" s="19" t="s">
        <v>1481</v>
      </c>
      <c r="G106" s="19" t="s">
        <v>1481</v>
      </c>
      <c r="H106" s="45">
        <v>0</v>
      </c>
      <c r="I106" s="45">
        <v>0</v>
      </c>
      <c r="J106" s="19" t="s">
        <v>1482</v>
      </c>
      <c r="K106" s="19" t="s">
        <v>2786</v>
      </c>
      <c r="L106" s="19" t="s">
        <v>2787</v>
      </c>
      <c r="M106" s="19" t="s">
        <v>2788</v>
      </c>
      <c r="N106" s="19" t="s">
        <v>2784</v>
      </c>
      <c r="O106" s="19" t="s">
        <v>1486</v>
      </c>
      <c r="P106" s="19" t="s">
        <v>1487</v>
      </c>
      <c r="Q106" s="46">
        <v>32.119999999999997</v>
      </c>
      <c r="R106" s="19" t="s">
        <v>1488</v>
      </c>
      <c r="S106" s="19" t="s">
        <v>1489</v>
      </c>
      <c r="T106" s="19" t="s">
        <v>418</v>
      </c>
      <c r="U106" s="19" t="s">
        <v>1508</v>
      </c>
      <c r="V106" s="19" t="s">
        <v>1509</v>
      </c>
      <c r="W106" s="19" t="s">
        <v>415</v>
      </c>
      <c r="X106" s="19" t="s">
        <v>1510</v>
      </c>
      <c r="Y106" s="19" t="s">
        <v>1511</v>
      </c>
      <c r="Z106" s="19" t="s">
        <v>1512</v>
      </c>
      <c r="AA106" s="46">
        <v>113</v>
      </c>
      <c r="AB106" s="19" t="s">
        <v>1513</v>
      </c>
      <c r="AC106" s="19" t="s">
        <v>418</v>
      </c>
      <c r="AD106" s="19" t="s">
        <v>1530</v>
      </c>
      <c r="AE106" s="19" t="s">
        <v>1531</v>
      </c>
      <c r="AF106" s="19" t="s">
        <v>1497</v>
      </c>
      <c r="AG106" s="19" t="s">
        <v>1532</v>
      </c>
      <c r="AH106" s="19" t="s">
        <v>1499</v>
      </c>
      <c r="AI106" s="19" t="s">
        <v>1500</v>
      </c>
      <c r="AJ106" s="45">
        <v>0</v>
      </c>
      <c r="AK106" s="45">
        <v>0</v>
      </c>
      <c r="AL106" s="19" t="s">
        <v>1517</v>
      </c>
      <c r="AM106" s="46">
        <v>50360</v>
      </c>
      <c r="AN106" s="46">
        <v>32120</v>
      </c>
      <c r="AO106" s="46">
        <v>18240</v>
      </c>
      <c r="AP106" s="45">
        <v>0</v>
      </c>
      <c r="AQ106" s="45"/>
      <c r="AR106" s="45" t="str">
        <f>IFERROR(VLOOKUP(AB106,'Pedidos marco'!$A$1:$D$10000,4,0)," ")</f>
        <v xml:space="preserve"> </v>
      </c>
      <c r="AS106" s="45">
        <f t="shared" si="7"/>
        <v>1</v>
      </c>
      <c r="AT106" s="45" t="str">
        <f t="shared" si="8"/>
        <v>01</v>
      </c>
      <c r="AU106" s="47">
        <v>32.119999999999997</v>
      </c>
      <c r="AV106" s="19" t="str">
        <f t="shared" si="9"/>
        <v>04 April</v>
      </c>
      <c r="AW106" s="19">
        <f t="shared" si="10"/>
        <v>0</v>
      </c>
      <c r="AX106" s="19">
        <f t="shared" si="11"/>
        <v>0</v>
      </c>
      <c r="AY106" s="19" t="e">
        <f>VLOOKUP(AG106,Cías!$A$1:$E$10000,5,0)</f>
        <v>#N/A</v>
      </c>
      <c r="AZ106" s="19" t="str">
        <f t="shared" si="12"/>
        <v>1014412</v>
      </c>
      <c r="BA106" s="19" t="str">
        <f t="shared" si="13"/>
        <v>UNION DE CONCRETERAS UNICON UCUE</v>
      </c>
      <c r="BB106" s="19" t="e">
        <f>VLOOKUP(AG106,Cías!$A$1:$E$10000,3,0)</f>
        <v>#N/A</v>
      </c>
      <c r="BC106" s="19"/>
      <c r="BD106" s="19"/>
      <c r="BE106" s="19"/>
      <c r="BF106" s="19"/>
      <c r="BG106" s="19"/>
      <c r="BH106" s="19"/>
      <c r="BI106" s="19"/>
      <c r="BJ106" s="19"/>
    </row>
    <row r="107" spans="1:62" ht="15" x14ac:dyDescent="0.2">
      <c r="A107" s="19" t="s">
        <v>2789</v>
      </c>
      <c r="B107" s="19" t="s">
        <v>1479</v>
      </c>
      <c r="C107" s="43">
        <v>44652</v>
      </c>
      <c r="D107" s="44">
        <v>0.69791666666666996</v>
      </c>
      <c r="E107" s="19" t="s">
        <v>2790</v>
      </c>
      <c r="F107" s="19" t="s">
        <v>2791</v>
      </c>
      <c r="G107" s="19" t="s">
        <v>2792</v>
      </c>
      <c r="H107" s="45">
        <v>2278.4</v>
      </c>
      <c r="I107" s="45">
        <v>2554.56</v>
      </c>
      <c r="J107" s="19" t="s">
        <v>1560</v>
      </c>
      <c r="K107" s="19" t="s">
        <v>2793</v>
      </c>
      <c r="L107" s="19" t="s">
        <v>2794</v>
      </c>
      <c r="M107" s="19" t="s">
        <v>2795</v>
      </c>
      <c r="N107" s="19" t="s">
        <v>2789</v>
      </c>
      <c r="O107" s="19" t="s">
        <v>371</v>
      </c>
      <c r="P107" s="19" t="s">
        <v>372</v>
      </c>
      <c r="Q107" s="46">
        <v>320</v>
      </c>
      <c r="R107" s="19" t="s">
        <v>1544</v>
      </c>
      <c r="S107" s="19" t="s">
        <v>2796</v>
      </c>
      <c r="T107" s="19" t="s">
        <v>2797</v>
      </c>
      <c r="U107" s="19" t="s">
        <v>2798</v>
      </c>
      <c r="V107" s="19" t="s">
        <v>2799</v>
      </c>
      <c r="W107" s="19" t="s">
        <v>2800</v>
      </c>
      <c r="X107" s="19" t="s">
        <v>2801</v>
      </c>
      <c r="Y107" s="19" t="s">
        <v>2802</v>
      </c>
      <c r="Z107" s="19" t="s">
        <v>2803</v>
      </c>
      <c r="AA107" s="46">
        <v>20</v>
      </c>
      <c r="AB107" s="19" t="s">
        <v>530</v>
      </c>
      <c r="AC107" s="19" t="s">
        <v>212</v>
      </c>
      <c r="AD107" s="19" t="s">
        <v>2804</v>
      </c>
      <c r="AE107" s="19" t="s">
        <v>2805</v>
      </c>
      <c r="AF107" s="19" t="s">
        <v>1554</v>
      </c>
      <c r="AG107" s="19" t="s">
        <v>2806</v>
      </c>
      <c r="AH107" s="19" t="s">
        <v>1499</v>
      </c>
      <c r="AI107" s="19" t="s">
        <v>1500</v>
      </c>
      <c r="AJ107" s="45">
        <v>0</v>
      </c>
      <c r="AK107" s="45">
        <v>0</v>
      </c>
      <c r="AL107" s="19" t="s">
        <v>1501</v>
      </c>
      <c r="AM107" s="46">
        <v>20599.444</v>
      </c>
      <c r="AN107" s="46">
        <v>16044.444</v>
      </c>
      <c r="AO107" s="46">
        <v>4555</v>
      </c>
      <c r="AP107" s="45">
        <v>51.2</v>
      </c>
      <c r="AQ107" s="45"/>
      <c r="AR107" s="45" t="str">
        <f>IFERROR(VLOOKUP(AB107,'Pedidos marco'!$A$1:$D$10000,4,0)," ")</f>
        <v xml:space="preserve"> </v>
      </c>
      <c r="AS107" s="45">
        <f t="shared" si="7"/>
        <v>1</v>
      </c>
      <c r="AT107" s="45" t="str">
        <f t="shared" si="8"/>
        <v>01</v>
      </c>
      <c r="AU107" s="47">
        <v>16</v>
      </c>
      <c r="AV107" s="19" t="str">
        <f t="shared" si="9"/>
        <v>04 April</v>
      </c>
      <c r="AW107" s="19">
        <f t="shared" si="10"/>
        <v>0.16</v>
      </c>
      <c r="AX107" s="19">
        <f t="shared" si="11"/>
        <v>3.2</v>
      </c>
      <c r="AY107" s="19" t="e">
        <f>VLOOKUP(AG107,Cías!$A$1:$E$10000,5,0)</f>
        <v>#N/A</v>
      </c>
      <c r="AZ107" s="19" t="str">
        <f t="shared" si="12"/>
        <v>1013871</v>
      </c>
      <c r="BA107" s="19" t="str">
        <f t="shared" si="13"/>
        <v>MORAN PERUGACHI ALONSO</v>
      </c>
      <c r="BB107" s="19" t="e">
        <f>VLOOKUP(AG107,Cías!$A$1:$E$10000,3,0)</f>
        <v>#N/A</v>
      </c>
      <c r="BC107" s="19"/>
      <c r="BD107" s="19"/>
      <c r="BE107" s="19"/>
      <c r="BF107" s="19"/>
      <c r="BG107" s="19"/>
      <c r="BH107" s="19"/>
      <c r="BI107" s="19"/>
      <c r="BJ107" s="19"/>
    </row>
    <row r="108" spans="1:62" ht="15" x14ac:dyDescent="0.2">
      <c r="A108" s="19" t="s">
        <v>2789</v>
      </c>
      <c r="B108" s="19" t="s">
        <v>1479</v>
      </c>
      <c r="C108" s="43">
        <v>44652</v>
      </c>
      <c r="D108" s="44">
        <v>0.69791666666666996</v>
      </c>
      <c r="E108" s="19" t="s">
        <v>2807</v>
      </c>
      <c r="F108" s="19" t="s">
        <v>2808</v>
      </c>
      <c r="G108" s="19" t="s">
        <v>2809</v>
      </c>
      <c r="H108" s="45">
        <v>281.60000000000002</v>
      </c>
      <c r="I108" s="45">
        <v>315.73</v>
      </c>
      <c r="J108" s="19" t="s">
        <v>1560</v>
      </c>
      <c r="K108" s="19" t="s">
        <v>2810</v>
      </c>
      <c r="L108" s="19" t="s">
        <v>2811</v>
      </c>
      <c r="M108" s="19" t="s">
        <v>2812</v>
      </c>
      <c r="N108" s="19" t="s">
        <v>2789</v>
      </c>
      <c r="O108" s="19" t="s">
        <v>367</v>
      </c>
      <c r="P108" s="19" t="s">
        <v>368</v>
      </c>
      <c r="Q108" s="46">
        <v>40</v>
      </c>
      <c r="R108" s="19" t="s">
        <v>1544</v>
      </c>
      <c r="S108" s="19" t="s">
        <v>2796</v>
      </c>
      <c r="T108" s="19" t="s">
        <v>2797</v>
      </c>
      <c r="U108" s="19" t="s">
        <v>2798</v>
      </c>
      <c r="V108" s="19" t="s">
        <v>2799</v>
      </c>
      <c r="W108" s="19" t="s">
        <v>2800</v>
      </c>
      <c r="X108" s="19" t="s">
        <v>2801</v>
      </c>
      <c r="Y108" s="19" t="s">
        <v>2802</v>
      </c>
      <c r="Z108" s="19" t="s">
        <v>2803</v>
      </c>
      <c r="AA108" s="46">
        <v>20</v>
      </c>
      <c r="AB108" s="19" t="s">
        <v>530</v>
      </c>
      <c r="AC108" s="19" t="s">
        <v>212</v>
      </c>
      <c r="AD108" s="19" t="s">
        <v>2804</v>
      </c>
      <c r="AE108" s="19" t="s">
        <v>2805</v>
      </c>
      <c r="AF108" s="19" t="s">
        <v>1554</v>
      </c>
      <c r="AG108" s="19" t="s">
        <v>2806</v>
      </c>
      <c r="AH108" s="19" t="s">
        <v>1499</v>
      </c>
      <c r="AI108" s="19" t="s">
        <v>1500</v>
      </c>
      <c r="AJ108" s="45">
        <v>0</v>
      </c>
      <c r="AK108" s="45">
        <v>0</v>
      </c>
      <c r="AL108" s="19" t="s">
        <v>1501</v>
      </c>
      <c r="AM108" s="46">
        <v>6560.5559999999996</v>
      </c>
      <c r="AN108" s="46">
        <v>2005.556</v>
      </c>
      <c r="AO108" s="46">
        <v>4555</v>
      </c>
      <c r="AP108" s="45">
        <v>6.4</v>
      </c>
      <c r="AQ108" s="45"/>
      <c r="AR108" s="45" t="str">
        <f>IFERROR(VLOOKUP(AB108,'Pedidos marco'!$A$1:$D$10000,4,0)," ")</f>
        <v xml:space="preserve"> </v>
      </c>
      <c r="AS108" s="45">
        <f t="shared" si="7"/>
        <v>1</v>
      </c>
      <c r="AT108" s="45" t="str">
        <f t="shared" si="8"/>
        <v>01</v>
      </c>
      <c r="AU108" s="47">
        <v>2</v>
      </c>
      <c r="AV108" s="19" t="str">
        <f t="shared" si="9"/>
        <v>04 April</v>
      </c>
      <c r="AW108" s="19">
        <f t="shared" si="10"/>
        <v>0.16</v>
      </c>
      <c r="AX108" s="19">
        <f t="shared" si="11"/>
        <v>3.2</v>
      </c>
      <c r="AY108" s="19" t="e">
        <f>VLOOKUP(AG108,Cías!$A$1:$E$10000,5,0)</f>
        <v>#N/A</v>
      </c>
      <c r="AZ108" s="19" t="str">
        <f t="shared" si="12"/>
        <v>1013871</v>
      </c>
      <c r="BA108" s="19" t="str">
        <f t="shared" si="13"/>
        <v>MORAN PERUGACHI ALONSO</v>
      </c>
      <c r="BB108" s="19" t="e">
        <f>VLOOKUP(AG108,Cías!$A$1:$E$10000,3,0)</f>
        <v>#N/A</v>
      </c>
      <c r="BC108" s="19"/>
      <c r="BD108" s="19"/>
      <c r="BE108" s="19"/>
      <c r="BF108" s="19"/>
      <c r="BG108" s="19"/>
      <c r="BH108" s="19"/>
      <c r="BI108" s="19"/>
      <c r="BJ108" s="19"/>
    </row>
    <row r="109" spans="1:62" ht="15" x14ac:dyDescent="0.2">
      <c r="A109" s="19" t="s">
        <v>2813</v>
      </c>
      <c r="B109" s="19" t="s">
        <v>1479</v>
      </c>
      <c r="C109" s="43">
        <v>44652</v>
      </c>
      <c r="D109" s="44">
        <v>0.70138888888888995</v>
      </c>
      <c r="E109" s="19" t="s">
        <v>2814</v>
      </c>
      <c r="F109" s="19" t="s">
        <v>2815</v>
      </c>
      <c r="G109" s="19" t="s">
        <v>2816</v>
      </c>
      <c r="H109" s="45">
        <v>247.2</v>
      </c>
      <c r="I109" s="45">
        <v>277.16000000000003</v>
      </c>
      <c r="J109" s="19" t="s">
        <v>1560</v>
      </c>
      <c r="K109" s="19" t="s">
        <v>2817</v>
      </c>
      <c r="L109" s="19" t="s">
        <v>2818</v>
      </c>
      <c r="M109" s="19" t="s">
        <v>2819</v>
      </c>
      <c r="N109" s="19" t="s">
        <v>2813</v>
      </c>
      <c r="O109" s="19" t="s">
        <v>369</v>
      </c>
      <c r="P109" s="19" t="s">
        <v>370</v>
      </c>
      <c r="Q109" s="46">
        <v>40</v>
      </c>
      <c r="R109" s="19" t="s">
        <v>1544</v>
      </c>
      <c r="S109" s="19" t="s">
        <v>2401</v>
      </c>
      <c r="T109" s="19" t="s">
        <v>2402</v>
      </c>
      <c r="U109" s="19" t="s">
        <v>2820</v>
      </c>
      <c r="V109" s="19" t="s">
        <v>2821</v>
      </c>
      <c r="W109" s="19" t="s">
        <v>415</v>
      </c>
      <c r="X109" s="19" t="s">
        <v>2822</v>
      </c>
      <c r="Y109" s="19" t="s">
        <v>417</v>
      </c>
      <c r="Z109" s="19" t="s">
        <v>2159</v>
      </c>
      <c r="AA109" s="46">
        <v>110</v>
      </c>
      <c r="AB109" s="19" t="s">
        <v>430</v>
      </c>
      <c r="AC109" s="19" t="s">
        <v>8</v>
      </c>
      <c r="AD109" s="19" t="s">
        <v>2823</v>
      </c>
      <c r="AE109" s="19" t="s">
        <v>2824</v>
      </c>
      <c r="AF109" s="19" t="s">
        <v>1719</v>
      </c>
      <c r="AG109" s="19" t="s">
        <v>2825</v>
      </c>
      <c r="AH109" s="19" t="s">
        <v>1594</v>
      </c>
      <c r="AI109" s="19" t="s">
        <v>1595</v>
      </c>
      <c r="AJ109" s="45">
        <v>0.05</v>
      </c>
      <c r="AK109" s="45">
        <v>2</v>
      </c>
      <c r="AL109" s="19" t="s">
        <v>1501</v>
      </c>
      <c r="AM109" s="46">
        <v>9333.3330000000005</v>
      </c>
      <c r="AN109" s="46">
        <v>2003.3330000000001</v>
      </c>
      <c r="AO109" s="46">
        <v>7330</v>
      </c>
      <c r="AP109" s="45">
        <v>18.399999999999999</v>
      </c>
      <c r="AQ109" s="45"/>
      <c r="AR109" s="45" t="str">
        <f>IFERROR(VLOOKUP(AB109,'Pedidos marco'!$A$1:$D$10000,4,0)," ")</f>
        <v xml:space="preserve"> </v>
      </c>
      <c r="AS109" s="45">
        <f t="shared" si="7"/>
        <v>1</v>
      </c>
      <c r="AT109" s="45" t="str">
        <f t="shared" si="8"/>
        <v>01</v>
      </c>
      <c r="AU109" s="47">
        <v>2</v>
      </c>
      <c r="AV109" s="19" t="str">
        <f t="shared" si="9"/>
        <v>04 April</v>
      </c>
      <c r="AW109" s="19">
        <f t="shared" si="10"/>
        <v>0.45999999999999996</v>
      </c>
      <c r="AX109" s="19">
        <f t="shared" si="11"/>
        <v>9.1999999999999993</v>
      </c>
      <c r="AY109" s="19" t="e">
        <f>VLOOKUP(AG109,Cías!$A$1:$E$10000,5,0)</f>
        <v>#N/A</v>
      </c>
      <c r="AZ109" s="19" t="str">
        <f t="shared" si="12"/>
        <v>1013946</v>
      </c>
      <c r="BA109" s="19" t="str">
        <f t="shared" si="13"/>
        <v>ALBUJA RUIZ CESAR UBEN</v>
      </c>
      <c r="BB109" s="19" t="e">
        <f>VLOOKUP(AG109,Cías!$A$1:$E$10000,3,0)</f>
        <v>#N/A</v>
      </c>
      <c r="BC109" s="19"/>
      <c r="BD109" s="19"/>
      <c r="BE109" s="19"/>
      <c r="BF109" s="19"/>
      <c r="BG109" s="19"/>
      <c r="BH109" s="19"/>
      <c r="BI109" s="19"/>
      <c r="BJ109" s="19"/>
    </row>
    <row r="110" spans="1:62" ht="15" x14ac:dyDescent="0.2">
      <c r="A110" s="19" t="s">
        <v>2813</v>
      </c>
      <c r="B110" s="19" t="s">
        <v>1479</v>
      </c>
      <c r="C110" s="43">
        <v>44652</v>
      </c>
      <c r="D110" s="44">
        <v>0.70138888888888995</v>
      </c>
      <c r="E110" s="19" t="s">
        <v>2826</v>
      </c>
      <c r="F110" s="19" t="s">
        <v>2827</v>
      </c>
      <c r="G110" s="19" t="s">
        <v>2828</v>
      </c>
      <c r="H110" s="45">
        <v>2965.6</v>
      </c>
      <c r="I110" s="45">
        <v>3325.05</v>
      </c>
      <c r="J110" s="19" t="s">
        <v>1560</v>
      </c>
      <c r="K110" s="19" t="s">
        <v>2829</v>
      </c>
      <c r="L110" s="19" t="s">
        <v>2830</v>
      </c>
      <c r="M110" s="19" t="s">
        <v>2831</v>
      </c>
      <c r="N110" s="19" t="s">
        <v>2813</v>
      </c>
      <c r="O110" s="19" t="s">
        <v>367</v>
      </c>
      <c r="P110" s="19" t="s">
        <v>368</v>
      </c>
      <c r="Q110" s="46">
        <v>440</v>
      </c>
      <c r="R110" s="19" t="s">
        <v>1544</v>
      </c>
      <c r="S110" s="19" t="s">
        <v>2401</v>
      </c>
      <c r="T110" s="19" t="s">
        <v>2402</v>
      </c>
      <c r="U110" s="19" t="s">
        <v>2820</v>
      </c>
      <c r="V110" s="19" t="s">
        <v>2821</v>
      </c>
      <c r="W110" s="19" t="s">
        <v>415</v>
      </c>
      <c r="X110" s="19" t="s">
        <v>2822</v>
      </c>
      <c r="Y110" s="19" t="s">
        <v>417</v>
      </c>
      <c r="Z110" s="19" t="s">
        <v>2159</v>
      </c>
      <c r="AA110" s="46">
        <v>110</v>
      </c>
      <c r="AB110" s="19" t="s">
        <v>430</v>
      </c>
      <c r="AC110" s="19" t="s">
        <v>8</v>
      </c>
      <c r="AD110" s="19" t="s">
        <v>2823</v>
      </c>
      <c r="AE110" s="19" t="s">
        <v>2824</v>
      </c>
      <c r="AF110" s="19" t="s">
        <v>1719</v>
      </c>
      <c r="AG110" s="19" t="s">
        <v>2825</v>
      </c>
      <c r="AH110" s="19" t="s">
        <v>1594</v>
      </c>
      <c r="AI110" s="19" t="s">
        <v>1595</v>
      </c>
      <c r="AJ110" s="45">
        <v>0.05</v>
      </c>
      <c r="AK110" s="45">
        <v>22</v>
      </c>
      <c r="AL110" s="19" t="s">
        <v>1501</v>
      </c>
      <c r="AM110" s="46">
        <v>29366.667000000001</v>
      </c>
      <c r="AN110" s="46">
        <v>22036.667000000001</v>
      </c>
      <c r="AO110" s="46">
        <v>7330</v>
      </c>
      <c r="AP110" s="45">
        <v>202.4</v>
      </c>
      <c r="AQ110" s="45"/>
      <c r="AR110" s="45" t="str">
        <f>IFERROR(VLOOKUP(AB110,'Pedidos marco'!$A$1:$D$10000,4,0)," ")</f>
        <v xml:space="preserve"> </v>
      </c>
      <c r="AS110" s="45">
        <f t="shared" si="7"/>
        <v>1</v>
      </c>
      <c r="AT110" s="45" t="str">
        <f t="shared" si="8"/>
        <v>01</v>
      </c>
      <c r="AU110" s="47">
        <v>22</v>
      </c>
      <c r="AV110" s="19" t="str">
        <f t="shared" si="9"/>
        <v>04 April</v>
      </c>
      <c r="AW110" s="19">
        <f t="shared" si="10"/>
        <v>0.46</v>
      </c>
      <c r="AX110" s="19">
        <f t="shared" si="11"/>
        <v>9.2000000000000011</v>
      </c>
      <c r="AY110" s="19" t="e">
        <f>VLOOKUP(AG110,Cías!$A$1:$E$10000,5,0)</f>
        <v>#N/A</v>
      </c>
      <c r="AZ110" s="19" t="str">
        <f t="shared" si="12"/>
        <v>1013946</v>
      </c>
      <c r="BA110" s="19" t="str">
        <f t="shared" si="13"/>
        <v>ALBUJA RUIZ CESAR UBEN</v>
      </c>
      <c r="BB110" s="19" t="e">
        <f>VLOOKUP(AG110,Cías!$A$1:$E$10000,3,0)</f>
        <v>#N/A</v>
      </c>
      <c r="BC110" s="19"/>
      <c r="BD110" s="19"/>
      <c r="BE110" s="19"/>
      <c r="BF110" s="19"/>
      <c r="BG110" s="19"/>
      <c r="BH110" s="19"/>
      <c r="BI110" s="19"/>
      <c r="BJ110" s="19"/>
    </row>
    <row r="111" spans="1:62" ht="15" x14ac:dyDescent="0.2">
      <c r="A111" s="19" t="s">
        <v>2832</v>
      </c>
      <c r="B111" s="19" t="s">
        <v>1479</v>
      </c>
      <c r="C111" s="43">
        <v>44652</v>
      </c>
      <c r="D111" s="44">
        <v>0.70208333333332995</v>
      </c>
      <c r="E111" s="19" t="s">
        <v>2833</v>
      </c>
      <c r="F111" s="19" t="s">
        <v>2834</v>
      </c>
      <c r="G111" s="19" t="s">
        <v>2835</v>
      </c>
      <c r="H111" s="45">
        <v>2408.4</v>
      </c>
      <c r="I111" s="45">
        <v>2700.32</v>
      </c>
      <c r="J111" s="19" t="s">
        <v>1560</v>
      </c>
      <c r="K111" s="19" t="s">
        <v>2836</v>
      </c>
      <c r="L111" s="19" t="s">
        <v>2837</v>
      </c>
      <c r="M111" s="19" t="s">
        <v>2838</v>
      </c>
      <c r="N111" s="19" t="s">
        <v>2832</v>
      </c>
      <c r="O111" s="19" t="s">
        <v>367</v>
      </c>
      <c r="P111" s="19" t="s">
        <v>368</v>
      </c>
      <c r="Q111" s="46">
        <v>360</v>
      </c>
      <c r="R111" s="19" t="s">
        <v>1544</v>
      </c>
      <c r="S111" s="19" t="s">
        <v>2839</v>
      </c>
      <c r="T111" s="19" t="s">
        <v>2840</v>
      </c>
      <c r="U111" s="19" t="s">
        <v>2841</v>
      </c>
      <c r="V111" s="19" t="s">
        <v>2842</v>
      </c>
      <c r="W111" s="19" t="s">
        <v>1798</v>
      </c>
      <c r="X111" s="19" t="s">
        <v>2843</v>
      </c>
      <c r="Y111" s="19" t="s">
        <v>1800</v>
      </c>
      <c r="Z111" s="19" t="s">
        <v>1801</v>
      </c>
      <c r="AA111" s="46">
        <v>159</v>
      </c>
      <c r="AB111" s="19" t="s">
        <v>548</v>
      </c>
      <c r="AC111" s="19" t="s">
        <v>248</v>
      </c>
      <c r="AD111" s="19" t="s">
        <v>2844</v>
      </c>
      <c r="AE111" s="19" t="s">
        <v>1481</v>
      </c>
      <c r="AF111" s="19" t="s">
        <v>1554</v>
      </c>
      <c r="AG111" s="19" t="s">
        <v>2845</v>
      </c>
      <c r="AH111" s="19" t="s">
        <v>1499</v>
      </c>
      <c r="AI111" s="19" t="s">
        <v>1500</v>
      </c>
      <c r="AJ111" s="45">
        <v>0</v>
      </c>
      <c r="AK111" s="45">
        <v>0</v>
      </c>
      <c r="AL111" s="19" t="s">
        <v>1501</v>
      </c>
      <c r="AM111" s="46">
        <v>27310</v>
      </c>
      <c r="AN111" s="46">
        <v>18050</v>
      </c>
      <c r="AO111" s="46">
        <v>9260</v>
      </c>
      <c r="AP111" s="45">
        <v>208.8</v>
      </c>
      <c r="AQ111" s="45"/>
      <c r="AR111" s="45" t="str">
        <f>IFERROR(VLOOKUP(AB111,'Pedidos marco'!$A$1:$D$10000,4,0)," ")</f>
        <v xml:space="preserve"> </v>
      </c>
      <c r="AS111" s="45">
        <f t="shared" si="7"/>
        <v>1</v>
      </c>
      <c r="AT111" s="45" t="str">
        <f t="shared" si="8"/>
        <v>01</v>
      </c>
      <c r="AU111" s="47">
        <v>18</v>
      </c>
      <c r="AV111" s="19" t="str">
        <f t="shared" si="9"/>
        <v>04 April</v>
      </c>
      <c r="AW111" s="19">
        <f t="shared" si="10"/>
        <v>0.58000000000000007</v>
      </c>
      <c r="AX111" s="19">
        <f t="shared" si="11"/>
        <v>11.600000000000001</v>
      </c>
      <c r="AY111" s="19" t="e">
        <f>VLOOKUP(AG111,Cías!$A$1:$E$10000,5,0)</f>
        <v>#N/A</v>
      </c>
      <c r="AZ111" s="19" t="str">
        <f t="shared" si="12"/>
        <v>1013643</v>
      </c>
      <c r="BA111" s="19" t="str">
        <f t="shared" si="13"/>
        <v>POZO TARUPI MARCELO JAVIER</v>
      </c>
      <c r="BB111" s="19" t="e">
        <f>VLOOKUP(AG111,Cías!$A$1:$E$10000,3,0)</f>
        <v>#N/A</v>
      </c>
      <c r="BC111" s="19"/>
      <c r="BD111" s="19"/>
      <c r="BE111" s="19"/>
      <c r="BF111" s="19"/>
      <c r="BG111" s="19"/>
      <c r="BH111" s="19"/>
      <c r="BI111" s="19"/>
      <c r="BJ111" s="19"/>
    </row>
    <row r="112" spans="1:62" ht="15" x14ac:dyDescent="0.2">
      <c r="A112" s="19" t="s">
        <v>2846</v>
      </c>
      <c r="B112" s="19" t="s">
        <v>1479</v>
      </c>
      <c r="C112" s="43">
        <v>44652</v>
      </c>
      <c r="D112" s="44">
        <v>0.70555555555556004</v>
      </c>
      <c r="E112" s="19" t="s">
        <v>2847</v>
      </c>
      <c r="F112" s="19" t="s">
        <v>2848</v>
      </c>
      <c r="G112" s="19" t="s">
        <v>2849</v>
      </c>
      <c r="H112" s="45">
        <v>3518.41</v>
      </c>
      <c r="I112" s="45">
        <v>3944.87</v>
      </c>
      <c r="J112" s="19" t="s">
        <v>2037</v>
      </c>
      <c r="K112" s="19" t="s">
        <v>2850</v>
      </c>
      <c r="L112" s="19" t="s">
        <v>2851</v>
      </c>
      <c r="M112" s="19" t="s">
        <v>2852</v>
      </c>
      <c r="N112" s="19" t="s">
        <v>2846</v>
      </c>
      <c r="O112" s="19" t="s">
        <v>1823</v>
      </c>
      <c r="P112" s="19" t="s">
        <v>1824</v>
      </c>
      <c r="Q112" s="46">
        <v>31.42</v>
      </c>
      <c r="R112" s="19" t="s">
        <v>1488</v>
      </c>
      <c r="S112" s="19" t="s">
        <v>2853</v>
      </c>
      <c r="T112" s="19" t="s">
        <v>2854</v>
      </c>
      <c r="U112" s="19" t="s">
        <v>2855</v>
      </c>
      <c r="V112" s="19" t="s">
        <v>2856</v>
      </c>
      <c r="W112" s="19" t="s">
        <v>1829</v>
      </c>
      <c r="X112" s="19" t="s">
        <v>2857</v>
      </c>
      <c r="Y112" s="19" t="s">
        <v>1831</v>
      </c>
      <c r="Z112" s="19" t="s">
        <v>1832</v>
      </c>
      <c r="AA112" s="46">
        <v>8</v>
      </c>
      <c r="AB112" s="19" t="s">
        <v>473</v>
      </c>
      <c r="AC112" s="19" t="s">
        <v>96</v>
      </c>
      <c r="AD112" s="19" t="s">
        <v>2858</v>
      </c>
      <c r="AE112" s="19" t="s">
        <v>1481</v>
      </c>
      <c r="AF112" s="19" t="s">
        <v>1497</v>
      </c>
      <c r="AG112" s="19" t="s">
        <v>2859</v>
      </c>
      <c r="AH112" s="19" t="s">
        <v>1499</v>
      </c>
      <c r="AI112" s="19" t="s">
        <v>1500</v>
      </c>
      <c r="AJ112" s="45">
        <v>0</v>
      </c>
      <c r="AK112" s="45">
        <v>0</v>
      </c>
      <c r="AL112" s="19" t="s">
        <v>1517</v>
      </c>
      <c r="AM112" s="46">
        <v>50600</v>
      </c>
      <c r="AN112" s="46">
        <v>31420</v>
      </c>
      <c r="AO112" s="46">
        <v>19180</v>
      </c>
      <c r="AP112" s="45">
        <v>0</v>
      </c>
      <c r="AQ112" s="45"/>
      <c r="AR112" s="45" t="str">
        <f>IFERROR(VLOOKUP(AB112,'Pedidos marco'!$A$1:$D$10000,4,0)," ")</f>
        <v xml:space="preserve"> </v>
      </c>
      <c r="AS112" s="45">
        <f t="shared" si="7"/>
        <v>1</v>
      </c>
      <c r="AT112" s="45" t="str">
        <f t="shared" si="8"/>
        <v>01</v>
      </c>
      <c r="AU112" s="47">
        <v>31.42</v>
      </c>
      <c r="AV112" s="19" t="str">
        <f t="shared" si="9"/>
        <v>04 April</v>
      </c>
      <c r="AW112" s="19">
        <f t="shared" si="10"/>
        <v>0</v>
      </c>
      <c r="AX112" s="19">
        <f t="shared" si="11"/>
        <v>0</v>
      </c>
      <c r="AY112" s="19" t="e">
        <f>VLOOKUP(AG112,Cías!$A$1:$E$10000,5,0)</f>
        <v>#N/A</v>
      </c>
      <c r="AZ112" s="19" t="str">
        <f t="shared" si="12"/>
        <v>1013227</v>
      </c>
      <c r="BA112" s="19" t="str">
        <f t="shared" si="13"/>
        <v>COMPAÑIA DE TRANSPORTE PESADO</v>
      </c>
      <c r="BB112" s="19" t="e">
        <f>VLOOKUP(AG112,Cías!$A$1:$E$10000,3,0)</f>
        <v>#N/A</v>
      </c>
      <c r="BC112" s="19"/>
      <c r="BD112" s="19"/>
      <c r="BE112" s="19"/>
      <c r="BF112" s="19"/>
      <c r="BG112" s="19"/>
      <c r="BH112" s="19"/>
      <c r="BI112" s="19"/>
      <c r="BJ112" s="19"/>
    </row>
    <row r="113" spans="1:62" ht="15" x14ac:dyDescent="0.2">
      <c r="A113" s="19" t="s">
        <v>2860</v>
      </c>
      <c r="B113" s="19" t="s">
        <v>1479</v>
      </c>
      <c r="C113" s="43">
        <v>44652</v>
      </c>
      <c r="D113" s="44">
        <v>0.70625000000000004</v>
      </c>
      <c r="E113" s="19" t="s">
        <v>2861</v>
      </c>
      <c r="F113" s="19" t="s">
        <v>2862</v>
      </c>
      <c r="G113" s="19" t="s">
        <v>2863</v>
      </c>
      <c r="H113" s="45">
        <v>2401.1999999999998</v>
      </c>
      <c r="I113" s="45">
        <v>2692.24</v>
      </c>
      <c r="J113" s="19" t="s">
        <v>1560</v>
      </c>
      <c r="K113" s="19" t="s">
        <v>2864</v>
      </c>
      <c r="L113" s="19" t="s">
        <v>2865</v>
      </c>
      <c r="M113" s="19" t="s">
        <v>2866</v>
      </c>
      <c r="N113" s="19" t="s">
        <v>2860</v>
      </c>
      <c r="O113" s="19" t="s">
        <v>1641</v>
      </c>
      <c r="P113" s="19" t="s">
        <v>1642</v>
      </c>
      <c r="Q113" s="46">
        <v>360</v>
      </c>
      <c r="R113" s="19" t="s">
        <v>1544</v>
      </c>
      <c r="S113" s="19" t="s">
        <v>2867</v>
      </c>
      <c r="T113" s="19" t="s">
        <v>2868</v>
      </c>
      <c r="U113" s="19" t="s">
        <v>2869</v>
      </c>
      <c r="V113" s="19" t="s">
        <v>2870</v>
      </c>
      <c r="W113" s="19" t="s">
        <v>2871</v>
      </c>
      <c r="X113" s="19" t="s">
        <v>2872</v>
      </c>
      <c r="Y113" s="19" t="s">
        <v>2873</v>
      </c>
      <c r="Z113" s="19" t="s">
        <v>2874</v>
      </c>
      <c r="AA113" s="46">
        <v>229</v>
      </c>
      <c r="AB113" s="19" t="s">
        <v>529</v>
      </c>
      <c r="AC113" s="19" t="s">
        <v>210</v>
      </c>
      <c r="AD113" s="19" t="s">
        <v>2875</v>
      </c>
      <c r="AE113" s="19" t="s">
        <v>1481</v>
      </c>
      <c r="AF113" s="19" t="s">
        <v>1554</v>
      </c>
      <c r="AG113" s="19" t="s">
        <v>2876</v>
      </c>
      <c r="AH113" s="19" t="s">
        <v>1499</v>
      </c>
      <c r="AI113" s="19" t="s">
        <v>1500</v>
      </c>
      <c r="AJ113" s="45">
        <v>0</v>
      </c>
      <c r="AK113" s="45">
        <v>0</v>
      </c>
      <c r="AL113" s="19" t="s">
        <v>1501</v>
      </c>
      <c r="AM113" s="46">
        <v>27160</v>
      </c>
      <c r="AN113" s="46">
        <v>18010</v>
      </c>
      <c r="AO113" s="46">
        <v>9150</v>
      </c>
      <c r="AP113" s="45">
        <v>280.8</v>
      </c>
      <c r="AQ113" s="45"/>
      <c r="AR113" s="45" t="str">
        <f>IFERROR(VLOOKUP(AB113,'Pedidos marco'!$A$1:$D$10000,4,0)," ")</f>
        <v xml:space="preserve"> </v>
      </c>
      <c r="AS113" s="45">
        <f t="shared" si="7"/>
        <v>1</v>
      </c>
      <c r="AT113" s="45" t="str">
        <f t="shared" si="8"/>
        <v>01</v>
      </c>
      <c r="AU113" s="47">
        <v>18</v>
      </c>
      <c r="AV113" s="19" t="str">
        <f t="shared" si="9"/>
        <v>04 April</v>
      </c>
      <c r="AW113" s="19">
        <f t="shared" si="10"/>
        <v>0.78</v>
      </c>
      <c r="AX113" s="19">
        <f t="shared" si="11"/>
        <v>15.600000000000001</v>
      </c>
      <c r="AY113" s="19" t="e">
        <f>VLOOKUP(AG113,Cías!$A$1:$E$10000,5,0)</f>
        <v>#N/A</v>
      </c>
      <c r="AZ113" s="19" t="str">
        <f t="shared" si="12"/>
        <v>1013766</v>
      </c>
      <c r="BA113" s="19" t="str">
        <f t="shared" si="13"/>
        <v>MORALES RUIZ EDGAR MAURICIO</v>
      </c>
      <c r="BB113" s="19" t="e">
        <f>VLOOKUP(AG113,Cías!$A$1:$E$10000,3,0)</f>
        <v>#N/A</v>
      </c>
      <c r="BC113" s="19"/>
      <c r="BD113" s="19"/>
      <c r="BE113" s="19"/>
      <c r="BF113" s="19"/>
      <c r="BG113" s="19"/>
      <c r="BH113" s="19"/>
      <c r="BI113" s="19"/>
      <c r="BJ113" s="19"/>
    </row>
    <row r="114" spans="1:62" ht="15" x14ac:dyDescent="0.2">
      <c r="A114" s="19" t="s">
        <v>2877</v>
      </c>
      <c r="B114" s="19" t="s">
        <v>1479</v>
      </c>
      <c r="C114" s="43">
        <v>44652</v>
      </c>
      <c r="D114" s="44">
        <v>0.71111111111111003</v>
      </c>
      <c r="E114" s="19" t="s">
        <v>2878</v>
      </c>
      <c r="F114" s="19" t="s">
        <v>2879</v>
      </c>
      <c r="G114" s="19" t="s">
        <v>2880</v>
      </c>
      <c r="H114" s="45">
        <v>2494.8000000000002</v>
      </c>
      <c r="I114" s="45">
        <v>2797.19</v>
      </c>
      <c r="J114" s="19" t="s">
        <v>1560</v>
      </c>
      <c r="K114" s="19" t="s">
        <v>2881</v>
      </c>
      <c r="L114" s="19" t="s">
        <v>2882</v>
      </c>
      <c r="M114" s="19" t="s">
        <v>2883</v>
      </c>
      <c r="N114" s="19" t="s">
        <v>2877</v>
      </c>
      <c r="O114" s="19" t="s">
        <v>367</v>
      </c>
      <c r="P114" s="19" t="s">
        <v>368</v>
      </c>
      <c r="Q114" s="46">
        <v>360</v>
      </c>
      <c r="R114" s="19" t="s">
        <v>1544</v>
      </c>
      <c r="S114" s="19" t="s">
        <v>2884</v>
      </c>
      <c r="T114" s="19" t="s">
        <v>2885</v>
      </c>
      <c r="U114" s="19" t="s">
        <v>2886</v>
      </c>
      <c r="V114" s="19" t="s">
        <v>2887</v>
      </c>
      <c r="W114" s="19" t="s">
        <v>415</v>
      </c>
      <c r="X114" s="19" t="s">
        <v>2888</v>
      </c>
      <c r="Y114" s="19" t="s">
        <v>2889</v>
      </c>
      <c r="Z114" s="19" t="s">
        <v>2890</v>
      </c>
      <c r="AA114" s="46">
        <v>130</v>
      </c>
      <c r="AB114" s="19" t="s">
        <v>588</v>
      </c>
      <c r="AC114" s="19" t="s">
        <v>333</v>
      </c>
      <c r="AD114" s="19" t="s">
        <v>2891</v>
      </c>
      <c r="AE114" s="19" t="s">
        <v>2892</v>
      </c>
      <c r="AF114" s="19" t="s">
        <v>1554</v>
      </c>
      <c r="AG114" s="19" t="s">
        <v>2893</v>
      </c>
      <c r="AH114" s="19" t="s">
        <v>1499</v>
      </c>
      <c r="AI114" s="19" t="s">
        <v>1500</v>
      </c>
      <c r="AJ114" s="45">
        <v>0</v>
      </c>
      <c r="AK114" s="45">
        <v>0</v>
      </c>
      <c r="AL114" s="19" t="s">
        <v>1501</v>
      </c>
      <c r="AM114" s="46">
        <v>27030</v>
      </c>
      <c r="AN114" s="46">
        <v>18040</v>
      </c>
      <c r="AO114" s="46">
        <v>8990</v>
      </c>
      <c r="AP114" s="45">
        <v>183.6</v>
      </c>
      <c r="AQ114" s="45"/>
      <c r="AR114" s="45" t="str">
        <f>IFERROR(VLOOKUP(AB114,'Pedidos marco'!$A$1:$D$10000,4,0)," ")</f>
        <v xml:space="preserve"> </v>
      </c>
      <c r="AS114" s="45">
        <f t="shared" si="7"/>
        <v>1</v>
      </c>
      <c r="AT114" s="45" t="str">
        <f t="shared" si="8"/>
        <v>01</v>
      </c>
      <c r="AU114" s="47">
        <v>18</v>
      </c>
      <c r="AV114" s="19" t="str">
        <f t="shared" si="9"/>
        <v>04 April</v>
      </c>
      <c r="AW114" s="19">
        <f t="shared" si="10"/>
        <v>0.51</v>
      </c>
      <c r="AX114" s="19">
        <f t="shared" si="11"/>
        <v>10.199999999999999</v>
      </c>
      <c r="AY114" s="19" t="e">
        <f>VLOOKUP(AG114,Cías!$A$1:$E$10000,5,0)</f>
        <v>#N/A</v>
      </c>
      <c r="AZ114" s="19" t="str">
        <f t="shared" si="12"/>
        <v>1021623</v>
      </c>
      <c r="BA114" s="19" t="str">
        <f t="shared" si="13"/>
        <v>VILLARREAL HIGUERA FERNANDO SALVADO</v>
      </c>
      <c r="BB114" s="19" t="e">
        <f>VLOOKUP(AG114,Cías!$A$1:$E$10000,3,0)</f>
        <v>#N/A</v>
      </c>
      <c r="BC114" s="19"/>
      <c r="BD114" s="19"/>
      <c r="BE114" s="19"/>
      <c r="BF114" s="19"/>
      <c r="BG114" s="19"/>
      <c r="BH114" s="19"/>
      <c r="BI114" s="19"/>
      <c r="BJ114" s="19"/>
    </row>
    <row r="115" spans="1:62" ht="15" x14ac:dyDescent="0.2">
      <c r="A115" s="19" t="s">
        <v>2894</v>
      </c>
      <c r="B115" s="19" t="s">
        <v>1479</v>
      </c>
      <c r="C115" s="43">
        <v>44652</v>
      </c>
      <c r="D115" s="44">
        <v>0.71250000000000002</v>
      </c>
      <c r="E115" s="19" t="s">
        <v>2895</v>
      </c>
      <c r="F115" s="19" t="s">
        <v>2896</v>
      </c>
      <c r="G115" s="19" t="s">
        <v>2897</v>
      </c>
      <c r="H115" s="45">
        <v>2287.17</v>
      </c>
      <c r="I115" s="45">
        <v>2564.39</v>
      </c>
      <c r="J115" s="19" t="s">
        <v>1560</v>
      </c>
      <c r="K115" s="19" t="s">
        <v>2898</v>
      </c>
      <c r="L115" s="19" t="s">
        <v>2899</v>
      </c>
      <c r="M115" s="19" t="s">
        <v>2900</v>
      </c>
      <c r="N115" s="19" t="s">
        <v>2894</v>
      </c>
      <c r="O115" s="19" t="s">
        <v>367</v>
      </c>
      <c r="P115" s="19" t="s">
        <v>368</v>
      </c>
      <c r="Q115" s="46">
        <v>360</v>
      </c>
      <c r="R115" s="19" t="s">
        <v>1544</v>
      </c>
      <c r="S115" s="19" t="s">
        <v>1754</v>
      </c>
      <c r="T115" s="19" t="s">
        <v>104</v>
      </c>
      <c r="U115" s="19" t="s">
        <v>2901</v>
      </c>
      <c r="V115" s="19" t="s">
        <v>2902</v>
      </c>
      <c r="W115" s="19" t="s">
        <v>2127</v>
      </c>
      <c r="X115" s="19" t="s">
        <v>2903</v>
      </c>
      <c r="Y115" s="19" t="s">
        <v>2129</v>
      </c>
      <c r="Z115" s="19" t="s">
        <v>2130</v>
      </c>
      <c r="AA115" s="46">
        <v>205</v>
      </c>
      <c r="AB115" s="19" t="s">
        <v>486</v>
      </c>
      <c r="AC115" s="19" t="s">
        <v>121</v>
      </c>
      <c r="AD115" s="19" t="s">
        <v>2904</v>
      </c>
      <c r="AE115" s="19" t="s">
        <v>2905</v>
      </c>
      <c r="AF115" s="19" t="s">
        <v>1554</v>
      </c>
      <c r="AG115" s="19" t="s">
        <v>2906</v>
      </c>
      <c r="AH115" s="19" t="s">
        <v>1499</v>
      </c>
      <c r="AI115" s="19" t="s">
        <v>1500</v>
      </c>
      <c r="AJ115" s="45">
        <v>0</v>
      </c>
      <c r="AK115" s="45">
        <v>0</v>
      </c>
      <c r="AL115" s="19" t="s">
        <v>1501</v>
      </c>
      <c r="AM115" s="46">
        <v>27080</v>
      </c>
      <c r="AN115" s="46">
        <v>18030</v>
      </c>
      <c r="AO115" s="46">
        <v>9050</v>
      </c>
      <c r="AP115" s="45">
        <v>280.8</v>
      </c>
      <c r="AQ115" s="45"/>
      <c r="AR115" s="45" t="str">
        <f>IFERROR(VLOOKUP(AB115,'Pedidos marco'!$A$1:$D$10000,4,0)," ")</f>
        <v xml:space="preserve"> </v>
      </c>
      <c r="AS115" s="45">
        <f t="shared" si="7"/>
        <v>1</v>
      </c>
      <c r="AT115" s="45" t="str">
        <f t="shared" si="8"/>
        <v>01</v>
      </c>
      <c r="AU115" s="47">
        <v>18</v>
      </c>
      <c r="AV115" s="19" t="str">
        <f t="shared" si="9"/>
        <v>04 April</v>
      </c>
      <c r="AW115" s="19">
        <f t="shared" si="10"/>
        <v>0.78</v>
      </c>
      <c r="AX115" s="19">
        <f t="shared" si="11"/>
        <v>15.600000000000001</v>
      </c>
      <c r="AY115" s="19" t="e">
        <f>VLOOKUP(AG115,Cías!$A$1:$E$10000,5,0)</f>
        <v>#N/A</v>
      </c>
      <c r="AZ115" s="19" t="str">
        <f t="shared" si="12"/>
        <v>1023045</v>
      </c>
      <c r="BA115" s="19" t="str">
        <f t="shared" si="13"/>
        <v>ESPINOSA OTAVALO PABLO ANIBAL</v>
      </c>
      <c r="BB115" s="19" t="e">
        <f>VLOOKUP(AG115,Cías!$A$1:$E$10000,3,0)</f>
        <v>#N/A</v>
      </c>
      <c r="BC115" s="19"/>
      <c r="BD115" s="19"/>
      <c r="BE115" s="19"/>
      <c r="BF115" s="19"/>
      <c r="BG115" s="19"/>
      <c r="BH115" s="19"/>
      <c r="BI115" s="19"/>
      <c r="BJ115" s="19"/>
    </row>
    <row r="116" spans="1:62" ht="15" x14ac:dyDescent="0.2">
      <c r="A116" s="19" t="s">
        <v>2907</v>
      </c>
      <c r="B116" s="19" t="s">
        <v>1479</v>
      </c>
      <c r="C116" s="43">
        <v>44652</v>
      </c>
      <c r="D116" s="44">
        <v>0.71666666666667</v>
      </c>
      <c r="E116" s="19" t="s">
        <v>2908</v>
      </c>
      <c r="F116" s="19" t="s">
        <v>2909</v>
      </c>
      <c r="G116" s="19" t="s">
        <v>2910</v>
      </c>
      <c r="H116" s="45">
        <v>2545.1999999999998</v>
      </c>
      <c r="I116" s="45">
        <v>2853.69</v>
      </c>
      <c r="J116" s="19" t="s">
        <v>1560</v>
      </c>
      <c r="K116" s="19" t="s">
        <v>2911</v>
      </c>
      <c r="L116" s="19" t="s">
        <v>2912</v>
      </c>
      <c r="M116" s="19" t="s">
        <v>2913</v>
      </c>
      <c r="N116" s="19" t="s">
        <v>2907</v>
      </c>
      <c r="O116" s="19" t="s">
        <v>1603</v>
      </c>
      <c r="P116" s="19" t="s">
        <v>1604</v>
      </c>
      <c r="Q116" s="46">
        <v>360</v>
      </c>
      <c r="R116" s="19" t="s">
        <v>1544</v>
      </c>
      <c r="S116" s="19" t="s">
        <v>2914</v>
      </c>
      <c r="T116" s="19" t="s">
        <v>2915</v>
      </c>
      <c r="U116" s="19" t="s">
        <v>2916</v>
      </c>
      <c r="V116" s="19" t="s">
        <v>2917</v>
      </c>
      <c r="W116" s="19" t="s">
        <v>2144</v>
      </c>
      <c r="X116" s="19" t="s">
        <v>2918</v>
      </c>
      <c r="Y116" s="19" t="s">
        <v>2146</v>
      </c>
      <c r="Z116" s="19" t="s">
        <v>2147</v>
      </c>
      <c r="AA116" s="46">
        <v>388</v>
      </c>
      <c r="AB116" s="19" t="s">
        <v>474</v>
      </c>
      <c r="AC116" s="19" t="s">
        <v>98</v>
      </c>
      <c r="AD116" s="19" t="s">
        <v>1921</v>
      </c>
      <c r="AE116" s="19" t="s">
        <v>1481</v>
      </c>
      <c r="AF116" s="19" t="s">
        <v>1554</v>
      </c>
      <c r="AG116" s="19" t="s">
        <v>1922</v>
      </c>
      <c r="AH116" s="19" t="s">
        <v>1499</v>
      </c>
      <c r="AI116" s="19" t="s">
        <v>1500</v>
      </c>
      <c r="AJ116" s="45">
        <v>0</v>
      </c>
      <c r="AK116" s="45">
        <v>0</v>
      </c>
      <c r="AL116" s="19" t="s">
        <v>1501</v>
      </c>
      <c r="AM116" s="46">
        <v>27110</v>
      </c>
      <c r="AN116" s="46">
        <v>18010</v>
      </c>
      <c r="AO116" s="46">
        <v>9100</v>
      </c>
      <c r="AP116" s="45">
        <v>381.6</v>
      </c>
      <c r="AQ116" s="45"/>
      <c r="AR116" s="45" t="str">
        <f>IFERROR(VLOOKUP(AB116,'Pedidos marco'!$A$1:$D$10000,4,0)," ")</f>
        <v xml:space="preserve"> </v>
      </c>
      <c r="AS116" s="45">
        <f t="shared" si="7"/>
        <v>1</v>
      </c>
      <c r="AT116" s="45" t="str">
        <f t="shared" si="8"/>
        <v>01</v>
      </c>
      <c r="AU116" s="47">
        <v>18</v>
      </c>
      <c r="AV116" s="19" t="str">
        <f t="shared" si="9"/>
        <v>04 April</v>
      </c>
      <c r="AW116" s="19">
        <f t="shared" si="10"/>
        <v>1.06</v>
      </c>
      <c r="AX116" s="19">
        <f t="shared" si="11"/>
        <v>21.200000000000003</v>
      </c>
      <c r="AY116" s="19" t="e">
        <f>VLOOKUP(AG116,Cías!$A$1:$E$10000,5,0)</f>
        <v>#N/A</v>
      </c>
      <c r="AZ116" s="19" t="str">
        <f t="shared" si="12"/>
        <v>1014104</v>
      </c>
      <c r="BA116" s="19" t="str">
        <f t="shared" si="13"/>
        <v>CORDOVA MEDIAVILLA ANDERSON OMAR</v>
      </c>
      <c r="BB116" s="19" t="e">
        <f>VLOOKUP(AG116,Cías!$A$1:$E$10000,3,0)</f>
        <v>#N/A</v>
      </c>
      <c r="BC116" s="19"/>
      <c r="BD116" s="19"/>
      <c r="BE116" s="19"/>
      <c r="BF116" s="19"/>
      <c r="BG116" s="19"/>
      <c r="BH116" s="19"/>
      <c r="BI116" s="19"/>
      <c r="BJ116" s="19"/>
    </row>
    <row r="117" spans="1:62" ht="15" x14ac:dyDescent="0.2">
      <c r="A117" s="19" t="s">
        <v>2919</v>
      </c>
      <c r="B117" s="19" t="s">
        <v>1479</v>
      </c>
      <c r="C117" s="43">
        <v>44652</v>
      </c>
      <c r="D117" s="44">
        <v>0.72569444444443998</v>
      </c>
      <c r="E117" s="19" t="s">
        <v>2920</v>
      </c>
      <c r="F117" s="19" t="s">
        <v>2921</v>
      </c>
      <c r="G117" s="19" t="s">
        <v>2922</v>
      </c>
      <c r="H117" s="45">
        <v>3210.31</v>
      </c>
      <c r="I117" s="45">
        <v>3599.42</v>
      </c>
      <c r="J117" s="19" t="s">
        <v>1560</v>
      </c>
      <c r="K117" s="19" t="s">
        <v>2923</v>
      </c>
      <c r="L117" s="19" t="s">
        <v>2924</v>
      </c>
      <c r="M117" s="19" t="s">
        <v>2925</v>
      </c>
      <c r="N117" s="19" t="s">
        <v>2919</v>
      </c>
      <c r="O117" s="19" t="s">
        <v>367</v>
      </c>
      <c r="P117" s="19" t="s">
        <v>368</v>
      </c>
      <c r="Q117" s="46">
        <v>480</v>
      </c>
      <c r="R117" s="19" t="s">
        <v>1544</v>
      </c>
      <c r="S117" s="19" t="s">
        <v>1913</v>
      </c>
      <c r="T117" s="19" t="s">
        <v>1914</v>
      </c>
      <c r="U117" s="19" t="s">
        <v>2926</v>
      </c>
      <c r="V117" s="19" t="s">
        <v>2927</v>
      </c>
      <c r="W117" s="19" t="s">
        <v>415</v>
      </c>
      <c r="X117" s="19" t="s">
        <v>2928</v>
      </c>
      <c r="Y117" s="19" t="s">
        <v>2591</v>
      </c>
      <c r="Z117" s="19" t="s">
        <v>2592</v>
      </c>
      <c r="AA117" s="46">
        <v>102</v>
      </c>
      <c r="AB117" s="19" t="s">
        <v>577</v>
      </c>
      <c r="AC117" s="19" t="s">
        <v>311</v>
      </c>
      <c r="AD117" s="19" t="s">
        <v>2929</v>
      </c>
      <c r="AE117" s="19" t="s">
        <v>2930</v>
      </c>
      <c r="AF117" s="19" t="s">
        <v>1719</v>
      </c>
      <c r="AG117" s="19" t="s">
        <v>2931</v>
      </c>
      <c r="AH117" s="19" t="s">
        <v>1499</v>
      </c>
      <c r="AI117" s="19" t="s">
        <v>1500</v>
      </c>
      <c r="AJ117" s="45">
        <v>0</v>
      </c>
      <c r="AK117" s="45">
        <v>0</v>
      </c>
      <c r="AL117" s="19" t="s">
        <v>1501</v>
      </c>
      <c r="AM117" s="46">
        <v>39060</v>
      </c>
      <c r="AN117" s="46">
        <v>24040</v>
      </c>
      <c r="AO117" s="46">
        <v>15020</v>
      </c>
      <c r="AP117" s="45">
        <v>206.4</v>
      </c>
      <c r="AQ117" s="45"/>
      <c r="AR117" s="45" t="str">
        <f>IFERROR(VLOOKUP(AB117,'Pedidos marco'!$A$1:$D$10000,4,0)," ")</f>
        <v xml:space="preserve"> </v>
      </c>
      <c r="AS117" s="45">
        <f t="shared" si="7"/>
        <v>1</v>
      </c>
      <c r="AT117" s="45" t="str">
        <f t="shared" si="8"/>
        <v>01</v>
      </c>
      <c r="AU117" s="47">
        <v>24</v>
      </c>
      <c r="AV117" s="19" t="str">
        <f t="shared" si="9"/>
        <v>04 April</v>
      </c>
      <c r="AW117" s="19">
        <f t="shared" si="10"/>
        <v>0.43</v>
      </c>
      <c r="AX117" s="19">
        <f t="shared" si="11"/>
        <v>8.6</v>
      </c>
      <c r="AY117" s="19" t="e">
        <f>VLOOKUP(AG117,Cías!$A$1:$E$10000,5,0)</f>
        <v>#N/A</v>
      </c>
      <c r="AZ117" s="19" t="str">
        <f t="shared" si="12"/>
        <v>1014266</v>
      </c>
      <c r="BA117" s="19" t="str">
        <f t="shared" si="13"/>
        <v>TRANSBOSNA CIA. LTDA.</v>
      </c>
      <c r="BB117" s="19" t="e">
        <f>VLOOKUP(AG117,Cías!$A$1:$E$10000,3,0)</f>
        <v>#N/A</v>
      </c>
      <c r="BC117" s="19"/>
      <c r="BD117" s="19"/>
      <c r="BE117" s="19"/>
      <c r="BF117" s="19"/>
      <c r="BG117" s="19"/>
      <c r="BH117" s="19"/>
      <c r="BI117" s="19"/>
      <c r="BJ117" s="19"/>
    </row>
    <row r="118" spans="1:62" ht="15" x14ac:dyDescent="0.2">
      <c r="A118" s="19" t="s">
        <v>2932</v>
      </c>
      <c r="B118" s="19" t="s">
        <v>1479</v>
      </c>
      <c r="C118" s="43">
        <v>44652</v>
      </c>
      <c r="D118" s="44">
        <v>0.73055555555555995</v>
      </c>
      <c r="E118" s="19" t="s">
        <v>2933</v>
      </c>
      <c r="F118" s="19" t="s">
        <v>2934</v>
      </c>
      <c r="G118" s="19" t="s">
        <v>2935</v>
      </c>
      <c r="H118" s="45">
        <v>2240.6</v>
      </c>
      <c r="I118" s="45">
        <v>2512.17</v>
      </c>
      <c r="J118" s="19" t="s">
        <v>1560</v>
      </c>
      <c r="K118" s="19" t="s">
        <v>2936</v>
      </c>
      <c r="L118" s="19" t="s">
        <v>2937</v>
      </c>
      <c r="M118" s="19" t="s">
        <v>2938</v>
      </c>
      <c r="N118" s="19" t="s">
        <v>2932</v>
      </c>
      <c r="O118" s="19" t="s">
        <v>1603</v>
      </c>
      <c r="P118" s="19" t="s">
        <v>1604</v>
      </c>
      <c r="Q118" s="46">
        <v>340</v>
      </c>
      <c r="R118" s="19" t="s">
        <v>1544</v>
      </c>
      <c r="S118" s="19" t="s">
        <v>2939</v>
      </c>
      <c r="T118" s="19" t="s">
        <v>2940</v>
      </c>
      <c r="U118" s="19" t="s">
        <v>2941</v>
      </c>
      <c r="V118" s="19" t="s">
        <v>2942</v>
      </c>
      <c r="W118" s="19" t="s">
        <v>1646</v>
      </c>
      <c r="X118" s="19" t="s">
        <v>2943</v>
      </c>
      <c r="Y118" s="19" t="s">
        <v>1648</v>
      </c>
      <c r="Z118" s="19" t="s">
        <v>1649</v>
      </c>
      <c r="AA118" s="46">
        <v>330</v>
      </c>
      <c r="AB118" s="19" t="s">
        <v>470</v>
      </c>
      <c r="AC118" s="19" t="s">
        <v>90</v>
      </c>
      <c r="AD118" s="19" t="s">
        <v>2944</v>
      </c>
      <c r="AE118" s="19" t="s">
        <v>2945</v>
      </c>
      <c r="AF118" s="19" t="s">
        <v>1554</v>
      </c>
      <c r="AG118" s="19" t="s">
        <v>2946</v>
      </c>
      <c r="AH118" s="19" t="s">
        <v>1499</v>
      </c>
      <c r="AI118" s="19" t="s">
        <v>1500</v>
      </c>
      <c r="AJ118" s="45">
        <v>0</v>
      </c>
      <c r="AK118" s="45">
        <v>0</v>
      </c>
      <c r="AL118" s="19" t="s">
        <v>1501</v>
      </c>
      <c r="AM118" s="46">
        <v>26740</v>
      </c>
      <c r="AN118" s="46">
        <v>17010</v>
      </c>
      <c r="AO118" s="46">
        <v>9730</v>
      </c>
      <c r="AP118" s="45">
        <v>452.2</v>
      </c>
      <c r="AQ118" s="45"/>
      <c r="AR118" s="45" t="str">
        <f>IFERROR(VLOOKUP(AB118,'Pedidos marco'!$A$1:$D$10000,4,0)," ")</f>
        <v xml:space="preserve"> </v>
      </c>
      <c r="AS118" s="45">
        <f t="shared" si="7"/>
        <v>1</v>
      </c>
      <c r="AT118" s="45" t="str">
        <f t="shared" si="8"/>
        <v>01</v>
      </c>
      <c r="AU118" s="47">
        <v>17</v>
      </c>
      <c r="AV118" s="19" t="str">
        <f t="shared" si="9"/>
        <v>04 April</v>
      </c>
      <c r="AW118" s="19">
        <f t="shared" si="10"/>
        <v>1.33</v>
      </c>
      <c r="AX118" s="19">
        <f t="shared" si="11"/>
        <v>26.599999999999998</v>
      </c>
      <c r="AY118" s="19" t="e">
        <f>VLOOKUP(AG118,Cías!$A$1:$E$10000,5,0)</f>
        <v>#N/A</v>
      </c>
      <c r="AZ118" s="19" t="str">
        <f t="shared" si="12"/>
        <v>1018470</v>
      </c>
      <c r="BA118" s="19" t="str">
        <f t="shared" si="13"/>
        <v>COMERCIAL LOS NEVADOS</v>
      </c>
      <c r="BB118" s="19" t="e">
        <f>VLOOKUP(AG118,Cías!$A$1:$E$10000,3,0)</f>
        <v>#N/A</v>
      </c>
      <c r="BC118" s="19"/>
      <c r="BD118" s="19"/>
      <c r="BE118" s="19"/>
      <c r="BF118" s="19"/>
      <c r="BG118" s="19"/>
      <c r="BH118" s="19"/>
      <c r="BI118" s="19"/>
      <c r="BJ118" s="19"/>
    </row>
    <row r="119" spans="1:62" ht="15" x14ac:dyDescent="0.2">
      <c r="A119" s="19" t="s">
        <v>2947</v>
      </c>
      <c r="B119" s="19" t="s">
        <v>1479</v>
      </c>
      <c r="C119" s="43">
        <v>44652</v>
      </c>
      <c r="D119" s="44">
        <v>0.73680555555556004</v>
      </c>
      <c r="E119" s="19" t="s">
        <v>2948</v>
      </c>
      <c r="F119" s="19" t="s">
        <v>2949</v>
      </c>
      <c r="G119" s="19" t="s">
        <v>2950</v>
      </c>
      <c r="H119" s="45">
        <v>4019.4</v>
      </c>
      <c r="I119" s="45">
        <v>4506.58</v>
      </c>
      <c r="J119" s="19" t="s">
        <v>1560</v>
      </c>
      <c r="K119" s="19" t="s">
        <v>2951</v>
      </c>
      <c r="L119" s="19" t="s">
        <v>2952</v>
      </c>
      <c r="M119" s="19" t="s">
        <v>2953</v>
      </c>
      <c r="N119" s="19" t="s">
        <v>2947</v>
      </c>
      <c r="O119" s="19" t="s">
        <v>1641</v>
      </c>
      <c r="P119" s="19" t="s">
        <v>1642</v>
      </c>
      <c r="Q119" s="46">
        <v>660</v>
      </c>
      <c r="R119" s="19" t="s">
        <v>1544</v>
      </c>
      <c r="S119" s="19" t="s">
        <v>1736</v>
      </c>
      <c r="T119" s="19" t="s">
        <v>1737</v>
      </c>
      <c r="U119" s="19" t="s">
        <v>2954</v>
      </c>
      <c r="V119" s="19" t="s">
        <v>2955</v>
      </c>
      <c r="W119" s="19" t="s">
        <v>1492</v>
      </c>
      <c r="X119" s="19" t="s">
        <v>2956</v>
      </c>
      <c r="Y119" s="19" t="s">
        <v>1494</v>
      </c>
      <c r="Z119" s="19" t="s">
        <v>1495</v>
      </c>
      <c r="AA119" s="46">
        <v>247</v>
      </c>
      <c r="AB119" s="19" t="s">
        <v>526</v>
      </c>
      <c r="AC119" s="19" t="s">
        <v>204</v>
      </c>
      <c r="AD119" s="19" t="s">
        <v>2957</v>
      </c>
      <c r="AE119" s="19" t="s">
        <v>2958</v>
      </c>
      <c r="AF119" s="19" t="s">
        <v>1592</v>
      </c>
      <c r="AG119" s="19" t="s">
        <v>2959</v>
      </c>
      <c r="AH119" s="19" t="s">
        <v>1499</v>
      </c>
      <c r="AI119" s="19" t="s">
        <v>1500</v>
      </c>
      <c r="AJ119" s="45">
        <v>0</v>
      </c>
      <c r="AK119" s="45">
        <v>0</v>
      </c>
      <c r="AL119" s="19" t="s">
        <v>1501</v>
      </c>
      <c r="AM119" s="46">
        <v>50130</v>
      </c>
      <c r="AN119" s="46">
        <v>33040</v>
      </c>
      <c r="AO119" s="46">
        <v>17090</v>
      </c>
      <c r="AP119" s="45">
        <v>554.4</v>
      </c>
      <c r="AQ119" s="45"/>
      <c r="AR119" s="45" t="str">
        <f>IFERROR(VLOOKUP(AB119,'Pedidos marco'!$A$1:$D$10000,4,0)," ")</f>
        <v xml:space="preserve"> </v>
      </c>
      <c r="AS119" s="45">
        <f t="shared" si="7"/>
        <v>1</v>
      </c>
      <c r="AT119" s="45" t="str">
        <f t="shared" si="8"/>
        <v>01</v>
      </c>
      <c r="AU119" s="47">
        <v>33</v>
      </c>
      <c r="AV119" s="19" t="str">
        <f t="shared" si="9"/>
        <v>04 April</v>
      </c>
      <c r="AW119" s="19">
        <f t="shared" si="10"/>
        <v>0.84</v>
      </c>
      <c r="AX119" s="19">
        <f t="shared" si="11"/>
        <v>16.8</v>
      </c>
      <c r="AY119" s="19" t="e">
        <f>VLOOKUP(AG119,Cías!$A$1:$E$10000,5,0)</f>
        <v>#N/A</v>
      </c>
      <c r="AZ119" s="19" t="str">
        <f t="shared" si="12"/>
        <v>1013799</v>
      </c>
      <c r="BA119" s="19" t="str">
        <f t="shared" si="13"/>
        <v>MONTEROS REYES ROBERTH ESTEBAN</v>
      </c>
      <c r="BB119" s="19" t="e">
        <f>VLOOKUP(AG119,Cías!$A$1:$E$10000,3,0)</f>
        <v>#N/A</v>
      </c>
      <c r="BC119" s="19"/>
      <c r="BD119" s="19"/>
      <c r="BE119" s="19"/>
      <c r="BF119" s="19"/>
      <c r="BG119" s="19"/>
      <c r="BH119" s="19"/>
      <c r="BI119" s="19"/>
      <c r="BJ119" s="19"/>
    </row>
    <row r="120" spans="1:62" ht="15" x14ac:dyDescent="0.2">
      <c r="A120" s="19" t="s">
        <v>2960</v>
      </c>
      <c r="B120" s="19" t="s">
        <v>1479</v>
      </c>
      <c r="C120" s="43">
        <v>44652</v>
      </c>
      <c r="D120" s="44">
        <v>0.73750000000000004</v>
      </c>
      <c r="E120" s="19" t="s">
        <v>2961</v>
      </c>
      <c r="F120" s="19" t="s">
        <v>2962</v>
      </c>
      <c r="G120" s="19" t="s">
        <v>2963</v>
      </c>
      <c r="H120" s="45">
        <v>1708.8</v>
      </c>
      <c r="I120" s="45">
        <v>1915.92</v>
      </c>
      <c r="J120" s="19" t="s">
        <v>1560</v>
      </c>
      <c r="K120" s="19" t="s">
        <v>2964</v>
      </c>
      <c r="L120" s="19" t="s">
        <v>2965</v>
      </c>
      <c r="M120" s="19" t="s">
        <v>2966</v>
      </c>
      <c r="N120" s="19" t="s">
        <v>2960</v>
      </c>
      <c r="O120" s="19" t="s">
        <v>371</v>
      </c>
      <c r="P120" s="19" t="s">
        <v>372</v>
      </c>
      <c r="Q120" s="46">
        <v>240</v>
      </c>
      <c r="R120" s="19" t="s">
        <v>1544</v>
      </c>
      <c r="S120" s="19" t="s">
        <v>2967</v>
      </c>
      <c r="T120" s="19" t="s">
        <v>2968</v>
      </c>
      <c r="U120" s="19" t="s">
        <v>2969</v>
      </c>
      <c r="V120" s="19" t="s">
        <v>2970</v>
      </c>
      <c r="W120" s="19" t="s">
        <v>1917</v>
      </c>
      <c r="X120" s="19" t="s">
        <v>2971</v>
      </c>
      <c r="Y120" s="19" t="s">
        <v>1946</v>
      </c>
      <c r="Z120" s="19" t="s">
        <v>1947</v>
      </c>
      <c r="AA120" s="46">
        <v>15</v>
      </c>
      <c r="AB120" s="19" t="s">
        <v>451</v>
      </c>
      <c r="AC120" s="19" t="s">
        <v>49</v>
      </c>
      <c r="AD120" s="19" t="s">
        <v>2972</v>
      </c>
      <c r="AE120" s="19" t="s">
        <v>2973</v>
      </c>
      <c r="AF120" s="19" t="s">
        <v>1554</v>
      </c>
      <c r="AG120" s="19" t="s">
        <v>2974</v>
      </c>
      <c r="AH120" s="19" t="s">
        <v>1499</v>
      </c>
      <c r="AI120" s="19" t="s">
        <v>1500</v>
      </c>
      <c r="AJ120" s="45">
        <v>0</v>
      </c>
      <c r="AK120" s="45">
        <v>0</v>
      </c>
      <c r="AL120" s="19" t="s">
        <v>1501</v>
      </c>
      <c r="AM120" s="46">
        <v>16646.667000000001</v>
      </c>
      <c r="AN120" s="46">
        <v>12046.666999999999</v>
      </c>
      <c r="AO120" s="46">
        <v>4600</v>
      </c>
      <c r="AP120" s="45">
        <v>36</v>
      </c>
      <c r="AQ120" s="45"/>
      <c r="AR120" s="45" t="str">
        <f>IFERROR(VLOOKUP(AB120,'Pedidos marco'!$A$1:$D$10000,4,0)," ")</f>
        <v xml:space="preserve"> </v>
      </c>
      <c r="AS120" s="45">
        <f t="shared" si="7"/>
        <v>1</v>
      </c>
      <c r="AT120" s="45" t="str">
        <f t="shared" si="8"/>
        <v>01</v>
      </c>
      <c r="AU120" s="47">
        <v>12</v>
      </c>
      <c r="AV120" s="19" t="str">
        <f t="shared" si="9"/>
        <v>04 April</v>
      </c>
      <c r="AW120" s="19">
        <f t="shared" si="10"/>
        <v>0.15</v>
      </c>
      <c r="AX120" s="19">
        <f t="shared" si="11"/>
        <v>3</v>
      </c>
      <c r="AY120" s="19" t="e">
        <f>VLOOKUP(AG120,Cías!$A$1:$E$10000,5,0)</f>
        <v>#N/A</v>
      </c>
      <c r="AZ120" s="19" t="str">
        <f t="shared" si="12"/>
        <v>10005626</v>
      </c>
      <c r="BA120" s="19" t="str">
        <f t="shared" si="13"/>
        <v>BENALCAZAR DE LA CRUZ CRISTIAN ROBE</v>
      </c>
      <c r="BB120" s="19" t="e">
        <f>VLOOKUP(AG120,Cías!$A$1:$E$10000,3,0)</f>
        <v>#N/A</v>
      </c>
      <c r="BC120" s="19"/>
      <c r="BD120" s="19"/>
      <c r="BE120" s="19"/>
      <c r="BF120" s="19"/>
      <c r="BG120" s="19"/>
      <c r="BH120" s="19"/>
      <c r="BI120" s="19"/>
      <c r="BJ120" s="19"/>
    </row>
    <row r="121" spans="1:62" ht="15" x14ac:dyDescent="0.2">
      <c r="A121" s="19" t="s">
        <v>2960</v>
      </c>
      <c r="B121" s="19" t="s">
        <v>1479</v>
      </c>
      <c r="C121" s="43">
        <v>44652</v>
      </c>
      <c r="D121" s="44">
        <v>0.73750000000000004</v>
      </c>
      <c r="E121" s="19" t="s">
        <v>2975</v>
      </c>
      <c r="F121" s="19" t="s">
        <v>2976</v>
      </c>
      <c r="G121" s="19" t="s">
        <v>2977</v>
      </c>
      <c r="H121" s="45">
        <v>844.8</v>
      </c>
      <c r="I121" s="45">
        <v>947.2</v>
      </c>
      <c r="J121" s="19" t="s">
        <v>1560</v>
      </c>
      <c r="K121" s="19" t="s">
        <v>2964</v>
      </c>
      <c r="L121" s="19" t="s">
        <v>2978</v>
      </c>
      <c r="M121" s="19" t="s">
        <v>2979</v>
      </c>
      <c r="N121" s="19" t="s">
        <v>2960</v>
      </c>
      <c r="O121" s="19" t="s">
        <v>367</v>
      </c>
      <c r="P121" s="19" t="s">
        <v>368</v>
      </c>
      <c r="Q121" s="46">
        <v>120</v>
      </c>
      <c r="R121" s="19" t="s">
        <v>1544</v>
      </c>
      <c r="S121" s="19" t="s">
        <v>2967</v>
      </c>
      <c r="T121" s="19" t="s">
        <v>2968</v>
      </c>
      <c r="U121" s="19" t="s">
        <v>2969</v>
      </c>
      <c r="V121" s="19" t="s">
        <v>2970</v>
      </c>
      <c r="W121" s="19" t="s">
        <v>1917</v>
      </c>
      <c r="X121" s="19" t="s">
        <v>2971</v>
      </c>
      <c r="Y121" s="19" t="s">
        <v>1946</v>
      </c>
      <c r="Z121" s="19" t="s">
        <v>1947</v>
      </c>
      <c r="AA121" s="46">
        <v>15</v>
      </c>
      <c r="AB121" s="19" t="s">
        <v>451</v>
      </c>
      <c r="AC121" s="19" t="s">
        <v>49</v>
      </c>
      <c r="AD121" s="19" t="s">
        <v>2972</v>
      </c>
      <c r="AE121" s="19" t="s">
        <v>2973</v>
      </c>
      <c r="AF121" s="19" t="s">
        <v>1554</v>
      </c>
      <c r="AG121" s="19" t="s">
        <v>2974</v>
      </c>
      <c r="AH121" s="19" t="s">
        <v>1499</v>
      </c>
      <c r="AI121" s="19" t="s">
        <v>1500</v>
      </c>
      <c r="AJ121" s="45">
        <v>0</v>
      </c>
      <c r="AK121" s="45">
        <v>0</v>
      </c>
      <c r="AL121" s="19" t="s">
        <v>1501</v>
      </c>
      <c r="AM121" s="46">
        <v>10623.333000000001</v>
      </c>
      <c r="AN121" s="46">
        <v>6023.3329999999996</v>
      </c>
      <c r="AO121" s="46">
        <v>4600</v>
      </c>
      <c r="AP121" s="45">
        <v>18</v>
      </c>
      <c r="AQ121" s="45"/>
      <c r="AR121" s="45" t="str">
        <f>IFERROR(VLOOKUP(AB121,'Pedidos marco'!$A$1:$D$10000,4,0)," ")</f>
        <v xml:space="preserve"> </v>
      </c>
      <c r="AS121" s="45">
        <f t="shared" si="7"/>
        <v>1</v>
      </c>
      <c r="AT121" s="45" t="str">
        <f t="shared" si="8"/>
        <v>01</v>
      </c>
      <c r="AU121" s="47">
        <v>6</v>
      </c>
      <c r="AV121" s="19" t="str">
        <f t="shared" si="9"/>
        <v>04 April</v>
      </c>
      <c r="AW121" s="19">
        <f t="shared" si="10"/>
        <v>0.15</v>
      </c>
      <c r="AX121" s="19">
        <f t="shared" si="11"/>
        <v>3</v>
      </c>
      <c r="AY121" s="19" t="e">
        <f>VLOOKUP(AG121,Cías!$A$1:$E$10000,5,0)</f>
        <v>#N/A</v>
      </c>
      <c r="AZ121" s="19" t="str">
        <f t="shared" si="12"/>
        <v>10005626</v>
      </c>
      <c r="BA121" s="19" t="str">
        <f t="shared" si="13"/>
        <v>BENALCAZAR DE LA CRUZ CRISTIAN ROBE</v>
      </c>
      <c r="BB121" s="19" t="e">
        <f>VLOOKUP(AG121,Cías!$A$1:$E$10000,3,0)</f>
        <v>#N/A</v>
      </c>
      <c r="BC121" s="19"/>
      <c r="BD121" s="19"/>
      <c r="BE121" s="19"/>
      <c r="BF121" s="19"/>
      <c r="BG121" s="19"/>
      <c r="BH121" s="19"/>
      <c r="BI121" s="19"/>
      <c r="BJ121" s="19"/>
    </row>
    <row r="122" spans="1:62" ht="15" x14ac:dyDescent="0.2">
      <c r="A122" s="19" t="s">
        <v>2980</v>
      </c>
      <c r="B122" s="19" t="s">
        <v>1479</v>
      </c>
      <c r="C122" s="43">
        <v>44652</v>
      </c>
      <c r="D122" s="44">
        <v>0.73958333333333004</v>
      </c>
      <c r="E122" s="19" t="s">
        <v>2981</v>
      </c>
      <c r="F122" s="19" t="s">
        <v>2982</v>
      </c>
      <c r="G122" s="19" t="s">
        <v>2983</v>
      </c>
      <c r="H122" s="45">
        <v>2351</v>
      </c>
      <c r="I122" s="45">
        <v>2635.96</v>
      </c>
      <c r="J122" s="19" t="s">
        <v>1560</v>
      </c>
      <c r="K122" s="19" t="s">
        <v>2984</v>
      </c>
      <c r="L122" s="19" t="s">
        <v>2985</v>
      </c>
      <c r="M122" s="19" t="s">
        <v>2986</v>
      </c>
      <c r="N122" s="19" t="s">
        <v>2980</v>
      </c>
      <c r="O122" s="19" t="s">
        <v>367</v>
      </c>
      <c r="P122" s="19" t="s">
        <v>368</v>
      </c>
      <c r="Q122" s="46">
        <v>360</v>
      </c>
      <c r="R122" s="19" t="s">
        <v>1544</v>
      </c>
      <c r="S122" s="19" t="s">
        <v>2987</v>
      </c>
      <c r="T122" s="19" t="s">
        <v>2988</v>
      </c>
      <c r="U122" s="19" t="s">
        <v>2989</v>
      </c>
      <c r="V122" s="19" t="s">
        <v>2990</v>
      </c>
      <c r="W122" s="19" t="s">
        <v>1548</v>
      </c>
      <c r="X122" s="19" t="s">
        <v>2991</v>
      </c>
      <c r="Y122" s="19" t="s">
        <v>1684</v>
      </c>
      <c r="Z122" s="19" t="s">
        <v>1685</v>
      </c>
      <c r="AA122" s="46">
        <v>198</v>
      </c>
      <c r="AB122" s="19" t="s">
        <v>562</v>
      </c>
      <c r="AC122" s="19" t="s">
        <v>277</v>
      </c>
      <c r="AD122" s="19" t="s">
        <v>2371</v>
      </c>
      <c r="AE122" s="19" t="s">
        <v>1481</v>
      </c>
      <c r="AF122" s="19" t="s">
        <v>1554</v>
      </c>
      <c r="AG122" s="19" t="s">
        <v>2372</v>
      </c>
      <c r="AH122" s="19" t="s">
        <v>1499</v>
      </c>
      <c r="AI122" s="19" t="s">
        <v>1500</v>
      </c>
      <c r="AJ122" s="45">
        <v>0</v>
      </c>
      <c r="AK122" s="45">
        <v>0</v>
      </c>
      <c r="AL122" s="19" t="s">
        <v>1501</v>
      </c>
      <c r="AM122" s="46">
        <v>27180</v>
      </c>
      <c r="AN122" s="46">
        <v>18040</v>
      </c>
      <c r="AO122" s="46">
        <v>9140</v>
      </c>
      <c r="AP122" s="45">
        <v>266.39999999999998</v>
      </c>
      <c r="AQ122" s="45"/>
      <c r="AR122" s="45" t="str">
        <f>IFERROR(VLOOKUP(AB122,'Pedidos marco'!$A$1:$D$10000,4,0)," ")</f>
        <v xml:space="preserve"> </v>
      </c>
      <c r="AS122" s="45">
        <f t="shared" si="7"/>
        <v>1</v>
      </c>
      <c r="AT122" s="45" t="str">
        <f t="shared" si="8"/>
        <v>01</v>
      </c>
      <c r="AU122" s="47">
        <v>18</v>
      </c>
      <c r="AV122" s="19" t="str">
        <f t="shared" si="9"/>
        <v>04 April</v>
      </c>
      <c r="AW122" s="19">
        <f t="shared" si="10"/>
        <v>0.74</v>
      </c>
      <c r="AX122" s="19">
        <f t="shared" si="11"/>
        <v>14.799999999999999</v>
      </c>
      <c r="AY122" s="19" t="e">
        <f>VLOOKUP(AG122,Cías!$A$1:$E$10000,5,0)</f>
        <v>#N/A</v>
      </c>
      <c r="AZ122" s="19" t="str">
        <f t="shared" si="12"/>
        <v>1013597</v>
      </c>
      <c r="BA122" s="19" t="str">
        <f t="shared" si="13"/>
        <v>RUIZ RUIZ EDISON FRANKLIN</v>
      </c>
      <c r="BB122" s="19" t="e">
        <f>VLOOKUP(AG122,Cías!$A$1:$E$10000,3,0)</f>
        <v>#N/A</v>
      </c>
      <c r="BC122" s="19"/>
      <c r="BD122" s="19"/>
      <c r="BE122" s="19"/>
      <c r="BF122" s="19"/>
      <c r="BG122" s="19"/>
      <c r="BH122" s="19"/>
      <c r="BI122" s="19"/>
      <c r="BJ122" s="19"/>
    </row>
    <row r="123" spans="1:62" ht="15" x14ac:dyDescent="0.2">
      <c r="A123" s="19" t="s">
        <v>2992</v>
      </c>
      <c r="B123" s="19" t="s">
        <v>1479</v>
      </c>
      <c r="C123" s="43">
        <v>44652</v>
      </c>
      <c r="D123" s="44">
        <v>0.74097222222222003</v>
      </c>
      <c r="E123" s="19" t="s">
        <v>2993</v>
      </c>
      <c r="F123" s="19" t="s">
        <v>1481</v>
      </c>
      <c r="G123" s="19" t="s">
        <v>1481</v>
      </c>
      <c r="H123" s="45">
        <v>0</v>
      </c>
      <c r="I123" s="45">
        <v>0</v>
      </c>
      <c r="J123" s="19" t="s">
        <v>1482</v>
      </c>
      <c r="K123" s="19" t="s">
        <v>2994</v>
      </c>
      <c r="L123" s="19" t="s">
        <v>2995</v>
      </c>
      <c r="M123" s="19" t="s">
        <v>2996</v>
      </c>
      <c r="N123" s="19" t="s">
        <v>2992</v>
      </c>
      <c r="O123" s="19" t="s">
        <v>1486</v>
      </c>
      <c r="P123" s="19" t="s">
        <v>1487</v>
      </c>
      <c r="Q123" s="46">
        <v>32.76</v>
      </c>
      <c r="R123" s="19" t="s">
        <v>1488</v>
      </c>
      <c r="S123" s="19" t="s">
        <v>2997</v>
      </c>
      <c r="T123" s="19" t="s">
        <v>2998</v>
      </c>
      <c r="U123" s="19" t="s">
        <v>2999</v>
      </c>
      <c r="V123" s="19" t="s">
        <v>3000</v>
      </c>
      <c r="W123" s="19" t="s">
        <v>1586</v>
      </c>
      <c r="X123" s="19" t="s">
        <v>3001</v>
      </c>
      <c r="Y123" s="19" t="s">
        <v>1588</v>
      </c>
      <c r="Z123" s="19" t="s">
        <v>1589</v>
      </c>
      <c r="AA123" s="46">
        <v>250</v>
      </c>
      <c r="AB123" s="19" t="s">
        <v>528</v>
      </c>
      <c r="AC123" s="19" t="s">
        <v>208</v>
      </c>
      <c r="AD123" s="19" t="s">
        <v>3002</v>
      </c>
      <c r="AE123" s="19" t="s">
        <v>1481</v>
      </c>
      <c r="AF123" s="19" t="s">
        <v>1497</v>
      </c>
      <c r="AG123" s="19" t="s">
        <v>3003</v>
      </c>
      <c r="AH123" s="19" t="s">
        <v>1499</v>
      </c>
      <c r="AI123" s="19" t="s">
        <v>1500</v>
      </c>
      <c r="AJ123" s="45">
        <v>0</v>
      </c>
      <c r="AK123" s="45">
        <v>0</v>
      </c>
      <c r="AL123" s="19" t="s">
        <v>1501</v>
      </c>
      <c r="AM123" s="46">
        <v>52580</v>
      </c>
      <c r="AN123" s="46">
        <v>32760</v>
      </c>
      <c r="AO123" s="46">
        <v>19820</v>
      </c>
      <c r="AP123" s="45">
        <v>473.71</v>
      </c>
      <c r="AQ123" s="45"/>
      <c r="AR123" s="45" t="str">
        <f>IFERROR(VLOOKUP(AB123,'Pedidos marco'!$A$1:$D$10000,4,0)," ")</f>
        <v xml:space="preserve"> </v>
      </c>
      <c r="AS123" s="45">
        <f t="shared" si="7"/>
        <v>1</v>
      </c>
      <c r="AT123" s="45" t="str">
        <f t="shared" si="8"/>
        <v>01</v>
      </c>
      <c r="AU123" s="47">
        <v>32.76</v>
      </c>
      <c r="AV123" s="19" t="str">
        <f t="shared" si="9"/>
        <v>04 April</v>
      </c>
      <c r="AW123" s="19">
        <f t="shared" si="10"/>
        <v>14.460012210012211</v>
      </c>
      <c r="AX123" s="19">
        <f t="shared" si="11"/>
        <v>14.460012210012211</v>
      </c>
      <c r="AY123" s="19" t="e">
        <f>VLOOKUP(AG123,Cías!$A$1:$E$10000,5,0)</f>
        <v>#N/A</v>
      </c>
      <c r="AZ123" s="19" t="str">
        <f t="shared" si="12"/>
        <v>1021830</v>
      </c>
      <c r="BA123" s="19" t="str">
        <f t="shared" si="13"/>
        <v>MORALES GARZON CHRISTIAN SANTIAGO</v>
      </c>
      <c r="BB123" s="19" t="e">
        <f>VLOOKUP(AG123,Cías!$A$1:$E$10000,3,0)</f>
        <v>#N/A</v>
      </c>
      <c r="BC123" s="19"/>
      <c r="BD123" s="19"/>
      <c r="BE123" s="19"/>
      <c r="BF123" s="19"/>
      <c r="BG123" s="19"/>
      <c r="BH123" s="19"/>
      <c r="BI123" s="19"/>
      <c r="BJ123" s="19"/>
    </row>
    <row r="124" spans="1:62" ht="15" x14ac:dyDescent="0.2">
      <c r="A124" s="19" t="s">
        <v>3004</v>
      </c>
      <c r="B124" s="19" t="s">
        <v>1479</v>
      </c>
      <c r="C124" s="43">
        <v>44652</v>
      </c>
      <c r="D124" s="44">
        <v>0.74444444444444002</v>
      </c>
      <c r="E124" s="19" t="s">
        <v>3005</v>
      </c>
      <c r="F124" s="19" t="s">
        <v>3006</v>
      </c>
      <c r="G124" s="19" t="s">
        <v>3007</v>
      </c>
      <c r="H124" s="45">
        <v>2287.17</v>
      </c>
      <c r="I124" s="45">
        <v>2564.39</v>
      </c>
      <c r="J124" s="19" t="s">
        <v>1560</v>
      </c>
      <c r="K124" s="19" t="s">
        <v>3008</v>
      </c>
      <c r="L124" s="19" t="s">
        <v>3009</v>
      </c>
      <c r="M124" s="19" t="s">
        <v>3010</v>
      </c>
      <c r="N124" s="19" t="s">
        <v>3004</v>
      </c>
      <c r="O124" s="19" t="s">
        <v>367</v>
      </c>
      <c r="P124" s="19" t="s">
        <v>368</v>
      </c>
      <c r="Q124" s="46">
        <v>360</v>
      </c>
      <c r="R124" s="19" t="s">
        <v>1544</v>
      </c>
      <c r="S124" s="19" t="s">
        <v>1754</v>
      </c>
      <c r="T124" s="19" t="s">
        <v>104</v>
      </c>
      <c r="U124" s="19" t="s">
        <v>3011</v>
      </c>
      <c r="V124" s="19" t="s">
        <v>3012</v>
      </c>
      <c r="W124" s="19" t="s">
        <v>1548</v>
      </c>
      <c r="X124" s="19" t="s">
        <v>3013</v>
      </c>
      <c r="Y124" s="19" t="s">
        <v>1684</v>
      </c>
      <c r="Z124" s="19" t="s">
        <v>1685</v>
      </c>
      <c r="AA124" s="46">
        <v>198</v>
      </c>
      <c r="AB124" s="19" t="s">
        <v>560</v>
      </c>
      <c r="AC124" s="19" t="s">
        <v>273</v>
      </c>
      <c r="AD124" s="19" t="s">
        <v>3014</v>
      </c>
      <c r="AE124" s="19" t="s">
        <v>1481</v>
      </c>
      <c r="AF124" s="19" t="s">
        <v>1554</v>
      </c>
      <c r="AG124" s="19" t="s">
        <v>3015</v>
      </c>
      <c r="AH124" s="19" t="s">
        <v>1499</v>
      </c>
      <c r="AI124" s="19" t="s">
        <v>1500</v>
      </c>
      <c r="AJ124" s="45">
        <v>0</v>
      </c>
      <c r="AK124" s="45">
        <v>0</v>
      </c>
      <c r="AL124" s="19" t="s">
        <v>1501</v>
      </c>
      <c r="AM124" s="46">
        <v>27050</v>
      </c>
      <c r="AN124" s="46">
        <v>18040</v>
      </c>
      <c r="AO124" s="46">
        <v>9010</v>
      </c>
      <c r="AP124" s="45">
        <v>266.39999999999998</v>
      </c>
      <c r="AQ124" s="45"/>
      <c r="AR124" s="45" t="str">
        <f>IFERROR(VLOOKUP(AB124,'Pedidos marco'!$A$1:$D$10000,4,0)," ")</f>
        <v xml:space="preserve"> </v>
      </c>
      <c r="AS124" s="45">
        <f t="shared" si="7"/>
        <v>1</v>
      </c>
      <c r="AT124" s="45" t="str">
        <f t="shared" si="8"/>
        <v>01</v>
      </c>
      <c r="AU124" s="47">
        <v>18</v>
      </c>
      <c r="AV124" s="19" t="str">
        <f t="shared" si="9"/>
        <v>04 April</v>
      </c>
      <c r="AW124" s="19">
        <f t="shared" si="10"/>
        <v>0.74</v>
      </c>
      <c r="AX124" s="19">
        <f t="shared" si="11"/>
        <v>14.799999999999999</v>
      </c>
      <c r="AY124" s="19" t="e">
        <f>VLOOKUP(AG124,Cías!$A$1:$E$10000,5,0)</f>
        <v>#N/A</v>
      </c>
      <c r="AZ124" s="19" t="str">
        <f t="shared" si="12"/>
        <v>1021773</v>
      </c>
      <c r="BA124" s="19" t="str">
        <f t="shared" si="13"/>
        <v>RUIZ LASTRA OLGER FABIAN</v>
      </c>
      <c r="BB124" s="19" t="e">
        <f>VLOOKUP(AG124,Cías!$A$1:$E$10000,3,0)</f>
        <v>#N/A</v>
      </c>
      <c r="BC124" s="19"/>
      <c r="BD124" s="19"/>
      <c r="BE124" s="19"/>
      <c r="BF124" s="19"/>
      <c r="BG124" s="19"/>
      <c r="BH124" s="19"/>
      <c r="BI124" s="19"/>
      <c r="BJ124" s="19"/>
    </row>
    <row r="125" spans="1:62" ht="15" x14ac:dyDescent="0.2">
      <c r="A125" s="19" t="s">
        <v>3016</v>
      </c>
      <c r="B125" s="19" t="s">
        <v>1479</v>
      </c>
      <c r="C125" s="43">
        <v>44652</v>
      </c>
      <c r="D125" s="44">
        <v>0.74722222222222001</v>
      </c>
      <c r="E125" s="19" t="s">
        <v>3017</v>
      </c>
      <c r="F125" s="19" t="s">
        <v>3018</v>
      </c>
      <c r="G125" s="19" t="s">
        <v>3019</v>
      </c>
      <c r="H125" s="45">
        <v>3049.56</v>
      </c>
      <c r="I125" s="45">
        <v>3419.19</v>
      </c>
      <c r="J125" s="19" t="s">
        <v>1560</v>
      </c>
      <c r="K125" s="19" t="s">
        <v>3020</v>
      </c>
      <c r="L125" s="19" t="s">
        <v>3021</v>
      </c>
      <c r="M125" s="19" t="s">
        <v>3022</v>
      </c>
      <c r="N125" s="19" t="s">
        <v>3016</v>
      </c>
      <c r="O125" s="19" t="s">
        <v>367</v>
      </c>
      <c r="P125" s="19" t="s">
        <v>368</v>
      </c>
      <c r="Q125" s="46">
        <v>480</v>
      </c>
      <c r="R125" s="19" t="s">
        <v>1544</v>
      </c>
      <c r="S125" s="19" t="s">
        <v>1754</v>
      </c>
      <c r="T125" s="19" t="s">
        <v>104</v>
      </c>
      <c r="U125" s="19" t="s">
        <v>2901</v>
      </c>
      <c r="V125" s="19" t="s">
        <v>2902</v>
      </c>
      <c r="W125" s="19" t="s">
        <v>2127</v>
      </c>
      <c r="X125" s="19" t="s">
        <v>2903</v>
      </c>
      <c r="Y125" s="19" t="s">
        <v>2129</v>
      </c>
      <c r="Z125" s="19" t="s">
        <v>2130</v>
      </c>
      <c r="AA125" s="46">
        <v>205</v>
      </c>
      <c r="AB125" s="19" t="s">
        <v>580</v>
      </c>
      <c r="AC125" s="19" t="s">
        <v>317</v>
      </c>
      <c r="AD125" s="19" t="s">
        <v>3023</v>
      </c>
      <c r="AE125" s="19" t="s">
        <v>3024</v>
      </c>
      <c r="AF125" s="19" t="s">
        <v>1719</v>
      </c>
      <c r="AG125" s="19" t="s">
        <v>3025</v>
      </c>
      <c r="AH125" s="19" t="s">
        <v>1499</v>
      </c>
      <c r="AI125" s="19" t="s">
        <v>1500</v>
      </c>
      <c r="AJ125" s="45">
        <v>0</v>
      </c>
      <c r="AK125" s="45">
        <v>0</v>
      </c>
      <c r="AL125" s="19" t="s">
        <v>1501</v>
      </c>
      <c r="AM125" s="46">
        <v>37120</v>
      </c>
      <c r="AN125" s="46">
        <v>24020</v>
      </c>
      <c r="AO125" s="46">
        <v>13100</v>
      </c>
      <c r="AP125" s="45">
        <v>374.4</v>
      </c>
      <c r="AQ125" s="45"/>
      <c r="AR125" s="45" t="str">
        <f>IFERROR(VLOOKUP(AB125,'Pedidos marco'!$A$1:$D$10000,4,0)," ")</f>
        <v xml:space="preserve"> </v>
      </c>
      <c r="AS125" s="45">
        <f t="shared" si="7"/>
        <v>1</v>
      </c>
      <c r="AT125" s="45" t="str">
        <f t="shared" si="8"/>
        <v>01</v>
      </c>
      <c r="AU125" s="47">
        <v>24</v>
      </c>
      <c r="AV125" s="19" t="str">
        <f t="shared" si="9"/>
        <v>04 April</v>
      </c>
      <c r="AW125" s="19">
        <f t="shared" si="10"/>
        <v>0.77999999999999992</v>
      </c>
      <c r="AX125" s="19">
        <f t="shared" si="11"/>
        <v>15.6</v>
      </c>
      <c r="AY125" s="19" t="e">
        <f>VLOOKUP(AG125,Cías!$A$1:$E$10000,5,0)</f>
        <v>#N/A</v>
      </c>
      <c r="AZ125" s="19" t="str">
        <f t="shared" si="12"/>
        <v>1014036</v>
      </c>
      <c r="BA125" s="19" t="str">
        <f t="shared" si="13"/>
        <v>TULCANAZA VASQUEZ EDISON MARCELO</v>
      </c>
      <c r="BB125" s="19" t="e">
        <f>VLOOKUP(AG125,Cías!$A$1:$E$10000,3,0)</f>
        <v>#N/A</v>
      </c>
      <c r="BC125" s="19"/>
      <c r="BD125" s="19"/>
      <c r="BE125" s="19"/>
      <c r="BF125" s="19"/>
      <c r="BG125" s="19"/>
      <c r="BH125" s="19"/>
      <c r="BI125" s="19"/>
      <c r="BJ125" s="19"/>
    </row>
    <row r="126" spans="1:62" ht="15" x14ac:dyDescent="0.2">
      <c r="A126" s="19" t="s">
        <v>3026</v>
      </c>
      <c r="B126" s="19" t="s">
        <v>1479</v>
      </c>
      <c r="C126" s="43">
        <v>44652</v>
      </c>
      <c r="D126" s="44">
        <v>0.75</v>
      </c>
      <c r="E126" s="19" t="s">
        <v>3027</v>
      </c>
      <c r="F126" s="19" t="s">
        <v>3028</v>
      </c>
      <c r="G126" s="19" t="s">
        <v>3029</v>
      </c>
      <c r="H126" s="45">
        <v>1722</v>
      </c>
      <c r="I126" s="45">
        <v>1930.72</v>
      </c>
      <c r="J126" s="19" t="s">
        <v>1560</v>
      </c>
      <c r="K126" s="19" t="s">
        <v>3030</v>
      </c>
      <c r="L126" s="19" t="s">
        <v>3031</v>
      </c>
      <c r="M126" s="19" t="s">
        <v>3032</v>
      </c>
      <c r="N126" s="19" t="s">
        <v>3026</v>
      </c>
      <c r="O126" s="19" t="s">
        <v>369</v>
      </c>
      <c r="P126" s="19" t="s">
        <v>370</v>
      </c>
      <c r="Q126" s="46">
        <v>280</v>
      </c>
      <c r="R126" s="19" t="s">
        <v>1544</v>
      </c>
      <c r="S126" s="19" t="s">
        <v>3033</v>
      </c>
      <c r="T126" s="19" t="s">
        <v>3034</v>
      </c>
      <c r="U126" s="19" t="s">
        <v>3035</v>
      </c>
      <c r="V126" s="19" t="s">
        <v>3036</v>
      </c>
      <c r="W126" s="19" t="s">
        <v>3037</v>
      </c>
      <c r="X126" s="19" t="s">
        <v>3038</v>
      </c>
      <c r="Y126" s="19" t="s">
        <v>3039</v>
      </c>
      <c r="Z126" s="19" t="s">
        <v>3040</v>
      </c>
      <c r="AA126" s="46">
        <v>261</v>
      </c>
      <c r="AB126" s="19" t="s">
        <v>452</v>
      </c>
      <c r="AC126" s="19" t="s">
        <v>50</v>
      </c>
      <c r="AD126" s="19" t="s">
        <v>2345</v>
      </c>
      <c r="AE126" s="19" t="s">
        <v>2346</v>
      </c>
      <c r="AF126" s="19" t="s">
        <v>1554</v>
      </c>
      <c r="AG126" s="19" t="s">
        <v>2347</v>
      </c>
      <c r="AH126" s="19" t="s">
        <v>1499</v>
      </c>
      <c r="AI126" s="19" t="s">
        <v>1500</v>
      </c>
      <c r="AJ126" s="45">
        <v>0</v>
      </c>
      <c r="AK126" s="45">
        <v>0</v>
      </c>
      <c r="AL126" s="19" t="s">
        <v>1501</v>
      </c>
      <c r="AM126" s="46">
        <v>18615.556</v>
      </c>
      <c r="AN126" s="46">
        <v>14015.556</v>
      </c>
      <c r="AO126" s="46">
        <v>4600</v>
      </c>
      <c r="AP126" s="45">
        <v>263.2</v>
      </c>
      <c r="AQ126" s="45"/>
      <c r="AR126" s="45" t="str">
        <f>IFERROR(VLOOKUP(AB126,'Pedidos marco'!$A$1:$D$10000,4,0)," ")</f>
        <v xml:space="preserve"> </v>
      </c>
      <c r="AS126" s="45">
        <f t="shared" si="7"/>
        <v>1</v>
      </c>
      <c r="AT126" s="45" t="str">
        <f t="shared" si="8"/>
        <v>01</v>
      </c>
      <c r="AU126" s="47">
        <v>14</v>
      </c>
      <c r="AV126" s="19" t="str">
        <f t="shared" si="9"/>
        <v>04 April</v>
      </c>
      <c r="AW126" s="19">
        <f t="shared" si="10"/>
        <v>0.94</v>
      </c>
      <c r="AX126" s="19">
        <f t="shared" si="11"/>
        <v>18.8</v>
      </c>
      <c r="AY126" s="19" t="e">
        <f>VLOOKUP(AG126,Cías!$A$1:$E$10000,5,0)</f>
        <v>#N/A</v>
      </c>
      <c r="AZ126" s="19" t="str">
        <f t="shared" si="12"/>
        <v>1014062</v>
      </c>
      <c r="BA126" s="19" t="str">
        <f t="shared" si="13"/>
        <v>BENALCAZAR DE LA CRUZ MILTON PATRIC</v>
      </c>
      <c r="BB126" s="19" t="e">
        <f>VLOOKUP(AG126,Cías!$A$1:$E$10000,3,0)</f>
        <v>#N/A</v>
      </c>
      <c r="BC126" s="19"/>
      <c r="BD126" s="19"/>
      <c r="BE126" s="19"/>
      <c r="BF126" s="19"/>
      <c r="BG126" s="19"/>
      <c r="BH126" s="19"/>
      <c r="BI126" s="19"/>
      <c r="BJ126" s="19"/>
    </row>
    <row r="127" spans="1:62" ht="15" x14ac:dyDescent="0.2">
      <c r="A127" s="19" t="s">
        <v>3026</v>
      </c>
      <c r="B127" s="19" t="s">
        <v>1479</v>
      </c>
      <c r="C127" s="43">
        <v>44652</v>
      </c>
      <c r="D127" s="44">
        <v>0.75</v>
      </c>
      <c r="E127" s="19" t="s">
        <v>3041</v>
      </c>
      <c r="F127" s="19" t="s">
        <v>3042</v>
      </c>
      <c r="G127" s="19" t="s">
        <v>3043</v>
      </c>
      <c r="H127" s="45">
        <v>530.4</v>
      </c>
      <c r="I127" s="45">
        <v>594.69000000000005</v>
      </c>
      <c r="J127" s="19" t="s">
        <v>1560</v>
      </c>
      <c r="K127" s="19" t="s">
        <v>3030</v>
      </c>
      <c r="L127" s="19" t="s">
        <v>3044</v>
      </c>
      <c r="M127" s="19" t="s">
        <v>3045</v>
      </c>
      <c r="N127" s="19" t="s">
        <v>3026</v>
      </c>
      <c r="O127" s="19" t="s">
        <v>367</v>
      </c>
      <c r="P127" s="19" t="s">
        <v>368</v>
      </c>
      <c r="Q127" s="46">
        <v>80</v>
      </c>
      <c r="R127" s="19" t="s">
        <v>1544</v>
      </c>
      <c r="S127" s="19" t="s">
        <v>3033</v>
      </c>
      <c r="T127" s="19" t="s">
        <v>3034</v>
      </c>
      <c r="U127" s="19" t="s">
        <v>3035</v>
      </c>
      <c r="V127" s="19" t="s">
        <v>3036</v>
      </c>
      <c r="W127" s="19" t="s">
        <v>3037</v>
      </c>
      <c r="X127" s="19" t="s">
        <v>3038</v>
      </c>
      <c r="Y127" s="19" t="s">
        <v>3039</v>
      </c>
      <c r="Z127" s="19" t="s">
        <v>3040</v>
      </c>
      <c r="AA127" s="46">
        <v>261</v>
      </c>
      <c r="AB127" s="19" t="s">
        <v>452</v>
      </c>
      <c r="AC127" s="19" t="s">
        <v>50</v>
      </c>
      <c r="AD127" s="19" t="s">
        <v>2345</v>
      </c>
      <c r="AE127" s="19" t="s">
        <v>2346</v>
      </c>
      <c r="AF127" s="19" t="s">
        <v>1554</v>
      </c>
      <c r="AG127" s="19" t="s">
        <v>2347</v>
      </c>
      <c r="AH127" s="19" t="s">
        <v>1499</v>
      </c>
      <c r="AI127" s="19" t="s">
        <v>1500</v>
      </c>
      <c r="AJ127" s="45">
        <v>0</v>
      </c>
      <c r="AK127" s="45">
        <v>0</v>
      </c>
      <c r="AL127" s="19" t="s">
        <v>1501</v>
      </c>
      <c r="AM127" s="46">
        <v>8604.4439999999995</v>
      </c>
      <c r="AN127" s="46">
        <v>4004.444</v>
      </c>
      <c r="AO127" s="46">
        <v>4600</v>
      </c>
      <c r="AP127" s="45">
        <v>75.2</v>
      </c>
      <c r="AQ127" s="45"/>
      <c r="AR127" s="45" t="str">
        <f>IFERROR(VLOOKUP(AB127,'Pedidos marco'!$A$1:$D$10000,4,0)," ")</f>
        <v xml:space="preserve"> </v>
      </c>
      <c r="AS127" s="45">
        <f t="shared" si="7"/>
        <v>1</v>
      </c>
      <c r="AT127" s="45" t="str">
        <f t="shared" si="8"/>
        <v>01</v>
      </c>
      <c r="AU127" s="47">
        <v>4</v>
      </c>
      <c r="AV127" s="19" t="str">
        <f t="shared" si="9"/>
        <v>04 April</v>
      </c>
      <c r="AW127" s="19">
        <f t="shared" si="10"/>
        <v>0.94000000000000006</v>
      </c>
      <c r="AX127" s="19">
        <f t="shared" si="11"/>
        <v>18.8</v>
      </c>
      <c r="AY127" s="19" t="e">
        <f>VLOOKUP(AG127,Cías!$A$1:$E$10000,5,0)</f>
        <v>#N/A</v>
      </c>
      <c r="AZ127" s="19" t="str">
        <f t="shared" si="12"/>
        <v>1014062</v>
      </c>
      <c r="BA127" s="19" t="str">
        <f t="shared" si="13"/>
        <v>BENALCAZAR DE LA CRUZ MILTON PATRIC</v>
      </c>
      <c r="BB127" s="19" t="e">
        <f>VLOOKUP(AG127,Cías!$A$1:$E$10000,3,0)</f>
        <v>#N/A</v>
      </c>
      <c r="BC127" s="19"/>
      <c r="BD127" s="19"/>
      <c r="BE127" s="19"/>
      <c r="BF127" s="19"/>
      <c r="BG127" s="19"/>
      <c r="BH127" s="19"/>
      <c r="BI127" s="19"/>
      <c r="BJ127" s="19"/>
    </row>
    <row r="128" spans="1:62" ht="15" x14ac:dyDescent="0.2">
      <c r="A128" s="19" t="s">
        <v>3046</v>
      </c>
      <c r="B128" s="19" t="s">
        <v>1479</v>
      </c>
      <c r="C128" s="43">
        <v>44652</v>
      </c>
      <c r="D128" s="44">
        <v>0.75138888888888999</v>
      </c>
      <c r="E128" s="19" t="s">
        <v>3047</v>
      </c>
      <c r="F128" s="19" t="s">
        <v>3048</v>
      </c>
      <c r="G128" s="19" t="s">
        <v>3049</v>
      </c>
      <c r="H128" s="45">
        <v>2426.4</v>
      </c>
      <c r="I128" s="45">
        <v>2720.5</v>
      </c>
      <c r="J128" s="19" t="s">
        <v>1560</v>
      </c>
      <c r="K128" s="19" t="s">
        <v>3050</v>
      </c>
      <c r="L128" s="19" t="s">
        <v>3051</v>
      </c>
      <c r="M128" s="19" t="s">
        <v>3052</v>
      </c>
      <c r="N128" s="19" t="s">
        <v>3046</v>
      </c>
      <c r="O128" s="19" t="s">
        <v>367</v>
      </c>
      <c r="P128" s="19" t="s">
        <v>368</v>
      </c>
      <c r="Q128" s="46">
        <v>360</v>
      </c>
      <c r="R128" s="19" t="s">
        <v>1544</v>
      </c>
      <c r="S128" s="19" t="s">
        <v>3053</v>
      </c>
      <c r="T128" s="19" t="s">
        <v>3054</v>
      </c>
      <c r="U128" s="19" t="s">
        <v>3055</v>
      </c>
      <c r="V128" s="19" t="s">
        <v>3056</v>
      </c>
      <c r="W128" s="19" t="s">
        <v>415</v>
      </c>
      <c r="X128" s="19" t="s">
        <v>3057</v>
      </c>
      <c r="Y128" s="19" t="s">
        <v>1511</v>
      </c>
      <c r="Z128" s="19" t="s">
        <v>1512</v>
      </c>
      <c r="AA128" s="46">
        <v>113</v>
      </c>
      <c r="AB128" s="19" t="s">
        <v>456</v>
      </c>
      <c r="AC128" s="19" t="s">
        <v>60</v>
      </c>
      <c r="AD128" s="19" t="s">
        <v>3058</v>
      </c>
      <c r="AE128" s="19" t="s">
        <v>1481</v>
      </c>
      <c r="AF128" s="19" t="s">
        <v>1554</v>
      </c>
      <c r="AG128" s="19" t="s">
        <v>3059</v>
      </c>
      <c r="AH128" s="19" t="s">
        <v>1594</v>
      </c>
      <c r="AI128" s="19" t="s">
        <v>1595</v>
      </c>
      <c r="AJ128" s="45">
        <v>0.05</v>
      </c>
      <c r="AK128" s="45">
        <v>18</v>
      </c>
      <c r="AL128" s="19" t="s">
        <v>1501</v>
      </c>
      <c r="AM128" s="46">
        <v>27320</v>
      </c>
      <c r="AN128" s="46">
        <v>18050</v>
      </c>
      <c r="AO128" s="46">
        <v>9270</v>
      </c>
      <c r="AP128" s="45">
        <v>165.6</v>
      </c>
      <c r="AQ128" s="45"/>
      <c r="AR128" s="45" t="str">
        <f>IFERROR(VLOOKUP(AB128,'Pedidos marco'!$A$1:$D$10000,4,0)," ")</f>
        <v xml:space="preserve"> </v>
      </c>
      <c r="AS128" s="45">
        <f t="shared" si="7"/>
        <v>1</v>
      </c>
      <c r="AT128" s="45" t="str">
        <f t="shared" si="8"/>
        <v>01</v>
      </c>
      <c r="AU128" s="47">
        <v>18</v>
      </c>
      <c r="AV128" s="19" t="str">
        <f t="shared" si="9"/>
        <v>04 April</v>
      </c>
      <c r="AW128" s="19">
        <f t="shared" si="10"/>
        <v>0.45999999999999996</v>
      </c>
      <c r="AX128" s="19">
        <f t="shared" si="11"/>
        <v>9.1999999999999993</v>
      </c>
      <c r="AY128" s="19" t="e">
        <f>VLOOKUP(AG128,Cías!$A$1:$E$10000,5,0)</f>
        <v>#N/A</v>
      </c>
      <c r="AZ128" s="19" t="str">
        <f t="shared" si="12"/>
        <v>1023153</v>
      </c>
      <c r="BA128" s="19" t="str">
        <f t="shared" si="13"/>
        <v>BUITRON MONTENEGRO JONNY</v>
      </c>
      <c r="BB128" s="19" t="e">
        <f>VLOOKUP(AG128,Cías!$A$1:$E$10000,3,0)</f>
        <v>#N/A</v>
      </c>
      <c r="BC128" s="19"/>
      <c r="BD128" s="19"/>
      <c r="BE128" s="19"/>
      <c r="BF128" s="19"/>
      <c r="BG128" s="19"/>
      <c r="BH128" s="19"/>
      <c r="BI128" s="19"/>
      <c r="BJ128" s="19"/>
    </row>
    <row r="129" spans="1:62" ht="15" x14ac:dyDescent="0.2">
      <c r="A129" s="19" t="s">
        <v>3060</v>
      </c>
      <c r="B129" s="19" t="s">
        <v>1479</v>
      </c>
      <c r="C129" s="43">
        <v>44652</v>
      </c>
      <c r="D129" s="44">
        <v>0.75347222222221999</v>
      </c>
      <c r="E129" s="19" t="s">
        <v>3061</v>
      </c>
      <c r="F129" s="19" t="s">
        <v>3062</v>
      </c>
      <c r="G129" s="19" t="s">
        <v>3063</v>
      </c>
      <c r="H129" s="45">
        <v>266.8</v>
      </c>
      <c r="I129" s="45">
        <v>299.14</v>
      </c>
      <c r="J129" s="19" t="s">
        <v>1560</v>
      </c>
      <c r="K129" s="19" t="s">
        <v>3064</v>
      </c>
      <c r="L129" s="19" t="s">
        <v>3065</v>
      </c>
      <c r="M129" s="19" t="s">
        <v>3066</v>
      </c>
      <c r="N129" s="19" t="s">
        <v>3060</v>
      </c>
      <c r="O129" s="19" t="s">
        <v>371</v>
      </c>
      <c r="P129" s="19" t="s">
        <v>372</v>
      </c>
      <c r="Q129" s="46">
        <v>40</v>
      </c>
      <c r="R129" s="19" t="s">
        <v>1544</v>
      </c>
      <c r="S129" s="19" t="s">
        <v>3067</v>
      </c>
      <c r="T129" s="19" t="s">
        <v>3068</v>
      </c>
      <c r="U129" s="19" t="s">
        <v>3069</v>
      </c>
      <c r="V129" s="19" t="s">
        <v>3070</v>
      </c>
      <c r="W129" s="19" t="s">
        <v>1548</v>
      </c>
      <c r="X129" s="19" t="s">
        <v>3071</v>
      </c>
      <c r="Y129" s="19" t="s">
        <v>1684</v>
      </c>
      <c r="Z129" s="19" t="s">
        <v>1685</v>
      </c>
      <c r="AA129" s="46">
        <v>198</v>
      </c>
      <c r="AB129" s="19" t="s">
        <v>531</v>
      </c>
      <c r="AC129" s="19" t="s">
        <v>214</v>
      </c>
      <c r="AD129" s="19" t="s">
        <v>3072</v>
      </c>
      <c r="AE129" s="19" t="s">
        <v>1481</v>
      </c>
      <c r="AF129" s="19" t="s">
        <v>1719</v>
      </c>
      <c r="AG129" s="19" t="s">
        <v>3073</v>
      </c>
      <c r="AH129" s="19" t="s">
        <v>1499</v>
      </c>
      <c r="AI129" s="19" t="s">
        <v>1500</v>
      </c>
      <c r="AJ129" s="45">
        <v>0</v>
      </c>
      <c r="AK129" s="45">
        <v>0</v>
      </c>
      <c r="AL129" s="19" t="s">
        <v>1501</v>
      </c>
      <c r="AM129" s="46">
        <v>6354.1670000000004</v>
      </c>
      <c r="AN129" s="46">
        <v>2004.1669999999999</v>
      </c>
      <c r="AO129" s="46">
        <v>4350</v>
      </c>
      <c r="AP129" s="45">
        <v>29.6</v>
      </c>
      <c r="AQ129" s="45"/>
      <c r="AR129" s="45" t="str">
        <f>IFERROR(VLOOKUP(AB129,'Pedidos marco'!$A$1:$D$10000,4,0)," ")</f>
        <v xml:space="preserve"> </v>
      </c>
      <c r="AS129" s="45">
        <f t="shared" si="7"/>
        <v>1</v>
      </c>
      <c r="AT129" s="45" t="str">
        <f t="shared" si="8"/>
        <v>01</v>
      </c>
      <c r="AU129" s="47">
        <v>2</v>
      </c>
      <c r="AV129" s="19" t="str">
        <f t="shared" si="9"/>
        <v>04 April</v>
      </c>
      <c r="AW129" s="19">
        <f t="shared" si="10"/>
        <v>0.74</v>
      </c>
      <c r="AX129" s="19">
        <f t="shared" si="11"/>
        <v>14.8</v>
      </c>
      <c r="AY129" s="19" t="e">
        <f>VLOOKUP(AG129,Cías!$A$1:$E$10000,5,0)</f>
        <v>#N/A</v>
      </c>
      <c r="AZ129" s="19" t="str">
        <f t="shared" si="12"/>
        <v>10003566</v>
      </c>
      <c r="BA129" s="19" t="str">
        <f t="shared" si="13"/>
        <v>MOREANO MOREANO RUBEN DARIO</v>
      </c>
      <c r="BB129" s="19" t="e">
        <f>VLOOKUP(AG129,Cías!$A$1:$E$10000,3,0)</f>
        <v>#N/A</v>
      </c>
      <c r="BC129" s="19"/>
      <c r="BD129" s="19"/>
      <c r="BE129" s="19"/>
      <c r="BF129" s="19"/>
      <c r="BG129" s="19"/>
      <c r="BH129" s="19"/>
      <c r="BI129" s="19"/>
      <c r="BJ129" s="19"/>
    </row>
    <row r="130" spans="1:62" ht="15" x14ac:dyDescent="0.2">
      <c r="A130" s="19" t="s">
        <v>3060</v>
      </c>
      <c r="B130" s="19" t="s">
        <v>1479</v>
      </c>
      <c r="C130" s="43">
        <v>44652</v>
      </c>
      <c r="D130" s="44">
        <v>0.75347222222221999</v>
      </c>
      <c r="E130" s="19" t="s">
        <v>3074</v>
      </c>
      <c r="F130" s="19" t="s">
        <v>3075</v>
      </c>
      <c r="G130" s="19" t="s">
        <v>3076</v>
      </c>
      <c r="H130" s="45">
        <v>492</v>
      </c>
      <c r="I130" s="45">
        <v>551.63</v>
      </c>
      <c r="J130" s="19" t="s">
        <v>1560</v>
      </c>
      <c r="K130" s="19" t="s">
        <v>3077</v>
      </c>
      <c r="L130" s="19" t="s">
        <v>3078</v>
      </c>
      <c r="M130" s="19" t="s">
        <v>3079</v>
      </c>
      <c r="N130" s="19" t="s">
        <v>3060</v>
      </c>
      <c r="O130" s="19" t="s">
        <v>369</v>
      </c>
      <c r="P130" s="19" t="s">
        <v>370</v>
      </c>
      <c r="Q130" s="46">
        <v>80</v>
      </c>
      <c r="R130" s="19" t="s">
        <v>1544</v>
      </c>
      <c r="S130" s="19" t="s">
        <v>3067</v>
      </c>
      <c r="T130" s="19" t="s">
        <v>3068</v>
      </c>
      <c r="U130" s="19" t="s">
        <v>3080</v>
      </c>
      <c r="V130" s="19" t="s">
        <v>2126</v>
      </c>
      <c r="W130" s="19" t="s">
        <v>1548</v>
      </c>
      <c r="X130" s="19" t="s">
        <v>3081</v>
      </c>
      <c r="Y130" s="19" t="s">
        <v>1550</v>
      </c>
      <c r="Z130" s="19" t="s">
        <v>1551</v>
      </c>
      <c r="AA130" s="46">
        <v>178</v>
      </c>
      <c r="AB130" s="19" t="s">
        <v>531</v>
      </c>
      <c r="AC130" s="19" t="s">
        <v>214</v>
      </c>
      <c r="AD130" s="19" t="s">
        <v>3072</v>
      </c>
      <c r="AE130" s="19" t="s">
        <v>1481</v>
      </c>
      <c r="AF130" s="19" t="s">
        <v>1719</v>
      </c>
      <c r="AG130" s="19" t="s">
        <v>3073</v>
      </c>
      <c r="AH130" s="19" t="s">
        <v>1499</v>
      </c>
      <c r="AI130" s="19" t="s">
        <v>1500</v>
      </c>
      <c r="AJ130" s="45">
        <v>0</v>
      </c>
      <c r="AK130" s="45">
        <v>0</v>
      </c>
      <c r="AL130" s="19" t="s">
        <v>1501</v>
      </c>
      <c r="AM130" s="46">
        <v>8358.3330000000005</v>
      </c>
      <c r="AN130" s="46">
        <v>4008.3330000000001</v>
      </c>
      <c r="AO130" s="46">
        <v>4350</v>
      </c>
      <c r="AP130" s="45">
        <v>55.2</v>
      </c>
      <c r="AQ130" s="45"/>
      <c r="AR130" s="45" t="str">
        <f>IFERROR(VLOOKUP(AB130,'Pedidos marco'!$A$1:$D$10000,4,0)," ")</f>
        <v xml:space="preserve"> </v>
      </c>
      <c r="AS130" s="45">
        <f t="shared" si="7"/>
        <v>1</v>
      </c>
      <c r="AT130" s="45" t="str">
        <f t="shared" si="8"/>
        <v>01</v>
      </c>
      <c r="AU130" s="47">
        <v>4</v>
      </c>
      <c r="AV130" s="19" t="str">
        <f t="shared" si="9"/>
        <v>04 April</v>
      </c>
      <c r="AW130" s="19">
        <f t="shared" si="10"/>
        <v>0.69000000000000006</v>
      </c>
      <c r="AX130" s="19">
        <f t="shared" si="11"/>
        <v>13.8</v>
      </c>
      <c r="AY130" s="19" t="e">
        <f>VLOOKUP(AG130,Cías!$A$1:$E$10000,5,0)</f>
        <v>#N/A</v>
      </c>
      <c r="AZ130" s="19" t="str">
        <f t="shared" si="12"/>
        <v>10003566</v>
      </c>
      <c r="BA130" s="19" t="str">
        <f t="shared" si="13"/>
        <v>MOREANO MOREANO RUBEN DARIO</v>
      </c>
      <c r="BB130" s="19" t="e">
        <f>VLOOKUP(AG130,Cías!$A$1:$E$10000,3,0)</f>
        <v>#N/A</v>
      </c>
      <c r="BC130" s="19"/>
      <c r="BD130" s="19"/>
      <c r="BE130" s="19"/>
      <c r="BF130" s="19"/>
      <c r="BG130" s="19"/>
      <c r="BH130" s="19"/>
      <c r="BI130" s="19"/>
      <c r="BJ130" s="19"/>
    </row>
    <row r="131" spans="1:62" ht="15" x14ac:dyDescent="0.2">
      <c r="A131" s="19" t="s">
        <v>3060</v>
      </c>
      <c r="B131" s="19" t="s">
        <v>1479</v>
      </c>
      <c r="C131" s="43">
        <v>44652</v>
      </c>
      <c r="D131" s="44">
        <v>0.75347222222221999</v>
      </c>
      <c r="E131" s="19" t="s">
        <v>3082</v>
      </c>
      <c r="F131" s="19" t="s">
        <v>3083</v>
      </c>
      <c r="G131" s="19" t="s">
        <v>3084</v>
      </c>
      <c r="H131" s="45">
        <v>2386.8000000000002</v>
      </c>
      <c r="I131" s="45">
        <v>2676.1</v>
      </c>
      <c r="J131" s="19" t="s">
        <v>1560</v>
      </c>
      <c r="K131" s="19" t="s">
        <v>3064</v>
      </c>
      <c r="L131" s="19" t="s">
        <v>3085</v>
      </c>
      <c r="M131" s="19" t="s">
        <v>3086</v>
      </c>
      <c r="N131" s="19" t="s">
        <v>3060</v>
      </c>
      <c r="O131" s="19" t="s">
        <v>367</v>
      </c>
      <c r="P131" s="19" t="s">
        <v>368</v>
      </c>
      <c r="Q131" s="46">
        <v>360</v>
      </c>
      <c r="R131" s="19" t="s">
        <v>1544</v>
      </c>
      <c r="S131" s="19" t="s">
        <v>3067</v>
      </c>
      <c r="T131" s="19" t="s">
        <v>3068</v>
      </c>
      <c r="U131" s="19" t="s">
        <v>3069</v>
      </c>
      <c r="V131" s="19" t="s">
        <v>3070</v>
      </c>
      <c r="W131" s="19" t="s">
        <v>1548</v>
      </c>
      <c r="X131" s="19" t="s">
        <v>3071</v>
      </c>
      <c r="Y131" s="19" t="s">
        <v>1684</v>
      </c>
      <c r="Z131" s="19" t="s">
        <v>1685</v>
      </c>
      <c r="AA131" s="46">
        <v>198</v>
      </c>
      <c r="AB131" s="19" t="s">
        <v>531</v>
      </c>
      <c r="AC131" s="19" t="s">
        <v>214</v>
      </c>
      <c r="AD131" s="19" t="s">
        <v>3072</v>
      </c>
      <c r="AE131" s="19" t="s">
        <v>1481</v>
      </c>
      <c r="AF131" s="19" t="s">
        <v>1719</v>
      </c>
      <c r="AG131" s="19" t="s">
        <v>3073</v>
      </c>
      <c r="AH131" s="19" t="s">
        <v>1499</v>
      </c>
      <c r="AI131" s="19" t="s">
        <v>1500</v>
      </c>
      <c r="AJ131" s="45">
        <v>0</v>
      </c>
      <c r="AK131" s="45">
        <v>0</v>
      </c>
      <c r="AL131" s="19" t="s">
        <v>1501</v>
      </c>
      <c r="AM131" s="46">
        <v>22387.5</v>
      </c>
      <c r="AN131" s="46">
        <v>18037.5</v>
      </c>
      <c r="AO131" s="46">
        <v>4350</v>
      </c>
      <c r="AP131" s="45">
        <v>266.39999999999998</v>
      </c>
      <c r="AQ131" s="45"/>
      <c r="AR131" s="45" t="str">
        <f>IFERROR(VLOOKUP(AB131,'Pedidos marco'!$A$1:$D$10000,4,0)," ")</f>
        <v xml:space="preserve"> </v>
      </c>
      <c r="AS131" s="45">
        <f t="shared" si="7"/>
        <v>1</v>
      </c>
      <c r="AT131" s="45" t="str">
        <f t="shared" si="8"/>
        <v>01</v>
      </c>
      <c r="AU131" s="47">
        <v>18</v>
      </c>
      <c r="AV131" s="19" t="str">
        <f t="shared" si="9"/>
        <v>04 April</v>
      </c>
      <c r="AW131" s="19">
        <f t="shared" si="10"/>
        <v>0.74</v>
      </c>
      <c r="AX131" s="19">
        <f t="shared" si="11"/>
        <v>14.799999999999999</v>
      </c>
      <c r="AY131" s="19" t="e">
        <f>VLOOKUP(AG131,Cías!$A$1:$E$10000,5,0)</f>
        <v>#N/A</v>
      </c>
      <c r="AZ131" s="19" t="str">
        <f t="shared" si="12"/>
        <v>10003566</v>
      </c>
      <c r="BA131" s="19" t="str">
        <f t="shared" si="13"/>
        <v>MOREANO MOREANO RUBEN DARIO</v>
      </c>
      <c r="BB131" s="19" t="e">
        <f>VLOOKUP(AG131,Cías!$A$1:$E$10000,3,0)</f>
        <v>#N/A</v>
      </c>
      <c r="BC131" s="19"/>
      <c r="BD131" s="19"/>
      <c r="BE131" s="19"/>
      <c r="BF131" s="19"/>
      <c r="BG131" s="19"/>
      <c r="BH131" s="19"/>
      <c r="BI131" s="19"/>
      <c r="BJ131" s="19"/>
    </row>
    <row r="132" spans="1:62" ht="15" x14ac:dyDescent="0.2">
      <c r="A132" s="19" t="s">
        <v>3087</v>
      </c>
      <c r="B132" s="19" t="s">
        <v>1479</v>
      </c>
      <c r="C132" s="43">
        <v>44652</v>
      </c>
      <c r="D132" s="44">
        <v>0.75416666666666998</v>
      </c>
      <c r="E132" s="19" t="s">
        <v>3088</v>
      </c>
      <c r="F132" s="19" t="s">
        <v>1481</v>
      </c>
      <c r="G132" s="19" t="s">
        <v>1481</v>
      </c>
      <c r="H132" s="45">
        <v>0</v>
      </c>
      <c r="I132" s="45">
        <v>0</v>
      </c>
      <c r="J132" s="19" t="s">
        <v>1482</v>
      </c>
      <c r="K132" s="19" t="s">
        <v>3089</v>
      </c>
      <c r="L132" s="19" t="s">
        <v>3090</v>
      </c>
      <c r="M132" s="19" t="s">
        <v>3091</v>
      </c>
      <c r="N132" s="19" t="s">
        <v>3087</v>
      </c>
      <c r="O132" s="19" t="s">
        <v>371</v>
      </c>
      <c r="P132" s="19" t="s">
        <v>372</v>
      </c>
      <c r="Q132" s="46">
        <v>160</v>
      </c>
      <c r="R132" s="19" t="s">
        <v>1544</v>
      </c>
      <c r="S132" s="19" t="s">
        <v>3092</v>
      </c>
      <c r="T132" s="19" t="s">
        <v>289</v>
      </c>
      <c r="U132" s="19" t="s">
        <v>3093</v>
      </c>
      <c r="V132" s="19" t="s">
        <v>3094</v>
      </c>
      <c r="W132" s="19" t="s">
        <v>1757</v>
      </c>
      <c r="X132" s="19" t="s">
        <v>3095</v>
      </c>
      <c r="Y132" s="19" t="s">
        <v>1759</v>
      </c>
      <c r="Z132" s="19" t="s">
        <v>1760</v>
      </c>
      <c r="AA132" s="46">
        <v>218</v>
      </c>
      <c r="AB132" s="19" t="s">
        <v>469</v>
      </c>
      <c r="AC132" s="19" t="s">
        <v>88</v>
      </c>
      <c r="AD132" s="19" t="s">
        <v>3096</v>
      </c>
      <c r="AE132" s="19" t="s">
        <v>3097</v>
      </c>
      <c r="AF132" s="19" t="s">
        <v>1592</v>
      </c>
      <c r="AG132" s="19" t="s">
        <v>3098</v>
      </c>
      <c r="AH132" s="19" t="s">
        <v>1499</v>
      </c>
      <c r="AI132" s="19" t="s">
        <v>1500</v>
      </c>
      <c r="AJ132" s="45">
        <v>0</v>
      </c>
      <c r="AK132" s="45">
        <v>0</v>
      </c>
      <c r="AL132" s="19" t="s">
        <v>1501</v>
      </c>
      <c r="AM132" s="46">
        <v>16976.175999999999</v>
      </c>
      <c r="AN132" s="46">
        <v>8021.1760000000004</v>
      </c>
      <c r="AO132" s="46">
        <v>8955</v>
      </c>
      <c r="AP132" s="45">
        <v>121.6</v>
      </c>
      <c r="AQ132" s="45"/>
      <c r="AR132" s="45" t="str">
        <f>IFERROR(VLOOKUP(AB132,'Pedidos marco'!$A$1:$D$10000,4,0)," ")</f>
        <v xml:space="preserve"> </v>
      </c>
      <c r="AS132" s="45">
        <f t="shared" ref="AS132:AS195" si="14">DAY(C132)</f>
        <v>1</v>
      </c>
      <c r="AT132" s="45" t="str">
        <f t="shared" ref="AT132:AT195" si="15">TEXT(AS132,"dd")</f>
        <v>01</v>
      </c>
      <c r="AU132" s="47">
        <v>8</v>
      </c>
      <c r="AV132" s="19" t="str">
        <f t="shared" ref="AV132:AV195" si="16">TEXT(C132,"MM MMMM")</f>
        <v>04 April</v>
      </c>
      <c r="AW132" s="19">
        <f t="shared" ref="AW132:AW195" si="17">IFERROR(AP132/Q132,"")</f>
        <v>0.76</v>
      </c>
      <c r="AX132" s="19">
        <f t="shared" ref="AX132:AX195" si="18">IFERROR(AP132/AU132,"")</f>
        <v>15.2</v>
      </c>
      <c r="AY132" s="19" t="e">
        <f>VLOOKUP(AG132,Cías!$A$1:$E$10000,5,0)</f>
        <v>#N/A</v>
      </c>
      <c r="AZ132" s="19" t="str">
        <f t="shared" ref="AZ132:AZ195" si="19">AB132</f>
        <v>1013625</v>
      </c>
      <c r="BA132" s="19" t="str">
        <f t="shared" ref="BA132:BA195" si="20">AC132</f>
        <v>CHICAIZA CHICAIZA CESAR ELOY</v>
      </c>
      <c r="BB132" s="19" t="e">
        <f>VLOOKUP(AG132,Cías!$A$1:$E$10000,3,0)</f>
        <v>#N/A</v>
      </c>
      <c r="BC132" s="19"/>
      <c r="BD132" s="19"/>
      <c r="BE132" s="19"/>
      <c r="BF132" s="19"/>
      <c r="BG132" s="19"/>
      <c r="BH132" s="19"/>
      <c r="BI132" s="19"/>
      <c r="BJ132" s="19"/>
    </row>
    <row r="133" spans="1:62" ht="15" x14ac:dyDescent="0.2">
      <c r="A133" s="19" t="s">
        <v>3087</v>
      </c>
      <c r="B133" s="19" t="s">
        <v>1479</v>
      </c>
      <c r="C133" s="43">
        <v>44652</v>
      </c>
      <c r="D133" s="44">
        <v>0.75416666666666998</v>
      </c>
      <c r="E133" s="19" t="s">
        <v>3099</v>
      </c>
      <c r="F133" s="19" t="s">
        <v>1481</v>
      </c>
      <c r="G133" s="19" t="s">
        <v>1481</v>
      </c>
      <c r="H133" s="45">
        <v>0</v>
      </c>
      <c r="I133" s="45">
        <v>0</v>
      </c>
      <c r="J133" s="19" t="s">
        <v>1482</v>
      </c>
      <c r="K133" s="19" t="s">
        <v>3100</v>
      </c>
      <c r="L133" s="19" t="s">
        <v>3101</v>
      </c>
      <c r="M133" s="19" t="s">
        <v>3102</v>
      </c>
      <c r="N133" s="19" t="s">
        <v>3087</v>
      </c>
      <c r="O133" s="19" t="s">
        <v>367</v>
      </c>
      <c r="P133" s="19" t="s">
        <v>368</v>
      </c>
      <c r="Q133" s="46">
        <v>520</v>
      </c>
      <c r="R133" s="19" t="s">
        <v>1544</v>
      </c>
      <c r="S133" s="19" t="s">
        <v>3092</v>
      </c>
      <c r="T133" s="19" t="s">
        <v>289</v>
      </c>
      <c r="U133" s="19" t="s">
        <v>3093</v>
      </c>
      <c r="V133" s="19" t="s">
        <v>3094</v>
      </c>
      <c r="W133" s="19" t="s">
        <v>1757</v>
      </c>
      <c r="X133" s="19" t="s">
        <v>3095</v>
      </c>
      <c r="Y133" s="19" t="s">
        <v>1759</v>
      </c>
      <c r="Z133" s="19" t="s">
        <v>1760</v>
      </c>
      <c r="AA133" s="46">
        <v>218</v>
      </c>
      <c r="AB133" s="19" t="s">
        <v>469</v>
      </c>
      <c r="AC133" s="19" t="s">
        <v>88</v>
      </c>
      <c r="AD133" s="19" t="s">
        <v>3096</v>
      </c>
      <c r="AE133" s="19" t="s">
        <v>3097</v>
      </c>
      <c r="AF133" s="19" t="s">
        <v>1592</v>
      </c>
      <c r="AG133" s="19" t="s">
        <v>3098</v>
      </c>
      <c r="AH133" s="19" t="s">
        <v>1499</v>
      </c>
      <c r="AI133" s="19" t="s">
        <v>1500</v>
      </c>
      <c r="AJ133" s="45">
        <v>0</v>
      </c>
      <c r="AK133" s="45">
        <v>0</v>
      </c>
      <c r="AL133" s="19" t="s">
        <v>1501</v>
      </c>
      <c r="AM133" s="46">
        <v>35023.824000000001</v>
      </c>
      <c r="AN133" s="46">
        <v>26068.824000000001</v>
      </c>
      <c r="AO133" s="46">
        <v>8955</v>
      </c>
      <c r="AP133" s="45">
        <v>395.2</v>
      </c>
      <c r="AQ133" s="45"/>
      <c r="AR133" s="45" t="str">
        <f>IFERROR(VLOOKUP(AB133,'Pedidos marco'!$A$1:$D$10000,4,0)," ")</f>
        <v xml:space="preserve"> </v>
      </c>
      <c r="AS133" s="45">
        <f t="shared" si="14"/>
        <v>1</v>
      </c>
      <c r="AT133" s="45" t="str">
        <f t="shared" si="15"/>
        <v>01</v>
      </c>
      <c r="AU133" s="47">
        <v>26</v>
      </c>
      <c r="AV133" s="19" t="str">
        <f t="shared" si="16"/>
        <v>04 April</v>
      </c>
      <c r="AW133" s="19">
        <f t="shared" si="17"/>
        <v>0.76</v>
      </c>
      <c r="AX133" s="19">
        <f t="shared" si="18"/>
        <v>15.2</v>
      </c>
      <c r="AY133" s="19" t="e">
        <f>VLOOKUP(AG133,Cías!$A$1:$E$10000,5,0)</f>
        <v>#N/A</v>
      </c>
      <c r="AZ133" s="19" t="str">
        <f t="shared" si="19"/>
        <v>1013625</v>
      </c>
      <c r="BA133" s="19" t="str">
        <f t="shared" si="20"/>
        <v>CHICAIZA CHICAIZA CESAR ELOY</v>
      </c>
      <c r="BB133" s="19" t="e">
        <f>VLOOKUP(AG133,Cías!$A$1:$E$10000,3,0)</f>
        <v>#N/A</v>
      </c>
      <c r="BC133" s="19"/>
      <c r="BD133" s="19"/>
      <c r="BE133" s="19"/>
      <c r="BF133" s="19"/>
      <c r="BG133" s="19"/>
      <c r="BH133" s="19"/>
      <c r="BI133" s="19"/>
      <c r="BJ133" s="19"/>
    </row>
    <row r="134" spans="1:62" ht="15" x14ac:dyDescent="0.2">
      <c r="A134" s="19" t="s">
        <v>3103</v>
      </c>
      <c r="B134" s="19" t="s">
        <v>1479</v>
      </c>
      <c r="C134" s="43">
        <v>44652</v>
      </c>
      <c r="D134" s="44">
        <v>0.75833333333332997</v>
      </c>
      <c r="E134" s="19" t="s">
        <v>3104</v>
      </c>
      <c r="F134" s="19" t="s">
        <v>3105</v>
      </c>
      <c r="G134" s="19" t="s">
        <v>3106</v>
      </c>
      <c r="H134" s="45">
        <v>1030.7</v>
      </c>
      <c r="I134" s="45">
        <v>1155.6199999999999</v>
      </c>
      <c r="J134" s="19" t="s">
        <v>1560</v>
      </c>
      <c r="K134" s="19" t="s">
        <v>3107</v>
      </c>
      <c r="L134" s="19" t="s">
        <v>3108</v>
      </c>
      <c r="M134" s="19" t="s">
        <v>3109</v>
      </c>
      <c r="N134" s="19" t="s">
        <v>3103</v>
      </c>
      <c r="O134" s="19" t="s">
        <v>371</v>
      </c>
      <c r="P134" s="19" t="s">
        <v>372</v>
      </c>
      <c r="Q134" s="46">
        <v>160</v>
      </c>
      <c r="R134" s="19" t="s">
        <v>1544</v>
      </c>
      <c r="S134" s="19" t="s">
        <v>3092</v>
      </c>
      <c r="T134" s="19" t="s">
        <v>289</v>
      </c>
      <c r="U134" s="19" t="s">
        <v>3093</v>
      </c>
      <c r="V134" s="19" t="s">
        <v>3094</v>
      </c>
      <c r="W134" s="19" t="s">
        <v>1757</v>
      </c>
      <c r="X134" s="19" t="s">
        <v>3095</v>
      </c>
      <c r="Y134" s="19" t="s">
        <v>1759</v>
      </c>
      <c r="Z134" s="19" t="s">
        <v>1760</v>
      </c>
      <c r="AA134" s="46">
        <v>218</v>
      </c>
      <c r="AB134" s="19" t="s">
        <v>568</v>
      </c>
      <c r="AC134" s="19" t="s">
        <v>289</v>
      </c>
      <c r="AD134" s="19" t="s">
        <v>3110</v>
      </c>
      <c r="AE134" s="19" t="s">
        <v>3111</v>
      </c>
      <c r="AF134" s="19" t="s">
        <v>1592</v>
      </c>
      <c r="AG134" s="19" t="s">
        <v>3112</v>
      </c>
      <c r="AH134" s="19" t="s">
        <v>1499</v>
      </c>
      <c r="AI134" s="19" t="s">
        <v>1500</v>
      </c>
      <c r="AJ134" s="45">
        <v>0</v>
      </c>
      <c r="AK134" s="45">
        <v>0</v>
      </c>
      <c r="AL134" s="19" t="s">
        <v>1501</v>
      </c>
      <c r="AM134" s="46">
        <v>14300</v>
      </c>
      <c r="AN134" s="46">
        <v>8000</v>
      </c>
      <c r="AO134" s="46">
        <v>6300</v>
      </c>
      <c r="AP134" s="45">
        <v>121.6</v>
      </c>
      <c r="AQ134" s="45"/>
      <c r="AR134" s="45" t="str">
        <f>IFERROR(VLOOKUP(AB134,'Pedidos marco'!$A$1:$D$10000,4,0)," ")</f>
        <v xml:space="preserve"> </v>
      </c>
      <c r="AS134" s="45">
        <f t="shared" si="14"/>
        <v>1</v>
      </c>
      <c r="AT134" s="45" t="str">
        <f t="shared" si="15"/>
        <v>01</v>
      </c>
      <c r="AU134" s="47">
        <v>8</v>
      </c>
      <c r="AV134" s="19" t="str">
        <f t="shared" si="16"/>
        <v>04 April</v>
      </c>
      <c r="AW134" s="19">
        <f t="shared" si="17"/>
        <v>0.76</v>
      </c>
      <c r="AX134" s="19">
        <f t="shared" si="18"/>
        <v>15.2</v>
      </c>
      <c r="AY134" s="19" t="e">
        <f>VLOOKUP(AG134,Cías!$A$1:$E$10000,5,0)</f>
        <v>#N/A</v>
      </c>
      <c r="AZ134" s="19" t="str">
        <f t="shared" si="19"/>
        <v>1013820</v>
      </c>
      <c r="BA134" s="19" t="str">
        <f t="shared" si="20"/>
        <v>SARABIA YEPEZ RUTH IRENE</v>
      </c>
      <c r="BB134" s="19" t="e">
        <f>VLOOKUP(AG134,Cías!$A$1:$E$10000,3,0)</f>
        <v>#N/A</v>
      </c>
      <c r="BC134" s="19"/>
      <c r="BD134" s="19"/>
      <c r="BE134" s="19"/>
      <c r="BF134" s="19"/>
      <c r="BG134" s="19"/>
      <c r="BH134" s="19"/>
      <c r="BI134" s="19"/>
      <c r="BJ134" s="19"/>
    </row>
    <row r="135" spans="1:62" ht="15" x14ac:dyDescent="0.2">
      <c r="A135" s="19" t="s">
        <v>3103</v>
      </c>
      <c r="B135" s="19" t="s">
        <v>1479</v>
      </c>
      <c r="C135" s="43">
        <v>44652</v>
      </c>
      <c r="D135" s="44">
        <v>0.75833333333332997</v>
      </c>
      <c r="E135" s="19" t="s">
        <v>3113</v>
      </c>
      <c r="F135" s="19" t="s">
        <v>3114</v>
      </c>
      <c r="G135" s="19" t="s">
        <v>3115</v>
      </c>
      <c r="H135" s="45">
        <v>705.65</v>
      </c>
      <c r="I135" s="45">
        <v>791.18</v>
      </c>
      <c r="J135" s="19" t="s">
        <v>1560</v>
      </c>
      <c r="K135" s="19" t="s">
        <v>3116</v>
      </c>
      <c r="L135" s="19" t="s">
        <v>3117</v>
      </c>
      <c r="M135" s="19" t="s">
        <v>3118</v>
      </c>
      <c r="N135" s="19" t="s">
        <v>3103</v>
      </c>
      <c r="O135" s="19" t="s">
        <v>369</v>
      </c>
      <c r="P135" s="19" t="s">
        <v>370</v>
      </c>
      <c r="Q135" s="46">
        <v>120</v>
      </c>
      <c r="R135" s="19" t="s">
        <v>1544</v>
      </c>
      <c r="S135" s="19" t="s">
        <v>3092</v>
      </c>
      <c r="T135" s="19" t="s">
        <v>289</v>
      </c>
      <c r="U135" s="19" t="s">
        <v>3093</v>
      </c>
      <c r="V135" s="19" t="s">
        <v>3094</v>
      </c>
      <c r="W135" s="19" t="s">
        <v>1757</v>
      </c>
      <c r="X135" s="19" t="s">
        <v>3095</v>
      </c>
      <c r="Y135" s="19" t="s">
        <v>1759</v>
      </c>
      <c r="Z135" s="19" t="s">
        <v>1760</v>
      </c>
      <c r="AA135" s="46">
        <v>218</v>
      </c>
      <c r="AB135" s="19" t="s">
        <v>568</v>
      </c>
      <c r="AC135" s="19" t="s">
        <v>289</v>
      </c>
      <c r="AD135" s="19" t="s">
        <v>3110</v>
      </c>
      <c r="AE135" s="19" t="s">
        <v>3111</v>
      </c>
      <c r="AF135" s="19" t="s">
        <v>1592</v>
      </c>
      <c r="AG135" s="19" t="s">
        <v>3112</v>
      </c>
      <c r="AH135" s="19" t="s">
        <v>1499</v>
      </c>
      <c r="AI135" s="19" t="s">
        <v>1500</v>
      </c>
      <c r="AJ135" s="45">
        <v>0</v>
      </c>
      <c r="AK135" s="45">
        <v>0</v>
      </c>
      <c r="AL135" s="19" t="s">
        <v>1501</v>
      </c>
      <c r="AM135" s="46">
        <v>12300</v>
      </c>
      <c r="AN135" s="46">
        <v>6000</v>
      </c>
      <c r="AO135" s="46">
        <v>6300</v>
      </c>
      <c r="AP135" s="45">
        <v>91.2</v>
      </c>
      <c r="AQ135" s="45"/>
      <c r="AR135" s="45" t="str">
        <f>IFERROR(VLOOKUP(AB135,'Pedidos marco'!$A$1:$D$10000,4,0)," ")</f>
        <v xml:space="preserve"> </v>
      </c>
      <c r="AS135" s="45">
        <f t="shared" si="14"/>
        <v>1</v>
      </c>
      <c r="AT135" s="45" t="str">
        <f t="shared" si="15"/>
        <v>01</v>
      </c>
      <c r="AU135" s="47">
        <v>6</v>
      </c>
      <c r="AV135" s="19" t="str">
        <f t="shared" si="16"/>
        <v>04 April</v>
      </c>
      <c r="AW135" s="19">
        <f t="shared" si="17"/>
        <v>0.76</v>
      </c>
      <c r="AX135" s="19">
        <f t="shared" si="18"/>
        <v>15.200000000000001</v>
      </c>
      <c r="AY135" s="19" t="e">
        <f>VLOOKUP(AG135,Cías!$A$1:$E$10000,5,0)</f>
        <v>#N/A</v>
      </c>
      <c r="AZ135" s="19" t="str">
        <f t="shared" si="19"/>
        <v>1013820</v>
      </c>
      <c r="BA135" s="19" t="str">
        <f t="shared" si="20"/>
        <v>SARABIA YEPEZ RUTH IRENE</v>
      </c>
      <c r="BB135" s="19" t="e">
        <f>VLOOKUP(AG135,Cías!$A$1:$E$10000,3,0)</f>
        <v>#N/A</v>
      </c>
      <c r="BC135" s="19"/>
      <c r="BD135" s="19"/>
      <c r="BE135" s="19"/>
      <c r="BF135" s="19"/>
      <c r="BG135" s="19"/>
      <c r="BH135" s="19"/>
      <c r="BI135" s="19"/>
      <c r="BJ135" s="19"/>
    </row>
    <row r="136" spans="1:62" ht="15" x14ac:dyDescent="0.2">
      <c r="A136" s="19" t="s">
        <v>3103</v>
      </c>
      <c r="B136" s="19" t="s">
        <v>1479</v>
      </c>
      <c r="C136" s="43">
        <v>44652</v>
      </c>
      <c r="D136" s="44">
        <v>0.75833333333332997</v>
      </c>
      <c r="E136" s="19" t="s">
        <v>3119</v>
      </c>
      <c r="F136" s="19" t="s">
        <v>3120</v>
      </c>
      <c r="G136" s="19" t="s">
        <v>3121</v>
      </c>
      <c r="H136" s="45">
        <v>2432.9499999999998</v>
      </c>
      <c r="I136" s="45">
        <v>2727.84</v>
      </c>
      <c r="J136" s="19" t="s">
        <v>1560</v>
      </c>
      <c r="K136" s="19" t="s">
        <v>3122</v>
      </c>
      <c r="L136" s="19" t="s">
        <v>3123</v>
      </c>
      <c r="M136" s="19" t="s">
        <v>3124</v>
      </c>
      <c r="N136" s="19" t="s">
        <v>3103</v>
      </c>
      <c r="O136" s="19" t="s">
        <v>367</v>
      </c>
      <c r="P136" s="19" t="s">
        <v>368</v>
      </c>
      <c r="Q136" s="46">
        <v>380</v>
      </c>
      <c r="R136" s="19" t="s">
        <v>1544</v>
      </c>
      <c r="S136" s="19" t="s">
        <v>3092</v>
      </c>
      <c r="T136" s="19" t="s">
        <v>289</v>
      </c>
      <c r="U136" s="19" t="s">
        <v>3093</v>
      </c>
      <c r="V136" s="19" t="s">
        <v>3094</v>
      </c>
      <c r="W136" s="19" t="s">
        <v>1757</v>
      </c>
      <c r="X136" s="19" t="s">
        <v>3095</v>
      </c>
      <c r="Y136" s="19" t="s">
        <v>1759</v>
      </c>
      <c r="Z136" s="19" t="s">
        <v>1760</v>
      </c>
      <c r="AA136" s="46">
        <v>218</v>
      </c>
      <c r="AB136" s="19" t="s">
        <v>568</v>
      </c>
      <c r="AC136" s="19" t="s">
        <v>289</v>
      </c>
      <c r="AD136" s="19" t="s">
        <v>3110</v>
      </c>
      <c r="AE136" s="19" t="s">
        <v>3111</v>
      </c>
      <c r="AF136" s="19" t="s">
        <v>1592</v>
      </c>
      <c r="AG136" s="19" t="s">
        <v>3112</v>
      </c>
      <c r="AH136" s="19" t="s">
        <v>1499</v>
      </c>
      <c r="AI136" s="19" t="s">
        <v>1500</v>
      </c>
      <c r="AJ136" s="45">
        <v>0</v>
      </c>
      <c r="AK136" s="45">
        <v>0</v>
      </c>
      <c r="AL136" s="19" t="s">
        <v>1501</v>
      </c>
      <c r="AM136" s="46">
        <v>25300</v>
      </c>
      <c r="AN136" s="46">
        <v>19000</v>
      </c>
      <c r="AO136" s="46">
        <v>6300</v>
      </c>
      <c r="AP136" s="45">
        <v>288.8</v>
      </c>
      <c r="AQ136" s="45"/>
      <c r="AR136" s="45" t="str">
        <f>IFERROR(VLOOKUP(AB136,'Pedidos marco'!$A$1:$D$10000,4,0)," ")</f>
        <v xml:space="preserve"> </v>
      </c>
      <c r="AS136" s="45">
        <f t="shared" si="14"/>
        <v>1</v>
      </c>
      <c r="AT136" s="45" t="str">
        <f t="shared" si="15"/>
        <v>01</v>
      </c>
      <c r="AU136" s="47">
        <v>19</v>
      </c>
      <c r="AV136" s="19" t="str">
        <f t="shared" si="16"/>
        <v>04 April</v>
      </c>
      <c r="AW136" s="19">
        <f t="shared" si="17"/>
        <v>0.76</v>
      </c>
      <c r="AX136" s="19">
        <f t="shared" si="18"/>
        <v>15.200000000000001</v>
      </c>
      <c r="AY136" s="19" t="e">
        <f>VLOOKUP(AG136,Cías!$A$1:$E$10000,5,0)</f>
        <v>#N/A</v>
      </c>
      <c r="AZ136" s="19" t="str">
        <f t="shared" si="19"/>
        <v>1013820</v>
      </c>
      <c r="BA136" s="19" t="str">
        <f t="shared" si="20"/>
        <v>SARABIA YEPEZ RUTH IRENE</v>
      </c>
      <c r="BB136" s="19" t="e">
        <f>VLOOKUP(AG136,Cías!$A$1:$E$10000,3,0)</f>
        <v>#N/A</v>
      </c>
      <c r="BC136" s="19"/>
      <c r="BD136" s="19"/>
      <c r="BE136" s="19"/>
      <c r="BF136" s="19"/>
      <c r="BG136" s="19"/>
      <c r="BH136" s="19"/>
      <c r="BI136" s="19"/>
      <c r="BJ136" s="19"/>
    </row>
    <row r="137" spans="1:62" ht="15" x14ac:dyDescent="0.2">
      <c r="A137" s="19" t="s">
        <v>3125</v>
      </c>
      <c r="B137" s="19" t="s">
        <v>1479</v>
      </c>
      <c r="C137" s="43">
        <v>44652</v>
      </c>
      <c r="D137" s="44">
        <v>0.75972222222221997</v>
      </c>
      <c r="E137" s="19" t="s">
        <v>3126</v>
      </c>
      <c r="F137" s="19" t="s">
        <v>3127</v>
      </c>
      <c r="G137" s="19" t="s">
        <v>3128</v>
      </c>
      <c r="H137" s="45">
        <v>4440.18</v>
      </c>
      <c r="I137" s="45">
        <v>4978.3599999999997</v>
      </c>
      <c r="J137" s="19" t="s">
        <v>2037</v>
      </c>
      <c r="K137" s="19" t="s">
        <v>3129</v>
      </c>
      <c r="L137" s="19" t="s">
        <v>3130</v>
      </c>
      <c r="M137" s="19" t="s">
        <v>3131</v>
      </c>
      <c r="N137" s="19" t="s">
        <v>3125</v>
      </c>
      <c r="O137" s="19" t="s">
        <v>2600</v>
      </c>
      <c r="P137" s="19" t="s">
        <v>2601</v>
      </c>
      <c r="Q137" s="46">
        <v>660</v>
      </c>
      <c r="R137" s="19" t="s">
        <v>1544</v>
      </c>
      <c r="S137" s="19" t="s">
        <v>1777</v>
      </c>
      <c r="T137" s="19" t="s">
        <v>1778</v>
      </c>
      <c r="U137" s="19" t="s">
        <v>3132</v>
      </c>
      <c r="V137" s="19" t="s">
        <v>3133</v>
      </c>
      <c r="W137" s="19" t="s">
        <v>2174</v>
      </c>
      <c r="X137" s="19" t="s">
        <v>3134</v>
      </c>
      <c r="Y137" s="19" t="s">
        <v>2176</v>
      </c>
      <c r="Z137" s="19" t="s">
        <v>2177</v>
      </c>
      <c r="AA137" s="46">
        <v>328</v>
      </c>
      <c r="AB137" s="19" t="s">
        <v>582</v>
      </c>
      <c r="AC137" s="19" t="s">
        <v>321</v>
      </c>
      <c r="AD137" s="19" t="s">
        <v>3135</v>
      </c>
      <c r="AE137" s="19" t="s">
        <v>3136</v>
      </c>
      <c r="AF137" s="19" t="s">
        <v>1592</v>
      </c>
      <c r="AG137" s="19" t="s">
        <v>3137</v>
      </c>
      <c r="AH137" s="19" t="s">
        <v>1499</v>
      </c>
      <c r="AI137" s="19" t="s">
        <v>1500</v>
      </c>
      <c r="AJ137" s="45">
        <v>0</v>
      </c>
      <c r="AK137" s="45">
        <v>0</v>
      </c>
      <c r="AL137" s="19" t="s">
        <v>1501</v>
      </c>
      <c r="AM137" s="46">
        <v>51100</v>
      </c>
      <c r="AN137" s="46">
        <v>33040</v>
      </c>
      <c r="AO137" s="46">
        <v>18060</v>
      </c>
      <c r="AP137" s="45">
        <v>679.8</v>
      </c>
      <c r="AQ137" s="45"/>
      <c r="AR137" s="45" t="str">
        <f>IFERROR(VLOOKUP(AB137,'Pedidos marco'!$A$1:$D$10000,4,0)," ")</f>
        <v xml:space="preserve"> </v>
      </c>
      <c r="AS137" s="45">
        <f t="shared" si="14"/>
        <v>1</v>
      </c>
      <c r="AT137" s="45" t="str">
        <f t="shared" si="15"/>
        <v>01</v>
      </c>
      <c r="AU137" s="47">
        <v>33</v>
      </c>
      <c r="AV137" s="19" t="str">
        <f t="shared" si="16"/>
        <v>04 April</v>
      </c>
      <c r="AW137" s="19">
        <f t="shared" si="17"/>
        <v>1.03</v>
      </c>
      <c r="AX137" s="19">
        <f t="shared" si="18"/>
        <v>20.599999999999998</v>
      </c>
      <c r="AY137" s="19" t="e">
        <f>VLOOKUP(AG137,Cías!$A$1:$E$10000,5,0)</f>
        <v>#N/A</v>
      </c>
      <c r="AZ137" s="19" t="str">
        <f t="shared" si="19"/>
        <v>1013539</v>
      </c>
      <c r="BA137" s="19" t="str">
        <f t="shared" si="20"/>
        <v>VALENCIA BENAVIDES GUSTAVO PLUTARCO</v>
      </c>
      <c r="BB137" s="19" t="e">
        <f>VLOOKUP(AG137,Cías!$A$1:$E$10000,3,0)</f>
        <v>#N/A</v>
      </c>
      <c r="BC137" s="19"/>
      <c r="BD137" s="19"/>
      <c r="BE137" s="19"/>
      <c r="BF137" s="19"/>
      <c r="BG137" s="19"/>
      <c r="BH137" s="19"/>
      <c r="BI137" s="19"/>
      <c r="BJ137" s="19"/>
    </row>
    <row r="138" spans="1:62" ht="15" x14ac:dyDescent="0.2">
      <c r="A138" s="19" t="s">
        <v>3138</v>
      </c>
      <c r="B138" s="19" t="s">
        <v>1479</v>
      </c>
      <c r="C138" s="43">
        <v>44652</v>
      </c>
      <c r="D138" s="44">
        <v>0.76597222222221995</v>
      </c>
      <c r="E138" s="19" t="s">
        <v>3139</v>
      </c>
      <c r="F138" s="19" t="s">
        <v>3140</v>
      </c>
      <c r="G138" s="19" t="s">
        <v>3141</v>
      </c>
      <c r="H138" s="45">
        <v>545.6</v>
      </c>
      <c r="I138" s="45">
        <v>611.73</v>
      </c>
      <c r="J138" s="19" t="s">
        <v>1560</v>
      </c>
      <c r="K138" s="19" t="s">
        <v>3142</v>
      </c>
      <c r="L138" s="19" t="s">
        <v>3143</v>
      </c>
      <c r="M138" s="19" t="s">
        <v>3144</v>
      </c>
      <c r="N138" s="19" t="s">
        <v>3138</v>
      </c>
      <c r="O138" s="19" t="s">
        <v>371</v>
      </c>
      <c r="P138" s="19" t="s">
        <v>372</v>
      </c>
      <c r="Q138" s="46">
        <v>80</v>
      </c>
      <c r="R138" s="19" t="s">
        <v>1544</v>
      </c>
      <c r="S138" s="19" t="s">
        <v>2566</v>
      </c>
      <c r="T138" s="19" t="s">
        <v>2567</v>
      </c>
      <c r="U138" s="19" t="s">
        <v>2568</v>
      </c>
      <c r="V138" s="19" t="s">
        <v>2569</v>
      </c>
      <c r="W138" s="19" t="s">
        <v>415</v>
      </c>
      <c r="X138" s="19" t="s">
        <v>2570</v>
      </c>
      <c r="Y138" s="19" t="s">
        <v>2571</v>
      </c>
      <c r="Z138" s="19" t="s">
        <v>2572</v>
      </c>
      <c r="AA138" s="46">
        <v>110</v>
      </c>
      <c r="AB138" s="19" t="s">
        <v>491</v>
      </c>
      <c r="AC138" s="19" t="s">
        <v>131</v>
      </c>
      <c r="AD138" s="19" t="s">
        <v>1992</v>
      </c>
      <c r="AE138" s="19" t="s">
        <v>1993</v>
      </c>
      <c r="AF138" s="19" t="s">
        <v>1719</v>
      </c>
      <c r="AG138" s="19" t="s">
        <v>1994</v>
      </c>
      <c r="AH138" s="19" t="s">
        <v>1594</v>
      </c>
      <c r="AI138" s="19" t="s">
        <v>1595</v>
      </c>
      <c r="AJ138" s="45">
        <v>0.05</v>
      </c>
      <c r="AK138" s="45">
        <v>4</v>
      </c>
      <c r="AL138" s="19" t="s">
        <v>1501</v>
      </c>
      <c r="AM138" s="46">
        <v>12055</v>
      </c>
      <c r="AN138" s="46">
        <v>4010</v>
      </c>
      <c r="AO138" s="46">
        <v>8045</v>
      </c>
      <c r="AP138" s="45">
        <v>34.4</v>
      </c>
      <c r="AQ138" s="45"/>
      <c r="AR138" s="45" t="str">
        <f>IFERROR(VLOOKUP(AB138,'Pedidos marco'!$A$1:$D$10000,4,0)," ")</f>
        <v xml:space="preserve"> </v>
      </c>
      <c r="AS138" s="45">
        <f t="shared" si="14"/>
        <v>1</v>
      </c>
      <c r="AT138" s="45" t="str">
        <f t="shared" si="15"/>
        <v>01</v>
      </c>
      <c r="AU138" s="47">
        <v>4</v>
      </c>
      <c r="AV138" s="19" t="str">
        <f t="shared" si="16"/>
        <v>04 April</v>
      </c>
      <c r="AW138" s="19">
        <f t="shared" si="17"/>
        <v>0.43</v>
      </c>
      <c r="AX138" s="19">
        <f t="shared" si="18"/>
        <v>8.6</v>
      </c>
      <c r="AY138" s="19" t="e">
        <f>VLOOKUP(AG138,Cías!$A$1:$E$10000,5,0)</f>
        <v>#N/A</v>
      </c>
      <c r="AZ138" s="19" t="str">
        <f t="shared" si="19"/>
        <v>1021996</v>
      </c>
      <c r="BA138" s="19" t="str">
        <f t="shared" si="20"/>
        <v>FRANCO VEGA SANDRO MARCELO</v>
      </c>
      <c r="BB138" s="19" t="e">
        <f>VLOOKUP(AG138,Cías!$A$1:$E$10000,3,0)</f>
        <v>#N/A</v>
      </c>
      <c r="BC138" s="19"/>
      <c r="BD138" s="19"/>
      <c r="BE138" s="19"/>
      <c r="BF138" s="19"/>
      <c r="BG138" s="19"/>
      <c r="BH138" s="19"/>
      <c r="BI138" s="19"/>
      <c r="BJ138" s="19"/>
    </row>
    <row r="139" spans="1:62" ht="15" x14ac:dyDescent="0.2">
      <c r="A139" s="19" t="s">
        <v>3138</v>
      </c>
      <c r="B139" s="19" t="s">
        <v>1479</v>
      </c>
      <c r="C139" s="43">
        <v>44652</v>
      </c>
      <c r="D139" s="44">
        <v>0.76597222222221995</v>
      </c>
      <c r="E139" s="19" t="s">
        <v>3145</v>
      </c>
      <c r="F139" s="19" t="s">
        <v>3146</v>
      </c>
      <c r="G139" s="19" t="s">
        <v>3147</v>
      </c>
      <c r="H139" s="45">
        <v>2716</v>
      </c>
      <c r="I139" s="45">
        <v>3045.2</v>
      </c>
      <c r="J139" s="19" t="s">
        <v>1560</v>
      </c>
      <c r="K139" s="19" t="s">
        <v>3148</v>
      </c>
      <c r="L139" s="19" t="s">
        <v>3149</v>
      </c>
      <c r="M139" s="19" t="s">
        <v>3150</v>
      </c>
      <c r="N139" s="19" t="s">
        <v>3138</v>
      </c>
      <c r="O139" s="19" t="s">
        <v>367</v>
      </c>
      <c r="P139" s="19" t="s">
        <v>368</v>
      </c>
      <c r="Q139" s="46">
        <v>400</v>
      </c>
      <c r="R139" s="19" t="s">
        <v>1544</v>
      </c>
      <c r="S139" s="19" t="s">
        <v>2566</v>
      </c>
      <c r="T139" s="19" t="s">
        <v>2567</v>
      </c>
      <c r="U139" s="19" t="s">
        <v>2568</v>
      </c>
      <c r="V139" s="19" t="s">
        <v>2569</v>
      </c>
      <c r="W139" s="19" t="s">
        <v>415</v>
      </c>
      <c r="X139" s="19" t="s">
        <v>2570</v>
      </c>
      <c r="Y139" s="19" t="s">
        <v>2571</v>
      </c>
      <c r="Z139" s="19" t="s">
        <v>2572</v>
      </c>
      <c r="AA139" s="46">
        <v>110</v>
      </c>
      <c r="AB139" s="19" t="s">
        <v>491</v>
      </c>
      <c r="AC139" s="19" t="s">
        <v>131</v>
      </c>
      <c r="AD139" s="19" t="s">
        <v>1992</v>
      </c>
      <c r="AE139" s="19" t="s">
        <v>1993</v>
      </c>
      <c r="AF139" s="19" t="s">
        <v>1719</v>
      </c>
      <c r="AG139" s="19" t="s">
        <v>1994</v>
      </c>
      <c r="AH139" s="19" t="s">
        <v>1594</v>
      </c>
      <c r="AI139" s="19" t="s">
        <v>1595</v>
      </c>
      <c r="AJ139" s="45">
        <v>0.05</v>
      </c>
      <c r="AK139" s="45">
        <v>20</v>
      </c>
      <c r="AL139" s="19" t="s">
        <v>1501</v>
      </c>
      <c r="AM139" s="46">
        <v>28095</v>
      </c>
      <c r="AN139" s="46">
        <v>20050</v>
      </c>
      <c r="AO139" s="46">
        <v>8045</v>
      </c>
      <c r="AP139" s="45">
        <v>172</v>
      </c>
      <c r="AQ139" s="45"/>
      <c r="AR139" s="45" t="str">
        <f>IFERROR(VLOOKUP(AB139,'Pedidos marco'!$A$1:$D$10000,4,0)," ")</f>
        <v xml:space="preserve"> </v>
      </c>
      <c r="AS139" s="45">
        <f t="shared" si="14"/>
        <v>1</v>
      </c>
      <c r="AT139" s="45" t="str">
        <f t="shared" si="15"/>
        <v>01</v>
      </c>
      <c r="AU139" s="47">
        <v>20</v>
      </c>
      <c r="AV139" s="19" t="str">
        <f t="shared" si="16"/>
        <v>04 April</v>
      </c>
      <c r="AW139" s="19">
        <f t="shared" si="17"/>
        <v>0.43</v>
      </c>
      <c r="AX139" s="19">
        <f t="shared" si="18"/>
        <v>8.6</v>
      </c>
      <c r="AY139" s="19" t="e">
        <f>VLOOKUP(AG139,Cías!$A$1:$E$10000,5,0)</f>
        <v>#N/A</v>
      </c>
      <c r="AZ139" s="19" t="str">
        <f t="shared" si="19"/>
        <v>1021996</v>
      </c>
      <c r="BA139" s="19" t="str">
        <f t="shared" si="20"/>
        <v>FRANCO VEGA SANDRO MARCELO</v>
      </c>
      <c r="BB139" s="19" t="e">
        <f>VLOOKUP(AG139,Cías!$A$1:$E$10000,3,0)</f>
        <v>#N/A</v>
      </c>
      <c r="BC139" s="19"/>
      <c r="BD139" s="19"/>
      <c r="BE139" s="19"/>
      <c r="BF139" s="19"/>
      <c r="BG139" s="19"/>
      <c r="BH139" s="19"/>
      <c r="BI139" s="19"/>
      <c r="BJ139" s="19"/>
    </row>
    <row r="140" spans="1:62" ht="15" x14ac:dyDescent="0.2">
      <c r="A140" s="19" t="s">
        <v>3151</v>
      </c>
      <c r="B140" s="19" t="s">
        <v>1479</v>
      </c>
      <c r="C140" s="43">
        <v>44652</v>
      </c>
      <c r="D140" s="44">
        <v>0.76736111111111005</v>
      </c>
      <c r="E140" s="19" t="s">
        <v>3152</v>
      </c>
      <c r="F140" s="19" t="s">
        <v>3153</v>
      </c>
      <c r="G140" s="19" t="s">
        <v>3154</v>
      </c>
      <c r="H140" s="45">
        <v>2458.8000000000002</v>
      </c>
      <c r="I140" s="45">
        <v>2756.83</v>
      </c>
      <c r="J140" s="19" t="s">
        <v>1560</v>
      </c>
      <c r="K140" s="19" t="s">
        <v>3155</v>
      </c>
      <c r="L140" s="19" t="s">
        <v>3156</v>
      </c>
      <c r="M140" s="19" t="s">
        <v>3157</v>
      </c>
      <c r="N140" s="19" t="s">
        <v>3151</v>
      </c>
      <c r="O140" s="19" t="s">
        <v>367</v>
      </c>
      <c r="P140" s="19" t="s">
        <v>368</v>
      </c>
      <c r="Q140" s="46">
        <v>360</v>
      </c>
      <c r="R140" s="19" t="s">
        <v>1544</v>
      </c>
      <c r="S140" s="19" t="s">
        <v>3158</v>
      </c>
      <c r="T140" s="19" t="s">
        <v>3159</v>
      </c>
      <c r="U140" s="19" t="s">
        <v>3160</v>
      </c>
      <c r="V140" s="19" t="s">
        <v>2126</v>
      </c>
      <c r="W140" s="19" t="s">
        <v>1798</v>
      </c>
      <c r="X140" s="19" t="s">
        <v>3161</v>
      </c>
      <c r="Y140" s="19" t="s">
        <v>3162</v>
      </c>
      <c r="Z140" s="19" t="s">
        <v>3163</v>
      </c>
      <c r="AA140" s="46">
        <v>120</v>
      </c>
      <c r="AB140" s="19" t="s">
        <v>480</v>
      </c>
      <c r="AC140" s="19" t="s">
        <v>110</v>
      </c>
      <c r="AD140" s="19" t="s">
        <v>3164</v>
      </c>
      <c r="AE140" s="19" t="s">
        <v>1481</v>
      </c>
      <c r="AF140" s="19" t="s">
        <v>1554</v>
      </c>
      <c r="AG140" s="19" t="s">
        <v>3165</v>
      </c>
      <c r="AH140" s="19" t="s">
        <v>1499</v>
      </c>
      <c r="AI140" s="19" t="s">
        <v>1500</v>
      </c>
      <c r="AJ140" s="45">
        <v>0</v>
      </c>
      <c r="AK140" s="45">
        <v>0</v>
      </c>
      <c r="AL140" s="19" t="s">
        <v>1501</v>
      </c>
      <c r="AM140" s="46">
        <v>27330</v>
      </c>
      <c r="AN140" s="46">
        <v>18030</v>
      </c>
      <c r="AO140" s="46">
        <v>9300</v>
      </c>
      <c r="AP140" s="45">
        <v>165.6</v>
      </c>
      <c r="AQ140" s="45"/>
      <c r="AR140" s="45" t="str">
        <f>IFERROR(VLOOKUP(AB140,'Pedidos marco'!$A$1:$D$10000,4,0)," ")</f>
        <v xml:space="preserve"> </v>
      </c>
      <c r="AS140" s="45">
        <f t="shared" si="14"/>
        <v>1</v>
      </c>
      <c r="AT140" s="45" t="str">
        <f t="shared" si="15"/>
        <v>01</v>
      </c>
      <c r="AU140" s="47">
        <v>18</v>
      </c>
      <c r="AV140" s="19" t="str">
        <f t="shared" si="16"/>
        <v>04 April</v>
      </c>
      <c r="AW140" s="19">
        <f t="shared" si="17"/>
        <v>0.45999999999999996</v>
      </c>
      <c r="AX140" s="19">
        <f t="shared" si="18"/>
        <v>9.1999999999999993</v>
      </c>
      <c r="AY140" s="19" t="e">
        <f>VLOOKUP(AG140,Cías!$A$1:$E$10000,5,0)</f>
        <v>#N/A</v>
      </c>
      <c r="AZ140" s="19" t="str">
        <f t="shared" si="19"/>
        <v>1022361</v>
      </c>
      <c r="BA140" s="19" t="str">
        <f t="shared" si="20"/>
        <v>ESCOBAR VILLARREAL JORGE FRANCISCO</v>
      </c>
      <c r="BB140" s="19" t="e">
        <f>VLOOKUP(AG140,Cías!$A$1:$E$10000,3,0)</f>
        <v>#N/A</v>
      </c>
      <c r="BC140" s="19"/>
      <c r="BD140" s="19"/>
      <c r="BE140" s="19"/>
      <c r="BF140" s="19"/>
      <c r="BG140" s="19"/>
      <c r="BH140" s="19"/>
      <c r="BI140" s="19"/>
      <c r="BJ140" s="19"/>
    </row>
    <row r="141" spans="1:62" ht="15" x14ac:dyDescent="0.2">
      <c r="A141" s="19" t="s">
        <v>3166</v>
      </c>
      <c r="B141" s="19" t="s">
        <v>1479</v>
      </c>
      <c r="C141" s="43">
        <v>44652</v>
      </c>
      <c r="D141" s="44">
        <v>0.76875000000000004</v>
      </c>
      <c r="E141" s="19" t="s">
        <v>3167</v>
      </c>
      <c r="F141" s="19" t="s">
        <v>3168</v>
      </c>
      <c r="G141" s="19" t="s">
        <v>3169</v>
      </c>
      <c r="H141" s="45">
        <v>3874.18</v>
      </c>
      <c r="I141" s="45">
        <v>4343.75</v>
      </c>
      <c r="J141" s="19" t="s">
        <v>1560</v>
      </c>
      <c r="K141" s="19" t="s">
        <v>3170</v>
      </c>
      <c r="L141" s="19" t="s">
        <v>3171</v>
      </c>
      <c r="M141" s="19" t="s">
        <v>3172</v>
      </c>
      <c r="N141" s="19" t="s">
        <v>3166</v>
      </c>
      <c r="O141" s="19" t="s">
        <v>1486</v>
      </c>
      <c r="P141" s="19" t="s">
        <v>1487</v>
      </c>
      <c r="Q141" s="46">
        <v>31.92</v>
      </c>
      <c r="R141" s="19" t="s">
        <v>1488</v>
      </c>
      <c r="S141" s="19" t="s">
        <v>1623</v>
      </c>
      <c r="T141" s="19" t="s">
        <v>1624</v>
      </c>
      <c r="U141" s="19" t="s">
        <v>1625</v>
      </c>
      <c r="V141" s="19" t="s">
        <v>1626</v>
      </c>
      <c r="W141" s="19" t="s">
        <v>1627</v>
      </c>
      <c r="X141" s="19" t="s">
        <v>1628</v>
      </c>
      <c r="Y141" s="19" t="s">
        <v>1629</v>
      </c>
      <c r="Z141" s="19" t="s">
        <v>1630</v>
      </c>
      <c r="AA141" s="46">
        <v>40</v>
      </c>
      <c r="AB141" s="19" t="s">
        <v>466</v>
      </c>
      <c r="AC141" s="19" t="s">
        <v>82</v>
      </c>
      <c r="AD141" s="19" t="s">
        <v>3173</v>
      </c>
      <c r="AE141" s="19" t="s">
        <v>3174</v>
      </c>
      <c r="AF141" s="19" t="s">
        <v>1497</v>
      </c>
      <c r="AG141" s="19" t="s">
        <v>3175</v>
      </c>
      <c r="AH141" s="19" t="s">
        <v>1499</v>
      </c>
      <c r="AI141" s="19" t="s">
        <v>1500</v>
      </c>
      <c r="AJ141" s="45">
        <v>0</v>
      </c>
      <c r="AK141" s="45">
        <v>0</v>
      </c>
      <c r="AL141" s="19" t="s">
        <v>1501</v>
      </c>
      <c r="AM141" s="46">
        <v>50390</v>
      </c>
      <c r="AN141" s="46">
        <v>31920</v>
      </c>
      <c r="AO141" s="46">
        <v>18470</v>
      </c>
      <c r="AP141" s="45">
        <v>159.91999999999999</v>
      </c>
      <c r="AQ141" s="45"/>
      <c r="AR141" s="45" t="str">
        <f>IFERROR(VLOOKUP(AB141,'Pedidos marco'!$A$1:$D$10000,4,0)," ")</f>
        <v xml:space="preserve"> </v>
      </c>
      <c r="AS141" s="45">
        <f t="shared" si="14"/>
        <v>1</v>
      </c>
      <c r="AT141" s="45" t="str">
        <f t="shared" si="15"/>
        <v>01</v>
      </c>
      <c r="AU141" s="47">
        <v>31.92</v>
      </c>
      <c r="AV141" s="19" t="str">
        <f t="shared" si="16"/>
        <v>04 April</v>
      </c>
      <c r="AW141" s="19">
        <f t="shared" si="17"/>
        <v>5.0100250626566414</v>
      </c>
      <c r="AX141" s="19">
        <f t="shared" si="18"/>
        <v>5.0100250626566414</v>
      </c>
      <c r="AY141" s="19" t="e">
        <f>VLOOKUP(AG141,Cías!$A$1:$E$10000,5,0)</f>
        <v>#N/A</v>
      </c>
      <c r="AZ141" s="19" t="str">
        <f t="shared" si="19"/>
        <v>1013576</v>
      </c>
      <c r="BA141" s="19" t="str">
        <f t="shared" si="20"/>
        <v>CASTRO SALGADO LUCIO OSWALDO</v>
      </c>
      <c r="BB141" s="19" t="e">
        <f>VLOOKUP(AG141,Cías!$A$1:$E$10000,3,0)</f>
        <v>#N/A</v>
      </c>
      <c r="BC141" s="19"/>
      <c r="BD141" s="19"/>
      <c r="BE141" s="19"/>
      <c r="BF141" s="19"/>
      <c r="BG141" s="19"/>
      <c r="BH141" s="19"/>
      <c r="BI141" s="19"/>
      <c r="BJ141" s="19"/>
    </row>
    <row r="142" spans="1:62" ht="15" x14ac:dyDescent="0.2">
      <c r="A142" s="19" t="s">
        <v>3176</v>
      </c>
      <c r="B142" s="19" t="s">
        <v>1479</v>
      </c>
      <c r="C142" s="43">
        <v>44652</v>
      </c>
      <c r="D142" s="44">
        <v>0.77013888888889004</v>
      </c>
      <c r="E142" s="19" t="s">
        <v>3177</v>
      </c>
      <c r="F142" s="19" t="s">
        <v>3178</v>
      </c>
      <c r="G142" s="19" t="s">
        <v>3179</v>
      </c>
      <c r="H142" s="45">
        <v>3897.6</v>
      </c>
      <c r="I142" s="45">
        <v>4370.01</v>
      </c>
      <c r="J142" s="19" t="s">
        <v>1560</v>
      </c>
      <c r="K142" s="19" t="s">
        <v>3180</v>
      </c>
      <c r="L142" s="19" t="s">
        <v>3181</v>
      </c>
      <c r="M142" s="19" t="s">
        <v>3182</v>
      </c>
      <c r="N142" s="19" t="s">
        <v>3176</v>
      </c>
      <c r="O142" s="19" t="s">
        <v>1641</v>
      </c>
      <c r="P142" s="19" t="s">
        <v>1642</v>
      </c>
      <c r="Q142" s="46">
        <v>640</v>
      </c>
      <c r="R142" s="19" t="s">
        <v>1544</v>
      </c>
      <c r="S142" s="19" t="s">
        <v>1736</v>
      </c>
      <c r="T142" s="19" t="s">
        <v>1737</v>
      </c>
      <c r="U142" s="19" t="s">
        <v>3183</v>
      </c>
      <c r="V142" s="19" t="s">
        <v>3184</v>
      </c>
      <c r="W142" s="19" t="s">
        <v>1492</v>
      </c>
      <c r="X142" s="19" t="s">
        <v>3185</v>
      </c>
      <c r="Y142" s="19" t="s">
        <v>1494</v>
      </c>
      <c r="Z142" s="19" t="s">
        <v>1495</v>
      </c>
      <c r="AA142" s="46">
        <v>247</v>
      </c>
      <c r="AB142" s="19" t="s">
        <v>3186</v>
      </c>
      <c r="AC142" s="19" t="s">
        <v>309</v>
      </c>
      <c r="AD142" s="19" t="s">
        <v>3187</v>
      </c>
      <c r="AE142" s="19" t="s">
        <v>3188</v>
      </c>
      <c r="AF142" s="19" t="s">
        <v>1592</v>
      </c>
      <c r="AG142" s="19" t="s">
        <v>3189</v>
      </c>
      <c r="AH142" s="19" t="s">
        <v>1594</v>
      </c>
      <c r="AI142" s="19" t="s">
        <v>1595</v>
      </c>
      <c r="AJ142" s="45">
        <v>0.05</v>
      </c>
      <c r="AK142" s="45">
        <v>32</v>
      </c>
      <c r="AL142" s="19" t="s">
        <v>1501</v>
      </c>
      <c r="AM142" s="46">
        <v>50630</v>
      </c>
      <c r="AN142" s="46">
        <v>32020</v>
      </c>
      <c r="AO142" s="46">
        <v>18610</v>
      </c>
      <c r="AP142" s="45">
        <v>537.6</v>
      </c>
      <c r="AQ142" s="45"/>
      <c r="AR142" s="45" t="str">
        <f>IFERROR(VLOOKUP(AB142,'Pedidos marco'!$A$1:$D$10000,4,0)," ")</f>
        <v xml:space="preserve"> </v>
      </c>
      <c r="AS142" s="45">
        <f t="shared" si="14"/>
        <v>1</v>
      </c>
      <c r="AT142" s="45" t="str">
        <f t="shared" si="15"/>
        <v>01</v>
      </c>
      <c r="AU142" s="47">
        <v>32</v>
      </c>
      <c r="AV142" s="19" t="str">
        <f t="shared" si="16"/>
        <v>04 April</v>
      </c>
      <c r="AW142" s="19">
        <f t="shared" si="17"/>
        <v>0.84000000000000008</v>
      </c>
      <c r="AX142" s="19">
        <f t="shared" si="18"/>
        <v>16.8</v>
      </c>
      <c r="AY142" s="19" t="e">
        <f>VLOOKUP(AG142,Cías!$A$1:$E$10000,5,0)</f>
        <v>#N/A</v>
      </c>
      <c r="AZ142" s="19" t="str">
        <f t="shared" si="19"/>
        <v>1013885</v>
      </c>
      <c r="BA142" s="19" t="str">
        <f t="shared" si="20"/>
        <v>TORRES POZO FABIAN ENRIQUE</v>
      </c>
      <c r="BB142" s="19" t="e">
        <f>VLOOKUP(AG142,Cías!$A$1:$E$10000,3,0)</f>
        <v>#N/A</v>
      </c>
      <c r="BC142" s="19"/>
      <c r="BD142" s="19"/>
      <c r="BE142" s="19"/>
      <c r="BF142" s="19"/>
      <c r="BG142" s="19"/>
      <c r="BH142" s="19"/>
      <c r="BI142" s="19"/>
      <c r="BJ142" s="19"/>
    </row>
    <row r="143" spans="1:62" ht="15" x14ac:dyDescent="0.2">
      <c r="A143" s="19" t="s">
        <v>3190</v>
      </c>
      <c r="B143" s="19" t="s">
        <v>1479</v>
      </c>
      <c r="C143" s="43">
        <v>44652</v>
      </c>
      <c r="D143" s="44">
        <v>0.77152777777778003</v>
      </c>
      <c r="E143" s="19" t="s">
        <v>3191</v>
      </c>
      <c r="F143" s="19" t="s">
        <v>3192</v>
      </c>
      <c r="G143" s="19" t="s">
        <v>3193</v>
      </c>
      <c r="H143" s="45">
        <v>2386.8000000000002</v>
      </c>
      <c r="I143" s="45">
        <v>2676.1</v>
      </c>
      <c r="J143" s="19" t="s">
        <v>1560</v>
      </c>
      <c r="K143" s="19" t="s">
        <v>3194</v>
      </c>
      <c r="L143" s="19" t="s">
        <v>3195</v>
      </c>
      <c r="M143" s="19" t="s">
        <v>3196</v>
      </c>
      <c r="N143" s="19" t="s">
        <v>3190</v>
      </c>
      <c r="O143" s="19" t="s">
        <v>1641</v>
      </c>
      <c r="P143" s="19" t="s">
        <v>1642</v>
      </c>
      <c r="Q143" s="46">
        <v>360</v>
      </c>
      <c r="R143" s="19" t="s">
        <v>1544</v>
      </c>
      <c r="S143" s="19" t="s">
        <v>3197</v>
      </c>
      <c r="T143" s="19" t="s">
        <v>3198</v>
      </c>
      <c r="U143" s="19" t="s">
        <v>3199</v>
      </c>
      <c r="V143" s="19" t="s">
        <v>3200</v>
      </c>
      <c r="W143" s="19" t="s">
        <v>3201</v>
      </c>
      <c r="X143" s="19" t="s">
        <v>3202</v>
      </c>
      <c r="Y143" s="19" t="s">
        <v>3203</v>
      </c>
      <c r="Z143" s="19" t="s">
        <v>3204</v>
      </c>
      <c r="AA143" s="46">
        <v>396</v>
      </c>
      <c r="AB143" s="19" t="s">
        <v>456</v>
      </c>
      <c r="AC143" s="19" t="s">
        <v>60</v>
      </c>
      <c r="AD143" s="19" t="s">
        <v>3205</v>
      </c>
      <c r="AE143" s="19" t="s">
        <v>1481</v>
      </c>
      <c r="AF143" s="19" t="s">
        <v>1554</v>
      </c>
      <c r="AG143" s="19" t="s">
        <v>3206</v>
      </c>
      <c r="AH143" s="19" t="s">
        <v>1499</v>
      </c>
      <c r="AI143" s="19" t="s">
        <v>1500</v>
      </c>
      <c r="AJ143" s="45">
        <v>0</v>
      </c>
      <c r="AK143" s="45">
        <v>0</v>
      </c>
      <c r="AL143" s="19" t="s">
        <v>1501</v>
      </c>
      <c r="AM143" s="46">
        <v>26790</v>
      </c>
      <c r="AN143" s="46">
        <v>18040</v>
      </c>
      <c r="AO143" s="46">
        <v>8750</v>
      </c>
      <c r="AP143" s="45">
        <v>385.2</v>
      </c>
      <c r="AQ143" s="45"/>
      <c r="AR143" s="45" t="str">
        <f>IFERROR(VLOOKUP(AB143,'Pedidos marco'!$A$1:$D$10000,4,0)," ")</f>
        <v xml:space="preserve"> </v>
      </c>
      <c r="AS143" s="45">
        <f t="shared" si="14"/>
        <v>1</v>
      </c>
      <c r="AT143" s="45" t="str">
        <f t="shared" si="15"/>
        <v>01</v>
      </c>
      <c r="AU143" s="47">
        <v>18</v>
      </c>
      <c r="AV143" s="19" t="str">
        <f t="shared" si="16"/>
        <v>04 April</v>
      </c>
      <c r="AW143" s="19">
        <f t="shared" si="17"/>
        <v>1.07</v>
      </c>
      <c r="AX143" s="19">
        <f t="shared" si="18"/>
        <v>21.4</v>
      </c>
      <c r="AY143" s="19" t="e">
        <f>VLOOKUP(AG143,Cías!$A$1:$E$10000,5,0)</f>
        <v>#N/A</v>
      </c>
      <c r="AZ143" s="19" t="str">
        <f t="shared" si="19"/>
        <v>1023153</v>
      </c>
      <c r="BA143" s="19" t="str">
        <f t="shared" si="20"/>
        <v>BUITRON MONTENEGRO JONNY</v>
      </c>
      <c r="BB143" s="19" t="e">
        <f>VLOOKUP(AG143,Cías!$A$1:$E$10000,3,0)</f>
        <v>#N/A</v>
      </c>
      <c r="BC143" s="19"/>
      <c r="BD143" s="19"/>
      <c r="BE143" s="19"/>
      <c r="BF143" s="19"/>
      <c r="BG143" s="19"/>
      <c r="BH143" s="19"/>
      <c r="BI143" s="19"/>
      <c r="BJ143" s="19"/>
    </row>
    <row r="144" spans="1:62" ht="15" x14ac:dyDescent="0.2">
      <c r="A144" s="19" t="s">
        <v>3207</v>
      </c>
      <c r="B144" s="19" t="s">
        <v>1479</v>
      </c>
      <c r="C144" s="43">
        <v>44652</v>
      </c>
      <c r="D144" s="44">
        <v>0.77361111111111003</v>
      </c>
      <c r="E144" s="19" t="s">
        <v>3208</v>
      </c>
      <c r="F144" s="19" t="s">
        <v>3209</v>
      </c>
      <c r="G144" s="19" t="s">
        <v>3210</v>
      </c>
      <c r="H144" s="45">
        <v>2329.7199999999998</v>
      </c>
      <c r="I144" s="45">
        <v>2612.1</v>
      </c>
      <c r="J144" s="19" t="s">
        <v>1560</v>
      </c>
      <c r="K144" s="19" t="s">
        <v>3211</v>
      </c>
      <c r="L144" s="19" t="s">
        <v>3212</v>
      </c>
      <c r="M144" s="19" t="s">
        <v>3213</v>
      </c>
      <c r="N144" s="19" t="s">
        <v>3207</v>
      </c>
      <c r="O144" s="19" t="s">
        <v>367</v>
      </c>
      <c r="P144" s="19" t="s">
        <v>368</v>
      </c>
      <c r="Q144" s="46">
        <v>360</v>
      </c>
      <c r="R144" s="19" t="s">
        <v>1544</v>
      </c>
      <c r="S144" s="19" t="s">
        <v>3214</v>
      </c>
      <c r="T144" s="19" t="s">
        <v>3215</v>
      </c>
      <c r="U144" s="19" t="s">
        <v>3216</v>
      </c>
      <c r="V144" s="19" t="s">
        <v>3217</v>
      </c>
      <c r="W144" s="19" t="s">
        <v>3218</v>
      </c>
      <c r="X144" s="19" t="s">
        <v>3219</v>
      </c>
      <c r="Y144" s="19" t="s">
        <v>3220</v>
      </c>
      <c r="Z144" s="19" t="s">
        <v>3221</v>
      </c>
      <c r="AA144" s="46">
        <v>259</v>
      </c>
      <c r="AB144" s="19" t="s">
        <v>456</v>
      </c>
      <c r="AC144" s="19" t="s">
        <v>60</v>
      </c>
      <c r="AD144" s="19" t="s">
        <v>3222</v>
      </c>
      <c r="AE144" s="19" t="s">
        <v>1481</v>
      </c>
      <c r="AF144" s="19" t="s">
        <v>1554</v>
      </c>
      <c r="AG144" s="19" t="s">
        <v>3223</v>
      </c>
      <c r="AH144" s="19" t="s">
        <v>1499</v>
      </c>
      <c r="AI144" s="19" t="s">
        <v>1500</v>
      </c>
      <c r="AJ144" s="45">
        <v>0</v>
      </c>
      <c r="AK144" s="45">
        <v>0</v>
      </c>
      <c r="AL144" s="19" t="s">
        <v>1501</v>
      </c>
      <c r="AM144" s="46">
        <v>26920</v>
      </c>
      <c r="AN144" s="46">
        <v>18030</v>
      </c>
      <c r="AO144" s="46">
        <v>8890</v>
      </c>
      <c r="AP144" s="45">
        <v>338.4</v>
      </c>
      <c r="AQ144" s="45"/>
      <c r="AR144" s="45" t="str">
        <f>IFERROR(VLOOKUP(AB144,'Pedidos marco'!$A$1:$D$10000,4,0)," ")</f>
        <v xml:space="preserve"> </v>
      </c>
      <c r="AS144" s="45">
        <f t="shared" si="14"/>
        <v>1</v>
      </c>
      <c r="AT144" s="45" t="str">
        <f t="shared" si="15"/>
        <v>01</v>
      </c>
      <c r="AU144" s="47">
        <v>18</v>
      </c>
      <c r="AV144" s="19" t="str">
        <f t="shared" si="16"/>
        <v>04 April</v>
      </c>
      <c r="AW144" s="19">
        <f t="shared" si="17"/>
        <v>0.94</v>
      </c>
      <c r="AX144" s="19">
        <f t="shared" si="18"/>
        <v>18.799999999999997</v>
      </c>
      <c r="AY144" s="19" t="e">
        <f>VLOOKUP(AG144,Cías!$A$1:$E$10000,5,0)</f>
        <v>#N/A</v>
      </c>
      <c r="AZ144" s="19" t="str">
        <f t="shared" si="19"/>
        <v>1023153</v>
      </c>
      <c r="BA144" s="19" t="str">
        <f t="shared" si="20"/>
        <v>BUITRON MONTENEGRO JONNY</v>
      </c>
      <c r="BB144" s="19" t="e">
        <f>VLOOKUP(AG144,Cías!$A$1:$E$10000,3,0)</f>
        <v>#N/A</v>
      </c>
      <c r="BC144" s="19"/>
      <c r="BD144" s="19"/>
      <c r="BE144" s="19"/>
      <c r="BF144" s="19"/>
      <c r="BG144" s="19"/>
      <c r="BH144" s="19"/>
      <c r="BI144" s="19"/>
      <c r="BJ144" s="19"/>
    </row>
    <row r="145" spans="1:62" ht="15" x14ac:dyDescent="0.2">
      <c r="A145" s="19" t="s">
        <v>3224</v>
      </c>
      <c r="B145" s="19" t="s">
        <v>1479</v>
      </c>
      <c r="C145" s="43">
        <v>44652</v>
      </c>
      <c r="D145" s="44">
        <v>0.77916666666667</v>
      </c>
      <c r="E145" s="19" t="s">
        <v>3225</v>
      </c>
      <c r="F145" s="19" t="s">
        <v>1481</v>
      </c>
      <c r="G145" s="19" t="s">
        <v>1481</v>
      </c>
      <c r="H145" s="45">
        <v>0</v>
      </c>
      <c r="I145" s="45">
        <v>0</v>
      </c>
      <c r="J145" s="19" t="s">
        <v>1482</v>
      </c>
      <c r="K145" s="19" t="s">
        <v>3226</v>
      </c>
      <c r="L145" s="19" t="s">
        <v>3227</v>
      </c>
      <c r="M145" s="19" t="s">
        <v>3228</v>
      </c>
      <c r="N145" s="19" t="s">
        <v>3224</v>
      </c>
      <c r="O145" s="19" t="s">
        <v>1641</v>
      </c>
      <c r="P145" s="19" t="s">
        <v>1642</v>
      </c>
      <c r="Q145" s="46">
        <v>640</v>
      </c>
      <c r="R145" s="19" t="s">
        <v>1544</v>
      </c>
      <c r="S145" s="19" t="s">
        <v>3229</v>
      </c>
      <c r="T145" s="19" t="s">
        <v>3230</v>
      </c>
      <c r="U145" s="19" t="s">
        <v>3231</v>
      </c>
      <c r="V145" s="19" t="s">
        <v>2091</v>
      </c>
      <c r="W145" s="19" t="s">
        <v>1492</v>
      </c>
      <c r="X145" s="19" t="s">
        <v>3232</v>
      </c>
      <c r="Y145" s="19" t="s">
        <v>1494</v>
      </c>
      <c r="Z145" s="19" t="s">
        <v>1495</v>
      </c>
      <c r="AA145" s="46">
        <v>247</v>
      </c>
      <c r="AB145" s="19" t="s">
        <v>441</v>
      </c>
      <c r="AC145" s="19" t="s">
        <v>29</v>
      </c>
      <c r="AD145" s="19" t="s">
        <v>3233</v>
      </c>
      <c r="AE145" s="19" t="s">
        <v>3234</v>
      </c>
      <c r="AF145" s="19" t="s">
        <v>1592</v>
      </c>
      <c r="AG145" s="19" t="s">
        <v>3235</v>
      </c>
      <c r="AH145" s="19" t="s">
        <v>1502</v>
      </c>
      <c r="AI145" s="19" t="s">
        <v>2099</v>
      </c>
      <c r="AJ145" s="45">
        <v>0</v>
      </c>
      <c r="AK145" s="45">
        <v>0</v>
      </c>
      <c r="AL145" s="19" t="s">
        <v>1501</v>
      </c>
      <c r="AM145" s="46">
        <v>50380</v>
      </c>
      <c r="AN145" s="46">
        <v>32050</v>
      </c>
      <c r="AO145" s="46">
        <v>18330</v>
      </c>
      <c r="AP145" s="45">
        <v>537.6</v>
      </c>
      <c r="AQ145" s="45"/>
      <c r="AR145" s="45" t="str">
        <f>IFERROR(VLOOKUP(AB145,'Pedidos marco'!$A$1:$D$10000,4,0)," ")</f>
        <v xml:space="preserve"> </v>
      </c>
      <c r="AS145" s="45">
        <f t="shared" si="14"/>
        <v>1</v>
      </c>
      <c r="AT145" s="45" t="str">
        <f t="shared" si="15"/>
        <v>01</v>
      </c>
      <c r="AU145" s="47">
        <v>32</v>
      </c>
      <c r="AV145" s="19" t="str">
        <f t="shared" si="16"/>
        <v>04 April</v>
      </c>
      <c r="AW145" s="19">
        <f t="shared" si="17"/>
        <v>0.84000000000000008</v>
      </c>
      <c r="AX145" s="19">
        <f t="shared" si="18"/>
        <v>16.8</v>
      </c>
      <c r="AY145" s="19" t="e">
        <f>VLOOKUP(AG145,Cías!$A$1:$E$10000,5,0)</f>
        <v>#N/A</v>
      </c>
      <c r="AZ145" s="19" t="str">
        <f t="shared" si="19"/>
        <v>1014103</v>
      </c>
      <c r="BA145" s="19" t="str">
        <f t="shared" si="20"/>
        <v>ANRRANGO CALDERON VICTOR HUGO</v>
      </c>
      <c r="BB145" s="19" t="e">
        <f>VLOOKUP(AG145,Cías!$A$1:$E$10000,3,0)</f>
        <v>#N/A</v>
      </c>
      <c r="BC145" s="19"/>
      <c r="BD145" s="19"/>
      <c r="BE145" s="19"/>
      <c r="BF145" s="19"/>
      <c r="BG145" s="19"/>
      <c r="BH145" s="19"/>
      <c r="BI145" s="19"/>
      <c r="BJ145" s="19"/>
    </row>
    <row r="146" spans="1:62" ht="15" x14ac:dyDescent="0.2">
      <c r="A146" s="19" t="s">
        <v>3236</v>
      </c>
      <c r="B146" s="19" t="s">
        <v>1479</v>
      </c>
      <c r="C146" s="43">
        <v>44652</v>
      </c>
      <c r="D146" s="44">
        <v>0.78819444444443998</v>
      </c>
      <c r="E146" s="19" t="s">
        <v>3237</v>
      </c>
      <c r="F146" s="19" t="s">
        <v>1481</v>
      </c>
      <c r="G146" s="19" t="s">
        <v>1481</v>
      </c>
      <c r="H146" s="45">
        <v>0</v>
      </c>
      <c r="I146" s="45">
        <v>0</v>
      </c>
      <c r="J146" s="19" t="s">
        <v>1482</v>
      </c>
      <c r="K146" s="19" t="s">
        <v>3226</v>
      </c>
      <c r="L146" s="19" t="s">
        <v>3238</v>
      </c>
      <c r="M146" s="19" t="s">
        <v>3239</v>
      </c>
      <c r="N146" s="19" t="s">
        <v>3236</v>
      </c>
      <c r="O146" s="19" t="s">
        <v>1641</v>
      </c>
      <c r="P146" s="19" t="s">
        <v>1642</v>
      </c>
      <c r="Q146" s="46">
        <v>640</v>
      </c>
      <c r="R146" s="19" t="s">
        <v>1544</v>
      </c>
      <c r="S146" s="19" t="s">
        <v>3229</v>
      </c>
      <c r="T146" s="19" t="s">
        <v>3230</v>
      </c>
      <c r="U146" s="19" t="s">
        <v>3231</v>
      </c>
      <c r="V146" s="19" t="s">
        <v>2091</v>
      </c>
      <c r="W146" s="19" t="s">
        <v>1492</v>
      </c>
      <c r="X146" s="19" t="s">
        <v>3232</v>
      </c>
      <c r="Y146" s="19" t="s">
        <v>1494</v>
      </c>
      <c r="Z146" s="19" t="s">
        <v>1495</v>
      </c>
      <c r="AA146" s="46">
        <v>247</v>
      </c>
      <c r="AB146" s="19" t="s">
        <v>481</v>
      </c>
      <c r="AC146" s="19" t="s">
        <v>112</v>
      </c>
      <c r="AD146" s="19" t="s">
        <v>3240</v>
      </c>
      <c r="AE146" s="19" t="s">
        <v>3241</v>
      </c>
      <c r="AF146" s="19" t="s">
        <v>1592</v>
      </c>
      <c r="AG146" s="19" t="s">
        <v>3242</v>
      </c>
      <c r="AH146" s="19" t="s">
        <v>1502</v>
      </c>
      <c r="AI146" s="19" t="s">
        <v>2099</v>
      </c>
      <c r="AJ146" s="45">
        <v>0</v>
      </c>
      <c r="AK146" s="45">
        <v>0</v>
      </c>
      <c r="AL146" s="19" t="s">
        <v>1501</v>
      </c>
      <c r="AM146" s="46">
        <v>49630</v>
      </c>
      <c r="AN146" s="46">
        <v>32060</v>
      </c>
      <c r="AO146" s="46">
        <v>17570</v>
      </c>
      <c r="AP146" s="45">
        <v>537.6</v>
      </c>
      <c r="AQ146" s="45"/>
      <c r="AR146" s="45" t="str">
        <f>IFERROR(VLOOKUP(AB146,'Pedidos marco'!$A$1:$D$10000,4,0)," ")</f>
        <v xml:space="preserve"> </v>
      </c>
      <c r="AS146" s="45">
        <f t="shared" si="14"/>
        <v>1</v>
      </c>
      <c r="AT146" s="45" t="str">
        <f t="shared" si="15"/>
        <v>01</v>
      </c>
      <c r="AU146" s="47">
        <v>32</v>
      </c>
      <c r="AV146" s="19" t="str">
        <f t="shared" si="16"/>
        <v>04 April</v>
      </c>
      <c r="AW146" s="19">
        <f t="shared" si="17"/>
        <v>0.84000000000000008</v>
      </c>
      <c r="AX146" s="19">
        <f t="shared" si="18"/>
        <v>16.8</v>
      </c>
      <c r="AY146" s="19" t="e">
        <f>VLOOKUP(AG146,Cías!$A$1:$E$10000,5,0)</f>
        <v>#N/A</v>
      </c>
      <c r="AZ146" s="19" t="str">
        <f t="shared" si="19"/>
        <v>1013510</v>
      </c>
      <c r="BA146" s="19" t="str">
        <f t="shared" si="20"/>
        <v>ESPARZA ENDARA ALVARO DAMIAN</v>
      </c>
      <c r="BB146" s="19" t="e">
        <f>VLOOKUP(AG146,Cías!$A$1:$E$10000,3,0)</f>
        <v>#N/A</v>
      </c>
      <c r="BC146" s="19"/>
      <c r="BD146" s="19"/>
      <c r="BE146" s="19"/>
      <c r="BF146" s="19"/>
      <c r="BG146" s="19"/>
      <c r="BH146" s="19"/>
      <c r="BI146" s="19"/>
      <c r="BJ146" s="19"/>
    </row>
    <row r="147" spans="1:62" ht="15" x14ac:dyDescent="0.2">
      <c r="A147" s="19" t="s">
        <v>3243</v>
      </c>
      <c r="B147" s="19" t="s">
        <v>1479</v>
      </c>
      <c r="C147" s="43">
        <v>44652</v>
      </c>
      <c r="D147" s="44">
        <v>0.78819444444443998</v>
      </c>
      <c r="E147" s="19" t="s">
        <v>3244</v>
      </c>
      <c r="F147" s="19" t="s">
        <v>3245</v>
      </c>
      <c r="G147" s="19" t="s">
        <v>3246</v>
      </c>
      <c r="H147" s="45">
        <v>3835.99</v>
      </c>
      <c r="I147" s="45">
        <v>4300.9399999999996</v>
      </c>
      <c r="J147" s="19" t="s">
        <v>1560</v>
      </c>
      <c r="K147" s="19" t="s">
        <v>3247</v>
      </c>
      <c r="L147" s="19" t="s">
        <v>3248</v>
      </c>
      <c r="M147" s="19" t="s">
        <v>3249</v>
      </c>
      <c r="N147" s="19" t="s">
        <v>3243</v>
      </c>
      <c r="O147" s="19" t="s">
        <v>1823</v>
      </c>
      <c r="P147" s="19" t="s">
        <v>1824</v>
      </c>
      <c r="Q147" s="46">
        <v>31.44</v>
      </c>
      <c r="R147" s="19" t="s">
        <v>1488</v>
      </c>
      <c r="S147" s="19" t="s">
        <v>1825</v>
      </c>
      <c r="T147" s="19" t="s">
        <v>1826</v>
      </c>
      <c r="U147" s="19" t="s">
        <v>1827</v>
      </c>
      <c r="V147" s="19" t="s">
        <v>1828</v>
      </c>
      <c r="W147" s="19" t="s">
        <v>1829</v>
      </c>
      <c r="X147" s="19" t="s">
        <v>1830</v>
      </c>
      <c r="Y147" s="19" t="s">
        <v>1831</v>
      </c>
      <c r="Z147" s="19" t="s">
        <v>1832</v>
      </c>
      <c r="AA147" s="46">
        <v>8</v>
      </c>
      <c r="AB147" s="19" t="s">
        <v>583</v>
      </c>
      <c r="AC147" s="19" t="s">
        <v>323</v>
      </c>
      <c r="AD147" s="19" t="s">
        <v>1631</v>
      </c>
      <c r="AE147" s="19" t="s">
        <v>1632</v>
      </c>
      <c r="AF147" s="19" t="s">
        <v>1497</v>
      </c>
      <c r="AG147" s="19" t="s">
        <v>1633</v>
      </c>
      <c r="AH147" s="19" t="s">
        <v>1499</v>
      </c>
      <c r="AI147" s="19" t="s">
        <v>1500</v>
      </c>
      <c r="AJ147" s="45">
        <v>0</v>
      </c>
      <c r="AK147" s="45">
        <v>0</v>
      </c>
      <c r="AL147" s="19" t="s">
        <v>1501</v>
      </c>
      <c r="AM147" s="46">
        <v>50770</v>
      </c>
      <c r="AN147" s="46">
        <v>31440</v>
      </c>
      <c r="AO147" s="46">
        <v>19330</v>
      </c>
      <c r="AP147" s="45">
        <v>77.34</v>
      </c>
      <c r="AQ147" s="45"/>
      <c r="AR147" s="45" t="str">
        <f>IFERROR(VLOOKUP(AB147,'Pedidos marco'!$A$1:$D$10000,4,0)," ")</f>
        <v xml:space="preserve"> </v>
      </c>
      <c r="AS147" s="45">
        <f t="shared" si="14"/>
        <v>1</v>
      </c>
      <c r="AT147" s="45" t="str">
        <f t="shared" si="15"/>
        <v>01</v>
      </c>
      <c r="AU147" s="47">
        <v>31.44</v>
      </c>
      <c r="AV147" s="19" t="str">
        <f t="shared" si="16"/>
        <v>04 April</v>
      </c>
      <c r="AW147" s="19">
        <f t="shared" si="17"/>
        <v>2.4599236641221376</v>
      </c>
      <c r="AX147" s="19">
        <f t="shared" si="18"/>
        <v>2.4599236641221376</v>
      </c>
      <c r="AY147" s="19" t="e">
        <f>VLOOKUP(AG147,Cías!$A$1:$E$10000,5,0)</f>
        <v>#N/A</v>
      </c>
      <c r="AZ147" s="19" t="str">
        <f t="shared" si="19"/>
        <v>1013906</v>
      </c>
      <c r="BA147" s="19" t="str">
        <f t="shared" si="20"/>
        <v>VALLEJOS VILLEGAS SAUL EDUARDO</v>
      </c>
      <c r="BB147" s="19" t="e">
        <f>VLOOKUP(AG147,Cías!$A$1:$E$10000,3,0)</f>
        <v>#N/A</v>
      </c>
      <c r="BC147" s="19"/>
      <c r="BD147" s="19"/>
      <c r="BE147" s="19"/>
      <c r="BF147" s="19"/>
      <c r="BG147" s="19"/>
      <c r="BH147" s="19"/>
      <c r="BI147" s="19"/>
      <c r="BJ147" s="19"/>
    </row>
    <row r="148" spans="1:62" ht="15" x14ac:dyDescent="0.2">
      <c r="A148" s="19" t="s">
        <v>3250</v>
      </c>
      <c r="B148" s="19" t="s">
        <v>1479</v>
      </c>
      <c r="C148" s="43">
        <v>44652</v>
      </c>
      <c r="D148" s="44">
        <v>0.79097222222221997</v>
      </c>
      <c r="E148" s="19" t="s">
        <v>3251</v>
      </c>
      <c r="F148" s="19" t="s">
        <v>3252</v>
      </c>
      <c r="G148" s="19" t="s">
        <v>3253</v>
      </c>
      <c r="H148" s="45">
        <v>3608.17</v>
      </c>
      <c r="I148" s="45">
        <v>4045.5</v>
      </c>
      <c r="J148" s="19" t="s">
        <v>1560</v>
      </c>
      <c r="K148" s="19" t="s">
        <v>3254</v>
      </c>
      <c r="L148" s="19" t="s">
        <v>3255</v>
      </c>
      <c r="M148" s="19" t="s">
        <v>3256</v>
      </c>
      <c r="N148" s="19" t="s">
        <v>3250</v>
      </c>
      <c r="O148" s="19" t="s">
        <v>1486</v>
      </c>
      <c r="P148" s="19" t="s">
        <v>1487</v>
      </c>
      <c r="Q148" s="46">
        <v>31.03</v>
      </c>
      <c r="R148" s="19" t="s">
        <v>1488</v>
      </c>
      <c r="S148" s="19" t="s">
        <v>1564</v>
      </c>
      <c r="T148" s="19" t="s">
        <v>416</v>
      </c>
      <c r="U148" s="19" t="s">
        <v>1565</v>
      </c>
      <c r="V148" s="19" t="s">
        <v>1566</v>
      </c>
      <c r="W148" s="19" t="s">
        <v>1567</v>
      </c>
      <c r="X148" s="19" t="s">
        <v>1568</v>
      </c>
      <c r="Y148" s="19" t="s">
        <v>1569</v>
      </c>
      <c r="Z148" s="19" t="s">
        <v>1570</v>
      </c>
      <c r="AA148" s="46">
        <v>136</v>
      </c>
      <c r="AB148" s="19" t="s">
        <v>1571</v>
      </c>
      <c r="AC148" s="19" t="s">
        <v>416</v>
      </c>
      <c r="AD148" s="19" t="s">
        <v>1572</v>
      </c>
      <c r="AE148" s="19" t="s">
        <v>1573</v>
      </c>
      <c r="AF148" s="19" t="s">
        <v>1497</v>
      </c>
      <c r="AG148" s="19" t="s">
        <v>1574</v>
      </c>
      <c r="AH148" s="19" t="s">
        <v>1499</v>
      </c>
      <c r="AI148" s="19" t="s">
        <v>1500</v>
      </c>
      <c r="AJ148" s="45">
        <v>0</v>
      </c>
      <c r="AK148" s="45">
        <v>0</v>
      </c>
      <c r="AL148" s="19" t="s">
        <v>1517</v>
      </c>
      <c r="AM148" s="46">
        <v>50580</v>
      </c>
      <c r="AN148" s="46">
        <v>31030</v>
      </c>
      <c r="AO148" s="46">
        <v>19550</v>
      </c>
      <c r="AP148" s="45">
        <v>0</v>
      </c>
      <c r="AQ148" s="45"/>
      <c r="AR148" s="45" t="str">
        <f>IFERROR(VLOOKUP(AB148,'Pedidos marco'!$A$1:$D$10000,4,0)," ")</f>
        <v xml:space="preserve"> </v>
      </c>
      <c r="AS148" s="45">
        <f t="shared" si="14"/>
        <v>1</v>
      </c>
      <c r="AT148" s="45" t="str">
        <f t="shared" si="15"/>
        <v>01</v>
      </c>
      <c r="AU148" s="47">
        <v>31.03</v>
      </c>
      <c r="AV148" s="19" t="str">
        <f t="shared" si="16"/>
        <v>04 April</v>
      </c>
      <c r="AW148" s="19">
        <f t="shared" si="17"/>
        <v>0</v>
      </c>
      <c r="AX148" s="19">
        <f t="shared" si="18"/>
        <v>0</v>
      </c>
      <c r="AY148" s="19" t="e">
        <f>VLOOKUP(AG148,Cías!$A$1:$E$10000,5,0)</f>
        <v>#N/A</v>
      </c>
      <c r="AZ148" s="19" t="str">
        <f t="shared" si="19"/>
        <v>1014407</v>
      </c>
      <c r="BA148" s="19" t="str">
        <f t="shared" si="20"/>
        <v>HORMIANDES</v>
      </c>
      <c r="BB148" s="19" t="e">
        <f>VLOOKUP(AG148,Cías!$A$1:$E$10000,3,0)</f>
        <v>#N/A</v>
      </c>
      <c r="BC148" s="19"/>
      <c r="BD148" s="19"/>
      <c r="BE148" s="19"/>
      <c r="BF148" s="19"/>
      <c r="BG148" s="19"/>
      <c r="BH148" s="19"/>
      <c r="BI148" s="19"/>
      <c r="BJ148" s="19"/>
    </row>
    <row r="149" spans="1:62" ht="15" x14ac:dyDescent="0.2">
      <c r="A149" s="19" t="s">
        <v>3257</v>
      </c>
      <c r="B149" s="19" t="s">
        <v>1479</v>
      </c>
      <c r="C149" s="43">
        <v>44652</v>
      </c>
      <c r="D149" s="44">
        <v>0.79166666666666996</v>
      </c>
      <c r="E149" s="19" t="s">
        <v>3258</v>
      </c>
      <c r="F149" s="19" t="s">
        <v>3259</v>
      </c>
      <c r="G149" s="19" t="s">
        <v>3260</v>
      </c>
      <c r="H149" s="45">
        <v>4745.3999999999996</v>
      </c>
      <c r="I149" s="45">
        <v>5320.58</v>
      </c>
      <c r="J149" s="19" t="s">
        <v>1560</v>
      </c>
      <c r="K149" s="19" t="s">
        <v>3261</v>
      </c>
      <c r="L149" s="19" t="s">
        <v>3262</v>
      </c>
      <c r="M149" s="19" t="s">
        <v>3263</v>
      </c>
      <c r="N149" s="19" t="s">
        <v>3257</v>
      </c>
      <c r="O149" s="19" t="s">
        <v>371</v>
      </c>
      <c r="P149" s="19" t="s">
        <v>372</v>
      </c>
      <c r="Q149" s="46">
        <v>660</v>
      </c>
      <c r="R149" s="19" t="s">
        <v>1544</v>
      </c>
      <c r="S149" s="19" t="s">
        <v>3264</v>
      </c>
      <c r="T149" s="19" t="s">
        <v>3265</v>
      </c>
      <c r="U149" s="19" t="s">
        <v>3266</v>
      </c>
      <c r="V149" s="19" t="s">
        <v>3267</v>
      </c>
      <c r="W149" s="19" t="s">
        <v>1865</v>
      </c>
      <c r="X149" s="19" t="s">
        <v>3268</v>
      </c>
      <c r="Y149" s="19" t="s">
        <v>1867</v>
      </c>
      <c r="Z149" s="19" t="s">
        <v>1868</v>
      </c>
      <c r="AA149" s="46">
        <v>30</v>
      </c>
      <c r="AB149" s="19" t="s">
        <v>3269</v>
      </c>
      <c r="AC149" s="19" t="s">
        <v>62</v>
      </c>
      <c r="AD149" s="19" t="s">
        <v>3270</v>
      </c>
      <c r="AE149" s="19" t="s">
        <v>3271</v>
      </c>
      <c r="AF149" s="19" t="s">
        <v>1592</v>
      </c>
      <c r="AG149" s="19" t="s">
        <v>3272</v>
      </c>
      <c r="AH149" s="19" t="s">
        <v>1499</v>
      </c>
      <c r="AI149" s="19" t="s">
        <v>1500</v>
      </c>
      <c r="AJ149" s="45">
        <v>0</v>
      </c>
      <c r="AK149" s="45">
        <v>0</v>
      </c>
      <c r="AL149" s="19" t="s">
        <v>1501</v>
      </c>
      <c r="AM149" s="46">
        <v>51010</v>
      </c>
      <c r="AN149" s="46">
        <v>33090</v>
      </c>
      <c r="AO149" s="46">
        <v>17920</v>
      </c>
      <c r="AP149" s="45">
        <v>125.4</v>
      </c>
      <c r="AQ149" s="45"/>
      <c r="AR149" s="45" t="str">
        <f>IFERROR(VLOOKUP(AB149,'Pedidos marco'!$A$1:$D$10000,4,0)," ")</f>
        <v xml:space="preserve"> </v>
      </c>
      <c r="AS149" s="45">
        <f t="shared" si="14"/>
        <v>1</v>
      </c>
      <c r="AT149" s="45" t="str">
        <f t="shared" si="15"/>
        <v>01</v>
      </c>
      <c r="AU149" s="47">
        <v>33</v>
      </c>
      <c r="AV149" s="19" t="str">
        <f t="shared" si="16"/>
        <v>04 April</v>
      </c>
      <c r="AW149" s="19">
        <f t="shared" si="17"/>
        <v>0.19</v>
      </c>
      <c r="AX149" s="19">
        <f t="shared" si="18"/>
        <v>3.8000000000000003</v>
      </c>
      <c r="AY149" s="19" t="e">
        <f>VLOOKUP(AG149,Cías!$A$1:$E$10000,5,0)</f>
        <v>#N/A</v>
      </c>
      <c r="AZ149" s="19" t="str">
        <f t="shared" si="19"/>
        <v>1013243</v>
      </c>
      <c r="BA149" s="19" t="str">
        <f t="shared" si="20"/>
        <v>BURBANO MALDONADO JUAN FRANCISCO</v>
      </c>
      <c r="BB149" s="19" t="e">
        <f>VLOOKUP(AG149,Cías!$A$1:$E$10000,3,0)</f>
        <v>#N/A</v>
      </c>
      <c r="BC149" s="19"/>
      <c r="BD149" s="19"/>
      <c r="BE149" s="19"/>
      <c r="BF149" s="19"/>
      <c r="BG149" s="19"/>
      <c r="BH149" s="19"/>
      <c r="BI149" s="19"/>
      <c r="BJ149" s="19"/>
    </row>
    <row r="150" spans="1:62" ht="15" x14ac:dyDescent="0.2">
      <c r="A150" s="19" t="s">
        <v>3273</v>
      </c>
      <c r="B150" s="19" t="s">
        <v>1479</v>
      </c>
      <c r="C150" s="43">
        <v>44652</v>
      </c>
      <c r="D150" s="44">
        <v>0.79305555555555995</v>
      </c>
      <c r="E150" s="19" t="s">
        <v>3274</v>
      </c>
      <c r="F150" s="19" t="s">
        <v>3275</v>
      </c>
      <c r="G150" s="19" t="s">
        <v>3276</v>
      </c>
      <c r="H150" s="45">
        <v>541.6</v>
      </c>
      <c r="I150" s="45">
        <v>607.24</v>
      </c>
      <c r="J150" s="19" t="s">
        <v>1560</v>
      </c>
      <c r="K150" s="19" t="s">
        <v>3277</v>
      </c>
      <c r="L150" s="19" t="s">
        <v>3278</v>
      </c>
      <c r="M150" s="19" t="s">
        <v>3279</v>
      </c>
      <c r="N150" s="19" t="s">
        <v>3273</v>
      </c>
      <c r="O150" s="19" t="s">
        <v>371</v>
      </c>
      <c r="P150" s="19" t="s">
        <v>372</v>
      </c>
      <c r="Q150" s="46">
        <v>80</v>
      </c>
      <c r="R150" s="19" t="s">
        <v>1544</v>
      </c>
      <c r="S150" s="19" t="s">
        <v>2401</v>
      </c>
      <c r="T150" s="19" t="s">
        <v>2402</v>
      </c>
      <c r="U150" s="19" t="s">
        <v>3280</v>
      </c>
      <c r="V150" s="19" t="s">
        <v>3281</v>
      </c>
      <c r="W150" s="19" t="s">
        <v>415</v>
      </c>
      <c r="X150" s="19" t="s">
        <v>3282</v>
      </c>
      <c r="Y150" s="19" t="s">
        <v>2571</v>
      </c>
      <c r="Z150" s="19" t="s">
        <v>2572</v>
      </c>
      <c r="AA150" s="46">
        <v>110</v>
      </c>
      <c r="AB150" s="19" t="s">
        <v>1419</v>
      </c>
      <c r="AC150" s="19" t="s">
        <v>1390</v>
      </c>
      <c r="AD150" s="19" t="s">
        <v>2481</v>
      </c>
      <c r="AE150" s="19" t="s">
        <v>2482</v>
      </c>
      <c r="AF150" s="19" t="s">
        <v>1719</v>
      </c>
      <c r="AG150" s="19" t="s">
        <v>2483</v>
      </c>
      <c r="AH150" s="19" t="s">
        <v>1594</v>
      </c>
      <c r="AI150" s="19" t="s">
        <v>1595</v>
      </c>
      <c r="AJ150" s="45">
        <v>0.05</v>
      </c>
      <c r="AK150" s="45">
        <v>4</v>
      </c>
      <c r="AL150" s="19" t="s">
        <v>1501</v>
      </c>
      <c r="AM150" s="46">
        <v>12376.666999999999</v>
      </c>
      <c r="AN150" s="46">
        <v>4006.6669999999999</v>
      </c>
      <c r="AO150" s="46">
        <v>8370</v>
      </c>
      <c r="AP150" s="45">
        <v>34.4</v>
      </c>
      <c r="AQ150" s="45"/>
      <c r="AR150" s="45" t="str">
        <f>IFERROR(VLOOKUP(AB150,'Pedidos marco'!$A$1:$D$10000,4,0)," ")</f>
        <v xml:space="preserve"> </v>
      </c>
      <c r="AS150" s="45">
        <f t="shared" si="14"/>
        <v>1</v>
      </c>
      <c r="AT150" s="45" t="str">
        <f t="shared" si="15"/>
        <v>01</v>
      </c>
      <c r="AU150" s="47">
        <v>4</v>
      </c>
      <c r="AV150" s="19" t="str">
        <f t="shared" si="16"/>
        <v>04 April</v>
      </c>
      <c r="AW150" s="19">
        <f t="shared" si="17"/>
        <v>0.43</v>
      </c>
      <c r="AX150" s="19">
        <f t="shared" si="18"/>
        <v>8.6</v>
      </c>
      <c r="AY150" s="19" t="e">
        <f>VLOOKUP(AG150,Cías!$A$1:$E$10000,5,0)</f>
        <v>#N/A</v>
      </c>
      <c r="AZ150" s="19" t="str">
        <f t="shared" si="19"/>
        <v>10007064</v>
      </c>
      <c r="BA150" s="19" t="str">
        <f t="shared" si="20"/>
        <v>GUERRERO HUALPA WILSON GILBERTO</v>
      </c>
      <c r="BB150" s="19" t="e">
        <f>VLOOKUP(AG150,Cías!$A$1:$E$10000,3,0)</f>
        <v>#N/A</v>
      </c>
      <c r="BC150" s="19"/>
      <c r="BD150" s="19"/>
      <c r="BE150" s="19"/>
      <c r="BF150" s="19"/>
      <c r="BG150" s="19"/>
      <c r="BH150" s="19"/>
      <c r="BI150" s="19"/>
      <c r="BJ150" s="19"/>
    </row>
    <row r="151" spans="1:62" ht="15" x14ac:dyDescent="0.2">
      <c r="A151" s="19" t="s">
        <v>3273</v>
      </c>
      <c r="B151" s="19" t="s">
        <v>1479</v>
      </c>
      <c r="C151" s="43">
        <v>44652</v>
      </c>
      <c r="D151" s="44">
        <v>0.79305555555555995</v>
      </c>
      <c r="E151" s="19" t="s">
        <v>3283</v>
      </c>
      <c r="F151" s="19" t="s">
        <v>3284</v>
      </c>
      <c r="G151" s="19" t="s">
        <v>3285</v>
      </c>
      <c r="H151" s="45">
        <v>2472</v>
      </c>
      <c r="I151" s="45">
        <v>2771.62</v>
      </c>
      <c r="J151" s="19" t="s">
        <v>1560</v>
      </c>
      <c r="K151" s="19" t="s">
        <v>3286</v>
      </c>
      <c r="L151" s="19" t="s">
        <v>3287</v>
      </c>
      <c r="M151" s="19" t="s">
        <v>3288</v>
      </c>
      <c r="N151" s="19" t="s">
        <v>3273</v>
      </c>
      <c r="O151" s="19" t="s">
        <v>369</v>
      </c>
      <c r="P151" s="19" t="s">
        <v>370</v>
      </c>
      <c r="Q151" s="46">
        <v>400</v>
      </c>
      <c r="R151" s="19" t="s">
        <v>1544</v>
      </c>
      <c r="S151" s="19" t="s">
        <v>2401</v>
      </c>
      <c r="T151" s="19" t="s">
        <v>2402</v>
      </c>
      <c r="U151" s="19" t="s">
        <v>3280</v>
      </c>
      <c r="V151" s="19" t="s">
        <v>3281</v>
      </c>
      <c r="W151" s="19" t="s">
        <v>415</v>
      </c>
      <c r="X151" s="19" t="s">
        <v>3282</v>
      </c>
      <c r="Y151" s="19" t="s">
        <v>2571</v>
      </c>
      <c r="Z151" s="19" t="s">
        <v>2572</v>
      </c>
      <c r="AA151" s="46">
        <v>110</v>
      </c>
      <c r="AB151" s="19" t="s">
        <v>1419</v>
      </c>
      <c r="AC151" s="19" t="s">
        <v>1390</v>
      </c>
      <c r="AD151" s="19" t="s">
        <v>2481</v>
      </c>
      <c r="AE151" s="19" t="s">
        <v>2482</v>
      </c>
      <c r="AF151" s="19" t="s">
        <v>1719</v>
      </c>
      <c r="AG151" s="19" t="s">
        <v>2483</v>
      </c>
      <c r="AH151" s="19" t="s">
        <v>1594</v>
      </c>
      <c r="AI151" s="19" t="s">
        <v>1595</v>
      </c>
      <c r="AJ151" s="45">
        <v>0.05</v>
      </c>
      <c r="AK151" s="45">
        <v>20</v>
      </c>
      <c r="AL151" s="19" t="s">
        <v>1501</v>
      </c>
      <c r="AM151" s="46">
        <v>28403.332999999999</v>
      </c>
      <c r="AN151" s="46">
        <v>20033.332999999999</v>
      </c>
      <c r="AO151" s="46">
        <v>8370</v>
      </c>
      <c r="AP151" s="45">
        <v>172</v>
      </c>
      <c r="AQ151" s="45"/>
      <c r="AR151" s="45" t="str">
        <f>IFERROR(VLOOKUP(AB151,'Pedidos marco'!$A$1:$D$10000,4,0)," ")</f>
        <v xml:space="preserve"> </v>
      </c>
      <c r="AS151" s="45">
        <f t="shared" si="14"/>
        <v>1</v>
      </c>
      <c r="AT151" s="45" t="str">
        <f t="shared" si="15"/>
        <v>01</v>
      </c>
      <c r="AU151" s="47">
        <v>20</v>
      </c>
      <c r="AV151" s="19" t="str">
        <f t="shared" si="16"/>
        <v>04 April</v>
      </c>
      <c r="AW151" s="19">
        <f t="shared" si="17"/>
        <v>0.43</v>
      </c>
      <c r="AX151" s="19">
        <f t="shared" si="18"/>
        <v>8.6</v>
      </c>
      <c r="AY151" s="19" t="e">
        <f>VLOOKUP(AG151,Cías!$A$1:$E$10000,5,0)</f>
        <v>#N/A</v>
      </c>
      <c r="AZ151" s="19" t="str">
        <f t="shared" si="19"/>
        <v>10007064</v>
      </c>
      <c r="BA151" s="19" t="str">
        <f t="shared" si="20"/>
        <v>GUERRERO HUALPA WILSON GILBERTO</v>
      </c>
      <c r="BB151" s="19" t="e">
        <f>VLOOKUP(AG151,Cías!$A$1:$E$10000,3,0)</f>
        <v>#N/A</v>
      </c>
      <c r="BC151" s="19"/>
      <c r="BD151" s="19"/>
      <c r="BE151" s="19"/>
      <c r="BF151" s="19"/>
      <c r="BG151" s="19"/>
      <c r="BH151" s="19"/>
      <c r="BI151" s="19"/>
      <c r="BJ151" s="19"/>
    </row>
    <row r="152" spans="1:62" ht="15" x14ac:dyDescent="0.2">
      <c r="A152" s="19" t="s">
        <v>3289</v>
      </c>
      <c r="B152" s="19" t="s">
        <v>1479</v>
      </c>
      <c r="C152" s="43">
        <v>44652</v>
      </c>
      <c r="D152" s="44">
        <v>0.79374999999999996</v>
      </c>
      <c r="E152" s="19" t="s">
        <v>3290</v>
      </c>
      <c r="F152" s="19" t="s">
        <v>1481</v>
      </c>
      <c r="G152" s="19" t="s">
        <v>1481</v>
      </c>
      <c r="H152" s="45">
        <v>0</v>
      </c>
      <c r="I152" s="45">
        <v>0</v>
      </c>
      <c r="J152" s="19" t="s">
        <v>1482</v>
      </c>
      <c r="K152" s="19" t="s">
        <v>3291</v>
      </c>
      <c r="L152" s="19" t="s">
        <v>3292</v>
      </c>
      <c r="M152" s="19" t="s">
        <v>3293</v>
      </c>
      <c r="N152" s="19" t="s">
        <v>3289</v>
      </c>
      <c r="O152" s="19" t="s">
        <v>371</v>
      </c>
      <c r="P152" s="19" t="s">
        <v>372</v>
      </c>
      <c r="Q152" s="46">
        <v>200</v>
      </c>
      <c r="R152" s="19" t="s">
        <v>1544</v>
      </c>
      <c r="S152" s="19" t="s">
        <v>1545</v>
      </c>
      <c r="T152" s="19" t="s">
        <v>74</v>
      </c>
      <c r="U152" s="19" t="s">
        <v>1546</v>
      </c>
      <c r="V152" s="19" t="s">
        <v>1547</v>
      </c>
      <c r="W152" s="19" t="s">
        <v>1548</v>
      </c>
      <c r="X152" s="19" t="s">
        <v>1549</v>
      </c>
      <c r="Y152" s="19" t="s">
        <v>1550</v>
      </c>
      <c r="Z152" s="19" t="s">
        <v>1551</v>
      </c>
      <c r="AA152" s="46">
        <v>178</v>
      </c>
      <c r="AB152" s="19" t="s">
        <v>573</v>
      </c>
      <c r="AC152" s="19" t="s">
        <v>299</v>
      </c>
      <c r="AD152" s="19" t="s">
        <v>1982</v>
      </c>
      <c r="AE152" s="19" t="s">
        <v>1983</v>
      </c>
      <c r="AF152" s="19" t="s">
        <v>1554</v>
      </c>
      <c r="AG152" s="19" t="s">
        <v>1984</v>
      </c>
      <c r="AH152" s="19" t="s">
        <v>1499</v>
      </c>
      <c r="AI152" s="19" t="s">
        <v>1500</v>
      </c>
      <c r="AJ152" s="45">
        <v>0</v>
      </c>
      <c r="AK152" s="45">
        <v>0</v>
      </c>
      <c r="AL152" s="19" t="s">
        <v>1501</v>
      </c>
      <c r="AM152" s="46">
        <v>14518.333000000001</v>
      </c>
      <c r="AN152" s="46">
        <v>10033.333000000001</v>
      </c>
      <c r="AO152" s="46">
        <v>4485</v>
      </c>
      <c r="AP152" s="45">
        <v>138</v>
      </c>
      <c r="AQ152" s="45"/>
      <c r="AR152" s="45" t="str">
        <f>IFERROR(VLOOKUP(AB152,'Pedidos marco'!$A$1:$D$10000,4,0)," ")</f>
        <v xml:space="preserve"> </v>
      </c>
      <c r="AS152" s="45">
        <f t="shared" si="14"/>
        <v>1</v>
      </c>
      <c r="AT152" s="45" t="str">
        <f t="shared" si="15"/>
        <v>01</v>
      </c>
      <c r="AU152" s="47">
        <v>10</v>
      </c>
      <c r="AV152" s="19" t="str">
        <f t="shared" si="16"/>
        <v>04 April</v>
      </c>
      <c r="AW152" s="19">
        <f t="shared" si="17"/>
        <v>0.69</v>
      </c>
      <c r="AX152" s="19">
        <f t="shared" si="18"/>
        <v>13.8</v>
      </c>
      <c r="AY152" s="19" t="e">
        <f>VLOOKUP(AG152,Cías!$A$1:$E$10000,5,0)</f>
        <v>#N/A</v>
      </c>
      <c r="AZ152" s="19" t="str">
        <f t="shared" si="19"/>
        <v>1021912</v>
      </c>
      <c r="BA152" s="19" t="str">
        <f t="shared" si="20"/>
        <v>TAPIA MEJIA GEOVANNY FRANCISCO</v>
      </c>
      <c r="BB152" s="19" t="e">
        <f>VLOOKUP(AG152,Cías!$A$1:$E$10000,3,0)</f>
        <v>#N/A</v>
      </c>
      <c r="BC152" s="19"/>
      <c r="BD152" s="19"/>
      <c r="BE152" s="19"/>
      <c r="BF152" s="19"/>
      <c r="BG152" s="19"/>
      <c r="BH152" s="19"/>
      <c r="BI152" s="19"/>
      <c r="BJ152" s="19"/>
    </row>
    <row r="153" spans="1:62" ht="15" x14ac:dyDescent="0.2">
      <c r="A153" s="19" t="s">
        <v>3289</v>
      </c>
      <c r="B153" s="19" t="s">
        <v>1479</v>
      </c>
      <c r="C153" s="43">
        <v>44652</v>
      </c>
      <c r="D153" s="44">
        <v>0.79374999999999996</v>
      </c>
      <c r="E153" s="19" t="s">
        <v>3294</v>
      </c>
      <c r="F153" s="19" t="s">
        <v>1481</v>
      </c>
      <c r="G153" s="19" t="s">
        <v>1481</v>
      </c>
      <c r="H153" s="45">
        <v>0</v>
      </c>
      <c r="I153" s="45">
        <v>0</v>
      </c>
      <c r="J153" s="19" t="s">
        <v>1482</v>
      </c>
      <c r="K153" s="19" t="s">
        <v>3295</v>
      </c>
      <c r="L153" s="19" t="s">
        <v>3296</v>
      </c>
      <c r="M153" s="19" t="s">
        <v>3297</v>
      </c>
      <c r="N153" s="19" t="s">
        <v>3289</v>
      </c>
      <c r="O153" s="19" t="s">
        <v>367</v>
      </c>
      <c r="P153" s="19" t="s">
        <v>368</v>
      </c>
      <c r="Q153" s="46">
        <v>160</v>
      </c>
      <c r="R153" s="19" t="s">
        <v>1544</v>
      </c>
      <c r="S153" s="19" t="s">
        <v>1545</v>
      </c>
      <c r="T153" s="19" t="s">
        <v>74</v>
      </c>
      <c r="U153" s="19" t="s">
        <v>1546</v>
      </c>
      <c r="V153" s="19" t="s">
        <v>1547</v>
      </c>
      <c r="W153" s="19" t="s">
        <v>1548</v>
      </c>
      <c r="X153" s="19" t="s">
        <v>1549</v>
      </c>
      <c r="Y153" s="19" t="s">
        <v>1550</v>
      </c>
      <c r="Z153" s="19" t="s">
        <v>1551</v>
      </c>
      <c r="AA153" s="46">
        <v>178</v>
      </c>
      <c r="AB153" s="19" t="s">
        <v>573</v>
      </c>
      <c r="AC153" s="19" t="s">
        <v>299</v>
      </c>
      <c r="AD153" s="19" t="s">
        <v>1982</v>
      </c>
      <c r="AE153" s="19" t="s">
        <v>1983</v>
      </c>
      <c r="AF153" s="19" t="s">
        <v>1554</v>
      </c>
      <c r="AG153" s="19" t="s">
        <v>1984</v>
      </c>
      <c r="AH153" s="19" t="s">
        <v>1499</v>
      </c>
      <c r="AI153" s="19" t="s">
        <v>1500</v>
      </c>
      <c r="AJ153" s="45">
        <v>0</v>
      </c>
      <c r="AK153" s="45">
        <v>0</v>
      </c>
      <c r="AL153" s="19" t="s">
        <v>1501</v>
      </c>
      <c r="AM153" s="46">
        <v>12511.666999999999</v>
      </c>
      <c r="AN153" s="46">
        <v>8026.6670000000004</v>
      </c>
      <c r="AO153" s="46">
        <v>4485</v>
      </c>
      <c r="AP153" s="45">
        <v>110.4</v>
      </c>
      <c r="AQ153" s="45"/>
      <c r="AR153" s="45" t="str">
        <f>IFERROR(VLOOKUP(AB153,'Pedidos marco'!$A$1:$D$10000,4,0)," ")</f>
        <v xml:space="preserve"> </v>
      </c>
      <c r="AS153" s="45">
        <f t="shared" si="14"/>
        <v>1</v>
      </c>
      <c r="AT153" s="45" t="str">
        <f t="shared" si="15"/>
        <v>01</v>
      </c>
      <c r="AU153" s="47">
        <v>8</v>
      </c>
      <c r="AV153" s="19" t="str">
        <f t="shared" si="16"/>
        <v>04 April</v>
      </c>
      <c r="AW153" s="19">
        <f t="shared" si="17"/>
        <v>0.69000000000000006</v>
      </c>
      <c r="AX153" s="19">
        <f t="shared" si="18"/>
        <v>13.8</v>
      </c>
      <c r="AY153" s="19" t="e">
        <f>VLOOKUP(AG153,Cías!$A$1:$E$10000,5,0)</f>
        <v>#N/A</v>
      </c>
      <c r="AZ153" s="19" t="str">
        <f t="shared" si="19"/>
        <v>1021912</v>
      </c>
      <c r="BA153" s="19" t="str">
        <f t="shared" si="20"/>
        <v>TAPIA MEJIA GEOVANNY FRANCISCO</v>
      </c>
      <c r="BB153" s="19" t="e">
        <f>VLOOKUP(AG153,Cías!$A$1:$E$10000,3,0)</f>
        <v>#N/A</v>
      </c>
      <c r="BC153" s="19"/>
      <c r="BD153" s="19"/>
      <c r="BE153" s="19"/>
      <c r="BF153" s="19"/>
      <c r="BG153" s="19"/>
      <c r="BH153" s="19"/>
      <c r="BI153" s="19"/>
      <c r="BJ153" s="19"/>
    </row>
    <row r="154" spans="1:62" ht="15" x14ac:dyDescent="0.2">
      <c r="A154" s="19" t="s">
        <v>3298</v>
      </c>
      <c r="B154" s="19" t="s">
        <v>1479</v>
      </c>
      <c r="C154" s="43">
        <v>44652</v>
      </c>
      <c r="D154" s="44">
        <v>0.79722222222221995</v>
      </c>
      <c r="E154" s="19" t="s">
        <v>3299</v>
      </c>
      <c r="F154" s="19" t="s">
        <v>3300</v>
      </c>
      <c r="G154" s="19" t="s">
        <v>3301</v>
      </c>
      <c r="H154" s="45">
        <v>3278.88</v>
      </c>
      <c r="I154" s="45">
        <v>3676.31</v>
      </c>
      <c r="J154" s="19" t="s">
        <v>1560</v>
      </c>
      <c r="K154" s="19" t="s">
        <v>3302</v>
      </c>
      <c r="L154" s="19" t="s">
        <v>3303</v>
      </c>
      <c r="M154" s="19" t="s">
        <v>3304</v>
      </c>
      <c r="N154" s="19" t="s">
        <v>3298</v>
      </c>
      <c r="O154" s="19" t="s">
        <v>367</v>
      </c>
      <c r="P154" s="19" t="s">
        <v>368</v>
      </c>
      <c r="Q154" s="46">
        <v>480</v>
      </c>
      <c r="R154" s="19" t="s">
        <v>1544</v>
      </c>
      <c r="S154" s="19" t="s">
        <v>3305</v>
      </c>
      <c r="T154" s="19" t="s">
        <v>3306</v>
      </c>
      <c r="U154" s="19" t="s">
        <v>3307</v>
      </c>
      <c r="V154" s="19" t="s">
        <v>3308</v>
      </c>
      <c r="W154" s="19" t="s">
        <v>1627</v>
      </c>
      <c r="X154" s="19" t="s">
        <v>3309</v>
      </c>
      <c r="Y154" s="19" t="s">
        <v>1629</v>
      </c>
      <c r="Z154" s="19" t="s">
        <v>1630</v>
      </c>
      <c r="AA154" s="46">
        <v>40</v>
      </c>
      <c r="AB154" s="19" t="s">
        <v>450</v>
      </c>
      <c r="AC154" s="19" t="s">
        <v>47</v>
      </c>
      <c r="AD154" s="19" t="s">
        <v>3310</v>
      </c>
      <c r="AE154" s="19" t="s">
        <v>3311</v>
      </c>
      <c r="AF154" s="19" t="s">
        <v>1719</v>
      </c>
      <c r="AG154" s="19" t="s">
        <v>3312</v>
      </c>
      <c r="AH154" s="19" t="s">
        <v>1594</v>
      </c>
      <c r="AI154" s="19" t="s">
        <v>1595</v>
      </c>
      <c r="AJ154" s="45">
        <v>0.05</v>
      </c>
      <c r="AK154" s="45">
        <v>24</v>
      </c>
      <c r="AL154" s="19" t="s">
        <v>1501</v>
      </c>
      <c r="AM154" s="46">
        <v>39750</v>
      </c>
      <c r="AN154" s="46">
        <v>24060</v>
      </c>
      <c r="AO154" s="46">
        <v>15690</v>
      </c>
      <c r="AP154" s="45">
        <v>100.8</v>
      </c>
      <c r="AQ154" s="45"/>
      <c r="AR154" s="45" t="str">
        <f>IFERROR(VLOOKUP(AB154,'Pedidos marco'!$A$1:$D$10000,4,0)," ")</f>
        <v xml:space="preserve"> </v>
      </c>
      <c r="AS154" s="45">
        <f t="shared" si="14"/>
        <v>1</v>
      </c>
      <c r="AT154" s="45" t="str">
        <f t="shared" si="15"/>
        <v>01</v>
      </c>
      <c r="AU154" s="47">
        <v>24</v>
      </c>
      <c r="AV154" s="19" t="str">
        <f t="shared" si="16"/>
        <v>04 April</v>
      </c>
      <c r="AW154" s="19">
        <f t="shared" si="17"/>
        <v>0.21</v>
      </c>
      <c r="AX154" s="19">
        <f t="shared" si="18"/>
        <v>4.2</v>
      </c>
      <c r="AY154" s="19" t="e">
        <f>VLOOKUP(AG154,Cías!$A$1:$E$10000,5,0)</f>
        <v>#N/A</v>
      </c>
      <c r="AZ154" s="19" t="str">
        <f t="shared" si="19"/>
        <v>1013860</v>
      </c>
      <c r="BA154" s="19" t="str">
        <f t="shared" si="20"/>
        <v>BEDON AYALA SIXTO LEONIDAS</v>
      </c>
      <c r="BB154" s="19" t="e">
        <f>VLOOKUP(AG154,Cías!$A$1:$E$10000,3,0)</f>
        <v>#N/A</v>
      </c>
      <c r="BC154" s="19"/>
      <c r="BD154" s="19"/>
      <c r="BE154" s="19"/>
      <c r="BF154" s="19"/>
      <c r="BG154" s="19"/>
      <c r="BH154" s="19"/>
      <c r="BI154" s="19"/>
      <c r="BJ154" s="19"/>
    </row>
    <row r="155" spans="1:62" ht="15" x14ac:dyDescent="0.2">
      <c r="A155" s="19" t="s">
        <v>3313</v>
      </c>
      <c r="B155" s="19" t="s">
        <v>1479</v>
      </c>
      <c r="C155" s="43">
        <v>44652</v>
      </c>
      <c r="D155" s="44">
        <v>0.80069444444444005</v>
      </c>
      <c r="E155" s="19" t="s">
        <v>3314</v>
      </c>
      <c r="F155" s="19" t="s">
        <v>3315</v>
      </c>
      <c r="G155" s="19" t="s">
        <v>3316</v>
      </c>
      <c r="H155" s="45">
        <v>2137.6</v>
      </c>
      <c r="I155" s="45">
        <v>2396.69</v>
      </c>
      <c r="J155" s="19" t="s">
        <v>1560</v>
      </c>
      <c r="K155" s="19" t="s">
        <v>3317</v>
      </c>
      <c r="L155" s="19" t="s">
        <v>3318</v>
      </c>
      <c r="M155" s="19" t="s">
        <v>3319</v>
      </c>
      <c r="N155" s="19" t="s">
        <v>3313</v>
      </c>
      <c r="O155" s="19" t="s">
        <v>1641</v>
      </c>
      <c r="P155" s="19" t="s">
        <v>1642</v>
      </c>
      <c r="Q155" s="46">
        <v>320</v>
      </c>
      <c r="R155" s="19" t="s">
        <v>1544</v>
      </c>
      <c r="S155" s="19" t="s">
        <v>3320</v>
      </c>
      <c r="T155" s="19" t="s">
        <v>228</v>
      </c>
      <c r="U155" s="19" t="s">
        <v>3321</v>
      </c>
      <c r="V155" s="19" t="s">
        <v>3322</v>
      </c>
      <c r="W155" s="19" t="s">
        <v>2635</v>
      </c>
      <c r="X155" s="19" t="s">
        <v>3323</v>
      </c>
      <c r="Y155" s="19" t="s">
        <v>2637</v>
      </c>
      <c r="Z155" s="19" t="s">
        <v>2638</v>
      </c>
      <c r="AA155" s="46">
        <v>506</v>
      </c>
      <c r="AB155" s="19" t="s">
        <v>538</v>
      </c>
      <c r="AC155" s="19" t="s">
        <v>228</v>
      </c>
      <c r="AD155" s="19" t="s">
        <v>3324</v>
      </c>
      <c r="AE155" s="19" t="s">
        <v>1481</v>
      </c>
      <c r="AF155" s="19" t="s">
        <v>1592</v>
      </c>
      <c r="AG155" s="19" t="s">
        <v>3325</v>
      </c>
      <c r="AH155" s="19" t="s">
        <v>1499</v>
      </c>
      <c r="AI155" s="19" t="s">
        <v>1500</v>
      </c>
      <c r="AJ155" s="45">
        <v>0</v>
      </c>
      <c r="AK155" s="45">
        <v>0</v>
      </c>
      <c r="AL155" s="19" t="s">
        <v>1501</v>
      </c>
      <c r="AM155" s="46">
        <v>25340</v>
      </c>
      <c r="AN155" s="46">
        <v>16025</v>
      </c>
      <c r="AO155" s="46">
        <v>9315</v>
      </c>
      <c r="AP155" s="45">
        <v>483.2</v>
      </c>
      <c r="AQ155" s="45"/>
      <c r="AR155" s="45" t="str">
        <f>IFERROR(VLOOKUP(AB155,'Pedidos marco'!$A$1:$D$10000,4,0)," ")</f>
        <v xml:space="preserve"> </v>
      </c>
      <c r="AS155" s="45">
        <f t="shared" si="14"/>
        <v>1</v>
      </c>
      <c r="AT155" s="45" t="str">
        <f t="shared" si="15"/>
        <v>01</v>
      </c>
      <c r="AU155" s="47">
        <v>16</v>
      </c>
      <c r="AV155" s="19" t="str">
        <f t="shared" si="16"/>
        <v>04 April</v>
      </c>
      <c r="AW155" s="19">
        <f t="shared" si="17"/>
        <v>1.51</v>
      </c>
      <c r="AX155" s="19">
        <f t="shared" si="18"/>
        <v>30.2</v>
      </c>
      <c r="AY155" s="19" t="e">
        <f>VLOOKUP(AG155,Cías!$A$1:$E$10000,5,0)</f>
        <v>#N/A</v>
      </c>
      <c r="AZ155" s="19" t="str">
        <f t="shared" si="19"/>
        <v>1023011</v>
      </c>
      <c r="BA155" s="19" t="str">
        <f t="shared" si="20"/>
        <v>PALOMEQUE CAIZA LUIS FERNANDO</v>
      </c>
      <c r="BB155" s="19" t="e">
        <f>VLOOKUP(AG155,Cías!$A$1:$E$10000,3,0)</f>
        <v>#N/A</v>
      </c>
      <c r="BC155" s="19"/>
      <c r="BD155" s="19"/>
      <c r="BE155" s="19"/>
      <c r="BF155" s="19"/>
      <c r="BG155" s="19"/>
      <c r="BH155" s="19"/>
      <c r="BI155" s="19"/>
      <c r="BJ155" s="19"/>
    </row>
    <row r="156" spans="1:62" ht="15" x14ac:dyDescent="0.2">
      <c r="A156" s="19" t="s">
        <v>3313</v>
      </c>
      <c r="B156" s="19" t="s">
        <v>1479</v>
      </c>
      <c r="C156" s="43">
        <v>44652</v>
      </c>
      <c r="D156" s="44">
        <v>0.80069444444444005</v>
      </c>
      <c r="E156" s="19" t="s">
        <v>3326</v>
      </c>
      <c r="F156" s="19" t="s">
        <v>3327</v>
      </c>
      <c r="G156" s="19" t="s">
        <v>3328</v>
      </c>
      <c r="H156" s="45">
        <v>2137.6</v>
      </c>
      <c r="I156" s="45">
        <v>2396.69</v>
      </c>
      <c r="J156" s="19" t="s">
        <v>1560</v>
      </c>
      <c r="K156" s="19" t="s">
        <v>3329</v>
      </c>
      <c r="L156" s="19" t="s">
        <v>3330</v>
      </c>
      <c r="M156" s="19" t="s">
        <v>3331</v>
      </c>
      <c r="N156" s="19" t="s">
        <v>3313</v>
      </c>
      <c r="O156" s="19" t="s">
        <v>1641</v>
      </c>
      <c r="P156" s="19" t="s">
        <v>1642</v>
      </c>
      <c r="Q156" s="46">
        <v>320</v>
      </c>
      <c r="R156" s="19" t="s">
        <v>1544</v>
      </c>
      <c r="S156" s="19" t="s">
        <v>3320</v>
      </c>
      <c r="T156" s="19" t="s">
        <v>228</v>
      </c>
      <c r="U156" s="19" t="s">
        <v>3332</v>
      </c>
      <c r="V156" s="19" t="s">
        <v>3333</v>
      </c>
      <c r="W156" s="19" t="s">
        <v>1740</v>
      </c>
      <c r="X156" s="19" t="s">
        <v>3334</v>
      </c>
      <c r="Y156" s="19" t="s">
        <v>1742</v>
      </c>
      <c r="Z156" s="19" t="s">
        <v>1743</v>
      </c>
      <c r="AA156" s="46">
        <v>469</v>
      </c>
      <c r="AB156" s="19" t="s">
        <v>538</v>
      </c>
      <c r="AC156" s="19" t="s">
        <v>228</v>
      </c>
      <c r="AD156" s="19" t="s">
        <v>3324</v>
      </c>
      <c r="AE156" s="19" t="s">
        <v>1481</v>
      </c>
      <c r="AF156" s="19" t="s">
        <v>1592</v>
      </c>
      <c r="AG156" s="19" t="s">
        <v>3325</v>
      </c>
      <c r="AH156" s="19" t="s">
        <v>1499</v>
      </c>
      <c r="AI156" s="19" t="s">
        <v>1500</v>
      </c>
      <c r="AJ156" s="45">
        <v>0</v>
      </c>
      <c r="AK156" s="45">
        <v>0</v>
      </c>
      <c r="AL156" s="19" t="s">
        <v>1501</v>
      </c>
      <c r="AM156" s="46">
        <v>25340</v>
      </c>
      <c r="AN156" s="46">
        <v>16025</v>
      </c>
      <c r="AO156" s="46">
        <v>9315</v>
      </c>
      <c r="AP156" s="45">
        <v>444.8</v>
      </c>
      <c r="AQ156" s="45"/>
      <c r="AR156" s="45" t="str">
        <f>IFERROR(VLOOKUP(AB156,'Pedidos marco'!$A$1:$D$10000,4,0)," ")</f>
        <v xml:space="preserve"> </v>
      </c>
      <c r="AS156" s="45">
        <f t="shared" si="14"/>
        <v>1</v>
      </c>
      <c r="AT156" s="45" t="str">
        <f t="shared" si="15"/>
        <v>01</v>
      </c>
      <c r="AU156" s="47">
        <v>16</v>
      </c>
      <c r="AV156" s="19" t="str">
        <f t="shared" si="16"/>
        <v>04 April</v>
      </c>
      <c r="AW156" s="19">
        <f t="shared" si="17"/>
        <v>1.3900000000000001</v>
      </c>
      <c r="AX156" s="19">
        <f t="shared" si="18"/>
        <v>27.8</v>
      </c>
      <c r="AY156" s="19" t="e">
        <f>VLOOKUP(AG156,Cías!$A$1:$E$10000,5,0)</f>
        <v>#N/A</v>
      </c>
      <c r="AZ156" s="19" t="str">
        <f t="shared" si="19"/>
        <v>1023011</v>
      </c>
      <c r="BA156" s="19" t="str">
        <f t="shared" si="20"/>
        <v>PALOMEQUE CAIZA LUIS FERNANDO</v>
      </c>
      <c r="BB156" s="19" t="e">
        <f>VLOOKUP(AG156,Cías!$A$1:$E$10000,3,0)</f>
        <v>#N/A</v>
      </c>
      <c r="BC156" s="19"/>
      <c r="BD156" s="19"/>
      <c r="BE156" s="19"/>
      <c r="BF156" s="19"/>
      <c r="BG156" s="19"/>
      <c r="BH156" s="19"/>
      <c r="BI156" s="19"/>
      <c r="BJ156" s="19"/>
    </row>
    <row r="157" spans="1:62" ht="15" x14ac:dyDescent="0.2">
      <c r="A157" s="19" t="s">
        <v>3335</v>
      </c>
      <c r="B157" s="19" t="s">
        <v>1479</v>
      </c>
      <c r="C157" s="43">
        <v>44652</v>
      </c>
      <c r="D157" s="44">
        <v>0.80208333333333004</v>
      </c>
      <c r="E157" s="19" t="s">
        <v>3336</v>
      </c>
      <c r="F157" s="19" t="s">
        <v>3337</v>
      </c>
      <c r="G157" s="19" t="s">
        <v>3338</v>
      </c>
      <c r="H157" s="45">
        <v>1334</v>
      </c>
      <c r="I157" s="45">
        <v>1495.69</v>
      </c>
      <c r="J157" s="19" t="s">
        <v>1560</v>
      </c>
      <c r="K157" s="19" t="s">
        <v>3339</v>
      </c>
      <c r="L157" s="19" t="s">
        <v>3340</v>
      </c>
      <c r="M157" s="19" t="s">
        <v>3341</v>
      </c>
      <c r="N157" s="19" t="s">
        <v>3335</v>
      </c>
      <c r="O157" s="19" t="s">
        <v>371</v>
      </c>
      <c r="P157" s="19" t="s">
        <v>372</v>
      </c>
      <c r="Q157" s="46">
        <v>200</v>
      </c>
      <c r="R157" s="19" t="s">
        <v>1544</v>
      </c>
      <c r="S157" s="19" t="s">
        <v>3342</v>
      </c>
      <c r="T157" s="19" t="s">
        <v>3343</v>
      </c>
      <c r="U157" s="19" t="s">
        <v>3344</v>
      </c>
      <c r="V157" s="19" t="s">
        <v>2126</v>
      </c>
      <c r="W157" s="19" t="s">
        <v>3037</v>
      </c>
      <c r="X157" s="19" t="s">
        <v>3345</v>
      </c>
      <c r="Y157" s="19" t="s">
        <v>3039</v>
      </c>
      <c r="Z157" s="19" t="s">
        <v>3040</v>
      </c>
      <c r="AA157" s="46">
        <v>261</v>
      </c>
      <c r="AB157" s="19" t="s">
        <v>485</v>
      </c>
      <c r="AC157" s="19" t="s">
        <v>119</v>
      </c>
      <c r="AD157" s="19" t="s">
        <v>2453</v>
      </c>
      <c r="AE157" s="19" t="s">
        <v>1481</v>
      </c>
      <c r="AF157" s="19" t="s">
        <v>1719</v>
      </c>
      <c r="AG157" s="19" t="s">
        <v>2454</v>
      </c>
      <c r="AH157" s="19" t="s">
        <v>1499</v>
      </c>
      <c r="AI157" s="19" t="s">
        <v>1500</v>
      </c>
      <c r="AJ157" s="45">
        <v>0</v>
      </c>
      <c r="AK157" s="45">
        <v>0</v>
      </c>
      <c r="AL157" s="19" t="s">
        <v>1501</v>
      </c>
      <c r="AM157" s="46">
        <v>14690.833000000001</v>
      </c>
      <c r="AN157" s="46">
        <v>10020.833000000001</v>
      </c>
      <c r="AO157" s="46">
        <v>4670</v>
      </c>
      <c r="AP157" s="45">
        <v>188</v>
      </c>
      <c r="AQ157" s="45"/>
      <c r="AR157" s="45" t="str">
        <f>IFERROR(VLOOKUP(AB157,'Pedidos marco'!$A$1:$D$10000,4,0)," ")</f>
        <v xml:space="preserve"> </v>
      </c>
      <c r="AS157" s="45">
        <f t="shared" si="14"/>
        <v>1</v>
      </c>
      <c r="AT157" s="45" t="str">
        <f t="shared" si="15"/>
        <v>01</v>
      </c>
      <c r="AU157" s="47">
        <v>10</v>
      </c>
      <c r="AV157" s="19" t="str">
        <f t="shared" si="16"/>
        <v>04 April</v>
      </c>
      <c r="AW157" s="19">
        <f t="shared" si="17"/>
        <v>0.94</v>
      </c>
      <c r="AX157" s="19">
        <f t="shared" si="18"/>
        <v>18.8</v>
      </c>
      <c r="AY157" s="19" t="e">
        <f>VLOOKUP(AG157,Cías!$A$1:$E$10000,5,0)</f>
        <v>#N/A</v>
      </c>
      <c r="AZ157" s="19" t="str">
        <f t="shared" si="19"/>
        <v>1013502</v>
      </c>
      <c r="BA157" s="19" t="str">
        <f t="shared" si="20"/>
        <v>ESPIN GUEVARA JOSE MARCELO</v>
      </c>
      <c r="BB157" s="19" t="e">
        <f>VLOOKUP(AG157,Cías!$A$1:$E$10000,3,0)</f>
        <v>#N/A</v>
      </c>
      <c r="BC157" s="19"/>
      <c r="BD157" s="19"/>
      <c r="BE157" s="19"/>
      <c r="BF157" s="19"/>
      <c r="BG157" s="19"/>
      <c r="BH157" s="19"/>
      <c r="BI157" s="19"/>
      <c r="BJ157" s="19"/>
    </row>
    <row r="158" spans="1:62" ht="15" x14ac:dyDescent="0.2">
      <c r="A158" s="19" t="s">
        <v>3335</v>
      </c>
      <c r="B158" s="19" t="s">
        <v>1479</v>
      </c>
      <c r="C158" s="43">
        <v>44652</v>
      </c>
      <c r="D158" s="44">
        <v>0.80208333333333004</v>
      </c>
      <c r="E158" s="19" t="s">
        <v>3346</v>
      </c>
      <c r="F158" s="19" t="s">
        <v>3347</v>
      </c>
      <c r="G158" s="19" t="s">
        <v>3348</v>
      </c>
      <c r="H158" s="45">
        <v>492</v>
      </c>
      <c r="I158" s="45">
        <v>551.63</v>
      </c>
      <c r="J158" s="19" t="s">
        <v>1560</v>
      </c>
      <c r="K158" s="19" t="s">
        <v>3339</v>
      </c>
      <c r="L158" s="19" t="s">
        <v>3349</v>
      </c>
      <c r="M158" s="19" t="s">
        <v>3350</v>
      </c>
      <c r="N158" s="19" t="s">
        <v>3335</v>
      </c>
      <c r="O158" s="19" t="s">
        <v>369</v>
      </c>
      <c r="P158" s="19" t="s">
        <v>370</v>
      </c>
      <c r="Q158" s="46">
        <v>80</v>
      </c>
      <c r="R158" s="19" t="s">
        <v>1544</v>
      </c>
      <c r="S158" s="19" t="s">
        <v>3342</v>
      </c>
      <c r="T158" s="19" t="s">
        <v>3343</v>
      </c>
      <c r="U158" s="19" t="s">
        <v>3344</v>
      </c>
      <c r="V158" s="19" t="s">
        <v>2126</v>
      </c>
      <c r="W158" s="19" t="s">
        <v>3037</v>
      </c>
      <c r="X158" s="19" t="s">
        <v>3345</v>
      </c>
      <c r="Y158" s="19" t="s">
        <v>3039</v>
      </c>
      <c r="Z158" s="19" t="s">
        <v>3040</v>
      </c>
      <c r="AA158" s="46">
        <v>261</v>
      </c>
      <c r="AB158" s="19" t="s">
        <v>485</v>
      </c>
      <c r="AC158" s="19" t="s">
        <v>119</v>
      </c>
      <c r="AD158" s="19" t="s">
        <v>2453</v>
      </c>
      <c r="AE158" s="19" t="s">
        <v>1481</v>
      </c>
      <c r="AF158" s="19" t="s">
        <v>1719</v>
      </c>
      <c r="AG158" s="19" t="s">
        <v>2454</v>
      </c>
      <c r="AH158" s="19" t="s">
        <v>1499</v>
      </c>
      <c r="AI158" s="19" t="s">
        <v>1500</v>
      </c>
      <c r="AJ158" s="45">
        <v>0</v>
      </c>
      <c r="AK158" s="45">
        <v>0</v>
      </c>
      <c r="AL158" s="19" t="s">
        <v>1501</v>
      </c>
      <c r="AM158" s="46">
        <v>8678.3330000000005</v>
      </c>
      <c r="AN158" s="46">
        <v>4008.3330000000001</v>
      </c>
      <c r="AO158" s="46">
        <v>4670</v>
      </c>
      <c r="AP158" s="45">
        <v>75.2</v>
      </c>
      <c r="AQ158" s="45"/>
      <c r="AR158" s="45" t="str">
        <f>IFERROR(VLOOKUP(AB158,'Pedidos marco'!$A$1:$D$10000,4,0)," ")</f>
        <v xml:space="preserve"> </v>
      </c>
      <c r="AS158" s="45">
        <f t="shared" si="14"/>
        <v>1</v>
      </c>
      <c r="AT158" s="45" t="str">
        <f t="shared" si="15"/>
        <v>01</v>
      </c>
      <c r="AU158" s="47">
        <v>4</v>
      </c>
      <c r="AV158" s="19" t="str">
        <f t="shared" si="16"/>
        <v>04 April</v>
      </c>
      <c r="AW158" s="19">
        <f t="shared" si="17"/>
        <v>0.94000000000000006</v>
      </c>
      <c r="AX158" s="19">
        <f t="shared" si="18"/>
        <v>18.8</v>
      </c>
      <c r="AY158" s="19" t="e">
        <f>VLOOKUP(AG158,Cías!$A$1:$E$10000,5,0)</f>
        <v>#N/A</v>
      </c>
      <c r="AZ158" s="19" t="str">
        <f t="shared" si="19"/>
        <v>1013502</v>
      </c>
      <c r="BA158" s="19" t="str">
        <f t="shared" si="20"/>
        <v>ESPIN GUEVARA JOSE MARCELO</v>
      </c>
      <c r="BB158" s="19" t="e">
        <f>VLOOKUP(AG158,Cías!$A$1:$E$10000,3,0)</f>
        <v>#N/A</v>
      </c>
      <c r="BC158" s="19"/>
      <c r="BD158" s="19"/>
      <c r="BE158" s="19"/>
      <c r="BF158" s="19"/>
      <c r="BG158" s="19"/>
      <c r="BH158" s="19"/>
      <c r="BI158" s="19"/>
      <c r="BJ158" s="19"/>
    </row>
    <row r="159" spans="1:62" ht="15" x14ac:dyDescent="0.2">
      <c r="A159" s="19" t="s">
        <v>3335</v>
      </c>
      <c r="B159" s="19" t="s">
        <v>1479</v>
      </c>
      <c r="C159" s="43">
        <v>44652</v>
      </c>
      <c r="D159" s="44">
        <v>0.80208333333333004</v>
      </c>
      <c r="E159" s="19" t="s">
        <v>3351</v>
      </c>
      <c r="F159" s="19" t="s">
        <v>3352</v>
      </c>
      <c r="G159" s="19" t="s">
        <v>3353</v>
      </c>
      <c r="H159" s="45">
        <v>1326</v>
      </c>
      <c r="I159" s="45">
        <v>1486.72</v>
      </c>
      <c r="J159" s="19" t="s">
        <v>1560</v>
      </c>
      <c r="K159" s="19" t="s">
        <v>3339</v>
      </c>
      <c r="L159" s="19" t="s">
        <v>3354</v>
      </c>
      <c r="M159" s="19" t="s">
        <v>3355</v>
      </c>
      <c r="N159" s="19" t="s">
        <v>3335</v>
      </c>
      <c r="O159" s="19" t="s">
        <v>367</v>
      </c>
      <c r="P159" s="19" t="s">
        <v>368</v>
      </c>
      <c r="Q159" s="46">
        <v>200</v>
      </c>
      <c r="R159" s="19" t="s">
        <v>1544</v>
      </c>
      <c r="S159" s="19" t="s">
        <v>3342</v>
      </c>
      <c r="T159" s="19" t="s">
        <v>3343</v>
      </c>
      <c r="U159" s="19" t="s">
        <v>3344</v>
      </c>
      <c r="V159" s="19" t="s">
        <v>2126</v>
      </c>
      <c r="W159" s="19" t="s">
        <v>3037</v>
      </c>
      <c r="X159" s="19" t="s">
        <v>3345</v>
      </c>
      <c r="Y159" s="19" t="s">
        <v>3039</v>
      </c>
      <c r="Z159" s="19" t="s">
        <v>3040</v>
      </c>
      <c r="AA159" s="46">
        <v>261</v>
      </c>
      <c r="AB159" s="19" t="s">
        <v>485</v>
      </c>
      <c r="AC159" s="19" t="s">
        <v>119</v>
      </c>
      <c r="AD159" s="19" t="s">
        <v>2453</v>
      </c>
      <c r="AE159" s="19" t="s">
        <v>1481</v>
      </c>
      <c r="AF159" s="19" t="s">
        <v>1719</v>
      </c>
      <c r="AG159" s="19" t="s">
        <v>2454</v>
      </c>
      <c r="AH159" s="19" t="s">
        <v>1499</v>
      </c>
      <c r="AI159" s="19" t="s">
        <v>1500</v>
      </c>
      <c r="AJ159" s="45">
        <v>0</v>
      </c>
      <c r="AK159" s="45">
        <v>0</v>
      </c>
      <c r="AL159" s="19" t="s">
        <v>1501</v>
      </c>
      <c r="AM159" s="46">
        <v>14690.834000000001</v>
      </c>
      <c r="AN159" s="46">
        <v>10020.834000000001</v>
      </c>
      <c r="AO159" s="46">
        <v>4670</v>
      </c>
      <c r="AP159" s="45">
        <v>188</v>
      </c>
      <c r="AQ159" s="45"/>
      <c r="AR159" s="45" t="str">
        <f>IFERROR(VLOOKUP(AB159,'Pedidos marco'!$A$1:$D$10000,4,0)," ")</f>
        <v xml:space="preserve"> </v>
      </c>
      <c r="AS159" s="45">
        <f t="shared" si="14"/>
        <v>1</v>
      </c>
      <c r="AT159" s="45" t="str">
        <f t="shared" si="15"/>
        <v>01</v>
      </c>
      <c r="AU159" s="47">
        <v>10</v>
      </c>
      <c r="AV159" s="19" t="str">
        <f t="shared" si="16"/>
        <v>04 April</v>
      </c>
      <c r="AW159" s="19">
        <f t="shared" si="17"/>
        <v>0.94</v>
      </c>
      <c r="AX159" s="19">
        <f t="shared" si="18"/>
        <v>18.8</v>
      </c>
      <c r="AY159" s="19" t="e">
        <f>VLOOKUP(AG159,Cías!$A$1:$E$10000,5,0)</f>
        <v>#N/A</v>
      </c>
      <c r="AZ159" s="19" t="str">
        <f t="shared" si="19"/>
        <v>1013502</v>
      </c>
      <c r="BA159" s="19" t="str">
        <f t="shared" si="20"/>
        <v>ESPIN GUEVARA JOSE MARCELO</v>
      </c>
      <c r="BB159" s="19" t="e">
        <f>VLOOKUP(AG159,Cías!$A$1:$E$10000,3,0)</f>
        <v>#N/A</v>
      </c>
      <c r="BC159" s="19"/>
      <c r="BD159" s="19"/>
      <c r="BE159" s="19"/>
      <c r="BF159" s="19"/>
      <c r="BG159" s="19"/>
      <c r="BH159" s="19"/>
      <c r="BI159" s="19"/>
      <c r="BJ159" s="19"/>
    </row>
    <row r="160" spans="1:62" ht="15" x14ac:dyDescent="0.2">
      <c r="A160" s="19" t="s">
        <v>3356</v>
      </c>
      <c r="B160" s="19" t="s">
        <v>1479</v>
      </c>
      <c r="C160" s="43">
        <v>44652</v>
      </c>
      <c r="D160" s="44">
        <v>0.80694444444444002</v>
      </c>
      <c r="E160" s="19" t="s">
        <v>3357</v>
      </c>
      <c r="F160" s="19" t="s">
        <v>3358</v>
      </c>
      <c r="G160" s="19" t="s">
        <v>3359</v>
      </c>
      <c r="H160" s="45">
        <v>1002.67</v>
      </c>
      <c r="I160" s="45">
        <v>1124.2</v>
      </c>
      <c r="J160" s="19" t="s">
        <v>1560</v>
      </c>
      <c r="K160" s="19" t="s">
        <v>3360</v>
      </c>
      <c r="L160" s="19" t="s">
        <v>3361</v>
      </c>
      <c r="M160" s="19" t="s">
        <v>3362</v>
      </c>
      <c r="N160" s="19" t="s">
        <v>3356</v>
      </c>
      <c r="O160" s="19" t="s">
        <v>369</v>
      </c>
      <c r="P160" s="19" t="s">
        <v>370</v>
      </c>
      <c r="Q160" s="46">
        <v>160</v>
      </c>
      <c r="R160" s="19" t="s">
        <v>1544</v>
      </c>
      <c r="S160" s="19" t="s">
        <v>3305</v>
      </c>
      <c r="T160" s="19" t="s">
        <v>3306</v>
      </c>
      <c r="U160" s="19" t="s">
        <v>3307</v>
      </c>
      <c r="V160" s="19" t="s">
        <v>3308</v>
      </c>
      <c r="W160" s="19" t="s">
        <v>1627</v>
      </c>
      <c r="X160" s="19" t="s">
        <v>3309</v>
      </c>
      <c r="Y160" s="19" t="s">
        <v>1629</v>
      </c>
      <c r="Z160" s="19" t="s">
        <v>1630</v>
      </c>
      <c r="AA160" s="46">
        <v>40</v>
      </c>
      <c r="AB160" s="19" t="s">
        <v>504</v>
      </c>
      <c r="AC160" s="19" t="s">
        <v>157</v>
      </c>
      <c r="AD160" s="19" t="s">
        <v>3363</v>
      </c>
      <c r="AE160" s="19" t="s">
        <v>1481</v>
      </c>
      <c r="AF160" s="19" t="s">
        <v>1719</v>
      </c>
      <c r="AG160" s="19" t="s">
        <v>3364</v>
      </c>
      <c r="AH160" s="19" t="s">
        <v>1594</v>
      </c>
      <c r="AI160" s="19" t="s">
        <v>1595</v>
      </c>
      <c r="AJ160" s="45">
        <v>0.05</v>
      </c>
      <c r="AK160" s="45">
        <v>8</v>
      </c>
      <c r="AL160" s="19" t="s">
        <v>1501</v>
      </c>
      <c r="AM160" s="46">
        <v>16066.666999999999</v>
      </c>
      <c r="AN160" s="46">
        <v>8006.6670000000004</v>
      </c>
      <c r="AO160" s="46">
        <v>8060</v>
      </c>
      <c r="AP160" s="45">
        <v>33.6</v>
      </c>
      <c r="AQ160" s="45"/>
      <c r="AR160" s="45" t="str">
        <f>IFERROR(VLOOKUP(AB160,'Pedidos marco'!$A$1:$D$10000,4,0)," ")</f>
        <v xml:space="preserve"> </v>
      </c>
      <c r="AS160" s="45">
        <f t="shared" si="14"/>
        <v>1</v>
      </c>
      <c r="AT160" s="45" t="str">
        <f t="shared" si="15"/>
        <v>01</v>
      </c>
      <c r="AU160" s="47">
        <v>8</v>
      </c>
      <c r="AV160" s="19" t="str">
        <f t="shared" si="16"/>
        <v>04 April</v>
      </c>
      <c r="AW160" s="19">
        <f t="shared" si="17"/>
        <v>0.21000000000000002</v>
      </c>
      <c r="AX160" s="19">
        <f t="shared" si="18"/>
        <v>4.2</v>
      </c>
      <c r="AY160" s="19" t="e">
        <f>VLOOKUP(AG160,Cías!$A$1:$E$10000,5,0)</f>
        <v>#N/A</v>
      </c>
      <c r="AZ160" s="19" t="str">
        <f t="shared" si="19"/>
        <v>1013275</v>
      </c>
      <c r="BA160" s="19" t="str">
        <f t="shared" si="20"/>
        <v>HARO RUIZ SIXTO RIGOBERTO</v>
      </c>
      <c r="BB160" s="19" t="e">
        <f>VLOOKUP(AG160,Cías!$A$1:$E$10000,3,0)</f>
        <v>#N/A</v>
      </c>
      <c r="BC160" s="19"/>
      <c r="BD160" s="19"/>
      <c r="BE160" s="19"/>
      <c r="BF160" s="19"/>
      <c r="BG160" s="19"/>
      <c r="BH160" s="19"/>
      <c r="BI160" s="19"/>
      <c r="BJ160" s="19"/>
    </row>
    <row r="161" spans="1:62" ht="15" x14ac:dyDescent="0.2">
      <c r="A161" s="19" t="s">
        <v>3356</v>
      </c>
      <c r="B161" s="19" t="s">
        <v>1479</v>
      </c>
      <c r="C161" s="43">
        <v>44652</v>
      </c>
      <c r="D161" s="44">
        <v>0.80694444444444002</v>
      </c>
      <c r="E161" s="19" t="s">
        <v>3365</v>
      </c>
      <c r="F161" s="19" t="s">
        <v>3366</v>
      </c>
      <c r="G161" s="19" t="s">
        <v>3367</v>
      </c>
      <c r="H161" s="45">
        <v>2185.92</v>
      </c>
      <c r="I161" s="45">
        <v>2450.87</v>
      </c>
      <c r="J161" s="19" t="s">
        <v>1560</v>
      </c>
      <c r="K161" s="19" t="s">
        <v>3368</v>
      </c>
      <c r="L161" s="19" t="s">
        <v>3369</v>
      </c>
      <c r="M161" s="19" t="s">
        <v>3370</v>
      </c>
      <c r="N161" s="19" t="s">
        <v>3356</v>
      </c>
      <c r="O161" s="19" t="s">
        <v>367</v>
      </c>
      <c r="P161" s="19" t="s">
        <v>368</v>
      </c>
      <c r="Q161" s="46">
        <v>320</v>
      </c>
      <c r="R161" s="19" t="s">
        <v>1544</v>
      </c>
      <c r="S161" s="19" t="s">
        <v>3305</v>
      </c>
      <c r="T161" s="19" t="s">
        <v>3306</v>
      </c>
      <c r="U161" s="19" t="s">
        <v>3307</v>
      </c>
      <c r="V161" s="19" t="s">
        <v>3308</v>
      </c>
      <c r="W161" s="19" t="s">
        <v>1627</v>
      </c>
      <c r="X161" s="19" t="s">
        <v>3309</v>
      </c>
      <c r="Y161" s="19" t="s">
        <v>1629</v>
      </c>
      <c r="Z161" s="19" t="s">
        <v>1630</v>
      </c>
      <c r="AA161" s="46">
        <v>40</v>
      </c>
      <c r="AB161" s="19" t="s">
        <v>504</v>
      </c>
      <c r="AC161" s="19" t="s">
        <v>157</v>
      </c>
      <c r="AD161" s="19" t="s">
        <v>3363</v>
      </c>
      <c r="AE161" s="19" t="s">
        <v>1481</v>
      </c>
      <c r="AF161" s="19" t="s">
        <v>1719</v>
      </c>
      <c r="AG161" s="19" t="s">
        <v>3364</v>
      </c>
      <c r="AH161" s="19" t="s">
        <v>1594</v>
      </c>
      <c r="AI161" s="19" t="s">
        <v>1595</v>
      </c>
      <c r="AJ161" s="45">
        <v>0.05</v>
      </c>
      <c r="AK161" s="45">
        <v>16</v>
      </c>
      <c r="AL161" s="19" t="s">
        <v>1501</v>
      </c>
      <c r="AM161" s="46">
        <v>24073.332999999999</v>
      </c>
      <c r="AN161" s="46">
        <v>16013.333000000001</v>
      </c>
      <c r="AO161" s="46">
        <v>8060</v>
      </c>
      <c r="AP161" s="45">
        <v>67.2</v>
      </c>
      <c r="AQ161" s="45"/>
      <c r="AR161" s="45" t="str">
        <f>IFERROR(VLOOKUP(AB161,'Pedidos marco'!$A$1:$D$10000,4,0)," ")</f>
        <v xml:space="preserve"> </v>
      </c>
      <c r="AS161" s="45">
        <f t="shared" si="14"/>
        <v>1</v>
      </c>
      <c r="AT161" s="45" t="str">
        <f t="shared" si="15"/>
        <v>01</v>
      </c>
      <c r="AU161" s="47">
        <v>16</v>
      </c>
      <c r="AV161" s="19" t="str">
        <f t="shared" si="16"/>
        <v>04 April</v>
      </c>
      <c r="AW161" s="19">
        <f t="shared" si="17"/>
        <v>0.21000000000000002</v>
      </c>
      <c r="AX161" s="19">
        <f t="shared" si="18"/>
        <v>4.2</v>
      </c>
      <c r="AY161" s="19" t="e">
        <f>VLOOKUP(AG161,Cías!$A$1:$E$10000,5,0)</f>
        <v>#N/A</v>
      </c>
      <c r="AZ161" s="19" t="str">
        <f t="shared" si="19"/>
        <v>1013275</v>
      </c>
      <c r="BA161" s="19" t="str">
        <f t="shared" si="20"/>
        <v>HARO RUIZ SIXTO RIGOBERTO</v>
      </c>
      <c r="BB161" s="19" t="e">
        <f>VLOOKUP(AG161,Cías!$A$1:$E$10000,3,0)</f>
        <v>#N/A</v>
      </c>
      <c r="BC161" s="19"/>
      <c r="BD161" s="19"/>
      <c r="BE161" s="19"/>
      <c r="BF161" s="19"/>
      <c r="BG161" s="19"/>
      <c r="BH161" s="19"/>
      <c r="BI161" s="19"/>
      <c r="BJ161" s="19"/>
    </row>
    <row r="162" spans="1:62" ht="15" x14ac:dyDescent="0.2">
      <c r="A162" s="19" t="s">
        <v>3371</v>
      </c>
      <c r="B162" s="19" t="s">
        <v>1479</v>
      </c>
      <c r="C162" s="43">
        <v>44652</v>
      </c>
      <c r="D162" s="44">
        <v>0.80763888888889002</v>
      </c>
      <c r="E162" s="19" t="s">
        <v>3372</v>
      </c>
      <c r="F162" s="19" t="s">
        <v>3373</v>
      </c>
      <c r="G162" s="19" t="s">
        <v>3374</v>
      </c>
      <c r="H162" s="45">
        <v>4415.3999999999996</v>
      </c>
      <c r="I162" s="45">
        <v>4950.58</v>
      </c>
      <c r="J162" s="19" t="s">
        <v>1560</v>
      </c>
      <c r="K162" s="19" t="s">
        <v>3375</v>
      </c>
      <c r="L162" s="19" t="s">
        <v>3376</v>
      </c>
      <c r="M162" s="19" t="s">
        <v>3377</v>
      </c>
      <c r="N162" s="19" t="s">
        <v>3371</v>
      </c>
      <c r="O162" s="19" t="s">
        <v>367</v>
      </c>
      <c r="P162" s="19" t="s">
        <v>368</v>
      </c>
      <c r="Q162" s="46">
        <v>660</v>
      </c>
      <c r="R162" s="19" t="s">
        <v>1544</v>
      </c>
      <c r="S162" s="19" t="s">
        <v>1795</v>
      </c>
      <c r="T162" s="19" t="s">
        <v>177</v>
      </c>
      <c r="U162" s="19" t="s">
        <v>1796</v>
      </c>
      <c r="V162" s="19" t="s">
        <v>1797</v>
      </c>
      <c r="W162" s="19" t="s">
        <v>1798</v>
      </c>
      <c r="X162" s="19" t="s">
        <v>1799</v>
      </c>
      <c r="Y162" s="19" t="s">
        <v>1800</v>
      </c>
      <c r="Z162" s="19" t="s">
        <v>1801</v>
      </c>
      <c r="AA162" s="46">
        <v>159</v>
      </c>
      <c r="AB162" s="19" t="s">
        <v>1802</v>
      </c>
      <c r="AC162" s="19" t="s">
        <v>177</v>
      </c>
      <c r="AD162" s="19" t="s">
        <v>1803</v>
      </c>
      <c r="AE162" s="19" t="s">
        <v>1804</v>
      </c>
      <c r="AF162" s="19" t="s">
        <v>1592</v>
      </c>
      <c r="AG162" s="19" t="s">
        <v>1805</v>
      </c>
      <c r="AH162" s="19" t="s">
        <v>1499</v>
      </c>
      <c r="AI162" s="19" t="s">
        <v>1500</v>
      </c>
      <c r="AJ162" s="45">
        <v>0</v>
      </c>
      <c r="AK162" s="45">
        <v>0</v>
      </c>
      <c r="AL162" s="19" t="s">
        <v>1501</v>
      </c>
      <c r="AM162" s="46">
        <v>51380</v>
      </c>
      <c r="AN162" s="46">
        <v>33070</v>
      </c>
      <c r="AO162" s="46">
        <v>18310</v>
      </c>
      <c r="AP162" s="45">
        <v>382.8</v>
      </c>
      <c r="AQ162" s="45"/>
      <c r="AR162" s="45" t="str">
        <f>IFERROR(VLOOKUP(AB162,'Pedidos marco'!$A$1:$D$10000,4,0)," ")</f>
        <v xml:space="preserve"> </v>
      </c>
      <c r="AS162" s="45">
        <f t="shared" si="14"/>
        <v>1</v>
      </c>
      <c r="AT162" s="45" t="str">
        <f t="shared" si="15"/>
        <v>01</v>
      </c>
      <c r="AU162" s="47">
        <v>33</v>
      </c>
      <c r="AV162" s="19" t="str">
        <f t="shared" si="16"/>
        <v>04 April</v>
      </c>
      <c r="AW162" s="19">
        <f t="shared" si="17"/>
        <v>0.58000000000000007</v>
      </c>
      <c r="AX162" s="19">
        <f t="shared" si="18"/>
        <v>11.6</v>
      </c>
      <c r="AY162" s="19" t="e">
        <f>VLOOKUP(AG162,Cías!$A$1:$E$10000,5,0)</f>
        <v>#N/A</v>
      </c>
      <c r="AZ162" s="19" t="str">
        <f t="shared" si="19"/>
        <v>1013478</v>
      </c>
      <c r="BA162" s="19" t="str">
        <f t="shared" si="20"/>
        <v>LANDAZURI CORDOVA IVAN OSWALDO</v>
      </c>
      <c r="BB162" s="19" t="e">
        <f>VLOOKUP(AG162,Cías!$A$1:$E$10000,3,0)</f>
        <v>#N/A</v>
      </c>
      <c r="BC162" s="19"/>
      <c r="BD162" s="19"/>
      <c r="BE162" s="19"/>
      <c r="BF162" s="19"/>
      <c r="BG162" s="19"/>
      <c r="BH162" s="19"/>
      <c r="BI162" s="19"/>
      <c r="BJ162" s="19"/>
    </row>
    <row r="163" spans="1:62" ht="15" x14ac:dyDescent="0.2">
      <c r="A163" s="19" t="s">
        <v>3378</v>
      </c>
      <c r="B163" s="19" t="s">
        <v>1479</v>
      </c>
      <c r="C163" s="43">
        <v>44652</v>
      </c>
      <c r="D163" s="44">
        <v>0.81180555555556</v>
      </c>
      <c r="E163" s="19" t="s">
        <v>3379</v>
      </c>
      <c r="F163" s="19" t="s">
        <v>3380</v>
      </c>
      <c r="G163" s="19" t="s">
        <v>3381</v>
      </c>
      <c r="H163" s="45">
        <v>2006.4</v>
      </c>
      <c r="I163" s="45">
        <v>2249.59</v>
      </c>
      <c r="J163" s="19" t="s">
        <v>1560</v>
      </c>
      <c r="K163" s="19" t="s">
        <v>3382</v>
      </c>
      <c r="L163" s="19" t="s">
        <v>3383</v>
      </c>
      <c r="M163" s="19" t="s">
        <v>3384</v>
      </c>
      <c r="N163" s="19" t="s">
        <v>3378</v>
      </c>
      <c r="O163" s="19" t="s">
        <v>367</v>
      </c>
      <c r="P163" s="19" t="s">
        <v>368</v>
      </c>
      <c r="Q163" s="46">
        <v>320</v>
      </c>
      <c r="R163" s="19" t="s">
        <v>1544</v>
      </c>
      <c r="S163" s="19" t="s">
        <v>1736</v>
      </c>
      <c r="T163" s="19" t="s">
        <v>1737</v>
      </c>
      <c r="U163" s="19" t="s">
        <v>3385</v>
      </c>
      <c r="V163" s="19" t="s">
        <v>3386</v>
      </c>
      <c r="W163" s="19" t="s">
        <v>1548</v>
      </c>
      <c r="X163" s="19" t="s">
        <v>3387</v>
      </c>
      <c r="Y163" s="19" t="s">
        <v>1684</v>
      </c>
      <c r="Z163" s="19" t="s">
        <v>1685</v>
      </c>
      <c r="AA163" s="46">
        <v>198</v>
      </c>
      <c r="AB163" s="19" t="s">
        <v>3388</v>
      </c>
      <c r="AC163" s="19" t="s">
        <v>1424</v>
      </c>
      <c r="AD163" s="19" t="s">
        <v>3389</v>
      </c>
      <c r="AE163" s="19" t="s">
        <v>1481</v>
      </c>
      <c r="AF163" s="19" t="s">
        <v>1554</v>
      </c>
      <c r="AG163" s="19" t="s">
        <v>3390</v>
      </c>
      <c r="AH163" s="19" t="s">
        <v>1499</v>
      </c>
      <c r="AI163" s="19" t="s">
        <v>1500</v>
      </c>
      <c r="AJ163" s="45">
        <v>0</v>
      </c>
      <c r="AK163" s="45">
        <v>0</v>
      </c>
      <c r="AL163" s="19" t="s">
        <v>1501</v>
      </c>
      <c r="AM163" s="46">
        <v>26970</v>
      </c>
      <c r="AN163" s="46">
        <v>16040</v>
      </c>
      <c r="AO163" s="46">
        <v>10930</v>
      </c>
      <c r="AP163" s="45">
        <v>236.8</v>
      </c>
      <c r="AQ163" s="45"/>
      <c r="AR163" s="45" t="str">
        <f>IFERROR(VLOOKUP(AB163,'Pedidos marco'!$A$1:$D$10000,4,0)," ")</f>
        <v xml:space="preserve"> </v>
      </c>
      <c r="AS163" s="45">
        <f t="shared" si="14"/>
        <v>1</v>
      </c>
      <c r="AT163" s="45" t="str">
        <f t="shared" si="15"/>
        <v>01</v>
      </c>
      <c r="AU163" s="47">
        <v>16</v>
      </c>
      <c r="AV163" s="19" t="str">
        <f t="shared" si="16"/>
        <v>04 April</v>
      </c>
      <c r="AW163" s="19">
        <f t="shared" si="17"/>
        <v>0.74</v>
      </c>
      <c r="AX163" s="19">
        <f t="shared" si="18"/>
        <v>14.8</v>
      </c>
      <c r="AY163" s="19" t="e">
        <f>VLOOKUP(AG163,Cías!$A$1:$E$10000,5,0)</f>
        <v>#N/A</v>
      </c>
      <c r="AZ163" s="19" t="str">
        <f t="shared" si="19"/>
        <v>10007245</v>
      </c>
      <c r="BA163" s="19" t="str">
        <f t="shared" si="20"/>
        <v>TOAQUIZA VILCA EDISON VLADIMIR</v>
      </c>
      <c r="BB163" s="19" t="e">
        <f>VLOOKUP(AG163,Cías!$A$1:$E$10000,3,0)</f>
        <v>#N/A</v>
      </c>
      <c r="BC163" s="19"/>
      <c r="BD163" s="19"/>
      <c r="BE163" s="19"/>
      <c r="BF163" s="19"/>
      <c r="BG163" s="19"/>
      <c r="BH163" s="19"/>
      <c r="BI163" s="19"/>
      <c r="BJ163" s="19"/>
    </row>
    <row r="164" spans="1:62" ht="15" x14ac:dyDescent="0.2">
      <c r="A164" s="19" t="s">
        <v>3391</v>
      </c>
      <c r="B164" s="19" t="s">
        <v>1479</v>
      </c>
      <c r="C164" s="43">
        <v>44652</v>
      </c>
      <c r="D164" s="44">
        <v>0.81666666666666998</v>
      </c>
      <c r="E164" s="19" t="s">
        <v>3392</v>
      </c>
      <c r="F164" s="19" t="s">
        <v>1481</v>
      </c>
      <c r="G164" s="19" t="s">
        <v>1481</v>
      </c>
      <c r="H164" s="45">
        <v>0</v>
      </c>
      <c r="I164" s="45">
        <v>0</v>
      </c>
      <c r="J164" s="19" t="s">
        <v>1482</v>
      </c>
      <c r="K164" s="19" t="s">
        <v>3393</v>
      </c>
      <c r="L164" s="19" t="s">
        <v>3394</v>
      </c>
      <c r="M164" s="19" t="s">
        <v>3395</v>
      </c>
      <c r="N164" s="19" t="s">
        <v>3391</v>
      </c>
      <c r="O164" s="19" t="s">
        <v>371</v>
      </c>
      <c r="P164" s="19" t="s">
        <v>372</v>
      </c>
      <c r="Q164" s="46">
        <v>360</v>
      </c>
      <c r="R164" s="19" t="s">
        <v>1544</v>
      </c>
      <c r="S164" s="19" t="s">
        <v>1545</v>
      </c>
      <c r="T164" s="19" t="s">
        <v>74</v>
      </c>
      <c r="U164" s="19" t="s">
        <v>1546</v>
      </c>
      <c r="V164" s="19" t="s">
        <v>1547</v>
      </c>
      <c r="W164" s="19" t="s">
        <v>1548</v>
      </c>
      <c r="X164" s="19" t="s">
        <v>1549</v>
      </c>
      <c r="Y164" s="19" t="s">
        <v>1550</v>
      </c>
      <c r="Z164" s="19" t="s">
        <v>1551</v>
      </c>
      <c r="AA164" s="46">
        <v>178</v>
      </c>
      <c r="AB164" s="19" t="s">
        <v>505</v>
      </c>
      <c r="AC164" s="19" t="s">
        <v>159</v>
      </c>
      <c r="AD164" s="19" t="s">
        <v>3396</v>
      </c>
      <c r="AE164" s="19" t="s">
        <v>3397</v>
      </c>
      <c r="AF164" s="19" t="s">
        <v>1554</v>
      </c>
      <c r="AG164" s="19" t="s">
        <v>3398</v>
      </c>
      <c r="AH164" s="19" t="s">
        <v>1499</v>
      </c>
      <c r="AI164" s="19" t="s">
        <v>1500</v>
      </c>
      <c r="AJ164" s="45">
        <v>0</v>
      </c>
      <c r="AK164" s="45">
        <v>0</v>
      </c>
      <c r="AL164" s="19" t="s">
        <v>1501</v>
      </c>
      <c r="AM164" s="46">
        <v>27220</v>
      </c>
      <c r="AN164" s="46">
        <v>18040</v>
      </c>
      <c r="AO164" s="46">
        <v>9180</v>
      </c>
      <c r="AP164" s="45">
        <v>248.4</v>
      </c>
      <c r="AQ164" s="45"/>
      <c r="AR164" s="45" t="str">
        <f>IFERROR(VLOOKUP(AB164,'Pedidos marco'!$A$1:$D$10000,4,0)," ")</f>
        <v xml:space="preserve"> </v>
      </c>
      <c r="AS164" s="45">
        <f t="shared" si="14"/>
        <v>1</v>
      </c>
      <c r="AT164" s="45" t="str">
        <f t="shared" si="15"/>
        <v>01</v>
      </c>
      <c r="AU164" s="47">
        <v>18</v>
      </c>
      <c r="AV164" s="19" t="str">
        <f t="shared" si="16"/>
        <v>04 April</v>
      </c>
      <c r="AW164" s="19">
        <f t="shared" si="17"/>
        <v>0.69000000000000006</v>
      </c>
      <c r="AX164" s="19">
        <f t="shared" si="18"/>
        <v>13.8</v>
      </c>
      <c r="AY164" s="19" t="e">
        <f>VLOOKUP(AG164,Cías!$A$1:$E$10000,5,0)</f>
        <v>#N/A</v>
      </c>
      <c r="AZ164" s="19" t="str">
        <f t="shared" si="19"/>
        <v>1013505</v>
      </c>
      <c r="BA164" s="19" t="str">
        <f t="shared" si="20"/>
        <v>HERMOZA LOZADA JORGE ABDON</v>
      </c>
      <c r="BB164" s="19" t="e">
        <f>VLOOKUP(AG164,Cías!$A$1:$E$10000,3,0)</f>
        <v>#N/A</v>
      </c>
      <c r="BC164" s="19"/>
      <c r="BD164" s="19"/>
      <c r="BE164" s="19"/>
      <c r="BF164" s="19"/>
      <c r="BG164" s="19"/>
      <c r="BH164" s="19"/>
      <c r="BI164" s="19"/>
      <c r="BJ164" s="19"/>
    </row>
    <row r="165" spans="1:62" ht="15" x14ac:dyDescent="0.2">
      <c r="A165" s="19" t="s">
        <v>3399</v>
      </c>
      <c r="B165" s="19" t="s">
        <v>1479</v>
      </c>
      <c r="C165" s="43">
        <v>44652</v>
      </c>
      <c r="D165" s="44">
        <v>0.81805555555555998</v>
      </c>
      <c r="E165" s="19" t="s">
        <v>3400</v>
      </c>
      <c r="F165" s="19" t="s">
        <v>3401</v>
      </c>
      <c r="G165" s="19" t="s">
        <v>3402</v>
      </c>
      <c r="H165" s="45">
        <v>3853.07</v>
      </c>
      <c r="I165" s="45">
        <v>4320.09</v>
      </c>
      <c r="J165" s="19" t="s">
        <v>1560</v>
      </c>
      <c r="K165" s="19" t="s">
        <v>3247</v>
      </c>
      <c r="L165" s="19" t="s">
        <v>3403</v>
      </c>
      <c r="M165" s="19" t="s">
        <v>3404</v>
      </c>
      <c r="N165" s="19" t="s">
        <v>3399</v>
      </c>
      <c r="O165" s="19" t="s">
        <v>1823</v>
      </c>
      <c r="P165" s="19" t="s">
        <v>1824</v>
      </c>
      <c r="Q165" s="46">
        <v>31.58</v>
      </c>
      <c r="R165" s="19" t="s">
        <v>1488</v>
      </c>
      <c r="S165" s="19" t="s">
        <v>1825</v>
      </c>
      <c r="T165" s="19" t="s">
        <v>1826</v>
      </c>
      <c r="U165" s="19" t="s">
        <v>1827</v>
      </c>
      <c r="V165" s="19" t="s">
        <v>1828</v>
      </c>
      <c r="W165" s="19" t="s">
        <v>1829</v>
      </c>
      <c r="X165" s="19" t="s">
        <v>1830</v>
      </c>
      <c r="Y165" s="19" t="s">
        <v>1831</v>
      </c>
      <c r="Z165" s="19" t="s">
        <v>1832</v>
      </c>
      <c r="AA165" s="46">
        <v>8</v>
      </c>
      <c r="AB165" s="19" t="s">
        <v>466</v>
      </c>
      <c r="AC165" s="19" t="s">
        <v>82</v>
      </c>
      <c r="AD165" s="19" t="s">
        <v>3405</v>
      </c>
      <c r="AE165" s="19" t="s">
        <v>3406</v>
      </c>
      <c r="AF165" s="19" t="s">
        <v>1497</v>
      </c>
      <c r="AG165" s="19" t="s">
        <v>3407</v>
      </c>
      <c r="AH165" s="19" t="s">
        <v>1499</v>
      </c>
      <c r="AI165" s="19" t="s">
        <v>1500</v>
      </c>
      <c r="AJ165" s="45">
        <v>0</v>
      </c>
      <c r="AK165" s="45">
        <v>0</v>
      </c>
      <c r="AL165" s="19" t="s">
        <v>1501</v>
      </c>
      <c r="AM165" s="46">
        <v>50700</v>
      </c>
      <c r="AN165" s="46">
        <v>31580</v>
      </c>
      <c r="AO165" s="46">
        <v>19120</v>
      </c>
      <c r="AP165" s="45">
        <v>111.16</v>
      </c>
      <c r="AQ165" s="45"/>
      <c r="AR165" s="45" t="str">
        <f>IFERROR(VLOOKUP(AB165,'Pedidos marco'!$A$1:$D$10000,4,0)," ")</f>
        <v xml:space="preserve"> </v>
      </c>
      <c r="AS165" s="45">
        <f t="shared" si="14"/>
        <v>1</v>
      </c>
      <c r="AT165" s="45" t="str">
        <f t="shared" si="15"/>
        <v>01</v>
      </c>
      <c r="AU165" s="47">
        <v>31.58</v>
      </c>
      <c r="AV165" s="19" t="str">
        <f t="shared" si="16"/>
        <v>04 April</v>
      </c>
      <c r="AW165" s="19">
        <f t="shared" si="17"/>
        <v>3.519949335022166</v>
      </c>
      <c r="AX165" s="19">
        <f t="shared" si="18"/>
        <v>3.519949335022166</v>
      </c>
      <c r="AY165" s="19" t="e">
        <f>VLOOKUP(AG165,Cías!$A$1:$E$10000,5,0)</f>
        <v>#N/A</v>
      </c>
      <c r="AZ165" s="19" t="str">
        <f t="shared" si="19"/>
        <v>1013576</v>
      </c>
      <c r="BA165" s="19" t="str">
        <f t="shared" si="20"/>
        <v>CASTRO SALGADO LUCIO OSWALDO</v>
      </c>
      <c r="BB165" s="19" t="e">
        <f>VLOOKUP(AG165,Cías!$A$1:$E$10000,3,0)</f>
        <v>#N/A</v>
      </c>
      <c r="BC165" s="19"/>
      <c r="BD165" s="19"/>
      <c r="BE165" s="19"/>
      <c r="BF165" s="19"/>
      <c r="BG165" s="19"/>
      <c r="BH165" s="19"/>
      <c r="BI165" s="19"/>
      <c r="BJ165" s="19"/>
    </row>
    <row r="166" spans="1:62" ht="15" x14ac:dyDescent="0.2">
      <c r="A166" s="19" t="s">
        <v>3408</v>
      </c>
      <c r="B166" s="19" t="s">
        <v>1479</v>
      </c>
      <c r="C166" s="43">
        <v>44652</v>
      </c>
      <c r="D166" s="44">
        <v>0.82847222222221995</v>
      </c>
      <c r="E166" s="19" t="s">
        <v>3409</v>
      </c>
      <c r="F166" s="19" t="s">
        <v>1481</v>
      </c>
      <c r="G166" s="19" t="s">
        <v>1481</v>
      </c>
      <c r="H166" s="45">
        <v>0</v>
      </c>
      <c r="I166" s="45">
        <v>0</v>
      </c>
      <c r="J166" s="19" t="s">
        <v>1482</v>
      </c>
      <c r="K166" s="19" t="s">
        <v>3410</v>
      </c>
      <c r="L166" s="19" t="s">
        <v>3411</v>
      </c>
      <c r="M166" s="19" t="s">
        <v>3412</v>
      </c>
      <c r="N166" s="19" t="s">
        <v>3408</v>
      </c>
      <c r="O166" s="19" t="s">
        <v>1486</v>
      </c>
      <c r="P166" s="19" t="s">
        <v>1487</v>
      </c>
      <c r="Q166" s="46">
        <v>29.91</v>
      </c>
      <c r="R166" s="19" t="s">
        <v>1488</v>
      </c>
      <c r="S166" s="19" t="s">
        <v>1489</v>
      </c>
      <c r="T166" s="19" t="s">
        <v>418</v>
      </c>
      <c r="U166" s="19" t="s">
        <v>1508</v>
      </c>
      <c r="V166" s="19" t="s">
        <v>1509</v>
      </c>
      <c r="W166" s="19" t="s">
        <v>415</v>
      </c>
      <c r="X166" s="19" t="s">
        <v>1510</v>
      </c>
      <c r="Y166" s="19" t="s">
        <v>1511</v>
      </c>
      <c r="Z166" s="19" t="s">
        <v>1512</v>
      </c>
      <c r="AA166" s="46">
        <v>113</v>
      </c>
      <c r="AB166" s="19" t="s">
        <v>1513</v>
      </c>
      <c r="AC166" s="19" t="s">
        <v>418</v>
      </c>
      <c r="AD166" s="19" t="s">
        <v>1514</v>
      </c>
      <c r="AE166" s="19" t="s">
        <v>1515</v>
      </c>
      <c r="AF166" s="19" t="s">
        <v>1497</v>
      </c>
      <c r="AG166" s="19" t="s">
        <v>1516</v>
      </c>
      <c r="AH166" s="19" t="s">
        <v>1499</v>
      </c>
      <c r="AI166" s="19" t="s">
        <v>1500</v>
      </c>
      <c r="AJ166" s="45">
        <v>0</v>
      </c>
      <c r="AK166" s="45">
        <v>0</v>
      </c>
      <c r="AL166" s="19" t="s">
        <v>1517</v>
      </c>
      <c r="AM166" s="46">
        <v>48750</v>
      </c>
      <c r="AN166" s="46">
        <v>29910</v>
      </c>
      <c r="AO166" s="46">
        <v>18840</v>
      </c>
      <c r="AP166" s="45">
        <v>0</v>
      </c>
      <c r="AQ166" s="45"/>
      <c r="AR166" s="45" t="str">
        <f>IFERROR(VLOOKUP(AB166,'Pedidos marco'!$A$1:$D$10000,4,0)," ")</f>
        <v xml:space="preserve"> </v>
      </c>
      <c r="AS166" s="45">
        <f t="shared" si="14"/>
        <v>1</v>
      </c>
      <c r="AT166" s="45" t="str">
        <f t="shared" si="15"/>
        <v>01</v>
      </c>
      <c r="AU166" s="47">
        <v>29.91</v>
      </c>
      <c r="AV166" s="19" t="str">
        <f t="shared" si="16"/>
        <v>04 April</v>
      </c>
      <c r="AW166" s="19">
        <f t="shared" si="17"/>
        <v>0</v>
      </c>
      <c r="AX166" s="19">
        <f t="shared" si="18"/>
        <v>0</v>
      </c>
      <c r="AY166" s="19" t="e">
        <f>VLOOKUP(AG166,Cías!$A$1:$E$10000,5,0)</f>
        <v>#N/A</v>
      </c>
      <c r="AZ166" s="19" t="str">
        <f t="shared" si="19"/>
        <v>1014412</v>
      </c>
      <c r="BA166" s="19" t="str">
        <f t="shared" si="20"/>
        <v>UNION DE CONCRETERAS UNICON UCUE</v>
      </c>
      <c r="BB166" s="19" t="e">
        <f>VLOOKUP(AG166,Cías!$A$1:$E$10000,3,0)</f>
        <v>#N/A</v>
      </c>
      <c r="BC166" s="19"/>
      <c r="BD166" s="19"/>
      <c r="BE166" s="19"/>
      <c r="BF166" s="19"/>
      <c r="BG166" s="19"/>
      <c r="BH166" s="19"/>
      <c r="BI166" s="19"/>
      <c r="BJ166" s="19"/>
    </row>
    <row r="167" spans="1:62" ht="15" x14ac:dyDescent="0.2">
      <c r="A167" s="19" t="s">
        <v>3413</v>
      </c>
      <c r="B167" s="19" t="s">
        <v>1479</v>
      </c>
      <c r="C167" s="43">
        <v>44652</v>
      </c>
      <c r="D167" s="44">
        <v>0.82847222222221995</v>
      </c>
      <c r="E167" s="19" t="s">
        <v>3414</v>
      </c>
      <c r="F167" s="19" t="s">
        <v>3415</v>
      </c>
      <c r="G167" s="19" t="s">
        <v>3416</v>
      </c>
      <c r="H167" s="45">
        <v>4118.3999999999996</v>
      </c>
      <c r="I167" s="45">
        <v>4617.58</v>
      </c>
      <c r="J167" s="19" t="s">
        <v>1560</v>
      </c>
      <c r="K167" s="19" t="s">
        <v>3417</v>
      </c>
      <c r="L167" s="19" t="s">
        <v>3418</v>
      </c>
      <c r="M167" s="19" t="s">
        <v>3419</v>
      </c>
      <c r="N167" s="19" t="s">
        <v>3413</v>
      </c>
      <c r="O167" s="19" t="s">
        <v>371</v>
      </c>
      <c r="P167" s="19" t="s">
        <v>372</v>
      </c>
      <c r="Q167" s="46">
        <v>660</v>
      </c>
      <c r="R167" s="19" t="s">
        <v>1544</v>
      </c>
      <c r="S167" s="19" t="s">
        <v>1736</v>
      </c>
      <c r="T167" s="19" t="s">
        <v>1737</v>
      </c>
      <c r="U167" s="19" t="s">
        <v>3420</v>
      </c>
      <c r="V167" s="19" t="s">
        <v>3421</v>
      </c>
      <c r="W167" s="19" t="s">
        <v>1586</v>
      </c>
      <c r="X167" s="19" t="s">
        <v>3422</v>
      </c>
      <c r="Y167" s="19" t="s">
        <v>1588</v>
      </c>
      <c r="Z167" s="19" t="s">
        <v>1589</v>
      </c>
      <c r="AA167" s="46">
        <v>250</v>
      </c>
      <c r="AB167" s="19" t="s">
        <v>492</v>
      </c>
      <c r="AC167" s="19" t="s">
        <v>133</v>
      </c>
      <c r="AD167" s="19" t="s">
        <v>3423</v>
      </c>
      <c r="AE167" s="19" t="s">
        <v>1481</v>
      </c>
      <c r="AF167" s="19" t="s">
        <v>1592</v>
      </c>
      <c r="AG167" s="19" t="s">
        <v>3424</v>
      </c>
      <c r="AH167" s="19" t="s">
        <v>1499</v>
      </c>
      <c r="AI167" s="19" t="s">
        <v>1500</v>
      </c>
      <c r="AJ167" s="45">
        <v>0</v>
      </c>
      <c r="AK167" s="45">
        <v>0</v>
      </c>
      <c r="AL167" s="19" t="s">
        <v>1501</v>
      </c>
      <c r="AM167" s="46">
        <v>51050</v>
      </c>
      <c r="AN167" s="46">
        <v>33080</v>
      </c>
      <c r="AO167" s="46">
        <v>17970</v>
      </c>
      <c r="AP167" s="45">
        <v>594</v>
      </c>
      <c r="AQ167" s="45"/>
      <c r="AR167" s="45" t="str">
        <f>IFERROR(VLOOKUP(AB167,'Pedidos marco'!$A$1:$D$10000,4,0)," ")</f>
        <v xml:space="preserve"> </v>
      </c>
      <c r="AS167" s="45">
        <f t="shared" si="14"/>
        <v>1</v>
      </c>
      <c r="AT167" s="45" t="str">
        <f t="shared" si="15"/>
        <v>01</v>
      </c>
      <c r="AU167" s="47">
        <v>33</v>
      </c>
      <c r="AV167" s="19" t="str">
        <f t="shared" si="16"/>
        <v>04 April</v>
      </c>
      <c r="AW167" s="19">
        <f t="shared" si="17"/>
        <v>0.9</v>
      </c>
      <c r="AX167" s="19">
        <f t="shared" si="18"/>
        <v>18</v>
      </c>
      <c r="AY167" s="19" t="e">
        <f>VLOOKUP(AG167,Cías!$A$1:$E$10000,5,0)</f>
        <v>#N/A</v>
      </c>
      <c r="AZ167" s="19" t="str">
        <f t="shared" si="19"/>
        <v>1013244</v>
      </c>
      <c r="BA167" s="19" t="str">
        <f t="shared" si="20"/>
        <v>FREVITRANSPORT CIA. LTDA.</v>
      </c>
      <c r="BB167" s="19" t="e">
        <f>VLOOKUP(AG167,Cías!$A$1:$E$10000,3,0)</f>
        <v>#N/A</v>
      </c>
      <c r="BC167" s="19"/>
      <c r="BD167" s="19"/>
      <c r="BE167" s="19"/>
      <c r="BF167" s="19"/>
      <c r="BG167" s="19"/>
      <c r="BH167" s="19"/>
      <c r="BI167" s="19"/>
      <c r="BJ167" s="19"/>
    </row>
    <row r="168" spans="1:62" ht="15" x14ac:dyDescent="0.2">
      <c r="A168" s="19" t="s">
        <v>3425</v>
      </c>
      <c r="B168" s="19" t="s">
        <v>1479</v>
      </c>
      <c r="C168" s="43">
        <v>44652</v>
      </c>
      <c r="D168" s="44">
        <v>0.83194444444444005</v>
      </c>
      <c r="E168" s="19" t="s">
        <v>3426</v>
      </c>
      <c r="F168" s="19" t="s">
        <v>3427</v>
      </c>
      <c r="G168" s="19" t="s">
        <v>3428</v>
      </c>
      <c r="H168" s="45">
        <v>1051.2</v>
      </c>
      <c r="I168" s="45">
        <v>1178.6099999999999</v>
      </c>
      <c r="J168" s="19" t="s">
        <v>1560</v>
      </c>
      <c r="K168" s="19" t="s">
        <v>3429</v>
      </c>
      <c r="L168" s="19" t="s">
        <v>3430</v>
      </c>
      <c r="M168" s="19" t="s">
        <v>3431</v>
      </c>
      <c r="N168" s="19" t="s">
        <v>3425</v>
      </c>
      <c r="O168" s="19" t="s">
        <v>367</v>
      </c>
      <c r="P168" s="19" t="s">
        <v>368</v>
      </c>
      <c r="Q168" s="46">
        <v>160</v>
      </c>
      <c r="R168" s="19" t="s">
        <v>1544</v>
      </c>
      <c r="S168" s="19" t="s">
        <v>3432</v>
      </c>
      <c r="T168" s="19" t="s">
        <v>137</v>
      </c>
      <c r="U168" s="19" t="s">
        <v>3433</v>
      </c>
      <c r="V168" s="19" t="s">
        <v>3434</v>
      </c>
      <c r="W168" s="19" t="s">
        <v>1586</v>
      </c>
      <c r="X168" s="19" t="s">
        <v>3435</v>
      </c>
      <c r="Y168" s="19" t="s">
        <v>1588</v>
      </c>
      <c r="Z168" s="19" t="s">
        <v>1589</v>
      </c>
      <c r="AA168" s="46">
        <v>250</v>
      </c>
      <c r="AB168" s="19" t="s">
        <v>494</v>
      </c>
      <c r="AC168" s="19" t="s">
        <v>137</v>
      </c>
      <c r="AD168" s="19" t="s">
        <v>3436</v>
      </c>
      <c r="AE168" s="19" t="s">
        <v>3437</v>
      </c>
      <c r="AF168" s="19" t="s">
        <v>1554</v>
      </c>
      <c r="AG168" s="19" t="s">
        <v>3438</v>
      </c>
      <c r="AH168" s="19" t="s">
        <v>1499</v>
      </c>
      <c r="AI168" s="19" t="s">
        <v>1500</v>
      </c>
      <c r="AJ168" s="45">
        <v>0</v>
      </c>
      <c r="AK168" s="45">
        <v>0</v>
      </c>
      <c r="AL168" s="19" t="s">
        <v>1501</v>
      </c>
      <c r="AM168" s="46">
        <v>12663.333000000001</v>
      </c>
      <c r="AN168" s="46">
        <v>8013.3329999999996</v>
      </c>
      <c r="AO168" s="46">
        <v>4650</v>
      </c>
      <c r="AP168" s="45">
        <v>144</v>
      </c>
      <c r="AQ168" s="45"/>
      <c r="AR168" s="45" t="str">
        <f>IFERROR(VLOOKUP(AB168,'Pedidos marco'!$A$1:$D$10000,4,0)," ")</f>
        <v xml:space="preserve"> </v>
      </c>
      <c r="AS168" s="45">
        <f t="shared" si="14"/>
        <v>1</v>
      </c>
      <c r="AT168" s="45" t="str">
        <f t="shared" si="15"/>
        <v>01</v>
      </c>
      <c r="AU168" s="47">
        <v>8</v>
      </c>
      <c r="AV168" s="19" t="str">
        <f t="shared" si="16"/>
        <v>04 April</v>
      </c>
      <c r="AW168" s="19">
        <f t="shared" si="17"/>
        <v>0.9</v>
      </c>
      <c r="AX168" s="19">
        <f t="shared" si="18"/>
        <v>18</v>
      </c>
      <c r="AY168" s="19" t="e">
        <f>VLOOKUP(AG168,Cías!$A$1:$E$10000,5,0)</f>
        <v>#N/A</v>
      </c>
      <c r="AZ168" s="19" t="str">
        <f t="shared" si="19"/>
        <v>1017789</v>
      </c>
      <c r="BA168" s="19" t="str">
        <f t="shared" si="20"/>
        <v>GALARZA PONCE FABIOLA CATHERINE</v>
      </c>
      <c r="BB168" s="19" t="e">
        <f>VLOOKUP(AG168,Cías!$A$1:$E$10000,3,0)</f>
        <v>#N/A</v>
      </c>
      <c r="BC168" s="19"/>
      <c r="BD168" s="19"/>
      <c r="BE168" s="19"/>
      <c r="BF168" s="19"/>
      <c r="BG168" s="19"/>
      <c r="BH168" s="19"/>
      <c r="BI168" s="19"/>
      <c r="BJ168" s="19"/>
    </row>
    <row r="169" spans="1:62" ht="15" x14ac:dyDescent="0.2">
      <c r="A169" s="19" t="s">
        <v>3425</v>
      </c>
      <c r="B169" s="19" t="s">
        <v>1479</v>
      </c>
      <c r="C169" s="43">
        <v>44652</v>
      </c>
      <c r="D169" s="44">
        <v>0.83194444444444005</v>
      </c>
      <c r="E169" s="19" t="s">
        <v>3439</v>
      </c>
      <c r="F169" s="19" t="s">
        <v>3440</v>
      </c>
      <c r="G169" s="19" t="s">
        <v>3441</v>
      </c>
      <c r="H169" s="45">
        <v>1326</v>
      </c>
      <c r="I169" s="45">
        <v>1486.72</v>
      </c>
      <c r="J169" s="19" t="s">
        <v>1560</v>
      </c>
      <c r="K169" s="19" t="s">
        <v>3442</v>
      </c>
      <c r="L169" s="19" t="s">
        <v>3443</v>
      </c>
      <c r="M169" s="19" t="s">
        <v>3444</v>
      </c>
      <c r="N169" s="19" t="s">
        <v>3425</v>
      </c>
      <c r="O169" s="19" t="s">
        <v>367</v>
      </c>
      <c r="P169" s="19" t="s">
        <v>368</v>
      </c>
      <c r="Q169" s="46">
        <v>200</v>
      </c>
      <c r="R169" s="19" t="s">
        <v>1544</v>
      </c>
      <c r="S169" s="19" t="s">
        <v>2515</v>
      </c>
      <c r="T169" s="19" t="s">
        <v>2516</v>
      </c>
      <c r="U169" s="19" t="s">
        <v>3445</v>
      </c>
      <c r="V169" s="19" t="s">
        <v>3446</v>
      </c>
      <c r="W169" s="19" t="s">
        <v>1586</v>
      </c>
      <c r="X169" s="19" t="s">
        <v>3447</v>
      </c>
      <c r="Y169" s="19" t="s">
        <v>1588</v>
      </c>
      <c r="Z169" s="19" t="s">
        <v>1589</v>
      </c>
      <c r="AA169" s="46">
        <v>250</v>
      </c>
      <c r="AB169" s="19" t="s">
        <v>494</v>
      </c>
      <c r="AC169" s="19" t="s">
        <v>137</v>
      </c>
      <c r="AD169" s="19" t="s">
        <v>3436</v>
      </c>
      <c r="AE169" s="19" t="s">
        <v>3437</v>
      </c>
      <c r="AF169" s="19" t="s">
        <v>1554</v>
      </c>
      <c r="AG169" s="19" t="s">
        <v>3438</v>
      </c>
      <c r="AH169" s="19" t="s">
        <v>1499</v>
      </c>
      <c r="AI169" s="19" t="s">
        <v>1500</v>
      </c>
      <c r="AJ169" s="45">
        <v>0</v>
      </c>
      <c r="AK169" s="45">
        <v>0</v>
      </c>
      <c r="AL169" s="19" t="s">
        <v>1501</v>
      </c>
      <c r="AM169" s="46">
        <v>14666.666999999999</v>
      </c>
      <c r="AN169" s="46">
        <v>10016.666999999999</v>
      </c>
      <c r="AO169" s="46">
        <v>4650</v>
      </c>
      <c r="AP169" s="45">
        <v>180</v>
      </c>
      <c r="AQ169" s="45"/>
      <c r="AR169" s="45" t="str">
        <f>IFERROR(VLOOKUP(AB169,'Pedidos marco'!$A$1:$D$10000,4,0)," ")</f>
        <v xml:space="preserve"> </v>
      </c>
      <c r="AS169" s="45">
        <f t="shared" si="14"/>
        <v>1</v>
      </c>
      <c r="AT169" s="45" t="str">
        <f t="shared" si="15"/>
        <v>01</v>
      </c>
      <c r="AU169" s="47">
        <v>10</v>
      </c>
      <c r="AV169" s="19" t="str">
        <f t="shared" si="16"/>
        <v>04 April</v>
      </c>
      <c r="AW169" s="19">
        <f t="shared" si="17"/>
        <v>0.9</v>
      </c>
      <c r="AX169" s="19">
        <f t="shared" si="18"/>
        <v>18</v>
      </c>
      <c r="AY169" s="19" t="e">
        <f>VLOOKUP(AG169,Cías!$A$1:$E$10000,5,0)</f>
        <v>#N/A</v>
      </c>
      <c r="AZ169" s="19" t="str">
        <f t="shared" si="19"/>
        <v>1017789</v>
      </c>
      <c r="BA169" s="19" t="str">
        <f t="shared" si="20"/>
        <v>GALARZA PONCE FABIOLA CATHERINE</v>
      </c>
      <c r="BB169" s="19" t="e">
        <f>VLOOKUP(AG169,Cías!$A$1:$E$10000,3,0)</f>
        <v>#N/A</v>
      </c>
      <c r="BC169" s="19"/>
      <c r="BD169" s="19"/>
      <c r="BE169" s="19"/>
      <c r="BF169" s="19"/>
      <c r="BG169" s="19"/>
      <c r="BH169" s="19"/>
      <c r="BI169" s="19"/>
      <c r="BJ169" s="19"/>
    </row>
    <row r="170" spans="1:62" ht="15" x14ac:dyDescent="0.2">
      <c r="A170" s="19" t="s">
        <v>3448</v>
      </c>
      <c r="B170" s="19" t="s">
        <v>1479</v>
      </c>
      <c r="C170" s="43">
        <v>44652</v>
      </c>
      <c r="D170" s="44">
        <v>0.83263888888889004</v>
      </c>
      <c r="E170" s="19" t="s">
        <v>3449</v>
      </c>
      <c r="F170" s="19" t="s">
        <v>3450</v>
      </c>
      <c r="G170" s="19" t="s">
        <v>3451</v>
      </c>
      <c r="H170" s="45">
        <v>3278.88</v>
      </c>
      <c r="I170" s="45">
        <v>3676.31</v>
      </c>
      <c r="J170" s="19" t="s">
        <v>1560</v>
      </c>
      <c r="K170" s="19" t="s">
        <v>3452</v>
      </c>
      <c r="L170" s="19" t="s">
        <v>3453</v>
      </c>
      <c r="M170" s="19" t="s">
        <v>3454</v>
      </c>
      <c r="N170" s="19" t="s">
        <v>3448</v>
      </c>
      <c r="O170" s="19" t="s">
        <v>367</v>
      </c>
      <c r="P170" s="19" t="s">
        <v>368</v>
      </c>
      <c r="Q170" s="46">
        <v>480</v>
      </c>
      <c r="R170" s="19" t="s">
        <v>1544</v>
      </c>
      <c r="S170" s="19" t="s">
        <v>3305</v>
      </c>
      <c r="T170" s="19" t="s">
        <v>3306</v>
      </c>
      <c r="U170" s="19" t="s">
        <v>3455</v>
      </c>
      <c r="V170" s="19" t="s">
        <v>3456</v>
      </c>
      <c r="W170" s="19" t="s">
        <v>3457</v>
      </c>
      <c r="X170" s="19" t="s">
        <v>3458</v>
      </c>
      <c r="Y170" s="19" t="s">
        <v>3459</v>
      </c>
      <c r="Z170" s="19" t="s">
        <v>3460</v>
      </c>
      <c r="AA170" s="46">
        <v>40</v>
      </c>
      <c r="AB170" s="19" t="s">
        <v>571</v>
      </c>
      <c r="AC170" s="19" t="s">
        <v>295</v>
      </c>
      <c r="AD170" s="19" t="s">
        <v>3461</v>
      </c>
      <c r="AE170" s="19" t="s">
        <v>3462</v>
      </c>
      <c r="AF170" s="19" t="s">
        <v>1719</v>
      </c>
      <c r="AG170" s="19" t="s">
        <v>3463</v>
      </c>
      <c r="AH170" s="19" t="s">
        <v>1499</v>
      </c>
      <c r="AI170" s="19" t="s">
        <v>1500</v>
      </c>
      <c r="AJ170" s="45">
        <v>0</v>
      </c>
      <c r="AK170" s="45">
        <v>0</v>
      </c>
      <c r="AL170" s="19" t="s">
        <v>1501</v>
      </c>
      <c r="AM170" s="46">
        <v>38220</v>
      </c>
      <c r="AN170" s="46">
        <v>24050</v>
      </c>
      <c r="AO170" s="46">
        <v>14170</v>
      </c>
      <c r="AP170" s="45">
        <v>100.8</v>
      </c>
      <c r="AQ170" s="45"/>
      <c r="AR170" s="45" t="str">
        <f>IFERROR(VLOOKUP(AB170,'Pedidos marco'!$A$1:$D$10000,4,0)," ")</f>
        <v xml:space="preserve"> </v>
      </c>
      <c r="AS170" s="45">
        <f t="shared" si="14"/>
        <v>1</v>
      </c>
      <c r="AT170" s="45" t="str">
        <f t="shared" si="15"/>
        <v>01</v>
      </c>
      <c r="AU170" s="47">
        <v>24</v>
      </c>
      <c r="AV170" s="19" t="str">
        <f t="shared" si="16"/>
        <v>04 April</v>
      </c>
      <c r="AW170" s="19">
        <f t="shared" si="17"/>
        <v>0.21</v>
      </c>
      <c r="AX170" s="19">
        <f t="shared" si="18"/>
        <v>4.2</v>
      </c>
      <c r="AY170" s="19" t="e">
        <f>VLOOKUP(AG170,Cías!$A$1:$E$10000,5,0)</f>
        <v>#N/A</v>
      </c>
      <c r="AZ170" s="19" t="str">
        <f t="shared" si="19"/>
        <v>1014100</v>
      </c>
      <c r="BA170" s="19" t="str">
        <f t="shared" si="20"/>
        <v>SIGUENZA PARRA FROILAN ALEJANDRO</v>
      </c>
      <c r="BB170" s="19" t="e">
        <f>VLOOKUP(AG170,Cías!$A$1:$E$10000,3,0)</f>
        <v>#N/A</v>
      </c>
      <c r="BC170" s="19"/>
      <c r="BD170" s="19"/>
      <c r="BE170" s="19"/>
      <c r="BF170" s="19"/>
      <c r="BG170" s="19"/>
      <c r="BH170" s="19"/>
      <c r="BI170" s="19"/>
      <c r="BJ170" s="19"/>
    </row>
    <row r="171" spans="1:62" ht="15" x14ac:dyDescent="0.2">
      <c r="A171" s="19" t="s">
        <v>3464</v>
      </c>
      <c r="B171" s="19" t="s">
        <v>1479</v>
      </c>
      <c r="C171" s="43">
        <v>44652</v>
      </c>
      <c r="D171" s="44">
        <v>0.83541666666667003</v>
      </c>
      <c r="E171" s="19" t="s">
        <v>3465</v>
      </c>
      <c r="F171" s="19" t="s">
        <v>1481</v>
      </c>
      <c r="G171" s="19" t="s">
        <v>1481</v>
      </c>
      <c r="H171" s="45">
        <v>0</v>
      </c>
      <c r="I171" s="45">
        <v>0</v>
      </c>
      <c r="J171" s="19" t="s">
        <v>1482</v>
      </c>
      <c r="K171" s="19" t="s">
        <v>2994</v>
      </c>
      <c r="L171" s="19" t="s">
        <v>3466</v>
      </c>
      <c r="M171" s="19" t="s">
        <v>3467</v>
      </c>
      <c r="N171" s="19" t="s">
        <v>3464</v>
      </c>
      <c r="O171" s="19" t="s">
        <v>1486</v>
      </c>
      <c r="P171" s="19" t="s">
        <v>1487</v>
      </c>
      <c r="Q171" s="46">
        <v>31.34</v>
      </c>
      <c r="R171" s="19" t="s">
        <v>1488</v>
      </c>
      <c r="S171" s="19" t="s">
        <v>2997</v>
      </c>
      <c r="T171" s="19" t="s">
        <v>2998</v>
      </c>
      <c r="U171" s="19" t="s">
        <v>2999</v>
      </c>
      <c r="V171" s="19" t="s">
        <v>3000</v>
      </c>
      <c r="W171" s="19" t="s">
        <v>1586</v>
      </c>
      <c r="X171" s="19" t="s">
        <v>3001</v>
      </c>
      <c r="Y171" s="19" t="s">
        <v>1588</v>
      </c>
      <c r="Z171" s="19" t="s">
        <v>1589</v>
      </c>
      <c r="AA171" s="46">
        <v>250</v>
      </c>
      <c r="AB171" s="19" t="s">
        <v>473</v>
      </c>
      <c r="AC171" s="19" t="s">
        <v>96</v>
      </c>
      <c r="AD171" s="19" t="s">
        <v>1813</v>
      </c>
      <c r="AE171" s="19" t="s">
        <v>1814</v>
      </c>
      <c r="AF171" s="19" t="s">
        <v>1497</v>
      </c>
      <c r="AG171" s="19" t="s">
        <v>1815</v>
      </c>
      <c r="AH171" s="19" t="s">
        <v>1499</v>
      </c>
      <c r="AI171" s="19" t="s">
        <v>1500</v>
      </c>
      <c r="AJ171" s="45">
        <v>0</v>
      </c>
      <c r="AK171" s="45">
        <v>0</v>
      </c>
      <c r="AL171" s="19" t="s">
        <v>1501</v>
      </c>
      <c r="AM171" s="46">
        <v>49800</v>
      </c>
      <c r="AN171" s="46">
        <v>31340</v>
      </c>
      <c r="AO171" s="46">
        <v>18460</v>
      </c>
      <c r="AP171" s="45">
        <v>641.84</v>
      </c>
      <c r="AQ171" s="45"/>
      <c r="AR171" s="45" t="str">
        <f>IFERROR(VLOOKUP(AB171,'Pedidos marco'!$A$1:$D$10000,4,0)," ")</f>
        <v xml:space="preserve"> </v>
      </c>
      <c r="AS171" s="45">
        <f t="shared" si="14"/>
        <v>1</v>
      </c>
      <c r="AT171" s="45" t="str">
        <f t="shared" si="15"/>
        <v>01</v>
      </c>
      <c r="AU171" s="47">
        <v>31.34</v>
      </c>
      <c r="AV171" s="19" t="str">
        <f t="shared" si="16"/>
        <v>04 April</v>
      </c>
      <c r="AW171" s="19">
        <f t="shared" si="17"/>
        <v>20.479897894065093</v>
      </c>
      <c r="AX171" s="19">
        <f t="shared" si="18"/>
        <v>20.479897894065093</v>
      </c>
      <c r="AY171" s="19" t="e">
        <f>VLOOKUP(AG171,Cías!$A$1:$E$10000,5,0)</f>
        <v>#N/A</v>
      </c>
      <c r="AZ171" s="19" t="str">
        <f t="shared" si="19"/>
        <v>1013227</v>
      </c>
      <c r="BA171" s="19" t="str">
        <f t="shared" si="20"/>
        <v>COMPAÑIA DE TRANSPORTE PESADO</v>
      </c>
      <c r="BB171" s="19" t="e">
        <f>VLOOKUP(AG171,Cías!$A$1:$E$10000,3,0)</f>
        <v>#N/A</v>
      </c>
      <c r="BC171" s="19"/>
      <c r="BD171" s="19"/>
      <c r="BE171" s="19"/>
      <c r="BF171" s="19"/>
      <c r="BG171" s="19"/>
      <c r="BH171" s="19"/>
      <c r="BI171" s="19"/>
      <c r="BJ171" s="19"/>
    </row>
    <row r="172" spans="1:62" ht="15" x14ac:dyDescent="0.2">
      <c r="A172" s="19" t="s">
        <v>3468</v>
      </c>
      <c r="B172" s="19" t="s">
        <v>1479</v>
      </c>
      <c r="C172" s="43">
        <v>44652</v>
      </c>
      <c r="D172" s="44">
        <v>0.85624999999999996</v>
      </c>
      <c r="E172" s="19" t="s">
        <v>3469</v>
      </c>
      <c r="F172" s="19" t="s">
        <v>3470</v>
      </c>
      <c r="G172" s="19" t="s">
        <v>3471</v>
      </c>
      <c r="H172" s="45">
        <v>1322.64</v>
      </c>
      <c r="I172" s="45">
        <v>1482.96</v>
      </c>
      <c r="J172" s="19" t="s">
        <v>2037</v>
      </c>
      <c r="K172" s="19" t="s">
        <v>3472</v>
      </c>
      <c r="L172" s="19" t="s">
        <v>3473</v>
      </c>
      <c r="M172" s="19" t="s">
        <v>3474</v>
      </c>
      <c r="N172" s="19" t="s">
        <v>3468</v>
      </c>
      <c r="O172" s="19" t="s">
        <v>1641</v>
      </c>
      <c r="P172" s="19" t="s">
        <v>1642</v>
      </c>
      <c r="Q172" s="46">
        <v>200</v>
      </c>
      <c r="R172" s="19" t="s">
        <v>1544</v>
      </c>
      <c r="S172" s="19" t="s">
        <v>3475</v>
      </c>
      <c r="T172" s="19" t="s">
        <v>3476</v>
      </c>
      <c r="U172" s="19" t="s">
        <v>3477</v>
      </c>
      <c r="V172" s="19" t="s">
        <v>3478</v>
      </c>
      <c r="W172" s="19" t="s">
        <v>2433</v>
      </c>
      <c r="X172" s="19" t="s">
        <v>3479</v>
      </c>
      <c r="Y172" s="19" t="s">
        <v>2435</v>
      </c>
      <c r="Z172" s="19" t="s">
        <v>2436</v>
      </c>
      <c r="AA172" s="46">
        <v>385</v>
      </c>
      <c r="AB172" s="19" t="s">
        <v>451</v>
      </c>
      <c r="AC172" s="19" t="s">
        <v>49</v>
      </c>
      <c r="AD172" s="19" t="s">
        <v>2972</v>
      </c>
      <c r="AE172" s="19" t="s">
        <v>2973</v>
      </c>
      <c r="AF172" s="19" t="s">
        <v>1554</v>
      </c>
      <c r="AG172" s="19" t="s">
        <v>2974</v>
      </c>
      <c r="AH172" s="19" t="s">
        <v>1499</v>
      </c>
      <c r="AI172" s="19" t="s">
        <v>1500</v>
      </c>
      <c r="AJ172" s="45">
        <v>0</v>
      </c>
      <c r="AK172" s="45">
        <v>0</v>
      </c>
      <c r="AL172" s="19" t="s">
        <v>1501</v>
      </c>
      <c r="AM172" s="46">
        <v>14600.556</v>
      </c>
      <c r="AN172" s="46">
        <v>10005.556</v>
      </c>
      <c r="AO172" s="46">
        <v>4595</v>
      </c>
      <c r="AP172" s="45">
        <v>248</v>
      </c>
      <c r="AQ172" s="45"/>
      <c r="AR172" s="45" t="str">
        <f>IFERROR(VLOOKUP(AB172,'Pedidos marco'!$A$1:$D$10000,4,0)," ")</f>
        <v xml:space="preserve"> </v>
      </c>
      <c r="AS172" s="45">
        <f t="shared" si="14"/>
        <v>1</v>
      </c>
      <c r="AT172" s="45" t="str">
        <f t="shared" si="15"/>
        <v>01</v>
      </c>
      <c r="AU172" s="47">
        <v>10</v>
      </c>
      <c r="AV172" s="19" t="str">
        <f t="shared" si="16"/>
        <v>04 April</v>
      </c>
      <c r="AW172" s="19">
        <f t="shared" si="17"/>
        <v>1.24</v>
      </c>
      <c r="AX172" s="19">
        <f t="shared" si="18"/>
        <v>24.8</v>
      </c>
      <c r="AY172" s="19" t="e">
        <f>VLOOKUP(AG172,Cías!$A$1:$E$10000,5,0)</f>
        <v>#N/A</v>
      </c>
      <c r="AZ172" s="19" t="str">
        <f t="shared" si="19"/>
        <v>10005626</v>
      </c>
      <c r="BA172" s="19" t="str">
        <f t="shared" si="20"/>
        <v>BENALCAZAR DE LA CRUZ CRISTIAN ROBE</v>
      </c>
      <c r="BB172" s="19" t="e">
        <f>VLOOKUP(AG172,Cías!$A$1:$E$10000,3,0)</f>
        <v>#N/A</v>
      </c>
      <c r="BC172" s="19"/>
      <c r="BD172" s="19"/>
      <c r="BE172" s="19"/>
      <c r="BF172" s="19"/>
      <c r="BG172" s="19"/>
      <c r="BH172" s="19"/>
      <c r="BI172" s="19"/>
      <c r="BJ172" s="19"/>
    </row>
    <row r="173" spans="1:62" ht="15" x14ac:dyDescent="0.2">
      <c r="A173" s="19" t="s">
        <v>3468</v>
      </c>
      <c r="B173" s="19" t="s">
        <v>1479</v>
      </c>
      <c r="C173" s="43">
        <v>44652</v>
      </c>
      <c r="D173" s="44">
        <v>0.85624999999999996</v>
      </c>
      <c r="E173" s="19" t="s">
        <v>3480</v>
      </c>
      <c r="F173" s="19" t="s">
        <v>3481</v>
      </c>
      <c r="G173" s="19" t="s">
        <v>3482</v>
      </c>
      <c r="H173" s="45">
        <v>1099.3</v>
      </c>
      <c r="I173" s="45">
        <v>1232.55</v>
      </c>
      <c r="J173" s="19" t="s">
        <v>2037</v>
      </c>
      <c r="K173" s="19" t="s">
        <v>3483</v>
      </c>
      <c r="L173" s="19" t="s">
        <v>3484</v>
      </c>
      <c r="M173" s="19" t="s">
        <v>3485</v>
      </c>
      <c r="N173" s="19" t="s">
        <v>3468</v>
      </c>
      <c r="O173" s="19" t="s">
        <v>1603</v>
      </c>
      <c r="P173" s="19" t="s">
        <v>1604</v>
      </c>
      <c r="Q173" s="46">
        <v>160</v>
      </c>
      <c r="R173" s="19" t="s">
        <v>1544</v>
      </c>
      <c r="S173" s="19" t="s">
        <v>3475</v>
      </c>
      <c r="T173" s="19" t="s">
        <v>3476</v>
      </c>
      <c r="U173" s="19" t="s">
        <v>3477</v>
      </c>
      <c r="V173" s="19" t="s">
        <v>3478</v>
      </c>
      <c r="W173" s="19" t="s">
        <v>2433</v>
      </c>
      <c r="X173" s="19" t="s">
        <v>3479</v>
      </c>
      <c r="Y173" s="19" t="s">
        <v>2435</v>
      </c>
      <c r="Z173" s="19" t="s">
        <v>2436</v>
      </c>
      <c r="AA173" s="46">
        <v>385</v>
      </c>
      <c r="AB173" s="19" t="s">
        <v>451</v>
      </c>
      <c r="AC173" s="19" t="s">
        <v>49</v>
      </c>
      <c r="AD173" s="19" t="s">
        <v>2972</v>
      </c>
      <c r="AE173" s="19" t="s">
        <v>2973</v>
      </c>
      <c r="AF173" s="19" t="s">
        <v>1554</v>
      </c>
      <c r="AG173" s="19" t="s">
        <v>2974</v>
      </c>
      <c r="AH173" s="19" t="s">
        <v>1499</v>
      </c>
      <c r="AI173" s="19" t="s">
        <v>1500</v>
      </c>
      <c r="AJ173" s="45">
        <v>0</v>
      </c>
      <c r="AK173" s="45">
        <v>0</v>
      </c>
      <c r="AL173" s="19" t="s">
        <v>1501</v>
      </c>
      <c r="AM173" s="46">
        <v>12599.444</v>
      </c>
      <c r="AN173" s="46">
        <v>8004.4440000000004</v>
      </c>
      <c r="AO173" s="46">
        <v>4595</v>
      </c>
      <c r="AP173" s="45">
        <v>198.4</v>
      </c>
      <c r="AQ173" s="45"/>
      <c r="AR173" s="45" t="str">
        <f>IFERROR(VLOOKUP(AB173,'Pedidos marco'!$A$1:$D$10000,4,0)," ")</f>
        <v xml:space="preserve"> </v>
      </c>
      <c r="AS173" s="45">
        <f t="shared" si="14"/>
        <v>1</v>
      </c>
      <c r="AT173" s="45" t="str">
        <f t="shared" si="15"/>
        <v>01</v>
      </c>
      <c r="AU173" s="47">
        <v>8</v>
      </c>
      <c r="AV173" s="19" t="str">
        <f t="shared" si="16"/>
        <v>04 April</v>
      </c>
      <c r="AW173" s="19">
        <f t="shared" si="17"/>
        <v>1.24</v>
      </c>
      <c r="AX173" s="19">
        <f t="shared" si="18"/>
        <v>24.8</v>
      </c>
      <c r="AY173" s="19" t="e">
        <f>VLOOKUP(AG173,Cías!$A$1:$E$10000,5,0)</f>
        <v>#N/A</v>
      </c>
      <c r="AZ173" s="19" t="str">
        <f t="shared" si="19"/>
        <v>10005626</v>
      </c>
      <c r="BA173" s="19" t="str">
        <f t="shared" si="20"/>
        <v>BENALCAZAR DE LA CRUZ CRISTIAN ROBE</v>
      </c>
      <c r="BB173" s="19" t="e">
        <f>VLOOKUP(AG173,Cías!$A$1:$E$10000,3,0)</f>
        <v>#N/A</v>
      </c>
      <c r="BC173" s="19"/>
      <c r="BD173" s="19"/>
      <c r="BE173" s="19"/>
      <c r="BF173" s="19"/>
      <c r="BG173" s="19"/>
      <c r="BH173" s="19"/>
      <c r="BI173" s="19"/>
      <c r="BJ173" s="19"/>
    </row>
    <row r="174" spans="1:62" ht="15" x14ac:dyDescent="0.2">
      <c r="A174" s="19" t="s">
        <v>3486</v>
      </c>
      <c r="B174" s="19" t="s">
        <v>1479</v>
      </c>
      <c r="C174" s="43">
        <v>44652</v>
      </c>
      <c r="D174" s="44">
        <v>0.86597222222222003</v>
      </c>
      <c r="E174" s="19" t="s">
        <v>3487</v>
      </c>
      <c r="F174" s="19" t="s">
        <v>1481</v>
      </c>
      <c r="G174" s="19" t="s">
        <v>1481</v>
      </c>
      <c r="H174" s="45">
        <v>0</v>
      </c>
      <c r="I174" s="45">
        <v>0</v>
      </c>
      <c r="J174" s="19" t="s">
        <v>1482</v>
      </c>
      <c r="K174" s="19" t="s">
        <v>3488</v>
      </c>
      <c r="L174" s="19" t="s">
        <v>3489</v>
      </c>
      <c r="M174" s="19" t="s">
        <v>3490</v>
      </c>
      <c r="N174" s="19" t="s">
        <v>3486</v>
      </c>
      <c r="O174" s="19" t="s">
        <v>367</v>
      </c>
      <c r="P174" s="19" t="s">
        <v>368</v>
      </c>
      <c r="Q174" s="46">
        <v>660</v>
      </c>
      <c r="R174" s="19" t="s">
        <v>1544</v>
      </c>
      <c r="S174" s="19" t="s">
        <v>1736</v>
      </c>
      <c r="T174" s="19" t="s">
        <v>1737</v>
      </c>
      <c r="U174" s="19" t="s">
        <v>2000</v>
      </c>
      <c r="V174" s="19" t="s">
        <v>2001</v>
      </c>
      <c r="W174" s="19" t="s">
        <v>1586</v>
      </c>
      <c r="X174" s="19" t="s">
        <v>2002</v>
      </c>
      <c r="Y174" s="19" t="s">
        <v>1588</v>
      </c>
      <c r="Z174" s="19" t="s">
        <v>1589</v>
      </c>
      <c r="AA174" s="46">
        <v>250</v>
      </c>
      <c r="AB174" s="19" t="s">
        <v>492</v>
      </c>
      <c r="AC174" s="19" t="s">
        <v>133</v>
      </c>
      <c r="AD174" s="19" t="s">
        <v>3491</v>
      </c>
      <c r="AE174" s="19" t="s">
        <v>1481</v>
      </c>
      <c r="AF174" s="19" t="s">
        <v>1592</v>
      </c>
      <c r="AG174" s="19" t="s">
        <v>3492</v>
      </c>
      <c r="AH174" s="19" t="s">
        <v>1499</v>
      </c>
      <c r="AI174" s="19" t="s">
        <v>1500</v>
      </c>
      <c r="AJ174" s="45">
        <v>0</v>
      </c>
      <c r="AK174" s="45">
        <v>0</v>
      </c>
      <c r="AL174" s="19" t="s">
        <v>1501</v>
      </c>
      <c r="AM174" s="46">
        <v>51780</v>
      </c>
      <c r="AN174" s="46">
        <v>33060</v>
      </c>
      <c r="AO174" s="46">
        <v>18720</v>
      </c>
      <c r="AP174" s="45">
        <v>594</v>
      </c>
      <c r="AQ174" s="45"/>
      <c r="AR174" s="45" t="str">
        <f>IFERROR(VLOOKUP(AB174,'Pedidos marco'!$A$1:$D$10000,4,0)," ")</f>
        <v xml:space="preserve"> </v>
      </c>
      <c r="AS174" s="45">
        <f t="shared" si="14"/>
        <v>1</v>
      </c>
      <c r="AT174" s="45" t="str">
        <f t="shared" si="15"/>
        <v>01</v>
      </c>
      <c r="AU174" s="47">
        <v>33</v>
      </c>
      <c r="AV174" s="19" t="str">
        <f t="shared" si="16"/>
        <v>04 April</v>
      </c>
      <c r="AW174" s="19">
        <f t="shared" si="17"/>
        <v>0.9</v>
      </c>
      <c r="AX174" s="19">
        <f t="shared" si="18"/>
        <v>18</v>
      </c>
      <c r="AY174" s="19" t="e">
        <f>VLOOKUP(AG174,Cías!$A$1:$E$10000,5,0)</f>
        <v>#N/A</v>
      </c>
      <c r="AZ174" s="19" t="str">
        <f t="shared" si="19"/>
        <v>1013244</v>
      </c>
      <c r="BA174" s="19" t="str">
        <f t="shared" si="20"/>
        <v>FREVITRANSPORT CIA. LTDA.</v>
      </c>
      <c r="BB174" s="19" t="e">
        <f>VLOOKUP(AG174,Cías!$A$1:$E$10000,3,0)</f>
        <v>#N/A</v>
      </c>
      <c r="BC174" s="19"/>
      <c r="BD174" s="19"/>
      <c r="BE174" s="19"/>
      <c r="BF174" s="19"/>
      <c r="BG174" s="19"/>
      <c r="BH174" s="19"/>
      <c r="BI174" s="19"/>
      <c r="BJ174" s="19"/>
    </row>
    <row r="175" spans="1:62" ht="15" x14ac:dyDescent="0.2">
      <c r="A175" s="19" t="s">
        <v>3493</v>
      </c>
      <c r="B175" s="19" t="s">
        <v>1479</v>
      </c>
      <c r="C175" s="43">
        <v>44652</v>
      </c>
      <c r="D175" s="44">
        <v>0.87777777777777999</v>
      </c>
      <c r="E175" s="19" t="s">
        <v>3494</v>
      </c>
      <c r="F175" s="19" t="s">
        <v>3495</v>
      </c>
      <c r="G175" s="19" t="s">
        <v>3496</v>
      </c>
      <c r="H175" s="45">
        <v>3259.87</v>
      </c>
      <c r="I175" s="45">
        <v>3654.98</v>
      </c>
      <c r="J175" s="19" t="s">
        <v>1560</v>
      </c>
      <c r="K175" s="19" t="s">
        <v>3497</v>
      </c>
      <c r="L175" s="19" t="s">
        <v>3498</v>
      </c>
      <c r="M175" s="19" t="s">
        <v>3499</v>
      </c>
      <c r="N175" s="19" t="s">
        <v>3493</v>
      </c>
      <c r="O175" s="19" t="s">
        <v>367</v>
      </c>
      <c r="P175" s="19" t="s">
        <v>368</v>
      </c>
      <c r="Q175" s="46">
        <v>480</v>
      </c>
      <c r="R175" s="19" t="s">
        <v>1544</v>
      </c>
      <c r="S175" s="19" t="s">
        <v>3500</v>
      </c>
      <c r="T175" s="19" t="s">
        <v>3501</v>
      </c>
      <c r="U175" s="19" t="s">
        <v>3502</v>
      </c>
      <c r="V175" s="19" t="s">
        <v>3503</v>
      </c>
      <c r="W175" s="19" t="s">
        <v>415</v>
      </c>
      <c r="X175" s="19" t="s">
        <v>3504</v>
      </c>
      <c r="Y175" s="19" t="s">
        <v>3505</v>
      </c>
      <c r="Z175" s="19" t="s">
        <v>3506</v>
      </c>
      <c r="AA175" s="46">
        <v>99</v>
      </c>
      <c r="AB175" s="19" t="s">
        <v>2659</v>
      </c>
      <c r="AC175" s="19" t="s">
        <v>254</v>
      </c>
      <c r="AD175" s="19" t="s">
        <v>2660</v>
      </c>
      <c r="AE175" s="19" t="s">
        <v>1481</v>
      </c>
      <c r="AF175" s="19" t="s">
        <v>1719</v>
      </c>
      <c r="AG175" s="19" t="s">
        <v>2661</v>
      </c>
      <c r="AH175" s="19" t="s">
        <v>1594</v>
      </c>
      <c r="AI175" s="19" t="s">
        <v>1595</v>
      </c>
      <c r="AJ175" s="45">
        <v>0.05</v>
      </c>
      <c r="AK175" s="45">
        <v>24</v>
      </c>
      <c r="AL175" s="19" t="s">
        <v>1501</v>
      </c>
      <c r="AM175" s="46">
        <v>40160</v>
      </c>
      <c r="AN175" s="46">
        <v>24030</v>
      </c>
      <c r="AO175" s="46">
        <v>16130</v>
      </c>
      <c r="AP175" s="45">
        <v>216</v>
      </c>
      <c r="AQ175" s="45"/>
      <c r="AR175" s="45" t="str">
        <f>IFERROR(VLOOKUP(AB175,'Pedidos marco'!$A$1:$D$10000,4,0)," ")</f>
        <v xml:space="preserve"> </v>
      </c>
      <c r="AS175" s="45">
        <f t="shared" si="14"/>
        <v>1</v>
      </c>
      <c r="AT175" s="45" t="str">
        <f t="shared" si="15"/>
        <v>01</v>
      </c>
      <c r="AU175" s="47">
        <v>24</v>
      </c>
      <c r="AV175" s="19" t="str">
        <f t="shared" si="16"/>
        <v>04 April</v>
      </c>
      <c r="AW175" s="19">
        <f t="shared" si="17"/>
        <v>0.45</v>
      </c>
      <c r="AX175" s="19">
        <f t="shared" si="18"/>
        <v>9</v>
      </c>
      <c r="AY175" s="19" t="e">
        <f>VLOOKUP(AG175,Cías!$A$1:$E$10000,5,0)</f>
        <v>#N/A</v>
      </c>
      <c r="AZ175" s="19" t="str">
        <f t="shared" si="19"/>
        <v>10005628</v>
      </c>
      <c r="BA175" s="19" t="str">
        <f t="shared" si="20"/>
        <v>PUPIALES URRESTA GUSTAVO</v>
      </c>
      <c r="BB175" s="19" t="e">
        <f>VLOOKUP(AG175,Cías!$A$1:$E$10000,3,0)</f>
        <v>#N/A</v>
      </c>
      <c r="BC175" s="19"/>
      <c r="BD175" s="19"/>
      <c r="BE175" s="19"/>
      <c r="BF175" s="19"/>
      <c r="BG175" s="19"/>
      <c r="BH175" s="19"/>
      <c r="BI175" s="19"/>
      <c r="BJ175" s="19"/>
    </row>
    <row r="176" spans="1:62" ht="15" x14ac:dyDescent="0.2">
      <c r="A176" s="19" t="s">
        <v>3507</v>
      </c>
      <c r="B176" s="19" t="s">
        <v>1479</v>
      </c>
      <c r="C176" s="43">
        <v>44652</v>
      </c>
      <c r="D176" s="44">
        <v>0.87986111111110998</v>
      </c>
      <c r="E176" s="19" t="s">
        <v>3508</v>
      </c>
      <c r="F176" s="19" t="s">
        <v>3509</v>
      </c>
      <c r="G176" s="19" t="s">
        <v>3510</v>
      </c>
      <c r="H176" s="45">
        <v>3308.78</v>
      </c>
      <c r="I176" s="45">
        <v>3709.82</v>
      </c>
      <c r="J176" s="19" t="s">
        <v>1560</v>
      </c>
      <c r="K176" s="19" t="s">
        <v>3511</v>
      </c>
      <c r="L176" s="19" t="s">
        <v>3512</v>
      </c>
      <c r="M176" s="19" t="s">
        <v>3513</v>
      </c>
      <c r="N176" s="19" t="s">
        <v>3507</v>
      </c>
      <c r="O176" s="19" t="s">
        <v>1823</v>
      </c>
      <c r="P176" s="19" t="s">
        <v>1824</v>
      </c>
      <c r="Q176" s="46">
        <v>32.61</v>
      </c>
      <c r="R176" s="19" t="s">
        <v>1488</v>
      </c>
      <c r="S176" s="19" t="s">
        <v>3514</v>
      </c>
      <c r="T176" s="19" t="s">
        <v>3515</v>
      </c>
      <c r="U176" s="19" t="s">
        <v>3516</v>
      </c>
      <c r="V176" s="19" t="s">
        <v>3517</v>
      </c>
      <c r="W176" s="19" t="s">
        <v>1962</v>
      </c>
      <c r="X176" s="19" t="s">
        <v>3518</v>
      </c>
      <c r="Y176" s="19" t="s">
        <v>1964</v>
      </c>
      <c r="Z176" s="19" t="s">
        <v>1965</v>
      </c>
      <c r="AA176" s="46">
        <v>210</v>
      </c>
      <c r="AB176" s="19" t="s">
        <v>3519</v>
      </c>
      <c r="AC176" s="19" t="s">
        <v>3515</v>
      </c>
      <c r="AD176" s="19" t="s">
        <v>3520</v>
      </c>
      <c r="AE176" s="19" t="s">
        <v>3521</v>
      </c>
      <c r="AF176" s="19" t="s">
        <v>1497</v>
      </c>
      <c r="AG176" s="19" t="s">
        <v>3522</v>
      </c>
      <c r="AH176" s="19" t="s">
        <v>1499</v>
      </c>
      <c r="AI176" s="19" t="s">
        <v>1500</v>
      </c>
      <c r="AJ176" s="45">
        <v>0</v>
      </c>
      <c r="AK176" s="45">
        <v>0</v>
      </c>
      <c r="AL176" s="19" t="s">
        <v>1517</v>
      </c>
      <c r="AM176" s="46">
        <v>51050</v>
      </c>
      <c r="AN176" s="46">
        <v>32610</v>
      </c>
      <c r="AO176" s="46">
        <v>18440</v>
      </c>
      <c r="AP176" s="45">
        <v>0</v>
      </c>
      <c r="AQ176" s="45"/>
      <c r="AR176" s="45" t="str">
        <f>IFERROR(VLOOKUP(AB176,'Pedidos marco'!$A$1:$D$10000,4,0)," ")</f>
        <v xml:space="preserve"> </v>
      </c>
      <c r="AS176" s="45">
        <f t="shared" si="14"/>
        <v>1</v>
      </c>
      <c r="AT176" s="45" t="str">
        <f t="shared" si="15"/>
        <v>01</v>
      </c>
      <c r="AU176" s="47">
        <v>32.61</v>
      </c>
      <c r="AV176" s="19" t="str">
        <f t="shared" si="16"/>
        <v>04 April</v>
      </c>
      <c r="AW176" s="19">
        <f t="shared" si="17"/>
        <v>0</v>
      </c>
      <c r="AX176" s="19">
        <f t="shared" si="18"/>
        <v>0</v>
      </c>
      <c r="AY176" s="19" t="e">
        <f>VLOOKUP(AG176,Cías!$A$1:$E$10000,5,0)</f>
        <v>#N/A</v>
      </c>
      <c r="AZ176" s="19" t="str">
        <f t="shared" si="19"/>
        <v>1014416</v>
      </c>
      <c r="BA176" s="19" t="str">
        <f t="shared" si="20"/>
        <v>VALENZUELA DIAZ PATRICIO XAVIER</v>
      </c>
      <c r="BB176" s="19" t="e">
        <f>VLOOKUP(AG176,Cías!$A$1:$E$10000,3,0)</f>
        <v>#N/A</v>
      </c>
      <c r="BC176" s="19"/>
      <c r="BD176" s="19"/>
      <c r="BE176" s="19"/>
      <c r="BF176" s="19"/>
      <c r="BG176" s="19"/>
      <c r="BH176" s="19"/>
      <c r="BI176" s="19"/>
      <c r="BJ176" s="19"/>
    </row>
    <row r="177" spans="1:62" ht="15" x14ac:dyDescent="0.2">
      <c r="A177" s="19" t="s">
        <v>3523</v>
      </c>
      <c r="B177" s="19" t="s">
        <v>1479</v>
      </c>
      <c r="C177" s="43">
        <v>44652</v>
      </c>
      <c r="D177" s="44">
        <v>0.88055555555555998</v>
      </c>
      <c r="E177" s="19" t="s">
        <v>3524</v>
      </c>
      <c r="F177" s="19" t="s">
        <v>3525</v>
      </c>
      <c r="G177" s="19" t="s">
        <v>3526</v>
      </c>
      <c r="H177" s="45">
        <v>2301.35</v>
      </c>
      <c r="I177" s="45">
        <v>2580.29</v>
      </c>
      <c r="J177" s="19" t="s">
        <v>1560</v>
      </c>
      <c r="K177" s="19" t="s">
        <v>3527</v>
      </c>
      <c r="L177" s="19" t="s">
        <v>3528</v>
      </c>
      <c r="M177" s="19" t="s">
        <v>3529</v>
      </c>
      <c r="N177" s="19" t="s">
        <v>3523</v>
      </c>
      <c r="O177" s="19" t="s">
        <v>371</v>
      </c>
      <c r="P177" s="19" t="s">
        <v>372</v>
      </c>
      <c r="Q177" s="46">
        <v>360</v>
      </c>
      <c r="R177" s="19" t="s">
        <v>1544</v>
      </c>
      <c r="S177" s="19" t="s">
        <v>1754</v>
      </c>
      <c r="T177" s="19" t="s">
        <v>104</v>
      </c>
      <c r="U177" s="19" t="s">
        <v>3530</v>
      </c>
      <c r="V177" s="19" t="s">
        <v>3531</v>
      </c>
      <c r="W177" s="19" t="s">
        <v>1548</v>
      </c>
      <c r="X177" s="19" t="s">
        <v>3532</v>
      </c>
      <c r="Y177" s="19" t="s">
        <v>1684</v>
      </c>
      <c r="Z177" s="19" t="s">
        <v>1685</v>
      </c>
      <c r="AA177" s="46">
        <v>198</v>
      </c>
      <c r="AB177" s="19" t="s">
        <v>455</v>
      </c>
      <c r="AC177" s="19" t="s">
        <v>58</v>
      </c>
      <c r="AD177" s="19" t="s">
        <v>3533</v>
      </c>
      <c r="AE177" s="19" t="s">
        <v>3534</v>
      </c>
      <c r="AF177" s="19" t="s">
        <v>1554</v>
      </c>
      <c r="AG177" s="19" t="s">
        <v>3535</v>
      </c>
      <c r="AH177" s="19" t="s">
        <v>1499</v>
      </c>
      <c r="AI177" s="19" t="s">
        <v>1500</v>
      </c>
      <c r="AJ177" s="45">
        <v>0</v>
      </c>
      <c r="AK177" s="45">
        <v>0</v>
      </c>
      <c r="AL177" s="19" t="s">
        <v>1501</v>
      </c>
      <c r="AM177" s="46">
        <v>27060</v>
      </c>
      <c r="AN177" s="46">
        <v>18070</v>
      </c>
      <c r="AO177" s="46">
        <v>8990</v>
      </c>
      <c r="AP177" s="45">
        <v>266.39999999999998</v>
      </c>
      <c r="AQ177" s="45"/>
      <c r="AR177" s="45" t="str">
        <f>IFERROR(VLOOKUP(AB177,'Pedidos marco'!$A$1:$D$10000,4,0)," ")</f>
        <v xml:space="preserve"> </v>
      </c>
      <c r="AS177" s="45">
        <f t="shared" si="14"/>
        <v>1</v>
      </c>
      <c r="AT177" s="45" t="str">
        <f t="shared" si="15"/>
        <v>01</v>
      </c>
      <c r="AU177" s="47">
        <v>18</v>
      </c>
      <c r="AV177" s="19" t="str">
        <f t="shared" si="16"/>
        <v>04 April</v>
      </c>
      <c r="AW177" s="19">
        <f t="shared" si="17"/>
        <v>0.74</v>
      </c>
      <c r="AX177" s="19">
        <f t="shared" si="18"/>
        <v>14.799999999999999</v>
      </c>
      <c r="AY177" s="19" t="e">
        <f>VLOOKUP(AG177,Cías!$A$1:$E$10000,5,0)</f>
        <v>#N/A</v>
      </c>
      <c r="AZ177" s="19" t="str">
        <f t="shared" si="19"/>
        <v>1012819</v>
      </c>
      <c r="BA177" s="19" t="str">
        <f t="shared" si="20"/>
        <v>BRAVO VASQUEZ JOSE LUIS SIGIFREDO</v>
      </c>
      <c r="BB177" s="19" t="e">
        <f>VLOOKUP(AG177,Cías!$A$1:$E$10000,3,0)</f>
        <v>#N/A</v>
      </c>
      <c r="BC177" s="19"/>
      <c r="BD177" s="19"/>
      <c r="BE177" s="19"/>
      <c r="BF177" s="19"/>
      <c r="BG177" s="19"/>
      <c r="BH177" s="19"/>
      <c r="BI177" s="19"/>
      <c r="BJ177" s="19"/>
    </row>
    <row r="178" spans="1:62" ht="15" x14ac:dyDescent="0.2">
      <c r="A178" s="19" t="s">
        <v>3536</v>
      </c>
      <c r="B178" s="19" t="s">
        <v>1479</v>
      </c>
      <c r="C178" s="43">
        <v>44652</v>
      </c>
      <c r="D178" s="44">
        <v>0.89305555555556004</v>
      </c>
      <c r="E178" s="19" t="s">
        <v>3537</v>
      </c>
      <c r="F178" s="19" t="s">
        <v>3538</v>
      </c>
      <c r="G178" s="19" t="s">
        <v>3539</v>
      </c>
      <c r="H178" s="45">
        <v>520.87</v>
      </c>
      <c r="I178" s="45">
        <v>584</v>
      </c>
      <c r="J178" s="19" t="s">
        <v>2037</v>
      </c>
      <c r="K178" s="19" t="s">
        <v>3540</v>
      </c>
      <c r="L178" s="19" t="s">
        <v>3541</v>
      </c>
      <c r="M178" s="19" t="s">
        <v>3542</v>
      </c>
      <c r="N178" s="19" t="s">
        <v>3536</v>
      </c>
      <c r="O178" s="19" t="s">
        <v>1641</v>
      </c>
      <c r="P178" s="19" t="s">
        <v>1642</v>
      </c>
      <c r="Q178" s="46">
        <v>80</v>
      </c>
      <c r="R178" s="19" t="s">
        <v>1544</v>
      </c>
      <c r="S178" s="19" t="s">
        <v>2430</v>
      </c>
      <c r="T178" s="19" t="s">
        <v>10</v>
      </c>
      <c r="U178" s="19" t="s">
        <v>2431</v>
      </c>
      <c r="V178" s="19" t="s">
        <v>2432</v>
      </c>
      <c r="W178" s="19" t="s">
        <v>2433</v>
      </c>
      <c r="X178" s="19" t="s">
        <v>2434</v>
      </c>
      <c r="Y178" s="19" t="s">
        <v>2435</v>
      </c>
      <c r="Z178" s="19" t="s">
        <v>2436</v>
      </c>
      <c r="AA178" s="46">
        <v>385</v>
      </c>
      <c r="AB178" s="19" t="s">
        <v>536</v>
      </c>
      <c r="AC178" s="19" t="s">
        <v>224</v>
      </c>
      <c r="AD178" s="19" t="s">
        <v>2408</v>
      </c>
      <c r="AE178" s="19" t="s">
        <v>2409</v>
      </c>
      <c r="AF178" s="19" t="s">
        <v>1554</v>
      </c>
      <c r="AG178" s="19" t="s">
        <v>2410</v>
      </c>
      <c r="AH178" s="19" t="s">
        <v>1499</v>
      </c>
      <c r="AI178" s="19" t="s">
        <v>1500</v>
      </c>
      <c r="AJ178" s="45">
        <v>0</v>
      </c>
      <c r="AK178" s="45">
        <v>0</v>
      </c>
      <c r="AL178" s="19" t="s">
        <v>1501</v>
      </c>
      <c r="AM178" s="46">
        <v>8537.2219999999998</v>
      </c>
      <c r="AN178" s="46">
        <v>4002.2220000000002</v>
      </c>
      <c r="AO178" s="46">
        <v>4535</v>
      </c>
      <c r="AP178" s="45">
        <v>99.2</v>
      </c>
      <c r="AQ178" s="45"/>
      <c r="AR178" s="45" t="str">
        <f>IFERROR(VLOOKUP(AB178,'Pedidos marco'!$A$1:$D$10000,4,0)," ")</f>
        <v xml:space="preserve"> </v>
      </c>
      <c r="AS178" s="45">
        <f t="shared" si="14"/>
        <v>1</v>
      </c>
      <c r="AT178" s="45" t="str">
        <f t="shared" si="15"/>
        <v>01</v>
      </c>
      <c r="AU178" s="47">
        <v>4</v>
      </c>
      <c r="AV178" s="19" t="str">
        <f t="shared" si="16"/>
        <v>04 April</v>
      </c>
      <c r="AW178" s="19">
        <f t="shared" si="17"/>
        <v>1.24</v>
      </c>
      <c r="AX178" s="19">
        <f t="shared" si="18"/>
        <v>24.8</v>
      </c>
      <c r="AY178" s="19" t="e">
        <f>VLOOKUP(AG178,Cías!$A$1:$E$10000,5,0)</f>
        <v>#N/A</v>
      </c>
      <c r="AZ178" s="19" t="str">
        <f t="shared" si="19"/>
        <v>1014339</v>
      </c>
      <c r="BA178" s="19" t="str">
        <f t="shared" si="20"/>
        <v>NICOLALDE FLORES MILTON FABIAN</v>
      </c>
      <c r="BB178" s="19" t="e">
        <f>VLOOKUP(AG178,Cías!$A$1:$E$10000,3,0)</f>
        <v>#N/A</v>
      </c>
      <c r="BC178" s="19"/>
      <c r="BD178" s="19"/>
      <c r="BE178" s="19"/>
      <c r="BF178" s="19"/>
      <c r="BG178" s="19"/>
      <c r="BH178" s="19"/>
      <c r="BI178" s="19"/>
      <c r="BJ178" s="19"/>
    </row>
    <row r="179" spans="1:62" ht="15" x14ac:dyDescent="0.2">
      <c r="A179" s="19" t="s">
        <v>3536</v>
      </c>
      <c r="B179" s="19" t="s">
        <v>1479</v>
      </c>
      <c r="C179" s="43">
        <v>44652</v>
      </c>
      <c r="D179" s="44">
        <v>0.89305555555556004</v>
      </c>
      <c r="E179" s="19" t="s">
        <v>3543</v>
      </c>
      <c r="F179" s="19" t="s">
        <v>3544</v>
      </c>
      <c r="G179" s="19" t="s">
        <v>3545</v>
      </c>
      <c r="H179" s="45">
        <v>1894.75</v>
      </c>
      <c r="I179" s="45">
        <v>2124.41</v>
      </c>
      <c r="J179" s="19" t="s">
        <v>2037</v>
      </c>
      <c r="K179" s="19" t="s">
        <v>3546</v>
      </c>
      <c r="L179" s="19" t="s">
        <v>3547</v>
      </c>
      <c r="M179" s="19" t="s">
        <v>3548</v>
      </c>
      <c r="N179" s="19" t="s">
        <v>3536</v>
      </c>
      <c r="O179" s="19" t="s">
        <v>1603</v>
      </c>
      <c r="P179" s="19" t="s">
        <v>1604</v>
      </c>
      <c r="Q179" s="46">
        <v>280</v>
      </c>
      <c r="R179" s="19" t="s">
        <v>1544</v>
      </c>
      <c r="S179" s="19" t="s">
        <v>2430</v>
      </c>
      <c r="T179" s="19" t="s">
        <v>10</v>
      </c>
      <c r="U179" s="19" t="s">
        <v>2431</v>
      </c>
      <c r="V179" s="19" t="s">
        <v>2432</v>
      </c>
      <c r="W179" s="19" t="s">
        <v>2433</v>
      </c>
      <c r="X179" s="19" t="s">
        <v>2434</v>
      </c>
      <c r="Y179" s="19" t="s">
        <v>2435</v>
      </c>
      <c r="Z179" s="19" t="s">
        <v>2436</v>
      </c>
      <c r="AA179" s="46">
        <v>385</v>
      </c>
      <c r="AB179" s="19" t="s">
        <v>536</v>
      </c>
      <c r="AC179" s="19" t="s">
        <v>224</v>
      </c>
      <c r="AD179" s="19" t="s">
        <v>2408</v>
      </c>
      <c r="AE179" s="19" t="s">
        <v>2409</v>
      </c>
      <c r="AF179" s="19" t="s">
        <v>1554</v>
      </c>
      <c r="AG179" s="19" t="s">
        <v>2410</v>
      </c>
      <c r="AH179" s="19" t="s">
        <v>1499</v>
      </c>
      <c r="AI179" s="19" t="s">
        <v>1500</v>
      </c>
      <c r="AJ179" s="45">
        <v>0</v>
      </c>
      <c r="AK179" s="45">
        <v>0</v>
      </c>
      <c r="AL179" s="19" t="s">
        <v>1501</v>
      </c>
      <c r="AM179" s="46">
        <v>18542.777999999998</v>
      </c>
      <c r="AN179" s="46">
        <v>14007.778</v>
      </c>
      <c r="AO179" s="46">
        <v>4535</v>
      </c>
      <c r="AP179" s="45">
        <v>347.2</v>
      </c>
      <c r="AQ179" s="45"/>
      <c r="AR179" s="45" t="str">
        <f>IFERROR(VLOOKUP(AB179,'Pedidos marco'!$A$1:$D$10000,4,0)," ")</f>
        <v xml:space="preserve"> </v>
      </c>
      <c r="AS179" s="45">
        <f t="shared" si="14"/>
        <v>1</v>
      </c>
      <c r="AT179" s="45" t="str">
        <f t="shared" si="15"/>
        <v>01</v>
      </c>
      <c r="AU179" s="47">
        <v>14</v>
      </c>
      <c r="AV179" s="19" t="str">
        <f t="shared" si="16"/>
        <v>04 April</v>
      </c>
      <c r="AW179" s="19">
        <f t="shared" si="17"/>
        <v>1.24</v>
      </c>
      <c r="AX179" s="19">
        <f t="shared" si="18"/>
        <v>24.8</v>
      </c>
      <c r="AY179" s="19" t="e">
        <f>VLOOKUP(AG179,Cías!$A$1:$E$10000,5,0)</f>
        <v>#N/A</v>
      </c>
      <c r="AZ179" s="19" t="str">
        <f t="shared" si="19"/>
        <v>1014339</v>
      </c>
      <c r="BA179" s="19" t="str">
        <f t="shared" si="20"/>
        <v>NICOLALDE FLORES MILTON FABIAN</v>
      </c>
      <c r="BB179" s="19" t="e">
        <f>VLOOKUP(AG179,Cías!$A$1:$E$10000,3,0)</f>
        <v>#N/A</v>
      </c>
      <c r="BC179" s="19"/>
      <c r="BD179" s="19"/>
      <c r="BE179" s="19"/>
      <c r="BF179" s="19"/>
      <c r="BG179" s="19"/>
      <c r="BH179" s="19"/>
      <c r="BI179" s="19"/>
      <c r="BJ179" s="19"/>
    </row>
    <row r="180" spans="1:62" ht="15" x14ac:dyDescent="0.2">
      <c r="A180" s="19" t="s">
        <v>3549</v>
      </c>
      <c r="B180" s="19" t="s">
        <v>1479</v>
      </c>
      <c r="C180" s="43">
        <v>44653</v>
      </c>
      <c r="D180" s="44">
        <v>0.19861111111110999</v>
      </c>
      <c r="E180" s="19" t="s">
        <v>3550</v>
      </c>
      <c r="F180" s="19" t="s">
        <v>3551</v>
      </c>
      <c r="G180" s="19" t="s">
        <v>3552</v>
      </c>
      <c r="H180" s="45">
        <v>818.53</v>
      </c>
      <c r="I180" s="45">
        <v>917.74</v>
      </c>
      <c r="J180" s="19" t="s">
        <v>1560</v>
      </c>
      <c r="K180" s="19" t="s">
        <v>3553</v>
      </c>
      <c r="L180" s="19" t="s">
        <v>3554</v>
      </c>
      <c r="M180" s="19" t="s">
        <v>3555</v>
      </c>
      <c r="N180" s="19" t="s">
        <v>3549</v>
      </c>
      <c r="O180" s="19" t="s">
        <v>371</v>
      </c>
      <c r="P180" s="19" t="s">
        <v>372</v>
      </c>
      <c r="Q180" s="46">
        <v>120</v>
      </c>
      <c r="R180" s="19" t="s">
        <v>1544</v>
      </c>
      <c r="S180" s="19" t="s">
        <v>2616</v>
      </c>
      <c r="T180" s="19" t="s">
        <v>236</v>
      </c>
      <c r="U180" s="19" t="s">
        <v>3556</v>
      </c>
      <c r="V180" s="19" t="s">
        <v>3557</v>
      </c>
      <c r="W180" s="19" t="s">
        <v>415</v>
      </c>
      <c r="X180" s="19" t="s">
        <v>3558</v>
      </c>
      <c r="Y180" s="19" t="s">
        <v>3559</v>
      </c>
      <c r="Z180" s="19" t="s">
        <v>3560</v>
      </c>
      <c r="AA180" s="46">
        <v>67</v>
      </c>
      <c r="AB180" s="19" t="s">
        <v>542</v>
      </c>
      <c r="AC180" s="19" t="s">
        <v>236</v>
      </c>
      <c r="AD180" s="19" t="s">
        <v>2622</v>
      </c>
      <c r="AE180" s="19" t="s">
        <v>1481</v>
      </c>
      <c r="AF180" s="19" t="s">
        <v>1554</v>
      </c>
      <c r="AG180" s="19" t="s">
        <v>2623</v>
      </c>
      <c r="AH180" s="19" t="s">
        <v>1499</v>
      </c>
      <c r="AI180" s="19" t="s">
        <v>1500</v>
      </c>
      <c r="AJ180" s="45">
        <v>0</v>
      </c>
      <c r="AK180" s="45">
        <v>0</v>
      </c>
      <c r="AL180" s="19" t="s">
        <v>1501</v>
      </c>
      <c r="AM180" s="46">
        <v>10635</v>
      </c>
      <c r="AN180" s="46">
        <v>6020</v>
      </c>
      <c r="AO180" s="46">
        <v>4615</v>
      </c>
      <c r="AP180" s="45">
        <v>39.6</v>
      </c>
      <c r="AQ180" s="45"/>
      <c r="AR180" s="45" t="str">
        <f>IFERROR(VLOOKUP(AB180,'Pedidos marco'!$A$1:$D$10000,4,0)," ")</f>
        <v xml:space="preserve"> </v>
      </c>
      <c r="AS180" s="45">
        <f t="shared" si="14"/>
        <v>2</v>
      </c>
      <c r="AT180" s="45" t="str">
        <f t="shared" si="15"/>
        <v>02</v>
      </c>
      <c r="AU180" s="47">
        <v>6</v>
      </c>
      <c r="AV180" s="19" t="str">
        <f t="shared" si="16"/>
        <v>04 April</v>
      </c>
      <c r="AW180" s="19">
        <f t="shared" si="17"/>
        <v>0.33</v>
      </c>
      <c r="AX180" s="19">
        <f t="shared" si="18"/>
        <v>6.6000000000000005</v>
      </c>
      <c r="AY180" s="19" t="e">
        <f>VLOOKUP(AG180,Cías!$A$1:$E$10000,5,0)</f>
        <v>#N/A</v>
      </c>
      <c r="AZ180" s="19" t="str">
        <f t="shared" si="19"/>
        <v>1021616</v>
      </c>
      <c r="BA180" s="19" t="str">
        <f t="shared" si="20"/>
        <v>PERUGACHI SALCEDO HECTOR PATRICIO</v>
      </c>
      <c r="BB180" s="19" t="e">
        <f>VLOOKUP(AG180,Cías!$A$1:$E$10000,3,0)</f>
        <v>#N/A</v>
      </c>
      <c r="BC180" s="19"/>
      <c r="BD180" s="19"/>
      <c r="BE180" s="19"/>
      <c r="BF180" s="19"/>
      <c r="BG180" s="19"/>
      <c r="BH180" s="19"/>
      <c r="BI180" s="19"/>
      <c r="BJ180" s="19"/>
    </row>
    <row r="181" spans="1:62" ht="15" x14ac:dyDescent="0.2">
      <c r="A181" s="19" t="s">
        <v>3549</v>
      </c>
      <c r="B181" s="19" t="s">
        <v>1479</v>
      </c>
      <c r="C181" s="43">
        <v>44653</v>
      </c>
      <c r="D181" s="44">
        <v>0.19861111111110999</v>
      </c>
      <c r="E181" s="19" t="s">
        <v>3561</v>
      </c>
      <c r="F181" s="19" t="s">
        <v>3562</v>
      </c>
      <c r="G181" s="19" t="s">
        <v>3563</v>
      </c>
      <c r="H181" s="45">
        <v>1629.94</v>
      </c>
      <c r="I181" s="45">
        <v>1827.5</v>
      </c>
      <c r="J181" s="19" t="s">
        <v>1560</v>
      </c>
      <c r="K181" s="19" t="s">
        <v>3564</v>
      </c>
      <c r="L181" s="19" t="s">
        <v>3565</v>
      </c>
      <c r="M181" s="19" t="s">
        <v>3566</v>
      </c>
      <c r="N181" s="19" t="s">
        <v>3549</v>
      </c>
      <c r="O181" s="19" t="s">
        <v>367</v>
      </c>
      <c r="P181" s="19" t="s">
        <v>368</v>
      </c>
      <c r="Q181" s="46">
        <v>240</v>
      </c>
      <c r="R181" s="19" t="s">
        <v>1544</v>
      </c>
      <c r="S181" s="19" t="s">
        <v>2616</v>
      </c>
      <c r="T181" s="19" t="s">
        <v>236</v>
      </c>
      <c r="U181" s="19" t="s">
        <v>3556</v>
      </c>
      <c r="V181" s="19" t="s">
        <v>3557</v>
      </c>
      <c r="W181" s="19" t="s">
        <v>415</v>
      </c>
      <c r="X181" s="19" t="s">
        <v>3558</v>
      </c>
      <c r="Y181" s="19" t="s">
        <v>3559</v>
      </c>
      <c r="Z181" s="19" t="s">
        <v>3560</v>
      </c>
      <c r="AA181" s="46">
        <v>67</v>
      </c>
      <c r="AB181" s="19" t="s">
        <v>542</v>
      </c>
      <c r="AC181" s="19" t="s">
        <v>236</v>
      </c>
      <c r="AD181" s="19" t="s">
        <v>2622</v>
      </c>
      <c r="AE181" s="19" t="s">
        <v>1481</v>
      </c>
      <c r="AF181" s="19" t="s">
        <v>1554</v>
      </c>
      <c r="AG181" s="19" t="s">
        <v>2623</v>
      </c>
      <c r="AH181" s="19" t="s">
        <v>1499</v>
      </c>
      <c r="AI181" s="19" t="s">
        <v>1500</v>
      </c>
      <c r="AJ181" s="45">
        <v>0</v>
      </c>
      <c r="AK181" s="45">
        <v>0</v>
      </c>
      <c r="AL181" s="19" t="s">
        <v>1501</v>
      </c>
      <c r="AM181" s="46">
        <v>16655</v>
      </c>
      <c r="AN181" s="46">
        <v>12040</v>
      </c>
      <c r="AO181" s="46">
        <v>4615</v>
      </c>
      <c r="AP181" s="45">
        <v>79.2</v>
      </c>
      <c r="AQ181" s="45"/>
      <c r="AR181" s="45" t="str">
        <f>IFERROR(VLOOKUP(AB181,'Pedidos marco'!$A$1:$D$10000,4,0)," ")</f>
        <v xml:space="preserve"> </v>
      </c>
      <c r="AS181" s="45">
        <f t="shared" si="14"/>
        <v>2</v>
      </c>
      <c r="AT181" s="45" t="str">
        <f t="shared" si="15"/>
        <v>02</v>
      </c>
      <c r="AU181" s="47">
        <v>12</v>
      </c>
      <c r="AV181" s="19" t="str">
        <f t="shared" si="16"/>
        <v>04 April</v>
      </c>
      <c r="AW181" s="19">
        <f t="shared" si="17"/>
        <v>0.33</v>
      </c>
      <c r="AX181" s="19">
        <f t="shared" si="18"/>
        <v>6.6000000000000005</v>
      </c>
      <c r="AY181" s="19" t="e">
        <f>VLOOKUP(AG181,Cías!$A$1:$E$10000,5,0)</f>
        <v>#N/A</v>
      </c>
      <c r="AZ181" s="19" t="str">
        <f t="shared" si="19"/>
        <v>1021616</v>
      </c>
      <c r="BA181" s="19" t="str">
        <f t="shared" si="20"/>
        <v>PERUGACHI SALCEDO HECTOR PATRICIO</v>
      </c>
      <c r="BB181" s="19" t="e">
        <f>VLOOKUP(AG181,Cías!$A$1:$E$10000,3,0)</f>
        <v>#N/A</v>
      </c>
      <c r="BC181" s="19"/>
      <c r="BD181" s="19"/>
      <c r="BE181" s="19"/>
      <c r="BF181" s="19"/>
      <c r="BG181" s="19"/>
      <c r="BH181" s="19"/>
      <c r="BI181" s="19"/>
      <c r="BJ181" s="19"/>
    </row>
    <row r="182" spans="1:62" ht="15" x14ac:dyDescent="0.2">
      <c r="A182" s="19" t="s">
        <v>3567</v>
      </c>
      <c r="B182" s="19" t="s">
        <v>1479</v>
      </c>
      <c r="C182" s="43">
        <v>44653</v>
      </c>
      <c r="D182" s="44">
        <v>0.20694444444443999</v>
      </c>
      <c r="E182" s="19" t="s">
        <v>3568</v>
      </c>
      <c r="F182" s="19" t="s">
        <v>1481</v>
      </c>
      <c r="G182" s="19" t="s">
        <v>1481</v>
      </c>
      <c r="H182" s="45">
        <v>0</v>
      </c>
      <c r="I182" s="45">
        <v>0</v>
      </c>
      <c r="J182" s="19" t="s">
        <v>1482</v>
      </c>
      <c r="K182" s="19" t="s">
        <v>3569</v>
      </c>
      <c r="L182" s="19" t="s">
        <v>3570</v>
      </c>
      <c r="M182" s="19" t="s">
        <v>3571</v>
      </c>
      <c r="N182" s="19" t="s">
        <v>3567</v>
      </c>
      <c r="O182" s="19" t="s">
        <v>371</v>
      </c>
      <c r="P182" s="19" t="s">
        <v>372</v>
      </c>
      <c r="Q182" s="46">
        <v>160</v>
      </c>
      <c r="R182" s="19" t="s">
        <v>1544</v>
      </c>
      <c r="S182" s="19" t="s">
        <v>2088</v>
      </c>
      <c r="T182" s="19" t="s">
        <v>2089</v>
      </c>
      <c r="U182" s="19" t="s">
        <v>2090</v>
      </c>
      <c r="V182" s="19" t="s">
        <v>2091</v>
      </c>
      <c r="W182" s="19" t="s">
        <v>2092</v>
      </c>
      <c r="X182" s="19" t="s">
        <v>2093</v>
      </c>
      <c r="Y182" s="19" t="s">
        <v>2094</v>
      </c>
      <c r="Z182" s="19" t="s">
        <v>2095</v>
      </c>
      <c r="AA182" s="46">
        <v>130</v>
      </c>
      <c r="AB182" s="19" t="s">
        <v>472</v>
      </c>
      <c r="AC182" s="19" t="s">
        <v>94</v>
      </c>
      <c r="AD182" s="19" t="s">
        <v>2096</v>
      </c>
      <c r="AE182" s="19" t="s">
        <v>2097</v>
      </c>
      <c r="AF182" s="19" t="s">
        <v>1719</v>
      </c>
      <c r="AG182" s="19" t="s">
        <v>2098</v>
      </c>
      <c r="AH182" s="19" t="s">
        <v>1502</v>
      </c>
      <c r="AI182" s="19" t="s">
        <v>2099</v>
      </c>
      <c r="AJ182" s="45">
        <v>0</v>
      </c>
      <c r="AK182" s="45">
        <v>0</v>
      </c>
      <c r="AL182" s="19" t="s">
        <v>1501</v>
      </c>
      <c r="AM182" s="46">
        <v>15575</v>
      </c>
      <c r="AN182" s="46">
        <v>8020</v>
      </c>
      <c r="AO182" s="46">
        <v>7555</v>
      </c>
      <c r="AP182" s="45">
        <v>86.4</v>
      </c>
      <c r="AQ182" s="45"/>
      <c r="AR182" s="45" t="str">
        <f>IFERROR(VLOOKUP(AB182,'Pedidos marco'!$A$1:$D$10000,4,0)," ")</f>
        <v xml:space="preserve"> </v>
      </c>
      <c r="AS182" s="45">
        <f t="shared" si="14"/>
        <v>2</v>
      </c>
      <c r="AT182" s="45" t="str">
        <f t="shared" si="15"/>
        <v>02</v>
      </c>
      <c r="AU182" s="47">
        <v>8</v>
      </c>
      <c r="AV182" s="19" t="str">
        <f t="shared" si="16"/>
        <v>04 April</v>
      </c>
      <c r="AW182" s="19">
        <f t="shared" si="17"/>
        <v>0.54</v>
      </c>
      <c r="AX182" s="19">
        <f t="shared" si="18"/>
        <v>10.8</v>
      </c>
      <c r="AY182" s="19" t="e">
        <f>VLOOKUP(AG182,Cías!$A$1:$E$10000,5,0)</f>
        <v>#N/A</v>
      </c>
      <c r="AZ182" s="19" t="str">
        <f t="shared" si="19"/>
        <v>1013241</v>
      </c>
      <c r="BA182" s="19" t="str">
        <f t="shared" si="20"/>
        <v>COMPAÑÍA DE TRANSPORTE DE CARGA PES</v>
      </c>
      <c r="BB182" s="19" t="e">
        <f>VLOOKUP(AG182,Cías!$A$1:$E$10000,3,0)</f>
        <v>#N/A</v>
      </c>
      <c r="BC182" s="19"/>
      <c r="BD182" s="19"/>
      <c r="BE182" s="19"/>
      <c r="BF182" s="19"/>
      <c r="BG182" s="19"/>
      <c r="BH182" s="19"/>
      <c r="BI182" s="19"/>
      <c r="BJ182" s="19"/>
    </row>
    <row r="183" spans="1:62" ht="15" x14ac:dyDescent="0.2">
      <c r="A183" s="19" t="s">
        <v>3567</v>
      </c>
      <c r="B183" s="19" t="s">
        <v>1479</v>
      </c>
      <c r="C183" s="43">
        <v>44653</v>
      </c>
      <c r="D183" s="44">
        <v>0.20694444444443999</v>
      </c>
      <c r="E183" s="19" t="s">
        <v>3572</v>
      </c>
      <c r="F183" s="19" t="s">
        <v>1481</v>
      </c>
      <c r="G183" s="19" t="s">
        <v>1481</v>
      </c>
      <c r="H183" s="45">
        <v>0</v>
      </c>
      <c r="I183" s="45">
        <v>0</v>
      </c>
      <c r="J183" s="19" t="s">
        <v>1482</v>
      </c>
      <c r="K183" s="19" t="s">
        <v>3569</v>
      </c>
      <c r="L183" s="19" t="s">
        <v>3573</v>
      </c>
      <c r="M183" s="19" t="s">
        <v>3574</v>
      </c>
      <c r="N183" s="19" t="s">
        <v>3567</v>
      </c>
      <c r="O183" s="19" t="s">
        <v>367</v>
      </c>
      <c r="P183" s="19" t="s">
        <v>368</v>
      </c>
      <c r="Q183" s="46">
        <v>320</v>
      </c>
      <c r="R183" s="19" t="s">
        <v>1544</v>
      </c>
      <c r="S183" s="19" t="s">
        <v>2088</v>
      </c>
      <c r="T183" s="19" t="s">
        <v>2089</v>
      </c>
      <c r="U183" s="19" t="s">
        <v>2090</v>
      </c>
      <c r="V183" s="19" t="s">
        <v>2091</v>
      </c>
      <c r="W183" s="19" t="s">
        <v>2092</v>
      </c>
      <c r="X183" s="19" t="s">
        <v>2093</v>
      </c>
      <c r="Y183" s="19" t="s">
        <v>2094</v>
      </c>
      <c r="Z183" s="19" t="s">
        <v>2095</v>
      </c>
      <c r="AA183" s="46">
        <v>130</v>
      </c>
      <c r="AB183" s="19" t="s">
        <v>472</v>
      </c>
      <c r="AC183" s="19" t="s">
        <v>94</v>
      </c>
      <c r="AD183" s="19" t="s">
        <v>2096</v>
      </c>
      <c r="AE183" s="19" t="s">
        <v>2097</v>
      </c>
      <c r="AF183" s="19" t="s">
        <v>1719</v>
      </c>
      <c r="AG183" s="19" t="s">
        <v>2098</v>
      </c>
      <c r="AH183" s="19" t="s">
        <v>1502</v>
      </c>
      <c r="AI183" s="19" t="s">
        <v>2099</v>
      </c>
      <c r="AJ183" s="45">
        <v>0</v>
      </c>
      <c r="AK183" s="45">
        <v>0</v>
      </c>
      <c r="AL183" s="19" t="s">
        <v>1501</v>
      </c>
      <c r="AM183" s="46">
        <v>23595</v>
      </c>
      <c r="AN183" s="46">
        <v>16040</v>
      </c>
      <c r="AO183" s="46">
        <v>7555</v>
      </c>
      <c r="AP183" s="45">
        <v>172.8</v>
      </c>
      <c r="AQ183" s="45"/>
      <c r="AR183" s="45" t="str">
        <f>IFERROR(VLOOKUP(AB183,'Pedidos marco'!$A$1:$D$10000,4,0)," ")</f>
        <v xml:space="preserve"> </v>
      </c>
      <c r="AS183" s="45">
        <f t="shared" si="14"/>
        <v>2</v>
      </c>
      <c r="AT183" s="45" t="str">
        <f t="shared" si="15"/>
        <v>02</v>
      </c>
      <c r="AU183" s="47">
        <v>16</v>
      </c>
      <c r="AV183" s="19" t="str">
        <f t="shared" si="16"/>
        <v>04 April</v>
      </c>
      <c r="AW183" s="19">
        <f t="shared" si="17"/>
        <v>0.54</v>
      </c>
      <c r="AX183" s="19">
        <f t="shared" si="18"/>
        <v>10.8</v>
      </c>
      <c r="AY183" s="19" t="e">
        <f>VLOOKUP(AG183,Cías!$A$1:$E$10000,5,0)</f>
        <v>#N/A</v>
      </c>
      <c r="AZ183" s="19" t="str">
        <f t="shared" si="19"/>
        <v>1013241</v>
      </c>
      <c r="BA183" s="19" t="str">
        <f t="shared" si="20"/>
        <v>COMPAÑÍA DE TRANSPORTE DE CARGA PES</v>
      </c>
      <c r="BB183" s="19" t="e">
        <f>VLOOKUP(AG183,Cías!$A$1:$E$10000,3,0)</f>
        <v>#N/A</v>
      </c>
      <c r="BC183" s="19"/>
      <c r="BD183" s="19"/>
      <c r="BE183" s="19"/>
      <c r="BF183" s="19"/>
      <c r="BG183" s="19"/>
      <c r="BH183" s="19"/>
      <c r="BI183" s="19"/>
      <c r="BJ183" s="19"/>
    </row>
    <row r="184" spans="1:62" ht="15" x14ac:dyDescent="0.2">
      <c r="A184" s="19" t="s">
        <v>3575</v>
      </c>
      <c r="B184" s="19" t="s">
        <v>1479</v>
      </c>
      <c r="C184" s="43">
        <v>44653</v>
      </c>
      <c r="D184" s="44">
        <v>0.29097222222222002</v>
      </c>
      <c r="E184" s="19" t="s">
        <v>3576</v>
      </c>
      <c r="F184" s="19" t="s">
        <v>3577</v>
      </c>
      <c r="G184" s="19" t="s">
        <v>3578</v>
      </c>
      <c r="H184" s="45">
        <v>4332.04</v>
      </c>
      <c r="I184" s="45">
        <v>4857.1099999999997</v>
      </c>
      <c r="J184" s="19" t="s">
        <v>1560</v>
      </c>
      <c r="K184" s="19" t="s">
        <v>2253</v>
      </c>
      <c r="L184" s="19" t="s">
        <v>3579</v>
      </c>
      <c r="M184" s="19" t="s">
        <v>3580</v>
      </c>
      <c r="N184" s="19" t="s">
        <v>3575</v>
      </c>
      <c r="O184" s="19" t="s">
        <v>367</v>
      </c>
      <c r="P184" s="19" t="s">
        <v>368</v>
      </c>
      <c r="Q184" s="46">
        <v>660</v>
      </c>
      <c r="R184" s="19" t="s">
        <v>1544</v>
      </c>
      <c r="S184" s="19" t="s">
        <v>2256</v>
      </c>
      <c r="T184" s="19" t="s">
        <v>31</v>
      </c>
      <c r="U184" s="19" t="s">
        <v>2257</v>
      </c>
      <c r="V184" s="19" t="s">
        <v>2258</v>
      </c>
      <c r="W184" s="19" t="s">
        <v>1586</v>
      </c>
      <c r="X184" s="19" t="s">
        <v>2259</v>
      </c>
      <c r="Y184" s="19" t="s">
        <v>1588</v>
      </c>
      <c r="Z184" s="19" t="s">
        <v>1589</v>
      </c>
      <c r="AA184" s="46">
        <v>250</v>
      </c>
      <c r="AB184" s="19" t="s">
        <v>442</v>
      </c>
      <c r="AC184" s="19" t="s">
        <v>31</v>
      </c>
      <c r="AD184" s="19" t="s">
        <v>3581</v>
      </c>
      <c r="AE184" s="19" t="s">
        <v>1481</v>
      </c>
      <c r="AF184" s="19" t="s">
        <v>1592</v>
      </c>
      <c r="AG184" s="19" t="s">
        <v>3582</v>
      </c>
      <c r="AH184" s="19" t="s">
        <v>1499</v>
      </c>
      <c r="AI184" s="19" t="s">
        <v>1500</v>
      </c>
      <c r="AJ184" s="45">
        <v>0</v>
      </c>
      <c r="AK184" s="45">
        <v>0</v>
      </c>
      <c r="AL184" s="19" t="s">
        <v>1501</v>
      </c>
      <c r="AM184" s="46">
        <v>50820</v>
      </c>
      <c r="AN184" s="46">
        <v>33040</v>
      </c>
      <c r="AO184" s="46">
        <v>17780</v>
      </c>
      <c r="AP184" s="45">
        <v>594</v>
      </c>
      <c r="AQ184" s="45"/>
      <c r="AR184" s="45" t="str">
        <f>IFERROR(VLOOKUP(AB184,'Pedidos marco'!$A$1:$D$10000,4,0)," ")</f>
        <v xml:space="preserve"> </v>
      </c>
      <c r="AS184" s="45">
        <f t="shared" si="14"/>
        <v>2</v>
      </c>
      <c r="AT184" s="45" t="str">
        <f t="shared" si="15"/>
        <v>02</v>
      </c>
      <c r="AU184" s="47">
        <v>33</v>
      </c>
      <c r="AV184" s="19" t="str">
        <f t="shared" si="16"/>
        <v>04 April</v>
      </c>
      <c r="AW184" s="19">
        <f t="shared" si="17"/>
        <v>0.9</v>
      </c>
      <c r="AX184" s="19">
        <f t="shared" si="18"/>
        <v>18</v>
      </c>
      <c r="AY184" s="19" t="e">
        <f>VLOOKUP(AG184,Cías!$A$1:$E$10000,5,0)</f>
        <v>#N/A</v>
      </c>
      <c r="AZ184" s="19" t="str">
        <f t="shared" si="19"/>
        <v>1021138</v>
      </c>
      <c r="BA184" s="19" t="str">
        <f t="shared" si="20"/>
        <v>ARCOS MENDOZA LUIS EDUARDO</v>
      </c>
      <c r="BB184" s="19" t="e">
        <f>VLOOKUP(AG184,Cías!$A$1:$E$10000,3,0)</f>
        <v>#N/A</v>
      </c>
      <c r="BC184" s="19"/>
      <c r="BD184" s="19"/>
      <c r="BE184" s="19"/>
      <c r="BF184" s="19"/>
      <c r="BG184" s="19"/>
      <c r="BH184" s="19"/>
      <c r="BI184" s="19"/>
      <c r="BJ184" s="19"/>
    </row>
    <row r="185" spans="1:62" ht="15" x14ac:dyDescent="0.2">
      <c r="A185" s="19" t="s">
        <v>3583</v>
      </c>
      <c r="B185" s="19" t="s">
        <v>1479</v>
      </c>
      <c r="C185" s="43">
        <v>44653</v>
      </c>
      <c r="D185" s="44">
        <v>0.31736111111110998</v>
      </c>
      <c r="E185" s="19" t="s">
        <v>3584</v>
      </c>
      <c r="F185" s="19" t="s">
        <v>3585</v>
      </c>
      <c r="G185" s="19" t="s">
        <v>3586</v>
      </c>
      <c r="H185" s="45">
        <v>3877.66</v>
      </c>
      <c r="I185" s="45">
        <v>4347.66</v>
      </c>
      <c r="J185" s="19" t="s">
        <v>1560</v>
      </c>
      <c r="K185" s="19" t="s">
        <v>3587</v>
      </c>
      <c r="L185" s="19" t="s">
        <v>3588</v>
      </c>
      <c r="M185" s="19" t="s">
        <v>3589</v>
      </c>
      <c r="N185" s="19" t="s">
        <v>3583</v>
      </c>
      <c r="O185" s="19" t="s">
        <v>2057</v>
      </c>
      <c r="P185" s="19" t="s">
        <v>2058</v>
      </c>
      <c r="Q185" s="46">
        <v>30.78</v>
      </c>
      <c r="R185" s="19" t="s">
        <v>1488</v>
      </c>
      <c r="S185" s="19" t="s">
        <v>1898</v>
      </c>
      <c r="T185" s="19" t="s">
        <v>1899</v>
      </c>
      <c r="U185" s="19" t="s">
        <v>3590</v>
      </c>
      <c r="V185" s="19" t="s">
        <v>3591</v>
      </c>
      <c r="W185" s="19" t="s">
        <v>1548</v>
      </c>
      <c r="X185" s="19" t="s">
        <v>3592</v>
      </c>
      <c r="Y185" s="19" t="s">
        <v>1684</v>
      </c>
      <c r="Z185" s="19" t="s">
        <v>1685</v>
      </c>
      <c r="AA185" s="46">
        <v>198</v>
      </c>
      <c r="AB185" s="19" t="s">
        <v>525</v>
      </c>
      <c r="AC185" s="19" t="s">
        <v>202</v>
      </c>
      <c r="AD185" s="19" t="s">
        <v>3593</v>
      </c>
      <c r="AE185" s="19" t="s">
        <v>3594</v>
      </c>
      <c r="AF185" s="19" t="s">
        <v>1497</v>
      </c>
      <c r="AG185" s="19" t="s">
        <v>3595</v>
      </c>
      <c r="AH185" s="19" t="s">
        <v>1499</v>
      </c>
      <c r="AI185" s="19" t="s">
        <v>1500</v>
      </c>
      <c r="AJ185" s="45">
        <v>0</v>
      </c>
      <c r="AK185" s="45">
        <v>0</v>
      </c>
      <c r="AL185" s="19" t="s">
        <v>1501</v>
      </c>
      <c r="AM185" s="46">
        <v>48200</v>
      </c>
      <c r="AN185" s="46">
        <v>30780</v>
      </c>
      <c r="AO185" s="46">
        <v>17420</v>
      </c>
      <c r="AP185" s="45">
        <v>501.71</v>
      </c>
      <c r="AQ185" s="45"/>
      <c r="AR185" s="45" t="str">
        <f>IFERROR(VLOOKUP(AB185,'Pedidos marco'!$A$1:$D$10000,4,0)," ")</f>
        <v xml:space="preserve"> </v>
      </c>
      <c r="AS185" s="45">
        <f t="shared" si="14"/>
        <v>2</v>
      </c>
      <c r="AT185" s="45" t="str">
        <f t="shared" si="15"/>
        <v>02</v>
      </c>
      <c r="AU185" s="47">
        <v>30.78</v>
      </c>
      <c r="AV185" s="19" t="str">
        <f t="shared" si="16"/>
        <v>04 April</v>
      </c>
      <c r="AW185" s="19">
        <f t="shared" si="17"/>
        <v>16.299870045484081</v>
      </c>
      <c r="AX185" s="19">
        <f t="shared" si="18"/>
        <v>16.299870045484081</v>
      </c>
      <c r="AY185" s="19" t="e">
        <f>VLOOKUP(AG185,Cías!$A$1:$E$10000,5,0)</f>
        <v>#N/A</v>
      </c>
      <c r="AZ185" s="19" t="str">
        <f t="shared" si="19"/>
        <v>1017066</v>
      </c>
      <c r="BA185" s="19" t="str">
        <f t="shared" si="20"/>
        <v>MISE MISE NESTOR SALOMON</v>
      </c>
      <c r="BB185" s="19" t="e">
        <f>VLOOKUP(AG185,Cías!$A$1:$E$10000,3,0)</f>
        <v>#N/A</v>
      </c>
      <c r="BC185" s="19"/>
      <c r="BD185" s="19"/>
      <c r="BE185" s="19"/>
      <c r="BF185" s="19"/>
      <c r="BG185" s="19"/>
      <c r="BH185" s="19"/>
      <c r="BI185" s="19"/>
      <c r="BJ185" s="19"/>
    </row>
    <row r="186" spans="1:62" ht="15" x14ac:dyDescent="0.2">
      <c r="A186" s="19" t="s">
        <v>3596</v>
      </c>
      <c r="B186" s="19" t="s">
        <v>1479</v>
      </c>
      <c r="C186" s="43">
        <v>44653</v>
      </c>
      <c r="D186" s="44">
        <v>0.32500000000000001</v>
      </c>
      <c r="E186" s="19" t="s">
        <v>3597</v>
      </c>
      <c r="F186" s="19" t="s">
        <v>3598</v>
      </c>
      <c r="G186" s="19" t="s">
        <v>3599</v>
      </c>
      <c r="H186" s="45">
        <v>3035.46</v>
      </c>
      <c r="I186" s="45">
        <v>3403.38</v>
      </c>
      <c r="J186" s="19" t="s">
        <v>1560</v>
      </c>
      <c r="K186" s="19" t="s">
        <v>3600</v>
      </c>
      <c r="L186" s="19" t="s">
        <v>3601</v>
      </c>
      <c r="M186" s="19" t="s">
        <v>3602</v>
      </c>
      <c r="N186" s="19" t="s">
        <v>3596</v>
      </c>
      <c r="O186" s="19" t="s">
        <v>1486</v>
      </c>
      <c r="P186" s="19" t="s">
        <v>1487</v>
      </c>
      <c r="Q186" s="46">
        <v>32.049999999999997</v>
      </c>
      <c r="R186" s="19" t="s">
        <v>1488</v>
      </c>
      <c r="S186" s="19" t="s">
        <v>3603</v>
      </c>
      <c r="T186" s="19" t="s">
        <v>3604</v>
      </c>
      <c r="U186" s="19" t="s">
        <v>3605</v>
      </c>
      <c r="V186" s="19" t="s">
        <v>3606</v>
      </c>
      <c r="W186" s="19" t="s">
        <v>3607</v>
      </c>
      <c r="X186" s="19" t="s">
        <v>3608</v>
      </c>
      <c r="Y186" s="19" t="s">
        <v>3609</v>
      </c>
      <c r="Z186" s="19" t="s">
        <v>3610</v>
      </c>
      <c r="AA186" s="46">
        <v>481</v>
      </c>
      <c r="AB186" s="19" t="s">
        <v>3611</v>
      </c>
      <c r="AC186" s="19" t="s">
        <v>2385</v>
      </c>
      <c r="AD186" s="19" t="s">
        <v>3612</v>
      </c>
      <c r="AE186" s="19" t="s">
        <v>3613</v>
      </c>
      <c r="AF186" s="19" t="s">
        <v>1497</v>
      </c>
      <c r="AG186" s="19" t="s">
        <v>3614</v>
      </c>
      <c r="AH186" s="19" t="s">
        <v>1499</v>
      </c>
      <c r="AI186" s="19" t="s">
        <v>1500</v>
      </c>
      <c r="AJ186" s="45">
        <v>0</v>
      </c>
      <c r="AK186" s="45">
        <v>0</v>
      </c>
      <c r="AL186" s="19" t="s">
        <v>1517</v>
      </c>
      <c r="AM186" s="46">
        <v>49710</v>
      </c>
      <c r="AN186" s="46">
        <v>32050</v>
      </c>
      <c r="AO186" s="46">
        <v>17660</v>
      </c>
      <c r="AP186" s="45">
        <v>0</v>
      </c>
      <c r="AQ186" s="45"/>
      <c r="AR186" s="45" t="str">
        <f>IFERROR(VLOOKUP(AB186,'Pedidos marco'!$A$1:$D$10000,4,0)," ")</f>
        <v xml:space="preserve"> </v>
      </c>
      <c r="AS186" s="45">
        <f t="shared" si="14"/>
        <v>2</v>
      </c>
      <c r="AT186" s="45" t="str">
        <f t="shared" si="15"/>
        <v>02</v>
      </c>
      <c r="AU186" s="47">
        <v>32.049999999999997</v>
      </c>
      <c r="AV186" s="19" t="str">
        <f t="shared" si="16"/>
        <v>04 April</v>
      </c>
      <c r="AW186" s="19">
        <f t="shared" si="17"/>
        <v>0</v>
      </c>
      <c r="AX186" s="19">
        <f t="shared" si="18"/>
        <v>0</v>
      </c>
      <c r="AY186" s="19" t="e">
        <f>VLOOKUP(AG186,Cías!$A$1:$E$10000,5,0)</f>
        <v>#N/A</v>
      </c>
      <c r="AZ186" s="19" t="str">
        <f t="shared" si="19"/>
        <v>1014414</v>
      </c>
      <c r="BA186" s="19" t="str">
        <f t="shared" si="20"/>
        <v>JEREZ ROMERO MARCO VINICIO</v>
      </c>
      <c r="BB186" s="19" t="e">
        <f>VLOOKUP(AG186,Cías!$A$1:$E$10000,3,0)</f>
        <v>#N/A</v>
      </c>
      <c r="BC186" s="19"/>
      <c r="BD186" s="19"/>
      <c r="BE186" s="19"/>
      <c r="BF186" s="19"/>
      <c r="BG186" s="19"/>
      <c r="BH186" s="19"/>
      <c r="BI186" s="19"/>
      <c r="BJ186" s="19"/>
    </row>
    <row r="187" spans="1:62" ht="15" x14ac:dyDescent="0.2">
      <c r="A187" s="19" t="s">
        <v>3615</v>
      </c>
      <c r="B187" s="19" t="s">
        <v>1479</v>
      </c>
      <c r="C187" s="43">
        <v>44653</v>
      </c>
      <c r="D187" s="44">
        <v>0.34791666666666998</v>
      </c>
      <c r="E187" s="19" t="s">
        <v>3616</v>
      </c>
      <c r="F187" s="19" t="s">
        <v>3617</v>
      </c>
      <c r="G187" s="19" t="s">
        <v>3618</v>
      </c>
      <c r="H187" s="45">
        <v>2301.35</v>
      </c>
      <c r="I187" s="45">
        <v>2580.29</v>
      </c>
      <c r="J187" s="19" t="s">
        <v>1560</v>
      </c>
      <c r="K187" s="19" t="s">
        <v>3619</v>
      </c>
      <c r="L187" s="19" t="s">
        <v>3620</v>
      </c>
      <c r="M187" s="19" t="s">
        <v>3621</v>
      </c>
      <c r="N187" s="19" t="s">
        <v>3615</v>
      </c>
      <c r="O187" s="19" t="s">
        <v>371</v>
      </c>
      <c r="P187" s="19" t="s">
        <v>372</v>
      </c>
      <c r="Q187" s="46">
        <v>360</v>
      </c>
      <c r="R187" s="19" t="s">
        <v>1544</v>
      </c>
      <c r="S187" s="19" t="s">
        <v>1754</v>
      </c>
      <c r="T187" s="19" t="s">
        <v>104</v>
      </c>
      <c r="U187" s="19" t="s">
        <v>1755</v>
      </c>
      <c r="V187" s="19" t="s">
        <v>1756</v>
      </c>
      <c r="W187" s="19" t="s">
        <v>1757</v>
      </c>
      <c r="X187" s="19" t="s">
        <v>1758</v>
      </c>
      <c r="Y187" s="19" t="s">
        <v>1759</v>
      </c>
      <c r="Z187" s="19" t="s">
        <v>1760</v>
      </c>
      <c r="AA187" s="46">
        <v>218</v>
      </c>
      <c r="AB187" s="19" t="s">
        <v>571</v>
      </c>
      <c r="AC187" s="19" t="s">
        <v>295</v>
      </c>
      <c r="AD187" s="19" t="s">
        <v>3622</v>
      </c>
      <c r="AE187" s="19" t="s">
        <v>3623</v>
      </c>
      <c r="AF187" s="19" t="s">
        <v>1554</v>
      </c>
      <c r="AG187" s="19" t="s">
        <v>3624</v>
      </c>
      <c r="AH187" s="19" t="s">
        <v>1499</v>
      </c>
      <c r="AI187" s="19" t="s">
        <v>1500</v>
      </c>
      <c r="AJ187" s="45">
        <v>0</v>
      </c>
      <c r="AK187" s="45">
        <v>0</v>
      </c>
      <c r="AL187" s="19" t="s">
        <v>1501</v>
      </c>
      <c r="AM187" s="46">
        <v>26800</v>
      </c>
      <c r="AN187" s="46">
        <v>18040</v>
      </c>
      <c r="AO187" s="46">
        <v>8760</v>
      </c>
      <c r="AP187" s="45">
        <v>273.60000000000002</v>
      </c>
      <c r="AQ187" s="45"/>
      <c r="AR187" s="45" t="str">
        <f>IFERROR(VLOOKUP(AB187,'Pedidos marco'!$A$1:$D$10000,4,0)," ")</f>
        <v xml:space="preserve"> </v>
      </c>
      <c r="AS187" s="45">
        <f t="shared" si="14"/>
        <v>2</v>
      </c>
      <c r="AT187" s="45" t="str">
        <f t="shared" si="15"/>
        <v>02</v>
      </c>
      <c r="AU187" s="47">
        <v>18</v>
      </c>
      <c r="AV187" s="19" t="str">
        <f t="shared" si="16"/>
        <v>04 April</v>
      </c>
      <c r="AW187" s="19">
        <f t="shared" si="17"/>
        <v>0.76</v>
      </c>
      <c r="AX187" s="19">
        <f t="shared" si="18"/>
        <v>15.200000000000001</v>
      </c>
      <c r="AY187" s="19" t="e">
        <f>VLOOKUP(AG187,Cías!$A$1:$E$10000,5,0)</f>
        <v>#N/A</v>
      </c>
      <c r="AZ187" s="19" t="str">
        <f t="shared" si="19"/>
        <v>1014100</v>
      </c>
      <c r="BA187" s="19" t="str">
        <f t="shared" si="20"/>
        <v>SIGUENZA PARRA FROILAN ALEJANDRO</v>
      </c>
      <c r="BB187" s="19" t="e">
        <f>VLOOKUP(AG187,Cías!$A$1:$E$10000,3,0)</f>
        <v>#N/A</v>
      </c>
      <c r="BC187" s="19"/>
      <c r="BD187" s="19"/>
      <c r="BE187" s="19"/>
      <c r="BF187" s="19"/>
      <c r="BG187" s="19"/>
      <c r="BH187" s="19"/>
      <c r="BI187" s="19"/>
      <c r="BJ187" s="19"/>
    </row>
    <row r="188" spans="1:62" ht="15" x14ac:dyDescent="0.2">
      <c r="A188" s="19" t="s">
        <v>3625</v>
      </c>
      <c r="B188" s="19" t="s">
        <v>1479</v>
      </c>
      <c r="C188" s="43">
        <v>44653</v>
      </c>
      <c r="D188" s="44">
        <v>0.36597222222221998</v>
      </c>
      <c r="E188" s="19" t="s">
        <v>3626</v>
      </c>
      <c r="F188" s="19" t="s">
        <v>3627</v>
      </c>
      <c r="G188" s="19" t="s">
        <v>3628</v>
      </c>
      <c r="H188" s="45">
        <v>2440.8000000000002</v>
      </c>
      <c r="I188" s="45">
        <v>2736.64</v>
      </c>
      <c r="J188" s="19" t="s">
        <v>1560</v>
      </c>
      <c r="K188" s="19" t="s">
        <v>3629</v>
      </c>
      <c r="L188" s="19" t="s">
        <v>3630</v>
      </c>
      <c r="M188" s="19" t="s">
        <v>3631</v>
      </c>
      <c r="N188" s="19" t="s">
        <v>3625</v>
      </c>
      <c r="O188" s="19" t="s">
        <v>1641</v>
      </c>
      <c r="P188" s="19" t="s">
        <v>1642</v>
      </c>
      <c r="Q188" s="46">
        <v>360</v>
      </c>
      <c r="R188" s="19" t="s">
        <v>1544</v>
      </c>
      <c r="S188" s="19" t="s">
        <v>3632</v>
      </c>
      <c r="T188" s="19" t="s">
        <v>3633</v>
      </c>
      <c r="U188" s="19" t="s">
        <v>3634</v>
      </c>
      <c r="V188" s="19" t="s">
        <v>3635</v>
      </c>
      <c r="W188" s="19" t="s">
        <v>3636</v>
      </c>
      <c r="X188" s="19" t="s">
        <v>3637</v>
      </c>
      <c r="Y188" s="19" t="s">
        <v>3638</v>
      </c>
      <c r="Z188" s="19" t="s">
        <v>3639</v>
      </c>
      <c r="AA188" s="46">
        <v>347</v>
      </c>
      <c r="AB188" s="19" t="s">
        <v>518</v>
      </c>
      <c r="AC188" s="19" t="s">
        <v>189</v>
      </c>
      <c r="AD188" s="19" t="s">
        <v>3640</v>
      </c>
      <c r="AE188" s="19" t="s">
        <v>3641</v>
      </c>
      <c r="AF188" s="19" t="s">
        <v>1554</v>
      </c>
      <c r="AG188" s="19" t="s">
        <v>3642</v>
      </c>
      <c r="AH188" s="19" t="s">
        <v>1499</v>
      </c>
      <c r="AI188" s="19" t="s">
        <v>1500</v>
      </c>
      <c r="AJ188" s="45">
        <v>0</v>
      </c>
      <c r="AK188" s="45">
        <v>0</v>
      </c>
      <c r="AL188" s="19" t="s">
        <v>1501</v>
      </c>
      <c r="AM188" s="46">
        <v>27180</v>
      </c>
      <c r="AN188" s="46">
        <v>18000</v>
      </c>
      <c r="AO188" s="46">
        <v>9180</v>
      </c>
      <c r="AP188" s="45">
        <v>342</v>
      </c>
      <c r="AQ188" s="45"/>
      <c r="AR188" s="45" t="str">
        <f>IFERROR(VLOOKUP(AB188,'Pedidos marco'!$A$1:$D$10000,4,0)," ")</f>
        <v xml:space="preserve"> </v>
      </c>
      <c r="AS188" s="45">
        <f t="shared" si="14"/>
        <v>2</v>
      </c>
      <c r="AT188" s="45" t="str">
        <f t="shared" si="15"/>
        <v>02</v>
      </c>
      <c r="AU188" s="47">
        <v>18</v>
      </c>
      <c r="AV188" s="19" t="str">
        <f t="shared" si="16"/>
        <v>04 April</v>
      </c>
      <c r="AW188" s="19">
        <f t="shared" si="17"/>
        <v>0.95</v>
      </c>
      <c r="AX188" s="19">
        <f t="shared" si="18"/>
        <v>19</v>
      </c>
      <c r="AY188" s="19" t="e">
        <f>VLOOKUP(AG188,Cías!$A$1:$E$10000,5,0)</f>
        <v>#N/A</v>
      </c>
      <c r="AZ188" s="19" t="str">
        <f t="shared" si="19"/>
        <v>10003460</v>
      </c>
      <c r="BA188" s="19" t="str">
        <f t="shared" si="20"/>
        <v>MALDONADO LASSO WILZON GUIDO</v>
      </c>
      <c r="BB188" s="19" t="e">
        <f>VLOOKUP(AG188,Cías!$A$1:$E$10000,3,0)</f>
        <v>#N/A</v>
      </c>
      <c r="BC188" s="19"/>
      <c r="BD188" s="19"/>
      <c r="BE188" s="19"/>
      <c r="BF188" s="19"/>
      <c r="BG188" s="19"/>
      <c r="BH188" s="19"/>
      <c r="BI188" s="19"/>
      <c r="BJ188" s="19"/>
    </row>
    <row r="189" spans="1:62" ht="15" x14ac:dyDescent="0.2">
      <c r="A189" s="19" t="s">
        <v>3643</v>
      </c>
      <c r="B189" s="19" t="s">
        <v>1479</v>
      </c>
      <c r="C189" s="43">
        <v>44653</v>
      </c>
      <c r="D189" s="44">
        <v>0.375</v>
      </c>
      <c r="E189" s="19" t="s">
        <v>3644</v>
      </c>
      <c r="F189" s="19" t="s">
        <v>3645</v>
      </c>
      <c r="G189" s="19" t="s">
        <v>3646</v>
      </c>
      <c r="H189" s="45">
        <v>3312.14</v>
      </c>
      <c r="I189" s="45">
        <v>3713.6</v>
      </c>
      <c r="J189" s="19" t="s">
        <v>1560</v>
      </c>
      <c r="K189" s="19" t="s">
        <v>3647</v>
      </c>
      <c r="L189" s="19" t="s">
        <v>3648</v>
      </c>
      <c r="M189" s="19" t="s">
        <v>3649</v>
      </c>
      <c r="N189" s="19" t="s">
        <v>3643</v>
      </c>
      <c r="O189" s="19" t="s">
        <v>371</v>
      </c>
      <c r="P189" s="19" t="s">
        <v>372</v>
      </c>
      <c r="Q189" s="46">
        <v>480</v>
      </c>
      <c r="R189" s="19" t="s">
        <v>1544</v>
      </c>
      <c r="S189" s="19" t="s">
        <v>3650</v>
      </c>
      <c r="T189" s="19" t="s">
        <v>3651</v>
      </c>
      <c r="U189" s="19" t="s">
        <v>3652</v>
      </c>
      <c r="V189" s="19" t="s">
        <v>3653</v>
      </c>
      <c r="W189" s="19" t="s">
        <v>1865</v>
      </c>
      <c r="X189" s="19" t="s">
        <v>3654</v>
      </c>
      <c r="Y189" s="19" t="s">
        <v>1867</v>
      </c>
      <c r="Z189" s="19" t="s">
        <v>1868</v>
      </c>
      <c r="AA189" s="46">
        <v>30</v>
      </c>
      <c r="AB189" s="19" t="s">
        <v>558</v>
      </c>
      <c r="AC189" s="19" t="s">
        <v>270</v>
      </c>
      <c r="AD189" s="19" t="s">
        <v>3655</v>
      </c>
      <c r="AE189" s="19" t="s">
        <v>3656</v>
      </c>
      <c r="AF189" s="19" t="s">
        <v>1719</v>
      </c>
      <c r="AG189" s="19" t="s">
        <v>3657</v>
      </c>
      <c r="AH189" s="19" t="s">
        <v>1594</v>
      </c>
      <c r="AI189" s="19" t="s">
        <v>1595</v>
      </c>
      <c r="AJ189" s="45">
        <v>0.05</v>
      </c>
      <c r="AK189" s="45">
        <v>24</v>
      </c>
      <c r="AL189" s="19" t="s">
        <v>1501</v>
      </c>
      <c r="AM189" s="46">
        <v>40350</v>
      </c>
      <c r="AN189" s="46">
        <v>24050</v>
      </c>
      <c r="AO189" s="46">
        <v>16300</v>
      </c>
      <c r="AP189" s="45">
        <v>91.2</v>
      </c>
      <c r="AQ189" s="45"/>
      <c r="AR189" s="45" t="str">
        <f>IFERROR(VLOOKUP(AB189,'Pedidos marco'!$A$1:$D$10000,4,0)," ")</f>
        <v xml:space="preserve"> </v>
      </c>
      <c r="AS189" s="45">
        <f t="shared" si="14"/>
        <v>2</v>
      </c>
      <c r="AT189" s="45" t="str">
        <f t="shared" si="15"/>
        <v>02</v>
      </c>
      <c r="AU189" s="47">
        <v>24</v>
      </c>
      <c r="AV189" s="19" t="str">
        <f t="shared" si="16"/>
        <v>04 April</v>
      </c>
      <c r="AW189" s="19">
        <f t="shared" si="17"/>
        <v>0.19</v>
      </c>
      <c r="AX189" s="19">
        <f t="shared" si="18"/>
        <v>3.8000000000000003</v>
      </c>
      <c r="AY189" s="19" t="e">
        <f>VLOOKUP(AG189,Cías!$A$1:$E$10000,5,0)</f>
        <v>#N/A</v>
      </c>
      <c r="AZ189" s="19" t="str">
        <f t="shared" si="19"/>
        <v>1013538</v>
      </c>
      <c r="BA189" s="19" t="str">
        <f t="shared" si="20"/>
        <v>ROSERO TAFUR JOSE STALIN</v>
      </c>
      <c r="BB189" s="19" t="e">
        <f>VLOOKUP(AG189,Cías!$A$1:$E$10000,3,0)</f>
        <v>#N/A</v>
      </c>
      <c r="BC189" s="19"/>
      <c r="BD189" s="19"/>
      <c r="BE189" s="19"/>
      <c r="BF189" s="19"/>
      <c r="BG189" s="19"/>
      <c r="BH189" s="19"/>
      <c r="BI189" s="19"/>
      <c r="BJ189" s="19"/>
    </row>
    <row r="190" spans="1:62" ht="15" x14ac:dyDescent="0.2">
      <c r="A190" s="19" t="s">
        <v>3658</v>
      </c>
      <c r="B190" s="19" t="s">
        <v>1479</v>
      </c>
      <c r="C190" s="43">
        <v>44653</v>
      </c>
      <c r="D190" s="44">
        <v>0.37847222222221999</v>
      </c>
      <c r="E190" s="19" t="s">
        <v>3659</v>
      </c>
      <c r="F190" s="19" t="s">
        <v>3660</v>
      </c>
      <c r="G190" s="19" t="s">
        <v>3661</v>
      </c>
      <c r="H190" s="45">
        <v>2192.4</v>
      </c>
      <c r="I190" s="45">
        <v>2458.14</v>
      </c>
      <c r="J190" s="19" t="s">
        <v>1560</v>
      </c>
      <c r="K190" s="19" t="s">
        <v>3662</v>
      </c>
      <c r="L190" s="19" t="s">
        <v>3663</v>
      </c>
      <c r="M190" s="19" t="s">
        <v>3664</v>
      </c>
      <c r="N190" s="19" t="s">
        <v>3658</v>
      </c>
      <c r="O190" s="19" t="s">
        <v>1641</v>
      </c>
      <c r="P190" s="19" t="s">
        <v>1642</v>
      </c>
      <c r="Q190" s="46">
        <v>360</v>
      </c>
      <c r="R190" s="19" t="s">
        <v>1544</v>
      </c>
      <c r="S190" s="19" t="s">
        <v>1736</v>
      </c>
      <c r="T190" s="19" t="s">
        <v>1737</v>
      </c>
      <c r="U190" s="19" t="s">
        <v>3665</v>
      </c>
      <c r="V190" s="19" t="s">
        <v>3666</v>
      </c>
      <c r="W190" s="19" t="s">
        <v>1492</v>
      </c>
      <c r="X190" s="19" t="s">
        <v>3667</v>
      </c>
      <c r="Y190" s="19" t="s">
        <v>1494</v>
      </c>
      <c r="Z190" s="19" t="s">
        <v>1495</v>
      </c>
      <c r="AA190" s="46">
        <v>247</v>
      </c>
      <c r="AB190" s="19" t="s">
        <v>511</v>
      </c>
      <c r="AC190" s="19" t="s">
        <v>171</v>
      </c>
      <c r="AD190" s="19" t="s">
        <v>2543</v>
      </c>
      <c r="AE190" s="19" t="s">
        <v>2544</v>
      </c>
      <c r="AF190" s="19" t="s">
        <v>1554</v>
      </c>
      <c r="AG190" s="19" t="s">
        <v>2545</v>
      </c>
      <c r="AH190" s="19" t="s">
        <v>1499</v>
      </c>
      <c r="AI190" s="19" t="s">
        <v>1500</v>
      </c>
      <c r="AJ190" s="45">
        <v>0</v>
      </c>
      <c r="AK190" s="45">
        <v>0</v>
      </c>
      <c r="AL190" s="19" t="s">
        <v>1501</v>
      </c>
      <c r="AM190" s="46">
        <v>27050</v>
      </c>
      <c r="AN190" s="46">
        <v>18000</v>
      </c>
      <c r="AO190" s="46">
        <v>9050</v>
      </c>
      <c r="AP190" s="45">
        <v>302.39999999999998</v>
      </c>
      <c r="AQ190" s="45"/>
      <c r="AR190" s="45" t="str">
        <f>IFERROR(VLOOKUP(AB190,'Pedidos marco'!$A$1:$D$10000,4,0)," ")</f>
        <v xml:space="preserve"> </v>
      </c>
      <c r="AS190" s="45">
        <f t="shared" si="14"/>
        <v>2</v>
      </c>
      <c r="AT190" s="45" t="str">
        <f t="shared" si="15"/>
        <v>02</v>
      </c>
      <c r="AU190" s="47">
        <v>18</v>
      </c>
      <c r="AV190" s="19" t="str">
        <f t="shared" si="16"/>
        <v>04 April</v>
      </c>
      <c r="AW190" s="19">
        <f t="shared" si="17"/>
        <v>0.84</v>
      </c>
      <c r="AX190" s="19">
        <f t="shared" si="18"/>
        <v>16.799999999999997</v>
      </c>
      <c r="AY190" s="19" t="e">
        <f>VLOOKUP(AG190,Cías!$A$1:$E$10000,5,0)</f>
        <v>#N/A</v>
      </c>
      <c r="AZ190" s="19" t="str">
        <f t="shared" si="19"/>
        <v>1014289</v>
      </c>
      <c r="BA190" s="19" t="str">
        <f t="shared" si="20"/>
        <v>JACOME ECHEVERRIA PEDRO PAUL</v>
      </c>
      <c r="BB190" s="19" t="e">
        <f>VLOOKUP(AG190,Cías!$A$1:$E$10000,3,0)</f>
        <v>#N/A</v>
      </c>
      <c r="BC190" s="19"/>
      <c r="BD190" s="19"/>
      <c r="BE190" s="19"/>
      <c r="BF190" s="19"/>
      <c r="BG190" s="19"/>
      <c r="BH190" s="19"/>
      <c r="BI190" s="19"/>
      <c r="BJ190" s="19"/>
    </row>
    <row r="191" spans="1:62" ht="15" x14ac:dyDescent="0.2">
      <c r="A191" s="19" t="s">
        <v>3668</v>
      </c>
      <c r="B191" s="19" t="s">
        <v>1479</v>
      </c>
      <c r="C191" s="43">
        <v>44653</v>
      </c>
      <c r="D191" s="44">
        <v>0.38819444444444001</v>
      </c>
      <c r="E191" s="19" t="s">
        <v>3669</v>
      </c>
      <c r="F191" s="19" t="s">
        <v>3670</v>
      </c>
      <c r="G191" s="19" t="s">
        <v>3671</v>
      </c>
      <c r="H191" s="45">
        <v>2350.8000000000002</v>
      </c>
      <c r="I191" s="45">
        <v>2635.74</v>
      </c>
      <c r="J191" s="19" t="s">
        <v>1560</v>
      </c>
      <c r="K191" s="19" t="s">
        <v>3672</v>
      </c>
      <c r="L191" s="19" t="s">
        <v>3673</v>
      </c>
      <c r="M191" s="19" t="s">
        <v>3674</v>
      </c>
      <c r="N191" s="19" t="s">
        <v>3668</v>
      </c>
      <c r="O191" s="19" t="s">
        <v>1603</v>
      </c>
      <c r="P191" s="19" t="s">
        <v>1604</v>
      </c>
      <c r="Q191" s="46">
        <v>360</v>
      </c>
      <c r="R191" s="19" t="s">
        <v>1544</v>
      </c>
      <c r="S191" s="19" t="s">
        <v>3675</v>
      </c>
      <c r="T191" s="19" t="s">
        <v>3676</v>
      </c>
      <c r="U191" s="19" t="s">
        <v>3677</v>
      </c>
      <c r="V191" s="19" t="s">
        <v>3678</v>
      </c>
      <c r="W191" s="19" t="s">
        <v>3679</v>
      </c>
      <c r="X191" s="19" t="s">
        <v>3680</v>
      </c>
      <c r="Y191" s="19" t="s">
        <v>3681</v>
      </c>
      <c r="Z191" s="19" t="s">
        <v>3682</v>
      </c>
      <c r="AA191" s="46">
        <v>446</v>
      </c>
      <c r="AB191" s="19" t="s">
        <v>452</v>
      </c>
      <c r="AC191" s="19" t="s">
        <v>50</v>
      </c>
      <c r="AD191" s="19" t="s">
        <v>1851</v>
      </c>
      <c r="AE191" s="19" t="s">
        <v>1852</v>
      </c>
      <c r="AF191" s="19" t="s">
        <v>1554</v>
      </c>
      <c r="AG191" s="19" t="s">
        <v>1853</v>
      </c>
      <c r="AH191" s="19" t="s">
        <v>1499</v>
      </c>
      <c r="AI191" s="19" t="s">
        <v>1500</v>
      </c>
      <c r="AJ191" s="45">
        <v>0</v>
      </c>
      <c r="AK191" s="45">
        <v>0</v>
      </c>
      <c r="AL191" s="19" t="s">
        <v>1501</v>
      </c>
      <c r="AM191" s="46">
        <v>27060</v>
      </c>
      <c r="AN191" s="46">
        <v>18000</v>
      </c>
      <c r="AO191" s="46">
        <v>9060</v>
      </c>
      <c r="AP191" s="45">
        <v>424.8</v>
      </c>
      <c r="AQ191" s="45"/>
      <c r="AR191" s="45" t="str">
        <f>IFERROR(VLOOKUP(AB191,'Pedidos marco'!$A$1:$D$10000,4,0)," ")</f>
        <v xml:space="preserve"> </v>
      </c>
      <c r="AS191" s="45">
        <f t="shared" si="14"/>
        <v>2</v>
      </c>
      <c r="AT191" s="45" t="str">
        <f t="shared" si="15"/>
        <v>02</v>
      </c>
      <c r="AU191" s="47">
        <v>18</v>
      </c>
      <c r="AV191" s="19" t="str">
        <f t="shared" si="16"/>
        <v>04 April</v>
      </c>
      <c r="AW191" s="19">
        <f t="shared" si="17"/>
        <v>1.18</v>
      </c>
      <c r="AX191" s="19">
        <f t="shared" si="18"/>
        <v>23.6</v>
      </c>
      <c r="AY191" s="19" t="e">
        <f>VLOOKUP(AG191,Cías!$A$1:$E$10000,5,0)</f>
        <v>#N/A</v>
      </c>
      <c r="AZ191" s="19" t="str">
        <f t="shared" si="19"/>
        <v>1014062</v>
      </c>
      <c r="BA191" s="19" t="str">
        <f t="shared" si="20"/>
        <v>BENALCAZAR DE LA CRUZ MILTON PATRIC</v>
      </c>
      <c r="BB191" s="19" t="e">
        <f>VLOOKUP(AG191,Cías!$A$1:$E$10000,3,0)</f>
        <v>#N/A</v>
      </c>
      <c r="BC191" s="19"/>
      <c r="BD191" s="19"/>
      <c r="BE191" s="19"/>
      <c r="BF191" s="19"/>
      <c r="BG191" s="19"/>
      <c r="BH191" s="19"/>
      <c r="BI191" s="19"/>
      <c r="BJ191" s="19"/>
    </row>
    <row r="192" spans="1:62" ht="15" x14ac:dyDescent="0.2">
      <c r="A192" s="19" t="s">
        <v>3683</v>
      </c>
      <c r="B192" s="19" t="s">
        <v>1479</v>
      </c>
      <c r="C192" s="43">
        <v>44653</v>
      </c>
      <c r="D192" s="44">
        <v>0.41111111111110998</v>
      </c>
      <c r="E192" s="19" t="s">
        <v>3684</v>
      </c>
      <c r="F192" s="19" t="s">
        <v>3685</v>
      </c>
      <c r="G192" s="19" t="s">
        <v>3686</v>
      </c>
      <c r="H192" s="45">
        <v>1644</v>
      </c>
      <c r="I192" s="45">
        <v>1843.26</v>
      </c>
      <c r="J192" s="19" t="s">
        <v>2037</v>
      </c>
      <c r="K192" s="19" t="s">
        <v>3687</v>
      </c>
      <c r="L192" s="19" t="s">
        <v>3688</v>
      </c>
      <c r="M192" s="19" t="s">
        <v>3689</v>
      </c>
      <c r="N192" s="19" t="s">
        <v>3683</v>
      </c>
      <c r="O192" s="19" t="s">
        <v>1641</v>
      </c>
      <c r="P192" s="19" t="s">
        <v>1642</v>
      </c>
      <c r="Q192" s="46">
        <v>240</v>
      </c>
      <c r="R192" s="19" t="s">
        <v>1544</v>
      </c>
      <c r="S192" s="19" t="s">
        <v>3690</v>
      </c>
      <c r="T192" s="19" t="s">
        <v>3691</v>
      </c>
      <c r="U192" s="19" t="s">
        <v>3692</v>
      </c>
      <c r="V192" s="19" t="s">
        <v>3693</v>
      </c>
      <c r="W192" s="19" t="s">
        <v>3694</v>
      </c>
      <c r="X192" s="19" t="s">
        <v>3695</v>
      </c>
      <c r="Y192" s="19" t="s">
        <v>3696</v>
      </c>
      <c r="Z192" s="19" t="s">
        <v>3697</v>
      </c>
      <c r="AA192" s="46">
        <v>477</v>
      </c>
      <c r="AB192" s="19" t="s">
        <v>521</v>
      </c>
      <c r="AC192" s="19" t="s">
        <v>194</v>
      </c>
      <c r="AD192" s="19" t="s">
        <v>3698</v>
      </c>
      <c r="AE192" s="19" t="s">
        <v>3699</v>
      </c>
      <c r="AF192" s="19" t="s">
        <v>1719</v>
      </c>
      <c r="AG192" s="19" t="s">
        <v>3700</v>
      </c>
      <c r="AH192" s="19" t="s">
        <v>1499</v>
      </c>
      <c r="AI192" s="19" t="s">
        <v>1500</v>
      </c>
      <c r="AJ192" s="45">
        <v>0</v>
      </c>
      <c r="AK192" s="45">
        <v>0</v>
      </c>
      <c r="AL192" s="19" t="s">
        <v>1501</v>
      </c>
      <c r="AM192" s="46">
        <v>19265</v>
      </c>
      <c r="AN192" s="46">
        <v>12015</v>
      </c>
      <c r="AO192" s="46">
        <v>7250</v>
      </c>
      <c r="AP192" s="45">
        <v>312</v>
      </c>
      <c r="AQ192" s="45"/>
      <c r="AR192" s="45" t="str">
        <f>IFERROR(VLOOKUP(AB192,'Pedidos marco'!$A$1:$D$10000,4,0)," ")</f>
        <v xml:space="preserve"> </v>
      </c>
      <c r="AS192" s="45">
        <f t="shared" si="14"/>
        <v>2</v>
      </c>
      <c r="AT192" s="45" t="str">
        <f t="shared" si="15"/>
        <v>02</v>
      </c>
      <c r="AU192" s="47">
        <v>12</v>
      </c>
      <c r="AV192" s="19" t="str">
        <f t="shared" si="16"/>
        <v>04 April</v>
      </c>
      <c r="AW192" s="19">
        <f t="shared" si="17"/>
        <v>1.3</v>
      </c>
      <c r="AX192" s="19">
        <f t="shared" si="18"/>
        <v>26</v>
      </c>
      <c r="AY192" s="19" t="e">
        <f>VLOOKUP(AG192,Cías!$A$1:$E$10000,5,0)</f>
        <v>#N/A</v>
      </c>
      <c r="AZ192" s="19" t="str">
        <f t="shared" si="19"/>
        <v>1013809</v>
      </c>
      <c r="BA192" s="19" t="str">
        <f t="shared" si="20"/>
        <v>MEDIAVILLA PERUGACHI JULIO MAURICIO</v>
      </c>
      <c r="BB192" s="19" t="e">
        <f>VLOOKUP(AG192,Cías!$A$1:$E$10000,3,0)</f>
        <v>#N/A</v>
      </c>
      <c r="BC192" s="19"/>
      <c r="BD192" s="19"/>
      <c r="BE192" s="19"/>
      <c r="BF192" s="19"/>
      <c r="BG192" s="19"/>
      <c r="BH192" s="19"/>
      <c r="BI192" s="19"/>
      <c r="BJ192" s="19"/>
    </row>
    <row r="193" spans="1:62" ht="15" x14ac:dyDescent="0.2">
      <c r="A193" s="19" t="s">
        <v>3683</v>
      </c>
      <c r="B193" s="19" t="s">
        <v>1479</v>
      </c>
      <c r="C193" s="43">
        <v>44653</v>
      </c>
      <c r="D193" s="44">
        <v>0.41111111111110998</v>
      </c>
      <c r="E193" s="19" t="s">
        <v>3701</v>
      </c>
      <c r="F193" s="19" t="s">
        <v>3702</v>
      </c>
      <c r="G193" s="19" t="s">
        <v>3703</v>
      </c>
      <c r="H193" s="45">
        <v>1708.8</v>
      </c>
      <c r="I193" s="45">
        <v>1915.92</v>
      </c>
      <c r="J193" s="19" t="s">
        <v>2037</v>
      </c>
      <c r="K193" s="19" t="s">
        <v>3704</v>
      </c>
      <c r="L193" s="19" t="s">
        <v>3705</v>
      </c>
      <c r="M193" s="19" t="s">
        <v>3706</v>
      </c>
      <c r="N193" s="19" t="s">
        <v>3683</v>
      </c>
      <c r="O193" s="19" t="s">
        <v>1603</v>
      </c>
      <c r="P193" s="19" t="s">
        <v>1604</v>
      </c>
      <c r="Q193" s="46">
        <v>240</v>
      </c>
      <c r="R193" s="19" t="s">
        <v>1544</v>
      </c>
      <c r="S193" s="19" t="s">
        <v>3690</v>
      </c>
      <c r="T193" s="19" t="s">
        <v>3691</v>
      </c>
      <c r="U193" s="19" t="s">
        <v>3692</v>
      </c>
      <c r="V193" s="19" t="s">
        <v>3693</v>
      </c>
      <c r="W193" s="19" t="s">
        <v>3694</v>
      </c>
      <c r="X193" s="19" t="s">
        <v>3695</v>
      </c>
      <c r="Y193" s="19" t="s">
        <v>3696</v>
      </c>
      <c r="Z193" s="19" t="s">
        <v>3697</v>
      </c>
      <c r="AA193" s="46">
        <v>477</v>
      </c>
      <c r="AB193" s="19" t="s">
        <v>521</v>
      </c>
      <c r="AC193" s="19" t="s">
        <v>194</v>
      </c>
      <c r="AD193" s="19" t="s">
        <v>3698</v>
      </c>
      <c r="AE193" s="19" t="s">
        <v>3699</v>
      </c>
      <c r="AF193" s="19" t="s">
        <v>1719</v>
      </c>
      <c r="AG193" s="19" t="s">
        <v>3700</v>
      </c>
      <c r="AH193" s="19" t="s">
        <v>1499</v>
      </c>
      <c r="AI193" s="19" t="s">
        <v>1500</v>
      </c>
      <c r="AJ193" s="45">
        <v>0</v>
      </c>
      <c r="AK193" s="45">
        <v>0</v>
      </c>
      <c r="AL193" s="19" t="s">
        <v>1501</v>
      </c>
      <c r="AM193" s="46">
        <v>19265</v>
      </c>
      <c r="AN193" s="46">
        <v>12015</v>
      </c>
      <c r="AO193" s="46">
        <v>7250</v>
      </c>
      <c r="AP193" s="45">
        <v>312</v>
      </c>
      <c r="AQ193" s="45"/>
      <c r="AR193" s="45" t="str">
        <f>IFERROR(VLOOKUP(AB193,'Pedidos marco'!$A$1:$D$10000,4,0)," ")</f>
        <v xml:space="preserve"> </v>
      </c>
      <c r="AS193" s="45">
        <f t="shared" si="14"/>
        <v>2</v>
      </c>
      <c r="AT193" s="45" t="str">
        <f t="shared" si="15"/>
        <v>02</v>
      </c>
      <c r="AU193" s="47">
        <v>12</v>
      </c>
      <c r="AV193" s="19" t="str">
        <f t="shared" si="16"/>
        <v>04 April</v>
      </c>
      <c r="AW193" s="19">
        <f t="shared" si="17"/>
        <v>1.3</v>
      </c>
      <c r="AX193" s="19">
        <f t="shared" si="18"/>
        <v>26</v>
      </c>
      <c r="AY193" s="19" t="e">
        <f>VLOOKUP(AG193,Cías!$A$1:$E$10000,5,0)</f>
        <v>#N/A</v>
      </c>
      <c r="AZ193" s="19" t="str">
        <f t="shared" si="19"/>
        <v>1013809</v>
      </c>
      <c r="BA193" s="19" t="str">
        <f t="shared" si="20"/>
        <v>MEDIAVILLA PERUGACHI JULIO MAURICIO</v>
      </c>
      <c r="BB193" s="19" t="e">
        <f>VLOOKUP(AG193,Cías!$A$1:$E$10000,3,0)</f>
        <v>#N/A</v>
      </c>
      <c r="BC193" s="19"/>
      <c r="BD193" s="19"/>
      <c r="BE193" s="19"/>
      <c r="BF193" s="19"/>
      <c r="BG193" s="19"/>
      <c r="BH193" s="19"/>
      <c r="BI193" s="19"/>
      <c r="BJ193" s="19"/>
    </row>
    <row r="194" spans="1:62" ht="15" x14ac:dyDescent="0.2">
      <c r="A194" s="19" t="s">
        <v>3707</v>
      </c>
      <c r="B194" s="19" t="s">
        <v>1479</v>
      </c>
      <c r="C194" s="43">
        <v>44653</v>
      </c>
      <c r="D194" s="44">
        <v>0.41805555555556001</v>
      </c>
      <c r="E194" s="19" t="s">
        <v>3708</v>
      </c>
      <c r="F194" s="19" t="s">
        <v>3709</v>
      </c>
      <c r="G194" s="19" t="s">
        <v>3710</v>
      </c>
      <c r="H194" s="45">
        <v>828.04</v>
      </c>
      <c r="I194" s="45">
        <v>928.4</v>
      </c>
      <c r="J194" s="19" t="s">
        <v>1560</v>
      </c>
      <c r="K194" s="19" t="s">
        <v>3711</v>
      </c>
      <c r="L194" s="19" t="s">
        <v>3712</v>
      </c>
      <c r="M194" s="19" t="s">
        <v>3713</v>
      </c>
      <c r="N194" s="19" t="s">
        <v>3707</v>
      </c>
      <c r="O194" s="19" t="s">
        <v>371</v>
      </c>
      <c r="P194" s="19" t="s">
        <v>372</v>
      </c>
      <c r="Q194" s="46">
        <v>120</v>
      </c>
      <c r="R194" s="19" t="s">
        <v>1544</v>
      </c>
      <c r="S194" s="19" t="s">
        <v>3305</v>
      </c>
      <c r="T194" s="19" t="s">
        <v>3306</v>
      </c>
      <c r="U194" s="19" t="s">
        <v>3307</v>
      </c>
      <c r="V194" s="19" t="s">
        <v>3308</v>
      </c>
      <c r="W194" s="19" t="s">
        <v>1627</v>
      </c>
      <c r="X194" s="19" t="s">
        <v>3309</v>
      </c>
      <c r="Y194" s="19" t="s">
        <v>1629</v>
      </c>
      <c r="Z194" s="19" t="s">
        <v>1630</v>
      </c>
      <c r="AA194" s="46">
        <v>40</v>
      </c>
      <c r="AB194" s="19" t="s">
        <v>522</v>
      </c>
      <c r="AC194" s="19" t="s">
        <v>196</v>
      </c>
      <c r="AD194" s="19" t="s">
        <v>3714</v>
      </c>
      <c r="AE194" s="19" t="s">
        <v>3715</v>
      </c>
      <c r="AF194" s="19" t="s">
        <v>1719</v>
      </c>
      <c r="AG194" s="19" t="s">
        <v>3716</v>
      </c>
      <c r="AH194" s="19" t="s">
        <v>1594</v>
      </c>
      <c r="AI194" s="19" t="s">
        <v>1595</v>
      </c>
      <c r="AJ194" s="45">
        <v>0.05</v>
      </c>
      <c r="AK194" s="45">
        <v>6</v>
      </c>
      <c r="AL194" s="19" t="s">
        <v>1501</v>
      </c>
      <c r="AM194" s="46">
        <v>14025</v>
      </c>
      <c r="AN194" s="46">
        <v>6000</v>
      </c>
      <c r="AO194" s="46">
        <v>8025</v>
      </c>
      <c r="AP194" s="45">
        <v>25.2</v>
      </c>
      <c r="AQ194" s="45"/>
      <c r="AR194" s="45" t="str">
        <f>IFERROR(VLOOKUP(AB194,'Pedidos marco'!$A$1:$D$10000,4,0)," ")</f>
        <v xml:space="preserve"> </v>
      </c>
      <c r="AS194" s="45">
        <f t="shared" si="14"/>
        <v>2</v>
      </c>
      <c r="AT194" s="45" t="str">
        <f t="shared" si="15"/>
        <v>02</v>
      </c>
      <c r="AU194" s="47">
        <v>6</v>
      </c>
      <c r="AV194" s="19" t="str">
        <f t="shared" si="16"/>
        <v>04 April</v>
      </c>
      <c r="AW194" s="19">
        <f t="shared" si="17"/>
        <v>0.21</v>
      </c>
      <c r="AX194" s="19">
        <f t="shared" si="18"/>
        <v>4.2</v>
      </c>
      <c r="AY194" s="19" t="e">
        <f>VLOOKUP(AG194,Cías!$A$1:$E$10000,5,0)</f>
        <v>#N/A</v>
      </c>
      <c r="AZ194" s="19" t="str">
        <f t="shared" si="19"/>
        <v>1013493</v>
      </c>
      <c r="BA194" s="19" t="str">
        <f t="shared" si="20"/>
        <v>MEDIAVILLA PERUGACHI LUIS ALFONSO</v>
      </c>
      <c r="BB194" s="19" t="e">
        <f>VLOOKUP(AG194,Cías!$A$1:$E$10000,3,0)</f>
        <v>#N/A</v>
      </c>
      <c r="BC194" s="19"/>
      <c r="BD194" s="19"/>
      <c r="BE194" s="19"/>
      <c r="BF194" s="19"/>
      <c r="BG194" s="19"/>
      <c r="BH194" s="19"/>
      <c r="BI194" s="19"/>
      <c r="BJ194" s="19"/>
    </row>
    <row r="195" spans="1:62" ht="15" x14ac:dyDescent="0.2">
      <c r="A195" s="19" t="s">
        <v>3707</v>
      </c>
      <c r="B195" s="19" t="s">
        <v>1479</v>
      </c>
      <c r="C195" s="43">
        <v>44653</v>
      </c>
      <c r="D195" s="44">
        <v>0.41805555555556001</v>
      </c>
      <c r="E195" s="19" t="s">
        <v>3717</v>
      </c>
      <c r="F195" s="19" t="s">
        <v>3718</v>
      </c>
      <c r="G195" s="19" t="s">
        <v>3719</v>
      </c>
      <c r="H195" s="45">
        <v>2459.16</v>
      </c>
      <c r="I195" s="45">
        <v>2757.23</v>
      </c>
      <c r="J195" s="19" t="s">
        <v>1560</v>
      </c>
      <c r="K195" s="19" t="s">
        <v>3720</v>
      </c>
      <c r="L195" s="19" t="s">
        <v>3721</v>
      </c>
      <c r="M195" s="19" t="s">
        <v>3722</v>
      </c>
      <c r="N195" s="19" t="s">
        <v>3707</v>
      </c>
      <c r="O195" s="19" t="s">
        <v>367</v>
      </c>
      <c r="P195" s="19" t="s">
        <v>368</v>
      </c>
      <c r="Q195" s="46">
        <v>360</v>
      </c>
      <c r="R195" s="19" t="s">
        <v>1544</v>
      </c>
      <c r="S195" s="19" t="s">
        <v>3305</v>
      </c>
      <c r="T195" s="19" t="s">
        <v>3306</v>
      </c>
      <c r="U195" s="19" t="s">
        <v>3307</v>
      </c>
      <c r="V195" s="19" t="s">
        <v>3308</v>
      </c>
      <c r="W195" s="19" t="s">
        <v>1627</v>
      </c>
      <c r="X195" s="19" t="s">
        <v>3309</v>
      </c>
      <c r="Y195" s="19" t="s">
        <v>1629</v>
      </c>
      <c r="Z195" s="19" t="s">
        <v>1630</v>
      </c>
      <c r="AA195" s="46">
        <v>40</v>
      </c>
      <c r="AB195" s="19" t="s">
        <v>522</v>
      </c>
      <c r="AC195" s="19" t="s">
        <v>196</v>
      </c>
      <c r="AD195" s="19" t="s">
        <v>3714</v>
      </c>
      <c r="AE195" s="19" t="s">
        <v>3715</v>
      </c>
      <c r="AF195" s="19" t="s">
        <v>1719</v>
      </c>
      <c r="AG195" s="19" t="s">
        <v>3716</v>
      </c>
      <c r="AH195" s="19" t="s">
        <v>1594</v>
      </c>
      <c r="AI195" s="19" t="s">
        <v>1595</v>
      </c>
      <c r="AJ195" s="45">
        <v>0.05</v>
      </c>
      <c r="AK195" s="45">
        <v>18</v>
      </c>
      <c r="AL195" s="19" t="s">
        <v>1501</v>
      </c>
      <c r="AM195" s="46">
        <v>26025</v>
      </c>
      <c r="AN195" s="46">
        <v>18000</v>
      </c>
      <c r="AO195" s="46">
        <v>8025</v>
      </c>
      <c r="AP195" s="45">
        <v>75.599999999999994</v>
      </c>
      <c r="AQ195" s="45"/>
      <c r="AR195" s="45" t="str">
        <f>IFERROR(VLOOKUP(AB195,'Pedidos marco'!$A$1:$D$10000,4,0)," ")</f>
        <v xml:space="preserve"> </v>
      </c>
      <c r="AS195" s="45">
        <f t="shared" si="14"/>
        <v>2</v>
      </c>
      <c r="AT195" s="45" t="str">
        <f t="shared" si="15"/>
        <v>02</v>
      </c>
      <c r="AU195" s="47">
        <v>18</v>
      </c>
      <c r="AV195" s="19" t="str">
        <f t="shared" si="16"/>
        <v>04 April</v>
      </c>
      <c r="AW195" s="19">
        <f t="shared" si="17"/>
        <v>0.21</v>
      </c>
      <c r="AX195" s="19">
        <f t="shared" si="18"/>
        <v>4.1999999999999993</v>
      </c>
      <c r="AY195" s="19" t="e">
        <f>VLOOKUP(AG195,Cías!$A$1:$E$10000,5,0)</f>
        <v>#N/A</v>
      </c>
      <c r="AZ195" s="19" t="str">
        <f t="shared" si="19"/>
        <v>1013493</v>
      </c>
      <c r="BA195" s="19" t="str">
        <f t="shared" si="20"/>
        <v>MEDIAVILLA PERUGACHI LUIS ALFONSO</v>
      </c>
      <c r="BB195" s="19" t="e">
        <f>VLOOKUP(AG195,Cías!$A$1:$E$10000,3,0)</f>
        <v>#N/A</v>
      </c>
      <c r="BC195" s="19"/>
      <c r="BD195" s="19"/>
      <c r="BE195" s="19"/>
      <c r="BF195" s="19"/>
      <c r="BG195" s="19"/>
      <c r="BH195" s="19"/>
      <c r="BI195" s="19"/>
      <c r="BJ195" s="19"/>
    </row>
    <row r="196" spans="1:62" ht="15" x14ac:dyDescent="0.2">
      <c r="A196" s="19" t="s">
        <v>3723</v>
      </c>
      <c r="B196" s="19" t="s">
        <v>1479</v>
      </c>
      <c r="C196" s="43">
        <v>44653</v>
      </c>
      <c r="D196" s="44">
        <v>0.41875000000000001</v>
      </c>
      <c r="E196" s="19" t="s">
        <v>3724</v>
      </c>
      <c r="F196" s="19" t="s">
        <v>3725</v>
      </c>
      <c r="G196" s="19" t="s">
        <v>3726</v>
      </c>
      <c r="H196" s="45">
        <v>3920.4</v>
      </c>
      <c r="I196" s="45">
        <v>4395.58</v>
      </c>
      <c r="J196" s="19" t="s">
        <v>1560</v>
      </c>
      <c r="K196" s="19" t="s">
        <v>3727</v>
      </c>
      <c r="L196" s="19" t="s">
        <v>3728</v>
      </c>
      <c r="M196" s="19" t="s">
        <v>3729</v>
      </c>
      <c r="N196" s="19" t="s">
        <v>3723</v>
      </c>
      <c r="O196" s="19" t="s">
        <v>1641</v>
      </c>
      <c r="P196" s="19" t="s">
        <v>1642</v>
      </c>
      <c r="Q196" s="46">
        <v>660</v>
      </c>
      <c r="R196" s="19" t="s">
        <v>1544</v>
      </c>
      <c r="S196" s="19" t="s">
        <v>1736</v>
      </c>
      <c r="T196" s="19" t="s">
        <v>1737</v>
      </c>
      <c r="U196" s="19" t="s">
        <v>3730</v>
      </c>
      <c r="V196" s="19" t="s">
        <v>3731</v>
      </c>
      <c r="W196" s="19" t="s">
        <v>2076</v>
      </c>
      <c r="X196" s="19" t="s">
        <v>3732</v>
      </c>
      <c r="Y196" s="19" t="s">
        <v>2078</v>
      </c>
      <c r="Z196" s="19" t="s">
        <v>2079</v>
      </c>
      <c r="AA196" s="46">
        <v>345</v>
      </c>
      <c r="AB196" s="19" t="s">
        <v>434</v>
      </c>
      <c r="AC196" s="19" t="s">
        <v>15</v>
      </c>
      <c r="AD196" s="19" t="s">
        <v>3733</v>
      </c>
      <c r="AE196" s="19" t="s">
        <v>3734</v>
      </c>
      <c r="AF196" s="19" t="s">
        <v>1592</v>
      </c>
      <c r="AG196" s="19" t="s">
        <v>3735</v>
      </c>
      <c r="AH196" s="19" t="s">
        <v>1499</v>
      </c>
      <c r="AI196" s="19" t="s">
        <v>1500</v>
      </c>
      <c r="AJ196" s="45">
        <v>0</v>
      </c>
      <c r="AK196" s="45">
        <v>0</v>
      </c>
      <c r="AL196" s="19" t="s">
        <v>1501</v>
      </c>
      <c r="AM196" s="46">
        <v>50700</v>
      </c>
      <c r="AN196" s="46">
        <v>33030</v>
      </c>
      <c r="AO196" s="46">
        <v>17670</v>
      </c>
      <c r="AP196" s="45">
        <v>679.8</v>
      </c>
      <c r="AQ196" s="45"/>
      <c r="AR196" s="45" t="str">
        <f>IFERROR(VLOOKUP(AB196,'Pedidos marco'!$A$1:$D$10000,4,0)," ")</f>
        <v xml:space="preserve"> </v>
      </c>
      <c r="AS196" s="45">
        <f t="shared" ref="AS196:AS259" si="21">DAY(C196)</f>
        <v>2</v>
      </c>
      <c r="AT196" s="45" t="str">
        <f t="shared" ref="AT196:AT259" si="22">TEXT(AS196,"dd")</f>
        <v>02</v>
      </c>
      <c r="AU196" s="47">
        <v>33</v>
      </c>
      <c r="AV196" s="19" t="str">
        <f t="shared" ref="AV196:AV259" si="23">TEXT(C196,"MM MMMM")</f>
        <v>04 April</v>
      </c>
      <c r="AW196" s="19">
        <f t="shared" ref="AW196:AW259" si="24">IFERROR(AP196/Q196,"")</f>
        <v>1.03</v>
      </c>
      <c r="AX196" s="19">
        <f t="shared" ref="AX196:AX259" si="25">IFERROR(AP196/AU196,"")</f>
        <v>20.599999999999998</v>
      </c>
      <c r="AY196" s="19" t="e">
        <f>VLOOKUP(AG196,Cías!$A$1:$E$10000,5,0)</f>
        <v>#N/A</v>
      </c>
      <c r="AZ196" s="19" t="str">
        <f t="shared" ref="AZ196:AZ259" si="26">AB196</f>
        <v>1020877</v>
      </c>
      <c r="BA196" s="19" t="str">
        <f t="shared" ref="BA196:BA259" si="27">AC196</f>
        <v>ALQUINGA LUCERO BYRON EDUARDO</v>
      </c>
      <c r="BB196" s="19" t="e">
        <f>VLOOKUP(AG196,Cías!$A$1:$E$10000,3,0)</f>
        <v>#N/A</v>
      </c>
      <c r="BC196" s="19"/>
      <c r="BD196" s="19"/>
      <c r="BE196" s="19"/>
      <c r="BF196" s="19"/>
      <c r="BG196" s="19"/>
      <c r="BH196" s="19"/>
      <c r="BI196" s="19"/>
      <c r="BJ196" s="19"/>
    </row>
    <row r="197" spans="1:62" ht="15" x14ac:dyDescent="0.2">
      <c r="A197" s="19" t="s">
        <v>3736</v>
      </c>
      <c r="B197" s="19" t="s">
        <v>1479</v>
      </c>
      <c r="C197" s="43">
        <v>44653</v>
      </c>
      <c r="D197" s="44">
        <v>0.42291666666666999</v>
      </c>
      <c r="E197" s="19" t="s">
        <v>3737</v>
      </c>
      <c r="F197" s="19" t="s">
        <v>3738</v>
      </c>
      <c r="G197" s="19" t="s">
        <v>3739</v>
      </c>
      <c r="H197" s="45">
        <v>3326.4</v>
      </c>
      <c r="I197" s="45">
        <v>3729.58</v>
      </c>
      <c r="J197" s="19" t="s">
        <v>1560</v>
      </c>
      <c r="K197" s="19" t="s">
        <v>3740</v>
      </c>
      <c r="L197" s="19" t="s">
        <v>3741</v>
      </c>
      <c r="M197" s="19" t="s">
        <v>3742</v>
      </c>
      <c r="N197" s="19" t="s">
        <v>3736</v>
      </c>
      <c r="O197" s="19" t="s">
        <v>367</v>
      </c>
      <c r="P197" s="19" t="s">
        <v>368</v>
      </c>
      <c r="Q197" s="46">
        <v>480</v>
      </c>
      <c r="R197" s="19" t="s">
        <v>1544</v>
      </c>
      <c r="S197" s="19" t="s">
        <v>3743</v>
      </c>
      <c r="T197" s="19" t="s">
        <v>3744</v>
      </c>
      <c r="U197" s="19" t="s">
        <v>3745</v>
      </c>
      <c r="V197" s="19" t="s">
        <v>3746</v>
      </c>
      <c r="W197" s="19" t="s">
        <v>415</v>
      </c>
      <c r="X197" s="19" t="s">
        <v>3747</v>
      </c>
      <c r="Y197" s="19" t="s">
        <v>3748</v>
      </c>
      <c r="Z197" s="19" t="s">
        <v>3749</v>
      </c>
      <c r="AA197" s="46">
        <v>129</v>
      </c>
      <c r="AB197" s="19" t="s">
        <v>472</v>
      </c>
      <c r="AC197" s="19" t="s">
        <v>94</v>
      </c>
      <c r="AD197" s="19" t="s">
        <v>3750</v>
      </c>
      <c r="AE197" s="19" t="s">
        <v>3751</v>
      </c>
      <c r="AF197" s="19" t="s">
        <v>1719</v>
      </c>
      <c r="AG197" s="19" t="s">
        <v>3752</v>
      </c>
      <c r="AH197" s="19" t="s">
        <v>1499</v>
      </c>
      <c r="AI197" s="19" t="s">
        <v>1500</v>
      </c>
      <c r="AJ197" s="45">
        <v>0</v>
      </c>
      <c r="AK197" s="45">
        <v>0</v>
      </c>
      <c r="AL197" s="19" t="s">
        <v>1501</v>
      </c>
      <c r="AM197" s="46">
        <v>38400</v>
      </c>
      <c r="AN197" s="46">
        <v>24020</v>
      </c>
      <c r="AO197" s="46">
        <v>14380</v>
      </c>
      <c r="AP197" s="45">
        <v>244.8</v>
      </c>
      <c r="AQ197" s="45"/>
      <c r="AR197" s="45" t="str">
        <f>IFERROR(VLOOKUP(AB197,'Pedidos marco'!$A$1:$D$10000,4,0)," ")</f>
        <v xml:space="preserve"> </v>
      </c>
      <c r="AS197" s="45">
        <f t="shared" si="21"/>
        <v>2</v>
      </c>
      <c r="AT197" s="45" t="str">
        <f t="shared" si="22"/>
        <v>02</v>
      </c>
      <c r="AU197" s="47">
        <v>24</v>
      </c>
      <c r="AV197" s="19" t="str">
        <f t="shared" si="23"/>
        <v>04 April</v>
      </c>
      <c r="AW197" s="19">
        <f t="shared" si="24"/>
        <v>0.51</v>
      </c>
      <c r="AX197" s="19">
        <f t="shared" si="25"/>
        <v>10.200000000000001</v>
      </c>
      <c r="AY197" s="19" t="e">
        <f>VLOOKUP(AG197,Cías!$A$1:$E$10000,5,0)</f>
        <v>#N/A</v>
      </c>
      <c r="AZ197" s="19" t="str">
        <f t="shared" si="26"/>
        <v>1013241</v>
      </c>
      <c r="BA197" s="19" t="str">
        <f t="shared" si="27"/>
        <v>COMPAÑÍA DE TRANSPORTE DE CARGA PES</v>
      </c>
      <c r="BB197" s="19" t="e">
        <f>VLOOKUP(AG197,Cías!$A$1:$E$10000,3,0)</f>
        <v>#N/A</v>
      </c>
      <c r="BC197" s="19"/>
      <c r="BD197" s="19"/>
      <c r="BE197" s="19"/>
      <c r="BF197" s="19"/>
      <c r="BG197" s="19"/>
      <c r="BH197" s="19"/>
      <c r="BI197" s="19"/>
      <c r="BJ197" s="19"/>
    </row>
    <row r="198" spans="1:62" ht="15" x14ac:dyDescent="0.2">
      <c r="A198" s="19" t="s">
        <v>3753</v>
      </c>
      <c r="B198" s="19" t="s">
        <v>1479</v>
      </c>
      <c r="C198" s="43">
        <v>44653</v>
      </c>
      <c r="D198" s="44">
        <v>0.42638888888888998</v>
      </c>
      <c r="E198" s="19" t="s">
        <v>3754</v>
      </c>
      <c r="F198" s="19" t="s">
        <v>3755</v>
      </c>
      <c r="G198" s="19" t="s">
        <v>3756</v>
      </c>
      <c r="H198" s="45">
        <v>4054.8</v>
      </c>
      <c r="I198" s="45">
        <v>4546.2700000000004</v>
      </c>
      <c r="J198" s="19" t="s">
        <v>1560</v>
      </c>
      <c r="K198" s="19" t="s">
        <v>3757</v>
      </c>
      <c r="L198" s="19" t="s">
        <v>3758</v>
      </c>
      <c r="M198" s="19" t="s">
        <v>3759</v>
      </c>
      <c r="N198" s="19" t="s">
        <v>3753</v>
      </c>
      <c r="O198" s="19" t="s">
        <v>371</v>
      </c>
      <c r="P198" s="19" t="s">
        <v>372</v>
      </c>
      <c r="Q198" s="46">
        <v>620</v>
      </c>
      <c r="R198" s="19" t="s">
        <v>1544</v>
      </c>
      <c r="S198" s="19" t="s">
        <v>1898</v>
      </c>
      <c r="T198" s="19" t="s">
        <v>1899</v>
      </c>
      <c r="U198" s="19" t="s">
        <v>1900</v>
      </c>
      <c r="V198" s="19" t="s">
        <v>1901</v>
      </c>
      <c r="W198" s="19" t="s">
        <v>1548</v>
      </c>
      <c r="X198" s="19" t="s">
        <v>1902</v>
      </c>
      <c r="Y198" s="19" t="s">
        <v>1684</v>
      </c>
      <c r="Z198" s="19" t="s">
        <v>1685</v>
      </c>
      <c r="AA198" s="46">
        <v>198</v>
      </c>
      <c r="AB198" s="19" t="s">
        <v>525</v>
      </c>
      <c r="AC198" s="19" t="s">
        <v>202</v>
      </c>
      <c r="AD198" s="19" t="s">
        <v>1903</v>
      </c>
      <c r="AE198" s="19" t="s">
        <v>1904</v>
      </c>
      <c r="AF198" s="19" t="s">
        <v>1592</v>
      </c>
      <c r="AG198" s="19" t="s">
        <v>1905</v>
      </c>
      <c r="AH198" s="19" t="s">
        <v>1499</v>
      </c>
      <c r="AI198" s="19" t="s">
        <v>1500</v>
      </c>
      <c r="AJ198" s="45">
        <v>0</v>
      </c>
      <c r="AK198" s="45">
        <v>0</v>
      </c>
      <c r="AL198" s="19" t="s">
        <v>1501</v>
      </c>
      <c r="AM198" s="46">
        <v>40010.152000000002</v>
      </c>
      <c r="AN198" s="46">
        <v>31075.151999999998</v>
      </c>
      <c r="AO198" s="46">
        <v>8935</v>
      </c>
      <c r="AP198" s="45">
        <v>458.8</v>
      </c>
      <c r="AQ198" s="45"/>
      <c r="AR198" s="45" t="str">
        <f>IFERROR(VLOOKUP(AB198,'Pedidos marco'!$A$1:$D$10000,4,0)," ")</f>
        <v xml:space="preserve"> </v>
      </c>
      <c r="AS198" s="45">
        <f t="shared" si="21"/>
        <v>2</v>
      </c>
      <c r="AT198" s="45" t="str">
        <f t="shared" si="22"/>
        <v>02</v>
      </c>
      <c r="AU198" s="47">
        <v>31</v>
      </c>
      <c r="AV198" s="19" t="str">
        <f t="shared" si="23"/>
        <v>04 April</v>
      </c>
      <c r="AW198" s="19">
        <f t="shared" si="24"/>
        <v>0.74</v>
      </c>
      <c r="AX198" s="19">
        <f t="shared" si="25"/>
        <v>14.8</v>
      </c>
      <c r="AY198" s="19" t="e">
        <f>VLOOKUP(AG198,Cías!$A$1:$E$10000,5,0)</f>
        <v>#N/A</v>
      </c>
      <c r="AZ198" s="19" t="str">
        <f t="shared" si="26"/>
        <v>1017066</v>
      </c>
      <c r="BA198" s="19" t="str">
        <f t="shared" si="27"/>
        <v>MISE MISE NESTOR SALOMON</v>
      </c>
      <c r="BB198" s="19" t="e">
        <f>VLOOKUP(AG198,Cías!$A$1:$E$10000,3,0)</f>
        <v>#N/A</v>
      </c>
      <c r="BC198" s="19"/>
      <c r="BD198" s="19"/>
      <c r="BE198" s="19"/>
      <c r="BF198" s="19"/>
      <c r="BG198" s="19"/>
      <c r="BH198" s="19"/>
      <c r="BI198" s="19"/>
      <c r="BJ198" s="19"/>
    </row>
    <row r="199" spans="1:62" ht="15" x14ac:dyDescent="0.2">
      <c r="A199" s="19" t="s">
        <v>3753</v>
      </c>
      <c r="B199" s="19" t="s">
        <v>1479</v>
      </c>
      <c r="C199" s="43">
        <v>44653</v>
      </c>
      <c r="D199" s="44">
        <v>0.42638888888888998</v>
      </c>
      <c r="E199" s="19" t="s">
        <v>3760</v>
      </c>
      <c r="F199" s="19" t="s">
        <v>3761</v>
      </c>
      <c r="G199" s="19" t="s">
        <v>3762</v>
      </c>
      <c r="H199" s="45">
        <v>260</v>
      </c>
      <c r="I199" s="45">
        <v>291.51</v>
      </c>
      <c r="J199" s="19" t="s">
        <v>1560</v>
      </c>
      <c r="K199" s="19" t="s">
        <v>3763</v>
      </c>
      <c r="L199" s="19" t="s">
        <v>3764</v>
      </c>
      <c r="M199" s="19" t="s">
        <v>3765</v>
      </c>
      <c r="N199" s="19" t="s">
        <v>3753</v>
      </c>
      <c r="O199" s="19" t="s">
        <v>367</v>
      </c>
      <c r="P199" s="19" t="s">
        <v>368</v>
      </c>
      <c r="Q199" s="46">
        <v>40</v>
      </c>
      <c r="R199" s="19" t="s">
        <v>1544</v>
      </c>
      <c r="S199" s="19" t="s">
        <v>1898</v>
      </c>
      <c r="T199" s="19" t="s">
        <v>1899</v>
      </c>
      <c r="U199" s="19" t="s">
        <v>1900</v>
      </c>
      <c r="V199" s="19" t="s">
        <v>1901</v>
      </c>
      <c r="W199" s="19" t="s">
        <v>1548</v>
      </c>
      <c r="X199" s="19" t="s">
        <v>1902</v>
      </c>
      <c r="Y199" s="19" t="s">
        <v>1684</v>
      </c>
      <c r="Z199" s="19" t="s">
        <v>1685</v>
      </c>
      <c r="AA199" s="46">
        <v>198</v>
      </c>
      <c r="AB199" s="19" t="s">
        <v>525</v>
      </c>
      <c r="AC199" s="19" t="s">
        <v>202</v>
      </c>
      <c r="AD199" s="19" t="s">
        <v>1903</v>
      </c>
      <c r="AE199" s="19" t="s">
        <v>1904</v>
      </c>
      <c r="AF199" s="19" t="s">
        <v>1592</v>
      </c>
      <c r="AG199" s="19" t="s">
        <v>1905</v>
      </c>
      <c r="AH199" s="19" t="s">
        <v>1499</v>
      </c>
      <c r="AI199" s="19" t="s">
        <v>1500</v>
      </c>
      <c r="AJ199" s="45">
        <v>0</v>
      </c>
      <c r="AK199" s="45">
        <v>0</v>
      </c>
      <c r="AL199" s="19" t="s">
        <v>1501</v>
      </c>
      <c r="AM199" s="46">
        <v>10939.848</v>
      </c>
      <c r="AN199" s="46">
        <v>2004.848</v>
      </c>
      <c r="AO199" s="46">
        <v>8935</v>
      </c>
      <c r="AP199" s="45">
        <v>29.6</v>
      </c>
      <c r="AQ199" s="45"/>
      <c r="AR199" s="45" t="str">
        <f>IFERROR(VLOOKUP(AB199,'Pedidos marco'!$A$1:$D$10000,4,0)," ")</f>
        <v xml:space="preserve"> </v>
      </c>
      <c r="AS199" s="45">
        <f t="shared" si="21"/>
        <v>2</v>
      </c>
      <c r="AT199" s="45" t="str">
        <f t="shared" si="22"/>
        <v>02</v>
      </c>
      <c r="AU199" s="47">
        <v>2</v>
      </c>
      <c r="AV199" s="19" t="str">
        <f t="shared" si="23"/>
        <v>04 April</v>
      </c>
      <c r="AW199" s="19">
        <f t="shared" si="24"/>
        <v>0.74</v>
      </c>
      <c r="AX199" s="19">
        <f t="shared" si="25"/>
        <v>14.8</v>
      </c>
      <c r="AY199" s="19" t="e">
        <f>VLOOKUP(AG199,Cías!$A$1:$E$10000,5,0)</f>
        <v>#N/A</v>
      </c>
      <c r="AZ199" s="19" t="str">
        <f t="shared" si="26"/>
        <v>1017066</v>
      </c>
      <c r="BA199" s="19" t="str">
        <f t="shared" si="27"/>
        <v>MISE MISE NESTOR SALOMON</v>
      </c>
      <c r="BB199" s="19" t="e">
        <f>VLOOKUP(AG199,Cías!$A$1:$E$10000,3,0)</f>
        <v>#N/A</v>
      </c>
      <c r="BC199" s="19"/>
      <c r="BD199" s="19"/>
      <c r="BE199" s="19"/>
      <c r="BF199" s="19"/>
      <c r="BG199" s="19"/>
      <c r="BH199" s="19"/>
      <c r="BI199" s="19"/>
      <c r="BJ199" s="19"/>
    </row>
    <row r="200" spans="1:62" ht="15" x14ac:dyDescent="0.2">
      <c r="A200" s="19" t="s">
        <v>3766</v>
      </c>
      <c r="B200" s="19" t="s">
        <v>1479</v>
      </c>
      <c r="C200" s="43">
        <v>44653</v>
      </c>
      <c r="D200" s="44">
        <v>0.43055555555556002</v>
      </c>
      <c r="E200" s="19" t="s">
        <v>3767</v>
      </c>
      <c r="F200" s="19" t="s">
        <v>3768</v>
      </c>
      <c r="G200" s="19" t="s">
        <v>3769</v>
      </c>
      <c r="H200" s="45">
        <v>792</v>
      </c>
      <c r="I200" s="45">
        <v>888</v>
      </c>
      <c r="J200" s="19" t="s">
        <v>1560</v>
      </c>
      <c r="K200" s="19" t="s">
        <v>3770</v>
      </c>
      <c r="L200" s="19" t="s">
        <v>3771</v>
      </c>
      <c r="M200" s="19" t="s">
        <v>3772</v>
      </c>
      <c r="N200" s="19" t="s">
        <v>3766</v>
      </c>
      <c r="O200" s="19" t="s">
        <v>2600</v>
      </c>
      <c r="P200" s="19" t="s">
        <v>2601</v>
      </c>
      <c r="Q200" s="46">
        <v>120</v>
      </c>
      <c r="R200" s="19" t="s">
        <v>1544</v>
      </c>
      <c r="S200" s="19" t="s">
        <v>1643</v>
      </c>
      <c r="T200" s="19" t="s">
        <v>56</v>
      </c>
      <c r="U200" s="19" t="s">
        <v>1644</v>
      </c>
      <c r="V200" s="19" t="s">
        <v>1645</v>
      </c>
      <c r="W200" s="19" t="s">
        <v>1646</v>
      </c>
      <c r="X200" s="19" t="s">
        <v>1647</v>
      </c>
      <c r="Y200" s="19" t="s">
        <v>1648</v>
      </c>
      <c r="Z200" s="19" t="s">
        <v>1649</v>
      </c>
      <c r="AA200" s="46">
        <v>330</v>
      </c>
      <c r="AB200" s="19" t="s">
        <v>454</v>
      </c>
      <c r="AC200" s="19" t="s">
        <v>56</v>
      </c>
      <c r="AD200" s="19" t="s">
        <v>3773</v>
      </c>
      <c r="AE200" s="19" t="s">
        <v>3774</v>
      </c>
      <c r="AF200" s="19" t="s">
        <v>1592</v>
      </c>
      <c r="AG200" s="19" t="s">
        <v>3775</v>
      </c>
      <c r="AH200" s="19" t="s">
        <v>1499</v>
      </c>
      <c r="AI200" s="19" t="s">
        <v>1500</v>
      </c>
      <c r="AJ200" s="45">
        <v>0</v>
      </c>
      <c r="AK200" s="45">
        <v>0</v>
      </c>
      <c r="AL200" s="19" t="s">
        <v>1501</v>
      </c>
      <c r="AM200" s="46">
        <v>11793.636</v>
      </c>
      <c r="AN200" s="46">
        <v>6003.6360000000004</v>
      </c>
      <c r="AO200" s="46">
        <v>5790</v>
      </c>
      <c r="AP200" s="45">
        <v>159.6</v>
      </c>
      <c r="AQ200" s="45"/>
      <c r="AR200" s="45" t="str">
        <f>IFERROR(VLOOKUP(AB200,'Pedidos marco'!$A$1:$D$10000,4,0)," ")</f>
        <v xml:space="preserve"> </v>
      </c>
      <c r="AS200" s="45">
        <f t="shared" si="21"/>
        <v>2</v>
      </c>
      <c r="AT200" s="45" t="str">
        <f t="shared" si="22"/>
        <v>02</v>
      </c>
      <c r="AU200" s="47">
        <v>6</v>
      </c>
      <c r="AV200" s="19" t="str">
        <f t="shared" si="23"/>
        <v>04 April</v>
      </c>
      <c r="AW200" s="19">
        <f t="shared" si="24"/>
        <v>1.3299999999999998</v>
      </c>
      <c r="AX200" s="19">
        <f t="shared" si="25"/>
        <v>26.599999999999998</v>
      </c>
      <c r="AY200" s="19" t="e">
        <f>VLOOKUP(AG200,Cías!$A$1:$E$10000,5,0)</f>
        <v>#N/A</v>
      </c>
      <c r="AZ200" s="19" t="str">
        <f t="shared" si="26"/>
        <v>1024926</v>
      </c>
      <c r="BA200" s="19" t="str">
        <f t="shared" si="27"/>
        <v>BONILLA PILATAXI CHRISTIAN</v>
      </c>
      <c r="BB200" s="19" t="e">
        <f>VLOOKUP(AG200,Cías!$A$1:$E$10000,3,0)</f>
        <v>#N/A</v>
      </c>
      <c r="BC200" s="19"/>
      <c r="BD200" s="19"/>
      <c r="BE200" s="19"/>
      <c r="BF200" s="19"/>
      <c r="BG200" s="19"/>
      <c r="BH200" s="19"/>
      <c r="BI200" s="19"/>
      <c r="BJ200" s="19"/>
    </row>
    <row r="201" spans="1:62" ht="15" x14ac:dyDescent="0.2">
      <c r="A201" s="19" t="s">
        <v>3766</v>
      </c>
      <c r="B201" s="19" t="s">
        <v>1479</v>
      </c>
      <c r="C201" s="43">
        <v>44653</v>
      </c>
      <c r="D201" s="44">
        <v>0.43055555555556002</v>
      </c>
      <c r="E201" s="19" t="s">
        <v>3776</v>
      </c>
      <c r="F201" s="19" t="s">
        <v>3777</v>
      </c>
      <c r="G201" s="19" t="s">
        <v>3778</v>
      </c>
      <c r="H201" s="45">
        <v>752.4</v>
      </c>
      <c r="I201" s="45">
        <v>843.6</v>
      </c>
      <c r="J201" s="19" t="s">
        <v>1560</v>
      </c>
      <c r="K201" s="19" t="s">
        <v>3779</v>
      </c>
      <c r="L201" s="19" t="s">
        <v>3780</v>
      </c>
      <c r="M201" s="19" t="s">
        <v>3781</v>
      </c>
      <c r="N201" s="19" t="s">
        <v>3766</v>
      </c>
      <c r="O201" s="19" t="s">
        <v>1641</v>
      </c>
      <c r="P201" s="19" t="s">
        <v>1642</v>
      </c>
      <c r="Q201" s="46">
        <v>120</v>
      </c>
      <c r="R201" s="19" t="s">
        <v>1544</v>
      </c>
      <c r="S201" s="19" t="s">
        <v>1643</v>
      </c>
      <c r="T201" s="19" t="s">
        <v>56</v>
      </c>
      <c r="U201" s="19" t="s">
        <v>1644</v>
      </c>
      <c r="V201" s="19" t="s">
        <v>1645</v>
      </c>
      <c r="W201" s="19" t="s">
        <v>1646</v>
      </c>
      <c r="X201" s="19" t="s">
        <v>1647</v>
      </c>
      <c r="Y201" s="19" t="s">
        <v>1648</v>
      </c>
      <c r="Z201" s="19" t="s">
        <v>1649</v>
      </c>
      <c r="AA201" s="46">
        <v>330</v>
      </c>
      <c r="AB201" s="19" t="s">
        <v>454</v>
      </c>
      <c r="AC201" s="19" t="s">
        <v>56</v>
      </c>
      <c r="AD201" s="19" t="s">
        <v>3773</v>
      </c>
      <c r="AE201" s="19" t="s">
        <v>3774</v>
      </c>
      <c r="AF201" s="19" t="s">
        <v>1592</v>
      </c>
      <c r="AG201" s="19" t="s">
        <v>3775</v>
      </c>
      <c r="AH201" s="19" t="s">
        <v>1499</v>
      </c>
      <c r="AI201" s="19" t="s">
        <v>1500</v>
      </c>
      <c r="AJ201" s="45">
        <v>0</v>
      </c>
      <c r="AK201" s="45">
        <v>0</v>
      </c>
      <c r="AL201" s="19" t="s">
        <v>1501</v>
      </c>
      <c r="AM201" s="46">
        <v>11793.636</v>
      </c>
      <c r="AN201" s="46">
        <v>6003.6360000000004</v>
      </c>
      <c r="AO201" s="46">
        <v>5790</v>
      </c>
      <c r="AP201" s="45">
        <v>159.6</v>
      </c>
      <c r="AQ201" s="45"/>
      <c r="AR201" s="45" t="str">
        <f>IFERROR(VLOOKUP(AB201,'Pedidos marco'!$A$1:$D$10000,4,0)," ")</f>
        <v xml:space="preserve"> </v>
      </c>
      <c r="AS201" s="45">
        <f t="shared" si="21"/>
        <v>2</v>
      </c>
      <c r="AT201" s="45" t="str">
        <f t="shared" si="22"/>
        <v>02</v>
      </c>
      <c r="AU201" s="47">
        <v>6</v>
      </c>
      <c r="AV201" s="19" t="str">
        <f t="shared" si="23"/>
        <v>04 April</v>
      </c>
      <c r="AW201" s="19">
        <f t="shared" si="24"/>
        <v>1.3299999999999998</v>
      </c>
      <c r="AX201" s="19">
        <f t="shared" si="25"/>
        <v>26.599999999999998</v>
      </c>
      <c r="AY201" s="19" t="e">
        <f>VLOOKUP(AG201,Cías!$A$1:$E$10000,5,0)</f>
        <v>#N/A</v>
      </c>
      <c r="AZ201" s="19" t="str">
        <f t="shared" si="26"/>
        <v>1024926</v>
      </c>
      <c r="BA201" s="19" t="str">
        <f t="shared" si="27"/>
        <v>BONILLA PILATAXI CHRISTIAN</v>
      </c>
      <c r="BB201" s="19" t="e">
        <f>VLOOKUP(AG201,Cías!$A$1:$E$10000,3,0)</f>
        <v>#N/A</v>
      </c>
      <c r="BC201" s="19"/>
      <c r="BD201" s="19"/>
      <c r="BE201" s="19"/>
      <c r="BF201" s="19"/>
      <c r="BG201" s="19"/>
      <c r="BH201" s="19"/>
      <c r="BI201" s="19"/>
      <c r="BJ201" s="19"/>
    </row>
    <row r="202" spans="1:62" ht="15" x14ac:dyDescent="0.2">
      <c r="A202" s="19" t="s">
        <v>3766</v>
      </c>
      <c r="B202" s="19" t="s">
        <v>1479</v>
      </c>
      <c r="C202" s="43">
        <v>44653</v>
      </c>
      <c r="D202" s="44">
        <v>0.43055555555556002</v>
      </c>
      <c r="E202" s="19" t="s">
        <v>3782</v>
      </c>
      <c r="F202" s="19" t="s">
        <v>3783</v>
      </c>
      <c r="G202" s="19" t="s">
        <v>3784</v>
      </c>
      <c r="H202" s="45">
        <v>2738.4</v>
      </c>
      <c r="I202" s="45">
        <v>3070.31</v>
      </c>
      <c r="J202" s="19" t="s">
        <v>1560</v>
      </c>
      <c r="K202" s="19" t="s">
        <v>3785</v>
      </c>
      <c r="L202" s="19" t="s">
        <v>3786</v>
      </c>
      <c r="M202" s="19" t="s">
        <v>3787</v>
      </c>
      <c r="N202" s="19" t="s">
        <v>3766</v>
      </c>
      <c r="O202" s="19" t="s">
        <v>1603</v>
      </c>
      <c r="P202" s="19" t="s">
        <v>1604</v>
      </c>
      <c r="Q202" s="46">
        <v>420</v>
      </c>
      <c r="R202" s="19" t="s">
        <v>1544</v>
      </c>
      <c r="S202" s="19" t="s">
        <v>1643</v>
      </c>
      <c r="T202" s="19" t="s">
        <v>56</v>
      </c>
      <c r="U202" s="19" t="s">
        <v>1644</v>
      </c>
      <c r="V202" s="19" t="s">
        <v>1645</v>
      </c>
      <c r="W202" s="19" t="s">
        <v>1646</v>
      </c>
      <c r="X202" s="19" t="s">
        <v>1647</v>
      </c>
      <c r="Y202" s="19" t="s">
        <v>1648</v>
      </c>
      <c r="Z202" s="19" t="s">
        <v>1649</v>
      </c>
      <c r="AA202" s="46">
        <v>330</v>
      </c>
      <c r="AB202" s="19" t="s">
        <v>454</v>
      </c>
      <c r="AC202" s="19" t="s">
        <v>56</v>
      </c>
      <c r="AD202" s="19" t="s">
        <v>3773</v>
      </c>
      <c r="AE202" s="19" t="s">
        <v>3774</v>
      </c>
      <c r="AF202" s="19" t="s">
        <v>1592</v>
      </c>
      <c r="AG202" s="19" t="s">
        <v>3775</v>
      </c>
      <c r="AH202" s="19" t="s">
        <v>1499</v>
      </c>
      <c r="AI202" s="19" t="s">
        <v>1500</v>
      </c>
      <c r="AJ202" s="45">
        <v>0</v>
      </c>
      <c r="AK202" s="45">
        <v>0</v>
      </c>
      <c r="AL202" s="19" t="s">
        <v>1501</v>
      </c>
      <c r="AM202" s="46">
        <v>26802.727999999999</v>
      </c>
      <c r="AN202" s="46">
        <v>21012.727999999999</v>
      </c>
      <c r="AO202" s="46">
        <v>5790</v>
      </c>
      <c r="AP202" s="45">
        <v>558.6</v>
      </c>
      <c r="AQ202" s="45"/>
      <c r="AR202" s="45" t="str">
        <f>IFERROR(VLOOKUP(AB202,'Pedidos marco'!$A$1:$D$10000,4,0)," ")</f>
        <v xml:space="preserve"> </v>
      </c>
      <c r="AS202" s="45">
        <f t="shared" si="21"/>
        <v>2</v>
      </c>
      <c r="AT202" s="45" t="str">
        <f t="shared" si="22"/>
        <v>02</v>
      </c>
      <c r="AU202" s="47">
        <v>21</v>
      </c>
      <c r="AV202" s="19" t="str">
        <f t="shared" si="23"/>
        <v>04 April</v>
      </c>
      <c r="AW202" s="19">
        <f t="shared" si="24"/>
        <v>1.33</v>
      </c>
      <c r="AX202" s="19">
        <f t="shared" si="25"/>
        <v>26.6</v>
      </c>
      <c r="AY202" s="19" t="e">
        <f>VLOOKUP(AG202,Cías!$A$1:$E$10000,5,0)</f>
        <v>#N/A</v>
      </c>
      <c r="AZ202" s="19" t="str">
        <f t="shared" si="26"/>
        <v>1024926</v>
      </c>
      <c r="BA202" s="19" t="str">
        <f t="shared" si="27"/>
        <v>BONILLA PILATAXI CHRISTIAN</v>
      </c>
      <c r="BB202" s="19" t="e">
        <f>VLOOKUP(AG202,Cías!$A$1:$E$10000,3,0)</f>
        <v>#N/A</v>
      </c>
      <c r="BC202" s="19"/>
      <c r="BD202" s="19"/>
      <c r="BE202" s="19"/>
      <c r="BF202" s="19"/>
      <c r="BG202" s="19"/>
      <c r="BH202" s="19"/>
      <c r="BI202" s="19"/>
      <c r="BJ202" s="19"/>
    </row>
    <row r="203" spans="1:62" ht="15" x14ac:dyDescent="0.2">
      <c r="A203" s="19" t="s">
        <v>3788</v>
      </c>
      <c r="B203" s="19" t="s">
        <v>1479</v>
      </c>
      <c r="C203" s="43">
        <v>44653</v>
      </c>
      <c r="D203" s="44">
        <v>0.43194444444444002</v>
      </c>
      <c r="E203" s="19" t="s">
        <v>3789</v>
      </c>
      <c r="F203" s="19" t="s">
        <v>3790</v>
      </c>
      <c r="G203" s="19" t="s">
        <v>3791</v>
      </c>
      <c r="H203" s="45">
        <v>4268.8</v>
      </c>
      <c r="I203" s="45">
        <v>4786.21</v>
      </c>
      <c r="J203" s="19" t="s">
        <v>1560</v>
      </c>
      <c r="K203" s="19" t="s">
        <v>3792</v>
      </c>
      <c r="L203" s="19" t="s">
        <v>3793</v>
      </c>
      <c r="M203" s="19" t="s">
        <v>3794</v>
      </c>
      <c r="N203" s="19" t="s">
        <v>3788</v>
      </c>
      <c r="O203" s="19" t="s">
        <v>1603</v>
      </c>
      <c r="P203" s="19" t="s">
        <v>1604</v>
      </c>
      <c r="Q203" s="46">
        <v>640</v>
      </c>
      <c r="R203" s="19" t="s">
        <v>1544</v>
      </c>
      <c r="S203" s="19" t="s">
        <v>3795</v>
      </c>
      <c r="T203" s="19" t="s">
        <v>3796</v>
      </c>
      <c r="U203" s="19" t="s">
        <v>3797</v>
      </c>
      <c r="V203" s="19" t="s">
        <v>3798</v>
      </c>
      <c r="W203" s="19" t="s">
        <v>2076</v>
      </c>
      <c r="X203" s="19" t="s">
        <v>3799</v>
      </c>
      <c r="Y203" s="19" t="s">
        <v>2078</v>
      </c>
      <c r="Z203" s="19" t="s">
        <v>2079</v>
      </c>
      <c r="AA203" s="46">
        <v>345</v>
      </c>
      <c r="AB203" s="19" t="s">
        <v>514</v>
      </c>
      <c r="AC203" s="19" t="s">
        <v>181</v>
      </c>
      <c r="AD203" s="19" t="s">
        <v>3800</v>
      </c>
      <c r="AE203" s="19" t="s">
        <v>3801</v>
      </c>
      <c r="AF203" s="19" t="s">
        <v>1592</v>
      </c>
      <c r="AG203" s="19" t="s">
        <v>3802</v>
      </c>
      <c r="AH203" s="19" t="s">
        <v>1594</v>
      </c>
      <c r="AI203" s="19" t="s">
        <v>1595</v>
      </c>
      <c r="AJ203" s="45">
        <v>0.05</v>
      </c>
      <c r="AK203" s="45">
        <v>32</v>
      </c>
      <c r="AL203" s="19" t="s">
        <v>1501</v>
      </c>
      <c r="AM203" s="46">
        <v>50250</v>
      </c>
      <c r="AN203" s="46">
        <v>31990</v>
      </c>
      <c r="AO203" s="46">
        <v>18260</v>
      </c>
      <c r="AP203" s="45">
        <v>659.2</v>
      </c>
      <c r="AQ203" s="45"/>
      <c r="AR203" s="45" t="str">
        <f>IFERROR(VLOOKUP(AB203,'Pedidos marco'!$A$1:$D$10000,4,0)," ")</f>
        <v xml:space="preserve"> </v>
      </c>
      <c r="AS203" s="45">
        <f t="shared" si="21"/>
        <v>2</v>
      </c>
      <c r="AT203" s="45" t="str">
        <f t="shared" si="22"/>
        <v>02</v>
      </c>
      <c r="AU203" s="47">
        <v>32</v>
      </c>
      <c r="AV203" s="19" t="str">
        <f t="shared" si="23"/>
        <v>04 April</v>
      </c>
      <c r="AW203" s="19">
        <f t="shared" si="24"/>
        <v>1.03</v>
      </c>
      <c r="AX203" s="19">
        <f t="shared" si="25"/>
        <v>20.6</v>
      </c>
      <c r="AY203" s="19" t="e">
        <f>VLOOKUP(AG203,Cías!$A$1:$E$10000,5,0)</f>
        <v>#N/A</v>
      </c>
      <c r="AZ203" s="19" t="str">
        <f t="shared" si="26"/>
        <v>1013858</v>
      </c>
      <c r="BA203" s="19" t="str">
        <f t="shared" si="27"/>
        <v>LARA VILLEGAS MARIANA DE JESUS</v>
      </c>
      <c r="BB203" s="19" t="e">
        <f>VLOOKUP(AG203,Cías!$A$1:$E$10000,3,0)</f>
        <v>#N/A</v>
      </c>
      <c r="BC203" s="19"/>
      <c r="BD203" s="19"/>
      <c r="BE203" s="19"/>
      <c r="BF203" s="19"/>
      <c r="BG203" s="19"/>
      <c r="BH203" s="19"/>
      <c r="BI203" s="19"/>
      <c r="BJ203" s="19"/>
    </row>
    <row r="204" spans="1:62" ht="15" x14ac:dyDescent="0.2">
      <c r="A204" s="19" t="s">
        <v>3803</v>
      </c>
      <c r="B204" s="19" t="s">
        <v>1479</v>
      </c>
      <c r="C204" s="43">
        <v>44653</v>
      </c>
      <c r="D204" s="44">
        <v>0.43888888888888999</v>
      </c>
      <c r="E204" s="19" t="s">
        <v>3804</v>
      </c>
      <c r="F204" s="19" t="s">
        <v>3805</v>
      </c>
      <c r="G204" s="19" t="s">
        <v>3806</v>
      </c>
      <c r="H204" s="45">
        <v>747.02</v>
      </c>
      <c r="I204" s="45">
        <v>837.56</v>
      </c>
      <c r="J204" s="19" t="s">
        <v>1560</v>
      </c>
      <c r="K204" s="19" t="s">
        <v>3807</v>
      </c>
      <c r="L204" s="19" t="s">
        <v>3808</v>
      </c>
      <c r="M204" s="19" t="s">
        <v>3809</v>
      </c>
      <c r="N204" s="19" t="s">
        <v>3803</v>
      </c>
      <c r="O204" s="19" t="s">
        <v>369</v>
      </c>
      <c r="P204" s="19" t="s">
        <v>370</v>
      </c>
      <c r="Q204" s="46">
        <v>120</v>
      </c>
      <c r="R204" s="19" t="s">
        <v>1544</v>
      </c>
      <c r="S204" s="19" t="s">
        <v>3810</v>
      </c>
      <c r="T204" s="19" t="s">
        <v>3811</v>
      </c>
      <c r="U204" s="19" t="s">
        <v>3812</v>
      </c>
      <c r="V204" s="19" t="s">
        <v>3813</v>
      </c>
      <c r="W204" s="19" t="s">
        <v>415</v>
      </c>
      <c r="X204" s="19" t="s">
        <v>3814</v>
      </c>
      <c r="Y204" s="19" t="s">
        <v>3815</v>
      </c>
      <c r="Z204" s="19" t="s">
        <v>3816</v>
      </c>
      <c r="AA204" s="46">
        <v>96.5</v>
      </c>
      <c r="AB204" s="19" t="s">
        <v>569</v>
      </c>
      <c r="AC204" s="19" t="s">
        <v>291</v>
      </c>
      <c r="AD204" s="19" t="s">
        <v>3817</v>
      </c>
      <c r="AE204" s="19" t="s">
        <v>3818</v>
      </c>
      <c r="AF204" s="19" t="s">
        <v>1554</v>
      </c>
      <c r="AG204" s="19" t="s">
        <v>3819</v>
      </c>
      <c r="AH204" s="19" t="s">
        <v>1499</v>
      </c>
      <c r="AI204" s="19" t="s">
        <v>1500</v>
      </c>
      <c r="AJ204" s="45">
        <v>0</v>
      </c>
      <c r="AK204" s="45">
        <v>0</v>
      </c>
      <c r="AL204" s="19" t="s">
        <v>1501</v>
      </c>
      <c r="AM204" s="46">
        <v>10560</v>
      </c>
      <c r="AN204" s="46">
        <v>6010</v>
      </c>
      <c r="AO204" s="46">
        <v>4550</v>
      </c>
      <c r="AP204" s="45">
        <v>54</v>
      </c>
      <c r="AQ204" s="45"/>
      <c r="AR204" s="45" t="str">
        <f>IFERROR(VLOOKUP(AB204,'Pedidos marco'!$A$1:$D$10000,4,0)," ")</f>
        <v xml:space="preserve"> </v>
      </c>
      <c r="AS204" s="45">
        <f t="shared" si="21"/>
        <v>2</v>
      </c>
      <c r="AT204" s="45" t="str">
        <f t="shared" si="22"/>
        <v>02</v>
      </c>
      <c r="AU204" s="47">
        <v>6</v>
      </c>
      <c r="AV204" s="19" t="str">
        <f t="shared" si="23"/>
        <v>04 April</v>
      </c>
      <c r="AW204" s="19">
        <f t="shared" si="24"/>
        <v>0.45</v>
      </c>
      <c r="AX204" s="19">
        <f t="shared" si="25"/>
        <v>9</v>
      </c>
      <c r="AY204" s="19" t="e">
        <f>VLOOKUP(AG204,Cías!$A$1:$E$10000,5,0)</f>
        <v>#N/A</v>
      </c>
      <c r="AZ204" s="19" t="str">
        <f t="shared" si="26"/>
        <v>1013262</v>
      </c>
      <c r="BA204" s="19" t="str">
        <f t="shared" si="27"/>
        <v>SEGOVIA ERAZO PATRICIA ALEXANDRA</v>
      </c>
      <c r="BB204" s="19" t="e">
        <f>VLOOKUP(AG204,Cías!$A$1:$E$10000,3,0)</f>
        <v>#N/A</v>
      </c>
      <c r="BC204" s="19"/>
      <c r="BD204" s="19"/>
      <c r="BE204" s="19"/>
      <c r="BF204" s="19"/>
      <c r="BG204" s="19"/>
      <c r="BH204" s="19"/>
      <c r="BI204" s="19"/>
      <c r="BJ204" s="19"/>
    </row>
    <row r="205" spans="1:62" ht="15" x14ac:dyDescent="0.2">
      <c r="A205" s="19" t="s">
        <v>3803</v>
      </c>
      <c r="B205" s="19" t="s">
        <v>1479</v>
      </c>
      <c r="C205" s="43">
        <v>44653</v>
      </c>
      <c r="D205" s="44">
        <v>0.43888888888888999</v>
      </c>
      <c r="E205" s="19" t="s">
        <v>3820</v>
      </c>
      <c r="F205" s="19" t="s">
        <v>3821</v>
      </c>
      <c r="G205" s="19" t="s">
        <v>3822</v>
      </c>
      <c r="H205" s="45">
        <v>1663.2</v>
      </c>
      <c r="I205" s="45">
        <v>1864.79</v>
      </c>
      <c r="J205" s="19" t="s">
        <v>1560</v>
      </c>
      <c r="K205" s="19" t="s">
        <v>3823</v>
      </c>
      <c r="L205" s="19" t="s">
        <v>3824</v>
      </c>
      <c r="M205" s="19" t="s">
        <v>3825</v>
      </c>
      <c r="N205" s="19" t="s">
        <v>3803</v>
      </c>
      <c r="O205" s="19" t="s">
        <v>367</v>
      </c>
      <c r="P205" s="19" t="s">
        <v>368</v>
      </c>
      <c r="Q205" s="46">
        <v>240</v>
      </c>
      <c r="R205" s="19" t="s">
        <v>1544</v>
      </c>
      <c r="S205" s="19" t="s">
        <v>3826</v>
      </c>
      <c r="T205" s="19" t="s">
        <v>3827</v>
      </c>
      <c r="U205" s="19" t="s">
        <v>3828</v>
      </c>
      <c r="V205" s="19" t="s">
        <v>3829</v>
      </c>
      <c r="W205" s="19" t="s">
        <v>415</v>
      </c>
      <c r="X205" s="19" t="s">
        <v>3830</v>
      </c>
      <c r="Y205" s="19" t="s">
        <v>3831</v>
      </c>
      <c r="Z205" s="19" t="s">
        <v>3832</v>
      </c>
      <c r="AA205" s="46">
        <v>97.5</v>
      </c>
      <c r="AB205" s="19" t="s">
        <v>569</v>
      </c>
      <c r="AC205" s="19" t="s">
        <v>291</v>
      </c>
      <c r="AD205" s="19" t="s">
        <v>3817</v>
      </c>
      <c r="AE205" s="19" t="s">
        <v>3818</v>
      </c>
      <c r="AF205" s="19" t="s">
        <v>1554</v>
      </c>
      <c r="AG205" s="19" t="s">
        <v>3819</v>
      </c>
      <c r="AH205" s="19" t="s">
        <v>1499</v>
      </c>
      <c r="AI205" s="19" t="s">
        <v>1500</v>
      </c>
      <c r="AJ205" s="45">
        <v>0</v>
      </c>
      <c r="AK205" s="45">
        <v>0</v>
      </c>
      <c r="AL205" s="19" t="s">
        <v>1501</v>
      </c>
      <c r="AM205" s="46">
        <v>16570</v>
      </c>
      <c r="AN205" s="46">
        <v>12020</v>
      </c>
      <c r="AO205" s="46">
        <v>4550</v>
      </c>
      <c r="AP205" s="45">
        <v>108</v>
      </c>
      <c r="AQ205" s="45"/>
      <c r="AR205" s="45" t="str">
        <f>IFERROR(VLOOKUP(AB205,'Pedidos marco'!$A$1:$D$10000,4,0)," ")</f>
        <v xml:space="preserve"> </v>
      </c>
      <c r="AS205" s="45">
        <f t="shared" si="21"/>
        <v>2</v>
      </c>
      <c r="AT205" s="45" t="str">
        <f t="shared" si="22"/>
        <v>02</v>
      </c>
      <c r="AU205" s="47">
        <v>12</v>
      </c>
      <c r="AV205" s="19" t="str">
        <f t="shared" si="23"/>
        <v>04 April</v>
      </c>
      <c r="AW205" s="19">
        <f t="shared" si="24"/>
        <v>0.45</v>
      </c>
      <c r="AX205" s="19">
        <f t="shared" si="25"/>
        <v>9</v>
      </c>
      <c r="AY205" s="19" t="e">
        <f>VLOOKUP(AG205,Cías!$A$1:$E$10000,5,0)</f>
        <v>#N/A</v>
      </c>
      <c r="AZ205" s="19" t="str">
        <f t="shared" si="26"/>
        <v>1013262</v>
      </c>
      <c r="BA205" s="19" t="str">
        <f t="shared" si="27"/>
        <v>SEGOVIA ERAZO PATRICIA ALEXANDRA</v>
      </c>
      <c r="BB205" s="19" t="e">
        <f>VLOOKUP(AG205,Cías!$A$1:$E$10000,3,0)</f>
        <v>#N/A</v>
      </c>
      <c r="BC205" s="19"/>
      <c r="BD205" s="19"/>
      <c r="BE205" s="19"/>
      <c r="BF205" s="19"/>
      <c r="BG205" s="19"/>
      <c r="BH205" s="19"/>
      <c r="BI205" s="19"/>
      <c r="BJ205" s="19"/>
    </row>
    <row r="206" spans="1:62" ht="15" x14ac:dyDescent="0.2">
      <c r="A206" s="19" t="s">
        <v>3833</v>
      </c>
      <c r="B206" s="19" t="s">
        <v>1479</v>
      </c>
      <c r="C206" s="43">
        <v>44653</v>
      </c>
      <c r="D206" s="44">
        <v>0.44097222222221999</v>
      </c>
      <c r="E206" s="19" t="s">
        <v>3834</v>
      </c>
      <c r="F206" s="19" t="s">
        <v>2714</v>
      </c>
      <c r="G206" s="19" t="s">
        <v>2715</v>
      </c>
      <c r="H206" s="45">
        <v>2343.91</v>
      </c>
      <c r="I206" s="45">
        <v>2628.01</v>
      </c>
      <c r="J206" s="19" t="s">
        <v>2037</v>
      </c>
      <c r="K206" s="19" t="s">
        <v>2716</v>
      </c>
      <c r="L206" s="19" t="s">
        <v>3835</v>
      </c>
      <c r="M206" s="19" t="s">
        <v>3836</v>
      </c>
      <c r="N206" s="19" t="s">
        <v>3833</v>
      </c>
      <c r="O206" s="19" t="s">
        <v>371</v>
      </c>
      <c r="P206" s="19" t="s">
        <v>372</v>
      </c>
      <c r="Q206" s="46">
        <v>360</v>
      </c>
      <c r="R206" s="19" t="s">
        <v>1544</v>
      </c>
      <c r="S206" s="19" t="s">
        <v>2719</v>
      </c>
      <c r="T206" s="19" t="s">
        <v>329</v>
      </c>
      <c r="U206" s="19" t="s">
        <v>2720</v>
      </c>
      <c r="V206" s="19" t="s">
        <v>2721</v>
      </c>
      <c r="W206" s="19" t="s">
        <v>1548</v>
      </c>
      <c r="X206" s="19" t="s">
        <v>2722</v>
      </c>
      <c r="Y206" s="19" t="s">
        <v>1684</v>
      </c>
      <c r="Z206" s="19" t="s">
        <v>1685</v>
      </c>
      <c r="AA206" s="46">
        <v>198</v>
      </c>
      <c r="AB206" s="19" t="s">
        <v>586</v>
      </c>
      <c r="AC206" s="19" t="s">
        <v>329</v>
      </c>
      <c r="AD206" s="19" t="s">
        <v>2723</v>
      </c>
      <c r="AE206" s="19" t="s">
        <v>2724</v>
      </c>
      <c r="AF206" s="19" t="s">
        <v>1554</v>
      </c>
      <c r="AG206" s="19" t="s">
        <v>2725</v>
      </c>
      <c r="AH206" s="19" t="s">
        <v>1499</v>
      </c>
      <c r="AI206" s="19" t="s">
        <v>1500</v>
      </c>
      <c r="AJ206" s="45">
        <v>0</v>
      </c>
      <c r="AK206" s="45">
        <v>0</v>
      </c>
      <c r="AL206" s="19" t="s">
        <v>1501</v>
      </c>
      <c r="AM206" s="46">
        <v>27070</v>
      </c>
      <c r="AN206" s="46">
        <v>18020</v>
      </c>
      <c r="AO206" s="46">
        <v>9050</v>
      </c>
      <c r="AP206" s="45">
        <v>266.39999999999998</v>
      </c>
      <c r="AQ206" s="45"/>
      <c r="AR206" s="45" t="str">
        <f>IFERROR(VLOOKUP(AB206,'Pedidos marco'!$A$1:$D$10000,4,0)," ")</f>
        <v xml:space="preserve"> </v>
      </c>
      <c r="AS206" s="45">
        <f t="shared" si="21"/>
        <v>2</v>
      </c>
      <c r="AT206" s="45" t="str">
        <f t="shared" si="22"/>
        <v>02</v>
      </c>
      <c r="AU206" s="47">
        <v>18</v>
      </c>
      <c r="AV206" s="19" t="str">
        <f t="shared" si="23"/>
        <v>04 April</v>
      </c>
      <c r="AW206" s="19">
        <f t="shared" si="24"/>
        <v>0.74</v>
      </c>
      <c r="AX206" s="19">
        <f t="shared" si="25"/>
        <v>14.799999999999999</v>
      </c>
      <c r="AY206" s="19" t="e">
        <f>VLOOKUP(AG206,Cías!$A$1:$E$10000,5,0)</f>
        <v>#N/A</v>
      </c>
      <c r="AZ206" s="19" t="str">
        <f t="shared" si="26"/>
        <v>1013789</v>
      </c>
      <c r="BA206" s="19" t="str">
        <f t="shared" si="27"/>
        <v>VEGA VEGA FABIAN</v>
      </c>
      <c r="BB206" s="19" t="e">
        <f>VLOOKUP(AG206,Cías!$A$1:$E$10000,3,0)</f>
        <v>#N/A</v>
      </c>
      <c r="BC206" s="19"/>
      <c r="BD206" s="19"/>
      <c r="BE206" s="19"/>
      <c r="BF206" s="19"/>
      <c r="BG206" s="19"/>
      <c r="BH206" s="19"/>
      <c r="BI206" s="19"/>
      <c r="BJ206" s="19"/>
    </row>
    <row r="207" spans="1:62" ht="15" x14ac:dyDescent="0.2">
      <c r="A207" s="19" t="s">
        <v>3837</v>
      </c>
      <c r="B207" s="19" t="s">
        <v>1479</v>
      </c>
      <c r="C207" s="43">
        <v>44653</v>
      </c>
      <c r="D207" s="44">
        <v>0.44305555555555998</v>
      </c>
      <c r="E207" s="19" t="s">
        <v>3838</v>
      </c>
      <c r="F207" s="19" t="s">
        <v>3839</v>
      </c>
      <c r="G207" s="19" t="s">
        <v>3840</v>
      </c>
      <c r="H207" s="45">
        <v>3172.8</v>
      </c>
      <c r="I207" s="45">
        <v>3557.37</v>
      </c>
      <c r="J207" s="19" t="s">
        <v>1560</v>
      </c>
      <c r="K207" s="19" t="s">
        <v>3841</v>
      </c>
      <c r="L207" s="19" t="s">
        <v>3842</v>
      </c>
      <c r="M207" s="19" t="s">
        <v>3843</v>
      </c>
      <c r="N207" s="19" t="s">
        <v>3837</v>
      </c>
      <c r="O207" s="19" t="s">
        <v>1641</v>
      </c>
      <c r="P207" s="19" t="s">
        <v>1642</v>
      </c>
      <c r="Q207" s="46">
        <v>480</v>
      </c>
      <c r="R207" s="19" t="s">
        <v>1544</v>
      </c>
      <c r="S207" s="19" t="s">
        <v>3844</v>
      </c>
      <c r="T207" s="19" t="s">
        <v>3845</v>
      </c>
      <c r="U207" s="19" t="s">
        <v>3846</v>
      </c>
      <c r="V207" s="19" t="s">
        <v>3847</v>
      </c>
      <c r="W207" s="19" t="s">
        <v>3848</v>
      </c>
      <c r="X207" s="19" t="s">
        <v>3849</v>
      </c>
      <c r="Y207" s="19" t="s">
        <v>3850</v>
      </c>
      <c r="Z207" s="19" t="s">
        <v>3851</v>
      </c>
      <c r="AA207" s="46">
        <v>456</v>
      </c>
      <c r="AB207" s="19" t="s">
        <v>513</v>
      </c>
      <c r="AC207" s="19" t="s">
        <v>179</v>
      </c>
      <c r="AD207" s="19" t="s">
        <v>3852</v>
      </c>
      <c r="AE207" s="19" t="s">
        <v>3853</v>
      </c>
      <c r="AF207" s="19" t="s">
        <v>1719</v>
      </c>
      <c r="AG207" s="19" t="s">
        <v>3854</v>
      </c>
      <c r="AH207" s="19" t="s">
        <v>1499</v>
      </c>
      <c r="AI207" s="19" t="s">
        <v>1500</v>
      </c>
      <c r="AJ207" s="45">
        <v>0</v>
      </c>
      <c r="AK207" s="45">
        <v>0</v>
      </c>
      <c r="AL207" s="19" t="s">
        <v>1501</v>
      </c>
      <c r="AM207" s="46">
        <v>39110</v>
      </c>
      <c r="AN207" s="46">
        <v>24010</v>
      </c>
      <c r="AO207" s="46">
        <v>15100</v>
      </c>
      <c r="AP207" s="45">
        <v>643.20000000000005</v>
      </c>
      <c r="AQ207" s="45"/>
      <c r="AR207" s="45" t="str">
        <f>IFERROR(VLOOKUP(AB207,'Pedidos marco'!$A$1:$D$10000,4,0)," ")</f>
        <v xml:space="preserve"> </v>
      </c>
      <c r="AS207" s="45">
        <f t="shared" si="21"/>
        <v>2</v>
      </c>
      <c r="AT207" s="45" t="str">
        <f t="shared" si="22"/>
        <v>02</v>
      </c>
      <c r="AU207" s="47">
        <v>24</v>
      </c>
      <c r="AV207" s="19" t="str">
        <f t="shared" si="23"/>
        <v>04 April</v>
      </c>
      <c r="AW207" s="19">
        <f t="shared" si="24"/>
        <v>1.34</v>
      </c>
      <c r="AX207" s="19">
        <f t="shared" si="25"/>
        <v>26.8</v>
      </c>
      <c r="AY207" s="19" t="e">
        <f>VLOOKUP(AG207,Cías!$A$1:$E$10000,5,0)</f>
        <v>#N/A</v>
      </c>
      <c r="AZ207" s="19" t="str">
        <f t="shared" si="26"/>
        <v>1013515</v>
      </c>
      <c r="BA207" s="19" t="str">
        <f t="shared" si="27"/>
        <v>LARA MARTINEZ LUIS NESTOR</v>
      </c>
      <c r="BB207" s="19" t="e">
        <f>VLOOKUP(AG207,Cías!$A$1:$E$10000,3,0)</f>
        <v>#N/A</v>
      </c>
      <c r="BC207" s="19"/>
      <c r="BD207" s="19"/>
      <c r="BE207" s="19"/>
      <c r="BF207" s="19"/>
      <c r="BG207" s="19"/>
      <c r="BH207" s="19"/>
      <c r="BI207" s="19"/>
      <c r="BJ207" s="19"/>
    </row>
    <row r="208" spans="1:62" ht="15" x14ac:dyDescent="0.2">
      <c r="A208" s="19" t="s">
        <v>3855</v>
      </c>
      <c r="B208" s="19" t="s">
        <v>1479</v>
      </c>
      <c r="C208" s="43">
        <v>44653</v>
      </c>
      <c r="D208" s="44">
        <v>0.44444444444443998</v>
      </c>
      <c r="E208" s="19" t="s">
        <v>3856</v>
      </c>
      <c r="F208" s="19" t="s">
        <v>3857</v>
      </c>
      <c r="G208" s="19" t="s">
        <v>3858</v>
      </c>
      <c r="H208" s="45">
        <v>2494.8000000000002</v>
      </c>
      <c r="I208" s="45">
        <v>2797.19</v>
      </c>
      <c r="J208" s="19" t="s">
        <v>1560</v>
      </c>
      <c r="K208" s="19" t="s">
        <v>3859</v>
      </c>
      <c r="L208" s="19" t="s">
        <v>3860</v>
      </c>
      <c r="M208" s="19" t="s">
        <v>3861</v>
      </c>
      <c r="N208" s="19" t="s">
        <v>3855</v>
      </c>
      <c r="O208" s="19" t="s">
        <v>367</v>
      </c>
      <c r="P208" s="19" t="s">
        <v>368</v>
      </c>
      <c r="Q208" s="46">
        <v>360</v>
      </c>
      <c r="R208" s="19" t="s">
        <v>1544</v>
      </c>
      <c r="S208" s="19" t="s">
        <v>3862</v>
      </c>
      <c r="T208" s="19" t="s">
        <v>3863</v>
      </c>
      <c r="U208" s="19" t="s">
        <v>3864</v>
      </c>
      <c r="V208" s="19" t="s">
        <v>3865</v>
      </c>
      <c r="W208" s="19" t="s">
        <v>415</v>
      </c>
      <c r="X208" s="19" t="s">
        <v>3866</v>
      </c>
      <c r="Y208" s="19" t="s">
        <v>3815</v>
      </c>
      <c r="Z208" s="19" t="s">
        <v>3816</v>
      </c>
      <c r="AA208" s="46">
        <v>96.5</v>
      </c>
      <c r="AB208" s="19" t="s">
        <v>569</v>
      </c>
      <c r="AC208" s="19" t="s">
        <v>291</v>
      </c>
      <c r="AD208" s="19" t="s">
        <v>3867</v>
      </c>
      <c r="AE208" s="19" t="s">
        <v>3868</v>
      </c>
      <c r="AF208" s="19" t="s">
        <v>1554</v>
      </c>
      <c r="AG208" s="19" t="s">
        <v>3869</v>
      </c>
      <c r="AH208" s="19" t="s">
        <v>1499</v>
      </c>
      <c r="AI208" s="19" t="s">
        <v>1500</v>
      </c>
      <c r="AJ208" s="45">
        <v>0</v>
      </c>
      <c r="AK208" s="45">
        <v>0</v>
      </c>
      <c r="AL208" s="19" t="s">
        <v>1501</v>
      </c>
      <c r="AM208" s="46">
        <v>27100</v>
      </c>
      <c r="AN208" s="46">
        <v>18040</v>
      </c>
      <c r="AO208" s="46">
        <v>9060</v>
      </c>
      <c r="AP208" s="45">
        <v>162</v>
      </c>
      <c r="AQ208" s="45"/>
      <c r="AR208" s="45" t="str">
        <f>IFERROR(VLOOKUP(AB208,'Pedidos marco'!$A$1:$D$10000,4,0)," ")</f>
        <v xml:space="preserve"> </v>
      </c>
      <c r="AS208" s="45">
        <f t="shared" si="21"/>
        <v>2</v>
      </c>
      <c r="AT208" s="45" t="str">
        <f t="shared" si="22"/>
        <v>02</v>
      </c>
      <c r="AU208" s="47">
        <v>18</v>
      </c>
      <c r="AV208" s="19" t="str">
        <f t="shared" si="23"/>
        <v>04 April</v>
      </c>
      <c r="AW208" s="19">
        <f t="shared" si="24"/>
        <v>0.45</v>
      </c>
      <c r="AX208" s="19">
        <f t="shared" si="25"/>
        <v>9</v>
      </c>
      <c r="AY208" s="19" t="e">
        <f>VLOOKUP(AG208,Cías!$A$1:$E$10000,5,0)</f>
        <v>#N/A</v>
      </c>
      <c r="AZ208" s="19" t="str">
        <f t="shared" si="26"/>
        <v>1013262</v>
      </c>
      <c r="BA208" s="19" t="str">
        <f t="shared" si="27"/>
        <v>SEGOVIA ERAZO PATRICIA ALEXANDRA</v>
      </c>
      <c r="BB208" s="19" t="e">
        <f>VLOOKUP(AG208,Cías!$A$1:$E$10000,3,0)</f>
        <v>#N/A</v>
      </c>
      <c r="BC208" s="19"/>
      <c r="BD208" s="19"/>
      <c r="BE208" s="19"/>
      <c r="BF208" s="19"/>
      <c r="BG208" s="19"/>
      <c r="BH208" s="19"/>
      <c r="BI208" s="19"/>
      <c r="BJ208" s="19"/>
    </row>
    <row r="209" spans="1:62" ht="15" x14ac:dyDescent="0.2">
      <c r="A209" s="19" t="s">
        <v>3870</v>
      </c>
      <c r="B209" s="19" t="s">
        <v>1479</v>
      </c>
      <c r="C209" s="43">
        <v>44653</v>
      </c>
      <c r="D209" s="44">
        <v>0.44583333333332997</v>
      </c>
      <c r="E209" s="19" t="s">
        <v>3871</v>
      </c>
      <c r="F209" s="19" t="s">
        <v>3872</v>
      </c>
      <c r="G209" s="19" t="s">
        <v>3873</v>
      </c>
      <c r="H209" s="45">
        <v>2350.8000000000002</v>
      </c>
      <c r="I209" s="45">
        <v>2635.74</v>
      </c>
      <c r="J209" s="19" t="s">
        <v>1560</v>
      </c>
      <c r="K209" s="19" t="s">
        <v>3874</v>
      </c>
      <c r="L209" s="19" t="s">
        <v>3875</v>
      </c>
      <c r="M209" s="19" t="s">
        <v>3876</v>
      </c>
      <c r="N209" s="19" t="s">
        <v>3870</v>
      </c>
      <c r="O209" s="19" t="s">
        <v>1603</v>
      </c>
      <c r="P209" s="19" t="s">
        <v>1604</v>
      </c>
      <c r="Q209" s="46">
        <v>360</v>
      </c>
      <c r="R209" s="19" t="s">
        <v>1544</v>
      </c>
      <c r="S209" s="19" t="s">
        <v>3675</v>
      </c>
      <c r="T209" s="19" t="s">
        <v>3676</v>
      </c>
      <c r="U209" s="19" t="s">
        <v>3877</v>
      </c>
      <c r="V209" s="19" t="s">
        <v>3878</v>
      </c>
      <c r="W209" s="19" t="s">
        <v>3679</v>
      </c>
      <c r="X209" s="19" t="s">
        <v>3879</v>
      </c>
      <c r="Y209" s="19" t="s">
        <v>3681</v>
      </c>
      <c r="Z209" s="19" t="s">
        <v>3682</v>
      </c>
      <c r="AA209" s="46">
        <v>446</v>
      </c>
      <c r="AB209" s="19" t="s">
        <v>493</v>
      </c>
      <c r="AC209" s="19" t="s">
        <v>135</v>
      </c>
      <c r="AD209" s="19" t="s">
        <v>3880</v>
      </c>
      <c r="AE209" s="19" t="s">
        <v>1481</v>
      </c>
      <c r="AF209" s="19" t="s">
        <v>1554</v>
      </c>
      <c r="AG209" s="19" t="s">
        <v>3881</v>
      </c>
      <c r="AH209" s="19" t="s">
        <v>1499</v>
      </c>
      <c r="AI209" s="19" t="s">
        <v>1500</v>
      </c>
      <c r="AJ209" s="45">
        <v>0</v>
      </c>
      <c r="AK209" s="45">
        <v>0</v>
      </c>
      <c r="AL209" s="19" t="s">
        <v>1501</v>
      </c>
      <c r="AM209" s="46">
        <v>27010</v>
      </c>
      <c r="AN209" s="46">
        <v>17980</v>
      </c>
      <c r="AO209" s="46">
        <v>9030</v>
      </c>
      <c r="AP209" s="45">
        <v>424.8</v>
      </c>
      <c r="AQ209" s="45"/>
      <c r="AR209" s="45" t="str">
        <f>IFERROR(VLOOKUP(AB209,'Pedidos marco'!$A$1:$D$10000,4,0)," ")</f>
        <v xml:space="preserve"> </v>
      </c>
      <c r="AS209" s="45">
        <f t="shared" si="21"/>
        <v>2</v>
      </c>
      <c r="AT209" s="45" t="str">
        <f t="shared" si="22"/>
        <v>02</v>
      </c>
      <c r="AU209" s="47">
        <v>18</v>
      </c>
      <c r="AV209" s="19" t="str">
        <f t="shared" si="23"/>
        <v>04 April</v>
      </c>
      <c r="AW209" s="19">
        <f t="shared" si="24"/>
        <v>1.18</v>
      </c>
      <c r="AX209" s="19">
        <f t="shared" si="25"/>
        <v>23.6</v>
      </c>
      <c r="AY209" s="19" t="e">
        <f>VLOOKUP(AG209,Cías!$A$1:$E$10000,5,0)</f>
        <v>#N/A</v>
      </c>
      <c r="AZ209" s="19" t="str">
        <f t="shared" si="26"/>
        <v>1020060</v>
      </c>
      <c r="BA209" s="19" t="str">
        <f t="shared" si="27"/>
        <v>FUERTES RUEDA HUGO BALDOMERO</v>
      </c>
      <c r="BB209" s="19" t="e">
        <f>VLOOKUP(AG209,Cías!$A$1:$E$10000,3,0)</f>
        <v>#N/A</v>
      </c>
      <c r="BC209" s="19"/>
      <c r="BD209" s="19"/>
      <c r="BE209" s="19"/>
      <c r="BF209" s="19"/>
      <c r="BG209" s="19"/>
      <c r="BH209" s="19"/>
      <c r="BI209" s="19"/>
      <c r="BJ209" s="19"/>
    </row>
    <row r="210" spans="1:62" ht="15" x14ac:dyDescent="0.2">
      <c r="A210" s="19" t="s">
        <v>3882</v>
      </c>
      <c r="B210" s="19" t="s">
        <v>1479</v>
      </c>
      <c r="C210" s="43">
        <v>44653</v>
      </c>
      <c r="D210" s="44">
        <v>0.45069444444444001</v>
      </c>
      <c r="E210" s="19" t="s">
        <v>3883</v>
      </c>
      <c r="F210" s="19" t="s">
        <v>3884</v>
      </c>
      <c r="G210" s="19" t="s">
        <v>3885</v>
      </c>
      <c r="H210" s="45">
        <v>2956.8</v>
      </c>
      <c r="I210" s="45">
        <v>3315.19</v>
      </c>
      <c r="J210" s="19" t="s">
        <v>1560</v>
      </c>
      <c r="K210" s="19" t="s">
        <v>3886</v>
      </c>
      <c r="L210" s="19" t="s">
        <v>3887</v>
      </c>
      <c r="M210" s="19" t="s">
        <v>3888</v>
      </c>
      <c r="N210" s="19" t="s">
        <v>3882</v>
      </c>
      <c r="O210" s="19" t="s">
        <v>1603</v>
      </c>
      <c r="P210" s="19" t="s">
        <v>1604</v>
      </c>
      <c r="Q210" s="46">
        <v>480</v>
      </c>
      <c r="R210" s="19" t="s">
        <v>1544</v>
      </c>
      <c r="S210" s="19" t="s">
        <v>1736</v>
      </c>
      <c r="T210" s="19" t="s">
        <v>1737</v>
      </c>
      <c r="U210" s="19" t="s">
        <v>3889</v>
      </c>
      <c r="V210" s="19" t="s">
        <v>3890</v>
      </c>
      <c r="W210" s="19" t="s">
        <v>3891</v>
      </c>
      <c r="X210" s="19" t="s">
        <v>3892</v>
      </c>
      <c r="Y210" s="19" t="s">
        <v>3893</v>
      </c>
      <c r="Z210" s="19" t="s">
        <v>3894</v>
      </c>
      <c r="AA210" s="46">
        <v>383</v>
      </c>
      <c r="AB210" s="19" t="s">
        <v>476</v>
      </c>
      <c r="AC210" s="19" t="s">
        <v>102</v>
      </c>
      <c r="AD210" s="19" t="s">
        <v>2777</v>
      </c>
      <c r="AE210" s="19" t="s">
        <v>1481</v>
      </c>
      <c r="AF210" s="19" t="s">
        <v>1719</v>
      </c>
      <c r="AG210" s="19" t="s">
        <v>2778</v>
      </c>
      <c r="AH210" s="19" t="s">
        <v>1594</v>
      </c>
      <c r="AI210" s="19" t="s">
        <v>1595</v>
      </c>
      <c r="AJ210" s="45">
        <v>0.05</v>
      </c>
      <c r="AK210" s="45">
        <v>24</v>
      </c>
      <c r="AL210" s="19" t="s">
        <v>1501</v>
      </c>
      <c r="AM210" s="46">
        <v>37590</v>
      </c>
      <c r="AN210" s="46">
        <v>23980</v>
      </c>
      <c r="AO210" s="46">
        <v>13610</v>
      </c>
      <c r="AP210" s="45">
        <v>484.8</v>
      </c>
      <c r="AQ210" s="45"/>
      <c r="AR210" s="45" t="str">
        <f>IFERROR(VLOOKUP(AB210,'Pedidos marco'!$A$1:$D$10000,4,0)," ")</f>
        <v xml:space="preserve"> </v>
      </c>
      <c r="AS210" s="45">
        <f t="shared" si="21"/>
        <v>2</v>
      </c>
      <c r="AT210" s="45" t="str">
        <f t="shared" si="22"/>
        <v>02</v>
      </c>
      <c r="AU210" s="47">
        <v>24</v>
      </c>
      <c r="AV210" s="19" t="str">
        <f t="shared" si="23"/>
        <v>04 April</v>
      </c>
      <c r="AW210" s="19">
        <f t="shared" si="24"/>
        <v>1.01</v>
      </c>
      <c r="AX210" s="19">
        <f t="shared" si="25"/>
        <v>20.2</v>
      </c>
      <c r="AY210" s="19" t="e">
        <f>VLOOKUP(AG210,Cías!$A$1:$E$10000,5,0)</f>
        <v>#N/A</v>
      </c>
      <c r="AZ210" s="19" t="str">
        <f t="shared" si="26"/>
        <v>1013724</v>
      </c>
      <c r="BA210" s="19" t="str">
        <f t="shared" si="27"/>
        <v>DAVILA GONZALES WILMAN GUILLERMO</v>
      </c>
      <c r="BB210" s="19" t="e">
        <f>VLOOKUP(AG210,Cías!$A$1:$E$10000,3,0)</f>
        <v>#N/A</v>
      </c>
      <c r="BC210" s="19"/>
      <c r="BD210" s="19"/>
      <c r="BE210" s="19"/>
      <c r="BF210" s="19"/>
      <c r="BG210" s="19"/>
      <c r="BH210" s="19"/>
      <c r="BI210" s="19"/>
      <c r="BJ210" s="19"/>
    </row>
    <row r="211" spans="1:62" ht="15" x14ac:dyDescent="0.2">
      <c r="A211" s="19" t="s">
        <v>3895</v>
      </c>
      <c r="B211" s="19" t="s">
        <v>1479</v>
      </c>
      <c r="C211" s="43">
        <v>44653</v>
      </c>
      <c r="D211" s="44">
        <v>0.46527777777778001</v>
      </c>
      <c r="E211" s="19" t="s">
        <v>3896</v>
      </c>
      <c r="F211" s="19" t="s">
        <v>3897</v>
      </c>
      <c r="G211" s="19" t="s">
        <v>3898</v>
      </c>
      <c r="H211" s="45">
        <v>3983.49</v>
      </c>
      <c r="I211" s="45">
        <v>4466.32</v>
      </c>
      <c r="J211" s="19" t="s">
        <v>1560</v>
      </c>
      <c r="K211" s="19" t="s">
        <v>3899</v>
      </c>
      <c r="L211" s="19" t="s">
        <v>3900</v>
      </c>
      <c r="M211" s="19" t="s">
        <v>3901</v>
      </c>
      <c r="N211" s="19" t="s">
        <v>3895</v>
      </c>
      <c r="O211" s="19" t="s">
        <v>2057</v>
      </c>
      <c r="P211" s="19" t="s">
        <v>2058</v>
      </c>
      <c r="Q211" s="46">
        <v>31.62</v>
      </c>
      <c r="R211" s="19" t="s">
        <v>1488</v>
      </c>
      <c r="S211" s="19" t="s">
        <v>3902</v>
      </c>
      <c r="T211" s="19" t="s">
        <v>173</v>
      </c>
      <c r="U211" s="19" t="s">
        <v>3903</v>
      </c>
      <c r="V211" s="19" t="s">
        <v>3904</v>
      </c>
      <c r="W211" s="19" t="s">
        <v>1548</v>
      </c>
      <c r="X211" s="19" t="s">
        <v>3905</v>
      </c>
      <c r="Y211" s="19" t="s">
        <v>1684</v>
      </c>
      <c r="Z211" s="19" t="s">
        <v>1685</v>
      </c>
      <c r="AA211" s="46">
        <v>198</v>
      </c>
      <c r="AB211" s="19" t="s">
        <v>512</v>
      </c>
      <c r="AC211" s="19" t="s">
        <v>173</v>
      </c>
      <c r="AD211" s="19" t="s">
        <v>3906</v>
      </c>
      <c r="AE211" s="19" t="s">
        <v>3907</v>
      </c>
      <c r="AF211" s="19" t="s">
        <v>1497</v>
      </c>
      <c r="AG211" s="19" t="s">
        <v>3908</v>
      </c>
      <c r="AH211" s="19" t="s">
        <v>1499</v>
      </c>
      <c r="AI211" s="19" t="s">
        <v>1500</v>
      </c>
      <c r="AJ211" s="45">
        <v>0</v>
      </c>
      <c r="AK211" s="45">
        <v>0</v>
      </c>
      <c r="AL211" s="19" t="s">
        <v>1501</v>
      </c>
      <c r="AM211" s="46">
        <v>49690</v>
      </c>
      <c r="AN211" s="46">
        <v>31620</v>
      </c>
      <c r="AO211" s="46">
        <v>18070</v>
      </c>
      <c r="AP211" s="45">
        <v>515.41</v>
      </c>
      <c r="AQ211" s="45"/>
      <c r="AR211" s="45" t="str">
        <f>IFERROR(VLOOKUP(AB211,'Pedidos marco'!$A$1:$D$10000,4,0)," ")</f>
        <v xml:space="preserve"> </v>
      </c>
      <c r="AS211" s="45">
        <f t="shared" si="21"/>
        <v>2</v>
      </c>
      <c r="AT211" s="45" t="str">
        <f t="shared" si="22"/>
        <v>02</v>
      </c>
      <c r="AU211" s="47">
        <v>31.62</v>
      </c>
      <c r="AV211" s="19" t="str">
        <f t="shared" si="23"/>
        <v>04 April</v>
      </c>
      <c r="AW211" s="19">
        <f t="shared" si="24"/>
        <v>16.300126502213786</v>
      </c>
      <c r="AX211" s="19">
        <f t="shared" si="25"/>
        <v>16.300126502213786</v>
      </c>
      <c r="AY211" s="19" t="e">
        <f>VLOOKUP(AG211,Cías!$A$1:$E$10000,5,0)</f>
        <v>#N/A</v>
      </c>
      <c r="AZ211" s="19" t="str">
        <f t="shared" si="26"/>
        <v>1013862</v>
      </c>
      <c r="BA211" s="19" t="str">
        <f t="shared" si="27"/>
        <v>JACOME MARTINEZ EDGAR BOLIVAR</v>
      </c>
      <c r="BB211" s="19" t="e">
        <f>VLOOKUP(AG211,Cías!$A$1:$E$10000,3,0)</f>
        <v>#N/A</v>
      </c>
      <c r="BC211" s="19"/>
      <c r="BD211" s="19"/>
      <c r="BE211" s="19"/>
      <c r="BF211" s="19"/>
      <c r="BG211" s="19"/>
      <c r="BH211" s="19"/>
      <c r="BI211" s="19"/>
      <c r="BJ211" s="19"/>
    </row>
    <row r="212" spans="1:62" ht="15" x14ac:dyDescent="0.2">
      <c r="A212" s="19" t="s">
        <v>3909</v>
      </c>
      <c r="B212" s="19" t="s">
        <v>1479</v>
      </c>
      <c r="C212" s="43">
        <v>44653</v>
      </c>
      <c r="D212" s="44">
        <v>0.46944444444444</v>
      </c>
      <c r="E212" s="19" t="s">
        <v>3910</v>
      </c>
      <c r="F212" s="19" t="s">
        <v>3911</v>
      </c>
      <c r="G212" s="19" t="s">
        <v>3912</v>
      </c>
      <c r="H212" s="45">
        <v>4096</v>
      </c>
      <c r="I212" s="45">
        <v>4592.46</v>
      </c>
      <c r="J212" s="19" t="s">
        <v>2037</v>
      </c>
      <c r="K212" s="19" t="s">
        <v>3913</v>
      </c>
      <c r="L212" s="19" t="s">
        <v>3914</v>
      </c>
      <c r="M212" s="19" t="s">
        <v>3915</v>
      </c>
      <c r="N212" s="19" t="s">
        <v>3909</v>
      </c>
      <c r="O212" s="19" t="s">
        <v>1641</v>
      </c>
      <c r="P212" s="19" t="s">
        <v>1642</v>
      </c>
      <c r="Q212" s="46">
        <v>640</v>
      </c>
      <c r="R212" s="19" t="s">
        <v>1544</v>
      </c>
      <c r="S212" s="19" t="s">
        <v>3916</v>
      </c>
      <c r="T212" s="19" t="s">
        <v>3917</v>
      </c>
      <c r="U212" s="19" t="s">
        <v>3918</v>
      </c>
      <c r="V212" s="19" t="s">
        <v>3919</v>
      </c>
      <c r="W212" s="19" t="s">
        <v>3607</v>
      </c>
      <c r="X212" s="19" t="s">
        <v>3920</v>
      </c>
      <c r="Y212" s="19" t="s">
        <v>3921</v>
      </c>
      <c r="Z212" s="19" t="s">
        <v>3922</v>
      </c>
      <c r="AA212" s="46">
        <v>524</v>
      </c>
      <c r="AB212" s="19" t="s">
        <v>547</v>
      </c>
      <c r="AC212" s="19" t="s">
        <v>246</v>
      </c>
      <c r="AD212" s="19" t="s">
        <v>3923</v>
      </c>
      <c r="AE212" s="19" t="s">
        <v>3924</v>
      </c>
      <c r="AF212" s="19" t="s">
        <v>1592</v>
      </c>
      <c r="AG212" s="19" t="s">
        <v>3925</v>
      </c>
      <c r="AH212" s="19" t="s">
        <v>1594</v>
      </c>
      <c r="AI212" s="19" t="s">
        <v>1595</v>
      </c>
      <c r="AJ212" s="45">
        <v>0.05</v>
      </c>
      <c r="AK212" s="45">
        <v>32</v>
      </c>
      <c r="AL212" s="19" t="s">
        <v>1501</v>
      </c>
      <c r="AM212" s="46">
        <v>50340</v>
      </c>
      <c r="AN212" s="46">
        <v>32030</v>
      </c>
      <c r="AO212" s="46">
        <v>18310</v>
      </c>
      <c r="AP212" s="45">
        <v>832</v>
      </c>
      <c r="AQ212" s="45"/>
      <c r="AR212" s="45" t="str">
        <f>IFERROR(VLOOKUP(AB212,'Pedidos marco'!$A$1:$D$10000,4,0)," ")</f>
        <v xml:space="preserve"> </v>
      </c>
      <c r="AS212" s="45">
        <f t="shared" si="21"/>
        <v>2</v>
      </c>
      <c r="AT212" s="45" t="str">
        <f t="shared" si="22"/>
        <v>02</v>
      </c>
      <c r="AU212" s="47">
        <v>32</v>
      </c>
      <c r="AV212" s="19" t="str">
        <f t="shared" si="23"/>
        <v>04 April</v>
      </c>
      <c r="AW212" s="19">
        <f t="shared" si="24"/>
        <v>1.3</v>
      </c>
      <c r="AX212" s="19">
        <f t="shared" si="25"/>
        <v>26</v>
      </c>
      <c r="AY212" s="19" t="e">
        <f>VLOOKUP(AG212,Cías!$A$1:$E$10000,5,0)</f>
        <v>#N/A</v>
      </c>
      <c r="AZ212" s="19" t="str">
        <f t="shared" si="26"/>
        <v>1013548</v>
      </c>
      <c r="BA212" s="19" t="str">
        <f t="shared" si="27"/>
        <v>POZO FUENTES DIEGO FRANCISCO</v>
      </c>
      <c r="BB212" s="19" t="e">
        <f>VLOOKUP(AG212,Cías!$A$1:$E$10000,3,0)</f>
        <v>#N/A</v>
      </c>
      <c r="BC212" s="19"/>
      <c r="BD212" s="19"/>
      <c r="BE212" s="19"/>
      <c r="BF212" s="19"/>
      <c r="BG212" s="19"/>
      <c r="BH212" s="19"/>
      <c r="BI212" s="19"/>
      <c r="BJ212" s="19"/>
    </row>
    <row r="213" spans="1:62" ht="15" x14ac:dyDescent="0.2">
      <c r="A213" s="19" t="s">
        <v>3926</v>
      </c>
      <c r="B213" s="19" t="s">
        <v>1479</v>
      </c>
      <c r="C213" s="43">
        <v>44653</v>
      </c>
      <c r="D213" s="44">
        <v>0.47569444444443998</v>
      </c>
      <c r="E213" s="19" t="s">
        <v>3927</v>
      </c>
      <c r="F213" s="19" t="s">
        <v>3911</v>
      </c>
      <c r="G213" s="19" t="s">
        <v>3912</v>
      </c>
      <c r="H213" s="45">
        <v>4096</v>
      </c>
      <c r="I213" s="45">
        <v>4592.46</v>
      </c>
      <c r="J213" s="19" t="s">
        <v>2037</v>
      </c>
      <c r="K213" s="19" t="s">
        <v>3913</v>
      </c>
      <c r="L213" s="19" t="s">
        <v>3928</v>
      </c>
      <c r="M213" s="19" t="s">
        <v>3929</v>
      </c>
      <c r="N213" s="19" t="s">
        <v>3926</v>
      </c>
      <c r="O213" s="19" t="s">
        <v>1641</v>
      </c>
      <c r="P213" s="19" t="s">
        <v>1642</v>
      </c>
      <c r="Q213" s="46">
        <v>640</v>
      </c>
      <c r="R213" s="19" t="s">
        <v>1544</v>
      </c>
      <c r="S213" s="19" t="s">
        <v>3916</v>
      </c>
      <c r="T213" s="19" t="s">
        <v>3917</v>
      </c>
      <c r="U213" s="19" t="s">
        <v>3918</v>
      </c>
      <c r="V213" s="19" t="s">
        <v>3919</v>
      </c>
      <c r="W213" s="19" t="s">
        <v>3607</v>
      </c>
      <c r="X213" s="19" t="s">
        <v>3920</v>
      </c>
      <c r="Y213" s="19" t="s">
        <v>3921</v>
      </c>
      <c r="Z213" s="19" t="s">
        <v>3922</v>
      </c>
      <c r="AA213" s="46">
        <v>524</v>
      </c>
      <c r="AB213" s="19" t="s">
        <v>457</v>
      </c>
      <c r="AC213" s="19" t="s">
        <v>64</v>
      </c>
      <c r="AD213" s="19" t="s">
        <v>3930</v>
      </c>
      <c r="AE213" s="19" t="s">
        <v>3931</v>
      </c>
      <c r="AF213" s="19" t="s">
        <v>1592</v>
      </c>
      <c r="AG213" s="19" t="s">
        <v>3932</v>
      </c>
      <c r="AH213" s="19" t="s">
        <v>1594</v>
      </c>
      <c r="AI213" s="19" t="s">
        <v>1595</v>
      </c>
      <c r="AJ213" s="45">
        <v>0.05</v>
      </c>
      <c r="AK213" s="45">
        <v>32</v>
      </c>
      <c r="AL213" s="19" t="s">
        <v>1501</v>
      </c>
      <c r="AM213" s="46">
        <v>49770</v>
      </c>
      <c r="AN213" s="46">
        <v>32100</v>
      </c>
      <c r="AO213" s="46">
        <v>17670</v>
      </c>
      <c r="AP213" s="45">
        <v>832</v>
      </c>
      <c r="AQ213" s="45"/>
      <c r="AR213" s="45" t="str">
        <f>IFERROR(VLOOKUP(AB213,'Pedidos marco'!$A$1:$D$10000,4,0)," ")</f>
        <v xml:space="preserve"> </v>
      </c>
      <c r="AS213" s="45">
        <f t="shared" si="21"/>
        <v>2</v>
      </c>
      <c r="AT213" s="45" t="str">
        <f t="shared" si="22"/>
        <v>02</v>
      </c>
      <c r="AU213" s="47">
        <v>32</v>
      </c>
      <c r="AV213" s="19" t="str">
        <f t="shared" si="23"/>
        <v>04 April</v>
      </c>
      <c r="AW213" s="19">
        <f t="shared" si="24"/>
        <v>1.3</v>
      </c>
      <c r="AX213" s="19">
        <f t="shared" si="25"/>
        <v>26</v>
      </c>
      <c r="AY213" s="19" t="e">
        <f>VLOOKUP(AG213,Cías!$A$1:$E$10000,5,0)</f>
        <v>#N/A</v>
      </c>
      <c r="AZ213" s="19" t="str">
        <f t="shared" si="26"/>
        <v>1013746</v>
      </c>
      <c r="BA213" s="19" t="str">
        <f t="shared" si="27"/>
        <v>CABEZAS NARVAEZ NANCY JARDELY</v>
      </c>
      <c r="BB213" s="19" t="e">
        <f>VLOOKUP(AG213,Cías!$A$1:$E$10000,3,0)</f>
        <v>#N/A</v>
      </c>
      <c r="BC213" s="19"/>
      <c r="BD213" s="19"/>
      <c r="BE213" s="19"/>
      <c r="BF213" s="19"/>
      <c r="BG213" s="19"/>
      <c r="BH213" s="19"/>
      <c r="BI213" s="19"/>
      <c r="BJ213" s="19"/>
    </row>
    <row r="214" spans="1:62" ht="15" x14ac:dyDescent="0.2">
      <c r="A214" s="19" t="s">
        <v>3933</v>
      </c>
      <c r="B214" s="19" t="s">
        <v>1479</v>
      </c>
      <c r="C214" s="43">
        <v>44653</v>
      </c>
      <c r="D214" s="44">
        <v>0.48680555555555999</v>
      </c>
      <c r="E214" s="19" t="s">
        <v>3934</v>
      </c>
      <c r="F214" s="19" t="s">
        <v>3935</v>
      </c>
      <c r="G214" s="19" t="s">
        <v>3936</v>
      </c>
      <c r="H214" s="45">
        <v>4324.67</v>
      </c>
      <c r="I214" s="45">
        <v>4848.8500000000004</v>
      </c>
      <c r="J214" s="19" t="s">
        <v>2037</v>
      </c>
      <c r="K214" s="19" t="s">
        <v>3937</v>
      </c>
      <c r="L214" s="19" t="s">
        <v>3938</v>
      </c>
      <c r="M214" s="19" t="s">
        <v>3939</v>
      </c>
      <c r="N214" s="19" t="s">
        <v>3933</v>
      </c>
      <c r="O214" s="19" t="s">
        <v>1486</v>
      </c>
      <c r="P214" s="19" t="s">
        <v>1487</v>
      </c>
      <c r="Q214" s="46">
        <v>32.79</v>
      </c>
      <c r="R214" s="19" t="s">
        <v>1488</v>
      </c>
      <c r="S214" s="19" t="s">
        <v>466</v>
      </c>
      <c r="T214" s="19" t="s">
        <v>82</v>
      </c>
      <c r="U214" s="19" t="s">
        <v>3940</v>
      </c>
      <c r="V214" s="19" t="s">
        <v>3941</v>
      </c>
      <c r="W214" s="19" t="s">
        <v>3607</v>
      </c>
      <c r="X214" s="19" t="s">
        <v>3942</v>
      </c>
      <c r="Y214" s="19" t="s">
        <v>3921</v>
      </c>
      <c r="Z214" s="19" t="s">
        <v>3922</v>
      </c>
      <c r="AA214" s="46">
        <v>524</v>
      </c>
      <c r="AB214" s="19" t="s">
        <v>473</v>
      </c>
      <c r="AC214" s="19" t="s">
        <v>96</v>
      </c>
      <c r="AD214" s="19" t="s">
        <v>2858</v>
      </c>
      <c r="AE214" s="19" t="s">
        <v>1481</v>
      </c>
      <c r="AF214" s="19" t="s">
        <v>1497</v>
      </c>
      <c r="AG214" s="19" t="s">
        <v>2859</v>
      </c>
      <c r="AH214" s="19" t="s">
        <v>1499</v>
      </c>
      <c r="AI214" s="19" t="s">
        <v>1500</v>
      </c>
      <c r="AJ214" s="45">
        <v>0</v>
      </c>
      <c r="AK214" s="45">
        <v>0</v>
      </c>
      <c r="AL214" s="19" t="s">
        <v>1501</v>
      </c>
      <c r="AM214" s="46">
        <v>52070</v>
      </c>
      <c r="AN214" s="46">
        <v>32790</v>
      </c>
      <c r="AO214" s="46">
        <v>19280</v>
      </c>
      <c r="AP214" s="45">
        <v>1315.21</v>
      </c>
      <c r="AQ214" s="45"/>
      <c r="AR214" s="45" t="str">
        <f>IFERROR(VLOOKUP(AB214,'Pedidos marco'!$A$1:$D$10000,4,0)," ")</f>
        <v xml:space="preserve"> </v>
      </c>
      <c r="AS214" s="45">
        <f t="shared" si="21"/>
        <v>2</v>
      </c>
      <c r="AT214" s="45" t="str">
        <f t="shared" si="22"/>
        <v>02</v>
      </c>
      <c r="AU214" s="47">
        <v>32.79</v>
      </c>
      <c r="AV214" s="19" t="str">
        <f t="shared" si="23"/>
        <v>04 April</v>
      </c>
      <c r="AW214" s="19">
        <f t="shared" si="24"/>
        <v>40.110094541018604</v>
      </c>
      <c r="AX214" s="19">
        <f t="shared" si="25"/>
        <v>40.110094541018604</v>
      </c>
      <c r="AY214" s="19" t="e">
        <f>VLOOKUP(AG214,Cías!$A$1:$E$10000,5,0)</f>
        <v>#N/A</v>
      </c>
      <c r="AZ214" s="19" t="str">
        <f t="shared" si="26"/>
        <v>1013227</v>
      </c>
      <c r="BA214" s="19" t="str">
        <f t="shared" si="27"/>
        <v>COMPAÑIA DE TRANSPORTE PESADO</v>
      </c>
      <c r="BB214" s="19" t="e">
        <f>VLOOKUP(AG214,Cías!$A$1:$E$10000,3,0)</f>
        <v>#N/A</v>
      </c>
      <c r="BC214" s="19"/>
      <c r="BD214" s="19"/>
      <c r="BE214" s="19"/>
      <c r="BF214" s="19"/>
      <c r="BG214" s="19"/>
      <c r="BH214" s="19"/>
      <c r="BI214" s="19"/>
      <c r="BJ214" s="19"/>
    </row>
    <row r="215" spans="1:62" ht="15" x14ac:dyDescent="0.2">
      <c r="A215" s="19" t="s">
        <v>3943</v>
      </c>
      <c r="B215" s="19" t="s">
        <v>1479</v>
      </c>
      <c r="C215" s="43">
        <v>44653</v>
      </c>
      <c r="D215" s="44">
        <v>0.48888888888888998</v>
      </c>
      <c r="E215" s="19" t="s">
        <v>3944</v>
      </c>
      <c r="F215" s="19" t="s">
        <v>3911</v>
      </c>
      <c r="G215" s="19" t="s">
        <v>3912</v>
      </c>
      <c r="H215" s="45">
        <v>4096</v>
      </c>
      <c r="I215" s="45">
        <v>4592.46</v>
      </c>
      <c r="J215" s="19" t="s">
        <v>2037</v>
      </c>
      <c r="K215" s="19" t="s">
        <v>3913</v>
      </c>
      <c r="L215" s="19" t="s">
        <v>3945</v>
      </c>
      <c r="M215" s="19" t="s">
        <v>3946</v>
      </c>
      <c r="N215" s="19" t="s">
        <v>3943</v>
      </c>
      <c r="O215" s="19" t="s">
        <v>1641</v>
      </c>
      <c r="P215" s="19" t="s">
        <v>1642</v>
      </c>
      <c r="Q215" s="46">
        <v>640</v>
      </c>
      <c r="R215" s="19" t="s">
        <v>1544</v>
      </c>
      <c r="S215" s="19" t="s">
        <v>3916</v>
      </c>
      <c r="T215" s="19" t="s">
        <v>3917</v>
      </c>
      <c r="U215" s="19" t="s">
        <v>3918</v>
      </c>
      <c r="V215" s="19" t="s">
        <v>3919</v>
      </c>
      <c r="W215" s="19" t="s">
        <v>3607</v>
      </c>
      <c r="X215" s="19" t="s">
        <v>3920</v>
      </c>
      <c r="Y215" s="19" t="s">
        <v>3921</v>
      </c>
      <c r="Z215" s="19" t="s">
        <v>3922</v>
      </c>
      <c r="AA215" s="46">
        <v>524</v>
      </c>
      <c r="AB215" s="19" t="s">
        <v>484</v>
      </c>
      <c r="AC215" s="19" t="s">
        <v>117</v>
      </c>
      <c r="AD215" s="19" t="s">
        <v>3947</v>
      </c>
      <c r="AE215" s="19" t="s">
        <v>3948</v>
      </c>
      <c r="AF215" s="19" t="s">
        <v>1592</v>
      </c>
      <c r="AG215" s="19" t="s">
        <v>3949</v>
      </c>
      <c r="AH215" s="19" t="s">
        <v>1594</v>
      </c>
      <c r="AI215" s="19" t="s">
        <v>1595</v>
      </c>
      <c r="AJ215" s="45">
        <v>0.05</v>
      </c>
      <c r="AK215" s="45">
        <v>32</v>
      </c>
      <c r="AL215" s="19" t="s">
        <v>1501</v>
      </c>
      <c r="AM215" s="46">
        <v>50560</v>
      </c>
      <c r="AN215" s="46">
        <v>32030</v>
      </c>
      <c r="AO215" s="46">
        <v>18530</v>
      </c>
      <c r="AP215" s="45">
        <v>832</v>
      </c>
      <c r="AQ215" s="45"/>
      <c r="AR215" s="45" t="str">
        <f>IFERROR(VLOOKUP(AB215,'Pedidos marco'!$A$1:$D$10000,4,0)," ")</f>
        <v xml:space="preserve"> </v>
      </c>
      <c r="AS215" s="45">
        <f t="shared" si="21"/>
        <v>2</v>
      </c>
      <c r="AT215" s="45" t="str">
        <f t="shared" si="22"/>
        <v>02</v>
      </c>
      <c r="AU215" s="47">
        <v>32</v>
      </c>
      <c r="AV215" s="19" t="str">
        <f t="shared" si="23"/>
        <v>04 April</v>
      </c>
      <c r="AW215" s="19">
        <f t="shared" si="24"/>
        <v>1.3</v>
      </c>
      <c r="AX215" s="19">
        <f t="shared" si="25"/>
        <v>26</v>
      </c>
      <c r="AY215" s="19" t="e">
        <f>VLOOKUP(AG215,Cías!$A$1:$E$10000,5,0)</f>
        <v>#N/A</v>
      </c>
      <c r="AZ215" s="19" t="str">
        <f t="shared" si="26"/>
        <v>1014322</v>
      </c>
      <c r="BA215" s="19" t="str">
        <f t="shared" si="27"/>
        <v>ESPARZA REVELO JORGE MARCELO</v>
      </c>
      <c r="BB215" s="19" t="e">
        <f>VLOOKUP(AG215,Cías!$A$1:$E$10000,3,0)</f>
        <v>#N/A</v>
      </c>
      <c r="BC215" s="19"/>
      <c r="BD215" s="19"/>
      <c r="BE215" s="19"/>
      <c r="BF215" s="19"/>
      <c r="BG215" s="19"/>
      <c r="BH215" s="19"/>
      <c r="BI215" s="19"/>
      <c r="BJ215" s="19"/>
    </row>
    <row r="216" spans="1:62" ht="15" x14ac:dyDescent="0.2">
      <c r="A216" s="19" t="s">
        <v>3950</v>
      </c>
      <c r="B216" s="19" t="s">
        <v>1479</v>
      </c>
      <c r="C216" s="43">
        <v>44653</v>
      </c>
      <c r="D216" s="44">
        <v>0.49097222222221998</v>
      </c>
      <c r="E216" s="19" t="s">
        <v>3951</v>
      </c>
      <c r="F216" s="19" t="s">
        <v>3911</v>
      </c>
      <c r="G216" s="19" t="s">
        <v>3912</v>
      </c>
      <c r="H216" s="45">
        <v>4096</v>
      </c>
      <c r="I216" s="45">
        <v>4592.46</v>
      </c>
      <c r="J216" s="19" t="s">
        <v>2037</v>
      </c>
      <c r="K216" s="19" t="s">
        <v>3913</v>
      </c>
      <c r="L216" s="19" t="s">
        <v>3952</v>
      </c>
      <c r="M216" s="19" t="s">
        <v>3953</v>
      </c>
      <c r="N216" s="19" t="s">
        <v>3950</v>
      </c>
      <c r="O216" s="19" t="s">
        <v>1641</v>
      </c>
      <c r="P216" s="19" t="s">
        <v>1642</v>
      </c>
      <c r="Q216" s="46">
        <v>640</v>
      </c>
      <c r="R216" s="19" t="s">
        <v>1544</v>
      </c>
      <c r="S216" s="19" t="s">
        <v>3916</v>
      </c>
      <c r="T216" s="19" t="s">
        <v>3917</v>
      </c>
      <c r="U216" s="19" t="s">
        <v>3918</v>
      </c>
      <c r="V216" s="19" t="s">
        <v>3919</v>
      </c>
      <c r="W216" s="19" t="s">
        <v>3607</v>
      </c>
      <c r="X216" s="19" t="s">
        <v>3920</v>
      </c>
      <c r="Y216" s="19" t="s">
        <v>3921</v>
      </c>
      <c r="Z216" s="19" t="s">
        <v>3922</v>
      </c>
      <c r="AA216" s="46">
        <v>524</v>
      </c>
      <c r="AB216" s="19" t="s">
        <v>581</v>
      </c>
      <c r="AC216" s="19" t="s">
        <v>319</v>
      </c>
      <c r="AD216" s="19" t="s">
        <v>3954</v>
      </c>
      <c r="AE216" s="19" t="s">
        <v>3955</v>
      </c>
      <c r="AF216" s="19" t="s">
        <v>1592</v>
      </c>
      <c r="AG216" s="19" t="s">
        <v>3956</v>
      </c>
      <c r="AH216" s="19" t="s">
        <v>1594</v>
      </c>
      <c r="AI216" s="19" t="s">
        <v>1595</v>
      </c>
      <c r="AJ216" s="45">
        <v>0.05</v>
      </c>
      <c r="AK216" s="45">
        <v>32</v>
      </c>
      <c r="AL216" s="19" t="s">
        <v>1501</v>
      </c>
      <c r="AM216" s="46">
        <v>50380</v>
      </c>
      <c r="AN216" s="46">
        <v>32080</v>
      </c>
      <c r="AO216" s="46">
        <v>18300</v>
      </c>
      <c r="AP216" s="45">
        <v>832</v>
      </c>
      <c r="AQ216" s="45"/>
      <c r="AR216" s="45" t="str">
        <f>IFERROR(VLOOKUP(AB216,'Pedidos marco'!$A$1:$D$10000,4,0)," ")</f>
        <v xml:space="preserve"> </v>
      </c>
      <c r="AS216" s="45">
        <f t="shared" si="21"/>
        <v>2</v>
      </c>
      <c r="AT216" s="45" t="str">
        <f t="shared" si="22"/>
        <v>02</v>
      </c>
      <c r="AU216" s="47">
        <v>32</v>
      </c>
      <c r="AV216" s="19" t="str">
        <f t="shared" si="23"/>
        <v>04 April</v>
      </c>
      <c r="AW216" s="19">
        <f t="shared" si="24"/>
        <v>1.3</v>
      </c>
      <c r="AX216" s="19">
        <f t="shared" si="25"/>
        <v>26</v>
      </c>
      <c r="AY216" s="19" t="e">
        <f>VLOOKUP(AG216,Cías!$A$1:$E$10000,5,0)</f>
        <v>#N/A</v>
      </c>
      <c r="AZ216" s="19" t="str">
        <f t="shared" si="26"/>
        <v>1013592</v>
      </c>
      <c r="BA216" s="19" t="str">
        <f t="shared" si="27"/>
        <v>VALENCIA BENAVIDES GLADYS RUBY</v>
      </c>
      <c r="BB216" s="19" t="e">
        <f>VLOOKUP(AG216,Cías!$A$1:$E$10000,3,0)</f>
        <v>#N/A</v>
      </c>
      <c r="BC216" s="19"/>
      <c r="BD216" s="19"/>
      <c r="BE216" s="19"/>
      <c r="BF216" s="19"/>
      <c r="BG216" s="19"/>
      <c r="BH216" s="19"/>
      <c r="BI216" s="19"/>
      <c r="BJ216" s="19"/>
    </row>
    <row r="217" spans="1:62" ht="15" x14ac:dyDescent="0.2">
      <c r="A217" s="19" t="s">
        <v>3957</v>
      </c>
      <c r="B217" s="19" t="s">
        <v>1479</v>
      </c>
      <c r="C217" s="43">
        <v>44653</v>
      </c>
      <c r="D217" s="44">
        <v>0.49305555555556002</v>
      </c>
      <c r="E217" s="19" t="s">
        <v>3958</v>
      </c>
      <c r="F217" s="19" t="s">
        <v>3959</v>
      </c>
      <c r="G217" s="19" t="s">
        <v>3960</v>
      </c>
      <c r="H217" s="45">
        <v>4106.5600000000004</v>
      </c>
      <c r="I217" s="45">
        <v>4604.3</v>
      </c>
      <c r="J217" s="19" t="s">
        <v>1560</v>
      </c>
      <c r="K217" s="19" t="s">
        <v>3961</v>
      </c>
      <c r="L217" s="19" t="s">
        <v>3962</v>
      </c>
      <c r="M217" s="19" t="s">
        <v>3963</v>
      </c>
      <c r="N217" s="19" t="s">
        <v>3957</v>
      </c>
      <c r="O217" s="19" t="s">
        <v>1486</v>
      </c>
      <c r="P217" s="19" t="s">
        <v>1487</v>
      </c>
      <c r="Q217" s="46">
        <v>31.25</v>
      </c>
      <c r="R217" s="19" t="s">
        <v>1488</v>
      </c>
      <c r="S217" s="19" t="s">
        <v>3092</v>
      </c>
      <c r="T217" s="19" t="s">
        <v>289</v>
      </c>
      <c r="U217" s="19" t="s">
        <v>3964</v>
      </c>
      <c r="V217" s="19" t="s">
        <v>3965</v>
      </c>
      <c r="W217" s="19" t="s">
        <v>1548</v>
      </c>
      <c r="X217" s="19" t="s">
        <v>3966</v>
      </c>
      <c r="Y217" s="19" t="s">
        <v>1684</v>
      </c>
      <c r="Z217" s="19" t="s">
        <v>1685</v>
      </c>
      <c r="AA217" s="46">
        <v>198</v>
      </c>
      <c r="AB217" s="19" t="s">
        <v>583</v>
      </c>
      <c r="AC217" s="19" t="s">
        <v>323</v>
      </c>
      <c r="AD217" s="19" t="s">
        <v>1631</v>
      </c>
      <c r="AE217" s="19" t="s">
        <v>1632</v>
      </c>
      <c r="AF217" s="19" t="s">
        <v>1497</v>
      </c>
      <c r="AG217" s="19" t="s">
        <v>1633</v>
      </c>
      <c r="AH217" s="19" t="s">
        <v>1499</v>
      </c>
      <c r="AI217" s="19" t="s">
        <v>1500</v>
      </c>
      <c r="AJ217" s="45">
        <v>0</v>
      </c>
      <c r="AK217" s="45">
        <v>0</v>
      </c>
      <c r="AL217" s="19" t="s">
        <v>1501</v>
      </c>
      <c r="AM217" s="46">
        <v>51010</v>
      </c>
      <c r="AN217" s="46">
        <v>31250</v>
      </c>
      <c r="AO217" s="46">
        <v>19760</v>
      </c>
      <c r="AP217" s="45">
        <v>360.31</v>
      </c>
      <c r="AQ217" s="45"/>
      <c r="AR217" s="45" t="str">
        <f>IFERROR(VLOOKUP(AB217,'Pedidos marco'!$A$1:$D$10000,4,0)," ")</f>
        <v xml:space="preserve"> </v>
      </c>
      <c r="AS217" s="45">
        <f t="shared" si="21"/>
        <v>2</v>
      </c>
      <c r="AT217" s="45" t="str">
        <f t="shared" si="22"/>
        <v>02</v>
      </c>
      <c r="AU217" s="47">
        <v>31.25</v>
      </c>
      <c r="AV217" s="19" t="str">
        <f t="shared" si="23"/>
        <v>04 April</v>
      </c>
      <c r="AW217" s="19">
        <f t="shared" si="24"/>
        <v>11.529920000000001</v>
      </c>
      <c r="AX217" s="19">
        <f t="shared" si="25"/>
        <v>11.529920000000001</v>
      </c>
      <c r="AY217" s="19" t="e">
        <f>VLOOKUP(AG217,Cías!$A$1:$E$10000,5,0)</f>
        <v>#N/A</v>
      </c>
      <c r="AZ217" s="19" t="str">
        <f t="shared" si="26"/>
        <v>1013906</v>
      </c>
      <c r="BA217" s="19" t="str">
        <f t="shared" si="27"/>
        <v>VALLEJOS VILLEGAS SAUL EDUARDO</v>
      </c>
      <c r="BB217" s="19" t="e">
        <f>VLOOKUP(AG217,Cías!$A$1:$E$10000,3,0)</f>
        <v>#N/A</v>
      </c>
      <c r="BC217" s="19"/>
      <c r="BD217" s="19"/>
      <c r="BE217" s="19"/>
      <c r="BF217" s="19"/>
      <c r="BG217" s="19"/>
      <c r="BH217" s="19"/>
      <c r="BI217" s="19"/>
      <c r="BJ217" s="19"/>
    </row>
    <row r="218" spans="1:62" ht="15" x14ac:dyDescent="0.2">
      <c r="A218" s="19" t="s">
        <v>3967</v>
      </c>
      <c r="B218" s="19" t="s">
        <v>1479</v>
      </c>
      <c r="C218" s="43">
        <v>44653</v>
      </c>
      <c r="D218" s="44">
        <v>0.49444444444444002</v>
      </c>
      <c r="E218" s="19" t="s">
        <v>3968</v>
      </c>
      <c r="F218" s="19" t="s">
        <v>3969</v>
      </c>
      <c r="G218" s="19" t="s">
        <v>3970</v>
      </c>
      <c r="H218" s="45">
        <v>2880</v>
      </c>
      <c r="I218" s="45">
        <v>3229.07</v>
      </c>
      <c r="J218" s="19" t="s">
        <v>1560</v>
      </c>
      <c r="K218" s="19" t="s">
        <v>3971</v>
      </c>
      <c r="L218" s="19" t="s">
        <v>3972</v>
      </c>
      <c r="M218" s="19" t="s">
        <v>3973</v>
      </c>
      <c r="N218" s="19" t="s">
        <v>3967</v>
      </c>
      <c r="O218" s="19" t="s">
        <v>1641</v>
      </c>
      <c r="P218" s="19" t="s">
        <v>1642</v>
      </c>
      <c r="Q218" s="46">
        <v>480</v>
      </c>
      <c r="R218" s="19" t="s">
        <v>1544</v>
      </c>
      <c r="S218" s="19" t="s">
        <v>1736</v>
      </c>
      <c r="T218" s="19" t="s">
        <v>1737</v>
      </c>
      <c r="U218" s="19" t="s">
        <v>3974</v>
      </c>
      <c r="V218" s="19" t="s">
        <v>3975</v>
      </c>
      <c r="W218" s="19" t="s">
        <v>3976</v>
      </c>
      <c r="X218" s="19" t="s">
        <v>3977</v>
      </c>
      <c r="Y218" s="19" t="s">
        <v>3978</v>
      </c>
      <c r="Z218" s="19" t="s">
        <v>3979</v>
      </c>
      <c r="AA218" s="46">
        <v>565</v>
      </c>
      <c r="AB218" s="19" t="s">
        <v>458</v>
      </c>
      <c r="AC218" s="19" t="s">
        <v>66</v>
      </c>
      <c r="AD218" s="19" t="s">
        <v>3980</v>
      </c>
      <c r="AE218" s="19" t="s">
        <v>3981</v>
      </c>
      <c r="AF218" s="19" t="s">
        <v>1719</v>
      </c>
      <c r="AG218" s="19" t="s">
        <v>3982</v>
      </c>
      <c r="AH218" s="19" t="s">
        <v>1499</v>
      </c>
      <c r="AI218" s="19" t="s">
        <v>1500</v>
      </c>
      <c r="AJ218" s="45">
        <v>0</v>
      </c>
      <c r="AK218" s="45">
        <v>0</v>
      </c>
      <c r="AL218" s="19" t="s">
        <v>1501</v>
      </c>
      <c r="AM218" s="46">
        <v>39050</v>
      </c>
      <c r="AN218" s="46">
        <v>24090</v>
      </c>
      <c r="AO218" s="46">
        <v>14960</v>
      </c>
      <c r="AP218" s="45">
        <v>600</v>
      </c>
      <c r="AQ218" s="45"/>
      <c r="AR218" s="45" t="str">
        <f>IFERROR(VLOOKUP(AB218,'Pedidos marco'!$A$1:$D$10000,4,0)," ")</f>
        <v xml:space="preserve"> </v>
      </c>
      <c r="AS218" s="45">
        <f t="shared" si="21"/>
        <v>2</v>
      </c>
      <c r="AT218" s="45" t="str">
        <f t="shared" si="22"/>
        <v>02</v>
      </c>
      <c r="AU218" s="47">
        <v>24</v>
      </c>
      <c r="AV218" s="19" t="str">
        <f t="shared" si="23"/>
        <v>04 April</v>
      </c>
      <c r="AW218" s="19">
        <f t="shared" si="24"/>
        <v>1.25</v>
      </c>
      <c r="AX218" s="19">
        <f t="shared" si="25"/>
        <v>25</v>
      </c>
      <c r="AY218" s="19" t="e">
        <f>VLOOKUP(AG218,Cías!$A$1:$E$10000,5,0)</f>
        <v>#N/A</v>
      </c>
      <c r="AZ218" s="19" t="str">
        <f t="shared" si="26"/>
        <v>1020579</v>
      </c>
      <c r="BA218" s="19" t="str">
        <f t="shared" si="27"/>
        <v>CABRERA RECALDE ALFREDO RAYMUNDO</v>
      </c>
      <c r="BB218" s="19" t="e">
        <f>VLOOKUP(AG218,Cías!$A$1:$E$10000,3,0)</f>
        <v>#N/A</v>
      </c>
      <c r="BC218" s="19"/>
      <c r="BD218" s="19"/>
      <c r="BE218" s="19"/>
      <c r="BF218" s="19"/>
      <c r="BG218" s="19"/>
      <c r="BH218" s="19"/>
      <c r="BI218" s="19"/>
      <c r="BJ218" s="19"/>
    </row>
    <row r="219" spans="1:62" ht="15" x14ac:dyDescent="0.2">
      <c r="A219" s="19" t="s">
        <v>3983</v>
      </c>
      <c r="B219" s="19" t="s">
        <v>1479</v>
      </c>
      <c r="C219" s="43">
        <v>44653</v>
      </c>
      <c r="D219" s="44">
        <v>0.49722222222222001</v>
      </c>
      <c r="E219" s="19" t="s">
        <v>3984</v>
      </c>
      <c r="F219" s="19" t="s">
        <v>3985</v>
      </c>
      <c r="G219" s="19" t="s">
        <v>3986</v>
      </c>
      <c r="H219" s="45">
        <v>4134.3999999999996</v>
      </c>
      <c r="I219" s="45">
        <v>4635.5200000000004</v>
      </c>
      <c r="J219" s="19" t="s">
        <v>2037</v>
      </c>
      <c r="K219" s="19" t="s">
        <v>3987</v>
      </c>
      <c r="L219" s="19" t="s">
        <v>3988</v>
      </c>
      <c r="M219" s="19" t="s">
        <v>3989</v>
      </c>
      <c r="N219" s="19" t="s">
        <v>3983</v>
      </c>
      <c r="O219" s="19" t="s">
        <v>1641</v>
      </c>
      <c r="P219" s="19" t="s">
        <v>1642</v>
      </c>
      <c r="Q219" s="46">
        <v>640</v>
      </c>
      <c r="R219" s="19" t="s">
        <v>1544</v>
      </c>
      <c r="S219" s="19" t="s">
        <v>3916</v>
      </c>
      <c r="T219" s="19" t="s">
        <v>3917</v>
      </c>
      <c r="U219" s="19" t="s">
        <v>3990</v>
      </c>
      <c r="V219" s="19" t="s">
        <v>3991</v>
      </c>
      <c r="W219" s="19" t="s">
        <v>415</v>
      </c>
      <c r="X219" s="19" t="s">
        <v>3992</v>
      </c>
      <c r="Y219" s="19" t="s">
        <v>3993</v>
      </c>
      <c r="Z219" s="19" t="s">
        <v>3994</v>
      </c>
      <c r="AA219" s="46">
        <v>89</v>
      </c>
      <c r="AB219" s="19" t="s">
        <v>433</v>
      </c>
      <c r="AC219" s="19" t="s">
        <v>13</v>
      </c>
      <c r="AD219" s="19" t="s">
        <v>3995</v>
      </c>
      <c r="AE219" s="19" t="s">
        <v>3996</v>
      </c>
      <c r="AF219" s="19" t="s">
        <v>1592</v>
      </c>
      <c r="AG219" s="19" t="s">
        <v>3997</v>
      </c>
      <c r="AH219" s="19" t="s">
        <v>1594</v>
      </c>
      <c r="AI219" s="19" t="s">
        <v>1595</v>
      </c>
      <c r="AJ219" s="45">
        <v>0.05</v>
      </c>
      <c r="AK219" s="45">
        <v>32</v>
      </c>
      <c r="AL219" s="19" t="s">
        <v>1501</v>
      </c>
      <c r="AM219" s="46">
        <v>50040</v>
      </c>
      <c r="AN219" s="46">
        <v>32040</v>
      </c>
      <c r="AO219" s="46">
        <v>18000</v>
      </c>
      <c r="AP219" s="45">
        <v>262.39999999999998</v>
      </c>
      <c r="AQ219" s="45"/>
      <c r="AR219" s="45" t="str">
        <f>IFERROR(VLOOKUP(AB219,'Pedidos marco'!$A$1:$D$10000,4,0)," ")</f>
        <v xml:space="preserve"> </v>
      </c>
      <c r="AS219" s="45">
        <f t="shared" si="21"/>
        <v>2</v>
      </c>
      <c r="AT219" s="45" t="str">
        <f t="shared" si="22"/>
        <v>02</v>
      </c>
      <c r="AU219" s="47">
        <v>32</v>
      </c>
      <c r="AV219" s="19" t="str">
        <f t="shared" si="23"/>
        <v>04 April</v>
      </c>
      <c r="AW219" s="19">
        <f t="shared" si="24"/>
        <v>0.41</v>
      </c>
      <c r="AX219" s="19">
        <f t="shared" si="25"/>
        <v>8.1999999999999993</v>
      </c>
      <c r="AY219" s="19" t="e">
        <f>VLOOKUP(AG219,Cías!$A$1:$E$10000,5,0)</f>
        <v>#N/A</v>
      </c>
      <c r="AZ219" s="19" t="str">
        <f t="shared" si="26"/>
        <v>1013827</v>
      </c>
      <c r="BA219" s="19" t="str">
        <f t="shared" si="27"/>
        <v>ALMEIDA ECHEVERRIA NELSON EDUARDO</v>
      </c>
      <c r="BB219" s="19" t="e">
        <f>VLOOKUP(AG219,Cías!$A$1:$E$10000,3,0)</f>
        <v>#N/A</v>
      </c>
      <c r="BC219" s="19"/>
      <c r="BD219" s="19"/>
      <c r="BE219" s="19"/>
      <c r="BF219" s="19"/>
      <c r="BG219" s="19"/>
      <c r="BH219" s="19"/>
      <c r="BI219" s="19"/>
      <c r="BJ219" s="19"/>
    </row>
    <row r="220" spans="1:62" ht="15" x14ac:dyDescent="0.2">
      <c r="A220" s="19" t="s">
        <v>3998</v>
      </c>
      <c r="B220" s="19" t="s">
        <v>1479</v>
      </c>
      <c r="C220" s="43">
        <v>44653</v>
      </c>
      <c r="D220" s="44">
        <v>0.49791666666667</v>
      </c>
      <c r="E220" s="19" t="s">
        <v>3999</v>
      </c>
      <c r="F220" s="19" t="s">
        <v>4000</v>
      </c>
      <c r="G220" s="19" t="s">
        <v>4001</v>
      </c>
      <c r="H220" s="45">
        <v>2287.17</v>
      </c>
      <c r="I220" s="45">
        <v>2564.39</v>
      </c>
      <c r="J220" s="19" t="s">
        <v>1560</v>
      </c>
      <c r="K220" s="19" t="s">
        <v>4002</v>
      </c>
      <c r="L220" s="19" t="s">
        <v>4003</v>
      </c>
      <c r="M220" s="19" t="s">
        <v>4004</v>
      </c>
      <c r="N220" s="19" t="s">
        <v>3998</v>
      </c>
      <c r="O220" s="19" t="s">
        <v>367</v>
      </c>
      <c r="P220" s="19" t="s">
        <v>368</v>
      </c>
      <c r="Q220" s="46">
        <v>360</v>
      </c>
      <c r="R220" s="19" t="s">
        <v>1544</v>
      </c>
      <c r="S220" s="19" t="s">
        <v>1754</v>
      </c>
      <c r="T220" s="19" t="s">
        <v>104</v>
      </c>
      <c r="U220" s="19" t="s">
        <v>2901</v>
      </c>
      <c r="V220" s="19" t="s">
        <v>2902</v>
      </c>
      <c r="W220" s="19" t="s">
        <v>2127</v>
      </c>
      <c r="X220" s="19" t="s">
        <v>2903</v>
      </c>
      <c r="Y220" s="19" t="s">
        <v>2129</v>
      </c>
      <c r="Z220" s="19" t="s">
        <v>2130</v>
      </c>
      <c r="AA220" s="46">
        <v>205</v>
      </c>
      <c r="AB220" s="19" t="s">
        <v>452</v>
      </c>
      <c r="AC220" s="19" t="s">
        <v>50</v>
      </c>
      <c r="AD220" s="19" t="s">
        <v>4005</v>
      </c>
      <c r="AE220" s="19" t="s">
        <v>4006</v>
      </c>
      <c r="AF220" s="19" t="s">
        <v>1554</v>
      </c>
      <c r="AG220" s="19" t="s">
        <v>4007</v>
      </c>
      <c r="AH220" s="19" t="s">
        <v>1499</v>
      </c>
      <c r="AI220" s="19" t="s">
        <v>1500</v>
      </c>
      <c r="AJ220" s="45">
        <v>0</v>
      </c>
      <c r="AK220" s="45">
        <v>0</v>
      </c>
      <c r="AL220" s="19" t="s">
        <v>1501</v>
      </c>
      <c r="AM220" s="46">
        <v>27250</v>
      </c>
      <c r="AN220" s="46">
        <v>18040</v>
      </c>
      <c r="AO220" s="46">
        <v>9210</v>
      </c>
      <c r="AP220" s="45">
        <v>280.8</v>
      </c>
      <c r="AQ220" s="45"/>
      <c r="AR220" s="45" t="str">
        <f>IFERROR(VLOOKUP(AB220,'Pedidos marco'!$A$1:$D$10000,4,0)," ")</f>
        <v xml:space="preserve"> </v>
      </c>
      <c r="AS220" s="45">
        <f t="shared" si="21"/>
        <v>2</v>
      </c>
      <c r="AT220" s="45" t="str">
        <f t="shared" si="22"/>
        <v>02</v>
      </c>
      <c r="AU220" s="47">
        <v>18</v>
      </c>
      <c r="AV220" s="19" t="str">
        <f t="shared" si="23"/>
        <v>04 April</v>
      </c>
      <c r="AW220" s="19">
        <f t="shared" si="24"/>
        <v>0.78</v>
      </c>
      <c r="AX220" s="19">
        <f t="shared" si="25"/>
        <v>15.600000000000001</v>
      </c>
      <c r="AY220" s="19" t="e">
        <f>VLOOKUP(AG220,Cías!$A$1:$E$10000,5,0)</f>
        <v>#N/A</v>
      </c>
      <c r="AZ220" s="19" t="str">
        <f t="shared" si="26"/>
        <v>1014062</v>
      </c>
      <c r="BA220" s="19" t="str">
        <f t="shared" si="27"/>
        <v>BENALCAZAR DE LA CRUZ MILTON PATRIC</v>
      </c>
      <c r="BB220" s="19" t="e">
        <f>VLOOKUP(AG220,Cías!$A$1:$E$10000,3,0)</f>
        <v>#N/A</v>
      </c>
      <c r="BC220" s="19"/>
      <c r="BD220" s="19"/>
      <c r="BE220" s="19"/>
      <c r="BF220" s="19"/>
      <c r="BG220" s="19"/>
      <c r="BH220" s="19"/>
      <c r="BI220" s="19"/>
      <c r="BJ220" s="19"/>
    </row>
    <row r="221" spans="1:62" ht="15" x14ac:dyDescent="0.2">
      <c r="A221" s="19" t="s">
        <v>4008</v>
      </c>
      <c r="B221" s="19" t="s">
        <v>1479</v>
      </c>
      <c r="C221" s="43">
        <v>44653</v>
      </c>
      <c r="D221" s="44">
        <v>0.50208333333333</v>
      </c>
      <c r="E221" s="19" t="s">
        <v>4009</v>
      </c>
      <c r="F221" s="19" t="s">
        <v>4010</v>
      </c>
      <c r="G221" s="19" t="s">
        <v>4011</v>
      </c>
      <c r="H221" s="45">
        <v>2322</v>
      </c>
      <c r="I221" s="45">
        <v>2603.44</v>
      </c>
      <c r="J221" s="19" t="s">
        <v>2037</v>
      </c>
      <c r="K221" s="19" t="s">
        <v>4012</v>
      </c>
      <c r="L221" s="19" t="s">
        <v>4013</v>
      </c>
      <c r="M221" s="19" t="s">
        <v>4014</v>
      </c>
      <c r="N221" s="19" t="s">
        <v>4008</v>
      </c>
      <c r="O221" s="19" t="s">
        <v>1641</v>
      </c>
      <c r="P221" s="19" t="s">
        <v>1642</v>
      </c>
      <c r="Q221" s="46">
        <v>360</v>
      </c>
      <c r="R221" s="19" t="s">
        <v>1544</v>
      </c>
      <c r="S221" s="19" t="s">
        <v>4015</v>
      </c>
      <c r="T221" s="19" t="s">
        <v>4016</v>
      </c>
      <c r="U221" s="19" t="s">
        <v>4017</v>
      </c>
      <c r="V221" s="19" t="s">
        <v>4018</v>
      </c>
      <c r="W221" s="19" t="s">
        <v>4019</v>
      </c>
      <c r="X221" s="19" t="s">
        <v>4020</v>
      </c>
      <c r="Y221" s="19" t="s">
        <v>4021</v>
      </c>
      <c r="Z221" s="19" t="s">
        <v>4022</v>
      </c>
      <c r="AA221" s="46">
        <v>331</v>
      </c>
      <c r="AB221" s="19" t="s">
        <v>455</v>
      </c>
      <c r="AC221" s="19" t="s">
        <v>58</v>
      </c>
      <c r="AD221" s="19" t="s">
        <v>4023</v>
      </c>
      <c r="AE221" s="19" t="s">
        <v>4024</v>
      </c>
      <c r="AF221" s="19" t="s">
        <v>1554</v>
      </c>
      <c r="AG221" s="19" t="s">
        <v>4025</v>
      </c>
      <c r="AH221" s="19" t="s">
        <v>1499</v>
      </c>
      <c r="AI221" s="19" t="s">
        <v>1500</v>
      </c>
      <c r="AJ221" s="45">
        <v>0</v>
      </c>
      <c r="AK221" s="45">
        <v>0</v>
      </c>
      <c r="AL221" s="19" t="s">
        <v>1501</v>
      </c>
      <c r="AM221" s="46">
        <v>27230</v>
      </c>
      <c r="AN221" s="46">
        <v>18020</v>
      </c>
      <c r="AO221" s="46">
        <v>9210</v>
      </c>
      <c r="AP221" s="45">
        <v>356.4</v>
      </c>
      <c r="AQ221" s="45"/>
      <c r="AR221" s="45" t="str">
        <f>IFERROR(VLOOKUP(AB221,'Pedidos marco'!$A$1:$D$10000,4,0)," ")</f>
        <v xml:space="preserve"> </v>
      </c>
      <c r="AS221" s="45">
        <f t="shared" si="21"/>
        <v>2</v>
      </c>
      <c r="AT221" s="45" t="str">
        <f t="shared" si="22"/>
        <v>02</v>
      </c>
      <c r="AU221" s="47">
        <v>18</v>
      </c>
      <c r="AV221" s="19" t="str">
        <f t="shared" si="23"/>
        <v>04 April</v>
      </c>
      <c r="AW221" s="19">
        <f t="shared" si="24"/>
        <v>0.99</v>
      </c>
      <c r="AX221" s="19">
        <f t="shared" si="25"/>
        <v>19.799999999999997</v>
      </c>
      <c r="AY221" s="19" t="e">
        <f>VLOOKUP(AG221,Cías!$A$1:$E$10000,5,0)</f>
        <v>#N/A</v>
      </c>
      <c r="AZ221" s="19" t="str">
        <f t="shared" si="26"/>
        <v>1012819</v>
      </c>
      <c r="BA221" s="19" t="str">
        <f t="shared" si="27"/>
        <v>BRAVO VASQUEZ JOSE LUIS SIGIFREDO</v>
      </c>
      <c r="BB221" s="19" t="e">
        <f>VLOOKUP(AG221,Cías!$A$1:$E$10000,3,0)</f>
        <v>#N/A</v>
      </c>
      <c r="BC221" s="19"/>
      <c r="BD221" s="19"/>
      <c r="BE221" s="19"/>
      <c r="BF221" s="19"/>
      <c r="BG221" s="19"/>
      <c r="BH221" s="19"/>
      <c r="BI221" s="19"/>
      <c r="BJ221" s="19"/>
    </row>
    <row r="222" spans="1:62" ht="15" x14ac:dyDescent="0.2">
      <c r="A222" s="19" t="s">
        <v>4026</v>
      </c>
      <c r="B222" s="19" t="s">
        <v>1479</v>
      </c>
      <c r="C222" s="43">
        <v>44653</v>
      </c>
      <c r="D222" s="44">
        <v>0.50416666666666998</v>
      </c>
      <c r="E222" s="19" t="s">
        <v>4027</v>
      </c>
      <c r="F222" s="19" t="s">
        <v>4028</v>
      </c>
      <c r="G222" s="19" t="s">
        <v>4029</v>
      </c>
      <c r="H222" s="45">
        <v>4567.2</v>
      </c>
      <c r="I222" s="45">
        <v>5120.7700000000004</v>
      </c>
      <c r="J222" s="19" t="s">
        <v>1560</v>
      </c>
      <c r="K222" s="19" t="s">
        <v>4030</v>
      </c>
      <c r="L222" s="19" t="s">
        <v>4031</v>
      </c>
      <c r="M222" s="19" t="s">
        <v>4032</v>
      </c>
      <c r="N222" s="19" t="s">
        <v>4026</v>
      </c>
      <c r="O222" s="19" t="s">
        <v>1603</v>
      </c>
      <c r="P222" s="19" t="s">
        <v>1604</v>
      </c>
      <c r="Q222" s="46">
        <v>660</v>
      </c>
      <c r="R222" s="19" t="s">
        <v>1544</v>
      </c>
      <c r="S222" s="19" t="s">
        <v>4033</v>
      </c>
      <c r="T222" s="19" t="s">
        <v>1624</v>
      </c>
      <c r="U222" s="19" t="s">
        <v>4034</v>
      </c>
      <c r="V222" s="19" t="s">
        <v>4035</v>
      </c>
      <c r="W222" s="19" t="s">
        <v>2144</v>
      </c>
      <c r="X222" s="19" t="s">
        <v>4036</v>
      </c>
      <c r="Y222" s="19" t="s">
        <v>2146</v>
      </c>
      <c r="Z222" s="19" t="s">
        <v>2147</v>
      </c>
      <c r="AA222" s="46">
        <v>388</v>
      </c>
      <c r="AB222" s="19" t="s">
        <v>567</v>
      </c>
      <c r="AC222" s="19" t="s">
        <v>287</v>
      </c>
      <c r="AD222" s="19" t="s">
        <v>4037</v>
      </c>
      <c r="AE222" s="19" t="s">
        <v>4038</v>
      </c>
      <c r="AF222" s="19" t="s">
        <v>1592</v>
      </c>
      <c r="AG222" s="19" t="s">
        <v>4039</v>
      </c>
      <c r="AH222" s="19" t="s">
        <v>1499</v>
      </c>
      <c r="AI222" s="19" t="s">
        <v>1500</v>
      </c>
      <c r="AJ222" s="45">
        <v>0</v>
      </c>
      <c r="AK222" s="45">
        <v>0</v>
      </c>
      <c r="AL222" s="19" t="s">
        <v>1501</v>
      </c>
      <c r="AM222" s="46">
        <v>51450</v>
      </c>
      <c r="AN222" s="46">
        <v>32950</v>
      </c>
      <c r="AO222" s="46">
        <v>18500</v>
      </c>
      <c r="AP222" s="45">
        <v>699.6</v>
      </c>
      <c r="AQ222" s="45"/>
      <c r="AR222" s="45" t="str">
        <f>IFERROR(VLOOKUP(AB222,'Pedidos marco'!$A$1:$D$10000,4,0)," ")</f>
        <v xml:space="preserve"> </v>
      </c>
      <c r="AS222" s="45">
        <f t="shared" si="21"/>
        <v>2</v>
      </c>
      <c r="AT222" s="45" t="str">
        <f t="shared" si="22"/>
        <v>02</v>
      </c>
      <c r="AU222" s="47">
        <v>33</v>
      </c>
      <c r="AV222" s="19" t="str">
        <f t="shared" si="23"/>
        <v>04 April</v>
      </c>
      <c r="AW222" s="19">
        <f t="shared" si="24"/>
        <v>1.06</v>
      </c>
      <c r="AX222" s="19">
        <f t="shared" si="25"/>
        <v>21.2</v>
      </c>
      <c r="AY222" s="19" t="e">
        <f>VLOOKUP(AG222,Cías!$A$1:$E$10000,5,0)</f>
        <v>#N/A</v>
      </c>
      <c r="AZ222" s="19" t="str">
        <f t="shared" si="26"/>
        <v>1024017</v>
      </c>
      <c r="BA222" s="19" t="str">
        <f t="shared" si="27"/>
        <v>SANTO CHICAIZA EDISON XAVIER</v>
      </c>
      <c r="BB222" s="19" t="e">
        <f>VLOOKUP(AG222,Cías!$A$1:$E$10000,3,0)</f>
        <v>#N/A</v>
      </c>
      <c r="BC222" s="19"/>
      <c r="BD222" s="19"/>
      <c r="BE222" s="19"/>
      <c r="BF222" s="19"/>
      <c r="BG222" s="19"/>
      <c r="BH222" s="19"/>
      <c r="BI222" s="19"/>
      <c r="BJ222" s="19"/>
    </row>
    <row r="223" spans="1:62" ht="15" x14ac:dyDescent="0.2">
      <c r="A223" s="19" t="s">
        <v>4040</v>
      </c>
      <c r="B223" s="19" t="s">
        <v>1479</v>
      </c>
      <c r="C223" s="43">
        <v>44653</v>
      </c>
      <c r="D223" s="44">
        <v>0.50624999999999998</v>
      </c>
      <c r="E223" s="19" t="s">
        <v>4041</v>
      </c>
      <c r="F223" s="19" t="s">
        <v>4042</v>
      </c>
      <c r="G223" s="19" t="s">
        <v>4043</v>
      </c>
      <c r="H223" s="45">
        <v>256.8</v>
      </c>
      <c r="I223" s="45">
        <v>287.93</v>
      </c>
      <c r="J223" s="19" t="s">
        <v>1560</v>
      </c>
      <c r="K223" s="19" t="s">
        <v>4044</v>
      </c>
      <c r="L223" s="19" t="s">
        <v>4045</v>
      </c>
      <c r="M223" s="19" t="s">
        <v>4046</v>
      </c>
      <c r="N223" s="19" t="s">
        <v>4040</v>
      </c>
      <c r="O223" s="19" t="s">
        <v>369</v>
      </c>
      <c r="P223" s="19" t="s">
        <v>370</v>
      </c>
      <c r="Q223" s="46">
        <v>40</v>
      </c>
      <c r="R223" s="19" t="s">
        <v>1544</v>
      </c>
      <c r="S223" s="19" t="s">
        <v>4047</v>
      </c>
      <c r="T223" s="19" t="s">
        <v>4048</v>
      </c>
      <c r="U223" s="19" t="s">
        <v>4049</v>
      </c>
      <c r="V223" s="19" t="s">
        <v>4050</v>
      </c>
      <c r="W223" s="19" t="s">
        <v>415</v>
      </c>
      <c r="X223" s="19" t="s">
        <v>4051</v>
      </c>
      <c r="Y223" s="19" t="s">
        <v>2571</v>
      </c>
      <c r="Z223" s="19" t="s">
        <v>2572</v>
      </c>
      <c r="AA223" s="46">
        <v>110</v>
      </c>
      <c r="AB223" s="19" t="s">
        <v>552</v>
      </c>
      <c r="AC223" s="19" t="s">
        <v>258</v>
      </c>
      <c r="AD223" s="19" t="s">
        <v>4052</v>
      </c>
      <c r="AE223" s="19" t="s">
        <v>4053</v>
      </c>
      <c r="AF223" s="19" t="s">
        <v>1554</v>
      </c>
      <c r="AG223" s="19" t="s">
        <v>4054</v>
      </c>
      <c r="AH223" s="19" t="s">
        <v>1499</v>
      </c>
      <c r="AI223" s="19" t="s">
        <v>1500</v>
      </c>
      <c r="AJ223" s="45">
        <v>0</v>
      </c>
      <c r="AK223" s="45">
        <v>0</v>
      </c>
      <c r="AL223" s="19" t="s">
        <v>1501</v>
      </c>
      <c r="AM223" s="46">
        <v>6505.5559999999996</v>
      </c>
      <c r="AN223" s="46">
        <v>2005.556</v>
      </c>
      <c r="AO223" s="46">
        <v>4500</v>
      </c>
      <c r="AP223" s="45">
        <v>17.2</v>
      </c>
      <c r="AQ223" s="45"/>
      <c r="AR223" s="45" t="str">
        <f>IFERROR(VLOOKUP(AB223,'Pedidos marco'!$A$1:$D$10000,4,0)," ")</f>
        <v xml:space="preserve"> </v>
      </c>
      <c r="AS223" s="45">
        <f t="shared" si="21"/>
        <v>2</v>
      </c>
      <c r="AT223" s="45" t="str">
        <f t="shared" si="22"/>
        <v>02</v>
      </c>
      <c r="AU223" s="47">
        <v>2</v>
      </c>
      <c r="AV223" s="19" t="str">
        <f t="shared" si="23"/>
        <v>04 April</v>
      </c>
      <c r="AW223" s="19">
        <f t="shared" si="24"/>
        <v>0.43</v>
      </c>
      <c r="AX223" s="19">
        <f t="shared" si="25"/>
        <v>8.6</v>
      </c>
      <c r="AY223" s="19" t="e">
        <f>VLOOKUP(AG223,Cías!$A$1:$E$10000,5,0)</f>
        <v>#N/A</v>
      </c>
      <c r="AZ223" s="19" t="str">
        <f t="shared" si="26"/>
        <v>1013181</v>
      </c>
      <c r="BA223" s="19" t="str">
        <f t="shared" si="27"/>
        <v>REASCOS GUZMAN HARVEY ESTANISLAO</v>
      </c>
      <c r="BB223" s="19" t="e">
        <f>VLOOKUP(AG223,Cías!$A$1:$E$10000,3,0)</f>
        <v>#N/A</v>
      </c>
      <c r="BC223" s="19"/>
      <c r="BD223" s="19"/>
      <c r="BE223" s="19"/>
      <c r="BF223" s="19"/>
      <c r="BG223" s="19"/>
      <c r="BH223" s="19"/>
      <c r="BI223" s="19"/>
      <c r="BJ223" s="19"/>
    </row>
    <row r="224" spans="1:62" ht="15" x14ac:dyDescent="0.2">
      <c r="A224" s="19" t="s">
        <v>4040</v>
      </c>
      <c r="B224" s="19" t="s">
        <v>1479</v>
      </c>
      <c r="C224" s="43">
        <v>44653</v>
      </c>
      <c r="D224" s="44">
        <v>0.50624999999999998</v>
      </c>
      <c r="E224" s="19" t="s">
        <v>4055</v>
      </c>
      <c r="F224" s="19" t="s">
        <v>4056</v>
      </c>
      <c r="G224" s="19" t="s">
        <v>4057</v>
      </c>
      <c r="H224" s="45">
        <v>2217.6</v>
      </c>
      <c r="I224" s="45">
        <v>2486.39</v>
      </c>
      <c r="J224" s="19" t="s">
        <v>1560</v>
      </c>
      <c r="K224" s="19" t="s">
        <v>4058</v>
      </c>
      <c r="L224" s="19" t="s">
        <v>4059</v>
      </c>
      <c r="M224" s="19" t="s">
        <v>4060</v>
      </c>
      <c r="N224" s="19" t="s">
        <v>4040</v>
      </c>
      <c r="O224" s="19" t="s">
        <v>367</v>
      </c>
      <c r="P224" s="19" t="s">
        <v>368</v>
      </c>
      <c r="Q224" s="46">
        <v>320</v>
      </c>
      <c r="R224" s="19" t="s">
        <v>1544</v>
      </c>
      <c r="S224" s="19" t="s">
        <v>4047</v>
      </c>
      <c r="T224" s="19" t="s">
        <v>4048</v>
      </c>
      <c r="U224" s="19" t="s">
        <v>4061</v>
      </c>
      <c r="V224" s="19" t="s">
        <v>2126</v>
      </c>
      <c r="W224" s="19" t="s">
        <v>415</v>
      </c>
      <c r="X224" s="19" t="s">
        <v>4062</v>
      </c>
      <c r="Y224" s="19" t="s">
        <v>417</v>
      </c>
      <c r="Z224" s="19" t="s">
        <v>2159</v>
      </c>
      <c r="AA224" s="46">
        <v>110</v>
      </c>
      <c r="AB224" s="19" t="s">
        <v>552</v>
      </c>
      <c r="AC224" s="19" t="s">
        <v>258</v>
      </c>
      <c r="AD224" s="19" t="s">
        <v>4052</v>
      </c>
      <c r="AE224" s="19" t="s">
        <v>4053</v>
      </c>
      <c r="AF224" s="19" t="s">
        <v>1554</v>
      </c>
      <c r="AG224" s="19" t="s">
        <v>4054</v>
      </c>
      <c r="AH224" s="19" t="s">
        <v>1499</v>
      </c>
      <c r="AI224" s="19" t="s">
        <v>1500</v>
      </c>
      <c r="AJ224" s="45">
        <v>0</v>
      </c>
      <c r="AK224" s="45">
        <v>0</v>
      </c>
      <c r="AL224" s="19" t="s">
        <v>1501</v>
      </c>
      <c r="AM224" s="46">
        <v>20544.444</v>
      </c>
      <c r="AN224" s="46">
        <v>16044.444</v>
      </c>
      <c r="AO224" s="46">
        <v>4500</v>
      </c>
      <c r="AP224" s="45">
        <v>147.19999999999999</v>
      </c>
      <c r="AQ224" s="45"/>
      <c r="AR224" s="45" t="str">
        <f>IFERROR(VLOOKUP(AB224,'Pedidos marco'!$A$1:$D$10000,4,0)," ")</f>
        <v xml:space="preserve"> </v>
      </c>
      <c r="AS224" s="45">
        <f t="shared" si="21"/>
        <v>2</v>
      </c>
      <c r="AT224" s="45" t="str">
        <f t="shared" si="22"/>
        <v>02</v>
      </c>
      <c r="AU224" s="47">
        <v>16</v>
      </c>
      <c r="AV224" s="19" t="str">
        <f t="shared" si="23"/>
        <v>04 April</v>
      </c>
      <c r="AW224" s="19">
        <f t="shared" si="24"/>
        <v>0.45999999999999996</v>
      </c>
      <c r="AX224" s="19">
        <f t="shared" si="25"/>
        <v>9.1999999999999993</v>
      </c>
      <c r="AY224" s="19" t="e">
        <f>VLOOKUP(AG224,Cías!$A$1:$E$10000,5,0)</f>
        <v>#N/A</v>
      </c>
      <c r="AZ224" s="19" t="str">
        <f t="shared" si="26"/>
        <v>1013181</v>
      </c>
      <c r="BA224" s="19" t="str">
        <f t="shared" si="27"/>
        <v>REASCOS GUZMAN HARVEY ESTANISLAO</v>
      </c>
      <c r="BB224" s="19" t="e">
        <f>VLOOKUP(AG224,Cías!$A$1:$E$10000,3,0)</f>
        <v>#N/A</v>
      </c>
      <c r="BC224" s="19"/>
      <c r="BD224" s="19"/>
      <c r="BE224" s="19"/>
      <c r="BF224" s="19"/>
      <c r="BG224" s="19"/>
      <c r="BH224" s="19"/>
      <c r="BI224" s="19"/>
      <c r="BJ224" s="19"/>
    </row>
    <row r="225" spans="1:62" ht="15" x14ac:dyDescent="0.2">
      <c r="A225" s="19" t="s">
        <v>4063</v>
      </c>
      <c r="B225" s="19" t="s">
        <v>1479</v>
      </c>
      <c r="C225" s="43">
        <v>44653</v>
      </c>
      <c r="D225" s="44">
        <v>0.51319444444443996</v>
      </c>
      <c r="E225" s="19" t="s">
        <v>4064</v>
      </c>
      <c r="F225" s="19" t="s">
        <v>4065</v>
      </c>
      <c r="G225" s="19" t="s">
        <v>4066</v>
      </c>
      <c r="H225" s="45">
        <v>1620</v>
      </c>
      <c r="I225" s="45">
        <v>1816.35</v>
      </c>
      <c r="J225" s="19" t="s">
        <v>1560</v>
      </c>
      <c r="K225" s="19" t="s">
        <v>4067</v>
      </c>
      <c r="L225" s="19" t="s">
        <v>4068</v>
      </c>
      <c r="M225" s="19" t="s">
        <v>4069</v>
      </c>
      <c r="N225" s="19" t="s">
        <v>4063</v>
      </c>
      <c r="O225" s="19" t="s">
        <v>1603</v>
      </c>
      <c r="P225" s="19" t="s">
        <v>1604</v>
      </c>
      <c r="Q225" s="46">
        <v>240</v>
      </c>
      <c r="R225" s="19" t="s">
        <v>1544</v>
      </c>
      <c r="S225" s="19" t="s">
        <v>4070</v>
      </c>
      <c r="T225" s="19" t="s">
        <v>4071</v>
      </c>
      <c r="U225" s="19" t="s">
        <v>4072</v>
      </c>
      <c r="V225" s="19" t="s">
        <v>2126</v>
      </c>
      <c r="W225" s="19" t="s">
        <v>4073</v>
      </c>
      <c r="X225" s="19" t="s">
        <v>4074</v>
      </c>
      <c r="Y225" s="19" t="s">
        <v>4075</v>
      </c>
      <c r="Z225" s="19" t="s">
        <v>4076</v>
      </c>
      <c r="AA225" s="46">
        <v>468</v>
      </c>
      <c r="AB225" s="19" t="s">
        <v>504</v>
      </c>
      <c r="AC225" s="19" t="s">
        <v>157</v>
      </c>
      <c r="AD225" s="19" t="s">
        <v>3363</v>
      </c>
      <c r="AE225" s="19" t="s">
        <v>1481</v>
      </c>
      <c r="AF225" s="19" t="s">
        <v>1719</v>
      </c>
      <c r="AG225" s="19" t="s">
        <v>3364</v>
      </c>
      <c r="AH225" s="19" t="s">
        <v>1594</v>
      </c>
      <c r="AI225" s="19" t="s">
        <v>1595</v>
      </c>
      <c r="AJ225" s="45">
        <v>0.05</v>
      </c>
      <c r="AK225" s="45">
        <v>12</v>
      </c>
      <c r="AL225" s="19" t="s">
        <v>1501</v>
      </c>
      <c r="AM225" s="46">
        <v>20250</v>
      </c>
      <c r="AN225" s="46">
        <v>12000</v>
      </c>
      <c r="AO225" s="46">
        <v>8250</v>
      </c>
      <c r="AP225" s="45">
        <v>276</v>
      </c>
      <c r="AQ225" s="45"/>
      <c r="AR225" s="45" t="str">
        <f>IFERROR(VLOOKUP(AB225,'Pedidos marco'!$A$1:$D$10000,4,0)," ")</f>
        <v xml:space="preserve"> </v>
      </c>
      <c r="AS225" s="45">
        <f t="shared" si="21"/>
        <v>2</v>
      </c>
      <c r="AT225" s="45" t="str">
        <f t="shared" si="22"/>
        <v>02</v>
      </c>
      <c r="AU225" s="47">
        <v>12</v>
      </c>
      <c r="AV225" s="19" t="str">
        <f t="shared" si="23"/>
        <v>04 April</v>
      </c>
      <c r="AW225" s="19">
        <f t="shared" si="24"/>
        <v>1.1499999999999999</v>
      </c>
      <c r="AX225" s="19">
        <f t="shared" si="25"/>
        <v>23</v>
      </c>
      <c r="AY225" s="19" t="e">
        <f>VLOOKUP(AG225,Cías!$A$1:$E$10000,5,0)</f>
        <v>#N/A</v>
      </c>
      <c r="AZ225" s="19" t="str">
        <f t="shared" si="26"/>
        <v>1013275</v>
      </c>
      <c r="BA225" s="19" t="str">
        <f t="shared" si="27"/>
        <v>HARO RUIZ SIXTO RIGOBERTO</v>
      </c>
      <c r="BB225" s="19" t="e">
        <f>VLOOKUP(AG225,Cías!$A$1:$E$10000,3,0)</f>
        <v>#N/A</v>
      </c>
      <c r="BC225" s="19"/>
      <c r="BD225" s="19"/>
      <c r="BE225" s="19"/>
      <c r="BF225" s="19"/>
      <c r="BG225" s="19"/>
      <c r="BH225" s="19"/>
      <c r="BI225" s="19"/>
      <c r="BJ225" s="19"/>
    </row>
    <row r="226" spans="1:62" ht="15" x14ac:dyDescent="0.2">
      <c r="A226" s="19" t="s">
        <v>4063</v>
      </c>
      <c r="B226" s="19" t="s">
        <v>1479</v>
      </c>
      <c r="C226" s="43">
        <v>44653</v>
      </c>
      <c r="D226" s="44">
        <v>0.51319444444443996</v>
      </c>
      <c r="E226" s="19" t="s">
        <v>4077</v>
      </c>
      <c r="F226" s="19" t="s">
        <v>4078</v>
      </c>
      <c r="G226" s="19" t="s">
        <v>4079</v>
      </c>
      <c r="H226" s="45">
        <v>1620</v>
      </c>
      <c r="I226" s="45">
        <v>1816.35</v>
      </c>
      <c r="J226" s="19" t="s">
        <v>1560</v>
      </c>
      <c r="K226" s="19" t="s">
        <v>4067</v>
      </c>
      <c r="L226" s="19" t="s">
        <v>4080</v>
      </c>
      <c r="M226" s="19" t="s">
        <v>4081</v>
      </c>
      <c r="N226" s="19" t="s">
        <v>4063</v>
      </c>
      <c r="O226" s="19" t="s">
        <v>1603</v>
      </c>
      <c r="P226" s="19" t="s">
        <v>1604</v>
      </c>
      <c r="Q226" s="46">
        <v>240</v>
      </c>
      <c r="R226" s="19" t="s">
        <v>1544</v>
      </c>
      <c r="S226" s="19" t="s">
        <v>4070</v>
      </c>
      <c r="T226" s="19" t="s">
        <v>4071</v>
      </c>
      <c r="U226" s="19" t="s">
        <v>4072</v>
      </c>
      <c r="V226" s="19" t="s">
        <v>2126</v>
      </c>
      <c r="W226" s="19" t="s">
        <v>4073</v>
      </c>
      <c r="X226" s="19" t="s">
        <v>4074</v>
      </c>
      <c r="Y226" s="19" t="s">
        <v>4075</v>
      </c>
      <c r="Z226" s="19" t="s">
        <v>4076</v>
      </c>
      <c r="AA226" s="46">
        <v>468</v>
      </c>
      <c r="AB226" s="19" t="s">
        <v>504</v>
      </c>
      <c r="AC226" s="19" t="s">
        <v>157</v>
      </c>
      <c r="AD226" s="19" t="s">
        <v>3363</v>
      </c>
      <c r="AE226" s="19" t="s">
        <v>1481</v>
      </c>
      <c r="AF226" s="19" t="s">
        <v>1719</v>
      </c>
      <c r="AG226" s="19" t="s">
        <v>3364</v>
      </c>
      <c r="AH226" s="19" t="s">
        <v>1594</v>
      </c>
      <c r="AI226" s="19" t="s">
        <v>1595</v>
      </c>
      <c r="AJ226" s="45">
        <v>0.05</v>
      </c>
      <c r="AK226" s="45">
        <v>12</v>
      </c>
      <c r="AL226" s="19" t="s">
        <v>1501</v>
      </c>
      <c r="AM226" s="46">
        <v>20250</v>
      </c>
      <c r="AN226" s="46">
        <v>12000</v>
      </c>
      <c r="AO226" s="46">
        <v>8250</v>
      </c>
      <c r="AP226" s="45">
        <v>276</v>
      </c>
      <c r="AQ226" s="45"/>
      <c r="AR226" s="45" t="str">
        <f>IFERROR(VLOOKUP(AB226,'Pedidos marco'!$A$1:$D$10000,4,0)," ")</f>
        <v xml:space="preserve"> </v>
      </c>
      <c r="AS226" s="45">
        <f t="shared" si="21"/>
        <v>2</v>
      </c>
      <c r="AT226" s="45" t="str">
        <f t="shared" si="22"/>
        <v>02</v>
      </c>
      <c r="AU226" s="47">
        <v>12</v>
      </c>
      <c r="AV226" s="19" t="str">
        <f t="shared" si="23"/>
        <v>04 April</v>
      </c>
      <c r="AW226" s="19">
        <f t="shared" si="24"/>
        <v>1.1499999999999999</v>
      </c>
      <c r="AX226" s="19">
        <f t="shared" si="25"/>
        <v>23</v>
      </c>
      <c r="AY226" s="19" t="e">
        <f>VLOOKUP(AG226,Cías!$A$1:$E$10000,5,0)</f>
        <v>#N/A</v>
      </c>
      <c r="AZ226" s="19" t="str">
        <f t="shared" si="26"/>
        <v>1013275</v>
      </c>
      <c r="BA226" s="19" t="str">
        <f t="shared" si="27"/>
        <v>HARO RUIZ SIXTO RIGOBERTO</v>
      </c>
      <c r="BB226" s="19" t="e">
        <f>VLOOKUP(AG226,Cías!$A$1:$E$10000,3,0)</f>
        <v>#N/A</v>
      </c>
      <c r="BC226" s="19"/>
      <c r="BD226" s="19"/>
      <c r="BE226" s="19"/>
      <c r="BF226" s="19"/>
      <c r="BG226" s="19"/>
      <c r="BH226" s="19"/>
      <c r="BI226" s="19"/>
      <c r="BJ226" s="19"/>
    </row>
    <row r="227" spans="1:62" ht="15" x14ac:dyDescent="0.2">
      <c r="A227" s="19" t="s">
        <v>4082</v>
      </c>
      <c r="B227" s="19" t="s">
        <v>1479</v>
      </c>
      <c r="C227" s="43">
        <v>44653</v>
      </c>
      <c r="D227" s="44">
        <v>0.51736111111111005</v>
      </c>
      <c r="E227" s="19" t="s">
        <v>4083</v>
      </c>
      <c r="F227" s="19" t="s">
        <v>1481</v>
      </c>
      <c r="G227" s="19" t="s">
        <v>1481</v>
      </c>
      <c r="H227" s="45">
        <v>0</v>
      </c>
      <c r="I227" s="45">
        <v>0</v>
      </c>
      <c r="J227" s="19" t="s">
        <v>1482</v>
      </c>
      <c r="K227" s="19" t="s">
        <v>4084</v>
      </c>
      <c r="L227" s="19" t="s">
        <v>4085</v>
      </c>
      <c r="M227" s="19" t="s">
        <v>4086</v>
      </c>
      <c r="N227" s="19" t="s">
        <v>4082</v>
      </c>
      <c r="O227" s="19" t="s">
        <v>1486</v>
      </c>
      <c r="P227" s="19" t="s">
        <v>1487</v>
      </c>
      <c r="Q227" s="46">
        <v>29.31</v>
      </c>
      <c r="R227" s="19" t="s">
        <v>1488</v>
      </c>
      <c r="S227" s="19" t="s">
        <v>1489</v>
      </c>
      <c r="T227" s="19" t="s">
        <v>418</v>
      </c>
      <c r="U227" s="19" t="s">
        <v>1508</v>
      </c>
      <c r="V227" s="19" t="s">
        <v>1509</v>
      </c>
      <c r="W227" s="19" t="s">
        <v>415</v>
      </c>
      <c r="X227" s="19" t="s">
        <v>1510</v>
      </c>
      <c r="Y227" s="19" t="s">
        <v>1511</v>
      </c>
      <c r="Z227" s="19" t="s">
        <v>1512</v>
      </c>
      <c r="AA227" s="46">
        <v>113</v>
      </c>
      <c r="AB227" s="19" t="s">
        <v>1513</v>
      </c>
      <c r="AC227" s="19" t="s">
        <v>418</v>
      </c>
      <c r="AD227" s="19" t="s">
        <v>1523</v>
      </c>
      <c r="AE227" s="19" t="s">
        <v>1481</v>
      </c>
      <c r="AF227" s="19" t="s">
        <v>1497</v>
      </c>
      <c r="AG227" s="19" t="s">
        <v>1524</v>
      </c>
      <c r="AH227" s="19" t="s">
        <v>1499</v>
      </c>
      <c r="AI227" s="19" t="s">
        <v>1500</v>
      </c>
      <c r="AJ227" s="45">
        <v>0</v>
      </c>
      <c r="AK227" s="45">
        <v>0</v>
      </c>
      <c r="AL227" s="19" t="s">
        <v>1517</v>
      </c>
      <c r="AM227" s="46">
        <v>48310</v>
      </c>
      <c r="AN227" s="46">
        <v>29310</v>
      </c>
      <c r="AO227" s="46">
        <v>19000</v>
      </c>
      <c r="AP227" s="45">
        <v>0</v>
      </c>
      <c r="AQ227" s="45"/>
      <c r="AR227" s="45" t="str">
        <f>IFERROR(VLOOKUP(AB227,'Pedidos marco'!$A$1:$D$10000,4,0)," ")</f>
        <v xml:space="preserve"> </v>
      </c>
      <c r="AS227" s="45">
        <f t="shared" si="21"/>
        <v>2</v>
      </c>
      <c r="AT227" s="45" t="str">
        <f t="shared" si="22"/>
        <v>02</v>
      </c>
      <c r="AU227" s="47">
        <v>29.31</v>
      </c>
      <c r="AV227" s="19" t="str">
        <f t="shared" si="23"/>
        <v>04 April</v>
      </c>
      <c r="AW227" s="19">
        <f t="shared" si="24"/>
        <v>0</v>
      </c>
      <c r="AX227" s="19">
        <f t="shared" si="25"/>
        <v>0</v>
      </c>
      <c r="AY227" s="19" t="e">
        <f>VLOOKUP(AG227,Cías!$A$1:$E$10000,5,0)</f>
        <v>#N/A</v>
      </c>
      <c r="AZ227" s="19" t="str">
        <f t="shared" si="26"/>
        <v>1014412</v>
      </c>
      <c r="BA227" s="19" t="str">
        <f t="shared" si="27"/>
        <v>UNION DE CONCRETERAS UNICON UCUE</v>
      </c>
      <c r="BB227" s="19" t="e">
        <f>VLOOKUP(AG227,Cías!$A$1:$E$10000,3,0)</f>
        <v>#N/A</v>
      </c>
      <c r="BC227" s="19"/>
      <c r="BD227" s="19"/>
      <c r="BE227" s="19"/>
      <c r="BF227" s="19"/>
      <c r="BG227" s="19"/>
      <c r="BH227" s="19"/>
      <c r="BI227" s="19"/>
      <c r="BJ227" s="19"/>
    </row>
    <row r="228" spans="1:62" ht="15" x14ac:dyDescent="0.2">
      <c r="A228" s="19" t="s">
        <v>4087</v>
      </c>
      <c r="B228" s="19" t="s">
        <v>1479</v>
      </c>
      <c r="C228" s="43">
        <v>44653</v>
      </c>
      <c r="D228" s="44">
        <v>0.52013888888889004</v>
      </c>
      <c r="E228" s="19" t="s">
        <v>4088</v>
      </c>
      <c r="F228" s="19" t="s">
        <v>4089</v>
      </c>
      <c r="G228" s="19" t="s">
        <v>4090</v>
      </c>
      <c r="H228" s="45">
        <v>802.58</v>
      </c>
      <c r="I228" s="45">
        <v>899.86</v>
      </c>
      <c r="J228" s="19" t="s">
        <v>1560</v>
      </c>
      <c r="K228" s="19" t="s">
        <v>4091</v>
      </c>
      <c r="L228" s="19" t="s">
        <v>4092</v>
      </c>
      <c r="M228" s="19" t="s">
        <v>4093</v>
      </c>
      <c r="N228" s="19" t="s">
        <v>4087</v>
      </c>
      <c r="O228" s="19" t="s">
        <v>367</v>
      </c>
      <c r="P228" s="19" t="s">
        <v>368</v>
      </c>
      <c r="Q228" s="46">
        <v>120</v>
      </c>
      <c r="R228" s="19" t="s">
        <v>1544</v>
      </c>
      <c r="S228" s="19" t="s">
        <v>2566</v>
      </c>
      <c r="T228" s="19" t="s">
        <v>2567</v>
      </c>
      <c r="U228" s="19" t="s">
        <v>2588</v>
      </c>
      <c r="V228" s="19" t="s">
        <v>2589</v>
      </c>
      <c r="W228" s="19" t="s">
        <v>415</v>
      </c>
      <c r="X228" s="19" t="s">
        <v>2590</v>
      </c>
      <c r="Y228" s="19" t="s">
        <v>2591</v>
      </c>
      <c r="Z228" s="19" t="s">
        <v>2592</v>
      </c>
      <c r="AA228" s="46">
        <v>102</v>
      </c>
      <c r="AB228" s="19" t="s">
        <v>588</v>
      </c>
      <c r="AC228" s="19" t="s">
        <v>333</v>
      </c>
      <c r="AD228" s="19" t="s">
        <v>4094</v>
      </c>
      <c r="AE228" s="19" t="s">
        <v>4095</v>
      </c>
      <c r="AF228" s="19" t="s">
        <v>1554</v>
      </c>
      <c r="AG228" s="19" t="s">
        <v>4096</v>
      </c>
      <c r="AH228" s="19" t="s">
        <v>1499</v>
      </c>
      <c r="AI228" s="19" t="s">
        <v>1500</v>
      </c>
      <c r="AJ228" s="45">
        <v>0</v>
      </c>
      <c r="AK228" s="45">
        <v>0</v>
      </c>
      <c r="AL228" s="19" t="s">
        <v>1501</v>
      </c>
      <c r="AM228" s="46">
        <v>10545</v>
      </c>
      <c r="AN228" s="46">
        <v>6010</v>
      </c>
      <c r="AO228" s="46">
        <v>4535</v>
      </c>
      <c r="AP228" s="45">
        <v>51.6</v>
      </c>
      <c r="AQ228" s="45"/>
      <c r="AR228" s="45" t="str">
        <f>IFERROR(VLOOKUP(AB228,'Pedidos marco'!$A$1:$D$10000,4,0)," ")</f>
        <v xml:space="preserve"> </v>
      </c>
      <c r="AS228" s="45">
        <f t="shared" si="21"/>
        <v>2</v>
      </c>
      <c r="AT228" s="45" t="str">
        <f t="shared" si="22"/>
        <v>02</v>
      </c>
      <c r="AU228" s="47">
        <v>6</v>
      </c>
      <c r="AV228" s="19" t="str">
        <f t="shared" si="23"/>
        <v>04 April</v>
      </c>
      <c r="AW228" s="19">
        <f t="shared" si="24"/>
        <v>0.43</v>
      </c>
      <c r="AX228" s="19">
        <f t="shared" si="25"/>
        <v>8.6</v>
      </c>
      <c r="AY228" s="19" t="e">
        <f>VLOOKUP(AG228,Cías!$A$1:$E$10000,5,0)</f>
        <v>#N/A</v>
      </c>
      <c r="AZ228" s="19" t="str">
        <f t="shared" si="26"/>
        <v>1021623</v>
      </c>
      <c r="BA228" s="19" t="str">
        <f t="shared" si="27"/>
        <v>VILLARREAL HIGUERA FERNANDO SALVADO</v>
      </c>
      <c r="BB228" s="19" t="e">
        <f>VLOOKUP(AG228,Cías!$A$1:$E$10000,3,0)</f>
        <v>#N/A</v>
      </c>
      <c r="BC228" s="19"/>
      <c r="BD228" s="19"/>
      <c r="BE228" s="19"/>
      <c r="BF228" s="19"/>
      <c r="BG228" s="19"/>
      <c r="BH228" s="19"/>
      <c r="BI228" s="19"/>
      <c r="BJ228" s="19"/>
    </row>
    <row r="229" spans="1:62" ht="15" x14ac:dyDescent="0.2">
      <c r="A229" s="19" t="s">
        <v>4087</v>
      </c>
      <c r="B229" s="19" t="s">
        <v>1479</v>
      </c>
      <c r="C229" s="43">
        <v>44653</v>
      </c>
      <c r="D229" s="44">
        <v>0.52013888888889004</v>
      </c>
      <c r="E229" s="19" t="s">
        <v>4097</v>
      </c>
      <c r="F229" s="19" t="s">
        <v>4098</v>
      </c>
      <c r="G229" s="19" t="s">
        <v>4099</v>
      </c>
      <c r="H229" s="45">
        <v>1680</v>
      </c>
      <c r="I229" s="45">
        <v>1883.63</v>
      </c>
      <c r="J229" s="19" t="s">
        <v>1560</v>
      </c>
      <c r="K229" s="19" t="s">
        <v>4100</v>
      </c>
      <c r="L229" s="19" t="s">
        <v>4101</v>
      </c>
      <c r="M229" s="19" t="s">
        <v>4102</v>
      </c>
      <c r="N229" s="19" t="s">
        <v>4087</v>
      </c>
      <c r="O229" s="19" t="s">
        <v>367</v>
      </c>
      <c r="P229" s="19" t="s">
        <v>368</v>
      </c>
      <c r="Q229" s="46">
        <v>240</v>
      </c>
      <c r="R229" s="19" t="s">
        <v>1544</v>
      </c>
      <c r="S229" s="19" t="s">
        <v>4103</v>
      </c>
      <c r="T229" s="19" t="s">
        <v>4104</v>
      </c>
      <c r="U229" s="19" t="s">
        <v>4105</v>
      </c>
      <c r="V229" s="19" t="s">
        <v>4106</v>
      </c>
      <c r="W229" s="19" t="s">
        <v>415</v>
      </c>
      <c r="X229" s="19" t="s">
        <v>4107</v>
      </c>
      <c r="Y229" s="19" t="s">
        <v>2571</v>
      </c>
      <c r="Z229" s="19" t="s">
        <v>2572</v>
      </c>
      <c r="AA229" s="46">
        <v>110</v>
      </c>
      <c r="AB229" s="19" t="s">
        <v>588</v>
      </c>
      <c r="AC229" s="19" t="s">
        <v>333</v>
      </c>
      <c r="AD229" s="19" t="s">
        <v>4094</v>
      </c>
      <c r="AE229" s="19" t="s">
        <v>4095</v>
      </c>
      <c r="AF229" s="19" t="s">
        <v>1554</v>
      </c>
      <c r="AG229" s="19" t="s">
        <v>4096</v>
      </c>
      <c r="AH229" s="19" t="s">
        <v>1499</v>
      </c>
      <c r="AI229" s="19" t="s">
        <v>1500</v>
      </c>
      <c r="AJ229" s="45">
        <v>0</v>
      </c>
      <c r="AK229" s="45">
        <v>0</v>
      </c>
      <c r="AL229" s="19" t="s">
        <v>1501</v>
      </c>
      <c r="AM229" s="46">
        <v>16555</v>
      </c>
      <c r="AN229" s="46">
        <v>12020</v>
      </c>
      <c r="AO229" s="46">
        <v>4535</v>
      </c>
      <c r="AP229" s="45">
        <v>103.2</v>
      </c>
      <c r="AQ229" s="45"/>
      <c r="AR229" s="45" t="str">
        <f>IFERROR(VLOOKUP(AB229,'Pedidos marco'!$A$1:$D$10000,4,0)," ")</f>
        <v xml:space="preserve"> </v>
      </c>
      <c r="AS229" s="45">
        <f t="shared" si="21"/>
        <v>2</v>
      </c>
      <c r="AT229" s="45" t="str">
        <f t="shared" si="22"/>
        <v>02</v>
      </c>
      <c r="AU229" s="47">
        <v>12</v>
      </c>
      <c r="AV229" s="19" t="str">
        <f t="shared" si="23"/>
        <v>04 April</v>
      </c>
      <c r="AW229" s="19">
        <f t="shared" si="24"/>
        <v>0.43</v>
      </c>
      <c r="AX229" s="19">
        <f t="shared" si="25"/>
        <v>8.6</v>
      </c>
      <c r="AY229" s="19" t="e">
        <f>VLOOKUP(AG229,Cías!$A$1:$E$10000,5,0)</f>
        <v>#N/A</v>
      </c>
      <c r="AZ229" s="19" t="str">
        <f t="shared" si="26"/>
        <v>1021623</v>
      </c>
      <c r="BA229" s="19" t="str">
        <f t="shared" si="27"/>
        <v>VILLARREAL HIGUERA FERNANDO SALVADO</v>
      </c>
      <c r="BB229" s="19" t="e">
        <f>VLOOKUP(AG229,Cías!$A$1:$E$10000,3,0)</f>
        <v>#N/A</v>
      </c>
      <c r="BC229" s="19"/>
      <c r="BD229" s="19"/>
      <c r="BE229" s="19"/>
      <c r="BF229" s="19"/>
      <c r="BG229" s="19"/>
      <c r="BH229" s="19"/>
      <c r="BI229" s="19"/>
      <c r="BJ229" s="19"/>
    </row>
    <row r="230" spans="1:62" ht="15" x14ac:dyDescent="0.2">
      <c r="A230" s="19" t="s">
        <v>4108</v>
      </c>
      <c r="B230" s="19" t="s">
        <v>1479</v>
      </c>
      <c r="C230" s="43">
        <v>44653</v>
      </c>
      <c r="D230" s="44">
        <v>0.52708333333333002</v>
      </c>
      <c r="E230" s="19" t="s">
        <v>4109</v>
      </c>
      <c r="F230" s="19" t="s">
        <v>4110</v>
      </c>
      <c r="G230" s="19" t="s">
        <v>4111</v>
      </c>
      <c r="H230" s="45">
        <v>3082.66</v>
      </c>
      <c r="I230" s="45">
        <v>3456.3</v>
      </c>
      <c r="J230" s="19" t="s">
        <v>1560</v>
      </c>
      <c r="K230" s="19" t="s">
        <v>4112</v>
      </c>
      <c r="L230" s="19" t="s">
        <v>4113</v>
      </c>
      <c r="M230" s="19" t="s">
        <v>4114</v>
      </c>
      <c r="N230" s="19" t="s">
        <v>4108</v>
      </c>
      <c r="O230" s="19" t="s">
        <v>1603</v>
      </c>
      <c r="P230" s="19" t="s">
        <v>1604</v>
      </c>
      <c r="Q230" s="46">
        <v>480</v>
      </c>
      <c r="R230" s="19" t="s">
        <v>1544</v>
      </c>
      <c r="S230" s="19" t="s">
        <v>4115</v>
      </c>
      <c r="T230" s="19" t="s">
        <v>4116</v>
      </c>
      <c r="U230" s="19" t="s">
        <v>4117</v>
      </c>
      <c r="V230" s="19" t="s">
        <v>2126</v>
      </c>
      <c r="W230" s="19" t="s">
        <v>3607</v>
      </c>
      <c r="X230" s="19" t="s">
        <v>4118</v>
      </c>
      <c r="Y230" s="19" t="s">
        <v>3921</v>
      </c>
      <c r="Z230" s="19" t="s">
        <v>3922</v>
      </c>
      <c r="AA230" s="46">
        <v>524</v>
      </c>
      <c r="AB230" s="19" t="s">
        <v>450</v>
      </c>
      <c r="AC230" s="19" t="s">
        <v>47</v>
      </c>
      <c r="AD230" s="19" t="s">
        <v>3310</v>
      </c>
      <c r="AE230" s="19" t="s">
        <v>3311</v>
      </c>
      <c r="AF230" s="19" t="s">
        <v>1719</v>
      </c>
      <c r="AG230" s="19" t="s">
        <v>3312</v>
      </c>
      <c r="AH230" s="19" t="s">
        <v>1594</v>
      </c>
      <c r="AI230" s="19" t="s">
        <v>1595</v>
      </c>
      <c r="AJ230" s="45">
        <v>0.05</v>
      </c>
      <c r="AK230" s="45">
        <v>24</v>
      </c>
      <c r="AL230" s="19" t="s">
        <v>1501</v>
      </c>
      <c r="AM230" s="46">
        <v>40140</v>
      </c>
      <c r="AN230" s="46">
        <v>24010</v>
      </c>
      <c r="AO230" s="46">
        <v>16130</v>
      </c>
      <c r="AP230" s="45">
        <v>624</v>
      </c>
      <c r="AQ230" s="45"/>
      <c r="AR230" s="45" t="str">
        <f>IFERROR(VLOOKUP(AB230,'Pedidos marco'!$A$1:$D$10000,4,0)," ")</f>
        <v xml:space="preserve"> </v>
      </c>
      <c r="AS230" s="45">
        <f t="shared" si="21"/>
        <v>2</v>
      </c>
      <c r="AT230" s="45" t="str">
        <f t="shared" si="22"/>
        <v>02</v>
      </c>
      <c r="AU230" s="47">
        <v>24</v>
      </c>
      <c r="AV230" s="19" t="str">
        <f t="shared" si="23"/>
        <v>04 April</v>
      </c>
      <c r="AW230" s="19">
        <f t="shared" si="24"/>
        <v>1.3</v>
      </c>
      <c r="AX230" s="19">
        <f t="shared" si="25"/>
        <v>26</v>
      </c>
      <c r="AY230" s="19" t="e">
        <f>VLOOKUP(AG230,Cías!$A$1:$E$10000,5,0)</f>
        <v>#N/A</v>
      </c>
      <c r="AZ230" s="19" t="str">
        <f t="shared" si="26"/>
        <v>1013860</v>
      </c>
      <c r="BA230" s="19" t="str">
        <f t="shared" si="27"/>
        <v>BEDON AYALA SIXTO LEONIDAS</v>
      </c>
      <c r="BB230" s="19" t="e">
        <f>VLOOKUP(AG230,Cías!$A$1:$E$10000,3,0)</f>
        <v>#N/A</v>
      </c>
      <c r="BC230" s="19"/>
      <c r="BD230" s="19"/>
      <c r="BE230" s="19"/>
      <c r="BF230" s="19"/>
      <c r="BG230" s="19"/>
      <c r="BH230" s="19"/>
      <c r="BI230" s="19"/>
      <c r="BJ230" s="19"/>
    </row>
    <row r="231" spans="1:62" ht="15" x14ac:dyDescent="0.2">
      <c r="A231" s="19" t="s">
        <v>4119</v>
      </c>
      <c r="B231" s="19" t="s">
        <v>1479</v>
      </c>
      <c r="C231" s="43">
        <v>44653</v>
      </c>
      <c r="D231" s="44">
        <v>0.53055555555556</v>
      </c>
      <c r="E231" s="19" t="s">
        <v>4120</v>
      </c>
      <c r="F231" s="19" t="s">
        <v>4121</v>
      </c>
      <c r="G231" s="19" t="s">
        <v>4122</v>
      </c>
      <c r="H231" s="45">
        <v>2310</v>
      </c>
      <c r="I231" s="45">
        <v>2589.9899999999998</v>
      </c>
      <c r="J231" s="19" t="s">
        <v>1560</v>
      </c>
      <c r="K231" s="19" t="s">
        <v>4123</v>
      </c>
      <c r="L231" s="19" t="s">
        <v>4124</v>
      </c>
      <c r="M231" s="19" t="s">
        <v>4125</v>
      </c>
      <c r="N231" s="19" t="s">
        <v>4119</v>
      </c>
      <c r="O231" s="19" t="s">
        <v>1641</v>
      </c>
      <c r="P231" s="19" t="s">
        <v>1642</v>
      </c>
      <c r="Q231" s="46">
        <v>660</v>
      </c>
      <c r="R231" s="19" t="s">
        <v>1544</v>
      </c>
      <c r="S231" s="19" t="s">
        <v>1795</v>
      </c>
      <c r="T231" s="19" t="s">
        <v>177</v>
      </c>
      <c r="U231" s="19" t="s">
        <v>4126</v>
      </c>
      <c r="V231" s="19" t="s">
        <v>4127</v>
      </c>
      <c r="W231" s="19" t="s">
        <v>1740</v>
      </c>
      <c r="X231" s="19" t="s">
        <v>4128</v>
      </c>
      <c r="Y231" s="19" t="s">
        <v>1742</v>
      </c>
      <c r="Z231" s="19" t="s">
        <v>1743</v>
      </c>
      <c r="AA231" s="46">
        <v>469</v>
      </c>
      <c r="AB231" s="19" t="s">
        <v>1802</v>
      </c>
      <c r="AC231" s="19" t="s">
        <v>177</v>
      </c>
      <c r="AD231" s="19" t="s">
        <v>4129</v>
      </c>
      <c r="AE231" s="19" t="s">
        <v>1481</v>
      </c>
      <c r="AF231" s="19" t="s">
        <v>1592</v>
      </c>
      <c r="AG231" s="19" t="s">
        <v>4130</v>
      </c>
      <c r="AH231" s="19" t="s">
        <v>1499</v>
      </c>
      <c r="AI231" s="19" t="s">
        <v>1500</v>
      </c>
      <c r="AJ231" s="45">
        <v>0</v>
      </c>
      <c r="AK231" s="45">
        <v>0</v>
      </c>
      <c r="AL231" s="19" t="s">
        <v>1517</v>
      </c>
      <c r="AM231" s="46">
        <v>51570</v>
      </c>
      <c r="AN231" s="46">
        <v>33090</v>
      </c>
      <c r="AO231" s="46">
        <v>18480</v>
      </c>
      <c r="AP231" s="45">
        <v>0</v>
      </c>
      <c r="AQ231" s="45"/>
      <c r="AR231" s="45" t="str">
        <f>IFERROR(VLOOKUP(AB231,'Pedidos marco'!$A$1:$D$10000,4,0)," ")</f>
        <v xml:space="preserve"> </v>
      </c>
      <c r="AS231" s="45">
        <f t="shared" si="21"/>
        <v>2</v>
      </c>
      <c r="AT231" s="45" t="str">
        <f t="shared" si="22"/>
        <v>02</v>
      </c>
      <c r="AU231" s="47">
        <v>33</v>
      </c>
      <c r="AV231" s="19" t="str">
        <f t="shared" si="23"/>
        <v>04 April</v>
      </c>
      <c r="AW231" s="19">
        <f t="shared" si="24"/>
        <v>0</v>
      </c>
      <c r="AX231" s="19">
        <f t="shared" si="25"/>
        <v>0</v>
      </c>
      <c r="AY231" s="19" t="e">
        <f>VLOOKUP(AG231,Cías!$A$1:$E$10000,5,0)</f>
        <v>#N/A</v>
      </c>
      <c r="AZ231" s="19" t="str">
        <f t="shared" si="26"/>
        <v>1013478</v>
      </c>
      <c r="BA231" s="19" t="str">
        <f t="shared" si="27"/>
        <v>LANDAZURI CORDOVA IVAN OSWALDO</v>
      </c>
      <c r="BB231" s="19" t="e">
        <f>VLOOKUP(AG231,Cías!$A$1:$E$10000,3,0)</f>
        <v>#N/A</v>
      </c>
      <c r="BC231" s="19"/>
      <c r="BD231" s="19"/>
      <c r="BE231" s="19"/>
      <c r="BF231" s="19"/>
      <c r="BG231" s="19"/>
      <c r="BH231" s="19"/>
      <c r="BI231" s="19"/>
      <c r="BJ231" s="19"/>
    </row>
    <row r="232" spans="1:62" ht="15" x14ac:dyDescent="0.2">
      <c r="A232" s="19" t="s">
        <v>4131</v>
      </c>
      <c r="B232" s="19" t="s">
        <v>1479</v>
      </c>
      <c r="C232" s="43">
        <v>44653</v>
      </c>
      <c r="D232" s="44">
        <v>0.53194444444444</v>
      </c>
      <c r="E232" s="19" t="s">
        <v>4132</v>
      </c>
      <c r="F232" s="19" t="s">
        <v>4133</v>
      </c>
      <c r="G232" s="19" t="s">
        <v>4134</v>
      </c>
      <c r="H232" s="45">
        <v>2798.4</v>
      </c>
      <c r="I232" s="45">
        <v>3137.59</v>
      </c>
      <c r="J232" s="19" t="s">
        <v>1560</v>
      </c>
      <c r="K232" s="19" t="s">
        <v>4135</v>
      </c>
      <c r="L232" s="19" t="s">
        <v>4136</v>
      </c>
      <c r="M232" s="19" t="s">
        <v>4137</v>
      </c>
      <c r="N232" s="19" t="s">
        <v>4131</v>
      </c>
      <c r="O232" s="19" t="s">
        <v>369</v>
      </c>
      <c r="P232" s="19" t="s">
        <v>370</v>
      </c>
      <c r="Q232" s="46">
        <v>480</v>
      </c>
      <c r="R232" s="19" t="s">
        <v>1544</v>
      </c>
      <c r="S232" s="19" t="s">
        <v>1736</v>
      </c>
      <c r="T232" s="19" t="s">
        <v>1737</v>
      </c>
      <c r="U232" s="19" t="s">
        <v>4138</v>
      </c>
      <c r="V232" s="19" t="s">
        <v>4139</v>
      </c>
      <c r="W232" s="19" t="s">
        <v>4140</v>
      </c>
      <c r="X232" s="19" t="s">
        <v>4141</v>
      </c>
      <c r="Y232" s="19" t="s">
        <v>4142</v>
      </c>
      <c r="Z232" s="19" t="s">
        <v>4143</v>
      </c>
      <c r="AA232" s="46">
        <v>550</v>
      </c>
      <c r="AB232" s="19" t="s">
        <v>540</v>
      </c>
      <c r="AC232" s="19" t="s">
        <v>232</v>
      </c>
      <c r="AD232" s="19" t="s">
        <v>4144</v>
      </c>
      <c r="AE232" s="19" t="s">
        <v>4145</v>
      </c>
      <c r="AF232" s="19" t="s">
        <v>1719</v>
      </c>
      <c r="AG232" s="19" t="s">
        <v>4146</v>
      </c>
      <c r="AH232" s="19" t="s">
        <v>1499</v>
      </c>
      <c r="AI232" s="19" t="s">
        <v>1500</v>
      </c>
      <c r="AJ232" s="45">
        <v>0</v>
      </c>
      <c r="AK232" s="45">
        <v>0</v>
      </c>
      <c r="AL232" s="19" t="s">
        <v>1501</v>
      </c>
      <c r="AM232" s="46">
        <v>39130</v>
      </c>
      <c r="AN232" s="46">
        <v>24090</v>
      </c>
      <c r="AO232" s="46">
        <v>15040</v>
      </c>
      <c r="AP232" s="45">
        <v>912</v>
      </c>
      <c r="AQ232" s="45"/>
      <c r="AR232" s="45" t="str">
        <f>IFERROR(VLOOKUP(AB232,'Pedidos marco'!$A$1:$D$10000,4,0)," ")</f>
        <v xml:space="preserve"> </v>
      </c>
      <c r="AS232" s="45">
        <f t="shared" si="21"/>
        <v>2</v>
      </c>
      <c r="AT232" s="45" t="str">
        <f t="shared" si="22"/>
        <v>02</v>
      </c>
      <c r="AU232" s="47">
        <v>24</v>
      </c>
      <c r="AV232" s="19" t="str">
        <f t="shared" si="23"/>
        <v>04 April</v>
      </c>
      <c r="AW232" s="19">
        <f t="shared" si="24"/>
        <v>1.9</v>
      </c>
      <c r="AX232" s="19">
        <f t="shared" si="25"/>
        <v>38</v>
      </c>
      <c r="AY232" s="19" t="e">
        <f>VLOOKUP(AG232,Cías!$A$1:$E$10000,5,0)</f>
        <v>#N/A</v>
      </c>
      <c r="AZ232" s="19" t="str">
        <f t="shared" si="26"/>
        <v>1013485</v>
      </c>
      <c r="BA232" s="19" t="str">
        <f t="shared" si="27"/>
        <v>PEREZ ALBUJA VICTOR ALEJANDRO</v>
      </c>
      <c r="BB232" s="19" t="e">
        <f>VLOOKUP(AG232,Cías!$A$1:$E$10000,3,0)</f>
        <v>#N/A</v>
      </c>
      <c r="BC232" s="19"/>
      <c r="BD232" s="19"/>
      <c r="BE232" s="19"/>
      <c r="BF232" s="19"/>
      <c r="BG232" s="19"/>
      <c r="BH232" s="19"/>
      <c r="BI232" s="19"/>
      <c r="BJ232" s="19"/>
    </row>
    <row r="233" spans="1:62" ht="15" x14ac:dyDescent="0.2">
      <c r="A233" s="19" t="s">
        <v>4147</v>
      </c>
      <c r="B233" s="19" t="s">
        <v>1479</v>
      </c>
      <c r="C233" s="43">
        <v>44653</v>
      </c>
      <c r="D233" s="44">
        <v>0.53541666666666998</v>
      </c>
      <c r="E233" s="19" t="s">
        <v>4148</v>
      </c>
      <c r="F233" s="19" t="s">
        <v>4149</v>
      </c>
      <c r="G233" s="19" t="s">
        <v>4150</v>
      </c>
      <c r="H233" s="45">
        <v>3393.6</v>
      </c>
      <c r="I233" s="45">
        <v>3804.92</v>
      </c>
      <c r="J233" s="19" t="s">
        <v>1560</v>
      </c>
      <c r="K233" s="19" t="s">
        <v>4151</v>
      </c>
      <c r="L233" s="19" t="s">
        <v>4152</v>
      </c>
      <c r="M233" s="19" t="s">
        <v>4153</v>
      </c>
      <c r="N233" s="19" t="s">
        <v>4147</v>
      </c>
      <c r="O233" s="19" t="s">
        <v>1603</v>
      </c>
      <c r="P233" s="19" t="s">
        <v>1604</v>
      </c>
      <c r="Q233" s="46">
        <v>480</v>
      </c>
      <c r="R233" s="19" t="s">
        <v>1544</v>
      </c>
      <c r="S233" s="19" t="s">
        <v>2220</v>
      </c>
      <c r="T233" s="19" t="s">
        <v>2221</v>
      </c>
      <c r="U233" s="19" t="s">
        <v>2222</v>
      </c>
      <c r="V233" s="19" t="s">
        <v>2223</v>
      </c>
      <c r="W233" s="19" t="s">
        <v>2144</v>
      </c>
      <c r="X233" s="19" t="s">
        <v>2224</v>
      </c>
      <c r="Y233" s="19" t="s">
        <v>2146</v>
      </c>
      <c r="Z233" s="19" t="s">
        <v>2147</v>
      </c>
      <c r="AA233" s="46">
        <v>388</v>
      </c>
      <c r="AB233" s="19" t="s">
        <v>2659</v>
      </c>
      <c r="AC233" s="19" t="s">
        <v>254</v>
      </c>
      <c r="AD233" s="19" t="s">
        <v>2660</v>
      </c>
      <c r="AE233" s="19" t="s">
        <v>1481</v>
      </c>
      <c r="AF233" s="19" t="s">
        <v>1719</v>
      </c>
      <c r="AG233" s="19" t="s">
        <v>2661</v>
      </c>
      <c r="AH233" s="19" t="s">
        <v>1594</v>
      </c>
      <c r="AI233" s="19" t="s">
        <v>1595</v>
      </c>
      <c r="AJ233" s="45">
        <v>0.05</v>
      </c>
      <c r="AK233" s="45">
        <v>24</v>
      </c>
      <c r="AL233" s="19" t="s">
        <v>1501</v>
      </c>
      <c r="AM233" s="46">
        <v>40050</v>
      </c>
      <c r="AN233" s="46">
        <v>23970</v>
      </c>
      <c r="AO233" s="46">
        <v>16080</v>
      </c>
      <c r="AP233" s="45">
        <v>508.8</v>
      </c>
      <c r="AQ233" s="45"/>
      <c r="AR233" s="45" t="str">
        <f>IFERROR(VLOOKUP(AB233,'Pedidos marco'!$A$1:$D$10000,4,0)," ")</f>
        <v xml:space="preserve"> </v>
      </c>
      <c r="AS233" s="45">
        <f t="shared" si="21"/>
        <v>2</v>
      </c>
      <c r="AT233" s="45" t="str">
        <f t="shared" si="22"/>
        <v>02</v>
      </c>
      <c r="AU233" s="47">
        <v>24</v>
      </c>
      <c r="AV233" s="19" t="str">
        <f t="shared" si="23"/>
        <v>04 April</v>
      </c>
      <c r="AW233" s="19">
        <f t="shared" si="24"/>
        <v>1.06</v>
      </c>
      <c r="AX233" s="19">
        <f t="shared" si="25"/>
        <v>21.2</v>
      </c>
      <c r="AY233" s="19" t="e">
        <f>VLOOKUP(AG233,Cías!$A$1:$E$10000,5,0)</f>
        <v>#N/A</v>
      </c>
      <c r="AZ233" s="19" t="str">
        <f t="shared" si="26"/>
        <v>10005628</v>
      </c>
      <c r="BA233" s="19" t="str">
        <f t="shared" si="27"/>
        <v>PUPIALES URRESTA GUSTAVO</v>
      </c>
      <c r="BB233" s="19" t="e">
        <f>VLOOKUP(AG233,Cías!$A$1:$E$10000,3,0)</f>
        <v>#N/A</v>
      </c>
      <c r="BC233" s="19"/>
      <c r="BD233" s="19"/>
      <c r="BE233" s="19"/>
      <c r="BF233" s="19"/>
      <c r="BG233" s="19"/>
      <c r="BH233" s="19"/>
      <c r="BI233" s="19"/>
      <c r="BJ233" s="19"/>
    </row>
    <row r="234" spans="1:62" ht="15" x14ac:dyDescent="0.2">
      <c r="A234" s="19" t="s">
        <v>4154</v>
      </c>
      <c r="B234" s="19" t="s">
        <v>1479</v>
      </c>
      <c r="C234" s="43">
        <v>44653</v>
      </c>
      <c r="D234" s="44">
        <v>0.53819444444443998</v>
      </c>
      <c r="E234" s="19" t="s">
        <v>4155</v>
      </c>
      <c r="F234" s="19" t="s">
        <v>4156</v>
      </c>
      <c r="G234" s="19" t="s">
        <v>4157</v>
      </c>
      <c r="H234" s="45">
        <v>558.4</v>
      </c>
      <c r="I234" s="45">
        <v>626.08000000000004</v>
      </c>
      <c r="J234" s="19" t="s">
        <v>1560</v>
      </c>
      <c r="K234" s="19" t="s">
        <v>4158</v>
      </c>
      <c r="L234" s="19" t="s">
        <v>4159</v>
      </c>
      <c r="M234" s="19" t="s">
        <v>4160</v>
      </c>
      <c r="N234" s="19" t="s">
        <v>4154</v>
      </c>
      <c r="O234" s="19" t="s">
        <v>1641</v>
      </c>
      <c r="P234" s="19" t="s">
        <v>1642</v>
      </c>
      <c r="Q234" s="46">
        <v>80</v>
      </c>
      <c r="R234" s="19" t="s">
        <v>1544</v>
      </c>
      <c r="S234" s="19" t="s">
        <v>4161</v>
      </c>
      <c r="T234" s="19" t="s">
        <v>4162</v>
      </c>
      <c r="U234" s="19" t="s">
        <v>4163</v>
      </c>
      <c r="V234" s="19" t="s">
        <v>4164</v>
      </c>
      <c r="W234" s="19" t="s">
        <v>4165</v>
      </c>
      <c r="X234" s="19" t="s">
        <v>4166</v>
      </c>
      <c r="Y234" s="19" t="s">
        <v>4167</v>
      </c>
      <c r="Z234" s="19" t="s">
        <v>4168</v>
      </c>
      <c r="AA234" s="46">
        <v>499</v>
      </c>
      <c r="AB234" s="19" t="s">
        <v>464</v>
      </c>
      <c r="AC234" s="19" t="s">
        <v>78</v>
      </c>
      <c r="AD234" s="19" t="s">
        <v>2573</v>
      </c>
      <c r="AE234" s="19" t="s">
        <v>2574</v>
      </c>
      <c r="AF234" s="19" t="s">
        <v>1554</v>
      </c>
      <c r="AG234" s="19" t="s">
        <v>2575</v>
      </c>
      <c r="AH234" s="19" t="s">
        <v>1499</v>
      </c>
      <c r="AI234" s="19" t="s">
        <v>1500</v>
      </c>
      <c r="AJ234" s="45">
        <v>0</v>
      </c>
      <c r="AK234" s="45">
        <v>0</v>
      </c>
      <c r="AL234" s="19" t="s">
        <v>1501</v>
      </c>
      <c r="AM234" s="46">
        <v>8567.2219999999998</v>
      </c>
      <c r="AN234" s="46">
        <v>4002.2220000000002</v>
      </c>
      <c r="AO234" s="46">
        <v>4565</v>
      </c>
      <c r="AP234" s="45">
        <v>101.6</v>
      </c>
      <c r="AQ234" s="45"/>
      <c r="AR234" s="45" t="str">
        <f>IFERROR(VLOOKUP(AB234,'Pedidos marco'!$A$1:$D$10000,4,0)," ")</f>
        <v xml:space="preserve"> </v>
      </c>
      <c r="AS234" s="45">
        <f t="shared" si="21"/>
        <v>2</v>
      </c>
      <c r="AT234" s="45" t="str">
        <f t="shared" si="22"/>
        <v>02</v>
      </c>
      <c r="AU234" s="47">
        <v>4</v>
      </c>
      <c r="AV234" s="19" t="str">
        <f t="shared" si="23"/>
        <v>04 April</v>
      </c>
      <c r="AW234" s="19">
        <f t="shared" si="24"/>
        <v>1.27</v>
      </c>
      <c r="AX234" s="19">
        <f t="shared" si="25"/>
        <v>25.4</v>
      </c>
      <c r="AY234" s="19" t="e">
        <f>VLOOKUP(AG234,Cías!$A$1:$E$10000,5,0)</f>
        <v>#N/A</v>
      </c>
      <c r="AZ234" s="19" t="str">
        <f t="shared" si="26"/>
        <v>1013684</v>
      </c>
      <c r="BA234" s="19" t="str">
        <f t="shared" si="27"/>
        <v>CASTRO NAVARRETE FRANCISCO ARMANDO</v>
      </c>
      <c r="BB234" s="19" t="e">
        <f>VLOOKUP(AG234,Cías!$A$1:$E$10000,3,0)</f>
        <v>#N/A</v>
      </c>
      <c r="BC234" s="19"/>
      <c r="BD234" s="19"/>
      <c r="BE234" s="19"/>
      <c r="BF234" s="19"/>
      <c r="BG234" s="19"/>
      <c r="BH234" s="19"/>
      <c r="BI234" s="19"/>
      <c r="BJ234" s="19"/>
    </row>
    <row r="235" spans="1:62" ht="15" x14ac:dyDescent="0.2">
      <c r="A235" s="19" t="s">
        <v>4154</v>
      </c>
      <c r="B235" s="19" t="s">
        <v>1479</v>
      </c>
      <c r="C235" s="43">
        <v>44653</v>
      </c>
      <c r="D235" s="44">
        <v>0.53819444444443998</v>
      </c>
      <c r="E235" s="19" t="s">
        <v>4169</v>
      </c>
      <c r="F235" s="19" t="s">
        <v>4170</v>
      </c>
      <c r="G235" s="19" t="s">
        <v>4171</v>
      </c>
      <c r="H235" s="45">
        <v>2032.8</v>
      </c>
      <c r="I235" s="45">
        <v>2279.19</v>
      </c>
      <c r="J235" s="19" t="s">
        <v>1560</v>
      </c>
      <c r="K235" s="19" t="s">
        <v>4158</v>
      </c>
      <c r="L235" s="19" t="s">
        <v>4172</v>
      </c>
      <c r="M235" s="19" t="s">
        <v>4173</v>
      </c>
      <c r="N235" s="19" t="s">
        <v>4154</v>
      </c>
      <c r="O235" s="19" t="s">
        <v>1603</v>
      </c>
      <c r="P235" s="19" t="s">
        <v>1604</v>
      </c>
      <c r="Q235" s="46">
        <v>280</v>
      </c>
      <c r="R235" s="19" t="s">
        <v>1544</v>
      </c>
      <c r="S235" s="19" t="s">
        <v>4161</v>
      </c>
      <c r="T235" s="19" t="s">
        <v>4162</v>
      </c>
      <c r="U235" s="19" t="s">
        <v>4163</v>
      </c>
      <c r="V235" s="19" t="s">
        <v>4164</v>
      </c>
      <c r="W235" s="19" t="s">
        <v>4165</v>
      </c>
      <c r="X235" s="19" t="s">
        <v>4166</v>
      </c>
      <c r="Y235" s="19" t="s">
        <v>4167</v>
      </c>
      <c r="Z235" s="19" t="s">
        <v>4168</v>
      </c>
      <c r="AA235" s="46">
        <v>499</v>
      </c>
      <c r="AB235" s="19" t="s">
        <v>464</v>
      </c>
      <c r="AC235" s="19" t="s">
        <v>78</v>
      </c>
      <c r="AD235" s="19" t="s">
        <v>2573</v>
      </c>
      <c r="AE235" s="19" t="s">
        <v>2574</v>
      </c>
      <c r="AF235" s="19" t="s">
        <v>1554</v>
      </c>
      <c r="AG235" s="19" t="s">
        <v>2575</v>
      </c>
      <c r="AH235" s="19" t="s">
        <v>1499</v>
      </c>
      <c r="AI235" s="19" t="s">
        <v>1500</v>
      </c>
      <c r="AJ235" s="45">
        <v>0</v>
      </c>
      <c r="AK235" s="45">
        <v>0</v>
      </c>
      <c r="AL235" s="19" t="s">
        <v>1501</v>
      </c>
      <c r="AM235" s="46">
        <v>18572.777999999998</v>
      </c>
      <c r="AN235" s="46">
        <v>14007.778</v>
      </c>
      <c r="AO235" s="46">
        <v>4565</v>
      </c>
      <c r="AP235" s="45">
        <v>355.6</v>
      </c>
      <c r="AQ235" s="45"/>
      <c r="AR235" s="45" t="str">
        <f>IFERROR(VLOOKUP(AB235,'Pedidos marco'!$A$1:$D$10000,4,0)," ")</f>
        <v xml:space="preserve"> </v>
      </c>
      <c r="AS235" s="45">
        <f t="shared" si="21"/>
        <v>2</v>
      </c>
      <c r="AT235" s="45" t="str">
        <f t="shared" si="22"/>
        <v>02</v>
      </c>
      <c r="AU235" s="47">
        <v>14</v>
      </c>
      <c r="AV235" s="19" t="str">
        <f t="shared" si="23"/>
        <v>04 April</v>
      </c>
      <c r="AW235" s="19">
        <f t="shared" si="24"/>
        <v>1.27</v>
      </c>
      <c r="AX235" s="19">
        <f t="shared" si="25"/>
        <v>25.400000000000002</v>
      </c>
      <c r="AY235" s="19" t="e">
        <f>VLOOKUP(AG235,Cías!$A$1:$E$10000,5,0)</f>
        <v>#N/A</v>
      </c>
      <c r="AZ235" s="19" t="str">
        <f t="shared" si="26"/>
        <v>1013684</v>
      </c>
      <c r="BA235" s="19" t="str">
        <f t="shared" si="27"/>
        <v>CASTRO NAVARRETE FRANCISCO ARMANDO</v>
      </c>
      <c r="BB235" s="19" t="e">
        <f>VLOOKUP(AG235,Cías!$A$1:$E$10000,3,0)</f>
        <v>#N/A</v>
      </c>
      <c r="BC235" s="19"/>
      <c r="BD235" s="19"/>
      <c r="BE235" s="19"/>
      <c r="BF235" s="19"/>
      <c r="BG235" s="19"/>
      <c r="BH235" s="19"/>
      <c r="BI235" s="19"/>
      <c r="BJ235" s="19"/>
    </row>
    <row r="236" spans="1:62" ht="15" x14ac:dyDescent="0.2">
      <c r="A236" s="19" t="s">
        <v>4174</v>
      </c>
      <c r="B236" s="19" t="s">
        <v>1479</v>
      </c>
      <c r="C236" s="43">
        <v>44653</v>
      </c>
      <c r="D236" s="44">
        <v>0.54305555555555995</v>
      </c>
      <c r="E236" s="19" t="s">
        <v>4175</v>
      </c>
      <c r="F236" s="19" t="s">
        <v>4176</v>
      </c>
      <c r="G236" s="19" t="s">
        <v>4177</v>
      </c>
      <c r="H236" s="45">
        <v>2386.8000000000002</v>
      </c>
      <c r="I236" s="45">
        <v>2676.1</v>
      </c>
      <c r="J236" s="19" t="s">
        <v>1560</v>
      </c>
      <c r="K236" s="19" t="s">
        <v>4178</v>
      </c>
      <c r="L236" s="19" t="s">
        <v>4179</v>
      </c>
      <c r="M236" s="19" t="s">
        <v>4180</v>
      </c>
      <c r="N236" s="19" t="s">
        <v>4174</v>
      </c>
      <c r="O236" s="19" t="s">
        <v>367</v>
      </c>
      <c r="P236" s="19" t="s">
        <v>368</v>
      </c>
      <c r="Q236" s="46">
        <v>360</v>
      </c>
      <c r="R236" s="19" t="s">
        <v>1544</v>
      </c>
      <c r="S236" s="19" t="s">
        <v>4181</v>
      </c>
      <c r="T236" s="19" t="s">
        <v>4182</v>
      </c>
      <c r="U236" s="19" t="s">
        <v>4183</v>
      </c>
      <c r="V236" s="19" t="s">
        <v>4184</v>
      </c>
      <c r="W236" s="19" t="s">
        <v>4185</v>
      </c>
      <c r="X236" s="19" t="s">
        <v>4186</v>
      </c>
      <c r="Y236" s="19" t="s">
        <v>4187</v>
      </c>
      <c r="Z236" s="19" t="s">
        <v>4188</v>
      </c>
      <c r="AA236" s="46">
        <v>188</v>
      </c>
      <c r="AB236" s="19" t="s">
        <v>530</v>
      </c>
      <c r="AC236" s="19" t="s">
        <v>212</v>
      </c>
      <c r="AD236" s="19" t="s">
        <v>2804</v>
      </c>
      <c r="AE236" s="19" t="s">
        <v>2805</v>
      </c>
      <c r="AF236" s="19" t="s">
        <v>1554</v>
      </c>
      <c r="AG236" s="19" t="s">
        <v>2806</v>
      </c>
      <c r="AH236" s="19" t="s">
        <v>1499</v>
      </c>
      <c r="AI236" s="19" t="s">
        <v>1500</v>
      </c>
      <c r="AJ236" s="45">
        <v>0</v>
      </c>
      <c r="AK236" s="45">
        <v>0</v>
      </c>
      <c r="AL236" s="19" t="s">
        <v>1501</v>
      </c>
      <c r="AM236" s="46">
        <v>27110</v>
      </c>
      <c r="AN236" s="46">
        <v>18040</v>
      </c>
      <c r="AO236" s="46">
        <v>9070</v>
      </c>
      <c r="AP236" s="45">
        <v>262.8</v>
      </c>
      <c r="AQ236" s="45"/>
      <c r="AR236" s="45" t="str">
        <f>IFERROR(VLOOKUP(AB236,'Pedidos marco'!$A$1:$D$10000,4,0)," ")</f>
        <v xml:space="preserve"> </v>
      </c>
      <c r="AS236" s="45">
        <f t="shared" si="21"/>
        <v>2</v>
      </c>
      <c r="AT236" s="45" t="str">
        <f t="shared" si="22"/>
        <v>02</v>
      </c>
      <c r="AU236" s="47">
        <v>18</v>
      </c>
      <c r="AV236" s="19" t="str">
        <f t="shared" si="23"/>
        <v>04 April</v>
      </c>
      <c r="AW236" s="19">
        <f t="shared" si="24"/>
        <v>0.73</v>
      </c>
      <c r="AX236" s="19">
        <f t="shared" si="25"/>
        <v>14.600000000000001</v>
      </c>
      <c r="AY236" s="19" t="e">
        <f>VLOOKUP(AG236,Cías!$A$1:$E$10000,5,0)</f>
        <v>#N/A</v>
      </c>
      <c r="AZ236" s="19" t="str">
        <f t="shared" si="26"/>
        <v>1013871</v>
      </c>
      <c r="BA236" s="19" t="str">
        <f t="shared" si="27"/>
        <v>MORAN PERUGACHI ALONSO</v>
      </c>
      <c r="BB236" s="19" t="e">
        <f>VLOOKUP(AG236,Cías!$A$1:$E$10000,3,0)</f>
        <v>#N/A</v>
      </c>
      <c r="BC236" s="19"/>
      <c r="BD236" s="19"/>
      <c r="BE236" s="19"/>
      <c r="BF236" s="19"/>
      <c r="BG236" s="19"/>
      <c r="BH236" s="19"/>
      <c r="BI236" s="19"/>
      <c r="BJ236" s="19"/>
    </row>
    <row r="237" spans="1:62" ht="15" x14ac:dyDescent="0.2">
      <c r="A237" s="19" t="s">
        <v>4189</v>
      </c>
      <c r="B237" s="19" t="s">
        <v>1479</v>
      </c>
      <c r="C237" s="43">
        <v>44653</v>
      </c>
      <c r="D237" s="44">
        <v>0.54652777777778005</v>
      </c>
      <c r="E237" s="19" t="s">
        <v>4190</v>
      </c>
      <c r="F237" s="19" t="s">
        <v>4191</v>
      </c>
      <c r="G237" s="19" t="s">
        <v>4192</v>
      </c>
      <c r="H237" s="45">
        <v>1092.8</v>
      </c>
      <c r="I237" s="45">
        <v>1225.26</v>
      </c>
      <c r="J237" s="19" t="s">
        <v>2037</v>
      </c>
      <c r="K237" s="19" t="s">
        <v>4193</v>
      </c>
      <c r="L237" s="19" t="s">
        <v>4194</v>
      </c>
      <c r="M237" s="19" t="s">
        <v>4195</v>
      </c>
      <c r="N237" s="19" t="s">
        <v>4189</v>
      </c>
      <c r="O237" s="19" t="s">
        <v>1641</v>
      </c>
      <c r="P237" s="19" t="s">
        <v>1642</v>
      </c>
      <c r="Q237" s="46">
        <v>160</v>
      </c>
      <c r="R237" s="19" t="s">
        <v>1544</v>
      </c>
      <c r="S237" s="19" t="s">
        <v>4196</v>
      </c>
      <c r="T237" s="19" t="s">
        <v>4197</v>
      </c>
      <c r="U237" s="19" t="s">
        <v>4198</v>
      </c>
      <c r="V237" s="19" t="s">
        <v>4199</v>
      </c>
      <c r="W237" s="19" t="s">
        <v>4200</v>
      </c>
      <c r="X237" s="19" t="s">
        <v>4201</v>
      </c>
      <c r="Y237" s="19" t="s">
        <v>4202</v>
      </c>
      <c r="Z237" s="19" t="s">
        <v>4203</v>
      </c>
      <c r="AA237" s="46">
        <v>403</v>
      </c>
      <c r="AB237" s="19" t="s">
        <v>493</v>
      </c>
      <c r="AC237" s="19" t="s">
        <v>135</v>
      </c>
      <c r="AD237" s="19" t="s">
        <v>4204</v>
      </c>
      <c r="AE237" s="19" t="s">
        <v>1481</v>
      </c>
      <c r="AF237" s="19" t="s">
        <v>1554</v>
      </c>
      <c r="AG237" s="19" t="s">
        <v>4205</v>
      </c>
      <c r="AH237" s="19" t="s">
        <v>1499</v>
      </c>
      <c r="AI237" s="19" t="s">
        <v>1500</v>
      </c>
      <c r="AJ237" s="45">
        <v>0</v>
      </c>
      <c r="AK237" s="45">
        <v>0</v>
      </c>
      <c r="AL237" s="19" t="s">
        <v>1501</v>
      </c>
      <c r="AM237" s="46">
        <v>12493.888999999999</v>
      </c>
      <c r="AN237" s="46">
        <v>8008.8890000000001</v>
      </c>
      <c r="AO237" s="46">
        <v>4485</v>
      </c>
      <c r="AP237" s="45">
        <v>176</v>
      </c>
      <c r="AQ237" s="45"/>
      <c r="AR237" s="45" t="str">
        <f>IFERROR(VLOOKUP(AB237,'Pedidos marco'!$A$1:$D$10000,4,0)," ")</f>
        <v xml:space="preserve"> </v>
      </c>
      <c r="AS237" s="45">
        <f t="shared" si="21"/>
        <v>2</v>
      </c>
      <c r="AT237" s="45" t="str">
        <f t="shared" si="22"/>
        <v>02</v>
      </c>
      <c r="AU237" s="47">
        <v>8</v>
      </c>
      <c r="AV237" s="19" t="str">
        <f t="shared" si="23"/>
        <v>04 April</v>
      </c>
      <c r="AW237" s="19">
        <f t="shared" si="24"/>
        <v>1.1000000000000001</v>
      </c>
      <c r="AX237" s="19">
        <f t="shared" si="25"/>
        <v>22</v>
      </c>
      <c r="AY237" s="19" t="e">
        <f>VLOOKUP(AG237,Cías!$A$1:$E$10000,5,0)</f>
        <v>#N/A</v>
      </c>
      <c r="AZ237" s="19" t="str">
        <f t="shared" si="26"/>
        <v>1020060</v>
      </c>
      <c r="BA237" s="19" t="str">
        <f t="shared" si="27"/>
        <v>FUERTES RUEDA HUGO BALDOMERO</v>
      </c>
      <c r="BB237" s="19" t="e">
        <f>VLOOKUP(AG237,Cías!$A$1:$E$10000,3,0)</f>
        <v>#N/A</v>
      </c>
      <c r="BC237" s="19"/>
      <c r="BD237" s="19"/>
      <c r="BE237" s="19"/>
      <c r="BF237" s="19"/>
      <c r="BG237" s="19"/>
      <c r="BH237" s="19"/>
      <c r="BI237" s="19"/>
      <c r="BJ237" s="19"/>
    </row>
    <row r="238" spans="1:62" ht="15" x14ac:dyDescent="0.2">
      <c r="A238" s="19" t="s">
        <v>4189</v>
      </c>
      <c r="B238" s="19" t="s">
        <v>1479</v>
      </c>
      <c r="C238" s="43">
        <v>44653</v>
      </c>
      <c r="D238" s="44">
        <v>0.54652777777778005</v>
      </c>
      <c r="E238" s="19" t="s">
        <v>4206</v>
      </c>
      <c r="F238" s="19" t="s">
        <v>4207</v>
      </c>
      <c r="G238" s="19" t="s">
        <v>4208</v>
      </c>
      <c r="H238" s="45">
        <v>1420</v>
      </c>
      <c r="I238" s="45">
        <v>1592.11</v>
      </c>
      <c r="J238" s="19" t="s">
        <v>2037</v>
      </c>
      <c r="K238" s="19" t="s">
        <v>4209</v>
      </c>
      <c r="L238" s="19" t="s">
        <v>4210</v>
      </c>
      <c r="M238" s="19" t="s">
        <v>4211</v>
      </c>
      <c r="N238" s="19" t="s">
        <v>4189</v>
      </c>
      <c r="O238" s="19" t="s">
        <v>1603</v>
      </c>
      <c r="P238" s="19" t="s">
        <v>1604</v>
      </c>
      <c r="Q238" s="46">
        <v>200</v>
      </c>
      <c r="R238" s="19" t="s">
        <v>1544</v>
      </c>
      <c r="S238" s="19" t="s">
        <v>4196</v>
      </c>
      <c r="T238" s="19" t="s">
        <v>4197</v>
      </c>
      <c r="U238" s="19" t="s">
        <v>4198</v>
      </c>
      <c r="V238" s="19" t="s">
        <v>4199</v>
      </c>
      <c r="W238" s="19" t="s">
        <v>4200</v>
      </c>
      <c r="X238" s="19" t="s">
        <v>4201</v>
      </c>
      <c r="Y238" s="19" t="s">
        <v>4202</v>
      </c>
      <c r="Z238" s="19" t="s">
        <v>4203</v>
      </c>
      <c r="AA238" s="46">
        <v>403</v>
      </c>
      <c r="AB238" s="19" t="s">
        <v>493</v>
      </c>
      <c r="AC238" s="19" t="s">
        <v>135</v>
      </c>
      <c r="AD238" s="19" t="s">
        <v>4204</v>
      </c>
      <c r="AE238" s="19" t="s">
        <v>1481</v>
      </c>
      <c r="AF238" s="19" t="s">
        <v>1554</v>
      </c>
      <c r="AG238" s="19" t="s">
        <v>4205</v>
      </c>
      <c r="AH238" s="19" t="s">
        <v>1499</v>
      </c>
      <c r="AI238" s="19" t="s">
        <v>1500</v>
      </c>
      <c r="AJ238" s="45">
        <v>0</v>
      </c>
      <c r="AK238" s="45">
        <v>0</v>
      </c>
      <c r="AL238" s="19" t="s">
        <v>1501</v>
      </c>
      <c r="AM238" s="46">
        <v>14496.111000000001</v>
      </c>
      <c r="AN238" s="46">
        <v>10011.111000000001</v>
      </c>
      <c r="AO238" s="46">
        <v>4485</v>
      </c>
      <c r="AP238" s="45">
        <v>220</v>
      </c>
      <c r="AQ238" s="45"/>
      <c r="AR238" s="45" t="str">
        <f>IFERROR(VLOOKUP(AB238,'Pedidos marco'!$A$1:$D$10000,4,0)," ")</f>
        <v xml:space="preserve"> </v>
      </c>
      <c r="AS238" s="45">
        <f t="shared" si="21"/>
        <v>2</v>
      </c>
      <c r="AT238" s="45" t="str">
        <f t="shared" si="22"/>
        <v>02</v>
      </c>
      <c r="AU238" s="47">
        <v>10</v>
      </c>
      <c r="AV238" s="19" t="str">
        <f t="shared" si="23"/>
        <v>04 April</v>
      </c>
      <c r="AW238" s="19">
        <f t="shared" si="24"/>
        <v>1.1000000000000001</v>
      </c>
      <c r="AX238" s="19">
        <f t="shared" si="25"/>
        <v>22</v>
      </c>
      <c r="AY238" s="19" t="e">
        <f>VLOOKUP(AG238,Cías!$A$1:$E$10000,5,0)</f>
        <v>#N/A</v>
      </c>
      <c r="AZ238" s="19" t="str">
        <f t="shared" si="26"/>
        <v>1020060</v>
      </c>
      <c r="BA238" s="19" t="str">
        <f t="shared" si="27"/>
        <v>FUERTES RUEDA HUGO BALDOMERO</v>
      </c>
      <c r="BB238" s="19" t="e">
        <f>VLOOKUP(AG238,Cías!$A$1:$E$10000,3,0)</f>
        <v>#N/A</v>
      </c>
      <c r="BC238" s="19"/>
      <c r="BD238" s="19"/>
      <c r="BE238" s="19"/>
      <c r="BF238" s="19"/>
      <c r="BG238" s="19"/>
      <c r="BH238" s="19"/>
      <c r="BI238" s="19"/>
      <c r="BJ238" s="19"/>
    </row>
    <row r="239" spans="1:62" ht="15" x14ac:dyDescent="0.2">
      <c r="A239" s="19" t="s">
        <v>4212</v>
      </c>
      <c r="B239" s="19" t="s">
        <v>1479</v>
      </c>
      <c r="C239" s="43">
        <v>44653</v>
      </c>
      <c r="D239" s="44">
        <v>0.54930555555556004</v>
      </c>
      <c r="E239" s="19" t="s">
        <v>4213</v>
      </c>
      <c r="F239" s="19" t="s">
        <v>4214</v>
      </c>
      <c r="G239" s="19" t="s">
        <v>4215</v>
      </c>
      <c r="H239" s="45">
        <v>950.4</v>
      </c>
      <c r="I239" s="45">
        <v>1065.5999999999999</v>
      </c>
      <c r="J239" s="19" t="s">
        <v>1560</v>
      </c>
      <c r="K239" s="19" t="s">
        <v>4216</v>
      </c>
      <c r="L239" s="19" t="s">
        <v>4217</v>
      </c>
      <c r="M239" s="19" t="s">
        <v>4218</v>
      </c>
      <c r="N239" s="19" t="s">
        <v>4212</v>
      </c>
      <c r="O239" s="19" t="s">
        <v>1641</v>
      </c>
      <c r="P239" s="19" t="s">
        <v>1642</v>
      </c>
      <c r="Q239" s="46">
        <v>160</v>
      </c>
      <c r="R239" s="19" t="s">
        <v>1544</v>
      </c>
      <c r="S239" s="19" t="s">
        <v>1736</v>
      </c>
      <c r="T239" s="19" t="s">
        <v>1737</v>
      </c>
      <c r="U239" s="19" t="s">
        <v>4219</v>
      </c>
      <c r="V239" s="19" t="s">
        <v>4220</v>
      </c>
      <c r="W239" s="19" t="s">
        <v>2076</v>
      </c>
      <c r="X239" s="19" t="s">
        <v>4221</v>
      </c>
      <c r="Y239" s="19" t="s">
        <v>2078</v>
      </c>
      <c r="Z239" s="19" t="s">
        <v>2079</v>
      </c>
      <c r="AA239" s="46">
        <v>345</v>
      </c>
      <c r="AB239" s="19" t="s">
        <v>588</v>
      </c>
      <c r="AC239" s="19" t="s">
        <v>333</v>
      </c>
      <c r="AD239" s="19" t="s">
        <v>2891</v>
      </c>
      <c r="AE239" s="19" t="s">
        <v>2892</v>
      </c>
      <c r="AF239" s="19" t="s">
        <v>1554</v>
      </c>
      <c r="AG239" s="19" t="s">
        <v>2893</v>
      </c>
      <c r="AH239" s="19" t="s">
        <v>1499</v>
      </c>
      <c r="AI239" s="19" t="s">
        <v>1500</v>
      </c>
      <c r="AJ239" s="45">
        <v>0</v>
      </c>
      <c r="AK239" s="45">
        <v>0</v>
      </c>
      <c r="AL239" s="19" t="s">
        <v>1501</v>
      </c>
      <c r="AM239" s="46">
        <v>12542.222</v>
      </c>
      <c r="AN239" s="46">
        <v>8022.2219999999998</v>
      </c>
      <c r="AO239" s="46">
        <v>4520</v>
      </c>
      <c r="AP239" s="45">
        <v>164.8</v>
      </c>
      <c r="AQ239" s="45"/>
      <c r="AR239" s="45" t="str">
        <f>IFERROR(VLOOKUP(AB239,'Pedidos marco'!$A$1:$D$10000,4,0)," ")</f>
        <v xml:space="preserve"> </v>
      </c>
      <c r="AS239" s="45">
        <f t="shared" si="21"/>
        <v>2</v>
      </c>
      <c r="AT239" s="45" t="str">
        <f t="shared" si="22"/>
        <v>02</v>
      </c>
      <c r="AU239" s="47">
        <v>8</v>
      </c>
      <c r="AV239" s="19" t="str">
        <f t="shared" si="23"/>
        <v>04 April</v>
      </c>
      <c r="AW239" s="19">
        <f t="shared" si="24"/>
        <v>1.03</v>
      </c>
      <c r="AX239" s="19">
        <f t="shared" si="25"/>
        <v>20.6</v>
      </c>
      <c r="AY239" s="19" t="e">
        <f>VLOOKUP(AG239,Cías!$A$1:$E$10000,5,0)</f>
        <v>#N/A</v>
      </c>
      <c r="AZ239" s="19" t="str">
        <f t="shared" si="26"/>
        <v>1021623</v>
      </c>
      <c r="BA239" s="19" t="str">
        <f t="shared" si="27"/>
        <v>VILLARREAL HIGUERA FERNANDO SALVADO</v>
      </c>
      <c r="BB239" s="19" t="e">
        <f>VLOOKUP(AG239,Cías!$A$1:$E$10000,3,0)</f>
        <v>#N/A</v>
      </c>
      <c r="BC239" s="19"/>
      <c r="BD239" s="19"/>
      <c r="BE239" s="19"/>
      <c r="BF239" s="19"/>
      <c r="BG239" s="19"/>
      <c r="BH239" s="19"/>
      <c r="BI239" s="19"/>
      <c r="BJ239" s="19"/>
    </row>
    <row r="240" spans="1:62" ht="15" x14ac:dyDescent="0.2">
      <c r="A240" s="19" t="s">
        <v>4212</v>
      </c>
      <c r="B240" s="19" t="s">
        <v>1479</v>
      </c>
      <c r="C240" s="43">
        <v>44653</v>
      </c>
      <c r="D240" s="44">
        <v>0.54930555555556004</v>
      </c>
      <c r="E240" s="19" t="s">
        <v>4222</v>
      </c>
      <c r="F240" s="19" t="s">
        <v>4223</v>
      </c>
      <c r="G240" s="19" t="s">
        <v>4224</v>
      </c>
      <c r="H240" s="45">
        <v>1236</v>
      </c>
      <c r="I240" s="45">
        <v>1385.81</v>
      </c>
      <c r="J240" s="19" t="s">
        <v>1560</v>
      </c>
      <c r="K240" s="19" t="s">
        <v>4216</v>
      </c>
      <c r="L240" s="19" t="s">
        <v>4225</v>
      </c>
      <c r="M240" s="19" t="s">
        <v>4226</v>
      </c>
      <c r="N240" s="19" t="s">
        <v>4212</v>
      </c>
      <c r="O240" s="19" t="s">
        <v>1603</v>
      </c>
      <c r="P240" s="19" t="s">
        <v>1604</v>
      </c>
      <c r="Q240" s="46">
        <v>200</v>
      </c>
      <c r="R240" s="19" t="s">
        <v>1544</v>
      </c>
      <c r="S240" s="19" t="s">
        <v>1736</v>
      </c>
      <c r="T240" s="19" t="s">
        <v>1737</v>
      </c>
      <c r="U240" s="19" t="s">
        <v>4219</v>
      </c>
      <c r="V240" s="19" t="s">
        <v>4220</v>
      </c>
      <c r="W240" s="19" t="s">
        <v>2076</v>
      </c>
      <c r="X240" s="19" t="s">
        <v>4221</v>
      </c>
      <c r="Y240" s="19" t="s">
        <v>2078</v>
      </c>
      <c r="Z240" s="19" t="s">
        <v>2079</v>
      </c>
      <c r="AA240" s="46">
        <v>345</v>
      </c>
      <c r="AB240" s="19" t="s">
        <v>588</v>
      </c>
      <c r="AC240" s="19" t="s">
        <v>333</v>
      </c>
      <c r="AD240" s="19" t="s">
        <v>2891</v>
      </c>
      <c r="AE240" s="19" t="s">
        <v>2892</v>
      </c>
      <c r="AF240" s="19" t="s">
        <v>1554</v>
      </c>
      <c r="AG240" s="19" t="s">
        <v>2893</v>
      </c>
      <c r="AH240" s="19" t="s">
        <v>1499</v>
      </c>
      <c r="AI240" s="19" t="s">
        <v>1500</v>
      </c>
      <c r="AJ240" s="45">
        <v>0</v>
      </c>
      <c r="AK240" s="45">
        <v>0</v>
      </c>
      <c r="AL240" s="19" t="s">
        <v>1501</v>
      </c>
      <c r="AM240" s="46">
        <v>14547.778</v>
      </c>
      <c r="AN240" s="46">
        <v>10027.778</v>
      </c>
      <c r="AO240" s="46">
        <v>4520</v>
      </c>
      <c r="AP240" s="45">
        <v>206</v>
      </c>
      <c r="AQ240" s="45"/>
      <c r="AR240" s="45" t="str">
        <f>IFERROR(VLOOKUP(AB240,'Pedidos marco'!$A$1:$D$10000,4,0)," ")</f>
        <v xml:space="preserve"> </v>
      </c>
      <c r="AS240" s="45">
        <f t="shared" si="21"/>
        <v>2</v>
      </c>
      <c r="AT240" s="45" t="str">
        <f t="shared" si="22"/>
        <v>02</v>
      </c>
      <c r="AU240" s="47">
        <v>10</v>
      </c>
      <c r="AV240" s="19" t="str">
        <f t="shared" si="23"/>
        <v>04 April</v>
      </c>
      <c r="AW240" s="19">
        <f t="shared" si="24"/>
        <v>1.03</v>
      </c>
      <c r="AX240" s="19">
        <f t="shared" si="25"/>
        <v>20.6</v>
      </c>
      <c r="AY240" s="19" t="e">
        <f>VLOOKUP(AG240,Cías!$A$1:$E$10000,5,0)</f>
        <v>#N/A</v>
      </c>
      <c r="AZ240" s="19" t="str">
        <f t="shared" si="26"/>
        <v>1021623</v>
      </c>
      <c r="BA240" s="19" t="str">
        <f t="shared" si="27"/>
        <v>VILLARREAL HIGUERA FERNANDO SALVADO</v>
      </c>
      <c r="BB240" s="19" t="e">
        <f>VLOOKUP(AG240,Cías!$A$1:$E$10000,3,0)</f>
        <v>#N/A</v>
      </c>
      <c r="BC240" s="19"/>
      <c r="BD240" s="19"/>
      <c r="BE240" s="19"/>
      <c r="BF240" s="19"/>
      <c r="BG240" s="19"/>
      <c r="BH240" s="19"/>
      <c r="BI240" s="19"/>
      <c r="BJ240" s="19"/>
    </row>
    <row r="241" spans="1:62" ht="15" x14ac:dyDescent="0.2">
      <c r="A241" s="19" t="s">
        <v>4227</v>
      </c>
      <c r="B241" s="19" t="s">
        <v>1479</v>
      </c>
      <c r="C241" s="43">
        <v>44653</v>
      </c>
      <c r="D241" s="44">
        <v>0.55277777777778003</v>
      </c>
      <c r="E241" s="19" t="s">
        <v>4228</v>
      </c>
      <c r="F241" s="19" t="s">
        <v>4229</v>
      </c>
      <c r="G241" s="19" t="s">
        <v>4230</v>
      </c>
      <c r="H241" s="45">
        <v>4302.1400000000003</v>
      </c>
      <c r="I241" s="45">
        <v>4823.59</v>
      </c>
      <c r="J241" s="19" t="s">
        <v>1560</v>
      </c>
      <c r="K241" s="19" t="s">
        <v>4231</v>
      </c>
      <c r="L241" s="19" t="s">
        <v>4232</v>
      </c>
      <c r="M241" s="19" t="s">
        <v>4233</v>
      </c>
      <c r="N241" s="19" t="s">
        <v>4227</v>
      </c>
      <c r="O241" s="19" t="s">
        <v>367</v>
      </c>
      <c r="P241" s="19" t="s">
        <v>368</v>
      </c>
      <c r="Q241" s="46">
        <v>640</v>
      </c>
      <c r="R241" s="19" t="s">
        <v>1544</v>
      </c>
      <c r="S241" s="19" t="s">
        <v>4234</v>
      </c>
      <c r="T241" s="19" t="s">
        <v>4235</v>
      </c>
      <c r="U241" s="19" t="s">
        <v>4236</v>
      </c>
      <c r="V241" s="19" t="s">
        <v>4237</v>
      </c>
      <c r="W241" s="19" t="s">
        <v>415</v>
      </c>
      <c r="X241" s="19" t="s">
        <v>4238</v>
      </c>
      <c r="Y241" s="19" t="s">
        <v>1980</v>
      </c>
      <c r="Z241" s="19" t="s">
        <v>1981</v>
      </c>
      <c r="AA241" s="46">
        <v>89</v>
      </c>
      <c r="AB241" s="19" t="s">
        <v>583</v>
      </c>
      <c r="AC241" s="19" t="s">
        <v>323</v>
      </c>
      <c r="AD241" s="19" t="s">
        <v>4239</v>
      </c>
      <c r="AE241" s="19" t="s">
        <v>4240</v>
      </c>
      <c r="AF241" s="19" t="s">
        <v>1592</v>
      </c>
      <c r="AG241" s="19" t="s">
        <v>4241</v>
      </c>
      <c r="AH241" s="19" t="s">
        <v>1594</v>
      </c>
      <c r="AI241" s="19" t="s">
        <v>1595</v>
      </c>
      <c r="AJ241" s="45">
        <v>0.05</v>
      </c>
      <c r="AK241" s="45">
        <v>32</v>
      </c>
      <c r="AL241" s="19" t="s">
        <v>1501</v>
      </c>
      <c r="AM241" s="46">
        <v>49250</v>
      </c>
      <c r="AN241" s="46">
        <v>32050</v>
      </c>
      <c r="AO241" s="46">
        <v>17200</v>
      </c>
      <c r="AP241" s="45">
        <v>281.60000000000002</v>
      </c>
      <c r="AQ241" s="45"/>
      <c r="AR241" s="45" t="str">
        <f>IFERROR(VLOOKUP(AB241,'Pedidos marco'!$A$1:$D$10000,4,0)," ")</f>
        <v xml:space="preserve"> </v>
      </c>
      <c r="AS241" s="45">
        <f t="shared" si="21"/>
        <v>2</v>
      </c>
      <c r="AT241" s="45" t="str">
        <f t="shared" si="22"/>
        <v>02</v>
      </c>
      <c r="AU241" s="47">
        <v>32</v>
      </c>
      <c r="AV241" s="19" t="str">
        <f t="shared" si="23"/>
        <v>04 April</v>
      </c>
      <c r="AW241" s="19">
        <f t="shared" si="24"/>
        <v>0.44000000000000006</v>
      </c>
      <c r="AX241" s="19">
        <f t="shared" si="25"/>
        <v>8.8000000000000007</v>
      </c>
      <c r="AY241" s="19" t="e">
        <f>VLOOKUP(AG241,Cías!$A$1:$E$10000,5,0)</f>
        <v>#N/A</v>
      </c>
      <c r="AZ241" s="19" t="str">
        <f t="shared" si="26"/>
        <v>1013906</v>
      </c>
      <c r="BA241" s="19" t="str">
        <f t="shared" si="27"/>
        <v>VALLEJOS VILLEGAS SAUL EDUARDO</v>
      </c>
      <c r="BB241" s="19" t="e">
        <f>VLOOKUP(AG241,Cías!$A$1:$E$10000,3,0)</f>
        <v>#N/A</v>
      </c>
      <c r="BC241" s="19"/>
      <c r="BD241" s="19"/>
      <c r="BE241" s="19"/>
      <c r="BF241" s="19"/>
      <c r="BG241" s="19"/>
      <c r="BH241" s="19"/>
      <c r="BI241" s="19"/>
      <c r="BJ241" s="19"/>
    </row>
    <row r="242" spans="1:62" ht="15" x14ac:dyDescent="0.2">
      <c r="A242" s="19" t="s">
        <v>4242</v>
      </c>
      <c r="B242" s="19" t="s">
        <v>1479</v>
      </c>
      <c r="C242" s="43">
        <v>44653</v>
      </c>
      <c r="D242" s="44">
        <v>0.55416666666667003</v>
      </c>
      <c r="E242" s="19" t="s">
        <v>4243</v>
      </c>
      <c r="F242" s="19" t="s">
        <v>1481</v>
      </c>
      <c r="G242" s="19" t="s">
        <v>1481</v>
      </c>
      <c r="H242" s="45">
        <v>0</v>
      </c>
      <c r="I242" s="45">
        <v>0</v>
      </c>
      <c r="J242" s="19" t="s">
        <v>1482</v>
      </c>
      <c r="K242" s="19" t="s">
        <v>4244</v>
      </c>
      <c r="L242" s="19" t="s">
        <v>4245</v>
      </c>
      <c r="M242" s="19" t="s">
        <v>4246</v>
      </c>
      <c r="N242" s="19" t="s">
        <v>4242</v>
      </c>
      <c r="O242" s="19" t="s">
        <v>1486</v>
      </c>
      <c r="P242" s="19" t="s">
        <v>1487</v>
      </c>
      <c r="Q242" s="46">
        <v>32.5</v>
      </c>
      <c r="R242" s="19" t="s">
        <v>1488</v>
      </c>
      <c r="S242" s="19" t="s">
        <v>1489</v>
      </c>
      <c r="T242" s="19" t="s">
        <v>418</v>
      </c>
      <c r="U242" s="19" t="s">
        <v>1508</v>
      </c>
      <c r="V242" s="19" t="s">
        <v>1509</v>
      </c>
      <c r="W242" s="19" t="s">
        <v>415</v>
      </c>
      <c r="X242" s="19" t="s">
        <v>1510</v>
      </c>
      <c r="Y242" s="19" t="s">
        <v>1511</v>
      </c>
      <c r="Z242" s="19" t="s">
        <v>1512</v>
      </c>
      <c r="AA242" s="46">
        <v>113</v>
      </c>
      <c r="AB242" s="19" t="s">
        <v>1513</v>
      </c>
      <c r="AC242" s="19" t="s">
        <v>418</v>
      </c>
      <c r="AD242" s="19" t="s">
        <v>1496</v>
      </c>
      <c r="AE242" s="19" t="s">
        <v>1481</v>
      </c>
      <c r="AF242" s="19" t="s">
        <v>1497</v>
      </c>
      <c r="AG242" s="19" t="s">
        <v>1538</v>
      </c>
      <c r="AH242" s="19" t="s">
        <v>1499</v>
      </c>
      <c r="AI242" s="19" t="s">
        <v>1500</v>
      </c>
      <c r="AJ242" s="45">
        <v>0</v>
      </c>
      <c r="AK242" s="45">
        <v>0</v>
      </c>
      <c r="AL242" s="19" t="s">
        <v>1517</v>
      </c>
      <c r="AM242" s="46">
        <v>51700</v>
      </c>
      <c r="AN242" s="46">
        <v>32500</v>
      </c>
      <c r="AO242" s="46">
        <v>19200</v>
      </c>
      <c r="AP242" s="45">
        <v>0</v>
      </c>
      <c r="AQ242" s="45"/>
      <c r="AR242" s="45" t="str">
        <f>IFERROR(VLOOKUP(AB242,'Pedidos marco'!$A$1:$D$10000,4,0)," ")</f>
        <v xml:space="preserve"> </v>
      </c>
      <c r="AS242" s="45">
        <f t="shared" si="21"/>
        <v>2</v>
      </c>
      <c r="AT242" s="45" t="str">
        <f t="shared" si="22"/>
        <v>02</v>
      </c>
      <c r="AU242" s="47">
        <v>32.5</v>
      </c>
      <c r="AV242" s="19" t="str">
        <f t="shared" si="23"/>
        <v>04 April</v>
      </c>
      <c r="AW242" s="19">
        <f t="shared" si="24"/>
        <v>0</v>
      </c>
      <c r="AX242" s="19">
        <f t="shared" si="25"/>
        <v>0</v>
      </c>
      <c r="AY242" s="19" t="e">
        <f>VLOOKUP(AG242,Cías!$A$1:$E$10000,5,0)</f>
        <v>#N/A</v>
      </c>
      <c r="AZ242" s="19" t="str">
        <f t="shared" si="26"/>
        <v>1014412</v>
      </c>
      <c r="BA242" s="19" t="str">
        <f t="shared" si="27"/>
        <v>UNION DE CONCRETERAS UNICON UCUE</v>
      </c>
      <c r="BB242" s="19" t="e">
        <f>VLOOKUP(AG242,Cías!$A$1:$E$10000,3,0)</f>
        <v>#N/A</v>
      </c>
      <c r="BC242" s="19"/>
      <c r="BD242" s="19"/>
      <c r="BE242" s="19"/>
      <c r="BF242" s="19"/>
      <c r="BG242" s="19"/>
      <c r="BH242" s="19"/>
      <c r="BI242" s="19"/>
      <c r="BJ242" s="19"/>
    </row>
    <row r="243" spans="1:62" ht="15" x14ac:dyDescent="0.2">
      <c r="A243" s="19" t="s">
        <v>4247</v>
      </c>
      <c r="B243" s="19" t="s">
        <v>1479</v>
      </c>
      <c r="C243" s="43">
        <v>44653</v>
      </c>
      <c r="D243" s="44">
        <v>0.55833333333333002</v>
      </c>
      <c r="E243" s="19" t="s">
        <v>4248</v>
      </c>
      <c r="F243" s="19" t="s">
        <v>4249</v>
      </c>
      <c r="G243" s="19" t="s">
        <v>4250</v>
      </c>
      <c r="H243" s="45">
        <v>255.71</v>
      </c>
      <c r="I243" s="45">
        <v>286.70999999999998</v>
      </c>
      <c r="J243" s="19" t="s">
        <v>1560</v>
      </c>
      <c r="K243" s="19" t="s">
        <v>4251</v>
      </c>
      <c r="L243" s="19" t="s">
        <v>4252</v>
      </c>
      <c r="M243" s="19" t="s">
        <v>4253</v>
      </c>
      <c r="N243" s="19" t="s">
        <v>4247</v>
      </c>
      <c r="O243" s="19" t="s">
        <v>371</v>
      </c>
      <c r="P243" s="19" t="s">
        <v>372</v>
      </c>
      <c r="Q243" s="46">
        <v>40</v>
      </c>
      <c r="R243" s="19" t="s">
        <v>1544</v>
      </c>
      <c r="S243" s="19" t="s">
        <v>1754</v>
      </c>
      <c r="T243" s="19" t="s">
        <v>104</v>
      </c>
      <c r="U243" s="19" t="s">
        <v>2901</v>
      </c>
      <c r="V243" s="19" t="s">
        <v>2902</v>
      </c>
      <c r="W243" s="19" t="s">
        <v>2127</v>
      </c>
      <c r="X243" s="19" t="s">
        <v>2903</v>
      </c>
      <c r="Y243" s="19" t="s">
        <v>2129</v>
      </c>
      <c r="Z243" s="19" t="s">
        <v>2130</v>
      </c>
      <c r="AA243" s="46">
        <v>205</v>
      </c>
      <c r="AB243" s="19" t="s">
        <v>463</v>
      </c>
      <c r="AC243" s="19" t="s">
        <v>76</v>
      </c>
      <c r="AD243" s="19" t="s">
        <v>4254</v>
      </c>
      <c r="AE243" s="19" t="s">
        <v>4255</v>
      </c>
      <c r="AF243" s="19" t="s">
        <v>1592</v>
      </c>
      <c r="AG243" s="19" t="s">
        <v>4256</v>
      </c>
      <c r="AH243" s="19" t="s">
        <v>1499</v>
      </c>
      <c r="AI243" s="19" t="s">
        <v>1500</v>
      </c>
      <c r="AJ243" s="45">
        <v>0</v>
      </c>
      <c r="AK243" s="45">
        <v>0</v>
      </c>
      <c r="AL243" s="19" t="s">
        <v>1501</v>
      </c>
      <c r="AM243" s="46">
        <v>7815.7569999999996</v>
      </c>
      <c r="AN243" s="46">
        <v>2002.424</v>
      </c>
      <c r="AO243" s="46">
        <v>5813.3329999999996</v>
      </c>
      <c r="AP243" s="45">
        <v>31.2</v>
      </c>
      <c r="AQ243" s="45"/>
      <c r="AR243" s="45" t="str">
        <f>IFERROR(VLOOKUP(AB243,'Pedidos marco'!$A$1:$D$10000,4,0)," ")</f>
        <v xml:space="preserve"> </v>
      </c>
      <c r="AS243" s="45">
        <f t="shared" si="21"/>
        <v>2</v>
      </c>
      <c r="AT243" s="45" t="str">
        <f t="shared" si="22"/>
        <v>02</v>
      </c>
      <c r="AU243" s="47">
        <v>2</v>
      </c>
      <c r="AV243" s="19" t="str">
        <f t="shared" si="23"/>
        <v>04 April</v>
      </c>
      <c r="AW243" s="19">
        <f t="shared" si="24"/>
        <v>0.78</v>
      </c>
      <c r="AX243" s="19">
        <f t="shared" si="25"/>
        <v>15.6</v>
      </c>
      <c r="AY243" s="19" t="e">
        <f>VLOOKUP(AG243,Cías!$A$1:$E$10000,5,0)</f>
        <v>#N/A</v>
      </c>
      <c r="AZ243" s="19" t="str">
        <f t="shared" si="26"/>
        <v>1014016</v>
      </c>
      <c r="BA243" s="19" t="str">
        <f t="shared" si="27"/>
        <v>CARRILLO VARGAS MARIO ALFREDO</v>
      </c>
      <c r="BB243" s="19" t="e">
        <f>VLOOKUP(AG243,Cías!$A$1:$E$10000,3,0)</f>
        <v>#N/A</v>
      </c>
      <c r="BC243" s="19"/>
      <c r="BD243" s="19"/>
      <c r="BE243" s="19"/>
      <c r="BF243" s="19"/>
      <c r="BG243" s="19"/>
      <c r="BH243" s="19"/>
      <c r="BI243" s="19"/>
      <c r="BJ243" s="19"/>
    </row>
    <row r="244" spans="1:62" ht="15" x14ac:dyDescent="0.2">
      <c r="A244" s="19" t="s">
        <v>4247</v>
      </c>
      <c r="B244" s="19" t="s">
        <v>1479</v>
      </c>
      <c r="C244" s="43">
        <v>44653</v>
      </c>
      <c r="D244" s="44">
        <v>0.55833333333333002</v>
      </c>
      <c r="E244" s="19" t="s">
        <v>4257</v>
      </c>
      <c r="F244" s="19" t="s">
        <v>4258</v>
      </c>
      <c r="G244" s="19" t="s">
        <v>4259</v>
      </c>
      <c r="H244" s="45">
        <v>233.25</v>
      </c>
      <c r="I244" s="45">
        <v>261.52</v>
      </c>
      <c r="J244" s="19" t="s">
        <v>1560</v>
      </c>
      <c r="K244" s="19" t="s">
        <v>4260</v>
      </c>
      <c r="L244" s="19" t="s">
        <v>4261</v>
      </c>
      <c r="M244" s="19" t="s">
        <v>4262</v>
      </c>
      <c r="N244" s="19" t="s">
        <v>4247</v>
      </c>
      <c r="O244" s="19" t="s">
        <v>369</v>
      </c>
      <c r="P244" s="19" t="s">
        <v>370</v>
      </c>
      <c r="Q244" s="46">
        <v>40</v>
      </c>
      <c r="R244" s="19" t="s">
        <v>1544</v>
      </c>
      <c r="S244" s="19" t="s">
        <v>1754</v>
      </c>
      <c r="T244" s="19" t="s">
        <v>104</v>
      </c>
      <c r="U244" s="19" t="s">
        <v>2901</v>
      </c>
      <c r="V244" s="19" t="s">
        <v>2902</v>
      </c>
      <c r="W244" s="19" t="s">
        <v>2127</v>
      </c>
      <c r="X244" s="19" t="s">
        <v>2903</v>
      </c>
      <c r="Y244" s="19" t="s">
        <v>2129</v>
      </c>
      <c r="Z244" s="19" t="s">
        <v>2130</v>
      </c>
      <c r="AA244" s="46">
        <v>205</v>
      </c>
      <c r="AB244" s="19" t="s">
        <v>463</v>
      </c>
      <c r="AC244" s="19" t="s">
        <v>76</v>
      </c>
      <c r="AD244" s="19" t="s">
        <v>4254</v>
      </c>
      <c r="AE244" s="19" t="s">
        <v>4255</v>
      </c>
      <c r="AF244" s="19" t="s">
        <v>1592</v>
      </c>
      <c r="AG244" s="19" t="s">
        <v>4256</v>
      </c>
      <c r="AH244" s="19" t="s">
        <v>1499</v>
      </c>
      <c r="AI244" s="19" t="s">
        <v>1500</v>
      </c>
      <c r="AJ244" s="45">
        <v>0</v>
      </c>
      <c r="AK244" s="45">
        <v>0</v>
      </c>
      <c r="AL244" s="19" t="s">
        <v>1501</v>
      </c>
      <c r="AM244" s="46">
        <v>7815.7569999999996</v>
      </c>
      <c r="AN244" s="46">
        <v>2002.424</v>
      </c>
      <c r="AO244" s="46">
        <v>5813.3329999999996</v>
      </c>
      <c r="AP244" s="45">
        <v>31.2</v>
      </c>
      <c r="AQ244" s="45"/>
      <c r="AR244" s="45" t="str">
        <f>IFERROR(VLOOKUP(AB244,'Pedidos marco'!$A$1:$D$10000,4,0)," ")</f>
        <v xml:space="preserve"> </v>
      </c>
      <c r="AS244" s="45">
        <f t="shared" si="21"/>
        <v>2</v>
      </c>
      <c r="AT244" s="45" t="str">
        <f t="shared" si="22"/>
        <v>02</v>
      </c>
      <c r="AU244" s="47">
        <v>2</v>
      </c>
      <c r="AV244" s="19" t="str">
        <f t="shared" si="23"/>
        <v>04 April</v>
      </c>
      <c r="AW244" s="19">
        <f t="shared" si="24"/>
        <v>0.78</v>
      </c>
      <c r="AX244" s="19">
        <f t="shared" si="25"/>
        <v>15.6</v>
      </c>
      <c r="AY244" s="19" t="e">
        <f>VLOOKUP(AG244,Cías!$A$1:$E$10000,5,0)</f>
        <v>#N/A</v>
      </c>
      <c r="AZ244" s="19" t="str">
        <f t="shared" si="26"/>
        <v>1014016</v>
      </c>
      <c r="BA244" s="19" t="str">
        <f t="shared" si="27"/>
        <v>CARRILLO VARGAS MARIO ALFREDO</v>
      </c>
      <c r="BB244" s="19" t="e">
        <f>VLOOKUP(AG244,Cías!$A$1:$E$10000,3,0)</f>
        <v>#N/A</v>
      </c>
      <c r="BC244" s="19"/>
      <c r="BD244" s="19"/>
      <c r="BE244" s="19"/>
      <c r="BF244" s="19"/>
      <c r="BG244" s="19"/>
      <c r="BH244" s="19"/>
      <c r="BI244" s="19"/>
      <c r="BJ244" s="19"/>
    </row>
    <row r="245" spans="1:62" ht="15" x14ac:dyDescent="0.2">
      <c r="A245" s="19" t="s">
        <v>4247</v>
      </c>
      <c r="B245" s="19" t="s">
        <v>1479</v>
      </c>
      <c r="C245" s="43">
        <v>44653</v>
      </c>
      <c r="D245" s="44">
        <v>0.55833333333333002</v>
      </c>
      <c r="E245" s="19" t="s">
        <v>4263</v>
      </c>
      <c r="F245" s="19" t="s">
        <v>4264</v>
      </c>
      <c r="G245" s="19" t="s">
        <v>4265</v>
      </c>
      <c r="H245" s="45">
        <v>3684.88</v>
      </c>
      <c r="I245" s="45">
        <v>4131.5200000000004</v>
      </c>
      <c r="J245" s="19" t="s">
        <v>1560</v>
      </c>
      <c r="K245" s="19" t="s">
        <v>4266</v>
      </c>
      <c r="L245" s="19" t="s">
        <v>4267</v>
      </c>
      <c r="M245" s="19" t="s">
        <v>4268</v>
      </c>
      <c r="N245" s="19" t="s">
        <v>4247</v>
      </c>
      <c r="O245" s="19" t="s">
        <v>367</v>
      </c>
      <c r="P245" s="19" t="s">
        <v>368</v>
      </c>
      <c r="Q245" s="46">
        <v>580</v>
      </c>
      <c r="R245" s="19" t="s">
        <v>1544</v>
      </c>
      <c r="S245" s="19" t="s">
        <v>1754</v>
      </c>
      <c r="T245" s="19" t="s">
        <v>104</v>
      </c>
      <c r="U245" s="19" t="s">
        <v>2901</v>
      </c>
      <c r="V245" s="19" t="s">
        <v>2902</v>
      </c>
      <c r="W245" s="19" t="s">
        <v>2127</v>
      </c>
      <c r="X245" s="19" t="s">
        <v>2903</v>
      </c>
      <c r="Y245" s="19" t="s">
        <v>2129</v>
      </c>
      <c r="Z245" s="19" t="s">
        <v>2130</v>
      </c>
      <c r="AA245" s="46">
        <v>205</v>
      </c>
      <c r="AB245" s="19" t="s">
        <v>463</v>
      </c>
      <c r="AC245" s="19" t="s">
        <v>76</v>
      </c>
      <c r="AD245" s="19" t="s">
        <v>4254</v>
      </c>
      <c r="AE245" s="19" t="s">
        <v>4255</v>
      </c>
      <c r="AF245" s="19" t="s">
        <v>1592</v>
      </c>
      <c r="AG245" s="19" t="s">
        <v>4256</v>
      </c>
      <c r="AH245" s="19" t="s">
        <v>1499</v>
      </c>
      <c r="AI245" s="19" t="s">
        <v>1500</v>
      </c>
      <c r="AJ245" s="45">
        <v>0</v>
      </c>
      <c r="AK245" s="45">
        <v>0</v>
      </c>
      <c r="AL245" s="19" t="s">
        <v>1501</v>
      </c>
      <c r="AM245" s="46">
        <v>34848.485000000001</v>
      </c>
      <c r="AN245" s="46">
        <v>29035.151999999998</v>
      </c>
      <c r="AO245" s="46">
        <v>5813.3329999999996</v>
      </c>
      <c r="AP245" s="45">
        <v>452.4</v>
      </c>
      <c r="AQ245" s="45"/>
      <c r="AR245" s="45" t="str">
        <f>IFERROR(VLOOKUP(AB245,'Pedidos marco'!$A$1:$D$10000,4,0)," ")</f>
        <v xml:space="preserve"> </v>
      </c>
      <c r="AS245" s="45">
        <f t="shared" si="21"/>
        <v>2</v>
      </c>
      <c r="AT245" s="45" t="str">
        <f t="shared" si="22"/>
        <v>02</v>
      </c>
      <c r="AU245" s="47">
        <v>29</v>
      </c>
      <c r="AV245" s="19" t="str">
        <f t="shared" si="23"/>
        <v>04 April</v>
      </c>
      <c r="AW245" s="19">
        <f t="shared" si="24"/>
        <v>0.77999999999999992</v>
      </c>
      <c r="AX245" s="19">
        <f t="shared" si="25"/>
        <v>15.6</v>
      </c>
      <c r="AY245" s="19" t="e">
        <f>VLOOKUP(AG245,Cías!$A$1:$E$10000,5,0)</f>
        <v>#N/A</v>
      </c>
      <c r="AZ245" s="19" t="str">
        <f t="shared" si="26"/>
        <v>1014016</v>
      </c>
      <c r="BA245" s="19" t="str">
        <f t="shared" si="27"/>
        <v>CARRILLO VARGAS MARIO ALFREDO</v>
      </c>
      <c r="BB245" s="19" t="e">
        <f>VLOOKUP(AG245,Cías!$A$1:$E$10000,3,0)</f>
        <v>#N/A</v>
      </c>
      <c r="BC245" s="19"/>
      <c r="BD245" s="19"/>
      <c r="BE245" s="19"/>
      <c r="BF245" s="19"/>
      <c r="BG245" s="19"/>
      <c r="BH245" s="19"/>
      <c r="BI245" s="19"/>
      <c r="BJ245" s="19"/>
    </row>
    <row r="246" spans="1:62" ht="15" x14ac:dyDescent="0.2">
      <c r="A246" s="19" t="s">
        <v>4269</v>
      </c>
      <c r="B246" s="19" t="s">
        <v>1479</v>
      </c>
      <c r="C246" s="43">
        <v>44653</v>
      </c>
      <c r="D246" s="44">
        <v>0.56041666666667</v>
      </c>
      <c r="E246" s="19" t="s">
        <v>4270</v>
      </c>
      <c r="F246" s="19" t="s">
        <v>4271</v>
      </c>
      <c r="G246" s="19" t="s">
        <v>4272</v>
      </c>
      <c r="H246" s="45">
        <v>541.6</v>
      </c>
      <c r="I246" s="45">
        <v>607.24</v>
      </c>
      <c r="J246" s="19" t="s">
        <v>1560</v>
      </c>
      <c r="K246" s="19" t="s">
        <v>4273</v>
      </c>
      <c r="L246" s="19" t="s">
        <v>4274</v>
      </c>
      <c r="M246" s="19" t="s">
        <v>4275</v>
      </c>
      <c r="N246" s="19" t="s">
        <v>4269</v>
      </c>
      <c r="O246" s="19" t="s">
        <v>371</v>
      </c>
      <c r="P246" s="19" t="s">
        <v>372</v>
      </c>
      <c r="Q246" s="46">
        <v>80</v>
      </c>
      <c r="R246" s="19" t="s">
        <v>1544</v>
      </c>
      <c r="S246" s="19" t="s">
        <v>2401</v>
      </c>
      <c r="T246" s="19" t="s">
        <v>2402</v>
      </c>
      <c r="U246" s="19" t="s">
        <v>4276</v>
      </c>
      <c r="V246" s="19" t="s">
        <v>4277</v>
      </c>
      <c r="W246" s="19" t="s">
        <v>415</v>
      </c>
      <c r="X246" s="19" t="s">
        <v>4278</v>
      </c>
      <c r="Y246" s="19" t="s">
        <v>4279</v>
      </c>
      <c r="Z246" s="19" t="s">
        <v>4280</v>
      </c>
      <c r="AA246" s="46">
        <v>87</v>
      </c>
      <c r="AB246" s="19" t="s">
        <v>584</v>
      </c>
      <c r="AC246" s="19" t="s">
        <v>325</v>
      </c>
      <c r="AD246" s="19" t="s">
        <v>4281</v>
      </c>
      <c r="AE246" s="19" t="s">
        <v>4282</v>
      </c>
      <c r="AF246" s="19" t="s">
        <v>1554</v>
      </c>
      <c r="AG246" s="19" t="s">
        <v>4283</v>
      </c>
      <c r="AH246" s="19" t="s">
        <v>1499</v>
      </c>
      <c r="AI246" s="19" t="s">
        <v>1500</v>
      </c>
      <c r="AJ246" s="45">
        <v>0</v>
      </c>
      <c r="AK246" s="45">
        <v>0</v>
      </c>
      <c r="AL246" s="19" t="s">
        <v>1501</v>
      </c>
      <c r="AM246" s="46">
        <v>8538.8889999999992</v>
      </c>
      <c r="AN246" s="46">
        <v>4008.8890000000001</v>
      </c>
      <c r="AO246" s="46">
        <v>4530</v>
      </c>
      <c r="AP246" s="45">
        <v>30.4</v>
      </c>
      <c r="AQ246" s="45"/>
      <c r="AR246" s="45" t="str">
        <f>IFERROR(VLOOKUP(AB246,'Pedidos marco'!$A$1:$D$10000,4,0)," ")</f>
        <v xml:space="preserve"> </v>
      </c>
      <c r="AS246" s="45">
        <f t="shared" si="21"/>
        <v>2</v>
      </c>
      <c r="AT246" s="45" t="str">
        <f t="shared" si="22"/>
        <v>02</v>
      </c>
      <c r="AU246" s="47">
        <v>4</v>
      </c>
      <c r="AV246" s="19" t="str">
        <f t="shared" si="23"/>
        <v>04 April</v>
      </c>
      <c r="AW246" s="19">
        <f t="shared" si="24"/>
        <v>0.38</v>
      </c>
      <c r="AX246" s="19">
        <f t="shared" si="25"/>
        <v>7.6</v>
      </c>
      <c r="AY246" s="19" t="e">
        <f>VLOOKUP(AG246,Cías!$A$1:$E$10000,5,0)</f>
        <v>#N/A</v>
      </c>
      <c r="AZ246" s="19" t="str">
        <f t="shared" si="26"/>
        <v>1013649</v>
      </c>
      <c r="BA246" s="19" t="str">
        <f t="shared" si="27"/>
        <v>VEGA PEREZ JOSE</v>
      </c>
      <c r="BB246" s="19" t="e">
        <f>VLOOKUP(AG246,Cías!$A$1:$E$10000,3,0)</f>
        <v>#N/A</v>
      </c>
      <c r="BC246" s="19"/>
      <c r="BD246" s="19"/>
      <c r="BE246" s="19"/>
      <c r="BF246" s="19"/>
      <c r="BG246" s="19"/>
      <c r="BH246" s="19"/>
      <c r="BI246" s="19"/>
      <c r="BJ246" s="19"/>
    </row>
    <row r="247" spans="1:62" ht="15" x14ac:dyDescent="0.2">
      <c r="A247" s="19" t="s">
        <v>4269</v>
      </c>
      <c r="B247" s="19" t="s">
        <v>1479</v>
      </c>
      <c r="C247" s="43">
        <v>44653</v>
      </c>
      <c r="D247" s="44">
        <v>0.56041666666667</v>
      </c>
      <c r="E247" s="19" t="s">
        <v>4284</v>
      </c>
      <c r="F247" s="19" t="s">
        <v>4285</v>
      </c>
      <c r="G247" s="19" t="s">
        <v>4286</v>
      </c>
      <c r="H247" s="45">
        <v>1887.2</v>
      </c>
      <c r="I247" s="45">
        <v>2115.94</v>
      </c>
      <c r="J247" s="19" t="s">
        <v>1560</v>
      </c>
      <c r="K247" s="19" t="s">
        <v>4287</v>
      </c>
      <c r="L247" s="19" t="s">
        <v>4288</v>
      </c>
      <c r="M247" s="19" t="s">
        <v>4289</v>
      </c>
      <c r="N247" s="19" t="s">
        <v>4269</v>
      </c>
      <c r="O247" s="19" t="s">
        <v>367</v>
      </c>
      <c r="P247" s="19" t="s">
        <v>368</v>
      </c>
      <c r="Q247" s="46">
        <v>280</v>
      </c>
      <c r="R247" s="19" t="s">
        <v>1544</v>
      </c>
      <c r="S247" s="19" t="s">
        <v>2401</v>
      </c>
      <c r="T247" s="19" t="s">
        <v>2402</v>
      </c>
      <c r="U247" s="19" t="s">
        <v>4276</v>
      </c>
      <c r="V247" s="19" t="s">
        <v>4277</v>
      </c>
      <c r="W247" s="19" t="s">
        <v>415</v>
      </c>
      <c r="X247" s="19" t="s">
        <v>4278</v>
      </c>
      <c r="Y247" s="19" t="s">
        <v>4279</v>
      </c>
      <c r="Z247" s="19" t="s">
        <v>4280</v>
      </c>
      <c r="AA247" s="46">
        <v>87</v>
      </c>
      <c r="AB247" s="19" t="s">
        <v>584</v>
      </c>
      <c r="AC247" s="19" t="s">
        <v>325</v>
      </c>
      <c r="AD247" s="19" t="s">
        <v>4281</v>
      </c>
      <c r="AE247" s="19" t="s">
        <v>4282</v>
      </c>
      <c r="AF247" s="19" t="s">
        <v>1554</v>
      </c>
      <c r="AG247" s="19" t="s">
        <v>4283</v>
      </c>
      <c r="AH247" s="19" t="s">
        <v>1499</v>
      </c>
      <c r="AI247" s="19" t="s">
        <v>1500</v>
      </c>
      <c r="AJ247" s="45">
        <v>0</v>
      </c>
      <c r="AK247" s="45">
        <v>0</v>
      </c>
      <c r="AL247" s="19" t="s">
        <v>1501</v>
      </c>
      <c r="AM247" s="46">
        <v>18561.111000000001</v>
      </c>
      <c r="AN247" s="46">
        <v>14031.111000000001</v>
      </c>
      <c r="AO247" s="46">
        <v>4530</v>
      </c>
      <c r="AP247" s="45">
        <v>106.4</v>
      </c>
      <c r="AQ247" s="45"/>
      <c r="AR247" s="45" t="str">
        <f>IFERROR(VLOOKUP(AB247,'Pedidos marco'!$A$1:$D$10000,4,0)," ")</f>
        <v xml:space="preserve"> </v>
      </c>
      <c r="AS247" s="45">
        <f t="shared" si="21"/>
        <v>2</v>
      </c>
      <c r="AT247" s="45" t="str">
        <f t="shared" si="22"/>
        <v>02</v>
      </c>
      <c r="AU247" s="47">
        <v>14</v>
      </c>
      <c r="AV247" s="19" t="str">
        <f t="shared" si="23"/>
        <v>04 April</v>
      </c>
      <c r="AW247" s="19">
        <f t="shared" si="24"/>
        <v>0.38</v>
      </c>
      <c r="AX247" s="19">
        <f t="shared" si="25"/>
        <v>7.6000000000000005</v>
      </c>
      <c r="AY247" s="19" t="e">
        <f>VLOOKUP(AG247,Cías!$A$1:$E$10000,5,0)</f>
        <v>#N/A</v>
      </c>
      <c r="AZ247" s="19" t="str">
        <f t="shared" si="26"/>
        <v>1013649</v>
      </c>
      <c r="BA247" s="19" t="str">
        <f t="shared" si="27"/>
        <v>VEGA PEREZ JOSE</v>
      </c>
      <c r="BB247" s="19" t="e">
        <f>VLOOKUP(AG247,Cías!$A$1:$E$10000,3,0)</f>
        <v>#N/A</v>
      </c>
      <c r="BC247" s="19"/>
      <c r="BD247" s="19"/>
      <c r="BE247" s="19"/>
      <c r="BF247" s="19"/>
      <c r="BG247" s="19"/>
      <c r="BH247" s="19"/>
      <c r="BI247" s="19"/>
      <c r="BJ247" s="19"/>
    </row>
    <row r="248" spans="1:62" ht="15" x14ac:dyDescent="0.2">
      <c r="A248" s="19" t="s">
        <v>4290</v>
      </c>
      <c r="B248" s="19" t="s">
        <v>1479</v>
      </c>
      <c r="C248" s="43">
        <v>44653</v>
      </c>
      <c r="D248" s="44">
        <v>0.56180555555556</v>
      </c>
      <c r="E248" s="19" t="s">
        <v>4291</v>
      </c>
      <c r="F248" s="19" t="s">
        <v>4292</v>
      </c>
      <c r="G248" s="19" t="s">
        <v>4293</v>
      </c>
      <c r="H248" s="45">
        <v>1115.2</v>
      </c>
      <c r="I248" s="45">
        <v>1250.3699999999999</v>
      </c>
      <c r="J248" s="19" t="s">
        <v>1560</v>
      </c>
      <c r="K248" s="19" t="s">
        <v>4294</v>
      </c>
      <c r="L248" s="19" t="s">
        <v>4295</v>
      </c>
      <c r="M248" s="19" t="s">
        <v>4296</v>
      </c>
      <c r="N248" s="19" t="s">
        <v>4290</v>
      </c>
      <c r="O248" s="19" t="s">
        <v>371</v>
      </c>
      <c r="P248" s="19" t="s">
        <v>372</v>
      </c>
      <c r="Q248" s="46">
        <v>160</v>
      </c>
      <c r="R248" s="19" t="s">
        <v>1544</v>
      </c>
      <c r="S248" s="19" t="s">
        <v>1825</v>
      </c>
      <c r="T248" s="19" t="s">
        <v>1826</v>
      </c>
      <c r="U248" s="19" t="s">
        <v>4297</v>
      </c>
      <c r="V248" s="19" t="s">
        <v>4298</v>
      </c>
      <c r="W248" s="19" t="s">
        <v>1829</v>
      </c>
      <c r="X248" s="19" t="s">
        <v>4299</v>
      </c>
      <c r="Y248" s="19" t="s">
        <v>1831</v>
      </c>
      <c r="Z248" s="19" t="s">
        <v>1832</v>
      </c>
      <c r="AA248" s="46">
        <v>8</v>
      </c>
      <c r="AB248" s="19" t="s">
        <v>583</v>
      </c>
      <c r="AC248" s="19" t="s">
        <v>323</v>
      </c>
      <c r="AD248" s="19" t="s">
        <v>4300</v>
      </c>
      <c r="AE248" s="19" t="s">
        <v>4301</v>
      </c>
      <c r="AF248" s="19" t="s">
        <v>1592</v>
      </c>
      <c r="AG248" s="19" t="s">
        <v>4302</v>
      </c>
      <c r="AH248" s="19" t="s">
        <v>1594</v>
      </c>
      <c r="AI248" s="19" t="s">
        <v>1595</v>
      </c>
      <c r="AJ248" s="45">
        <v>0.05</v>
      </c>
      <c r="AK248" s="45">
        <v>8</v>
      </c>
      <c r="AL248" s="19" t="s">
        <v>1501</v>
      </c>
      <c r="AM248" s="46">
        <v>16990</v>
      </c>
      <c r="AN248" s="46">
        <v>8015</v>
      </c>
      <c r="AO248" s="46">
        <v>8975</v>
      </c>
      <c r="AP248" s="45">
        <v>14.4</v>
      </c>
      <c r="AQ248" s="45"/>
      <c r="AR248" s="45" t="str">
        <f>IFERROR(VLOOKUP(AB248,'Pedidos marco'!$A$1:$D$10000,4,0)," ")</f>
        <v xml:space="preserve"> </v>
      </c>
      <c r="AS248" s="45">
        <f t="shared" si="21"/>
        <v>2</v>
      </c>
      <c r="AT248" s="45" t="str">
        <f t="shared" si="22"/>
        <v>02</v>
      </c>
      <c r="AU248" s="47">
        <v>8</v>
      </c>
      <c r="AV248" s="19" t="str">
        <f t="shared" si="23"/>
        <v>04 April</v>
      </c>
      <c r="AW248" s="19">
        <f t="shared" si="24"/>
        <v>0.09</v>
      </c>
      <c r="AX248" s="19">
        <f t="shared" si="25"/>
        <v>1.8</v>
      </c>
      <c r="AY248" s="19" t="e">
        <f>VLOOKUP(AG248,Cías!$A$1:$E$10000,5,0)</f>
        <v>#N/A</v>
      </c>
      <c r="AZ248" s="19" t="str">
        <f t="shared" si="26"/>
        <v>1013906</v>
      </c>
      <c r="BA248" s="19" t="str">
        <f t="shared" si="27"/>
        <v>VALLEJOS VILLEGAS SAUL EDUARDO</v>
      </c>
      <c r="BB248" s="19" t="e">
        <f>VLOOKUP(AG248,Cías!$A$1:$E$10000,3,0)</f>
        <v>#N/A</v>
      </c>
      <c r="BC248" s="19"/>
      <c r="BD248" s="19"/>
      <c r="BE248" s="19"/>
      <c r="BF248" s="19"/>
      <c r="BG248" s="19"/>
      <c r="BH248" s="19"/>
      <c r="BI248" s="19"/>
      <c r="BJ248" s="19"/>
    </row>
    <row r="249" spans="1:62" ht="15" x14ac:dyDescent="0.2">
      <c r="A249" s="19" t="s">
        <v>4290</v>
      </c>
      <c r="B249" s="19" t="s">
        <v>1479</v>
      </c>
      <c r="C249" s="43">
        <v>44653</v>
      </c>
      <c r="D249" s="44">
        <v>0.56180555555556</v>
      </c>
      <c r="E249" s="19" t="s">
        <v>4303</v>
      </c>
      <c r="F249" s="19" t="s">
        <v>4304</v>
      </c>
      <c r="G249" s="19" t="s">
        <v>4305</v>
      </c>
      <c r="H249" s="45">
        <v>3312</v>
      </c>
      <c r="I249" s="45">
        <v>3713.44</v>
      </c>
      <c r="J249" s="19" t="s">
        <v>1560</v>
      </c>
      <c r="K249" s="19" t="s">
        <v>4306</v>
      </c>
      <c r="L249" s="19" t="s">
        <v>4307</v>
      </c>
      <c r="M249" s="19" t="s">
        <v>4308</v>
      </c>
      <c r="N249" s="19" t="s">
        <v>4290</v>
      </c>
      <c r="O249" s="19" t="s">
        <v>367</v>
      </c>
      <c r="P249" s="19" t="s">
        <v>368</v>
      </c>
      <c r="Q249" s="46">
        <v>480</v>
      </c>
      <c r="R249" s="19" t="s">
        <v>1544</v>
      </c>
      <c r="S249" s="19" t="s">
        <v>1825</v>
      </c>
      <c r="T249" s="19" t="s">
        <v>1826</v>
      </c>
      <c r="U249" s="19" t="s">
        <v>4297</v>
      </c>
      <c r="V249" s="19" t="s">
        <v>4298</v>
      </c>
      <c r="W249" s="19" t="s">
        <v>1829</v>
      </c>
      <c r="X249" s="19" t="s">
        <v>4299</v>
      </c>
      <c r="Y249" s="19" t="s">
        <v>1831</v>
      </c>
      <c r="Z249" s="19" t="s">
        <v>1832</v>
      </c>
      <c r="AA249" s="46">
        <v>8</v>
      </c>
      <c r="AB249" s="19" t="s">
        <v>583</v>
      </c>
      <c r="AC249" s="19" t="s">
        <v>323</v>
      </c>
      <c r="AD249" s="19" t="s">
        <v>4300</v>
      </c>
      <c r="AE249" s="19" t="s">
        <v>4301</v>
      </c>
      <c r="AF249" s="19" t="s">
        <v>1592</v>
      </c>
      <c r="AG249" s="19" t="s">
        <v>4302</v>
      </c>
      <c r="AH249" s="19" t="s">
        <v>1594</v>
      </c>
      <c r="AI249" s="19" t="s">
        <v>1595</v>
      </c>
      <c r="AJ249" s="45">
        <v>0.05</v>
      </c>
      <c r="AK249" s="45">
        <v>24</v>
      </c>
      <c r="AL249" s="19" t="s">
        <v>1501</v>
      </c>
      <c r="AM249" s="46">
        <v>33020</v>
      </c>
      <c r="AN249" s="46">
        <v>24045</v>
      </c>
      <c r="AO249" s="46">
        <v>8975</v>
      </c>
      <c r="AP249" s="45">
        <v>43.2</v>
      </c>
      <c r="AQ249" s="45"/>
      <c r="AR249" s="45" t="str">
        <f>IFERROR(VLOOKUP(AB249,'Pedidos marco'!$A$1:$D$10000,4,0)," ")</f>
        <v xml:space="preserve"> </v>
      </c>
      <c r="AS249" s="45">
        <f t="shared" si="21"/>
        <v>2</v>
      </c>
      <c r="AT249" s="45" t="str">
        <f t="shared" si="22"/>
        <v>02</v>
      </c>
      <c r="AU249" s="47">
        <v>24</v>
      </c>
      <c r="AV249" s="19" t="str">
        <f t="shared" si="23"/>
        <v>04 April</v>
      </c>
      <c r="AW249" s="19">
        <f t="shared" si="24"/>
        <v>9.0000000000000011E-2</v>
      </c>
      <c r="AX249" s="19">
        <f t="shared" si="25"/>
        <v>1.8</v>
      </c>
      <c r="AY249" s="19" t="e">
        <f>VLOOKUP(AG249,Cías!$A$1:$E$10000,5,0)</f>
        <v>#N/A</v>
      </c>
      <c r="AZ249" s="19" t="str">
        <f t="shared" si="26"/>
        <v>1013906</v>
      </c>
      <c r="BA249" s="19" t="str">
        <f t="shared" si="27"/>
        <v>VALLEJOS VILLEGAS SAUL EDUARDO</v>
      </c>
      <c r="BB249" s="19" t="e">
        <f>VLOOKUP(AG249,Cías!$A$1:$E$10000,3,0)</f>
        <v>#N/A</v>
      </c>
      <c r="BC249" s="19"/>
      <c r="BD249" s="19"/>
      <c r="BE249" s="19"/>
      <c r="BF249" s="19"/>
      <c r="BG249" s="19"/>
      <c r="BH249" s="19"/>
      <c r="BI249" s="19"/>
      <c r="BJ249" s="19"/>
    </row>
    <row r="250" spans="1:62" ht="15" x14ac:dyDescent="0.2">
      <c r="A250" s="19" t="s">
        <v>4309</v>
      </c>
      <c r="B250" s="19" t="s">
        <v>1479</v>
      </c>
      <c r="C250" s="43">
        <v>44653</v>
      </c>
      <c r="D250" s="44">
        <v>0.57083333333332997</v>
      </c>
      <c r="E250" s="19" t="s">
        <v>4310</v>
      </c>
      <c r="F250" s="19" t="s">
        <v>4311</v>
      </c>
      <c r="G250" s="19" t="s">
        <v>4312</v>
      </c>
      <c r="H250" s="45">
        <v>1102.4000000000001</v>
      </c>
      <c r="I250" s="45">
        <v>1236.02</v>
      </c>
      <c r="J250" s="19" t="s">
        <v>1560</v>
      </c>
      <c r="K250" s="19" t="s">
        <v>4313</v>
      </c>
      <c r="L250" s="19" t="s">
        <v>4314</v>
      </c>
      <c r="M250" s="19" t="s">
        <v>4315</v>
      </c>
      <c r="N250" s="19" t="s">
        <v>4309</v>
      </c>
      <c r="O250" s="19" t="s">
        <v>2600</v>
      </c>
      <c r="P250" s="19" t="s">
        <v>2601</v>
      </c>
      <c r="Q250" s="46">
        <v>160</v>
      </c>
      <c r="R250" s="19" t="s">
        <v>1544</v>
      </c>
      <c r="S250" s="19" t="s">
        <v>4316</v>
      </c>
      <c r="T250" s="19" t="s">
        <v>4317</v>
      </c>
      <c r="U250" s="19" t="s">
        <v>4318</v>
      </c>
      <c r="V250" s="19" t="s">
        <v>4319</v>
      </c>
      <c r="W250" s="19" t="s">
        <v>1609</v>
      </c>
      <c r="X250" s="19" t="s">
        <v>4320</v>
      </c>
      <c r="Y250" s="19" t="s">
        <v>1611</v>
      </c>
      <c r="Z250" s="19" t="s">
        <v>1612</v>
      </c>
      <c r="AA250" s="46">
        <v>486</v>
      </c>
      <c r="AB250" s="19" t="s">
        <v>430</v>
      </c>
      <c r="AC250" s="19" t="s">
        <v>8</v>
      </c>
      <c r="AD250" s="19" t="s">
        <v>2823</v>
      </c>
      <c r="AE250" s="19" t="s">
        <v>2824</v>
      </c>
      <c r="AF250" s="19" t="s">
        <v>1719</v>
      </c>
      <c r="AG250" s="19" t="s">
        <v>2825</v>
      </c>
      <c r="AH250" s="19" t="s">
        <v>1594</v>
      </c>
      <c r="AI250" s="19" t="s">
        <v>1595</v>
      </c>
      <c r="AJ250" s="45">
        <v>0.05</v>
      </c>
      <c r="AK250" s="45">
        <v>8</v>
      </c>
      <c r="AL250" s="19" t="s">
        <v>1501</v>
      </c>
      <c r="AM250" s="46">
        <v>12873.334000000001</v>
      </c>
      <c r="AN250" s="46">
        <v>8026.6670000000004</v>
      </c>
      <c r="AO250" s="46">
        <v>4846.6670000000004</v>
      </c>
      <c r="AP250" s="45">
        <v>180.8</v>
      </c>
      <c r="AQ250" s="45"/>
      <c r="AR250" s="45" t="str">
        <f>IFERROR(VLOOKUP(AB250,'Pedidos marco'!$A$1:$D$10000,4,0)," ")</f>
        <v xml:space="preserve"> </v>
      </c>
      <c r="AS250" s="45">
        <f t="shared" si="21"/>
        <v>2</v>
      </c>
      <c r="AT250" s="45" t="str">
        <f t="shared" si="22"/>
        <v>02</v>
      </c>
      <c r="AU250" s="47">
        <v>8</v>
      </c>
      <c r="AV250" s="19" t="str">
        <f t="shared" si="23"/>
        <v>04 April</v>
      </c>
      <c r="AW250" s="19">
        <f t="shared" si="24"/>
        <v>1.1300000000000001</v>
      </c>
      <c r="AX250" s="19">
        <f t="shared" si="25"/>
        <v>22.6</v>
      </c>
      <c r="AY250" s="19" t="e">
        <f>VLOOKUP(AG250,Cías!$A$1:$E$10000,5,0)</f>
        <v>#N/A</v>
      </c>
      <c r="AZ250" s="19" t="str">
        <f t="shared" si="26"/>
        <v>1013946</v>
      </c>
      <c r="BA250" s="19" t="str">
        <f t="shared" si="27"/>
        <v>ALBUJA RUIZ CESAR UBEN</v>
      </c>
      <c r="BB250" s="19" t="e">
        <f>VLOOKUP(AG250,Cías!$A$1:$E$10000,3,0)</f>
        <v>#N/A</v>
      </c>
      <c r="BC250" s="19"/>
      <c r="BD250" s="19"/>
      <c r="BE250" s="19"/>
      <c r="BF250" s="19"/>
      <c r="BG250" s="19"/>
      <c r="BH250" s="19"/>
      <c r="BI250" s="19"/>
      <c r="BJ250" s="19"/>
    </row>
    <row r="251" spans="1:62" ht="15" x14ac:dyDescent="0.2">
      <c r="A251" s="19" t="s">
        <v>4309</v>
      </c>
      <c r="B251" s="19" t="s">
        <v>1479</v>
      </c>
      <c r="C251" s="43">
        <v>44653</v>
      </c>
      <c r="D251" s="44">
        <v>0.57083333333332997</v>
      </c>
      <c r="E251" s="19" t="s">
        <v>4321</v>
      </c>
      <c r="F251" s="19" t="s">
        <v>4322</v>
      </c>
      <c r="G251" s="19" t="s">
        <v>4323</v>
      </c>
      <c r="H251" s="45">
        <v>1310</v>
      </c>
      <c r="I251" s="45">
        <v>1468.78</v>
      </c>
      <c r="J251" s="19" t="s">
        <v>1560</v>
      </c>
      <c r="K251" s="19" t="s">
        <v>4313</v>
      </c>
      <c r="L251" s="19" t="s">
        <v>4324</v>
      </c>
      <c r="M251" s="19" t="s">
        <v>4325</v>
      </c>
      <c r="N251" s="19" t="s">
        <v>4309</v>
      </c>
      <c r="O251" s="19" t="s">
        <v>1641</v>
      </c>
      <c r="P251" s="19" t="s">
        <v>1642</v>
      </c>
      <c r="Q251" s="46">
        <v>200</v>
      </c>
      <c r="R251" s="19" t="s">
        <v>1544</v>
      </c>
      <c r="S251" s="19" t="s">
        <v>4316</v>
      </c>
      <c r="T251" s="19" t="s">
        <v>4317</v>
      </c>
      <c r="U251" s="19" t="s">
        <v>4318</v>
      </c>
      <c r="V251" s="19" t="s">
        <v>4319</v>
      </c>
      <c r="W251" s="19" t="s">
        <v>1609</v>
      </c>
      <c r="X251" s="19" t="s">
        <v>4320</v>
      </c>
      <c r="Y251" s="19" t="s">
        <v>1611</v>
      </c>
      <c r="Z251" s="19" t="s">
        <v>1612</v>
      </c>
      <c r="AA251" s="46">
        <v>486</v>
      </c>
      <c r="AB251" s="19" t="s">
        <v>430</v>
      </c>
      <c r="AC251" s="19" t="s">
        <v>8</v>
      </c>
      <c r="AD251" s="19" t="s">
        <v>2823</v>
      </c>
      <c r="AE251" s="19" t="s">
        <v>2824</v>
      </c>
      <c r="AF251" s="19" t="s">
        <v>1719</v>
      </c>
      <c r="AG251" s="19" t="s">
        <v>2825</v>
      </c>
      <c r="AH251" s="19" t="s">
        <v>1594</v>
      </c>
      <c r="AI251" s="19" t="s">
        <v>1595</v>
      </c>
      <c r="AJ251" s="45">
        <v>0.05</v>
      </c>
      <c r="AK251" s="45">
        <v>10</v>
      </c>
      <c r="AL251" s="19" t="s">
        <v>1501</v>
      </c>
      <c r="AM251" s="46">
        <v>14880</v>
      </c>
      <c r="AN251" s="46">
        <v>10033.333000000001</v>
      </c>
      <c r="AO251" s="46">
        <v>4846.6670000000004</v>
      </c>
      <c r="AP251" s="45">
        <v>226</v>
      </c>
      <c r="AQ251" s="45"/>
      <c r="AR251" s="45" t="str">
        <f>IFERROR(VLOOKUP(AB251,'Pedidos marco'!$A$1:$D$10000,4,0)," ")</f>
        <v xml:space="preserve"> </v>
      </c>
      <c r="AS251" s="45">
        <f t="shared" si="21"/>
        <v>2</v>
      </c>
      <c r="AT251" s="45" t="str">
        <f t="shared" si="22"/>
        <v>02</v>
      </c>
      <c r="AU251" s="47">
        <v>10</v>
      </c>
      <c r="AV251" s="19" t="str">
        <f t="shared" si="23"/>
        <v>04 April</v>
      </c>
      <c r="AW251" s="19">
        <f t="shared" si="24"/>
        <v>1.1299999999999999</v>
      </c>
      <c r="AX251" s="19">
        <f t="shared" si="25"/>
        <v>22.6</v>
      </c>
      <c r="AY251" s="19" t="e">
        <f>VLOOKUP(AG251,Cías!$A$1:$E$10000,5,0)</f>
        <v>#N/A</v>
      </c>
      <c r="AZ251" s="19" t="str">
        <f t="shared" si="26"/>
        <v>1013946</v>
      </c>
      <c r="BA251" s="19" t="str">
        <f t="shared" si="27"/>
        <v>ALBUJA RUIZ CESAR UBEN</v>
      </c>
      <c r="BB251" s="19" t="e">
        <f>VLOOKUP(AG251,Cías!$A$1:$E$10000,3,0)</f>
        <v>#N/A</v>
      </c>
      <c r="BC251" s="19"/>
      <c r="BD251" s="19"/>
      <c r="BE251" s="19"/>
      <c r="BF251" s="19"/>
      <c r="BG251" s="19"/>
      <c r="BH251" s="19"/>
      <c r="BI251" s="19"/>
      <c r="BJ251" s="19"/>
    </row>
    <row r="252" spans="1:62" ht="15" x14ac:dyDescent="0.2">
      <c r="A252" s="19" t="s">
        <v>4309</v>
      </c>
      <c r="B252" s="19" t="s">
        <v>1479</v>
      </c>
      <c r="C252" s="43">
        <v>44653</v>
      </c>
      <c r="D252" s="44">
        <v>0.57083333333332997</v>
      </c>
      <c r="E252" s="19" t="s">
        <v>4326</v>
      </c>
      <c r="F252" s="19" t="s">
        <v>4327</v>
      </c>
      <c r="G252" s="19" t="s">
        <v>4328</v>
      </c>
      <c r="H252" s="45">
        <v>817.2</v>
      </c>
      <c r="I252" s="45">
        <v>916.25</v>
      </c>
      <c r="J252" s="19" t="s">
        <v>1560</v>
      </c>
      <c r="K252" s="19" t="s">
        <v>4313</v>
      </c>
      <c r="L252" s="19" t="s">
        <v>4329</v>
      </c>
      <c r="M252" s="19" t="s">
        <v>4330</v>
      </c>
      <c r="N252" s="19" t="s">
        <v>4309</v>
      </c>
      <c r="O252" s="19" t="s">
        <v>1603</v>
      </c>
      <c r="P252" s="19" t="s">
        <v>1604</v>
      </c>
      <c r="Q252" s="46">
        <v>120</v>
      </c>
      <c r="R252" s="19" t="s">
        <v>1544</v>
      </c>
      <c r="S252" s="19" t="s">
        <v>4316</v>
      </c>
      <c r="T252" s="19" t="s">
        <v>4317</v>
      </c>
      <c r="U252" s="19" t="s">
        <v>4318</v>
      </c>
      <c r="V252" s="19" t="s">
        <v>4319</v>
      </c>
      <c r="W252" s="19" t="s">
        <v>1609</v>
      </c>
      <c r="X252" s="19" t="s">
        <v>4320</v>
      </c>
      <c r="Y252" s="19" t="s">
        <v>1611</v>
      </c>
      <c r="Z252" s="19" t="s">
        <v>1612</v>
      </c>
      <c r="AA252" s="46">
        <v>486</v>
      </c>
      <c r="AB252" s="19" t="s">
        <v>430</v>
      </c>
      <c r="AC252" s="19" t="s">
        <v>8</v>
      </c>
      <c r="AD252" s="19" t="s">
        <v>2823</v>
      </c>
      <c r="AE252" s="19" t="s">
        <v>2824</v>
      </c>
      <c r="AF252" s="19" t="s">
        <v>1719</v>
      </c>
      <c r="AG252" s="19" t="s">
        <v>2825</v>
      </c>
      <c r="AH252" s="19" t="s">
        <v>1594</v>
      </c>
      <c r="AI252" s="19" t="s">
        <v>1595</v>
      </c>
      <c r="AJ252" s="45">
        <v>0.05</v>
      </c>
      <c r="AK252" s="45">
        <v>6</v>
      </c>
      <c r="AL252" s="19" t="s">
        <v>1501</v>
      </c>
      <c r="AM252" s="46">
        <v>10866.666999999999</v>
      </c>
      <c r="AN252" s="46">
        <v>6020</v>
      </c>
      <c r="AO252" s="46">
        <v>4846.6670000000004</v>
      </c>
      <c r="AP252" s="45">
        <v>135.6</v>
      </c>
      <c r="AQ252" s="45"/>
      <c r="AR252" s="45" t="str">
        <f>IFERROR(VLOOKUP(AB252,'Pedidos marco'!$A$1:$D$10000,4,0)," ")</f>
        <v xml:space="preserve"> </v>
      </c>
      <c r="AS252" s="45">
        <f t="shared" si="21"/>
        <v>2</v>
      </c>
      <c r="AT252" s="45" t="str">
        <f t="shared" si="22"/>
        <v>02</v>
      </c>
      <c r="AU252" s="47">
        <v>6</v>
      </c>
      <c r="AV252" s="19" t="str">
        <f t="shared" si="23"/>
        <v>04 April</v>
      </c>
      <c r="AW252" s="19">
        <f t="shared" si="24"/>
        <v>1.1299999999999999</v>
      </c>
      <c r="AX252" s="19">
        <f t="shared" si="25"/>
        <v>22.599999999999998</v>
      </c>
      <c r="AY252" s="19" t="e">
        <f>VLOOKUP(AG252,Cías!$A$1:$E$10000,5,0)</f>
        <v>#N/A</v>
      </c>
      <c r="AZ252" s="19" t="str">
        <f t="shared" si="26"/>
        <v>1013946</v>
      </c>
      <c r="BA252" s="19" t="str">
        <f t="shared" si="27"/>
        <v>ALBUJA RUIZ CESAR UBEN</v>
      </c>
      <c r="BB252" s="19" t="e">
        <f>VLOOKUP(AG252,Cías!$A$1:$E$10000,3,0)</f>
        <v>#N/A</v>
      </c>
      <c r="BC252" s="19"/>
      <c r="BD252" s="19"/>
      <c r="BE252" s="19"/>
      <c r="BF252" s="19"/>
      <c r="BG252" s="19"/>
      <c r="BH252" s="19"/>
      <c r="BI252" s="19"/>
      <c r="BJ252" s="19"/>
    </row>
    <row r="253" spans="1:62" ht="15" x14ac:dyDescent="0.2">
      <c r="A253" s="19" t="s">
        <v>4331</v>
      </c>
      <c r="B253" s="19" t="s">
        <v>1479</v>
      </c>
      <c r="C253" s="43">
        <v>44653</v>
      </c>
      <c r="D253" s="44">
        <v>0.57847222222221995</v>
      </c>
      <c r="E253" s="19" t="s">
        <v>4332</v>
      </c>
      <c r="F253" s="19" t="s">
        <v>1481</v>
      </c>
      <c r="G253" s="19" t="s">
        <v>1481</v>
      </c>
      <c r="H253" s="45">
        <v>0</v>
      </c>
      <c r="I253" s="45">
        <v>0</v>
      </c>
      <c r="J253" s="19" t="s">
        <v>1482</v>
      </c>
      <c r="K253" s="19" t="s">
        <v>4333</v>
      </c>
      <c r="L253" s="19" t="s">
        <v>4334</v>
      </c>
      <c r="M253" s="19" t="s">
        <v>4335</v>
      </c>
      <c r="N253" s="19" t="s">
        <v>4331</v>
      </c>
      <c r="O253" s="19" t="s">
        <v>1486</v>
      </c>
      <c r="P253" s="19" t="s">
        <v>1487</v>
      </c>
      <c r="Q253" s="46">
        <v>28.25</v>
      </c>
      <c r="R253" s="19" t="s">
        <v>1488</v>
      </c>
      <c r="S253" s="19" t="s">
        <v>1489</v>
      </c>
      <c r="T253" s="19" t="s">
        <v>418</v>
      </c>
      <c r="U253" s="19" t="s">
        <v>1508</v>
      </c>
      <c r="V253" s="19" t="s">
        <v>1509</v>
      </c>
      <c r="W253" s="19" t="s">
        <v>415</v>
      </c>
      <c r="X253" s="19" t="s">
        <v>1510</v>
      </c>
      <c r="Y253" s="19" t="s">
        <v>1511</v>
      </c>
      <c r="Z253" s="19" t="s">
        <v>1512</v>
      </c>
      <c r="AA253" s="46">
        <v>113</v>
      </c>
      <c r="AB253" s="19" t="s">
        <v>1513</v>
      </c>
      <c r="AC253" s="19" t="s">
        <v>418</v>
      </c>
      <c r="AD253" s="19" t="s">
        <v>1530</v>
      </c>
      <c r="AE253" s="19" t="s">
        <v>1531</v>
      </c>
      <c r="AF253" s="19" t="s">
        <v>1497</v>
      </c>
      <c r="AG253" s="19" t="s">
        <v>1532</v>
      </c>
      <c r="AH253" s="19" t="s">
        <v>1499</v>
      </c>
      <c r="AI253" s="19" t="s">
        <v>1500</v>
      </c>
      <c r="AJ253" s="45">
        <v>0</v>
      </c>
      <c r="AK253" s="45">
        <v>0</v>
      </c>
      <c r="AL253" s="19" t="s">
        <v>1517</v>
      </c>
      <c r="AM253" s="46">
        <v>45880</v>
      </c>
      <c r="AN253" s="46">
        <v>28250</v>
      </c>
      <c r="AO253" s="46">
        <v>17630</v>
      </c>
      <c r="AP253" s="45">
        <v>0</v>
      </c>
      <c r="AQ253" s="45"/>
      <c r="AR253" s="45" t="str">
        <f>IFERROR(VLOOKUP(AB253,'Pedidos marco'!$A$1:$D$10000,4,0)," ")</f>
        <v xml:space="preserve"> </v>
      </c>
      <c r="AS253" s="45">
        <f t="shared" si="21"/>
        <v>2</v>
      </c>
      <c r="AT253" s="45" t="str">
        <f t="shared" si="22"/>
        <v>02</v>
      </c>
      <c r="AU253" s="47">
        <v>28.25</v>
      </c>
      <c r="AV253" s="19" t="str">
        <f t="shared" si="23"/>
        <v>04 April</v>
      </c>
      <c r="AW253" s="19">
        <f t="shared" si="24"/>
        <v>0</v>
      </c>
      <c r="AX253" s="19">
        <f t="shared" si="25"/>
        <v>0</v>
      </c>
      <c r="AY253" s="19" t="e">
        <f>VLOOKUP(AG253,Cías!$A$1:$E$10000,5,0)</f>
        <v>#N/A</v>
      </c>
      <c r="AZ253" s="19" t="str">
        <f t="shared" si="26"/>
        <v>1014412</v>
      </c>
      <c r="BA253" s="19" t="str">
        <f t="shared" si="27"/>
        <v>UNION DE CONCRETERAS UNICON UCUE</v>
      </c>
      <c r="BB253" s="19" t="e">
        <f>VLOOKUP(AG253,Cías!$A$1:$E$10000,3,0)</f>
        <v>#N/A</v>
      </c>
      <c r="BC253" s="19"/>
      <c r="BD253" s="19"/>
      <c r="BE253" s="19"/>
      <c r="BF253" s="19"/>
      <c r="BG253" s="19"/>
      <c r="BH253" s="19"/>
      <c r="BI253" s="19"/>
      <c r="BJ253" s="19"/>
    </row>
    <row r="254" spans="1:62" ht="15" x14ac:dyDescent="0.2">
      <c r="A254" s="19" t="s">
        <v>4336</v>
      </c>
      <c r="B254" s="19" t="s">
        <v>1479</v>
      </c>
      <c r="C254" s="43">
        <v>44653</v>
      </c>
      <c r="D254" s="44">
        <v>0.57847222222221995</v>
      </c>
      <c r="E254" s="19" t="s">
        <v>4337</v>
      </c>
      <c r="F254" s="19" t="s">
        <v>4338</v>
      </c>
      <c r="G254" s="19" t="s">
        <v>4339</v>
      </c>
      <c r="H254" s="45">
        <v>2851.2</v>
      </c>
      <c r="I254" s="45">
        <v>3196.78</v>
      </c>
      <c r="J254" s="19" t="s">
        <v>1560</v>
      </c>
      <c r="K254" s="19" t="s">
        <v>4340</v>
      </c>
      <c r="L254" s="19" t="s">
        <v>4341</v>
      </c>
      <c r="M254" s="19" t="s">
        <v>4342</v>
      </c>
      <c r="N254" s="19" t="s">
        <v>4336</v>
      </c>
      <c r="O254" s="19" t="s">
        <v>1641</v>
      </c>
      <c r="P254" s="19" t="s">
        <v>1642</v>
      </c>
      <c r="Q254" s="46">
        <v>480</v>
      </c>
      <c r="R254" s="19" t="s">
        <v>1544</v>
      </c>
      <c r="S254" s="19" t="s">
        <v>1736</v>
      </c>
      <c r="T254" s="19" t="s">
        <v>1737</v>
      </c>
      <c r="U254" s="19" t="s">
        <v>3730</v>
      </c>
      <c r="V254" s="19" t="s">
        <v>3731</v>
      </c>
      <c r="W254" s="19" t="s">
        <v>2076</v>
      </c>
      <c r="X254" s="19" t="s">
        <v>3732</v>
      </c>
      <c r="Y254" s="19" t="s">
        <v>2078</v>
      </c>
      <c r="Z254" s="19" t="s">
        <v>2079</v>
      </c>
      <c r="AA254" s="46">
        <v>345</v>
      </c>
      <c r="AB254" s="19" t="s">
        <v>571</v>
      </c>
      <c r="AC254" s="19" t="s">
        <v>295</v>
      </c>
      <c r="AD254" s="19" t="s">
        <v>3461</v>
      </c>
      <c r="AE254" s="19" t="s">
        <v>3462</v>
      </c>
      <c r="AF254" s="19" t="s">
        <v>1719</v>
      </c>
      <c r="AG254" s="19" t="s">
        <v>3463</v>
      </c>
      <c r="AH254" s="19" t="s">
        <v>1499</v>
      </c>
      <c r="AI254" s="19" t="s">
        <v>1500</v>
      </c>
      <c r="AJ254" s="45">
        <v>0</v>
      </c>
      <c r="AK254" s="45">
        <v>0</v>
      </c>
      <c r="AL254" s="19" t="s">
        <v>1501</v>
      </c>
      <c r="AM254" s="46">
        <v>38150</v>
      </c>
      <c r="AN254" s="46">
        <v>24040</v>
      </c>
      <c r="AO254" s="46">
        <v>14110</v>
      </c>
      <c r="AP254" s="45">
        <v>494.4</v>
      </c>
      <c r="AQ254" s="45"/>
      <c r="AR254" s="45" t="str">
        <f>IFERROR(VLOOKUP(AB254,'Pedidos marco'!$A$1:$D$10000,4,0)," ")</f>
        <v xml:space="preserve"> </v>
      </c>
      <c r="AS254" s="45">
        <f t="shared" si="21"/>
        <v>2</v>
      </c>
      <c r="AT254" s="45" t="str">
        <f t="shared" si="22"/>
        <v>02</v>
      </c>
      <c r="AU254" s="47">
        <v>24</v>
      </c>
      <c r="AV254" s="19" t="str">
        <f t="shared" si="23"/>
        <v>04 April</v>
      </c>
      <c r="AW254" s="19">
        <f t="shared" si="24"/>
        <v>1.03</v>
      </c>
      <c r="AX254" s="19">
        <f t="shared" si="25"/>
        <v>20.599999999999998</v>
      </c>
      <c r="AY254" s="19" t="e">
        <f>VLOOKUP(AG254,Cías!$A$1:$E$10000,5,0)</f>
        <v>#N/A</v>
      </c>
      <c r="AZ254" s="19" t="str">
        <f t="shared" si="26"/>
        <v>1014100</v>
      </c>
      <c r="BA254" s="19" t="str">
        <f t="shared" si="27"/>
        <v>SIGUENZA PARRA FROILAN ALEJANDRO</v>
      </c>
      <c r="BB254" s="19" t="e">
        <f>VLOOKUP(AG254,Cías!$A$1:$E$10000,3,0)</f>
        <v>#N/A</v>
      </c>
      <c r="BC254" s="19"/>
      <c r="BD254" s="19"/>
      <c r="BE254" s="19"/>
      <c r="BF254" s="19"/>
      <c r="BG254" s="19"/>
      <c r="BH254" s="19"/>
      <c r="BI254" s="19"/>
      <c r="BJ254" s="19"/>
    </row>
    <row r="255" spans="1:62" ht="15" x14ac:dyDescent="0.2">
      <c r="A255" s="19" t="s">
        <v>4343</v>
      </c>
      <c r="B255" s="19" t="s">
        <v>1479</v>
      </c>
      <c r="C255" s="43">
        <v>44653</v>
      </c>
      <c r="D255" s="44">
        <v>0.58472222222222003</v>
      </c>
      <c r="E255" s="19" t="s">
        <v>4344</v>
      </c>
      <c r="F255" s="19" t="s">
        <v>4345</v>
      </c>
      <c r="G255" s="19" t="s">
        <v>4346</v>
      </c>
      <c r="H255" s="45">
        <v>2414.83</v>
      </c>
      <c r="I255" s="45">
        <v>2707.52</v>
      </c>
      <c r="J255" s="19" t="s">
        <v>2037</v>
      </c>
      <c r="K255" s="19" t="s">
        <v>4347</v>
      </c>
      <c r="L255" s="19" t="s">
        <v>4348</v>
      </c>
      <c r="M255" s="19" t="s">
        <v>4349</v>
      </c>
      <c r="N255" s="19" t="s">
        <v>4343</v>
      </c>
      <c r="O255" s="19" t="s">
        <v>1641</v>
      </c>
      <c r="P255" s="19" t="s">
        <v>1642</v>
      </c>
      <c r="Q255" s="46">
        <v>360</v>
      </c>
      <c r="R255" s="19" t="s">
        <v>1544</v>
      </c>
      <c r="S255" s="19" t="s">
        <v>4350</v>
      </c>
      <c r="T255" s="19" t="s">
        <v>242</v>
      </c>
      <c r="U255" s="19" t="s">
        <v>4351</v>
      </c>
      <c r="V255" s="19" t="s">
        <v>4352</v>
      </c>
      <c r="W255" s="19" t="s">
        <v>2635</v>
      </c>
      <c r="X255" s="19" t="s">
        <v>4353</v>
      </c>
      <c r="Y255" s="19" t="s">
        <v>2637</v>
      </c>
      <c r="Z255" s="19" t="s">
        <v>2638</v>
      </c>
      <c r="AA255" s="46">
        <v>506</v>
      </c>
      <c r="AB255" s="19" t="s">
        <v>545</v>
      </c>
      <c r="AC255" s="19" t="s">
        <v>242</v>
      </c>
      <c r="AD255" s="19" t="s">
        <v>4354</v>
      </c>
      <c r="AE255" s="19" t="s">
        <v>1481</v>
      </c>
      <c r="AF255" s="19" t="s">
        <v>1554</v>
      </c>
      <c r="AG255" s="19" t="s">
        <v>4355</v>
      </c>
      <c r="AH255" s="19" t="s">
        <v>1499</v>
      </c>
      <c r="AI255" s="19" t="s">
        <v>1500</v>
      </c>
      <c r="AJ255" s="45">
        <v>0</v>
      </c>
      <c r="AK255" s="45">
        <v>0</v>
      </c>
      <c r="AL255" s="19" t="s">
        <v>1501</v>
      </c>
      <c r="AM255" s="46">
        <v>27460</v>
      </c>
      <c r="AN255" s="46">
        <v>18030</v>
      </c>
      <c r="AO255" s="46">
        <v>9430</v>
      </c>
      <c r="AP255" s="45">
        <v>543.6</v>
      </c>
      <c r="AQ255" s="45"/>
      <c r="AR255" s="45" t="str">
        <f>IFERROR(VLOOKUP(AB255,'Pedidos marco'!$A$1:$D$10000,4,0)," ")</f>
        <v xml:space="preserve"> </v>
      </c>
      <c r="AS255" s="45">
        <f t="shared" si="21"/>
        <v>2</v>
      </c>
      <c r="AT255" s="45" t="str">
        <f t="shared" si="22"/>
        <v>02</v>
      </c>
      <c r="AU255" s="47">
        <v>18</v>
      </c>
      <c r="AV255" s="19" t="str">
        <f t="shared" si="23"/>
        <v>04 April</v>
      </c>
      <c r="AW255" s="19">
        <f t="shared" si="24"/>
        <v>1.51</v>
      </c>
      <c r="AX255" s="19">
        <f t="shared" si="25"/>
        <v>30.200000000000003</v>
      </c>
      <c r="AY255" s="19" t="e">
        <f>VLOOKUP(AG255,Cías!$A$1:$E$10000,5,0)</f>
        <v>#N/A</v>
      </c>
      <c r="AZ255" s="19" t="str">
        <f t="shared" si="26"/>
        <v>1022996</v>
      </c>
      <c r="BA255" s="19" t="str">
        <f t="shared" si="27"/>
        <v>PINOS MONTENEGRO MARCO ANTONIO</v>
      </c>
      <c r="BB255" s="19" t="e">
        <f>VLOOKUP(AG255,Cías!$A$1:$E$10000,3,0)</f>
        <v>#N/A</v>
      </c>
      <c r="BC255" s="19"/>
      <c r="BD255" s="19"/>
      <c r="BE255" s="19"/>
      <c r="BF255" s="19"/>
      <c r="BG255" s="19"/>
      <c r="BH255" s="19"/>
      <c r="BI255" s="19"/>
      <c r="BJ255" s="19"/>
    </row>
    <row r="256" spans="1:62" ht="15" x14ac:dyDescent="0.2">
      <c r="A256" s="19" t="s">
        <v>4356</v>
      </c>
      <c r="B256" s="19" t="s">
        <v>1479</v>
      </c>
      <c r="C256" s="43">
        <v>44654</v>
      </c>
      <c r="D256" s="44">
        <v>0.87777777777777999</v>
      </c>
      <c r="E256" s="19" t="s">
        <v>4357</v>
      </c>
      <c r="F256" s="19" t="s">
        <v>4358</v>
      </c>
      <c r="G256" s="19" t="s">
        <v>4359</v>
      </c>
      <c r="H256" s="45">
        <v>4023.99</v>
      </c>
      <c r="I256" s="45">
        <v>4511.72</v>
      </c>
      <c r="J256" s="19" t="s">
        <v>1560</v>
      </c>
      <c r="K256" s="19" t="s">
        <v>4360</v>
      </c>
      <c r="L256" s="19" t="s">
        <v>4361</v>
      </c>
      <c r="M256" s="19" t="s">
        <v>4362</v>
      </c>
      <c r="N256" s="19" t="s">
        <v>4356</v>
      </c>
      <c r="O256" s="19" t="s">
        <v>1811</v>
      </c>
      <c r="P256" s="19" t="s">
        <v>1812</v>
      </c>
      <c r="Q256" s="46">
        <v>31.75</v>
      </c>
      <c r="R256" s="19" t="s">
        <v>1488</v>
      </c>
      <c r="S256" s="19" t="s">
        <v>1712</v>
      </c>
      <c r="T256" s="19" t="s">
        <v>1713</v>
      </c>
      <c r="U256" s="19" t="s">
        <v>4363</v>
      </c>
      <c r="V256" s="19" t="s">
        <v>4364</v>
      </c>
      <c r="W256" s="19" t="s">
        <v>415</v>
      </c>
      <c r="X256" s="19" t="s">
        <v>4365</v>
      </c>
      <c r="Y256" s="19" t="s">
        <v>2571</v>
      </c>
      <c r="Z256" s="19" t="s">
        <v>2572</v>
      </c>
      <c r="AA256" s="46">
        <v>110</v>
      </c>
      <c r="AB256" s="19" t="s">
        <v>432</v>
      </c>
      <c r="AC256" s="19" t="s">
        <v>12</v>
      </c>
      <c r="AD256" s="19" t="s">
        <v>4366</v>
      </c>
      <c r="AE256" s="19" t="s">
        <v>4367</v>
      </c>
      <c r="AF256" s="19" t="s">
        <v>1497</v>
      </c>
      <c r="AG256" s="19" t="s">
        <v>4368</v>
      </c>
      <c r="AH256" s="19" t="s">
        <v>1499</v>
      </c>
      <c r="AI256" s="19" t="s">
        <v>1500</v>
      </c>
      <c r="AJ256" s="45">
        <v>0</v>
      </c>
      <c r="AK256" s="45">
        <v>0</v>
      </c>
      <c r="AL256" s="19" t="s">
        <v>1501</v>
      </c>
      <c r="AM256" s="46">
        <v>49610</v>
      </c>
      <c r="AN256" s="46">
        <v>31750</v>
      </c>
      <c r="AO256" s="46">
        <v>17860</v>
      </c>
      <c r="AP256" s="45">
        <v>317.82</v>
      </c>
      <c r="AQ256" s="45"/>
      <c r="AR256" s="45" t="str">
        <f>IFERROR(VLOOKUP(AB256,'Pedidos marco'!$A$1:$D$10000,4,0)," ")</f>
        <v xml:space="preserve"> </v>
      </c>
      <c r="AS256" s="45">
        <f t="shared" si="21"/>
        <v>3</v>
      </c>
      <c r="AT256" s="45" t="str">
        <f t="shared" si="22"/>
        <v>03</v>
      </c>
      <c r="AU256" s="47">
        <v>31.75</v>
      </c>
      <c r="AV256" s="19" t="str">
        <f t="shared" si="23"/>
        <v>04 April</v>
      </c>
      <c r="AW256" s="19">
        <f t="shared" si="24"/>
        <v>10.01007874015748</v>
      </c>
      <c r="AX256" s="19">
        <f t="shared" si="25"/>
        <v>10.01007874015748</v>
      </c>
      <c r="AY256" s="19" t="e">
        <f>VLOOKUP(AG256,Cías!$A$1:$E$10000,5,0)</f>
        <v>#N/A</v>
      </c>
      <c r="AZ256" s="19" t="str">
        <f t="shared" si="26"/>
        <v>1013966</v>
      </c>
      <c r="BA256" s="19" t="str">
        <f t="shared" si="27"/>
        <v>ALMEIDA CHICAIZA MIGUEL ANGEL</v>
      </c>
      <c r="BB256" s="19" t="e">
        <f>VLOOKUP(AG256,Cías!$A$1:$E$10000,3,0)</f>
        <v>#N/A</v>
      </c>
      <c r="BC256" s="19"/>
      <c r="BD256" s="19"/>
      <c r="BE256" s="19"/>
      <c r="BF256" s="19"/>
      <c r="BG256" s="19"/>
      <c r="BH256" s="19"/>
      <c r="BI256" s="19"/>
      <c r="BJ256" s="19"/>
    </row>
    <row r="257" spans="1:62" ht="15" x14ac:dyDescent="0.2">
      <c r="A257" s="19" t="s">
        <v>4369</v>
      </c>
      <c r="B257" s="19" t="s">
        <v>1479</v>
      </c>
      <c r="C257" s="43">
        <v>44654</v>
      </c>
      <c r="D257" s="44">
        <v>0.89027777777778005</v>
      </c>
      <c r="E257" s="19" t="s">
        <v>4370</v>
      </c>
      <c r="F257" s="19" t="s">
        <v>1481</v>
      </c>
      <c r="G257" s="19" t="s">
        <v>1481</v>
      </c>
      <c r="H257" s="45">
        <v>0</v>
      </c>
      <c r="I257" s="45">
        <v>0</v>
      </c>
      <c r="J257" s="19" t="s">
        <v>1482</v>
      </c>
      <c r="K257" s="19" t="s">
        <v>4371</v>
      </c>
      <c r="L257" s="19" t="s">
        <v>4372</v>
      </c>
      <c r="M257" s="19" t="s">
        <v>4373</v>
      </c>
      <c r="N257" s="19" t="s">
        <v>4369</v>
      </c>
      <c r="O257" s="19" t="s">
        <v>367</v>
      </c>
      <c r="P257" s="19" t="s">
        <v>368</v>
      </c>
      <c r="Q257" s="46">
        <v>680</v>
      </c>
      <c r="R257" s="19" t="s">
        <v>1544</v>
      </c>
      <c r="S257" s="19" t="s">
        <v>3092</v>
      </c>
      <c r="T257" s="19" t="s">
        <v>289</v>
      </c>
      <c r="U257" s="19" t="s">
        <v>3093</v>
      </c>
      <c r="V257" s="19" t="s">
        <v>3094</v>
      </c>
      <c r="W257" s="19" t="s">
        <v>1757</v>
      </c>
      <c r="X257" s="19" t="s">
        <v>3095</v>
      </c>
      <c r="Y257" s="19" t="s">
        <v>1759</v>
      </c>
      <c r="Z257" s="19" t="s">
        <v>1760</v>
      </c>
      <c r="AA257" s="46">
        <v>218</v>
      </c>
      <c r="AB257" s="19" t="s">
        <v>469</v>
      </c>
      <c r="AC257" s="19" t="s">
        <v>88</v>
      </c>
      <c r="AD257" s="19" t="s">
        <v>3096</v>
      </c>
      <c r="AE257" s="19" t="s">
        <v>3097</v>
      </c>
      <c r="AF257" s="19" t="s">
        <v>1592</v>
      </c>
      <c r="AG257" s="19" t="s">
        <v>3098</v>
      </c>
      <c r="AH257" s="19" t="s">
        <v>1499</v>
      </c>
      <c r="AI257" s="19" t="s">
        <v>1500</v>
      </c>
      <c r="AJ257" s="45">
        <v>0</v>
      </c>
      <c r="AK257" s="45">
        <v>0</v>
      </c>
      <c r="AL257" s="19" t="s">
        <v>1501</v>
      </c>
      <c r="AM257" s="46">
        <v>52000</v>
      </c>
      <c r="AN257" s="46">
        <v>34050</v>
      </c>
      <c r="AO257" s="46">
        <v>17950</v>
      </c>
      <c r="AP257" s="45">
        <v>516.79999999999995</v>
      </c>
      <c r="AQ257" s="45"/>
      <c r="AR257" s="45" t="str">
        <f>IFERROR(VLOOKUP(AB257,'Pedidos marco'!$A$1:$D$10000,4,0)," ")</f>
        <v xml:space="preserve"> </v>
      </c>
      <c r="AS257" s="45">
        <f t="shared" si="21"/>
        <v>3</v>
      </c>
      <c r="AT257" s="45" t="str">
        <f t="shared" si="22"/>
        <v>03</v>
      </c>
      <c r="AU257" s="47">
        <v>34</v>
      </c>
      <c r="AV257" s="19" t="str">
        <f t="shared" si="23"/>
        <v>04 April</v>
      </c>
      <c r="AW257" s="19">
        <f t="shared" si="24"/>
        <v>0.7599999999999999</v>
      </c>
      <c r="AX257" s="19">
        <f t="shared" si="25"/>
        <v>15.2</v>
      </c>
      <c r="AY257" s="19" t="e">
        <f>VLOOKUP(AG257,Cías!$A$1:$E$10000,5,0)</f>
        <v>#N/A</v>
      </c>
      <c r="AZ257" s="19" t="str">
        <f t="shared" si="26"/>
        <v>1013625</v>
      </c>
      <c r="BA257" s="19" t="str">
        <f t="shared" si="27"/>
        <v>CHICAIZA CHICAIZA CESAR ELOY</v>
      </c>
      <c r="BB257" s="19" t="e">
        <f>VLOOKUP(AG257,Cías!$A$1:$E$10000,3,0)</f>
        <v>#N/A</v>
      </c>
      <c r="BC257" s="19"/>
      <c r="BD257" s="19"/>
      <c r="BE257" s="19"/>
      <c r="BF257" s="19"/>
      <c r="BG257" s="19"/>
      <c r="BH257" s="19"/>
      <c r="BI257" s="19"/>
      <c r="BJ257" s="19"/>
    </row>
    <row r="258" spans="1:62" ht="15" x14ac:dyDescent="0.2">
      <c r="A258" s="19" t="s">
        <v>4374</v>
      </c>
      <c r="B258" s="19" t="s">
        <v>1479</v>
      </c>
      <c r="C258" s="43">
        <v>44654</v>
      </c>
      <c r="D258" s="44">
        <v>0.89305555555556004</v>
      </c>
      <c r="E258" s="19" t="s">
        <v>4375</v>
      </c>
      <c r="F258" s="19" t="s">
        <v>4376</v>
      </c>
      <c r="G258" s="19" t="s">
        <v>4377</v>
      </c>
      <c r="H258" s="45">
        <v>4006.34</v>
      </c>
      <c r="I258" s="45">
        <v>4491.93</v>
      </c>
      <c r="J258" s="19" t="s">
        <v>1560</v>
      </c>
      <c r="K258" s="19" t="s">
        <v>4378</v>
      </c>
      <c r="L258" s="19" t="s">
        <v>4379</v>
      </c>
      <c r="M258" s="19" t="s">
        <v>4380</v>
      </c>
      <c r="N258" s="19" t="s">
        <v>4374</v>
      </c>
      <c r="O258" s="19" t="s">
        <v>1486</v>
      </c>
      <c r="P258" s="19" t="s">
        <v>1487</v>
      </c>
      <c r="Q258" s="46">
        <v>32.909999999999997</v>
      </c>
      <c r="R258" s="19" t="s">
        <v>1488</v>
      </c>
      <c r="S258" s="19" t="s">
        <v>1623</v>
      </c>
      <c r="T258" s="19" t="s">
        <v>1624</v>
      </c>
      <c r="U258" s="19" t="s">
        <v>4381</v>
      </c>
      <c r="V258" s="19" t="s">
        <v>4382</v>
      </c>
      <c r="W258" s="19" t="s">
        <v>1829</v>
      </c>
      <c r="X258" s="19" t="s">
        <v>4383</v>
      </c>
      <c r="Y258" s="19" t="s">
        <v>1831</v>
      </c>
      <c r="Z258" s="19" t="s">
        <v>1832</v>
      </c>
      <c r="AA258" s="46">
        <v>8</v>
      </c>
      <c r="AB258" s="19" t="s">
        <v>528</v>
      </c>
      <c r="AC258" s="19" t="s">
        <v>208</v>
      </c>
      <c r="AD258" s="19" t="s">
        <v>3002</v>
      </c>
      <c r="AE258" s="19" t="s">
        <v>1481</v>
      </c>
      <c r="AF258" s="19" t="s">
        <v>1497</v>
      </c>
      <c r="AG258" s="19" t="s">
        <v>3003</v>
      </c>
      <c r="AH258" s="19" t="s">
        <v>1499</v>
      </c>
      <c r="AI258" s="19" t="s">
        <v>1500</v>
      </c>
      <c r="AJ258" s="45">
        <v>0</v>
      </c>
      <c r="AK258" s="45">
        <v>0</v>
      </c>
      <c r="AL258" s="19" t="s">
        <v>1501</v>
      </c>
      <c r="AM258" s="46">
        <v>52800</v>
      </c>
      <c r="AN258" s="46">
        <v>32910</v>
      </c>
      <c r="AO258" s="46">
        <v>19890</v>
      </c>
      <c r="AP258" s="45">
        <v>80.959999999999994</v>
      </c>
      <c r="AQ258" s="45"/>
      <c r="AR258" s="45" t="str">
        <f>IFERROR(VLOOKUP(AB258,'Pedidos marco'!$A$1:$D$10000,4,0)," ")</f>
        <v xml:space="preserve"> </v>
      </c>
      <c r="AS258" s="45">
        <f t="shared" si="21"/>
        <v>3</v>
      </c>
      <c r="AT258" s="45" t="str">
        <f t="shared" si="22"/>
        <v>03</v>
      </c>
      <c r="AU258" s="47">
        <v>32.909999999999997</v>
      </c>
      <c r="AV258" s="19" t="str">
        <f t="shared" si="23"/>
        <v>04 April</v>
      </c>
      <c r="AW258" s="19">
        <f t="shared" si="24"/>
        <v>2.4600425402613189</v>
      </c>
      <c r="AX258" s="19">
        <f t="shared" si="25"/>
        <v>2.4600425402613189</v>
      </c>
      <c r="AY258" s="19" t="e">
        <f>VLOOKUP(AG258,Cías!$A$1:$E$10000,5,0)</f>
        <v>#N/A</v>
      </c>
      <c r="AZ258" s="19" t="str">
        <f t="shared" si="26"/>
        <v>1021830</v>
      </c>
      <c r="BA258" s="19" t="str">
        <f t="shared" si="27"/>
        <v>MORALES GARZON CHRISTIAN SANTIAGO</v>
      </c>
      <c r="BB258" s="19" t="e">
        <f>VLOOKUP(AG258,Cías!$A$1:$E$10000,3,0)</f>
        <v>#N/A</v>
      </c>
      <c r="BC258" s="19"/>
      <c r="BD258" s="19"/>
      <c r="BE258" s="19"/>
      <c r="BF258" s="19"/>
      <c r="BG258" s="19"/>
      <c r="BH258" s="19"/>
      <c r="BI258" s="19"/>
      <c r="BJ258" s="19"/>
    </row>
    <row r="259" spans="1:62" ht="15" x14ac:dyDescent="0.2">
      <c r="A259" s="19" t="s">
        <v>4384</v>
      </c>
      <c r="B259" s="19" t="s">
        <v>1479</v>
      </c>
      <c r="C259" s="43">
        <v>44654</v>
      </c>
      <c r="D259" s="44">
        <v>0.90277777777778001</v>
      </c>
      <c r="E259" s="19" t="s">
        <v>4385</v>
      </c>
      <c r="F259" s="19" t="s">
        <v>1481</v>
      </c>
      <c r="G259" s="19" t="s">
        <v>1481</v>
      </c>
      <c r="H259" s="45">
        <v>0</v>
      </c>
      <c r="I259" s="45">
        <v>0</v>
      </c>
      <c r="J259" s="19" t="s">
        <v>1482</v>
      </c>
      <c r="K259" s="19" t="s">
        <v>4386</v>
      </c>
      <c r="L259" s="19" t="s">
        <v>4387</v>
      </c>
      <c r="M259" s="19" t="s">
        <v>4388</v>
      </c>
      <c r="N259" s="19" t="s">
        <v>4384</v>
      </c>
      <c r="O259" s="19" t="s">
        <v>1486</v>
      </c>
      <c r="P259" s="19" t="s">
        <v>1487</v>
      </c>
      <c r="Q259" s="46">
        <v>31.11</v>
      </c>
      <c r="R259" s="19" t="s">
        <v>1488</v>
      </c>
      <c r="S259" s="19" t="s">
        <v>4389</v>
      </c>
      <c r="T259" s="19" t="s">
        <v>4390</v>
      </c>
      <c r="U259" s="19" t="s">
        <v>4391</v>
      </c>
      <c r="V259" s="19" t="s">
        <v>4392</v>
      </c>
      <c r="W259" s="19" t="s">
        <v>1548</v>
      </c>
      <c r="X259" s="19" t="s">
        <v>4393</v>
      </c>
      <c r="Y259" s="19" t="s">
        <v>1550</v>
      </c>
      <c r="Z259" s="19" t="s">
        <v>1551</v>
      </c>
      <c r="AA259" s="46">
        <v>178</v>
      </c>
      <c r="AB259" s="19" t="s">
        <v>466</v>
      </c>
      <c r="AC259" s="19" t="s">
        <v>82</v>
      </c>
      <c r="AD259" s="19" t="s">
        <v>3173</v>
      </c>
      <c r="AE259" s="19" t="s">
        <v>3174</v>
      </c>
      <c r="AF259" s="19" t="s">
        <v>1497</v>
      </c>
      <c r="AG259" s="19" t="s">
        <v>3175</v>
      </c>
      <c r="AH259" s="19" t="s">
        <v>1499</v>
      </c>
      <c r="AI259" s="19" t="s">
        <v>1500</v>
      </c>
      <c r="AJ259" s="45">
        <v>0</v>
      </c>
      <c r="AK259" s="45">
        <v>0</v>
      </c>
      <c r="AL259" s="19" t="s">
        <v>1501</v>
      </c>
      <c r="AM259" s="46">
        <v>49660</v>
      </c>
      <c r="AN259" s="46">
        <v>31110</v>
      </c>
      <c r="AO259" s="46">
        <v>18550</v>
      </c>
      <c r="AP259" s="45">
        <v>457.32</v>
      </c>
      <c r="AQ259" s="45"/>
      <c r="AR259" s="45" t="str">
        <f>IFERROR(VLOOKUP(AB259,'Pedidos marco'!$A$1:$D$10000,4,0)," ")</f>
        <v xml:space="preserve"> </v>
      </c>
      <c r="AS259" s="45">
        <f t="shared" si="21"/>
        <v>3</v>
      </c>
      <c r="AT259" s="45" t="str">
        <f t="shared" si="22"/>
        <v>03</v>
      </c>
      <c r="AU259" s="47">
        <v>31.11</v>
      </c>
      <c r="AV259" s="19" t="str">
        <f t="shared" si="23"/>
        <v>04 April</v>
      </c>
      <c r="AW259" s="19">
        <f t="shared" si="24"/>
        <v>14.70009643201543</v>
      </c>
      <c r="AX259" s="19">
        <f t="shared" si="25"/>
        <v>14.70009643201543</v>
      </c>
      <c r="AY259" s="19" t="e">
        <f>VLOOKUP(AG259,Cías!$A$1:$E$10000,5,0)</f>
        <v>#N/A</v>
      </c>
      <c r="AZ259" s="19" t="str">
        <f t="shared" si="26"/>
        <v>1013576</v>
      </c>
      <c r="BA259" s="19" t="str">
        <f t="shared" si="27"/>
        <v>CASTRO SALGADO LUCIO OSWALDO</v>
      </c>
      <c r="BB259" s="19" t="e">
        <f>VLOOKUP(AG259,Cías!$A$1:$E$10000,3,0)</f>
        <v>#N/A</v>
      </c>
      <c r="BC259" s="19"/>
      <c r="BD259" s="19"/>
      <c r="BE259" s="19"/>
      <c r="BF259" s="19"/>
      <c r="BG259" s="19"/>
      <c r="BH259" s="19"/>
      <c r="BI259" s="19"/>
      <c r="BJ259" s="19"/>
    </row>
    <row r="260" spans="1:62" ht="15" x14ac:dyDescent="0.2">
      <c r="A260" s="19" t="s">
        <v>4394</v>
      </c>
      <c r="B260" s="19" t="s">
        <v>1479</v>
      </c>
      <c r="C260" s="43">
        <v>44654</v>
      </c>
      <c r="D260" s="44">
        <v>0.90763888888888999</v>
      </c>
      <c r="E260" s="19" t="s">
        <v>4395</v>
      </c>
      <c r="F260" s="19" t="s">
        <v>1481</v>
      </c>
      <c r="G260" s="19" t="s">
        <v>1481</v>
      </c>
      <c r="H260" s="45">
        <v>0</v>
      </c>
      <c r="I260" s="45">
        <v>0</v>
      </c>
      <c r="J260" s="19" t="s">
        <v>1482</v>
      </c>
      <c r="K260" s="19" t="s">
        <v>4396</v>
      </c>
      <c r="L260" s="19" t="s">
        <v>4397</v>
      </c>
      <c r="M260" s="19" t="s">
        <v>4398</v>
      </c>
      <c r="N260" s="19" t="s">
        <v>4394</v>
      </c>
      <c r="O260" s="19" t="s">
        <v>1811</v>
      </c>
      <c r="P260" s="19" t="s">
        <v>1812</v>
      </c>
      <c r="Q260" s="46">
        <v>31.37</v>
      </c>
      <c r="R260" s="19" t="s">
        <v>1488</v>
      </c>
      <c r="S260" s="19" t="s">
        <v>2853</v>
      </c>
      <c r="T260" s="19" t="s">
        <v>2854</v>
      </c>
      <c r="U260" s="19" t="s">
        <v>4399</v>
      </c>
      <c r="V260" s="19" t="s">
        <v>4400</v>
      </c>
      <c r="W260" s="19" t="s">
        <v>1829</v>
      </c>
      <c r="X260" s="19" t="s">
        <v>4401</v>
      </c>
      <c r="Y260" s="19" t="s">
        <v>1831</v>
      </c>
      <c r="Z260" s="19" t="s">
        <v>1832</v>
      </c>
      <c r="AA260" s="46">
        <v>8</v>
      </c>
      <c r="AB260" s="19" t="s">
        <v>473</v>
      </c>
      <c r="AC260" s="19" t="s">
        <v>96</v>
      </c>
      <c r="AD260" s="19" t="s">
        <v>1840</v>
      </c>
      <c r="AE260" s="19" t="s">
        <v>1841</v>
      </c>
      <c r="AF260" s="19" t="s">
        <v>1497</v>
      </c>
      <c r="AG260" s="19" t="s">
        <v>1842</v>
      </c>
      <c r="AH260" s="19" t="s">
        <v>1499</v>
      </c>
      <c r="AI260" s="19" t="s">
        <v>1500</v>
      </c>
      <c r="AJ260" s="45">
        <v>0</v>
      </c>
      <c r="AK260" s="45">
        <v>0</v>
      </c>
      <c r="AL260" s="19" t="s">
        <v>1517</v>
      </c>
      <c r="AM260" s="46">
        <v>49700</v>
      </c>
      <c r="AN260" s="46">
        <v>31370</v>
      </c>
      <c r="AO260" s="46">
        <v>18330</v>
      </c>
      <c r="AP260" s="45">
        <v>0</v>
      </c>
      <c r="AQ260" s="45"/>
      <c r="AR260" s="45" t="str">
        <f>IFERROR(VLOOKUP(AB260,'Pedidos marco'!$A$1:$D$10000,4,0)," ")</f>
        <v xml:space="preserve"> </v>
      </c>
      <c r="AS260" s="45">
        <f t="shared" ref="AS260:AS323" si="28">DAY(C260)</f>
        <v>3</v>
      </c>
      <c r="AT260" s="45" t="str">
        <f t="shared" ref="AT260:AT323" si="29">TEXT(AS260,"dd")</f>
        <v>03</v>
      </c>
      <c r="AU260" s="47">
        <v>31.37</v>
      </c>
      <c r="AV260" s="19" t="str">
        <f t="shared" ref="AV260:AV323" si="30">TEXT(C260,"MM MMMM")</f>
        <v>04 April</v>
      </c>
      <c r="AW260" s="19">
        <f t="shared" ref="AW260:AW323" si="31">IFERROR(AP260/Q260,"")</f>
        <v>0</v>
      </c>
      <c r="AX260" s="19">
        <f t="shared" ref="AX260:AX323" si="32">IFERROR(AP260/AU260,"")</f>
        <v>0</v>
      </c>
      <c r="AY260" s="19" t="e">
        <f>VLOOKUP(AG260,Cías!$A$1:$E$10000,5,0)</f>
        <v>#N/A</v>
      </c>
      <c r="AZ260" s="19" t="str">
        <f t="shared" ref="AZ260:AZ323" si="33">AB260</f>
        <v>1013227</v>
      </c>
      <c r="BA260" s="19" t="str">
        <f t="shared" ref="BA260:BA323" si="34">AC260</f>
        <v>COMPAÑIA DE TRANSPORTE PESADO</v>
      </c>
      <c r="BB260" s="19" t="e">
        <f>VLOOKUP(AG260,Cías!$A$1:$E$10000,3,0)</f>
        <v>#N/A</v>
      </c>
      <c r="BC260" s="19"/>
      <c r="BD260" s="19"/>
      <c r="BE260" s="19"/>
      <c r="BF260" s="19"/>
      <c r="BG260" s="19"/>
      <c r="BH260" s="19"/>
      <c r="BI260" s="19"/>
      <c r="BJ260" s="19"/>
    </row>
    <row r="261" spans="1:62" ht="15" x14ac:dyDescent="0.2">
      <c r="A261" s="19" t="s">
        <v>4402</v>
      </c>
      <c r="B261" s="19" t="s">
        <v>1479</v>
      </c>
      <c r="C261" s="43">
        <v>44654</v>
      </c>
      <c r="D261" s="44">
        <v>0.91180555555555998</v>
      </c>
      <c r="E261" s="19" t="s">
        <v>4403</v>
      </c>
      <c r="F261" s="19" t="s">
        <v>4404</v>
      </c>
      <c r="G261" s="19" t="s">
        <v>4405</v>
      </c>
      <c r="H261" s="45">
        <v>4415.3999999999996</v>
      </c>
      <c r="I261" s="45">
        <v>4950.58</v>
      </c>
      <c r="J261" s="19" t="s">
        <v>1560</v>
      </c>
      <c r="K261" s="19" t="s">
        <v>4406</v>
      </c>
      <c r="L261" s="19" t="s">
        <v>4407</v>
      </c>
      <c r="M261" s="19" t="s">
        <v>4408</v>
      </c>
      <c r="N261" s="19" t="s">
        <v>4402</v>
      </c>
      <c r="O261" s="19" t="s">
        <v>367</v>
      </c>
      <c r="P261" s="19" t="s">
        <v>368</v>
      </c>
      <c r="Q261" s="46">
        <v>660</v>
      </c>
      <c r="R261" s="19" t="s">
        <v>1544</v>
      </c>
      <c r="S261" s="19" t="s">
        <v>1795</v>
      </c>
      <c r="T261" s="19" t="s">
        <v>177</v>
      </c>
      <c r="U261" s="19" t="s">
        <v>1796</v>
      </c>
      <c r="V261" s="19" t="s">
        <v>1797</v>
      </c>
      <c r="W261" s="19" t="s">
        <v>1798</v>
      </c>
      <c r="X261" s="19" t="s">
        <v>1799</v>
      </c>
      <c r="Y261" s="19" t="s">
        <v>1800</v>
      </c>
      <c r="Z261" s="19" t="s">
        <v>1801</v>
      </c>
      <c r="AA261" s="46">
        <v>159</v>
      </c>
      <c r="AB261" s="19" t="s">
        <v>1802</v>
      </c>
      <c r="AC261" s="19" t="s">
        <v>177</v>
      </c>
      <c r="AD261" s="19" t="s">
        <v>1803</v>
      </c>
      <c r="AE261" s="19" t="s">
        <v>1804</v>
      </c>
      <c r="AF261" s="19" t="s">
        <v>1592</v>
      </c>
      <c r="AG261" s="19" t="s">
        <v>1805</v>
      </c>
      <c r="AH261" s="19" t="s">
        <v>1499</v>
      </c>
      <c r="AI261" s="19" t="s">
        <v>1500</v>
      </c>
      <c r="AJ261" s="45">
        <v>0</v>
      </c>
      <c r="AK261" s="45">
        <v>0</v>
      </c>
      <c r="AL261" s="19" t="s">
        <v>1501</v>
      </c>
      <c r="AM261" s="46">
        <v>51550</v>
      </c>
      <c r="AN261" s="46">
        <v>33090</v>
      </c>
      <c r="AO261" s="46">
        <v>18460</v>
      </c>
      <c r="AP261" s="45">
        <v>382.8</v>
      </c>
      <c r="AQ261" s="45"/>
      <c r="AR261" s="45" t="str">
        <f>IFERROR(VLOOKUP(AB261,'Pedidos marco'!$A$1:$D$10000,4,0)," ")</f>
        <v xml:space="preserve"> </v>
      </c>
      <c r="AS261" s="45">
        <f t="shared" si="28"/>
        <v>3</v>
      </c>
      <c r="AT261" s="45" t="str">
        <f t="shared" si="29"/>
        <v>03</v>
      </c>
      <c r="AU261" s="47">
        <v>33</v>
      </c>
      <c r="AV261" s="19" t="str">
        <f t="shared" si="30"/>
        <v>04 April</v>
      </c>
      <c r="AW261" s="19">
        <f t="shared" si="31"/>
        <v>0.58000000000000007</v>
      </c>
      <c r="AX261" s="19">
        <f t="shared" si="32"/>
        <v>11.6</v>
      </c>
      <c r="AY261" s="19" t="e">
        <f>VLOOKUP(AG261,Cías!$A$1:$E$10000,5,0)</f>
        <v>#N/A</v>
      </c>
      <c r="AZ261" s="19" t="str">
        <f t="shared" si="33"/>
        <v>1013478</v>
      </c>
      <c r="BA261" s="19" t="str">
        <f t="shared" si="34"/>
        <v>LANDAZURI CORDOVA IVAN OSWALDO</v>
      </c>
      <c r="BB261" s="19" t="e">
        <f>VLOOKUP(AG261,Cías!$A$1:$E$10000,3,0)</f>
        <v>#N/A</v>
      </c>
      <c r="BC261" s="19"/>
      <c r="BD261" s="19"/>
      <c r="BE261" s="19"/>
      <c r="BF261" s="19"/>
      <c r="BG261" s="19"/>
      <c r="BH261" s="19"/>
      <c r="BI261" s="19"/>
      <c r="BJ261" s="19"/>
    </row>
    <row r="262" spans="1:62" ht="15" x14ac:dyDescent="0.2">
      <c r="A262" s="19" t="s">
        <v>4409</v>
      </c>
      <c r="B262" s="19" t="s">
        <v>1479</v>
      </c>
      <c r="C262" s="43">
        <v>44654</v>
      </c>
      <c r="D262" s="44">
        <v>0.92222222222221995</v>
      </c>
      <c r="E262" s="19" t="s">
        <v>4410</v>
      </c>
      <c r="F262" s="19" t="s">
        <v>1481</v>
      </c>
      <c r="G262" s="19" t="s">
        <v>1481</v>
      </c>
      <c r="H262" s="45">
        <v>0</v>
      </c>
      <c r="I262" s="45">
        <v>0</v>
      </c>
      <c r="J262" s="19" t="s">
        <v>1482</v>
      </c>
      <c r="K262" s="19" t="s">
        <v>4396</v>
      </c>
      <c r="L262" s="19" t="s">
        <v>4411</v>
      </c>
      <c r="M262" s="19" t="s">
        <v>4412</v>
      </c>
      <c r="N262" s="19" t="s">
        <v>4409</v>
      </c>
      <c r="O262" s="19" t="s">
        <v>1811</v>
      </c>
      <c r="P262" s="19" t="s">
        <v>1812</v>
      </c>
      <c r="Q262" s="46">
        <v>30.62</v>
      </c>
      <c r="R262" s="19" t="s">
        <v>1488</v>
      </c>
      <c r="S262" s="19" t="s">
        <v>2853</v>
      </c>
      <c r="T262" s="19" t="s">
        <v>2854</v>
      </c>
      <c r="U262" s="19" t="s">
        <v>4399</v>
      </c>
      <c r="V262" s="19" t="s">
        <v>4400</v>
      </c>
      <c r="W262" s="19" t="s">
        <v>1829</v>
      </c>
      <c r="X262" s="19" t="s">
        <v>4401</v>
      </c>
      <c r="Y262" s="19" t="s">
        <v>1831</v>
      </c>
      <c r="Z262" s="19" t="s">
        <v>1832</v>
      </c>
      <c r="AA262" s="46">
        <v>8</v>
      </c>
      <c r="AB262" s="19" t="s">
        <v>473</v>
      </c>
      <c r="AC262" s="19" t="s">
        <v>96</v>
      </c>
      <c r="AD262" s="19" t="s">
        <v>4413</v>
      </c>
      <c r="AE262" s="19" t="s">
        <v>4414</v>
      </c>
      <c r="AF262" s="19" t="s">
        <v>1497</v>
      </c>
      <c r="AG262" s="19" t="s">
        <v>4415</v>
      </c>
      <c r="AH262" s="19" t="s">
        <v>1499</v>
      </c>
      <c r="AI262" s="19" t="s">
        <v>1500</v>
      </c>
      <c r="AJ262" s="45">
        <v>0</v>
      </c>
      <c r="AK262" s="45">
        <v>0</v>
      </c>
      <c r="AL262" s="19" t="s">
        <v>1517</v>
      </c>
      <c r="AM262" s="46">
        <v>49170</v>
      </c>
      <c r="AN262" s="46">
        <v>30620</v>
      </c>
      <c r="AO262" s="46">
        <v>18550</v>
      </c>
      <c r="AP262" s="45">
        <v>0</v>
      </c>
      <c r="AQ262" s="45"/>
      <c r="AR262" s="45" t="str">
        <f>IFERROR(VLOOKUP(AB262,'Pedidos marco'!$A$1:$D$10000,4,0)," ")</f>
        <v xml:space="preserve"> </v>
      </c>
      <c r="AS262" s="45">
        <f t="shared" si="28"/>
        <v>3</v>
      </c>
      <c r="AT262" s="45" t="str">
        <f t="shared" si="29"/>
        <v>03</v>
      </c>
      <c r="AU262" s="47">
        <v>30.62</v>
      </c>
      <c r="AV262" s="19" t="str">
        <f t="shared" si="30"/>
        <v>04 April</v>
      </c>
      <c r="AW262" s="19">
        <f t="shared" si="31"/>
        <v>0</v>
      </c>
      <c r="AX262" s="19">
        <f t="shared" si="32"/>
        <v>0</v>
      </c>
      <c r="AY262" s="19" t="e">
        <f>VLOOKUP(AG262,Cías!$A$1:$E$10000,5,0)</f>
        <v>#N/A</v>
      </c>
      <c r="AZ262" s="19" t="str">
        <f t="shared" si="33"/>
        <v>1013227</v>
      </c>
      <c r="BA262" s="19" t="str">
        <f t="shared" si="34"/>
        <v>COMPAÑIA DE TRANSPORTE PESADO</v>
      </c>
      <c r="BB262" s="19" t="e">
        <f>VLOOKUP(AG262,Cías!$A$1:$E$10000,3,0)</f>
        <v>#N/A</v>
      </c>
      <c r="BC262" s="19"/>
      <c r="BD262" s="19"/>
      <c r="BE262" s="19"/>
      <c r="BF262" s="19"/>
      <c r="BG262" s="19"/>
      <c r="BH262" s="19"/>
      <c r="BI262" s="19"/>
      <c r="BJ262" s="19"/>
    </row>
    <row r="263" spans="1:62" ht="15" x14ac:dyDescent="0.2">
      <c r="A263" s="19" t="s">
        <v>4416</v>
      </c>
      <c r="B263" s="19" t="s">
        <v>1479</v>
      </c>
      <c r="C263" s="43">
        <v>44654</v>
      </c>
      <c r="D263" s="44">
        <v>0.93819444444444</v>
      </c>
      <c r="E263" s="19" t="s">
        <v>4417</v>
      </c>
      <c r="F263" s="19" t="s">
        <v>4418</v>
      </c>
      <c r="G263" s="19" t="s">
        <v>4419</v>
      </c>
      <c r="H263" s="45">
        <v>3824.79</v>
      </c>
      <c r="I263" s="45">
        <v>4288.37</v>
      </c>
      <c r="J263" s="19" t="s">
        <v>1560</v>
      </c>
      <c r="K263" s="19" t="s">
        <v>2023</v>
      </c>
      <c r="L263" s="19" t="s">
        <v>4420</v>
      </c>
      <c r="M263" s="19" t="s">
        <v>4421</v>
      </c>
      <c r="N263" s="19" t="s">
        <v>4416</v>
      </c>
      <c r="O263" s="19" t="s">
        <v>1823</v>
      </c>
      <c r="P263" s="19" t="s">
        <v>1824</v>
      </c>
      <c r="Q263" s="46">
        <v>30.98</v>
      </c>
      <c r="R263" s="19" t="s">
        <v>1488</v>
      </c>
      <c r="S263" s="19" t="s">
        <v>2026</v>
      </c>
      <c r="T263" s="19" t="s">
        <v>2027</v>
      </c>
      <c r="U263" s="19" t="s">
        <v>2028</v>
      </c>
      <c r="V263" s="19" t="s">
        <v>2029</v>
      </c>
      <c r="W263" s="19" t="s">
        <v>415</v>
      </c>
      <c r="X263" s="19" t="s">
        <v>2030</v>
      </c>
      <c r="Y263" s="19" t="s">
        <v>2031</v>
      </c>
      <c r="Z263" s="19" t="s">
        <v>2032</v>
      </c>
      <c r="AA263" s="46">
        <v>94.6</v>
      </c>
      <c r="AB263" s="19" t="s">
        <v>432</v>
      </c>
      <c r="AC263" s="19" t="s">
        <v>12</v>
      </c>
      <c r="AD263" s="19" t="s">
        <v>1833</v>
      </c>
      <c r="AE263" s="19" t="s">
        <v>1834</v>
      </c>
      <c r="AF263" s="19" t="s">
        <v>1497</v>
      </c>
      <c r="AG263" s="19" t="s">
        <v>1835</v>
      </c>
      <c r="AH263" s="19" t="s">
        <v>1499</v>
      </c>
      <c r="AI263" s="19" t="s">
        <v>1500</v>
      </c>
      <c r="AJ263" s="45">
        <v>0</v>
      </c>
      <c r="AK263" s="45">
        <v>0</v>
      </c>
      <c r="AL263" s="19" t="s">
        <v>1501</v>
      </c>
      <c r="AM263" s="46">
        <v>49370</v>
      </c>
      <c r="AN263" s="46">
        <v>30980</v>
      </c>
      <c r="AO263" s="46">
        <v>18390</v>
      </c>
      <c r="AP263" s="45">
        <v>266.74</v>
      </c>
      <c r="AQ263" s="45"/>
      <c r="AR263" s="45" t="str">
        <f>IFERROR(VLOOKUP(AB263,'Pedidos marco'!$A$1:$D$10000,4,0)," ")</f>
        <v xml:space="preserve"> </v>
      </c>
      <c r="AS263" s="45">
        <f t="shared" si="28"/>
        <v>3</v>
      </c>
      <c r="AT263" s="45" t="str">
        <f t="shared" si="29"/>
        <v>03</v>
      </c>
      <c r="AU263" s="47">
        <v>30.98</v>
      </c>
      <c r="AV263" s="19" t="str">
        <f t="shared" si="30"/>
        <v>04 April</v>
      </c>
      <c r="AW263" s="19">
        <f t="shared" si="31"/>
        <v>8.6100710135571337</v>
      </c>
      <c r="AX263" s="19">
        <f t="shared" si="32"/>
        <v>8.6100710135571337</v>
      </c>
      <c r="AY263" s="19" t="e">
        <f>VLOOKUP(AG263,Cías!$A$1:$E$10000,5,0)</f>
        <v>#N/A</v>
      </c>
      <c r="AZ263" s="19" t="str">
        <f t="shared" si="33"/>
        <v>1013966</v>
      </c>
      <c r="BA263" s="19" t="str">
        <f t="shared" si="34"/>
        <v>ALMEIDA CHICAIZA MIGUEL ANGEL</v>
      </c>
      <c r="BB263" s="19" t="e">
        <f>VLOOKUP(AG263,Cías!$A$1:$E$10000,3,0)</f>
        <v>#N/A</v>
      </c>
      <c r="BC263" s="19"/>
      <c r="BD263" s="19"/>
      <c r="BE263" s="19"/>
      <c r="BF263" s="19"/>
      <c r="BG263" s="19"/>
      <c r="BH263" s="19"/>
      <c r="BI263" s="19"/>
      <c r="BJ263" s="19"/>
    </row>
    <row r="264" spans="1:62" ht="15" x14ac:dyDescent="0.2">
      <c r="A264" s="19" t="s">
        <v>4422</v>
      </c>
      <c r="B264" s="19" t="s">
        <v>1479</v>
      </c>
      <c r="C264" s="43">
        <v>44654</v>
      </c>
      <c r="D264" s="44">
        <v>0.94374999999999998</v>
      </c>
      <c r="E264" s="19" t="s">
        <v>4423</v>
      </c>
      <c r="F264" s="19" t="s">
        <v>4424</v>
      </c>
      <c r="G264" s="19" t="s">
        <v>4425</v>
      </c>
      <c r="H264" s="45">
        <v>1662.09</v>
      </c>
      <c r="I264" s="45">
        <v>1863.55</v>
      </c>
      <c r="J264" s="19" t="s">
        <v>1560</v>
      </c>
      <c r="K264" s="19" t="s">
        <v>4426</v>
      </c>
      <c r="L264" s="19" t="s">
        <v>4427</v>
      </c>
      <c r="M264" s="19" t="s">
        <v>4428</v>
      </c>
      <c r="N264" s="19" t="s">
        <v>4422</v>
      </c>
      <c r="O264" s="19" t="s">
        <v>371</v>
      </c>
      <c r="P264" s="19" t="s">
        <v>372</v>
      </c>
      <c r="Q264" s="46">
        <v>260</v>
      </c>
      <c r="R264" s="19" t="s">
        <v>1544</v>
      </c>
      <c r="S264" s="19" t="s">
        <v>1754</v>
      </c>
      <c r="T264" s="19" t="s">
        <v>104</v>
      </c>
      <c r="U264" s="19" t="s">
        <v>1755</v>
      </c>
      <c r="V264" s="19" t="s">
        <v>1756</v>
      </c>
      <c r="W264" s="19" t="s">
        <v>1757</v>
      </c>
      <c r="X264" s="19" t="s">
        <v>1758</v>
      </c>
      <c r="Y264" s="19" t="s">
        <v>1759</v>
      </c>
      <c r="Z264" s="19" t="s">
        <v>1760</v>
      </c>
      <c r="AA264" s="46">
        <v>218</v>
      </c>
      <c r="AB264" s="19" t="s">
        <v>477</v>
      </c>
      <c r="AC264" s="19" t="s">
        <v>104</v>
      </c>
      <c r="AD264" s="19" t="s">
        <v>1761</v>
      </c>
      <c r="AE264" s="19" t="s">
        <v>1762</v>
      </c>
      <c r="AF264" s="19" t="s">
        <v>1592</v>
      </c>
      <c r="AG264" s="19" t="s">
        <v>1763</v>
      </c>
      <c r="AH264" s="19" t="s">
        <v>1499</v>
      </c>
      <c r="AI264" s="19" t="s">
        <v>1500</v>
      </c>
      <c r="AJ264" s="45">
        <v>0</v>
      </c>
      <c r="AK264" s="45">
        <v>0</v>
      </c>
      <c r="AL264" s="19" t="s">
        <v>1501</v>
      </c>
      <c r="AM264" s="46">
        <v>22175.455000000002</v>
      </c>
      <c r="AN264" s="46">
        <v>13035.455</v>
      </c>
      <c r="AO264" s="46">
        <v>9140</v>
      </c>
      <c r="AP264" s="45">
        <v>197.6</v>
      </c>
      <c r="AQ264" s="45"/>
      <c r="AR264" s="45" t="str">
        <f>IFERROR(VLOOKUP(AB264,'Pedidos marco'!$A$1:$D$10000,4,0)," ")</f>
        <v xml:space="preserve"> </v>
      </c>
      <c r="AS264" s="45">
        <f t="shared" si="28"/>
        <v>3</v>
      </c>
      <c r="AT264" s="45" t="str">
        <f t="shared" si="29"/>
        <v>03</v>
      </c>
      <c r="AU264" s="47">
        <v>13</v>
      </c>
      <c r="AV264" s="19" t="str">
        <f t="shared" si="30"/>
        <v>04 April</v>
      </c>
      <c r="AW264" s="19">
        <f t="shared" si="31"/>
        <v>0.76</v>
      </c>
      <c r="AX264" s="19">
        <f t="shared" si="32"/>
        <v>15.2</v>
      </c>
      <c r="AY264" s="19" t="e">
        <f>VLOOKUP(AG264,Cías!$A$1:$E$10000,5,0)</f>
        <v>#N/A</v>
      </c>
      <c r="AZ264" s="19" t="str">
        <f t="shared" si="33"/>
        <v>1013863</v>
      </c>
      <c r="BA264" s="19" t="str">
        <f t="shared" si="34"/>
        <v>DISTRIBUCIONES NARANJO</v>
      </c>
      <c r="BB264" s="19" t="e">
        <f>VLOOKUP(AG264,Cías!$A$1:$E$10000,3,0)</f>
        <v>#N/A</v>
      </c>
      <c r="BC264" s="19"/>
      <c r="BD264" s="19"/>
      <c r="BE264" s="19"/>
      <c r="BF264" s="19"/>
      <c r="BG264" s="19"/>
      <c r="BH264" s="19"/>
      <c r="BI264" s="19"/>
      <c r="BJ264" s="19"/>
    </row>
    <row r="265" spans="1:62" ht="15" x14ac:dyDescent="0.2">
      <c r="A265" s="19" t="s">
        <v>4422</v>
      </c>
      <c r="B265" s="19" t="s">
        <v>1479</v>
      </c>
      <c r="C265" s="43">
        <v>44654</v>
      </c>
      <c r="D265" s="44">
        <v>0.94374999999999998</v>
      </c>
      <c r="E265" s="19" t="s">
        <v>4429</v>
      </c>
      <c r="F265" s="19" t="s">
        <v>4430</v>
      </c>
      <c r="G265" s="19" t="s">
        <v>4431</v>
      </c>
      <c r="H265" s="45">
        <v>2541.3000000000002</v>
      </c>
      <c r="I265" s="45">
        <v>2849.33</v>
      </c>
      <c r="J265" s="19" t="s">
        <v>1560</v>
      </c>
      <c r="K265" s="19" t="s">
        <v>4432</v>
      </c>
      <c r="L265" s="19" t="s">
        <v>4433</v>
      </c>
      <c r="M265" s="19" t="s">
        <v>4434</v>
      </c>
      <c r="N265" s="19" t="s">
        <v>4422</v>
      </c>
      <c r="O265" s="19" t="s">
        <v>367</v>
      </c>
      <c r="P265" s="19" t="s">
        <v>368</v>
      </c>
      <c r="Q265" s="46">
        <v>400</v>
      </c>
      <c r="R265" s="19" t="s">
        <v>1544</v>
      </c>
      <c r="S265" s="19" t="s">
        <v>1754</v>
      </c>
      <c r="T265" s="19" t="s">
        <v>104</v>
      </c>
      <c r="U265" s="19" t="s">
        <v>1755</v>
      </c>
      <c r="V265" s="19" t="s">
        <v>1756</v>
      </c>
      <c r="W265" s="19" t="s">
        <v>1757</v>
      </c>
      <c r="X265" s="19" t="s">
        <v>1758</v>
      </c>
      <c r="Y265" s="19" t="s">
        <v>1759</v>
      </c>
      <c r="Z265" s="19" t="s">
        <v>1760</v>
      </c>
      <c r="AA265" s="46">
        <v>218</v>
      </c>
      <c r="AB265" s="19" t="s">
        <v>477</v>
      </c>
      <c r="AC265" s="19" t="s">
        <v>104</v>
      </c>
      <c r="AD265" s="19" t="s">
        <v>1761</v>
      </c>
      <c r="AE265" s="19" t="s">
        <v>1762</v>
      </c>
      <c r="AF265" s="19" t="s">
        <v>1592</v>
      </c>
      <c r="AG265" s="19" t="s">
        <v>1763</v>
      </c>
      <c r="AH265" s="19" t="s">
        <v>1499</v>
      </c>
      <c r="AI265" s="19" t="s">
        <v>1500</v>
      </c>
      <c r="AJ265" s="45">
        <v>0</v>
      </c>
      <c r="AK265" s="45">
        <v>0</v>
      </c>
      <c r="AL265" s="19" t="s">
        <v>1501</v>
      </c>
      <c r="AM265" s="46">
        <v>29194.544999999998</v>
      </c>
      <c r="AN265" s="46">
        <v>20054.544999999998</v>
      </c>
      <c r="AO265" s="46">
        <v>9140</v>
      </c>
      <c r="AP265" s="45">
        <v>304</v>
      </c>
      <c r="AQ265" s="45"/>
      <c r="AR265" s="45" t="str">
        <f>IFERROR(VLOOKUP(AB265,'Pedidos marco'!$A$1:$D$10000,4,0)," ")</f>
        <v xml:space="preserve"> </v>
      </c>
      <c r="AS265" s="45">
        <f t="shared" si="28"/>
        <v>3</v>
      </c>
      <c r="AT265" s="45" t="str">
        <f t="shared" si="29"/>
        <v>03</v>
      </c>
      <c r="AU265" s="47">
        <v>20</v>
      </c>
      <c r="AV265" s="19" t="str">
        <f t="shared" si="30"/>
        <v>04 April</v>
      </c>
      <c r="AW265" s="19">
        <f t="shared" si="31"/>
        <v>0.76</v>
      </c>
      <c r="AX265" s="19">
        <f t="shared" si="32"/>
        <v>15.2</v>
      </c>
      <c r="AY265" s="19" t="e">
        <f>VLOOKUP(AG265,Cías!$A$1:$E$10000,5,0)</f>
        <v>#N/A</v>
      </c>
      <c r="AZ265" s="19" t="str">
        <f t="shared" si="33"/>
        <v>1013863</v>
      </c>
      <c r="BA265" s="19" t="str">
        <f t="shared" si="34"/>
        <v>DISTRIBUCIONES NARANJO</v>
      </c>
      <c r="BB265" s="19" t="e">
        <f>VLOOKUP(AG265,Cías!$A$1:$E$10000,3,0)</f>
        <v>#N/A</v>
      </c>
      <c r="BC265" s="19"/>
      <c r="BD265" s="19"/>
      <c r="BE265" s="19"/>
      <c r="BF265" s="19"/>
      <c r="BG265" s="19"/>
      <c r="BH265" s="19"/>
      <c r="BI265" s="19"/>
      <c r="BJ265" s="19"/>
    </row>
    <row r="266" spans="1:62" ht="15" x14ac:dyDescent="0.2">
      <c r="A266" s="19" t="s">
        <v>4435</v>
      </c>
      <c r="B266" s="19" t="s">
        <v>1479</v>
      </c>
      <c r="C266" s="43">
        <v>44654</v>
      </c>
      <c r="D266" s="44">
        <v>0.94444444444443998</v>
      </c>
      <c r="E266" s="19" t="s">
        <v>4436</v>
      </c>
      <c r="F266" s="19" t="s">
        <v>4437</v>
      </c>
      <c r="G266" s="19" t="s">
        <v>4438</v>
      </c>
      <c r="H266" s="45">
        <v>4185.6000000000004</v>
      </c>
      <c r="I266" s="45">
        <v>4692.92</v>
      </c>
      <c r="J266" s="19" t="s">
        <v>1560</v>
      </c>
      <c r="K266" s="19" t="s">
        <v>4439</v>
      </c>
      <c r="L266" s="19" t="s">
        <v>4440</v>
      </c>
      <c r="M266" s="19" t="s">
        <v>4441</v>
      </c>
      <c r="N266" s="19" t="s">
        <v>4435</v>
      </c>
      <c r="O266" s="19" t="s">
        <v>371</v>
      </c>
      <c r="P266" s="19" t="s">
        <v>372</v>
      </c>
      <c r="Q266" s="46">
        <v>640</v>
      </c>
      <c r="R266" s="19" t="s">
        <v>1544</v>
      </c>
      <c r="S266" s="19" t="s">
        <v>3902</v>
      </c>
      <c r="T266" s="19" t="s">
        <v>173</v>
      </c>
      <c r="U266" s="19" t="s">
        <v>4442</v>
      </c>
      <c r="V266" s="19" t="s">
        <v>4443</v>
      </c>
      <c r="W266" s="19" t="s">
        <v>1548</v>
      </c>
      <c r="X266" s="19" t="s">
        <v>4444</v>
      </c>
      <c r="Y266" s="19" t="s">
        <v>1684</v>
      </c>
      <c r="Z266" s="19" t="s">
        <v>1685</v>
      </c>
      <c r="AA266" s="46">
        <v>198</v>
      </c>
      <c r="AB266" s="19" t="s">
        <v>512</v>
      </c>
      <c r="AC266" s="19" t="s">
        <v>173</v>
      </c>
      <c r="AD266" s="19" t="s">
        <v>3906</v>
      </c>
      <c r="AE266" s="19" t="s">
        <v>3907</v>
      </c>
      <c r="AF266" s="19" t="s">
        <v>1592</v>
      </c>
      <c r="AG266" s="19" t="s">
        <v>4445</v>
      </c>
      <c r="AH266" s="19" t="s">
        <v>1499</v>
      </c>
      <c r="AI266" s="19" t="s">
        <v>1500</v>
      </c>
      <c r="AJ266" s="45">
        <v>0</v>
      </c>
      <c r="AK266" s="45">
        <v>0</v>
      </c>
      <c r="AL266" s="19" t="s">
        <v>1501</v>
      </c>
      <c r="AM266" s="46">
        <v>49020</v>
      </c>
      <c r="AN266" s="46">
        <v>32080</v>
      </c>
      <c r="AO266" s="46">
        <v>16940</v>
      </c>
      <c r="AP266" s="45">
        <v>473.6</v>
      </c>
      <c r="AQ266" s="45"/>
      <c r="AR266" s="45" t="str">
        <f>IFERROR(VLOOKUP(AB266,'Pedidos marco'!$A$1:$D$10000,4,0)," ")</f>
        <v xml:space="preserve"> </v>
      </c>
      <c r="AS266" s="45">
        <f t="shared" si="28"/>
        <v>3</v>
      </c>
      <c r="AT266" s="45" t="str">
        <f t="shared" si="29"/>
        <v>03</v>
      </c>
      <c r="AU266" s="47">
        <v>32</v>
      </c>
      <c r="AV266" s="19" t="str">
        <f t="shared" si="30"/>
        <v>04 April</v>
      </c>
      <c r="AW266" s="19">
        <f t="shared" si="31"/>
        <v>0.74</v>
      </c>
      <c r="AX266" s="19">
        <f t="shared" si="32"/>
        <v>14.8</v>
      </c>
      <c r="AY266" s="19" t="e">
        <f>VLOOKUP(AG266,Cías!$A$1:$E$10000,5,0)</f>
        <v>#N/A</v>
      </c>
      <c r="AZ266" s="19" t="str">
        <f t="shared" si="33"/>
        <v>1013862</v>
      </c>
      <c r="BA266" s="19" t="str">
        <f t="shared" si="34"/>
        <v>JACOME MARTINEZ EDGAR BOLIVAR</v>
      </c>
      <c r="BB266" s="19" t="e">
        <f>VLOOKUP(AG266,Cías!$A$1:$E$10000,3,0)</f>
        <v>#N/A</v>
      </c>
      <c r="BC266" s="19"/>
      <c r="BD266" s="19"/>
      <c r="BE266" s="19"/>
      <c r="BF266" s="19"/>
      <c r="BG266" s="19"/>
      <c r="BH266" s="19"/>
      <c r="BI266" s="19"/>
      <c r="BJ266" s="19"/>
    </row>
    <row r="267" spans="1:62" ht="15" x14ac:dyDescent="0.2">
      <c r="A267" s="19" t="s">
        <v>4446</v>
      </c>
      <c r="B267" s="19" t="s">
        <v>1479</v>
      </c>
      <c r="C267" s="43">
        <v>44654</v>
      </c>
      <c r="D267" s="44">
        <v>0.94652777777777997</v>
      </c>
      <c r="E267" s="19" t="s">
        <v>4447</v>
      </c>
      <c r="F267" s="19" t="s">
        <v>1481</v>
      </c>
      <c r="G267" s="19" t="s">
        <v>1481</v>
      </c>
      <c r="H267" s="45">
        <v>0</v>
      </c>
      <c r="I267" s="45">
        <v>0</v>
      </c>
      <c r="J267" s="19" t="s">
        <v>1482</v>
      </c>
      <c r="K267" s="19" t="s">
        <v>4448</v>
      </c>
      <c r="L267" s="19" t="s">
        <v>4449</v>
      </c>
      <c r="M267" s="19" t="s">
        <v>4450</v>
      </c>
      <c r="N267" s="19" t="s">
        <v>4446</v>
      </c>
      <c r="O267" s="19" t="s">
        <v>371</v>
      </c>
      <c r="P267" s="19" t="s">
        <v>372</v>
      </c>
      <c r="Q267" s="46">
        <v>160</v>
      </c>
      <c r="R267" s="19" t="s">
        <v>1544</v>
      </c>
      <c r="S267" s="19" t="s">
        <v>1545</v>
      </c>
      <c r="T267" s="19" t="s">
        <v>74</v>
      </c>
      <c r="U267" s="19" t="s">
        <v>4451</v>
      </c>
      <c r="V267" s="19" t="s">
        <v>4452</v>
      </c>
      <c r="W267" s="19" t="s">
        <v>1548</v>
      </c>
      <c r="X267" s="19" t="s">
        <v>4453</v>
      </c>
      <c r="Y267" s="19" t="s">
        <v>1684</v>
      </c>
      <c r="Z267" s="19" t="s">
        <v>1685</v>
      </c>
      <c r="AA267" s="46">
        <v>198</v>
      </c>
      <c r="AB267" s="19" t="s">
        <v>559</v>
      </c>
      <c r="AC267" s="19" t="s">
        <v>272</v>
      </c>
      <c r="AD267" s="19" t="s">
        <v>4454</v>
      </c>
      <c r="AE267" s="19" t="s">
        <v>1481</v>
      </c>
      <c r="AF267" s="19" t="s">
        <v>1554</v>
      </c>
      <c r="AG267" s="19" t="s">
        <v>4455</v>
      </c>
      <c r="AH267" s="19" t="s">
        <v>1499</v>
      </c>
      <c r="AI267" s="19" t="s">
        <v>1500</v>
      </c>
      <c r="AJ267" s="45">
        <v>0</v>
      </c>
      <c r="AK267" s="45">
        <v>0</v>
      </c>
      <c r="AL267" s="19" t="s">
        <v>1501</v>
      </c>
      <c r="AM267" s="46">
        <v>12351.666999999999</v>
      </c>
      <c r="AN267" s="46">
        <v>8026.6670000000004</v>
      </c>
      <c r="AO267" s="46">
        <v>4325</v>
      </c>
      <c r="AP267" s="45">
        <v>118.4</v>
      </c>
      <c r="AQ267" s="45"/>
      <c r="AR267" s="45" t="str">
        <f>IFERROR(VLOOKUP(AB267,'Pedidos marco'!$A$1:$D$10000,4,0)," ")</f>
        <v xml:space="preserve"> </v>
      </c>
      <c r="AS267" s="45">
        <f t="shared" si="28"/>
        <v>3</v>
      </c>
      <c r="AT267" s="45" t="str">
        <f t="shared" si="29"/>
        <v>03</v>
      </c>
      <c r="AU267" s="47">
        <v>8</v>
      </c>
      <c r="AV267" s="19" t="str">
        <f t="shared" si="30"/>
        <v>04 April</v>
      </c>
      <c r="AW267" s="19">
        <f t="shared" si="31"/>
        <v>0.74</v>
      </c>
      <c r="AX267" s="19">
        <f t="shared" si="32"/>
        <v>14.8</v>
      </c>
      <c r="AY267" s="19" t="e">
        <f>VLOOKUP(AG267,Cías!$A$1:$E$10000,5,0)</f>
        <v>#N/A</v>
      </c>
      <c r="AZ267" s="19" t="str">
        <f t="shared" si="33"/>
        <v>10005834</v>
      </c>
      <c r="BA267" s="19" t="str">
        <f t="shared" si="34"/>
        <v>RUIZ CHECA JOSE JAVIER</v>
      </c>
      <c r="BB267" s="19" t="e">
        <f>VLOOKUP(AG267,Cías!$A$1:$E$10000,3,0)</f>
        <v>#N/A</v>
      </c>
      <c r="BC267" s="19"/>
      <c r="BD267" s="19"/>
      <c r="BE267" s="19"/>
      <c r="BF267" s="19"/>
      <c r="BG267" s="19"/>
      <c r="BH267" s="19"/>
      <c r="BI267" s="19"/>
      <c r="BJ267" s="19"/>
    </row>
    <row r="268" spans="1:62" ht="15" x14ac:dyDescent="0.2">
      <c r="A268" s="19" t="s">
        <v>4446</v>
      </c>
      <c r="B268" s="19" t="s">
        <v>1479</v>
      </c>
      <c r="C268" s="43">
        <v>44654</v>
      </c>
      <c r="D268" s="44">
        <v>0.94652777777777997</v>
      </c>
      <c r="E268" s="19" t="s">
        <v>4456</v>
      </c>
      <c r="F268" s="19" t="s">
        <v>1481</v>
      </c>
      <c r="G268" s="19" t="s">
        <v>1481</v>
      </c>
      <c r="H268" s="45">
        <v>0</v>
      </c>
      <c r="I268" s="45">
        <v>0</v>
      </c>
      <c r="J268" s="19" t="s">
        <v>1482</v>
      </c>
      <c r="K268" s="19" t="s">
        <v>4457</v>
      </c>
      <c r="L268" s="19" t="s">
        <v>4458</v>
      </c>
      <c r="M268" s="19" t="s">
        <v>4459</v>
      </c>
      <c r="N268" s="19" t="s">
        <v>4446</v>
      </c>
      <c r="O268" s="19" t="s">
        <v>367</v>
      </c>
      <c r="P268" s="19" t="s">
        <v>368</v>
      </c>
      <c r="Q268" s="46">
        <v>200</v>
      </c>
      <c r="R268" s="19" t="s">
        <v>1544</v>
      </c>
      <c r="S268" s="19" t="s">
        <v>1545</v>
      </c>
      <c r="T268" s="19" t="s">
        <v>74</v>
      </c>
      <c r="U268" s="19" t="s">
        <v>4451</v>
      </c>
      <c r="V268" s="19" t="s">
        <v>4452</v>
      </c>
      <c r="W268" s="19" t="s">
        <v>1548</v>
      </c>
      <c r="X268" s="19" t="s">
        <v>4453</v>
      </c>
      <c r="Y268" s="19" t="s">
        <v>1684</v>
      </c>
      <c r="Z268" s="19" t="s">
        <v>1685</v>
      </c>
      <c r="AA268" s="46">
        <v>198</v>
      </c>
      <c r="AB268" s="19" t="s">
        <v>559</v>
      </c>
      <c r="AC268" s="19" t="s">
        <v>272</v>
      </c>
      <c r="AD268" s="19" t="s">
        <v>4454</v>
      </c>
      <c r="AE268" s="19" t="s">
        <v>1481</v>
      </c>
      <c r="AF268" s="19" t="s">
        <v>1554</v>
      </c>
      <c r="AG268" s="19" t="s">
        <v>4455</v>
      </c>
      <c r="AH268" s="19" t="s">
        <v>1499</v>
      </c>
      <c r="AI268" s="19" t="s">
        <v>1500</v>
      </c>
      <c r="AJ268" s="45">
        <v>0</v>
      </c>
      <c r="AK268" s="45">
        <v>0</v>
      </c>
      <c r="AL268" s="19" t="s">
        <v>1501</v>
      </c>
      <c r="AM268" s="46">
        <v>14358.333000000001</v>
      </c>
      <c r="AN268" s="46">
        <v>10033.333000000001</v>
      </c>
      <c r="AO268" s="46">
        <v>4325</v>
      </c>
      <c r="AP268" s="45">
        <v>148</v>
      </c>
      <c r="AQ268" s="45"/>
      <c r="AR268" s="45" t="str">
        <f>IFERROR(VLOOKUP(AB268,'Pedidos marco'!$A$1:$D$10000,4,0)," ")</f>
        <v xml:space="preserve"> </v>
      </c>
      <c r="AS268" s="45">
        <f t="shared" si="28"/>
        <v>3</v>
      </c>
      <c r="AT268" s="45" t="str">
        <f t="shared" si="29"/>
        <v>03</v>
      </c>
      <c r="AU268" s="47">
        <v>10</v>
      </c>
      <c r="AV268" s="19" t="str">
        <f t="shared" si="30"/>
        <v>04 April</v>
      </c>
      <c r="AW268" s="19">
        <f t="shared" si="31"/>
        <v>0.74</v>
      </c>
      <c r="AX268" s="19">
        <f t="shared" si="32"/>
        <v>14.8</v>
      </c>
      <c r="AY268" s="19" t="e">
        <f>VLOOKUP(AG268,Cías!$A$1:$E$10000,5,0)</f>
        <v>#N/A</v>
      </c>
      <c r="AZ268" s="19" t="str">
        <f t="shared" si="33"/>
        <v>10005834</v>
      </c>
      <c r="BA268" s="19" t="str">
        <f t="shared" si="34"/>
        <v>RUIZ CHECA JOSE JAVIER</v>
      </c>
      <c r="BB268" s="19" t="e">
        <f>VLOOKUP(AG268,Cías!$A$1:$E$10000,3,0)</f>
        <v>#N/A</v>
      </c>
      <c r="BC268" s="19"/>
      <c r="BD268" s="19"/>
      <c r="BE268" s="19"/>
      <c r="BF268" s="19"/>
      <c r="BG268" s="19"/>
      <c r="BH268" s="19"/>
      <c r="BI268" s="19"/>
      <c r="BJ268" s="19"/>
    </row>
    <row r="269" spans="1:62" ht="15" x14ac:dyDescent="0.2">
      <c r="A269" s="19" t="s">
        <v>4460</v>
      </c>
      <c r="B269" s="19" t="s">
        <v>1479</v>
      </c>
      <c r="C269" s="43">
        <v>44654</v>
      </c>
      <c r="D269" s="44">
        <v>0.94791666666666996</v>
      </c>
      <c r="E269" s="19" t="s">
        <v>4461</v>
      </c>
      <c r="F269" s="19" t="s">
        <v>4462</v>
      </c>
      <c r="G269" s="19" t="s">
        <v>4463</v>
      </c>
      <c r="H269" s="45">
        <v>2498.4</v>
      </c>
      <c r="I269" s="45">
        <v>2801.22</v>
      </c>
      <c r="J269" s="19" t="s">
        <v>1560</v>
      </c>
      <c r="K269" s="19" t="s">
        <v>4464</v>
      </c>
      <c r="L269" s="19" t="s">
        <v>4465</v>
      </c>
      <c r="M269" s="19" t="s">
        <v>4466</v>
      </c>
      <c r="N269" s="19" t="s">
        <v>4460</v>
      </c>
      <c r="O269" s="19" t="s">
        <v>1603</v>
      </c>
      <c r="P269" s="19" t="s">
        <v>1604</v>
      </c>
      <c r="Q269" s="46">
        <v>360</v>
      </c>
      <c r="R269" s="19" t="s">
        <v>1544</v>
      </c>
      <c r="S269" s="19" t="s">
        <v>3320</v>
      </c>
      <c r="T269" s="19" t="s">
        <v>228</v>
      </c>
      <c r="U269" s="19" t="s">
        <v>3321</v>
      </c>
      <c r="V269" s="19" t="s">
        <v>3322</v>
      </c>
      <c r="W269" s="19" t="s">
        <v>2635</v>
      </c>
      <c r="X269" s="19" t="s">
        <v>3323</v>
      </c>
      <c r="Y269" s="19" t="s">
        <v>2637</v>
      </c>
      <c r="Z269" s="19" t="s">
        <v>2638</v>
      </c>
      <c r="AA269" s="46">
        <v>506</v>
      </c>
      <c r="AB269" s="19" t="s">
        <v>538</v>
      </c>
      <c r="AC269" s="19" t="s">
        <v>228</v>
      </c>
      <c r="AD269" s="19" t="s">
        <v>4467</v>
      </c>
      <c r="AE269" s="19" t="s">
        <v>4468</v>
      </c>
      <c r="AF269" s="19" t="s">
        <v>1554</v>
      </c>
      <c r="AG269" s="19" t="s">
        <v>4469</v>
      </c>
      <c r="AH269" s="19" t="s">
        <v>1499</v>
      </c>
      <c r="AI269" s="19" t="s">
        <v>1500</v>
      </c>
      <c r="AJ269" s="45">
        <v>0</v>
      </c>
      <c r="AK269" s="45">
        <v>0</v>
      </c>
      <c r="AL269" s="19" t="s">
        <v>1501</v>
      </c>
      <c r="AM269" s="46">
        <v>27560</v>
      </c>
      <c r="AN269" s="46">
        <v>18000</v>
      </c>
      <c r="AO269" s="46">
        <v>9560</v>
      </c>
      <c r="AP269" s="45">
        <v>543.6</v>
      </c>
      <c r="AQ269" s="45"/>
      <c r="AR269" s="45" t="str">
        <f>IFERROR(VLOOKUP(AB269,'Pedidos marco'!$A$1:$D$10000,4,0)," ")</f>
        <v xml:space="preserve"> </v>
      </c>
      <c r="AS269" s="45">
        <f t="shared" si="28"/>
        <v>3</v>
      </c>
      <c r="AT269" s="45" t="str">
        <f t="shared" si="29"/>
        <v>03</v>
      </c>
      <c r="AU269" s="47">
        <v>18</v>
      </c>
      <c r="AV269" s="19" t="str">
        <f t="shared" si="30"/>
        <v>04 April</v>
      </c>
      <c r="AW269" s="19">
        <f t="shared" si="31"/>
        <v>1.51</v>
      </c>
      <c r="AX269" s="19">
        <f t="shared" si="32"/>
        <v>30.200000000000003</v>
      </c>
      <c r="AY269" s="19" t="e">
        <f>VLOOKUP(AG269,Cías!$A$1:$E$10000,5,0)</f>
        <v>#N/A</v>
      </c>
      <c r="AZ269" s="19" t="str">
        <f t="shared" si="33"/>
        <v>1023011</v>
      </c>
      <c r="BA269" s="19" t="str">
        <f t="shared" si="34"/>
        <v>PALOMEQUE CAIZA LUIS FERNANDO</v>
      </c>
      <c r="BB269" s="19" t="e">
        <f>VLOOKUP(AG269,Cías!$A$1:$E$10000,3,0)</f>
        <v>#N/A</v>
      </c>
      <c r="BC269" s="19"/>
      <c r="BD269" s="19"/>
      <c r="BE269" s="19"/>
      <c r="BF269" s="19"/>
      <c r="BG269" s="19"/>
      <c r="BH269" s="19"/>
      <c r="BI269" s="19"/>
      <c r="BJ269" s="19"/>
    </row>
    <row r="270" spans="1:62" ht="15" x14ac:dyDescent="0.2">
      <c r="A270" s="19" t="s">
        <v>4470</v>
      </c>
      <c r="B270" s="19" t="s">
        <v>1479</v>
      </c>
      <c r="C270" s="43">
        <v>44654</v>
      </c>
      <c r="D270" s="44">
        <v>0.95</v>
      </c>
      <c r="E270" s="19" t="s">
        <v>4471</v>
      </c>
      <c r="F270" s="19" t="s">
        <v>4472</v>
      </c>
      <c r="G270" s="19" t="s">
        <v>4473</v>
      </c>
      <c r="H270" s="45">
        <v>784.8</v>
      </c>
      <c r="I270" s="45">
        <v>879.93</v>
      </c>
      <c r="J270" s="19" t="s">
        <v>1560</v>
      </c>
      <c r="K270" s="19" t="s">
        <v>4474</v>
      </c>
      <c r="L270" s="19" t="s">
        <v>4475</v>
      </c>
      <c r="M270" s="19" t="s">
        <v>4476</v>
      </c>
      <c r="N270" s="19" t="s">
        <v>4470</v>
      </c>
      <c r="O270" s="19" t="s">
        <v>371</v>
      </c>
      <c r="P270" s="19" t="s">
        <v>372</v>
      </c>
      <c r="Q270" s="46">
        <v>120</v>
      </c>
      <c r="R270" s="19" t="s">
        <v>1544</v>
      </c>
      <c r="S270" s="19" t="s">
        <v>2013</v>
      </c>
      <c r="T270" s="19" t="s">
        <v>226</v>
      </c>
      <c r="U270" s="19" t="s">
        <v>2014</v>
      </c>
      <c r="V270" s="19" t="s">
        <v>2015</v>
      </c>
      <c r="W270" s="19" t="s">
        <v>1586</v>
      </c>
      <c r="X270" s="19" t="s">
        <v>2016</v>
      </c>
      <c r="Y270" s="19" t="s">
        <v>1588</v>
      </c>
      <c r="Z270" s="19" t="s">
        <v>1589</v>
      </c>
      <c r="AA270" s="46">
        <v>250</v>
      </c>
      <c r="AB270" s="19" t="s">
        <v>537</v>
      </c>
      <c r="AC270" s="19" t="s">
        <v>226</v>
      </c>
      <c r="AD270" s="19" t="s">
        <v>2017</v>
      </c>
      <c r="AE270" s="19" t="s">
        <v>1481</v>
      </c>
      <c r="AF270" s="19" t="s">
        <v>1592</v>
      </c>
      <c r="AG270" s="19" t="s">
        <v>2018</v>
      </c>
      <c r="AH270" s="19" t="s">
        <v>1499</v>
      </c>
      <c r="AI270" s="19" t="s">
        <v>1500</v>
      </c>
      <c r="AJ270" s="45">
        <v>0</v>
      </c>
      <c r="AK270" s="45">
        <v>0</v>
      </c>
      <c r="AL270" s="19" t="s">
        <v>1501</v>
      </c>
      <c r="AM270" s="46">
        <v>15246.364</v>
      </c>
      <c r="AN270" s="46">
        <v>6016.3639999999996</v>
      </c>
      <c r="AO270" s="46">
        <v>9230</v>
      </c>
      <c r="AP270" s="45">
        <v>108</v>
      </c>
      <c r="AQ270" s="45"/>
      <c r="AR270" s="45" t="str">
        <f>IFERROR(VLOOKUP(AB270,'Pedidos marco'!$A$1:$D$10000,4,0)," ")</f>
        <v xml:space="preserve"> </v>
      </c>
      <c r="AS270" s="45">
        <f t="shared" si="28"/>
        <v>3</v>
      </c>
      <c r="AT270" s="45" t="str">
        <f t="shared" si="29"/>
        <v>03</v>
      </c>
      <c r="AU270" s="47">
        <v>6</v>
      </c>
      <c r="AV270" s="19" t="str">
        <f t="shared" si="30"/>
        <v>04 April</v>
      </c>
      <c r="AW270" s="19">
        <f t="shared" si="31"/>
        <v>0.9</v>
      </c>
      <c r="AX270" s="19">
        <f t="shared" si="32"/>
        <v>18</v>
      </c>
      <c r="AY270" s="19" t="e">
        <f>VLOOKUP(AG270,Cías!$A$1:$E$10000,5,0)</f>
        <v>#N/A</v>
      </c>
      <c r="AZ270" s="19" t="str">
        <f t="shared" si="33"/>
        <v>1017512</v>
      </c>
      <c r="BA270" s="19" t="str">
        <f t="shared" si="34"/>
        <v>PACHECO SALAZAR WILSON FABIAN</v>
      </c>
      <c r="BB270" s="19" t="e">
        <f>VLOOKUP(AG270,Cías!$A$1:$E$10000,3,0)</f>
        <v>#N/A</v>
      </c>
      <c r="BC270" s="19"/>
      <c r="BD270" s="19"/>
      <c r="BE270" s="19"/>
      <c r="BF270" s="19"/>
      <c r="BG270" s="19"/>
      <c r="BH270" s="19"/>
      <c r="BI270" s="19"/>
      <c r="BJ270" s="19"/>
    </row>
    <row r="271" spans="1:62" ht="15" x14ac:dyDescent="0.2">
      <c r="A271" s="19" t="s">
        <v>4470</v>
      </c>
      <c r="B271" s="19" t="s">
        <v>1479</v>
      </c>
      <c r="C271" s="43">
        <v>44654</v>
      </c>
      <c r="D271" s="44">
        <v>0.95</v>
      </c>
      <c r="E271" s="19" t="s">
        <v>4477</v>
      </c>
      <c r="F271" s="19" t="s">
        <v>4478</v>
      </c>
      <c r="G271" s="19" t="s">
        <v>4479</v>
      </c>
      <c r="H271" s="45">
        <v>3510</v>
      </c>
      <c r="I271" s="45">
        <v>3935.43</v>
      </c>
      <c r="J271" s="19" t="s">
        <v>1560</v>
      </c>
      <c r="K271" s="19" t="s">
        <v>4474</v>
      </c>
      <c r="L271" s="19" t="s">
        <v>4480</v>
      </c>
      <c r="M271" s="19" t="s">
        <v>4481</v>
      </c>
      <c r="N271" s="19" t="s">
        <v>4470</v>
      </c>
      <c r="O271" s="19" t="s">
        <v>367</v>
      </c>
      <c r="P271" s="19" t="s">
        <v>368</v>
      </c>
      <c r="Q271" s="46">
        <v>540</v>
      </c>
      <c r="R271" s="19" t="s">
        <v>1544</v>
      </c>
      <c r="S271" s="19" t="s">
        <v>2013</v>
      </c>
      <c r="T271" s="19" t="s">
        <v>226</v>
      </c>
      <c r="U271" s="19" t="s">
        <v>2014</v>
      </c>
      <c r="V271" s="19" t="s">
        <v>2015</v>
      </c>
      <c r="W271" s="19" t="s">
        <v>1586</v>
      </c>
      <c r="X271" s="19" t="s">
        <v>2016</v>
      </c>
      <c r="Y271" s="19" t="s">
        <v>1588</v>
      </c>
      <c r="Z271" s="19" t="s">
        <v>1589</v>
      </c>
      <c r="AA271" s="46">
        <v>250</v>
      </c>
      <c r="AB271" s="19" t="s">
        <v>537</v>
      </c>
      <c r="AC271" s="19" t="s">
        <v>226</v>
      </c>
      <c r="AD271" s="19" t="s">
        <v>2017</v>
      </c>
      <c r="AE271" s="19" t="s">
        <v>1481</v>
      </c>
      <c r="AF271" s="19" t="s">
        <v>1592</v>
      </c>
      <c r="AG271" s="19" t="s">
        <v>2018</v>
      </c>
      <c r="AH271" s="19" t="s">
        <v>1499</v>
      </c>
      <c r="AI271" s="19" t="s">
        <v>1500</v>
      </c>
      <c r="AJ271" s="45">
        <v>0</v>
      </c>
      <c r="AK271" s="45">
        <v>0</v>
      </c>
      <c r="AL271" s="19" t="s">
        <v>1501</v>
      </c>
      <c r="AM271" s="46">
        <v>36303.635999999999</v>
      </c>
      <c r="AN271" s="46">
        <v>27073.635999999999</v>
      </c>
      <c r="AO271" s="46">
        <v>9230</v>
      </c>
      <c r="AP271" s="45">
        <v>486</v>
      </c>
      <c r="AQ271" s="45"/>
      <c r="AR271" s="45" t="str">
        <f>IFERROR(VLOOKUP(AB271,'Pedidos marco'!$A$1:$D$10000,4,0)," ")</f>
        <v xml:space="preserve"> </v>
      </c>
      <c r="AS271" s="45">
        <f t="shared" si="28"/>
        <v>3</v>
      </c>
      <c r="AT271" s="45" t="str">
        <f t="shared" si="29"/>
        <v>03</v>
      </c>
      <c r="AU271" s="47">
        <v>27</v>
      </c>
      <c r="AV271" s="19" t="str">
        <f t="shared" si="30"/>
        <v>04 April</v>
      </c>
      <c r="AW271" s="19">
        <f t="shared" si="31"/>
        <v>0.9</v>
      </c>
      <c r="AX271" s="19">
        <f t="shared" si="32"/>
        <v>18</v>
      </c>
      <c r="AY271" s="19" t="e">
        <f>VLOOKUP(AG271,Cías!$A$1:$E$10000,5,0)</f>
        <v>#N/A</v>
      </c>
      <c r="AZ271" s="19" t="str">
        <f t="shared" si="33"/>
        <v>1017512</v>
      </c>
      <c r="BA271" s="19" t="str">
        <f t="shared" si="34"/>
        <v>PACHECO SALAZAR WILSON FABIAN</v>
      </c>
      <c r="BB271" s="19" t="e">
        <f>VLOOKUP(AG271,Cías!$A$1:$E$10000,3,0)</f>
        <v>#N/A</v>
      </c>
      <c r="BC271" s="19"/>
      <c r="BD271" s="19"/>
      <c r="BE271" s="19"/>
      <c r="BF271" s="19"/>
      <c r="BG271" s="19"/>
      <c r="BH271" s="19"/>
      <c r="BI271" s="19"/>
      <c r="BJ271" s="19"/>
    </row>
    <row r="272" spans="1:62" ht="15" x14ac:dyDescent="0.2">
      <c r="A272" s="19" t="s">
        <v>4482</v>
      </c>
      <c r="B272" s="19" t="s">
        <v>1479</v>
      </c>
      <c r="C272" s="43">
        <v>44654</v>
      </c>
      <c r="D272" s="44">
        <v>0.95138888888888995</v>
      </c>
      <c r="E272" s="19" t="s">
        <v>4483</v>
      </c>
      <c r="F272" s="19" t="s">
        <v>4484</v>
      </c>
      <c r="G272" s="19" t="s">
        <v>4485</v>
      </c>
      <c r="H272" s="45">
        <v>2287.17</v>
      </c>
      <c r="I272" s="45">
        <v>2564.39</v>
      </c>
      <c r="J272" s="19" t="s">
        <v>1560</v>
      </c>
      <c r="K272" s="19" t="s">
        <v>4486</v>
      </c>
      <c r="L272" s="19" t="s">
        <v>4487</v>
      </c>
      <c r="M272" s="19" t="s">
        <v>4488</v>
      </c>
      <c r="N272" s="19" t="s">
        <v>4482</v>
      </c>
      <c r="O272" s="19" t="s">
        <v>367</v>
      </c>
      <c r="P272" s="19" t="s">
        <v>368</v>
      </c>
      <c r="Q272" s="46">
        <v>360</v>
      </c>
      <c r="R272" s="19" t="s">
        <v>1544</v>
      </c>
      <c r="S272" s="19" t="s">
        <v>1754</v>
      </c>
      <c r="T272" s="19" t="s">
        <v>104</v>
      </c>
      <c r="U272" s="19" t="s">
        <v>3011</v>
      </c>
      <c r="V272" s="19" t="s">
        <v>3012</v>
      </c>
      <c r="W272" s="19" t="s">
        <v>1548</v>
      </c>
      <c r="X272" s="19" t="s">
        <v>3013</v>
      </c>
      <c r="Y272" s="19" t="s">
        <v>1684</v>
      </c>
      <c r="Z272" s="19" t="s">
        <v>1685</v>
      </c>
      <c r="AA272" s="46">
        <v>198</v>
      </c>
      <c r="AB272" s="19" t="s">
        <v>480</v>
      </c>
      <c r="AC272" s="19" t="s">
        <v>110</v>
      </c>
      <c r="AD272" s="19" t="s">
        <v>3164</v>
      </c>
      <c r="AE272" s="19" t="s">
        <v>1481</v>
      </c>
      <c r="AF272" s="19" t="s">
        <v>1554</v>
      </c>
      <c r="AG272" s="19" t="s">
        <v>3165</v>
      </c>
      <c r="AH272" s="19" t="s">
        <v>1499</v>
      </c>
      <c r="AI272" s="19" t="s">
        <v>1500</v>
      </c>
      <c r="AJ272" s="45">
        <v>0</v>
      </c>
      <c r="AK272" s="45">
        <v>0</v>
      </c>
      <c r="AL272" s="19" t="s">
        <v>1501</v>
      </c>
      <c r="AM272" s="46">
        <v>27300</v>
      </c>
      <c r="AN272" s="46">
        <v>18020</v>
      </c>
      <c r="AO272" s="46">
        <v>9280</v>
      </c>
      <c r="AP272" s="45">
        <v>266.39999999999998</v>
      </c>
      <c r="AQ272" s="45"/>
      <c r="AR272" s="45" t="str">
        <f>IFERROR(VLOOKUP(AB272,'Pedidos marco'!$A$1:$D$10000,4,0)," ")</f>
        <v xml:space="preserve"> </v>
      </c>
      <c r="AS272" s="45">
        <f t="shared" si="28"/>
        <v>3</v>
      </c>
      <c r="AT272" s="45" t="str">
        <f t="shared" si="29"/>
        <v>03</v>
      </c>
      <c r="AU272" s="47">
        <v>18</v>
      </c>
      <c r="AV272" s="19" t="str">
        <f t="shared" si="30"/>
        <v>04 April</v>
      </c>
      <c r="AW272" s="19">
        <f t="shared" si="31"/>
        <v>0.74</v>
      </c>
      <c r="AX272" s="19">
        <f t="shared" si="32"/>
        <v>14.799999999999999</v>
      </c>
      <c r="AY272" s="19" t="e">
        <f>VLOOKUP(AG272,Cías!$A$1:$E$10000,5,0)</f>
        <v>#N/A</v>
      </c>
      <c r="AZ272" s="19" t="str">
        <f t="shared" si="33"/>
        <v>1022361</v>
      </c>
      <c r="BA272" s="19" t="str">
        <f t="shared" si="34"/>
        <v>ESCOBAR VILLARREAL JORGE FRANCISCO</v>
      </c>
      <c r="BB272" s="19" t="e">
        <f>VLOOKUP(AG272,Cías!$A$1:$E$10000,3,0)</f>
        <v>#N/A</v>
      </c>
      <c r="BC272" s="19"/>
      <c r="BD272" s="19"/>
      <c r="BE272" s="19"/>
      <c r="BF272" s="19"/>
      <c r="BG272" s="19"/>
      <c r="BH272" s="19"/>
      <c r="BI272" s="19"/>
      <c r="BJ272" s="19"/>
    </row>
    <row r="273" spans="1:62" ht="15" x14ac:dyDescent="0.2">
      <c r="A273" s="19" t="s">
        <v>4489</v>
      </c>
      <c r="B273" s="19" t="s">
        <v>1479</v>
      </c>
      <c r="C273" s="43">
        <v>44654</v>
      </c>
      <c r="D273" s="44">
        <v>0.95416666666667005</v>
      </c>
      <c r="E273" s="19" t="s">
        <v>4490</v>
      </c>
      <c r="F273" s="19" t="s">
        <v>1481</v>
      </c>
      <c r="G273" s="19" t="s">
        <v>1481</v>
      </c>
      <c r="H273" s="45">
        <v>0</v>
      </c>
      <c r="I273" s="45">
        <v>0</v>
      </c>
      <c r="J273" s="19" t="s">
        <v>1482</v>
      </c>
      <c r="K273" s="19" t="s">
        <v>4491</v>
      </c>
      <c r="L273" s="19" t="s">
        <v>4492</v>
      </c>
      <c r="M273" s="19" t="s">
        <v>4493</v>
      </c>
      <c r="N273" s="19" t="s">
        <v>4489</v>
      </c>
      <c r="O273" s="19" t="s">
        <v>371</v>
      </c>
      <c r="P273" s="19" t="s">
        <v>372</v>
      </c>
      <c r="Q273" s="46">
        <v>360</v>
      </c>
      <c r="R273" s="19" t="s">
        <v>1544</v>
      </c>
      <c r="S273" s="19" t="s">
        <v>1545</v>
      </c>
      <c r="T273" s="19" t="s">
        <v>74</v>
      </c>
      <c r="U273" s="19" t="s">
        <v>1546</v>
      </c>
      <c r="V273" s="19" t="s">
        <v>1547</v>
      </c>
      <c r="W273" s="19" t="s">
        <v>1548</v>
      </c>
      <c r="X273" s="19" t="s">
        <v>1549</v>
      </c>
      <c r="Y273" s="19" t="s">
        <v>1550</v>
      </c>
      <c r="Z273" s="19" t="s">
        <v>1551</v>
      </c>
      <c r="AA273" s="46">
        <v>178</v>
      </c>
      <c r="AB273" s="19" t="s">
        <v>573</v>
      </c>
      <c r="AC273" s="19" t="s">
        <v>299</v>
      </c>
      <c r="AD273" s="19" t="s">
        <v>1982</v>
      </c>
      <c r="AE273" s="19" t="s">
        <v>1983</v>
      </c>
      <c r="AF273" s="19" t="s">
        <v>1554</v>
      </c>
      <c r="AG273" s="19" t="s">
        <v>1984</v>
      </c>
      <c r="AH273" s="19" t="s">
        <v>1499</v>
      </c>
      <c r="AI273" s="19" t="s">
        <v>1500</v>
      </c>
      <c r="AJ273" s="45">
        <v>0</v>
      </c>
      <c r="AK273" s="45">
        <v>0</v>
      </c>
      <c r="AL273" s="19" t="s">
        <v>1501</v>
      </c>
      <c r="AM273" s="46">
        <v>26970</v>
      </c>
      <c r="AN273" s="46">
        <v>18040</v>
      </c>
      <c r="AO273" s="46">
        <v>8930</v>
      </c>
      <c r="AP273" s="45">
        <v>248.4</v>
      </c>
      <c r="AQ273" s="45"/>
      <c r="AR273" s="45" t="str">
        <f>IFERROR(VLOOKUP(AB273,'Pedidos marco'!$A$1:$D$10000,4,0)," ")</f>
        <v xml:space="preserve"> </v>
      </c>
      <c r="AS273" s="45">
        <f t="shared" si="28"/>
        <v>3</v>
      </c>
      <c r="AT273" s="45" t="str">
        <f t="shared" si="29"/>
        <v>03</v>
      </c>
      <c r="AU273" s="47">
        <v>18</v>
      </c>
      <c r="AV273" s="19" t="str">
        <f t="shared" si="30"/>
        <v>04 April</v>
      </c>
      <c r="AW273" s="19">
        <f t="shared" si="31"/>
        <v>0.69000000000000006</v>
      </c>
      <c r="AX273" s="19">
        <f t="shared" si="32"/>
        <v>13.8</v>
      </c>
      <c r="AY273" s="19" t="e">
        <f>VLOOKUP(AG273,Cías!$A$1:$E$10000,5,0)</f>
        <v>#N/A</v>
      </c>
      <c r="AZ273" s="19" t="str">
        <f t="shared" si="33"/>
        <v>1021912</v>
      </c>
      <c r="BA273" s="19" t="str">
        <f t="shared" si="34"/>
        <v>TAPIA MEJIA GEOVANNY FRANCISCO</v>
      </c>
      <c r="BB273" s="19" t="e">
        <f>VLOOKUP(AG273,Cías!$A$1:$E$10000,3,0)</f>
        <v>#N/A</v>
      </c>
      <c r="BC273" s="19"/>
      <c r="BD273" s="19"/>
      <c r="BE273" s="19"/>
      <c r="BF273" s="19"/>
      <c r="BG273" s="19"/>
      <c r="BH273" s="19"/>
      <c r="BI273" s="19"/>
      <c r="BJ273" s="19"/>
    </row>
    <row r="274" spans="1:62" ht="15" x14ac:dyDescent="0.2">
      <c r="A274" s="19" t="s">
        <v>4494</v>
      </c>
      <c r="B274" s="19" t="s">
        <v>1479</v>
      </c>
      <c r="C274" s="43">
        <v>44654</v>
      </c>
      <c r="D274" s="44">
        <v>0.95694444444444005</v>
      </c>
      <c r="E274" s="19" t="s">
        <v>4495</v>
      </c>
      <c r="F274" s="19" t="s">
        <v>4496</v>
      </c>
      <c r="G274" s="19" t="s">
        <v>4497</v>
      </c>
      <c r="H274" s="45">
        <v>2990.4</v>
      </c>
      <c r="I274" s="45">
        <v>3352.86</v>
      </c>
      <c r="J274" s="19" t="s">
        <v>1560</v>
      </c>
      <c r="K274" s="19" t="s">
        <v>4498</v>
      </c>
      <c r="L274" s="19" t="s">
        <v>4499</v>
      </c>
      <c r="M274" s="19" t="s">
        <v>4500</v>
      </c>
      <c r="N274" s="19" t="s">
        <v>4494</v>
      </c>
      <c r="O274" s="19" t="s">
        <v>1641</v>
      </c>
      <c r="P274" s="19" t="s">
        <v>1642</v>
      </c>
      <c r="Q274" s="46">
        <v>480</v>
      </c>
      <c r="R274" s="19" t="s">
        <v>1544</v>
      </c>
      <c r="S274" s="19" t="s">
        <v>1736</v>
      </c>
      <c r="T274" s="19" t="s">
        <v>1737</v>
      </c>
      <c r="U274" s="19" t="s">
        <v>4501</v>
      </c>
      <c r="V274" s="19" t="s">
        <v>4502</v>
      </c>
      <c r="W274" s="19" t="s">
        <v>4503</v>
      </c>
      <c r="X274" s="19" t="s">
        <v>4504</v>
      </c>
      <c r="Y274" s="19" t="s">
        <v>4505</v>
      </c>
      <c r="Z274" s="19" t="s">
        <v>4506</v>
      </c>
      <c r="AA274" s="46">
        <v>439</v>
      </c>
      <c r="AB274" s="19" t="s">
        <v>522</v>
      </c>
      <c r="AC274" s="19" t="s">
        <v>196</v>
      </c>
      <c r="AD274" s="19" t="s">
        <v>3714</v>
      </c>
      <c r="AE274" s="19" t="s">
        <v>3715</v>
      </c>
      <c r="AF274" s="19" t="s">
        <v>1719</v>
      </c>
      <c r="AG274" s="19" t="s">
        <v>3716</v>
      </c>
      <c r="AH274" s="19" t="s">
        <v>1499</v>
      </c>
      <c r="AI274" s="19" t="s">
        <v>1500</v>
      </c>
      <c r="AJ274" s="45">
        <v>0</v>
      </c>
      <c r="AK274" s="45">
        <v>0</v>
      </c>
      <c r="AL274" s="19" t="s">
        <v>1501</v>
      </c>
      <c r="AM274" s="46">
        <v>39470</v>
      </c>
      <c r="AN274" s="46">
        <v>24040</v>
      </c>
      <c r="AO274" s="46">
        <v>15430</v>
      </c>
      <c r="AP274" s="45">
        <v>542.4</v>
      </c>
      <c r="AQ274" s="45"/>
      <c r="AR274" s="45" t="str">
        <f>IFERROR(VLOOKUP(AB274,'Pedidos marco'!$A$1:$D$10000,4,0)," ")</f>
        <v xml:space="preserve"> </v>
      </c>
      <c r="AS274" s="45">
        <f t="shared" si="28"/>
        <v>3</v>
      </c>
      <c r="AT274" s="45" t="str">
        <f t="shared" si="29"/>
        <v>03</v>
      </c>
      <c r="AU274" s="47">
        <v>24</v>
      </c>
      <c r="AV274" s="19" t="str">
        <f t="shared" si="30"/>
        <v>04 April</v>
      </c>
      <c r="AW274" s="19">
        <f t="shared" si="31"/>
        <v>1.1299999999999999</v>
      </c>
      <c r="AX274" s="19">
        <f t="shared" si="32"/>
        <v>22.599999999999998</v>
      </c>
      <c r="AY274" s="19" t="e">
        <f>VLOOKUP(AG274,Cías!$A$1:$E$10000,5,0)</f>
        <v>#N/A</v>
      </c>
      <c r="AZ274" s="19" t="str">
        <f t="shared" si="33"/>
        <v>1013493</v>
      </c>
      <c r="BA274" s="19" t="str">
        <f t="shared" si="34"/>
        <v>MEDIAVILLA PERUGACHI LUIS ALFONSO</v>
      </c>
      <c r="BB274" s="19" t="e">
        <f>VLOOKUP(AG274,Cías!$A$1:$E$10000,3,0)</f>
        <v>#N/A</v>
      </c>
      <c r="BC274" s="19"/>
      <c r="BD274" s="19"/>
      <c r="BE274" s="19"/>
      <c r="BF274" s="19"/>
      <c r="BG274" s="19"/>
      <c r="BH274" s="19"/>
      <c r="BI274" s="19"/>
      <c r="BJ274" s="19"/>
    </row>
    <row r="275" spans="1:62" ht="15" x14ac:dyDescent="0.2">
      <c r="A275" s="19" t="s">
        <v>4507</v>
      </c>
      <c r="B275" s="19" t="s">
        <v>1479</v>
      </c>
      <c r="C275" s="43">
        <v>44654</v>
      </c>
      <c r="D275" s="44">
        <v>0.95833333333333004</v>
      </c>
      <c r="E275" s="19" t="s">
        <v>4508</v>
      </c>
      <c r="F275" s="19" t="s">
        <v>4509</v>
      </c>
      <c r="G275" s="19" t="s">
        <v>4510</v>
      </c>
      <c r="H275" s="45">
        <v>3246.88</v>
      </c>
      <c r="I275" s="45">
        <v>3640.43</v>
      </c>
      <c r="J275" s="19" t="s">
        <v>1560</v>
      </c>
      <c r="K275" s="19" t="s">
        <v>3511</v>
      </c>
      <c r="L275" s="19" t="s">
        <v>4511</v>
      </c>
      <c r="M275" s="19" t="s">
        <v>4512</v>
      </c>
      <c r="N275" s="19" t="s">
        <v>4507</v>
      </c>
      <c r="O275" s="19" t="s">
        <v>1823</v>
      </c>
      <c r="P275" s="19" t="s">
        <v>1824</v>
      </c>
      <c r="Q275" s="46">
        <v>32</v>
      </c>
      <c r="R275" s="19" t="s">
        <v>1488</v>
      </c>
      <c r="S275" s="19" t="s">
        <v>3514</v>
      </c>
      <c r="T275" s="19" t="s">
        <v>3515</v>
      </c>
      <c r="U275" s="19" t="s">
        <v>3516</v>
      </c>
      <c r="V275" s="19" t="s">
        <v>3517</v>
      </c>
      <c r="W275" s="19" t="s">
        <v>1962</v>
      </c>
      <c r="X275" s="19" t="s">
        <v>3518</v>
      </c>
      <c r="Y275" s="19" t="s">
        <v>1964</v>
      </c>
      <c r="Z275" s="19" t="s">
        <v>1965</v>
      </c>
      <c r="AA275" s="46">
        <v>210</v>
      </c>
      <c r="AB275" s="19" t="s">
        <v>3519</v>
      </c>
      <c r="AC275" s="19" t="s">
        <v>3515</v>
      </c>
      <c r="AD275" s="19" t="s">
        <v>3520</v>
      </c>
      <c r="AE275" s="19" t="s">
        <v>3521</v>
      </c>
      <c r="AF275" s="19" t="s">
        <v>1497</v>
      </c>
      <c r="AG275" s="19" t="s">
        <v>3522</v>
      </c>
      <c r="AH275" s="19" t="s">
        <v>1499</v>
      </c>
      <c r="AI275" s="19" t="s">
        <v>1500</v>
      </c>
      <c r="AJ275" s="45">
        <v>0</v>
      </c>
      <c r="AK275" s="45">
        <v>0</v>
      </c>
      <c r="AL275" s="19" t="s">
        <v>1517</v>
      </c>
      <c r="AM275" s="46">
        <v>50620</v>
      </c>
      <c r="AN275" s="46">
        <v>32000</v>
      </c>
      <c r="AO275" s="46">
        <v>18620</v>
      </c>
      <c r="AP275" s="45">
        <v>0</v>
      </c>
      <c r="AQ275" s="45"/>
      <c r="AR275" s="45" t="str">
        <f>IFERROR(VLOOKUP(AB275,'Pedidos marco'!$A$1:$D$10000,4,0)," ")</f>
        <v xml:space="preserve"> </v>
      </c>
      <c r="AS275" s="45">
        <f t="shared" si="28"/>
        <v>3</v>
      </c>
      <c r="AT275" s="45" t="str">
        <f t="shared" si="29"/>
        <v>03</v>
      </c>
      <c r="AU275" s="47">
        <v>32</v>
      </c>
      <c r="AV275" s="19" t="str">
        <f t="shared" si="30"/>
        <v>04 April</v>
      </c>
      <c r="AW275" s="19">
        <f t="shared" si="31"/>
        <v>0</v>
      </c>
      <c r="AX275" s="19">
        <f t="shared" si="32"/>
        <v>0</v>
      </c>
      <c r="AY275" s="19" t="e">
        <f>VLOOKUP(AG275,Cías!$A$1:$E$10000,5,0)</f>
        <v>#N/A</v>
      </c>
      <c r="AZ275" s="19" t="str">
        <f t="shared" si="33"/>
        <v>1014416</v>
      </c>
      <c r="BA275" s="19" t="str">
        <f t="shared" si="34"/>
        <v>VALENZUELA DIAZ PATRICIO XAVIER</v>
      </c>
      <c r="BB275" s="19" t="e">
        <f>VLOOKUP(AG275,Cías!$A$1:$E$10000,3,0)</f>
        <v>#N/A</v>
      </c>
      <c r="BC275" s="19"/>
      <c r="BD275" s="19"/>
      <c r="BE275" s="19"/>
      <c r="BF275" s="19"/>
      <c r="BG275" s="19"/>
      <c r="BH275" s="19"/>
      <c r="BI275" s="19"/>
      <c r="BJ275" s="19"/>
    </row>
    <row r="276" spans="1:62" ht="15" x14ac:dyDescent="0.2">
      <c r="A276" s="19" t="s">
        <v>4513</v>
      </c>
      <c r="B276" s="19" t="s">
        <v>1479</v>
      </c>
      <c r="C276" s="43">
        <v>44654</v>
      </c>
      <c r="D276" s="44">
        <v>0.96111111111111003</v>
      </c>
      <c r="E276" s="19" t="s">
        <v>4514</v>
      </c>
      <c r="F276" s="19" t="s">
        <v>4515</v>
      </c>
      <c r="G276" s="19" t="s">
        <v>4516</v>
      </c>
      <c r="H276" s="45">
        <v>2354.4</v>
      </c>
      <c r="I276" s="45">
        <v>2639.77</v>
      </c>
      <c r="J276" s="19" t="s">
        <v>1560</v>
      </c>
      <c r="K276" s="19" t="s">
        <v>4517</v>
      </c>
      <c r="L276" s="19" t="s">
        <v>4518</v>
      </c>
      <c r="M276" s="19" t="s">
        <v>4519</v>
      </c>
      <c r="N276" s="19" t="s">
        <v>4513</v>
      </c>
      <c r="O276" s="19" t="s">
        <v>371</v>
      </c>
      <c r="P276" s="19" t="s">
        <v>372</v>
      </c>
      <c r="Q276" s="46">
        <v>360</v>
      </c>
      <c r="R276" s="19" t="s">
        <v>1544</v>
      </c>
      <c r="S276" s="19" t="s">
        <v>4033</v>
      </c>
      <c r="T276" s="19" t="s">
        <v>1624</v>
      </c>
      <c r="U276" s="19" t="s">
        <v>4520</v>
      </c>
      <c r="V276" s="19" t="s">
        <v>4521</v>
      </c>
      <c r="W276" s="19" t="s">
        <v>1548</v>
      </c>
      <c r="X276" s="19" t="s">
        <v>4522</v>
      </c>
      <c r="Y276" s="19" t="s">
        <v>1684</v>
      </c>
      <c r="Z276" s="19" t="s">
        <v>1685</v>
      </c>
      <c r="AA276" s="46">
        <v>198</v>
      </c>
      <c r="AB276" s="19" t="s">
        <v>479</v>
      </c>
      <c r="AC276" s="19" t="s">
        <v>108</v>
      </c>
      <c r="AD276" s="19" t="s">
        <v>1948</v>
      </c>
      <c r="AE276" s="19" t="s">
        <v>1949</v>
      </c>
      <c r="AF276" s="19" t="s">
        <v>1554</v>
      </c>
      <c r="AG276" s="19" t="s">
        <v>1950</v>
      </c>
      <c r="AH276" s="19" t="s">
        <v>1499</v>
      </c>
      <c r="AI276" s="19" t="s">
        <v>1500</v>
      </c>
      <c r="AJ276" s="45">
        <v>0</v>
      </c>
      <c r="AK276" s="45">
        <v>0</v>
      </c>
      <c r="AL276" s="19" t="s">
        <v>1501</v>
      </c>
      <c r="AM276" s="46">
        <v>27050</v>
      </c>
      <c r="AN276" s="46">
        <v>18070</v>
      </c>
      <c r="AO276" s="46">
        <v>8980</v>
      </c>
      <c r="AP276" s="45">
        <v>266.39999999999998</v>
      </c>
      <c r="AQ276" s="45"/>
      <c r="AR276" s="45" t="str">
        <f>IFERROR(VLOOKUP(AB276,'Pedidos marco'!$A$1:$D$10000,4,0)," ")</f>
        <v xml:space="preserve"> </v>
      </c>
      <c r="AS276" s="45">
        <f t="shared" si="28"/>
        <v>3</v>
      </c>
      <c r="AT276" s="45" t="str">
        <f t="shared" si="29"/>
        <v>03</v>
      </c>
      <c r="AU276" s="47">
        <v>18</v>
      </c>
      <c r="AV276" s="19" t="str">
        <f t="shared" si="30"/>
        <v>04 April</v>
      </c>
      <c r="AW276" s="19">
        <f t="shared" si="31"/>
        <v>0.74</v>
      </c>
      <c r="AX276" s="19">
        <f t="shared" si="32"/>
        <v>14.799999999999999</v>
      </c>
      <c r="AY276" s="19" t="e">
        <f>VLOOKUP(AG276,Cías!$A$1:$E$10000,5,0)</f>
        <v>#N/A</v>
      </c>
      <c r="AZ276" s="19" t="str">
        <f t="shared" si="33"/>
        <v>1022019</v>
      </c>
      <c r="BA276" s="19" t="str">
        <f t="shared" si="34"/>
        <v>ENRIQUEZ LARA ORLANDO DANILO</v>
      </c>
      <c r="BB276" s="19" t="e">
        <f>VLOOKUP(AG276,Cías!$A$1:$E$10000,3,0)</f>
        <v>#N/A</v>
      </c>
      <c r="BC276" s="19"/>
      <c r="BD276" s="19"/>
      <c r="BE276" s="19"/>
      <c r="BF276" s="19"/>
      <c r="BG276" s="19"/>
      <c r="BH276" s="19"/>
      <c r="BI276" s="19"/>
      <c r="BJ276" s="19"/>
    </row>
    <row r="277" spans="1:62" ht="15" x14ac:dyDescent="0.2">
      <c r="A277" s="19" t="s">
        <v>4523</v>
      </c>
      <c r="B277" s="19" t="s">
        <v>1479</v>
      </c>
      <c r="C277" s="43">
        <v>44654</v>
      </c>
      <c r="D277" s="44">
        <v>0.96388888888889002</v>
      </c>
      <c r="E277" s="19" t="s">
        <v>4524</v>
      </c>
      <c r="F277" s="19" t="s">
        <v>4525</v>
      </c>
      <c r="G277" s="19" t="s">
        <v>4526</v>
      </c>
      <c r="H277" s="45">
        <v>2301.35</v>
      </c>
      <c r="I277" s="45">
        <v>2580.29</v>
      </c>
      <c r="J277" s="19" t="s">
        <v>1560</v>
      </c>
      <c r="K277" s="19" t="s">
        <v>4527</v>
      </c>
      <c r="L277" s="19" t="s">
        <v>4528</v>
      </c>
      <c r="M277" s="19" t="s">
        <v>4529</v>
      </c>
      <c r="N277" s="19" t="s">
        <v>4523</v>
      </c>
      <c r="O277" s="19" t="s">
        <v>371</v>
      </c>
      <c r="P277" s="19" t="s">
        <v>372</v>
      </c>
      <c r="Q277" s="46">
        <v>360</v>
      </c>
      <c r="R277" s="19" t="s">
        <v>1544</v>
      </c>
      <c r="S277" s="19" t="s">
        <v>1754</v>
      </c>
      <c r="T277" s="19" t="s">
        <v>104</v>
      </c>
      <c r="U277" s="19" t="s">
        <v>3530</v>
      </c>
      <c r="V277" s="19" t="s">
        <v>3531</v>
      </c>
      <c r="W277" s="19" t="s">
        <v>1548</v>
      </c>
      <c r="X277" s="19" t="s">
        <v>3532</v>
      </c>
      <c r="Y277" s="19" t="s">
        <v>1684</v>
      </c>
      <c r="Z277" s="19" t="s">
        <v>1685</v>
      </c>
      <c r="AA277" s="46">
        <v>198</v>
      </c>
      <c r="AB277" s="19" t="s">
        <v>456</v>
      </c>
      <c r="AC277" s="19" t="s">
        <v>60</v>
      </c>
      <c r="AD277" s="19" t="s">
        <v>3058</v>
      </c>
      <c r="AE277" s="19" t="s">
        <v>1481</v>
      </c>
      <c r="AF277" s="19" t="s">
        <v>1554</v>
      </c>
      <c r="AG277" s="19" t="s">
        <v>3059</v>
      </c>
      <c r="AH277" s="19" t="s">
        <v>1499</v>
      </c>
      <c r="AI277" s="19" t="s">
        <v>1500</v>
      </c>
      <c r="AJ277" s="45">
        <v>0</v>
      </c>
      <c r="AK277" s="45">
        <v>0</v>
      </c>
      <c r="AL277" s="19" t="s">
        <v>1501</v>
      </c>
      <c r="AM277" s="46">
        <v>26920</v>
      </c>
      <c r="AN277" s="46">
        <v>18070</v>
      </c>
      <c r="AO277" s="46">
        <v>8850</v>
      </c>
      <c r="AP277" s="45">
        <v>266.39999999999998</v>
      </c>
      <c r="AQ277" s="45"/>
      <c r="AR277" s="45" t="str">
        <f>IFERROR(VLOOKUP(AB277,'Pedidos marco'!$A$1:$D$10000,4,0)," ")</f>
        <v xml:space="preserve"> </v>
      </c>
      <c r="AS277" s="45">
        <f t="shared" si="28"/>
        <v>3</v>
      </c>
      <c r="AT277" s="45" t="str">
        <f t="shared" si="29"/>
        <v>03</v>
      </c>
      <c r="AU277" s="47">
        <v>18</v>
      </c>
      <c r="AV277" s="19" t="str">
        <f t="shared" si="30"/>
        <v>04 April</v>
      </c>
      <c r="AW277" s="19">
        <f t="shared" si="31"/>
        <v>0.74</v>
      </c>
      <c r="AX277" s="19">
        <f t="shared" si="32"/>
        <v>14.799999999999999</v>
      </c>
      <c r="AY277" s="19" t="e">
        <f>VLOOKUP(AG277,Cías!$A$1:$E$10000,5,0)</f>
        <v>#N/A</v>
      </c>
      <c r="AZ277" s="19" t="str">
        <f t="shared" si="33"/>
        <v>1023153</v>
      </c>
      <c r="BA277" s="19" t="str">
        <f t="shared" si="34"/>
        <v>BUITRON MONTENEGRO JONNY</v>
      </c>
      <c r="BB277" s="19" t="e">
        <f>VLOOKUP(AG277,Cías!$A$1:$E$10000,3,0)</f>
        <v>#N/A</v>
      </c>
      <c r="BC277" s="19"/>
      <c r="BD277" s="19"/>
      <c r="BE277" s="19"/>
      <c r="BF277" s="19"/>
      <c r="BG277" s="19"/>
      <c r="BH277" s="19"/>
      <c r="BI277" s="19"/>
      <c r="BJ277" s="19"/>
    </row>
    <row r="278" spans="1:62" ht="15" x14ac:dyDescent="0.2">
      <c r="A278" s="19" t="s">
        <v>4530</v>
      </c>
      <c r="B278" s="19" t="s">
        <v>1479</v>
      </c>
      <c r="C278" s="43">
        <v>44654</v>
      </c>
      <c r="D278" s="44">
        <v>0.96458333333333002</v>
      </c>
      <c r="E278" s="19" t="s">
        <v>4531</v>
      </c>
      <c r="F278" s="19" t="s">
        <v>1481</v>
      </c>
      <c r="G278" s="19" t="s">
        <v>1481</v>
      </c>
      <c r="H278" s="45">
        <v>0</v>
      </c>
      <c r="I278" s="45">
        <v>0</v>
      </c>
      <c r="J278" s="19" t="s">
        <v>1482</v>
      </c>
      <c r="K278" s="19" t="s">
        <v>4532</v>
      </c>
      <c r="L278" s="19" t="s">
        <v>4533</v>
      </c>
      <c r="M278" s="19" t="s">
        <v>4534</v>
      </c>
      <c r="N278" s="19" t="s">
        <v>4530</v>
      </c>
      <c r="O278" s="19" t="s">
        <v>369</v>
      </c>
      <c r="P278" s="19" t="s">
        <v>370</v>
      </c>
      <c r="Q278" s="46">
        <v>200</v>
      </c>
      <c r="R278" s="19" t="s">
        <v>1544</v>
      </c>
      <c r="S278" s="19" t="s">
        <v>2088</v>
      </c>
      <c r="T278" s="19" t="s">
        <v>2089</v>
      </c>
      <c r="U278" s="19" t="s">
        <v>2090</v>
      </c>
      <c r="V278" s="19" t="s">
        <v>2091</v>
      </c>
      <c r="W278" s="19" t="s">
        <v>2092</v>
      </c>
      <c r="X278" s="19" t="s">
        <v>2093</v>
      </c>
      <c r="Y278" s="19" t="s">
        <v>2094</v>
      </c>
      <c r="Z278" s="19" t="s">
        <v>2095</v>
      </c>
      <c r="AA278" s="46">
        <v>130</v>
      </c>
      <c r="AB278" s="19" t="s">
        <v>472</v>
      </c>
      <c r="AC278" s="19" t="s">
        <v>94</v>
      </c>
      <c r="AD278" s="19" t="s">
        <v>2096</v>
      </c>
      <c r="AE278" s="19" t="s">
        <v>2097</v>
      </c>
      <c r="AF278" s="19" t="s">
        <v>1719</v>
      </c>
      <c r="AG278" s="19" t="s">
        <v>2098</v>
      </c>
      <c r="AH278" s="19" t="s">
        <v>1502</v>
      </c>
      <c r="AI278" s="19" t="s">
        <v>2099</v>
      </c>
      <c r="AJ278" s="45">
        <v>0</v>
      </c>
      <c r="AK278" s="45">
        <v>0</v>
      </c>
      <c r="AL278" s="19" t="s">
        <v>1501</v>
      </c>
      <c r="AM278" s="46">
        <v>17599.167000000001</v>
      </c>
      <c r="AN278" s="46">
        <v>10029.166999999999</v>
      </c>
      <c r="AO278" s="46">
        <v>7570</v>
      </c>
      <c r="AP278" s="45">
        <v>108</v>
      </c>
      <c r="AQ278" s="45"/>
      <c r="AR278" s="45" t="str">
        <f>IFERROR(VLOOKUP(AB278,'Pedidos marco'!$A$1:$D$10000,4,0)," ")</f>
        <v xml:space="preserve"> </v>
      </c>
      <c r="AS278" s="45">
        <f t="shared" si="28"/>
        <v>3</v>
      </c>
      <c r="AT278" s="45" t="str">
        <f t="shared" si="29"/>
        <v>03</v>
      </c>
      <c r="AU278" s="47">
        <v>10</v>
      </c>
      <c r="AV278" s="19" t="str">
        <f t="shared" si="30"/>
        <v>04 April</v>
      </c>
      <c r="AW278" s="19">
        <f t="shared" si="31"/>
        <v>0.54</v>
      </c>
      <c r="AX278" s="19">
        <f t="shared" si="32"/>
        <v>10.8</v>
      </c>
      <c r="AY278" s="19" t="e">
        <f>VLOOKUP(AG278,Cías!$A$1:$E$10000,5,0)</f>
        <v>#N/A</v>
      </c>
      <c r="AZ278" s="19" t="str">
        <f t="shared" si="33"/>
        <v>1013241</v>
      </c>
      <c r="BA278" s="19" t="str">
        <f t="shared" si="34"/>
        <v>COMPAÑÍA DE TRANSPORTE DE CARGA PES</v>
      </c>
      <c r="BB278" s="19" t="e">
        <f>VLOOKUP(AG278,Cías!$A$1:$E$10000,3,0)</f>
        <v>#N/A</v>
      </c>
      <c r="BC278" s="19"/>
      <c r="BD278" s="19"/>
      <c r="BE278" s="19"/>
      <c r="BF278" s="19"/>
      <c r="BG278" s="19"/>
      <c r="BH278" s="19"/>
      <c r="BI278" s="19"/>
      <c r="BJ278" s="19"/>
    </row>
    <row r="279" spans="1:62" ht="15" x14ac:dyDescent="0.2">
      <c r="A279" s="19" t="s">
        <v>4530</v>
      </c>
      <c r="B279" s="19" t="s">
        <v>1479</v>
      </c>
      <c r="C279" s="43">
        <v>44654</v>
      </c>
      <c r="D279" s="44">
        <v>0.96458333333333002</v>
      </c>
      <c r="E279" s="19" t="s">
        <v>4535</v>
      </c>
      <c r="F279" s="19" t="s">
        <v>1481</v>
      </c>
      <c r="G279" s="19" t="s">
        <v>1481</v>
      </c>
      <c r="H279" s="45">
        <v>0</v>
      </c>
      <c r="I279" s="45">
        <v>0</v>
      </c>
      <c r="J279" s="19" t="s">
        <v>1482</v>
      </c>
      <c r="K279" s="19" t="s">
        <v>4536</v>
      </c>
      <c r="L279" s="19" t="s">
        <v>4537</v>
      </c>
      <c r="M279" s="19" t="s">
        <v>4538</v>
      </c>
      <c r="N279" s="19" t="s">
        <v>4530</v>
      </c>
      <c r="O279" s="19" t="s">
        <v>367</v>
      </c>
      <c r="P279" s="19" t="s">
        <v>368</v>
      </c>
      <c r="Q279" s="46">
        <v>280</v>
      </c>
      <c r="R279" s="19" t="s">
        <v>1544</v>
      </c>
      <c r="S279" s="19" t="s">
        <v>2088</v>
      </c>
      <c r="T279" s="19" t="s">
        <v>2089</v>
      </c>
      <c r="U279" s="19" t="s">
        <v>2090</v>
      </c>
      <c r="V279" s="19" t="s">
        <v>2091</v>
      </c>
      <c r="W279" s="19" t="s">
        <v>2092</v>
      </c>
      <c r="X279" s="19" t="s">
        <v>2093</v>
      </c>
      <c r="Y279" s="19" t="s">
        <v>2094</v>
      </c>
      <c r="Z279" s="19" t="s">
        <v>2095</v>
      </c>
      <c r="AA279" s="46">
        <v>130</v>
      </c>
      <c r="AB279" s="19" t="s">
        <v>472</v>
      </c>
      <c r="AC279" s="19" t="s">
        <v>94</v>
      </c>
      <c r="AD279" s="19" t="s">
        <v>2096</v>
      </c>
      <c r="AE279" s="19" t="s">
        <v>2097</v>
      </c>
      <c r="AF279" s="19" t="s">
        <v>1719</v>
      </c>
      <c r="AG279" s="19" t="s">
        <v>2098</v>
      </c>
      <c r="AH279" s="19" t="s">
        <v>1502</v>
      </c>
      <c r="AI279" s="19" t="s">
        <v>2099</v>
      </c>
      <c r="AJ279" s="45">
        <v>0</v>
      </c>
      <c r="AK279" s="45">
        <v>0</v>
      </c>
      <c r="AL279" s="19" t="s">
        <v>1501</v>
      </c>
      <c r="AM279" s="46">
        <v>21610.832999999999</v>
      </c>
      <c r="AN279" s="46">
        <v>14040.833000000001</v>
      </c>
      <c r="AO279" s="46">
        <v>7570</v>
      </c>
      <c r="AP279" s="45">
        <v>151.19999999999999</v>
      </c>
      <c r="AQ279" s="45"/>
      <c r="AR279" s="45" t="str">
        <f>IFERROR(VLOOKUP(AB279,'Pedidos marco'!$A$1:$D$10000,4,0)," ")</f>
        <v xml:space="preserve"> </v>
      </c>
      <c r="AS279" s="45">
        <f t="shared" si="28"/>
        <v>3</v>
      </c>
      <c r="AT279" s="45" t="str">
        <f t="shared" si="29"/>
        <v>03</v>
      </c>
      <c r="AU279" s="47">
        <v>14</v>
      </c>
      <c r="AV279" s="19" t="str">
        <f t="shared" si="30"/>
        <v>04 April</v>
      </c>
      <c r="AW279" s="19">
        <f t="shared" si="31"/>
        <v>0.53999999999999992</v>
      </c>
      <c r="AX279" s="19">
        <f t="shared" si="32"/>
        <v>10.799999999999999</v>
      </c>
      <c r="AY279" s="19" t="e">
        <f>VLOOKUP(AG279,Cías!$A$1:$E$10000,5,0)</f>
        <v>#N/A</v>
      </c>
      <c r="AZ279" s="19" t="str">
        <f t="shared" si="33"/>
        <v>1013241</v>
      </c>
      <c r="BA279" s="19" t="str">
        <f t="shared" si="34"/>
        <v>COMPAÑÍA DE TRANSPORTE DE CARGA PES</v>
      </c>
      <c r="BB279" s="19" t="e">
        <f>VLOOKUP(AG279,Cías!$A$1:$E$10000,3,0)</f>
        <v>#N/A</v>
      </c>
      <c r="BC279" s="19"/>
      <c r="BD279" s="19"/>
      <c r="BE279" s="19"/>
      <c r="BF279" s="19"/>
      <c r="BG279" s="19"/>
      <c r="BH279" s="19"/>
      <c r="BI279" s="19"/>
      <c r="BJ279" s="19"/>
    </row>
    <row r="280" spans="1:62" ht="15" x14ac:dyDescent="0.2">
      <c r="A280" s="19" t="s">
        <v>4539</v>
      </c>
      <c r="B280" s="19" t="s">
        <v>1479</v>
      </c>
      <c r="C280" s="43">
        <v>44654</v>
      </c>
      <c r="D280" s="44">
        <v>0.97083333333333</v>
      </c>
      <c r="E280" s="19" t="s">
        <v>4540</v>
      </c>
      <c r="F280" s="19" t="s">
        <v>4541</v>
      </c>
      <c r="G280" s="19" t="s">
        <v>4542</v>
      </c>
      <c r="H280" s="45">
        <v>3139.39</v>
      </c>
      <c r="I280" s="45">
        <v>3519.91</v>
      </c>
      <c r="J280" s="19" t="s">
        <v>1560</v>
      </c>
      <c r="K280" s="19" t="s">
        <v>4543</v>
      </c>
      <c r="L280" s="19" t="s">
        <v>4544</v>
      </c>
      <c r="M280" s="19" t="s">
        <v>4545</v>
      </c>
      <c r="N280" s="19" t="s">
        <v>4539</v>
      </c>
      <c r="O280" s="19" t="s">
        <v>1641</v>
      </c>
      <c r="P280" s="19" t="s">
        <v>1642</v>
      </c>
      <c r="Q280" s="46">
        <v>480</v>
      </c>
      <c r="R280" s="19" t="s">
        <v>1544</v>
      </c>
      <c r="S280" s="19" t="s">
        <v>4546</v>
      </c>
      <c r="T280" s="19" t="s">
        <v>4547</v>
      </c>
      <c r="U280" s="19" t="s">
        <v>4548</v>
      </c>
      <c r="V280" s="19" t="s">
        <v>4549</v>
      </c>
      <c r="W280" s="19" t="s">
        <v>3636</v>
      </c>
      <c r="X280" s="19" t="s">
        <v>4550</v>
      </c>
      <c r="Y280" s="19" t="s">
        <v>3638</v>
      </c>
      <c r="Z280" s="19" t="s">
        <v>3639</v>
      </c>
      <c r="AA280" s="46">
        <v>347</v>
      </c>
      <c r="AB280" s="19" t="s">
        <v>1419</v>
      </c>
      <c r="AC280" s="19" t="s">
        <v>1390</v>
      </c>
      <c r="AD280" s="19" t="s">
        <v>2481</v>
      </c>
      <c r="AE280" s="19" t="s">
        <v>2482</v>
      </c>
      <c r="AF280" s="19" t="s">
        <v>1719</v>
      </c>
      <c r="AG280" s="19" t="s">
        <v>2483</v>
      </c>
      <c r="AH280" s="19" t="s">
        <v>1594</v>
      </c>
      <c r="AI280" s="19" t="s">
        <v>1595</v>
      </c>
      <c r="AJ280" s="45">
        <v>0.05</v>
      </c>
      <c r="AK280" s="45">
        <v>24</v>
      </c>
      <c r="AL280" s="19" t="s">
        <v>1501</v>
      </c>
      <c r="AM280" s="46">
        <v>40750</v>
      </c>
      <c r="AN280" s="46">
        <v>24040</v>
      </c>
      <c r="AO280" s="46">
        <v>16710</v>
      </c>
      <c r="AP280" s="45">
        <v>456</v>
      </c>
      <c r="AQ280" s="45"/>
      <c r="AR280" s="45" t="str">
        <f>IFERROR(VLOOKUP(AB280,'Pedidos marco'!$A$1:$D$10000,4,0)," ")</f>
        <v xml:space="preserve"> </v>
      </c>
      <c r="AS280" s="45">
        <f t="shared" si="28"/>
        <v>3</v>
      </c>
      <c r="AT280" s="45" t="str">
        <f t="shared" si="29"/>
        <v>03</v>
      </c>
      <c r="AU280" s="47">
        <v>24</v>
      </c>
      <c r="AV280" s="19" t="str">
        <f t="shared" si="30"/>
        <v>04 April</v>
      </c>
      <c r="AW280" s="19">
        <f t="shared" si="31"/>
        <v>0.95</v>
      </c>
      <c r="AX280" s="19">
        <f t="shared" si="32"/>
        <v>19</v>
      </c>
      <c r="AY280" s="19" t="e">
        <f>VLOOKUP(AG280,Cías!$A$1:$E$10000,5,0)</f>
        <v>#N/A</v>
      </c>
      <c r="AZ280" s="19" t="str">
        <f t="shared" si="33"/>
        <v>10007064</v>
      </c>
      <c r="BA280" s="19" t="str">
        <f t="shared" si="34"/>
        <v>GUERRERO HUALPA WILSON GILBERTO</v>
      </c>
      <c r="BB280" s="19" t="e">
        <f>VLOOKUP(AG280,Cías!$A$1:$E$10000,3,0)</f>
        <v>#N/A</v>
      </c>
      <c r="BC280" s="19"/>
      <c r="BD280" s="19"/>
      <c r="BE280" s="19"/>
      <c r="BF280" s="19"/>
      <c r="BG280" s="19"/>
      <c r="BH280" s="19"/>
      <c r="BI280" s="19"/>
      <c r="BJ280" s="19"/>
    </row>
    <row r="281" spans="1:62" ht="15" x14ac:dyDescent="0.2">
      <c r="A281" s="19" t="s">
        <v>4551</v>
      </c>
      <c r="B281" s="19" t="s">
        <v>1479</v>
      </c>
      <c r="C281" s="43">
        <v>44654</v>
      </c>
      <c r="D281" s="44">
        <v>0.97152777777777999</v>
      </c>
      <c r="E281" s="19" t="s">
        <v>4552</v>
      </c>
      <c r="F281" s="19" t="s">
        <v>4553</v>
      </c>
      <c r="G281" s="19" t="s">
        <v>4554</v>
      </c>
      <c r="H281" s="45">
        <v>3122.06</v>
      </c>
      <c r="I281" s="45">
        <v>3500.48</v>
      </c>
      <c r="J281" s="19" t="s">
        <v>1560</v>
      </c>
      <c r="K281" s="19" t="s">
        <v>4555</v>
      </c>
      <c r="L281" s="19" t="s">
        <v>4556</v>
      </c>
      <c r="M281" s="19" t="s">
        <v>4557</v>
      </c>
      <c r="N281" s="19" t="s">
        <v>4551</v>
      </c>
      <c r="O281" s="19" t="s">
        <v>1641</v>
      </c>
      <c r="P281" s="19" t="s">
        <v>1642</v>
      </c>
      <c r="Q281" s="46">
        <v>480</v>
      </c>
      <c r="R281" s="19" t="s">
        <v>1544</v>
      </c>
      <c r="S281" s="19" t="s">
        <v>4558</v>
      </c>
      <c r="T281" s="19" t="s">
        <v>4559</v>
      </c>
      <c r="U281" s="19" t="s">
        <v>4560</v>
      </c>
      <c r="V281" s="19" t="s">
        <v>4561</v>
      </c>
      <c r="W281" s="19" t="s">
        <v>4019</v>
      </c>
      <c r="X281" s="19" t="s">
        <v>4562</v>
      </c>
      <c r="Y281" s="19" t="s">
        <v>4563</v>
      </c>
      <c r="Z281" s="19" t="s">
        <v>4564</v>
      </c>
      <c r="AA281" s="46">
        <v>278</v>
      </c>
      <c r="AB281" s="19" t="s">
        <v>484</v>
      </c>
      <c r="AC281" s="19" t="s">
        <v>117</v>
      </c>
      <c r="AD281" s="19" t="s">
        <v>4565</v>
      </c>
      <c r="AE281" s="19" t="s">
        <v>4566</v>
      </c>
      <c r="AF281" s="19" t="s">
        <v>1719</v>
      </c>
      <c r="AG281" s="19" t="s">
        <v>4567</v>
      </c>
      <c r="AH281" s="19" t="s">
        <v>1594</v>
      </c>
      <c r="AI281" s="19" t="s">
        <v>1595</v>
      </c>
      <c r="AJ281" s="45">
        <v>0.05</v>
      </c>
      <c r="AK281" s="45">
        <v>24</v>
      </c>
      <c r="AL281" s="19" t="s">
        <v>1501</v>
      </c>
      <c r="AM281" s="46">
        <v>38340</v>
      </c>
      <c r="AN281" s="46">
        <v>24020</v>
      </c>
      <c r="AO281" s="46">
        <v>14320</v>
      </c>
      <c r="AP281" s="45">
        <v>398.4</v>
      </c>
      <c r="AQ281" s="45"/>
      <c r="AR281" s="45" t="str">
        <f>IFERROR(VLOOKUP(AB281,'Pedidos marco'!$A$1:$D$10000,4,0)," ")</f>
        <v xml:space="preserve"> </v>
      </c>
      <c r="AS281" s="45">
        <f t="shared" si="28"/>
        <v>3</v>
      </c>
      <c r="AT281" s="45" t="str">
        <f t="shared" si="29"/>
        <v>03</v>
      </c>
      <c r="AU281" s="47">
        <v>24</v>
      </c>
      <c r="AV281" s="19" t="str">
        <f t="shared" si="30"/>
        <v>04 April</v>
      </c>
      <c r="AW281" s="19">
        <f t="shared" si="31"/>
        <v>0.83</v>
      </c>
      <c r="AX281" s="19">
        <f t="shared" si="32"/>
        <v>16.599999999999998</v>
      </c>
      <c r="AY281" s="19" t="e">
        <f>VLOOKUP(AG281,Cías!$A$1:$E$10000,5,0)</f>
        <v>#N/A</v>
      </c>
      <c r="AZ281" s="19" t="str">
        <f t="shared" si="33"/>
        <v>1014322</v>
      </c>
      <c r="BA281" s="19" t="str">
        <f t="shared" si="34"/>
        <v>ESPARZA REVELO JORGE MARCELO</v>
      </c>
      <c r="BB281" s="19" t="e">
        <f>VLOOKUP(AG281,Cías!$A$1:$E$10000,3,0)</f>
        <v>#N/A</v>
      </c>
      <c r="BC281" s="19"/>
      <c r="BD281" s="19"/>
      <c r="BE281" s="19"/>
      <c r="BF281" s="19"/>
      <c r="BG281" s="19"/>
      <c r="BH281" s="19"/>
      <c r="BI281" s="19"/>
      <c r="BJ281" s="19"/>
    </row>
    <row r="282" spans="1:62" ht="15" x14ac:dyDescent="0.2">
      <c r="A282" s="19" t="s">
        <v>4568</v>
      </c>
      <c r="B282" s="19" t="s">
        <v>1479</v>
      </c>
      <c r="C282" s="43">
        <v>44654</v>
      </c>
      <c r="D282" s="44">
        <v>0.97777777777777997</v>
      </c>
      <c r="E282" s="19" t="s">
        <v>4569</v>
      </c>
      <c r="F282" s="19" t="s">
        <v>4570</v>
      </c>
      <c r="G282" s="19" t="s">
        <v>4571</v>
      </c>
      <c r="H282" s="45">
        <v>800.4</v>
      </c>
      <c r="I282" s="45">
        <v>897.42</v>
      </c>
      <c r="J282" s="19" t="s">
        <v>1560</v>
      </c>
      <c r="K282" s="19" t="s">
        <v>4572</v>
      </c>
      <c r="L282" s="19" t="s">
        <v>4573</v>
      </c>
      <c r="M282" s="19" t="s">
        <v>4574</v>
      </c>
      <c r="N282" s="19" t="s">
        <v>4568</v>
      </c>
      <c r="O282" s="19" t="s">
        <v>371</v>
      </c>
      <c r="P282" s="19" t="s">
        <v>372</v>
      </c>
      <c r="Q282" s="46">
        <v>120</v>
      </c>
      <c r="R282" s="19" t="s">
        <v>1544</v>
      </c>
      <c r="S282" s="19" t="s">
        <v>3067</v>
      </c>
      <c r="T282" s="19" t="s">
        <v>3068</v>
      </c>
      <c r="U282" s="19" t="s">
        <v>3069</v>
      </c>
      <c r="V282" s="19" t="s">
        <v>3070</v>
      </c>
      <c r="W282" s="19" t="s">
        <v>1548</v>
      </c>
      <c r="X282" s="19" t="s">
        <v>3071</v>
      </c>
      <c r="Y282" s="19" t="s">
        <v>1684</v>
      </c>
      <c r="Z282" s="19" t="s">
        <v>1685</v>
      </c>
      <c r="AA282" s="46">
        <v>198</v>
      </c>
      <c r="AB282" s="19" t="s">
        <v>531</v>
      </c>
      <c r="AC282" s="19" t="s">
        <v>214</v>
      </c>
      <c r="AD282" s="19" t="s">
        <v>3072</v>
      </c>
      <c r="AE282" s="19" t="s">
        <v>1481</v>
      </c>
      <c r="AF282" s="19" t="s">
        <v>1719</v>
      </c>
      <c r="AG282" s="19" t="s">
        <v>3073</v>
      </c>
      <c r="AH282" s="19" t="s">
        <v>1499</v>
      </c>
      <c r="AI282" s="19" t="s">
        <v>1500</v>
      </c>
      <c r="AJ282" s="45">
        <v>0</v>
      </c>
      <c r="AK282" s="45">
        <v>0</v>
      </c>
      <c r="AL282" s="19" t="s">
        <v>1501</v>
      </c>
      <c r="AM282" s="46">
        <v>12495</v>
      </c>
      <c r="AN282" s="46">
        <v>6015</v>
      </c>
      <c r="AO282" s="46">
        <v>6480</v>
      </c>
      <c r="AP282" s="45">
        <v>88.8</v>
      </c>
      <c r="AQ282" s="45"/>
      <c r="AR282" s="45" t="str">
        <f>IFERROR(VLOOKUP(AB282,'Pedidos marco'!$A$1:$D$10000,4,0)," ")</f>
        <v xml:space="preserve"> </v>
      </c>
      <c r="AS282" s="45">
        <f t="shared" si="28"/>
        <v>3</v>
      </c>
      <c r="AT282" s="45" t="str">
        <f t="shared" si="29"/>
        <v>03</v>
      </c>
      <c r="AU282" s="47">
        <v>6</v>
      </c>
      <c r="AV282" s="19" t="str">
        <f t="shared" si="30"/>
        <v>04 April</v>
      </c>
      <c r="AW282" s="19">
        <f t="shared" si="31"/>
        <v>0.74</v>
      </c>
      <c r="AX282" s="19">
        <f t="shared" si="32"/>
        <v>14.799999999999999</v>
      </c>
      <c r="AY282" s="19" t="e">
        <f>VLOOKUP(AG282,Cías!$A$1:$E$10000,5,0)</f>
        <v>#N/A</v>
      </c>
      <c r="AZ282" s="19" t="str">
        <f t="shared" si="33"/>
        <v>10003566</v>
      </c>
      <c r="BA282" s="19" t="str">
        <f t="shared" si="34"/>
        <v>MOREANO MOREANO RUBEN DARIO</v>
      </c>
      <c r="BB282" s="19" t="e">
        <f>VLOOKUP(AG282,Cías!$A$1:$E$10000,3,0)</f>
        <v>#N/A</v>
      </c>
      <c r="BC282" s="19"/>
      <c r="BD282" s="19"/>
      <c r="BE282" s="19"/>
      <c r="BF282" s="19"/>
      <c r="BG282" s="19"/>
      <c r="BH282" s="19"/>
      <c r="BI282" s="19"/>
      <c r="BJ282" s="19"/>
    </row>
    <row r="283" spans="1:62" ht="15" x14ac:dyDescent="0.2">
      <c r="A283" s="19" t="s">
        <v>4568</v>
      </c>
      <c r="B283" s="19" t="s">
        <v>1479</v>
      </c>
      <c r="C283" s="43">
        <v>44654</v>
      </c>
      <c r="D283" s="44">
        <v>0.97777777777777997</v>
      </c>
      <c r="E283" s="19" t="s">
        <v>4575</v>
      </c>
      <c r="F283" s="19" t="s">
        <v>4576</v>
      </c>
      <c r="G283" s="19" t="s">
        <v>4577</v>
      </c>
      <c r="H283" s="45">
        <v>2386.8000000000002</v>
      </c>
      <c r="I283" s="45">
        <v>2676.1</v>
      </c>
      <c r="J283" s="19" t="s">
        <v>1560</v>
      </c>
      <c r="K283" s="19" t="s">
        <v>4572</v>
      </c>
      <c r="L283" s="19" t="s">
        <v>4578</v>
      </c>
      <c r="M283" s="19" t="s">
        <v>4579</v>
      </c>
      <c r="N283" s="19" t="s">
        <v>4568</v>
      </c>
      <c r="O283" s="19" t="s">
        <v>367</v>
      </c>
      <c r="P283" s="19" t="s">
        <v>368</v>
      </c>
      <c r="Q283" s="46">
        <v>360</v>
      </c>
      <c r="R283" s="19" t="s">
        <v>1544</v>
      </c>
      <c r="S283" s="19" t="s">
        <v>3067</v>
      </c>
      <c r="T283" s="19" t="s">
        <v>3068</v>
      </c>
      <c r="U283" s="19" t="s">
        <v>3069</v>
      </c>
      <c r="V283" s="19" t="s">
        <v>3070</v>
      </c>
      <c r="W283" s="19" t="s">
        <v>1548</v>
      </c>
      <c r="X283" s="19" t="s">
        <v>3071</v>
      </c>
      <c r="Y283" s="19" t="s">
        <v>1684</v>
      </c>
      <c r="Z283" s="19" t="s">
        <v>1685</v>
      </c>
      <c r="AA283" s="46">
        <v>198</v>
      </c>
      <c r="AB283" s="19" t="s">
        <v>531</v>
      </c>
      <c r="AC283" s="19" t="s">
        <v>214</v>
      </c>
      <c r="AD283" s="19" t="s">
        <v>3072</v>
      </c>
      <c r="AE283" s="19" t="s">
        <v>1481</v>
      </c>
      <c r="AF283" s="19" t="s">
        <v>1719</v>
      </c>
      <c r="AG283" s="19" t="s">
        <v>3073</v>
      </c>
      <c r="AH283" s="19" t="s">
        <v>1499</v>
      </c>
      <c r="AI283" s="19" t="s">
        <v>1500</v>
      </c>
      <c r="AJ283" s="45">
        <v>0</v>
      </c>
      <c r="AK283" s="45">
        <v>0</v>
      </c>
      <c r="AL283" s="19" t="s">
        <v>1501</v>
      </c>
      <c r="AM283" s="46">
        <v>24525</v>
      </c>
      <c r="AN283" s="46">
        <v>18045</v>
      </c>
      <c r="AO283" s="46">
        <v>6480</v>
      </c>
      <c r="AP283" s="45">
        <v>266.39999999999998</v>
      </c>
      <c r="AQ283" s="45"/>
      <c r="AR283" s="45" t="str">
        <f>IFERROR(VLOOKUP(AB283,'Pedidos marco'!$A$1:$D$10000,4,0)," ")</f>
        <v xml:space="preserve"> </v>
      </c>
      <c r="AS283" s="45">
        <f t="shared" si="28"/>
        <v>3</v>
      </c>
      <c r="AT283" s="45" t="str">
        <f t="shared" si="29"/>
        <v>03</v>
      </c>
      <c r="AU283" s="47">
        <v>18</v>
      </c>
      <c r="AV283" s="19" t="str">
        <f t="shared" si="30"/>
        <v>04 April</v>
      </c>
      <c r="AW283" s="19">
        <f t="shared" si="31"/>
        <v>0.74</v>
      </c>
      <c r="AX283" s="19">
        <f t="shared" si="32"/>
        <v>14.799999999999999</v>
      </c>
      <c r="AY283" s="19" t="e">
        <f>VLOOKUP(AG283,Cías!$A$1:$E$10000,5,0)</f>
        <v>#N/A</v>
      </c>
      <c r="AZ283" s="19" t="str">
        <f t="shared" si="33"/>
        <v>10003566</v>
      </c>
      <c r="BA283" s="19" t="str">
        <f t="shared" si="34"/>
        <v>MOREANO MOREANO RUBEN DARIO</v>
      </c>
      <c r="BB283" s="19" t="e">
        <f>VLOOKUP(AG283,Cías!$A$1:$E$10000,3,0)</f>
        <v>#N/A</v>
      </c>
      <c r="BC283" s="19"/>
      <c r="BD283" s="19"/>
      <c r="BE283" s="19"/>
      <c r="BF283" s="19"/>
      <c r="BG283" s="19"/>
      <c r="BH283" s="19"/>
      <c r="BI283" s="19"/>
      <c r="BJ283" s="19"/>
    </row>
    <row r="284" spans="1:62" ht="15" x14ac:dyDescent="0.2">
      <c r="A284" s="19" t="s">
        <v>4580</v>
      </c>
      <c r="B284" s="19" t="s">
        <v>1479</v>
      </c>
      <c r="C284" s="43">
        <v>44654</v>
      </c>
      <c r="D284" s="44">
        <v>0.98263888888888995</v>
      </c>
      <c r="E284" s="19" t="s">
        <v>4581</v>
      </c>
      <c r="F284" s="19" t="s">
        <v>4582</v>
      </c>
      <c r="G284" s="19" t="s">
        <v>4583</v>
      </c>
      <c r="H284" s="45">
        <v>2128.9</v>
      </c>
      <c r="I284" s="45">
        <v>2386.94</v>
      </c>
      <c r="J284" s="19" t="s">
        <v>1560</v>
      </c>
      <c r="K284" s="19" t="s">
        <v>4584</v>
      </c>
      <c r="L284" s="19" t="s">
        <v>4585</v>
      </c>
      <c r="M284" s="19" t="s">
        <v>4586</v>
      </c>
      <c r="N284" s="19" t="s">
        <v>4580</v>
      </c>
      <c r="O284" s="19" t="s">
        <v>1641</v>
      </c>
      <c r="P284" s="19" t="s">
        <v>1642</v>
      </c>
      <c r="Q284" s="46">
        <v>320</v>
      </c>
      <c r="R284" s="19" t="s">
        <v>1544</v>
      </c>
      <c r="S284" s="19" t="s">
        <v>4587</v>
      </c>
      <c r="T284" s="19" t="s">
        <v>4588</v>
      </c>
      <c r="U284" s="19" t="s">
        <v>4589</v>
      </c>
      <c r="V284" s="19" t="s">
        <v>4590</v>
      </c>
      <c r="W284" s="19" t="s">
        <v>2144</v>
      </c>
      <c r="X284" s="19" t="s">
        <v>4591</v>
      </c>
      <c r="Y284" s="19" t="s">
        <v>2146</v>
      </c>
      <c r="Z284" s="19" t="s">
        <v>2147</v>
      </c>
      <c r="AA284" s="46">
        <v>388</v>
      </c>
      <c r="AB284" s="19" t="s">
        <v>491</v>
      </c>
      <c r="AC284" s="19" t="s">
        <v>131</v>
      </c>
      <c r="AD284" s="19" t="s">
        <v>1992</v>
      </c>
      <c r="AE284" s="19" t="s">
        <v>1993</v>
      </c>
      <c r="AF284" s="19" t="s">
        <v>1719</v>
      </c>
      <c r="AG284" s="19" t="s">
        <v>1994</v>
      </c>
      <c r="AH284" s="19" t="s">
        <v>1594</v>
      </c>
      <c r="AI284" s="19" t="s">
        <v>1595</v>
      </c>
      <c r="AJ284" s="45">
        <v>0.05</v>
      </c>
      <c r="AK284" s="45">
        <v>16</v>
      </c>
      <c r="AL284" s="19" t="s">
        <v>1501</v>
      </c>
      <c r="AM284" s="46">
        <v>24031.667000000001</v>
      </c>
      <c r="AN284" s="46">
        <v>16026.666999999999</v>
      </c>
      <c r="AO284" s="46">
        <v>8005</v>
      </c>
      <c r="AP284" s="45">
        <v>339.2</v>
      </c>
      <c r="AQ284" s="45"/>
      <c r="AR284" s="45" t="str">
        <f>IFERROR(VLOOKUP(AB284,'Pedidos marco'!$A$1:$D$10000,4,0)," ")</f>
        <v xml:space="preserve"> </v>
      </c>
      <c r="AS284" s="45">
        <f t="shared" si="28"/>
        <v>3</v>
      </c>
      <c r="AT284" s="45" t="str">
        <f t="shared" si="29"/>
        <v>03</v>
      </c>
      <c r="AU284" s="47">
        <v>16</v>
      </c>
      <c r="AV284" s="19" t="str">
        <f t="shared" si="30"/>
        <v>04 April</v>
      </c>
      <c r="AW284" s="19">
        <f t="shared" si="31"/>
        <v>1.06</v>
      </c>
      <c r="AX284" s="19">
        <f t="shared" si="32"/>
        <v>21.2</v>
      </c>
      <c r="AY284" s="19" t="e">
        <f>VLOOKUP(AG284,Cías!$A$1:$E$10000,5,0)</f>
        <v>#N/A</v>
      </c>
      <c r="AZ284" s="19" t="str">
        <f t="shared" si="33"/>
        <v>1021996</v>
      </c>
      <c r="BA284" s="19" t="str">
        <f t="shared" si="34"/>
        <v>FRANCO VEGA SANDRO MARCELO</v>
      </c>
      <c r="BB284" s="19" t="e">
        <f>VLOOKUP(AG284,Cías!$A$1:$E$10000,3,0)</f>
        <v>#N/A</v>
      </c>
      <c r="BC284" s="19"/>
      <c r="BD284" s="19"/>
      <c r="BE284" s="19"/>
      <c r="BF284" s="19"/>
      <c r="BG284" s="19"/>
      <c r="BH284" s="19"/>
      <c r="BI284" s="19"/>
      <c r="BJ284" s="19"/>
    </row>
    <row r="285" spans="1:62" ht="15" x14ac:dyDescent="0.2">
      <c r="A285" s="19" t="s">
        <v>4580</v>
      </c>
      <c r="B285" s="19" t="s">
        <v>1479</v>
      </c>
      <c r="C285" s="43">
        <v>44654</v>
      </c>
      <c r="D285" s="44">
        <v>0.98263888888888995</v>
      </c>
      <c r="E285" s="19" t="s">
        <v>4592</v>
      </c>
      <c r="F285" s="19" t="s">
        <v>4593</v>
      </c>
      <c r="G285" s="19" t="s">
        <v>4594</v>
      </c>
      <c r="H285" s="45">
        <v>1107.22</v>
      </c>
      <c r="I285" s="45">
        <v>1241.43</v>
      </c>
      <c r="J285" s="19" t="s">
        <v>1560</v>
      </c>
      <c r="K285" s="19" t="s">
        <v>4595</v>
      </c>
      <c r="L285" s="19" t="s">
        <v>4596</v>
      </c>
      <c r="M285" s="19" t="s">
        <v>4597</v>
      </c>
      <c r="N285" s="19" t="s">
        <v>4580</v>
      </c>
      <c r="O285" s="19" t="s">
        <v>1603</v>
      </c>
      <c r="P285" s="19" t="s">
        <v>1604</v>
      </c>
      <c r="Q285" s="46">
        <v>160</v>
      </c>
      <c r="R285" s="19" t="s">
        <v>1544</v>
      </c>
      <c r="S285" s="19" t="s">
        <v>4587</v>
      </c>
      <c r="T285" s="19" t="s">
        <v>4588</v>
      </c>
      <c r="U285" s="19" t="s">
        <v>4589</v>
      </c>
      <c r="V285" s="19" t="s">
        <v>4590</v>
      </c>
      <c r="W285" s="19" t="s">
        <v>2144</v>
      </c>
      <c r="X285" s="19" t="s">
        <v>4591</v>
      </c>
      <c r="Y285" s="19" t="s">
        <v>2146</v>
      </c>
      <c r="Z285" s="19" t="s">
        <v>2147</v>
      </c>
      <c r="AA285" s="46">
        <v>388</v>
      </c>
      <c r="AB285" s="19" t="s">
        <v>491</v>
      </c>
      <c r="AC285" s="19" t="s">
        <v>131</v>
      </c>
      <c r="AD285" s="19" t="s">
        <v>1992</v>
      </c>
      <c r="AE285" s="19" t="s">
        <v>1993</v>
      </c>
      <c r="AF285" s="19" t="s">
        <v>1719</v>
      </c>
      <c r="AG285" s="19" t="s">
        <v>1994</v>
      </c>
      <c r="AH285" s="19" t="s">
        <v>1594</v>
      </c>
      <c r="AI285" s="19" t="s">
        <v>1595</v>
      </c>
      <c r="AJ285" s="45">
        <v>0.05</v>
      </c>
      <c r="AK285" s="45">
        <v>8</v>
      </c>
      <c r="AL285" s="19" t="s">
        <v>1501</v>
      </c>
      <c r="AM285" s="46">
        <v>16018.333000000001</v>
      </c>
      <c r="AN285" s="46">
        <v>8013.3329999999996</v>
      </c>
      <c r="AO285" s="46">
        <v>8005</v>
      </c>
      <c r="AP285" s="45">
        <v>169.6</v>
      </c>
      <c r="AQ285" s="45"/>
      <c r="AR285" s="45" t="str">
        <f>IFERROR(VLOOKUP(AB285,'Pedidos marco'!$A$1:$D$10000,4,0)," ")</f>
        <v xml:space="preserve"> </v>
      </c>
      <c r="AS285" s="45">
        <f t="shared" si="28"/>
        <v>3</v>
      </c>
      <c r="AT285" s="45" t="str">
        <f t="shared" si="29"/>
        <v>03</v>
      </c>
      <c r="AU285" s="47">
        <v>8</v>
      </c>
      <c r="AV285" s="19" t="str">
        <f t="shared" si="30"/>
        <v>04 April</v>
      </c>
      <c r="AW285" s="19">
        <f t="shared" si="31"/>
        <v>1.06</v>
      </c>
      <c r="AX285" s="19">
        <f t="shared" si="32"/>
        <v>21.2</v>
      </c>
      <c r="AY285" s="19" t="e">
        <f>VLOOKUP(AG285,Cías!$A$1:$E$10000,5,0)</f>
        <v>#N/A</v>
      </c>
      <c r="AZ285" s="19" t="str">
        <f t="shared" si="33"/>
        <v>1021996</v>
      </c>
      <c r="BA285" s="19" t="str">
        <f t="shared" si="34"/>
        <v>FRANCO VEGA SANDRO MARCELO</v>
      </c>
      <c r="BB285" s="19" t="e">
        <f>VLOOKUP(AG285,Cías!$A$1:$E$10000,3,0)</f>
        <v>#N/A</v>
      </c>
      <c r="BC285" s="19"/>
      <c r="BD285" s="19"/>
      <c r="BE285" s="19"/>
      <c r="BF285" s="19"/>
      <c r="BG285" s="19"/>
      <c r="BH285" s="19"/>
      <c r="BI285" s="19"/>
      <c r="BJ285" s="19"/>
    </row>
    <row r="286" spans="1:62" ht="15" x14ac:dyDescent="0.2">
      <c r="A286" s="19" t="s">
        <v>4598</v>
      </c>
      <c r="B286" s="19" t="s">
        <v>1479</v>
      </c>
      <c r="C286" s="43">
        <v>44654</v>
      </c>
      <c r="D286" s="44">
        <v>0.98402777777778005</v>
      </c>
      <c r="E286" s="19" t="s">
        <v>4599</v>
      </c>
      <c r="F286" s="19" t="s">
        <v>4600</v>
      </c>
      <c r="G286" s="19" t="s">
        <v>4601</v>
      </c>
      <c r="H286" s="45">
        <v>3226.61</v>
      </c>
      <c r="I286" s="45">
        <v>3617.69</v>
      </c>
      <c r="J286" s="19" t="s">
        <v>1560</v>
      </c>
      <c r="K286" s="19" t="s">
        <v>4602</v>
      </c>
      <c r="L286" s="19" t="s">
        <v>4603</v>
      </c>
      <c r="M286" s="19" t="s">
        <v>4604</v>
      </c>
      <c r="N286" s="19" t="s">
        <v>4598</v>
      </c>
      <c r="O286" s="19" t="s">
        <v>367</v>
      </c>
      <c r="P286" s="19" t="s">
        <v>368</v>
      </c>
      <c r="Q286" s="46">
        <v>480</v>
      </c>
      <c r="R286" s="19" t="s">
        <v>1544</v>
      </c>
      <c r="S286" s="19" t="s">
        <v>4605</v>
      </c>
      <c r="T286" s="19" t="s">
        <v>4606</v>
      </c>
      <c r="U286" s="19" t="s">
        <v>4607</v>
      </c>
      <c r="V286" s="19" t="s">
        <v>4608</v>
      </c>
      <c r="W286" s="19" t="s">
        <v>1567</v>
      </c>
      <c r="X286" s="19" t="s">
        <v>4609</v>
      </c>
      <c r="Y286" s="19" t="s">
        <v>4610</v>
      </c>
      <c r="Z286" s="19" t="s">
        <v>4611</v>
      </c>
      <c r="AA286" s="46">
        <v>147</v>
      </c>
      <c r="AB286" s="19" t="s">
        <v>501</v>
      </c>
      <c r="AC286" s="19" t="s">
        <v>151</v>
      </c>
      <c r="AD286" s="19" t="s">
        <v>4612</v>
      </c>
      <c r="AE286" s="19" t="s">
        <v>4613</v>
      </c>
      <c r="AF286" s="19" t="s">
        <v>1719</v>
      </c>
      <c r="AG286" s="19" t="s">
        <v>4614</v>
      </c>
      <c r="AH286" s="19" t="s">
        <v>1594</v>
      </c>
      <c r="AI286" s="19" t="s">
        <v>1595</v>
      </c>
      <c r="AJ286" s="45">
        <v>0.05</v>
      </c>
      <c r="AK286" s="45">
        <v>24</v>
      </c>
      <c r="AL286" s="19" t="s">
        <v>1501</v>
      </c>
      <c r="AM286" s="46">
        <v>39560</v>
      </c>
      <c r="AN286" s="46">
        <v>24030</v>
      </c>
      <c r="AO286" s="46">
        <v>15530</v>
      </c>
      <c r="AP286" s="45">
        <v>264</v>
      </c>
      <c r="AQ286" s="45"/>
      <c r="AR286" s="45" t="str">
        <f>IFERROR(VLOOKUP(AB286,'Pedidos marco'!$A$1:$D$10000,4,0)," ")</f>
        <v xml:space="preserve"> </v>
      </c>
      <c r="AS286" s="45">
        <f t="shared" si="28"/>
        <v>3</v>
      </c>
      <c r="AT286" s="45" t="str">
        <f t="shared" si="29"/>
        <v>03</v>
      </c>
      <c r="AU286" s="47">
        <v>24</v>
      </c>
      <c r="AV286" s="19" t="str">
        <f t="shared" si="30"/>
        <v>04 April</v>
      </c>
      <c r="AW286" s="19">
        <f t="shared" si="31"/>
        <v>0.55000000000000004</v>
      </c>
      <c r="AX286" s="19">
        <f t="shared" si="32"/>
        <v>11</v>
      </c>
      <c r="AY286" s="19" t="e">
        <f>VLOOKUP(AG286,Cías!$A$1:$E$10000,5,0)</f>
        <v>#N/A</v>
      </c>
      <c r="AZ286" s="19" t="str">
        <f t="shared" si="33"/>
        <v>1013930</v>
      </c>
      <c r="BA286" s="19" t="str">
        <f t="shared" si="34"/>
        <v>GUERRA SANCHEZ EDISON RENE</v>
      </c>
      <c r="BB286" s="19" t="e">
        <f>VLOOKUP(AG286,Cías!$A$1:$E$10000,3,0)</f>
        <v>#N/A</v>
      </c>
      <c r="BC286" s="19"/>
      <c r="BD286" s="19"/>
      <c r="BE286" s="19"/>
      <c r="BF286" s="19"/>
      <c r="BG286" s="19"/>
      <c r="BH286" s="19"/>
      <c r="BI286" s="19"/>
      <c r="BJ286" s="19"/>
    </row>
    <row r="287" spans="1:62" ht="15" x14ac:dyDescent="0.2">
      <c r="A287" s="19" t="s">
        <v>4615</v>
      </c>
      <c r="B287" s="19" t="s">
        <v>1479</v>
      </c>
      <c r="C287" s="43">
        <v>44654</v>
      </c>
      <c r="D287" s="44">
        <v>0.99166666666667003</v>
      </c>
      <c r="E287" s="19" t="s">
        <v>4616</v>
      </c>
      <c r="F287" s="19" t="s">
        <v>1481</v>
      </c>
      <c r="G287" s="19" t="s">
        <v>1481</v>
      </c>
      <c r="H287" s="45">
        <v>0</v>
      </c>
      <c r="I287" s="45">
        <v>0</v>
      </c>
      <c r="J287" s="19" t="s">
        <v>1482</v>
      </c>
      <c r="K287" s="19" t="s">
        <v>4617</v>
      </c>
      <c r="L287" s="19" t="s">
        <v>4618</v>
      </c>
      <c r="M287" s="19" t="s">
        <v>4619</v>
      </c>
      <c r="N287" s="19" t="s">
        <v>4615</v>
      </c>
      <c r="O287" s="19" t="s">
        <v>1641</v>
      </c>
      <c r="P287" s="19" t="s">
        <v>1642</v>
      </c>
      <c r="Q287" s="46">
        <v>640</v>
      </c>
      <c r="R287" s="19" t="s">
        <v>1544</v>
      </c>
      <c r="S287" s="19" t="s">
        <v>3229</v>
      </c>
      <c r="T287" s="19" t="s">
        <v>3230</v>
      </c>
      <c r="U287" s="19" t="s">
        <v>3231</v>
      </c>
      <c r="V287" s="19" t="s">
        <v>2091</v>
      </c>
      <c r="W287" s="19" t="s">
        <v>1492</v>
      </c>
      <c r="X287" s="19" t="s">
        <v>3232</v>
      </c>
      <c r="Y287" s="19" t="s">
        <v>1494</v>
      </c>
      <c r="Z287" s="19" t="s">
        <v>1495</v>
      </c>
      <c r="AA287" s="46">
        <v>247</v>
      </c>
      <c r="AB287" s="19" t="s">
        <v>526</v>
      </c>
      <c r="AC287" s="19" t="s">
        <v>204</v>
      </c>
      <c r="AD287" s="19" t="s">
        <v>4620</v>
      </c>
      <c r="AE287" s="19" t="s">
        <v>4621</v>
      </c>
      <c r="AF287" s="19" t="s">
        <v>1592</v>
      </c>
      <c r="AG287" s="19" t="s">
        <v>4622</v>
      </c>
      <c r="AH287" s="19" t="s">
        <v>1502</v>
      </c>
      <c r="AI287" s="19" t="s">
        <v>2099</v>
      </c>
      <c r="AJ287" s="45">
        <v>0</v>
      </c>
      <c r="AK287" s="45">
        <v>0</v>
      </c>
      <c r="AL287" s="19" t="s">
        <v>1501</v>
      </c>
      <c r="AM287" s="46">
        <v>49690</v>
      </c>
      <c r="AN287" s="46">
        <v>32050</v>
      </c>
      <c r="AO287" s="46">
        <v>17640</v>
      </c>
      <c r="AP287" s="45">
        <v>537.6</v>
      </c>
      <c r="AQ287" s="45"/>
      <c r="AR287" s="45" t="str">
        <f>IFERROR(VLOOKUP(AB287,'Pedidos marco'!$A$1:$D$10000,4,0)," ")</f>
        <v xml:space="preserve"> </v>
      </c>
      <c r="AS287" s="45">
        <f t="shared" si="28"/>
        <v>3</v>
      </c>
      <c r="AT287" s="45" t="str">
        <f t="shared" si="29"/>
        <v>03</v>
      </c>
      <c r="AU287" s="47">
        <v>32</v>
      </c>
      <c r="AV287" s="19" t="str">
        <f t="shared" si="30"/>
        <v>04 April</v>
      </c>
      <c r="AW287" s="19">
        <f t="shared" si="31"/>
        <v>0.84000000000000008</v>
      </c>
      <c r="AX287" s="19">
        <f t="shared" si="32"/>
        <v>16.8</v>
      </c>
      <c r="AY287" s="19" t="e">
        <f>VLOOKUP(AG287,Cías!$A$1:$E$10000,5,0)</f>
        <v>#N/A</v>
      </c>
      <c r="AZ287" s="19" t="str">
        <f t="shared" si="33"/>
        <v>1013799</v>
      </c>
      <c r="BA287" s="19" t="str">
        <f t="shared" si="34"/>
        <v>MONTEROS REYES ROBERTH ESTEBAN</v>
      </c>
      <c r="BB287" s="19" t="e">
        <f>VLOOKUP(AG287,Cías!$A$1:$E$10000,3,0)</f>
        <v>#N/A</v>
      </c>
      <c r="BC287" s="19"/>
      <c r="BD287" s="19"/>
      <c r="BE287" s="19"/>
      <c r="BF287" s="19"/>
      <c r="BG287" s="19"/>
      <c r="BH287" s="19"/>
      <c r="BI287" s="19"/>
      <c r="BJ287" s="19"/>
    </row>
    <row r="288" spans="1:62" ht="15" x14ac:dyDescent="0.2">
      <c r="A288" s="19" t="s">
        <v>4623</v>
      </c>
      <c r="B288" s="19" t="s">
        <v>1479</v>
      </c>
      <c r="C288" s="43">
        <v>44655</v>
      </c>
      <c r="D288" s="44">
        <v>7.6388888888899997E-3</v>
      </c>
      <c r="E288" s="19" t="s">
        <v>4624</v>
      </c>
      <c r="F288" s="19" t="s">
        <v>4625</v>
      </c>
      <c r="G288" s="19" t="s">
        <v>4626</v>
      </c>
      <c r="H288" s="45">
        <v>2287.17</v>
      </c>
      <c r="I288" s="45">
        <v>2564.39</v>
      </c>
      <c r="J288" s="19" t="s">
        <v>1560</v>
      </c>
      <c r="K288" s="19" t="s">
        <v>4627</v>
      </c>
      <c r="L288" s="19" t="s">
        <v>4628</v>
      </c>
      <c r="M288" s="19" t="s">
        <v>4629</v>
      </c>
      <c r="N288" s="19" t="s">
        <v>4623</v>
      </c>
      <c r="O288" s="19" t="s">
        <v>367</v>
      </c>
      <c r="P288" s="19" t="s">
        <v>368</v>
      </c>
      <c r="Q288" s="46">
        <v>360</v>
      </c>
      <c r="R288" s="19" t="s">
        <v>1544</v>
      </c>
      <c r="S288" s="19" t="s">
        <v>1754</v>
      </c>
      <c r="T288" s="19" t="s">
        <v>104</v>
      </c>
      <c r="U288" s="19" t="s">
        <v>3011</v>
      </c>
      <c r="V288" s="19" t="s">
        <v>3012</v>
      </c>
      <c r="W288" s="19" t="s">
        <v>1548</v>
      </c>
      <c r="X288" s="19" t="s">
        <v>3013</v>
      </c>
      <c r="Y288" s="19" t="s">
        <v>1684</v>
      </c>
      <c r="Z288" s="19" t="s">
        <v>1685</v>
      </c>
      <c r="AA288" s="46">
        <v>198</v>
      </c>
      <c r="AB288" s="19" t="s">
        <v>490</v>
      </c>
      <c r="AC288" s="19" t="s">
        <v>129</v>
      </c>
      <c r="AD288" s="19" t="s">
        <v>4630</v>
      </c>
      <c r="AE288" s="19" t="s">
        <v>1481</v>
      </c>
      <c r="AF288" s="19" t="s">
        <v>1554</v>
      </c>
      <c r="AG288" s="19" t="s">
        <v>4631</v>
      </c>
      <c r="AH288" s="19" t="s">
        <v>1499</v>
      </c>
      <c r="AI288" s="19" t="s">
        <v>1500</v>
      </c>
      <c r="AJ288" s="45">
        <v>0</v>
      </c>
      <c r="AK288" s="45">
        <v>0</v>
      </c>
      <c r="AL288" s="19" t="s">
        <v>1501</v>
      </c>
      <c r="AM288" s="46">
        <v>26930</v>
      </c>
      <c r="AN288" s="46">
        <v>18020</v>
      </c>
      <c r="AO288" s="46">
        <v>8910</v>
      </c>
      <c r="AP288" s="45">
        <v>266.39999999999998</v>
      </c>
      <c r="AQ288" s="45"/>
      <c r="AR288" s="45" t="str">
        <f>IFERROR(VLOOKUP(AB288,'Pedidos marco'!$A$1:$D$10000,4,0)," ")</f>
        <v xml:space="preserve"> </v>
      </c>
      <c r="AS288" s="45">
        <f t="shared" si="28"/>
        <v>4</v>
      </c>
      <c r="AT288" s="45" t="str">
        <f t="shared" si="29"/>
        <v>04</v>
      </c>
      <c r="AU288" s="47">
        <v>18</v>
      </c>
      <c r="AV288" s="19" t="str">
        <f t="shared" si="30"/>
        <v>04 April</v>
      </c>
      <c r="AW288" s="19">
        <f t="shared" si="31"/>
        <v>0.74</v>
      </c>
      <c r="AX288" s="19">
        <f t="shared" si="32"/>
        <v>14.799999999999999</v>
      </c>
      <c r="AY288" s="19" t="e">
        <f>VLOOKUP(AG288,Cías!$A$1:$E$10000,5,0)</f>
        <v>#N/A</v>
      </c>
      <c r="AZ288" s="19" t="str">
        <f t="shared" si="33"/>
        <v>1022501</v>
      </c>
      <c r="BA288" s="19" t="str">
        <f t="shared" si="34"/>
        <v>FLORES RAMIREZ ROGER WILLAN</v>
      </c>
      <c r="BB288" s="19" t="e">
        <f>VLOOKUP(AG288,Cías!$A$1:$E$10000,3,0)</f>
        <v>#N/A</v>
      </c>
      <c r="BC288" s="19"/>
      <c r="BD288" s="19"/>
      <c r="BE288" s="19"/>
      <c r="BF288" s="19"/>
      <c r="BG288" s="19"/>
      <c r="BH288" s="19"/>
      <c r="BI288" s="19"/>
      <c r="BJ288" s="19"/>
    </row>
    <row r="289" spans="1:62" ht="15" x14ac:dyDescent="0.2">
      <c r="A289" s="19" t="s">
        <v>4632</v>
      </c>
      <c r="B289" s="19" t="s">
        <v>1479</v>
      </c>
      <c r="C289" s="43">
        <v>44655</v>
      </c>
      <c r="D289" s="44">
        <v>1.111111111111E-2</v>
      </c>
      <c r="E289" s="19" t="s">
        <v>4633</v>
      </c>
      <c r="F289" s="19" t="s">
        <v>4634</v>
      </c>
      <c r="G289" s="19" t="s">
        <v>4635</v>
      </c>
      <c r="H289" s="45">
        <v>3278.88</v>
      </c>
      <c r="I289" s="45">
        <v>3676.31</v>
      </c>
      <c r="J289" s="19" t="s">
        <v>1560</v>
      </c>
      <c r="K289" s="19" t="s">
        <v>4636</v>
      </c>
      <c r="L289" s="19" t="s">
        <v>4637</v>
      </c>
      <c r="M289" s="19" t="s">
        <v>4638</v>
      </c>
      <c r="N289" s="19" t="s">
        <v>4632</v>
      </c>
      <c r="O289" s="19" t="s">
        <v>367</v>
      </c>
      <c r="P289" s="19" t="s">
        <v>368</v>
      </c>
      <c r="Q289" s="46">
        <v>480</v>
      </c>
      <c r="R289" s="19" t="s">
        <v>1544</v>
      </c>
      <c r="S289" s="19" t="s">
        <v>3650</v>
      </c>
      <c r="T289" s="19" t="s">
        <v>3651</v>
      </c>
      <c r="U289" s="19" t="s">
        <v>4639</v>
      </c>
      <c r="V289" s="19" t="s">
        <v>4640</v>
      </c>
      <c r="W289" s="19" t="s">
        <v>1829</v>
      </c>
      <c r="X289" s="19" t="s">
        <v>4641</v>
      </c>
      <c r="Y289" s="19" t="s">
        <v>1831</v>
      </c>
      <c r="Z289" s="19" t="s">
        <v>1832</v>
      </c>
      <c r="AA289" s="46">
        <v>8</v>
      </c>
      <c r="AB289" s="19" t="s">
        <v>520</v>
      </c>
      <c r="AC289" s="19" t="s">
        <v>192</v>
      </c>
      <c r="AD289" s="19" t="s">
        <v>1717</v>
      </c>
      <c r="AE289" s="19" t="s">
        <v>1718</v>
      </c>
      <c r="AF289" s="19" t="s">
        <v>1719</v>
      </c>
      <c r="AG289" s="19" t="s">
        <v>1720</v>
      </c>
      <c r="AH289" s="19" t="s">
        <v>1499</v>
      </c>
      <c r="AI289" s="19" t="s">
        <v>1500</v>
      </c>
      <c r="AJ289" s="45">
        <v>0</v>
      </c>
      <c r="AK289" s="45">
        <v>0</v>
      </c>
      <c r="AL289" s="19" t="s">
        <v>1501</v>
      </c>
      <c r="AM289" s="46">
        <v>38990</v>
      </c>
      <c r="AN289" s="46">
        <v>24040</v>
      </c>
      <c r="AO289" s="46">
        <v>14950</v>
      </c>
      <c r="AP289" s="45">
        <v>43.2</v>
      </c>
      <c r="AQ289" s="45"/>
      <c r="AR289" s="45" t="str">
        <f>IFERROR(VLOOKUP(AB289,'Pedidos marco'!$A$1:$D$10000,4,0)," ")</f>
        <v xml:space="preserve"> </v>
      </c>
      <c r="AS289" s="45">
        <f t="shared" si="28"/>
        <v>4</v>
      </c>
      <c r="AT289" s="45" t="str">
        <f t="shared" si="29"/>
        <v>04</v>
      </c>
      <c r="AU289" s="47">
        <v>24</v>
      </c>
      <c r="AV289" s="19" t="str">
        <f t="shared" si="30"/>
        <v>04 April</v>
      </c>
      <c r="AW289" s="19">
        <f t="shared" si="31"/>
        <v>9.0000000000000011E-2</v>
      </c>
      <c r="AX289" s="19">
        <f t="shared" si="32"/>
        <v>1.8</v>
      </c>
      <c r="AY289" s="19" t="e">
        <f>VLOOKUP(AG289,Cías!$A$1:$E$10000,5,0)</f>
        <v>#N/A</v>
      </c>
      <c r="AZ289" s="19" t="str">
        <f t="shared" si="33"/>
        <v>1013949</v>
      </c>
      <c r="BA289" s="19" t="str">
        <f t="shared" si="34"/>
        <v>MEDIAVILLA FLORES WILSON PATRICIO</v>
      </c>
      <c r="BB289" s="19" t="e">
        <f>VLOOKUP(AG289,Cías!$A$1:$E$10000,3,0)</f>
        <v>#N/A</v>
      </c>
      <c r="BC289" s="19"/>
      <c r="BD289" s="19"/>
      <c r="BE289" s="19"/>
      <c r="BF289" s="19"/>
      <c r="BG289" s="19"/>
      <c r="BH289" s="19"/>
      <c r="BI289" s="19"/>
      <c r="BJ289" s="19"/>
    </row>
    <row r="290" spans="1:62" ht="15" x14ac:dyDescent="0.2">
      <c r="A290" s="19" t="s">
        <v>4642</v>
      </c>
      <c r="B290" s="19" t="s">
        <v>1479</v>
      </c>
      <c r="C290" s="43">
        <v>44655</v>
      </c>
      <c r="D290" s="44">
        <v>1.180555555556E-2</v>
      </c>
      <c r="E290" s="19" t="s">
        <v>4643</v>
      </c>
      <c r="F290" s="19" t="s">
        <v>1481</v>
      </c>
      <c r="G290" s="19" t="s">
        <v>1481</v>
      </c>
      <c r="H290" s="45">
        <v>0</v>
      </c>
      <c r="I290" s="45">
        <v>0</v>
      </c>
      <c r="J290" s="19" t="s">
        <v>1482</v>
      </c>
      <c r="K290" s="19" t="s">
        <v>4644</v>
      </c>
      <c r="L290" s="19" t="s">
        <v>4645</v>
      </c>
      <c r="M290" s="19" t="s">
        <v>4646</v>
      </c>
      <c r="N290" s="19" t="s">
        <v>4642</v>
      </c>
      <c r="O290" s="19" t="s">
        <v>367</v>
      </c>
      <c r="P290" s="19" t="s">
        <v>368</v>
      </c>
      <c r="Q290" s="46">
        <v>640</v>
      </c>
      <c r="R290" s="19" t="s">
        <v>1544</v>
      </c>
      <c r="S290" s="19" t="s">
        <v>1976</v>
      </c>
      <c r="T290" s="19" t="s">
        <v>92</v>
      </c>
      <c r="U290" s="19" t="s">
        <v>4647</v>
      </c>
      <c r="V290" s="19" t="s">
        <v>2091</v>
      </c>
      <c r="W290" s="19" t="s">
        <v>415</v>
      </c>
      <c r="X290" s="19" t="s">
        <v>4648</v>
      </c>
      <c r="Y290" s="19" t="s">
        <v>4649</v>
      </c>
      <c r="Z290" s="19" t="s">
        <v>4650</v>
      </c>
      <c r="AA290" s="46">
        <v>96.3</v>
      </c>
      <c r="AB290" s="19" t="s">
        <v>508</v>
      </c>
      <c r="AC290" s="19" t="s">
        <v>165</v>
      </c>
      <c r="AD290" s="19" t="s">
        <v>1966</v>
      </c>
      <c r="AE290" s="19" t="s">
        <v>1967</v>
      </c>
      <c r="AF290" s="19" t="s">
        <v>1592</v>
      </c>
      <c r="AG290" s="19" t="s">
        <v>1968</v>
      </c>
      <c r="AH290" s="19" t="s">
        <v>1502</v>
      </c>
      <c r="AI290" s="19" t="s">
        <v>2099</v>
      </c>
      <c r="AJ290" s="45">
        <v>0</v>
      </c>
      <c r="AK290" s="45">
        <v>0</v>
      </c>
      <c r="AL290" s="19" t="s">
        <v>1501</v>
      </c>
      <c r="AM290" s="46">
        <v>50490</v>
      </c>
      <c r="AN290" s="46">
        <v>32060</v>
      </c>
      <c r="AO290" s="46">
        <v>18430</v>
      </c>
      <c r="AP290" s="45">
        <v>288</v>
      </c>
      <c r="AQ290" s="45"/>
      <c r="AR290" s="45" t="str">
        <f>IFERROR(VLOOKUP(AB290,'Pedidos marco'!$A$1:$D$10000,4,0)," ")</f>
        <v xml:space="preserve"> </v>
      </c>
      <c r="AS290" s="45">
        <f t="shared" si="28"/>
        <v>4</v>
      </c>
      <c r="AT290" s="45" t="str">
        <f t="shared" si="29"/>
        <v>04</v>
      </c>
      <c r="AU290" s="47">
        <v>32</v>
      </c>
      <c r="AV290" s="19" t="str">
        <f t="shared" si="30"/>
        <v>04 April</v>
      </c>
      <c r="AW290" s="19">
        <f t="shared" si="31"/>
        <v>0.45</v>
      </c>
      <c r="AX290" s="19">
        <f t="shared" si="32"/>
        <v>9</v>
      </c>
      <c r="AY290" s="19" t="e">
        <f>VLOOKUP(AG290,Cías!$A$1:$E$10000,5,0)</f>
        <v>#N/A</v>
      </c>
      <c r="AZ290" s="19" t="str">
        <f t="shared" si="33"/>
        <v>1014153</v>
      </c>
      <c r="BA290" s="19" t="str">
        <f t="shared" si="34"/>
        <v>INLAGO ANDRANGO LUIS RODRIGO</v>
      </c>
      <c r="BB290" s="19" t="e">
        <f>VLOOKUP(AG290,Cías!$A$1:$E$10000,3,0)</f>
        <v>#N/A</v>
      </c>
      <c r="BC290" s="19"/>
      <c r="BD290" s="19"/>
      <c r="BE290" s="19"/>
      <c r="BF290" s="19"/>
      <c r="BG290" s="19"/>
      <c r="BH290" s="19"/>
      <c r="BI290" s="19"/>
      <c r="BJ290" s="19"/>
    </row>
    <row r="291" spans="1:62" ht="15" x14ac:dyDescent="0.2">
      <c r="A291" s="19" t="s">
        <v>4651</v>
      </c>
      <c r="B291" s="19" t="s">
        <v>1479</v>
      </c>
      <c r="C291" s="43">
        <v>44655</v>
      </c>
      <c r="D291" s="44">
        <v>1.388888888889E-2</v>
      </c>
      <c r="E291" s="19" t="s">
        <v>4652</v>
      </c>
      <c r="F291" s="19" t="s">
        <v>1481</v>
      </c>
      <c r="G291" s="19" t="s">
        <v>1481</v>
      </c>
      <c r="H291" s="45">
        <v>0</v>
      </c>
      <c r="I291" s="45">
        <v>0</v>
      </c>
      <c r="J291" s="19" t="s">
        <v>1482</v>
      </c>
      <c r="K291" s="19" t="s">
        <v>4653</v>
      </c>
      <c r="L291" s="19" t="s">
        <v>4654</v>
      </c>
      <c r="M291" s="19" t="s">
        <v>4655</v>
      </c>
      <c r="N291" s="19" t="s">
        <v>4651</v>
      </c>
      <c r="O291" s="19" t="s">
        <v>1641</v>
      </c>
      <c r="P291" s="19" t="s">
        <v>1642</v>
      </c>
      <c r="Q291" s="46">
        <v>640</v>
      </c>
      <c r="R291" s="19" t="s">
        <v>1544</v>
      </c>
      <c r="S291" s="19" t="s">
        <v>3229</v>
      </c>
      <c r="T291" s="19" t="s">
        <v>3230</v>
      </c>
      <c r="U291" s="19" t="s">
        <v>3231</v>
      </c>
      <c r="V291" s="19" t="s">
        <v>2091</v>
      </c>
      <c r="W291" s="19" t="s">
        <v>1492</v>
      </c>
      <c r="X291" s="19" t="s">
        <v>3232</v>
      </c>
      <c r="Y291" s="19" t="s">
        <v>1494</v>
      </c>
      <c r="Z291" s="19" t="s">
        <v>1495</v>
      </c>
      <c r="AA291" s="46">
        <v>247</v>
      </c>
      <c r="AB291" s="19" t="s">
        <v>544</v>
      </c>
      <c r="AC291" s="19" t="s">
        <v>240</v>
      </c>
      <c r="AD291" s="19" t="s">
        <v>4656</v>
      </c>
      <c r="AE291" s="19" t="s">
        <v>4657</v>
      </c>
      <c r="AF291" s="19" t="s">
        <v>1592</v>
      </c>
      <c r="AG291" s="19" t="s">
        <v>4658</v>
      </c>
      <c r="AH291" s="19" t="s">
        <v>1502</v>
      </c>
      <c r="AI291" s="19" t="s">
        <v>2099</v>
      </c>
      <c r="AJ291" s="45">
        <v>0</v>
      </c>
      <c r="AK291" s="45">
        <v>0</v>
      </c>
      <c r="AL291" s="19" t="s">
        <v>1501</v>
      </c>
      <c r="AM291" s="46">
        <v>50950</v>
      </c>
      <c r="AN291" s="46">
        <v>32030</v>
      </c>
      <c r="AO291" s="46">
        <v>18920</v>
      </c>
      <c r="AP291" s="45">
        <v>537.6</v>
      </c>
      <c r="AQ291" s="45"/>
      <c r="AR291" s="45" t="str">
        <f>IFERROR(VLOOKUP(AB291,'Pedidos marco'!$A$1:$D$10000,4,0)," ")</f>
        <v xml:space="preserve"> </v>
      </c>
      <c r="AS291" s="45">
        <f t="shared" si="28"/>
        <v>4</v>
      </c>
      <c r="AT291" s="45" t="str">
        <f t="shared" si="29"/>
        <v>04</v>
      </c>
      <c r="AU291" s="47">
        <v>32</v>
      </c>
      <c r="AV291" s="19" t="str">
        <f t="shared" si="30"/>
        <v>04 April</v>
      </c>
      <c r="AW291" s="19">
        <f t="shared" si="31"/>
        <v>0.84000000000000008</v>
      </c>
      <c r="AX291" s="19">
        <f t="shared" si="32"/>
        <v>16.8</v>
      </c>
      <c r="AY291" s="19" t="e">
        <f>VLOOKUP(AG291,Cías!$A$1:$E$10000,5,0)</f>
        <v>#N/A</v>
      </c>
      <c r="AZ291" s="19" t="str">
        <f t="shared" si="33"/>
        <v>1013148</v>
      </c>
      <c r="BA291" s="19" t="str">
        <f t="shared" si="34"/>
        <v>PINDUISACA MACHADO BLANCA MARIA</v>
      </c>
      <c r="BB291" s="19" t="e">
        <f>VLOOKUP(AG291,Cías!$A$1:$E$10000,3,0)</f>
        <v>#N/A</v>
      </c>
      <c r="BC291" s="19"/>
      <c r="BD291" s="19"/>
      <c r="BE291" s="19"/>
      <c r="BF291" s="19"/>
      <c r="BG291" s="19"/>
      <c r="BH291" s="19"/>
      <c r="BI291" s="19"/>
      <c r="BJ291" s="19"/>
    </row>
    <row r="292" spans="1:62" ht="15" x14ac:dyDescent="0.2">
      <c r="A292" s="19" t="s">
        <v>4659</v>
      </c>
      <c r="B292" s="19" t="s">
        <v>1479</v>
      </c>
      <c r="C292" s="43">
        <v>44655</v>
      </c>
      <c r="D292" s="44">
        <v>1.4583333333329999E-2</v>
      </c>
      <c r="E292" s="19" t="s">
        <v>4660</v>
      </c>
      <c r="F292" s="19" t="s">
        <v>4661</v>
      </c>
      <c r="G292" s="19" t="s">
        <v>4662</v>
      </c>
      <c r="H292" s="45">
        <v>4087.51</v>
      </c>
      <c r="I292" s="45">
        <v>4582.9399999999996</v>
      </c>
      <c r="J292" s="19" t="s">
        <v>1560</v>
      </c>
      <c r="K292" s="19" t="s">
        <v>4663</v>
      </c>
      <c r="L292" s="19" t="s">
        <v>4664</v>
      </c>
      <c r="M292" s="19" t="s">
        <v>4665</v>
      </c>
      <c r="N292" s="19" t="s">
        <v>4659</v>
      </c>
      <c r="O292" s="19" t="s">
        <v>1486</v>
      </c>
      <c r="P292" s="19" t="s">
        <v>1487</v>
      </c>
      <c r="Q292" s="46">
        <v>32.32</v>
      </c>
      <c r="R292" s="19" t="s">
        <v>1488</v>
      </c>
      <c r="S292" s="19" t="s">
        <v>4666</v>
      </c>
      <c r="T292" s="19" t="s">
        <v>4667</v>
      </c>
      <c r="U292" s="19" t="s">
        <v>4668</v>
      </c>
      <c r="V292" s="19" t="s">
        <v>4669</v>
      </c>
      <c r="W292" s="19" t="s">
        <v>1586</v>
      </c>
      <c r="X292" s="19" t="s">
        <v>4670</v>
      </c>
      <c r="Y292" s="19" t="s">
        <v>1588</v>
      </c>
      <c r="Z292" s="19" t="s">
        <v>1589</v>
      </c>
      <c r="AA292" s="46">
        <v>250</v>
      </c>
      <c r="AB292" s="19" t="s">
        <v>473</v>
      </c>
      <c r="AC292" s="19" t="s">
        <v>96</v>
      </c>
      <c r="AD292" s="19" t="s">
        <v>1670</v>
      </c>
      <c r="AE292" s="19" t="s">
        <v>1671</v>
      </c>
      <c r="AF292" s="19" t="s">
        <v>1497</v>
      </c>
      <c r="AG292" s="19" t="s">
        <v>1672</v>
      </c>
      <c r="AH292" s="19" t="s">
        <v>1499</v>
      </c>
      <c r="AI292" s="19" t="s">
        <v>1500</v>
      </c>
      <c r="AJ292" s="45">
        <v>0</v>
      </c>
      <c r="AK292" s="45">
        <v>0</v>
      </c>
      <c r="AL292" s="19" t="s">
        <v>1501</v>
      </c>
      <c r="AM292" s="46">
        <v>52110</v>
      </c>
      <c r="AN292" s="46">
        <v>32320</v>
      </c>
      <c r="AO292" s="46">
        <v>19790</v>
      </c>
      <c r="AP292" s="45">
        <v>661.91</v>
      </c>
      <c r="AQ292" s="45"/>
      <c r="AR292" s="45" t="str">
        <f>IFERROR(VLOOKUP(AB292,'Pedidos marco'!$A$1:$D$10000,4,0)," ")</f>
        <v xml:space="preserve"> </v>
      </c>
      <c r="AS292" s="45">
        <f t="shared" si="28"/>
        <v>4</v>
      </c>
      <c r="AT292" s="45" t="str">
        <f t="shared" si="29"/>
        <v>04</v>
      </c>
      <c r="AU292" s="47">
        <v>32.32</v>
      </c>
      <c r="AV292" s="19" t="str">
        <f t="shared" si="30"/>
        <v>04 April</v>
      </c>
      <c r="AW292" s="19">
        <f t="shared" si="31"/>
        <v>20.479888613861384</v>
      </c>
      <c r="AX292" s="19">
        <f t="shared" si="32"/>
        <v>20.479888613861384</v>
      </c>
      <c r="AY292" s="19" t="e">
        <f>VLOOKUP(AG292,Cías!$A$1:$E$10000,5,0)</f>
        <v>#N/A</v>
      </c>
      <c r="AZ292" s="19" t="str">
        <f t="shared" si="33"/>
        <v>1013227</v>
      </c>
      <c r="BA292" s="19" t="str">
        <f t="shared" si="34"/>
        <v>COMPAÑIA DE TRANSPORTE PESADO</v>
      </c>
      <c r="BB292" s="19" t="e">
        <f>VLOOKUP(AG292,Cías!$A$1:$E$10000,3,0)</f>
        <v>#N/A</v>
      </c>
      <c r="BC292" s="19"/>
      <c r="BD292" s="19"/>
      <c r="BE292" s="19"/>
      <c r="BF292" s="19"/>
      <c r="BG292" s="19"/>
      <c r="BH292" s="19"/>
      <c r="BI292" s="19"/>
      <c r="BJ292" s="19"/>
    </row>
    <row r="293" spans="1:62" ht="15" x14ac:dyDescent="0.2">
      <c r="A293" s="19" t="s">
        <v>4671</v>
      </c>
      <c r="B293" s="19" t="s">
        <v>1479</v>
      </c>
      <c r="C293" s="43">
        <v>44655</v>
      </c>
      <c r="D293" s="44">
        <v>2.361111111111E-2</v>
      </c>
      <c r="E293" s="19" t="s">
        <v>4672</v>
      </c>
      <c r="F293" s="19" t="s">
        <v>1481</v>
      </c>
      <c r="G293" s="19" t="s">
        <v>1481</v>
      </c>
      <c r="H293" s="45">
        <v>0</v>
      </c>
      <c r="I293" s="45">
        <v>0</v>
      </c>
      <c r="J293" s="19" t="s">
        <v>1482</v>
      </c>
      <c r="K293" s="19" t="s">
        <v>4673</v>
      </c>
      <c r="L293" s="19" t="s">
        <v>4674</v>
      </c>
      <c r="M293" s="19" t="s">
        <v>4675</v>
      </c>
      <c r="N293" s="19" t="s">
        <v>4671</v>
      </c>
      <c r="O293" s="19" t="s">
        <v>367</v>
      </c>
      <c r="P293" s="19" t="s">
        <v>368</v>
      </c>
      <c r="Q293" s="46">
        <v>660</v>
      </c>
      <c r="R293" s="19" t="s">
        <v>1544</v>
      </c>
      <c r="S293" s="19" t="s">
        <v>3092</v>
      </c>
      <c r="T293" s="19" t="s">
        <v>289</v>
      </c>
      <c r="U293" s="19" t="s">
        <v>3093</v>
      </c>
      <c r="V293" s="19" t="s">
        <v>3094</v>
      </c>
      <c r="W293" s="19" t="s">
        <v>1757</v>
      </c>
      <c r="X293" s="19" t="s">
        <v>3095</v>
      </c>
      <c r="Y293" s="19" t="s">
        <v>1759</v>
      </c>
      <c r="Z293" s="19" t="s">
        <v>1760</v>
      </c>
      <c r="AA293" s="46">
        <v>218</v>
      </c>
      <c r="AB293" s="19" t="s">
        <v>568</v>
      </c>
      <c r="AC293" s="19" t="s">
        <v>289</v>
      </c>
      <c r="AD293" s="19" t="s">
        <v>3110</v>
      </c>
      <c r="AE293" s="19" t="s">
        <v>3111</v>
      </c>
      <c r="AF293" s="19" t="s">
        <v>1592</v>
      </c>
      <c r="AG293" s="19" t="s">
        <v>3112</v>
      </c>
      <c r="AH293" s="19" t="s">
        <v>1499</v>
      </c>
      <c r="AI293" s="19" t="s">
        <v>1500</v>
      </c>
      <c r="AJ293" s="45">
        <v>0</v>
      </c>
      <c r="AK293" s="45">
        <v>0</v>
      </c>
      <c r="AL293" s="19" t="s">
        <v>1501</v>
      </c>
      <c r="AM293" s="46">
        <v>51950</v>
      </c>
      <c r="AN293" s="46">
        <v>33050</v>
      </c>
      <c r="AO293" s="46">
        <v>18900</v>
      </c>
      <c r="AP293" s="45">
        <v>501.6</v>
      </c>
      <c r="AQ293" s="45"/>
      <c r="AR293" s="45" t="str">
        <f>IFERROR(VLOOKUP(AB293,'Pedidos marco'!$A$1:$D$10000,4,0)," ")</f>
        <v xml:space="preserve"> </v>
      </c>
      <c r="AS293" s="45">
        <f t="shared" si="28"/>
        <v>4</v>
      </c>
      <c r="AT293" s="45" t="str">
        <f t="shared" si="29"/>
        <v>04</v>
      </c>
      <c r="AU293" s="47">
        <v>33</v>
      </c>
      <c r="AV293" s="19" t="str">
        <f t="shared" si="30"/>
        <v>04 April</v>
      </c>
      <c r="AW293" s="19">
        <f t="shared" si="31"/>
        <v>0.76</v>
      </c>
      <c r="AX293" s="19">
        <f t="shared" si="32"/>
        <v>15.200000000000001</v>
      </c>
      <c r="AY293" s="19" t="e">
        <f>VLOOKUP(AG293,Cías!$A$1:$E$10000,5,0)</f>
        <v>#N/A</v>
      </c>
      <c r="AZ293" s="19" t="str">
        <f t="shared" si="33"/>
        <v>1013820</v>
      </c>
      <c r="BA293" s="19" t="str">
        <f t="shared" si="34"/>
        <v>SARABIA YEPEZ RUTH IRENE</v>
      </c>
      <c r="BB293" s="19" t="e">
        <f>VLOOKUP(AG293,Cías!$A$1:$E$10000,3,0)</f>
        <v>#N/A</v>
      </c>
      <c r="BC293" s="19"/>
      <c r="BD293" s="19"/>
      <c r="BE293" s="19"/>
      <c r="BF293" s="19"/>
      <c r="BG293" s="19"/>
      <c r="BH293" s="19"/>
      <c r="BI293" s="19"/>
      <c r="BJ293" s="19"/>
    </row>
    <row r="294" spans="1:62" ht="15" x14ac:dyDescent="0.2">
      <c r="A294" s="19" t="s">
        <v>4676</v>
      </c>
      <c r="B294" s="19" t="s">
        <v>1479</v>
      </c>
      <c r="C294" s="43">
        <v>44655</v>
      </c>
      <c r="D294" s="44">
        <v>0.21527777777778001</v>
      </c>
      <c r="E294" s="19" t="s">
        <v>4677</v>
      </c>
      <c r="F294" s="19" t="s">
        <v>4678</v>
      </c>
      <c r="G294" s="19" t="s">
        <v>4679</v>
      </c>
      <c r="H294" s="45">
        <v>549.24</v>
      </c>
      <c r="I294" s="45">
        <v>615.80999999999995</v>
      </c>
      <c r="J294" s="19" t="s">
        <v>1560</v>
      </c>
      <c r="K294" s="19" t="s">
        <v>4680</v>
      </c>
      <c r="L294" s="19" t="s">
        <v>4681</v>
      </c>
      <c r="M294" s="19" t="s">
        <v>4682</v>
      </c>
      <c r="N294" s="19" t="s">
        <v>4676</v>
      </c>
      <c r="O294" s="19" t="s">
        <v>371</v>
      </c>
      <c r="P294" s="19" t="s">
        <v>372</v>
      </c>
      <c r="Q294" s="46">
        <v>80</v>
      </c>
      <c r="R294" s="19" t="s">
        <v>1544</v>
      </c>
      <c r="S294" s="19" t="s">
        <v>4683</v>
      </c>
      <c r="T294" s="19" t="s">
        <v>4684</v>
      </c>
      <c r="U294" s="19" t="s">
        <v>4685</v>
      </c>
      <c r="V294" s="19" t="s">
        <v>4686</v>
      </c>
      <c r="W294" s="19" t="s">
        <v>1917</v>
      </c>
      <c r="X294" s="19" t="s">
        <v>4687</v>
      </c>
      <c r="Y294" s="19" t="s">
        <v>4688</v>
      </c>
      <c r="Z294" s="19" t="s">
        <v>4689</v>
      </c>
      <c r="AA294" s="46">
        <v>49</v>
      </c>
      <c r="AB294" s="19" t="s">
        <v>510</v>
      </c>
      <c r="AC294" s="19" t="s">
        <v>169</v>
      </c>
      <c r="AD294" s="19" t="s">
        <v>4690</v>
      </c>
      <c r="AE294" s="19" t="s">
        <v>1481</v>
      </c>
      <c r="AF294" s="19" t="s">
        <v>1554</v>
      </c>
      <c r="AG294" s="19" t="s">
        <v>4691</v>
      </c>
      <c r="AH294" s="19" t="s">
        <v>1499</v>
      </c>
      <c r="AI294" s="19" t="s">
        <v>1500</v>
      </c>
      <c r="AJ294" s="45">
        <v>0</v>
      </c>
      <c r="AK294" s="45">
        <v>0</v>
      </c>
      <c r="AL294" s="19" t="s">
        <v>1501</v>
      </c>
      <c r="AM294" s="46">
        <v>7020</v>
      </c>
      <c r="AN294" s="46">
        <v>4006.6669999999999</v>
      </c>
      <c r="AO294" s="46">
        <v>3013.3330000000001</v>
      </c>
      <c r="AP294" s="45">
        <v>16.8</v>
      </c>
      <c r="AQ294" s="45"/>
      <c r="AR294" s="45" t="str">
        <f>IFERROR(VLOOKUP(AB294,'Pedidos marco'!$A$1:$D$10000,4,0)," ")</f>
        <v xml:space="preserve"> </v>
      </c>
      <c r="AS294" s="45">
        <f t="shared" si="28"/>
        <v>4</v>
      </c>
      <c r="AT294" s="45" t="str">
        <f t="shared" si="29"/>
        <v>04</v>
      </c>
      <c r="AU294" s="47">
        <v>4</v>
      </c>
      <c r="AV294" s="19" t="str">
        <f t="shared" si="30"/>
        <v>04 April</v>
      </c>
      <c r="AW294" s="19">
        <f t="shared" si="31"/>
        <v>0.21000000000000002</v>
      </c>
      <c r="AX294" s="19">
        <f t="shared" si="32"/>
        <v>4.2</v>
      </c>
      <c r="AY294" s="19" t="e">
        <f>VLOOKUP(AG294,Cías!$A$1:$E$10000,5,0)</f>
        <v>#N/A</v>
      </c>
      <c r="AZ294" s="19" t="str">
        <f t="shared" si="33"/>
        <v>1022327</v>
      </c>
      <c r="BA294" s="19" t="str">
        <f t="shared" si="34"/>
        <v>JACOME ECHEVERRIA JEFFERSON SANTIAG</v>
      </c>
      <c r="BB294" s="19" t="e">
        <f>VLOOKUP(AG294,Cías!$A$1:$E$10000,3,0)</f>
        <v>#N/A</v>
      </c>
      <c r="BC294" s="19"/>
      <c r="BD294" s="19"/>
      <c r="BE294" s="19"/>
      <c r="BF294" s="19"/>
      <c r="BG294" s="19"/>
      <c r="BH294" s="19"/>
      <c r="BI294" s="19"/>
      <c r="BJ294" s="19"/>
    </row>
    <row r="295" spans="1:62" ht="15" x14ac:dyDescent="0.2">
      <c r="A295" s="19" t="s">
        <v>4676</v>
      </c>
      <c r="B295" s="19" t="s">
        <v>1479</v>
      </c>
      <c r="C295" s="43">
        <v>44655</v>
      </c>
      <c r="D295" s="44">
        <v>0.21527777777778001</v>
      </c>
      <c r="E295" s="19" t="s">
        <v>4692</v>
      </c>
      <c r="F295" s="19" t="s">
        <v>4693</v>
      </c>
      <c r="G295" s="19" t="s">
        <v>4694</v>
      </c>
      <c r="H295" s="45">
        <v>748.21</v>
      </c>
      <c r="I295" s="45">
        <v>838.9</v>
      </c>
      <c r="J295" s="19" t="s">
        <v>1560</v>
      </c>
      <c r="K295" s="19" t="s">
        <v>4695</v>
      </c>
      <c r="L295" s="19" t="s">
        <v>4696</v>
      </c>
      <c r="M295" s="19" t="s">
        <v>4697</v>
      </c>
      <c r="N295" s="19" t="s">
        <v>4676</v>
      </c>
      <c r="O295" s="19" t="s">
        <v>369</v>
      </c>
      <c r="P295" s="19" t="s">
        <v>370</v>
      </c>
      <c r="Q295" s="46">
        <v>120</v>
      </c>
      <c r="R295" s="19" t="s">
        <v>1544</v>
      </c>
      <c r="S295" s="19" t="s">
        <v>4683</v>
      </c>
      <c r="T295" s="19" t="s">
        <v>4684</v>
      </c>
      <c r="U295" s="19" t="s">
        <v>4685</v>
      </c>
      <c r="V295" s="19" t="s">
        <v>4686</v>
      </c>
      <c r="W295" s="19" t="s">
        <v>1917</v>
      </c>
      <c r="X295" s="19" t="s">
        <v>4687</v>
      </c>
      <c r="Y295" s="19" t="s">
        <v>4688</v>
      </c>
      <c r="Z295" s="19" t="s">
        <v>4689</v>
      </c>
      <c r="AA295" s="46">
        <v>49</v>
      </c>
      <c r="AB295" s="19" t="s">
        <v>510</v>
      </c>
      <c r="AC295" s="19" t="s">
        <v>169</v>
      </c>
      <c r="AD295" s="19" t="s">
        <v>4690</v>
      </c>
      <c r="AE295" s="19" t="s">
        <v>1481</v>
      </c>
      <c r="AF295" s="19" t="s">
        <v>1554</v>
      </c>
      <c r="AG295" s="19" t="s">
        <v>4691</v>
      </c>
      <c r="AH295" s="19" t="s">
        <v>1499</v>
      </c>
      <c r="AI295" s="19" t="s">
        <v>1500</v>
      </c>
      <c r="AJ295" s="45">
        <v>0</v>
      </c>
      <c r="AK295" s="45">
        <v>0</v>
      </c>
      <c r="AL295" s="19" t="s">
        <v>1501</v>
      </c>
      <c r="AM295" s="46">
        <v>9023.3330000000005</v>
      </c>
      <c r="AN295" s="46">
        <v>6010</v>
      </c>
      <c r="AO295" s="46">
        <v>3013.3330000000001</v>
      </c>
      <c r="AP295" s="45">
        <v>25.2</v>
      </c>
      <c r="AQ295" s="45"/>
      <c r="AR295" s="45" t="str">
        <f>IFERROR(VLOOKUP(AB295,'Pedidos marco'!$A$1:$D$10000,4,0)," ")</f>
        <v xml:space="preserve"> </v>
      </c>
      <c r="AS295" s="45">
        <f t="shared" si="28"/>
        <v>4</v>
      </c>
      <c r="AT295" s="45" t="str">
        <f t="shared" si="29"/>
        <v>04</v>
      </c>
      <c r="AU295" s="47">
        <v>6</v>
      </c>
      <c r="AV295" s="19" t="str">
        <f t="shared" si="30"/>
        <v>04 April</v>
      </c>
      <c r="AW295" s="19">
        <f t="shared" si="31"/>
        <v>0.21</v>
      </c>
      <c r="AX295" s="19">
        <f t="shared" si="32"/>
        <v>4.2</v>
      </c>
      <c r="AY295" s="19" t="e">
        <f>VLOOKUP(AG295,Cías!$A$1:$E$10000,5,0)</f>
        <v>#N/A</v>
      </c>
      <c r="AZ295" s="19" t="str">
        <f t="shared" si="33"/>
        <v>1022327</v>
      </c>
      <c r="BA295" s="19" t="str">
        <f t="shared" si="34"/>
        <v>JACOME ECHEVERRIA JEFFERSON SANTIAG</v>
      </c>
      <c r="BB295" s="19" t="e">
        <f>VLOOKUP(AG295,Cías!$A$1:$E$10000,3,0)</f>
        <v>#N/A</v>
      </c>
      <c r="BC295" s="19"/>
      <c r="BD295" s="19"/>
      <c r="BE295" s="19"/>
      <c r="BF295" s="19"/>
      <c r="BG295" s="19"/>
      <c r="BH295" s="19"/>
      <c r="BI295" s="19"/>
      <c r="BJ295" s="19"/>
    </row>
    <row r="296" spans="1:62" ht="15" x14ac:dyDescent="0.2">
      <c r="A296" s="19" t="s">
        <v>4676</v>
      </c>
      <c r="B296" s="19" t="s">
        <v>1479</v>
      </c>
      <c r="C296" s="43">
        <v>44655</v>
      </c>
      <c r="D296" s="44">
        <v>0.21527777777778001</v>
      </c>
      <c r="E296" s="19" t="s">
        <v>4698</v>
      </c>
      <c r="F296" s="19" t="s">
        <v>4699</v>
      </c>
      <c r="G296" s="19" t="s">
        <v>4700</v>
      </c>
      <c r="H296" s="45">
        <v>1087.44</v>
      </c>
      <c r="I296" s="45">
        <v>1219.24</v>
      </c>
      <c r="J296" s="19" t="s">
        <v>1560</v>
      </c>
      <c r="K296" s="19" t="s">
        <v>4701</v>
      </c>
      <c r="L296" s="19" t="s">
        <v>4702</v>
      </c>
      <c r="M296" s="19" t="s">
        <v>4703</v>
      </c>
      <c r="N296" s="19" t="s">
        <v>4676</v>
      </c>
      <c r="O296" s="19" t="s">
        <v>367</v>
      </c>
      <c r="P296" s="19" t="s">
        <v>368</v>
      </c>
      <c r="Q296" s="46">
        <v>160</v>
      </c>
      <c r="R296" s="19" t="s">
        <v>1544</v>
      </c>
      <c r="S296" s="19" t="s">
        <v>4683</v>
      </c>
      <c r="T296" s="19" t="s">
        <v>4684</v>
      </c>
      <c r="U296" s="19" t="s">
        <v>4685</v>
      </c>
      <c r="V296" s="19" t="s">
        <v>4686</v>
      </c>
      <c r="W296" s="19" t="s">
        <v>1917</v>
      </c>
      <c r="X296" s="19" t="s">
        <v>4687</v>
      </c>
      <c r="Y296" s="19" t="s">
        <v>4688</v>
      </c>
      <c r="Z296" s="19" t="s">
        <v>4689</v>
      </c>
      <c r="AA296" s="46">
        <v>49</v>
      </c>
      <c r="AB296" s="19" t="s">
        <v>510</v>
      </c>
      <c r="AC296" s="19" t="s">
        <v>169</v>
      </c>
      <c r="AD296" s="19" t="s">
        <v>4690</v>
      </c>
      <c r="AE296" s="19" t="s">
        <v>1481</v>
      </c>
      <c r="AF296" s="19" t="s">
        <v>1554</v>
      </c>
      <c r="AG296" s="19" t="s">
        <v>4691</v>
      </c>
      <c r="AH296" s="19" t="s">
        <v>1499</v>
      </c>
      <c r="AI296" s="19" t="s">
        <v>1500</v>
      </c>
      <c r="AJ296" s="45">
        <v>0</v>
      </c>
      <c r="AK296" s="45">
        <v>0</v>
      </c>
      <c r="AL296" s="19" t="s">
        <v>1501</v>
      </c>
      <c r="AM296" s="46">
        <v>11026.665999999999</v>
      </c>
      <c r="AN296" s="46">
        <v>8013.3329999999996</v>
      </c>
      <c r="AO296" s="46">
        <v>3013.3330000000001</v>
      </c>
      <c r="AP296" s="45">
        <v>33.6</v>
      </c>
      <c r="AQ296" s="45"/>
      <c r="AR296" s="45" t="str">
        <f>IFERROR(VLOOKUP(AB296,'Pedidos marco'!$A$1:$D$10000,4,0)," ")</f>
        <v xml:space="preserve"> </v>
      </c>
      <c r="AS296" s="45">
        <f t="shared" si="28"/>
        <v>4</v>
      </c>
      <c r="AT296" s="45" t="str">
        <f t="shared" si="29"/>
        <v>04</v>
      </c>
      <c r="AU296" s="47">
        <v>8</v>
      </c>
      <c r="AV296" s="19" t="str">
        <f t="shared" si="30"/>
        <v>04 April</v>
      </c>
      <c r="AW296" s="19">
        <f t="shared" si="31"/>
        <v>0.21000000000000002</v>
      </c>
      <c r="AX296" s="19">
        <f t="shared" si="32"/>
        <v>4.2</v>
      </c>
      <c r="AY296" s="19" t="e">
        <f>VLOOKUP(AG296,Cías!$A$1:$E$10000,5,0)</f>
        <v>#N/A</v>
      </c>
      <c r="AZ296" s="19" t="str">
        <f t="shared" si="33"/>
        <v>1022327</v>
      </c>
      <c r="BA296" s="19" t="str">
        <f t="shared" si="34"/>
        <v>JACOME ECHEVERRIA JEFFERSON SANTIAG</v>
      </c>
      <c r="BB296" s="19" t="e">
        <f>VLOOKUP(AG296,Cías!$A$1:$E$10000,3,0)</f>
        <v>#N/A</v>
      </c>
      <c r="BC296" s="19"/>
      <c r="BD296" s="19"/>
      <c r="BE296" s="19"/>
      <c r="BF296" s="19"/>
      <c r="BG296" s="19"/>
      <c r="BH296" s="19"/>
      <c r="BI296" s="19"/>
      <c r="BJ296" s="19"/>
    </row>
    <row r="297" spans="1:62" ht="15" x14ac:dyDescent="0.2">
      <c r="A297" s="19" t="s">
        <v>4704</v>
      </c>
      <c r="B297" s="19" t="s">
        <v>1479</v>
      </c>
      <c r="C297" s="43">
        <v>44655</v>
      </c>
      <c r="D297" s="44">
        <v>0.21666666666667</v>
      </c>
      <c r="E297" s="19" t="s">
        <v>4705</v>
      </c>
      <c r="F297" s="19" t="s">
        <v>4706</v>
      </c>
      <c r="G297" s="19" t="s">
        <v>4707</v>
      </c>
      <c r="H297" s="45">
        <v>3216</v>
      </c>
      <c r="I297" s="45">
        <v>3605.8</v>
      </c>
      <c r="J297" s="19" t="s">
        <v>1560</v>
      </c>
      <c r="K297" s="19" t="s">
        <v>4708</v>
      </c>
      <c r="L297" s="19" t="s">
        <v>4709</v>
      </c>
      <c r="M297" s="19" t="s">
        <v>4710</v>
      </c>
      <c r="N297" s="19" t="s">
        <v>4704</v>
      </c>
      <c r="O297" s="19" t="s">
        <v>367</v>
      </c>
      <c r="P297" s="19" t="s">
        <v>368</v>
      </c>
      <c r="Q297" s="46">
        <v>480</v>
      </c>
      <c r="R297" s="19" t="s">
        <v>1544</v>
      </c>
      <c r="S297" s="19" t="s">
        <v>4711</v>
      </c>
      <c r="T297" s="19" t="s">
        <v>4712</v>
      </c>
      <c r="U297" s="19" t="s">
        <v>4713</v>
      </c>
      <c r="V297" s="19" t="s">
        <v>4714</v>
      </c>
      <c r="W297" s="19" t="s">
        <v>1829</v>
      </c>
      <c r="X297" s="19" t="s">
        <v>4715</v>
      </c>
      <c r="Y297" s="19" t="s">
        <v>1831</v>
      </c>
      <c r="Z297" s="19" t="s">
        <v>1832</v>
      </c>
      <c r="AA297" s="46">
        <v>8</v>
      </c>
      <c r="AB297" s="19" t="s">
        <v>485</v>
      </c>
      <c r="AC297" s="19" t="s">
        <v>119</v>
      </c>
      <c r="AD297" s="19" t="s">
        <v>2453</v>
      </c>
      <c r="AE297" s="19" t="s">
        <v>1481</v>
      </c>
      <c r="AF297" s="19" t="s">
        <v>1719</v>
      </c>
      <c r="AG297" s="19" t="s">
        <v>2454</v>
      </c>
      <c r="AH297" s="19" t="s">
        <v>1499</v>
      </c>
      <c r="AI297" s="19" t="s">
        <v>1500</v>
      </c>
      <c r="AJ297" s="45">
        <v>0</v>
      </c>
      <c r="AK297" s="45">
        <v>0</v>
      </c>
      <c r="AL297" s="19" t="s">
        <v>1501</v>
      </c>
      <c r="AM297" s="46">
        <v>38150</v>
      </c>
      <c r="AN297" s="46">
        <v>24030</v>
      </c>
      <c r="AO297" s="46">
        <v>14120</v>
      </c>
      <c r="AP297" s="45">
        <v>43.2</v>
      </c>
      <c r="AQ297" s="45"/>
      <c r="AR297" s="45" t="str">
        <f>IFERROR(VLOOKUP(AB297,'Pedidos marco'!$A$1:$D$10000,4,0)," ")</f>
        <v xml:space="preserve"> </v>
      </c>
      <c r="AS297" s="45">
        <f t="shared" si="28"/>
        <v>4</v>
      </c>
      <c r="AT297" s="45" t="str">
        <f t="shared" si="29"/>
        <v>04</v>
      </c>
      <c r="AU297" s="47">
        <v>24</v>
      </c>
      <c r="AV297" s="19" t="str">
        <f t="shared" si="30"/>
        <v>04 April</v>
      </c>
      <c r="AW297" s="19">
        <f t="shared" si="31"/>
        <v>9.0000000000000011E-2</v>
      </c>
      <c r="AX297" s="19">
        <f t="shared" si="32"/>
        <v>1.8</v>
      </c>
      <c r="AY297" s="19" t="e">
        <f>VLOOKUP(AG297,Cías!$A$1:$E$10000,5,0)</f>
        <v>#N/A</v>
      </c>
      <c r="AZ297" s="19" t="str">
        <f t="shared" si="33"/>
        <v>1013502</v>
      </c>
      <c r="BA297" s="19" t="str">
        <f t="shared" si="34"/>
        <v>ESPIN GUEVARA JOSE MARCELO</v>
      </c>
      <c r="BB297" s="19" t="e">
        <f>VLOOKUP(AG297,Cías!$A$1:$E$10000,3,0)</f>
        <v>#N/A</v>
      </c>
      <c r="BC297" s="19"/>
      <c r="BD297" s="19"/>
      <c r="BE297" s="19"/>
      <c r="BF297" s="19"/>
      <c r="BG297" s="19"/>
      <c r="BH297" s="19"/>
      <c r="BI297" s="19"/>
      <c r="BJ297" s="19"/>
    </row>
    <row r="298" spans="1:62" ht="15" x14ac:dyDescent="0.2">
      <c r="A298" s="19" t="s">
        <v>4716</v>
      </c>
      <c r="B298" s="19" t="s">
        <v>1479</v>
      </c>
      <c r="C298" s="43">
        <v>44655</v>
      </c>
      <c r="D298" s="44">
        <v>0.21875</v>
      </c>
      <c r="E298" s="19" t="s">
        <v>4717</v>
      </c>
      <c r="F298" s="19" t="s">
        <v>4718</v>
      </c>
      <c r="G298" s="19" t="s">
        <v>4719</v>
      </c>
      <c r="H298" s="45">
        <v>2534.4</v>
      </c>
      <c r="I298" s="45">
        <v>2841.59</v>
      </c>
      <c r="J298" s="19" t="s">
        <v>1560</v>
      </c>
      <c r="K298" s="19" t="s">
        <v>4720</v>
      </c>
      <c r="L298" s="19" t="s">
        <v>4721</v>
      </c>
      <c r="M298" s="19" t="s">
        <v>4722</v>
      </c>
      <c r="N298" s="19" t="s">
        <v>4716</v>
      </c>
      <c r="O298" s="19" t="s">
        <v>371</v>
      </c>
      <c r="P298" s="19" t="s">
        <v>372</v>
      </c>
      <c r="Q298" s="46">
        <v>360</v>
      </c>
      <c r="R298" s="19" t="s">
        <v>1544</v>
      </c>
      <c r="S298" s="19" t="s">
        <v>4723</v>
      </c>
      <c r="T298" s="19" t="s">
        <v>4724</v>
      </c>
      <c r="U298" s="19" t="s">
        <v>4725</v>
      </c>
      <c r="V298" s="19" t="s">
        <v>4726</v>
      </c>
      <c r="W298" s="19" t="s">
        <v>1829</v>
      </c>
      <c r="X298" s="19" t="s">
        <v>4727</v>
      </c>
      <c r="Y298" s="19" t="s">
        <v>1831</v>
      </c>
      <c r="Z298" s="19" t="s">
        <v>1832</v>
      </c>
      <c r="AA298" s="46">
        <v>8</v>
      </c>
      <c r="AB298" s="19" t="s">
        <v>453</v>
      </c>
      <c r="AC298" s="19" t="s">
        <v>52</v>
      </c>
      <c r="AD298" s="19" t="s">
        <v>2758</v>
      </c>
      <c r="AE298" s="19" t="s">
        <v>2759</v>
      </c>
      <c r="AF298" s="19" t="s">
        <v>1554</v>
      </c>
      <c r="AG298" s="19" t="s">
        <v>2760</v>
      </c>
      <c r="AH298" s="19" t="s">
        <v>1499</v>
      </c>
      <c r="AI298" s="19" t="s">
        <v>1500</v>
      </c>
      <c r="AJ298" s="45">
        <v>0</v>
      </c>
      <c r="AK298" s="45">
        <v>0</v>
      </c>
      <c r="AL298" s="19" t="s">
        <v>1501</v>
      </c>
      <c r="AM298" s="46">
        <v>27380</v>
      </c>
      <c r="AN298" s="46">
        <v>18070</v>
      </c>
      <c r="AO298" s="46">
        <v>9310</v>
      </c>
      <c r="AP298" s="45">
        <v>32.4</v>
      </c>
      <c r="AQ298" s="45"/>
      <c r="AR298" s="45" t="str">
        <f>IFERROR(VLOOKUP(AB298,'Pedidos marco'!$A$1:$D$10000,4,0)," ")</f>
        <v xml:space="preserve"> </v>
      </c>
      <c r="AS298" s="45">
        <f t="shared" si="28"/>
        <v>4</v>
      </c>
      <c r="AT298" s="45" t="str">
        <f t="shared" si="29"/>
        <v>04</v>
      </c>
      <c r="AU298" s="47">
        <v>18</v>
      </c>
      <c r="AV298" s="19" t="str">
        <f t="shared" si="30"/>
        <v>04 April</v>
      </c>
      <c r="AW298" s="19">
        <f t="shared" si="31"/>
        <v>0.09</v>
      </c>
      <c r="AX298" s="19">
        <f t="shared" si="32"/>
        <v>1.7999999999999998</v>
      </c>
      <c r="AY298" s="19" t="e">
        <f>VLOOKUP(AG298,Cías!$A$1:$E$10000,5,0)</f>
        <v>#N/A</v>
      </c>
      <c r="AZ298" s="19" t="str">
        <f t="shared" si="33"/>
        <v>1014167</v>
      </c>
      <c r="BA298" s="19" t="str">
        <f t="shared" si="34"/>
        <v>BENALCAZAR RUIZ LUIS EDUARDO</v>
      </c>
      <c r="BB298" s="19" t="e">
        <f>VLOOKUP(AG298,Cías!$A$1:$E$10000,3,0)</f>
        <v>#N/A</v>
      </c>
      <c r="BC298" s="19"/>
      <c r="BD298" s="19"/>
      <c r="BE298" s="19"/>
      <c r="BF298" s="19"/>
      <c r="BG298" s="19"/>
      <c r="BH298" s="19"/>
      <c r="BI298" s="19"/>
      <c r="BJ298" s="19"/>
    </row>
    <row r="299" spans="1:62" ht="15" x14ac:dyDescent="0.2">
      <c r="A299" s="19" t="s">
        <v>4728</v>
      </c>
      <c r="B299" s="19" t="s">
        <v>1479</v>
      </c>
      <c r="C299" s="43">
        <v>44655</v>
      </c>
      <c r="D299" s="44">
        <v>0.21944444444444</v>
      </c>
      <c r="E299" s="19" t="s">
        <v>4729</v>
      </c>
      <c r="F299" s="19" t="s">
        <v>1481</v>
      </c>
      <c r="G299" s="19" t="s">
        <v>1481</v>
      </c>
      <c r="H299" s="45">
        <v>0</v>
      </c>
      <c r="I299" s="45">
        <v>0</v>
      </c>
      <c r="J299" s="19" t="s">
        <v>1482</v>
      </c>
      <c r="K299" s="19" t="s">
        <v>4730</v>
      </c>
      <c r="L299" s="19" t="s">
        <v>4731</v>
      </c>
      <c r="M299" s="19" t="s">
        <v>4732</v>
      </c>
      <c r="N299" s="19" t="s">
        <v>4728</v>
      </c>
      <c r="O299" s="19" t="s">
        <v>1603</v>
      </c>
      <c r="P299" s="19" t="s">
        <v>1604</v>
      </c>
      <c r="Q299" s="46">
        <v>480</v>
      </c>
      <c r="R299" s="19" t="s">
        <v>1544</v>
      </c>
      <c r="S299" s="19" t="s">
        <v>4733</v>
      </c>
      <c r="T299" s="19" t="s">
        <v>4734</v>
      </c>
      <c r="U299" s="19" t="s">
        <v>4735</v>
      </c>
      <c r="V299" s="19" t="s">
        <v>4736</v>
      </c>
      <c r="W299" s="19" t="s">
        <v>1609</v>
      </c>
      <c r="X299" s="19" t="s">
        <v>4737</v>
      </c>
      <c r="Y299" s="19" t="s">
        <v>1611</v>
      </c>
      <c r="Z299" s="19" t="s">
        <v>1612</v>
      </c>
      <c r="AA299" s="46">
        <v>486</v>
      </c>
      <c r="AB299" s="19" t="s">
        <v>580</v>
      </c>
      <c r="AC299" s="19" t="s">
        <v>317</v>
      </c>
      <c r="AD299" s="19" t="s">
        <v>3023</v>
      </c>
      <c r="AE299" s="19" t="s">
        <v>3024</v>
      </c>
      <c r="AF299" s="19" t="s">
        <v>1719</v>
      </c>
      <c r="AG299" s="19" t="s">
        <v>3025</v>
      </c>
      <c r="AH299" s="19" t="s">
        <v>1594</v>
      </c>
      <c r="AI299" s="19" t="s">
        <v>1595</v>
      </c>
      <c r="AJ299" s="45">
        <v>0.05</v>
      </c>
      <c r="AK299" s="45">
        <v>24</v>
      </c>
      <c r="AL299" s="19" t="s">
        <v>1501</v>
      </c>
      <c r="AM299" s="46">
        <v>37400</v>
      </c>
      <c r="AN299" s="46">
        <v>24070</v>
      </c>
      <c r="AO299" s="46">
        <v>13330</v>
      </c>
      <c r="AP299" s="45">
        <v>542.4</v>
      </c>
      <c r="AQ299" s="45"/>
      <c r="AR299" s="45" t="str">
        <f>IFERROR(VLOOKUP(AB299,'Pedidos marco'!$A$1:$D$10000,4,0)," ")</f>
        <v xml:space="preserve"> </v>
      </c>
      <c r="AS299" s="45">
        <f t="shared" si="28"/>
        <v>4</v>
      </c>
      <c r="AT299" s="45" t="str">
        <f t="shared" si="29"/>
        <v>04</v>
      </c>
      <c r="AU299" s="47">
        <v>24</v>
      </c>
      <c r="AV299" s="19" t="str">
        <f t="shared" si="30"/>
        <v>04 April</v>
      </c>
      <c r="AW299" s="19">
        <f t="shared" si="31"/>
        <v>1.1299999999999999</v>
      </c>
      <c r="AX299" s="19">
        <f t="shared" si="32"/>
        <v>22.599999999999998</v>
      </c>
      <c r="AY299" s="19" t="e">
        <f>VLOOKUP(AG299,Cías!$A$1:$E$10000,5,0)</f>
        <v>#N/A</v>
      </c>
      <c r="AZ299" s="19" t="str">
        <f t="shared" si="33"/>
        <v>1014036</v>
      </c>
      <c r="BA299" s="19" t="str">
        <f t="shared" si="34"/>
        <v>TULCANAZA VASQUEZ EDISON MARCELO</v>
      </c>
      <c r="BB299" s="19" t="e">
        <f>VLOOKUP(AG299,Cías!$A$1:$E$10000,3,0)</f>
        <v>#N/A</v>
      </c>
      <c r="BC299" s="19"/>
      <c r="BD299" s="19"/>
      <c r="BE299" s="19"/>
      <c r="BF299" s="19"/>
      <c r="BG299" s="19"/>
      <c r="BH299" s="19"/>
      <c r="BI299" s="19"/>
      <c r="BJ299" s="19"/>
    </row>
    <row r="300" spans="1:62" ht="15" x14ac:dyDescent="0.2">
      <c r="A300" s="19" t="s">
        <v>4738</v>
      </c>
      <c r="B300" s="19" t="s">
        <v>1479</v>
      </c>
      <c r="C300" s="43">
        <v>44655</v>
      </c>
      <c r="D300" s="44">
        <v>0.22222222222221999</v>
      </c>
      <c r="E300" s="19" t="s">
        <v>4739</v>
      </c>
      <c r="F300" s="19" t="s">
        <v>4740</v>
      </c>
      <c r="G300" s="19" t="s">
        <v>4741</v>
      </c>
      <c r="H300" s="45">
        <v>513.6</v>
      </c>
      <c r="I300" s="45">
        <v>575.85</v>
      </c>
      <c r="J300" s="19" t="s">
        <v>1560</v>
      </c>
      <c r="K300" s="19" t="s">
        <v>4742</v>
      </c>
      <c r="L300" s="19" t="s">
        <v>4743</v>
      </c>
      <c r="M300" s="19" t="s">
        <v>4744</v>
      </c>
      <c r="N300" s="19" t="s">
        <v>4738</v>
      </c>
      <c r="O300" s="19" t="s">
        <v>369</v>
      </c>
      <c r="P300" s="19" t="s">
        <v>370</v>
      </c>
      <c r="Q300" s="46">
        <v>80</v>
      </c>
      <c r="R300" s="19" t="s">
        <v>1544</v>
      </c>
      <c r="S300" s="19" t="s">
        <v>4745</v>
      </c>
      <c r="T300" s="19" t="s">
        <v>4746</v>
      </c>
      <c r="U300" s="19" t="s">
        <v>4747</v>
      </c>
      <c r="V300" s="19" t="s">
        <v>2126</v>
      </c>
      <c r="W300" s="19" t="s">
        <v>415</v>
      </c>
      <c r="X300" s="19" t="s">
        <v>4748</v>
      </c>
      <c r="Y300" s="19" t="s">
        <v>4749</v>
      </c>
      <c r="Z300" s="19" t="s">
        <v>4750</v>
      </c>
      <c r="AA300" s="46">
        <v>130</v>
      </c>
      <c r="AB300" s="19" t="s">
        <v>562</v>
      </c>
      <c r="AC300" s="19" t="s">
        <v>277</v>
      </c>
      <c r="AD300" s="19" t="s">
        <v>2371</v>
      </c>
      <c r="AE300" s="19" t="s">
        <v>1481</v>
      </c>
      <c r="AF300" s="19" t="s">
        <v>1554</v>
      </c>
      <c r="AG300" s="19" t="s">
        <v>2372</v>
      </c>
      <c r="AH300" s="19" t="s">
        <v>1499</v>
      </c>
      <c r="AI300" s="19" t="s">
        <v>1500</v>
      </c>
      <c r="AJ300" s="45">
        <v>0</v>
      </c>
      <c r="AK300" s="45">
        <v>0</v>
      </c>
      <c r="AL300" s="19" t="s">
        <v>1501</v>
      </c>
      <c r="AM300" s="46">
        <v>8528.8889999999992</v>
      </c>
      <c r="AN300" s="46">
        <v>4008.8890000000001</v>
      </c>
      <c r="AO300" s="46">
        <v>4520</v>
      </c>
      <c r="AP300" s="45">
        <v>40.799999999999997</v>
      </c>
      <c r="AQ300" s="45"/>
      <c r="AR300" s="45" t="str">
        <f>IFERROR(VLOOKUP(AB300,'Pedidos marco'!$A$1:$D$10000,4,0)," ")</f>
        <v xml:space="preserve"> </v>
      </c>
      <c r="AS300" s="45">
        <f t="shared" si="28"/>
        <v>4</v>
      </c>
      <c r="AT300" s="45" t="str">
        <f t="shared" si="29"/>
        <v>04</v>
      </c>
      <c r="AU300" s="47">
        <v>4</v>
      </c>
      <c r="AV300" s="19" t="str">
        <f t="shared" si="30"/>
        <v>04 April</v>
      </c>
      <c r="AW300" s="19">
        <f t="shared" si="31"/>
        <v>0.51</v>
      </c>
      <c r="AX300" s="19">
        <f t="shared" si="32"/>
        <v>10.199999999999999</v>
      </c>
      <c r="AY300" s="19" t="e">
        <f>VLOOKUP(AG300,Cías!$A$1:$E$10000,5,0)</f>
        <v>#N/A</v>
      </c>
      <c r="AZ300" s="19" t="str">
        <f t="shared" si="33"/>
        <v>1013597</v>
      </c>
      <c r="BA300" s="19" t="str">
        <f t="shared" si="34"/>
        <v>RUIZ RUIZ EDISON FRANKLIN</v>
      </c>
      <c r="BB300" s="19" t="e">
        <f>VLOOKUP(AG300,Cías!$A$1:$E$10000,3,0)</f>
        <v>#N/A</v>
      </c>
      <c r="BC300" s="19"/>
      <c r="BD300" s="19"/>
      <c r="BE300" s="19"/>
      <c r="BF300" s="19"/>
      <c r="BG300" s="19"/>
      <c r="BH300" s="19"/>
      <c r="BI300" s="19"/>
      <c r="BJ300" s="19"/>
    </row>
    <row r="301" spans="1:62" ht="15" x14ac:dyDescent="0.2">
      <c r="A301" s="19" t="s">
        <v>4738</v>
      </c>
      <c r="B301" s="19" t="s">
        <v>1479</v>
      </c>
      <c r="C301" s="43">
        <v>44655</v>
      </c>
      <c r="D301" s="44">
        <v>0.22222222222221999</v>
      </c>
      <c r="E301" s="19" t="s">
        <v>4751</v>
      </c>
      <c r="F301" s="19" t="s">
        <v>4752</v>
      </c>
      <c r="G301" s="19" t="s">
        <v>4753</v>
      </c>
      <c r="H301" s="45">
        <v>1940.4</v>
      </c>
      <c r="I301" s="45">
        <v>2175.59</v>
      </c>
      <c r="J301" s="19" t="s">
        <v>1560</v>
      </c>
      <c r="K301" s="19" t="s">
        <v>4742</v>
      </c>
      <c r="L301" s="19" t="s">
        <v>4754</v>
      </c>
      <c r="M301" s="19" t="s">
        <v>4755</v>
      </c>
      <c r="N301" s="19" t="s">
        <v>4738</v>
      </c>
      <c r="O301" s="19" t="s">
        <v>367</v>
      </c>
      <c r="P301" s="19" t="s">
        <v>368</v>
      </c>
      <c r="Q301" s="46">
        <v>280</v>
      </c>
      <c r="R301" s="19" t="s">
        <v>1544</v>
      </c>
      <c r="S301" s="19" t="s">
        <v>4745</v>
      </c>
      <c r="T301" s="19" t="s">
        <v>4746</v>
      </c>
      <c r="U301" s="19" t="s">
        <v>4747</v>
      </c>
      <c r="V301" s="19" t="s">
        <v>2126</v>
      </c>
      <c r="W301" s="19" t="s">
        <v>415</v>
      </c>
      <c r="X301" s="19" t="s">
        <v>4748</v>
      </c>
      <c r="Y301" s="19" t="s">
        <v>4749</v>
      </c>
      <c r="Z301" s="19" t="s">
        <v>4750</v>
      </c>
      <c r="AA301" s="46">
        <v>130</v>
      </c>
      <c r="AB301" s="19" t="s">
        <v>562</v>
      </c>
      <c r="AC301" s="19" t="s">
        <v>277</v>
      </c>
      <c r="AD301" s="19" t="s">
        <v>2371</v>
      </c>
      <c r="AE301" s="19" t="s">
        <v>1481</v>
      </c>
      <c r="AF301" s="19" t="s">
        <v>1554</v>
      </c>
      <c r="AG301" s="19" t="s">
        <v>2372</v>
      </c>
      <c r="AH301" s="19" t="s">
        <v>1499</v>
      </c>
      <c r="AI301" s="19" t="s">
        <v>1500</v>
      </c>
      <c r="AJ301" s="45">
        <v>0</v>
      </c>
      <c r="AK301" s="45">
        <v>0</v>
      </c>
      <c r="AL301" s="19" t="s">
        <v>1501</v>
      </c>
      <c r="AM301" s="46">
        <v>18551.111000000001</v>
      </c>
      <c r="AN301" s="46">
        <v>14031.111000000001</v>
      </c>
      <c r="AO301" s="46">
        <v>4520</v>
      </c>
      <c r="AP301" s="45">
        <v>142.80000000000001</v>
      </c>
      <c r="AQ301" s="45"/>
      <c r="AR301" s="45" t="str">
        <f>IFERROR(VLOOKUP(AB301,'Pedidos marco'!$A$1:$D$10000,4,0)," ")</f>
        <v xml:space="preserve"> </v>
      </c>
      <c r="AS301" s="45">
        <f t="shared" si="28"/>
        <v>4</v>
      </c>
      <c r="AT301" s="45" t="str">
        <f t="shared" si="29"/>
        <v>04</v>
      </c>
      <c r="AU301" s="47">
        <v>14</v>
      </c>
      <c r="AV301" s="19" t="str">
        <f t="shared" si="30"/>
        <v>04 April</v>
      </c>
      <c r="AW301" s="19">
        <f t="shared" si="31"/>
        <v>0.51</v>
      </c>
      <c r="AX301" s="19">
        <f t="shared" si="32"/>
        <v>10.200000000000001</v>
      </c>
      <c r="AY301" s="19" t="e">
        <f>VLOOKUP(AG301,Cías!$A$1:$E$10000,5,0)</f>
        <v>#N/A</v>
      </c>
      <c r="AZ301" s="19" t="str">
        <f t="shared" si="33"/>
        <v>1013597</v>
      </c>
      <c r="BA301" s="19" t="str">
        <f t="shared" si="34"/>
        <v>RUIZ RUIZ EDISON FRANKLIN</v>
      </c>
      <c r="BB301" s="19" t="e">
        <f>VLOOKUP(AG301,Cías!$A$1:$E$10000,3,0)</f>
        <v>#N/A</v>
      </c>
      <c r="BC301" s="19"/>
      <c r="BD301" s="19"/>
      <c r="BE301" s="19"/>
      <c r="BF301" s="19"/>
      <c r="BG301" s="19"/>
      <c r="BH301" s="19"/>
      <c r="BI301" s="19"/>
      <c r="BJ301" s="19"/>
    </row>
    <row r="302" spans="1:62" ht="15" x14ac:dyDescent="0.2">
      <c r="A302" s="19" t="s">
        <v>4756</v>
      </c>
      <c r="B302" s="19" t="s">
        <v>1479</v>
      </c>
      <c r="C302" s="43">
        <v>44655</v>
      </c>
      <c r="D302" s="44">
        <v>0.22361111111111001</v>
      </c>
      <c r="E302" s="19" t="s">
        <v>4757</v>
      </c>
      <c r="F302" s="19" t="s">
        <v>1481</v>
      </c>
      <c r="G302" s="19" t="s">
        <v>1481</v>
      </c>
      <c r="H302" s="45">
        <v>0</v>
      </c>
      <c r="I302" s="45">
        <v>0</v>
      </c>
      <c r="J302" s="19" t="s">
        <v>1482</v>
      </c>
      <c r="K302" s="19" t="s">
        <v>4758</v>
      </c>
      <c r="L302" s="19" t="s">
        <v>4759</v>
      </c>
      <c r="M302" s="19" t="s">
        <v>4760</v>
      </c>
      <c r="N302" s="19" t="s">
        <v>4756</v>
      </c>
      <c r="O302" s="19" t="s">
        <v>371</v>
      </c>
      <c r="P302" s="19" t="s">
        <v>372</v>
      </c>
      <c r="Q302" s="46">
        <v>360</v>
      </c>
      <c r="R302" s="19" t="s">
        <v>1544</v>
      </c>
      <c r="S302" s="19" t="s">
        <v>1545</v>
      </c>
      <c r="T302" s="19" t="s">
        <v>74</v>
      </c>
      <c r="U302" s="19" t="s">
        <v>1546</v>
      </c>
      <c r="V302" s="19" t="s">
        <v>1547</v>
      </c>
      <c r="W302" s="19" t="s">
        <v>1548</v>
      </c>
      <c r="X302" s="19" t="s">
        <v>1549</v>
      </c>
      <c r="Y302" s="19" t="s">
        <v>1550</v>
      </c>
      <c r="Z302" s="19" t="s">
        <v>1551</v>
      </c>
      <c r="AA302" s="46">
        <v>178</v>
      </c>
      <c r="AB302" s="19" t="s">
        <v>462</v>
      </c>
      <c r="AC302" s="19" t="s">
        <v>74</v>
      </c>
      <c r="AD302" s="19" t="s">
        <v>1552</v>
      </c>
      <c r="AE302" s="19" t="s">
        <v>1553</v>
      </c>
      <c r="AF302" s="19" t="s">
        <v>1554</v>
      </c>
      <c r="AG302" s="19" t="s">
        <v>1555</v>
      </c>
      <c r="AH302" s="19" t="s">
        <v>1499</v>
      </c>
      <c r="AI302" s="19" t="s">
        <v>1500</v>
      </c>
      <c r="AJ302" s="45">
        <v>0</v>
      </c>
      <c r="AK302" s="45">
        <v>0</v>
      </c>
      <c r="AL302" s="19" t="s">
        <v>1501</v>
      </c>
      <c r="AM302" s="46">
        <v>26970</v>
      </c>
      <c r="AN302" s="46">
        <v>18070</v>
      </c>
      <c r="AO302" s="46">
        <v>8900</v>
      </c>
      <c r="AP302" s="45">
        <v>248.4</v>
      </c>
      <c r="AQ302" s="45"/>
      <c r="AR302" s="45" t="str">
        <f>IFERROR(VLOOKUP(AB302,'Pedidos marco'!$A$1:$D$10000,4,0)," ")</f>
        <v xml:space="preserve"> </v>
      </c>
      <c r="AS302" s="45">
        <f t="shared" si="28"/>
        <v>4</v>
      </c>
      <c r="AT302" s="45" t="str">
        <f t="shared" si="29"/>
        <v>04</v>
      </c>
      <c r="AU302" s="47">
        <v>18</v>
      </c>
      <c r="AV302" s="19" t="str">
        <f t="shared" si="30"/>
        <v>04 April</v>
      </c>
      <c r="AW302" s="19">
        <f t="shared" si="31"/>
        <v>0.69000000000000006</v>
      </c>
      <c r="AX302" s="19">
        <f t="shared" si="32"/>
        <v>13.8</v>
      </c>
      <c r="AY302" s="19" t="e">
        <f>VLOOKUP(AG302,Cías!$A$1:$E$10000,5,0)</f>
        <v>#N/A</v>
      </c>
      <c r="AZ302" s="19" t="str">
        <f t="shared" si="33"/>
        <v>1013627</v>
      </c>
      <c r="BA302" s="19" t="str">
        <f t="shared" si="34"/>
        <v>CAMPAÑA MALDONADO MIGUEL ANGEL</v>
      </c>
      <c r="BB302" s="19" t="e">
        <f>VLOOKUP(AG302,Cías!$A$1:$E$10000,3,0)</f>
        <v>#N/A</v>
      </c>
      <c r="BC302" s="19"/>
      <c r="BD302" s="19"/>
      <c r="BE302" s="19"/>
      <c r="BF302" s="19"/>
      <c r="BG302" s="19"/>
      <c r="BH302" s="19"/>
      <c r="BI302" s="19"/>
      <c r="BJ302" s="19"/>
    </row>
    <row r="303" spans="1:62" ht="15" x14ac:dyDescent="0.2">
      <c r="A303" s="19" t="s">
        <v>4761</v>
      </c>
      <c r="B303" s="19" t="s">
        <v>1479</v>
      </c>
      <c r="C303" s="43">
        <v>44655</v>
      </c>
      <c r="D303" s="44">
        <v>0.22569444444444001</v>
      </c>
      <c r="E303" s="19" t="s">
        <v>4762</v>
      </c>
      <c r="F303" s="19" t="s">
        <v>4763</v>
      </c>
      <c r="G303" s="19" t="s">
        <v>4764</v>
      </c>
      <c r="H303" s="45">
        <v>257.60000000000002</v>
      </c>
      <c r="I303" s="45">
        <v>288.82</v>
      </c>
      <c r="J303" s="19" t="s">
        <v>1560</v>
      </c>
      <c r="K303" s="19" t="s">
        <v>4765</v>
      </c>
      <c r="L303" s="19" t="s">
        <v>4766</v>
      </c>
      <c r="M303" s="19" t="s">
        <v>4767</v>
      </c>
      <c r="N303" s="19" t="s">
        <v>4761</v>
      </c>
      <c r="O303" s="19" t="s">
        <v>369</v>
      </c>
      <c r="P303" s="19" t="s">
        <v>370</v>
      </c>
      <c r="Q303" s="46">
        <v>40</v>
      </c>
      <c r="R303" s="19" t="s">
        <v>1544</v>
      </c>
      <c r="S303" s="19" t="s">
        <v>4723</v>
      </c>
      <c r="T303" s="19" t="s">
        <v>4724</v>
      </c>
      <c r="U303" s="19" t="s">
        <v>4725</v>
      </c>
      <c r="V303" s="19" t="s">
        <v>4726</v>
      </c>
      <c r="W303" s="19" t="s">
        <v>1829</v>
      </c>
      <c r="X303" s="19" t="s">
        <v>4727</v>
      </c>
      <c r="Y303" s="19" t="s">
        <v>1831</v>
      </c>
      <c r="Z303" s="19" t="s">
        <v>1832</v>
      </c>
      <c r="AA303" s="46">
        <v>8</v>
      </c>
      <c r="AB303" s="19" t="s">
        <v>495</v>
      </c>
      <c r="AC303" s="19" t="s">
        <v>139</v>
      </c>
      <c r="AD303" s="19" t="s">
        <v>2131</v>
      </c>
      <c r="AE303" s="19" t="s">
        <v>1481</v>
      </c>
      <c r="AF303" s="19" t="s">
        <v>1554</v>
      </c>
      <c r="AG303" s="19" t="s">
        <v>2132</v>
      </c>
      <c r="AH303" s="19" t="s">
        <v>1499</v>
      </c>
      <c r="AI303" s="19" t="s">
        <v>1500</v>
      </c>
      <c r="AJ303" s="45">
        <v>0</v>
      </c>
      <c r="AK303" s="45">
        <v>0</v>
      </c>
      <c r="AL303" s="19" t="s">
        <v>1501</v>
      </c>
      <c r="AM303" s="46">
        <v>6505</v>
      </c>
      <c r="AN303" s="46">
        <v>2000</v>
      </c>
      <c r="AO303" s="46">
        <v>4505</v>
      </c>
      <c r="AP303" s="45">
        <v>3.6</v>
      </c>
      <c r="AQ303" s="45"/>
      <c r="AR303" s="45" t="str">
        <f>IFERROR(VLOOKUP(AB303,'Pedidos marco'!$A$1:$D$10000,4,0)," ")</f>
        <v xml:space="preserve"> </v>
      </c>
      <c r="AS303" s="45">
        <f t="shared" si="28"/>
        <v>4</v>
      </c>
      <c r="AT303" s="45" t="str">
        <f t="shared" si="29"/>
        <v>04</v>
      </c>
      <c r="AU303" s="47">
        <v>2</v>
      </c>
      <c r="AV303" s="19" t="str">
        <f t="shared" si="30"/>
        <v>04 April</v>
      </c>
      <c r="AW303" s="19">
        <f t="shared" si="31"/>
        <v>0.09</v>
      </c>
      <c r="AX303" s="19">
        <f t="shared" si="32"/>
        <v>1.8</v>
      </c>
      <c r="AY303" s="19" t="e">
        <f>VLOOKUP(AG303,Cías!$A$1:$E$10000,5,0)</f>
        <v>#N/A</v>
      </c>
      <c r="AZ303" s="19" t="str">
        <f t="shared" si="33"/>
        <v>1014271</v>
      </c>
      <c r="BA303" s="19" t="str">
        <f t="shared" si="34"/>
        <v>GARATE CARDENAS CARLOS VINICIO</v>
      </c>
      <c r="BB303" s="19" t="e">
        <f>VLOOKUP(AG303,Cías!$A$1:$E$10000,3,0)</f>
        <v>#N/A</v>
      </c>
      <c r="BC303" s="19"/>
      <c r="BD303" s="19"/>
      <c r="BE303" s="19"/>
      <c r="BF303" s="19"/>
      <c r="BG303" s="19"/>
      <c r="BH303" s="19"/>
      <c r="BI303" s="19"/>
      <c r="BJ303" s="19"/>
    </row>
    <row r="304" spans="1:62" ht="15" x14ac:dyDescent="0.2">
      <c r="A304" s="19" t="s">
        <v>4761</v>
      </c>
      <c r="B304" s="19" t="s">
        <v>1479</v>
      </c>
      <c r="C304" s="43">
        <v>44655</v>
      </c>
      <c r="D304" s="44">
        <v>0.22569444444444001</v>
      </c>
      <c r="E304" s="19" t="s">
        <v>4768</v>
      </c>
      <c r="F304" s="19" t="s">
        <v>4769</v>
      </c>
      <c r="G304" s="19" t="s">
        <v>4770</v>
      </c>
      <c r="H304" s="45">
        <v>2230.4</v>
      </c>
      <c r="I304" s="45">
        <v>2500.7399999999998</v>
      </c>
      <c r="J304" s="19" t="s">
        <v>1560</v>
      </c>
      <c r="K304" s="19" t="s">
        <v>4771</v>
      </c>
      <c r="L304" s="19" t="s">
        <v>4772</v>
      </c>
      <c r="M304" s="19" t="s">
        <v>4773</v>
      </c>
      <c r="N304" s="19" t="s">
        <v>4761</v>
      </c>
      <c r="O304" s="19" t="s">
        <v>367</v>
      </c>
      <c r="P304" s="19" t="s">
        <v>368</v>
      </c>
      <c r="Q304" s="46">
        <v>320</v>
      </c>
      <c r="R304" s="19" t="s">
        <v>1544</v>
      </c>
      <c r="S304" s="19" t="s">
        <v>4723</v>
      </c>
      <c r="T304" s="19" t="s">
        <v>4724</v>
      </c>
      <c r="U304" s="19" t="s">
        <v>4725</v>
      </c>
      <c r="V304" s="19" t="s">
        <v>4726</v>
      </c>
      <c r="W304" s="19" t="s">
        <v>1829</v>
      </c>
      <c r="X304" s="19" t="s">
        <v>4727</v>
      </c>
      <c r="Y304" s="19" t="s">
        <v>1831</v>
      </c>
      <c r="Z304" s="19" t="s">
        <v>1832</v>
      </c>
      <c r="AA304" s="46">
        <v>8</v>
      </c>
      <c r="AB304" s="19" t="s">
        <v>495</v>
      </c>
      <c r="AC304" s="19" t="s">
        <v>139</v>
      </c>
      <c r="AD304" s="19" t="s">
        <v>2131</v>
      </c>
      <c r="AE304" s="19" t="s">
        <v>1481</v>
      </c>
      <c r="AF304" s="19" t="s">
        <v>1554</v>
      </c>
      <c r="AG304" s="19" t="s">
        <v>2132</v>
      </c>
      <c r="AH304" s="19" t="s">
        <v>1499</v>
      </c>
      <c r="AI304" s="19" t="s">
        <v>1500</v>
      </c>
      <c r="AJ304" s="45">
        <v>0</v>
      </c>
      <c r="AK304" s="45">
        <v>0</v>
      </c>
      <c r="AL304" s="19" t="s">
        <v>1501</v>
      </c>
      <c r="AM304" s="46">
        <v>20505</v>
      </c>
      <c r="AN304" s="46">
        <v>16000</v>
      </c>
      <c r="AO304" s="46">
        <v>4505</v>
      </c>
      <c r="AP304" s="45">
        <v>28.8</v>
      </c>
      <c r="AQ304" s="45"/>
      <c r="AR304" s="45" t="str">
        <f>IFERROR(VLOOKUP(AB304,'Pedidos marco'!$A$1:$D$10000,4,0)," ")</f>
        <v xml:space="preserve"> </v>
      </c>
      <c r="AS304" s="45">
        <f t="shared" si="28"/>
        <v>4</v>
      </c>
      <c r="AT304" s="45" t="str">
        <f t="shared" si="29"/>
        <v>04</v>
      </c>
      <c r="AU304" s="47">
        <v>16</v>
      </c>
      <c r="AV304" s="19" t="str">
        <f t="shared" si="30"/>
        <v>04 April</v>
      </c>
      <c r="AW304" s="19">
        <f t="shared" si="31"/>
        <v>0.09</v>
      </c>
      <c r="AX304" s="19">
        <f t="shared" si="32"/>
        <v>1.8</v>
      </c>
      <c r="AY304" s="19" t="e">
        <f>VLOOKUP(AG304,Cías!$A$1:$E$10000,5,0)</f>
        <v>#N/A</v>
      </c>
      <c r="AZ304" s="19" t="str">
        <f t="shared" si="33"/>
        <v>1014271</v>
      </c>
      <c r="BA304" s="19" t="str">
        <f t="shared" si="34"/>
        <v>GARATE CARDENAS CARLOS VINICIO</v>
      </c>
      <c r="BB304" s="19" t="e">
        <f>VLOOKUP(AG304,Cías!$A$1:$E$10000,3,0)</f>
        <v>#N/A</v>
      </c>
      <c r="BC304" s="19"/>
      <c r="BD304" s="19"/>
      <c r="BE304" s="19"/>
      <c r="BF304" s="19"/>
      <c r="BG304" s="19"/>
      <c r="BH304" s="19"/>
      <c r="BI304" s="19"/>
      <c r="BJ304" s="19"/>
    </row>
    <row r="305" spans="1:62" ht="15" x14ac:dyDescent="0.2">
      <c r="A305" s="19" t="s">
        <v>4774</v>
      </c>
      <c r="B305" s="19" t="s">
        <v>1479</v>
      </c>
      <c r="C305" s="43">
        <v>44655</v>
      </c>
      <c r="D305" s="44">
        <v>0.22777777777777999</v>
      </c>
      <c r="E305" s="19" t="s">
        <v>4775</v>
      </c>
      <c r="F305" s="19" t="s">
        <v>4776</v>
      </c>
      <c r="G305" s="19" t="s">
        <v>4777</v>
      </c>
      <c r="H305" s="45">
        <v>2390</v>
      </c>
      <c r="I305" s="45">
        <v>2679.68</v>
      </c>
      <c r="J305" s="19" t="s">
        <v>1560</v>
      </c>
      <c r="K305" s="19" t="s">
        <v>4778</v>
      </c>
      <c r="L305" s="19" t="s">
        <v>4779</v>
      </c>
      <c r="M305" s="19" t="s">
        <v>4780</v>
      </c>
      <c r="N305" s="19" t="s">
        <v>4774</v>
      </c>
      <c r="O305" s="19" t="s">
        <v>367</v>
      </c>
      <c r="P305" s="19" t="s">
        <v>368</v>
      </c>
      <c r="Q305" s="46">
        <v>360</v>
      </c>
      <c r="R305" s="19" t="s">
        <v>1544</v>
      </c>
      <c r="S305" s="19" t="s">
        <v>1696</v>
      </c>
      <c r="T305" s="19" t="s">
        <v>72</v>
      </c>
      <c r="U305" s="19" t="s">
        <v>4781</v>
      </c>
      <c r="V305" s="19" t="s">
        <v>4782</v>
      </c>
      <c r="W305" s="19" t="s">
        <v>415</v>
      </c>
      <c r="X305" s="19" t="s">
        <v>4783</v>
      </c>
      <c r="Y305" s="19" t="s">
        <v>3559</v>
      </c>
      <c r="Z305" s="19" t="s">
        <v>3560</v>
      </c>
      <c r="AA305" s="46">
        <v>67</v>
      </c>
      <c r="AB305" s="19" t="s">
        <v>461</v>
      </c>
      <c r="AC305" s="19" t="s">
        <v>72</v>
      </c>
      <c r="AD305" s="19" t="s">
        <v>1728</v>
      </c>
      <c r="AE305" s="19" t="s">
        <v>1729</v>
      </c>
      <c r="AF305" s="19" t="s">
        <v>1554</v>
      </c>
      <c r="AG305" s="19" t="s">
        <v>1730</v>
      </c>
      <c r="AH305" s="19" t="s">
        <v>1499</v>
      </c>
      <c r="AI305" s="19" t="s">
        <v>1500</v>
      </c>
      <c r="AJ305" s="45">
        <v>0</v>
      </c>
      <c r="AK305" s="45">
        <v>0</v>
      </c>
      <c r="AL305" s="19" t="s">
        <v>1501</v>
      </c>
      <c r="AM305" s="46">
        <v>27320</v>
      </c>
      <c r="AN305" s="46">
        <v>18020</v>
      </c>
      <c r="AO305" s="46">
        <v>9300</v>
      </c>
      <c r="AP305" s="45">
        <v>118.8</v>
      </c>
      <c r="AQ305" s="45"/>
      <c r="AR305" s="45" t="str">
        <f>IFERROR(VLOOKUP(AB305,'Pedidos marco'!$A$1:$D$10000,4,0)," ")</f>
        <v xml:space="preserve"> </v>
      </c>
      <c r="AS305" s="45">
        <f t="shared" si="28"/>
        <v>4</v>
      </c>
      <c r="AT305" s="45" t="str">
        <f t="shared" si="29"/>
        <v>04</v>
      </c>
      <c r="AU305" s="47">
        <v>18</v>
      </c>
      <c r="AV305" s="19" t="str">
        <f t="shared" si="30"/>
        <v>04 April</v>
      </c>
      <c r="AW305" s="19">
        <f t="shared" si="31"/>
        <v>0.33</v>
      </c>
      <c r="AX305" s="19">
        <f t="shared" si="32"/>
        <v>6.6</v>
      </c>
      <c r="AY305" s="19" t="e">
        <f>VLOOKUP(AG305,Cías!$A$1:$E$10000,5,0)</f>
        <v>#N/A</v>
      </c>
      <c r="AZ305" s="19" t="str">
        <f t="shared" si="33"/>
        <v>1013388</v>
      </c>
      <c r="BA305" s="19" t="str">
        <f t="shared" si="34"/>
        <v>CAMPAÑA MALDONADO BLANCA CECILIA</v>
      </c>
      <c r="BB305" s="19" t="e">
        <f>VLOOKUP(AG305,Cías!$A$1:$E$10000,3,0)</f>
        <v>#N/A</v>
      </c>
      <c r="BC305" s="19"/>
      <c r="BD305" s="19"/>
      <c r="BE305" s="19"/>
      <c r="BF305" s="19"/>
      <c r="BG305" s="19"/>
      <c r="BH305" s="19"/>
      <c r="BI305" s="19"/>
      <c r="BJ305" s="19"/>
    </row>
    <row r="306" spans="1:62" ht="15" x14ac:dyDescent="0.2">
      <c r="A306" s="19" t="s">
        <v>4784</v>
      </c>
      <c r="B306" s="19" t="s">
        <v>1479</v>
      </c>
      <c r="C306" s="43">
        <v>44655</v>
      </c>
      <c r="D306" s="44">
        <v>0.22986111111110999</v>
      </c>
      <c r="E306" s="19" t="s">
        <v>4785</v>
      </c>
      <c r="F306" s="19" t="s">
        <v>4786</v>
      </c>
      <c r="G306" s="19" t="s">
        <v>4787</v>
      </c>
      <c r="H306" s="45">
        <v>2464.4699999999998</v>
      </c>
      <c r="I306" s="45">
        <v>2763.18</v>
      </c>
      <c r="J306" s="19" t="s">
        <v>1560</v>
      </c>
      <c r="K306" s="19" t="s">
        <v>4788</v>
      </c>
      <c r="L306" s="19" t="s">
        <v>4789</v>
      </c>
      <c r="M306" s="19" t="s">
        <v>4790</v>
      </c>
      <c r="N306" s="19" t="s">
        <v>4784</v>
      </c>
      <c r="O306" s="19" t="s">
        <v>1603</v>
      </c>
      <c r="P306" s="19" t="s">
        <v>1604</v>
      </c>
      <c r="Q306" s="46">
        <v>360</v>
      </c>
      <c r="R306" s="19" t="s">
        <v>1544</v>
      </c>
      <c r="S306" s="19" t="s">
        <v>4683</v>
      </c>
      <c r="T306" s="19" t="s">
        <v>4684</v>
      </c>
      <c r="U306" s="19" t="s">
        <v>4791</v>
      </c>
      <c r="V306" s="19" t="s">
        <v>4792</v>
      </c>
      <c r="W306" s="19" t="s">
        <v>2655</v>
      </c>
      <c r="X306" s="19" t="s">
        <v>4793</v>
      </c>
      <c r="Y306" s="19" t="s">
        <v>2657</v>
      </c>
      <c r="Z306" s="19" t="s">
        <v>2658</v>
      </c>
      <c r="AA306" s="46">
        <v>47</v>
      </c>
      <c r="AB306" s="19" t="s">
        <v>541</v>
      </c>
      <c r="AC306" s="19" t="s">
        <v>234</v>
      </c>
      <c r="AD306" s="19" t="s">
        <v>2736</v>
      </c>
      <c r="AE306" s="19" t="s">
        <v>2737</v>
      </c>
      <c r="AF306" s="19" t="s">
        <v>1554</v>
      </c>
      <c r="AG306" s="19" t="s">
        <v>2738</v>
      </c>
      <c r="AH306" s="19" t="s">
        <v>1499</v>
      </c>
      <c r="AI306" s="19" t="s">
        <v>1500</v>
      </c>
      <c r="AJ306" s="45">
        <v>0</v>
      </c>
      <c r="AK306" s="45">
        <v>0</v>
      </c>
      <c r="AL306" s="19" t="s">
        <v>1501</v>
      </c>
      <c r="AM306" s="46">
        <v>27180</v>
      </c>
      <c r="AN306" s="46">
        <v>18040</v>
      </c>
      <c r="AO306" s="46">
        <v>9140</v>
      </c>
      <c r="AP306" s="45">
        <v>97.2</v>
      </c>
      <c r="AQ306" s="45"/>
      <c r="AR306" s="45" t="str">
        <f>IFERROR(VLOOKUP(AB306,'Pedidos marco'!$A$1:$D$10000,4,0)," ")</f>
        <v xml:space="preserve"> </v>
      </c>
      <c r="AS306" s="45">
        <f t="shared" si="28"/>
        <v>4</v>
      </c>
      <c r="AT306" s="45" t="str">
        <f t="shared" si="29"/>
        <v>04</v>
      </c>
      <c r="AU306" s="47">
        <v>18</v>
      </c>
      <c r="AV306" s="19" t="str">
        <f t="shared" si="30"/>
        <v>04 April</v>
      </c>
      <c r="AW306" s="19">
        <f t="shared" si="31"/>
        <v>0.27</v>
      </c>
      <c r="AX306" s="19">
        <f t="shared" si="32"/>
        <v>5.4</v>
      </c>
      <c r="AY306" s="19" t="e">
        <f>VLOOKUP(AG306,Cías!$A$1:$E$10000,5,0)</f>
        <v>#N/A</v>
      </c>
      <c r="AZ306" s="19" t="str">
        <f t="shared" si="33"/>
        <v>1014277</v>
      </c>
      <c r="BA306" s="19" t="str">
        <f t="shared" si="34"/>
        <v>PERUGACHI PANAMA PEDRO CESAR</v>
      </c>
      <c r="BB306" s="19" t="e">
        <f>VLOOKUP(AG306,Cías!$A$1:$E$10000,3,0)</f>
        <v>#N/A</v>
      </c>
      <c r="BC306" s="19"/>
      <c r="BD306" s="19"/>
      <c r="BE306" s="19"/>
      <c r="BF306" s="19"/>
      <c r="BG306" s="19"/>
      <c r="BH306" s="19"/>
      <c r="BI306" s="19"/>
      <c r="BJ306" s="19"/>
    </row>
    <row r="307" spans="1:62" ht="15" x14ac:dyDescent="0.2">
      <c r="A307" s="19" t="s">
        <v>4794</v>
      </c>
      <c r="B307" s="19" t="s">
        <v>1479</v>
      </c>
      <c r="C307" s="43">
        <v>44655</v>
      </c>
      <c r="D307" s="44">
        <v>0.23888888888889001</v>
      </c>
      <c r="E307" s="19" t="s">
        <v>4795</v>
      </c>
      <c r="F307" s="19" t="s">
        <v>1481</v>
      </c>
      <c r="G307" s="19" t="s">
        <v>1481</v>
      </c>
      <c r="H307" s="45">
        <v>0</v>
      </c>
      <c r="I307" s="45">
        <v>0</v>
      </c>
      <c r="J307" s="19" t="s">
        <v>1482</v>
      </c>
      <c r="K307" s="19" t="s">
        <v>4796</v>
      </c>
      <c r="L307" s="19" t="s">
        <v>4797</v>
      </c>
      <c r="M307" s="19" t="s">
        <v>4798</v>
      </c>
      <c r="N307" s="19" t="s">
        <v>4794</v>
      </c>
      <c r="O307" s="19" t="s">
        <v>1603</v>
      </c>
      <c r="P307" s="19" t="s">
        <v>1604</v>
      </c>
      <c r="Q307" s="46">
        <v>480</v>
      </c>
      <c r="R307" s="19" t="s">
        <v>1544</v>
      </c>
      <c r="S307" s="19" t="s">
        <v>4733</v>
      </c>
      <c r="T307" s="19" t="s">
        <v>4734</v>
      </c>
      <c r="U307" s="19" t="s">
        <v>4735</v>
      </c>
      <c r="V307" s="19" t="s">
        <v>4736</v>
      </c>
      <c r="W307" s="19" t="s">
        <v>1609</v>
      </c>
      <c r="X307" s="19" t="s">
        <v>4737</v>
      </c>
      <c r="Y307" s="19" t="s">
        <v>1611</v>
      </c>
      <c r="Z307" s="19" t="s">
        <v>1612</v>
      </c>
      <c r="AA307" s="46">
        <v>486</v>
      </c>
      <c r="AB307" s="19" t="s">
        <v>435</v>
      </c>
      <c r="AC307" s="19" t="s">
        <v>17</v>
      </c>
      <c r="AD307" s="19" t="s">
        <v>4799</v>
      </c>
      <c r="AE307" s="19" t="s">
        <v>4800</v>
      </c>
      <c r="AF307" s="19" t="s">
        <v>1719</v>
      </c>
      <c r="AG307" s="19" t="s">
        <v>4801</v>
      </c>
      <c r="AH307" s="19" t="s">
        <v>1594</v>
      </c>
      <c r="AI307" s="19" t="s">
        <v>1595</v>
      </c>
      <c r="AJ307" s="45">
        <v>0.05</v>
      </c>
      <c r="AK307" s="45">
        <v>24</v>
      </c>
      <c r="AL307" s="19" t="s">
        <v>1501</v>
      </c>
      <c r="AM307" s="46">
        <v>39500</v>
      </c>
      <c r="AN307" s="46">
        <v>24030</v>
      </c>
      <c r="AO307" s="46">
        <v>15470</v>
      </c>
      <c r="AP307" s="45">
        <v>542.4</v>
      </c>
      <c r="AQ307" s="45"/>
      <c r="AR307" s="45" t="str">
        <f>IFERROR(VLOOKUP(AB307,'Pedidos marco'!$A$1:$D$10000,4,0)," ")</f>
        <v xml:space="preserve"> </v>
      </c>
      <c r="AS307" s="45">
        <f t="shared" si="28"/>
        <v>4</v>
      </c>
      <c r="AT307" s="45" t="str">
        <f t="shared" si="29"/>
        <v>04</v>
      </c>
      <c r="AU307" s="47">
        <v>24</v>
      </c>
      <c r="AV307" s="19" t="str">
        <f t="shared" si="30"/>
        <v>04 April</v>
      </c>
      <c r="AW307" s="19">
        <f t="shared" si="31"/>
        <v>1.1299999999999999</v>
      </c>
      <c r="AX307" s="19">
        <f t="shared" si="32"/>
        <v>22.599999999999998</v>
      </c>
      <c r="AY307" s="19" t="e">
        <f>VLOOKUP(AG307,Cías!$A$1:$E$10000,5,0)</f>
        <v>#N/A</v>
      </c>
      <c r="AZ307" s="19" t="str">
        <f t="shared" si="33"/>
        <v>1013844</v>
      </c>
      <c r="BA307" s="19" t="str">
        <f t="shared" si="34"/>
        <v>ALQUINGA LUCERO WILTER FABIAN</v>
      </c>
      <c r="BB307" s="19" t="e">
        <f>VLOOKUP(AG307,Cías!$A$1:$E$10000,3,0)</f>
        <v>#N/A</v>
      </c>
      <c r="BC307" s="19"/>
      <c r="BD307" s="19"/>
      <c r="BE307" s="19"/>
      <c r="BF307" s="19"/>
      <c r="BG307" s="19"/>
      <c r="BH307" s="19"/>
      <c r="BI307" s="19"/>
      <c r="BJ307" s="19"/>
    </row>
    <row r="308" spans="1:62" ht="15" x14ac:dyDescent="0.2">
      <c r="A308" s="19" t="s">
        <v>4802</v>
      </c>
      <c r="B308" s="19" t="s">
        <v>1479</v>
      </c>
      <c r="C308" s="43">
        <v>44655</v>
      </c>
      <c r="D308" s="44">
        <v>0.25069444444444</v>
      </c>
      <c r="E308" s="19" t="s">
        <v>4803</v>
      </c>
      <c r="F308" s="19" t="s">
        <v>1481</v>
      </c>
      <c r="G308" s="19" t="s">
        <v>1481</v>
      </c>
      <c r="H308" s="45">
        <v>0</v>
      </c>
      <c r="I308" s="45">
        <v>0</v>
      </c>
      <c r="J308" s="19" t="s">
        <v>1482</v>
      </c>
      <c r="K308" s="19" t="s">
        <v>4804</v>
      </c>
      <c r="L308" s="19" t="s">
        <v>4805</v>
      </c>
      <c r="M308" s="19" t="s">
        <v>4806</v>
      </c>
      <c r="N308" s="19" t="s">
        <v>4802</v>
      </c>
      <c r="O308" s="19" t="s">
        <v>1641</v>
      </c>
      <c r="P308" s="19" t="s">
        <v>1642</v>
      </c>
      <c r="Q308" s="46">
        <v>480</v>
      </c>
      <c r="R308" s="19" t="s">
        <v>1544</v>
      </c>
      <c r="S308" s="19" t="s">
        <v>4733</v>
      </c>
      <c r="T308" s="19" t="s">
        <v>4734</v>
      </c>
      <c r="U308" s="19" t="s">
        <v>4735</v>
      </c>
      <c r="V308" s="19" t="s">
        <v>4736</v>
      </c>
      <c r="W308" s="19" t="s">
        <v>1609</v>
      </c>
      <c r="X308" s="19" t="s">
        <v>4737</v>
      </c>
      <c r="Y308" s="19" t="s">
        <v>1611</v>
      </c>
      <c r="Z308" s="19" t="s">
        <v>1612</v>
      </c>
      <c r="AA308" s="46">
        <v>486</v>
      </c>
      <c r="AB308" s="19" t="s">
        <v>459</v>
      </c>
      <c r="AC308" s="19" t="s">
        <v>68</v>
      </c>
      <c r="AD308" s="19" t="s">
        <v>4807</v>
      </c>
      <c r="AE308" s="19" t="s">
        <v>4808</v>
      </c>
      <c r="AF308" s="19" t="s">
        <v>1719</v>
      </c>
      <c r="AG308" s="19" t="s">
        <v>4809</v>
      </c>
      <c r="AH308" s="19" t="s">
        <v>1594</v>
      </c>
      <c r="AI308" s="19" t="s">
        <v>1595</v>
      </c>
      <c r="AJ308" s="45">
        <v>0.05</v>
      </c>
      <c r="AK308" s="45">
        <v>24</v>
      </c>
      <c r="AL308" s="19" t="s">
        <v>1501</v>
      </c>
      <c r="AM308" s="46">
        <v>37160</v>
      </c>
      <c r="AN308" s="46">
        <v>24020</v>
      </c>
      <c r="AO308" s="46">
        <v>13140</v>
      </c>
      <c r="AP308" s="45">
        <v>542.4</v>
      </c>
      <c r="AQ308" s="45"/>
      <c r="AR308" s="45" t="str">
        <f>IFERROR(VLOOKUP(AB308,'Pedidos marco'!$A$1:$D$10000,4,0)," ")</f>
        <v xml:space="preserve"> </v>
      </c>
      <c r="AS308" s="45">
        <f t="shared" si="28"/>
        <v>4</v>
      </c>
      <c r="AT308" s="45" t="str">
        <f t="shared" si="29"/>
        <v>04</v>
      </c>
      <c r="AU308" s="47">
        <v>24</v>
      </c>
      <c r="AV308" s="19" t="str">
        <f t="shared" si="30"/>
        <v>04 April</v>
      </c>
      <c r="AW308" s="19">
        <f t="shared" si="31"/>
        <v>1.1299999999999999</v>
      </c>
      <c r="AX308" s="19">
        <f t="shared" si="32"/>
        <v>22.599999999999998</v>
      </c>
      <c r="AY308" s="19" t="e">
        <f>VLOOKUP(AG308,Cías!$A$1:$E$10000,5,0)</f>
        <v>#N/A</v>
      </c>
      <c r="AZ308" s="19" t="str">
        <f t="shared" si="33"/>
        <v>1021688</v>
      </c>
      <c r="BA308" s="19" t="str">
        <f t="shared" si="34"/>
        <v>CADENA CIFUENTES IVON SILVANA</v>
      </c>
      <c r="BB308" s="19" t="e">
        <f>VLOOKUP(AG308,Cías!$A$1:$E$10000,3,0)</f>
        <v>#N/A</v>
      </c>
      <c r="BC308" s="19"/>
      <c r="BD308" s="19"/>
      <c r="BE308" s="19"/>
      <c r="BF308" s="19"/>
      <c r="BG308" s="19"/>
      <c r="BH308" s="19"/>
      <c r="BI308" s="19"/>
      <c r="BJ308" s="19"/>
    </row>
    <row r="309" spans="1:62" ht="15" x14ac:dyDescent="0.2">
      <c r="A309" s="19" t="s">
        <v>4810</v>
      </c>
      <c r="B309" s="19" t="s">
        <v>1479</v>
      </c>
      <c r="C309" s="43">
        <v>44655</v>
      </c>
      <c r="D309" s="44">
        <v>0.25972222222222002</v>
      </c>
      <c r="E309" s="19" t="s">
        <v>4811</v>
      </c>
      <c r="F309" s="19" t="s">
        <v>1481</v>
      </c>
      <c r="G309" s="19" t="s">
        <v>1481</v>
      </c>
      <c r="H309" s="45">
        <v>0</v>
      </c>
      <c r="I309" s="45">
        <v>0</v>
      </c>
      <c r="J309" s="19" t="s">
        <v>1482</v>
      </c>
      <c r="K309" s="19" t="s">
        <v>4812</v>
      </c>
      <c r="L309" s="19" t="s">
        <v>4813</v>
      </c>
      <c r="M309" s="19" t="s">
        <v>4814</v>
      </c>
      <c r="N309" s="19" t="s">
        <v>4810</v>
      </c>
      <c r="O309" s="19" t="s">
        <v>367</v>
      </c>
      <c r="P309" s="19" t="s">
        <v>368</v>
      </c>
      <c r="Q309" s="46">
        <v>660</v>
      </c>
      <c r="R309" s="19" t="s">
        <v>1544</v>
      </c>
      <c r="S309" s="19" t="s">
        <v>2353</v>
      </c>
      <c r="T309" s="19" t="s">
        <v>2354</v>
      </c>
      <c r="U309" s="19" t="s">
        <v>4815</v>
      </c>
      <c r="V309" s="19" t="s">
        <v>2091</v>
      </c>
      <c r="W309" s="19" t="s">
        <v>415</v>
      </c>
      <c r="X309" s="19" t="s">
        <v>4816</v>
      </c>
      <c r="Y309" s="19" t="s">
        <v>3748</v>
      </c>
      <c r="Z309" s="19" t="s">
        <v>3749</v>
      </c>
      <c r="AA309" s="46">
        <v>129</v>
      </c>
      <c r="AB309" s="19" t="s">
        <v>578</v>
      </c>
      <c r="AC309" s="19" t="s">
        <v>313</v>
      </c>
      <c r="AD309" s="19" t="s">
        <v>4817</v>
      </c>
      <c r="AE309" s="19" t="s">
        <v>4818</v>
      </c>
      <c r="AF309" s="19" t="s">
        <v>1592</v>
      </c>
      <c r="AG309" s="19" t="s">
        <v>4819</v>
      </c>
      <c r="AH309" s="19" t="s">
        <v>1499</v>
      </c>
      <c r="AI309" s="19" t="s">
        <v>1500</v>
      </c>
      <c r="AJ309" s="45">
        <v>0</v>
      </c>
      <c r="AK309" s="45">
        <v>0</v>
      </c>
      <c r="AL309" s="19" t="s">
        <v>1501</v>
      </c>
      <c r="AM309" s="46">
        <v>50430</v>
      </c>
      <c r="AN309" s="46">
        <v>33050</v>
      </c>
      <c r="AO309" s="46">
        <v>17380</v>
      </c>
      <c r="AP309" s="45">
        <v>336.6</v>
      </c>
      <c r="AQ309" s="45"/>
      <c r="AR309" s="45" t="str">
        <f>IFERROR(VLOOKUP(AB309,'Pedidos marco'!$A$1:$D$10000,4,0)," ")</f>
        <v xml:space="preserve"> </v>
      </c>
      <c r="AS309" s="45">
        <f t="shared" si="28"/>
        <v>4</v>
      </c>
      <c r="AT309" s="45" t="str">
        <f t="shared" si="29"/>
        <v>04</v>
      </c>
      <c r="AU309" s="47">
        <v>33</v>
      </c>
      <c r="AV309" s="19" t="str">
        <f t="shared" si="30"/>
        <v>04 April</v>
      </c>
      <c r="AW309" s="19">
        <f t="shared" si="31"/>
        <v>0.51</v>
      </c>
      <c r="AX309" s="19">
        <f t="shared" si="32"/>
        <v>10.200000000000001</v>
      </c>
      <c r="AY309" s="19" t="e">
        <f>VLOOKUP(AG309,Cías!$A$1:$E$10000,5,0)</f>
        <v>#N/A</v>
      </c>
      <c r="AZ309" s="19" t="str">
        <f t="shared" si="33"/>
        <v>1018725</v>
      </c>
      <c r="BA309" s="19" t="str">
        <f t="shared" si="34"/>
        <v>TRANSPORTE DE CARGA PESADA</v>
      </c>
      <c r="BB309" s="19" t="e">
        <f>VLOOKUP(AG309,Cías!$A$1:$E$10000,3,0)</f>
        <v>#N/A</v>
      </c>
      <c r="BC309" s="19"/>
      <c r="BD309" s="19"/>
      <c r="BE309" s="19"/>
      <c r="BF309" s="19"/>
      <c r="BG309" s="19"/>
      <c r="BH309" s="19"/>
      <c r="BI309" s="19"/>
      <c r="BJ309" s="19"/>
    </row>
    <row r="310" spans="1:62" ht="15" x14ac:dyDescent="0.2">
      <c r="A310" s="19" t="s">
        <v>4820</v>
      </c>
      <c r="B310" s="19" t="s">
        <v>1479</v>
      </c>
      <c r="C310" s="43">
        <v>44655</v>
      </c>
      <c r="D310" s="44">
        <v>0.26111111111111002</v>
      </c>
      <c r="E310" s="19" t="s">
        <v>4821</v>
      </c>
      <c r="F310" s="19" t="s">
        <v>1481</v>
      </c>
      <c r="G310" s="19" t="s">
        <v>1481</v>
      </c>
      <c r="H310" s="45">
        <v>0</v>
      </c>
      <c r="I310" s="45">
        <v>0</v>
      </c>
      <c r="J310" s="19" t="s">
        <v>1482</v>
      </c>
      <c r="K310" s="19" t="s">
        <v>4822</v>
      </c>
      <c r="L310" s="19" t="s">
        <v>4823</v>
      </c>
      <c r="M310" s="19" t="s">
        <v>4824</v>
      </c>
      <c r="N310" s="19" t="s">
        <v>4820</v>
      </c>
      <c r="O310" s="19" t="s">
        <v>1603</v>
      </c>
      <c r="P310" s="19" t="s">
        <v>1604</v>
      </c>
      <c r="Q310" s="46">
        <v>480</v>
      </c>
      <c r="R310" s="19" t="s">
        <v>1544</v>
      </c>
      <c r="S310" s="19" t="s">
        <v>4733</v>
      </c>
      <c r="T310" s="19" t="s">
        <v>4734</v>
      </c>
      <c r="U310" s="19" t="s">
        <v>4735</v>
      </c>
      <c r="V310" s="19" t="s">
        <v>4736</v>
      </c>
      <c r="W310" s="19" t="s">
        <v>1609</v>
      </c>
      <c r="X310" s="19" t="s">
        <v>4737</v>
      </c>
      <c r="Y310" s="19" t="s">
        <v>1611</v>
      </c>
      <c r="Z310" s="19" t="s">
        <v>1612</v>
      </c>
      <c r="AA310" s="46">
        <v>486</v>
      </c>
      <c r="AB310" s="19" t="s">
        <v>594</v>
      </c>
      <c r="AC310" s="19" t="s">
        <v>345</v>
      </c>
      <c r="AD310" s="19" t="s">
        <v>4825</v>
      </c>
      <c r="AE310" s="19" t="s">
        <v>4826</v>
      </c>
      <c r="AF310" s="19" t="s">
        <v>1719</v>
      </c>
      <c r="AG310" s="19" t="s">
        <v>4827</v>
      </c>
      <c r="AH310" s="19" t="s">
        <v>1594</v>
      </c>
      <c r="AI310" s="19" t="s">
        <v>1595</v>
      </c>
      <c r="AJ310" s="45">
        <v>0.05</v>
      </c>
      <c r="AK310" s="45">
        <v>24</v>
      </c>
      <c r="AL310" s="19" t="s">
        <v>1501</v>
      </c>
      <c r="AM310" s="46">
        <v>39920</v>
      </c>
      <c r="AN310" s="46">
        <v>24000</v>
      </c>
      <c r="AO310" s="46">
        <v>15920</v>
      </c>
      <c r="AP310" s="45">
        <v>542.4</v>
      </c>
      <c r="AQ310" s="45"/>
      <c r="AR310" s="45" t="str">
        <f>IFERROR(VLOOKUP(AB310,'Pedidos marco'!$A$1:$D$10000,4,0)," ")</f>
        <v xml:space="preserve"> </v>
      </c>
      <c r="AS310" s="45">
        <f t="shared" si="28"/>
        <v>4</v>
      </c>
      <c r="AT310" s="45" t="str">
        <f t="shared" si="29"/>
        <v>04</v>
      </c>
      <c r="AU310" s="47">
        <v>24</v>
      </c>
      <c r="AV310" s="19" t="str">
        <f t="shared" si="30"/>
        <v>04 April</v>
      </c>
      <c r="AW310" s="19">
        <f t="shared" si="31"/>
        <v>1.1299999999999999</v>
      </c>
      <c r="AX310" s="19">
        <f t="shared" si="32"/>
        <v>22.599999999999998</v>
      </c>
      <c r="AY310" s="19" t="e">
        <f>VLOOKUP(AG310,Cías!$A$1:$E$10000,5,0)</f>
        <v>#N/A</v>
      </c>
      <c r="AZ310" s="19" t="str">
        <f t="shared" si="33"/>
        <v>1013273</v>
      </c>
      <c r="BA310" s="19" t="str">
        <f t="shared" si="34"/>
        <v>YEPEZ DIAZ LEONEL MANUEL</v>
      </c>
      <c r="BB310" s="19" t="e">
        <f>VLOOKUP(AG310,Cías!$A$1:$E$10000,3,0)</f>
        <v>#N/A</v>
      </c>
      <c r="BC310" s="19"/>
      <c r="BD310" s="19"/>
      <c r="BE310" s="19"/>
      <c r="BF310" s="19"/>
      <c r="BG310" s="19"/>
      <c r="BH310" s="19"/>
      <c r="BI310" s="19"/>
      <c r="BJ310" s="19"/>
    </row>
    <row r="311" spans="1:62" ht="15" x14ac:dyDescent="0.2">
      <c r="A311" s="19" t="s">
        <v>4828</v>
      </c>
      <c r="B311" s="19" t="s">
        <v>1479</v>
      </c>
      <c r="C311" s="43">
        <v>44655</v>
      </c>
      <c r="D311" s="44">
        <v>0.27291666666667003</v>
      </c>
      <c r="E311" s="19" t="s">
        <v>4829</v>
      </c>
      <c r="F311" s="19" t="s">
        <v>4830</v>
      </c>
      <c r="G311" s="19" t="s">
        <v>4831</v>
      </c>
      <c r="H311" s="45">
        <v>3596.55</v>
      </c>
      <c r="I311" s="45">
        <v>4032.48</v>
      </c>
      <c r="J311" s="19" t="s">
        <v>1560</v>
      </c>
      <c r="K311" s="19" t="s">
        <v>3254</v>
      </c>
      <c r="L311" s="19" t="s">
        <v>4832</v>
      </c>
      <c r="M311" s="19" t="s">
        <v>4833</v>
      </c>
      <c r="N311" s="19" t="s">
        <v>4828</v>
      </c>
      <c r="O311" s="19" t="s">
        <v>1486</v>
      </c>
      <c r="P311" s="19" t="s">
        <v>1487</v>
      </c>
      <c r="Q311" s="46">
        <v>30.93</v>
      </c>
      <c r="R311" s="19" t="s">
        <v>1488</v>
      </c>
      <c r="S311" s="19" t="s">
        <v>1564</v>
      </c>
      <c r="T311" s="19" t="s">
        <v>416</v>
      </c>
      <c r="U311" s="19" t="s">
        <v>1565</v>
      </c>
      <c r="V311" s="19" t="s">
        <v>1566</v>
      </c>
      <c r="W311" s="19" t="s">
        <v>1567</v>
      </c>
      <c r="X311" s="19" t="s">
        <v>1568</v>
      </c>
      <c r="Y311" s="19" t="s">
        <v>1569</v>
      </c>
      <c r="Z311" s="19" t="s">
        <v>1570</v>
      </c>
      <c r="AA311" s="46">
        <v>136</v>
      </c>
      <c r="AB311" s="19" t="s">
        <v>1571</v>
      </c>
      <c r="AC311" s="19" t="s">
        <v>416</v>
      </c>
      <c r="AD311" s="19" t="s">
        <v>1572</v>
      </c>
      <c r="AE311" s="19" t="s">
        <v>1573</v>
      </c>
      <c r="AF311" s="19" t="s">
        <v>1497</v>
      </c>
      <c r="AG311" s="19" t="s">
        <v>1574</v>
      </c>
      <c r="AH311" s="19" t="s">
        <v>1499</v>
      </c>
      <c r="AI311" s="19" t="s">
        <v>1500</v>
      </c>
      <c r="AJ311" s="45">
        <v>0</v>
      </c>
      <c r="AK311" s="45">
        <v>0</v>
      </c>
      <c r="AL311" s="19" t="s">
        <v>1517</v>
      </c>
      <c r="AM311" s="46">
        <v>50290</v>
      </c>
      <c r="AN311" s="46">
        <v>30930</v>
      </c>
      <c r="AO311" s="46">
        <v>19360</v>
      </c>
      <c r="AP311" s="45">
        <v>0</v>
      </c>
      <c r="AQ311" s="45"/>
      <c r="AR311" s="45" t="str">
        <f>IFERROR(VLOOKUP(AB311,'Pedidos marco'!$A$1:$D$10000,4,0)," ")</f>
        <v xml:space="preserve"> </v>
      </c>
      <c r="AS311" s="45">
        <f t="shared" si="28"/>
        <v>4</v>
      </c>
      <c r="AT311" s="45" t="str">
        <f t="shared" si="29"/>
        <v>04</v>
      </c>
      <c r="AU311" s="47">
        <v>30.93</v>
      </c>
      <c r="AV311" s="19" t="str">
        <f t="shared" si="30"/>
        <v>04 April</v>
      </c>
      <c r="AW311" s="19">
        <f t="shared" si="31"/>
        <v>0</v>
      </c>
      <c r="AX311" s="19">
        <f t="shared" si="32"/>
        <v>0</v>
      </c>
      <c r="AY311" s="19" t="e">
        <f>VLOOKUP(AG311,Cías!$A$1:$E$10000,5,0)</f>
        <v>#N/A</v>
      </c>
      <c r="AZ311" s="19" t="str">
        <f t="shared" si="33"/>
        <v>1014407</v>
      </c>
      <c r="BA311" s="19" t="str">
        <f t="shared" si="34"/>
        <v>HORMIANDES</v>
      </c>
      <c r="BB311" s="19" t="e">
        <f>VLOOKUP(AG311,Cías!$A$1:$E$10000,3,0)</f>
        <v>#N/A</v>
      </c>
      <c r="BC311" s="19"/>
      <c r="BD311" s="19"/>
      <c r="BE311" s="19"/>
      <c r="BF311" s="19"/>
      <c r="BG311" s="19"/>
      <c r="BH311" s="19"/>
      <c r="BI311" s="19"/>
      <c r="BJ311" s="19"/>
    </row>
    <row r="312" spans="1:62" ht="15" x14ac:dyDescent="0.2">
      <c r="A312" s="19" t="s">
        <v>4834</v>
      </c>
      <c r="B312" s="19" t="s">
        <v>1479</v>
      </c>
      <c r="C312" s="43">
        <v>44655</v>
      </c>
      <c r="D312" s="44">
        <v>0.27777777777778001</v>
      </c>
      <c r="E312" s="19" t="s">
        <v>4835</v>
      </c>
      <c r="F312" s="19" t="s">
        <v>1481</v>
      </c>
      <c r="G312" s="19" t="s">
        <v>1481</v>
      </c>
      <c r="H312" s="45">
        <v>0</v>
      </c>
      <c r="I312" s="45">
        <v>0</v>
      </c>
      <c r="J312" s="19" t="s">
        <v>1482</v>
      </c>
      <c r="K312" s="19" t="s">
        <v>4836</v>
      </c>
      <c r="L312" s="19" t="s">
        <v>4837</v>
      </c>
      <c r="M312" s="19" t="s">
        <v>4838</v>
      </c>
      <c r="N312" s="19" t="s">
        <v>4834</v>
      </c>
      <c r="O312" s="19" t="s">
        <v>1641</v>
      </c>
      <c r="P312" s="19" t="s">
        <v>1642</v>
      </c>
      <c r="Q312" s="46">
        <v>480</v>
      </c>
      <c r="R312" s="19" t="s">
        <v>1544</v>
      </c>
      <c r="S312" s="19" t="s">
        <v>4733</v>
      </c>
      <c r="T312" s="19" t="s">
        <v>4734</v>
      </c>
      <c r="U312" s="19" t="s">
        <v>4735</v>
      </c>
      <c r="V312" s="19" t="s">
        <v>4736</v>
      </c>
      <c r="W312" s="19" t="s">
        <v>1609</v>
      </c>
      <c r="X312" s="19" t="s">
        <v>4737</v>
      </c>
      <c r="Y312" s="19" t="s">
        <v>1611</v>
      </c>
      <c r="Z312" s="19" t="s">
        <v>1612</v>
      </c>
      <c r="AA312" s="46">
        <v>486</v>
      </c>
      <c r="AB312" s="19" t="s">
        <v>575</v>
      </c>
      <c r="AC312" s="19" t="s">
        <v>303</v>
      </c>
      <c r="AD312" s="19" t="s">
        <v>4839</v>
      </c>
      <c r="AE312" s="19" t="s">
        <v>4840</v>
      </c>
      <c r="AF312" s="19" t="s">
        <v>1719</v>
      </c>
      <c r="AG312" s="19" t="s">
        <v>4841</v>
      </c>
      <c r="AH312" s="19" t="s">
        <v>1594</v>
      </c>
      <c r="AI312" s="19" t="s">
        <v>1595</v>
      </c>
      <c r="AJ312" s="45">
        <v>0.05</v>
      </c>
      <c r="AK312" s="45">
        <v>24</v>
      </c>
      <c r="AL312" s="19" t="s">
        <v>1501</v>
      </c>
      <c r="AM312" s="46">
        <v>39230</v>
      </c>
      <c r="AN312" s="46">
        <v>24010</v>
      </c>
      <c r="AO312" s="46">
        <v>15220</v>
      </c>
      <c r="AP312" s="45">
        <v>542.4</v>
      </c>
      <c r="AQ312" s="45"/>
      <c r="AR312" s="45" t="str">
        <f>IFERROR(VLOOKUP(AB312,'Pedidos marco'!$A$1:$D$10000,4,0)," ")</f>
        <v xml:space="preserve"> </v>
      </c>
      <c r="AS312" s="45">
        <f t="shared" si="28"/>
        <v>4</v>
      </c>
      <c r="AT312" s="45" t="str">
        <f t="shared" si="29"/>
        <v>04</v>
      </c>
      <c r="AU312" s="47">
        <v>24</v>
      </c>
      <c r="AV312" s="19" t="str">
        <f t="shared" si="30"/>
        <v>04 April</v>
      </c>
      <c r="AW312" s="19">
        <f t="shared" si="31"/>
        <v>1.1299999999999999</v>
      </c>
      <c r="AX312" s="19">
        <f t="shared" si="32"/>
        <v>22.599999999999998</v>
      </c>
      <c r="AY312" s="19" t="e">
        <f>VLOOKUP(AG312,Cías!$A$1:$E$10000,5,0)</f>
        <v>#N/A</v>
      </c>
      <c r="AZ312" s="19" t="str">
        <f t="shared" si="33"/>
        <v>1013257</v>
      </c>
      <c r="BA312" s="19" t="str">
        <f t="shared" si="34"/>
        <v>TERAN SARZOSA FRANCISCO BOLIVAR</v>
      </c>
      <c r="BB312" s="19" t="e">
        <f>VLOOKUP(AG312,Cías!$A$1:$E$10000,3,0)</f>
        <v>#N/A</v>
      </c>
      <c r="BC312" s="19"/>
      <c r="BD312" s="19"/>
      <c r="BE312" s="19"/>
      <c r="BF312" s="19"/>
      <c r="BG312" s="19"/>
      <c r="BH312" s="19"/>
      <c r="BI312" s="19"/>
      <c r="BJ312" s="19"/>
    </row>
    <row r="313" spans="1:62" ht="15" x14ac:dyDescent="0.2">
      <c r="A313" s="19" t="s">
        <v>4842</v>
      </c>
      <c r="B313" s="19" t="s">
        <v>1479</v>
      </c>
      <c r="C313" s="43">
        <v>44655</v>
      </c>
      <c r="D313" s="44">
        <v>0.28055555555556</v>
      </c>
      <c r="E313" s="19" t="s">
        <v>4843</v>
      </c>
      <c r="F313" s="19" t="s">
        <v>4844</v>
      </c>
      <c r="G313" s="19" t="s">
        <v>4845</v>
      </c>
      <c r="H313" s="45">
        <v>2319.08</v>
      </c>
      <c r="I313" s="45">
        <v>2600.17</v>
      </c>
      <c r="J313" s="19" t="s">
        <v>1560</v>
      </c>
      <c r="K313" s="19" t="s">
        <v>4846</v>
      </c>
      <c r="L313" s="19" t="s">
        <v>4847</v>
      </c>
      <c r="M313" s="19" t="s">
        <v>4848</v>
      </c>
      <c r="N313" s="19" t="s">
        <v>4842</v>
      </c>
      <c r="O313" s="19" t="s">
        <v>371</v>
      </c>
      <c r="P313" s="19" t="s">
        <v>372</v>
      </c>
      <c r="Q313" s="46">
        <v>360</v>
      </c>
      <c r="R313" s="19" t="s">
        <v>1544</v>
      </c>
      <c r="S313" s="19" t="s">
        <v>1696</v>
      </c>
      <c r="T313" s="19" t="s">
        <v>72</v>
      </c>
      <c r="U313" s="19" t="s">
        <v>4849</v>
      </c>
      <c r="V313" s="19" t="s">
        <v>4850</v>
      </c>
      <c r="W313" s="19" t="s">
        <v>1548</v>
      </c>
      <c r="X313" s="19" t="s">
        <v>4851</v>
      </c>
      <c r="Y313" s="19" t="s">
        <v>1550</v>
      </c>
      <c r="Z313" s="19" t="s">
        <v>1551</v>
      </c>
      <c r="AA313" s="46">
        <v>178</v>
      </c>
      <c r="AB313" s="19" t="s">
        <v>461</v>
      </c>
      <c r="AC313" s="19" t="s">
        <v>72</v>
      </c>
      <c r="AD313" s="19" t="s">
        <v>1702</v>
      </c>
      <c r="AE313" s="19" t="s">
        <v>1703</v>
      </c>
      <c r="AF313" s="19" t="s">
        <v>1554</v>
      </c>
      <c r="AG313" s="19" t="s">
        <v>1704</v>
      </c>
      <c r="AH313" s="19" t="s">
        <v>1499</v>
      </c>
      <c r="AI313" s="19" t="s">
        <v>1500</v>
      </c>
      <c r="AJ313" s="45">
        <v>0</v>
      </c>
      <c r="AK313" s="45">
        <v>0</v>
      </c>
      <c r="AL313" s="19" t="s">
        <v>1501</v>
      </c>
      <c r="AM313" s="46">
        <v>27100</v>
      </c>
      <c r="AN313" s="46">
        <v>18050</v>
      </c>
      <c r="AO313" s="46">
        <v>9050</v>
      </c>
      <c r="AP313" s="45">
        <v>248.4</v>
      </c>
      <c r="AQ313" s="45"/>
      <c r="AR313" s="45" t="str">
        <f>IFERROR(VLOOKUP(AB313,'Pedidos marco'!$A$1:$D$10000,4,0)," ")</f>
        <v xml:space="preserve"> </v>
      </c>
      <c r="AS313" s="45">
        <f t="shared" si="28"/>
        <v>4</v>
      </c>
      <c r="AT313" s="45" t="str">
        <f t="shared" si="29"/>
        <v>04</v>
      </c>
      <c r="AU313" s="47">
        <v>18</v>
      </c>
      <c r="AV313" s="19" t="str">
        <f t="shared" si="30"/>
        <v>04 April</v>
      </c>
      <c r="AW313" s="19">
        <f t="shared" si="31"/>
        <v>0.69000000000000006</v>
      </c>
      <c r="AX313" s="19">
        <f t="shared" si="32"/>
        <v>13.8</v>
      </c>
      <c r="AY313" s="19" t="e">
        <f>VLOOKUP(AG313,Cías!$A$1:$E$10000,5,0)</f>
        <v>#N/A</v>
      </c>
      <c r="AZ313" s="19" t="str">
        <f t="shared" si="33"/>
        <v>1013388</v>
      </c>
      <c r="BA313" s="19" t="str">
        <f t="shared" si="34"/>
        <v>CAMPAÑA MALDONADO BLANCA CECILIA</v>
      </c>
      <c r="BB313" s="19" t="e">
        <f>VLOOKUP(AG313,Cías!$A$1:$E$10000,3,0)</f>
        <v>#N/A</v>
      </c>
      <c r="BC313" s="19"/>
      <c r="BD313" s="19"/>
      <c r="BE313" s="19"/>
      <c r="BF313" s="19"/>
      <c r="BG313" s="19"/>
      <c r="BH313" s="19"/>
      <c r="BI313" s="19"/>
      <c r="BJ313" s="19"/>
    </row>
    <row r="314" spans="1:62" ht="15" x14ac:dyDescent="0.2">
      <c r="A314" s="19" t="s">
        <v>4852</v>
      </c>
      <c r="B314" s="19" t="s">
        <v>1479</v>
      </c>
      <c r="C314" s="43">
        <v>44655</v>
      </c>
      <c r="D314" s="44">
        <v>0.29305555555556001</v>
      </c>
      <c r="E314" s="19" t="s">
        <v>4853</v>
      </c>
      <c r="F314" s="19" t="s">
        <v>4854</v>
      </c>
      <c r="G314" s="19" t="s">
        <v>4855</v>
      </c>
      <c r="H314" s="45">
        <v>2358.09</v>
      </c>
      <c r="I314" s="45">
        <v>2643.91</v>
      </c>
      <c r="J314" s="19" t="s">
        <v>1560</v>
      </c>
      <c r="K314" s="19" t="s">
        <v>4856</v>
      </c>
      <c r="L314" s="19" t="s">
        <v>4857</v>
      </c>
      <c r="M314" s="19" t="s">
        <v>4858</v>
      </c>
      <c r="N314" s="19" t="s">
        <v>4852</v>
      </c>
      <c r="O314" s="19" t="s">
        <v>367</v>
      </c>
      <c r="P314" s="19" t="s">
        <v>368</v>
      </c>
      <c r="Q314" s="46">
        <v>360</v>
      </c>
      <c r="R314" s="19" t="s">
        <v>1544</v>
      </c>
      <c r="S314" s="19" t="s">
        <v>1913</v>
      </c>
      <c r="T314" s="19" t="s">
        <v>1914</v>
      </c>
      <c r="U314" s="19" t="s">
        <v>4859</v>
      </c>
      <c r="V314" s="19" t="s">
        <v>4860</v>
      </c>
      <c r="W314" s="19" t="s">
        <v>4861</v>
      </c>
      <c r="X314" s="19" t="s">
        <v>4862</v>
      </c>
      <c r="Y314" s="19" t="s">
        <v>4142</v>
      </c>
      <c r="Z314" s="19" t="s">
        <v>4143</v>
      </c>
      <c r="AA314" s="46">
        <v>550</v>
      </c>
      <c r="AB314" s="19" t="s">
        <v>577</v>
      </c>
      <c r="AC314" s="19" t="s">
        <v>311</v>
      </c>
      <c r="AD314" s="19" t="s">
        <v>4863</v>
      </c>
      <c r="AE314" s="19" t="s">
        <v>4864</v>
      </c>
      <c r="AF314" s="19" t="s">
        <v>1554</v>
      </c>
      <c r="AG314" s="19" t="s">
        <v>4865</v>
      </c>
      <c r="AH314" s="19" t="s">
        <v>1499</v>
      </c>
      <c r="AI314" s="19" t="s">
        <v>1500</v>
      </c>
      <c r="AJ314" s="45">
        <v>0</v>
      </c>
      <c r="AK314" s="45">
        <v>0</v>
      </c>
      <c r="AL314" s="19" t="s">
        <v>1501</v>
      </c>
      <c r="AM314" s="46">
        <v>27190</v>
      </c>
      <c r="AN314" s="46">
        <v>18010</v>
      </c>
      <c r="AO314" s="46">
        <v>9180</v>
      </c>
      <c r="AP314" s="45">
        <v>684</v>
      </c>
      <c r="AQ314" s="45"/>
      <c r="AR314" s="45" t="str">
        <f>IFERROR(VLOOKUP(AB314,'Pedidos marco'!$A$1:$D$10000,4,0)," ")</f>
        <v xml:space="preserve"> </v>
      </c>
      <c r="AS314" s="45">
        <f t="shared" si="28"/>
        <v>4</v>
      </c>
      <c r="AT314" s="45" t="str">
        <f t="shared" si="29"/>
        <v>04</v>
      </c>
      <c r="AU314" s="47">
        <v>18</v>
      </c>
      <c r="AV314" s="19" t="str">
        <f t="shared" si="30"/>
        <v>04 April</v>
      </c>
      <c r="AW314" s="19">
        <f t="shared" si="31"/>
        <v>1.9</v>
      </c>
      <c r="AX314" s="19">
        <f t="shared" si="32"/>
        <v>38</v>
      </c>
      <c r="AY314" s="19" t="e">
        <f>VLOOKUP(AG314,Cías!$A$1:$E$10000,5,0)</f>
        <v>#N/A</v>
      </c>
      <c r="AZ314" s="19" t="str">
        <f t="shared" si="33"/>
        <v>1014266</v>
      </c>
      <c r="BA314" s="19" t="str">
        <f t="shared" si="34"/>
        <v>TRANSBOSNA CIA. LTDA.</v>
      </c>
      <c r="BB314" s="19" t="e">
        <f>VLOOKUP(AG314,Cías!$A$1:$E$10000,3,0)</f>
        <v>#N/A</v>
      </c>
      <c r="BC314" s="19"/>
      <c r="BD314" s="19"/>
      <c r="BE314" s="19"/>
      <c r="BF314" s="19"/>
      <c r="BG314" s="19"/>
      <c r="BH314" s="19"/>
      <c r="BI314" s="19"/>
      <c r="BJ314" s="19"/>
    </row>
    <row r="315" spans="1:62" ht="15" x14ac:dyDescent="0.2">
      <c r="A315" s="19" t="s">
        <v>4866</v>
      </c>
      <c r="B315" s="19" t="s">
        <v>1479</v>
      </c>
      <c r="C315" s="43">
        <v>44655</v>
      </c>
      <c r="D315" s="44">
        <v>0.30138888888888998</v>
      </c>
      <c r="E315" s="19" t="s">
        <v>4867</v>
      </c>
      <c r="F315" s="19" t="s">
        <v>1481</v>
      </c>
      <c r="G315" s="19" t="s">
        <v>1481</v>
      </c>
      <c r="H315" s="45">
        <v>0</v>
      </c>
      <c r="I315" s="45">
        <v>0</v>
      </c>
      <c r="J315" s="19" t="s">
        <v>1482</v>
      </c>
      <c r="K315" s="19" t="s">
        <v>4868</v>
      </c>
      <c r="L315" s="19" t="s">
        <v>4869</v>
      </c>
      <c r="M315" s="19" t="s">
        <v>4870</v>
      </c>
      <c r="N315" s="19" t="s">
        <v>4866</v>
      </c>
      <c r="O315" s="19" t="s">
        <v>367</v>
      </c>
      <c r="P315" s="19" t="s">
        <v>368</v>
      </c>
      <c r="Q315" s="46">
        <v>640</v>
      </c>
      <c r="R315" s="19" t="s">
        <v>1544</v>
      </c>
      <c r="S315" s="19" t="s">
        <v>1976</v>
      </c>
      <c r="T315" s="19" t="s">
        <v>92</v>
      </c>
      <c r="U315" s="19" t="s">
        <v>4647</v>
      </c>
      <c r="V315" s="19" t="s">
        <v>2091</v>
      </c>
      <c r="W315" s="19" t="s">
        <v>415</v>
      </c>
      <c r="X315" s="19" t="s">
        <v>4648</v>
      </c>
      <c r="Y315" s="19" t="s">
        <v>4649</v>
      </c>
      <c r="Z315" s="19" t="s">
        <v>4650</v>
      </c>
      <c r="AA315" s="46">
        <v>96.3</v>
      </c>
      <c r="AB315" s="19" t="s">
        <v>471</v>
      </c>
      <c r="AC315" s="19" t="s">
        <v>92</v>
      </c>
      <c r="AD315" s="19" t="s">
        <v>4871</v>
      </c>
      <c r="AE315" s="19" t="s">
        <v>4872</v>
      </c>
      <c r="AF315" s="19" t="s">
        <v>1592</v>
      </c>
      <c r="AG315" s="19" t="s">
        <v>4873</v>
      </c>
      <c r="AH315" s="19" t="s">
        <v>1502</v>
      </c>
      <c r="AI315" s="19" t="s">
        <v>2099</v>
      </c>
      <c r="AJ315" s="45">
        <v>0</v>
      </c>
      <c r="AK315" s="45">
        <v>0</v>
      </c>
      <c r="AL315" s="19" t="s">
        <v>1501</v>
      </c>
      <c r="AM315" s="46">
        <v>50230</v>
      </c>
      <c r="AN315" s="46">
        <v>32000</v>
      </c>
      <c r="AO315" s="46">
        <v>18230</v>
      </c>
      <c r="AP315" s="45">
        <v>288</v>
      </c>
      <c r="AQ315" s="45"/>
      <c r="AR315" s="45" t="str">
        <f>IFERROR(VLOOKUP(AB315,'Pedidos marco'!$A$1:$D$10000,4,0)," ")</f>
        <v xml:space="preserve"> </v>
      </c>
      <c r="AS315" s="45">
        <f t="shared" si="28"/>
        <v>4</v>
      </c>
      <c r="AT315" s="45" t="str">
        <f t="shared" si="29"/>
        <v>04</v>
      </c>
      <c r="AU315" s="47">
        <v>32</v>
      </c>
      <c r="AV315" s="19" t="str">
        <f t="shared" si="30"/>
        <v>04 April</v>
      </c>
      <c r="AW315" s="19">
        <f t="shared" si="31"/>
        <v>0.45</v>
      </c>
      <c r="AX315" s="19">
        <f t="shared" si="32"/>
        <v>9</v>
      </c>
      <c r="AY315" s="19" t="e">
        <f>VLOOKUP(AG315,Cías!$A$1:$E$10000,5,0)</f>
        <v>#N/A</v>
      </c>
      <c r="AZ315" s="19" t="str">
        <f t="shared" si="33"/>
        <v>1014509</v>
      </c>
      <c r="BA315" s="19" t="str">
        <f t="shared" si="34"/>
        <v>COMERCIAL MICHELENA S.A.</v>
      </c>
      <c r="BB315" s="19" t="e">
        <f>VLOOKUP(AG315,Cías!$A$1:$E$10000,3,0)</f>
        <v>#N/A</v>
      </c>
      <c r="BC315" s="19"/>
      <c r="BD315" s="19"/>
      <c r="BE315" s="19"/>
      <c r="BF315" s="19"/>
      <c r="BG315" s="19"/>
      <c r="BH315" s="19"/>
      <c r="BI315" s="19"/>
      <c r="BJ315" s="19"/>
    </row>
    <row r="316" spans="1:62" ht="15" x14ac:dyDescent="0.2">
      <c r="A316" s="19" t="s">
        <v>4874</v>
      </c>
      <c r="B316" s="19" t="s">
        <v>1479</v>
      </c>
      <c r="C316" s="43">
        <v>44655</v>
      </c>
      <c r="D316" s="44">
        <v>0.32291666666667002</v>
      </c>
      <c r="E316" s="19" t="s">
        <v>4875</v>
      </c>
      <c r="F316" s="19" t="s">
        <v>4876</v>
      </c>
      <c r="G316" s="19" t="s">
        <v>4877</v>
      </c>
      <c r="H316" s="45">
        <v>2440.8000000000002</v>
      </c>
      <c r="I316" s="45">
        <v>2736.64</v>
      </c>
      <c r="J316" s="19" t="s">
        <v>1560</v>
      </c>
      <c r="K316" s="19" t="s">
        <v>4878</v>
      </c>
      <c r="L316" s="19" t="s">
        <v>4879</v>
      </c>
      <c r="M316" s="19" t="s">
        <v>4880</v>
      </c>
      <c r="N316" s="19" t="s">
        <v>4874</v>
      </c>
      <c r="O316" s="19" t="s">
        <v>371</v>
      </c>
      <c r="P316" s="19" t="s">
        <v>372</v>
      </c>
      <c r="Q316" s="46">
        <v>360</v>
      </c>
      <c r="R316" s="19" t="s">
        <v>1544</v>
      </c>
      <c r="S316" s="19" t="s">
        <v>2839</v>
      </c>
      <c r="T316" s="19" t="s">
        <v>2840</v>
      </c>
      <c r="U316" s="19" t="s">
        <v>4881</v>
      </c>
      <c r="V316" s="19" t="s">
        <v>4882</v>
      </c>
      <c r="W316" s="19" t="s">
        <v>4883</v>
      </c>
      <c r="X316" s="19" t="s">
        <v>4884</v>
      </c>
      <c r="Y316" s="19" t="s">
        <v>3162</v>
      </c>
      <c r="Z316" s="19" t="s">
        <v>3163</v>
      </c>
      <c r="AA316" s="46">
        <v>120</v>
      </c>
      <c r="AB316" s="19" t="s">
        <v>548</v>
      </c>
      <c r="AC316" s="19" t="s">
        <v>248</v>
      </c>
      <c r="AD316" s="19" t="s">
        <v>4885</v>
      </c>
      <c r="AE316" s="19" t="s">
        <v>1481</v>
      </c>
      <c r="AF316" s="19" t="s">
        <v>1554</v>
      </c>
      <c r="AG316" s="19" t="s">
        <v>4886</v>
      </c>
      <c r="AH316" s="19" t="s">
        <v>1499</v>
      </c>
      <c r="AI316" s="19" t="s">
        <v>1500</v>
      </c>
      <c r="AJ316" s="45">
        <v>0</v>
      </c>
      <c r="AK316" s="45">
        <v>0</v>
      </c>
      <c r="AL316" s="19" t="s">
        <v>1501</v>
      </c>
      <c r="AM316" s="46">
        <v>26920</v>
      </c>
      <c r="AN316" s="46">
        <v>18050</v>
      </c>
      <c r="AO316" s="46">
        <v>8870</v>
      </c>
      <c r="AP316" s="45">
        <v>165.6</v>
      </c>
      <c r="AQ316" s="45"/>
      <c r="AR316" s="45" t="str">
        <f>IFERROR(VLOOKUP(AB316,'Pedidos marco'!$A$1:$D$10000,4,0)," ")</f>
        <v xml:space="preserve"> </v>
      </c>
      <c r="AS316" s="45">
        <f t="shared" si="28"/>
        <v>4</v>
      </c>
      <c r="AT316" s="45" t="str">
        <f t="shared" si="29"/>
        <v>04</v>
      </c>
      <c r="AU316" s="47">
        <v>18</v>
      </c>
      <c r="AV316" s="19" t="str">
        <f t="shared" si="30"/>
        <v>04 April</v>
      </c>
      <c r="AW316" s="19">
        <f t="shared" si="31"/>
        <v>0.45999999999999996</v>
      </c>
      <c r="AX316" s="19">
        <f t="shared" si="32"/>
        <v>9.1999999999999993</v>
      </c>
      <c r="AY316" s="19" t="e">
        <f>VLOOKUP(AG316,Cías!$A$1:$E$10000,5,0)</f>
        <v>#N/A</v>
      </c>
      <c r="AZ316" s="19" t="str">
        <f t="shared" si="33"/>
        <v>1013643</v>
      </c>
      <c r="BA316" s="19" t="str">
        <f t="shared" si="34"/>
        <v>POZO TARUPI MARCELO JAVIER</v>
      </c>
      <c r="BB316" s="19" t="e">
        <f>VLOOKUP(AG316,Cías!$A$1:$E$10000,3,0)</f>
        <v>#N/A</v>
      </c>
      <c r="BC316" s="19"/>
      <c r="BD316" s="19"/>
      <c r="BE316" s="19"/>
      <c r="BF316" s="19"/>
      <c r="BG316" s="19"/>
      <c r="BH316" s="19"/>
      <c r="BI316" s="19"/>
      <c r="BJ316" s="19"/>
    </row>
    <row r="317" spans="1:62" ht="15" x14ac:dyDescent="0.2">
      <c r="A317" s="19" t="s">
        <v>4887</v>
      </c>
      <c r="B317" s="19" t="s">
        <v>1479</v>
      </c>
      <c r="C317" s="43">
        <v>44655</v>
      </c>
      <c r="D317" s="44">
        <v>0.32638888888889001</v>
      </c>
      <c r="E317" s="19" t="s">
        <v>4888</v>
      </c>
      <c r="F317" s="19" t="s">
        <v>1481</v>
      </c>
      <c r="G317" s="19" t="s">
        <v>1481</v>
      </c>
      <c r="H317" s="45">
        <v>0</v>
      </c>
      <c r="I317" s="45">
        <v>0</v>
      </c>
      <c r="J317" s="19" t="s">
        <v>1482</v>
      </c>
      <c r="K317" s="19" t="s">
        <v>4889</v>
      </c>
      <c r="L317" s="19" t="s">
        <v>4890</v>
      </c>
      <c r="M317" s="19" t="s">
        <v>4891</v>
      </c>
      <c r="N317" s="19" t="s">
        <v>4887</v>
      </c>
      <c r="O317" s="19" t="s">
        <v>1486</v>
      </c>
      <c r="P317" s="19" t="s">
        <v>1487</v>
      </c>
      <c r="Q317" s="46">
        <v>30.59</v>
      </c>
      <c r="R317" s="19" t="s">
        <v>1488</v>
      </c>
      <c r="S317" s="19" t="s">
        <v>1489</v>
      </c>
      <c r="T317" s="19" t="s">
        <v>418</v>
      </c>
      <c r="U317" s="19" t="s">
        <v>2318</v>
      </c>
      <c r="V317" s="19" t="s">
        <v>2319</v>
      </c>
      <c r="W317" s="19" t="s">
        <v>2174</v>
      </c>
      <c r="X317" s="19" t="s">
        <v>2320</v>
      </c>
      <c r="Y317" s="19" t="s">
        <v>2176</v>
      </c>
      <c r="Z317" s="19" t="s">
        <v>2177</v>
      </c>
      <c r="AA317" s="46">
        <v>328</v>
      </c>
      <c r="AB317" s="19" t="s">
        <v>432</v>
      </c>
      <c r="AC317" s="19" t="s">
        <v>12</v>
      </c>
      <c r="AD317" s="19" t="s">
        <v>1496</v>
      </c>
      <c r="AE317" s="19" t="s">
        <v>1481</v>
      </c>
      <c r="AF317" s="19" t="s">
        <v>1497</v>
      </c>
      <c r="AG317" s="19" t="s">
        <v>1498</v>
      </c>
      <c r="AH317" s="19" t="s">
        <v>1499</v>
      </c>
      <c r="AI317" s="19" t="s">
        <v>1500</v>
      </c>
      <c r="AJ317" s="45">
        <v>0</v>
      </c>
      <c r="AK317" s="45">
        <v>0</v>
      </c>
      <c r="AL317" s="19" t="s">
        <v>1501</v>
      </c>
      <c r="AM317" s="46">
        <v>49350</v>
      </c>
      <c r="AN317" s="46">
        <v>30590</v>
      </c>
      <c r="AO317" s="46">
        <v>18760</v>
      </c>
      <c r="AP317" s="45">
        <v>777.29</v>
      </c>
      <c r="AQ317" s="45"/>
      <c r="AR317" s="45" t="str">
        <f>IFERROR(VLOOKUP(AB317,'Pedidos marco'!$A$1:$D$10000,4,0)," ")</f>
        <v xml:space="preserve"> </v>
      </c>
      <c r="AS317" s="45">
        <f t="shared" si="28"/>
        <v>4</v>
      </c>
      <c r="AT317" s="45" t="str">
        <f t="shared" si="29"/>
        <v>04</v>
      </c>
      <c r="AU317" s="47">
        <v>30.59</v>
      </c>
      <c r="AV317" s="19" t="str">
        <f t="shared" si="30"/>
        <v>04 April</v>
      </c>
      <c r="AW317" s="19">
        <f t="shared" si="31"/>
        <v>25.409937888198758</v>
      </c>
      <c r="AX317" s="19">
        <f t="shared" si="32"/>
        <v>25.409937888198758</v>
      </c>
      <c r="AY317" s="19" t="e">
        <f>VLOOKUP(AG317,Cías!$A$1:$E$10000,5,0)</f>
        <v>#N/A</v>
      </c>
      <c r="AZ317" s="19" t="str">
        <f t="shared" si="33"/>
        <v>1013966</v>
      </c>
      <c r="BA317" s="19" t="str">
        <f t="shared" si="34"/>
        <v>ALMEIDA CHICAIZA MIGUEL ANGEL</v>
      </c>
      <c r="BB317" s="19" t="e">
        <f>VLOOKUP(AG317,Cías!$A$1:$E$10000,3,0)</f>
        <v>#N/A</v>
      </c>
      <c r="BC317" s="19"/>
      <c r="BD317" s="19"/>
      <c r="BE317" s="19"/>
      <c r="BF317" s="19"/>
      <c r="BG317" s="19"/>
      <c r="BH317" s="19"/>
      <c r="BI317" s="19"/>
      <c r="BJ317" s="19"/>
    </row>
    <row r="318" spans="1:62" ht="15" x14ac:dyDescent="0.2">
      <c r="A318" s="19" t="s">
        <v>4892</v>
      </c>
      <c r="B318" s="19" t="s">
        <v>1479</v>
      </c>
      <c r="C318" s="43">
        <v>44655</v>
      </c>
      <c r="D318" s="44">
        <v>0.33055555555555999</v>
      </c>
      <c r="E318" s="19" t="s">
        <v>4893</v>
      </c>
      <c r="F318" s="19" t="s">
        <v>4894</v>
      </c>
      <c r="G318" s="19" t="s">
        <v>4895</v>
      </c>
      <c r="H318" s="45">
        <v>4353.7</v>
      </c>
      <c r="I318" s="45">
        <v>4881.3900000000003</v>
      </c>
      <c r="J318" s="19" t="s">
        <v>1560</v>
      </c>
      <c r="K318" s="19" t="s">
        <v>4896</v>
      </c>
      <c r="L318" s="19" t="s">
        <v>4897</v>
      </c>
      <c r="M318" s="19" t="s">
        <v>4898</v>
      </c>
      <c r="N318" s="19" t="s">
        <v>4892</v>
      </c>
      <c r="O318" s="19" t="s">
        <v>367</v>
      </c>
      <c r="P318" s="19" t="s">
        <v>368</v>
      </c>
      <c r="Q318" s="46">
        <v>680</v>
      </c>
      <c r="R318" s="19" t="s">
        <v>1544</v>
      </c>
      <c r="S318" s="19" t="s">
        <v>1696</v>
      </c>
      <c r="T318" s="19" t="s">
        <v>72</v>
      </c>
      <c r="U318" s="19" t="s">
        <v>2329</v>
      </c>
      <c r="V318" s="19" t="s">
        <v>2330</v>
      </c>
      <c r="W318" s="19" t="s">
        <v>1548</v>
      </c>
      <c r="X318" s="19" t="s">
        <v>2331</v>
      </c>
      <c r="Y318" s="19" t="s">
        <v>1684</v>
      </c>
      <c r="Z318" s="19" t="s">
        <v>1685</v>
      </c>
      <c r="AA318" s="46">
        <v>198</v>
      </c>
      <c r="AB318" s="19" t="s">
        <v>461</v>
      </c>
      <c r="AC318" s="19" t="s">
        <v>72</v>
      </c>
      <c r="AD318" s="19" t="s">
        <v>2332</v>
      </c>
      <c r="AE318" s="19" t="s">
        <v>2333</v>
      </c>
      <c r="AF318" s="19" t="s">
        <v>1592</v>
      </c>
      <c r="AG318" s="19" t="s">
        <v>2334</v>
      </c>
      <c r="AH318" s="19" t="s">
        <v>1499</v>
      </c>
      <c r="AI318" s="19" t="s">
        <v>1500</v>
      </c>
      <c r="AJ318" s="45">
        <v>0</v>
      </c>
      <c r="AK318" s="45">
        <v>0</v>
      </c>
      <c r="AL318" s="19" t="s">
        <v>1501</v>
      </c>
      <c r="AM318" s="46">
        <v>52030</v>
      </c>
      <c r="AN318" s="46">
        <v>34070</v>
      </c>
      <c r="AO318" s="46">
        <v>17960</v>
      </c>
      <c r="AP318" s="45">
        <v>503.2</v>
      </c>
      <c r="AQ318" s="45"/>
      <c r="AR318" s="45" t="str">
        <f>IFERROR(VLOOKUP(AB318,'Pedidos marco'!$A$1:$D$10000,4,0)," ")</f>
        <v xml:space="preserve"> </v>
      </c>
      <c r="AS318" s="45">
        <f t="shared" si="28"/>
        <v>4</v>
      </c>
      <c r="AT318" s="45" t="str">
        <f t="shared" si="29"/>
        <v>04</v>
      </c>
      <c r="AU318" s="47">
        <v>34</v>
      </c>
      <c r="AV318" s="19" t="str">
        <f t="shared" si="30"/>
        <v>04 April</v>
      </c>
      <c r="AW318" s="19">
        <f t="shared" si="31"/>
        <v>0.74</v>
      </c>
      <c r="AX318" s="19">
        <f t="shared" si="32"/>
        <v>14.799999999999999</v>
      </c>
      <c r="AY318" s="19" t="e">
        <f>VLOOKUP(AG318,Cías!$A$1:$E$10000,5,0)</f>
        <v>#N/A</v>
      </c>
      <c r="AZ318" s="19" t="str">
        <f t="shared" si="33"/>
        <v>1013388</v>
      </c>
      <c r="BA318" s="19" t="str">
        <f t="shared" si="34"/>
        <v>CAMPAÑA MALDONADO BLANCA CECILIA</v>
      </c>
      <c r="BB318" s="19" t="e">
        <f>VLOOKUP(AG318,Cías!$A$1:$E$10000,3,0)</f>
        <v>#N/A</v>
      </c>
      <c r="BC318" s="19"/>
      <c r="BD318" s="19"/>
      <c r="BE318" s="19"/>
      <c r="BF318" s="19"/>
      <c r="BG318" s="19"/>
      <c r="BH318" s="19"/>
      <c r="BI318" s="19"/>
      <c r="BJ318" s="19"/>
    </row>
    <row r="319" spans="1:62" ht="15" x14ac:dyDescent="0.2">
      <c r="A319" s="19" t="s">
        <v>4899</v>
      </c>
      <c r="B319" s="19" t="s">
        <v>1479</v>
      </c>
      <c r="C319" s="43">
        <v>44655</v>
      </c>
      <c r="D319" s="44">
        <v>0.34444444444444</v>
      </c>
      <c r="E319" s="19" t="s">
        <v>4900</v>
      </c>
      <c r="F319" s="19" t="s">
        <v>4901</v>
      </c>
      <c r="G319" s="19" t="s">
        <v>4902</v>
      </c>
      <c r="H319" s="45">
        <v>4320.21</v>
      </c>
      <c r="I319" s="45">
        <v>4843.8500000000004</v>
      </c>
      <c r="J319" s="19" t="s">
        <v>1560</v>
      </c>
      <c r="K319" s="19" t="s">
        <v>4903</v>
      </c>
      <c r="L319" s="19" t="s">
        <v>4904</v>
      </c>
      <c r="M319" s="19" t="s">
        <v>4905</v>
      </c>
      <c r="N319" s="19" t="s">
        <v>4899</v>
      </c>
      <c r="O319" s="19" t="s">
        <v>367</v>
      </c>
      <c r="P319" s="19" t="s">
        <v>368</v>
      </c>
      <c r="Q319" s="46">
        <v>680</v>
      </c>
      <c r="R319" s="19" t="s">
        <v>1544</v>
      </c>
      <c r="S319" s="19" t="s">
        <v>1754</v>
      </c>
      <c r="T319" s="19" t="s">
        <v>104</v>
      </c>
      <c r="U319" s="19" t="s">
        <v>2901</v>
      </c>
      <c r="V319" s="19" t="s">
        <v>2902</v>
      </c>
      <c r="W319" s="19" t="s">
        <v>2127</v>
      </c>
      <c r="X319" s="19" t="s">
        <v>2903</v>
      </c>
      <c r="Y319" s="19" t="s">
        <v>2129</v>
      </c>
      <c r="Z319" s="19" t="s">
        <v>2130</v>
      </c>
      <c r="AA319" s="46">
        <v>205</v>
      </c>
      <c r="AB319" s="19" t="s">
        <v>477</v>
      </c>
      <c r="AC319" s="19" t="s">
        <v>104</v>
      </c>
      <c r="AD319" s="19" t="s">
        <v>2304</v>
      </c>
      <c r="AE319" s="19" t="s">
        <v>2305</v>
      </c>
      <c r="AF319" s="19" t="s">
        <v>1592</v>
      </c>
      <c r="AG319" s="19" t="s">
        <v>2306</v>
      </c>
      <c r="AH319" s="19" t="s">
        <v>1499</v>
      </c>
      <c r="AI319" s="19" t="s">
        <v>1500</v>
      </c>
      <c r="AJ319" s="45">
        <v>0</v>
      </c>
      <c r="AK319" s="45">
        <v>0</v>
      </c>
      <c r="AL319" s="19" t="s">
        <v>1501</v>
      </c>
      <c r="AM319" s="46">
        <v>51590</v>
      </c>
      <c r="AN319" s="46">
        <v>34060</v>
      </c>
      <c r="AO319" s="46">
        <v>17530</v>
      </c>
      <c r="AP319" s="45">
        <v>530.4</v>
      </c>
      <c r="AQ319" s="45"/>
      <c r="AR319" s="45" t="str">
        <f>IFERROR(VLOOKUP(AB319,'Pedidos marco'!$A$1:$D$10000,4,0)," ")</f>
        <v xml:space="preserve"> </v>
      </c>
      <c r="AS319" s="45">
        <f t="shared" si="28"/>
        <v>4</v>
      </c>
      <c r="AT319" s="45" t="str">
        <f t="shared" si="29"/>
        <v>04</v>
      </c>
      <c r="AU319" s="47">
        <v>34</v>
      </c>
      <c r="AV319" s="19" t="str">
        <f t="shared" si="30"/>
        <v>04 April</v>
      </c>
      <c r="AW319" s="19">
        <f t="shared" si="31"/>
        <v>0.77999999999999992</v>
      </c>
      <c r="AX319" s="19">
        <f t="shared" si="32"/>
        <v>15.6</v>
      </c>
      <c r="AY319" s="19" t="e">
        <f>VLOOKUP(AG319,Cías!$A$1:$E$10000,5,0)</f>
        <v>#N/A</v>
      </c>
      <c r="AZ319" s="19" t="str">
        <f t="shared" si="33"/>
        <v>1013863</v>
      </c>
      <c r="BA319" s="19" t="str">
        <f t="shared" si="34"/>
        <v>DISTRIBUCIONES NARANJO</v>
      </c>
      <c r="BB319" s="19" t="e">
        <f>VLOOKUP(AG319,Cías!$A$1:$E$10000,3,0)</f>
        <v>#N/A</v>
      </c>
      <c r="BC319" s="19"/>
      <c r="BD319" s="19"/>
      <c r="BE319" s="19"/>
      <c r="BF319" s="19"/>
      <c r="BG319" s="19"/>
      <c r="BH319" s="19"/>
      <c r="BI319" s="19"/>
      <c r="BJ319" s="19"/>
    </row>
    <row r="320" spans="1:62" ht="15" x14ac:dyDescent="0.2">
      <c r="A320" s="19" t="s">
        <v>4906</v>
      </c>
      <c r="B320" s="19" t="s">
        <v>1479</v>
      </c>
      <c r="C320" s="43">
        <v>44655</v>
      </c>
      <c r="D320" s="44">
        <v>0.34722222222221999</v>
      </c>
      <c r="E320" s="19" t="s">
        <v>4907</v>
      </c>
      <c r="F320" s="19" t="s">
        <v>1481</v>
      </c>
      <c r="G320" s="19" t="s">
        <v>1481</v>
      </c>
      <c r="H320" s="45">
        <v>0</v>
      </c>
      <c r="I320" s="45">
        <v>0</v>
      </c>
      <c r="J320" s="19" t="s">
        <v>1482</v>
      </c>
      <c r="K320" s="19" t="s">
        <v>4908</v>
      </c>
      <c r="L320" s="19" t="s">
        <v>4909</v>
      </c>
      <c r="M320" s="19" t="s">
        <v>4910</v>
      </c>
      <c r="N320" s="19" t="s">
        <v>4906</v>
      </c>
      <c r="O320" s="19" t="s">
        <v>1486</v>
      </c>
      <c r="P320" s="19" t="s">
        <v>1487</v>
      </c>
      <c r="Q320" s="46">
        <v>31.28</v>
      </c>
      <c r="R320" s="19" t="s">
        <v>1488</v>
      </c>
      <c r="S320" s="19" t="s">
        <v>1489</v>
      </c>
      <c r="T320" s="19" t="s">
        <v>418</v>
      </c>
      <c r="U320" s="19" t="s">
        <v>1508</v>
      </c>
      <c r="V320" s="19" t="s">
        <v>1509</v>
      </c>
      <c r="W320" s="19" t="s">
        <v>415</v>
      </c>
      <c r="X320" s="19" t="s">
        <v>1510</v>
      </c>
      <c r="Y320" s="19" t="s">
        <v>1511</v>
      </c>
      <c r="Z320" s="19" t="s">
        <v>1512</v>
      </c>
      <c r="AA320" s="46">
        <v>113</v>
      </c>
      <c r="AB320" s="19" t="s">
        <v>1513</v>
      </c>
      <c r="AC320" s="19" t="s">
        <v>418</v>
      </c>
      <c r="AD320" s="19" t="s">
        <v>1530</v>
      </c>
      <c r="AE320" s="19" t="s">
        <v>1531</v>
      </c>
      <c r="AF320" s="19" t="s">
        <v>1497</v>
      </c>
      <c r="AG320" s="19" t="s">
        <v>1532</v>
      </c>
      <c r="AH320" s="19" t="s">
        <v>1499</v>
      </c>
      <c r="AI320" s="19" t="s">
        <v>1500</v>
      </c>
      <c r="AJ320" s="45">
        <v>0</v>
      </c>
      <c r="AK320" s="45">
        <v>0</v>
      </c>
      <c r="AL320" s="19" t="s">
        <v>1517</v>
      </c>
      <c r="AM320" s="46">
        <v>49360</v>
      </c>
      <c r="AN320" s="46">
        <v>31280</v>
      </c>
      <c r="AO320" s="46">
        <v>18080</v>
      </c>
      <c r="AP320" s="45">
        <v>0</v>
      </c>
      <c r="AQ320" s="45"/>
      <c r="AR320" s="45" t="str">
        <f>IFERROR(VLOOKUP(AB320,'Pedidos marco'!$A$1:$D$10000,4,0)," ")</f>
        <v xml:space="preserve"> </v>
      </c>
      <c r="AS320" s="45">
        <f t="shared" si="28"/>
        <v>4</v>
      </c>
      <c r="AT320" s="45" t="str">
        <f t="shared" si="29"/>
        <v>04</v>
      </c>
      <c r="AU320" s="47">
        <v>31.28</v>
      </c>
      <c r="AV320" s="19" t="str">
        <f t="shared" si="30"/>
        <v>04 April</v>
      </c>
      <c r="AW320" s="19">
        <f t="shared" si="31"/>
        <v>0</v>
      </c>
      <c r="AX320" s="19">
        <f t="shared" si="32"/>
        <v>0</v>
      </c>
      <c r="AY320" s="19" t="e">
        <f>VLOOKUP(AG320,Cías!$A$1:$E$10000,5,0)</f>
        <v>#N/A</v>
      </c>
      <c r="AZ320" s="19" t="str">
        <f t="shared" si="33"/>
        <v>1014412</v>
      </c>
      <c r="BA320" s="19" t="str">
        <f t="shared" si="34"/>
        <v>UNION DE CONCRETERAS UNICON UCUE</v>
      </c>
      <c r="BB320" s="19" t="e">
        <f>VLOOKUP(AG320,Cías!$A$1:$E$10000,3,0)</f>
        <v>#N/A</v>
      </c>
      <c r="BC320" s="19"/>
      <c r="BD320" s="19"/>
      <c r="BE320" s="19"/>
      <c r="BF320" s="19"/>
      <c r="BG320" s="19"/>
      <c r="BH320" s="19"/>
      <c r="BI320" s="19"/>
      <c r="BJ320" s="19"/>
    </row>
    <row r="321" spans="1:62" ht="15" x14ac:dyDescent="0.2">
      <c r="A321" s="19" t="s">
        <v>4911</v>
      </c>
      <c r="B321" s="19" t="s">
        <v>1479</v>
      </c>
      <c r="C321" s="43">
        <v>44655</v>
      </c>
      <c r="D321" s="44">
        <v>0.35625000000000001</v>
      </c>
      <c r="E321" s="19" t="s">
        <v>4912</v>
      </c>
      <c r="F321" s="19" t="s">
        <v>4913</v>
      </c>
      <c r="G321" s="19" t="s">
        <v>4914</v>
      </c>
      <c r="H321" s="45">
        <v>2343.91</v>
      </c>
      <c r="I321" s="45">
        <v>2628.01</v>
      </c>
      <c r="J321" s="19" t="s">
        <v>1560</v>
      </c>
      <c r="K321" s="19" t="s">
        <v>4915</v>
      </c>
      <c r="L321" s="19" t="s">
        <v>4916</v>
      </c>
      <c r="M321" s="19" t="s">
        <v>4917</v>
      </c>
      <c r="N321" s="19" t="s">
        <v>4911</v>
      </c>
      <c r="O321" s="19" t="s">
        <v>371</v>
      </c>
      <c r="P321" s="19" t="s">
        <v>372</v>
      </c>
      <c r="Q321" s="46">
        <v>360</v>
      </c>
      <c r="R321" s="19" t="s">
        <v>1544</v>
      </c>
      <c r="S321" s="19" t="s">
        <v>2719</v>
      </c>
      <c r="T321" s="19" t="s">
        <v>329</v>
      </c>
      <c r="U321" s="19" t="s">
        <v>2720</v>
      </c>
      <c r="V321" s="19" t="s">
        <v>2721</v>
      </c>
      <c r="W321" s="19" t="s">
        <v>1548</v>
      </c>
      <c r="X321" s="19" t="s">
        <v>2722</v>
      </c>
      <c r="Y321" s="19" t="s">
        <v>1684</v>
      </c>
      <c r="Z321" s="19" t="s">
        <v>1685</v>
      </c>
      <c r="AA321" s="46">
        <v>198</v>
      </c>
      <c r="AB321" s="19" t="s">
        <v>456</v>
      </c>
      <c r="AC321" s="19" t="s">
        <v>60</v>
      </c>
      <c r="AD321" s="19" t="s">
        <v>3222</v>
      </c>
      <c r="AE321" s="19" t="s">
        <v>1481</v>
      </c>
      <c r="AF321" s="19" t="s">
        <v>1554</v>
      </c>
      <c r="AG321" s="19" t="s">
        <v>3223</v>
      </c>
      <c r="AH321" s="19" t="s">
        <v>1499</v>
      </c>
      <c r="AI321" s="19" t="s">
        <v>1500</v>
      </c>
      <c r="AJ321" s="45">
        <v>0</v>
      </c>
      <c r="AK321" s="45">
        <v>0</v>
      </c>
      <c r="AL321" s="19" t="s">
        <v>1501</v>
      </c>
      <c r="AM321" s="46">
        <v>26890</v>
      </c>
      <c r="AN321" s="46">
        <v>18070</v>
      </c>
      <c r="AO321" s="46">
        <v>8820</v>
      </c>
      <c r="AP321" s="45">
        <v>266.39999999999998</v>
      </c>
      <c r="AQ321" s="45"/>
      <c r="AR321" s="45" t="str">
        <f>IFERROR(VLOOKUP(AB321,'Pedidos marco'!$A$1:$D$10000,4,0)," ")</f>
        <v xml:space="preserve"> </v>
      </c>
      <c r="AS321" s="45">
        <f t="shared" si="28"/>
        <v>4</v>
      </c>
      <c r="AT321" s="45" t="str">
        <f t="shared" si="29"/>
        <v>04</v>
      </c>
      <c r="AU321" s="47">
        <v>18</v>
      </c>
      <c r="AV321" s="19" t="str">
        <f t="shared" si="30"/>
        <v>04 April</v>
      </c>
      <c r="AW321" s="19">
        <f t="shared" si="31"/>
        <v>0.74</v>
      </c>
      <c r="AX321" s="19">
        <f t="shared" si="32"/>
        <v>14.799999999999999</v>
      </c>
      <c r="AY321" s="19" t="e">
        <f>VLOOKUP(AG321,Cías!$A$1:$E$10000,5,0)</f>
        <v>#N/A</v>
      </c>
      <c r="AZ321" s="19" t="str">
        <f t="shared" si="33"/>
        <v>1023153</v>
      </c>
      <c r="BA321" s="19" t="str">
        <f t="shared" si="34"/>
        <v>BUITRON MONTENEGRO JONNY</v>
      </c>
      <c r="BB321" s="19" t="e">
        <f>VLOOKUP(AG321,Cías!$A$1:$E$10000,3,0)</f>
        <v>#N/A</v>
      </c>
      <c r="BC321" s="19"/>
      <c r="BD321" s="19"/>
      <c r="BE321" s="19"/>
      <c r="BF321" s="19"/>
      <c r="BG321" s="19"/>
      <c r="BH321" s="19"/>
      <c r="BI321" s="19"/>
      <c r="BJ321" s="19"/>
    </row>
    <row r="322" spans="1:62" ht="15" x14ac:dyDescent="0.2">
      <c r="A322" s="19" t="s">
        <v>4918</v>
      </c>
      <c r="B322" s="19" t="s">
        <v>1479</v>
      </c>
      <c r="C322" s="43">
        <v>44655</v>
      </c>
      <c r="D322" s="44">
        <v>0.35902777777778</v>
      </c>
      <c r="E322" s="19" t="s">
        <v>4919</v>
      </c>
      <c r="F322" s="19" t="s">
        <v>4920</v>
      </c>
      <c r="G322" s="19" t="s">
        <v>4921</v>
      </c>
      <c r="H322" s="45">
        <v>716.29</v>
      </c>
      <c r="I322" s="45">
        <v>803.1</v>
      </c>
      <c r="J322" s="19" t="s">
        <v>1560</v>
      </c>
      <c r="K322" s="19" t="s">
        <v>4922</v>
      </c>
      <c r="L322" s="19" t="s">
        <v>4923</v>
      </c>
      <c r="M322" s="19" t="s">
        <v>4924</v>
      </c>
      <c r="N322" s="19" t="s">
        <v>4918</v>
      </c>
      <c r="O322" s="19" t="s">
        <v>369</v>
      </c>
      <c r="P322" s="19" t="s">
        <v>370</v>
      </c>
      <c r="Q322" s="46">
        <v>120</v>
      </c>
      <c r="R322" s="19" t="s">
        <v>1544</v>
      </c>
      <c r="S322" s="19" t="s">
        <v>2235</v>
      </c>
      <c r="T322" s="19" t="s">
        <v>230</v>
      </c>
      <c r="U322" s="19" t="s">
        <v>2236</v>
      </c>
      <c r="V322" s="19" t="s">
        <v>2237</v>
      </c>
      <c r="W322" s="19" t="s">
        <v>2238</v>
      </c>
      <c r="X322" s="19" t="s">
        <v>2239</v>
      </c>
      <c r="Y322" s="19" t="s">
        <v>2240</v>
      </c>
      <c r="Z322" s="19" t="s">
        <v>2241</v>
      </c>
      <c r="AA322" s="46">
        <v>259</v>
      </c>
      <c r="AB322" s="19" t="s">
        <v>560</v>
      </c>
      <c r="AC322" s="19" t="s">
        <v>273</v>
      </c>
      <c r="AD322" s="19" t="s">
        <v>3014</v>
      </c>
      <c r="AE322" s="19" t="s">
        <v>1481</v>
      </c>
      <c r="AF322" s="19" t="s">
        <v>1554</v>
      </c>
      <c r="AG322" s="19" t="s">
        <v>3015</v>
      </c>
      <c r="AH322" s="19" t="s">
        <v>1499</v>
      </c>
      <c r="AI322" s="19" t="s">
        <v>1500</v>
      </c>
      <c r="AJ322" s="45">
        <v>0</v>
      </c>
      <c r="AK322" s="45">
        <v>0</v>
      </c>
      <c r="AL322" s="19" t="s">
        <v>1501</v>
      </c>
      <c r="AM322" s="46">
        <v>10538.333000000001</v>
      </c>
      <c r="AN322" s="46">
        <v>6013.3329999999996</v>
      </c>
      <c r="AO322" s="46">
        <v>4525</v>
      </c>
      <c r="AP322" s="45">
        <v>112.8</v>
      </c>
      <c r="AQ322" s="45"/>
      <c r="AR322" s="45" t="str">
        <f>IFERROR(VLOOKUP(AB322,'Pedidos marco'!$A$1:$D$10000,4,0)," ")</f>
        <v xml:space="preserve"> </v>
      </c>
      <c r="AS322" s="45">
        <f t="shared" si="28"/>
        <v>4</v>
      </c>
      <c r="AT322" s="45" t="str">
        <f t="shared" si="29"/>
        <v>04</v>
      </c>
      <c r="AU322" s="47">
        <v>6</v>
      </c>
      <c r="AV322" s="19" t="str">
        <f t="shared" si="30"/>
        <v>04 April</v>
      </c>
      <c r="AW322" s="19">
        <f t="shared" si="31"/>
        <v>0.94</v>
      </c>
      <c r="AX322" s="19">
        <f t="shared" si="32"/>
        <v>18.8</v>
      </c>
      <c r="AY322" s="19" t="e">
        <f>VLOOKUP(AG322,Cías!$A$1:$E$10000,5,0)</f>
        <v>#N/A</v>
      </c>
      <c r="AZ322" s="19" t="str">
        <f t="shared" si="33"/>
        <v>1021773</v>
      </c>
      <c r="BA322" s="19" t="str">
        <f t="shared" si="34"/>
        <v>RUIZ LASTRA OLGER FABIAN</v>
      </c>
      <c r="BB322" s="19" t="e">
        <f>VLOOKUP(AG322,Cías!$A$1:$E$10000,3,0)</f>
        <v>#N/A</v>
      </c>
      <c r="BC322" s="19"/>
      <c r="BD322" s="19"/>
      <c r="BE322" s="19"/>
      <c r="BF322" s="19"/>
      <c r="BG322" s="19"/>
      <c r="BH322" s="19"/>
      <c r="BI322" s="19"/>
      <c r="BJ322" s="19"/>
    </row>
    <row r="323" spans="1:62" ht="15" x14ac:dyDescent="0.2">
      <c r="A323" s="19" t="s">
        <v>4918</v>
      </c>
      <c r="B323" s="19" t="s">
        <v>1479</v>
      </c>
      <c r="C323" s="43">
        <v>44655</v>
      </c>
      <c r="D323" s="44">
        <v>0.35902777777778</v>
      </c>
      <c r="E323" s="19" t="s">
        <v>4925</v>
      </c>
      <c r="F323" s="19" t="s">
        <v>4926</v>
      </c>
      <c r="G323" s="19" t="s">
        <v>4927</v>
      </c>
      <c r="H323" s="45">
        <v>1553.15</v>
      </c>
      <c r="I323" s="45">
        <v>1741.4</v>
      </c>
      <c r="J323" s="19" t="s">
        <v>1560</v>
      </c>
      <c r="K323" s="19" t="s">
        <v>4928</v>
      </c>
      <c r="L323" s="19" t="s">
        <v>4929</v>
      </c>
      <c r="M323" s="19" t="s">
        <v>4930</v>
      </c>
      <c r="N323" s="19" t="s">
        <v>4918</v>
      </c>
      <c r="O323" s="19" t="s">
        <v>367</v>
      </c>
      <c r="P323" s="19" t="s">
        <v>368</v>
      </c>
      <c r="Q323" s="46">
        <v>240</v>
      </c>
      <c r="R323" s="19" t="s">
        <v>1544</v>
      </c>
      <c r="S323" s="19" t="s">
        <v>2235</v>
      </c>
      <c r="T323" s="19" t="s">
        <v>230</v>
      </c>
      <c r="U323" s="19" t="s">
        <v>2236</v>
      </c>
      <c r="V323" s="19" t="s">
        <v>2237</v>
      </c>
      <c r="W323" s="19" t="s">
        <v>2238</v>
      </c>
      <c r="X323" s="19" t="s">
        <v>2239</v>
      </c>
      <c r="Y323" s="19" t="s">
        <v>2240</v>
      </c>
      <c r="Z323" s="19" t="s">
        <v>2241</v>
      </c>
      <c r="AA323" s="46">
        <v>259</v>
      </c>
      <c r="AB323" s="19" t="s">
        <v>560</v>
      </c>
      <c r="AC323" s="19" t="s">
        <v>273</v>
      </c>
      <c r="AD323" s="19" t="s">
        <v>3014</v>
      </c>
      <c r="AE323" s="19" t="s">
        <v>1481</v>
      </c>
      <c r="AF323" s="19" t="s">
        <v>1554</v>
      </c>
      <c r="AG323" s="19" t="s">
        <v>3015</v>
      </c>
      <c r="AH323" s="19" t="s">
        <v>1499</v>
      </c>
      <c r="AI323" s="19" t="s">
        <v>1500</v>
      </c>
      <c r="AJ323" s="45">
        <v>0</v>
      </c>
      <c r="AK323" s="45">
        <v>0</v>
      </c>
      <c r="AL323" s="19" t="s">
        <v>1501</v>
      </c>
      <c r="AM323" s="46">
        <v>16551.667000000001</v>
      </c>
      <c r="AN323" s="46">
        <v>12026.666999999999</v>
      </c>
      <c r="AO323" s="46">
        <v>4525</v>
      </c>
      <c r="AP323" s="45">
        <v>225.6</v>
      </c>
      <c r="AQ323" s="45"/>
      <c r="AR323" s="45" t="str">
        <f>IFERROR(VLOOKUP(AB323,'Pedidos marco'!$A$1:$D$10000,4,0)," ")</f>
        <v xml:space="preserve"> </v>
      </c>
      <c r="AS323" s="45">
        <f t="shared" si="28"/>
        <v>4</v>
      </c>
      <c r="AT323" s="45" t="str">
        <f t="shared" si="29"/>
        <v>04</v>
      </c>
      <c r="AU323" s="47">
        <v>12</v>
      </c>
      <c r="AV323" s="19" t="str">
        <f t="shared" si="30"/>
        <v>04 April</v>
      </c>
      <c r="AW323" s="19">
        <f t="shared" si="31"/>
        <v>0.94</v>
      </c>
      <c r="AX323" s="19">
        <f t="shared" si="32"/>
        <v>18.8</v>
      </c>
      <c r="AY323" s="19" t="e">
        <f>VLOOKUP(AG323,Cías!$A$1:$E$10000,5,0)</f>
        <v>#N/A</v>
      </c>
      <c r="AZ323" s="19" t="str">
        <f t="shared" si="33"/>
        <v>1021773</v>
      </c>
      <c r="BA323" s="19" t="str">
        <f t="shared" si="34"/>
        <v>RUIZ LASTRA OLGER FABIAN</v>
      </c>
      <c r="BB323" s="19" t="e">
        <f>VLOOKUP(AG323,Cías!$A$1:$E$10000,3,0)</f>
        <v>#N/A</v>
      </c>
      <c r="BC323" s="19"/>
      <c r="BD323" s="19"/>
      <c r="BE323" s="19"/>
      <c r="BF323" s="19"/>
      <c r="BG323" s="19"/>
      <c r="BH323" s="19"/>
      <c r="BI323" s="19"/>
      <c r="BJ323" s="19"/>
    </row>
    <row r="324" spans="1:62" ht="15" x14ac:dyDescent="0.2">
      <c r="A324" s="19" t="s">
        <v>4931</v>
      </c>
      <c r="B324" s="19" t="s">
        <v>1479</v>
      </c>
      <c r="C324" s="43">
        <v>44655</v>
      </c>
      <c r="D324" s="44">
        <v>0.36249999999999999</v>
      </c>
      <c r="E324" s="19" t="s">
        <v>4932</v>
      </c>
      <c r="F324" s="19" t="s">
        <v>4933</v>
      </c>
      <c r="G324" s="19" t="s">
        <v>4934</v>
      </c>
      <c r="H324" s="45">
        <v>2329.7199999999998</v>
      </c>
      <c r="I324" s="45">
        <v>2612.1</v>
      </c>
      <c r="J324" s="19" t="s">
        <v>1560</v>
      </c>
      <c r="K324" s="19" t="s">
        <v>4935</v>
      </c>
      <c r="L324" s="19" t="s">
        <v>4936</v>
      </c>
      <c r="M324" s="19" t="s">
        <v>4937</v>
      </c>
      <c r="N324" s="19" t="s">
        <v>4931</v>
      </c>
      <c r="O324" s="19" t="s">
        <v>367</v>
      </c>
      <c r="P324" s="19" t="s">
        <v>368</v>
      </c>
      <c r="Q324" s="46">
        <v>360</v>
      </c>
      <c r="R324" s="19" t="s">
        <v>1544</v>
      </c>
      <c r="S324" s="19" t="s">
        <v>2719</v>
      </c>
      <c r="T324" s="19" t="s">
        <v>329</v>
      </c>
      <c r="U324" s="19" t="s">
        <v>2720</v>
      </c>
      <c r="V324" s="19" t="s">
        <v>2721</v>
      </c>
      <c r="W324" s="19" t="s">
        <v>1548</v>
      </c>
      <c r="X324" s="19" t="s">
        <v>2722</v>
      </c>
      <c r="Y324" s="19" t="s">
        <v>1684</v>
      </c>
      <c r="Z324" s="19" t="s">
        <v>1685</v>
      </c>
      <c r="AA324" s="46">
        <v>198</v>
      </c>
      <c r="AB324" s="19" t="s">
        <v>586</v>
      </c>
      <c r="AC324" s="19" t="s">
        <v>329</v>
      </c>
      <c r="AD324" s="19" t="s">
        <v>2723</v>
      </c>
      <c r="AE324" s="19" t="s">
        <v>2724</v>
      </c>
      <c r="AF324" s="19" t="s">
        <v>1554</v>
      </c>
      <c r="AG324" s="19" t="s">
        <v>2725</v>
      </c>
      <c r="AH324" s="19" t="s">
        <v>1499</v>
      </c>
      <c r="AI324" s="19" t="s">
        <v>1500</v>
      </c>
      <c r="AJ324" s="45">
        <v>0</v>
      </c>
      <c r="AK324" s="45">
        <v>0</v>
      </c>
      <c r="AL324" s="19" t="s">
        <v>1501</v>
      </c>
      <c r="AM324" s="46">
        <v>27080</v>
      </c>
      <c r="AN324" s="46">
        <v>18060</v>
      </c>
      <c r="AO324" s="46">
        <v>9020</v>
      </c>
      <c r="AP324" s="45">
        <v>266.39999999999998</v>
      </c>
      <c r="AQ324" s="45"/>
      <c r="AR324" s="45" t="str">
        <f>IFERROR(VLOOKUP(AB324,'Pedidos marco'!$A$1:$D$10000,4,0)," ")</f>
        <v xml:space="preserve"> </v>
      </c>
      <c r="AS324" s="45">
        <f t="shared" ref="AS324:AS387" si="35">DAY(C324)</f>
        <v>4</v>
      </c>
      <c r="AT324" s="45" t="str">
        <f t="shared" ref="AT324:AT387" si="36">TEXT(AS324,"dd")</f>
        <v>04</v>
      </c>
      <c r="AU324" s="47">
        <v>18</v>
      </c>
      <c r="AV324" s="19" t="str">
        <f t="shared" ref="AV324:AV387" si="37">TEXT(C324,"MM MMMM")</f>
        <v>04 April</v>
      </c>
      <c r="AW324" s="19">
        <f t="shared" ref="AW324:AW387" si="38">IFERROR(AP324/Q324,"")</f>
        <v>0.74</v>
      </c>
      <c r="AX324" s="19">
        <f t="shared" ref="AX324:AX387" si="39">IFERROR(AP324/AU324,"")</f>
        <v>14.799999999999999</v>
      </c>
      <c r="AY324" s="19" t="e">
        <f>VLOOKUP(AG324,Cías!$A$1:$E$10000,5,0)</f>
        <v>#N/A</v>
      </c>
      <c r="AZ324" s="19" t="str">
        <f t="shared" ref="AZ324:AZ387" si="40">AB324</f>
        <v>1013789</v>
      </c>
      <c r="BA324" s="19" t="str">
        <f t="shared" ref="BA324:BA387" si="41">AC324</f>
        <v>VEGA VEGA FABIAN</v>
      </c>
      <c r="BB324" s="19" t="e">
        <f>VLOOKUP(AG324,Cías!$A$1:$E$10000,3,0)</f>
        <v>#N/A</v>
      </c>
      <c r="BC324" s="19"/>
      <c r="BD324" s="19"/>
      <c r="BE324" s="19"/>
      <c r="BF324" s="19"/>
      <c r="BG324" s="19"/>
      <c r="BH324" s="19"/>
      <c r="BI324" s="19"/>
      <c r="BJ324" s="19"/>
    </row>
    <row r="325" spans="1:62" ht="15" x14ac:dyDescent="0.2">
      <c r="A325" s="19" t="s">
        <v>4938</v>
      </c>
      <c r="B325" s="19" t="s">
        <v>1479</v>
      </c>
      <c r="C325" s="43">
        <v>44655</v>
      </c>
      <c r="D325" s="44">
        <v>0.37638888888888999</v>
      </c>
      <c r="E325" s="19" t="s">
        <v>4939</v>
      </c>
      <c r="F325" s="19" t="s">
        <v>1481</v>
      </c>
      <c r="G325" s="19" t="s">
        <v>1481</v>
      </c>
      <c r="H325" s="45">
        <v>0</v>
      </c>
      <c r="I325" s="45">
        <v>0</v>
      </c>
      <c r="J325" s="19" t="s">
        <v>1482</v>
      </c>
      <c r="K325" s="19" t="s">
        <v>4940</v>
      </c>
      <c r="L325" s="19" t="s">
        <v>4941</v>
      </c>
      <c r="M325" s="19" t="s">
        <v>4942</v>
      </c>
      <c r="N325" s="19" t="s">
        <v>4938</v>
      </c>
      <c r="O325" s="19" t="s">
        <v>371</v>
      </c>
      <c r="P325" s="19" t="s">
        <v>372</v>
      </c>
      <c r="Q325" s="46">
        <v>400</v>
      </c>
      <c r="R325" s="19" t="s">
        <v>1544</v>
      </c>
      <c r="S325" s="19" t="s">
        <v>2353</v>
      </c>
      <c r="T325" s="19" t="s">
        <v>2354</v>
      </c>
      <c r="U325" s="19" t="s">
        <v>4943</v>
      </c>
      <c r="V325" s="19" t="s">
        <v>4944</v>
      </c>
      <c r="W325" s="19" t="s">
        <v>415</v>
      </c>
      <c r="X325" s="19" t="s">
        <v>4945</v>
      </c>
      <c r="Y325" s="19" t="s">
        <v>3748</v>
      </c>
      <c r="Z325" s="19" t="s">
        <v>3749</v>
      </c>
      <c r="AA325" s="46">
        <v>129</v>
      </c>
      <c r="AB325" s="19" t="s">
        <v>578</v>
      </c>
      <c r="AC325" s="19" t="s">
        <v>313</v>
      </c>
      <c r="AD325" s="19" t="s">
        <v>2358</v>
      </c>
      <c r="AE325" s="19" t="s">
        <v>2359</v>
      </c>
      <c r="AF325" s="19" t="s">
        <v>1592</v>
      </c>
      <c r="AG325" s="19" t="s">
        <v>2360</v>
      </c>
      <c r="AH325" s="19" t="s">
        <v>1499</v>
      </c>
      <c r="AI325" s="19" t="s">
        <v>1500</v>
      </c>
      <c r="AJ325" s="45">
        <v>0</v>
      </c>
      <c r="AK325" s="45">
        <v>0</v>
      </c>
      <c r="AL325" s="19" t="s">
        <v>1501</v>
      </c>
      <c r="AM325" s="46">
        <v>28865.606</v>
      </c>
      <c r="AN325" s="46">
        <v>20060.606</v>
      </c>
      <c r="AO325" s="46">
        <v>8805</v>
      </c>
      <c r="AP325" s="45">
        <v>204</v>
      </c>
      <c r="AQ325" s="45"/>
      <c r="AR325" s="45" t="str">
        <f>IFERROR(VLOOKUP(AB325,'Pedidos marco'!$A$1:$D$10000,4,0)," ")</f>
        <v xml:space="preserve"> </v>
      </c>
      <c r="AS325" s="45">
        <f t="shared" si="35"/>
        <v>4</v>
      </c>
      <c r="AT325" s="45" t="str">
        <f t="shared" si="36"/>
        <v>04</v>
      </c>
      <c r="AU325" s="47">
        <v>20</v>
      </c>
      <c r="AV325" s="19" t="str">
        <f t="shared" si="37"/>
        <v>04 April</v>
      </c>
      <c r="AW325" s="19">
        <f t="shared" si="38"/>
        <v>0.51</v>
      </c>
      <c r="AX325" s="19">
        <f t="shared" si="39"/>
        <v>10.199999999999999</v>
      </c>
      <c r="AY325" s="19" t="e">
        <f>VLOOKUP(AG325,Cías!$A$1:$E$10000,5,0)</f>
        <v>#N/A</v>
      </c>
      <c r="AZ325" s="19" t="str">
        <f t="shared" si="40"/>
        <v>1018725</v>
      </c>
      <c r="BA325" s="19" t="str">
        <f t="shared" si="41"/>
        <v>TRANSPORTE DE CARGA PESADA</v>
      </c>
      <c r="BB325" s="19" t="e">
        <f>VLOOKUP(AG325,Cías!$A$1:$E$10000,3,0)</f>
        <v>#N/A</v>
      </c>
      <c r="BC325" s="19"/>
      <c r="BD325" s="19"/>
      <c r="BE325" s="19"/>
      <c r="BF325" s="19"/>
      <c r="BG325" s="19"/>
      <c r="BH325" s="19"/>
      <c r="BI325" s="19"/>
      <c r="BJ325" s="19"/>
    </row>
    <row r="326" spans="1:62" ht="15" x14ac:dyDescent="0.2">
      <c r="A326" s="19" t="s">
        <v>4938</v>
      </c>
      <c r="B326" s="19" t="s">
        <v>1479</v>
      </c>
      <c r="C326" s="43">
        <v>44655</v>
      </c>
      <c r="D326" s="44">
        <v>0.37638888888888999</v>
      </c>
      <c r="E326" s="19" t="s">
        <v>4946</v>
      </c>
      <c r="F326" s="19" t="s">
        <v>1481</v>
      </c>
      <c r="G326" s="19" t="s">
        <v>1481</v>
      </c>
      <c r="H326" s="45">
        <v>0</v>
      </c>
      <c r="I326" s="45">
        <v>0</v>
      </c>
      <c r="J326" s="19" t="s">
        <v>1482</v>
      </c>
      <c r="K326" s="19" t="s">
        <v>4947</v>
      </c>
      <c r="L326" s="19" t="s">
        <v>4948</v>
      </c>
      <c r="M326" s="19" t="s">
        <v>4949</v>
      </c>
      <c r="N326" s="19" t="s">
        <v>4938</v>
      </c>
      <c r="O326" s="19" t="s">
        <v>367</v>
      </c>
      <c r="P326" s="19" t="s">
        <v>368</v>
      </c>
      <c r="Q326" s="46">
        <v>260</v>
      </c>
      <c r="R326" s="19" t="s">
        <v>1544</v>
      </c>
      <c r="S326" s="19" t="s">
        <v>2353</v>
      </c>
      <c r="T326" s="19" t="s">
        <v>2354</v>
      </c>
      <c r="U326" s="19" t="s">
        <v>4943</v>
      </c>
      <c r="V326" s="19" t="s">
        <v>4944</v>
      </c>
      <c r="W326" s="19" t="s">
        <v>415</v>
      </c>
      <c r="X326" s="19" t="s">
        <v>4945</v>
      </c>
      <c r="Y326" s="19" t="s">
        <v>3748</v>
      </c>
      <c r="Z326" s="19" t="s">
        <v>3749</v>
      </c>
      <c r="AA326" s="46">
        <v>129</v>
      </c>
      <c r="AB326" s="19" t="s">
        <v>578</v>
      </c>
      <c r="AC326" s="19" t="s">
        <v>313</v>
      </c>
      <c r="AD326" s="19" t="s">
        <v>2358</v>
      </c>
      <c r="AE326" s="19" t="s">
        <v>2359</v>
      </c>
      <c r="AF326" s="19" t="s">
        <v>1592</v>
      </c>
      <c r="AG326" s="19" t="s">
        <v>2360</v>
      </c>
      <c r="AH326" s="19" t="s">
        <v>1499</v>
      </c>
      <c r="AI326" s="19" t="s">
        <v>1500</v>
      </c>
      <c r="AJ326" s="45">
        <v>0</v>
      </c>
      <c r="AK326" s="45">
        <v>0</v>
      </c>
      <c r="AL326" s="19" t="s">
        <v>1501</v>
      </c>
      <c r="AM326" s="46">
        <v>21844.394</v>
      </c>
      <c r="AN326" s="46">
        <v>13039.394</v>
      </c>
      <c r="AO326" s="46">
        <v>8805</v>
      </c>
      <c r="AP326" s="45">
        <v>132.6</v>
      </c>
      <c r="AQ326" s="45"/>
      <c r="AR326" s="45" t="str">
        <f>IFERROR(VLOOKUP(AB326,'Pedidos marco'!$A$1:$D$10000,4,0)," ")</f>
        <v xml:space="preserve"> </v>
      </c>
      <c r="AS326" s="45">
        <f t="shared" si="35"/>
        <v>4</v>
      </c>
      <c r="AT326" s="45" t="str">
        <f t="shared" si="36"/>
        <v>04</v>
      </c>
      <c r="AU326" s="47">
        <v>13</v>
      </c>
      <c r="AV326" s="19" t="str">
        <f t="shared" si="37"/>
        <v>04 April</v>
      </c>
      <c r="AW326" s="19">
        <f t="shared" si="38"/>
        <v>0.51</v>
      </c>
      <c r="AX326" s="19">
        <f t="shared" si="39"/>
        <v>10.199999999999999</v>
      </c>
      <c r="AY326" s="19" t="e">
        <f>VLOOKUP(AG326,Cías!$A$1:$E$10000,5,0)</f>
        <v>#N/A</v>
      </c>
      <c r="AZ326" s="19" t="str">
        <f t="shared" si="40"/>
        <v>1018725</v>
      </c>
      <c r="BA326" s="19" t="str">
        <f t="shared" si="41"/>
        <v>TRANSPORTE DE CARGA PESADA</v>
      </c>
      <c r="BB326" s="19" t="e">
        <f>VLOOKUP(AG326,Cías!$A$1:$E$10000,3,0)</f>
        <v>#N/A</v>
      </c>
      <c r="BC326" s="19"/>
      <c r="BD326" s="19"/>
      <c r="BE326" s="19"/>
      <c r="BF326" s="19"/>
      <c r="BG326" s="19"/>
      <c r="BH326" s="19"/>
      <c r="BI326" s="19"/>
      <c r="BJ326" s="19"/>
    </row>
    <row r="327" spans="1:62" ht="15" x14ac:dyDescent="0.2">
      <c r="A327" s="19" t="s">
        <v>4950</v>
      </c>
      <c r="B327" s="19" t="s">
        <v>1479</v>
      </c>
      <c r="C327" s="43">
        <v>44655</v>
      </c>
      <c r="D327" s="44">
        <v>0.37777777777777999</v>
      </c>
      <c r="E327" s="19" t="s">
        <v>4951</v>
      </c>
      <c r="F327" s="19" t="s">
        <v>4952</v>
      </c>
      <c r="G327" s="19" t="s">
        <v>4953</v>
      </c>
      <c r="H327" s="45">
        <v>3262.32</v>
      </c>
      <c r="I327" s="45">
        <v>3657.74</v>
      </c>
      <c r="J327" s="19" t="s">
        <v>1560</v>
      </c>
      <c r="K327" s="19" t="s">
        <v>4954</v>
      </c>
      <c r="L327" s="19" t="s">
        <v>4955</v>
      </c>
      <c r="M327" s="19" t="s">
        <v>4956</v>
      </c>
      <c r="N327" s="19" t="s">
        <v>4950</v>
      </c>
      <c r="O327" s="19" t="s">
        <v>367</v>
      </c>
      <c r="P327" s="19" t="s">
        <v>368</v>
      </c>
      <c r="Q327" s="46">
        <v>480</v>
      </c>
      <c r="R327" s="19" t="s">
        <v>1544</v>
      </c>
      <c r="S327" s="19" t="s">
        <v>1712</v>
      </c>
      <c r="T327" s="19" t="s">
        <v>1713</v>
      </c>
      <c r="U327" s="19" t="s">
        <v>1714</v>
      </c>
      <c r="V327" s="19" t="s">
        <v>1715</v>
      </c>
      <c r="W327" s="19" t="s">
        <v>1627</v>
      </c>
      <c r="X327" s="19" t="s">
        <v>1716</v>
      </c>
      <c r="Y327" s="19" t="s">
        <v>1629</v>
      </c>
      <c r="Z327" s="19" t="s">
        <v>1630</v>
      </c>
      <c r="AA327" s="46">
        <v>40</v>
      </c>
      <c r="AB327" s="19" t="s">
        <v>587</v>
      </c>
      <c r="AC327" s="19" t="s">
        <v>331</v>
      </c>
      <c r="AD327" s="19" t="s">
        <v>4957</v>
      </c>
      <c r="AE327" s="19" t="s">
        <v>4958</v>
      </c>
      <c r="AF327" s="19" t="s">
        <v>1719</v>
      </c>
      <c r="AG327" s="19" t="s">
        <v>4959</v>
      </c>
      <c r="AH327" s="19" t="s">
        <v>1594</v>
      </c>
      <c r="AI327" s="19" t="s">
        <v>1595</v>
      </c>
      <c r="AJ327" s="45">
        <v>0.05</v>
      </c>
      <c r="AK327" s="45">
        <v>24</v>
      </c>
      <c r="AL327" s="19" t="s">
        <v>1501</v>
      </c>
      <c r="AM327" s="46">
        <v>38540</v>
      </c>
      <c r="AN327" s="46">
        <v>24020</v>
      </c>
      <c r="AO327" s="46">
        <v>14520</v>
      </c>
      <c r="AP327" s="45">
        <v>100.8</v>
      </c>
      <c r="AQ327" s="45"/>
      <c r="AR327" s="45" t="str">
        <f>IFERROR(VLOOKUP(AB327,'Pedidos marco'!$A$1:$D$10000,4,0)," ")</f>
        <v xml:space="preserve"> </v>
      </c>
      <c r="AS327" s="45">
        <f t="shared" si="35"/>
        <v>4</v>
      </c>
      <c r="AT327" s="45" t="str">
        <f t="shared" si="36"/>
        <v>04</v>
      </c>
      <c r="AU327" s="47">
        <v>24</v>
      </c>
      <c r="AV327" s="19" t="str">
        <f t="shared" si="37"/>
        <v>04 April</v>
      </c>
      <c r="AW327" s="19">
        <f t="shared" si="38"/>
        <v>0.21</v>
      </c>
      <c r="AX327" s="19">
        <f t="shared" si="39"/>
        <v>4.2</v>
      </c>
      <c r="AY327" s="19" t="e">
        <f>VLOOKUP(AG327,Cías!$A$1:$E$10000,5,0)</f>
        <v>#N/A</v>
      </c>
      <c r="AZ327" s="19" t="str">
        <f t="shared" si="40"/>
        <v>1021893</v>
      </c>
      <c r="BA327" s="19" t="str">
        <f t="shared" si="41"/>
        <v>VELASTEGUI ROMO LENIN ALEXANDER</v>
      </c>
      <c r="BB327" s="19" t="e">
        <f>VLOOKUP(AG327,Cías!$A$1:$E$10000,3,0)</f>
        <v>#N/A</v>
      </c>
      <c r="BC327" s="19"/>
      <c r="BD327" s="19"/>
      <c r="BE327" s="19"/>
      <c r="BF327" s="19"/>
      <c r="BG327" s="19"/>
      <c r="BH327" s="19"/>
      <c r="BI327" s="19"/>
      <c r="BJ327" s="19"/>
    </row>
    <row r="328" spans="1:62" ht="15" x14ac:dyDescent="0.2">
      <c r="A328" s="19" t="s">
        <v>4960</v>
      </c>
      <c r="B328" s="19" t="s">
        <v>1479</v>
      </c>
      <c r="C328" s="43">
        <v>44655</v>
      </c>
      <c r="D328" s="44">
        <v>0.38124999999999998</v>
      </c>
      <c r="E328" s="19" t="s">
        <v>4961</v>
      </c>
      <c r="F328" s="19" t="s">
        <v>4962</v>
      </c>
      <c r="G328" s="19" t="s">
        <v>4963</v>
      </c>
      <c r="H328" s="45">
        <v>1373.09</v>
      </c>
      <c r="I328" s="45">
        <v>1539.52</v>
      </c>
      <c r="J328" s="19" t="s">
        <v>1560</v>
      </c>
      <c r="K328" s="19" t="s">
        <v>4964</v>
      </c>
      <c r="L328" s="19" t="s">
        <v>4965</v>
      </c>
      <c r="M328" s="19" t="s">
        <v>4966</v>
      </c>
      <c r="N328" s="19" t="s">
        <v>4960</v>
      </c>
      <c r="O328" s="19" t="s">
        <v>371</v>
      </c>
      <c r="P328" s="19" t="s">
        <v>372</v>
      </c>
      <c r="Q328" s="46">
        <v>200</v>
      </c>
      <c r="R328" s="19" t="s">
        <v>1544</v>
      </c>
      <c r="S328" s="19" t="s">
        <v>4683</v>
      </c>
      <c r="T328" s="19" t="s">
        <v>4684</v>
      </c>
      <c r="U328" s="19" t="s">
        <v>4967</v>
      </c>
      <c r="V328" s="19" t="s">
        <v>4968</v>
      </c>
      <c r="W328" s="19" t="s">
        <v>2800</v>
      </c>
      <c r="X328" s="19" t="s">
        <v>4969</v>
      </c>
      <c r="Y328" s="19" t="s">
        <v>2802</v>
      </c>
      <c r="Z328" s="19" t="s">
        <v>2803</v>
      </c>
      <c r="AA328" s="46">
        <v>20</v>
      </c>
      <c r="AB328" s="19" t="s">
        <v>447</v>
      </c>
      <c r="AC328" s="19" t="s">
        <v>41</v>
      </c>
      <c r="AD328" s="19" t="s">
        <v>4970</v>
      </c>
      <c r="AE328" s="19" t="s">
        <v>4971</v>
      </c>
      <c r="AF328" s="19" t="s">
        <v>1719</v>
      </c>
      <c r="AG328" s="19" t="s">
        <v>4972</v>
      </c>
      <c r="AH328" s="19" t="s">
        <v>1594</v>
      </c>
      <c r="AI328" s="19" t="s">
        <v>1595</v>
      </c>
      <c r="AJ328" s="45">
        <v>0.05</v>
      </c>
      <c r="AK328" s="45">
        <v>10</v>
      </c>
      <c r="AL328" s="19" t="s">
        <v>1501</v>
      </c>
      <c r="AM328" s="46">
        <v>15257.5</v>
      </c>
      <c r="AN328" s="46">
        <v>10037.5</v>
      </c>
      <c r="AO328" s="46">
        <v>5220</v>
      </c>
      <c r="AP328" s="45">
        <v>32</v>
      </c>
      <c r="AQ328" s="45"/>
      <c r="AR328" s="45" t="str">
        <f>IFERROR(VLOOKUP(AB328,'Pedidos marco'!$A$1:$D$10000,4,0)," ")</f>
        <v xml:space="preserve"> </v>
      </c>
      <c r="AS328" s="45">
        <f t="shared" si="35"/>
        <v>4</v>
      </c>
      <c r="AT328" s="45" t="str">
        <f t="shared" si="36"/>
        <v>04</v>
      </c>
      <c r="AU328" s="47">
        <v>10</v>
      </c>
      <c r="AV328" s="19" t="str">
        <f t="shared" si="37"/>
        <v>04 April</v>
      </c>
      <c r="AW328" s="19">
        <f t="shared" si="38"/>
        <v>0.16</v>
      </c>
      <c r="AX328" s="19">
        <f t="shared" si="39"/>
        <v>3.2</v>
      </c>
      <c r="AY328" s="19" t="e">
        <f>VLOOKUP(AG328,Cías!$A$1:$E$10000,5,0)</f>
        <v>#N/A</v>
      </c>
      <c r="AZ328" s="19" t="str">
        <f t="shared" si="40"/>
        <v>1013581</v>
      </c>
      <c r="BA328" s="19" t="str">
        <f t="shared" si="41"/>
        <v>BARRERA GALLEGOS FRANKLIN GUILLERMO</v>
      </c>
      <c r="BB328" s="19" t="e">
        <f>VLOOKUP(AG328,Cías!$A$1:$E$10000,3,0)</f>
        <v>#N/A</v>
      </c>
      <c r="BC328" s="19"/>
      <c r="BD328" s="19"/>
      <c r="BE328" s="19"/>
      <c r="BF328" s="19"/>
      <c r="BG328" s="19"/>
      <c r="BH328" s="19"/>
      <c r="BI328" s="19"/>
      <c r="BJ328" s="19"/>
    </row>
    <row r="329" spans="1:62" ht="15" x14ac:dyDescent="0.2">
      <c r="A329" s="19" t="s">
        <v>4960</v>
      </c>
      <c r="B329" s="19" t="s">
        <v>1479</v>
      </c>
      <c r="C329" s="43">
        <v>44655</v>
      </c>
      <c r="D329" s="44">
        <v>0.38124999999999998</v>
      </c>
      <c r="E329" s="19" t="s">
        <v>4973</v>
      </c>
      <c r="F329" s="19" t="s">
        <v>4974</v>
      </c>
      <c r="G329" s="19" t="s">
        <v>4975</v>
      </c>
      <c r="H329" s="45">
        <v>999.18</v>
      </c>
      <c r="I329" s="45">
        <v>1120.29</v>
      </c>
      <c r="J329" s="19" t="s">
        <v>1560</v>
      </c>
      <c r="K329" s="19" t="s">
        <v>4976</v>
      </c>
      <c r="L329" s="19" t="s">
        <v>4977</v>
      </c>
      <c r="M329" s="19" t="s">
        <v>4978</v>
      </c>
      <c r="N329" s="19" t="s">
        <v>4960</v>
      </c>
      <c r="O329" s="19" t="s">
        <v>369</v>
      </c>
      <c r="P329" s="19" t="s">
        <v>370</v>
      </c>
      <c r="Q329" s="46">
        <v>160</v>
      </c>
      <c r="R329" s="19" t="s">
        <v>1544</v>
      </c>
      <c r="S329" s="19" t="s">
        <v>4683</v>
      </c>
      <c r="T329" s="19" t="s">
        <v>4684</v>
      </c>
      <c r="U329" s="19" t="s">
        <v>4967</v>
      </c>
      <c r="V329" s="19" t="s">
        <v>4968</v>
      </c>
      <c r="W329" s="19" t="s">
        <v>2800</v>
      </c>
      <c r="X329" s="19" t="s">
        <v>4969</v>
      </c>
      <c r="Y329" s="19" t="s">
        <v>2802</v>
      </c>
      <c r="Z329" s="19" t="s">
        <v>2803</v>
      </c>
      <c r="AA329" s="46">
        <v>20</v>
      </c>
      <c r="AB329" s="19" t="s">
        <v>447</v>
      </c>
      <c r="AC329" s="19" t="s">
        <v>41</v>
      </c>
      <c r="AD329" s="19" t="s">
        <v>4970</v>
      </c>
      <c r="AE329" s="19" t="s">
        <v>4971</v>
      </c>
      <c r="AF329" s="19" t="s">
        <v>1719</v>
      </c>
      <c r="AG329" s="19" t="s">
        <v>4972</v>
      </c>
      <c r="AH329" s="19" t="s">
        <v>1594</v>
      </c>
      <c r="AI329" s="19" t="s">
        <v>1595</v>
      </c>
      <c r="AJ329" s="45">
        <v>0.05</v>
      </c>
      <c r="AK329" s="45">
        <v>8</v>
      </c>
      <c r="AL329" s="19" t="s">
        <v>1501</v>
      </c>
      <c r="AM329" s="46">
        <v>13250</v>
      </c>
      <c r="AN329" s="46">
        <v>8030</v>
      </c>
      <c r="AO329" s="46">
        <v>5220</v>
      </c>
      <c r="AP329" s="45">
        <v>25.6</v>
      </c>
      <c r="AQ329" s="45"/>
      <c r="AR329" s="45" t="str">
        <f>IFERROR(VLOOKUP(AB329,'Pedidos marco'!$A$1:$D$10000,4,0)," ")</f>
        <v xml:space="preserve"> </v>
      </c>
      <c r="AS329" s="45">
        <f t="shared" si="35"/>
        <v>4</v>
      </c>
      <c r="AT329" s="45" t="str">
        <f t="shared" si="36"/>
        <v>04</v>
      </c>
      <c r="AU329" s="47">
        <v>8</v>
      </c>
      <c r="AV329" s="19" t="str">
        <f t="shared" si="37"/>
        <v>04 April</v>
      </c>
      <c r="AW329" s="19">
        <f t="shared" si="38"/>
        <v>0.16</v>
      </c>
      <c r="AX329" s="19">
        <f t="shared" si="39"/>
        <v>3.2</v>
      </c>
      <c r="AY329" s="19" t="e">
        <f>VLOOKUP(AG329,Cías!$A$1:$E$10000,5,0)</f>
        <v>#N/A</v>
      </c>
      <c r="AZ329" s="19" t="str">
        <f t="shared" si="40"/>
        <v>1013581</v>
      </c>
      <c r="BA329" s="19" t="str">
        <f t="shared" si="41"/>
        <v>BARRERA GALLEGOS FRANKLIN GUILLERMO</v>
      </c>
      <c r="BB329" s="19" t="e">
        <f>VLOOKUP(AG329,Cías!$A$1:$E$10000,3,0)</f>
        <v>#N/A</v>
      </c>
      <c r="BC329" s="19"/>
      <c r="BD329" s="19"/>
      <c r="BE329" s="19"/>
      <c r="BF329" s="19"/>
      <c r="BG329" s="19"/>
      <c r="BH329" s="19"/>
      <c r="BI329" s="19"/>
      <c r="BJ329" s="19"/>
    </row>
    <row r="330" spans="1:62" ht="15" x14ac:dyDescent="0.2">
      <c r="A330" s="19" t="s">
        <v>4960</v>
      </c>
      <c r="B330" s="19" t="s">
        <v>1479</v>
      </c>
      <c r="C330" s="43">
        <v>44655</v>
      </c>
      <c r="D330" s="44">
        <v>0.38124999999999998</v>
      </c>
      <c r="E330" s="19" t="s">
        <v>4979</v>
      </c>
      <c r="F330" s="19" t="s">
        <v>4980</v>
      </c>
      <c r="G330" s="19" t="s">
        <v>4981</v>
      </c>
      <c r="H330" s="45">
        <v>815.58</v>
      </c>
      <c r="I330" s="45">
        <v>914.43</v>
      </c>
      <c r="J330" s="19" t="s">
        <v>1560</v>
      </c>
      <c r="K330" s="19" t="s">
        <v>4982</v>
      </c>
      <c r="L330" s="19" t="s">
        <v>4983</v>
      </c>
      <c r="M330" s="19" t="s">
        <v>4984</v>
      </c>
      <c r="N330" s="19" t="s">
        <v>4960</v>
      </c>
      <c r="O330" s="19" t="s">
        <v>367</v>
      </c>
      <c r="P330" s="19" t="s">
        <v>368</v>
      </c>
      <c r="Q330" s="46">
        <v>120</v>
      </c>
      <c r="R330" s="19" t="s">
        <v>1544</v>
      </c>
      <c r="S330" s="19" t="s">
        <v>4683</v>
      </c>
      <c r="T330" s="19" t="s">
        <v>4684</v>
      </c>
      <c r="U330" s="19" t="s">
        <v>4967</v>
      </c>
      <c r="V330" s="19" t="s">
        <v>4968</v>
      </c>
      <c r="W330" s="19" t="s">
        <v>2800</v>
      </c>
      <c r="X330" s="19" t="s">
        <v>4969</v>
      </c>
      <c r="Y330" s="19" t="s">
        <v>2802</v>
      </c>
      <c r="Z330" s="19" t="s">
        <v>2803</v>
      </c>
      <c r="AA330" s="46">
        <v>20</v>
      </c>
      <c r="AB330" s="19" t="s">
        <v>447</v>
      </c>
      <c r="AC330" s="19" t="s">
        <v>41</v>
      </c>
      <c r="AD330" s="19" t="s">
        <v>4970</v>
      </c>
      <c r="AE330" s="19" t="s">
        <v>4971</v>
      </c>
      <c r="AF330" s="19" t="s">
        <v>1719</v>
      </c>
      <c r="AG330" s="19" t="s">
        <v>4972</v>
      </c>
      <c r="AH330" s="19" t="s">
        <v>1594</v>
      </c>
      <c r="AI330" s="19" t="s">
        <v>1595</v>
      </c>
      <c r="AJ330" s="45">
        <v>0.05</v>
      </c>
      <c r="AK330" s="45">
        <v>6</v>
      </c>
      <c r="AL330" s="19" t="s">
        <v>1501</v>
      </c>
      <c r="AM330" s="46">
        <v>11242.5</v>
      </c>
      <c r="AN330" s="46">
        <v>6022.5</v>
      </c>
      <c r="AO330" s="46">
        <v>5220</v>
      </c>
      <c r="AP330" s="45">
        <v>19.2</v>
      </c>
      <c r="AQ330" s="45"/>
      <c r="AR330" s="45" t="str">
        <f>IFERROR(VLOOKUP(AB330,'Pedidos marco'!$A$1:$D$10000,4,0)," ")</f>
        <v xml:space="preserve"> </v>
      </c>
      <c r="AS330" s="45">
        <f t="shared" si="35"/>
        <v>4</v>
      </c>
      <c r="AT330" s="45" t="str">
        <f t="shared" si="36"/>
        <v>04</v>
      </c>
      <c r="AU330" s="47">
        <v>6</v>
      </c>
      <c r="AV330" s="19" t="str">
        <f t="shared" si="37"/>
        <v>04 April</v>
      </c>
      <c r="AW330" s="19">
        <f t="shared" si="38"/>
        <v>0.16</v>
      </c>
      <c r="AX330" s="19">
        <f t="shared" si="39"/>
        <v>3.1999999999999997</v>
      </c>
      <c r="AY330" s="19" t="e">
        <f>VLOOKUP(AG330,Cías!$A$1:$E$10000,5,0)</f>
        <v>#N/A</v>
      </c>
      <c r="AZ330" s="19" t="str">
        <f t="shared" si="40"/>
        <v>1013581</v>
      </c>
      <c r="BA330" s="19" t="str">
        <f t="shared" si="41"/>
        <v>BARRERA GALLEGOS FRANKLIN GUILLERMO</v>
      </c>
      <c r="BB330" s="19" t="e">
        <f>VLOOKUP(AG330,Cías!$A$1:$E$10000,3,0)</f>
        <v>#N/A</v>
      </c>
      <c r="BC330" s="19"/>
      <c r="BD330" s="19"/>
      <c r="BE330" s="19"/>
      <c r="BF330" s="19"/>
      <c r="BG330" s="19"/>
      <c r="BH330" s="19"/>
      <c r="BI330" s="19"/>
      <c r="BJ330" s="19"/>
    </row>
    <row r="331" spans="1:62" ht="15" x14ac:dyDescent="0.2">
      <c r="A331" s="19" t="s">
        <v>4985</v>
      </c>
      <c r="B331" s="19" t="s">
        <v>1479</v>
      </c>
      <c r="C331" s="43">
        <v>44655</v>
      </c>
      <c r="D331" s="44">
        <v>0.38750000000000001</v>
      </c>
      <c r="E331" s="19" t="s">
        <v>4986</v>
      </c>
      <c r="F331" s="19" t="s">
        <v>4987</v>
      </c>
      <c r="G331" s="19" t="s">
        <v>4988</v>
      </c>
      <c r="H331" s="45">
        <v>2301.35</v>
      </c>
      <c r="I331" s="45">
        <v>2580.29</v>
      </c>
      <c r="J331" s="19" t="s">
        <v>1560</v>
      </c>
      <c r="K331" s="19" t="s">
        <v>4989</v>
      </c>
      <c r="L331" s="19" t="s">
        <v>4990</v>
      </c>
      <c r="M331" s="19" t="s">
        <v>4991</v>
      </c>
      <c r="N331" s="19" t="s">
        <v>4985</v>
      </c>
      <c r="O331" s="19" t="s">
        <v>371</v>
      </c>
      <c r="P331" s="19" t="s">
        <v>372</v>
      </c>
      <c r="Q331" s="46">
        <v>360</v>
      </c>
      <c r="R331" s="19" t="s">
        <v>1544</v>
      </c>
      <c r="S331" s="19" t="s">
        <v>1754</v>
      </c>
      <c r="T331" s="19" t="s">
        <v>104</v>
      </c>
      <c r="U331" s="19" t="s">
        <v>3530</v>
      </c>
      <c r="V331" s="19" t="s">
        <v>3531</v>
      </c>
      <c r="W331" s="19" t="s">
        <v>1548</v>
      </c>
      <c r="X331" s="19" t="s">
        <v>3532</v>
      </c>
      <c r="Y331" s="19" t="s">
        <v>1684</v>
      </c>
      <c r="Z331" s="19" t="s">
        <v>1685</v>
      </c>
      <c r="AA331" s="46">
        <v>198</v>
      </c>
      <c r="AB331" s="19" t="s">
        <v>486</v>
      </c>
      <c r="AC331" s="19" t="s">
        <v>121</v>
      </c>
      <c r="AD331" s="19" t="s">
        <v>2904</v>
      </c>
      <c r="AE331" s="19" t="s">
        <v>2905</v>
      </c>
      <c r="AF331" s="19" t="s">
        <v>1554</v>
      </c>
      <c r="AG331" s="19" t="s">
        <v>2906</v>
      </c>
      <c r="AH331" s="19" t="s">
        <v>1499</v>
      </c>
      <c r="AI331" s="19" t="s">
        <v>1500</v>
      </c>
      <c r="AJ331" s="45">
        <v>0</v>
      </c>
      <c r="AK331" s="45">
        <v>0</v>
      </c>
      <c r="AL331" s="19" t="s">
        <v>1501</v>
      </c>
      <c r="AM331" s="46">
        <v>27060</v>
      </c>
      <c r="AN331" s="46">
        <v>18060</v>
      </c>
      <c r="AO331" s="46">
        <v>9000</v>
      </c>
      <c r="AP331" s="45">
        <v>266.39999999999998</v>
      </c>
      <c r="AQ331" s="45"/>
      <c r="AR331" s="45" t="str">
        <f>IFERROR(VLOOKUP(AB331,'Pedidos marco'!$A$1:$D$10000,4,0)," ")</f>
        <v xml:space="preserve"> </v>
      </c>
      <c r="AS331" s="45">
        <f t="shared" si="35"/>
        <v>4</v>
      </c>
      <c r="AT331" s="45" t="str">
        <f t="shared" si="36"/>
        <v>04</v>
      </c>
      <c r="AU331" s="47">
        <v>18</v>
      </c>
      <c r="AV331" s="19" t="str">
        <f t="shared" si="37"/>
        <v>04 April</v>
      </c>
      <c r="AW331" s="19">
        <f t="shared" si="38"/>
        <v>0.74</v>
      </c>
      <c r="AX331" s="19">
        <f t="shared" si="39"/>
        <v>14.799999999999999</v>
      </c>
      <c r="AY331" s="19" t="e">
        <f>VLOOKUP(AG331,Cías!$A$1:$E$10000,5,0)</f>
        <v>#N/A</v>
      </c>
      <c r="AZ331" s="19" t="str">
        <f t="shared" si="40"/>
        <v>1023045</v>
      </c>
      <c r="BA331" s="19" t="str">
        <f t="shared" si="41"/>
        <v>ESPINOSA OTAVALO PABLO ANIBAL</v>
      </c>
      <c r="BB331" s="19" t="e">
        <f>VLOOKUP(AG331,Cías!$A$1:$E$10000,3,0)</f>
        <v>#N/A</v>
      </c>
      <c r="BC331" s="19"/>
      <c r="BD331" s="19"/>
      <c r="BE331" s="19"/>
      <c r="BF331" s="19"/>
      <c r="BG331" s="19"/>
      <c r="BH331" s="19"/>
      <c r="BI331" s="19"/>
      <c r="BJ331" s="19"/>
    </row>
    <row r="332" spans="1:62" ht="15" x14ac:dyDescent="0.2">
      <c r="A332" s="19" t="s">
        <v>4992</v>
      </c>
      <c r="B332" s="19" t="s">
        <v>1479</v>
      </c>
      <c r="C332" s="43">
        <v>44655</v>
      </c>
      <c r="D332" s="44">
        <v>0.39652777777777998</v>
      </c>
      <c r="E332" s="19" t="s">
        <v>4993</v>
      </c>
      <c r="F332" s="19" t="s">
        <v>1481</v>
      </c>
      <c r="G332" s="19" t="s">
        <v>1481</v>
      </c>
      <c r="H332" s="45">
        <v>0</v>
      </c>
      <c r="I332" s="45">
        <v>0</v>
      </c>
      <c r="J332" s="19" t="s">
        <v>1482</v>
      </c>
      <c r="K332" s="19" t="s">
        <v>4994</v>
      </c>
      <c r="L332" s="19" t="s">
        <v>4995</v>
      </c>
      <c r="M332" s="19" t="s">
        <v>4996</v>
      </c>
      <c r="N332" s="19" t="s">
        <v>4992</v>
      </c>
      <c r="O332" s="19" t="s">
        <v>367</v>
      </c>
      <c r="P332" s="19" t="s">
        <v>368</v>
      </c>
      <c r="Q332" s="46">
        <v>360</v>
      </c>
      <c r="R332" s="19" t="s">
        <v>1544</v>
      </c>
      <c r="S332" s="19" t="s">
        <v>4997</v>
      </c>
      <c r="T332" s="19" t="s">
        <v>264</v>
      </c>
      <c r="U332" s="19" t="s">
        <v>4998</v>
      </c>
      <c r="V332" s="19" t="s">
        <v>4999</v>
      </c>
      <c r="W332" s="19" t="s">
        <v>1586</v>
      </c>
      <c r="X332" s="19" t="s">
        <v>5000</v>
      </c>
      <c r="Y332" s="19" t="s">
        <v>1588</v>
      </c>
      <c r="Z332" s="19" t="s">
        <v>1589</v>
      </c>
      <c r="AA332" s="46">
        <v>250</v>
      </c>
      <c r="AB332" s="19" t="s">
        <v>555</v>
      </c>
      <c r="AC332" s="19" t="s">
        <v>264</v>
      </c>
      <c r="AD332" s="19" t="s">
        <v>5001</v>
      </c>
      <c r="AE332" s="19" t="s">
        <v>5002</v>
      </c>
      <c r="AF332" s="19" t="s">
        <v>1554</v>
      </c>
      <c r="AG332" s="19" t="s">
        <v>5003</v>
      </c>
      <c r="AH332" s="19" t="s">
        <v>1499</v>
      </c>
      <c r="AI332" s="19" t="s">
        <v>1500</v>
      </c>
      <c r="AJ332" s="45">
        <v>0</v>
      </c>
      <c r="AK332" s="45">
        <v>0</v>
      </c>
      <c r="AL332" s="19" t="s">
        <v>1501</v>
      </c>
      <c r="AM332" s="46">
        <v>27110</v>
      </c>
      <c r="AN332" s="46">
        <v>18050</v>
      </c>
      <c r="AO332" s="46">
        <v>9060</v>
      </c>
      <c r="AP332" s="45">
        <v>324</v>
      </c>
      <c r="AQ332" s="45"/>
      <c r="AR332" s="45" t="str">
        <f>IFERROR(VLOOKUP(AB332,'Pedidos marco'!$A$1:$D$10000,4,0)," ")</f>
        <v xml:space="preserve"> </v>
      </c>
      <c r="AS332" s="45">
        <f t="shared" si="35"/>
        <v>4</v>
      </c>
      <c r="AT332" s="45" t="str">
        <f t="shared" si="36"/>
        <v>04</v>
      </c>
      <c r="AU332" s="47">
        <v>18</v>
      </c>
      <c r="AV332" s="19" t="str">
        <f t="shared" si="37"/>
        <v>04 April</v>
      </c>
      <c r="AW332" s="19">
        <f t="shared" si="38"/>
        <v>0.9</v>
      </c>
      <c r="AX332" s="19">
        <f t="shared" si="39"/>
        <v>18</v>
      </c>
      <c r="AY332" s="19" t="e">
        <f>VLOOKUP(AG332,Cías!$A$1:$E$10000,5,0)</f>
        <v>#N/A</v>
      </c>
      <c r="AZ332" s="19" t="str">
        <f t="shared" si="40"/>
        <v>1014110</v>
      </c>
      <c r="BA332" s="19" t="str">
        <f t="shared" si="41"/>
        <v>RODRIGUEZ CORREA ROSA AYDE</v>
      </c>
      <c r="BB332" s="19" t="e">
        <f>VLOOKUP(AG332,Cías!$A$1:$E$10000,3,0)</f>
        <v>#N/A</v>
      </c>
      <c r="BC332" s="19"/>
      <c r="BD332" s="19"/>
      <c r="BE332" s="19"/>
      <c r="BF332" s="19"/>
      <c r="BG332" s="19"/>
      <c r="BH332" s="19"/>
      <c r="BI332" s="19"/>
      <c r="BJ332" s="19"/>
    </row>
    <row r="333" spans="1:62" ht="15" x14ac:dyDescent="0.2">
      <c r="A333" s="19" t="s">
        <v>5004</v>
      </c>
      <c r="B333" s="19" t="s">
        <v>1479</v>
      </c>
      <c r="C333" s="43">
        <v>44655</v>
      </c>
      <c r="D333" s="44">
        <v>0.39791666666667003</v>
      </c>
      <c r="E333" s="19" t="s">
        <v>5005</v>
      </c>
      <c r="F333" s="19" t="s">
        <v>5006</v>
      </c>
      <c r="G333" s="19" t="s">
        <v>5007</v>
      </c>
      <c r="H333" s="45">
        <v>2159.4899999999998</v>
      </c>
      <c r="I333" s="45">
        <v>2421.2399999999998</v>
      </c>
      <c r="J333" s="19" t="s">
        <v>1560</v>
      </c>
      <c r="K333" s="19" t="s">
        <v>5008</v>
      </c>
      <c r="L333" s="19" t="s">
        <v>5009</v>
      </c>
      <c r="M333" s="19" t="s">
        <v>5010</v>
      </c>
      <c r="N333" s="19" t="s">
        <v>5004</v>
      </c>
      <c r="O333" s="19" t="s">
        <v>371</v>
      </c>
      <c r="P333" s="19" t="s">
        <v>372</v>
      </c>
      <c r="Q333" s="46">
        <v>330</v>
      </c>
      <c r="R333" s="19" t="s">
        <v>1544</v>
      </c>
      <c r="S333" s="19" t="s">
        <v>5011</v>
      </c>
      <c r="T333" s="19" t="s">
        <v>421</v>
      </c>
      <c r="U333" s="19" t="s">
        <v>5012</v>
      </c>
      <c r="V333" s="19" t="s">
        <v>5013</v>
      </c>
      <c r="W333" s="19" t="s">
        <v>1757</v>
      </c>
      <c r="X333" s="19" t="s">
        <v>1549</v>
      </c>
      <c r="Y333" s="19" t="s">
        <v>1759</v>
      </c>
      <c r="Z333" s="19" t="s">
        <v>1760</v>
      </c>
      <c r="AA333" s="46">
        <v>218</v>
      </c>
      <c r="AB333" s="19" t="s">
        <v>1420</v>
      </c>
      <c r="AC333" s="19" t="s">
        <v>421</v>
      </c>
      <c r="AD333" s="19" t="s">
        <v>5014</v>
      </c>
      <c r="AE333" s="19" t="s">
        <v>5015</v>
      </c>
      <c r="AF333" s="19" t="s">
        <v>1592</v>
      </c>
      <c r="AG333" s="19" t="s">
        <v>5016</v>
      </c>
      <c r="AH333" s="19" t="s">
        <v>1499</v>
      </c>
      <c r="AI333" s="19" t="s">
        <v>1500</v>
      </c>
      <c r="AJ333" s="45">
        <v>0</v>
      </c>
      <c r="AK333" s="45">
        <v>0</v>
      </c>
      <c r="AL333" s="19" t="s">
        <v>1501</v>
      </c>
      <c r="AM333" s="46">
        <v>25695</v>
      </c>
      <c r="AN333" s="46">
        <v>16550</v>
      </c>
      <c r="AO333" s="46">
        <v>9145</v>
      </c>
      <c r="AP333" s="45">
        <v>250.8</v>
      </c>
      <c r="AQ333" s="45"/>
      <c r="AR333" s="45" t="str">
        <f>IFERROR(VLOOKUP(AB333,'Pedidos marco'!$A$1:$D$10000,4,0)," ")</f>
        <v xml:space="preserve"> </v>
      </c>
      <c r="AS333" s="45">
        <f t="shared" si="35"/>
        <v>4</v>
      </c>
      <c r="AT333" s="45" t="str">
        <f t="shared" si="36"/>
        <v>04</v>
      </c>
      <c r="AU333" s="47">
        <v>16.5</v>
      </c>
      <c r="AV333" s="19" t="str">
        <f t="shared" si="37"/>
        <v>04 April</v>
      </c>
      <c r="AW333" s="19">
        <f t="shared" si="38"/>
        <v>0.76</v>
      </c>
      <c r="AX333" s="19">
        <f t="shared" si="39"/>
        <v>15.200000000000001</v>
      </c>
      <c r="AY333" s="19" t="e">
        <f>VLOOKUP(AG333,Cías!$A$1:$E$10000,5,0)</f>
        <v>#N/A</v>
      </c>
      <c r="AZ333" s="19" t="str">
        <f t="shared" si="40"/>
        <v>1023699</v>
      </c>
      <c r="BA333" s="19" t="str">
        <f t="shared" si="41"/>
        <v>RIVADENEIRA MORALES KEVIN ANTONIO</v>
      </c>
      <c r="BB333" s="19" t="e">
        <f>VLOOKUP(AG333,Cías!$A$1:$E$10000,3,0)</f>
        <v>#N/A</v>
      </c>
      <c r="BC333" s="19"/>
      <c r="BD333" s="19"/>
      <c r="BE333" s="19"/>
      <c r="BF333" s="19"/>
      <c r="BG333" s="19"/>
      <c r="BH333" s="19"/>
      <c r="BI333" s="19"/>
      <c r="BJ333" s="19"/>
    </row>
    <row r="334" spans="1:62" ht="15" x14ac:dyDescent="0.2">
      <c r="A334" s="19" t="s">
        <v>5004</v>
      </c>
      <c r="B334" s="19" t="s">
        <v>1479</v>
      </c>
      <c r="C334" s="43">
        <v>44655</v>
      </c>
      <c r="D334" s="44">
        <v>0.39791666666667003</v>
      </c>
      <c r="E334" s="19" t="s">
        <v>5017</v>
      </c>
      <c r="F334" s="19" t="s">
        <v>5018</v>
      </c>
      <c r="G334" s="19" t="s">
        <v>5019</v>
      </c>
      <c r="H334" s="45">
        <v>2146.42</v>
      </c>
      <c r="I334" s="45">
        <v>2406.58</v>
      </c>
      <c r="J334" s="19" t="s">
        <v>1560</v>
      </c>
      <c r="K334" s="19" t="s">
        <v>5008</v>
      </c>
      <c r="L334" s="19" t="s">
        <v>5020</v>
      </c>
      <c r="M334" s="19" t="s">
        <v>5021</v>
      </c>
      <c r="N334" s="19" t="s">
        <v>5004</v>
      </c>
      <c r="O334" s="19" t="s">
        <v>367</v>
      </c>
      <c r="P334" s="19" t="s">
        <v>368</v>
      </c>
      <c r="Q334" s="46">
        <v>330</v>
      </c>
      <c r="R334" s="19" t="s">
        <v>1544</v>
      </c>
      <c r="S334" s="19" t="s">
        <v>5011</v>
      </c>
      <c r="T334" s="19" t="s">
        <v>421</v>
      </c>
      <c r="U334" s="19" t="s">
        <v>5012</v>
      </c>
      <c r="V334" s="19" t="s">
        <v>5013</v>
      </c>
      <c r="W334" s="19" t="s">
        <v>1757</v>
      </c>
      <c r="X334" s="19" t="s">
        <v>1549</v>
      </c>
      <c r="Y334" s="19" t="s">
        <v>1759</v>
      </c>
      <c r="Z334" s="19" t="s">
        <v>1760</v>
      </c>
      <c r="AA334" s="46">
        <v>218</v>
      </c>
      <c r="AB334" s="19" t="s">
        <v>1420</v>
      </c>
      <c r="AC334" s="19" t="s">
        <v>421</v>
      </c>
      <c r="AD334" s="19" t="s">
        <v>5014</v>
      </c>
      <c r="AE334" s="19" t="s">
        <v>5015</v>
      </c>
      <c r="AF334" s="19" t="s">
        <v>1592</v>
      </c>
      <c r="AG334" s="19" t="s">
        <v>5016</v>
      </c>
      <c r="AH334" s="19" t="s">
        <v>1499</v>
      </c>
      <c r="AI334" s="19" t="s">
        <v>1500</v>
      </c>
      <c r="AJ334" s="45">
        <v>0</v>
      </c>
      <c r="AK334" s="45">
        <v>0</v>
      </c>
      <c r="AL334" s="19" t="s">
        <v>1501</v>
      </c>
      <c r="AM334" s="46">
        <v>25695</v>
      </c>
      <c r="AN334" s="46">
        <v>16550</v>
      </c>
      <c r="AO334" s="46">
        <v>9145</v>
      </c>
      <c r="AP334" s="45">
        <v>250.8</v>
      </c>
      <c r="AQ334" s="45"/>
      <c r="AR334" s="45" t="str">
        <f>IFERROR(VLOOKUP(AB334,'Pedidos marco'!$A$1:$D$10000,4,0)," ")</f>
        <v xml:space="preserve"> </v>
      </c>
      <c r="AS334" s="45">
        <f t="shared" si="35"/>
        <v>4</v>
      </c>
      <c r="AT334" s="45" t="str">
        <f t="shared" si="36"/>
        <v>04</v>
      </c>
      <c r="AU334" s="47">
        <v>16.5</v>
      </c>
      <c r="AV334" s="19" t="str">
        <f t="shared" si="37"/>
        <v>04 April</v>
      </c>
      <c r="AW334" s="19">
        <f t="shared" si="38"/>
        <v>0.76</v>
      </c>
      <c r="AX334" s="19">
        <f t="shared" si="39"/>
        <v>15.200000000000001</v>
      </c>
      <c r="AY334" s="19" t="e">
        <f>VLOOKUP(AG334,Cías!$A$1:$E$10000,5,0)</f>
        <v>#N/A</v>
      </c>
      <c r="AZ334" s="19" t="str">
        <f t="shared" si="40"/>
        <v>1023699</v>
      </c>
      <c r="BA334" s="19" t="str">
        <f t="shared" si="41"/>
        <v>RIVADENEIRA MORALES KEVIN ANTONIO</v>
      </c>
      <c r="BB334" s="19" t="e">
        <f>VLOOKUP(AG334,Cías!$A$1:$E$10000,3,0)</f>
        <v>#N/A</v>
      </c>
      <c r="BC334" s="19"/>
      <c r="BD334" s="19"/>
      <c r="BE334" s="19"/>
      <c r="BF334" s="19"/>
      <c r="BG334" s="19"/>
      <c r="BH334" s="19"/>
      <c r="BI334" s="19"/>
      <c r="BJ334" s="19"/>
    </row>
    <row r="335" spans="1:62" ht="15" x14ac:dyDescent="0.2">
      <c r="A335" s="19" t="s">
        <v>5022</v>
      </c>
      <c r="B335" s="19" t="s">
        <v>1479</v>
      </c>
      <c r="C335" s="43">
        <v>44655</v>
      </c>
      <c r="D335" s="44">
        <v>0.41111111111110998</v>
      </c>
      <c r="E335" s="19" t="s">
        <v>5023</v>
      </c>
      <c r="F335" s="19" t="s">
        <v>5024</v>
      </c>
      <c r="G335" s="19" t="s">
        <v>5025</v>
      </c>
      <c r="H335" s="45">
        <v>260.43</v>
      </c>
      <c r="I335" s="45">
        <v>291.99</v>
      </c>
      <c r="J335" s="19" t="s">
        <v>1560</v>
      </c>
      <c r="K335" s="19" t="s">
        <v>5026</v>
      </c>
      <c r="L335" s="19" t="s">
        <v>5027</v>
      </c>
      <c r="M335" s="19" t="s">
        <v>5028</v>
      </c>
      <c r="N335" s="19" t="s">
        <v>5022</v>
      </c>
      <c r="O335" s="19" t="s">
        <v>1641</v>
      </c>
      <c r="P335" s="19" t="s">
        <v>1642</v>
      </c>
      <c r="Q335" s="46">
        <v>40</v>
      </c>
      <c r="R335" s="19" t="s">
        <v>1544</v>
      </c>
      <c r="S335" s="19" t="s">
        <v>5029</v>
      </c>
      <c r="T335" s="19" t="s">
        <v>5030</v>
      </c>
      <c r="U335" s="19" t="s">
        <v>5031</v>
      </c>
      <c r="V335" s="19" t="s">
        <v>5032</v>
      </c>
      <c r="W335" s="19" t="s">
        <v>2433</v>
      </c>
      <c r="X335" s="19" t="s">
        <v>5033</v>
      </c>
      <c r="Y335" s="19" t="s">
        <v>2435</v>
      </c>
      <c r="Z335" s="19" t="s">
        <v>2436</v>
      </c>
      <c r="AA335" s="46">
        <v>385</v>
      </c>
      <c r="AB335" s="19" t="s">
        <v>536</v>
      </c>
      <c r="AC335" s="19" t="s">
        <v>224</v>
      </c>
      <c r="AD335" s="19" t="s">
        <v>5034</v>
      </c>
      <c r="AE335" s="19" t="s">
        <v>5035</v>
      </c>
      <c r="AF335" s="19" t="s">
        <v>1554</v>
      </c>
      <c r="AG335" s="19" t="s">
        <v>5036</v>
      </c>
      <c r="AH335" s="19" t="s">
        <v>1499</v>
      </c>
      <c r="AI335" s="19" t="s">
        <v>1500</v>
      </c>
      <c r="AJ335" s="45">
        <v>0</v>
      </c>
      <c r="AK335" s="45">
        <v>0</v>
      </c>
      <c r="AL335" s="19" t="s">
        <v>1501</v>
      </c>
      <c r="AM335" s="46">
        <v>6430</v>
      </c>
      <c r="AN335" s="46">
        <v>2000</v>
      </c>
      <c r="AO335" s="46">
        <v>4430</v>
      </c>
      <c r="AP335" s="45">
        <v>49.6</v>
      </c>
      <c r="AQ335" s="45"/>
      <c r="AR335" s="45" t="str">
        <f>IFERROR(VLOOKUP(AB335,'Pedidos marco'!$A$1:$D$10000,4,0)," ")</f>
        <v xml:space="preserve"> </v>
      </c>
      <c r="AS335" s="45">
        <f t="shared" si="35"/>
        <v>4</v>
      </c>
      <c r="AT335" s="45" t="str">
        <f t="shared" si="36"/>
        <v>04</v>
      </c>
      <c r="AU335" s="47">
        <v>2</v>
      </c>
      <c r="AV335" s="19" t="str">
        <f t="shared" si="37"/>
        <v>04 April</v>
      </c>
      <c r="AW335" s="19">
        <f t="shared" si="38"/>
        <v>1.24</v>
      </c>
      <c r="AX335" s="19">
        <f t="shared" si="39"/>
        <v>24.8</v>
      </c>
      <c r="AY335" s="19" t="e">
        <f>VLOOKUP(AG335,Cías!$A$1:$E$10000,5,0)</f>
        <v>#N/A</v>
      </c>
      <c r="AZ335" s="19" t="str">
        <f t="shared" si="40"/>
        <v>1014339</v>
      </c>
      <c r="BA335" s="19" t="str">
        <f t="shared" si="41"/>
        <v>NICOLALDE FLORES MILTON FABIAN</v>
      </c>
      <c r="BB335" s="19" t="e">
        <f>VLOOKUP(AG335,Cías!$A$1:$E$10000,3,0)</f>
        <v>#N/A</v>
      </c>
      <c r="BC335" s="19"/>
      <c r="BD335" s="19"/>
      <c r="BE335" s="19"/>
      <c r="BF335" s="19"/>
      <c r="BG335" s="19"/>
      <c r="BH335" s="19"/>
      <c r="BI335" s="19"/>
      <c r="BJ335" s="19"/>
    </row>
    <row r="336" spans="1:62" ht="15" x14ac:dyDescent="0.2">
      <c r="A336" s="19" t="s">
        <v>5022</v>
      </c>
      <c r="B336" s="19" t="s">
        <v>1479</v>
      </c>
      <c r="C336" s="43">
        <v>44655</v>
      </c>
      <c r="D336" s="44">
        <v>0.41111111111110998</v>
      </c>
      <c r="E336" s="19" t="s">
        <v>5037</v>
      </c>
      <c r="F336" s="19" t="s">
        <v>5038</v>
      </c>
      <c r="G336" s="19" t="s">
        <v>5039</v>
      </c>
      <c r="H336" s="45">
        <v>2165.42</v>
      </c>
      <c r="I336" s="45">
        <v>2427.88</v>
      </c>
      <c r="J336" s="19" t="s">
        <v>1560</v>
      </c>
      <c r="K336" s="19" t="s">
        <v>5040</v>
      </c>
      <c r="L336" s="19" t="s">
        <v>5041</v>
      </c>
      <c r="M336" s="19" t="s">
        <v>5042</v>
      </c>
      <c r="N336" s="19" t="s">
        <v>5022</v>
      </c>
      <c r="O336" s="19" t="s">
        <v>1603</v>
      </c>
      <c r="P336" s="19" t="s">
        <v>1604</v>
      </c>
      <c r="Q336" s="46">
        <v>320</v>
      </c>
      <c r="R336" s="19" t="s">
        <v>1544</v>
      </c>
      <c r="S336" s="19" t="s">
        <v>5029</v>
      </c>
      <c r="T336" s="19" t="s">
        <v>5030</v>
      </c>
      <c r="U336" s="19" t="s">
        <v>5031</v>
      </c>
      <c r="V336" s="19" t="s">
        <v>5032</v>
      </c>
      <c r="W336" s="19" t="s">
        <v>2433</v>
      </c>
      <c r="X336" s="19" t="s">
        <v>5033</v>
      </c>
      <c r="Y336" s="19" t="s">
        <v>2435</v>
      </c>
      <c r="Z336" s="19" t="s">
        <v>2436</v>
      </c>
      <c r="AA336" s="46">
        <v>385</v>
      </c>
      <c r="AB336" s="19" t="s">
        <v>536</v>
      </c>
      <c r="AC336" s="19" t="s">
        <v>224</v>
      </c>
      <c r="AD336" s="19" t="s">
        <v>5034</v>
      </c>
      <c r="AE336" s="19" t="s">
        <v>5035</v>
      </c>
      <c r="AF336" s="19" t="s">
        <v>1554</v>
      </c>
      <c r="AG336" s="19" t="s">
        <v>5036</v>
      </c>
      <c r="AH336" s="19" t="s">
        <v>1499</v>
      </c>
      <c r="AI336" s="19" t="s">
        <v>1500</v>
      </c>
      <c r="AJ336" s="45">
        <v>0</v>
      </c>
      <c r="AK336" s="45">
        <v>0</v>
      </c>
      <c r="AL336" s="19" t="s">
        <v>1501</v>
      </c>
      <c r="AM336" s="46">
        <v>20430</v>
      </c>
      <c r="AN336" s="46">
        <v>16000</v>
      </c>
      <c r="AO336" s="46">
        <v>4430</v>
      </c>
      <c r="AP336" s="45">
        <v>396.8</v>
      </c>
      <c r="AQ336" s="45"/>
      <c r="AR336" s="45" t="str">
        <f>IFERROR(VLOOKUP(AB336,'Pedidos marco'!$A$1:$D$10000,4,0)," ")</f>
        <v xml:space="preserve"> </v>
      </c>
      <c r="AS336" s="45">
        <f t="shared" si="35"/>
        <v>4</v>
      </c>
      <c r="AT336" s="45" t="str">
        <f t="shared" si="36"/>
        <v>04</v>
      </c>
      <c r="AU336" s="47">
        <v>16</v>
      </c>
      <c r="AV336" s="19" t="str">
        <f t="shared" si="37"/>
        <v>04 April</v>
      </c>
      <c r="AW336" s="19">
        <f t="shared" si="38"/>
        <v>1.24</v>
      </c>
      <c r="AX336" s="19">
        <f t="shared" si="39"/>
        <v>24.8</v>
      </c>
      <c r="AY336" s="19" t="e">
        <f>VLOOKUP(AG336,Cías!$A$1:$E$10000,5,0)</f>
        <v>#N/A</v>
      </c>
      <c r="AZ336" s="19" t="str">
        <f t="shared" si="40"/>
        <v>1014339</v>
      </c>
      <c r="BA336" s="19" t="str">
        <f t="shared" si="41"/>
        <v>NICOLALDE FLORES MILTON FABIAN</v>
      </c>
      <c r="BB336" s="19" t="e">
        <f>VLOOKUP(AG336,Cías!$A$1:$E$10000,3,0)</f>
        <v>#N/A</v>
      </c>
      <c r="BC336" s="19"/>
      <c r="BD336" s="19"/>
      <c r="BE336" s="19"/>
      <c r="BF336" s="19"/>
      <c r="BG336" s="19"/>
      <c r="BH336" s="19"/>
      <c r="BI336" s="19"/>
      <c r="BJ336" s="19"/>
    </row>
    <row r="337" spans="1:62" ht="15" x14ac:dyDescent="0.2">
      <c r="A337" s="19" t="s">
        <v>5043</v>
      </c>
      <c r="B337" s="19" t="s">
        <v>1479</v>
      </c>
      <c r="C337" s="43">
        <v>44655</v>
      </c>
      <c r="D337" s="44">
        <v>0.41597222222222002</v>
      </c>
      <c r="E337" s="19" t="s">
        <v>5044</v>
      </c>
      <c r="F337" s="19" t="s">
        <v>5045</v>
      </c>
      <c r="G337" s="19" t="s">
        <v>5046</v>
      </c>
      <c r="H337" s="45">
        <v>2287.17</v>
      </c>
      <c r="I337" s="45">
        <v>2564.39</v>
      </c>
      <c r="J337" s="19" t="s">
        <v>1560</v>
      </c>
      <c r="K337" s="19" t="s">
        <v>5047</v>
      </c>
      <c r="L337" s="19" t="s">
        <v>5048</v>
      </c>
      <c r="M337" s="19" t="s">
        <v>5049</v>
      </c>
      <c r="N337" s="19" t="s">
        <v>5043</v>
      </c>
      <c r="O337" s="19" t="s">
        <v>367</v>
      </c>
      <c r="P337" s="19" t="s">
        <v>368</v>
      </c>
      <c r="Q337" s="46">
        <v>360</v>
      </c>
      <c r="R337" s="19" t="s">
        <v>1544</v>
      </c>
      <c r="S337" s="19" t="s">
        <v>1754</v>
      </c>
      <c r="T337" s="19" t="s">
        <v>104</v>
      </c>
      <c r="U337" s="19" t="s">
        <v>1755</v>
      </c>
      <c r="V337" s="19" t="s">
        <v>1756</v>
      </c>
      <c r="W337" s="19" t="s">
        <v>1757</v>
      </c>
      <c r="X337" s="19" t="s">
        <v>1758</v>
      </c>
      <c r="Y337" s="19" t="s">
        <v>1759</v>
      </c>
      <c r="Z337" s="19" t="s">
        <v>1760</v>
      </c>
      <c r="AA337" s="46">
        <v>218</v>
      </c>
      <c r="AB337" s="19" t="s">
        <v>455</v>
      </c>
      <c r="AC337" s="19" t="s">
        <v>58</v>
      </c>
      <c r="AD337" s="19" t="s">
        <v>3533</v>
      </c>
      <c r="AE337" s="19" t="s">
        <v>3534</v>
      </c>
      <c r="AF337" s="19" t="s">
        <v>1554</v>
      </c>
      <c r="AG337" s="19" t="s">
        <v>3535</v>
      </c>
      <c r="AH337" s="19" t="s">
        <v>1499</v>
      </c>
      <c r="AI337" s="19" t="s">
        <v>1500</v>
      </c>
      <c r="AJ337" s="45">
        <v>0</v>
      </c>
      <c r="AK337" s="45">
        <v>0</v>
      </c>
      <c r="AL337" s="19" t="s">
        <v>1501</v>
      </c>
      <c r="AM337" s="46">
        <v>27080</v>
      </c>
      <c r="AN337" s="46">
        <v>18050</v>
      </c>
      <c r="AO337" s="46">
        <v>9030</v>
      </c>
      <c r="AP337" s="45">
        <v>273.60000000000002</v>
      </c>
      <c r="AQ337" s="45"/>
      <c r="AR337" s="45" t="str">
        <f>IFERROR(VLOOKUP(AB337,'Pedidos marco'!$A$1:$D$10000,4,0)," ")</f>
        <v xml:space="preserve"> </v>
      </c>
      <c r="AS337" s="45">
        <f t="shared" si="35"/>
        <v>4</v>
      </c>
      <c r="AT337" s="45" t="str">
        <f t="shared" si="36"/>
        <v>04</v>
      </c>
      <c r="AU337" s="47">
        <v>18</v>
      </c>
      <c r="AV337" s="19" t="str">
        <f t="shared" si="37"/>
        <v>04 April</v>
      </c>
      <c r="AW337" s="19">
        <f t="shared" si="38"/>
        <v>0.76</v>
      </c>
      <c r="AX337" s="19">
        <f t="shared" si="39"/>
        <v>15.200000000000001</v>
      </c>
      <c r="AY337" s="19" t="e">
        <f>VLOOKUP(AG337,Cías!$A$1:$E$10000,5,0)</f>
        <v>#N/A</v>
      </c>
      <c r="AZ337" s="19" t="str">
        <f t="shared" si="40"/>
        <v>1012819</v>
      </c>
      <c r="BA337" s="19" t="str">
        <f t="shared" si="41"/>
        <v>BRAVO VASQUEZ JOSE LUIS SIGIFREDO</v>
      </c>
      <c r="BB337" s="19" t="e">
        <f>VLOOKUP(AG337,Cías!$A$1:$E$10000,3,0)</f>
        <v>#N/A</v>
      </c>
      <c r="BC337" s="19"/>
      <c r="BD337" s="19"/>
      <c r="BE337" s="19"/>
      <c r="BF337" s="19"/>
      <c r="BG337" s="19"/>
      <c r="BH337" s="19"/>
      <c r="BI337" s="19"/>
      <c r="BJ337" s="19"/>
    </row>
    <row r="338" spans="1:62" ht="15" x14ac:dyDescent="0.2">
      <c r="A338" s="19" t="s">
        <v>5050</v>
      </c>
      <c r="B338" s="19" t="s">
        <v>1479</v>
      </c>
      <c r="C338" s="43">
        <v>44655</v>
      </c>
      <c r="D338" s="44">
        <v>0.41666666666667002</v>
      </c>
      <c r="E338" s="19" t="s">
        <v>5051</v>
      </c>
      <c r="F338" s="19" t="s">
        <v>1481</v>
      </c>
      <c r="G338" s="19" t="s">
        <v>1481</v>
      </c>
      <c r="H338" s="45">
        <v>0</v>
      </c>
      <c r="I338" s="45">
        <v>0</v>
      </c>
      <c r="J338" s="19" t="s">
        <v>1482</v>
      </c>
      <c r="K338" s="19" t="s">
        <v>5052</v>
      </c>
      <c r="L338" s="19" t="s">
        <v>5053</v>
      </c>
      <c r="M338" s="19" t="s">
        <v>5054</v>
      </c>
      <c r="N338" s="19" t="s">
        <v>5050</v>
      </c>
      <c r="O338" s="19" t="s">
        <v>1486</v>
      </c>
      <c r="P338" s="19" t="s">
        <v>1487</v>
      </c>
      <c r="Q338" s="46">
        <v>32.799999999999997</v>
      </c>
      <c r="R338" s="19" t="s">
        <v>1488</v>
      </c>
      <c r="S338" s="19" t="s">
        <v>1663</v>
      </c>
      <c r="T338" s="19" t="s">
        <v>1664</v>
      </c>
      <c r="U338" s="19" t="s">
        <v>1665</v>
      </c>
      <c r="V338" s="19" t="s">
        <v>1666</v>
      </c>
      <c r="W338" s="19" t="s">
        <v>415</v>
      </c>
      <c r="X338" s="19" t="s">
        <v>1667</v>
      </c>
      <c r="Y338" s="19" t="s">
        <v>1668</v>
      </c>
      <c r="Z338" s="19" t="s">
        <v>1669</v>
      </c>
      <c r="AA338" s="46">
        <v>105</v>
      </c>
      <c r="AB338" s="19" t="s">
        <v>473</v>
      </c>
      <c r="AC338" s="19" t="s">
        <v>96</v>
      </c>
      <c r="AD338" s="19" t="s">
        <v>2114</v>
      </c>
      <c r="AE338" s="19" t="s">
        <v>1481</v>
      </c>
      <c r="AF338" s="19" t="s">
        <v>1497</v>
      </c>
      <c r="AG338" s="19" t="s">
        <v>2115</v>
      </c>
      <c r="AH338" s="19" t="s">
        <v>1499</v>
      </c>
      <c r="AI338" s="19" t="s">
        <v>1500</v>
      </c>
      <c r="AJ338" s="45">
        <v>0</v>
      </c>
      <c r="AK338" s="45">
        <v>0</v>
      </c>
      <c r="AL338" s="19" t="s">
        <v>1501</v>
      </c>
      <c r="AM338" s="46">
        <v>51360</v>
      </c>
      <c r="AN338" s="46">
        <v>32800</v>
      </c>
      <c r="AO338" s="46">
        <v>18560</v>
      </c>
      <c r="AP338" s="45">
        <v>304.70999999999998</v>
      </c>
      <c r="AQ338" s="45"/>
      <c r="AR338" s="45" t="str">
        <f>IFERROR(VLOOKUP(AB338,'Pedidos marco'!$A$1:$D$10000,4,0)," ")</f>
        <v xml:space="preserve"> </v>
      </c>
      <c r="AS338" s="45">
        <f t="shared" si="35"/>
        <v>4</v>
      </c>
      <c r="AT338" s="45" t="str">
        <f t="shared" si="36"/>
        <v>04</v>
      </c>
      <c r="AU338" s="47">
        <v>32.799999999999997</v>
      </c>
      <c r="AV338" s="19" t="str">
        <f t="shared" si="37"/>
        <v>04 April</v>
      </c>
      <c r="AW338" s="19">
        <f t="shared" si="38"/>
        <v>9.2899390243902449</v>
      </c>
      <c r="AX338" s="19">
        <f t="shared" si="39"/>
        <v>9.2899390243902449</v>
      </c>
      <c r="AY338" s="19" t="e">
        <f>VLOOKUP(AG338,Cías!$A$1:$E$10000,5,0)</f>
        <v>#N/A</v>
      </c>
      <c r="AZ338" s="19" t="str">
        <f t="shared" si="40"/>
        <v>1013227</v>
      </c>
      <c r="BA338" s="19" t="str">
        <f t="shared" si="41"/>
        <v>COMPAÑIA DE TRANSPORTE PESADO</v>
      </c>
      <c r="BB338" s="19" t="e">
        <f>VLOOKUP(AG338,Cías!$A$1:$E$10000,3,0)</f>
        <v>#N/A</v>
      </c>
      <c r="BC338" s="19"/>
      <c r="BD338" s="19"/>
      <c r="BE338" s="19"/>
      <c r="BF338" s="19"/>
      <c r="BG338" s="19"/>
      <c r="BH338" s="19"/>
      <c r="BI338" s="19"/>
      <c r="BJ338" s="19"/>
    </row>
    <row r="339" spans="1:62" ht="15" x14ac:dyDescent="0.2">
      <c r="A339" s="19" t="s">
        <v>5055</v>
      </c>
      <c r="B339" s="19" t="s">
        <v>1479</v>
      </c>
      <c r="C339" s="43">
        <v>44655</v>
      </c>
      <c r="D339" s="44">
        <v>0.42013888888889001</v>
      </c>
      <c r="E339" s="19" t="s">
        <v>5056</v>
      </c>
      <c r="F339" s="19" t="s">
        <v>5057</v>
      </c>
      <c r="G339" s="19" t="s">
        <v>5058</v>
      </c>
      <c r="H339" s="45">
        <v>2509.1999999999998</v>
      </c>
      <c r="I339" s="45">
        <v>2813.33</v>
      </c>
      <c r="J339" s="19" t="s">
        <v>1560</v>
      </c>
      <c r="K339" s="19" t="s">
        <v>5059</v>
      </c>
      <c r="L339" s="19" t="s">
        <v>5060</v>
      </c>
      <c r="M339" s="19" t="s">
        <v>5061</v>
      </c>
      <c r="N339" s="19" t="s">
        <v>5055</v>
      </c>
      <c r="O339" s="19" t="s">
        <v>371</v>
      </c>
      <c r="P339" s="19" t="s">
        <v>372</v>
      </c>
      <c r="Q339" s="46">
        <v>360</v>
      </c>
      <c r="R339" s="19" t="s">
        <v>1544</v>
      </c>
      <c r="S339" s="19" t="s">
        <v>1861</v>
      </c>
      <c r="T339" s="19" t="s">
        <v>1862</v>
      </c>
      <c r="U339" s="19" t="s">
        <v>1863</v>
      </c>
      <c r="V339" s="19" t="s">
        <v>1864</v>
      </c>
      <c r="W339" s="19" t="s">
        <v>1865</v>
      </c>
      <c r="X339" s="19" t="s">
        <v>1866</v>
      </c>
      <c r="Y339" s="19" t="s">
        <v>1867</v>
      </c>
      <c r="Z339" s="19" t="s">
        <v>1868</v>
      </c>
      <c r="AA339" s="46">
        <v>30</v>
      </c>
      <c r="AB339" s="19" t="s">
        <v>437</v>
      </c>
      <c r="AC339" s="19" t="s">
        <v>21</v>
      </c>
      <c r="AD339" s="19" t="s">
        <v>1869</v>
      </c>
      <c r="AE339" s="19" t="s">
        <v>1870</v>
      </c>
      <c r="AF339" s="19" t="s">
        <v>1719</v>
      </c>
      <c r="AG339" s="19" t="s">
        <v>1871</v>
      </c>
      <c r="AH339" s="19" t="s">
        <v>1499</v>
      </c>
      <c r="AI339" s="19" t="s">
        <v>1500</v>
      </c>
      <c r="AJ339" s="45">
        <v>0</v>
      </c>
      <c r="AK339" s="45">
        <v>0</v>
      </c>
      <c r="AL339" s="19" t="s">
        <v>1501</v>
      </c>
      <c r="AM339" s="46">
        <v>24390</v>
      </c>
      <c r="AN339" s="46">
        <v>18060</v>
      </c>
      <c r="AO339" s="46">
        <v>6330</v>
      </c>
      <c r="AP339" s="45">
        <v>68.400000000000006</v>
      </c>
      <c r="AQ339" s="45"/>
      <c r="AR339" s="45" t="str">
        <f>IFERROR(VLOOKUP(AB339,'Pedidos marco'!$A$1:$D$10000,4,0)," ")</f>
        <v xml:space="preserve"> </v>
      </c>
      <c r="AS339" s="45">
        <f t="shared" si="35"/>
        <v>4</v>
      </c>
      <c r="AT339" s="45" t="str">
        <f t="shared" si="36"/>
        <v>04</v>
      </c>
      <c r="AU339" s="47">
        <v>18</v>
      </c>
      <c r="AV339" s="19" t="str">
        <f t="shared" si="37"/>
        <v>04 April</v>
      </c>
      <c r="AW339" s="19">
        <f t="shared" si="38"/>
        <v>0.19</v>
      </c>
      <c r="AX339" s="19">
        <f t="shared" si="39"/>
        <v>3.8000000000000003</v>
      </c>
      <c r="AY339" s="19" t="e">
        <f>VLOOKUP(AG339,Cías!$A$1:$E$10000,5,0)</f>
        <v>#N/A</v>
      </c>
      <c r="AZ339" s="19" t="str">
        <f t="shared" si="40"/>
        <v>1012808</v>
      </c>
      <c r="BA339" s="19" t="str">
        <f t="shared" si="41"/>
        <v>ALVAREZ GONZAGA LASTEÑA MARIANA</v>
      </c>
      <c r="BB339" s="19" t="e">
        <f>VLOOKUP(AG339,Cías!$A$1:$E$10000,3,0)</f>
        <v>#N/A</v>
      </c>
      <c r="BC339" s="19"/>
      <c r="BD339" s="19"/>
      <c r="BE339" s="19"/>
      <c r="BF339" s="19"/>
      <c r="BG339" s="19"/>
      <c r="BH339" s="19"/>
      <c r="BI339" s="19"/>
      <c r="BJ339" s="19"/>
    </row>
    <row r="340" spans="1:62" ht="15" x14ac:dyDescent="0.2">
      <c r="A340" s="19" t="s">
        <v>5055</v>
      </c>
      <c r="B340" s="19" t="s">
        <v>1479</v>
      </c>
      <c r="C340" s="43">
        <v>44655</v>
      </c>
      <c r="D340" s="44">
        <v>0.42013888888889001</v>
      </c>
      <c r="E340" s="19" t="s">
        <v>5062</v>
      </c>
      <c r="F340" s="19" t="s">
        <v>5063</v>
      </c>
      <c r="G340" s="19" t="s">
        <v>5064</v>
      </c>
      <c r="H340" s="45">
        <v>760.8</v>
      </c>
      <c r="I340" s="45">
        <v>853.02</v>
      </c>
      <c r="J340" s="19" t="s">
        <v>1560</v>
      </c>
      <c r="K340" s="19" t="s">
        <v>5065</v>
      </c>
      <c r="L340" s="19" t="s">
        <v>5066</v>
      </c>
      <c r="M340" s="19" t="s">
        <v>5067</v>
      </c>
      <c r="N340" s="19" t="s">
        <v>5055</v>
      </c>
      <c r="O340" s="19" t="s">
        <v>369</v>
      </c>
      <c r="P340" s="19" t="s">
        <v>370</v>
      </c>
      <c r="Q340" s="46">
        <v>120</v>
      </c>
      <c r="R340" s="19" t="s">
        <v>1544</v>
      </c>
      <c r="S340" s="19" t="s">
        <v>1861</v>
      </c>
      <c r="T340" s="19" t="s">
        <v>1862</v>
      </c>
      <c r="U340" s="19" t="s">
        <v>1863</v>
      </c>
      <c r="V340" s="19" t="s">
        <v>1864</v>
      </c>
      <c r="W340" s="19" t="s">
        <v>1865</v>
      </c>
      <c r="X340" s="19" t="s">
        <v>1866</v>
      </c>
      <c r="Y340" s="19" t="s">
        <v>1867</v>
      </c>
      <c r="Z340" s="19" t="s">
        <v>1868</v>
      </c>
      <c r="AA340" s="46">
        <v>30</v>
      </c>
      <c r="AB340" s="19" t="s">
        <v>437</v>
      </c>
      <c r="AC340" s="19" t="s">
        <v>21</v>
      </c>
      <c r="AD340" s="19" t="s">
        <v>1869</v>
      </c>
      <c r="AE340" s="19" t="s">
        <v>1870</v>
      </c>
      <c r="AF340" s="19" t="s">
        <v>1719</v>
      </c>
      <c r="AG340" s="19" t="s">
        <v>1871</v>
      </c>
      <c r="AH340" s="19" t="s">
        <v>1499</v>
      </c>
      <c r="AI340" s="19" t="s">
        <v>1500</v>
      </c>
      <c r="AJ340" s="45">
        <v>0</v>
      </c>
      <c r="AK340" s="45">
        <v>0</v>
      </c>
      <c r="AL340" s="19" t="s">
        <v>1501</v>
      </c>
      <c r="AM340" s="46">
        <v>12350</v>
      </c>
      <c r="AN340" s="46">
        <v>6020</v>
      </c>
      <c r="AO340" s="46">
        <v>6330</v>
      </c>
      <c r="AP340" s="45">
        <v>22.8</v>
      </c>
      <c r="AQ340" s="45"/>
      <c r="AR340" s="45" t="str">
        <f>IFERROR(VLOOKUP(AB340,'Pedidos marco'!$A$1:$D$10000,4,0)," ")</f>
        <v xml:space="preserve"> </v>
      </c>
      <c r="AS340" s="45">
        <f t="shared" si="35"/>
        <v>4</v>
      </c>
      <c r="AT340" s="45" t="str">
        <f t="shared" si="36"/>
        <v>04</v>
      </c>
      <c r="AU340" s="47">
        <v>6</v>
      </c>
      <c r="AV340" s="19" t="str">
        <f t="shared" si="37"/>
        <v>04 April</v>
      </c>
      <c r="AW340" s="19">
        <f t="shared" si="38"/>
        <v>0.19</v>
      </c>
      <c r="AX340" s="19">
        <f t="shared" si="39"/>
        <v>3.8000000000000003</v>
      </c>
      <c r="AY340" s="19" t="e">
        <f>VLOOKUP(AG340,Cías!$A$1:$E$10000,5,0)</f>
        <v>#N/A</v>
      </c>
      <c r="AZ340" s="19" t="str">
        <f t="shared" si="40"/>
        <v>1012808</v>
      </c>
      <c r="BA340" s="19" t="str">
        <f t="shared" si="41"/>
        <v>ALVAREZ GONZAGA LASTEÑA MARIANA</v>
      </c>
      <c r="BB340" s="19" t="e">
        <f>VLOOKUP(AG340,Cías!$A$1:$E$10000,3,0)</f>
        <v>#N/A</v>
      </c>
      <c r="BC340" s="19"/>
      <c r="BD340" s="19"/>
      <c r="BE340" s="19"/>
      <c r="BF340" s="19"/>
      <c r="BG340" s="19"/>
      <c r="BH340" s="19"/>
      <c r="BI340" s="19"/>
      <c r="BJ340" s="19"/>
    </row>
    <row r="341" spans="1:62" ht="15" x14ac:dyDescent="0.2">
      <c r="A341" s="19" t="s">
        <v>5068</v>
      </c>
      <c r="B341" s="19" t="s">
        <v>1479</v>
      </c>
      <c r="C341" s="43">
        <v>44655</v>
      </c>
      <c r="D341" s="44">
        <v>0.42361111111110999</v>
      </c>
      <c r="E341" s="19" t="s">
        <v>5069</v>
      </c>
      <c r="F341" s="19" t="s">
        <v>5070</v>
      </c>
      <c r="G341" s="19" t="s">
        <v>5071</v>
      </c>
      <c r="H341" s="45">
        <v>2287.17</v>
      </c>
      <c r="I341" s="45">
        <v>2564.39</v>
      </c>
      <c r="J341" s="19" t="s">
        <v>1560</v>
      </c>
      <c r="K341" s="19" t="s">
        <v>5072</v>
      </c>
      <c r="L341" s="19" t="s">
        <v>5073</v>
      </c>
      <c r="M341" s="19" t="s">
        <v>5074</v>
      </c>
      <c r="N341" s="19" t="s">
        <v>5068</v>
      </c>
      <c r="O341" s="19" t="s">
        <v>367</v>
      </c>
      <c r="P341" s="19" t="s">
        <v>368</v>
      </c>
      <c r="Q341" s="46">
        <v>360</v>
      </c>
      <c r="R341" s="19" t="s">
        <v>1544</v>
      </c>
      <c r="S341" s="19" t="s">
        <v>1754</v>
      </c>
      <c r="T341" s="19" t="s">
        <v>104</v>
      </c>
      <c r="U341" s="19" t="s">
        <v>1755</v>
      </c>
      <c r="V341" s="19" t="s">
        <v>1756</v>
      </c>
      <c r="W341" s="19" t="s">
        <v>1757</v>
      </c>
      <c r="X341" s="19" t="s">
        <v>1758</v>
      </c>
      <c r="Y341" s="19" t="s">
        <v>1759</v>
      </c>
      <c r="Z341" s="19" t="s">
        <v>1760</v>
      </c>
      <c r="AA341" s="46">
        <v>218</v>
      </c>
      <c r="AB341" s="19" t="s">
        <v>504</v>
      </c>
      <c r="AC341" s="19" t="s">
        <v>157</v>
      </c>
      <c r="AD341" s="19" t="s">
        <v>5075</v>
      </c>
      <c r="AE341" s="19" t="s">
        <v>1481</v>
      </c>
      <c r="AF341" s="19" t="s">
        <v>1554</v>
      </c>
      <c r="AG341" s="19" t="s">
        <v>5076</v>
      </c>
      <c r="AH341" s="19" t="s">
        <v>1499</v>
      </c>
      <c r="AI341" s="19" t="s">
        <v>1500</v>
      </c>
      <c r="AJ341" s="45">
        <v>0</v>
      </c>
      <c r="AK341" s="45">
        <v>0</v>
      </c>
      <c r="AL341" s="19" t="s">
        <v>1501</v>
      </c>
      <c r="AM341" s="46">
        <v>27100</v>
      </c>
      <c r="AN341" s="46">
        <v>18050</v>
      </c>
      <c r="AO341" s="46">
        <v>9050</v>
      </c>
      <c r="AP341" s="45">
        <v>273.60000000000002</v>
      </c>
      <c r="AQ341" s="45"/>
      <c r="AR341" s="45" t="str">
        <f>IFERROR(VLOOKUP(AB341,'Pedidos marco'!$A$1:$D$10000,4,0)," ")</f>
        <v xml:space="preserve"> </v>
      </c>
      <c r="AS341" s="45">
        <f t="shared" si="35"/>
        <v>4</v>
      </c>
      <c r="AT341" s="45" t="str">
        <f t="shared" si="36"/>
        <v>04</v>
      </c>
      <c r="AU341" s="47">
        <v>18</v>
      </c>
      <c r="AV341" s="19" t="str">
        <f t="shared" si="37"/>
        <v>04 April</v>
      </c>
      <c r="AW341" s="19">
        <f t="shared" si="38"/>
        <v>0.76</v>
      </c>
      <c r="AX341" s="19">
        <f t="shared" si="39"/>
        <v>15.200000000000001</v>
      </c>
      <c r="AY341" s="19" t="e">
        <f>VLOOKUP(AG341,Cías!$A$1:$E$10000,5,0)</f>
        <v>#N/A</v>
      </c>
      <c r="AZ341" s="19" t="str">
        <f t="shared" si="40"/>
        <v>1013275</v>
      </c>
      <c r="BA341" s="19" t="str">
        <f t="shared" si="41"/>
        <v>HARO RUIZ SIXTO RIGOBERTO</v>
      </c>
      <c r="BB341" s="19" t="e">
        <f>VLOOKUP(AG341,Cías!$A$1:$E$10000,3,0)</f>
        <v>#N/A</v>
      </c>
      <c r="BC341" s="19"/>
      <c r="BD341" s="19"/>
      <c r="BE341" s="19"/>
      <c r="BF341" s="19"/>
      <c r="BG341" s="19"/>
      <c r="BH341" s="19"/>
      <c r="BI341" s="19"/>
      <c r="BJ341" s="19"/>
    </row>
    <row r="342" spans="1:62" ht="15" x14ac:dyDescent="0.2">
      <c r="A342" s="19" t="s">
        <v>5077</v>
      </c>
      <c r="B342" s="19" t="s">
        <v>1479</v>
      </c>
      <c r="C342" s="43">
        <v>44655</v>
      </c>
      <c r="D342" s="44">
        <v>0.42569444444443999</v>
      </c>
      <c r="E342" s="19" t="s">
        <v>5078</v>
      </c>
      <c r="F342" s="19" t="s">
        <v>5079</v>
      </c>
      <c r="G342" s="19" t="s">
        <v>5080</v>
      </c>
      <c r="H342" s="45">
        <v>4092</v>
      </c>
      <c r="I342" s="45">
        <v>4587.9799999999996</v>
      </c>
      <c r="J342" s="19" t="s">
        <v>1560</v>
      </c>
      <c r="K342" s="19" t="s">
        <v>5081</v>
      </c>
      <c r="L342" s="19" t="s">
        <v>5082</v>
      </c>
      <c r="M342" s="19" t="s">
        <v>5083</v>
      </c>
      <c r="N342" s="19" t="s">
        <v>5077</v>
      </c>
      <c r="O342" s="19" t="s">
        <v>367</v>
      </c>
      <c r="P342" s="19" t="s">
        <v>368</v>
      </c>
      <c r="Q342" s="46">
        <v>660</v>
      </c>
      <c r="R342" s="19" t="s">
        <v>1544</v>
      </c>
      <c r="S342" s="19" t="s">
        <v>1736</v>
      </c>
      <c r="T342" s="19" t="s">
        <v>1737</v>
      </c>
      <c r="U342" s="19" t="s">
        <v>5084</v>
      </c>
      <c r="V342" s="19" t="s">
        <v>5085</v>
      </c>
      <c r="W342" s="19" t="s">
        <v>1586</v>
      </c>
      <c r="X342" s="19" t="s">
        <v>5086</v>
      </c>
      <c r="Y342" s="19" t="s">
        <v>1588</v>
      </c>
      <c r="Z342" s="19" t="s">
        <v>1589</v>
      </c>
      <c r="AA342" s="46">
        <v>250</v>
      </c>
      <c r="AB342" s="19" t="s">
        <v>492</v>
      </c>
      <c r="AC342" s="19" t="s">
        <v>133</v>
      </c>
      <c r="AD342" s="19" t="s">
        <v>3423</v>
      </c>
      <c r="AE342" s="19" t="s">
        <v>1481</v>
      </c>
      <c r="AF342" s="19" t="s">
        <v>1592</v>
      </c>
      <c r="AG342" s="19" t="s">
        <v>3424</v>
      </c>
      <c r="AH342" s="19" t="s">
        <v>1499</v>
      </c>
      <c r="AI342" s="19" t="s">
        <v>1500</v>
      </c>
      <c r="AJ342" s="45">
        <v>0</v>
      </c>
      <c r="AK342" s="45">
        <v>0</v>
      </c>
      <c r="AL342" s="19" t="s">
        <v>1501</v>
      </c>
      <c r="AM342" s="46">
        <v>50960</v>
      </c>
      <c r="AN342" s="46">
        <v>33040</v>
      </c>
      <c r="AO342" s="46">
        <v>17920</v>
      </c>
      <c r="AP342" s="45">
        <v>594</v>
      </c>
      <c r="AQ342" s="45"/>
      <c r="AR342" s="45" t="str">
        <f>IFERROR(VLOOKUP(AB342,'Pedidos marco'!$A$1:$D$10000,4,0)," ")</f>
        <v xml:space="preserve"> </v>
      </c>
      <c r="AS342" s="45">
        <f t="shared" si="35"/>
        <v>4</v>
      </c>
      <c r="AT342" s="45" t="str">
        <f t="shared" si="36"/>
        <v>04</v>
      </c>
      <c r="AU342" s="47">
        <v>33</v>
      </c>
      <c r="AV342" s="19" t="str">
        <f t="shared" si="37"/>
        <v>04 April</v>
      </c>
      <c r="AW342" s="19">
        <f t="shared" si="38"/>
        <v>0.9</v>
      </c>
      <c r="AX342" s="19">
        <f t="shared" si="39"/>
        <v>18</v>
      </c>
      <c r="AY342" s="19" t="e">
        <f>VLOOKUP(AG342,Cías!$A$1:$E$10000,5,0)</f>
        <v>#N/A</v>
      </c>
      <c r="AZ342" s="19" t="str">
        <f t="shared" si="40"/>
        <v>1013244</v>
      </c>
      <c r="BA342" s="19" t="str">
        <f t="shared" si="41"/>
        <v>FREVITRANSPORT CIA. LTDA.</v>
      </c>
      <c r="BB342" s="19" t="e">
        <f>VLOOKUP(AG342,Cías!$A$1:$E$10000,3,0)</f>
        <v>#N/A</v>
      </c>
      <c r="BC342" s="19"/>
      <c r="BD342" s="19"/>
      <c r="BE342" s="19"/>
      <c r="BF342" s="19"/>
      <c r="BG342" s="19"/>
      <c r="BH342" s="19"/>
      <c r="BI342" s="19"/>
      <c r="BJ342" s="19"/>
    </row>
    <row r="343" spans="1:62" ht="15" x14ac:dyDescent="0.2">
      <c r="A343" s="19" t="s">
        <v>5087</v>
      </c>
      <c r="B343" s="19" t="s">
        <v>1479</v>
      </c>
      <c r="C343" s="43">
        <v>44655</v>
      </c>
      <c r="D343" s="44">
        <v>0.43125000000000002</v>
      </c>
      <c r="E343" s="19" t="s">
        <v>5088</v>
      </c>
      <c r="F343" s="19" t="s">
        <v>5089</v>
      </c>
      <c r="G343" s="19" t="s">
        <v>5090</v>
      </c>
      <c r="H343" s="45">
        <v>2494.8000000000002</v>
      </c>
      <c r="I343" s="45">
        <v>2797.19</v>
      </c>
      <c r="J343" s="19" t="s">
        <v>1560</v>
      </c>
      <c r="K343" s="19" t="s">
        <v>5091</v>
      </c>
      <c r="L343" s="19" t="s">
        <v>5092</v>
      </c>
      <c r="M343" s="19" t="s">
        <v>5093</v>
      </c>
      <c r="N343" s="19" t="s">
        <v>5087</v>
      </c>
      <c r="O343" s="19" t="s">
        <v>367</v>
      </c>
      <c r="P343" s="19" t="s">
        <v>368</v>
      </c>
      <c r="Q343" s="46">
        <v>360</v>
      </c>
      <c r="R343" s="19" t="s">
        <v>1544</v>
      </c>
      <c r="S343" s="19" t="s">
        <v>5094</v>
      </c>
      <c r="T343" s="19" t="s">
        <v>5095</v>
      </c>
      <c r="U343" s="19" t="s">
        <v>5096</v>
      </c>
      <c r="V343" s="19" t="s">
        <v>5097</v>
      </c>
      <c r="W343" s="19" t="s">
        <v>415</v>
      </c>
      <c r="X343" s="19" t="s">
        <v>1549</v>
      </c>
      <c r="Y343" s="19" t="s">
        <v>1980</v>
      </c>
      <c r="Z343" s="19" t="s">
        <v>1981</v>
      </c>
      <c r="AA343" s="46">
        <v>89</v>
      </c>
      <c r="AB343" s="19" t="s">
        <v>498</v>
      </c>
      <c r="AC343" s="19" t="s">
        <v>145</v>
      </c>
      <c r="AD343" s="19" t="s">
        <v>1613</v>
      </c>
      <c r="AE343" s="19" t="s">
        <v>1614</v>
      </c>
      <c r="AF343" s="19" t="s">
        <v>1554</v>
      </c>
      <c r="AG343" s="19" t="s">
        <v>1615</v>
      </c>
      <c r="AH343" s="19" t="s">
        <v>1499</v>
      </c>
      <c r="AI343" s="19" t="s">
        <v>1500</v>
      </c>
      <c r="AJ343" s="45">
        <v>0</v>
      </c>
      <c r="AK343" s="45">
        <v>0</v>
      </c>
      <c r="AL343" s="19" t="s">
        <v>1501</v>
      </c>
      <c r="AM343" s="46">
        <v>27040</v>
      </c>
      <c r="AN343" s="46">
        <v>18030</v>
      </c>
      <c r="AO343" s="46">
        <v>9010</v>
      </c>
      <c r="AP343" s="45">
        <v>158.4</v>
      </c>
      <c r="AQ343" s="45"/>
      <c r="AR343" s="45" t="str">
        <f>IFERROR(VLOOKUP(AB343,'Pedidos marco'!$A$1:$D$10000,4,0)," ")</f>
        <v xml:space="preserve"> </v>
      </c>
      <c r="AS343" s="45">
        <f t="shared" si="35"/>
        <v>4</v>
      </c>
      <c r="AT343" s="45" t="str">
        <f t="shared" si="36"/>
        <v>04</v>
      </c>
      <c r="AU343" s="47">
        <v>18</v>
      </c>
      <c r="AV343" s="19" t="str">
        <f t="shared" si="37"/>
        <v>04 April</v>
      </c>
      <c r="AW343" s="19">
        <f t="shared" si="38"/>
        <v>0.44</v>
      </c>
      <c r="AX343" s="19">
        <f t="shared" si="39"/>
        <v>8.8000000000000007</v>
      </c>
      <c r="AY343" s="19" t="e">
        <f>VLOOKUP(AG343,Cías!$A$1:$E$10000,5,0)</f>
        <v>#N/A</v>
      </c>
      <c r="AZ343" s="19" t="str">
        <f t="shared" si="40"/>
        <v>1012880</v>
      </c>
      <c r="BA343" s="19" t="str">
        <f t="shared" si="41"/>
        <v>GOMEZ MORALES NORA MONSERRATT</v>
      </c>
      <c r="BB343" s="19" t="e">
        <f>VLOOKUP(AG343,Cías!$A$1:$E$10000,3,0)</f>
        <v>#N/A</v>
      </c>
      <c r="BC343" s="19"/>
      <c r="BD343" s="19"/>
      <c r="BE343" s="19"/>
      <c r="BF343" s="19"/>
      <c r="BG343" s="19"/>
      <c r="BH343" s="19"/>
      <c r="BI343" s="19"/>
      <c r="BJ343" s="19"/>
    </row>
    <row r="344" spans="1:62" ht="15" x14ac:dyDescent="0.2">
      <c r="A344" s="19" t="s">
        <v>5098</v>
      </c>
      <c r="B344" s="19" t="s">
        <v>1479</v>
      </c>
      <c r="C344" s="43">
        <v>44655</v>
      </c>
      <c r="D344" s="44">
        <v>0.43402777777778001</v>
      </c>
      <c r="E344" s="19" t="s">
        <v>5099</v>
      </c>
      <c r="F344" s="19" t="s">
        <v>5100</v>
      </c>
      <c r="G344" s="19" t="s">
        <v>5101</v>
      </c>
      <c r="H344" s="45">
        <v>2301.35</v>
      </c>
      <c r="I344" s="45">
        <v>2580.29</v>
      </c>
      <c r="J344" s="19" t="s">
        <v>1560</v>
      </c>
      <c r="K344" s="19" t="s">
        <v>5102</v>
      </c>
      <c r="L344" s="19" t="s">
        <v>5103</v>
      </c>
      <c r="M344" s="19" t="s">
        <v>5104</v>
      </c>
      <c r="N344" s="19" t="s">
        <v>5098</v>
      </c>
      <c r="O344" s="19" t="s">
        <v>371</v>
      </c>
      <c r="P344" s="19" t="s">
        <v>372</v>
      </c>
      <c r="Q344" s="46">
        <v>360</v>
      </c>
      <c r="R344" s="19" t="s">
        <v>1544</v>
      </c>
      <c r="S344" s="19" t="s">
        <v>1754</v>
      </c>
      <c r="T344" s="19" t="s">
        <v>104</v>
      </c>
      <c r="U344" s="19" t="s">
        <v>3530</v>
      </c>
      <c r="V344" s="19" t="s">
        <v>3531</v>
      </c>
      <c r="W344" s="19" t="s">
        <v>1548</v>
      </c>
      <c r="X344" s="19" t="s">
        <v>3532</v>
      </c>
      <c r="Y344" s="19" t="s">
        <v>1684</v>
      </c>
      <c r="Z344" s="19" t="s">
        <v>1685</v>
      </c>
      <c r="AA344" s="46">
        <v>198</v>
      </c>
      <c r="AB344" s="19" t="s">
        <v>588</v>
      </c>
      <c r="AC344" s="19" t="s">
        <v>333</v>
      </c>
      <c r="AD344" s="19" t="s">
        <v>5105</v>
      </c>
      <c r="AE344" s="19" t="s">
        <v>5106</v>
      </c>
      <c r="AF344" s="19" t="s">
        <v>1554</v>
      </c>
      <c r="AG344" s="19" t="s">
        <v>5107</v>
      </c>
      <c r="AH344" s="19" t="s">
        <v>1499</v>
      </c>
      <c r="AI344" s="19" t="s">
        <v>1500</v>
      </c>
      <c r="AJ344" s="45">
        <v>0</v>
      </c>
      <c r="AK344" s="45">
        <v>0</v>
      </c>
      <c r="AL344" s="19" t="s">
        <v>1501</v>
      </c>
      <c r="AM344" s="46">
        <v>27050</v>
      </c>
      <c r="AN344" s="46">
        <v>18060</v>
      </c>
      <c r="AO344" s="46">
        <v>8990</v>
      </c>
      <c r="AP344" s="45">
        <v>266.39999999999998</v>
      </c>
      <c r="AQ344" s="45"/>
      <c r="AR344" s="45" t="str">
        <f>IFERROR(VLOOKUP(AB344,'Pedidos marco'!$A$1:$D$10000,4,0)," ")</f>
        <v xml:space="preserve"> </v>
      </c>
      <c r="AS344" s="45">
        <f t="shared" si="35"/>
        <v>4</v>
      </c>
      <c r="AT344" s="45" t="str">
        <f t="shared" si="36"/>
        <v>04</v>
      </c>
      <c r="AU344" s="47">
        <v>18</v>
      </c>
      <c r="AV344" s="19" t="str">
        <f t="shared" si="37"/>
        <v>04 April</v>
      </c>
      <c r="AW344" s="19">
        <f t="shared" si="38"/>
        <v>0.74</v>
      </c>
      <c r="AX344" s="19">
        <f t="shared" si="39"/>
        <v>14.799999999999999</v>
      </c>
      <c r="AY344" s="19" t="e">
        <f>VLOOKUP(AG344,Cías!$A$1:$E$10000,5,0)</f>
        <v>#N/A</v>
      </c>
      <c r="AZ344" s="19" t="str">
        <f t="shared" si="40"/>
        <v>1021623</v>
      </c>
      <c r="BA344" s="19" t="str">
        <f t="shared" si="41"/>
        <v>VILLARREAL HIGUERA FERNANDO SALVADO</v>
      </c>
      <c r="BB344" s="19" t="e">
        <f>VLOOKUP(AG344,Cías!$A$1:$E$10000,3,0)</f>
        <v>#N/A</v>
      </c>
      <c r="BC344" s="19"/>
      <c r="BD344" s="19"/>
      <c r="BE344" s="19"/>
      <c r="BF344" s="19"/>
      <c r="BG344" s="19"/>
      <c r="BH344" s="19"/>
      <c r="BI344" s="19"/>
      <c r="BJ344" s="19"/>
    </row>
    <row r="345" spans="1:62" ht="15" x14ac:dyDescent="0.2">
      <c r="A345" s="19" t="s">
        <v>5108</v>
      </c>
      <c r="B345" s="19" t="s">
        <v>1479</v>
      </c>
      <c r="C345" s="43">
        <v>44655</v>
      </c>
      <c r="D345" s="44">
        <v>0.43541666666667</v>
      </c>
      <c r="E345" s="19" t="s">
        <v>5109</v>
      </c>
      <c r="F345" s="19" t="s">
        <v>1481</v>
      </c>
      <c r="G345" s="19" t="s">
        <v>1481</v>
      </c>
      <c r="H345" s="45">
        <v>0</v>
      </c>
      <c r="I345" s="45">
        <v>0</v>
      </c>
      <c r="J345" s="19" t="s">
        <v>1482</v>
      </c>
      <c r="K345" s="19" t="s">
        <v>5110</v>
      </c>
      <c r="L345" s="19" t="s">
        <v>5111</v>
      </c>
      <c r="M345" s="19" t="s">
        <v>5112</v>
      </c>
      <c r="N345" s="19" t="s">
        <v>5108</v>
      </c>
      <c r="O345" s="19" t="s">
        <v>371</v>
      </c>
      <c r="P345" s="19" t="s">
        <v>372</v>
      </c>
      <c r="Q345" s="46">
        <v>120</v>
      </c>
      <c r="R345" s="19" t="s">
        <v>1544</v>
      </c>
      <c r="S345" s="19" t="s">
        <v>4997</v>
      </c>
      <c r="T345" s="19" t="s">
        <v>264</v>
      </c>
      <c r="U345" s="19" t="s">
        <v>4998</v>
      </c>
      <c r="V345" s="19" t="s">
        <v>4999</v>
      </c>
      <c r="W345" s="19" t="s">
        <v>1586</v>
      </c>
      <c r="X345" s="19" t="s">
        <v>5000</v>
      </c>
      <c r="Y345" s="19" t="s">
        <v>1588</v>
      </c>
      <c r="Z345" s="19" t="s">
        <v>1589</v>
      </c>
      <c r="AA345" s="46">
        <v>250</v>
      </c>
      <c r="AB345" s="19" t="s">
        <v>555</v>
      </c>
      <c r="AC345" s="19" t="s">
        <v>264</v>
      </c>
      <c r="AD345" s="19" t="s">
        <v>5113</v>
      </c>
      <c r="AE345" s="19" t="s">
        <v>5114</v>
      </c>
      <c r="AF345" s="19" t="s">
        <v>1592</v>
      </c>
      <c r="AG345" s="19" t="s">
        <v>5115</v>
      </c>
      <c r="AH345" s="19" t="s">
        <v>1499</v>
      </c>
      <c r="AI345" s="19" t="s">
        <v>1500</v>
      </c>
      <c r="AJ345" s="45">
        <v>0</v>
      </c>
      <c r="AK345" s="45">
        <v>0</v>
      </c>
      <c r="AL345" s="19" t="s">
        <v>1501</v>
      </c>
      <c r="AM345" s="46">
        <v>12190.909</v>
      </c>
      <c r="AN345" s="46">
        <v>6010.9089999999997</v>
      </c>
      <c r="AO345" s="46">
        <v>6180</v>
      </c>
      <c r="AP345" s="45">
        <v>108</v>
      </c>
      <c r="AQ345" s="45"/>
      <c r="AR345" s="45" t="str">
        <f>IFERROR(VLOOKUP(AB345,'Pedidos marco'!$A$1:$D$10000,4,0)," ")</f>
        <v xml:space="preserve"> </v>
      </c>
      <c r="AS345" s="45">
        <f t="shared" si="35"/>
        <v>4</v>
      </c>
      <c r="AT345" s="45" t="str">
        <f t="shared" si="36"/>
        <v>04</v>
      </c>
      <c r="AU345" s="47">
        <v>6</v>
      </c>
      <c r="AV345" s="19" t="str">
        <f t="shared" si="37"/>
        <v>04 April</v>
      </c>
      <c r="AW345" s="19">
        <f t="shared" si="38"/>
        <v>0.9</v>
      </c>
      <c r="AX345" s="19">
        <f t="shared" si="39"/>
        <v>18</v>
      </c>
      <c r="AY345" s="19" t="e">
        <f>VLOOKUP(AG345,Cías!$A$1:$E$10000,5,0)</f>
        <v>#N/A</v>
      </c>
      <c r="AZ345" s="19" t="str">
        <f t="shared" si="40"/>
        <v>1014110</v>
      </c>
      <c r="BA345" s="19" t="str">
        <f t="shared" si="41"/>
        <v>RODRIGUEZ CORREA ROSA AYDE</v>
      </c>
      <c r="BB345" s="19" t="e">
        <f>VLOOKUP(AG345,Cías!$A$1:$E$10000,3,0)</f>
        <v>#N/A</v>
      </c>
      <c r="BC345" s="19"/>
      <c r="BD345" s="19"/>
      <c r="BE345" s="19"/>
      <c r="BF345" s="19"/>
      <c r="BG345" s="19"/>
      <c r="BH345" s="19"/>
      <c r="BI345" s="19"/>
      <c r="BJ345" s="19"/>
    </row>
    <row r="346" spans="1:62" ht="15" x14ac:dyDescent="0.2">
      <c r="A346" s="19" t="s">
        <v>5108</v>
      </c>
      <c r="B346" s="19" t="s">
        <v>1479</v>
      </c>
      <c r="C346" s="43">
        <v>44655</v>
      </c>
      <c r="D346" s="44">
        <v>0.43541666666667</v>
      </c>
      <c r="E346" s="19" t="s">
        <v>5116</v>
      </c>
      <c r="F346" s="19" t="s">
        <v>1481</v>
      </c>
      <c r="G346" s="19" t="s">
        <v>1481</v>
      </c>
      <c r="H346" s="45">
        <v>0</v>
      </c>
      <c r="I346" s="45">
        <v>0</v>
      </c>
      <c r="J346" s="19" t="s">
        <v>1482</v>
      </c>
      <c r="K346" s="19" t="s">
        <v>5110</v>
      </c>
      <c r="L346" s="19" t="s">
        <v>5117</v>
      </c>
      <c r="M346" s="19" t="s">
        <v>5118</v>
      </c>
      <c r="N346" s="19" t="s">
        <v>5108</v>
      </c>
      <c r="O346" s="19" t="s">
        <v>369</v>
      </c>
      <c r="P346" s="19" t="s">
        <v>370</v>
      </c>
      <c r="Q346" s="46">
        <v>200</v>
      </c>
      <c r="R346" s="19" t="s">
        <v>1544</v>
      </c>
      <c r="S346" s="19" t="s">
        <v>4997</v>
      </c>
      <c r="T346" s="19" t="s">
        <v>264</v>
      </c>
      <c r="U346" s="19" t="s">
        <v>4998</v>
      </c>
      <c r="V346" s="19" t="s">
        <v>4999</v>
      </c>
      <c r="W346" s="19" t="s">
        <v>1586</v>
      </c>
      <c r="X346" s="19" t="s">
        <v>5000</v>
      </c>
      <c r="Y346" s="19" t="s">
        <v>1588</v>
      </c>
      <c r="Z346" s="19" t="s">
        <v>1589</v>
      </c>
      <c r="AA346" s="46">
        <v>250</v>
      </c>
      <c r="AB346" s="19" t="s">
        <v>555</v>
      </c>
      <c r="AC346" s="19" t="s">
        <v>264</v>
      </c>
      <c r="AD346" s="19" t="s">
        <v>5113</v>
      </c>
      <c r="AE346" s="19" t="s">
        <v>5114</v>
      </c>
      <c r="AF346" s="19" t="s">
        <v>1592</v>
      </c>
      <c r="AG346" s="19" t="s">
        <v>5115</v>
      </c>
      <c r="AH346" s="19" t="s">
        <v>1499</v>
      </c>
      <c r="AI346" s="19" t="s">
        <v>1500</v>
      </c>
      <c r="AJ346" s="45">
        <v>0</v>
      </c>
      <c r="AK346" s="45">
        <v>0</v>
      </c>
      <c r="AL346" s="19" t="s">
        <v>1501</v>
      </c>
      <c r="AM346" s="46">
        <v>16198.182000000001</v>
      </c>
      <c r="AN346" s="46">
        <v>10018.182000000001</v>
      </c>
      <c r="AO346" s="46">
        <v>6180</v>
      </c>
      <c r="AP346" s="45">
        <v>180</v>
      </c>
      <c r="AQ346" s="45"/>
      <c r="AR346" s="45" t="str">
        <f>IFERROR(VLOOKUP(AB346,'Pedidos marco'!$A$1:$D$10000,4,0)," ")</f>
        <v xml:space="preserve"> </v>
      </c>
      <c r="AS346" s="45">
        <f t="shared" si="35"/>
        <v>4</v>
      </c>
      <c r="AT346" s="45" t="str">
        <f t="shared" si="36"/>
        <v>04</v>
      </c>
      <c r="AU346" s="47">
        <v>10</v>
      </c>
      <c r="AV346" s="19" t="str">
        <f t="shared" si="37"/>
        <v>04 April</v>
      </c>
      <c r="AW346" s="19">
        <f t="shared" si="38"/>
        <v>0.9</v>
      </c>
      <c r="AX346" s="19">
        <f t="shared" si="39"/>
        <v>18</v>
      </c>
      <c r="AY346" s="19" t="e">
        <f>VLOOKUP(AG346,Cías!$A$1:$E$10000,5,0)</f>
        <v>#N/A</v>
      </c>
      <c r="AZ346" s="19" t="str">
        <f t="shared" si="40"/>
        <v>1014110</v>
      </c>
      <c r="BA346" s="19" t="str">
        <f t="shared" si="41"/>
        <v>RODRIGUEZ CORREA ROSA AYDE</v>
      </c>
      <c r="BB346" s="19" t="e">
        <f>VLOOKUP(AG346,Cías!$A$1:$E$10000,3,0)</f>
        <v>#N/A</v>
      </c>
      <c r="BC346" s="19"/>
      <c r="BD346" s="19"/>
      <c r="BE346" s="19"/>
      <c r="BF346" s="19"/>
      <c r="BG346" s="19"/>
      <c r="BH346" s="19"/>
      <c r="BI346" s="19"/>
      <c r="BJ346" s="19"/>
    </row>
    <row r="347" spans="1:62" ht="15" x14ac:dyDescent="0.2">
      <c r="A347" s="19" t="s">
        <v>5108</v>
      </c>
      <c r="B347" s="19" t="s">
        <v>1479</v>
      </c>
      <c r="C347" s="43">
        <v>44655</v>
      </c>
      <c r="D347" s="44">
        <v>0.43541666666667</v>
      </c>
      <c r="E347" s="19" t="s">
        <v>5119</v>
      </c>
      <c r="F347" s="19" t="s">
        <v>1481</v>
      </c>
      <c r="G347" s="19" t="s">
        <v>1481</v>
      </c>
      <c r="H347" s="45">
        <v>0</v>
      </c>
      <c r="I347" s="45">
        <v>0</v>
      </c>
      <c r="J347" s="19" t="s">
        <v>1482</v>
      </c>
      <c r="K347" s="19" t="s">
        <v>5110</v>
      </c>
      <c r="L347" s="19" t="s">
        <v>5120</v>
      </c>
      <c r="M347" s="19" t="s">
        <v>5121</v>
      </c>
      <c r="N347" s="19" t="s">
        <v>5108</v>
      </c>
      <c r="O347" s="19" t="s">
        <v>367</v>
      </c>
      <c r="P347" s="19" t="s">
        <v>368</v>
      </c>
      <c r="Q347" s="46">
        <v>340</v>
      </c>
      <c r="R347" s="19" t="s">
        <v>1544</v>
      </c>
      <c r="S347" s="19" t="s">
        <v>4997</v>
      </c>
      <c r="T347" s="19" t="s">
        <v>264</v>
      </c>
      <c r="U347" s="19" t="s">
        <v>4998</v>
      </c>
      <c r="V347" s="19" t="s">
        <v>4999</v>
      </c>
      <c r="W347" s="19" t="s">
        <v>1586</v>
      </c>
      <c r="X347" s="19" t="s">
        <v>5000</v>
      </c>
      <c r="Y347" s="19" t="s">
        <v>1588</v>
      </c>
      <c r="Z347" s="19" t="s">
        <v>1589</v>
      </c>
      <c r="AA347" s="46">
        <v>250</v>
      </c>
      <c r="AB347" s="19" t="s">
        <v>555</v>
      </c>
      <c r="AC347" s="19" t="s">
        <v>264</v>
      </c>
      <c r="AD347" s="19" t="s">
        <v>5113</v>
      </c>
      <c r="AE347" s="19" t="s">
        <v>5114</v>
      </c>
      <c r="AF347" s="19" t="s">
        <v>1592</v>
      </c>
      <c r="AG347" s="19" t="s">
        <v>5115</v>
      </c>
      <c r="AH347" s="19" t="s">
        <v>1499</v>
      </c>
      <c r="AI347" s="19" t="s">
        <v>1500</v>
      </c>
      <c r="AJ347" s="45">
        <v>0</v>
      </c>
      <c r="AK347" s="45">
        <v>0</v>
      </c>
      <c r="AL347" s="19" t="s">
        <v>1501</v>
      </c>
      <c r="AM347" s="46">
        <v>23210.909</v>
      </c>
      <c r="AN347" s="46">
        <v>17030.909</v>
      </c>
      <c r="AO347" s="46">
        <v>6180</v>
      </c>
      <c r="AP347" s="45">
        <v>306</v>
      </c>
      <c r="AQ347" s="45"/>
      <c r="AR347" s="45" t="str">
        <f>IFERROR(VLOOKUP(AB347,'Pedidos marco'!$A$1:$D$10000,4,0)," ")</f>
        <v xml:space="preserve"> </v>
      </c>
      <c r="AS347" s="45">
        <f t="shared" si="35"/>
        <v>4</v>
      </c>
      <c r="AT347" s="45" t="str">
        <f t="shared" si="36"/>
        <v>04</v>
      </c>
      <c r="AU347" s="47">
        <v>17</v>
      </c>
      <c r="AV347" s="19" t="str">
        <f t="shared" si="37"/>
        <v>04 April</v>
      </c>
      <c r="AW347" s="19">
        <f t="shared" si="38"/>
        <v>0.9</v>
      </c>
      <c r="AX347" s="19">
        <f t="shared" si="39"/>
        <v>18</v>
      </c>
      <c r="AY347" s="19" t="e">
        <f>VLOOKUP(AG347,Cías!$A$1:$E$10000,5,0)</f>
        <v>#N/A</v>
      </c>
      <c r="AZ347" s="19" t="str">
        <f t="shared" si="40"/>
        <v>1014110</v>
      </c>
      <c r="BA347" s="19" t="str">
        <f t="shared" si="41"/>
        <v>RODRIGUEZ CORREA ROSA AYDE</v>
      </c>
      <c r="BB347" s="19" t="e">
        <f>VLOOKUP(AG347,Cías!$A$1:$E$10000,3,0)</f>
        <v>#N/A</v>
      </c>
      <c r="BC347" s="19"/>
      <c r="BD347" s="19"/>
      <c r="BE347" s="19"/>
      <c r="BF347" s="19"/>
      <c r="BG347" s="19"/>
      <c r="BH347" s="19"/>
      <c r="BI347" s="19"/>
      <c r="BJ347" s="19"/>
    </row>
    <row r="348" spans="1:62" ht="15" x14ac:dyDescent="0.2">
      <c r="A348" s="19" t="s">
        <v>5122</v>
      </c>
      <c r="B348" s="19" t="s">
        <v>1479</v>
      </c>
      <c r="C348" s="43">
        <v>44655</v>
      </c>
      <c r="D348" s="44">
        <v>0.43819444444444</v>
      </c>
      <c r="E348" s="19" t="s">
        <v>5123</v>
      </c>
      <c r="F348" s="19" t="s">
        <v>5124</v>
      </c>
      <c r="G348" s="19" t="s">
        <v>5125</v>
      </c>
      <c r="H348" s="45">
        <v>4092</v>
      </c>
      <c r="I348" s="45">
        <v>4587.9799999999996</v>
      </c>
      <c r="J348" s="19" t="s">
        <v>1560</v>
      </c>
      <c r="K348" s="19" t="s">
        <v>5126</v>
      </c>
      <c r="L348" s="19" t="s">
        <v>5127</v>
      </c>
      <c r="M348" s="19" t="s">
        <v>5128</v>
      </c>
      <c r="N348" s="19" t="s">
        <v>5122</v>
      </c>
      <c r="O348" s="19" t="s">
        <v>367</v>
      </c>
      <c r="P348" s="19" t="s">
        <v>368</v>
      </c>
      <c r="Q348" s="46">
        <v>660</v>
      </c>
      <c r="R348" s="19" t="s">
        <v>1544</v>
      </c>
      <c r="S348" s="19" t="s">
        <v>1736</v>
      </c>
      <c r="T348" s="19" t="s">
        <v>1737</v>
      </c>
      <c r="U348" s="19" t="s">
        <v>3420</v>
      </c>
      <c r="V348" s="19" t="s">
        <v>3421</v>
      </c>
      <c r="W348" s="19" t="s">
        <v>1586</v>
      </c>
      <c r="X348" s="19" t="s">
        <v>3422</v>
      </c>
      <c r="Y348" s="19" t="s">
        <v>1588</v>
      </c>
      <c r="Z348" s="19" t="s">
        <v>1589</v>
      </c>
      <c r="AA348" s="46">
        <v>250</v>
      </c>
      <c r="AB348" s="19" t="s">
        <v>492</v>
      </c>
      <c r="AC348" s="19" t="s">
        <v>133</v>
      </c>
      <c r="AD348" s="19" t="s">
        <v>2003</v>
      </c>
      <c r="AE348" s="19" t="s">
        <v>2004</v>
      </c>
      <c r="AF348" s="19" t="s">
        <v>1592</v>
      </c>
      <c r="AG348" s="19" t="s">
        <v>2005</v>
      </c>
      <c r="AH348" s="19" t="s">
        <v>1499</v>
      </c>
      <c r="AI348" s="19" t="s">
        <v>1500</v>
      </c>
      <c r="AJ348" s="45">
        <v>0</v>
      </c>
      <c r="AK348" s="45">
        <v>0</v>
      </c>
      <c r="AL348" s="19" t="s">
        <v>1501</v>
      </c>
      <c r="AM348" s="46">
        <v>50810</v>
      </c>
      <c r="AN348" s="46">
        <v>33070</v>
      </c>
      <c r="AO348" s="46">
        <v>17740</v>
      </c>
      <c r="AP348" s="45">
        <v>594</v>
      </c>
      <c r="AQ348" s="45"/>
      <c r="AR348" s="45" t="str">
        <f>IFERROR(VLOOKUP(AB348,'Pedidos marco'!$A$1:$D$10000,4,0)," ")</f>
        <v xml:space="preserve"> </v>
      </c>
      <c r="AS348" s="45">
        <f t="shared" si="35"/>
        <v>4</v>
      </c>
      <c r="AT348" s="45" t="str">
        <f t="shared" si="36"/>
        <v>04</v>
      </c>
      <c r="AU348" s="47">
        <v>33</v>
      </c>
      <c r="AV348" s="19" t="str">
        <f t="shared" si="37"/>
        <v>04 April</v>
      </c>
      <c r="AW348" s="19">
        <f t="shared" si="38"/>
        <v>0.9</v>
      </c>
      <c r="AX348" s="19">
        <f t="shared" si="39"/>
        <v>18</v>
      </c>
      <c r="AY348" s="19" t="e">
        <f>VLOOKUP(AG348,Cías!$A$1:$E$10000,5,0)</f>
        <v>#N/A</v>
      </c>
      <c r="AZ348" s="19" t="str">
        <f t="shared" si="40"/>
        <v>1013244</v>
      </c>
      <c r="BA348" s="19" t="str">
        <f t="shared" si="41"/>
        <v>FREVITRANSPORT CIA. LTDA.</v>
      </c>
      <c r="BB348" s="19" t="e">
        <f>VLOOKUP(AG348,Cías!$A$1:$E$10000,3,0)</f>
        <v>#N/A</v>
      </c>
      <c r="BC348" s="19"/>
      <c r="BD348" s="19"/>
      <c r="BE348" s="19"/>
      <c r="BF348" s="19"/>
      <c r="BG348" s="19"/>
      <c r="BH348" s="19"/>
      <c r="BI348" s="19"/>
      <c r="BJ348" s="19"/>
    </row>
    <row r="349" spans="1:62" ht="15" x14ac:dyDescent="0.2">
      <c r="A349" s="19" t="s">
        <v>5129</v>
      </c>
      <c r="B349" s="19" t="s">
        <v>1479</v>
      </c>
      <c r="C349" s="43">
        <v>44655</v>
      </c>
      <c r="D349" s="44">
        <v>0.44583333333332997</v>
      </c>
      <c r="E349" s="19" t="s">
        <v>5130</v>
      </c>
      <c r="F349" s="19" t="s">
        <v>5131</v>
      </c>
      <c r="G349" s="19" t="s">
        <v>5132</v>
      </c>
      <c r="H349" s="45">
        <v>2304.9</v>
      </c>
      <c r="I349" s="45">
        <v>2584.27</v>
      </c>
      <c r="J349" s="19" t="s">
        <v>1560</v>
      </c>
      <c r="K349" s="19" t="s">
        <v>5133</v>
      </c>
      <c r="L349" s="19" t="s">
        <v>5134</v>
      </c>
      <c r="M349" s="19" t="s">
        <v>5135</v>
      </c>
      <c r="N349" s="19" t="s">
        <v>5129</v>
      </c>
      <c r="O349" s="19" t="s">
        <v>367</v>
      </c>
      <c r="P349" s="19" t="s">
        <v>368</v>
      </c>
      <c r="Q349" s="46">
        <v>360</v>
      </c>
      <c r="R349" s="19" t="s">
        <v>1544</v>
      </c>
      <c r="S349" s="19" t="s">
        <v>1680</v>
      </c>
      <c r="T349" s="19" t="s">
        <v>90</v>
      </c>
      <c r="U349" s="19" t="s">
        <v>1681</v>
      </c>
      <c r="V349" s="19" t="s">
        <v>1682</v>
      </c>
      <c r="W349" s="19" t="s">
        <v>1548</v>
      </c>
      <c r="X349" s="19" t="s">
        <v>1683</v>
      </c>
      <c r="Y349" s="19" t="s">
        <v>1684</v>
      </c>
      <c r="Z349" s="19" t="s">
        <v>1685</v>
      </c>
      <c r="AA349" s="46">
        <v>198</v>
      </c>
      <c r="AB349" s="19" t="s">
        <v>470</v>
      </c>
      <c r="AC349" s="19" t="s">
        <v>90</v>
      </c>
      <c r="AD349" s="19" t="s">
        <v>2944</v>
      </c>
      <c r="AE349" s="19" t="s">
        <v>2945</v>
      </c>
      <c r="AF349" s="19" t="s">
        <v>1554</v>
      </c>
      <c r="AG349" s="19" t="s">
        <v>2946</v>
      </c>
      <c r="AH349" s="19" t="s">
        <v>1499</v>
      </c>
      <c r="AI349" s="19" t="s">
        <v>1500</v>
      </c>
      <c r="AJ349" s="45">
        <v>0</v>
      </c>
      <c r="AK349" s="45">
        <v>0</v>
      </c>
      <c r="AL349" s="19" t="s">
        <v>1501</v>
      </c>
      <c r="AM349" s="46">
        <v>27460</v>
      </c>
      <c r="AN349" s="46">
        <v>18020</v>
      </c>
      <c r="AO349" s="46">
        <v>9440</v>
      </c>
      <c r="AP349" s="45">
        <v>266.39999999999998</v>
      </c>
      <c r="AQ349" s="45"/>
      <c r="AR349" s="45" t="str">
        <f>IFERROR(VLOOKUP(AB349,'Pedidos marco'!$A$1:$D$10000,4,0)," ")</f>
        <v xml:space="preserve"> </v>
      </c>
      <c r="AS349" s="45">
        <f t="shared" si="35"/>
        <v>4</v>
      </c>
      <c r="AT349" s="45" t="str">
        <f t="shared" si="36"/>
        <v>04</v>
      </c>
      <c r="AU349" s="47">
        <v>18</v>
      </c>
      <c r="AV349" s="19" t="str">
        <f t="shared" si="37"/>
        <v>04 April</v>
      </c>
      <c r="AW349" s="19">
        <f t="shared" si="38"/>
        <v>0.74</v>
      </c>
      <c r="AX349" s="19">
        <f t="shared" si="39"/>
        <v>14.799999999999999</v>
      </c>
      <c r="AY349" s="19" t="e">
        <f>VLOOKUP(AG349,Cías!$A$1:$E$10000,5,0)</f>
        <v>#N/A</v>
      </c>
      <c r="AZ349" s="19" t="str">
        <f t="shared" si="40"/>
        <v>1018470</v>
      </c>
      <c r="BA349" s="19" t="str">
        <f t="shared" si="41"/>
        <v>COMERCIAL LOS NEVADOS</v>
      </c>
      <c r="BB349" s="19" t="e">
        <f>VLOOKUP(AG349,Cías!$A$1:$E$10000,3,0)</f>
        <v>#N/A</v>
      </c>
      <c r="BC349" s="19"/>
      <c r="BD349" s="19"/>
      <c r="BE349" s="19"/>
      <c r="BF349" s="19"/>
      <c r="BG349" s="19"/>
      <c r="BH349" s="19"/>
      <c r="BI349" s="19"/>
      <c r="BJ349" s="19"/>
    </row>
    <row r="350" spans="1:62" ht="15" x14ac:dyDescent="0.2">
      <c r="A350" s="19" t="s">
        <v>5136</v>
      </c>
      <c r="B350" s="19" t="s">
        <v>1479</v>
      </c>
      <c r="C350" s="43">
        <v>44655</v>
      </c>
      <c r="D350" s="44">
        <v>0.44652777777778002</v>
      </c>
      <c r="E350" s="19" t="s">
        <v>5137</v>
      </c>
      <c r="F350" s="19" t="s">
        <v>5138</v>
      </c>
      <c r="G350" s="19" t="s">
        <v>5139</v>
      </c>
      <c r="H350" s="45">
        <v>4460.8</v>
      </c>
      <c r="I350" s="45">
        <v>5001.4799999999996</v>
      </c>
      <c r="J350" s="19" t="s">
        <v>1560</v>
      </c>
      <c r="K350" s="19" t="s">
        <v>5140</v>
      </c>
      <c r="L350" s="19" t="s">
        <v>5141</v>
      </c>
      <c r="M350" s="19" t="s">
        <v>5142</v>
      </c>
      <c r="N350" s="19" t="s">
        <v>5136</v>
      </c>
      <c r="O350" s="19" t="s">
        <v>367</v>
      </c>
      <c r="P350" s="19" t="s">
        <v>368</v>
      </c>
      <c r="Q350" s="46">
        <v>640</v>
      </c>
      <c r="R350" s="19" t="s">
        <v>1544</v>
      </c>
      <c r="S350" s="19" t="s">
        <v>5143</v>
      </c>
      <c r="T350" s="19" t="s">
        <v>5144</v>
      </c>
      <c r="U350" s="19" t="s">
        <v>5145</v>
      </c>
      <c r="V350" s="19" t="s">
        <v>5146</v>
      </c>
      <c r="W350" s="19" t="s">
        <v>1627</v>
      </c>
      <c r="X350" s="19" t="s">
        <v>5147</v>
      </c>
      <c r="Y350" s="19" t="s">
        <v>1629</v>
      </c>
      <c r="Z350" s="19" t="s">
        <v>1630</v>
      </c>
      <c r="AA350" s="46">
        <v>40</v>
      </c>
      <c r="AB350" s="19" t="s">
        <v>530</v>
      </c>
      <c r="AC350" s="19" t="s">
        <v>212</v>
      </c>
      <c r="AD350" s="19" t="s">
        <v>5148</v>
      </c>
      <c r="AE350" s="19" t="s">
        <v>5149</v>
      </c>
      <c r="AF350" s="19" t="s">
        <v>1592</v>
      </c>
      <c r="AG350" s="19" t="s">
        <v>5150</v>
      </c>
      <c r="AH350" s="19" t="s">
        <v>1594</v>
      </c>
      <c r="AI350" s="19" t="s">
        <v>1595</v>
      </c>
      <c r="AJ350" s="45">
        <v>0.05</v>
      </c>
      <c r="AK350" s="45">
        <v>32</v>
      </c>
      <c r="AL350" s="19" t="s">
        <v>1501</v>
      </c>
      <c r="AM350" s="46">
        <v>50600</v>
      </c>
      <c r="AN350" s="46">
        <v>32120</v>
      </c>
      <c r="AO350" s="46">
        <v>18480</v>
      </c>
      <c r="AP350" s="45">
        <v>134.4</v>
      </c>
      <c r="AQ350" s="45"/>
      <c r="AR350" s="45" t="str">
        <f>IFERROR(VLOOKUP(AB350,'Pedidos marco'!$A$1:$D$10000,4,0)," ")</f>
        <v xml:space="preserve"> </v>
      </c>
      <c r="AS350" s="45">
        <f t="shared" si="35"/>
        <v>4</v>
      </c>
      <c r="AT350" s="45" t="str">
        <f t="shared" si="36"/>
        <v>04</v>
      </c>
      <c r="AU350" s="47">
        <v>32</v>
      </c>
      <c r="AV350" s="19" t="str">
        <f t="shared" si="37"/>
        <v>04 April</v>
      </c>
      <c r="AW350" s="19">
        <f t="shared" si="38"/>
        <v>0.21000000000000002</v>
      </c>
      <c r="AX350" s="19">
        <f t="shared" si="39"/>
        <v>4.2</v>
      </c>
      <c r="AY350" s="19" t="e">
        <f>VLOOKUP(AG350,Cías!$A$1:$E$10000,5,0)</f>
        <v>#N/A</v>
      </c>
      <c r="AZ350" s="19" t="str">
        <f t="shared" si="40"/>
        <v>1013871</v>
      </c>
      <c r="BA350" s="19" t="str">
        <f t="shared" si="41"/>
        <v>MORAN PERUGACHI ALONSO</v>
      </c>
      <c r="BB350" s="19" t="e">
        <f>VLOOKUP(AG350,Cías!$A$1:$E$10000,3,0)</f>
        <v>#N/A</v>
      </c>
      <c r="BC350" s="19"/>
      <c r="BD350" s="19"/>
      <c r="BE350" s="19"/>
      <c r="BF350" s="19"/>
      <c r="BG350" s="19"/>
      <c r="BH350" s="19"/>
      <c r="BI350" s="19"/>
      <c r="BJ350" s="19"/>
    </row>
    <row r="351" spans="1:62" ht="15" x14ac:dyDescent="0.2">
      <c r="A351" s="19" t="s">
        <v>5151</v>
      </c>
      <c r="B351" s="19" t="s">
        <v>1479</v>
      </c>
      <c r="C351" s="43">
        <v>44655</v>
      </c>
      <c r="D351" s="44">
        <v>0.44930555555556001</v>
      </c>
      <c r="E351" s="19" t="s">
        <v>5152</v>
      </c>
      <c r="F351" s="19" t="s">
        <v>5153</v>
      </c>
      <c r="G351" s="19" t="s">
        <v>5154</v>
      </c>
      <c r="H351" s="45">
        <v>4268.8</v>
      </c>
      <c r="I351" s="45">
        <v>4786.21</v>
      </c>
      <c r="J351" s="19" t="s">
        <v>1560</v>
      </c>
      <c r="K351" s="19" t="s">
        <v>5155</v>
      </c>
      <c r="L351" s="19" t="s">
        <v>5156</v>
      </c>
      <c r="M351" s="19" t="s">
        <v>5157</v>
      </c>
      <c r="N351" s="19" t="s">
        <v>5151</v>
      </c>
      <c r="O351" s="19" t="s">
        <v>1603</v>
      </c>
      <c r="P351" s="19" t="s">
        <v>1604</v>
      </c>
      <c r="Q351" s="46">
        <v>640</v>
      </c>
      <c r="R351" s="19" t="s">
        <v>1544</v>
      </c>
      <c r="S351" s="19" t="s">
        <v>3795</v>
      </c>
      <c r="T351" s="19" t="s">
        <v>3796</v>
      </c>
      <c r="U351" s="19" t="s">
        <v>5158</v>
      </c>
      <c r="V351" s="19" t="s">
        <v>5159</v>
      </c>
      <c r="W351" s="19" t="s">
        <v>2076</v>
      </c>
      <c r="X351" s="19" t="s">
        <v>5160</v>
      </c>
      <c r="Y351" s="19" t="s">
        <v>2078</v>
      </c>
      <c r="Z351" s="19" t="s">
        <v>2079</v>
      </c>
      <c r="AA351" s="46">
        <v>345</v>
      </c>
      <c r="AB351" s="19" t="s">
        <v>491</v>
      </c>
      <c r="AC351" s="19" t="s">
        <v>131</v>
      </c>
      <c r="AD351" s="19" t="s">
        <v>2294</v>
      </c>
      <c r="AE351" s="19" t="s">
        <v>2295</v>
      </c>
      <c r="AF351" s="19" t="s">
        <v>1592</v>
      </c>
      <c r="AG351" s="19" t="s">
        <v>2296</v>
      </c>
      <c r="AH351" s="19" t="s">
        <v>1594</v>
      </c>
      <c r="AI351" s="19" t="s">
        <v>1595</v>
      </c>
      <c r="AJ351" s="45">
        <v>0.05</v>
      </c>
      <c r="AK351" s="45">
        <v>32</v>
      </c>
      <c r="AL351" s="19" t="s">
        <v>1501</v>
      </c>
      <c r="AM351" s="46">
        <v>50010</v>
      </c>
      <c r="AN351" s="46">
        <v>32000</v>
      </c>
      <c r="AO351" s="46">
        <v>18010</v>
      </c>
      <c r="AP351" s="45">
        <v>659.2</v>
      </c>
      <c r="AQ351" s="45"/>
      <c r="AR351" s="45" t="str">
        <f>IFERROR(VLOOKUP(AB351,'Pedidos marco'!$A$1:$D$10000,4,0)," ")</f>
        <v xml:space="preserve"> </v>
      </c>
      <c r="AS351" s="45">
        <f t="shared" si="35"/>
        <v>4</v>
      </c>
      <c r="AT351" s="45" t="str">
        <f t="shared" si="36"/>
        <v>04</v>
      </c>
      <c r="AU351" s="47">
        <v>32</v>
      </c>
      <c r="AV351" s="19" t="str">
        <f t="shared" si="37"/>
        <v>04 April</v>
      </c>
      <c r="AW351" s="19">
        <f t="shared" si="38"/>
        <v>1.03</v>
      </c>
      <c r="AX351" s="19">
        <f t="shared" si="39"/>
        <v>20.6</v>
      </c>
      <c r="AY351" s="19" t="e">
        <f>VLOOKUP(AG351,Cías!$A$1:$E$10000,5,0)</f>
        <v>#N/A</v>
      </c>
      <c r="AZ351" s="19" t="str">
        <f t="shared" si="40"/>
        <v>1021996</v>
      </c>
      <c r="BA351" s="19" t="str">
        <f t="shared" si="41"/>
        <v>FRANCO VEGA SANDRO MARCELO</v>
      </c>
      <c r="BB351" s="19" t="e">
        <f>VLOOKUP(AG351,Cías!$A$1:$E$10000,3,0)</f>
        <v>#N/A</v>
      </c>
      <c r="BC351" s="19"/>
      <c r="BD351" s="19"/>
      <c r="BE351" s="19"/>
      <c r="BF351" s="19"/>
      <c r="BG351" s="19"/>
      <c r="BH351" s="19"/>
      <c r="BI351" s="19"/>
      <c r="BJ351" s="19"/>
    </row>
    <row r="352" spans="1:62" ht="15" x14ac:dyDescent="0.2">
      <c r="A352" s="19" t="s">
        <v>5161</v>
      </c>
      <c r="B352" s="19" t="s">
        <v>1479</v>
      </c>
      <c r="C352" s="43">
        <v>44655</v>
      </c>
      <c r="D352" s="44">
        <v>0.45624999999999999</v>
      </c>
      <c r="E352" s="19" t="s">
        <v>5162</v>
      </c>
      <c r="F352" s="19" t="s">
        <v>1481</v>
      </c>
      <c r="G352" s="19" t="s">
        <v>1481</v>
      </c>
      <c r="H352" s="45">
        <v>0</v>
      </c>
      <c r="I352" s="45">
        <v>0</v>
      </c>
      <c r="J352" s="19" t="s">
        <v>1482</v>
      </c>
      <c r="K352" s="19" t="s">
        <v>5163</v>
      </c>
      <c r="L352" s="19" t="s">
        <v>5164</v>
      </c>
      <c r="M352" s="19" t="s">
        <v>5165</v>
      </c>
      <c r="N352" s="19" t="s">
        <v>5161</v>
      </c>
      <c r="O352" s="19" t="s">
        <v>1811</v>
      </c>
      <c r="P352" s="19" t="s">
        <v>1812</v>
      </c>
      <c r="Q352" s="46">
        <v>30.59</v>
      </c>
      <c r="R352" s="19" t="s">
        <v>1488</v>
      </c>
      <c r="S352" s="19" t="s">
        <v>1663</v>
      </c>
      <c r="T352" s="19" t="s">
        <v>1664</v>
      </c>
      <c r="U352" s="19" t="s">
        <v>1665</v>
      </c>
      <c r="V352" s="19" t="s">
        <v>1666</v>
      </c>
      <c r="W352" s="19" t="s">
        <v>415</v>
      </c>
      <c r="X352" s="19" t="s">
        <v>1667</v>
      </c>
      <c r="Y352" s="19" t="s">
        <v>1668</v>
      </c>
      <c r="Z352" s="19" t="s">
        <v>1669</v>
      </c>
      <c r="AA352" s="46">
        <v>105</v>
      </c>
      <c r="AB352" s="19" t="s">
        <v>473</v>
      </c>
      <c r="AC352" s="19" t="s">
        <v>96</v>
      </c>
      <c r="AD352" s="19" t="s">
        <v>5166</v>
      </c>
      <c r="AE352" s="19" t="s">
        <v>5167</v>
      </c>
      <c r="AF352" s="19" t="s">
        <v>1497</v>
      </c>
      <c r="AG352" s="19" t="s">
        <v>5168</v>
      </c>
      <c r="AH352" s="19" t="s">
        <v>1499</v>
      </c>
      <c r="AI352" s="19" t="s">
        <v>1500</v>
      </c>
      <c r="AJ352" s="45">
        <v>0</v>
      </c>
      <c r="AK352" s="45">
        <v>0</v>
      </c>
      <c r="AL352" s="19" t="s">
        <v>1501</v>
      </c>
      <c r="AM352" s="46">
        <v>49380</v>
      </c>
      <c r="AN352" s="46">
        <v>30590</v>
      </c>
      <c r="AO352" s="46">
        <v>18790</v>
      </c>
      <c r="AP352" s="45">
        <v>284.18</v>
      </c>
      <c r="AQ352" s="45"/>
      <c r="AR352" s="45" t="str">
        <f>IFERROR(VLOOKUP(AB352,'Pedidos marco'!$A$1:$D$10000,4,0)," ")</f>
        <v xml:space="preserve"> </v>
      </c>
      <c r="AS352" s="45">
        <f t="shared" si="35"/>
        <v>4</v>
      </c>
      <c r="AT352" s="45" t="str">
        <f t="shared" si="36"/>
        <v>04</v>
      </c>
      <c r="AU352" s="47">
        <v>30.59</v>
      </c>
      <c r="AV352" s="19" t="str">
        <f t="shared" si="37"/>
        <v>04 April</v>
      </c>
      <c r="AW352" s="19">
        <f t="shared" si="38"/>
        <v>9.2899640405361232</v>
      </c>
      <c r="AX352" s="19">
        <f t="shared" si="39"/>
        <v>9.2899640405361232</v>
      </c>
      <c r="AY352" s="19" t="e">
        <f>VLOOKUP(AG352,Cías!$A$1:$E$10000,5,0)</f>
        <v>#N/A</v>
      </c>
      <c r="AZ352" s="19" t="str">
        <f t="shared" si="40"/>
        <v>1013227</v>
      </c>
      <c r="BA352" s="19" t="str">
        <f t="shared" si="41"/>
        <v>COMPAÑIA DE TRANSPORTE PESADO</v>
      </c>
      <c r="BB352" s="19" t="e">
        <f>VLOOKUP(AG352,Cías!$A$1:$E$10000,3,0)</f>
        <v>#N/A</v>
      </c>
      <c r="BC352" s="19"/>
      <c r="BD352" s="19"/>
      <c r="BE352" s="19"/>
      <c r="BF352" s="19"/>
      <c r="BG352" s="19"/>
      <c r="BH352" s="19"/>
      <c r="BI352" s="19"/>
      <c r="BJ352" s="19"/>
    </row>
    <row r="353" spans="1:62" ht="15" x14ac:dyDescent="0.2">
      <c r="A353" s="19" t="s">
        <v>5169</v>
      </c>
      <c r="B353" s="19" t="s">
        <v>1479</v>
      </c>
      <c r="C353" s="43">
        <v>44655</v>
      </c>
      <c r="D353" s="44">
        <v>0.46250000000000002</v>
      </c>
      <c r="E353" s="19" t="s">
        <v>5170</v>
      </c>
      <c r="F353" s="19" t="s">
        <v>5171</v>
      </c>
      <c r="G353" s="19" t="s">
        <v>5172</v>
      </c>
      <c r="H353" s="45">
        <v>4078.17</v>
      </c>
      <c r="I353" s="45">
        <v>4572.47</v>
      </c>
      <c r="J353" s="19" t="s">
        <v>1560</v>
      </c>
      <c r="K353" s="19" t="s">
        <v>5173</v>
      </c>
      <c r="L353" s="19" t="s">
        <v>5174</v>
      </c>
      <c r="M353" s="19" t="s">
        <v>5175</v>
      </c>
      <c r="N353" s="19" t="s">
        <v>5169</v>
      </c>
      <c r="O353" s="19" t="s">
        <v>1486</v>
      </c>
      <c r="P353" s="19" t="s">
        <v>1487</v>
      </c>
      <c r="Q353" s="46">
        <v>30.24</v>
      </c>
      <c r="R353" s="19" t="s">
        <v>1488</v>
      </c>
      <c r="S353" s="19" t="s">
        <v>5176</v>
      </c>
      <c r="T353" s="19" t="s">
        <v>5177</v>
      </c>
      <c r="U353" s="19" t="s">
        <v>5178</v>
      </c>
      <c r="V353" s="19" t="s">
        <v>5179</v>
      </c>
      <c r="W353" s="19" t="s">
        <v>2800</v>
      </c>
      <c r="X353" s="19" t="s">
        <v>5180</v>
      </c>
      <c r="Y353" s="19" t="s">
        <v>2802</v>
      </c>
      <c r="Z353" s="19" t="s">
        <v>2803</v>
      </c>
      <c r="AA353" s="46">
        <v>20</v>
      </c>
      <c r="AB353" s="19" t="s">
        <v>528</v>
      </c>
      <c r="AC353" s="19" t="s">
        <v>208</v>
      </c>
      <c r="AD353" s="19" t="s">
        <v>3002</v>
      </c>
      <c r="AE353" s="19" t="s">
        <v>1481</v>
      </c>
      <c r="AF353" s="19" t="s">
        <v>1497</v>
      </c>
      <c r="AG353" s="19" t="s">
        <v>3003</v>
      </c>
      <c r="AH353" s="19" t="s">
        <v>1499</v>
      </c>
      <c r="AI353" s="19" t="s">
        <v>1500</v>
      </c>
      <c r="AJ353" s="45">
        <v>0</v>
      </c>
      <c r="AK353" s="45">
        <v>0</v>
      </c>
      <c r="AL353" s="19" t="s">
        <v>1501</v>
      </c>
      <c r="AM353" s="46">
        <v>50110</v>
      </c>
      <c r="AN353" s="46">
        <v>30240</v>
      </c>
      <c r="AO353" s="46">
        <v>19870</v>
      </c>
      <c r="AP353" s="45">
        <v>94.35</v>
      </c>
      <c r="AQ353" s="45"/>
      <c r="AR353" s="45" t="str">
        <f>IFERROR(VLOOKUP(AB353,'Pedidos marco'!$A$1:$D$10000,4,0)," ")</f>
        <v xml:space="preserve"> </v>
      </c>
      <c r="AS353" s="45">
        <f t="shared" si="35"/>
        <v>4</v>
      </c>
      <c r="AT353" s="45" t="str">
        <f t="shared" si="36"/>
        <v>04</v>
      </c>
      <c r="AU353" s="47">
        <v>30.24</v>
      </c>
      <c r="AV353" s="19" t="str">
        <f t="shared" si="37"/>
        <v>04 April</v>
      </c>
      <c r="AW353" s="19">
        <f t="shared" si="38"/>
        <v>3.1200396825396823</v>
      </c>
      <c r="AX353" s="19">
        <f t="shared" si="39"/>
        <v>3.1200396825396823</v>
      </c>
      <c r="AY353" s="19" t="e">
        <f>VLOOKUP(AG353,Cías!$A$1:$E$10000,5,0)</f>
        <v>#N/A</v>
      </c>
      <c r="AZ353" s="19" t="str">
        <f t="shared" si="40"/>
        <v>1021830</v>
      </c>
      <c r="BA353" s="19" t="str">
        <f t="shared" si="41"/>
        <v>MORALES GARZON CHRISTIAN SANTIAGO</v>
      </c>
      <c r="BB353" s="19" t="e">
        <f>VLOOKUP(AG353,Cías!$A$1:$E$10000,3,0)</f>
        <v>#N/A</v>
      </c>
      <c r="BC353" s="19"/>
      <c r="BD353" s="19"/>
      <c r="BE353" s="19"/>
      <c r="BF353" s="19"/>
      <c r="BG353" s="19"/>
      <c r="BH353" s="19"/>
      <c r="BI353" s="19"/>
      <c r="BJ353" s="19"/>
    </row>
    <row r="354" spans="1:62" ht="15" x14ac:dyDescent="0.2">
      <c r="A354" s="19" t="s">
        <v>5181</v>
      </c>
      <c r="B354" s="19" t="s">
        <v>1479</v>
      </c>
      <c r="C354" s="43">
        <v>44655</v>
      </c>
      <c r="D354" s="44">
        <v>0.46875</v>
      </c>
      <c r="E354" s="19" t="s">
        <v>5182</v>
      </c>
      <c r="F354" s="19" t="s">
        <v>5183</v>
      </c>
      <c r="G354" s="19" t="s">
        <v>5184</v>
      </c>
      <c r="H354" s="45">
        <v>2329.1999999999998</v>
      </c>
      <c r="I354" s="45">
        <v>2611.5100000000002</v>
      </c>
      <c r="J354" s="19" t="s">
        <v>1560</v>
      </c>
      <c r="K354" s="19" t="s">
        <v>5185</v>
      </c>
      <c r="L354" s="19" t="s">
        <v>5186</v>
      </c>
      <c r="M354" s="19" t="s">
        <v>5187</v>
      </c>
      <c r="N354" s="19" t="s">
        <v>5181</v>
      </c>
      <c r="O354" s="19" t="s">
        <v>1603</v>
      </c>
      <c r="P354" s="19" t="s">
        <v>1604</v>
      </c>
      <c r="Q354" s="46">
        <v>360</v>
      </c>
      <c r="R354" s="19" t="s">
        <v>1544</v>
      </c>
      <c r="S354" s="19" t="s">
        <v>2041</v>
      </c>
      <c r="T354" s="19" t="s">
        <v>2042</v>
      </c>
      <c r="U354" s="19" t="s">
        <v>5188</v>
      </c>
      <c r="V354" s="19" t="s">
        <v>5189</v>
      </c>
      <c r="W354" s="19" t="s">
        <v>3607</v>
      </c>
      <c r="X354" s="19" t="s">
        <v>5190</v>
      </c>
      <c r="Y354" s="19" t="s">
        <v>3921</v>
      </c>
      <c r="Z354" s="19" t="s">
        <v>3922</v>
      </c>
      <c r="AA354" s="46">
        <v>524</v>
      </c>
      <c r="AB354" s="19" t="s">
        <v>482</v>
      </c>
      <c r="AC354" s="19" t="s">
        <v>113</v>
      </c>
      <c r="AD354" s="19" t="s">
        <v>5191</v>
      </c>
      <c r="AE354" s="19" t="s">
        <v>1481</v>
      </c>
      <c r="AF354" s="19" t="s">
        <v>1554</v>
      </c>
      <c r="AG354" s="19" t="s">
        <v>5192</v>
      </c>
      <c r="AH354" s="19" t="s">
        <v>1499</v>
      </c>
      <c r="AI354" s="19" t="s">
        <v>1500</v>
      </c>
      <c r="AJ354" s="45">
        <v>0</v>
      </c>
      <c r="AK354" s="45">
        <v>0</v>
      </c>
      <c r="AL354" s="19" t="s">
        <v>1501</v>
      </c>
      <c r="AM354" s="46">
        <v>27060</v>
      </c>
      <c r="AN354" s="46">
        <v>18000</v>
      </c>
      <c r="AO354" s="46">
        <v>9060</v>
      </c>
      <c r="AP354" s="45">
        <v>468</v>
      </c>
      <c r="AQ354" s="45"/>
      <c r="AR354" s="45" t="str">
        <f>IFERROR(VLOOKUP(AB354,'Pedidos marco'!$A$1:$D$10000,4,0)," ")</f>
        <v xml:space="preserve"> </v>
      </c>
      <c r="AS354" s="45">
        <f t="shared" si="35"/>
        <v>4</v>
      </c>
      <c r="AT354" s="45" t="str">
        <f t="shared" si="36"/>
        <v>04</v>
      </c>
      <c r="AU354" s="47">
        <v>18</v>
      </c>
      <c r="AV354" s="19" t="str">
        <f t="shared" si="37"/>
        <v>04 April</v>
      </c>
      <c r="AW354" s="19">
        <f t="shared" si="38"/>
        <v>1.3</v>
      </c>
      <c r="AX354" s="19">
        <f t="shared" si="39"/>
        <v>26</v>
      </c>
      <c r="AY354" s="19" t="e">
        <f>VLOOKUP(AG354,Cías!$A$1:$E$10000,5,0)</f>
        <v>#N/A</v>
      </c>
      <c r="AZ354" s="19" t="str">
        <f t="shared" si="40"/>
        <v>1013819</v>
      </c>
      <c r="BA354" s="19" t="str">
        <f t="shared" si="41"/>
        <v>ESPARZA ENDARA GUIDO MAURICIO</v>
      </c>
      <c r="BB354" s="19" t="e">
        <f>VLOOKUP(AG354,Cías!$A$1:$E$10000,3,0)</f>
        <v>#N/A</v>
      </c>
      <c r="BC354" s="19"/>
      <c r="BD354" s="19"/>
      <c r="BE354" s="19"/>
      <c r="BF354" s="19"/>
      <c r="BG354" s="19"/>
      <c r="BH354" s="19"/>
      <c r="BI354" s="19"/>
      <c r="BJ354" s="19"/>
    </row>
    <row r="355" spans="1:62" ht="15" x14ac:dyDescent="0.2">
      <c r="A355" s="19" t="s">
        <v>5193</v>
      </c>
      <c r="B355" s="19" t="s">
        <v>1479</v>
      </c>
      <c r="C355" s="43">
        <v>44655</v>
      </c>
      <c r="D355" s="44">
        <v>0.47361111111110998</v>
      </c>
      <c r="E355" s="19" t="s">
        <v>5194</v>
      </c>
      <c r="F355" s="19" t="s">
        <v>5195</v>
      </c>
      <c r="G355" s="19" t="s">
        <v>5196</v>
      </c>
      <c r="H355" s="45">
        <v>2347.4499999999998</v>
      </c>
      <c r="I355" s="45">
        <v>2631.97</v>
      </c>
      <c r="J355" s="19" t="s">
        <v>1560</v>
      </c>
      <c r="K355" s="19" t="s">
        <v>5197</v>
      </c>
      <c r="L355" s="19" t="s">
        <v>5198</v>
      </c>
      <c r="M355" s="19" t="s">
        <v>5199</v>
      </c>
      <c r="N355" s="19" t="s">
        <v>5193</v>
      </c>
      <c r="O355" s="19" t="s">
        <v>1641</v>
      </c>
      <c r="P355" s="19" t="s">
        <v>1642</v>
      </c>
      <c r="Q355" s="46">
        <v>360</v>
      </c>
      <c r="R355" s="19" t="s">
        <v>1544</v>
      </c>
      <c r="S355" s="19" t="s">
        <v>5029</v>
      </c>
      <c r="T355" s="19" t="s">
        <v>5030</v>
      </c>
      <c r="U355" s="19" t="s">
        <v>5200</v>
      </c>
      <c r="V355" s="19" t="s">
        <v>5201</v>
      </c>
      <c r="W355" s="19" t="s">
        <v>5202</v>
      </c>
      <c r="X355" s="19" t="s">
        <v>5203</v>
      </c>
      <c r="Y355" s="19" t="s">
        <v>5204</v>
      </c>
      <c r="Z355" s="19" t="s">
        <v>5205</v>
      </c>
      <c r="AA355" s="46">
        <v>355</v>
      </c>
      <c r="AB355" s="19" t="s">
        <v>571</v>
      </c>
      <c r="AC355" s="19" t="s">
        <v>295</v>
      </c>
      <c r="AD355" s="19" t="s">
        <v>5206</v>
      </c>
      <c r="AE355" s="19" t="s">
        <v>1481</v>
      </c>
      <c r="AF355" s="19" t="s">
        <v>1554</v>
      </c>
      <c r="AG355" s="19" t="s">
        <v>5207</v>
      </c>
      <c r="AH355" s="19" t="s">
        <v>1499</v>
      </c>
      <c r="AI355" s="19" t="s">
        <v>1500</v>
      </c>
      <c r="AJ355" s="45">
        <v>0</v>
      </c>
      <c r="AK355" s="45">
        <v>0</v>
      </c>
      <c r="AL355" s="19" t="s">
        <v>1501</v>
      </c>
      <c r="AM355" s="46">
        <v>26920</v>
      </c>
      <c r="AN355" s="46">
        <v>18020</v>
      </c>
      <c r="AO355" s="46">
        <v>8900</v>
      </c>
      <c r="AP355" s="45">
        <v>475.2</v>
      </c>
      <c r="AQ355" s="45"/>
      <c r="AR355" s="45" t="str">
        <f>IFERROR(VLOOKUP(AB355,'Pedidos marco'!$A$1:$D$10000,4,0)," ")</f>
        <v xml:space="preserve"> </v>
      </c>
      <c r="AS355" s="45">
        <f t="shared" si="35"/>
        <v>4</v>
      </c>
      <c r="AT355" s="45" t="str">
        <f t="shared" si="36"/>
        <v>04</v>
      </c>
      <c r="AU355" s="47">
        <v>18</v>
      </c>
      <c r="AV355" s="19" t="str">
        <f t="shared" si="37"/>
        <v>04 April</v>
      </c>
      <c r="AW355" s="19">
        <f t="shared" si="38"/>
        <v>1.32</v>
      </c>
      <c r="AX355" s="19">
        <f t="shared" si="39"/>
        <v>26.4</v>
      </c>
      <c r="AY355" s="19" t="e">
        <f>VLOOKUP(AG355,Cías!$A$1:$E$10000,5,0)</f>
        <v>#N/A</v>
      </c>
      <c r="AZ355" s="19" t="str">
        <f t="shared" si="40"/>
        <v>1014100</v>
      </c>
      <c r="BA355" s="19" t="str">
        <f t="shared" si="41"/>
        <v>SIGUENZA PARRA FROILAN ALEJANDRO</v>
      </c>
      <c r="BB355" s="19" t="e">
        <f>VLOOKUP(AG355,Cías!$A$1:$E$10000,3,0)</f>
        <v>#N/A</v>
      </c>
      <c r="BC355" s="19"/>
      <c r="BD355" s="19"/>
      <c r="BE355" s="19"/>
      <c r="BF355" s="19"/>
      <c r="BG355" s="19"/>
      <c r="BH355" s="19"/>
      <c r="BI355" s="19"/>
      <c r="BJ355" s="19"/>
    </row>
    <row r="356" spans="1:62" ht="15" x14ac:dyDescent="0.2">
      <c r="A356" s="19" t="s">
        <v>5208</v>
      </c>
      <c r="B356" s="19" t="s">
        <v>1479</v>
      </c>
      <c r="C356" s="43">
        <v>44655</v>
      </c>
      <c r="D356" s="44">
        <v>0.47430555555555998</v>
      </c>
      <c r="E356" s="19" t="s">
        <v>5209</v>
      </c>
      <c r="F356" s="19" t="s">
        <v>1481</v>
      </c>
      <c r="G356" s="19" t="s">
        <v>1481</v>
      </c>
      <c r="H356" s="45">
        <v>0</v>
      </c>
      <c r="I356" s="45">
        <v>0</v>
      </c>
      <c r="J356" s="19" t="s">
        <v>1482</v>
      </c>
      <c r="K356" s="19" t="s">
        <v>5210</v>
      </c>
      <c r="L356" s="19" t="s">
        <v>5211</v>
      </c>
      <c r="M356" s="19" t="s">
        <v>5212</v>
      </c>
      <c r="N356" s="19" t="s">
        <v>5208</v>
      </c>
      <c r="O356" s="19" t="s">
        <v>371</v>
      </c>
      <c r="P356" s="19" t="s">
        <v>372</v>
      </c>
      <c r="Q356" s="46">
        <v>40</v>
      </c>
      <c r="R356" s="19" t="s">
        <v>1544</v>
      </c>
      <c r="S356" s="19" t="s">
        <v>5213</v>
      </c>
      <c r="T356" s="19" t="s">
        <v>5214</v>
      </c>
      <c r="U356" s="19" t="s">
        <v>5215</v>
      </c>
      <c r="V356" s="19" t="s">
        <v>5216</v>
      </c>
      <c r="W356" s="19" t="s">
        <v>1627</v>
      </c>
      <c r="X356" s="19" t="s">
        <v>5217</v>
      </c>
      <c r="Y356" s="19" t="s">
        <v>1629</v>
      </c>
      <c r="Z356" s="19" t="s">
        <v>1630</v>
      </c>
      <c r="AA356" s="46">
        <v>40</v>
      </c>
      <c r="AB356" s="19" t="s">
        <v>566</v>
      </c>
      <c r="AC356" s="19" t="s">
        <v>285</v>
      </c>
      <c r="AD356" s="19" t="s">
        <v>5218</v>
      </c>
      <c r="AE356" s="19" t="s">
        <v>5219</v>
      </c>
      <c r="AF356" s="19" t="s">
        <v>1592</v>
      </c>
      <c r="AG356" s="19" t="s">
        <v>5220</v>
      </c>
      <c r="AH356" s="19" t="s">
        <v>1594</v>
      </c>
      <c r="AI356" s="19" t="s">
        <v>1595</v>
      </c>
      <c r="AJ356" s="45">
        <v>0.05</v>
      </c>
      <c r="AK356" s="45">
        <v>2</v>
      </c>
      <c r="AL356" s="19" t="s">
        <v>1501</v>
      </c>
      <c r="AM356" s="46">
        <v>7851.6670000000004</v>
      </c>
      <c r="AN356" s="46">
        <v>2005</v>
      </c>
      <c r="AO356" s="46">
        <v>5846.6670000000004</v>
      </c>
      <c r="AP356" s="45">
        <v>8.4</v>
      </c>
      <c r="AQ356" s="45"/>
      <c r="AR356" s="45" t="str">
        <f>IFERROR(VLOOKUP(AB356,'Pedidos marco'!$A$1:$D$10000,4,0)," ")</f>
        <v xml:space="preserve"> </v>
      </c>
      <c r="AS356" s="45">
        <f t="shared" si="35"/>
        <v>4</v>
      </c>
      <c r="AT356" s="45" t="str">
        <f t="shared" si="36"/>
        <v>04</v>
      </c>
      <c r="AU356" s="47">
        <v>2</v>
      </c>
      <c r="AV356" s="19" t="str">
        <f t="shared" si="37"/>
        <v>04 April</v>
      </c>
      <c r="AW356" s="19">
        <f t="shared" si="38"/>
        <v>0.21000000000000002</v>
      </c>
      <c r="AX356" s="19">
        <f t="shared" si="39"/>
        <v>4.2</v>
      </c>
      <c r="AY356" s="19" t="e">
        <f>VLOOKUP(AG356,Cías!$A$1:$E$10000,5,0)</f>
        <v>#N/A</v>
      </c>
      <c r="AZ356" s="19" t="str">
        <f t="shared" si="40"/>
        <v>1013232</v>
      </c>
      <c r="BA356" s="19" t="str">
        <f t="shared" si="41"/>
        <v>SANCHEZ VALLEJOS JORGE FABIAN</v>
      </c>
      <c r="BB356" s="19" t="e">
        <f>VLOOKUP(AG356,Cías!$A$1:$E$10000,3,0)</f>
        <v>#N/A</v>
      </c>
      <c r="BC356" s="19"/>
      <c r="BD356" s="19"/>
      <c r="BE356" s="19"/>
      <c r="BF356" s="19"/>
      <c r="BG356" s="19"/>
      <c r="BH356" s="19"/>
      <c r="BI356" s="19"/>
      <c r="BJ356" s="19"/>
    </row>
    <row r="357" spans="1:62" ht="15" x14ac:dyDescent="0.2">
      <c r="A357" s="19" t="s">
        <v>5208</v>
      </c>
      <c r="B357" s="19" t="s">
        <v>1479</v>
      </c>
      <c r="C357" s="43">
        <v>44655</v>
      </c>
      <c r="D357" s="44">
        <v>0.47430555555555998</v>
      </c>
      <c r="E357" s="19" t="s">
        <v>5221</v>
      </c>
      <c r="F357" s="19" t="s">
        <v>1481</v>
      </c>
      <c r="G357" s="19" t="s">
        <v>1481</v>
      </c>
      <c r="H357" s="45">
        <v>0</v>
      </c>
      <c r="I357" s="45">
        <v>0</v>
      </c>
      <c r="J357" s="19" t="s">
        <v>1482</v>
      </c>
      <c r="K357" s="19" t="s">
        <v>5222</v>
      </c>
      <c r="L357" s="19" t="s">
        <v>5223</v>
      </c>
      <c r="M357" s="19" t="s">
        <v>5224</v>
      </c>
      <c r="N357" s="19" t="s">
        <v>5208</v>
      </c>
      <c r="O357" s="19" t="s">
        <v>369</v>
      </c>
      <c r="P357" s="19" t="s">
        <v>370</v>
      </c>
      <c r="Q357" s="46">
        <v>80</v>
      </c>
      <c r="R357" s="19" t="s">
        <v>1544</v>
      </c>
      <c r="S357" s="19" t="s">
        <v>5213</v>
      </c>
      <c r="T357" s="19" t="s">
        <v>5214</v>
      </c>
      <c r="U357" s="19" t="s">
        <v>5215</v>
      </c>
      <c r="V357" s="19" t="s">
        <v>5216</v>
      </c>
      <c r="W357" s="19" t="s">
        <v>1627</v>
      </c>
      <c r="X357" s="19" t="s">
        <v>5217</v>
      </c>
      <c r="Y357" s="19" t="s">
        <v>1629</v>
      </c>
      <c r="Z357" s="19" t="s">
        <v>1630</v>
      </c>
      <c r="AA357" s="46">
        <v>40</v>
      </c>
      <c r="AB357" s="19" t="s">
        <v>566</v>
      </c>
      <c r="AC357" s="19" t="s">
        <v>285</v>
      </c>
      <c r="AD357" s="19" t="s">
        <v>5218</v>
      </c>
      <c r="AE357" s="19" t="s">
        <v>5219</v>
      </c>
      <c r="AF357" s="19" t="s">
        <v>1592</v>
      </c>
      <c r="AG357" s="19" t="s">
        <v>5220</v>
      </c>
      <c r="AH357" s="19" t="s">
        <v>1594</v>
      </c>
      <c r="AI357" s="19" t="s">
        <v>1595</v>
      </c>
      <c r="AJ357" s="45">
        <v>0.05</v>
      </c>
      <c r="AK357" s="45">
        <v>4</v>
      </c>
      <c r="AL357" s="19" t="s">
        <v>1501</v>
      </c>
      <c r="AM357" s="46">
        <v>9856.6669999999995</v>
      </c>
      <c r="AN357" s="46">
        <v>4010</v>
      </c>
      <c r="AO357" s="46">
        <v>5846.6670000000004</v>
      </c>
      <c r="AP357" s="45">
        <v>16.8</v>
      </c>
      <c r="AQ357" s="45"/>
      <c r="AR357" s="45" t="str">
        <f>IFERROR(VLOOKUP(AB357,'Pedidos marco'!$A$1:$D$10000,4,0)," ")</f>
        <v xml:space="preserve"> </v>
      </c>
      <c r="AS357" s="45">
        <f t="shared" si="35"/>
        <v>4</v>
      </c>
      <c r="AT357" s="45" t="str">
        <f t="shared" si="36"/>
        <v>04</v>
      </c>
      <c r="AU357" s="47">
        <v>4</v>
      </c>
      <c r="AV357" s="19" t="str">
        <f t="shared" si="37"/>
        <v>04 April</v>
      </c>
      <c r="AW357" s="19">
        <f t="shared" si="38"/>
        <v>0.21000000000000002</v>
      </c>
      <c r="AX357" s="19">
        <f t="shared" si="39"/>
        <v>4.2</v>
      </c>
      <c r="AY357" s="19" t="e">
        <f>VLOOKUP(AG357,Cías!$A$1:$E$10000,5,0)</f>
        <v>#N/A</v>
      </c>
      <c r="AZ357" s="19" t="str">
        <f t="shared" si="40"/>
        <v>1013232</v>
      </c>
      <c r="BA357" s="19" t="str">
        <f t="shared" si="41"/>
        <v>SANCHEZ VALLEJOS JORGE FABIAN</v>
      </c>
      <c r="BB357" s="19" t="e">
        <f>VLOOKUP(AG357,Cías!$A$1:$E$10000,3,0)</f>
        <v>#N/A</v>
      </c>
      <c r="BC357" s="19"/>
      <c r="BD357" s="19"/>
      <c r="BE357" s="19"/>
      <c r="BF357" s="19"/>
      <c r="BG357" s="19"/>
      <c r="BH357" s="19"/>
      <c r="BI357" s="19"/>
      <c r="BJ357" s="19"/>
    </row>
    <row r="358" spans="1:62" ht="15" x14ac:dyDescent="0.2">
      <c r="A358" s="19" t="s">
        <v>5208</v>
      </c>
      <c r="B358" s="19" t="s">
        <v>1479</v>
      </c>
      <c r="C358" s="43">
        <v>44655</v>
      </c>
      <c r="D358" s="44">
        <v>0.47430555555555998</v>
      </c>
      <c r="E358" s="19" t="s">
        <v>5225</v>
      </c>
      <c r="F358" s="19" t="s">
        <v>1481</v>
      </c>
      <c r="G358" s="19" t="s">
        <v>1481</v>
      </c>
      <c r="H358" s="45">
        <v>0</v>
      </c>
      <c r="I358" s="45">
        <v>0</v>
      </c>
      <c r="J358" s="19" t="s">
        <v>1482</v>
      </c>
      <c r="K358" s="19" t="s">
        <v>5226</v>
      </c>
      <c r="L358" s="19" t="s">
        <v>5227</v>
      </c>
      <c r="M358" s="19" t="s">
        <v>5228</v>
      </c>
      <c r="N358" s="19" t="s">
        <v>5208</v>
      </c>
      <c r="O358" s="19" t="s">
        <v>367</v>
      </c>
      <c r="P358" s="19" t="s">
        <v>368</v>
      </c>
      <c r="Q358" s="46">
        <v>520</v>
      </c>
      <c r="R358" s="19" t="s">
        <v>1544</v>
      </c>
      <c r="S358" s="19" t="s">
        <v>5213</v>
      </c>
      <c r="T358" s="19" t="s">
        <v>5214</v>
      </c>
      <c r="U358" s="19" t="s">
        <v>5215</v>
      </c>
      <c r="V358" s="19" t="s">
        <v>5216</v>
      </c>
      <c r="W358" s="19" t="s">
        <v>1627</v>
      </c>
      <c r="X358" s="19" t="s">
        <v>5217</v>
      </c>
      <c r="Y358" s="19" t="s">
        <v>1629</v>
      </c>
      <c r="Z358" s="19" t="s">
        <v>1630</v>
      </c>
      <c r="AA358" s="46">
        <v>40</v>
      </c>
      <c r="AB358" s="19" t="s">
        <v>566</v>
      </c>
      <c r="AC358" s="19" t="s">
        <v>285</v>
      </c>
      <c r="AD358" s="19" t="s">
        <v>5218</v>
      </c>
      <c r="AE358" s="19" t="s">
        <v>5219</v>
      </c>
      <c r="AF358" s="19" t="s">
        <v>1592</v>
      </c>
      <c r="AG358" s="19" t="s">
        <v>5220</v>
      </c>
      <c r="AH358" s="19" t="s">
        <v>1594</v>
      </c>
      <c r="AI358" s="19" t="s">
        <v>1595</v>
      </c>
      <c r="AJ358" s="45">
        <v>0.05</v>
      </c>
      <c r="AK358" s="45">
        <v>26</v>
      </c>
      <c r="AL358" s="19" t="s">
        <v>1501</v>
      </c>
      <c r="AM358" s="46">
        <v>31911.667000000001</v>
      </c>
      <c r="AN358" s="46">
        <v>26065</v>
      </c>
      <c r="AO358" s="46">
        <v>5846.6670000000004</v>
      </c>
      <c r="AP358" s="45">
        <v>109.2</v>
      </c>
      <c r="AQ358" s="45"/>
      <c r="AR358" s="45" t="str">
        <f>IFERROR(VLOOKUP(AB358,'Pedidos marco'!$A$1:$D$10000,4,0)," ")</f>
        <v xml:space="preserve"> </v>
      </c>
      <c r="AS358" s="45">
        <f t="shared" si="35"/>
        <v>4</v>
      </c>
      <c r="AT358" s="45" t="str">
        <f t="shared" si="36"/>
        <v>04</v>
      </c>
      <c r="AU358" s="47">
        <v>26</v>
      </c>
      <c r="AV358" s="19" t="str">
        <f t="shared" si="37"/>
        <v>04 April</v>
      </c>
      <c r="AW358" s="19">
        <f t="shared" si="38"/>
        <v>0.21</v>
      </c>
      <c r="AX358" s="19">
        <f t="shared" si="39"/>
        <v>4.2</v>
      </c>
      <c r="AY358" s="19" t="e">
        <f>VLOOKUP(AG358,Cías!$A$1:$E$10000,5,0)</f>
        <v>#N/A</v>
      </c>
      <c r="AZ358" s="19" t="str">
        <f t="shared" si="40"/>
        <v>1013232</v>
      </c>
      <c r="BA358" s="19" t="str">
        <f t="shared" si="41"/>
        <v>SANCHEZ VALLEJOS JORGE FABIAN</v>
      </c>
      <c r="BB358" s="19" t="e">
        <f>VLOOKUP(AG358,Cías!$A$1:$E$10000,3,0)</f>
        <v>#N/A</v>
      </c>
      <c r="BC358" s="19"/>
      <c r="BD358" s="19"/>
      <c r="BE358" s="19"/>
      <c r="BF358" s="19"/>
      <c r="BG358" s="19"/>
      <c r="BH358" s="19"/>
      <c r="BI358" s="19"/>
      <c r="BJ358" s="19"/>
    </row>
    <row r="359" spans="1:62" ht="15" x14ac:dyDescent="0.2">
      <c r="A359" s="19" t="s">
        <v>5229</v>
      </c>
      <c r="B359" s="19" t="s">
        <v>1479</v>
      </c>
      <c r="C359" s="43">
        <v>44655</v>
      </c>
      <c r="D359" s="44">
        <v>0.47638888888889003</v>
      </c>
      <c r="E359" s="19" t="s">
        <v>5230</v>
      </c>
      <c r="F359" s="19" t="s">
        <v>5231</v>
      </c>
      <c r="G359" s="19" t="s">
        <v>5232</v>
      </c>
      <c r="H359" s="45">
        <v>2557.06</v>
      </c>
      <c r="I359" s="45">
        <v>2867</v>
      </c>
      <c r="J359" s="19" t="s">
        <v>1560</v>
      </c>
      <c r="K359" s="19" t="s">
        <v>5233</v>
      </c>
      <c r="L359" s="19" t="s">
        <v>5234</v>
      </c>
      <c r="M359" s="19" t="s">
        <v>5235</v>
      </c>
      <c r="N359" s="19" t="s">
        <v>5229</v>
      </c>
      <c r="O359" s="19" t="s">
        <v>371</v>
      </c>
      <c r="P359" s="19" t="s">
        <v>372</v>
      </c>
      <c r="Q359" s="46">
        <v>400</v>
      </c>
      <c r="R359" s="19" t="s">
        <v>1544</v>
      </c>
      <c r="S359" s="19" t="s">
        <v>1754</v>
      </c>
      <c r="T359" s="19" t="s">
        <v>104</v>
      </c>
      <c r="U359" s="19" t="s">
        <v>3011</v>
      </c>
      <c r="V359" s="19" t="s">
        <v>3012</v>
      </c>
      <c r="W359" s="19" t="s">
        <v>1548</v>
      </c>
      <c r="X359" s="19" t="s">
        <v>3013</v>
      </c>
      <c r="Y359" s="19" t="s">
        <v>1684</v>
      </c>
      <c r="Z359" s="19" t="s">
        <v>1685</v>
      </c>
      <c r="AA359" s="46">
        <v>198</v>
      </c>
      <c r="AB359" s="19" t="s">
        <v>502</v>
      </c>
      <c r="AC359" s="19" t="s">
        <v>153</v>
      </c>
      <c r="AD359" s="19" t="s">
        <v>5236</v>
      </c>
      <c r="AE359" s="19" t="s">
        <v>5237</v>
      </c>
      <c r="AF359" s="19" t="s">
        <v>1592</v>
      </c>
      <c r="AG359" s="19" t="s">
        <v>5238</v>
      </c>
      <c r="AH359" s="19" t="s">
        <v>1499</v>
      </c>
      <c r="AI359" s="19" t="s">
        <v>1500</v>
      </c>
      <c r="AJ359" s="45">
        <v>0</v>
      </c>
      <c r="AK359" s="45">
        <v>0</v>
      </c>
      <c r="AL359" s="19" t="s">
        <v>1501</v>
      </c>
      <c r="AM359" s="46">
        <v>28606.25</v>
      </c>
      <c r="AN359" s="46">
        <v>20056.25</v>
      </c>
      <c r="AO359" s="46">
        <v>8550</v>
      </c>
      <c r="AP359" s="45">
        <v>296</v>
      </c>
      <c r="AQ359" s="45"/>
      <c r="AR359" s="45" t="str">
        <f>IFERROR(VLOOKUP(AB359,'Pedidos marco'!$A$1:$D$10000,4,0)," ")</f>
        <v xml:space="preserve"> </v>
      </c>
      <c r="AS359" s="45">
        <f t="shared" si="35"/>
        <v>4</v>
      </c>
      <c r="AT359" s="45" t="str">
        <f t="shared" si="36"/>
        <v>04</v>
      </c>
      <c r="AU359" s="47">
        <v>20</v>
      </c>
      <c r="AV359" s="19" t="str">
        <f t="shared" si="37"/>
        <v>04 April</v>
      </c>
      <c r="AW359" s="19">
        <f t="shared" si="38"/>
        <v>0.74</v>
      </c>
      <c r="AX359" s="19">
        <f t="shared" si="39"/>
        <v>14.8</v>
      </c>
      <c r="AY359" s="19" t="e">
        <f>VLOOKUP(AG359,Cías!$A$1:$E$10000,5,0)</f>
        <v>#N/A</v>
      </c>
      <c r="AZ359" s="19" t="str">
        <f t="shared" si="40"/>
        <v>1013882</v>
      </c>
      <c r="BA359" s="19" t="str">
        <f t="shared" si="41"/>
        <v>GUERRERO ANDRADE EDUARDO MARCELO</v>
      </c>
      <c r="BB359" s="19" t="e">
        <f>VLOOKUP(AG359,Cías!$A$1:$E$10000,3,0)</f>
        <v>#N/A</v>
      </c>
      <c r="BC359" s="19"/>
      <c r="BD359" s="19"/>
      <c r="BE359" s="19"/>
      <c r="BF359" s="19"/>
      <c r="BG359" s="19"/>
      <c r="BH359" s="19"/>
      <c r="BI359" s="19"/>
      <c r="BJ359" s="19"/>
    </row>
    <row r="360" spans="1:62" ht="15" x14ac:dyDescent="0.2">
      <c r="A360" s="19" t="s">
        <v>5229</v>
      </c>
      <c r="B360" s="19" t="s">
        <v>1479</v>
      </c>
      <c r="C360" s="43">
        <v>44655</v>
      </c>
      <c r="D360" s="44">
        <v>0.47638888888889003</v>
      </c>
      <c r="E360" s="19" t="s">
        <v>5239</v>
      </c>
      <c r="F360" s="19" t="s">
        <v>5240</v>
      </c>
      <c r="G360" s="19" t="s">
        <v>5241</v>
      </c>
      <c r="H360" s="45">
        <v>1524.78</v>
      </c>
      <c r="I360" s="45">
        <v>1709.59</v>
      </c>
      <c r="J360" s="19" t="s">
        <v>1560</v>
      </c>
      <c r="K360" s="19" t="s">
        <v>5233</v>
      </c>
      <c r="L360" s="19" t="s">
        <v>5242</v>
      </c>
      <c r="M360" s="19" t="s">
        <v>5243</v>
      </c>
      <c r="N360" s="19" t="s">
        <v>5229</v>
      </c>
      <c r="O360" s="19" t="s">
        <v>367</v>
      </c>
      <c r="P360" s="19" t="s">
        <v>368</v>
      </c>
      <c r="Q360" s="46">
        <v>240</v>
      </c>
      <c r="R360" s="19" t="s">
        <v>1544</v>
      </c>
      <c r="S360" s="19" t="s">
        <v>1754</v>
      </c>
      <c r="T360" s="19" t="s">
        <v>104</v>
      </c>
      <c r="U360" s="19" t="s">
        <v>3011</v>
      </c>
      <c r="V360" s="19" t="s">
        <v>3012</v>
      </c>
      <c r="W360" s="19" t="s">
        <v>1548</v>
      </c>
      <c r="X360" s="19" t="s">
        <v>3013</v>
      </c>
      <c r="Y360" s="19" t="s">
        <v>1684</v>
      </c>
      <c r="Z360" s="19" t="s">
        <v>1685</v>
      </c>
      <c r="AA360" s="46">
        <v>198</v>
      </c>
      <c r="AB360" s="19" t="s">
        <v>502</v>
      </c>
      <c r="AC360" s="19" t="s">
        <v>153</v>
      </c>
      <c r="AD360" s="19" t="s">
        <v>5236</v>
      </c>
      <c r="AE360" s="19" t="s">
        <v>5237</v>
      </c>
      <c r="AF360" s="19" t="s">
        <v>1592</v>
      </c>
      <c r="AG360" s="19" t="s">
        <v>5238</v>
      </c>
      <c r="AH360" s="19" t="s">
        <v>1499</v>
      </c>
      <c r="AI360" s="19" t="s">
        <v>1500</v>
      </c>
      <c r="AJ360" s="45">
        <v>0</v>
      </c>
      <c r="AK360" s="45">
        <v>0</v>
      </c>
      <c r="AL360" s="19" t="s">
        <v>1501</v>
      </c>
      <c r="AM360" s="46">
        <v>20583.75</v>
      </c>
      <c r="AN360" s="46">
        <v>12033.75</v>
      </c>
      <c r="AO360" s="46">
        <v>8550</v>
      </c>
      <c r="AP360" s="45">
        <v>177.6</v>
      </c>
      <c r="AQ360" s="45"/>
      <c r="AR360" s="45" t="str">
        <f>IFERROR(VLOOKUP(AB360,'Pedidos marco'!$A$1:$D$10000,4,0)," ")</f>
        <v xml:space="preserve"> </v>
      </c>
      <c r="AS360" s="45">
        <f t="shared" si="35"/>
        <v>4</v>
      </c>
      <c r="AT360" s="45" t="str">
        <f t="shared" si="36"/>
        <v>04</v>
      </c>
      <c r="AU360" s="47">
        <v>12</v>
      </c>
      <c r="AV360" s="19" t="str">
        <f t="shared" si="37"/>
        <v>04 April</v>
      </c>
      <c r="AW360" s="19">
        <f t="shared" si="38"/>
        <v>0.74</v>
      </c>
      <c r="AX360" s="19">
        <f t="shared" si="39"/>
        <v>14.799999999999999</v>
      </c>
      <c r="AY360" s="19" t="e">
        <f>VLOOKUP(AG360,Cías!$A$1:$E$10000,5,0)</f>
        <v>#N/A</v>
      </c>
      <c r="AZ360" s="19" t="str">
        <f t="shared" si="40"/>
        <v>1013882</v>
      </c>
      <c r="BA360" s="19" t="str">
        <f t="shared" si="41"/>
        <v>GUERRERO ANDRADE EDUARDO MARCELO</v>
      </c>
      <c r="BB360" s="19" t="e">
        <f>VLOOKUP(AG360,Cías!$A$1:$E$10000,3,0)</f>
        <v>#N/A</v>
      </c>
      <c r="BC360" s="19"/>
      <c r="BD360" s="19"/>
      <c r="BE360" s="19"/>
      <c r="BF360" s="19"/>
      <c r="BG360" s="19"/>
      <c r="BH360" s="19"/>
      <c r="BI360" s="19"/>
      <c r="BJ360" s="19"/>
    </row>
    <row r="361" spans="1:62" ht="15" x14ac:dyDescent="0.2">
      <c r="A361" s="19" t="s">
        <v>5244</v>
      </c>
      <c r="B361" s="19" t="s">
        <v>1479</v>
      </c>
      <c r="C361" s="43">
        <v>44655</v>
      </c>
      <c r="D361" s="44">
        <v>0.47777777777778002</v>
      </c>
      <c r="E361" s="19" t="s">
        <v>5245</v>
      </c>
      <c r="F361" s="19" t="s">
        <v>5246</v>
      </c>
      <c r="G361" s="19" t="s">
        <v>5247</v>
      </c>
      <c r="H361" s="45">
        <v>569.6</v>
      </c>
      <c r="I361" s="45">
        <v>638.64</v>
      </c>
      <c r="J361" s="19" t="s">
        <v>1560</v>
      </c>
      <c r="K361" s="19" t="s">
        <v>5248</v>
      </c>
      <c r="L361" s="19" t="s">
        <v>5249</v>
      </c>
      <c r="M361" s="19" t="s">
        <v>5250</v>
      </c>
      <c r="N361" s="19" t="s">
        <v>5244</v>
      </c>
      <c r="O361" s="19" t="s">
        <v>371</v>
      </c>
      <c r="P361" s="19" t="s">
        <v>372</v>
      </c>
      <c r="Q361" s="46">
        <v>80</v>
      </c>
      <c r="R361" s="19" t="s">
        <v>1544</v>
      </c>
      <c r="S361" s="19" t="s">
        <v>5251</v>
      </c>
      <c r="T361" s="19" t="s">
        <v>5252</v>
      </c>
      <c r="U361" s="19" t="s">
        <v>5253</v>
      </c>
      <c r="V361" s="19" t="s">
        <v>5254</v>
      </c>
      <c r="W361" s="19" t="s">
        <v>1829</v>
      </c>
      <c r="X361" s="19" t="s">
        <v>5255</v>
      </c>
      <c r="Y361" s="19" t="s">
        <v>5256</v>
      </c>
      <c r="Z361" s="19" t="s">
        <v>5257</v>
      </c>
      <c r="AA361" s="46">
        <v>15</v>
      </c>
      <c r="AB361" s="19" t="s">
        <v>467</v>
      </c>
      <c r="AC361" s="19" t="s">
        <v>84</v>
      </c>
      <c r="AD361" s="19" t="s">
        <v>2225</v>
      </c>
      <c r="AE361" s="19" t="s">
        <v>2226</v>
      </c>
      <c r="AF361" s="19" t="s">
        <v>1554</v>
      </c>
      <c r="AG361" s="19" t="s">
        <v>2227</v>
      </c>
      <c r="AH361" s="19" t="s">
        <v>1499</v>
      </c>
      <c r="AI361" s="19" t="s">
        <v>1500</v>
      </c>
      <c r="AJ361" s="45">
        <v>0</v>
      </c>
      <c r="AK361" s="45">
        <v>0</v>
      </c>
      <c r="AL361" s="19" t="s">
        <v>1501</v>
      </c>
      <c r="AM361" s="46">
        <v>8518.3330000000005</v>
      </c>
      <c r="AN361" s="46">
        <v>4013.3330000000001</v>
      </c>
      <c r="AO361" s="46">
        <v>4505</v>
      </c>
      <c r="AP361" s="45">
        <v>12</v>
      </c>
      <c r="AQ361" s="45"/>
      <c r="AR361" s="45" t="str">
        <f>IFERROR(VLOOKUP(AB361,'Pedidos marco'!$A$1:$D$10000,4,0)," ")</f>
        <v xml:space="preserve"> </v>
      </c>
      <c r="AS361" s="45">
        <f t="shared" si="35"/>
        <v>4</v>
      </c>
      <c r="AT361" s="45" t="str">
        <f t="shared" si="36"/>
        <v>04</v>
      </c>
      <c r="AU361" s="47">
        <v>4</v>
      </c>
      <c r="AV361" s="19" t="str">
        <f t="shared" si="37"/>
        <v>04 April</v>
      </c>
      <c r="AW361" s="19">
        <f t="shared" si="38"/>
        <v>0.15</v>
      </c>
      <c r="AX361" s="19">
        <f t="shared" si="39"/>
        <v>3</v>
      </c>
      <c r="AY361" s="19" t="e">
        <f>VLOOKUP(AG361,Cías!$A$1:$E$10000,5,0)</f>
        <v>#N/A</v>
      </c>
      <c r="AZ361" s="19" t="str">
        <f t="shared" si="40"/>
        <v>10000368</v>
      </c>
      <c r="BA361" s="19" t="str">
        <f t="shared" si="41"/>
        <v>CERVANTES GORDILLO CONSUELO DEL PIL</v>
      </c>
      <c r="BB361" s="19" t="e">
        <f>VLOOKUP(AG361,Cías!$A$1:$E$10000,3,0)</f>
        <v>#N/A</v>
      </c>
      <c r="BC361" s="19"/>
      <c r="BD361" s="19"/>
      <c r="BE361" s="19"/>
      <c r="BF361" s="19"/>
      <c r="BG361" s="19"/>
      <c r="BH361" s="19"/>
      <c r="BI361" s="19"/>
      <c r="BJ361" s="19"/>
    </row>
    <row r="362" spans="1:62" ht="15" x14ac:dyDescent="0.2">
      <c r="A362" s="19" t="s">
        <v>5244</v>
      </c>
      <c r="B362" s="19" t="s">
        <v>1479</v>
      </c>
      <c r="C362" s="43">
        <v>44655</v>
      </c>
      <c r="D362" s="44">
        <v>0.47777777777778002</v>
      </c>
      <c r="E362" s="19" t="s">
        <v>5258</v>
      </c>
      <c r="F362" s="19" t="s">
        <v>5259</v>
      </c>
      <c r="G362" s="19" t="s">
        <v>5260</v>
      </c>
      <c r="H362" s="45">
        <v>1971.2</v>
      </c>
      <c r="I362" s="45">
        <v>2210.12</v>
      </c>
      <c r="J362" s="19" t="s">
        <v>1560</v>
      </c>
      <c r="K362" s="19" t="s">
        <v>5261</v>
      </c>
      <c r="L362" s="19" t="s">
        <v>5262</v>
      </c>
      <c r="M362" s="19" t="s">
        <v>5263</v>
      </c>
      <c r="N362" s="19" t="s">
        <v>5244</v>
      </c>
      <c r="O362" s="19" t="s">
        <v>367</v>
      </c>
      <c r="P362" s="19" t="s">
        <v>368</v>
      </c>
      <c r="Q362" s="46">
        <v>280</v>
      </c>
      <c r="R362" s="19" t="s">
        <v>1544</v>
      </c>
      <c r="S362" s="19" t="s">
        <v>5251</v>
      </c>
      <c r="T362" s="19" t="s">
        <v>5252</v>
      </c>
      <c r="U362" s="19" t="s">
        <v>5253</v>
      </c>
      <c r="V362" s="19" t="s">
        <v>5254</v>
      </c>
      <c r="W362" s="19" t="s">
        <v>1829</v>
      </c>
      <c r="X362" s="19" t="s">
        <v>5255</v>
      </c>
      <c r="Y362" s="19" t="s">
        <v>5256</v>
      </c>
      <c r="Z362" s="19" t="s">
        <v>5257</v>
      </c>
      <c r="AA362" s="46">
        <v>15</v>
      </c>
      <c r="AB362" s="19" t="s">
        <v>467</v>
      </c>
      <c r="AC362" s="19" t="s">
        <v>84</v>
      </c>
      <c r="AD362" s="19" t="s">
        <v>2225</v>
      </c>
      <c r="AE362" s="19" t="s">
        <v>2226</v>
      </c>
      <c r="AF362" s="19" t="s">
        <v>1554</v>
      </c>
      <c r="AG362" s="19" t="s">
        <v>2227</v>
      </c>
      <c r="AH362" s="19" t="s">
        <v>1499</v>
      </c>
      <c r="AI362" s="19" t="s">
        <v>1500</v>
      </c>
      <c r="AJ362" s="45">
        <v>0</v>
      </c>
      <c r="AK362" s="45">
        <v>0</v>
      </c>
      <c r="AL362" s="19" t="s">
        <v>1501</v>
      </c>
      <c r="AM362" s="46">
        <v>18551.667000000001</v>
      </c>
      <c r="AN362" s="46">
        <v>14046.666999999999</v>
      </c>
      <c r="AO362" s="46">
        <v>4505</v>
      </c>
      <c r="AP362" s="45">
        <v>42</v>
      </c>
      <c r="AQ362" s="45"/>
      <c r="AR362" s="45" t="str">
        <f>IFERROR(VLOOKUP(AB362,'Pedidos marco'!$A$1:$D$10000,4,0)," ")</f>
        <v xml:space="preserve"> </v>
      </c>
      <c r="AS362" s="45">
        <f t="shared" si="35"/>
        <v>4</v>
      </c>
      <c r="AT362" s="45" t="str">
        <f t="shared" si="36"/>
        <v>04</v>
      </c>
      <c r="AU362" s="47">
        <v>14</v>
      </c>
      <c r="AV362" s="19" t="str">
        <f t="shared" si="37"/>
        <v>04 April</v>
      </c>
      <c r="AW362" s="19">
        <f t="shared" si="38"/>
        <v>0.15</v>
      </c>
      <c r="AX362" s="19">
        <f t="shared" si="39"/>
        <v>3</v>
      </c>
      <c r="AY362" s="19" t="e">
        <f>VLOOKUP(AG362,Cías!$A$1:$E$10000,5,0)</f>
        <v>#N/A</v>
      </c>
      <c r="AZ362" s="19" t="str">
        <f t="shared" si="40"/>
        <v>10000368</v>
      </c>
      <c r="BA362" s="19" t="str">
        <f t="shared" si="41"/>
        <v>CERVANTES GORDILLO CONSUELO DEL PIL</v>
      </c>
      <c r="BB362" s="19" t="e">
        <f>VLOOKUP(AG362,Cías!$A$1:$E$10000,3,0)</f>
        <v>#N/A</v>
      </c>
      <c r="BC362" s="19"/>
      <c r="BD362" s="19"/>
      <c r="BE362" s="19"/>
      <c r="BF362" s="19"/>
      <c r="BG362" s="19"/>
      <c r="BH362" s="19"/>
      <c r="BI362" s="19"/>
      <c r="BJ362" s="19"/>
    </row>
    <row r="363" spans="1:62" ht="15" x14ac:dyDescent="0.2">
      <c r="A363" s="19" t="s">
        <v>5264</v>
      </c>
      <c r="B363" s="19" t="s">
        <v>1479</v>
      </c>
      <c r="C363" s="43">
        <v>44655</v>
      </c>
      <c r="D363" s="44">
        <v>0.47986111111111002</v>
      </c>
      <c r="E363" s="19" t="s">
        <v>5265</v>
      </c>
      <c r="F363" s="19" t="s">
        <v>5266</v>
      </c>
      <c r="G363" s="19" t="s">
        <v>5267</v>
      </c>
      <c r="H363" s="45">
        <v>1115.2</v>
      </c>
      <c r="I363" s="45">
        <v>1250.3699999999999</v>
      </c>
      <c r="J363" s="19" t="s">
        <v>1560</v>
      </c>
      <c r="K363" s="19" t="s">
        <v>5268</v>
      </c>
      <c r="L363" s="19" t="s">
        <v>5269</v>
      </c>
      <c r="M363" s="19" t="s">
        <v>5270</v>
      </c>
      <c r="N363" s="19" t="s">
        <v>5264</v>
      </c>
      <c r="O363" s="19" t="s">
        <v>371</v>
      </c>
      <c r="P363" s="19" t="s">
        <v>372</v>
      </c>
      <c r="Q363" s="46">
        <v>160</v>
      </c>
      <c r="R363" s="19" t="s">
        <v>1544</v>
      </c>
      <c r="S363" s="19" t="s">
        <v>1825</v>
      </c>
      <c r="T363" s="19" t="s">
        <v>1826</v>
      </c>
      <c r="U363" s="19" t="s">
        <v>4297</v>
      </c>
      <c r="V363" s="19" t="s">
        <v>4298</v>
      </c>
      <c r="W363" s="19" t="s">
        <v>1829</v>
      </c>
      <c r="X363" s="19" t="s">
        <v>4299</v>
      </c>
      <c r="Y363" s="19" t="s">
        <v>1831</v>
      </c>
      <c r="Z363" s="19" t="s">
        <v>1832</v>
      </c>
      <c r="AA363" s="46">
        <v>8</v>
      </c>
      <c r="AB363" s="19" t="s">
        <v>446</v>
      </c>
      <c r="AC363" s="19" t="s">
        <v>39</v>
      </c>
      <c r="AD363" s="19" t="s">
        <v>1785</v>
      </c>
      <c r="AE363" s="19" t="s">
        <v>1786</v>
      </c>
      <c r="AF363" s="19" t="s">
        <v>1592</v>
      </c>
      <c r="AG363" s="19" t="s">
        <v>1787</v>
      </c>
      <c r="AH363" s="19" t="s">
        <v>1594</v>
      </c>
      <c r="AI363" s="19" t="s">
        <v>1595</v>
      </c>
      <c r="AJ363" s="45">
        <v>0.05</v>
      </c>
      <c r="AK363" s="45">
        <v>8</v>
      </c>
      <c r="AL363" s="19" t="s">
        <v>1501</v>
      </c>
      <c r="AM363" s="46">
        <v>17270</v>
      </c>
      <c r="AN363" s="46">
        <v>8030</v>
      </c>
      <c r="AO363" s="46">
        <v>9240</v>
      </c>
      <c r="AP363" s="45">
        <v>14.4</v>
      </c>
      <c r="AQ363" s="45"/>
      <c r="AR363" s="45" t="str">
        <f>IFERROR(VLOOKUP(AB363,'Pedidos marco'!$A$1:$D$10000,4,0)," ")</f>
        <v xml:space="preserve"> </v>
      </c>
      <c r="AS363" s="45">
        <f t="shared" si="35"/>
        <v>4</v>
      </c>
      <c r="AT363" s="45" t="str">
        <f t="shared" si="36"/>
        <v>04</v>
      </c>
      <c r="AU363" s="47">
        <v>8</v>
      </c>
      <c r="AV363" s="19" t="str">
        <f t="shared" si="37"/>
        <v>04 April</v>
      </c>
      <c r="AW363" s="19">
        <f t="shared" si="38"/>
        <v>0.09</v>
      </c>
      <c r="AX363" s="19">
        <f t="shared" si="39"/>
        <v>1.8</v>
      </c>
      <c r="AY363" s="19" t="e">
        <f>VLOOKUP(AG363,Cías!$A$1:$E$10000,5,0)</f>
        <v>#N/A</v>
      </c>
      <c r="AZ363" s="19" t="str">
        <f t="shared" si="40"/>
        <v>1013894</v>
      </c>
      <c r="BA363" s="19" t="str">
        <f t="shared" si="41"/>
        <v>BARAHONA MARMOL ADRIAN EDMUNDO</v>
      </c>
      <c r="BB363" s="19" t="e">
        <f>VLOOKUP(AG363,Cías!$A$1:$E$10000,3,0)</f>
        <v>#N/A</v>
      </c>
      <c r="BC363" s="19"/>
      <c r="BD363" s="19"/>
      <c r="BE363" s="19"/>
      <c r="BF363" s="19"/>
      <c r="BG363" s="19"/>
      <c r="BH363" s="19"/>
      <c r="BI363" s="19"/>
      <c r="BJ363" s="19"/>
    </row>
    <row r="364" spans="1:62" ht="15" x14ac:dyDescent="0.2">
      <c r="A364" s="19" t="s">
        <v>5264</v>
      </c>
      <c r="B364" s="19" t="s">
        <v>1479</v>
      </c>
      <c r="C364" s="43">
        <v>44655</v>
      </c>
      <c r="D364" s="44">
        <v>0.47986111111111002</v>
      </c>
      <c r="E364" s="19" t="s">
        <v>5271</v>
      </c>
      <c r="F364" s="19" t="s">
        <v>5272</v>
      </c>
      <c r="G364" s="19" t="s">
        <v>5273</v>
      </c>
      <c r="H364" s="45">
        <v>3312</v>
      </c>
      <c r="I364" s="45">
        <v>3713.44</v>
      </c>
      <c r="J364" s="19" t="s">
        <v>1560</v>
      </c>
      <c r="K364" s="19" t="s">
        <v>5274</v>
      </c>
      <c r="L364" s="19" t="s">
        <v>5275</v>
      </c>
      <c r="M364" s="19" t="s">
        <v>5276</v>
      </c>
      <c r="N364" s="19" t="s">
        <v>5264</v>
      </c>
      <c r="O364" s="19" t="s">
        <v>367</v>
      </c>
      <c r="P364" s="19" t="s">
        <v>368</v>
      </c>
      <c r="Q364" s="46">
        <v>480</v>
      </c>
      <c r="R364" s="19" t="s">
        <v>1544</v>
      </c>
      <c r="S364" s="19" t="s">
        <v>1825</v>
      </c>
      <c r="T364" s="19" t="s">
        <v>1826</v>
      </c>
      <c r="U364" s="19" t="s">
        <v>4297</v>
      </c>
      <c r="V364" s="19" t="s">
        <v>4298</v>
      </c>
      <c r="W364" s="19" t="s">
        <v>1829</v>
      </c>
      <c r="X364" s="19" t="s">
        <v>4299</v>
      </c>
      <c r="Y364" s="19" t="s">
        <v>1831</v>
      </c>
      <c r="Z364" s="19" t="s">
        <v>1832</v>
      </c>
      <c r="AA364" s="46">
        <v>8</v>
      </c>
      <c r="AB364" s="19" t="s">
        <v>446</v>
      </c>
      <c r="AC364" s="19" t="s">
        <v>39</v>
      </c>
      <c r="AD364" s="19" t="s">
        <v>1785</v>
      </c>
      <c r="AE364" s="19" t="s">
        <v>1786</v>
      </c>
      <c r="AF364" s="19" t="s">
        <v>1592</v>
      </c>
      <c r="AG364" s="19" t="s">
        <v>1787</v>
      </c>
      <c r="AH364" s="19" t="s">
        <v>1594</v>
      </c>
      <c r="AI364" s="19" t="s">
        <v>1595</v>
      </c>
      <c r="AJ364" s="45">
        <v>0.05</v>
      </c>
      <c r="AK364" s="45">
        <v>24</v>
      </c>
      <c r="AL364" s="19" t="s">
        <v>1501</v>
      </c>
      <c r="AM364" s="46">
        <v>33330</v>
      </c>
      <c r="AN364" s="46">
        <v>24090</v>
      </c>
      <c r="AO364" s="46">
        <v>9240</v>
      </c>
      <c r="AP364" s="45">
        <v>43.2</v>
      </c>
      <c r="AQ364" s="45"/>
      <c r="AR364" s="45" t="str">
        <f>IFERROR(VLOOKUP(AB364,'Pedidos marco'!$A$1:$D$10000,4,0)," ")</f>
        <v xml:space="preserve"> </v>
      </c>
      <c r="AS364" s="45">
        <f t="shared" si="35"/>
        <v>4</v>
      </c>
      <c r="AT364" s="45" t="str">
        <f t="shared" si="36"/>
        <v>04</v>
      </c>
      <c r="AU364" s="47">
        <v>24</v>
      </c>
      <c r="AV364" s="19" t="str">
        <f t="shared" si="37"/>
        <v>04 April</v>
      </c>
      <c r="AW364" s="19">
        <f t="shared" si="38"/>
        <v>9.0000000000000011E-2</v>
      </c>
      <c r="AX364" s="19">
        <f t="shared" si="39"/>
        <v>1.8</v>
      </c>
      <c r="AY364" s="19" t="e">
        <f>VLOOKUP(AG364,Cías!$A$1:$E$10000,5,0)</f>
        <v>#N/A</v>
      </c>
      <c r="AZ364" s="19" t="str">
        <f t="shared" si="40"/>
        <v>1013894</v>
      </c>
      <c r="BA364" s="19" t="str">
        <f t="shared" si="41"/>
        <v>BARAHONA MARMOL ADRIAN EDMUNDO</v>
      </c>
      <c r="BB364" s="19" t="e">
        <f>VLOOKUP(AG364,Cías!$A$1:$E$10000,3,0)</f>
        <v>#N/A</v>
      </c>
      <c r="BC364" s="19"/>
      <c r="BD364" s="19"/>
      <c r="BE364" s="19"/>
      <c r="BF364" s="19"/>
      <c r="BG364" s="19"/>
      <c r="BH364" s="19"/>
      <c r="BI364" s="19"/>
      <c r="BJ364" s="19"/>
    </row>
    <row r="365" spans="1:62" ht="15" x14ac:dyDescent="0.2">
      <c r="A365" s="19" t="s">
        <v>5277</v>
      </c>
      <c r="B365" s="19" t="s">
        <v>1479</v>
      </c>
      <c r="C365" s="43">
        <v>44655</v>
      </c>
      <c r="D365" s="44">
        <v>0.48125000000000001</v>
      </c>
      <c r="E365" s="19" t="s">
        <v>5278</v>
      </c>
      <c r="F365" s="19" t="s">
        <v>5279</v>
      </c>
      <c r="G365" s="19" t="s">
        <v>5280</v>
      </c>
      <c r="H365" s="45">
        <v>2318.4</v>
      </c>
      <c r="I365" s="45">
        <v>2599.41</v>
      </c>
      <c r="J365" s="19" t="s">
        <v>1560</v>
      </c>
      <c r="K365" s="19" t="s">
        <v>5281</v>
      </c>
      <c r="L365" s="19" t="s">
        <v>5282</v>
      </c>
      <c r="M365" s="19" t="s">
        <v>5283</v>
      </c>
      <c r="N365" s="19" t="s">
        <v>5277</v>
      </c>
      <c r="O365" s="19" t="s">
        <v>1641</v>
      </c>
      <c r="P365" s="19" t="s">
        <v>1642</v>
      </c>
      <c r="Q365" s="46">
        <v>360</v>
      </c>
      <c r="R365" s="19" t="s">
        <v>1544</v>
      </c>
      <c r="S365" s="19" t="s">
        <v>5284</v>
      </c>
      <c r="T365" s="19" t="s">
        <v>5285</v>
      </c>
      <c r="U365" s="19" t="s">
        <v>5286</v>
      </c>
      <c r="V365" s="19" t="s">
        <v>5287</v>
      </c>
      <c r="W365" s="19" t="s">
        <v>1492</v>
      </c>
      <c r="X365" s="19" t="s">
        <v>5288</v>
      </c>
      <c r="Y365" s="19" t="s">
        <v>1494</v>
      </c>
      <c r="Z365" s="19" t="s">
        <v>1495</v>
      </c>
      <c r="AA365" s="46">
        <v>247</v>
      </c>
      <c r="AB365" s="19" t="s">
        <v>475</v>
      </c>
      <c r="AC365" s="19" t="s">
        <v>100</v>
      </c>
      <c r="AD365" s="19" t="s">
        <v>5289</v>
      </c>
      <c r="AE365" s="19" t="s">
        <v>5290</v>
      </c>
      <c r="AF365" s="19" t="s">
        <v>1554</v>
      </c>
      <c r="AG365" s="19" t="s">
        <v>5291</v>
      </c>
      <c r="AH365" s="19" t="s">
        <v>1499</v>
      </c>
      <c r="AI365" s="19" t="s">
        <v>1500</v>
      </c>
      <c r="AJ365" s="45">
        <v>0</v>
      </c>
      <c r="AK365" s="45">
        <v>0</v>
      </c>
      <c r="AL365" s="19" t="s">
        <v>1501</v>
      </c>
      <c r="AM365" s="46">
        <v>26940</v>
      </c>
      <c r="AN365" s="46">
        <v>18020</v>
      </c>
      <c r="AO365" s="46">
        <v>8920</v>
      </c>
      <c r="AP365" s="45">
        <v>302.39999999999998</v>
      </c>
      <c r="AQ365" s="45"/>
      <c r="AR365" s="45" t="str">
        <f>IFERROR(VLOOKUP(AB365,'Pedidos marco'!$A$1:$D$10000,4,0)," ")</f>
        <v xml:space="preserve"> </v>
      </c>
      <c r="AS365" s="45">
        <f t="shared" si="35"/>
        <v>4</v>
      </c>
      <c r="AT365" s="45" t="str">
        <f t="shared" si="36"/>
        <v>04</v>
      </c>
      <c r="AU365" s="47">
        <v>18</v>
      </c>
      <c r="AV365" s="19" t="str">
        <f t="shared" si="37"/>
        <v>04 April</v>
      </c>
      <c r="AW365" s="19">
        <f t="shared" si="38"/>
        <v>0.84</v>
      </c>
      <c r="AX365" s="19">
        <f t="shared" si="39"/>
        <v>16.799999999999997</v>
      </c>
      <c r="AY365" s="19" t="e">
        <f>VLOOKUP(AG365,Cías!$A$1:$E$10000,5,0)</f>
        <v>#N/A</v>
      </c>
      <c r="AZ365" s="19" t="str">
        <f t="shared" si="40"/>
        <v>1013573</v>
      </c>
      <c r="BA365" s="19" t="str">
        <f t="shared" si="41"/>
        <v>CUASPA PEREZ SEGUNDO MANUEL</v>
      </c>
      <c r="BB365" s="19" t="e">
        <f>VLOOKUP(AG365,Cías!$A$1:$E$10000,3,0)</f>
        <v>#N/A</v>
      </c>
      <c r="BC365" s="19"/>
      <c r="BD365" s="19"/>
      <c r="BE365" s="19"/>
      <c r="BF365" s="19"/>
      <c r="BG365" s="19"/>
      <c r="BH365" s="19"/>
      <c r="BI365" s="19"/>
      <c r="BJ365" s="19"/>
    </row>
    <row r="366" spans="1:62" ht="15" x14ac:dyDescent="0.2">
      <c r="A366" s="19" t="s">
        <v>5292</v>
      </c>
      <c r="B366" s="19" t="s">
        <v>1479</v>
      </c>
      <c r="C366" s="43">
        <v>44655</v>
      </c>
      <c r="D366" s="44">
        <v>0.48333333333333001</v>
      </c>
      <c r="E366" s="19" t="s">
        <v>5293</v>
      </c>
      <c r="F366" s="19" t="s">
        <v>5294</v>
      </c>
      <c r="G366" s="19" t="s">
        <v>5295</v>
      </c>
      <c r="H366" s="45">
        <v>4237.2</v>
      </c>
      <c r="I366" s="45">
        <v>4750.7700000000004</v>
      </c>
      <c r="J366" s="19" t="s">
        <v>1560</v>
      </c>
      <c r="K366" s="19" t="s">
        <v>5296</v>
      </c>
      <c r="L366" s="19" t="s">
        <v>5297</v>
      </c>
      <c r="M366" s="19" t="s">
        <v>5298</v>
      </c>
      <c r="N366" s="19" t="s">
        <v>5292</v>
      </c>
      <c r="O366" s="19" t="s">
        <v>1641</v>
      </c>
      <c r="P366" s="19" t="s">
        <v>1642</v>
      </c>
      <c r="Q366" s="46">
        <v>660</v>
      </c>
      <c r="R366" s="19" t="s">
        <v>1544</v>
      </c>
      <c r="S366" s="19" t="s">
        <v>5299</v>
      </c>
      <c r="T366" s="19" t="s">
        <v>5300</v>
      </c>
      <c r="U366" s="19" t="s">
        <v>5301</v>
      </c>
      <c r="V366" s="19" t="s">
        <v>5302</v>
      </c>
      <c r="W366" s="19" t="s">
        <v>5303</v>
      </c>
      <c r="X366" s="19" t="s">
        <v>5304</v>
      </c>
      <c r="Y366" s="19" t="s">
        <v>5305</v>
      </c>
      <c r="Z366" s="19" t="s">
        <v>5306</v>
      </c>
      <c r="AA366" s="46">
        <v>418</v>
      </c>
      <c r="AB366" s="19" t="s">
        <v>475</v>
      </c>
      <c r="AC366" s="19" t="s">
        <v>100</v>
      </c>
      <c r="AD366" s="19" t="s">
        <v>5307</v>
      </c>
      <c r="AE366" s="19" t="s">
        <v>5308</v>
      </c>
      <c r="AF366" s="19" t="s">
        <v>1592</v>
      </c>
      <c r="AG366" s="19" t="s">
        <v>5309</v>
      </c>
      <c r="AH366" s="19" t="s">
        <v>1499</v>
      </c>
      <c r="AI366" s="19" t="s">
        <v>1500</v>
      </c>
      <c r="AJ366" s="45">
        <v>0</v>
      </c>
      <c r="AK366" s="45">
        <v>0</v>
      </c>
      <c r="AL366" s="19" t="s">
        <v>1501</v>
      </c>
      <c r="AM366" s="46">
        <v>50870</v>
      </c>
      <c r="AN366" s="46">
        <v>33040</v>
      </c>
      <c r="AO366" s="46">
        <v>17830</v>
      </c>
      <c r="AP366" s="45">
        <v>666.6</v>
      </c>
      <c r="AQ366" s="45"/>
      <c r="AR366" s="45" t="str">
        <f>IFERROR(VLOOKUP(AB366,'Pedidos marco'!$A$1:$D$10000,4,0)," ")</f>
        <v xml:space="preserve"> </v>
      </c>
      <c r="AS366" s="45">
        <f t="shared" si="35"/>
        <v>4</v>
      </c>
      <c r="AT366" s="45" t="str">
        <f t="shared" si="36"/>
        <v>04</v>
      </c>
      <c r="AU366" s="47">
        <v>33</v>
      </c>
      <c r="AV366" s="19" t="str">
        <f t="shared" si="37"/>
        <v>04 April</v>
      </c>
      <c r="AW366" s="19">
        <f t="shared" si="38"/>
        <v>1.01</v>
      </c>
      <c r="AX366" s="19">
        <f t="shared" si="39"/>
        <v>20.2</v>
      </c>
      <c r="AY366" s="19" t="e">
        <f>VLOOKUP(AG366,Cías!$A$1:$E$10000,5,0)</f>
        <v>#N/A</v>
      </c>
      <c r="AZ366" s="19" t="str">
        <f t="shared" si="40"/>
        <v>1013573</v>
      </c>
      <c r="BA366" s="19" t="str">
        <f t="shared" si="41"/>
        <v>CUASPA PEREZ SEGUNDO MANUEL</v>
      </c>
      <c r="BB366" s="19" t="e">
        <f>VLOOKUP(AG366,Cías!$A$1:$E$10000,3,0)</f>
        <v>#N/A</v>
      </c>
      <c r="BC366" s="19"/>
      <c r="BD366" s="19"/>
      <c r="BE366" s="19"/>
      <c r="BF366" s="19"/>
      <c r="BG366" s="19"/>
      <c r="BH366" s="19"/>
      <c r="BI366" s="19"/>
      <c r="BJ366" s="19"/>
    </row>
    <row r="367" spans="1:62" ht="15" x14ac:dyDescent="0.2">
      <c r="A367" s="19" t="s">
        <v>5310</v>
      </c>
      <c r="B367" s="19" t="s">
        <v>1479</v>
      </c>
      <c r="C367" s="43">
        <v>44655</v>
      </c>
      <c r="D367" s="44">
        <v>0.48888888888888998</v>
      </c>
      <c r="E367" s="19" t="s">
        <v>5311</v>
      </c>
      <c r="F367" s="19" t="s">
        <v>5312</v>
      </c>
      <c r="G367" s="19" t="s">
        <v>5313</v>
      </c>
      <c r="H367" s="45">
        <v>848.4</v>
      </c>
      <c r="I367" s="45">
        <v>951.23</v>
      </c>
      <c r="J367" s="19" t="s">
        <v>1560</v>
      </c>
      <c r="K367" s="19" t="s">
        <v>5314</v>
      </c>
      <c r="L367" s="19" t="s">
        <v>5315</v>
      </c>
      <c r="M367" s="19" t="s">
        <v>5316</v>
      </c>
      <c r="N367" s="19" t="s">
        <v>5310</v>
      </c>
      <c r="O367" s="19" t="s">
        <v>1603</v>
      </c>
      <c r="P367" s="19" t="s">
        <v>1604</v>
      </c>
      <c r="Q367" s="46">
        <v>120</v>
      </c>
      <c r="R367" s="19" t="s">
        <v>1544</v>
      </c>
      <c r="S367" s="19" t="s">
        <v>5317</v>
      </c>
      <c r="T367" s="19" t="s">
        <v>5318</v>
      </c>
      <c r="U367" s="19" t="s">
        <v>5319</v>
      </c>
      <c r="V367" s="19" t="s">
        <v>5320</v>
      </c>
      <c r="W367" s="19" t="s">
        <v>2144</v>
      </c>
      <c r="X367" s="19" t="s">
        <v>5321</v>
      </c>
      <c r="Y367" s="19" t="s">
        <v>2146</v>
      </c>
      <c r="Z367" s="19" t="s">
        <v>2147</v>
      </c>
      <c r="AA367" s="46">
        <v>388</v>
      </c>
      <c r="AB367" s="19" t="s">
        <v>479</v>
      </c>
      <c r="AC367" s="19" t="s">
        <v>108</v>
      </c>
      <c r="AD367" s="19" t="s">
        <v>5322</v>
      </c>
      <c r="AE367" s="19" t="s">
        <v>1481</v>
      </c>
      <c r="AF367" s="19" t="s">
        <v>1554</v>
      </c>
      <c r="AG367" s="19" t="s">
        <v>5323</v>
      </c>
      <c r="AH367" s="19" t="s">
        <v>1499</v>
      </c>
      <c r="AI367" s="19" t="s">
        <v>1500</v>
      </c>
      <c r="AJ367" s="45">
        <v>0</v>
      </c>
      <c r="AK367" s="45">
        <v>0</v>
      </c>
      <c r="AL367" s="19" t="s">
        <v>1501</v>
      </c>
      <c r="AM367" s="46">
        <v>10540</v>
      </c>
      <c r="AN367" s="46">
        <v>6000</v>
      </c>
      <c r="AO367" s="46">
        <v>4540</v>
      </c>
      <c r="AP367" s="45">
        <v>127.2</v>
      </c>
      <c r="AQ367" s="45"/>
      <c r="AR367" s="45" t="str">
        <f>IFERROR(VLOOKUP(AB367,'Pedidos marco'!$A$1:$D$10000,4,0)," ")</f>
        <v xml:space="preserve"> </v>
      </c>
      <c r="AS367" s="45">
        <f t="shared" si="35"/>
        <v>4</v>
      </c>
      <c r="AT367" s="45" t="str">
        <f t="shared" si="36"/>
        <v>04</v>
      </c>
      <c r="AU367" s="47">
        <v>6</v>
      </c>
      <c r="AV367" s="19" t="str">
        <f t="shared" si="37"/>
        <v>04 April</v>
      </c>
      <c r="AW367" s="19">
        <f t="shared" si="38"/>
        <v>1.06</v>
      </c>
      <c r="AX367" s="19">
        <f t="shared" si="39"/>
        <v>21.2</v>
      </c>
      <c r="AY367" s="19" t="e">
        <f>VLOOKUP(AG367,Cías!$A$1:$E$10000,5,0)</f>
        <v>#N/A</v>
      </c>
      <c r="AZ367" s="19" t="str">
        <f t="shared" si="40"/>
        <v>1022019</v>
      </c>
      <c r="BA367" s="19" t="str">
        <f t="shared" si="41"/>
        <v>ENRIQUEZ LARA ORLANDO DANILO</v>
      </c>
      <c r="BB367" s="19" t="e">
        <f>VLOOKUP(AG367,Cías!$A$1:$E$10000,3,0)</f>
        <v>#N/A</v>
      </c>
      <c r="BC367" s="19"/>
      <c r="BD367" s="19"/>
      <c r="BE367" s="19"/>
      <c r="BF367" s="19"/>
      <c r="BG367" s="19"/>
      <c r="BH367" s="19"/>
      <c r="BI367" s="19"/>
      <c r="BJ367" s="19"/>
    </row>
    <row r="368" spans="1:62" ht="15" x14ac:dyDescent="0.2">
      <c r="A368" s="19" t="s">
        <v>5310</v>
      </c>
      <c r="B368" s="19" t="s">
        <v>1479</v>
      </c>
      <c r="C368" s="43">
        <v>44655</v>
      </c>
      <c r="D368" s="44">
        <v>0.48888888888888998</v>
      </c>
      <c r="E368" s="19" t="s">
        <v>5324</v>
      </c>
      <c r="F368" s="19" t="s">
        <v>5325</v>
      </c>
      <c r="G368" s="19" t="s">
        <v>5326</v>
      </c>
      <c r="H368" s="45">
        <v>1696.8</v>
      </c>
      <c r="I368" s="45">
        <v>1902.47</v>
      </c>
      <c r="J368" s="19" t="s">
        <v>1560</v>
      </c>
      <c r="K368" s="19" t="s">
        <v>5327</v>
      </c>
      <c r="L368" s="19" t="s">
        <v>5328</v>
      </c>
      <c r="M368" s="19" t="s">
        <v>5329</v>
      </c>
      <c r="N368" s="19" t="s">
        <v>5310</v>
      </c>
      <c r="O368" s="19" t="s">
        <v>1603</v>
      </c>
      <c r="P368" s="19" t="s">
        <v>1604</v>
      </c>
      <c r="Q368" s="46">
        <v>240</v>
      </c>
      <c r="R368" s="19" t="s">
        <v>1544</v>
      </c>
      <c r="S368" s="19" t="s">
        <v>5317</v>
      </c>
      <c r="T368" s="19" t="s">
        <v>5318</v>
      </c>
      <c r="U368" s="19" t="s">
        <v>5330</v>
      </c>
      <c r="V368" s="19" t="s">
        <v>5331</v>
      </c>
      <c r="W368" s="19" t="s">
        <v>2144</v>
      </c>
      <c r="X368" s="19" t="s">
        <v>5332</v>
      </c>
      <c r="Y368" s="19" t="s">
        <v>2146</v>
      </c>
      <c r="Z368" s="19" t="s">
        <v>2147</v>
      </c>
      <c r="AA368" s="46">
        <v>388</v>
      </c>
      <c r="AB368" s="19" t="s">
        <v>479</v>
      </c>
      <c r="AC368" s="19" t="s">
        <v>108</v>
      </c>
      <c r="AD368" s="19" t="s">
        <v>5322</v>
      </c>
      <c r="AE368" s="19" t="s">
        <v>1481</v>
      </c>
      <c r="AF368" s="19" t="s">
        <v>1554</v>
      </c>
      <c r="AG368" s="19" t="s">
        <v>5323</v>
      </c>
      <c r="AH368" s="19" t="s">
        <v>1499</v>
      </c>
      <c r="AI368" s="19" t="s">
        <v>1500</v>
      </c>
      <c r="AJ368" s="45">
        <v>0</v>
      </c>
      <c r="AK368" s="45">
        <v>0</v>
      </c>
      <c r="AL368" s="19" t="s">
        <v>1501</v>
      </c>
      <c r="AM368" s="46">
        <v>16540</v>
      </c>
      <c r="AN368" s="46">
        <v>12000</v>
      </c>
      <c r="AO368" s="46">
        <v>4540</v>
      </c>
      <c r="AP368" s="45">
        <v>254.4</v>
      </c>
      <c r="AQ368" s="45"/>
      <c r="AR368" s="45" t="str">
        <f>IFERROR(VLOOKUP(AB368,'Pedidos marco'!$A$1:$D$10000,4,0)," ")</f>
        <v xml:space="preserve"> </v>
      </c>
      <c r="AS368" s="45">
        <f t="shared" si="35"/>
        <v>4</v>
      </c>
      <c r="AT368" s="45" t="str">
        <f t="shared" si="36"/>
        <v>04</v>
      </c>
      <c r="AU368" s="47">
        <v>12</v>
      </c>
      <c r="AV368" s="19" t="str">
        <f t="shared" si="37"/>
        <v>04 April</v>
      </c>
      <c r="AW368" s="19">
        <f t="shared" si="38"/>
        <v>1.06</v>
      </c>
      <c r="AX368" s="19">
        <f t="shared" si="39"/>
        <v>21.2</v>
      </c>
      <c r="AY368" s="19" t="e">
        <f>VLOOKUP(AG368,Cías!$A$1:$E$10000,5,0)</f>
        <v>#N/A</v>
      </c>
      <c r="AZ368" s="19" t="str">
        <f t="shared" si="40"/>
        <v>1022019</v>
      </c>
      <c r="BA368" s="19" t="str">
        <f t="shared" si="41"/>
        <v>ENRIQUEZ LARA ORLANDO DANILO</v>
      </c>
      <c r="BB368" s="19" t="e">
        <f>VLOOKUP(AG368,Cías!$A$1:$E$10000,3,0)</f>
        <v>#N/A</v>
      </c>
      <c r="BC368" s="19"/>
      <c r="BD368" s="19"/>
      <c r="BE368" s="19"/>
      <c r="BF368" s="19"/>
      <c r="BG368" s="19"/>
      <c r="BH368" s="19"/>
      <c r="BI368" s="19"/>
      <c r="BJ368" s="19"/>
    </row>
    <row r="369" spans="1:62" ht="15" x14ac:dyDescent="0.2">
      <c r="A369" s="19" t="s">
        <v>5333</v>
      </c>
      <c r="B369" s="19" t="s">
        <v>1479</v>
      </c>
      <c r="C369" s="43">
        <v>44655</v>
      </c>
      <c r="D369" s="44">
        <v>0.49513888888889002</v>
      </c>
      <c r="E369" s="19" t="s">
        <v>5334</v>
      </c>
      <c r="F369" s="19" t="s">
        <v>5335</v>
      </c>
      <c r="G369" s="19" t="s">
        <v>5336</v>
      </c>
      <c r="H369" s="45">
        <v>519.20000000000005</v>
      </c>
      <c r="I369" s="45">
        <v>582.13</v>
      </c>
      <c r="J369" s="19" t="s">
        <v>1560</v>
      </c>
      <c r="K369" s="19" t="s">
        <v>5337</v>
      </c>
      <c r="L369" s="19" t="s">
        <v>5338</v>
      </c>
      <c r="M369" s="19" t="s">
        <v>5339</v>
      </c>
      <c r="N369" s="19" t="s">
        <v>5333</v>
      </c>
      <c r="O369" s="19" t="s">
        <v>1641</v>
      </c>
      <c r="P369" s="19" t="s">
        <v>1642</v>
      </c>
      <c r="Q369" s="46">
        <v>80</v>
      </c>
      <c r="R369" s="19" t="s">
        <v>1544</v>
      </c>
      <c r="S369" s="19" t="s">
        <v>5340</v>
      </c>
      <c r="T369" s="19" t="s">
        <v>279</v>
      </c>
      <c r="U369" s="19" t="s">
        <v>5341</v>
      </c>
      <c r="V369" s="19" t="s">
        <v>5342</v>
      </c>
      <c r="W369" s="19" t="s">
        <v>4073</v>
      </c>
      <c r="X369" s="19" t="s">
        <v>5343</v>
      </c>
      <c r="Y369" s="19" t="s">
        <v>4075</v>
      </c>
      <c r="Z369" s="19" t="s">
        <v>4076</v>
      </c>
      <c r="AA369" s="46">
        <v>468</v>
      </c>
      <c r="AB369" s="19" t="s">
        <v>563</v>
      </c>
      <c r="AC369" s="19" t="s">
        <v>279</v>
      </c>
      <c r="AD369" s="19" t="s">
        <v>5344</v>
      </c>
      <c r="AE369" s="19" t="s">
        <v>1481</v>
      </c>
      <c r="AF369" s="19" t="s">
        <v>1592</v>
      </c>
      <c r="AG369" s="19" t="s">
        <v>5345</v>
      </c>
      <c r="AH369" s="19" t="s">
        <v>1499</v>
      </c>
      <c r="AI369" s="19" t="s">
        <v>1500</v>
      </c>
      <c r="AJ369" s="45">
        <v>0</v>
      </c>
      <c r="AK369" s="45">
        <v>0</v>
      </c>
      <c r="AL369" s="19" t="s">
        <v>1501</v>
      </c>
      <c r="AM369" s="46">
        <v>13678.333000000001</v>
      </c>
      <c r="AN369" s="46">
        <v>4013.3330000000001</v>
      </c>
      <c r="AO369" s="46">
        <v>9665</v>
      </c>
      <c r="AP369" s="45">
        <v>97.6</v>
      </c>
      <c r="AQ369" s="45"/>
      <c r="AR369" s="45" t="str">
        <f>IFERROR(VLOOKUP(AB369,'Pedidos marco'!$A$1:$D$10000,4,0)," ")</f>
        <v xml:space="preserve"> </v>
      </c>
      <c r="AS369" s="45">
        <f t="shared" si="35"/>
        <v>4</v>
      </c>
      <c r="AT369" s="45" t="str">
        <f t="shared" si="36"/>
        <v>04</v>
      </c>
      <c r="AU369" s="47">
        <v>4</v>
      </c>
      <c r="AV369" s="19" t="str">
        <f t="shared" si="37"/>
        <v>04 April</v>
      </c>
      <c r="AW369" s="19">
        <f t="shared" si="38"/>
        <v>1.22</v>
      </c>
      <c r="AX369" s="19">
        <f t="shared" si="39"/>
        <v>24.4</v>
      </c>
      <c r="AY369" s="19" t="e">
        <f>VLOOKUP(AG369,Cías!$A$1:$E$10000,5,0)</f>
        <v>#N/A</v>
      </c>
      <c r="AZ369" s="19" t="str">
        <f t="shared" si="40"/>
        <v>1014439</v>
      </c>
      <c r="BA369" s="19" t="str">
        <f t="shared" si="41"/>
        <v>SANCHEZ COVEÑA EDISON DAVID</v>
      </c>
      <c r="BB369" s="19" t="e">
        <f>VLOOKUP(AG369,Cías!$A$1:$E$10000,3,0)</f>
        <v>#N/A</v>
      </c>
      <c r="BC369" s="19"/>
      <c r="BD369" s="19"/>
      <c r="BE369" s="19"/>
      <c r="BF369" s="19"/>
      <c r="BG369" s="19"/>
      <c r="BH369" s="19"/>
      <c r="BI369" s="19"/>
      <c r="BJ369" s="19"/>
    </row>
    <row r="370" spans="1:62" ht="15" x14ac:dyDescent="0.2">
      <c r="A370" s="19" t="s">
        <v>5333</v>
      </c>
      <c r="B370" s="19" t="s">
        <v>1479</v>
      </c>
      <c r="C370" s="43">
        <v>44655</v>
      </c>
      <c r="D370" s="44">
        <v>0.49513888888889002</v>
      </c>
      <c r="E370" s="19" t="s">
        <v>5346</v>
      </c>
      <c r="F370" s="19" t="s">
        <v>5347</v>
      </c>
      <c r="G370" s="19" t="s">
        <v>5348</v>
      </c>
      <c r="H370" s="45">
        <v>3915</v>
      </c>
      <c r="I370" s="45">
        <v>4389.5200000000004</v>
      </c>
      <c r="J370" s="19" t="s">
        <v>1560</v>
      </c>
      <c r="K370" s="19" t="s">
        <v>5337</v>
      </c>
      <c r="L370" s="19" t="s">
        <v>5349</v>
      </c>
      <c r="M370" s="19" t="s">
        <v>5350</v>
      </c>
      <c r="N370" s="19" t="s">
        <v>5333</v>
      </c>
      <c r="O370" s="19" t="s">
        <v>1603</v>
      </c>
      <c r="P370" s="19" t="s">
        <v>1604</v>
      </c>
      <c r="Q370" s="46">
        <v>580</v>
      </c>
      <c r="R370" s="19" t="s">
        <v>1544</v>
      </c>
      <c r="S370" s="19" t="s">
        <v>5340</v>
      </c>
      <c r="T370" s="19" t="s">
        <v>279</v>
      </c>
      <c r="U370" s="19" t="s">
        <v>5341</v>
      </c>
      <c r="V370" s="19" t="s">
        <v>5342</v>
      </c>
      <c r="W370" s="19" t="s">
        <v>4073</v>
      </c>
      <c r="X370" s="19" t="s">
        <v>5343</v>
      </c>
      <c r="Y370" s="19" t="s">
        <v>4075</v>
      </c>
      <c r="Z370" s="19" t="s">
        <v>4076</v>
      </c>
      <c r="AA370" s="46">
        <v>468</v>
      </c>
      <c r="AB370" s="19" t="s">
        <v>563</v>
      </c>
      <c r="AC370" s="19" t="s">
        <v>279</v>
      </c>
      <c r="AD370" s="19" t="s">
        <v>5344</v>
      </c>
      <c r="AE370" s="19" t="s">
        <v>1481</v>
      </c>
      <c r="AF370" s="19" t="s">
        <v>1592</v>
      </c>
      <c r="AG370" s="19" t="s">
        <v>5345</v>
      </c>
      <c r="AH370" s="19" t="s">
        <v>1499</v>
      </c>
      <c r="AI370" s="19" t="s">
        <v>1500</v>
      </c>
      <c r="AJ370" s="45">
        <v>0</v>
      </c>
      <c r="AK370" s="45">
        <v>0</v>
      </c>
      <c r="AL370" s="19" t="s">
        <v>1501</v>
      </c>
      <c r="AM370" s="46">
        <v>38761.667000000001</v>
      </c>
      <c r="AN370" s="46">
        <v>29096.667000000001</v>
      </c>
      <c r="AO370" s="46">
        <v>9665</v>
      </c>
      <c r="AP370" s="45">
        <v>707.6</v>
      </c>
      <c r="AQ370" s="45"/>
      <c r="AR370" s="45" t="str">
        <f>IFERROR(VLOOKUP(AB370,'Pedidos marco'!$A$1:$D$10000,4,0)," ")</f>
        <v xml:space="preserve"> </v>
      </c>
      <c r="AS370" s="45">
        <f t="shared" si="35"/>
        <v>4</v>
      </c>
      <c r="AT370" s="45" t="str">
        <f t="shared" si="36"/>
        <v>04</v>
      </c>
      <c r="AU370" s="47">
        <v>29</v>
      </c>
      <c r="AV370" s="19" t="str">
        <f t="shared" si="37"/>
        <v>04 April</v>
      </c>
      <c r="AW370" s="19">
        <f t="shared" si="38"/>
        <v>1.22</v>
      </c>
      <c r="AX370" s="19">
        <f t="shared" si="39"/>
        <v>24.400000000000002</v>
      </c>
      <c r="AY370" s="19" t="e">
        <f>VLOOKUP(AG370,Cías!$A$1:$E$10000,5,0)</f>
        <v>#N/A</v>
      </c>
      <c r="AZ370" s="19" t="str">
        <f t="shared" si="40"/>
        <v>1014439</v>
      </c>
      <c r="BA370" s="19" t="str">
        <f t="shared" si="41"/>
        <v>SANCHEZ COVEÑA EDISON DAVID</v>
      </c>
      <c r="BB370" s="19" t="e">
        <f>VLOOKUP(AG370,Cías!$A$1:$E$10000,3,0)</f>
        <v>#N/A</v>
      </c>
      <c r="BC370" s="19"/>
      <c r="BD370" s="19"/>
      <c r="BE370" s="19"/>
      <c r="BF370" s="19"/>
      <c r="BG370" s="19"/>
      <c r="BH370" s="19"/>
      <c r="BI370" s="19"/>
      <c r="BJ370" s="19"/>
    </row>
    <row r="371" spans="1:62" ht="15" x14ac:dyDescent="0.2">
      <c r="A371" s="19" t="s">
        <v>5351</v>
      </c>
      <c r="B371" s="19" t="s">
        <v>1479</v>
      </c>
      <c r="C371" s="43">
        <v>44655</v>
      </c>
      <c r="D371" s="44">
        <v>0.49583333333333002</v>
      </c>
      <c r="E371" s="19" t="s">
        <v>5352</v>
      </c>
      <c r="F371" s="19" t="s">
        <v>1481</v>
      </c>
      <c r="G371" s="19" t="s">
        <v>1481</v>
      </c>
      <c r="H371" s="45">
        <v>0</v>
      </c>
      <c r="I371" s="45">
        <v>0</v>
      </c>
      <c r="J371" s="19" t="s">
        <v>1482</v>
      </c>
      <c r="K371" s="19" t="s">
        <v>5353</v>
      </c>
      <c r="L371" s="19" t="s">
        <v>5354</v>
      </c>
      <c r="M371" s="19" t="s">
        <v>5355</v>
      </c>
      <c r="N371" s="19" t="s">
        <v>5351</v>
      </c>
      <c r="O371" s="19" t="s">
        <v>369</v>
      </c>
      <c r="P371" s="19" t="s">
        <v>370</v>
      </c>
      <c r="Q371" s="46">
        <v>360</v>
      </c>
      <c r="R371" s="19" t="s">
        <v>1544</v>
      </c>
      <c r="S371" s="19" t="s">
        <v>1545</v>
      </c>
      <c r="T371" s="19" t="s">
        <v>74</v>
      </c>
      <c r="U371" s="19" t="s">
        <v>1546</v>
      </c>
      <c r="V371" s="19" t="s">
        <v>1547</v>
      </c>
      <c r="W371" s="19" t="s">
        <v>1548</v>
      </c>
      <c r="X371" s="19" t="s">
        <v>1549</v>
      </c>
      <c r="Y371" s="19" t="s">
        <v>1550</v>
      </c>
      <c r="Z371" s="19" t="s">
        <v>1551</v>
      </c>
      <c r="AA371" s="46">
        <v>178</v>
      </c>
      <c r="AB371" s="19" t="s">
        <v>565</v>
      </c>
      <c r="AC371" s="19" t="s">
        <v>283</v>
      </c>
      <c r="AD371" s="19" t="s">
        <v>5356</v>
      </c>
      <c r="AE371" s="19" t="s">
        <v>5357</v>
      </c>
      <c r="AF371" s="19" t="s">
        <v>1554</v>
      </c>
      <c r="AG371" s="19" t="s">
        <v>5358</v>
      </c>
      <c r="AH371" s="19" t="s">
        <v>1499</v>
      </c>
      <c r="AI371" s="19" t="s">
        <v>1500</v>
      </c>
      <c r="AJ371" s="45">
        <v>0</v>
      </c>
      <c r="AK371" s="45">
        <v>0</v>
      </c>
      <c r="AL371" s="19" t="s">
        <v>1501</v>
      </c>
      <c r="AM371" s="46">
        <v>27100</v>
      </c>
      <c r="AN371" s="46">
        <v>18050</v>
      </c>
      <c r="AO371" s="46">
        <v>9050</v>
      </c>
      <c r="AP371" s="45">
        <v>248.4</v>
      </c>
      <c r="AQ371" s="45"/>
      <c r="AR371" s="45" t="str">
        <f>IFERROR(VLOOKUP(AB371,'Pedidos marco'!$A$1:$D$10000,4,0)," ")</f>
        <v xml:space="preserve"> </v>
      </c>
      <c r="AS371" s="45">
        <f t="shared" si="35"/>
        <v>4</v>
      </c>
      <c r="AT371" s="45" t="str">
        <f t="shared" si="36"/>
        <v>04</v>
      </c>
      <c r="AU371" s="47">
        <v>18</v>
      </c>
      <c r="AV371" s="19" t="str">
        <f t="shared" si="37"/>
        <v>04 April</v>
      </c>
      <c r="AW371" s="19">
        <f t="shared" si="38"/>
        <v>0.69000000000000006</v>
      </c>
      <c r="AX371" s="19">
        <f t="shared" si="39"/>
        <v>13.8</v>
      </c>
      <c r="AY371" s="19" t="e">
        <f>VLOOKUP(AG371,Cías!$A$1:$E$10000,5,0)</f>
        <v>#N/A</v>
      </c>
      <c r="AZ371" s="19" t="str">
        <f t="shared" si="40"/>
        <v>1013584</v>
      </c>
      <c r="BA371" s="19" t="str">
        <f t="shared" si="41"/>
        <v>SANCHEZ TORRES MARCOS OSWALDO</v>
      </c>
      <c r="BB371" s="19" t="e">
        <f>VLOOKUP(AG371,Cías!$A$1:$E$10000,3,0)</f>
        <v>#N/A</v>
      </c>
      <c r="BC371" s="19"/>
      <c r="BD371" s="19"/>
      <c r="BE371" s="19"/>
      <c r="BF371" s="19"/>
      <c r="BG371" s="19"/>
      <c r="BH371" s="19"/>
      <c r="BI371" s="19"/>
      <c r="BJ371" s="19"/>
    </row>
    <row r="372" spans="1:62" ht="15" x14ac:dyDescent="0.2">
      <c r="A372" s="19" t="s">
        <v>5359</v>
      </c>
      <c r="B372" s="19" t="s">
        <v>1479</v>
      </c>
      <c r="C372" s="43">
        <v>44655</v>
      </c>
      <c r="D372" s="44">
        <v>0.49722222222222001</v>
      </c>
      <c r="E372" s="19" t="s">
        <v>5360</v>
      </c>
      <c r="F372" s="19" t="s">
        <v>5361</v>
      </c>
      <c r="G372" s="19" t="s">
        <v>5362</v>
      </c>
      <c r="H372" s="45">
        <v>2301.35</v>
      </c>
      <c r="I372" s="45">
        <v>2580.29</v>
      </c>
      <c r="J372" s="19" t="s">
        <v>1560</v>
      </c>
      <c r="K372" s="19" t="s">
        <v>5363</v>
      </c>
      <c r="L372" s="19" t="s">
        <v>5364</v>
      </c>
      <c r="M372" s="19" t="s">
        <v>5365</v>
      </c>
      <c r="N372" s="19" t="s">
        <v>5359</v>
      </c>
      <c r="O372" s="19" t="s">
        <v>371</v>
      </c>
      <c r="P372" s="19" t="s">
        <v>372</v>
      </c>
      <c r="Q372" s="46">
        <v>360</v>
      </c>
      <c r="R372" s="19" t="s">
        <v>1544</v>
      </c>
      <c r="S372" s="19" t="s">
        <v>1754</v>
      </c>
      <c r="T372" s="19" t="s">
        <v>104</v>
      </c>
      <c r="U372" s="19" t="s">
        <v>3530</v>
      </c>
      <c r="V372" s="19" t="s">
        <v>3531</v>
      </c>
      <c r="W372" s="19" t="s">
        <v>1548</v>
      </c>
      <c r="X372" s="19" t="s">
        <v>3532</v>
      </c>
      <c r="Y372" s="19" t="s">
        <v>1684</v>
      </c>
      <c r="Z372" s="19" t="s">
        <v>1685</v>
      </c>
      <c r="AA372" s="46">
        <v>198</v>
      </c>
      <c r="AB372" s="19" t="s">
        <v>584</v>
      </c>
      <c r="AC372" s="19" t="s">
        <v>325</v>
      </c>
      <c r="AD372" s="19" t="s">
        <v>4281</v>
      </c>
      <c r="AE372" s="19" t="s">
        <v>4282</v>
      </c>
      <c r="AF372" s="19" t="s">
        <v>1554</v>
      </c>
      <c r="AG372" s="19" t="s">
        <v>4283</v>
      </c>
      <c r="AH372" s="19" t="s">
        <v>1499</v>
      </c>
      <c r="AI372" s="19" t="s">
        <v>1500</v>
      </c>
      <c r="AJ372" s="45">
        <v>0</v>
      </c>
      <c r="AK372" s="45">
        <v>0</v>
      </c>
      <c r="AL372" s="19" t="s">
        <v>1501</v>
      </c>
      <c r="AM372" s="46">
        <v>27100</v>
      </c>
      <c r="AN372" s="46">
        <v>18070</v>
      </c>
      <c r="AO372" s="46">
        <v>9030</v>
      </c>
      <c r="AP372" s="45">
        <v>266.39999999999998</v>
      </c>
      <c r="AQ372" s="45"/>
      <c r="AR372" s="45" t="str">
        <f>IFERROR(VLOOKUP(AB372,'Pedidos marco'!$A$1:$D$10000,4,0)," ")</f>
        <v xml:space="preserve"> </v>
      </c>
      <c r="AS372" s="45">
        <f t="shared" si="35"/>
        <v>4</v>
      </c>
      <c r="AT372" s="45" t="str">
        <f t="shared" si="36"/>
        <v>04</v>
      </c>
      <c r="AU372" s="47">
        <v>18</v>
      </c>
      <c r="AV372" s="19" t="str">
        <f t="shared" si="37"/>
        <v>04 April</v>
      </c>
      <c r="AW372" s="19">
        <f t="shared" si="38"/>
        <v>0.74</v>
      </c>
      <c r="AX372" s="19">
        <f t="shared" si="39"/>
        <v>14.799999999999999</v>
      </c>
      <c r="AY372" s="19" t="e">
        <f>VLOOKUP(AG372,Cías!$A$1:$E$10000,5,0)</f>
        <v>#N/A</v>
      </c>
      <c r="AZ372" s="19" t="str">
        <f t="shared" si="40"/>
        <v>1013649</v>
      </c>
      <c r="BA372" s="19" t="str">
        <f t="shared" si="41"/>
        <v>VEGA PEREZ JOSE</v>
      </c>
      <c r="BB372" s="19" t="e">
        <f>VLOOKUP(AG372,Cías!$A$1:$E$10000,3,0)</f>
        <v>#N/A</v>
      </c>
      <c r="BC372" s="19"/>
      <c r="BD372" s="19"/>
      <c r="BE372" s="19"/>
      <c r="BF372" s="19"/>
      <c r="BG372" s="19"/>
      <c r="BH372" s="19"/>
      <c r="BI372" s="19"/>
      <c r="BJ372" s="19"/>
    </row>
    <row r="373" spans="1:62" ht="15" x14ac:dyDescent="0.2">
      <c r="A373" s="19" t="s">
        <v>5366</v>
      </c>
      <c r="B373" s="19" t="s">
        <v>1479</v>
      </c>
      <c r="C373" s="43">
        <v>44655</v>
      </c>
      <c r="D373" s="44">
        <v>0.49861111111111001</v>
      </c>
      <c r="E373" s="19" t="s">
        <v>5367</v>
      </c>
      <c r="F373" s="19" t="s">
        <v>5368</v>
      </c>
      <c r="G373" s="19" t="s">
        <v>5369</v>
      </c>
      <c r="H373" s="45">
        <v>848.4</v>
      </c>
      <c r="I373" s="45">
        <v>951.23</v>
      </c>
      <c r="J373" s="19" t="s">
        <v>1560</v>
      </c>
      <c r="K373" s="19" t="s">
        <v>5327</v>
      </c>
      <c r="L373" s="19" t="s">
        <v>5370</v>
      </c>
      <c r="M373" s="19" t="s">
        <v>5371</v>
      </c>
      <c r="N373" s="19" t="s">
        <v>5366</v>
      </c>
      <c r="O373" s="19" t="s">
        <v>1603</v>
      </c>
      <c r="P373" s="19" t="s">
        <v>1604</v>
      </c>
      <c r="Q373" s="46">
        <v>120</v>
      </c>
      <c r="R373" s="19" t="s">
        <v>1544</v>
      </c>
      <c r="S373" s="19" t="s">
        <v>5317</v>
      </c>
      <c r="T373" s="19" t="s">
        <v>5318</v>
      </c>
      <c r="U373" s="19" t="s">
        <v>5330</v>
      </c>
      <c r="V373" s="19" t="s">
        <v>5331</v>
      </c>
      <c r="W373" s="19" t="s">
        <v>2144</v>
      </c>
      <c r="X373" s="19" t="s">
        <v>5332</v>
      </c>
      <c r="Y373" s="19" t="s">
        <v>2146</v>
      </c>
      <c r="Z373" s="19" t="s">
        <v>2147</v>
      </c>
      <c r="AA373" s="46">
        <v>388</v>
      </c>
      <c r="AB373" s="19" t="s">
        <v>483</v>
      </c>
      <c r="AC373" s="19" t="s">
        <v>115</v>
      </c>
      <c r="AD373" s="19" t="s">
        <v>2556</v>
      </c>
      <c r="AE373" s="19" t="s">
        <v>2557</v>
      </c>
      <c r="AF373" s="19" t="s">
        <v>1554</v>
      </c>
      <c r="AG373" s="19" t="s">
        <v>2558</v>
      </c>
      <c r="AH373" s="19" t="s">
        <v>1499</v>
      </c>
      <c r="AI373" s="19" t="s">
        <v>1500</v>
      </c>
      <c r="AJ373" s="45">
        <v>0</v>
      </c>
      <c r="AK373" s="45">
        <v>0</v>
      </c>
      <c r="AL373" s="19" t="s">
        <v>1501</v>
      </c>
      <c r="AM373" s="46">
        <v>10553.333000000001</v>
      </c>
      <c r="AN373" s="46">
        <v>6003.3329999999996</v>
      </c>
      <c r="AO373" s="46">
        <v>4550</v>
      </c>
      <c r="AP373" s="45">
        <v>127.2</v>
      </c>
      <c r="AQ373" s="45"/>
      <c r="AR373" s="45" t="str">
        <f>IFERROR(VLOOKUP(AB373,'Pedidos marco'!$A$1:$D$10000,4,0)," ")</f>
        <v xml:space="preserve"> </v>
      </c>
      <c r="AS373" s="45">
        <f t="shared" si="35"/>
        <v>4</v>
      </c>
      <c r="AT373" s="45" t="str">
        <f t="shared" si="36"/>
        <v>04</v>
      </c>
      <c r="AU373" s="47">
        <v>6</v>
      </c>
      <c r="AV373" s="19" t="str">
        <f t="shared" si="37"/>
        <v>04 April</v>
      </c>
      <c r="AW373" s="19">
        <f t="shared" si="38"/>
        <v>1.06</v>
      </c>
      <c r="AX373" s="19">
        <f t="shared" si="39"/>
        <v>21.2</v>
      </c>
      <c r="AY373" s="19" t="e">
        <f>VLOOKUP(AG373,Cías!$A$1:$E$10000,5,0)</f>
        <v>#N/A</v>
      </c>
      <c r="AZ373" s="19" t="str">
        <f t="shared" si="40"/>
        <v>1013565</v>
      </c>
      <c r="BA373" s="19" t="str">
        <f t="shared" si="41"/>
        <v>ESPARZA ESPINOZA JIMMY ERNESTO</v>
      </c>
      <c r="BB373" s="19" t="e">
        <f>VLOOKUP(AG373,Cías!$A$1:$E$10000,3,0)</f>
        <v>#N/A</v>
      </c>
      <c r="BC373" s="19"/>
      <c r="BD373" s="19"/>
      <c r="BE373" s="19"/>
      <c r="BF373" s="19"/>
      <c r="BG373" s="19"/>
      <c r="BH373" s="19"/>
      <c r="BI373" s="19"/>
      <c r="BJ373" s="19"/>
    </row>
    <row r="374" spans="1:62" ht="15" x14ac:dyDescent="0.2">
      <c r="A374" s="19" t="s">
        <v>5366</v>
      </c>
      <c r="B374" s="19" t="s">
        <v>1479</v>
      </c>
      <c r="C374" s="43">
        <v>44655</v>
      </c>
      <c r="D374" s="44">
        <v>0.49861111111111001</v>
      </c>
      <c r="E374" s="19" t="s">
        <v>5372</v>
      </c>
      <c r="F374" s="19" t="s">
        <v>5373</v>
      </c>
      <c r="G374" s="19" t="s">
        <v>5374</v>
      </c>
      <c r="H374" s="45">
        <v>1696.8</v>
      </c>
      <c r="I374" s="45">
        <v>1902.47</v>
      </c>
      <c r="J374" s="19" t="s">
        <v>1560</v>
      </c>
      <c r="K374" s="19" t="s">
        <v>5314</v>
      </c>
      <c r="L374" s="19" t="s">
        <v>5375</v>
      </c>
      <c r="M374" s="19" t="s">
        <v>5376</v>
      </c>
      <c r="N374" s="19" t="s">
        <v>5366</v>
      </c>
      <c r="O374" s="19" t="s">
        <v>1603</v>
      </c>
      <c r="P374" s="19" t="s">
        <v>1604</v>
      </c>
      <c r="Q374" s="46">
        <v>240</v>
      </c>
      <c r="R374" s="19" t="s">
        <v>1544</v>
      </c>
      <c r="S374" s="19" t="s">
        <v>5317</v>
      </c>
      <c r="T374" s="19" t="s">
        <v>5318</v>
      </c>
      <c r="U374" s="19" t="s">
        <v>5319</v>
      </c>
      <c r="V374" s="19" t="s">
        <v>5320</v>
      </c>
      <c r="W374" s="19" t="s">
        <v>2144</v>
      </c>
      <c r="X374" s="19" t="s">
        <v>5321</v>
      </c>
      <c r="Y374" s="19" t="s">
        <v>2146</v>
      </c>
      <c r="Z374" s="19" t="s">
        <v>2147</v>
      </c>
      <c r="AA374" s="46">
        <v>388</v>
      </c>
      <c r="AB374" s="19" t="s">
        <v>483</v>
      </c>
      <c r="AC374" s="19" t="s">
        <v>115</v>
      </c>
      <c r="AD374" s="19" t="s">
        <v>2556</v>
      </c>
      <c r="AE374" s="19" t="s">
        <v>2557</v>
      </c>
      <c r="AF374" s="19" t="s">
        <v>1554</v>
      </c>
      <c r="AG374" s="19" t="s">
        <v>2558</v>
      </c>
      <c r="AH374" s="19" t="s">
        <v>1499</v>
      </c>
      <c r="AI374" s="19" t="s">
        <v>1500</v>
      </c>
      <c r="AJ374" s="45">
        <v>0</v>
      </c>
      <c r="AK374" s="45">
        <v>0</v>
      </c>
      <c r="AL374" s="19" t="s">
        <v>1501</v>
      </c>
      <c r="AM374" s="46">
        <v>16556.667000000001</v>
      </c>
      <c r="AN374" s="46">
        <v>12006.666999999999</v>
      </c>
      <c r="AO374" s="46">
        <v>4550</v>
      </c>
      <c r="AP374" s="45">
        <v>254.4</v>
      </c>
      <c r="AQ374" s="45"/>
      <c r="AR374" s="45" t="str">
        <f>IFERROR(VLOOKUP(AB374,'Pedidos marco'!$A$1:$D$10000,4,0)," ")</f>
        <v xml:space="preserve"> </v>
      </c>
      <c r="AS374" s="45">
        <f t="shared" si="35"/>
        <v>4</v>
      </c>
      <c r="AT374" s="45" t="str">
        <f t="shared" si="36"/>
        <v>04</v>
      </c>
      <c r="AU374" s="47">
        <v>12</v>
      </c>
      <c r="AV374" s="19" t="str">
        <f t="shared" si="37"/>
        <v>04 April</v>
      </c>
      <c r="AW374" s="19">
        <f t="shared" si="38"/>
        <v>1.06</v>
      </c>
      <c r="AX374" s="19">
        <f t="shared" si="39"/>
        <v>21.2</v>
      </c>
      <c r="AY374" s="19" t="e">
        <f>VLOOKUP(AG374,Cías!$A$1:$E$10000,5,0)</f>
        <v>#N/A</v>
      </c>
      <c r="AZ374" s="19" t="str">
        <f t="shared" si="40"/>
        <v>1013565</v>
      </c>
      <c r="BA374" s="19" t="str">
        <f t="shared" si="41"/>
        <v>ESPARZA ESPINOZA JIMMY ERNESTO</v>
      </c>
      <c r="BB374" s="19" t="e">
        <f>VLOOKUP(AG374,Cías!$A$1:$E$10000,3,0)</f>
        <v>#N/A</v>
      </c>
      <c r="BC374" s="19"/>
      <c r="BD374" s="19"/>
      <c r="BE374" s="19"/>
      <c r="BF374" s="19"/>
      <c r="BG374" s="19"/>
      <c r="BH374" s="19"/>
      <c r="BI374" s="19"/>
      <c r="BJ374" s="19"/>
    </row>
    <row r="375" spans="1:62" ht="15" x14ac:dyDescent="0.2">
      <c r="A375" s="19" t="s">
        <v>5377</v>
      </c>
      <c r="B375" s="19" t="s">
        <v>1479</v>
      </c>
      <c r="C375" s="43">
        <v>44655</v>
      </c>
      <c r="D375" s="44">
        <v>0.49930555555556</v>
      </c>
      <c r="E375" s="19" t="s">
        <v>5378</v>
      </c>
      <c r="F375" s="19" t="s">
        <v>5379</v>
      </c>
      <c r="G375" s="19" t="s">
        <v>5380</v>
      </c>
      <c r="H375" s="45">
        <v>2301.35</v>
      </c>
      <c r="I375" s="45">
        <v>2580.29</v>
      </c>
      <c r="J375" s="19" t="s">
        <v>1560</v>
      </c>
      <c r="K375" s="19" t="s">
        <v>5381</v>
      </c>
      <c r="L375" s="19" t="s">
        <v>5382</v>
      </c>
      <c r="M375" s="19" t="s">
        <v>5383</v>
      </c>
      <c r="N375" s="19" t="s">
        <v>5377</v>
      </c>
      <c r="O375" s="19" t="s">
        <v>371</v>
      </c>
      <c r="P375" s="19" t="s">
        <v>372</v>
      </c>
      <c r="Q375" s="46">
        <v>360</v>
      </c>
      <c r="R375" s="19" t="s">
        <v>1544</v>
      </c>
      <c r="S375" s="19" t="s">
        <v>1754</v>
      </c>
      <c r="T375" s="19" t="s">
        <v>104</v>
      </c>
      <c r="U375" s="19" t="s">
        <v>3530</v>
      </c>
      <c r="V375" s="19" t="s">
        <v>3531</v>
      </c>
      <c r="W375" s="19" t="s">
        <v>1548</v>
      </c>
      <c r="X375" s="19" t="s">
        <v>3532</v>
      </c>
      <c r="Y375" s="19" t="s">
        <v>1684</v>
      </c>
      <c r="Z375" s="19" t="s">
        <v>1685</v>
      </c>
      <c r="AA375" s="46">
        <v>198</v>
      </c>
      <c r="AB375" s="19" t="s">
        <v>529</v>
      </c>
      <c r="AC375" s="19" t="s">
        <v>210</v>
      </c>
      <c r="AD375" s="19" t="s">
        <v>2875</v>
      </c>
      <c r="AE375" s="19" t="s">
        <v>1481</v>
      </c>
      <c r="AF375" s="19" t="s">
        <v>1554</v>
      </c>
      <c r="AG375" s="19" t="s">
        <v>2876</v>
      </c>
      <c r="AH375" s="19" t="s">
        <v>1499</v>
      </c>
      <c r="AI375" s="19" t="s">
        <v>1500</v>
      </c>
      <c r="AJ375" s="45">
        <v>0</v>
      </c>
      <c r="AK375" s="45">
        <v>0</v>
      </c>
      <c r="AL375" s="19" t="s">
        <v>1501</v>
      </c>
      <c r="AM375" s="46">
        <v>27150</v>
      </c>
      <c r="AN375" s="46">
        <v>18050</v>
      </c>
      <c r="AO375" s="46">
        <v>9100</v>
      </c>
      <c r="AP375" s="45">
        <v>266.39999999999998</v>
      </c>
      <c r="AQ375" s="45"/>
      <c r="AR375" s="45" t="str">
        <f>IFERROR(VLOOKUP(AB375,'Pedidos marco'!$A$1:$D$10000,4,0)," ")</f>
        <v xml:space="preserve"> </v>
      </c>
      <c r="AS375" s="45">
        <f t="shared" si="35"/>
        <v>4</v>
      </c>
      <c r="AT375" s="45" t="str">
        <f t="shared" si="36"/>
        <v>04</v>
      </c>
      <c r="AU375" s="47">
        <v>18</v>
      </c>
      <c r="AV375" s="19" t="str">
        <f t="shared" si="37"/>
        <v>04 April</v>
      </c>
      <c r="AW375" s="19">
        <f t="shared" si="38"/>
        <v>0.74</v>
      </c>
      <c r="AX375" s="19">
        <f t="shared" si="39"/>
        <v>14.799999999999999</v>
      </c>
      <c r="AY375" s="19" t="e">
        <f>VLOOKUP(AG375,Cías!$A$1:$E$10000,5,0)</f>
        <v>#N/A</v>
      </c>
      <c r="AZ375" s="19" t="str">
        <f t="shared" si="40"/>
        <v>1013766</v>
      </c>
      <c r="BA375" s="19" t="str">
        <f t="shared" si="41"/>
        <v>MORALES RUIZ EDGAR MAURICIO</v>
      </c>
      <c r="BB375" s="19" t="e">
        <f>VLOOKUP(AG375,Cías!$A$1:$E$10000,3,0)</f>
        <v>#N/A</v>
      </c>
      <c r="BC375" s="19"/>
      <c r="BD375" s="19"/>
      <c r="BE375" s="19"/>
      <c r="BF375" s="19"/>
      <c r="BG375" s="19"/>
      <c r="BH375" s="19"/>
      <c r="BI375" s="19"/>
      <c r="BJ375" s="19"/>
    </row>
    <row r="376" spans="1:62" ht="15" x14ac:dyDescent="0.2">
      <c r="A376" s="19" t="s">
        <v>5384</v>
      </c>
      <c r="B376" s="19" t="s">
        <v>1479</v>
      </c>
      <c r="C376" s="43">
        <v>44655</v>
      </c>
      <c r="D376" s="44">
        <v>0.50624999999999998</v>
      </c>
      <c r="E376" s="19" t="s">
        <v>5385</v>
      </c>
      <c r="F376" s="19" t="s">
        <v>1481</v>
      </c>
      <c r="G376" s="19" t="s">
        <v>1481</v>
      </c>
      <c r="H376" s="45">
        <v>0</v>
      </c>
      <c r="I376" s="45">
        <v>0</v>
      </c>
      <c r="J376" s="19" t="s">
        <v>1482</v>
      </c>
      <c r="K376" s="19" t="s">
        <v>5386</v>
      </c>
      <c r="L376" s="19" t="s">
        <v>5387</v>
      </c>
      <c r="M376" s="19" t="s">
        <v>5388</v>
      </c>
      <c r="N376" s="19" t="s">
        <v>5384</v>
      </c>
      <c r="O376" s="19" t="s">
        <v>371</v>
      </c>
      <c r="P376" s="19" t="s">
        <v>372</v>
      </c>
      <c r="Q376" s="46">
        <v>480</v>
      </c>
      <c r="R376" s="19" t="s">
        <v>1544</v>
      </c>
      <c r="S376" s="19" t="s">
        <v>2651</v>
      </c>
      <c r="T376" s="19" t="s">
        <v>2652</v>
      </c>
      <c r="U376" s="19" t="s">
        <v>5389</v>
      </c>
      <c r="V376" s="19" t="s">
        <v>5390</v>
      </c>
      <c r="W376" s="19" t="s">
        <v>1865</v>
      </c>
      <c r="X376" s="19" t="s">
        <v>5391</v>
      </c>
      <c r="Y376" s="19" t="s">
        <v>1867</v>
      </c>
      <c r="Z376" s="19" t="s">
        <v>1868</v>
      </c>
      <c r="AA376" s="46">
        <v>30</v>
      </c>
      <c r="AB376" s="19" t="s">
        <v>488</v>
      </c>
      <c r="AC376" s="19" t="s">
        <v>125</v>
      </c>
      <c r="AD376" s="19" t="s">
        <v>5392</v>
      </c>
      <c r="AE376" s="19" t="s">
        <v>5393</v>
      </c>
      <c r="AF376" s="19" t="s">
        <v>1719</v>
      </c>
      <c r="AG376" s="19" t="s">
        <v>5394</v>
      </c>
      <c r="AH376" s="19" t="s">
        <v>1594</v>
      </c>
      <c r="AI376" s="19" t="s">
        <v>1595</v>
      </c>
      <c r="AJ376" s="45">
        <v>0.05</v>
      </c>
      <c r="AK376" s="45">
        <v>24</v>
      </c>
      <c r="AL376" s="19" t="s">
        <v>1501</v>
      </c>
      <c r="AM376" s="46">
        <v>40220</v>
      </c>
      <c r="AN376" s="46">
        <v>24100</v>
      </c>
      <c r="AO376" s="46">
        <v>16120</v>
      </c>
      <c r="AP376" s="45">
        <v>91.2</v>
      </c>
      <c r="AQ376" s="45"/>
      <c r="AR376" s="45" t="str">
        <f>IFERROR(VLOOKUP(AB376,'Pedidos marco'!$A$1:$D$10000,4,0)," ")</f>
        <v xml:space="preserve"> </v>
      </c>
      <c r="AS376" s="45">
        <f t="shared" si="35"/>
        <v>4</v>
      </c>
      <c r="AT376" s="45" t="str">
        <f t="shared" si="36"/>
        <v>04</v>
      </c>
      <c r="AU376" s="47">
        <v>24</v>
      </c>
      <c r="AV376" s="19" t="str">
        <f t="shared" si="37"/>
        <v>04 April</v>
      </c>
      <c r="AW376" s="19">
        <f t="shared" si="38"/>
        <v>0.19</v>
      </c>
      <c r="AX376" s="19">
        <f t="shared" si="39"/>
        <v>3.8000000000000003</v>
      </c>
      <c r="AY376" s="19" t="e">
        <f>VLOOKUP(AG376,Cías!$A$1:$E$10000,5,0)</f>
        <v>#N/A</v>
      </c>
      <c r="AZ376" s="19" t="str">
        <f t="shared" si="40"/>
        <v>10003431</v>
      </c>
      <c r="BA376" s="19" t="str">
        <f t="shared" si="41"/>
        <v>FIALLOS ARTEAGA ESTEFANIA CAROLINA</v>
      </c>
      <c r="BB376" s="19" t="e">
        <f>VLOOKUP(AG376,Cías!$A$1:$E$10000,3,0)</f>
        <v>#N/A</v>
      </c>
      <c r="BC376" s="19"/>
      <c r="BD376" s="19"/>
      <c r="BE376" s="19"/>
      <c r="BF376" s="19"/>
      <c r="BG376" s="19"/>
      <c r="BH376" s="19"/>
      <c r="BI376" s="19"/>
      <c r="BJ376" s="19"/>
    </row>
    <row r="377" spans="1:62" ht="15" x14ac:dyDescent="0.2">
      <c r="A377" s="19" t="s">
        <v>5395</v>
      </c>
      <c r="B377" s="19" t="s">
        <v>1479</v>
      </c>
      <c r="C377" s="43">
        <v>44655</v>
      </c>
      <c r="D377" s="44">
        <v>0.50902777777777997</v>
      </c>
      <c r="E377" s="19" t="s">
        <v>5396</v>
      </c>
      <c r="F377" s="19" t="s">
        <v>5397</v>
      </c>
      <c r="G377" s="19" t="s">
        <v>5398</v>
      </c>
      <c r="H377" s="45">
        <v>1696.8</v>
      </c>
      <c r="I377" s="45">
        <v>1902.47</v>
      </c>
      <c r="J377" s="19" t="s">
        <v>1560</v>
      </c>
      <c r="K377" s="19" t="s">
        <v>5399</v>
      </c>
      <c r="L377" s="19" t="s">
        <v>5400</v>
      </c>
      <c r="M377" s="19" t="s">
        <v>5401</v>
      </c>
      <c r="N377" s="19" t="s">
        <v>5395</v>
      </c>
      <c r="O377" s="19" t="s">
        <v>1603</v>
      </c>
      <c r="P377" s="19" t="s">
        <v>1604</v>
      </c>
      <c r="Q377" s="46">
        <v>240</v>
      </c>
      <c r="R377" s="19" t="s">
        <v>1544</v>
      </c>
      <c r="S377" s="19" t="s">
        <v>5317</v>
      </c>
      <c r="T377" s="19" t="s">
        <v>5318</v>
      </c>
      <c r="U377" s="19" t="s">
        <v>5330</v>
      </c>
      <c r="V377" s="19" t="s">
        <v>5331</v>
      </c>
      <c r="W377" s="19" t="s">
        <v>2144</v>
      </c>
      <c r="X377" s="19" t="s">
        <v>5332</v>
      </c>
      <c r="Y377" s="19" t="s">
        <v>2146</v>
      </c>
      <c r="Z377" s="19" t="s">
        <v>2147</v>
      </c>
      <c r="AA377" s="46">
        <v>388</v>
      </c>
      <c r="AB377" s="19" t="s">
        <v>5402</v>
      </c>
      <c r="AC377" s="19" t="s">
        <v>54</v>
      </c>
      <c r="AD377" s="19" t="s">
        <v>5403</v>
      </c>
      <c r="AE377" s="19" t="s">
        <v>5404</v>
      </c>
      <c r="AF377" s="19" t="s">
        <v>1719</v>
      </c>
      <c r="AG377" s="19" t="s">
        <v>5405</v>
      </c>
      <c r="AH377" s="19" t="s">
        <v>1499</v>
      </c>
      <c r="AI377" s="19" t="s">
        <v>1500</v>
      </c>
      <c r="AJ377" s="45">
        <v>0</v>
      </c>
      <c r="AK377" s="45">
        <v>0</v>
      </c>
      <c r="AL377" s="19" t="s">
        <v>1501</v>
      </c>
      <c r="AM377" s="46">
        <v>19450</v>
      </c>
      <c r="AN377" s="46">
        <v>12015</v>
      </c>
      <c r="AO377" s="46">
        <v>7435</v>
      </c>
      <c r="AP377" s="45">
        <v>254.4</v>
      </c>
      <c r="AQ377" s="45"/>
      <c r="AR377" s="45" t="str">
        <f>IFERROR(VLOOKUP(AB377,'Pedidos marco'!$A$1:$D$10000,4,0)," ")</f>
        <v xml:space="preserve"> </v>
      </c>
      <c r="AS377" s="45">
        <f t="shared" si="35"/>
        <v>4</v>
      </c>
      <c r="AT377" s="45" t="str">
        <f t="shared" si="36"/>
        <v>04</v>
      </c>
      <c r="AU377" s="47">
        <v>12</v>
      </c>
      <c r="AV377" s="19" t="str">
        <f t="shared" si="37"/>
        <v>04 April</v>
      </c>
      <c r="AW377" s="19">
        <f t="shared" si="38"/>
        <v>1.06</v>
      </c>
      <c r="AX377" s="19">
        <f t="shared" si="39"/>
        <v>21.2</v>
      </c>
      <c r="AY377" s="19" t="e">
        <f>VLOOKUP(AG377,Cías!$A$1:$E$10000,5,0)</f>
        <v>#N/A</v>
      </c>
      <c r="AZ377" s="19" t="str">
        <f t="shared" si="40"/>
        <v>1013571</v>
      </c>
      <c r="BA377" s="19" t="str">
        <f t="shared" si="41"/>
        <v>BENAVIDES BAEZ RODRIGO NEPTALI</v>
      </c>
      <c r="BB377" s="19" t="e">
        <f>VLOOKUP(AG377,Cías!$A$1:$E$10000,3,0)</f>
        <v>#N/A</v>
      </c>
      <c r="BC377" s="19"/>
      <c r="BD377" s="19"/>
      <c r="BE377" s="19"/>
      <c r="BF377" s="19"/>
      <c r="BG377" s="19"/>
      <c r="BH377" s="19"/>
      <c r="BI377" s="19"/>
      <c r="BJ377" s="19"/>
    </row>
    <row r="378" spans="1:62" ht="15" x14ac:dyDescent="0.2">
      <c r="A378" s="19" t="s">
        <v>5395</v>
      </c>
      <c r="B378" s="19" t="s">
        <v>1479</v>
      </c>
      <c r="C378" s="43">
        <v>44655</v>
      </c>
      <c r="D378" s="44">
        <v>0.50902777777777997</v>
      </c>
      <c r="E378" s="19" t="s">
        <v>5406</v>
      </c>
      <c r="F378" s="19" t="s">
        <v>5407</v>
      </c>
      <c r="G378" s="19" t="s">
        <v>5408</v>
      </c>
      <c r="H378" s="45">
        <v>1696.8</v>
      </c>
      <c r="I378" s="45">
        <v>1902.47</v>
      </c>
      <c r="J378" s="19" t="s">
        <v>1560</v>
      </c>
      <c r="K378" s="19" t="s">
        <v>5409</v>
      </c>
      <c r="L378" s="19" t="s">
        <v>5410</v>
      </c>
      <c r="M378" s="19" t="s">
        <v>5411</v>
      </c>
      <c r="N378" s="19" t="s">
        <v>5395</v>
      </c>
      <c r="O378" s="19" t="s">
        <v>1603</v>
      </c>
      <c r="P378" s="19" t="s">
        <v>1604</v>
      </c>
      <c r="Q378" s="46">
        <v>240</v>
      </c>
      <c r="R378" s="19" t="s">
        <v>1544</v>
      </c>
      <c r="S378" s="19" t="s">
        <v>5317</v>
      </c>
      <c r="T378" s="19" t="s">
        <v>5318</v>
      </c>
      <c r="U378" s="19" t="s">
        <v>5319</v>
      </c>
      <c r="V378" s="19" t="s">
        <v>5320</v>
      </c>
      <c r="W378" s="19" t="s">
        <v>2144</v>
      </c>
      <c r="X378" s="19" t="s">
        <v>5321</v>
      </c>
      <c r="Y378" s="19" t="s">
        <v>2146</v>
      </c>
      <c r="Z378" s="19" t="s">
        <v>2147</v>
      </c>
      <c r="AA378" s="46">
        <v>388</v>
      </c>
      <c r="AB378" s="19" t="s">
        <v>5402</v>
      </c>
      <c r="AC378" s="19" t="s">
        <v>54</v>
      </c>
      <c r="AD378" s="19" t="s">
        <v>5403</v>
      </c>
      <c r="AE378" s="19" t="s">
        <v>5404</v>
      </c>
      <c r="AF378" s="19" t="s">
        <v>1719</v>
      </c>
      <c r="AG378" s="19" t="s">
        <v>5405</v>
      </c>
      <c r="AH378" s="19" t="s">
        <v>1499</v>
      </c>
      <c r="AI378" s="19" t="s">
        <v>1500</v>
      </c>
      <c r="AJ378" s="45">
        <v>0</v>
      </c>
      <c r="AK378" s="45">
        <v>0</v>
      </c>
      <c r="AL378" s="19" t="s">
        <v>1501</v>
      </c>
      <c r="AM378" s="46">
        <v>19450</v>
      </c>
      <c r="AN378" s="46">
        <v>12015</v>
      </c>
      <c r="AO378" s="46">
        <v>7435</v>
      </c>
      <c r="AP378" s="45">
        <v>254.4</v>
      </c>
      <c r="AQ378" s="45"/>
      <c r="AR378" s="45" t="str">
        <f>IFERROR(VLOOKUP(AB378,'Pedidos marco'!$A$1:$D$10000,4,0)," ")</f>
        <v xml:space="preserve"> </v>
      </c>
      <c r="AS378" s="45">
        <f t="shared" si="35"/>
        <v>4</v>
      </c>
      <c r="AT378" s="45" t="str">
        <f t="shared" si="36"/>
        <v>04</v>
      </c>
      <c r="AU378" s="47">
        <v>12</v>
      </c>
      <c r="AV378" s="19" t="str">
        <f t="shared" si="37"/>
        <v>04 April</v>
      </c>
      <c r="AW378" s="19">
        <f t="shared" si="38"/>
        <v>1.06</v>
      </c>
      <c r="AX378" s="19">
        <f t="shared" si="39"/>
        <v>21.2</v>
      </c>
      <c r="AY378" s="19" t="e">
        <f>VLOOKUP(AG378,Cías!$A$1:$E$10000,5,0)</f>
        <v>#N/A</v>
      </c>
      <c r="AZ378" s="19" t="str">
        <f t="shared" si="40"/>
        <v>1013571</v>
      </c>
      <c r="BA378" s="19" t="str">
        <f t="shared" si="41"/>
        <v>BENAVIDES BAEZ RODRIGO NEPTALI</v>
      </c>
      <c r="BB378" s="19" t="e">
        <f>VLOOKUP(AG378,Cías!$A$1:$E$10000,3,0)</f>
        <v>#N/A</v>
      </c>
      <c r="BC378" s="19"/>
      <c r="BD378" s="19"/>
      <c r="BE378" s="19"/>
      <c r="BF378" s="19"/>
      <c r="BG378" s="19"/>
      <c r="BH378" s="19"/>
      <c r="BI378" s="19"/>
      <c r="BJ378" s="19"/>
    </row>
    <row r="379" spans="1:62" ht="15" x14ac:dyDescent="0.2">
      <c r="A379" s="19" t="s">
        <v>5412</v>
      </c>
      <c r="B379" s="19" t="s">
        <v>1479</v>
      </c>
      <c r="C379" s="43">
        <v>44655</v>
      </c>
      <c r="D379" s="44">
        <v>0.50972222222221997</v>
      </c>
      <c r="E379" s="19" t="s">
        <v>5413</v>
      </c>
      <c r="F379" s="19" t="s">
        <v>5414</v>
      </c>
      <c r="G379" s="19" t="s">
        <v>5415</v>
      </c>
      <c r="H379" s="45">
        <v>2444.9</v>
      </c>
      <c r="I379" s="45">
        <v>2741.24</v>
      </c>
      <c r="J379" s="19" t="s">
        <v>1560</v>
      </c>
      <c r="K379" s="19" t="s">
        <v>5416</v>
      </c>
      <c r="L379" s="19" t="s">
        <v>5417</v>
      </c>
      <c r="M379" s="19" t="s">
        <v>5418</v>
      </c>
      <c r="N379" s="19" t="s">
        <v>5412</v>
      </c>
      <c r="O379" s="19" t="s">
        <v>367</v>
      </c>
      <c r="P379" s="19" t="s">
        <v>368</v>
      </c>
      <c r="Q379" s="46">
        <v>360</v>
      </c>
      <c r="R379" s="19" t="s">
        <v>1544</v>
      </c>
      <c r="S379" s="19" t="s">
        <v>2616</v>
      </c>
      <c r="T379" s="19" t="s">
        <v>236</v>
      </c>
      <c r="U379" s="19" t="s">
        <v>3556</v>
      </c>
      <c r="V379" s="19" t="s">
        <v>3557</v>
      </c>
      <c r="W379" s="19" t="s">
        <v>415</v>
      </c>
      <c r="X379" s="19" t="s">
        <v>3558</v>
      </c>
      <c r="Y379" s="19" t="s">
        <v>3559</v>
      </c>
      <c r="Z379" s="19" t="s">
        <v>3560</v>
      </c>
      <c r="AA379" s="46">
        <v>67</v>
      </c>
      <c r="AB379" s="19" t="s">
        <v>542</v>
      </c>
      <c r="AC379" s="19" t="s">
        <v>236</v>
      </c>
      <c r="AD379" s="19" t="s">
        <v>2622</v>
      </c>
      <c r="AE379" s="19" t="s">
        <v>1481</v>
      </c>
      <c r="AF379" s="19" t="s">
        <v>1554</v>
      </c>
      <c r="AG379" s="19" t="s">
        <v>2623</v>
      </c>
      <c r="AH379" s="19" t="s">
        <v>1499</v>
      </c>
      <c r="AI379" s="19" t="s">
        <v>1500</v>
      </c>
      <c r="AJ379" s="45">
        <v>0</v>
      </c>
      <c r="AK379" s="45">
        <v>0</v>
      </c>
      <c r="AL379" s="19" t="s">
        <v>1501</v>
      </c>
      <c r="AM379" s="46">
        <v>27270</v>
      </c>
      <c r="AN379" s="46">
        <v>18050</v>
      </c>
      <c r="AO379" s="46">
        <v>9220</v>
      </c>
      <c r="AP379" s="45">
        <v>118.8</v>
      </c>
      <c r="AQ379" s="45"/>
      <c r="AR379" s="45" t="str">
        <f>IFERROR(VLOOKUP(AB379,'Pedidos marco'!$A$1:$D$10000,4,0)," ")</f>
        <v xml:space="preserve"> </v>
      </c>
      <c r="AS379" s="45">
        <f t="shared" si="35"/>
        <v>4</v>
      </c>
      <c r="AT379" s="45" t="str">
        <f t="shared" si="36"/>
        <v>04</v>
      </c>
      <c r="AU379" s="47">
        <v>18</v>
      </c>
      <c r="AV379" s="19" t="str">
        <f t="shared" si="37"/>
        <v>04 April</v>
      </c>
      <c r="AW379" s="19">
        <f t="shared" si="38"/>
        <v>0.33</v>
      </c>
      <c r="AX379" s="19">
        <f t="shared" si="39"/>
        <v>6.6</v>
      </c>
      <c r="AY379" s="19" t="e">
        <f>VLOOKUP(AG379,Cías!$A$1:$E$10000,5,0)</f>
        <v>#N/A</v>
      </c>
      <c r="AZ379" s="19" t="str">
        <f t="shared" si="40"/>
        <v>1021616</v>
      </c>
      <c r="BA379" s="19" t="str">
        <f t="shared" si="41"/>
        <v>PERUGACHI SALCEDO HECTOR PATRICIO</v>
      </c>
      <c r="BB379" s="19" t="e">
        <f>VLOOKUP(AG379,Cías!$A$1:$E$10000,3,0)</f>
        <v>#N/A</v>
      </c>
      <c r="BC379" s="19"/>
      <c r="BD379" s="19"/>
      <c r="BE379" s="19"/>
      <c r="BF379" s="19"/>
      <c r="BG379" s="19"/>
      <c r="BH379" s="19"/>
      <c r="BI379" s="19"/>
      <c r="BJ379" s="19"/>
    </row>
    <row r="380" spans="1:62" ht="15" x14ac:dyDescent="0.2">
      <c r="A380" s="19" t="s">
        <v>5419</v>
      </c>
      <c r="B380" s="19" t="s">
        <v>1479</v>
      </c>
      <c r="C380" s="43">
        <v>44655</v>
      </c>
      <c r="D380" s="44">
        <v>0.51249999999999996</v>
      </c>
      <c r="E380" s="19" t="s">
        <v>5420</v>
      </c>
      <c r="F380" s="19" t="s">
        <v>5421</v>
      </c>
      <c r="G380" s="19" t="s">
        <v>5422</v>
      </c>
      <c r="H380" s="45">
        <v>3259.87</v>
      </c>
      <c r="I380" s="45">
        <v>3654.98</v>
      </c>
      <c r="J380" s="19" t="s">
        <v>1560</v>
      </c>
      <c r="K380" s="19" t="s">
        <v>5423</v>
      </c>
      <c r="L380" s="19" t="s">
        <v>5424</v>
      </c>
      <c r="M380" s="19" t="s">
        <v>5425</v>
      </c>
      <c r="N380" s="19" t="s">
        <v>5419</v>
      </c>
      <c r="O380" s="19" t="s">
        <v>367</v>
      </c>
      <c r="P380" s="19" t="s">
        <v>368</v>
      </c>
      <c r="Q380" s="46">
        <v>480</v>
      </c>
      <c r="R380" s="19" t="s">
        <v>1544</v>
      </c>
      <c r="S380" s="19" t="s">
        <v>3500</v>
      </c>
      <c r="T380" s="19" t="s">
        <v>3501</v>
      </c>
      <c r="U380" s="19" t="s">
        <v>3502</v>
      </c>
      <c r="V380" s="19" t="s">
        <v>3503</v>
      </c>
      <c r="W380" s="19" t="s">
        <v>415</v>
      </c>
      <c r="X380" s="19" t="s">
        <v>3504</v>
      </c>
      <c r="Y380" s="19" t="s">
        <v>3505</v>
      </c>
      <c r="Z380" s="19" t="s">
        <v>3506</v>
      </c>
      <c r="AA380" s="46">
        <v>99</v>
      </c>
      <c r="AB380" s="19" t="s">
        <v>551</v>
      </c>
      <c r="AC380" s="19" t="s">
        <v>256</v>
      </c>
      <c r="AD380" s="19" t="s">
        <v>5426</v>
      </c>
      <c r="AE380" s="19" t="s">
        <v>5427</v>
      </c>
      <c r="AF380" s="19" t="s">
        <v>1719</v>
      </c>
      <c r="AG380" s="19" t="s">
        <v>5428</v>
      </c>
      <c r="AH380" s="19" t="s">
        <v>1594</v>
      </c>
      <c r="AI380" s="19" t="s">
        <v>1595</v>
      </c>
      <c r="AJ380" s="45">
        <v>0.05</v>
      </c>
      <c r="AK380" s="45">
        <v>24</v>
      </c>
      <c r="AL380" s="19" t="s">
        <v>1501</v>
      </c>
      <c r="AM380" s="46">
        <v>39470</v>
      </c>
      <c r="AN380" s="46">
        <v>24040</v>
      </c>
      <c r="AO380" s="46">
        <v>15430</v>
      </c>
      <c r="AP380" s="45">
        <v>216</v>
      </c>
      <c r="AQ380" s="45"/>
      <c r="AR380" s="45" t="str">
        <f>IFERROR(VLOOKUP(AB380,'Pedidos marco'!$A$1:$D$10000,4,0)," ")</f>
        <v xml:space="preserve"> </v>
      </c>
      <c r="AS380" s="45">
        <f t="shared" si="35"/>
        <v>4</v>
      </c>
      <c r="AT380" s="45" t="str">
        <f t="shared" si="36"/>
        <v>04</v>
      </c>
      <c r="AU380" s="47">
        <v>24</v>
      </c>
      <c r="AV380" s="19" t="str">
        <f t="shared" si="37"/>
        <v>04 April</v>
      </c>
      <c r="AW380" s="19">
        <f t="shared" si="38"/>
        <v>0.45</v>
      </c>
      <c r="AX380" s="19">
        <f t="shared" si="39"/>
        <v>9</v>
      </c>
      <c r="AY380" s="19" t="e">
        <f>VLOOKUP(AG380,Cías!$A$1:$E$10000,5,0)</f>
        <v>#N/A</v>
      </c>
      <c r="AZ380" s="19" t="str">
        <f t="shared" si="40"/>
        <v>1013556</v>
      </c>
      <c r="BA380" s="19" t="str">
        <f t="shared" si="41"/>
        <v>RAMIREZ BAEZ FIDEL RAMIRO</v>
      </c>
      <c r="BB380" s="19" t="e">
        <f>VLOOKUP(AG380,Cías!$A$1:$E$10000,3,0)</f>
        <v>#N/A</v>
      </c>
      <c r="BC380" s="19"/>
      <c r="BD380" s="19"/>
      <c r="BE380" s="19"/>
      <c r="BF380" s="19"/>
      <c r="BG380" s="19"/>
      <c r="BH380" s="19"/>
      <c r="BI380" s="19"/>
      <c r="BJ380" s="19"/>
    </row>
    <row r="381" spans="1:62" ht="15" x14ac:dyDescent="0.2">
      <c r="A381" s="19" t="s">
        <v>5429</v>
      </c>
      <c r="B381" s="19" t="s">
        <v>1479</v>
      </c>
      <c r="C381" s="43">
        <v>44655</v>
      </c>
      <c r="D381" s="44">
        <v>0.51666666666667005</v>
      </c>
      <c r="E381" s="19" t="s">
        <v>5430</v>
      </c>
      <c r="F381" s="19" t="s">
        <v>5431</v>
      </c>
      <c r="G381" s="19" t="s">
        <v>5432</v>
      </c>
      <c r="H381" s="45">
        <v>2390</v>
      </c>
      <c r="I381" s="45">
        <v>2679.68</v>
      </c>
      <c r="J381" s="19" t="s">
        <v>1560</v>
      </c>
      <c r="K381" s="19" t="s">
        <v>5433</v>
      </c>
      <c r="L381" s="19" t="s">
        <v>5434</v>
      </c>
      <c r="M381" s="19" t="s">
        <v>5435</v>
      </c>
      <c r="N381" s="19" t="s">
        <v>5429</v>
      </c>
      <c r="O381" s="19" t="s">
        <v>367</v>
      </c>
      <c r="P381" s="19" t="s">
        <v>368</v>
      </c>
      <c r="Q381" s="46">
        <v>360</v>
      </c>
      <c r="R381" s="19" t="s">
        <v>1544</v>
      </c>
      <c r="S381" s="19" t="s">
        <v>1696</v>
      </c>
      <c r="T381" s="19" t="s">
        <v>72</v>
      </c>
      <c r="U381" s="19" t="s">
        <v>1697</v>
      </c>
      <c r="V381" s="19" t="s">
        <v>1698</v>
      </c>
      <c r="W381" s="19" t="s">
        <v>415</v>
      </c>
      <c r="X381" s="19" t="s">
        <v>1699</v>
      </c>
      <c r="Y381" s="19" t="s">
        <v>1700</v>
      </c>
      <c r="Z381" s="19" t="s">
        <v>1701</v>
      </c>
      <c r="AA381" s="46">
        <v>127</v>
      </c>
      <c r="AB381" s="19" t="s">
        <v>461</v>
      </c>
      <c r="AC381" s="19" t="s">
        <v>72</v>
      </c>
      <c r="AD381" s="19" t="s">
        <v>1728</v>
      </c>
      <c r="AE381" s="19" t="s">
        <v>1729</v>
      </c>
      <c r="AF381" s="19" t="s">
        <v>1554</v>
      </c>
      <c r="AG381" s="19" t="s">
        <v>1730</v>
      </c>
      <c r="AH381" s="19" t="s">
        <v>1499</v>
      </c>
      <c r="AI381" s="19" t="s">
        <v>1500</v>
      </c>
      <c r="AJ381" s="45">
        <v>0</v>
      </c>
      <c r="AK381" s="45">
        <v>0</v>
      </c>
      <c r="AL381" s="19" t="s">
        <v>1501</v>
      </c>
      <c r="AM381" s="46">
        <v>27270</v>
      </c>
      <c r="AN381" s="46">
        <v>17990</v>
      </c>
      <c r="AO381" s="46">
        <v>9280</v>
      </c>
      <c r="AP381" s="45">
        <v>183.6</v>
      </c>
      <c r="AQ381" s="45"/>
      <c r="AR381" s="45" t="str">
        <f>IFERROR(VLOOKUP(AB381,'Pedidos marco'!$A$1:$D$10000,4,0)," ")</f>
        <v xml:space="preserve"> </v>
      </c>
      <c r="AS381" s="45">
        <f t="shared" si="35"/>
        <v>4</v>
      </c>
      <c r="AT381" s="45" t="str">
        <f t="shared" si="36"/>
        <v>04</v>
      </c>
      <c r="AU381" s="47">
        <v>18</v>
      </c>
      <c r="AV381" s="19" t="str">
        <f t="shared" si="37"/>
        <v>04 April</v>
      </c>
      <c r="AW381" s="19">
        <f t="shared" si="38"/>
        <v>0.51</v>
      </c>
      <c r="AX381" s="19">
        <f t="shared" si="39"/>
        <v>10.199999999999999</v>
      </c>
      <c r="AY381" s="19" t="e">
        <f>VLOOKUP(AG381,Cías!$A$1:$E$10000,5,0)</f>
        <v>#N/A</v>
      </c>
      <c r="AZ381" s="19" t="str">
        <f t="shared" si="40"/>
        <v>1013388</v>
      </c>
      <c r="BA381" s="19" t="str">
        <f t="shared" si="41"/>
        <v>CAMPAÑA MALDONADO BLANCA CECILIA</v>
      </c>
      <c r="BB381" s="19" t="e">
        <f>VLOOKUP(AG381,Cías!$A$1:$E$10000,3,0)</f>
        <v>#N/A</v>
      </c>
      <c r="BC381" s="19"/>
      <c r="BD381" s="19"/>
      <c r="BE381" s="19"/>
      <c r="BF381" s="19"/>
      <c r="BG381" s="19"/>
      <c r="BH381" s="19"/>
      <c r="BI381" s="19"/>
      <c r="BJ381" s="19"/>
    </row>
    <row r="382" spans="1:62" ht="15" x14ac:dyDescent="0.2">
      <c r="A382" s="19" t="s">
        <v>5436</v>
      </c>
      <c r="B382" s="19" t="s">
        <v>1479</v>
      </c>
      <c r="C382" s="43">
        <v>44655</v>
      </c>
      <c r="D382" s="44">
        <v>0.51666666666667005</v>
      </c>
      <c r="E382" s="19" t="s">
        <v>5437</v>
      </c>
      <c r="F382" s="19" t="s">
        <v>5438</v>
      </c>
      <c r="G382" s="19" t="s">
        <v>5439</v>
      </c>
      <c r="H382" s="45">
        <v>4362.37</v>
      </c>
      <c r="I382" s="45">
        <v>4891.1099999999997</v>
      </c>
      <c r="J382" s="19" t="s">
        <v>1560</v>
      </c>
      <c r="K382" s="19" t="s">
        <v>5440</v>
      </c>
      <c r="L382" s="19" t="s">
        <v>5441</v>
      </c>
      <c r="M382" s="19" t="s">
        <v>5442</v>
      </c>
      <c r="N382" s="19" t="s">
        <v>5436</v>
      </c>
      <c r="O382" s="19" t="s">
        <v>371</v>
      </c>
      <c r="P382" s="19" t="s">
        <v>372</v>
      </c>
      <c r="Q382" s="46">
        <v>640</v>
      </c>
      <c r="R382" s="19" t="s">
        <v>1544</v>
      </c>
      <c r="S382" s="19" t="s">
        <v>5443</v>
      </c>
      <c r="T382" s="19" t="s">
        <v>5444</v>
      </c>
      <c r="U382" s="19" t="s">
        <v>5445</v>
      </c>
      <c r="V382" s="19" t="s">
        <v>5446</v>
      </c>
      <c r="W382" s="19" t="s">
        <v>1865</v>
      </c>
      <c r="X382" s="19" t="s">
        <v>5447</v>
      </c>
      <c r="Y382" s="19" t="s">
        <v>1867</v>
      </c>
      <c r="Z382" s="19" t="s">
        <v>1868</v>
      </c>
      <c r="AA382" s="46">
        <v>30</v>
      </c>
      <c r="AB382" s="19" t="s">
        <v>444</v>
      </c>
      <c r="AC382" s="19" t="s">
        <v>35</v>
      </c>
      <c r="AD382" s="19" t="s">
        <v>5448</v>
      </c>
      <c r="AE382" s="19" t="s">
        <v>5449</v>
      </c>
      <c r="AF382" s="19" t="s">
        <v>1592</v>
      </c>
      <c r="AG382" s="19" t="s">
        <v>5450</v>
      </c>
      <c r="AH382" s="19" t="s">
        <v>1594</v>
      </c>
      <c r="AI382" s="19" t="s">
        <v>1595</v>
      </c>
      <c r="AJ382" s="45">
        <v>0.05</v>
      </c>
      <c r="AK382" s="45">
        <v>32</v>
      </c>
      <c r="AL382" s="19" t="s">
        <v>1501</v>
      </c>
      <c r="AM382" s="46">
        <v>50490</v>
      </c>
      <c r="AN382" s="46">
        <v>32140</v>
      </c>
      <c r="AO382" s="46">
        <v>18350</v>
      </c>
      <c r="AP382" s="45">
        <v>121.6</v>
      </c>
      <c r="AQ382" s="45"/>
      <c r="AR382" s="45" t="str">
        <f>IFERROR(VLOOKUP(AB382,'Pedidos marco'!$A$1:$D$10000,4,0)," ")</f>
        <v xml:space="preserve"> </v>
      </c>
      <c r="AS382" s="45">
        <f t="shared" si="35"/>
        <v>4</v>
      </c>
      <c r="AT382" s="45" t="str">
        <f t="shared" si="36"/>
        <v>04</v>
      </c>
      <c r="AU382" s="47">
        <v>32</v>
      </c>
      <c r="AV382" s="19" t="str">
        <f t="shared" si="37"/>
        <v>04 April</v>
      </c>
      <c r="AW382" s="19">
        <f t="shared" si="38"/>
        <v>0.19</v>
      </c>
      <c r="AX382" s="19">
        <f t="shared" si="39"/>
        <v>3.8</v>
      </c>
      <c r="AY382" s="19" t="e">
        <f>VLOOKUP(AG382,Cías!$A$1:$E$10000,5,0)</f>
        <v>#N/A</v>
      </c>
      <c r="AZ382" s="19" t="str">
        <f t="shared" si="40"/>
        <v>10003459</v>
      </c>
      <c r="BA382" s="19" t="str">
        <f t="shared" si="41"/>
        <v>AYALA LOPEZ PABLO ROBERTO</v>
      </c>
      <c r="BB382" s="19" t="e">
        <f>VLOOKUP(AG382,Cías!$A$1:$E$10000,3,0)</f>
        <v>#N/A</v>
      </c>
      <c r="BC382" s="19"/>
      <c r="BD382" s="19"/>
      <c r="BE382" s="19"/>
      <c r="BF382" s="19"/>
      <c r="BG382" s="19"/>
      <c r="BH382" s="19"/>
      <c r="BI382" s="19"/>
      <c r="BJ382" s="19"/>
    </row>
    <row r="383" spans="1:62" ht="15" x14ac:dyDescent="0.2">
      <c r="A383" s="19" t="s">
        <v>5451</v>
      </c>
      <c r="B383" s="19" t="s">
        <v>1479</v>
      </c>
      <c r="C383" s="43">
        <v>44655</v>
      </c>
      <c r="D383" s="44">
        <v>0.51875000000000004</v>
      </c>
      <c r="E383" s="19" t="s">
        <v>5452</v>
      </c>
      <c r="F383" s="19" t="s">
        <v>5453</v>
      </c>
      <c r="G383" s="19" t="s">
        <v>5454</v>
      </c>
      <c r="H383" s="45">
        <v>2426.4</v>
      </c>
      <c r="I383" s="45">
        <v>2720.5</v>
      </c>
      <c r="J383" s="19" t="s">
        <v>1560</v>
      </c>
      <c r="K383" s="19" t="s">
        <v>5455</v>
      </c>
      <c r="L383" s="19" t="s">
        <v>5456</v>
      </c>
      <c r="M383" s="19" t="s">
        <v>5457</v>
      </c>
      <c r="N383" s="19" t="s">
        <v>5451</v>
      </c>
      <c r="O383" s="19" t="s">
        <v>367</v>
      </c>
      <c r="P383" s="19" t="s">
        <v>368</v>
      </c>
      <c r="Q383" s="46">
        <v>360</v>
      </c>
      <c r="R383" s="19" t="s">
        <v>1544</v>
      </c>
      <c r="S383" s="19" t="s">
        <v>3053</v>
      </c>
      <c r="T383" s="19" t="s">
        <v>3054</v>
      </c>
      <c r="U383" s="19" t="s">
        <v>5458</v>
      </c>
      <c r="V383" s="19" t="s">
        <v>5459</v>
      </c>
      <c r="W383" s="19" t="s">
        <v>415</v>
      </c>
      <c r="X383" s="19" t="s">
        <v>5460</v>
      </c>
      <c r="Y383" s="19" t="s">
        <v>1511</v>
      </c>
      <c r="Z383" s="19" t="s">
        <v>1512</v>
      </c>
      <c r="AA383" s="46">
        <v>113</v>
      </c>
      <c r="AB383" s="19" t="s">
        <v>453</v>
      </c>
      <c r="AC383" s="19" t="s">
        <v>52</v>
      </c>
      <c r="AD383" s="19" t="s">
        <v>2758</v>
      </c>
      <c r="AE383" s="19" t="s">
        <v>2759</v>
      </c>
      <c r="AF383" s="19" t="s">
        <v>1554</v>
      </c>
      <c r="AG383" s="19" t="s">
        <v>2760</v>
      </c>
      <c r="AH383" s="19" t="s">
        <v>1499</v>
      </c>
      <c r="AI383" s="19" t="s">
        <v>1500</v>
      </c>
      <c r="AJ383" s="45">
        <v>0</v>
      </c>
      <c r="AK383" s="45">
        <v>0</v>
      </c>
      <c r="AL383" s="19" t="s">
        <v>1501</v>
      </c>
      <c r="AM383" s="46">
        <v>27340</v>
      </c>
      <c r="AN383" s="46">
        <v>18040</v>
      </c>
      <c r="AO383" s="46">
        <v>9300</v>
      </c>
      <c r="AP383" s="45">
        <v>165.6</v>
      </c>
      <c r="AQ383" s="45"/>
      <c r="AR383" s="45" t="str">
        <f>IFERROR(VLOOKUP(AB383,'Pedidos marco'!$A$1:$D$10000,4,0)," ")</f>
        <v xml:space="preserve"> </v>
      </c>
      <c r="AS383" s="45">
        <f t="shared" si="35"/>
        <v>4</v>
      </c>
      <c r="AT383" s="45" t="str">
        <f t="shared" si="36"/>
        <v>04</v>
      </c>
      <c r="AU383" s="47">
        <v>18</v>
      </c>
      <c r="AV383" s="19" t="str">
        <f t="shared" si="37"/>
        <v>04 April</v>
      </c>
      <c r="AW383" s="19">
        <f t="shared" si="38"/>
        <v>0.45999999999999996</v>
      </c>
      <c r="AX383" s="19">
        <f t="shared" si="39"/>
        <v>9.1999999999999993</v>
      </c>
      <c r="AY383" s="19" t="e">
        <f>VLOOKUP(AG383,Cías!$A$1:$E$10000,5,0)</f>
        <v>#N/A</v>
      </c>
      <c r="AZ383" s="19" t="str">
        <f t="shared" si="40"/>
        <v>1014167</v>
      </c>
      <c r="BA383" s="19" t="str">
        <f t="shared" si="41"/>
        <v>BENALCAZAR RUIZ LUIS EDUARDO</v>
      </c>
      <c r="BB383" s="19" t="e">
        <f>VLOOKUP(AG383,Cías!$A$1:$E$10000,3,0)</f>
        <v>#N/A</v>
      </c>
      <c r="BC383" s="19"/>
      <c r="BD383" s="19"/>
      <c r="BE383" s="19"/>
      <c r="BF383" s="19"/>
      <c r="BG383" s="19"/>
      <c r="BH383" s="19"/>
      <c r="BI383" s="19"/>
      <c r="BJ383" s="19"/>
    </row>
    <row r="384" spans="1:62" ht="15" x14ac:dyDescent="0.2">
      <c r="A384" s="19" t="s">
        <v>5461</v>
      </c>
      <c r="B384" s="19" t="s">
        <v>1479</v>
      </c>
      <c r="C384" s="43">
        <v>44655</v>
      </c>
      <c r="D384" s="44">
        <v>0.52222222222222003</v>
      </c>
      <c r="E384" s="19" t="s">
        <v>5462</v>
      </c>
      <c r="F384" s="19" t="s">
        <v>5463</v>
      </c>
      <c r="G384" s="19" t="s">
        <v>5464</v>
      </c>
      <c r="H384" s="45">
        <v>3321.65</v>
      </c>
      <c r="I384" s="45">
        <v>3724.26</v>
      </c>
      <c r="J384" s="19" t="s">
        <v>1560</v>
      </c>
      <c r="K384" s="19" t="s">
        <v>5465</v>
      </c>
      <c r="L384" s="19" t="s">
        <v>5466</v>
      </c>
      <c r="M384" s="19" t="s">
        <v>5467</v>
      </c>
      <c r="N384" s="19" t="s">
        <v>5461</v>
      </c>
      <c r="O384" s="19" t="s">
        <v>1603</v>
      </c>
      <c r="P384" s="19" t="s">
        <v>1604</v>
      </c>
      <c r="Q384" s="46">
        <v>480</v>
      </c>
      <c r="R384" s="19" t="s">
        <v>1544</v>
      </c>
      <c r="S384" s="19" t="s">
        <v>4587</v>
      </c>
      <c r="T384" s="19" t="s">
        <v>4588</v>
      </c>
      <c r="U384" s="19" t="s">
        <v>4589</v>
      </c>
      <c r="V384" s="19" t="s">
        <v>4590</v>
      </c>
      <c r="W384" s="19" t="s">
        <v>2144</v>
      </c>
      <c r="X384" s="19" t="s">
        <v>4591</v>
      </c>
      <c r="Y384" s="19" t="s">
        <v>2146</v>
      </c>
      <c r="Z384" s="19" t="s">
        <v>2147</v>
      </c>
      <c r="AA384" s="46">
        <v>388</v>
      </c>
      <c r="AB384" s="19" t="s">
        <v>497</v>
      </c>
      <c r="AC384" s="19" t="s">
        <v>143</v>
      </c>
      <c r="AD384" s="19" t="s">
        <v>5468</v>
      </c>
      <c r="AE384" s="19" t="s">
        <v>5469</v>
      </c>
      <c r="AF384" s="19" t="s">
        <v>1719</v>
      </c>
      <c r="AG384" s="19" t="s">
        <v>5470</v>
      </c>
      <c r="AH384" s="19" t="s">
        <v>1594</v>
      </c>
      <c r="AI384" s="19" t="s">
        <v>1595</v>
      </c>
      <c r="AJ384" s="45">
        <v>0.05</v>
      </c>
      <c r="AK384" s="45">
        <v>24</v>
      </c>
      <c r="AL384" s="19" t="s">
        <v>1501</v>
      </c>
      <c r="AM384" s="46">
        <v>37520</v>
      </c>
      <c r="AN384" s="46">
        <v>23990</v>
      </c>
      <c r="AO384" s="46">
        <v>13530</v>
      </c>
      <c r="AP384" s="45">
        <v>508.8</v>
      </c>
      <c r="AQ384" s="45"/>
      <c r="AR384" s="45" t="str">
        <f>IFERROR(VLOOKUP(AB384,'Pedidos marco'!$A$1:$D$10000,4,0)," ")</f>
        <v xml:space="preserve"> </v>
      </c>
      <c r="AS384" s="45">
        <f t="shared" si="35"/>
        <v>4</v>
      </c>
      <c r="AT384" s="45" t="str">
        <f t="shared" si="36"/>
        <v>04</v>
      </c>
      <c r="AU384" s="47">
        <v>24</v>
      </c>
      <c r="AV384" s="19" t="str">
        <f t="shared" si="37"/>
        <v>04 April</v>
      </c>
      <c r="AW384" s="19">
        <f t="shared" si="38"/>
        <v>1.06</v>
      </c>
      <c r="AX384" s="19">
        <f t="shared" si="39"/>
        <v>21.2</v>
      </c>
      <c r="AY384" s="19" t="e">
        <f>VLOOKUP(AG384,Cías!$A$1:$E$10000,5,0)</f>
        <v>#N/A</v>
      </c>
      <c r="AZ384" s="19" t="str">
        <f t="shared" si="40"/>
        <v>1013719</v>
      </c>
      <c r="BA384" s="19" t="str">
        <f t="shared" si="41"/>
        <v>GARCES OSWALDO GERMAN</v>
      </c>
      <c r="BB384" s="19" t="e">
        <f>VLOOKUP(AG384,Cías!$A$1:$E$10000,3,0)</f>
        <v>#N/A</v>
      </c>
      <c r="BC384" s="19"/>
      <c r="BD384" s="19"/>
      <c r="BE384" s="19"/>
      <c r="BF384" s="19"/>
      <c r="BG384" s="19"/>
      <c r="BH384" s="19"/>
      <c r="BI384" s="19"/>
      <c r="BJ384" s="19"/>
    </row>
    <row r="385" spans="1:62" ht="15" x14ac:dyDescent="0.2">
      <c r="A385" s="19" t="s">
        <v>5471</v>
      </c>
      <c r="B385" s="19" t="s">
        <v>1479</v>
      </c>
      <c r="C385" s="43">
        <v>44655</v>
      </c>
      <c r="D385" s="44">
        <v>0.52777777777778001</v>
      </c>
      <c r="E385" s="19" t="s">
        <v>5472</v>
      </c>
      <c r="F385" s="19" t="s">
        <v>1481</v>
      </c>
      <c r="G385" s="19" t="s">
        <v>1481</v>
      </c>
      <c r="H385" s="45">
        <v>0</v>
      </c>
      <c r="I385" s="45">
        <v>0</v>
      </c>
      <c r="J385" s="19" t="s">
        <v>1482</v>
      </c>
      <c r="K385" s="19" t="s">
        <v>5473</v>
      </c>
      <c r="L385" s="19" t="s">
        <v>5474</v>
      </c>
      <c r="M385" s="19" t="s">
        <v>5475</v>
      </c>
      <c r="N385" s="19" t="s">
        <v>5471</v>
      </c>
      <c r="O385" s="19" t="s">
        <v>371</v>
      </c>
      <c r="P385" s="19" t="s">
        <v>372</v>
      </c>
      <c r="Q385" s="46">
        <v>480</v>
      </c>
      <c r="R385" s="19" t="s">
        <v>1544</v>
      </c>
      <c r="S385" s="19" t="s">
        <v>2651</v>
      </c>
      <c r="T385" s="19" t="s">
        <v>2652</v>
      </c>
      <c r="U385" s="19" t="s">
        <v>5389</v>
      </c>
      <c r="V385" s="19" t="s">
        <v>5390</v>
      </c>
      <c r="W385" s="19" t="s">
        <v>1865</v>
      </c>
      <c r="X385" s="19" t="s">
        <v>5391</v>
      </c>
      <c r="Y385" s="19" t="s">
        <v>1867</v>
      </c>
      <c r="Z385" s="19" t="s">
        <v>1868</v>
      </c>
      <c r="AA385" s="46">
        <v>30</v>
      </c>
      <c r="AB385" s="19" t="s">
        <v>565</v>
      </c>
      <c r="AC385" s="19" t="s">
        <v>283</v>
      </c>
      <c r="AD385" s="19" t="s">
        <v>2437</v>
      </c>
      <c r="AE385" s="19" t="s">
        <v>2438</v>
      </c>
      <c r="AF385" s="19" t="s">
        <v>1719</v>
      </c>
      <c r="AG385" s="19" t="s">
        <v>2439</v>
      </c>
      <c r="AH385" s="19" t="s">
        <v>1594</v>
      </c>
      <c r="AI385" s="19" t="s">
        <v>1595</v>
      </c>
      <c r="AJ385" s="45">
        <v>0.05</v>
      </c>
      <c r="AK385" s="45">
        <v>24</v>
      </c>
      <c r="AL385" s="19" t="s">
        <v>1501</v>
      </c>
      <c r="AM385" s="46">
        <v>40250</v>
      </c>
      <c r="AN385" s="46">
        <v>24100</v>
      </c>
      <c r="AO385" s="46">
        <v>16150</v>
      </c>
      <c r="AP385" s="45">
        <v>91.2</v>
      </c>
      <c r="AQ385" s="45"/>
      <c r="AR385" s="45" t="str">
        <f>IFERROR(VLOOKUP(AB385,'Pedidos marco'!$A$1:$D$10000,4,0)," ")</f>
        <v xml:space="preserve"> </v>
      </c>
      <c r="AS385" s="45">
        <f t="shared" si="35"/>
        <v>4</v>
      </c>
      <c r="AT385" s="45" t="str">
        <f t="shared" si="36"/>
        <v>04</v>
      </c>
      <c r="AU385" s="47">
        <v>24</v>
      </c>
      <c r="AV385" s="19" t="str">
        <f t="shared" si="37"/>
        <v>04 April</v>
      </c>
      <c r="AW385" s="19">
        <f t="shared" si="38"/>
        <v>0.19</v>
      </c>
      <c r="AX385" s="19">
        <f t="shared" si="39"/>
        <v>3.8000000000000003</v>
      </c>
      <c r="AY385" s="19" t="e">
        <f>VLOOKUP(AG385,Cías!$A$1:$E$10000,5,0)</f>
        <v>#N/A</v>
      </c>
      <c r="AZ385" s="19" t="str">
        <f t="shared" si="40"/>
        <v>1013584</v>
      </c>
      <c r="BA385" s="19" t="str">
        <f t="shared" si="41"/>
        <v>SANCHEZ TORRES MARCOS OSWALDO</v>
      </c>
      <c r="BB385" s="19" t="e">
        <f>VLOOKUP(AG385,Cías!$A$1:$E$10000,3,0)</f>
        <v>#N/A</v>
      </c>
      <c r="BC385" s="19"/>
      <c r="BD385" s="19"/>
      <c r="BE385" s="19"/>
      <c r="BF385" s="19"/>
      <c r="BG385" s="19"/>
      <c r="BH385" s="19"/>
      <c r="BI385" s="19"/>
      <c r="BJ385" s="19"/>
    </row>
    <row r="386" spans="1:62" ht="15" x14ac:dyDescent="0.2">
      <c r="A386" s="19" t="s">
        <v>5476</v>
      </c>
      <c r="B386" s="19" t="s">
        <v>1479</v>
      </c>
      <c r="C386" s="43">
        <v>44655</v>
      </c>
      <c r="D386" s="44">
        <v>0.53333333333333</v>
      </c>
      <c r="E386" s="19" t="s">
        <v>5477</v>
      </c>
      <c r="F386" s="19" t="s">
        <v>5478</v>
      </c>
      <c r="G386" s="19" t="s">
        <v>5479</v>
      </c>
      <c r="H386" s="45">
        <v>716.29</v>
      </c>
      <c r="I386" s="45">
        <v>803.1</v>
      </c>
      <c r="J386" s="19" t="s">
        <v>1560</v>
      </c>
      <c r="K386" s="19" t="s">
        <v>5480</v>
      </c>
      <c r="L386" s="19" t="s">
        <v>5481</v>
      </c>
      <c r="M386" s="19" t="s">
        <v>5482</v>
      </c>
      <c r="N386" s="19" t="s">
        <v>5476</v>
      </c>
      <c r="O386" s="19" t="s">
        <v>369</v>
      </c>
      <c r="P386" s="19" t="s">
        <v>370</v>
      </c>
      <c r="Q386" s="46">
        <v>120</v>
      </c>
      <c r="R386" s="19" t="s">
        <v>1544</v>
      </c>
      <c r="S386" s="19" t="s">
        <v>2235</v>
      </c>
      <c r="T386" s="19" t="s">
        <v>230</v>
      </c>
      <c r="U386" s="19" t="s">
        <v>2236</v>
      </c>
      <c r="V386" s="19" t="s">
        <v>2237</v>
      </c>
      <c r="W386" s="19" t="s">
        <v>2238</v>
      </c>
      <c r="X386" s="19" t="s">
        <v>2239</v>
      </c>
      <c r="Y386" s="19" t="s">
        <v>2240</v>
      </c>
      <c r="Z386" s="19" t="s">
        <v>2241</v>
      </c>
      <c r="AA386" s="46">
        <v>259</v>
      </c>
      <c r="AB386" s="19" t="s">
        <v>539</v>
      </c>
      <c r="AC386" s="19" t="s">
        <v>230</v>
      </c>
      <c r="AD386" s="19" t="s">
        <v>2242</v>
      </c>
      <c r="AE386" s="19" t="s">
        <v>1481</v>
      </c>
      <c r="AF386" s="19" t="s">
        <v>1592</v>
      </c>
      <c r="AG386" s="19" t="s">
        <v>2243</v>
      </c>
      <c r="AH386" s="19" t="s">
        <v>1499</v>
      </c>
      <c r="AI386" s="19" t="s">
        <v>1500</v>
      </c>
      <c r="AJ386" s="45">
        <v>0</v>
      </c>
      <c r="AK386" s="45">
        <v>0</v>
      </c>
      <c r="AL386" s="19" t="s">
        <v>1501</v>
      </c>
      <c r="AM386" s="46">
        <v>14538.182000000001</v>
      </c>
      <c r="AN386" s="46">
        <v>6018.1819999999998</v>
      </c>
      <c r="AO386" s="46">
        <v>8520</v>
      </c>
      <c r="AP386" s="45">
        <v>112.8</v>
      </c>
      <c r="AQ386" s="45"/>
      <c r="AR386" s="45" t="str">
        <f>IFERROR(VLOOKUP(AB386,'Pedidos marco'!$A$1:$D$10000,4,0)," ")</f>
        <v xml:space="preserve"> </v>
      </c>
      <c r="AS386" s="45">
        <f t="shared" si="35"/>
        <v>4</v>
      </c>
      <c r="AT386" s="45" t="str">
        <f t="shared" si="36"/>
        <v>04</v>
      </c>
      <c r="AU386" s="47">
        <v>6</v>
      </c>
      <c r="AV386" s="19" t="str">
        <f t="shared" si="37"/>
        <v>04 April</v>
      </c>
      <c r="AW386" s="19">
        <f t="shared" si="38"/>
        <v>0.94</v>
      </c>
      <c r="AX386" s="19">
        <f t="shared" si="39"/>
        <v>18.8</v>
      </c>
      <c r="AY386" s="19" t="e">
        <f>VLOOKUP(AG386,Cías!$A$1:$E$10000,5,0)</f>
        <v>#N/A</v>
      </c>
      <c r="AZ386" s="19" t="str">
        <f t="shared" si="40"/>
        <v>1017790</v>
      </c>
      <c r="BA386" s="19" t="str">
        <f t="shared" si="41"/>
        <v>PANIMBOZA CHAMBA NANCY PAULINA</v>
      </c>
      <c r="BB386" s="19" t="e">
        <f>VLOOKUP(AG386,Cías!$A$1:$E$10000,3,0)</f>
        <v>#N/A</v>
      </c>
      <c r="BC386" s="19"/>
      <c r="BD386" s="19"/>
      <c r="BE386" s="19"/>
      <c r="BF386" s="19"/>
      <c r="BG386" s="19"/>
      <c r="BH386" s="19"/>
      <c r="BI386" s="19"/>
      <c r="BJ386" s="19"/>
    </row>
    <row r="387" spans="1:62" ht="15" x14ac:dyDescent="0.2">
      <c r="A387" s="19" t="s">
        <v>5476</v>
      </c>
      <c r="B387" s="19" t="s">
        <v>1479</v>
      </c>
      <c r="C387" s="43">
        <v>44655</v>
      </c>
      <c r="D387" s="44">
        <v>0.53333333333333</v>
      </c>
      <c r="E387" s="19" t="s">
        <v>5483</v>
      </c>
      <c r="F387" s="19" t="s">
        <v>5484</v>
      </c>
      <c r="G387" s="19" t="s">
        <v>5485</v>
      </c>
      <c r="H387" s="45">
        <v>3494.58</v>
      </c>
      <c r="I387" s="45">
        <v>3918.15</v>
      </c>
      <c r="J387" s="19" t="s">
        <v>1560</v>
      </c>
      <c r="K387" s="19" t="s">
        <v>5486</v>
      </c>
      <c r="L387" s="19" t="s">
        <v>5487</v>
      </c>
      <c r="M387" s="19" t="s">
        <v>5488</v>
      </c>
      <c r="N387" s="19" t="s">
        <v>5476</v>
      </c>
      <c r="O387" s="19" t="s">
        <v>367</v>
      </c>
      <c r="P387" s="19" t="s">
        <v>368</v>
      </c>
      <c r="Q387" s="46">
        <v>540</v>
      </c>
      <c r="R387" s="19" t="s">
        <v>1544</v>
      </c>
      <c r="S387" s="19" t="s">
        <v>2235</v>
      </c>
      <c r="T387" s="19" t="s">
        <v>230</v>
      </c>
      <c r="U387" s="19" t="s">
        <v>2236</v>
      </c>
      <c r="V387" s="19" t="s">
        <v>2237</v>
      </c>
      <c r="W387" s="19" t="s">
        <v>2238</v>
      </c>
      <c r="X387" s="19" t="s">
        <v>2239</v>
      </c>
      <c r="Y387" s="19" t="s">
        <v>2240</v>
      </c>
      <c r="Z387" s="19" t="s">
        <v>2241</v>
      </c>
      <c r="AA387" s="46">
        <v>259</v>
      </c>
      <c r="AB387" s="19" t="s">
        <v>539</v>
      </c>
      <c r="AC387" s="19" t="s">
        <v>230</v>
      </c>
      <c r="AD387" s="19" t="s">
        <v>2242</v>
      </c>
      <c r="AE387" s="19" t="s">
        <v>1481</v>
      </c>
      <c r="AF387" s="19" t="s">
        <v>1592</v>
      </c>
      <c r="AG387" s="19" t="s">
        <v>2243</v>
      </c>
      <c r="AH387" s="19" t="s">
        <v>1499</v>
      </c>
      <c r="AI387" s="19" t="s">
        <v>1500</v>
      </c>
      <c r="AJ387" s="45">
        <v>0</v>
      </c>
      <c r="AK387" s="45">
        <v>0</v>
      </c>
      <c r="AL387" s="19" t="s">
        <v>1501</v>
      </c>
      <c r="AM387" s="46">
        <v>35601.817999999999</v>
      </c>
      <c r="AN387" s="46">
        <v>27081.817999999999</v>
      </c>
      <c r="AO387" s="46">
        <v>8520</v>
      </c>
      <c r="AP387" s="45">
        <v>507.6</v>
      </c>
      <c r="AQ387" s="45"/>
      <c r="AR387" s="45" t="str">
        <f>IFERROR(VLOOKUP(AB387,'Pedidos marco'!$A$1:$D$10000,4,0)," ")</f>
        <v xml:space="preserve"> </v>
      </c>
      <c r="AS387" s="45">
        <f t="shared" si="35"/>
        <v>4</v>
      </c>
      <c r="AT387" s="45" t="str">
        <f t="shared" si="36"/>
        <v>04</v>
      </c>
      <c r="AU387" s="47">
        <v>27</v>
      </c>
      <c r="AV387" s="19" t="str">
        <f t="shared" si="37"/>
        <v>04 April</v>
      </c>
      <c r="AW387" s="19">
        <f t="shared" si="38"/>
        <v>0.94000000000000006</v>
      </c>
      <c r="AX387" s="19">
        <f t="shared" si="39"/>
        <v>18.8</v>
      </c>
      <c r="AY387" s="19" t="e">
        <f>VLOOKUP(AG387,Cías!$A$1:$E$10000,5,0)</f>
        <v>#N/A</v>
      </c>
      <c r="AZ387" s="19" t="str">
        <f t="shared" si="40"/>
        <v>1017790</v>
      </c>
      <c r="BA387" s="19" t="str">
        <f t="shared" si="41"/>
        <v>PANIMBOZA CHAMBA NANCY PAULINA</v>
      </c>
      <c r="BB387" s="19" t="e">
        <f>VLOOKUP(AG387,Cías!$A$1:$E$10000,3,0)</f>
        <v>#N/A</v>
      </c>
      <c r="BC387" s="19"/>
      <c r="BD387" s="19"/>
      <c r="BE387" s="19"/>
      <c r="BF387" s="19"/>
      <c r="BG387" s="19"/>
      <c r="BH387" s="19"/>
      <c r="BI387" s="19"/>
      <c r="BJ387" s="19"/>
    </row>
    <row r="388" spans="1:62" ht="15" x14ac:dyDescent="0.2">
      <c r="A388" s="19" t="s">
        <v>5489</v>
      </c>
      <c r="B388" s="19" t="s">
        <v>1479</v>
      </c>
      <c r="C388" s="43">
        <v>44655</v>
      </c>
      <c r="D388" s="44">
        <v>0.54097222222221997</v>
      </c>
      <c r="E388" s="19" t="s">
        <v>5490</v>
      </c>
      <c r="F388" s="19" t="s">
        <v>5491</v>
      </c>
      <c r="G388" s="19" t="s">
        <v>5492</v>
      </c>
      <c r="H388" s="45">
        <v>2386.8000000000002</v>
      </c>
      <c r="I388" s="45">
        <v>2676.1</v>
      </c>
      <c r="J388" s="19" t="s">
        <v>1560</v>
      </c>
      <c r="K388" s="19" t="s">
        <v>5493</v>
      </c>
      <c r="L388" s="19" t="s">
        <v>5494</v>
      </c>
      <c r="M388" s="19" t="s">
        <v>5495</v>
      </c>
      <c r="N388" s="19" t="s">
        <v>5489</v>
      </c>
      <c r="O388" s="19" t="s">
        <v>1641</v>
      </c>
      <c r="P388" s="19" t="s">
        <v>1642</v>
      </c>
      <c r="Q388" s="46">
        <v>360</v>
      </c>
      <c r="R388" s="19" t="s">
        <v>1544</v>
      </c>
      <c r="S388" s="19" t="s">
        <v>5299</v>
      </c>
      <c r="T388" s="19" t="s">
        <v>5300</v>
      </c>
      <c r="U388" s="19" t="s">
        <v>5496</v>
      </c>
      <c r="V388" s="19" t="s">
        <v>5497</v>
      </c>
      <c r="W388" s="19" t="s">
        <v>4503</v>
      </c>
      <c r="X388" s="19" t="s">
        <v>5498</v>
      </c>
      <c r="Y388" s="19" t="s">
        <v>5499</v>
      </c>
      <c r="Z388" s="19" t="s">
        <v>5500</v>
      </c>
      <c r="AA388" s="46">
        <v>406</v>
      </c>
      <c r="AB388" s="19" t="s">
        <v>495</v>
      </c>
      <c r="AC388" s="19" t="s">
        <v>139</v>
      </c>
      <c r="AD388" s="19" t="s">
        <v>2131</v>
      </c>
      <c r="AE388" s="19" t="s">
        <v>1481</v>
      </c>
      <c r="AF388" s="19" t="s">
        <v>1554</v>
      </c>
      <c r="AG388" s="19" t="s">
        <v>2132</v>
      </c>
      <c r="AH388" s="19" t="s">
        <v>1499</v>
      </c>
      <c r="AI388" s="19" t="s">
        <v>1500</v>
      </c>
      <c r="AJ388" s="45">
        <v>0</v>
      </c>
      <c r="AK388" s="45">
        <v>0</v>
      </c>
      <c r="AL388" s="19" t="s">
        <v>1501</v>
      </c>
      <c r="AM388" s="46">
        <v>27030</v>
      </c>
      <c r="AN388" s="46">
        <v>18030</v>
      </c>
      <c r="AO388" s="46">
        <v>9000</v>
      </c>
      <c r="AP388" s="45">
        <v>356.4</v>
      </c>
      <c r="AQ388" s="45"/>
      <c r="AR388" s="45" t="str">
        <f>IFERROR(VLOOKUP(AB388,'Pedidos marco'!$A$1:$D$10000,4,0)," ")</f>
        <v xml:space="preserve"> </v>
      </c>
      <c r="AS388" s="45">
        <f t="shared" ref="AS388:AS451" si="42">DAY(C388)</f>
        <v>4</v>
      </c>
      <c r="AT388" s="45" t="str">
        <f t="shared" ref="AT388:AT451" si="43">TEXT(AS388,"dd")</f>
        <v>04</v>
      </c>
      <c r="AU388" s="47">
        <v>18</v>
      </c>
      <c r="AV388" s="19" t="str">
        <f t="shared" ref="AV388:AV451" si="44">TEXT(C388,"MM MMMM")</f>
        <v>04 April</v>
      </c>
      <c r="AW388" s="19">
        <f t="shared" ref="AW388:AW451" si="45">IFERROR(AP388/Q388,"")</f>
        <v>0.99</v>
      </c>
      <c r="AX388" s="19">
        <f t="shared" ref="AX388:AX451" si="46">IFERROR(AP388/AU388,"")</f>
        <v>19.799999999999997</v>
      </c>
      <c r="AY388" s="19" t="e">
        <f>VLOOKUP(AG388,Cías!$A$1:$E$10000,5,0)</f>
        <v>#N/A</v>
      </c>
      <c r="AZ388" s="19" t="str">
        <f t="shared" ref="AZ388:AZ451" si="47">AB388</f>
        <v>1014271</v>
      </c>
      <c r="BA388" s="19" t="str">
        <f t="shared" ref="BA388:BA451" si="48">AC388</f>
        <v>GARATE CARDENAS CARLOS VINICIO</v>
      </c>
      <c r="BB388" s="19" t="e">
        <f>VLOOKUP(AG388,Cías!$A$1:$E$10000,3,0)</f>
        <v>#N/A</v>
      </c>
      <c r="BC388" s="19"/>
      <c r="BD388" s="19"/>
      <c r="BE388" s="19"/>
      <c r="BF388" s="19"/>
      <c r="BG388" s="19"/>
      <c r="BH388" s="19"/>
      <c r="BI388" s="19"/>
      <c r="BJ388" s="19"/>
    </row>
    <row r="389" spans="1:62" ht="15" x14ac:dyDescent="0.2">
      <c r="A389" s="19" t="s">
        <v>5501</v>
      </c>
      <c r="B389" s="19" t="s">
        <v>1479</v>
      </c>
      <c r="C389" s="43">
        <v>44655</v>
      </c>
      <c r="D389" s="44">
        <v>0.54374999999999996</v>
      </c>
      <c r="E389" s="19" t="s">
        <v>5502</v>
      </c>
      <c r="F389" s="19" t="s">
        <v>5503</v>
      </c>
      <c r="G389" s="19" t="s">
        <v>5504</v>
      </c>
      <c r="H389" s="45">
        <v>4381.67</v>
      </c>
      <c r="I389" s="45">
        <v>4912.76</v>
      </c>
      <c r="J389" s="19" t="s">
        <v>1560</v>
      </c>
      <c r="K389" s="19" t="s">
        <v>5505</v>
      </c>
      <c r="L389" s="19" t="s">
        <v>5506</v>
      </c>
      <c r="M389" s="19" t="s">
        <v>5507</v>
      </c>
      <c r="N389" s="19" t="s">
        <v>5501</v>
      </c>
      <c r="O389" s="19" t="s">
        <v>367</v>
      </c>
      <c r="P389" s="19" t="s">
        <v>368</v>
      </c>
      <c r="Q389" s="46">
        <v>660</v>
      </c>
      <c r="R389" s="19" t="s">
        <v>1544</v>
      </c>
      <c r="S389" s="19" t="s">
        <v>1976</v>
      </c>
      <c r="T389" s="19" t="s">
        <v>92</v>
      </c>
      <c r="U389" s="19" t="s">
        <v>5508</v>
      </c>
      <c r="V389" s="19" t="s">
        <v>5509</v>
      </c>
      <c r="W389" s="19" t="s">
        <v>2092</v>
      </c>
      <c r="X389" s="19" t="s">
        <v>5510</v>
      </c>
      <c r="Y389" s="19" t="s">
        <v>2094</v>
      </c>
      <c r="Z389" s="19" t="s">
        <v>2095</v>
      </c>
      <c r="AA389" s="46">
        <v>130</v>
      </c>
      <c r="AB389" s="19" t="s">
        <v>522</v>
      </c>
      <c r="AC389" s="19" t="s">
        <v>196</v>
      </c>
      <c r="AD389" s="19" t="s">
        <v>1590</v>
      </c>
      <c r="AE389" s="19" t="s">
        <v>1591</v>
      </c>
      <c r="AF389" s="19" t="s">
        <v>1592</v>
      </c>
      <c r="AG389" s="19" t="s">
        <v>1593</v>
      </c>
      <c r="AH389" s="19" t="s">
        <v>1499</v>
      </c>
      <c r="AI389" s="19" t="s">
        <v>1500</v>
      </c>
      <c r="AJ389" s="45">
        <v>0</v>
      </c>
      <c r="AK389" s="45">
        <v>0</v>
      </c>
      <c r="AL389" s="19" t="s">
        <v>1501</v>
      </c>
      <c r="AM389" s="46">
        <v>51170</v>
      </c>
      <c r="AN389" s="46">
        <v>33130</v>
      </c>
      <c r="AO389" s="46">
        <v>18040</v>
      </c>
      <c r="AP389" s="45">
        <v>356.4</v>
      </c>
      <c r="AQ389" s="45"/>
      <c r="AR389" s="45" t="str">
        <f>IFERROR(VLOOKUP(AB389,'Pedidos marco'!$A$1:$D$10000,4,0)," ")</f>
        <v xml:space="preserve"> </v>
      </c>
      <c r="AS389" s="45">
        <f t="shared" si="42"/>
        <v>4</v>
      </c>
      <c r="AT389" s="45" t="str">
        <f t="shared" si="43"/>
        <v>04</v>
      </c>
      <c r="AU389" s="47">
        <v>33</v>
      </c>
      <c r="AV389" s="19" t="str">
        <f t="shared" si="44"/>
        <v>04 April</v>
      </c>
      <c r="AW389" s="19">
        <f t="shared" si="45"/>
        <v>0.53999999999999992</v>
      </c>
      <c r="AX389" s="19">
        <f t="shared" si="46"/>
        <v>10.799999999999999</v>
      </c>
      <c r="AY389" s="19" t="e">
        <f>VLOOKUP(AG389,Cías!$A$1:$E$10000,5,0)</f>
        <v>#N/A</v>
      </c>
      <c r="AZ389" s="19" t="str">
        <f t="shared" si="47"/>
        <v>1013493</v>
      </c>
      <c r="BA389" s="19" t="str">
        <f t="shared" si="48"/>
        <v>MEDIAVILLA PERUGACHI LUIS ALFONSO</v>
      </c>
      <c r="BB389" s="19" t="e">
        <f>VLOOKUP(AG389,Cías!$A$1:$E$10000,3,0)</f>
        <v>#N/A</v>
      </c>
      <c r="BC389" s="19"/>
      <c r="BD389" s="19"/>
      <c r="BE389" s="19"/>
      <c r="BF389" s="19"/>
      <c r="BG389" s="19"/>
      <c r="BH389" s="19"/>
      <c r="BI389" s="19"/>
      <c r="BJ389" s="19"/>
    </row>
    <row r="390" spans="1:62" ht="15" x14ac:dyDescent="0.2">
      <c r="A390" s="19" t="s">
        <v>5511</v>
      </c>
      <c r="B390" s="19" t="s">
        <v>1479</v>
      </c>
      <c r="C390" s="43">
        <v>44655</v>
      </c>
      <c r="D390" s="44">
        <v>0.54861111111111005</v>
      </c>
      <c r="E390" s="19" t="s">
        <v>5512</v>
      </c>
      <c r="F390" s="19" t="s">
        <v>5513</v>
      </c>
      <c r="G390" s="19" t="s">
        <v>5514</v>
      </c>
      <c r="H390" s="45">
        <v>2096</v>
      </c>
      <c r="I390" s="45">
        <v>2350.0500000000002</v>
      </c>
      <c r="J390" s="19" t="s">
        <v>1560</v>
      </c>
      <c r="K390" s="19" t="s">
        <v>5515</v>
      </c>
      <c r="L390" s="19" t="s">
        <v>5516</v>
      </c>
      <c r="M390" s="19" t="s">
        <v>5517</v>
      </c>
      <c r="N390" s="19" t="s">
        <v>5511</v>
      </c>
      <c r="O390" s="19" t="s">
        <v>1641</v>
      </c>
      <c r="P390" s="19" t="s">
        <v>1642</v>
      </c>
      <c r="Q390" s="46">
        <v>320</v>
      </c>
      <c r="R390" s="19" t="s">
        <v>1544</v>
      </c>
      <c r="S390" s="19" t="s">
        <v>5518</v>
      </c>
      <c r="T390" s="19" t="s">
        <v>5519</v>
      </c>
      <c r="U390" s="19" t="s">
        <v>5520</v>
      </c>
      <c r="V390" s="19" t="s">
        <v>5521</v>
      </c>
      <c r="W390" s="19" t="s">
        <v>5522</v>
      </c>
      <c r="X390" s="19" t="s">
        <v>5523</v>
      </c>
      <c r="Y390" s="19" t="s">
        <v>5524</v>
      </c>
      <c r="Z390" s="19" t="s">
        <v>5525</v>
      </c>
      <c r="AA390" s="46">
        <v>450</v>
      </c>
      <c r="AB390" s="19" t="s">
        <v>499</v>
      </c>
      <c r="AC390" s="19" t="s">
        <v>147</v>
      </c>
      <c r="AD390" s="19" t="s">
        <v>5526</v>
      </c>
      <c r="AE390" s="19" t="s">
        <v>5527</v>
      </c>
      <c r="AF390" s="19" t="s">
        <v>1554</v>
      </c>
      <c r="AG390" s="19" t="s">
        <v>5528</v>
      </c>
      <c r="AH390" s="19" t="s">
        <v>1499</v>
      </c>
      <c r="AI390" s="19" t="s">
        <v>1500</v>
      </c>
      <c r="AJ390" s="45">
        <v>0</v>
      </c>
      <c r="AK390" s="45">
        <v>0</v>
      </c>
      <c r="AL390" s="19" t="s">
        <v>1501</v>
      </c>
      <c r="AM390" s="46">
        <v>20515.556</v>
      </c>
      <c r="AN390" s="46">
        <v>16035.556</v>
      </c>
      <c r="AO390" s="46">
        <v>4480</v>
      </c>
      <c r="AP390" s="45">
        <v>361.6</v>
      </c>
      <c r="AQ390" s="45"/>
      <c r="AR390" s="45" t="str">
        <f>IFERROR(VLOOKUP(AB390,'Pedidos marco'!$A$1:$D$10000,4,0)," ")</f>
        <v xml:space="preserve"> </v>
      </c>
      <c r="AS390" s="45">
        <f t="shared" si="42"/>
        <v>4</v>
      </c>
      <c r="AT390" s="45" t="str">
        <f t="shared" si="43"/>
        <v>04</v>
      </c>
      <c r="AU390" s="47">
        <v>16</v>
      </c>
      <c r="AV390" s="19" t="str">
        <f t="shared" si="44"/>
        <v>04 April</v>
      </c>
      <c r="AW390" s="19">
        <f t="shared" si="45"/>
        <v>1.1300000000000001</v>
      </c>
      <c r="AX390" s="19">
        <f t="shared" si="46"/>
        <v>22.6</v>
      </c>
      <c r="AY390" s="19" t="e">
        <f>VLOOKUP(AG390,Cías!$A$1:$E$10000,5,0)</f>
        <v>#N/A</v>
      </c>
      <c r="AZ390" s="19" t="str">
        <f t="shared" si="47"/>
        <v>1024047</v>
      </c>
      <c r="BA390" s="19" t="str">
        <f t="shared" si="48"/>
        <v>GRANDA ALMEIDA LUIS ANIBAL</v>
      </c>
      <c r="BB390" s="19" t="e">
        <f>VLOOKUP(AG390,Cías!$A$1:$E$10000,3,0)</f>
        <v>#N/A</v>
      </c>
      <c r="BC390" s="19"/>
      <c r="BD390" s="19"/>
      <c r="BE390" s="19"/>
      <c r="BF390" s="19"/>
      <c r="BG390" s="19"/>
      <c r="BH390" s="19"/>
      <c r="BI390" s="19"/>
      <c r="BJ390" s="19"/>
    </row>
    <row r="391" spans="1:62" ht="15" x14ac:dyDescent="0.2">
      <c r="A391" s="19" t="s">
        <v>5511</v>
      </c>
      <c r="B391" s="19" t="s">
        <v>1479</v>
      </c>
      <c r="C391" s="43">
        <v>44655</v>
      </c>
      <c r="D391" s="44">
        <v>0.54861111111111005</v>
      </c>
      <c r="E391" s="19" t="s">
        <v>5529</v>
      </c>
      <c r="F391" s="19" t="s">
        <v>5530</v>
      </c>
      <c r="G391" s="19" t="s">
        <v>5531</v>
      </c>
      <c r="H391" s="45">
        <v>272.39999999999998</v>
      </c>
      <c r="I391" s="45">
        <v>305.42</v>
      </c>
      <c r="J391" s="19" t="s">
        <v>1560</v>
      </c>
      <c r="K391" s="19" t="s">
        <v>5515</v>
      </c>
      <c r="L391" s="19" t="s">
        <v>5532</v>
      </c>
      <c r="M391" s="19" t="s">
        <v>5533</v>
      </c>
      <c r="N391" s="19" t="s">
        <v>5511</v>
      </c>
      <c r="O391" s="19" t="s">
        <v>1603</v>
      </c>
      <c r="P391" s="19" t="s">
        <v>1604</v>
      </c>
      <c r="Q391" s="46">
        <v>40</v>
      </c>
      <c r="R391" s="19" t="s">
        <v>1544</v>
      </c>
      <c r="S391" s="19" t="s">
        <v>5518</v>
      </c>
      <c r="T391" s="19" t="s">
        <v>5519</v>
      </c>
      <c r="U391" s="19" t="s">
        <v>5520</v>
      </c>
      <c r="V391" s="19" t="s">
        <v>5521</v>
      </c>
      <c r="W391" s="19" t="s">
        <v>5522</v>
      </c>
      <c r="X391" s="19" t="s">
        <v>5523</v>
      </c>
      <c r="Y391" s="19" t="s">
        <v>5524</v>
      </c>
      <c r="Z391" s="19" t="s">
        <v>5525</v>
      </c>
      <c r="AA391" s="46">
        <v>450</v>
      </c>
      <c r="AB391" s="19" t="s">
        <v>499</v>
      </c>
      <c r="AC391" s="19" t="s">
        <v>147</v>
      </c>
      <c r="AD391" s="19" t="s">
        <v>5526</v>
      </c>
      <c r="AE391" s="19" t="s">
        <v>5527</v>
      </c>
      <c r="AF391" s="19" t="s">
        <v>1554</v>
      </c>
      <c r="AG391" s="19" t="s">
        <v>5528</v>
      </c>
      <c r="AH391" s="19" t="s">
        <v>1499</v>
      </c>
      <c r="AI391" s="19" t="s">
        <v>1500</v>
      </c>
      <c r="AJ391" s="45">
        <v>0</v>
      </c>
      <c r="AK391" s="45">
        <v>0</v>
      </c>
      <c r="AL391" s="19" t="s">
        <v>1501</v>
      </c>
      <c r="AM391" s="46">
        <v>6484.4440000000004</v>
      </c>
      <c r="AN391" s="46">
        <v>2004.444</v>
      </c>
      <c r="AO391" s="46">
        <v>4480</v>
      </c>
      <c r="AP391" s="45">
        <v>45.2</v>
      </c>
      <c r="AQ391" s="45"/>
      <c r="AR391" s="45" t="str">
        <f>IFERROR(VLOOKUP(AB391,'Pedidos marco'!$A$1:$D$10000,4,0)," ")</f>
        <v xml:space="preserve"> </v>
      </c>
      <c r="AS391" s="45">
        <f t="shared" si="42"/>
        <v>4</v>
      </c>
      <c r="AT391" s="45" t="str">
        <f t="shared" si="43"/>
        <v>04</v>
      </c>
      <c r="AU391" s="47">
        <v>2</v>
      </c>
      <c r="AV391" s="19" t="str">
        <f t="shared" si="44"/>
        <v>04 April</v>
      </c>
      <c r="AW391" s="19">
        <f t="shared" si="45"/>
        <v>1.1300000000000001</v>
      </c>
      <c r="AX391" s="19">
        <f t="shared" si="46"/>
        <v>22.6</v>
      </c>
      <c r="AY391" s="19" t="e">
        <f>VLOOKUP(AG391,Cías!$A$1:$E$10000,5,0)</f>
        <v>#N/A</v>
      </c>
      <c r="AZ391" s="19" t="str">
        <f t="shared" si="47"/>
        <v>1024047</v>
      </c>
      <c r="BA391" s="19" t="str">
        <f t="shared" si="48"/>
        <v>GRANDA ALMEIDA LUIS ANIBAL</v>
      </c>
      <c r="BB391" s="19" t="e">
        <f>VLOOKUP(AG391,Cías!$A$1:$E$10000,3,0)</f>
        <v>#N/A</v>
      </c>
      <c r="BC391" s="19"/>
      <c r="BD391" s="19"/>
      <c r="BE391" s="19"/>
      <c r="BF391" s="19"/>
      <c r="BG391" s="19"/>
      <c r="BH391" s="19"/>
      <c r="BI391" s="19"/>
      <c r="BJ391" s="19"/>
    </row>
    <row r="392" spans="1:62" ht="15" x14ac:dyDescent="0.2">
      <c r="A392" s="19" t="s">
        <v>5534</v>
      </c>
      <c r="B392" s="19" t="s">
        <v>1479</v>
      </c>
      <c r="C392" s="43">
        <v>44655</v>
      </c>
      <c r="D392" s="44">
        <v>0.55277777777778003</v>
      </c>
      <c r="E392" s="19" t="s">
        <v>5535</v>
      </c>
      <c r="F392" s="19" t="s">
        <v>5536</v>
      </c>
      <c r="G392" s="19" t="s">
        <v>5537</v>
      </c>
      <c r="H392" s="45">
        <v>489.46</v>
      </c>
      <c r="I392" s="45">
        <v>548.79</v>
      </c>
      <c r="J392" s="19" t="s">
        <v>1560</v>
      </c>
      <c r="K392" s="19" t="s">
        <v>5538</v>
      </c>
      <c r="L392" s="19" t="s">
        <v>5539</v>
      </c>
      <c r="M392" s="19" t="s">
        <v>5540</v>
      </c>
      <c r="N392" s="19" t="s">
        <v>5534</v>
      </c>
      <c r="O392" s="19" t="s">
        <v>369</v>
      </c>
      <c r="P392" s="19" t="s">
        <v>370</v>
      </c>
      <c r="Q392" s="46">
        <v>80</v>
      </c>
      <c r="R392" s="19" t="s">
        <v>1544</v>
      </c>
      <c r="S392" s="19" t="s">
        <v>2188</v>
      </c>
      <c r="T392" s="19" t="s">
        <v>2189</v>
      </c>
      <c r="U392" s="19" t="s">
        <v>5541</v>
      </c>
      <c r="V392" s="19" t="s">
        <v>5542</v>
      </c>
      <c r="W392" s="19" t="s">
        <v>415</v>
      </c>
      <c r="X392" s="19" t="s">
        <v>5543</v>
      </c>
      <c r="Y392" s="19" t="s">
        <v>1980</v>
      </c>
      <c r="Z392" s="19" t="s">
        <v>1981</v>
      </c>
      <c r="AA392" s="46">
        <v>89</v>
      </c>
      <c r="AB392" s="19" t="s">
        <v>445</v>
      </c>
      <c r="AC392" s="19" t="s">
        <v>37</v>
      </c>
      <c r="AD392" s="19" t="s">
        <v>2193</v>
      </c>
      <c r="AE392" s="19" t="s">
        <v>2194</v>
      </c>
      <c r="AF392" s="19" t="s">
        <v>1592</v>
      </c>
      <c r="AG392" s="19" t="s">
        <v>2195</v>
      </c>
      <c r="AH392" s="19" t="s">
        <v>1594</v>
      </c>
      <c r="AI392" s="19" t="s">
        <v>1595</v>
      </c>
      <c r="AJ392" s="45">
        <v>0.05</v>
      </c>
      <c r="AK392" s="45">
        <v>4</v>
      </c>
      <c r="AL392" s="19" t="s">
        <v>1501</v>
      </c>
      <c r="AM392" s="46">
        <v>12374.118</v>
      </c>
      <c r="AN392" s="46">
        <v>4014.1179999999999</v>
      </c>
      <c r="AO392" s="46">
        <v>8360</v>
      </c>
      <c r="AP392" s="45">
        <v>35.200000000000003</v>
      </c>
      <c r="AQ392" s="45"/>
      <c r="AR392" s="45" t="str">
        <f>IFERROR(VLOOKUP(AB392,'Pedidos marco'!$A$1:$D$10000,4,0)," ")</f>
        <v xml:space="preserve"> </v>
      </c>
      <c r="AS392" s="45">
        <f t="shared" si="42"/>
        <v>4</v>
      </c>
      <c r="AT392" s="45" t="str">
        <f t="shared" si="43"/>
        <v>04</v>
      </c>
      <c r="AU392" s="47">
        <v>4</v>
      </c>
      <c r="AV392" s="19" t="str">
        <f t="shared" si="44"/>
        <v>04 April</v>
      </c>
      <c r="AW392" s="19">
        <f t="shared" si="45"/>
        <v>0.44000000000000006</v>
      </c>
      <c r="AX392" s="19">
        <f t="shared" si="46"/>
        <v>8.8000000000000007</v>
      </c>
      <c r="AY392" s="19" t="e">
        <f>VLOOKUP(AG392,Cías!$A$1:$E$10000,5,0)</f>
        <v>#N/A</v>
      </c>
      <c r="AZ392" s="19" t="str">
        <f t="shared" si="47"/>
        <v>1024381</v>
      </c>
      <c r="BA392" s="19" t="str">
        <f t="shared" si="48"/>
        <v>BALCAZAR GORDON ALEJANDRO</v>
      </c>
      <c r="BB392" s="19" t="e">
        <f>VLOOKUP(AG392,Cías!$A$1:$E$10000,3,0)</f>
        <v>#N/A</v>
      </c>
      <c r="BC392" s="19"/>
      <c r="BD392" s="19"/>
      <c r="BE392" s="19"/>
      <c r="BF392" s="19"/>
      <c r="BG392" s="19"/>
      <c r="BH392" s="19"/>
      <c r="BI392" s="19"/>
      <c r="BJ392" s="19"/>
    </row>
    <row r="393" spans="1:62" ht="15" x14ac:dyDescent="0.2">
      <c r="A393" s="19" t="s">
        <v>5534</v>
      </c>
      <c r="B393" s="19" t="s">
        <v>1479</v>
      </c>
      <c r="C393" s="43">
        <v>44655</v>
      </c>
      <c r="D393" s="44">
        <v>0.55277777777778003</v>
      </c>
      <c r="E393" s="19" t="s">
        <v>5544</v>
      </c>
      <c r="F393" s="19" t="s">
        <v>5545</v>
      </c>
      <c r="G393" s="19" t="s">
        <v>5546</v>
      </c>
      <c r="H393" s="45">
        <v>4003.56</v>
      </c>
      <c r="I393" s="45">
        <v>4488.82</v>
      </c>
      <c r="J393" s="19" t="s">
        <v>1560</v>
      </c>
      <c r="K393" s="19" t="s">
        <v>5547</v>
      </c>
      <c r="L393" s="19" t="s">
        <v>5548</v>
      </c>
      <c r="M393" s="19" t="s">
        <v>5549</v>
      </c>
      <c r="N393" s="19" t="s">
        <v>5534</v>
      </c>
      <c r="O393" s="19" t="s">
        <v>367</v>
      </c>
      <c r="P393" s="19" t="s">
        <v>368</v>
      </c>
      <c r="Q393" s="46">
        <v>600</v>
      </c>
      <c r="R393" s="19" t="s">
        <v>1544</v>
      </c>
      <c r="S393" s="19" t="s">
        <v>2188</v>
      </c>
      <c r="T393" s="19" t="s">
        <v>2189</v>
      </c>
      <c r="U393" s="19" t="s">
        <v>5541</v>
      </c>
      <c r="V393" s="19" t="s">
        <v>5542</v>
      </c>
      <c r="W393" s="19" t="s">
        <v>415</v>
      </c>
      <c r="X393" s="19" t="s">
        <v>5543</v>
      </c>
      <c r="Y393" s="19" t="s">
        <v>1980</v>
      </c>
      <c r="Z393" s="19" t="s">
        <v>1981</v>
      </c>
      <c r="AA393" s="46">
        <v>89</v>
      </c>
      <c r="AB393" s="19" t="s">
        <v>445</v>
      </c>
      <c r="AC393" s="19" t="s">
        <v>37</v>
      </c>
      <c r="AD393" s="19" t="s">
        <v>2193</v>
      </c>
      <c r="AE393" s="19" t="s">
        <v>2194</v>
      </c>
      <c r="AF393" s="19" t="s">
        <v>1592</v>
      </c>
      <c r="AG393" s="19" t="s">
        <v>2195</v>
      </c>
      <c r="AH393" s="19" t="s">
        <v>1594</v>
      </c>
      <c r="AI393" s="19" t="s">
        <v>1595</v>
      </c>
      <c r="AJ393" s="45">
        <v>0.05</v>
      </c>
      <c r="AK393" s="45">
        <v>30</v>
      </c>
      <c r="AL393" s="19" t="s">
        <v>1501</v>
      </c>
      <c r="AM393" s="46">
        <v>38465.881999999998</v>
      </c>
      <c r="AN393" s="46">
        <v>30105.882000000001</v>
      </c>
      <c r="AO393" s="46">
        <v>8360</v>
      </c>
      <c r="AP393" s="45">
        <v>264</v>
      </c>
      <c r="AQ393" s="45"/>
      <c r="AR393" s="45" t="str">
        <f>IFERROR(VLOOKUP(AB393,'Pedidos marco'!$A$1:$D$10000,4,0)," ")</f>
        <v xml:space="preserve"> </v>
      </c>
      <c r="AS393" s="45">
        <f t="shared" si="42"/>
        <v>4</v>
      </c>
      <c r="AT393" s="45" t="str">
        <f t="shared" si="43"/>
        <v>04</v>
      </c>
      <c r="AU393" s="47">
        <v>30</v>
      </c>
      <c r="AV393" s="19" t="str">
        <f t="shared" si="44"/>
        <v>04 April</v>
      </c>
      <c r="AW393" s="19">
        <f t="shared" si="45"/>
        <v>0.44</v>
      </c>
      <c r="AX393" s="19">
        <f t="shared" si="46"/>
        <v>8.8000000000000007</v>
      </c>
      <c r="AY393" s="19" t="e">
        <f>VLOOKUP(AG393,Cías!$A$1:$E$10000,5,0)</f>
        <v>#N/A</v>
      </c>
      <c r="AZ393" s="19" t="str">
        <f t="shared" si="47"/>
        <v>1024381</v>
      </c>
      <c r="BA393" s="19" t="str">
        <f t="shared" si="48"/>
        <v>BALCAZAR GORDON ALEJANDRO</v>
      </c>
      <c r="BB393" s="19" t="e">
        <f>VLOOKUP(AG393,Cías!$A$1:$E$10000,3,0)</f>
        <v>#N/A</v>
      </c>
      <c r="BC393" s="19"/>
      <c r="BD393" s="19"/>
      <c r="BE393" s="19"/>
      <c r="BF393" s="19"/>
      <c r="BG393" s="19"/>
      <c r="BH393" s="19"/>
      <c r="BI393" s="19"/>
      <c r="BJ393" s="19"/>
    </row>
    <row r="394" spans="1:62" ht="15" x14ac:dyDescent="0.2">
      <c r="A394" s="19" t="s">
        <v>5550</v>
      </c>
      <c r="B394" s="19" t="s">
        <v>1479</v>
      </c>
      <c r="C394" s="43">
        <v>44655</v>
      </c>
      <c r="D394" s="44">
        <v>0.55416666666667003</v>
      </c>
      <c r="E394" s="19" t="s">
        <v>5551</v>
      </c>
      <c r="F394" s="19" t="s">
        <v>5552</v>
      </c>
      <c r="G394" s="19" t="s">
        <v>5553</v>
      </c>
      <c r="H394" s="45">
        <v>4310.16</v>
      </c>
      <c r="I394" s="45">
        <v>4832.58</v>
      </c>
      <c r="J394" s="19" t="s">
        <v>1560</v>
      </c>
      <c r="K394" s="19" t="s">
        <v>5554</v>
      </c>
      <c r="L394" s="19" t="s">
        <v>5555</v>
      </c>
      <c r="M394" s="19" t="s">
        <v>5556</v>
      </c>
      <c r="N394" s="19" t="s">
        <v>5550</v>
      </c>
      <c r="O394" s="19" t="s">
        <v>367</v>
      </c>
      <c r="P394" s="19" t="s">
        <v>368</v>
      </c>
      <c r="Q394" s="46">
        <v>660</v>
      </c>
      <c r="R394" s="19" t="s">
        <v>1544</v>
      </c>
      <c r="S394" s="19" t="s">
        <v>5557</v>
      </c>
      <c r="T394" s="19" t="s">
        <v>5558</v>
      </c>
      <c r="U394" s="19" t="s">
        <v>5559</v>
      </c>
      <c r="V394" s="19" t="s">
        <v>5560</v>
      </c>
      <c r="W394" s="19" t="s">
        <v>1548</v>
      </c>
      <c r="X394" s="19" t="s">
        <v>5561</v>
      </c>
      <c r="Y394" s="19" t="s">
        <v>1684</v>
      </c>
      <c r="Z394" s="19" t="s">
        <v>1685</v>
      </c>
      <c r="AA394" s="46">
        <v>198</v>
      </c>
      <c r="AB394" s="19" t="s">
        <v>449</v>
      </c>
      <c r="AC394" s="19" t="s">
        <v>45</v>
      </c>
      <c r="AD394" s="19" t="s">
        <v>5562</v>
      </c>
      <c r="AE394" s="19" t="s">
        <v>5563</v>
      </c>
      <c r="AF394" s="19" t="s">
        <v>1592</v>
      </c>
      <c r="AG394" s="19" t="s">
        <v>5564</v>
      </c>
      <c r="AH394" s="19" t="s">
        <v>1499</v>
      </c>
      <c r="AI394" s="19" t="s">
        <v>1500</v>
      </c>
      <c r="AJ394" s="45">
        <v>0</v>
      </c>
      <c r="AK394" s="45">
        <v>0</v>
      </c>
      <c r="AL394" s="19" t="s">
        <v>1501</v>
      </c>
      <c r="AM394" s="46">
        <v>50340</v>
      </c>
      <c r="AN394" s="46">
        <v>33070</v>
      </c>
      <c r="AO394" s="46">
        <v>17270</v>
      </c>
      <c r="AP394" s="45">
        <v>488.4</v>
      </c>
      <c r="AQ394" s="45"/>
      <c r="AR394" s="45" t="str">
        <f>IFERROR(VLOOKUP(AB394,'Pedidos marco'!$A$1:$D$10000,4,0)," ")</f>
        <v xml:space="preserve"> </v>
      </c>
      <c r="AS394" s="45">
        <f t="shared" si="42"/>
        <v>4</v>
      </c>
      <c r="AT394" s="45" t="str">
        <f t="shared" si="43"/>
        <v>04</v>
      </c>
      <c r="AU394" s="47">
        <v>33</v>
      </c>
      <c r="AV394" s="19" t="str">
        <f t="shared" si="44"/>
        <v>04 April</v>
      </c>
      <c r="AW394" s="19">
        <f t="shared" si="45"/>
        <v>0.74</v>
      </c>
      <c r="AX394" s="19">
        <f t="shared" si="46"/>
        <v>14.799999999999999</v>
      </c>
      <c r="AY394" s="19" t="e">
        <f>VLOOKUP(AG394,Cías!$A$1:$E$10000,5,0)</f>
        <v>#N/A</v>
      </c>
      <c r="AZ394" s="19" t="str">
        <f t="shared" si="47"/>
        <v>1013915</v>
      </c>
      <c r="BA394" s="19" t="str">
        <f t="shared" si="48"/>
        <v>BEDON ALMEIDA EDWIN FABIÁN</v>
      </c>
      <c r="BB394" s="19" t="e">
        <f>VLOOKUP(AG394,Cías!$A$1:$E$10000,3,0)</f>
        <v>#N/A</v>
      </c>
      <c r="BC394" s="19"/>
      <c r="BD394" s="19"/>
      <c r="BE394" s="19"/>
      <c r="BF394" s="19"/>
      <c r="BG394" s="19"/>
      <c r="BH394" s="19"/>
      <c r="BI394" s="19"/>
      <c r="BJ394" s="19"/>
    </row>
    <row r="395" spans="1:62" ht="15" x14ac:dyDescent="0.2">
      <c r="A395" s="19" t="s">
        <v>5565</v>
      </c>
      <c r="B395" s="19" t="s">
        <v>1479</v>
      </c>
      <c r="C395" s="43">
        <v>44655</v>
      </c>
      <c r="D395" s="44">
        <v>0.55694444444444002</v>
      </c>
      <c r="E395" s="19" t="s">
        <v>5566</v>
      </c>
      <c r="F395" s="19" t="s">
        <v>5567</v>
      </c>
      <c r="G395" s="19" t="s">
        <v>5568</v>
      </c>
      <c r="H395" s="45">
        <v>1354</v>
      </c>
      <c r="I395" s="45">
        <v>1518.11</v>
      </c>
      <c r="J395" s="19" t="s">
        <v>1560</v>
      </c>
      <c r="K395" s="19" t="s">
        <v>5569</v>
      </c>
      <c r="L395" s="19" t="s">
        <v>5570</v>
      </c>
      <c r="M395" s="19" t="s">
        <v>5571</v>
      </c>
      <c r="N395" s="19" t="s">
        <v>5565</v>
      </c>
      <c r="O395" s="19" t="s">
        <v>371</v>
      </c>
      <c r="P395" s="19" t="s">
        <v>372</v>
      </c>
      <c r="Q395" s="46">
        <v>200</v>
      </c>
      <c r="R395" s="19" t="s">
        <v>1544</v>
      </c>
      <c r="S395" s="19" t="s">
        <v>2401</v>
      </c>
      <c r="T395" s="19" t="s">
        <v>2402</v>
      </c>
      <c r="U395" s="19" t="s">
        <v>5572</v>
      </c>
      <c r="V395" s="19" t="s">
        <v>5573</v>
      </c>
      <c r="W395" s="19" t="s">
        <v>415</v>
      </c>
      <c r="X395" s="19" t="s">
        <v>5574</v>
      </c>
      <c r="Y395" s="19" t="s">
        <v>2756</v>
      </c>
      <c r="Z395" s="19" t="s">
        <v>2757</v>
      </c>
      <c r="AA395" s="46">
        <v>76</v>
      </c>
      <c r="AB395" s="19" t="s">
        <v>5575</v>
      </c>
      <c r="AC395" s="19" t="s">
        <v>175</v>
      </c>
      <c r="AD395" s="19" t="s">
        <v>5576</v>
      </c>
      <c r="AE395" s="19" t="s">
        <v>5577</v>
      </c>
      <c r="AF395" s="19" t="s">
        <v>1554</v>
      </c>
      <c r="AG395" s="19" t="s">
        <v>5578</v>
      </c>
      <c r="AH395" s="19" t="s">
        <v>1499</v>
      </c>
      <c r="AI395" s="19" t="s">
        <v>1500</v>
      </c>
      <c r="AJ395" s="45">
        <v>0</v>
      </c>
      <c r="AK395" s="45">
        <v>0</v>
      </c>
      <c r="AL395" s="19" t="s">
        <v>1501</v>
      </c>
      <c r="AM395" s="46">
        <v>14658.888999999999</v>
      </c>
      <c r="AN395" s="46">
        <v>10038.888999999999</v>
      </c>
      <c r="AO395" s="46">
        <v>4620</v>
      </c>
      <c r="AP395" s="45">
        <v>70</v>
      </c>
      <c r="AQ395" s="45"/>
      <c r="AR395" s="45" t="str">
        <f>IFERROR(VLOOKUP(AB395,'Pedidos marco'!$A$1:$D$10000,4,0)," ")</f>
        <v xml:space="preserve"> </v>
      </c>
      <c r="AS395" s="45">
        <f t="shared" si="42"/>
        <v>4</v>
      </c>
      <c r="AT395" s="45" t="str">
        <f t="shared" si="43"/>
        <v>04</v>
      </c>
      <c r="AU395" s="47">
        <v>10</v>
      </c>
      <c r="AV395" s="19" t="str">
        <f t="shared" si="44"/>
        <v>04 April</v>
      </c>
      <c r="AW395" s="19">
        <f t="shared" si="45"/>
        <v>0.35</v>
      </c>
      <c r="AX395" s="19">
        <f t="shared" si="46"/>
        <v>7</v>
      </c>
      <c r="AY395" s="19" t="e">
        <f>VLOOKUP(AG395,Cías!$A$1:$E$10000,5,0)</f>
        <v>#N/A</v>
      </c>
      <c r="AZ395" s="19" t="str">
        <f t="shared" si="47"/>
        <v>1023077</v>
      </c>
      <c r="BA395" s="19" t="str">
        <f t="shared" si="48"/>
        <v>JIMENEZ ICAZA HENRY ELADIO</v>
      </c>
      <c r="BB395" s="19" t="e">
        <f>VLOOKUP(AG395,Cías!$A$1:$E$10000,3,0)</f>
        <v>#N/A</v>
      </c>
      <c r="BC395" s="19"/>
      <c r="BD395" s="19"/>
      <c r="BE395" s="19"/>
      <c r="BF395" s="19"/>
      <c r="BG395" s="19"/>
      <c r="BH395" s="19"/>
      <c r="BI395" s="19"/>
      <c r="BJ395" s="19"/>
    </row>
    <row r="396" spans="1:62" ht="15" x14ac:dyDescent="0.2">
      <c r="A396" s="19" t="s">
        <v>5565</v>
      </c>
      <c r="B396" s="19" t="s">
        <v>1479</v>
      </c>
      <c r="C396" s="43">
        <v>44655</v>
      </c>
      <c r="D396" s="44">
        <v>0.55694444444444002</v>
      </c>
      <c r="E396" s="19" t="s">
        <v>5579</v>
      </c>
      <c r="F396" s="19" t="s">
        <v>5580</v>
      </c>
      <c r="G396" s="19" t="s">
        <v>5581</v>
      </c>
      <c r="H396" s="45">
        <v>1078.4000000000001</v>
      </c>
      <c r="I396" s="45">
        <v>1209.1099999999999</v>
      </c>
      <c r="J396" s="19" t="s">
        <v>1560</v>
      </c>
      <c r="K396" s="19" t="s">
        <v>5582</v>
      </c>
      <c r="L396" s="19" t="s">
        <v>5583</v>
      </c>
      <c r="M396" s="19" t="s">
        <v>5584</v>
      </c>
      <c r="N396" s="19" t="s">
        <v>5565</v>
      </c>
      <c r="O396" s="19" t="s">
        <v>367</v>
      </c>
      <c r="P396" s="19" t="s">
        <v>368</v>
      </c>
      <c r="Q396" s="46">
        <v>160</v>
      </c>
      <c r="R396" s="19" t="s">
        <v>1544</v>
      </c>
      <c r="S396" s="19" t="s">
        <v>2401</v>
      </c>
      <c r="T396" s="19" t="s">
        <v>2402</v>
      </c>
      <c r="U396" s="19" t="s">
        <v>5572</v>
      </c>
      <c r="V396" s="19" t="s">
        <v>5573</v>
      </c>
      <c r="W396" s="19" t="s">
        <v>415</v>
      </c>
      <c r="X396" s="19" t="s">
        <v>5574</v>
      </c>
      <c r="Y396" s="19" t="s">
        <v>2756</v>
      </c>
      <c r="Z396" s="19" t="s">
        <v>2757</v>
      </c>
      <c r="AA396" s="46">
        <v>76</v>
      </c>
      <c r="AB396" s="19" t="s">
        <v>5575</v>
      </c>
      <c r="AC396" s="19" t="s">
        <v>175</v>
      </c>
      <c r="AD396" s="19" t="s">
        <v>5576</v>
      </c>
      <c r="AE396" s="19" t="s">
        <v>5577</v>
      </c>
      <c r="AF396" s="19" t="s">
        <v>1554</v>
      </c>
      <c r="AG396" s="19" t="s">
        <v>5578</v>
      </c>
      <c r="AH396" s="19" t="s">
        <v>1499</v>
      </c>
      <c r="AI396" s="19" t="s">
        <v>1500</v>
      </c>
      <c r="AJ396" s="45">
        <v>0</v>
      </c>
      <c r="AK396" s="45">
        <v>0</v>
      </c>
      <c r="AL396" s="19" t="s">
        <v>1501</v>
      </c>
      <c r="AM396" s="46">
        <v>12651.111000000001</v>
      </c>
      <c r="AN396" s="46">
        <v>8031.1109999999999</v>
      </c>
      <c r="AO396" s="46">
        <v>4620</v>
      </c>
      <c r="AP396" s="45">
        <v>56</v>
      </c>
      <c r="AQ396" s="45"/>
      <c r="AR396" s="45" t="str">
        <f>IFERROR(VLOOKUP(AB396,'Pedidos marco'!$A$1:$D$10000,4,0)," ")</f>
        <v xml:space="preserve"> </v>
      </c>
      <c r="AS396" s="45">
        <f t="shared" si="42"/>
        <v>4</v>
      </c>
      <c r="AT396" s="45" t="str">
        <f t="shared" si="43"/>
        <v>04</v>
      </c>
      <c r="AU396" s="47">
        <v>8</v>
      </c>
      <c r="AV396" s="19" t="str">
        <f t="shared" si="44"/>
        <v>04 April</v>
      </c>
      <c r="AW396" s="19">
        <f t="shared" si="45"/>
        <v>0.35</v>
      </c>
      <c r="AX396" s="19">
        <f t="shared" si="46"/>
        <v>7</v>
      </c>
      <c r="AY396" s="19" t="e">
        <f>VLOOKUP(AG396,Cías!$A$1:$E$10000,5,0)</f>
        <v>#N/A</v>
      </c>
      <c r="AZ396" s="19" t="str">
        <f t="shared" si="47"/>
        <v>1023077</v>
      </c>
      <c r="BA396" s="19" t="str">
        <f t="shared" si="48"/>
        <v>JIMENEZ ICAZA HENRY ELADIO</v>
      </c>
      <c r="BB396" s="19" t="e">
        <f>VLOOKUP(AG396,Cías!$A$1:$E$10000,3,0)</f>
        <v>#N/A</v>
      </c>
      <c r="BC396" s="19"/>
      <c r="BD396" s="19"/>
      <c r="BE396" s="19"/>
      <c r="BF396" s="19"/>
      <c r="BG396" s="19"/>
      <c r="BH396" s="19"/>
      <c r="BI396" s="19"/>
      <c r="BJ396" s="19"/>
    </row>
    <row r="397" spans="1:62" ht="15" x14ac:dyDescent="0.2">
      <c r="A397" s="19" t="s">
        <v>5585</v>
      </c>
      <c r="B397" s="19" t="s">
        <v>1479</v>
      </c>
      <c r="C397" s="43">
        <v>44655</v>
      </c>
      <c r="D397" s="44">
        <v>0.55972222222222001</v>
      </c>
      <c r="E397" s="19" t="s">
        <v>5586</v>
      </c>
      <c r="F397" s="19" t="s">
        <v>1481</v>
      </c>
      <c r="G397" s="19" t="s">
        <v>1481</v>
      </c>
      <c r="H397" s="45">
        <v>0</v>
      </c>
      <c r="I397" s="45">
        <v>0</v>
      </c>
      <c r="J397" s="19" t="s">
        <v>1482</v>
      </c>
      <c r="K397" s="19" t="s">
        <v>5587</v>
      </c>
      <c r="L397" s="19" t="s">
        <v>5588</v>
      </c>
      <c r="M397" s="19" t="s">
        <v>5589</v>
      </c>
      <c r="N397" s="19" t="s">
        <v>5585</v>
      </c>
      <c r="O397" s="19" t="s">
        <v>1486</v>
      </c>
      <c r="P397" s="19" t="s">
        <v>1487</v>
      </c>
      <c r="Q397" s="46">
        <v>30.23</v>
      </c>
      <c r="R397" s="19" t="s">
        <v>1488</v>
      </c>
      <c r="S397" s="19" t="s">
        <v>4389</v>
      </c>
      <c r="T397" s="19" t="s">
        <v>4390</v>
      </c>
      <c r="U397" s="19" t="s">
        <v>5590</v>
      </c>
      <c r="V397" s="19" t="s">
        <v>5591</v>
      </c>
      <c r="W397" s="19" t="s">
        <v>3607</v>
      </c>
      <c r="X397" s="19" t="s">
        <v>5592</v>
      </c>
      <c r="Y397" s="19" t="s">
        <v>3921</v>
      </c>
      <c r="Z397" s="19" t="s">
        <v>3922</v>
      </c>
      <c r="AA397" s="46">
        <v>524</v>
      </c>
      <c r="AB397" s="19" t="s">
        <v>473</v>
      </c>
      <c r="AC397" s="19" t="s">
        <v>96</v>
      </c>
      <c r="AD397" s="19" t="s">
        <v>1888</v>
      </c>
      <c r="AE397" s="19" t="s">
        <v>1889</v>
      </c>
      <c r="AF397" s="19" t="s">
        <v>1497</v>
      </c>
      <c r="AG397" s="19" t="s">
        <v>1890</v>
      </c>
      <c r="AH397" s="19" t="s">
        <v>1499</v>
      </c>
      <c r="AI397" s="19" t="s">
        <v>1500</v>
      </c>
      <c r="AJ397" s="45">
        <v>0</v>
      </c>
      <c r="AK397" s="45">
        <v>0</v>
      </c>
      <c r="AL397" s="19" t="s">
        <v>1501</v>
      </c>
      <c r="AM397" s="46">
        <v>48930</v>
      </c>
      <c r="AN397" s="46">
        <v>30230</v>
      </c>
      <c r="AO397" s="46">
        <v>18700</v>
      </c>
      <c r="AP397" s="45">
        <v>1212.53</v>
      </c>
      <c r="AQ397" s="45"/>
      <c r="AR397" s="45" t="str">
        <f>IFERROR(VLOOKUP(AB397,'Pedidos marco'!$A$1:$D$10000,4,0)," ")</f>
        <v xml:space="preserve"> </v>
      </c>
      <c r="AS397" s="45">
        <f t="shared" si="42"/>
        <v>4</v>
      </c>
      <c r="AT397" s="45" t="str">
        <f t="shared" si="43"/>
        <v>04</v>
      </c>
      <c r="AU397" s="47">
        <v>30.23</v>
      </c>
      <c r="AV397" s="19" t="str">
        <f t="shared" si="44"/>
        <v>04 April</v>
      </c>
      <c r="AW397" s="19">
        <f t="shared" si="45"/>
        <v>40.110155474694011</v>
      </c>
      <c r="AX397" s="19">
        <f t="shared" si="46"/>
        <v>40.110155474694011</v>
      </c>
      <c r="AY397" s="19" t="e">
        <f>VLOOKUP(AG397,Cías!$A$1:$E$10000,5,0)</f>
        <v>#N/A</v>
      </c>
      <c r="AZ397" s="19" t="str">
        <f t="shared" si="47"/>
        <v>1013227</v>
      </c>
      <c r="BA397" s="19" t="str">
        <f t="shared" si="48"/>
        <v>COMPAÑIA DE TRANSPORTE PESADO</v>
      </c>
      <c r="BB397" s="19" t="e">
        <f>VLOOKUP(AG397,Cías!$A$1:$E$10000,3,0)</f>
        <v>#N/A</v>
      </c>
      <c r="BC397" s="19"/>
      <c r="BD397" s="19"/>
      <c r="BE397" s="19"/>
      <c r="BF397" s="19"/>
      <c r="BG397" s="19"/>
      <c r="BH397" s="19"/>
      <c r="BI397" s="19"/>
      <c r="BJ397" s="19"/>
    </row>
    <row r="398" spans="1:62" ht="15" x14ac:dyDescent="0.2">
      <c r="A398" s="19" t="s">
        <v>5593</v>
      </c>
      <c r="B398" s="19" t="s">
        <v>1479</v>
      </c>
      <c r="C398" s="43">
        <v>44655</v>
      </c>
      <c r="D398" s="44">
        <v>0.5625</v>
      </c>
      <c r="E398" s="19" t="s">
        <v>5594</v>
      </c>
      <c r="F398" s="19" t="s">
        <v>5595</v>
      </c>
      <c r="G398" s="19" t="s">
        <v>5596</v>
      </c>
      <c r="H398" s="45">
        <v>4507.8</v>
      </c>
      <c r="I398" s="45">
        <v>5054.18</v>
      </c>
      <c r="J398" s="19" t="s">
        <v>1560</v>
      </c>
      <c r="K398" s="19" t="s">
        <v>5597</v>
      </c>
      <c r="L398" s="19" t="s">
        <v>5598</v>
      </c>
      <c r="M398" s="19" t="s">
        <v>5599</v>
      </c>
      <c r="N398" s="19" t="s">
        <v>5593</v>
      </c>
      <c r="O398" s="19" t="s">
        <v>367</v>
      </c>
      <c r="P398" s="19" t="s">
        <v>368</v>
      </c>
      <c r="Q398" s="46">
        <v>660</v>
      </c>
      <c r="R398" s="19" t="s">
        <v>1544</v>
      </c>
      <c r="S398" s="19" t="s">
        <v>5600</v>
      </c>
      <c r="T398" s="19" t="s">
        <v>5601</v>
      </c>
      <c r="U398" s="19" t="s">
        <v>5602</v>
      </c>
      <c r="V398" s="19" t="s">
        <v>5603</v>
      </c>
      <c r="W398" s="19" t="s">
        <v>1798</v>
      </c>
      <c r="X398" s="19" t="s">
        <v>5604</v>
      </c>
      <c r="Y398" s="19" t="s">
        <v>1800</v>
      </c>
      <c r="Z398" s="19" t="s">
        <v>1801</v>
      </c>
      <c r="AA398" s="46">
        <v>159</v>
      </c>
      <c r="AB398" s="19" t="s">
        <v>478</v>
      </c>
      <c r="AC398" s="19" t="s">
        <v>106</v>
      </c>
      <c r="AD398" s="19" t="s">
        <v>5605</v>
      </c>
      <c r="AE398" s="19" t="s">
        <v>5606</v>
      </c>
      <c r="AF398" s="19" t="s">
        <v>1592</v>
      </c>
      <c r="AG398" s="19" t="s">
        <v>5607</v>
      </c>
      <c r="AH398" s="19" t="s">
        <v>1499</v>
      </c>
      <c r="AI398" s="19" t="s">
        <v>1500</v>
      </c>
      <c r="AJ398" s="45">
        <v>0</v>
      </c>
      <c r="AK398" s="45">
        <v>0</v>
      </c>
      <c r="AL398" s="19" t="s">
        <v>1501</v>
      </c>
      <c r="AM398" s="46">
        <v>50420</v>
      </c>
      <c r="AN398" s="46">
        <v>33100</v>
      </c>
      <c r="AO398" s="46">
        <v>17320</v>
      </c>
      <c r="AP398" s="45">
        <v>382.8</v>
      </c>
      <c r="AQ398" s="45"/>
      <c r="AR398" s="45" t="str">
        <f>IFERROR(VLOOKUP(AB398,'Pedidos marco'!$A$1:$D$10000,4,0)," ")</f>
        <v xml:space="preserve"> </v>
      </c>
      <c r="AS398" s="45">
        <f t="shared" si="42"/>
        <v>4</v>
      </c>
      <c r="AT398" s="45" t="str">
        <f t="shared" si="43"/>
        <v>04</v>
      </c>
      <c r="AU398" s="47">
        <v>33</v>
      </c>
      <c r="AV398" s="19" t="str">
        <f t="shared" si="44"/>
        <v>04 April</v>
      </c>
      <c r="AW398" s="19">
        <f t="shared" si="45"/>
        <v>0.58000000000000007</v>
      </c>
      <c r="AX398" s="19">
        <f t="shared" si="46"/>
        <v>11.6</v>
      </c>
      <c r="AY398" s="19" t="e">
        <f>VLOOKUP(AG398,Cías!$A$1:$E$10000,5,0)</f>
        <v>#N/A</v>
      </c>
      <c r="AZ398" s="19" t="str">
        <f t="shared" si="47"/>
        <v>1013759</v>
      </c>
      <c r="BA398" s="19" t="str">
        <f t="shared" si="48"/>
        <v>DURAN VALENCIA CARLOS EFREN</v>
      </c>
      <c r="BB398" s="19" t="e">
        <f>VLOOKUP(AG398,Cías!$A$1:$E$10000,3,0)</f>
        <v>#N/A</v>
      </c>
      <c r="BC398" s="19"/>
      <c r="BD398" s="19"/>
      <c r="BE398" s="19"/>
      <c r="BF398" s="19"/>
      <c r="BG398" s="19"/>
      <c r="BH398" s="19"/>
      <c r="BI398" s="19"/>
      <c r="BJ398" s="19"/>
    </row>
    <row r="399" spans="1:62" ht="15" x14ac:dyDescent="0.2">
      <c r="A399" s="19" t="s">
        <v>5608</v>
      </c>
      <c r="B399" s="19" t="s">
        <v>1479</v>
      </c>
      <c r="C399" s="43">
        <v>44655</v>
      </c>
      <c r="D399" s="44">
        <v>0.56527777777777999</v>
      </c>
      <c r="E399" s="19" t="s">
        <v>5609</v>
      </c>
      <c r="F399" s="19" t="s">
        <v>5610</v>
      </c>
      <c r="G399" s="19" t="s">
        <v>5611</v>
      </c>
      <c r="H399" s="45">
        <v>2494.8000000000002</v>
      </c>
      <c r="I399" s="45">
        <v>2797.19</v>
      </c>
      <c r="J399" s="19" t="s">
        <v>1560</v>
      </c>
      <c r="K399" s="19" t="s">
        <v>5612</v>
      </c>
      <c r="L399" s="19" t="s">
        <v>5613</v>
      </c>
      <c r="M399" s="19" t="s">
        <v>5614</v>
      </c>
      <c r="N399" s="19" t="s">
        <v>5608</v>
      </c>
      <c r="O399" s="19" t="s">
        <v>367</v>
      </c>
      <c r="P399" s="19" t="s">
        <v>368</v>
      </c>
      <c r="Q399" s="46">
        <v>360</v>
      </c>
      <c r="R399" s="19" t="s">
        <v>1544</v>
      </c>
      <c r="S399" s="19" t="s">
        <v>5615</v>
      </c>
      <c r="T399" s="19" t="s">
        <v>5616</v>
      </c>
      <c r="U399" s="19" t="s">
        <v>5617</v>
      </c>
      <c r="V399" s="19" t="s">
        <v>5618</v>
      </c>
      <c r="W399" s="19" t="s">
        <v>415</v>
      </c>
      <c r="X399" s="19" t="s">
        <v>5619</v>
      </c>
      <c r="Y399" s="19" t="s">
        <v>3815</v>
      </c>
      <c r="Z399" s="19" t="s">
        <v>3816</v>
      </c>
      <c r="AA399" s="46">
        <v>96.5</v>
      </c>
      <c r="AB399" s="19" t="s">
        <v>452</v>
      </c>
      <c r="AC399" s="19" t="s">
        <v>50</v>
      </c>
      <c r="AD399" s="19" t="s">
        <v>2345</v>
      </c>
      <c r="AE399" s="19" t="s">
        <v>2346</v>
      </c>
      <c r="AF399" s="19" t="s">
        <v>1554</v>
      </c>
      <c r="AG399" s="19" t="s">
        <v>2347</v>
      </c>
      <c r="AH399" s="19" t="s">
        <v>1499</v>
      </c>
      <c r="AI399" s="19" t="s">
        <v>1500</v>
      </c>
      <c r="AJ399" s="45">
        <v>0</v>
      </c>
      <c r="AK399" s="45">
        <v>0</v>
      </c>
      <c r="AL399" s="19" t="s">
        <v>1501</v>
      </c>
      <c r="AM399" s="46">
        <v>27100</v>
      </c>
      <c r="AN399" s="46">
        <v>18050</v>
      </c>
      <c r="AO399" s="46">
        <v>9050</v>
      </c>
      <c r="AP399" s="45">
        <v>162</v>
      </c>
      <c r="AQ399" s="45"/>
      <c r="AR399" s="45" t="str">
        <f>IFERROR(VLOOKUP(AB399,'Pedidos marco'!$A$1:$D$10000,4,0)," ")</f>
        <v xml:space="preserve"> </v>
      </c>
      <c r="AS399" s="45">
        <f t="shared" si="42"/>
        <v>4</v>
      </c>
      <c r="AT399" s="45" t="str">
        <f t="shared" si="43"/>
        <v>04</v>
      </c>
      <c r="AU399" s="47">
        <v>18</v>
      </c>
      <c r="AV399" s="19" t="str">
        <f t="shared" si="44"/>
        <v>04 April</v>
      </c>
      <c r="AW399" s="19">
        <f t="shared" si="45"/>
        <v>0.45</v>
      </c>
      <c r="AX399" s="19">
        <f t="shared" si="46"/>
        <v>9</v>
      </c>
      <c r="AY399" s="19" t="e">
        <f>VLOOKUP(AG399,Cías!$A$1:$E$10000,5,0)</f>
        <v>#N/A</v>
      </c>
      <c r="AZ399" s="19" t="str">
        <f t="shared" si="47"/>
        <v>1014062</v>
      </c>
      <c r="BA399" s="19" t="str">
        <f t="shared" si="48"/>
        <v>BENALCAZAR DE LA CRUZ MILTON PATRIC</v>
      </c>
      <c r="BB399" s="19" t="e">
        <f>VLOOKUP(AG399,Cías!$A$1:$E$10000,3,0)</f>
        <v>#N/A</v>
      </c>
      <c r="BC399" s="19"/>
      <c r="BD399" s="19"/>
      <c r="BE399" s="19"/>
      <c r="BF399" s="19"/>
      <c r="BG399" s="19"/>
      <c r="BH399" s="19"/>
      <c r="BI399" s="19"/>
      <c r="BJ399" s="19"/>
    </row>
    <row r="400" spans="1:62" ht="15" x14ac:dyDescent="0.2">
      <c r="A400" s="19" t="s">
        <v>5620</v>
      </c>
      <c r="B400" s="19" t="s">
        <v>1479</v>
      </c>
      <c r="C400" s="43">
        <v>44655</v>
      </c>
      <c r="D400" s="44">
        <v>0.56597222222221999</v>
      </c>
      <c r="E400" s="19" t="s">
        <v>5621</v>
      </c>
      <c r="F400" s="19" t="s">
        <v>5622</v>
      </c>
      <c r="G400" s="19" t="s">
        <v>5623</v>
      </c>
      <c r="H400" s="45">
        <v>1501.63</v>
      </c>
      <c r="I400" s="45">
        <v>1683.64</v>
      </c>
      <c r="J400" s="19" t="s">
        <v>1560</v>
      </c>
      <c r="K400" s="19" t="s">
        <v>5624</v>
      </c>
      <c r="L400" s="19" t="s">
        <v>5625</v>
      </c>
      <c r="M400" s="19" t="s">
        <v>5626</v>
      </c>
      <c r="N400" s="19" t="s">
        <v>5620</v>
      </c>
      <c r="O400" s="19" t="s">
        <v>369</v>
      </c>
      <c r="P400" s="19" t="s">
        <v>370</v>
      </c>
      <c r="Q400" s="46">
        <v>240</v>
      </c>
      <c r="R400" s="19" t="s">
        <v>1544</v>
      </c>
      <c r="S400" s="19" t="s">
        <v>3500</v>
      </c>
      <c r="T400" s="19" t="s">
        <v>3501</v>
      </c>
      <c r="U400" s="19" t="s">
        <v>3502</v>
      </c>
      <c r="V400" s="19" t="s">
        <v>3503</v>
      </c>
      <c r="W400" s="19" t="s">
        <v>415</v>
      </c>
      <c r="X400" s="19" t="s">
        <v>3504</v>
      </c>
      <c r="Y400" s="19" t="s">
        <v>3505</v>
      </c>
      <c r="Z400" s="19" t="s">
        <v>3506</v>
      </c>
      <c r="AA400" s="46">
        <v>99</v>
      </c>
      <c r="AB400" s="19" t="s">
        <v>505</v>
      </c>
      <c r="AC400" s="19" t="s">
        <v>159</v>
      </c>
      <c r="AD400" s="19" t="s">
        <v>2743</v>
      </c>
      <c r="AE400" s="19" t="s">
        <v>2744</v>
      </c>
      <c r="AF400" s="19" t="s">
        <v>1719</v>
      </c>
      <c r="AG400" s="19" t="s">
        <v>2745</v>
      </c>
      <c r="AH400" s="19" t="s">
        <v>1594</v>
      </c>
      <c r="AI400" s="19" t="s">
        <v>1595</v>
      </c>
      <c r="AJ400" s="45">
        <v>0.05</v>
      </c>
      <c r="AK400" s="45">
        <v>12</v>
      </c>
      <c r="AL400" s="19" t="s">
        <v>1501</v>
      </c>
      <c r="AM400" s="46">
        <v>19385</v>
      </c>
      <c r="AN400" s="46">
        <v>12040</v>
      </c>
      <c r="AO400" s="46">
        <v>7345</v>
      </c>
      <c r="AP400" s="45">
        <v>108</v>
      </c>
      <c r="AQ400" s="45"/>
      <c r="AR400" s="45" t="str">
        <f>IFERROR(VLOOKUP(AB400,'Pedidos marco'!$A$1:$D$10000,4,0)," ")</f>
        <v xml:space="preserve"> </v>
      </c>
      <c r="AS400" s="45">
        <f t="shared" si="42"/>
        <v>4</v>
      </c>
      <c r="AT400" s="45" t="str">
        <f t="shared" si="43"/>
        <v>04</v>
      </c>
      <c r="AU400" s="47">
        <v>12</v>
      </c>
      <c r="AV400" s="19" t="str">
        <f t="shared" si="44"/>
        <v>04 April</v>
      </c>
      <c r="AW400" s="19">
        <f t="shared" si="45"/>
        <v>0.45</v>
      </c>
      <c r="AX400" s="19">
        <f t="shared" si="46"/>
        <v>9</v>
      </c>
      <c r="AY400" s="19" t="e">
        <f>VLOOKUP(AG400,Cías!$A$1:$E$10000,5,0)</f>
        <v>#N/A</v>
      </c>
      <c r="AZ400" s="19" t="str">
        <f t="shared" si="47"/>
        <v>1013505</v>
      </c>
      <c r="BA400" s="19" t="str">
        <f t="shared" si="48"/>
        <v>HERMOZA LOZADA JORGE ABDON</v>
      </c>
      <c r="BB400" s="19" t="e">
        <f>VLOOKUP(AG400,Cías!$A$1:$E$10000,3,0)</f>
        <v>#N/A</v>
      </c>
      <c r="BC400" s="19"/>
      <c r="BD400" s="19"/>
      <c r="BE400" s="19"/>
      <c r="BF400" s="19"/>
      <c r="BG400" s="19"/>
      <c r="BH400" s="19"/>
      <c r="BI400" s="19"/>
      <c r="BJ400" s="19"/>
    </row>
    <row r="401" spans="1:62" ht="15" x14ac:dyDescent="0.2">
      <c r="A401" s="19" t="s">
        <v>5620</v>
      </c>
      <c r="B401" s="19" t="s">
        <v>1479</v>
      </c>
      <c r="C401" s="43">
        <v>44655</v>
      </c>
      <c r="D401" s="44">
        <v>0.56597222222221999</v>
      </c>
      <c r="E401" s="19" t="s">
        <v>5627</v>
      </c>
      <c r="F401" s="19" t="s">
        <v>5628</v>
      </c>
      <c r="G401" s="19" t="s">
        <v>5629</v>
      </c>
      <c r="H401" s="45">
        <v>1629.94</v>
      </c>
      <c r="I401" s="45">
        <v>1827.5</v>
      </c>
      <c r="J401" s="19" t="s">
        <v>1560</v>
      </c>
      <c r="K401" s="19" t="s">
        <v>5624</v>
      </c>
      <c r="L401" s="19" t="s">
        <v>5630</v>
      </c>
      <c r="M401" s="19" t="s">
        <v>5631</v>
      </c>
      <c r="N401" s="19" t="s">
        <v>5620</v>
      </c>
      <c r="O401" s="19" t="s">
        <v>367</v>
      </c>
      <c r="P401" s="19" t="s">
        <v>368</v>
      </c>
      <c r="Q401" s="46">
        <v>240</v>
      </c>
      <c r="R401" s="19" t="s">
        <v>1544</v>
      </c>
      <c r="S401" s="19" t="s">
        <v>3500</v>
      </c>
      <c r="T401" s="19" t="s">
        <v>3501</v>
      </c>
      <c r="U401" s="19" t="s">
        <v>3502</v>
      </c>
      <c r="V401" s="19" t="s">
        <v>3503</v>
      </c>
      <c r="W401" s="19" t="s">
        <v>415</v>
      </c>
      <c r="X401" s="19" t="s">
        <v>3504</v>
      </c>
      <c r="Y401" s="19" t="s">
        <v>3505</v>
      </c>
      <c r="Z401" s="19" t="s">
        <v>3506</v>
      </c>
      <c r="AA401" s="46">
        <v>99</v>
      </c>
      <c r="AB401" s="19" t="s">
        <v>505</v>
      </c>
      <c r="AC401" s="19" t="s">
        <v>159</v>
      </c>
      <c r="AD401" s="19" t="s">
        <v>2743</v>
      </c>
      <c r="AE401" s="19" t="s">
        <v>2744</v>
      </c>
      <c r="AF401" s="19" t="s">
        <v>1719</v>
      </c>
      <c r="AG401" s="19" t="s">
        <v>2745</v>
      </c>
      <c r="AH401" s="19" t="s">
        <v>1594</v>
      </c>
      <c r="AI401" s="19" t="s">
        <v>1595</v>
      </c>
      <c r="AJ401" s="45">
        <v>0.05</v>
      </c>
      <c r="AK401" s="45">
        <v>12</v>
      </c>
      <c r="AL401" s="19" t="s">
        <v>1501</v>
      </c>
      <c r="AM401" s="46">
        <v>19385</v>
      </c>
      <c r="AN401" s="46">
        <v>12040</v>
      </c>
      <c r="AO401" s="46">
        <v>7345</v>
      </c>
      <c r="AP401" s="45">
        <v>108</v>
      </c>
      <c r="AQ401" s="45"/>
      <c r="AR401" s="45" t="str">
        <f>IFERROR(VLOOKUP(AB401,'Pedidos marco'!$A$1:$D$10000,4,0)," ")</f>
        <v xml:space="preserve"> </v>
      </c>
      <c r="AS401" s="45">
        <f t="shared" si="42"/>
        <v>4</v>
      </c>
      <c r="AT401" s="45" t="str">
        <f t="shared" si="43"/>
        <v>04</v>
      </c>
      <c r="AU401" s="47">
        <v>12</v>
      </c>
      <c r="AV401" s="19" t="str">
        <f t="shared" si="44"/>
        <v>04 April</v>
      </c>
      <c r="AW401" s="19">
        <f t="shared" si="45"/>
        <v>0.45</v>
      </c>
      <c r="AX401" s="19">
        <f t="shared" si="46"/>
        <v>9</v>
      </c>
      <c r="AY401" s="19" t="e">
        <f>VLOOKUP(AG401,Cías!$A$1:$E$10000,5,0)</f>
        <v>#N/A</v>
      </c>
      <c r="AZ401" s="19" t="str">
        <f t="shared" si="47"/>
        <v>1013505</v>
      </c>
      <c r="BA401" s="19" t="str">
        <f t="shared" si="48"/>
        <v>HERMOZA LOZADA JORGE ABDON</v>
      </c>
      <c r="BB401" s="19" t="e">
        <f>VLOOKUP(AG401,Cías!$A$1:$E$10000,3,0)</f>
        <v>#N/A</v>
      </c>
      <c r="BC401" s="19"/>
      <c r="BD401" s="19"/>
      <c r="BE401" s="19"/>
      <c r="BF401" s="19"/>
      <c r="BG401" s="19"/>
      <c r="BH401" s="19"/>
      <c r="BI401" s="19"/>
      <c r="BJ401" s="19"/>
    </row>
    <row r="402" spans="1:62" ht="15" x14ac:dyDescent="0.2">
      <c r="A402" s="19" t="s">
        <v>5632</v>
      </c>
      <c r="B402" s="19" t="s">
        <v>1479</v>
      </c>
      <c r="C402" s="43">
        <v>44655</v>
      </c>
      <c r="D402" s="44">
        <v>0.57847222222221995</v>
      </c>
      <c r="E402" s="19" t="s">
        <v>5633</v>
      </c>
      <c r="F402" s="19" t="s">
        <v>5634</v>
      </c>
      <c r="G402" s="19" t="s">
        <v>5635</v>
      </c>
      <c r="H402" s="45">
        <v>2494.8000000000002</v>
      </c>
      <c r="I402" s="45">
        <v>2797.19</v>
      </c>
      <c r="J402" s="19" t="s">
        <v>1560</v>
      </c>
      <c r="K402" s="19" t="s">
        <v>5636</v>
      </c>
      <c r="L402" s="19" t="s">
        <v>5637</v>
      </c>
      <c r="M402" s="19" t="s">
        <v>5638</v>
      </c>
      <c r="N402" s="19" t="s">
        <v>5632</v>
      </c>
      <c r="O402" s="19" t="s">
        <v>367</v>
      </c>
      <c r="P402" s="19" t="s">
        <v>368</v>
      </c>
      <c r="Q402" s="46">
        <v>360</v>
      </c>
      <c r="R402" s="19" t="s">
        <v>1544</v>
      </c>
      <c r="S402" s="19" t="s">
        <v>5639</v>
      </c>
      <c r="T402" s="19" t="s">
        <v>5640</v>
      </c>
      <c r="U402" s="19" t="s">
        <v>5641</v>
      </c>
      <c r="V402" s="19" t="s">
        <v>5642</v>
      </c>
      <c r="W402" s="19" t="s">
        <v>415</v>
      </c>
      <c r="X402" s="19" t="s">
        <v>5643</v>
      </c>
      <c r="Y402" s="19" t="s">
        <v>5644</v>
      </c>
      <c r="Z402" s="19" t="s">
        <v>5645</v>
      </c>
      <c r="AA402" s="46">
        <v>91.3</v>
      </c>
      <c r="AB402" s="19" t="s">
        <v>552</v>
      </c>
      <c r="AC402" s="19" t="s">
        <v>258</v>
      </c>
      <c r="AD402" s="19" t="s">
        <v>4052</v>
      </c>
      <c r="AE402" s="19" t="s">
        <v>4053</v>
      </c>
      <c r="AF402" s="19" t="s">
        <v>1554</v>
      </c>
      <c r="AG402" s="19" t="s">
        <v>4054</v>
      </c>
      <c r="AH402" s="19" t="s">
        <v>1499</v>
      </c>
      <c r="AI402" s="19" t="s">
        <v>1500</v>
      </c>
      <c r="AJ402" s="45">
        <v>0</v>
      </c>
      <c r="AK402" s="45">
        <v>0</v>
      </c>
      <c r="AL402" s="19" t="s">
        <v>1501</v>
      </c>
      <c r="AM402" s="46">
        <v>27010</v>
      </c>
      <c r="AN402" s="46">
        <v>18030</v>
      </c>
      <c r="AO402" s="46">
        <v>8980</v>
      </c>
      <c r="AP402" s="45">
        <v>162</v>
      </c>
      <c r="AQ402" s="45"/>
      <c r="AR402" s="45" t="str">
        <f>IFERROR(VLOOKUP(AB402,'Pedidos marco'!$A$1:$D$10000,4,0)," ")</f>
        <v xml:space="preserve"> </v>
      </c>
      <c r="AS402" s="45">
        <f t="shared" si="42"/>
        <v>4</v>
      </c>
      <c r="AT402" s="45" t="str">
        <f t="shared" si="43"/>
        <v>04</v>
      </c>
      <c r="AU402" s="47">
        <v>18</v>
      </c>
      <c r="AV402" s="19" t="str">
        <f t="shared" si="44"/>
        <v>04 April</v>
      </c>
      <c r="AW402" s="19">
        <f t="shared" si="45"/>
        <v>0.45</v>
      </c>
      <c r="AX402" s="19">
        <f t="shared" si="46"/>
        <v>9</v>
      </c>
      <c r="AY402" s="19" t="e">
        <f>VLOOKUP(AG402,Cías!$A$1:$E$10000,5,0)</f>
        <v>#N/A</v>
      </c>
      <c r="AZ402" s="19" t="str">
        <f t="shared" si="47"/>
        <v>1013181</v>
      </c>
      <c r="BA402" s="19" t="str">
        <f t="shared" si="48"/>
        <v>REASCOS GUZMAN HARVEY ESTANISLAO</v>
      </c>
      <c r="BB402" s="19" t="e">
        <f>VLOOKUP(AG402,Cías!$A$1:$E$10000,3,0)</f>
        <v>#N/A</v>
      </c>
      <c r="BC402" s="19"/>
      <c r="BD402" s="19"/>
      <c r="BE402" s="19"/>
      <c r="BF402" s="19"/>
      <c r="BG402" s="19"/>
      <c r="BH402" s="19"/>
      <c r="BI402" s="19"/>
      <c r="BJ402" s="19"/>
    </row>
    <row r="403" spans="1:62" ht="15" x14ac:dyDescent="0.2">
      <c r="A403" s="19" t="s">
        <v>5646</v>
      </c>
      <c r="B403" s="19" t="s">
        <v>1479</v>
      </c>
      <c r="C403" s="43">
        <v>44655</v>
      </c>
      <c r="D403" s="44">
        <v>0.57430555555555995</v>
      </c>
      <c r="E403" s="19" t="s">
        <v>5647</v>
      </c>
      <c r="F403" s="19" t="s">
        <v>1481</v>
      </c>
      <c r="G403" s="19" t="s">
        <v>1481</v>
      </c>
      <c r="H403" s="45">
        <v>0</v>
      </c>
      <c r="I403" s="45">
        <v>0</v>
      </c>
      <c r="J403" s="19" t="s">
        <v>1482</v>
      </c>
      <c r="K403" s="19" t="s">
        <v>5648</v>
      </c>
      <c r="L403" s="19" t="s">
        <v>5649</v>
      </c>
      <c r="M403" s="19" t="s">
        <v>5650</v>
      </c>
      <c r="N403" s="19" t="s">
        <v>5646</v>
      </c>
      <c r="O403" s="19" t="s">
        <v>2600</v>
      </c>
      <c r="P403" s="19" t="s">
        <v>2601</v>
      </c>
      <c r="Q403" s="46">
        <v>360</v>
      </c>
      <c r="R403" s="19" t="s">
        <v>1544</v>
      </c>
      <c r="S403" s="19" t="s">
        <v>5651</v>
      </c>
      <c r="T403" s="19" t="s">
        <v>5652</v>
      </c>
      <c r="U403" s="19" t="s">
        <v>5653</v>
      </c>
      <c r="V403" s="19" t="s">
        <v>5654</v>
      </c>
      <c r="W403" s="19" t="s">
        <v>5655</v>
      </c>
      <c r="X403" s="19" t="s">
        <v>5656</v>
      </c>
      <c r="Y403" s="19" t="s">
        <v>1611</v>
      </c>
      <c r="Z403" s="19" t="s">
        <v>1612</v>
      </c>
      <c r="AA403" s="46">
        <v>486</v>
      </c>
      <c r="AB403" s="19" t="s">
        <v>510</v>
      </c>
      <c r="AC403" s="19" t="s">
        <v>169</v>
      </c>
      <c r="AD403" s="19" t="s">
        <v>4690</v>
      </c>
      <c r="AE403" s="19" t="s">
        <v>1481</v>
      </c>
      <c r="AF403" s="19" t="s">
        <v>1554</v>
      </c>
      <c r="AG403" s="19" t="s">
        <v>4691</v>
      </c>
      <c r="AH403" s="19" t="s">
        <v>1499</v>
      </c>
      <c r="AI403" s="19" t="s">
        <v>1500</v>
      </c>
      <c r="AJ403" s="45">
        <v>0</v>
      </c>
      <c r="AK403" s="45">
        <v>0</v>
      </c>
      <c r="AL403" s="19" t="s">
        <v>1501</v>
      </c>
      <c r="AM403" s="46">
        <v>27130</v>
      </c>
      <c r="AN403" s="46">
        <v>18080</v>
      </c>
      <c r="AO403" s="46">
        <v>9050</v>
      </c>
      <c r="AP403" s="45">
        <v>406.8</v>
      </c>
      <c r="AQ403" s="45"/>
      <c r="AR403" s="45" t="str">
        <f>IFERROR(VLOOKUP(AB403,'Pedidos marco'!$A$1:$D$10000,4,0)," ")</f>
        <v xml:space="preserve"> </v>
      </c>
      <c r="AS403" s="45">
        <f t="shared" si="42"/>
        <v>4</v>
      </c>
      <c r="AT403" s="45" t="str">
        <f t="shared" si="43"/>
        <v>04</v>
      </c>
      <c r="AU403" s="47">
        <v>18</v>
      </c>
      <c r="AV403" s="19" t="str">
        <f t="shared" si="44"/>
        <v>04 April</v>
      </c>
      <c r="AW403" s="19">
        <f t="shared" si="45"/>
        <v>1.1300000000000001</v>
      </c>
      <c r="AX403" s="19">
        <f t="shared" si="46"/>
        <v>22.6</v>
      </c>
      <c r="AY403" s="19" t="e">
        <f>VLOOKUP(AG403,Cías!$A$1:$E$10000,5,0)</f>
        <v>#N/A</v>
      </c>
      <c r="AZ403" s="19" t="str">
        <f t="shared" si="47"/>
        <v>1022327</v>
      </c>
      <c r="BA403" s="19" t="str">
        <f t="shared" si="48"/>
        <v>JACOME ECHEVERRIA JEFFERSON SANTIAG</v>
      </c>
      <c r="BB403" s="19" t="e">
        <f>VLOOKUP(AG403,Cías!$A$1:$E$10000,3,0)</f>
        <v>#N/A</v>
      </c>
      <c r="BC403" s="19"/>
      <c r="BD403" s="19"/>
      <c r="BE403" s="19"/>
      <c r="BF403" s="19"/>
      <c r="BG403" s="19"/>
      <c r="BH403" s="19"/>
      <c r="BI403" s="19"/>
      <c r="BJ403" s="19"/>
    </row>
    <row r="404" spans="1:62" ht="15" x14ac:dyDescent="0.2">
      <c r="A404" s="19" t="s">
        <v>5657</v>
      </c>
      <c r="B404" s="19" t="s">
        <v>1479</v>
      </c>
      <c r="C404" s="43">
        <v>44655</v>
      </c>
      <c r="D404" s="44">
        <v>0.58263888888889004</v>
      </c>
      <c r="E404" s="19" t="s">
        <v>5658</v>
      </c>
      <c r="F404" s="19" t="s">
        <v>5659</v>
      </c>
      <c r="G404" s="19" t="s">
        <v>5660</v>
      </c>
      <c r="H404" s="45">
        <v>2426.4</v>
      </c>
      <c r="I404" s="45">
        <v>2720.5</v>
      </c>
      <c r="J404" s="19" t="s">
        <v>1560</v>
      </c>
      <c r="K404" s="19" t="s">
        <v>5661</v>
      </c>
      <c r="L404" s="19" t="s">
        <v>5662</v>
      </c>
      <c r="M404" s="19" t="s">
        <v>5663</v>
      </c>
      <c r="N404" s="19" t="s">
        <v>5657</v>
      </c>
      <c r="O404" s="19" t="s">
        <v>367</v>
      </c>
      <c r="P404" s="19" t="s">
        <v>368</v>
      </c>
      <c r="Q404" s="46">
        <v>360</v>
      </c>
      <c r="R404" s="19" t="s">
        <v>1544</v>
      </c>
      <c r="S404" s="19" t="s">
        <v>2156</v>
      </c>
      <c r="T404" s="19" t="s">
        <v>419</v>
      </c>
      <c r="U404" s="19" t="s">
        <v>5664</v>
      </c>
      <c r="V404" s="19" t="s">
        <v>5665</v>
      </c>
      <c r="W404" s="19" t="s">
        <v>415</v>
      </c>
      <c r="X404" s="19" t="s">
        <v>5666</v>
      </c>
      <c r="Y404" s="19" t="s">
        <v>4279</v>
      </c>
      <c r="Z404" s="19" t="s">
        <v>4280</v>
      </c>
      <c r="AA404" s="46">
        <v>87</v>
      </c>
      <c r="AB404" s="19" t="s">
        <v>540</v>
      </c>
      <c r="AC404" s="19" t="s">
        <v>232</v>
      </c>
      <c r="AD404" s="19" t="s">
        <v>5667</v>
      </c>
      <c r="AE404" s="19" t="s">
        <v>5668</v>
      </c>
      <c r="AF404" s="19" t="s">
        <v>1554</v>
      </c>
      <c r="AG404" s="19" t="s">
        <v>5669</v>
      </c>
      <c r="AH404" s="19" t="s">
        <v>1499</v>
      </c>
      <c r="AI404" s="19" t="s">
        <v>1500</v>
      </c>
      <c r="AJ404" s="45">
        <v>0</v>
      </c>
      <c r="AK404" s="45">
        <v>0</v>
      </c>
      <c r="AL404" s="19" t="s">
        <v>1501</v>
      </c>
      <c r="AM404" s="46">
        <v>27120</v>
      </c>
      <c r="AN404" s="46">
        <v>18030</v>
      </c>
      <c r="AO404" s="46">
        <v>9090</v>
      </c>
      <c r="AP404" s="45">
        <v>136.80000000000001</v>
      </c>
      <c r="AQ404" s="45"/>
      <c r="AR404" s="45" t="str">
        <f>IFERROR(VLOOKUP(AB404,'Pedidos marco'!$A$1:$D$10000,4,0)," ")</f>
        <v xml:space="preserve"> </v>
      </c>
      <c r="AS404" s="45">
        <f t="shared" si="42"/>
        <v>4</v>
      </c>
      <c r="AT404" s="45" t="str">
        <f t="shared" si="43"/>
        <v>04</v>
      </c>
      <c r="AU404" s="47">
        <v>18</v>
      </c>
      <c r="AV404" s="19" t="str">
        <f t="shared" si="44"/>
        <v>04 April</v>
      </c>
      <c r="AW404" s="19">
        <f t="shared" si="45"/>
        <v>0.38</v>
      </c>
      <c r="AX404" s="19">
        <f t="shared" si="46"/>
        <v>7.6000000000000005</v>
      </c>
      <c r="AY404" s="19" t="e">
        <f>VLOOKUP(AG404,Cías!$A$1:$E$10000,5,0)</f>
        <v>#N/A</v>
      </c>
      <c r="AZ404" s="19" t="str">
        <f t="shared" si="47"/>
        <v>1013485</v>
      </c>
      <c r="BA404" s="19" t="str">
        <f t="shared" si="48"/>
        <v>PEREZ ALBUJA VICTOR ALEJANDRO</v>
      </c>
      <c r="BB404" s="19" t="e">
        <f>VLOOKUP(AG404,Cías!$A$1:$E$10000,3,0)</f>
        <v>#N/A</v>
      </c>
      <c r="BC404" s="19"/>
      <c r="BD404" s="19"/>
      <c r="BE404" s="19"/>
      <c r="BF404" s="19"/>
      <c r="BG404" s="19"/>
      <c r="BH404" s="19"/>
      <c r="BI404" s="19"/>
      <c r="BJ404" s="19"/>
    </row>
    <row r="405" spans="1:62" ht="15" x14ac:dyDescent="0.2">
      <c r="A405" s="19" t="s">
        <v>5670</v>
      </c>
      <c r="B405" s="19" t="s">
        <v>1479</v>
      </c>
      <c r="C405" s="43">
        <v>44655</v>
      </c>
      <c r="D405" s="44">
        <v>0.59722222222221999</v>
      </c>
      <c r="E405" s="19" t="s">
        <v>5671</v>
      </c>
      <c r="F405" s="19" t="s">
        <v>1481</v>
      </c>
      <c r="G405" s="19" t="s">
        <v>1481</v>
      </c>
      <c r="H405" s="45">
        <v>0</v>
      </c>
      <c r="I405" s="45">
        <v>0</v>
      </c>
      <c r="J405" s="19" t="s">
        <v>1482</v>
      </c>
      <c r="K405" s="19" t="s">
        <v>5672</v>
      </c>
      <c r="L405" s="19" t="s">
        <v>5673</v>
      </c>
      <c r="M405" s="19" t="s">
        <v>5674</v>
      </c>
      <c r="N405" s="19" t="s">
        <v>5670</v>
      </c>
      <c r="O405" s="19" t="s">
        <v>1641</v>
      </c>
      <c r="P405" s="19" t="s">
        <v>1642</v>
      </c>
      <c r="Q405" s="46">
        <v>640</v>
      </c>
      <c r="R405" s="19" t="s">
        <v>1544</v>
      </c>
      <c r="S405" s="19" t="s">
        <v>3229</v>
      </c>
      <c r="T405" s="19" t="s">
        <v>3230</v>
      </c>
      <c r="U405" s="19" t="s">
        <v>3231</v>
      </c>
      <c r="V405" s="19" t="s">
        <v>2091</v>
      </c>
      <c r="W405" s="19" t="s">
        <v>1492</v>
      </c>
      <c r="X405" s="19" t="s">
        <v>3232</v>
      </c>
      <c r="Y405" s="19" t="s">
        <v>1494</v>
      </c>
      <c r="Z405" s="19" t="s">
        <v>1495</v>
      </c>
      <c r="AA405" s="46">
        <v>247</v>
      </c>
      <c r="AB405" s="19" t="s">
        <v>583</v>
      </c>
      <c r="AC405" s="19" t="s">
        <v>323</v>
      </c>
      <c r="AD405" s="19" t="s">
        <v>4239</v>
      </c>
      <c r="AE405" s="19" t="s">
        <v>4240</v>
      </c>
      <c r="AF405" s="19" t="s">
        <v>1592</v>
      </c>
      <c r="AG405" s="19" t="s">
        <v>4241</v>
      </c>
      <c r="AH405" s="19" t="s">
        <v>1502</v>
      </c>
      <c r="AI405" s="19" t="s">
        <v>2099</v>
      </c>
      <c r="AJ405" s="45">
        <v>0</v>
      </c>
      <c r="AK405" s="45">
        <v>0</v>
      </c>
      <c r="AL405" s="19" t="s">
        <v>1501</v>
      </c>
      <c r="AM405" s="46">
        <v>49730</v>
      </c>
      <c r="AN405" s="46">
        <v>32070</v>
      </c>
      <c r="AO405" s="46">
        <v>17660</v>
      </c>
      <c r="AP405" s="45">
        <v>537.6</v>
      </c>
      <c r="AQ405" s="45"/>
      <c r="AR405" s="45" t="str">
        <f>IFERROR(VLOOKUP(AB405,'Pedidos marco'!$A$1:$D$10000,4,0)," ")</f>
        <v xml:space="preserve"> </v>
      </c>
      <c r="AS405" s="45">
        <f t="shared" si="42"/>
        <v>4</v>
      </c>
      <c r="AT405" s="45" t="str">
        <f t="shared" si="43"/>
        <v>04</v>
      </c>
      <c r="AU405" s="47">
        <v>32</v>
      </c>
      <c r="AV405" s="19" t="str">
        <f t="shared" si="44"/>
        <v>04 April</v>
      </c>
      <c r="AW405" s="19">
        <f t="shared" si="45"/>
        <v>0.84000000000000008</v>
      </c>
      <c r="AX405" s="19">
        <f t="shared" si="46"/>
        <v>16.8</v>
      </c>
      <c r="AY405" s="19" t="e">
        <f>VLOOKUP(AG405,Cías!$A$1:$E$10000,5,0)</f>
        <v>#N/A</v>
      </c>
      <c r="AZ405" s="19" t="str">
        <f t="shared" si="47"/>
        <v>1013906</v>
      </c>
      <c r="BA405" s="19" t="str">
        <f t="shared" si="48"/>
        <v>VALLEJOS VILLEGAS SAUL EDUARDO</v>
      </c>
      <c r="BB405" s="19" t="e">
        <f>VLOOKUP(AG405,Cías!$A$1:$E$10000,3,0)</f>
        <v>#N/A</v>
      </c>
      <c r="BC405" s="19"/>
      <c r="BD405" s="19"/>
      <c r="BE405" s="19"/>
      <c r="BF405" s="19"/>
      <c r="BG405" s="19"/>
      <c r="BH405" s="19"/>
      <c r="BI405" s="19"/>
      <c r="BJ405" s="19"/>
    </row>
    <row r="406" spans="1:62" ht="15" x14ac:dyDescent="0.2">
      <c r="A406" s="19" t="s">
        <v>5675</v>
      </c>
      <c r="B406" s="19" t="s">
        <v>1479</v>
      </c>
      <c r="C406" s="43">
        <v>44655</v>
      </c>
      <c r="D406" s="44">
        <v>0.60138888888888997</v>
      </c>
      <c r="E406" s="19" t="s">
        <v>5676</v>
      </c>
      <c r="F406" s="19" t="s">
        <v>5677</v>
      </c>
      <c r="G406" s="19" t="s">
        <v>5678</v>
      </c>
      <c r="H406" s="45">
        <v>1647.71</v>
      </c>
      <c r="I406" s="45">
        <v>1847.43</v>
      </c>
      <c r="J406" s="19" t="s">
        <v>1560</v>
      </c>
      <c r="K406" s="19" t="s">
        <v>5679</v>
      </c>
      <c r="L406" s="19" t="s">
        <v>5680</v>
      </c>
      <c r="M406" s="19" t="s">
        <v>5681</v>
      </c>
      <c r="N406" s="19" t="s">
        <v>5675</v>
      </c>
      <c r="O406" s="19" t="s">
        <v>371</v>
      </c>
      <c r="P406" s="19" t="s">
        <v>372</v>
      </c>
      <c r="Q406" s="46">
        <v>240</v>
      </c>
      <c r="R406" s="19" t="s">
        <v>1544</v>
      </c>
      <c r="S406" s="19" t="s">
        <v>4683</v>
      </c>
      <c r="T406" s="19" t="s">
        <v>4684</v>
      </c>
      <c r="U406" s="19" t="s">
        <v>4967</v>
      </c>
      <c r="V406" s="19" t="s">
        <v>4968</v>
      </c>
      <c r="W406" s="19" t="s">
        <v>2800</v>
      </c>
      <c r="X406" s="19" t="s">
        <v>4969</v>
      </c>
      <c r="Y406" s="19" t="s">
        <v>2802</v>
      </c>
      <c r="Z406" s="19" t="s">
        <v>2803</v>
      </c>
      <c r="AA406" s="46">
        <v>20</v>
      </c>
      <c r="AB406" s="19" t="s">
        <v>523</v>
      </c>
      <c r="AC406" s="19" t="s">
        <v>198</v>
      </c>
      <c r="AD406" s="19" t="s">
        <v>5682</v>
      </c>
      <c r="AE406" s="19" t="s">
        <v>5683</v>
      </c>
      <c r="AF406" s="19" t="s">
        <v>1719</v>
      </c>
      <c r="AG406" s="19" t="s">
        <v>5684</v>
      </c>
      <c r="AH406" s="19" t="s">
        <v>1594</v>
      </c>
      <c r="AI406" s="19" t="s">
        <v>1595</v>
      </c>
      <c r="AJ406" s="45">
        <v>0.05</v>
      </c>
      <c r="AK406" s="45">
        <v>12</v>
      </c>
      <c r="AL406" s="19" t="s">
        <v>1501</v>
      </c>
      <c r="AM406" s="46">
        <v>17430</v>
      </c>
      <c r="AN406" s="46">
        <v>12030</v>
      </c>
      <c r="AO406" s="46">
        <v>5400</v>
      </c>
      <c r="AP406" s="45">
        <v>38.4</v>
      </c>
      <c r="AQ406" s="45"/>
      <c r="AR406" s="45" t="str">
        <f>IFERROR(VLOOKUP(AB406,'Pedidos marco'!$A$1:$D$10000,4,0)," ")</f>
        <v xml:space="preserve"> </v>
      </c>
      <c r="AS406" s="45">
        <f t="shared" si="42"/>
        <v>4</v>
      </c>
      <c r="AT406" s="45" t="str">
        <f t="shared" si="43"/>
        <v>04</v>
      </c>
      <c r="AU406" s="47">
        <v>12</v>
      </c>
      <c r="AV406" s="19" t="str">
        <f t="shared" si="44"/>
        <v>04 April</v>
      </c>
      <c r="AW406" s="19">
        <f t="shared" si="45"/>
        <v>0.16</v>
      </c>
      <c r="AX406" s="19">
        <f t="shared" si="46"/>
        <v>3.1999999999999997</v>
      </c>
      <c r="AY406" s="19" t="e">
        <f>VLOOKUP(AG406,Cías!$A$1:$E$10000,5,0)</f>
        <v>#N/A</v>
      </c>
      <c r="AZ406" s="19" t="str">
        <f t="shared" si="47"/>
        <v>1016455</v>
      </c>
      <c r="BA406" s="19" t="str">
        <f t="shared" si="48"/>
        <v>MEDIAVILLA VALENZUELA MILTON SANTIA</v>
      </c>
      <c r="BB406" s="19" t="e">
        <f>VLOOKUP(AG406,Cías!$A$1:$E$10000,3,0)</f>
        <v>#N/A</v>
      </c>
      <c r="BC406" s="19"/>
      <c r="BD406" s="19"/>
      <c r="BE406" s="19"/>
      <c r="BF406" s="19"/>
      <c r="BG406" s="19"/>
      <c r="BH406" s="19"/>
      <c r="BI406" s="19"/>
      <c r="BJ406" s="19"/>
    </row>
    <row r="407" spans="1:62" ht="15" x14ac:dyDescent="0.2">
      <c r="A407" s="19" t="s">
        <v>5675</v>
      </c>
      <c r="B407" s="19" t="s">
        <v>1479</v>
      </c>
      <c r="C407" s="43">
        <v>44655</v>
      </c>
      <c r="D407" s="44">
        <v>0.60138888888888997</v>
      </c>
      <c r="E407" s="19" t="s">
        <v>5685</v>
      </c>
      <c r="F407" s="19" t="s">
        <v>5686</v>
      </c>
      <c r="G407" s="19" t="s">
        <v>5687</v>
      </c>
      <c r="H407" s="45">
        <v>749.39</v>
      </c>
      <c r="I407" s="45">
        <v>840.22</v>
      </c>
      <c r="J407" s="19" t="s">
        <v>1560</v>
      </c>
      <c r="K407" s="19" t="s">
        <v>5688</v>
      </c>
      <c r="L407" s="19" t="s">
        <v>5689</v>
      </c>
      <c r="M407" s="19" t="s">
        <v>5690</v>
      </c>
      <c r="N407" s="19" t="s">
        <v>5675</v>
      </c>
      <c r="O407" s="19" t="s">
        <v>369</v>
      </c>
      <c r="P407" s="19" t="s">
        <v>370</v>
      </c>
      <c r="Q407" s="46">
        <v>120</v>
      </c>
      <c r="R407" s="19" t="s">
        <v>1544</v>
      </c>
      <c r="S407" s="19" t="s">
        <v>4683</v>
      </c>
      <c r="T407" s="19" t="s">
        <v>4684</v>
      </c>
      <c r="U407" s="19" t="s">
        <v>4967</v>
      </c>
      <c r="V407" s="19" t="s">
        <v>4968</v>
      </c>
      <c r="W407" s="19" t="s">
        <v>2800</v>
      </c>
      <c r="X407" s="19" t="s">
        <v>4969</v>
      </c>
      <c r="Y407" s="19" t="s">
        <v>2802</v>
      </c>
      <c r="Z407" s="19" t="s">
        <v>2803</v>
      </c>
      <c r="AA407" s="46">
        <v>20</v>
      </c>
      <c r="AB407" s="19" t="s">
        <v>523</v>
      </c>
      <c r="AC407" s="19" t="s">
        <v>198</v>
      </c>
      <c r="AD407" s="19" t="s">
        <v>5682</v>
      </c>
      <c r="AE407" s="19" t="s">
        <v>5683</v>
      </c>
      <c r="AF407" s="19" t="s">
        <v>1719</v>
      </c>
      <c r="AG407" s="19" t="s">
        <v>5684</v>
      </c>
      <c r="AH407" s="19" t="s">
        <v>1594</v>
      </c>
      <c r="AI407" s="19" t="s">
        <v>1595</v>
      </c>
      <c r="AJ407" s="45">
        <v>0.05</v>
      </c>
      <c r="AK407" s="45">
        <v>6</v>
      </c>
      <c r="AL407" s="19" t="s">
        <v>1501</v>
      </c>
      <c r="AM407" s="46">
        <v>11415</v>
      </c>
      <c r="AN407" s="46">
        <v>6015</v>
      </c>
      <c r="AO407" s="46">
        <v>5400</v>
      </c>
      <c r="AP407" s="45">
        <v>19.2</v>
      </c>
      <c r="AQ407" s="45"/>
      <c r="AR407" s="45" t="str">
        <f>IFERROR(VLOOKUP(AB407,'Pedidos marco'!$A$1:$D$10000,4,0)," ")</f>
        <v xml:space="preserve"> </v>
      </c>
      <c r="AS407" s="45">
        <f t="shared" si="42"/>
        <v>4</v>
      </c>
      <c r="AT407" s="45" t="str">
        <f t="shared" si="43"/>
        <v>04</v>
      </c>
      <c r="AU407" s="47">
        <v>6</v>
      </c>
      <c r="AV407" s="19" t="str">
        <f t="shared" si="44"/>
        <v>04 April</v>
      </c>
      <c r="AW407" s="19">
        <f t="shared" si="45"/>
        <v>0.16</v>
      </c>
      <c r="AX407" s="19">
        <f t="shared" si="46"/>
        <v>3.1999999999999997</v>
      </c>
      <c r="AY407" s="19" t="e">
        <f>VLOOKUP(AG407,Cías!$A$1:$E$10000,5,0)</f>
        <v>#N/A</v>
      </c>
      <c r="AZ407" s="19" t="str">
        <f t="shared" si="47"/>
        <v>1016455</v>
      </c>
      <c r="BA407" s="19" t="str">
        <f t="shared" si="48"/>
        <v>MEDIAVILLA VALENZUELA MILTON SANTIA</v>
      </c>
      <c r="BB407" s="19" t="e">
        <f>VLOOKUP(AG407,Cías!$A$1:$E$10000,3,0)</f>
        <v>#N/A</v>
      </c>
      <c r="BC407" s="19"/>
      <c r="BD407" s="19"/>
      <c r="BE407" s="19"/>
      <c r="BF407" s="19"/>
      <c r="BG407" s="19"/>
      <c r="BH407" s="19"/>
      <c r="BI407" s="19"/>
      <c r="BJ407" s="19"/>
    </row>
    <row r="408" spans="1:62" ht="15" x14ac:dyDescent="0.2">
      <c r="A408" s="19" t="s">
        <v>5675</v>
      </c>
      <c r="B408" s="19" t="s">
        <v>1479</v>
      </c>
      <c r="C408" s="43">
        <v>44655</v>
      </c>
      <c r="D408" s="44">
        <v>0.60138888888888997</v>
      </c>
      <c r="E408" s="19" t="s">
        <v>5691</v>
      </c>
      <c r="F408" s="19" t="s">
        <v>5692</v>
      </c>
      <c r="G408" s="19" t="s">
        <v>5693</v>
      </c>
      <c r="H408" s="45">
        <v>815.58</v>
      </c>
      <c r="I408" s="45">
        <v>914.43</v>
      </c>
      <c r="J408" s="19" t="s">
        <v>1560</v>
      </c>
      <c r="K408" s="19" t="s">
        <v>5694</v>
      </c>
      <c r="L408" s="19" t="s">
        <v>5695</v>
      </c>
      <c r="M408" s="19" t="s">
        <v>5696</v>
      </c>
      <c r="N408" s="19" t="s">
        <v>5675</v>
      </c>
      <c r="O408" s="19" t="s">
        <v>367</v>
      </c>
      <c r="P408" s="19" t="s">
        <v>368</v>
      </c>
      <c r="Q408" s="46">
        <v>120</v>
      </c>
      <c r="R408" s="19" t="s">
        <v>1544</v>
      </c>
      <c r="S408" s="19" t="s">
        <v>4683</v>
      </c>
      <c r="T408" s="19" t="s">
        <v>4684</v>
      </c>
      <c r="U408" s="19" t="s">
        <v>4967</v>
      </c>
      <c r="V408" s="19" t="s">
        <v>4968</v>
      </c>
      <c r="W408" s="19" t="s">
        <v>2800</v>
      </c>
      <c r="X408" s="19" t="s">
        <v>4969</v>
      </c>
      <c r="Y408" s="19" t="s">
        <v>2802</v>
      </c>
      <c r="Z408" s="19" t="s">
        <v>2803</v>
      </c>
      <c r="AA408" s="46">
        <v>20</v>
      </c>
      <c r="AB408" s="19" t="s">
        <v>523</v>
      </c>
      <c r="AC408" s="19" t="s">
        <v>198</v>
      </c>
      <c r="AD408" s="19" t="s">
        <v>5682</v>
      </c>
      <c r="AE408" s="19" t="s">
        <v>5683</v>
      </c>
      <c r="AF408" s="19" t="s">
        <v>1719</v>
      </c>
      <c r="AG408" s="19" t="s">
        <v>5684</v>
      </c>
      <c r="AH408" s="19" t="s">
        <v>1594</v>
      </c>
      <c r="AI408" s="19" t="s">
        <v>1595</v>
      </c>
      <c r="AJ408" s="45">
        <v>0.05</v>
      </c>
      <c r="AK408" s="45">
        <v>6</v>
      </c>
      <c r="AL408" s="19" t="s">
        <v>1501</v>
      </c>
      <c r="AM408" s="46">
        <v>11415</v>
      </c>
      <c r="AN408" s="46">
        <v>6015</v>
      </c>
      <c r="AO408" s="46">
        <v>5400</v>
      </c>
      <c r="AP408" s="45">
        <v>19.2</v>
      </c>
      <c r="AQ408" s="45"/>
      <c r="AR408" s="45" t="str">
        <f>IFERROR(VLOOKUP(AB408,'Pedidos marco'!$A$1:$D$10000,4,0)," ")</f>
        <v xml:space="preserve"> </v>
      </c>
      <c r="AS408" s="45">
        <f t="shared" si="42"/>
        <v>4</v>
      </c>
      <c r="AT408" s="45" t="str">
        <f t="shared" si="43"/>
        <v>04</v>
      </c>
      <c r="AU408" s="47">
        <v>6</v>
      </c>
      <c r="AV408" s="19" t="str">
        <f t="shared" si="44"/>
        <v>04 April</v>
      </c>
      <c r="AW408" s="19">
        <f t="shared" si="45"/>
        <v>0.16</v>
      </c>
      <c r="AX408" s="19">
        <f t="shared" si="46"/>
        <v>3.1999999999999997</v>
      </c>
      <c r="AY408" s="19" t="e">
        <f>VLOOKUP(AG408,Cías!$A$1:$E$10000,5,0)</f>
        <v>#N/A</v>
      </c>
      <c r="AZ408" s="19" t="str">
        <f t="shared" si="47"/>
        <v>1016455</v>
      </c>
      <c r="BA408" s="19" t="str">
        <f t="shared" si="48"/>
        <v>MEDIAVILLA VALENZUELA MILTON SANTIA</v>
      </c>
      <c r="BB408" s="19" t="e">
        <f>VLOOKUP(AG408,Cías!$A$1:$E$10000,3,0)</f>
        <v>#N/A</v>
      </c>
      <c r="BC408" s="19"/>
      <c r="BD408" s="19"/>
      <c r="BE408" s="19"/>
      <c r="BF408" s="19"/>
      <c r="BG408" s="19"/>
      <c r="BH408" s="19"/>
      <c r="BI408" s="19"/>
      <c r="BJ408" s="19"/>
    </row>
    <row r="409" spans="1:62" ht="15" x14ac:dyDescent="0.2">
      <c r="A409" s="19" t="s">
        <v>5697</v>
      </c>
      <c r="B409" s="19" t="s">
        <v>1479</v>
      </c>
      <c r="C409" s="43">
        <v>44655</v>
      </c>
      <c r="D409" s="44">
        <v>0.60555555555555995</v>
      </c>
      <c r="E409" s="19" t="s">
        <v>5698</v>
      </c>
      <c r="F409" s="19" t="s">
        <v>5699</v>
      </c>
      <c r="G409" s="19" t="s">
        <v>5700</v>
      </c>
      <c r="H409" s="45">
        <v>2400.64</v>
      </c>
      <c r="I409" s="45">
        <v>2691.62</v>
      </c>
      <c r="J409" s="19" t="s">
        <v>1560</v>
      </c>
      <c r="K409" s="19" t="s">
        <v>5701</v>
      </c>
      <c r="L409" s="19" t="s">
        <v>5702</v>
      </c>
      <c r="M409" s="19" t="s">
        <v>5703</v>
      </c>
      <c r="N409" s="19" t="s">
        <v>5697</v>
      </c>
      <c r="O409" s="19" t="s">
        <v>371</v>
      </c>
      <c r="P409" s="19" t="s">
        <v>372</v>
      </c>
      <c r="Q409" s="46">
        <v>360</v>
      </c>
      <c r="R409" s="19" t="s">
        <v>1544</v>
      </c>
      <c r="S409" s="19" t="s">
        <v>1976</v>
      </c>
      <c r="T409" s="19" t="s">
        <v>92</v>
      </c>
      <c r="U409" s="19" t="s">
        <v>5704</v>
      </c>
      <c r="V409" s="19" t="s">
        <v>5705</v>
      </c>
      <c r="W409" s="19" t="s">
        <v>415</v>
      </c>
      <c r="X409" s="19" t="s">
        <v>5706</v>
      </c>
      <c r="Y409" s="19" t="s">
        <v>3559</v>
      </c>
      <c r="Z409" s="19" t="s">
        <v>3560</v>
      </c>
      <c r="AA409" s="46">
        <v>67</v>
      </c>
      <c r="AB409" s="19" t="s">
        <v>509</v>
      </c>
      <c r="AC409" s="19" t="s">
        <v>167</v>
      </c>
      <c r="AD409" s="19" t="s">
        <v>5707</v>
      </c>
      <c r="AE409" s="19" t="s">
        <v>5708</v>
      </c>
      <c r="AF409" s="19" t="s">
        <v>1554</v>
      </c>
      <c r="AG409" s="19" t="s">
        <v>5709</v>
      </c>
      <c r="AH409" s="19" t="s">
        <v>1499</v>
      </c>
      <c r="AI409" s="19" t="s">
        <v>1500</v>
      </c>
      <c r="AJ409" s="45">
        <v>0</v>
      </c>
      <c r="AK409" s="45">
        <v>0</v>
      </c>
      <c r="AL409" s="19" t="s">
        <v>1501</v>
      </c>
      <c r="AM409" s="46">
        <v>27280</v>
      </c>
      <c r="AN409" s="46">
        <v>18100</v>
      </c>
      <c r="AO409" s="46">
        <v>9180</v>
      </c>
      <c r="AP409" s="45">
        <v>118.8</v>
      </c>
      <c r="AQ409" s="45"/>
      <c r="AR409" s="45" t="str">
        <f>IFERROR(VLOOKUP(AB409,'Pedidos marco'!$A$1:$D$10000,4,0)," ")</f>
        <v xml:space="preserve"> </v>
      </c>
      <c r="AS409" s="45">
        <f t="shared" si="42"/>
        <v>4</v>
      </c>
      <c r="AT409" s="45" t="str">
        <f t="shared" si="43"/>
        <v>04</v>
      </c>
      <c r="AU409" s="47">
        <v>18</v>
      </c>
      <c r="AV409" s="19" t="str">
        <f t="shared" si="44"/>
        <v>04 April</v>
      </c>
      <c r="AW409" s="19">
        <f t="shared" si="45"/>
        <v>0.33</v>
      </c>
      <c r="AX409" s="19">
        <f t="shared" si="46"/>
        <v>6.6</v>
      </c>
      <c r="AY409" s="19" t="e">
        <f>VLOOKUP(AG409,Cías!$A$1:$E$10000,5,0)</f>
        <v>#N/A</v>
      </c>
      <c r="AZ409" s="19" t="str">
        <f t="shared" si="47"/>
        <v>1014323</v>
      </c>
      <c r="BA409" s="19" t="str">
        <f t="shared" si="48"/>
        <v>JACOME AGUIRRE CARLOS ARTURO</v>
      </c>
      <c r="BB409" s="19" t="e">
        <f>VLOOKUP(AG409,Cías!$A$1:$E$10000,3,0)</f>
        <v>#N/A</v>
      </c>
      <c r="BC409" s="19"/>
      <c r="BD409" s="19"/>
      <c r="BE409" s="19"/>
      <c r="BF409" s="19"/>
      <c r="BG409" s="19"/>
      <c r="BH409" s="19"/>
      <c r="BI409" s="19"/>
      <c r="BJ409" s="19"/>
    </row>
    <row r="410" spans="1:62" ht="15" x14ac:dyDescent="0.2">
      <c r="A410" s="19" t="s">
        <v>5710</v>
      </c>
      <c r="B410" s="19" t="s">
        <v>1479</v>
      </c>
      <c r="C410" s="43">
        <v>44655</v>
      </c>
      <c r="D410" s="44">
        <v>0.60624999999999996</v>
      </c>
      <c r="E410" s="19" t="s">
        <v>5711</v>
      </c>
      <c r="F410" s="19" t="s">
        <v>1481</v>
      </c>
      <c r="G410" s="19" t="s">
        <v>1481</v>
      </c>
      <c r="H410" s="45">
        <v>0</v>
      </c>
      <c r="I410" s="45">
        <v>0</v>
      </c>
      <c r="J410" s="19" t="s">
        <v>1482</v>
      </c>
      <c r="K410" s="19" t="s">
        <v>4396</v>
      </c>
      <c r="L410" s="19" t="s">
        <v>5712</v>
      </c>
      <c r="M410" s="19" t="s">
        <v>5713</v>
      </c>
      <c r="N410" s="19" t="s">
        <v>5710</v>
      </c>
      <c r="O410" s="19" t="s">
        <v>1811</v>
      </c>
      <c r="P410" s="19" t="s">
        <v>1812</v>
      </c>
      <c r="Q410" s="46">
        <v>30.82</v>
      </c>
      <c r="R410" s="19" t="s">
        <v>1488</v>
      </c>
      <c r="S410" s="19" t="s">
        <v>2853</v>
      </c>
      <c r="T410" s="19" t="s">
        <v>2854</v>
      </c>
      <c r="U410" s="19" t="s">
        <v>4399</v>
      </c>
      <c r="V410" s="19" t="s">
        <v>4400</v>
      </c>
      <c r="W410" s="19" t="s">
        <v>1829</v>
      </c>
      <c r="X410" s="19" t="s">
        <v>4401</v>
      </c>
      <c r="Y410" s="19" t="s">
        <v>1831</v>
      </c>
      <c r="Z410" s="19" t="s">
        <v>1832</v>
      </c>
      <c r="AA410" s="46">
        <v>8</v>
      </c>
      <c r="AB410" s="19" t="s">
        <v>473</v>
      </c>
      <c r="AC410" s="19" t="s">
        <v>96</v>
      </c>
      <c r="AD410" s="19" t="s">
        <v>5714</v>
      </c>
      <c r="AE410" s="19" t="s">
        <v>5715</v>
      </c>
      <c r="AF410" s="19" t="s">
        <v>1497</v>
      </c>
      <c r="AG410" s="19" t="s">
        <v>5716</v>
      </c>
      <c r="AH410" s="19" t="s">
        <v>1499</v>
      </c>
      <c r="AI410" s="19" t="s">
        <v>1500</v>
      </c>
      <c r="AJ410" s="45">
        <v>0</v>
      </c>
      <c r="AK410" s="45">
        <v>0</v>
      </c>
      <c r="AL410" s="19" t="s">
        <v>1517</v>
      </c>
      <c r="AM410" s="46">
        <v>49560</v>
      </c>
      <c r="AN410" s="46">
        <v>30820</v>
      </c>
      <c r="AO410" s="46">
        <v>18740</v>
      </c>
      <c r="AP410" s="45">
        <v>0</v>
      </c>
      <c r="AQ410" s="45"/>
      <c r="AR410" s="45" t="str">
        <f>IFERROR(VLOOKUP(AB410,'Pedidos marco'!$A$1:$D$10000,4,0)," ")</f>
        <v xml:space="preserve"> </v>
      </c>
      <c r="AS410" s="45">
        <f t="shared" si="42"/>
        <v>4</v>
      </c>
      <c r="AT410" s="45" t="str">
        <f t="shared" si="43"/>
        <v>04</v>
      </c>
      <c r="AU410" s="47">
        <v>30.82</v>
      </c>
      <c r="AV410" s="19" t="str">
        <f t="shared" si="44"/>
        <v>04 April</v>
      </c>
      <c r="AW410" s="19">
        <f t="shared" si="45"/>
        <v>0</v>
      </c>
      <c r="AX410" s="19">
        <f t="shared" si="46"/>
        <v>0</v>
      </c>
      <c r="AY410" s="19" t="e">
        <f>VLOOKUP(AG410,Cías!$A$1:$E$10000,5,0)</f>
        <v>#N/A</v>
      </c>
      <c r="AZ410" s="19" t="str">
        <f t="shared" si="47"/>
        <v>1013227</v>
      </c>
      <c r="BA410" s="19" t="str">
        <f t="shared" si="48"/>
        <v>COMPAÑIA DE TRANSPORTE PESADO</v>
      </c>
      <c r="BB410" s="19" t="e">
        <f>VLOOKUP(AG410,Cías!$A$1:$E$10000,3,0)</f>
        <v>#N/A</v>
      </c>
      <c r="BC410" s="19"/>
      <c r="BD410" s="19"/>
      <c r="BE410" s="19"/>
      <c r="BF410" s="19"/>
      <c r="BG410" s="19"/>
      <c r="BH410" s="19"/>
      <c r="BI410" s="19"/>
      <c r="BJ410" s="19"/>
    </row>
    <row r="411" spans="1:62" ht="15" x14ac:dyDescent="0.2">
      <c r="A411" s="19" t="s">
        <v>5717</v>
      </c>
      <c r="B411" s="19" t="s">
        <v>1479</v>
      </c>
      <c r="C411" s="43">
        <v>44655</v>
      </c>
      <c r="D411" s="44">
        <v>0.60694444444443996</v>
      </c>
      <c r="E411" s="19" t="s">
        <v>5718</v>
      </c>
      <c r="F411" s="19" t="s">
        <v>5719</v>
      </c>
      <c r="G411" s="19" t="s">
        <v>5720</v>
      </c>
      <c r="H411" s="45">
        <v>2196.94</v>
      </c>
      <c r="I411" s="45">
        <v>2463.2199999999998</v>
      </c>
      <c r="J411" s="19" t="s">
        <v>1560</v>
      </c>
      <c r="K411" s="19" t="s">
        <v>5721</v>
      </c>
      <c r="L411" s="19" t="s">
        <v>5722</v>
      </c>
      <c r="M411" s="19" t="s">
        <v>5723</v>
      </c>
      <c r="N411" s="19" t="s">
        <v>5717</v>
      </c>
      <c r="O411" s="19" t="s">
        <v>371</v>
      </c>
      <c r="P411" s="19" t="s">
        <v>372</v>
      </c>
      <c r="Q411" s="46">
        <v>320</v>
      </c>
      <c r="R411" s="19" t="s">
        <v>1544</v>
      </c>
      <c r="S411" s="19" t="s">
        <v>4683</v>
      </c>
      <c r="T411" s="19" t="s">
        <v>4684</v>
      </c>
      <c r="U411" s="19" t="s">
        <v>4967</v>
      </c>
      <c r="V411" s="19" t="s">
        <v>4968</v>
      </c>
      <c r="W411" s="19" t="s">
        <v>2800</v>
      </c>
      <c r="X411" s="19" t="s">
        <v>4969</v>
      </c>
      <c r="Y411" s="19" t="s">
        <v>2802</v>
      </c>
      <c r="Z411" s="19" t="s">
        <v>2803</v>
      </c>
      <c r="AA411" s="46">
        <v>20</v>
      </c>
      <c r="AB411" s="19" t="s">
        <v>564</v>
      </c>
      <c r="AC411" s="19" t="s">
        <v>281</v>
      </c>
      <c r="AD411" s="19" t="s">
        <v>2049</v>
      </c>
      <c r="AE411" s="19" t="s">
        <v>2050</v>
      </c>
      <c r="AF411" s="19" t="s">
        <v>1719</v>
      </c>
      <c r="AG411" s="19" t="s">
        <v>2051</v>
      </c>
      <c r="AH411" s="19" t="s">
        <v>1594</v>
      </c>
      <c r="AI411" s="19" t="s">
        <v>1595</v>
      </c>
      <c r="AJ411" s="45">
        <v>0.05</v>
      </c>
      <c r="AK411" s="45">
        <v>16</v>
      </c>
      <c r="AL411" s="19" t="s">
        <v>1501</v>
      </c>
      <c r="AM411" s="46">
        <v>23718.332999999999</v>
      </c>
      <c r="AN411" s="46">
        <v>16053.333000000001</v>
      </c>
      <c r="AO411" s="46">
        <v>7665</v>
      </c>
      <c r="AP411" s="45">
        <v>51.2</v>
      </c>
      <c r="AQ411" s="45"/>
      <c r="AR411" s="45" t="str">
        <f>IFERROR(VLOOKUP(AB411,'Pedidos marco'!$A$1:$D$10000,4,0)," ")</f>
        <v xml:space="preserve"> </v>
      </c>
      <c r="AS411" s="45">
        <f t="shared" si="42"/>
        <v>4</v>
      </c>
      <c r="AT411" s="45" t="str">
        <f t="shared" si="43"/>
        <v>04</v>
      </c>
      <c r="AU411" s="47">
        <v>16</v>
      </c>
      <c r="AV411" s="19" t="str">
        <f t="shared" si="44"/>
        <v>04 April</v>
      </c>
      <c r="AW411" s="19">
        <f t="shared" si="45"/>
        <v>0.16</v>
      </c>
      <c r="AX411" s="19">
        <f t="shared" si="46"/>
        <v>3.2</v>
      </c>
      <c r="AY411" s="19" t="e">
        <f>VLOOKUP(AG411,Cías!$A$1:$E$10000,5,0)</f>
        <v>#N/A</v>
      </c>
      <c r="AZ411" s="19" t="str">
        <f t="shared" si="47"/>
        <v>1014106</v>
      </c>
      <c r="BA411" s="19" t="str">
        <f t="shared" si="48"/>
        <v>SANCHEZ PILA FRANKLIN EDUARDO</v>
      </c>
      <c r="BB411" s="19" t="e">
        <f>VLOOKUP(AG411,Cías!$A$1:$E$10000,3,0)</f>
        <v>#N/A</v>
      </c>
      <c r="BC411" s="19"/>
      <c r="BD411" s="19"/>
      <c r="BE411" s="19"/>
      <c r="BF411" s="19"/>
      <c r="BG411" s="19"/>
      <c r="BH411" s="19"/>
      <c r="BI411" s="19"/>
      <c r="BJ411" s="19"/>
    </row>
    <row r="412" spans="1:62" ht="15" x14ac:dyDescent="0.2">
      <c r="A412" s="19" t="s">
        <v>5717</v>
      </c>
      <c r="B412" s="19" t="s">
        <v>1479</v>
      </c>
      <c r="C412" s="43">
        <v>44655</v>
      </c>
      <c r="D412" s="44">
        <v>0.60694444444443996</v>
      </c>
      <c r="E412" s="19" t="s">
        <v>5724</v>
      </c>
      <c r="F412" s="19" t="s">
        <v>5725</v>
      </c>
      <c r="G412" s="19" t="s">
        <v>5726</v>
      </c>
      <c r="H412" s="45">
        <v>1087.44</v>
      </c>
      <c r="I412" s="45">
        <v>1219.24</v>
      </c>
      <c r="J412" s="19" t="s">
        <v>1560</v>
      </c>
      <c r="K412" s="19" t="s">
        <v>5727</v>
      </c>
      <c r="L412" s="19" t="s">
        <v>5728</v>
      </c>
      <c r="M412" s="19" t="s">
        <v>5729</v>
      </c>
      <c r="N412" s="19" t="s">
        <v>5717</v>
      </c>
      <c r="O412" s="19" t="s">
        <v>367</v>
      </c>
      <c r="P412" s="19" t="s">
        <v>368</v>
      </c>
      <c r="Q412" s="46">
        <v>160</v>
      </c>
      <c r="R412" s="19" t="s">
        <v>1544</v>
      </c>
      <c r="S412" s="19" t="s">
        <v>4683</v>
      </c>
      <c r="T412" s="19" t="s">
        <v>4684</v>
      </c>
      <c r="U412" s="19" t="s">
        <v>4967</v>
      </c>
      <c r="V412" s="19" t="s">
        <v>4968</v>
      </c>
      <c r="W412" s="19" t="s">
        <v>2800</v>
      </c>
      <c r="X412" s="19" t="s">
        <v>4969</v>
      </c>
      <c r="Y412" s="19" t="s">
        <v>2802</v>
      </c>
      <c r="Z412" s="19" t="s">
        <v>2803</v>
      </c>
      <c r="AA412" s="46">
        <v>20</v>
      </c>
      <c r="AB412" s="19" t="s">
        <v>564</v>
      </c>
      <c r="AC412" s="19" t="s">
        <v>281</v>
      </c>
      <c r="AD412" s="19" t="s">
        <v>2049</v>
      </c>
      <c r="AE412" s="19" t="s">
        <v>2050</v>
      </c>
      <c r="AF412" s="19" t="s">
        <v>1719</v>
      </c>
      <c r="AG412" s="19" t="s">
        <v>2051</v>
      </c>
      <c r="AH412" s="19" t="s">
        <v>1594</v>
      </c>
      <c r="AI412" s="19" t="s">
        <v>1595</v>
      </c>
      <c r="AJ412" s="45">
        <v>0.05</v>
      </c>
      <c r="AK412" s="45">
        <v>8</v>
      </c>
      <c r="AL412" s="19" t="s">
        <v>1501</v>
      </c>
      <c r="AM412" s="46">
        <v>15691.666999999999</v>
      </c>
      <c r="AN412" s="46">
        <v>8026.6670000000004</v>
      </c>
      <c r="AO412" s="46">
        <v>7665</v>
      </c>
      <c r="AP412" s="45">
        <v>25.6</v>
      </c>
      <c r="AQ412" s="45"/>
      <c r="AR412" s="45" t="str">
        <f>IFERROR(VLOOKUP(AB412,'Pedidos marco'!$A$1:$D$10000,4,0)," ")</f>
        <v xml:space="preserve"> </v>
      </c>
      <c r="AS412" s="45">
        <f t="shared" si="42"/>
        <v>4</v>
      </c>
      <c r="AT412" s="45" t="str">
        <f t="shared" si="43"/>
        <v>04</v>
      </c>
      <c r="AU412" s="47">
        <v>8</v>
      </c>
      <c r="AV412" s="19" t="str">
        <f t="shared" si="44"/>
        <v>04 April</v>
      </c>
      <c r="AW412" s="19">
        <f t="shared" si="45"/>
        <v>0.16</v>
      </c>
      <c r="AX412" s="19">
        <f t="shared" si="46"/>
        <v>3.2</v>
      </c>
      <c r="AY412" s="19" t="e">
        <f>VLOOKUP(AG412,Cías!$A$1:$E$10000,5,0)</f>
        <v>#N/A</v>
      </c>
      <c r="AZ412" s="19" t="str">
        <f t="shared" si="47"/>
        <v>1014106</v>
      </c>
      <c r="BA412" s="19" t="str">
        <f t="shared" si="48"/>
        <v>SANCHEZ PILA FRANKLIN EDUARDO</v>
      </c>
      <c r="BB412" s="19" t="e">
        <f>VLOOKUP(AG412,Cías!$A$1:$E$10000,3,0)</f>
        <v>#N/A</v>
      </c>
      <c r="BC412" s="19"/>
      <c r="BD412" s="19"/>
      <c r="BE412" s="19"/>
      <c r="BF412" s="19"/>
      <c r="BG412" s="19"/>
      <c r="BH412" s="19"/>
      <c r="BI412" s="19"/>
      <c r="BJ412" s="19"/>
    </row>
    <row r="413" spans="1:62" ht="15" x14ac:dyDescent="0.2">
      <c r="A413" s="19" t="s">
        <v>5730</v>
      </c>
      <c r="B413" s="19" t="s">
        <v>1479</v>
      </c>
      <c r="C413" s="43">
        <v>44655</v>
      </c>
      <c r="D413" s="44">
        <v>0.61041666666667005</v>
      </c>
      <c r="E413" s="19" t="s">
        <v>5731</v>
      </c>
      <c r="F413" s="19" t="s">
        <v>5732</v>
      </c>
      <c r="G413" s="19" t="s">
        <v>5733</v>
      </c>
      <c r="H413" s="45">
        <v>2509.1999999999998</v>
      </c>
      <c r="I413" s="45">
        <v>2813.33</v>
      </c>
      <c r="J413" s="19" t="s">
        <v>1560</v>
      </c>
      <c r="K413" s="19" t="s">
        <v>5734</v>
      </c>
      <c r="L413" s="19" t="s">
        <v>5735</v>
      </c>
      <c r="M413" s="19" t="s">
        <v>5736</v>
      </c>
      <c r="N413" s="19" t="s">
        <v>5730</v>
      </c>
      <c r="O413" s="19" t="s">
        <v>371</v>
      </c>
      <c r="P413" s="19" t="s">
        <v>372</v>
      </c>
      <c r="Q413" s="46">
        <v>360</v>
      </c>
      <c r="R413" s="19" t="s">
        <v>1544</v>
      </c>
      <c r="S413" s="19" t="s">
        <v>1861</v>
      </c>
      <c r="T413" s="19" t="s">
        <v>1862</v>
      </c>
      <c r="U413" s="19" t="s">
        <v>1863</v>
      </c>
      <c r="V413" s="19" t="s">
        <v>1864</v>
      </c>
      <c r="W413" s="19" t="s">
        <v>1865</v>
      </c>
      <c r="X413" s="19" t="s">
        <v>1866</v>
      </c>
      <c r="Y413" s="19" t="s">
        <v>1867</v>
      </c>
      <c r="Z413" s="19" t="s">
        <v>1868</v>
      </c>
      <c r="AA413" s="46">
        <v>30</v>
      </c>
      <c r="AB413" s="19" t="s">
        <v>437</v>
      </c>
      <c r="AC413" s="19" t="s">
        <v>21</v>
      </c>
      <c r="AD413" s="19" t="s">
        <v>1869</v>
      </c>
      <c r="AE413" s="19" t="s">
        <v>1870</v>
      </c>
      <c r="AF413" s="19" t="s">
        <v>1719</v>
      </c>
      <c r="AG413" s="19" t="s">
        <v>1871</v>
      </c>
      <c r="AH413" s="19" t="s">
        <v>1499</v>
      </c>
      <c r="AI413" s="19" t="s">
        <v>1500</v>
      </c>
      <c r="AJ413" s="45">
        <v>0</v>
      </c>
      <c r="AK413" s="45">
        <v>0</v>
      </c>
      <c r="AL413" s="19" t="s">
        <v>1501</v>
      </c>
      <c r="AM413" s="46">
        <v>24427.5</v>
      </c>
      <c r="AN413" s="46">
        <v>18067.5</v>
      </c>
      <c r="AO413" s="46">
        <v>6360</v>
      </c>
      <c r="AP413" s="45">
        <v>68.400000000000006</v>
      </c>
      <c r="AQ413" s="45"/>
      <c r="AR413" s="45" t="str">
        <f>IFERROR(VLOOKUP(AB413,'Pedidos marco'!$A$1:$D$10000,4,0)," ")</f>
        <v xml:space="preserve"> </v>
      </c>
      <c r="AS413" s="45">
        <f t="shared" si="42"/>
        <v>4</v>
      </c>
      <c r="AT413" s="45" t="str">
        <f t="shared" si="43"/>
        <v>04</v>
      </c>
      <c r="AU413" s="47">
        <v>18</v>
      </c>
      <c r="AV413" s="19" t="str">
        <f t="shared" si="44"/>
        <v>04 April</v>
      </c>
      <c r="AW413" s="19">
        <f t="shared" si="45"/>
        <v>0.19</v>
      </c>
      <c r="AX413" s="19">
        <f t="shared" si="46"/>
        <v>3.8000000000000003</v>
      </c>
      <c r="AY413" s="19" t="e">
        <f>VLOOKUP(AG413,Cías!$A$1:$E$10000,5,0)</f>
        <v>#N/A</v>
      </c>
      <c r="AZ413" s="19" t="str">
        <f t="shared" si="47"/>
        <v>1012808</v>
      </c>
      <c r="BA413" s="19" t="str">
        <f t="shared" si="48"/>
        <v>ALVAREZ GONZAGA LASTEÑA MARIANA</v>
      </c>
      <c r="BB413" s="19" t="e">
        <f>VLOOKUP(AG413,Cías!$A$1:$E$10000,3,0)</f>
        <v>#N/A</v>
      </c>
      <c r="BC413" s="19"/>
      <c r="BD413" s="19"/>
      <c r="BE413" s="19"/>
      <c r="BF413" s="19"/>
      <c r="BG413" s="19"/>
      <c r="BH413" s="19"/>
      <c r="BI413" s="19"/>
      <c r="BJ413" s="19"/>
    </row>
    <row r="414" spans="1:62" ht="15" x14ac:dyDescent="0.2">
      <c r="A414" s="19" t="s">
        <v>5730</v>
      </c>
      <c r="B414" s="19" t="s">
        <v>1479</v>
      </c>
      <c r="C414" s="43">
        <v>44655</v>
      </c>
      <c r="D414" s="44">
        <v>0.61041666666667005</v>
      </c>
      <c r="E414" s="19" t="s">
        <v>5737</v>
      </c>
      <c r="F414" s="19" t="s">
        <v>5738</v>
      </c>
      <c r="G414" s="19" t="s">
        <v>5739</v>
      </c>
      <c r="H414" s="45">
        <v>828</v>
      </c>
      <c r="I414" s="45">
        <v>928.36</v>
      </c>
      <c r="J414" s="19" t="s">
        <v>1560</v>
      </c>
      <c r="K414" s="19" t="s">
        <v>5740</v>
      </c>
      <c r="L414" s="19" t="s">
        <v>5741</v>
      </c>
      <c r="M414" s="19" t="s">
        <v>5742</v>
      </c>
      <c r="N414" s="19" t="s">
        <v>5730</v>
      </c>
      <c r="O414" s="19" t="s">
        <v>367</v>
      </c>
      <c r="P414" s="19" t="s">
        <v>368</v>
      </c>
      <c r="Q414" s="46">
        <v>120</v>
      </c>
      <c r="R414" s="19" t="s">
        <v>1544</v>
      </c>
      <c r="S414" s="19" t="s">
        <v>1861</v>
      </c>
      <c r="T414" s="19" t="s">
        <v>1862</v>
      </c>
      <c r="U414" s="19" t="s">
        <v>1863</v>
      </c>
      <c r="V414" s="19" t="s">
        <v>1864</v>
      </c>
      <c r="W414" s="19" t="s">
        <v>1865</v>
      </c>
      <c r="X414" s="19" t="s">
        <v>1866</v>
      </c>
      <c r="Y414" s="19" t="s">
        <v>1867</v>
      </c>
      <c r="Z414" s="19" t="s">
        <v>1868</v>
      </c>
      <c r="AA414" s="46">
        <v>30</v>
      </c>
      <c r="AB414" s="19" t="s">
        <v>437</v>
      </c>
      <c r="AC414" s="19" t="s">
        <v>21</v>
      </c>
      <c r="AD414" s="19" t="s">
        <v>1869</v>
      </c>
      <c r="AE414" s="19" t="s">
        <v>1870</v>
      </c>
      <c r="AF414" s="19" t="s">
        <v>1719</v>
      </c>
      <c r="AG414" s="19" t="s">
        <v>1871</v>
      </c>
      <c r="AH414" s="19" t="s">
        <v>1499</v>
      </c>
      <c r="AI414" s="19" t="s">
        <v>1500</v>
      </c>
      <c r="AJ414" s="45">
        <v>0</v>
      </c>
      <c r="AK414" s="45">
        <v>0</v>
      </c>
      <c r="AL414" s="19" t="s">
        <v>1501</v>
      </c>
      <c r="AM414" s="46">
        <v>12382.5</v>
      </c>
      <c r="AN414" s="46">
        <v>6022.5</v>
      </c>
      <c r="AO414" s="46">
        <v>6360</v>
      </c>
      <c r="AP414" s="45">
        <v>22.8</v>
      </c>
      <c r="AQ414" s="45"/>
      <c r="AR414" s="45" t="str">
        <f>IFERROR(VLOOKUP(AB414,'Pedidos marco'!$A$1:$D$10000,4,0)," ")</f>
        <v xml:space="preserve"> </v>
      </c>
      <c r="AS414" s="45">
        <f t="shared" si="42"/>
        <v>4</v>
      </c>
      <c r="AT414" s="45" t="str">
        <f t="shared" si="43"/>
        <v>04</v>
      </c>
      <c r="AU414" s="47">
        <v>6</v>
      </c>
      <c r="AV414" s="19" t="str">
        <f t="shared" si="44"/>
        <v>04 April</v>
      </c>
      <c r="AW414" s="19">
        <f t="shared" si="45"/>
        <v>0.19</v>
      </c>
      <c r="AX414" s="19">
        <f t="shared" si="46"/>
        <v>3.8000000000000003</v>
      </c>
      <c r="AY414" s="19" t="e">
        <f>VLOOKUP(AG414,Cías!$A$1:$E$10000,5,0)</f>
        <v>#N/A</v>
      </c>
      <c r="AZ414" s="19" t="str">
        <f t="shared" si="47"/>
        <v>1012808</v>
      </c>
      <c r="BA414" s="19" t="str">
        <f t="shared" si="48"/>
        <v>ALVAREZ GONZAGA LASTEÑA MARIANA</v>
      </c>
      <c r="BB414" s="19" t="e">
        <f>VLOOKUP(AG414,Cías!$A$1:$E$10000,3,0)</f>
        <v>#N/A</v>
      </c>
      <c r="BC414" s="19"/>
      <c r="BD414" s="19"/>
      <c r="BE414" s="19"/>
      <c r="BF414" s="19"/>
      <c r="BG414" s="19"/>
      <c r="BH414" s="19"/>
      <c r="BI414" s="19"/>
      <c r="BJ414" s="19"/>
    </row>
    <row r="415" spans="1:62" ht="15" x14ac:dyDescent="0.2">
      <c r="A415" s="19" t="s">
        <v>5743</v>
      </c>
      <c r="B415" s="19" t="s">
        <v>1479</v>
      </c>
      <c r="C415" s="43">
        <v>44655</v>
      </c>
      <c r="D415" s="44">
        <v>0.61111111111111005</v>
      </c>
      <c r="E415" s="19" t="s">
        <v>5744</v>
      </c>
      <c r="F415" s="19" t="s">
        <v>1481</v>
      </c>
      <c r="G415" s="19" t="s">
        <v>1481</v>
      </c>
      <c r="H415" s="45">
        <v>0</v>
      </c>
      <c r="I415" s="45">
        <v>0</v>
      </c>
      <c r="J415" s="19" t="s">
        <v>1482</v>
      </c>
      <c r="K415" s="19" t="s">
        <v>4396</v>
      </c>
      <c r="L415" s="19" t="s">
        <v>5745</v>
      </c>
      <c r="M415" s="19" t="s">
        <v>5746</v>
      </c>
      <c r="N415" s="19" t="s">
        <v>5743</v>
      </c>
      <c r="O415" s="19" t="s">
        <v>1811</v>
      </c>
      <c r="P415" s="19" t="s">
        <v>1812</v>
      </c>
      <c r="Q415" s="46">
        <v>31.31</v>
      </c>
      <c r="R415" s="19" t="s">
        <v>1488</v>
      </c>
      <c r="S415" s="19" t="s">
        <v>2853</v>
      </c>
      <c r="T415" s="19" t="s">
        <v>2854</v>
      </c>
      <c r="U415" s="19" t="s">
        <v>4399</v>
      </c>
      <c r="V415" s="19" t="s">
        <v>4400</v>
      </c>
      <c r="W415" s="19" t="s">
        <v>1829</v>
      </c>
      <c r="X415" s="19" t="s">
        <v>4401</v>
      </c>
      <c r="Y415" s="19" t="s">
        <v>1831</v>
      </c>
      <c r="Z415" s="19" t="s">
        <v>1832</v>
      </c>
      <c r="AA415" s="46">
        <v>8</v>
      </c>
      <c r="AB415" s="19" t="s">
        <v>473</v>
      </c>
      <c r="AC415" s="19" t="s">
        <v>96</v>
      </c>
      <c r="AD415" s="19" t="s">
        <v>5747</v>
      </c>
      <c r="AE415" s="19" t="s">
        <v>5748</v>
      </c>
      <c r="AF415" s="19" t="s">
        <v>1497</v>
      </c>
      <c r="AG415" s="19" t="s">
        <v>5749</v>
      </c>
      <c r="AH415" s="19" t="s">
        <v>1499</v>
      </c>
      <c r="AI415" s="19" t="s">
        <v>1500</v>
      </c>
      <c r="AJ415" s="45">
        <v>0</v>
      </c>
      <c r="AK415" s="45">
        <v>0</v>
      </c>
      <c r="AL415" s="19" t="s">
        <v>1517</v>
      </c>
      <c r="AM415" s="46">
        <v>49540</v>
      </c>
      <c r="AN415" s="46">
        <v>31310</v>
      </c>
      <c r="AO415" s="46">
        <v>18230</v>
      </c>
      <c r="AP415" s="45">
        <v>0</v>
      </c>
      <c r="AQ415" s="45"/>
      <c r="AR415" s="45" t="str">
        <f>IFERROR(VLOOKUP(AB415,'Pedidos marco'!$A$1:$D$10000,4,0)," ")</f>
        <v xml:space="preserve"> </v>
      </c>
      <c r="AS415" s="45">
        <f t="shared" si="42"/>
        <v>4</v>
      </c>
      <c r="AT415" s="45" t="str">
        <f t="shared" si="43"/>
        <v>04</v>
      </c>
      <c r="AU415" s="47">
        <v>31.31</v>
      </c>
      <c r="AV415" s="19" t="str">
        <f t="shared" si="44"/>
        <v>04 April</v>
      </c>
      <c r="AW415" s="19">
        <f t="shared" si="45"/>
        <v>0</v>
      </c>
      <c r="AX415" s="19">
        <f t="shared" si="46"/>
        <v>0</v>
      </c>
      <c r="AY415" s="19" t="e">
        <f>VLOOKUP(AG415,Cías!$A$1:$E$10000,5,0)</f>
        <v>#N/A</v>
      </c>
      <c r="AZ415" s="19" t="str">
        <f t="shared" si="47"/>
        <v>1013227</v>
      </c>
      <c r="BA415" s="19" t="str">
        <f t="shared" si="48"/>
        <v>COMPAÑIA DE TRANSPORTE PESADO</v>
      </c>
      <c r="BB415" s="19" t="e">
        <f>VLOOKUP(AG415,Cías!$A$1:$E$10000,3,0)</f>
        <v>#N/A</v>
      </c>
      <c r="BC415" s="19"/>
      <c r="BD415" s="19"/>
      <c r="BE415" s="19"/>
      <c r="BF415" s="19"/>
      <c r="BG415" s="19"/>
      <c r="BH415" s="19"/>
      <c r="BI415" s="19"/>
      <c r="BJ415" s="19"/>
    </row>
    <row r="416" spans="1:62" ht="15" x14ac:dyDescent="0.2">
      <c r="A416" s="19" t="s">
        <v>5750</v>
      </c>
      <c r="B416" s="19" t="s">
        <v>1479</v>
      </c>
      <c r="C416" s="43">
        <v>44655</v>
      </c>
      <c r="D416" s="44">
        <v>0.61388888888889004</v>
      </c>
      <c r="E416" s="19" t="s">
        <v>5751</v>
      </c>
      <c r="F416" s="19" t="s">
        <v>5752</v>
      </c>
      <c r="G416" s="19" t="s">
        <v>5753</v>
      </c>
      <c r="H416" s="45">
        <v>3115.2</v>
      </c>
      <c r="I416" s="45">
        <v>3492.78</v>
      </c>
      <c r="J416" s="19" t="s">
        <v>1560</v>
      </c>
      <c r="K416" s="19" t="s">
        <v>5754</v>
      </c>
      <c r="L416" s="19" t="s">
        <v>5755</v>
      </c>
      <c r="M416" s="19" t="s">
        <v>5756</v>
      </c>
      <c r="N416" s="19" t="s">
        <v>5750</v>
      </c>
      <c r="O416" s="19" t="s">
        <v>1641</v>
      </c>
      <c r="P416" s="19" t="s">
        <v>1642</v>
      </c>
      <c r="Q416" s="46">
        <v>480</v>
      </c>
      <c r="R416" s="19" t="s">
        <v>1544</v>
      </c>
      <c r="S416" s="19" t="s">
        <v>4070</v>
      </c>
      <c r="T416" s="19" t="s">
        <v>4071</v>
      </c>
      <c r="U416" s="19" t="s">
        <v>4072</v>
      </c>
      <c r="V416" s="19" t="s">
        <v>2126</v>
      </c>
      <c r="W416" s="19" t="s">
        <v>4073</v>
      </c>
      <c r="X416" s="19" t="s">
        <v>4074</v>
      </c>
      <c r="Y416" s="19" t="s">
        <v>4075</v>
      </c>
      <c r="Z416" s="19" t="s">
        <v>4076</v>
      </c>
      <c r="AA416" s="46">
        <v>468</v>
      </c>
      <c r="AB416" s="19" t="s">
        <v>485</v>
      </c>
      <c r="AC416" s="19" t="s">
        <v>119</v>
      </c>
      <c r="AD416" s="19" t="s">
        <v>2453</v>
      </c>
      <c r="AE416" s="19" t="s">
        <v>1481</v>
      </c>
      <c r="AF416" s="19" t="s">
        <v>1719</v>
      </c>
      <c r="AG416" s="19" t="s">
        <v>2454</v>
      </c>
      <c r="AH416" s="19" t="s">
        <v>1594</v>
      </c>
      <c r="AI416" s="19" t="s">
        <v>1595</v>
      </c>
      <c r="AJ416" s="45">
        <v>0.05</v>
      </c>
      <c r="AK416" s="45">
        <v>24</v>
      </c>
      <c r="AL416" s="19" t="s">
        <v>1501</v>
      </c>
      <c r="AM416" s="46">
        <v>38710</v>
      </c>
      <c r="AN416" s="46">
        <v>24070</v>
      </c>
      <c r="AO416" s="46">
        <v>14640</v>
      </c>
      <c r="AP416" s="45">
        <v>552</v>
      </c>
      <c r="AQ416" s="45"/>
      <c r="AR416" s="45" t="str">
        <f>IFERROR(VLOOKUP(AB416,'Pedidos marco'!$A$1:$D$10000,4,0)," ")</f>
        <v xml:space="preserve"> </v>
      </c>
      <c r="AS416" s="45">
        <f t="shared" si="42"/>
        <v>4</v>
      </c>
      <c r="AT416" s="45" t="str">
        <f t="shared" si="43"/>
        <v>04</v>
      </c>
      <c r="AU416" s="47">
        <v>24</v>
      </c>
      <c r="AV416" s="19" t="str">
        <f t="shared" si="44"/>
        <v>04 April</v>
      </c>
      <c r="AW416" s="19">
        <f t="shared" si="45"/>
        <v>1.1499999999999999</v>
      </c>
      <c r="AX416" s="19">
        <f t="shared" si="46"/>
        <v>23</v>
      </c>
      <c r="AY416" s="19" t="e">
        <f>VLOOKUP(AG416,Cías!$A$1:$E$10000,5,0)</f>
        <v>#N/A</v>
      </c>
      <c r="AZ416" s="19" t="str">
        <f t="shared" si="47"/>
        <v>1013502</v>
      </c>
      <c r="BA416" s="19" t="str">
        <f t="shared" si="48"/>
        <v>ESPIN GUEVARA JOSE MARCELO</v>
      </c>
      <c r="BB416" s="19" t="e">
        <f>VLOOKUP(AG416,Cías!$A$1:$E$10000,3,0)</f>
        <v>#N/A</v>
      </c>
      <c r="BC416" s="19"/>
      <c r="BD416" s="19"/>
      <c r="BE416" s="19"/>
      <c r="BF416" s="19"/>
      <c r="BG416" s="19"/>
      <c r="BH416" s="19"/>
      <c r="BI416" s="19"/>
      <c r="BJ416" s="19"/>
    </row>
    <row r="417" spans="1:62" ht="15" x14ac:dyDescent="0.2">
      <c r="A417" s="19" t="s">
        <v>5757</v>
      </c>
      <c r="B417" s="19" t="s">
        <v>1479</v>
      </c>
      <c r="C417" s="43">
        <v>44655</v>
      </c>
      <c r="D417" s="44">
        <v>0.61736111111111003</v>
      </c>
      <c r="E417" s="19" t="s">
        <v>5758</v>
      </c>
      <c r="F417" s="19" t="s">
        <v>1481</v>
      </c>
      <c r="G417" s="19" t="s">
        <v>1481</v>
      </c>
      <c r="H417" s="45">
        <v>0</v>
      </c>
      <c r="I417" s="45">
        <v>0</v>
      </c>
      <c r="J417" s="19" t="s">
        <v>1482</v>
      </c>
      <c r="K417" s="19" t="s">
        <v>5759</v>
      </c>
      <c r="L417" s="19" t="s">
        <v>5760</v>
      </c>
      <c r="M417" s="19" t="s">
        <v>5761</v>
      </c>
      <c r="N417" s="19" t="s">
        <v>5757</v>
      </c>
      <c r="O417" s="19" t="s">
        <v>1641</v>
      </c>
      <c r="P417" s="19" t="s">
        <v>1642</v>
      </c>
      <c r="Q417" s="46">
        <v>240</v>
      </c>
      <c r="R417" s="19" t="s">
        <v>1544</v>
      </c>
      <c r="S417" s="19" t="s">
        <v>4733</v>
      </c>
      <c r="T417" s="19" t="s">
        <v>4734</v>
      </c>
      <c r="U417" s="19" t="s">
        <v>5762</v>
      </c>
      <c r="V417" s="19" t="s">
        <v>5763</v>
      </c>
      <c r="W417" s="19" t="s">
        <v>5655</v>
      </c>
      <c r="X417" s="19" t="s">
        <v>5764</v>
      </c>
      <c r="Y417" s="19" t="s">
        <v>1611</v>
      </c>
      <c r="Z417" s="19" t="s">
        <v>1612</v>
      </c>
      <c r="AA417" s="46">
        <v>486</v>
      </c>
      <c r="AB417" s="19" t="s">
        <v>569</v>
      </c>
      <c r="AC417" s="19" t="s">
        <v>291</v>
      </c>
      <c r="AD417" s="19" t="s">
        <v>3867</v>
      </c>
      <c r="AE417" s="19" t="s">
        <v>3868</v>
      </c>
      <c r="AF417" s="19" t="s">
        <v>1554</v>
      </c>
      <c r="AG417" s="19" t="s">
        <v>3869</v>
      </c>
      <c r="AH417" s="19" t="s">
        <v>1499</v>
      </c>
      <c r="AI417" s="19" t="s">
        <v>1500</v>
      </c>
      <c r="AJ417" s="45">
        <v>0</v>
      </c>
      <c r="AK417" s="45">
        <v>0</v>
      </c>
      <c r="AL417" s="19" t="s">
        <v>1501</v>
      </c>
      <c r="AM417" s="46">
        <v>16528.332999999999</v>
      </c>
      <c r="AN417" s="46">
        <v>12013.333000000001</v>
      </c>
      <c r="AO417" s="46">
        <v>4515</v>
      </c>
      <c r="AP417" s="45">
        <v>271.2</v>
      </c>
      <c r="AQ417" s="45"/>
      <c r="AR417" s="45" t="str">
        <f>IFERROR(VLOOKUP(AB417,'Pedidos marco'!$A$1:$D$10000,4,0)," ")</f>
        <v xml:space="preserve"> </v>
      </c>
      <c r="AS417" s="45">
        <f t="shared" si="42"/>
        <v>4</v>
      </c>
      <c r="AT417" s="45" t="str">
        <f t="shared" si="43"/>
        <v>04</v>
      </c>
      <c r="AU417" s="47">
        <v>12</v>
      </c>
      <c r="AV417" s="19" t="str">
        <f t="shared" si="44"/>
        <v>04 April</v>
      </c>
      <c r="AW417" s="19">
        <f t="shared" si="45"/>
        <v>1.1299999999999999</v>
      </c>
      <c r="AX417" s="19">
        <f t="shared" si="46"/>
        <v>22.599999999999998</v>
      </c>
      <c r="AY417" s="19" t="e">
        <f>VLOOKUP(AG417,Cías!$A$1:$E$10000,5,0)</f>
        <v>#N/A</v>
      </c>
      <c r="AZ417" s="19" t="str">
        <f t="shared" si="47"/>
        <v>1013262</v>
      </c>
      <c r="BA417" s="19" t="str">
        <f t="shared" si="48"/>
        <v>SEGOVIA ERAZO PATRICIA ALEXANDRA</v>
      </c>
      <c r="BB417" s="19" t="e">
        <f>VLOOKUP(AG417,Cías!$A$1:$E$10000,3,0)</f>
        <v>#N/A</v>
      </c>
      <c r="BC417" s="19"/>
      <c r="BD417" s="19"/>
      <c r="BE417" s="19"/>
      <c r="BF417" s="19"/>
      <c r="BG417" s="19"/>
      <c r="BH417" s="19"/>
      <c r="BI417" s="19"/>
      <c r="BJ417" s="19"/>
    </row>
    <row r="418" spans="1:62" ht="15" x14ac:dyDescent="0.2">
      <c r="A418" s="19" t="s">
        <v>5757</v>
      </c>
      <c r="B418" s="19" t="s">
        <v>1479</v>
      </c>
      <c r="C418" s="43">
        <v>44655</v>
      </c>
      <c r="D418" s="44">
        <v>0.61736111111111003</v>
      </c>
      <c r="E418" s="19" t="s">
        <v>5765</v>
      </c>
      <c r="F418" s="19" t="s">
        <v>1481</v>
      </c>
      <c r="G418" s="19" t="s">
        <v>1481</v>
      </c>
      <c r="H418" s="45">
        <v>0</v>
      </c>
      <c r="I418" s="45">
        <v>0</v>
      </c>
      <c r="J418" s="19" t="s">
        <v>1482</v>
      </c>
      <c r="K418" s="19" t="s">
        <v>5766</v>
      </c>
      <c r="L418" s="19" t="s">
        <v>5767</v>
      </c>
      <c r="M418" s="19" t="s">
        <v>5768</v>
      </c>
      <c r="N418" s="19" t="s">
        <v>5757</v>
      </c>
      <c r="O418" s="19" t="s">
        <v>1603</v>
      </c>
      <c r="P418" s="19" t="s">
        <v>1604</v>
      </c>
      <c r="Q418" s="46">
        <v>120</v>
      </c>
      <c r="R418" s="19" t="s">
        <v>1544</v>
      </c>
      <c r="S418" s="19" t="s">
        <v>4733</v>
      </c>
      <c r="T418" s="19" t="s">
        <v>4734</v>
      </c>
      <c r="U418" s="19" t="s">
        <v>5762</v>
      </c>
      <c r="V418" s="19" t="s">
        <v>5763</v>
      </c>
      <c r="W418" s="19" t="s">
        <v>5655</v>
      </c>
      <c r="X418" s="19" t="s">
        <v>5764</v>
      </c>
      <c r="Y418" s="19" t="s">
        <v>1611</v>
      </c>
      <c r="Z418" s="19" t="s">
        <v>1612</v>
      </c>
      <c r="AA418" s="46">
        <v>486</v>
      </c>
      <c r="AB418" s="19" t="s">
        <v>569</v>
      </c>
      <c r="AC418" s="19" t="s">
        <v>291</v>
      </c>
      <c r="AD418" s="19" t="s">
        <v>3867</v>
      </c>
      <c r="AE418" s="19" t="s">
        <v>3868</v>
      </c>
      <c r="AF418" s="19" t="s">
        <v>1554</v>
      </c>
      <c r="AG418" s="19" t="s">
        <v>3869</v>
      </c>
      <c r="AH418" s="19" t="s">
        <v>1499</v>
      </c>
      <c r="AI418" s="19" t="s">
        <v>1500</v>
      </c>
      <c r="AJ418" s="45">
        <v>0</v>
      </c>
      <c r="AK418" s="45">
        <v>0</v>
      </c>
      <c r="AL418" s="19" t="s">
        <v>1501</v>
      </c>
      <c r="AM418" s="46">
        <v>10521.666999999999</v>
      </c>
      <c r="AN418" s="46">
        <v>6006.6670000000004</v>
      </c>
      <c r="AO418" s="46">
        <v>4515</v>
      </c>
      <c r="AP418" s="45">
        <v>135.6</v>
      </c>
      <c r="AQ418" s="45"/>
      <c r="AR418" s="45" t="str">
        <f>IFERROR(VLOOKUP(AB418,'Pedidos marco'!$A$1:$D$10000,4,0)," ")</f>
        <v xml:space="preserve"> </v>
      </c>
      <c r="AS418" s="45">
        <f t="shared" si="42"/>
        <v>4</v>
      </c>
      <c r="AT418" s="45" t="str">
        <f t="shared" si="43"/>
        <v>04</v>
      </c>
      <c r="AU418" s="47">
        <v>6</v>
      </c>
      <c r="AV418" s="19" t="str">
        <f t="shared" si="44"/>
        <v>04 April</v>
      </c>
      <c r="AW418" s="19">
        <f t="shared" si="45"/>
        <v>1.1299999999999999</v>
      </c>
      <c r="AX418" s="19">
        <f t="shared" si="46"/>
        <v>22.599999999999998</v>
      </c>
      <c r="AY418" s="19" t="e">
        <f>VLOOKUP(AG418,Cías!$A$1:$E$10000,5,0)</f>
        <v>#N/A</v>
      </c>
      <c r="AZ418" s="19" t="str">
        <f t="shared" si="47"/>
        <v>1013262</v>
      </c>
      <c r="BA418" s="19" t="str">
        <f t="shared" si="48"/>
        <v>SEGOVIA ERAZO PATRICIA ALEXANDRA</v>
      </c>
      <c r="BB418" s="19" t="e">
        <f>VLOOKUP(AG418,Cías!$A$1:$E$10000,3,0)</f>
        <v>#N/A</v>
      </c>
      <c r="BC418" s="19"/>
      <c r="BD418" s="19"/>
      <c r="BE418" s="19"/>
      <c r="BF418" s="19"/>
      <c r="BG418" s="19"/>
      <c r="BH418" s="19"/>
      <c r="BI418" s="19"/>
      <c r="BJ418" s="19"/>
    </row>
    <row r="419" spans="1:62" ht="15" x14ac:dyDescent="0.2">
      <c r="A419" s="19" t="s">
        <v>5769</v>
      </c>
      <c r="B419" s="19" t="s">
        <v>1479</v>
      </c>
      <c r="C419" s="43">
        <v>44655</v>
      </c>
      <c r="D419" s="44">
        <v>0.61875000000000002</v>
      </c>
      <c r="E419" s="19" t="s">
        <v>5770</v>
      </c>
      <c r="F419" s="19" t="s">
        <v>5771</v>
      </c>
      <c r="G419" s="19" t="s">
        <v>5772</v>
      </c>
      <c r="H419" s="45">
        <v>2358</v>
      </c>
      <c r="I419" s="45">
        <v>2643.8</v>
      </c>
      <c r="J419" s="19" t="s">
        <v>1560</v>
      </c>
      <c r="K419" s="19" t="s">
        <v>5773</v>
      </c>
      <c r="L419" s="19" t="s">
        <v>5774</v>
      </c>
      <c r="M419" s="19" t="s">
        <v>5775</v>
      </c>
      <c r="N419" s="19" t="s">
        <v>5769</v>
      </c>
      <c r="O419" s="19" t="s">
        <v>367</v>
      </c>
      <c r="P419" s="19" t="s">
        <v>368</v>
      </c>
      <c r="Q419" s="46">
        <v>360</v>
      </c>
      <c r="R419" s="19" t="s">
        <v>1544</v>
      </c>
      <c r="S419" s="19" t="s">
        <v>1736</v>
      </c>
      <c r="T419" s="19" t="s">
        <v>1737</v>
      </c>
      <c r="U419" s="19" t="s">
        <v>5776</v>
      </c>
      <c r="V419" s="19" t="s">
        <v>5777</v>
      </c>
      <c r="W419" s="19" t="s">
        <v>415</v>
      </c>
      <c r="X419" s="19" t="s">
        <v>5778</v>
      </c>
      <c r="Y419" s="19" t="s">
        <v>5779</v>
      </c>
      <c r="Z419" s="19" t="s">
        <v>5780</v>
      </c>
      <c r="AA419" s="46">
        <v>117</v>
      </c>
      <c r="AB419" s="19" t="s">
        <v>585</v>
      </c>
      <c r="AC419" s="19" t="s">
        <v>327</v>
      </c>
      <c r="AD419" s="19" t="s">
        <v>2210</v>
      </c>
      <c r="AE419" s="19" t="s">
        <v>2211</v>
      </c>
      <c r="AF419" s="19" t="s">
        <v>1554</v>
      </c>
      <c r="AG419" s="19" t="s">
        <v>2212</v>
      </c>
      <c r="AH419" s="19" t="s">
        <v>1499</v>
      </c>
      <c r="AI419" s="19" t="s">
        <v>1500</v>
      </c>
      <c r="AJ419" s="45">
        <v>0</v>
      </c>
      <c r="AK419" s="45">
        <v>0</v>
      </c>
      <c r="AL419" s="19" t="s">
        <v>1501</v>
      </c>
      <c r="AM419" s="46">
        <v>27100</v>
      </c>
      <c r="AN419" s="46">
        <v>18060</v>
      </c>
      <c r="AO419" s="46">
        <v>9040</v>
      </c>
      <c r="AP419" s="45">
        <v>180</v>
      </c>
      <c r="AQ419" s="45"/>
      <c r="AR419" s="45" t="str">
        <f>IFERROR(VLOOKUP(AB419,'Pedidos marco'!$A$1:$D$10000,4,0)," ")</f>
        <v xml:space="preserve"> </v>
      </c>
      <c r="AS419" s="45">
        <f t="shared" si="42"/>
        <v>4</v>
      </c>
      <c r="AT419" s="45" t="str">
        <f t="shared" si="43"/>
        <v>04</v>
      </c>
      <c r="AU419" s="47">
        <v>18</v>
      </c>
      <c r="AV419" s="19" t="str">
        <f t="shared" si="44"/>
        <v>04 April</v>
      </c>
      <c r="AW419" s="19">
        <f t="shared" si="45"/>
        <v>0.5</v>
      </c>
      <c r="AX419" s="19">
        <f t="shared" si="46"/>
        <v>10</v>
      </c>
      <c r="AY419" s="19" t="e">
        <f>VLOOKUP(AG419,Cías!$A$1:$E$10000,5,0)</f>
        <v>#N/A</v>
      </c>
      <c r="AZ419" s="19" t="str">
        <f t="shared" si="47"/>
        <v>1014151</v>
      </c>
      <c r="BA419" s="19" t="str">
        <f t="shared" si="48"/>
        <v>VEGA RUIZ WILSON MARCELO</v>
      </c>
      <c r="BB419" s="19" t="e">
        <f>VLOOKUP(AG419,Cías!$A$1:$E$10000,3,0)</f>
        <v>#N/A</v>
      </c>
      <c r="BC419" s="19"/>
      <c r="BD419" s="19"/>
      <c r="BE419" s="19"/>
      <c r="BF419" s="19"/>
      <c r="BG419" s="19"/>
      <c r="BH419" s="19"/>
      <c r="BI419" s="19"/>
      <c r="BJ419" s="19"/>
    </row>
    <row r="420" spans="1:62" ht="15" x14ac:dyDescent="0.2">
      <c r="A420" s="19" t="s">
        <v>5781</v>
      </c>
      <c r="B420" s="19" t="s">
        <v>1479</v>
      </c>
      <c r="C420" s="43">
        <v>44655</v>
      </c>
      <c r="D420" s="44">
        <v>0.62222222222222001</v>
      </c>
      <c r="E420" s="19" t="s">
        <v>5782</v>
      </c>
      <c r="F420" s="19" t="s">
        <v>5783</v>
      </c>
      <c r="G420" s="19" t="s">
        <v>5784</v>
      </c>
      <c r="H420" s="45">
        <v>3709.1</v>
      </c>
      <c r="I420" s="45">
        <v>4158.67</v>
      </c>
      <c r="J420" s="19" t="s">
        <v>1560</v>
      </c>
      <c r="K420" s="19" t="s">
        <v>5785</v>
      </c>
      <c r="L420" s="19" t="s">
        <v>5786</v>
      </c>
      <c r="M420" s="19" t="s">
        <v>5787</v>
      </c>
      <c r="N420" s="19" t="s">
        <v>5781</v>
      </c>
      <c r="O420" s="19" t="s">
        <v>1823</v>
      </c>
      <c r="P420" s="19" t="s">
        <v>1824</v>
      </c>
      <c r="Q420" s="46">
        <v>30.4</v>
      </c>
      <c r="R420" s="19" t="s">
        <v>1488</v>
      </c>
      <c r="S420" s="19" t="s">
        <v>1825</v>
      </c>
      <c r="T420" s="19" t="s">
        <v>1826</v>
      </c>
      <c r="U420" s="19" t="s">
        <v>1827</v>
      </c>
      <c r="V420" s="19" t="s">
        <v>1828</v>
      </c>
      <c r="W420" s="19" t="s">
        <v>1829</v>
      </c>
      <c r="X420" s="19" t="s">
        <v>1830</v>
      </c>
      <c r="Y420" s="19" t="s">
        <v>1831</v>
      </c>
      <c r="Z420" s="19" t="s">
        <v>1832</v>
      </c>
      <c r="AA420" s="46">
        <v>8</v>
      </c>
      <c r="AB420" s="19" t="s">
        <v>432</v>
      </c>
      <c r="AC420" s="19" t="s">
        <v>12</v>
      </c>
      <c r="AD420" s="19" t="s">
        <v>4366</v>
      </c>
      <c r="AE420" s="19" t="s">
        <v>4367</v>
      </c>
      <c r="AF420" s="19" t="s">
        <v>1497</v>
      </c>
      <c r="AG420" s="19" t="s">
        <v>4368</v>
      </c>
      <c r="AH420" s="19" t="s">
        <v>1499</v>
      </c>
      <c r="AI420" s="19" t="s">
        <v>1500</v>
      </c>
      <c r="AJ420" s="45">
        <v>0</v>
      </c>
      <c r="AK420" s="45">
        <v>0</v>
      </c>
      <c r="AL420" s="19" t="s">
        <v>1501</v>
      </c>
      <c r="AM420" s="46">
        <v>48750</v>
      </c>
      <c r="AN420" s="46">
        <v>30400</v>
      </c>
      <c r="AO420" s="46">
        <v>18350</v>
      </c>
      <c r="AP420" s="45">
        <v>107.01</v>
      </c>
      <c r="AQ420" s="45"/>
      <c r="AR420" s="45" t="str">
        <f>IFERROR(VLOOKUP(AB420,'Pedidos marco'!$A$1:$D$10000,4,0)," ")</f>
        <v xml:space="preserve"> </v>
      </c>
      <c r="AS420" s="45">
        <f t="shared" si="42"/>
        <v>4</v>
      </c>
      <c r="AT420" s="45" t="str">
        <f t="shared" si="43"/>
        <v>04</v>
      </c>
      <c r="AU420" s="47">
        <v>30.4</v>
      </c>
      <c r="AV420" s="19" t="str">
        <f t="shared" si="44"/>
        <v>04 April</v>
      </c>
      <c r="AW420" s="19">
        <f t="shared" si="45"/>
        <v>3.5200657894736844</v>
      </c>
      <c r="AX420" s="19">
        <f t="shared" si="46"/>
        <v>3.5200657894736844</v>
      </c>
      <c r="AY420" s="19" t="e">
        <f>VLOOKUP(AG420,Cías!$A$1:$E$10000,5,0)</f>
        <v>#N/A</v>
      </c>
      <c r="AZ420" s="19" t="str">
        <f t="shared" si="47"/>
        <v>1013966</v>
      </c>
      <c r="BA420" s="19" t="str">
        <f t="shared" si="48"/>
        <v>ALMEIDA CHICAIZA MIGUEL ANGEL</v>
      </c>
      <c r="BB420" s="19" t="e">
        <f>VLOOKUP(AG420,Cías!$A$1:$E$10000,3,0)</f>
        <v>#N/A</v>
      </c>
      <c r="BC420" s="19"/>
      <c r="BD420" s="19"/>
      <c r="BE420" s="19"/>
      <c r="BF420" s="19"/>
      <c r="BG420" s="19"/>
      <c r="BH420" s="19"/>
      <c r="BI420" s="19"/>
      <c r="BJ420" s="19"/>
    </row>
    <row r="421" spans="1:62" ht="15" x14ac:dyDescent="0.2">
      <c r="A421" s="19" t="s">
        <v>5788</v>
      </c>
      <c r="B421" s="19" t="s">
        <v>1479</v>
      </c>
      <c r="C421" s="43">
        <v>44655</v>
      </c>
      <c r="D421" s="44">
        <v>0.62430555555556</v>
      </c>
      <c r="E421" s="19" t="s">
        <v>5789</v>
      </c>
      <c r="F421" s="19" t="s">
        <v>5790</v>
      </c>
      <c r="G421" s="19" t="s">
        <v>5791</v>
      </c>
      <c r="H421" s="45">
        <v>2311.9899999999998</v>
      </c>
      <c r="I421" s="45">
        <v>2592.2199999999998</v>
      </c>
      <c r="J421" s="19" t="s">
        <v>1560</v>
      </c>
      <c r="K421" s="19" t="s">
        <v>5792</v>
      </c>
      <c r="L421" s="19" t="s">
        <v>5793</v>
      </c>
      <c r="M421" s="19" t="s">
        <v>5794</v>
      </c>
      <c r="N421" s="19" t="s">
        <v>5788</v>
      </c>
      <c r="O421" s="19" t="s">
        <v>1603</v>
      </c>
      <c r="P421" s="19" t="s">
        <v>1604</v>
      </c>
      <c r="Q421" s="46">
        <v>360</v>
      </c>
      <c r="R421" s="19" t="s">
        <v>1544</v>
      </c>
      <c r="S421" s="19" t="s">
        <v>5029</v>
      </c>
      <c r="T421" s="19" t="s">
        <v>5030</v>
      </c>
      <c r="U421" s="19" t="s">
        <v>5795</v>
      </c>
      <c r="V421" s="19" t="s">
        <v>5796</v>
      </c>
      <c r="W421" s="19" t="s">
        <v>5797</v>
      </c>
      <c r="X421" s="19" t="s">
        <v>5798</v>
      </c>
      <c r="Y421" s="19" t="s">
        <v>5799</v>
      </c>
      <c r="Z421" s="19" t="s">
        <v>5800</v>
      </c>
      <c r="AA421" s="46">
        <v>467</v>
      </c>
      <c r="AB421" s="19" t="s">
        <v>588</v>
      </c>
      <c r="AC421" s="19" t="s">
        <v>333</v>
      </c>
      <c r="AD421" s="19" t="s">
        <v>4094</v>
      </c>
      <c r="AE421" s="19" t="s">
        <v>4095</v>
      </c>
      <c r="AF421" s="19" t="s">
        <v>1554</v>
      </c>
      <c r="AG421" s="19" t="s">
        <v>4096</v>
      </c>
      <c r="AH421" s="19" t="s">
        <v>1499</v>
      </c>
      <c r="AI421" s="19" t="s">
        <v>1500</v>
      </c>
      <c r="AJ421" s="45">
        <v>0</v>
      </c>
      <c r="AK421" s="45">
        <v>0</v>
      </c>
      <c r="AL421" s="19" t="s">
        <v>1501</v>
      </c>
      <c r="AM421" s="46">
        <v>27080</v>
      </c>
      <c r="AN421" s="46">
        <v>17990</v>
      </c>
      <c r="AO421" s="46">
        <v>9090</v>
      </c>
      <c r="AP421" s="45">
        <v>468</v>
      </c>
      <c r="AQ421" s="45"/>
      <c r="AR421" s="45" t="str">
        <f>IFERROR(VLOOKUP(AB421,'Pedidos marco'!$A$1:$D$10000,4,0)," ")</f>
        <v xml:space="preserve"> </v>
      </c>
      <c r="AS421" s="45">
        <f t="shared" si="42"/>
        <v>4</v>
      </c>
      <c r="AT421" s="45" t="str">
        <f t="shared" si="43"/>
        <v>04</v>
      </c>
      <c r="AU421" s="47">
        <v>18</v>
      </c>
      <c r="AV421" s="19" t="str">
        <f t="shared" si="44"/>
        <v>04 April</v>
      </c>
      <c r="AW421" s="19">
        <f t="shared" si="45"/>
        <v>1.3</v>
      </c>
      <c r="AX421" s="19">
        <f t="shared" si="46"/>
        <v>26</v>
      </c>
      <c r="AY421" s="19" t="e">
        <f>VLOOKUP(AG421,Cías!$A$1:$E$10000,5,0)</f>
        <v>#N/A</v>
      </c>
      <c r="AZ421" s="19" t="str">
        <f t="shared" si="47"/>
        <v>1021623</v>
      </c>
      <c r="BA421" s="19" t="str">
        <f t="shared" si="48"/>
        <v>VILLARREAL HIGUERA FERNANDO SALVADO</v>
      </c>
      <c r="BB421" s="19" t="e">
        <f>VLOOKUP(AG421,Cías!$A$1:$E$10000,3,0)</f>
        <v>#N/A</v>
      </c>
      <c r="BC421" s="19"/>
      <c r="BD421" s="19"/>
      <c r="BE421" s="19"/>
      <c r="BF421" s="19"/>
      <c r="BG421" s="19"/>
      <c r="BH421" s="19"/>
      <c r="BI421" s="19"/>
      <c r="BJ421" s="19"/>
    </row>
    <row r="422" spans="1:62" ht="15" x14ac:dyDescent="0.2">
      <c r="A422" s="19" t="s">
        <v>5801</v>
      </c>
      <c r="B422" s="19" t="s">
        <v>1479</v>
      </c>
      <c r="C422" s="43">
        <v>44655</v>
      </c>
      <c r="D422" s="44">
        <v>0.62777777777777999</v>
      </c>
      <c r="E422" s="19" t="s">
        <v>5802</v>
      </c>
      <c r="F422" s="19" t="s">
        <v>1481</v>
      </c>
      <c r="G422" s="19" t="s">
        <v>1481</v>
      </c>
      <c r="H422" s="45">
        <v>0</v>
      </c>
      <c r="I422" s="45">
        <v>0</v>
      </c>
      <c r="J422" s="19" t="s">
        <v>1482</v>
      </c>
      <c r="K422" s="19" t="s">
        <v>5803</v>
      </c>
      <c r="L422" s="19" t="s">
        <v>5804</v>
      </c>
      <c r="M422" s="19" t="s">
        <v>5805</v>
      </c>
      <c r="N422" s="19" t="s">
        <v>5801</v>
      </c>
      <c r="O422" s="19" t="s">
        <v>1486</v>
      </c>
      <c r="P422" s="19" t="s">
        <v>1487</v>
      </c>
      <c r="Q422" s="46">
        <v>30.8</v>
      </c>
      <c r="R422" s="19" t="s">
        <v>1488</v>
      </c>
      <c r="S422" s="19" t="s">
        <v>1489</v>
      </c>
      <c r="T422" s="19" t="s">
        <v>418</v>
      </c>
      <c r="U422" s="19" t="s">
        <v>1508</v>
      </c>
      <c r="V422" s="19" t="s">
        <v>1509</v>
      </c>
      <c r="W422" s="19" t="s">
        <v>415</v>
      </c>
      <c r="X422" s="19" t="s">
        <v>1510</v>
      </c>
      <c r="Y422" s="19" t="s">
        <v>1511</v>
      </c>
      <c r="Z422" s="19" t="s">
        <v>1512</v>
      </c>
      <c r="AA422" s="46">
        <v>113</v>
      </c>
      <c r="AB422" s="19" t="s">
        <v>1513</v>
      </c>
      <c r="AC422" s="19" t="s">
        <v>418</v>
      </c>
      <c r="AD422" s="19" t="s">
        <v>1496</v>
      </c>
      <c r="AE422" s="19" t="s">
        <v>1481</v>
      </c>
      <c r="AF422" s="19" t="s">
        <v>1497</v>
      </c>
      <c r="AG422" s="19" t="s">
        <v>1538</v>
      </c>
      <c r="AH422" s="19" t="s">
        <v>1499</v>
      </c>
      <c r="AI422" s="19" t="s">
        <v>1500</v>
      </c>
      <c r="AJ422" s="45">
        <v>0</v>
      </c>
      <c r="AK422" s="45">
        <v>0</v>
      </c>
      <c r="AL422" s="19" t="s">
        <v>1517</v>
      </c>
      <c r="AM422" s="46">
        <v>49800</v>
      </c>
      <c r="AN422" s="46">
        <v>30800</v>
      </c>
      <c r="AO422" s="46">
        <v>19000</v>
      </c>
      <c r="AP422" s="45">
        <v>0</v>
      </c>
      <c r="AQ422" s="45"/>
      <c r="AR422" s="45" t="str">
        <f>IFERROR(VLOOKUP(AB422,'Pedidos marco'!$A$1:$D$10000,4,0)," ")</f>
        <v xml:space="preserve"> </v>
      </c>
      <c r="AS422" s="45">
        <f t="shared" si="42"/>
        <v>4</v>
      </c>
      <c r="AT422" s="45" t="str">
        <f t="shared" si="43"/>
        <v>04</v>
      </c>
      <c r="AU422" s="47">
        <v>30.8</v>
      </c>
      <c r="AV422" s="19" t="str">
        <f t="shared" si="44"/>
        <v>04 April</v>
      </c>
      <c r="AW422" s="19">
        <f t="shared" si="45"/>
        <v>0</v>
      </c>
      <c r="AX422" s="19">
        <f t="shared" si="46"/>
        <v>0</v>
      </c>
      <c r="AY422" s="19" t="e">
        <f>VLOOKUP(AG422,Cías!$A$1:$E$10000,5,0)</f>
        <v>#N/A</v>
      </c>
      <c r="AZ422" s="19" t="str">
        <f t="shared" si="47"/>
        <v>1014412</v>
      </c>
      <c r="BA422" s="19" t="str">
        <f t="shared" si="48"/>
        <v>UNION DE CONCRETERAS UNICON UCUE</v>
      </c>
      <c r="BB422" s="19" t="e">
        <f>VLOOKUP(AG422,Cías!$A$1:$E$10000,3,0)</f>
        <v>#N/A</v>
      </c>
      <c r="BC422" s="19"/>
      <c r="BD422" s="19"/>
      <c r="BE422" s="19"/>
      <c r="BF422" s="19"/>
      <c r="BG422" s="19"/>
      <c r="BH422" s="19"/>
      <c r="BI422" s="19"/>
      <c r="BJ422" s="19"/>
    </row>
    <row r="423" spans="1:62" ht="15" x14ac:dyDescent="0.2">
      <c r="A423" s="19" t="s">
        <v>5806</v>
      </c>
      <c r="B423" s="19" t="s">
        <v>1479</v>
      </c>
      <c r="C423" s="43">
        <v>44655</v>
      </c>
      <c r="D423" s="44">
        <v>0.62847222222221999</v>
      </c>
      <c r="E423" s="19" t="s">
        <v>5807</v>
      </c>
      <c r="F423" s="19" t="s">
        <v>5808</v>
      </c>
      <c r="G423" s="19" t="s">
        <v>5809</v>
      </c>
      <c r="H423" s="45">
        <v>2358</v>
      </c>
      <c r="I423" s="45">
        <v>2643.8</v>
      </c>
      <c r="J423" s="19" t="s">
        <v>1560</v>
      </c>
      <c r="K423" s="19" t="s">
        <v>5810</v>
      </c>
      <c r="L423" s="19" t="s">
        <v>5811</v>
      </c>
      <c r="M423" s="19" t="s">
        <v>5812</v>
      </c>
      <c r="N423" s="19" t="s">
        <v>5806</v>
      </c>
      <c r="O423" s="19" t="s">
        <v>1641</v>
      </c>
      <c r="P423" s="19" t="s">
        <v>1642</v>
      </c>
      <c r="Q423" s="46">
        <v>360</v>
      </c>
      <c r="R423" s="19" t="s">
        <v>1544</v>
      </c>
      <c r="S423" s="19" t="s">
        <v>5813</v>
      </c>
      <c r="T423" s="19" t="s">
        <v>5814</v>
      </c>
      <c r="U423" s="19" t="s">
        <v>5815</v>
      </c>
      <c r="V423" s="19" t="s">
        <v>5816</v>
      </c>
      <c r="W423" s="19" t="s">
        <v>4073</v>
      </c>
      <c r="X423" s="19" t="s">
        <v>5817</v>
      </c>
      <c r="Y423" s="19" t="s">
        <v>4075</v>
      </c>
      <c r="Z423" s="19" t="s">
        <v>4076</v>
      </c>
      <c r="AA423" s="46">
        <v>468</v>
      </c>
      <c r="AB423" s="19" t="s">
        <v>480</v>
      </c>
      <c r="AC423" s="19" t="s">
        <v>110</v>
      </c>
      <c r="AD423" s="19" t="s">
        <v>3164</v>
      </c>
      <c r="AE423" s="19" t="s">
        <v>1481</v>
      </c>
      <c r="AF423" s="19" t="s">
        <v>1554</v>
      </c>
      <c r="AG423" s="19" t="s">
        <v>3165</v>
      </c>
      <c r="AH423" s="19" t="s">
        <v>1499</v>
      </c>
      <c r="AI423" s="19" t="s">
        <v>1500</v>
      </c>
      <c r="AJ423" s="45">
        <v>0</v>
      </c>
      <c r="AK423" s="45">
        <v>0</v>
      </c>
      <c r="AL423" s="19" t="s">
        <v>1501</v>
      </c>
      <c r="AM423" s="46">
        <v>27310</v>
      </c>
      <c r="AN423" s="46">
        <v>18030</v>
      </c>
      <c r="AO423" s="46">
        <v>9280</v>
      </c>
      <c r="AP423" s="45">
        <v>414</v>
      </c>
      <c r="AQ423" s="45"/>
      <c r="AR423" s="45" t="str">
        <f>IFERROR(VLOOKUP(AB423,'Pedidos marco'!$A$1:$D$10000,4,0)," ")</f>
        <v xml:space="preserve"> </v>
      </c>
      <c r="AS423" s="45">
        <f t="shared" si="42"/>
        <v>4</v>
      </c>
      <c r="AT423" s="45" t="str">
        <f t="shared" si="43"/>
        <v>04</v>
      </c>
      <c r="AU423" s="47">
        <v>18</v>
      </c>
      <c r="AV423" s="19" t="str">
        <f t="shared" si="44"/>
        <v>04 April</v>
      </c>
      <c r="AW423" s="19">
        <f t="shared" si="45"/>
        <v>1.1499999999999999</v>
      </c>
      <c r="AX423" s="19">
        <f t="shared" si="46"/>
        <v>23</v>
      </c>
      <c r="AY423" s="19" t="e">
        <f>VLOOKUP(AG423,Cías!$A$1:$E$10000,5,0)</f>
        <v>#N/A</v>
      </c>
      <c r="AZ423" s="19" t="str">
        <f t="shared" si="47"/>
        <v>1022361</v>
      </c>
      <c r="BA423" s="19" t="str">
        <f t="shared" si="48"/>
        <v>ESCOBAR VILLARREAL JORGE FRANCISCO</v>
      </c>
      <c r="BB423" s="19" t="e">
        <f>VLOOKUP(AG423,Cías!$A$1:$E$10000,3,0)</f>
        <v>#N/A</v>
      </c>
      <c r="BC423" s="19"/>
      <c r="BD423" s="19"/>
      <c r="BE423" s="19"/>
      <c r="BF423" s="19"/>
      <c r="BG423" s="19"/>
      <c r="BH423" s="19"/>
      <c r="BI423" s="19"/>
      <c r="BJ423" s="19"/>
    </row>
    <row r="424" spans="1:62" ht="15" x14ac:dyDescent="0.2">
      <c r="A424" s="19" t="s">
        <v>5818</v>
      </c>
      <c r="B424" s="19" t="s">
        <v>1479</v>
      </c>
      <c r="C424" s="43">
        <v>44655</v>
      </c>
      <c r="D424" s="44">
        <v>0.63402777777777997</v>
      </c>
      <c r="E424" s="19" t="s">
        <v>5819</v>
      </c>
      <c r="F424" s="19" t="s">
        <v>5820</v>
      </c>
      <c r="G424" s="19" t="s">
        <v>5821</v>
      </c>
      <c r="H424" s="45">
        <v>2287.17</v>
      </c>
      <c r="I424" s="45">
        <v>2564.39</v>
      </c>
      <c r="J424" s="19" t="s">
        <v>1560</v>
      </c>
      <c r="K424" s="19" t="s">
        <v>5822</v>
      </c>
      <c r="L424" s="19" t="s">
        <v>5823</v>
      </c>
      <c r="M424" s="19" t="s">
        <v>5824</v>
      </c>
      <c r="N424" s="19" t="s">
        <v>5818</v>
      </c>
      <c r="O424" s="19" t="s">
        <v>367</v>
      </c>
      <c r="P424" s="19" t="s">
        <v>368</v>
      </c>
      <c r="Q424" s="46">
        <v>360</v>
      </c>
      <c r="R424" s="19" t="s">
        <v>1544</v>
      </c>
      <c r="S424" s="19" t="s">
        <v>1754</v>
      </c>
      <c r="T424" s="19" t="s">
        <v>104</v>
      </c>
      <c r="U424" s="19" t="s">
        <v>1755</v>
      </c>
      <c r="V424" s="19" t="s">
        <v>1756</v>
      </c>
      <c r="W424" s="19" t="s">
        <v>1757</v>
      </c>
      <c r="X424" s="19" t="s">
        <v>1758</v>
      </c>
      <c r="Y424" s="19" t="s">
        <v>1759</v>
      </c>
      <c r="Z424" s="19" t="s">
        <v>1760</v>
      </c>
      <c r="AA424" s="46">
        <v>218</v>
      </c>
      <c r="AB424" s="19" t="s">
        <v>561</v>
      </c>
      <c r="AC424" s="19" t="s">
        <v>275</v>
      </c>
      <c r="AD424" s="19" t="s">
        <v>5825</v>
      </c>
      <c r="AE424" s="19" t="s">
        <v>1481</v>
      </c>
      <c r="AF424" s="19" t="s">
        <v>1554</v>
      </c>
      <c r="AG424" s="19" t="s">
        <v>5826</v>
      </c>
      <c r="AH424" s="19" t="s">
        <v>1499</v>
      </c>
      <c r="AI424" s="19" t="s">
        <v>1500</v>
      </c>
      <c r="AJ424" s="45">
        <v>0</v>
      </c>
      <c r="AK424" s="45">
        <v>0</v>
      </c>
      <c r="AL424" s="19" t="s">
        <v>1501</v>
      </c>
      <c r="AM424" s="46">
        <v>27050</v>
      </c>
      <c r="AN424" s="46">
        <v>18040</v>
      </c>
      <c r="AO424" s="46">
        <v>9010</v>
      </c>
      <c r="AP424" s="45">
        <v>273.60000000000002</v>
      </c>
      <c r="AQ424" s="45"/>
      <c r="AR424" s="45" t="str">
        <f>IFERROR(VLOOKUP(AB424,'Pedidos marco'!$A$1:$D$10000,4,0)," ")</f>
        <v xml:space="preserve"> </v>
      </c>
      <c r="AS424" s="45">
        <f t="shared" si="42"/>
        <v>4</v>
      </c>
      <c r="AT424" s="45" t="str">
        <f t="shared" si="43"/>
        <v>04</v>
      </c>
      <c r="AU424" s="47">
        <v>18</v>
      </c>
      <c r="AV424" s="19" t="str">
        <f t="shared" si="44"/>
        <v>04 April</v>
      </c>
      <c r="AW424" s="19">
        <f t="shared" si="45"/>
        <v>0.76</v>
      </c>
      <c r="AX424" s="19">
        <f t="shared" si="46"/>
        <v>15.200000000000001</v>
      </c>
      <c r="AY424" s="19" t="e">
        <f>VLOOKUP(AG424,Cías!$A$1:$E$10000,5,0)</f>
        <v>#N/A</v>
      </c>
      <c r="AZ424" s="19" t="str">
        <f t="shared" si="47"/>
        <v>1022120</v>
      </c>
      <c r="BA424" s="19" t="str">
        <f t="shared" si="48"/>
        <v>RUIZ MORALES VANESSA SOLANGE</v>
      </c>
      <c r="BB424" s="19" t="e">
        <f>VLOOKUP(AG424,Cías!$A$1:$E$10000,3,0)</f>
        <v>#N/A</v>
      </c>
      <c r="BC424" s="19"/>
      <c r="BD424" s="19"/>
      <c r="BE424" s="19"/>
      <c r="BF424" s="19"/>
      <c r="BG424" s="19"/>
      <c r="BH424" s="19"/>
      <c r="BI424" s="19"/>
      <c r="BJ424" s="19"/>
    </row>
    <row r="425" spans="1:62" ht="15" x14ac:dyDescent="0.2">
      <c r="A425" s="19" t="s">
        <v>5827</v>
      </c>
      <c r="B425" s="19" t="s">
        <v>1479</v>
      </c>
      <c r="C425" s="43">
        <v>44655</v>
      </c>
      <c r="D425" s="44">
        <v>0.63888888888888995</v>
      </c>
      <c r="E425" s="19" t="s">
        <v>5828</v>
      </c>
      <c r="F425" s="19" t="s">
        <v>1481</v>
      </c>
      <c r="G425" s="19" t="s">
        <v>1481</v>
      </c>
      <c r="H425" s="45">
        <v>0</v>
      </c>
      <c r="I425" s="45">
        <v>0</v>
      </c>
      <c r="J425" s="19" t="s">
        <v>1482</v>
      </c>
      <c r="K425" s="19" t="s">
        <v>5829</v>
      </c>
      <c r="L425" s="19" t="s">
        <v>5830</v>
      </c>
      <c r="M425" s="19" t="s">
        <v>5831</v>
      </c>
      <c r="N425" s="19" t="s">
        <v>5827</v>
      </c>
      <c r="O425" s="19" t="s">
        <v>371</v>
      </c>
      <c r="P425" s="19" t="s">
        <v>372</v>
      </c>
      <c r="Q425" s="46">
        <v>240</v>
      </c>
      <c r="R425" s="19" t="s">
        <v>1544</v>
      </c>
      <c r="S425" s="19" t="s">
        <v>2088</v>
      </c>
      <c r="T425" s="19" t="s">
        <v>2089</v>
      </c>
      <c r="U425" s="19" t="s">
        <v>2090</v>
      </c>
      <c r="V425" s="19" t="s">
        <v>2091</v>
      </c>
      <c r="W425" s="19" t="s">
        <v>2092</v>
      </c>
      <c r="X425" s="19" t="s">
        <v>2093</v>
      </c>
      <c r="Y425" s="19" t="s">
        <v>2094</v>
      </c>
      <c r="Z425" s="19" t="s">
        <v>2095</v>
      </c>
      <c r="AA425" s="46">
        <v>130</v>
      </c>
      <c r="AB425" s="19" t="s">
        <v>472</v>
      </c>
      <c r="AC425" s="19" t="s">
        <v>94</v>
      </c>
      <c r="AD425" s="19" t="s">
        <v>2096</v>
      </c>
      <c r="AE425" s="19" t="s">
        <v>2097</v>
      </c>
      <c r="AF425" s="19" t="s">
        <v>1719</v>
      </c>
      <c r="AG425" s="19" t="s">
        <v>2098</v>
      </c>
      <c r="AH425" s="19" t="s">
        <v>1502</v>
      </c>
      <c r="AI425" s="19" t="s">
        <v>2099</v>
      </c>
      <c r="AJ425" s="45">
        <v>0</v>
      </c>
      <c r="AK425" s="45">
        <v>0</v>
      </c>
      <c r="AL425" s="19" t="s">
        <v>1501</v>
      </c>
      <c r="AM425" s="46">
        <v>19580</v>
      </c>
      <c r="AN425" s="46">
        <v>12025</v>
      </c>
      <c r="AO425" s="46">
        <v>7555</v>
      </c>
      <c r="AP425" s="45">
        <v>129.6</v>
      </c>
      <c r="AQ425" s="45"/>
      <c r="AR425" s="45" t="str">
        <f>IFERROR(VLOOKUP(AB425,'Pedidos marco'!$A$1:$D$10000,4,0)," ")</f>
        <v xml:space="preserve"> </v>
      </c>
      <c r="AS425" s="45">
        <f t="shared" si="42"/>
        <v>4</v>
      </c>
      <c r="AT425" s="45" t="str">
        <f t="shared" si="43"/>
        <v>04</v>
      </c>
      <c r="AU425" s="47">
        <v>12</v>
      </c>
      <c r="AV425" s="19" t="str">
        <f t="shared" si="44"/>
        <v>04 April</v>
      </c>
      <c r="AW425" s="19">
        <f t="shared" si="45"/>
        <v>0.53999999999999992</v>
      </c>
      <c r="AX425" s="19">
        <f t="shared" si="46"/>
        <v>10.799999999999999</v>
      </c>
      <c r="AY425" s="19" t="e">
        <f>VLOOKUP(AG425,Cías!$A$1:$E$10000,5,0)</f>
        <v>#N/A</v>
      </c>
      <c r="AZ425" s="19" t="str">
        <f t="shared" si="47"/>
        <v>1013241</v>
      </c>
      <c r="BA425" s="19" t="str">
        <f t="shared" si="48"/>
        <v>COMPAÑÍA DE TRANSPORTE DE CARGA PES</v>
      </c>
      <c r="BB425" s="19" t="e">
        <f>VLOOKUP(AG425,Cías!$A$1:$E$10000,3,0)</f>
        <v>#N/A</v>
      </c>
      <c r="BC425" s="19"/>
      <c r="BD425" s="19"/>
      <c r="BE425" s="19"/>
      <c r="BF425" s="19"/>
      <c r="BG425" s="19"/>
      <c r="BH425" s="19"/>
      <c r="BI425" s="19"/>
      <c r="BJ425" s="19"/>
    </row>
    <row r="426" spans="1:62" ht="15" x14ac:dyDescent="0.2">
      <c r="A426" s="19" t="s">
        <v>5827</v>
      </c>
      <c r="B426" s="19" t="s">
        <v>1479</v>
      </c>
      <c r="C426" s="43">
        <v>44655</v>
      </c>
      <c r="D426" s="44">
        <v>0.63888888888888995</v>
      </c>
      <c r="E426" s="19" t="s">
        <v>5832</v>
      </c>
      <c r="F426" s="19" t="s">
        <v>1481</v>
      </c>
      <c r="G426" s="19" t="s">
        <v>1481</v>
      </c>
      <c r="H426" s="45">
        <v>0</v>
      </c>
      <c r="I426" s="45">
        <v>0</v>
      </c>
      <c r="J426" s="19" t="s">
        <v>1482</v>
      </c>
      <c r="K426" s="19" t="s">
        <v>5829</v>
      </c>
      <c r="L426" s="19" t="s">
        <v>5833</v>
      </c>
      <c r="M426" s="19" t="s">
        <v>5834</v>
      </c>
      <c r="N426" s="19" t="s">
        <v>5827</v>
      </c>
      <c r="O426" s="19" t="s">
        <v>367</v>
      </c>
      <c r="P426" s="19" t="s">
        <v>368</v>
      </c>
      <c r="Q426" s="46">
        <v>240</v>
      </c>
      <c r="R426" s="19" t="s">
        <v>1544</v>
      </c>
      <c r="S426" s="19" t="s">
        <v>2088</v>
      </c>
      <c r="T426" s="19" t="s">
        <v>2089</v>
      </c>
      <c r="U426" s="19" t="s">
        <v>2090</v>
      </c>
      <c r="V426" s="19" t="s">
        <v>2091</v>
      </c>
      <c r="W426" s="19" t="s">
        <v>2092</v>
      </c>
      <c r="X426" s="19" t="s">
        <v>2093</v>
      </c>
      <c r="Y426" s="19" t="s">
        <v>2094</v>
      </c>
      <c r="Z426" s="19" t="s">
        <v>2095</v>
      </c>
      <c r="AA426" s="46">
        <v>130</v>
      </c>
      <c r="AB426" s="19" t="s">
        <v>472</v>
      </c>
      <c r="AC426" s="19" t="s">
        <v>94</v>
      </c>
      <c r="AD426" s="19" t="s">
        <v>2096</v>
      </c>
      <c r="AE426" s="19" t="s">
        <v>2097</v>
      </c>
      <c r="AF426" s="19" t="s">
        <v>1719</v>
      </c>
      <c r="AG426" s="19" t="s">
        <v>2098</v>
      </c>
      <c r="AH426" s="19" t="s">
        <v>1502</v>
      </c>
      <c r="AI426" s="19" t="s">
        <v>2099</v>
      </c>
      <c r="AJ426" s="45">
        <v>0</v>
      </c>
      <c r="AK426" s="45">
        <v>0</v>
      </c>
      <c r="AL426" s="19" t="s">
        <v>1501</v>
      </c>
      <c r="AM426" s="46">
        <v>19580</v>
      </c>
      <c r="AN426" s="46">
        <v>12025</v>
      </c>
      <c r="AO426" s="46">
        <v>7555</v>
      </c>
      <c r="AP426" s="45">
        <v>129.6</v>
      </c>
      <c r="AQ426" s="45"/>
      <c r="AR426" s="45" t="str">
        <f>IFERROR(VLOOKUP(AB426,'Pedidos marco'!$A$1:$D$10000,4,0)," ")</f>
        <v xml:space="preserve"> </v>
      </c>
      <c r="AS426" s="45">
        <f t="shared" si="42"/>
        <v>4</v>
      </c>
      <c r="AT426" s="45" t="str">
        <f t="shared" si="43"/>
        <v>04</v>
      </c>
      <c r="AU426" s="47">
        <v>12</v>
      </c>
      <c r="AV426" s="19" t="str">
        <f t="shared" si="44"/>
        <v>04 April</v>
      </c>
      <c r="AW426" s="19">
        <f t="shared" si="45"/>
        <v>0.53999999999999992</v>
      </c>
      <c r="AX426" s="19">
        <f t="shared" si="46"/>
        <v>10.799999999999999</v>
      </c>
      <c r="AY426" s="19" t="e">
        <f>VLOOKUP(AG426,Cías!$A$1:$E$10000,5,0)</f>
        <v>#N/A</v>
      </c>
      <c r="AZ426" s="19" t="str">
        <f t="shared" si="47"/>
        <v>1013241</v>
      </c>
      <c r="BA426" s="19" t="str">
        <f t="shared" si="48"/>
        <v>COMPAÑÍA DE TRANSPORTE DE CARGA PES</v>
      </c>
      <c r="BB426" s="19" t="e">
        <f>VLOOKUP(AG426,Cías!$A$1:$E$10000,3,0)</f>
        <v>#N/A</v>
      </c>
      <c r="BC426" s="19"/>
      <c r="BD426" s="19"/>
      <c r="BE426" s="19"/>
      <c r="BF426" s="19"/>
      <c r="BG426" s="19"/>
      <c r="BH426" s="19"/>
      <c r="BI426" s="19"/>
      <c r="BJ426" s="19"/>
    </row>
    <row r="427" spans="1:62" ht="15" x14ac:dyDescent="0.2">
      <c r="A427" s="19" t="s">
        <v>5835</v>
      </c>
      <c r="B427" s="19" t="s">
        <v>1479</v>
      </c>
      <c r="C427" s="43">
        <v>44655</v>
      </c>
      <c r="D427" s="44">
        <v>0.64236111111111005</v>
      </c>
      <c r="E427" s="19" t="s">
        <v>5836</v>
      </c>
      <c r="F427" s="19" t="s">
        <v>5837</v>
      </c>
      <c r="G427" s="19" t="s">
        <v>5838</v>
      </c>
      <c r="H427" s="45">
        <v>4358.3999999999996</v>
      </c>
      <c r="I427" s="45">
        <v>4886.67</v>
      </c>
      <c r="J427" s="19" t="s">
        <v>1560</v>
      </c>
      <c r="K427" s="19" t="s">
        <v>5839</v>
      </c>
      <c r="L427" s="19" t="s">
        <v>5840</v>
      </c>
      <c r="M427" s="19" t="s">
        <v>5841</v>
      </c>
      <c r="N427" s="19" t="s">
        <v>5835</v>
      </c>
      <c r="O427" s="19" t="s">
        <v>1603</v>
      </c>
      <c r="P427" s="19" t="s">
        <v>1604</v>
      </c>
      <c r="Q427" s="46">
        <v>640</v>
      </c>
      <c r="R427" s="19" t="s">
        <v>1544</v>
      </c>
      <c r="S427" s="19" t="s">
        <v>5842</v>
      </c>
      <c r="T427" s="19" t="s">
        <v>5843</v>
      </c>
      <c r="U427" s="19" t="s">
        <v>5844</v>
      </c>
      <c r="V427" s="19" t="s">
        <v>5845</v>
      </c>
      <c r="W427" s="19" t="s">
        <v>2433</v>
      </c>
      <c r="X427" s="19" t="s">
        <v>5846</v>
      </c>
      <c r="Y427" s="19" t="s">
        <v>2435</v>
      </c>
      <c r="Z427" s="19" t="s">
        <v>2436</v>
      </c>
      <c r="AA427" s="46">
        <v>385</v>
      </c>
      <c r="AB427" s="19" t="s">
        <v>446</v>
      </c>
      <c r="AC427" s="19" t="s">
        <v>39</v>
      </c>
      <c r="AD427" s="19" t="s">
        <v>1785</v>
      </c>
      <c r="AE427" s="19" t="s">
        <v>1786</v>
      </c>
      <c r="AF427" s="19" t="s">
        <v>1592</v>
      </c>
      <c r="AG427" s="19" t="s">
        <v>1787</v>
      </c>
      <c r="AH427" s="19" t="s">
        <v>1499</v>
      </c>
      <c r="AI427" s="19" t="s">
        <v>1500</v>
      </c>
      <c r="AJ427" s="45">
        <v>0</v>
      </c>
      <c r="AK427" s="45">
        <v>0</v>
      </c>
      <c r="AL427" s="19" t="s">
        <v>1501</v>
      </c>
      <c r="AM427" s="46">
        <v>50040</v>
      </c>
      <c r="AN427" s="46">
        <v>32050</v>
      </c>
      <c r="AO427" s="46">
        <v>17990</v>
      </c>
      <c r="AP427" s="45">
        <v>793.6</v>
      </c>
      <c r="AQ427" s="45"/>
      <c r="AR427" s="45" t="str">
        <f>IFERROR(VLOOKUP(AB427,'Pedidos marco'!$A$1:$D$10000,4,0)," ")</f>
        <v xml:space="preserve"> </v>
      </c>
      <c r="AS427" s="45">
        <f t="shared" si="42"/>
        <v>4</v>
      </c>
      <c r="AT427" s="45" t="str">
        <f t="shared" si="43"/>
        <v>04</v>
      </c>
      <c r="AU427" s="47">
        <v>32</v>
      </c>
      <c r="AV427" s="19" t="str">
        <f t="shared" si="44"/>
        <v>04 April</v>
      </c>
      <c r="AW427" s="19">
        <f t="shared" si="45"/>
        <v>1.24</v>
      </c>
      <c r="AX427" s="19">
        <f t="shared" si="46"/>
        <v>24.8</v>
      </c>
      <c r="AY427" s="19" t="e">
        <f>VLOOKUP(AG427,Cías!$A$1:$E$10000,5,0)</f>
        <v>#N/A</v>
      </c>
      <c r="AZ427" s="19" t="str">
        <f t="shared" si="47"/>
        <v>1013894</v>
      </c>
      <c r="BA427" s="19" t="str">
        <f t="shared" si="48"/>
        <v>BARAHONA MARMOL ADRIAN EDMUNDO</v>
      </c>
      <c r="BB427" s="19" t="e">
        <f>VLOOKUP(AG427,Cías!$A$1:$E$10000,3,0)</f>
        <v>#N/A</v>
      </c>
      <c r="BC427" s="19"/>
      <c r="BD427" s="19"/>
      <c r="BE427" s="19"/>
      <c r="BF427" s="19"/>
      <c r="BG427" s="19"/>
      <c r="BH427" s="19"/>
      <c r="BI427" s="19"/>
      <c r="BJ427" s="19"/>
    </row>
    <row r="428" spans="1:62" ht="15" x14ac:dyDescent="0.2">
      <c r="A428" s="19" t="s">
        <v>5847</v>
      </c>
      <c r="B428" s="19" t="s">
        <v>1479</v>
      </c>
      <c r="C428" s="43">
        <v>44655</v>
      </c>
      <c r="D428" s="44">
        <v>0.64722222222222003</v>
      </c>
      <c r="E428" s="19" t="s">
        <v>5848</v>
      </c>
      <c r="F428" s="19" t="s">
        <v>1481</v>
      </c>
      <c r="G428" s="19" t="s">
        <v>1481</v>
      </c>
      <c r="H428" s="45">
        <v>0</v>
      </c>
      <c r="I428" s="45">
        <v>0</v>
      </c>
      <c r="J428" s="19" t="s">
        <v>1482</v>
      </c>
      <c r="K428" s="19" t="s">
        <v>5849</v>
      </c>
      <c r="L428" s="19" t="s">
        <v>5850</v>
      </c>
      <c r="M428" s="19" t="s">
        <v>5851</v>
      </c>
      <c r="N428" s="19" t="s">
        <v>5847</v>
      </c>
      <c r="O428" s="19" t="s">
        <v>1641</v>
      </c>
      <c r="P428" s="19" t="s">
        <v>1642</v>
      </c>
      <c r="Q428" s="46">
        <v>240</v>
      </c>
      <c r="R428" s="19" t="s">
        <v>1544</v>
      </c>
      <c r="S428" s="19" t="s">
        <v>4733</v>
      </c>
      <c r="T428" s="19" t="s">
        <v>4734</v>
      </c>
      <c r="U428" s="19" t="s">
        <v>5852</v>
      </c>
      <c r="V428" s="19" t="s">
        <v>5853</v>
      </c>
      <c r="W428" s="19" t="s">
        <v>4073</v>
      </c>
      <c r="X428" s="19" t="s">
        <v>5854</v>
      </c>
      <c r="Y428" s="19" t="s">
        <v>4075</v>
      </c>
      <c r="Z428" s="19" t="s">
        <v>4076</v>
      </c>
      <c r="AA428" s="46">
        <v>468</v>
      </c>
      <c r="AB428" s="19" t="s">
        <v>520</v>
      </c>
      <c r="AC428" s="19" t="s">
        <v>192</v>
      </c>
      <c r="AD428" s="19" t="s">
        <v>1717</v>
      </c>
      <c r="AE428" s="19" t="s">
        <v>1718</v>
      </c>
      <c r="AF428" s="19" t="s">
        <v>1719</v>
      </c>
      <c r="AG428" s="19" t="s">
        <v>1720</v>
      </c>
      <c r="AH428" s="19" t="s">
        <v>1499</v>
      </c>
      <c r="AI428" s="19" t="s">
        <v>1500</v>
      </c>
      <c r="AJ428" s="45">
        <v>0</v>
      </c>
      <c r="AK428" s="45">
        <v>0</v>
      </c>
      <c r="AL428" s="19" t="s">
        <v>1501</v>
      </c>
      <c r="AM428" s="46">
        <v>19455</v>
      </c>
      <c r="AN428" s="46">
        <v>12000</v>
      </c>
      <c r="AO428" s="46">
        <v>7455</v>
      </c>
      <c r="AP428" s="45">
        <v>276</v>
      </c>
      <c r="AQ428" s="45"/>
      <c r="AR428" s="45" t="str">
        <f>IFERROR(VLOOKUP(AB428,'Pedidos marco'!$A$1:$D$10000,4,0)," ")</f>
        <v xml:space="preserve"> </v>
      </c>
      <c r="AS428" s="45">
        <f t="shared" si="42"/>
        <v>4</v>
      </c>
      <c r="AT428" s="45" t="str">
        <f t="shared" si="43"/>
        <v>04</v>
      </c>
      <c r="AU428" s="47">
        <v>12</v>
      </c>
      <c r="AV428" s="19" t="str">
        <f t="shared" si="44"/>
        <v>04 April</v>
      </c>
      <c r="AW428" s="19">
        <f t="shared" si="45"/>
        <v>1.1499999999999999</v>
      </c>
      <c r="AX428" s="19">
        <f t="shared" si="46"/>
        <v>23</v>
      </c>
      <c r="AY428" s="19" t="e">
        <f>VLOOKUP(AG428,Cías!$A$1:$E$10000,5,0)</f>
        <v>#N/A</v>
      </c>
      <c r="AZ428" s="19" t="str">
        <f t="shared" si="47"/>
        <v>1013949</v>
      </c>
      <c r="BA428" s="19" t="str">
        <f t="shared" si="48"/>
        <v>MEDIAVILLA FLORES WILSON PATRICIO</v>
      </c>
      <c r="BB428" s="19" t="e">
        <f>VLOOKUP(AG428,Cías!$A$1:$E$10000,3,0)</f>
        <v>#N/A</v>
      </c>
      <c r="BC428" s="19"/>
      <c r="BD428" s="19"/>
      <c r="BE428" s="19"/>
      <c r="BF428" s="19"/>
      <c r="BG428" s="19"/>
      <c r="BH428" s="19"/>
      <c r="BI428" s="19"/>
      <c r="BJ428" s="19"/>
    </row>
    <row r="429" spans="1:62" ht="15" x14ac:dyDescent="0.2">
      <c r="A429" s="19" t="s">
        <v>5847</v>
      </c>
      <c r="B429" s="19" t="s">
        <v>1479</v>
      </c>
      <c r="C429" s="43">
        <v>44655</v>
      </c>
      <c r="D429" s="44">
        <v>0.64722222222222003</v>
      </c>
      <c r="E429" s="19" t="s">
        <v>5855</v>
      </c>
      <c r="F429" s="19" t="s">
        <v>1481</v>
      </c>
      <c r="G429" s="19" t="s">
        <v>1481</v>
      </c>
      <c r="H429" s="45">
        <v>0</v>
      </c>
      <c r="I429" s="45">
        <v>0</v>
      </c>
      <c r="J429" s="19" t="s">
        <v>1482</v>
      </c>
      <c r="K429" s="19" t="s">
        <v>5856</v>
      </c>
      <c r="L429" s="19" t="s">
        <v>5857</v>
      </c>
      <c r="M429" s="19" t="s">
        <v>5858</v>
      </c>
      <c r="N429" s="19" t="s">
        <v>5847</v>
      </c>
      <c r="O429" s="19" t="s">
        <v>1603</v>
      </c>
      <c r="P429" s="19" t="s">
        <v>1604</v>
      </c>
      <c r="Q429" s="46">
        <v>240</v>
      </c>
      <c r="R429" s="19" t="s">
        <v>1544</v>
      </c>
      <c r="S429" s="19" t="s">
        <v>4733</v>
      </c>
      <c r="T429" s="19" t="s">
        <v>4734</v>
      </c>
      <c r="U429" s="19" t="s">
        <v>5852</v>
      </c>
      <c r="V429" s="19" t="s">
        <v>5853</v>
      </c>
      <c r="W429" s="19" t="s">
        <v>4073</v>
      </c>
      <c r="X429" s="19" t="s">
        <v>5854</v>
      </c>
      <c r="Y429" s="19" t="s">
        <v>4075</v>
      </c>
      <c r="Z429" s="19" t="s">
        <v>4076</v>
      </c>
      <c r="AA429" s="46">
        <v>468</v>
      </c>
      <c r="AB429" s="19" t="s">
        <v>520</v>
      </c>
      <c r="AC429" s="19" t="s">
        <v>192</v>
      </c>
      <c r="AD429" s="19" t="s">
        <v>1717</v>
      </c>
      <c r="AE429" s="19" t="s">
        <v>1718</v>
      </c>
      <c r="AF429" s="19" t="s">
        <v>1719</v>
      </c>
      <c r="AG429" s="19" t="s">
        <v>1720</v>
      </c>
      <c r="AH429" s="19" t="s">
        <v>1499</v>
      </c>
      <c r="AI429" s="19" t="s">
        <v>1500</v>
      </c>
      <c r="AJ429" s="45">
        <v>0</v>
      </c>
      <c r="AK429" s="45">
        <v>0</v>
      </c>
      <c r="AL429" s="19" t="s">
        <v>1501</v>
      </c>
      <c r="AM429" s="46">
        <v>19455</v>
      </c>
      <c r="AN429" s="46">
        <v>12000</v>
      </c>
      <c r="AO429" s="46">
        <v>7455</v>
      </c>
      <c r="AP429" s="45">
        <v>276</v>
      </c>
      <c r="AQ429" s="45"/>
      <c r="AR429" s="45" t="str">
        <f>IFERROR(VLOOKUP(AB429,'Pedidos marco'!$A$1:$D$10000,4,0)," ")</f>
        <v xml:space="preserve"> </v>
      </c>
      <c r="AS429" s="45">
        <f t="shared" si="42"/>
        <v>4</v>
      </c>
      <c r="AT429" s="45" t="str">
        <f t="shared" si="43"/>
        <v>04</v>
      </c>
      <c r="AU429" s="47">
        <v>12</v>
      </c>
      <c r="AV429" s="19" t="str">
        <f t="shared" si="44"/>
        <v>04 April</v>
      </c>
      <c r="AW429" s="19">
        <f t="shared" si="45"/>
        <v>1.1499999999999999</v>
      </c>
      <c r="AX429" s="19">
        <f t="shared" si="46"/>
        <v>23</v>
      </c>
      <c r="AY429" s="19" t="e">
        <f>VLOOKUP(AG429,Cías!$A$1:$E$10000,5,0)</f>
        <v>#N/A</v>
      </c>
      <c r="AZ429" s="19" t="str">
        <f t="shared" si="47"/>
        <v>1013949</v>
      </c>
      <c r="BA429" s="19" t="str">
        <f t="shared" si="48"/>
        <v>MEDIAVILLA FLORES WILSON PATRICIO</v>
      </c>
      <c r="BB429" s="19" t="e">
        <f>VLOOKUP(AG429,Cías!$A$1:$E$10000,3,0)</f>
        <v>#N/A</v>
      </c>
      <c r="BC429" s="19"/>
      <c r="BD429" s="19"/>
      <c r="BE429" s="19"/>
      <c r="BF429" s="19"/>
      <c r="BG429" s="19"/>
      <c r="BH429" s="19"/>
      <c r="BI429" s="19"/>
      <c r="BJ429" s="19"/>
    </row>
    <row r="430" spans="1:62" ht="15" x14ac:dyDescent="0.2">
      <c r="A430" s="19" t="s">
        <v>5859</v>
      </c>
      <c r="B430" s="19" t="s">
        <v>1479</v>
      </c>
      <c r="C430" s="43">
        <v>44655</v>
      </c>
      <c r="D430" s="44">
        <v>0.65069444444444002</v>
      </c>
      <c r="E430" s="19" t="s">
        <v>5860</v>
      </c>
      <c r="F430" s="19" t="s">
        <v>5861</v>
      </c>
      <c r="G430" s="19" t="s">
        <v>5862</v>
      </c>
      <c r="H430" s="45">
        <v>2484</v>
      </c>
      <c r="I430" s="45">
        <v>2785.08</v>
      </c>
      <c r="J430" s="19" t="s">
        <v>1560</v>
      </c>
      <c r="K430" s="19" t="s">
        <v>5863</v>
      </c>
      <c r="L430" s="19" t="s">
        <v>5864</v>
      </c>
      <c r="M430" s="19" t="s">
        <v>5865</v>
      </c>
      <c r="N430" s="19" t="s">
        <v>5859</v>
      </c>
      <c r="O430" s="19" t="s">
        <v>367</v>
      </c>
      <c r="P430" s="19" t="s">
        <v>368</v>
      </c>
      <c r="Q430" s="46">
        <v>360</v>
      </c>
      <c r="R430" s="19" t="s">
        <v>1544</v>
      </c>
      <c r="S430" s="19" t="s">
        <v>1825</v>
      </c>
      <c r="T430" s="19" t="s">
        <v>1826</v>
      </c>
      <c r="U430" s="19" t="s">
        <v>5866</v>
      </c>
      <c r="V430" s="19" t="s">
        <v>5867</v>
      </c>
      <c r="W430" s="19" t="s">
        <v>1627</v>
      </c>
      <c r="X430" s="19" t="s">
        <v>5868</v>
      </c>
      <c r="Y430" s="19" t="s">
        <v>1629</v>
      </c>
      <c r="Z430" s="19" t="s">
        <v>1630</v>
      </c>
      <c r="AA430" s="46">
        <v>40</v>
      </c>
      <c r="AB430" s="19" t="s">
        <v>571</v>
      </c>
      <c r="AC430" s="19" t="s">
        <v>295</v>
      </c>
      <c r="AD430" s="19" t="s">
        <v>3622</v>
      </c>
      <c r="AE430" s="19" t="s">
        <v>3623</v>
      </c>
      <c r="AF430" s="19" t="s">
        <v>1554</v>
      </c>
      <c r="AG430" s="19" t="s">
        <v>3624</v>
      </c>
      <c r="AH430" s="19" t="s">
        <v>1499</v>
      </c>
      <c r="AI430" s="19" t="s">
        <v>1500</v>
      </c>
      <c r="AJ430" s="45">
        <v>0</v>
      </c>
      <c r="AK430" s="45">
        <v>0</v>
      </c>
      <c r="AL430" s="19" t="s">
        <v>1501</v>
      </c>
      <c r="AM430" s="46">
        <v>26920</v>
      </c>
      <c r="AN430" s="46">
        <v>18040</v>
      </c>
      <c r="AO430" s="46">
        <v>8880</v>
      </c>
      <c r="AP430" s="45">
        <v>75.599999999999994</v>
      </c>
      <c r="AQ430" s="45"/>
      <c r="AR430" s="45" t="str">
        <f>IFERROR(VLOOKUP(AB430,'Pedidos marco'!$A$1:$D$10000,4,0)," ")</f>
        <v xml:space="preserve"> </v>
      </c>
      <c r="AS430" s="45">
        <f t="shared" si="42"/>
        <v>4</v>
      </c>
      <c r="AT430" s="45" t="str">
        <f t="shared" si="43"/>
        <v>04</v>
      </c>
      <c r="AU430" s="47">
        <v>18</v>
      </c>
      <c r="AV430" s="19" t="str">
        <f t="shared" si="44"/>
        <v>04 April</v>
      </c>
      <c r="AW430" s="19">
        <f t="shared" si="45"/>
        <v>0.21</v>
      </c>
      <c r="AX430" s="19">
        <f t="shared" si="46"/>
        <v>4.1999999999999993</v>
      </c>
      <c r="AY430" s="19" t="e">
        <f>VLOOKUP(AG430,Cías!$A$1:$E$10000,5,0)</f>
        <v>#N/A</v>
      </c>
      <c r="AZ430" s="19" t="str">
        <f t="shared" si="47"/>
        <v>1014100</v>
      </c>
      <c r="BA430" s="19" t="str">
        <f t="shared" si="48"/>
        <v>SIGUENZA PARRA FROILAN ALEJANDRO</v>
      </c>
      <c r="BB430" s="19" t="e">
        <f>VLOOKUP(AG430,Cías!$A$1:$E$10000,3,0)</f>
        <v>#N/A</v>
      </c>
      <c r="BC430" s="19"/>
      <c r="BD430" s="19"/>
      <c r="BE430" s="19"/>
      <c r="BF430" s="19"/>
      <c r="BG430" s="19"/>
      <c r="BH430" s="19"/>
      <c r="BI430" s="19"/>
      <c r="BJ430" s="19"/>
    </row>
    <row r="431" spans="1:62" ht="15" x14ac:dyDescent="0.2">
      <c r="A431" s="19" t="s">
        <v>5869</v>
      </c>
      <c r="B431" s="19" t="s">
        <v>1479</v>
      </c>
      <c r="C431" s="43">
        <v>44655</v>
      </c>
      <c r="D431" s="44">
        <v>0.65277777777778001</v>
      </c>
      <c r="E431" s="19" t="s">
        <v>5870</v>
      </c>
      <c r="F431" s="19" t="s">
        <v>5871</v>
      </c>
      <c r="G431" s="19" t="s">
        <v>5872</v>
      </c>
      <c r="H431" s="45">
        <v>233.25</v>
      </c>
      <c r="I431" s="45">
        <v>261.52</v>
      </c>
      <c r="J431" s="19" t="s">
        <v>1560</v>
      </c>
      <c r="K431" s="19" t="s">
        <v>5873</v>
      </c>
      <c r="L431" s="19" t="s">
        <v>5874</v>
      </c>
      <c r="M431" s="19" t="s">
        <v>5875</v>
      </c>
      <c r="N431" s="19" t="s">
        <v>5869</v>
      </c>
      <c r="O431" s="19" t="s">
        <v>369</v>
      </c>
      <c r="P431" s="19" t="s">
        <v>370</v>
      </c>
      <c r="Q431" s="46">
        <v>40</v>
      </c>
      <c r="R431" s="19" t="s">
        <v>1544</v>
      </c>
      <c r="S431" s="19" t="s">
        <v>1754</v>
      </c>
      <c r="T431" s="19" t="s">
        <v>104</v>
      </c>
      <c r="U431" s="19" t="s">
        <v>1755</v>
      </c>
      <c r="V431" s="19" t="s">
        <v>1756</v>
      </c>
      <c r="W431" s="19" t="s">
        <v>1757</v>
      </c>
      <c r="X431" s="19" t="s">
        <v>1758</v>
      </c>
      <c r="Y431" s="19" t="s">
        <v>1759</v>
      </c>
      <c r="Z431" s="19" t="s">
        <v>1760</v>
      </c>
      <c r="AA431" s="46">
        <v>218</v>
      </c>
      <c r="AB431" s="19" t="s">
        <v>536</v>
      </c>
      <c r="AC431" s="19" t="s">
        <v>224</v>
      </c>
      <c r="AD431" s="19" t="s">
        <v>2408</v>
      </c>
      <c r="AE431" s="19" t="s">
        <v>2409</v>
      </c>
      <c r="AF431" s="19" t="s">
        <v>1554</v>
      </c>
      <c r="AG431" s="19" t="s">
        <v>2410</v>
      </c>
      <c r="AH431" s="19" t="s">
        <v>1499</v>
      </c>
      <c r="AI431" s="19" t="s">
        <v>1500</v>
      </c>
      <c r="AJ431" s="45">
        <v>0</v>
      </c>
      <c r="AK431" s="45">
        <v>0</v>
      </c>
      <c r="AL431" s="19" t="s">
        <v>1501</v>
      </c>
      <c r="AM431" s="46">
        <v>6530.5559999999996</v>
      </c>
      <c r="AN431" s="46">
        <v>2005.556</v>
      </c>
      <c r="AO431" s="46">
        <v>4525</v>
      </c>
      <c r="AP431" s="45">
        <v>30.4</v>
      </c>
      <c r="AQ431" s="45"/>
      <c r="AR431" s="45" t="str">
        <f>IFERROR(VLOOKUP(AB431,'Pedidos marco'!$A$1:$D$10000,4,0)," ")</f>
        <v xml:space="preserve"> </v>
      </c>
      <c r="AS431" s="45">
        <f t="shared" si="42"/>
        <v>4</v>
      </c>
      <c r="AT431" s="45" t="str">
        <f t="shared" si="43"/>
        <v>04</v>
      </c>
      <c r="AU431" s="47">
        <v>2</v>
      </c>
      <c r="AV431" s="19" t="str">
        <f t="shared" si="44"/>
        <v>04 April</v>
      </c>
      <c r="AW431" s="19">
        <f t="shared" si="45"/>
        <v>0.76</v>
      </c>
      <c r="AX431" s="19">
        <f t="shared" si="46"/>
        <v>15.2</v>
      </c>
      <c r="AY431" s="19" t="e">
        <f>VLOOKUP(AG431,Cías!$A$1:$E$10000,5,0)</f>
        <v>#N/A</v>
      </c>
      <c r="AZ431" s="19" t="str">
        <f t="shared" si="47"/>
        <v>1014339</v>
      </c>
      <c r="BA431" s="19" t="str">
        <f t="shared" si="48"/>
        <v>NICOLALDE FLORES MILTON FABIAN</v>
      </c>
      <c r="BB431" s="19" t="e">
        <f>VLOOKUP(AG431,Cías!$A$1:$E$10000,3,0)</f>
        <v>#N/A</v>
      </c>
      <c r="BC431" s="19"/>
      <c r="BD431" s="19"/>
      <c r="BE431" s="19"/>
      <c r="BF431" s="19"/>
      <c r="BG431" s="19"/>
      <c r="BH431" s="19"/>
      <c r="BI431" s="19"/>
      <c r="BJ431" s="19"/>
    </row>
    <row r="432" spans="1:62" ht="15" x14ac:dyDescent="0.2">
      <c r="A432" s="19" t="s">
        <v>5869</v>
      </c>
      <c r="B432" s="19" t="s">
        <v>1479</v>
      </c>
      <c r="C432" s="43">
        <v>44655</v>
      </c>
      <c r="D432" s="44">
        <v>0.65277777777778001</v>
      </c>
      <c r="E432" s="19" t="s">
        <v>5876</v>
      </c>
      <c r="F432" s="19" t="s">
        <v>5877</v>
      </c>
      <c r="G432" s="19" t="s">
        <v>5878</v>
      </c>
      <c r="H432" s="45">
        <v>2033.04</v>
      </c>
      <c r="I432" s="45">
        <v>2279.4499999999998</v>
      </c>
      <c r="J432" s="19" t="s">
        <v>1560</v>
      </c>
      <c r="K432" s="19" t="s">
        <v>5879</v>
      </c>
      <c r="L432" s="19" t="s">
        <v>5880</v>
      </c>
      <c r="M432" s="19" t="s">
        <v>5881</v>
      </c>
      <c r="N432" s="19" t="s">
        <v>5869</v>
      </c>
      <c r="O432" s="19" t="s">
        <v>367</v>
      </c>
      <c r="P432" s="19" t="s">
        <v>368</v>
      </c>
      <c r="Q432" s="46">
        <v>320</v>
      </c>
      <c r="R432" s="19" t="s">
        <v>1544</v>
      </c>
      <c r="S432" s="19" t="s">
        <v>1754</v>
      </c>
      <c r="T432" s="19" t="s">
        <v>104</v>
      </c>
      <c r="U432" s="19" t="s">
        <v>1755</v>
      </c>
      <c r="V432" s="19" t="s">
        <v>1756</v>
      </c>
      <c r="W432" s="19" t="s">
        <v>1757</v>
      </c>
      <c r="X432" s="19" t="s">
        <v>1758</v>
      </c>
      <c r="Y432" s="19" t="s">
        <v>1759</v>
      </c>
      <c r="Z432" s="19" t="s">
        <v>1760</v>
      </c>
      <c r="AA432" s="46">
        <v>218</v>
      </c>
      <c r="AB432" s="19" t="s">
        <v>536</v>
      </c>
      <c r="AC432" s="19" t="s">
        <v>224</v>
      </c>
      <c r="AD432" s="19" t="s">
        <v>2408</v>
      </c>
      <c r="AE432" s="19" t="s">
        <v>2409</v>
      </c>
      <c r="AF432" s="19" t="s">
        <v>1554</v>
      </c>
      <c r="AG432" s="19" t="s">
        <v>2410</v>
      </c>
      <c r="AH432" s="19" t="s">
        <v>1499</v>
      </c>
      <c r="AI432" s="19" t="s">
        <v>1500</v>
      </c>
      <c r="AJ432" s="45">
        <v>0</v>
      </c>
      <c r="AK432" s="45">
        <v>0</v>
      </c>
      <c r="AL432" s="19" t="s">
        <v>1501</v>
      </c>
      <c r="AM432" s="46">
        <v>20569.444</v>
      </c>
      <c r="AN432" s="46">
        <v>16044.444</v>
      </c>
      <c r="AO432" s="46">
        <v>4525</v>
      </c>
      <c r="AP432" s="45">
        <v>243.2</v>
      </c>
      <c r="AQ432" s="45"/>
      <c r="AR432" s="45" t="str">
        <f>IFERROR(VLOOKUP(AB432,'Pedidos marco'!$A$1:$D$10000,4,0)," ")</f>
        <v xml:space="preserve"> </v>
      </c>
      <c r="AS432" s="45">
        <f t="shared" si="42"/>
        <v>4</v>
      </c>
      <c r="AT432" s="45" t="str">
        <f t="shared" si="43"/>
        <v>04</v>
      </c>
      <c r="AU432" s="47">
        <v>16</v>
      </c>
      <c r="AV432" s="19" t="str">
        <f t="shared" si="44"/>
        <v>04 April</v>
      </c>
      <c r="AW432" s="19">
        <f t="shared" si="45"/>
        <v>0.76</v>
      </c>
      <c r="AX432" s="19">
        <f t="shared" si="46"/>
        <v>15.2</v>
      </c>
      <c r="AY432" s="19" t="e">
        <f>VLOOKUP(AG432,Cías!$A$1:$E$10000,5,0)</f>
        <v>#N/A</v>
      </c>
      <c r="AZ432" s="19" t="str">
        <f t="shared" si="47"/>
        <v>1014339</v>
      </c>
      <c r="BA432" s="19" t="str">
        <f t="shared" si="48"/>
        <v>NICOLALDE FLORES MILTON FABIAN</v>
      </c>
      <c r="BB432" s="19" t="e">
        <f>VLOOKUP(AG432,Cías!$A$1:$E$10000,3,0)</f>
        <v>#N/A</v>
      </c>
      <c r="BC432" s="19"/>
      <c r="BD432" s="19"/>
      <c r="BE432" s="19"/>
      <c r="BF432" s="19"/>
      <c r="BG432" s="19"/>
      <c r="BH432" s="19"/>
      <c r="BI432" s="19"/>
      <c r="BJ432" s="19"/>
    </row>
    <row r="433" spans="1:62" ht="15" x14ac:dyDescent="0.2">
      <c r="A433" s="19" t="s">
        <v>5882</v>
      </c>
      <c r="B433" s="19" t="s">
        <v>1479</v>
      </c>
      <c r="C433" s="43">
        <v>44655</v>
      </c>
      <c r="D433" s="44">
        <v>0.65555555555556</v>
      </c>
      <c r="E433" s="19" t="s">
        <v>5883</v>
      </c>
      <c r="F433" s="19" t="s">
        <v>5884</v>
      </c>
      <c r="G433" s="19" t="s">
        <v>5885</v>
      </c>
      <c r="H433" s="45">
        <v>2440.8000000000002</v>
      </c>
      <c r="I433" s="45">
        <v>2736.64</v>
      </c>
      <c r="J433" s="19" t="s">
        <v>1560</v>
      </c>
      <c r="K433" s="19" t="s">
        <v>5886</v>
      </c>
      <c r="L433" s="19" t="s">
        <v>5887</v>
      </c>
      <c r="M433" s="19" t="s">
        <v>5888</v>
      </c>
      <c r="N433" s="19" t="s">
        <v>5882</v>
      </c>
      <c r="O433" s="19" t="s">
        <v>1641</v>
      </c>
      <c r="P433" s="19" t="s">
        <v>1642</v>
      </c>
      <c r="Q433" s="46">
        <v>360</v>
      </c>
      <c r="R433" s="19" t="s">
        <v>1544</v>
      </c>
      <c r="S433" s="19" t="s">
        <v>5889</v>
      </c>
      <c r="T433" s="19" t="s">
        <v>5890</v>
      </c>
      <c r="U433" s="19" t="s">
        <v>5891</v>
      </c>
      <c r="V433" s="19" t="s">
        <v>5892</v>
      </c>
      <c r="W433" s="19" t="s">
        <v>5893</v>
      </c>
      <c r="X433" s="19" t="s">
        <v>5894</v>
      </c>
      <c r="Y433" s="19" t="s">
        <v>5895</v>
      </c>
      <c r="Z433" s="19" t="s">
        <v>5896</v>
      </c>
      <c r="AA433" s="46">
        <v>529</v>
      </c>
      <c r="AB433" s="19" t="s">
        <v>436</v>
      </c>
      <c r="AC433" s="19" t="s">
        <v>19</v>
      </c>
      <c r="AD433" s="19" t="s">
        <v>5897</v>
      </c>
      <c r="AE433" s="19" t="s">
        <v>5898</v>
      </c>
      <c r="AF433" s="19" t="s">
        <v>1592</v>
      </c>
      <c r="AG433" s="19" t="s">
        <v>5899</v>
      </c>
      <c r="AH433" s="19" t="s">
        <v>1499</v>
      </c>
      <c r="AI433" s="19" t="s">
        <v>1500</v>
      </c>
      <c r="AJ433" s="45">
        <v>0</v>
      </c>
      <c r="AK433" s="45">
        <v>0</v>
      </c>
      <c r="AL433" s="19" t="s">
        <v>1501</v>
      </c>
      <c r="AM433" s="46">
        <v>26942.273000000001</v>
      </c>
      <c r="AN433" s="46">
        <v>18027.273000000001</v>
      </c>
      <c r="AO433" s="46">
        <v>8915</v>
      </c>
      <c r="AP433" s="45">
        <v>522</v>
      </c>
      <c r="AQ433" s="45"/>
      <c r="AR433" s="45" t="str">
        <f>IFERROR(VLOOKUP(AB433,'Pedidos marco'!$A$1:$D$10000,4,0)," ")</f>
        <v xml:space="preserve"> </v>
      </c>
      <c r="AS433" s="45">
        <f t="shared" si="42"/>
        <v>4</v>
      </c>
      <c r="AT433" s="45" t="str">
        <f t="shared" si="43"/>
        <v>04</v>
      </c>
      <c r="AU433" s="47">
        <v>18</v>
      </c>
      <c r="AV433" s="19" t="str">
        <f t="shared" si="44"/>
        <v>04 April</v>
      </c>
      <c r="AW433" s="19">
        <f t="shared" si="45"/>
        <v>1.45</v>
      </c>
      <c r="AX433" s="19">
        <f t="shared" si="46"/>
        <v>29</v>
      </c>
      <c r="AY433" s="19" t="e">
        <f>VLOOKUP(AG433,Cías!$A$1:$E$10000,5,0)</f>
        <v>#N/A</v>
      </c>
      <c r="AZ433" s="19" t="str">
        <f t="shared" si="47"/>
        <v>1013522</v>
      </c>
      <c r="BA433" s="19" t="str">
        <f t="shared" si="48"/>
        <v>ALVARADO ROMAN JORGE XAVIER</v>
      </c>
      <c r="BB433" s="19" t="e">
        <f>VLOOKUP(AG433,Cías!$A$1:$E$10000,3,0)</f>
        <v>#N/A</v>
      </c>
      <c r="BC433" s="19"/>
      <c r="BD433" s="19"/>
      <c r="BE433" s="19"/>
      <c r="BF433" s="19"/>
      <c r="BG433" s="19"/>
      <c r="BH433" s="19"/>
      <c r="BI433" s="19"/>
      <c r="BJ433" s="19"/>
    </row>
    <row r="434" spans="1:62" ht="15" x14ac:dyDescent="0.2">
      <c r="A434" s="19" t="s">
        <v>5882</v>
      </c>
      <c r="B434" s="19" t="s">
        <v>1479</v>
      </c>
      <c r="C434" s="43">
        <v>44655</v>
      </c>
      <c r="D434" s="44">
        <v>0.65555555555556</v>
      </c>
      <c r="E434" s="19" t="s">
        <v>5900</v>
      </c>
      <c r="F434" s="19" t="s">
        <v>5901</v>
      </c>
      <c r="G434" s="19" t="s">
        <v>5902</v>
      </c>
      <c r="H434" s="45">
        <v>2115</v>
      </c>
      <c r="I434" s="45">
        <v>2371.35</v>
      </c>
      <c r="J434" s="19" t="s">
        <v>1560</v>
      </c>
      <c r="K434" s="19" t="s">
        <v>5886</v>
      </c>
      <c r="L434" s="19" t="s">
        <v>5903</v>
      </c>
      <c r="M434" s="19" t="s">
        <v>5904</v>
      </c>
      <c r="N434" s="19" t="s">
        <v>5882</v>
      </c>
      <c r="O434" s="19" t="s">
        <v>1603</v>
      </c>
      <c r="P434" s="19" t="s">
        <v>1604</v>
      </c>
      <c r="Q434" s="46">
        <v>300</v>
      </c>
      <c r="R434" s="19" t="s">
        <v>1544</v>
      </c>
      <c r="S434" s="19" t="s">
        <v>5889</v>
      </c>
      <c r="T434" s="19" t="s">
        <v>5890</v>
      </c>
      <c r="U434" s="19" t="s">
        <v>5891</v>
      </c>
      <c r="V434" s="19" t="s">
        <v>5892</v>
      </c>
      <c r="W434" s="19" t="s">
        <v>5893</v>
      </c>
      <c r="X434" s="19" t="s">
        <v>5894</v>
      </c>
      <c r="Y434" s="19" t="s">
        <v>5895</v>
      </c>
      <c r="Z434" s="19" t="s">
        <v>5896</v>
      </c>
      <c r="AA434" s="46">
        <v>529</v>
      </c>
      <c r="AB434" s="19" t="s">
        <v>436</v>
      </c>
      <c r="AC434" s="19" t="s">
        <v>19</v>
      </c>
      <c r="AD434" s="19" t="s">
        <v>5897</v>
      </c>
      <c r="AE434" s="19" t="s">
        <v>5898</v>
      </c>
      <c r="AF434" s="19" t="s">
        <v>1592</v>
      </c>
      <c r="AG434" s="19" t="s">
        <v>5899</v>
      </c>
      <c r="AH434" s="19" t="s">
        <v>1499</v>
      </c>
      <c r="AI434" s="19" t="s">
        <v>1500</v>
      </c>
      <c r="AJ434" s="45">
        <v>0</v>
      </c>
      <c r="AK434" s="45">
        <v>0</v>
      </c>
      <c r="AL434" s="19" t="s">
        <v>1501</v>
      </c>
      <c r="AM434" s="46">
        <v>23937.726999999999</v>
      </c>
      <c r="AN434" s="46">
        <v>15022.727000000001</v>
      </c>
      <c r="AO434" s="46">
        <v>8915</v>
      </c>
      <c r="AP434" s="45">
        <v>435</v>
      </c>
      <c r="AQ434" s="45"/>
      <c r="AR434" s="45" t="str">
        <f>IFERROR(VLOOKUP(AB434,'Pedidos marco'!$A$1:$D$10000,4,0)," ")</f>
        <v xml:space="preserve"> </v>
      </c>
      <c r="AS434" s="45">
        <f t="shared" si="42"/>
        <v>4</v>
      </c>
      <c r="AT434" s="45" t="str">
        <f t="shared" si="43"/>
        <v>04</v>
      </c>
      <c r="AU434" s="47">
        <v>15</v>
      </c>
      <c r="AV434" s="19" t="str">
        <f t="shared" si="44"/>
        <v>04 April</v>
      </c>
      <c r="AW434" s="19">
        <f t="shared" si="45"/>
        <v>1.45</v>
      </c>
      <c r="AX434" s="19">
        <f t="shared" si="46"/>
        <v>29</v>
      </c>
      <c r="AY434" s="19" t="e">
        <f>VLOOKUP(AG434,Cías!$A$1:$E$10000,5,0)</f>
        <v>#N/A</v>
      </c>
      <c r="AZ434" s="19" t="str">
        <f t="shared" si="47"/>
        <v>1013522</v>
      </c>
      <c r="BA434" s="19" t="str">
        <f t="shared" si="48"/>
        <v>ALVARADO ROMAN JORGE XAVIER</v>
      </c>
      <c r="BB434" s="19" t="e">
        <f>VLOOKUP(AG434,Cías!$A$1:$E$10000,3,0)</f>
        <v>#N/A</v>
      </c>
      <c r="BC434" s="19"/>
      <c r="BD434" s="19"/>
      <c r="BE434" s="19"/>
      <c r="BF434" s="19"/>
      <c r="BG434" s="19"/>
      <c r="BH434" s="19"/>
      <c r="BI434" s="19"/>
      <c r="BJ434" s="19"/>
    </row>
    <row r="435" spans="1:62" ht="15" x14ac:dyDescent="0.2">
      <c r="A435" s="19" t="s">
        <v>5905</v>
      </c>
      <c r="B435" s="19" t="s">
        <v>1479</v>
      </c>
      <c r="C435" s="43">
        <v>44655</v>
      </c>
      <c r="D435" s="44">
        <v>0.65972222222221999</v>
      </c>
      <c r="E435" s="19" t="s">
        <v>5906</v>
      </c>
      <c r="F435" s="19" t="s">
        <v>5907</v>
      </c>
      <c r="G435" s="19" t="s">
        <v>5908</v>
      </c>
      <c r="H435" s="45">
        <v>1406.38</v>
      </c>
      <c r="I435" s="45">
        <v>1576.85</v>
      </c>
      <c r="J435" s="19" t="s">
        <v>1560</v>
      </c>
      <c r="K435" s="19" t="s">
        <v>5909</v>
      </c>
      <c r="L435" s="19" t="s">
        <v>5910</v>
      </c>
      <c r="M435" s="19" t="s">
        <v>5911</v>
      </c>
      <c r="N435" s="19" t="s">
        <v>5905</v>
      </c>
      <c r="O435" s="19" t="s">
        <v>371</v>
      </c>
      <c r="P435" s="19" t="s">
        <v>372</v>
      </c>
      <c r="Q435" s="46">
        <v>220</v>
      </c>
      <c r="R435" s="19" t="s">
        <v>1544</v>
      </c>
      <c r="S435" s="19" t="s">
        <v>1754</v>
      </c>
      <c r="T435" s="19" t="s">
        <v>104</v>
      </c>
      <c r="U435" s="19" t="s">
        <v>1755</v>
      </c>
      <c r="V435" s="19" t="s">
        <v>1756</v>
      </c>
      <c r="W435" s="19" t="s">
        <v>1757</v>
      </c>
      <c r="X435" s="19" t="s">
        <v>1758</v>
      </c>
      <c r="Y435" s="19" t="s">
        <v>1759</v>
      </c>
      <c r="Z435" s="19" t="s">
        <v>1760</v>
      </c>
      <c r="AA435" s="46">
        <v>218</v>
      </c>
      <c r="AB435" s="19" t="s">
        <v>477</v>
      </c>
      <c r="AC435" s="19" t="s">
        <v>104</v>
      </c>
      <c r="AD435" s="19" t="s">
        <v>1761</v>
      </c>
      <c r="AE435" s="19" t="s">
        <v>1762</v>
      </c>
      <c r="AF435" s="19" t="s">
        <v>1592</v>
      </c>
      <c r="AG435" s="19" t="s">
        <v>1763</v>
      </c>
      <c r="AH435" s="19" t="s">
        <v>1499</v>
      </c>
      <c r="AI435" s="19" t="s">
        <v>1500</v>
      </c>
      <c r="AJ435" s="45">
        <v>0</v>
      </c>
      <c r="AK435" s="45">
        <v>0</v>
      </c>
      <c r="AL435" s="19" t="s">
        <v>1501</v>
      </c>
      <c r="AM435" s="46">
        <v>20011.667000000001</v>
      </c>
      <c r="AN435" s="46">
        <v>11016.666999999999</v>
      </c>
      <c r="AO435" s="46">
        <v>8995</v>
      </c>
      <c r="AP435" s="45">
        <v>167.2</v>
      </c>
      <c r="AQ435" s="45"/>
      <c r="AR435" s="45" t="str">
        <f>IFERROR(VLOOKUP(AB435,'Pedidos marco'!$A$1:$D$10000,4,0)," ")</f>
        <v xml:space="preserve"> </v>
      </c>
      <c r="AS435" s="45">
        <f t="shared" si="42"/>
        <v>4</v>
      </c>
      <c r="AT435" s="45" t="str">
        <f t="shared" si="43"/>
        <v>04</v>
      </c>
      <c r="AU435" s="47">
        <v>11</v>
      </c>
      <c r="AV435" s="19" t="str">
        <f t="shared" si="44"/>
        <v>04 April</v>
      </c>
      <c r="AW435" s="19">
        <f t="shared" si="45"/>
        <v>0.7599999999999999</v>
      </c>
      <c r="AX435" s="19">
        <f t="shared" si="46"/>
        <v>15.2</v>
      </c>
      <c r="AY435" s="19" t="e">
        <f>VLOOKUP(AG435,Cías!$A$1:$E$10000,5,0)</f>
        <v>#N/A</v>
      </c>
      <c r="AZ435" s="19" t="str">
        <f t="shared" si="47"/>
        <v>1013863</v>
      </c>
      <c r="BA435" s="19" t="str">
        <f t="shared" si="48"/>
        <v>DISTRIBUCIONES NARANJO</v>
      </c>
      <c r="BB435" s="19" t="e">
        <f>VLOOKUP(AG435,Cías!$A$1:$E$10000,3,0)</f>
        <v>#N/A</v>
      </c>
      <c r="BC435" s="19"/>
      <c r="BD435" s="19"/>
      <c r="BE435" s="19"/>
      <c r="BF435" s="19"/>
      <c r="BG435" s="19"/>
      <c r="BH435" s="19"/>
      <c r="BI435" s="19"/>
      <c r="BJ435" s="19"/>
    </row>
    <row r="436" spans="1:62" ht="15" x14ac:dyDescent="0.2">
      <c r="A436" s="19" t="s">
        <v>5905</v>
      </c>
      <c r="B436" s="19" t="s">
        <v>1479</v>
      </c>
      <c r="C436" s="43">
        <v>44655</v>
      </c>
      <c r="D436" s="44">
        <v>0.65972222222221999</v>
      </c>
      <c r="E436" s="19" t="s">
        <v>5912</v>
      </c>
      <c r="F436" s="19" t="s">
        <v>5913</v>
      </c>
      <c r="G436" s="19" t="s">
        <v>5914</v>
      </c>
      <c r="H436" s="45">
        <v>2795.43</v>
      </c>
      <c r="I436" s="45">
        <v>3134.25</v>
      </c>
      <c r="J436" s="19" t="s">
        <v>1560</v>
      </c>
      <c r="K436" s="19" t="s">
        <v>5915</v>
      </c>
      <c r="L436" s="19" t="s">
        <v>5916</v>
      </c>
      <c r="M436" s="19" t="s">
        <v>5917</v>
      </c>
      <c r="N436" s="19" t="s">
        <v>5905</v>
      </c>
      <c r="O436" s="19" t="s">
        <v>367</v>
      </c>
      <c r="P436" s="19" t="s">
        <v>368</v>
      </c>
      <c r="Q436" s="46">
        <v>440</v>
      </c>
      <c r="R436" s="19" t="s">
        <v>1544</v>
      </c>
      <c r="S436" s="19" t="s">
        <v>1754</v>
      </c>
      <c r="T436" s="19" t="s">
        <v>104</v>
      </c>
      <c r="U436" s="19" t="s">
        <v>1755</v>
      </c>
      <c r="V436" s="19" t="s">
        <v>1756</v>
      </c>
      <c r="W436" s="19" t="s">
        <v>1757</v>
      </c>
      <c r="X436" s="19" t="s">
        <v>1758</v>
      </c>
      <c r="Y436" s="19" t="s">
        <v>1759</v>
      </c>
      <c r="Z436" s="19" t="s">
        <v>1760</v>
      </c>
      <c r="AA436" s="46">
        <v>218</v>
      </c>
      <c r="AB436" s="19" t="s">
        <v>477</v>
      </c>
      <c r="AC436" s="19" t="s">
        <v>104</v>
      </c>
      <c r="AD436" s="19" t="s">
        <v>1761</v>
      </c>
      <c r="AE436" s="19" t="s">
        <v>1762</v>
      </c>
      <c r="AF436" s="19" t="s">
        <v>1592</v>
      </c>
      <c r="AG436" s="19" t="s">
        <v>1763</v>
      </c>
      <c r="AH436" s="19" t="s">
        <v>1499</v>
      </c>
      <c r="AI436" s="19" t="s">
        <v>1500</v>
      </c>
      <c r="AJ436" s="45">
        <v>0</v>
      </c>
      <c r="AK436" s="45">
        <v>0</v>
      </c>
      <c r="AL436" s="19" t="s">
        <v>1501</v>
      </c>
      <c r="AM436" s="46">
        <v>31028.332999999999</v>
      </c>
      <c r="AN436" s="46">
        <v>22033.332999999999</v>
      </c>
      <c r="AO436" s="46">
        <v>8995</v>
      </c>
      <c r="AP436" s="45">
        <v>334.4</v>
      </c>
      <c r="AQ436" s="45"/>
      <c r="AR436" s="45" t="str">
        <f>IFERROR(VLOOKUP(AB436,'Pedidos marco'!$A$1:$D$10000,4,0)," ")</f>
        <v xml:space="preserve"> </v>
      </c>
      <c r="AS436" s="45">
        <f t="shared" si="42"/>
        <v>4</v>
      </c>
      <c r="AT436" s="45" t="str">
        <f t="shared" si="43"/>
        <v>04</v>
      </c>
      <c r="AU436" s="47">
        <v>22</v>
      </c>
      <c r="AV436" s="19" t="str">
        <f t="shared" si="44"/>
        <v>04 April</v>
      </c>
      <c r="AW436" s="19">
        <f t="shared" si="45"/>
        <v>0.7599999999999999</v>
      </c>
      <c r="AX436" s="19">
        <f t="shared" si="46"/>
        <v>15.2</v>
      </c>
      <c r="AY436" s="19" t="e">
        <f>VLOOKUP(AG436,Cías!$A$1:$E$10000,5,0)</f>
        <v>#N/A</v>
      </c>
      <c r="AZ436" s="19" t="str">
        <f t="shared" si="47"/>
        <v>1013863</v>
      </c>
      <c r="BA436" s="19" t="str">
        <f t="shared" si="48"/>
        <v>DISTRIBUCIONES NARANJO</v>
      </c>
      <c r="BB436" s="19" t="e">
        <f>VLOOKUP(AG436,Cías!$A$1:$E$10000,3,0)</f>
        <v>#N/A</v>
      </c>
      <c r="BC436" s="19"/>
      <c r="BD436" s="19"/>
      <c r="BE436" s="19"/>
      <c r="BF436" s="19"/>
      <c r="BG436" s="19"/>
      <c r="BH436" s="19"/>
      <c r="BI436" s="19"/>
      <c r="BJ436" s="19"/>
    </row>
    <row r="437" spans="1:62" ht="15" x14ac:dyDescent="0.2">
      <c r="A437" s="19" t="s">
        <v>5918</v>
      </c>
      <c r="B437" s="19" t="s">
        <v>1479</v>
      </c>
      <c r="C437" s="43">
        <v>44655</v>
      </c>
      <c r="D437" s="44">
        <v>0.66041666666666998</v>
      </c>
      <c r="E437" s="19" t="s">
        <v>5919</v>
      </c>
      <c r="F437" s="19" t="s">
        <v>5920</v>
      </c>
      <c r="G437" s="19" t="s">
        <v>5921</v>
      </c>
      <c r="H437" s="45">
        <v>4237.2</v>
      </c>
      <c r="I437" s="45">
        <v>4750.7700000000004</v>
      </c>
      <c r="J437" s="19" t="s">
        <v>1560</v>
      </c>
      <c r="K437" s="19" t="s">
        <v>5296</v>
      </c>
      <c r="L437" s="19" t="s">
        <v>5922</v>
      </c>
      <c r="M437" s="19" t="s">
        <v>5923</v>
      </c>
      <c r="N437" s="19" t="s">
        <v>5918</v>
      </c>
      <c r="O437" s="19" t="s">
        <v>1641</v>
      </c>
      <c r="P437" s="19" t="s">
        <v>1642</v>
      </c>
      <c r="Q437" s="46">
        <v>660</v>
      </c>
      <c r="R437" s="19" t="s">
        <v>1544</v>
      </c>
      <c r="S437" s="19" t="s">
        <v>5299</v>
      </c>
      <c r="T437" s="19" t="s">
        <v>5300</v>
      </c>
      <c r="U437" s="19" t="s">
        <v>5301</v>
      </c>
      <c r="V437" s="19" t="s">
        <v>5302</v>
      </c>
      <c r="W437" s="19" t="s">
        <v>5303</v>
      </c>
      <c r="X437" s="19" t="s">
        <v>5304</v>
      </c>
      <c r="Y437" s="19" t="s">
        <v>5305</v>
      </c>
      <c r="Z437" s="19" t="s">
        <v>5306</v>
      </c>
      <c r="AA437" s="46">
        <v>418</v>
      </c>
      <c r="AB437" s="19" t="s">
        <v>551</v>
      </c>
      <c r="AC437" s="19" t="s">
        <v>256</v>
      </c>
      <c r="AD437" s="19" t="s">
        <v>5924</v>
      </c>
      <c r="AE437" s="19" t="s">
        <v>5925</v>
      </c>
      <c r="AF437" s="19" t="s">
        <v>1592</v>
      </c>
      <c r="AG437" s="19" t="s">
        <v>5926</v>
      </c>
      <c r="AH437" s="19" t="s">
        <v>1499</v>
      </c>
      <c r="AI437" s="19" t="s">
        <v>1500</v>
      </c>
      <c r="AJ437" s="45">
        <v>0</v>
      </c>
      <c r="AK437" s="45">
        <v>0</v>
      </c>
      <c r="AL437" s="19" t="s">
        <v>1501</v>
      </c>
      <c r="AM437" s="46">
        <v>50760</v>
      </c>
      <c r="AN437" s="46">
        <v>33060</v>
      </c>
      <c r="AO437" s="46">
        <v>17700</v>
      </c>
      <c r="AP437" s="45">
        <v>666.6</v>
      </c>
      <c r="AQ437" s="45"/>
      <c r="AR437" s="45" t="str">
        <f>IFERROR(VLOOKUP(AB437,'Pedidos marco'!$A$1:$D$10000,4,0)," ")</f>
        <v xml:space="preserve"> </v>
      </c>
      <c r="AS437" s="45">
        <f t="shared" si="42"/>
        <v>4</v>
      </c>
      <c r="AT437" s="45" t="str">
        <f t="shared" si="43"/>
        <v>04</v>
      </c>
      <c r="AU437" s="47">
        <v>33</v>
      </c>
      <c r="AV437" s="19" t="str">
        <f t="shared" si="44"/>
        <v>04 April</v>
      </c>
      <c r="AW437" s="19">
        <f t="shared" si="45"/>
        <v>1.01</v>
      </c>
      <c r="AX437" s="19">
        <f t="shared" si="46"/>
        <v>20.2</v>
      </c>
      <c r="AY437" s="19" t="e">
        <f>VLOOKUP(AG437,Cías!$A$1:$E$10000,5,0)</f>
        <v>#N/A</v>
      </c>
      <c r="AZ437" s="19" t="str">
        <f t="shared" si="47"/>
        <v>1013556</v>
      </c>
      <c r="BA437" s="19" t="str">
        <f t="shared" si="48"/>
        <v>RAMIREZ BAEZ FIDEL RAMIRO</v>
      </c>
      <c r="BB437" s="19" t="e">
        <f>VLOOKUP(AG437,Cías!$A$1:$E$10000,3,0)</f>
        <v>#N/A</v>
      </c>
      <c r="BC437" s="19"/>
      <c r="BD437" s="19"/>
      <c r="BE437" s="19"/>
      <c r="BF437" s="19"/>
      <c r="BG437" s="19"/>
      <c r="BH437" s="19"/>
      <c r="BI437" s="19"/>
      <c r="BJ437" s="19"/>
    </row>
    <row r="438" spans="1:62" ht="15" x14ac:dyDescent="0.2">
      <c r="A438" s="19" t="s">
        <v>5927</v>
      </c>
      <c r="B438" s="19" t="s">
        <v>1479</v>
      </c>
      <c r="C438" s="43">
        <v>44655</v>
      </c>
      <c r="D438" s="44">
        <v>0.66527777777777997</v>
      </c>
      <c r="E438" s="19" t="s">
        <v>5928</v>
      </c>
      <c r="F438" s="19" t="s">
        <v>5929</v>
      </c>
      <c r="G438" s="19" t="s">
        <v>5930</v>
      </c>
      <c r="H438" s="45">
        <v>4139.99</v>
      </c>
      <c r="I438" s="45">
        <v>4641.78</v>
      </c>
      <c r="J438" s="19" t="s">
        <v>1560</v>
      </c>
      <c r="K438" s="19" t="s">
        <v>5931</v>
      </c>
      <c r="L438" s="19" t="s">
        <v>5932</v>
      </c>
      <c r="M438" s="19" t="s">
        <v>5933</v>
      </c>
      <c r="N438" s="19" t="s">
        <v>5927</v>
      </c>
      <c r="O438" s="19" t="s">
        <v>1823</v>
      </c>
      <c r="P438" s="19" t="s">
        <v>1824</v>
      </c>
      <c r="Q438" s="46">
        <v>32.44</v>
      </c>
      <c r="R438" s="19" t="s">
        <v>1488</v>
      </c>
      <c r="S438" s="19" t="s">
        <v>2270</v>
      </c>
      <c r="T438" s="19" t="s">
        <v>2271</v>
      </c>
      <c r="U438" s="19" t="s">
        <v>2272</v>
      </c>
      <c r="V438" s="19" t="s">
        <v>2273</v>
      </c>
      <c r="W438" s="19" t="s">
        <v>2274</v>
      </c>
      <c r="X438" s="19" t="s">
        <v>2275</v>
      </c>
      <c r="Y438" s="19" t="s">
        <v>2276</v>
      </c>
      <c r="Z438" s="19" t="s">
        <v>2277</v>
      </c>
      <c r="AA438" s="46">
        <v>551</v>
      </c>
      <c r="AB438" s="19" t="s">
        <v>583</v>
      </c>
      <c r="AC438" s="19" t="s">
        <v>323</v>
      </c>
      <c r="AD438" s="19" t="s">
        <v>1631</v>
      </c>
      <c r="AE438" s="19" t="s">
        <v>1632</v>
      </c>
      <c r="AF438" s="19" t="s">
        <v>1497</v>
      </c>
      <c r="AG438" s="19" t="s">
        <v>1633</v>
      </c>
      <c r="AH438" s="19" t="s">
        <v>1499</v>
      </c>
      <c r="AI438" s="19" t="s">
        <v>1500</v>
      </c>
      <c r="AJ438" s="45">
        <v>0</v>
      </c>
      <c r="AK438" s="45">
        <v>0</v>
      </c>
      <c r="AL438" s="19" t="s">
        <v>1501</v>
      </c>
      <c r="AM438" s="46">
        <v>51850</v>
      </c>
      <c r="AN438" s="46">
        <v>32440</v>
      </c>
      <c r="AO438" s="46">
        <v>19410</v>
      </c>
      <c r="AP438" s="45">
        <v>936.54</v>
      </c>
      <c r="AQ438" s="45"/>
      <c r="AR438" s="45" t="str">
        <f>IFERROR(VLOOKUP(AB438,'Pedidos marco'!$A$1:$D$10000,4,0)," ")</f>
        <v xml:space="preserve"> </v>
      </c>
      <c r="AS438" s="45">
        <f t="shared" si="42"/>
        <v>4</v>
      </c>
      <c r="AT438" s="45" t="str">
        <f t="shared" si="43"/>
        <v>04</v>
      </c>
      <c r="AU438" s="47">
        <v>32.44</v>
      </c>
      <c r="AV438" s="19" t="str">
        <f t="shared" si="44"/>
        <v>04 April</v>
      </c>
      <c r="AW438" s="19">
        <f t="shared" si="45"/>
        <v>28.869913686806413</v>
      </c>
      <c r="AX438" s="19">
        <f t="shared" si="46"/>
        <v>28.869913686806413</v>
      </c>
      <c r="AY438" s="19" t="e">
        <f>VLOOKUP(AG438,Cías!$A$1:$E$10000,5,0)</f>
        <v>#N/A</v>
      </c>
      <c r="AZ438" s="19" t="str">
        <f t="shared" si="47"/>
        <v>1013906</v>
      </c>
      <c r="BA438" s="19" t="str">
        <f t="shared" si="48"/>
        <v>VALLEJOS VILLEGAS SAUL EDUARDO</v>
      </c>
      <c r="BB438" s="19" t="e">
        <f>VLOOKUP(AG438,Cías!$A$1:$E$10000,3,0)</f>
        <v>#N/A</v>
      </c>
      <c r="BC438" s="19"/>
      <c r="BD438" s="19"/>
      <c r="BE438" s="19"/>
      <c r="BF438" s="19"/>
      <c r="BG438" s="19"/>
      <c r="BH438" s="19"/>
      <c r="BI438" s="19"/>
      <c r="BJ438" s="19"/>
    </row>
    <row r="439" spans="1:62" ht="15" x14ac:dyDescent="0.2">
      <c r="A439" s="19" t="s">
        <v>5934</v>
      </c>
      <c r="B439" s="19" t="s">
        <v>1479</v>
      </c>
      <c r="C439" s="43">
        <v>44655</v>
      </c>
      <c r="D439" s="44">
        <v>0.66527777777777997</v>
      </c>
      <c r="E439" s="19" t="s">
        <v>5935</v>
      </c>
      <c r="F439" s="19" t="s">
        <v>5936</v>
      </c>
      <c r="G439" s="19" t="s">
        <v>5937</v>
      </c>
      <c r="H439" s="45">
        <v>1310</v>
      </c>
      <c r="I439" s="45">
        <v>1468.78</v>
      </c>
      <c r="J439" s="19" t="s">
        <v>1560</v>
      </c>
      <c r="K439" s="19" t="s">
        <v>5938</v>
      </c>
      <c r="L439" s="19" t="s">
        <v>5939</v>
      </c>
      <c r="M439" s="19" t="s">
        <v>5940</v>
      </c>
      <c r="N439" s="19" t="s">
        <v>5934</v>
      </c>
      <c r="O439" s="19" t="s">
        <v>1641</v>
      </c>
      <c r="P439" s="19" t="s">
        <v>1642</v>
      </c>
      <c r="Q439" s="46">
        <v>200</v>
      </c>
      <c r="R439" s="19" t="s">
        <v>1544</v>
      </c>
      <c r="S439" s="19" t="s">
        <v>5941</v>
      </c>
      <c r="T439" s="19" t="s">
        <v>5942</v>
      </c>
      <c r="U439" s="19" t="s">
        <v>5943</v>
      </c>
      <c r="V439" s="19" t="s">
        <v>5944</v>
      </c>
      <c r="W439" s="19" t="s">
        <v>4073</v>
      </c>
      <c r="X439" s="19" t="s">
        <v>5945</v>
      </c>
      <c r="Y439" s="19" t="s">
        <v>4075</v>
      </c>
      <c r="Z439" s="19" t="s">
        <v>4076</v>
      </c>
      <c r="AA439" s="46">
        <v>468</v>
      </c>
      <c r="AB439" s="19" t="s">
        <v>447</v>
      </c>
      <c r="AC439" s="19" t="s">
        <v>41</v>
      </c>
      <c r="AD439" s="19" t="s">
        <v>4970</v>
      </c>
      <c r="AE439" s="19" t="s">
        <v>4971</v>
      </c>
      <c r="AF439" s="19" t="s">
        <v>1719</v>
      </c>
      <c r="AG439" s="19" t="s">
        <v>4972</v>
      </c>
      <c r="AH439" s="19" t="s">
        <v>1499</v>
      </c>
      <c r="AI439" s="19" t="s">
        <v>1500</v>
      </c>
      <c r="AJ439" s="45">
        <v>0</v>
      </c>
      <c r="AK439" s="45">
        <v>0</v>
      </c>
      <c r="AL439" s="19" t="s">
        <v>1501</v>
      </c>
      <c r="AM439" s="46">
        <v>17575.832999999999</v>
      </c>
      <c r="AN439" s="46">
        <v>10020.833000000001</v>
      </c>
      <c r="AO439" s="46">
        <v>7555</v>
      </c>
      <c r="AP439" s="45">
        <v>230</v>
      </c>
      <c r="AQ439" s="45"/>
      <c r="AR439" s="45" t="str">
        <f>IFERROR(VLOOKUP(AB439,'Pedidos marco'!$A$1:$D$10000,4,0)," ")</f>
        <v xml:space="preserve"> </v>
      </c>
      <c r="AS439" s="45">
        <f t="shared" si="42"/>
        <v>4</v>
      </c>
      <c r="AT439" s="45" t="str">
        <f t="shared" si="43"/>
        <v>04</v>
      </c>
      <c r="AU439" s="47">
        <v>10</v>
      </c>
      <c r="AV439" s="19" t="str">
        <f t="shared" si="44"/>
        <v>04 April</v>
      </c>
      <c r="AW439" s="19">
        <f t="shared" si="45"/>
        <v>1.1499999999999999</v>
      </c>
      <c r="AX439" s="19">
        <f t="shared" si="46"/>
        <v>23</v>
      </c>
      <c r="AY439" s="19" t="e">
        <f>VLOOKUP(AG439,Cías!$A$1:$E$10000,5,0)</f>
        <v>#N/A</v>
      </c>
      <c r="AZ439" s="19" t="str">
        <f t="shared" si="47"/>
        <v>1013581</v>
      </c>
      <c r="BA439" s="19" t="str">
        <f t="shared" si="48"/>
        <v>BARRERA GALLEGOS FRANKLIN GUILLERMO</v>
      </c>
      <c r="BB439" s="19" t="e">
        <f>VLOOKUP(AG439,Cías!$A$1:$E$10000,3,0)</f>
        <v>#N/A</v>
      </c>
      <c r="BC439" s="19"/>
      <c r="BD439" s="19"/>
      <c r="BE439" s="19"/>
      <c r="BF439" s="19"/>
      <c r="BG439" s="19"/>
      <c r="BH439" s="19"/>
      <c r="BI439" s="19"/>
      <c r="BJ439" s="19"/>
    </row>
    <row r="440" spans="1:62" ht="15" x14ac:dyDescent="0.2">
      <c r="A440" s="19" t="s">
        <v>5934</v>
      </c>
      <c r="B440" s="19" t="s">
        <v>1479</v>
      </c>
      <c r="C440" s="43">
        <v>44655</v>
      </c>
      <c r="D440" s="44">
        <v>0.66527777777777997</v>
      </c>
      <c r="E440" s="19" t="s">
        <v>5946</v>
      </c>
      <c r="F440" s="19" t="s">
        <v>5947</v>
      </c>
      <c r="G440" s="19" t="s">
        <v>5948</v>
      </c>
      <c r="H440" s="45">
        <v>1906.8</v>
      </c>
      <c r="I440" s="45">
        <v>2137.92</v>
      </c>
      <c r="J440" s="19" t="s">
        <v>1560</v>
      </c>
      <c r="K440" s="19" t="s">
        <v>5938</v>
      </c>
      <c r="L440" s="19" t="s">
        <v>5949</v>
      </c>
      <c r="M440" s="19" t="s">
        <v>5950</v>
      </c>
      <c r="N440" s="19" t="s">
        <v>5934</v>
      </c>
      <c r="O440" s="19" t="s">
        <v>1603</v>
      </c>
      <c r="P440" s="19" t="s">
        <v>1604</v>
      </c>
      <c r="Q440" s="46">
        <v>280</v>
      </c>
      <c r="R440" s="19" t="s">
        <v>1544</v>
      </c>
      <c r="S440" s="19" t="s">
        <v>5941</v>
      </c>
      <c r="T440" s="19" t="s">
        <v>5942</v>
      </c>
      <c r="U440" s="19" t="s">
        <v>5943</v>
      </c>
      <c r="V440" s="19" t="s">
        <v>5944</v>
      </c>
      <c r="W440" s="19" t="s">
        <v>4073</v>
      </c>
      <c r="X440" s="19" t="s">
        <v>5945</v>
      </c>
      <c r="Y440" s="19" t="s">
        <v>4075</v>
      </c>
      <c r="Z440" s="19" t="s">
        <v>4076</v>
      </c>
      <c r="AA440" s="46">
        <v>468</v>
      </c>
      <c r="AB440" s="19" t="s">
        <v>447</v>
      </c>
      <c r="AC440" s="19" t="s">
        <v>41</v>
      </c>
      <c r="AD440" s="19" t="s">
        <v>4970</v>
      </c>
      <c r="AE440" s="19" t="s">
        <v>4971</v>
      </c>
      <c r="AF440" s="19" t="s">
        <v>1719</v>
      </c>
      <c r="AG440" s="19" t="s">
        <v>4972</v>
      </c>
      <c r="AH440" s="19" t="s">
        <v>1499</v>
      </c>
      <c r="AI440" s="19" t="s">
        <v>1500</v>
      </c>
      <c r="AJ440" s="45">
        <v>0</v>
      </c>
      <c r="AK440" s="45">
        <v>0</v>
      </c>
      <c r="AL440" s="19" t="s">
        <v>1501</v>
      </c>
      <c r="AM440" s="46">
        <v>21584.167000000001</v>
      </c>
      <c r="AN440" s="46">
        <v>14029.166999999999</v>
      </c>
      <c r="AO440" s="46">
        <v>7555</v>
      </c>
      <c r="AP440" s="45">
        <v>322</v>
      </c>
      <c r="AQ440" s="45"/>
      <c r="AR440" s="45" t="str">
        <f>IFERROR(VLOOKUP(AB440,'Pedidos marco'!$A$1:$D$10000,4,0)," ")</f>
        <v xml:space="preserve"> </v>
      </c>
      <c r="AS440" s="45">
        <f t="shared" si="42"/>
        <v>4</v>
      </c>
      <c r="AT440" s="45" t="str">
        <f t="shared" si="43"/>
        <v>04</v>
      </c>
      <c r="AU440" s="47">
        <v>14</v>
      </c>
      <c r="AV440" s="19" t="str">
        <f t="shared" si="44"/>
        <v>04 April</v>
      </c>
      <c r="AW440" s="19">
        <f t="shared" si="45"/>
        <v>1.1499999999999999</v>
      </c>
      <c r="AX440" s="19">
        <f t="shared" si="46"/>
        <v>23</v>
      </c>
      <c r="AY440" s="19" t="e">
        <f>VLOOKUP(AG440,Cías!$A$1:$E$10000,5,0)</f>
        <v>#N/A</v>
      </c>
      <c r="AZ440" s="19" t="str">
        <f t="shared" si="47"/>
        <v>1013581</v>
      </c>
      <c r="BA440" s="19" t="str">
        <f t="shared" si="48"/>
        <v>BARRERA GALLEGOS FRANKLIN GUILLERMO</v>
      </c>
      <c r="BB440" s="19" t="e">
        <f>VLOOKUP(AG440,Cías!$A$1:$E$10000,3,0)</f>
        <v>#N/A</v>
      </c>
      <c r="BC440" s="19"/>
      <c r="BD440" s="19"/>
      <c r="BE440" s="19"/>
      <c r="BF440" s="19"/>
      <c r="BG440" s="19"/>
      <c r="BH440" s="19"/>
      <c r="BI440" s="19"/>
      <c r="BJ440" s="19"/>
    </row>
    <row r="441" spans="1:62" ht="15" x14ac:dyDescent="0.2">
      <c r="A441" s="19" t="s">
        <v>5951</v>
      </c>
      <c r="B441" s="19" t="s">
        <v>1479</v>
      </c>
      <c r="C441" s="43">
        <v>44655</v>
      </c>
      <c r="D441" s="44">
        <v>0.67083333333332995</v>
      </c>
      <c r="E441" s="19" t="s">
        <v>5952</v>
      </c>
      <c r="F441" s="19" t="s">
        <v>5953</v>
      </c>
      <c r="G441" s="19" t="s">
        <v>5954</v>
      </c>
      <c r="H441" s="45">
        <v>1432.8</v>
      </c>
      <c r="I441" s="45">
        <v>1606.47</v>
      </c>
      <c r="J441" s="19" t="s">
        <v>1560</v>
      </c>
      <c r="K441" s="19" t="s">
        <v>5955</v>
      </c>
      <c r="L441" s="19" t="s">
        <v>5956</v>
      </c>
      <c r="M441" s="19" t="s">
        <v>5957</v>
      </c>
      <c r="N441" s="19" t="s">
        <v>5951</v>
      </c>
      <c r="O441" s="19" t="s">
        <v>369</v>
      </c>
      <c r="P441" s="19" t="s">
        <v>370</v>
      </c>
      <c r="Q441" s="46">
        <v>240</v>
      </c>
      <c r="R441" s="19" t="s">
        <v>1544</v>
      </c>
      <c r="S441" s="19" t="s">
        <v>2013</v>
      </c>
      <c r="T441" s="19" t="s">
        <v>226</v>
      </c>
      <c r="U441" s="19" t="s">
        <v>2014</v>
      </c>
      <c r="V441" s="19" t="s">
        <v>2015</v>
      </c>
      <c r="W441" s="19" t="s">
        <v>1586</v>
      </c>
      <c r="X441" s="19" t="s">
        <v>2016</v>
      </c>
      <c r="Y441" s="19" t="s">
        <v>1588</v>
      </c>
      <c r="Z441" s="19" t="s">
        <v>1589</v>
      </c>
      <c r="AA441" s="46">
        <v>250</v>
      </c>
      <c r="AB441" s="19" t="s">
        <v>537</v>
      </c>
      <c r="AC441" s="19" t="s">
        <v>226</v>
      </c>
      <c r="AD441" s="19" t="s">
        <v>5958</v>
      </c>
      <c r="AE441" s="19" t="s">
        <v>1481</v>
      </c>
      <c r="AF441" s="19" t="s">
        <v>1592</v>
      </c>
      <c r="AG441" s="19" t="s">
        <v>5959</v>
      </c>
      <c r="AH441" s="19" t="s">
        <v>1499</v>
      </c>
      <c r="AI441" s="19" t="s">
        <v>1500</v>
      </c>
      <c r="AJ441" s="45">
        <v>0</v>
      </c>
      <c r="AK441" s="45">
        <v>0</v>
      </c>
      <c r="AL441" s="19" t="s">
        <v>1501</v>
      </c>
      <c r="AM441" s="46">
        <v>21032.726999999999</v>
      </c>
      <c r="AN441" s="46">
        <v>12032.727000000001</v>
      </c>
      <c r="AO441" s="46">
        <v>9000</v>
      </c>
      <c r="AP441" s="45">
        <v>216</v>
      </c>
      <c r="AQ441" s="45"/>
      <c r="AR441" s="45" t="str">
        <f>IFERROR(VLOOKUP(AB441,'Pedidos marco'!$A$1:$D$10000,4,0)," ")</f>
        <v xml:space="preserve"> </v>
      </c>
      <c r="AS441" s="45">
        <f t="shared" si="42"/>
        <v>4</v>
      </c>
      <c r="AT441" s="45" t="str">
        <f t="shared" si="43"/>
        <v>04</v>
      </c>
      <c r="AU441" s="47">
        <v>12</v>
      </c>
      <c r="AV441" s="19" t="str">
        <f t="shared" si="44"/>
        <v>04 April</v>
      </c>
      <c r="AW441" s="19">
        <f t="shared" si="45"/>
        <v>0.9</v>
      </c>
      <c r="AX441" s="19">
        <f t="shared" si="46"/>
        <v>18</v>
      </c>
      <c r="AY441" s="19" t="e">
        <f>VLOOKUP(AG441,Cías!$A$1:$E$10000,5,0)</f>
        <v>#N/A</v>
      </c>
      <c r="AZ441" s="19" t="str">
        <f t="shared" si="47"/>
        <v>1017512</v>
      </c>
      <c r="BA441" s="19" t="str">
        <f t="shared" si="48"/>
        <v>PACHECO SALAZAR WILSON FABIAN</v>
      </c>
      <c r="BB441" s="19" t="e">
        <f>VLOOKUP(AG441,Cías!$A$1:$E$10000,3,0)</f>
        <v>#N/A</v>
      </c>
      <c r="BC441" s="19"/>
      <c r="BD441" s="19"/>
      <c r="BE441" s="19"/>
      <c r="BF441" s="19"/>
      <c r="BG441" s="19"/>
      <c r="BH441" s="19"/>
      <c r="BI441" s="19"/>
      <c r="BJ441" s="19"/>
    </row>
    <row r="442" spans="1:62" ht="15" x14ac:dyDescent="0.2">
      <c r="A442" s="19" t="s">
        <v>5951</v>
      </c>
      <c r="B442" s="19" t="s">
        <v>1479</v>
      </c>
      <c r="C442" s="43">
        <v>44655</v>
      </c>
      <c r="D442" s="44">
        <v>0.67083333333332995</v>
      </c>
      <c r="E442" s="19" t="s">
        <v>5960</v>
      </c>
      <c r="F442" s="19" t="s">
        <v>5961</v>
      </c>
      <c r="G442" s="19" t="s">
        <v>5962</v>
      </c>
      <c r="H442" s="45">
        <v>2730</v>
      </c>
      <c r="I442" s="45">
        <v>3060.89</v>
      </c>
      <c r="J442" s="19" t="s">
        <v>1560</v>
      </c>
      <c r="K442" s="19" t="s">
        <v>5963</v>
      </c>
      <c r="L442" s="19" t="s">
        <v>5964</v>
      </c>
      <c r="M442" s="19" t="s">
        <v>5965</v>
      </c>
      <c r="N442" s="19" t="s">
        <v>5951</v>
      </c>
      <c r="O442" s="19" t="s">
        <v>367</v>
      </c>
      <c r="P442" s="19" t="s">
        <v>368</v>
      </c>
      <c r="Q442" s="46">
        <v>420</v>
      </c>
      <c r="R442" s="19" t="s">
        <v>1544</v>
      </c>
      <c r="S442" s="19" t="s">
        <v>2013</v>
      </c>
      <c r="T442" s="19" t="s">
        <v>226</v>
      </c>
      <c r="U442" s="19" t="s">
        <v>2014</v>
      </c>
      <c r="V442" s="19" t="s">
        <v>2015</v>
      </c>
      <c r="W442" s="19" t="s">
        <v>1586</v>
      </c>
      <c r="X442" s="19" t="s">
        <v>2016</v>
      </c>
      <c r="Y442" s="19" t="s">
        <v>1588</v>
      </c>
      <c r="Z442" s="19" t="s">
        <v>1589</v>
      </c>
      <c r="AA442" s="46">
        <v>250</v>
      </c>
      <c r="AB442" s="19" t="s">
        <v>537</v>
      </c>
      <c r="AC442" s="19" t="s">
        <v>226</v>
      </c>
      <c r="AD442" s="19" t="s">
        <v>5958</v>
      </c>
      <c r="AE442" s="19" t="s">
        <v>1481</v>
      </c>
      <c r="AF442" s="19" t="s">
        <v>1592</v>
      </c>
      <c r="AG442" s="19" t="s">
        <v>5959</v>
      </c>
      <c r="AH442" s="19" t="s">
        <v>1499</v>
      </c>
      <c r="AI442" s="19" t="s">
        <v>1500</v>
      </c>
      <c r="AJ442" s="45">
        <v>0</v>
      </c>
      <c r="AK442" s="45">
        <v>0</v>
      </c>
      <c r="AL442" s="19" t="s">
        <v>1501</v>
      </c>
      <c r="AM442" s="46">
        <v>30057.273000000001</v>
      </c>
      <c r="AN442" s="46">
        <v>21057.273000000001</v>
      </c>
      <c r="AO442" s="46">
        <v>9000</v>
      </c>
      <c r="AP442" s="45">
        <v>378</v>
      </c>
      <c r="AQ442" s="45"/>
      <c r="AR442" s="45" t="str">
        <f>IFERROR(VLOOKUP(AB442,'Pedidos marco'!$A$1:$D$10000,4,0)," ")</f>
        <v xml:space="preserve"> </v>
      </c>
      <c r="AS442" s="45">
        <f t="shared" si="42"/>
        <v>4</v>
      </c>
      <c r="AT442" s="45" t="str">
        <f t="shared" si="43"/>
        <v>04</v>
      </c>
      <c r="AU442" s="47">
        <v>21</v>
      </c>
      <c r="AV442" s="19" t="str">
        <f t="shared" si="44"/>
        <v>04 April</v>
      </c>
      <c r="AW442" s="19">
        <f t="shared" si="45"/>
        <v>0.9</v>
      </c>
      <c r="AX442" s="19">
        <f t="shared" si="46"/>
        <v>18</v>
      </c>
      <c r="AY442" s="19" t="e">
        <f>VLOOKUP(AG442,Cías!$A$1:$E$10000,5,0)</f>
        <v>#N/A</v>
      </c>
      <c r="AZ442" s="19" t="str">
        <f t="shared" si="47"/>
        <v>1017512</v>
      </c>
      <c r="BA442" s="19" t="str">
        <f t="shared" si="48"/>
        <v>PACHECO SALAZAR WILSON FABIAN</v>
      </c>
      <c r="BB442" s="19" t="e">
        <f>VLOOKUP(AG442,Cías!$A$1:$E$10000,3,0)</f>
        <v>#N/A</v>
      </c>
      <c r="BC442" s="19"/>
      <c r="BD442" s="19"/>
      <c r="BE442" s="19"/>
      <c r="BF442" s="19"/>
      <c r="BG442" s="19"/>
      <c r="BH442" s="19"/>
      <c r="BI442" s="19"/>
      <c r="BJ442" s="19"/>
    </row>
    <row r="443" spans="1:62" ht="15" x14ac:dyDescent="0.2">
      <c r="A443" s="19" t="s">
        <v>5966</v>
      </c>
      <c r="B443" s="19" t="s">
        <v>1479</v>
      </c>
      <c r="C443" s="43">
        <v>44655</v>
      </c>
      <c r="D443" s="44">
        <v>0.67361111111111005</v>
      </c>
      <c r="E443" s="19" t="s">
        <v>5967</v>
      </c>
      <c r="F443" s="19" t="s">
        <v>5968</v>
      </c>
      <c r="G443" s="19" t="s">
        <v>5969</v>
      </c>
      <c r="H443" s="45">
        <v>4549.2</v>
      </c>
      <c r="I443" s="45">
        <v>5100.59</v>
      </c>
      <c r="J443" s="19" t="s">
        <v>1560</v>
      </c>
      <c r="K443" s="19" t="s">
        <v>5970</v>
      </c>
      <c r="L443" s="19" t="s">
        <v>5971</v>
      </c>
      <c r="M443" s="19" t="s">
        <v>5972</v>
      </c>
      <c r="N443" s="19" t="s">
        <v>5966</v>
      </c>
      <c r="O443" s="19" t="s">
        <v>367</v>
      </c>
      <c r="P443" s="19" t="s">
        <v>368</v>
      </c>
      <c r="Q443" s="46">
        <v>680</v>
      </c>
      <c r="R443" s="19" t="s">
        <v>1544</v>
      </c>
      <c r="S443" s="19" t="s">
        <v>2839</v>
      </c>
      <c r="T443" s="19" t="s">
        <v>2840</v>
      </c>
      <c r="U443" s="19" t="s">
        <v>2841</v>
      </c>
      <c r="V443" s="19" t="s">
        <v>2842</v>
      </c>
      <c r="W443" s="19" t="s">
        <v>1798</v>
      </c>
      <c r="X443" s="19" t="s">
        <v>2843</v>
      </c>
      <c r="Y443" s="19" t="s">
        <v>1800</v>
      </c>
      <c r="Z443" s="19" t="s">
        <v>1801</v>
      </c>
      <c r="AA443" s="46">
        <v>159</v>
      </c>
      <c r="AB443" s="19" t="s">
        <v>548</v>
      </c>
      <c r="AC443" s="19" t="s">
        <v>248</v>
      </c>
      <c r="AD443" s="19" t="s">
        <v>5973</v>
      </c>
      <c r="AE443" s="19" t="s">
        <v>5974</v>
      </c>
      <c r="AF443" s="19" t="s">
        <v>1592</v>
      </c>
      <c r="AG443" s="19" t="s">
        <v>5975</v>
      </c>
      <c r="AH443" s="19" t="s">
        <v>1499</v>
      </c>
      <c r="AI443" s="19" t="s">
        <v>1500</v>
      </c>
      <c r="AJ443" s="45">
        <v>0</v>
      </c>
      <c r="AK443" s="45">
        <v>0</v>
      </c>
      <c r="AL443" s="19" t="s">
        <v>1501</v>
      </c>
      <c r="AM443" s="46">
        <v>50120</v>
      </c>
      <c r="AN443" s="46">
        <v>34030</v>
      </c>
      <c r="AO443" s="46">
        <v>16090</v>
      </c>
      <c r="AP443" s="45">
        <v>394.4</v>
      </c>
      <c r="AQ443" s="45"/>
      <c r="AR443" s="45" t="str">
        <f>IFERROR(VLOOKUP(AB443,'Pedidos marco'!$A$1:$D$10000,4,0)," ")</f>
        <v xml:space="preserve"> </v>
      </c>
      <c r="AS443" s="45">
        <f t="shared" si="42"/>
        <v>4</v>
      </c>
      <c r="AT443" s="45" t="str">
        <f t="shared" si="43"/>
        <v>04</v>
      </c>
      <c r="AU443" s="47">
        <v>34</v>
      </c>
      <c r="AV443" s="19" t="str">
        <f t="shared" si="44"/>
        <v>04 April</v>
      </c>
      <c r="AW443" s="19">
        <f t="shared" si="45"/>
        <v>0.57999999999999996</v>
      </c>
      <c r="AX443" s="19">
        <f t="shared" si="46"/>
        <v>11.6</v>
      </c>
      <c r="AY443" s="19" t="e">
        <f>VLOOKUP(AG443,Cías!$A$1:$E$10000,5,0)</f>
        <v>#N/A</v>
      </c>
      <c r="AZ443" s="19" t="str">
        <f t="shared" si="47"/>
        <v>1013643</v>
      </c>
      <c r="BA443" s="19" t="str">
        <f t="shared" si="48"/>
        <v>POZO TARUPI MARCELO JAVIER</v>
      </c>
      <c r="BB443" s="19" t="e">
        <f>VLOOKUP(AG443,Cías!$A$1:$E$10000,3,0)</f>
        <v>#N/A</v>
      </c>
      <c r="BC443" s="19"/>
      <c r="BD443" s="19"/>
      <c r="BE443" s="19"/>
      <c r="BF443" s="19"/>
      <c r="BG443" s="19"/>
      <c r="BH443" s="19"/>
      <c r="BI443" s="19"/>
      <c r="BJ443" s="19"/>
    </row>
    <row r="444" spans="1:62" ht="15" x14ac:dyDescent="0.2">
      <c r="A444" s="19" t="s">
        <v>5976</v>
      </c>
      <c r="B444" s="19" t="s">
        <v>1479</v>
      </c>
      <c r="C444" s="43">
        <v>44655</v>
      </c>
      <c r="D444" s="44">
        <v>0.67916666666667003</v>
      </c>
      <c r="E444" s="19" t="s">
        <v>5977</v>
      </c>
      <c r="F444" s="19" t="s">
        <v>5978</v>
      </c>
      <c r="G444" s="19" t="s">
        <v>5979</v>
      </c>
      <c r="H444" s="45">
        <v>259.2</v>
      </c>
      <c r="I444" s="45">
        <v>290.61</v>
      </c>
      <c r="J444" s="19" t="s">
        <v>1560</v>
      </c>
      <c r="K444" s="19" t="s">
        <v>5980</v>
      </c>
      <c r="L444" s="19" t="s">
        <v>5981</v>
      </c>
      <c r="M444" s="19" t="s">
        <v>5982</v>
      </c>
      <c r="N444" s="19" t="s">
        <v>5976</v>
      </c>
      <c r="O444" s="19" t="s">
        <v>1641</v>
      </c>
      <c r="P444" s="19" t="s">
        <v>1642</v>
      </c>
      <c r="Q444" s="46">
        <v>40</v>
      </c>
      <c r="R444" s="19" t="s">
        <v>1544</v>
      </c>
      <c r="S444" s="19" t="s">
        <v>5983</v>
      </c>
      <c r="T444" s="19" t="s">
        <v>5984</v>
      </c>
      <c r="U444" s="19" t="s">
        <v>5985</v>
      </c>
      <c r="V444" s="19" t="s">
        <v>5986</v>
      </c>
      <c r="W444" s="19" t="s">
        <v>2076</v>
      </c>
      <c r="X444" s="19" t="s">
        <v>5987</v>
      </c>
      <c r="Y444" s="19" t="s">
        <v>2078</v>
      </c>
      <c r="Z444" s="19" t="s">
        <v>2079</v>
      </c>
      <c r="AA444" s="46">
        <v>345</v>
      </c>
      <c r="AB444" s="19" t="s">
        <v>467</v>
      </c>
      <c r="AC444" s="19" t="s">
        <v>84</v>
      </c>
      <c r="AD444" s="19" t="s">
        <v>2225</v>
      </c>
      <c r="AE444" s="19" t="s">
        <v>2226</v>
      </c>
      <c r="AF444" s="19" t="s">
        <v>1554</v>
      </c>
      <c r="AG444" s="19" t="s">
        <v>2227</v>
      </c>
      <c r="AH444" s="19" t="s">
        <v>1499</v>
      </c>
      <c r="AI444" s="19" t="s">
        <v>1500</v>
      </c>
      <c r="AJ444" s="45">
        <v>0</v>
      </c>
      <c r="AK444" s="45">
        <v>0</v>
      </c>
      <c r="AL444" s="19" t="s">
        <v>1501</v>
      </c>
      <c r="AM444" s="46">
        <v>6540</v>
      </c>
      <c r="AN444" s="46">
        <v>2000</v>
      </c>
      <c r="AO444" s="46">
        <v>4540</v>
      </c>
      <c r="AP444" s="45">
        <v>41.2</v>
      </c>
      <c r="AQ444" s="45"/>
      <c r="AR444" s="45" t="str">
        <f>IFERROR(VLOOKUP(AB444,'Pedidos marco'!$A$1:$D$10000,4,0)," ")</f>
        <v xml:space="preserve"> </v>
      </c>
      <c r="AS444" s="45">
        <f t="shared" si="42"/>
        <v>4</v>
      </c>
      <c r="AT444" s="45" t="str">
        <f t="shared" si="43"/>
        <v>04</v>
      </c>
      <c r="AU444" s="47">
        <v>2</v>
      </c>
      <c r="AV444" s="19" t="str">
        <f t="shared" si="44"/>
        <v>04 April</v>
      </c>
      <c r="AW444" s="19">
        <f t="shared" si="45"/>
        <v>1.03</v>
      </c>
      <c r="AX444" s="19">
        <f t="shared" si="46"/>
        <v>20.6</v>
      </c>
      <c r="AY444" s="19" t="e">
        <f>VLOOKUP(AG444,Cías!$A$1:$E$10000,5,0)</f>
        <v>#N/A</v>
      </c>
      <c r="AZ444" s="19" t="str">
        <f t="shared" si="47"/>
        <v>10000368</v>
      </c>
      <c r="BA444" s="19" t="str">
        <f t="shared" si="48"/>
        <v>CERVANTES GORDILLO CONSUELO DEL PIL</v>
      </c>
      <c r="BB444" s="19" t="e">
        <f>VLOOKUP(AG444,Cías!$A$1:$E$10000,3,0)</f>
        <v>#N/A</v>
      </c>
      <c r="BC444" s="19"/>
      <c r="BD444" s="19"/>
      <c r="BE444" s="19"/>
      <c r="BF444" s="19"/>
      <c r="BG444" s="19"/>
      <c r="BH444" s="19"/>
      <c r="BI444" s="19"/>
      <c r="BJ444" s="19"/>
    </row>
    <row r="445" spans="1:62" ht="15" x14ac:dyDescent="0.2">
      <c r="A445" s="19" t="s">
        <v>5976</v>
      </c>
      <c r="B445" s="19" t="s">
        <v>1479</v>
      </c>
      <c r="C445" s="43">
        <v>44655</v>
      </c>
      <c r="D445" s="44">
        <v>0.67916666666667003</v>
      </c>
      <c r="E445" s="19" t="s">
        <v>5988</v>
      </c>
      <c r="F445" s="19" t="s">
        <v>5989</v>
      </c>
      <c r="G445" s="19" t="s">
        <v>5990</v>
      </c>
      <c r="H445" s="45">
        <v>2156.8000000000002</v>
      </c>
      <c r="I445" s="45">
        <v>2418.2199999999998</v>
      </c>
      <c r="J445" s="19" t="s">
        <v>1560</v>
      </c>
      <c r="K445" s="19" t="s">
        <v>5980</v>
      </c>
      <c r="L445" s="19" t="s">
        <v>5991</v>
      </c>
      <c r="M445" s="19" t="s">
        <v>5992</v>
      </c>
      <c r="N445" s="19" t="s">
        <v>5976</v>
      </c>
      <c r="O445" s="19" t="s">
        <v>1603</v>
      </c>
      <c r="P445" s="19" t="s">
        <v>1604</v>
      </c>
      <c r="Q445" s="46">
        <v>320</v>
      </c>
      <c r="R445" s="19" t="s">
        <v>1544</v>
      </c>
      <c r="S445" s="19" t="s">
        <v>5983</v>
      </c>
      <c r="T445" s="19" t="s">
        <v>5984</v>
      </c>
      <c r="U445" s="19" t="s">
        <v>5985</v>
      </c>
      <c r="V445" s="19" t="s">
        <v>5986</v>
      </c>
      <c r="W445" s="19" t="s">
        <v>2076</v>
      </c>
      <c r="X445" s="19" t="s">
        <v>5987</v>
      </c>
      <c r="Y445" s="19" t="s">
        <v>2078</v>
      </c>
      <c r="Z445" s="19" t="s">
        <v>2079</v>
      </c>
      <c r="AA445" s="46">
        <v>345</v>
      </c>
      <c r="AB445" s="19" t="s">
        <v>467</v>
      </c>
      <c r="AC445" s="19" t="s">
        <v>84</v>
      </c>
      <c r="AD445" s="19" t="s">
        <v>2225</v>
      </c>
      <c r="AE445" s="19" t="s">
        <v>2226</v>
      </c>
      <c r="AF445" s="19" t="s">
        <v>1554</v>
      </c>
      <c r="AG445" s="19" t="s">
        <v>2227</v>
      </c>
      <c r="AH445" s="19" t="s">
        <v>1499</v>
      </c>
      <c r="AI445" s="19" t="s">
        <v>1500</v>
      </c>
      <c r="AJ445" s="45">
        <v>0</v>
      </c>
      <c r="AK445" s="45">
        <v>0</v>
      </c>
      <c r="AL445" s="19" t="s">
        <v>1501</v>
      </c>
      <c r="AM445" s="46">
        <v>20540</v>
      </c>
      <c r="AN445" s="46">
        <v>16000</v>
      </c>
      <c r="AO445" s="46">
        <v>4540</v>
      </c>
      <c r="AP445" s="45">
        <v>329.6</v>
      </c>
      <c r="AQ445" s="45"/>
      <c r="AR445" s="45" t="str">
        <f>IFERROR(VLOOKUP(AB445,'Pedidos marco'!$A$1:$D$10000,4,0)," ")</f>
        <v xml:space="preserve"> </v>
      </c>
      <c r="AS445" s="45">
        <f t="shared" si="42"/>
        <v>4</v>
      </c>
      <c r="AT445" s="45" t="str">
        <f t="shared" si="43"/>
        <v>04</v>
      </c>
      <c r="AU445" s="47">
        <v>16</v>
      </c>
      <c r="AV445" s="19" t="str">
        <f t="shared" si="44"/>
        <v>04 April</v>
      </c>
      <c r="AW445" s="19">
        <f t="shared" si="45"/>
        <v>1.03</v>
      </c>
      <c r="AX445" s="19">
        <f t="shared" si="46"/>
        <v>20.6</v>
      </c>
      <c r="AY445" s="19" t="e">
        <f>VLOOKUP(AG445,Cías!$A$1:$E$10000,5,0)</f>
        <v>#N/A</v>
      </c>
      <c r="AZ445" s="19" t="str">
        <f t="shared" si="47"/>
        <v>10000368</v>
      </c>
      <c r="BA445" s="19" t="str">
        <f t="shared" si="48"/>
        <v>CERVANTES GORDILLO CONSUELO DEL PIL</v>
      </c>
      <c r="BB445" s="19" t="e">
        <f>VLOOKUP(AG445,Cías!$A$1:$E$10000,3,0)</f>
        <v>#N/A</v>
      </c>
      <c r="BC445" s="19"/>
      <c r="BD445" s="19"/>
      <c r="BE445" s="19"/>
      <c r="BF445" s="19"/>
      <c r="BG445" s="19"/>
      <c r="BH445" s="19"/>
      <c r="BI445" s="19"/>
      <c r="BJ445" s="19"/>
    </row>
    <row r="446" spans="1:62" ht="15" x14ac:dyDescent="0.2">
      <c r="A446" s="19" t="s">
        <v>5993</v>
      </c>
      <c r="B446" s="19" t="s">
        <v>1479</v>
      </c>
      <c r="C446" s="43">
        <v>44655</v>
      </c>
      <c r="D446" s="44">
        <v>0.68680555555556</v>
      </c>
      <c r="E446" s="19" t="s">
        <v>5994</v>
      </c>
      <c r="F446" s="19" t="s">
        <v>5995</v>
      </c>
      <c r="G446" s="19" t="s">
        <v>5996</v>
      </c>
      <c r="H446" s="45">
        <v>2494.8000000000002</v>
      </c>
      <c r="I446" s="45">
        <v>2797.19</v>
      </c>
      <c r="J446" s="19" t="s">
        <v>1560</v>
      </c>
      <c r="K446" s="19" t="s">
        <v>5997</v>
      </c>
      <c r="L446" s="19" t="s">
        <v>5998</v>
      </c>
      <c r="M446" s="19" t="s">
        <v>5999</v>
      </c>
      <c r="N446" s="19" t="s">
        <v>5993</v>
      </c>
      <c r="O446" s="19" t="s">
        <v>367</v>
      </c>
      <c r="P446" s="19" t="s">
        <v>368</v>
      </c>
      <c r="Q446" s="46">
        <v>360</v>
      </c>
      <c r="R446" s="19" t="s">
        <v>1544</v>
      </c>
      <c r="S446" s="19" t="s">
        <v>6000</v>
      </c>
      <c r="T446" s="19" t="s">
        <v>6001</v>
      </c>
      <c r="U446" s="19" t="s">
        <v>6002</v>
      </c>
      <c r="V446" s="19" t="s">
        <v>6003</v>
      </c>
      <c r="W446" s="19" t="s">
        <v>415</v>
      </c>
      <c r="X446" s="19" t="s">
        <v>6004</v>
      </c>
      <c r="Y446" s="19" t="s">
        <v>6005</v>
      </c>
      <c r="Z446" s="19" t="s">
        <v>6006</v>
      </c>
      <c r="AA446" s="46">
        <v>123</v>
      </c>
      <c r="AB446" s="19" t="s">
        <v>569</v>
      </c>
      <c r="AC446" s="19" t="s">
        <v>291</v>
      </c>
      <c r="AD446" s="19" t="s">
        <v>3817</v>
      </c>
      <c r="AE446" s="19" t="s">
        <v>3818</v>
      </c>
      <c r="AF446" s="19" t="s">
        <v>1554</v>
      </c>
      <c r="AG446" s="19" t="s">
        <v>3819</v>
      </c>
      <c r="AH446" s="19" t="s">
        <v>1499</v>
      </c>
      <c r="AI446" s="19" t="s">
        <v>1500</v>
      </c>
      <c r="AJ446" s="45">
        <v>0</v>
      </c>
      <c r="AK446" s="45">
        <v>0</v>
      </c>
      <c r="AL446" s="19" t="s">
        <v>1501</v>
      </c>
      <c r="AM446" s="46">
        <v>27130</v>
      </c>
      <c r="AN446" s="46">
        <v>18050</v>
      </c>
      <c r="AO446" s="46">
        <v>9080</v>
      </c>
      <c r="AP446" s="45">
        <v>183.6</v>
      </c>
      <c r="AQ446" s="45"/>
      <c r="AR446" s="45" t="str">
        <f>IFERROR(VLOOKUP(AB446,'Pedidos marco'!$A$1:$D$10000,4,0)," ")</f>
        <v xml:space="preserve"> </v>
      </c>
      <c r="AS446" s="45">
        <f t="shared" si="42"/>
        <v>4</v>
      </c>
      <c r="AT446" s="45" t="str">
        <f t="shared" si="43"/>
        <v>04</v>
      </c>
      <c r="AU446" s="47">
        <v>18</v>
      </c>
      <c r="AV446" s="19" t="str">
        <f t="shared" si="44"/>
        <v>04 April</v>
      </c>
      <c r="AW446" s="19">
        <f t="shared" si="45"/>
        <v>0.51</v>
      </c>
      <c r="AX446" s="19">
        <f t="shared" si="46"/>
        <v>10.199999999999999</v>
      </c>
      <c r="AY446" s="19" t="e">
        <f>VLOOKUP(AG446,Cías!$A$1:$E$10000,5,0)</f>
        <v>#N/A</v>
      </c>
      <c r="AZ446" s="19" t="str">
        <f t="shared" si="47"/>
        <v>1013262</v>
      </c>
      <c r="BA446" s="19" t="str">
        <f t="shared" si="48"/>
        <v>SEGOVIA ERAZO PATRICIA ALEXANDRA</v>
      </c>
      <c r="BB446" s="19" t="e">
        <f>VLOOKUP(AG446,Cías!$A$1:$E$10000,3,0)</f>
        <v>#N/A</v>
      </c>
      <c r="BC446" s="19"/>
      <c r="BD446" s="19"/>
      <c r="BE446" s="19"/>
      <c r="BF446" s="19"/>
      <c r="BG446" s="19"/>
      <c r="BH446" s="19"/>
      <c r="BI446" s="19"/>
      <c r="BJ446" s="19"/>
    </row>
    <row r="447" spans="1:62" ht="15" x14ac:dyDescent="0.2">
      <c r="A447" s="19" t="s">
        <v>6007</v>
      </c>
      <c r="B447" s="19" t="s">
        <v>1479</v>
      </c>
      <c r="C447" s="43">
        <v>44655</v>
      </c>
      <c r="D447" s="44">
        <v>0.69027777777777999</v>
      </c>
      <c r="E447" s="19" t="s">
        <v>6008</v>
      </c>
      <c r="F447" s="19" t="s">
        <v>6009</v>
      </c>
      <c r="G447" s="19" t="s">
        <v>6010</v>
      </c>
      <c r="H447" s="45">
        <v>4415.3999999999996</v>
      </c>
      <c r="I447" s="45">
        <v>4950.58</v>
      </c>
      <c r="J447" s="19" t="s">
        <v>1560</v>
      </c>
      <c r="K447" s="19" t="s">
        <v>6011</v>
      </c>
      <c r="L447" s="19" t="s">
        <v>6012</v>
      </c>
      <c r="M447" s="19" t="s">
        <v>6013</v>
      </c>
      <c r="N447" s="19" t="s">
        <v>6007</v>
      </c>
      <c r="O447" s="19" t="s">
        <v>367</v>
      </c>
      <c r="P447" s="19" t="s">
        <v>368</v>
      </c>
      <c r="Q447" s="46">
        <v>660</v>
      </c>
      <c r="R447" s="19" t="s">
        <v>1544</v>
      </c>
      <c r="S447" s="19" t="s">
        <v>1795</v>
      </c>
      <c r="T447" s="19" t="s">
        <v>177</v>
      </c>
      <c r="U447" s="19" t="s">
        <v>1796</v>
      </c>
      <c r="V447" s="19" t="s">
        <v>1797</v>
      </c>
      <c r="W447" s="19" t="s">
        <v>1798</v>
      </c>
      <c r="X447" s="19" t="s">
        <v>1799</v>
      </c>
      <c r="Y447" s="19" t="s">
        <v>1800</v>
      </c>
      <c r="Z447" s="19" t="s">
        <v>1801</v>
      </c>
      <c r="AA447" s="46">
        <v>159</v>
      </c>
      <c r="AB447" s="19" t="s">
        <v>1802</v>
      </c>
      <c r="AC447" s="19" t="s">
        <v>177</v>
      </c>
      <c r="AD447" s="19" t="s">
        <v>1803</v>
      </c>
      <c r="AE447" s="19" t="s">
        <v>1804</v>
      </c>
      <c r="AF447" s="19" t="s">
        <v>1592</v>
      </c>
      <c r="AG447" s="19" t="s">
        <v>1805</v>
      </c>
      <c r="AH447" s="19" t="s">
        <v>1499</v>
      </c>
      <c r="AI447" s="19" t="s">
        <v>1500</v>
      </c>
      <c r="AJ447" s="45">
        <v>0</v>
      </c>
      <c r="AK447" s="45">
        <v>0</v>
      </c>
      <c r="AL447" s="19" t="s">
        <v>1501</v>
      </c>
      <c r="AM447" s="46">
        <v>51340</v>
      </c>
      <c r="AN447" s="46">
        <v>33100</v>
      </c>
      <c r="AO447" s="46">
        <v>18240</v>
      </c>
      <c r="AP447" s="45">
        <v>382.8</v>
      </c>
      <c r="AQ447" s="45"/>
      <c r="AR447" s="45" t="str">
        <f>IFERROR(VLOOKUP(AB447,'Pedidos marco'!$A$1:$D$10000,4,0)," ")</f>
        <v xml:space="preserve"> </v>
      </c>
      <c r="AS447" s="45">
        <f t="shared" si="42"/>
        <v>4</v>
      </c>
      <c r="AT447" s="45" t="str">
        <f t="shared" si="43"/>
        <v>04</v>
      </c>
      <c r="AU447" s="47">
        <v>33</v>
      </c>
      <c r="AV447" s="19" t="str">
        <f t="shared" si="44"/>
        <v>04 April</v>
      </c>
      <c r="AW447" s="19">
        <f t="shared" si="45"/>
        <v>0.58000000000000007</v>
      </c>
      <c r="AX447" s="19">
        <f t="shared" si="46"/>
        <v>11.6</v>
      </c>
      <c r="AY447" s="19" t="e">
        <f>VLOOKUP(AG447,Cías!$A$1:$E$10000,5,0)</f>
        <v>#N/A</v>
      </c>
      <c r="AZ447" s="19" t="str">
        <f t="shared" si="47"/>
        <v>1013478</v>
      </c>
      <c r="BA447" s="19" t="str">
        <f t="shared" si="48"/>
        <v>LANDAZURI CORDOVA IVAN OSWALDO</v>
      </c>
      <c r="BB447" s="19" t="e">
        <f>VLOOKUP(AG447,Cías!$A$1:$E$10000,3,0)</f>
        <v>#N/A</v>
      </c>
      <c r="BC447" s="19"/>
      <c r="BD447" s="19"/>
      <c r="BE447" s="19"/>
      <c r="BF447" s="19"/>
      <c r="BG447" s="19"/>
      <c r="BH447" s="19"/>
      <c r="BI447" s="19"/>
      <c r="BJ447" s="19"/>
    </row>
    <row r="448" spans="1:62" ht="15" x14ac:dyDescent="0.2">
      <c r="A448" s="19" t="s">
        <v>6014</v>
      </c>
      <c r="B448" s="19" t="s">
        <v>1479</v>
      </c>
      <c r="C448" s="43">
        <v>44655</v>
      </c>
      <c r="D448" s="44">
        <v>0.69374999999999998</v>
      </c>
      <c r="E448" s="19" t="s">
        <v>6015</v>
      </c>
      <c r="F448" s="19" t="s">
        <v>6016</v>
      </c>
      <c r="G448" s="19" t="s">
        <v>6017</v>
      </c>
      <c r="H448" s="45">
        <v>2788</v>
      </c>
      <c r="I448" s="45">
        <v>3125.92</v>
      </c>
      <c r="J448" s="19" t="s">
        <v>1560</v>
      </c>
      <c r="K448" s="19" t="s">
        <v>6018</v>
      </c>
      <c r="L448" s="19" t="s">
        <v>6019</v>
      </c>
      <c r="M448" s="19" t="s">
        <v>6020</v>
      </c>
      <c r="N448" s="19" t="s">
        <v>6014</v>
      </c>
      <c r="O448" s="19" t="s">
        <v>371</v>
      </c>
      <c r="P448" s="19" t="s">
        <v>372</v>
      </c>
      <c r="Q448" s="46">
        <v>400</v>
      </c>
      <c r="R448" s="19" t="s">
        <v>1544</v>
      </c>
      <c r="S448" s="19" t="s">
        <v>1825</v>
      </c>
      <c r="T448" s="19" t="s">
        <v>1826</v>
      </c>
      <c r="U448" s="19" t="s">
        <v>6021</v>
      </c>
      <c r="V448" s="19" t="s">
        <v>6022</v>
      </c>
      <c r="W448" s="19" t="s">
        <v>2800</v>
      </c>
      <c r="X448" s="19" t="s">
        <v>6023</v>
      </c>
      <c r="Y448" s="19" t="s">
        <v>2802</v>
      </c>
      <c r="Z448" s="19" t="s">
        <v>2803</v>
      </c>
      <c r="AA448" s="46">
        <v>20</v>
      </c>
      <c r="AB448" s="19" t="s">
        <v>501</v>
      </c>
      <c r="AC448" s="19" t="s">
        <v>151</v>
      </c>
      <c r="AD448" s="19" t="s">
        <v>4612</v>
      </c>
      <c r="AE448" s="19" t="s">
        <v>4613</v>
      </c>
      <c r="AF448" s="19" t="s">
        <v>1719</v>
      </c>
      <c r="AG448" s="19" t="s">
        <v>4614</v>
      </c>
      <c r="AH448" s="19" t="s">
        <v>1499</v>
      </c>
      <c r="AI448" s="19" t="s">
        <v>1500</v>
      </c>
      <c r="AJ448" s="45">
        <v>0</v>
      </c>
      <c r="AK448" s="45">
        <v>0</v>
      </c>
      <c r="AL448" s="19" t="s">
        <v>1501</v>
      </c>
      <c r="AM448" s="46">
        <v>27571.667000000001</v>
      </c>
      <c r="AN448" s="46">
        <v>20041.667000000001</v>
      </c>
      <c r="AO448" s="46">
        <v>7530</v>
      </c>
      <c r="AP448" s="45">
        <v>64</v>
      </c>
      <c r="AQ448" s="45"/>
      <c r="AR448" s="45" t="str">
        <f>IFERROR(VLOOKUP(AB448,'Pedidos marco'!$A$1:$D$10000,4,0)," ")</f>
        <v xml:space="preserve"> </v>
      </c>
      <c r="AS448" s="45">
        <f t="shared" si="42"/>
        <v>4</v>
      </c>
      <c r="AT448" s="45" t="str">
        <f t="shared" si="43"/>
        <v>04</v>
      </c>
      <c r="AU448" s="47">
        <v>20</v>
      </c>
      <c r="AV448" s="19" t="str">
        <f t="shared" si="44"/>
        <v>04 April</v>
      </c>
      <c r="AW448" s="19">
        <f t="shared" si="45"/>
        <v>0.16</v>
      </c>
      <c r="AX448" s="19">
        <f t="shared" si="46"/>
        <v>3.2</v>
      </c>
      <c r="AY448" s="19" t="e">
        <f>VLOOKUP(AG448,Cías!$A$1:$E$10000,5,0)</f>
        <v>#N/A</v>
      </c>
      <c r="AZ448" s="19" t="str">
        <f t="shared" si="47"/>
        <v>1013930</v>
      </c>
      <c r="BA448" s="19" t="str">
        <f t="shared" si="48"/>
        <v>GUERRA SANCHEZ EDISON RENE</v>
      </c>
      <c r="BB448" s="19" t="e">
        <f>VLOOKUP(AG448,Cías!$A$1:$E$10000,3,0)</f>
        <v>#N/A</v>
      </c>
      <c r="BC448" s="19"/>
      <c r="BD448" s="19"/>
      <c r="BE448" s="19"/>
      <c r="BF448" s="19"/>
      <c r="BG448" s="19"/>
      <c r="BH448" s="19"/>
      <c r="BI448" s="19"/>
      <c r="BJ448" s="19"/>
    </row>
    <row r="449" spans="1:62" ht="15" x14ac:dyDescent="0.2">
      <c r="A449" s="19" t="s">
        <v>6014</v>
      </c>
      <c r="B449" s="19" t="s">
        <v>1479</v>
      </c>
      <c r="C449" s="43">
        <v>44655</v>
      </c>
      <c r="D449" s="44">
        <v>0.69374999999999998</v>
      </c>
      <c r="E449" s="19" t="s">
        <v>6024</v>
      </c>
      <c r="F449" s="19" t="s">
        <v>6025</v>
      </c>
      <c r="G449" s="19" t="s">
        <v>6026</v>
      </c>
      <c r="H449" s="45">
        <v>552</v>
      </c>
      <c r="I449" s="45">
        <v>618.91</v>
      </c>
      <c r="J449" s="19" t="s">
        <v>1560</v>
      </c>
      <c r="K449" s="19" t="s">
        <v>6027</v>
      </c>
      <c r="L449" s="19" t="s">
        <v>6028</v>
      </c>
      <c r="M449" s="19" t="s">
        <v>6029</v>
      </c>
      <c r="N449" s="19" t="s">
        <v>6014</v>
      </c>
      <c r="O449" s="19" t="s">
        <v>367</v>
      </c>
      <c r="P449" s="19" t="s">
        <v>368</v>
      </c>
      <c r="Q449" s="46">
        <v>80</v>
      </c>
      <c r="R449" s="19" t="s">
        <v>1544</v>
      </c>
      <c r="S449" s="19" t="s">
        <v>1825</v>
      </c>
      <c r="T449" s="19" t="s">
        <v>1826</v>
      </c>
      <c r="U449" s="19" t="s">
        <v>6021</v>
      </c>
      <c r="V449" s="19" t="s">
        <v>6022</v>
      </c>
      <c r="W449" s="19" t="s">
        <v>2800</v>
      </c>
      <c r="X449" s="19" t="s">
        <v>6023</v>
      </c>
      <c r="Y449" s="19" t="s">
        <v>2802</v>
      </c>
      <c r="Z449" s="19" t="s">
        <v>2803</v>
      </c>
      <c r="AA449" s="46">
        <v>20</v>
      </c>
      <c r="AB449" s="19" t="s">
        <v>501</v>
      </c>
      <c r="AC449" s="19" t="s">
        <v>151</v>
      </c>
      <c r="AD449" s="19" t="s">
        <v>4612</v>
      </c>
      <c r="AE449" s="19" t="s">
        <v>4613</v>
      </c>
      <c r="AF449" s="19" t="s">
        <v>1719</v>
      </c>
      <c r="AG449" s="19" t="s">
        <v>4614</v>
      </c>
      <c r="AH449" s="19" t="s">
        <v>1499</v>
      </c>
      <c r="AI449" s="19" t="s">
        <v>1500</v>
      </c>
      <c r="AJ449" s="45">
        <v>0</v>
      </c>
      <c r="AK449" s="45">
        <v>0</v>
      </c>
      <c r="AL449" s="19" t="s">
        <v>1501</v>
      </c>
      <c r="AM449" s="46">
        <v>11538.333000000001</v>
      </c>
      <c r="AN449" s="46">
        <v>4008.3330000000001</v>
      </c>
      <c r="AO449" s="46">
        <v>7530</v>
      </c>
      <c r="AP449" s="45">
        <v>12.8</v>
      </c>
      <c r="AQ449" s="45"/>
      <c r="AR449" s="45" t="str">
        <f>IFERROR(VLOOKUP(AB449,'Pedidos marco'!$A$1:$D$10000,4,0)," ")</f>
        <v xml:space="preserve"> </v>
      </c>
      <c r="AS449" s="45">
        <f t="shared" si="42"/>
        <v>4</v>
      </c>
      <c r="AT449" s="45" t="str">
        <f t="shared" si="43"/>
        <v>04</v>
      </c>
      <c r="AU449" s="47">
        <v>4</v>
      </c>
      <c r="AV449" s="19" t="str">
        <f t="shared" si="44"/>
        <v>04 April</v>
      </c>
      <c r="AW449" s="19">
        <f t="shared" si="45"/>
        <v>0.16</v>
      </c>
      <c r="AX449" s="19">
        <f t="shared" si="46"/>
        <v>3.2</v>
      </c>
      <c r="AY449" s="19" t="e">
        <f>VLOOKUP(AG449,Cías!$A$1:$E$10000,5,0)</f>
        <v>#N/A</v>
      </c>
      <c r="AZ449" s="19" t="str">
        <f t="shared" si="47"/>
        <v>1013930</v>
      </c>
      <c r="BA449" s="19" t="str">
        <f t="shared" si="48"/>
        <v>GUERRA SANCHEZ EDISON RENE</v>
      </c>
      <c r="BB449" s="19" t="e">
        <f>VLOOKUP(AG449,Cías!$A$1:$E$10000,3,0)</f>
        <v>#N/A</v>
      </c>
      <c r="BC449" s="19"/>
      <c r="BD449" s="19"/>
      <c r="BE449" s="19"/>
      <c r="BF449" s="19"/>
      <c r="BG449" s="19"/>
      <c r="BH449" s="19"/>
      <c r="BI449" s="19"/>
      <c r="BJ449" s="19"/>
    </row>
    <row r="450" spans="1:62" ht="15" x14ac:dyDescent="0.2">
      <c r="A450" s="19" t="s">
        <v>6030</v>
      </c>
      <c r="B450" s="19" t="s">
        <v>1479</v>
      </c>
      <c r="C450" s="43">
        <v>44655</v>
      </c>
      <c r="D450" s="44">
        <v>0.69722222222221997</v>
      </c>
      <c r="E450" s="19" t="s">
        <v>6031</v>
      </c>
      <c r="F450" s="19" t="s">
        <v>6032</v>
      </c>
      <c r="G450" s="19" t="s">
        <v>6033</v>
      </c>
      <c r="H450" s="45">
        <v>3267.05</v>
      </c>
      <c r="I450" s="45">
        <v>3663.04</v>
      </c>
      <c r="J450" s="19" t="s">
        <v>1560</v>
      </c>
      <c r="K450" s="19" t="s">
        <v>6034</v>
      </c>
      <c r="L450" s="19" t="s">
        <v>6035</v>
      </c>
      <c r="M450" s="19" t="s">
        <v>6036</v>
      </c>
      <c r="N450" s="19" t="s">
        <v>6030</v>
      </c>
      <c r="O450" s="19" t="s">
        <v>1603</v>
      </c>
      <c r="P450" s="19" t="s">
        <v>1604</v>
      </c>
      <c r="Q450" s="46">
        <v>480</v>
      </c>
      <c r="R450" s="19" t="s">
        <v>1544</v>
      </c>
      <c r="S450" s="19" t="s">
        <v>4546</v>
      </c>
      <c r="T450" s="19" t="s">
        <v>4547</v>
      </c>
      <c r="U450" s="19" t="s">
        <v>4548</v>
      </c>
      <c r="V450" s="19" t="s">
        <v>4549</v>
      </c>
      <c r="W450" s="19" t="s">
        <v>3636</v>
      </c>
      <c r="X450" s="19" t="s">
        <v>4550</v>
      </c>
      <c r="Y450" s="19" t="s">
        <v>3638</v>
      </c>
      <c r="Z450" s="19" t="s">
        <v>3639</v>
      </c>
      <c r="AA450" s="46">
        <v>347</v>
      </c>
      <c r="AB450" s="19" t="s">
        <v>587</v>
      </c>
      <c r="AC450" s="19" t="s">
        <v>331</v>
      </c>
      <c r="AD450" s="19" t="s">
        <v>4957</v>
      </c>
      <c r="AE450" s="19" t="s">
        <v>4958</v>
      </c>
      <c r="AF450" s="19" t="s">
        <v>1719</v>
      </c>
      <c r="AG450" s="19" t="s">
        <v>4959</v>
      </c>
      <c r="AH450" s="19" t="s">
        <v>1594</v>
      </c>
      <c r="AI450" s="19" t="s">
        <v>1595</v>
      </c>
      <c r="AJ450" s="45">
        <v>0.05</v>
      </c>
      <c r="AK450" s="45">
        <v>24</v>
      </c>
      <c r="AL450" s="19" t="s">
        <v>1501</v>
      </c>
      <c r="AM450" s="46">
        <v>38850</v>
      </c>
      <c r="AN450" s="46">
        <v>24020</v>
      </c>
      <c r="AO450" s="46">
        <v>14830</v>
      </c>
      <c r="AP450" s="45">
        <v>456</v>
      </c>
      <c r="AQ450" s="45"/>
      <c r="AR450" s="45" t="str">
        <f>IFERROR(VLOOKUP(AB450,'Pedidos marco'!$A$1:$D$10000,4,0)," ")</f>
        <v xml:space="preserve"> </v>
      </c>
      <c r="AS450" s="45">
        <f t="shared" si="42"/>
        <v>4</v>
      </c>
      <c r="AT450" s="45" t="str">
        <f t="shared" si="43"/>
        <v>04</v>
      </c>
      <c r="AU450" s="47">
        <v>24</v>
      </c>
      <c r="AV450" s="19" t="str">
        <f t="shared" si="44"/>
        <v>04 April</v>
      </c>
      <c r="AW450" s="19">
        <f t="shared" si="45"/>
        <v>0.95</v>
      </c>
      <c r="AX450" s="19">
        <f t="shared" si="46"/>
        <v>19</v>
      </c>
      <c r="AY450" s="19" t="e">
        <f>VLOOKUP(AG450,Cías!$A$1:$E$10000,5,0)</f>
        <v>#N/A</v>
      </c>
      <c r="AZ450" s="19" t="str">
        <f t="shared" si="47"/>
        <v>1021893</v>
      </c>
      <c r="BA450" s="19" t="str">
        <f t="shared" si="48"/>
        <v>VELASTEGUI ROMO LENIN ALEXANDER</v>
      </c>
      <c r="BB450" s="19" t="e">
        <f>VLOOKUP(AG450,Cías!$A$1:$E$10000,3,0)</f>
        <v>#N/A</v>
      </c>
      <c r="BC450" s="19"/>
      <c r="BD450" s="19"/>
      <c r="BE450" s="19"/>
      <c r="BF450" s="19"/>
      <c r="BG450" s="19"/>
      <c r="BH450" s="19"/>
      <c r="BI450" s="19"/>
      <c r="BJ450" s="19"/>
    </row>
    <row r="451" spans="1:62" ht="15" x14ac:dyDescent="0.2">
      <c r="A451" s="19" t="s">
        <v>6037</v>
      </c>
      <c r="B451" s="19" t="s">
        <v>1479</v>
      </c>
      <c r="C451" s="43">
        <v>44655</v>
      </c>
      <c r="D451" s="44">
        <v>0.69930555555555995</v>
      </c>
      <c r="E451" s="19" t="s">
        <v>6038</v>
      </c>
      <c r="F451" s="19" t="s">
        <v>6039</v>
      </c>
      <c r="G451" s="19" t="s">
        <v>6040</v>
      </c>
      <c r="H451" s="45">
        <v>528</v>
      </c>
      <c r="I451" s="45">
        <v>592</v>
      </c>
      <c r="J451" s="19" t="s">
        <v>1560</v>
      </c>
      <c r="K451" s="19" t="s">
        <v>6041</v>
      </c>
      <c r="L451" s="19" t="s">
        <v>6042</v>
      </c>
      <c r="M451" s="19" t="s">
        <v>6043</v>
      </c>
      <c r="N451" s="19" t="s">
        <v>6037</v>
      </c>
      <c r="O451" s="19" t="s">
        <v>1641</v>
      </c>
      <c r="P451" s="19" t="s">
        <v>1642</v>
      </c>
      <c r="Q451" s="46">
        <v>80</v>
      </c>
      <c r="R451" s="19" t="s">
        <v>1544</v>
      </c>
      <c r="S451" s="19" t="s">
        <v>6044</v>
      </c>
      <c r="T451" s="19" t="s">
        <v>6045</v>
      </c>
      <c r="U451" s="19" t="s">
        <v>6046</v>
      </c>
      <c r="V451" s="19" t="s">
        <v>6047</v>
      </c>
      <c r="W451" s="19" t="s">
        <v>2871</v>
      </c>
      <c r="X451" s="19" t="s">
        <v>6048</v>
      </c>
      <c r="Y451" s="19" t="s">
        <v>6049</v>
      </c>
      <c r="Z451" s="19" t="s">
        <v>6050</v>
      </c>
      <c r="AA451" s="46">
        <v>256</v>
      </c>
      <c r="AB451" s="19" t="s">
        <v>474</v>
      </c>
      <c r="AC451" s="19" t="s">
        <v>98</v>
      </c>
      <c r="AD451" s="19" t="s">
        <v>1921</v>
      </c>
      <c r="AE451" s="19" t="s">
        <v>1481</v>
      </c>
      <c r="AF451" s="19" t="s">
        <v>1554</v>
      </c>
      <c r="AG451" s="19" t="s">
        <v>1922</v>
      </c>
      <c r="AH451" s="19" t="s">
        <v>1499</v>
      </c>
      <c r="AI451" s="19" t="s">
        <v>1500</v>
      </c>
      <c r="AJ451" s="45">
        <v>0</v>
      </c>
      <c r="AK451" s="45">
        <v>0</v>
      </c>
      <c r="AL451" s="19" t="s">
        <v>1501</v>
      </c>
      <c r="AM451" s="46">
        <v>8492.2219999999998</v>
      </c>
      <c r="AN451" s="46">
        <v>4002.2220000000002</v>
      </c>
      <c r="AO451" s="46">
        <v>4490</v>
      </c>
      <c r="AP451" s="45">
        <v>69.599999999999994</v>
      </c>
      <c r="AQ451" s="45"/>
      <c r="AR451" s="45" t="str">
        <f>IFERROR(VLOOKUP(AB451,'Pedidos marco'!$A$1:$D$10000,4,0)," ")</f>
        <v xml:space="preserve"> </v>
      </c>
      <c r="AS451" s="45">
        <f t="shared" si="42"/>
        <v>4</v>
      </c>
      <c r="AT451" s="45" t="str">
        <f t="shared" si="43"/>
        <v>04</v>
      </c>
      <c r="AU451" s="47">
        <v>4</v>
      </c>
      <c r="AV451" s="19" t="str">
        <f t="shared" si="44"/>
        <v>04 April</v>
      </c>
      <c r="AW451" s="19">
        <f t="shared" si="45"/>
        <v>0.86999999999999988</v>
      </c>
      <c r="AX451" s="19">
        <f t="shared" si="46"/>
        <v>17.399999999999999</v>
      </c>
      <c r="AY451" s="19" t="e">
        <f>VLOOKUP(AG451,Cías!$A$1:$E$10000,5,0)</f>
        <v>#N/A</v>
      </c>
      <c r="AZ451" s="19" t="str">
        <f t="shared" si="47"/>
        <v>1014104</v>
      </c>
      <c r="BA451" s="19" t="str">
        <f t="shared" si="48"/>
        <v>CORDOVA MEDIAVILLA ANDERSON OMAR</v>
      </c>
      <c r="BB451" s="19" t="e">
        <f>VLOOKUP(AG451,Cías!$A$1:$E$10000,3,0)</f>
        <v>#N/A</v>
      </c>
      <c r="BC451" s="19"/>
      <c r="BD451" s="19"/>
      <c r="BE451" s="19"/>
      <c r="BF451" s="19"/>
      <c r="BG451" s="19"/>
      <c r="BH451" s="19"/>
      <c r="BI451" s="19"/>
      <c r="BJ451" s="19"/>
    </row>
    <row r="452" spans="1:62" ht="15" x14ac:dyDescent="0.2">
      <c r="A452" s="19" t="s">
        <v>6037</v>
      </c>
      <c r="B452" s="19" t="s">
        <v>1479</v>
      </c>
      <c r="C452" s="43">
        <v>44655</v>
      </c>
      <c r="D452" s="44">
        <v>0.69930555555555995</v>
      </c>
      <c r="E452" s="19" t="s">
        <v>6051</v>
      </c>
      <c r="F452" s="19" t="s">
        <v>6052</v>
      </c>
      <c r="G452" s="19" t="s">
        <v>6053</v>
      </c>
      <c r="H452" s="45">
        <v>1923.6</v>
      </c>
      <c r="I452" s="45">
        <v>2156.75</v>
      </c>
      <c r="J452" s="19" t="s">
        <v>1560</v>
      </c>
      <c r="K452" s="19" t="s">
        <v>6041</v>
      </c>
      <c r="L452" s="19" t="s">
        <v>6054</v>
      </c>
      <c r="M452" s="19" t="s">
        <v>6055</v>
      </c>
      <c r="N452" s="19" t="s">
        <v>6037</v>
      </c>
      <c r="O452" s="19" t="s">
        <v>1603</v>
      </c>
      <c r="P452" s="19" t="s">
        <v>1604</v>
      </c>
      <c r="Q452" s="46">
        <v>280</v>
      </c>
      <c r="R452" s="19" t="s">
        <v>1544</v>
      </c>
      <c r="S452" s="19" t="s">
        <v>6044</v>
      </c>
      <c r="T452" s="19" t="s">
        <v>6045</v>
      </c>
      <c r="U452" s="19" t="s">
        <v>6046</v>
      </c>
      <c r="V452" s="19" t="s">
        <v>6047</v>
      </c>
      <c r="W452" s="19" t="s">
        <v>2871</v>
      </c>
      <c r="X452" s="19" t="s">
        <v>6048</v>
      </c>
      <c r="Y452" s="19" t="s">
        <v>6049</v>
      </c>
      <c r="Z452" s="19" t="s">
        <v>6050</v>
      </c>
      <c r="AA452" s="46">
        <v>256</v>
      </c>
      <c r="AB452" s="19" t="s">
        <v>474</v>
      </c>
      <c r="AC452" s="19" t="s">
        <v>98</v>
      </c>
      <c r="AD452" s="19" t="s">
        <v>1921</v>
      </c>
      <c r="AE452" s="19" t="s">
        <v>1481</v>
      </c>
      <c r="AF452" s="19" t="s">
        <v>1554</v>
      </c>
      <c r="AG452" s="19" t="s">
        <v>1922</v>
      </c>
      <c r="AH452" s="19" t="s">
        <v>1499</v>
      </c>
      <c r="AI452" s="19" t="s">
        <v>1500</v>
      </c>
      <c r="AJ452" s="45">
        <v>0</v>
      </c>
      <c r="AK452" s="45">
        <v>0</v>
      </c>
      <c r="AL452" s="19" t="s">
        <v>1501</v>
      </c>
      <c r="AM452" s="46">
        <v>18497.777999999998</v>
      </c>
      <c r="AN452" s="46">
        <v>14007.778</v>
      </c>
      <c r="AO452" s="46">
        <v>4490</v>
      </c>
      <c r="AP452" s="45">
        <v>243.6</v>
      </c>
      <c r="AQ452" s="45"/>
      <c r="AR452" s="45" t="str">
        <f>IFERROR(VLOOKUP(AB452,'Pedidos marco'!$A$1:$D$10000,4,0)," ")</f>
        <v xml:space="preserve"> </v>
      </c>
      <c r="AS452" s="45">
        <f t="shared" ref="AS452:AS515" si="49">DAY(C452)</f>
        <v>4</v>
      </c>
      <c r="AT452" s="45" t="str">
        <f t="shared" ref="AT452:AT515" si="50">TEXT(AS452,"dd")</f>
        <v>04</v>
      </c>
      <c r="AU452" s="47">
        <v>14</v>
      </c>
      <c r="AV452" s="19" t="str">
        <f t="shared" ref="AV452:AV515" si="51">TEXT(C452,"MM MMMM")</f>
        <v>04 April</v>
      </c>
      <c r="AW452" s="19">
        <f t="shared" ref="AW452:AW515" si="52">IFERROR(AP452/Q452,"")</f>
        <v>0.87</v>
      </c>
      <c r="AX452" s="19">
        <f t="shared" ref="AX452:AX515" si="53">IFERROR(AP452/AU452,"")</f>
        <v>17.399999999999999</v>
      </c>
      <c r="AY452" s="19" t="e">
        <f>VLOOKUP(AG452,Cías!$A$1:$E$10000,5,0)</f>
        <v>#N/A</v>
      </c>
      <c r="AZ452" s="19" t="str">
        <f t="shared" ref="AZ452:AZ515" si="54">AB452</f>
        <v>1014104</v>
      </c>
      <c r="BA452" s="19" t="str">
        <f t="shared" ref="BA452:BA515" si="55">AC452</f>
        <v>CORDOVA MEDIAVILLA ANDERSON OMAR</v>
      </c>
      <c r="BB452" s="19" t="e">
        <f>VLOOKUP(AG452,Cías!$A$1:$E$10000,3,0)</f>
        <v>#N/A</v>
      </c>
      <c r="BC452" s="19"/>
      <c r="BD452" s="19"/>
      <c r="BE452" s="19"/>
      <c r="BF452" s="19"/>
      <c r="BG452" s="19"/>
      <c r="BH452" s="19"/>
      <c r="BI452" s="19"/>
      <c r="BJ452" s="19"/>
    </row>
    <row r="453" spans="1:62" ht="15" x14ac:dyDescent="0.2">
      <c r="A453" s="19" t="s">
        <v>6056</v>
      </c>
      <c r="B453" s="19" t="s">
        <v>1479</v>
      </c>
      <c r="C453" s="43">
        <v>44655</v>
      </c>
      <c r="D453" s="44">
        <v>0.70069444444443996</v>
      </c>
      <c r="E453" s="19" t="s">
        <v>6057</v>
      </c>
      <c r="F453" s="19" t="s">
        <v>6058</v>
      </c>
      <c r="G453" s="19" t="s">
        <v>6059</v>
      </c>
      <c r="H453" s="45">
        <v>245.46</v>
      </c>
      <c r="I453" s="45">
        <v>275.22000000000003</v>
      </c>
      <c r="J453" s="19" t="s">
        <v>1560</v>
      </c>
      <c r="K453" s="19" t="s">
        <v>6060</v>
      </c>
      <c r="L453" s="19" t="s">
        <v>6061</v>
      </c>
      <c r="M453" s="19" t="s">
        <v>6062</v>
      </c>
      <c r="N453" s="19" t="s">
        <v>6056</v>
      </c>
      <c r="O453" s="19" t="s">
        <v>369</v>
      </c>
      <c r="P453" s="19" t="s">
        <v>370</v>
      </c>
      <c r="Q453" s="46">
        <v>40</v>
      </c>
      <c r="R453" s="19" t="s">
        <v>1544</v>
      </c>
      <c r="S453" s="19" t="s">
        <v>2566</v>
      </c>
      <c r="T453" s="19" t="s">
        <v>2567</v>
      </c>
      <c r="U453" s="19" t="s">
        <v>6063</v>
      </c>
      <c r="V453" s="19" t="s">
        <v>6064</v>
      </c>
      <c r="W453" s="19" t="s">
        <v>415</v>
      </c>
      <c r="X453" s="19" t="s">
        <v>6065</v>
      </c>
      <c r="Y453" s="19" t="s">
        <v>4279</v>
      </c>
      <c r="Z453" s="19" t="s">
        <v>4280</v>
      </c>
      <c r="AA453" s="46">
        <v>87</v>
      </c>
      <c r="AB453" s="19" t="s">
        <v>451</v>
      </c>
      <c r="AC453" s="19" t="s">
        <v>49</v>
      </c>
      <c r="AD453" s="19" t="s">
        <v>2972</v>
      </c>
      <c r="AE453" s="19" t="s">
        <v>2973</v>
      </c>
      <c r="AF453" s="19" t="s">
        <v>1554</v>
      </c>
      <c r="AG453" s="19" t="s">
        <v>2974</v>
      </c>
      <c r="AH453" s="19" t="s">
        <v>1499</v>
      </c>
      <c r="AI453" s="19" t="s">
        <v>1500</v>
      </c>
      <c r="AJ453" s="45">
        <v>0</v>
      </c>
      <c r="AK453" s="45">
        <v>0</v>
      </c>
      <c r="AL453" s="19" t="s">
        <v>1501</v>
      </c>
      <c r="AM453" s="46">
        <v>5067.7780000000002</v>
      </c>
      <c r="AN453" s="46">
        <v>2001.1110000000001</v>
      </c>
      <c r="AO453" s="46">
        <v>3066.6669999999999</v>
      </c>
      <c r="AP453" s="45">
        <v>15.2</v>
      </c>
      <c r="AQ453" s="45"/>
      <c r="AR453" s="45" t="str">
        <f>IFERROR(VLOOKUP(AB453,'Pedidos marco'!$A$1:$D$10000,4,0)," ")</f>
        <v xml:space="preserve"> </v>
      </c>
      <c r="AS453" s="45">
        <f t="shared" si="49"/>
        <v>4</v>
      </c>
      <c r="AT453" s="45" t="str">
        <f t="shared" si="50"/>
        <v>04</v>
      </c>
      <c r="AU453" s="47">
        <v>2</v>
      </c>
      <c r="AV453" s="19" t="str">
        <f t="shared" si="51"/>
        <v>04 April</v>
      </c>
      <c r="AW453" s="19">
        <f t="shared" si="52"/>
        <v>0.38</v>
      </c>
      <c r="AX453" s="19">
        <f t="shared" si="53"/>
        <v>7.6</v>
      </c>
      <c r="AY453" s="19" t="e">
        <f>VLOOKUP(AG453,Cías!$A$1:$E$10000,5,0)</f>
        <v>#N/A</v>
      </c>
      <c r="AZ453" s="19" t="str">
        <f t="shared" si="54"/>
        <v>10005626</v>
      </c>
      <c r="BA453" s="19" t="str">
        <f t="shared" si="55"/>
        <v>BENALCAZAR DE LA CRUZ CRISTIAN ROBE</v>
      </c>
      <c r="BB453" s="19" t="e">
        <f>VLOOKUP(AG453,Cías!$A$1:$E$10000,3,0)</f>
        <v>#N/A</v>
      </c>
      <c r="BC453" s="19"/>
      <c r="BD453" s="19"/>
      <c r="BE453" s="19"/>
      <c r="BF453" s="19"/>
      <c r="BG453" s="19"/>
      <c r="BH453" s="19"/>
      <c r="BI453" s="19"/>
      <c r="BJ453" s="19"/>
    </row>
    <row r="454" spans="1:62" ht="15" x14ac:dyDescent="0.2">
      <c r="A454" s="19" t="s">
        <v>6056</v>
      </c>
      <c r="B454" s="19" t="s">
        <v>1479</v>
      </c>
      <c r="C454" s="43">
        <v>44655</v>
      </c>
      <c r="D454" s="44">
        <v>0.70069444444443996</v>
      </c>
      <c r="E454" s="19" t="s">
        <v>6066</v>
      </c>
      <c r="F454" s="19" t="s">
        <v>6067</v>
      </c>
      <c r="G454" s="19" t="s">
        <v>6068</v>
      </c>
      <c r="H454" s="45">
        <v>802.58</v>
      </c>
      <c r="I454" s="45">
        <v>899.86</v>
      </c>
      <c r="J454" s="19" t="s">
        <v>1560</v>
      </c>
      <c r="K454" s="19" t="s">
        <v>6069</v>
      </c>
      <c r="L454" s="19" t="s">
        <v>6070</v>
      </c>
      <c r="M454" s="19" t="s">
        <v>6071</v>
      </c>
      <c r="N454" s="19" t="s">
        <v>6056</v>
      </c>
      <c r="O454" s="19" t="s">
        <v>367</v>
      </c>
      <c r="P454" s="19" t="s">
        <v>368</v>
      </c>
      <c r="Q454" s="46">
        <v>120</v>
      </c>
      <c r="R454" s="19" t="s">
        <v>1544</v>
      </c>
      <c r="S454" s="19" t="s">
        <v>2566</v>
      </c>
      <c r="T454" s="19" t="s">
        <v>2567</v>
      </c>
      <c r="U454" s="19" t="s">
        <v>6063</v>
      </c>
      <c r="V454" s="19" t="s">
        <v>6064</v>
      </c>
      <c r="W454" s="19" t="s">
        <v>415</v>
      </c>
      <c r="X454" s="19" t="s">
        <v>6065</v>
      </c>
      <c r="Y454" s="19" t="s">
        <v>4279</v>
      </c>
      <c r="Z454" s="19" t="s">
        <v>4280</v>
      </c>
      <c r="AA454" s="46">
        <v>87</v>
      </c>
      <c r="AB454" s="19" t="s">
        <v>451</v>
      </c>
      <c r="AC454" s="19" t="s">
        <v>49</v>
      </c>
      <c r="AD454" s="19" t="s">
        <v>2972</v>
      </c>
      <c r="AE454" s="19" t="s">
        <v>2973</v>
      </c>
      <c r="AF454" s="19" t="s">
        <v>1554</v>
      </c>
      <c r="AG454" s="19" t="s">
        <v>2974</v>
      </c>
      <c r="AH454" s="19" t="s">
        <v>1499</v>
      </c>
      <c r="AI454" s="19" t="s">
        <v>1500</v>
      </c>
      <c r="AJ454" s="45">
        <v>0</v>
      </c>
      <c r="AK454" s="45">
        <v>0</v>
      </c>
      <c r="AL454" s="19" t="s">
        <v>1501</v>
      </c>
      <c r="AM454" s="46">
        <v>9070</v>
      </c>
      <c r="AN454" s="46">
        <v>6003.3329999999996</v>
      </c>
      <c r="AO454" s="46">
        <v>3066.6669999999999</v>
      </c>
      <c r="AP454" s="45">
        <v>45.6</v>
      </c>
      <c r="AQ454" s="45"/>
      <c r="AR454" s="45" t="str">
        <f>IFERROR(VLOOKUP(AB454,'Pedidos marco'!$A$1:$D$10000,4,0)," ")</f>
        <v xml:space="preserve"> </v>
      </c>
      <c r="AS454" s="45">
        <f t="shared" si="49"/>
        <v>4</v>
      </c>
      <c r="AT454" s="45" t="str">
        <f t="shared" si="50"/>
        <v>04</v>
      </c>
      <c r="AU454" s="47">
        <v>6</v>
      </c>
      <c r="AV454" s="19" t="str">
        <f t="shared" si="51"/>
        <v>04 April</v>
      </c>
      <c r="AW454" s="19">
        <f t="shared" si="52"/>
        <v>0.38</v>
      </c>
      <c r="AX454" s="19">
        <f t="shared" si="53"/>
        <v>7.6000000000000005</v>
      </c>
      <c r="AY454" s="19" t="e">
        <f>VLOOKUP(AG454,Cías!$A$1:$E$10000,5,0)</f>
        <v>#N/A</v>
      </c>
      <c r="AZ454" s="19" t="str">
        <f t="shared" si="54"/>
        <v>10005626</v>
      </c>
      <c r="BA454" s="19" t="str">
        <f t="shared" si="55"/>
        <v>BENALCAZAR DE LA CRUZ CRISTIAN ROBE</v>
      </c>
      <c r="BB454" s="19" t="e">
        <f>VLOOKUP(AG454,Cías!$A$1:$E$10000,3,0)</f>
        <v>#N/A</v>
      </c>
      <c r="BC454" s="19"/>
      <c r="BD454" s="19"/>
      <c r="BE454" s="19"/>
      <c r="BF454" s="19"/>
      <c r="BG454" s="19"/>
      <c r="BH454" s="19"/>
      <c r="BI454" s="19"/>
      <c r="BJ454" s="19"/>
    </row>
    <row r="455" spans="1:62" ht="15" x14ac:dyDescent="0.2">
      <c r="A455" s="19" t="s">
        <v>6056</v>
      </c>
      <c r="B455" s="19" t="s">
        <v>1479</v>
      </c>
      <c r="C455" s="43">
        <v>44655</v>
      </c>
      <c r="D455" s="44">
        <v>0.70069444444443996</v>
      </c>
      <c r="E455" s="19" t="s">
        <v>6072</v>
      </c>
      <c r="F455" s="19" t="s">
        <v>6073</v>
      </c>
      <c r="G455" s="19" t="s">
        <v>6074</v>
      </c>
      <c r="H455" s="45">
        <v>1337.63</v>
      </c>
      <c r="I455" s="45">
        <v>1499.76</v>
      </c>
      <c r="J455" s="19" t="s">
        <v>1560</v>
      </c>
      <c r="K455" s="19" t="s">
        <v>6075</v>
      </c>
      <c r="L455" s="19" t="s">
        <v>6076</v>
      </c>
      <c r="M455" s="19" t="s">
        <v>6077</v>
      </c>
      <c r="N455" s="19" t="s">
        <v>6056</v>
      </c>
      <c r="O455" s="19" t="s">
        <v>367</v>
      </c>
      <c r="P455" s="19" t="s">
        <v>368</v>
      </c>
      <c r="Q455" s="46">
        <v>200</v>
      </c>
      <c r="R455" s="19" t="s">
        <v>1544</v>
      </c>
      <c r="S455" s="19" t="s">
        <v>2566</v>
      </c>
      <c r="T455" s="19" t="s">
        <v>2567</v>
      </c>
      <c r="U455" s="19" t="s">
        <v>6078</v>
      </c>
      <c r="V455" s="19" t="s">
        <v>6079</v>
      </c>
      <c r="W455" s="19" t="s">
        <v>415</v>
      </c>
      <c r="X455" s="19" t="s">
        <v>6080</v>
      </c>
      <c r="Y455" s="19" t="s">
        <v>3993</v>
      </c>
      <c r="Z455" s="19" t="s">
        <v>3994</v>
      </c>
      <c r="AA455" s="46">
        <v>89</v>
      </c>
      <c r="AB455" s="19" t="s">
        <v>451</v>
      </c>
      <c r="AC455" s="19" t="s">
        <v>49</v>
      </c>
      <c r="AD455" s="19" t="s">
        <v>2972</v>
      </c>
      <c r="AE455" s="19" t="s">
        <v>2973</v>
      </c>
      <c r="AF455" s="19" t="s">
        <v>1554</v>
      </c>
      <c r="AG455" s="19" t="s">
        <v>2974</v>
      </c>
      <c r="AH455" s="19" t="s">
        <v>1499</v>
      </c>
      <c r="AI455" s="19" t="s">
        <v>1500</v>
      </c>
      <c r="AJ455" s="45">
        <v>0</v>
      </c>
      <c r="AK455" s="45">
        <v>0</v>
      </c>
      <c r="AL455" s="19" t="s">
        <v>1501</v>
      </c>
      <c r="AM455" s="46">
        <v>13072.223</v>
      </c>
      <c r="AN455" s="46">
        <v>10005.556</v>
      </c>
      <c r="AO455" s="46">
        <v>3066.6669999999999</v>
      </c>
      <c r="AP455" s="45">
        <v>82</v>
      </c>
      <c r="AQ455" s="45"/>
      <c r="AR455" s="45" t="str">
        <f>IFERROR(VLOOKUP(AB455,'Pedidos marco'!$A$1:$D$10000,4,0)," ")</f>
        <v xml:space="preserve"> </v>
      </c>
      <c r="AS455" s="45">
        <f t="shared" si="49"/>
        <v>4</v>
      </c>
      <c r="AT455" s="45" t="str">
        <f t="shared" si="50"/>
        <v>04</v>
      </c>
      <c r="AU455" s="47">
        <v>10</v>
      </c>
      <c r="AV455" s="19" t="str">
        <f t="shared" si="51"/>
        <v>04 April</v>
      </c>
      <c r="AW455" s="19">
        <f t="shared" si="52"/>
        <v>0.41</v>
      </c>
      <c r="AX455" s="19">
        <f t="shared" si="53"/>
        <v>8.1999999999999993</v>
      </c>
      <c r="AY455" s="19" t="e">
        <f>VLOOKUP(AG455,Cías!$A$1:$E$10000,5,0)</f>
        <v>#N/A</v>
      </c>
      <c r="AZ455" s="19" t="str">
        <f t="shared" si="54"/>
        <v>10005626</v>
      </c>
      <c r="BA455" s="19" t="str">
        <f t="shared" si="55"/>
        <v>BENALCAZAR DE LA CRUZ CRISTIAN ROBE</v>
      </c>
      <c r="BB455" s="19" t="e">
        <f>VLOOKUP(AG455,Cías!$A$1:$E$10000,3,0)</f>
        <v>#N/A</v>
      </c>
      <c r="BC455" s="19"/>
      <c r="BD455" s="19"/>
      <c r="BE455" s="19"/>
      <c r="BF455" s="19"/>
      <c r="BG455" s="19"/>
      <c r="BH455" s="19"/>
      <c r="BI455" s="19"/>
      <c r="BJ455" s="19"/>
    </row>
    <row r="456" spans="1:62" ht="15" x14ac:dyDescent="0.2">
      <c r="A456" s="19" t="s">
        <v>6081</v>
      </c>
      <c r="B456" s="19" t="s">
        <v>1479</v>
      </c>
      <c r="C456" s="43">
        <v>44655</v>
      </c>
      <c r="D456" s="44">
        <v>0.70347222222221995</v>
      </c>
      <c r="E456" s="19" t="s">
        <v>6082</v>
      </c>
      <c r="F456" s="19" t="s">
        <v>1481</v>
      </c>
      <c r="G456" s="19" t="s">
        <v>1481</v>
      </c>
      <c r="H456" s="45">
        <v>0</v>
      </c>
      <c r="I456" s="45">
        <v>0</v>
      </c>
      <c r="J456" s="19" t="s">
        <v>1482</v>
      </c>
      <c r="K456" s="19" t="s">
        <v>6083</v>
      </c>
      <c r="L456" s="19" t="s">
        <v>6084</v>
      </c>
      <c r="M456" s="19" t="s">
        <v>6085</v>
      </c>
      <c r="N456" s="19" t="s">
        <v>6081</v>
      </c>
      <c r="O456" s="19" t="s">
        <v>1641</v>
      </c>
      <c r="P456" s="19" t="s">
        <v>1642</v>
      </c>
      <c r="Q456" s="46">
        <v>480</v>
      </c>
      <c r="R456" s="19" t="s">
        <v>1544</v>
      </c>
      <c r="S456" s="19" t="s">
        <v>5651</v>
      </c>
      <c r="T456" s="19" t="s">
        <v>5652</v>
      </c>
      <c r="U456" s="19" t="s">
        <v>6086</v>
      </c>
      <c r="V456" s="19" t="s">
        <v>6087</v>
      </c>
      <c r="W456" s="19" t="s">
        <v>1609</v>
      </c>
      <c r="X456" s="19" t="s">
        <v>6088</v>
      </c>
      <c r="Y456" s="19" t="s">
        <v>1611</v>
      </c>
      <c r="Z456" s="19" t="s">
        <v>1612</v>
      </c>
      <c r="AA456" s="46">
        <v>486</v>
      </c>
      <c r="AB456" s="19" t="s">
        <v>488</v>
      </c>
      <c r="AC456" s="19" t="s">
        <v>125</v>
      </c>
      <c r="AD456" s="19" t="s">
        <v>5392</v>
      </c>
      <c r="AE456" s="19" t="s">
        <v>5393</v>
      </c>
      <c r="AF456" s="19" t="s">
        <v>1719</v>
      </c>
      <c r="AG456" s="19" t="s">
        <v>5394</v>
      </c>
      <c r="AH456" s="19" t="s">
        <v>1594</v>
      </c>
      <c r="AI456" s="19" t="s">
        <v>1595</v>
      </c>
      <c r="AJ456" s="45">
        <v>0.05</v>
      </c>
      <c r="AK456" s="45">
        <v>24</v>
      </c>
      <c r="AL456" s="19" t="s">
        <v>1501</v>
      </c>
      <c r="AM456" s="46">
        <v>40120</v>
      </c>
      <c r="AN456" s="46">
        <v>24040</v>
      </c>
      <c r="AO456" s="46">
        <v>16080</v>
      </c>
      <c r="AP456" s="45">
        <v>542.4</v>
      </c>
      <c r="AQ456" s="45"/>
      <c r="AR456" s="45" t="str">
        <f>IFERROR(VLOOKUP(AB456,'Pedidos marco'!$A$1:$D$10000,4,0)," ")</f>
        <v xml:space="preserve"> </v>
      </c>
      <c r="AS456" s="45">
        <f t="shared" si="49"/>
        <v>4</v>
      </c>
      <c r="AT456" s="45" t="str">
        <f t="shared" si="50"/>
        <v>04</v>
      </c>
      <c r="AU456" s="47">
        <v>24</v>
      </c>
      <c r="AV456" s="19" t="str">
        <f t="shared" si="51"/>
        <v>04 April</v>
      </c>
      <c r="AW456" s="19">
        <f t="shared" si="52"/>
        <v>1.1299999999999999</v>
      </c>
      <c r="AX456" s="19">
        <f t="shared" si="53"/>
        <v>22.599999999999998</v>
      </c>
      <c r="AY456" s="19" t="e">
        <f>VLOOKUP(AG456,Cías!$A$1:$E$10000,5,0)</f>
        <v>#N/A</v>
      </c>
      <c r="AZ456" s="19" t="str">
        <f t="shared" si="54"/>
        <v>10003431</v>
      </c>
      <c r="BA456" s="19" t="str">
        <f t="shared" si="55"/>
        <v>FIALLOS ARTEAGA ESTEFANIA CAROLINA</v>
      </c>
      <c r="BB456" s="19" t="e">
        <f>VLOOKUP(AG456,Cías!$A$1:$E$10000,3,0)</f>
        <v>#N/A</v>
      </c>
      <c r="BC456" s="19"/>
      <c r="BD456" s="19"/>
      <c r="BE456" s="19"/>
      <c r="BF456" s="19"/>
      <c r="BG456" s="19"/>
      <c r="BH456" s="19"/>
      <c r="BI456" s="19"/>
      <c r="BJ456" s="19"/>
    </row>
    <row r="457" spans="1:62" ht="15" x14ac:dyDescent="0.2">
      <c r="A457" s="19" t="s">
        <v>6089</v>
      </c>
      <c r="B457" s="19" t="s">
        <v>1479</v>
      </c>
      <c r="C457" s="43">
        <v>44655</v>
      </c>
      <c r="D457" s="44">
        <v>0.70625000000000004</v>
      </c>
      <c r="E457" s="19" t="s">
        <v>6090</v>
      </c>
      <c r="F457" s="19" t="s">
        <v>6091</v>
      </c>
      <c r="G457" s="19" t="s">
        <v>6092</v>
      </c>
      <c r="H457" s="45">
        <v>2545.1999999999998</v>
      </c>
      <c r="I457" s="45">
        <v>2853.69</v>
      </c>
      <c r="J457" s="19" t="s">
        <v>2037</v>
      </c>
      <c r="K457" s="19" t="s">
        <v>6093</v>
      </c>
      <c r="L457" s="19" t="s">
        <v>6094</v>
      </c>
      <c r="M457" s="19" t="s">
        <v>6095</v>
      </c>
      <c r="N457" s="19" t="s">
        <v>6089</v>
      </c>
      <c r="O457" s="19" t="s">
        <v>1603</v>
      </c>
      <c r="P457" s="19" t="s">
        <v>1604</v>
      </c>
      <c r="Q457" s="46">
        <v>360</v>
      </c>
      <c r="R457" s="19" t="s">
        <v>1544</v>
      </c>
      <c r="S457" s="19" t="s">
        <v>6096</v>
      </c>
      <c r="T457" s="19" t="s">
        <v>6097</v>
      </c>
      <c r="U457" s="19" t="s">
        <v>6098</v>
      </c>
      <c r="V457" s="19" t="s">
        <v>6099</v>
      </c>
      <c r="W457" s="19" t="s">
        <v>2144</v>
      </c>
      <c r="X457" s="19" t="s">
        <v>6100</v>
      </c>
      <c r="Y457" s="19" t="s">
        <v>2146</v>
      </c>
      <c r="Z457" s="19" t="s">
        <v>2147</v>
      </c>
      <c r="AA457" s="46">
        <v>388</v>
      </c>
      <c r="AB457" s="19" t="s">
        <v>490</v>
      </c>
      <c r="AC457" s="19" t="s">
        <v>129</v>
      </c>
      <c r="AD457" s="19" t="s">
        <v>4630</v>
      </c>
      <c r="AE457" s="19" t="s">
        <v>1481</v>
      </c>
      <c r="AF457" s="19" t="s">
        <v>1554</v>
      </c>
      <c r="AG457" s="19" t="s">
        <v>4631</v>
      </c>
      <c r="AH457" s="19" t="s">
        <v>1499</v>
      </c>
      <c r="AI457" s="19" t="s">
        <v>1500</v>
      </c>
      <c r="AJ457" s="45">
        <v>0</v>
      </c>
      <c r="AK457" s="45">
        <v>0</v>
      </c>
      <c r="AL457" s="19" t="s">
        <v>1501</v>
      </c>
      <c r="AM457" s="46">
        <v>26870</v>
      </c>
      <c r="AN457" s="46">
        <v>18010</v>
      </c>
      <c r="AO457" s="46">
        <v>8860</v>
      </c>
      <c r="AP457" s="45">
        <v>381.6</v>
      </c>
      <c r="AQ457" s="45"/>
      <c r="AR457" s="45" t="str">
        <f>IFERROR(VLOOKUP(AB457,'Pedidos marco'!$A$1:$D$10000,4,0)," ")</f>
        <v xml:space="preserve"> </v>
      </c>
      <c r="AS457" s="45">
        <f t="shared" si="49"/>
        <v>4</v>
      </c>
      <c r="AT457" s="45" t="str">
        <f t="shared" si="50"/>
        <v>04</v>
      </c>
      <c r="AU457" s="47">
        <v>18</v>
      </c>
      <c r="AV457" s="19" t="str">
        <f t="shared" si="51"/>
        <v>04 April</v>
      </c>
      <c r="AW457" s="19">
        <f t="shared" si="52"/>
        <v>1.06</v>
      </c>
      <c r="AX457" s="19">
        <f t="shared" si="53"/>
        <v>21.200000000000003</v>
      </c>
      <c r="AY457" s="19" t="e">
        <f>VLOOKUP(AG457,Cías!$A$1:$E$10000,5,0)</f>
        <v>#N/A</v>
      </c>
      <c r="AZ457" s="19" t="str">
        <f t="shared" si="54"/>
        <v>1022501</v>
      </c>
      <c r="BA457" s="19" t="str">
        <f t="shared" si="55"/>
        <v>FLORES RAMIREZ ROGER WILLAN</v>
      </c>
      <c r="BB457" s="19" t="e">
        <f>VLOOKUP(AG457,Cías!$A$1:$E$10000,3,0)</f>
        <v>#N/A</v>
      </c>
      <c r="BC457" s="19"/>
      <c r="BD457" s="19"/>
      <c r="BE457" s="19"/>
      <c r="BF457" s="19"/>
      <c r="BG457" s="19"/>
      <c r="BH457" s="19"/>
      <c r="BI457" s="19"/>
      <c r="BJ457" s="19"/>
    </row>
    <row r="458" spans="1:62" ht="15" x14ac:dyDescent="0.2">
      <c r="A458" s="19" t="s">
        <v>6101</v>
      </c>
      <c r="B458" s="19" t="s">
        <v>1479</v>
      </c>
      <c r="C458" s="43">
        <v>44655</v>
      </c>
      <c r="D458" s="44">
        <v>0.70763888888889004</v>
      </c>
      <c r="E458" s="19" t="s">
        <v>6102</v>
      </c>
      <c r="F458" s="19" t="s">
        <v>6103</v>
      </c>
      <c r="G458" s="19" t="s">
        <v>6104</v>
      </c>
      <c r="H458" s="45">
        <v>3259.87</v>
      </c>
      <c r="I458" s="45">
        <v>3654.98</v>
      </c>
      <c r="J458" s="19" t="s">
        <v>1560</v>
      </c>
      <c r="K458" s="19" t="s">
        <v>6105</v>
      </c>
      <c r="L458" s="19" t="s">
        <v>6106</v>
      </c>
      <c r="M458" s="19" t="s">
        <v>6107</v>
      </c>
      <c r="N458" s="19" t="s">
        <v>6101</v>
      </c>
      <c r="O458" s="19" t="s">
        <v>367</v>
      </c>
      <c r="P458" s="19" t="s">
        <v>368</v>
      </c>
      <c r="Q458" s="46">
        <v>480</v>
      </c>
      <c r="R458" s="19" t="s">
        <v>1544</v>
      </c>
      <c r="S458" s="19" t="s">
        <v>3500</v>
      </c>
      <c r="T458" s="19" t="s">
        <v>3501</v>
      </c>
      <c r="U458" s="19" t="s">
        <v>3502</v>
      </c>
      <c r="V458" s="19" t="s">
        <v>3503</v>
      </c>
      <c r="W458" s="19" t="s">
        <v>415</v>
      </c>
      <c r="X458" s="19" t="s">
        <v>3504</v>
      </c>
      <c r="Y458" s="19" t="s">
        <v>3505</v>
      </c>
      <c r="Z458" s="19" t="s">
        <v>3506</v>
      </c>
      <c r="AA458" s="46">
        <v>99</v>
      </c>
      <c r="AB458" s="19" t="s">
        <v>572</v>
      </c>
      <c r="AC458" s="19" t="s">
        <v>297</v>
      </c>
      <c r="AD458" s="19" t="s">
        <v>6108</v>
      </c>
      <c r="AE458" s="19" t="s">
        <v>6109</v>
      </c>
      <c r="AF458" s="19" t="s">
        <v>1719</v>
      </c>
      <c r="AG458" s="19" t="s">
        <v>6110</v>
      </c>
      <c r="AH458" s="19" t="s">
        <v>1594</v>
      </c>
      <c r="AI458" s="19" t="s">
        <v>1595</v>
      </c>
      <c r="AJ458" s="45">
        <v>0.05</v>
      </c>
      <c r="AK458" s="45">
        <v>24</v>
      </c>
      <c r="AL458" s="19" t="s">
        <v>1501</v>
      </c>
      <c r="AM458" s="46">
        <v>40070</v>
      </c>
      <c r="AN458" s="46">
        <v>24050</v>
      </c>
      <c r="AO458" s="46">
        <v>16020</v>
      </c>
      <c r="AP458" s="45">
        <v>216</v>
      </c>
      <c r="AQ458" s="45"/>
      <c r="AR458" s="45" t="str">
        <f>IFERROR(VLOOKUP(AB458,'Pedidos marco'!$A$1:$D$10000,4,0)," ")</f>
        <v xml:space="preserve"> </v>
      </c>
      <c r="AS458" s="45">
        <f t="shared" si="49"/>
        <v>4</v>
      </c>
      <c r="AT458" s="45" t="str">
        <f t="shared" si="50"/>
        <v>04</v>
      </c>
      <c r="AU458" s="47">
        <v>24</v>
      </c>
      <c r="AV458" s="19" t="str">
        <f t="shared" si="51"/>
        <v>04 April</v>
      </c>
      <c r="AW458" s="19">
        <f t="shared" si="52"/>
        <v>0.45</v>
      </c>
      <c r="AX458" s="19">
        <f t="shared" si="53"/>
        <v>9</v>
      </c>
      <c r="AY458" s="19" t="e">
        <f>VLOOKUP(AG458,Cías!$A$1:$E$10000,5,0)</f>
        <v>#N/A</v>
      </c>
      <c r="AZ458" s="19" t="str">
        <f t="shared" si="54"/>
        <v>1013279</v>
      </c>
      <c r="BA458" s="19" t="str">
        <f t="shared" si="55"/>
        <v>TAPIA CAMPAÑA NESTOR HEMIRO</v>
      </c>
      <c r="BB458" s="19" t="e">
        <f>VLOOKUP(AG458,Cías!$A$1:$E$10000,3,0)</f>
        <v>#N/A</v>
      </c>
      <c r="BC458" s="19"/>
      <c r="BD458" s="19"/>
      <c r="BE458" s="19"/>
      <c r="BF458" s="19"/>
      <c r="BG458" s="19"/>
      <c r="BH458" s="19"/>
      <c r="BI458" s="19"/>
      <c r="BJ458" s="19"/>
    </row>
    <row r="459" spans="1:62" ht="15" x14ac:dyDescent="0.2">
      <c r="A459" s="19" t="s">
        <v>6111</v>
      </c>
      <c r="B459" s="19" t="s">
        <v>1479</v>
      </c>
      <c r="C459" s="43">
        <v>44655</v>
      </c>
      <c r="D459" s="44">
        <v>0.70902777777778003</v>
      </c>
      <c r="E459" s="19" t="s">
        <v>6112</v>
      </c>
      <c r="F459" s="19" t="s">
        <v>1481</v>
      </c>
      <c r="G459" s="19" t="s">
        <v>1481</v>
      </c>
      <c r="H459" s="45">
        <v>0</v>
      </c>
      <c r="I459" s="45">
        <v>0</v>
      </c>
      <c r="J459" s="19" t="s">
        <v>1482</v>
      </c>
      <c r="K459" s="19" t="s">
        <v>6113</v>
      </c>
      <c r="L459" s="19" t="s">
        <v>6114</v>
      </c>
      <c r="M459" s="19" t="s">
        <v>6115</v>
      </c>
      <c r="N459" s="19" t="s">
        <v>6111</v>
      </c>
      <c r="O459" s="19" t="s">
        <v>1486</v>
      </c>
      <c r="P459" s="19" t="s">
        <v>1487</v>
      </c>
      <c r="Q459" s="46">
        <v>31.48</v>
      </c>
      <c r="R459" s="19" t="s">
        <v>1488</v>
      </c>
      <c r="S459" s="19" t="s">
        <v>1489</v>
      </c>
      <c r="T459" s="19" t="s">
        <v>418</v>
      </c>
      <c r="U459" s="19" t="s">
        <v>1508</v>
      </c>
      <c r="V459" s="19" t="s">
        <v>1509</v>
      </c>
      <c r="W459" s="19" t="s">
        <v>415</v>
      </c>
      <c r="X459" s="19" t="s">
        <v>1510</v>
      </c>
      <c r="Y459" s="19" t="s">
        <v>1511</v>
      </c>
      <c r="Z459" s="19" t="s">
        <v>1512</v>
      </c>
      <c r="AA459" s="46">
        <v>113</v>
      </c>
      <c r="AB459" s="19" t="s">
        <v>1513</v>
      </c>
      <c r="AC459" s="19" t="s">
        <v>418</v>
      </c>
      <c r="AD459" s="19" t="s">
        <v>1523</v>
      </c>
      <c r="AE459" s="19" t="s">
        <v>1481</v>
      </c>
      <c r="AF459" s="19" t="s">
        <v>1497</v>
      </c>
      <c r="AG459" s="19" t="s">
        <v>1524</v>
      </c>
      <c r="AH459" s="19" t="s">
        <v>1499</v>
      </c>
      <c r="AI459" s="19" t="s">
        <v>1500</v>
      </c>
      <c r="AJ459" s="45">
        <v>0</v>
      </c>
      <c r="AK459" s="45">
        <v>0</v>
      </c>
      <c r="AL459" s="19" t="s">
        <v>1517</v>
      </c>
      <c r="AM459" s="46">
        <v>50260</v>
      </c>
      <c r="AN459" s="46">
        <v>31480</v>
      </c>
      <c r="AO459" s="46">
        <v>18780</v>
      </c>
      <c r="AP459" s="45">
        <v>0</v>
      </c>
      <c r="AQ459" s="45"/>
      <c r="AR459" s="45" t="str">
        <f>IFERROR(VLOOKUP(AB459,'Pedidos marco'!$A$1:$D$10000,4,0)," ")</f>
        <v xml:space="preserve"> </v>
      </c>
      <c r="AS459" s="45">
        <f t="shared" si="49"/>
        <v>4</v>
      </c>
      <c r="AT459" s="45" t="str">
        <f t="shared" si="50"/>
        <v>04</v>
      </c>
      <c r="AU459" s="47">
        <v>31.48</v>
      </c>
      <c r="AV459" s="19" t="str">
        <f t="shared" si="51"/>
        <v>04 April</v>
      </c>
      <c r="AW459" s="19">
        <f t="shared" si="52"/>
        <v>0</v>
      </c>
      <c r="AX459" s="19">
        <f t="shared" si="53"/>
        <v>0</v>
      </c>
      <c r="AY459" s="19" t="e">
        <f>VLOOKUP(AG459,Cías!$A$1:$E$10000,5,0)</f>
        <v>#N/A</v>
      </c>
      <c r="AZ459" s="19" t="str">
        <f t="shared" si="54"/>
        <v>1014412</v>
      </c>
      <c r="BA459" s="19" t="str">
        <f t="shared" si="55"/>
        <v>UNION DE CONCRETERAS UNICON UCUE</v>
      </c>
      <c r="BB459" s="19" t="e">
        <f>VLOOKUP(AG459,Cías!$A$1:$E$10000,3,0)</f>
        <v>#N/A</v>
      </c>
      <c r="BC459" s="19"/>
      <c r="BD459" s="19"/>
      <c r="BE459" s="19"/>
      <c r="BF459" s="19"/>
      <c r="BG459" s="19"/>
      <c r="BH459" s="19"/>
      <c r="BI459" s="19"/>
      <c r="BJ459" s="19"/>
    </row>
    <row r="460" spans="1:62" ht="15" x14ac:dyDescent="0.2">
      <c r="A460" s="19" t="s">
        <v>6116</v>
      </c>
      <c r="B460" s="19" t="s">
        <v>1479</v>
      </c>
      <c r="C460" s="43">
        <v>44655</v>
      </c>
      <c r="D460" s="44">
        <v>0.71805555555556</v>
      </c>
      <c r="E460" s="19" t="s">
        <v>6117</v>
      </c>
      <c r="F460" s="19" t="s">
        <v>6118</v>
      </c>
      <c r="G460" s="19" t="s">
        <v>6119</v>
      </c>
      <c r="H460" s="45">
        <v>749.63</v>
      </c>
      <c r="I460" s="45">
        <v>840.49</v>
      </c>
      <c r="J460" s="19" t="s">
        <v>2037</v>
      </c>
      <c r="K460" s="19" t="s">
        <v>6120</v>
      </c>
      <c r="L460" s="19" t="s">
        <v>6121</v>
      </c>
      <c r="M460" s="19" t="s">
        <v>6122</v>
      </c>
      <c r="N460" s="19" t="s">
        <v>6116</v>
      </c>
      <c r="O460" s="19" t="s">
        <v>371</v>
      </c>
      <c r="P460" s="19" t="s">
        <v>372</v>
      </c>
      <c r="Q460" s="46">
        <v>120</v>
      </c>
      <c r="R460" s="19" t="s">
        <v>1544</v>
      </c>
      <c r="S460" s="19" t="s">
        <v>6123</v>
      </c>
      <c r="T460" s="19" t="s">
        <v>6124</v>
      </c>
      <c r="U460" s="19" t="s">
        <v>6125</v>
      </c>
      <c r="V460" s="19" t="s">
        <v>6126</v>
      </c>
      <c r="W460" s="19" t="s">
        <v>6127</v>
      </c>
      <c r="X460" s="19" t="s">
        <v>6128</v>
      </c>
      <c r="Y460" s="19" t="s">
        <v>6129</v>
      </c>
      <c r="Z460" s="19" t="s">
        <v>6130</v>
      </c>
      <c r="AA460" s="46">
        <v>303</v>
      </c>
      <c r="AB460" s="19" t="s">
        <v>468</v>
      </c>
      <c r="AC460" s="19" t="s">
        <v>86</v>
      </c>
      <c r="AD460" s="19" t="s">
        <v>6131</v>
      </c>
      <c r="AE460" s="19" t="s">
        <v>6132</v>
      </c>
      <c r="AF460" s="19" t="s">
        <v>1592</v>
      </c>
      <c r="AG460" s="19" t="s">
        <v>6133</v>
      </c>
      <c r="AH460" s="19" t="s">
        <v>1499</v>
      </c>
      <c r="AI460" s="19" t="s">
        <v>1500</v>
      </c>
      <c r="AJ460" s="45">
        <v>0</v>
      </c>
      <c r="AK460" s="45">
        <v>0</v>
      </c>
      <c r="AL460" s="19" t="s">
        <v>1501</v>
      </c>
      <c r="AM460" s="46">
        <v>15063.75</v>
      </c>
      <c r="AN460" s="46">
        <v>6018.75</v>
      </c>
      <c r="AO460" s="46">
        <v>9045</v>
      </c>
      <c r="AP460" s="45">
        <v>133.19999999999999</v>
      </c>
      <c r="AQ460" s="45"/>
      <c r="AR460" s="45" t="str">
        <f>IFERROR(VLOOKUP(AB460,'Pedidos marco'!$A$1:$D$10000,4,0)," ")</f>
        <v xml:space="preserve"> </v>
      </c>
      <c r="AS460" s="45">
        <f t="shared" si="49"/>
        <v>4</v>
      </c>
      <c r="AT460" s="45" t="str">
        <f t="shared" si="50"/>
        <v>04</v>
      </c>
      <c r="AU460" s="47">
        <v>6</v>
      </c>
      <c r="AV460" s="19" t="str">
        <f t="shared" si="51"/>
        <v>04 April</v>
      </c>
      <c r="AW460" s="19">
        <f t="shared" si="52"/>
        <v>1.1099999999999999</v>
      </c>
      <c r="AX460" s="19">
        <f t="shared" si="53"/>
        <v>22.2</v>
      </c>
      <c r="AY460" s="19" t="e">
        <f>VLOOKUP(AG460,Cías!$A$1:$E$10000,5,0)</f>
        <v>#N/A</v>
      </c>
      <c r="AZ460" s="19" t="str">
        <f t="shared" si="54"/>
        <v>1013142</v>
      </c>
      <c r="BA460" s="19" t="str">
        <f t="shared" si="55"/>
        <v>CEVALLOS YEPEZ WILLIAM RICARDO</v>
      </c>
      <c r="BB460" s="19" t="e">
        <f>VLOOKUP(AG460,Cías!$A$1:$E$10000,3,0)</f>
        <v>#N/A</v>
      </c>
      <c r="BC460" s="19"/>
      <c r="BD460" s="19"/>
      <c r="BE460" s="19"/>
      <c r="BF460" s="19"/>
      <c r="BG460" s="19"/>
      <c r="BH460" s="19"/>
      <c r="BI460" s="19"/>
      <c r="BJ460" s="19"/>
    </row>
    <row r="461" spans="1:62" ht="15" x14ac:dyDescent="0.2">
      <c r="A461" s="19" t="s">
        <v>6116</v>
      </c>
      <c r="B461" s="19" t="s">
        <v>1479</v>
      </c>
      <c r="C461" s="43">
        <v>44655</v>
      </c>
      <c r="D461" s="44">
        <v>0.71805555555556</v>
      </c>
      <c r="E461" s="19" t="s">
        <v>6134</v>
      </c>
      <c r="F461" s="19" t="s">
        <v>6135</v>
      </c>
      <c r="G461" s="19" t="s">
        <v>6136</v>
      </c>
      <c r="H461" s="45">
        <v>3351.35</v>
      </c>
      <c r="I461" s="45">
        <v>3757.55</v>
      </c>
      <c r="J461" s="19" t="s">
        <v>2037</v>
      </c>
      <c r="K461" s="19" t="s">
        <v>6137</v>
      </c>
      <c r="L461" s="19" t="s">
        <v>6138</v>
      </c>
      <c r="M461" s="19" t="s">
        <v>6139</v>
      </c>
      <c r="N461" s="19" t="s">
        <v>6116</v>
      </c>
      <c r="O461" s="19" t="s">
        <v>371</v>
      </c>
      <c r="P461" s="19" t="s">
        <v>372</v>
      </c>
      <c r="Q461" s="46">
        <v>520</v>
      </c>
      <c r="R461" s="19" t="s">
        <v>1544</v>
      </c>
      <c r="S461" s="19" t="s">
        <v>6123</v>
      </c>
      <c r="T461" s="19" t="s">
        <v>6124</v>
      </c>
      <c r="U461" s="19" t="s">
        <v>6125</v>
      </c>
      <c r="V461" s="19" t="s">
        <v>6126</v>
      </c>
      <c r="W461" s="19" t="s">
        <v>6127</v>
      </c>
      <c r="X461" s="19" t="s">
        <v>6128</v>
      </c>
      <c r="Y461" s="19" t="s">
        <v>6129</v>
      </c>
      <c r="Z461" s="19" t="s">
        <v>6130</v>
      </c>
      <c r="AA461" s="46">
        <v>303</v>
      </c>
      <c r="AB461" s="19" t="s">
        <v>468</v>
      </c>
      <c r="AC461" s="19" t="s">
        <v>86</v>
      </c>
      <c r="AD461" s="19" t="s">
        <v>6131</v>
      </c>
      <c r="AE461" s="19" t="s">
        <v>6132</v>
      </c>
      <c r="AF461" s="19" t="s">
        <v>1592</v>
      </c>
      <c r="AG461" s="19" t="s">
        <v>6133</v>
      </c>
      <c r="AH461" s="19" t="s">
        <v>1499</v>
      </c>
      <c r="AI461" s="19" t="s">
        <v>1500</v>
      </c>
      <c r="AJ461" s="45">
        <v>0</v>
      </c>
      <c r="AK461" s="45">
        <v>0</v>
      </c>
      <c r="AL461" s="19" t="s">
        <v>1501</v>
      </c>
      <c r="AM461" s="46">
        <v>35126.25</v>
      </c>
      <c r="AN461" s="46">
        <v>26081.25</v>
      </c>
      <c r="AO461" s="46">
        <v>9045</v>
      </c>
      <c r="AP461" s="45">
        <v>577.20000000000005</v>
      </c>
      <c r="AQ461" s="45"/>
      <c r="AR461" s="45" t="str">
        <f>IFERROR(VLOOKUP(AB461,'Pedidos marco'!$A$1:$D$10000,4,0)," ")</f>
        <v xml:space="preserve"> </v>
      </c>
      <c r="AS461" s="45">
        <f t="shared" si="49"/>
        <v>4</v>
      </c>
      <c r="AT461" s="45" t="str">
        <f t="shared" si="50"/>
        <v>04</v>
      </c>
      <c r="AU461" s="47">
        <v>26</v>
      </c>
      <c r="AV461" s="19" t="str">
        <f t="shared" si="51"/>
        <v>04 April</v>
      </c>
      <c r="AW461" s="19">
        <f t="shared" si="52"/>
        <v>1.1100000000000001</v>
      </c>
      <c r="AX461" s="19">
        <f t="shared" si="53"/>
        <v>22.200000000000003</v>
      </c>
      <c r="AY461" s="19" t="e">
        <f>VLOOKUP(AG461,Cías!$A$1:$E$10000,5,0)</f>
        <v>#N/A</v>
      </c>
      <c r="AZ461" s="19" t="str">
        <f t="shared" si="54"/>
        <v>1013142</v>
      </c>
      <c r="BA461" s="19" t="str">
        <f t="shared" si="55"/>
        <v>CEVALLOS YEPEZ WILLIAM RICARDO</v>
      </c>
      <c r="BB461" s="19" t="e">
        <f>VLOOKUP(AG461,Cías!$A$1:$E$10000,3,0)</f>
        <v>#N/A</v>
      </c>
      <c r="BC461" s="19"/>
      <c r="BD461" s="19"/>
      <c r="BE461" s="19"/>
      <c r="BF461" s="19"/>
      <c r="BG461" s="19"/>
      <c r="BH461" s="19"/>
      <c r="BI461" s="19"/>
      <c r="BJ461" s="19"/>
    </row>
    <row r="462" spans="1:62" ht="15" x14ac:dyDescent="0.2">
      <c r="A462" s="19" t="s">
        <v>6140</v>
      </c>
      <c r="B462" s="19" t="s">
        <v>1479</v>
      </c>
      <c r="C462" s="43">
        <v>44655</v>
      </c>
      <c r="D462" s="44">
        <v>0.71944444444444</v>
      </c>
      <c r="E462" s="19" t="s">
        <v>6141</v>
      </c>
      <c r="F462" s="19" t="s">
        <v>1481</v>
      </c>
      <c r="G462" s="19" t="s">
        <v>1481</v>
      </c>
      <c r="H462" s="45">
        <v>0</v>
      </c>
      <c r="I462" s="45">
        <v>0</v>
      </c>
      <c r="J462" s="19" t="s">
        <v>1482</v>
      </c>
      <c r="K462" s="19" t="s">
        <v>6142</v>
      </c>
      <c r="L462" s="19" t="s">
        <v>6143</v>
      </c>
      <c r="M462" s="19" t="s">
        <v>6144</v>
      </c>
      <c r="N462" s="19" t="s">
        <v>6140</v>
      </c>
      <c r="O462" s="19" t="s">
        <v>1486</v>
      </c>
      <c r="P462" s="19" t="s">
        <v>1487</v>
      </c>
      <c r="Q462" s="46">
        <v>31.5</v>
      </c>
      <c r="R462" s="19" t="s">
        <v>1488</v>
      </c>
      <c r="S462" s="19" t="s">
        <v>1489</v>
      </c>
      <c r="T462" s="19" t="s">
        <v>418</v>
      </c>
      <c r="U462" s="19" t="s">
        <v>1508</v>
      </c>
      <c r="V462" s="19" t="s">
        <v>1509</v>
      </c>
      <c r="W462" s="19" t="s">
        <v>415</v>
      </c>
      <c r="X462" s="19" t="s">
        <v>1510</v>
      </c>
      <c r="Y462" s="19" t="s">
        <v>1511</v>
      </c>
      <c r="Z462" s="19" t="s">
        <v>1512</v>
      </c>
      <c r="AA462" s="46">
        <v>113</v>
      </c>
      <c r="AB462" s="19" t="s">
        <v>1513</v>
      </c>
      <c r="AC462" s="19" t="s">
        <v>418</v>
      </c>
      <c r="AD462" s="19" t="s">
        <v>1514</v>
      </c>
      <c r="AE462" s="19" t="s">
        <v>1515</v>
      </c>
      <c r="AF462" s="19" t="s">
        <v>1497</v>
      </c>
      <c r="AG462" s="19" t="s">
        <v>1516</v>
      </c>
      <c r="AH462" s="19" t="s">
        <v>1499</v>
      </c>
      <c r="AI462" s="19" t="s">
        <v>1500</v>
      </c>
      <c r="AJ462" s="45">
        <v>0</v>
      </c>
      <c r="AK462" s="45">
        <v>0</v>
      </c>
      <c r="AL462" s="19" t="s">
        <v>1517</v>
      </c>
      <c r="AM462" s="46">
        <v>49860</v>
      </c>
      <c r="AN462" s="46">
        <v>31500</v>
      </c>
      <c r="AO462" s="46">
        <v>18360</v>
      </c>
      <c r="AP462" s="45">
        <v>0</v>
      </c>
      <c r="AQ462" s="45"/>
      <c r="AR462" s="45" t="str">
        <f>IFERROR(VLOOKUP(AB462,'Pedidos marco'!$A$1:$D$10000,4,0)," ")</f>
        <v xml:space="preserve"> </v>
      </c>
      <c r="AS462" s="45">
        <f t="shared" si="49"/>
        <v>4</v>
      </c>
      <c r="AT462" s="45" t="str">
        <f t="shared" si="50"/>
        <v>04</v>
      </c>
      <c r="AU462" s="47">
        <v>31.5</v>
      </c>
      <c r="AV462" s="19" t="str">
        <f t="shared" si="51"/>
        <v>04 April</v>
      </c>
      <c r="AW462" s="19">
        <f t="shared" si="52"/>
        <v>0</v>
      </c>
      <c r="AX462" s="19">
        <f t="shared" si="53"/>
        <v>0</v>
      </c>
      <c r="AY462" s="19" t="e">
        <f>VLOOKUP(AG462,Cías!$A$1:$E$10000,5,0)</f>
        <v>#N/A</v>
      </c>
      <c r="AZ462" s="19" t="str">
        <f t="shared" si="54"/>
        <v>1014412</v>
      </c>
      <c r="BA462" s="19" t="str">
        <f t="shared" si="55"/>
        <v>UNION DE CONCRETERAS UNICON UCUE</v>
      </c>
      <c r="BB462" s="19" t="e">
        <f>VLOOKUP(AG462,Cías!$A$1:$E$10000,3,0)</f>
        <v>#N/A</v>
      </c>
      <c r="BC462" s="19"/>
      <c r="BD462" s="19"/>
      <c r="BE462" s="19"/>
      <c r="BF462" s="19"/>
      <c r="BG462" s="19"/>
      <c r="BH462" s="19"/>
      <c r="BI462" s="19"/>
      <c r="BJ462" s="19"/>
    </row>
    <row r="463" spans="1:62" ht="15" x14ac:dyDescent="0.2">
      <c r="A463" s="19" t="s">
        <v>6145</v>
      </c>
      <c r="B463" s="19" t="s">
        <v>1479</v>
      </c>
      <c r="C463" s="43">
        <v>44655</v>
      </c>
      <c r="D463" s="44">
        <v>0.72222222222221999</v>
      </c>
      <c r="E463" s="19" t="s">
        <v>6146</v>
      </c>
      <c r="F463" s="19" t="s">
        <v>6147</v>
      </c>
      <c r="G463" s="19" t="s">
        <v>6148</v>
      </c>
      <c r="H463" s="45">
        <v>2257.1999999999998</v>
      </c>
      <c r="I463" s="45">
        <v>2530.7800000000002</v>
      </c>
      <c r="J463" s="19" t="s">
        <v>1560</v>
      </c>
      <c r="K463" s="19" t="s">
        <v>6149</v>
      </c>
      <c r="L463" s="19" t="s">
        <v>6150</v>
      </c>
      <c r="M463" s="19" t="s">
        <v>6151</v>
      </c>
      <c r="N463" s="19" t="s">
        <v>6145</v>
      </c>
      <c r="O463" s="19" t="s">
        <v>367</v>
      </c>
      <c r="P463" s="19" t="s">
        <v>368</v>
      </c>
      <c r="Q463" s="46">
        <v>360</v>
      </c>
      <c r="R463" s="19" t="s">
        <v>1544</v>
      </c>
      <c r="S463" s="19" t="s">
        <v>1736</v>
      </c>
      <c r="T463" s="19" t="s">
        <v>1737</v>
      </c>
      <c r="U463" s="19" t="s">
        <v>6152</v>
      </c>
      <c r="V463" s="19" t="s">
        <v>6153</v>
      </c>
      <c r="W463" s="19" t="s">
        <v>4185</v>
      </c>
      <c r="X463" s="19" t="s">
        <v>6154</v>
      </c>
      <c r="Y463" s="19" t="s">
        <v>4187</v>
      </c>
      <c r="Z463" s="19" t="s">
        <v>4188</v>
      </c>
      <c r="AA463" s="46">
        <v>188</v>
      </c>
      <c r="AB463" s="19" t="s">
        <v>559</v>
      </c>
      <c r="AC463" s="19" t="s">
        <v>272</v>
      </c>
      <c r="AD463" s="19" t="s">
        <v>4454</v>
      </c>
      <c r="AE463" s="19" t="s">
        <v>1481</v>
      </c>
      <c r="AF463" s="19" t="s">
        <v>1554</v>
      </c>
      <c r="AG463" s="19" t="s">
        <v>4455</v>
      </c>
      <c r="AH463" s="19" t="s">
        <v>1499</v>
      </c>
      <c r="AI463" s="19" t="s">
        <v>1500</v>
      </c>
      <c r="AJ463" s="45">
        <v>0</v>
      </c>
      <c r="AK463" s="45">
        <v>0</v>
      </c>
      <c r="AL463" s="19" t="s">
        <v>1501</v>
      </c>
      <c r="AM463" s="46">
        <v>26780</v>
      </c>
      <c r="AN463" s="46">
        <v>18030</v>
      </c>
      <c r="AO463" s="46">
        <v>8750</v>
      </c>
      <c r="AP463" s="45">
        <v>262.8</v>
      </c>
      <c r="AQ463" s="45"/>
      <c r="AR463" s="45" t="str">
        <f>IFERROR(VLOOKUP(AB463,'Pedidos marco'!$A$1:$D$10000,4,0)," ")</f>
        <v xml:space="preserve"> </v>
      </c>
      <c r="AS463" s="45">
        <f t="shared" si="49"/>
        <v>4</v>
      </c>
      <c r="AT463" s="45" t="str">
        <f t="shared" si="50"/>
        <v>04</v>
      </c>
      <c r="AU463" s="47">
        <v>18</v>
      </c>
      <c r="AV463" s="19" t="str">
        <f t="shared" si="51"/>
        <v>04 April</v>
      </c>
      <c r="AW463" s="19">
        <f t="shared" si="52"/>
        <v>0.73</v>
      </c>
      <c r="AX463" s="19">
        <f t="shared" si="53"/>
        <v>14.600000000000001</v>
      </c>
      <c r="AY463" s="19" t="e">
        <f>VLOOKUP(AG463,Cías!$A$1:$E$10000,5,0)</f>
        <v>#N/A</v>
      </c>
      <c r="AZ463" s="19" t="str">
        <f t="shared" si="54"/>
        <v>10005834</v>
      </c>
      <c r="BA463" s="19" t="str">
        <f t="shared" si="55"/>
        <v>RUIZ CHECA JOSE JAVIER</v>
      </c>
      <c r="BB463" s="19" t="e">
        <f>VLOOKUP(AG463,Cías!$A$1:$E$10000,3,0)</f>
        <v>#N/A</v>
      </c>
      <c r="BC463" s="19"/>
      <c r="BD463" s="19"/>
      <c r="BE463" s="19"/>
      <c r="BF463" s="19"/>
      <c r="BG463" s="19"/>
      <c r="BH463" s="19"/>
      <c r="BI463" s="19"/>
      <c r="BJ463" s="19"/>
    </row>
    <row r="464" spans="1:62" ht="15" x14ac:dyDescent="0.2">
      <c r="A464" s="19" t="s">
        <v>6155</v>
      </c>
      <c r="B464" s="19" t="s">
        <v>1479</v>
      </c>
      <c r="C464" s="43">
        <v>44655</v>
      </c>
      <c r="D464" s="44">
        <v>0.72430555555555998</v>
      </c>
      <c r="E464" s="19" t="s">
        <v>6156</v>
      </c>
      <c r="F464" s="19" t="s">
        <v>6157</v>
      </c>
      <c r="G464" s="19" t="s">
        <v>6158</v>
      </c>
      <c r="H464" s="45">
        <v>2358</v>
      </c>
      <c r="I464" s="45">
        <v>2643.8</v>
      </c>
      <c r="J464" s="19" t="s">
        <v>1560</v>
      </c>
      <c r="K464" s="19" t="s">
        <v>6159</v>
      </c>
      <c r="L464" s="19" t="s">
        <v>6160</v>
      </c>
      <c r="M464" s="19" t="s">
        <v>6161</v>
      </c>
      <c r="N464" s="19" t="s">
        <v>6155</v>
      </c>
      <c r="O464" s="19" t="s">
        <v>1641</v>
      </c>
      <c r="P464" s="19" t="s">
        <v>1642</v>
      </c>
      <c r="Q464" s="46">
        <v>360</v>
      </c>
      <c r="R464" s="19" t="s">
        <v>1544</v>
      </c>
      <c r="S464" s="19" t="s">
        <v>6162</v>
      </c>
      <c r="T464" s="19" t="s">
        <v>6163</v>
      </c>
      <c r="U464" s="19" t="s">
        <v>6164</v>
      </c>
      <c r="V464" s="19" t="s">
        <v>2126</v>
      </c>
      <c r="W464" s="19" t="s">
        <v>5522</v>
      </c>
      <c r="X464" s="19" t="s">
        <v>6165</v>
      </c>
      <c r="Y464" s="19" t="s">
        <v>5524</v>
      </c>
      <c r="Z464" s="19" t="s">
        <v>5525</v>
      </c>
      <c r="AA464" s="46">
        <v>450</v>
      </c>
      <c r="AB464" s="19" t="s">
        <v>562</v>
      </c>
      <c r="AC464" s="19" t="s">
        <v>277</v>
      </c>
      <c r="AD464" s="19" t="s">
        <v>2371</v>
      </c>
      <c r="AE464" s="19" t="s">
        <v>1481</v>
      </c>
      <c r="AF464" s="19" t="s">
        <v>1554</v>
      </c>
      <c r="AG464" s="19" t="s">
        <v>2372</v>
      </c>
      <c r="AH464" s="19" t="s">
        <v>1499</v>
      </c>
      <c r="AI464" s="19" t="s">
        <v>1500</v>
      </c>
      <c r="AJ464" s="45">
        <v>0</v>
      </c>
      <c r="AK464" s="45">
        <v>0</v>
      </c>
      <c r="AL464" s="19" t="s">
        <v>1501</v>
      </c>
      <c r="AM464" s="46">
        <v>27070</v>
      </c>
      <c r="AN464" s="46">
        <v>18040</v>
      </c>
      <c r="AO464" s="46">
        <v>9030</v>
      </c>
      <c r="AP464" s="45">
        <v>406.8</v>
      </c>
      <c r="AQ464" s="45"/>
      <c r="AR464" s="45" t="str">
        <f>IFERROR(VLOOKUP(AB464,'Pedidos marco'!$A$1:$D$10000,4,0)," ")</f>
        <v xml:space="preserve"> </v>
      </c>
      <c r="AS464" s="45">
        <f t="shared" si="49"/>
        <v>4</v>
      </c>
      <c r="AT464" s="45" t="str">
        <f t="shared" si="50"/>
        <v>04</v>
      </c>
      <c r="AU464" s="47">
        <v>18</v>
      </c>
      <c r="AV464" s="19" t="str">
        <f t="shared" si="51"/>
        <v>04 April</v>
      </c>
      <c r="AW464" s="19">
        <f t="shared" si="52"/>
        <v>1.1300000000000001</v>
      </c>
      <c r="AX464" s="19">
        <f t="shared" si="53"/>
        <v>22.6</v>
      </c>
      <c r="AY464" s="19" t="e">
        <f>VLOOKUP(AG464,Cías!$A$1:$E$10000,5,0)</f>
        <v>#N/A</v>
      </c>
      <c r="AZ464" s="19" t="str">
        <f t="shared" si="54"/>
        <v>1013597</v>
      </c>
      <c r="BA464" s="19" t="str">
        <f t="shared" si="55"/>
        <v>RUIZ RUIZ EDISON FRANKLIN</v>
      </c>
      <c r="BB464" s="19" t="e">
        <f>VLOOKUP(AG464,Cías!$A$1:$E$10000,3,0)</f>
        <v>#N/A</v>
      </c>
      <c r="BC464" s="19"/>
      <c r="BD464" s="19"/>
      <c r="BE464" s="19"/>
      <c r="BF464" s="19"/>
      <c r="BG464" s="19"/>
      <c r="BH464" s="19"/>
      <c r="BI464" s="19"/>
      <c r="BJ464" s="19"/>
    </row>
    <row r="465" spans="1:62" ht="15" x14ac:dyDescent="0.2">
      <c r="A465" s="19" t="s">
        <v>6166</v>
      </c>
      <c r="B465" s="19" t="s">
        <v>1479</v>
      </c>
      <c r="C465" s="43">
        <v>44655</v>
      </c>
      <c r="D465" s="44">
        <v>0.72777777777777997</v>
      </c>
      <c r="E465" s="19" t="s">
        <v>6167</v>
      </c>
      <c r="F465" s="19" t="s">
        <v>6168</v>
      </c>
      <c r="G465" s="19" t="s">
        <v>6169</v>
      </c>
      <c r="H465" s="45">
        <v>2192.4</v>
      </c>
      <c r="I465" s="45">
        <v>2458.14</v>
      </c>
      <c r="J465" s="19" t="s">
        <v>1560</v>
      </c>
      <c r="K465" s="19" t="s">
        <v>6170</v>
      </c>
      <c r="L465" s="19" t="s">
        <v>6171</v>
      </c>
      <c r="M465" s="19" t="s">
        <v>6172</v>
      </c>
      <c r="N465" s="19" t="s">
        <v>6166</v>
      </c>
      <c r="O465" s="19" t="s">
        <v>1641</v>
      </c>
      <c r="P465" s="19" t="s">
        <v>1642</v>
      </c>
      <c r="Q465" s="46">
        <v>360</v>
      </c>
      <c r="R465" s="19" t="s">
        <v>1544</v>
      </c>
      <c r="S465" s="19" t="s">
        <v>1736</v>
      </c>
      <c r="T465" s="19" t="s">
        <v>1737</v>
      </c>
      <c r="U465" s="19" t="s">
        <v>6173</v>
      </c>
      <c r="V465" s="19" t="s">
        <v>6174</v>
      </c>
      <c r="W465" s="19" t="s">
        <v>1492</v>
      </c>
      <c r="X465" s="19" t="s">
        <v>6175</v>
      </c>
      <c r="Y465" s="19" t="s">
        <v>1494</v>
      </c>
      <c r="Z465" s="19" t="s">
        <v>1495</v>
      </c>
      <c r="AA465" s="46">
        <v>247</v>
      </c>
      <c r="AB465" s="19" t="s">
        <v>573</v>
      </c>
      <c r="AC465" s="19" t="s">
        <v>299</v>
      </c>
      <c r="AD465" s="19" t="s">
        <v>1982</v>
      </c>
      <c r="AE465" s="19" t="s">
        <v>1983</v>
      </c>
      <c r="AF465" s="19" t="s">
        <v>1554</v>
      </c>
      <c r="AG465" s="19" t="s">
        <v>1984</v>
      </c>
      <c r="AH465" s="19" t="s">
        <v>1499</v>
      </c>
      <c r="AI465" s="19" t="s">
        <v>1500</v>
      </c>
      <c r="AJ465" s="45">
        <v>0</v>
      </c>
      <c r="AK465" s="45">
        <v>0</v>
      </c>
      <c r="AL465" s="19" t="s">
        <v>1501</v>
      </c>
      <c r="AM465" s="46">
        <v>27080</v>
      </c>
      <c r="AN465" s="46">
        <v>18040</v>
      </c>
      <c r="AO465" s="46">
        <v>9040</v>
      </c>
      <c r="AP465" s="45">
        <v>302.39999999999998</v>
      </c>
      <c r="AQ465" s="45"/>
      <c r="AR465" s="45" t="str">
        <f>IFERROR(VLOOKUP(AB465,'Pedidos marco'!$A$1:$D$10000,4,0)," ")</f>
        <v xml:space="preserve"> </v>
      </c>
      <c r="AS465" s="45">
        <f t="shared" si="49"/>
        <v>4</v>
      </c>
      <c r="AT465" s="45" t="str">
        <f t="shared" si="50"/>
        <v>04</v>
      </c>
      <c r="AU465" s="47">
        <v>18</v>
      </c>
      <c r="AV465" s="19" t="str">
        <f t="shared" si="51"/>
        <v>04 April</v>
      </c>
      <c r="AW465" s="19">
        <f t="shared" si="52"/>
        <v>0.84</v>
      </c>
      <c r="AX465" s="19">
        <f t="shared" si="53"/>
        <v>16.799999999999997</v>
      </c>
      <c r="AY465" s="19" t="e">
        <f>VLOOKUP(AG465,Cías!$A$1:$E$10000,5,0)</f>
        <v>#N/A</v>
      </c>
      <c r="AZ465" s="19" t="str">
        <f t="shared" si="54"/>
        <v>1021912</v>
      </c>
      <c r="BA465" s="19" t="str">
        <f t="shared" si="55"/>
        <v>TAPIA MEJIA GEOVANNY FRANCISCO</v>
      </c>
      <c r="BB465" s="19" t="e">
        <f>VLOOKUP(AG465,Cías!$A$1:$E$10000,3,0)</f>
        <v>#N/A</v>
      </c>
      <c r="BC465" s="19"/>
      <c r="BD465" s="19"/>
      <c r="BE465" s="19"/>
      <c r="BF465" s="19"/>
      <c r="BG465" s="19"/>
      <c r="BH465" s="19"/>
      <c r="BI465" s="19"/>
      <c r="BJ465" s="19"/>
    </row>
    <row r="466" spans="1:62" ht="15" x14ac:dyDescent="0.2">
      <c r="A466" s="19" t="s">
        <v>6176</v>
      </c>
      <c r="B466" s="19" t="s">
        <v>1479</v>
      </c>
      <c r="C466" s="43">
        <v>44655</v>
      </c>
      <c r="D466" s="44">
        <v>0.72986111111110996</v>
      </c>
      <c r="E466" s="19" t="s">
        <v>6177</v>
      </c>
      <c r="F466" s="19" t="s">
        <v>6178</v>
      </c>
      <c r="G466" s="19" t="s">
        <v>6179</v>
      </c>
      <c r="H466" s="45">
        <v>4362.6000000000004</v>
      </c>
      <c r="I466" s="45">
        <v>4891.37</v>
      </c>
      <c r="J466" s="19" t="s">
        <v>1560</v>
      </c>
      <c r="K466" s="19" t="s">
        <v>6180</v>
      </c>
      <c r="L466" s="19" t="s">
        <v>6181</v>
      </c>
      <c r="M466" s="19" t="s">
        <v>6182</v>
      </c>
      <c r="N466" s="19" t="s">
        <v>6176</v>
      </c>
      <c r="O466" s="19" t="s">
        <v>1641</v>
      </c>
      <c r="P466" s="19" t="s">
        <v>1642</v>
      </c>
      <c r="Q466" s="46">
        <v>660</v>
      </c>
      <c r="R466" s="19" t="s">
        <v>1544</v>
      </c>
      <c r="S466" s="19" t="s">
        <v>2631</v>
      </c>
      <c r="T466" s="19" t="s">
        <v>2632</v>
      </c>
      <c r="U466" s="19" t="s">
        <v>2633</v>
      </c>
      <c r="V466" s="19" t="s">
        <v>2634</v>
      </c>
      <c r="W466" s="19" t="s">
        <v>2635</v>
      </c>
      <c r="X466" s="19" t="s">
        <v>2636</v>
      </c>
      <c r="Y466" s="19" t="s">
        <v>2637</v>
      </c>
      <c r="Z466" s="19" t="s">
        <v>2638</v>
      </c>
      <c r="AA466" s="46">
        <v>506</v>
      </c>
      <c r="AB466" s="19" t="s">
        <v>431</v>
      </c>
      <c r="AC466" s="19" t="s">
        <v>10</v>
      </c>
      <c r="AD466" s="19" t="s">
        <v>2639</v>
      </c>
      <c r="AE466" s="19" t="s">
        <v>1481</v>
      </c>
      <c r="AF466" s="19" t="s">
        <v>1592</v>
      </c>
      <c r="AG466" s="19" t="s">
        <v>2640</v>
      </c>
      <c r="AH466" s="19" t="s">
        <v>1499</v>
      </c>
      <c r="AI466" s="19" t="s">
        <v>1500</v>
      </c>
      <c r="AJ466" s="45">
        <v>0</v>
      </c>
      <c r="AK466" s="45">
        <v>0</v>
      </c>
      <c r="AL466" s="19" t="s">
        <v>1501</v>
      </c>
      <c r="AM466" s="46">
        <v>52080</v>
      </c>
      <c r="AN466" s="46">
        <v>33040</v>
      </c>
      <c r="AO466" s="46">
        <v>19040</v>
      </c>
      <c r="AP466" s="45">
        <v>996.6</v>
      </c>
      <c r="AQ466" s="45"/>
      <c r="AR466" s="45" t="str">
        <f>IFERROR(VLOOKUP(AB466,'Pedidos marco'!$A$1:$D$10000,4,0)," ")</f>
        <v xml:space="preserve"> </v>
      </c>
      <c r="AS466" s="45">
        <f t="shared" si="49"/>
        <v>4</v>
      </c>
      <c r="AT466" s="45" t="str">
        <f t="shared" si="50"/>
        <v>04</v>
      </c>
      <c r="AU466" s="47">
        <v>33</v>
      </c>
      <c r="AV466" s="19" t="str">
        <f t="shared" si="51"/>
        <v>04 April</v>
      </c>
      <c r="AW466" s="19">
        <f t="shared" si="52"/>
        <v>1.51</v>
      </c>
      <c r="AX466" s="19">
        <f t="shared" si="53"/>
        <v>30.2</v>
      </c>
      <c r="AY466" s="19" t="e">
        <f>VLOOKUP(AG466,Cías!$A$1:$E$10000,5,0)</f>
        <v>#N/A</v>
      </c>
      <c r="AZ466" s="19" t="str">
        <f t="shared" si="54"/>
        <v>1024814</v>
      </c>
      <c r="BA466" s="19" t="str">
        <f t="shared" si="55"/>
        <v>ALEJANDRO CEVALLOS ELIJIO GERMAN</v>
      </c>
      <c r="BB466" s="19" t="e">
        <f>VLOOKUP(AG466,Cías!$A$1:$E$10000,3,0)</f>
        <v>#N/A</v>
      </c>
      <c r="BC466" s="19"/>
      <c r="BD466" s="19"/>
      <c r="BE466" s="19"/>
      <c r="BF466" s="19"/>
      <c r="BG466" s="19"/>
      <c r="BH466" s="19"/>
      <c r="BI466" s="19"/>
      <c r="BJ466" s="19"/>
    </row>
    <row r="467" spans="1:62" ht="15" x14ac:dyDescent="0.2">
      <c r="A467" s="19" t="s">
        <v>6183</v>
      </c>
      <c r="B467" s="19" t="s">
        <v>1479</v>
      </c>
      <c r="C467" s="43">
        <v>44655</v>
      </c>
      <c r="D467" s="44">
        <v>0.73263888888888995</v>
      </c>
      <c r="E467" s="19" t="s">
        <v>6184</v>
      </c>
      <c r="F467" s="19" t="s">
        <v>1481</v>
      </c>
      <c r="G467" s="19" t="s">
        <v>1481</v>
      </c>
      <c r="H467" s="45">
        <v>0</v>
      </c>
      <c r="I467" s="45">
        <v>0</v>
      </c>
      <c r="J467" s="19" t="s">
        <v>1482</v>
      </c>
      <c r="K467" s="19" t="s">
        <v>6185</v>
      </c>
      <c r="L467" s="19" t="s">
        <v>6186</v>
      </c>
      <c r="M467" s="19" t="s">
        <v>6187</v>
      </c>
      <c r="N467" s="19" t="s">
        <v>6183</v>
      </c>
      <c r="O467" s="19" t="s">
        <v>371</v>
      </c>
      <c r="P467" s="19" t="s">
        <v>372</v>
      </c>
      <c r="Q467" s="46">
        <v>80</v>
      </c>
      <c r="R467" s="19" t="s">
        <v>1544</v>
      </c>
      <c r="S467" s="19" t="s">
        <v>2156</v>
      </c>
      <c r="T467" s="19" t="s">
        <v>419</v>
      </c>
      <c r="U467" s="19" t="s">
        <v>2157</v>
      </c>
      <c r="V467" s="19" t="s">
        <v>2091</v>
      </c>
      <c r="W467" s="19" t="s">
        <v>415</v>
      </c>
      <c r="X467" s="19" t="s">
        <v>2158</v>
      </c>
      <c r="Y467" s="19" t="s">
        <v>417</v>
      </c>
      <c r="Z467" s="19" t="s">
        <v>2159</v>
      </c>
      <c r="AA467" s="46">
        <v>110</v>
      </c>
      <c r="AB467" s="19" t="s">
        <v>1416</v>
      </c>
      <c r="AC467" s="19" t="s">
        <v>1399</v>
      </c>
      <c r="AD467" s="19" t="s">
        <v>2607</v>
      </c>
      <c r="AE467" s="19" t="s">
        <v>1481</v>
      </c>
      <c r="AF467" s="19" t="s">
        <v>1592</v>
      </c>
      <c r="AG467" s="19" t="s">
        <v>2608</v>
      </c>
      <c r="AH467" s="19" t="s">
        <v>1502</v>
      </c>
      <c r="AI467" s="19" t="s">
        <v>2099</v>
      </c>
      <c r="AJ467" s="45">
        <v>0</v>
      </c>
      <c r="AK467" s="45">
        <v>0</v>
      </c>
      <c r="AL467" s="19" t="s">
        <v>1501</v>
      </c>
      <c r="AM467" s="46">
        <v>9862.5</v>
      </c>
      <c r="AN467" s="46">
        <v>4012.5</v>
      </c>
      <c r="AO467" s="46">
        <v>5850</v>
      </c>
      <c r="AP467" s="45">
        <v>36.799999999999997</v>
      </c>
      <c r="AQ467" s="45"/>
      <c r="AR467" s="45" t="str">
        <f>IFERROR(VLOOKUP(AB467,'Pedidos marco'!$A$1:$D$10000,4,0)," ")</f>
        <v xml:space="preserve"> </v>
      </c>
      <c r="AS467" s="45">
        <f t="shared" si="49"/>
        <v>4</v>
      </c>
      <c r="AT467" s="45" t="str">
        <f t="shared" si="50"/>
        <v>04</v>
      </c>
      <c r="AU467" s="47">
        <v>4</v>
      </c>
      <c r="AV467" s="19" t="str">
        <f t="shared" si="51"/>
        <v>04 April</v>
      </c>
      <c r="AW467" s="19">
        <f t="shared" si="52"/>
        <v>0.45999999999999996</v>
      </c>
      <c r="AX467" s="19">
        <f t="shared" si="53"/>
        <v>9.1999999999999993</v>
      </c>
      <c r="AY467" s="19" t="e">
        <f>VLOOKUP(AG467,Cías!$A$1:$E$10000,5,0)</f>
        <v>#N/A</v>
      </c>
      <c r="AZ467" s="19" t="str">
        <f t="shared" si="54"/>
        <v>10006852</v>
      </c>
      <c r="BA467" s="19" t="str">
        <f t="shared" si="55"/>
        <v>DE LA CRUZ MANUEL ALADINO</v>
      </c>
      <c r="BB467" s="19" t="e">
        <f>VLOOKUP(AG467,Cías!$A$1:$E$10000,3,0)</f>
        <v>#N/A</v>
      </c>
      <c r="BC467" s="19"/>
      <c r="BD467" s="19"/>
      <c r="BE467" s="19"/>
      <c r="BF467" s="19"/>
      <c r="BG467" s="19"/>
      <c r="BH467" s="19"/>
      <c r="BI467" s="19"/>
      <c r="BJ467" s="19"/>
    </row>
    <row r="468" spans="1:62" ht="15" x14ac:dyDescent="0.2">
      <c r="A468" s="19" t="s">
        <v>6183</v>
      </c>
      <c r="B468" s="19" t="s">
        <v>1479</v>
      </c>
      <c r="C468" s="43">
        <v>44655</v>
      </c>
      <c r="D468" s="44">
        <v>0.73263888888888995</v>
      </c>
      <c r="E468" s="19" t="s">
        <v>6188</v>
      </c>
      <c r="F468" s="19" t="s">
        <v>1481</v>
      </c>
      <c r="G468" s="19" t="s">
        <v>1481</v>
      </c>
      <c r="H468" s="45">
        <v>0</v>
      </c>
      <c r="I468" s="45">
        <v>0</v>
      </c>
      <c r="J468" s="19" t="s">
        <v>1482</v>
      </c>
      <c r="K468" s="19" t="s">
        <v>6185</v>
      </c>
      <c r="L468" s="19" t="s">
        <v>6189</v>
      </c>
      <c r="M468" s="19" t="s">
        <v>6190</v>
      </c>
      <c r="N468" s="19" t="s">
        <v>6183</v>
      </c>
      <c r="O468" s="19" t="s">
        <v>369</v>
      </c>
      <c r="P468" s="19" t="s">
        <v>370</v>
      </c>
      <c r="Q468" s="46">
        <v>80</v>
      </c>
      <c r="R468" s="19" t="s">
        <v>1544</v>
      </c>
      <c r="S468" s="19" t="s">
        <v>2156</v>
      </c>
      <c r="T468" s="19" t="s">
        <v>419</v>
      </c>
      <c r="U468" s="19" t="s">
        <v>2157</v>
      </c>
      <c r="V468" s="19" t="s">
        <v>2091</v>
      </c>
      <c r="W468" s="19" t="s">
        <v>415</v>
      </c>
      <c r="X468" s="19" t="s">
        <v>2158</v>
      </c>
      <c r="Y468" s="19" t="s">
        <v>417</v>
      </c>
      <c r="Z468" s="19" t="s">
        <v>2159</v>
      </c>
      <c r="AA468" s="46">
        <v>110</v>
      </c>
      <c r="AB468" s="19" t="s">
        <v>1416</v>
      </c>
      <c r="AC468" s="19" t="s">
        <v>1399</v>
      </c>
      <c r="AD468" s="19" t="s">
        <v>2607</v>
      </c>
      <c r="AE468" s="19" t="s">
        <v>1481</v>
      </c>
      <c r="AF468" s="19" t="s">
        <v>1592</v>
      </c>
      <c r="AG468" s="19" t="s">
        <v>2608</v>
      </c>
      <c r="AH468" s="19" t="s">
        <v>1502</v>
      </c>
      <c r="AI468" s="19" t="s">
        <v>2099</v>
      </c>
      <c r="AJ468" s="45">
        <v>0</v>
      </c>
      <c r="AK468" s="45">
        <v>0</v>
      </c>
      <c r="AL468" s="19" t="s">
        <v>1501</v>
      </c>
      <c r="AM468" s="46">
        <v>9862.5</v>
      </c>
      <c r="AN468" s="46">
        <v>4012.5</v>
      </c>
      <c r="AO468" s="46">
        <v>5850</v>
      </c>
      <c r="AP468" s="45">
        <v>36.799999999999997</v>
      </c>
      <c r="AQ468" s="45"/>
      <c r="AR468" s="45" t="str">
        <f>IFERROR(VLOOKUP(AB468,'Pedidos marco'!$A$1:$D$10000,4,0)," ")</f>
        <v xml:space="preserve"> </v>
      </c>
      <c r="AS468" s="45">
        <f t="shared" si="49"/>
        <v>4</v>
      </c>
      <c r="AT468" s="45" t="str">
        <f t="shared" si="50"/>
        <v>04</v>
      </c>
      <c r="AU468" s="47">
        <v>4</v>
      </c>
      <c r="AV468" s="19" t="str">
        <f t="shared" si="51"/>
        <v>04 April</v>
      </c>
      <c r="AW468" s="19">
        <f t="shared" si="52"/>
        <v>0.45999999999999996</v>
      </c>
      <c r="AX468" s="19">
        <f t="shared" si="53"/>
        <v>9.1999999999999993</v>
      </c>
      <c r="AY468" s="19" t="e">
        <f>VLOOKUP(AG468,Cías!$A$1:$E$10000,5,0)</f>
        <v>#N/A</v>
      </c>
      <c r="AZ468" s="19" t="str">
        <f t="shared" si="54"/>
        <v>10006852</v>
      </c>
      <c r="BA468" s="19" t="str">
        <f t="shared" si="55"/>
        <v>DE LA CRUZ MANUEL ALADINO</v>
      </c>
      <c r="BB468" s="19" t="e">
        <f>VLOOKUP(AG468,Cías!$A$1:$E$10000,3,0)</f>
        <v>#N/A</v>
      </c>
      <c r="BC468" s="19"/>
      <c r="BD468" s="19"/>
      <c r="BE468" s="19"/>
      <c r="BF468" s="19"/>
      <c r="BG468" s="19"/>
      <c r="BH468" s="19"/>
      <c r="BI468" s="19"/>
      <c r="BJ468" s="19"/>
    </row>
    <row r="469" spans="1:62" ht="15" x14ac:dyDescent="0.2">
      <c r="A469" s="19" t="s">
        <v>6183</v>
      </c>
      <c r="B469" s="19" t="s">
        <v>1479</v>
      </c>
      <c r="C469" s="43">
        <v>44655</v>
      </c>
      <c r="D469" s="44">
        <v>0.73263888888888995</v>
      </c>
      <c r="E469" s="19" t="s">
        <v>6191</v>
      </c>
      <c r="F469" s="19" t="s">
        <v>1481</v>
      </c>
      <c r="G469" s="19" t="s">
        <v>1481</v>
      </c>
      <c r="H469" s="45">
        <v>0</v>
      </c>
      <c r="I469" s="45">
        <v>0</v>
      </c>
      <c r="J469" s="19" t="s">
        <v>1482</v>
      </c>
      <c r="K469" s="19" t="s">
        <v>6185</v>
      </c>
      <c r="L469" s="19" t="s">
        <v>6192</v>
      </c>
      <c r="M469" s="19" t="s">
        <v>6193</v>
      </c>
      <c r="N469" s="19" t="s">
        <v>6183</v>
      </c>
      <c r="O469" s="19" t="s">
        <v>367</v>
      </c>
      <c r="P469" s="19" t="s">
        <v>368</v>
      </c>
      <c r="Q469" s="46">
        <v>480</v>
      </c>
      <c r="R469" s="19" t="s">
        <v>1544</v>
      </c>
      <c r="S469" s="19" t="s">
        <v>2156</v>
      </c>
      <c r="T469" s="19" t="s">
        <v>419</v>
      </c>
      <c r="U469" s="19" t="s">
        <v>2157</v>
      </c>
      <c r="V469" s="19" t="s">
        <v>2091</v>
      </c>
      <c r="W469" s="19" t="s">
        <v>415</v>
      </c>
      <c r="X469" s="19" t="s">
        <v>2158</v>
      </c>
      <c r="Y469" s="19" t="s">
        <v>417</v>
      </c>
      <c r="Z469" s="19" t="s">
        <v>2159</v>
      </c>
      <c r="AA469" s="46">
        <v>110</v>
      </c>
      <c r="AB469" s="19" t="s">
        <v>1416</v>
      </c>
      <c r="AC469" s="19" t="s">
        <v>1399</v>
      </c>
      <c r="AD469" s="19" t="s">
        <v>2607</v>
      </c>
      <c r="AE469" s="19" t="s">
        <v>1481</v>
      </c>
      <c r="AF469" s="19" t="s">
        <v>1592</v>
      </c>
      <c r="AG469" s="19" t="s">
        <v>2608</v>
      </c>
      <c r="AH469" s="19" t="s">
        <v>1502</v>
      </c>
      <c r="AI469" s="19" t="s">
        <v>2099</v>
      </c>
      <c r="AJ469" s="45">
        <v>0</v>
      </c>
      <c r="AK469" s="45">
        <v>0</v>
      </c>
      <c r="AL469" s="19" t="s">
        <v>1501</v>
      </c>
      <c r="AM469" s="46">
        <v>29925</v>
      </c>
      <c r="AN469" s="46">
        <v>24075</v>
      </c>
      <c r="AO469" s="46">
        <v>5850</v>
      </c>
      <c r="AP469" s="45">
        <v>220.8</v>
      </c>
      <c r="AQ469" s="45"/>
      <c r="AR469" s="45" t="str">
        <f>IFERROR(VLOOKUP(AB469,'Pedidos marco'!$A$1:$D$10000,4,0)," ")</f>
        <v xml:space="preserve"> </v>
      </c>
      <c r="AS469" s="45">
        <f t="shared" si="49"/>
        <v>4</v>
      </c>
      <c r="AT469" s="45" t="str">
        <f t="shared" si="50"/>
        <v>04</v>
      </c>
      <c r="AU469" s="47">
        <v>24</v>
      </c>
      <c r="AV469" s="19" t="str">
        <f t="shared" si="51"/>
        <v>04 April</v>
      </c>
      <c r="AW469" s="19">
        <f t="shared" si="52"/>
        <v>0.46</v>
      </c>
      <c r="AX469" s="19">
        <f t="shared" si="53"/>
        <v>9.2000000000000011</v>
      </c>
      <c r="AY469" s="19" t="e">
        <f>VLOOKUP(AG469,Cías!$A$1:$E$10000,5,0)</f>
        <v>#N/A</v>
      </c>
      <c r="AZ469" s="19" t="str">
        <f t="shared" si="54"/>
        <v>10006852</v>
      </c>
      <c r="BA469" s="19" t="str">
        <f t="shared" si="55"/>
        <v>DE LA CRUZ MANUEL ALADINO</v>
      </c>
      <c r="BB469" s="19" t="e">
        <f>VLOOKUP(AG469,Cías!$A$1:$E$10000,3,0)</f>
        <v>#N/A</v>
      </c>
      <c r="BC469" s="19"/>
      <c r="BD469" s="19"/>
      <c r="BE469" s="19"/>
      <c r="BF469" s="19"/>
      <c r="BG469" s="19"/>
      <c r="BH469" s="19"/>
      <c r="BI469" s="19"/>
      <c r="BJ469" s="19"/>
    </row>
    <row r="470" spans="1:62" ht="15" x14ac:dyDescent="0.2">
      <c r="A470" s="19" t="s">
        <v>6194</v>
      </c>
      <c r="B470" s="19" t="s">
        <v>1479</v>
      </c>
      <c r="C470" s="43">
        <v>44655</v>
      </c>
      <c r="D470" s="44">
        <v>0.73402777777778005</v>
      </c>
      <c r="E470" s="19" t="s">
        <v>6195</v>
      </c>
      <c r="F470" s="19" t="s">
        <v>6196</v>
      </c>
      <c r="G470" s="19" t="s">
        <v>6197</v>
      </c>
      <c r="H470" s="45">
        <v>4297.16</v>
      </c>
      <c r="I470" s="45">
        <v>4818</v>
      </c>
      <c r="J470" s="19" t="s">
        <v>2037</v>
      </c>
      <c r="K470" s="19" t="s">
        <v>6198</v>
      </c>
      <c r="L470" s="19" t="s">
        <v>6199</v>
      </c>
      <c r="M470" s="19" t="s">
        <v>6200</v>
      </c>
      <c r="N470" s="19" t="s">
        <v>6194</v>
      </c>
      <c r="O470" s="19" t="s">
        <v>1641</v>
      </c>
      <c r="P470" s="19" t="s">
        <v>1642</v>
      </c>
      <c r="Q470" s="46">
        <v>660</v>
      </c>
      <c r="R470" s="19" t="s">
        <v>1544</v>
      </c>
      <c r="S470" s="19" t="s">
        <v>2430</v>
      </c>
      <c r="T470" s="19" t="s">
        <v>10</v>
      </c>
      <c r="U470" s="19" t="s">
        <v>6201</v>
      </c>
      <c r="V470" s="19" t="s">
        <v>6202</v>
      </c>
      <c r="W470" s="19" t="s">
        <v>2635</v>
      </c>
      <c r="X470" s="19" t="s">
        <v>6203</v>
      </c>
      <c r="Y470" s="19" t="s">
        <v>2637</v>
      </c>
      <c r="Z470" s="19" t="s">
        <v>2638</v>
      </c>
      <c r="AA470" s="46">
        <v>506</v>
      </c>
      <c r="AB470" s="19" t="s">
        <v>431</v>
      </c>
      <c r="AC470" s="19" t="s">
        <v>10</v>
      </c>
      <c r="AD470" s="19" t="s">
        <v>2672</v>
      </c>
      <c r="AE470" s="19" t="s">
        <v>1481</v>
      </c>
      <c r="AF470" s="19" t="s">
        <v>1592</v>
      </c>
      <c r="AG470" s="19" t="s">
        <v>2673</v>
      </c>
      <c r="AH470" s="19" t="s">
        <v>1499</v>
      </c>
      <c r="AI470" s="19" t="s">
        <v>1500</v>
      </c>
      <c r="AJ470" s="45">
        <v>0</v>
      </c>
      <c r="AK470" s="45">
        <v>0</v>
      </c>
      <c r="AL470" s="19" t="s">
        <v>1501</v>
      </c>
      <c r="AM470" s="46">
        <v>51390</v>
      </c>
      <c r="AN470" s="46">
        <v>33070</v>
      </c>
      <c r="AO470" s="46">
        <v>18320</v>
      </c>
      <c r="AP470" s="45">
        <v>996.6</v>
      </c>
      <c r="AQ470" s="45"/>
      <c r="AR470" s="45" t="str">
        <f>IFERROR(VLOOKUP(AB470,'Pedidos marco'!$A$1:$D$10000,4,0)," ")</f>
        <v xml:space="preserve"> </v>
      </c>
      <c r="AS470" s="45">
        <f t="shared" si="49"/>
        <v>4</v>
      </c>
      <c r="AT470" s="45" t="str">
        <f t="shared" si="50"/>
        <v>04</v>
      </c>
      <c r="AU470" s="47">
        <v>33</v>
      </c>
      <c r="AV470" s="19" t="str">
        <f t="shared" si="51"/>
        <v>04 April</v>
      </c>
      <c r="AW470" s="19">
        <f t="shared" si="52"/>
        <v>1.51</v>
      </c>
      <c r="AX470" s="19">
        <f t="shared" si="53"/>
        <v>30.2</v>
      </c>
      <c r="AY470" s="19" t="e">
        <f>VLOOKUP(AG470,Cías!$A$1:$E$10000,5,0)</f>
        <v>#N/A</v>
      </c>
      <c r="AZ470" s="19" t="str">
        <f t="shared" si="54"/>
        <v>1024814</v>
      </c>
      <c r="BA470" s="19" t="str">
        <f t="shared" si="55"/>
        <v>ALEJANDRO CEVALLOS ELIJIO GERMAN</v>
      </c>
      <c r="BB470" s="19" t="e">
        <f>VLOOKUP(AG470,Cías!$A$1:$E$10000,3,0)</f>
        <v>#N/A</v>
      </c>
      <c r="BC470" s="19"/>
      <c r="BD470" s="19"/>
      <c r="BE470" s="19"/>
      <c r="BF470" s="19"/>
      <c r="BG470" s="19"/>
      <c r="BH470" s="19"/>
      <c r="BI470" s="19"/>
      <c r="BJ470" s="19"/>
    </row>
    <row r="471" spans="1:62" ht="15" x14ac:dyDescent="0.2">
      <c r="A471" s="19" t="s">
        <v>6204</v>
      </c>
      <c r="B471" s="19" t="s">
        <v>1479</v>
      </c>
      <c r="C471" s="43">
        <v>44655</v>
      </c>
      <c r="D471" s="44">
        <v>0.73611111111111005</v>
      </c>
      <c r="E471" s="19" t="s">
        <v>6205</v>
      </c>
      <c r="F471" s="19" t="s">
        <v>6206</v>
      </c>
      <c r="G471" s="19" t="s">
        <v>6207</v>
      </c>
      <c r="H471" s="45">
        <v>3968.44</v>
      </c>
      <c r="I471" s="45">
        <v>4449.4399999999996</v>
      </c>
      <c r="J471" s="19" t="s">
        <v>1560</v>
      </c>
      <c r="K471" s="19" t="s">
        <v>6208</v>
      </c>
      <c r="L471" s="19" t="s">
        <v>6209</v>
      </c>
      <c r="M471" s="19" t="s">
        <v>6210</v>
      </c>
      <c r="N471" s="19" t="s">
        <v>6204</v>
      </c>
      <c r="O471" s="19" t="s">
        <v>1486</v>
      </c>
      <c r="P471" s="19" t="s">
        <v>1487</v>
      </c>
      <c r="Q471" s="46">
        <v>32.340000000000003</v>
      </c>
      <c r="R471" s="19" t="s">
        <v>1488</v>
      </c>
      <c r="S471" s="19" t="s">
        <v>6211</v>
      </c>
      <c r="T471" s="19" t="s">
        <v>6212</v>
      </c>
      <c r="U471" s="19" t="s">
        <v>6213</v>
      </c>
      <c r="V471" s="19" t="s">
        <v>3591</v>
      </c>
      <c r="W471" s="19" t="s">
        <v>1586</v>
      </c>
      <c r="X471" s="19" t="s">
        <v>6214</v>
      </c>
      <c r="Y471" s="19" t="s">
        <v>1588</v>
      </c>
      <c r="Z471" s="19" t="s">
        <v>1589</v>
      </c>
      <c r="AA471" s="46">
        <v>250</v>
      </c>
      <c r="AB471" s="19" t="s">
        <v>528</v>
      </c>
      <c r="AC471" s="19" t="s">
        <v>208</v>
      </c>
      <c r="AD471" s="19" t="s">
        <v>3002</v>
      </c>
      <c r="AE471" s="19" t="s">
        <v>1481</v>
      </c>
      <c r="AF471" s="19" t="s">
        <v>1497</v>
      </c>
      <c r="AG471" s="19" t="s">
        <v>3003</v>
      </c>
      <c r="AH471" s="19" t="s">
        <v>1499</v>
      </c>
      <c r="AI471" s="19" t="s">
        <v>1500</v>
      </c>
      <c r="AJ471" s="45">
        <v>0</v>
      </c>
      <c r="AK471" s="45">
        <v>0</v>
      </c>
      <c r="AL471" s="19" t="s">
        <v>1501</v>
      </c>
      <c r="AM471" s="46">
        <v>52180</v>
      </c>
      <c r="AN471" s="46">
        <v>32340</v>
      </c>
      <c r="AO471" s="46">
        <v>19840</v>
      </c>
      <c r="AP471" s="45">
        <v>467.64</v>
      </c>
      <c r="AQ471" s="45"/>
      <c r="AR471" s="45" t="str">
        <f>IFERROR(VLOOKUP(AB471,'Pedidos marco'!$A$1:$D$10000,4,0)," ")</f>
        <v xml:space="preserve"> </v>
      </c>
      <c r="AS471" s="45">
        <f t="shared" si="49"/>
        <v>4</v>
      </c>
      <c r="AT471" s="45" t="str">
        <f t="shared" si="50"/>
        <v>04</v>
      </c>
      <c r="AU471" s="47">
        <v>32.340000000000003</v>
      </c>
      <c r="AV471" s="19" t="str">
        <f t="shared" si="51"/>
        <v>04 April</v>
      </c>
      <c r="AW471" s="19">
        <f t="shared" si="52"/>
        <v>14.460111317254173</v>
      </c>
      <c r="AX471" s="19">
        <f t="shared" si="53"/>
        <v>14.460111317254173</v>
      </c>
      <c r="AY471" s="19" t="e">
        <f>VLOOKUP(AG471,Cías!$A$1:$E$10000,5,0)</f>
        <v>#N/A</v>
      </c>
      <c r="AZ471" s="19" t="str">
        <f t="shared" si="54"/>
        <v>1021830</v>
      </c>
      <c r="BA471" s="19" t="str">
        <f t="shared" si="55"/>
        <v>MORALES GARZON CHRISTIAN SANTIAGO</v>
      </c>
      <c r="BB471" s="19" t="e">
        <f>VLOOKUP(AG471,Cías!$A$1:$E$10000,3,0)</f>
        <v>#N/A</v>
      </c>
      <c r="BC471" s="19"/>
      <c r="BD471" s="19"/>
      <c r="BE471" s="19"/>
      <c r="BF471" s="19"/>
      <c r="BG471" s="19"/>
      <c r="BH471" s="19"/>
      <c r="BI471" s="19"/>
      <c r="BJ471" s="19"/>
    </row>
    <row r="472" spans="1:62" ht="15" x14ac:dyDescent="0.2">
      <c r="A472" s="19" t="s">
        <v>6215</v>
      </c>
      <c r="B472" s="19" t="s">
        <v>1479</v>
      </c>
      <c r="C472" s="43">
        <v>44655</v>
      </c>
      <c r="D472" s="44">
        <v>0.73819444444444005</v>
      </c>
      <c r="E472" s="19" t="s">
        <v>6216</v>
      </c>
      <c r="F472" s="19" t="s">
        <v>1481</v>
      </c>
      <c r="G472" s="19" t="s">
        <v>1481</v>
      </c>
      <c r="H472" s="45">
        <v>0</v>
      </c>
      <c r="I472" s="45">
        <v>0</v>
      </c>
      <c r="J472" s="19" t="s">
        <v>1482</v>
      </c>
      <c r="K472" s="19" t="s">
        <v>6217</v>
      </c>
      <c r="L472" s="19" t="s">
        <v>6218</v>
      </c>
      <c r="M472" s="19" t="s">
        <v>6219</v>
      </c>
      <c r="N472" s="19" t="s">
        <v>6215</v>
      </c>
      <c r="O472" s="19" t="s">
        <v>371</v>
      </c>
      <c r="P472" s="19" t="s">
        <v>372</v>
      </c>
      <c r="Q472" s="46">
        <v>280</v>
      </c>
      <c r="R472" s="19" t="s">
        <v>1544</v>
      </c>
      <c r="S472" s="19" t="s">
        <v>2651</v>
      </c>
      <c r="T472" s="19" t="s">
        <v>2652</v>
      </c>
      <c r="U472" s="19" t="s">
        <v>5389</v>
      </c>
      <c r="V472" s="19" t="s">
        <v>5390</v>
      </c>
      <c r="W472" s="19" t="s">
        <v>1865</v>
      </c>
      <c r="X472" s="19" t="s">
        <v>5391</v>
      </c>
      <c r="Y472" s="19" t="s">
        <v>1867</v>
      </c>
      <c r="Z472" s="19" t="s">
        <v>1868</v>
      </c>
      <c r="AA472" s="46">
        <v>30</v>
      </c>
      <c r="AB472" s="19" t="s">
        <v>532</v>
      </c>
      <c r="AC472" s="19" t="s">
        <v>216</v>
      </c>
      <c r="AD472" s="19" t="s">
        <v>2080</v>
      </c>
      <c r="AE472" s="19" t="s">
        <v>2081</v>
      </c>
      <c r="AF472" s="19" t="s">
        <v>1719</v>
      </c>
      <c r="AG472" s="19" t="s">
        <v>2082</v>
      </c>
      <c r="AH472" s="19" t="s">
        <v>1594</v>
      </c>
      <c r="AI472" s="19" t="s">
        <v>1595</v>
      </c>
      <c r="AJ472" s="45">
        <v>0.05</v>
      </c>
      <c r="AK472" s="45">
        <v>14</v>
      </c>
      <c r="AL472" s="19" t="s">
        <v>1501</v>
      </c>
      <c r="AM472" s="46">
        <v>22395</v>
      </c>
      <c r="AN472" s="46">
        <v>14035</v>
      </c>
      <c r="AO472" s="46">
        <v>8360</v>
      </c>
      <c r="AP472" s="45">
        <v>53.2</v>
      </c>
      <c r="AQ472" s="45"/>
      <c r="AR472" s="45" t="str">
        <f>IFERROR(VLOOKUP(AB472,'Pedidos marco'!$A$1:$D$10000,4,0)," ")</f>
        <v xml:space="preserve"> </v>
      </c>
      <c r="AS472" s="45">
        <f t="shared" si="49"/>
        <v>4</v>
      </c>
      <c r="AT472" s="45" t="str">
        <f t="shared" si="50"/>
        <v>04</v>
      </c>
      <c r="AU472" s="47">
        <v>14</v>
      </c>
      <c r="AV472" s="19" t="str">
        <f t="shared" si="51"/>
        <v>04 April</v>
      </c>
      <c r="AW472" s="19">
        <f t="shared" si="52"/>
        <v>0.19</v>
      </c>
      <c r="AX472" s="19">
        <f t="shared" si="53"/>
        <v>3.8000000000000003</v>
      </c>
      <c r="AY472" s="19" t="e">
        <f>VLOOKUP(AG472,Cías!$A$1:$E$10000,5,0)</f>
        <v>#N/A</v>
      </c>
      <c r="AZ472" s="19" t="str">
        <f t="shared" si="54"/>
        <v>1013859</v>
      </c>
      <c r="BA472" s="19" t="str">
        <f t="shared" si="55"/>
        <v>MUÑOZ ORTIZ JUAN MANUEL</v>
      </c>
      <c r="BB472" s="19" t="e">
        <f>VLOOKUP(AG472,Cías!$A$1:$E$10000,3,0)</f>
        <v>#N/A</v>
      </c>
      <c r="BC472" s="19"/>
      <c r="BD472" s="19"/>
      <c r="BE472" s="19"/>
      <c r="BF472" s="19"/>
      <c r="BG472" s="19"/>
      <c r="BH472" s="19"/>
      <c r="BI472" s="19"/>
      <c r="BJ472" s="19"/>
    </row>
    <row r="473" spans="1:62" ht="15" x14ac:dyDescent="0.2">
      <c r="A473" s="19" t="s">
        <v>6215</v>
      </c>
      <c r="B473" s="19" t="s">
        <v>1479</v>
      </c>
      <c r="C473" s="43">
        <v>44655</v>
      </c>
      <c r="D473" s="44">
        <v>0.73819444444444005</v>
      </c>
      <c r="E473" s="19" t="s">
        <v>6220</v>
      </c>
      <c r="F473" s="19" t="s">
        <v>1481</v>
      </c>
      <c r="G473" s="19" t="s">
        <v>1481</v>
      </c>
      <c r="H473" s="45">
        <v>0</v>
      </c>
      <c r="I473" s="45">
        <v>0</v>
      </c>
      <c r="J473" s="19" t="s">
        <v>1482</v>
      </c>
      <c r="K473" s="19" t="s">
        <v>6221</v>
      </c>
      <c r="L473" s="19" t="s">
        <v>6222</v>
      </c>
      <c r="M473" s="19" t="s">
        <v>6223</v>
      </c>
      <c r="N473" s="19" t="s">
        <v>6215</v>
      </c>
      <c r="O473" s="19" t="s">
        <v>367</v>
      </c>
      <c r="P473" s="19" t="s">
        <v>368</v>
      </c>
      <c r="Q473" s="46">
        <v>200</v>
      </c>
      <c r="R473" s="19" t="s">
        <v>1544</v>
      </c>
      <c r="S473" s="19" t="s">
        <v>2651</v>
      </c>
      <c r="T473" s="19" t="s">
        <v>2652</v>
      </c>
      <c r="U473" s="19" t="s">
        <v>5389</v>
      </c>
      <c r="V473" s="19" t="s">
        <v>5390</v>
      </c>
      <c r="W473" s="19" t="s">
        <v>1865</v>
      </c>
      <c r="X473" s="19" t="s">
        <v>5391</v>
      </c>
      <c r="Y473" s="19" t="s">
        <v>1867</v>
      </c>
      <c r="Z473" s="19" t="s">
        <v>1868</v>
      </c>
      <c r="AA473" s="46">
        <v>30</v>
      </c>
      <c r="AB473" s="19" t="s">
        <v>532</v>
      </c>
      <c r="AC473" s="19" t="s">
        <v>216</v>
      </c>
      <c r="AD473" s="19" t="s">
        <v>2080</v>
      </c>
      <c r="AE473" s="19" t="s">
        <v>2081</v>
      </c>
      <c r="AF473" s="19" t="s">
        <v>1719</v>
      </c>
      <c r="AG473" s="19" t="s">
        <v>2082</v>
      </c>
      <c r="AH473" s="19" t="s">
        <v>1594</v>
      </c>
      <c r="AI473" s="19" t="s">
        <v>1595</v>
      </c>
      <c r="AJ473" s="45">
        <v>0.05</v>
      </c>
      <c r="AK473" s="45">
        <v>10</v>
      </c>
      <c r="AL473" s="19" t="s">
        <v>1501</v>
      </c>
      <c r="AM473" s="46">
        <v>18385</v>
      </c>
      <c r="AN473" s="46">
        <v>10025</v>
      </c>
      <c r="AO473" s="46">
        <v>8360</v>
      </c>
      <c r="AP473" s="45">
        <v>38</v>
      </c>
      <c r="AQ473" s="45"/>
      <c r="AR473" s="45" t="str">
        <f>IFERROR(VLOOKUP(AB473,'Pedidos marco'!$A$1:$D$10000,4,0)," ")</f>
        <v xml:space="preserve"> </v>
      </c>
      <c r="AS473" s="45">
        <f t="shared" si="49"/>
        <v>4</v>
      </c>
      <c r="AT473" s="45" t="str">
        <f t="shared" si="50"/>
        <v>04</v>
      </c>
      <c r="AU473" s="47">
        <v>10</v>
      </c>
      <c r="AV473" s="19" t="str">
        <f t="shared" si="51"/>
        <v>04 April</v>
      </c>
      <c r="AW473" s="19">
        <f t="shared" si="52"/>
        <v>0.19</v>
      </c>
      <c r="AX473" s="19">
        <f t="shared" si="53"/>
        <v>3.8</v>
      </c>
      <c r="AY473" s="19" t="e">
        <f>VLOOKUP(AG473,Cías!$A$1:$E$10000,5,0)</f>
        <v>#N/A</v>
      </c>
      <c r="AZ473" s="19" t="str">
        <f t="shared" si="54"/>
        <v>1013859</v>
      </c>
      <c r="BA473" s="19" t="str">
        <f t="shared" si="55"/>
        <v>MUÑOZ ORTIZ JUAN MANUEL</v>
      </c>
      <c r="BB473" s="19" t="e">
        <f>VLOOKUP(AG473,Cías!$A$1:$E$10000,3,0)</f>
        <v>#N/A</v>
      </c>
      <c r="BC473" s="19"/>
      <c r="BD473" s="19"/>
      <c r="BE473" s="19"/>
      <c r="BF473" s="19"/>
      <c r="BG473" s="19"/>
      <c r="BH473" s="19"/>
      <c r="BI473" s="19"/>
      <c r="BJ473" s="19"/>
    </row>
    <row r="474" spans="1:62" ht="15" x14ac:dyDescent="0.2">
      <c r="A474" s="19" t="s">
        <v>6224</v>
      </c>
      <c r="B474" s="19" t="s">
        <v>1479</v>
      </c>
      <c r="C474" s="43">
        <v>44655</v>
      </c>
      <c r="D474" s="44">
        <v>0.74027777777778003</v>
      </c>
      <c r="E474" s="19" t="s">
        <v>6225</v>
      </c>
      <c r="F474" s="19" t="s">
        <v>6226</v>
      </c>
      <c r="G474" s="19" t="s">
        <v>6227</v>
      </c>
      <c r="H474" s="45">
        <v>3342.26</v>
      </c>
      <c r="I474" s="45">
        <v>3747.36</v>
      </c>
      <c r="J474" s="19" t="s">
        <v>1560</v>
      </c>
      <c r="K474" s="19" t="s">
        <v>3511</v>
      </c>
      <c r="L474" s="19" t="s">
        <v>6228</v>
      </c>
      <c r="M474" s="19" t="s">
        <v>6229</v>
      </c>
      <c r="N474" s="19" t="s">
        <v>6224</v>
      </c>
      <c r="O474" s="19" t="s">
        <v>1823</v>
      </c>
      <c r="P474" s="19" t="s">
        <v>1824</v>
      </c>
      <c r="Q474" s="46">
        <v>32.94</v>
      </c>
      <c r="R474" s="19" t="s">
        <v>1488</v>
      </c>
      <c r="S474" s="19" t="s">
        <v>3514</v>
      </c>
      <c r="T474" s="19" t="s">
        <v>3515</v>
      </c>
      <c r="U474" s="19" t="s">
        <v>3516</v>
      </c>
      <c r="V474" s="19" t="s">
        <v>3517</v>
      </c>
      <c r="W474" s="19" t="s">
        <v>1962</v>
      </c>
      <c r="X474" s="19" t="s">
        <v>3518</v>
      </c>
      <c r="Y474" s="19" t="s">
        <v>1964</v>
      </c>
      <c r="Z474" s="19" t="s">
        <v>1965</v>
      </c>
      <c r="AA474" s="46">
        <v>210</v>
      </c>
      <c r="AB474" s="19" t="s">
        <v>3519</v>
      </c>
      <c r="AC474" s="19" t="s">
        <v>3515</v>
      </c>
      <c r="AD474" s="19" t="s">
        <v>3520</v>
      </c>
      <c r="AE474" s="19" t="s">
        <v>3521</v>
      </c>
      <c r="AF474" s="19" t="s">
        <v>1497</v>
      </c>
      <c r="AG474" s="19" t="s">
        <v>3522</v>
      </c>
      <c r="AH474" s="19" t="s">
        <v>1499</v>
      </c>
      <c r="AI474" s="19" t="s">
        <v>1500</v>
      </c>
      <c r="AJ474" s="45">
        <v>0</v>
      </c>
      <c r="AK474" s="45">
        <v>0</v>
      </c>
      <c r="AL474" s="19" t="s">
        <v>1517</v>
      </c>
      <c r="AM474" s="46">
        <v>51520</v>
      </c>
      <c r="AN474" s="46">
        <v>32940</v>
      </c>
      <c r="AO474" s="46">
        <v>18580</v>
      </c>
      <c r="AP474" s="45">
        <v>0</v>
      </c>
      <c r="AQ474" s="45"/>
      <c r="AR474" s="45" t="str">
        <f>IFERROR(VLOOKUP(AB474,'Pedidos marco'!$A$1:$D$10000,4,0)," ")</f>
        <v xml:space="preserve"> </v>
      </c>
      <c r="AS474" s="45">
        <f t="shared" si="49"/>
        <v>4</v>
      </c>
      <c r="AT474" s="45" t="str">
        <f t="shared" si="50"/>
        <v>04</v>
      </c>
      <c r="AU474" s="47">
        <v>32.94</v>
      </c>
      <c r="AV474" s="19" t="str">
        <f t="shared" si="51"/>
        <v>04 April</v>
      </c>
      <c r="AW474" s="19">
        <f t="shared" si="52"/>
        <v>0</v>
      </c>
      <c r="AX474" s="19">
        <f t="shared" si="53"/>
        <v>0</v>
      </c>
      <c r="AY474" s="19" t="e">
        <f>VLOOKUP(AG474,Cías!$A$1:$E$10000,5,0)</f>
        <v>#N/A</v>
      </c>
      <c r="AZ474" s="19" t="str">
        <f t="shared" si="54"/>
        <v>1014416</v>
      </c>
      <c r="BA474" s="19" t="str">
        <f t="shared" si="55"/>
        <v>VALENZUELA DIAZ PATRICIO XAVIER</v>
      </c>
      <c r="BB474" s="19" t="e">
        <f>VLOOKUP(AG474,Cías!$A$1:$E$10000,3,0)</f>
        <v>#N/A</v>
      </c>
      <c r="BC474" s="19"/>
      <c r="BD474" s="19"/>
      <c r="BE474" s="19"/>
      <c r="BF474" s="19"/>
      <c r="BG474" s="19"/>
      <c r="BH474" s="19"/>
      <c r="BI474" s="19"/>
      <c r="BJ474" s="19"/>
    </row>
    <row r="475" spans="1:62" ht="15" x14ac:dyDescent="0.2">
      <c r="A475" s="19" t="s">
        <v>6230</v>
      </c>
      <c r="B475" s="19" t="s">
        <v>1479</v>
      </c>
      <c r="C475" s="43">
        <v>44655</v>
      </c>
      <c r="D475" s="44">
        <v>0.74097222222222003</v>
      </c>
      <c r="E475" s="19" t="s">
        <v>6231</v>
      </c>
      <c r="F475" s="19" t="s">
        <v>6232</v>
      </c>
      <c r="G475" s="19" t="s">
        <v>6233</v>
      </c>
      <c r="H475" s="45">
        <v>4280.42</v>
      </c>
      <c r="I475" s="45">
        <v>4799.2299999999996</v>
      </c>
      <c r="J475" s="19" t="s">
        <v>1560</v>
      </c>
      <c r="K475" s="19" t="s">
        <v>6234</v>
      </c>
      <c r="L475" s="19" t="s">
        <v>6235</v>
      </c>
      <c r="M475" s="19" t="s">
        <v>6236</v>
      </c>
      <c r="N475" s="19" t="s">
        <v>6230</v>
      </c>
      <c r="O475" s="19" t="s">
        <v>367</v>
      </c>
      <c r="P475" s="19" t="s">
        <v>368</v>
      </c>
      <c r="Q475" s="46">
        <v>640</v>
      </c>
      <c r="R475" s="19" t="s">
        <v>1544</v>
      </c>
      <c r="S475" s="19" t="s">
        <v>4234</v>
      </c>
      <c r="T475" s="19" t="s">
        <v>4235</v>
      </c>
      <c r="U475" s="19" t="s">
        <v>4236</v>
      </c>
      <c r="V475" s="19" t="s">
        <v>4237</v>
      </c>
      <c r="W475" s="19" t="s">
        <v>415</v>
      </c>
      <c r="X475" s="19" t="s">
        <v>4238</v>
      </c>
      <c r="Y475" s="19" t="s">
        <v>1980</v>
      </c>
      <c r="Z475" s="19" t="s">
        <v>1981</v>
      </c>
      <c r="AA475" s="46">
        <v>89</v>
      </c>
      <c r="AB475" s="19" t="s">
        <v>590</v>
      </c>
      <c r="AC475" s="19" t="s">
        <v>337</v>
      </c>
      <c r="AD475" s="19" t="s">
        <v>6237</v>
      </c>
      <c r="AE475" s="19" t="s">
        <v>6238</v>
      </c>
      <c r="AF475" s="19" t="s">
        <v>1592</v>
      </c>
      <c r="AG475" s="19" t="s">
        <v>6239</v>
      </c>
      <c r="AH475" s="19" t="s">
        <v>1594</v>
      </c>
      <c r="AI475" s="19" t="s">
        <v>1595</v>
      </c>
      <c r="AJ475" s="45">
        <v>0.05</v>
      </c>
      <c r="AK475" s="45">
        <v>32</v>
      </c>
      <c r="AL475" s="19" t="s">
        <v>1501</v>
      </c>
      <c r="AM475" s="46">
        <v>50000</v>
      </c>
      <c r="AN475" s="46">
        <v>32100</v>
      </c>
      <c r="AO475" s="46">
        <v>17900</v>
      </c>
      <c r="AP475" s="45">
        <v>281.60000000000002</v>
      </c>
      <c r="AQ475" s="45"/>
      <c r="AR475" s="45" t="str">
        <f>IFERROR(VLOOKUP(AB475,'Pedidos marco'!$A$1:$D$10000,4,0)," ")</f>
        <v xml:space="preserve"> </v>
      </c>
      <c r="AS475" s="45">
        <f t="shared" si="49"/>
        <v>4</v>
      </c>
      <c r="AT475" s="45" t="str">
        <f t="shared" si="50"/>
        <v>04</v>
      </c>
      <c r="AU475" s="47">
        <v>32</v>
      </c>
      <c r="AV475" s="19" t="str">
        <f t="shared" si="51"/>
        <v>04 April</v>
      </c>
      <c r="AW475" s="19">
        <f t="shared" si="52"/>
        <v>0.44000000000000006</v>
      </c>
      <c r="AX475" s="19">
        <f t="shared" si="53"/>
        <v>8.8000000000000007</v>
      </c>
      <c r="AY475" s="19" t="e">
        <f>VLOOKUP(AG475,Cías!$A$1:$E$10000,5,0)</f>
        <v>#N/A</v>
      </c>
      <c r="AZ475" s="19" t="str">
        <f t="shared" si="54"/>
        <v>1013602</v>
      </c>
      <c r="BA475" s="19" t="str">
        <f t="shared" si="55"/>
        <v>VILLEGAS PASQUEL RUBEN EDUARDO</v>
      </c>
      <c r="BB475" s="19" t="e">
        <f>VLOOKUP(AG475,Cías!$A$1:$E$10000,3,0)</f>
        <v>#N/A</v>
      </c>
      <c r="BC475" s="19"/>
      <c r="BD475" s="19"/>
      <c r="BE475" s="19"/>
      <c r="BF475" s="19"/>
      <c r="BG475" s="19"/>
      <c r="BH475" s="19"/>
      <c r="BI475" s="19"/>
      <c r="BJ475" s="19"/>
    </row>
    <row r="476" spans="1:62" ht="15" x14ac:dyDescent="0.2">
      <c r="A476" s="19" t="s">
        <v>6240</v>
      </c>
      <c r="B476" s="19" t="s">
        <v>1479</v>
      </c>
      <c r="C476" s="43">
        <v>44655</v>
      </c>
      <c r="D476" s="44">
        <v>0.74652777777778001</v>
      </c>
      <c r="E476" s="19" t="s">
        <v>6241</v>
      </c>
      <c r="F476" s="19" t="s">
        <v>1481</v>
      </c>
      <c r="G476" s="19" t="s">
        <v>1481</v>
      </c>
      <c r="H476" s="45">
        <v>0</v>
      </c>
      <c r="I476" s="45">
        <v>0</v>
      </c>
      <c r="J476" s="19" t="s">
        <v>1482</v>
      </c>
      <c r="K476" s="19" t="s">
        <v>6083</v>
      </c>
      <c r="L476" s="19" t="s">
        <v>6242</v>
      </c>
      <c r="M476" s="19" t="s">
        <v>6243</v>
      </c>
      <c r="N476" s="19" t="s">
        <v>6240</v>
      </c>
      <c r="O476" s="19" t="s">
        <v>1603</v>
      </c>
      <c r="P476" s="19" t="s">
        <v>1604</v>
      </c>
      <c r="Q476" s="46">
        <v>480</v>
      </c>
      <c r="R476" s="19" t="s">
        <v>1544</v>
      </c>
      <c r="S476" s="19" t="s">
        <v>5651</v>
      </c>
      <c r="T476" s="19" t="s">
        <v>5652</v>
      </c>
      <c r="U476" s="19" t="s">
        <v>6086</v>
      </c>
      <c r="V476" s="19" t="s">
        <v>6087</v>
      </c>
      <c r="W476" s="19" t="s">
        <v>1609</v>
      </c>
      <c r="X476" s="19" t="s">
        <v>6088</v>
      </c>
      <c r="Y476" s="19" t="s">
        <v>1611</v>
      </c>
      <c r="Z476" s="19" t="s">
        <v>1612</v>
      </c>
      <c r="AA476" s="46">
        <v>486</v>
      </c>
      <c r="AB476" s="19" t="s">
        <v>565</v>
      </c>
      <c r="AC476" s="19" t="s">
        <v>283</v>
      </c>
      <c r="AD476" s="19" t="s">
        <v>2437</v>
      </c>
      <c r="AE476" s="19" t="s">
        <v>2438</v>
      </c>
      <c r="AF476" s="19" t="s">
        <v>1719</v>
      </c>
      <c r="AG476" s="19" t="s">
        <v>2439</v>
      </c>
      <c r="AH476" s="19" t="s">
        <v>1594</v>
      </c>
      <c r="AI476" s="19" t="s">
        <v>1595</v>
      </c>
      <c r="AJ476" s="45">
        <v>0.05</v>
      </c>
      <c r="AK476" s="45">
        <v>24</v>
      </c>
      <c r="AL476" s="19" t="s">
        <v>1501</v>
      </c>
      <c r="AM476" s="46">
        <v>40100</v>
      </c>
      <c r="AN476" s="46">
        <v>23980</v>
      </c>
      <c r="AO476" s="46">
        <v>16120</v>
      </c>
      <c r="AP476" s="45">
        <v>542.4</v>
      </c>
      <c r="AQ476" s="45"/>
      <c r="AR476" s="45" t="str">
        <f>IFERROR(VLOOKUP(AB476,'Pedidos marco'!$A$1:$D$10000,4,0)," ")</f>
        <v xml:space="preserve"> </v>
      </c>
      <c r="AS476" s="45">
        <f t="shared" si="49"/>
        <v>4</v>
      </c>
      <c r="AT476" s="45" t="str">
        <f t="shared" si="50"/>
        <v>04</v>
      </c>
      <c r="AU476" s="47">
        <v>24</v>
      </c>
      <c r="AV476" s="19" t="str">
        <f t="shared" si="51"/>
        <v>04 April</v>
      </c>
      <c r="AW476" s="19">
        <f t="shared" si="52"/>
        <v>1.1299999999999999</v>
      </c>
      <c r="AX476" s="19">
        <f t="shared" si="53"/>
        <v>22.599999999999998</v>
      </c>
      <c r="AY476" s="19" t="e">
        <f>VLOOKUP(AG476,Cías!$A$1:$E$10000,5,0)</f>
        <v>#N/A</v>
      </c>
      <c r="AZ476" s="19" t="str">
        <f t="shared" si="54"/>
        <v>1013584</v>
      </c>
      <c r="BA476" s="19" t="str">
        <f t="shared" si="55"/>
        <v>SANCHEZ TORRES MARCOS OSWALDO</v>
      </c>
      <c r="BB476" s="19" t="e">
        <f>VLOOKUP(AG476,Cías!$A$1:$E$10000,3,0)</f>
        <v>#N/A</v>
      </c>
      <c r="BC476" s="19"/>
      <c r="BD476" s="19"/>
      <c r="BE476" s="19"/>
      <c r="BF476" s="19"/>
      <c r="BG476" s="19"/>
      <c r="BH476" s="19"/>
      <c r="BI476" s="19"/>
      <c r="BJ476" s="19"/>
    </row>
    <row r="477" spans="1:62" ht="15" x14ac:dyDescent="0.2">
      <c r="A477" s="19" t="s">
        <v>6244</v>
      </c>
      <c r="B477" s="19" t="s">
        <v>1479</v>
      </c>
      <c r="C477" s="43">
        <v>44655</v>
      </c>
      <c r="D477" s="44">
        <v>0.75138888888888999</v>
      </c>
      <c r="E477" s="19" t="s">
        <v>6245</v>
      </c>
      <c r="F477" s="19" t="s">
        <v>6246</v>
      </c>
      <c r="G477" s="19" t="s">
        <v>6247</v>
      </c>
      <c r="H477" s="45">
        <v>4390.3999999999996</v>
      </c>
      <c r="I477" s="45">
        <v>4922.55</v>
      </c>
      <c r="J477" s="19" t="s">
        <v>1560</v>
      </c>
      <c r="K477" s="19" t="s">
        <v>6248</v>
      </c>
      <c r="L477" s="19" t="s">
        <v>6249</v>
      </c>
      <c r="M477" s="19" t="s">
        <v>6250</v>
      </c>
      <c r="N477" s="19" t="s">
        <v>6244</v>
      </c>
      <c r="O477" s="19" t="s">
        <v>367</v>
      </c>
      <c r="P477" s="19" t="s">
        <v>368</v>
      </c>
      <c r="Q477" s="46">
        <v>640</v>
      </c>
      <c r="R477" s="19" t="s">
        <v>1544</v>
      </c>
      <c r="S477" s="19" t="s">
        <v>6251</v>
      </c>
      <c r="T477" s="19" t="s">
        <v>6252</v>
      </c>
      <c r="U477" s="19" t="s">
        <v>6253</v>
      </c>
      <c r="V477" s="19" t="s">
        <v>6254</v>
      </c>
      <c r="W477" s="19" t="s">
        <v>415</v>
      </c>
      <c r="X477" s="19" t="s">
        <v>6255</v>
      </c>
      <c r="Y477" s="19" t="s">
        <v>420</v>
      </c>
      <c r="Z477" s="19" t="s">
        <v>6256</v>
      </c>
      <c r="AA477" s="46">
        <v>128</v>
      </c>
      <c r="AB477" s="19" t="s">
        <v>487</v>
      </c>
      <c r="AC477" s="19" t="s">
        <v>123</v>
      </c>
      <c r="AD477" s="19" t="s">
        <v>6257</v>
      </c>
      <c r="AE477" s="19" t="s">
        <v>6258</v>
      </c>
      <c r="AF477" s="19" t="s">
        <v>1592</v>
      </c>
      <c r="AG477" s="19" t="s">
        <v>6259</v>
      </c>
      <c r="AH477" s="19" t="s">
        <v>1499</v>
      </c>
      <c r="AI477" s="19" t="s">
        <v>1500</v>
      </c>
      <c r="AJ477" s="45">
        <v>0</v>
      </c>
      <c r="AK477" s="45">
        <v>0</v>
      </c>
      <c r="AL477" s="19" t="s">
        <v>1501</v>
      </c>
      <c r="AM477" s="46">
        <v>50630</v>
      </c>
      <c r="AN477" s="46">
        <v>32080</v>
      </c>
      <c r="AO477" s="46">
        <v>18550</v>
      </c>
      <c r="AP477" s="45">
        <v>326.39999999999998</v>
      </c>
      <c r="AQ477" s="45"/>
      <c r="AR477" s="45" t="str">
        <f>IFERROR(VLOOKUP(AB477,'Pedidos marco'!$A$1:$D$10000,4,0)," ")</f>
        <v xml:space="preserve"> </v>
      </c>
      <c r="AS477" s="45">
        <f t="shared" si="49"/>
        <v>4</v>
      </c>
      <c r="AT477" s="45" t="str">
        <f t="shared" si="50"/>
        <v>04</v>
      </c>
      <c r="AU477" s="47">
        <v>32</v>
      </c>
      <c r="AV477" s="19" t="str">
        <f t="shared" si="51"/>
        <v>04 April</v>
      </c>
      <c r="AW477" s="19">
        <f t="shared" si="52"/>
        <v>0.51</v>
      </c>
      <c r="AX477" s="19">
        <f t="shared" si="53"/>
        <v>10.199999999999999</v>
      </c>
      <c r="AY477" s="19" t="e">
        <f>VLOOKUP(AG477,Cías!$A$1:$E$10000,5,0)</f>
        <v>#N/A</v>
      </c>
      <c r="AZ477" s="19" t="str">
        <f t="shared" si="54"/>
        <v>1013642</v>
      </c>
      <c r="BA477" s="19" t="str">
        <f t="shared" si="55"/>
        <v>ESPINOZA PAREDES ANGEL POLIVIO</v>
      </c>
      <c r="BB477" s="19" t="e">
        <f>VLOOKUP(AG477,Cías!$A$1:$E$10000,3,0)</f>
        <v>#N/A</v>
      </c>
      <c r="BC477" s="19"/>
      <c r="BD477" s="19"/>
      <c r="BE477" s="19"/>
      <c r="BF477" s="19"/>
      <c r="BG477" s="19"/>
      <c r="BH477" s="19"/>
      <c r="BI477" s="19"/>
      <c r="BJ477" s="19"/>
    </row>
    <row r="478" spans="1:62" ht="15" x14ac:dyDescent="0.2">
      <c r="A478" s="19" t="s">
        <v>6260</v>
      </c>
      <c r="B478" s="19" t="s">
        <v>1479</v>
      </c>
      <c r="C478" s="43">
        <v>44655</v>
      </c>
      <c r="D478" s="44">
        <v>0.75347222222221999</v>
      </c>
      <c r="E478" s="19" t="s">
        <v>6261</v>
      </c>
      <c r="F478" s="19" t="s">
        <v>6262</v>
      </c>
      <c r="G478" s="19" t="s">
        <v>6263</v>
      </c>
      <c r="H478" s="45">
        <v>2408.4</v>
      </c>
      <c r="I478" s="45">
        <v>2700.32</v>
      </c>
      <c r="J478" s="19" t="s">
        <v>1560</v>
      </c>
      <c r="K478" s="19" t="s">
        <v>6264</v>
      </c>
      <c r="L478" s="19" t="s">
        <v>6265</v>
      </c>
      <c r="M478" s="19" t="s">
        <v>6266</v>
      </c>
      <c r="N478" s="19" t="s">
        <v>6260</v>
      </c>
      <c r="O478" s="19" t="s">
        <v>367</v>
      </c>
      <c r="P478" s="19" t="s">
        <v>368</v>
      </c>
      <c r="Q478" s="46">
        <v>360</v>
      </c>
      <c r="R478" s="19" t="s">
        <v>1544</v>
      </c>
      <c r="S478" s="19" t="s">
        <v>2839</v>
      </c>
      <c r="T478" s="19" t="s">
        <v>2840</v>
      </c>
      <c r="U478" s="19" t="s">
        <v>6267</v>
      </c>
      <c r="V478" s="19" t="s">
        <v>6268</v>
      </c>
      <c r="W478" s="19" t="s">
        <v>1798</v>
      </c>
      <c r="X478" s="19" t="s">
        <v>6269</v>
      </c>
      <c r="Y478" s="19" t="s">
        <v>1800</v>
      </c>
      <c r="Z478" s="19" t="s">
        <v>1801</v>
      </c>
      <c r="AA478" s="46">
        <v>159</v>
      </c>
      <c r="AB478" s="19" t="s">
        <v>548</v>
      </c>
      <c r="AC478" s="19" t="s">
        <v>248</v>
      </c>
      <c r="AD478" s="19" t="s">
        <v>4885</v>
      </c>
      <c r="AE478" s="19" t="s">
        <v>1481</v>
      </c>
      <c r="AF478" s="19" t="s">
        <v>1554</v>
      </c>
      <c r="AG478" s="19" t="s">
        <v>4886</v>
      </c>
      <c r="AH478" s="19" t="s">
        <v>1499</v>
      </c>
      <c r="AI478" s="19" t="s">
        <v>1500</v>
      </c>
      <c r="AJ478" s="45">
        <v>0</v>
      </c>
      <c r="AK478" s="45">
        <v>0</v>
      </c>
      <c r="AL478" s="19" t="s">
        <v>1501</v>
      </c>
      <c r="AM478" s="46">
        <v>26890</v>
      </c>
      <c r="AN478" s="46">
        <v>18000</v>
      </c>
      <c r="AO478" s="46">
        <v>8890</v>
      </c>
      <c r="AP478" s="45">
        <v>208.8</v>
      </c>
      <c r="AQ478" s="45"/>
      <c r="AR478" s="45" t="str">
        <f>IFERROR(VLOOKUP(AB478,'Pedidos marco'!$A$1:$D$10000,4,0)," ")</f>
        <v xml:space="preserve"> </v>
      </c>
      <c r="AS478" s="45">
        <f t="shared" si="49"/>
        <v>4</v>
      </c>
      <c r="AT478" s="45" t="str">
        <f t="shared" si="50"/>
        <v>04</v>
      </c>
      <c r="AU478" s="47">
        <v>18</v>
      </c>
      <c r="AV478" s="19" t="str">
        <f t="shared" si="51"/>
        <v>04 April</v>
      </c>
      <c r="AW478" s="19">
        <f t="shared" si="52"/>
        <v>0.58000000000000007</v>
      </c>
      <c r="AX478" s="19">
        <f t="shared" si="53"/>
        <v>11.600000000000001</v>
      </c>
      <c r="AY478" s="19" t="e">
        <f>VLOOKUP(AG478,Cías!$A$1:$E$10000,5,0)</f>
        <v>#N/A</v>
      </c>
      <c r="AZ478" s="19" t="str">
        <f t="shared" si="54"/>
        <v>1013643</v>
      </c>
      <c r="BA478" s="19" t="str">
        <f t="shared" si="55"/>
        <v>POZO TARUPI MARCELO JAVIER</v>
      </c>
      <c r="BB478" s="19" t="e">
        <f>VLOOKUP(AG478,Cías!$A$1:$E$10000,3,0)</f>
        <v>#N/A</v>
      </c>
      <c r="BC478" s="19"/>
      <c r="BD478" s="19"/>
      <c r="BE478" s="19"/>
      <c r="BF478" s="19"/>
      <c r="BG478" s="19"/>
      <c r="BH478" s="19"/>
      <c r="BI478" s="19"/>
      <c r="BJ478" s="19"/>
    </row>
    <row r="479" spans="1:62" ht="15" x14ac:dyDescent="0.2">
      <c r="A479" s="19" t="s">
        <v>6270</v>
      </c>
      <c r="B479" s="19" t="s">
        <v>1479</v>
      </c>
      <c r="C479" s="43">
        <v>44655</v>
      </c>
      <c r="D479" s="44">
        <v>0.75763888888888997</v>
      </c>
      <c r="E479" s="19" t="s">
        <v>6271</v>
      </c>
      <c r="F479" s="19" t="s">
        <v>6272</v>
      </c>
      <c r="G479" s="19" t="s">
        <v>6273</v>
      </c>
      <c r="H479" s="45">
        <v>486.98</v>
      </c>
      <c r="I479" s="45">
        <v>546.01</v>
      </c>
      <c r="J479" s="19" t="s">
        <v>1560</v>
      </c>
      <c r="K479" s="19" t="s">
        <v>6274</v>
      </c>
      <c r="L479" s="19" t="s">
        <v>6275</v>
      </c>
      <c r="M479" s="19" t="s">
        <v>6276</v>
      </c>
      <c r="N479" s="19" t="s">
        <v>6270</v>
      </c>
      <c r="O479" s="19" t="s">
        <v>369</v>
      </c>
      <c r="P479" s="19" t="s">
        <v>370</v>
      </c>
      <c r="Q479" s="46">
        <v>80</v>
      </c>
      <c r="R479" s="19" t="s">
        <v>1544</v>
      </c>
      <c r="S479" s="19" t="s">
        <v>1976</v>
      </c>
      <c r="T479" s="19" t="s">
        <v>92</v>
      </c>
      <c r="U479" s="19" t="s">
        <v>6277</v>
      </c>
      <c r="V479" s="19" t="s">
        <v>6278</v>
      </c>
      <c r="W479" s="19" t="s">
        <v>415</v>
      </c>
      <c r="X479" s="19" t="s">
        <v>6279</v>
      </c>
      <c r="Y479" s="19" t="s">
        <v>2756</v>
      </c>
      <c r="Z479" s="19" t="s">
        <v>2757</v>
      </c>
      <c r="AA479" s="46">
        <v>76</v>
      </c>
      <c r="AB479" s="19" t="s">
        <v>543</v>
      </c>
      <c r="AC479" s="19" t="s">
        <v>238</v>
      </c>
      <c r="AD479" s="19" t="s">
        <v>6280</v>
      </c>
      <c r="AE479" s="19" t="s">
        <v>6281</v>
      </c>
      <c r="AF479" s="19" t="s">
        <v>1554</v>
      </c>
      <c r="AG479" s="19" t="s">
        <v>6282</v>
      </c>
      <c r="AH479" s="19" t="s">
        <v>1499</v>
      </c>
      <c r="AI479" s="19" t="s">
        <v>1500</v>
      </c>
      <c r="AJ479" s="45">
        <v>0</v>
      </c>
      <c r="AK479" s="45">
        <v>0</v>
      </c>
      <c r="AL479" s="19" t="s">
        <v>1501</v>
      </c>
      <c r="AM479" s="46">
        <v>8528.8889999999992</v>
      </c>
      <c r="AN479" s="46">
        <v>4008.8890000000001</v>
      </c>
      <c r="AO479" s="46">
        <v>4520</v>
      </c>
      <c r="AP479" s="45">
        <v>28</v>
      </c>
      <c r="AQ479" s="45"/>
      <c r="AR479" s="45" t="str">
        <f>IFERROR(VLOOKUP(AB479,'Pedidos marco'!$A$1:$D$10000,4,0)," ")</f>
        <v xml:space="preserve"> </v>
      </c>
      <c r="AS479" s="45">
        <f t="shared" si="49"/>
        <v>4</v>
      </c>
      <c r="AT479" s="45" t="str">
        <f t="shared" si="50"/>
        <v>04</v>
      </c>
      <c r="AU479" s="47">
        <v>4</v>
      </c>
      <c r="AV479" s="19" t="str">
        <f t="shared" si="51"/>
        <v>04 April</v>
      </c>
      <c r="AW479" s="19">
        <f t="shared" si="52"/>
        <v>0.35</v>
      </c>
      <c r="AX479" s="19">
        <f t="shared" si="53"/>
        <v>7</v>
      </c>
      <c r="AY479" s="19" t="e">
        <f>VLOOKUP(AG479,Cías!$A$1:$E$10000,5,0)</f>
        <v>#N/A</v>
      </c>
      <c r="AZ479" s="19" t="str">
        <f t="shared" si="54"/>
        <v>1014267</v>
      </c>
      <c r="BA479" s="19" t="str">
        <f t="shared" si="55"/>
        <v>PILLAJO GUATEMAL VICTOR JULIO</v>
      </c>
      <c r="BB479" s="19" t="e">
        <f>VLOOKUP(AG479,Cías!$A$1:$E$10000,3,0)</f>
        <v>#N/A</v>
      </c>
      <c r="BC479" s="19"/>
      <c r="BD479" s="19"/>
      <c r="BE479" s="19"/>
      <c r="BF479" s="19"/>
      <c r="BG479" s="19"/>
      <c r="BH479" s="19"/>
      <c r="BI479" s="19"/>
      <c r="BJ479" s="19"/>
    </row>
    <row r="480" spans="1:62" ht="15" x14ac:dyDescent="0.2">
      <c r="A480" s="19" t="s">
        <v>6270</v>
      </c>
      <c r="B480" s="19" t="s">
        <v>1479</v>
      </c>
      <c r="C480" s="43">
        <v>44655</v>
      </c>
      <c r="D480" s="44">
        <v>0.75763888888888997</v>
      </c>
      <c r="E480" s="19" t="s">
        <v>6283</v>
      </c>
      <c r="F480" s="19" t="s">
        <v>6284</v>
      </c>
      <c r="G480" s="19" t="s">
        <v>6285</v>
      </c>
      <c r="H480" s="45">
        <v>1858.89</v>
      </c>
      <c r="I480" s="45">
        <v>2084.1999999999998</v>
      </c>
      <c r="J480" s="19" t="s">
        <v>1560</v>
      </c>
      <c r="K480" s="19" t="s">
        <v>6274</v>
      </c>
      <c r="L480" s="19" t="s">
        <v>6286</v>
      </c>
      <c r="M480" s="19" t="s">
        <v>6287</v>
      </c>
      <c r="N480" s="19" t="s">
        <v>6270</v>
      </c>
      <c r="O480" s="19" t="s">
        <v>367</v>
      </c>
      <c r="P480" s="19" t="s">
        <v>368</v>
      </c>
      <c r="Q480" s="46">
        <v>280</v>
      </c>
      <c r="R480" s="19" t="s">
        <v>1544</v>
      </c>
      <c r="S480" s="19" t="s">
        <v>1976</v>
      </c>
      <c r="T480" s="19" t="s">
        <v>92</v>
      </c>
      <c r="U480" s="19" t="s">
        <v>6277</v>
      </c>
      <c r="V480" s="19" t="s">
        <v>6278</v>
      </c>
      <c r="W480" s="19" t="s">
        <v>415</v>
      </c>
      <c r="X480" s="19" t="s">
        <v>6279</v>
      </c>
      <c r="Y480" s="19" t="s">
        <v>2756</v>
      </c>
      <c r="Z480" s="19" t="s">
        <v>2757</v>
      </c>
      <c r="AA480" s="46">
        <v>76</v>
      </c>
      <c r="AB480" s="19" t="s">
        <v>543</v>
      </c>
      <c r="AC480" s="19" t="s">
        <v>238</v>
      </c>
      <c r="AD480" s="19" t="s">
        <v>6280</v>
      </c>
      <c r="AE480" s="19" t="s">
        <v>6281</v>
      </c>
      <c r="AF480" s="19" t="s">
        <v>1554</v>
      </c>
      <c r="AG480" s="19" t="s">
        <v>6282</v>
      </c>
      <c r="AH480" s="19" t="s">
        <v>1499</v>
      </c>
      <c r="AI480" s="19" t="s">
        <v>1500</v>
      </c>
      <c r="AJ480" s="45">
        <v>0</v>
      </c>
      <c r="AK480" s="45">
        <v>0</v>
      </c>
      <c r="AL480" s="19" t="s">
        <v>1501</v>
      </c>
      <c r="AM480" s="46">
        <v>18551.111000000001</v>
      </c>
      <c r="AN480" s="46">
        <v>14031.111000000001</v>
      </c>
      <c r="AO480" s="46">
        <v>4520</v>
      </c>
      <c r="AP480" s="45">
        <v>98</v>
      </c>
      <c r="AQ480" s="45"/>
      <c r="AR480" s="45" t="str">
        <f>IFERROR(VLOOKUP(AB480,'Pedidos marco'!$A$1:$D$10000,4,0)," ")</f>
        <v xml:space="preserve"> </v>
      </c>
      <c r="AS480" s="45">
        <f t="shared" si="49"/>
        <v>4</v>
      </c>
      <c r="AT480" s="45" t="str">
        <f t="shared" si="50"/>
        <v>04</v>
      </c>
      <c r="AU480" s="47">
        <v>14</v>
      </c>
      <c r="AV480" s="19" t="str">
        <f t="shared" si="51"/>
        <v>04 April</v>
      </c>
      <c r="AW480" s="19">
        <f t="shared" si="52"/>
        <v>0.35</v>
      </c>
      <c r="AX480" s="19">
        <f t="shared" si="53"/>
        <v>7</v>
      </c>
      <c r="AY480" s="19" t="e">
        <f>VLOOKUP(AG480,Cías!$A$1:$E$10000,5,0)</f>
        <v>#N/A</v>
      </c>
      <c r="AZ480" s="19" t="str">
        <f t="shared" si="54"/>
        <v>1014267</v>
      </c>
      <c r="BA480" s="19" t="str">
        <f t="shared" si="55"/>
        <v>PILLAJO GUATEMAL VICTOR JULIO</v>
      </c>
      <c r="BB480" s="19" t="e">
        <f>VLOOKUP(AG480,Cías!$A$1:$E$10000,3,0)</f>
        <v>#N/A</v>
      </c>
      <c r="BC480" s="19"/>
      <c r="BD480" s="19"/>
      <c r="BE480" s="19"/>
      <c r="BF480" s="19"/>
      <c r="BG480" s="19"/>
      <c r="BH480" s="19"/>
      <c r="BI480" s="19"/>
      <c r="BJ480" s="19"/>
    </row>
    <row r="481" spans="1:62" ht="15" x14ac:dyDescent="0.2">
      <c r="A481" s="19" t="s">
        <v>6288</v>
      </c>
      <c r="B481" s="19" t="s">
        <v>1479</v>
      </c>
      <c r="C481" s="43">
        <v>44655</v>
      </c>
      <c r="D481" s="44">
        <v>0.76249999999999996</v>
      </c>
      <c r="E481" s="19" t="s">
        <v>6289</v>
      </c>
      <c r="F481" s="19" t="s">
        <v>6290</v>
      </c>
      <c r="G481" s="19" t="s">
        <v>6291</v>
      </c>
      <c r="H481" s="45">
        <v>3845.76</v>
      </c>
      <c r="I481" s="45">
        <v>4311.8900000000003</v>
      </c>
      <c r="J481" s="19" t="s">
        <v>1560</v>
      </c>
      <c r="K481" s="19" t="s">
        <v>5785</v>
      </c>
      <c r="L481" s="19" t="s">
        <v>6292</v>
      </c>
      <c r="M481" s="19" t="s">
        <v>6293</v>
      </c>
      <c r="N481" s="19" t="s">
        <v>6288</v>
      </c>
      <c r="O481" s="19" t="s">
        <v>1823</v>
      </c>
      <c r="P481" s="19" t="s">
        <v>1824</v>
      </c>
      <c r="Q481" s="46">
        <v>31.52</v>
      </c>
      <c r="R481" s="19" t="s">
        <v>1488</v>
      </c>
      <c r="S481" s="19" t="s">
        <v>1825</v>
      </c>
      <c r="T481" s="19" t="s">
        <v>1826</v>
      </c>
      <c r="U481" s="19" t="s">
        <v>1827</v>
      </c>
      <c r="V481" s="19" t="s">
        <v>1828</v>
      </c>
      <c r="W481" s="19" t="s">
        <v>1829</v>
      </c>
      <c r="X481" s="19" t="s">
        <v>1830</v>
      </c>
      <c r="Y481" s="19" t="s">
        <v>1831</v>
      </c>
      <c r="Z481" s="19" t="s">
        <v>1832</v>
      </c>
      <c r="AA481" s="46">
        <v>8</v>
      </c>
      <c r="AB481" s="19" t="s">
        <v>432</v>
      </c>
      <c r="AC481" s="19" t="s">
        <v>12</v>
      </c>
      <c r="AD481" s="19" t="s">
        <v>1833</v>
      </c>
      <c r="AE481" s="19" t="s">
        <v>1834</v>
      </c>
      <c r="AF481" s="19" t="s">
        <v>1497</v>
      </c>
      <c r="AG481" s="19" t="s">
        <v>1835</v>
      </c>
      <c r="AH481" s="19" t="s">
        <v>1499</v>
      </c>
      <c r="AI481" s="19" t="s">
        <v>1500</v>
      </c>
      <c r="AJ481" s="45">
        <v>0</v>
      </c>
      <c r="AK481" s="45">
        <v>0</v>
      </c>
      <c r="AL481" s="19" t="s">
        <v>1501</v>
      </c>
      <c r="AM481" s="46">
        <v>49800</v>
      </c>
      <c r="AN481" s="46">
        <v>31520</v>
      </c>
      <c r="AO481" s="46">
        <v>18280</v>
      </c>
      <c r="AP481" s="45">
        <v>110.95</v>
      </c>
      <c r="AQ481" s="45"/>
      <c r="AR481" s="45" t="str">
        <f>IFERROR(VLOOKUP(AB481,'Pedidos marco'!$A$1:$D$10000,4,0)," ")</f>
        <v xml:space="preserve"> </v>
      </c>
      <c r="AS481" s="45">
        <f t="shared" si="49"/>
        <v>4</v>
      </c>
      <c r="AT481" s="45" t="str">
        <f t="shared" si="50"/>
        <v>04</v>
      </c>
      <c r="AU481" s="47">
        <v>31.52</v>
      </c>
      <c r="AV481" s="19" t="str">
        <f t="shared" si="51"/>
        <v>04 April</v>
      </c>
      <c r="AW481" s="19">
        <f t="shared" si="52"/>
        <v>3.5199873096446703</v>
      </c>
      <c r="AX481" s="19">
        <f t="shared" si="53"/>
        <v>3.5199873096446703</v>
      </c>
      <c r="AY481" s="19" t="e">
        <f>VLOOKUP(AG481,Cías!$A$1:$E$10000,5,0)</f>
        <v>#N/A</v>
      </c>
      <c r="AZ481" s="19" t="str">
        <f t="shared" si="54"/>
        <v>1013966</v>
      </c>
      <c r="BA481" s="19" t="str">
        <f t="shared" si="55"/>
        <v>ALMEIDA CHICAIZA MIGUEL ANGEL</v>
      </c>
      <c r="BB481" s="19" t="e">
        <f>VLOOKUP(AG481,Cías!$A$1:$E$10000,3,0)</f>
        <v>#N/A</v>
      </c>
      <c r="BC481" s="19"/>
      <c r="BD481" s="19"/>
      <c r="BE481" s="19"/>
      <c r="BF481" s="19"/>
      <c r="BG481" s="19"/>
      <c r="BH481" s="19"/>
      <c r="BI481" s="19"/>
      <c r="BJ481" s="19"/>
    </row>
    <row r="482" spans="1:62" ht="15" x14ac:dyDescent="0.2">
      <c r="A482" s="19" t="s">
        <v>6294</v>
      </c>
      <c r="B482" s="19" t="s">
        <v>1479</v>
      </c>
      <c r="C482" s="43">
        <v>44655</v>
      </c>
      <c r="D482" s="44">
        <v>0.76736111111111005</v>
      </c>
      <c r="E482" s="19" t="s">
        <v>6295</v>
      </c>
      <c r="F482" s="19" t="s">
        <v>6296</v>
      </c>
      <c r="G482" s="19" t="s">
        <v>6297</v>
      </c>
      <c r="H482" s="45">
        <v>2494.8000000000002</v>
      </c>
      <c r="I482" s="45">
        <v>2797.19</v>
      </c>
      <c r="J482" s="19" t="s">
        <v>1560</v>
      </c>
      <c r="K482" s="19" t="s">
        <v>6298</v>
      </c>
      <c r="L482" s="19" t="s">
        <v>6299</v>
      </c>
      <c r="M482" s="19" t="s">
        <v>6300</v>
      </c>
      <c r="N482" s="19" t="s">
        <v>6294</v>
      </c>
      <c r="O482" s="19" t="s">
        <v>367</v>
      </c>
      <c r="P482" s="19" t="s">
        <v>368</v>
      </c>
      <c r="Q482" s="46">
        <v>360</v>
      </c>
      <c r="R482" s="19" t="s">
        <v>1544</v>
      </c>
      <c r="S482" s="19" t="s">
        <v>5615</v>
      </c>
      <c r="T482" s="19" t="s">
        <v>5616</v>
      </c>
      <c r="U482" s="19" t="s">
        <v>6301</v>
      </c>
      <c r="V482" s="19" t="s">
        <v>6302</v>
      </c>
      <c r="W482" s="19" t="s">
        <v>415</v>
      </c>
      <c r="X482" s="19" t="s">
        <v>6303</v>
      </c>
      <c r="Y482" s="19" t="s">
        <v>3993</v>
      </c>
      <c r="Z482" s="19" t="s">
        <v>3994</v>
      </c>
      <c r="AA482" s="46">
        <v>89</v>
      </c>
      <c r="AB482" s="19" t="s">
        <v>507</v>
      </c>
      <c r="AC482" s="19" t="s">
        <v>163</v>
      </c>
      <c r="AD482" s="19" t="s">
        <v>6304</v>
      </c>
      <c r="AE482" s="19" t="s">
        <v>6305</v>
      </c>
      <c r="AF482" s="19" t="s">
        <v>1554</v>
      </c>
      <c r="AG482" s="19" t="s">
        <v>6306</v>
      </c>
      <c r="AH482" s="19" t="s">
        <v>1499</v>
      </c>
      <c r="AI482" s="19" t="s">
        <v>1500</v>
      </c>
      <c r="AJ482" s="45">
        <v>0</v>
      </c>
      <c r="AK482" s="45">
        <v>0</v>
      </c>
      <c r="AL482" s="19" t="s">
        <v>1501</v>
      </c>
      <c r="AM482" s="46">
        <v>27150</v>
      </c>
      <c r="AN482" s="46">
        <v>18030</v>
      </c>
      <c r="AO482" s="46">
        <v>9120</v>
      </c>
      <c r="AP482" s="45">
        <v>147.6</v>
      </c>
      <c r="AQ482" s="45"/>
      <c r="AR482" s="45" t="str">
        <f>IFERROR(VLOOKUP(AB482,'Pedidos marco'!$A$1:$D$10000,4,0)," ")</f>
        <v xml:space="preserve"> </v>
      </c>
      <c r="AS482" s="45">
        <f t="shared" si="49"/>
        <v>4</v>
      </c>
      <c r="AT482" s="45" t="str">
        <f t="shared" si="50"/>
        <v>04</v>
      </c>
      <c r="AU482" s="47">
        <v>18</v>
      </c>
      <c r="AV482" s="19" t="str">
        <f t="shared" si="51"/>
        <v>04 April</v>
      </c>
      <c r="AW482" s="19">
        <f t="shared" si="52"/>
        <v>0.41</v>
      </c>
      <c r="AX482" s="19">
        <f t="shared" si="53"/>
        <v>8.1999999999999993</v>
      </c>
      <c r="AY482" s="19" t="e">
        <f>VLOOKUP(AG482,Cías!$A$1:$E$10000,5,0)</f>
        <v>#N/A</v>
      </c>
      <c r="AZ482" s="19" t="str">
        <f t="shared" si="54"/>
        <v>1012878</v>
      </c>
      <c r="BA482" s="19" t="str">
        <f t="shared" si="55"/>
        <v>HINOJOSA SAN ANDRES ANGEL PATRICIO</v>
      </c>
      <c r="BB482" s="19" t="e">
        <f>VLOOKUP(AG482,Cías!$A$1:$E$10000,3,0)</f>
        <v>#N/A</v>
      </c>
      <c r="BC482" s="19"/>
      <c r="BD482" s="19"/>
      <c r="BE482" s="19"/>
      <c r="BF482" s="19"/>
      <c r="BG482" s="19"/>
      <c r="BH482" s="19"/>
      <c r="BI482" s="19"/>
      <c r="BJ482" s="19"/>
    </row>
    <row r="483" spans="1:62" ht="15" x14ac:dyDescent="0.2">
      <c r="A483" s="19" t="s">
        <v>6307</v>
      </c>
      <c r="B483" s="19" t="s">
        <v>1479</v>
      </c>
      <c r="C483" s="43">
        <v>44655</v>
      </c>
      <c r="D483" s="44">
        <v>0.77013888888889004</v>
      </c>
      <c r="E483" s="19" t="s">
        <v>6308</v>
      </c>
      <c r="F483" s="19" t="s">
        <v>6309</v>
      </c>
      <c r="G483" s="19" t="s">
        <v>6310</v>
      </c>
      <c r="H483" s="45">
        <v>1109.5</v>
      </c>
      <c r="I483" s="45">
        <v>1243.98</v>
      </c>
      <c r="J483" s="19" t="s">
        <v>1560</v>
      </c>
      <c r="K483" s="19" t="s">
        <v>6311</v>
      </c>
      <c r="L483" s="19" t="s">
        <v>6312</v>
      </c>
      <c r="M483" s="19" t="s">
        <v>6313</v>
      </c>
      <c r="N483" s="19" t="s">
        <v>6307</v>
      </c>
      <c r="O483" s="19" t="s">
        <v>371</v>
      </c>
      <c r="P483" s="19" t="s">
        <v>372</v>
      </c>
      <c r="Q483" s="46">
        <v>160</v>
      </c>
      <c r="R483" s="19" t="s">
        <v>1544</v>
      </c>
      <c r="S483" s="19" t="s">
        <v>6314</v>
      </c>
      <c r="T483" s="19" t="s">
        <v>6315</v>
      </c>
      <c r="U483" s="19" t="s">
        <v>6316</v>
      </c>
      <c r="V483" s="19" t="s">
        <v>6317</v>
      </c>
      <c r="W483" s="19" t="s">
        <v>1917</v>
      </c>
      <c r="X483" s="19" t="s">
        <v>6318</v>
      </c>
      <c r="Y483" s="19" t="s">
        <v>1946</v>
      </c>
      <c r="Z483" s="19" t="s">
        <v>1947</v>
      </c>
      <c r="AA483" s="46">
        <v>15</v>
      </c>
      <c r="AB483" s="19" t="s">
        <v>2494</v>
      </c>
      <c r="AC483" s="19" t="s">
        <v>1426</v>
      </c>
      <c r="AD483" s="19" t="s">
        <v>2495</v>
      </c>
      <c r="AE483" s="19" t="s">
        <v>2496</v>
      </c>
      <c r="AF483" s="19" t="s">
        <v>1719</v>
      </c>
      <c r="AG483" s="19" t="s">
        <v>2497</v>
      </c>
      <c r="AH483" s="19" t="s">
        <v>1594</v>
      </c>
      <c r="AI483" s="19" t="s">
        <v>1595</v>
      </c>
      <c r="AJ483" s="45">
        <v>0.05</v>
      </c>
      <c r="AK483" s="45">
        <v>8</v>
      </c>
      <c r="AL483" s="19" t="s">
        <v>1501</v>
      </c>
      <c r="AM483" s="46">
        <v>15970</v>
      </c>
      <c r="AN483" s="46">
        <v>8020</v>
      </c>
      <c r="AO483" s="46">
        <v>7950</v>
      </c>
      <c r="AP483" s="45">
        <v>24</v>
      </c>
      <c r="AQ483" s="45"/>
      <c r="AR483" s="45" t="str">
        <f>IFERROR(VLOOKUP(AB483,'Pedidos marco'!$A$1:$D$10000,4,0)," ")</f>
        <v xml:space="preserve"> </v>
      </c>
      <c r="AS483" s="45">
        <f t="shared" si="49"/>
        <v>4</v>
      </c>
      <c r="AT483" s="45" t="str">
        <f t="shared" si="50"/>
        <v>04</v>
      </c>
      <c r="AU483" s="47">
        <v>8</v>
      </c>
      <c r="AV483" s="19" t="str">
        <f t="shared" si="51"/>
        <v>04 April</v>
      </c>
      <c r="AW483" s="19">
        <f t="shared" si="52"/>
        <v>0.15</v>
      </c>
      <c r="AX483" s="19">
        <f t="shared" si="53"/>
        <v>3</v>
      </c>
      <c r="AY483" s="19" t="e">
        <f>VLOOKUP(AG483,Cías!$A$1:$E$10000,5,0)</f>
        <v>#N/A</v>
      </c>
      <c r="AZ483" s="19" t="str">
        <f t="shared" si="54"/>
        <v>1021911</v>
      </c>
      <c r="BA483" s="19" t="str">
        <f t="shared" si="55"/>
        <v>MORALES GORDILLO VICENTE PATRICIO</v>
      </c>
      <c r="BB483" s="19" t="e">
        <f>VLOOKUP(AG483,Cías!$A$1:$E$10000,3,0)</f>
        <v>#N/A</v>
      </c>
      <c r="BC483" s="19"/>
      <c r="BD483" s="19"/>
      <c r="BE483" s="19"/>
      <c r="BF483" s="19"/>
      <c r="BG483" s="19"/>
      <c r="BH483" s="19"/>
      <c r="BI483" s="19"/>
      <c r="BJ483" s="19"/>
    </row>
    <row r="484" spans="1:62" ht="15" x14ac:dyDescent="0.2">
      <c r="A484" s="19" t="s">
        <v>6307</v>
      </c>
      <c r="B484" s="19" t="s">
        <v>1479</v>
      </c>
      <c r="C484" s="43">
        <v>44655</v>
      </c>
      <c r="D484" s="44">
        <v>0.77013888888889004</v>
      </c>
      <c r="E484" s="19" t="s">
        <v>6319</v>
      </c>
      <c r="F484" s="19" t="s">
        <v>6320</v>
      </c>
      <c r="G484" s="19" t="s">
        <v>6321</v>
      </c>
      <c r="H484" s="45">
        <v>2196.94</v>
      </c>
      <c r="I484" s="45">
        <v>2463.2199999999998</v>
      </c>
      <c r="J484" s="19" t="s">
        <v>1560</v>
      </c>
      <c r="K484" s="19" t="s">
        <v>6322</v>
      </c>
      <c r="L484" s="19" t="s">
        <v>6323</v>
      </c>
      <c r="M484" s="19" t="s">
        <v>6324</v>
      </c>
      <c r="N484" s="19" t="s">
        <v>6307</v>
      </c>
      <c r="O484" s="19" t="s">
        <v>367</v>
      </c>
      <c r="P484" s="19" t="s">
        <v>368</v>
      </c>
      <c r="Q484" s="46">
        <v>320</v>
      </c>
      <c r="R484" s="19" t="s">
        <v>1544</v>
      </c>
      <c r="S484" s="19" t="s">
        <v>6314</v>
      </c>
      <c r="T484" s="19" t="s">
        <v>6315</v>
      </c>
      <c r="U484" s="19" t="s">
        <v>6316</v>
      </c>
      <c r="V484" s="19" t="s">
        <v>6317</v>
      </c>
      <c r="W484" s="19" t="s">
        <v>1917</v>
      </c>
      <c r="X484" s="19" t="s">
        <v>6318</v>
      </c>
      <c r="Y484" s="19" t="s">
        <v>1946</v>
      </c>
      <c r="Z484" s="19" t="s">
        <v>1947</v>
      </c>
      <c r="AA484" s="46">
        <v>15</v>
      </c>
      <c r="AB484" s="19" t="s">
        <v>2494</v>
      </c>
      <c r="AC484" s="19" t="s">
        <v>1426</v>
      </c>
      <c r="AD484" s="19" t="s">
        <v>2495</v>
      </c>
      <c r="AE484" s="19" t="s">
        <v>2496</v>
      </c>
      <c r="AF484" s="19" t="s">
        <v>1719</v>
      </c>
      <c r="AG484" s="19" t="s">
        <v>2497</v>
      </c>
      <c r="AH484" s="19" t="s">
        <v>1594</v>
      </c>
      <c r="AI484" s="19" t="s">
        <v>1595</v>
      </c>
      <c r="AJ484" s="45">
        <v>0.05</v>
      </c>
      <c r="AK484" s="45">
        <v>16</v>
      </c>
      <c r="AL484" s="19" t="s">
        <v>1501</v>
      </c>
      <c r="AM484" s="46">
        <v>23990</v>
      </c>
      <c r="AN484" s="46">
        <v>16040</v>
      </c>
      <c r="AO484" s="46">
        <v>7950</v>
      </c>
      <c r="AP484" s="45">
        <v>48</v>
      </c>
      <c r="AQ484" s="45"/>
      <c r="AR484" s="45" t="str">
        <f>IFERROR(VLOOKUP(AB484,'Pedidos marco'!$A$1:$D$10000,4,0)," ")</f>
        <v xml:space="preserve"> </v>
      </c>
      <c r="AS484" s="45">
        <f t="shared" si="49"/>
        <v>4</v>
      </c>
      <c r="AT484" s="45" t="str">
        <f t="shared" si="50"/>
        <v>04</v>
      </c>
      <c r="AU484" s="47">
        <v>16</v>
      </c>
      <c r="AV484" s="19" t="str">
        <f t="shared" si="51"/>
        <v>04 April</v>
      </c>
      <c r="AW484" s="19">
        <f t="shared" si="52"/>
        <v>0.15</v>
      </c>
      <c r="AX484" s="19">
        <f t="shared" si="53"/>
        <v>3</v>
      </c>
      <c r="AY484" s="19" t="e">
        <f>VLOOKUP(AG484,Cías!$A$1:$E$10000,5,0)</f>
        <v>#N/A</v>
      </c>
      <c r="AZ484" s="19" t="str">
        <f t="shared" si="54"/>
        <v>1021911</v>
      </c>
      <c r="BA484" s="19" t="str">
        <f t="shared" si="55"/>
        <v>MORALES GORDILLO VICENTE PATRICIO</v>
      </c>
      <c r="BB484" s="19" t="e">
        <f>VLOOKUP(AG484,Cías!$A$1:$E$10000,3,0)</f>
        <v>#N/A</v>
      </c>
      <c r="BC484" s="19"/>
      <c r="BD484" s="19"/>
      <c r="BE484" s="19"/>
      <c r="BF484" s="19"/>
      <c r="BG484" s="19"/>
      <c r="BH484" s="19"/>
      <c r="BI484" s="19"/>
      <c r="BJ484" s="19"/>
    </row>
    <row r="485" spans="1:62" ht="15" x14ac:dyDescent="0.2">
      <c r="A485" s="19" t="s">
        <v>6325</v>
      </c>
      <c r="B485" s="19" t="s">
        <v>1479</v>
      </c>
      <c r="C485" s="43">
        <v>44655</v>
      </c>
      <c r="D485" s="44">
        <v>0.77083333333333004</v>
      </c>
      <c r="E485" s="19" t="s">
        <v>6326</v>
      </c>
      <c r="F485" s="19" t="s">
        <v>6327</v>
      </c>
      <c r="G485" s="19" t="s">
        <v>6328</v>
      </c>
      <c r="H485" s="45">
        <v>528</v>
      </c>
      <c r="I485" s="45">
        <v>592</v>
      </c>
      <c r="J485" s="19" t="s">
        <v>1560</v>
      </c>
      <c r="K485" s="19" t="s">
        <v>6329</v>
      </c>
      <c r="L485" s="19" t="s">
        <v>6330</v>
      </c>
      <c r="M485" s="19" t="s">
        <v>6331</v>
      </c>
      <c r="N485" s="19" t="s">
        <v>6325</v>
      </c>
      <c r="O485" s="19" t="s">
        <v>2600</v>
      </c>
      <c r="P485" s="19" t="s">
        <v>2601</v>
      </c>
      <c r="Q485" s="46">
        <v>80</v>
      </c>
      <c r="R485" s="19" t="s">
        <v>1544</v>
      </c>
      <c r="S485" s="19" t="s">
        <v>1643</v>
      </c>
      <c r="T485" s="19" t="s">
        <v>56</v>
      </c>
      <c r="U485" s="19" t="s">
        <v>1644</v>
      </c>
      <c r="V485" s="19" t="s">
        <v>1645</v>
      </c>
      <c r="W485" s="19" t="s">
        <v>1646</v>
      </c>
      <c r="X485" s="19" t="s">
        <v>1647</v>
      </c>
      <c r="Y485" s="19" t="s">
        <v>1648</v>
      </c>
      <c r="Z485" s="19" t="s">
        <v>1649</v>
      </c>
      <c r="AA485" s="46">
        <v>330</v>
      </c>
      <c r="AB485" s="19" t="s">
        <v>454</v>
      </c>
      <c r="AC485" s="19" t="s">
        <v>56</v>
      </c>
      <c r="AD485" s="19" t="s">
        <v>1650</v>
      </c>
      <c r="AE485" s="19" t="s">
        <v>1481</v>
      </c>
      <c r="AF485" s="19" t="s">
        <v>1592</v>
      </c>
      <c r="AG485" s="19" t="s">
        <v>1651</v>
      </c>
      <c r="AH485" s="19" t="s">
        <v>1499</v>
      </c>
      <c r="AI485" s="19" t="s">
        <v>1500</v>
      </c>
      <c r="AJ485" s="45">
        <v>0</v>
      </c>
      <c r="AK485" s="45">
        <v>0</v>
      </c>
      <c r="AL485" s="19" t="s">
        <v>1501</v>
      </c>
      <c r="AM485" s="46">
        <v>9985.4549999999999</v>
      </c>
      <c r="AN485" s="46">
        <v>3998.788</v>
      </c>
      <c r="AO485" s="46">
        <v>5986.6670000000004</v>
      </c>
      <c r="AP485" s="45">
        <v>106.4</v>
      </c>
      <c r="AQ485" s="45"/>
      <c r="AR485" s="45" t="str">
        <f>IFERROR(VLOOKUP(AB485,'Pedidos marco'!$A$1:$D$10000,4,0)," ")</f>
        <v xml:space="preserve"> </v>
      </c>
      <c r="AS485" s="45">
        <f t="shared" si="49"/>
        <v>4</v>
      </c>
      <c r="AT485" s="45" t="str">
        <f t="shared" si="50"/>
        <v>04</v>
      </c>
      <c r="AU485" s="47">
        <v>4</v>
      </c>
      <c r="AV485" s="19" t="str">
        <f t="shared" si="51"/>
        <v>04 April</v>
      </c>
      <c r="AW485" s="19">
        <f t="shared" si="52"/>
        <v>1.33</v>
      </c>
      <c r="AX485" s="19">
        <f t="shared" si="53"/>
        <v>26.6</v>
      </c>
      <c r="AY485" s="19" t="e">
        <f>VLOOKUP(AG485,Cías!$A$1:$E$10000,5,0)</f>
        <v>#N/A</v>
      </c>
      <c r="AZ485" s="19" t="str">
        <f t="shared" si="54"/>
        <v>1024926</v>
      </c>
      <c r="BA485" s="19" t="str">
        <f t="shared" si="55"/>
        <v>BONILLA PILATAXI CHRISTIAN</v>
      </c>
      <c r="BB485" s="19" t="e">
        <f>VLOOKUP(AG485,Cías!$A$1:$E$10000,3,0)</f>
        <v>#N/A</v>
      </c>
      <c r="BC485" s="19"/>
      <c r="BD485" s="19"/>
      <c r="BE485" s="19"/>
      <c r="BF485" s="19"/>
      <c r="BG485" s="19"/>
      <c r="BH485" s="19"/>
      <c r="BI485" s="19"/>
      <c r="BJ485" s="19"/>
    </row>
    <row r="486" spans="1:62" ht="15" x14ac:dyDescent="0.2">
      <c r="A486" s="19" t="s">
        <v>6325</v>
      </c>
      <c r="B486" s="19" t="s">
        <v>1479</v>
      </c>
      <c r="C486" s="43">
        <v>44655</v>
      </c>
      <c r="D486" s="44">
        <v>0.77083333333333004</v>
      </c>
      <c r="E486" s="19" t="s">
        <v>6332</v>
      </c>
      <c r="F486" s="19" t="s">
        <v>6333</v>
      </c>
      <c r="G486" s="19" t="s">
        <v>6334</v>
      </c>
      <c r="H486" s="45">
        <v>501.6</v>
      </c>
      <c r="I486" s="45">
        <v>562.4</v>
      </c>
      <c r="J486" s="19" t="s">
        <v>1560</v>
      </c>
      <c r="K486" s="19" t="s">
        <v>6335</v>
      </c>
      <c r="L486" s="19" t="s">
        <v>6336</v>
      </c>
      <c r="M486" s="19" t="s">
        <v>6337</v>
      </c>
      <c r="N486" s="19" t="s">
        <v>6325</v>
      </c>
      <c r="O486" s="19" t="s">
        <v>1641</v>
      </c>
      <c r="P486" s="19" t="s">
        <v>1642</v>
      </c>
      <c r="Q486" s="46">
        <v>80</v>
      </c>
      <c r="R486" s="19" t="s">
        <v>1544</v>
      </c>
      <c r="S486" s="19" t="s">
        <v>1643</v>
      </c>
      <c r="T486" s="19" t="s">
        <v>56</v>
      </c>
      <c r="U486" s="19" t="s">
        <v>1644</v>
      </c>
      <c r="V486" s="19" t="s">
        <v>1645</v>
      </c>
      <c r="W486" s="19" t="s">
        <v>1646</v>
      </c>
      <c r="X486" s="19" t="s">
        <v>1647</v>
      </c>
      <c r="Y486" s="19" t="s">
        <v>1648</v>
      </c>
      <c r="Z486" s="19" t="s">
        <v>1649</v>
      </c>
      <c r="AA486" s="46">
        <v>330</v>
      </c>
      <c r="AB486" s="19" t="s">
        <v>454</v>
      </c>
      <c r="AC486" s="19" t="s">
        <v>56</v>
      </c>
      <c r="AD486" s="19" t="s">
        <v>1650</v>
      </c>
      <c r="AE486" s="19" t="s">
        <v>1481</v>
      </c>
      <c r="AF486" s="19" t="s">
        <v>1592</v>
      </c>
      <c r="AG486" s="19" t="s">
        <v>1651</v>
      </c>
      <c r="AH486" s="19" t="s">
        <v>1499</v>
      </c>
      <c r="AI486" s="19" t="s">
        <v>1500</v>
      </c>
      <c r="AJ486" s="45">
        <v>0</v>
      </c>
      <c r="AK486" s="45">
        <v>0</v>
      </c>
      <c r="AL486" s="19" t="s">
        <v>1501</v>
      </c>
      <c r="AM486" s="46">
        <v>9985.4549999999999</v>
      </c>
      <c r="AN486" s="46">
        <v>3998.788</v>
      </c>
      <c r="AO486" s="46">
        <v>5986.6670000000004</v>
      </c>
      <c r="AP486" s="45">
        <v>106.4</v>
      </c>
      <c r="AQ486" s="45"/>
      <c r="AR486" s="45" t="str">
        <f>IFERROR(VLOOKUP(AB486,'Pedidos marco'!$A$1:$D$10000,4,0)," ")</f>
        <v xml:space="preserve"> </v>
      </c>
      <c r="AS486" s="45">
        <f t="shared" si="49"/>
        <v>4</v>
      </c>
      <c r="AT486" s="45" t="str">
        <f t="shared" si="50"/>
        <v>04</v>
      </c>
      <c r="AU486" s="47">
        <v>4</v>
      </c>
      <c r="AV486" s="19" t="str">
        <f t="shared" si="51"/>
        <v>04 April</v>
      </c>
      <c r="AW486" s="19">
        <f t="shared" si="52"/>
        <v>1.33</v>
      </c>
      <c r="AX486" s="19">
        <f t="shared" si="53"/>
        <v>26.6</v>
      </c>
      <c r="AY486" s="19" t="e">
        <f>VLOOKUP(AG486,Cías!$A$1:$E$10000,5,0)</f>
        <v>#N/A</v>
      </c>
      <c r="AZ486" s="19" t="str">
        <f t="shared" si="54"/>
        <v>1024926</v>
      </c>
      <c r="BA486" s="19" t="str">
        <f t="shared" si="55"/>
        <v>BONILLA PILATAXI CHRISTIAN</v>
      </c>
      <c r="BB486" s="19" t="e">
        <f>VLOOKUP(AG486,Cías!$A$1:$E$10000,3,0)</f>
        <v>#N/A</v>
      </c>
      <c r="BC486" s="19"/>
      <c r="BD486" s="19"/>
      <c r="BE486" s="19"/>
      <c r="BF486" s="19"/>
      <c r="BG486" s="19"/>
      <c r="BH486" s="19"/>
      <c r="BI486" s="19"/>
      <c r="BJ486" s="19"/>
    </row>
    <row r="487" spans="1:62" ht="15" x14ac:dyDescent="0.2">
      <c r="A487" s="19" t="s">
        <v>6325</v>
      </c>
      <c r="B487" s="19" t="s">
        <v>1479</v>
      </c>
      <c r="C487" s="43">
        <v>44655</v>
      </c>
      <c r="D487" s="44">
        <v>0.77083333333333004</v>
      </c>
      <c r="E487" s="19" t="s">
        <v>6338</v>
      </c>
      <c r="F487" s="19" t="s">
        <v>6339</v>
      </c>
      <c r="G487" s="19" t="s">
        <v>6340</v>
      </c>
      <c r="H487" s="45">
        <v>3260</v>
      </c>
      <c r="I487" s="45">
        <v>3655.13</v>
      </c>
      <c r="J487" s="19" t="s">
        <v>1560</v>
      </c>
      <c r="K487" s="19" t="s">
        <v>6341</v>
      </c>
      <c r="L487" s="19" t="s">
        <v>6342</v>
      </c>
      <c r="M487" s="19" t="s">
        <v>6343</v>
      </c>
      <c r="N487" s="19" t="s">
        <v>6325</v>
      </c>
      <c r="O487" s="19" t="s">
        <v>1603</v>
      </c>
      <c r="P487" s="19" t="s">
        <v>1604</v>
      </c>
      <c r="Q487" s="46">
        <v>500</v>
      </c>
      <c r="R487" s="19" t="s">
        <v>1544</v>
      </c>
      <c r="S487" s="19" t="s">
        <v>1643</v>
      </c>
      <c r="T487" s="19" t="s">
        <v>56</v>
      </c>
      <c r="U487" s="19" t="s">
        <v>1644</v>
      </c>
      <c r="V487" s="19" t="s">
        <v>1645</v>
      </c>
      <c r="W487" s="19" t="s">
        <v>1646</v>
      </c>
      <c r="X487" s="19" t="s">
        <v>1647</v>
      </c>
      <c r="Y487" s="19" t="s">
        <v>1648</v>
      </c>
      <c r="Z487" s="19" t="s">
        <v>1649</v>
      </c>
      <c r="AA487" s="46">
        <v>330</v>
      </c>
      <c r="AB487" s="19" t="s">
        <v>454</v>
      </c>
      <c r="AC487" s="19" t="s">
        <v>56</v>
      </c>
      <c r="AD487" s="19" t="s">
        <v>1650</v>
      </c>
      <c r="AE487" s="19" t="s">
        <v>1481</v>
      </c>
      <c r="AF487" s="19" t="s">
        <v>1592</v>
      </c>
      <c r="AG487" s="19" t="s">
        <v>1651</v>
      </c>
      <c r="AH487" s="19" t="s">
        <v>1499</v>
      </c>
      <c r="AI487" s="19" t="s">
        <v>1500</v>
      </c>
      <c r="AJ487" s="45">
        <v>0</v>
      </c>
      <c r="AK487" s="45">
        <v>0</v>
      </c>
      <c r="AL487" s="19" t="s">
        <v>1501</v>
      </c>
      <c r="AM487" s="46">
        <v>30979.091</v>
      </c>
      <c r="AN487" s="46">
        <v>24992.423999999999</v>
      </c>
      <c r="AO487" s="46">
        <v>5986.6670000000004</v>
      </c>
      <c r="AP487" s="45">
        <v>665</v>
      </c>
      <c r="AQ487" s="45"/>
      <c r="AR487" s="45" t="str">
        <f>IFERROR(VLOOKUP(AB487,'Pedidos marco'!$A$1:$D$10000,4,0)," ")</f>
        <v xml:space="preserve"> </v>
      </c>
      <c r="AS487" s="45">
        <f t="shared" si="49"/>
        <v>4</v>
      </c>
      <c r="AT487" s="45" t="str">
        <f t="shared" si="50"/>
        <v>04</v>
      </c>
      <c r="AU487" s="47">
        <v>25</v>
      </c>
      <c r="AV487" s="19" t="str">
        <f t="shared" si="51"/>
        <v>04 April</v>
      </c>
      <c r="AW487" s="19">
        <f t="shared" si="52"/>
        <v>1.33</v>
      </c>
      <c r="AX487" s="19">
        <f t="shared" si="53"/>
        <v>26.6</v>
      </c>
      <c r="AY487" s="19" t="e">
        <f>VLOOKUP(AG487,Cías!$A$1:$E$10000,5,0)</f>
        <v>#N/A</v>
      </c>
      <c r="AZ487" s="19" t="str">
        <f t="shared" si="54"/>
        <v>1024926</v>
      </c>
      <c r="BA487" s="19" t="str">
        <f t="shared" si="55"/>
        <v>BONILLA PILATAXI CHRISTIAN</v>
      </c>
      <c r="BB487" s="19" t="e">
        <f>VLOOKUP(AG487,Cías!$A$1:$E$10000,3,0)</f>
        <v>#N/A</v>
      </c>
      <c r="BC487" s="19"/>
      <c r="BD487" s="19"/>
      <c r="BE487" s="19"/>
      <c r="BF487" s="19"/>
      <c r="BG487" s="19"/>
      <c r="BH487" s="19"/>
      <c r="BI487" s="19"/>
      <c r="BJ487" s="19"/>
    </row>
    <row r="488" spans="1:62" ht="15" x14ac:dyDescent="0.2">
      <c r="A488" s="19" t="s">
        <v>6344</v>
      </c>
      <c r="B488" s="19" t="s">
        <v>1479</v>
      </c>
      <c r="C488" s="43">
        <v>44655</v>
      </c>
      <c r="D488" s="44">
        <v>0.77361111111111003</v>
      </c>
      <c r="E488" s="19" t="s">
        <v>6345</v>
      </c>
      <c r="F488" s="19" t="s">
        <v>6346</v>
      </c>
      <c r="G488" s="19" t="s">
        <v>6347</v>
      </c>
      <c r="H488" s="45">
        <v>3110.4</v>
      </c>
      <c r="I488" s="45">
        <v>3487.4</v>
      </c>
      <c r="J488" s="19" t="s">
        <v>1560</v>
      </c>
      <c r="K488" s="19" t="s">
        <v>6348</v>
      </c>
      <c r="L488" s="19" t="s">
        <v>6349</v>
      </c>
      <c r="M488" s="19" t="s">
        <v>6350</v>
      </c>
      <c r="N488" s="19" t="s">
        <v>6344</v>
      </c>
      <c r="O488" s="19" t="s">
        <v>1641</v>
      </c>
      <c r="P488" s="19" t="s">
        <v>1642</v>
      </c>
      <c r="Q488" s="46">
        <v>480</v>
      </c>
      <c r="R488" s="19" t="s">
        <v>1544</v>
      </c>
      <c r="S488" s="19" t="s">
        <v>6351</v>
      </c>
      <c r="T488" s="19" t="s">
        <v>6352</v>
      </c>
      <c r="U488" s="19" t="s">
        <v>6353</v>
      </c>
      <c r="V488" s="19" t="s">
        <v>6354</v>
      </c>
      <c r="W488" s="19" t="s">
        <v>2076</v>
      </c>
      <c r="X488" s="19" t="s">
        <v>6355</v>
      </c>
      <c r="Y488" s="19" t="s">
        <v>2078</v>
      </c>
      <c r="Z488" s="19" t="s">
        <v>2079</v>
      </c>
      <c r="AA488" s="46">
        <v>345</v>
      </c>
      <c r="AB488" s="19" t="s">
        <v>564</v>
      </c>
      <c r="AC488" s="19" t="s">
        <v>281</v>
      </c>
      <c r="AD488" s="19" t="s">
        <v>2049</v>
      </c>
      <c r="AE488" s="19" t="s">
        <v>2050</v>
      </c>
      <c r="AF488" s="19" t="s">
        <v>1719</v>
      </c>
      <c r="AG488" s="19" t="s">
        <v>2051</v>
      </c>
      <c r="AH488" s="19" t="s">
        <v>1499</v>
      </c>
      <c r="AI488" s="19" t="s">
        <v>1500</v>
      </c>
      <c r="AJ488" s="45">
        <v>0</v>
      </c>
      <c r="AK488" s="45">
        <v>0</v>
      </c>
      <c r="AL488" s="19" t="s">
        <v>1501</v>
      </c>
      <c r="AM488" s="46">
        <v>38740</v>
      </c>
      <c r="AN488" s="46">
        <v>23970</v>
      </c>
      <c r="AO488" s="46">
        <v>14770</v>
      </c>
      <c r="AP488" s="45">
        <v>494.4</v>
      </c>
      <c r="AQ488" s="45"/>
      <c r="AR488" s="45" t="str">
        <f>IFERROR(VLOOKUP(AB488,'Pedidos marco'!$A$1:$D$10000,4,0)," ")</f>
        <v xml:space="preserve"> </v>
      </c>
      <c r="AS488" s="45">
        <f t="shared" si="49"/>
        <v>4</v>
      </c>
      <c r="AT488" s="45" t="str">
        <f t="shared" si="50"/>
        <v>04</v>
      </c>
      <c r="AU488" s="47">
        <v>24</v>
      </c>
      <c r="AV488" s="19" t="str">
        <f t="shared" si="51"/>
        <v>04 April</v>
      </c>
      <c r="AW488" s="19">
        <f t="shared" si="52"/>
        <v>1.03</v>
      </c>
      <c r="AX488" s="19">
        <f t="shared" si="53"/>
        <v>20.599999999999998</v>
      </c>
      <c r="AY488" s="19" t="e">
        <f>VLOOKUP(AG488,Cías!$A$1:$E$10000,5,0)</f>
        <v>#N/A</v>
      </c>
      <c r="AZ488" s="19" t="str">
        <f t="shared" si="54"/>
        <v>1014106</v>
      </c>
      <c r="BA488" s="19" t="str">
        <f t="shared" si="55"/>
        <v>SANCHEZ PILA FRANKLIN EDUARDO</v>
      </c>
      <c r="BB488" s="19" t="e">
        <f>VLOOKUP(AG488,Cías!$A$1:$E$10000,3,0)</f>
        <v>#N/A</v>
      </c>
      <c r="BC488" s="19"/>
      <c r="BD488" s="19"/>
      <c r="BE488" s="19"/>
      <c r="BF488" s="19"/>
      <c r="BG488" s="19"/>
      <c r="BH488" s="19"/>
      <c r="BI488" s="19"/>
      <c r="BJ488" s="19"/>
    </row>
    <row r="489" spans="1:62" ht="15" x14ac:dyDescent="0.2">
      <c r="A489" s="19" t="s">
        <v>6356</v>
      </c>
      <c r="B489" s="19" t="s">
        <v>1479</v>
      </c>
      <c r="C489" s="43">
        <v>44655</v>
      </c>
      <c r="D489" s="44">
        <v>0.77777777777778001</v>
      </c>
      <c r="E489" s="19" t="s">
        <v>6357</v>
      </c>
      <c r="F489" s="19" t="s">
        <v>6358</v>
      </c>
      <c r="G489" s="19" t="s">
        <v>6359</v>
      </c>
      <c r="H489" s="45">
        <v>2310</v>
      </c>
      <c r="I489" s="45">
        <v>2589.9899999999998</v>
      </c>
      <c r="J489" s="19" t="s">
        <v>1560</v>
      </c>
      <c r="K489" s="19" t="s">
        <v>6360</v>
      </c>
      <c r="L489" s="19" t="s">
        <v>6361</v>
      </c>
      <c r="M489" s="19" t="s">
        <v>6362</v>
      </c>
      <c r="N489" s="19" t="s">
        <v>6356</v>
      </c>
      <c r="O489" s="19" t="s">
        <v>1641</v>
      </c>
      <c r="P489" s="19" t="s">
        <v>1642</v>
      </c>
      <c r="Q489" s="46">
        <v>660</v>
      </c>
      <c r="R489" s="19" t="s">
        <v>1544</v>
      </c>
      <c r="S489" s="19" t="s">
        <v>1795</v>
      </c>
      <c r="T489" s="19" t="s">
        <v>177</v>
      </c>
      <c r="U489" s="19" t="s">
        <v>4126</v>
      </c>
      <c r="V489" s="19" t="s">
        <v>4127</v>
      </c>
      <c r="W489" s="19" t="s">
        <v>1740</v>
      </c>
      <c r="X489" s="19" t="s">
        <v>4128</v>
      </c>
      <c r="Y489" s="19" t="s">
        <v>1742</v>
      </c>
      <c r="Z489" s="19" t="s">
        <v>1743</v>
      </c>
      <c r="AA489" s="46">
        <v>469</v>
      </c>
      <c r="AB489" s="19" t="s">
        <v>530</v>
      </c>
      <c r="AC489" s="19" t="s">
        <v>212</v>
      </c>
      <c r="AD489" s="19" t="s">
        <v>5148</v>
      </c>
      <c r="AE489" s="19" t="s">
        <v>5149</v>
      </c>
      <c r="AF489" s="19" t="s">
        <v>1592</v>
      </c>
      <c r="AG489" s="19" t="s">
        <v>5150</v>
      </c>
      <c r="AH489" s="19" t="s">
        <v>1499</v>
      </c>
      <c r="AI489" s="19" t="s">
        <v>1500</v>
      </c>
      <c r="AJ489" s="45">
        <v>0</v>
      </c>
      <c r="AK489" s="45">
        <v>0</v>
      </c>
      <c r="AL489" s="19" t="s">
        <v>1517</v>
      </c>
      <c r="AM489" s="46">
        <v>50750</v>
      </c>
      <c r="AN489" s="46">
        <v>33010</v>
      </c>
      <c r="AO489" s="46">
        <v>17740</v>
      </c>
      <c r="AP489" s="45">
        <v>0</v>
      </c>
      <c r="AQ489" s="45"/>
      <c r="AR489" s="45" t="str">
        <f>IFERROR(VLOOKUP(AB489,'Pedidos marco'!$A$1:$D$10000,4,0)," ")</f>
        <v xml:space="preserve"> </v>
      </c>
      <c r="AS489" s="45">
        <f t="shared" si="49"/>
        <v>4</v>
      </c>
      <c r="AT489" s="45" t="str">
        <f t="shared" si="50"/>
        <v>04</v>
      </c>
      <c r="AU489" s="47">
        <v>33</v>
      </c>
      <c r="AV489" s="19" t="str">
        <f t="shared" si="51"/>
        <v>04 April</v>
      </c>
      <c r="AW489" s="19">
        <f t="shared" si="52"/>
        <v>0</v>
      </c>
      <c r="AX489" s="19">
        <f t="shared" si="53"/>
        <v>0</v>
      </c>
      <c r="AY489" s="19" t="e">
        <f>VLOOKUP(AG489,Cías!$A$1:$E$10000,5,0)</f>
        <v>#N/A</v>
      </c>
      <c r="AZ489" s="19" t="str">
        <f t="shared" si="54"/>
        <v>1013871</v>
      </c>
      <c r="BA489" s="19" t="str">
        <f t="shared" si="55"/>
        <v>MORAN PERUGACHI ALONSO</v>
      </c>
      <c r="BB489" s="19" t="e">
        <f>VLOOKUP(AG489,Cías!$A$1:$E$10000,3,0)</f>
        <v>#N/A</v>
      </c>
      <c r="BC489" s="19"/>
      <c r="BD489" s="19"/>
      <c r="BE489" s="19"/>
      <c r="BF489" s="19"/>
      <c r="BG489" s="19"/>
      <c r="BH489" s="19"/>
      <c r="BI489" s="19"/>
      <c r="BJ489" s="19"/>
    </row>
    <row r="490" spans="1:62" ht="15" x14ac:dyDescent="0.2">
      <c r="A490" s="19" t="s">
        <v>6363</v>
      </c>
      <c r="B490" s="19" t="s">
        <v>1479</v>
      </c>
      <c r="C490" s="43">
        <v>44655</v>
      </c>
      <c r="D490" s="44">
        <v>0.77847222222222001</v>
      </c>
      <c r="E490" s="19" t="s">
        <v>6364</v>
      </c>
      <c r="F490" s="19" t="s">
        <v>6365</v>
      </c>
      <c r="G490" s="19" t="s">
        <v>6366</v>
      </c>
      <c r="H490" s="45">
        <v>246</v>
      </c>
      <c r="I490" s="45">
        <v>275.82</v>
      </c>
      <c r="J490" s="19" t="s">
        <v>1560</v>
      </c>
      <c r="K490" s="19" t="s">
        <v>6367</v>
      </c>
      <c r="L490" s="19" t="s">
        <v>6368</v>
      </c>
      <c r="M490" s="19" t="s">
        <v>6369</v>
      </c>
      <c r="N490" s="19" t="s">
        <v>6363</v>
      </c>
      <c r="O490" s="19" t="s">
        <v>369</v>
      </c>
      <c r="P490" s="19" t="s">
        <v>370</v>
      </c>
      <c r="Q490" s="46">
        <v>40</v>
      </c>
      <c r="R490" s="19" t="s">
        <v>1544</v>
      </c>
      <c r="S490" s="19" t="s">
        <v>6370</v>
      </c>
      <c r="T490" s="19" t="s">
        <v>6371</v>
      </c>
      <c r="U490" s="19" t="s">
        <v>6372</v>
      </c>
      <c r="V490" s="19" t="s">
        <v>6373</v>
      </c>
      <c r="W490" s="19" t="s">
        <v>1586</v>
      </c>
      <c r="X490" s="19" t="s">
        <v>6374</v>
      </c>
      <c r="Y490" s="19" t="s">
        <v>1588</v>
      </c>
      <c r="Z490" s="19" t="s">
        <v>1589</v>
      </c>
      <c r="AA490" s="46">
        <v>250</v>
      </c>
      <c r="AB490" s="19" t="s">
        <v>574</v>
      </c>
      <c r="AC490" s="19" t="s">
        <v>301</v>
      </c>
      <c r="AD490" s="19" t="s">
        <v>6375</v>
      </c>
      <c r="AE490" s="19" t="s">
        <v>6376</v>
      </c>
      <c r="AF490" s="19" t="s">
        <v>1554</v>
      </c>
      <c r="AG490" s="19" t="s">
        <v>6377</v>
      </c>
      <c r="AH490" s="19" t="s">
        <v>1499</v>
      </c>
      <c r="AI490" s="19" t="s">
        <v>1500</v>
      </c>
      <c r="AJ490" s="45">
        <v>0</v>
      </c>
      <c r="AK490" s="45">
        <v>0</v>
      </c>
      <c r="AL490" s="19" t="s">
        <v>1501</v>
      </c>
      <c r="AM490" s="46">
        <v>6610.5559999999996</v>
      </c>
      <c r="AN490" s="46">
        <v>2005.556</v>
      </c>
      <c r="AO490" s="46">
        <v>4605</v>
      </c>
      <c r="AP490" s="45">
        <v>36</v>
      </c>
      <c r="AQ490" s="45"/>
      <c r="AR490" s="45" t="str">
        <f>IFERROR(VLOOKUP(AB490,'Pedidos marco'!$A$1:$D$10000,4,0)," ")</f>
        <v xml:space="preserve"> </v>
      </c>
      <c r="AS490" s="45">
        <f t="shared" si="49"/>
        <v>4</v>
      </c>
      <c r="AT490" s="45" t="str">
        <f t="shared" si="50"/>
        <v>04</v>
      </c>
      <c r="AU490" s="47">
        <v>2</v>
      </c>
      <c r="AV490" s="19" t="str">
        <f t="shared" si="51"/>
        <v>04 April</v>
      </c>
      <c r="AW490" s="19">
        <f t="shared" si="52"/>
        <v>0.9</v>
      </c>
      <c r="AX490" s="19">
        <f t="shared" si="53"/>
        <v>18</v>
      </c>
      <c r="AY490" s="19" t="e">
        <f>VLOOKUP(AG490,Cías!$A$1:$E$10000,5,0)</f>
        <v>#N/A</v>
      </c>
      <c r="AZ490" s="19" t="str">
        <f t="shared" si="54"/>
        <v>1013764</v>
      </c>
      <c r="BA490" s="19" t="str">
        <f t="shared" si="55"/>
        <v>TERAN SARZOSA CRISTIAN DAVID</v>
      </c>
      <c r="BB490" s="19" t="e">
        <f>VLOOKUP(AG490,Cías!$A$1:$E$10000,3,0)</f>
        <v>#N/A</v>
      </c>
      <c r="BC490" s="19"/>
      <c r="BD490" s="19"/>
      <c r="BE490" s="19"/>
      <c r="BF490" s="19"/>
      <c r="BG490" s="19"/>
      <c r="BH490" s="19"/>
      <c r="BI490" s="19"/>
      <c r="BJ490" s="19"/>
    </row>
    <row r="491" spans="1:62" ht="15" x14ac:dyDescent="0.2">
      <c r="A491" s="19" t="s">
        <v>6363</v>
      </c>
      <c r="B491" s="19" t="s">
        <v>1479</v>
      </c>
      <c r="C491" s="43">
        <v>44655</v>
      </c>
      <c r="D491" s="44">
        <v>0.77847222222222001</v>
      </c>
      <c r="E491" s="19" t="s">
        <v>6378</v>
      </c>
      <c r="F491" s="19" t="s">
        <v>6379</v>
      </c>
      <c r="G491" s="19" t="s">
        <v>6380</v>
      </c>
      <c r="H491" s="45">
        <v>2121.6</v>
      </c>
      <c r="I491" s="45">
        <v>2378.75</v>
      </c>
      <c r="J491" s="19" t="s">
        <v>1560</v>
      </c>
      <c r="K491" s="19" t="s">
        <v>6381</v>
      </c>
      <c r="L491" s="19" t="s">
        <v>6382</v>
      </c>
      <c r="M491" s="19" t="s">
        <v>6383</v>
      </c>
      <c r="N491" s="19" t="s">
        <v>6363</v>
      </c>
      <c r="O491" s="19" t="s">
        <v>367</v>
      </c>
      <c r="P491" s="19" t="s">
        <v>368</v>
      </c>
      <c r="Q491" s="46">
        <v>320</v>
      </c>
      <c r="R491" s="19" t="s">
        <v>1544</v>
      </c>
      <c r="S491" s="19" t="s">
        <v>6370</v>
      </c>
      <c r="T491" s="19" t="s">
        <v>6371</v>
      </c>
      <c r="U491" s="19" t="s">
        <v>6384</v>
      </c>
      <c r="V491" s="19" t="s">
        <v>6385</v>
      </c>
      <c r="W491" s="19" t="s">
        <v>1586</v>
      </c>
      <c r="X491" s="19" t="s">
        <v>6386</v>
      </c>
      <c r="Y491" s="19" t="s">
        <v>1588</v>
      </c>
      <c r="Z491" s="19" t="s">
        <v>1589</v>
      </c>
      <c r="AA491" s="46">
        <v>250</v>
      </c>
      <c r="AB491" s="19" t="s">
        <v>574</v>
      </c>
      <c r="AC491" s="19" t="s">
        <v>301</v>
      </c>
      <c r="AD491" s="19" t="s">
        <v>6375</v>
      </c>
      <c r="AE491" s="19" t="s">
        <v>6376</v>
      </c>
      <c r="AF491" s="19" t="s">
        <v>1554</v>
      </c>
      <c r="AG491" s="19" t="s">
        <v>6377</v>
      </c>
      <c r="AH491" s="19" t="s">
        <v>1499</v>
      </c>
      <c r="AI491" s="19" t="s">
        <v>1500</v>
      </c>
      <c r="AJ491" s="45">
        <v>0</v>
      </c>
      <c r="AK491" s="45">
        <v>0</v>
      </c>
      <c r="AL491" s="19" t="s">
        <v>1501</v>
      </c>
      <c r="AM491" s="46">
        <v>20649.444</v>
      </c>
      <c r="AN491" s="46">
        <v>16044.444</v>
      </c>
      <c r="AO491" s="46">
        <v>4605</v>
      </c>
      <c r="AP491" s="45">
        <v>288</v>
      </c>
      <c r="AQ491" s="45"/>
      <c r="AR491" s="45" t="str">
        <f>IFERROR(VLOOKUP(AB491,'Pedidos marco'!$A$1:$D$10000,4,0)," ")</f>
        <v xml:space="preserve"> </v>
      </c>
      <c r="AS491" s="45">
        <f t="shared" si="49"/>
        <v>4</v>
      </c>
      <c r="AT491" s="45" t="str">
        <f t="shared" si="50"/>
        <v>04</v>
      </c>
      <c r="AU491" s="47">
        <v>16</v>
      </c>
      <c r="AV491" s="19" t="str">
        <f t="shared" si="51"/>
        <v>04 April</v>
      </c>
      <c r="AW491" s="19">
        <f t="shared" si="52"/>
        <v>0.9</v>
      </c>
      <c r="AX491" s="19">
        <f t="shared" si="53"/>
        <v>18</v>
      </c>
      <c r="AY491" s="19" t="e">
        <f>VLOOKUP(AG491,Cías!$A$1:$E$10000,5,0)</f>
        <v>#N/A</v>
      </c>
      <c r="AZ491" s="19" t="str">
        <f t="shared" si="54"/>
        <v>1013764</v>
      </c>
      <c r="BA491" s="19" t="str">
        <f t="shared" si="55"/>
        <v>TERAN SARZOSA CRISTIAN DAVID</v>
      </c>
      <c r="BB491" s="19" t="e">
        <f>VLOOKUP(AG491,Cías!$A$1:$E$10000,3,0)</f>
        <v>#N/A</v>
      </c>
      <c r="BC491" s="19"/>
      <c r="BD491" s="19"/>
      <c r="BE491" s="19"/>
      <c r="BF491" s="19"/>
      <c r="BG491" s="19"/>
      <c r="BH491" s="19"/>
      <c r="BI491" s="19"/>
      <c r="BJ491" s="19"/>
    </row>
    <row r="492" spans="1:62" ht="15" x14ac:dyDescent="0.2">
      <c r="A492" s="19" t="s">
        <v>6387</v>
      </c>
      <c r="B492" s="19" t="s">
        <v>1479</v>
      </c>
      <c r="C492" s="43">
        <v>44655</v>
      </c>
      <c r="D492" s="44">
        <v>0.78055555555556</v>
      </c>
      <c r="E492" s="19" t="s">
        <v>6388</v>
      </c>
      <c r="F492" s="19" t="s">
        <v>6389</v>
      </c>
      <c r="G492" s="19" t="s">
        <v>6390</v>
      </c>
      <c r="H492" s="45">
        <v>252</v>
      </c>
      <c r="I492" s="45">
        <v>282.54000000000002</v>
      </c>
      <c r="J492" s="19" t="s">
        <v>1560</v>
      </c>
      <c r="K492" s="19" t="s">
        <v>6391</v>
      </c>
      <c r="L492" s="19" t="s">
        <v>6392</v>
      </c>
      <c r="M492" s="19" t="s">
        <v>6393</v>
      </c>
      <c r="N492" s="19" t="s">
        <v>6387</v>
      </c>
      <c r="O492" s="19" t="s">
        <v>371</v>
      </c>
      <c r="P492" s="19" t="s">
        <v>372</v>
      </c>
      <c r="Q492" s="46">
        <v>40</v>
      </c>
      <c r="R492" s="19" t="s">
        <v>1544</v>
      </c>
      <c r="S492" s="19" t="s">
        <v>1736</v>
      </c>
      <c r="T492" s="19" t="s">
        <v>1737</v>
      </c>
      <c r="U492" s="19" t="s">
        <v>6394</v>
      </c>
      <c r="V492" s="19" t="s">
        <v>6395</v>
      </c>
      <c r="W492" s="19" t="s">
        <v>1586</v>
      </c>
      <c r="X492" s="19" t="s">
        <v>6396</v>
      </c>
      <c r="Y492" s="19" t="s">
        <v>1588</v>
      </c>
      <c r="Z492" s="19" t="s">
        <v>1589</v>
      </c>
      <c r="AA492" s="46">
        <v>250</v>
      </c>
      <c r="AB492" s="19" t="s">
        <v>557</v>
      </c>
      <c r="AC492" s="19" t="s">
        <v>268</v>
      </c>
      <c r="AD492" s="19" t="s">
        <v>6397</v>
      </c>
      <c r="AE492" s="19" t="s">
        <v>1481</v>
      </c>
      <c r="AF492" s="19" t="s">
        <v>1719</v>
      </c>
      <c r="AG492" s="19" t="s">
        <v>6398</v>
      </c>
      <c r="AH492" s="19" t="s">
        <v>1499</v>
      </c>
      <c r="AI492" s="19" t="s">
        <v>1500</v>
      </c>
      <c r="AJ492" s="45">
        <v>0</v>
      </c>
      <c r="AK492" s="45">
        <v>0</v>
      </c>
      <c r="AL492" s="19" t="s">
        <v>1501</v>
      </c>
      <c r="AM492" s="46">
        <v>8766.6669999999995</v>
      </c>
      <c r="AN492" s="46">
        <v>2001.6669999999999</v>
      </c>
      <c r="AO492" s="46">
        <v>6765</v>
      </c>
      <c r="AP492" s="45">
        <v>36</v>
      </c>
      <c r="AQ492" s="45"/>
      <c r="AR492" s="45" t="str">
        <f>IFERROR(VLOOKUP(AB492,'Pedidos marco'!$A$1:$D$10000,4,0)," ")</f>
        <v xml:space="preserve"> </v>
      </c>
      <c r="AS492" s="45">
        <f t="shared" si="49"/>
        <v>4</v>
      </c>
      <c r="AT492" s="45" t="str">
        <f t="shared" si="50"/>
        <v>04</v>
      </c>
      <c r="AU492" s="47">
        <v>2</v>
      </c>
      <c r="AV492" s="19" t="str">
        <f t="shared" si="51"/>
        <v>04 April</v>
      </c>
      <c r="AW492" s="19">
        <f t="shared" si="52"/>
        <v>0.9</v>
      </c>
      <c r="AX492" s="19">
        <f t="shared" si="53"/>
        <v>18</v>
      </c>
      <c r="AY492" s="19" t="e">
        <f>VLOOKUP(AG492,Cías!$A$1:$E$10000,5,0)</f>
        <v>#N/A</v>
      </c>
      <c r="AZ492" s="19" t="str">
        <f t="shared" si="54"/>
        <v>10004775</v>
      </c>
      <c r="BA492" s="19" t="str">
        <f t="shared" si="55"/>
        <v>ROSERO REYES KAREN AMPARO</v>
      </c>
      <c r="BB492" s="19" t="e">
        <f>VLOOKUP(AG492,Cías!$A$1:$E$10000,3,0)</f>
        <v>#N/A</v>
      </c>
      <c r="BC492" s="19"/>
      <c r="BD492" s="19"/>
      <c r="BE492" s="19"/>
      <c r="BF492" s="19"/>
      <c r="BG492" s="19"/>
      <c r="BH492" s="19"/>
      <c r="BI492" s="19"/>
      <c r="BJ492" s="19"/>
    </row>
    <row r="493" spans="1:62" ht="15" x14ac:dyDescent="0.2">
      <c r="A493" s="19" t="s">
        <v>6387</v>
      </c>
      <c r="B493" s="19" t="s">
        <v>1479</v>
      </c>
      <c r="C493" s="43">
        <v>44655</v>
      </c>
      <c r="D493" s="44">
        <v>0.78055555555556</v>
      </c>
      <c r="E493" s="19" t="s">
        <v>6399</v>
      </c>
      <c r="F493" s="19" t="s">
        <v>6400</v>
      </c>
      <c r="G493" s="19" t="s">
        <v>6401</v>
      </c>
      <c r="H493" s="45">
        <v>2758.8</v>
      </c>
      <c r="I493" s="45">
        <v>3093.19</v>
      </c>
      <c r="J493" s="19" t="s">
        <v>1560</v>
      </c>
      <c r="K493" s="19" t="s">
        <v>6391</v>
      </c>
      <c r="L493" s="19" t="s">
        <v>6402</v>
      </c>
      <c r="M493" s="19" t="s">
        <v>6403</v>
      </c>
      <c r="N493" s="19" t="s">
        <v>6387</v>
      </c>
      <c r="O493" s="19" t="s">
        <v>367</v>
      </c>
      <c r="P493" s="19" t="s">
        <v>368</v>
      </c>
      <c r="Q493" s="46">
        <v>440</v>
      </c>
      <c r="R493" s="19" t="s">
        <v>1544</v>
      </c>
      <c r="S493" s="19" t="s">
        <v>1736</v>
      </c>
      <c r="T493" s="19" t="s">
        <v>1737</v>
      </c>
      <c r="U493" s="19" t="s">
        <v>6394</v>
      </c>
      <c r="V493" s="19" t="s">
        <v>6395</v>
      </c>
      <c r="W493" s="19" t="s">
        <v>1586</v>
      </c>
      <c r="X493" s="19" t="s">
        <v>6396</v>
      </c>
      <c r="Y493" s="19" t="s">
        <v>1588</v>
      </c>
      <c r="Z493" s="19" t="s">
        <v>1589</v>
      </c>
      <c r="AA493" s="46">
        <v>250</v>
      </c>
      <c r="AB493" s="19" t="s">
        <v>557</v>
      </c>
      <c r="AC493" s="19" t="s">
        <v>268</v>
      </c>
      <c r="AD493" s="19" t="s">
        <v>6397</v>
      </c>
      <c r="AE493" s="19" t="s">
        <v>1481</v>
      </c>
      <c r="AF493" s="19" t="s">
        <v>1719</v>
      </c>
      <c r="AG493" s="19" t="s">
        <v>6398</v>
      </c>
      <c r="AH493" s="19" t="s">
        <v>1499</v>
      </c>
      <c r="AI493" s="19" t="s">
        <v>1500</v>
      </c>
      <c r="AJ493" s="45">
        <v>0</v>
      </c>
      <c r="AK493" s="45">
        <v>0</v>
      </c>
      <c r="AL493" s="19" t="s">
        <v>1501</v>
      </c>
      <c r="AM493" s="46">
        <v>28783.332999999999</v>
      </c>
      <c r="AN493" s="46">
        <v>22018.332999999999</v>
      </c>
      <c r="AO493" s="46">
        <v>6765</v>
      </c>
      <c r="AP493" s="45">
        <v>396</v>
      </c>
      <c r="AQ493" s="45"/>
      <c r="AR493" s="45" t="str">
        <f>IFERROR(VLOOKUP(AB493,'Pedidos marco'!$A$1:$D$10000,4,0)," ")</f>
        <v xml:space="preserve"> </v>
      </c>
      <c r="AS493" s="45">
        <f t="shared" si="49"/>
        <v>4</v>
      </c>
      <c r="AT493" s="45" t="str">
        <f t="shared" si="50"/>
        <v>04</v>
      </c>
      <c r="AU493" s="47">
        <v>22</v>
      </c>
      <c r="AV493" s="19" t="str">
        <f t="shared" si="51"/>
        <v>04 April</v>
      </c>
      <c r="AW493" s="19">
        <f t="shared" si="52"/>
        <v>0.9</v>
      </c>
      <c r="AX493" s="19">
        <f t="shared" si="53"/>
        <v>18</v>
      </c>
      <c r="AY493" s="19" t="e">
        <f>VLOOKUP(AG493,Cías!$A$1:$E$10000,5,0)</f>
        <v>#N/A</v>
      </c>
      <c r="AZ493" s="19" t="str">
        <f t="shared" si="54"/>
        <v>10004775</v>
      </c>
      <c r="BA493" s="19" t="str">
        <f t="shared" si="55"/>
        <v>ROSERO REYES KAREN AMPARO</v>
      </c>
      <c r="BB493" s="19" t="e">
        <f>VLOOKUP(AG493,Cías!$A$1:$E$10000,3,0)</f>
        <v>#N/A</v>
      </c>
      <c r="BC493" s="19"/>
      <c r="BD493" s="19"/>
      <c r="BE493" s="19"/>
      <c r="BF493" s="19"/>
      <c r="BG493" s="19"/>
      <c r="BH493" s="19"/>
      <c r="BI493" s="19"/>
      <c r="BJ493" s="19"/>
    </row>
    <row r="494" spans="1:62" ht="15" x14ac:dyDescent="0.2">
      <c r="A494" s="19" t="s">
        <v>6404</v>
      </c>
      <c r="B494" s="19" t="s">
        <v>1479</v>
      </c>
      <c r="C494" s="43">
        <v>44655</v>
      </c>
      <c r="D494" s="44">
        <v>0.78125</v>
      </c>
      <c r="E494" s="19" t="s">
        <v>6405</v>
      </c>
      <c r="F494" s="19" t="s">
        <v>6406</v>
      </c>
      <c r="G494" s="19" t="s">
        <v>6407</v>
      </c>
      <c r="H494" s="45">
        <v>256.8</v>
      </c>
      <c r="I494" s="45">
        <v>287.93</v>
      </c>
      <c r="J494" s="19" t="s">
        <v>1560</v>
      </c>
      <c r="K494" s="19" t="s">
        <v>6408</v>
      </c>
      <c r="L494" s="19" t="s">
        <v>6409</v>
      </c>
      <c r="M494" s="19" t="s">
        <v>6410</v>
      </c>
      <c r="N494" s="19" t="s">
        <v>6404</v>
      </c>
      <c r="O494" s="19" t="s">
        <v>369</v>
      </c>
      <c r="P494" s="19" t="s">
        <v>370</v>
      </c>
      <c r="Q494" s="46">
        <v>40</v>
      </c>
      <c r="R494" s="19" t="s">
        <v>1544</v>
      </c>
      <c r="S494" s="19" t="s">
        <v>6411</v>
      </c>
      <c r="T494" s="19" t="s">
        <v>6412</v>
      </c>
      <c r="U494" s="19" t="s">
        <v>6413</v>
      </c>
      <c r="V494" s="19" t="s">
        <v>2126</v>
      </c>
      <c r="W494" s="19" t="s">
        <v>415</v>
      </c>
      <c r="X494" s="19" t="s">
        <v>6414</v>
      </c>
      <c r="Y494" s="19" t="s">
        <v>6005</v>
      </c>
      <c r="Z494" s="19" t="s">
        <v>6006</v>
      </c>
      <c r="AA494" s="46">
        <v>123</v>
      </c>
      <c r="AB494" s="19" t="s">
        <v>581</v>
      </c>
      <c r="AC494" s="19" t="s">
        <v>319</v>
      </c>
      <c r="AD494" s="19" t="s">
        <v>6415</v>
      </c>
      <c r="AE494" s="19" t="s">
        <v>1481</v>
      </c>
      <c r="AF494" s="19" t="s">
        <v>1719</v>
      </c>
      <c r="AG494" s="19" t="s">
        <v>6416</v>
      </c>
      <c r="AH494" s="19" t="s">
        <v>1594</v>
      </c>
      <c r="AI494" s="19" t="s">
        <v>1595</v>
      </c>
      <c r="AJ494" s="45">
        <v>0.05</v>
      </c>
      <c r="AK494" s="45">
        <v>2</v>
      </c>
      <c r="AL494" s="19" t="s">
        <v>1501</v>
      </c>
      <c r="AM494" s="46">
        <v>9773.3330000000005</v>
      </c>
      <c r="AN494" s="46">
        <v>2008.3330000000001</v>
      </c>
      <c r="AO494" s="46">
        <v>7765</v>
      </c>
      <c r="AP494" s="45">
        <v>20.399999999999999</v>
      </c>
      <c r="AQ494" s="45"/>
      <c r="AR494" s="45" t="str">
        <f>IFERROR(VLOOKUP(AB494,'Pedidos marco'!$A$1:$D$10000,4,0)," ")</f>
        <v xml:space="preserve"> </v>
      </c>
      <c r="AS494" s="45">
        <f t="shared" si="49"/>
        <v>4</v>
      </c>
      <c r="AT494" s="45" t="str">
        <f t="shared" si="50"/>
        <v>04</v>
      </c>
      <c r="AU494" s="47">
        <v>2</v>
      </c>
      <c r="AV494" s="19" t="str">
        <f t="shared" si="51"/>
        <v>04 April</v>
      </c>
      <c r="AW494" s="19">
        <f t="shared" si="52"/>
        <v>0.51</v>
      </c>
      <c r="AX494" s="19">
        <f t="shared" si="53"/>
        <v>10.199999999999999</v>
      </c>
      <c r="AY494" s="19" t="e">
        <f>VLOOKUP(AG494,Cías!$A$1:$E$10000,5,0)</f>
        <v>#N/A</v>
      </c>
      <c r="AZ494" s="19" t="str">
        <f t="shared" si="54"/>
        <v>1013592</v>
      </c>
      <c r="BA494" s="19" t="str">
        <f t="shared" si="55"/>
        <v>VALENCIA BENAVIDES GLADYS RUBY</v>
      </c>
      <c r="BB494" s="19" t="e">
        <f>VLOOKUP(AG494,Cías!$A$1:$E$10000,3,0)</f>
        <v>#N/A</v>
      </c>
      <c r="BC494" s="19"/>
      <c r="BD494" s="19"/>
      <c r="BE494" s="19"/>
      <c r="BF494" s="19"/>
      <c r="BG494" s="19"/>
      <c r="BH494" s="19"/>
      <c r="BI494" s="19"/>
      <c r="BJ494" s="19"/>
    </row>
    <row r="495" spans="1:62" ht="15" x14ac:dyDescent="0.2">
      <c r="A495" s="19" t="s">
        <v>6404</v>
      </c>
      <c r="B495" s="19" t="s">
        <v>1479</v>
      </c>
      <c r="C495" s="43">
        <v>44655</v>
      </c>
      <c r="D495" s="44">
        <v>0.78125</v>
      </c>
      <c r="E495" s="19" t="s">
        <v>6417</v>
      </c>
      <c r="F495" s="19" t="s">
        <v>6418</v>
      </c>
      <c r="G495" s="19" t="s">
        <v>6419</v>
      </c>
      <c r="H495" s="45">
        <v>3049.2</v>
      </c>
      <c r="I495" s="45">
        <v>3418.78</v>
      </c>
      <c r="J495" s="19" t="s">
        <v>1560</v>
      </c>
      <c r="K495" s="19" t="s">
        <v>6408</v>
      </c>
      <c r="L495" s="19" t="s">
        <v>6420</v>
      </c>
      <c r="M495" s="19" t="s">
        <v>6421</v>
      </c>
      <c r="N495" s="19" t="s">
        <v>6404</v>
      </c>
      <c r="O495" s="19" t="s">
        <v>367</v>
      </c>
      <c r="P495" s="19" t="s">
        <v>368</v>
      </c>
      <c r="Q495" s="46">
        <v>440</v>
      </c>
      <c r="R495" s="19" t="s">
        <v>1544</v>
      </c>
      <c r="S495" s="19" t="s">
        <v>6411</v>
      </c>
      <c r="T495" s="19" t="s">
        <v>6412</v>
      </c>
      <c r="U495" s="19" t="s">
        <v>6413</v>
      </c>
      <c r="V495" s="19" t="s">
        <v>2126</v>
      </c>
      <c r="W495" s="19" t="s">
        <v>415</v>
      </c>
      <c r="X495" s="19" t="s">
        <v>6414</v>
      </c>
      <c r="Y495" s="19" t="s">
        <v>6005</v>
      </c>
      <c r="Z495" s="19" t="s">
        <v>6006</v>
      </c>
      <c r="AA495" s="46">
        <v>123</v>
      </c>
      <c r="AB495" s="19" t="s">
        <v>581</v>
      </c>
      <c r="AC495" s="19" t="s">
        <v>319</v>
      </c>
      <c r="AD495" s="19" t="s">
        <v>6415</v>
      </c>
      <c r="AE495" s="19" t="s">
        <v>1481</v>
      </c>
      <c r="AF495" s="19" t="s">
        <v>1719</v>
      </c>
      <c r="AG495" s="19" t="s">
        <v>6416</v>
      </c>
      <c r="AH495" s="19" t="s">
        <v>1594</v>
      </c>
      <c r="AI495" s="19" t="s">
        <v>1595</v>
      </c>
      <c r="AJ495" s="45">
        <v>0.05</v>
      </c>
      <c r="AK495" s="45">
        <v>22</v>
      </c>
      <c r="AL495" s="19" t="s">
        <v>1501</v>
      </c>
      <c r="AM495" s="46">
        <v>29856.667000000001</v>
      </c>
      <c r="AN495" s="46">
        <v>22091.667000000001</v>
      </c>
      <c r="AO495" s="46">
        <v>7765</v>
      </c>
      <c r="AP495" s="45">
        <v>224.4</v>
      </c>
      <c r="AQ495" s="45"/>
      <c r="AR495" s="45" t="str">
        <f>IFERROR(VLOOKUP(AB495,'Pedidos marco'!$A$1:$D$10000,4,0)," ")</f>
        <v xml:space="preserve"> </v>
      </c>
      <c r="AS495" s="45">
        <f t="shared" si="49"/>
        <v>4</v>
      </c>
      <c r="AT495" s="45" t="str">
        <f t="shared" si="50"/>
        <v>04</v>
      </c>
      <c r="AU495" s="47">
        <v>22</v>
      </c>
      <c r="AV495" s="19" t="str">
        <f t="shared" si="51"/>
        <v>04 April</v>
      </c>
      <c r="AW495" s="19">
        <f t="shared" si="52"/>
        <v>0.51</v>
      </c>
      <c r="AX495" s="19">
        <f t="shared" si="53"/>
        <v>10.200000000000001</v>
      </c>
      <c r="AY495" s="19" t="e">
        <f>VLOOKUP(AG495,Cías!$A$1:$E$10000,5,0)</f>
        <v>#N/A</v>
      </c>
      <c r="AZ495" s="19" t="str">
        <f t="shared" si="54"/>
        <v>1013592</v>
      </c>
      <c r="BA495" s="19" t="str">
        <f t="shared" si="55"/>
        <v>VALENCIA BENAVIDES GLADYS RUBY</v>
      </c>
      <c r="BB495" s="19" t="e">
        <f>VLOOKUP(AG495,Cías!$A$1:$E$10000,3,0)</f>
        <v>#N/A</v>
      </c>
      <c r="BC495" s="19"/>
      <c r="BD495" s="19"/>
      <c r="BE495" s="19"/>
      <c r="BF495" s="19"/>
      <c r="BG495" s="19"/>
      <c r="BH495" s="19"/>
      <c r="BI495" s="19"/>
      <c r="BJ495" s="19"/>
    </row>
    <row r="496" spans="1:62" ht="15" x14ac:dyDescent="0.2">
      <c r="A496" s="19" t="s">
        <v>6422</v>
      </c>
      <c r="B496" s="19" t="s">
        <v>1479</v>
      </c>
      <c r="C496" s="43">
        <v>44655</v>
      </c>
      <c r="D496" s="44">
        <v>0.78402777777777999</v>
      </c>
      <c r="E496" s="19" t="s">
        <v>6423</v>
      </c>
      <c r="F496" s="19" t="s">
        <v>6424</v>
      </c>
      <c r="G496" s="19" t="s">
        <v>6425</v>
      </c>
      <c r="H496" s="45">
        <v>2253.6</v>
      </c>
      <c r="I496" s="45">
        <v>2526.75</v>
      </c>
      <c r="J496" s="19" t="s">
        <v>1560</v>
      </c>
      <c r="K496" s="19" t="s">
        <v>6426</v>
      </c>
      <c r="L496" s="19" t="s">
        <v>6427</v>
      </c>
      <c r="M496" s="19" t="s">
        <v>6428</v>
      </c>
      <c r="N496" s="19" t="s">
        <v>6422</v>
      </c>
      <c r="O496" s="19" t="s">
        <v>1641</v>
      </c>
      <c r="P496" s="19" t="s">
        <v>1642</v>
      </c>
      <c r="Q496" s="46">
        <v>360</v>
      </c>
      <c r="R496" s="19" t="s">
        <v>1544</v>
      </c>
      <c r="S496" s="19" t="s">
        <v>1736</v>
      </c>
      <c r="T496" s="19" t="s">
        <v>1737</v>
      </c>
      <c r="U496" s="19" t="s">
        <v>6429</v>
      </c>
      <c r="V496" s="19" t="s">
        <v>6430</v>
      </c>
      <c r="W496" s="19" t="s">
        <v>6431</v>
      </c>
      <c r="X496" s="19" t="s">
        <v>6432</v>
      </c>
      <c r="Y496" s="19" t="s">
        <v>6433</v>
      </c>
      <c r="Z496" s="19" t="s">
        <v>6434</v>
      </c>
      <c r="AA496" s="46">
        <v>293</v>
      </c>
      <c r="AB496" s="19" t="s">
        <v>479</v>
      </c>
      <c r="AC496" s="19" t="s">
        <v>108</v>
      </c>
      <c r="AD496" s="19" t="s">
        <v>1948</v>
      </c>
      <c r="AE496" s="19" t="s">
        <v>1949</v>
      </c>
      <c r="AF496" s="19" t="s">
        <v>1554</v>
      </c>
      <c r="AG496" s="19" t="s">
        <v>1950</v>
      </c>
      <c r="AH496" s="19" t="s">
        <v>1499</v>
      </c>
      <c r="AI496" s="19" t="s">
        <v>1500</v>
      </c>
      <c r="AJ496" s="45">
        <v>0</v>
      </c>
      <c r="AK496" s="45">
        <v>0</v>
      </c>
      <c r="AL496" s="19" t="s">
        <v>1501</v>
      </c>
      <c r="AM496" s="46">
        <v>27030</v>
      </c>
      <c r="AN496" s="46">
        <v>18020</v>
      </c>
      <c r="AO496" s="46">
        <v>9010</v>
      </c>
      <c r="AP496" s="45">
        <v>273.60000000000002</v>
      </c>
      <c r="AQ496" s="45"/>
      <c r="AR496" s="45" t="str">
        <f>IFERROR(VLOOKUP(AB496,'Pedidos marco'!$A$1:$D$10000,4,0)," ")</f>
        <v xml:space="preserve"> </v>
      </c>
      <c r="AS496" s="45">
        <f t="shared" si="49"/>
        <v>4</v>
      </c>
      <c r="AT496" s="45" t="str">
        <f t="shared" si="50"/>
        <v>04</v>
      </c>
      <c r="AU496" s="47">
        <v>18</v>
      </c>
      <c r="AV496" s="19" t="str">
        <f t="shared" si="51"/>
        <v>04 April</v>
      </c>
      <c r="AW496" s="19">
        <f t="shared" si="52"/>
        <v>0.76</v>
      </c>
      <c r="AX496" s="19">
        <f t="shared" si="53"/>
        <v>15.200000000000001</v>
      </c>
      <c r="AY496" s="19" t="e">
        <f>VLOOKUP(AG496,Cías!$A$1:$E$10000,5,0)</f>
        <v>#N/A</v>
      </c>
      <c r="AZ496" s="19" t="str">
        <f t="shared" si="54"/>
        <v>1022019</v>
      </c>
      <c r="BA496" s="19" t="str">
        <f t="shared" si="55"/>
        <v>ENRIQUEZ LARA ORLANDO DANILO</v>
      </c>
      <c r="BB496" s="19" t="e">
        <f>VLOOKUP(AG496,Cías!$A$1:$E$10000,3,0)</f>
        <v>#N/A</v>
      </c>
      <c r="BC496" s="19"/>
      <c r="BD496" s="19"/>
      <c r="BE496" s="19"/>
      <c r="BF496" s="19"/>
      <c r="BG496" s="19"/>
      <c r="BH496" s="19"/>
      <c r="BI496" s="19"/>
      <c r="BJ496" s="19"/>
    </row>
    <row r="497" spans="1:62" ht="15" x14ac:dyDescent="0.2">
      <c r="A497" s="19" t="s">
        <v>6435</v>
      </c>
      <c r="B497" s="19" t="s">
        <v>1479</v>
      </c>
      <c r="C497" s="43">
        <v>44655</v>
      </c>
      <c r="D497" s="44">
        <v>0.78611111111110998</v>
      </c>
      <c r="E497" s="19" t="s">
        <v>6436</v>
      </c>
      <c r="F497" s="19" t="s">
        <v>6437</v>
      </c>
      <c r="G497" s="19" t="s">
        <v>6438</v>
      </c>
      <c r="H497" s="45">
        <v>4316.3999999999996</v>
      </c>
      <c r="I497" s="45">
        <v>4839.58</v>
      </c>
      <c r="J497" s="19" t="s">
        <v>1560</v>
      </c>
      <c r="K497" s="19" t="s">
        <v>6439</v>
      </c>
      <c r="L497" s="19" t="s">
        <v>6440</v>
      </c>
      <c r="M497" s="19" t="s">
        <v>6441</v>
      </c>
      <c r="N497" s="19" t="s">
        <v>6435</v>
      </c>
      <c r="O497" s="19" t="s">
        <v>371</v>
      </c>
      <c r="P497" s="19" t="s">
        <v>372</v>
      </c>
      <c r="Q497" s="46">
        <v>660</v>
      </c>
      <c r="R497" s="19" t="s">
        <v>1544</v>
      </c>
      <c r="S497" s="19" t="s">
        <v>2013</v>
      </c>
      <c r="T497" s="19" t="s">
        <v>226</v>
      </c>
      <c r="U497" s="19" t="s">
        <v>2014</v>
      </c>
      <c r="V497" s="19" t="s">
        <v>2015</v>
      </c>
      <c r="W497" s="19" t="s">
        <v>1586</v>
      </c>
      <c r="X497" s="19" t="s">
        <v>2016</v>
      </c>
      <c r="Y497" s="19" t="s">
        <v>1588</v>
      </c>
      <c r="Z497" s="19" t="s">
        <v>1589</v>
      </c>
      <c r="AA497" s="46">
        <v>250</v>
      </c>
      <c r="AB497" s="19" t="s">
        <v>537</v>
      </c>
      <c r="AC497" s="19" t="s">
        <v>226</v>
      </c>
      <c r="AD497" s="19" t="s">
        <v>6442</v>
      </c>
      <c r="AE497" s="19" t="s">
        <v>6443</v>
      </c>
      <c r="AF497" s="19" t="s">
        <v>1592</v>
      </c>
      <c r="AG497" s="19" t="s">
        <v>6444</v>
      </c>
      <c r="AH497" s="19" t="s">
        <v>1499</v>
      </c>
      <c r="AI497" s="19" t="s">
        <v>1500</v>
      </c>
      <c r="AJ497" s="45">
        <v>0</v>
      </c>
      <c r="AK497" s="45">
        <v>0</v>
      </c>
      <c r="AL497" s="19" t="s">
        <v>1501</v>
      </c>
      <c r="AM497" s="46">
        <v>50920</v>
      </c>
      <c r="AN497" s="46">
        <v>33020</v>
      </c>
      <c r="AO497" s="46">
        <v>17900</v>
      </c>
      <c r="AP497" s="45">
        <v>594</v>
      </c>
      <c r="AQ497" s="45"/>
      <c r="AR497" s="45" t="str">
        <f>IFERROR(VLOOKUP(AB497,'Pedidos marco'!$A$1:$D$10000,4,0)," ")</f>
        <v xml:space="preserve"> </v>
      </c>
      <c r="AS497" s="45">
        <f t="shared" si="49"/>
        <v>4</v>
      </c>
      <c r="AT497" s="45" t="str">
        <f t="shared" si="50"/>
        <v>04</v>
      </c>
      <c r="AU497" s="47">
        <v>33</v>
      </c>
      <c r="AV497" s="19" t="str">
        <f t="shared" si="51"/>
        <v>04 April</v>
      </c>
      <c r="AW497" s="19">
        <f t="shared" si="52"/>
        <v>0.9</v>
      </c>
      <c r="AX497" s="19">
        <f t="shared" si="53"/>
        <v>18</v>
      </c>
      <c r="AY497" s="19" t="e">
        <f>VLOOKUP(AG497,Cías!$A$1:$E$10000,5,0)</f>
        <v>#N/A</v>
      </c>
      <c r="AZ497" s="19" t="str">
        <f t="shared" si="54"/>
        <v>1017512</v>
      </c>
      <c r="BA497" s="19" t="str">
        <f t="shared" si="55"/>
        <v>PACHECO SALAZAR WILSON FABIAN</v>
      </c>
      <c r="BB497" s="19" t="e">
        <f>VLOOKUP(AG497,Cías!$A$1:$E$10000,3,0)</f>
        <v>#N/A</v>
      </c>
      <c r="BC497" s="19"/>
      <c r="BD497" s="19"/>
      <c r="BE497" s="19"/>
      <c r="BF497" s="19"/>
      <c r="BG497" s="19"/>
      <c r="BH497" s="19"/>
      <c r="BI497" s="19"/>
      <c r="BJ497" s="19"/>
    </row>
    <row r="498" spans="1:62" ht="15" x14ac:dyDescent="0.2">
      <c r="A498" s="19" t="s">
        <v>6445</v>
      </c>
      <c r="B498" s="19" t="s">
        <v>1479</v>
      </c>
      <c r="C498" s="43">
        <v>44655</v>
      </c>
      <c r="D498" s="44">
        <v>0.78680555555555998</v>
      </c>
      <c r="E498" s="19" t="s">
        <v>6446</v>
      </c>
      <c r="F498" s="19" t="s">
        <v>6447</v>
      </c>
      <c r="G498" s="19" t="s">
        <v>6448</v>
      </c>
      <c r="H498" s="45">
        <v>2343.6</v>
      </c>
      <c r="I498" s="45">
        <v>2627.66</v>
      </c>
      <c r="J498" s="19" t="s">
        <v>1560</v>
      </c>
      <c r="K498" s="19" t="s">
        <v>6449</v>
      </c>
      <c r="L498" s="19" t="s">
        <v>6450</v>
      </c>
      <c r="M498" s="19" t="s">
        <v>6451</v>
      </c>
      <c r="N498" s="19" t="s">
        <v>6445</v>
      </c>
      <c r="O498" s="19" t="s">
        <v>1641</v>
      </c>
      <c r="P498" s="19" t="s">
        <v>1642</v>
      </c>
      <c r="Q498" s="46">
        <v>360</v>
      </c>
      <c r="R498" s="19" t="s">
        <v>1544</v>
      </c>
      <c r="S498" s="19" t="s">
        <v>1777</v>
      </c>
      <c r="T498" s="19" t="s">
        <v>1778</v>
      </c>
      <c r="U498" s="19" t="s">
        <v>1779</v>
      </c>
      <c r="V498" s="19" t="s">
        <v>1780</v>
      </c>
      <c r="W498" s="19" t="s">
        <v>1781</v>
      </c>
      <c r="X498" s="19" t="s">
        <v>1782</v>
      </c>
      <c r="Y498" s="19" t="s">
        <v>1783</v>
      </c>
      <c r="Z498" s="19" t="s">
        <v>1784</v>
      </c>
      <c r="AA498" s="46">
        <v>233</v>
      </c>
      <c r="AB498" s="19" t="s">
        <v>498</v>
      </c>
      <c r="AC498" s="19" t="s">
        <v>145</v>
      </c>
      <c r="AD498" s="19" t="s">
        <v>1613</v>
      </c>
      <c r="AE498" s="19" t="s">
        <v>1614</v>
      </c>
      <c r="AF498" s="19" t="s">
        <v>1554</v>
      </c>
      <c r="AG498" s="19" t="s">
        <v>1615</v>
      </c>
      <c r="AH498" s="19" t="s">
        <v>1499</v>
      </c>
      <c r="AI498" s="19" t="s">
        <v>1500</v>
      </c>
      <c r="AJ498" s="45">
        <v>0</v>
      </c>
      <c r="AK498" s="45">
        <v>0</v>
      </c>
      <c r="AL498" s="19" t="s">
        <v>1501</v>
      </c>
      <c r="AM498" s="46">
        <v>27030</v>
      </c>
      <c r="AN498" s="46">
        <v>18010</v>
      </c>
      <c r="AO498" s="46">
        <v>9020</v>
      </c>
      <c r="AP498" s="45">
        <v>277.2</v>
      </c>
      <c r="AQ498" s="45"/>
      <c r="AR498" s="45" t="str">
        <f>IFERROR(VLOOKUP(AB498,'Pedidos marco'!$A$1:$D$10000,4,0)," ")</f>
        <v xml:space="preserve"> </v>
      </c>
      <c r="AS498" s="45">
        <f t="shared" si="49"/>
        <v>4</v>
      </c>
      <c r="AT498" s="45" t="str">
        <f t="shared" si="50"/>
        <v>04</v>
      </c>
      <c r="AU498" s="47">
        <v>18</v>
      </c>
      <c r="AV498" s="19" t="str">
        <f t="shared" si="51"/>
        <v>04 April</v>
      </c>
      <c r="AW498" s="19">
        <f t="shared" si="52"/>
        <v>0.77</v>
      </c>
      <c r="AX498" s="19">
        <f t="shared" si="53"/>
        <v>15.399999999999999</v>
      </c>
      <c r="AY498" s="19" t="e">
        <f>VLOOKUP(AG498,Cías!$A$1:$E$10000,5,0)</f>
        <v>#N/A</v>
      </c>
      <c r="AZ498" s="19" t="str">
        <f t="shared" si="54"/>
        <v>1012880</v>
      </c>
      <c r="BA498" s="19" t="str">
        <f t="shared" si="55"/>
        <v>GOMEZ MORALES NORA MONSERRATT</v>
      </c>
      <c r="BB498" s="19" t="e">
        <f>VLOOKUP(AG498,Cías!$A$1:$E$10000,3,0)</f>
        <v>#N/A</v>
      </c>
      <c r="BC498" s="19"/>
      <c r="BD498" s="19"/>
      <c r="BE498" s="19"/>
      <c r="BF498" s="19"/>
      <c r="BG498" s="19"/>
      <c r="BH498" s="19"/>
      <c r="BI498" s="19"/>
      <c r="BJ498" s="19"/>
    </row>
    <row r="499" spans="1:62" ht="15" x14ac:dyDescent="0.2">
      <c r="A499" s="19" t="s">
        <v>6452</v>
      </c>
      <c r="B499" s="19" t="s">
        <v>1479</v>
      </c>
      <c r="C499" s="43">
        <v>44655</v>
      </c>
      <c r="D499" s="44">
        <v>0.79027777777777997</v>
      </c>
      <c r="E499" s="19" t="s">
        <v>6453</v>
      </c>
      <c r="F499" s="19" t="s">
        <v>6454</v>
      </c>
      <c r="G499" s="19" t="s">
        <v>6455</v>
      </c>
      <c r="H499" s="45">
        <v>3999.6</v>
      </c>
      <c r="I499" s="45">
        <v>4484.38</v>
      </c>
      <c r="J499" s="19" t="s">
        <v>1560</v>
      </c>
      <c r="K499" s="19" t="s">
        <v>6456</v>
      </c>
      <c r="L499" s="19" t="s">
        <v>6457</v>
      </c>
      <c r="M499" s="19" t="s">
        <v>6458</v>
      </c>
      <c r="N499" s="19" t="s">
        <v>6452</v>
      </c>
      <c r="O499" s="19" t="s">
        <v>1641</v>
      </c>
      <c r="P499" s="19" t="s">
        <v>1642</v>
      </c>
      <c r="Q499" s="46">
        <v>660</v>
      </c>
      <c r="R499" s="19" t="s">
        <v>1544</v>
      </c>
      <c r="S499" s="19" t="s">
        <v>1736</v>
      </c>
      <c r="T499" s="19" t="s">
        <v>1737</v>
      </c>
      <c r="U499" s="19" t="s">
        <v>6459</v>
      </c>
      <c r="V499" s="19" t="s">
        <v>6460</v>
      </c>
      <c r="W499" s="19" t="s">
        <v>4019</v>
      </c>
      <c r="X499" s="19" t="s">
        <v>6461</v>
      </c>
      <c r="Y499" s="19" t="s">
        <v>4563</v>
      </c>
      <c r="Z499" s="19" t="s">
        <v>4564</v>
      </c>
      <c r="AA499" s="46">
        <v>278</v>
      </c>
      <c r="AB499" s="19" t="s">
        <v>528</v>
      </c>
      <c r="AC499" s="19" t="s">
        <v>208</v>
      </c>
      <c r="AD499" s="19" t="s">
        <v>6462</v>
      </c>
      <c r="AE499" s="19" t="s">
        <v>6463</v>
      </c>
      <c r="AF499" s="19" t="s">
        <v>1592</v>
      </c>
      <c r="AG499" s="19" t="s">
        <v>6464</v>
      </c>
      <c r="AH499" s="19" t="s">
        <v>1499</v>
      </c>
      <c r="AI499" s="19" t="s">
        <v>1500</v>
      </c>
      <c r="AJ499" s="45">
        <v>0</v>
      </c>
      <c r="AK499" s="45">
        <v>0</v>
      </c>
      <c r="AL499" s="19" t="s">
        <v>1501</v>
      </c>
      <c r="AM499" s="46">
        <v>51240</v>
      </c>
      <c r="AN499" s="46">
        <v>33090</v>
      </c>
      <c r="AO499" s="46">
        <v>18150</v>
      </c>
      <c r="AP499" s="45">
        <v>547.79999999999995</v>
      </c>
      <c r="AQ499" s="45"/>
      <c r="AR499" s="45" t="str">
        <f>IFERROR(VLOOKUP(AB499,'Pedidos marco'!$A$1:$D$10000,4,0)," ")</f>
        <v xml:space="preserve"> </v>
      </c>
      <c r="AS499" s="45">
        <f t="shared" si="49"/>
        <v>4</v>
      </c>
      <c r="AT499" s="45" t="str">
        <f t="shared" si="50"/>
        <v>04</v>
      </c>
      <c r="AU499" s="47">
        <v>33</v>
      </c>
      <c r="AV499" s="19" t="str">
        <f t="shared" si="51"/>
        <v>04 April</v>
      </c>
      <c r="AW499" s="19">
        <f t="shared" si="52"/>
        <v>0.83</v>
      </c>
      <c r="AX499" s="19">
        <f t="shared" si="53"/>
        <v>16.599999999999998</v>
      </c>
      <c r="AY499" s="19" t="e">
        <f>VLOOKUP(AG499,Cías!$A$1:$E$10000,5,0)</f>
        <v>#N/A</v>
      </c>
      <c r="AZ499" s="19" t="str">
        <f t="shared" si="54"/>
        <v>1021830</v>
      </c>
      <c r="BA499" s="19" t="str">
        <f t="shared" si="55"/>
        <v>MORALES GARZON CHRISTIAN SANTIAGO</v>
      </c>
      <c r="BB499" s="19" t="e">
        <f>VLOOKUP(AG499,Cías!$A$1:$E$10000,3,0)</f>
        <v>#N/A</v>
      </c>
      <c r="BC499" s="19"/>
      <c r="BD499" s="19"/>
      <c r="BE499" s="19"/>
      <c r="BF499" s="19"/>
      <c r="BG499" s="19"/>
      <c r="BH499" s="19"/>
      <c r="BI499" s="19"/>
      <c r="BJ499" s="19"/>
    </row>
    <row r="500" spans="1:62" ht="15" x14ac:dyDescent="0.2">
      <c r="A500" s="19" t="s">
        <v>6465</v>
      </c>
      <c r="B500" s="19" t="s">
        <v>1479</v>
      </c>
      <c r="C500" s="43">
        <v>44655</v>
      </c>
      <c r="D500" s="44">
        <v>0.79374999999999996</v>
      </c>
      <c r="E500" s="19" t="s">
        <v>6466</v>
      </c>
      <c r="F500" s="19" t="s">
        <v>1481</v>
      </c>
      <c r="G500" s="19" t="s">
        <v>1481</v>
      </c>
      <c r="H500" s="45">
        <v>0</v>
      </c>
      <c r="I500" s="45">
        <v>0</v>
      </c>
      <c r="J500" s="19" t="s">
        <v>1482</v>
      </c>
      <c r="K500" s="19" t="s">
        <v>6467</v>
      </c>
      <c r="L500" s="19" t="s">
        <v>6468</v>
      </c>
      <c r="M500" s="19" t="s">
        <v>6469</v>
      </c>
      <c r="N500" s="19" t="s">
        <v>6465</v>
      </c>
      <c r="O500" s="19" t="s">
        <v>367</v>
      </c>
      <c r="P500" s="19" t="s">
        <v>368</v>
      </c>
      <c r="Q500" s="46">
        <v>640</v>
      </c>
      <c r="R500" s="19" t="s">
        <v>1544</v>
      </c>
      <c r="S500" s="19" t="s">
        <v>1976</v>
      </c>
      <c r="T500" s="19" t="s">
        <v>92</v>
      </c>
      <c r="U500" s="19" t="s">
        <v>4647</v>
      </c>
      <c r="V500" s="19" t="s">
        <v>2091</v>
      </c>
      <c r="W500" s="19" t="s">
        <v>415</v>
      </c>
      <c r="X500" s="19" t="s">
        <v>4648</v>
      </c>
      <c r="Y500" s="19" t="s">
        <v>4649</v>
      </c>
      <c r="Z500" s="19" t="s">
        <v>4650</v>
      </c>
      <c r="AA500" s="46">
        <v>96.3</v>
      </c>
      <c r="AB500" s="19" t="s">
        <v>471</v>
      </c>
      <c r="AC500" s="19" t="s">
        <v>92</v>
      </c>
      <c r="AD500" s="19" t="s">
        <v>4871</v>
      </c>
      <c r="AE500" s="19" t="s">
        <v>4872</v>
      </c>
      <c r="AF500" s="19" t="s">
        <v>1592</v>
      </c>
      <c r="AG500" s="19" t="s">
        <v>4873</v>
      </c>
      <c r="AH500" s="19" t="s">
        <v>1502</v>
      </c>
      <c r="AI500" s="19" t="s">
        <v>2099</v>
      </c>
      <c r="AJ500" s="45">
        <v>0</v>
      </c>
      <c r="AK500" s="45">
        <v>0</v>
      </c>
      <c r="AL500" s="19" t="s">
        <v>1501</v>
      </c>
      <c r="AM500" s="46">
        <v>50570</v>
      </c>
      <c r="AN500" s="46">
        <v>32100</v>
      </c>
      <c r="AO500" s="46">
        <v>18470</v>
      </c>
      <c r="AP500" s="45">
        <v>288</v>
      </c>
      <c r="AQ500" s="45"/>
      <c r="AR500" s="45" t="str">
        <f>IFERROR(VLOOKUP(AB500,'Pedidos marco'!$A$1:$D$10000,4,0)," ")</f>
        <v xml:space="preserve"> </v>
      </c>
      <c r="AS500" s="45">
        <f t="shared" si="49"/>
        <v>4</v>
      </c>
      <c r="AT500" s="45" t="str">
        <f t="shared" si="50"/>
        <v>04</v>
      </c>
      <c r="AU500" s="47">
        <v>32</v>
      </c>
      <c r="AV500" s="19" t="str">
        <f t="shared" si="51"/>
        <v>04 April</v>
      </c>
      <c r="AW500" s="19">
        <f t="shared" si="52"/>
        <v>0.45</v>
      </c>
      <c r="AX500" s="19">
        <f t="shared" si="53"/>
        <v>9</v>
      </c>
      <c r="AY500" s="19" t="e">
        <f>VLOOKUP(AG500,Cías!$A$1:$E$10000,5,0)</f>
        <v>#N/A</v>
      </c>
      <c r="AZ500" s="19" t="str">
        <f t="shared" si="54"/>
        <v>1014509</v>
      </c>
      <c r="BA500" s="19" t="str">
        <f t="shared" si="55"/>
        <v>COMERCIAL MICHELENA S.A.</v>
      </c>
      <c r="BB500" s="19" t="e">
        <f>VLOOKUP(AG500,Cías!$A$1:$E$10000,3,0)</f>
        <v>#N/A</v>
      </c>
      <c r="BC500" s="19"/>
      <c r="BD500" s="19"/>
      <c r="BE500" s="19"/>
      <c r="BF500" s="19"/>
      <c r="BG500" s="19"/>
      <c r="BH500" s="19"/>
      <c r="BI500" s="19"/>
      <c r="BJ500" s="19"/>
    </row>
    <row r="501" spans="1:62" ht="15" x14ac:dyDescent="0.2">
      <c r="A501" s="19" t="s">
        <v>6470</v>
      </c>
      <c r="B501" s="19" t="s">
        <v>1479</v>
      </c>
      <c r="C501" s="43">
        <v>44655</v>
      </c>
      <c r="D501" s="44">
        <v>0.8</v>
      </c>
      <c r="E501" s="19" t="s">
        <v>6471</v>
      </c>
      <c r="F501" s="19" t="s">
        <v>1481</v>
      </c>
      <c r="G501" s="19" t="s">
        <v>1481</v>
      </c>
      <c r="H501" s="45">
        <v>0</v>
      </c>
      <c r="I501" s="45">
        <v>0</v>
      </c>
      <c r="J501" s="19" t="s">
        <v>1482</v>
      </c>
      <c r="K501" s="19" t="s">
        <v>6472</v>
      </c>
      <c r="L501" s="19" t="s">
        <v>6473</v>
      </c>
      <c r="M501" s="19" t="s">
        <v>6474</v>
      </c>
      <c r="N501" s="19" t="s">
        <v>6470</v>
      </c>
      <c r="O501" s="19" t="s">
        <v>1486</v>
      </c>
      <c r="P501" s="19" t="s">
        <v>1487</v>
      </c>
      <c r="Q501" s="46">
        <v>27.51</v>
      </c>
      <c r="R501" s="19" t="s">
        <v>1488</v>
      </c>
      <c r="S501" s="19" t="s">
        <v>1489</v>
      </c>
      <c r="T501" s="19" t="s">
        <v>418</v>
      </c>
      <c r="U501" s="19" t="s">
        <v>1508</v>
      </c>
      <c r="V501" s="19" t="s">
        <v>1509</v>
      </c>
      <c r="W501" s="19" t="s">
        <v>415</v>
      </c>
      <c r="X501" s="19" t="s">
        <v>1510</v>
      </c>
      <c r="Y501" s="19" t="s">
        <v>1511</v>
      </c>
      <c r="Z501" s="19" t="s">
        <v>1512</v>
      </c>
      <c r="AA501" s="46">
        <v>113</v>
      </c>
      <c r="AB501" s="19" t="s">
        <v>1513</v>
      </c>
      <c r="AC501" s="19" t="s">
        <v>418</v>
      </c>
      <c r="AD501" s="19" t="s">
        <v>1496</v>
      </c>
      <c r="AE501" s="19" t="s">
        <v>1481</v>
      </c>
      <c r="AF501" s="19" t="s">
        <v>1497</v>
      </c>
      <c r="AG501" s="19" t="s">
        <v>1538</v>
      </c>
      <c r="AH501" s="19" t="s">
        <v>1499</v>
      </c>
      <c r="AI501" s="19" t="s">
        <v>1500</v>
      </c>
      <c r="AJ501" s="45">
        <v>0</v>
      </c>
      <c r="AK501" s="45">
        <v>0</v>
      </c>
      <c r="AL501" s="19" t="s">
        <v>1517</v>
      </c>
      <c r="AM501" s="46">
        <v>44200</v>
      </c>
      <c r="AN501" s="46">
        <v>27510</v>
      </c>
      <c r="AO501" s="46">
        <v>16690</v>
      </c>
      <c r="AP501" s="45">
        <v>0</v>
      </c>
      <c r="AQ501" s="45"/>
      <c r="AR501" s="45" t="str">
        <f>IFERROR(VLOOKUP(AB501,'Pedidos marco'!$A$1:$D$10000,4,0)," ")</f>
        <v xml:space="preserve"> </v>
      </c>
      <c r="AS501" s="45">
        <f t="shared" si="49"/>
        <v>4</v>
      </c>
      <c r="AT501" s="45" t="str">
        <f t="shared" si="50"/>
        <v>04</v>
      </c>
      <c r="AU501" s="47">
        <v>27.51</v>
      </c>
      <c r="AV501" s="19" t="str">
        <f t="shared" si="51"/>
        <v>04 April</v>
      </c>
      <c r="AW501" s="19">
        <f t="shared" si="52"/>
        <v>0</v>
      </c>
      <c r="AX501" s="19">
        <f t="shared" si="53"/>
        <v>0</v>
      </c>
      <c r="AY501" s="19" t="e">
        <f>VLOOKUP(AG501,Cías!$A$1:$E$10000,5,0)</f>
        <v>#N/A</v>
      </c>
      <c r="AZ501" s="19" t="str">
        <f t="shared" si="54"/>
        <v>1014412</v>
      </c>
      <c r="BA501" s="19" t="str">
        <f t="shared" si="55"/>
        <v>UNION DE CONCRETERAS UNICON UCUE</v>
      </c>
      <c r="BB501" s="19" t="e">
        <f>VLOOKUP(AG501,Cías!$A$1:$E$10000,3,0)</f>
        <v>#N/A</v>
      </c>
      <c r="BC501" s="19"/>
      <c r="BD501" s="19"/>
      <c r="BE501" s="19"/>
      <c r="BF501" s="19"/>
      <c r="BG501" s="19"/>
      <c r="BH501" s="19"/>
      <c r="BI501" s="19"/>
      <c r="BJ501" s="19"/>
    </row>
    <row r="502" spans="1:62" ht="15" x14ac:dyDescent="0.2">
      <c r="A502" s="19" t="s">
        <v>6475</v>
      </c>
      <c r="B502" s="19" t="s">
        <v>1479</v>
      </c>
      <c r="C502" s="43">
        <v>44655</v>
      </c>
      <c r="D502" s="44">
        <v>0.80277777777778003</v>
      </c>
      <c r="E502" s="19" t="s">
        <v>6476</v>
      </c>
      <c r="F502" s="19" t="s">
        <v>6477</v>
      </c>
      <c r="G502" s="19" t="s">
        <v>6478</v>
      </c>
      <c r="H502" s="45">
        <v>4446.68</v>
      </c>
      <c r="I502" s="45">
        <v>4985.6400000000003</v>
      </c>
      <c r="J502" s="19" t="s">
        <v>1560</v>
      </c>
      <c r="K502" s="19" t="s">
        <v>6479</v>
      </c>
      <c r="L502" s="19" t="s">
        <v>6480</v>
      </c>
      <c r="M502" s="19" t="s">
        <v>6481</v>
      </c>
      <c r="N502" s="19" t="s">
        <v>6475</v>
      </c>
      <c r="O502" s="19" t="s">
        <v>2600</v>
      </c>
      <c r="P502" s="19" t="s">
        <v>2601</v>
      </c>
      <c r="Q502" s="46">
        <v>660</v>
      </c>
      <c r="R502" s="19" t="s">
        <v>1544</v>
      </c>
      <c r="S502" s="19" t="s">
        <v>1777</v>
      </c>
      <c r="T502" s="19" t="s">
        <v>1778</v>
      </c>
      <c r="U502" s="19" t="s">
        <v>2602</v>
      </c>
      <c r="V502" s="19" t="s">
        <v>2603</v>
      </c>
      <c r="W502" s="19" t="s">
        <v>1492</v>
      </c>
      <c r="X502" s="19" t="s">
        <v>2604</v>
      </c>
      <c r="Y502" s="19" t="s">
        <v>2605</v>
      </c>
      <c r="Z502" s="19" t="s">
        <v>2606</v>
      </c>
      <c r="AA502" s="46">
        <v>242</v>
      </c>
      <c r="AB502" s="19" t="s">
        <v>582</v>
      </c>
      <c r="AC502" s="19" t="s">
        <v>321</v>
      </c>
      <c r="AD502" s="19" t="s">
        <v>3135</v>
      </c>
      <c r="AE502" s="19" t="s">
        <v>3136</v>
      </c>
      <c r="AF502" s="19" t="s">
        <v>1592</v>
      </c>
      <c r="AG502" s="19" t="s">
        <v>3137</v>
      </c>
      <c r="AH502" s="19" t="s">
        <v>1499</v>
      </c>
      <c r="AI502" s="19" t="s">
        <v>1500</v>
      </c>
      <c r="AJ502" s="45">
        <v>0</v>
      </c>
      <c r="AK502" s="45">
        <v>0</v>
      </c>
      <c r="AL502" s="19" t="s">
        <v>1501</v>
      </c>
      <c r="AM502" s="46">
        <v>50860</v>
      </c>
      <c r="AN502" s="46">
        <v>33100</v>
      </c>
      <c r="AO502" s="46">
        <v>17760</v>
      </c>
      <c r="AP502" s="45">
        <v>574.20000000000005</v>
      </c>
      <c r="AQ502" s="45"/>
      <c r="AR502" s="45" t="str">
        <f>IFERROR(VLOOKUP(AB502,'Pedidos marco'!$A$1:$D$10000,4,0)," ")</f>
        <v xml:space="preserve"> </v>
      </c>
      <c r="AS502" s="45">
        <f t="shared" si="49"/>
        <v>4</v>
      </c>
      <c r="AT502" s="45" t="str">
        <f t="shared" si="50"/>
        <v>04</v>
      </c>
      <c r="AU502" s="47">
        <v>33</v>
      </c>
      <c r="AV502" s="19" t="str">
        <f t="shared" si="51"/>
        <v>04 April</v>
      </c>
      <c r="AW502" s="19">
        <f t="shared" si="52"/>
        <v>0.87000000000000011</v>
      </c>
      <c r="AX502" s="19">
        <f t="shared" si="53"/>
        <v>17.400000000000002</v>
      </c>
      <c r="AY502" s="19" t="e">
        <f>VLOOKUP(AG502,Cías!$A$1:$E$10000,5,0)</f>
        <v>#N/A</v>
      </c>
      <c r="AZ502" s="19" t="str">
        <f t="shared" si="54"/>
        <v>1013539</v>
      </c>
      <c r="BA502" s="19" t="str">
        <f t="shared" si="55"/>
        <v>VALENCIA BENAVIDES GUSTAVO PLUTARCO</v>
      </c>
      <c r="BB502" s="19" t="e">
        <f>VLOOKUP(AG502,Cías!$A$1:$E$10000,3,0)</f>
        <v>#N/A</v>
      </c>
      <c r="BC502" s="19"/>
      <c r="BD502" s="19"/>
      <c r="BE502" s="19"/>
      <c r="BF502" s="19"/>
      <c r="BG502" s="19"/>
      <c r="BH502" s="19"/>
      <c r="BI502" s="19"/>
      <c r="BJ502" s="19"/>
    </row>
    <row r="503" spans="1:62" ht="15" x14ac:dyDescent="0.2">
      <c r="A503" s="19" t="s">
        <v>6482</v>
      </c>
      <c r="B503" s="19" t="s">
        <v>1479</v>
      </c>
      <c r="C503" s="43">
        <v>44655</v>
      </c>
      <c r="D503" s="44">
        <v>0.80625000000000002</v>
      </c>
      <c r="E503" s="19" t="s">
        <v>6483</v>
      </c>
      <c r="F503" s="19" t="s">
        <v>6484</v>
      </c>
      <c r="G503" s="19" t="s">
        <v>6485</v>
      </c>
      <c r="H503" s="45">
        <v>2310</v>
      </c>
      <c r="I503" s="45">
        <v>2589.9899999999998</v>
      </c>
      <c r="J503" s="19" t="s">
        <v>1560</v>
      </c>
      <c r="K503" s="19" t="s">
        <v>6486</v>
      </c>
      <c r="L503" s="19" t="s">
        <v>6487</v>
      </c>
      <c r="M503" s="19" t="s">
        <v>6488</v>
      </c>
      <c r="N503" s="19" t="s">
        <v>6482</v>
      </c>
      <c r="O503" s="19" t="s">
        <v>1641</v>
      </c>
      <c r="P503" s="19" t="s">
        <v>1642</v>
      </c>
      <c r="Q503" s="46">
        <v>660</v>
      </c>
      <c r="R503" s="19" t="s">
        <v>1544</v>
      </c>
      <c r="S503" s="19" t="s">
        <v>1795</v>
      </c>
      <c r="T503" s="19" t="s">
        <v>177</v>
      </c>
      <c r="U503" s="19" t="s">
        <v>4126</v>
      </c>
      <c r="V503" s="19" t="s">
        <v>4127</v>
      </c>
      <c r="W503" s="19" t="s">
        <v>1740</v>
      </c>
      <c r="X503" s="19" t="s">
        <v>4128</v>
      </c>
      <c r="Y503" s="19" t="s">
        <v>1742</v>
      </c>
      <c r="Z503" s="19" t="s">
        <v>1743</v>
      </c>
      <c r="AA503" s="46">
        <v>469</v>
      </c>
      <c r="AB503" s="19" t="s">
        <v>481</v>
      </c>
      <c r="AC503" s="19" t="s">
        <v>112</v>
      </c>
      <c r="AD503" s="19" t="s">
        <v>6489</v>
      </c>
      <c r="AE503" s="19" t="s">
        <v>6490</v>
      </c>
      <c r="AF503" s="19" t="s">
        <v>1592</v>
      </c>
      <c r="AG503" s="19" t="s">
        <v>6491</v>
      </c>
      <c r="AH503" s="19" t="s">
        <v>1499</v>
      </c>
      <c r="AI503" s="19" t="s">
        <v>1500</v>
      </c>
      <c r="AJ503" s="45">
        <v>0</v>
      </c>
      <c r="AK503" s="45">
        <v>0</v>
      </c>
      <c r="AL503" s="19" t="s">
        <v>1517</v>
      </c>
      <c r="AM503" s="46">
        <v>50990</v>
      </c>
      <c r="AN503" s="46">
        <v>33050</v>
      </c>
      <c r="AO503" s="46">
        <v>17940</v>
      </c>
      <c r="AP503" s="45">
        <v>0</v>
      </c>
      <c r="AQ503" s="45"/>
      <c r="AR503" s="45" t="str">
        <f>IFERROR(VLOOKUP(AB503,'Pedidos marco'!$A$1:$D$10000,4,0)," ")</f>
        <v xml:space="preserve"> </v>
      </c>
      <c r="AS503" s="45">
        <f t="shared" si="49"/>
        <v>4</v>
      </c>
      <c r="AT503" s="45" t="str">
        <f t="shared" si="50"/>
        <v>04</v>
      </c>
      <c r="AU503" s="47">
        <v>33</v>
      </c>
      <c r="AV503" s="19" t="str">
        <f t="shared" si="51"/>
        <v>04 April</v>
      </c>
      <c r="AW503" s="19">
        <f t="shared" si="52"/>
        <v>0</v>
      </c>
      <c r="AX503" s="19">
        <f t="shared" si="53"/>
        <v>0</v>
      </c>
      <c r="AY503" s="19" t="e">
        <f>VLOOKUP(AG503,Cías!$A$1:$E$10000,5,0)</f>
        <v>#N/A</v>
      </c>
      <c r="AZ503" s="19" t="str">
        <f t="shared" si="54"/>
        <v>1013510</v>
      </c>
      <c r="BA503" s="19" t="str">
        <f t="shared" si="55"/>
        <v>ESPARZA ENDARA ALVARO DAMIAN</v>
      </c>
      <c r="BB503" s="19" t="e">
        <f>VLOOKUP(AG503,Cías!$A$1:$E$10000,3,0)</f>
        <v>#N/A</v>
      </c>
      <c r="BC503" s="19"/>
      <c r="BD503" s="19"/>
      <c r="BE503" s="19"/>
      <c r="BF503" s="19"/>
      <c r="BG503" s="19"/>
      <c r="BH503" s="19"/>
      <c r="BI503" s="19"/>
      <c r="BJ503" s="19"/>
    </row>
    <row r="504" spans="1:62" ht="15" x14ac:dyDescent="0.2">
      <c r="A504" s="19" t="s">
        <v>6492</v>
      </c>
      <c r="B504" s="19" t="s">
        <v>1479</v>
      </c>
      <c r="C504" s="43">
        <v>44655</v>
      </c>
      <c r="D504" s="44">
        <v>0.80694444444444002</v>
      </c>
      <c r="E504" s="19" t="s">
        <v>6493</v>
      </c>
      <c r="F504" s="19" t="s">
        <v>6494</v>
      </c>
      <c r="G504" s="19" t="s">
        <v>6495</v>
      </c>
      <c r="H504" s="45">
        <v>2978.8</v>
      </c>
      <c r="I504" s="45">
        <v>3339.85</v>
      </c>
      <c r="J504" s="19" t="s">
        <v>1560</v>
      </c>
      <c r="K504" s="19" t="s">
        <v>6496</v>
      </c>
      <c r="L504" s="19" t="s">
        <v>6497</v>
      </c>
      <c r="M504" s="19" t="s">
        <v>6498</v>
      </c>
      <c r="N504" s="19" t="s">
        <v>6492</v>
      </c>
      <c r="O504" s="19" t="s">
        <v>371</v>
      </c>
      <c r="P504" s="19" t="s">
        <v>372</v>
      </c>
      <c r="Q504" s="46">
        <v>440</v>
      </c>
      <c r="R504" s="19" t="s">
        <v>1544</v>
      </c>
      <c r="S504" s="19" t="s">
        <v>2401</v>
      </c>
      <c r="T504" s="19" t="s">
        <v>2402</v>
      </c>
      <c r="U504" s="19" t="s">
        <v>3280</v>
      </c>
      <c r="V504" s="19" t="s">
        <v>3281</v>
      </c>
      <c r="W504" s="19" t="s">
        <v>415</v>
      </c>
      <c r="X504" s="19" t="s">
        <v>3282</v>
      </c>
      <c r="Y504" s="19" t="s">
        <v>2571</v>
      </c>
      <c r="Z504" s="19" t="s">
        <v>2572</v>
      </c>
      <c r="AA504" s="46">
        <v>110</v>
      </c>
      <c r="AB504" s="19" t="s">
        <v>488</v>
      </c>
      <c r="AC504" s="19" t="s">
        <v>125</v>
      </c>
      <c r="AD504" s="19" t="s">
        <v>2505</v>
      </c>
      <c r="AE504" s="19" t="s">
        <v>2506</v>
      </c>
      <c r="AF504" s="19" t="s">
        <v>1719</v>
      </c>
      <c r="AG504" s="19" t="s">
        <v>2507</v>
      </c>
      <c r="AH504" s="19" t="s">
        <v>1594</v>
      </c>
      <c r="AI504" s="19" t="s">
        <v>1595</v>
      </c>
      <c r="AJ504" s="45">
        <v>0.05</v>
      </c>
      <c r="AK504" s="45">
        <v>22</v>
      </c>
      <c r="AL504" s="19" t="s">
        <v>1501</v>
      </c>
      <c r="AM504" s="46">
        <v>30003.332999999999</v>
      </c>
      <c r="AN504" s="46">
        <v>22018.332999999999</v>
      </c>
      <c r="AO504" s="46">
        <v>7985</v>
      </c>
      <c r="AP504" s="45">
        <v>189.2</v>
      </c>
      <c r="AQ504" s="45"/>
      <c r="AR504" s="45" t="str">
        <f>IFERROR(VLOOKUP(AB504,'Pedidos marco'!$A$1:$D$10000,4,0)," ")</f>
        <v xml:space="preserve"> </v>
      </c>
      <c r="AS504" s="45">
        <f t="shared" si="49"/>
        <v>4</v>
      </c>
      <c r="AT504" s="45" t="str">
        <f t="shared" si="50"/>
        <v>04</v>
      </c>
      <c r="AU504" s="47">
        <v>22</v>
      </c>
      <c r="AV504" s="19" t="str">
        <f t="shared" si="51"/>
        <v>04 April</v>
      </c>
      <c r="AW504" s="19">
        <f t="shared" si="52"/>
        <v>0.43</v>
      </c>
      <c r="AX504" s="19">
        <f t="shared" si="53"/>
        <v>8.6</v>
      </c>
      <c r="AY504" s="19" t="e">
        <f>VLOOKUP(AG504,Cías!$A$1:$E$10000,5,0)</f>
        <v>#N/A</v>
      </c>
      <c r="AZ504" s="19" t="str">
        <f t="shared" si="54"/>
        <v>10003431</v>
      </c>
      <c r="BA504" s="19" t="str">
        <f t="shared" si="55"/>
        <v>FIALLOS ARTEAGA ESTEFANIA CAROLINA</v>
      </c>
      <c r="BB504" s="19" t="e">
        <f>VLOOKUP(AG504,Cías!$A$1:$E$10000,3,0)</f>
        <v>#N/A</v>
      </c>
      <c r="BC504" s="19"/>
      <c r="BD504" s="19"/>
      <c r="BE504" s="19"/>
      <c r="BF504" s="19"/>
      <c r="BG504" s="19"/>
      <c r="BH504" s="19"/>
      <c r="BI504" s="19"/>
      <c r="BJ504" s="19"/>
    </row>
    <row r="505" spans="1:62" ht="15" x14ac:dyDescent="0.2">
      <c r="A505" s="19" t="s">
        <v>6492</v>
      </c>
      <c r="B505" s="19" t="s">
        <v>1479</v>
      </c>
      <c r="C505" s="43">
        <v>44655</v>
      </c>
      <c r="D505" s="44">
        <v>0.80694444444444002</v>
      </c>
      <c r="E505" s="19" t="s">
        <v>6499</v>
      </c>
      <c r="F505" s="19" t="s">
        <v>6500</v>
      </c>
      <c r="G505" s="19" t="s">
        <v>6501</v>
      </c>
      <c r="H505" s="45">
        <v>247.2</v>
      </c>
      <c r="I505" s="45">
        <v>277.16000000000003</v>
      </c>
      <c r="J505" s="19" t="s">
        <v>1560</v>
      </c>
      <c r="K505" s="19" t="s">
        <v>6502</v>
      </c>
      <c r="L505" s="19" t="s">
        <v>6503</v>
      </c>
      <c r="M505" s="19" t="s">
        <v>6504</v>
      </c>
      <c r="N505" s="19" t="s">
        <v>6492</v>
      </c>
      <c r="O505" s="19" t="s">
        <v>369</v>
      </c>
      <c r="P505" s="19" t="s">
        <v>370</v>
      </c>
      <c r="Q505" s="46">
        <v>40</v>
      </c>
      <c r="R505" s="19" t="s">
        <v>1544</v>
      </c>
      <c r="S505" s="19" t="s">
        <v>2401</v>
      </c>
      <c r="T505" s="19" t="s">
        <v>2402</v>
      </c>
      <c r="U505" s="19" t="s">
        <v>3280</v>
      </c>
      <c r="V505" s="19" t="s">
        <v>3281</v>
      </c>
      <c r="W505" s="19" t="s">
        <v>415</v>
      </c>
      <c r="X505" s="19" t="s">
        <v>3282</v>
      </c>
      <c r="Y505" s="19" t="s">
        <v>2571</v>
      </c>
      <c r="Z505" s="19" t="s">
        <v>2572</v>
      </c>
      <c r="AA505" s="46">
        <v>110</v>
      </c>
      <c r="AB505" s="19" t="s">
        <v>488</v>
      </c>
      <c r="AC505" s="19" t="s">
        <v>125</v>
      </c>
      <c r="AD505" s="19" t="s">
        <v>2505</v>
      </c>
      <c r="AE505" s="19" t="s">
        <v>2506</v>
      </c>
      <c r="AF505" s="19" t="s">
        <v>1719</v>
      </c>
      <c r="AG505" s="19" t="s">
        <v>2507</v>
      </c>
      <c r="AH505" s="19" t="s">
        <v>1594</v>
      </c>
      <c r="AI505" s="19" t="s">
        <v>1595</v>
      </c>
      <c r="AJ505" s="45">
        <v>0.05</v>
      </c>
      <c r="AK505" s="45">
        <v>2</v>
      </c>
      <c r="AL505" s="19" t="s">
        <v>1501</v>
      </c>
      <c r="AM505" s="46">
        <v>9986.6669999999995</v>
      </c>
      <c r="AN505" s="46">
        <v>2001.6669999999999</v>
      </c>
      <c r="AO505" s="46">
        <v>7985</v>
      </c>
      <c r="AP505" s="45">
        <v>17.2</v>
      </c>
      <c r="AQ505" s="45"/>
      <c r="AR505" s="45" t="str">
        <f>IFERROR(VLOOKUP(AB505,'Pedidos marco'!$A$1:$D$10000,4,0)," ")</f>
        <v xml:space="preserve"> </v>
      </c>
      <c r="AS505" s="45">
        <f t="shared" si="49"/>
        <v>4</v>
      </c>
      <c r="AT505" s="45" t="str">
        <f t="shared" si="50"/>
        <v>04</v>
      </c>
      <c r="AU505" s="47">
        <v>2</v>
      </c>
      <c r="AV505" s="19" t="str">
        <f t="shared" si="51"/>
        <v>04 April</v>
      </c>
      <c r="AW505" s="19">
        <f t="shared" si="52"/>
        <v>0.43</v>
      </c>
      <c r="AX505" s="19">
        <f t="shared" si="53"/>
        <v>8.6</v>
      </c>
      <c r="AY505" s="19" t="e">
        <f>VLOOKUP(AG505,Cías!$A$1:$E$10000,5,0)</f>
        <v>#N/A</v>
      </c>
      <c r="AZ505" s="19" t="str">
        <f t="shared" si="54"/>
        <v>10003431</v>
      </c>
      <c r="BA505" s="19" t="str">
        <f t="shared" si="55"/>
        <v>FIALLOS ARTEAGA ESTEFANIA CAROLINA</v>
      </c>
      <c r="BB505" s="19" t="e">
        <f>VLOOKUP(AG505,Cías!$A$1:$E$10000,3,0)</f>
        <v>#N/A</v>
      </c>
      <c r="BC505" s="19"/>
      <c r="BD505" s="19"/>
      <c r="BE505" s="19"/>
      <c r="BF505" s="19"/>
      <c r="BG505" s="19"/>
      <c r="BH505" s="19"/>
      <c r="BI505" s="19"/>
      <c r="BJ505" s="19"/>
    </row>
    <row r="506" spans="1:62" ht="15" x14ac:dyDescent="0.2">
      <c r="A506" s="19" t="s">
        <v>6505</v>
      </c>
      <c r="B506" s="19" t="s">
        <v>1479</v>
      </c>
      <c r="C506" s="43">
        <v>44655</v>
      </c>
      <c r="D506" s="44">
        <v>0.80833333333333002</v>
      </c>
      <c r="E506" s="19" t="s">
        <v>6506</v>
      </c>
      <c r="F506" s="19" t="s">
        <v>1481</v>
      </c>
      <c r="G506" s="19" t="s">
        <v>1481</v>
      </c>
      <c r="H506" s="45">
        <v>0</v>
      </c>
      <c r="I506" s="45">
        <v>0</v>
      </c>
      <c r="J506" s="19" t="s">
        <v>1482</v>
      </c>
      <c r="K506" s="19" t="s">
        <v>6507</v>
      </c>
      <c r="L506" s="19" t="s">
        <v>6508</v>
      </c>
      <c r="M506" s="19" t="s">
        <v>6509</v>
      </c>
      <c r="N506" s="19" t="s">
        <v>6505</v>
      </c>
      <c r="O506" s="19" t="s">
        <v>371</v>
      </c>
      <c r="P506" s="19" t="s">
        <v>372</v>
      </c>
      <c r="Q506" s="46">
        <v>160</v>
      </c>
      <c r="R506" s="19" t="s">
        <v>1544</v>
      </c>
      <c r="S506" s="19" t="s">
        <v>5213</v>
      </c>
      <c r="T506" s="19" t="s">
        <v>5214</v>
      </c>
      <c r="U506" s="19" t="s">
        <v>5215</v>
      </c>
      <c r="V506" s="19" t="s">
        <v>5216</v>
      </c>
      <c r="W506" s="19" t="s">
        <v>1627</v>
      </c>
      <c r="X506" s="19" t="s">
        <v>5217</v>
      </c>
      <c r="Y506" s="19" t="s">
        <v>1629</v>
      </c>
      <c r="Z506" s="19" t="s">
        <v>1630</v>
      </c>
      <c r="AA506" s="46">
        <v>40</v>
      </c>
      <c r="AB506" s="19" t="s">
        <v>593</v>
      </c>
      <c r="AC506" s="19" t="s">
        <v>343</v>
      </c>
      <c r="AD506" s="19" t="s">
        <v>1933</v>
      </c>
      <c r="AE506" s="19" t="s">
        <v>1934</v>
      </c>
      <c r="AF506" s="19" t="s">
        <v>1719</v>
      </c>
      <c r="AG506" s="19" t="s">
        <v>1935</v>
      </c>
      <c r="AH506" s="19" t="s">
        <v>1594</v>
      </c>
      <c r="AI506" s="19" t="s">
        <v>1595</v>
      </c>
      <c r="AJ506" s="45">
        <v>0.05</v>
      </c>
      <c r="AK506" s="45">
        <v>8</v>
      </c>
      <c r="AL506" s="19" t="s">
        <v>1501</v>
      </c>
      <c r="AM506" s="46">
        <v>15446.666999999999</v>
      </c>
      <c r="AN506" s="46">
        <v>8026.6670000000004</v>
      </c>
      <c r="AO506" s="46">
        <v>7420</v>
      </c>
      <c r="AP506" s="45">
        <v>33.6</v>
      </c>
      <c r="AQ506" s="45"/>
      <c r="AR506" s="45" t="str">
        <f>IFERROR(VLOOKUP(AB506,'Pedidos marco'!$A$1:$D$10000,4,0)," ")</f>
        <v xml:space="preserve"> </v>
      </c>
      <c r="AS506" s="45">
        <f t="shared" si="49"/>
        <v>4</v>
      </c>
      <c r="AT506" s="45" t="str">
        <f t="shared" si="50"/>
        <v>04</v>
      </c>
      <c r="AU506" s="47">
        <v>8</v>
      </c>
      <c r="AV506" s="19" t="str">
        <f t="shared" si="51"/>
        <v>04 April</v>
      </c>
      <c r="AW506" s="19">
        <f t="shared" si="52"/>
        <v>0.21000000000000002</v>
      </c>
      <c r="AX506" s="19">
        <f t="shared" si="53"/>
        <v>4.2</v>
      </c>
      <c r="AY506" s="19" t="e">
        <f>VLOOKUP(AG506,Cías!$A$1:$E$10000,5,0)</f>
        <v>#N/A</v>
      </c>
      <c r="AZ506" s="19" t="str">
        <f t="shared" si="54"/>
        <v>1013102</v>
      </c>
      <c r="BA506" s="19" t="str">
        <f t="shared" si="55"/>
        <v>VIZCAINO FLORES JENNY NARCISA</v>
      </c>
      <c r="BB506" s="19" t="e">
        <f>VLOOKUP(AG506,Cías!$A$1:$E$10000,3,0)</f>
        <v>#N/A</v>
      </c>
      <c r="BC506" s="19"/>
      <c r="BD506" s="19"/>
      <c r="BE506" s="19"/>
      <c r="BF506" s="19"/>
      <c r="BG506" s="19"/>
      <c r="BH506" s="19"/>
      <c r="BI506" s="19"/>
      <c r="BJ506" s="19"/>
    </row>
    <row r="507" spans="1:62" ht="15" x14ac:dyDescent="0.2">
      <c r="A507" s="19" t="s">
        <v>6505</v>
      </c>
      <c r="B507" s="19" t="s">
        <v>1479</v>
      </c>
      <c r="C507" s="43">
        <v>44655</v>
      </c>
      <c r="D507" s="44">
        <v>0.80833333333333002</v>
      </c>
      <c r="E507" s="19" t="s">
        <v>6510</v>
      </c>
      <c r="F507" s="19" t="s">
        <v>1481</v>
      </c>
      <c r="G507" s="19" t="s">
        <v>1481</v>
      </c>
      <c r="H507" s="45">
        <v>0</v>
      </c>
      <c r="I507" s="45">
        <v>0</v>
      </c>
      <c r="J507" s="19" t="s">
        <v>1482</v>
      </c>
      <c r="K507" s="19" t="s">
        <v>6511</v>
      </c>
      <c r="L507" s="19" t="s">
        <v>6512</v>
      </c>
      <c r="M507" s="19" t="s">
        <v>6513</v>
      </c>
      <c r="N507" s="19" t="s">
        <v>6505</v>
      </c>
      <c r="O507" s="19" t="s">
        <v>367</v>
      </c>
      <c r="P507" s="19" t="s">
        <v>368</v>
      </c>
      <c r="Q507" s="46">
        <v>320</v>
      </c>
      <c r="R507" s="19" t="s">
        <v>1544</v>
      </c>
      <c r="S507" s="19" t="s">
        <v>5213</v>
      </c>
      <c r="T507" s="19" t="s">
        <v>5214</v>
      </c>
      <c r="U507" s="19" t="s">
        <v>5215</v>
      </c>
      <c r="V507" s="19" t="s">
        <v>5216</v>
      </c>
      <c r="W507" s="19" t="s">
        <v>1627</v>
      </c>
      <c r="X507" s="19" t="s">
        <v>5217</v>
      </c>
      <c r="Y507" s="19" t="s">
        <v>1629</v>
      </c>
      <c r="Z507" s="19" t="s">
        <v>1630</v>
      </c>
      <c r="AA507" s="46">
        <v>40</v>
      </c>
      <c r="AB507" s="19" t="s">
        <v>593</v>
      </c>
      <c r="AC507" s="19" t="s">
        <v>343</v>
      </c>
      <c r="AD507" s="19" t="s">
        <v>1933</v>
      </c>
      <c r="AE507" s="19" t="s">
        <v>1934</v>
      </c>
      <c r="AF507" s="19" t="s">
        <v>1719</v>
      </c>
      <c r="AG507" s="19" t="s">
        <v>1935</v>
      </c>
      <c r="AH507" s="19" t="s">
        <v>1594</v>
      </c>
      <c r="AI507" s="19" t="s">
        <v>1595</v>
      </c>
      <c r="AJ507" s="45">
        <v>0.05</v>
      </c>
      <c r="AK507" s="45">
        <v>16</v>
      </c>
      <c r="AL507" s="19" t="s">
        <v>1501</v>
      </c>
      <c r="AM507" s="46">
        <v>23473.332999999999</v>
      </c>
      <c r="AN507" s="46">
        <v>16053.333000000001</v>
      </c>
      <c r="AO507" s="46">
        <v>7420</v>
      </c>
      <c r="AP507" s="45">
        <v>67.2</v>
      </c>
      <c r="AQ507" s="45"/>
      <c r="AR507" s="45" t="str">
        <f>IFERROR(VLOOKUP(AB507,'Pedidos marco'!$A$1:$D$10000,4,0)," ")</f>
        <v xml:space="preserve"> </v>
      </c>
      <c r="AS507" s="45">
        <f t="shared" si="49"/>
        <v>4</v>
      </c>
      <c r="AT507" s="45" t="str">
        <f t="shared" si="50"/>
        <v>04</v>
      </c>
      <c r="AU507" s="47">
        <v>16</v>
      </c>
      <c r="AV507" s="19" t="str">
        <f t="shared" si="51"/>
        <v>04 April</v>
      </c>
      <c r="AW507" s="19">
        <f t="shared" si="52"/>
        <v>0.21000000000000002</v>
      </c>
      <c r="AX507" s="19">
        <f t="shared" si="53"/>
        <v>4.2</v>
      </c>
      <c r="AY507" s="19" t="e">
        <f>VLOOKUP(AG507,Cías!$A$1:$E$10000,5,0)</f>
        <v>#N/A</v>
      </c>
      <c r="AZ507" s="19" t="str">
        <f t="shared" si="54"/>
        <v>1013102</v>
      </c>
      <c r="BA507" s="19" t="str">
        <f t="shared" si="55"/>
        <v>VIZCAINO FLORES JENNY NARCISA</v>
      </c>
      <c r="BB507" s="19" t="e">
        <f>VLOOKUP(AG507,Cías!$A$1:$E$10000,3,0)</f>
        <v>#N/A</v>
      </c>
      <c r="BC507" s="19"/>
      <c r="BD507" s="19"/>
      <c r="BE507" s="19"/>
      <c r="BF507" s="19"/>
      <c r="BG507" s="19"/>
      <c r="BH507" s="19"/>
      <c r="BI507" s="19"/>
      <c r="BJ507" s="19"/>
    </row>
    <row r="508" spans="1:62" ht="15" x14ac:dyDescent="0.2">
      <c r="A508" s="19" t="s">
        <v>6514</v>
      </c>
      <c r="B508" s="19" t="s">
        <v>1479</v>
      </c>
      <c r="C508" s="43">
        <v>44655</v>
      </c>
      <c r="D508" s="44">
        <v>0.81180555555556</v>
      </c>
      <c r="E508" s="19" t="s">
        <v>6515</v>
      </c>
      <c r="F508" s="19" t="s">
        <v>6516</v>
      </c>
      <c r="G508" s="19" t="s">
        <v>6517</v>
      </c>
      <c r="H508" s="45">
        <v>3920.57</v>
      </c>
      <c r="I508" s="45">
        <v>4395.7700000000004</v>
      </c>
      <c r="J508" s="19" t="s">
        <v>1560</v>
      </c>
      <c r="K508" s="19" t="s">
        <v>6518</v>
      </c>
      <c r="L508" s="19" t="s">
        <v>6519</v>
      </c>
      <c r="M508" s="19" t="s">
        <v>6520</v>
      </c>
      <c r="N508" s="19" t="s">
        <v>6514</v>
      </c>
      <c r="O508" s="19" t="s">
        <v>1486</v>
      </c>
      <c r="P508" s="19" t="s">
        <v>1487</v>
      </c>
      <c r="Q508" s="46">
        <v>31</v>
      </c>
      <c r="R508" s="19" t="s">
        <v>1488</v>
      </c>
      <c r="S508" s="19" t="s">
        <v>6521</v>
      </c>
      <c r="T508" s="19" t="s">
        <v>6522</v>
      </c>
      <c r="U508" s="19" t="s">
        <v>6523</v>
      </c>
      <c r="V508" s="19" t="s">
        <v>6524</v>
      </c>
      <c r="W508" s="19" t="s">
        <v>1586</v>
      </c>
      <c r="X508" s="19" t="s">
        <v>6525</v>
      </c>
      <c r="Y508" s="19" t="s">
        <v>1588</v>
      </c>
      <c r="Z508" s="19" t="s">
        <v>1589</v>
      </c>
      <c r="AA508" s="46">
        <v>250</v>
      </c>
      <c r="AB508" s="19" t="s">
        <v>432</v>
      </c>
      <c r="AC508" s="19" t="s">
        <v>12</v>
      </c>
      <c r="AD508" s="19" t="s">
        <v>4366</v>
      </c>
      <c r="AE508" s="19" t="s">
        <v>4367</v>
      </c>
      <c r="AF508" s="19" t="s">
        <v>1497</v>
      </c>
      <c r="AG508" s="19" t="s">
        <v>4368</v>
      </c>
      <c r="AH508" s="19" t="s">
        <v>1499</v>
      </c>
      <c r="AI508" s="19" t="s">
        <v>1500</v>
      </c>
      <c r="AJ508" s="45">
        <v>0</v>
      </c>
      <c r="AK508" s="45">
        <v>0</v>
      </c>
      <c r="AL508" s="19" t="s">
        <v>1501</v>
      </c>
      <c r="AM508" s="46">
        <v>49470</v>
      </c>
      <c r="AN508" s="46">
        <v>31000</v>
      </c>
      <c r="AO508" s="46">
        <v>18470</v>
      </c>
      <c r="AP508" s="45">
        <v>634.88</v>
      </c>
      <c r="AQ508" s="45"/>
      <c r="AR508" s="45" t="str">
        <f>IFERROR(VLOOKUP(AB508,'Pedidos marco'!$A$1:$D$10000,4,0)," ")</f>
        <v xml:space="preserve"> </v>
      </c>
      <c r="AS508" s="45">
        <f t="shared" si="49"/>
        <v>4</v>
      </c>
      <c r="AT508" s="45" t="str">
        <f t="shared" si="50"/>
        <v>04</v>
      </c>
      <c r="AU508" s="47">
        <v>31</v>
      </c>
      <c r="AV508" s="19" t="str">
        <f t="shared" si="51"/>
        <v>04 April</v>
      </c>
      <c r="AW508" s="19">
        <f t="shared" si="52"/>
        <v>20.48</v>
      </c>
      <c r="AX508" s="19">
        <f t="shared" si="53"/>
        <v>20.48</v>
      </c>
      <c r="AY508" s="19" t="e">
        <f>VLOOKUP(AG508,Cías!$A$1:$E$10000,5,0)</f>
        <v>#N/A</v>
      </c>
      <c r="AZ508" s="19" t="str">
        <f t="shared" si="54"/>
        <v>1013966</v>
      </c>
      <c r="BA508" s="19" t="str">
        <f t="shared" si="55"/>
        <v>ALMEIDA CHICAIZA MIGUEL ANGEL</v>
      </c>
      <c r="BB508" s="19" t="e">
        <f>VLOOKUP(AG508,Cías!$A$1:$E$10000,3,0)</f>
        <v>#N/A</v>
      </c>
      <c r="BC508" s="19"/>
      <c r="BD508" s="19"/>
      <c r="BE508" s="19"/>
      <c r="BF508" s="19"/>
      <c r="BG508" s="19"/>
      <c r="BH508" s="19"/>
      <c r="BI508" s="19"/>
      <c r="BJ508" s="19"/>
    </row>
    <row r="509" spans="1:62" ht="15" x14ac:dyDescent="0.2">
      <c r="A509" s="19" t="s">
        <v>6526</v>
      </c>
      <c r="B509" s="19" t="s">
        <v>1479</v>
      </c>
      <c r="C509" s="43">
        <v>44655</v>
      </c>
      <c r="D509" s="44">
        <v>0.8125</v>
      </c>
      <c r="E509" s="19" t="s">
        <v>6527</v>
      </c>
      <c r="F509" s="19" t="s">
        <v>6528</v>
      </c>
      <c r="G509" s="19" t="s">
        <v>6529</v>
      </c>
      <c r="H509" s="45">
        <v>4323</v>
      </c>
      <c r="I509" s="45">
        <v>4846.9799999999996</v>
      </c>
      <c r="J509" s="19" t="s">
        <v>1560</v>
      </c>
      <c r="K509" s="19" t="s">
        <v>6530</v>
      </c>
      <c r="L509" s="19" t="s">
        <v>6531</v>
      </c>
      <c r="M509" s="19" t="s">
        <v>6532</v>
      </c>
      <c r="N509" s="19" t="s">
        <v>6526</v>
      </c>
      <c r="O509" s="19" t="s">
        <v>1641</v>
      </c>
      <c r="P509" s="19" t="s">
        <v>1642</v>
      </c>
      <c r="Q509" s="46">
        <v>660</v>
      </c>
      <c r="R509" s="19" t="s">
        <v>1544</v>
      </c>
      <c r="S509" s="19" t="s">
        <v>6533</v>
      </c>
      <c r="T509" s="19" t="s">
        <v>6534</v>
      </c>
      <c r="U509" s="19" t="s">
        <v>6535</v>
      </c>
      <c r="V509" s="19" t="s">
        <v>2126</v>
      </c>
      <c r="W509" s="19" t="s">
        <v>1609</v>
      </c>
      <c r="X509" s="19" t="s">
        <v>6536</v>
      </c>
      <c r="Y509" s="19" t="s">
        <v>1611</v>
      </c>
      <c r="Z509" s="19" t="s">
        <v>1612</v>
      </c>
      <c r="AA509" s="46">
        <v>486</v>
      </c>
      <c r="AB509" s="19" t="s">
        <v>526</v>
      </c>
      <c r="AC509" s="19" t="s">
        <v>204</v>
      </c>
      <c r="AD509" s="19" t="s">
        <v>2957</v>
      </c>
      <c r="AE509" s="19" t="s">
        <v>2958</v>
      </c>
      <c r="AF509" s="19" t="s">
        <v>1592</v>
      </c>
      <c r="AG509" s="19" t="s">
        <v>2959</v>
      </c>
      <c r="AH509" s="19" t="s">
        <v>1499</v>
      </c>
      <c r="AI509" s="19" t="s">
        <v>1500</v>
      </c>
      <c r="AJ509" s="45">
        <v>0</v>
      </c>
      <c r="AK509" s="45">
        <v>0</v>
      </c>
      <c r="AL509" s="19" t="s">
        <v>1501</v>
      </c>
      <c r="AM509" s="46">
        <v>49900</v>
      </c>
      <c r="AN509" s="46">
        <v>33060</v>
      </c>
      <c r="AO509" s="46">
        <v>16840</v>
      </c>
      <c r="AP509" s="45">
        <v>745.8</v>
      </c>
      <c r="AQ509" s="45"/>
      <c r="AR509" s="45" t="str">
        <f>IFERROR(VLOOKUP(AB509,'Pedidos marco'!$A$1:$D$10000,4,0)," ")</f>
        <v xml:space="preserve"> </v>
      </c>
      <c r="AS509" s="45">
        <f t="shared" si="49"/>
        <v>4</v>
      </c>
      <c r="AT509" s="45" t="str">
        <f t="shared" si="50"/>
        <v>04</v>
      </c>
      <c r="AU509" s="47">
        <v>33</v>
      </c>
      <c r="AV509" s="19" t="str">
        <f t="shared" si="51"/>
        <v>04 April</v>
      </c>
      <c r="AW509" s="19">
        <f t="shared" si="52"/>
        <v>1.1299999999999999</v>
      </c>
      <c r="AX509" s="19">
        <f t="shared" si="53"/>
        <v>22.599999999999998</v>
      </c>
      <c r="AY509" s="19" t="e">
        <f>VLOOKUP(AG509,Cías!$A$1:$E$10000,5,0)</f>
        <v>#N/A</v>
      </c>
      <c r="AZ509" s="19" t="str">
        <f t="shared" si="54"/>
        <v>1013799</v>
      </c>
      <c r="BA509" s="19" t="str">
        <f t="shared" si="55"/>
        <v>MONTEROS REYES ROBERTH ESTEBAN</v>
      </c>
      <c r="BB509" s="19" t="e">
        <f>VLOOKUP(AG509,Cías!$A$1:$E$10000,3,0)</f>
        <v>#N/A</v>
      </c>
      <c r="BC509" s="19"/>
      <c r="BD509" s="19"/>
      <c r="BE509" s="19"/>
      <c r="BF509" s="19"/>
      <c r="BG509" s="19"/>
      <c r="BH509" s="19"/>
      <c r="BI509" s="19"/>
      <c r="BJ509" s="19"/>
    </row>
    <row r="510" spans="1:62" ht="15" x14ac:dyDescent="0.2">
      <c r="A510" s="19" t="s">
        <v>6537</v>
      </c>
      <c r="B510" s="19" t="s">
        <v>1479</v>
      </c>
      <c r="C510" s="43">
        <v>44655</v>
      </c>
      <c r="D510" s="44">
        <v>0.81458333333333</v>
      </c>
      <c r="E510" s="19" t="s">
        <v>6538</v>
      </c>
      <c r="F510" s="19" t="s">
        <v>6539</v>
      </c>
      <c r="G510" s="19" t="s">
        <v>6540</v>
      </c>
      <c r="H510" s="45">
        <v>3082.66</v>
      </c>
      <c r="I510" s="45">
        <v>3456.3</v>
      </c>
      <c r="J510" s="19" t="s">
        <v>1560</v>
      </c>
      <c r="K510" s="19" t="s">
        <v>6541</v>
      </c>
      <c r="L510" s="19" t="s">
        <v>6542</v>
      </c>
      <c r="M510" s="19" t="s">
        <v>6543</v>
      </c>
      <c r="N510" s="19" t="s">
        <v>6537</v>
      </c>
      <c r="O510" s="19" t="s">
        <v>1603</v>
      </c>
      <c r="P510" s="19" t="s">
        <v>1604</v>
      </c>
      <c r="Q510" s="46">
        <v>480</v>
      </c>
      <c r="R510" s="19" t="s">
        <v>1544</v>
      </c>
      <c r="S510" s="19" t="s">
        <v>4115</v>
      </c>
      <c r="T510" s="19" t="s">
        <v>4116</v>
      </c>
      <c r="U510" s="19" t="s">
        <v>4117</v>
      </c>
      <c r="V510" s="19" t="s">
        <v>2126</v>
      </c>
      <c r="W510" s="19" t="s">
        <v>3607</v>
      </c>
      <c r="X510" s="19" t="s">
        <v>4118</v>
      </c>
      <c r="Y510" s="19" t="s">
        <v>3921</v>
      </c>
      <c r="Z510" s="19" t="s">
        <v>3922</v>
      </c>
      <c r="AA510" s="46">
        <v>524</v>
      </c>
      <c r="AB510" s="19" t="s">
        <v>523</v>
      </c>
      <c r="AC510" s="19" t="s">
        <v>198</v>
      </c>
      <c r="AD510" s="19" t="s">
        <v>5682</v>
      </c>
      <c r="AE510" s="19" t="s">
        <v>5683</v>
      </c>
      <c r="AF510" s="19" t="s">
        <v>1719</v>
      </c>
      <c r="AG510" s="19" t="s">
        <v>5684</v>
      </c>
      <c r="AH510" s="19" t="s">
        <v>1594</v>
      </c>
      <c r="AI510" s="19" t="s">
        <v>1595</v>
      </c>
      <c r="AJ510" s="45">
        <v>0.05</v>
      </c>
      <c r="AK510" s="45">
        <v>24</v>
      </c>
      <c r="AL510" s="19" t="s">
        <v>1501</v>
      </c>
      <c r="AM510" s="46">
        <v>40150</v>
      </c>
      <c r="AN510" s="46">
        <v>23990</v>
      </c>
      <c r="AO510" s="46">
        <v>16160</v>
      </c>
      <c r="AP510" s="45">
        <v>624</v>
      </c>
      <c r="AQ510" s="45"/>
      <c r="AR510" s="45" t="str">
        <f>IFERROR(VLOOKUP(AB510,'Pedidos marco'!$A$1:$D$10000,4,0)," ")</f>
        <v xml:space="preserve"> </v>
      </c>
      <c r="AS510" s="45">
        <f t="shared" si="49"/>
        <v>4</v>
      </c>
      <c r="AT510" s="45" t="str">
        <f t="shared" si="50"/>
        <v>04</v>
      </c>
      <c r="AU510" s="47">
        <v>24</v>
      </c>
      <c r="AV510" s="19" t="str">
        <f t="shared" si="51"/>
        <v>04 April</v>
      </c>
      <c r="AW510" s="19">
        <f t="shared" si="52"/>
        <v>1.3</v>
      </c>
      <c r="AX510" s="19">
        <f t="shared" si="53"/>
        <v>26</v>
      </c>
      <c r="AY510" s="19" t="e">
        <f>VLOOKUP(AG510,Cías!$A$1:$E$10000,5,0)</f>
        <v>#N/A</v>
      </c>
      <c r="AZ510" s="19" t="str">
        <f t="shared" si="54"/>
        <v>1016455</v>
      </c>
      <c r="BA510" s="19" t="str">
        <f t="shared" si="55"/>
        <v>MEDIAVILLA VALENZUELA MILTON SANTIA</v>
      </c>
      <c r="BB510" s="19" t="e">
        <f>VLOOKUP(AG510,Cías!$A$1:$E$10000,3,0)</f>
        <v>#N/A</v>
      </c>
      <c r="BC510" s="19"/>
      <c r="BD510" s="19"/>
      <c r="BE510" s="19"/>
      <c r="BF510" s="19"/>
      <c r="BG510" s="19"/>
      <c r="BH510" s="19"/>
      <c r="BI510" s="19"/>
      <c r="BJ510" s="19"/>
    </row>
    <row r="511" spans="1:62" ht="15" x14ac:dyDescent="0.2">
      <c r="A511" s="19" t="s">
        <v>6544</v>
      </c>
      <c r="B511" s="19" t="s">
        <v>1479</v>
      </c>
      <c r="C511" s="43">
        <v>44655</v>
      </c>
      <c r="D511" s="44">
        <v>0.81805555555555998</v>
      </c>
      <c r="E511" s="19" t="s">
        <v>6545</v>
      </c>
      <c r="F511" s="19" t="s">
        <v>1481</v>
      </c>
      <c r="G511" s="19" t="s">
        <v>1481</v>
      </c>
      <c r="H511" s="45">
        <v>0</v>
      </c>
      <c r="I511" s="45">
        <v>0</v>
      </c>
      <c r="J511" s="19" t="s">
        <v>1482</v>
      </c>
      <c r="K511" s="19" t="s">
        <v>6546</v>
      </c>
      <c r="L511" s="19" t="s">
        <v>6547</v>
      </c>
      <c r="M511" s="19" t="s">
        <v>6548</v>
      </c>
      <c r="N511" s="19" t="s">
        <v>6544</v>
      </c>
      <c r="O511" s="19" t="s">
        <v>1641</v>
      </c>
      <c r="P511" s="19" t="s">
        <v>1642</v>
      </c>
      <c r="Q511" s="46">
        <v>200</v>
      </c>
      <c r="R511" s="19" t="s">
        <v>1544</v>
      </c>
      <c r="S511" s="19" t="s">
        <v>1736</v>
      </c>
      <c r="T511" s="19" t="s">
        <v>1737</v>
      </c>
      <c r="U511" s="19" t="s">
        <v>6549</v>
      </c>
      <c r="V511" s="19" t="s">
        <v>6550</v>
      </c>
      <c r="W511" s="19" t="s">
        <v>6551</v>
      </c>
      <c r="X511" s="19" t="s">
        <v>6552</v>
      </c>
      <c r="Y511" s="19" t="s">
        <v>6553</v>
      </c>
      <c r="Z511" s="19" t="s">
        <v>6554</v>
      </c>
      <c r="AA511" s="46">
        <v>405</v>
      </c>
      <c r="AB511" s="19" t="s">
        <v>496</v>
      </c>
      <c r="AC511" s="19" t="s">
        <v>141</v>
      </c>
      <c r="AD511" s="19" t="s">
        <v>6555</v>
      </c>
      <c r="AE511" s="19" t="s">
        <v>6556</v>
      </c>
      <c r="AF511" s="19" t="s">
        <v>1554</v>
      </c>
      <c r="AG511" s="19" t="s">
        <v>6557</v>
      </c>
      <c r="AH511" s="19" t="s">
        <v>1499</v>
      </c>
      <c r="AI511" s="19" t="s">
        <v>1500</v>
      </c>
      <c r="AJ511" s="45">
        <v>0</v>
      </c>
      <c r="AK511" s="45">
        <v>0</v>
      </c>
      <c r="AL511" s="19" t="s">
        <v>1501</v>
      </c>
      <c r="AM511" s="46">
        <v>14580.556</v>
      </c>
      <c r="AN511" s="46">
        <v>10005.556</v>
      </c>
      <c r="AO511" s="46">
        <v>4575</v>
      </c>
      <c r="AP511" s="45">
        <v>250</v>
      </c>
      <c r="AQ511" s="45"/>
      <c r="AR511" s="45" t="str">
        <f>IFERROR(VLOOKUP(AB511,'Pedidos marco'!$A$1:$D$10000,4,0)," ")</f>
        <v xml:space="preserve"> </v>
      </c>
      <c r="AS511" s="45">
        <f t="shared" si="49"/>
        <v>4</v>
      </c>
      <c r="AT511" s="45" t="str">
        <f t="shared" si="50"/>
        <v>04</v>
      </c>
      <c r="AU511" s="47">
        <v>10</v>
      </c>
      <c r="AV511" s="19" t="str">
        <f t="shared" si="51"/>
        <v>04 April</v>
      </c>
      <c r="AW511" s="19">
        <f t="shared" si="52"/>
        <v>1.25</v>
      </c>
      <c r="AX511" s="19">
        <f t="shared" si="53"/>
        <v>25</v>
      </c>
      <c r="AY511" s="19" t="e">
        <f>VLOOKUP(AG511,Cías!$A$1:$E$10000,5,0)</f>
        <v>#N/A</v>
      </c>
      <c r="AZ511" s="19" t="str">
        <f t="shared" si="54"/>
        <v>1021764</v>
      </c>
      <c r="BA511" s="19" t="str">
        <f t="shared" si="55"/>
        <v>GARCES MARTINEZ MILTON EDUARDO</v>
      </c>
      <c r="BB511" s="19" t="e">
        <f>VLOOKUP(AG511,Cías!$A$1:$E$10000,3,0)</f>
        <v>#N/A</v>
      </c>
      <c r="BC511" s="19"/>
      <c r="BD511" s="19"/>
      <c r="BE511" s="19"/>
      <c r="BF511" s="19"/>
      <c r="BG511" s="19"/>
      <c r="BH511" s="19"/>
      <c r="BI511" s="19"/>
      <c r="BJ511" s="19"/>
    </row>
    <row r="512" spans="1:62" ht="15" x14ac:dyDescent="0.2">
      <c r="A512" s="19" t="s">
        <v>6544</v>
      </c>
      <c r="B512" s="19" t="s">
        <v>1479</v>
      </c>
      <c r="C512" s="43">
        <v>44655</v>
      </c>
      <c r="D512" s="44">
        <v>0.81805555555555998</v>
      </c>
      <c r="E512" s="19" t="s">
        <v>6558</v>
      </c>
      <c r="F512" s="19" t="s">
        <v>1481</v>
      </c>
      <c r="G512" s="19" t="s">
        <v>1481</v>
      </c>
      <c r="H512" s="45">
        <v>0</v>
      </c>
      <c r="I512" s="45">
        <v>0</v>
      </c>
      <c r="J512" s="19" t="s">
        <v>1482</v>
      </c>
      <c r="K512" s="19" t="s">
        <v>6546</v>
      </c>
      <c r="L512" s="19" t="s">
        <v>6559</v>
      </c>
      <c r="M512" s="19" t="s">
        <v>6560</v>
      </c>
      <c r="N512" s="19" t="s">
        <v>6544</v>
      </c>
      <c r="O512" s="19" t="s">
        <v>1603</v>
      </c>
      <c r="P512" s="19" t="s">
        <v>1604</v>
      </c>
      <c r="Q512" s="46">
        <v>160</v>
      </c>
      <c r="R512" s="19" t="s">
        <v>1544</v>
      </c>
      <c r="S512" s="19" t="s">
        <v>1736</v>
      </c>
      <c r="T512" s="19" t="s">
        <v>1737</v>
      </c>
      <c r="U512" s="19" t="s">
        <v>6549</v>
      </c>
      <c r="V512" s="19" t="s">
        <v>6550</v>
      </c>
      <c r="W512" s="19" t="s">
        <v>6551</v>
      </c>
      <c r="X512" s="19" t="s">
        <v>6552</v>
      </c>
      <c r="Y512" s="19" t="s">
        <v>6553</v>
      </c>
      <c r="Z512" s="19" t="s">
        <v>6554</v>
      </c>
      <c r="AA512" s="46">
        <v>405</v>
      </c>
      <c r="AB512" s="19" t="s">
        <v>496</v>
      </c>
      <c r="AC512" s="19" t="s">
        <v>141</v>
      </c>
      <c r="AD512" s="19" t="s">
        <v>6555</v>
      </c>
      <c r="AE512" s="19" t="s">
        <v>6556</v>
      </c>
      <c r="AF512" s="19" t="s">
        <v>1554</v>
      </c>
      <c r="AG512" s="19" t="s">
        <v>6557</v>
      </c>
      <c r="AH512" s="19" t="s">
        <v>1499</v>
      </c>
      <c r="AI512" s="19" t="s">
        <v>1500</v>
      </c>
      <c r="AJ512" s="45">
        <v>0</v>
      </c>
      <c r="AK512" s="45">
        <v>0</v>
      </c>
      <c r="AL512" s="19" t="s">
        <v>1501</v>
      </c>
      <c r="AM512" s="46">
        <v>12579.444</v>
      </c>
      <c r="AN512" s="46">
        <v>8004.4440000000004</v>
      </c>
      <c r="AO512" s="46">
        <v>4575</v>
      </c>
      <c r="AP512" s="45">
        <v>200</v>
      </c>
      <c r="AQ512" s="45"/>
      <c r="AR512" s="45" t="str">
        <f>IFERROR(VLOOKUP(AB512,'Pedidos marco'!$A$1:$D$10000,4,0)," ")</f>
        <v xml:space="preserve"> </v>
      </c>
      <c r="AS512" s="45">
        <f t="shared" si="49"/>
        <v>4</v>
      </c>
      <c r="AT512" s="45" t="str">
        <f t="shared" si="50"/>
        <v>04</v>
      </c>
      <c r="AU512" s="47">
        <v>8</v>
      </c>
      <c r="AV512" s="19" t="str">
        <f t="shared" si="51"/>
        <v>04 April</v>
      </c>
      <c r="AW512" s="19">
        <f t="shared" si="52"/>
        <v>1.25</v>
      </c>
      <c r="AX512" s="19">
        <f t="shared" si="53"/>
        <v>25</v>
      </c>
      <c r="AY512" s="19" t="e">
        <f>VLOOKUP(AG512,Cías!$A$1:$E$10000,5,0)</f>
        <v>#N/A</v>
      </c>
      <c r="AZ512" s="19" t="str">
        <f t="shared" si="54"/>
        <v>1021764</v>
      </c>
      <c r="BA512" s="19" t="str">
        <f t="shared" si="55"/>
        <v>GARCES MARTINEZ MILTON EDUARDO</v>
      </c>
      <c r="BB512" s="19" t="e">
        <f>VLOOKUP(AG512,Cías!$A$1:$E$10000,3,0)</f>
        <v>#N/A</v>
      </c>
      <c r="BC512" s="19"/>
      <c r="BD512" s="19"/>
      <c r="BE512" s="19"/>
      <c r="BF512" s="19"/>
      <c r="BG512" s="19"/>
      <c r="BH512" s="19"/>
      <c r="BI512" s="19"/>
      <c r="BJ512" s="19"/>
    </row>
    <row r="513" spans="1:62" ht="15" x14ac:dyDescent="0.2">
      <c r="A513" s="19" t="s">
        <v>6561</v>
      </c>
      <c r="B513" s="19" t="s">
        <v>1479</v>
      </c>
      <c r="C513" s="43">
        <v>44655</v>
      </c>
      <c r="D513" s="44">
        <v>0.81944444444443998</v>
      </c>
      <c r="E513" s="19" t="s">
        <v>6562</v>
      </c>
      <c r="F513" s="19" t="s">
        <v>1481</v>
      </c>
      <c r="G513" s="19" t="s">
        <v>1481</v>
      </c>
      <c r="H513" s="45">
        <v>0</v>
      </c>
      <c r="I513" s="45">
        <v>0</v>
      </c>
      <c r="J513" s="19" t="s">
        <v>1482</v>
      </c>
      <c r="K513" s="19" t="s">
        <v>6563</v>
      </c>
      <c r="L513" s="19" t="s">
        <v>6564</v>
      </c>
      <c r="M513" s="19" t="s">
        <v>6565</v>
      </c>
      <c r="N513" s="19" t="s">
        <v>6561</v>
      </c>
      <c r="O513" s="19" t="s">
        <v>367</v>
      </c>
      <c r="P513" s="19" t="s">
        <v>368</v>
      </c>
      <c r="Q513" s="46">
        <v>640</v>
      </c>
      <c r="R513" s="19" t="s">
        <v>1544</v>
      </c>
      <c r="S513" s="19" t="s">
        <v>2088</v>
      </c>
      <c r="T513" s="19" t="s">
        <v>2089</v>
      </c>
      <c r="U513" s="19" t="s">
        <v>2090</v>
      </c>
      <c r="V513" s="19" t="s">
        <v>2091</v>
      </c>
      <c r="W513" s="19" t="s">
        <v>2092</v>
      </c>
      <c r="X513" s="19" t="s">
        <v>2093</v>
      </c>
      <c r="Y513" s="19" t="s">
        <v>2094</v>
      </c>
      <c r="Z513" s="19" t="s">
        <v>2095</v>
      </c>
      <c r="AA513" s="46">
        <v>130</v>
      </c>
      <c r="AB513" s="19" t="s">
        <v>472</v>
      </c>
      <c r="AC513" s="19" t="s">
        <v>94</v>
      </c>
      <c r="AD513" s="19" t="s">
        <v>6566</v>
      </c>
      <c r="AE513" s="19" t="s">
        <v>1481</v>
      </c>
      <c r="AF513" s="19" t="s">
        <v>1592</v>
      </c>
      <c r="AG513" s="19" t="s">
        <v>6567</v>
      </c>
      <c r="AH513" s="19" t="s">
        <v>1502</v>
      </c>
      <c r="AI513" s="19" t="s">
        <v>2099</v>
      </c>
      <c r="AJ513" s="45">
        <v>0</v>
      </c>
      <c r="AK513" s="45">
        <v>0</v>
      </c>
      <c r="AL513" s="19" t="s">
        <v>1501</v>
      </c>
      <c r="AM513" s="46">
        <v>51050</v>
      </c>
      <c r="AN513" s="46">
        <v>32040</v>
      </c>
      <c r="AO513" s="46">
        <v>19010</v>
      </c>
      <c r="AP513" s="45">
        <v>345.6</v>
      </c>
      <c r="AQ513" s="45"/>
      <c r="AR513" s="45" t="str">
        <f>IFERROR(VLOOKUP(AB513,'Pedidos marco'!$A$1:$D$10000,4,0)," ")</f>
        <v xml:space="preserve"> </v>
      </c>
      <c r="AS513" s="45">
        <f t="shared" si="49"/>
        <v>4</v>
      </c>
      <c r="AT513" s="45" t="str">
        <f t="shared" si="50"/>
        <v>04</v>
      </c>
      <c r="AU513" s="47">
        <v>32</v>
      </c>
      <c r="AV513" s="19" t="str">
        <f t="shared" si="51"/>
        <v>04 April</v>
      </c>
      <c r="AW513" s="19">
        <f t="shared" si="52"/>
        <v>0.54</v>
      </c>
      <c r="AX513" s="19">
        <f t="shared" si="53"/>
        <v>10.8</v>
      </c>
      <c r="AY513" s="19" t="e">
        <f>VLOOKUP(AG513,Cías!$A$1:$E$10000,5,0)</f>
        <v>#N/A</v>
      </c>
      <c r="AZ513" s="19" t="str">
        <f t="shared" si="54"/>
        <v>1013241</v>
      </c>
      <c r="BA513" s="19" t="str">
        <f t="shared" si="55"/>
        <v>COMPAÑÍA DE TRANSPORTE DE CARGA PES</v>
      </c>
      <c r="BB513" s="19" t="e">
        <f>VLOOKUP(AG513,Cías!$A$1:$E$10000,3,0)</f>
        <v>#N/A</v>
      </c>
      <c r="BC513" s="19"/>
      <c r="BD513" s="19"/>
      <c r="BE513" s="19"/>
      <c r="BF513" s="19"/>
      <c r="BG513" s="19"/>
      <c r="BH513" s="19"/>
      <c r="BI513" s="19"/>
      <c r="BJ513" s="19"/>
    </row>
    <row r="514" spans="1:62" ht="15" x14ac:dyDescent="0.2">
      <c r="A514" s="19" t="s">
        <v>6568</v>
      </c>
      <c r="B514" s="19" t="s">
        <v>1479</v>
      </c>
      <c r="C514" s="43">
        <v>44655</v>
      </c>
      <c r="D514" s="44">
        <v>0.82222222222221997</v>
      </c>
      <c r="E514" s="19" t="s">
        <v>6569</v>
      </c>
      <c r="F514" s="19" t="s">
        <v>6570</v>
      </c>
      <c r="G514" s="19" t="s">
        <v>6571</v>
      </c>
      <c r="H514" s="45">
        <v>4448.3999999999996</v>
      </c>
      <c r="I514" s="45">
        <v>4987.58</v>
      </c>
      <c r="J514" s="19" t="s">
        <v>2037</v>
      </c>
      <c r="K514" s="19" t="s">
        <v>6572</v>
      </c>
      <c r="L514" s="19" t="s">
        <v>6573</v>
      </c>
      <c r="M514" s="19" t="s">
        <v>6574</v>
      </c>
      <c r="N514" s="19" t="s">
        <v>6568</v>
      </c>
      <c r="O514" s="19" t="s">
        <v>1641</v>
      </c>
      <c r="P514" s="19" t="s">
        <v>1642</v>
      </c>
      <c r="Q514" s="46">
        <v>660</v>
      </c>
      <c r="R514" s="19" t="s">
        <v>1544</v>
      </c>
      <c r="S514" s="19" t="s">
        <v>6575</v>
      </c>
      <c r="T514" s="19" t="s">
        <v>6576</v>
      </c>
      <c r="U514" s="19" t="s">
        <v>6577</v>
      </c>
      <c r="V514" s="19" t="s">
        <v>6578</v>
      </c>
      <c r="W514" s="19" t="s">
        <v>2635</v>
      </c>
      <c r="X514" s="19" t="s">
        <v>6579</v>
      </c>
      <c r="Y514" s="19" t="s">
        <v>2637</v>
      </c>
      <c r="Z514" s="19" t="s">
        <v>2638</v>
      </c>
      <c r="AA514" s="46">
        <v>506</v>
      </c>
      <c r="AB514" s="19" t="s">
        <v>444</v>
      </c>
      <c r="AC514" s="19" t="s">
        <v>35</v>
      </c>
      <c r="AD514" s="19" t="s">
        <v>5448</v>
      </c>
      <c r="AE514" s="19" t="s">
        <v>5449</v>
      </c>
      <c r="AF514" s="19" t="s">
        <v>1592</v>
      </c>
      <c r="AG514" s="19" t="s">
        <v>5450</v>
      </c>
      <c r="AH514" s="19" t="s">
        <v>1499</v>
      </c>
      <c r="AI514" s="19" t="s">
        <v>1500</v>
      </c>
      <c r="AJ514" s="45">
        <v>0</v>
      </c>
      <c r="AK514" s="45">
        <v>0</v>
      </c>
      <c r="AL514" s="19" t="s">
        <v>1501</v>
      </c>
      <c r="AM514" s="46">
        <v>50680</v>
      </c>
      <c r="AN514" s="46">
        <v>33060</v>
      </c>
      <c r="AO514" s="46">
        <v>17620</v>
      </c>
      <c r="AP514" s="45">
        <v>996.6</v>
      </c>
      <c r="AQ514" s="45"/>
      <c r="AR514" s="45" t="str">
        <f>IFERROR(VLOOKUP(AB514,'Pedidos marco'!$A$1:$D$10000,4,0)," ")</f>
        <v xml:space="preserve"> </v>
      </c>
      <c r="AS514" s="45">
        <f t="shared" si="49"/>
        <v>4</v>
      </c>
      <c r="AT514" s="45" t="str">
        <f t="shared" si="50"/>
        <v>04</v>
      </c>
      <c r="AU514" s="47">
        <v>33</v>
      </c>
      <c r="AV514" s="19" t="str">
        <f t="shared" si="51"/>
        <v>04 April</v>
      </c>
      <c r="AW514" s="19">
        <f t="shared" si="52"/>
        <v>1.51</v>
      </c>
      <c r="AX514" s="19">
        <f t="shared" si="53"/>
        <v>30.2</v>
      </c>
      <c r="AY514" s="19" t="e">
        <f>VLOOKUP(AG514,Cías!$A$1:$E$10000,5,0)</f>
        <v>#N/A</v>
      </c>
      <c r="AZ514" s="19" t="str">
        <f t="shared" si="54"/>
        <v>10003459</v>
      </c>
      <c r="BA514" s="19" t="str">
        <f t="shared" si="55"/>
        <v>AYALA LOPEZ PABLO ROBERTO</v>
      </c>
      <c r="BB514" s="19" t="e">
        <f>VLOOKUP(AG514,Cías!$A$1:$E$10000,3,0)</f>
        <v>#N/A</v>
      </c>
      <c r="BC514" s="19"/>
      <c r="BD514" s="19"/>
      <c r="BE514" s="19"/>
      <c r="BF514" s="19"/>
      <c r="BG514" s="19"/>
      <c r="BH514" s="19"/>
      <c r="BI514" s="19"/>
      <c r="BJ514" s="19"/>
    </row>
    <row r="515" spans="1:62" ht="15" x14ac:dyDescent="0.2">
      <c r="A515" s="19" t="s">
        <v>6580</v>
      </c>
      <c r="B515" s="19" t="s">
        <v>1479</v>
      </c>
      <c r="C515" s="43">
        <v>44655</v>
      </c>
      <c r="D515" s="44">
        <v>0.82916666666667005</v>
      </c>
      <c r="E515" s="19" t="s">
        <v>6581</v>
      </c>
      <c r="F515" s="19" t="s">
        <v>6582</v>
      </c>
      <c r="G515" s="19" t="s">
        <v>6583</v>
      </c>
      <c r="H515" s="45">
        <v>4498.6899999999996</v>
      </c>
      <c r="I515" s="45">
        <v>5043.96</v>
      </c>
      <c r="J515" s="19" t="s">
        <v>1560</v>
      </c>
      <c r="K515" s="19" t="s">
        <v>6584</v>
      </c>
      <c r="L515" s="19" t="s">
        <v>6585</v>
      </c>
      <c r="M515" s="19" t="s">
        <v>6586</v>
      </c>
      <c r="N515" s="19" t="s">
        <v>6580</v>
      </c>
      <c r="O515" s="19" t="s">
        <v>1603</v>
      </c>
      <c r="P515" s="19" t="s">
        <v>1604</v>
      </c>
      <c r="Q515" s="46">
        <v>660</v>
      </c>
      <c r="R515" s="19" t="s">
        <v>1544</v>
      </c>
      <c r="S515" s="19" t="s">
        <v>2418</v>
      </c>
      <c r="T515" s="19" t="s">
        <v>2419</v>
      </c>
      <c r="U515" s="19" t="s">
        <v>2420</v>
      </c>
      <c r="V515" s="19" t="s">
        <v>2421</v>
      </c>
      <c r="W515" s="19" t="s">
        <v>2144</v>
      </c>
      <c r="X515" s="19" t="s">
        <v>2422</v>
      </c>
      <c r="Y515" s="19" t="s">
        <v>2146</v>
      </c>
      <c r="Z515" s="19" t="s">
        <v>2147</v>
      </c>
      <c r="AA515" s="46">
        <v>388</v>
      </c>
      <c r="AB515" s="19" t="s">
        <v>441</v>
      </c>
      <c r="AC515" s="19" t="s">
        <v>29</v>
      </c>
      <c r="AD515" s="19" t="s">
        <v>3233</v>
      </c>
      <c r="AE515" s="19" t="s">
        <v>3234</v>
      </c>
      <c r="AF515" s="19" t="s">
        <v>1592</v>
      </c>
      <c r="AG515" s="19" t="s">
        <v>3235</v>
      </c>
      <c r="AH515" s="19" t="s">
        <v>1499</v>
      </c>
      <c r="AI515" s="19" t="s">
        <v>1500</v>
      </c>
      <c r="AJ515" s="45">
        <v>0</v>
      </c>
      <c r="AK515" s="45">
        <v>0</v>
      </c>
      <c r="AL515" s="19" t="s">
        <v>1501</v>
      </c>
      <c r="AM515" s="46">
        <v>50790</v>
      </c>
      <c r="AN515" s="46">
        <v>33020</v>
      </c>
      <c r="AO515" s="46">
        <v>17770</v>
      </c>
      <c r="AP515" s="45">
        <v>699.6</v>
      </c>
      <c r="AQ515" s="45"/>
      <c r="AR515" s="45" t="str">
        <f>IFERROR(VLOOKUP(AB515,'Pedidos marco'!$A$1:$D$10000,4,0)," ")</f>
        <v xml:space="preserve"> </v>
      </c>
      <c r="AS515" s="45">
        <f t="shared" si="49"/>
        <v>4</v>
      </c>
      <c r="AT515" s="45" t="str">
        <f t="shared" si="50"/>
        <v>04</v>
      </c>
      <c r="AU515" s="47">
        <v>33</v>
      </c>
      <c r="AV515" s="19" t="str">
        <f t="shared" si="51"/>
        <v>04 April</v>
      </c>
      <c r="AW515" s="19">
        <f t="shared" si="52"/>
        <v>1.06</v>
      </c>
      <c r="AX515" s="19">
        <f t="shared" si="53"/>
        <v>21.2</v>
      </c>
      <c r="AY515" s="19" t="e">
        <f>VLOOKUP(AG515,Cías!$A$1:$E$10000,5,0)</f>
        <v>#N/A</v>
      </c>
      <c r="AZ515" s="19" t="str">
        <f t="shared" si="54"/>
        <v>1014103</v>
      </c>
      <c r="BA515" s="19" t="str">
        <f t="shared" si="55"/>
        <v>ANRRANGO CALDERON VICTOR HUGO</v>
      </c>
      <c r="BB515" s="19" t="e">
        <f>VLOOKUP(AG515,Cías!$A$1:$E$10000,3,0)</f>
        <v>#N/A</v>
      </c>
      <c r="BC515" s="19"/>
      <c r="BD515" s="19"/>
      <c r="BE515" s="19"/>
      <c r="BF515" s="19"/>
      <c r="BG515" s="19"/>
      <c r="BH515" s="19"/>
      <c r="BI515" s="19"/>
      <c r="BJ515" s="19"/>
    </row>
    <row r="516" spans="1:62" ht="15" x14ac:dyDescent="0.2">
      <c r="A516" s="19" t="s">
        <v>6587</v>
      </c>
      <c r="B516" s="19" t="s">
        <v>1479</v>
      </c>
      <c r="C516" s="43">
        <v>44655</v>
      </c>
      <c r="D516" s="44">
        <v>0.83194444444444005</v>
      </c>
      <c r="E516" s="19" t="s">
        <v>6588</v>
      </c>
      <c r="F516" s="19" t="s">
        <v>6589</v>
      </c>
      <c r="G516" s="19" t="s">
        <v>6590</v>
      </c>
      <c r="H516" s="45">
        <v>3235.2</v>
      </c>
      <c r="I516" s="45">
        <v>3627.32</v>
      </c>
      <c r="J516" s="19" t="s">
        <v>1560</v>
      </c>
      <c r="K516" s="19" t="s">
        <v>6591</v>
      </c>
      <c r="L516" s="19" t="s">
        <v>6592</v>
      </c>
      <c r="M516" s="19" t="s">
        <v>6593</v>
      </c>
      <c r="N516" s="19" t="s">
        <v>6587</v>
      </c>
      <c r="O516" s="19" t="s">
        <v>367</v>
      </c>
      <c r="P516" s="19" t="s">
        <v>368</v>
      </c>
      <c r="Q516" s="46">
        <v>480</v>
      </c>
      <c r="R516" s="19" t="s">
        <v>1544</v>
      </c>
      <c r="S516" s="19" t="s">
        <v>2401</v>
      </c>
      <c r="T516" s="19" t="s">
        <v>2402</v>
      </c>
      <c r="U516" s="19" t="s">
        <v>3280</v>
      </c>
      <c r="V516" s="19" t="s">
        <v>3281</v>
      </c>
      <c r="W516" s="19" t="s">
        <v>415</v>
      </c>
      <c r="X516" s="19" t="s">
        <v>3282</v>
      </c>
      <c r="Y516" s="19" t="s">
        <v>2571</v>
      </c>
      <c r="Z516" s="19" t="s">
        <v>2572</v>
      </c>
      <c r="AA516" s="46">
        <v>110</v>
      </c>
      <c r="AB516" s="19" t="s">
        <v>589</v>
      </c>
      <c r="AC516" s="19" t="s">
        <v>335</v>
      </c>
      <c r="AD516" s="19" t="s">
        <v>6594</v>
      </c>
      <c r="AE516" s="19" t="s">
        <v>6595</v>
      </c>
      <c r="AF516" s="19" t="s">
        <v>1719</v>
      </c>
      <c r="AG516" s="19" t="s">
        <v>6596</v>
      </c>
      <c r="AH516" s="19" t="s">
        <v>1594</v>
      </c>
      <c r="AI516" s="19" t="s">
        <v>1595</v>
      </c>
      <c r="AJ516" s="45">
        <v>0.05</v>
      </c>
      <c r="AK516" s="45">
        <v>24</v>
      </c>
      <c r="AL516" s="19" t="s">
        <v>1501</v>
      </c>
      <c r="AM516" s="46">
        <v>40330</v>
      </c>
      <c r="AN516" s="46">
        <v>24070</v>
      </c>
      <c r="AO516" s="46">
        <v>16260</v>
      </c>
      <c r="AP516" s="45">
        <v>206.4</v>
      </c>
      <c r="AQ516" s="45"/>
      <c r="AR516" s="45" t="str">
        <f>IFERROR(VLOOKUP(AB516,'Pedidos marco'!$A$1:$D$10000,4,0)," ")</f>
        <v xml:space="preserve"> </v>
      </c>
      <c r="AS516" s="45">
        <f t="shared" ref="AS516:AS579" si="56">DAY(C516)</f>
        <v>4</v>
      </c>
      <c r="AT516" s="45" t="str">
        <f t="shared" ref="AT516:AT579" si="57">TEXT(AS516,"dd")</f>
        <v>04</v>
      </c>
      <c r="AU516" s="47">
        <v>24</v>
      </c>
      <c r="AV516" s="19" t="str">
        <f t="shared" ref="AV516:AV579" si="58">TEXT(C516,"MM MMMM")</f>
        <v>04 April</v>
      </c>
      <c r="AW516" s="19">
        <f t="shared" ref="AW516:AW579" si="59">IFERROR(AP516/Q516,"")</f>
        <v>0.43</v>
      </c>
      <c r="AX516" s="19">
        <f t="shared" ref="AX516:AX579" si="60">IFERROR(AP516/AU516,"")</f>
        <v>8.6</v>
      </c>
      <c r="AY516" s="19" t="e">
        <f>VLOOKUP(AG516,Cías!$A$1:$E$10000,5,0)</f>
        <v>#N/A</v>
      </c>
      <c r="AZ516" s="19" t="str">
        <f t="shared" ref="AZ516:AZ579" si="61">AB516</f>
        <v>1020170</v>
      </c>
      <c r="BA516" s="19" t="str">
        <f t="shared" ref="BA516:BA579" si="62">AC516</f>
        <v>VILLEGAS PASQUEL DARWIN EDMUNDO</v>
      </c>
      <c r="BB516" s="19" t="e">
        <f>VLOOKUP(AG516,Cías!$A$1:$E$10000,3,0)</f>
        <v>#N/A</v>
      </c>
      <c r="BC516" s="19"/>
      <c r="BD516" s="19"/>
      <c r="BE516" s="19"/>
      <c r="BF516" s="19"/>
      <c r="BG516" s="19"/>
      <c r="BH516" s="19"/>
      <c r="BI516" s="19"/>
      <c r="BJ516" s="19"/>
    </row>
    <row r="517" spans="1:62" ht="15" x14ac:dyDescent="0.2">
      <c r="A517" s="19" t="s">
        <v>6597</v>
      </c>
      <c r="B517" s="19" t="s">
        <v>1479</v>
      </c>
      <c r="C517" s="43">
        <v>44655</v>
      </c>
      <c r="D517" s="44">
        <v>0.83263888888889004</v>
      </c>
      <c r="E517" s="19" t="s">
        <v>6598</v>
      </c>
      <c r="F517" s="19" t="s">
        <v>1481</v>
      </c>
      <c r="G517" s="19" t="s">
        <v>1481</v>
      </c>
      <c r="H517" s="45">
        <v>0</v>
      </c>
      <c r="I517" s="45">
        <v>0</v>
      </c>
      <c r="J517" s="19" t="s">
        <v>1482</v>
      </c>
      <c r="K517" s="19" t="s">
        <v>6599</v>
      </c>
      <c r="L517" s="19" t="s">
        <v>6600</v>
      </c>
      <c r="M517" s="19" t="s">
        <v>6601</v>
      </c>
      <c r="N517" s="19" t="s">
        <v>6597</v>
      </c>
      <c r="O517" s="19" t="s">
        <v>369</v>
      </c>
      <c r="P517" s="19" t="s">
        <v>370</v>
      </c>
      <c r="Q517" s="46">
        <v>120</v>
      </c>
      <c r="R517" s="19" t="s">
        <v>1544</v>
      </c>
      <c r="S517" s="19" t="s">
        <v>2384</v>
      </c>
      <c r="T517" s="19" t="s">
        <v>2385</v>
      </c>
      <c r="U517" s="19" t="s">
        <v>2386</v>
      </c>
      <c r="V517" s="19" t="s">
        <v>2387</v>
      </c>
      <c r="W517" s="19" t="s">
        <v>415</v>
      </c>
      <c r="X517" s="19" t="s">
        <v>2388</v>
      </c>
      <c r="Y517" s="19" t="s">
        <v>2389</v>
      </c>
      <c r="Z517" s="19" t="s">
        <v>2390</v>
      </c>
      <c r="AA517" s="46">
        <v>101</v>
      </c>
      <c r="AB517" s="19" t="s">
        <v>550</v>
      </c>
      <c r="AC517" s="19" t="s">
        <v>252</v>
      </c>
      <c r="AD517" s="19" t="s">
        <v>2391</v>
      </c>
      <c r="AE517" s="19" t="s">
        <v>2392</v>
      </c>
      <c r="AF517" s="19" t="s">
        <v>1719</v>
      </c>
      <c r="AG517" s="19" t="s">
        <v>2393</v>
      </c>
      <c r="AH517" s="19" t="s">
        <v>1499</v>
      </c>
      <c r="AI517" s="19" t="s">
        <v>1500</v>
      </c>
      <c r="AJ517" s="45">
        <v>0</v>
      </c>
      <c r="AK517" s="45">
        <v>0</v>
      </c>
      <c r="AL517" s="19" t="s">
        <v>1501</v>
      </c>
      <c r="AM517" s="46">
        <v>13825</v>
      </c>
      <c r="AN517" s="46">
        <v>6020</v>
      </c>
      <c r="AO517" s="46">
        <v>7805</v>
      </c>
      <c r="AP517" s="45">
        <v>61.2</v>
      </c>
      <c r="AQ517" s="45"/>
      <c r="AR517" s="45" t="str">
        <f>IFERROR(VLOOKUP(AB517,'Pedidos marco'!$A$1:$D$10000,4,0)," ")</f>
        <v xml:space="preserve"> </v>
      </c>
      <c r="AS517" s="45">
        <f t="shared" si="56"/>
        <v>4</v>
      </c>
      <c r="AT517" s="45" t="str">
        <f t="shared" si="57"/>
        <v>04</v>
      </c>
      <c r="AU517" s="47">
        <v>6</v>
      </c>
      <c r="AV517" s="19" t="str">
        <f t="shared" si="58"/>
        <v>04 April</v>
      </c>
      <c r="AW517" s="19">
        <f t="shared" si="59"/>
        <v>0.51</v>
      </c>
      <c r="AX517" s="19">
        <f t="shared" si="60"/>
        <v>10.200000000000001</v>
      </c>
      <c r="AY517" s="19" t="e">
        <f>VLOOKUP(AG517,Cías!$A$1:$E$10000,5,0)</f>
        <v>#N/A</v>
      </c>
      <c r="AZ517" s="19" t="str">
        <f t="shared" si="61"/>
        <v>1013768</v>
      </c>
      <c r="BA517" s="19" t="str">
        <f t="shared" si="62"/>
        <v>PROAÑO MESIAS JOSELITO</v>
      </c>
      <c r="BB517" s="19" t="e">
        <f>VLOOKUP(AG517,Cías!$A$1:$E$10000,3,0)</f>
        <v>#N/A</v>
      </c>
      <c r="BC517" s="19"/>
      <c r="BD517" s="19"/>
      <c r="BE517" s="19"/>
      <c r="BF517" s="19"/>
      <c r="BG517" s="19"/>
      <c r="BH517" s="19"/>
      <c r="BI517" s="19"/>
      <c r="BJ517" s="19"/>
    </row>
    <row r="518" spans="1:62" ht="15" x14ac:dyDescent="0.2">
      <c r="A518" s="19" t="s">
        <v>6597</v>
      </c>
      <c r="B518" s="19" t="s">
        <v>1479</v>
      </c>
      <c r="C518" s="43">
        <v>44655</v>
      </c>
      <c r="D518" s="44">
        <v>0.83263888888889004</v>
      </c>
      <c r="E518" s="19" t="s">
        <v>6602</v>
      </c>
      <c r="F518" s="19" t="s">
        <v>1481</v>
      </c>
      <c r="G518" s="19" t="s">
        <v>1481</v>
      </c>
      <c r="H518" s="45">
        <v>0</v>
      </c>
      <c r="I518" s="45">
        <v>0</v>
      </c>
      <c r="J518" s="19" t="s">
        <v>1482</v>
      </c>
      <c r="K518" s="19" t="s">
        <v>6599</v>
      </c>
      <c r="L518" s="19" t="s">
        <v>6603</v>
      </c>
      <c r="M518" s="19" t="s">
        <v>6604</v>
      </c>
      <c r="N518" s="19" t="s">
        <v>6597</v>
      </c>
      <c r="O518" s="19" t="s">
        <v>367</v>
      </c>
      <c r="P518" s="19" t="s">
        <v>368</v>
      </c>
      <c r="Q518" s="46">
        <v>360</v>
      </c>
      <c r="R518" s="19" t="s">
        <v>1544</v>
      </c>
      <c r="S518" s="19" t="s">
        <v>2384</v>
      </c>
      <c r="T518" s="19" t="s">
        <v>2385</v>
      </c>
      <c r="U518" s="19" t="s">
        <v>2386</v>
      </c>
      <c r="V518" s="19" t="s">
        <v>2387</v>
      </c>
      <c r="W518" s="19" t="s">
        <v>415</v>
      </c>
      <c r="X518" s="19" t="s">
        <v>2388</v>
      </c>
      <c r="Y518" s="19" t="s">
        <v>2389</v>
      </c>
      <c r="Z518" s="19" t="s">
        <v>2390</v>
      </c>
      <c r="AA518" s="46">
        <v>101</v>
      </c>
      <c r="AB518" s="19" t="s">
        <v>550</v>
      </c>
      <c r="AC518" s="19" t="s">
        <v>252</v>
      </c>
      <c r="AD518" s="19" t="s">
        <v>2391</v>
      </c>
      <c r="AE518" s="19" t="s">
        <v>2392</v>
      </c>
      <c r="AF518" s="19" t="s">
        <v>1719</v>
      </c>
      <c r="AG518" s="19" t="s">
        <v>2393</v>
      </c>
      <c r="AH518" s="19" t="s">
        <v>1499</v>
      </c>
      <c r="AI518" s="19" t="s">
        <v>1500</v>
      </c>
      <c r="AJ518" s="45">
        <v>0</v>
      </c>
      <c r="AK518" s="45">
        <v>0</v>
      </c>
      <c r="AL518" s="19" t="s">
        <v>1501</v>
      </c>
      <c r="AM518" s="46">
        <v>25865</v>
      </c>
      <c r="AN518" s="46">
        <v>18060</v>
      </c>
      <c r="AO518" s="46">
        <v>7805</v>
      </c>
      <c r="AP518" s="45">
        <v>183.6</v>
      </c>
      <c r="AQ518" s="45"/>
      <c r="AR518" s="45" t="str">
        <f>IFERROR(VLOOKUP(AB518,'Pedidos marco'!$A$1:$D$10000,4,0)," ")</f>
        <v xml:space="preserve"> </v>
      </c>
      <c r="AS518" s="45">
        <f t="shared" si="56"/>
        <v>4</v>
      </c>
      <c r="AT518" s="45" t="str">
        <f t="shared" si="57"/>
        <v>04</v>
      </c>
      <c r="AU518" s="47">
        <v>18</v>
      </c>
      <c r="AV518" s="19" t="str">
        <f t="shared" si="58"/>
        <v>04 April</v>
      </c>
      <c r="AW518" s="19">
        <f t="shared" si="59"/>
        <v>0.51</v>
      </c>
      <c r="AX518" s="19">
        <f t="shared" si="60"/>
        <v>10.199999999999999</v>
      </c>
      <c r="AY518" s="19" t="e">
        <f>VLOOKUP(AG518,Cías!$A$1:$E$10000,5,0)</f>
        <v>#N/A</v>
      </c>
      <c r="AZ518" s="19" t="str">
        <f t="shared" si="61"/>
        <v>1013768</v>
      </c>
      <c r="BA518" s="19" t="str">
        <f t="shared" si="62"/>
        <v>PROAÑO MESIAS JOSELITO</v>
      </c>
      <c r="BB518" s="19" t="e">
        <f>VLOOKUP(AG518,Cías!$A$1:$E$10000,3,0)</f>
        <v>#N/A</v>
      </c>
      <c r="BC518" s="19"/>
      <c r="BD518" s="19"/>
      <c r="BE518" s="19"/>
      <c r="BF518" s="19"/>
      <c r="BG518" s="19"/>
      <c r="BH518" s="19"/>
      <c r="BI518" s="19"/>
      <c r="BJ518" s="19"/>
    </row>
    <row r="519" spans="1:62" ht="15" x14ac:dyDescent="0.2">
      <c r="A519" s="19" t="s">
        <v>6605</v>
      </c>
      <c r="B519" s="19" t="s">
        <v>1479</v>
      </c>
      <c r="C519" s="43">
        <v>44655</v>
      </c>
      <c r="D519" s="44">
        <v>0.83888888888889002</v>
      </c>
      <c r="E519" s="19" t="s">
        <v>6606</v>
      </c>
      <c r="F519" s="19" t="s">
        <v>1481</v>
      </c>
      <c r="G519" s="19" t="s">
        <v>1481</v>
      </c>
      <c r="H519" s="45">
        <v>0</v>
      </c>
      <c r="I519" s="45">
        <v>0</v>
      </c>
      <c r="J519" s="19" t="s">
        <v>1482</v>
      </c>
      <c r="K519" s="19" t="s">
        <v>6607</v>
      </c>
      <c r="L519" s="19" t="s">
        <v>6608</v>
      </c>
      <c r="M519" s="19" t="s">
        <v>6609</v>
      </c>
      <c r="N519" s="19" t="s">
        <v>6605</v>
      </c>
      <c r="O519" s="19" t="s">
        <v>1603</v>
      </c>
      <c r="P519" s="19" t="s">
        <v>1604</v>
      </c>
      <c r="Q519" s="46">
        <v>660</v>
      </c>
      <c r="R519" s="19" t="s">
        <v>1544</v>
      </c>
      <c r="S519" s="19" t="s">
        <v>2353</v>
      </c>
      <c r="T519" s="19" t="s">
        <v>2354</v>
      </c>
      <c r="U519" s="19" t="s">
        <v>6610</v>
      </c>
      <c r="V519" s="19" t="s">
        <v>6611</v>
      </c>
      <c r="W519" s="19" t="s">
        <v>1492</v>
      </c>
      <c r="X519" s="19" t="s">
        <v>6612</v>
      </c>
      <c r="Y519" s="19" t="s">
        <v>1494</v>
      </c>
      <c r="Z519" s="19" t="s">
        <v>1495</v>
      </c>
      <c r="AA519" s="46">
        <v>247</v>
      </c>
      <c r="AB519" s="19" t="s">
        <v>578</v>
      </c>
      <c r="AC519" s="19" t="s">
        <v>313</v>
      </c>
      <c r="AD519" s="19" t="s">
        <v>2358</v>
      </c>
      <c r="AE519" s="19" t="s">
        <v>2359</v>
      </c>
      <c r="AF519" s="19" t="s">
        <v>1592</v>
      </c>
      <c r="AG519" s="19" t="s">
        <v>2360</v>
      </c>
      <c r="AH519" s="19" t="s">
        <v>1499</v>
      </c>
      <c r="AI519" s="19" t="s">
        <v>1500</v>
      </c>
      <c r="AJ519" s="45">
        <v>0</v>
      </c>
      <c r="AK519" s="45">
        <v>0</v>
      </c>
      <c r="AL519" s="19" t="s">
        <v>1501</v>
      </c>
      <c r="AM519" s="46">
        <v>50930</v>
      </c>
      <c r="AN519" s="46">
        <v>33030</v>
      </c>
      <c r="AO519" s="46">
        <v>17900</v>
      </c>
      <c r="AP519" s="45">
        <v>554.4</v>
      </c>
      <c r="AQ519" s="45"/>
      <c r="AR519" s="45" t="str">
        <f>IFERROR(VLOOKUP(AB519,'Pedidos marco'!$A$1:$D$10000,4,0)," ")</f>
        <v xml:space="preserve"> </v>
      </c>
      <c r="AS519" s="45">
        <f t="shared" si="56"/>
        <v>4</v>
      </c>
      <c r="AT519" s="45" t="str">
        <f t="shared" si="57"/>
        <v>04</v>
      </c>
      <c r="AU519" s="47">
        <v>33</v>
      </c>
      <c r="AV519" s="19" t="str">
        <f t="shared" si="58"/>
        <v>04 April</v>
      </c>
      <c r="AW519" s="19">
        <f t="shared" si="59"/>
        <v>0.84</v>
      </c>
      <c r="AX519" s="19">
        <f t="shared" si="60"/>
        <v>16.8</v>
      </c>
      <c r="AY519" s="19" t="e">
        <f>VLOOKUP(AG519,Cías!$A$1:$E$10000,5,0)</f>
        <v>#N/A</v>
      </c>
      <c r="AZ519" s="19" t="str">
        <f t="shared" si="61"/>
        <v>1018725</v>
      </c>
      <c r="BA519" s="19" t="str">
        <f t="shared" si="62"/>
        <v>TRANSPORTE DE CARGA PESADA</v>
      </c>
      <c r="BB519" s="19" t="e">
        <f>VLOOKUP(AG519,Cías!$A$1:$E$10000,3,0)</f>
        <v>#N/A</v>
      </c>
      <c r="BC519" s="19"/>
      <c r="BD519" s="19"/>
      <c r="BE519" s="19"/>
      <c r="BF519" s="19"/>
      <c r="BG519" s="19"/>
      <c r="BH519" s="19"/>
      <c r="BI519" s="19"/>
      <c r="BJ519" s="19"/>
    </row>
    <row r="520" spans="1:62" ht="15" x14ac:dyDescent="0.2">
      <c r="A520" s="19" t="s">
        <v>6613</v>
      </c>
      <c r="B520" s="19" t="s">
        <v>1479</v>
      </c>
      <c r="C520" s="43">
        <v>44655</v>
      </c>
      <c r="D520" s="44">
        <v>0.84166666666667</v>
      </c>
      <c r="E520" s="19" t="s">
        <v>6614</v>
      </c>
      <c r="F520" s="19" t="s">
        <v>6615</v>
      </c>
      <c r="G520" s="19" t="s">
        <v>6616</v>
      </c>
      <c r="H520" s="45">
        <v>4059.78</v>
      </c>
      <c r="I520" s="45">
        <v>4551.8500000000004</v>
      </c>
      <c r="J520" s="19" t="s">
        <v>1560</v>
      </c>
      <c r="K520" s="19" t="s">
        <v>6617</v>
      </c>
      <c r="L520" s="19" t="s">
        <v>6618</v>
      </c>
      <c r="M520" s="19" t="s">
        <v>6619</v>
      </c>
      <c r="N520" s="19" t="s">
        <v>6613</v>
      </c>
      <c r="O520" s="19" t="s">
        <v>1641</v>
      </c>
      <c r="P520" s="19" t="s">
        <v>1642</v>
      </c>
      <c r="Q520" s="46">
        <v>640</v>
      </c>
      <c r="R520" s="19" t="s">
        <v>1544</v>
      </c>
      <c r="S520" s="19" t="s">
        <v>3229</v>
      </c>
      <c r="T520" s="19" t="s">
        <v>3230</v>
      </c>
      <c r="U520" s="19" t="s">
        <v>6620</v>
      </c>
      <c r="V520" s="19" t="s">
        <v>6621</v>
      </c>
      <c r="W520" s="19" t="s">
        <v>1492</v>
      </c>
      <c r="X520" s="19" t="s">
        <v>3232</v>
      </c>
      <c r="Y520" s="19" t="s">
        <v>1494</v>
      </c>
      <c r="Z520" s="19" t="s">
        <v>1495</v>
      </c>
      <c r="AA520" s="46">
        <v>247</v>
      </c>
      <c r="AB520" s="19" t="s">
        <v>566</v>
      </c>
      <c r="AC520" s="19" t="s">
        <v>285</v>
      </c>
      <c r="AD520" s="19" t="s">
        <v>5218</v>
      </c>
      <c r="AE520" s="19" t="s">
        <v>5219</v>
      </c>
      <c r="AF520" s="19" t="s">
        <v>1592</v>
      </c>
      <c r="AG520" s="19" t="s">
        <v>5220</v>
      </c>
      <c r="AH520" s="19" t="s">
        <v>1594</v>
      </c>
      <c r="AI520" s="19" t="s">
        <v>1595</v>
      </c>
      <c r="AJ520" s="45">
        <v>0.05</v>
      </c>
      <c r="AK520" s="45">
        <v>32</v>
      </c>
      <c r="AL520" s="19" t="s">
        <v>1501</v>
      </c>
      <c r="AM520" s="46">
        <v>50080</v>
      </c>
      <c r="AN520" s="46">
        <v>32040</v>
      </c>
      <c r="AO520" s="46">
        <v>18040</v>
      </c>
      <c r="AP520" s="45">
        <v>537.6</v>
      </c>
      <c r="AQ520" s="45"/>
      <c r="AR520" s="45" t="str">
        <f>IFERROR(VLOOKUP(AB520,'Pedidos marco'!$A$1:$D$10000,4,0)," ")</f>
        <v xml:space="preserve"> </v>
      </c>
      <c r="AS520" s="45">
        <f t="shared" si="56"/>
        <v>4</v>
      </c>
      <c r="AT520" s="45" t="str">
        <f t="shared" si="57"/>
        <v>04</v>
      </c>
      <c r="AU520" s="47">
        <v>32</v>
      </c>
      <c r="AV520" s="19" t="str">
        <f t="shared" si="58"/>
        <v>04 April</v>
      </c>
      <c r="AW520" s="19">
        <f t="shared" si="59"/>
        <v>0.84000000000000008</v>
      </c>
      <c r="AX520" s="19">
        <f t="shared" si="60"/>
        <v>16.8</v>
      </c>
      <c r="AY520" s="19" t="e">
        <f>VLOOKUP(AG520,Cías!$A$1:$E$10000,5,0)</f>
        <v>#N/A</v>
      </c>
      <c r="AZ520" s="19" t="str">
        <f t="shared" si="61"/>
        <v>1013232</v>
      </c>
      <c r="BA520" s="19" t="str">
        <f t="shared" si="62"/>
        <v>SANCHEZ VALLEJOS JORGE FABIAN</v>
      </c>
      <c r="BB520" s="19" t="e">
        <f>VLOOKUP(AG520,Cías!$A$1:$E$10000,3,0)</f>
        <v>#N/A</v>
      </c>
      <c r="BC520" s="19"/>
      <c r="BD520" s="19"/>
      <c r="BE520" s="19"/>
      <c r="BF520" s="19"/>
      <c r="BG520" s="19"/>
      <c r="BH520" s="19"/>
      <c r="BI520" s="19"/>
      <c r="BJ520" s="19"/>
    </row>
    <row r="521" spans="1:62" ht="15" x14ac:dyDescent="0.2">
      <c r="A521" s="19" t="s">
        <v>6622</v>
      </c>
      <c r="B521" s="19" t="s">
        <v>1479</v>
      </c>
      <c r="C521" s="43">
        <v>44655</v>
      </c>
      <c r="D521" s="44">
        <v>0.84305555555556</v>
      </c>
      <c r="E521" s="19" t="s">
        <v>6623</v>
      </c>
      <c r="F521" s="19" t="s">
        <v>6624</v>
      </c>
      <c r="G521" s="19" t="s">
        <v>6625</v>
      </c>
      <c r="H521" s="45">
        <v>2419.1999999999998</v>
      </c>
      <c r="I521" s="45">
        <v>2712.42</v>
      </c>
      <c r="J521" s="19" t="s">
        <v>1560</v>
      </c>
      <c r="K521" s="19" t="s">
        <v>6626</v>
      </c>
      <c r="L521" s="19" t="s">
        <v>6627</v>
      </c>
      <c r="M521" s="19" t="s">
        <v>6628</v>
      </c>
      <c r="N521" s="19" t="s">
        <v>6622</v>
      </c>
      <c r="O521" s="19" t="s">
        <v>1603</v>
      </c>
      <c r="P521" s="19" t="s">
        <v>1604</v>
      </c>
      <c r="Q521" s="46">
        <v>360</v>
      </c>
      <c r="R521" s="19" t="s">
        <v>1544</v>
      </c>
      <c r="S521" s="19" t="s">
        <v>1605</v>
      </c>
      <c r="T521" s="19" t="s">
        <v>1606</v>
      </c>
      <c r="U521" s="19" t="s">
        <v>6629</v>
      </c>
      <c r="V521" s="19" t="s">
        <v>6630</v>
      </c>
      <c r="W521" s="19" t="s">
        <v>3607</v>
      </c>
      <c r="X521" s="19" t="s">
        <v>6631</v>
      </c>
      <c r="Y521" s="19" t="s">
        <v>3921</v>
      </c>
      <c r="Z521" s="19" t="s">
        <v>3922</v>
      </c>
      <c r="AA521" s="46">
        <v>524</v>
      </c>
      <c r="AB521" s="19" t="s">
        <v>456</v>
      </c>
      <c r="AC521" s="19" t="s">
        <v>60</v>
      </c>
      <c r="AD521" s="19" t="s">
        <v>3058</v>
      </c>
      <c r="AE521" s="19" t="s">
        <v>1481</v>
      </c>
      <c r="AF521" s="19" t="s">
        <v>1554</v>
      </c>
      <c r="AG521" s="19" t="s">
        <v>3059</v>
      </c>
      <c r="AH521" s="19" t="s">
        <v>1499</v>
      </c>
      <c r="AI521" s="19" t="s">
        <v>1500</v>
      </c>
      <c r="AJ521" s="45">
        <v>0</v>
      </c>
      <c r="AK521" s="45">
        <v>0</v>
      </c>
      <c r="AL521" s="19" t="s">
        <v>1501</v>
      </c>
      <c r="AM521" s="46">
        <v>26850</v>
      </c>
      <c r="AN521" s="46">
        <v>18000</v>
      </c>
      <c r="AO521" s="46">
        <v>8850</v>
      </c>
      <c r="AP521" s="45">
        <v>468</v>
      </c>
      <c r="AQ521" s="45"/>
      <c r="AR521" s="45" t="str">
        <f>IFERROR(VLOOKUP(AB521,'Pedidos marco'!$A$1:$D$10000,4,0)," ")</f>
        <v xml:space="preserve"> </v>
      </c>
      <c r="AS521" s="45">
        <f t="shared" si="56"/>
        <v>4</v>
      </c>
      <c r="AT521" s="45" t="str">
        <f t="shared" si="57"/>
        <v>04</v>
      </c>
      <c r="AU521" s="47">
        <v>18</v>
      </c>
      <c r="AV521" s="19" t="str">
        <f t="shared" si="58"/>
        <v>04 April</v>
      </c>
      <c r="AW521" s="19">
        <f t="shared" si="59"/>
        <v>1.3</v>
      </c>
      <c r="AX521" s="19">
        <f t="shared" si="60"/>
        <v>26</v>
      </c>
      <c r="AY521" s="19" t="e">
        <f>VLOOKUP(AG521,Cías!$A$1:$E$10000,5,0)</f>
        <v>#N/A</v>
      </c>
      <c r="AZ521" s="19" t="str">
        <f t="shared" si="61"/>
        <v>1023153</v>
      </c>
      <c r="BA521" s="19" t="str">
        <f t="shared" si="62"/>
        <v>BUITRON MONTENEGRO JONNY</v>
      </c>
      <c r="BB521" s="19" t="e">
        <f>VLOOKUP(AG521,Cías!$A$1:$E$10000,3,0)</f>
        <v>#N/A</v>
      </c>
      <c r="BC521" s="19"/>
      <c r="BD521" s="19"/>
      <c r="BE521" s="19"/>
      <c r="BF521" s="19"/>
      <c r="BG521" s="19"/>
      <c r="BH521" s="19"/>
      <c r="BI521" s="19"/>
      <c r="BJ521" s="19"/>
    </row>
    <row r="522" spans="1:62" ht="15" x14ac:dyDescent="0.2">
      <c r="A522" s="19" t="s">
        <v>6632</v>
      </c>
      <c r="B522" s="19" t="s">
        <v>1479</v>
      </c>
      <c r="C522" s="43">
        <v>44655</v>
      </c>
      <c r="D522" s="44">
        <v>0.84375</v>
      </c>
      <c r="E522" s="19" t="s">
        <v>6633</v>
      </c>
      <c r="F522" s="19" t="s">
        <v>1481</v>
      </c>
      <c r="G522" s="19" t="s">
        <v>1481</v>
      </c>
      <c r="H522" s="45">
        <v>0</v>
      </c>
      <c r="I522" s="45">
        <v>0</v>
      </c>
      <c r="J522" s="19" t="s">
        <v>1482</v>
      </c>
      <c r="K522" s="19" t="s">
        <v>6634</v>
      </c>
      <c r="L522" s="19" t="s">
        <v>6635</v>
      </c>
      <c r="M522" s="19" t="s">
        <v>6636</v>
      </c>
      <c r="N522" s="19" t="s">
        <v>6632</v>
      </c>
      <c r="O522" s="19" t="s">
        <v>1486</v>
      </c>
      <c r="P522" s="19" t="s">
        <v>1487</v>
      </c>
      <c r="Q522" s="46">
        <v>31.83</v>
      </c>
      <c r="R522" s="19" t="s">
        <v>1488</v>
      </c>
      <c r="S522" s="19" t="s">
        <v>1489</v>
      </c>
      <c r="T522" s="19" t="s">
        <v>418</v>
      </c>
      <c r="U522" s="19" t="s">
        <v>6637</v>
      </c>
      <c r="V522" s="19" t="s">
        <v>6638</v>
      </c>
      <c r="W522" s="19" t="s">
        <v>415</v>
      </c>
      <c r="X522" s="19" t="s">
        <v>6639</v>
      </c>
      <c r="Y522" s="19" t="s">
        <v>6640</v>
      </c>
      <c r="Z522" s="19" t="s">
        <v>6641</v>
      </c>
      <c r="AA522" s="46">
        <v>100</v>
      </c>
      <c r="AB522" s="19" t="s">
        <v>473</v>
      </c>
      <c r="AC522" s="19" t="s">
        <v>96</v>
      </c>
      <c r="AD522" s="19" t="s">
        <v>1813</v>
      </c>
      <c r="AE522" s="19" t="s">
        <v>1814</v>
      </c>
      <c r="AF522" s="19" t="s">
        <v>1497</v>
      </c>
      <c r="AG522" s="19" t="s">
        <v>1815</v>
      </c>
      <c r="AH522" s="19" t="s">
        <v>1499</v>
      </c>
      <c r="AI522" s="19" t="s">
        <v>1500</v>
      </c>
      <c r="AJ522" s="45">
        <v>0</v>
      </c>
      <c r="AK522" s="45">
        <v>0</v>
      </c>
      <c r="AL522" s="19" t="s">
        <v>1501</v>
      </c>
      <c r="AM522" s="46">
        <v>49850</v>
      </c>
      <c r="AN522" s="46">
        <v>31830</v>
      </c>
      <c r="AO522" s="46">
        <v>18020</v>
      </c>
      <c r="AP522" s="45">
        <v>289.02</v>
      </c>
      <c r="AQ522" s="45"/>
      <c r="AR522" s="45" t="str">
        <f>IFERROR(VLOOKUP(AB522,'Pedidos marco'!$A$1:$D$10000,4,0)," ")</f>
        <v xml:space="preserve"> </v>
      </c>
      <c r="AS522" s="45">
        <f t="shared" si="56"/>
        <v>4</v>
      </c>
      <c r="AT522" s="45" t="str">
        <f t="shared" si="57"/>
        <v>04</v>
      </c>
      <c r="AU522" s="47">
        <v>31.83</v>
      </c>
      <c r="AV522" s="19" t="str">
        <f t="shared" si="58"/>
        <v>04 April</v>
      </c>
      <c r="AW522" s="19">
        <f t="shared" si="59"/>
        <v>9.0801131008482567</v>
      </c>
      <c r="AX522" s="19">
        <f t="shared" si="60"/>
        <v>9.0801131008482567</v>
      </c>
      <c r="AY522" s="19" t="e">
        <f>VLOOKUP(AG522,Cías!$A$1:$E$10000,5,0)</f>
        <v>#N/A</v>
      </c>
      <c r="AZ522" s="19" t="str">
        <f t="shared" si="61"/>
        <v>1013227</v>
      </c>
      <c r="BA522" s="19" t="str">
        <f t="shared" si="62"/>
        <v>COMPAÑIA DE TRANSPORTE PESADO</v>
      </c>
      <c r="BB522" s="19" t="e">
        <f>VLOOKUP(AG522,Cías!$A$1:$E$10000,3,0)</f>
        <v>#N/A</v>
      </c>
      <c r="BC522" s="19"/>
      <c r="BD522" s="19"/>
      <c r="BE522" s="19"/>
      <c r="BF522" s="19"/>
      <c r="BG522" s="19"/>
      <c r="BH522" s="19"/>
      <c r="BI522" s="19"/>
      <c r="BJ522" s="19"/>
    </row>
    <row r="523" spans="1:62" ht="15" x14ac:dyDescent="0.2">
      <c r="A523" s="19" t="s">
        <v>6642</v>
      </c>
      <c r="B523" s="19" t="s">
        <v>1479</v>
      </c>
      <c r="C523" s="43">
        <v>44655</v>
      </c>
      <c r="D523" s="44">
        <v>0.84722222222221999</v>
      </c>
      <c r="E523" s="19" t="s">
        <v>6643</v>
      </c>
      <c r="F523" s="19" t="s">
        <v>1481</v>
      </c>
      <c r="G523" s="19" t="s">
        <v>1481</v>
      </c>
      <c r="H523" s="45">
        <v>0</v>
      </c>
      <c r="I523" s="45">
        <v>0</v>
      </c>
      <c r="J523" s="19" t="s">
        <v>1482</v>
      </c>
      <c r="K523" s="19" t="s">
        <v>6644</v>
      </c>
      <c r="L523" s="19" t="s">
        <v>6645</v>
      </c>
      <c r="M523" s="19" t="s">
        <v>6646</v>
      </c>
      <c r="N523" s="19" t="s">
        <v>6642</v>
      </c>
      <c r="O523" s="19" t="s">
        <v>1486</v>
      </c>
      <c r="P523" s="19" t="s">
        <v>1487</v>
      </c>
      <c r="Q523" s="46">
        <v>32.99</v>
      </c>
      <c r="R523" s="19" t="s">
        <v>1488</v>
      </c>
      <c r="S523" s="19" t="s">
        <v>1489</v>
      </c>
      <c r="T523" s="19" t="s">
        <v>418</v>
      </c>
      <c r="U523" s="19" t="s">
        <v>6647</v>
      </c>
      <c r="V523" s="19" t="s">
        <v>6648</v>
      </c>
      <c r="W523" s="19" t="s">
        <v>415</v>
      </c>
      <c r="X523" s="19" t="s">
        <v>1510</v>
      </c>
      <c r="Y523" s="19" t="s">
        <v>1511</v>
      </c>
      <c r="Z523" s="19" t="s">
        <v>1512</v>
      </c>
      <c r="AA523" s="46">
        <v>113</v>
      </c>
      <c r="AB523" s="19" t="s">
        <v>473</v>
      </c>
      <c r="AC523" s="19" t="s">
        <v>96</v>
      </c>
      <c r="AD523" s="19" t="s">
        <v>6649</v>
      </c>
      <c r="AE523" s="19" t="s">
        <v>1481</v>
      </c>
      <c r="AF523" s="19" t="s">
        <v>1497</v>
      </c>
      <c r="AG523" s="19" t="s">
        <v>6650</v>
      </c>
      <c r="AH523" s="19" t="s">
        <v>1499</v>
      </c>
      <c r="AI523" s="19" t="s">
        <v>1500</v>
      </c>
      <c r="AJ523" s="45">
        <v>0</v>
      </c>
      <c r="AK523" s="45">
        <v>0</v>
      </c>
      <c r="AL523" s="19" t="s">
        <v>1501</v>
      </c>
      <c r="AM523" s="46">
        <v>51470</v>
      </c>
      <c r="AN523" s="46">
        <v>32990</v>
      </c>
      <c r="AO523" s="46">
        <v>18480</v>
      </c>
      <c r="AP523" s="45">
        <v>299.55</v>
      </c>
      <c r="AQ523" s="45"/>
      <c r="AR523" s="45" t="str">
        <f>IFERROR(VLOOKUP(AB523,'Pedidos marco'!$A$1:$D$10000,4,0)," ")</f>
        <v xml:space="preserve"> </v>
      </c>
      <c r="AS523" s="45">
        <f t="shared" si="56"/>
        <v>4</v>
      </c>
      <c r="AT523" s="45" t="str">
        <f t="shared" si="57"/>
        <v>04</v>
      </c>
      <c r="AU523" s="47">
        <v>32.99</v>
      </c>
      <c r="AV523" s="19" t="str">
        <f t="shared" si="58"/>
        <v>04 April</v>
      </c>
      <c r="AW523" s="19">
        <f t="shared" si="59"/>
        <v>9.0800242497726575</v>
      </c>
      <c r="AX523" s="19">
        <f t="shared" si="60"/>
        <v>9.0800242497726575</v>
      </c>
      <c r="AY523" s="19" t="e">
        <f>VLOOKUP(AG523,Cías!$A$1:$E$10000,5,0)</f>
        <v>#N/A</v>
      </c>
      <c r="AZ523" s="19" t="str">
        <f t="shared" si="61"/>
        <v>1013227</v>
      </c>
      <c r="BA523" s="19" t="str">
        <f t="shared" si="62"/>
        <v>COMPAÑIA DE TRANSPORTE PESADO</v>
      </c>
      <c r="BB523" s="19" t="e">
        <f>VLOOKUP(AG523,Cías!$A$1:$E$10000,3,0)</f>
        <v>#N/A</v>
      </c>
      <c r="BC523" s="19"/>
      <c r="BD523" s="19"/>
      <c r="BE523" s="19"/>
      <c r="BF523" s="19"/>
      <c r="BG523" s="19"/>
      <c r="BH523" s="19"/>
      <c r="BI523" s="19"/>
      <c r="BJ523" s="19"/>
    </row>
    <row r="524" spans="1:62" ht="15" x14ac:dyDescent="0.2">
      <c r="A524" s="19" t="s">
        <v>6651</v>
      </c>
      <c r="B524" s="19" t="s">
        <v>1479</v>
      </c>
      <c r="C524" s="43">
        <v>44655</v>
      </c>
      <c r="D524" s="44">
        <v>0.84791666666666998</v>
      </c>
      <c r="E524" s="19" t="s">
        <v>6652</v>
      </c>
      <c r="F524" s="19" t="s">
        <v>1481</v>
      </c>
      <c r="G524" s="19" t="s">
        <v>1481</v>
      </c>
      <c r="H524" s="45">
        <v>0</v>
      </c>
      <c r="I524" s="45">
        <v>0</v>
      </c>
      <c r="J524" s="19" t="s">
        <v>1482</v>
      </c>
      <c r="K524" s="19" t="s">
        <v>6653</v>
      </c>
      <c r="L524" s="19" t="s">
        <v>6654</v>
      </c>
      <c r="M524" s="19" t="s">
        <v>6655</v>
      </c>
      <c r="N524" s="19" t="s">
        <v>6651</v>
      </c>
      <c r="O524" s="19" t="s">
        <v>371</v>
      </c>
      <c r="P524" s="19" t="s">
        <v>372</v>
      </c>
      <c r="Q524" s="46">
        <v>360</v>
      </c>
      <c r="R524" s="19" t="s">
        <v>1544</v>
      </c>
      <c r="S524" s="19" t="s">
        <v>1545</v>
      </c>
      <c r="T524" s="19" t="s">
        <v>74</v>
      </c>
      <c r="U524" s="19" t="s">
        <v>1546</v>
      </c>
      <c r="V524" s="19" t="s">
        <v>1547</v>
      </c>
      <c r="W524" s="19" t="s">
        <v>1548</v>
      </c>
      <c r="X524" s="19" t="s">
        <v>1549</v>
      </c>
      <c r="Y524" s="19" t="s">
        <v>1550</v>
      </c>
      <c r="Z524" s="19" t="s">
        <v>1551</v>
      </c>
      <c r="AA524" s="46">
        <v>178</v>
      </c>
      <c r="AB524" s="19" t="s">
        <v>571</v>
      </c>
      <c r="AC524" s="19" t="s">
        <v>295</v>
      </c>
      <c r="AD524" s="19" t="s">
        <v>3622</v>
      </c>
      <c r="AE524" s="19" t="s">
        <v>3623</v>
      </c>
      <c r="AF524" s="19" t="s">
        <v>1554</v>
      </c>
      <c r="AG524" s="19" t="s">
        <v>3624</v>
      </c>
      <c r="AH524" s="19" t="s">
        <v>1499</v>
      </c>
      <c r="AI524" s="19" t="s">
        <v>1500</v>
      </c>
      <c r="AJ524" s="45">
        <v>0</v>
      </c>
      <c r="AK524" s="45">
        <v>0</v>
      </c>
      <c r="AL524" s="19" t="s">
        <v>1501</v>
      </c>
      <c r="AM524" s="46">
        <v>26890</v>
      </c>
      <c r="AN524" s="46">
        <v>18040</v>
      </c>
      <c r="AO524" s="46">
        <v>8850</v>
      </c>
      <c r="AP524" s="45">
        <v>248.4</v>
      </c>
      <c r="AQ524" s="45"/>
      <c r="AR524" s="45" t="str">
        <f>IFERROR(VLOOKUP(AB524,'Pedidos marco'!$A$1:$D$10000,4,0)," ")</f>
        <v xml:space="preserve"> </v>
      </c>
      <c r="AS524" s="45">
        <f t="shared" si="56"/>
        <v>4</v>
      </c>
      <c r="AT524" s="45" t="str">
        <f t="shared" si="57"/>
        <v>04</v>
      </c>
      <c r="AU524" s="47">
        <v>18</v>
      </c>
      <c r="AV524" s="19" t="str">
        <f t="shared" si="58"/>
        <v>04 April</v>
      </c>
      <c r="AW524" s="19">
        <f t="shared" si="59"/>
        <v>0.69000000000000006</v>
      </c>
      <c r="AX524" s="19">
        <f t="shared" si="60"/>
        <v>13.8</v>
      </c>
      <c r="AY524" s="19" t="e">
        <f>VLOOKUP(AG524,Cías!$A$1:$E$10000,5,0)</f>
        <v>#N/A</v>
      </c>
      <c r="AZ524" s="19" t="str">
        <f t="shared" si="61"/>
        <v>1014100</v>
      </c>
      <c r="BA524" s="19" t="str">
        <f t="shared" si="62"/>
        <v>SIGUENZA PARRA FROILAN ALEJANDRO</v>
      </c>
      <c r="BB524" s="19" t="e">
        <f>VLOOKUP(AG524,Cías!$A$1:$E$10000,3,0)</f>
        <v>#N/A</v>
      </c>
      <c r="BC524" s="19"/>
      <c r="BD524" s="19"/>
      <c r="BE524" s="19"/>
      <c r="BF524" s="19"/>
      <c r="BG524" s="19"/>
      <c r="BH524" s="19"/>
      <c r="BI524" s="19"/>
      <c r="BJ524" s="19"/>
    </row>
    <row r="525" spans="1:62" ht="15" x14ac:dyDescent="0.2">
      <c r="A525" s="19" t="s">
        <v>6656</v>
      </c>
      <c r="B525" s="19" t="s">
        <v>1479</v>
      </c>
      <c r="C525" s="43">
        <v>44655</v>
      </c>
      <c r="D525" s="44">
        <v>0.85277777777777997</v>
      </c>
      <c r="E525" s="19" t="s">
        <v>6657</v>
      </c>
      <c r="F525" s="19" t="s">
        <v>6658</v>
      </c>
      <c r="G525" s="19" t="s">
        <v>6659</v>
      </c>
      <c r="H525" s="45">
        <v>2613.6</v>
      </c>
      <c r="I525" s="45">
        <v>2930.38</v>
      </c>
      <c r="J525" s="19" t="s">
        <v>1560</v>
      </c>
      <c r="K525" s="19" t="s">
        <v>6660</v>
      </c>
      <c r="L525" s="19" t="s">
        <v>6661</v>
      </c>
      <c r="M525" s="19" t="s">
        <v>6662</v>
      </c>
      <c r="N525" s="19" t="s">
        <v>6656</v>
      </c>
      <c r="O525" s="19" t="s">
        <v>2600</v>
      </c>
      <c r="P525" s="19" t="s">
        <v>2601</v>
      </c>
      <c r="Q525" s="46">
        <v>360</v>
      </c>
      <c r="R525" s="19" t="s">
        <v>1544</v>
      </c>
      <c r="S525" s="19" t="s">
        <v>4103</v>
      </c>
      <c r="T525" s="19" t="s">
        <v>4104</v>
      </c>
      <c r="U525" s="19" t="s">
        <v>6663</v>
      </c>
      <c r="V525" s="19" t="s">
        <v>6664</v>
      </c>
      <c r="W525" s="19" t="s">
        <v>6665</v>
      </c>
      <c r="X525" s="19" t="s">
        <v>6666</v>
      </c>
      <c r="Y525" s="19" t="s">
        <v>6667</v>
      </c>
      <c r="Z525" s="19" t="s">
        <v>6668</v>
      </c>
      <c r="AA525" s="46">
        <v>860</v>
      </c>
      <c r="AB525" s="19" t="s">
        <v>505</v>
      </c>
      <c r="AC525" s="19" t="s">
        <v>159</v>
      </c>
      <c r="AD525" s="19" t="s">
        <v>6669</v>
      </c>
      <c r="AE525" s="19" t="s">
        <v>6670</v>
      </c>
      <c r="AF525" s="19" t="s">
        <v>1554</v>
      </c>
      <c r="AG525" s="19" t="s">
        <v>6671</v>
      </c>
      <c r="AH525" s="19" t="s">
        <v>1499</v>
      </c>
      <c r="AI525" s="19" t="s">
        <v>1500</v>
      </c>
      <c r="AJ525" s="45">
        <v>0</v>
      </c>
      <c r="AK525" s="45">
        <v>0</v>
      </c>
      <c r="AL525" s="19" t="s">
        <v>1501</v>
      </c>
      <c r="AM525" s="46">
        <v>26900</v>
      </c>
      <c r="AN525" s="46">
        <v>18000</v>
      </c>
      <c r="AO525" s="46">
        <v>8900</v>
      </c>
      <c r="AP525" s="45">
        <v>910.8</v>
      </c>
      <c r="AQ525" s="45"/>
      <c r="AR525" s="45" t="str">
        <f>IFERROR(VLOOKUP(AB525,'Pedidos marco'!$A$1:$D$10000,4,0)," ")</f>
        <v xml:space="preserve"> </v>
      </c>
      <c r="AS525" s="45">
        <f t="shared" si="56"/>
        <v>4</v>
      </c>
      <c r="AT525" s="45" t="str">
        <f t="shared" si="57"/>
        <v>04</v>
      </c>
      <c r="AU525" s="47">
        <v>18</v>
      </c>
      <c r="AV525" s="19" t="str">
        <f t="shared" si="58"/>
        <v>04 April</v>
      </c>
      <c r="AW525" s="19">
        <f t="shared" si="59"/>
        <v>2.5299999999999998</v>
      </c>
      <c r="AX525" s="19">
        <f t="shared" si="60"/>
        <v>50.599999999999994</v>
      </c>
      <c r="AY525" s="19" t="e">
        <f>VLOOKUP(AG525,Cías!$A$1:$E$10000,5,0)</f>
        <v>#N/A</v>
      </c>
      <c r="AZ525" s="19" t="str">
        <f t="shared" si="61"/>
        <v>1013505</v>
      </c>
      <c r="BA525" s="19" t="str">
        <f t="shared" si="62"/>
        <v>HERMOZA LOZADA JORGE ABDON</v>
      </c>
      <c r="BB525" s="19" t="e">
        <f>VLOOKUP(AG525,Cías!$A$1:$E$10000,3,0)</f>
        <v>#N/A</v>
      </c>
      <c r="BC525" s="19"/>
      <c r="BD525" s="19"/>
      <c r="BE525" s="19"/>
      <c r="BF525" s="19"/>
      <c r="BG525" s="19"/>
      <c r="BH525" s="19"/>
      <c r="BI525" s="19"/>
      <c r="BJ525" s="19"/>
    </row>
    <row r="526" spans="1:62" ht="15" x14ac:dyDescent="0.2">
      <c r="A526" s="19" t="s">
        <v>6672</v>
      </c>
      <c r="B526" s="19" t="s">
        <v>1479</v>
      </c>
      <c r="C526" s="43">
        <v>44655</v>
      </c>
      <c r="D526" s="44">
        <v>0.86805555555556002</v>
      </c>
      <c r="E526" s="19" t="s">
        <v>6673</v>
      </c>
      <c r="F526" s="19" t="s">
        <v>6674</v>
      </c>
      <c r="G526" s="19" t="s">
        <v>6675</v>
      </c>
      <c r="H526" s="45">
        <v>4032</v>
      </c>
      <c r="I526" s="45">
        <v>4520.7</v>
      </c>
      <c r="J526" s="19" t="s">
        <v>1560</v>
      </c>
      <c r="K526" s="19" t="s">
        <v>6676</v>
      </c>
      <c r="L526" s="19" t="s">
        <v>6677</v>
      </c>
      <c r="M526" s="19" t="s">
        <v>6678</v>
      </c>
      <c r="N526" s="19" t="s">
        <v>6672</v>
      </c>
      <c r="O526" s="19" t="s">
        <v>1641</v>
      </c>
      <c r="P526" s="19" t="s">
        <v>1642</v>
      </c>
      <c r="Q526" s="46">
        <v>640</v>
      </c>
      <c r="R526" s="19" t="s">
        <v>1544</v>
      </c>
      <c r="S526" s="19" t="s">
        <v>1736</v>
      </c>
      <c r="T526" s="19" t="s">
        <v>1737</v>
      </c>
      <c r="U526" s="19" t="s">
        <v>6679</v>
      </c>
      <c r="V526" s="19" t="s">
        <v>6680</v>
      </c>
      <c r="W526" s="19" t="s">
        <v>2635</v>
      </c>
      <c r="X526" s="19" t="s">
        <v>6681</v>
      </c>
      <c r="Y526" s="19" t="s">
        <v>2637</v>
      </c>
      <c r="Z526" s="19" t="s">
        <v>2638</v>
      </c>
      <c r="AA526" s="46">
        <v>506</v>
      </c>
      <c r="AB526" s="19" t="s">
        <v>556</v>
      </c>
      <c r="AC526" s="19" t="s">
        <v>266</v>
      </c>
      <c r="AD526" s="19" t="s">
        <v>6682</v>
      </c>
      <c r="AE526" s="19" t="s">
        <v>1481</v>
      </c>
      <c r="AF526" s="19" t="s">
        <v>1592</v>
      </c>
      <c r="AG526" s="19" t="s">
        <v>6683</v>
      </c>
      <c r="AH526" s="19" t="s">
        <v>1499</v>
      </c>
      <c r="AI526" s="19" t="s">
        <v>1500</v>
      </c>
      <c r="AJ526" s="45">
        <v>0</v>
      </c>
      <c r="AK526" s="45">
        <v>0</v>
      </c>
      <c r="AL526" s="19" t="s">
        <v>1501</v>
      </c>
      <c r="AM526" s="46">
        <v>50740</v>
      </c>
      <c r="AN526" s="46">
        <v>32070</v>
      </c>
      <c r="AO526" s="46">
        <v>18670</v>
      </c>
      <c r="AP526" s="45">
        <v>966.4</v>
      </c>
      <c r="AQ526" s="45"/>
      <c r="AR526" s="45" t="str">
        <f>IFERROR(VLOOKUP(AB526,'Pedidos marco'!$A$1:$D$10000,4,0)," ")</f>
        <v xml:space="preserve"> </v>
      </c>
      <c r="AS526" s="45">
        <f t="shared" si="56"/>
        <v>4</v>
      </c>
      <c r="AT526" s="45" t="str">
        <f t="shared" si="57"/>
        <v>04</v>
      </c>
      <c r="AU526" s="47">
        <v>32</v>
      </c>
      <c r="AV526" s="19" t="str">
        <f t="shared" si="58"/>
        <v>04 April</v>
      </c>
      <c r="AW526" s="19">
        <f t="shared" si="59"/>
        <v>1.51</v>
      </c>
      <c r="AX526" s="19">
        <f t="shared" si="60"/>
        <v>30.2</v>
      </c>
      <c r="AY526" s="19" t="e">
        <f>VLOOKUP(AG526,Cías!$A$1:$E$10000,5,0)</f>
        <v>#N/A</v>
      </c>
      <c r="AZ526" s="19" t="str">
        <f t="shared" si="61"/>
        <v>1013635</v>
      </c>
      <c r="BA526" s="19" t="str">
        <f t="shared" si="62"/>
        <v>ROMAN BAJANA JHONATHAN MARCEL</v>
      </c>
      <c r="BB526" s="19" t="e">
        <f>VLOOKUP(AG526,Cías!$A$1:$E$10000,3,0)</f>
        <v>#N/A</v>
      </c>
      <c r="BC526" s="19"/>
      <c r="BD526" s="19"/>
      <c r="BE526" s="19"/>
      <c r="BF526" s="19"/>
      <c r="BG526" s="19"/>
      <c r="BH526" s="19"/>
      <c r="BI526" s="19"/>
      <c r="BJ526" s="19"/>
    </row>
    <row r="527" spans="1:62" ht="15" x14ac:dyDescent="0.2">
      <c r="A527" s="19" t="s">
        <v>6684</v>
      </c>
      <c r="B527" s="19" t="s">
        <v>1479</v>
      </c>
      <c r="C527" s="43">
        <v>44655</v>
      </c>
      <c r="D527" s="44">
        <v>0.86805555555556002</v>
      </c>
      <c r="E527" s="19" t="s">
        <v>6685</v>
      </c>
      <c r="F527" s="19" t="s">
        <v>6686</v>
      </c>
      <c r="G527" s="19" t="s">
        <v>6687</v>
      </c>
      <c r="H527" s="45">
        <v>1908.54</v>
      </c>
      <c r="I527" s="45">
        <v>2139.86</v>
      </c>
      <c r="J527" s="19" t="s">
        <v>1560</v>
      </c>
      <c r="K527" s="19" t="s">
        <v>6688</v>
      </c>
      <c r="L527" s="19" t="s">
        <v>6689</v>
      </c>
      <c r="M527" s="19" t="s">
        <v>6690</v>
      </c>
      <c r="N527" s="19" t="s">
        <v>6684</v>
      </c>
      <c r="O527" s="19" t="s">
        <v>371</v>
      </c>
      <c r="P527" s="19" t="s">
        <v>372</v>
      </c>
      <c r="Q527" s="46">
        <v>280</v>
      </c>
      <c r="R527" s="19" t="s">
        <v>1544</v>
      </c>
      <c r="S527" s="19" t="s">
        <v>5443</v>
      </c>
      <c r="T527" s="19" t="s">
        <v>5444</v>
      </c>
      <c r="U527" s="19" t="s">
        <v>6691</v>
      </c>
      <c r="V527" s="19" t="s">
        <v>6692</v>
      </c>
      <c r="W527" s="19" t="s">
        <v>1865</v>
      </c>
      <c r="X527" s="19" t="s">
        <v>6693</v>
      </c>
      <c r="Y527" s="19" t="s">
        <v>6694</v>
      </c>
      <c r="Z527" s="19" t="s">
        <v>6695</v>
      </c>
      <c r="AA527" s="46">
        <v>57</v>
      </c>
      <c r="AB527" s="19" t="s">
        <v>453</v>
      </c>
      <c r="AC527" s="19" t="s">
        <v>52</v>
      </c>
      <c r="AD527" s="19" t="s">
        <v>2758</v>
      </c>
      <c r="AE527" s="19" t="s">
        <v>2759</v>
      </c>
      <c r="AF527" s="19" t="s">
        <v>1554</v>
      </c>
      <c r="AG527" s="19" t="s">
        <v>2760</v>
      </c>
      <c r="AH527" s="19" t="s">
        <v>1499</v>
      </c>
      <c r="AI527" s="19" t="s">
        <v>1500</v>
      </c>
      <c r="AJ527" s="45">
        <v>0</v>
      </c>
      <c r="AK527" s="45">
        <v>0</v>
      </c>
      <c r="AL527" s="19" t="s">
        <v>1501</v>
      </c>
      <c r="AM527" s="46">
        <v>18681.111000000001</v>
      </c>
      <c r="AN527" s="46">
        <v>14031.111000000001</v>
      </c>
      <c r="AO527" s="46">
        <v>4650</v>
      </c>
      <c r="AP527" s="45">
        <v>78.400000000000006</v>
      </c>
      <c r="AQ527" s="45"/>
      <c r="AR527" s="45" t="str">
        <f>IFERROR(VLOOKUP(AB527,'Pedidos marco'!$A$1:$D$10000,4,0)," ")</f>
        <v xml:space="preserve"> </v>
      </c>
      <c r="AS527" s="45">
        <f t="shared" si="56"/>
        <v>4</v>
      </c>
      <c r="AT527" s="45" t="str">
        <f t="shared" si="57"/>
        <v>04</v>
      </c>
      <c r="AU527" s="47">
        <v>14</v>
      </c>
      <c r="AV527" s="19" t="str">
        <f t="shared" si="58"/>
        <v>04 April</v>
      </c>
      <c r="AW527" s="19">
        <f t="shared" si="59"/>
        <v>0.28000000000000003</v>
      </c>
      <c r="AX527" s="19">
        <f t="shared" si="60"/>
        <v>5.6000000000000005</v>
      </c>
      <c r="AY527" s="19" t="e">
        <f>VLOOKUP(AG527,Cías!$A$1:$E$10000,5,0)</f>
        <v>#N/A</v>
      </c>
      <c r="AZ527" s="19" t="str">
        <f t="shared" si="61"/>
        <v>1014167</v>
      </c>
      <c r="BA527" s="19" t="str">
        <f t="shared" si="62"/>
        <v>BENALCAZAR RUIZ LUIS EDUARDO</v>
      </c>
      <c r="BB527" s="19" t="e">
        <f>VLOOKUP(AG527,Cías!$A$1:$E$10000,3,0)</f>
        <v>#N/A</v>
      </c>
      <c r="BC527" s="19"/>
      <c r="BD527" s="19"/>
      <c r="BE527" s="19"/>
      <c r="BF527" s="19"/>
      <c r="BG527" s="19"/>
      <c r="BH527" s="19"/>
      <c r="BI527" s="19"/>
      <c r="BJ527" s="19"/>
    </row>
    <row r="528" spans="1:62" ht="15" x14ac:dyDescent="0.2">
      <c r="A528" s="19" t="s">
        <v>6684</v>
      </c>
      <c r="B528" s="19" t="s">
        <v>1479</v>
      </c>
      <c r="C528" s="43">
        <v>44655</v>
      </c>
      <c r="D528" s="44">
        <v>0.86805555555556002</v>
      </c>
      <c r="E528" s="19" t="s">
        <v>6696</v>
      </c>
      <c r="F528" s="19" t="s">
        <v>6697</v>
      </c>
      <c r="G528" s="19" t="s">
        <v>6698</v>
      </c>
      <c r="H528" s="45">
        <v>539.78</v>
      </c>
      <c r="I528" s="45">
        <v>605.20000000000005</v>
      </c>
      <c r="J528" s="19" t="s">
        <v>1560</v>
      </c>
      <c r="K528" s="19" t="s">
        <v>6699</v>
      </c>
      <c r="L528" s="19" t="s">
        <v>6700</v>
      </c>
      <c r="M528" s="19" t="s">
        <v>6701</v>
      </c>
      <c r="N528" s="19" t="s">
        <v>6684</v>
      </c>
      <c r="O528" s="19" t="s">
        <v>367</v>
      </c>
      <c r="P528" s="19" t="s">
        <v>368</v>
      </c>
      <c r="Q528" s="46">
        <v>80</v>
      </c>
      <c r="R528" s="19" t="s">
        <v>1544</v>
      </c>
      <c r="S528" s="19" t="s">
        <v>5443</v>
      </c>
      <c r="T528" s="19" t="s">
        <v>5444</v>
      </c>
      <c r="U528" s="19" t="s">
        <v>6691</v>
      </c>
      <c r="V528" s="19" t="s">
        <v>6692</v>
      </c>
      <c r="W528" s="19" t="s">
        <v>1865</v>
      </c>
      <c r="X528" s="19" t="s">
        <v>6693</v>
      </c>
      <c r="Y528" s="19" t="s">
        <v>6694</v>
      </c>
      <c r="Z528" s="19" t="s">
        <v>6695</v>
      </c>
      <c r="AA528" s="46">
        <v>57</v>
      </c>
      <c r="AB528" s="19" t="s">
        <v>453</v>
      </c>
      <c r="AC528" s="19" t="s">
        <v>52</v>
      </c>
      <c r="AD528" s="19" t="s">
        <v>2758</v>
      </c>
      <c r="AE528" s="19" t="s">
        <v>2759</v>
      </c>
      <c r="AF528" s="19" t="s">
        <v>1554</v>
      </c>
      <c r="AG528" s="19" t="s">
        <v>2760</v>
      </c>
      <c r="AH528" s="19" t="s">
        <v>1499</v>
      </c>
      <c r="AI528" s="19" t="s">
        <v>1500</v>
      </c>
      <c r="AJ528" s="45">
        <v>0</v>
      </c>
      <c r="AK528" s="45">
        <v>0</v>
      </c>
      <c r="AL528" s="19" t="s">
        <v>1501</v>
      </c>
      <c r="AM528" s="46">
        <v>8658.8889999999992</v>
      </c>
      <c r="AN528" s="46">
        <v>4008.8890000000001</v>
      </c>
      <c r="AO528" s="46">
        <v>4650</v>
      </c>
      <c r="AP528" s="45">
        <v>22.4</v>
      </c>
      <c r="AQ528" s="45"/>
      <c r="AR528" s="45" t="str">
        <f>IFERROR(VLOOKUP(AB528,'Pedidos marco'!$A$1:$D$10000,4,0)," ")</f>
        <v xml:space="preserve"> </v>
      </c>
      <c r="AS528" s="45">
        <f t="shared" si="56"/>
        <v>4</v>
      </c>
      <c r="AT528" s="45" t="str">
        <f t="shared" si="57"/>
        <v>04</v>
      </c>
      <c r="AU528" s="47">
        <v>4</v>
      </c>
      <c r="AV528" s="19" t="str">
        <f t="shared" si="58"/>
        <v>04 April</v>
      </c>
      <c r="AW528" s="19">
        <f t="shared" si="59"/>
        <v>0.27999999999999997</v>
      </c>
      <c r="AX528" s="19">
        <f t="shared" si="60"/>
        <v>5.6</v>
      </c>
      <c r="AY528" s="19" t="e">
        <f>VLOOKUP(AG528,Cías!$A$1:$E$10000,5,0)</f>
        <v>#N/A</v>
      </c>
      <c r="AZ528" s="19" t="str">
        <f t="shared" si="61"/>
        <v>1014167</v>
      </c>
      <c r="BA528" s="19" t="str">
        <f t="shared" si="62"/>
        <v>BENALCAZAR RUIZ LUIS EDUARDO</v>
      </c>
      <c r="BB528" s="19" t="e">
        <f>VLOOKUP(AG528,Cías!$A$1:$E$10000,3,0)</f>
        <v>#N/A</v>
      </c>
      <c r="BC528" s="19"/>
      <c r="BD528" s="19"/>
      <c r="BE528" s="19"/>
      <c r="BF528" s="19"/>
      <c r="BG528" s="19"/>
      <c r="BH528" s="19"/>
      <c r="BI528" s="19"/>
      <c r="BJ528" s="19"/>
    </row>
    <row r="529" spans="1:62" ht="15" x14ac:dyDescent="0.2">
      <c r="A529" s="19" t="s">
        <v>6702</v>
      </c>
      <c r="B529" s="19" t="s">
        <v>1479</v>
      </c>
      <c r="C529" s="43">
        <v>44655</v>
      </c>
      <c r="D529" s="44">
        <v>0.87291666666667</v>
      </c>
      <c r="E529" s="19" t="s">
        <v>6703</v>
      </c>
      <c r="F529" s="19" t="s">
        <v>6704</v>
      </c>
      <c r="G529" s="19" t="s">
        <v>6705</v>
      </c>
      <c r="H529" s="45">
        <v>730.48</v>
      </c>
      <c r="I529" s="45">
        <v>819.02</v>
      </c>
      <c r="J529" s="19" t="s">
        <v>1560</v>
      </c>
      <c r="K529" s="19" t="s">
        <v>6706</v>
      </c>
      <c r="L529" s="19" t="s">
        <v>6707</v>
      </c>
      <c r="M529" s="19" t="s">
        <v>6708</v>
      </c>
      <c r="N529" s="19" t="s">
        <v>6702</v>
      </c>
      <c r="O529" s="19" t="s">
        <v>369</v>
      </c>
      <c r="P529" s="19" t="s">
        <v>370</v>
      </c>
      <c r="Q529" s="46">
        <v>120</v>
      </c>
      <c r="R529" s="19" t="s">
        <v>1544</v>
      </c>
      <c r="S529" s="19" t="s">
        <v>1696</v>
      </c>
      <c r="T529" s="19" t="s">
        <v>72</v>
      </c>
      <c r="U529" s="19" t="s">
        <v>1697</v>
      </c>
      <c r="V529" s="19" t="s">
        <v>1698</v>
      </c>
      <c r="W529" s="19" t="s">
        <v>415</v>
      </c>
      <c r="X529" s="19" t="s">
        <v>1699</v>
      </c>
      <c r="Y529" s="19" t="s">
        <v>1700</v>
      </c>
      <c r="Z529" s="19" t="s">
        <v>1701</v>
      </c>
      <c r="AA529" s="46">
        <v>127</v>
      </c>
      <c r="AB529" s="19" t="s">
        <v>461</v>
      </c>
      <c r="AC529" s="19" t="s">
        <v>72</v>
      </c>
      <c r="AD529" s="19" t="s">
        <v>2332</v>
      </c>
      <c r="AE529" s="19" t="s">
        <v>2333</v>
      </c>
      <c r="AF529" s="19" t="s">
        <v>1592</v>
      </c>
      <c r="AG529" s="19" t="s">
        <v>2334</v>
      </c>
      <c r="AH529" s="19" t="s">
        <v>1499</v>
      </c>
      <c r="AI529" s="19" t="s">
        <v>1500</v>
      </c>
      <c r="AJ529" s="45">
        <v>0</v>
      </c>
      <c r="AK529" s="45">
        <v>0</v>
      </c>
      <c r="AL529" s="19" t="s">
        <v>1501</v>
      </c>
      <c r="AM529" s="46">
        <v>14995.882</v>
      </c>
      <c r="AN529" s="46">
        <v>6015.8819999999996</v>
      </c>
      <c r="AO529" s="46">
        <v>8980</v>
      </c>
      <c r="AP529" s="45">
        <v>61.2</v>
      </c>
      <c r="AQ529" s="45"/>
      <c r="AR529" s="45" t="str">
        <f>IFERROR(VLOOKUP(AB529,'Pedidos marco'!$A$1:$D$10000,4,0)," ")</f>
        <v xml:space="preserve"> </v>
      </c>
      <c r="AS529" s="45">
        <f t="shared" si="56"/>
        <v>4</v>
      </c>
      <c r="AT529" s="45" t="str">
        <f t="shared" si="57"/>
        <v>04</v>
      </c>
      <c r="AU529" s="47">
        <v>6</v>
      </c>
      <c r="AV529" s="19" t="str">
        <f t="shared" si="58"/>
        <v>04 April</v>
      </c>
      <c r="AW529" s="19">
        <f t="shared" si="59"/>
        <v>0.51</v>
      </c>
      <c r="AX529" s="19">
        <f t="shared" si="60"/>
        <v>10.200000000000001</v>
      </c>
      <c r="AY529" s="19" t="e">
        <f>VLOOKUP(AG529,Cías!$A$1:$E$10000,5,0)</f>
        <v>#N/A</v>
      </c>
      <c r="AZ529" s="19" t="str">
        <f t="shared" si="61"/>
        <v>1013388</v>
      </c>
      <c r="BA529" s="19" t="str">
        <f t="shared" si="62"/>
        <v>CAMPAÑA MALDONADO BLANCA CECILIA</v>
      </c>
      <c r="BB529" s="19" t="e">
        <f>VLOOKUP(AG529,Cías!$A$1:$E$10000,3,0)</f>
        <v>#N/A</v>
      </c>
      <c r="BC529" s="19"/>
      <c r="BD529" s="19"/>
      <c r="BE529" s="19"/>
      <c r="BF529" s="19"/>
      <c r="BG529" s="19"/>
      <c r="BH529" s="19"/>
      <c r="BI529" s="19"/>
      <c r="BJ529" s="19"/>
    </row>
    <row r="530" spans="1:62" ht="15" x14ac:dyDescent="0.2">
      <c r="A530" s="19" t="s">
        <v>6702</v>
      </c>
      <c r="B530" s="19" t="s">
        <v>1479</v>
      </c>
      <c r="C530" s="43">
        <v>44655</v>
      </c>
      <c r="D530" s="44">
        <v>0.87291666666667</v>
      </c>
      <c r="E530" s="19" t="s">
        <v>6709</v>
      </c>
      <c r="F530" s="19" t="s">
        <v>6710</v>
      </c>
      <c r="G530" s="19" t="s">
        <v>6711</v>
      </c>
      <c r="H530" s="45">
        <v>3717.78</v>
      </c>
      <c r="I530" s="45">
        <v>4168.3999999999996</v>
      </c>
      <c r="J530" s="19" t="s">
        <v>1560</v>
      </c>
      <c r="K530" s="19" t="s">
        <v>6712</v>
      </c>
      <c r="L530" s="19" t="s">
        <v>6713</v>
      </c>
      <c r="M530" s="19" t="s">
        <v>6714</v>
      </c>
      <c r="N530" s="19" t="s">
        <v>6702</v>
      </c>
      <c r="O530" s="19" t="s">
        <v>367</v>
      </c>
      <c r="P530" s="19" t="s">
        <v>368</v>
      </c>
      <c r="Q530" s="46">
        <v>560</v>
      </c>
      <c r="R530" s="19" t="s">
        <v>1544</v>
      </c>
      <c r="S530" s="19" t="s">
        <v>1696</v>
      </c>
      <c r="T530" s="19" t="s">
        <v>72</v>
      </c>
      <c r="U530" s="19" t="s">
        <v>1697</v>
      </c>
      <c r="V530" s="19" t="s">
        <v>1698</v>
      </c>
      <c r="W530" s="19" t="s">
        <v>415</v>
      </c>
      <c r="X530" s="19" t="s">
        <v>1699</v>
      </c>
      <c r="Y530" s="19" t="s">
        <v>1700</v>
      </c>
      <c r="Z530" s="19" t="s">
        <v>1701</v>
      </c>
      <c r="AA530" s="46">
        <v>127</v>
      </c>
      <c r="AB530" s="19" t="s">
        <v>461</v>
      </c>
      <c r="AC530" s="19" t="s">
        <v>72</v>
      </c>
      <c r="AD530" s="19" t="s">
        <v>2332</v>
      </c>
      <c r="AE530" s="19" t="s">
        <v>2333</v>
      </c>
      <c r="AF530" s="19" t="s">
        <v>1592</v>
      </c>
      <c r="AG530" s="19" t="s">
        <v>2334</v>
      </c>
      <c r="AH530" s="19" t="s">
        <v>1499</v>
      </c>
      <c r="AI530" s="19" t="s">
        <v>1500</v>
      </c>
      <c r="AJ530" s="45">
        <v>0</v>
      </c>
      <c r="AK530" s="45">
        <v>0</v>
      </c>
      <c r="AL530" s="19" t="s">
        <v>1501</v>
      </c>
      <c r="AM530" s="46">
        <v>37054.118000000002</v>
      </c>
      <c r="AN530" s="46">
        <v>28074.117999999999</v>
      </c>
      <c r="AO530" s="46">
        <v>8980</v>
      </c>
      <c r="AP530" s="45">
        <v>285.60000000000002</v>
      </c>
      <c r="AQ530" s="45"/>
      <c r="AR530" s="45" t="str">
        <f>IFERROR(VLOOKUP(AB530,'Pedidos marco'!$A$1:$D$10000,4,0)," ")</f>
        <v xml:space="preserve"> </v>
      </c>
      <c r="AS530" s="45">
        <f t="shared" si="56"/>
        <v>4</v>
      </c>
      <c r="AT530" s="45" t="str">
        <f t="shared" si="57"/>
        <v>04</v>
      </c>
      <c r="AU530" s="47">
        <v>28</v>
      </c>
      <c r="AV530" s="19" t="str">
        <f t="shared" si="58"/>
        <v>04 April</v>
      </c>
      <c r="AW530" s="19">
        <f t="shared" si="59"/>
        <v>0.51</v>
      </c>
      <c r="AX530" s="19">
        <f t="shared" si="60"/>
        <v>10.200000000000001</v>
      </c>
      <c r="AY530" s="19" t="e">
        <f>VLOOKUP(AG530,Cías!$A$1:$E$10000,5,0)</f>
        <v>#N/A</v>
      </c>
      <c r="AZ530" s="19" t="str">
        <f t="shared" si="61"/>
        <v>1013388</v>
      </c>
      <c r="BA530" s="19" t="str">
        <f t="shared" si="62"/>
        <v>CAMPAÑA MALDONADO BLANCA CECILIA</v>
      </c>
      <c r="BB530" s="19" t="e">
        <f>VLOOKUP(AG530,Cías!$A$1:$E$10000,3,0)</f>
        <v>#N/A</v>
      </c>
      <c r="BC530" s="19"/>
      <c r="BD530" s="19"/>
      <c r="BE530" s="19"/>
      <c r="BF530" s="19"/>
      <c r="BG530" s="19"/>
      <c r="BH530" s="19"/>
      <c r="BI530" s="19"/>
      <c r="BJ530" s="19"/>
    </row>
    <row r="531" spans="1:62" ht="15" x14ac:dyDescent="0.2">
      <c r="A531" s="19" t="s">
        <v>6715</v>
      </c>
      <c r="B531" s="19" t="s">
        <v>1479</v>
      </c>
      <c r="C531" s="43">
        <v>44655</v>
      </c>
      <c r="D531" s="44">
        <v>0.87708333333333</v>
      </c>
      <c r="E531" s="19" t="s">
        <v>6716</v>
      </c>
      <c r="F531" s="19" t="s">
        <v>6717</v>
      </c>
      <c r="G531" s="19" t="s">
        <v>6718</v>
      </c>
      <c r="H531" s="45">
        <v>2459.16</v>
      </c>
      <c r="I531" s="45">
        <v>2757.23</v>
      </c>
      <c r="J531" s="19" t="s">
        <v>1560</v>
      </c>
      <c r="K531" s="19" t="s">
        <v>6719</v>
      </c>
      <c r="L531" s="19" t="s">
        <v>6720</v>
      </c>
      <c r="M531" s="19" t="s">
        <v>6721</v>
      </c>
      <c r="N531" s="19" t="s">
        <v>6715</v>
      </c>
      <c r="O531" s="19" t="s">
        <v>367</v>
      </c>
      <c r="P531" s="19" t="s">
        <v>368</v>
      </c>
      <c r="Q531" s="46">
        <v>360</v>
      </c>
      <c r="R531" s="19" t="s">
        <v>1544</v>
      </c>
      <c r="S531" s="19" t="s">
        <v>3650</v>
      </c>
      <c r="T531" s="19" t="s">
        <v>3651</v>
      </c>
      <c r="U531" s="19" t="s">
        <v>6722</v>
      </c>
      <c r="V531" s="19" t="s">
        <v>6723</v>
      </c>
      <c r="W531" s="19" t="s">
        <v>1917</v>
      </c>
      <c r="X531" s="19" t="s">
        <v>6724</v>
      </c>
      <c r="Y531" s="19" t="s">
        <v>1946</v>
      </c>
      <c r="Z531" s="19" t="s">
        <v>1947</v>
      </c>
      <c r="AA531" s="46">
        <v>15</v>
      </c>
      <c r="AB531" s="19" t="s">
        <v>5575</v>
      </c>
      <c r="AC531" s="19" t="s">
        <v>175</v>
      </c>
      <c r="AD531" s="19" t="s">
        <v>5576</v>
      </c>
      <c r="AE531" s="19" t="s">
        <v>5577</v>
      </c>
      <c r="AF531" s="19" t="s">
        <v>1554</v>
      </c>
      <c r="AG531" s="19" t="s">
        <v>5578</v>
      </c>
      <c r="AH531" s="19" t="s">
        <v>1499</v>
      </c>
      <c r="AI531" s="19" t="s">
        <v>1500</v>
      </c>
      <c r="AJ531" s="45">
        <v>0</v>
      </c>
      <c r="AK531" s="45">
        <v>0</v>
      </c>
      <c r="AL531" s="19" t="s">
        <v>1501</v>
      </c>
      <c r="AM531" s="46">
        <v>27260</v>
      </c>
      <c r="AN531" s="46">
        <v>18080</v>
      </c>
      <c r="AO531" s="46">
        <v>9180</v>
      </c>
      <c r="AP531" s="45">
        <v>54</v>
      </c>
      <c r="AQ531" s="45"/>
      <c r="AR531" s="45" t="str">
        <f>IFERROR(VLOOKUP(AB531,'Pedidos marco'!$A$1:$D$10000,4,0)," ")</f>
        <v xml:space="preserve"> </v>
      </c>
      <c r="AS531" s="45">
        <f t="shared" si="56"/>
        <v>4</v>
      </c>
      <c r="AT531" s="45" t="str">
        <f t="shared" si="57"/>
        <v>04</v>
      </c>
      <c r="AU531" s="47">
        <v>18</v>
      </c>
      <c r="AV531" s="19" t="str">
        <f t="shared" si="58"/>
        <v>04 April</v>
      </c>
      <c r="AW531" s="19">
        <f t="shared" si="59"/>
        <v>0.15</v>
      </c>
      <c r="AX531" s="19">
        <f t="shared" si="60"/>
        <v>3</v>
      </c>
      <c r="AY531" s="19" t="e">
        <f>VLOOKUP(AG531,Cías!$A$1:$E$10000,5,0)</f>
        <v>#N/A</v>
      </c>
      <c r="AZ531" s="19" t="str">
        <f t="shared" si="61"/>
        <v>1023077</v>
      </c>
      <c r="BA531" s="19" t="str">
        <f t="shared" si="62"/>
        <v>JIMENEZ ICAZA HENRY ELADIO</v>
      </c>
      <c r="BB531" s="19" t="e">
        <f>VLOOKUP(AG531,Cías!$A$1:$E$10000,3,0)</f>
        <v>#N/A</v>
      </c>
      <c r="BC531" s="19"/>
      <c r="BD531" s="19"/>
      <c r="BE531" s="19"/>
      <c r="BF531" s="19"/>
      <c r="BG531" s="19"/>
      <c r="BH531" s="19"/>
      <c r="BI531" s="19"/>
      <c r="BJ531" s="19"/>
    </row>
    <row r="532" spans="1:62" ht="15" x14ac:dyDescent="0.2">
      <c r="A532" s="19" t="s">
        <v>6725</v>
      </c>
      <c r="B532" s="19" t="s">
        <v>1479</v>
      </c>
      <c r="C532" s="43">
        <v>44655</v>
      </c>
      <c r="D532" s="44">
        <v>0.88055555555555998</v>
      </c>
      <c r="E532" s="19" t="s">
        <v>6726</v>
      </c>
      <c r="F532" s="19" t="s">
        <v>1481</v>
      </c>
      <c r="G532" s="19" t="s">
        <v>1481</v>
      </c>
      <c r="H532" s="45">
        <v>0</v>
      </c>
      <c r="I532" s="45">
        <v>0</v>
      </c>
      <c r="J532" s="19" t="s">
        <v>1482</v>
      </c>
      <c r="K532" s="19" t="s">
        <v>5672</v>
      </c>
      <c r="L532" s="19" t="s">
        <v>6727</v>
      </c>
      <c r="M532" s="19" t="s">
        <v>6728</v>
      </c>
      <c r="N532" s="19" t="s">
        <v>6725</v>
      </c>
      <c r="O532" s="19" t="s">
        <v>1641</v>
      </c>
      <c r="P532" s="19" t="s">
        <v>1642</v>
      </c>
      <c r="Q532" s="46">
        <v>640</v>
      </c>
      <c r="R532" s="19" t="s">
        <v>1544</v>
      </c>
      <c r="S532" s="19" t="s">
        <v>3229</v>
      </c>
      <c r="T532" s="19" t="s">
        <v>3230</v>
      </c>
      <c r="U532" s="19" t="s">
        <v>3231</v>
      </c>
      <c r="V532" s="19" t="s">
        <v>2091</v>
      </c>
      <c r="W532" s="19" t="s">
        <v>1492</v>
      </c>
      <c r="X532" s="19" t="s">
        <v>3232</v>
      </c>
      <c r="Y532" s="19" t="s">
        <v>1494</v>
      </c>
      <c r="Z532" s="19" t="s">
        <v>1495</v>
      </c>
      <c r="AA532" s="46">
        <v>247</v>
      </c>
      <c r="AB532" s="19" t="s">
        <v>592</v>
      </c>
      <c r="AC532" s="19" t="s">
        <v>341</v>
      </c>
      <c r="AD532" s="19" t="s">
        <v>6729</v>
      </c>
      <c r="AE532" s="19" t="s">
        <v>6730</v>
      </c>
      <c r="AF532" s="19" t="s">
        <v>1592</v>
      </c>
      <c r="AG532" s="19" t="s">
        <v>6731</v>
      </c>
      <c r="AH532" s="19" t="s">
        <v>1502</v>
      </c>
      <c r="AI532" s="19" t="s">
        <v>2099</v>
      </c>
      <c r="AJ532" s="45">
        <v>0</v>
      </c>
      <c r="AK532" s="45">
        <v>0</v>
      </c>
      <c r="AL532" s="19" t="s">
        <v>1501</v>
      </c>
      <c r="AM532" s="46">
        <v>50160</v>
      </c>
      <c r="AN532" s="46">
        <v>32030</v>
      </c>
      <c r="AO532" s="46">
        <v>18130</v>
      </c>
      <c r="AP532" s="45">
        <v>537.6</v>
      </c>
      <c r="AQ532" s="45"/>
      <c r="AR532" s="45" t="str">
        <f>IFERROR(VLOOKUP(AB532,'Pedidos marco'!$A$1:$D$10000,4,0)," ")</f>
        <v xml:space="preserve"> </v>
      </c>
      <c r="AS532" s="45">
        <f t="shared" si="56"/>
        <v>4</v>
      </c>
      <c r="AT532" s="45" t="str">
        <f t="shared" si="57"/>
        <v>04</v>
      </c>
      <c r="AU532" s="47">
        <v>32</v>
      </c>
      <c r="AV532" s="19" t="str">
        <f t="shared" si="58"/>
        <v>04 April</v>
      </c>
      <c r="AW532" s="19">
        <f t="shared" si="59"/>
        <v>0.84000000000000008</v>
      </c>
      <c r="AX532" s="19">
        <f t="shared" si="60"/>
        <v>16.8</v>
      </c>
      <c r="AY532" s="19" t="e">
        <f>VLOOKUP(AG532,Cías!$A$1:$E$10000,5,0)</f>
        <v>#N/A</v>
      </c>
      <c r="AZ532" s="19" t="str">
        <f t="shared" si="61"/>
        <v>1013564</v>
      </c>
      <c r="BA532" s="19" t="str">
        <f t="shared" si="62"/>
        <v>VIVERO MORALES MILTON CICERON</v>
      </c>
      <c r="BB532" s="19" t="e">
        <f>VLOOKUP(AG532,Cías!$A$1:$E$10000,3,0)</f>
        <v>#N/A</v>
      </c>
      <c r="BC532" s="19"/>
      <c r="BD532" s="19"/>
      <c r="BE532" s="19"/>
      <c r="BF532" s="19"/>
      <c r="BG532" s="19"/>
      <c r="BH532" s="19"/>
      <c r="BI532" s="19"/>
      <c r="BJ532" s="19"/>
    </row>
    <row r="533" spans="1:62" ht="15" x14ac:dyDescent="0.2">
      <c r="A533" s="19" t="s">
        <v>6732</v>
      </c>
      <c r="B533" s="19" t="s">
        <v>1479</v>
      </c>
      <c r="C533" s="43">
        <v>44655</v>
      </c>
      <c r="D533" s="44">
        <v>0.88333333333332997</v>
      </c>
      <c r="E533" s="19" t="s">
        <v>6733</v>
      </c>
      <c r="F533" s="19" t="s">
        <v>1481</v>
      </c>
      <c r="G533" s="19" t="s">
        <v>1481</v>
      </c>
      <c r="H533" s="45">
        <v>0</v>
      </c>
      <c r="I533" s="45">
        <v>0</v>
      </c>
      <c r="J533" s="19" t="s">
        <v>1482</v>
      </c>
      <c r="K533" s="19" t="s">
        <v>6734</v>
      </c>
      <c r="L533" s="19" t="s">
        <v>6735</v>
      </c>
      <c r="M533" s="19" t="s">
        <v>6736</v>
      </c>
      <c r="N533" s="19" t="s">
        <v>6732</v>
      </c>
      <c r="O533" s="19" t="s">
        <v>1486</v>
      </c>
      <c r="P533" s="19" t="s">
        <v>1487</v>
      </c>
      <c r="Q533" s="46">
        <v>29.65</v>
      </c>
      <c r="R533" s="19" t="s">
        <v>1488</v>
      </c>
      <c r="S533" s="19" t="s">
        <v>1489</v>
      </c>
      <c r="T533" s="19" t="s">
        <v>418</v>
      </c>
      <c r="U533" s="19" t="s">
        <v>1508</v>
      </c>
      <c r="V533" s="19" t="s">
        <v>1509</v>
      </c>
      <c r="W533" s="19" t="s">
        <v>415</v>
      </c>
      <c r="X533" s="19" t="s">
        <v>1510</v>
      </c>
      <c r="Y533" s="19" t="s">
        <v>1511</v>
      </c>
      <c r="Z533" s="19" t="s">
        <v>1512</v>
      </c>
      <c r="AA533" s="46">
        <v>113</v>
      </c>
      <c r="AB533" s="19" t="s">
        <v>1513</v>
      </c>
      <c r="AC533" s="19" t="s">
        <v>418</v>
      </c>
      <c r="AD533" s="19" t="s">
        <v>1523</v>
      </c>
      <c r="AE533" s="19" t="s">
        <v>1481</v>
      </c>
      <c r="AF533" s="19" t="s">
        <v>1497</v>
      </c>
      <c r="AG533" s="19" t="s">
        <v>1524</v>
      </c>
      <c r="AH533" s="19" t="s">
        <v>1499</v>
      </c>
      <c r="AI533" s="19" t="s">
        <v>1500</v>
      </c>
      <c r="AJ533" s="45">
        <v>0</v>
      </c>
      <c r="AK533" s="45">
        <v>0</v>
      </c>
      <c r="AL533" s="19" t="s">
        <v>1517</v>
      </c>
      <c r="AM533" s="46">
        <v>46440</v>
      </c>
      <c r="AN533" s="46">
        <v>29650</v>
      </c>
      <c r="AO533" s="46">
        <v>16790</v>
      </c>
      <c r="AP533" s="45">
        <v>0</v>
      </c>
      <c r="AQ533" s="45"/>
      <c r="AR533" s="45" t="str">
        <f>IFERROR(VLOOKUP(AB533,'Pedidos marco'!$A$1:$D$10000,4,0)," ")</f>
        <v xml:space="preserve"> </v>
      </c>
      <c r="AS533" s="45">
        <f t="shared" si="56"/>
        <v>4</v>
      </c>
      <c r="AT533" s="45" t="str">
        <f t="shared" si="57"/>
        <v>04</v>
      </c>
      <c r="AU533" s="47">
        <v>29.65</v>
      </c>
      <c r="AV533" s="19" t="str">
        <f t="shared" si="58"/>
        <v>04 April</v>
      </c>
      <c r="AW533" s="19">
        <f t="shared" si="59"/>
        <v>0</v>
      </c>
      <c r="AX533" s="19">
        <f t="shared" si="60"/>
        <v>0</v>
      </c>
      <c r="AY533" s="19" t="e">
        <f>VLOOKUP(AG533,Cías!$A$1:$E$10000,5,0)</f>
        <v>#N/A</v>
      </c>
      <c r="AZ533" s="19" t="str">
        <f t="shared" si="61"/>
        <v>1014412</v>
      </c>
      <c r="BA533" s="19" t="str">
        <f t="shared" si="62"/>
        <v>UNION DE CONCRETERAS UNICON UCUE</v>
      </c>
      <c r="BB533" s="19" t="e">
        <f>VLOOKUP(AG533,Cías!$A$1:$E$10000,3,0)</f>
        <v>#N/A</v>
      </c>
      <c r="BC533" s="19"/>
      <c r="BD533" s="19"/>
      <c r="BE533" s="19"/>
      <c r="BF533" s="19"/>
      <c r="BG533" s="19"/>
      <c r="BH533" s="19"/>
      <c r="BI533" s="19"/>
      <c r="BJ533" s="19"/>
    </row>
    <row r="534" spans="1:62" ht="15" x14ac:dyDescent="0.2">
      <c r="A534" s="19" t="s">
        <v>6737</v>
      </c>
      <c r="B534" s="19" t="s">
        <v>1479</v>
      </c>
      <c r="C534" s="43">
        <v>44655</v>
      </c>
      <c r="D534" s="44">
        <v>0.88472222222221997</v>
      </c>
      <c r="E534" s="19" t="s">
        <v>6738</v>
      </c>
      <c r="F534" s="19" t="s">
        <v>6739</v>
      </c>
      <c r="G534" s="19" t="s">
        <v>6740</v>
      </c>
      <c r="H534" s="45">
        <v>4032</v>
      </c>
      <c r="I534" s="45">
        <v>4520.7</v>
      </c>
      <c r="J534" s="19" t="s">
        <v>1560</v>
      </c>
      <c r="K534" s="19" t="s">
        <v>6741</v>
      </c>
      <c r="L534" s="19" t="s">
        <v>6742</v>
      </c>
      <c r="M534" s="19" t="s">
        <v>6743</v>
      </c>
      <c r="N534" s="19" t="s">
        <v>6737</v>
      </c>
      <c r="O534" s="19" t="s">
        <v>1641</v>
      </c>
      <c r="P534" s="19" t="s">
        <v>1642</v>
      </c>
      <c r="Q534" s="46">
        <v>640</v>
      </c>
      <c r="R534" s="19" t="s">
        <v>1544</v>
      </c>
      <c r="S534" s="19" t="s">
        <v>1736</v>
      </c>
      <c r="T534" s="19" t="s">
        <v>1737</v>
      </c>
      <c r="U534" s="19" t="s">
        <v>6679</v>
      </c>
      <c r="V534" s="19" t="s">
        <v>6680</v>
      </c>
      <c r="W534" s="19" t="s">
        <v>2635</v>
      </c>
      <c r="X534" s="19" t="s">
        <v>6681</v>
      </c>
      <c r="Y534" s="19" t="s">
        <v>2637</v>
      </c>
      <c r="Z534" s="19" t="s">
        <v>2638</v>
      </c>
      <c r="AA534" s="46">
        <v>506</v>
      </c>
      <c r="AB534" s="19" t="s">
        <v>556</v>
      </c>
      <c r="AC534" s="19" t="s">
        <v>266</v>
      </c>
      <c r="AD534" s="19" t="s">
        <v>6682</v>
      </c>
      <c r="AE534" s="19" t="s">
        <v>1481</v>
      </c>
      <c r="AF534" s="19" t="s">
        <v>1592</v>
      </c>
      <c r="AG534" s="19" t="s">
        <v>6683</v>
      </c>
      <c r="AH534" s="19" t="s">
        <v>1499</v>
      </c>
      <c r="AI534" s="19" t="s">
        <v>1500</v>
      </c>
      <c r="AJ534" s="45">
        <v>0</v>
      </c>
      <c r="AK534" s="45">
        <v>0</v>
      </c>
      <c r="AL534" s="19" t="s">
        <v>1501</v>
      </c>
      <c r="AM534" s="46">
        <v>50830</v>
      </c>
      <c r="AN534" s="46">
        <v>32080</v>
      </c>
      <c r="AO534" s="46">
        <v>18750</v>
      </c>
      <c r="AP534" s="45">
        <v>966.4</v>
      </c>
      <c r="AQ534" s="45"/>
      <c r="AR534" s="45" t="str">
        <f>IFERROR(VLOOKUP(AB534,'Pedidos marco'!$A$1:$D$10000,4,0)," ")</f>
        <v xml:space="preserve"> </v>
      </c>
      <c r="AS534" s="45">
        <f t="shared" si="56"/>
        <v>4</v>
      </c>
      <c r="AT534" s="45" t="str">
        <f t="shared" si="57"/>
        <v>04</v>
      </c>
      <c r="AU534" s="47">
        <v>32</v>
      </c>
      <c r="AV534" s="19" t="str">
        <f t="shared" si="58"/>
        <v>04 April</v>
      </c>
      <c r="AW534" s="19">
        <f t="shared" si="59"/>
        <v>1.51</v>
      </c>
      <c r="AX534" s="19">
        <f t="shared" si="60"/>
        <v>30.2</v>
      </c>
      <c r="AY534" s="19" t="e">
        <f>VLOOKUP(AG534,Cías!$A$1:$E$10000,5,0)</f>
        <v>#N/A</v>
      </c>
      <c r="AZ534" s="19" t="str">
        <f t="shared" si="61"/>
        <v>1013635</v>
      </c>
      <c r="BA534" s="19" t="str">
        <f t="shared" si="62"/>
        <v>ROMAN BAJANA JHONATHAN MARCEL</v>
      </c>
      <c r="BB534" s="19" t="e">
        <f>VLOOKUP(AG534,Cías!$A$1:$E$10000,3,0)</f>
        <v>#N/A</v>
      </c>
      <c r="BC534" s="19"/>
      <c r="BD534" s="19"/>
      <c r="BE534" s="19"/>
      <c r="BF534" s="19"/>
      <c r="BG534" s="19"/>
      <c r="BH534" s="19"/>
      <c r="BI534" s="19"/>
      <c r="BJ534" s="19"/>
    </row>
    <row r="535" spans="1:62" ht="15" x14ac:dyDescent="0.2">
      <c r="A535" s="19" t="s">
        <v>6744</v>
      </c>
      <c r="B535" s="19" t="s">
        <v>1479</v>
      </c>
      <c r="C535" s="43">
        <v>44655</v>
      </c>
      <c r="D535" s="44">
        <v>0.88541666666666996</v>
      </c>
      <c r="E535" s="19" t="s">
        <v>6745</v>
      </c>
      <c r="F535" s="19" t="s">
        <v>6746</v>
      </c>
      <c r="G535" s="19" t="s">
        <v>6747</v>
      </c>
      <c r="H535" s="45">
        <v>4032</v>
      </c>
      <c r="I535" s="45">
        <v>4520.7</v>
      </c>
      <c r="J535" s="19" t="s">
        <v>1560</v>
      </c>
      <c r="K535" s="19" t="s">
        <v>6741</v>
      </c>
      <c r="L535" s="19" t="s">
        <v>6748</v>
      </c>
      <c r="M535" s="19" t="s">
        <v>6749</v>
      </c>
      <c r="N535" s="19" t="s">
        <v>6744</v>
      </c>
      <c r="O535" s="19" t="s">
        <v>1641</v>
      </c>
      <c r="P535" s="19" t="s">
        <v>1642</v>
      </c>
      <c r="Q535" s="46">
        <v>640</v>
      </c>
      <c r="R535" s="19" t="s">
        <v>1544</v>
      </c>
      <c r="S535" s="19" t="s">
        <v>1736</v>
      </c>
      <c r="T535" s="19" t="s">
        <v>1737</v>
      </c>
      <c r="U535" s="19" t="s">
        <v>6679</v>
      </c>
      <c r="V535" s="19" t="s">
        <v>6680</v>
      </c>
      <c r="W535" s="19" t="s">
        <v>2635</v>
      </c>
      <c r="X535" s="19" t="s">
        <v>6681</v>
      </c>
      <c r="Y535" s="19" t="s">
        <v>2637</v>
      </c>
      <c r="Z535" s="19" t="s">
        <v>2638</v>
      </c>
      <c r="AA535" s="46">
        <v>506</v>
      </c>
      <c r="AB535" s="19" t="s">
        <v>556</v>
      </c>
      <c r="AC535" s="19" t="s">
        <v>266</v>
      </c>
      <c r="AD535" s="19" t="s">
        <v>6750</v>
      </c>
      <c r="AE535" s="19" t="s">
        <v>6751</v>
      </c>
      <c r="AF535" s="19" t="s">
        <v>1592</v>
      </c>
      <c r="AG535" s="19" t="s">
        <v>6752</v>
      </c>
      <c r="AH535" s="19" t="s">
        <v>1499</v>
      </c>
      <c r="AI535" s="19" t="s">
        <v>1500</v>
      </c>
      <c r="AJ535" s="45">
        <v>0</v>
      </c>
      <c r="AK535" s="45">
        <v>0</v>
      </c>
      <c r="AL535" s="19" t="s">
        <v>1501</v>
      </c>
      <c r="AM535" s="46">
        <v>49450</v>
      </c>
      <c r="AN535" s="46">
        <v>32040</v>
      </c>
      <c r="AO535" s="46">
        <v>17410</v>
      </c>
      <c r="AP535" s="45">
        <v>966.4</v>
      </c>
      <c r="AQ535" s="45"/>
      <c r="AR535" s="45" t="str">
        <f>IFERROR(VLOOKUP(AB535,'Pedidos marco'!$A$1:$D$10000,4,0)," ")</f>
        <v xml:space="preserve"> </v>
      </c>
      <c r="AS535" s="45">
        <f t="shared" si="56"/>
        <v>4</v>
      </c>
      <c r="AT535" s="45" t="str">
        <f t="shared" si="57"/>
        <v>04</v>
      </c>
      <c r="AU535" s="47">
        <v>32</v>
      </c>
      <c r="AV535" s="19" t="str">
        <f t="shared" si="58"/>
        <v>04 April</v>
      </c>
      <c r="AW535" s="19">
        <f t="shared" si="59"/>
        <v>1.51</v>
      </c>
      <c r="AX535" s="19">
        <f t="shared" si="60"/>
        <v>30.2</v>
      </c>
      <c r="AY535" s="19" t="e">
        <f>VLOOKUP(AG535,Cías!$A$1:$E$10000,5,0)</f>
        <v>#N/A</v>
      </c>
      <c r="AZ535" s="19" t="str">
        <f t="shared" si="61"/>
        <v>1013635</v>
      </c>
      <c r="BA535" s="19" t="str">
        <f t="shared" si="62"/>
        <v>ROMAN BAJANA JHONATHAN MARCEL</v>
      </c>
      <c r="BB535" s="19" t="e">
        <f>VLOOKUP(AG535,Cías!$A$1:$E$10000,3,0)</f>
        <v>#N/A</v>
      </c>
      <c r="BC535" s="19"/>
      <c r="BD535" s="19"/>
      <c r="BE535" s="19"/>
      <c r="BF535" s="19"/>
      <c r="BG535" s="19"/>
      <c r="BH535" s="19"/>
      <c r="BI535" s="19"/>
      <c r="BJ535" s="19"/>
    </row>
    <row r="536" spans="1:62" ht="15" x14ac:dyDescent="0.2">
      <c r="A536" s="19" t="s">
        <v>6753</v>
      </c>
      <c r="B536" s="19" t="s">
        <v>1479</v>
      </c>
      <c r="C536" s="43">
        <v>44655</v>
      </c>
      <c r="D536" s="44">
        <v>0.88611111111110996</v>
      </c>
      <c r="E536" s="19" t="s">
        <v>6754</v>
      </c>
      <c r="F536" s="19" t="s">
        <v>6755</v>
      </c>
      <c r="G536" s="19" t="s">
        <v>6756</v>
      </c>
      <c r="H536" s="45">
        <v>4320.21</v>
      </c>
      <c r="I536" s="45">
        <v>4843.8500000000004</v>
      </c>
      <c r="J536" s="19" t="s">
        <v>1560</v>
      </c>
      <c r="K536" s="19" t="s">
        <v>6757</v>
      </c>
      <c r="L536" s="19" t="s">
        <v>6758</v>
      </c>
      <c r="M536" s="19" t="s">
        <v>6759</v>
      </c>
      <c r="N536" s="19" t="s">
        <v>6753</v>
      </c>
      <c r="O536" s="19" t="s">
        <v>367</v>
      </c>
      <c r="P536" s="19" t="s">
        <v>368</v>
      </c>
      <c r="Q536" s="46">
        <v>680</v>
      </c>
      <c r="R536" s="19" t="s">
        <v>1544</v>
      </c>
      <c r="S536" s="19" t="s">
        <v>1754</v>
      </c>
      <c r="T536" s="19" t="s">
        <v>104</v>
      </c>
      <c r="U536" s="19" t="s">
        <v>2901</v>
      </c>
      <c r="V536" s="19" t="s">
        <v>2902</v>
      </c>
      <c r="W536" s="19" t="s">
        <v>2127</v>
      </c>
      <c r="X536" s="19" t="s">
        <v>2903</v>
      </c>
      <c r="Y536" s="19" t="s">
        <v>2129</v>
      </c>
      <c r="Z536" s="19" t="s">
        <v>2130</v>
      </c>
      <c r="AA536" s="46">
        <v>205</v>
      </c>
      <c r="AB536" s="19" t="s">
        <v>477</v>
      </c>
      <c r="AC536" s="19" t="s">
        <v>104</v>
      </c>
      <c r="AD536" s="19" t="s">
        <v>2304</v>
      </c>
      <c r="AE536" s="19" t="s">
        <v>2305</v>
      </c>
      <c r="AF536" s="19" t="s">
        <v>1592</v>
      </c>
      <c r="AG536" s="19" t="s">
        <v>2306</v>
      </c>
      <c r="AH536" s="19" t="s">
        <v>1499</v>
      </c>
      <c r="AI536" s="19" t="s">
        <v>1500</v>
      </c>
      <c r="AJ536" s="45">
        <v>0</v>
      </c>
      <c r="AK536" s="45">
        <v>0</v>
      </c>
      <c r="AL536" s="19" t="s">
        <v>1501</v>
      </c>
      <c r="AM536" s="46">
        <v>51120</v>
      </c>
      <c r="AN536" s="46">
        <v>34090</v>
      </c>
      <c r="AO536" s="46">
        <v>17030</v>
      </c>
      <c r="AP536" s="45">
        <v>530.4</v>
      </c>
      <c r="AQ536" s="45"/>
      <c r="AR536" s="45" t="str">
        <f>IFERROR(VLOOKUP(AB536,'Pedidos marco'!$A$1:$D$10000,4,0)," ")</f>
        <v xml:space="preserve"> </v>
      </c>
      <c r="AS536" s="45">
        <f t="shared" si="56"/>
        <v>4</v>
      </c>
      <c r="AT536" s="45" t="str">
        <f t="shared" si="57"/>
        <v>04</v>
      </c>
      <c r="AU536" s="47">
        <v>34</v>
      </c>
      <c r="AV536" s="19" t="str">
        <f t="shared" si="58"/>
        <v>04 April</v>
      </c>
      <c r="AW536" s="19">
        <f t="shared" si="59"/>
        <v>0.77999999999999992</v>
      </c>
      <c r="AX536" s="19">
        <f t="shared" si="60"/>
        <v>15.6</v>
      </c>
      <c r="AY536" s="19" t="e">
        <f>VLOOKUP(AG536,Cías!$A$1:$E$10000,5,0)</f>
        <v>#N/A</v>
      </c>
      <c r="AZ536" s="19" t="str">
        <f t="shared" si="61"/>
        <v>1013863</v>
      </c>
      <c r="BA536" s="19" t="str">
        <f t="shared" si="62"/>
        <v>DISTRIBUCIONES NARANJO</v>
      </c>
      <c r="BB536" s="19" t="e">
        <f>VLOOKUP(AG536,Cías!$A$1:$E$10000,3,0)</f>
        <v>#N/A</v>
      </c>
      <c r="BC536" s="19"/>
      <c r="BD536" s="19"/>
      <c r="BE536" s="19"/>
      <c r="BF536" s="19"/>
      <c r="BG536" s="19"/>
      <c r="BH536" s="19"/>
      <c r="BI536" s="19"/>
      <c r="BJ536" s="19"/>
    </row>
    <row r="537" spans="1:62" ht="15" x14ac:dyDescent="0.2">
      <c r="A537" s="19" t="s">
        <v>6760</v>
      </c>
      <c r="B537" s="19" t="s">
        <v>1479</v>
      </c>
      <c r="C537" s="43">
        <v>44655</v>
      </c>
      <c r="D537" s="44">
        <v>0.89097222222221995</v>
      </c>
      <c r="E537" s="19" t="s">
        <v>6761</v>
      </c>
      <c r="F537" s="19" t="s">
        <v>6762</v>
      </c>
      <c r="G537" s="19" t="s">
        <v>6763</v>
      </c>
      <c r="H537" s="45">
        <v>4121.6000000000004</v>
      </c>
      <c r="I537" s="45">
        <v>4621.16</v>
      </c>
      <c r="J537" s="19" t="s">
        <v>1560</v>
      </c>
      <c r="K537" s="19" t="s">
        <v>6764</v>
      </c>
      <c r="L537" s="19" t="s">
        <v>6765</v>
      </c>
      <c r="M537" s="19" t="s">
        <v>6766</v>
      </c>
      <c r="N537" s="19" t="s">
        <v>6760</v>
      </c>
      <c r="O537" s="19" t="s">
        <v>1641</v>
      </c>
      <c r="P537" s="19" t="s">
        <v>1642</v>
      </c>
      <c r="Q537" s="46">
        <v>640</v>
      </c>
      <c r="R537" s="19" t="s">
        <v>1544</v>
      </c>
      <c r="S537" s="19" t="s">
        <v>5284</v>
      </c>
      <c r="T537" s="19" t="s">
        <v>5285</v>
      </c>
      <c r="U537" s="19" t="s">
        <v>6767</v>
      </c>
      <c r="V537" s="19" t="s">
        <v>6768</v>
      </c>
      <c r="W537" s="19" t="s">
        <v>1492</v>
      </c>
      <c r="X537" s="19" t="s">
        <v>6769</v>
      </c>
      <c r="Y537" s="19" t="s">
        <v>1494</v>
      </c>
      <c r="Z537" s="19" t="s">
        <v>1495</v>
      </c>
      <c r="AA537" s="46">
        <v>247</v>
      </c>
      <c r="AB537" s="19" t="s">
        <v>489</v>
      </c>
      <c r="AC537" s="19" t="s">
        <v>127</v>
      </c>
      <c r="AD537" s="19" t="s">
        <v>6770</v>
      </c>
      <c r="AE537" s="19" t="s">
        <v>6771</v>
      </c>
      <c r="AF537" s="19" t="s">
        <v>1592</v>
      </c>
      <c r="AG537" s="19" t="s">
        <v>6772</v>
      </c>
      <c r="AH537" s="19" t="s">
        <v>1594</v>
      </c>
      <c r="AI537" s="19" t="s">
        <v>1595</v>
      </c>
      <c r="AJ537" s="45">
        <v>0.05</v>
      </c>
      <c r="AK537" s="45">
        <v>32</v>
      </c>
      <c r="AL537" s="19" t="s">
        <v>1501</v>
      </c>
      <c r="AM537" s="46">
        <v>50090</v>
      </c>
      <c r="AN537" s="46">
        <v>32030</v>
      </c>
      <c r="AO537" s="46">
        <v>18060</v>
      </c>
      <c r="AP537" s="45">
        <v>537.6</v>
      </c>
      <c r="AQ537" s="45"/>
      <c r="AR537" s="45" t="str">
        <f>IFERROR(VLOOKUP(AB537,'Pedidos marco'!$A$1:$D$10000,4,0)," ")</f>
        <v xml:space="preserve"> </v>
      </c>
      <c r="AS537" s="45">
        <f t="shared" si="56"/>
        <v>4</v>
      </c>
      <c r="AT537" s="45" t="str">
        <f t="shared" si="57"/>
        <v>04</v>
      </c>
      <c r="AU537" s="47">
        <v>32</v>
      </c>
      <c r="AV537" s="19" t="str">
        <f t="shared" si="58"/>
        <v>04 April</v>
      </c>
      <c r="AW537" s="19">
        <f t="shared" si="59"/>
        <v>0.84000000000000008</v>
      </c>
      <c r="AX537" s="19">
        <f t="shared" si="60"/>
        <v>16.8</v>
      </c>
      <c r="AY537" s="19" t="e">
        <f>VLOOKUP(AG537,Cías!$A$1:$E$10000,5,0)</f>
        <v>#N/A</v>
      </c>
      <c r="AZ537" s="19" t="str">
        <f t="shared" si="61"/>
        <v>1013887</v>
      </c>
      <c r="BA537" s="19" t="str">
        <f t="shared" si="62"/>
        <v>FLORES ARIAS EDISON IVAN</v>
      </c>
      <c r="BB537" s="19" t="e">
        <f>VLOOKUP(AG537,Cías!$A$1:$E$10000,3,0)</f>
        <v>#N/A</v>
      </c>
      <c r="BC537" s="19"/>
      <c r="BD537" s="19"/>
      <c r="BE537" s="19"/>
      <c r="BF537" s="19"/>
      <c r="BG537" s="19"/>
      <c r="BH537" s="19"/>
      <c r="BI537" s="19"/>
      <c r="BJ537" s="19"/>
    </row>
    <row r="538" spans="1:62" ht="15" x14ac:dyDescent="0.2">
      <c r="A538" s="19" t="s">
        <v>6773</v>
      </c>
      <c r="B538" s="19" t="s">
        <v>1479</v>
      </c>
      <c r="C538" s="43">
        <v>44655</v>
      </c>
      <c r="D538" s="44">
        <v>0.89305555555556004</v>
      </c>
      <c r="E538" s="19" t="s">
        <v>6774</v>
      </c>
      <c r="F538" s="19" t="s">
        <v>1481</v>
      </c>
      <c r="G538" s="19" t="s">
        <v>1481</v>
      </c>
      <c r="H538" s="45">
        <v>0</v>
      </c>
      <c r="I538" s="45">
        <v>0</v>
      </c>
      <c r="J538" s="19" t="s">
        <v>1482</v>
      </c>
      <c r="K538" s="19" t="s">
        <v>6775</v>
      </c>
      <c r="L538" s="19" t="s">
        <v>6776</v>
      </c>
      <c r="M538" s="19" t="s">
        <v>6777</v>
      </c>
      <c r="N538" s="19" t="s">
        <v>6773</v>
      </c>
      <c r="O538" s="19" t="s">
        <v>2057</v>
      </c>
      <c r="P538" s="19" t="s">
        <v>2058</v>
      </c>
      <c r="Q538" s="46">
        <v>32.5</v>
      </c>
      <c r="R538" s="19" t="s">
        <v>1488</v>
      </c>
      <c r="S538" s="19" t="s">
        <v>2384</v>
      </c>
      <c r="T538" s="19" t="s">
        <v>2385</v>
      </c>
      <c r="U538" s="19" t="s">
        <v>6778</v>
      </c>
      <c r="V538" s="19" t="s">
        <v>6779</v>
      </c>
      <c r="W538" s="19" t="s">
        <v>415</v>
      </c>
      <c r="X538" s="19" t="s">
        <v>6780</v>
      </c>
      <c r="Y538" s="19" t="s">
        <v>2389</v>
      </c>
      <c r="Z538" s="19" t="s">
        <v>2390</v>
      </c>
      <c r="AA538" s="46">
        <v>101</v>
      </c>
      <c r="AB538" s="19" t="s">
        <v>466</v>
      </c>
      <c r="AC538" s="19" t="s">
        <v>82</v>
      </c>
      <c r="AD538" s="19" t="s">
        <v>3405</v>
      </c>
      <c r="AE538" s="19" t="s">
        <v>3406</v>
      </c>
      <c r="AF538" s="19" t="s">
        <v>1497</v>
      </c>
      <c r="AG538" s="19" t="s">
        <v>3407</v>
      </c>
      <c r="AH538" s="19" t="s">
        <v>1499</v>
      </c>
      <c r="AI538" s="19" t="s">
        <v>1500</v>
      </c>
      <c r="AJ538" s="45">
        <v>0</v>
      </c>
      <c r="AK538" s="45">
        <v>0</v>
      </c>
      <c r="AL538" s="19" t="s">
        <v>1501</v>
      </c>
      <c r="AM538" s="46">
        <v>51820</v>
      </c>
      <c r="AN538" s="46">
        <v>32500</v>
      </c>
      <c r="AO538" s="46">
        <v>19320</v>
      </c>
      <c r="AP538" s="45">
        <v>299</v>
      </c>
      <c r="AQ538" s="45"/>
      <c r="AR538" s="45" t="str">
        <f>IFERROR(VLOOKUP(AB538,'Pedidos marco'!$A$1:$D$10000,4,0)," ")</f>
        <v xml:space="preserve"> </v>
      </c>
      <c r="AS538" s="45">
        <f t="shared" si="56"/>
        <v>4</v>
      </c>
      <c r="AT538" s="45" t="str">
        <f t="shared" si="57"/>
        <v>04</v>
      </c>
      <c r="AU538" s="47">
        <v>32.5</v>
      </c>
      <c r="AV538" s="19" t="str">
        <f t="shared" si="58"/>
        <v>04 April</v>
      </c>
      <c r="AW538" s="19">
        <f t="shared" si="59"/>
        <v>9.1999999999999993</v>
      </c>
      <c r="AX538" s="19">
        <f t="shared" si="60"/>
        <v>9.1999999999999993</v>
      </c>
      <c r="AY538" s="19" t="e">
        <f>VLOOKUP(AG538,Cías!$A$1:$E$10000,5,0)</f>
        <v>#N/A</v>
      </c>
      <c r="AZ538" s="19" t="str">
        <f t="shared" si="61"/>
        <v>1013576</v>
      </c>
      <c r="BA538" s="19" t="str">
        <f t="shared" si="62"/>
        <v>CASTRO SALGADO LUCIO OSWALDO</v>
      </c>
      <c r="BB538" s="19" t="e">
        <f>VLOOKUP(AG538,Cías!$A$1:$E$10000,3,0)</f>
        <v>#N/A</v>
      </c>
      <c r="BC538" s="19"/>
      <c r="BD538" s="19"/>
      <c r="BE538" s="19"/>
      <c r="BF538" s="19"/>
      <c r="BG538" s="19"/>
      <c r="BH538" s="19"/>
      <c r="BI538" s="19"/>
      <c r="BJ538" s="19"/>
    </row>
    <row r="539" spans="1:62" ht="15" x14ac:dyDescent="0.2">
      <c r="A539" s="19" t="s">
        <v>6781</v>
      </c>
      <c r="B539" s="19" t="s">
        <v>1479</v>
      </c>
      <c r="C539" s="43">
        <v>44655</v>
      </c>
      <c r="D539" s="44">
        <v>0.89375000000000004</v>
      </c>
      <c r="E539" s="19" t="s">
        <v>6782</v>
      </c>
      <c r="F539" s="19" t="s">
        <v>6783</v>
      </c>
      <c r="G539" s="19" t="s">
        <v>6784</v>
      </c>
      <c r="H539" s="45">
        <v>3843.84</v>
      </c>
      <c r="I539" s="45">
        <v>4309.74</v>
      </c>
      <c r="J539" s="19" t="s">
        <v>1560</v>
      </c>
      <c r="K539" s="19" t="s">
        <v>6785</v>
      </c>
      <c r="L539" s="19" t="s">
        <v>6786</v>
      </c>
      <c r="M539" s="19" t="s">
        <v>6787</v>
      </c>
      <c r="N539" s="19" t="s">
        <v>6781</v>
      </c>
      <c r="O539" s="19" t="s">
        <v>1486</v>
      </c>
      <c r="P539" s="19" t="s">
        <v>1487</v>
      </c>
      <c r="Q539" s="46">
        <v>31.67</v>
      </c>
      <c r="R539" s="19" t="s">
        <v>1488</v>
      </c>
      <c r="S539" s="19" t="s">
        <v>1623</v>
      </c>
      <c r="T539" s="19" t="s">
        <v>1624</v>
      </c>
      <c r="U539" s="19" t="s">
        <v>1625</v>
      </c>
      <c r="V539" s="19" t="s">
        <v>1626</v>
      </c>
      <c r="W539" s="19" t="s">
        <v>1627</v>
      </c>
      <c r="X539" s="19" t="s">
        <v>1628</v>
      </c>
      <c r="Y539" s="19" t="s">
        <v>1629</v>
      </c>
      <c r="Z539" s="19" t="s">
        <v>1630</v>
      </c>
      <c r="AA539" s="46">
        <v>40</v>
      </c>
      <c r="AB539" s="19" t="s">
        <v>466</v>
      </c>
      <c r="AC539" s="19" t="s">
        <v>82</v>
      </c>
      <c r="AD539" s="19" t="s">
        <v>3173</v>
      </c>
      <c r="AE539" s="19" t="s">
        <v>3174</v>
      </c>
      <c r="AF539" s="19" t="s">
        <v>1497</v>
      </c>
      <c r="AG539" s="19" t="s">
        <v>3175</v>
      </c>
      <c r="AH539" s="19" t="s">
        <v>1499</v>
      </c>
      <c r="AI539" s="19" t="s">
        <v>1500</v>
      </c>
      <c r="AJ539" s="45">
        <v>0</v>
      </c>
      <c r="AK539" s="45">
        <v>0</v>
      </c>
      <c r="AL539" s="19" t="s">
        <v>1501</v>
      </c>
      <c r="AM539" s="46">
        <v>50130</v>
      </c>
      <c r="AN539" s="46">
        <v>31670</v>
      </c>
      <c r="AO539" s="46">
        <v>18460</v>
      </c>
      <c r="AP539" s="45">
        <v>158.66999999999999</v>
      </c>
      <c r="AQ539" s="45"/>
      <c r="AR539" s="45" t="str">
        <f>IFERROR(VLOOKUP(AB539,'Pedidos marco'!$A$1:$D$10000,4,0)," ")</f>
        <v xml:space="preserve"> </v>
      </c>
      <c r="AS539" s="45">
        <f t="shared" si="56"/>
        <v>4</v>
      </c>
      <c r="AT539" s="45" t="str">
        <f t="shared" si="57"/>
        <v>04</v>
      </c>
      <c r="AU539" s="47">
        <v>31.67</v>
      </c>
      <c r="AV539" s="19" t="str">
        <f t="shared" si="58"/>
        <v>04 April</v>
      </c>
      <c r="AW539" s="19">
        <f t="shared" si="59"/>
        <v>5.010104199557941</v>
      </c>
      <c r="AX539" s="19">
        <f t="shared" si="60"/>
        <v>5.010104199557941</v>
      </c>
      <c r="AY539" s="19" t="e">
        <f>VLOOKUP(AG539,Cías!$A$1:$E$10000,5,0)</f>
        <v>#N/A</v>
      </c>
      <c r="AZ539" s="19" t="str">
        <f t="shared" si="61"/>
        <v>1013576</v>
      </c>
      <c r="BA539" s="19" t="str">
        <f t="shared" si="62"/>
        <v>CASTRO SALGADO LUCIO OSWALDO</v>
      </c>
      <c r="BB539" s="19" t="e">
        <f>VLOOKUP(AG539,Cías!$A$1:$E$10000,3,0)</f>
        <v>#N/A</v>
      </c>
      <c r="BC539" s="19"/>
      <c r="BD539" s="19"/>
      <c r="BE539" s="19"/>
      <c r="BF539" s="19"/>
      <c r="BG539" s="19"/>
      <c r="BH539" s="19"/>
      <c r="BI539" s="19"/>
      <c r="BJ539" s="19"/>
    </row>
    <row r="540" spans="1:62" ht="15" x14ac:dyDescent="0.2">
      <c r="A540" s="19" t="s">
        <v>6788</v>
      </c>
      <c r="B540" s="19" t="s">
        <v>1479</v>
      </c>
      <c r="C540" s="43">
        <v>44655</v>
      </c>
      <c r="D540" s="44">
        <v>0.89930555555556002</v>
      </c>
      <c r="E540" s="19" t="s">
        <v>6789</v>
      </c>
      <c r="F540" s="19" t="s">
        <v>1481</v>
      </c>
      <c r="G540" s="19" t="s">
        <v>1481</v>
      </c>
      <c r="H540" s="45">
        <v>0</v>
      </c>
      <c r="I540" s="45">
        <v>0</v>
      </c>
      <c r="J540" s="19" t="s">
        <v>1482</v>
      </c>
      <c r="K540" s="19" t="s">
        <v>6790</v>
      </c>
      <c r="L540" s="19" t="s">
        <v>6791</v>
      </c>
      <c r="M540" s="19" t="s">
        <v>6792</v>
      </c>
      <c r="N540" s="19" t="s">
        <v>6788</v>
      </c>
      <c r="O540" s="19" t="s">
        <v>1641</v>
      </c>
      <c r="P540" s="19" t="s">
        <v>1642</v>
      </c>
      <c r="Q540" s="46">
        <v>640</v>
      </c>
      <c r="R540" s="19" t="s">
        <v>1544</v>
      </c>
      <c r="S540" s="19" t="s">
        <v>5651</v>
      </c>
      <c r="T540" s="19" t="s">
        <v>5652</v>
      </c>
      <c r="U540" s="19" t="s">
        <v>6793</v>
      </c>
      <c r="V540" s="19" t="s">
        <v>6794</v>
      </c>
      <c r="W540" s="19" t="s">
        <v>1609</v>
      </c>
      <c r="X540" s="19" t="s">
        <v>6795</v>
      </c>
      <c r="Y540" s="19" t="s">
        <v>1611</v>
      </c>
      <c r="Z540" s="19" t="s">
        <v>1612</v>
      </c>
      <c r="AA540" s="46">
        <v>486</v>
      </c>
      <c r="AB540" s="19" t="s">
        <v>591</v>
      </c>
      <c r="AC540" s="19" t="s">
        <v>339</v>
      </c>
      <c r="AD540" s="19" t="s">
        <v>6796</v>
      </c>
      <c r="AE540" s="19" t="s">
        <v>6797</v>
      </c>
      <c r="AF540" s="19" t="s">
        <v>1592</v>
      </c>
      <c r="AG540" s="19" t="s">
        <v>6798</v>
      </c>
      <c r="AH540" s="19" t="s">
        <v>1594</v>
      </c>
      <c r="AI540" s="19" t="s">
        <v>1595</v>
      </c>
      <c r="AJ540" s="45">
        <v>0.05</v>
      </c>
      <c r="AK540" s="45">
        <v>32</v>
      </c>
      <c r="AL540" s="19" t="s">
        <v>1501</v>
      </c>
      <c r="AM540" s="46">
        <v>50110</v>
      </c>
      <c r="AN540" s="46">
        <v>32030</v>
      </c>
      <c r="AO540" s="46">
        <v>18080</v>
      </c>
      <c r="AP540" s="45">
        <v>723.2</v>
      </c>
      <c r="AQ540" s="45"/>
      <c r="AR540" s="45" t="str">
        <f>IFERROR(VLOOKUP(AB540,'Pedidos marco'!$A$1:$D$10000,4,0)," ")</f>
        <v xml:space="preserve"> </v>
      </c>
      <c r="AS540" s="45">
        <f t="shared" si="56"/>
        <v>4</v>
      </c>
      <c r="AT540" s="45" t="str">
        <f t="shared" si="57"/>
        <v>04</v>
      </c>
      <c r="AU540" s="47">
        <v>32</v>
      </c>
      <c r="AV540" s="19" t="str">
        <f t="shared" si="58"/>
        <v>04 April</v>
      </c>
      <c r="AW540" s="19">
        <f t="shared" si="59"/>
        <v>1.1300000000000001</v>
      </c>
      <c r="AX540" s="19">
        <f t="shared" si="60"/>
        <v>22.6</v>
      </c>
      <c r="AY540" s="19" t="e">
        <f>VLOOKUP(AG540,Cías!$A$1:$E$10000,5,0)</f>
        <v>#N/A</v>
      </c>
      <c r="AZ540" s="19" t="str">
        <f t="shared" si="61"/>
        <v>1014018</v>
      </c>
      <c r="BA540" s="19" t="str">
        <f t="shared" si="62"/>
        <v>VINUEZA PINTO EDISON CRISTOBAL</v>
      </c>
      <c r="BB540" s="19" t="e">
        <f>VLOOKUP(AG540,Cías!$A$1:$E$10000,3,0)</f>
        <v>#N/A</v>
      </c>
      <c r="BC540" s="19"/>
      <c r="BD540" s="19"/>
      <c r="BE540" s="19"/>
      <c r="BF540" s="19"/>
      <c r="BG540" s="19"/>
      <c r="BH540" s="19"/>
      <c r="BI540" s="19"/>
      <c r="BJ540" s="19"/>
    </row>
    <row r="541" spans="1:62" ht="15" x14ac:dyDescent="0.2">
      <c r="A541" s="19" t="s">
        <v>6799</v>
      </c>
      <c r="B541" s="19" t="s">
        <v>1479</v>
      </c>
      <c r="C541" s="43">
        <v>44655</v>
      </c>
      <c r="D541" s="44">
        <v>0.91388888888888997</v>
      </c>
      <c r="E541" s="19" t="s">
        <v>6800</v>
      </c>
      <c r="F541" s="19" t="s">
        <v>6801</v>
      </c>
      <c r="G541" s="19" t="s">
        <v>6802</v>
      </c>
      <c r="H541" s="45">
        <v>3243.41</v>
      </c>
      <c r="I541" s="45">
        <v>3636.53</v>
      </c>
      <c r="J541" s="19" t="s">
        <v>1560</v>
      </c>
      <c r="K541" s="19" t="s">
        <v>6803</v>
      </c>
      <c r="L541" s="19" t="s">
        <v>6804</v>
      </c>
      <c r="M541" s="19" t="s">
        <v>6805</v>
      </c>
      <c r="N541" s="19" t="s">
        <v>6799</v>
      </c>
      <c r="O541" s="19" t="s">
        <v>367</v>
      </c>
      <c r="P541" s="19" t="s">
        <v>368</v>
      </c>
      <c r="Q541" s="46">
        <v>480</v>
      </c>
      <c r="R541" s="19" t="s">
        <v>1544</v>
      </c>
      <c r="S541" s="19" t="s">
        <v>6806</v>
      </c>
      <c r="T541" s="19" t="s">
        <v>6807</v>
      </c>
      <c r="U541" s="19" t="s">
        <v>6808</v>
      </c>
      <c r="V541" s="19" t="s">
        <v>6809</v>
      </c>
      <c r="W541" s="19" t="s">
        <v>415</v>
      </c>
      <c r="X541" s="19" t="s">
        <v>6810</v>
      </c>
      <c r="Y541" s="19" t="s">
        <v>3815</v>
      </c>
      <c r="Z541" s="19" t="s">
        <v>3816</v>
      </c>
      <c r="AA541" s="46">
        <v>96.5</v>
      </c>
      <c r="AB541" s="19" t="s">
        <v>465</v>
      </c>
      <c r="AC541" s="19" t="s">
        <v>80</v>
      </c>
      <c r="AD541" s="19" t="s">
        <v>6811</v>
      </c>
      <c r="AE541" s="19" t="s">
        <v>6812</v>
      </c>
      <c r="AF541" s="19" t="s">
        <v>1719</v>
      </c>
      <c r="AG541" s="19" t="s">
        <v>6813</v>
      </c>
      <c r="AH541" s="19" t="s">
        <v>1594</v>
      </c>
      <c r="AI541" s="19" t="s">
        <v>1595</v>
      </c>
      <c r="AJ541" s="45">
        <v>0.05</v>
      </c>
      <c r="AK541" s="45">
        <v>24</v>
      </c>
      <c r="AL541" s="19" t="s">
        <v>1501</v>
      </c>
      <c r="AM541" s="46">
        <v>38280</v>
      </c>
      <c r="AN541" s="46">
        <v>24010</v>
      </c>
      <c r="AO541" s="46">
        <v>14270</v>
      </c>
      <c r="AP541" s="45">
        <v>216</v>
      </c>
      <c r="AQ541" s="45"/>
      <c r="AR541" s="45" t="str">
        <f>IFERROR(VLOOKUP(AB541,'Pedidos marco'!$A$1:$D$10000,4,0)," ")</f>
        <v xml:space="preserve"> </v>
      </c>
      <c r="AS541" s="45">
        <f t="shared" si="56"/>
        <v>4</v>
      </c>
      <c r="AT541" s="45" t="str">
        <f t="shared" si="57"/>
        <v>04</v>
      </c>
      <c r="AU541" s="47">
        <v>24</v>
      </c>
      <c r="AV541" s="19" t="str">
        <f t="shared" si="58"/>
        <v>04 April</v>
      </c>
      <c r="AW541" s="19">
        <f t="shared" si="59"/>
        <v>0.45</v>
      </c>
      <c r="AX541" s="19">
        <f t="shared" si="60"/>
        <v>9</v>
      </c>
      <c r="AY541" s="19" t="e">
        <f>VLOOKUP(AG541,Cías!$A$1:$E$10000,5,0)</f>
        <v>#N/A</v>
      </c>
      <c r="AZ541" s="19" t="str">
        <f t="shared" si="61"/>
        <v>1014038</v>
      </c>
      <c r="BA541" s="19" t="str">
        <f t="shared" si="62"/>
        <v>CASTRO NAVARRETE MILTON GEOVANNY</v>
      </c>
      <c r="BB541" s="19" t="e">
        <f>VLOOKUP(AG541,Cías!$A$1:$E$10000,3,0)</f>
        <v>#N/A</v>
      </c>
      <c r="BC541" s="19"/>
      <c r="BD541" s="19"/>
      <c r="BE541" s="19"/>
      <c r="BF541" s="19"/>
      <c r="BG541" s="19"/>
      <c r="BH541" s="19"/>
      <c r="BI541" s="19"/>
      <c r="BJ541" s="19"/>
    </row>
    <row r="542" spans="1:62" ht="15" x14ac:dyDescent="0.2">
      <c r="A542" s="19" t="s">
        <v>6814</v>
      </c>
      <c r="B542" s="19" t="s">
        <v>1479</v>
      </c>
      <c r="C542" s="43">
        <v>44655</v>
      </c>
      <c r="D542" s="44">
        <v>0.91666666666666996</v>
      </c>
      <c r="E542" s="19" t="s">
        <v>6815</v>
      </c>
      <c r="F542" s="19" t="s">
        <v>1481</v>
      </c>
      <c r="G542" s="19" t="s">
        <v>1481</v>
      </c>
      <c r="H542" s="45">
        <v>0</v>
      </c>
      <c r="I542" s="45">
        <v>0</v>
      </c>
      <c r="J542" s="19" t="s">
        <v>1482</v>
      </c>
      <c r="K542" s="19" t="s">
        <v>6816</v>
      </c>
      <c r="L542" s="19" t="s">
        <v>6817</v>
      </c>
      <c r="M542" s="19" t="s">
        <v>6818</v>
      </c>
      <c r="N542" s="19" t="s">
        <v>6814</v>
      </c>
      <c r="O542" s="19" t="s">
        <v>1486</v>
      </c>
      <c r="P542" s="19" t="s">
        <v>1487</v>
      </c>
      <c r="Q542" s="46">
        <v>32.14</v>
      </c>
      <c r="R542" s="19" t="s">
        <v>1488</v>
      </c>
      <c r="S542" s="19" t="s">
        <v>1489</v>
      </c>
      <c r="T542" s="19" t="s">
        <v>418</v>
      </c>
      <c r="U542" s="19" t="s">
        <v>2318</v>
      </c>
      <c r="V542" s="19" t="s">
        <v>2319</v>
      </c>
      <c r="W542" s="19" t="s">
        <v>2174</v>
      </c>
      <c r="X542" s="19" t="s">
        <v>2320</v>
      </c>
      <c r="Y542" s="19" t="s">
        <v>2176</v>
      </c>
      <c r="Z542" s="19" t="s">
        <v>2177</v>
      </c>
      <c r="AA542" s="46">
        <v>328</v>
      </c>
      <c r="AB542" s="19" t="s">
        <v>432</v>
      </c>
      <c r="AC542" s="19" t="s">
        <v>12</v>
      </c>
      <c r="AD542" s="19" t="s">
        <v>6819</v>
      </c>
      <c r="AE542" s="19" t="s">
        <v>6820</v>
      </c>
      <c r="AF542" s="19" t="s">
        <v>1497</v>
      </c>
      <c r="AG542" s="19" t="s">
        <v>6821</v>
      </c>
      <c r="AH542" s="19" t="s">
        <v>1499</v>
      </c>
      <c r="AI542" s="19" t="s">
        <v>1500</v>
      </c>
      <c r="AJ542" s="45">
        <v>0</v>
      </c>
      <c r="AK542" s="45">
        <v>0</v>
      </c>
      <c r="AL542" s="19" t="s">
        <v>1501</v>
      </c>
      <c r="AM542" s="46">
        <v>50700</v>
      </c>
      <c r="AN542" s="46">
        <v>32140</v>
      </c>
      <c r="AO542" s="46">
        <v>18560</v>
      </c>
      <c r="AP542" s="45">
        <v>816.68</v>
      </c>
      <c r="AQ542" s="45"/>
      <c r="AR542" s="45" t="str">
        <f>IFERROR(VLOOKUP(AB542,'Pedidos marco'!$A$1:$D$10000,4,0)," ")</f>
        <v xml:space="preserve"> </v>
      </c>
      <c r="AS542" s="45">
        <f t="shared" si="56"/>
        <v>4</v>
      </c>
      <c r="AT542" s="45" t="str">
        <f t="shared" si="57"/>
        <v>04</v>
      </c>
      <c r="AU542" s="47">
        <v>32.14</v>
      </c>
      <c r="AV542" s="19" t="str">
        <f t="shared" si="58"/>
        <v>04 April</v>
      </c>
      <c r="AW542" s="19">
        <f t="shared" si="59"/>
        <v>25.410080896079648</v>
      </c>
      <c r="AX542" s="19">
        <f t="shared" si="60"/>
        <v>25.410080896079648</v>
      </c>
      <c r="AY542" s="19" t="e">
        <f>VLOOKUP(AG542,Cías!$A$1:$E$10000,5,0)</f>
        <v>#N/A</v>
      </c>
      <c r="AZ542" s="19" t="str">
        <f t="shared" si="61"/>
        <v>1013966</v>
      </c>
      <c r="BA542" s="19" t="str">
        <f t="shared" si="62"/>
        <v>ALMEIDA CHICAIZA MIGUEL ANGEL</v>
      </c>
      <c r="BB542" s="19" t="e">
        <f>VLOOKUP(AG542,Cías!$A$1:$E$10000,3,0)</f>
        <v>#N/A</v>
      </c>
      <c r="BC542" s="19"/>
      <c r="BD542" s="19"/>
      <c r="BE542" s="19"/>
      <c r="BF542" s="19"/>
      <c r="BG542" s="19"/>
      <c r="BH542" s="19"/>
      <c r="BI542" s="19"/>
      <c r="BJ542" s="19"/>
    </row>
    <row r="543" spans="1:62" ht="15" x14ac:dyDescent="0.2">
      <c r="A543" s="19" t="s">
        <v>6822</v>
      </c>
      <c r="B543" s="19" t="s">
        <v>1479</v>
      </c>
      <c r="C543" s="43">
        <v>44655</v>
      </c>
      <c r="D543" s="44">
        <v>0.92291666666667005</v>
      </c>
      <c r="E543" s="19" t="s">
        <v>6823</v>
      </c>
      <c r="F543" s="19" t="s">
        <v>6824</v>
      </c>
      <c r="G543" s="19" t="s">
        <v>6825</v>
      </c>
      <c r="H543" s="45">
        <v>4011.2</v>
      </c>
      <c r="I543" s="45">
        <v>4497.38</v>
      </c>
      <c r="J543" s="19" t="s">
        <v>1560</v>
      </c>
      <c r="K543" s="19" t="s">
        <v>6826</v>
      </c>
      <c r="L543" s="19" t="s">
        <v>6827</v>
      </c>
      <c r="M543" s="19" t="s">
        <v>6828</v>
      </c>
      <c r="N543" s="19" t="s">
        <v>6822</v>
      </c>
      <c r="O543" s="19" t="s">
        <v>2057</v>
      </c>
      <c r="P543" s="19" t="s">
        <v>2058</v>
      </c>
      <c r="Q543" s="46">
        <v>31.84</v>
      </c>
      <c r="R543" s="19" t="s">
        <v>1488</v>
      </c>
      <c r="S543" s="19" t="s">
        <v>3902</v>
      </c>
      <c r="T543" s="19" t="s">
        <v>173</v>
      </c>
      <c r="U543" s="19" t="s">
        <v>3903</v>
      </c>
      <c r="V543" s="19" t="s">
        <v>3904</v>
      </c>
      <c r="W543" s="19" t="s">
        <v>1548</v>
      </c>
      <c r="X543" s="19" t="s">
        <v>3905</v>
      </c>
      <c r="Y543" s="19" t="s">
        <v>1684</v>
      </c>
      <c r="Z543" s="19" t="s">
        <v>1685</v>
      </c>
      <c r="AA543" s="46">
        <v>198</v>
      </c>
      <c r="AB543" s="19" t="s">
        <v>512</v>
      </c>
      <c r="AC543" s="19" t="s">
        <v>173</v>
      </c>
      <c r="AD543" s="19" t="s">
        <v>3906</v>
      </c>
      <c r="AE543" s="19" t="s">
        <v>3907</v>
      </c>
      <c r="AF543" s="19" t="s">
        <v>1497</v>
      </c>
      <c r="AG543" s="19" t="s">
        <v>3908</v>
      </c>
      <c r="AH543" s="19" t="s">
        <v>1499</v>
      </c>
      <c r="AI543" s="19" t="s">
        <v>1500</v>
      </c>
      <c r="AJ543" s="45">
        <v>0</v>
      </c>
      <c r="AK543" s="45">
        <v>0</v>
      </c>
      <c r="AL543" s="19" t="s">
        <v>1501</v>
      </c>
      <c r="AM543" s="46">
        <v>49750</v>
      </c>
      <c r="AN543" s="46">
        <v>31840</v>
      </c>
      <c r="AO543" s="46">
        <v>17910</v>
      </c>
      <c r="AP543" s="45">
        <v>518.99</v>
      </c>
      <c r="AQ543" s="45"/>
      <c r="AR543" s="45" t="str">
        <f>IFERROR(VLOOKUP(AB543,'Pedidos marco'!$A$1:$D$10000,4,0)," ")</f>
        <v xml:space="preserve"> </v>
      </c>
      <c r="AS543" s="45">
        <f t="shared" si="56"/>
        <v>4</v>
      </c>
      <c r="AT543" s="45" t="str">
        <f t="shared" si="57"/>
        <v>04</v>
      </c>
      <c r="AU543" s="47">
        <v>31.84</v>
      </c>
      <c r="AV543" s="19" t="str">
        <f t="shared" si="58"/>
        <v>04 April</v>
      </c>
      <c r="AW543" s="19">
        <f t="shared" si="59"/>
        <v>16.29993718592965</v>
      </c>
      <c r="AX543" s="19">
        <f t="shared" si="60"/>
        <v>16.29993718592965</v>
      </c>
      <c r="AY543" s="19" t="e">
        <f>VLOOKUP(AG543,Cías!$A$1:$E$10000,5,0)</f>
        <v>#N/A</v>
      </c>
      <c r="AZ543" s="19" t="str">
        <f t="shared" si="61"/>
        <v>1013862</v>
      </c>
      <c r="BA543" s="19" t="str">
        <f t="shared" si="62"/>
        <v>JACOME MARTINEZ EDGAR BOLIVAR</v>
      </c>
      <c r="BB543" s="19" t="e">
        <f>VLOOKUP(AG543,Cías!$A$1:$E$10000,3,0)</f>
        <v>#N/A</v>
      </c>
      <c r="BC543" s="19"/>
      <c r="BD543" s="19"/>
      <c r="BE543" s="19"/>
      <c r="BF543" s="19"/>
      <c r="BG543" s="19"/>
      <c r="BH543" s="19"/>
      <c r="BI543" s="19"/>
      <c r="BJ543" s="19"/>
    </row>
    <row r="544" spans="1:62" ht="15" x14ac:dyDescent="0.2">
      <c r="A544" s="19" t="s">
        <v>6829</v>
      </c>
      <c r="B544" s="19" t="s">
        <v>1479</v>
      </c>
      <c r="C544" s="43">
        <v>44655</v>
      </c>
      <c r="D544" s="44">
        <v>0.92500000000000004</v>
      </c>
      <c r="E544" s="19" t="s">
        <v>6830</v>
      </c>
      <c r="F544" s="19" t="s">
        <v>6831</v>
      </c>
      <c r="G544" s="19" t="s">
        <v>6832</v>
      </c>
      <c r="H544" s="45">
        <v>4032</v>
      </c>
      <c r="I544" s="45">
        <v>4520.7</v>
      </c>
      <c r="J544" s="19" t="s">
        <v>1560</v>
      </c>
      <c r="K544" s="19" t="s">
        <v>6833</v>
      </c>
      <c r="L544" s="19" t="s">
        <v>6834</v>
      </c>
      <c r="M544" s="19" t="s">
        <v>6835</v>
      </c>
      <c r="N544" s="19" t="s">
        <v>6829</v>
      </c>
      <c r="O544" s="19" t="s">
        <v>1641</v>
      </c>
      <c r="P544" s="19" t="s">
        <v>1642</v>
      </c>
      <c r="Q544" s="46">
        <v>640</v>
      </c>
      <c r="R544" s="19" t="s">
        <v>1544</v>
      </c>
      <c r="S544" s="19" t="s">
        <v>1736</v>
      </c>
      <c r="T544" s="19" t="s">
        <v>1737</v>
      </c>
      <c r="U544" s="19" t="s">
        <v>6836</v>
      </c>
      <c r="V544" s="19" t="s">
        <v>6837</v>
      </c>
      <c r="W544" s="19" t="s">
        <v>1740</v>
      </c>
      <c r="X544" s="19" t="s">
        <v>6838</v>
      </c>
      <c r="Y544" s="19" t="s">
        <v>1742</v>
      </c>
      <c r="Z544" s="19" t="s">
        <v>1743</v>
      </c>
      <c r="AA544" s="46">
        <v>469</v>
      </c>
      <c r="AB544" s="19" t="s">
        <v>556</v>
      </c>
      <c r="AC544" s="19" t="s">
        <v>266</v>
      </c>
      <c r="AD544" s="19" t="s">
        <v>6839</v>
      </c>
      <c r="AE544" s="19" t="s">
        <v>6840</v>
      </c>
      <c r="AF544" s="19" t="s">
        <v>1592</v>
      </c>
      <c r="AG544" s="19" t="s">
        <v>6841</v>
      </c>
      <c r="AH544" s="19" t="s">
        <v>1499</v>
      </c>
      <c r="AI544" s="19" t="s">
        <v>1500</v>
      </c>
      <c r="AJ544" s="45">
        <v>0</v>
      </c>
      <c r="AK544" s="45">
        <v>0</v>
      </c>
      <c r="AL544" s="19" t="s">
        <v>1501</v>
      </c>
      <c r="AM544" s="46">
        <v>50500</v>
      </c>
      <c r="AN544" s="46">
        <v>32050</v>
      </c>
      <c r="AO544" s="46">
        <v>18450</v>
      </c>
      <c r="AP544" s="45">
        <v>889.6</v>
      </c>
      <c r="AQ544" s="45"/>
      <c r="AR544" s="45" t="str">
        <f>IFERROR(VLOOKUP(AB544,'Pedidos marco'!$A$1:$D$10000,4,0)," ")</f>
        <v xml:space="preserve"> </v>
      </c>
      <c r="AS544" s="45">
        <f t="shared" si="56"/>
        <v>4</v>
      </c>
      <c r="AT544" s="45" t="str">
        <f t="shared" si="57"/>
        <v>04</v>
      </c>
      <c r="AU544" s="47">
        <v>32</v>
      </c>
      <c r="AV544" s="19" t="str">
        <f t="shared" si="58"/>
        <v>04 April</v>
      </c>
      <c r="AW544" s="19">
        <f t="shared" si="59"/>
        <v>1.3900000000000001</v>
      </c>
      <c r="AX544" s="19">
        <f t="shared" si="60"/>
        <v>27.8</v>
      </c>
      <c r="AY544" s="19" t="e">
        <f>VLOOKUP(AG544,Cías!$A$1:$E$10000,5,0)</f>
        <v>#N/A</v>
      </c>
      <c r="AZ544" s="19" t="str">
        <f t="shared" si="61"/>
        <v>1013635</v>
      </c>
      <c r="BA544" s="19" t="str">
        <f t="shared" si="62"/>
        <v>ROMAN BAJANA JHONATHAN MARCEL</v>
      </c>
      <c r="BB544" s="19" t="e">
        <f>VLOOKUP(AG544,Cías!$A$1:$E$10000,3,0)</f>
        <v>#N/A</v>
      </c>
      <c r="BC544" s="19"/>
      <c r="BD544" s="19"/>
      <c r="BE544" s="19"/>
      <c r="BF544" s="19"/>
      <c r="BG544" s="19"/>
      <c r="BH544" s="19"/>
      <c r="BI544" s="19"/>
      <c r="BJ544" s="19"/>
    </row>
    <row r="545" spans="1:62" ht="15" x14ac:dyDescent="0.2">
      <c r="A545" s="19" t="s">
        <v>6842</v>
      </c>
      <c r="B545" s="19" t="s">
        <v>1479</v>
      </c>
      <c r="C545" s="43">
        <v>44655</v>
      </c>
      <c r="D545" s="44">
        <v>0.92569444444444005</v>
      </c>
      <c r="E545" s="19" t="s">
        <v>6843</v>
      </c>
      <c r="F545" s="19" t="s">
        <v>6844</v>
      </c>
      <c r="G545" s="19" t="s">
        <v>6845</v>
      </c>
      <c r="H545" s="45">
        <v>250.27</v>
      </c>
      <c r="I545" s="45">
        <v>280.60000000000002</v>
      </c>
      <c r="J545" s="19" t="s">
        <v>1560</v>
      </c>
      <c r="K545" s="19" t="s">
        <v>6846</v>
      </c>
      <c r="L545" s="19" t="s">
        <v>6847</v>
      </c>
      <c r="M545" s="19" t="s">
        <v>6848</v>
      </c>
      <c r="N545" s="19" t="s">
        <v>6842</v>
      </c>
      <c r="O545" s="19" t="s">
        <v>369</v>
      </c>
      <c r="P545" s="19" t="s">
        <v>370</v>
      </c>
      <c r="Q545" s="46">
        <v>40</v>
      </c>
      <c r="R545" s="19" t="s">
        <v>1544</v>
      </c>
      <c r="S545" s="19" t="s">
        <v>2616</v>
      </c>
      <c r="T545" s="19" t="s">
        <v>236</v>
      </c>
      <c r="U545" s="19" t="s">
        <v>3556</v>
      </c>
      <c r="V545" s="19" t="s">
        <v>3557</v>
      </c>
      <c r="W545" s="19" t="s">
        <v>415</v>
      </c>
      <c r="X545" s="19" t="s">
        <v>3558</v>
      </c>
      <c r="Y545" s="19" t="s">
        <v>3559</v>
      </c>
      <c r="Z545" s="19" t="s">
        <v>3560</v>
      </c>
      <c r="AA545" s="46">
        <v>67</v>
      </c>
      <c r="AB545" s="19" t="s">
        <v>542</v>
      </c>
      <c r="AC545" s="19" t="s">
        <v>236</v>
      </c>
      <c r="AD545" s="19" t="s">
        <v>2622</v>
      </c>
      <c r="AE545" s="19" t="s">
        <v>1481</v>
      </c>
      <c r="AF545" s="19" t="s">
        <v>1554</v>
      </c>
      <c r="AG545" s="19" t="s">
        <v>2623</v>
      </c>
      <c r="AH545" s="19" t="s">
        <v>1499</v>
      </c>
      <c r="AI545" s="19" t="s">
        <v>1500</v>
      </c>
      <c r="AJ545" s="45">
        <v>0</v>
      </c>
      <c r="AK545" s="45">
        <v>0</v>
      </c>
      <c r="AL545" s="19" t="s">
        <v>1501</v>
      </c>
      <c r="AM545" s="46">
        <v>6650</v>
      </c>
      <c r="AN545" s="46">
        <v>2000</v>
      </c>
      <c r="AO545" s="46">
        <v>4650</v>
      </c>
      <c r="AP545" s="45">
        <v>13.2</v>
      </c>
      <c r="AQ545" s="45"/>
      <c r="AR545" s="45" t="str">
        <f>IFERROR(VLOOKUP(AB545,'Pedidos marco'!$A$1:$D$10000,4,0)," ")</f>
        <v xml:space="preserve"> </v>
      </c>
      <c r="AS545" s="45">
        <f t="shared" si="56"/>
        <v>4</v>
      </c>
      <c r="AT545" s="45" t="str">
        <f t="shared" si="57"/>
        <v>04</v>
      </c>
      <c r="AU545" s="47">
        <v>2</v>
      </c>
      <c r="AV545" s="19" t="str">
        <f t="shared" si="58"/>
        <v>04 April</v>
      </c>
      <c r="AW545" s="19">
        <f t="shared" si="59"/>
        <v>0.32999999999999996</v>
      </c>
      <c r="AX545" s="19">
        <f t="shared" si="60"/>
        <v>6.6</v>
      </c>
      <c r="AY545" s="19" t="e">
        <f>VLOOKUP(AG545,Cías!$A$1:$E$10000,5,0)</f>
        <v>#N/A</v>
      </c>
      <c r="AZ545" s="19" t="str">
        <f t="shared" si="61"/>
        <v>1021616</v>
      </c>
      <c r="BA545" s="19" t="str">
        <f t="shared" si="62"/>
        <v>PERUGACHI SALCEDO HECTOR PATRICIO</v>
      </c>
      <c r="BB545" s="19" t="e">
        <f>VLOOKUP(AG545,Cías!$A$1:$E$10000,3,0)</f>
        <v>#N/A</v>
      </c>
      <c r="BC545" s="19"/>
      <c r="BD545" s="19"/>
      <c r="BE545" s="19"/>
      <c r="BF545" s="19"/>
      <c r="BG545" s="19"/>
      <c r="BH545" s="19"/>
      <c r="BI545" s="19"/>
      <c r="BJ545" s="19"/>
    </row>
    <row r="546" spans="1:62" ht="15" x14ac:dyDescent="0.2">
      <c r="A546" s="19" t="s">
        <v>6842</v>
      </c>
      <c r="B546" s="19" t="s">
        <v>1479</v>
      </c>
      <c r="C546" s="43">
        <v>44655</v>
      </c>
      <c r="D546" s="44">
        <v>0.92569444444444005</v>
      </c>
      <c r="E546" s="19" t="s">
        <v>6849</v>
      </c>
      <c r="F546" s="19" t="s">
        <v>6850</v>
      </c>
      <c r="G546" s="19" t="s">
        <v>6851</v>
      </c>
      <c r="H546" s="45">
        <v>2173.25</v>
      </c>
      <c r="I546" s="45">
        <v>2436.66</v>
      </c>
      <c r="J546" s="19" t="s">
        <v>1560</v>
      </c>
      <c r="K546" s="19" t="s">
        <v>6852</v>
      </c>
      <c r="L546" s="19" t="s">
        <v>6853</v>
      </c>
      <c r="M546" s="19" t="s">
        <v>6854</v>
      </c>
      <c r="N546" s="19" t="s">
        <v>6842</v>
      </c>
      <c r="O546" s="19" t="s">
        <v>367</v>
      </c>
      <c r="P546" s="19" t="s">
        <v>368</v>
      </c>
      <c r="Q546" s="46">
        <v>320</v>
      </c>
      <c r="R546" s="19" t="s">
        <v>1544</v>
      </c>
      <c r="S546" s="19" t="s">
        <v>2616</v>
      </c>
      <c r="T546" s="19" t="s">
        <v>236</v>
      </c>
      <c r="U546" s="19" t="s">
        <v>3556</v>
      </c>
      <c r="V546" s="19" t="s">
        <v>3557</v>
      </c>
      <c r="W546" s="19" t="s">
        <v>415</v>
      </c>
      <c r="X546" s="19" t="s">
        <v>3558</v>
      </c>
      <c r="Y546" s="19" t="s">
        <v>3559</v>
      </c>
      <c r="Z546" s="19" t="s">
        <v>3560</v>
      </c>
      <c r="AA546" s="46">
        <v>67</v>
      </c>
      <c r="AB546" s="19" t="s">
        <v>542</v>
      </c>
      <c r="AC546" s="19" t="s">
        <v>236</v>
      </c>
      <c r="AD546" s="19" t="s">
        <v>2622</v>
      </c>
      <c r="AE546" s="19" t="s">
        <v>1481</v>
      </c>
      <c r="AF546" s="19" t="s">
        <v>1554</v>
      </c>
      <c r="AG546" s="19" t="s">
        <v>2623</v>
      </c>
      <c r="AH546" s="19" t="s">
        <v>1499</v>
      </c>
      <c r="AI546" s="19" t="s">
        <v>1500</v>
      </c>
      <c r="AJ546" s="45">
        <v>0</v>
      </c>
      <c r="AK546" s="45">
        <v>0</v>
      </c>
      <c r="AL546" s="19" t="s">
        <v>1501</v>
      </c>
      <c r="AM546" s="46">
        <v>20650</v>
      </c>
      <c r="AN546" s="46">
        <v>16000</v>
      </c>
      <c r="AO546" s="46">
        <v>4650</v>
      </c>
      <c r="AP546" s="45">
        <v>105.6</v>
      </c>
      <c r="AQ546" s="45"/>
      <c r="AR546" s="45" t="str">
        <f>IFERROR(VLOOKUP(AB546,'Pedidos marco'!$A$1:$D$10000,4,0)," ")</f>
        <v xml:space="preserve"> </v>
      </c>
      <c r="AS546" s="45">
        <f t="shared" si="56"/>
        <v>4</v>
      </c>
      <c r="AT546" s="45" t="str">
        <f t="shared" si="57"/>
        <v>04</v>
      </c>
      <c r="AU546" s="47">
        <v>16</v>
      </c>
      <c r="AV546" s="19" t="str">
        <f t="shared" si="58"/>
        <v>04 April</v>
      </c>
      <c r="AW546" s="19">
        <f t="shared" si="59"/>
        <v>0.32999999999999996</v>
      </c>
      <c r="AX546" s="19">
        <f t="shared" si="60"/>
        <v>6.6</v>
      </c>
      <c r="AY546" s="19" t="e">
        <f>VLOOKUP(AG546,Cías!$A$1:$E$10000,5,0)</f>
        <v>#N/A</v>
      </c>
      <c r="AZ546" s="19" t="str">
        <f t="shared" si="61"/>
        <v>1021616</v>
      </c>
      <c r="BA546" s="19" t="str">
        <f t="shared" si="62"/>
        <v>PERUGACHI SALCEDO HECTOR PATRICIO</v>
      </c>
      <c r="BB546" s="19" t="e">
        <f>VLOOKUP(AG546,Cías!$A$1:$E$10000,3,0)</f>
        <v>#N/A</v>
      </c>
      <c r="BC546" s="19"/>
      <c r="BD546" s="19"/>
      <c r="BE546" s="19"/>
      <c r="BF546" s="19"/>
      <c r="BG546" s="19"/>
      <c r="BH546" s="19"/>
      <c r="BI546" s="19"/>
      <c r="BJ546" s="19"/>
    </row>
    <row r="547" spans="1:62" ht="15" x14ac:dyDescent="0.2">
      <c r="A547" s="19" t="s">
        <v>6855</v>
      </c>
      <c r="B547" s="19" t="s">
        <v>1479</v>
      </c>
      <c r="C547" s="43">
        <v>44655</v>
      </c>
      <c r="D547" s="44">
        <v>0.92708333333333004</v>
      </c>
      <c r="E547" s="19" t="s">
        <v>6856</v>
      </c>
      <c r="F547" s="19" t="s">
        <v>1481</v>
      </c>
      <c r="G547" s="19" t="s">
        <v>1481</v>
      </c>
      <c r="H547" s="45">
        <v>0</v>
      </c>
      <c r="I547" s="45">
        <v>0</v>
      </c>
      <c r="J547" s="19" t="s">
        <v>1482</v>
      </c>
      <c r="K547" s="19" t="s">
        <v>6790</v>
      </c>
      <c r="L547" s="19" t="s">
        <v>6857</v>
      </c>
      <c r="M547" s="19" t="s">
        <v>6858</v>
      </c>
      <c r="N547" s="19" t="s">
        <v>6855</v>
      </c>
      <c r="O547" s="19" t="s">
        <v>1603</v>
      </c>
      <c r="P547" s="19" t="s">
        <v>1604</v>
      </c>
      <c r="Q547" s="46">
        <v>640</v>
      </c>
      <c r="R547" s="19" t="s">
        <v>1544</v>
      </c>
      <c r="S547" s="19" t="s">
        <v>5651</v>
      </c>
      <c r="T547" s="19" t="s">
        <v>5652</v>
      </c>
      <c r="U547" s="19" t="s">
        <v>6793</v>
      </c>
      <c r="V547" s="19" t="s">
        <v>6794</v>
      </c>
      <c r="W547" s="19" t="s">
        <v>1609</v>
      </c>
      <c r="X547" s="19" t="s">
        <v>6795</v>
      </c>
      <c r="Y547" s="19" t="s">
        <v>1611</v>
      </c>
      <c r="Z547" s="19" t="s">
        <v>1612</v>
      </c>
      <c r="AA547" s="46">
        <v>486</v>
      </c>
      <c r="AB547" s="19" t="s">
        <v>551</v>
      </c>
      <c r="AC547" s="19" t="s">
        <v>256</v>
      </c>
      <c r="AD547" s="19" t="s">
        <v>6859</v>
      </c>
      <c r="AE547" s="19" t="s">
        <v>6860</v>
      </c>
      <c r="AF547" s="19" t="s">
        <v>1592</v>
      </c>
      <c r="AG547" s="19" t="s">
        <v>6861</v>
      </c>
      <c r="AH547" s="19" t="s">
        <v>1594</v>
      </c>
      <c r="AI547" s="19" t="s">
        <v>1595</v>
      </c>
      <c r="AJ547" s="45">
        <v>0.05</v>
      </c>
      <c r="AK547" s="45">
        <v>32</v>
      </c>
      <c r="AL547" s="19" t="s">
        <v>1501</v>
      </c>
      <c r="AM547" s="46">
        <v>49380</v>
      </c>
      <c r="AN547" s="46">
        <v>32090</v>
      </c>
      <c r="AO547" s="46">
        <v>17290</v>
      </c>
      <c r="AP547" s="45">
        <v>723.2</v>
      </c>
      <c r="AQ547" s="45"/>
      <c r="AR547" s="45" t="str">
        <f>IFERROR(VLOOKUP(AB547,'Pedidos marco'!$A$1:$D$10000,4,0)," ")</f>
        <v xml:space="preserve"> </v>
      </c>
      <c r="AS547" s="45">
        <f t="shared" si="56"/>
        <v>4</v>
      </c>
      <c r="AT547" s="45" t="str">
        <f t="shared" si="57"/>
        <v>04</v>
      </c>
      <c r="AU547" s="47">
        <v>32</v>
      </c>
      <c r="AV547" s="19" t="str">
        <f t="shared" si="58"/>
        <v>04 April</v>
      </c>
      <c r="AW547" s="19">
        <f t="shared" si="59"/>
        <v>1.1300000000000001</v>
      </c>
      <c r="AX547" s="19">
        <f t="shared" si="60"/>
        <v>22.6</v>
      </c>
      <c r="AY547" s="19" t="e">
        <f>VLOOKUP(AG547,Cías!$A$1:$E$10000,5,0)</f>
        <v>#N/A</v>
      </c>
      <c r="AZ547" s="19" t="str">
        <f t="shared" si="61"/>
        <v>1013556</v>
      </c>
      <c r="BA547" s="19" t="str">
        <f t="shared" si="62"/>
        <v>RAMIREZ BAEZ FIDEL RAMIRO</v>
      </c>
      <c r="BB547" s="19" t="e">
        <f>VLOOKUP(AG547,Cías!$A$1:$E$10000,3,0)</f>
        <v>#N/A</v>
      </c>
      <c r="BC547" s="19"/>
      <c r="BD547" s="19"/>
      <c r="BE547" s="19"/>
      <c r="BF547" s="19"/>
      <c r="BG547" s="19"/>
      <c r="BH547" s="19"/>
      <c r="BI547" s="19"/>
      <c r="BJ547" s="19"/>
    </row>
    <row r="548" spans="1:62" ht="15" x14ac:dyDescent="0.2">
      <c r="A548" s="19" t="s">
        <v>6862</v>
      </c>
      <c r="B548" s="19" t="s">
        <v>1479</v>
      </c>
      <c r="C548" s="43">
        <v>44655</v>
      </c>
      <c r="D548" s="44">
        <v>0.92916666666667003</v>
      </c>
      <c r="E548" s="19" t="s">
        <v>6863</v>
      </c>
      <c r="F548" s="19" t="s">
        <v>1481</v>
      </c>
      <c r="G548" s="19" t="s">
        <v>1481</v>
      </c>
      <c r="H548" s="45">
        <v>0</v>
      </c>
      <c r="I548" s="45">
        <v>0</v>
      </c>
      <c r="J548" s="19" t="s">
        <v>1482</v>
      </c>
      <c r="K548" s="19" t="s">
        <v>6864</v>
      </c>
      <c r="L548" s="19" t="s">
        <v>6865</v>
      </c>
      <c r="M548" s="19" t="s">
        <v>6866</v>
      </c>
      <c r="N548" s="19" t="s">
        <v>6862</v>
      </c>
      <c r="O548" s="19" t="s">
        <v>371</v>
      </c>
      <c r="P548" s="19" t="s">
        <v>372</v>
      </c>
      <c r="Q548" s="46">
        <v>360</v>
      </c>
      <c r="R548" s="19" t="s">
        <v>1544</v>
      </c>
      <c r="S548" s="19" t="s">
        <v>1545</v>
      </c>
      <c r="T548" s="19" t="s">
        <v>74</v>
      </c>
      <c r="U548" s="19" t="s">
        <v>1848</v>
      </c>
      <c r="V548" s="19" t="s">
        <v>1849</v>
      </c>
      <c r="W548" s="19" t="s">
        <v>1548</v>
      </c>
      <c r="X548" s="19" t="s">
        <v>1850</v>
      </c>
      <c r="Y548" s="19" t="s">
        <v>1684</v>
      </c>
      <c r="Z548" s="19" t="s">
        <v>1685</v>
      </c>
      <c r="AA548" s="46">
        <v>198</v>
      </c>
      <c r="AB548" s="19" t="s">
        <v>540</v>
      </c>
      <c r="AC548" s="19" t="s">
        <v>232</v>
      </c>
      <c r="AD548" s="19" t="s">
        <v>5667</v>
      </c>
      <c r="AE548" s="19" t="s">
        <v>5668</v>
      </c>
      <c r="AF548" s="19" t="s">
        <v>1554</v>
      </c>
      <c r="AG548" s="19" t="s">
        <v>5669</v>
      </c>
      <c r="AH548" s="19" t="s">
        <v>1499</v>
      </c>
      <c r="AI548" s="19" t="s">
        <v>1500</v>
      </c>
      <c r="AJ548" s="45">
        <v>0</v>
      </c>
      <c r="AK548" s="45">
        <v>0</v>
      </c>
      <c r="AL548" s="19" t="s">
        <v>1501</v>
      </c>
      <c r="AM548" s="46">
        <v>27150</v>
      </c>
      <c r="AN548" s="46">
        <v>18030</v>
      </c>
      <c r="AO548" s="46">
        <v>9120</v>
      </c>
      <c r="AP548" s="45">
        <v>266.39999999999998</v>
      </c>
      <c r="AQ548" s="45"/>
      <c r="AR548" s="45" t="str">
        <f>IFERROR(VLOOKUP(AB548,'Pedidos marco'!$A$1:$D$10000,4,0)," ")</f>
        <v xml:space="preserve"> </v>
      </c>
      <c r="AS548" s="45">
        <f t="shared" si="56"/>
        <v>4</v>
      </c>
      <c r="AT548" s="45" t="str">
        <f t="shared" si="57"/>
        <v>04</v>
      </c>
      <c r="AU548" s="47">
        <v>18</v>
      </c>
      <c r="AV548" s="19" t="str">
        <f t="shared" si="58"/>
        <v>04 April</v>
      </c>
      <c r="AW548" s="19">
        <f t="shared" si="59"/>
        <v>0.74</v>
      </c>
      <c r="AX548" s="19">
        <f t="shared" si="60"/>
        <v>14.799999999999999</v>
      </c>
      <c r="AY548" s="19" t="e">
        <f>VLOOKUP(AG548,Cías!$A$1:$E$10000,5,0)</f>
        <v>#N/A</v>
      </c>
      <c r="AZ548" s="19" t="str">
        <f t="shared" si="61"/>
        <v>1013485</v>
      </c>
      <c r="BA548" s="19" t="str">
        <f t="shared" si="62"/>
        <v>PEREZ ALBUJA VICTOR ALEJANDRO</v>
      </c>
      <c r="BB548" s="19" t="e">
        <f>VLOOKUP(AG548,Cías!$A$1:$E$10000,3,0)</f>
        <v>#N/A</v>
      </c>
      <c r="BC548" s="19"/>
      <c r="BD548" s="19"/>
      <c r="BE548" s="19"/>
      <c r="BF548" s="19"/>
      <c r="BG548" s="19"/>
      <c r="BH548" s="19"/>
      <c r="BI548" s="19"/>
      <c r="BJ548" s="19"/>
    </row>
    <row r="549" spans="1:62" ht="15" x14ac:dyDescent="0.2">
      <c r="A549" s="19" t="s">
        <v>6867</v>
      </c>
      <c r="B549" s="19" t="s">
        <v>1479</v>
      </c>
      <c r="C549" s="43">
        <v>44655</v>
      </c>
      <c r="D549" s="44">
        <v>0.92986111111111003</v>
      </c>
      <c r="E549" s="19" t="s">
        <v>6868</v>
      </c>
      <c r="F549" s="19" t="s">
        <v>6869</v>
      </c>
      <c r="G549" s="19" t="s">
        <v>6870</v>
      </c>
      <c r="H549" s="45">
        <v>2365.1999999999998</v>
      </c>
      <c r="I549" s="45">
        <v>2651.87</v>
      </c>
      <c r="J549" s="19" t="s">
        <v>2037</v>
      </c>
      <c r="K549" s="19" t="s">
        <v>6871</v>
      </c>
      <c r="L549" s="19" t="s">
        <v>6872</v>
      </c>
      <c r="M549" s="19" t="s">
        <v>6873</v>
      </c>
      <c r="N549" s="19" t="s">
        <v>6867</v>
      </c>
      <c r="O549" s="19" t="s">
        <v>367</v>
      </c>
      <c r="P549" s="19" t="s">
        <v>368</v>
      </c>
      <c r="Q549" s="46">
        <v>360</v>
      </c>
      <c r="R549" s="19" t="s">
        <v>1544</v>
      </c>
      <c r="S549" s="19" t="s">
        <v>2691</v>
      </c>
      <c r="T549" s="19" t="s">
        <v>149</v>
      </c>
      <c r="U549" s="19" t="s">
        <v>2709</v>
      </c>
      <c r="V549" s="19" t="s">
        <v>2710</v>
      </c>
      <c r="W549" s="19" t="s">
        <v>1548</v>
      </c>
      <c r="X549" s="19" t="s">
        <v>2711</v>
      </c>
      <c r="Y549" s="19" t="s">
        <v>1684</v>
      </c>
      <c r="Z549" s="19" t="s">
        <v>1685</v>
      </c>
      <c r="AA549" s="46">
        <v>198</v>
      </c>
      <c r="AB549" s="19" t="s">
        <v>500</v>
      </c>
      <c r="AC549" s="19" t="s">
        <v>149</v>
      </c>
      <c r="AD549" s="19" t="s">
        <v>2695</v>
      </c>
      <c r="AE549" s="19" t="s">
        <v>1481</v>
      </c>
      <c r="AF549" s="19" t="s">
        <v>1554</v>
      </c>
      <c r="AG549" s="19" t="s">
        <v>2696</v>
      </c>
      <c r="AH549" s="19" t="s">
        <v>1499</v>
      </c>
      <c r="AI549" s="19" t="s">
        <v>1500</v>
      </c>
      <c r="AJ549" s="45">
        <v>0</v>
      </c>
      <c r="AK549" s="45">
        <v>0</v>
      </c>
      <c r="AL549" s="19" t="s">
        <v>1501</v>
      </c>
      <c r="AM549" s="46">
        <v>27420</v>
      </c>
      <c r="AN549" s="46">
        <v>18030</v>
      </c>
      <c r="AO549" s="46">
        <v>9390</v>
      </c>
      <c r="AP549" s="45">
        <v>266.39999999999998</v>
      </c>
      <c r="AQ549" s="45"/>
      <c r="AR549" s="45" t="str">
        <f>IFERROR(VLOOKUP(AB549,'Pedidos marco'!$A$1:$D$10000,4,0)," ")</f>
        <v xml:space="preserve"> </v>
      </c>
      <c r="AS549" s="45">
        <f t="shared" si="56"/>
        <v>4</v>
      </c>
      <c r="AT549" s="45" t="str">
        <f t="shared" si="57"/>
        <v>04</v>
      </c>
      <c r="AU549" s="47">
        <v>18</v>
      </c>
      <c r="AV549" s="19" t="str">
        <f t="shared" si="58"/>
        <v>04 April</v>
      </c>
      <c r="AW549" s="19">
        <f t="shared" si="59"/>
        <v>0.74</v>
      </c>
      <c r="AX549" s="19">
        <f t="shared" si="60"/>
        <v>14.799999999999999</v>
      </c>
      <c r="AY549" s="19" t="e">
        <f>VLOOKUP(AG549,Cías!$A$1:$E$10000,5,0)</f>
        <v>#N/A</v>
      </c>
      <c r="AZ549" s="19" t="str">
        <f t="shared" si="61"/>
        <v>1021990</v>
      </c>
      <c r="BA549" s="19" t="str">
        <f t="shared" si="62"/>
        <v>GRANJA GOMEZ VINICIO ROLANDO</v>
      </c>
      <c r="BB549" s="19" t="e">
        <f>VLOOKUP(AG549,Cías!$A$1:$E$10000,3,0)</f>
        <v>#N/A</v>
      </c>
      <c r="BC549" s="19"/>
      <c r="BD549" s="19"/>
      <c r="BE549" s="19"/>
      <c r="BF549" s="19"/>
      <c r="BG549" s="19"/>
      <c r="BH549" s="19"/>
      <c r="BI549" s="19"/>
      <c r="BJ549" s="19"/>
    </row>
    <row r="550" spans="1:62" ht="15" x14ac:dyDescent="0.2">
      <c r="A550" s="19" t="s">
        <v>6874</v>
      </c>
      <c r="B550" s="19" t="s">
        <v>1479</v>
      </c>
      <c r="C550" s="43">
        <v>44655</v>
      </c>
      <c r="D550" s="44">
        <v>0.93194444444444002</v>
      </c>
      <c r="E550" s="19" t="s">
        <v>6875</v>
      </c>
      <c r="F550" s="19" t="s">
        <v>1481</v>
      </c>
      <c r="G550" s="19" t="s">
        <v>1481</v>
      </c>
      <c r="H550" s="45">
        <v>0</v>
      </c>
      <c r="I550" s="45">
        <v>0</v>
      </c>
      <c r="J550" s="19" t="s">
        <v>1482</v>
      </c>
      <c r="K550" s="19" t="s">
        <v>6634</v>
      </c>
      <c r="L550" s="19" t="s">
        <v>6876</v>
      </c>
      <c r="M550" s="19" t="s">
        <v>6877</v>
      </c>
      <c r="N550" s="19" t="s">
        <v>6874</v>
      </c>
      <c r="O550" s="19" t="s">
        <v>1486</v>
      </c>
      <c r="P550" s="19" t="s">
        <v>1487</v>
      </c>
      <c r="Q550" s="46">
        <v>31.35</v>
      </c>
      <c r="R550" s="19" t="s">
        <v>1488</v>
      </c>
      <c r="S550" s="19" t="s">
        <v>1489</v>
      </c>
      <c r="T550" s="19" t="s">
        <v>418</v>
      </c>
      <c r="U550" s="19" t="s">
        <v>6637</v>
      </c>
      <c r="V550" s="19" t="s">
        <v>6638</v>
      </c>
      <c r="W550" s="19" t="s">
        <v>415</v>
      </c>
      <c r="X550" s="19" t="s">
        <v>6639</v>
      </c>
      <c r="Y550" s="19" t="s">
        <v>6640</v>
      </c>
      <c r="Z550" s="19" t="s">
        <v>6641</v>
      </c>
      <c r="AA550" s="46">
        <v>100</v>
      </c>
      <c r="AB550" s="19" t="s">
        <v>473</v>
      </c>
      <c r="AC550" s="19" t="s">
        <v>96</v>
      </c>
      <c r="AD550" s="19" t="s">
        <v>1670</v>
      </c>
      <c r="AE550" s="19" t="s">
        <v>1671</v>
      </c>
      <c r="AF550" s="19" t="s">
        <v>1497</v>
      </c>
      <c r="AG550" s="19" t="s">
        <v>1672</v>
      </c>
      <c r="AH550" s="19" t="s">
        <v>1499</v>
      </c>
      <c r="AI550" s="19" t="s">
        <v>1500</v>
      </c>
      <c r="AJ550" s="45">
        <v>0</v>
      </c>
      <c r="AK550" s="45">
        <v>0</v>
      </c>
      <c r="AL550" s="19" t="s">
        <v>1501</v>
      </c>
      <c r="AM550" s="46">
        <v>51100</v>
      </c>
      <c r="AN550" s="46">
        <v>31350</v>
      </c>
      <c r="AO550" s="46">
        <v>19750</v>
      </c>
      <c r="AP550" s="45">
        <v>284.66000000000003</v>
      </c>
      <c r="AQ550" s="45"/>
      <c r="AR550" s="45" t="str">
        <f>IFERROR(VLOOKUP(AB550,'Pedidos marco'!$A$1:$D$10000,4,0)," ")</f>
        <v xml:space="preserve"> </v>
      </c>
      <c r="AS550" s="45">
        <f t="shared" si="56"/>
        <v>4</v>
      </c>
      <c r="AT550" s="45" t="str">
        <f t="shared" si="57"/>
        <v>04</v>
      </c>
      <c r="AU550" s="47">
        <v>31.35</v>
      </c>
      <c r="AV550" s="19" t="str">
        <f t="shared" si="58"/>
        <v>04 April</v>
      </c>
      <c r="AW550" s="19">
        <f t="shared" si="59"/>
        <v>9.0800637958532704</v>
      </c>
      <c r="AX550" s="19">
        <f t="shared" si="60"/>
        <v>9.0800637958532704</v>
      </c>
      <c r="AY550" s="19" t="e">
        <f>VLOOKUP(AG550,Cías!$A$1:$E$10000,5,0)</f>
        <v>#N/A</v>
      </c>
      <c r="AZ550" s="19" t="str">
        <f t="shared" si="61"/>
        <v>1013227</v>
      </c>
      <c r="BA550" s="19" t="str">
        <f t="shared" si="62"/>
        <v>COMPAÑIA DE TRANSPORTE PESADO</v>
      </c>
      <c r="BB550" s="19" t="e">
        <f>VLOOKUP(AG550,Cías!$A$1:$E$10000,3,0)</f>
        <v>#N/A</v>
      </c>
      <c r="BC550" s="19"/>
      <c r="BD550" s="19"/>
      <c r="BE550" s="19"/>
      <c r="BF550" s="19"/>
      <c r="BG550" s="19"/>
      <c r="BH550" s="19"/>
      <c r="BI550" s="19"/>
      <c r="BJ550" s="19"/>
    </row>
    <row r="551" spans="1:62" ht="15" x14ac:dyDescent="0.2">
      <c r="A551" s="19" t="s">
        <v>6878</v>
      </c>
      <c r="B551" s="19" t="s">
        <v>1479</v>
      </c>
      <c r="C551" s="43">
        <v>44655</v>
      </c>
      <c r="D551" s="44">
        <v>0.93402777777778001</v>
      </c>
      <c r="E551" s="19" t="s">
        <v>6879</v>
      </c>
      <c r="F551" s="19" t="s">
        <v>6880</v>
      </c>
      <c r="G551" s="19" t="s">
        <v>6881</v>
      </c>
      <c r="H551" s="45">
        <v>4054.8</v>
      </c>
      <c r="I551" s="45">
        <v>4546.2700000000004</v>
      </c>
      <c r="J551" s="19" t="s">
        <v>1560</v>
      </c>
      <c r="K551" s="19" t="s">
        <v>6882</v>
      </c>
      <c r="L551" s="19" t="s">
        <v>6883</v>
      </c>
      <c r="M551" s="19" t="s">
        <v>6884</v>
      </c>
      <c r="N551" s="19" t="s">
        <v>6878</v>
      </c>
      <c r="O551" s="19" t="s">
        <v>371</v>
      </c>
      <c r="P551" s="19" t="s">
        <v>372</v>
      </c>
      <c r="Q551" s="46">
        <v>620</v>
      </c>
      <c r="R551" s="19" t="s">
        <v>1544</v>
      </c>
      <c r="S551" s="19" t="s">
        <v>1898</v>
      </c>
      <c r="T551" s="19" t="s">
        <v>1899</v>
      </c>
      <c r="U551" s="19" t="s">
        <v>1900</v>
      </c>
      <c r="V551" s="19" t="s">
        <v>1901</v>
      </c>
      <c r="W551" s="19" t="s">
        <v>1548</v>
      </c>
      <c r="X551" s="19" t="s">
        <v>1902</v>
      </c>
      <c r="Y551" s="19" t="s">
        <v>1684</v>
      </c>
      <c r="Z551" s="19" t="s">
        <v>1685</v>
      </c>
      <c r="AA551" s="46">
        <v>198</v>
      </c>
      <c r="AB551" s="19" t="s">
        <v>525</v>
      </c>
      <c r="AC551" s="19" t="s">
        <v>202</v>
      </c>
      <c r="AD551" s="19" t="s">
        <v>1903</v>
      </c>
      <c r="AE551" s="19" t="s">
        <v>1904</v>
      </c>
      <c r="AF551" s="19" t="s">
        <v>1592</v>
      </c>
      <c r="AG551" s="19" t="s">
        <v>1905</v>
      </c>
      <c r="AH551" s="19" t="s">
        <v>1499</v>
      </c>
      <c r="AI551" s="19" t="s">
        <v>1500</v>
      </c>
      <c r="AJ551" s="45">
        <v>0</v>
      </c>
      <c r="AK551" s="45">
        <v>0</v>
      </c>
      <c r="AL551" s="19" t="s">
        <v>1501</v>
      </c>
      <c r="AM551" s="46">
        <v>39892.576000000001</v>
      </c>
      <c r="AN551" s="46">
        <v>31037.576000000001</v>
      </c>
      <c r="AO551" s="46">
        <v>8855</v>
      </c>
      <c r="AP551" s="45">
        <v>458.8</v>
      </c>
      <c r="AQ551" s="45"/>
      <c r="AR551" s="45" t="str">
        <f>IFERROR(VLOOKUP(AB551,'Pedidos marco'!$A$1:$D$10000,4,0)," ")</f>
        <v xml:space="preserve"> </v>
      </c>
      <c r="AS551" s="45">
        <f t="shared" si="56"/>
        <v>4</v>
      </c>
      <c r="AT551" s="45" t="str">
        <f t="shared" si="57"/>
        <v>04</v>
      </c>
      <c r="AU551" s="47">
        <v>31</v>
      </c>
      <c r="AV551" s="19" t="str">
        <f t="shared" si="58"/>
        <v>04 April</v>
      </c>
      <c r="AW551" s="19">
        <f t="shared" si="59"/>
        <v>0.74</v>
      </c>
      <c r="AX551" s="19">
        <f t="shared" si="60"/>
        <v>14.8</v>
      </c>
      <c r="AY551" s="19" t="e">
        <f>VLOOKUP(AG551,Cías!$A$1:$E$10000,5,0)</f>
        <v>#N/A</v>
      </c>
      <c r="AZ551" s="19" t="str">
        <f t="shared" si="61"/>
        <v>1017066</v>
      </c>
      <c r="BA551" s="19" t="str">
        <f t="shared" si="62"/>
        <v>MISE MISE NESTOR SALOMON</v>
      </c>
      <c r="BB551" s="19" t="e">
        <f>VLOOKUP(AG551,Cías!$A$1:$E$10000,3,0)</f>
        <v>#N/A</v>
      </c>
      <c r="BC551" s="19"/>
      <c r="BD551" s="19"/>
      <c r="BE551" s="19"/>
      <c r="BF551" s="19"/>
      <c r="BG551" s="19"/>
      <c r="BH551" s="19"/>
      <c r="BI551" s="19"/>
      <c r="BJ551" s="19"/>
    </row>
    <row r="552" spans="1:62" ht="15" x14ac:dyDescent="0.2">
      <c r="A552" s="19" t="s">
        <v>6878</v>
      </c>
      <c r="B552" s="19" t="s">
        <v>1479</v>
      </c>
      <c r="C552" s="43">
        <v>44655</v>
      </c>
      <c r="D552" s="44">
        <v>0.93402777777778001</v>
      </c>
      <c r="E552" s="19" t="s">
        <v>6885</v>
      </c>
      <c r="F552" s="19" t="s">
        <v>6886</v>
      </c>
      <c r="G552" s="19" t="s">
        <v>6887</v>
      </c>
      <c r="H552" s="45">
        <v>260</v>
      </c>
      <c r="I552" s="45">
        <v>291.51</v>
      </c>
      <c r="J552" s="19" t="s">
        <v>1560</v>
      </c>
      <c r="K552" s="19" t="s">
        <v>6888</v>
      </c>
      <c r="L552" s="19" t="s">
        <v>6889</v>
      </c>
      <c r="M552" s="19" t="s">
        <v>6890</v>
      </c>
      <c r="N552" s="19" t="s">
        <v>6878</v>
      </c>
      <c r="O552" s="19" t="s">
        <v>367</v>
      </c>
      <c r="P552" s="19" t="s">
        <v>368</v>
      </c>
      <c r="Q552" s="46">
        <v>40</v>
      </c>
      <c r="R552" s="19" t="s">
        <v>1544</v>
      </c>
      <c r="S552" s="19" t="s">
        <v>1898</v>
      </c>
      <c r="T552" s="19" t="s">
        <v>1899</v>
      </c>
      <c r="U552" s="19" t="s">
        <v>1900</v>
      </c>
      <c r="V552" s="19" t="s">
        <v>1901</v>
      </c>
      <c r="W552" s="19" t="s">
        <v>1548</v>
      </c>
      <c r="X552" s="19" t="s">
        <v>1902</v>
      </c>
      <c r="Y552" s="19" t="s">
        <v>1684</v>
      </c>
      <c r="Z552" s="19" t="s">
        <v>1685</v>
      </c>
      <c r="AA552" s="46">
        <v>198</v>
      </c>
      <c r="AB552" s="19" t="s">
        <v>525</v>
      </c>
      <c r="AC552" s="19" t="s">
        <v>202</v>
      </c>
      <c r="AD552" s="19" t="s">
        <v>1903</v>
      </c>
      <c r="AE552" s="19" t="s">
        <v>1904</v>
      </c>
      <c r="AF552" s="19" t="s">
        <v>1592</v>
      </c>
      <c r="AG552" s="19" t="s">
        <v>1905</v>
      </c>
      <c r="AH552" s="19" t="s">
        <v>1499</v>
      </c>
      <c r="AI552" s="19" t="s">
        <v>1500</v>
      </c>
      <c r="AJ552" s="45">
        <v>0</v>
      </c>
      <c r="AK552" s="45">
        <v>0</v>
      </c>
      <c r="AL552" s="19" t="s">
        <v>1501</v>
      </c>
      <c r="AM552" s="46">
        <v>10857.424000000001</v>
      </c>
      <c r="AN552" s="46">
        <v>2002.424</v>
      </c>
      <c r="AO552" s="46">
        <v>8855</v>
      </c>
      <c r="AP552" s="45">
        <v>29.6</v>
      </c>
      <c r="AQ552" s="45"/>
      <c r="AR552" s="45" t="str">
        <f>IFERROR(VLOOKUP(AB552,'Pedidos marco'!$A$1:$D$10000,4,0)," ")</f>
        <v xml:space="preserve"> </v>
      </c>
      <c r="AS552" s="45">
        <f t="shared" si="56"/>
        <v>4</v>
      </c>
      <c r="AT552" s="45" t="str">
        <f t="shared" si="57"/>
        <v>04</v>
      </c>
      <c r="AU552" s="47">
        <v>2</v>
      </c>
      <c r="AV552" s="19" t="str">
        <f t="shared" si="58"/>
        <v>04 April</v>
      </c>
      <c r="AW552" s="19">
        <f t="shared" si="59"/>
        <v>0.74</v>
      </c>
      <c r="AX552" s="19">
        <f t="shared" si="60"/>
        <v>14.8</v>
      </c>
      <c r="AY552" s="19" t="e">
        <f>VLOOKUP(AG552,Cías!$A$1:$E$10000,5,0)</f>
        <v>#N/A</v>
      </c>
      <c r="AZ552" s="19" t="str">
        <f t="shared" si="61"/>
        <v>1017066</v>
      </c>
      <c r="BA552" s="19" t="str">
        <f t="shared" si="62"/>
        <v>MISE MISE NESTOR SALOMON</v>
      </c>
      <c r="BB552" s="19" t="e">
        <f>VLOOKUP(AG552,Cías!$A$1:$E$10000,3,0)</f>
        <v>#N/A</v>
      </c>
      <c r="BC552" s="19"/>
      <c r="BD552" s="19"/>
      <c r="BE552" s="19"/>
      <c r="BF552" s="19"/>
      <c r="BG552" s="19"/>
      <c r="BH552" s="19"/>
      <c r="BI552" s="19"/>
      <c r="BJ552" s="19"/>
    </row>
    <row r="553" spans="1:62" ht="15" x14ac:dyDescent="0.2">
      <c r="A553" s="19" t="s">
        <v>6891</v>
      </c>
      <c r="B553" s="19" t="s">
        <v>1479</v>
      </c>
      <c r="C553" s="43">
        <v>44655</v>
      </c>
      <c r="D553" s="44">
        <v>0.93472222222222001</v>
      </c>
      <c r="E553" s="19" t="s">
        <v>6892</v>
      </c>
      <c r="F553" s="19" t="s">
        <v>1481</v>
      </c>
      <c r="G553" s="19" t="s">
        <v>1481</v>
      </c>
      <c r="H553" s="45">
        <v>0</v>
      </c>
      <c r="I553" s="45">
        <v>0</v>
      </c>
      <c r="J553" s="19" t="s">
        <v>1482</v>
      </c>
      <c r="K553" s="19" t="s">
        <v>6790</v>
      </c>
      <c r="L553" s="19" t="s">
        <v>6893</v>
      </c>
      <c r="M553" s="19" t="s">
        <v>6894</v>
      </c>
      <c r="N553" s="19" t="s">
        <v>6891</v>
      </c>
      <c r="O553" s="19" t="s">
        <v>1603</v>
      </c>
      <c r="P553" s="19" t="s">
        <v>1604</v>
      </c>
      <c r="Q553" s="46">
        <v>640</v>
      </c>
      <c r="R553" s="19" t="s">
        <v>1544</v>
      </c>
      <c r="S553" s="19" t="s">
        <v>5651</v>
      </c>
      <c r="T553" s="19" t="s">
        <v>5652</v>
      </c>
      <c r="U553" s="19" t="s">
        <v>6793</v>
      </c>
      <c r="V553" s="19" t="s">
        <v>6794</v>
      </c>
      <c r="W553" s="19" t="s">
        <v>1609</v>
      </c>
      <c r="X553" s="19" t="s">
        <v>6795</v>
      </c>
      <c r="Y553" s="19" t="s">
        <v>1611</v>
      </c>
      <c r="Z553" s="19" t="s">
        <v>1612</v>
      </c>
      <c r="AA553" s="46">
        <v>486</v>
      </c>
      <c r="AB553" s="19" t="s">
        <v>450</v>
      </c>
      <c r="AC553" s="19" t="s">
        <v>47</v>
      </c>
      <c r="AD553" s="19" t="s">
        <v>6895</v>
      </c>
      <c r="AE553" s="19" t="s">
        <v>6896</v>
      </c>
      <c r="AF553" s="19" t="s">
        <v>1592</v>
      </c>
      <c r="AG553" s="19" t="s">
        <v>6897</v>
      </c>
      <c r="AH553" s="19" t="s">
        <v>1594</v>
      </c>
      <c r="AI553" s="19" t="s">
        <v>1595</v>
      </c>
      <c r="AJ553" s="45">
        <v>0.05</v>
      </c>
      <c r="AK553" s="45">
        <v>32</v>
      </c>
      <c r="AL553" s="19" t="s">
        <v>1501</v>
      </c>
      <c r="AM553" s="46">
        <v>50310</v>
      </c>
      <c r="AN553" s="46">
        <v>32040</v>
      </c>
      <c r="AO553" s="46">
        <v>18270</v>
      </c>
      <c r="AP553" s="45">
        <v>723.2</v>
      </c>
      <c r="AQ553" s="45"/>
      <c r="AR553" s="45" t="str">
        <f>IFERROR(VLOOKUP(AB553,'Pedidos marco'!$A$1:$D$10000,4,0)," ")</f>
        <v xml:space="preserve"> </v>
      </c>
      <c r="AS553" s="45">
        <f t="shared" si="56"/>
        <v>4</v>
      </c>
      <c r="AT553" s="45" t="str">
        <f t="shared" si="57"/>
        <v>04</v>
      </c>
      <c r="AU553" s="47">
        <v>32</v>
      </c>
      <c r="AV553" s="19" t="str">
        <f t="shared" si="58"/>
        <v>04 April</v>
      </c>
      <c r="AW553" s="19">
        <f t="shared" si="59"/>
        <v>1.1300000000000001</v>
      </c>
      <c r="AX553" s="19">
        <f t="shared" si="60"/>
        <v>22.6</v>
      </c>
      <c r="AY553" s="19" t="e">
        <f>VLOOKUP(AG553,Cías!$A$1:$E$10000,5,0)</f>
        <v>#N/A</v>
      </c>
      <c r="AZ553" s="19" t="str">
        <f t="shared" si="61"/>
        <v>1013860</v>
      </c>
      <c r="BA553" s="19" t="str">
        <f t="shared" si="62"/>
        <v>BEDON AYALA SIXTO LEONIDAS</v>
      </c>
      <c r="BB553" s="19" t="e">
        <f>VLOOKUP(AG553,Cías!$A$1:$E$10000,3,0)</f>
        <v>#N/A</v>
      </c>
      <c r="BC553" s="19"/>
      <c r="BD553" s="19"/>
      <c r="BE553" s="19"/>
      <c r="BF553" s="19"/>
      <c r="BG553" s="19"/>
      <c r="BH553" s="19"/>
      <c r="BI553" s="19"/>
      <c r="BJ553" s="19"/>
    </row>
    <row r="554" spans="1:62" ht="15" x14ac:dyDescent="0.2">
      <c r="A554" s="19" t="s">
        <v>6898</v>
      </c>
      <c r="B554" s="19" t="s">
        <v>1479</v>
      </c>
      <c r="C554" s="43">
        <v>44655</v>
      </c>
      <c r="D554" s="44">
        <v>0.94097222222221999</v>
      </c>
      <c r="E554" s="19" t="s">
        <v>6899</v>
      </c>
      <c r="F554" s="19" t="s">
        <v>6900</v>
      </c>
      <c r="G554" s="19" t="s">
        <v>6901</v>
      </c>
      <c r="H554" s="45">
        <v>2268</v>
      </c>
      <c r="I554" s="45">
        <v>2542.9</v>
      </c>
      <c r="J554" s="19" t="s">
        <v>1560</v>
      </c>
      <c r="K554" s="19" t="s">
        <v>6902</v>
      </c>
      <c r="L554" s="19" t="s">
        <v>6903</v>
      </c>
      <c r="M554" s="19" t="s">
        <v>6904</v>
      </c>
      <c r="N554" s="19" t="s">
        <v>6898</v>
      </c>
      <c r="O554" s="19" t="s">
        <v>371</v>
      </c>
      <c r="P554" s="19" t="s">
        <v>372</v>
      </c>
      <c r="Q554" s="46">
        <v>360</v>
      </c>
      <c r="R554" s="19" t="s">
        <v>1544</v>
      </c>
      <c r="S554" s="19" t="s">
        <v>1736</v>
      </c>
      <c r="T554" s="19" t="s">
        <v>1737</v>
      </c>
      <c r="U554" s="19" t="s">
        <v>6905</v>
      </c>
      <c r="V554" s="19" t="s">
        <v>6906</v>
      </c>
      <c r="W554" s="19" t="s">
        <v>1548</v>
      </c>
      <c r="X554" s="19" t="s">
        <v>6907</v>
      </c>
      <c r="Y554" s="19" t="s">
        <v>1684</v>
      </c>
      <c r="Z554" s="19" t="s">
        <v>1685</v>
      </c>
      <c r="AA554" s="46">
        <v>198</v>
      </c>
      <c r="AB554" s="19" t="s">
        <v>1411</v>
      </c>
      <c r="AC554" s="19" t="s">
        <v>1391</v>
      </c>
      <c r="AD554" s="19" t="s">
        <v>6908</v>
      </c>
      <c r="AE554" s="19" t="s">
        <v>1481</v>
      </c>
      <c r="AF554" s="19" t="s">
        <v>1554</v>
      </c>
      <c r="AG554" s="19" t="s">
        <v>6909</v>
      </c>
      <c r="AH554" s="19" t="s">
        <v>1499</v>
      </c>
      <c r="AI554" s="19" t="s">
        <v>1500</v>
      </c>
      <c r="AJ554" s="45">
        <v>0</v>
      </c>
      <c r="AK554" s="45">
        <v>0</v>
      </c>
      <c r="AL554" s="19" t="s">
        <v>1501</v>
      </c>
      <c r="AM554" s="46">
        <v>27070</v>
      </c>
      <c r="AN554" s="46">
        <v>18020</v>
      </c>
      <c r="AO554" s="46">
        <v>9050</v>
      </c>
      <c r="AP554" s="45">
        <v>266.39999999999998</v>
      </c>
      <c r="AQ554" s="45"/>
      <c r="AR554" s="45" t="str">
        <f>IFERROR(VLOOKUP(AB554,'Pedidos marco'!$A$1:$D$10000,4,0)," ")</f>
        <v xml:space="preserve"> </v>
      </c>
      <c r="AS554" s="45">
        <f t="shared" si="56"/>
        <v>4</v>
      </c>
      <c r="AT554" s="45" t="str">
        <f t="shared" si="57"/>
        <v>04</v>
      </c>
      <c r="AU554" s="47">
        <v>18</v>
      </c>
      <c r="AV554" s="19" t="str">
        <f t="shared" si="58"/>
        <v>04 April</v>
      </c>
      <c r="AW554" s="19">
        <f t="shared" si="59"/>
        <v>0.74</v>
      </c>
      <c r="AX554" s="19">
        <f t="shared" si="60"/>
        <v>14.799999999999999</v>
      </c>
      <c r="AY554" s="19" t="e">
        <f>VLOOKUP(AG554,Cías!$A$1:$E$10000,5,0)</f>
        <v>#N/A</v>
      </c>
      <c r="AZ554" s="19" t="str">
        <f t="shared" si="61"/>
        <v>10007210</v>
      </c>
      <c r="BA554" s="19" t="str">
        <f t="shared" si="62"/>
        <v>AREQUIPA GUANOLUISA RODRIGO</v>
      </c>
      <c r="BB554" s="19" t="e">
        <f>VLOOKUP(AG554,Cías!$A$1:$E$10000,3,0)</f>
        <v>#N/A</v>
      </c>
      <c r="BC554" s="19"/>
      <c r="BD554" s="19"/>
      <c r="BE554" s="19"/>
      <c r="BF554" s="19"/>
      <c r="BG554" s="19"/>
      <c r="BH554" s="19"/>
      <c r="BI554" s="19"/>
      <c r="BJ554" s="19"/>
    </row>
    <row r="555" spans="1:62" ht="15" x14ac:dyDescent="0.2">
      <c r="A555" s="19" t="s">
        <v>6910</v>
      </c>
      <c r="B555" s="19" t="s">
        <v>1479</v>
      </c>
      <c r="C555" s="43">
        <v>44655</v>
      </c>
      <c r="D555" s="44">
        <v>0.95833333333333004</v>
      </c>
      <c r="E555" s="19" t="s">
        <v>6911</v>
      </c>
      <c r="F555" s="19" t="s">
        <v>6912</v>
      </c>
      <c r="G555" s="19" t="s">
        <v>6913</v>
      </c>
      <c r="H555" s="45">
        <v>2080</v>
      </c>
      <c r="I555" s="45">
        <v>2332.11</v>
      </c>
      <c r="J555" s="19" t="s">
        <v>1560</v>
      </c>
      <c r="K555" s="19" t="s">
        <v>6914</v>
      </c>
      <c r="L555" s="19" t="s">
        <v>6915</v>
      </c>
      <c r="M555" s="19" t="s">
        <v>6916</v>
      </c>
      <c r="N555" s="19" t="s">
        <v>6910</v>
      </c>
      <c r="O555" s="19" t="s">
        <v>1641</v>
      </c>
      <c r="P555" s="19" t="s">
        <v>1642</v>
      </c>
      <c r="Q555" s="46">
        <v>320</v>
      </c>
      <c r="R555" s="19" t="s">
        <v>1544</v>
      </c>
      <c r="S555" s="19" t="s">
        <v>6917</v>
      </c>
      <c r="T555" s="19" t="s">
        <v>6918</v>
      </c>
      <c r="U555" s="19" t="s">
        <v>6919</v>
      </c>
      <c r="V555" s="19" t="s">
        <v>6920</v>
      </c>
      <c r="W555" s="19" t="s">
        <v>6921</v>
      </c>
      <c r="X555" s="19" t="s">
        <v>6922</v>
      </c>
      <c r="Y555" s="19" t="s">
        <v>6923</v>
      </c>
      <c r="Z555" s="19" t="s">
        <v>6924</v>
      </c>
      <c r="AA555" s="46">
        <v>258</v>
      </c>
      <c r="AB555" s="19" t="s">
        <v>570</v>
      </c>
      <c r="AC555" s="19" t="s">
        <v>293</v>
      </c>
      <c r="AD555" s="19" t="s">
        <v>6925</v>
      </c>
      <c r="AE555" s="19" t="s">
        <v>6926</v>
      </c>
      <c r="AF555" s="19" t="s">
        <v>1592</v>
      </c>
      <c r="AG555" s="19" t="s">
        <v>6927</v>
      </c>
      <c r="AH555" s="19" t="s">
        <v>1594</v>
      </c>
      <c r="AI555" s="19" t="s">
        <v>1595</v>
      </c>
      <c r="AJ555" s="45">
        <v>0.05</v>
      </c>
      <c r="AK555" s="45">
        <v>16</v>
      </c>
      <c r="AL555" s="19" t="s">
        <v>1501</v>
      </c>
      <c r="AM555" s="46">
        <v>25280</v>
      </c>
      <c r="AN555" s="46">
        <v>16035</v>
      </c>
      <c r="AO555" s="46">
        <v>9245</v>
      </c>
      <c r="AP555" s="45">
        <v>288</v>
      </c>
      <c r="AQ555" s="45"/>
      <c r="AR555" s="45" t="str">
        <f>IFERROR(VLOOKUP(AB555,'Pedidos marco'!$A$1:$D$10000,4,0)," ")</f>
        <v xml:space="preserve"> </v>
      </c>
      <c r="AS555" s="45">
        <f t="shared" si="56"/>
        <v>4</v>
      </c>
      <c r="AT555" s="45" t="str">
        <f t="shared" si="57"/>
        <v>04</v>
      </c>
      <c r="AU555" s="47">
        <v>16</v>
      </c>
      <c r="AV555" s="19" t="str">
        <f t="shared" si="58"/>
        <v>04 April</v>
      </c>
      <c r="AW555" s="19">
        <f t="shared" si="59"/>
        <v>0.9</v>
      </c>
      <c r="AX555" s="19">
        <f t="shared" si="60"/>
        <v>18</v>
      </c>
      <c r="AY555" s="19" t="e">
        <f>VLOOKUP(AG555,Cías!$A$1:$E$10000,5,0)</f>
        <v>#N/A</v>
      </c>
      <c r="AZ555" s="19" t="str">
        <f t="shared" si="61"/>
        <v>1013772</v>
      </c>
      <c r="BA555" s="19" t="str">
        <f t="shared" si="62"/>
        <v>SIERRA HERRERA MARCELO EDUARDO</v>
      </c>
      <c r="BB555" s="19" t="e">
        <f>VLOOKUP(AG555,Cías!$A$1:$E$10000,3,0)</f>
        <v>#N/A</v>
      </c>
      <c r="BC555" s="19"/>
      <c r="BD555" s="19"/>
      <c r="BE555" s="19"/>
      <c r="BF555" s="19"/>
      <c r="BG555" s="19"/>
      <c r="BH555" s="19"/>
      <c r="BI555" s="19"/>
      <c r="BJ555" s="19"/>
    </row>
    <row r="556" spans="1:62" ht="15" x14ac:dyDescent="0.2">
      <c r="A556" s="19" t="s">
        <v>6910</v>
      </c>
      <c r="B556" s="19" t="s">
        <v>1479</v>
      </c>
      <c r="C556" s="43">
        <v>44655</v>
      </c>
      <c r="D556" s="44">
        <v>0.95833333333333004</v>
      </c>
      <c r="E556" s="19" t="s">
        <v>6928</v>
      </c>
      <c r="F556" s="19" t="s">
        <v>6929</v>
      </c>
      <c r="G556" s="19" t="s">
        <v>6930</v>
      </c>
      <c r="H556" s="45">
        <v>2166.4</v>
      </c>
      <c r="I556" s="45">
        <v>2428.98</v>
      </c>
      <c r="J556" s="19" t="s">
        <v>1560</v>
      </c>
      <c r="K556" s="19" t="s">
        <v>6914</v>
      </c>
      <c r="L556" s="19" t="s">
        <v>6931</v>
      </c>
      <c r="M556" s="19" t="s">
        <v>6932</v>
      </c>
      <c r="N556" s="19" t="s">
        <v>6910</v>
      </c>
      <c r="O556" s="19" t="s">
        <v>1603</v>
      </c>
      <c r="P556" s="19" t="s">
        <v>1604</v>
      </c>
      <c r="Q556" s="46">
        <v>320</v>
      </c>
      <c r="R556" s="19" t="s">
        <v>1544</v>
      </c>
      <c r="S556" s="19" t="s">
        <v>6917</v>
      </c>
      <c r="T556" s="19" t="s">
        <v>6918</v>
      </c>
      <c r="U556" s="19" t="s">
        <v>6919</v>
      </c>
      <c r="V556" s="19" t="s">
        <v>6920</v>
      </c>
      <c r="W556" s="19" t="s">
        <v>6921</v>
      </c>
      <c r="X556" s="19" t="s">
        <v>6922</v>
      </c>
      <c r="Y556" s="19" t="s">
        <v>6923</v>
      </c>
      <c r="Z556" s="19" t="s">
        <v>6924</v>
      </c>
      <c r="AA556" s="46">
        <v>258</v>
      </c>
      <c r="AB556" s="19" t="s">
        <v>570</v>
      </c>
      <c r="AC556" s="19" t="s">
        <v>293</v>
      </c>
      <c r="AD556" s="19" t="s">
        <v>6925</v>
      </c>
      <c r="AE556" s="19" t="s">
        <v>6926</v>
      </c>
      <c r="AF556" s="19" t="s">
        <v>1592</v>
      </c>
      <c r="AG556" s="19" t="s">
        <v>6927</v>
      </c>
      <c r="AH556" s="19" t="s">
        <v>1594</v>
      </c>
      <c r="AI556" s="19" t="s">
        <v>1595</v>
      </c>
      <c r="AJ556" s="45">
        <v>0.05</v>
      </c>
      <c r="AK556" s="45">
        <v>16</v>
      </c>
      <c r="AL556" s="19" t="s">
        <v>1501</v>
      </c>
      <c r="AM556" s="46">
        <v>25280</v>
      </c>
      <c r="AN556" s="46">
        <v>16035</v>
      </c>
      <c r="AO556" s="46">
        <v>9245</v>
      </c>
      <c r="AP556" s="45">
        <v>288</v>
      </c>
      <c r="AQ556" s="45"/>
      <c r="AR556" s="45" t="str">
        <f>IFERROR(VLOOKUP(AB556,'Pedidos marco'!$A$1:$D$10000,4,0)," ")</f>
        <v xml:space="preserve"> </v>
      </c>
      <c r="AS556" s="45">
        <f t="shared" si="56"/>
        <v>4</v>
      </c>
      <c r="AT556" s="45" t="str">
        <f t="shared" si="57"/>
        <v>04</v>
      </c>
      <c r="AU556" s="47">
        <v>16</v>
      </c>
      <c r="AV556" s="19" t="str">
        <f t="shared" si="58"/>
        <v>04 April</v>
      </c>
      <c r="AW556" s="19">
        <f t="shared" si="59"/>
        <v>0.9</v>
      </c>
      <c r="AX556" s="19">
        <f t="shared" si="60"/>
        <v>18</v>
      </c>
      <c r="AY556" s="19" t="e">
        <f>VLOOKUP(AG556,Cías!$A$1:$E$10000,5,0)</f>
        <v>#N/A</v>
      </c>
      <c r="AZ556" s="19" t="str">
        <f t="shared" si="61"/>
        <v>1013772</v>
      </c>
      <c r="BA556" s="19" t="str">
        <f t="shared" si="62"/>
        <v>SIERRA HERRERA MARCELO EDUARDO</v>
      </c>
      <c r="BB556" s="19" t="e">
        <f>VLOOKUP(AG556,Cías!$A$1:$E$10000,3,0)</f>
        <v>#N/A</v>
      </c>
      <c r="BC556" s="19"/>
      <c r="BD556" s="19"/>
      <c r="BE556" s="19"/>
      <c r="BF556" s="19"/>
      <c r="BG556" s="19"/>
      <c r="BH556" s="19"/>
      <c r="BI556" s="19"/>
      <c r="BJ556" s="19"/>
    </row>
    <row r="557" spans="1:62" ht="15" x14ac:dyDescent="0.2">
      <c r="A557" s="19" t="s">
        <v>6933</v>
      </c>
      <c r="B557" s="19" t="s">
        <v>1479</v>
      </c>
      <c r="C557" s="43">
        <v>44655</v>
      </c>
      <c r="D557" s="44">
        <v>0.95902777777778003</v>
      </c>
      <c r="E557" s="19" t="s">
        <v>6934</v>
      </c>
      <c r="F557" s="19" t="s">
        <v>1481</v>
      </c>
      <c r="G557" s="19" t="s">
        <v>1481</v>
      </c>
      <c r="H557" s="45">
        <v>0</v>
      </c>
      <c r="I557" s="45">
        <v>0</v>
      </c>
      <c r="J557" s="19" t="s">
        <v>1482</v>
      </c>
      <c r="K557" s="19" t="s">
        <v>6790</v>
      </c>
      <c r="L557" s="19" t="s">
        <v>6935</v>
      </c>
      <c r="M557" s="19" t="s">
        <v>6936</v>
      </c>
      <c r="N557" s="19" t="s">
        <v>6933</v>
      </c>
      <c r="O557" s="19" t="s">
        <v>1641</v>
      </c>
      <c r="P557" s="19" t="s">
        <v>1642</v>
      </c>
      <c r="Q557" s="46">
        <v>640</v>
      </c>
      <c r="R557" s="19" t="s">
        <v>1544</v>
      </c>
      <c r="S557" s="19" t="s">
        <v>5651</v>
      </c>
      <c r="T557" s="19" t="s">
        <v>5652</v>
      </c>
      <c r="U557" s="19" t="s">
        <v>6793</v>
      </c>
      <c r="V557" s="19" t="s">
        <v>6794</v>
      </c>
      <c r="W557" s="19" t="s">
        <v>1609</v>
      </c>
      <c r="X557" s="19" t="s">
        <v>6795</v>
      </c>
      <c r="Y557" s="19" t="s">
        <v>1611</v>
      </c>
      <c r="Z557" s="19" t="s">
        <v>1612</v>
      </c>
      <c r="AA557" s="46">
        <v>486</v>
      </c>
      <c r="AB557" s="19" t="s">
        <v>546</v>
      </c>
      <c r="AC557" s="19" t="s">
        <v>244</v>
      </c>
      <c r="AD557" s="19" t="s">
        <v>2160</v>
      </c>
      <c r="AE557" s="19" t="s">
        <v>2161</v>
      </c>
      <c r="AF557" s="19" t="s">
        <v>1592</v>
      </c>
      <c r="AG557" s="19" t="s">
        <v>2162</v>
      </c>
      <c r="AH557" s="19" t="s">
        <v>1594</v>
      </c>
      <c r="AI557" s="19" t="s">
        <v>1595</v>
      </c>
      <c r="AJ557" s="45">
        <v>0.05</v>
      </c>
      <c r="AK557" s="45">
        <v>32</v>
      </c>
      <c r="AL557" s="19" t="s">
        <v>1501</v>
      </c>
      <c r="AM557" s="46">
        <v>50690</v>
      </c>
      <c r="AN557" s="46">
        <v>32090</v>
      </c>
      <c r="AO557" s="46">
        <v>18600</v>
      </c>
      <c r="AP557" s="45">
        <v>723.2</v>
      </c>
      <c r="AQ557" s="45"/>
      <c r="AR557" s="45" t="str">
        <f>IFERROR(VLOOKUP(AB557,'Pedidos marco'!$A$1:$D$10000,4,0)," ")</f>
        <v xml:space="preserve"> </v>
      </c>
      <c r="AS557" s="45">
        <f t="shared" si="56"/>
        <v>4</v>
      </c>
      <c r="AT557" s="45" t="str">
        <f t="shared" si="57"/>
        <v>04</v>
      </c>
      <c r="AU557" s="47">
        <v>32</v>
      </c>
      <c r="AV557" s="19" t="str">
        <f t="shared" si="58"/>
        <v>04 April</v>
      </c>
      <c r="AW557" s="19">
        <f t="shared" si="59"/>
        <v>1.1300000000000001</v>
      </c>
      <c r="AX557" s="19">
        <f t="shared" si="60"/>
        <v>22.6</v>
      </c>
      <c r="AY557" s="19" t="e">
        <f>VLOOKUP(AG557,Cías!$A$1:$E$10000,5,0)</f>
        <v>#N/A</v>
      </c>
      <c r="AZ557" s="19" t="str">
        <f t="shared" si="61"/>
        <v>1013568</v>
      </c>
      <c r="BA557" s="19" t="str">
        <f t="shared" si="62"/>
        <v>PINTO TORRES AGUSTO GEOVANY</v>
      </c>
      <c r="BB557" s="19" t="e">
        <f>VLOOKUP(AG557,Cías!$A$1:$E$10000,3,0)</f>
        <v>#N/A</v>
      </c>
      <c r="BC557" s="19"/>
      <c r="BD557" s="19"/>
      <c r="BE557" s="19"/>
      <c r="BF557" s="19"/>
      <c r="BG557" s="19"/>
      <c r="BH557" s="19"/>
      <c r="BI557" s="19"/>
      <c r="BJ557" s="19"/>
    </row>
    <row r="558" spans="1:62" ht="15" x14ac:dyDescent="0.2">
      <c r="A558" s="19" t="s">
        <v>6937</v>
      </c>
      <c r="B558" s="19" t="s">
        <v>1479</v>
      </c>
      <c r="C558" s="43">
        <v>44655</v>
      </c>
      <c r="D558" s="44">
        <v>0.96180555555556002</v>
      </c>
      <c r="E558" s="19" t="s">
        <v>6938</v>
      </c>
      <c r="F558" s="19" t="s">
        <v>1481</v>
      </c>
      <c r="G558" s="19" t="s">
        <v>1481</v>
      </c>
      <c r="H558" s="45">
        <v>0</v>
      </c>
      <c r="I558" s="45">
        <v>0</v>
      </c>
      <c r="J558" s="19" t="s">
        <v>1482</v>
      </c>
      <c r="K558" s="19" t="s">
        <v>6939</v>
      </c>
      <c r="L558" s="19" t="s">
        <v>6940</v>
      </c>
      <c r="M558" s="19" t="s">
        <v>6941</v>
      </c>
      <c r="N558" s="19" t="s">
        <v>6937</v>
      </c>
      <c r="O558" s="19" t="s">
        <v>371</v>
      </c>
      <c r="P558" s="19" t="s">
        <v>372</v>
      </c>
      <c r="Q558" s="46">
        <v>200</v>
      </c>
      <c r="R558" s="19" t="s">
        <v>1544</v>
      </c>
      <c r="S558" s="19" t="s">
        <v>3092</v>
      </c>
      <c r="T558" s="19" t="s">
        <v>289</v>
      </c>
      <c r="U558" s="19" t="s">
        <v>3093</v>
      </c>
      <c r="V558" s="19" t="s">
        <v>3094</v>
      </c>
      <c r="W558" s="19" t="s">
        <v>1757</v>
      </c>
      <c r="X558" s="19" t="s">
        <v>3095</v>
      </c>
      <c r="Y558" s="19" t="s">
        <v>1759</v>
      </c>
      <c r="Z558" s="19" t="s">
        <v>1760</v>
      </c>
      <c r="AA558" s="46">
        <v>218</v>
      </c>
      <c r="AB558" s="19" t="s">
        <v>568</v>
      </c>
      <c r="AC558" s="19" t="s">
        <v>289</v>
      </c>
      <c r="AD558" s="19" t="s">
        <v>3110</v>
      </c>
      <c r="AE558" s="19" t="s">
        <v>3111</v>
      </c>
      <c r="AF558" s="19" t="s">
        <v>1592</v>
      </c>
      <c r="AG558" s="19" t="s">
        <v>3112</v>
      </c>
      <c r="AH558" s="19" t="s">
        <v>1499</v>
      </c>
      <c r="AI558" s="19" t="s">
        <v>1500</v>
      </c>
      <c r="AJ558" s="45">
        <v>0</v>
      </c>
      <c r="AK558" s="45">
        <v>0</v>
      </c>
      <c r="AL558" s="19" t="s">
        <v>1501</v>
      </c>
      <c r="AM558" s="46">
        <v>19456.212</v>
      </c>
      <c r="AN558" s="46">
        <v>10021.212</v>
      </c>
      <c r="AO558" s="46">
        <v>9435</v>
      </c>
      <c r="AP558" s="45">
        <v>152</v>
      </c>
      <c r="AQ558" s="45"/>
      <c r="AR558" s="45" t="str">
        <f>IFERROR(VLOOKUP(AB558,'Pedidos marco'!$A$1:$D$10000,4,0)," ")</f>
        <v xml:space="preserve"> </v>
      </c>
      <c r="AS558" s="45">
        <f t="shared" si="56"/>
        <v>4</v>
      </c>
      <c r="AT558" s="45" t="str">
        <f t="shared" si="57"/>
        <v>04</v>
      </c>
      <c r="AU558" s="47">
        <v>10</v>
      </c>
      <c r="AV558" s="19" t="str">
        <f t="shared" si="58"/>
        <v>04 April</v>
      </c>
      <c r="AW558" s="19">
        <f t="shared" si="59"/>
        <v>0.76</v>
      </c>
      <c r="AX558" s="19">
        <f t="shared" si="60"/>
        <v>15.2</v>
      </c>
      <c r="AY558" s="19" t="e">
        <f>VLOOKUP(AG558,Cías!$A$1:$E$10000,5,0)</f>
        <v>#N/A</v>
      </c>
      <c r="AZ558" s="19" t="str">
        <f t="shared" si="61"/>
        <v>1013820</v>
      </c>
      <c r="BA558" s="19" t="str">
        <f t="shared" si="62"/>
        <v>SARABIA YEPEZ RUTH IRENE</v>
      </c>
      <c r="BB558" s="19" t="e">
        <f>VLOOKUP(AG558,Cías!$A$1:$E$10000,3,0)</f>
        <v>#N/A</v>
      </c>
      <c r="BC558" s="19"/>
      <c r="BD558" s="19"/>
      <c r="BE558" s="19"/>
      <c r="BF558" s="19"/>
      <c r="BG558" s="19"/>
      <c r="BH558" s="19"/>
      <c r="BI558" s="19"/>
      <c r="BJ558" s="19"/>
    </row>
    <row r="559" spans="1:62" ht="15" x14ac:dyDescent="0.2">
      <c r="A559" s="19" t="s">
        <v>6937</v>
      </c>
      <c r="B559" s="19" t="s">
        <v>1479</v>
      </c>
      <c r="C559" s="43">
        <v>44655</v>
      </c>
      <c r="D559" s="44">
        <v>0.96180555555556002</v>
      </c>
      <c r="E559" s="19" t="s">
        <v>6942</v>
      </c>
      <c r="F559" s="19" t="s">
        <v>1481</v>
      </c>
      <c r="G559" s="19" t="s">
        <v>1481</v>
      </c>
      <c r="H559" s="45">
        <v>0</v>
      </c>
      <c r="I559" s="45">
        <v>0</v>
      </c>
      <c r="J559" s="19" t="s">
        <v>1482</v>
      </c>
      <c r="K559" s="19" t="s">
        <v>6943</v>
      </c>
      <c r="L559" s="19" t="s">
        <v>6944</v>
      </c>
      <c r="M559" s="19" t="s">
        <v>6945</v>
      </c>
      <c r="N559" s="19" t="s">
        <v>6937</v>
      </c>
      <c r="O559" s="19" t="s">
        <v>367</v>
      </c>
      <c r="P559" s="19" t="s">
        <v>368</v>
      </c>
      <c r="Q559" s="46">
        <v>460</v>
      </c>
      <c r="R559" s="19" t="s">
        <v>1544</v>
      </c>
      <c r="S559" s="19" t="s">
        <v>3092</v>
      </c>
      <c r="T559" s="19" t="s">
        <v>289</v>
      </c>
      <c r="U559" s="19" t="s">
        <v>3093</v>
      </c>
      <c r="V559" s="19" t="s">
        <v>3094</v>
      </c>
      <c r="W559" s="19" t="s">
        <v>1757</v>
      </c>
      <c r="X559" s="19" t="s">
        <v>3095</v>
      </c>
      <c r="Y559" s="19" t="s">
        <v>1759</v>
      </c>
      <c r="Z559" s="19" t="s">
        <v>1760</v>
      </c>
      <c r="AA559" s="46">
        <v>218</v>
      </c>
      <c r="AB559" s="19" t="s">
        <v>568</v>
      </c>
      <c r="AC559" s="19" t="s">
        <v>289</v>
      </c>
      <c r="AD559" s="19" t="s">
        <v>3110</v>
      </c>
      <c r="AE559" s="19" t="s">
        <v>3111</v>
      </c>
      <c r="AF559" s="19" t="s">
        <v>1592</v>
      </c>
      <c r="AG559" s="19" t="s">
        <v>3112</v>
      </c>
      <c r="AH559" s="19" t="s">
        <v>1499</v>
      </c>
      <c r="AI559" s="19" t="s">
        <v>1500</v>
      </c>
      <c r="AJ559" s="45">
        <v>0</v>
      </c>
      <c r="AK559" s="45">
        <v>0</v>
      </c>
      <c r="AL559" s="19" t="s">
        <v>1501</v>
      </c>
      <c r="AM559" s="46">
        <v>32483.788</v>
      </c>
      <c r="AN559" s="46">
        <v>23048.788</v>
      </c>
      <c r="AO559" s="46">
        <v>9435</v>
      </c>
      <c r="AP559" s="45">
        <v>349.6</v>
      </c>
      <c r="AQ559" s="45"/>
      <c r="AR559" s="45" t="str">
        <f>IFERROR(VLOOKUP(AB559,'Pedidos marco'!$A$1:$D$10000,4,0)," ")</f>
        <v xml:space="preserve"> </v>
      </c>
      <c r="AS559" s="45">
        <f t="shared" si="56"/>
        <v>4</v>
      </c>
      <c r="AT559" s="45" t="str">
        <f t="shared" si="57"/>
        <v>04</v>
      </c>
      <c r="AU559" s="47">
        <v>23</v>
      </c>
      <c r="AV559" s="19" t="str">
        <f t="shared" si="58"/>
        <v>04 April</v>
      </c>
      <c r="AW559" s="19">
        <f t="shared" si="59"/>
        <v>0.76</v>
      </c>
      <c r="AX559" s="19">
        <f t="shared" si="60"/>
        <v>15.200000000000001</v>
      </c>
      <c r="AY559" s="19" t="e">
        <f>VLOOKUP(AG559,Cías!$A$1:$E$10000,5,0)</f>
        <v>#N/A</v>
      </c>
      <c r="AZ559" s="19" t="str">
        <f t="shared" si="61"/>
        <v>1013820</v>
      </c>
      <c r="BA559" s="19" t="str">
        <f t="shared" si="62"/>
        <v>SARABIA YEPEZ RUTH IRENE</v>
      </c>
      <c r="BB559" s="19" t="e">
        <f>VLOOKUP(AG559,Cías!$A$1:$E$10000,3,0)</f>
        <v>#N/A</v>
      </c>
      <c r="BC559" s="19"/>
      <c r="BD559" s="19"/>
      <c r="BE559" s="19"/>
      <c r="BF559" s="19"/>
      <c r="BG559" s="19"/>
      <c r="BH559" s="19"/>
      <c r="BI559" s="19"/>
      <c r="BJ559" s="19"/>
    </row>
    <row r="560" spans="1:62" ht="15" x14ac:dyDescent="0.2">
      <c r="A560" s="19" t="s">
        <v>6946</v>
      </c>
      <c r="B560" s="19" t="s">
        <v>1479</v>
      </c>
      <c r="C560" s="43">
        <v>44655</v>
      </c>
      <c r="D560" s="44">
        <v>0.96736111111111001</v>
      </c>
      <c r="E560" s="19" t="s">
        <v>6947</v>
      </c>
      <c r="F560" s="19" t="s">
        <v>1481</v>
      </c>
      <c r="G560" s="19" t="s">
        <v>1481</v>
      </c>
      <c r="H560" s="45">
        <v>0</v>
      </c>
      <c r="I560" s="45">
        <v>0</v>
      </c>
      <c r="J560" s="19" t="s">
        <v>1482</v>
      </c>
      <c r="K560" s="19" t="s">
        <v>6948</v>
      </c>
      <c r="L560" s="19" t="s">
        <v>6949</v>
      </c>
      <c r="M560" s="19" t="s">
        <v>6950</v>
      </c>
      <c r="N560" s="19" t="s">
        <v>6946</v>
      </c>
      <c r="O560" s="19" t="s">
        <v>367</v>
      </c>
      <c r="P560" s="19" t="s">
        <v>368</v>
      </c>
      <c r="Q560" s="46">
        <v>640</v>
      </c>
      <c r="R560" s="19" t="s">
        <v>1544</v>
      </c>
      <c r="S560" s="19" t="s">
        <v>5213</v>
      </c>
      <c r="T560" s="19" t="s">
        <v>5214</v>
      </c>
      <c r="U560" s="19" t="s">
        <v>6951</v>
      </c>
      <c r="V560" s="19" t="s">
        <v>6952</v>
      </c>
      <c r="W560" s="19" t="s">
        <v>3457</v>
      </c>
      <c r="X560" s="19" t="s">
        <v>6953</v>
      </c>
      <c r="Y560" s="19" t="s">
        <v>3459</v>
      </c>
      <c r="Z560" s="19" t="s">
        <v>3460</v>
      </c>
      <c r="AA560" s="46">
        <v>40</v>
      </c>
      <c r="AB560" s="19" t="s">
        <v>517</v>
      </c>
      <c r="AC560" s="19" t="s">
        <v>187</v>
      </c>
      <c r="AD560" s="19" t="s">
        <v>2148</v>
      </c>
      <c r="AE560" s="19" t="s">
        <v>2149</v>
      </c>
      <c r="AF560" s="19" t="s">
        <v>1592</v>
      </c>
      <c r="AG560" s="19" t="s">
        <v>2150</v>
      </c>
      <c r="AH560" s="19" t="s">
        <v>1594</v>
      </c>
      <c r="AI560" s="19" t="s">
        <v>1595</v>
      </c>
      <c r="AJ560" s="45">
        <v>0.05</v>
      </c>
      <c r="AK560" s="45">
        <v>32</v>
      </c>
      <c r="AL560" s="19" t="s">
        <v>1501</v>
      </c>
      <c r="AM560" s="46">
        <v>50460</v>
      </c>
      <c r="AN560" s="46">
        <v>32090</v>
      </c>
      <c r="AO560" s="46">
        <v>18370</v>
      </c>
      <c r="AP560" s="45">
        <v>134.4</v>
      </c>
      <c r="AQ560" s="45"/>
      <c r="AR560" s="45" t="str">
        <f>IFERROR(VLOOKUP(AB560,'Pedidos marco'!$A$1:$D$10000,4,0)," ")</f>
        <v xml:space="preserve"> </v>
      </c>
      <c r="AS560" s="45">
        <f t="shared" si="56"/>
        <v>4</v>
      </c>
      <c r="AT560" s="45" t="str">
        <f t="shared" si="57"/>
        <v>04</v>
      </c>
      <c r="AU560" s="47">
        <v>32</v>
      </c>
      <c r="AV560" s="19" t="str">
        <f t="shared" si="58"/>
        <v>04 April</v>
      </c>
      <c r="AW560" s="19">
        <f t="shared" si="59"/>
        <v>0.21000000000000002</v>
      </c>
      <c r="AX560" s="19">
        <f t="shared" si="60"/>
        <v>4.2</v>
      </c>
      <c r="AY560" s="19" t="e">
        <f>VLOOKUP(AG560,Cías!$A$1:$E$10000,5,0)</f>
        <v>#N/A</v>
      </c>
      <c r="AZ560" s="19" t="str">
        <f t="shared" si="61"/>
        <v>1013947</v>
      </c>
      <c r="BA560" s="19" t="str">
        <f t="shared" si="62"/>
        <v>LOYO LIMA JORGE FERNANDO</v>
      </c>
      <c r="BB560" s="19" t="e">
        <f>VLOOKUP(AG560,Cías!$A$1:$E$10000,3,0)</f>
        <v>#N/A</v>
      </c>
      <c r="BC560" s="19"/>
      <c r="BD560" s="19"/>
      <c r="BE560" s="19"/>
      <c r="BF560" s="19"/>
      <c r="BG560" s="19"/>
      <c r="BH560" s="19"/>
      <c r="BI560" s="19"/>
      <c r="BJ560" s="19"/>
    </row>
    <row r="561" spans="1:62" ht="15" x14ac:dyDescent="0.2">
      <c r="A561" s="19" t="s">
        <v>6954</v>
      </c>
      <c r="B561" s="19" t="s">
        <v>1479</v>
      </c>
      <c r="C561" s="43">
        <v>44655</v>
      </c>
      <c r="D561" s="44">
        <v>0.98194444444443996</v>
      </c>
      <c r="E561" s="19" t="s">
        <v>6955</v>
      </c>
      <c r="F561" s="19" t="s">
        <v>6956</v>
      </c>
      <c r="G561" s="19" t="s">
        <v>6957</v>
      </c>
      <c r="H561" s="45">
        <v>4332.04</v>
      </c>
      <c r="I561" s="45">
        <v>4857.1099999999997</v>
      </c>
      <c r="J561" s="19" t="s">
        <v>1560</v>
      </c>
      <c r="K561" s="19" t="s">
        <v>6958</v>
      </c>
      <c r="L561" s="19" t="s">
        <v>6959</v>
      </c>
      <c r="M561" s="19" t="s">
        <v>6960</v>
      </c>
      <c r="N561" s="19" t="s">
        <v>6954</v>
      </c>
      <c r="O561" s="19" t="s">
        <v>367</v>
      </c>
      <c r="P561" s="19" t="s">
        <v>368</v>
      </c>
      <c r="Q561" s="46">
        <v>660</v>
      </c>
      <c r="R561" s="19" t="s">
        <v>1544</v>
      </c>
      <c r="S561" s="19" t="s">
        <v>2256</v>
      </c>
      <c r="T561" s="19" t="s">
        <v>31</v>
      </c>
      <c r="U561" s="19" t="s">
        <v>2257</v>
      </c>
      <c r="V561" s="19" t="s">
        <v>2258</v>
      </c>
      <c r="W561" s="19" t="s">
        <v>1586</v>
      </c>
      <c r="X561" s="19" t="s">
        <v>2259</v>
      </c>
      <c r="Y561" s="19" t="s">
        <v>1588</v>
      </c>
      <c r="Z561" s="19" t="s">
        <v>1589</v>
      </c>
      <c r="AA561" s="46">
        <v>250</v>
      </c>
      <c r="AB561" s="19" t="s">
        <v>442</v>
      </c>
      <c r="AC561" s="19" t="s">
        <v>31</v>
      </c>
      <c r="AD561" s="19" t="s">
        <v>2260</v>
      </c>
      <c r="AE561" s="19" t="s">
        <v>2261</v>
      </c>
      <c r="AF561" s="19" t="s">
        <v>1592</v>
      </c>
      <c r="AG561" s="19" t="s">
        <v>2262</v>
      </c>
      <c r="AH561" s="19" t="s">
        <v>1499</v>
      </c>
      <c r="AI561" s="19" t="s">
        <v>1500</v>
      </c>
      <c r="AJ561" s="45">
        <v>0</v>
      </c>
      <c r="AK561" s="45">
        <v>0</v>
      </c>
      <c r="AL561" s="19" t="s">
        <v>1501</v>
      </c>
      <c r="AM561" s="46">
        <v>51330</v>
      </c>
      <c r="AN561" s="46">
        <v>33090</v>
      </c>
      <c r="AO561" s="46">
        <v>18240</v>
      </c>
      <c r="AP561" s="45">
        <v>594</v>
      </c>
      <c r="AQ561" s="45"/>
      <c r="AR561" s="45" t="str">
        <f>IFERROR(VLOOKUP(AB561,'Pedidos marco'!$A$1:$D$10000,4,0)," ")</f>
        <v xml:space="preserve"> </v>
      </c>
      <c r="AS561" s="45">
        <f t="shared" si="56"/>
        <v>4</v>
      </c>
      <c r="AT561" s="45" t="str">
        <f t="shared" si="57"/>
        <v>04</v>
      </c>
      <c r="AU561" s="47">
        <v>33</v>
      </c>
      <c r="AV561" s="19" t="str">
        <f t="shared" si="58"/>
        <v>04 April</v>
      </c>
      <c r="AW561" s="19">
        <f t="shared" si="59"/>
        <v>0.9</v>
      </c>
      <c r="AX561" s="19">
        <f t="shared" si="60"/>
        <v>18</v>
      </c>
      <c r="AY561" s="19" t="e">
        <f>VLOOKUP(AG561,Cías!$A$1:$E$10000,5,0)</f>
        <v>#N/A</v>
      </c>
      <c r="AZ561" s="19" t="str">
        <f t="shared" si="61"/>
        <v>1021138</v>
      </c>
      <c r="BA561" s="19" t="str">
        <f t="shared" si="62"/>
        <v>ARCOS MENDOZA LUIS EDUARDO</v>
      </c>
      <c r="BB561" s="19" t="e">
        <f>VLOOKUP(AG561,Cías!$A$1:$E$10000,3,0)</f>
        <v>#N/A</v>
      </c>
      <c r="BC561" s="19"/>
      <c r="BD561" s="19"/>
      <c r="BE561" s="19"/>
      <c r="BF561" s="19"/>
      <c r="BG561" s="19"/>
      <c r="BH561" s="19"/>
      <c r="BI561" s="19"/>
      <c r="BJ561" s="19"/>
    </row>
    <row r="562" spans="1:62" ht="15" x14ac:dyDescent="0.2">
      <c r="A562" s="19" t="s">
        <v>6961</v>
      </c>
      <c r="B562" s="19" t="s">
        <v>1479</v>
      </c>
      <c r="C562" s="43">
        <v>44655</v>
      </c>
      <c r="D562" s="44">
        <v>0.98888888888889004</v>
      </c>
      <c r="E562" s="19" t="s">
        <v>6962</v>
      </c>
      <c r="F562" s="19" t="s">
        <v>6963</v>
      </c>
      <c r="G562" s="19" t="s">
        <v>6964</v>
      </c>
      <c r="H562" s="45">
        <v>4371.2</v>
      </c>
      <c r="I562" s="45">
        <v>4901.01</v>
      </c>
      <c r="J562" s="19" t="s">
        <v>1560</v>
      </c>
      <c r="K562" s="19" t="s">
        <v>6965</v>
      </c>
      <c r="L562" s="19" t="s">
        <v>6966</v>
      </c>
      <c r="M562" s="19" t="s">
        <v>6967</v>
      </c>
      <c r="N562" s="19" t="s">
        <v>6961</v>
      </c>
      <c r="O562" s="19" t="s">
        <v>367</v>
      </c>
      <c r="P562" s="19" t="s">
        <v>368</v>
      </c>
      <c r="Q562" s="46">
        <v>640</v>
      </c>
      <c r="R562" s="19" t="s">
        <v>1544</v>
      </c>
      <c r="S562" s="19" t="s">
        <v>6968</v>
      </c>
      <c r="T562" s="19" t="s">
        <v>6969</v>
      </c>
      <c r="U562" s="19" t="s">
        <v>6970</v>
      </c>
      <c r="V562" s="19" t="s">
        <v>6971</v>
      </c>
      <c r="W562" s="19" t="s">
        <v>1798</v>
      </c>
      <c r="X562" s="19" t="s">
        <v>6972</v>
      </c>
      <c r="Y562" s="19" t="s">
        <v>1800</v>
      </c>
      <c r="Z562" s="19" t="s">
        <v>1801</v>
      </c>
      <c r="AA562" s="46">
        <v>159</v>
      </c>
      <c r="AB562" s="19" t="s">
        <v>522</v>
      </c>
      <c r="AC562" s="19" t="s">
        <v>196</v>
      </c>
      <c r="AD562" s="19" t="s">
        <v>1590</v>
      </c>
      <c r="AE562" s="19" t="s">
        <v>1591</v>
      </c>
      <c r="AF562" s="19" t="s">
        <v>1592</v>
      </c>
      <c r="AG562" s="19" t="s">
        <v>1593</v>
      </c>
      <c r="AH562" s="19" t="s">
        <v>1594</v>
      </c>
      <c r="AI562" s="19" t="s">
        <v>1595</v>
      </c>
      <c r="AJ562" s="45">
        <v>0.05</v>
      </c>
      <c r="AK562" s="45">
        <v>32</v>
      </c>
      <c r="AL562" s="19" t="s">
        <v>1501</v>
      </c>
      <c r="AM562" s="46">
        <v>50670</v>
      </c>
      <c r="AN562" s="46">
        <v>32050</v>
      </c>
      <c r="AO562" s="46">
        <v>18620</v>
      </c>
      <c r="AP562" s="45">
        <v>371.2</v>
      </c>
      <c r="AQ562" s="45"/>
      <c r="AR562" s="45" t="str">
        <f>IFERROR(VLOOKUP(AB562,'Pedidos marco'!$A$1:$D$10000,4,0)," ")</f>
        <v xml:space="preserve"> </v>
      </c>
      <c r="AS562" s="45">
        <f t="shared" si="56"/>
        <v>4</v>
      </c>
      <c r="AT562" s="45" t="str">
        <f t="shared" si="57"/>
        <v>04</v>
      </c>
      <c r="AU562" s="47">
        <v>32</v>
      </c>
      <c r="AV562" s="19" t="str">
        <f t="shared" si="58"/>
        <v>04 April</v>
      </c>
      <c r="AW562" s="19">
        <f t="shared" si="59"/>
        <v>0.57999999999999996</v>
      </c>
      <c r="AX562" s="19">
        <f t="shared" si="60"/>
        <v>11.6</v>
      </c>
      <c r="AY562" s="19" t="e">
        <f>VLOOKUP(AG562,Cías!$A$1:$E$10000,5,0)</f>
        <v>#N/A</v>
      </c>
      <c r="AZ562" s="19" t="str">
        <f t="shared" si="61"/>
        <v>1013493</v>
      </c>
      <c r="BA562" s="19" t="str">
        <f t="shared" si="62"/>
        <v>MEDIAVILLA PERUGACHI LUIS ALFONSO</v>
      </c>
      <c r="BB562" s="19" t="e">
        <f>VLOOKUP(AG562,Cías!$A$1:$E$10000,3,0)</f>
        <v>#N/A</v>
      </c>
      <c r="BC562" s="19"/>
      <c r="BD562" s="19"/>
      <c r="BE562" s="19"/>
      <c r="BF562" s="19"/>
      <c r="BG562" s="19"/>
      <c r="BH562" s="19"/>
      <c r="BI562" s="19"/>
      <c r="BJ562" s="19"/>
    </row>
    <row r="563" spans="1:62" ht="15" x14ac:dyDescent="0.2">
      <c r="A563" s="19" t="s">
        <v>6973</v>
      </c>
      <c r="B563" s="19" t="s">
        <v>1479</v>
      </c>
      <c r="C563" s="43">
        <v>44656</v>
      </c>
      <c r="D563" s="44">
        <v>0.20208333333333001</v>
      </c>
      <c r="E563" s="19" t="s">
        <v>6974</v>
      </c>
      <c r="F563" s="19" t="s">
        <v>6975</v>
      </c>
      <c r="G563" s="19" t="s">
        <v>6976</v>
      </c>
      <c r="H563" s="45">
        <v>4251.6499999999996</v>
      </c>
      <c r="I563" s="45">
        <v>4766.9799999999996</v>
      </c>
      <c r="J563" s="19" t="s">
        <v>1560</v>
      </c>
      <c r="K563" s="19" t="s">
        <v>6977</v>
      </c>
      <c r="L563" s="19" t="s">
        <v>6978</v>
      </c>
      <c r="M563" s="19" t="s">
        <v>6979</v>
      </c>
      <c r="N563" s="19" t="s">
        <v>6973</v>
      </c>
      <c r="O563" s="19" t="s">
        <v>371</v>
      </c>
      <c r="P563" s="19" t="s">
        <v>372</v>
      </c>
      <c r="Q563" s="46">
        <v>660</v>
      </c>
      <c r="R563" s="19" t="s">
        <v>1544</v>
      </c>
      <c r="S563" s="19" t="s">
        <v>1680</v>
      </c>
      <c r="T563" s="19" t="s">
        <v>90</v>
      </c>
      <c r="U563" s="19" t="s">
        <v>1681</v>
      </c>
      <c r="V563" s="19" t="s">
        <v>1682</v>
      </c>
      <c r="W563" s="19" t="s">
        <v>1548</v>
      </c>
      <c r="X563" s="19" t="s">
        <v>1683</v>
      </c>
      <c r="Y563" s="19" t="s">
        <v>1684</v>
      </c>
      <c r="Z563" s="19" t="s">
        <v>1685</v>
      </c>
      <c r="AA563" s="46">
        <v>198</v>
      </c>
      <c r="AB563" s="19" t="s">
        <v>443</v>
      </c>
      <c r="AC563" s="19" t="s">
        <v>33</v>
      </c>
      <c r="AD563" s="19" t="s">
        <v>1686</v>
      </c>
      <c r="AE563" s="19" t="s">
        <v>1687</v>
      </c>
      <c r="AF563" s="19" t="s">
        <v>1592</v>
      </c>
      <c r="AG563" s="19" t="s">
        <v>1688</v>
      </c>
      <c r="AH563" s="19" t="s">
        <v>1499</v>
      </c>
      <c r="AI563" s="19" t="s">
        <v>1500</v>
      </c>
      <c r="AJ563" s="45">
        <v>0</v>
      </c>
      <c r="AK563" s="45">
        <v>0</v>
      </c>
      <c r="AL563" s="19" t="s">
        <v>1501</v>
      </c>
      <c r="AM563" s="46">
        <v>50850</v>
      </c>
      <c r="AN563" s="46">
        <v>33010</v>
      </c>
      <c r="AO563" s="46">
        <v>17840</v>
      </c>
      <c r="AP563" s="45">
        <v>488.4</v>
      </c>
      <c r="AQ563" s="45"/>
      <c r="AR563" s="45" t="str">
        <f>IFERROR(VLOOKUP(AB563,'Pedidos marco'!$A$1:$D$10000,4,0)," ")</f>
        <v xml:space="preserve"> </v>
      </c>
      <c r="AS563" s="45">
        <f t="shared" si="56"/>
        <v>5</v>
      </c>
      <c r="AT563" s="45" t="str">
        <f t="shared" si="57"/>
        <v>05</v>
      </c>
      <c r="AU563" s="47">
        <v>33</v>
      </c>
      <c r="AV563" s="19" t="str">
        <f t="shared" si="58"/>
        <v>04 April</v>
      </c>
      <c r="AW563" s="19">
        <f t="shared" si="59"/>
        <v>0.74</v>
      </c>
      <c r="AX563" s="19">
        <f t="shared" si="60"/>
        <v>14.799999999999999</v>
      </c>
      <c r="AY563" s="19" t="e">
        <f>VLOOKUP(AG563,Cías!$A$1:$E$10000,5,0)</f>
        <v>#N/A</v>
      </c>
      <c r="AZ563" s="19" t="str">
        <f t="shared" si="61"/>
        <v>1013812</v>
      </c>
      <c r="BA563" s="19" t="str">
        <f t="shared" si="62"/>
        <v>ASHQUI ANDINO JORGE AQUILINO</v>
      </c>
      <c r="BB563" s="19" t="e">
        <f>VLOOKUP(AG563,Cías!$A$1:$E$10000,3,0)</f>
        <v>#N/A</v>
      </c>
      <c r="BC563" s="19"/>
      <c r="BD563" s="19"/>
      <c r="BE563" s="19"/>
      <c r="BF563" s="19"/>
      <c r="BG563" s="19"/>
      <c r="BH563" s="19"/>
      <c r="BI563" s="19"/>
      <c r="BJ563" s="19"/>
    </row>
    <row r="564" spans="1:62" ht="15" x14ac:dyDescent="0.2">
      <c r="A564" s="19" t="s">
        <v>6980</v>
      </c>
      <c r="B564" s="19" t="s">
        <v>1479</v>
      </c>
      <c r="C564" s="43">
        <v>44656</v>
      </c>
      <c r="D564" s="44">
        <v>0.21597222222222001</v>
      </c>
      <c r="E564" s="19" t="s">
        <v>6981</v>
      </c>
      <c r="F564" s="19" t="s">
        <v>6982</v>
      </c>
      <c r="G564" s="19" t="s">
        <v>6983</v>
      </c>
      <c r="H564" s="45">
        <v>3647.03</v>
      </c>
      <c r="I564" s="45">
        <v>4089.07</v>
      </c>
      <c r="J564" s="19" t="s">
        <v>1560</v>
      </c>
      <c r="K564" s="19" t="s">
        <v>2104</v>
      </c>
      <c r="L564" s="19" t="s">
        <v>6984</v>
      </c>
      <c r="M564" s="19" t="s">
        <v>6985</v>
      </c>
      <c r="N564" s="19" t="s">
        <v>6980</v>
      </c>
      <c r="O564" s="19" t="s">
        <v>1486</v>
      </c>
      <c r="P564" s="19" t="s">
        <v>1487</v>
      </c>
      <c r="Q564" s="46">
        <v>31.34</v>
      </c>
      <c r="R564" s="19" t="s">
        <v>1488</v>
      </c>
      <c r="S564" s="19" t="s">
        <v>1564</v>
      </c>
      <c r="T564" s="19" t="s">
        <v>416</v>
      </c>
      <c r="U564" s="19" t="s">
        <v>2107</v>
      </c>
      <c r="V564" s="19" t="s">
        <v>2108</v>
      </c>
      <c r="W564" s="19" t="s">
        <v>415</v>
      </c>
      <c r="X564" s="19" t="s">
        <v>2109</v>
      </c>
      <c r="Y564" s="19" t="s">
        <v>2031</v>
      </c>
      <c r="Z564" s="19" t="s">
        <v>2032</v>
      </c>
      <c r="AA564" s="46">
        <v>94.6</v>
      </c>
      <c r="AB564" s="19" t="s">
        <v>1571</v>
      </c>
      <c r="AC564" s="19" t="s">
        <v>416</v>
      </c>
      <c r="AD564" s="19" t="s">
        <v>1572</v>
      </c>
      <c r="AE564" s="19" t="s">
        <v>1573</v>
      </c>
      <c r="AF564" s="19" t="s">
        <v>1497</v>
      </c>
      <c r="AG564" s="19" t="s">
        <v>1574</v>
      </c>
      <c r="AH564" s="19" t="s">
        <v>1499</v>
      </c>
      <c r="AI564" s="19" t="s">
        <v>1500</v>
      </c>
      <c r="AJ564" s="45">
        <v>0</v>
      </c>
      <c r="AK564" s="45">
        <v>0</v>
      </c>
      <c r="AL564" s="19" t="s">
        <v>1517</v>
      </c>
      <c r="AM564" s="46">
        <v>50930</v>
      </c>
      <c r="AN564" s="46">
        <v>31340</v>
      </c>
      <c r="AO564" s="46">
        <v>19590</v>
      </c>
      <c r="AP564" s="45">
        <v>0</v>
      </c>
      <c r="AQ564" s="45"/>
      <c r="AR564" s="45" t="str">
        <f>IFERROR(VLOOKUP(AB564,'Pedidos marco'!$A$1:$D$10000,4,0)," ")</f>
        <v xml:space="preserve"> </v>
      </c>
      <c r="AS564" s="45">
        <f t="shared" si="56"/>
        <v>5</v>
      </c>
      <c r="AT564" s="45" t="str">
        <f t="shared" si="57"/>
        <v>05</v>
      </c>
      <c r="AU564" s="47">
        <v>31.34</v>
      </c>
      <c r="AV564" s="19" t="str">
        <f t="shared" si="58"/>
        <v>04 April</v>
      </c>
      <c r="AW564" s="19">
        <f t="shared" si="59"/>
        <v>0</v>
      </c>
      <c r="AX564" s="19">
        <f t="shared" si="60"/>
        <v>0</v>
      </c>
      <c r="AY564" s="19" t="e">
        <f>VLOOKUP(AG564,Cías!$A$1:$E$10000,5,0)</f>
        <v>#N/A</v>
      </c>
      <c r="AZ564" s="19" t="str">
        <f t="shared" si="61"/>
        <v>1014407</v>
      </c>
      <c r="BA564" s="19" t="str">
        <f t="shared" si="62"/>
        <v>HORMIANDES</v>
      </c>
      <c r="BB564" s="19" t="e">
        <f>VLOOKUP(AG564,Cías!$A$1:$E$10000,3,0)</f>
        <v>#N/A</v>
      </c>
      <c r="BC564" s="19"/>
      <c r="BD564" s="19"/>
      <c r="BE564" s="19"/>
      <c r="BF564" s="19"/>
      <c r="BG564" s="19"/>
      <c r="BH564" s="19"/>
      <c r="BI564" s="19"/>
      <c r="BJ564" s="19"/>
    </row>
    <row r="565" spans="1:62" ht="15" x14ac:dyDescent="0.2">
      <c r="A565" s="19" t="s">
        <v>6986</v>
      </c>
      <c r="B565" s="19" t="s">
        <v>1479</v>
      </c>
      <c r="C565" s="43">
        <v>44656</v>
      </c>
      <c r="D565" s="44">
        <v>0.22638888888889</v>
      </c>
      <c r="E565" s="19" t="s">
        <v>6987</v>
      </c>
      <c r="F565" s="19" t="s">
        <v>1481</v>
      </c>
      <c r="G565" s="19" t="s">
        <v>1481</v>
      </c>
      <c r="H565" s="45">
        <v>0</v>
      </c>
      <c r="I565" s="45">
        <v>0</v>
      </c>
      <c r="J565" s="19" t="s">
        <v>1482</v>
      </c>
      <c r="K565" s="19" t="s">
        <v>6988</v>
      </c>
      <c r="L565" s="19" t="s">
        <v>6989</v>
      </c>
      <c r="M565" s="19" t="s">
        <v>6990</v>
      </c>
      <c r="N565" s="19" t="s">
        <v>6986</v>
      </c>
      <c r="O565" s="19" t="s">
        <v>371</v>
      </c>
      <c r="P565" s="19" t="s">
        <v>372</v>
      </c>
      <c r="Q565" s="46">
        <v>200</v>
      </c>
      <c r="R565" s="19" t="s">
        <v>1544</v>
      </c>
      <c r="S565" s="19" t="s">
        <v>1545</v>
      </c>
      <c r="T565" s="19" t="s">
        <v>74</v>
      </c>
      <c r="U565" s="19" t="s">
        <v>1546</v>
      </c>
      <c r="V565" s="19" t="s">
        <v>1547</v>
      </c>
      <c r="W565" s="19" t="s">
        <v>1548</v>
      </c>
      <c r="X565" s="19" t="s">
        <v>1549</v>
      </c>
      <c r="Y565" s="19" t="s">
        <v>1550</v>
      </c>
      <c r="Z565" s="19" t="s">
        <v>1551</v>
      </c>
      <c r="AA565" s="46">
        <v>178</v>
      </c>
      <c r="AB565" s="19" t="s">
        <v>504</v>
      </c>
      <c r="AC565" s="19" t="s">
        <v>157</v>
      </c>
      <c r="AD565" s="19" t="s">
        <v>5075</v>
      </c>
      <c r="AE565" s="19" t="s">
        <v>1481</v>
      </c>
      <c r="AF565" s="19" t="s">
        <v>1554</v>
      </c>
      <c r="AG565" s="19" t="s">
        <v>5076</v>
      </c>
      <c r="AH565" s="19" t="s">
        <v>1499</v>
      </c>
      <c r="AI565" s="19" t="s">
        <v>1500</v>
      </c>
      <c r="AJ565" s="45">
        <v>0</v>
      </c>
      <c r="AK565" s="45">
        <v>0</v>
      </c>
      <c r="AL565" s="19" t="s">
        <v>1501</v>
      </c>
      <c r="AM565" s="46">
        <v>14551.666999999999</v>
      </c>
      <c r="AN565" s="46">
        <v>10016.666999999999</v>
      </c>
      <c r="AO565" s="46">
        <v>4535</v>
      </c>
      <c r="AP565" s="45">
        <v>138</v>
      </c>
      <c r="AQ565" s="45"/>
      <c r="AR565" s="45" t="str">
        <f>IFERROR(VLOOKUP(AB565,'Pedidos marco'!$A$1:$D$10000,4,0)," ")</f>
        <v xml:space="preserve"> </v>
      </c>
      <c r="AS565" s="45">
        <f t="shared" si="56"/>
        <v>5</v>
      </c>
      <c r="AT565" s="45" t="str">
        <f t="shared" si="57"/>
        <v>05</v>
      </c>
      <c r="AU565" s="47">
        <v>10</v>
      </c>
      <c r="AV565" s="19" t="str">
        <f t="shared" si="58"/>
        <v>04 April</v>
      </c>
      <c r="AW565" s="19">
        <f t="shared" si="59"/>
        <v>0.69</v>
      </c>
      <c r="AX565" s="19">
        <f t="shared" si="60"/>
        <v>13.8</v>
      </c>
      <c r="AY565" s="19" t="e">
        <f>VLOOKUP(AG565,Cías!$A$1:$E$10000,5,0)</f>
        <v>#N/A</v>
      </c>
      <c r="AZ565" s="19" t="str">
        <f t="shared" si="61"/>
        <v>1013275</v>
      </c>
      <c r="BA565" s="19" t="str">
        <f t="shared" si="62"/>
        <v>HARO RUIZ SIXTO RIGOBERTO</v>
      </c>
      <c r="BB565" s="19" t="e">
        <f>VLOOKUP(AG565,Cías!$A$1:$E$10000,3,0)</f>
        <v>#N/A</v>
      </c>
      <c r="BC565" s="19"/>
      <c r="BD565" s="19"/>
      <c r="BE565" s="19"/>
      <c r="BF565" s="19"/>
      <c r="BG565" s="19"/>
      <c r="BH565" s="19"/>
      <c r="BI565" s="19"/>
      <c r="BJ565" s="19"/>
    </row>
    <row r="566" spans="1:62" ht="15" x14ac:dyDescent="0.2">
      <c r="A566" s="19" t="s">
        <v>6986</v>
      </c>
      <c r="B566" s="19" t="s">
        <v>1479</v>
      </c>
      <c r="C566" s="43">
        <v>44656</v>
      </c>
      <c r="D566" s="44">
        <v>0.22638888888889</v>
      </c>
      <c r="E566" s="19" t="s">
        <v>6991</v>
      </c>
      <c r="F566" s="19" t="s">
        <v>1481</v>
      </c>
      <c r="G566" s="19" t="s">
        <v>1481</v>
      </c>
      <c r="H566" s="45">
        <v>0</v>
      </c>
      <c r="I566" s="45">
        <v>0</v>
      </c>
      <c r="J566" s="19" t="s">
        <v>1482</v>
      </c>
      <c r="K566" s="19" t="s">
        <v>6992</v>
      </c>
      <c r="L566" s="19" t="s">
        <v>6993</v>
      </c>
      <c r="M566" s="19" t="s">
        <v>6994</v>
      </c>
      <c r="N566" s="19" t="s">
        <v>6986</v>
      </c>
      <c r="O566" s="19" t="s">
        <v>367</v>
      </c>
      <c r="P566" s="19" t="s">
        <v>368</v>
      </c>
      <c r="Q566" s="46">
        <v>160</v>
      </c>
      <c r="R566" s="19" t="s">
        <v>1544</v>
      </c>
      <c r="S566" s="19" t="s">
        <v>1545</v>
      </c>
      <c r="T566" s="19" t="s">
        <v>74</v>
      </c>
      <c r="U566" s="19" t="s">
        <v>1546</v>
      </c>
      <c r="V566" s="19" t="s">
        <v>1547</v>
      </c>
      <c r="W566" s="19" t="s">
        <v>1548</v>
      </c>
      <c r="X566" s="19" t="s">
        <v>1549</v>
      </c>
      <c r="Y566" s="19" t="s">
        <v>1550</v>
      </c>
      <c r="Z566" s="19" t="s">
        <v>1551</v>
      </c>
      <c r="AA566" s="46">
        <v>178</v>
      </c>
      <c r="AB566" s="19" t="s">
        <v>504</v>
      </c>
      <c r="AC566" s="19" t="s">
        <v>157</v>
      </c>
      <c r="AD566" s="19" t="s">
        <v>5075</v>
      </c>
      <c r="AE566" s="19" t="s">
        <v>1481</v>
      </c>
      <c r="AF566" s="19" t="s">
        <v>1554</v>
      </c>
      <c r="AG566" s="19" t="s">
        <v>5076</v>
      </c>
      <c r="AH566" s="19" t="s">
        <v>1499</v>
      </c>
      <c r="AI566" s="19" t="s">
        <v>1500</v>
      </c>
      <c r="AJ566" s="45">
        <v>0</v>
      </c>
      <c r="AK566" s="45">
        <v>0</v>
      </c>
      <c r="AL566" s="19" t="s">
        <v>1501</v>
      </c>
      <c r="AM566" s="46">
        <v>12548.333000000001</v>
      </c>
      <c r="AN566" s="46">
        <v>8013.3329999999996</v>
      </c>
      <c r="AO566" s="46">
        <v>4535</v>
      </c>
      <c r="AP566" s="45">
        <v>110.4</v>
      </c>
      <c r="AQ566" s="45"/>
      <c r="AR566" s="45" t="str">
        <f>IFERROR(VLOOKUP(AB566,'Pedidos marco'!$A$1:$D$10000,4,0)," ")</f>
        <v xml:space="preserve"> </v>
      </c>
      <c r="AS566" s="45">
        <f t="shared" si="56"/>
        <v>5</v>
      </c>
      <c r="AT566" s="45" t="str">
        <f t="shared" si="57"/>
        <v>05</v>
      </c>
      <c r="AU566" s="47">
        <v>8</v>
      </c>
      <c r="AV566" s="19" t="str">
        <f t="shared" si="58"/>
        <v>04 April</v>
      </c>
      <c r="AW566" s="19">
        <f t="shared" si="59"/>
        <v>0.69000000000000006</v>
      </c>
      <c r="AX566" s="19">
        <f t="shared" si="60"/>
        <v>13.8</v>
      </c>
      <c r="AY566" s="19" t="e">
        <f>VLOOKUP(AG566,Cías!$A$1:$E$10000,5,0)</f>
        <v>#N/A</v>
      </c>
      <c r="AZ566" s="19" t="str">
        <f t="shared" si="61"/>
        <v>1013275</v>
      </c>
      <c r="BA566" s="19" t="str">
        <f t="shared" si="62"/>
        <v>HARO RUIZ SIXTO RIGOBERTO</v>
      </c>
      <c r="BB566" s="19" t="e">
        <f>VLOOKUP(AG566,Cías!$A$1:$E$10000,3,0)</f>
        <v>#N/A</v>
      </c>
      <c r="BC566" s="19"/>
      <c r="BD566" s="19"/>
      <c r="BE566" s="19"/>
      <c r="BF566" s="19"/>
      <c r="BG566" s="19"/>
      <c r="BH566" s="19"/>
      <c r="BI566" s="19"/>
      <c r="BJ566" s="19"/>
    </row>
    <row r="567" spans="1:62" ht="15" x14ac:dyDescent="0.2">
      <c r="A567" s="19" t="s">
        <v>6995</v>
      </c>
      <c r="B567" s="19" t="s">
        <v>1479</v>
      </c>
      <c r="C567" s="43">
        <v>44656</v>
      </c>
      <c r="D567" s="44">
        <v>0.23819444444443999</v>
      </c>
      <c r="E567" s="19" t="s">
        <v>6996</v>
      </c>
      <c r="F567" s="19" t="s">
        <v>1481</v>
      </c>
      <c r="G567" s="19" t="s">
        <v>1481</v>
      </c>
      <c r="H567" s="45">
        <v>0</v>
      </c>
      <c r="I567" s="45">
        <v>0</v>
      </c>
      <c r="J567" s="19" t="s">
        <v>1482</v>
      </c>
      <c r="K567" s="19" t="s">
        <v>6997</v>
      </c>
      <c r="L567" s="19" t="s">
        <v>6998</v>
      </c>
      <c r="M567" s="19" t="s">
        <v>6999</v>
      </c>
      <c r="N567" s="19" t="s">
        <v>6995</v>
      </c>
      <c r="O567" s="19" t="s">
        <v>371</v>
      </c>
      <c r="P567" s="19" t="s">
        <v>372</v>
      </c>
      <c r="Q567" s="46">
        <v>360</v>
      </c>
      <c r="R567" s="19" t="s">
        <v>1544</v>
      </c>
      <c r="S567" s="19" t="s">
        <v>1545</v>
      </c>
      <c r="T567" s="19" t="s">
        <v>74</v>
      </c>
      <c r="U567" s="19" t="s">
        <v>1546</v>
      </c>
      <c r="V567" s="19" t="s">
        <v>1547</v>
      </c>
      <c r="W567" s="19" t="s">
        <v>1548</v>
      </c>
      <c r="X567" s="19" t="s">
        <v>1549</v>
      </c>
      <c r="Y567" s="19" t="s">
        <v>1550</v>
      </c>
      <c r="Z567" s="19" t="s">
        <v>1551</v>
      </c>
      <c r="AA567" s="46">
        <v>178</v>
      </c>
      <c r="AB567" s="19" t="s">
        <v>462</v>
      </c>
      <c r="AC567" s="19" t="s">
        <v>74</v>
      </c>
      <c r="AD567" s="19" t="s">
        <v>1552</v>
      </c>
      <c r="AE567" s="19" t="s">
        <v>1553</v>
      </c>
      <c r="AF567" s="19" t="s">
        <v>1554</v>
      </c>
      <c r="AG567" s="19" t="s">
        <v>1555</v>
      </c>
      <c r="AH567" s="19" t="s">
        <v>1499</v>
      </c>
      <c r="AI567" s="19" t="s">
        <v>1500</v>
      </c>
      <c r="AJ567" s="45">
        <v>0</v>
      </c>
      <c r="AK567" s="45">
        <v>0</v>
      </c>
      <c r="AL567" s="19" t="s">
        <v>1501</v>
      </c>
      <c r="AM567" s="46">
        <v>26960</v>
      </c>
      <c r="AN567" s="46">
        <v>18080</v>
      </c>
      <c r="AO567" s="46">
        <v>8880</v>
      </c>
      <c r="AP567" s="45">
        <v>248.4</v>
      </c>
      <c r="AQ567" s="45"/>
      <c r="AR567" s="45" t="str">
        <f>IFERROR(VLOOKUP(AB567,'Pedidos marco'!$A$1:$D$10000,4,0)," ")</f>
        <v xml:space="preserve"> </v>
      </c>
      <c r="AS567" s="45">
        <f t="shared" si="56"/>
        <v>5</v>
      </c>
      <c r="AT567" s="45" t="str">
        <f t="shared" si="57"/>
        <v>05</v>
      </c>
      <c r="AU567" s="47">
        <v>18</v>
      </c>
      <c r="AV567" s="19" t="str">
        <f t="shared" si="58"/>
        <v>04 April</v>
      </c>
      <c r="AW567" s="19">
        <f t="shared" si="59"/>
        <v>0.69000000000000006</v>
      </c>
      <c r="AX567" s="19">
        <f t="shared" si="60"/>
        <v>13.8</v>
      </c>
      <c r="AY567" s="19" t="e">
        <f>VLOOKUP(AG567,Cías!$A$1:$E$10000,5,0)</f>
        <v>#N/A</v>
      </c>
      <c r="AZ567" s="19" t="str">
        <f t="shared" si="61"/>
        <v>1013627</v>
      </c>
      <c r="BA567" s="19" t="str">
        <f t="shared" si="62"/>
        <v>CAMPAÑA MALDONADO MIGUEL ANGEL</v>
      </c>
      <c r="BB567" s="19" t="e">
        <f>VLOOKUP(AG567,Cías!$A$1:$E$10000,3,0)</f>
        <v>#N/A</v>
      </c>
      <c r="BC567" s="19"/>
      <c r="BD567" s="19"/>
      <c r="BE567" s="19"/>
      <c r="BF567" s="19"/>
      <c r="BG567" s="19"/>
      <c r="BH567" s="19"/>
      <c r="BI567" s="19"/>
      <c r="BJ567" s="19"/>
    </row>
    <row r="568" spans="1:62" ht="15" x14ac:dyDescent="0.2">
      <c r="A568" s="19" t="s">
        <v>7000</v>
      </c>
      <c r="B568" s="19" t="s">
        <v>1479</v>
      </c>
      <c r="C568" s="43">
        <v>44656</v>
      </c>
      <c r="D568" s="44">
        <v>0.24166666666667</v>
      </c>
      <c r="E568" s="19" t="s">
        <v>7001</v>
      </c>
      <c r="F568" s="19" t="s">
        <v>1481</v>
      </c>
      <c r="G568" s="19" t="s">
        <v>1481</v>
      </c>
      <c r="H568" s="45">
        <v>0</v>
      </c>
      <c r="I568" s="45">
        <v>0</v>
      </c>
      <c r="J568" s="19" t="s">
        <v>1482</v>
      </c>
      <c r="K568" s="19" t="s">
        <v>5163</v>
      </c>
      <c r="L568" s="19" t="s">
        <v>7002</v>
      </c>
      <c r="M568" s="19" t="s">
        <v>7003</v>
      </c>
      <c r="N568" s="19" t="s">
        <v>7000</v>
      </c>
      <c r="O568" s="19" t="s">
        <v>1811</v>
      </c>
      <c r="P568" s="19" t="s">
        <v>1812</v>
      </c>
      <c r="Q568" s="46">
        <v>31.36</v>
      </c>
      <c r="R568" s="19" t="s">
        <v>1488</v>
      </c>
      <c r="S568" s="19" t="s">
        <v>1663</v>
      </c>
      <c r="T568" s="19" t="s">
        <v>1664</v>
      </c>
      <c r="U568" s="19" t="s">
        <v>1665</v>
      </c>
      <c r="V568" s="19" t="s">
        <v>1666</v>
      </c>
      <c r="W568" s="19" t="s">
        <v>415</v>
      </c>
      <c r="X568" s="19" t="s">
        <v>1667</v>
      </c>
      <c r="Y568" s="19" t="s">
        <v>1668</v>
      </c>
      <c r="Z568" s="19" t="s">
        <v>1669</v>
      </c>
      <c r="AA568" s="46">
        <v>105</v>
      </c>
      <c r="AB568" s="19" t="s">
        <v>473</v>
      </c>
      <c r="AC568" s="19" t="s">
        <v>96</v>
      </c>
      <c r="AD568" s="19" t="s">
        <v>5166</v>
      </c>
      <c r="AE568" s="19" t="s">
        <v>5167</v>
      </c>
      <c r="AF568" s="19" t="s">
        <v>1497</v>
      </c>
      <c r="AG568" s="19" t="s">
        <v>5168</v>
      </c>
      <c r="AH568" s="19" t="s">
        <v>1499</v>
      </c>
      <c r="AI568" s="19" t="s">
        <v>1500</v>
      </c>
      <c r="AJ568" s="45">
        <v>0</v>
      </c>
      <c r="AK568" s="45">
        <v>0</v>
      </c>
      <c r="AL568" s="19" t="s">
        <v>1501</v>
      </c>
      <c r="AM568" s="46">
        <v>49940</v>
      </c>
      <c r="AN568" s="46">
        <v>31360</v>
      </c>
      <c r="AO568" s="46">
        <v>18580</v>
      </c>
      <c r="AP568" s="45">
        <v>291.33</v>
      </c>
      <c r="AQ568" s="45"/>
      <c r="AR568" s="45" t="str">
        <f>IFERROR(VLOOKUP(AB568,'Pedidos marco'!$A$1:$D$10000,4,0)," ")</f>
        <v xml:space="preserve"> </v>
      </c>
      <c r="AS568" s="45">
        <f t="shared" si="56"/>
        <v>5</v>
      </c>
      <c r="AT568" s="45" t="str">
        <f t="shared" si="57"/>
        <v>05</v>
      </c>
      <c r="AU568" s="47">
        <v>31.36</v>
      </c>
      <c r="AV568" s="19" t="str">
        <f t="shared" si="58"/>
        <v>04 April</v>
      </c>
      <c r="AW568" s="19">
        <f t="shared" si="59"/>
        <v>9.2898596938775508</v>
      </c>
      <c r="AX568" s="19">
        <f t="shared" si="60"/>
        <v>9.2898596938775508</v>
      </c>
      <c r="AY568" s="19" t="e">
        <f>VLOOKUP(AG568,Cías!$A$1:$E$10000,5,0)</f>
        <v>#N/A</v>
      </c>
      <c r="AZ568" s="19" t="str">
        <f t="shared" si="61"/>
        <v>1013227</v>
      </c>
      <c r="BA568" s="19" t="str">
        <f t="shared" si="62"/>
        <v>COMPAÑIA DE TRANSPORTE PESADO</v>
      </c>
      <c r="BB568" s="19" t="e">
        <f>VLOOKUP(AG568,Cías!$A$1:$E$10000,3,0)</f>
        <v>#N/A</v>
      </c>
      <c r="BC568" s="19"/>
      <c r="BD568" s="19"/>
      <c r="BE568" s="19"/>
      <c r="BF568" s="19"/>
      <c r="BG568" s="19"/>
      <c r="BH568" s="19"/>
      <c r="BI568" s="19"/>
      <c r="BJ568" s="19"/>
    </row>
    <row r="569" spans="1:62" ht="15" x14ac:dyDescent="0.2">
      <c r="A569" s="19" t="s">
        <v>7004</v>
      </c>
      <c r="B569" s="19" t="s">
        <v>1479</v>
      </c>
      <c r="C569" s="43">
        <v>44656</v>
      </c>
      <c r="D569" s="44">
        <v>0.25</v>
      </c>
      <c r="E569" s="19" t="s">
        <v>7005</v>
      </c>
      <c r="F569" s="19" t="s">
        <v>1481</v>
      </c>
      <c r="G569" s="19" t="s">
        <v>1481</v>
      </c>
      <c r="H569" s="45">
        <v>0</v>
      </c>
      <c r="I569" s="45">
        <v>0</v>
      </c>
      <c r="J569" s="19" t="s">
        <v>1482</v>
      </c>
      <c r="K569" s="19" t="s">
        <v>7006</v>
      </c>
      <c r="L569" s="19" t="s">
        <v>7007</v>
      </c>
      <c r="M569" s="19" t="s">
        <v>7008</v>
      </c>
      <c r="N569" s="19" t="s">
        <v>7004</v>
      </c>
      <c r="O569" s="19" t="s">
        <v>371</v>
      </c>
      <c r="P569" s="19" t="s">
        <v>372</v>
      </c>
      <c r="Q569" s="46">
        <v>320</v>
      </c>
      <c r="R569" s="19" t="s">
        <v>1544</v>
      </c>
      <c r="S569" s="19" t="s">
        <v>2353</v>
      </c>
      <c r="T569" s="19" t="s">
        <v>2354</v>
      </c>
      <c r="U569" s="19" t="s">
        <v>4815</v>
      </c>
      <c r="V569" s="19" t="s">
        <v>2091</v>
      </c>
      <c r="W569" s="19" t="s">
        <v>415</v>
      </c>
      <c r="X569" s="19" t="s">
        <v>4816</v>
      </c>
      <c r="Y569" s="19" t="s">
        <v>3748</v>
      </c>
      <c r="Z569" s="19" t="s">
        <v>3749</v>
      </c>
      <c r="AA569" s="46">
        <v>129</v>
      </c>
      <c r="AB569" s="19" t="s">
        <v>578</v>
      </c>
      <c r="AC569" s="19" t="s">
        <v>313</v>
      </c>
      <c r="AD569" s="19" t="s">
        <v>4817</v>
      </c>
      <c r="AE569" s="19" t="s">
        <v>4818</v>
      </c>
      <c r="AF569" s="19" t="s">
        <v>1592</v>
      </c>
      <c r="AG569" s="19" t="s">
        <v>4819</v>
      </c>
      <c r="AH569" s="19" t="s">
        <v>1499</v>
      </c>
      <c r="AI569" s="19" t="s">
        <v>1500</v>
      </c>
      <c r="AJ569" s="45">
        <v>0</v>
      </c>
      <c r="AK569" s="45">
        <v>0</v>
      </c>
      <c r="AL569" s="19" t="s">
        <v>1501</v>
      </c>
      <c r="AM569" s="46">
        <v>24719.091</v>
      </c>
      <c r="AN569" s="46">
        <v>16029.091</v>
      </c>
      <c r="AO569" s="46">
        <v>8690</v>
      </c>
      <c r="AP569" s="45">
        <v>163.19999999999999</v>
      </c>
      <c r="AQ569" s="45"/>
      <c r="AR569" s="45" t="str">
        <f>IFERROR(VLOOKUP(AB569,'Pedidos marco'!$A$1:$D$10000,4,0)," ")</f>
        <v xml:space="preserve"> </v>
      </c>
      <c r="AS569" s="45">
        <f t="shared" si="56"/>
        <v>5</v>
      </c>
      <c r="AT569" s="45" t="str">
        <f t="shared" si="57"/>
        <v>05</v>
      </c>
      <c r="AU569" s="47">
        <v>16</v>
      </c>
      <c r="AV569" s="19" t="str">
        <f t="shared" si="58"/>
        <v>04 April</v>
      </c>
      <c r="AW569" s="19">
        <f t="shared" si="59"/>
        <v>0.51</v>
      </c>
      <c r="AX569" s="19">
        <f t="shared" si="60"/>
        <v>10.199999999999999</v>
      </c>
      <c r="AY569" s="19" t="e">
        <f>VLOOKUP(AG569,Cías!$A$1:$E$10000,5,0)</f>
        <v>#N/A</v>
      </c>
      <c r="AZ569" s="19" t="str">
        <f t="shared" si="61"/>
        <v>1018725</v>
      </c>
      <c r="BA569" s="19" t="str">
        <f t="shared" si="62"/>
        <v>TRANSPORTE DE CARGA PESADA</v>
      </c>
      <c r="BB569" s="19" t="e">
        <f>VLOOKUP(AG569,Cías!$A$1:$E$10000,3,0)</f>
        <v>#N/A</v>
      </c>
      <c r="BC569" s="19"/>
      <c r="BD569" s="19"/>
      <c r="BE569" s="19"/>
      <c r="BF569" s="19"/>
      <c r="BG569" s="19"/>
      <c r="BH569" s="19"/>
      <c r="BI569" s="19"/>
      <c r="BJ569" s="19"/>
    </row>
    <row r="570" spans="1:62" ht="15" x14ac:dyDescent="0.2">
      <c r="A570" s="19" t="s">
        <v>7004</v>
      </c>
      <c r="B570" s="19" t="s">
        <v>1479</v>
      </c>
      <c r="C570" s="43">
        <v>44656</v>
      </c>
      <c r="D570" s="44">
        <v>0.25</v>
      </c>
      <c r="E570" s="19" t="s">
        <v>7009</v>
      </c>
      <c r="F570" s="19" t="s">
        <v>1481</v>
      </c>
      <c r="G570" s="19" t="s">
        <v>1481</v>
      </c>
      <c r="H570" s="45">
        <v>0</v>
      </c>
      <c r="I570" s="45">
        <v>0</v>
      </c>
      <c r="J570" s="19" t="s">
        <v>1482</v>
      </c>
      <c r="K570" s="19" t="s">
        <v>7010</v>
      </c>
      <c r="L570" s="19" t="s">
        <v>7011</v>
      </c>
      <c r="M570" s="19" t="s">
        <v>7012</v>
      </c>
      <c r="N570" s="19" t="s">
        <v>7004</v>
      </c>
      <c r="O570" s="19" t="s">
        <v>367</v>
      </c>
      <c r="P570" s="19" t="s">
        <v>368</v>
      </c>
      <c r="Q570" s="46">
        <v>340</v>
      </c>
      <c r="R570" s="19" t="s">
        <v>1544</v>
      </c>
      <c r="S570" s="19" t="s">
        <v>2353</v>
      </c>
      <c r="T570" s="19" t="s">
        <v>2354</v>
      </c>
      <c r="U570" s="19" t="s">
        <v>4815</v>
      </c>
      <c r="V570" s="19" t="s">
        <v>2091</v>
      </c>
      <c r="W570" s="19" t="s">
        <v>415</v>
      </c>
      <c r="X570" s="19" t="s">
        <v>4816</v>
      </c>
      <c r="Y570" s="19" t="s">
        <v>3748</v>
      </c>
      <c r="Z570" s="19" t="s">
        <v>3749</v>
      </c>
      <c r="AA570" s="46">
        <v>129</v>
      </c>
      <c r="AB570" s="19" t="s">
        <v>578</v>
      </c>
      <c r="AC570" s="19" t="s">
        <v>313</v>
      </c>
      <c r="AD570" s="19" t="s">
        <v>4817</v>
      </c>
      <c r="AE570" s="19" t="s">
        <v>4818</v>
      </c>
      <c r="AF570" s="19" t="s">
        <v>1592</v>
      </c>
      <c r="AG570" s="19" t="s">
        <v>4819</v>
      </c>
      <c r="AH570" s="19" t="s">
        <v>1499</v>
      </c>
      <c r="AI570" s="19" t="s">
        <v>1500</v>
      </c>
      <c r="AJ570" s="45">
        <v>0</v>
      </c>
      <c r="AK570" s="45">
        <v>0</v>
      </c>
      <c r="AL570" s="19" t="s">
        <v>1501</v>
      </c>
      <c r="AM570" s="46">
        <v>25720.909</v>
      </c>
      <c r="AN570" s="46">
        <v>17030.909</v>
      </c>
      <c r="AO570" s="46">
        <v>8690</v>
      </c>
      <c r="AP570" s="45">
        <v>173.4</v>
      </c>
      <c r="AQ570" s="45"/>
      <c r="AR570" s="45" t="str">
        <f>IFERROR(VLOOKUP(AB570,'Pedidos marco'!$A$1:$D$10000,4,0)," ")</f>
        <v xml:space="preserve"> </v>
      </c>
      <c r="AS570" s="45">
        <f t="shared" si="56"/>
        <v>5</v>
      </c>
      <c r="AT570" s="45" t="str">
        <f t="shared" si="57"/>
        <v>05</v>
      </c>
      <c r="AU570" s="47">
        <v>17</v>
      </c>
      <c r="AV570" s="19" t="str">
        <f t="shared" si="58"/>
        <v>04 April</v>
      </c>
      <c r="AW570" s="19">
        <f t="shared" si="59"/>
        <v>0.51</v>
      </c>
      <c r="AX570" s="19">
        <f t="shared" si="60"/>
        <v>10.200000000000001</v>
      </c>
      <c r="AY570" s="19" t="e">
        <f>VLOOKUP(AG570,Cías!$A$1:$E$10000,5,0)</f>
        <v>#N/A</v>
      </c>
      <c r="AZ570" s="19" t="str">
        <f t="shared" si="61"/>
        <v>1018725</v>
      </c>
      <c r="BA570" s="19" t="str">
        <f t="shared" si="62"/>
        <v>TRANSPORTE DE CARGA PESADA</v>
      </c>
      <c r="BB570" s="19" t="e">
        <f>VLOOKUP(AG570,Cías!$A$1:$E$10000,3,0)</f>
        <v>#N/A</v>
      </c>
      <c r="BC570" s="19"/>
      <c r="BD570" s="19"/>
      <c r="BE570" s="19"/>
      <c r="BF570" s="19"/>
      <c r="BG570" s="19"/>
      <c r="BH570" s="19"/>
      <c r="BI570" s="19"/>
      <c r="BJ570" s="19"/>
    </row>
    <row r="571" spans="1:62" ht="15" x14ac:dyDescent="0.2">
      <c r="A571" s="19" t="s">
        <v>7013</v>
      </c>
      <c r="B571" s="19" t="s">
        <v>1479</v>
      </c>
      <c r="C571" s="43">
        <v>44656</v>
      </c>
      <c r="D571" s="44">
        <v>0.25486111111110998</v>
      </c>
      <c r="E571" s="19" t="s">
        <v>7014</v>
      </c>
      <c r="F571" s="19" t="s">
        <v>7015</v>
      </c>
      <c r="G571" s="19" t="s">
        <v>7016</v>
      </c>
      <c r="H571" s="45">
        <v>4507.8</v>
      </c>
      <c r="I571" s="45">
        <v>5054.18</v>
      </c>
      <c r="J571" s="19" t="s">
        <v>1560</v>
      </c>
      <c r="K571" s="19" t="s">
        <v>7017</v>
      </c>
      <c r="L571" s="19" t="s">
        <v>7018</v>
      </c>
      <c r="M571" s="19" t="s">
        <v>7019</v>
      </c>
      <c r="N571" s="19" t="s">
        <v>7013</v>
      </c>
      <c r="O571" s="19" t="s">
        <v>367</v>
      </c>
      <c r="P571" s="19" t="s">
        <v>368</v>
      </c>
      <c r="Q571" s="46">
        <v>660</v>
      </c>
      <c r="R571" s="19" t="s">
        <v>1544</v>
      </c>
      <c r="S571" s="19" t="s">
        <v>2290</v>
      </c>
      <c r="T571" s="19" t="s">
        <v>161</v>
      </c>
      <c r="U571" s="19" t="s">
        <v>2291</v>
      </c>
      <c r="V571" s="19" t="s">
        <v>2292</v>
      </c>
      <c r="W571" s="19" t="s">
        <v>1798</v>
      </c>
      <c r="X571" s="19" t="s">
        <v>2293</v>
      </c>
      <c r="Y571" s="19" t="s">
        <v>1800</v>
      </c>
      <c r="Z571" s="19" t="s">
        <v>1801</v>
      </c>
      <c r="AA571" s="46">
        <v>159</v>
      </c>
      <c r="AB571" s="19" t="s">
        <v>502</v>
      </c>
      <c r="AC571" s="19" t="s">
        <v>153</v>
      </c>
      <c r="AD571" s="19" t="s">
        <v>5236</v>
      </c>
      <c r="AE571" s="19" t="s">
        <v>5237</v>
      </c>
      <c r="AF571" s="19" t="s">
        <v>1592</v>
      </c>
      <c r="AG571" s="19" t="s">
        <v>5238</v>
      </c>
      <c r="AH571" s="19" t="s">
        <v>1499</v>
      </c>
      <c r="AI571" s="19" t="s">
        <v>1500</v>
      </c>
      <c r="AJ571" s="45">
        <v>0</v>
      </c>
      <c r="AK571" s="45">
        <v>0</v>
      </c>
      <c r="AL571" s="19" t="s">
        <v>1501</v>
      </c>
      <c r="AM571" s="46">
        <v>49840</v>
      </c>
      <c r="AN571" s="46">
        <v>33030</v>
      </c>
      <c r="AO571" s="46">
        <v>16810</v>
      </c>
      <c r="AP571" s="45">
        <v>382.8</v>
      </c>
      <c r="AQ571" s="45"/>
      <c r="AR571" s="45" t="str">
        <f>IFERROR(VLOOKUP(AB571,'Pedidos marco'!$A$1:$D$10000,4,0)," ")</f>
        <v xml:space="preserve"> </v>
      </c>
      <c r="AS571" s="45">
        <f t="shared" si="56"/>
        <v>5</v>
      </c>
      <c r="AT571" s="45" t="str">
        <f t="shared" si="57"/>
        <v>05</v>
      </c>
      <c r="AU571" s="47">
        <v>33</v>
      </c>
      <c r="AV571" s="19" t="str">
        <f t="shared" si="58"/>
        <v>04 April</v>
      </c>
      <c r="AW571" s="19">
        <f t="shared" si="59"/>
        <v>0.58000000000000007</v>
      </c>
      <c r="AX571" s="19">
        <f t="shared" si="60"/>
        <v>11.6</v>
      </c>
      <c r="AY571" s="19" t="e">
        <f>VLOOKUP(AG571,Cías!$A$1:$E$10000,5,0)</f>
        <v>#N/A</v>
      </c>
      <c r="AZ571" s="19" t="str">
        <f t="shared" si="61"/>
        <v>1013882</v>
      </c>
      <c r="BA571" s="19" t="str">
        <f t="shared" si="62"/>
        <v>GUERRERO ANDRADE EDUARDO MARCELO</v>
      </c>
      <c r="BB571" s="19" t="e">
        <f>VLOOKUP(AG571,Cías!$A$1:$E$10000,3,0)</f>
        <v>#N/A</v>
      </c>
      <c r="BC571" s="19"/>
      <c r="BD571" s="19"/>
      <c r="BE571" s="19"/>
      <c r="BF571" s="19"/>
      <c r="BG571" s="19"/>
      <c r="BH571" s="19"/>
      <c r="BI571" s="19"/>
      <c r="BJ571" s="19"/>
    </row>
    <row r="572" spans="1:62" ht="15" x14ac:dyDescent="0.2">
      <c r="A572" s="19" t="s">
        <v>7020</v>
      </c>
      <c r="B572" s="19" t="s">
        <v>1479</v>
      </c>
      <c r="C572" s="43">
        <v>44656</v>
      </c>
      <c r="D572" s="44">
        <v>0.26805555555555999</v>
      </c>
      <c r="E572" s="19" t="s">
        <v>7021</v>
      </c>
      <c r="F572" s="19" t="s">
        <v>7022</v>
      </c>
      <c r="G572" s="19" t="s">
        <v>7023</v>
      </c>
      <c r="H572" s="45">
        <v>1971.2</v>
      </c>
      <c r="I572" s="45">
        <v>2210.12</v>
      </c>
      <c r="J572" s="19" t="s">
        <v>1560</v>
      </c>
      <c r="K572" s="19" t="s">
        <v>7024</v>
      </c>
      <c r="L572" s="19" t="s">
        <v>7025</v>
      </c>
      <c r="M572" s="19" t="s">
        <v>7026</v>
      </c>
      <c r="N572" s="19" t="s">
        <v>7020</v>
      </c>
      <c r="O572" s="19" t="s">
        <v>371</v>
      </c>
      <c r="P572" s="19" t="s">
        <v>372</v>
      </c>
      <c r="Q572" s="46">
        <v>280</v>
      </c>
      <c r="R572" s="19" t="s">
        <v>1544</v>
      </c>
      <c r="S572" s="19" t="s">
        <v>7027</v>
      </c>
      <c r="T572" s="19" t="s">
        <v>7028</v>
      </c>
      <c r="U572" s="19" t="s">
        <v>7029</v>
      </c>
      <c r="V572" s="19" t="s">
        <v>7030</v>
      </c>
      <c r="W572" s="19" t="s">
        <v>1865</v>
      </c>
      <c r="X572" s="19" t="s">
        <v>7031</v>
      </c>
      <c r="Y572" s="19" t="s">
        <v>1867</v>
      </c>
      <c r="Z572" s="19" t="s">
        <v>1868</v>
      </c>
      <c r="AA572" s="46">
        <v>30</v>
      </c>
      <c r="AB572" s="19" t="s">
        <v>460</v>
      </c>
      <c r="AC572" s="19" t="s">
        <v>70</v>
      </c>
      <c r="AD572" s="19" t="s">
        <v>7032</v>
      </c>
      <c r="AE572" s="19" t="s">
        <v>7033</v>
      </c>
      <c r="AF572" s="19" t="s">
        <v>1554</v>
      </c>
      <c r="AG572" s="19" t="s">
        <v>7034</v>
      </c>
      <c r="AH572" s="19" t="s">
        <v>1499</v>
      </c>
      <c r="AI572" s="19" t="s">
        <v>1500</v>
      </c>
      <c r="AJ572" s="45">
        <v>0</v>
      </c>
      <c r="AK572" s="45">
        <v>0</v>
      </c>
      <c r="AL572" s="19" t="s">
        <v>1501</v>
      </c>
      <c r="AM572" s="46">
        <v>18556.667000000001</v>
      </c>
      <c r="AN572" s="46">
        <v>14046.666999999999</v>
      </c>
      <c r="AO572" s="46">
        <v>4510</v>
      </c>
      <c r="AP572" s="45">
        <v>53.2</v>
      </c>
      <c r="AQ572" s="45"/>
      <c r="AR572" s="45" t="str">
        <f>IFERROR(VLOOKUP(AB572,'Pedidos marco'!$A$1:$D$10000,4,0)," ")</f>
        <v xml:space="preserve"> </v>
      </c>
      <c r="AS572" s="45">
        <f t="shared" si="56"/>
        <v>5</v>
      </c>
      <c r="AT572" s="45" t="str">
        <f t="shared" si="57"/>
        <v>05</v>
      </c>
      <c r="AU572" s="47">
        <v>14</v>
      </c>
      <c r="AV572" s="19" t="str">
        <f t="shared" si="58"/>
        <v>04 April</v>
      </c>
      <c r="AW572" s="19">
        <f t="shared" si="59"/>
        <v>0.19</v>
      </c>
      <c r="AX572" s="19">
        <f t="shared" si="60"/>
        <v>3.8000000000000003</v>
      </c>
      <c r="AY572" s="19" t="e">
        <f>VLOOKUP(AG572,Cías!$A$1:$E$10000,5,0)</f>
        <v>#N/A</v>
      </c>
      <c r="AZ572" s="19" t="str">
        <f t="shared" si="61"/>
        <v>1013603</v>
      </c>
      <c r="BA572" s="19" t="str">
        <f t="shared" si="62"/>
        <v>CALDERON RIVERA FABIAN TARQUINO</v>
      </c>
      <c r="BB572" s="19" t="e">
        <f>VLOOKUP(AG572,Cías!$A$1:$E$10000,3,0)</f>
        <v>#N/A</v>
      </c>
      <c r="BC572" s="19"/>
      <c r="BD572" s="19"/>
      <c r="BE572" s="19"/>
      <c r="BF572" s="19"/>
      <c r="BG572" s="19"/>
      <c r="BH572" s="19"/>
      <c r="BI572" s="19"/>
      <c r="BJ572" s="19"/>
    </row>
    <row r="573" spans="1:62" ht="15" x14ac:dyDescent="0.2">
      <c r="A573" s="19" t="s">
        <v>7020</v>
      </c>
      <c r="B573" s="19" t="s">
        <v>1479</v>
      </c>
      <c r="C573" s="43">
        <v>44656</v>
      </c>
      <c r="D573" s="44">
        <v>0.26805555555555999</v>
      </c>
      <c r="E573" s="19" t="s">
        <v>7035</v>
      </c>
      <c r="F573" s="19" t="s">
        <v>7036</v>
      </c>
      <c r="G573" s="19" t="s">
        <v>7037</v>
      </c>
      <c r="H573" s="45">
        <v>515.20000000000005</v>
      </c>
      <c r="I573" s="45">
        <v>577.64</v>
      </c>
      <c r="J573" s="19" t="s">
        <v>1560</v>
      </c>
      <c r="K573" s="19" t="s">
        <v>7024</v>
      </c>
      <c r="L573" s="19" t="s">
        <v>7038</v>
      </c>
      <c r="M573" s="19" t="s">
        <v>7039</v>
      </c>
      <c r="N573" s="19" t="s">
        <v>7020</v>
      </c>
      <c r="O573" s="19" t="s">
        <v>369</v>
      </c>
      <c r="P573" s="19" t="s">
        <v>370</v>
      </c>
      <c r="Q573" s="46">
        <v>80</v>
      </c>
      <c r="R573" s="19" t="s">
        <v>1544</v>
      </c>
      <c r="S573" s="19" t="s">
        <v>7027</v>
      </c>
      <c r="T573" s="19" t="s">
        <v>7028</v>
      </c>
      <c r="U573" s="19" t="s">
        <v>7029</v>
      </c>
      <c r="V573" s="19" t="s">
        <v>7030</v>
      </c>
      <c r="W573" s="19" t="s">
        <v>1865</v>
      </c>
      <c r="X573" s="19" t="s">
        <v>7031</v>
      </c>
      <c r="Y573" s="19" t="s">
        <v>1867</v>
      </c>
      <c r="Z573" s="19" t="s">
        <v>1868</v>
      </c>
      <c r="AA573" s="46">
        <v>30</v>
      </c>
      <c r="AB573" s="19" t="s">
        <v>460</v>
      </c>
      <c r="AC573" s="19" t="s">
        <v>70</v>
      </c>
      <c r="AD573" s="19" t="s">
        <v>7032</v>
      </c>
      <c r="AE573" s="19" t="s">
        <v>7033</v>
      </c>
      <c r="AF573" s="19" t="s">
        <v>1554</v>
      </c>
      <c r="AG573" s="19" t="s">
        <v>7034</v>
      </c>
      <c r="AH573" s="19" t="s">
        <v>1499</v>
      </c>
      <c r="AI573" s="19" t="s">
        <v>1500</v>
      </c>
      <c r="AJ573" s="45">
        <v>0</v>
      </c>
      <c r="AK573" s="45">
        <v>0</v>
      </c>
      <c r="AL573" s="19" t="s">
        <v>1501</v>
      </c>
      <c r="AM573" s="46">
        <v>8523.3330000000005</v>
      </c>
      <c r="AN573" s="46">
        <v>4013.3330000000001</v>
      </c>
      <c r="AO573" s="46">
        <v>4510</v>
      </c>
      <c r="AP573" s="45">
        <v>15.2</v>
      </c>
      <c r="AQ573" s="45"/>
      <c r="AR573" s="45" t="str">
        <f>IFERROR(VLOOKUP(AB573,'Pedidos marco'!$A$1:$D$10000,4,0)," ")</f>
        <v xml:space="preserve"> </v>
      </c>
      <c r="AS573" s="45">
        <f t="shared" si="56"/>
        <v>5</v>
      </c>
      <c r="AT573" s="45" t="str">
        <f t="shared" si="57"/>
        <v>05</v>
      </c>
      <c r="AU573" s="47">
        <v>4</v>
      </c>
      <c r="AV573" s="19" t="str">
        <f t="shared" si="58"/>
        <v>04 April</v>
      </c>
      <c r="AW573" s="19">
        <f t="shared" si="59"/>
        <v>0.19</v>
      </c>
      <c r="AX573" s="19">
        <f t="shared" si="60"/>
        <v>3.8</v>
      </c>
      <c r="AY573" s="19" t="e">
        <f>VLOOKUP(AG573,Cías!$A$1:$E$10000,5,0)</f>
        <v>#N/A</v>
      </c>
      <c r="AZ573" s="19" t="str">
        <f t="shared" si="61"/>
        <v>1013603</v>
      </c>
      <c r="BA573" s="19" t="str">
        <f t="shared" si="62"/>
        <v>CALDERON RIVERA FABIAN TARQUINO</v>
      </c>
      <c r="BB573" s="19" t="e">
        <f>VLOOKUP(AG573,Cías!$A$1:$E$10000,3,0)</f>
        <v>#N/A</v>
      </c>
      <c r="BC573" s="19"/>
      <c r="BD573" s="19"/>
      <c r="BE573" s="19"/>
      <c r="BF573" s="19"/>
      <c r="BG573" s="19"/>
      <c r="BH573" s="19"/>
      <c r="BI573" s="19"/>
      <c r="BJ573" s="19"/>
    </row>
    <row r="574" spans="1:62" ht="15" x14ac:dyDescent="0.2">
      <c r="A574" s="19" t="s">
        <v>7040</v>
      </c>
      <c r="B574" s="19" t="s">
        <v>1479</v>
      </c>
      <c r="C574" s="43">
        <v>44656</v>
      </c>
      <c r="D574" s="44">
        <v>0.27708333333333002</v>
      </c>
      <c r="E574" s="19" t="s">
        <v>7041</v>
      </c>
      <c r="F574" s="19" t="s">
        <v>7042</v>
      </c>
      <c r="G574" s="19" t="s">
        <v>7043</v>
      </c>
      <c r="H574" s="45">
        <v>2319.08</v>
      </c>
      <c r="I574" s="45">
        <v>2600.17</v>
      </c>
      <c r="J574" s="19" t="s">
        <v>1560</v>
      </c>
      <c r="K574" s="19" t="s">
        <v>7044</v>
      </c>
      <c r="L574" s="19" t="s">
        <v>7045</v>
      </c>
      <c r="M574" s="19" t="s">
        <v>7046</v>
      </c>
      <c r="N574" s="19" t="s">
        <v>7040</v>
      </c>
      <c r="O574" s="19" t="s">
        <v>371</v>
      </c>
      <c r="P574" s="19" t="s">
        <v>372</v>
      </c>
      <c r="Q574" s="46">
        <v>360</v>
      </c>
      <c r="R574" s="19" t="s">
        <v>1544</v>
      </c>
      <c r="S574" s="19" t="s">
        <v>1696</v>
      </c>
      <c r="T574" s="19" t="s">
        <v>72</v>
      </c>
      <c r="U574" s="19" t="s">
        <v>4849</v>
      </c>
      <c r="V574" s="19" t="s">
        <v>4850</v>
      </c>
      <c r="W574" s="19" t="s">
        <v>1548</v>
      </c>
      <c r="X574" s="19" t="s">
        <v>4851</v>
      </c>
      <c r="Y574" s="19" t="s">
        <v>1550</v>
      </c>
      <c r="Z574" s="19" t="s">
        <v>1551</v>
      </c>
      <c r="AA574" s="46">
        <v>178</v>
      </c>
      <c r="AB574" s="19" t="s">
        <v>461</v>
      </c>
      <c r="AC574" s="19" t="s">
        <v>72</v>
      </c>
      <c r="AD574" s="19" t="s">
        <v>1702</v>
      </c>
      <c r="AE574" s="19" t="s">
        <v>1703</v>
      </c>
      <c r="AF574" s="19" t="s">
        <v>1554</v>
      </c>
      <c r="AG574" s="19" t="s">
        <v>1704</v>
      </c>
      <c r="AH574" s="19" t="s">
        <v>1499</v>
      </c>
      <c r="AI574" s="19" t="s">
        <v>1500</v>
      </c>
      <c r="AJ574" s="45">
        <v>0</v>
      </c>
      <c r="AK574" s="45">
        <v>0</v>
      </c>
      <c r="AL574" s="19" t="s">
        <v>1501</v>
      </c>
      <c r="AM574" s="46">
        <v>27130</v>
      </c>
      <c r="AN574" s="46">
        <v>18080</v>
      </c>
      <c r="AO574" s="46">
        <v>9050</v>
      </c>
      <c r="AP574" s="45">
        <v>248.4</v>
      </c>
      <c r="AQ574" s="45"/>
      <c r="AR574" s="45" t="str">
        <f>IFERROR(VLOOKUP(AB574,'Pedidos marco'!$A$1:$D$10000,4,0)," ")</f>
        <v xml:space="preserve"> </v>
      </c>
      <c r="AS574" s="45">
        <f t="shared" si="56"/>
        <v>5</v>
      </c>
      <c r="AT574" s="45" t="str">
        <f t="shared" si="57"/>
        <v>05</v>
      </c>
      <c r="AU574" s="47">
        <v>18</v>
      </c>
      <c r="AV574" s="19" t="str">
        <f t="shared" si="58"/>
        <v>04 April</v>
      </c>
      <c r="AW574" s="19">
        <f t="shared" si="59"/>
        <v>0.69000000000000006</v>
      </c>
      <c r="AX574" s="19">
        <f t="shared" si="60"/>
        <v>13.8</v>
      </c>
      <c r="AY574" s="19" t="e">
        <f>VLOOKUP(AG574,Cías!$A$1:$E$10000,5,0)</f>
        <v>#N/A</v>
      </c>
      <c r="AZ574" s="19" t="str">
        <f t="shared" si="61"/>
        <v>1013388</v>
      </c>
      <c r="BA574" s="19" t="str">
        <f t="shared" si="62"/>
        <v>CAMPAÑA MALDONADO BLANCA CECILIA</v>
      </c>
      <c r="BB574" s="19" t="e">
        <f>VLOOKUP(AG574,Cías!$A$1:$E$10000,3,0)</f>
        <v>#N/A</v>
      </c>
      <c r="BC574" s="19"/>
      <c r="BD574" s="19"/>
      <c r="BE574" s="19"/>
      <c r="BF574" s="19"/>
      <c r="BG574" s="19"/>
      <c r="BH574" s="19"/>
      <c r="BI574" s="19"/>
      <c r="BJ574" s="19"/>
    </row>
    <row r="575" spans="1:62" ht="15" x14ac:dyDescent="0.2">
      <c r="A575" s="19" t="s">
        <v>7047</v>
      </c>
      <c r="B575" s="19" t="s">
        <v>1479</v>
      </c>
      <c r="C575" s="43">
        <v>44656</v>
      </c>
      <c r="D575" s="44">
        <v>0.28541666666666998</v>
      </c>
      <c r="E575" s="19" t="s">
        <v>7048</v>
      </c>
      <c r="F575" s="19" t="s">
        <v>7049</v>
      </c>
      <c r="G575" s="19" t="s">
        <v>7050</v>
      </c>
      <c r="H575" s="45">
        <v>836.35</v>
      </c>
      <c r="I575" s="45">
        <v>937.72</v>
      </c>
      <c r="J575" s="19" t="s">
        <v>1560</v>
      </c>
      <c r="K575" s="19" t="s">
        <v>7051</v>
      </c>
      <c r="L575" s="19" t="s">
        <v>7052</v>
      </c>
      <c r="M575" s="19" t="s">
        <v>7053</v>
      </c>
      <c r="N575" s="19" t="s">
        <v>7047</v>
      </c>
      <c r="O575" s="19" t="s">
        <v>371</v>
      </c>
      <c r="P575" s="19" t="s">
        <v>372</v>
      </c>
      <c r="Q575" s="46">
        <v>120</v>
      </c>
      <c r="R575" s="19" t="s">
        <v>1544</v>
      </c>
      <c r="S575" s="19" t="s">
        <v>7054</v>
      </c>
      <c r="T575" s="19" t="s">
        <v>7055</v>
      </c>
      <c r="U575" s="19" t="s">
        <v>7056</v>
      </c>
      <c r="V575" s="19" t="s">
        <v>7057</v>
      </c>
      <c r="W575" s="19" t="s">
        <v>1829</v>
      </c>
      <c r="X575" s="19" t="s">
        <v>7058</v>
      </c>
      <c r="Y575" s="19" t="s">
        <v>5256</v>
      </c>
      <c r="Z575" s="19" t="s">
        <v>5257</v>
      </c>
      <c r="AA575" s="46">
        <v>15</v>
      </c>
      <c r="AB575" s="19" t="s">
        <v>560</v>
      </c>
      <c r="AC575" s="19" t="s">
        <v>273</v>
      </c>
      <c r="AD575" s="19" t="s">
        <v>3014</v>
      </c>
      <c r="AE575" s="19" t="s">
        <v>1481</v>
      </c>
      <c r="AF575" s="19" t="s">
        <v>1554</v>
      </c>
      <c r="AG575" s="19" t="s">
        <v>3015</v>
      </c>
      <c r="AH575" s="19" t="s">
        <v>1499</v>
      </c>
      <c r="AI575" s="19" t="s">
        <v>1500</v>
      </c>
      <c r="AJ575" s="45">
        <v>0</v>
      </c>
      <c r="AK575" s="45">
        <v>0</v>
      </c>
      <c r="AL575" s="19" t="s">
        <v>1501</v>
      </c>
      <c r="AM575" s="46">
        <v>10500</v>
      </c>
      <c r="AN575" s="46">
        <v>6010</v>
      </c>
      <c r="AO575" s="46">
        <v>4490</v>
      </c>
      <c r="AP575" s="45">
        <v>18</v>
      </c>
      <c r="AQ575" s="45"/>
      <c r="AR575" s="45" t="str">
        <f>IFERROR(VLOOKUP(AB575,'Pedidos marco'!$A$1:$D$10000,4,0)," ")</f>
        <v xml:space="preserve"> </v>
      </c>
      <c r="AS575" s="45">
        <f t="shared" si="56"/>
        <v>5</v>
      </c>
      <c r="AT575" s="45" t="str">
        <f t="shared" si="57"/>
        <v>05</v>
      </c>
      <c r="AU575" s="47">
        <v>6</v>
      </c>
      <c r="AV575" s="19" t="str">
        <f t="shared" si="58"/>
        <v>04 April</v>
      </c>
      <c r="AW575" s="19">
        <f t="shared" si="59"/>
        <v>0.15</v>
      </c>
      <c r="AX575" s="19">
        <f t="shared" si="60"/>
        <v>3</v>
      </c>
      <c r="AY575" s="19" t="e">
        <f>VLOOKUP(AG575,Cías!$A$1:$E$10000,5,0)</f>
        <v>#N/A</v>
      </c>
      <c r="AZ575" s="19" t="str">
        <f t="shared" si="61"/>
        <v>1021773</v>
      </c>
      <c r="BA575" s="19" t="str">
        <f t="shared" si="62"/>
        <v>RUIZ LASTRA OLGER FABIAN</v>
      </c>
      <c r="BB575" s="19" t="e">
        <f>VLOOKUP(AG575,Cías!$A$1:$E$10000,3,0)</f>
        <v>#N/A</v>
      </c>
      <c r="BC575" s="19"/>
      <c r="BD575" s="19"/>
      <c r="BE575" s="19"/>
      <c r="BF575" s="19"/>
      <c r="BG575" s="19"/>
      <c r="BH575" s="19"/>
      <c r="BI575" s="19"/>
      <c r="BJ575" s="19"/>
    </row>
    <row r="576" spans="1:62" ht="15" x14ac:dyDescent="0.2">
      <c r="A576" s="19" t="s">
        <v>7047</v>
      </c>
      <c r="B576" s="19" t="s">
        <v>1479</v>
      </c>
      <c r="C576" s="43">
        <v>44656</v>
      </c>
      <c r="D576" s="44">
        <v>0.28541666666666998</v>
      </c>
      <c r="E576" s="19" t="s">
        <v>7059</v>
      </c>
      <c r="F576" s="19" t="s">
        <v>7060</v>
      </c>
      <c r="G576" s="19" t="s">
        <v>7061</v>
      </c>
      <c r="H576" s="45">
        <v>1656.07</v>
      </c>
      <c r="I576" s="45">
        <v>1856.8</v>
      </c>
      <c r="J576" s="19" t="s">
        <v>1560</v>
      </c>
      <c r="K576" s="19" t="s">
        <v>7062</v>
      </c>
      <c r="L576" s="19" t="s">
        <v>7063</v>
      </c>
      <c r="M576" s="19" t="s">
        <v>7064</v>
      </c>
      <c r="N576" s="19" t="s">
        <v>7047</v>
      </c>
      <c r="O576" s="19" t="s">
        <v>367</v>
      </c>
      <c r="P576" s="19" t="s">
        <v>368</v>
      </c>
      <c r="Q576" s="46">
        <v>240</v>
      </c>
      <c r="R576" s="19" t="s">
        <v>1544</v>
      </c>
      <c r="S576" s="19" t="s">
        <v>7054</v>
      </c>
      <c r="T576" s="19" t="s">
        <v>7055</v>
      </c>
      <c r="U576" s="19" t="s">
        <v>7056</v>
      </c>
      <c r="V576" s="19" t="s">
        <v>7057</v>
      </c>
      <c r="W576" s="19" t="s">
        <v>1829</v>
      </c>
      <c r="X576" s="19" t="s">
        <v>7058</v>
      </c>
      <c r="Y576" s="19" t="s">
        <v>5256</v>
      </c>
      <c r="Z576" s="19" t="s">
        <v>5257</v>
      </c>
      <c r="AA576" s="46">
        <v>15</v>
      </c>
      <c r="AB576" s="19" t="s">
        <v>560</v>
      </c>
      <c r="AC576" s="19" t="s">
        <v>273</v>
      </c>
      <c r="AD576" s="19" t="s">
        <v>3014</v>
      </c>
      <c r="AE576" s="19" t="s">
        <v>1481</v>
      </c>
      <c r="AF576" s="19" t="s">
        <v>1554</v>
      </c>
      <c r="AG576" s="19" t="s">
        <v>3015</v>
      </c>
      <c r="AH576" s="19" t="s">
        <v>1499</v>
      </c>
      <c r="AI576" s="19" t="s">
        <v>1500</v>
      </c>
      <c r="AJ576" s="45">
        <v>0</v>
      </c>
      <c r="AK576" s="45">
        <v>0</v>
      </c>
      <c r="AL576" s="19" t="s">
        <v>1501</v>
      </c>
      <c r="AM576" s="46">
        <v>16510</v>
      </c>
      <c r="AN576" s="46">
        <v>12020</v>
      </c>
      <c r="AO576" s="46">
        <v>4490</v>
      </c>
      <c r="AP576" s="45">
        <v>36</v>
      </c>
      <c r="AQ576" s="45"/>
      <c r="AR576" s="45" t="str">
        <f>IFERROR(VLOOKUP(AB576,'Pedidos marco'!$A$1:$D$10000,4,0)," ")</f>
        <v xml:space="preserve"> </v>
      </c>
      <c r="AS576" s="45">
        <f t="shared" si="56"/>
        <v>5</v>
      </c>
      <c r="AT576" s="45" t="str">
        <f t="shared" si="57"/>
        <v>05</v>
      </c>
      <c r="AU576" s="47">
        <v>12</v>
      </c>
      <c r="AV576" s="19" t="str">
        <f t="shared" si="58"/>
        <v>04 April</v>
      </c>
      <c r="AW576" s="19">
        <f t="shared" si="59"/>
        <v>0.15</v>
      </c>
      <c r="AX576" s="19">
        <f t="shared" si="60"/>
        <v>3</v>
      </c>
      <c r="AY576" s="19" t="e">
        <f>VLOOKUP(AG576,Cías!$A$1:$E$10000,5,0)</f>
        <v>#N/A</v>
      </c>
      <c r="AZ576" s="19" t="str">
        <f t="shared" si="61"/>
        <v>1021773</v>
      </c>
      <c r="BA576" s="19" t="str">
        <f t="shared" si="62"/>
        <v>RUIZ LASTRA OLGER FABIAN</v>
      </c>
      <c r="BB576" s="19" t="e">
        <f>VLOOKUP(AG576,Cías!$A$1:$E$10000,3,0)</f>
        <v>#N/A</v>
      </c>
      <c r="BC576" s="19"/>
      <c r="BD576" s="19"/>
      <c r="BE576" s="19"/>
      <c r="BF576" s="19"/>
      <c r="BG576" s="19"/>
      <c r="BH576" s="19"/>
      <c r="BI576" s="19"/>
      <c r="BJ576" s="19"/>
    </row>
    <row r="577" spans="1:62" ht="15" x14ac:dyDescent="0.2">
      <c r="A577" s="19" t="s">
        <v>7065</v>
      </c>
      <c r="B577" s="19" t="s">
        <v>1479</v>
      </c>
      <c r="C577" s="43">
        <v>44656</v>
      </c>
      <c r="D577" s="44">
        <v>0.29166666666667002</v>
      </c>
      <c r="E577" s="19" t="s">
        <v>7066</v>
      </c>
      <c r="F577" s="19" t="s">
        <v>7067</v>
      </c>
      <c r="G577" s="19" t="s">
        <v>7068</v>
      </c>
      <c r="H577" s="45">
        <v>2390</v>
      </c>
      <c r="I577" s="45">
        <v>2679.68</v>
      </c>
      <c r="J577" s="19" t="s">
        <v>1560</v>
      </c>
      <c r="K577" s="19" t="s">
        <v>7069</v>
      </c>
      <c r="L577" s="19" t="s">
        <v>7070</v>
      </c>
      <c r="M577" s="19" t="s">
        <v>7071</v>
      </c>
      <c r="N577" s="19" t="s">
        <v>7065</v>
      </c>
      <c r="O577" s="19" t="s">
        <v>367</v>
      </c>
      <c r="P577" s="19" t="s">
        <v>368</v>
      </c>
      <c r="Q577" s="46">
        <v>360</v>
      </c>
      <c r="R577" s="19" t="s">
        <v>1544</v>
      </c>
      <c r="S577" s="19" t="s">
        <v>1696</v>
      </c>
      <c r="T577" s="19" t="s">
        <v>72</v>
      </c>
      <c r="U577" s="19" t="s">
        <v>1697</v>
      </c>
      <c r="V577" s="19" t="s">
        <v>1698</v>
      </c>
      <c r="W577" s="19" t="s">
        <v>415</v>
      </c>
      <c r="X577" s="19" t="s">
        <v>1699</v>
      </c>
      <c r="Y577" s="19" t="s">
        <v>1700</v>
      </c>
      <c r="Z577" s="19" t="s">
        <v>1701</v>
      </c>
      <c r="AA577" s="46">
        <v>127</v>
      </c>
      <c r="AB577" s="19" t="s">
        <v>461</v>
      </c>
      <c r="AC577" s="19" t="s">
        <v>72</v>
      </c>
      <c r="AD577" s="19" t="s">
        <v>1728</v>
      </c>
      <c r="AE577" s="19" t="s">
        <v>1729</v>
      </c>
      <c r="AF577" s="19" t="s">
        <v>1554</v>
      </c>
      <c r="AG577" s="19" t="s">
        <v>1730</v>
      </c>
      <c r="AH577" s="19" t="s">
        <v>1499</v>
      </c>
      <c r="AI577" s="19" t="s">
        <v>1500</v>
      </c>
      <c r="AJ577" s="45">
        <v>0</v>
      </c>
      <c r="AK577" s="45">
        <v>0</v>
      </c>
      <c r="AL577" s="19" t="s">
        <v>1501</v>
      </c>
      <c r="AM577" s="46">
        <v>27340</v>
      </c>
      <c r="AN577" s="46">
        <v>18060</v>
      </c>
      <c r="AO577" s="46">
        <v>9280</v>
      </c>
      <c r="AP577" s="45">
        <v>183.6</v>
      </c>
      <c r="AQ577" s="45"/>
      <c r="AR577" s="45" t="str">
        <f>IFERROR(VLOOKUP(AB577,'Pedidos marco'!$A$1:$D$10000,4,0)," ")</f>
        <v xml:space="preserve"> </v>
      </c>
      <c r="AS577" s="45">
        <f t="shared" si="56"/>
        <v>5</v>
      </c>
      <c r="AT577" s="45" t="str">
        <f t="shared" si="57"/>
        <v>05</v>
      </c>
      <c r="AU577" s="47">
        <v>18</v>
      </c>
      <c r="AV577" s="19" t="str">
        <f t="shared" si="58"/>
        <v>04 April</v>
      </c>
      <c r="AW577" s="19">
        <f t="shared" si="59"/>
        <v>0.51</v>
      </c>
      <c r="AX577" s="19">
        <f t="shared" si="60"/>
        <v>10.199999999999999</v>
      </c>
      <c r="AY577" s="19" t="e">
        <f>VLOOKUP(AG577,Cías!$A$1:$E$10000,5,0)</f>
        <v>#N/A</v>
      </c>
      <c r="AZ577" s="19" t="str">
        <f t="shared" si="61"/>
        <v>1013388</v>
      </c>
      <c r="BA577" s="19" t="str">
        <f t="shared" si="62"/>
        <v>CAMPAÑA MALDONADO BLANCA CECILIA</v>
      </c>
      <c r="BB577" s="19" t="e">
        <f>VLOOKUP(AG577,Cías!$A$1:$E$10000,3,0)</f>
        <v>#N/A</v>
      </c>
      <c r="BC577" s="19"/>
      <c r="BD577" s="19"/>
      <c r="BE577" s="19"/>
      <c r="BF577" s="19"/>
      <c r="BG577" s="19"/>
      <c r="BH577" s="19"/>
      <c r="BI577" s="19"/>
      <c r="BJ577" s="19"/>
    </row>
    <row r="578" spans="1:62" ht="15" x14ac:dyDescent="0.2">
      <c r="A578" s="19" t="s">
        <v>7072</v>
      </c>
      <c r="B578" s="19" t="s">
        <v>1479</v>
      </c>
      <c r="C578" s="43">
        <v>44656</v>
      </c>
      <c r="D578" s="44">
        <v>0.29583333333333001</v>
      </c>
      <c r="E578" s="19" t="s">
        <v>7073</v>
      </c>
      <c r="F578" s="19" t="s">
        <v>7074</v>
      </c>
      <c r="G578" s="19" t="s">
        <v>7075</v>
      </c>
      <c r="H578" s="45">
        <v>3662.4</v>
      </c>
      <c r="I578" s="45">
        <v>4106.3100000000004</v>
      </c>
      <c r="J578" s="19" t="s">
        <v>1560</v>
      </c>
      <c r="K578" s="19" t="s">
        <v>7076</v>
      </c>
      <c r="L578" s="19" t="s">
        <v>7077</v>
      </c>
      <c r="M578" s="19" t="s">
        <v>7078</v>
      </c>
      <c r="N578" s="19" t="s">
        <v>7072</v>
      </c>
      <c r="O578" s="19" t="s">
        <v>371</v>
      </c>
      <c r="P578" s="19" t="s">
        <v>372</v>
      </c>
      <c r="Q578" s="46">
        <v>560</v>
      </c>
      <c r="R578" s="19" t="s">
        <v>1544</v>
      </c>
      <c r="S578" s="19" t="s">
        <v>3902</v>
      </c>
      <c r="T578" s="19" t="s">
        <v>173</v>
      </c>
      <c r="U578" s="19" t="s">
        <v>4442</v>
      </c>
      <c r="V578" s="19" t="s">
        <v>4443</v>
      </c>
      <c r="W578" s="19" t="s">
        <v>1548</v>
      </c>
      <c r="X578" s="19" t="s">
        <v>4444</v>
      </c>
      <c r="Y578" s="19" t="s">
        <v>1684</v>
      </c>
      <c r="Z578" s="19" t="s">
        <v>1685</v>
      </c>
      <c r="AA578" s="46">
        <v>198</v>
      </c>
      <c r="AB578" s="19" t="s">
        <v>508</v>
      </c>
      <c r="AC578" s="19" t="s">
        <v>165</v>
      </c>
      <c r="AD578" s="19" t="s">
        <v>1966</v>
      </c>
      <c r="AE578" s="19" t="s">
        <v>1967</v>
      </c>
      <c r="AF578" s="19" t="s">
        <v>1592</v>
      </c>
      <c r="AG578" s="19" t="s">
        <v>1968</v>
      </c>
      <c r="AH578" s="19" t="s">
        <v>1499</v>
      </c>
      <c r="AI578" s="19" t="s">
        <v>1500</v>
      </c>
      <c r="AJ578" s="45">
        <v>0</v>
      </c>
      <c r="AK578" s="45">
        <v>0</v>
      </c>
      <c r="AL578" s="19" t="s">
        <v>1501</v>
      </c>
      <c r="AM578" s="46">
        <v>37011.25</v>
      </c>
      <c r="AN578" s="46">
        <v>28061.25</v>
      </c>
      <c r="AO578" s="46">
        <v>8950</v>
      </c>
      <c r="AP578" s="45">
        <v>414.4</v>
      </c>
      <c r="AQ578" s="45"/>
      <c r="AR578" s="45" t="str">
        <f>IFERROR(VLOOKUP(AB578,'Pedidos marco'!$A$1:$D$10000,4,0)," ")</f>
        <v xml:space="preserve"> </v>
      </c>
      <c r="AS578" s="45">
        <f t="shared" si="56"/>
        <v>5</v>
      </c>
      <c r="AT578" s="45" t="str">
        <f t="shared" si="57"/>
        <v>05</v>
      </c>
      <c r="AU578" s="47">
        <v>28</v>
      </c>
      <c r="AV578" s="19" t="str">
        <f t="shared" si="58"/>
        <v>04 April</v>
      </c>
      <c r="AW578" s="19">
        <f t="shared" si="59"/>
        <v>0.74</v>
      </c>
      <c r="AX578" s="19">
        <f t="shared" si="60"/>
        <v>14.799999999999999</v>
      </c>
      <c r="AY578" s="19" t="e">
        <f>VLOOKUP(AG578,Cías!$A$1:$E$10000,5,0)</f>
        <v>#N/A</v>
      </c>
      <c r="AZ578" s="19" t="str">
        <f t="shared" si="61"/>
        <v>1014153</v>
      </c>
      <c r="BA578" s="19" t="str">
        <f t="shared" si="62"/>
        <v>INLAGO ANDRANGO LUIS RODRIGO</v>
      </c>
      <c r="BB578" s="19" t="e">
        <f>VLOOKUP(AG578,Cías!$A$1:$E$10000,3,0)</f>
        <v>#N/A</v>
      </c>
      <c r="BC578" s="19"/>
      <c r="BD578" s="19"/>
      <c r="BE578" s="19"/>
      <c r="BF578" s="19"/>
      <c r="BG578" s="19"/>
      <c r="BH578" s="19"/>
      <c r="BI578" s="19"/>
      <c r="BJ578" s="19"/>
    </row>
    <row r="579" spans="1:62" ht="15" x14ac:dyDescent="0.2">
      <c r="A579" s="19" t="s">
        <v>7072</v>
      </c>
      <c r="B579" s="19" t="s">
        <v>1479</v>
      </c>
      <c r="C579" s="43">
        <v>44656</v>
      </c>
      <c r="D579" s="44">
        <v>0.29583333333333001</v>
      </c>
      <c r="E579" s="19" t="s">
        <v>7079</v>
      </c>
      <c r="F579" s="19" t="s">
        <v>7080</v>
      </c>
      <c r="G579" s="19" t="s">
        <v>7081</v>
      </c>
      <c r="H579" s="45">
        <v>520</v>
      </c>
      <c r="I579" s="45">
        <v>583.03</v>
      </c>
      <c r="J579" s="19" t="s">
        <v>1560</v>
      </c>
      <c r="K579" s="19" t="s">
        <v>7076</v>
      </c>
      <c r="L579" s="19" t="s">
        <v>7082</v>
      </c>
      <c r="M579" s="19" t="s">
        <v>7083</v>
      </c>
      <c r="N579" s="19" t="s">
        <v>7072</v>
      </c>
      <c r="O579" s="19" t="s">
        <v>367</v>
      </c>
      <c r="P579" s="19" t="s">
        <v>368</v>
      </c>
      <c r="Q579" s="46">
        <v>80</v>
      </c>
      <c r="R579" s="19" t="s">
        <v>1544</v>
      </c>
      <c r="S579" s="19" t="s">
        <v>3902</v>
      </c>
      <c r="T579" s="19" t="s">
        <v>173</v>
      </c>
      <c r="U579" s="19" t="s">
        <v>4442</v>
      </c>
      <c r="V579" s="19" t="s">
        <v>4443</v>
      </c>
      <c r="W579" s="19" t="s">
        <v>1548</v>
      </c>
      <c r="X579" s="19" t="s">
        <v>4444</v>
      </c>
      <c r="Y579" s="19" t="s">
        <v>1684</v>
      </c>
      <c r="Z579" s="19" t="s">
        <v>1685</v>
      </c>
      <c r="AA579" s="46">
        <v>198</v>
      </c>
      <c r="AB579" s="19" t="s">
        <v>508</v>
      </c>
      <c r="AC579" s="19" t="s">
        <v>165</v>
      </c>
      <c r="AD579" s="19" t="s">
        <v>1966</v>
      </c>
      <c r="AE579" s="19" t="s">
        <v>1967</v>
      </c>
      <c r="AF579" s="19" t="s">
        <v>1592</v>
      </c>
      <c r="AG579" s="19" t="s">
        <v>1968</v>
      </c>
      <c r="AH579" s="19" t="s">
        <v>1499</v>
      </c>
      <c r="AI579" s="19" t="s">
        <v>1500</v>
      </c>
      <c r="AJ579" s="45">
        <v>0</v>
      </c>
      <c r="AK579" s="45">
        <v>0</v>
      </c>
      <c r="AL579" s="19" t="s">
        <v>1501</v>
      </c>
      <c r="AM579" s="46">
        <v>12958.75</v>
      </c>
      <c r="AN579" s="46">
        <v>4008.75</v>
      </c>
      <c r="AO579" s="46">
        <v>8950</v>
      </c>
      <c r="AP579" s="45">
        <v>59.2</v>
      </c>
      <c r="AQ579" s="45"/>
      <c r="AR579" s="45" t="str">
        <f>IFERROR(VLOOKUP(AB579,'Pedidos marco'!$A$1:$D$10000,4,0)," ")</f>
        <v xml:space="preserve"> </v>
      </c>
      <c r="AS579" s="45">
        <f t="shared" si="56"/>
        <v>5</v>
      </c>
      <c r="AT579" s="45" t="str">
        <f t="shared" si="57"/>
        <v>05</v>
      </c>
      <c r="AU579" s="47">
        <v>4</v>
      </c>
      <c r="AV579" s="19" t="str">
        <f t="shared" si="58"/>
        <v>04 April</v>
      </c>
      <c r="AW579" s="19">
        <f t="shared" si="59"/>
        <v>0.74</v>
      </c>
      <c r="AX579" s="19">
        <f t="shared" si="60"/>
        <v>14.8</v>
      </c>
      <c r="AY579" s="19" t="e">
        <f>VLOOKUP(AG579,Cías!$A$1:$E$10000,5,0)</f>
        <v>#N/A</v>
      </c>
      <c r="AZ579" s="19" t="str">
        <f t="shared" si="61"/>
        <v>1014153</v>
      </c>
      <c r="BA579" s="19" t="str">
        <f t="shared" si="62"/>
        <v>INLAGO ANDRANGO LUIS RODRIGO</v>
      </c>
      <c r="BB579" s="19" t="e">
        <f>VLOOKUP(AG579,Cías!$A$1:$E$10000,3,0)</f>
        <v>#N/A</v>
      </c>
      <c r="BC579" s="19"/>
      <c r="BD579" s="19"/>
      <c r="BE579" s="19"/>
      <c r="BF579" s="19"/>
      <c r="BG579" s="19"/>
      <c r="BH579" s="19"/>
      <c r="BI579" s="19"/>
      <c r="BJ579" s="19"/>
    </row>
    <row r="580" spans="1:62" ht="15" x14ac:dyDescent="0.2">
      <c r="A580" s="19" t="s">
        <v>7084</v>
      </c>
      <c r="B580" s="19" t="s">
        <v>1479</v>
      </c>
      <c r="C580" s="43">
        <v>44656</v>
      </c>
      <c r="D580" s="44">
        <v>0.30069444444443999</v>
      </c>
      <c r="E580" s="19" t="s">
        <v>7085</v>
      </c>
      <c r="F580" s="19" t="s">
        <v>7086</v>
      </c>
      <c r="G580" s="19" t="s">
        <v>7087</v>
      </c>
      <c r="H580" s="45">
        <v>2329.7199999999998</v>
      </c>
      <c r="I580" s="45">
        <v>2612.1</v>
      </c>
      <c r="J580" s="19" t="s">
        <v>1560</v>
      </c>
      <c r="K580" s="19" t="s">
        <v>7088</v>
      </c>
      <c r="L580" s="19" t="s">
        <v>7089</v>
      </c>
      <c r="M580" s="19" t="s">
        <v>7090</v>
      </c>
      <c r="N580" s="19" t="s">
        <v>7084</v>
      </c>
      <c r="O580" s="19" t="s">
        <v>367</v>
      </c>
      <c r="P580" s="19" t="s">
        <v>368</v>
      </c>
      <c r="Q580" s="46">
        <v>360</v>
      </c>
      <c r="R580" s="19" t="s">
        <v>1544</v>
      </c>
      <c r="S580" s="19" t="s">
        <v>3432</v>
      </c>
      <c r="T580" s="19" t="s">
        <v>137</v>
      </c>
      <c r="U580" s="19" t="s">
        <v>3433</v>
      </c>
      <c r="V580" s="19" t="s">
        <v>3434</v>
      </c>
      <c r="W580" s="19" t="s">
        <v>1586</v>
      </c>
      <c r="X580" s="19" t="s">
        <v>3435</v>
      </c>
      <c r="Y580" s="19" t="s">
        <v>1588</v>
      </c>
      <c r="Z580" s="19" t="s">
        <v>1589</v>
      </c>
      <c r="AA580" s="46">
        <v>250</v>
      </c>
      <c r="AB580" s="19" t="s">
        <v>494</v>
      </c>
      <c r="AC580" s="19" t="s">
        <v>137</v>
      </c>
      <c r="AD580" s="19" t="s">
        <v>3436</v>
      </c>
      <c r="AE580" s="19" t="s">
        <v>3437</v>
      </c>
      <c r="AF580" s="19" t="s">
        <v>1554</v>
      </c>
      <c r="AG580" s="19" t="s">
        <v>3438</v>
      </c>
      <c r="AH580" s="19" t="s">
        <v>1499</v>
      </c>
      <c r="AI580" s="19" t="s">
        <v>1500</v>
      </c>
      <c r="AJ580" s="45">
        <v>0</v>
      </c>
      <c r="AK580" s="45">
        <v>0</v>
      </c>
      <c r="AL580" s="19" t="s">
        <v>1501</v>
      </c>
      <c r="AM580" s="46">
        <v>27200</v>
      </c>
      <c r="AN580" s="46">
        <v>18010</v>
      </c>
      <c r="AO580" s="46">
        <v>9190</v>
      </c>
      <c r="AP580" s="45">
        <v>324</v>
      </c>
      <c r="AQ580" s="45"/>
      <c r="AR580" s="45" t="str">
        <f>IFERROR(VLOOKUP(AB580,'Pedidos marco'!$A$1:$D$10000,4,0)," ")</f>
        <v xml:space="preserve"> </v>
      </c>
      <c r="AS580" s="45">
        <f t="shared" ref="AS580:AS643" si="63">DAY(C580)</f>
        <v>5</v>
      </c>
      <c r="AT580" s="45" t="str">
        <f t="shared" ref="AT580:AT643" si="64">TEXT(AS580,"dd")</f>
        <v>05</v>
      </c>
      <c r="AU580" s="47">
        <v>18</v>
      </c>
      <c r="AV580" s="19" t="str">
        <f t="shared" ref="AV580:AV643" si="65">TEXT(C580,"MM MMMM")</f>
        <v>04 April</v>
      </c>
      <c r="AW580" s="19">
        <f t="shared" ref="AW580:AW643" si="66">IFERROR(AP580/Q580,"")</f>
        <v>0.9</v>
      </c>
      <c r="AX580" s="19">
        <f t="shared" ref="AX580:AX643" si="67">IFERROR(AP580/AU580,"")</f>
        <v>18</v>
      </c>
      <c r="AY580" s="19" t="e">
        <f>VLOOKUP(AG580,Cías!$A$1:$E$10000,5,0)</f>
        <v>#N/A</v>
      </c>
      <c r="AZ580" s="19" t="str">
        <f t="shared" ref="AZ580:AZ643" si="68">AB580</f>
        <v>1017789</v>
      </c>
      <c r="BA580" s="19" t="str">
        <f t="shared" ref="BA580:BA643" si="69">AC580</f>
        <v>GALARZA PONCE FABIOLA CATHERINE</v>
      </c>
      <c r="BB580" s="19" t="e">
        <f>VLOOKUP(AG580,Cías!$A$1:$E$10000,3,0)</f>
        <v>#N/A</v>
      </c>
      <c r="BC580" s="19"/>
      <c r="BD580" s="19"/>
      <c r="BE580" s="19"/>
      <c r="BF580" s="19"/>
      <c r="BG580" s="19"/>
      <c r="BH580" s="19"/>
      <c r="BI580" s="19"/>
      <c r="BJ580" s="19"/>
    </row>
    <row r="581" spans="1:62" ht="15" x14ac:dyDescent="0.2">
      <c r="A581" s="19" t="s">
        <v>7091</v>
      </c>
      <c r="B581" s="19" t="s">
        <v>1479</v>
      </c>
      <c r="C581" s="43">
        <v>44656</v>
      </c>
      <c r="D581" s="44">
        <v>0.32430555555556001</v>
      </c>
      <c r="E581" s="19" t="s">
        <v>7092</v>
      </c>
      <c r="F581" s="19" t="s">
        <v>7093</v>
      </c>
      <c r="G581" s="19" t="s">
        <v>7094</v>
      </c>
      <c r="H581" s="45">
        <v>2880</v>
      </c>
      <c r="I581" s="45">
        <v>3229.07</v>
      </c>
      <c r="J581" s="19" t="s">
        <v>1560</v>
      </c>
      <c r="K581" s="19" t="s">
        <v>7095</v>
      </c>
      <c r="L581" s="19" t="s">
        <v>7096</v>
      </c>
      <c r="M581" s="19" t="s">
        <v>7097</v>
      </c>
      <c r="N581" s="19" t="s">
        <v>7091</v>
      </c>
      <c r="O581" s="19" t="s">
        <v>1641</v>
      </c>
      <c r="P581" s="19" t="s">
        <v>1642</v>
      </c>
      <c r="Q581" s="46">
        <v>480</v>
      </c>
      <c r="R581" s="19" t="s">
        <v>1544</v>
      </c>
      <c r="S581" s="19" t="s">
        <v>1736</v>
      </c>
      <c r="T581" s="19" t="s">
        <v>1737</v>
      </c>
      <c r="U581" s="19" t="s">
        <v>7098</v>
      </c>
      <c r="V581" s="19" t="s">
        <v>7099</v>
      </c>
      <c r="W581" s="19" t="s">
        <v>3976</v>
      </c>
      <c r="X581" s="19" t="s">
        <v>7100</v>
      </c>
      <c r="Y581" s="19" t="s">
        <v>7101</v>
      </c>
      <c r="Z581" s="19" t="s">
        <v>7102</v>
      </c>
      <c r="AA581" s="46">
        <v>512</v>
      </c>
      <c r="AB581" s="19" t="s">
        <v>505</v>
      </c>
      <c r="AC581" s="19" t="s">
        <v>159</v>
      </c>
      <c r="AD581" s="19" t="s">
        <v>2743</v>
      </c>
      <c r="AE581" s="19" t="s">
        <v>2744</v>
      </c>
      <c r="AF581" s="19" t="s">
        <v>1719</v>
      </c>
      <c r="AG581" s="19" t="s">
        <v>2745</v>
      </c>
      <c r="AH581" s="19" t="s">
        <v>1499</v>
      </c>
      <c r="AI581" s="19" t="s">
        <v>1500</v>
      </c>
      <c r="AJ581" s="45">
        <v>0</v>
      </c>
      <c r="AK581" s="45">
        <v>0</v>
      </c>
      <c r="AL581" s="19" t="s">
        <v>1501</v>
      </c>
      <c r="AM581" s="46">
        <v>38520</v>
      </c>
      <c r="AN581" s="46">
        <v>24070</v>
      </c>
      <c r="AO581" s="46">
        <v>14450</v>
      </c>
      <c r="AP581" s="45">
        <v>547.20000000000005</v>
      </c>
      <c r="AQ581" s="45"/>
      <c r="AR581" s="45" t="str">
        <f>IFERROR(VLOOKUP(AB581,'Pedidos marco'!$A$1:$D$10000,4,0)," ")</f>
        <v xml:space="preserve"> </v>
      </c>
      <c r="AS581" s="45">
        <f t="shared" si="63"/>
        <v>5</v>
      </c>
      <c r="AT581" s="45" t="str">
        <f t="shared" si="64"/>
        <v>05</v>
      </c>
      <c r="AU581" s="47">
        <v>24</v>
      </c>
      <c r="AV581" s="19" t="str">
        <f t="shared" si="65"/>
        <v>04 April</v>
      </c>
      <c r="AW581" s="19">
        <f t="shared" si="66"/>
        <v>1.1400000000000001</v>
      </c>
      <c r="AX581" s="19">
        <f t="shared" si="67"/>
        <v>22.8</v>
      </c>
      <c r="AY581" s="19" t="e">
        <f>VLOOKUP(AG581,Cías!$A$1:$E$10000,5,0)</f>
        <v>#N/A</v>
      </c>
      <c r="AZ581" s="19" t="str">
        <f t="shared" si="68"/>
        <v>1013505</v>
      </c>
      <c r="BA581" s="19" t="str">
        <f t="shared" si="69"/>
        <v>HERMOZA LOZADA JORGE ABDON</v>
      </c>
      <c r="BB581" s="19" t="e">
        <f>VLOOKUP(AG581,Cías!$A$1:$E$10000,3,0)</f>
        <v>#N/A</v>
      </c>
      <c r="BC581" s="19"/>
      <c r="BD581" s="19"/>
      <c r="BE581" s="19"/>
      <c r="BF581" s="19"/>
      <c r="BG581" s="19"/>
      <c r="BH581" s="19"/>
      <c r="BI581" s="19"/>
      <c r="BJ581" s="19"/>
    </row>
    <row r="582" spans="1:62" ht="15" x14ac:dyDescent="0.2">
      <c r="A582" s="19" t="s">
        <v>7103</v>
      </c>
      <c r="B582" s="19" t="s">
        <v>1479</v>
      </c>
      <c r="C582" s="43">
        <v>44656</v>
      </c>
      <c r="D582" s="44">
        <v>0.32569444444444001</v>
      </c>
      <c r="E582" s="19" t="s">
        <v>7104</v>
      </c>
      <c r="F582" s="19" t="s">
        <v>7105</v>
      </c>
      <c r="G582" s="19" t="s">
        <v>7106</v>
      </c>
      <c r="H582" s="45">
        <v>3158.3</v>
      </c>
      <c r="I582" s="45">
        <v>3541.11</v>
      </c>
      <c r="J582" s="19" t="s">
        <v>2037</v>
      </c>
      <c r="K582" s="19" t="s">
        <v>7107</v>
      </c>
      <c r="L582" s="19" t="s">
        <v>7108</v>
      </c>
      <c r="M582" s="19" t="s">
        <v>7109</v>
      </c>
      <c r="N582" s="19" t="s">
        <v>7103</v>
      </c>
      <c r="O582" s="19" t="s">
        <v>1641</v>
      </c>
      <c r="P582" s="19" t="s">
        <v>1642</v>
      </c>
      <c r="Q582" s="46">
        <v>480</v>
      </c>
      <c r="R582" s="19" t="s">
        <v>1544</v>
      </c>
      <c r="S582" s="19" t="s">
        <v>7110</v>
      </c>
      <c r="T582" s="19" t="s">
        <v>7111</v>
      </c>
      <c r="U582" s="19" t="s">
        <v>7112</v>
      </c>
      <c r="V582" s="19" t="s">
        <v>7113</v>
      </c>
      <c r="W582" s="19" t="s">
        <v>1740</v>
      </c>
      <c r="X582" s="19" t="s">
        <v>7114</v>
      </c>
      <c r="Y582" s="19" t="s">
        <v>1742</v>
      </c>
      <c r="Z582" s="19" t="s">
        <v>1743</v>
      </c>
      <c r="AA582" s="46">
        <v>469</v>
      </c>
      <c r="AB582" s="19" t="s">
        <v>572</v>
      </c>
      <c r="AC582" s="19" t="s">
        <v>297</v>
      </c>
      <c r="AD582" s="19" t="s">
        <v>6108</v>
      </c>
      <c r="AE582" s="19" t="s">
        <v>6109</v>
      </c>
      <c r="AF582" s="19" t="s">
        <v>1719</v>
      </c>
      <c r="AG582" s="19" t="s">
        <v>6110</v>
      </c>
      <c r="AH582" s="19" t="s">
        <v>1594</v>
      </c>
      <c r="AI582" s="19" t="s">
        <v>1595</v>
      </c>
      <c r="AJ582" s="45">
        <v>0.05</v>
      </c>
      <c r="AK582" s="45">
        <v>24</v>
      </c>
      <c r="AL582" s="19" t="s">
        <v>1501</v>
      </c>
      <c r="AM582" s="46">
        <v>40210</v>
      </c>
      <c r="AN582" s="46">
        <v>24050</v>
      </c>
      <c r="AO582" s="46">
        <v>16160</v>
      </c>
      <c r="AP582" s="45">
        <v>667.2</v>
      </c>
      <c r="AQ582" s="45"/>
      <c r="AR582" s="45" t="str">
        <f>IFERROR(VLOOKUP(AB582,'Pedidos marco'!$A$1:$D$10000,4,0)," ")</f>
        <v xml:space="preserve"> </v>
      </c>
      <c r="AS582" s="45">
        <f t="shared" si="63"/>
        <v>5</v>
      </c>
      <c r="AT582" s="45" t="str">
        <f t="shared" si="64"/>
        <v>05</v>
      </c>
      <c r="AU582" s="47">
        <v>24</v>
      </c>
      <c r="AV582" s="19" t="str">
        <f t="shared" si="65"/>
        <v>04 April</v>
      </c>
      <c r="AW582" s="19">
        <f t="shared" si="66"/>
        <v>1.3900000000000001</v>
      </c>
      <c r="AX582" s="19">
        <f t="shared" si="67"/>
        <v>27.8</v>
      </c>
      <c r="AY582" s="19" t="e">
        <f>VLOOKUP(AG582,Cías!$A$1:$E$10000,5,0)</f>
        <v>#N/A</v>
      </c>
      <c r="AZ582" s="19" t="str">
        <f t="shared" si="68"/>
        <v>1013279</v>
      </c>
      <c r="BA582" s="19" t="str">
        <f t="shared" si="69"/>
        <v>TAPIA CAMPAÑA NESTOR HEMIRO</v>
      </c>
      <c r="BB582" s="19" t="e">
        <f>VLOOKUP(AG582,Cías!$A$1:$E$10000,3,0)</f>
        <v>#N/A</v>
      </c>
      <c r="BC582" s="19"/>
      <c r="BD582" s="19"/>
      <c r="BE582" s="19"/>
      <c r="BF582" s="19"/>
      <c r="BG582" s="19"/>
      <c r="BH582" s="19"/>
      <c r="BI582" s="19"/>
      <c r="BJ582" s="19"/>
    </row>
    <row r="583" spans="1:62" ht="15" x14ac:dyDescent="0.2">
      <c r="A583" s="19" t="s">
        <v>7115</v>
      </c>
      <c r="B583" s="19" t="s">
        <v>1479</v>
      </c>
      <c r="C583" s="43">
        <v>44656</v>
      </c>
      <c r="D583" s="44">
        <v>0.33333333333332998</v>
      </c>
      <c r="E583" s="19" t="s">
        <v>7116</v>
      </c>
      <c r="F583" s="19" t="s">
        <v>7117</v>
      </c>
      <c r="G583" s="19" t="s">
        <v>7118</v>
      </c>
      <c r="H583" s="45">
        <v>1701.41</v>
      </c>
      <c r="I583" s="45">
        <v>1907.63</v>
      </c>
      <c r="J583" s="19" t="s">
        <v>1560</v>
      </c>
      <c r="K583" s="19" t="s">
        <v>7119</v>
      </c>
      <c r="L583" s="19" t="s">
        <v>7120</v>
      </c>
      <c r="M583" s="19" t="s">
        <v>7121</v>
      </c>
      <c r="N583" s="19" t="s">
        <v>7115</v>
      </c>
      <c r="O583" s="19" t="s">
        <v>371</v>
      </c>
      <c r="P583" s="19" t="s">
        <v>372</v>
      </c>
      <c r="Q583" s="46">
        <v>260</v>
      </c>
      <c r="R583" s="19" t="s">
        <v>1544</v>
      </c>
      <c r="S583" s="19" t="s">
        <v>5011</v>
      </c>
      <c r="T583" s="19" t="s">
        <v>421</v>
      </c>
      <c r="U583" s="19" t="s">
        <v>5012</v>
      </c>
      <c r="V583" s="19" t="s">
        <v>5013</v>
      </c>
      <c r="W583" s="19" t="s">
        <v>1757</v>
      </c>
      <c r="X583" s="19" t="s">
        <v>1549</v>
      </c>
      <c r="Y583" s="19" t="s">
        <v>1759</v>
      </c>
      <c r="Z583" s="19" t="s">
        <v>1760</v>
      </c>
      <c r="AA583" s="46">
        <v>218</v>
      </c>
      <c r="AB583" s="19" t="s">
        <v>1420</v>
      </c>
      <c r="AC583" s="19" t="s">
        <v>421</v>
      </c>
      <c r="AD583" s="19" t="s">
        <v>5014</v>
      </c>
      <c r="AE583" s="19" t="s">
        <v>5015</v>
      </c>
      <c r="AF583" s="19" t="s">
        <v>1592</v>
      </c>
      <c r="AG583" s="19" t="s">
        <v>5016</v>
      </c>
      <c r="AH583" s="19" t="s">
        <v>1499</v>
      </c>
      <c r="AI583" s="19" t="s">
        <v>1500</v>
      </c>
      <c r="AJ583" s="45">
        <v>0</v>
      </c>
      <c r="AK583" s="45">
        <v>0</v>
      </c>
      <c r="AL583" s="19" t="s">
        <v>1501</v>
      </c>
      <c r="AM583" s="46">
        <v>22128.635999999999</v>
      </c>
      <c r="AN583" s="46">
        <v>13023.636</v>
      </c>
      <c r="AO583" s="46">
        <v>9105</v>
      </c>
      <c r="AP583" s="45">
        <v>197.6</v>
      </c>
      <c r="AQ583" s="45"/>
      <c r="AR583" s="45" t="str">
        <f>IFERROR(VLOOKUP(AB583,'Pedidos marco'!$A$1:$D$10000,4,0)," ")</f>
        <v xml:space="preserve"> </v>
      </c>
      <c r="AS583" s="45">
        <f t="shared" si="63"/>
        <v>5</v>
      </c>
      <c r="AT583" s="45" t="str">
        <f t="shared" si="64"/>
        <v>05</v>
      </c>
      <c r="AU583" s="47">
        <v>13</v>
      </c>
      <c r="AV583" s="19" t="str">
        <f t="shared" si="65"/>
        <v>04 April</v>
      </c>
      <c r="AW583" s="19">
        <f t="shared" si="66"/>
        <v>0.76</v>
      </c>
      <c r="AX583" s="19">
        <f t="shared" si="67"/>
        <v>15.2</v>
      </c>
      <c r="AY583" s="19" t="e">
        <f>VLOOKUP(AG583,Cías!$A$1:$E$10000,5,0)</f>
        <v>#N/A</v>
      </c>
      <c r="AZ583" s="19" t="str">
        <f t="shared" si="68"/>
        <v>1023699</v>
      </c>
      <c r="BA583" s="19" t="str">
        <f t="shared" si="69"/>
        <v>RIVADENEIRA MORALES KEVIN ANTONIO</v>
      </c>
      <c r="BB583" s="19" t="e">
        <f>VLOOKUP(AG583,Cías!$A$1:$E$10000,3,0)</f>
        <v>#N/A</v>
      </c>
      <c r="BC583" s="19"/>
      <c r="BD583" s="19"/>
      <c r="BE583" s="19"/>
      <c r="BF583" s="19"/>
      <c r="BG583" s="19"/>
      <c r="BH583" s="19"/>
      <c r="BI583" s="19"/>
      <c r="BJ583" s="19"/>
    </row>
    <row r="584" spans="1:62" ht="15" x14ac:dyDescent="0.2">
      <c r="A584" s="19" t="s">
        <v>7115</v>
      </c>
      <c r="B584" s="19" t="s">
        <v>1479</v>
      </c>
      <c r="C584" s="43">
        <v>44656</v>
      </c>
      <c r="D584" s="44">
        <v>0.33333333333332998</v>
      </c>
      <c r="E584" s="19" t="s">
        <v>7122</v>
      </c>
      <c r="F584" s="19" t="s">
        <v>7123</v>
      </c>
      <c r="G584" s="19" t="s">
        <v>7124</v>
      </c>
      <c r="H584" s="45">
        <v>2601.7199999999998</v>
      </c>
      <c r="I584" s="45">
        <v>2917.07</v>
      </c>
      <c r="J584" s="19" t="s">
        <v>1560</v>
      </c>
      <c r="K584" s="19" t="s">
        <v>7119</v>
      </c>
      <c r="L584" s="19" t="s">
        <v>7125</v>
      </c>
      <c r="M584" s="19" t="s">
        <v>7126</v>
      </c>
      <c r="N584" s="19" t="s">
        <v>7115</v>
      </c>
      <c r="O584" s="19" t="s">
        <v>367</v>
      </c>
      <c r="P584" s="19" t="s">
        <v>368</v>
      </c>
      <c r="Q584" s="46">
        <v>400</v>
      </c>
      <c r="R584" s="19" t="s">
        <v>1544</v>
      </c>
      <c r="S584" s="19" t="s">
        <v>5011</v>
      </c>
      <c r="T584" s="19" t="s">
        <v>421</v>
      </c>
      <c r="U584" s="19" t="s">
        <v>5012</v>
      </c>
      <c r="V584" s="19" t="s">
        <v>5013</v>
      </c>
      <c r="W584" s="19" t="s">
        <v>1757</v>
      </c>
      <c r="X584" s="19" t="s">
        <v>1549</v>
      </c>
      <c r="Y584" s="19" t="s">
        <v>1759</v>
      </c>
      <c r="Z584" s="19" t="s">
        <v>1760</v>
      </c>
      <c r="AA584" s="46">
        <v>218</v>
      </c>
      <c r="AB584" s="19" t="s">
        <v>1420</v>
      </c>
      <c r="AC584" s="19" t="s">
        <v>421</v>
      </c>
      <c r="AD584" s="19" t="s">
        <v>5014</v>
      </c>
      <c r="AE584" s="19" t="s">
        <v>5015</v>
      </c>
      <c r="AF584" s="19" t="s">
        <v>1592</v>
      </c>
      <c r="AG584" s="19" t="s">
        <v>5016</v>
      </c>
      <c r="AH584" s="19" t="s">
        <v>1499</v>
      </c>
      <c r="AI584" s="19" t="s">
        <v>1500</v>
      </c>
      <c r="AJ584" s="45">
        <v>0</v>
      </c>
      <c r="AK584" s="45">
        <v>0</v>
      </c>
      <c r="AL584" s="19" t="s">
        <v>1501</v>
      </c>
      <c r="AM584" s="46">
        <v>29141.364000000001</v>
      </c>
      <c r="AN584" s="46">
        <v>20036.364000000001</v>
      </c>
      <c r="AO584" s="46">
        <v>9105</v>
      </c>
      <c r="AP584" s="45">
        <v>304</v>
      </c>
      <c r="AQ584" s="45"/>
      <c r="AR584" s="45" t="str">
        <f>IFERROR(VLOOKUP(AB584,'Pedidos marco'!$A$1:$D$10000,4,0)," ")</f>
        <v xml:space="preserve"> </v>
      </c>
      <c r="AS584" s="45">
        <f t="shared" si="63"/>
        <v>5</v>
      </c>
      <c r="AT584" s="45" t="str">
        <f t="shared" si="64"/>
        <v>05</v>
      </c>
      <c r="AU584" s="47">
        <v>20</v>
      </c>
      <c r="AV584" s="19" t="str">
        <f t="shared" si="65"/>
        <v>04 April</v>
      </c>
      <c r="AW584" s="19">
        <f t="shared" si="66"/>
        <v>0.76</v>
      </c>
      <c r="AX584" s="19">
        <f t="shared" si="67"/>
        <v>15.2</v>
      </c>
      <c r="AY584" s="19" t="e">
        <f>VLOOKUP(AG584,Cías!$A$1:$E$10000,5,0)</f>
        <v>#N/A</v>
      </c>
      <c r="AZ584" s="19" t="str">
        <f t="shared" si="68"/>
        <v>1023699</v>
      </c>
      <c r="BA584" s="19" t="str">
        <f t="shared" si="69"/>
        <v>RIVADENEIRA MORALES KEVIN ANTONIO</v>
      </c>
      <c r="BB584" s="19" t="e">
        <f>VLOOKUP(AG584,Cías!$A$1:$E$10000,3,0)</f>
        <v>#N/A</v>
      </c>
      <c r="BC584" s="19"/>
      <c r="BD584" s="19"/>
      <c r="BE584" s="19"/>
      <c r="BF584" s="19"/>
      <c r="BG584" s="19"/>
      <c r="BH584" s="19"/>
      <c r="BI584" s="19"/>
      <c r="BJ584" s="19"/>
    </row>
    <row r="585" spans="1:62" ht="15" x14ac:dyDescent="0.2">
      <c r="A585" s="19" t="s">
        <v>7127</v>
      </c>
      <c r="B585" s="19" t="s">
        <v>1479</v>
      </c>
      <c r="C585" s="43">
        <v>44656</v>
      </c>
      <c r="D585" s="44">
        <v>0.34444444444444</v>
      </c>
      <c r="E585" s="19" t="s">
        <v>7128</v>
      </c>
      <c r="F585" s="19" t="s">
        <v>1481</v>
      </c>
      <c r="G585" s="19" t="s">
        <v>1481</v>
      </c>
      <c r="H585" s="45">
        <v>0</v>
      </c>
      <c r="I585" s="45">
        <v>0</v>
      </c>
      <c r="J585" s="19" t="s">
        <v>1482</v>
      </c>
      <c r="K585" s="19" t="s">
        <v>7129</v>
      </c>
      <c r="L585" s="19" t="s">
        <v>7130</v>
      </c>
      <c r="M585" s="19" t="s">
        <v>7131</v>
      </c>
      <c r="N585" s="19" t="s">
        <v>7127</v>
      </c>
      <c r="O585" s="19" t="s">
        <v>367</v>
      </c>
      <c r="P585" s="19" t="s">
        <v>368</v>
      </c>
      <c r="Q585" s="46">
        <v>640</v>
      </c>
      <c r="R585" s="19" t="s">
        <v>1544</v>
      </c>
      <c r="S585" s="19" t="s">
        <v>4997</v>
      </c>
      <c r="T585" s="19" t="s">
        <v>264</v>
      </c>
      <c r="U585" s="19" t="s">
        <v>4998</v>
      </c>
      <c r="V585" s="19" t="s">
        <v>4999</v>
      </c>
      <c r="W585" s="19" t="s">
        <v>1586</v>
      </c>
      <c r="X585" s="19" t="s">
        <v>5000</v>
      </c>
      <c r="Y585" s="19" t="s">
        <v>1588</v>
      </c>
      <c r="Z585" s="19" t="s">
        <v>1589</v>
      </c>
      <c r="AA585" s="46">
        <v>250</v>
      </c>
      <c r="AB585" s="19" t="s">
        <v>555</v>
      </c>
      <c r="AC585" s="19" t="s">
        <v>264</v>
      </c>
      <c r="AD585" s="19" t="s">
        <v>5113</v>
      </c>
      <c r="AE585" s="19" t="s">
        <v>5114</v>
      </c>
      <c r="AF585" s="19" t="s">
        <v>1592</v>
      </c>
      <c r="AG585" s="19" t="s">
        <v>5115</v>
      </c>
      <c r="AH585" s="19" t="s">
        <v>1499</v>
      </c>
      <c r="AI585" s="19" t="s">
        <v>1500</v>
      </c>
      <c r="AJ585" s="45">
        <v>0</v>
      </c>
      <c r="AK585" s="45">
        <v>0</v>
      </c>
      <c r="AL585" s="19" t="s">
        <v>1501</v>
      </c>
      <c r="AM585" s="46">
        <v>50650</v>
      </c>
      <c r="AN585" s="46">
        <v>32070</v>
      </c>
      <c r="AO585" s="46">
        <v>18580</v>
      </c>
      <c r="AP585" s="45">
        <v>576</v>
      </c>
      <c r="AQ585" s="45"/>
      <c r="AR585" s="45" t="str">
        <f>IFERROR(VLOOKUP(AB585,'Pedidos marco'!$A$1:$D$10000,4,0)," ")</f>
        <v xml:space="preserve"> </v>
      </c>
      <c r="AS585" s="45">
        <f t="shared" si="63"/>
        <v>5</v>
      </c>
      <c r="AT585" s="45" t="str">
        <f t="shared" si="64"/>
        <v>05</v>
      </c>
      <c r="AU585" s="47">
        <v>32</v>
      </c>
      <c r="AV585" s="19" t="str">
        <f t="shared" si="65"/>
        <v>04 April</v>
      </c>
      <c r="AW585" s="19">
        <f t="shared" si="66"/>
        <v>0.9</v>
      </c>
      <c r="AX585" s="19">
        <f t="shared" si="67"/>
        <v>18</v>
      </c>
      <c r="AY585" s="19" t="e">
        <f>VLOOKUP(AG585,Cías!$A$1:$E$10000,5,0)</f>
        <v>#N/A</v>
      </c>
      <c r="AZ585" s="19" t="str">
        <f t="shared" si="68"/>
        <v>1014110</v>
      </c>
      <c r="BA585" s="19" t="str">
        <f t="shared" si="69"/>
        <v>RODRIGUEZ CORREA ROSA AYDE</v>
      </c>
      <c r="BB585" s="19" t="e">
        <f>VLOOKUP(AG585,Cías!$A$1:$E$10000,3,0)</f>
        <v>#N/A</v>
      </c>
      <c r="BC585" s="19"/>
      <c r="BD585" s="19"/>
      <c r="BE585" s="19"/>
      <c r="BF585" s="19"/>
      <c r="BG585" s="19"/>
      <c r="BH585" s="19"/>
      <c r="BI585" s="19"/>
      <c r="BJ585" s="19"/>
    </row>
    <row r="586" spans="1:62" ht="15" x14ac:dyDescent="0.2">
      <c r="A586" s="19" t="s">
        <v>7132</v>
      </c>
      <c r="B586" s="19" t="s">
        <v>1479</v>
      </c>
      <c r="C586" s="43">
        <v>44656</v>
      </c>
      <c r="D586" s="44">
        <v>0.34930555555555998</v>
      </c>
      <c r="E586" s="19" t="s">
        <v>7133</v>
      </c>
      <c r="F586" s="19" t="s">
        <v>7134</v>
      </c>
      <c r="G586" s="19" t="s">
        <v>7135</v>
      </c>
      <c r="H586" s="45">
        <v>2484</v>
      </c>
      <c r="I586" s="45">
        <v>2785.08</v>
      </c>
      <c r="J586" s="19" t="s">
        <v>1560</v>
      </c>
      <c r="K586" s="19" t="s">
        <v>7136</v>
      </c>
      <c r="L586" s="19" t="s">
        <v>7137</v>
      </c>
      <c r="M586" s="19" t="s">
        <v>7138</v>
      </c>
      <c r="N586" s="19" t="s">
        <v>7132</v>
      </c>
      <c r="O586" s="19" t="s">
        <v>367</v>
      </c>
      <c r="P586" s="19" t="s">
        <v>368</v>
      </c>
      <c r="Q586" s="46">
        <v>360</v>
      </c>
      <c r="R586" s="19" t="s">
        <v>1544</v>
      </c>
      <c r="S586" s="19" t="s">
        <v>1825</v>
      </c>
      <c r="T586" s="19" t="s">
        <v>1826</v>
      </c>
      <c r="U586" s="19" t="s">
        <v>2368</v>
      </c>
      <c r="V586" s="19" t="s">
        <v>2369</v>
      </c>
      <c r="W586" s="19" t="s">
        <v>1829</v>
      </c>
      <c r="X586" s="19" t="s">
        <v>2370</v>
      </c>
      <c r="Y586" s="19" t="s">
        <v>1831</v>
      </c>
      <c r="Z586" s="19" t="s">
        <v>1832</v>
      </c>
      <c r="AA586" s="46">
        <v>8</v>
      </c>
      <c r="AB586" s="19" t="s">
        <v>456</v>
      </c>
      <c r="AC586" s="19" t="s">
        <v>60</v>
      </c>
      <c r="AD586" s="19" t="s">
        <v>3222</v>
      </c>
      <c r="AE586" s="19" t="s">
        <v>1481</v>
      </c>
      <c r="AF586" s="19" t="s">
        <v>1554</v>
      </c>
      <c r="AG586" s="19" t="s">
        <v>3223</v>
      </c>
      <c r="AH586" s="19" t="s">
        <v>1499</v>
      </c>
      <c r="AI586" s="19" t="s">
        <v>1500</v>
      </c>
      <c r="AJ586" s="45">
        <v>0</v>
      </c>
      <c r="AK586" s="45">
        <v>0</v>
      </c>
      <c r="AL586" s="19" t="s">
        <v>1501</v>
      </c>
      <c r="AM586" s="46">
        <v>26860</v>
      </c>
      <c r="AN586" s="46">
        <v>18040</v>
      </c>
      <c r="AO586" s="46">
        <v>8820</v>
      </c>
      <c r="AP586" s="45">
        <v>32.4</v>
      </c>
      <c r="AQ586" s="45"/>
      <c r="AR586" s="45" t="str">
        <f>IFERROR(VLOOKUP(AB586,'Pedidos marco'!$A$1:$D$10000,4,0)," ")</f>
        <v xml:space="preserve"> </v>
      </c>
      <c r="AS586" s="45">
        <f t="shared" si="63"/>
        <v>5</v>
      </c>
      <c r="AT586" s="45" t="str">
        <f t="shared" si="64"/>
        <v>05</v>
      </c>
      <c r="AU586" s="47">
        <v>18</v>
      </c>
      <c r="AV586" s="19" t="str">
        <f t="shared" si="65"/>
        <v>04 April</v>
      </c>
      <c r="AW586" s="19">
        <f t="shared" si="66"/>
        <v>0.09</v>
      </c>
      <c r="AX586" s="19">
        <f t="shared" si="67"/>
        <v>1.7999999999999998</v>
      </c>
      <c r="AY586" s="19" t="e">
        <f>VLOOKUP(AG586,Cías!$A$1:$E$10000,5,0)</f>
        <v>#N/A</v>
      </c>
      <c r="AZ586" s="19" t="str">
        <f t="shared" si="68"/>
        <v>1023153</v>
      </c>
      <c r="BA586" s="19" t="str">
        <f t="shared" si="69"/>
        <v>BUITRON MONTENEGRO JONNY</v>
      </c>
      <c r="BB586" s="19" t="e">
        <f>VLOOKUP(AG586,Cías!$A$1:$E$10000,3,0)</f>
        <v>#N/A</v>
      </c>
      <c r="BC586" s="19"/>
      <c r="BD586" s="19"/>
      <c r="BE586" s="19"/>
      <c r="BF586" s="19"/>
      <c r="BG586" s="19"/>
      <c r="BH586" s="19"/>
      <c r="BI586" s="19"/>
      <c r="BJ586" s="19"/>
    </row>
    <row r="587" spans="1:62" ht="15" x14ac:dyDescent="0.2">
      <c r="A587" s="19" t="s">
        <v>7139</v>
      </c>
      <c r="B587" s="19" t="s">
        <v>1479</v>
      </c>
      <c r="C587" s="43">
        <v>44656</v>
      </c>
      <c r="D587" s="44">
        <v>0.36458333333332998</v>
      </c>
      <c r="E587" s="19" t="s">
        <v>7140</v>
      </c>
      <c r="F587" s="19" t="s">
        <v>1481</v>
      </c>
      <c r="G587" s="19" t="s">
        <v>1481</v>
      </c>
      <c r="H587" s="45">
        <v>0</v>
      </c>
      <c r="I587" s="45">
        <v>0</v>
      </c>
      <c r="J587" s="19" t="s">
        <v>1482</v>
      </c>
      <c r="K587" s="19" t="s">
        <v>7141</v>
      </c>
      <c r="L587" s="19" t="s">
        <v>7142</v>
      </c>
      <c r="M587" s="19" t="s">
        <v>7143</v>
      </c>
      <c r="N587" s="19" t="s">
        <v>7139</v>
      </c>
      <c r="O587" s="19" t="s">
        <v>2057</v>
      </c>
      <c r="P587" s="19" t="s">
        <v>2058</v>
      </c>
      <c r="Q587" s="46">
        <v>31.23</v>
      </c>
      <c r="R587" s="19" t="s">
        <v>1488</v>
      </c>
      <c r="S587" s="19" t="s">
        <v>1545</v>
      </c>
      <c r="T587" s="19" t="s">
        <v>74</v>
      </c>
      <c r="U587" s="19" t="s">
        <v>7144</v>
      </c>
      <c r="V587" s="19" t="s">
        <v>7145</v>
      </c>
      <c r="W587" s="19" t="s">
        <v>1548</v>
      </c>
      <c r="X587" s="19" t="s">
        <v>7146</v>
      </c>
      <c r="Y587" s="19" t="s">
        <v>1550</v>
      </c>
      <c r="Z587" s="19" t="s">
        <v>1551</v>
      </c>
      <c r="AA587" s="46">
        <v>178</v>
      </c>
      <c r="AB587" s="19" t="s">
        <v>461</v>
      </c>
      <c r="AC587" s="19" t="s">
        <v>72</v>
      </c>
      <c r="AD587" s="19" t="s">
        <v>2062</v>
      </c>
      <c r="AE587" s="19" t="s">
        <v>2063</v>
      </c>
      <c r="AF587" s="19" t="s">
        <v>1497</v>
      </c>
      <c r="AG587" s="19" t="s">
        <v>2064</v>
      </c>
      <c r="AH587" s="19" t="s">
        <v>1499</v>
      </c>
      <c r="AI587" s="19" t="s">
        <v>1500</v>
      </c>
      <c r="AJ587" s="45">
        <v>0</v>
      </c>
      <c r="AK587" s="45">
        <v>0</v>
      </c>
      <c r="AL587" s="19" t="s">
        <v>1501</v>
      </c>
      <c r="AM587" s="46">
        <v>49360</v>
      </c>
      <c r="AN587" s="46">
        <v>31230</v>
      </c>
      <c r="AO587" s="46">
        <v>18130</v>
      </c>
      <c r="AP587" s="45">
        <v>459.08</v>
      </c>
      <c r="AQ587" s="45"/>
      <c r="AR587" s="45" t="str">
        <f>IFERROR(VLOOKUP(AB587,'Pedidos marco'!$A$1:$D$10000,4,0)," ")</f>
        <v xml:space="preserve"> </v>
      </c>
      <c r="AS587" s="45">
        <f t="shared" si="63"/>
        <v>5</v>
      </c>
      <c r="AT587" s="45" t="str">
        <f t="shared" si="64"/>
        <v>05</v>
      </c>
      <c r="AU587" s="47">
        <v>31.23</v>
      </c>
      <c r="AV587" s="19" t="str">
        <f t="shared" si="65"/>
        <v>04 April</v>
      </c>
      <c r="AW587" s="19">
        <f t="shared" si="66"/>
        <v>14.699967979506884</v>
      </c>
      <c r="AX587" s="19">
        <f t="shared" si="67"/>
        <v>14.699967979506884</v>
      </c>
      <c r="AY587" s="19" t="e">
        <f>VLOOKUP(AG587,Cías!$A$1:$E$10000,5,0)</f>
        <v>#N/A</v>
      </c>
      <c r="AZ587" s="19" t="str">
        <f t="shared" si="68"/>
        <v>1013388</v>
      </c>
      <c r="BA587" s="19" t="str">
        <f t="shared" si="69"/>
        <v>CAMPAÑA MALDONADO BLANCA CECILIA</v>
      </c>
      <c r="BB587" s="19" t="e">
        <f>VLOOKUP(AG587,Cías!$A$1:$E$10000,3,0)</f>
        <v>#N/A</v>
      </c>
      <c r="BC587" s="19"/>
      <c r="BD587" s="19"/>
      <c r="BE587" s="19"/>
      <c r="BF587" s="19"/>
      <c r="BG587" s="19"/>
      <c r="BH587" s="19"/>
      <c r="BI587" s="19"/>
      <c r="BJ587" s="19"/>
    </row>
    <row r="588" spans="1:62" ht="15" x14ac:dyDescent="0.2">
      <c r="A588" s="19" t="s">
        <v>7147</v>
      </c>
      <c r="B588" s="19" t="s">
        <v>1479</v>
      </c>
      <c r="C588" s="43">
        <v>44656</v>
      </c>
      <c r="D588" s="44">
        <v>0.36666666666667003</v>
      </c>
      <c r="E588" s="19" t="s">
        <v>7148</v>
      </c>
      <c r="F588" s="19" t="s">
        <v>1481</v>
      </c>
      <c r="G588" s="19" t="s">
        <v>1481</v>
      </c>
      <c r="H588" s="45">
        <v>0</v>
      </c>
      <c r="I588" s="45">
        <v>0</v>
      </c>
      <c r="J588" s="19" t="s">
        <v>1482</v>
      </c>
      <c r="K588" s="19" t="s">
        <v>7149</v>
      </c>
      <c r="L588" s="19" t="s">
        <v>7150</v>
      </c>
      <c r="M588" s="19" t="s">
        <v>7151</v>
      </c>
      <c r="N588" s="19" t="s">
        <v>7147</v>
      </c>
      <c r="O588" s="19" t="s">
        <v>371</v>
      </c>
      <c r="P588" s="19" t="s">
        <v>372</v>
      </c>
      <c r="Q588" s="46">
        <v>360</v>
      </c>
      <c r="R588" s="19" t="s">
        <v>1544</v>
      </c>
      <c r="S588" s="19" t="s">
        <v>1545</v>
      </c>
      <c r="T588" s="19" t="s">
        <v>74</v>
      </c>
      <c r="U588" s="19" t="s">
        <v>4451</v>
      </c>
      <c r="V588" s="19" t="s">
        <v>4452</v>
      </c>
      <c r="W588" s="19" t="s">
        <v>1548</v>
      </c>
      <c r="X588" s="19" t="s">
        <v>4453</v>
      </c>
      <c r="Y588" s="19" t="s">
        <v>1684</v>
      </c>
      <c r="Z588" s="19" t="s">
        <v>1685</v>
      </c>
      <c r="AA588" s="46">
        <v>198</v>
      </c>
      <c r="AB588" s="19" t="s">
        <v>529</v>
      </c>
      <c r="AC588" s="19" t="s">
        <v>210</v>
      </c>
      <c r="AD588" s="19" t="s">
        <v>2875</v>
      </c>
      <c r="AE588" s="19" t="s">
        <v>1481</v>
      </c>
      <c r="AF588" s="19" t="s">
        <v>1554</v>
      </c>
      <c r="AG588" s="19" t="s">
        <v>2876</v>
      </c>
      <c r="AH588" s="19" t="s">
        <v>1499</v>
      </c>
      <c r="AI588" s="19" t="s">
        <v>1500</v>
      </c>
      <c r="AJ588" s="45">
        <v>0</v>
      </c>
      <c r="AK588" s="45">
        <v>0</v>
      </c>
      <c r="AL588" s="19" t="s">
        <v>1501</v>
      </c>
      <c r="AM588" s="46">
        <v>27210</v>
      </c>
      <c r="AN588" s="46">
        <v>18080</v>
      </c>
      <c r="AO588" s="46">
        <v>9130</v>
      </c>
      <c r="AP588" s="45">
        <v>266.39999999999998</v>
      </c>
      <c r="AQ588" s="45"/>
      <c r="AR588" s="45" t="str">
        <f>IFERROR(VLOOKUP(AB588,'Pedidos marco'!$A$1:$D$10000,4,0)," ")</f>
        <v xml:space="preserve"> </v>
      </c>
      <c r="AS588" s="45">
        <f t="shared" si="63"/>
        <v>5</v>
      </c>
      <c r="AT588" s="45" t="str">
        <f t="shared" si="64"/>
        <v>05</v>
      </c>
      <c r="AU588" s="47">
        <v>18</v>
      </c>
      <c r="AV588" s="19" t="str">
        <f t="shared" si="65"/>
        <v>04 April</v>
      </c>
      <c r="AW588" s="19">
        <f t="shared" si="66"/>
        <v>0.74</v>
      </c>
      <c r="AX588" s="19">
        <f t="shared" si="67"/>
        <v>14.799999999999999</v>
      </c>
      <c r="AY588" s="19" t="e">
        <f>VLOOKUP(AG588,Cías!$A$1:$E$10000,5,0)</f>
        <v>#N/A</v>
      </c>
      <c r="AZ588" s="19" t="str">
        <f t="shared" si="68"/>
        <v>1013766</v>
      </c>
      <c r="BA588" s="19" t="str">
        <f t="shared" si="69"/>
        <v>MORALES RUIZ EDGAR MAURICIO</v>
      </c>
      <c r="BB588" s="19" t="e">
        <f>VLOOKUP(AG588,Cías!$A$1:$E$10000,3,0)</f>
        <v>#N/A</v>
      </c>
      <c r="BC588" s="19"/>
      <c r="BD588" s="19"/>
      <c r="BE588" s="19"/>
      <c r="BF588" s="19"/>
      <c r="BG588" s="19"/>
      <c r="BH588" s="19"/>
      <c r="BI588" s="19"/>
      <c r="BJ588" s="19"/>
    </row>
    <row r="589" spans="1:62" ht="15" x14ac:dyDescent="0.2">
      <c r="A589" s="19" t="s">
        <v>7152</v>
      </c>
      <c r="B589" s="19" t="s">
        <v>1479</v>
      </c>
      <c r="C589" s="43">
        <v>44656</v>
      </c>
      <c r="D589" s="44">
        <v>0.37083333333333002</v>
      </c>
      <c r="E589" s="19" t="s">
        <v>7153</v>
      </c>
      <c r="F589" s="19" t="s">
        <v>1481</v>
      </c>
      <c r="G589" s="19" t="s">
        <v>1481</v>
      </c>
      <c r="H589" s="45">
        <v>0</v>
      </c>
      <c r="I589" s="45">
        <v>0</v>
      </c>
      <c r="J589" s="19" t="s">
        <v>1482</v>
      </c>
      <c r="K589" s="19" t="s">
        <v>5052</v>
      </c>
      <c r="L589" s="19" t="s">
        <v>7154</v>
      </c>
      <c r="M589" s="19" t="s">
        <v>7155</v>
      </c>
      <c r="N589" s="19" t="s">
        <v>7152</v>
      </c>
      <c r="O589" s="19" t="s">
        <v>1486</v>
      </c>
      <c r="P589" s="19" t="s">
        <v>1487</v>
      </c>
      <c r="Q589" s="46">
        <v>31.5</v>
      </c>
      <c r="R589" s="19" t="s">
        <v>1488</v>
      </c>
      <c r="S589" s="19" t="s">
        <v>1663</v>
      </c>
      <c r="T589" s="19" t="s">
        <v>1664</v>
      </c>
      <c r="U589" s="19" t="s">
        <v>1665</v>
      </c>
      <c r="V589" s="19" t="s">
        <v>1666</v>
      </c>
      <c r="W589" s="19" t="s">
        <v>415</v>
      </c>
      <c r="X589" s="19" t="s">
        <v>1667</v>
      </c>
      <c r="Y589" s="19" t="s">
        <v>1668</v>
      </c>
      <c r="Z589" s="19" t="s">
        <v>1669</v>
      </c>
      <c r="AA589" s="46">
        <v>105</v>
      </c>
      <c r="AB589" s="19" t="s">
        <v>473</v>
      </c>
      <c r="AC589" s="19" t="s">
        <v>96</v>
      </c>
      <c r="AD589" s="19" t="s">
        <v>7156</v>
      </c>
      <c r="AE589" s="19" t="s">
        <v>7157</v>
      </c>
      <c r="AF589" s="19" t="s">
        <v>1497</v>
      </c>
      <c r="AG589" s="19" t="s">
        <v>7158</v>
      </c>
      <c r="AH589" s="19" t="s">
        <v>1499</v>
      </c>
      <c r="AI589" s="19" t="s">
        <v>1500</v>
      </c>
      <c r="AJ589" s="45">
        <v>0</v>
      </c>
      <c r="AK589" s="45">
        <v>0</v>
      </c>
      <c r="AL589" s="19" t="s">
        <v>1501</v>
      </c>
      <c r="AM589" s="46">
        <v>50780</v>
      </c>
      <c r="AN589" s="46">
        <v>31500</v>
      </c>
      <c r="AO589" s="46">
        <v>19280</v>
      </c>
      <c r="AP589" s="45">
        <v>292.64</v>
      </c>
      <c r="AQ589" s="45"/>
      <c r="AR589" s="45" t="str">
        <f>IFERROR(VLOOKUP(AB589,'Pedidos marco'!$A$1:$D$10000,4,0)," ")</f>
        <v xml:space="preserve"> </v>
      </c>
      <c r="AS589" s="45">
        <f t="shared" si="63"/>
        <v>5</v>
      </c>
      <c r="AT589" s="45" t="str">
        <f t="shared" si="64"/>
        <v>05</v>
      </c>
      <c r="AU589" s="47">
        <v>31.5</v>
      </c>
      <c r="AV589" s="19" t="str">
        <f t="shared" si="65"/>
        <v>04 April</v>
      </c>
      <c r="AW589" s="19">
        <f t="shared" si="66"/>
        <v>9.2901587301587298</v>
      </c>
      <c r="AX589" s="19">
        <f t="shared" si="67"/>
        <v>9.2901587301587298</v>
      </c>
      <c r="AY589" s="19" t="e">
        <f>VLOOKUP(AG589,Cías!$A$1:$E$10000,5,0)</f>
        <v>#N/A</v>
      </c>
      <c r="AZ589" s="19" t="str">
        <f t="shared" si="68"/>
        <v>1013227</v>
      </c>
      <c r="BA589" s="19" t="str">
        <f t="shared" si="69"/>
        <v>COMPAÑIA DE TRANSPORTE PESADO</v>
      </c>
      <c r="BB589" s="19" t="e">
        <f>VLOOKUP(AG589,Cías!$A$1:$E$10000,3,0)</f>
        <v>#N/A</v>
      </c>
      <c r="BC589" s="19"/>
      <c r="BD589" s="19"/>
      <c r="BE589" s="19"/>
      <c r="BF589" s="19"/>
      <c r="BG589" s="19"/>
      <c r="BH589" s="19"/>
      <c r="BI589" s="19"/>
      <c r="BJ589" s="19"/>
    </row>
    <row r="590" spans="1:62" ht="15" x14ac:dyDescent="0.2">
      <c r="A590" s="19" t="s">
        <v>7159</v>
      </c>
      <c r="B590" s="19" t="s">
        <v>1479</v>
      </c>
      <c r="C590" s="43">
        <v>44656</v>
      </c>
      <c r="D590" s="44">
        <v>0.375</v>
      </c>
      <c r="E590" s="19" t="s">
        <v>7160</v>
      </c>
      <c r="F590" s="19" t="s">
        <v>7161</v>
      </c>
      <c r="G590" s="19" t="s">
        <v>7162</v>
      </c>
      <c r="H590" s="45">
        <v>2494.8000000000002</v>
      </c>
      <c r="I590" s="45">
        <v>2797.19</v>
      </c>
      <c r="J590" s="19" t="s">
        <v>1560</v>
      </c>
      <c r="K590" s="19" t="s">
        <v>7163</v>
      </c>
      <c r="L590" s="19" t="s">
        <v>7164</v>
      </c>
      <c r="M590" s="19" t="s">
        <v>7165</v>
      </c>
      <c r="N590" s="19" t="s">
        <v>7159</v>
      </c>
      <c r="O590" s="19" t="s">
        <v>371</v>
      </c>
      <c r="P590" s="19" t="s">
        <v>372</v>
      </c>
      <c r="Q590" s="46">
        <v>360</v>
      </c>
      <c r="R590" s="19" t="s">
        <v>1544</v>
      </c>
      <c r="S590" s="19" t="s">
        <v>7166</v>
      </c>
      <c r="T590" s="19" t="s">
        <v>7167</v>
      </c>
      <c r="U590" s="19" t="s">
        <v>7168</v>
      </c>
      <c r="V590" s="19" t="s">
        <v>7169</v>
      </c>
      <c r="W590" s="19" t="s">
        <v>2464</v>
      </c>
      <c r="X590" s="19" t="s">
        <v>7170</v>
      </c>
      <c r="Y590" s="19" t="s">
        <v>2466</v>
      </c>
      <c r="Z590" s="19" t="s">
        <v>2467</v>
      </c>
      <c r="AA590" s="46">
        <v>71</v>
      </c>
      <c r="AB590" s="19" t="s">
        <v>455</v>
      </c>
      <c r="AC590" s="19" t="s">
        <v>58</v>
      </c>
      <c r="AD590" s="19" t="s">
        <v>3533</v>
      </c>
      <c r="AE590" s="19" t="s">
        <v>3534</v>
      </c>
      <c r="AF590" s="19" t="s">
        <v>1554</v>
      </c>
      <c r="AG590" s="19" t="s">
        <v>3535</v>
      </c>
      <c r="AH590" s="19" t="s">
        <v>1499</v>
      </c>
      <c r="AI590" s="19" t="s">
        <v>1500</v>
      </c>
      <c r="AJ590" s="45">
        <v>0</v>
      </c>
      <c r="AK590" s="45">
        <v>0</v>
      </c>
      <c r="AL590" s="19" t="s">
        <v>1501</v>
      </c>
      <c r="AM590" s="46">
        <v>26960</v>
      </c>
      <c r="AN590" s="46">
        <v>18070</v>
      </c>
      <c r="AO590" s="46">
        <v>8890</v>
      </c>
      <c r="AP590" s="45">
        <v>136.80000000000001</v>
      </c>
      <c r="AQ590" s="45"/>
      <c r="AR590" s="45" t="str">
        <f>IFERROR(VLOOKUP(AB590,'Pedidos marco'!$A$1:$D$10000,4,0)," ")</f>
        <v xml:space="preserve"> </v>
      </c>
      <c r="AS590" s="45">
        <f t="shared" si="63"/>
        <v>5</v>
      </c>
      <c r="AT590" s="45" t="str">
        <f t="shared" si="64"/>
        <v>05</v>
      </c>
      <c r="AU590" s="47">
        <v>18</v>
      </c>
      <c r="AV590" s="19" t="str">
        <f t="shared" si="65"/>
        <v>04 April</v>
      </c>
      <c r="AW590" s="19">
        <f t="shared" si="66"/>
        <v>0.38</v>
      </c>
      <c r="AX590" s="19">
        <f t="shared" si="67"/>
        <v>7.6000000000000005</v>
      </c>
      <c r="AY590" s="19" t="e">
        <f>VLOOKUP(AG590,Cías!$A$1:$E$10000,5,0)</f>
        <v>#N/A</v>
      </c>
      <c r="AZ590" s="19" t="str">
        <f t="shared" si="68"/>
        <v>1012819</v>
      </c>
      <c r="BA590" s="19" t="str">
        <f t="shared" si="69"/>
        <v>BRAVO VASQUEZ JOSE LUIS SIGIFREDO</v>
      </c>
      <c r="BB590" s="19" t="e">
        <f>VLOOKUP(AG590,Cías!$A$1:$E$10000,3,0)</f>
        <v>#N/A</v>
      </c>
      <c r="BC590" s="19"/>
      <c r="BD590" s="19"/>
      <c r="BE590" s="19"/>
      <c r="BF590" s="19"/>
      <c r="BG590" s="19"/>
      <c r="BH590" s="19"/>
      <c r="BI590" s="19"/>
      <c r="BJ590" s="19"/>
    </row>
    <row r="591" spans="1:62" ht="15" x14ac:dyDescent="0.2">
      <c r="A591" s="19" t="s">
        <v>7171</v>
      </c>
      <c r="B591" s="19" t="s">
        <v>1479</v>
      </c>
      <c r="C591" s="43">
        <v>44656</v>
      </c>
      <c r="D591" s="44">
        <v>0.37847222222221999</v>
      </c>
      <c r="E591" s="19" t="s">
        <v>7172</v>
      </c>
      <c r="F591" s="19" t="s">
        <v>7173</v>
      </c>
      <c r="G591" s="19" t="s">
        <v>7174</v>
      </c>
      <c r="H591" s="45">
        <v>2278.4</v>
      </c>
      <c r="I591" s="45">
        <v>2554.56</v>
      </c>
      <c r="J591" s="19" t="s">
        <v>1560</v>
      </c>
      <c r="K591" s="19" t="s">
        <v>7175</v>
      </c>
      <c r="L591" s="19" t="s">
        <v>7176</v>
      </c>
      <c r="M591" s="19" t="s">
        <v>7177</v>
      </c>
      <c r="N591" s="19" t="s">
        <v>7171</v>
      </c>
      <c r="O591" s="19" t="s">
        <v>371</v>
      </c>
      <c r="P591" s="19" t="s">
        <v>372</v>
      </c>
      <c r="Q591" s="46">
        <v>320</v>
      </c>
      <c r="R591" s="19" t="s">
        <v>1544</v>
      </c>
      <c r="S591" s="19" t="s">
        <v>7178</v>
      </c>
      <c r="T591" s="19" t="s">
        <v>7179</v>
      </c>
      <c r="U591" s="19" t="s">
        <v>7180</v>
      </c>
      <c r="V591" s="19" t="s">
        <v>7181</v>
      </c>
      <c r="W591" s="19" t="s">
        <v>1865</v>
      </c>
      <c r="X591" s="19" t="s">
        <v>6080</v>
      </c>
      <c r="Y591" s="19" t="s">
        <v>1867</v>
      </c>
      <c r="Z591" s="19" t="s">
        <v>1868</v>
      </c>
      <c r="AA591" s="46">
        <v>30</v>
      </c>
      <c r="AB591" s="19" t="s">
        <v>588</v>
      </c>
      <c r="AC591" s="19" t="s">
        <v>333</v>
      </c>
      <c r="AD591" s="19" t="s">
        <v>5105</v>
      </c>
      <c r="AE591" s="19" t="s">
        <v>5106</v>
      </c>
      <c r="AF591" s="19" t="s">
        <v>1554</v>
      </c>
      <c r="AG591" s="19" t="s">
        <v>5107</v>
      </c>
      <c r="AH591" s="19" t="s">
        <v>1499</v>
      </c>
      <c r="AI591" s="19" t="s">
        <v>1500</v>
      </c>
      <c r="AJ591" s="45">
        <v>0</v>
      </c>
      <c r="AK591" s="45">
        <v>0</v>
      </c>
      <c r="AL591" s="19" t="s">
        <v>1501</v>
      </c>
      <c r="AM591" s="46">
        <v>20572.222000000002</v>
      </c>
      <c r="AN591" s="46">
        <v>16062.222</v>
      </c>
      <c r="AO591" s="46">
        <v>4510</v>
      </c>
      <c r="AP591" s="45">
        <v>60.8</v>
      </c>
      <c r="AQ591" s="45"/>
      <c r="AR591" s="45" t="str">
        <f>IFERROR(VLOOKUP(AB591,'Pedidos marco'!$A$1:$D$10000,4,0)," ")</f>
        <v xml:space="preserve"> </v>
      </c>
      <c r="AS591" s="45">
        <f t="shared" si="63"/>
        <v>5</v>
      </c>
      <c r="AT591" s="45" t="str">
        <f t="shared" si="64"/>
        <v>05</v>
      </c>
      <c r="AU591" s="47">
        <v>16</v>
      </c>
      <c r="AV591" s="19" t="str">
        <f t="shared" si="65"/>
        <v>04 April</v>
      </c>
      <c r="AW591" s="19">
        <f t="shared" si="66"/>
        <v>0.19</v>
      </c>
      <c r="AX591" s="19">
        <f t="shared" si="67"/>
        <v>3.8</v>
      </c>
      <c r="AY591" s="19" t="e">
        <f>VLOOKUP(AG591,Cías!$A$1:$E$10000,5,0)</f>
        <v>#N/A</v>
      </c>
      <c r="AZ591" s="19" t="str">
        <f t="shared" si="68"/>
        <v>1021623</v>
      </c>
      <c r="BA591" s="19" t="str">
        <f t="shared" si="69"/>
        <v>VILLARREAL HIGUERA FERNANDO SALVADO</v>
      </c>
      <c r="BB591" s="19" t="e">
        <f>VLOOKUP(AG591,Cías!$A$1:$E$10000,3,0)</f>
        <v>#N/A</v>
      </c>
      <c r="BC591" s="19"/>
      <c r="BD591" s="19"/>
      <c r="BE591" s="19"/>
      <c r="BF591" s="19"/>
      <c r="BG591" s="19"/>
      <c r="BH591" s="19"/>
      <c r="BI591" s="19"/>
      <c r="BJ591" s="19"/>
    </row>
    <row r="592" spans="1:62" ht="15" x14ac:dyDescent="0.2">
      <c r="A592" s="19" t="s">
        <v>7171</v>
      </c>
      <c r="B592" s="19" t="s">
        <v>1479</v>
      </c>
      <c r="C592" s="43">
        <v>44656</v>
      </c>
      <c r="D592" s="44">
        <v>0.37847222222221999</v>
      </c>
      <c r="E592" s="19" t="s">
        <v>7182</v>
      </c>
      <c r="F592" s="19" t="s">
        <v>7183</v>
      </c>
      <c r="G592" s="19" t="s">
        <v>7184</v>
      </c>
      <c r="H592" s="45">
        <v>261.60000000000002</v>
      </c>
      <c r="I592" s="45">
        <v>293.31</v>
      </c>
      <c r="J592" s="19" t="s">
        <v>1560</v>
      </c>
      <c r="K592" s="19" t="s">
        <v>7185</v>
      </c>
      <c r="L592" s="19" t="s">
        <v>7186</v>
      </c>
      <c r="M592" s="19" t="s">
        <v>7187</v>
      </c>
      <c r="N592" s="19" t="s">
        <v>7171</v>
      </c>
      <c r="O592" s="19" t="s">
        <v>369</v>
      </c>
      <c r="P592" s="19" t="s">
        <v>370</v>
      </c>
      <c r="Q592" s="46">
        <v>40</v>
      </c>
      <c r="R592" s="19" t="s">
        <v>1544</v>
      </c>
      <c r="S592" s="19" t="s">
        <v>7178</v>
      </c>
      <c r="T592" s="19" t="s">
        <v>7179</v>
      </c>
      <c r="U592" s="19" t="s">
        <v>7180</v>
      </c>
      <c r="V592" s="19" t="s">
        <v>7181</v>
      </c>
      <c r="W592" s="19" t="s">
        <v>1865</v>
      </c>
      <c r="X592" s="19" t="s">
        <v>6080</v>
      </c>
      <c r="Y592" s="19" t="s">
        <v>1867</v>
      </c>
      <c r="Z592" s="19" t="s">
        <v>1868</v>
      </c>
      <c r="AA592" s="46">
        <v>30</v>
      </c>
      <c r="AB592" s="19" t="s">
        <v>588</v>
      </c>
      <c r="AC592" s="19" t="s">
        <v>333</v>
      </c>
      <c r="AD592" s="19" t="s">
        <v>5105</v>
      </c>
      <c r="AE592" s="19" t="s">
        <v>5106</v>
      </c>
      <c r="AF592" s="19" t="s">
        <v>1554</v>
      </c>
      <c r="AG592" s="19" t="s">
        <v>5107</v>
      </c>
      <c r="AH592" s="19" t="s">
        <v>1499</v>
      </c>
      <c r="AI592" s="19" t="s">
        <v>1500</v>
      </c>
      <c r="AJ592" s="45">
        <v>0</v>
      </c>
      <c r="AK592" s="45">
        <v>0</v>
      </c>
      <c r="AL592" s="19" t="s">
        <v>1501</v>
      </c>
      <c r="AM592" s="46">
        <v>6517.7780000000002</v>
      </c>
      <c r="AN592" s="46">
        <v>2007.778</v>
      </c>
      <c r="AO592" s="46">
        <v>4510</v>
      </c>
      <c r="AP592" s="45">
        <v>7.6</v>
      </c>
      <c r="AQ592" s="45"/>
      <c r="AR592" s="45" t="str">
        <f>IFERROR(VLOOKUP(AB592,'Pedidos marco'!$A$1:$D$10000,4,0)," ")</f>
        <v xml:space="preserve"> </v>
      </c>
      <c r="AS592" s="45">
        <f t="shared" si="63"/>
        <v>5</v>
      </c>
      <c r="AT592" s="45" t="str">
        <f t="shared" si="64"/>
        <v>05</v>
      </c>
      <c r="AU592" s="47">
        <v>2</v>
      </c>
      <c r="AV592" s="19" t="str">
        <f t="shared" si="65"/>
        <v>04 April</v>
      </c>
      <c r="AW592" s="19">
        <f t="shared" si="66"/>
        <v>0.19</v>
      </c>
      <c r="AX592" s="19">
        <f t="shared" si="67"/>
        <v>3.8</v>
      </c>
      <c r="AY592" s="19" t="e">
        <f>VLOOKUP(AG592,Cías!$A$1:$E$10000,5,0)</f>
        <v>#N/A</v>
      </c>
      <c r="AZ592" s="19" t="str">
        <f t="shared" si="68"/>
        <v>1021623</v>
      </c>
      <c r="BA592" s="19" t="str">
        <f t="shared" si="69"/>
        <v>VILLARREAL HIGUERA FERNANDO SALVADO</v>
      </c>
      <c r="BB592" s="19" t="e">
        <f>VLOOKUP(AG592,Cías!$A$1:$E$10000,3,0)</f>
        <v>#N/A</v>
      </c>
      <c r="BC592" s="19"/>
      <c r="BD592" s="19"/>
      <c r="BE592" s="19"/>
      <c r="BF592" s="19"/>
      <c r="BG592" s="19"/>
      <c r="BH592" s="19"/>
      <c r="BI592" s="19"/>
      <c r="BJ592" s="19"/>
    </row>
    <row r="593" spans="1:62" ht="15" x14ac:dyDescent="0.2">
      <c r="A593" s="19" t="s">
        <v>7188</v>
      </c>
      <c r="B593" s="19" t="s">
        <v>1479</v>
      </c>
      <c r="C593" s="43">
        <v>44656</v>
      </c>
      <c r="D593" s="44">
        <v>0.37916666666666998</v>
      </c>
      <c r="E593" s="19" t="s">
        <v>7189</v>
      </c>
      <c r="F593" s="19" t="s">
        <v>7190</v>
      </c>
      <c r="G593" s="19" t="s">
        <v>7191</v>
      </c>
      <c r="H593" s="45">
        <v>1166.24</v>
      </c>
      <c r="I593" s="45">
        <v>1307.5999999999999</v>
      </c>
      <c r="J593" s="19" t="s">
        <v>1560</v>
      </c>
      <c r="K593" s="19" t="s">
        <v>7192</v>
      </c>
      <c r="L593" s="19" t="s">
        <v>7193</v>
      </c>
      <c r="M593" s="19" t="s">
        <v>7194</v>
      </c>
      <c r="N593" s="19" t="s">
        <v>7188</v>
      </c>
      <c r="O593" s="19" t="s">
        <v>369</v>
      </c>
      <c r="P593" s="19" t="s">
        <v>370</v>
      </c>
      <c r="Q593" s="46">
        <v>200</v>
      </c>
      <c r="R593" s="19" t="s">
        <v>1544</v>
      </c>
      <c r="S593" s="19" t="s">
        <v>1754</v>
      </c>
      <c r="T593" s="19" t="s">
        <v>104</v>
      </c>
      <c r="U593" s="19" t="s">
        <v>1755</v>
      </c>
      <c r="V593" s="19" t="s">
        <v>1756</v>
      </c>
      <c r="W593" s="19" t="s">
        <v>1757</v>
      </c>
      <c r="X593" s="19" t="s">
        <v>1758</v>
      </c>
      <c r="Y593" s="19" t="s">
        <v>1759</v>
      </c>
      <c r="Z593" s="19" t="s">
        <v>1760</v>
      </c>
      <c r="AA593" s="46">
        <v>218</v>
      </c>
      <c r="AB593" s="19" t="s">
        <v>477</v>
      </c>
      <c r="AC593" s="19" t="s">
        <v>104</v>
      </c>
      <c r="AD593" s="19" t="s">
        <v>1761</v>
      </c>
      <c r="AE593" s="19" t="s">
        <v>1762</v>
      </c>
      <c r="AF593" s="19" t="s">
        <v>1592</v>
      </c>
      <c r="AG593" s="19" t="s">
        <v>1763</v>
      </c>
      <c r="AH593" s="19" t="s">
        <v>1499</v>
      </c>
      <c r="AI593" s="19" t="s">
        <v>1500</v>
      </c>
      <c r="AJ593" s="45">
        <v>0</v>
      </c>
      <c r="AK593" s="45">
        <v>0</v>
      </c>
      <c r="AL593" s="19" t="s">
        <v>1501</v>
      </c>
      <c r="AM593" s="46">
        <v>19110.151999999998</v>
      </c>
      <c r="AN593" s="46">
        <v>10015.152</v>
      </c>
      <c r="AO593" s="46">
        <v>9095</v>
      </c>
      <c r="AP593" s="45">
        <v>152</v>
      </c>
      <c r="AQ593" s="45"/>
      <c r="AR593" s="45" t="str">
        <f>IFERROR(VLOOKUP(AB593,'Pedidos marco'!$A$1:$D$10000,4,0)," ")</f>
        <v xml:space="preserve"> </v>
      </c>
      <c r="AS593" s="45">
        <f t="shared" si="63"/>
        <v>5</v>
      </c>
      <c r="AT593" s="45" t="str">
        <f t="shared" si="64"/>
        <v>05</v>
      </c>
      <c r="AU593" s="47">
        <v>10</v>
      </c>
      <c r="AV593" s="19" t="str">
        <f t="shared" si="65"/>
        <v>04 April</v>
      </c>
      <c r="AW593" s="19">
        <f t="shared" si="66"/>
        <v>0.76</v>
      </c>
      <c r="AX593" s="19">
        <f t="shared" si="67"/>
        <v>15.2</v>
      </c>
      <c r="AY593" s="19" t="e">
        <f>VLOOKUP(AG593,Cías!$A$1:$E$10000,5,0)</f>
        <v>#N/A</v>
      </c>
      <c r="AZ593" s="19" t="str">
        <f t="shared" si="68"/>
        <v>1013863</v>
      </c>
      <c r="BA593" s="19" t="str">
        <f t="shared" si="69"/>
        <v>DISTRIBUCIONES NARANJO</v>
      </c>
      <c r="BB593" s="19" t="e">
        <f>VLOOKUP(AG593,Cías!$A$1:$E$10000,3,0)</f>
        <v>#N/A</v>
      </c>
      <c r="BC593" s="19"/>
      <c r="BD593" s="19"/>
      <c r="BE593" s="19"/>
      <c r="BF593" s="19"/>
      <c r="BG593" s="19"/>
      <c r="BH593" s="19"/>
      <c r="BI593" s="19"/>
      <c r="BJ593" s="19"/>
    </row>
    <row r="594" spans="1:62" ht="15" x14ac:dyDescent="0.2">
      <c r="A594" s="19" t="s">
        <v>7188</v>
      </c>
      <c r="B594" s="19" t="s">
        <v>1479</v>
      </c>
      <c r="C594" s="43">
        <v>44656</v>
      </c>
      <c r="D594" s="44">
        <v>0.37916666666666998</v>
      </c>
      <c r="E594" s="19" t="s">
        <v>7195</v>
      </c>
      <c r="F594" s="19" t="s">
        <v>7196</v>
      </c>
      <c r="G594" s="19" t="s">
        <v>7197</v>
      </c>
      <c r="H594" s="45">
        <v>2922.49</v>
      </c>
      <c r="I594" s="45">
        <v>3276.72</v>
      </c>
      <c r="J594" s="19" t="s">
        <v>1560</v>
      </c>
      <c r="K594" s="19" t="s">
        <v>7198</v>
      </c>
      <c r="L594" s="19" t="s">
        <v>7199</v>
      </c>
      <c r="M594" s="19" t="s">
        <v>7200</v>
      </c>
      <c r="N594" s="19" t="s">
        <v>7188</v>
      </c>
      <c r="O594" s="19" t="s">
        <v>367</v>
      </c>
      <c r="P594" s="19" t="s">
        <v>368</v>
      </c>
      <c r="Q594" s="46">
        <v>460</v>
      </c>
      <c r="R594" s="19" t="s">
        <v>1544</v>
      </c>
      <c r="S594" s="19" t="s">
        <v>1754</v>
      </c>
      <c r="T594" s="19" t="s">
        <v>104</v>
      </c>
      <c r="U594" s="19" t="s">
        <v>1755</v>
      </c>
      <c r="V594" s="19" t="s">
        <v>1756</v>
      </c>
      <c r="W594" s="19" t="s">
        <v>1757</v>
      </c>
      <c r="X594" s="19" t="s">
        <v>1758</v>
      </c>
      <c r="Y594" s="19" t="s">
        <v>1759</v>
      </c>
      <c r="Z594" s="19" t="s">
        <v>1760</v>
      </c>
      <c r="AA594" s="46">
        <v>218</v>
      </c>
      <c r="AB594" s="19" t="s">
        <v>477</v>
      </c>
      <c r="AC594" s="19" t="s">
        <v>104</v>
      </c>
      <c r="AD594" s="19" t="s">
        <v>1761</v>
      </c>
      <c r="AE594" s="19" t="s">
        <v>1762</v>
      </c>
      <c r="AF594" s="19" t="s">
        <v>1592</v>
      </c>
      <c r="AG594" s="19" t="s">
        <v>1763</v>
      </c>
      <c r="AH594" s="19" t="s">
        <v>1499</v>
      </c>
      <c r="AI594" s="19" t="s">
        <v>1500</v>
      </c>
      <c r="AJ594" s="45">
        <v>0</v>
      </c>
      <c r="AK594" s="45">
        <v>0</v>
      </c>
      <c r="AL594" s="19" t="s">
        <v>1501</v>
      </c>
      <c r="AM594" s="46">
        <v>32129.848000000002</v>
      </c>
      <c r="AN594" s="46">
        <v>23034.848000000002</v>
      </c>
      <c r="AO594" s="46">
        <v>9095</v>
      </c>
      <c r="AP594" s="45">
        <v>349.6</v>
      </c>
      <c r="AQ594" s="45"/>
      <c r="AR594" s="45" t="str">
        <f>IFERROR(VLOOKUP(AB594,'Pedidos marco'!$A$1:$D$10000,4,0)," ")</f>
        <v xml:space="preserve"> </v>
      </c>
      <c r="AS594" s="45">
        <f t="shared" si="63"/>
        <v>5</v>
      </c>
      <c r="AT594" s="45" t="str">
        <f t="shared" si="64"/>
        <v>05</v>
      </c>
      <c r="AU594" s="47">
        <v>23</v>
      </c>
      <c r="AV594" s="19" t="str">
        <f t="shared" si="65"/>
        <v>04 April</v>
      </c>
      <c r="AW594" s="19">
        <f t="shared" si="66"/>
        <v>0.76</v>
      </c>
      <c r="AX594" s="19">
        <f t="shared" si="67"/>
        <v>15.200000000000001</v>
      </c>
      <c r="AY594" s="19" t="e">
        <f>VLOOKUP(AG594,Cías!$A$1:$E$10000,5,0)</f>
        <v>#N/A</v>
      </c>
      <c r="AZ594" s="19" t="str">
        <f t="shared" si="68"/>
        <v>1013863</v>
      </c>
      <c r="BA594" s="19" t="str">
        <f t="shared" si="69"/>
        <v>DISTRIBUCIONES NARANJO</v>
      </c>
      <c r="BB594" s="19" t="e">
        <f>VLOOKUP(AG594,Cías!$A$1:$E$10000,3,0)</f>
        <v>#N/A</v>
      </c>
      <c r="BC594" s="19"/>
      <c r="BD594" s="19"/>
      <c r="BE594" s="19"/>
      <c r="BF594" s="19"/>
      <c r="BG594" s="19"/>
      <c r="BH594" s="19"/>
      <c r="BI594" s="19"/>
      <c r="BJ594" s="19"/>
    </row>
    <row r="595" spans="1:62" ht="15" x14ac:dyDescent="0.2">
      <c r="A595" s="19" t="s">
        <v>7201</v>
      </c>
      <c r="B595" s="19" t="s">
        <v>1479</v>
      </c>
      <c r="C595" s="43">
        <v>44656</v>
      </c>
      <c r="D595" s="44">
        <v>0.38055555555555998</v>
      </c>
      <c r="E595" s="19" t="s">
        <v>7202</v>
      </c>
      <c r="F595" s="19" t="s">
        <v>7203</v>
      </c>
      <c r="G595" s="19" t="s">
        <v>7204</v>
      </c>
      <c r="H595" s="45">
        <v>1789.94</v>
      </c>
      <c r="I595" s="45">
        <v>2006.89</v>
      </c>
      <c r="J595" s="19" t="s">
        <v>1560</v>
      </c>
      <c r="K595" s="19" t="s">
        <v>7205</v>
      </c>
      <c r="L595" s="19" t="s">
        <v>7206</v>
      </c>
      <c r="M595" s="19" t="s">
        <v>7207</v>
      </c>
      <c r="N595" s="19" t="s">
        <v>7201</v>
      </c>
      <c r="O595" s="19" t="s">
        <v>371</v>
      </c>
      <c r="P595" s="19" t="s">
        <v>372</v>
      </c>
      <c r="Q595" s="46">
        <v>280</v>
      </c>
      <c r="R595" s="19" t="s">
        <v>1544</v>
      </c>
      <c r="S595" s="19" t="s">
        <v>1754</v>
      </c>
      <c r="T595" s="19" t="s">
        <v>104</v>
      </c>
      <c r="U595" s="19" t="s">
        <v>3530</v>
      </c>
      <c r="V595" s="19" t="s">
        <v>3531</v>
      </c>
      <c r="W595" s="19" t="s">
        <v>1548</v>
      </c>
      <c r="X595" s="19" t="s">
        <v>3532</v>
      </c>
      <c r="Y595" s="19" t="s">
        <v>1684</v>
      </c>
      <c r="Z595" s="19" t="s">
        <v>1685</v>
      </c>
      <c r="AA595" s="46">
        <v>198</v>
      </c>
      <c r="AB595" s="19" t="s">
        <v>486</v>
      </c>
      <c r="AC595" s="19" t="s">
        <v>121</v>
      </c>
      <c r="AD595" s="19" t="s">
        <v>2904</v>
      </c>
      <c r="AE595" s="19" t="s">
        <v>2905</v>
      </c>
      <c r="AF595" s="19" t="s">
        <v>1554</v>
      </c>
      <c r="AG595" s="19" t="s">
        <v>2906</v>
      </c>
      <c r="AH595" s="19" t="s">
        <v>1499</v>
      </c>
      <c r="AI595" s="19" t="s">
        <v>1500</v>
      </c>
      <c r="AJ595" s="45">
        <v>0</v>
      </c>
      <c r="AK595" s="45">
        <v>0</v>
      </c>
      <c r="AL595" s="19" t="s">
        <v>1501</v>
      </c>
      <c r="AM595" s="46">
        <v>18557.222000000002</v>
      </c>
      <c r="AN595" s="46">
        <v>14062.222</v>
      </c>
      <c r="AO595" s="46">
        <v>4495</v>
      </c>
      <c r="AP595" s="45">
        <v>207.2</v>
      </c>
      <c r="AQ595" s="45"/>
      <c r="AR595" s="45" t="str">
        <f>IFERROR(VLOOKUP(AB595,'Pedidos marco'!$A$1:$D$10000,4,0)," ")</f>
        <v xml:space="preserve"> </v>
      </c>
      <c r="AS595" s="45">
        <f t="shared" si="63"/>
        <v>5</v>
      </c>
      <c r="AT595" s="45" t="str">
        <f t="shared" si="64"/>
        <v>05</v>
      </c>
      <c r="AU595" s="47">
        <v>14</v>
      </c>
      <c r="AV595" s="19" t="str">
        <f t="shared" si="65"/>
        <v>04 April</v>
      </c>
      <c r="AW595" s="19">
        <f t="shared" si="66"/>
        <v>0.74</v>
      </c>
      <c r="AX595" s="19">
        <f t="shared" si="67"/>
        <v>14.799999999999999</v>
      </c>
      <c r="AY595" s="19" t="e">
        <f>VLOOKUP(AG595,Cías!$A$1:$E$10000,5,0)</f>
        <v>#N/A</v>
      </c>
      <c r="AZ595" s="19" t="str">
        <f t="shared" si="68"/>
        <v>1023045</v>
      </c>
      <c r="BA595" s="19" t="str">
        <f t="shared" si="69"/>
        <v>ESPINOSA OTAVALO PABLO ANIBAL</v>
      </c>
      <c r="BB595" s="19" t="e">
        <f>VLOOKUP(AG595,Cías!$A$1:$E$10000,3,0)</f>
        <v>#N/A</v>
      </c>
      <c r="BC595" s="19"/>
      <c r="BD595" s="19"/>
      <c r="BE595" s="19"/>
      <c r="BF595" s="19"/>
      <c r="BG595" s="19"/>
      <c r="BH595" s="19"/>
      <c r="BI595" s="19"/>
      <c r="BJ595" s="19"/>
    </row>
    <row r="596" spans="1:62" ht="15" x14ac:dyDescent="0.2">
      <c r="A596" s="19" t="s">
        <v>7201</v>
      </c>
      <c r="B596" s="19" t="s">
        <v>1479</v>
      </c>
      <c r="C596" s="43">
        <v>44656</v>
      </c>
      <c r="D596" s="44">
        <v>0.38055555555555998</v>
      </c>
      <c r="E596" s="19" t="s">
        <v>7208</v>
      </c>
      <c r="F596" s="19" t="s">
        <v>7209</v>
      </c>
      <c r="G596" s="19" t="s">
        <v>7210</v>
      </c>
      <c r="H596" s="45">
        <v>508.26</v>
      </c>
      <c r="I596" s="45">
        <v>569.86</v>
      </c>
      <c r="J596" s="19" t="s">
        <v>1560</v>
      </c>
      <c r="K596" s="19" t="s">
        <v>7211</v>
      </c>
      <c r="L596" s="19" t="s">
        <v>7212</v>
      </c>
      <c r="M596" s="19" t="s">
        <v>7213</v>
      </c>
      <c r="N596" s="19" t="s">
        <v>7201</v>
      </c>
      <c r="O596" s="19" t="s">
        <v>367</v>
      </c>
      <c r="P596" s="19" t="s">
        <v>368</v>
      </c>
      <c r="Q596" s="46">
        <v>80</v>
      </c>
      <c r="R596" s="19" t="s">
        <v>1544</v>
      </c>
      <c r="S596" s="19" t="s">
        <v>1754</v>
      </c>
      <c r="T596" s="19" t="s">
        <v>104</v>
      </c>
      <c r="U596" s="19" t="s">
        <v>3530</v>
      </c>
      <c r="V596" s="19" t="s">
        <v>3531</v>
      </c>
      <c r="W596" s="19" t="s">
        <v>1548</v>
      </c>
      <c r="X596" s="19" t="s">
        <v>3532</v>
      </c>
      <c r="Y596" s="19" t="s">
        <v>1684</v>
      </c>
      <c r="Z596" s="19" t="s">
        <v>1685</v>
      </c>
      <c r="AA596" s="46">
        <v>198</v>
      </c>
      <c r="AB596" s="19" t="s">
        <v>486</v>
      </c>
      <c r="AC596" s="19" t="s">
        <v>121</v>
      </c>
      <c r="AD596" s="19" t="s">
        <v>2904</v>
      </c>
      <c r="AE596" s="19" t="s">
        <v>2905</v>
      </c>
      <c r="AF596" s="19" t="s">
        <v>1554</v>
      </c>
      <c r="AG596" s="19" t="s">
        <v>2906</v>
      </c>
      <c r="AH596" s="19" t="s">
        <v>1499</v>
      </c>
      <c r="AI596" s="19" t="s">
        <v>1500</v>
      </c>
      <c r="AJ596" s="45">
        <v>0</v>
      </c>
      <c r="AK596" s="45">
        <v>0</v>
      </c>
      <c r="AL596" s="19" t="s">
        <v>1501</v>
      </c>
      <c r="AM596" s="46">
        <v>8512.7780000000002</v>
      </c>
      <c r="AN596" s="46">
        <v>4017.7779999999998</v>
      </c>
      <c r="AO596" s="46">
        <v>4495</v>
      </c>
      <c r="AP596" s="45">
        <v>59.2</v>
      </c>
      <c r="AQ596" s="45"/>
      <c r="AR596" s="45" t="str">
        <f>IFERROR(VLOOKUP(AB596,'Pedidos marco'!$A$1:$D$10000,4,0)," ")</f>
        <v xml:space="preserve"> </v>
      </c>
      <c r="AS596" s="45">
        <f t="shared" si="63"/>
        <v>5</v>
      </c>
      <c r="AT596" s="45" t="str">
        <f t="shared" si="64"/>
        <v>05</v>
      </c>
      <c r="AU596" s="47">
        <v>4</v>
      </c>
      <c r="AV596" s="19" t="str">
        <f t="shared" si="65"/>
        <v>04 April</v>
      </c>
      <c r="AW596" s="19">
        <f t="shared" si="66"/>
        <v>0.74</v>
      </c>
      <c r="AX596" s="19">
        <f t="shared" si="67"/>
        <v>14.8</v>
      </c>
      <c r="AY596" s="19" t="e">
        <f>VLOOKUP(AG596,Cías!$A$1:$E$10000,5,0)</f>
        <v>#N/A</v>
      </c>
      <c r="AZ596" s="19" t="str">
        <f t="shared" si="68"/>
        <v>1023045</v>
      </c>
      <c r="BA596" s="19" t="str">
        <f t="shared" si="69"/>
        <v>ESPINOSA OTAVALO PABLO ANIBAL</v>
      </c>
      <c r="BB596" s="19" t="e">
        <f>VLOOKUP(AG596,Cías!$A$1:$E$10000,3,0)</f>
        <v>#N/A</v>
      </c>
      <c r="BC596" s="19"/>
      <c r="BD596" s="19"/>
      <c r="BE596" s="19"/>
      <c r="BF596" s="19"/>
      <c r="BG596" s="19"/>
      <c r="BH596" s="19"/>
      <c r="BI596" s="19"/>
      <c r="BJ596" s="19"/>
    </row>
    <row r="597" spans="1:62" ht="15" x14ac:dyDescent="0.2">
      <c r="A597" s="19" t="s">
        <v>7214</v>
      </c>
      <c r="B597" s="19" t="s">
        <v>1479</v>
      </c>
      <c r="C597" s="43">
        <v>44656</v>
      </c>
      <c r="D597" s="44">
        <v>0.39166666666666999</v>
      </c>
      <c r="E597" s="19" t="s">
        <v>7215</v>
      </c>
      <c r="F597" s="19" t="s">
        <v>7216</v>
      </c>
      <c r="G597" s="19" t="s">
        <v>7217</v>
      </c>
      <c r="H597" s="45">
        <v>2509.1999999999998</v>
      </c>
      <c r="I597" s="45">
        <v>2813.33</v>
      </c>
      <c r="J597" s="19" t="s">
        <v>1560</v>
      </c>
      <c r="K597" s="19" t="s">
        <v>7218</v>
      </c>
      <c r="L597" s="19" t="s">
        <v>7219</v>
      </c>
      <c r="M597" s="19" t="s">
        <v>7220</v>
      </c>
      <c r="N597" s="19" t="s">
        <v>7214</v>
      </c>
      <c r="O597" s="19" t="s">
        <v>371</v>
      </c>
      <c r="P597" s="19" t="s">
        <v>372</v>
      </c>
      <c r="Q597" s="46">
        <v>360</v>
      </c>
      <c r="R597" s="19" t="s">
        <v>1544</v>
      </c>
      <c r="S597" s="19" t="s">
        <v>1861</v>
      </c>
      <c r="T597" s="19" t="s">
        <v>1862</v>
      </c>
      <c r="U597" s="19" t="s">
        <v>1863</v>
      </c>
      <c r="V597" s="19" t="s">
        <v>1864</v>
      </c>
      <c r="W597" s="19" t="s">
        <v>1865</v>
      </c>
      <c r="X597" s="19" t="s">
        <v>1866</v>
      </c>
      <c r="Y597" s="19" t="s">
        <v>1867</v>
      </c>
      <c r="Z597" s="19" t="s">
        <v>1868</v>
      </c>
      <c r="AA597" s="46">
        <v>30</v>
      </c>
      <c r="AB597" s="19" t="s">
        <v>437</v>
      </c>
      <c r="AC597" s="19" t="s">
        <v>21</v>
      </c>
      <c r="AD597" s="19" t="s">
        <v>1869</v>
      </c>
      <c r="AE597" s="19" t="s">
        <v>1870</v>
      </c>
      <c r="AF597" s="19" t="s">
        <v>1719</v>
      </c>
      <c r="AG597" s="19" t="s">
        <v>1871</v>
      </c>
      <c r="AH597" s="19" t="s">
        <v>1499</v>
      </c>
      <c r="AI597" s="19" t="s">
        <v>1500</v>
      </c>
      <c r="AJ597" s="45">
        <v>0</v>
      </c>
      <c r="AK597" s="45">
        <v>0</v>
      </c>
      <c r="AL597" s="19" t="s">
        <v>1501</v>
      </c>
      <c r="AM597" s="46">
        <v>24397.5</v>
      </c>
      <c r="AN597" s="46">
        <v>18052.5</v>
      </c>
      <c r="AO597" s="46">
        <v>6345</v>
      </c>
      <c r="AP597" s="45">
        <v>68.400000000000006</v>
      </c>
      <c r="AQ597" s="45"/>
      <c r="AR597" s="45" t="str">
        <f>IFERROR(VLOOKUP(AB597,'Pedidos marco'!$A$1:$D$10000,4,0)," ")</f>
        <v xml:space="preserve"> </v>
      </c>
      <c r="AS597" s="45">
        <f t="shared" si="63"/>
        <v>5</v>
      </c>
      <c r="AT597" s="45" t="str">
        <f t="shared" si="64"/>
        <v>05</v>
      </c>
      <c r="AU597" s="47">
        <v>18</v>
      </c>
      <c r="AV597" s="19" t="str">
        <f t="shared" si="65"/>
        <v>04 April</v>
      </c>
      <c r="AW597" s="19">
        <f t="shared" si="66"/>
        <v>0.19</v>
      </c>
      <c r="AX597" s="19">
        <f t="shared" si="67"/>
        <v>3.8000000000000003</v>
      </c>
      <c r="AY597" s="19" t="e">
        <f>VLOOKUP(AG597,Cías!$A$1:$E$10000,5,0)</f>
        <v>#N/A</v>
      </c>
      <c r="AZ597" s="19" t="str">
        <f t="shared" si="68"/>
        <v>1012808</v>
      </c>
      <c r="BA597" s="19" t="str">
        <f t="shared" si="69"/>
        <v>ALVAREZ GONZAGA LASTEÑA MARIANA</v>
      </c>
      <c r="BB597" s="19" t="e">
        <f>VLOOKUP(AG597,Cías!$A$1:$E$10000,3,0)</f>
        <v>#N/A</v>
      </c>
      <c r="BC597" s="19"/>
      <c r="BD597" s="19"/>
      <c r="BE597" s="19"/>
      <c r="BF597" s="19"/>
      <c r="BG597" s="19"/>
      <c r="BH597" s="19"/>
      <c r="BI597" s="19"/>
      <c r="BJ597" s="19"/>
    </row>
    <row r="598" spans="1:62" ht="15" x14ac:dyDescent="0.2">
      <c r="A598" s="19" t="s">
        <v>7214</v>
      </c>
      <c r="B598" s="19" t="s">
        <v>1479</v>
      </c>
      <c r="C598" s="43">
        <v>44656</v>
      </c>
      <c r="D598" s="44">
        <v>0.39166666666666999</v>
      </c>
      <c r="E598" s="19" t="s">
        <v>7221</v>
      </c>
      <c r="F598" s="19" t="s">
        <v>7222</v>
      </c>
      <c r="G598" s="19" t="s">
        <v>7223</v>
      </c>
      <c r="H598" s="45">
        <v>760.8</v>
      </c>
      <c r="I598" s="45">
        <v>853.02</v>
      </c>
      <c r="J598" s="19" t="s">
        <v>1560</v>
      </c>
      <c r="K598" s="19" t="s">
        <v>7224</v>
      </c>
      <c r="L598" s="19" t="s">
        <v>7225</v>
      </c>
      <c r="M598" s="19" t="s">
        <v>7226</v>
      </c>
      <c r="N598" s="19" t="s">
        <v>7214</v>
      </c>
      <c r="O598" s="19" t="s">
        <v>369</v>
      </c>
      <c r="P598" s="19" t="s">
        <v>370</v>
      </c>
      <c r="Q598" s="46">
        <v>120</v>
      </c>
      <c r="R598" s="19" t="s">
        <v>1544</v>
      </c>
      <c r="S598" s="19" t="s">
        <v>1861</v>
      </c>
      <c r="T598" s="19" t="s">
        <v>1862</v>
      </c>
      <c r="U598" s="19" t="s">
        <v>1863</v>
      </c>
      <c r="V598" s="19" t="s">
        <v>1864</v>
      </c>
      <c r="W598" s="19" t="s">
        <v>1865</v>
      </c>
      <c r="X598" s="19" t="s">
        <v>1866</v>
      </c>
      <c r="Y598" s="19" t="s">
        <v>1867</v>
      </c>
      <c r="Z598" s="19" t="s">
        <v>1868</v>
      </c>
      <c r="AA598" s="46">
        <v>30</v>
      </c>
      <c r="AB598" s="19" t="s">
        <v>437</v>
      </c>
      <c r="AC598" s="19" t="s">
        <v>21</v>
      </c>
      <c r="AD598" s="19" t="s">
        <v>1869</v>
      </c>
      <c r="AE598" s="19" t="s">
        <v>1870</v>
      </c>
      <c r="AF598" s="19" t="s">
        <v>1719</v>
      </c>
      <c r="AG598" s="19" t="s">
        <v>1871</v>
      </c>
      <c r="AH598" s="19" t="s">
        <v>1499</v>
      </c>
      <c r="AI598" s="19" t="s">
        <v>1500</v>
      </c>
      <c r="AJ598" s="45">
        <v>0</v>
      </c>
      <c r="AK598" s="45">
        <v>0</v>
      </c>
      <c r="AL598" s="19" t="s">
        <v>1501</v>
      </c>
      <c r="AM598" s="46">
        <v>12362.5</v>
      </c>
      <c r="AN598" s="46">
        <v>6017.5</v>
      </c>
      <c r="AO598" s="46">
        <v>6345</v>
      </c>
      <c r="AP598" s="45">
        <v>22.8</v>
      </c>
      <c r="AQ598" s="45"/>
      <c r="AR598" s="45" t="str">
        <f>IFERROR(VLOOKUP(AB598,'Pedidos marco'!$A$1:$D$10000,4,0)," ")</f>
        <v xml:space="preserve"> </v>
      </c>
      <c r="AS598" s="45">
        <f t="shared" si="63"/>
        <v>5</v>
      </c>
      <c r="AT598" s="45" t="str">
        <f t="shared" si="64"/>
        <v>05</v>
      </c>
      <c r="AU598" s="47">
        <v>6</v>
      </c>
      <c r="AV598" s="19" t="str">
        <f t="shared" si="65"/>
        <v>04 April</v>
      </c>
      <c r="AW598" s="19">
        <f t="shared" si="66"/>
        <v>0.19</v>
      </c>
      <c r="AX598" s="19">
        <f t="shared" si="67"/>
        <v>3.8000000000000003</v>
      </c>
      <c r="AY598" s="19" t="e">
        <f>VLOOKUP(AG598,Cías!$A$1:$E$10000,5,0)</f>
        <v>#N/A</v>
      </c>
      <c r="AZ598" s="19" t="str">
        <f t="shared" si="68"/>
        <v>1012808</v>
      </c>
      <c r="BA598" s="19" t="str">
        <f t="shared" si="69"/>
        <v>ALVAREZ GONZAGA LASTEÑA MARIANA</v>
      </c>
      <c r="BB598" s="19" t="e">
        <f>VLOOKUP(AG598,Cías!$A$1:$E$10000,3,0)</f>
        <v>#N/A</v>
      </c>
      <c r="BC598" s="19"/>
      <c r="BD598" s="19"/>
      <c r="BE598" s="19"/>
      <c r="BF598" s="19"/>
      <c r="BG598" s="19"/>
      <c r="BH598" s="19"/>
      <c r="BI598" s="19"/>
      <c r="BJ598" s="19"/>
    </row>
    <row r="599" spans="1:62" ht="15" x14ac:dyDescent="0.2">
      <c r="A599" s="19" t="s">
        <v>7227</v>
      </c>
      <c r="B599" s="19" t="s">
        <v>1479</v>
      </c>
      <c r="C599" s="43">
        <v>44656</v>
      </c>
      <c r="D599" s="44">
        <v>0.39236111111110999</v>
      </c>
      <c r="E599" s="19" t="s">
        <v>7228</v>
      </c>
      <c r="F599" s="19" t="s">
        <v>7229</v>
      </c>
      <c r="G599" s="19" t="s">
        <v>7230</v>
      </c>
      <c r="H599" s="45">
        <v>2534.4</v>
      </c>
      <c r="I599" s="45">
        <v>2841.59</v>
      </c>
      <c r="J599" s="19" t="s">
        <v>1560</v>
      </c>
      <c r="K599" s="19" t="s">
        <v>7231</v>
      </c>
      <c r="L599" s="19" t="s">
        <v>7232</v>
      </c>
      <c r="M599" s="19" t="s">
        <v>7233</v>
      </c>
      <c r="N599" s="19" t="s">
        <v>7227</v>
      </c>
      <c r="O599" s="19" t="s">
        <v>371</v>
      </c>
      <c r="P599" s="19" t="s">
        <v>372</v>
      </c>
      <c r="Q599" s="46">
        <v>360</v>
      </c>
      <c r="R599" s="19" t="s">
        <v>1544</v>
      </c>
      <c r="S599" s="19" t="s">
        <v>7234</v>
      </c>
      <c r="T599" s="19" t="s">
        <v>70</v>
      </c>
      <c r="U599" s="19" t="s">
        <v>7235</v>
      </c>
      <c r="V599" s="19" t="s">
        <v>7236</v>
      </c>
      <c r="W599" s="19" t="s">
        <v>2800</v>
      </c>
      <c r="X599" s="19" t="s">
        <v>7237</v>
      </c>
      <c r="Y599" s="19" t="s">
        <v>2802</v>
      </c>
      <c r="Z599" s="19" t="s">
        <v>2803</v>
      </c>
      <c r="AA599" s="46">
        <v>20</v>
      </c>
      <c r="AB599" s="19" t="s">
        <v>460</v>
      </c>
      <c r="AC599" s="19" t="s">
        <v>70</v>
      </c>
      <c r="AD599" s="19" t="s">
        <v>7032</v>
      </c>
      <c r="AE599" s="19" t="s">
        <v>7033</v>
      </c>
      <c r="AF599" s="19" t="s">
        <v>1554</v>
      </c>
      <c r="AG599" s="19" t="s">
        <v>7034</v>
      </c>
      <c r="AH599" s="19" t="s">
        <v>1499</v>
      </c>
      <c r="AI599" s="19" t="s">
        <v>1500</v>
      </c>
      <c r="AJ599" s="45">
        <v>0</v>
      </c>
      <c r="AK599" s="45">
        <v>0</v>
      </c>
      <c r="AL599" s="19" t="s">
        <v>1501</v>
      </c>
      <c r="AM599" s="46">
        <v>27070</v>
      </c>
      <c r="AN599" s="46">
        <v>18090</v>
      </c>
      <c r="AO599" s="46">
        <v>8980</v>
      </c>
      <c r="AP599" s="45">
        <v>57.6</v>
      </c>
      <c r="AQ599" s="45"/>
      <c r="AR599" s="45" t="str">
        <f>IFERROR(VLOOKUP(AB599,'Pedidos marco'!$A$1:$D$10000,4,0)," ")</f>
        <v xml:space="preserve"> </v>
      </c>
      <c r="AS599" s="45">
        <f t="shared" si="63"/>
        <v>5</v>
      </c>
      <c r="AT599" s="45" t="str">
        <f t="shared" si="64"/>
        <v>05</v>
      </c>
      <c r="AU599" s="47">
        <v>18</v>
      </c>
      <c r="AV599" s="19" t="str">
        <f t="shared" si="65"/>
        <v>04 April</v>
      </c>
      <c r="AW599" s="19">
        <f t="shared" si="66"/>
        <v>0.16</v>
      </c>
      <c r="AX599" s="19">
        <f t="shared" si="67"/>
        <v>3.2</v>
      </c>
      <c r="AY599" s="19" t="e">
        <f>VLOOKUP(AG599,Cías!$A$1:$E$10000,5,0)</f>
        <v>#N/A</v>
      </c>
      <c r="AZ599" s="19" t="str">
        <f t="shared" si="68"/>
        <v>1013603</v>
      </c>
      <c r="BA599" s="19" t="str">
        <f t="shared" si="69"/>
        <v>CALDERON RIVERA FABIAN TARQUINO</v>
      </c>
      <c r="BB599" s="19" t="e">
        <f>VLOOKUP(AG599,Cías!$A$1:$E$10000,3,0)</f>
        <v>#N/A</v>
      </c>
      <c r="BC599" s="19"/>
      <c r="BD599" s="19"/>
      <c r="BE599" s="19"/>
      <c r="BF599" s="19"/>
      <c r="BG599" s="19"/>
      <c r="BH599" s="19"/>
      <c r="BI599" s="19"/>
      <c r="BJ599" s="19"/>
    </row>
    <row r="600" spans="1:62" ht="15" x14ac:dyDescent="0.2">
      <c r="A600" s="19" t="s">
        <v>7238</v>
      </c>
      <c r="B600" s="19" t="s">
        <v>1479</v>
      </c>
      <c r="C600" s="43">
        <v>44656</v>
      </c>
      <c r="D600" s="44">
        <v>0.42569444444443999</v>
      </c>
      <c r="E600" s="19" t="s">
        <v>7239</v>
      </c>
      <c r="F600" s="19" t="s">
        <v>1481</v>
      </c>
      <c r="G600" s="19" t="s">
        <v>1481</v>
      </c>
      <c r="H600" s="45">
        <v>0</v>
      </c>
      <c r="I600" s="45">
        <v>0</v>
      </c>
      <c r="J600" s="19" t="s">
        <v>1482</v>
      </c>
      <c r="K600" s="19" t="s">
        <v>7240</v>
      </c>
      <c r="L600" s="19" t="s">
        <v>7241</v>
      </c>
      <c r="M600" s="19" t="s">
        <v>7242</v>
      </c>
      <c r="N600" s="19" t="s">
        <v>7238</v>
      </c>
      <c r="O600" s="19" t="s">
        <v>367</v>
      </c>
      <c r="P600" s="19" t="s">
        <v>368</v>
      </c>
      <c r="Q600" s="46">
        <v>360</v>
      </c>
      <c r="R600" s="19" t="s">
        <v>1544</v>
      </c>
      <c r="S600" s="19" t="s">
        <v>4997</v>
      </c>
      <c r="T600" s="19" t="s">
        <v>264</v>
      </c>
      <c r="U600" s="19" t="s">
        <v>7243</v>
      </c>
      <c r="V600" s="19" t="s">
        <v>7244</v>
      </c>
      <c r="W600" s="19" t="s">
        <v>7245</v>
      </c>
      <c r="X600" s="19" t="s">
        <v>7246</v>
      </c>
      <c r="Y600" s="19" t="s">
        <v>7247</v>
      </c>
      <c r="Z600" s="19" t="s">
        <v>7248</v>
      </c>
      <c r="AA600" s="46">
        <v>247</v>
      </c>
      <c r="AB600" s="19" t="s">
        <v>555</v>
      </c>
      <c r="AC600" s="19" t="s">
        <v>264</v>
      </c>
      <c r="AD600" s="19" t="s">
        <v>5001</v>
      </c>
      <c r="AE600" s="19" t="s">
        <v>5002</v>
      </c>
      <c r="AF600" s="19" t="s">
        <v>1554</v>
      </c>
      <c r="AG600" s="19" t="s">
        <v>5003</v>
      </c>
      <c r="AH600" s="19" t="s">
        <v>1499</v>
      </c>
      <c r="AI600" s="19" t="s">
        <v>1500</v>
      </c>
      <c r="AJ600" s="45">
        <v>0</v>
      </c>
      <c r="AK600" s="45">
        <v>0</v>
      </c>
      <c r="AL600" s="19" t="s">
        <v>1501</v>
      </c>
      <c r="AM600" s="46">
        <v>27100</v>
      </c>
      <c r="AN600" s="46">
        <v>18010</v>
      </c>
      <c r="AO600" s="46">
        <v>9090</v>
      </c>
      <c r="AP600" s="45">
        <v>360</v>
      </c>
      <c r="AQ600" s="45"/>
      <c r="AR600" s="45" t="str">
        <f>IFERROR(VLOOKUP(AB600,'Pedidos marco'!$A$1:$D$10000,4,0)," ")</f>
        <v xml:space="preserve"> </v>
      </c>
      <c r="AS600" s="45">
        <f t="shared" si="63"/>
        <v>5</v>
      </c>
      <c r="AT600" s="45" t="str">
        <f t="shared" si="64"/>
        <v>05</v>
      </c>
      <c r="AU600" s="47">
        <v>18</v>
      </c>
      <c r="AV600" s="19" t="str">
        <f t="shared" si="65"/>
        <v>04 April</v>
      </c>
      <c r="AW600" s="19">
        <f t="shared" si="66"/>
        <v>1</v>
      </c>
      <c r="AX600" s="19">
        <f t="shared" si="67"/>
        <v>20</v>
      </c>
      <c r="AY600" s="19" t="e">
        <f>VLOOKUP(AG600,Cías!$A$1:$E$10000,5,0)</f>
        <v>#N/A</v>
      </c>
      <c r="AZ600" s="19" t="str">
        <f t="shared" si="68"/>
        <v>1014110</v>
      </c>
      <c r="BA600" s="19" t="str">
        <f t="shared" si="69"/>
        <v>RODRIGUEZ CORREA ROSA AYDE</v>
      </c>
      <c r="BB600" s="19" t="e">
        <f>VLOOKUP(AG600,Cías!$A$1:$E$10000,3,0)</f>
        <v>#N/A</v>
      </c>
      <c r="BC600" s="19"/>
      <c r="BD600" s="19"/>
      <c r="BE600" s="19"/>
      <c r="BF600" s="19"/>
      <c r="BG600" s="19"/>
      <c r="BH600" s="19"/>
      <c r="BI600" s="19"/>
      <c r="BJ600" s="19"/>
    </row>
    <row r="601" spans="1:62" ht="15" x14ac:dyDescent="0.2">
      <c r="A601" s="19" t="s">
        <v>7249</v>
      </c>
      <c r="B601" s="19" t="s">
        <v>1479</v>
      </c>
      <c r="C601" s="43">
        <v>44656</v>
      </c>
      <c r="D601" s="44">
        <v>0.43402777777778001</v>
      </c>
      <c r="E601" s="19" t="s">
        <v>7250</v>
      </c>
      <c r="F601" s="19" t="s">
        <v>7251</v>
      </c>
      <c r="G601" s="19" t="s">
        <v>7252</v>
      </c>
      <c r="H601" s="45">
        <v>4134.3999999999996</v>
      </c>
      <c r="I601" s="45">
        <v>4635.5200000000004</v>
      </c>
      <c r="J601" s="19" t="s">
        <v>2037</v>
      </c>
      <c r="K601" s="19" t="s">
        <v>7253</v>
      </c>
      <c r="L601" s="19" t="s">
        <v>7254</v>
      </c>
      <c r="M601" s="19" t="s">
        <v>7255</v>
      </c>
      <c r="N601" s="19" t="s">
        <v>7249</v>
      </c>
      <c r="O601" s="19" t="s">
        <v>1641</v>
      </c>
      <c r="P601" s="19" t="s">
        <v>1642</v>
      </c>
      <c r="Q601" s="46">
        <v>640</v>
      </c>
      <c r="R601" s="19" t="s">
        <v>1544</v>
      </c>
      <c r="S601" s="19" t="s">
        <v>3916</v>
      </c>
      <c r="T601" s="19" t="s">
        <v>3917</v>
      </c>
      <c r="U601" s="19" t="s">
        <v>3990</v>
      </c>
      <c r="V601" s="19" t="s">
        <v>3991</v>
      </c>
      <c r="W601" s="19" t="s">
        <v>415</v>
      </c>
      <c r="X601" s="19" t="s">
        <v>3992</v>
      </c>
      <c r="Y601" s="19" t="s">
        <v>3993</v>
      </c>
      <c r="Z601" s="19" t="s">
        <v>3994</v>
      </c>
      <c r="AA601" s="46">
        <v>89</v>
      </c>
      <c r="AB601" s="19" t="s">
        <v>535</v>
      </c>
      <c r="AC601" s="19" t="s">
        <v>222</v>
      </c>
      <c r="AD601" s="19" t="s">
        <v>7256</v>
      </c>
      <c r="AE601" s="19" t="s">
        <v>7257</v>
      </c>
      <c r="AF601" s="19" t="s">
        <v>1592</v>
      </c>
      <c r="AG601" s="19" t="s">
        <v>7258</v>
      </c>
      <c r="AH601" s="19" t="s">
        <v>1594</v>
      </c>
      <c r="AI601" s="19" t="s">
        <v>1595</v>
      </c>
      <c r="AJ601" s="45">
        <v>0.05</v>
      </c>
      <c r="AK601" s="45">
        <v>32</v>
      </c>
      <c r="AL601" s="19" t="s">
        <v>1501</v>
      </c>
      <c r="AM601" s="46">
        <v>50730</v>
      </c>
      <c r="AN601" s="46">
        <v>32020</v>
      </c>
      <c r="AO601" s="46">
        <v>18710</v>
      </c>
      <c r="AP601" s="45">
        <v>262.39999999999998</v>
      </c>
      <c r="AQ601" s="45"/>
      <c r="AR601" s="45" t="str">
        <f>IFERROR(VLOOKUP(AB601,'Pedidos marco'!$A$1:$D$10000,4,0)," ")</f>
        <v xml:space="preserve"> </v>
      </c>
      <c r="AS601" s="45">
        <f t="shared" si="63"/>
        <v>5</v>
      </c>
      <c r="AT601" s="45" t="str">
        <f t="shared" si="64"/>
        <v>05</v>
      </c>
      <c r="AU601" s="47">
        <v>32</v>
      </c>
      <c r="AV601" s="19" t="str">
        <f t="shared" si="65"/>
        <v>04 April</v>
      </c>
      <c r="AW601" s="19">
        <f t="shared" si="66"/>
        <v>0.41</v>
      </c>
      <c r="AX601" s="19">
        <f t="shared" si="67"/>
        <v>8.1999999999999993</v>
      </c>
      <c r="AY601" s="19" t="e">
        <f>VLOOKUP(AG601,Cías!$A$1:$E$10000,5,0)</f>
        <v>#N/A</v>
      </c>
      <c r="AZ601" s="19" t="str">
        <f t="shared" si="68"/>
        <v>1014205</v>
      </c>
      <c r="BA601" s="19" t="str">
        <f t="shared" si="69"/>
        <v>NEWSTEEL TRANSPORTES ECUATORIANOS</v>
      </c>
      <c r="BB601" s="19" t="e">
        <f>VLOOKUP(AG601,Cías!$A$1:$E$10000,3,0)</f>
        <v>#N/A</v>
      </c>
      <c r="BC601" s="19"/>
      <c r="BD601" s="19"/>
      <c r="BE601" s="19"/>
      <c r="BF601" s="19"/>
      <c r="BG601" s="19"/>
      <c r="BH601" s="19"/>
      <c r="BI601" s="19"/>
      <c r="BJ601" s="19"/>
    </row>
    <row r="602" spans="1:62" ht="15" x14ac:dyDescent="0.2">
      <c r="A602" s="19" t="s">
        <v>7259</v>
      </c>
      <c r="B602" s="19" t="s">
        <v>1479</v>
      </c>
      <c r="C602" s="43">
        <v>44656</v>
      </c>
      <c r="D602" s="44">
        <v>0.43888888888888999</v>
      </c>
      <c r="E602" s="19" t="s">
        <v>7260</v>
      </c>
      <c r="F602" s="19" t="s">
        <v>7261</v>
      </c>
      <c r="G602" s="19" t="s">
        <v>7262</v>
      </c>
      <c r="H602" s="45">
        <v>730.48</v>
      </c>
      <c r="I602" s="45">
        <v>819.02</v>
      </c>
      <c r="J602" s="19" t="s">
        <v>1560</v>
      </c>
      <c r="K602" s="19" t="s">
        <v>7263</v>
      </c>
      <c r="L602" s="19" t="s">
        <v>7264</v>
      </c>
      <c r="M602" s="19" t="s">
        <v>7265</v>
      </c>
      <c r="N602" s="19" t="s">
        <v>7259</v>
      </c>
      <c r="O602" s="19" t="s">
        <v>369</v>
      </c>
      <c r="P602" s="19" t="s">
        <v>370</v>
      </c>
      <c r="Q602" s="46">
        <v>120</v>
      </c>
      <c r="R602" s="19" t="s">
        <v>1544</v>
      </c>
      <c r="S602" s="19" t="s">
        <v>1976</v>
      </c>
      <c r="T602" s="19" t="s">
        <v>92</v>
      </c>
      <c r="U602" s="19" t="s">
        <v>7266</v>
      </c>
      <c r="V602" s="19" t="s">
        <v>7267</v>
      </c>
      <c r="W602" s="19" t="s">
        <v>2092</v>
      </c>
      <c r="X602" s="19" t="s">
        <v>7268</v>
      </c>
      <c r="Y602" s="19" t="s">
        <v>7269</v>
      </c>
      <c r="Z602" s="19" t="s">
        <v>7270</v>
      </c>
      <c r="AA602" s="46">
        <v>123</v>
      </c>
      <c r="AB602" s="19" t="s">
        <v>584</v>
      </c>
      <c r="AC602" s="19" t="s">
        <v>325</v>
      </c>
      <c r="AD602" s="19" t="s">
        <v>4281</v>
      </c>
      <c r="AE602" s="19" t="s">
        <v>4282</v>
      </c>
      <c r="AF602" s="19" t="s">
        <v>1554</v>
      </c>
      <c r="AG602" s="19" t="s">
        <v>4283</v>
      </c>
      <c r="AH602" s="19" t="s">
        <v>1499</v>
      </c>
      <c r="AI602" s="19" t="s">
        <v>1500</v>
      </c>
      <c r="AJ602" s="45">
        <v>0</v>
      </c>
      <c r="AK602" s="45">
        <v>0</v>
      </c>
      <c r="AL602" s="19" t="s">
        <v>1501</v>
      </c>
      <c r="AM602" s="46">
        <v>10556.666999999999</v>
      </c>
      <c r="AN602" s="46">
        <v>6016.6670000000004</v>
      </c>
      <c r="AO602" s="46">
        <v>4540</v>
      </c>
      <c r="AP602" s="45">
        <v>64.8</v>
      </c>
      <c r="AQ602" s="45"/>
      <c r="AR602" s="45" t="str">
        <f>IFERROR(VLOOKUP(AB602,'Pedidos marco'!$A$1:$D$10000,4,0)," ")</f>
        <v xml:space="preserve"> </v>
      </c>
      <c r="AS602" s="45">
        <f t="shared" si="63"/>
        <v>5</v>
      </c>
      <c r="AT602" s="45" t="str">
        <f t="shared" si="64"/>
        <v>05</v>
      </c>
      <c r="AU602" s="47">
        <v>6</v>
      </c>
      <c r="AV602" s="19" t="str">
        <f t="shared" si="65"/>
        <v>04 April</v>
      </c>
      <c r="AW602" s="19">
        <f t="shared" si="66"/>
        <v>0.53999999999999992</v>
      </c>
      <c r="AX602" s="19">
        <f t="shared" si="67"/>
        <v>10.799999999999999</v>
      </c>
      <c r="AY602" s="19" t="e">
        <f>VLOOKUP(AG602,Cías!$A$1:$E$10000,5,0)</f>
        <v>#N/A</v>
      </c>
      <c r="AZ602" s="19" t="str">
        <f t="shared" si="68"/>
        <v>1013649</v>
      </c>
      <c r="BA602" s="19" t="str">
        <f t="shared" si="69"/>
        <v>VEGA PEREZ JOSE</v>
      </c>
      <c r="BB602" s="19" t="e">
        <f>VLOOKUP(AG602,Cías!$A$1:$E$10000,3,0)</f>
        <v>#N/A</v>
      </c>
      <c r="BC602" s="19"/>
      <c r="BD602" s="19"/>
      <c r="BE602" s="19"/>
      <c r="BF602" s="19"/>
      <c r="BG602" s="19"/>
      <c r="BH602" s="19"/>
      <c r="BI602" s="19"/>
      <c r="BJ602" s="19"/>
    </row>
    <row r="603" spans="1:62" ht="15" x14ac:dyDescent="0.2">
      <c r="A603" s="19" t="s">
        <v>7259</v>
      </c>
      <c r="B603" s="19" t="s">
        <v>1479</v>
      </c>
      <c r="C603" s="43">
        <v>44656</v>
      </c>
      <c r="D603" s="44">
        <v>0.43888888888888999</v>
      </c>
      <c r="E603" s="19" t="s">
        <v>7271</v>
      </c>
      <c r="F603" s="19" t="s">
        <v>7272</v>
      </c>
      <c r="G603" s="19" t="s">
        <v>7273</v>
      </c>
      <c r="H603" s="45">
        <v>1593.34</v>
      </c>
      <c r="I603" s="45">
        <v>1786.46</v>
      </c>
      <c r="J603" s="19" t="s">
        <v>1560</v>
      </c>
      <c r="K603" s="19" t="s">
        <v>7263</v>
      </c>
      <c r="L603" s="19" t="s">
        <v>7274</v>
      </c>
      <c r="M603" s="19" t="s">
        <v>7275</v>
      </c>
      <c r="N603" s="19" t="s">
        <v>7259</v>
      </c>
      <c r="O603" s="19" t="s">
        <v>367</v>
      </c>
      <c r="P603" s="19" t="s">
        <v>368</v>
      </c>
      <c r="Q603" s="46">
        <v>240</v>
      </c>
      <c r="R603" s="19" t="s">
        <v>1544</v>
      </c>
      <c r="S603" s="19" t="s">
        <v>1976</v>
      </c>
      <c r="T603" s="19" t="s">
        <v>92</v>
      </c>
      <c r="U603" s="19" t="s">
        <v>7266</v>
      </c>
      <c r="V603" s="19" t="s">
        <v>7267</v>
      </c>
      <c r="W603" s="19" t="s">
        <v>2092</v>
      </c>
      <c r="X603" s="19" t="s">
        <v>7268</v>
      </c>
      <c r="Y603" s="19" t="s">
        <v>7269</v>
      </c>
      <c r="Z603" s="19" t="s">
        <v>7270</v>
      </c>
      <c r="AA603" s="46">
        <v>123</v>
      </c>
      <c r="AB603" s="19" t="s">
        <v>584</v>
      </c>
      <c r="AC603" s="19" t="s">
        <v>325</v>
      </c>
      <c r="AD603" s="19" t="s">
        <v>4281</v>
      </c>
      <c r="AE603" s="19" t="s">
        <v>4282</v>
      </c>
      <c r="AF603" s="19" t="s">
        <v>1554</v>
      </c>
      <c r="AG603" s="19" t="s">
        <v>4283</v>
      </c>
      <c r="AH603" s="19" t="s">
        <v>1499</v>
      </c>
      <c r="AI603" s="19" t="s">
        <v>1500</v>
      </c>
      <c r="AJ603" s="45">
        <v>0</v>
      </c>
      <c r="AK603" s="45">
        <v>0</v>
      </c>
      <c r="AL603" s="19" t="s">
        <v>1501</v>
      </c>
      <c r="AM603" s="46">
        <v>16573.332999999999</v>
      </c>
      <c r="AN603" s="46">
        <v>12033.333000000001</v>
      </c>
      <c r="AO603" s="46">
        <v>4540</v>
      </c>
      <c r="AP603" s="45">
        <v>129.6</v>
      </c>
      <c r="AQ603" s="45"/>
      <c r="AR603" s="45" t="str">
        <f>IFERROR(VLOOKUP(AB603,'Pedidos marco'!$A$1:$D$10000,4,0)," ")</f>
        <v xml:space="preserve"> </v>
      </c>
      <c r="AS603" s="45">
        <f t="shared" si="63"/>
        <v>5</v>
      </c>
      <c r="AT603" s="45" t="str">
        <f t="shared" si="64"/>
        <v>05</v>
      </c>
      <c r="AU603" s="47">
        <v>12</v>
      </c>
      <c r="AV603" s="19" t="str">
        <f t="shared" si="65"/>
        <v>04 April</v>
      </c>
      <c r="AW603" s="19">
        <f t="shared" si="66"/>
        <v>0.53999999999999992</v>
      </c>
      <c r="AX603" s="19">
        <f t="shared" si="67"/>
        <v>10.799999999999999</v>
      </c>
      <c r="AY603" s="19" t="e">
        <f>VLOOKUP(AG603,Cías!$A$1:$E$10000,5,0)</f>
        <v>#N/A</v>
      </c>
      <c r="AZ603" s="19" t="str">
        <f t="shared" si="68"/>
        <v>1013649</v>
      </c>
      <c r="BA603" s="19" t="str">
        <f t="shared" si="69"/>
        <v>VEGA PEREZ JOSE</v>
      </c>
      <c r="BB603" s="19" t="e">
        <f>VLOOKUP(AG603,Cías!$A$1:$E$10000,3,0)</f>
        <v>#N/A</v>
      </c>
      <c r="BC603" s="19"/>
      <c r="BD603" s="19"/>
      <c r="BE603" s="19"/>
      <c r="BF603" s="19"/>
      <c r="BG603" s="19"/>
      <c r="BH603" s="19"/>
      <c r="BI603" s="19"/>
      <c r="BJ603" s="19"/>
    </row>
    <row r="604" spans="1:62" ht="15" x14ac:dyDescent="0.2">
      <c r="A604" s="19" t="s">
        <v>7276</v>
      </c>
      <c r="B604" s="19" t="s">
        <v>1479</v>
      </c>
      <c r="C604" s="43">
        <v>44656</v>
      </c>
      <c r="D604" s="44">
        <v>0.44236111111110998</v>
      </c>
      <c r="E604" s="19" t="s">
        <v>7277</v>
      </c>
      <c r="F604" s="19" t="s">
        <v>7278</v>
      </c>
      <c r="G604" s="19" t="s">
        <v>7279</v>
      </c>
      <c r="H604" s="45">
        <v>3201.6</v>
      </c>
      <c r="I604" s="45">
        <v>3589.65</v>
      </c>
      <c r="J604" s="19" t="s">
        <v>1560</v>
      </c>
      <c r="K604" s="19" t="s">
        <v>7280</v>
      </c>
      <c r="L604" s="19" t="s">
        <v>7281</v>
      </c>
      <c r="M604" s="19" t="s">
        <v>7282</v>
      </c>
      <c r="N604" s="19" t="s">
        <v>7276</v>
      </c>
      <c r="O604" s="19" t="s">
        <v>1603</v>
      </c>
      <c r="P604" s="19" t="s">
        <v>1604</v>
      </c>
      <c r="Q604" s="46">
        <v>480</v>
      </c>
      <c r="R604" s="19" t="s">
        <v>1544</v>
      </c>
      <c r="S604" s="19" t="s">
        <v>2072</v>
      </c>
      <c r="T604" s="19" t="s">
        <v>2073</v>
      </c>
      <c r="U604" s="19" t="s">
        <v>2074</v>
      </c>
      <c r="V604" s="19" t="s">
        <v>2075</v>
      </c>
      <c r="W604" s="19" t="s">
        <v>2076</v>
      </c>
      <c r="X604" s="19" t="s">
        <v>2077</v>
      </c>
      <c r="Y604" s="19" t="s">
        <v>2078</v>
      </c>
      <c r="Z604" s="19" t="s">
        <v>2079</v>
      </c>
      <c r="AA604" s="46">
        <v>345</v>
      </c>
      <c r="AB604" s="19" t="s">
        <v>2494</v>
      </c>
      <c r="AC604" s="19" t="s">
        <v>1426</v>
      </c>
      <c r="AD604" s="19" t="s">
        <v>2495</v>
      </c>
      <c r="AE604" s="19" t="s">
        <v>2496</v>
      </c>
      <c r="AF604" s="19" t="s">
        <v>1719</v>
      </c>
      <c r="AG604" s="19" t="s">
        <v>2497</v>
      </c>
      <c r="AH604" s="19" t="s">
        <v>1594</v>
      </c>
      <c r="AI604" s="19" t="s">
        <v>1595</v>
      </c>
      <c r="AJ604" s="45">
        <v>0.05</v>
      </c>
      <c r="AK604" s="45">
        <v>24</v>
      </c>
      <c r="AL604" s="19" t="s">
        <v>1501</v>
      </c>
      <c r="AM604" s="46">
        <v>39910</v>
      </c>
      <c r="AN604" s="46">
        <v>24000</v>
      </c>
      <c r="AO604" s="46">
        <v>15910</v>
      </c>
      <c r="AP604" s="45">
        <v>494.4</v>
      </c>
      <c r="AQ604" s="45"/>
      <c r="AR604" s="45" t="str">
        <f>IFERROR(VLOOKUP(AB604,'Pedidos marco'!$A$1:$D$10000,4,0)," ")</f>
        <v xml:space="preserve"> </v>
      </c>
      <c r="AS604" s="45">
        <f t="shared" si="63"/>
        <v>5</v>
      </c>
      <c r="AT604" s="45" t="str">
        <f t="shared" si="64"/>
        <v>05</v>
      </c>
      <c r="AU604" s="47">
        <v>24</v>
      </c>
      <c r="AV604" s="19" t="str">
        <f t="shared" si="65"/>
        <v>04 April</v>
      </c>
      <c r="AW604" s="19">
        <f t="shared" si="66"/>
        <v>1.03</v>
      </c>
      <c r="AX604" s="19">
        <f t="shared" si="67"/>
        <v>20.599999999999998</v>
      </c>
      <c r="AY604" s="19" t="e">
        <f>VLOOKUP(AG604,Cías!$A$1:$E$10000,5,0)</f>
        <v>#N/A</v>
      </c>
      <c r="AZ604" s="19" t="str">
        <f t="shared" si="68"/>
        <v>1021911</v>
      </c>
      <c r="BA604" s="19" t="str">
        <f t="shared" si="69"/>
        <v>MORALES GORDILLO VICENTE PATRICIO</v>
      </c>
      <c r="BB604" s="19" t="e">
        <f>VLOOKUP(AG604,Cías!$A$1:$E$10000,3,0)</f>
        <v>#N/A</v>
      </c>
      <c r="BC604" s="19"/>
      <c r="BD604" s="19"/>
      <c r="BE604" s="19"/>
      <c r="BF604" s="19"/>
      <c r="BG604" s="19"/>
      <c r="BH604" s="19"/>
      <c r="BI604" s="19"/>
      <c r="BJ604" s="19"/>
    </row>
    <row r="605" spans="1:62" ht="15" x14ac:dyDescent="0.2">
      <c r="A605" s="19" t="s">
        <v>7283</v>
      </c>
      <c r="B605" s="19" t="s">
        <v>1479</v>
      </c>
      <c r="C605" s="43">
        <v>44656</v>
      </c>
      <c r="D605" s="44">
        <v>0.45069444444444001</v>
      </c>
      <c r="E605" s="19" t="s">
        <v>7284</v>
      </c>
      <c r="F605" s="19" t="s">
        <v>7285</v>
      </c>
      <c r="G605" s="19" t="s">
        <v>7286</v>
      </c>
      <c r="H605" s="45">
        <v>2301.35</v>
      </c>
      <c r="I605" s="45">
        <v>2580.29</v>
      </c>
      <c r="J605" s="19" t="s">
        <v>1560</v>
      </c>
      <c r="K605" s="19" t="s">
        <v>7287</v>
      </c>
      <c r="L605" s="19" t="s">
        <v>7288</v>
      </c>
      <c r="M605" s="19" t="s">
        <v>7289</v>
      </c>
      <c r="N605" s="19" t="s">
        <v>7283</v>
      </c>
      <c r="O605" s="19" t="s">
        <v>371</v>
      </c>
      <c r="P605" s="19" t="s">
        <v>372</v>
      </c>
      <c r="Q605" s="46">
        <v>360</v>
      </c>
      <c r="R605" s="19" t="s">
        <v>1544</v>
      </c>
      <c r="S605" s="19" t="s">
        <v>1754</v>
      </c>
      <c r="T605" s="19" t="s">
        <v>104</v>
      </c>
      <c r="U605" s="19" t="s">
        <v>3530</v>
      </c>
      <c r="V605" s="19" t="s">
        <v>3531</v>
      </c>
      <c r="W605" s="19" t="s">
        <v>1548</v>
      </c>
      <c r="X605" s="19" t="s">
        <v>3532</v>
      </c>
      <c r="Y605" s="19" t="s">
        <v>1684</v>
      </c>
      <c r="Z605" s="19" t="s">
        <v>1685</v>
      </c>
      <c r="AA605" s="46">
        <v>198</v>
      </c>
      <c r="AB605" s="19" t="s">
        <v>453</v>
      </c>
      <c r="AC605" s="19" t="s">
        <v>52</v>
      </c>
      <c r="AD605" s="19" t="s">
        <v>2758</v>
      </c>
      <c r="AE605" s="19" t="s">
        <v>2759</v>
      </c>
      <c r="AF605" s="19" t="s">
        <v>1554</v>
      </c>
      <c r="AG605" s="19" t="s">
        <v>2760</v>
      </c>
      <c r="AH605" s="19" t="s">
        <v>1499</v>
      </c>
      <c r="AI605" s="19" t="s">
        <v>1500</v>
      </c>
      <c r="AJ605" s="45">
        <v>0</v>
      </c>
      <c r="AK605" s="45">
        <v>0</v>
      </c>
      <c r="AL605" s="19" t="s">
        <v>1501</v>
      </c>
      <c r="AM605" s="46">
        <v>27340</v>
      </c>
      <c r="AN605" s="46">
        <v>18030</v>
      </c>
      <c r="AO605" s="46">
        <v>9310</v>
      </c>
      <c r="AP605" s="45">
        <v>266.39999999999998</v>
      </c>
      <c r="AQ605" s="45"/>
      <c r="AR605" s="45" t="str">
        <f>IFERROR(VLOOKUP(AB605,'Pedidos marco'!$A$1:$D$10000,4,0)," ")</f>
        <v xml:space="preserve"> </v>
      </c>
      <c r="AS605" s="45">
        <f t="shared" si="63"/>
        <v>5</v>
      </c>
      <c r="AT605" s="45" t="str">
        <f t="shared" si="64"/>
        <v>05</v>
      </c>
      <c r="AU605" s="47">
        <v>18</v>
      </c>
      <c r="AV605" s="19" t="str">
        <f t="shared" si="65"/>
        <v>04 April</v>
      </c>
      <c r="AW605" s="19">
        <f t="shared" si="66"/>
        <v>0.74</v>
      </c>
      <c r="AX605" s="19">
        <f t="shared" si="67"/>
        <v>14.799999999999999</v>
      </c>
      <c r="AY605" s="19" t="e">
        <f>VLOOKUP(AG605,Cías!$A$1:$E$10000,5,0)</f>
        <v>#N/A</v>
      </c>
      <c r="AZ605" s="19" t="str">
        <f t="shared" si="68"/>
        <v>1014167</v>
      </c>
      <c r="BA605" s="19" t="str">
        <f t="shared" si="69"/>
        <v>BENALCAZAR RUIZ LUIS EDUARDO</v>
      </c>
      <c r="BB605" s="19" t="e">
        <f>VLOOKUP(AG605,Cías!$A$1:$E$10000,3,0)</f>
        <v>#N/A</v>
      </c>
      <c r="BC605" s="19"/>
      <c r="BD605" s="19"/>
      <c r="BE605" s="19"/>
      <c r="BF605" s="19"/>
      <c r="BG605" s="19"/>
      <c r="BH605" s="19"/>
      <c r="BI605" s="19"/>
      <c r="BJ605" s="19"/>
    </row>
    <row r="606" spans="1:62" ht="15" x14ac:dyDescent="0.2">
      <c r="A606" s="19" t="s">
        <v>7290</v>
      </c>
      <c r="B606" s="19" t="s">
        <v>1479</v>
      </c>
      <c r="C606" s="43">
        <v>44656</v>
      </c>
      <c r="D606" s="44">
        <v>0.45208333333333001</v>
      </c>
      <c r="E606" s="19" t="s">
        <v>7291</v>
      </c>
      <c r="F606" s="19" t="s">
        <v>7292</v>
      </c>
      <c r="G606" s="19" t="s">
        <v>7293</v>
      </c>
      <c r="H606" s="45">
        <v>2494.8000000000002</v>
      </c>
      <c r="I606" s="45">
        <v>2797.19</v>
      </c>
      <c r="J606" s="19" t="s">
        <v>1560</v>
      </c>
      <c r="K606" s="19" t="s">
        <v>7294</v>
      </c>
      <c r="L606" s="19" t="s">
        <v>7295</v>
      </c>
      <c r="M606" s="19" t="s">
        <v>7296</v>
      </c>
      <c r="N606" s="19" t="s">
        <v>7290</v>
      </c>
      <c r="O606" s="19" t="s">
        <v>367</v>
      </c>
      <c r="P606" s="19" t="s">
        <v>368</v>
      </c>
      <c r="Q606" s="46">
        <v>360</v>
      </c>
      <c r="R606" s="19" t="s">
        <v>1544</v>
      </c>
      <c r="S606" s="19" t="s">
        <v>7297</v>
      </c>
      <c r="T606" s="19" t="s">
        <v>7298</v>
      </c>
      <c r="U606" s="19" t="s">
        <v>7299</v>
      </c>
      <c r="V606" s="19" t="s">
        <v>7300</v>
      </c>
      <c r="W606" s="19" t="s">
        <v>415</v>
      </c>
      <c r="X606" s="19" t="s">
        <v>7301</v>
      </c>
      <c r="Y606" s="19" t="s">
        <v>3815</v>
      </c>
      <c r="Z606" s="19" t="s">
        <v>3816</v>
      </c>
      <c r="AA606" s="46">
        <v>96.5</v>
      </c>
      <c r="AB606" s="19" t="s">
        <v>560</v>
      </c>
      <c r="AC606" s="19" t="s">
        <v>273</v>
      </c>
      <c r="AD606" s="19" t="s">
        <v>3014</v>
      </c>
      <c r="AE606" s="19" t="s">
        <v>1481</v>
      </c>
      <c r="AF606" s="19" t="s">
        <v>1554</v>
      </c>
      <c r="AG606" s="19" t="s">
        <v>3015</v>
      </c>
      <c r="AH606" s="19" t="s">
        <v>1499</v>
      </c>
      <c r="AI606" s="19" t="s">
        <v>1500</v>
      </c>
      <c r="AJ606" s="45">
        <v>0</v>
      </c>
      <c r="AK606" s="45">
        <v>0</v>
      </c>
      <c r="AL606" s="19" t="s">
        <v>1501</v>
      </c>
      <c r="AM606" s="46">
        <v>27010</v>
      </c>
      <c r="AN606" s="46">
        <v>18040</v>
      </c>
      <c r="AO606" s="46">
        <v>8970</v>
      </c>
      <c r="AP606" s="45">
        <v>162</v>
      </c>
      <c r="AQ606" s="45"/>
      <c r="AR606" s="45" t="str">
        <f>IFERROR(VLOOKUP(AB606,'Pedidos marco'!$A$1:$D$10000,4,0)," ")</f>
        <v xml:space="preserve"> </v>
      </c>
      <c r="AS606" s="45">
        <f t="shared" si="63"/>
        <v>5</v>
      </c>
      <c r="AT606" s="45" t="str">
        <f t="shared" si="64"/>
        <v>05</v>
      </c>
      <c r="AU606" s="47">
        <v>18</v>
      </c>
      <c r="AV606" s="19" t="str">
        <f t="shared" si="65"/>
        <v>04 April</v>
      </c>
      <c r="AW606" s="19">
        <f t="shared" si="66"/>
        <v>0.45</v>
      </c>
      <c r="AX606" s="19">
        <f t="shared" si="67"/>
        <v>9</v>
      </c>
      <c r="AY606" s="19" t="e">
        <f>VLOOKUP(AG606,Cías!$A$1:$E$10000,5,0)</f>
        <v>#N/A</v>
      </c>
      <c r="AZ606" s="19" t="str">
        <f t="shared" si="68"/>
        <v>1021773</v>
      </c>
      <c r="BA606" s="19" t="str">
        <f t="shared" si="69"/>
        <v>RUIZ LASTRA OLGER FABIAN</v>
      </c>
      <c r="BB606" s="19" t="e">
        <f>VLOOKUP(AG606,Cías!$A$1:$E$10000,3,0)</f>
        <v>#N/A</v>
      </c>
      <c r="BC606" s="19"/>
      <c r="BD606" s="19"/>
      <c r="BE606" s="19"/>
      <c r="BF606" s="19"/>
      <c r="BG606" s="19"/>
      <c r="BH606" s="19"/>
      <c r="BI606" s="19"/>
      <c r="BJ606" s="19"/>
    </row>
    <row r="607" spans="1:62" ht="15" x14ac:dyDescent="0.2">
      <c r="A607" s="19" t="s">
        <v>7302</v>
      </c>
      <c r="B607" s="19" t="s">
        <v>1479</v>
      </c>
      <c r="C607" s="43">
        <v>44656</v>
      </c>
      <c r="D607" s="44">
        <v>0.45694444444443999</v>
      </c>
      <c r="E607" s="19" t="s">
        <v>7303</v>
      </c>
      <c r="F607" s="19" t="s">
        <v>1481</v>
      </c>
      <c r="G607" s="19" t="s">
        <v>1481</v>
      </c>
      <c r="H607" s="45">
        <v>0</v>
      </c>
      <c r="I607" s="45">
        <v>0</v>
      </c>
      <c r="J607" s="19" t="s">
        <v>1482</v>
      </c>
      <c r="K607" s="19" t="s">
        <v>7304</v>
      </c>
      <c r="L607" s="19" t="s">
        <v>7305</v>
      </c>
      <c r="M607" s="19" t="s">
        <v>7306</v>
      </c>
      <c r="N607" s="19" t="s">
        <v>7302</v>
      </c>
      <c r="O607" s="19" t="s">
        <v>1486</v>
      </c>
      <c r="P607" s="19" t="s">
        <v>1487</v>
      </c>
      <c r="Q607" s="46">
        <v>32.22</v>
      </c>
      <c r="R607" s="19" t="s">
        <v>1488</v>
      </c>
      <c r="S607" s="19" t="s">
        <v>1489</v>
      </c>
      <c r="T607" s="19" t="s">
        <v>418</v>
      </c>
      <c r="U607" s="19" t="s">
        <v>1508</v>
      </c>
      <c r="V607" s="19" t="s">
        <v>1509</v>
      </c>
      <c r="W607" s="19" t="s">
        <v>415</v>
      </c>
      <c r="X607" s="19" t="s">
        <v>1510</v>
      </c>
      <c r="Y607" s="19" t="s">
        <v>1511</v>
      </c>
      <c r="Z607" s="19" t="s">
        <v>1512</v>
      </c>
      <c r="AA607" s="46">
        <v>113</v>
      </c>
      <c r="AB607" s="19" t="s">
        <v>1513</v>
      </c>
      <c r="AC607" s="19" t="s">
        <v>418</v>
      </c>
      <c r="AD607" s="19" t="s">
        <v>1530</v>
      </c>
      <c r="AE607" s="19" t="s">
        <v>1531</v>
      </c>
      <c r="AF607" s="19" t="s">
        <v>1497</v>
      </c>
      <c r="AG607" s="19" t="s">
        <v>1532</v>
      </c>
      <c r="AH607" s="19" t="s">
        <v>1499</v>
      </c>
      <c r="AI607" s="19" t="s">
        <v>1500</v>
      </c>
      <c r="AJ607" s="45">
        <v>0</v>
      </c>
      <c r="AK607" s="45">
        <v>0</v>
      </c>
      <c r="AL607" s="19" t="s">
        <v>1517</v>
      </c>
      <c r="AM607" s="46">
        <v>50330</v>
      </c>
      <c r="AN607" s="46">
        <v>32220</v>
      </c>
      <c r="AO607" s="46">
        <v>18110</v>
      </c>
      <c r="AP607" s="45">
        <v>0</v>
      </c>
      <c r="AQ607" s="45"/>
      <c r="AR607" s="45" t="str">
        <f>IFERROR(VLOOKUP(AB607,'Pedidos marco'!$A$1:$D$10000,4,0)," ")</f>
        <v xml:space="preserve"> </v>
      </c>
      <c r="AS607" s="45">
        <f t="shared" si="63"/>
        <v>5</v>
      </c>
      <c r="AT607" s="45" t="str">
        <f t="shared" si="64"/>
        <v>05</v>
      </c>
      <c r="AU607" s="47">
        <v>32.22</v>
      </c>
      <c r="AV607" s="19" t="str">
        <f t="shared" si="65"/>
        <v>04 April</v>
      </c>
      <c r="AW607" s="19">
        <f t="shared" si="66"/>
        <v>0</v>
      </c>
      <c r="AX607" s="19">
        <f t="shared" si="67"/>
        <v>0</v>
      </c>
      <c r="AY607" s="19" t="e">
        <f>VLOOKUP(AG607,Cías!$A$1:$E$10000,5,0)</f>
        <v>#N/A</v>
      </c>
      <c r="AZ607" s="19" t="str">
        <f t="shared" si="68"/>
        <v>1014412</v>
      </c>
      <c r="BA607" s="19" t="str">
        <f t="shared" si="69"/>
        <v>UNION DE CONCRETERAS UNICON UCUE</v>
      </c>
      <c r="BB607" s="19" t="e">
        <f>VLOOKUP(AG607,Cías!$A$1:$E$10000,3,0)</f>
        <v>#N/A</v>
      </c>
      <c r="BC607" s="19"/>
      <c r="BD607" s="19"/>
      <c r="BE607" s="19"/>
      <c r="BF607" s="19"/>
      <c r="BG607" s="19"/>
      <c r="BH607" s="19"/>
      <c r="BI607" s="19"/>
      <c r="BJ607" s="19"/>
    </row>
    <row r="608" spans="1:62" ht="15" x14ac:dyDescent="0.2">
      <c r="A608" s="19" t="s">
        <v>7307</v>
      </c>
      <c r="B608" s="19" t="s">
        <v>1479</v>
      </c>
      <c r="C608" s="43">
        <v>44656</v>
      </c>
      <c r="D608" s="44">
        <v>0.45902777777777998</v>
      </c>
      <c r="E608" s="19" t="s">
        <v>7308</v>
      </c>
      <c r="F608" s="19" t="s">
        <v>1481</v>
      </c>
      <c r="G608" s="19" t="s">
        <v>1481</v>
      </c>
      <c r="H608" s="45">
        <v>0</v>
      </c>
      <c r="I608" s="45">
        <v>0</v>
      </c>
      <c r="J608" s="19" t="s">
        <v>1482</v>
      </c>
      <c r="K608" s="19" t="s">
        <v>6467</v>
      </c>
      <c r="L608" s="19" t="s">
        <v>7309</v>
      </c>
      <c r="M608" s="19" t="s">
        <v>7310</v>
      </c>
      <c r="N608" s="19" t="s">
        <v>7307</v>
      </c>
      <c r="O608" s="19" t="s">
        <v>367</v>
      </c>
      <c r="P608" s="19" t="s">
        <v>368</v>
      </c>
      <c r="Q608" s="46">
        <v>640</v>
      </c>
      <c r="R608" s="19" t="s">
        <v>1544</v>
      </c>
      <c r="S608" s="19" t="s">
        <v>1976</v>
      </c>
      <c r="T608" s="19" t="s">
        <v>92</v>
      </c>
      <c r="U608" s="19" t="s">
        <v>4647</v>
      </c>
      <c r="V608" s="19" t="s">
        <v>2091</v>
      </c>
      <c r="W608" s="19" t="s">
        <v>415</v>
      </c>
      <c r="X608" s="19" t="s">
        <v>4648</v>
      </c>
      <c r="Y608" s="19" t="s">
        <v>4649</v>
      </c>
      <c r="Z608" s="19" t="s">
        <v>4650</v>
      </c>
      <c r="AA608" s="46">
        <v>96.3</v>
      </c>
      <c r="AB608" s="19" t="s">
        <v>471</v>
      </c>
      <c r="AC608" s="19" t="s">
        <v>92</v>
      </c>
      <c r="AD608" s="19" t="s">
        <v>4871</v>
      </c>
      <c r="AE608" s="19" t="s">
        <v>4872</v>
      </c>
      <c r="AF608" s="19" t="s">
        <v>1592</v>
      </c>
      <c r="AG608" s="19" t="s">
        <v>4873</v>
      </c>
      <c r="AH608" s="19" t="s">
        <v>1502</v>
      </c>
      <c r="AI608" s="19" t="s">
        <v>2099</v>
      </c>
      <c r="AJ608" s="45">
        <v>0</v>
      </c>
      <c r="AK608" s="45">
        <v>0</v>
      </c>
      <c r="AL608" s="19" t="s">
        <v>1501</v>
      </c>
      <c r="AM608" s="46">
        <v>50410</v>
      </c>
      <c r="AN608" s="46">
        <v>32070</v>
      </c>
      <c r="AO608" s="46">
        <v>18340</v>
      </c>
      <c r="AP608" s="45">
        <v>288</v>
      </c>
      <c r="AQ608" s="45"/>
      <c r="AR608" s="45" t="str">
        <f>IFERROR(VLOOKUP(AB608,'Pedidos marco'!$A$1:$D$10000,4,0)," ")</f>
        <v xml:space="preserve"> </v>
      </c>
      <c r="AS608" s="45">
        <f t="shared" si="63"/>
        <v>5</v>
      </c>
      <c r="AT608" s="45" t="str">
        <f t="shared" si="64"/>
        <v>05</v>
      </c>
      <c r="AU608" s="47">
        <v>32</v>
      </c>
      <c r="AV608" s="19" t="str">
        <f t="shared" si="65"/>
        <v>04 April</v>
      </c>
      <c r="AW608" s="19">
        <f t="shared" si="66"/>
        <v>0.45</v>
      </c>
      <c r="AX608" s="19">
        <f t="shared" si="67"/>
        <v>9</v>
      </c>
      <c r="AY608" s="19" t="e">
        <f>VLOOKUP(AG608,Cías!$A$1:$E$10000,5,0)</f>
        <v>#N/A</v>
      </c>
      <c r="AZ608" s="19" t="str">
        <f t="shared" si="68"/>
        <v>1014509</v>
      </c>
      <c r="BA608" s="19" t="str">
        <f t="shared" si="69"/>
        <v>COMERCIAL MICHELENA S.A.</v>
      </c>
      <c r="BB608" s="19" t="e">
        <f>VLOOKUP(AG608,Cías!$A$1:$E$10000,3,0)</f>
        <v>#N/A</v>
      </c>
      <c r="BC608" s="19"/>
      <c r="BD608" s="19"/>
      <c r="BE608" s="19"/>
      <c r="BF608" s="19"/>
      <c r="BG608" s="19"/>
      <c r="BH608" s="19"/>
      <c r="BI608" s="19"/>
      <c r="BJ608" s="19"/>
    </row>
    <row r="609" spans="1:62" ht="15" x14ac:dyDescent="0.2">
      <c r="A609" s="19" t="s">
        <v>7311</v>
      </c>
      <c r="B609" s="19" t="s">
        <v>1479</v>
      </c>
      <c r="C609" s="43">
        <v>44656</v>
      </c>
      <c r="D609" s="44">
        <v>0.46319444444444002</v>
      </c>
      <c r="E609" s="19" t="s">
        <v>7312</v>
      </c>
      <c r="F609" s="19" t="s">
        <v>7313</v>
      </c>
      <c r="G609" s="19" t="s">
        <v>7314</v>
      </c>
      <c r="H609" s="45">
        <v>2310</v>
      </c>
      <c r="I609" s="45">
        <v>2589.9899999999998</v>
      </c>
      <c r="J609" s="19" t="s">
        <v>1560</v>
      </c>
      <c r="K609" s="19" t="s">
        <v>7315</v>
      </c>
      <c r="L609" s="19" t="s">
        <v>7316</v>
      </c>
      <c r="M609" s="19" t="s">
        <v>7317</v>
      </c>
      <c r="N609" s="19" t="s">
        <v>7311</v>
      </c>
      <c r="O609" s="19" t="s">
        <v>1641</v>
      </c>
      <c r="P609" s="19" t="s">
        <v>1642</v>
      </c>
      <c r="Q609" s="46">
        <v>660</v>
      </c>
      <c r="R609" s="19" t="s">
        <v>1544</v>
      </c>
      <c r="S609" s="19" t="s">
        <v>1795</v>
      </c>
      <c r="T609" s="19" t="s">
        <v>177</v>
      </c>
      <c r="U609" s="19" t="s">
        <v>4126</v>
      </c>
      <c r="V609" s="19" t="s">
        <v>4127</v>
      </c>
      <c r="W609" s="19" t="s">
        <v>1740</v>
      </c>
      <c r="X609" s="19" t="s">
        <v>4128</v>
      </c>
      <c r="Y609" s="19" t="s">
        <v>1742</v>
      </c>
      <c r="Z609" s="19" t="s">
        <v>1743</v>
      </c>
      <c r="AA609" s="46">
        <v>469</v>
      </c>
      <c r="AB609" s="19" t="s">
        <v>1802</v>
      </c>
      <c r="AC609" s="19" t="s">
        <v>177</v>
      </c>
      <c r="AD609" s="19" t="s">
        <v>4129</v>
      </c>
      <c r="AE609" s="19" t="s">
        <v>1481</v>
      </c>
      <c r="AF609" s="19" t="s">
        <v>1592</v>
      </c>
      <c r="AG609" s="19" t="s">
        <v>4130</v>
      </c>
      <c r="AH609" s="19" t="s">
        <v>1499</v>
      </c>
      <c r="AI609" s="19" t="s">
        <v>1500</v>
      </c>
      <c r="AJ609" s="45">
        <v>0</v>
      </c>
      <c r="AK609" s="45">
        <v>0</v>
      </c>
      <c r="AL609" s="19" t="s">
        <v>1517</v>
      </c>
      <c r="AM609" s="46">
        <v>51500</v>
      </c>
      <c r="AN609" s="46">
        <v>33010</v>
      </c>
      <c r="AO609" s="46">
        <v>18490</v>
      </c>
      <c r="AP609" s="45">
        <v>0</v>
      </c>
      <c r="AQ609" s="45"/>
      <c r="AR609" s="45" t="str">
        <f>IFERROR(VLOOKUP(AB609,'Pedidos marco'!$A$1:$D$10000,4,0)," ")</f>
        <v xml:space="preserve"> </v>
      </c>
      <c r="AS609" s="45">
        <f t="shared" si="63"/>
        <v>5</v>
      </c>
      <c r="AT609" s="45" t="str">
        <f t="shared" si="64"/>
        <v>05</v>
      </c>
      <c r="AU609" s="47">
        <v>33</v>
      </c>
      <c r="AV609" s="19" t="str">
        <f t="shared" si="65"/>
        <v>04 April</v>
      </c>
      <c r="AW609" s="19">
        <f t="shared" si="66"/>
        <v>0</v>
      </c>
      <c r="AX609" s="19">
        <f t="shared" si="67"/>
        <v>0</v>
      </c>
      <c r="AY609" s="19" t="e">
        <f>VLOOKUP(AG609,Cías!$A$1:$E$10000,5,0)</f>
        <v>#N/A</v>
      </c>
      <c r="AZ609" s="19" t="str">
        <f t="shared" si="68"/>
        <v>1013478</v>
      </c>
      <c r="BA609" s="19" t="str">
        <f t="shared" si="69"/>
        <v>LANDAZURI CORDOVA IVAN OSWALDO</v>
      </c>
      <c r="BB609" s="19" t="e">
        <f>VLOOKUP(AG609,Cías!$A$1:$E$10000,3,0)</f>
        <v>#N/A</v>
      </c>
      <c r="BC609" s="19"/>
      <c r="BD609" s="19"/>
      <c r="BE609" s="19"/>
      <c r="BF609" s="19"/>
      <c r="BG609" s="19"/>
      <c r="BH609" s="19"/>
      <c r="BI609" s="19"/>
      <c r="BJ609" s="19"/>
    </row>
    <row r="610" spans="1:62" ht="15" x14ac:dyDescent="0.2">
      <c r="A610" s="19" t="s">
        <v>7318</v>
      </c>
      <c r="B610" s="19" t="s">
        <v>1479</v>
      </c>
      <c r="C610" s="43">
        <v>44656</v>
      </c>
      <c r="D610" s="44">
        <v>0.46597222222222001</v>
      </c>
      <c r="E610" s="19" t="s">
        <v>7319</v>
      </c>
      <c r="F610" s="19" t="s">
        <v>7320</v>
      </c>
      <c r="G610" s="19" t="s">
        <v>7321</v>
      </c>
      <c r="H610" s="45">
        <v>3144</v>
      </c>
      <c r="I610" s="45">
        <v>3525.07</v>
      </c>
      <c r="J610" s="19" t="s">
        <v>1560</v>
      </c>
      <c r="K610" s="19" t="s">
        <v>7322</v>
      </c>
      <c r="L610" s="19" t="s">
        <v>7323</v>
      </c>
      <c r="M610" s="19" t="s">
        <v>7324</v>
      </c>
      <c r="N610" s="19" t="s">
        <v>7318</v>
      </c>
      <c r="O610" s="19" t="s">
        <v>1641</v>
      </c>
      <c r="P610" s="19" t="s">
        <v>1642</v>
      </c>
      <c r="Q610" s="46">
        <v>480</v>
      </c>
      <c r="R610" s="19" t="s">
        <v>1544</v>
      </c>
      <c r="S610" s="19" t="s">
        <v>7325</v>
      </c>
      <c r="T610" s="19" t="s">
        <v>7326</v>
      </c>
      <c r="U610" s="19" t="s">
        <v>7327</v>
      </c>
      <c r="V610" s="19" t="s">
        <v>7328</v>
      </c>
      <c r="W610" s="19" t="s">
        <v>7329</v>
      </c>
      <c r="X610" s="19" t="s">
        <v>7330</v>
      </c>
      <c r="Y610" s="19" t="s">
        <v>5305</v>
      </c>
      <c r="Z610" s="19" t="s">
        <v>5306</v>
      </c>
      <c r="AA610" s="46">
        <v>418</v>
      </c>
      <c r="AB610" s="19" t="s">
        <v>551</v>
      </c>
      <c r="AC610" s="19" t="s">
        <v>256</v>
      </c>
      <c r="AD610" s="19" t="s">
        <v>5426</v>
      </c>
      <c r="AE610" s="19" t="s">
        <v>5427</v>
      </c>
      <c r="AF610" s="19" t="s">
        <v>1719</v>
      </c>
      <c r="AG610" s="19" t="s">
        <v>5428</v>
      </c>
      <c r="AH610" s="19" t="s">
        <v>1594</v>
      </c>
      <c r="AI610" s="19" t="s">
        <v>1595</v>
      </c>
      <c r="AJ610" s="45">
        <v>0.05</v>
      </c>
      <c r="AK610" s="45">
        <v>24</v>
      </c>
      <c r="AL610" s="19" t="s">
        <v>1501</v>
      </c>
      <c r="AM610" s="46">
        <v>39620</v>
      </c>
      <c r="AN610" s="46">
        <v>24020</v>
      </c>
      <c r="AO610" s="46">
        <v>15600</v>
      </c>
      <c r="AP610" s="45">
        <v>484.8</v>
      </c>
      <c r="AQ610" s="45"/>
      <c r="AR610" s="45" t="str">
        <f>IFERROR(VLOOKUP(AB610,'Pedidos marco'!$A$1:$D$10000,4,0)," ")</f>
        <v xml:space="preserve"> </v>
      </c>
      <c r="AS610" s="45">
        <f t="shared" si="63"/>
        <v>5</v>
      </c>
      <c r="AT610" s="45" t="str">
        <f t="shared" si="64"/>
        <v>05</v>
      </c>
      <c r="AU610" s="47">
        <v>24</v>
      </c>
      <c r="AV610" s="19" t="str">
        <f t="shared" si="65"/>
        <v>04 April</v>
      </c>
      <c r="AW610" s="19">
        <f t="shared" si="66"/>
        <v>1.01</v>
      </c>
      <c r="AX610" s="19">
        <f t="shared" si="67"/>
        <v>20.2</v>
      </c>
      <c r="AY610" s="19" t="e">
        <f>VLOOKUP(AG610,Cías!$A$1:$E$10000,5,0)</f>
        <v>#N/A</v>
      </c>
      <c r="AZ610" s="19" t="str">
        <f t="shared" si="68"/>
        <v>1013556</v>
      </c>
      <c r="BA610" s="19" t="str">
        <f t="shared" si="69"/>
        <v>RAMIREZ BAEZ FIDEL RAMIRO</v>
      </c>
      <c r="BB610" s="19" t="e">
        <f>VLOOKUP(AG610,Cías!$A$1:$E$10000,3,0)</f>
        <v>#N/A</v>
      </c>
      <c r="BC610" s="19"/>
      <c r="BD610" s="19"/>
      <c r="BE610" s="19"/>
      <c r="BF610" s="19"/>
      <c r="BG610" s="19"/>
      <c r="BH610" s="19"/>
      <c r="BI610" s="19"/>
      <c r="BJ610" s="19"/>
    </row>
    <row r="611" spans="1:62" ht="15" x14ac:dyDescent="0.2">
      <c r="A611" s="19" t="s">
        <v>7331</v>
      </c>
      <c r="B611" s="19" t="s">
        <v>1479</v>
      </c>
      <c r="C611" s="43">
        <v>44656</v>
      </c>
      <c r="D611" s="44">
        <v>0.47222222222221999</v>
      </c>
      <c r="E611" s="19" t="s">
        <v>7332</v>
      </c>
      <c r="F611" s="19" t="s">
        <v>7333</v>
      </c>
      <c r="G611" s="19" t="s">
        <v>7334</v>
      </c>
      <c r="H611" s="45">
        <v>4313.6000000000004</v>
      </c>
      <c r="I611" s="45">
        <v>4836.43</v>
      </c>
      <c r="J611" s="19" t="s">
        <v>1560</v>
      </c>
      <c r="K611" s="19" t="s">
        <v>7335</v>
      </c>
      <c r="L611" s="19" t="s">
        <v>7336</v>
      </c>
      <c r="M611" s="19" t="s">
        <v>7337</v>
      </c>
      <c r="N611" s="19" t="s">
        <v>7331</v>
      </c>
      <c r="O611" s="19" t="s">
        <v>367</v>
      </c>
      <c r="P611" s="19" t="s">
        <v>368</v>
      </c>
      <c r="Q611" s="46">
        <v>640</v>
      </c>
      <c r="R611" s="19" t="s">
        <v>1544</v>
      </c>
      <c r="S611" s="19" t="s">
        <v>2156</v>
      </c>
      <c r="T611" s="19" t="s">
        <v>419</v>
      </c>
      <c r="U611" s="19" t="s">
        <v>7338</v>
      </c>
      <c r="V611" s="19" t="s">
        <v>419</v>
      </c>
      <c r="W611" s="19" t="s">
        <v>415</v>
      </c>
      <c r="X611" s="19" t="s">
        <v>7339</v>
      </c>
      <c r="Y611" s="19" t="s">
        <v>417</v>
      </c>
      <c r="Z611" s="19" t="s">
        <v>2159</v>
      </c>
      <c r="AA611" s="46">
        <v>110</v>
      </c>
      <c r="AB611" s="19" t="s">
        <v>547</v>
      </c>
      <c r="AC611" s="19" t="s">
        <v>246</v>
      </c>
      <c r="AD611" s="19" t="s">
        <v>7340</v>
      </c>
      <c r="AE611" s="19" t="s">
        <v>7341</v>
      </c>
      <c r="AF611" s="19" t="s">
        <v>1592</v>
      </c>
      <c r="AG611" s="19" t="s">
        <v>7342</v>
      </c>
      <c r="AH611" s="19" t="s">
        <v>1594</v>
      </c>
      <c r="AI611" s="19" t="s">
        <v>1595</v>
      </c>
      <c r="AJ611" s="45">
        <v>0.05</v>
      </c>
      <c r="AK611" s="45">
        <v>32</v>
      </c>
      <c r="AL611" s="19" t="s">
        <v>1501</v>
      </c>
      <c r="AM611" s="46">
        <v>50800</v>
      </c>
      <c r="AN611" s="46">
        <v>32010</v>
      </c>
      <c r="AO611" s="46">
        <v>18790</v>
      </c>
      <c r="AP611" s="45">
        <v>294.39999999999998</v>
      </c>
      <c r="AQ611" s="45"/>
      <c r="AR611" s="45" t="str">
        <f>IFERROR(VLOOKUP(AB611,'Pedidos marco'!$A$1:$D$10000,4,0)," ")</f>
        <v xml:space="preserve"> </v>
      </c>
      <c r="AS611" s="45">
        <f t="shared" si="63"/>
        <v>5</v>
      </c>
      <c r="AT611" s="45" t="str">
        <f t="shared" si="64"/>
        <v>05</v>
      </c>
      <c r="AU611" s="47">
        <v>32</v>
      </c>
      <c r="AV611" s="19" t="str">
        <f t="shared" si="65"/>
        <v>04 April</v>
      </c>
      <c r="AW611" s="19">
        <f t="shared" si="66"/>
        <v>0.45999999999999996</v>
      </c>
      <c r="AX611" s="19">
        <f t="shared" si="67"/>
        <v>9.1999999999999993</v>
      </c>
      <c r="AY611" s="19" t="e">
        <f>VLOOKUP(AG611,Cías!$A$1:$E$10000,5,0)</f>
        <v>#N/A</v>
      </c>
      <c r="AZ611" s="19" t="str">
        <f t="shared" si="68"/>
        <v>1013548</v>
      </c>
      <c r="BA611" s="19" t="str">
        <f t="shared" si="69"/>
        <v>POZO FUENTES DIEGO FRANCISCO</v>
      </c>
      <c r="BB611" s="19" t="e">
        <f>VLOOKUP(AG611,Cías!$A$1:$E$10000,3,0)</f>
        <v>#N/A</v>
      </c>
      <c r="BC611" s="19"/>
      <c r="BD611" s="19"/>
      <c r="BE611" s="19"/>
      <c r="BF611" s="19"/>
      <c r="BG611" s="19"/>
      <c r="BH611" s="19"/>
      <c r="BI611" s="19"/>
      <c r="BJ611" s="19"/>
    </row>
    <row r="612" spans="1:62" ht="15" x14ac:dyDescent="0.2">
      <c r="A612" s="19" t="s">
        <v>7343</v>
      </c>
      <c r="B612" s="19" t="s">
        <v>1479</v>
      </c>
      <c r="C612" s="43">
        <v>44656</v>
      </c>
      <c r="D612" s="44">
        <v>0.47291666666666998</v>
      </c>
      <c r="E612" s="19" t="s">
        <v>7344</v>
      </c>
      <c r="F612" s="19" t="s">
        <v>7345</v>
      </c>
      <c r="G612" s="19" t="s">
        <v>7346</v>
      </c>
      <c r="H612" s="45">
        <v>3326.4</v>
      </c>
      <c r="I612" s="45">
        <v>3729.58</v>
      </c>
      <c r="J612" s="19" t="s">
        <v>1560</v>
      </c>
      <c r="K612" s="19" t="s">
        <v>7347</v>
      </c>
      <c r="L612" s="19" t="s">
        <v>7348</v>
      </c>
      <c r="M612" s="19" t="s">
        <v>7349</v>
      </c>
      <c r="N612" s="19" t="s">
        <v>7343</v>
      </c>
      <c r="O612" s="19" t="s">
        <v>367</v>
      </c>
      <c r="P612" s="19" t="s">
        <v>368</v>
      </c>
      <c r="Q612" s="46">
        <v>480</v>
      </c>
      <c r="R612" s="19" t="s">
        <v>1544</v>
      </c>
      <c r="S612" s="19" t="s">
        <v>7350</v>
      </c>
      <c r="T612" s="19" t="s">
        <v>7351</v>
      </c>
      <c r="U612" s="19" t="s">
        <v>7352</v>
      </c>
      <c r="V612" s="19" t="s">
        <v>7353</v>
      </c>
      <c r="W612" s="19" t="s">
        <v>415</v>
      </c>
      <c r="X612" s="19" t="s">
        <v>7354</v>
      </c>
      <c r="Y612" s="19" t="s">
        <v>7355</v>
      </c>
      <c r="Z612" s="19" t="s">
        <v>7356</v>
      </c>
      <c r="AA612" s="46">
        <v>128</v>
      </c>
      <c r="AB612" s="19" t="s">
        <v>521</v>
      </c>
      <c r="AC612" s="19" t="s">
        <v>194</v>
      </c>
      <c r="AD612" s="19" t="s">
        <v>3698</v>
      </c>
      <c r="AE612" s="19" t="s">
        <v>3699</v>
      </c>
      <c r="AF612" s="19" t="s">
        <v>1719</v>
      </c>
      <c r="AG612" s="19" t="s">
        <v>3700</v>
      </c>
      <c r="AH612" s="19" t="s">
        <v>1594</v>
      </c>
      <c r="AI612" s="19" t="s">
        <v>1595</v>
      </c>
      <c r="AJ612" s="45">
        <v>0.05</v>
      </c>
      <c r="AK612" s="45">
        <v>24</v>
      </c>
      <c r="AL612" s="19" t="s">
        <v>1501</v>
      </c>
      <c r="AM612" s="46">
        <v>39210</v>
      </c>
      <c r="AN612" s="46">
        <v>24080</v>
      </c>
      <c r="AO612" s="46">
        <v>15130</v>
      </c>
      <c r="AP612" s="45">
        <v>244.8</v>
      </c>
      <c r="AQ612" s="45"/>
      <c r="AR612" s="45" t="str">
        <f>IFERROR(VLOOKUP(AB612,'Pedidos marco'!$A$1:$D$10000,4,0)," ")</f>
        <v xml:space="preserve"> </v>
      </c>
      <c r="AS612" s="45">
        <f t="shared" si="63"/>
        <v>5</v>
      </c>
      <c r="AT612" s="45" t="str">
        <f t="shared" si="64"/>
        <v>05</v>
      </c>
      <c r="AU612" s="47">
        <v>24</v>
      </c>
      <c r="AV612" s="19" t="str">
        <f t="shared" si="65"/>
        <v>04 April</v>
      </c>
      <c r="AW612" s="19">
        <f t="shared" si="66"/>
        <v>0.51</v>
      </c>
      <c r="AX612" s="19">
        <f t="shared" si="67"/>
        <v>10.200000000000001</v>
      </c>
      <c r="AY612" s="19" t="e">
        <f>VLOOKUP(AG612,Cías!$A$1:$E$10000,5,0)</f>
        <v>#N/A</v>
      </c>
      <c r="AZ612" s="19" t="str">
        <f t="shared" si="68"/>
        <v>1013809</v>
      </c>
      <c r="BA612" s="19" t="str">
        <f t="shared" si="69"/>
        <v>MEDIAVILLA PERUGACHI JULIO MAURICIO</v>
      </c>
      <c r="BB612" s="19" t="e">
        <f>VLOOKUP(AG612,Cías!$A$1:$E$10000,3,0)</f>
        <v>#N/A</v>
      </c>
      <c r="BC612" s="19"/>
      <c r="BD612" s="19"/>
      <c r="BE612" s="19"/>
      <c r="BF612" s="19"/>
      <c r="BG612" s="19"/>
      <c r="BH612" s="19"/>
      <c r="BI612" s="19"/>
      <c r="BJ612" s="19"/>
    </row>
    <row r="613" spans="1:62" ht="15" x14ac:dyDescent="0.2">
      <c r="A613" s="19" t="s">
        <v>7357</v>
      </c>
      <c r="B613" s="19" t="s">
        <v>1479</v>
      </c>
      <c r="C613" s="43">
        <v>44656</v>
      </c>
      <c r="D613" s="44">
        <v>0.47638888888889003</v>
      </c>
      <c r="E613" s="19" t="s">
        <v>7358</v>
      </c>
      <c r="F613" s="19" t="s">
        <v>7359</v>
      </c>
      <c r="G613" s="19" t="s">
        <v>7360</v>
      </c>
      <c r="H613" s="45">
        <v>3740.8</v>
      </c>
      <c r="I613" s="45">
        <v>4194.21</v>
      </c>
      <c r="J613" s="19" t="s">
        <v>1560</v>
      </c>
      <c r="K613" s="19" t="s">
        <v>7361</v>
      </c>
      <c r="L613" s="19" t="s">
        <v>7362</v>
      </c>
      <c r="M613" s="19" t="s">
        <v>7363</v>
      </c>
      <c r="N613" s="19" t="s">
        <v>7357</v>
      </c>
      <c r="O613" s="19" t="s">
        <v>1641</v>
      </c>
      <c r="P613" s="19" t="s">
        <v>1642</v>
      </c>
      <c r="Q613" s="46">
        <v>560</v>
      </c>
      <c r="R613" s="19" t="s">
        <v>1544</v>
      </c>
      <c r="S613" s="19" t="s">
        <v>3320</v>
      </c>
      <c r="T613" s="19" t="s">
        <v>228</v>
      </c>
      <c r="U613" s="19" t="s">
        <v>7364</v>
      </c>
      <c r="V613" s="19" t="s">
        <v>7365</v>
      </c>
      <c r="W613" s="19" t="s">
        <v>2635</v>
      </c>
      <c r="X613" s="19" t="s">
        <v>7366</v>
      </c>
      <c r="Y613" s="19" t="s">
        <v>2637</v>
      </c>
      <c r="Z613" s="19" t="s">
        <v>2638</v>
      </c>
      <c r="AA613" s="46">
        <v>506</v>
      </c>
      <c r="AB613" s="19" t="s">
        <v>538</v>
      </c>
      <c r="AC613" s="19" t="s">
        <v>228</v>
      </c>
      <c r="AD613" s="19" t="s">
        <v>3324</v>
      </c>
      <c r="AE613" s="19" t="s">
        <v>1481</v>
      </c>
      <c r="AF613" s="19" t="s">
        <v>1592</v>
      </c>
      <c r="AG613" s="19" t="s">
        <v>3325</v>
      </c>
      <c r="AH613" s="19" t="s">
        <v>1499</v>
      </c>
      <c r="AI613" s="19" t="s">
        <v>1500</v>
      </c>
      <c r="AJ613" s="45">
        <v>0</v>
      </c>
      <c r="AK613" s="45">
        <v>0</v>
      </c>
      <c r="AL613" s="19" t="s">
        <v>1501</v>
      </c>
      <c r="AM613" s="46">
        <v>37258.75</v>
      </c>
      <c r="AN613" s="46">
        <v>28043.75</v>
      </c>
      <c r="AO613" s="46">
        <v>9215</v>
      </c>
      <c r="AP613" s="45">
        <v>845.6</v>
      </c>
      <c r="AQ613" s="45"/>
      <c r="AR613" s="45" t="str">
        <f>IFERROR(VLOOKUP(AB613,'Pedidos marco'!$A$1:$D$10000,4,0)," ")</f>
        <v xml:space="preserve"> </v>
      </c>
      <c r="AS613" s="45">
        <f t="shared" si="63"/>
        <v>5</v>
      </c>
      <c r="AT613" s="45" t="str">
        <f t="shared" si="64"/>
        <v>05</v>
      </c>
      <c r="AU613" s="47">
        <v>28</v>
      </c>
      <c r="AV613" s="19" t="str">
        <f t="shared" si="65"/>
        <v>04 April</v>
      </c>
      <c r="AW613" s="19">
        <f t="shared" si="66"/>
        <v>1.51</v>
      </c>
      <c r="AX613" s="19">
        <f t="shared" si="67"/>
        <v>30.2</v>
      </c>
      <c r="AY613" s="19" t="e">
        <f>VLOOKUP(AG613,Cías!$A$1:$E$10000,5,0)</f>
        <v>#N/A</v>
      </c>
      <c r="AZ613" s="19" t="str">
        <f t="shared" si="68"/>
        <v>1023011</v>
      </c>
      <c r="BA613" s="19" t="str">
        <f t="shared" si="69"/>
        <v>PALOMEQUE CAIZA LUIS FERNANDO</v>
      </c>
      <c r="BB613" s="19" t="e">
        <f>VLOOKUP(AG613,Cías!$A$1:$E$10000,3,0)</f>
        <v>#N/A</v>
      </c>
      <c r="BC613" s="19"/>
      <c r="BD613" s="19"/>
      <c r="BE613" s="19"/>
      <c r="BF613" s="19"/>
      <c r="BG613" s="19"/>
      <c r="BH613" s="19"/>
      <c r="BI613" s="19"/>
      <c r="BJ613" s="19"/>
    </row>
    <row r="614" spans="1:62" ht="15" x14ac:dyDescent="0.2">
      <c r="A614" s="19" t="s">
        <v>7357</v>
      </c>
      <c r="B614" s="19" t="s">
        <v>1479</v>
      </c>
      <c r="C614" s="43">
        <v>44656</v>
      </c>
      <c r="D614" s="44">
        <v>0.47638888888889003</v>
      </c>
      <c r="E614" s="19" t="s">
        <v>7367</v>
      </c>
      <c r="F614" s="19" t="s">
        <v>7368</v>
      </c>
      <c r="G614" s="19" t="s">
        <v>7369</v>
      </c>
      <c r="H614" s="45">
        <v>555.20000000000005</v>
      </c>
      <c r="I614" s="45">
        <v>622.49</v>
      </c>
      <c r="J614" s="19" t="s">
        <v>1560</v>
      </c>
      <c r="K614" s="19" t="s">
        <v>7370</v>
      </c>
      <c r="L614" s="19" t="s">
        <v>7371</v>
      </c>
      <c r="M614" s="19" t="s">
        <v>7372</v>
      </c>
      <c r="N614" s="19" t="s">
        <v>7357</v>
      </c>
      <c r="O614" s="19" t="s">
        <v>1603</v>
      </c>
      <c r="P614" s="19" t="s">
        <v>1604</v>
      </c>
      <c r="Q614" s="46">
        <v>80</v>
      </c>
      <c r="R614" s="19" t="s">
        <v>1544</v>
      </c>
      <c r="S614" s="19" t="s">
        <v>3320</v>
      </c>
      <c r="T614" s="19" t="s">
        <v>228</v>
      </c>
      <c r="U614" s="19" t="s">
        <v>3332</v>
      </c>
      <c r="V614" s="19" t="s">
        <v>3333</v>
      </c>
      <c r="W614" s="19" t="s">
        <v>1740</v>
      </c>
      <c r="X614" s="19" t="s">
        <v>3334</v>
      </c>
      <c r="Y614" s="19" t="s">
        <v>1742</v>
      </c>
      <c r="Z614" s="19" t="s">
        <v>1743</v>
      </c>
      <c r="AA614" s="46">
        <v>469</v>
      </c>
      <c r="AB614" s="19" t="s">
        <v>538</v>
      </c>
      <c r="AC614" s="19" t="s">
        <v>228</v>
      </c>
      <c r="AD614" s="19" t="s">
        <v>3324</v>
      </c>
      <c r="AE614" s="19" t="s">
        <v>1481</v>
      </c>
      <c r="AF614" s="19" t="s">
        <v>1592</v>
      </c>
      <c r="AG614" s="19" t="s">
        <v>3325</v>
      </c>
      <c r="AH614" s="19" t="s">
        <v>1499</v>
      </c>
      <c r="AI614" s="19" t="s">
        <v>1500</v>
      </c>
      <c r="AJ614" s="45">
        <v>0</v>
      </c>
      <c r="AK614" s="45">
        <v>0</v>
      </c>
      <c r="AL614" s="19" t="s">
        <v>1501</v>
      </c>
      <c r="AM614" s="46">
        <v>13221.25</v>
      </c>
      <c r="AN614" s="46">
        <v>4006.25</v>
      </c>
      <c r="AO614" s="46">
        <v>9215</v>
      </c>
      <c r="AP614" s="45">
        <v>111.2</v>
      </c>
      <c r="AQ614" s="45"/>
      <c r="AR614" s="45" t="str">
        <f>IFERROR(VLOOKUP(AB614,'Pedidos marco'!$A$1:$D$10000,4,0)," ")</f>
        <v xml:space="preserve"> </v>
      </c>
      <c r="AS614" s="45">
        <f t="shared" si="63"/>
        <v>5</v>
      </c>
      <c r="AT614" s="45" t="str">
        <f t="shared" si="64"/>
        <v>05</v>
      </c>
      <c r="AU614" s="47">
        <v>4</v>
      </c>
      <c r="AV614" s="19" t="str">
        <f t="shared" si="65"/>
        <v>04 April</v>
      </c>
      <c r="AW614" s="19">
        <f t="shared" si="66"/>
        <v>1.3900000000000001</v>
      </c>
      <c r="AX614" s="19">
        <f t="shared" si="67"/>
        <v>27.8</v>
      </c>
      <c r="AY614" s="19" t="e">
        <f>VLOOKUP(AG614,Cías!$A$1:$E$10000,5,0)</f>
        <v>#N/A</v>
      </c>
      <c r="AZ614" s="19" t="str">
        <f t="shared" si="68"/>
        <v>1023011</v>
      </c>
      <c r="BA614" s="19" t="str">
        <f t="shared" si="69"/>
        <v>PALOMEQUE CAIZA LUIS FERNANDO</v>
      </c>
      <c r="BB614" s="19" t="e">
        <f>VLOOKUP(AG614,Cías!$A$1:$E$10000,3,0)</f>
        <v>#N/A</v>
      </c>
      <c r="BC614" s="19"/>
      <c r="BD614" s="19"/>
      <c r="BE614" s="19"/>
      <c r="BF614" s="19"/>
      <c r="BG614" s="19"/>
      <c r="BH614" s="19"/>
      <c r="BI614" s="19"/>
      <c r="BJ614" s="19"/>
    </row>
    <row r="615" spans="1:62" ht="15" x14ac:dyDescent="0.2">
      <c r="A615" s="19" t="s">
        <v>7373</v>
      </c>
      <c r="B615" s="19" t="s">
        <v>1479</v>
      </c>
      <c r="C615" s="43">
        <v>44656</v>
      </c>
      <c r="D615" s="44">
        <v>0.47847222222222002</v>
      </c>
      <c r="E615" s="19" t="s">
        <v>7374</v>
      </c>
      <c r="F615" s="19" t="s">
        <v>7375</v>
      </c>
      <c r="G615" s="19" t="s">
        <v>7376</v>
      </c>
      <c r="H615" s="45">
        <v>1072</v>
      </c>
      <c r="I615" s="45">
        <v>1201.93</v>
      </c>
      <c r="J615" s="19" t="s">
        <v>1560</v>
      </c>
      <c r="K615" s="19" t="s">
        <v>7377</v>
      </c>
      <c r="L615" s="19" t="s">
        <v>7378</v>
      </c>
      <c r="M615" s="19" t="s">
        <v>7379</v>
      </c>
      <c r="N615" s="19" t="s">
        <v>7373</v>
      </c>
      <c r="O615" s="19" t="s">
        <v>1641</v>
      </c>
      <c r="P615" s="19" t="s">
        <v>1642</v>
      </c>
      <c r="Q615" s="46">
        <v>160</v>
      </c>
      <c r="R615" s="19" t="s">
        <v>1544</v>
      </c>
      <c r="S615" s="19" t="s">
        <v>4033</v>
      </c>
      <c r="T615" s="19" t="s">
        <v>1624</v>
      </c>
      <c r="U615" s="19" t="s">
        <v>7380</v>
      </c>
      <c r="V615" s="19" t="s">
        <v>7381</v>
      </c>
      <c r="W615" s="19" t="s">
        <v>4200</v>
      </c>
      <c r="X615" s="19" t="s">
        <v>7382</v>
      </c>
      <c r="Y615" s="19" t="s">
        <v>4202</v>
      </c>
      <c r="Z615" s="19" t="s">
        <v>4203</v>
      </c>
      <c r="AA615" s="46">
        <v>403</v>
      </c>
      <c r="AB615" s="19" t="s">
        <v>567</v>
      </c>
      <c r="AC615" s="19" t="s">
        <v>287</v>
      </c>
      <c r="AD615" s="19" t="s">
        <v>4037</v>
      </c>
      <c r="AE615" s="19" t="s">
        <v>4038</v>
      </c>
      <c r="AF615" s="19" t="s">
        <v>1592</v>
      </c>
      <c r="AG615" s="19" t="s">
        <v>4039</v>
      </c>
      <c r="AH615" s="19" t="s">
        <v>1499</v>
      </c>
      <c r="AI615" s="19" t="s">
        <v>1500</v>
      </c>
      <c r="AJ615" s="45">
        <v>0</v>
      </c>
      <c r="AK615" s="45">
        <v>0</v>
      </c>
      <c r="AL615" s="19" t="s">
        <v>1501</v>
      </c>
      <c r="AM615" s="46">
        <v>17267.120999999999</v>
      </c>
      <c r="AN615" s="46">
        <v>8012.1210000000001</v>
      </c>
      <c r="AO615" s="46">
        <v>9255</v>
      </c>
      <c r="AP615" s="45">
        <v>176</v>
      </c>
      <c r="AQ615" s="45"/>
      <c r="AR615" s="45" t="str">
        <f>IFERROR(VLOOKUP(AB615,'Pedidos marco'!$A$1:$D$10000,4,0)," ")</f>
        <v xml:space="preserve"> </v>
      </c>
      <c r="AS615" s="45">
        <f t="shared" si="63"/>
        <v>5</v>
      </c>
      <c r="AT615" s="45" t="str">
        <f t="shared" si="64"/>
        <v>05</v>
      </c>
      <c r="AU615" s="47">
        <v>8</v>
      </c>
      <c r="AV615" s="19" t="str">
        <f t="shared" si="65"/>
        <v>04 April</v>
      </c>
      <c r="AW615" s="19">
        <f t="shared" si="66"/>
        <v>1.1000000000000001</v>
      </c>
      <c r="AX615" s="19">
        <f t="shared" si="67"/>
        <v>22</v>
      </c>
      <c r="AY615" s="19" t="e">
        <f>VLOOKUP(AG615,Cías!$A$1:$E$10000,5,0)</f>
        <v>#N/A</v>
      </c>
      <c r="AZ615" s="19" t="str">
        <f t="shared" si="68"/>
        <v>1024017</v>
      </c>
      <c r="BA615" s="19" t="str">
        <f t="shared" si="69"/>
        <v>SANTO CHICAIZA EDISON XAVIER</v>
      </c>
      <c r="BB615" s="19" t="e">
        <f>VLOOKUP(AG615,Cías!$A$1:$E$10000,3,0)</f>
        <v>#N/A</v>
      </c>
      <c r="BC615" s="19"/>
      <c r="BD615" s="19"/>
      <c r="BE615" s="19"/>
      <c r="BF615" s="19"/>
      <c r="BG615" s="19"/>
      <c r="BH615" s="19"/>
      <c r="BI615" s="19"/>
      <c r="BJ615" s="19"/>
    </row>
    <row r="616" spans="1:62" ht="15" x14ac:dyDescent="0.2">
      <c r="A616" s="19" t="s">
        <v>7373</v>
      </c>
      <c r="B616" s="19" t="s">
        <v>1479</v>
      </c>
      <c r="C616" s="43">
        <v>44656</v>
      </c>
      <c r="D616" s="44">
        <v>0.47847222222222002</v>
      </c>
      <c r="E616" s="19" t="s">
        <v>7383</v>
      </c>
      <c r="F616" s="19" t="s">
        <v>7384</v>
      </c>
      <c r="G616" s="19" t="s">
        <v>7385</v>
      </c>
      <c r="H616" s="45">
        <v>3480</v>
      </c>
      <c r="I616" s="45">
        <v>3901.8</v>
      </c>
      <c r="J616" s="19" t="s">
        <v>1560</v>
      </c>
      <c r="K616" s="19" t="s">
        <v>7386</v>
      </c>
      <c r="L616" s="19" t="s">
        <v>7387</v>
      </c>
      <c r="M616" s="19" t="s">
        <v>7388</v>
      </c>
      <c r="N616" s="19" t="s">
        <v>7373</v>
      </c>
      <c r="O616" s="19" t="s">
        <v>1603</v>
      </c>
      <c r="P616" s="19" t="s">
        <v>1604</v>
      </c>
      <c r="Q616" s="46">
        <v>500</v>
      </c>
      <c r="R616" s="19" t="s">
        <v>1544</v>
      </c>
      <c r="S616" s="19" t="s">
        <v>4033</v>
      </c>
      <c r="T616" s="19" t="s">
        <v>1624</v>
      </c>
      <c r="U616" s="19" t="s">
        <v>7380</v>
      </c>
      <c r="V616" s="19" t="s">
        <v>7381</v>
      </c>
      <c r="W616" s="19" t="s">
        <v>4200</v>
      </c>
      <c r="X616" s="19" t="s">
        <v>7382</v>
      </c>
      <c r="Y616" s="19" t="s">
        <v>4202</v>
      </c>
      <c r="Z616" s="19" t="s">
        <v>4203</v>
      </c>
      <c r="AA616" s="46">
        <v>403</v>
      </c>
      <c r="AB616" s="19" t="s">
        <v>567</v>
      </c>
      <c r="AC616" s="19" t="s">
        <v>287</v>
      </c>
      <c r="AD616" s="19" t="s">
        <v>4037</v>
      </c>
      <c r="AE616" s="19" t="s">
        <v>4038</v>
      </c>
      <c r="AF616" s="19" t="s">
        <v>1592</v>
      </c>
      <c r="AG616" s="19" t="s">
        <v>4039</v>
      </c>
      <c r="AH616" s="19" t="s">
        <v>1499</v>
      </c>
      <c r="AI616" s="19" t="s">
        <v>1500</v>
      </c>
      <c r="AJ616" s="45">
        <v>0</v>
      </c>
      <c r="AK616" s="45">
        <v>0</v>
      </c>
      <c r="AL616" s="19" t="s">
        <v>1501</v>
      </c>
      <c r="AM616" s="46">
        <v>34292.879000000001</v>
      </c>
      <c r="AN616" s="46">
        <v>25037.879000000001</v>
      </c>
      <c r="AO616" s="46">
        <v>9255</v>
      </c>
      <c r="AP616" s="45">
        <v>550</v>
      </c>
      <c r="AQ616" s="45"/>
      <c r="AR616" s="45" t="str">
        <f>IFERROR(VLOOKUP(AB616,'Pedidos marco'!$A$1:$D$10000,4,0)," ")</f>
        <v xml:space="preserve"> </v>
      </c>
      <c r="AS616" s="45">
        <f t="shared" si="63"/>
        <v>5</v>
      </c>
      <c r="AT616" s="45" t="str">
        <f t="shared" si="64"/>
        <v>05</v>
      </c>
      <c r="AU616" s="47">
        <v>25</v>
      </c>
      <c r="AV616" s="19" t="str">
        <f t="shared" si="65"/>
        <v>04 April</v>
      </c>
      <c r="AW616" s="19">
        <f t="shared" si="66"/>
        <v>1.1000000000000001</v>
      </c>
      <c r="AX616" s="19">
        <f t="shared" si="67"/>
        <v>22</v>
      </c>
      <c r="AY616" s="19" t="e">
        <f>VLOOKUP(AG616,Cías!$A$1:$E$10000,5,0)</f>
        <v>#N/A</v>
      </c>
      <c r="AZ616" s="19" t="str">
        <f t="shared" si="68"/>
        <v>1024017</v>
      </c>
      <c r="BA616" s="19" t="str">
        <f t="shared" si="69"/>
        <v>SANTO CHICAIZA EDISON XAVIER</v>
      </c>
      <c r="BB616" s="19" t="e">
        <f>VLOOKUP(AG616,Cías!$A$1:$E$10000,3,0)</f>
        <v>#N/A</v>
      </c>
      <c r="BC616" s="19"/>
      <c r="BD616" s="19"/>
      <c r="BE616" s="19"/>
      <c r="BF616" s="19"/>
      <c r="BG616" s="19"/>
      <c r="BH616" s="19"/>
      <c r="BI616" s="19"/>
      <c r="BJ616" s="19"/>
    </row>
    <row r="617" spans="1:62" ht="15" x14ac:dyDescent="0.2">
      <c r="A617" s="19" t="s">
        <v>7389</v>
      </c>
      <c r="B617" s="19" t="s">
        <v>1479</v>
      </c>
      <c r="C617" s="43">
        <v>44656</v>
      </c>
      <c r="D617" s="44">
        <v>0.48125000000000001</v>
      </c>
      <c r="E617" s="19" t="s">
        <v>7390</v>
      </c>
      <c r="F617" s="19" t="s">
        <v>1481</v>
      </c>
      <c r="G617" s="19" t="s">
        <v>1481</v>
      </c>
      <c r="H617" s="45">
        <v>0</v>
      </c>
      <c r="I617" s="45">
        <v>0</v>
      </c>
      <c r="J617" s="19" t="s">
        <v>1482</v>
      </c>
      <c r="K617" s="19" t="s">
        <v>7391</v>
      </c>
      <c r="L617" s="19" t="s">
        <v>7392</v>
      </c>
      <c r="M617" s="19" t="s">
        <v>7393</v>
      </c>
      <c r="N617" s="19" t="s">
        <v>7389</v>
      </c>
      <c r="O617" s="19" t="s">
        <v>367</v>
      </c>
      <c r="P617" s="19" t="s">
        <v>368</v>
      </c>
      <c r="Q617" s="46">
        <v>480</v>
      </c>
      <c r="R617" s="19" t="s">
        <v>1544</v>
      </c>
      <c r="S617" s="19" t="s">
        <v>2088</v>
      </c>
      <c r="T617" s="19" t="s">
        <v>2089</v>
      </c>
      <c r="U617" s="19" t="s">
        <v>2090</v>
      </c>
      <c r="V617" s="19" t="s">
        <v>2091</v>
      </c>
      <c r="W617" s="19" t="s">
        <v>2092</v>
      </c>
      <c r="X617" s="19" t="s">
        <v>2093</v>
      </c>
      <c r="Y617" s="19" t="s">
        <v>2094</v>
      </c>
      <c r="Z617" s="19" t="s">
        <v>2095</v>
      </c>
      <c r="AA617" s="46">
        <v>130</v>
      </c>
      <c r="AB617" s="19" t="s">
        <v>472</v>
      </c>
      <c r="AC617" s="19" t="s">
        <v>94</v>
      </c>
      <c r="AD617" s="19" t="s">
        <v>2096</v>
      </c>
      <c r="AE617" s="19" t="s">
        <v>2097</v>
      </c>
      <c r="AF617" s="19" t="s">
        <v>1719</v>
      </c>
      <c r="AG617" s="19" t="s">
        <v>2098</v>
      </c>
      <c r="AH617" s="19" t="s">
        <v>1502</v>
      </c>
      <c r="AI617" s="19" t="s">
        <v>2099</v>
      </c>
      <c r="AJ617" s="45">
        <v>0</v>
      </c>
      <c r="AK617" s="45">
        <v>0</v>
      </c>
      <c r="AL617" s="19" t="s">
        <v>1501</v>
      </c>
      <c r="AM617" s="46">
        <v>39120</v>
      </c>
      <c r="AN617" s="46">
        <v>24010</v>
      </c>
      <c r="AO617" s="46">
        <v>15110</v>
      </c>
      <c r="AP617" s="45">
        <v>259.2</v>
      </c>
      <c r="AQ617" s="45"/>
      <c r="AR617" s="45" t="str">
        <f>IFERROR(VLOOKUP(AB617,'Pedidos marco'!$A$1:$D$10000,4,0)," ")</f>
        <v xml:space="preserve"> </v>
      </c>
      <c r="AS617" s="45">
        <f t="shared" si="63"/>
        <v>5</v>
      </c>
      <c r="AT617" s="45" t="str">
        <f t="shared" si="64"/>
        <v>05</v>
      </c>
      <c r="AU617" s="47">
        <v>24</v>
      </c>
      <c r="AV617" s="19" t="str">
        <f t="shared" si="65"/>
        <v>04 April</v>
      </c>
      <c r="AW617" s="19">
        <f t="shared" si="66"/>
        <v>0.53999999999999992</v>
      </c>
      <c r="AX617" s="19">
        <f t="shared" si="67"/>
        <v>10.799999999999999</v>
      </c>
      <c r="AY617" s="19" t="e">
        <f>VLOOKUP(AG617,Cías!$A$1:$E$10000,5,0)</f>
        <v>#N/A</v>
      </c>
      <c r="AZ617" s="19" t="str">
        <f t="shared" si="68"/>
        <v>1013241</v>
      </c>
      <c r="BA617" s="19" t="str">
        <f t="shared" si="69"/>
        <v>COMPAÑÍA DE TRANSPORTE DE CARGA PES</v>
      </c>
      <c r="BB617" s="19" t="e">
        <f>VLOOKUP(AG617,Cías!$A$1:$E$10000,3,0)</f>
        <v>#N/A</v>
      </c>
      <c r="BC617" s="19"/>
      <c r="BD617" s="19"/>
      <c r="BE617" s="19"/>
      <c r="BF617" s="19"/>
      <c r="BG617" s="19"/>
      <c r="BH617" s="19"/>
      <c r="BI617" s="19"/>
      <c r="BJ617" s="19"/>
    </row>
    <row r="618" spans="1:62" ht="15" x14ac:dyDescent="0.2">
      <c r="A618" s="19" t="s">
        <v>7394</v>
      </c>
      <c r="B618" s="19" t="s">
        <v>1479</v>
      </c>
      <c r="C618" s="43">
        <v>44656</v>
      </c>
      <c r="D618" s="44">
        <v>0.48194444444444001</v>
      </c>
      <c r="E618" s="19" t="s">
        <v>7395</v>
      </c>
      <c r="F618" s="19" t="s">
        <v>7396</v>
      </c>
      <c r="G618" s="19" t="s">
        <v>7397</v>
      </c>
      <c r="H618" s="45">
        <v>2325.6</v>
      </c>
      <c r="I618" s="45">
        <v>2607.48</v>
      </c>
      <c r="J618" s="19" t="s">
        <v>1560</v>
      </c>
      <c r="K618" s="19" t="s">
        <v>7398</v>
      </c>
      <c r="L618" s="19" t="s">
        <v>7399</v>
      </c>
      <c r="M618" s="19" t="s">
        <v>7400</v>
      </c>
      <c r="N618" s="19" t="s">
        <v>7394</v>
      </c>
      <c r="O618" s="19" t="s">
        <v>1603</v>
      </c>
      <c r="P618" s="19" t="s">
        <v>1604</v>
      </c>
      <c r="Q618" s="46">
        <v>360</v>
      </c>
      <c r="R618" s="19" t="s">
        <v>1544</v>
      </c>
      <c r="S618" s="19" t="s">
        <v>7178</v>
      </c>
      <c r="T618" s="19" t="s">
        <v>7179</v>
      </c>
      <c r="U618" s="19" t="s">
        <v>7401</v>
      </c>
      <c r="V618" s="19" t="s">
        <v>7402</v>
      </c>
      <c r="W618" s="19" t="s">
        <v>7403</v>
      </c>
      <c r="X618" s="19" t="s">
        <v>3134</v>
      </c>
      <c r="Y618" s="19" t="s">
        <v>7404</v>
      </c>
      <c r="Z618" s="19" t="s">
        <v>7405</v>
      </c>
      <c r="AA618" s="46">
        <v>424</v>
      </c>
      <c r="AB618" s="19" t="s">
        <v>509</v>
      </c>
      <c r="AC618" s="19" t="s">
        <v>167</v>
      </c>
      <c r="AD618" s="19" t="s">
        <v>5707</v>
      </c>
      <c r="AE618" s="19" t="s">
        <v>5708</v>
      </c>
      <c r="AF618" s="19" t="s">
        <v>1554</v>
      </c>
      <c r="AG618" s="19" t="s">
        <v>5709</v>
      </c>
      <c r="AH618" s="19" t="s">
        <v>1499</v>
      </c>
      <c r="AI618" s="19" t="s">
        <v>1500</v>
      </c>
      <c r="AJ618" s="45">
        <v>0</v>
      </c>
      <c r="AK618" s="45">
        <v>0</v>
      </c>
      <c r="AL618" s="19" t="s">
        <v>1501</v>
      </c>
      <c r="AM618" s="46">
        <v>27230</v>
      </c>
      <c r="AN618" s="46">
        <v>18030</v>
      </c>
      <c r="AO618" s="46">
        <v>9200</v>
      </c>
      <c r="AP618" s="45">
        <v>424.8</v>
      </c>
      <c r="AQ618" s="45"/>
      <c r="AR618" s="45" t="str">
        <f>IFERROR(VLOOKUP(AB618,'Pedidos marco'!$A$1:$D$10000,4,0)," ")</f>
        <v xml:space="preserve"> </v>
      </c>
      <c r="AS618" s="45">
        <f t="shared" si="63"/>
        <v>5</v>
      </c>
      <c r="AT618" s="45" t="str">
        <f t="shared" si="64"/>
        <v>05</v>
      </c>
      <c r="AU618" s="47">
        <v>18</v>
      </c>
      <c r="AV618" s="19" t="str">
        <f t="shared" si="65"/>
        <v>04 April</v>
      </c>
      <c r="AW618" s="19">
        <f t="shared" si="66"/>
        <v>1.18</v>
      </c>
      <c r="AX618" s="19">
        <f t="shared" si="67"/>
        <v>23.6</v>
      </c>
      <c r="AY618" s="19" t="e">
        <f>VLOOKUP(AG618,Cías!$A$1:$E$10000,5,0)</f>
        <v>#N/A</v>
      </c>
      <c r="AZ618" s="19" t="str">
        <f t="shared" si="68"/>
        <v>1014323</v>
      </c>
      <c r="BA618" s="19" t="str">
        <f t="shared" si="69"/>
        <v>JACOME AGUIRRE CARLOS ARTURO</v>
      </c>
      <c r="BB618" s="19" t="e">
        <f>VLOOKUP(AG618,Cías!$A$1:$E$10000,3,0)</f>
        <v>#N/A</v>
      </c>
      <c r="BC618" s="19"/>
      <c r="BD618" s="19"/>
      <c r="BE618" s="19"/>
      <c r="BF618" s="19"/>
      <c r="BG618" s="19"/>
      <c r="BH618" s="19"/>
      <c r="BI618" s="19"/>
      <c r="BJ618" s="19"/>
    </row>
    <row r="619" spans="1:62" ht="15" x14ac:dyDescent="0.2">
      <c r="A619" s="19" t="s">
        <v>7406</v>
      </c>
      <c r="B619" s="19" t="s">
        <v>1479</v>
      </c>
      <c r="C619" s="43">
        <v>44656</v>
      </c>
      <c r="D619" s="44">
        <v>0.48749999999999999</v>
      </c>
      <c r="E619" s="19" t="s">
        <v>7407</v>
      </c>
      <c r="F619" s="19" t="s">
        <v>7408</v>
      </c>
      <c r="G619" s="19" t="s">
        <v>7409</v>
      </c>
      <c r="H619" s="45">
        <v>2365.1999999999998</v>
      </c>
      <c r="I619" s="45">
        <v>2651.87</v>
      </c>
      <c r="J619" s="19" t="s">
        <v>1560</v>
      </c>
      <c r="K619" s="19" t="s">
        <v>7410</v>
      </c>
      <c r="L619" s="19" t="s">
        <v>7411</v>
      </c>
      <c r="M619" s="19" t="s">
        <v>7412</v>
      </c>
      <c r="N619" s="19" t="s">
        <v>7406</v>
      </c>
      <c r="O619" s="19" t="s">
        <v>1641</v>
      </c>
      <c r="P619" s="19" t="s">
        <v>1642</v>
      </c>
      <c r="Q619" s="46">
        <v>360</v>
      </c>
      <c r="R619" s="19" t="s">
        <v>1544</v>
      </c>
      <c r="S619" s="19" t="s">
        <v>7413</v>
      </c>
      <c r="T619" s="19" t="s">
        <v>7414</v>
      </c>
      <c r="U619" s="19" t="s">
        <v>7415</v>
      </c>
      <c r="V619" s="19" t="s">
        <v>7416</v>
      </c>
      <c r="W619" s="19" t="s">
        <v>1781</v>
      </c>
      <c r="X619" s="19" t="s">
        <v>7417</v>
      </c>
      <c r="Y619" s="19" t="s">
        <v>1783</v>
      </c>
      <c r="Z619" s="19" t="s">
        <v>1784</v>
      </c>
      <c r="AA619" s="46">
        <v>233</v>
      </c>
      <c r="AB619" s="19" t="s">
        <v>5575</v>
      </c>
      <c r="AC619" s="19" t="s">
        <v>175</v>
      </c>
      <c r="AD619" s="19" t="s">
        <v>5576</v>
      </c>
      <c r="AE619" s="19" t="s">
        <v>5577</v>
      </c>
      <c r="AF619" s="19" t="s">
        <v>1554</v>
      </c>
      <c r="AG619" s="19" t="s">
        <v>5578</v>
      </c>
      <c r="AH619" s="19" t="s">
        <v>1499</v>
      </c>
      <c r="AI619" s="19" t="s">
        <v>1500</v>
      </c>
      <c r="AJ619" s="45">
        <v>0</v>
      </c>
      <c r="AK619" s="45">
        <v>0</v>
      </c>
      <c r="AL619" s="19" t="s">
        <v>1501</v>
      </c>
      <c r="AM619" s="46">
        <v>27170</v>
      </c>
      <c r="AN619" s="46">
        <v>18000</v>
      </c>
      <c r="AO619" s="46">
        <v>9170</v>
      </c>
      <c r="AP619" s="45">
        <v>277.2</v>
      </c>
      <c r="AQ619" s="45"/>
      <c r="AR619" s="45" t="str">
        <f>IFERROR(VLOOKUP(AB619,'Pedidos marco'!$A$1:$D$10000,4,0)," ")</f>
        <v xml:space="preserve"> </v>
      </c>
      <c r="AS619" s="45">
        <f t="shared" si="63"/>
        <v>5</v>
      </c>
      <c r="AT619" s="45" t="str">
        <f t="shared" si="64"/>
        <v>05</v>
      </c>
      <c r="AU619" s="47">
        <v>18</v>
      </c>
      <c r="AV619" s="19" t="str">
        <f t="shared" si="65"/>
        <v>04 April</v>
      </c>
      <c r="AW619" s="19">
        <f t="shared" si="66"/>
        <v>0.77</v>
      </c>
      <c r="AX619" s="19">
        <f t="shared" si="67"/>
        <v>15.399999999999999</v>
      </c>
      <c r="AY619" s="19" t="e">
        <f>VLOOKUP(AG619,Cías!$A$1:$E$10000,5,0)</f>
        <v>#N/A</v>
      </c>
      <c r="AZ619" s="19" t="str">
        <f t="shared" si="68"/>
        <v>1023077</v>
      </c>
      <c r="BA619" s="19" t="str">
        <f t="shared" si="69"/>
        <v>JIMENEZ ICAZA HENRY ELADIO</v>
      </c>
      <c r="BB619" s="19" t="e">
        <f>VLOOKUP(AG619,Cías!$A$1:$E$10000,3,0)</f>
        <v>#N/A</v>
      </c>
      <c r="BC619" s="19"/>
      <c r="BD619" s="19"/>
      <c r="BE619" s="19"/>
      <c r="BF619" s="19"/>
      <c r="BG619" s="19"/>
      <c r="BH619" s="19"/>
      <c r="BI619" s="19"/>
      <c r="BJ619" s="19"/>
    </row>
    <row r="620" spans="1:62" ht="15" x14ac:dyDescent="0.2">
      <c r="A620" s="19" t="s">
        <v>7418</v>
      </c>
      <c r="B620" s="19" t="s">
        <v>1479</v>
      </c>
      <c r="C620" s="43">
        <v>44656</v>
      </c>
      <c r="D620" s="44">
        <v>0.48958333333332998</v>
      </c>
      <c r="E620" s="19" t="s">
        <v>7419</v>
      </c>
      <c r="F620" s="19" t="s">
        <v>1481</v>
      </c>
      <c r="G620" s="19" t="s">
        <v>1481</v>
      </c>
      <c r="H620" s="45">
        <v>0</v>
      </c>
      <c r="I620" s="45">
        <v>0</v>
      </c>
      <c r="J620" s="19" t="s">
        <v>1482</v>
      </c>
      <c r="K620" s="19" t="s">
        <v>7420</v>
      </c>
      <c r="L620" s="19" t="s">
        <v>7421</v>
      </c>
      <c r="M620" s="19" t="s">
        <v>7422</v>
      </c>
      <c r="N620" s="19" t="s">
        <v>7418</v>
      </c>
      <c r="O620" s="19" t="s">
        <v>1486</v>
      </c>
      <c r="P620" s="19" t="s">
        <v>1487</v>
      </c>
      <c r="Q620" s="46">
        <v>30.18</v>
      </c>
      <c r="R620" s="19" t="s">
        <v>1488</v>
      </c>
      <c r="S620" s="19" t="s">
        <v>1489</v>
      </c>
      <c r="T620" s="19" t="s">
        <v>418</v>
      </c>
      <c r="U620" s="19" t="s">
        <v>1508</v>
      </c>
      <c r="V620" s="19" t="s">
        <v>1509</v>
      </c>
      <c r="W620" s="19" t="s">
        <v>415</v>
      </c>
      <c r="X620" s="19" t="s">
        <v>1510</v>
      </c>
      <c r="Y620" s="19" t="s">
        <v>1511</v>
      </c>
      <c r="Z620" s="19" t="s">
        <v>1512</v>
      </c>
      <c r="AA620" s="46">
        <v>113</v>
      </c>
      <c r="AB620" s="19" t="s">
        <v>1513</v>
      </c>
      <c r="AC620" s="19" t="s">
        <v>418</v>
      </c>
      <c r="AD620" s="19" t="s">
        <v>1496</v>
      </c>
      <c r="AE620" s="19" t="s">
        <v>1481</v>
      </c>
      <c r="AF620" s="19" t="s">
        <v>1497</v>
      </c>
      <c r="AG620" s="19" t="s">
        <v>1538</v>
      </c>
      <c r="AH620" s="19" t="s">
        <v>1499</v>
      </c>
      <c r="AI620" s="19" t="s">
        <v>1500</v>
      </c>
      <c r="AJ620" s="45">
        <v>0</v>
      </c>
      <c r="AK620" s="45">
        <v>0</v>
      </c>
      <c r="AL620" s="19" t="s">
        <v>1517</v>
      </c>
      <c r="AM620" s="46">
        <v>46900</v>
      </c>
      <c r="AN620" s="46">
        <v>30180</v>
      </c>
      <c r="AO620" s="46">
        <v>16720</v>
      </c>
      <c r="AP620" s="45">
        <v>0</v>
      </c>
      <c r="AQ620" s="45"/>
      <c r="AR620" s="45" t="str">
        <f>IFERROR(VLOOKUP(AB620,'Pedidos marco'!$A$1:$D$10000,4,0)," ")</f>
        <v xml:space="preserve"> </v>
      </c>
      <c r="AS620" s="45">
        <f t="shared" si="63"/>
        <v>5</v>
      </c>
      <c r="AT620" s="45" t="str">
        <f t="shared" si="64"/>
        <v>05</v>
      </c>
      <c r="AU620" s="47">
        <v>30.18</v>
      </c>
      <c r="AV620" s="19" t="str">
        <f t="shared" si="65"/>
        <v>04 April</v>
      </c>
      <c r="AW620" s="19">
        <f t="shared" si="66"/>
        <v>0</v>
      </c>
      <c r="AX620" s="19">
        <f t="shared" si="67"/>
        <v>0</v>
      </c>
      <c r="AY620" s="19" t="e">
        <f>VLOOKUP(AG620,Cías!$A$1:$E$10000,5,0)</f>
        <v>#N/A</v>
      </c>
      <c r="AZ620" s="19" t="str">
        <f t="shared" si="68"/>
        <v>1014412</v>
      </c>
      <c r="BA620" s="19" t="str">
        <f t="shared" si="69"/>
        <v>UNION DE CONCRETERAS UNICON UCUE</v>
      </c>
      <c r="BB620" s="19" t="e">
        <f>VLOOKUP(AG620,Cías!$A$1:$E$10000,3,0)</f>
        <v>#N/A</v>
      </c>
      <c r="BC620" s="19"/>
      <c r="BD620" s="19"/>
      <c r="BE620" s="19"/>
      <c r="BF620" s="19"/>
      <c r="BG620" s="19"/>
      <c r="BH620" s="19"/>
      <c r="BI620" s="19"/>
      <c r="BJ620" s="19"/>
    </row>
    <row r="621" spans="1:62" ht="15" x14ac:dyDescent="0.2">
      <c r="A621" s="19" t="s">
        <v>7423</v>
      </c>
      <c r="B621" s="19" t="s">
        <v>1479</v>
      </c>
      <c r="C621" s="43">
        <v>44656</v>
      </c>
      <c r="D621" s="44">
        <v>0.49097222222221998</v>
      </c>
      <c r="E621" s="19" t="s">
        <v>7424</v>
      </c>
      <c r="F621" s="19" t="s">
        <v>7425</v>
      </c>
      <c r="G621" s="19" t="s">
        <v>7426</v>
      </c>
      <c r="H621" s="45">
        <v>4415.3999999999996</v>
      </c>
      <c r="I621" s="45">
        <v>4950.58</v>
      </c>
      <c r="J621" s="19" t="s">
        <v>1560</v>
      </c>
      <c r="K621" s="19" t="s">
        <v>7427</v>
      </c>
      <c r="L621" s="19" t="s">
        <v>7428</v>
      </c>
      <c r="M621" s="19" t="s">
        <v>7429</v>
      </c>
      <c r="N621" s="19" t="s">
        <v>7423</v>
      </c>
      <c r="O621" s="19" t="s">
        <v>367</v>
      </c>
      <c r="P621" s="19" t="s">
        <v>368</v>
      </c>
      <c r="Q621" s="46">
        <v>660</v>
      </c>
      <c r="R621" s="19" t="s">
        <v>1544</v>
      </c>
      <c r="S621" s="19" t="s">
        <v>1795</v>
      </c>
      <c r="T621" s="19" t="s">
        <v>177</v>
      </c>
      <c r="U621" s="19" t="s">
        <v>1796</v>
      </c>
      <c r="V621" s="19" t="s">
        <v>1797</v>
      </c>
      <c r="W621" s="19" t="s">
        <v>1798</v>
      </c>
      <c r="X621" s="19" t="s">
        <v>1799</v>
      </c>
      <c r="Y621" s="19" t="s">
        <v>1800</v>
      </c>
      <c r="Z621" s="19" t="s">
        <v>1801</v>
      </c>
      <c r="AA621" s="46">
        <v>159</v>
      </c>
      <c r="AB621" s="19" t="s">
        <v>1802</v>
      </c>
      <c r="AC621" s="19" t="s">
        <v>177</v>
      </c>
      <c r="AD621" s="19" t="s">
        <v>1803</v>
      </c>
      <c r="AE621" s="19" t="s">
        <v>1804</v>
      </c>
      <c r="AF621" s="19" t="s">
        <v>1592</v>
      </c>
      <c r="AG621" s="19" t="s">
        <v>1805</v>
      </c>
      <c r="AH621" s="19" t="s">
        <v>1499</v>
      </c>
      <c r="AI621" s="19" t="s">
        <v>1500</v>
      </c>
      <c r="AJ621" s="45">
        <v>0</v>
      </c>
      <c r="AK621" s="45">
        <v>0</v>
      </c>
      <c r="AL621" s="19" t="s">
        <v>1501</v>
      </c>
      <c r="AM621" s="46">
        <v>51460</v>
      </c>
      <c r="AN621" s="46">
        <v>33010</v>
      </c>
      <c r="AO621" s="46">
        <v>18450</v>
      </c>
      <c r="AP621" s="45">
        <v>382.8</v>
      </c>
      <c r="AQ621" s="45"/>
      <c r="AR621" s="45" t="str">
        <f>IFERROR(VLOOKUP(AB621,'Pedidos marco'!$A$1:$D$10000,4,0)," ")</f>
        <v xml:space="preserve"> </v>
      </c>
      <c r="AS621" s="45">
        <f t="shared" si="63"/>
        <v>5</v>
      </c>
      <c r="AT621" s="45" t="str">
        <f t="shared" si="64"/>
        <v>05</v>
      </c>
      <c r="AU621" s="47">
        <v>33</v>
      </c>
      <c r="AV621" s="19" t="str">
        <f t="shared" si="65"/>
        <v>04 April</v>
      </c>
      <c r="AW621" s="19">
        <f t="shared" si="66"/>
        <v>0.58000000000000007</v>
      </c>
      <c r="AX621" s="19">
        <f t="shared" si="67"/>
        <v>11.6</v>
      </c>
      <c r="AY621" s="19" t="e">
        <f>VLOOKUP(AG621,Cías!$A$1:$E$10000,5,0)</f>
        <v>#N/A</v>
      </c>
      <c r="AZ621" s="19" t="str">
        <f t="shared" si="68"/>
        <v>1013478</v>
      </c>
      <c r="BA621" s="19" t="str">
        <f t="shared" si="69"/>
        <v>LANDAZURI CORDOVA IVAN OSWALDO</v>
      </c>
      <c r="BB621" s="19" t="e">
        <f>VLOOKUP(AG621,Cías!$A$1:$E$10000,3,0)</f>
        <v>#N/A</v>
      </c>
      <c r="BC621" s="19"/>
      <c r="BD621" s="19"/>
      <c r="BE621" s="19"/>
      <c r="BF621" s="19"/>
      <c r="BG621" s="19"/>
      <c r="BH621" s="19"/>
      <c r="BI621" s="19"/>
      <c r="BJ621" s="19"/>
    </row>
    <row r="622" spans="1:62" ht="15" x14ac:dyDescent="0.2">
      <c r="A622" s="19" t="s">
        <v>7430</v>
      </c>
      <c r="B622" s="19" t="s">
        <v>1479</v>
      </c>
      <c r="C622" s="43">
        <v>44656</v>
      </c>
      <c r="D622" s="44">
        <v>0.49305555555556002</v>
      </c>
      <c r="E622" s="19" t="s">
        <v>7431</v>
      </c>
      <c r="F622" s="19" t="s">
        <v>7432</v>
      </c>
      <c r="G622" s="19" t="s">
        <v>7433</v>
      </c>
      <c r="H622" s="45">
        <v>2365.1999999999998</v>
      </c>
      <c r="I622" s="45">
        <v>2651.87</v>
      </c>
      <c r="J622" s="19" t="s">
        <v>1560</v>
      </c>
      <c r="K622" s="19" t="s">
        <v>7410</v>
      </c>
      <c r="L622" s="19" t="s">
        <v>7434</v>
      </c>
      <c r="M622" s="19" t="s">
        <v>7435</v>
      </c>
      <c r="N622" s="19" t="s">
        <v>7430</v>
      </c>
      <c r="O622" s="19" t="s">
        <v>1641</v>
      </c>
      <c r="P622" s="19" t="s">
        <v>1642</v>
      </c>
      <c r="Q622" s="46">
        <v>360</v>
      </c>
      <c r="R622" s="19" t="s">
        <v>1544</v>
      </c>
      <c r="S622" s="19" t="s">
        <v>7413</v>
      </c>
      <c r="T622" s="19" t="s">
        <v>7414</v>
      </c>
      <c r="U622" s="19" t="s">
        <v>7415</v>
      </c>
      <c r="V622" s="19" t="s">
        <v>7416</v>
      </c>
      <c r="W622" s="19" t="s">
        <v>1781</v>
      </c>
      <c r="X622" s="19" t="s">
        <v>7417</v>
      </c>
      <c r="Y622" s="19" t="s">
        <v>1783</v>
      </c>
      <c r="Z622" s="19" t="s">
        <v>1784</v>
      </c>
      <c r="AA622" s="46">
        <v>233</v>
      </c>
      <c r="AB622" s="19" t="s">
        <v>569</v>
      </c>
      <c r="AC622" s="19" t="s">
        <v>291</v>
      </c>
      <c r="AD622" s="19" t="s">
        <v>3817</v>
      </c>
      <c r="AE622" s="19" t="s">
        <v>3818</v>
      </c>
      <c r="AF622" s="19" t="s">
        <v>1554</v>
      </c>
      <c r="AG622" s="19" t="s">
        <v>3819</v>
      </c>
      <c r="AH622" s="19" t="s">
        <v>1499</v>
      </c>
      <c r="AI622" s="19" t="s">
        <v>1500</v>
      </c>
      <c r="AJ622" s="45">
        <v>0</v>
      </c>
      <c r="AK622" s="45">
        <v>0</v>
      </c>
      <c r="AL622" s="19" t="s">
        <v>1501</v>
      </c>
      <c r="AM622" s="46">
        <v>27090</v>
      </c>
      <c r="AN622" s="46">
        <v>18020</v>
      </c>
      <c r="AO622" s="46">
        <v>9070</v>
      </c>
      <c r="AP622" s="45">
        <v>277.2</v>
      </c>
      <c r="AQ622" s="45"/>
      <c r="AR622" s="45" t="str">
        <f>IFERROR(VLOOKUP(AB622,'Pedidos marco'!$A$1:$D$10000,4,0)," ")</f>
        <v xml:space="preserve"> </v>
      </c>
      <c r="AS622" s="45">
        <f t="shared" si="63"/>
        <v>5</v>
      </c>
      <c r="AT622" s="45" t="str">
        <f t="shared" si="64"/>
        <v>05</v>
      </c>
      <c r="AU622" s="47">
        <v>18</v>
      </c>
      <c r="AV622" s="19" t="str">
        <f t="shared" si="65"/>
        <v>04 April</v>
      </c>
      <c r="AW622" s="19">
        <f t="shared" si="66"/>
        <v>0.77</v>
      </c>
      <c r="AX622" s="19">
        <f t="shared" si="67"/>
        <v>15.399999999999999</v>
      </c>
      <c r="AY622" s="19" t="e">
        <f>VLOOKUP(AG622,Cías!$A$1:$E$10000,5,0)</f>
        <v>#N/A</v>
      </c>
      <c r="AZ622" s="19" t="str">
        <f t="shared" si="68"/>
        <v>1013262</v>
      </c>
      <c r="BA622" s="19" t="str">
        <f t="shared" si="69"/>
        <v>SEGOVIA ERAZO PATRICIA ALEXANDRA</v>
      </c>
      <c r="BB622" s="19" t="e">
        <f>VLOOKUP(AG622,Cías!$A$1:$E$10000,3,0)</f>
        <v>#N/A</v>
      </c>
      <c r="BC622" s="19"/>
      <c r="BD622" s="19"/>
      <c r="BE622" s="19"/>
      <c r="BF622" s="19"/>
      <c r="BG622" s="19"/>
      <c r="BH622" s="19"/>
      <c r="BI622" s="19"/>
      <c r="BJ622" s="19"/>
    </row>
    <row r="623" spans="1:62" ht="15" x14ac:dyDescent="0.2">
      <c r="A623" s="19" t="s">
        <v>7436</v>
      </c>
      <c r="B623" s="19" t="s">
        <v>1479</v>
      </c>
      <c r="C623" s="43">
        <v>44656</v>
      </c>
      <c r="D623" s="44">
        <v>0.49375000000000002</v>
      </c>
      <c r="E623" s="19" t="s">
        <v>7437</v>
      </c>
      <c r="F623" s="19" t="s">
        <v>7438</v>
      </c>
      <c r="G623" s="19" t="s">
        <v>7439</v>
      </c>
      <c r="H623" s="45">
        <v>3321.65</v>
      </c>
      <c r="I623" s="45">
        <v>3724.26</v>
      </c>
      <c r="J623" s="19" t="s">
        <v>1560</v>
      </c>
      <c r="K623" s="19" t="s">
        <v>7440</v>
      </c>
      <c r="L623" s="19" t="s">
        <v>7441</v>
      </c>
      <c r="M623" s="19" t="s">
        <v>7442</v>
      </c>
      <c r="N623" s="19" t="s">
        <v>7436</v>
      </c>
      <c r="O623" s="19" t="s">
        <v>1603</v>
      </c>
      <c r="P623" s="19" t="s">
        <v>1604</v>
      </c>
      <c r="Q623" s="46">
        <v>480</v>
      </c>
      <c r="R623" s="19" t="s">
        <v>1544</v>
      </c>
      <c r="S623" s="19" t="s">
        <v>4587</v>
      </c>
      <c r="T623" s="19" t="s">
        <v>4588</v>
      </c>
      <c r="U623" s="19" t="s">
        <v>7443</v>
      </c>
      <c r="V623" s="19" t="s">
        <v>7444</v>
      </c>
      <c r="W623" s="19" t="s">
        <v>2144</v>
      </c>
      <c r="X623" s="19" t="s">
        <v>7445</v>
      </c>
      <c r="Y623" s="19" t="s">
        <v>2146</v>
      </c>
      <c r="Z623" s="19" t="s">
        <v>2147</v>
      </c>
      <c r="AA623" s="46">
        <v>388</v>
      </c>
      <c r="AB623" s="19" t="s">
        <v>532</v>
      </c>
      <c r="AC623" s="19" t="s">
        <v>216</v>
      </c>
      <c r="AD623" s="19" t="s">
        <v>2080</v>
      </c>
      <c r="AE623" s="19" t="s">
        <v>2081</v>
      </c>
      <c r="AF623" s="19" t="s">
        <v>1719</v>
      </c>
      <c r="AG623" s="19" t="s">
        <v>2082</v>
      </c>
      <c r="AH623" s="19" t="s">
        <v>1499</v>
      </c>
      <c r="AI623" s="19" t="s">
        <v>1500</v>
      </c>
      <c r="AJ623" s="45">
        <v>0</v>
      </c>
      <c r="AK623" s="45">
        <v>0</v>
      </c>
      <c r="AL623" s="19" t="s">
        <v>1501</v>
      </c>
      <c r="AM623" s="46">
        <v>40340</v>
      </c>
      <c r="AN623" s="46">
        <v>24000</v>
      </c>
      <c r="AO623" s="46">
        <v>16340</v>
      </c>
      <c r="AP623" s="45">
        <v>508.8</v>
      </c>
      <c r="AQ623" s="45"/>
      <c r="AR623" s="45" t="str">
        <f>IFERROR(VLOOKUP(AB623,'Pedidos marco'!$A$1:$D$10000,4,0)," ")</f>
        <v xml:space="preserve"> </v>
      </c>
      <c r="AS623" s="45">
        <f t="shared" si="63"/>
        <v>5</v>
      </c>
      <c r="AT623" s="45" t="str">
        <f t="shared" si="64"/>
        <v>05</v>
      </c>
      <c r="AU623" s="47">
        <v>24</v>
      </c>
      <c r="AV623" s="19" t="str">
        <f t="shared" si="65"/>
        <v>04 April</v>
      </c>
      <c r="AW623" s="19">
        <f t="shared" si="66"/>
        <v>1.06</v>
      </c>
      <c r="AX623" s="19">
        <f t="shared" si="67"/>
        <v>21.2</v>
      </c>
      <c r="AY623" s="19" t="e">
        <f>VLOOKUP(AG623,Cías!$A$1:$E$10000,5,0)</f>
        <v>#N/A</v>
      </c>
      <c r="AZ623" s="19" t="str">
        <f t="shared" si="68"/>
        <v>1013859</v>
      </c>
      <c r="BA623" s="19" t="str">
        <f t="shared" si="69"/>
        <v>MUÑOZ ORTIZ JUAN MANUEL</v>
      </c>
      <c r="BB623" s="19" t="e">
        <f>VLOOKUP(AG623,Cías!$A$1:$E$10000,3,0)</f>
        <v>#N/A</v>
      </c>
      <c r="BC623" s="19"/>
      <c r="BD623" s="19"/>
      <c r="BE623" s="19"/>
      <c r="BF623" s="19"/>
      <c r="BG623" s="19"/>
      <c r="BH623" s="19"/>
      <c r="BI623" s="19"/>
      <c r="BJ623" s="19"/>
    </row>
    <row r="624" spans="1:62" ht="15" x14ac:dyDescent="0.2">
      <c r="A624" s="19" t="s">
        <v>7446</v>
      </c>
      <c r="B624" s="19" t="s">
        <v>1479</v>
      </c>
      <c r="C624" s="43">
        <v>44656</v>
      </c>
      <c r="D624" s="44">
        <v>0.49513888888889002</v>
      </c>
      <c r="E624" s="19" t="s">
        <v>7447</v>
      </c>
      <c r="F624" s="19" t="s">
        <v>1481</v>
      </c>
      <c r="G624" s="19" t="s">
        <v>1481</v>
      </c>
      <c r="H624" s="45">
        <v>0</v>
      </c>
      <c r="I624" s="45">
        <v>0</v>
      </c>
      <c r="J624" s="19" t="s">
        <v>1482</v>
      </c>
      <c r="K624" s="19" t="s">
        <v>6563</v>
      </c>
      <c r="L624" s="19" t="s">
        <v>7448</v>
      </c>
      <c r="M624" s="19" t="s">
        <v>7449</v>
      </c>
      <c r="N624" s="19" t="s">
        <v>7446</v>
      </c>
      <c r="O624" s="19" t="s">
        <v>367</v>
      </c>
      <c r="P624" s="19" t="s">
        <v>368</v>
      </c>
      <c r="Q624" s="46">
        <v>640</v>
      </c>
      <c r="R624" s="19" t="s">
        <v>1544</v>
      </c>
      <c r="S624" s="19" t="s">
        <v>2088</v>
      </c>
      <c r="T624" s="19" t="s">
        <v>2089</v>
      </c>
      <c r="U624" s="19" t="s">
        <v>2090</v>
      </c>
      <c r="V624" s="19" t="s">
        <v>2091</v>
      </c>
      <c r="W624" s="19" t="s">
        <v>2092</v>
      </c>
      <c r="X624" s="19" t="s">
        <v>2093</v>
      </c>
      <c r="Y624" s="19" t="s">
        <v>2094</v>
      </c>
      <c r="Z624" s="19" t="s">
        <v>2095</v>
      </c>
      <c r="AA624" s="46">
        <v>130</v>
      </c>
      <c r="AB624" s="19" t="s">
        <v>472</v>
      </c>
      <c r="AC624" s="19" t="s">
        <v>94</v>
      </c>
      <c r="AD624" s="19" t="s">
        <v>7450</v>
      </c>
      <c r="AE624" s="19" t="s">
        <v>7451</v>
      </c>
      <c r="AF624" s="19" t="s">
        <v>1592</v>
      </c>
      <c r="AG624" s="19" t="s">
        <v>7452</v>
      </c>
      <c r="AH624" s="19" t="s">
        <v>1502</v>
      </c>
      <c r="AI624" s="19" t="s">
        <v>2099</v>
      </c>
      <c r="AJ624" s="45">
        <v>0</v>
      </c>
      <c r="AK624" s="45">
        <v>0</v>
      </c>
      <c r="AL624" s="19" t="s">
        <v>1501</v>
      </c>
      <c r="AM624" s="46">
        <v>49400</v>
      </c>
      <c r="AN624" s="46">
        <v>32060</v>
      </c>
      <c r="AO624" s="46">
        <v>17340</v>
      </c>
      <c r="AP624" s="45">
        <v>345.6</v>
      </c>
      <c r="AQ624" s="45"/>
      <c r="AR624" s="45" t="str">
        <f>IFERROR(VLOOKUP(AB624,'Pedidos marco'!$A$1:$D$10000,4,0)," ")</f>
        <v xml:space="preserve"> </v>
      </c>
      <c r="AS624" s="45">
        <f t="shared" si="63"/>
        <v>5</v>
      </c>
      <c r="AT624" s="45" t="str">
        <f t="shared" si="64"/>
        <v>05</v>
      </c>
      <c r="AU624" s="47">
        <v>32</v>
      </c>
      <c r="AV624" s="19" t="str">
        <f t="shared" si="65"/>
        <v>04 April</v>
      </c>
      <c r="AW624" s="19">
        <f t="shared" si="66"/>
        <v>0.54</v>
      </c>
      <c r="AX624" s="19">
        <f t="shared" si="67"/>
        <v>10.8</v>
      </c>
      <c r="AY624" s="19" t="e">
        <f>VLOOKUP(AG624,Cías!$A$1:$E$10000,5,0)</f>
        <v>#N/A</v>
      </c>
      <c r="AZ624" s="19" t="str">
        <f t="shared" si="68"/>
        <v>1013241</v>
      </c>
      <c r="BA624" s="19" t="str">
        <f t="shared" si="69"/>
        <v>COMPAÑÍA DE TRANSPORTE DE CARGA PES</v>
      </c>
      <c r="BB624" s="19" t="e">
        <f>VLOOKUP(AG624,Cías!$A$1:$E$10000,3,0)</f>
        <v>#N/A</v>
      </c>
      <c r="BC624" s="19"/>
      <c r="BD624" s="19"/>
      <c r="BE624" s="19"/>
      <c r="BF624" s="19"/>
      <c r="BG624" s="19"/>
      <c r="BH624" s="19"/>
      <c r="BI624" s="19"/>
      <c r="BJ624" s="19"/>
    </row>
    <row r="625" spans="1:62" ht="15" x14ac:dyDescent="0.2">
      <c r="A625" s="19" t="s">
        <v>7453</v>
      </c>
      <c r="B625" s="19" t="s">
        <v>1479</v>
      </c>
      <c r="C625" s="43">
        <v>44656</v>
      </c>
      <c r="D625" s="44">
        <v>0.49791666666667</v>
      </c>
      <c r="E625" s="19" t="s">
        <v>7454</v>
      </c>
      <c r="F625" s="19" t="s">
        <v>7455</v>
      </c>
      <c r="G625" s="19" t="s">
        <v>7456</v>
      </c>
      <c r="H625" s="45">
        <v>271.60000000000002</v>
      </c>
      <c r="I625" s="45">
        <v>304.52</v>
      </c>
      <c r="J625" s="19" t="s">
        <v>1560</v>
      </c>
      <c r="K625" s="19" t="s">
        <v>7457</v>
      </c>
      <c r="L625" s="19" t="s">
        <v>7458</v>
      </c>
      <c r="M625" s="19" t="s">
        <v>7459</v>
      </c>
      <c r="N625" s="19" t="s">
        <v>7453</v>
      </c>
      <c r="O625" s="19" t="s">
        <v>1641</v>
      </c>
      <c r="P625" s="19" t="s">
        <v>1642</v>
      </c>
      <c r="Q625" s="46">
        <v>40</v>
      </c>
      <c r="R625" s="19" t="s">
        <v>1544</v>
      </c>
      <c r="S625" s="19" t="s">
        <v>2914</v>
      </c>
      <c r="T625" s="19" t="s">
        <v>2915</v>
      </c>
      <c r="U625" s="19" t="s">
        <v>2916</v>
      </c>
      <c r="V625" s="19" t="s">
        <v>2917</v>
      </c>
      <c r="W625" s="19" t="s">
        <v>2144</v>
      </c>
      <c r="X625" s="19" t="s">
        <v>2918</v>
      </c>
      <c r="Y625" s="19" t="s">
        <v>2146</v>
      </c>
      <c r="Z625" s="19" t="s">
        <v>2147</v>
      </c>
      <c r="AA625" s="46">
        <v>388</v>
      </c>
      <c r="AB625" s="19" t="s">
        <v>552</v>
      </c>
      <c r="AC625" s="19" t="s">
        <v>258</v>
      </c>
      <c r="AD625" s="19" t="s">
        <v>4052</v>
      </c>
      <c r="AE625" s="19" t="s">
        <v>4053</v>
      </c>
      <c r="AF625" s="19" t="s">
        <v>1554</v>
      </c>
      <c r="AG625" s="19" t="s">
        <v>4054</v>
      </c>
      <c r="AH625" s="19" t="s">
        <v>1499</v>
      </c>
      <c r="AI625" s="19" t="s">
        <v>1500</v>
      </c>
      <c r="AJ625" s="45">
        <v>0</v>
      </c>
      <c r="AK625" s="45">
        <v>0</v>
      </c>
      <c r="AL625" s="19" t="s">
        <v>1501</v>
      </c>
      <c r="AM625" s="46">
        <v>6492.2219999999998</v>
      </c>
      <c r="AN625" s="46">
        <v>2002.222</v>
      </c>
      <c r="AO625" s="46">
        <v>4490</v>
      </c>
      <c r="AP625" s="45">
        <v>42.4</v>
      </c>
      <c r="AQ625" s="45"/>
      <c r="AR625" s="45" t="str">
        <f>IFERROR(VLOOKUP(AB625,'Pedidos marco'!$A$1:$D$10000,4,0)," ")</f>
        <v xml:space="preserve"> </v>
      </c>
      <c r="AS625" s="45">
        <f t="shared" si="63"/>
        <v>5</v>
      </c>
      <c r="AT625" s="45" t="str">
        <f t="shared" si="64"/>
        <v>05</v>
      </c>
      <c r="AU625" s="47">
        <v>2</v>
      </c>
      <c r="AV625" s="19" t="str">
        <f t="shared" si="65"/>
        <v>04 April</v>
      </c>
      <c r="AW625" s="19">
        <f t="shared" si="66"/>
        <v>1.06</v>
      </c>
      <c r="AX625" s="19">
        <f t="shared" si="67"/>
        <v>21.2</v>
      </c>
      <c r="AY625" s="19" t="e">
        <f>VLOOKUP(AG625,Cías!$A$1:$E$10000,5,0)</f>
        <v>#N/A</v>
      </c>
      <c r="AZ625" s="19" t="str">
        <f t="shared" si="68"/>
        <v>1013181</v>
      </c>
      <c r="BA625" s="19" t="str">
        <f t="shared" si="69"/>
        <v>REASCOS GUZMAN HARVEY ESTANISLAO</v>
      </c>
      <c r="BB625" s="19" t="e">
        <f>VLOOKUP(AG625,Cías!$A$1:$E$10000,3,0)</f>
        <v>#N/A</v>
      </c>
      <c r="BC625" s="19"/>
      <c r="BD625" s="19"/>
      <c r="BE625" s="19"/>
      <c r="BF625" s="19"/>
      <c r="BG625" s="19"/>
      <c r="BH625" s="19"/>
      <c r="BI625" s="19"/>
      <c r="BJ625" s="19"/>
    </row>
    <row r="626" spans="1:62" ht="15" x14ac:dyDescent="0.2">
      <c r="A626" s="19" t="s">
        <v>7453</v>
      </c>
      <c r="B626" s="19" t="s">
        <v>1479</v>
      </c>
      <c r="C626" s="43">
        <v>44656</v>
      </c>
      <c r="D626" s="44">
        <v>0.49791666666667</v>
      </c>
      <c r="E626" s="19" t="s">
        <v>7460</v>
      </c>
      <c r="F626" s="19" t="s">
        <v>7461</v>
      </c>
      <c r="G626" s="19" t="s">
        <v>7462</v>
      </c>
      <c r="H626" s="45">
        <v>2262.4</v>
      </c>
      <c r="I626" s="45">
        <v>2536.62</v>
      </c>
      <c r="J626" s="19" t="s">
        <v>1560</v>
      </c>
      <c r="K626" s="19" t="s">
        <v>7457</v>
      </c>
      <c r="L626" s="19" t="s">
        <v>7463</v>
      </c>
      <c r="M626" s="19" t="s">
        <v>7464</v>
      </c>
      <c r="N626" s="19" t="s">
        <v>7453</v>
      </c>
      <c r="O626" s="19" t="s">
        <v>1603</v>
      </c>
      <c r="P626" s="19" t="s">
        <v>1604</v>
      </c>
      <c r="Q626" s="46">
        <v>320</v>
      </c>
      <c r="R626" s="19" t="s">
        <v>1544</v>
      </c>
      <c r="S626" s="19" t="s">
        <v>2914</v>
      </c>
      <c r="T626" s="19" t="s">
        <v>2915</v>
      </c>
      <c r="U626" s="19" t="s">
        <v>2916</v>
      </c>
      <c r="V626" s="19" t="s">
        <v>2917</v>
      </c>
      <c r="W626" s="19" t="s">
        <v>2144</v>
      </c>
      <c r="X626" s="19" t="s">
        <v>2918</v>
      </c>
      <c r="Y626" s="19" t="s">
        <v>2146</v>
      </c>
      <c r="Z626" s="19" t="s">
        <v>2147</v>
      </c>
      <c r="AA626" s="46">
        <v>388</v>
      </c>
      <c r="AB626" s="19" t="s">
        <v>552</v>
      </c>
      <c r="AC626" s="19" t="s">
        <v>258</v>
      </c>
      <c r="AD626" s="19" t="s">
        <v>4052</v>
      </c>
      <c r="AE626" s="19" t="s">
        <v>4053</v>
      </c>
      <c r="AF626" s="19" t="s">
        <v>1554</v>
      </c>
      <c r="AG626" s="19" t="s">
        <v>4054</v>
      </c>
      <c r="AH626" s="19" t="s">
        <v>1499</v>
      </c>
      <c r="AI626" s="19" t="s">
        <v>1500</v>
      </c>
      <c r="AJ626" s="45">
        <v>0</v>
      </c>
      <c r="AK626" s="45">
        <v>0</v>
      </c>
      <c r="AL626" s="19" t="s">
        <v>1501</v>
      </c>
      <c r="AM626" s="46">
        <v>20507.777999999998</v>
      </c>
      <c r="AN626" s="46">
        <v>16017.778</v>
      </c>
      <c r="AO626" s="46">
        <v>4490</v>
      </c>
      <c r="AP626" s="45">
        <v>339.2</v>
      </c>
      <c r="AQ626" s="45"/>
      <c r="AR626" s="45" t="str">
        <f>IFERROR(VLOOKUP(AB626,'Pedidos marco'!$A$1:$D$10000,4,0)," ")</f>
        <v xml:space="preserve"> </v>
      </c>
      <c r="AS626" s="45">
        <f t="shared" si="63"/>
        <v>5</v>
      </c>
      <c r="AT626" s="45" t="str">
        <f t="shared" si="64"/>
        <v>05</v>
      </c>
      <c r="AU626" s="47">
        <v>16</v>
      </c>
      <c r="AV626" s="19" t="str">
        <f t="shared" si="65"/>
        <v>04 April</v>
      </c>
      <c r="AW626" s="19">
        <f t="shared" si="66"/>
        <v>1.06</v>
      </c>
      <c r="AX626" s="19">
        <f t="shared" si="67"/>
        <v>21.2</v>
      </c>
      <c r="AY626" s="19" t="e">
        <f>VLOOKUP(AG626,Cías!$A$1:$E$10000,5,0)</f>
        <v>#N/A</v>
      </c>
      <c r="AZ626" s="19" t="str">
        <f t="shared" si="68"/>
        <v>1013181</v>
      </c>
      <c r="BA626" s="19" t="str">
        <f t="shared" si="69"/>
        <v>REASCOS GUZMAN HARVEY ESTANISLAO</v>
      </c>
      <c r="BB626" s="19" t="e">
        <f>VLOOKUP(AG626,Cías!$A$1:$E$10000,3,0)</f>
        <v>#N/A</v>
      </c>
      <c r="BC626" s="19"/>
      <c r="BD626" s="19"/>
      <c r="BE626" s="19"/>
      <c r="BF626" s="19"/>
      <c r="BG626" s="19"/>
      <c r="BH626" s="19"/>
      <c r="BI626" s="19"/>
      <c r="BJ626" s="19"/>
    </row>
    <row r="627" spans="1:62" ht="15" x14ac:dyDescent="0.2">
      <c r="A627" s="19" t="s">
        <v>7465</v>
      </c>
      <c r="B627" s="19" t="s">
        <v>1479</v>
      </c>
      <c r="C627" s="43">
        <v>44656</v>
      </c>
      <c r="D627" s="44">
        <v>0.50347222222221999</v>
      </c>
      <c r="E627" s="19" t="s">
        <v>7466</v>
      </c>
      <c r="F627" s="19" t="s">
        <v>7467</v>
      </c>
      <c r="G627" s="19" t="s">
        <v>7468</v>
      </c>
      <c r="H627" s="45">
        <v>3679.09</v>
      </c>
      <c r="I627" s="45">
        <v>4125.0200000000004</v>
      </c>
      <c r="J627" s="19" t="s">
        <v>1560</v>
      </c>
      <c r="K627" s="19" t="s">
        <v>3254</v>
      </c>
      <c r="L627" s="19" t="s">
        <v>7469</v>
      </c>
      <c r="M627" s="19" t="s">
        <v>7470</v>
      </c>
      <c r="N627" s="19" t="s">
        <v>7465</v>
      </c>
      <c r="O627" s="19" t="s">
        <v>1486</v>
      </c>
      <c r="P627" s="19" t="s">
        <v>1487</v>
      </c>
      <c r="Q627" s="46">
        <v>31.64</v>
      </c>
      <c r="R627" s="19" t="s">
        <v>1488</v>
      </c>
      <c r="S627" s="19" t="s">
        <v>1564</v>
      </c>
      <c r="T627" s="19" t="s">
        <v>416</v>
      </c>
      <c r="U627" s="19" t="s">
        <v>1565</v>
      </c>
      <c r="V627" s="19" t="s">
        <v>1566</v>
      </c>
      <c r="W627" s="19" t="s">
        <v>1567</v>
      </c>
      <c r="X627" s="19" t="s">
        <v>1568</v>
      </c>
      <c r="Y627" s="19" t="s">
        <v>1569</v>
      </c>
      <c r="Z627" s="19" t="s">
        <v>1570</v>
      </c>
      <c r="AA627" s="46">
        <v>136</v>
      </c>
      <c r="AB627" s="19" t="s">
        <v>1571</v>
      </c>
      <c r="AC627" s="19" t="s">
        <v>416</v>
      </c>
      <c r="AD627" s="19" t="s">
        <v>1572</v>
      </c>
      <c r="AE627" s="19" t="s">
        <v>1573</v>
      </c>
      <c r="AF627" s="19" t="s">
        <v>1497</v>
      </c>
      <c r="AG627" s="19" t="s">
        <v>1574</v>
      </c>
      <c r="AH627" s="19" t="s">
        <v>1499</v>
      </c>
      <c r="AI627" s="19" t="s">
        <v>1500</v>
      </c>
      <c r="AJ627" s="45">
        <v>0</v>
      </c>
      <c r="AK627" s="45">
        <v>0</v>
      </c>
      <c r="AL627" s="19" t="s">
        <v>1517</v>
      </c>
      <c r="AM627" s="46">
        <v>51200</v>
      </c>
      <c r="AN627" s="46">
        <v>31640</v>
      </c>
      <c r="AO627" s="46">
        <v>19560</v>
      </c>
      <c r="AP627" s="45">
        <v>0</v>
      </c>
      <c r="AQ627" s="45"/>
      <c r="AR627" s="45" t="str">
        <f>IFERROR(VLOOKUP(AB627,'Pedidos marco'!$A$1:$D$10000,4,0)," ")</f>
        <v xml:space="preserve"> </v>
      </c>
      <c r="AS627" s="45">
        <f t="shared" si="63"/>
        <v>5</v>
      </c>
      <c r="AT627" s="45" t="str">
        <f t="shared" si="64"/>
        <v>05</v>
      </c>
      <c r="AU627" s="47">
        <v>31.64</v>
      </c>
      <c r="AV627" s="19" t="str">
        <f t="shared" si="65"/>
        <v>04 April</v>
      </c>
      <c r="AW627" s="19">
        <f t="shared" si="66"/>
        <v>0</v>
      </c>
      <c r="AX627" s="19">
        <f t="shared" si="67"/>
        <v>0</v>
      </c>
      <c r="AY627" s="19" t="e">
        <f>VLOOKUP(AG627,Cías!$A$1:$E$10000,5,0)</f>
        <v>#N/A</v>
      </c>
      <c r="AZ627" s="19" t="str">
        <f t="shared" si="68"/>
        <v>1014407</v>
      </c>
      <c r="BA627" s="19" t="str">
        <f t="shared" si="69"/>
        <v>HORMIANDES</v>
      </c>
      <c r="BB627" s="19" t="e">
        <f>VLOOKUP(AG627,Cías!$A$1:$E$10000,3,0)</f>
        <v>#N/A</v>
      </c>
      <c r="BC627" s="19"/>
      <c r="BD627" s="19"/>
      <c r="BE627" s="19"/>
      <c r="BF627" s="19"/>
      <c r="BG627" s="19"/>
      <c r="BH627" s="19"/>
      <c r="BI627" s="19"/>
      <c r="BJ627" s="19"/>
    </row>
    <row r="628" spans="1:62" ht="15" x14ac:dyDescent="0.2">
      <c r="A628" s="19" t="s">
        <v>7471</v>
      </c>
      <c r="B628" s="19" t="s">
        <v>1479</v>
      </c>
      <c r="C628" s="43">
        <v>44656</v>
      </c>
      <c r="D628" s="44">
        <v>0.50972222222221997</v>
      </c>
      <c r="E628" s="19" t="s">
        <v>7472</v>
      </c>
      <c r="F628" s="19" t="s">
        <v>7473</v>
      </c>
      <c r="G628" s="19" t="s">
        <v>7474</v>
      </c>
      <c r="H628" s="45">
        <v>4435.2</v>
      </c>
      <c r="I628" s="45">
        <v>4972.7700000000004</v>
      </c>
      <c r="J628" s="19" t="s">
        <v>1560</v>
      </c>
      <c r="K628" s="19" t="s">
        <v>7475</v>
      </c>
      <c r="L628" s="19" t="s">
        <v>7476</v>
      </c>
      <c r="M628" s="19" t="s">
        <v>7477</v>
      </c>
      <c r="N628" s="19" t="s">
        <v>7471</v>
      </c>
      <c r="O628" s="19" t="s">
        <v>367</v>
      </c>
      <c r="P628" s="19" t="s">
        <v>368</v>
      </c>
      <c r="Q628" s="46">
        <v>640</v>
      </c>
      <c r="R628" s="19" t="s">
        <v>1544</v>
      </c>
      <c r="S628" s="19" t="s">
        <v>7178</v>
      </c>
      <c r="T628" s="19" t="s">
        <v>7179</v>
      </c>
      <c r="U628" s="19" t="s">
        <v>7478</v>
      </c>
      <c r="V628" s="19" t="s">
        <v>7479</v>
      </c>
      <c r="W628" s="19" t="s">
        <v>415</v>
      </c>
      <c r="X628" s="19" t="s">
        <v>7480</v>
      </c>
      <c r="Y628" s="19" t="s">
        <v>3831</v>
      </c>
      <c r="Z628" s="19" t="s">
        <v>3832</v>
      </c>
      <c r="AA628" s="46">
        <v>97.5</v>
      </c>
      <c r="AB628" s="19" t="s">
        <v>533</v>
      </c>
      <c r="AC628" s="19" t="s">
        <v>218</v>
      </c>
      <c r="AD628" s="19" t="s">
        <v>7481</v>
      </c>
      <c r="AE628" s="19" t="s">
        <v>1481</v>
      </c>
      <c r="AF628" s="19" t="s">
        <v>1592</v>
      </c>
      <c r="AG628" s="19" t="s">
        <v>7482</v>
      </c>
      <c r="AH628" s="19" t="s">
        <v>1594</v>
      </c>
      <c r="AI628" s="19" t="s">
        <v>1595</v>
      </c>
      <c r="AJ628" s="45">
        <v>0.05</v>
      </c>
      <c r="AK628" s="45">
        <v>32</v>
      </c>
      <c r="AL628" s="19" t="s">
        <v>1501</v>
      </c>
      <c r="AM628" s="46">
        <v>49900</v>
      </c>
      <c r="AN628" s="46">
        <v>32100</v>
      </c>
      <c r="AO628" s="46">
        <v>17800</v>
      </c>
      <c r="AP628" s="45">
        <v>288</v>
      </c>
      <c r="AQ628" s="45"/>
      <c r="AR628" s="45" t="str">
        <f>IFERROR(VLOOKUP(AB628,'Pedidos marco'!$A$1:$D$10000,4,0)," ")</f>
        <v xml:space="preserve"> </v>
      </c>
      <c r="AS628" s="45">
        <f t="shared" si="63"/>
        <v>5</v>
      </c>
      <c r="AT628" s="45" t="str">
        <f t="shared" si="64"/>
        <v>05</v>
      </c>
      <c r="AU628" s="47">
        <v>32</v>
      </c>
      <c r="AV628" s="19" t="str">
        <f t="shared" si="65"/>
        <v>04 April</v>
      </c>
      <c r="AW628" s="19">
        <f t="shared" si="66"/>
        <v>0.45</v>
      </c>
      <c r="AX628" s="19">
        <f t="shared" si="67"/>
        <v>9</v>
      </c>
      <c r="AY628" s="19" t="e">
        <f>VLOOKUP(AG628,Cías!$A$1:$E$10000,5,0)</f>
        <v>#N/A</v>
      </c>
      <c r="AZ628" s="19" t="str">
        <f t="shared" si="68"/>
        <v>1023356</v>
      </c>
      <c r="BA628" s="19" t="str">
        <f t="shared" si="69"/>
        <v>NARANJO JUAN MARCELO</v>
      </c>
      <c r="BB628" s="19" t="e">
        <f>VLOOKUP(AG628,Cías!$A$1:$E$10000,3,0)</f>
        <v>#N/A</v>
      </c>
      <c r="BC628" s="19"/>
      <c r="BD628" s="19"/>
      <c r="BE628" s="19"/>
      <c r="BF628" s="19"/>
      <c r="BG628" s="19"/>
      <c r="BH628" s="19"/>
      <c r="BI628" s="19"/>
      <c r="BJ628" s="19"/>
    </row>
    <row r="629" spans="1:62" ht="15" x14ac:dyDescent="0.2">
      <c r="A629" s="19" t="s">
        <v>7483</v>
      </c>
      <c r="B629" s="19" t="s">
        <v>1479</v>
      </c>
      <c r="C629" s="43">
        <v>44656</v>
      </c>
      <c r="D629" s="44">
        <v>0.51597222222221995</v>
      </c>
      <c r="E629" s="19" t="s">
        <v>7484</v>
      </c>
      <c r="F629" s="19" t="s">
        <v>7485</v>
      </c>
      <c r="G629" s="19" t="s">
        <v>7486</v>
      </c>
      <c r="H629" s="45">
        <v>3235.2</v>
      </c>
      <c r="I629" s="45">
        <v>3627.32</v>
      </c>
      <c r="J629" s="19" t="s">
        <v>1560</v>
      </c>
      <c r="K629" s="19" t="s">
        <v>7487</v>
      </c>
      <c r="L629" s="19" t="s">
        <v>7488</v>
      </c>
      <c r="M629" s="19" t="s">
        <v>7489</v>
      </c>
      <c r="N629" s="19" t="s">
        <v>7483</v>
      </c>
      <c r="O629" s="19" t="s">
        <v>1641</v>
      </c>
      <c r="P629" s="19" t="s">
        <v>1642</v>
      </c>
      <c r="Q629" s="46">
        <v>480</v>
      </c>
      <c r="R629" s="19" t="s">
        <v>1544</v>
      </c>
      <c r="S629" s="19" t="s">
        <v>7490</v>
      </c>
      <c r="T629" s="19" t="s">
        <v>7491</v>
      </c>
      <c r="U629" s="19" t="s">
        <v>7492</v>
      </c>
      <c r="V629" s="19" t="s">
        <v>7493</v>
      </c>
      <c r="W629" s="19" t="s">
        <v>7494</v>
      </c>
      <c r="X629" s="19" t="s">
        <v>7495</v>
      </c>
      <c r="Y629" s="19" t="s">
        <v>7496</v>
      </c>
      <c r="Z629" s="19" t="s">
        <v>7497</v>
      </c>
      <c r="AA629" s="46">
        <v>461</v>
      </c>
      <c r="AB629" s="19" t="s">
        <v>458</v>
      </c>
      <c r="AC629" s="19" t="s">
        <v>66</v>
      </c>
      <c r="AD629" s="19" t="s">
        <v>3980</v>
      </c>
      <c r="AE629" s="19" t="s">
        <v>3981</v>
      </c>
      <c r="AF629" s="19" t="s">
        <v>1719</v>
      </c>
      <c r="AG629" s="19" t="s">
        <v>3982</v>
      </c>
      <c r="AH629" s="19" t="s">
        <v>1594</v>
      </c>
      <c r="AI629" s="19" t="s">
        <v>1595</v>
      </c>
      <c r="AJ629" s="45">
        <v>0.05</v>
      </c>
      <c r="AK629" s="45">
        <v>24</v>
      </c>
      <c r="AL629" s="19" t="s">
        <v>1501</v>
      </c>
      <c r="AM629" s="46">
        <v>39120</v>
      </c>
      <c r="AN629" s="46">
        <v>24020</v>
      </c>
      <c r="AO629" s="46">
        <v>15100</v>
      </c>
      <c r="AP629" s="45">
        <v>691.2</v>
      </c>
      <c r="AQ629" s="45"/>
      <c r="AR629" s="45" t="str">
        <f>IFERROR(VLOOKUP(AB629,'Pedidos marco'!$A$1:$D$10000,4,0)," ")</f>
        <v xml:space="preserve"> </v>
      </c>
      <c r="AS629" s="45">
        <f t="shared" si="63"/>
        <v>5</v>
      </c>
      <c r="AT629" s="45" t="str">
        <f t="shared" si="64"/>
        <v>05</v>
      </c>
      <c r="AU629" s="47">
        <v>24</v>
      </c>
      <c r="AV629" s="19" t="str">
        <f t="shared" si="65"/>
        <v>04 April</v>
      </c>
      <c r="AW629" s="19">
        <f t="shared" si="66"/>
        <v>1.4400000000000002</v>
      </c>
      <c r="AX629" s="19">
        <f t="shared" si="67"/>
        <v>28.8</v>
      </c>
      <c r="AY629" s="19" t="e">
        <f>VLOOKUP(AG629,Cías!$A$1:$E$10000,5,0)</f>
        <v>#N/A</v>
      </c>
      <c r="AZ629" s="19" t="str">
        <f t="shared" si="68"/>
        <v>1020579</v>
      </c>
      <c r="BA629" s="19" t="str">
        <f t="shared" si="69"/>
        <v>CABRERA RECALDE ALFREDO RAYMUNDO</v>
      </c>
      <c r="BB629" s="19" t="e">
        <f>VLOOKUP(AG629,Cías!$A$1:$E$10000,3,0)</f>
        <v>#N/A</v>
      </c>
      <c r="BC629" s="19"/>
      <c r="BD629" s="19"/>
      <c r="BE629" s="19"/>
      <c r="BF629" s="19"/>
      <c r="BG629" s="19"/>
      <c r="BH629" s="19"/>
      <c r="BI629" s="19"/>
      <c r="BJ629" s="19"/>
    </row>
    <row r="630" spans="1:62" ht="15" x14ac:dyDescent="0.2">
      <c r="A630" s="19" t="s">
        <v>7498</v>
      </c>
      <c r="B630" s="19" t="s">
        <v>1479</v>
      </c>
      <c r="C630" s="43">
        <v>44656</v>
      </c>
      <c r="D630" s="44">
        <v>0.52708333333333002</v>
      </c>
      <c r="E630" s="19" t="s">
        <v>7499</v>
      </c>
      <c r="F630" s="19" t="s">
        <v>7500</v>
      </c>
      <c r="G630" s="19" t="s">
        <v>7501</v>
      </c>
      <c r="H630" s="45">
        <v>806.12</v>
      </c>
      <c r="I630" s="45">
        <v>903.82</v>
      </c>
      <c r="J630" s="19" t="s">
        <v>1560</v>
      </c>
      <c r="K630" s="19" t="s">
        <v>7502</v>
      </c>
      <c r="L630" s="19" t="s">
        <v>7503</v>
      </c>
      <c r="M630" s="19" t="s">
        <v>7504</v>
      </c>
      <c r="N630" s="19" t="s">
        <v>7498</v>
      </c>
      <c r="O630" s="19" t="s">
        <v>371</v>
      </c>
      <c r="P630" s="19" t="s">
        <v>372</v>
      </c>
      <c r="Q630" s="46">
        <v>120</v>
      </c>
      <c r="R630" s="19" t="s">
        <v>1544</v>
      </c>
      <c r="S630" s="19" t="s">
        <v>2566</v>
      </c>
      <c r="T630" s="19" t="s">
        <v>2567</v>
      </c>
      <c r="U630" s="19" t="s">
        <v>2568</v>
      </c>
      <c r="V630" s="19" t="s">
        <v>2569</v>
      </c>
      <c r="W630" s="19" t="s">
        <v>415</v>
      </c>
      <c r="X630" s="19" t="s">
        <v>2570</v>
      </c>
      <c r="Y630" s="19" t="s">
        <v>2571</v>
      </c>
      <c r="Z630" s="19" t="s">
        <v>2572</v>
      </c>
      <c r="AA630" s="46">
        <v>110</v>
      </c>
      <c r="AB630" s="19" t="s">
        <v>484</v>
      </c>
      <c r="AC630" s="19" t="s">
        <v>117</v>
      </c>
      <c r="AD630" s="19" t="s">
        <v>2178</v>
      </c>
      <c r="AE630" s="19" t="s">
        <v>2179</v>
      </c>
      <c r="AF630" s="19" t="s">
        <v>1719</v>
      </c>
      <c r="AG630" s="19" t="s">
        <v>2180</v>
      </c>
      <c r="AH630" s="19" t="s">
        <v>1594</v>
      </c>
      <c r="AI630" s="19" t="s">
        <v>1595</v>
      </c>
      <c r="AJ630" s="45">
        <v>0.05</v>
      </c>
      <c r="AK630" s="45">
        <v>6</v>
      </c>
      <c r="AL630" s="19" t="s">
        <v>1501</v>
      </c>
      <c r="AM630" s="46">
        <v>14097.5</v>
      </c>
      <c r="AN630" s="46">
        <v>6012.5</v>
      </c>
      <c r="AO630" s="46">
        <v>8085</v>
      </c>
      <c r="AP630" s="45">
        <v>51.6</v>
      </c>
      <c r="AQ630" s="45"/>
      <c r="AR630" s="45" t="str">
        <f>IFERROR(VLOOKUP(AB630,'Pedidos marco'!$A$1:$D$10000,4,0)," ")</f>
        <v xml:space="preserve"> </v>
      </c>
      <c r="AS630" s="45">
        <f t="shared" si="63"/>
        <v>5</v>
      </c>
      <c r="AT630" s="45" t="str">
        <f t="shared" si="64"/>
        <v>05</v>
      </c>
      <c r="AU630" s="47">
        <v>6</v>
      </c>
      <c r="AV630" s="19" t="str">
        <f t="shared" si="65"/>
        <v>04 April</v>
      </c>
      <c r="AW630" s="19">
        <f t="shared" si="66"/>
        <v>0.43</v>
      </c>
      <c r="AX630" s="19">
        <f t="shared" si="67"/>
        <v>8.6</v>
      </c>
      <c r="AY630" s="19" t="e">
        <f>VLOOKUP(AG630,Cías!$A$1:$E$10000,5,0)</f>
        <v>#N/A</v>
      </c>
      <c r="AZ630" s="19" t="str">
        <f t="shared" si="68"/>
        <v>1014322</v>
      </c>
      <c r="BA630" s="19" t="str">
        <f t="shared" si="69"/>
        <v>ESPARZA REVELO JORGE MARCELO</v>
      </c>
      <c r="BB630" s="19" t="e">
        <f>VLOOKUP(AG630,Cías!$A$1:$E$10000,3,0)</f>
        <v>#N/A</v>
      </c>
      <c r="BC630" s="19"/>
      <c r="BD630" s="19"/>
      <c r="BE630" s="19"/>
      <c r="BF630" s="19"/>
      <c r="BG630" s="19"/>
      <c r="BH630" s="19"/>
      <c r="BI630" s="19"/>
      <c r="BJ630" s="19"/>
    </row>
    <row r="631" spans="1:62" ht="15" x14ac:dyDescent="0.2">
      <c r="A631" s="19" t="s">
        <v>7498</v>
      </c>
      <c r="B631" s="19" t="s">
        <v>1479</v>
      </c>
      <c r="C631" s="43">
        <v>44656</v>
      </c>
      <c r="D631" s="44">
        <v>0.52708333333333002</v>
      </c>
      <c r="E631" s="19" t="s">
        <v>7505</v>
      </c>
      <c r="F631" s="19" t="s">
        <v>7506</v>
      </c>
      <c r="G631" s="19" t="s">
        <v>7507</v>
      </c>
      <c r="H631" s="45">
        <v>2407.73</v>
      </c>
      <c r="I631" s="45">
        <v>2699.56</v>
      </c>
      <c r="J631" s="19" t="s">
        <v>1560</v>
      </c>
      <c r="K631" s="19" t="s">
        <v>7508</v>
      </c>
      <c r="L631" s="19" t="s">
        <v>7509</v>
      </c>
      <c r="M631" s="19" t="s">
        <v>7510</v>
      </c>
      <c r="N631" s="19" t="s">
        <v>7498</v>
      </c>
      <c r="O631" s="19" t="s">
        <v>367</v>
      </c>
      <c r="P631" s="19" t="s">
        <v>368</v>
      </c>
      <c r="Q631" s="46">
        <v>360</v>
      </c>
      <c r="R631" s="19" t="s">
        <v>1544</v>
      </c>
      <c r="S631" s="19" t="s">
        <v>2566</v>
      </c>
      <c r="T631" s="19" t="s">
        <v>2567</v>
      </c>
      <c r="U631" s="19" t="s">
        <v>2568</v>
      </c>
      <c r="V631" s="19" t="s">
        <v>2569</v>
      </c>
      <c r="W631" s="19" t="s">
        <v>415</v>
      </c>
      <c r="X631" s="19" t="s">
        <v>2570</v>
      </c>
      <c r="Y631" s="19" t="s">
        <v>2571</v>
      </c>
      <c r="Z631" s="19" t="s">
        <v>2572</v>
      </c>
      <c r="AA631" s="46">
        <v>110</v>
      </c>
      <c r="AB631" s="19" t="s">
        <v>484</v>
      </c>
      <c r="AC631" s="19" t="s">
        <v>117</v>
      </c>
      <c r="AD631" s="19" t="s">
        <v>2178</v>
      </c>
      <c r="AE631" s="19" t="s">
        <v>2179</v>
      </c>
      <c r="AF631" s="19" t="s">
        <v>1719</v>
      </c>
      <c r="AG631" s="19" t="s">
        <v>2180</v>
      </c>
      <c r="AH631" s="19" t="s">
        <v>1594</v>
      </c>
      <c r="AI631" s="19" t="s">
        <v>1595</v>
      </c>
      <c r="AJ631" s="45">
        <v>0.05</v>
      </c>
      <c r="AK631" s="45">
        <v>18</v>
      </c>
      <c r="AL631" s="19" t="s">
        <v>1501</v>
      </c>
      <c r="AM631" s="46">
        <v>26122.5</v>
      </c>
      <c r="AN631" s="46">
        <v>18037.5</v>
      </c>
      <c r="AO631" s="46">
        <v>8085</v>
      </c>
      <c r="AP631" s="45">
        <v>154.80000000000001</v>
      </c>
      <c r="AQ631" s="45"/>
      <c r="AR631" s="45" t="str">
        <f>IFERROR(VLOOKUP(AB631,'Pedidos marco'!$A$1:$D$10000,4,0)," ")</f>
        <v xml:space="preserve"> </v>
      </c>
      <c r="AS631" s="45">
        <f t="shared" si="63"/>
        <v>5</v>
      </c>
      <c r="AT631" s="45" t="str">
        <f t="shared" si="64"/>
        <v>05</v>
      </c>
      <c r="AU631" s="47">
        <v>18</v>
      </c>
      <c r="AV631" s="19" t="str">
        <f t="shared" si="65"/>
        <v>04 April</v>
      </c>
      <c r="AW631" s="19">
        <f t="shared" si="66"/>
        <v>0.43000000000000005</v>
      </c>
      <c r="AX631" s="19">
        <f t="shared" si="67"/>
        <v>8.6000000000000014</v>
      </c>
      <c r="AY631" s="19" t="e">
        <f>VLOOKUP(AG631,Cías!$A$1:$E$10000,5,0)</f>
        <v>#N/A</v>
      </c>
      <c r="AZ631" s="19" t="str">
        <f t="shared" si="68"/>
        <v>1014322</v>
      </c>
      <c r="BA631" s="19" t="str">
        <f t="shared" si="69"/>
        <v>ESPARZA REVELO JORGE MARCELO</v>
      </c>
      <c r="BB631" s="19" t="e">
        <f>VLOOKUP(AG631,Cías!$A$1:$E$10000,3,0)</f>
        <v>#N/A</v>
      </c>
      <c r="BC631" s="19"/>
      <c r="BD631" s="19"/>
      <c r="BE631" s="19"/>
      <c r="BF631" s="19"/>
      <c r="BG631" s="19"/>
      <c r="BH631" s="19"/>
      <c r="BI631" s="19"/>
      <c r="BJ631" s="19"/>
    </row>
    <row r="632" spans="1:62" ht="15" x14ac:dyDescent="0.2">
      <c r="A632" s="19" t="s">
        <v>7511</v>
      </c>
      <c r="B632" s="19" t="s">
        <v>1479</v>
      </c>
      <c r="C632" s="43">
        <v>44656</v>
      </c>
      <c r="D632" s="44">
        <v>0.53125</v>
      </c>
      <c r="E632" s="19" t="s">
        <v>7512</v>
      </c>
      <c r="F632" s="19" t="s">
        <v>7513</v>
      </c>
      <c r="G632" s="19" t="s">
        <v>7514</v>
      </c>
      <c r="H632" s="45">
        <v>4514.45</v>
      </c>
      <c r="I632" s="45">
        <v>5061.63</v>
      </c>
      <c r="J632" s="19" t="s">
        <v>1560</v>
      </c>
      <c r="K632" s="19" t="s">
        <v>7515</v>
      </c>
      <c r="L632" s="19" t="s">
        <v>7516</v>
      </c>
      <c r="M632" s="19" t="s">
        <v>7517</v>
      </c>
      <c r="N632" s="19" t="s">
        <v>7511</v>
      </c>
      <c r="O632" s="19" t="s">
        <v>367</v>
      </c>
      <c r="P632" s="19" t="s">
        <v>368</v>
      </c>
      <c r="Q632" s="46">
        <v>680</v>
      </c>
      <c r="R632" s="19" t="s">
        <v>1544</v>
      </c>
      <c r="S632" s="19" t="s">
        <v>1696</v>
      </c>
      <c r="T632" s="19" t="s">
        <v>72</v>
      </c>
      <c r="U632" s="19" t="s">
        <v>1697</v>
      </c>
      <c r="V632" s="19" t="s">
        <v>1698</v>
      </c>
      <c r="W632" s="19" t="s">
        <v>415</v>
      </c>
      <c r="X632" s="19" t="s">
        <v>1699</v>
      </c>
      <c r="Y632" s="19" t="s">
        <v>1700</v>
      </c>
      <c r="Z632" s="19" t="s">
        <v>1701</v>
      </c>
      <c r="AA632" s="46">
        <v>127</v>
      </c>
      <c r="AB632" s="19" t="s">
        <v>461</v>
      </c>
      <c r="AC632" s="19" t="s">
        <v>72</v>
      </c>
      <c r="AD632" s="19" t="s">
        <v>2332</v>
      </c>
      <c r="AE632" s="19" t="s">
        <v>2333</v>
      </c>
      <c r="AF632" s="19" t="s">
        <v>1592</v>
      </c>
      <c r="AG632" s="19" t="s">
        <v>2334</v>
      </c>
      <c r="AH632" s="19" t="s">
        <v>1499</v>
      </c>
      <c r="AI632" s="19" t="s">
        <v>1500</v>
      </c>
      <c r="AJ632" s="45">
        <v>0</v>
      </c>
      <c r="AK632" s="45">
        <v>0</v>
      </c>
      <c r="AL632" s="19" t="s">
        <v>1501</v>
      </c>
      <c r="AM632" s="46">
        <v>51830</v>
      </c>
      <c r="AN632" s="46">
        <v>34080</v>
      </c>
      <c r="AO632" s="46">
        <v>17750</v>
      </c>
      <c r="AP632" s="45">
        <v>346.8</v>
      </c>
      <c r="AQ632" s="45"/>
      <c r="AR632" s="45" t="str">
        <f>IFERROR(VLOOKUP(AB632,'Pedidos marco'!$A$1:$D$10000,4,0)," ")</f>
        <v xml:space="preserve"> </v>
      </c>
      <c r="AS632" s="45">
        <f t="shared" si="63"/>
        <v>5</v>
      </c>
      <c r="AT632" s="45" t="str">
        <f t="shared" si="64"/>
        <v>05</v>
      </c>
      <c r="AU632" s="47">
        <v>34</v>
      </c>
      <c r="AV632" s="19" t="str">
        <f t="shared" si="65"/>
        <v>04 April</v>
      </c>
      <c r="AW632" s="19">
        <f t="shared" si="66"/>
        <v>0.51</v>
      </c>
      <c r="AX632" s="19">
        <f t="shared" si="67"/>
        <v>10.200000000000001</v>
      </c>
      <c r="AY632" s="19" t="e">
        <f>VLOOKUP(AG632,Cías!$A$1:$E$10000,5,0)</f>
        <v>#N/A</v>
      </c>
      <c r="AZ632" s="19" t="str">
        <f t="shared" si="68"/>
        <v>1013388</v>
      </c>
      <c r="BA632" s="19" t="str">
        <f t="shared" si="69"/>
        <v>CAMPAÑA MALDONADO BLANCA CECILIA</v>
      </c>
      <c r="BB632" s="19" t="e">
        <f>VLOOKUP(AG632,Cías!$A$1:$E$10000,3,0)</f>
        <v>#N/A</v>
      </c>
      <c r="BC632" s="19"/>
      <c r="BD632" s="19"/>
      <c r="BE632" s="19"/>
      <c r="BF632" s="19"/>
      <c r="BG632" s="19"/>
      <c r="BH632" s="19"/>
      <c r="BI632" s="19"/>
      <c r="BJ632" s="19"/>
    </row>
    <row r="633" spans="1:62" ht="15" x14ac:dyDescent="0.2">
      <c r="A633" s="19" t="s">
        <v>7518</v>
      </c>
      <c r="B633" s="19" t="s">
        <v>1479</v>
      </c>
      <c r="C633" s="43">
        <v>44656</v>
      </c>
      <c r="D633" s="44">
        <v>0.53402777777777999</v>
      </c>
      <c r="E633" s="19" t="s">
        <v>7519</v>
      </c>
      <c r="F633" s="19" t="s">
        <v>7520</v>
      </c>
      <c r="G633" s="19" t="s">
        <v>7521</v>
      </c>
      <c r="H633" s="45">
        <v>2444.4</v>
      </c>
      <c r="I633" s="45">
        <v>2740.68</v>
      </c>
      <c r="J633" s="19" t="s">
        <v>1560</v>
      </c>
      <c r="K633" s="19" t="s">
        <v>7522</v>
      </c>
      <c r="L633" s="19" t="s">
        <v>7523</v>
      </c>
      <c r="M633" s="19" t="s">
        <v>7524</v>
      </c>
      <c r="N633" s="19" t="s">
        <v>7518</v>
      </c>
      <c r="O633" s="19" t="s">
        <v>367</v>
      </c>
      <c r="P633" s="19" t="s">
        <v>368</v>
      </c>
      <c r="Q633" s="46">
        <v>360</v>
      </c>
      <c r="R633" s="19" t="s">
        <v>1544</v>
      </c>
      <c r="S633" s="19" t="s">
        <v>2566</v>
      </c>
      <c r="T633" s="19" t="s">
        <v>2567</v>
      </c>
      <c r="U633" s="19" t="s">
        <v>7525</v>
      </c>
      <c r="V633" s="19" t="s">
        <v>7526</v>
      </c>
      <c r="W633" s="19" t="s">
        <v>415</v>
      </c>
      <c r="X633" s="19" t="s">
        <v>7527</v>
      </c>
      <c r="Y633" s="19" t="s">
        <v>417</v>
      </c>
      <c r="Z633" s="19" t="s">
        <v>2159</v>
      </c>
      <c r="AA633" s="46">
        <v>110</v>
      </c>
      <c r="AB633" s="19" t="s">
        <v>456</v>
      </c>
      <c r="AC633" s="19" t="s">
        <v>60</v>
      </c>
      <c r="AD633" s="19" t="s">
        <v>3222</v>
      </c>
      <c r="AE633" s="19" t="s">
        <v>1481</v>
      </c>
      <c r="AF633" s="19" t="s">
        <v>1554</v>
      </c>
      <c r="AG633" s="19" t="s">
        <v>3223</v>
      </c>
      <c r="AH633" s="19" t="s">
        <v>1499</v>
      </c>
      <c r="AI633" s="19" t="s">
        <v>1500</v>
      </c>
      <c r="AJ633" s="45">
        <v>0</v>
      </c>
      <c r="AK633" s="45">
        <v>0</v>
      </c>
      <c r="AL633" s="19" t="s">
        <v>1501</v>
      </c>
      <c r="AM633" s="46">
        <v>26860</v>
      </c>
      <c r="AN633" s="46">
        <v>18040</v>
      </c>
      <c r="AO633" s="46">
        <v>8820</v>
      </c>
      <c r="AP633" s="45">
        <v>165.6</v>
      </c>
      <c r="AQ633" s="45"/>
      <c r="AR633" s="45" t="str">
        <f>IFERROR(VLOOKUP(AB633,'Pedidos marco'!$A$1:$D$10000,4,0)," ")</f>
        <v xml:space="preserve"> </v>
      </c>
      <c r="AS633" s="45">
        <f t="shared" si="63"/>
        <v>5</v>
      </c>
      <c r="AT633" s="45" t="str">
        <f t="shared" si="64"/>
        <v>05</v>
      </c>
      <c r="AU633" s="47">
        <v>18</v>
      </c>
      <c r="AV633" s="19" t="str">
        <f t="shared" si="65"/>
        <v>04 April</v>
      </c>
      <c r="AW633" s="19">
        <f t="shared" si="66"/>
        <v>0.45999999999999996</v>
      </c>
      <c r="AX633" s="19">
        <f t="shared" si="67"/>
        <v>9.1999999999999993</v>
      </c>
      <c r="AY633" s="19" t="e">
        <f>VLOOKUP(AG633,Cías!$A$1:$E$10000,5,0)</f>
        <v>#N/A</v>
      </c>
      <c r="AZ633" s="19" t="str">
        <f t="shared" si="68"/>
        <v>1023153</v>
      </c>
      <c r="BA633" s="19" t="str">
        <f t="shared" si="69"/>
        <v>BUITRON MONTENEGRO JONNY</v>
      </c>
      <c r="BB633" s="19" t="e">
        <f>VLOOKUP(AG633,Cías!$A$1:$E$10000,3,0)</f>
        <v>#N/A</v>
      </c>
      <c r="BC633" s="19"/>
      <c r="BD633" s="19"/>
      <c r="BE633" s="19"/>
      <c r="BF633" s="19"/>
      <c r="BG633" s="19"/>
      <c r="BH633" s="19"/>
      <c r="BI633" s="19"/>
      <c r="BJ633" s="19"/>
    </row>
    <row r="634" spans="1:62" ht="15" x14ac:dyDescent="0.2">
      <c r="A634" s="19" t="s">
        <v>7528</v>
      </c>
      <c r="B634" s="19" t="s">
        <v>1479</v>
      </c>
      <c r="C634" s="43">
        <v>44656</v>
      </c>
      <c r="D634" s="44">
        <v>0.54305555555555995</v>
      </c>
      <c r="E634" s="19" t="s">
        <v>7529</v>
      </c>
      <c r="F634" s="19" t="s">
        <v>7530</v>
      </c>
      <c r="G634" s="19" t="s">
        <v>7531</v>
      </c>
      <c r="H634" s="45">
        <v>2484.11</v>
      </c>
      <c r="I634" s="45">
        <v>2785.2</v>
      </c>
      <c r="J634" s="19" t="s">
        <v>1560</v>
      </c>
      <c r="K634" s="19" t="s">
        <v>7532</v>
      </c>
      <c r="L634" s="19" t="s">
        <v>7533</v>
      </c>
      <c r="M634" s="19" t="s">
        <v>7534</v>
      </c>
      <c r="N634" s="19" t="s">
        <v>7528</v>
      </c>
      <c r="O634" s="19" t="s">
        <v>367</v>
      </c>
      <c r="P634" s="19" t="s">
        <v>368</v>
      </c>
      <c r="Q634" s="46">
        <v>360</v>
      </c>
      <c r="R634" s="19" t="s">
        <v>1544</v>
      </c>
      <c r="S634" s="19" t="s">
        <v>7054</v>
      </c>
      <c r="T634" s="19" t="s">
        <v>7055</v>
      </c>
      <c r="U634" s="19" t="s">
        <v>7056</v>
      </c>
      <c r="V634" s="19" t="s">
        <v>7057</v>
      </c>
      <c r="W634" s="19" t="s">
        <v>1829</v>
      </c>
      <c r="X634" s="19" t="s">
        <v>7058</v>
      </c>
      <c r="Y634" s="19" t="s">
        <v>5256</v>
      </c>
      <c r="Z634" s="19" t="s">
        <v>5257</v>
      </c>
      <c r="AA634" s="46">
        <v>15</v>
      </c>
      <c r="AB634" s="19" t="s">
        <v>456</v>
      </c>
      <c r="AC634" s="19" t="s">
        <v>60</v>
      </c>
      <c r="AD634" s="19" t="s">
        <v>3205</v>
      </c>
      <c r="AE634" s="19" t="s">
        <v>1481</v>
      </c>
      <c r="AF634" s="19" t="s">
        <v>1554</v>
      </c>
      <c r="AG634" s="19" t="s">
        <v>3206</v>
      </c>
      <c r="AH634" s="19" t="s">
        <v>1499</v>
      </c>
      <c r="AI634" s="19" t="s">
        <v>1500</v>
      </c>
      <c r="AJ634" s="45">
        <v>0</v>
      </c>
      <c r="AK634" s="45">
        <v>0</v>
      </c>
      <c r="AL634" s="19" t="s">
        <v>1501</v>
      </c>
      <c r="AM634" s="46">
        <v>26840</v>
      </c>
      <c r="AN634" s="46">
        <v>18060</v>
      </c>
      <c r="AO634" s="46">
        <v>8780</v>
      </c>
      <c r="AP634" s="45">
        <v>54</v>
      </c>
      <c r="AQ634" s="45"/>
      <c r="AR634" s="45" t="str">
        <f>IFERROR(VLOOKUP(AB634,'Pedidos marco'!$A$1:$D$10000,4,0)," ")</f>
        <v xml:space="preserve"> </v>
      </c>
      <c r="AS634" s="45">
        <f t="shared" si="63"/>
        <v>5</v>
      </c>
      <c r="AT634" s="45" t="str">
        <f t="shared" si="64"/>
        <v>05</v>
      </c>
      <c r="AU634" s="47">
        <v>18</v>
      </c>
      <c r="AV634" s="19" t="str">
        <f t="shared" si="65"/>
        <v>04 April</v>
      </c>
      <c r="AW634" s="19">
        <f t="shared" si="66"/>
        <v>0.15</v>
      </c>
      <c r="AX634" s="19">
        <f t="shared" si="67"/>
        <v>3</v>
      </c>
      <c r="AY634" s="19" t="e">
        <f>VLOOKUP(AG634,Cías!$A$1:$E$10000,5,0)</f>
        <v>#N/A</v>
      </c>
      <c r="AZ634" s="19" t="str">
        <f t="shared" si="68"/>
        <v>1023153</v>
      </c>
      <c r="BA634" s="19" t="str">
        <f t="shared" si="69"/>
        <v>BUITRON MONTENEGRO JONNY</v>
      </c>
      <c r="BB634" s="19" t="e">
        <f>VLOOKUP(AG634,Cías!$A$1:$E$10000,3,0)</f>
        <v>#N/A</v>
      </c>
      <c r="BC634" s="19"/>
      <c r="BD634" s="19"/>
      <c r="BE634" s="19"/>
      <c r="BF634" s="19"/>
      <c r="BG634" s="19"/>
      <c r="BH634" s="19"/>
      <c r="BI634" s="19"/>
      <c r="BJ634" s="19"/>
    </row>
    <row r="635" spans="1:62" ht="15" x14ac:dyDescent="0.2">
      <c r="A635" s="19" t="s">
        <v>7535</v>
      </c>
      <c r="B635" s="19" t="s">
        <v>1479</v>
      </c>
      <c r="C635" s="43">
        <v>44656</v>
      </c>
      <c r="D635" s="44">
        <v>0.54513888888888995</v>
      </c>
      <c r="E635" s="19" t="s">
        <v>7536</v>
      </c>
      <c r="F635" s="19" t="s">
        <v>7537</v>
      </c>
      <c r="G635" s="19" t="s">
        <v>7538</v>
      </c>
      <c r="H635" s="45">
        <v>804.28</v>
      </c>
      <c r="I635" s="45">
        <v>901.76</v>
      </c>
      <c r="J635" s="19" t="s">
        <v>1560</v>
      </c>
      <c r="K635" s="19" t="s">
        <v>7539</v>
      </c>
      <c r="L635" s="19" t="s">
        <v>7540</v>
      </c>
      <c r="M635" s="19" t="s">
        <v>7541</v>
      </c>
      <c r="N635" s="19" t="s">
        <v>7535</v>
      </c>
      <c r="O635" s="19" t="s">
        <v>371</v>
      </c>
      <c r="P635" s="19" t="s">
        <v>372</v>
      </c>
      <c r="Q635" s="46">
        <v>120</v>
      </c>
      <c r="R635" s="19" t="s">
        <v>1544</v>
      </c>
      <c r="S635" s="19" t="s">
        <v>2188</v>
      </c>
      <c r="T635" s="19" t="s">
        <v>2189</v>
      </c>
      <c r="U635" s="19" t="s">
        <v>7542</v>
      </c>
      <c r="V635" s="19" t="s">
        <v>7543</v>
      </c>
      <c r="W635" s="19" t="s">
        <v>415</v>
      </c>
      <c r="X635" s="19" t="s">
        <v>7544</v>
      </c>
      <c r="Y635" s="19" t="s">
        <v>1980</v>
      </c>
      <c r="Z635" s="19" t="s">
        <v>1981</v>
      </c>
      <c r="AA635" s="46">
        <v>89</v>
      </c>
      <c r="AB635" s="19" t="s">
        <v>445</v>
      </c>
      <c r="AC635" s="19" t="s">
        <v>37</v>
      </c>
      <c r="AD635" s="19" t="s">
        <v>2193</v>
      </c>
      <c r="AE635" s="19" t="s">
        <v>2194</v>
      </c>
      <c r="AF635" s="19" t="s">
        <v>1592</v>
      </c>
      <c r="AG635" s="19" t="s">
        <v>2195</v>
      </c>
      <c r="AH635" s="19" t="s">
        <v>1594</v>
      </c>
      <c r="AI635" s="19" t="s">
        <v>1595</v>
      </c>
      <c r="AJ635" s="45">
        <v>0.05</v>
      </c>
      <c r="AK635" s="45">
        <v>6</v>
      </c>
      <c r="AL635" s="19" t="s">
        <v>1501</v>
      </c>
      <c r="AM635" s="46">
        <v>14507.352999999999</v>
      </c>
      <c r="AN635" s="46">
        <v>6012.3530000000001</v>
      </c>
      <c r="AO635" s="46">
        <v>8495</v>
      </c>
      <c r="AP635" s="45">
        <v>52.8</v>
      </c>
      <c r="AQ635" s="45"/>
      <c r="AR635" s="45" t="str">
        <f>IFERROR(VLOOKUP(AB635,'Pedidos marco'!$A$1:$D$10000,4,0)," ")</f>
        <v xml:space="preserve"> </v>
      </c>
      <c r="AS635" s="45">
        <f t="shared" si="63"/>
        <v>5</v>
      </c>
      <c r="AT635" s="45" t="str">
        <f t="shared" si="64"/>
        <v>05</v>
      </c>
      <c r="AU635" s="47">
        <v>6</v>
      </c>
      <c r="AV635" s="19" t="str">
        <f t="shared" si="65"/>
        <v>04 April</v>
      </c>
      <c r="AW635" s="19">
        <f t="shared" si="66"/>
        <v>0.44</v>
      </c>
      <c r="AX635" s="19">
        <f t="shared" si="67"/>
        <v>8.7999999999999989</v>
      </c>
      <c r="AY635" s="19" t="e">
        <f>VLOOKUP(AG635,Cías!$A$1:$E$10000,5,0)</f>
        <v>#N/A</v>
      </c>
      <c r="AZ635" s="19" t="str">
        <f t="shared" si="68"/>
        <v>1024381</v>
      </c>
      <c r="BA635" s="19" t="str">
        <f t="shared" si="69"/>
        <v>BALCAZAR GORDON ALEJANDRO</v>
      </c>
      <c r="BB635" s="19" t="e">
        <f>VLOOKUP(AG635,Cías!$A$1:$E$10000,3,0)</f>
        <v>#N/A</v>
      </c>
      <c r="BC635" s="19"/>
      <c r="BD635" s="19"/>
      <c r="BE635" s="19"/>
      <c r="BF635" s="19"/>
      <c r="BG635" s="19"/>
      <c r="BH635" s="19"/>
      <c r="BI635" s="19"/>
      <c r="BJ635" s="19"/>
    </row>
    <row r="636" spans="1:62" ht="15" x14ac:dyDescent="0.2">
      <c r="A636" s="19" t="s">
        <v>7535</v>
      </c>
      <c r="B636" s="19" t="s">
        <v>1479</v>
      </c>
      <c r="C636" s="43">
        <v>44656</v>
      </c>
      <c r="D636" s="44">
        <v>0.54513888888888995</v>
      </c>
      <c r="E636" s="19" t="s">
        <v>7545</v>
      </c>
      <c r="F636" s="19" t="s">
        <v>7546</v>
      </c>
      <c r="G636" s="19" t="s">
        <v>7547</v>
      </c>
      <c r="H636" s="45">
        <v>3736.66</v>
      </c>
      <c r="I636" s="45">
        <v>4189.57</v>
      </c>
      <c r="J636" s="19" t="s">
        <v>1560</v>
      </c>
      <c r="K636" s="19" t="s">
        <v>7548</v>
      </c>
      <c r="L636" s="19" t="s">
        <v>7549</v>
      </c>
      <c r="M636" s="19" t="s">
        <v>7550</v>
      </c>
      <c r="N636" s="19" t="s">
        <v>7535</v>
      </c>
      <c r="O636" s="19" t="s">
        <v>367</v>
      </c>
      <c r="P636" s="19" t="s">
        <v>368</v>
      </c>
      <c r="Q636" s="46">
        <v>560</v>
      </c>
      <c r="R636" s="19" t="s">
        <v>1544</v>
      </c>
      <c r="S636" s="19" t="s">
        <v>2188</v>
      </c>
      <c r="T636" s="19" t="s">
        <v>2189</v>
      </c>
      <c r="U636" s="19" t="s">
        <v>7542</v>
      </c>
      <c r="V636" s="19" t="s">
        <v>7543</v>
      </c>
      <c r="W636" s="19" t="s">
        <v>415</v>
      </c>
      <c r="X636" s="19" t="s">
        <v>7544</v>
      </c>
      <c r="Y636" s="19" t="s">
        <v>1980</v>
      </c>
      <c r="Z636" s="19" t="s">
        <v>1981</v>
      </c>
      <c r="AA636" s="46">
        <v>89</v>
      </c>
      <c r="AB636" s="19" t="s">
        <v>445</v>
      </c>
      <c r="AC636" s="19" t="s">
        <v>37</v>
      </c>
      <c r="AD636" s="19" t="s">
        <v>2193</v>
      </c>
      <c r="AE636" s="19" t="s">
        <v>2194</v>
      </c>
      <c r="AF636" s="19" t="s">
        <v>1592</v>
      </c>
      <c r="AG636" s="19" t="s">
        <v>2195</v>
      </c>
      <c r="AH636" s="19" t="s">
        <v>1594</v>
      </c>
      <c r="AI636" s="19" t="s">
        <v>1595</v>
      </c>
      <c r="AJ636" s="45">
        <v>0.05</v>
      </c>
      <c r="AK636" s="45">
        <v>28</v>
      </c>
      <c r="AL636" s="19" t="s">
        <v>1501</v>
      </c>
      <c r="AM636" s="46">
        <v>36552.646999999997</v>
      </c>
      <c r="AN636" s="46">
        <v>28057.647000000001</v>
      </c>
      <c r="AO636" s="46">
        <v>8495</v>
      </c>
      <c r="AP636" s="45">
        <v>246.4</v>
      </c>
      <c r="AQ636" s="45"/>
      <c r="AR636" s="45" t="str">
        <f>IFERROR(VLOOKUP(AB636,'Pedidos marco'!$A$1:$D$10000,4,0)," ")</f>
        <v xml:space="preserve"> </v>
      </c>
      <c r="AS636" s="45">
        <f t="shared" si="63"/>
        <v>5</v>
      </c>
      <c r="AT636" s="45" t="str">
        <f t="shared" si="64"/>
        <v>05</v>
      </c>
      <c r="AU636" s="47">
        <v>28</v>
      </c>
      <c r="AV636" s="19" t="str">
        <f t="shared" si="65"/>
        <v>04 April</v>
      </c>
      <c r="AW636" s="19">
        <f t="shared" si="66"/>
        <v>0.44</v>
      </c>
      <c r="AX636" s="19">
        <f t="shared" si="67"/>
        <v>8.8000000000000007</v>
      </c>
      <c r="AY636" s="19" t="e">
        <f>VLOOKUP(AG636,Cías!$A$1:$E$10000,5,0)</f>
        <v>#N/A</v>
      </c>
      <c r="AZ636" s="19" t="str">
        <f t="shared" si="68"/>
        <v>1024381</v>
      </c>
      <c r="BA636" s="19" t="str">
        <f t="shared" si="69"/>
        <v>BALCAZAR GORDON ALEJANDRO</v>
      </c>
      <c r="BB636" s="19" t="e">
        <f>VLOOKUP(AG636,Cías!$A$1:$E$10000,3,0)</f>
        <v>#N/A</v>
      </c>
      <c r="BC636" s="19"/>
      <c r="BD636" s="19"/>
      <c r="BE636" s="19"/>
      <c r="BF636" s="19"/>
      <c r="BG636" s="19"/>
      <c r="BH636" s="19"/>
      <c r="BI636" s="19"/>
      <c r="BJ636" s="19"/>
    </row>
    <row r="637" spans="1:62" ht="15" x14ac:dyDescent="0.2">
      <c r="A637" s="19" t="s">
        <v>7551</v>
      </c>
      <c r="B637" s="19" t="s">
        <v>1479</v>
      </c>
      <c r="C637" s="43">
        <v>44656</v>
      </c>
      <c r="D637" s="44">
        <v>0.54652777777778005</v>
      </c>
      <c r="E637" s="19" t="s">
        <v>7552</v>
      </c>
      <c r="F637" s="19" t="s">
        <v>7553</v>
      </c>
      <c r="G637" s="19" t="s">
        <v>7554</v>
      </c>
      <c r="H637" s="45">
        <v>4268.8</v>
      </c>
      <c r="I637" s="45">
        <v>4786.21</v>
      </c>
      <c r="J637" s="19" t="s">
        <v>1560</v>
      </c>
      <c r="K637" s="19" t="s">
        <v>7555</v>
      </c>
      <c r="L637" s="19" t="s">
        <v>7556</v>
      </c>
      <c r="M637" s="19" t="s">
        <v>7557</v>
      </c>
      <c r="N637" s="19" t="s">
        <v>7551</v>
      </c>
      <c r="O637" s="19" t="s">
        <v>1603</v>
      </c>
      <c r="P637" s="19" t="s">
        <v>1604</v>
      </c>
      <c r="Q637" s="46">
        <v>640</v>
      </c>
      <c r="R637" s="19" t="s">
        <v>1544</v>
      </c>
      <c r="S637" s="19" t="s">
        <v>3795</v>
      </c>
      <c r="T637" s="19" t="s">
        <v>3796</v>
      </c>
      <c r="U637" s="19" t="s">
        <v>7558</v>
      </c>
      <c r="V637" s="19" t="s">
        <v>2126</v>
      </c>
      <c r="W637" s="19" t="s">
        <v>2076</v>
      </c>
      <c r="X637" s="19" t="s">
        <v>7559</v>
      </c>
      <c r="Y637" s="19" t="s">
        <v>2078</v>
      </c>
      <c r="Z637" s="19" t="s">
        <v>2079</v>
      </c>
      <c r="AA637" s="46">
        <v>345</v>
      </c>
      <c r="AB637" s="19" t="s">
        <v>439</v>
      </c>
      <c r="AC637" s="19" t="s">
        <v>25</v>
      </c>
      <c r="AD637" s="19" t="s">
        <v>2530</v>
      </c>
      <c r="AE637" s="19" t="s">
        <v>2531</v>
      </c>
      <c r="AF637" s="19" t="s">
        <v>1592</v>
      </c>
      <c r="AG637" s="19" t="s">
        <v>2532</v>
      </c>
      <c r="AH637" s="19" t="s">
        <v>1594</v>
      </c>
      <c r="AI637" s="19" t="s">
        <v>1595</v>
      </c>
      <c r="AJ637" s="45">
        <v>0.05</v>
      </c>
      <c r="AK637" s="45">
        <v>32</v>
      </c>
      <c r="AL637" s="19" t="s">
        <v>1501</v>
      </c>
      <c r="AM637" s="46">
        <v>50030</v>
      </c>
      <c r="AN637" s="46">
        <v>32030</v>
      </c>
      <c r="AO637" s="46">
        <v>18000</v>
      </c>
      <c r="AP637" s="45">
        <v>659.2</v>
      </c>
      <c r="AQ637" s="45"/>
      <c r="AR637" s="45" t="str">
        <f>IFERROR(VLOOKUP(AB637,'Pedidos marco'!$A$1:$D$10000,4,0)," ")</f>
        <v xml:space="preserve"> </v>
      </c>
      <c r="AS637" s="45">
        <f t="shared" si="63"/>
        <v>5</v>
      </c>
      <c r="AT637" s="45" t="str">
        <f t="shared" si="64"/>
        <v>05</v>
      </c>
      <c r="AU637" s="47">
        <v>32</v>
      </c>
      <c r="AV637" s="19" t="str">
        <f t="shared" si="65"/>
        <v>04 April</v>
      </c>
      <c r="AW637" s="19">
        <f t="shared" si="66"/>
        <v>1.03</v>
      </c>
      <c r="AX637" s="19">
        <f t="shared" si="67"/>
        <v>20.6</v>
      </c>
      <c r="AY637" s="19" t="e">
        <f>VLOOKUP(AG637,Cías!$A$1:$E$10000,5,0)</f>
        <v>#N/A</v>
      </c>
      <c r="AZ637" s="19" t="str">
        <f t="shared" si="68"/>
        <v>1013670</v>
      </c>
      <c r="BA637" s="19" t="str">
        <f t="shared" si="69"/>
        <v>ANDRADE ROSERO LUIS ALBERTO</v>
      </c>
      <c r="BB637" s="19" t="e">
        <f>VLOOKUP(AG637,Cías!$A$1:$E$10000,3,0)</f>
        <v>#N/A</v>
      </c>
      <c r="BC637" s="19"/>
      <c r="BD637" s="19"/>
      <c r="BE637" s="19"/>
      <c r="BF637" s="19"/>
      <c r="BG637" s="19"/>
      <c r="BH637" s="19"/>
      <c r="BI637" s="19"/>
      <c r="BJ637" s="19"/>
    </row>
    <row r="638" spans="1:62" ht="15" x14ac:dyDescent="0.2">
      <c r="A638" s="19" t="s">
        <v>7560</v>
      </c>
      <c r="B638" s="19" t="s">
        <v>1479</v>
      </c>
      <c r="C638" s="43">
        <v>44656</v>
      </c>
      <c r="D638" s="44">
        <v>0.54861111111111005</v>
      </c>
      <c r="E638" s="19" t="s">
        <v>7561</v>
      </c>
      <c r="F638" s="19" t="s">
        <v>7562</v>
      </c>
      <c r="G638" s="19" t="s">
        <v>7563</v>
      </c>
      <c r="H638" s="45">
        <v>781.3</v>
      </c>
      <c r="I638" s="45">
        <v>876</v>
      </c>
      <c r="J638" s="19" t="s">
        <v>1560</v>
      </c>
      <c r="K638" s="19" t="s">
        <v>7564</v>
      </c>
      <c r="L638" s="19" t="s">
        <v>7565</v>
      </c>
      <c r="M638" s="19" t="s">
        <v>7566</v>
      </c>
      <c r="N638" s="19" t="s">
        <v>7560</v>
      </c>
      <c r="O638" s="19" t="s">
        <v>371</v>
      </c>
      <c r="P638" s="19" t="s">
        <v>372</v>
      </c>
      <c r="Q638" s="46">
        <v>120</v>
      </c>
      <c r="R638" s="19" t="s">
        <v>1544</v>
      </c>
      <c r="S638" s="19" t="s">
        <v>2235</v>
      </c>
      <c r="T638" s="19" t="s">
        <v>230</v>
      </c>
      <c r="U638" s="19" t="s">
        <v>2236</v>
      </c>
      <c r="V638" s="19" t="s">
        <v>2237</v>
      </c>
      <c r="W638" s="19" t="s">
        <v>2238</v>
      </c>
      <c r="X638" s="19" t="s">
        <v>2239</v>
      </c>
      <c r="Y638" s="19" t="s">
        <v>2240</v>
      </c>
      <c r="Z638" s="19" t="s">
        <v>2241</v>
      </c>
      <c r="AA638" s="46">
        <v>259</v>
      </c>
      <c r="AB638" s="19" t="s">
        <v>517</v>
      </c>
      <c r="AC638" s="19" t="s">
        <v>187</v>
      </c>
      <c r="AD638" s="19" t="s">
        <v>2148</v>
      </c>
      <c r="AE638" s="19" t="s">
        <v>2149</v>
      </c>
      <c r="AF638" s="19" t="s">
        <v>1592</v>
      </c>
      <c r="AG638" s="19" t="s">
        <v>2150</v>
      </c>
      <c r="AH638" s="19" t="s">
        <v>1499</v>
      </c>
      <c r="AI638" s="19" t="s">
        <v>1500</v>
      </c>
      <c r="AJ638" s="45">
        <v>0</v>
      </c>
      <c r="AK638" s="45">
        <v>0</v>
      </c>
      <c r="AL638" s="19" t="s">
        <v>1501</v>
      </c>
      <c r="AM638" s="46">
        <v>11855.758</v>
      </c>
      <c r="AN638" s="46">
        <v>6009.0910000000003</v>
      </c>
      <c r="AO638" s="46">
        <v>5846.6670000000004</v>
      </c>
      <c r="AP638" s="45">
        <v>112.8</v>
      </c>
      <c r="AQ638" s="45"/>
      <c r="AR638" s="45" t="str">
        <f>IFERROR(VLOOKUP(AB638,'Pedidos marco'!$A$1:$D$10000,4,0)," ")</f>
        <v xml:space="preserve"> </v>
      </c>
      <c r="AS638" s="45">
        <f t="shared" si="63"/>
        <v>5</v>
      </c>
      <c r="AT638" s="45" t="str">
        <f t="shared" si="64"/>
        <v>05</v>
      </c>
      <c r="AU638" s="47">
        <v>6</v>
      </c>
      <c r="AV638" s="19" t="str">
        <f t="shared" si="65"/>
        <v>04 April</v>
      </c>
      <c r="AW638" s="19">
        <f t="shared" si="66"/>
        <v>0.94</v>
      </c>
      <c r="AX638" s="19">
        <f t="shared" si="67"/>
        <v>18.8</v>
      </c>
      <c r="AY638" s="19" t="e">
        <f>VLOOKUP(AG638,Cías!$A$1:$E$10000,5,0)</f>
        <v>#N/A</v>
      </c>
      <c r="AZ638" s="19" t="str">
        <f t="shared" si="68"/>
        <v>1013947</v>
      </c>
      <c r="BA638" s="19" t="str">
        <f t="shared" si="69"/>
        <v>LOYO LIMA JORGE FERNANDO</v>
      </c>
      <c r="BB638" s="19" t="e">
        <f>VLOOKUP(AG638,Cías!$A$1:$E$10000,3,0)</f>
        <v>#N/A</v>
      </c>
      <c r="BC638" s="19"/>
      <c r="BD638" s="19"/>
      <c r="BE638" s="19"/>
      <c r="BF638" s="19"/>
      <c r="BG638" s="19"/>
      <c r="BH638" s="19"/>
      <c r="BI638" s="19"/>
      <c r="BJ638" s="19"/>
    </row>
    <row r="639" spans="1:62" ht="15" x14ac:dyDescent="0.2">
      <c r="A639" s="19" t="s">
        <v>7560</v>
      </c>
      <c r="B639" s="19" t="s">
        <v>1479</v>
      </c>
      <c r="C639" s="43">
        <v>44656</v>
      </c>
      <c r="D639" s="44">
        <v>0.54861111111111005</v>
      </c>
      <c r="E639" s="19" t="s">
        <v>7567</v>
      </c>
      <c r="F639" s="19" t="s">
        <v>7568</v>
      </c>
      <c r="G639" s="19" t="s">
        <v>7569</v>
      </c>
      <c r="H639" s="45">
        <v>596.91</v>
      </c>
      <c r="I639" s="45">
        <v>669.26</v>
      </c>
      <c r="J639" s="19" t="s">
        <v>1560</v>
      </c>
      <c r="K639" s="19" t="s">
        <v>7570</v>
      </c>
      <c r="L639" s="19" t="s">
        <v>7571</v>
      </c>
      <c r="M639" s="19" t="s">
        <v>7572</v>
      </c>
      <c r="N639" s="19" t="s">
        <v>7560</v>
      </c>
      <c r="O639" s="19" t="s">
        <v>369</v>
      </c>
      <c r="P639" s="19" t="s">
        <v>370</v>
      </c>
      <c r="Q639" s="46">
        <v>100</v>
      </c>
      <c r="R639" s="19" t="s">
        <v>1544</v>
      </c>
      <c r="S639" s="19" t="s">
        <v>2235</v>
      </c>
      <c r="T639" s="19" t="s">
        <v>230</v>
      </c>
      <c r="U639" s="19" t="s">
        <v>2236</v>
      </c>
      <c r="V639" s="19" t="s">
        <v>2237</v>
      </c>
      <c r="W639" s="19" t="s">
        <v>2238</v>
      </c>
      <c r="X639" s="19" t="s">
        <v>2239</v>
      </c>
      <c r="Y639" s="19" t="s">
        <v>2240</v>
      </c>
      <c r="Z639" s="19" t="s">
        <v>2241</v>
      </c>
      <c r="AA639" s="46">
        <v>259</v>
      </c>
      <c r="AB639" s="19" t="s">
        <v>517</v>
      </c>
      <c r="AC639" s="19" t="s">
        <v>187</v>
      </c>
      <c r="AD639" s="19" t="s">
        <v>2148</v>
      </c>
      <c r="AE639" s="19" t="s">
        <v>2149</v>
      </c>
      <c r="AF639" s="19" t="s">
        <v>1592</v>
      </c>
      <c r="AG639" s="19" t="s">
        <v>2150</v>
      </c>
      <c r="AH639" s="19" t="s">
        <v>1499</v>
      </c>
      <c r="AI639" s="19" t="s">
        <v>1500</v>
      </c>
      <c r="AJ639" s="45">
        <v>0</v>
      </c>
      <c r="AK639" s="45">
        <v>0</v>
      </c>
      <c r="AL639" s="19" t="s">
        <v>1501</v>
      </c>
      <c r="AM639" s="46">
        <v>10854.243</v>
      </c>
      <c r="AN639" s="46">
        <v>5007.576</v>
      </c>
      <c r="AO639" s="46">
        <v>5846.6670000000004</v>
      </c>
      <c r="AP639" s="45">
        <v>94</v>
      </c>
      <c r="AQ639" s="45"/>
      <c r="AR639" s="45" t="str">
        <f>IFERROR(VLOOKUP(AB639,'Pedidos marco'!$A$1:$D$10000,4,0)," ")</f>
        <v xml:space="preserve"> </v>
      </c>
      <c r="AS639" s="45">
        <f t="shared" si="63"/>
        <v>5</v>
      </c>
      <c r="AT639" s="45" t="str">
        <f t="shared" si="64"/>
        <v>05</v>
      </c>
      <c r="AU639" s="47">
        <v>5</v>
      </c>
      <c r="AV639" s="19" t="str">
        <f t="shared" si="65"/>
        <v>04 April</v>
      </c>
      <c r="AW639" s="19">
        <f t="shared" si="66"/>
        <v>0.94</v>
      </c>
      <c r="AX639" s="19">
        <f t="shared" si="67"/>
        <v>18.8</v>
      </c>
      <c r="AY639" s="19" t="e">
        <f>VLOOKUP(AG639,Cías!$A$1:$E$10000,5,0)</f>
        <v>#N/A</v>
      </c>
      <c r="AZ639" s="19" t="str">
        <f t="shared" si="68"/>
        <v>1013947</v>
      </c>
      <c r="BA639" s="19" t="str">
        <f t="shared" si="69"/>
        <v>LOYO LIMA JORGE FERNANDO</v>
      </c>
      <c r="BB639" s="19" t="e">
        <f>VLOOKUP(AG639,Cías!$A$1:$E$10000,3,0)</f>
        <v>#N/A</v>
      </c>
      <c r="BC639" s="19"/>
      <c r="BD639" s="19"/>
      <c r="BE639" s="19"/>
      <c r="BF639" s="19"/>
      <c r="BG639" s="19"/>
      <c r="BH639" s="19"/>
      <c r="BI639" s="19"/>
      <c r="BJ639" s="19"/>
    </row>
    <row r="640" spans="1:62" ht="15" x14ac:dyDescent="0.2">
      <c r="A640" s="19" t="s">
        <v>7560</v>
      </c>
      <c r="B640" s="19" t="s">
        <v>1479</v>
      </c>
      <c r="C640" s="43">
        <v>44656</v>
      </c>
      <c r="D640" s="44">
        <v>0.54861111111111005</v>
      </c>
      <c r="E640" s="19" t="s">
        <v>7573</v>
      </c>
      <c r="F640" s="19" t="s">
        <v>7574</v>
      </c>
      <c r="G640" s="19" t="s">
        <v>7575</v>
      </c>
      <c r="H640" s="45">
        <v>2847.44</v>
      </c>
      <c r="I640" s="45">
        <v>3192.57</v>
      </c>
      <c r="J640" s="19" t="s">
        <v>1560</v>
      </c>
      <c r="K640" s="19" t="s">
        <v>7576</v>
      </c>
      <c r="L640" s="19" t="s">
        <v>7577</v>
      </c>
      <c r="M640" s="19" t="s">
        <v>7578</v>
      </c>
      <c r="N640" s="19" t="s">
        <v>7560</v>
      </c>
      <c r="O640" s="19" t="s">
        <v>367</v>
      </c>
      <c r="P640" s="19" t="s">
        <v>368</v>
      </c>
      <c r="Q640" s="46">
        <v>440</v>
      </c>
      <c r="R640" s="19" t="s">
        <v>1544</v>
      </c>
      <c r="S640" s="19" t="s">
        <v>2235</v>
      </c>
      <c r="T640" s="19" t="s">
        <v>230</v>
      </c>
      <c r="U640" s="19" t="s">
        <v>2236</v>
      </c>
      <c r="V640" s="19" t="s">
        <v>2237</v>
      </c>
      <c r="W640" s="19" t="s">
        <v>2238</v>
      </c>
      <c r="X640" s="19" t="s">
        <v>2239</v>
      </c>
      <c r="Y640" s="19" t="s">
        <v>2240</v>
      </c>
      <c r="Z640" s="19" t="s">
        <v>2241</v>
      </c>
      <c r="AA640" s="46">
        <v>259</v>
      </c>
      <c r="AB640" s="19" t="s">
        <v>517</v>
      </c>
      <c r="AC640" s="19" t="s">
        <v>187</v>
      </c>
      <c r="AD640" s="19" t="s">
        <v>2148</v>
      </c>
      <c r="AE640" s="19" t="s">
        <v>2149</v>
      </c>
      <c r="AF640" s="19" t="s">
        <v>1592</v>
      </c>
      <c r="AG640" s="19" t="s">
        <v>2150</v>
      </c>
      <c r="AH640" s="19" t="s">
        <v>1499</v>
      </c>
      <c r="AI640" s="19" t="s">
        <v>1500</v>
      </c>
      <c r="AJ640" s="45">
        <v>0</v>
      </c>
      <c r="AK640" s="45">
        <v>0</v>
      </c>
      <c r="AL640" s="19" t="s">
        <v>1501</v>
      </c>
      <c r="AM640" s="46">
        <v>27880</v>
      </c>
      <c r="AN640" s="46">
        <v>22033.332999999999</v>
      </c>
      <c r="AO640" s="46">
        <v>5846.6670000000004</v>
      </c>
      <c r="AP640" s="45">
        <v>413.6</v>
      </c>
      <c r="AQ640" s="45"/>
      <c r="AR640" s="45" t="str">
        <f>IFERROR(VLOOKUP(AB640,'Pedidos marco'!$A$1:$D$10000,4,0)," ")</f>
        <v xml:space="preserve"> </v>
      </c>
      <c r="AS640" s="45">
        <f t="shared" si="63"/>
        <v>5</v>
      </c>
      <c r="AT640" s="45" t="str">
        <f t="shared" si="64"/>
        <v>05</v>
      </c>
      <c r="AU640" s="47">
        <v>22</v>
      </c>
      <c r="AV640" s="19" t="str">
        <f t="shared" si="65"/>
        <v>04 April</v>
      </c>
      <c r="AW640" s="19">
        <f t="shared" si="66"/>
        <v>0.94000000000000006</v>
      </c>
      <c r="AX640" s="19">
        <f t="shared" si="67"/>
        <v>18.8</v>
      </c>
      <c r="AY640" s="19" t="e">
        <f>VLOOKUP(AG640,Cías!$A$1:$E$10000,5,0)</f>
        <v>#N/A</v>
      </c>
      <c r="AZ640" s="19" t="str">
        <f t="shared" si="68"/>
        <v>1013947</v>
      </c>
      <c r="BA640" s="19" t="str">
        <f t="shared" si="69"/>
        <v>LOYO LIMA JORGE FERNANDO</v>
      </c>
      <c r="BB640" s="19" t="e">
        <f>VLOOKUP(AG640,Cías!$A$1:$E$10000,3,0)</f>
        <v>#N/A</v>
      </c>
      <c r="BC640" s="19"/>
      <c r="BD640" s="19"/>
      <c r="BE640" s="19"/>
      <c r="BF640" s="19"/>
      <c r="BG640" s="19"/>
      <c r="BH640" s="19"/>
      <c r="BI640" s="19"/>
      <c r="BJ640" s="19"/>
    </row>
    <row r="641" spans="1:62" ht="15" x14ac:dyDescent="0.2">
      <c r="A641" s="19" t="s">
        <v>7579</v>
      </c>
      <c r="B641" s="19" t="s">
        <v>1479</v>
      </c>
      <c r="C641" s="43">
        <v>44656</v>
      </c>
      <c r="D641" s="44">
        <v>0.55138888888889004</v>
      </c>
      <c r="E641" s="19" t="s">
        <v>7580</v>
      </c>
      <c r="F641" s="19" t="s">
        <v>7581</v>
      </c>
      <c r="G641" s="19" t="s">
        <v>7582</v>
      </c>
      <c r="H641" s="45">
        <v>1689.6</v>
      </c>
      <c r="I641" s="45">
        <v>1894.39</v>
      </c>
      <c r="J641" s="19" t="s">
        <v>1560</v>
      </c>
      <c r="K641" s="19" t="s">
        <v>7024</v>
      </c>
      <c r="L641" s="19" t="s">
        <v>7583</v>
      </c>
      <c r="M641" s="19" t="s">
        <v>7584</v>
      </c>
      <c r="N641" s="19" t="s">
        <v>7579</v>
      </c>
      <c r="O641" s="19" t="s">
        <v>371</v>
      </c>
      <c r="P641" s="19" t="s">
        <v>372</v>
      </c>
      <c r="Q641" s="46">
        <v>240</v>
      </c>
      <c r="R641" s="19" t="s">
        <v>1544</v>
      </c>
      <c r="S641" s="19" t="s">
        <v>7027</v>
      </c>
      <c r="T641" s="19" t="s">
        <v>7028</v>
      </c>
      <c r="U641" s="19" t="s">
        <v>7029</v>
      </c>
      <c r="V641" s="19" t="s">
        <v>7030</v>
      </c>
      <c r="W641" s="19" t="s">
        <v>1865</v>
      </c>
      <c r="X641" s="19" t="s">
        <v>7031</v>
      </c>
      <c r="Y641" s="19" t="s">
        <v>1867</v>
      </c>
      <c r="Z641" s="19" t="s">
        <v>1868</v>
      </c>
      <c r="AA641" s="46">
        <v>30</v>
      </c>
      <c r="AB641" s="19" t="s">
        <v>460</v>
      </c>
      <c r="AC641" s="19" t="s">
        <v>70</v>
      </c>
      <c r="AD641" s="19" t="s">
        <v>7032</v>
      </c>
      <c r="AE641" s="19" t="s">
        <v>7033</v>
      </c>
      <c r="AF641" s="19" t="s">
        <v>1554</v>
      </c>
      <c r="AG641" s="19" t="s">
        <v>7034</v>
      </c>
      <c r="AH641" s="19" t="s">
        <v>1499</v>
      </c>
      <c r="AI641" s="19" t="s">
        <v>1500</v>
      </c>
      <c r="AJ641" s="45">
        <v>0</v>
      </c>
      <c r="AK641" s="45">
        <v>0</v>
      </c>
      <c r="AL641" s="19" t="s">
        <v>1501</v>
      </c>
      <c r="AM641" s="46">
        <v>16518.332999999999</v>
      </c>
      <c r="AN641" s="46">
        <v>12033.333000000001</v>
      </c>
      <c r="AO641" s="46">
        <v>4485</v>
      </c>
      <c r="AP641" s="45">
        <v>45.6</v>
      </c>
      <c r="AQ641" s="45"/>
      <c r="AR641" s="45" t="str">
        <f>IFERROR(VLOOKUP(AB641,'Pedidos marco'!$A$1:$D$10000,4,0)," ")</f>
        <v xml:space="preserve"> </v>
      </c>
      <c r="AS641" s="45">
        <f t="shared" si="63"/>
        <v>5</v>
      </c>
      <c r="AT641" s="45" t="str">
        <f t="shared" si="64"/>
        <v>05</v>
      </c>
      <c r="AU641" s="47">
        <v>12</v>
      </c>
      <c r="AV641" s="19" t="str">
        <f t="shared" si="65"/>
        <v>04 April</v>
      </c>
      <c r="AW641" s="19">
        <f t="shared" si="66"/>
        <v>0.19</v>
      </c>
      <c r="AX641" s="19">
        <f t="shared" si="67"/>
        <v>3.8000000000000003</v>
      </c>
      <c r="AY641" s="19" t="e">
        <f>VLOOKUP(AG641,Cías!$A$1:$E$10000,5,0)</f>
        <v>#N/A</v>
      </c>
      <c r="AZ641" s="19" t="str">
        <f t="shared" si="68"/>
        <v>1013603</v>
      </c>
      <c r="BA641" s="19" t="str">
        <f t="shared" si="69"/>
        <v>CALDERON RIVERA FABIAN TARQUINO</v>
      </c>
      <c r="BB641" s="19" t="e">
        <f>VLOOKUP(AG641,Cías!$A$1:$E$10000,3,0)</f>
        <v>#N/A</v>
      </c>
      <c r="BC641" s="19"/>
      <c r="BD641" s="19"/>
      <c r="BE641" s="19"/>
      <c r="BF641" s="19"/>
      <c r="BG641" s="19"/>
      <c r="BH641" s="19"/>
      <c r="BI641" s="19"/>
      <c r="BJ641" s="19"/>
    </row>
    <row r="642" spans="1:62" ht="15" x14ac:dyDescent="0.2">
      <c r="A642" s="19" t="s">
        <v>7579</v>
      </c>
      <c r="B642" s="19" t="s">
        <v>1479</v>
      </c>
      <c r="C642" s="43">
        <v>44656</v>
      </c>
      <c r="D642" s="44">
        <v>0.55138888888889004</v>
      </c>
      <c r="E642" s="19" t="s">
        <v>7585</v>
      </c>
      <c r="F642" s="19" t="s">
        <v>7586</v>
      </c>
      <c r="G642" s="19" t="s">
        <v>7587</v>
      </c>
      <c r="H642" s="45">
        <v>836.4</v>
      </c>
      <c r="I642" s="45">
        <v>937.78</v>
      </c>
      <c r="J642" s="19" t="s">
        <v>1560</v>
      </c>
      <c r="K642" s="19" t="s">
        <v>7024</v>
      </c>
      <c r="L642" s="19" t="s">
        <v>7588</v>
      </c>
      <c r="M642" s="19" t="s">
        <v>7589</v>
      </c>
      <c r="N642" s="19" t="s">
        <v>7579</v>
      </c>
      <c r="O642" s="19" t="s">
        <v>367</v>
      </c>
      <c r="P642" s="19" t="s">
        <v>368</v>
      </c>
      <c r="Q642" s="46">
        <v>120</v>
      </c>
      <c r="R642" s="19" t="s">
        <v>1544</v>
      </c>
      <c r="S642" s="19" t="s">
        <v>7027</v>
      </c>
      <c r="T642" s="19" t="s">
        <v>7028</v>
      </c>
      <c r="U642" s="19" t="s">
        <v>7029</v>
      </c>
      <c r="V642" s="19" t="s">
        <v>7030</v>
      </c>
      <c r="W642" s="19" t="s">
        <v>1865</v>
      </c>
      <c r="X642" s="19" t="s">
        <v>7031</v>
      </c>
      <c r="Y642" s="19" t="s">
        <v>1867</v>
      </c>
      <c r="Z642" s="19" t="s">
        <v>1868</v>
      </c>
      <c r="AA642" s="46">
        <v>30</v>
      </c>
      <c r="AB642" s="19" t="s">
        <v>460</v>
      </c>
      <c r="AC642" s="19" t="s">
        <v>70</v>
      </c>
      <c r="AD642" s="19" t="s">
        <v>7032</v>
      </c>
      <c r="AE642" s="19" t="s">
        <v>7033</v>
      </c>
      <c r="AF642" s="19" t="s">
        <v>1554</v>
      </c>
      <c r="AG642" s="19" t="s">
        <v>7034</v>
      </c>
      <c r="AH642" s="19" t="s">
        <v>1499</v>
      </c>
      <c r="AI642" s="19" t="s">
        <v>1500</v>
      </c>
      <c r="AJ642" s="45">
        <v>0</v>
      </c>
      <c r="AK642" s="45">
        <v>0</v>
      </c>
      <c r="AL642" s="19" t="s">
        <v>1501</v>
      </c>
      <c r="AM642" s="46">
        <v>10501.666999999999</v>
      </c>
      <c r="AN642" s="46">
        <v>6016.6670000000004</v>
      </c>
      <c r="AO642" s="46">
        <v>4485</v>
      </c>
      <c r="AP642" s="45">
        <v>22.8</v>
      </c>
      <c r="AQ642" s="45"/>
      <c r="AR642" s="45" t="str">
        <f>IFERROR(VLOOKUP(AB642,'Pedidos marco'!$A$1:$D$10000,4,0)," ")</f>
        <v xml:space="preserve"> </v>
      </c>
      <c r="AS642" s="45">
        <f t="shared" si="63"/>
        <v>5</v>
      </c>
      <c r="AT642" s="45" t="str">
        <f t="shared" si="64"/>
        <v>05</v>
      </c>
      <c r="AU642" s="47">
        <v>6</v>
      </c>
      <c r="AV642" s="19" t="str">
        <f t="shared" si="65"/>
        <v>04 April</v>
      </c>
      <c r="AW642" s="19">
        <f t="shared" si="66"/>
        <v>0.19</v>
      </c>
      <c r="AX642" s="19">
        <f t="shared" si="67"/>
        <v>3.8000000000000003</v>
      </c>
      <c r="AY642" s="19" t="e">
        <f>VLOOKUP(AG642,Cías!$A$1:$E$10000,5,0)</f>
        <v>#N/A</v>
      </c>
      <c r="AZ642" s="19" t="str">
        <f t="shared" si="68"/>
        <v>1013603</v>
      </c>
      <c r="BA642" s="19" t="str">
        <f t="shared" si="69"/>
        <v>CALDERON RIVERA FABIAN TARQUINO</v>
      </c>
      <c r="BB642" s="19" t="e">
        <f>VLOOKUP(AG642,Cías!$A$1:$E$10000,3,0)</f>
        <v>#N/A</v>
      </c>
      <c r="BC642" s="19"/>
      <c r="BD642" s="19"/>
      <c r="BE642" s="19"/>
      <c r="BF642" s="19"/>
      <c r="BG642" s="19"/>
      <c r="BH642" s="19"/>
      <c r="BI642" s="19"/>
      <c r="BJ642" s="19"/>
    </row>
    <row r="643" spans="1:62" ht="15" x14ac:dyDescent="0.2">
      <c r="A643" s="19" t="s">
        <v>7590</v>
      </c>
      <c r="B643" s="19" t="s">
        <v>1479</v>
      </c>
      <c r="C643" s="43">
        <v>44656</v>
      </c>
      <c r="D643" s="44">
        <v>0.55416666666667003</v>
      </c>
      <c r="E643" s="19" t="s">
        <v>7591</v>
      </c>
      <c r="F643" s="19" t="s">
        <v>7592</v>
      </c>
      <c r="G643" s="19" t="s">
        <v>7593</v>
      </c>
      <c r="H643" s="45">
        <v>3235.2</v>
      </c>
      <c r="I643" s="45">
        <v>3627.32</v>
      </c>
      <c r="J643" s="19" t="s">
        <v>1560</v>
      </c>
      <c r="K643" s="19" t="s">
        <v>7594</v>
      </c>
      <c r="L643" s="19" t="s">
        <v>7595</v>
      </c>
      <c r="M643" s="19" t="s">
        <v>7596</v>
      </c>
      <c r="N643" s="19" t="s">
        <v>7590</v>
      </c>
      <c r="O643" s="19" t="s">
        <v>367</v>
      </c>
      <c r="P643" s="19" t="s">
        <v>368</v>
      </c>
      <c r="Q643" s="46">
        <v>480</v>
      </c>
      <c r="R643" s="19" t="s">
        <v>1544</v>
      </c>
      <c r="S643" s="19" t="s">
        <v>3053</v>
      </c>
      <c r="T643" s="19" t="s">
        <v>3054</v>
      </c>
      <c r="U643" s="19" t="s">
        <v>7597</v>
      </c>
      <c r="V643" s="19" t="s">
        <v>7598</v>
      </c>
      <c r="W643" s="19" t="s">
        <v>415</v>
      </c>
      <c r="X643" s="19" t="s">
        <v>7599</v>
      </c>
      <c r="Y643" s="19" t="s">
        <v>417</v>
      </c>
      <c r="Z643" s="19" t="s">
        <v>2159</v>
      </c>
      <c r="AA643" s="46">
        <v>110</v>
      </c>
      <c r="AB643" s="19" t="s">
        <v>513</v>
      </c>
      <c r="AC643" s="19" t="s">
        <v>179</v>
      </c>
      <c r="AD643" s="19" t="s">
        <v>3852</v>
      </c>
      <c r="AE643" s="19" t="s">
        <v>3853</v>
      </c>
      <c r="AF643" s="19" t="s">
        <v>1719</v>
      </c>
      <c r="AG643" s="19" t="s">
        <v>3854</v>
      </c>
      <c r="AH643" s="19" t="s">
        <v>1594</v>
      </c>
      <c r="AI643" s="19" t="s">
        <v>1595</v>
      </c>
      <c r="AJ643" s="45">
        <v>0.05</v>
      </c>
      <c r="AK643" s="45">
        <v>24</v>
      </c>
      <c r="AL643" s="19" t="s">
        <v>1501</v>
      </c>
      <c r="AM643" s="46">
        <v>39890</v>
      </c>
      <c r="AN643" s="46">
        <v>24050</v>
      </c>
      <c r="AO643" s="46">
        <v>15840</v>
      </c>
      <c r="AP643" s="45">
        <v>220.8</v>
      </c>
      <c r="AQ643" s="45"/>
      <c r="AR643" s="45" t="str">
        <f>IFERROR(VLOOKUP(AB643,'Pedidos marco'!$A$1:$D$10000,4,0)," ")</f>
        <v xml:space="preserve"> </v>
      </c>
      <c r="AS643" s="45">
        <f t="shared" si="63"/>
        <v>5</v>
      </c>
      <c r="AT643" s="45" t="str">
        <f t="shared" si="64"/>
        <v>05</v>
      </c>
      <c r="AU643" s="47">
        <v>24</v>
      </c>
      <c r="AV643" s="19" t="str">
        <f t="shared" si="65"/>
        <v>04 April</v>
      </c>
      <c r="AW643" s="19">
        <f t="shared" si="66"/>
        <v>0.46</v>
      </c>
      <c r="AX643" s="19">
        <f t="shared" si="67"/>
        <v>9.2000000000000011</v>
      </c>
      <c r="AY643" s="19" t="e">
        <f>VLOOKUP(AG643,Cías!$A$1:$E$10000,5,0)</f>
        <v>#N/A</v>
      </c>
      <c r="AZ643" s="19" t="str">
        <f t="shared" si="68"/>
        <v>1013515</v>
      </c>
      <c r="BA643" s="19" t="str">
        <f t="shared" si="69"/>
        <v>LARA MARTINEZ LUIS NESTOR</v>
      </c>
      <c r="BB643" s="19" t="e">
        <f>VLOOKUP(AG643,Cías!$A$1:$E$10000,3,0)</f>
        <v>#N/A</v>
      </c>
      <c r="BC643" s="19"/>
      <c r="BD643" s="19"/>
      <c r="BE643" s="19"/>
      <c r="BF643" s="19"/>
      <c r="BG643" s="19"/>
      <c r="BH643" s="19"/>
      <c r="BI643" s="19"/>
      <c r="BJ643" s="19"/>
    </row>
    <row r="644" spans="1:62" ht="15" x14ac:dyDescent="0.2">
      <c r="A644" s="19" t="s">
        <v>7600</v>
      </c>
      <c r="B644" s="19" t="s">
        <v>1479</v>
      </c>
      <c r="C644" s="43">
        <v>44656</v>
      </c>
      <c r="D644" s="44">
        <v>0.55486111111111003</v>
      </c>
      <c r="E644" s="19" t="s">
        <v>7601</v>
      </c>
      <c r="F644" s="19" t="s">
        <v>7602</v>
      </c>
      <c r="G644" s="19" t="s">
        <v>7603</v>
      </c>
      <c r="H644" s="45">
        <v>4336.2</v>
      </c>
      <c r="I644" s="45">
        <v>4861.7700000000004</v>
      </c>
      <c r="J644" s="19" t="s">
        <v>1560</v>
      </c>
      <c r="K644" s="19" t="s">
        <v>7604</v>
      </c>
      <c r="L644" s="19" t="s">
        <v>7605</v>
      </c>
      <c r="M644" s="19" t="s">
        <v>7606</v>
      </c>
      <c r="N644" s="19" t="s">
        <v>7600</v>
      </c>
      <c r="O644" s="19" t="s">
        <v>1641</v>
      </c>
      <c r="P644" s="19" t="s">
        <v>1642</v>
      </c>
      <c r="Q644" s="46">
        <v>660</v>
      </c>
      <c r="R644" s="19" t="s">
        <v>1544</v>
      </c>
      <c r="S644" s="19" t="s">
        <v>7607</v>
      </c>
      <c r="T644" s="19" t="s">
        <v>7608</v>
      </c>
      <c r="U644" s="19" t="s">
        <v>7609</v>
      </c>
      <c r="V644" s="19" t="s">
        <v>7610</v>
      </c>
      <c r="W644" s="19" t="s">
        <v>1492</v>
      </c>
      <c r="X644" s="19" t="s">
        <v>7611</v>
      </c>
      <c r="Y644" s="19" t="s">
        <v>1494</v>
      </c>
      <c r="Z644" s="19" t="s">
        <v>1495</v>
      </c>
      <c r="AA644" s="46">
        <v>247</v>
      </c>
      <c r="AB644" s="19" t="s">
        <v>583</v>
      </c>
      <c r="AC644" s="19" t="s">
        <v>323</v>
      </c>
      <c r="AD644" s="19" t="s">
        <v>7612</v>
      </c>
      <c r="AE644" s="19" t="s">
        <v>7613</v>
      </c>
      <c r="AF644" s="19" t="s">
        <v>1592</v>
      </c>
      <c r="AG644" s="19" t="s">
        <v>7614</v>
      </c>
      <c r="AH644" s="19" t="s">
        <v>1499</v>
      </c>
      <c r="AI644" s="19" t="s">
        <v>1500</v>
      </c>
      <c r="AJ644" s="45">
        <v>0</v>
      </c>
      <c r="AK644" s="45">
        <v>0</v>
      </c>
      <c r="AL644" s="19" t="s">
        <v>1501</v>
      </c>
      <c r="AM644" s="46">
        <v>50240</v>
      </c>
      <c r="AN644" s="46">
        <v>33050</v>
      </c>
      <c r="AO644" s="46">
        <v>17190</v>
      </c>
      <c r="AP644" s="45">
        <v>554.4</v>
      </c>
      <c r="AQ644" s="45"/>
      <c r="AR644" s="45" t="str">
        <f>IFERROR(VLOOKUP(AB644,'Pedidos marco'!$A$1:$D$10000,4,0)," ")</f>
        <v xml:space="preserve"> </v>
      </c>
      <c r="AS644" s="45">
        <f t="shared" ref="AS644:AS707" si="70">DAY(C644)</f>
        <v>5</v>
      </c>
      <c r="AT644" s="45" t="str">
        <f t="shared" ref="AT644:AT707" si="71">TEXT(AS644,"dd")</f>
        <v>05</v>
      </c>
      <c r="AU644" s="47">
        <v>33</v>
      </c>
      <c r="AV644" s="19" t="str">
        <f t="shared" ref="AV644:AV707" si="72">TEXT(C644,"MM MMMM")</f>
        <v>04 April</v>
      </c>
      <c r="AW644" s="19">
        <f t="shared" ref="AW644:AW707" si="73">IFERROR(AP644/Q644,"")</f>
        <v>0.84</v>
      </c>
      <c r="AX644" s="19">
        <f t="shared" ref="AX644:AX707" si="74">IFERROR(AP644/AU644,"")</f>
        <v>16.8</v>
      </c>
      <c r="AY644" s="19" t="e">
        <f>VLOOKUP(AG644,Cías!$A$1:$E$10000,5,0)</f>
        <v>#N/A</v>
      </c>
      <c r="AZ644" s="19" t="str">
        <f t="shared" ref="AZ644:AZ707" si="75">AB644</f>
        <v>1013906</v>
      </c>
      <c r="BA644" s="19" t="str">
        <f t="shared" ref="BA644:BA707" si="76">AC644</f>
        <v>VALLEJOS VILLEGAS SAUL EDUARDO</v>
      </c>
      <c r="BB644" s="19" t="e">
        <f>VLOOKUP(AG644,Cías!$A$1:$E$10000,3,0)</f>
        <v>#N/A</v>
      </c>
      <c r="BC644" s="19"/>
      <c r="BD644" s="19"/>
      <c r="BE644" s="19"/>
      <c r="BF644" s="19"/>
      <c r="BG644" s="19"/>
      <c r="BH644" s="19"/>
      <c r="BI644" s="19"/>
      <c r="BJ644" s="19"/>
    </row>
    <row r="645" spans="1:62" ht="15" x14ac:dyDescent="0.2">
      <c r="A645" s="19" t="s">
        <v>7615</v>
      </c>
      <c r="B645" s="19" t="s">
        <v>1479</v>
      </c>
      <c r="C645" s="43">
        <v>44656</v>
      </c>
      <c r="D645" s="44">
        <v>0.55625000000000002</v>
      </c>
      <c r="E645" s="19" t="s">
        <v>7616</v>
      </c>
      <c r="F645" s="19" t="s">
        <v>7617</v>
      </c>
      <c r="G645" s="19" t="s">
        <v>7618</v>
      </c>
      <c r="H645" s="45">
        <v>545.69000000000005</v>
      </c>
      <c r="I645" s="45">
        <v>611.83000000000004</v>
      </c>
      <c r="J645" s="19" t="s">
        <v>1560</v>
      </c>
      <c r="K645" s="19" t="s">
        <v>7619</v>
      </c>
      <c r="L645" s="19" t="s">
        <v>7620</v>
      </c>
      <c r="M645" s="19" t="s">
        <v>7621</v>
      </c>
      <c r="N645" s="19" t="s">
        <v>7615</v>
      </c>
      <c r="O645" s="19" t="s">
        <v>371</v>
      </c>
      <c r="P645" s="19" t="s">
        <v>372</v>
      </c>
      <c r="Q645" s="46">
        <v>80</v>
      </c>
      <c r="R645" s="19" t="s">
        <v>1544</v>
      </c>
      <c r="S645" s="19" t="s">
        <v>2616</v>
      </c>
      <c r="T645" s="19" t="s">
        <v>236</v>
      </c>
      <c r="U645" s="19" t="s">
        <v>3556</v>
      </c>
      <c r="V645" s="19" t="s">
        <v>3557</v>
      </c>
      <c r="W645" s="19" t="s">
        <v>415</v>
      </c>
      <c r="X645" s="19" t="s">
        <v>3558</v>
      </c>
      <c r="Y645" s="19" t="s">
        <v>3559</v>
      </c>
      <c r="Z645" s="19" t="s">
        <v>3560</v>
      </c>
      <c r="AA645" s="46">
        <v>67</v>
      </c>
      <c r="AB645" s="19" t="s">
        <v>542</v>
      </c>
      <c r="AC645" s="19" t="s">
        <v>236</v>
      </c>
      <c r="AD645" s="19" t="s">
        <v>2622</v>
      </c>
      <c r="AE645" s="19" t="s">
        <v>1481</v>
      </c>
      <c r="AF645" s="19" t="s">
        <v>1554</v>
      </c>
      <c r="AG645" s="19" t="s">
        <v>2623</v>
      </c>
      <c r="AH645" s="19" t="s">
        <v>1499</v>
      </c>
      <c r="AI645" s="19" t="s">
        <v>1500</v>
      </c>
      <c r="AJ645" s="45">
        <v>0</v>
      </c>
      <c r="AK645" s="45">
        <v>0</v>
      </c>
      <c r="AL645" s="19" t="s">
        <v>1501</v>
      </c>
      <c r="AM645" s="46">
        <v>8449.4439999999995</v>
      </c>
      <c r="AN645" s="46">
        <v>4004.444</v>
      </c>
      <c r="AO645" s="46">
        <v>4445</v>
      </c>
      <c r="AP645" s="45">
        <v>26.4</v>
      </c>
      <c r="AQ645" s="45"/>
      <c r="AR645" s="45" t="str">
        <f>IFERROR(VLOOKUP(AB645,'Pedidos marco'!$A$1:$D$10000,4,0)," ")</f>
        <v xml:space="preserve"> </v>
      </c>
      <c r="AS645" s="45">
        <f t="shared" si="70"/>
        <v>5</v>
      </c>
      <c r="AT645" s="45" t="str">
        <f t="shared" si="71"/>
        <v>05</v>
      </c>
      <c r="AU645" s="47">
        <v>4</v>
      </c>
      <c r="AV645" s="19" t="str">
        <f t="shared" si="72"/>
        <v>04 April</v>
      </c>
      <c r="AW645" s="19">
        <f t="shared" si="73"/>
        <v>0.32999999999999996</v>
      </c>
      <c r="AX645" s="19">
        <f t="shared" si="74"/>
        <v>6.6</v>
      </c>
      <c r="AY645" s="19" t="e">
        <f>VLOOKUP(AG645,Cías!$A$1:$E$10000,5,0)</f>
        <v>#N/A</v>
      </c>
      <c r="AZ645" s="19" t="str">
        <f t="shared" si="75"/>
        <v>1021616</v>
      </c>
      <c r="BA645" s="19" t="str">
        <f t="shared" si="76"/>
        <v>PERUGACHI SALCEDO HECTOR PATRICIO</v>
      </c>
      <c r="BB645" s="19" t="e">
        <f>VLOOKUP(AG645,Cías!$A$1:$E$10000,3,0)</f>
        <v>#N/A</v>
      </c>
      <c r="BC645" s="19"/>
      <c r="BD645" s="19"/>
      <c r="BE645" s="19"/>
      <c r="BF645" s="19"/>
      <c r="BG645" s="19"/>
      <c r="BH645" s="19"/>
      <c r="BI645" s="19"/>
      <c r="BJ645" s="19"/>
    </row>
    <row r="646" spans="1:62" ht="15" x14ac:dyDescent="0.2">
      <c r="A646" s="19" t="s">
        <v>7615</v>
      </c>
      <c r="B646" s="19" t="s">
        <v>1479</v>
      </c>
      <c r="C646" s="43">
        <v>44656</v>
      </c>
      <c r="D646" s="44">
        <v>0.55625000000000002</v>
      </c>
      <c r="E646" s="19" t="s">
        <v>7622</v>
      </c>
      <c r="F646" s="19" t="s">
        <v>7623</v>
      </c>
      <c r="G646" s="19" t="s">
        <v>7624</v>
      </c>
      <c r="H646" s="45">
        <v>1901.59</v>
      </c>
      <c r="I646" s="45">
        <v>2132.0700000000002</v>
      </c>
      <c r="J646" s="19" t="s">
        <v>1560</v>
      </c>
      <c r="K646" s="19" t="s">
        <v>7619</v>
      </c>
      <c r="L646" s="19" t="s">
        <v>7625</v>
      </c>
      <c r="M646" s="19" t="s">
        <v>7626</v>
      </c>
      <c r="N646" s="19" t="s">
        <v>7615</v>
      </c>
      <c r="O646" s="19" t="s">
        <v>367</v>
      </c>
      <c r="P646" s="19" t="s">
        <v>368</v>
      </c>
      <c r="Q646" s="46">
        <v>280</v>
      </c>
      <c r="R646" s="19" t="s">
        <v>1544</v>
      </c>
      <c r="S646" s="19" t="s">
        <v>2616</v>
      </c>
      <c r="T646" s="19" t="s">
        <v>236</v>
      </c>
      <c r="U646" s="19" t="s">
        <v>3556</v>
      </c>
      <c r="V646" s="19" t="s">
        <v>3557</v>
      </c>
      <c r="W646" s="19" t="s">
        <v>415</v>
      </c>
      <c r="X646" s="19" t="s">
        <v>3558</v>
      </c>
      <c r="Y646" s="19" t="s">
        <v>3559</v>
      </c>
      <c r="Z646" s="19" t="s">
        <v>3560</v>
      </c>
      <c r="AA646" s="46">
        <v>67</v>
      </c>
      <c r="AB646" s="19" t="s">
        <v>542</v>
      </c>
      <c r="AC646" s="19" t="s">
        <v>236</v>
      </c>
      <c r="AD646" s="19" t="s">
        <v>2622</v>
      </c>
      <c r="AE646" s="19" t="s">
        <v>1481</v>
      </c>
      <c r="AF646" s="19" t="s">
        <v>1554</v>
      </c>
      <c r="AG646" s="19" t="s">
        <v>2623</v>
      </c>
      <c r="AH646" s="19" t="s">
        <v>1499</v>
      </c>
      <c r="AI646" s="19" t="s">
        <v>1500</v>
      </c>
      <c r="AJ646" s="45">
        <v>0</v>
      </c>
      <c r="AK646" s="45">
        <v>0</v>
      </c>
      <c r="AL646" s="19" t="s">
        <v>1501</v>
      </c>
      <c r="AM646" s="46">
        <v>18460.556</v>
      </c>
      <c r="AN646" s="46">
        <v>14015.556</v>
      </c>
      <c r="AO646" s="46">
        <v>4445</v>
      </c>
      <c r="AP646" s="45">
        <v>92.4</v>
      </c>
      <c r="AQ646" s="45"/>
      <c r="AR646" s="45" t="str">
        <f>IFERROR(VLOOKUP(AB646,'Pedidos marco'!$A$1:$D$10000,4,0)," ")</f>
        <v xml:space="preserve"> </v>
      </c>
      <c r="AS646" s="45">
        <f t="shared" si="70"/>
        <v>5</v>
      </c>
      <c r="AT646" s="45" t="str">
        <f t="shared" si="71"/>
        <v>05</v>
      </c>
      <c r="AU646" s="47">
        <v>14</v>
      </c>
      <c r="AV646" s="19" t="str">
        <f t="shared" si="72"/>
        <v>04 April</v>
      </c>
      <c r="AW646" s="19">
        <f t="shared" si="73"/>
        <v>0.33</v>
      </c>
      <c r="AX646" s="19">
        <f t="shared" si="74"/>
        <v>6.6000000000000005</v>
      </c>
      <c r="AY646" s="19" t="e">
        <f>VLOOKUP(AG646,Cías!$A$1:$E$10000,5,0)</f>
        <v>#N/A</v>
      </c>
      <c r="AZ646" s="19" t="str">
        <f t="shared" si="75"/>
        <v>1021616</v>
      </c>
      <c r="BA646" s="19" t="str">
        <f t="shared" si="76"/>
        <v>PERUGACHI SALCEDO HECTOR PATRICIO</v>
      </c>
      <c r="BB646" s="19" t="e">
        <f>VLOOKUP(AG646,Cías!$A$1:$E$10000,3,0)</f>
        <v>#N/A</v>
      </c>
      <c r="BC646" s="19"/>
      <c r="BD646" s="19"/>
      <c r="BE646" s="19"/>
      <c r="BF646" s="19"/>
      <c r="BG646" s="19"/>
      <c r="BH646" s="19"/>
      <c r="BI646" s="19"/>
      <c r="BJ646" s="19"/>
    </row>
    <row r="647" spans="1:62" ht="15" x14ac:dyDescent="0.2">
      <c r="A647" s="19" t="s">
        <v>7627</v>
      </c>
      <c r="B647" s="19" t="s">
        <v>1479</v>
      </c>
      <c r="C647" s="43">
        <v>44656</v>
      </c>
      <c r="D647" s="44">
        <v>0.55763888888889002</v>
      </c>
      <c r="E647" s="19" t="s">
        <v>7628</v>
      </c>
      <c r="F647" s="19" t="s">
        <v>7629</v>
      </c>
      <c r="G647" s="19" t="s">
        <v>7630</v>
      </c>
      <c r="H647" s="45">
        <v>2254.1999999999998</v>
      </c>
      <c r="I647" s="45">
        <v>2527.42</v>
      </c>
      <c r="J647" s="19" t="s">
        <v>1560</v>
      </c>
      <c r="K647" s="19" t="s">
        <v>7631</v>
      </c>
      <c r="L647" s="19" t="s">
        <v>7632</v>
      </c>
      <c r="M647" s="19" t="s">
        <v>7633</v>
      </c>
      <c r="N647" s="19" t="s">
        <v>7627</v>
      </c>
      <c r="O647" s="19" t="s">
        <v>367</v>
      </c>
      <c r="P647" s="19" t="s">
        <v>368</v>
      </c>
      <c r="Q647" s="46">
        <v>340</v>
      </c>
      <c r="R647" s="19" t="s">
        <v>1544</v>
      </c>
      <c r="S647" s="19" t="s">
        <v>2939</v>
      </c>
      <c r="T647" s="19" t="s">
        <v>2940</v>
      </c>
      <c r="U647" s="19" t="s">
        <v>7634</v>
      </c>
      <c r="V647" s="19" t="s">
        <v>7635</v>
      </c>
      <c r="W647" s="19" t="s">
        <v>1548</v>
      </c>
      <c r="X647" s="19" t="s">
        <v>7636</v>
      </c>
      <c r="Y647" s="19" t="s">
        <v>1684</v>
      </c>
      <c r="Z647" s="19" t="s">
        <v>1685</v>
      </c>
      <c r="AA647" s="46">
        <v>198</v>
      </c>
      <c r="AB647" s="19" t="s">
        <v>470</v>
      </c>
      <c r="AC647" s="19" t="s">
        <v>90</v>
      </c>
      <c r="AD647" s="19" t="s">
        <v>2944</v>
      </c>
      <c r="AE647" s="19" t="s">
        <v>2945</v>
      </c>
      <c r="AF647" s="19" t="s">
        <v>1554</v>
      </c>
      <c r="AG647" s="19" t="s">
        <v>2946</v>
      </c>
      <c r="AH647" s="19" t="s">
        <v>1499</v>
      </c>
      <c r="AI647" s="19" t="s">
        <v>1500</v>
      </c>
      <c r="AJ647" s="45">
        <v>0</v>
      </c>
      <c r="AK647" s="45">
        <v>0</v>
      </c>
      <c r="AL647" s="19" t="s">
        <v>1501</v>
      </c>
      <c r="AM647" s="46">
        <v>26730</v>
      </c>
      <c r="AN647" s="46">
        <v>17050</v>
      </c>
      <c r="AO647" s="46">
        <v>9680</v>
      </c>
      <c r="AP647" s="45">
        <v>251.6</v>
      </c>
      <c r="AQ647" s="45"/>
      <c r="AR647" s="45" t="str">
        <f>IFERROR(VLOOKUP(AB647,'Pedidos marco'!$A$1:$D$10000,4,0)," ")</f>
        <v xml:space="preserve"> </v>
      </c>
      <c r="AS647" s="45">
        <f t="shared" si="70"/>
        <v>5</v>
      </c>
      <c r="AT647" s="45" t="str">
        <f t="shared" si="71"/>
        <v>05</v>
      </c>
      <c r="AU647" s="47">
        <v>17</v>
      </c>
      <c r="AV647" s="19" t="str">
        <f t="shared" si="72"/>
        <v>04 April</v>
      </c>
      <c r="AW647" s="19">
        <f t="shared" si="73"/>
        <v>0.74</v>
      </c>
      <c r="AX647" s="19">
        <f t="shared" si="74"/>
        <v>14.799999999999999</v>
      </c>
      <c r="AY647" s="19" t="e">
        <f>VLOOKUP(AG647,Cías!$A$1:$E$10000,5,0)</f>
        <v>#N/A</v>
      </c>
      <c r="AZ647" s="19" t="str">
        <f t="shared" si="75"/>
        <v>1018470</v>
      </c>
      <c r="BA647" s="19" t="str">
        <f t="shared" si="76"/>
        <v>COMERCIAL LOS NEVADOS</v>
      </c>
      <c r="BB647" s="19" t="e">
        <f>VLOOKUP(AG647,Cías!$A$1:$E$10000,3,0)</f>
        <v>#N/A</v>
      </c>
      <c r="BC647" s="19"/>
      <c r="BD647" s="19"/>
      <c r="BE647" s="19"/>
      <c r="BF647" s="19"/>
      <c r="BG647" s="19"/>
      <c r="BH647" s="19"/>
      <c r="BI647" s="19"/>
      <c r="BJ647" s="19"/>
    </row>
    <row r="648" spans="1:62" ht="15" x14ac:dyDescent="0.2">
      <c r="A648" s="19" t="s">
        <v>7637</v>
      </c>
      <c r="B648" s="19" t="s">
        <v>1479</v>
      </c>
      <c r="C648" s="43">
        <v>44656</v>
      </c>
      <c r="D648" s="44">
        <v>0.57916666666667005</v>
      </c>
      <c r="E648" s="19" t="s">
        <v>7638</v>
      </c>
      <c r="F648" s="19" t="s">
        <v>7639</v>
      </c>
      <c r="G648" s="19" t="s">
        <v>7640</v>
      </c>
      <c r="H648" s="45">
        <v>1534.24</v>
      </c>
      <c r="I648" s="45">
        <v>1720.2</v>
      </c>
      <c r="J648" s="19" t="s">
        <v>1560</v>
      </c>
      <c r="K648" s="19" t="s">
        <v>7641</v>
      </c>
      <c r="L648" s="19" t="s">
        <v>7642</v>
      </c>
      <c r="M648" s="19" t="s">
        <v>7643</v>
      </c>
      <c r="N648" s="19" t="s">
        <v>7637</v>
      </c>
      <c r="O648" s="19" t="s">
        <v>371</v>
      </c>
      <c r="P648" s="19" t="s">
        <v>372</v>
      </c>
      <c r="Q648" s="46">
        <v>240</v>
      </c>
      <c r="R648" s="19" t="s">
        <v>1544</v>
      </c>
      <c r="S648" s="19" t="s">
        <v>1754</v>
      </c>
      <c r="T648" s="19" t="s">
        <v>104</v>
      </c>
      <c r="U648" s="19" t="s">
        <v>2901</v>
      </c>
      <c r="V648" s="19" t="s">
        <v>2902</v>
      </c>
      <c r="W648" s="19" t="s">
        <v>2127</v>
      </c>
      <c r="X648" s="19" t="s">
        <v>2903</v>
      </c>
      <c r="Y648" s="19" t="s">
        <v>2129</v>
      </c>
      <c r="Z648" s="19" t="s">
        <v>2130</v>
      </c>
      <c r="AA648" s="46">
        <v>205</v>
      </c>
      <c r="AB648" s="19" t="s">
        <v>477</v>
      </c>
      <c r="AC648" s="19" t="s">
        <v>104</v>
      </c>
      <c r="AD648" s="19" t="s">
        <v>2304</v>
      </c>
      <c r="AE648" s="19" t="s">
        <v>2305</v>
      </c>
      <c r="AF648" s="19" t="s">
        <v>1592</v>
      </c>
      <c r="AG648" s="19" t="s">
        <v>2306</v>
      </c>
      <c r="AH648" s="19" t="s">
        <v>1499</v>
      </c>
      <c r="AI648" s="19" t="s">
        <v>1500</v>
      </c>
      <c r="AJ648" s="45">
        <v>0</v>
      </c>
      <c r="AK648" s="45">
        <v>0</v>
      </c>
      <c r="AL648" s="19" t="s">
        <v>1501</v>
      </c>
      <c r="AM648" s="46">
        <v>17857.647000000001</v>
      </c>
      <c r="AN648" s="46">
        <v>12017.647000000001</v>
      </c>
      <c r="AO648" s="46">
        <v>5840</v>
      </c>
      <c r="AP648" s="45">
        <v>187.2</v>
      </c>
      <c r="AQ648" s="45"/>
      <c r="AR648" s="45" t="str">
        <f>IFERROR(VLOOKUP(AB648,'Pedidos marco'!$A$1:$D$10000,4,0)," ")</f>
        <v xml:space="preserve"> </v>
      </c>
      <c r="AS648" s="45">
        <f t="shared" si="70"/>
        <v>5</v>
      </c>
      <c r="AT648" s="45" t="str">
        <f t="shared" si="71"/>
        <v>05</v>
      </c>
      <c r="AU648" s="47">
        <v>12</v>
      </c>
      <c r="AV648" s="19" t="str">
        <f t="shared" si="72"/>
        <v>04 April</v>
      </c>
      <c r="AW648" s="19">
        <f t="shared" si="73"/>
        <v>0.77999999999999992</v>
      </c>
      <c r="AX648" s="19">
        <f t="shared" si="74"/>
        <v>15.6</v>
      </c>
      <c r="AY648" s="19" t="e">
        <f>VLOOKUP(AG648,Cías!$A$1:$E$10000,5,0)</f>
        <v>#N/A</v>
      </c>
      <c r="AZ648" s="19" t="str">
        <f t="shared" si="75"/>
        <v>1013863</v>
      </c>
      <c r="BA648" s="19" t="str">
        <f t="shared" si="76"/>
        <v>DISTRIBUCIONES NARANJO</v>
      </c>
      <c r="BB648" s="19" t="e">
        <f>VLOOKUP(AG648,Cías!$A$1:$E$10000,3,0)</f>
        <v>#N/A</v>
      </c>
      <c r="BC648" s="19"/>
      <c r="BD648" s="19"/>
      <c r="BE648" s="19"/>
      <c r="BF648" s="19"/>
      <c r="BG648" s="19"/>
      <c r="BH648" s="19"/>
      <c r="BI648" s="19"/>
      <c r="BJ648" s="19"/>
    </row>
    <row r="649" spans="1:62" ht="15" x14ac:dyDescent="0.2">
      <c r="A649" s="19" t="s">
        <v>7637</v>
      </c>
      <c r="B649" s="19" t="s">
        <v>1479</v>
      </c>
      <c r="C649" s="43">
        <v>44656</v>
      </c>
      <c r="D649" s="44">
        <v>0.57916666666667005</v>
      </c>
      <c r="E649" s="19" t="s">
        <v>7644</v>
      </c>
      <c r="F649" s="19" t="s">
        <v>7645</v>
      </c>
      <c r="G649" s="19" t="s">
        <v>7646</v>
      </c>
      <c r="H649" s="45">
        <v>699.74</v>
      </c>
      <c r="I649" s="45">
        <v>784.55</v>
      </c>
      <c r="J649" s="19" t="s">
        <v>1560</v>
      </c>
      <c r="K649" s="19" t="s">
        <v>7647</v>
      </c>
      <c r="L649" s="19" t="s">
        <v>7648</v>
      </c>
      <c r="M649" s="19" t="s">
        <v>7649</v>
      </c>
      <c r="N649" s="19" t="s">
        <v>7637</v>
      </c>
      <c r="O649" s="19" t="s">
        <v>369</v>
      </c>
      <c r="P649" s="19" t="s">
        <v>370</v>
      </c>
      <c r="Q649" s="46">
        <v>120</v>
      </c>
      <c r="R649" s="19" t="s">
        <v>1544</v>
      </c>
      <c r="S649" s="19" t="s">
        <v>1754</v>
      </c>
      <c r="T649" s="19" t="s">
        <v>104</v>
      </c>
      <c r="U649" s="19" t="s">
        <v>2901</v>
      </c>
      <c r="V649" s="19" t="s">
        <v>2902</v>
      </c>
      <c r="W649" s="19" t="s">
        <v>2127</v>
      </c>
      <c r="X649" s="19" t="s">
        <v>2903</v>
      </c>
      <c r="Y649" s="19" t="s">
        <v>2129</v>
      </c>
      <c r="Z649" s="19" t="s">
        <v>2130</v>
      </c>
      <c r="AA649" s="46">
        <v>205</v>
      </c>
      <c r="AB649" s="19" t="s">
        <v>477</v>
      </c>
      <c r="AC649" s="19" t="s">
        <v>104</v>
      </c>
      <c r="AD649" s="19" t="s">
        <v>2304</v>
      </c>
      <c r="AE649" s="19" t="s">
        <v>2305</v>
      </c>
      <c r="AF649" s="19" t="s">
        <v>1592</v>
      </c>
      <c r="AG649" s="19" t="s">
        <v>2306</v>
      </c>
      <c r="AH649" s="19" t="s">
        <v>1499</v>
      </c>
      <c r="AI649" s="19" t="s">
        <v>1500</v>
      </c>
      <c r="AJ649" s="45">
        <v>0</v>
      </c>
      <c r="AK649" s="45">
        <v>0</v>
      </c>
      <c r="AL649" s="19" t="s">
        <v>1501</v>
      </c>
      <c r="AM649" s="46">
        <v>11848.824000000001</v>
      </c>
      <c r="AN649" s="46">
        <v>6008.8239999999996</v>
      </c>
      <c r="AO649" s="46">
        <v>5840</v>
      </c>
      <c r="AP649" s="45">
        <v>93.6</v>
      </c>
      <c r="AQ649" s="45"/>
      <c r="AR649" s="45" t="str">
        <f>IFERROR(VLOOKUP(AB649,'Pedidos marco'!$A$1:$D$10000,4,0)," ")</f>
        <v xml:space="preserve"> </v>
      </c>
      <c r="AS649" s="45">
        <f t="shared" si="70"/>
        <v>5</v>
      </c>
      <c r="AT649" s="45" t="str">
        <f t="shared" si="71"/>
        <v>05</v>
      </c>
      <c r="AU649" s="47">
        <v>6</v>
      </c>
      <c r="AV649" s="19" t="str">
        <f t="shared" si="72"/>
        <v>04 April</v>
      </c>
      <c r="AW649" s="19">
        <f t="shared" si="73"/>
        <v>0.77999999999999992</v>
      </c>
      <c r="AX649" s="19">
        <f t="shared" si="74"/>
        <v>15.6</v>
      </c>
      <c r="AY649" s="19" t="e">
        <f>VLOOKUP(AG649,Cías!$A$1:$E$10000,5,0)</f>
        <v>#N/A</v>
      </c>
      <c r="AZ649" s="19" t="str">
        <f t="shared" si="75"/>
        <v>1013863</v>
      </c>
      <c r="BA649" s="19" t="str">
        <f t="shared" si="76"/>
        <v>DISTRIBUCIONES NARANJO</v>
      </c>
      <c r="BB649" s="19" t="e">
        <f>VLOOKUP(AG649,Cías!$A$1:$E$10000,3,0)</f>
        <v>#N/A</v>
      </c>
      <c r="BC649" s="19"/>
      <c r="BD649" s="19"/>
      <c r="BE649" s="19"/>
      <c r="BF649" s="19"/>
      <c r="BG649" s="19"/>
      <c r="BH649" s="19"/>
      <c r="BI649" s="19"/>
      <c r="BJ649" s="19"/>
    </row>
    <row r="650" spans="1:62" ht="15" x14ac:dyDescent="0.2">
      <c r="A650" s="19" t="s">
        <v>7637</v>
      </c>
      <c r="B650" s="19" t="s">
        <v>1479</v>
      </c>
      <c r="C650" s="43">
        <v>44656</v>
      </c>
      <c r="D650" s="44">
        <v>0.57916666666667005</v>
      </c>
      <c r="E650" s="19" t="s">
        <v>7650</v>
      </c>
      <c r="F650" s="19" t="s">
        <v>7651</v>
      </c>
      <c r="G650" s="19" t="s">
        <v>7652</v>
      </c>
      <c r="H650" s="45">
        <v>2033.04</v>
      </c>
      <c r="I650" s="45">
        <v>2279.4499999999998</v>
      </c>
      <c r="J650" s="19" t="s">
        <v>1560</v>
      </c>
      <c r="K650" s="19" t="s">
        <v>7653</v>
      </c>
      <c r="L650" s="19" t="s">
        <v>7654</v>
      </c>
      <c r="M650" s="19" t="s">
        <v>7655</v>
      </c>
      <c r="N650" s="19" t="s">
        <v>7637</v>
      </c>
      <c r="O650" s="19" t="s">
        <v>367</v>
      </c>
      <c r="P650" s="19" t="s">
        <v>368</v>
      </c>
      <c r="Q650" s="46">
        <v>320</v>
      </c>
      <c r="R650" s="19" t="s">
        <v>1544</v>
      </c>
      <c r="S650" s="19" t="s">
        <v>1754</v>
      </c>
      <c r="T650" s="19" t="s">
        <v>104</v>
      </c>
      <c r="U650" s="19" t="s">
        <v>2901</v>
      </c>
      <c r="V650" s="19" t="s">
        <v>2902</v>
      </c>
      <c r="W650" s="19" t="s">
        <v>2127</v>
      </c>
      <c r="X650" s="19" t="s">
        <v>2903</v>
      </c>
      <c r="Y650" s="19" t="s">
        <v>2129</v>
      </c>
      <c r="Z650" s="19" t="s">
        <v>2130</v>
      </c>
      <c r="AA650" s="46">
        <v>205</v>
      </c>
      <c r="AB650" s="19" t="s">
        <v>477</v>
      </c>
      <c r="AC650" s="19" t="s">
        <v>104</v>
      </c>
      <c r="AD650" s="19" t="s">
        <v>2304</v>
      </c>
      <c r="AE650" s="19" t="s">
        <v>2305</v>
      </c>
      <c r="AF650" s="19" t="s">
        <v>1592</v>
      </c>
      <c r="AG650" s="19" t="s">
        <v>2306</v>
      </c>
      <c r="AH650" s="19" t="s">
        <v>1499</v>
      </c>
      <c r="AI650" s="19" t="s">
        <v>1500</v>
      </c>
      <c r="AJ650" s="45">
        <v>0</v>
      </c>
      <c r="AK650" s="45">
        <v>0</v>
      </c>
      <c r="AL650" s="19" t="s">
        <v>1501</v>
      </c>
      <c r="AM650" s="46">
        <v>21863.528999999999</v>
      </c>
      <c r="AN650" s="46">
        <v>16023.529</v>
      </c>
      <c r="AO650" s="46">
        <v>5840</v>
      </c>
      <c r="AP650" s="45">
        <v>249.6</v>
      </c>
      <c r="AQ650" s="45"/>
      <c r="AR650" s="45" t="str">
        <f>IFERROR(VLOOKUP(AB650,'Pedidos marco'!$A$1:$D$10000,4,0)," ")</f>
        <v xml:space="preserve"> </v>
      </c>
      <c r="AS650" s="45">
        <f t="shared" si="70"/>
        <v>5</v>
      </c>
      <c r="AT650" s="45" t="str">
        <f t="shared" si="71"/>
        <v>05</v>
      </c>
      <c r="AU650" s="47">
        <v>16</v>
      </c>
      <c r="AV650" s="19" t="str">
        <f t="shared" si="72"/>
        <v>04 April</v>
      </c>
      <c r="AW650" s="19">
        <f t="shared" si="73"/>
        <v>0.78</v>
      </c>
      <c r="AX650" s="19">
        <f t="shared" si="74"/>
        <v>15.6</v>
      </c>
      <c r="AY650" s="19" t="e">
        <f>VLOOKUP(AG650,Cías!$A$1:$E$10000,5,0)</f>
        <v>#N/A</v>
      </c>
      <c r="AZ650" s="19" t="str">
        <f t="shared" si="75"/>
        <v>1013863</v>
      </c>
      <c r="BA650" s="19" t="str">
        <f t="shared" si="76"/>
        <v>DISTRIBUCIONES NARANJO</v>
      </c>
      <c r="BB650" s="19" t="e">
        <f>VLOOKUP(AG650,Cías!$A$1:$E$10000,3,0)</f>
        <v>#N/A</v>
      </c>
      <c r="BC650" s="19"/>
      <c r="BD650" s="19"/>
      <c r="BE650" s="19"/>
      <c r="BF650" s="19"/>
      <c r="BG650" s="19"/>
      <c r="BH650" s="19"/>
      <c r="BI650" s="19"/>
      <c r="BJ650" s="19"/>
    </row>
    <row r="651" spans="1:62" ht="15" x14ac:dyDescent="0.2">
      <c r="A651" s="19" t="s">
        <v>7656</v>
      </c>
      <c r="B651" s="19" t="s">
        <v>1479</v>
      </c>
      <c r="C651" s="43">
        <v>44656</v>
      </c>
      <c r="D651" s="44">
        <v>0.58055555555556004</v>
      </c>
      <c r="E651" s="19" t="s">
        <v>7657</v>
      </c>
      <c r="F651" s="19" t="s">
        <v>7658</v>
      </c>
      <c r="G651" s="19" t="s">
        <v>7659</v>
      </c>
      <c r="H651" s="45">
        <v>264.13</v>
      </c>
      <c r="I651" s="45">
        <v>296.14999999999998</v>
      </c>
      <c r="J651" s="19" t="s">
        <v>2037</v>
      </c>
      <c r="K651" s="19" t="s">
        <v>7660</v>
      </c>
      <c r="L651" s="19" t="s">
        <v>7661</v>
      </c>
      <c r="M651" s="19" t="s">
        <v>7662</v>
      </c>
      <c r="N651" s="19" t="s">
        <v>7656</v>
      </c>
      <c r="O651" s="19" t="s">
        <v>2600</v>
      </c>
      <c r="P651" s="19" t="s">
        <v>2601</v>
      </c>
      <c r="Q651" s="46">
        <v>40</v>
      </c>
      <c r="R651" s="19" t="s">
        <v>1544</v>
      </c>
      <c r="S651" s="19" t="s">
        <v>7663</v>
      </c>
      <c r="T651" s="19" t="s">
        <v>7664</v>
      </c>
      <c r="U651" s="19" t="s">
        <v>7665</v>
      </c>
      <c r="V651" s="19" t="s">
        <v>7666</v>
      </c>
      <c r="W651" s="19" t="s">
        <v>7667</v>
      </c>
      <c r="X651" s="19" t="s">
        <v>7668</v>
      </c>
      <c r="Y651" s="19" t="s">
        <v>7669</v>
      </c>
      <c r="Z651" s="19" t="s">
        <v>7670</v>
      </c>
      <c r="AA651" s="46">
        <v>337</v>
      </c>
      <c r="AB651" s="19" t="s">
        <v>504</v>
      </c>
      <c r="AC651" s="19" t="s">
        <v>157</v>
      </c>
      <c r="AD651" s="19" t="s">
        <v>3363</v>
      </c>
      <c r="AE651" s="19" t="s">
        <v>1481</v>
      </c>
      <c r="AF651" s="19" t="s">
        <v>1719</v>
      </c>
      <c r="AG651" s="19" t="s">
        <v>3364</v>
      </c>
      <c r="AH651" s="19" t="s">
        <v>1499</v>
      </c>
      <c r="AI651" s="19" t="s">
        <v>1500</v>
      </c>
      <c r="AJ651" s="45">
        <v>0</v>
      </c>
      <c r="AK651" s="45">
        <v>0</v>
      </c>
      <c r="AL651" s="19" t="s">
        <v>1501</v>
      </c>
      <c r="AM651" s="46">
        <v>7348.3339999999998</v>
      </c>
      <c r="AN651" s="46">
        <v>2001.6669999999999</v>
      </c>
      <c r="AO651" s="46">
        <v>5346.6670000000004</v>
      </c>
      <c r="AP651" s="45">
        <v>43.2</v>
      </c>
      <c r="AQ651" s="45"/>
      <c r="AR651" s="45" t="str">
        <f>IFERROR(VLOOKUP(AB651,'Pedidos marco'!$A$1:$D$10000,4,0)," ")</f>
        <v xml:space="preserve"> </v>
      </c>
      <c r="AS651" s="45">
        <f t="shared" si="70"/>
        <v>5</v>
      </c>
      <c r="AT651" s="45" t="str">
        <f t="shared" si="71"/>
        <v>05</v>
      </c>
      <c r="AU651" s="47">
        <v>2</v>
      </c>
      <c r="AV651" s="19" t="str">
        <f t="shared" si="72"/>
        <v>04 April</v>
      </c>
      <c r="AW651" s="19">
        <f t="shared" si="73"/>
        <v>1.08</v>
      </c>
      <c r="AX651" s="19">
        <f t="shared" si="74"/>
        <v>21.6</v>
      </c>
      <c r="AY651" s="19" t="e">
        <f>VLOOKUP(AG651,Cías!$A$1:$E$10000,5,0)</f>
        <v>#N/A</v>
      </c>
      <c r="AZ651" s="19" t="str">
        <f t="shared" si="75"/>
        <v>1013275</v>
      </c>
      <c r="BA651" s="19" t="str">
        <f t="shared" si="76"/>
        <v>HARO RUIZ SIXTO RIGOBERTO</v>
      </c>
      <c r="BB651" s="19" t="e">
        <f>VLOOKUP(AG651,Cías!$A$1:$E$10000,3,0)</f>
        <v>#N/A</v>
      </c>
      <c r="BC651" s="19"/>
      <c r="BD651" s="19"/>
      <c r="BE651" s="19"/>
      <c r="BF651" s="19"/>
      <c r="BG651" s="19"/>
      <c r="BH651" s="19"/>
      <c r="BI651" s="19"/>
      <c r="BJ651" s="19"/>
    </row>
    <row r="652" spans="1:62" ht="15" x14ac:dyDescent="0.2">
      <c r="A652" s="19" t="s">
        <v>7656</v>
      </c>
      <c r="B652" s="19" t="s">
        <v>1479</v>
      </c>
      <c r="C652" s="43">
        <v>44656</v>
      </c>
      <c r="D652" s="44">
        <v>0.58055555555556004</v>
      </c>
      <c r="E652" s="19" t="s">
        <v>7671</v>
      </c>
      <c r="F652" s="19" t="s">
        <v>7672</v>
      </c>
      <c r="G652" s="19" t="s">
        <v>7673</v>
      </c>
      <c r="H652" s="45">
        <v>2018.02</v>
      </c>
      <c r="I652" s="45">
        <v>2262.61</v>
      </c>
      <c r="J652" s="19" t="s">
        <v>2037</v>
      </c>
      <c r="K652" s="19" t="s">
        <v>7674</v>
      </c>
      <c r="L652" s="19" t="s">
        <v>7675</v>
      </c>
      <c r="M652" s="19" t="s">
        <v>7676</v>
      </c>
      <c r="N652" s="19" t="s">
        <v>7656</v>
      </c>
      <c r="O652" s="19" t="s">
        <v>1641</v>
      </c>
      <c r="P652" s="19" t="s">
        <v>1642</v>
      </c>
      <c r="Q652" s="46">
        <v>320</v>
      </c>
      <c r="R652" s="19" t="s">
        <v>1544</v>
      </c>
      <c r="S652" s="19" t="s">
        <v>7663</v>
      </c>
      <c r="T652" s="19" t="s">
        <v>7664</v>
      </c>
      <c r="U652" s="19" t="s">
        <v>7665</v>
      </c>
      <c r="V652" s="19" t="s">
        <v>7666</v>
      </c>
      <c r="W652" s="19" t="s">
        <v>7667</v>
      </c>
      <c r="X652" s="19" t="s">
        <v>7668</v>
      </c>
      <c r="Y652" s="19" t="s">
        <v>7669</v>
      </c>
      <c r="Z652" s="19" t="s">
        <v>7670</v>
      </c>
      <c r="AA652" s="46">
        <v>337</v>
      </c>
      <c r="AB652" s="19" t="s">
        <v>504</v>
      </c>
      <c r="AC652" s="19" t="s">
        <v>157</v>
      </c>
      <c r="AD652" s="19" t="s">
        <v>3363</v>
      </c>
      <c r="AE652" s="19" t="s">
        <v>1481</v>
      </c>
      <c r="AF652" s="19" t="s">
        <v>1719</v>
      </c>
      <c r="AG652" s="19" t="s">
        <v>3364</v>
      </c>
      <c r="AH652" s="19" t="s">
        <v>1499</v>
      </c>
      <c r="AI652" s="19" t="s">
        <v>1500</v>
      </c>
      <c r="AJ652" s="45">
        <v>0</v>
      </c>
      <c r="AK652" s="45">
        <v>0</v>
      </c>
      <c r="AL652" s="19" t="s">
        <v>1501</v>
      </c>
      <c r="AM652" s="46">
        <v>21360</v>
      </c>
      <c r="AN652" s="46">
        <v>16013.333000000001</v>
      </c>
      <c r="AO652" s="46">
        <v>5346.6670000000004</v>
      </c>
      <c r="AP652" s="45">
        <v>345.6</v>
      </c>
      <c r="AQ652" s="45"/>
      <c r="AR652" s="45" t="str">
        <f>IFERROR(VLOOKUP(AB652,'Pedidos marco'!$A$1:$D$10000,4,0)," ")</f>
        <v xml:space="preserve"> </v>
      </c>
      <c r="AS652" s="45">
        <f t="shared" si="70"/>
        <v>5</v>
      </c>
      <c r="AT652" s="45" t="str">
        <f t="shared" si="71"/>
        <v>05</v>
      </c>
      <c r="AU652" s="47">
        <v>16</v>
      </c>
      <c r="AV652" s="19" t="str">
        <f t="shared" si="72"/>
        <v>04 April</v>
      </c>
      <c r="AW652" s="19">
        <f t="shared" si="73"/>
        <v>1.08</v>
      </c>
      <c r="AX652" s="19">
        <f t="shared" si="74"/>
        <v>21.6</v>
      </c>
      <c r="AY652" s="19" t="e">
        <f>VLOOKUP(AG652,Cías!$A$1:$E$10000,5,0)</f>
        <v>#N/A</v>
      </c>
      <c r="AZ652" s="19" t="str">
        <f t="shared" si="75"/>
        <v>1013275</v>
      </c>
      <c r="BA652" s="19" t="str">
        <f t="shared" si="76"/>
        <v>HARO RUIZ SIXTO RIGOBERTO</v>
      </c>
      <c r="BB652" s="19" t="e">
        <f>VLOOKUP(AG652,Cías!$A$1:$E$10000,3,0)</f>
        <v>#N/A</v>
      </c>
      <c r="BC652" s="19"/>
      <c r="BD652" s="19"/>
      <c r="BE652" s="19"/>
      <c r="BF652" s="19"/>
      <c r="BG652" s="19"/>
      <c r="BH652" s="19"/>
      <c r="BI652" s="19"/>
      <c r="BJ652" s="19"/>
    </row>
    <row r="653" spans="1:62" ht="15" x14ac:dyDescent="0.2">
      <c r="A653" s="19" t="s">
        <v>7656</v>
      </c>
      <c r="B653" s="19" t="s">
        <v>1479</v>
      </c>
      <c r="C653" s="43">
        <v>44656</v>
      </c>
      <c r="D653" s="44">
        <v>0.58055555555556004</v>
      </c>
      <c r="E653" s="19" t="s">
        <v>7677</v>
      </c>
      <c r="F653" s="19" t="s">
        <v>7678</v>
      </c>
      <c r="G653" s="19" t="s">
        <v>7679</v>
      </c>
      <c r="H653" s="45">
        <v>787.64</v>
      </c>
      <c r="I653" s="45">
        <v>883.11</v>
      </c>
      <c r="J653" s="19" t="s">
        <v>2037</v>
      </c>
      <c r="K653" s="19" t="s">
        <v>7680</v>
      </c>
      <c r="L653" s="19" t="s">
        <v>7681</v>
      </c>
      <c r="M653" s="19" t="s">
        <v>7682</v>
      </c>
      <c r="N653" s="19" t="s">
        <v>7656</v>
      </c>
      <c r="O653" s="19" t="s">
        <v>1603</v>
      </c>
      <c r="P653" s="19" t="s">
        <v>1604</v>
      </c>
      <c r="Q653" s="46">
        <v>120</v>
      </c>
      <c r="R653" s="19" t="s">
        <v>1544</v>
      </c>
      <c r="S653" s="19" t="s">
        <v>7663</v>
      </c>
      <c r="T653" s="19" t="s">
        <v>7664</v>
      </c>
      <c r="U653" s="19" t="s">
        <v>7665</v>
      </c>
      <c r="V653" s="19" t="s">
        <v>7666</v>
      </c>
      <c r="W653" s="19" t="s">
        <v>7667</v>
      </c>
      <c r="X653" s="19" t="s">
        <v>7668</v>
      </c>
      <c r="Y653" s="19" t="s">
        <v>7669</v>
      </c>
      <c r="Z653" s="19" t="s">
        <v>7670</v>
      </c>
      <c r="AA653" s="46">
        <v>337</v>
      </c>
      <c r="AB653" s="19" t="s">
        <v>504</v>
      </c>
      <c r="AC653" s="19" t="s">
        <v>157</v>
      </c>
      <c r="AD653" s="19" t="s">
        <v>3363</v>
      </c>
      <c r="AE653" s="19" t="s">
        <v>1481</v>
      </c>
      <c r="AF653" s="19" t="s">
        <v>1719</v>
      </c>
      <c r="AG653" s="19" t="s">
        <v>3364</v>
      </c>
      <c r="AH653" s="19" t="s">
        <v>1499</v>
      </c>
      <c r="AI653" s="19" t="s">
        <v>1500</v>
      </c>
      <c r="AJ653" s="45">
        <v>0</v>
      </c>
      <c r="AK653" s="45">
        <v>0</v>
      </c>
      <c r="AL653" s="19" t="s">
        <v>1501</v>
      </c>
      <c r="AM653" s="46">
        <v>11351.666999999999</v>
      </c>
      <c r="AN653" s="46">
        <v>6005</v>
      </c>
      <c r="AO653" s="46">
        <v>5346.6670000000004</v>
      </c>
      <c r="AP653" s="45">
        <v>129.6</v>
      </c>
      <c r="AQ653" s="45"/>
      <c r="AR653" s="45" t="str">
        <f>IFERROR(VLOOKUP(AB653,'Pedidos marco'!$A$1:$D$10000,4,0)," ")</f>
        <v xml:space="preserve"> </v>
      </c>
      <c r="AS653" s="45">
        <f t="shared" si="70"/>
        <v>5</v>
      </c>
      <c r="AT653" s="45" t="str">
        <f t="shared" si="71"/>
        <v>05</v>
      </c>
      <c r="AU653" s="47">
        <v>6</v>
      </c>
      <c r="AV653" s="19" t="str">
        <f t="shared" si="72"/>
        <v>04 April</v>
      </c>
      <c r="AW653" s="19">
        <f t="shared" si="73"/>
        <v>1.0799999999999998</v>
      </c>
      <c r="AX653" s="19">
        <f t="shared" si="74"/>
        <v>21.599999999999998</v>
      </c>
      <c r="AY653" s="19" t="e">
        <f>VLOOKUP(AG653,Cías!$A$1:$E$10000,5,0)</f>
        <v>#N/A</v>
      </c>
      <c r="AZ653" s="19" t="str">
        <f t="shared" si="75"/>
        <v>1013275</v>
      </c>
      <c r="BA653" s="19" t="str">
        <f t="shared" si="76"/>
        <v>HARO RUIZ SIXTO RIGOBERTO</v>
      </c>
      <c r="BB653" s="19" t="e">
        <f>VLOOKUP(AG653,Cías!$A$1:$E$10000,3,0)</f>
        <v>#N/A</v>
      </c>
      <c r="BC653" s="19"/>
      <c r="BD653" s="19"/>
      <c r="BE653" s="19"/>
      <c r="BF653" s="19"/>
      <c r="BG653" s="19"/>
      <c r="BH653" s="19"/>
      <c r="BI653" s="19"/>
      <c r="BJ653" s="19"/>
    </row>
    <row r="654" spans="1:62" ht="15" x14ac:dyDescent="0.2">
      <c r="A654" s="19" t="s">
        <v>7683</v>
      </c>
      <c r="B654" s="19" t="s">
        <v>1479</v>
      </c>
      <c r="C654" s="43">
        <v>44656</v>
      </c>
      <c r="D654" s="44">
        <v>0.58402777777778003</v>
      </c>
      <c r="E654" s="19" t="s">
        <v>7684</v>
      </c>
      <c r="F654" s="19" t="s">
        <v>7685</v>
      </c>
      <c r="G654" s="19" t="s">
        <v>7686</v>
      </c>
      <c r="H654" s="45">
        <v>3163.03</v>
      </c>
      <c r="I654" s="45">
        <v>3546.41</v>
      </c>
      <c r="J654" s="19" t="s">
        <v>1560</v>
      </c>
      <c r="K654" s="19" t="s">
        <v>7687</v>
      </c>
      <c r="L654" s="19" t="s">
        <v>7688</v>
      </c>
      <c r="M654" s="19" t="s">
        <v>7689</v>
      </c>
      <c r="N654" s="19" t="s">
        <v>7683</v>
      </c>
      <c r="O654" s="19" t="s">
        <v>1641</v>
      </c>
      <c r="P654" s="19" t="s">
        <v>1642</v>
      </c>
      <c r="Q654" s="46">
        <v>480</v>
      </c>
      <c r="R654" s="19" t="s">
        <v>1544</v>
      </c>
      <c r="S654" s="19" t="s">
        <v>2418</v>
      </c>
      <c r="T654" s="19" t="s">
        <v>2419</v>
      </c>
      <c r="U654" s="19" t="s">
        <v>7690</v>
      </c>
      <c r="V654" s="19" t="s">
        <v>7691</v>
      </c>
      <c r="W654" s="19" t="s">
        <v>6431</v>
      </c>
      <c r="X654" s="19" t="s">
        <v>7692</v>
      </c>
      <c r="Y654" s="19" t="s">
        <v>6433</v>
      </c>
      <c r="Z654" s="19" t="s">
        <v>6434</v>
      </c>
      <c r="AA654" s="46">
        <v>293</v>
      </c>
      <c r="AB654" s="19" t="s">
        <v>483</v>
      </c>
      <c r="AC654" s="19" t="s">
        <v>115</v>
      </c>
      <c r="AD654" s="19" t="s">
        <v>7693</v>
      </c>
      <c r="AE654" s="19" t="s">
        <v>7694</v>
      </c>
      <c r="AF654" s="19" t="s">
        <v>1719</v>
      </c>
      <c r="AG654" s="19" t="s">
        <v>7695</v>
      </c>
      <c r="AH654" s="19" t="s">
        <v>1499</v>
      </c>
      <c r="AI654" s="19" t="s">
        <v>1500</v>
      </c>
      <c r="AJ654" s="45">
        <v>0</v>
      </c>
      <c r="AK654" s="45">
        <v>0</v>
      </c>
      <c r="AL654" s="19" t="s">
        <v>1501</v>
      </c>
      <c r="AM654" s="46">
        <v>40270</v>
      </c>
      <c r="AN654" s="46">
        <v>24000</v>
      </c>
      <c r="AO654" s="46">
        <v>16270</v>
      </c>
      <c r="AP654" s="45">
        <v>364.8</v>
      </c>
      <c r="AQ654" s="45"/>
      <c r="AR654" s="45" t="str">
        <f>IFERROR(VLOOKUP(AB654,'Pedidos marco'!$A$1:$D$10000,4,0)," ")</f>
        <v xml:space="preserve"> </v>
      </c>
      <c r="AS654" s="45">
        <f t="shared" si="70"/>
        <v>5</v>
      </c>
      <c r="AT654" s="45" t="str">
        <f t="shared" si="71"/>
        <v>05</v>
      </c>
      <c r="AU654" s="47">
        <v>24</v>
      </c>
      <c r="AV654" s="19" t="str">
        <f t="shared" si="72"/>
        <v>04 April</v>
      </c>
      <c r="AW654" s="19">
        <f t="shared" si="73"/>
        <v>0.76</v>
      </c>
      <c r="AX654" s="19">
        <f t="shared" si="74"/>
        <v>15.200000000000001</v>
      </c>
      <c r="AY654" s="19" t="e">
        <f>VLOOKUP(AG654,Cías!$A$1:$E$10000,5,0)</f>
        <v>#N/A</v>
      </c>
      <c r="AZ654" s="19" t="str">
        <f t="shared" si="75"/>
        <v>1013565</v>
      </c>
      <c r="BA654" s="19" t="str">
        <f t="shared" si="76"/>
        <v>ESPARZA ESPINOZA JIMMY ERNESTO</v>
      </c>
      <c r="BB654" s="19" t="e">
        <f>VLOOKUP(AG654,Cías!$A$1:$E$10000,3,0)</f>
        <v>#N/A</v>
      </c>
      <c r="BC654" s="19"/>
      <c r="BD654" s="19"/>
      <c r="BE654" s="19"/>
      <c r="BF654" s="19"/>
      <c r="BG654" s="19"/>
      <c r="BH654" s="19"/>
      <c r="BI654" s="19"/>
      <c r="BJ654" s="19"/>
    </row>
    <row r="655" spans="1:62" ht="15" x14ac:dyDescent="0.2">
      <c r="A655" s="19" t="s">
        <v>7696</v>
      </c>
      <c r="B655" s="19" t="s">
        <v>1479</v>
      </c>
      <c r="C655" s="43">
        <v>44656</v>
      </c>
      <c r="D655" s="44">
        <v>0.59027777777778001</v>
      </c>
      <c r="E655" s="19" t="s">
        <v>7697</v>
      </c>
      <c r="F655" s="19" t="s">
        <v>7698</v>
      </c>
      <c r="G655" s="19" t="s">
        <v>7699</v>
      </c>
      <c r="H655" s="45">
        <v>2592</v>
      </c>
      <c r="I655" s="45">
        <v>2906.17</v>
      </c>
      <c r="J655" s="19" t="s">
        <v>1560</v>
      </c>
      <c r="K655" s="19" t="s">
        <v>7700</v>
      </c>
      <c r="L655" s="19" t="s">
        <v>7701</v>
      </c>
      <c r="M655" s="19" t="s">
        <v>7702</v>
      </c>
      <c r="N655" s="19" t="s">
        <v>7696</v>
      </c>
      <c r="O655" s="19" t="s">
        <v>1641</v>
      </c>
      <c r="P655" s="19" t="s">
        <v>1642</v>
      </c>
      <c r="Q655" s="46">
        <v>400</v>
      </c>
      <c r="R655" s="19" t="s">
        <v>1544</v>
      </c>
      <c r="S655" s="19" t="s">
        <v>7703</v>
      </c>
      <c r="T655" s="19" t="s">
        <v>7704</v>
      </c>
      <c r="U655" s="19" t="s">
        <v>7705</v>
      </c>
      <c r="V655" s="19" t="s">
        <v>7706</v>
      </c>
      <c r="W655" s="19" t="s">
        <v>2076</v>
      </c>
      <c r="X655" s="19" t="s">
        <v>7707</v>
      </c>
      <c r="Y655" s="19" t="s">
        <v>2078</v>
      </c>
      <c r="Z655" s="19" t="s">
        <v>2079</v>
      </c>
      <c r="AA655" s="46">
        <v>345</v>
      </c>
      <c r="AB655" s="19" t="s">
        <v>593</v>
      </c>
      <c r="AC655" s="19" t="s">
        <v>343</v>
      </c>
      <c r="AD655" s="19" t="s">
        <v>1933</v>
      </c>
      <c r="AE655" s="19" t="s">
        <v>1934</v>
      </c>
      <c r="AF655" s="19" t="s">
        <v>1719</v>
      </c>
      <c r="AG655" s="19" t="s">
        <v>1935</v>
      </c>
      <c r="AH655" s="19" t="s">
        <v>1594</v>
      </c>
      <c r="AI655" s="19" t="s">
        <v>1595</v>
      </c>
      <c r="AJ655" s="45">
        <v>0.05</v>
      </c>
      <c r="AK655" s="45">
        <v>20</v>
      </c>
      <c r="AL655" s="19" t="s">
        <v>1501</v>
      </c>
      <c r="AM655" s="46">
        <v>27698.332999999999</v>
      </c>
      <c r="AN655" s="46">
        <v>20033.332999999999</v>
      </c>
      <c r="AO655" s="46">
        <v>7665</v>
      </c>
      <c r="AP655" s="45">
        <v>412</v>
      </c>
      <c r="AQ655" s="45"/>
      <c r="AR655" s="45" t="str">
        <f>IFERROR(VLOOKUP(AB655,'Pedidos marco'!$A$1:$D$10000,4,0)," ")</f>
        <v xml:space="preserve"> </v>
      </c>
      <c r="AS655" s="45">
        <f t="shared" si="70"/>
        <v>5</v>
      </c>
      <c r="AT655" s="45" t="str">
        <f t="shared" si="71"/>
        <v>05</v>
      </c>
      <c r="AU655" s="47">
        <v>20</v>
      </c>
      <c r="AV655" s="19" t="str">
        <f t="shared" si="72"/>
        <v>04 April</v>
      </c>
      <c r="AW655" s="19">
        <f t="shared" si="73"/>
        <v>1.03</v>
      </c>
      <c r="AX655" s="19">
        <f t="shared" si="74"/>
        <v>20.6</v>
      </c>
      <c r="AY655" s="19" t="e">
        <f>VLOOKUP(AG655,Cías!$A$1:$E$10000,5,0)</f>
        <v>#N/A</v>
      </c>
      <c r="AZ655" s="19" t="str">
        <f t="shared" si="75"/>
        <v>1013102</v>
      </c>
      <c r="BA655" s="19" t="str">
        <f t="shared" si="76"/>
        <v>VIZCAINO FLORES JENNY NARCISA</v>
      </c>
      <c r="BB655" s="19" t="e">
        <f>VLOOKUP(AG655,Cías!$A$1:$E$10000,3,0)</f>
        <v>#N/A</v>
      </c>
      <c r="BC655" s="19"/>
      <c r="BD655" s="19"/>
      <c r="BE655" s="19"/>
      <c r="BF655" s="19"/>
      <c r="BG655" s="19"/>
      <c r="BH655" s="19"/>
      <c r="BI655" s="19"/>
      <c r="BJ655" s="19"/>
    </row>
    <row r="656" spans="1:62" ht="15" x14ac:dyDescent="0.2">
      <c r="A656" s="19" t="s">
        <v>7696</v>
      </c>
      <c r="B656" s="19" t="s">
        <v>1479</v>
      </c>
      <c r="C656" s="43">
        <v>44656</v>
      </c>
      <c r="D656" s="44">
        <v>0.59027777777778001</v>
      </c>
      <c r="E656" s="19" t="s">
        <v>7708</v>
      </c>
      <c r="F656" s="19" t="s">
        <v>7709</v>
      </c>
      <c r="G656" s="19" t="s">
        <v>7710</v>
      </c>
      <c r="H656" s="45">
        <v>539.20000000000005</v>
      </c>
      <c r="I656" s="45">
        <v>604.54999999999995</v>
      </c>
      <c r="J656" s="19" t="s">
        <v>1560</v>
      </c>
      <c r="K656" s="19" t="s">
        <v>7700</v>
      </c>
      <c r="L656" s="19" t="s">
        <v>7711</v>
      </c>
      <c r="M656" s="19" t="s">
        <v>7712</v>
      </c>
      <c r="N656" s="19" t="s">
        <v>7696</v>
      </c>
      <c r="O656" s="19" t="s">
        <v>1603</v>
      </c>
      <c r="P656" s="19" t="s">
        <v>1604</v>
      </c>
      <c r="Q656" s="46">
        <v>80</v>
      </c>
      <c r="R656" s="19" t="s">
        <v>1544</v>
      </c>
      <c r="S656" s="19" t="s">
        <v>7703</v>
      </c>
      <c r="T656" s="19" t="s">
        <v>7704</v>
      </c>
      <c r="U656" s="19" t="s">
        <v>7705</v>
      </c>
      <c r="V656" s="19" t="s">
        <v>7706</v>
      </c>
      <c r="W656" s="19" t="s">
        <v>2076</v>
      </c>
      <c r="X656" s="19" t="s">
        <v>7707</v>
      </c>
      <c r="Y656" s="19" t="s">
        <v>2078</v>
      </c>
      <c r="Z656" s="19" t="s">
        <v>2079</v>
      </c>
      <c r="AA656" s="46">
        <v>345</v>
      </c>
      <c r="AB656" s="19" t="s">
        <v>593</v>
      </c>
      <c r="AC656" s="19" t="s">
        <v>343</v>
      </c>
      <c r="AD656" s="19" t="s">
        <v>1933</v>
      </c>
      <c r="AE656" s="19" t="s">
        <v>1934</v>
      </c>
      <c r="AF656" s="19" t="s">
        <v>1719</v>
      </c>
      <c r="AG656" s="19" t="s">
        <v>1935</v>
      </c>
      <c r="AH656" s="19" t="s">
        <v>1594</v>
      </c>
      <c r="AI656" s="19" t="s">
        <v>1595</v>
      </c>
      <c r="AJ656" s="45">
        <v>0.05</v>
      </c>
      <c r="AK656" s="45">
        <v>4</v>
      </c>
      <c r="AL656" s="19" t="s">
        <v>1501</v>
      </c>
      <c r="AM656" s="46">
        <v>11671.666999999999</v>
      </c>
      <c r="AN656" s="46">
        <v>4006.6669999999999</v>
      </c>
      <c r="AO656" s="46">
        <v>7665</v>
      </c>
      <c r="AP656" s="45">
        <v>82.4</v>
      </c>
      <c r="AQ656" s="45"/>
      <c r="AR656" s="45" t="str">
        <f>IFERROR(VLOOKUP(AB656,'Pedidos marco'!$A$1:$D$10000,4,0)," ")</f>
        <v xml:space="preserve"> </v>
      </c>
      <c r="AS656" s="45">
        <f t="shared" si="70"/>
        <v>5</v>
      </c>
      <c r="AT656" s="45" t="str">
        <f t="shared" si="71"/>
        <v>05</v>
      </c>
      <c r="AU656" s="47">
        <v>4</v>
      </c>
      <c r="AV656" s="19" t="str">
        <f t="shared" si="72"/>
        <v>04 April</v>
      </c>
      <c r="AW656" s="19">
        <f t="shared" si="73"/>
        <v>1.03</v>
      </c>
      <c r="AX656" s="19">
        <f t="shared" si="74"/>
        <v>20.6</v>
      </c>
      <c r="AY656" s="19" t="e">
        <f>VLOOKUP(AG656,Cías!$A$1:$E$10000,5,0)</f>
        <v>#N/A</v>
      </c>
      <c r="AZ656" s="19" t="str">
        <f t="shared" si="75"/>
        <v>1013102</v>
      </c>
      <c r="BA656" s="19" t="str">
        <f t="shared" si="76"/>
        <v>VIZCAINO FLORES JENNY NARCISA</v>
      </c>
      <c r="BB656" s="19" t="e">
        <f>VLOOKUP(AG656,Cías!$A$1:$E$10000,3,0)</f>
        <v>#N/A</v>
      </c>
      <c r="BC656" s="19"/>
      <c r="BD656" s="19"/>
      <c r="BE656" s="19"/>
      <c r="BF656" s="19"/>
      <c r="BG656" s="19"/>
      <c r="BH656" s="19"/>
      <c r="BI656" s="19"/>
      <c r="BJ656" s="19"/>
    </row>
    <row r="657" spans="1:62" ht="15" x14ac:dyDescent="0.2">
      <c r="A657" s="19" t="s">
        <v>7713</v>
      </c>
      <c r="B657" s="19" t="s">
        <v>1479</v>
      </c>
      <c r="C657" s="43">
        <v>44656</v>
      </c>
      <c r="D657" s="44">
        <v>0.59166666666667</v>
      </c>
      <c r="E657" s="19" t="s">
        <v>7714</v>
      </c>
      <c r="F657" s="19" t="s">
        <v>7715</v>
      </c>
      <c r="G657" s="19" t="s">
        <v>7716</v>
      </c>
      <c r="H657" s="45">
        <v>836.4</v>
      </c>
      <c r="I657" s="45">
        <v>937.78</v>
      </c>
      <c r="J657" s="19" t="s">
        <v>1560</v>
      </c>
      <c r="K657" s="19" t="s">
        <v>7717</v>
      </c>
      <c r="L657" s="19" t="s">
        <v>7718</v>
      </c>
      <c r="M657" s="19" t="s">
        <v>7719</v>
      </c>
      <c r="N657" s="19" t="s">
        <v>7713</v>
      </c>
      <c r="O657" s="19" t="s">
        <v>371</v>
      </c>
      <c r="P657" s="19" t="s">
        <v>372</v>
      </c>
      <c r="Q657" s="46">
        <v>120</v>
      </c>
      <c r="R657" s="19" t="s">
        <v>1544</v>
      </c>
      <c r="S657" s="19" t="s">
        <v>1825</v>
      </c>
      <c r="T657" s="19" t="s">
        <v>1826</v>
      </c>
      <c r="U657" s="19" t="s">
        <v>4297</v>
      </c>
      <c r="V657" s="19" t="s">
        <v>4298</v>
      </c>
      <c r="W657" s="19" t="s">
        <v>1829</v>
      </c>
      <c r="X657" s="19" t="s">
        <v>4299</v>
      </c>
      <c r="Y657" s="19" t="s">
        <v>1831</v>
      </c>
      <c r="Z657" s="19" t="s">
        <v>1832</v>
      </c>
      <c r="AA657" s="46">
        <v>8</v>
      </c>
      <c r="AB657" s="19" t="s">
        <v>534</v>
      </c>
      <c r="AC657" s="19" t="s">
        <v>220</v>
      </c>
      <c r="AD657" s="19" t="s">
        <v>7720</v>
      </c>
      <c r="AE657" s="19" t="s">
        <v>7721</v>
      </c>
      <c r="AF657" s="19" t="s">
        <v>1592</v>
      </c>
      <c r="AG657" s="19" t="s">
        <v>7722</v>
      </c>
      <c r="AH657" s="19" t="s">
        <v>1594</v>
      </c>
      <c r="AI657" s="19" t="s">
        <v>1595</v>
      </c>
      <c r="AJ657" s="45">
        <v>0.05</v>
      </c>
      <c r="AK657" s="45">
        <v>6</v>
      </c>
      <c r="AL657" s="19" t="s">
        <v>1501</v>
      </c>
      <c r="AM657" s="46">
        <v>15268.125</v>
      </c>
      <c r="AN657" s="46">
        <v>5998.125</v>
      </c>
      <c r="AO657" s="46">
        <v>9270</v>
      </c>
      <c r="AP657" s="45">
        <v>10.8</v>
      </c>
      <c r="AQ657" s="45"/>
      <c r="AR657" s="45" t="str">
        <f>IFERROR(VLOOKUP(AB657,'Pedidos marco'!$A$1:$D$10000,4,0)," ")</f>
        <v xml:space="preserve"> </v>
      </c>
      <c r="AS657" s="45">
        <f t="shared" si="70"/>
        <v>5</v>
      </c>
      <c r="AT657" s="45" t="str">
        <f t="shared" si="71"/>
        <v>05</v>
      </c>
      <c r="AU657" s="47">
        <v>6</v>
      </c>
      <c r="AV657" s="19" t="str">
        <f t="shared" si="72"/>
        <v>04 April</v>
      </c>
      <c r="AW657" s="19">
        <f t="shared" si="73"/>
        <v>9.0000000000000011E-2</v>
      </c>
      <c r="AX657" s="19">
        <f t="shared" si="74"/>
        <v>1.8</v>
      </c>
      <c r="AY657" s="19" t="e">
        <f>VLOOKUP(AG657,Cías!$A$1:$E$10000,5,0)</f>
        <v>#N/A</v>
      </c>
      <c r="AZ657" s="19" t="str">
        <f t="shared" si="75"/>
        <v>1013256</v>
      </c>
      <c r="BA657" s="19" t="str">
        <f t="shared" si="76"/>
        <v>NARVAEZ VILLACIS BLADIMIR EDGARDO</v>
      </c>
      <c r="BB657" s="19" t="e">
        <f>VLOOKUP(AG657,Cías!$A$1:$E$10000,3,0)</f>
        <v>#N/A</v>
      </c>
      <c r="BC657" s="19"/>
      <c r="BD657" s="19"/>
      <c r="BE657" s="19"/>
      <c r="BF657" s="19"/>
      <c r="BG657" s="19"/>
      <c r="BH657" s="19"/>
      <c r="BI657" s="19"/>
      <c r="BJ657" s="19"/>
    </row>
    <row r="658" spans="1:62" ht="15" x14ac:dyDescent="0.2">
      <c r="A658" s="19" t="s">
        <v>7713</v>
      </c>
      <c r="B658" s="19" t="s">
        <v>1479</v>
      </c>
      <c r="C658" s="43">
        <v>44656</v>
      </c>
      <c r="D658" s="44">
        <v>0.59166666666667</v>
      </c>
      <c r="E658" s="19" t="s">
        <v>7723</v>
      </c>
      <c r="F658" s="19" t="s">
        <v>7724</v>
      </c>
      <c r="G658" s="19" t="s">
        <v>7725</v>
      </c>
      <c r="H658" s="45">
        <v>3588</v>
      </c>
      <c r="I658" s="45">
        <v>4022.89</v>
      </c>
      <c r="J658" s="19" t="s">
        <v>1560</v>
      </c>
      <c r="K658" s="19" t="s">
        <v>7726</v>
      </c>
      <c r="L658" s="19" t="s">
        <v>7727</v>
      </c>
      <c r="M658" s="19" t="s">
        <v>7728</v>
      </c>
      <c r="N658" s="19" t="s">
        <v>7713</v>
      </c>
      <c r="O658" s="19" t="s">
        <v>367</v>
      </c>
      <c r="P658" s="19" t="s">
        <v>368</v>
      </c>
      <c r="Q658" s="46">
        <v>520</v>
      </c>
      <c r="R658" s="19" t="s">
        <v>1544</v>
      </c>
      <c r="S658" s="19" t="s">
        <v>1825</v>
      </c>
      <c r="T658" s="19" t="s">
        <v>1826</v>
      </c>
      <c r="U658" s="19" t="s">
        <v>4297</v>
      </c>
      <c r="V658" s="19" t="s">
        <v>4298</v>
      </c>
      <c r="W658" s="19" t="s">
        <v>1829</v>
      </c>
      <c r="X658" s="19" t="s">
        <v>4299</v>
      </c>
      <c r="Y658" s="19" t="s">
        <v>1831</v>
      </c>
      <c r="Z658" s="19" t="s">
        <v>1832</v>
      </c>
      <c r="AA658" s="46">
        <v>8</v>
      </c>
      <c r="AB658" s="19" t="s">
        <v>534</v>
      </c>
      <c r="AC658" s="19" t="s">
        <v>220</v>
      </c>
      <c r="AD658" s="19" t="s">
        <v>7720</v>
      </c>
      <c r="AE658" s="19" t="s">
        <v>7721</v>
      </c>
      <c r="AF658" s="19" t="s">
        <v>1592</v>
      </c>
      <c r="AG658" s="19" t="s">
        <v>7722</v>
      </c>
      <c r="AH658" s="19" t="s">
        <v>1594</v>
      </c>
      <c r="AI658" s="19" t="s">
        <v>1595</v>
      </c>
      <c r="AJ658" s="45">
        <v>0.05</v>
      </c>
      <c r="AK658" s="45">
        <v>26</v>
      </c>
      <c r="AL658" s="19" t="s">
        <v>1501</v>
      </c>
      <c r="AM658" s="46">
        <v>35261.875</v>
      </c>
      <c r="AN658" s="46">
        <v>25991.875</v>
      </c>
      <c r="AO658" s="46">
        <v>9270</v>
      </c>
      <c r="AP658" s="45">
        <v>46.8</v>
      </c>
      <c r="AQ658" s="45"/>
      <c r="AR658" s="45" t="str">
        <f>IFERROR(VLOOKUP(AB658,'Pedidos marco'!$A$1:$D$10000,4,0)," ")</f>
        <v xml:space="preserve"> </v>
      </c>
      <c r="AS658" s="45">
        <f t="shared" si="70"/>
        <v>5</v>
      </c>
      <c r="AT658" s="45" t="str">
        <f t="shared" si="71"/>
        <v>05</v>
      </c>
      <c r="AU658" s="47">
        <v>26</v>
      </c>
      <c r="AV658" s="19" t="str">
        <f t="shared" si="72"/>
        <v>04 April</v>
      </c>
      <c r="AW658" s="19">
        <f t="shared" si="73"/>
        <v>0.09</v>
      </c>
      <c r="AX658" s="19">
        <f t="shared" si="74"/>
        <v>1.7999999999999998</v>
      </c>
      <c r="AY658" s="19" t="e">
        <f>VLOOKUP(AG658,Cías!$A$1:$E$10000,5,0)</f>
        <v>#N/A</v>
      </c>
      <c r="AZ658" s="19" t="str">
        <f t="shared" si="75"/>
        <v>1013256</v>
      </c>
      <c r="BA658" s="19" t="str">
        <f t="shared" si="76"/>
        <v>NARVAEZ VILLACIS BLADIMIR EDGARDO</v>
      </c>
      <c r="BB658" s="19" t="e">
        <f>VLOOKUP(AG658,Cías!$A$1:$E$10000,3,0)</f>
        <v>#N/A</v>
      </c>
      <c r="BC658" s="19"/>
      <c r="BD658" s="19"/>
      <c r="BE658" s="19"/>
      <c r="BF658" s="19"/>
      <c r="BG658" s="19"/>
      <c r="BH658" s="19"/>
      <c r="BI658" s="19"/>
      <c r="BJ658" s="19"/>
    </row>
    <row r="659" spans="1:62" ht="15" x14ac:dyDescent="0.2">
      <c r="A659" s="19" t="s">
        <v>7729</v>
      </c>
      <c r="B659" s="19" t="s">
        <v>1479</v>
      </c>
      <c r="C659" s="43">
        <v>44656</v>
      </c>
      <c r="D659" s="44">
        <v>0.59305555555556</v>
      </c>
      <c r="E659" s="19" t="s">
        <v>7730</v>
      </c>
      <c r="F659" s="19" t="s">
        <v>7731</v>
      </c>
      <c r="G659" s="19" t="s">
        <v>7732</v>
      </c>
      <c r="H659" s="45">
        <v>2484</v>
      </c>
      <c r="I659" s="45">
        <v>2785.08</v>
      </c>
      <c r="J659" s="19" t="s">
        <v>1560</v>
      </c>
      <c r="K659" s="19" t="s">
        <v>7733</v>
      </c>
      <c r="L659" s="19" t="s">
        <v>7734</v>
      </c>
      <c r="M659" s="19" t="s">
        <v>7735</v>
      </c>
      <c r="N659" s="19" t="s">
        <v>7729</v>
      </c>
      <c r="O659" s="19" t="s">
        <v>367</v>
      </c>
      <c r="P659" s="19" t="s">
        <v>368</v>
      </c>
      <c r="Q659" s="46">
        <v>360</v>
      </c>
      <c r="R659" s="19" t="s">
        <v>1544</v>
      </c>
      <c r="S659" s="19" t="s">
        <v>1825</v>
      </c>
      <c r="T659" s="19" t="s">
        <v>1826</v>
      </c>
      <c r="U659" s="19" t="s">
        <v>7736</v>
      </c>
      <c r="V659" s="19" t="s">
        <v>7737</v>
      </c>
      <c r="W659" s="19" t="s">
        <v>1829</v>
      </c>
      <c r="X659" s="19" t="s">
        <v>7738</v>
      </c>
      <c r="Y659" s="19" t="s">
        <v>1831</v>
      </c>
      <c r="Z659" s="19" t="s">
        <v>1832</v>
      </c>
      <c r="AA659" s="46">
        <v>8</v>
      </c>
      <c r="AB659" s="19" t="s">
        <v>464</v>
      </c>
      <c r="AC659" s="19" t="s">
        <v>78</v>
      </c>
      <c r="AD659" s="19" t="s">
        <v>2573</v>
      </c>
      <c r="AE659" s="19" t="s">
        <v>2574</v>
      </c>
      <c r="AF659" s="19" t="s">
        <v>1554</v>
      </c>
      <c r="AG659" s="19" t="s">
        <v>2575</v>
      </c>
      <c r="AH659" s="19" t="s">
        <v>1499</v>
      </c>
      <c r="AI659" s="19" t="s">
        <v>1500</v>
      </c>
      <c r="AJ659" s="45">
        <v>0</v>
      </c>
      <c r="AK659" s="45">
        <v>0</v>
      </c>
      <c r="AL659" s="19" t="s">
        <v>1501</v>
      </c>
      <c r="AM659" s="46">
        <v>27230</v>
      </c>
      <c r="AN659" s="46">
        <v>18040</v>
      </c>
      <c r="AO659" s="46">
        <v>9190</v>
      </c>
      <c r="AP659" s="45">
        <v>32.4</v>
      </c>
      <c r="AQ659" s="45"/>
      <c r="AR659" s="45" t="str">
        <f>IFERROR(VLOOKUP(AB659,'Pedidos marco'!$A$1:$D$10000,4,0)," ")</f>
        <v xml:space="preserve"> </v>
      </c>
      <c r="AS659" s="45">
        <f t="shared" si="70"/>
        <v>5</v>
      </c>
      <c r="AT659" s="45" t="str">
        <f t="shared" si="71"/>
        <v>05</v>
      </c>
      <c r="AU659" s="47">
        <v>18</v>
      </c>
      <c r="AV659" s="19" t="str">
        <f t="shared" si="72"/>
        <v>04 April</v>
      </c>
      <c r="AW659" s="19">
        <f t="shared" si="73"/>
        <v>0.09</v>
      </c>
      <c r="AX659" s="19">
        <f t="shared" si="74"/>
        <v>1.7999999999999998</v>
      </c>
      <c r="AY659" s="19" t="e">
        <f>VLOOKUP(AG659,Cías!$A$1:$E$10000,5,0)</f>
        <v>#N/A</v>
      </c>
      <c r="AZ659" s="19" t="str">
        <f t="shared" si="75"/>
        <v>1013684</v>
      </c>
      <c r="BA659" s="19" t="str">
        <f t="shared" si="76"/>
        <v>CASTRO NAVARRETE FRANCISCO ARMANDO</v>
      </c>
      <c r="BB659" s="19" t="e">
        <f>VLOOKUP(AG659,Cías!$A$1:$E$10000,3,0)</f>
        <v>#N/A</v>
      </c>
      <c r="BC659" s="19"/>
      <c r="BD659" s="19"/>
      <c r="BE659" s="19"/>
      <c r="BF659" s="19"/>
      <c r="BG659" s="19"/>
      <c r="BH659" s="19"/>
      <c r="BI659" s="19"/>
      <c r="BJ659" s="19"/>
    </row>
    <row r="660" spans="1:62" ht="15" x14ac:dyDescent="0.2">
      <c r="A660" s="19" t="s">
        <v>7739</v>
      </c>
      <c r="B660" s="19" t="s">
        <v>1479</v>
      </c>
      <c r="C660" s="43">
        <v>44656</v>
      </c>
      <c r="D660" s="44">
        <v>0.59444444444444</v>
      </c>
      <c r="E660" s="19" t="s">
        <v>7740</v>
      </c>
      <c r="F660" s="19" t="s">
        <v>7741</v>
      </c>
      <c r="G660" s="19" t="s">
        <v>7742</v>
      </c>
      <c r="H660" s="45">
        <v>554.4</v>
      </c>
      <c r="I660" s="45">
        <v>621.6</v>
      </c>
      <c r="J660" s="19" t="s">
        <v>1560</v>
      </c>
      <c r="K660" s="19" t="s">
        <v>7743</v>
      </c>
      <c r="L660" s="19" t="s">
        <v>7744</v>
      </c>
      <c r="M660" s="19" t="s">
        <v>7745</v>
      </c>
      <c r="N660" s="19" t="s">
        <v>7739</v>
      </c>
      <c r="O660" s="19" t="s">
        <v>371</v>
      </c>
      <c r="P660" s="19" t="s">
        <v>372</v>
      </c>
      <c r="Q660" s="46">
        <v>80</v>
      </c>
      <c r="R660" s="19" t="s">
        <v>1544</v>
      </c>
      <c r="S660" s="19" t="s">
        <v>7746</v>
      </c>
      <c r="T660" s="19" t="s">
        <v>7747</v>
      </c>
      <c r="U660" s="19" t="s">
        <v>7748</v>
      </c>
      <c r="V660" s="19" t="s">
        <v>7749</v>
      </c>
      <c r="W660" s="19" t="s">
        <v>7750</v>
      </c>
      <c r="X660" s="19" t="s">
        <v>7751</v>
      </c>
      <c r="Y660" s="19" t="s">
        <v>7752</v>
      </c>
      <c r="Z660" s="19" t="s">
        <v>7753</v>
      </c>
      <c r="AA660" s="46">
        <v>91</v>
      </c>
      <c r="AB660" s="19" t="s">
        <v>452</v>
      </c>
      <c r="AC660" s="19" t="s">
        <v>50</v>
      </c>
      <c r="AD660" s="19" t="s">
        <v>4005</v>
      </c>
      <c r="AE660" s="19" t="s">
        <v>4006</v>
      </c>
      <c r="AF660" s="19" t="s">
        <v>1554</v>
      </c>
      <c r="AG660" s="19" t="s">
        <v>4007</v>
      </c>
      <c r="AH660" s="19" t="s">
        <v>1499</v>
      </c>
      <c r="AI660" s="19" t="s">
        <v>1500</v>
      </c>
      <c r="AJ660" s="45">
        <v>0</v>
      </c>
      <c r="AK660" s="45">
        <v>0</v>
      </c>
      <c r="AL660" s="19" t="s">
        <v>1501</v>
      </c>
      <c r="AM660" s="46">
        <v>8615.5560000000005</v>
      </c>
      <c r="AN660" s="46">
        <v>4015.556</v>
      </c>
      <c r="AO660" s="46">
        <v>4600</v>
      </c>
      <c r="AP660" s="45">
        <v>37.6</v>
      </c>
      <c r="AQ660" s="45"/>
      <c r="AR660" s="45" t="str">
        <f>IFERROR(VLOOKUP(AB660,'Pedidos marco'!$A$1:$D$10000,4,0)," ")</f>
        <v xml:space="preserve"> </v>
      </c>
      <c r="AS660" s="45">
        <f t="shared" si="70"/>
        <v>5</v>
      </c>
      <c r="AT660" s="45" t="str">
        <f t="shared" si="71"/>
        <v>05</v>
      </c>
      <c r="AU660" s="47">
        <v>4</v>
      </c>
      <c r="AV660" s="19" t="str">
        <f t="shared" si="72"/>
        <v>04 April</v>
      </c>
      <c r="AW660" s="19">
        <f t="shared" si="73"/>
        <v>0.47000000000000003</v>
      </c>
      <c r="AX660" s="19">
        <f t="shared" si="74"/>
        <v>9.4</v>
      </c>
      <c r="AY660" s="19" t="e">
        <f>VLOOKUP(AG660,Cías!$A$1:$E$10000,5,0)</f>
        <v>#N/A</v>
      </c>
      <c r="AZ660" s="19" t="str">
        <f t="shared" si="75"/>
        <v>1014062</v>
      </c>
      <c r="BA660" s="19" t="str">
        <f t="shared" si="76"/>
        <v>BENALCAZAR DE LA CRUZ MILTON PATRIC</v>
      </c>
      <c r="BB660" s="19" t="e">
        <f>VLOOKUP(AG660,Cías!$A$1:$E$10000,3,0)</f>
        <v>#N/A</v>
      </c>
      <c r="BC660" s="19"/>
      <c r="BD660" s="19"/>
      <c r="BE660" s="19"/>
      <c r="BF660" s="19"/>
      <c r="BG660" s="19"/>
      <c r="BH660" s="19"/>
      <c r="BI660" s="19"/>
      <c r="BJ660" s="19"/>
    </row>
    <row r="661" spans="1:62" ht="15" x14ac:dyDescent="0.2">
      <c r="A661" s="19" t="s">
        <v>7739</v>
      </c>
      <c r="B661" s="19" t="s">
        <v>1479</v>
      </c>
      <c r="C661" s="43">
        <v>44656</v>
      </c>
      <c r="D661" s="44">
        <v>0.59444444444444</v>
      </c>
      <c r="E661" s="19" t="s">
        <v>7754</v>
      </c>
      <c r="F661" s="19" t="s">
        <v>7755</v>
      </c>
      <c r="G661" s="19" t="s">
        <v>7756</v>
      </c>
      <c r="H661" s="45">
        <v>1923.6</v>
      </c>
      <c r="I661" s="45">
        <v>2156.75</v>
      </c>
      <c r="J661" s="19" t="s">
        <v>1560</v>
      </c>
      <c r="K661" s="19" t="s">
        <v>7757</v>
      </c>
      <c r="L661" s="19" t="s">
        <v>7758</v>
      </c>
      <c r="M661" s="19" t="s">
        <v>7759</v>
      </c>
      <c r="N661" s="19" t="s">
        <v>7739</v>
      </c>
      <c r="O661" s="19" t="s">
        <v>367</v>
      </c>
      <c r="P661" s="19" t="s">
        <v>368</v>
      </c>
      <c r="Q661" s="46">
        <v>280</v>
      </c>
      <c r="R661" s="19" t="s">
        <v>1544</v>
      </c>
      <c r="S661" s="19" t="s">
        <v>7746</v>
      </c>
      <c r="T661" s="19" t="s">
        <v>7747</v>
      </c>
      <c r="U661" s="19" t="s">
        <v>7748</v>
      </c>
      <c r="V661" s="19" t="s">
        <v>7749</v>
      </c>
      <c r="W661" s="19" t="s">
        <v>7750</v>
      </c>
      <c r="X661" s="19" t="s">
        <v>7751</v>
      </c>
      <c r="Y661" s="19" t="s">
        <v>7752</v>
      </c>
      <c r="Z661" s="19" t="s">
        <v>7753</v>
      </c>
      <c r="AA661" s="46">
        <v>91</v>
      </c>
      <c r="AB661" s="19" t="s">
        <v>452</v>
      </c>
      <c r="AC661" s="19" t="s">
        <v>50</v>
      </c>
      <c r="AD661" s="19" t="s">
        <v>4005</v>
      </c>
      <c r="AE661" s="19" t="s">
        <v>4006</v>
      </c>
      <c r="AF661" s="19" t="s">
        <v>1554</v>
      </c>
      <c r="AG661" s="19" t="s">
        <v>4007</v>
      </c>
      <c r="AH661" s="19" t="s">
        <v>1499</v>
      </c>
      <c r="AI661" s="19" t="s">
        <v>1500</v>
      </c>
      <c r="AJ661" s="45">
        <v>0</v>
      </c>
      <c r="AK661" s="45">
        <v>0</v>
      </c>
      <c r="AL661" s="19" t="s">
        <v>1501</v>
      </c>
      <c r="AM661" s="46">
        <v>18654.444</v>
      </c>
      <c r="AN661" s="46">
        <v>14054.444</v>
      </c>
      <c r="AO661" s="46">
        <v>4600</v>
      </c>
      <c r="AP661" s="45">
        <v>131.6</v>
      </c>
      <c r="AQ661" s="45"/>
      <c r="AR661" s="45" t="str">
        <f>IFERROR(VLOOKUP(AB661,'Pedidos marco'!$A$1:$D$10000,4,0)," ")</f>
        <v xml:space="preserve"> </v>
      </c>
      <c r="AS661" s="45">
        <f t="shared" si="70"/>
        <v>5</v>
      </c>
      <c r="AT661" s="45" t="str">
        <f t="shared" si="71"/>
        <v>05</v>
      </c>
      <c r="AU661" s="47">
        <v>14</v>
      </c>
      <c r="AV661" s="19" t="str">
        <f t="shared" si="72"/>
        <v>04 April</v>
      </c>
      <c r="AW661" s="19">
        <f t="shared" si="73"/>
        <v>0.47</v>
      </c>
      <c r="AX661" s="19">
        <f t="shared" si="74"/>
        <v>9.4</v>
      </c>
      <c r="AY661" s="19" t="e">
        <f>VLOOKUP(AG661,Cías!$A$1:$E$10000,5,0)</f>
        <v>#N/A</v>
      </c>
      <c r="AZ661" s="19" t="str">
        <f t="shared" si="75"/>
        <v>1014062</v>
      </c>
      <c r="BA661" s="19" t="str">
        <f t="shared" si="76"/>
        <v>BENALCAZAR DE LA CRUZ MILTON PATRIC</v>
      </c>
      <c r="BB661" s="19" t="e">
        <f>VLOOKUP(AG661,Cías!$A$1:$E$10000,3,0)</f>
        <v>#N/A</v>
      </c>
      <c r="BC661" s="19"/>
      <c r="BD661" s="19"/>
      <c r="BE661" s="19"/>
      <c r="BF661" s="19"/>
      <c r="BG661" s="19"/>
      <c r="BH661" s="19"/>
      <c r="BI661" s="19"/>
      <c r="BJ661" s="19"/>
    </row>
    <row r="662" spans="1:62" ht="15" x14ac:dyDescent="0.2">
      <c r="A662" s="19" t="s">
        <v>7760</v>
      </c>
      <c r="B662" s="19" t="s">
        <v>1479</v>
      </c>
      <c r="C662" s="43">
        <v>44656</v>
      </c>
      <c r="D662" s="44">
        <v>0.59583333333333</v>
      </c>
      <c r="E662" s="19" t="s">
        <v>7761</v>
      </c>
      <c r="F662" s="19" t="s">
        <v>7762</v>
      </c>
      <c r="G662" s="19" t="s">
        <v>7763</v>
      </c>
      <c r="H662" s="45">
        <v>1348</v>
      </c>
      <c r="I662" s="45">
        <v>1511.39</v>
      </c>
      <c r="J662" s="19" t="s">
        <v>1560</v>
      </c>
      <c r="K662" s="19" t="s">
        <v>7764</v>
      </c>
      <c r="L662" s="19" t="s">
        <v>7765</v>
      </c>
      <c r="M662" s="19" t="s">
        <v>7766</v>
      </c>
      <c r="N662" s="19" t="s">
        <v>7760</v>
      </c>
      <c r="O662" s="19" t="s">
        <v>1641</v>
      </c>
      <c r="P662" s="19" t="s">
        <v>1642</v>
      </c>
      <c r="Q662" s="46">
        <v>200</v>
      </c>
      <c r="R662" s="19" t="s">
        <v>1544</v>
      </c>
      <c r="S662" s="19" t="s">
        <v>7767</v>
      </c>
      <c r="T662" s="19" t="s">
        <v>7768</v>
      </c>
      <c r="U662" s="19" t="s">
        <v>7769</v>
      </c>
      <c r="V662" s="19" t="s">
        <v>7770</v>
      </c>
      <c r="W662" s="19" t="s">
        <v>2433</v>
      </c>
      <c r="X662" s="19" t="s">
        <v>7771</v>
      </c>
      <c r="Y662" s="19" t="s">
        <v>2435</v>
      </c>
      <c r="Z662" s="19" t="s">
        <v>2436</v>
      </c>
      <c r="AA662" s="46">
        <v>385</v>
      </c>
      <c r="AB662" s="19" t="s">
        <v>451</v>
      </c>
      <c r="AC662" s="19" t="s">
        <v>49</v>
      </c>
      <c r="AD662" s="19" t="s">
        <v>2972</v>
      </c>
      <c r="AE662" s="19" t="s">
        <v>2973</v>
      </c>
      <c r="AF662" s="19" t="s">
        <v>1554</v>
      </c>
      <c r="AG662" s="19" t="s">
        <v>2974</v>
      </c>
      <c r="AH662" s="19" t="s">
        <v>1499</v>
      </c>
      <c r="AI662" s="19" t="s">
        <v>1500</v>
      </c>
      <c r="AJ662" s="45">
        <v>0</v>
      </c>
      <c r="AK662" s="45">
        <v>0</v>
      </c>
      <c r="AL662" s="19" t="s">
        <v>1501</v>
      </c>
      <c r="AM662" s="46">
        <v>14610.556</v>
      </c>
      <c r="AN662" s="46">
        <v>10005.556</v>
      </c>
      <c r="AO662" s="46">
        <v>4605</v>
      </c>
      <c r="AP662" s="45">
        <v>248</v>
      </c>
      <c r="AQ662" s="45"/>
      <c r="AR662" s="45" t="str">
        <f>IFERROR(VLOOKUP(AB662,'Pedidos marco'!$A$1:$D$10000,4,0)," ")</f>
        <v xml:space="preserve"> </v>
      </c>
      <c r="AS662" s="45">
        <f t="shared" si="70"/>
        <v>5</v>
      </c>
      <c r="AT662" s="45" t="str">
        <f t="shared" si="71"/>
        <v>05</v>
      </c>
      <c r="AU662" s="47">
        <v>10</v>
      </c>
      <c r="AV662" s="19" t="str">
        <f t="shared" si="72"/>
        <v>04 April</v>
      </c>
      <c r="AW662" s="19">
        <f t="shared" si="73"/>
        <v>1.24</v>
      </c>
      <c r="AX662" s="19">
        <f t="shared" si="74"/>
        <v>24.8</v>
      </c>
      <c r="AY662" s="19" t="e">
        <f>VLOOKUP(AG662,Cías!$A$1:$E$10000,5,0)</f>
        <v>#N/A</v>
      </c>
      <c r="AZ662" s="19" t="str">
        <f t="shared" si="75"/>
        <v>10005626</v>
      </c>
      <c r="BA662" s="19" t="str">
        <f t="shared" si="76"/>
        <v>BENALCAZAR DE LA CRUZ CRISTIAN ROBE</v>
      </c>
      <c r="BB662" s="19" t="e">
        <f>VLOOKUP(AG662,Cías!$A$1:$E$10000,3,0)</f>
        <v>#N/A</v>
      </c>
      <c r="BC662" s="19"/>
      <c r="BD662" s="19"/>
      <c r="BE662" s="19"/>
      <c r="BF662" s="19"/>
      <c r="BG662" s="19"/>
      <c r="BH662" s="19"/>
      <c r="BI662" s="19"/>
      <c r="BJ662" s="19"/>
    </row>
    <row r="663" spans="1:62" ht="15" x14ac:dyDescent="0.2">
      <c r="A663" s="19" t="s">
        <v>7760</v>
      </c>
      <c r="B663" s="19" t="s">
        <v>1479</v>
      </c>
      <c r="C663" s="43">
        <v>44656</v>
      </c>
      <c r="D663" s="44">
        <v>0.59583333333333</v>
      </c>
      <c r="E663" s="19" t="s">
        <v>7772</v>
      </c>
      <c r="F663" s="19" t="s">
        <v>7773</v>
      </c>
      <c r="G663" s="19" t="s">
        <v>7774</v>
      </c>
      <c r="H663" s="45">
        <v>1121.5999999999999</v>
      </c>
      <c r="I663" s="45">
        <v>1257.54</v>
      </c>
      <c r="J663" s="19" t="s">
        <v>1560</v>
      </c>
      <c r="K663" s="19" t="s">
        <v>7764</v>
      </c>
      <c r="L663" s="19" t="s">
        <v>7775</v>
      </c>
      <c r="M663" s="19" t="s">
        <v>7776</v>
      </c>
      <c r="N663" s="19" t="s">
        <v>7760</v>
      </c>
      <c r="O663" s="19" t="s">
        <v>1603</v>
      </c>
      <c r="P663" s="19" t="s">
        <v>1604</v>
      </c>
      <c r="Q663" s="46">
        <v>160</v>
      </c>
      <c r="R663" s="19" t="s">
        <v>1544</v>
      </c>
      <c r="S663" s="19" t="s">
        <v>7767</v>
      </c>
      <c r="T663" s="19" t="s">
        <v>7768</v>
      </c>
      <c r="U663" s="19" t="s">
        <v>7769</v>
      </c>
      <c r="V663" s="19" t="s">
        <v>7770</v>
      </c>
      <c r="W663" s="19" t="s">
        <v>2433</v>
      </c>
      <c r="X663" s="19" t="s">
        <v>7771</v>
      </c>
      <c r="Y663" s="19" t="s">
        <v>2435</v>
      </c>
      <c r="Z663" s="19" t="s">
        <v>2436</v>
      </c>
      <c r="AA663" s="46">
        <v>385</v>
      </c>
      <c r="AB663" s="19" t="s">
        <v>451</v>
      </c>
      <c r="AC663" s="19" t="s">
        <v>49</v>
      </c>
      <c r="AD663" s="19" t="s">
        <v>2972</v>
      </c>
      <c r="AE663" s="19" t="s">
        <v>2973</v>
      </c>
      <c r="AF663" s="19" t="s">
        <v>1554</v>
      </c>
      <c r="AG663" s="19" t="s">
        <v>2974</v>
      </c>
      <c r="AH663" s="19" t="s">
        <v>1499</v>
      </c>
      <c r="AI663" s="19" t="s">
        <v>1500</v>
      </c>
      <c r="AJ663" s="45">
        <v>0</v>
      </c>
      <c r="AK663" s="45">
        <v>0</v>
      </c>
      <c r="AL663" s="19" t="s">
        <v>1501</v>
      </c>
      <c r="AM663" s="46">
        <v>12609.444</v>
      </c>
      <c r="AN663" s="46">
        <v>8004.4440000000004</v>
      </c>
      <c r="AO663" s="46">
        <v>4605</v>
      </c>
      <c r="AP663" s="45">
        <v>198.4</v>
      </c>
      <c r="AQ663" s="45"/>
      <c r="AR663" s="45" t="str">
        <f>IFERROR(VLOOKUP(AB663,'Pedidos marco'!$A$1:$D$10000,4,0)," ")</f>
        <v xml:space="preserve"> </v>
      </c>
      <c r="AS663" s="45">
        <f t="shared" si="70"/>
        <v>5</v>
      </c>
      <c r="AT663" s="45" t="str">
        <f t="shared" si="71"/>
        <v>05</v>
      </c>
      <c r="AU663" s="47">
        <v>8</v>
      </c>
      <c r="AV663" s="19" t="str">
        <f t="shared" si="72"/>
        <v>04 April</v>
      </c>
      <c r="AW663" s="19">
        <f t="shared" si="73"/>
        <v>1.24</v>
      </c>
      <c r="AX663" s="19">
        <f t="shared" si="74"/>
        <v>24.8</v>
      </c>
      <c r="AY663" s="19" t="e">
        <f>VLOOKUP(AG663,Cías!$A$1:$E$10000,5,0)</f>
        <v>#N/A</v>
      </c>
      <c r="AZ663" s="19" t="str">
        <f t="shared" si="75"/>
        <v>10005626</v>
      </c>
      <c r="BA663" s="19" t="str">
        <f t="shared" si="76"/>
        <v>BENALCAZAR DE LA CRUZ CRISTIAN ROBE</v>
      </c>
      <c r="BB663" s="19" t="e">
        <f>VLOOKUP(AG663,Cías!$A$1:$E$10000,3,0)</f>
        <v>#N/A</v>
      </c>
      <c r="BC663" s="19"/>
      <c r="BD663" s="19"/>
      <c r="BE663" s="19"/>
      <c r="BF663" s="19"/>
      <c r="BG663" s="19"/>
      <c r="BH663" s="19"/>
      <c r="BI663" s="19"/>
      <c r="BJ663" s="19"/>
    </row>
    <row r="664" spans="1:62" ht="15" x14ac:dyDescent="0.2">
      <c r="A664" s="19" t="s">
        <v>7777</v>
      </c>
      <c r="B664" s="19" t="s">
        <v>1479</v>
      </c>
      <c r="C664" s="43">
        <v>44656</v>
      </c>
      <c r="D664" s="44">
        <v>0.59722222222221999</v>
      </c>
      <c r="E664" s="19" t="s">
        <v>7778</v>
      </c>
      <c r="F664" s="19" t="s">
        <v>7779</v>
      </c>
      <c r="G664" s="19" t="s">
        <v>7780</v>
      </c>
      <c r="H664" s="45">
        <v>780</v>
      </c>
      <c r="I664" s="45">
        <v>874.54</v>
      </c>
      <c r="J664" s="19" t="s">
        <v>1560</v>
      </c>
      <c r="K664" s="19" t="s">
        <v>7781</v>
      </c>
      <c r="L664" s="19" t="s">
        <v>7782</v>
      </c>
      <c r="M664" s="19" t="s">
        <v>7783</v>
      </c>
      <c r="N664" s="19" t="s">
        <v>7777</v>
      </c>
      <c r="O664" s="19" t="s">
        <v>1641</v>
      </c>
      <c r="P664" s="19" t="s">
        <v>1642</v>
      </c>
      <c r="Q664" s="46">
        <v>120</v>
      </c>
      <c r="R664" s="19" t="s">
        <v>1544</v>
      </c>
      <c r="S664" s="19" t="s">
        <v>7784</v>
      </c>
      <c r="T664" s="19" t="s">
        <v>7785</v>
      </c>
      <c r="U664" s="19" t="s">
        <v>7786</v>
      </c>
      <c r="V664" s="19" t="s">
        <v>7787</v>
      </c>
      <c r="W664" s="19" t="s">
        <v>7667</v>
      </c>
      <c r="X664" s="19" t="s">
        <v>7788</v>
      </c>
      <c r="Y664" s="19" t="s">
        <v>7669</v>
      </c>
      <c r="Z664" s="19" t="s">
        <v>7670</v>
      </c>
      <c r="AA664" s="46">
        <v>337</v>
      </c>
      <c r="AB664" s="19" t="s">
        <v>543</v>
      </c>
      <c r="AC664" s="19" t="s">
        <v>238</v>
      </c>
      <c r="AD664" s="19" t="s">
        <v>6280</v>
      </c>
      <c r="AE664" s="19" t="s">
        <v>6281</v>
      </c>
      <c r="AF664" s="19" t="s">
        <v>1554</v>
      </c>
      <c r="AG664" s="19" t="s">
        <v>6282</v>
      </c>
      <c r="AH664" s="19" t="s">
        <v>1499</v>
      </c>
      <c r="AI664" s="19" t="s">
        <v>1500</v>
      </c>
      <c r="AJ664" s="45">
        <v>0</v>
      </c>
      <c r="AK664" s="45">
        <v>0</v>
      </c>
      <c r="AL664" s="19" t="s">
        <v>1501</v>
      </c>
      <c r="AM664" s="46">
        <v>10510</v>
      </c>
      <c r="AN664" s="46">
        <v>6010</v>
      </c>
      <c r="AO664" s="46">
        <v>4500</v>
      </c>
      <c r="AP664" s="45">
        <v>129.6</v>
      </c>
      <c r="AQ664" s="45"/>
      <c r="AR664" s="45" t="str">
        <f>IFERROR(VLOOKUP(AB664,'Pedidos marco'!$A$1:$D$10000,4,0)," ")</f>
        <v xml:space="preserve"> </v>
      </c>
      <c r="AS664" s="45">
        <f t="shared" si="70"/>
        <v>5</v>
      </c>
      <c r="AT664" s="45" t="str">
        <f t="shared" si="71"/>
        <v>05</v>
      </c>
      <c r="AU664" s="47">
        <v>6</v>
      </c>
      <c r="AV664" s="19" t="str">
        <f t="shared" si="72"/>
        <v>04 April</v>
      </c>
      <c r="AW664" s="19">
        <f t="shared" si="73"/>
        <v>1.0799999999999998</v>
      </c>
      <c r="AX664" s="19">
        <f t="shared" si="74"/>
        <v>21.599999999999998</v>
      </c>
      <c r="AY664" s="19" t="e">
        <f>VLOOKUP(AG664,Cías!$A$1:$E$10000,5,0)</f>
        <v>#N/A</v>
      </c>
      <c r="AZ664" s="19" t="str">
        <f t="shared" si="75"/>
        <v>1014267</v>
      </c>
      <c r="BA664" s="19" t="str">
        <f t="shared" si="76"/>
        <v>PILLAJO GUATEMAL VICTOR JULIO</v>
      </c>
      <c r="BB664" s="19" t="e">
        <f>VLOOKUP(AG664,Cías!$A$1:$E$10000,3,0)</f>
        <v>#N/A</v>
      </c>
      <c r="BC664" s="19"/>
      <c r="BD664" s="19"/>
      <c r="BE664" s="19"/>
      <c r="BF664" s="19"/>
      <c r="BG664" s="19"/>
      <c r="BH664" s="19"/>
      <c r="BI664" s="19"/>
      <c r="BJ664" s="19"/>
    </row>
    <row r="665" spans="1:62" ht="15" x14ac:dyDescent="0.2">
      <c r="A665" s="19" t="s">
        <v>7777</v>
      </c>
      <c r="B665" s="19" t="s">
        <v>1479</v>
      </c>
      <c r="C665" s="43">
        <v>44656</v>
      </c>
      <c r="D665" s="44">
        <v>0.59722222222221999</v>
      </c>
      <c r="E665" s="19" t="s">
        <v>7789</v>
      </c>
      <c r="F665" s="19" t="s">
        <v>7790</v>
      </c>
      <c r="G665" s="19" t="s">
        <v>7791</v>
      </c>
      <c r="H665" s="45">
        <v>1622.4</v>
      </c>
      <c r="I665" s="45">
        <v>1819.05</v>
      </c>
      <c r="J665" s="19" t="s">
        <v>1560</v>
      </c>
      <c r="K665" s="19" t="s">
        <v>7781</v>
      </c>
      <c r="L665" s="19" t="s">
        <v>7792</v>
      </c>
      <c r="M665" s="19" t="s">
        <v>7793</v>
      </c>
      <c r="N665" s="19" t="s">
        <v>7777</v>
      </c>
      <c r="O665" s="19" t="s">
        <v>1603</v>
      </c>
      <c r="P665" s="19" t="s">
        <v>1604</v>
      </c>
      <c r="Q665" s="46">
        <v>240</v>
      </c>
      <c r="R665" s="19" t="s">
        <v>1544</v>
      </c>
      <c r="S665" s="19" t="s">
        <v>7784</v>
      </c>
      <c r="T665" s="19" t="s">
        <v>7785</v>
      </c>
      <c r="U665" s="19" t="s">
        <v>7786</v>
      </c>
      <c r="V665" s="19" t="s">
        <v>7787</v>
      </c>
      <c r="W665" s="19" t="s">
        <v>7667</v>
      </c>
      <c r="X665" s="19" t="s">
        <v>7788</v>
      </c>
      <c r="Y665" s="19" t="s">
        <v>7669</v>
      </c>
      <c r="Z665" s="19" t="s">
        <v>7670</v>
      </c>
      <c r="AA665" s="46">
        <v>337</v>
      </c>
      <c r="AB665" s="19" t="s">
        <v>543</v>
      </c>
      <c r="AC665" s="19" t="s">
        <v>238</v>
      </c>
      <c r="AD665" s="19" t="s">
        <v>6280</v>
      </c>
      <c r="AE665" s="19" t="s">
        <v>6281</v>
      </c>
      <c r="AF665" s="19" t="s">
        <v>1554</v>
      </c>
      <c r="AG665" s="19" t="s">
        <v>6282</v>
      </c>
      <c r="AH665" s="19" t="s">
        <v>1499</v>
      </c>
      <c r="AI665" s="19" t="s">
        <v>1500</v>
      </c>
      <c r="AJ665" s="45">
        <v>0</v>
      </c>
      <c r="AK665" s="45">
        <v>0</v>
      </c>
      <c r="AL665" s="19" t="s">
        <v>1501</v>
      </c>
      <c r="AM665" s="46">
        <v>16520</v>
      </c>
      <c r="AN665" s="46">
        <v>12020</v>
      </c>
      <c r="AO665" s="46">
        <v>4500</v>
      </c>
      <c r="AP665" s="45">
        <v>259.2</v>
      </c>
      <c r="AQ665" s="45"/>
      <c r="AR665" s="45" t="str">
        <f>IFERROR(VLOOKUP(AB665,'Pedidos marco'!$A$1:$D$10000,4,0)," ")</f>
        <v xml:space="preserve"> </v>
      </c>
      <c r="AS665" s="45">
        <f t="shared" si="70"/>
        <v>5</v>
      </c>
      <c r="AT665" s="45" t="str">
        <f t="shared" si="71"/>
        <v>05</v>
      </c>
      <c r="AU665" s="47">
        <v>12</v>
      </c>
      <c r="AV665" s="19" t="str">
        <f t="shared" si="72"/>
        <v>04 April</v>
      </c>
      <c r="AW665" s="19">
        <f t="shared" si="73"/>
        <v>1.0799999999999998</v>
      </c>
      <c r="AX665" s="19">
        <f t="shared" si="74"/>
        <v>21.599999999999998</v>
      </c>
      <c r="AY665" s="19" t="e">
        <f>VLOOKUP(AG665,Cías!$A$1:$E$10000,5,0)</f>
        <v>#N/A</v>
      </c>
      <c r="AZ665" s="19" t="str">
        <f t="shared" si="75"/>
        <v>1014267</v>
      </c>
      <c r="BA665" s="19" t="str">
        <f t="shared" si="76"/>
        <v>PILLAJO GUATEMAL VICTOR JULIO</v>
      </c>
      <c r="BB665" s="19" t="e">
        <f>VLOOKUP(AG665,Cías!$A$1:$E$10000,3,0)</f>
        <v>#N/A</v>
      </c>
      <c r="BC665" s="19"/>
      <c r="BD665" s="19"/>
      <c r="BE665" s="19"/>
      <c r="BF665" s="19"/>
      <c r="BG665" s="19"/>
      <c r="BH665" s="19"/>
      <c r="BI665" s="19"/>
      <c r="BJ665" s="19"/>
    </row>
    <row r="666" spans="1:62" ht="15" x14ac:dyDescent="0.2">
      <c r="A666" s="19" t="s">
        <v>7794</v>
      </c>
      <c r="B666" s="19" t="s">
        <v>1479</v>
      </c>
      <c r="C666" s="43">
        <v>44656</v>
      </c>
      <c r="D666" s="44">
        <v>0.59861111111110998</v>
      </c>
      <c r="E666" s="19" t="s">
        <v>7795</v>
      </c>
      <c r="F666" s="19" t="s">
        <v>7796</v>
      </c>
      <c r="G666" s="19" t="s">
        <v>7797</v>
      </c>
      <c r="H666" s="45">
        <v>2426.4</v>
      </c>
      <c r="I666" s="45">
        <v>2720.5</v>
      </c>
      <c r="J666" s="19" t="s">
        <v>1560</v>
      </c>
      <c r="K666" s="19" t="s">
        <v>7798</v>
      </c>
      <c r="L666" s="19" t="s">
        <v>7799</v>
      </c>
      <c r="M666" s="19" t="s">
        <v>7800</v>
      </c>
      <c r="N666" s="19" t="s">
        <v>7794</v>
      </c>
      <c r="O666" s="19" t="s">
        <v>367</v>
      </c>
      <c r="P666" s="19" t="s">
        <v>368</v>
      </c>
      <c r="Q666" s="46">
        <v>360</v>
      </c>
      <c r="R666" s="19" t="s">
        <v>1544</v>
      </c>
      <c r="S666" s="19" t="s">
        <v>3053</v>
      </c>
      <c r="T666" s="19" t="s">
        <v>3054</v>
      </c>
      <c r="U666" s="19" t="s">
        <v>3055</v>
      </c>
      <c r="V666" s="19" t="s">
        <v>3056</v>
      </c>
      <c r="W666" s="19" t="s">
        <v>415</v>
      </c>
      <c r="X666" s="19" t="s">
        <v>3057</v>
      </c>
      <c r="Y666" s="19" t="s">
        <v>1511</v>
      </c>
      <c r="Z666" s="19" t="s">
        <v>1512</v>
      </c>
      <c r="AA666" s="46">
        <v>113</v>
      </c>
      <c r="AB666" s="19" t="s">
        <v>493</v>
      </c>
      <c r="AC666" s="19" t="s">
        <v>135</v>
      </c>
      <c r="AD666" s="19" t="s">
        <v>4204</v>
      </c>
      <c r="AE666" s="19" t="s">
        <v>1481</v>
      </c>
      <c r="AF666" s="19" t="s">
        <v>1554</v>
      </c>
      <c r="AG666" s="19" t="s">
        <v>4205</v>
      </c>
      <c r="AH666" s="19" t="s">
        <v>1594</v>
      </c>
      <c r="AI666" s="19" t="s">
        <v>1595</v>
      </c>
      <c r="AJ666" s="45">
        <v>0.05</v>
      </c>
      <c r="AK666" s="45">
        <v>18</v>
      </c>
      <c r="AL666" s="19" t="s">
        <v>1501</v>
      </c>
      <c r="AM666" s="46">
        <v>27350</v>
      </c>
      <c r="AN666" s="46">
        <v>18030</v>
      </c>
      <c r="AO666" s="46">
        <v>9320</v>
      </c>
      <c r="AP666" s="45">
        <v>165.6</v>
      </c>
      <c r="AQ666" s="45"/>
      <c r="AR666" s="45" t="str">
        <f>IFERROR(VLOOKUP(AB666,'Pedidos marco'!$A$1:$D$10000,4,0)," ")</f>
        <v xml:space="preserve"> </v>
      </c>
      <c r="AS666" s="45">
        <f t="shared" si="70"/>
        <v>5</v>
      </c>
      <c r="AT666" s="45" t="str">
        <f t="shared" si="71"/>
        <v>05</v>
      </c>
      <c r="AU666" s="47">
        <v>18</v>
      </c>
      <c r="AV666" s="19" t="str">
        <f t="shared" si="72"/>
        <v>04 April</v>
      </c>
      <c r="AW666" s="19">
        <f t="shared" si="73"/>
        <v>0.45999999999999996</v>
      </c>
      <c r="AX666" s="19">
        <f t="shared" si="74"/>
        <v>9.1999999999999993</v>
      </c>
      <c r="AY666" s="19" t="e">
        <f>VLOOKUP(AG666,Cías!$A$1:$E$10000,5,0)</f>
        <v>#N/A</v>
      </c>
      <c r="AZ666" s="19" t="str">
        <f t="shared" si="75"/>
        <v>1020060</v>
      </c>
      <c r="BA666" s="19" t="str">
        <f t="shared" si="76"/>
        <v>FUERTES RUEDA HUGO BALDOMERO</v>
      </c>
      <c r="BB666" s="19" t="e">
        <f>VLOOKUP(AG666,Cías!$A$1:$E$10000,3,0)</f>
        <v>#N/A</v>
      </c>
      <c r="BC666" s="19"/>
      <c r="BD666" s="19"/>
      <c r="BE666" s="19"/>
      <c r="BF666" s="19"/>
      <c r="BG666" s="19"/>
      <c r="BH666" s="19"/>
      <c r="BI666" s="19"/>
      <c r="BJ666" s="19"/>
    </row>
    <row r="667" spans="1:62" ht="15" x14ac:dyDescent="0.2">
      <c r="A667" s="19" t="s">
        <v>7801</v>
      </c>
      <c r="B667" s="19" t="s">
        <v>1479</v>
      </c>
      <c r="C667" s="43">
        <v>44656</v>
      </c>
      <c r="D667" s="44">
        <v>0.60416666666666996</v>
      </c>
      <c r="E667" s="19" t="s">
        <v>7802</v>
      </c>
      <c r="F667" s="19" t="s">
        <v>7803</v>
      </c>
      <c r="G667" s="19" t="s">
        <v>7804</v>
      </c>
      <c r="H667" s="45">
        <v>4271.16</v>
      </c>
      <c r="I667" s="45">
        <v>4788.8500000000004</v>
      </c>
      <c r="J667" s="19" t="s">
        <v>1560</v>
      </c>
      <c r="K667" s="19" t="s">
        <v>7805</v>
      </c>
      <c r="L667" s="19" t="s">
        <v>7806</v>
      </c>
      <c r="M667" s="19" t="s">
        <v>7807</v>
      </c>
      <c r="N667" s="19" t="s">
        <v>7801</v>
      </c>
      <c r="O667" s="19" t="s">
        <v>367</v>
      </c>
      <c r="P667" s="19" t="s">
        <v>368</v>
      </c>
      <c r="Q667" s="46">
        <v>660</v>
      </c>
      <c r="R667" s="19" t="s">
        <v>1544</v>
      </c>
      <c r="S667" s="19" t="s">
        <v>2235</v>
      </c>
      <c r="T667" s="19" t="s">
        <v>230</v>
      </c>
      <c r="U667" s="19" t="s">
        <v>2236</v>
      </c>
      <c r="V667" s="19" t="s">
        <v>2237</v>
      </c>
      <c r="W667" s="19" t="s">
        <v>2238</v>
      </c>
      <c r="X667" s="19" t="s">
        <v>2239</v>
      </c>
      <c r="Y667" s="19" t="s">
        <v>2240</v>
      </c>
      <c r="Z667" s="19" t="s">
        <v>2241</v>
      </c>
      <c r="AA667" s="46">
        <v>259</v>
      </c>
      <c r="AB667" s="19" t="s">
        <v>539</v>
      </c>
      <c r="AC667" s="19" t="s">
        <v>230</v>
      </c>
      <c r="AD667" s="19" t="s">
        <v>2242</v>
      </c>
      <c r="AE667" s="19" t="s">
        <v>1481</v>
      </c>
      <c r="AF667" s="19" t="s">
        <v>1592</v>
      </c>
      <c r="AG667" s="19" t="s">
        <v>2243</v>
      </c>
      <c r="AH667" s="19" t="s">
        <v>1499</v>
      </c>
      <c r="AI667" s="19" t="s">
        <v>1500</v>
      </c>
      <c r="AJ667" s="45">
        <v>0</v>
      </c>
      <c r="AK667" s="45">
        <v>0</v>
      </c>
      <c r="AL667" s="19" t="s">
        <v>1501</v>
      </c>
      <c r="AM667" s="46">
        <v>50120</v>
      </c>
      <c r="AN667" s="46">
        <v>33070</v>
      </c>
      <c r="AO667" s="46">
        <v>17050</v>
      </c>
      <c r="AP667" s="45">
        <v>620.4</v>
      </c>
      <c r="AQ667" s="45"/>
      <c r="AR667" s="45" t="str">
        <f>IFERROR(VLOOKUP(AB667,'Pedidos marco'!$A$1:$D$10000,4,0)," ")</f>
        <v xml:space="preserve"> </v>
      </c>
      <c r="AS667" s="45">
        <f t="shared" si="70"/>
        <v>5</v>
      </c>
      <c r="AT667" s="45" t="str">
        <f t="shared" si="71"/>
        <v>05</v>
      </c>
      <c r="AU667" s="47">
        <v>33</v>
      </c>
      <c r="AV667" s="19" t="str">
        <f t="shared" si="72"/>
        <v>04 April</v>
      </c>
      <c r="AW667" s="19">
        <f t="shared" si="73"/>
        <v>0.94</v>
      </c>
      <c r="AX667" s="19">
        <f t="shared" si="74"/>
        <v>18.8</v>
      </c>
      <c r="AY667" s="19" t="e">
        <f>VLOOKUP(AG667,Cías!$A$1:$E$10000,5,0)</f>
        <v>#N/A</v>
      </c>
      <c r="AZ667" s="19" t="str">
        <f t="shared" si="75"/>
        <v>1017790</v>
      </c>
      <c r="BA667" s="19" t="str">
        <f t="shared" si="76"/>
        <v>PANIMBOZA CHAMBA NANCY PAULINA</v>
      </c>
      <c r="BB667" s="19" t="e">
        <f>VLOOKUP(AG667,Cías!$A$1:$E$10000,3,0)</f>
        <v>#N/A</v>
      </c>
      <c r="BC667" s="19"/>
      <c r="BD667" s="19"/>
      <c r="BE667" s="19"/>
      <c r="BF667" s="19"/>
      <c r="BG667" s="19"/>
      <c r="BH667" s="19"/>
      <c r="BI667" s="19"/>
      <c r="BJ667" s="19"/>
    </row>
    <row r="668" spans="1:62" ht="15" x14ac:dyDescent="0.2">
      <c r="A668" s="19" t="s">
        <v>7808</v>
      </c>
      <c r="B668" s="19" t="s">
        <v>1479</v>
      </c>
      <c r="C668" s="43">
        <v>44656</v>
      </c>
      <c r="D668" s="44">
        <v>0.60972222222221995</v>
      </c>
      <c r="E668" s="19" t="s">
        <v>7809</v>
      </c>
      <c r="F668" s="19" t="s">
        <v>7810</v>
      </c>
      <c r="G668" s="19" t="s">
        <v>7811</v>
      </c>
      <c r="H668" s="45">
        <v>3144</v>
      </c>
      <c r="I668" s="45">
        <v>3525.07</v>
      </c>
      <c r="J668" s="19" t="s">
        <v>1560</v>
      </c>
      <c r="K668" s="19" t="s">
        <v>7812</v>
      </c>
      <c r="L668" s="19" t="s">
        <v>7813</v>
      </c>
      <c r="M668" s="19" t="s">
        <v>7814</v>
      </c>
      <c r="N668" s="19" t="s">
        <v>7808</v>
      </c>
      <c r="O668" s="19" t="s">
        <v>1641</v>
      </c>
      <c r="P668" s="19" t="s">
        <v>1642</v>
      </c>
      <c r="Q668" s="46">
        <v>480</v>
      </c>
      <c r="R668" s="19" t="s">
        <v>1544</v>
      </c>
      <c r="S668" s="19" t="s">
        <v>7815</v>
      </c>
      <c r="T668" s="19" t="s">
        <v>7816</v>
      </c>
      <c r="U668" s="19" t="s">
        <v>7817</v>
      </c>
      <c r="V668" s="19" t="s">
        <v>2126</v>
      </c>
      <c r="W668" s="19" t="s">
        <v>4503</v>
      </c>
      <c r="X668" s="19" t="s">
        <v>7818</v>
      </c>
      <c r="Y668" s="19" t="s">
        <v>5524</v>
      </c>
      <c r="Z668" s="19" t="s">
        <v>5525</v>
      </c>
      <c r="AA668" s="46">
        <v>450</v>
      </c>
      <c r="AB668" s="19" t="s">
        <v>438</v>
      </c>
      <c r="AC668" s="19" t="s">
        <v>23</v>
      </c>
      <c r="AD668" s="19" t="s">
        <v>7819</v>
      </c>
      <c r="AE668" s="19" t="s">
        <v>7820</v>
      </c>
      <c r="AF668" s="19" t="s">
        <v>1719</v>
      </c>
      <c r="AG668" s="19" t="s">
        <v>7821</v>
      </c>
      <c r="AH668" s="19" t="s">
        <v>1594</v>
      </c>
      <c r="AI668" s="19" t="s">
        <v>1595</v>
      </c>
      <c r="AJ668" s="45">
        <v>0.05</v>
      </c>
      <c r="AK668" s="45">
        <v>24</v>
      </c>
      <c r="AL668" s="19" t="s">
        <v>1501</v>
      </c>
      <c r="AM668" s="46">
        <v>38660</v>
      </c>
      <c r="AN668" s="46">
        <v>24010</v>
      </c>
      <c r="AO668" s="46">
        <v>14650</v>
      </c>
      <c r="AP668" s="45">
        <v>542.4</v>
      </c>
      <c r="AQ668" s="45"/>
      <c r="AR668" s="45" t="str">
        <f>IFERROR(VLOOKUP(AB668,'Pedidos marco'!$A$1:$D$10000,4,0)," ")</f>
        <v xml:space="preserve"> </v>
      </c>
      <c r="AS668" s="45">
        <f t="shared" si="70"/>
        <v>5</v>
      </c>
      <c r="AT668" s="45" t="str">
        <f t="shared" si="71"/>
        <v>05</v>
      </c>
      <c r="AU668" s="47">
        <v>24</v>
      </c>
      <c r="AV668" s="19" t="str">
        <f t="shared" si="72"/>
        <v>04 April</v>
      </c>
      <c r="AW668" s="19">
        <f t="shared" si="73"/>
        <v>1.1299999999999999</v>
      </c>
      <c r="AX668" s="19">
        <f t="shared" si="74"/>
        <v>22.599999999999998</v>
      </c>
      <c r="AY668" s="19" t="e">
        <f>VLOOKUP(AG668,Cías!$A$1:$E$10000,5,0)</f>
        <v>#N/A</v>
      </c>
      <c r="AZ668" s="19" t="str">
        <f t="shared" si="75"/>
        <v>1013747</v>
      </c>
      <c r="BA668" s="19" t="str">
        <f t="shared" si="76"/>
        <v>ANDINO CHICO ERLINDA MARIA</v>
      </c>
      <c r="BB668" s="19" t="e">
        <f>VLOOKUP(AG668,Cías!$A$1:$E$10000,3,0)</f>
        <v>#N/A</v>
      </c>
      <c r="BC668" s="19"/>
      <c r="BD668" s="19"/>
      <c r="BE668" s="19"/>
      <c r="BF668" s="19"/>
      <c r="BG668" s="19"/>
      <c r="BH668" s="19"/>
      <c r="BI668" s="19"/>
      <c r="BJ668" s="19"/>
    </row>
    <row r="669" spans="1:62" ht="15" x14ac:dyDescent="0.2">
      <c r="A669" s="19" t="s">
        <v>7822</v>
      </c>
      <c r="B669" s="19" t="s">
        <v>1479</v>
      </c>
      <c r="C669" s="43">
        <v>44656</v>
      </c>
      <c r="D669" s="44">
        <v>0.61250000000000004</v>
      </c>
      <c r="E669" s="19" t="s">
        <v>7823</v>
      </c>
      <c r="F669" s="19" t="s">
        <v>7824</v>
      </c>
      <c r="G669" s="19" t="s">
        <v>7825</v>
      </c>
      <c r="H669" s="45">
        <v>4507.8</v>
      </c>
      <c r="I669" s="45">
        <v>5054.18</v>
      </c>
      <c r="J669" s="19" t="s">
        <v>1560</v>
      </c>
      <c r="K669" s="19" t="s">
        <v>7826</v>
      </c>
      <c r="L669" s="19" t="s">
        <v>7827</v>
      </c>
      <c r="M669" s="19" t="s">
        <v>7828</v>
      </c>
      <c r="N669" s="19" t="s">
        <v>7822</v>
      </c>
      <c r="O669" s="19" t="s">
        <v>367</v>
      </c>
      <c r="P669" s="19" t="s">
        <v>368</v>
      </c>
      <c r="Q669" s="46">
        <v>660</v>
      </c>
      <c r="R669" s="19" t="s">
        <v>1544</v>
      </c>
      <c r="S669" s="19" t="s">
        <v>7829</v>
      </c>
      <c r="T669" s="19" t="s">
        <v>7830</v>
      </c>
      <c r="U669" s="19" t="s">
        <v>7831</v>
      </c>
      <c r="V669" s="19" t="s">
        <v>7832</v>
      </c>
      <c r="W669" s="19" t="s">
        <v>1798</v>
      </c>
      <c r="X669" s="19" t="s">
        <v>7833</v>
      </c>
      <c r="Y669" s="19" t="s">
        <v>1800</v>
      </c>
      <c r="Z669" s="19" t="s">
        <v>1801</v>
      </c>
      <c r="AA669" s="46">
        <v>159</v>
      </c>
      <c r="AB669" s="19" t="s">
        <v>558</v>
      </c>
      <c r="AC669" s="19" t="s">
        <v>270</v>
      </c>
      <c r="AD669" s="19" t="s">
        <v>7834</v>
      </c>
      <c r="AE669" s="19" t="s">
        <v>7835</v>
      </c>
      <c r="AF669" s="19" t="s">
        <v>1592</v>
      </c>
      <c r="AG669" s="19" t="s">
        <v>7836</v>
      </c>
      <c r="AH669" s="19" t="s">
        <v>1499</v>
      </c>
      <c r="AI669" s="19" t="s">
        <v>1500</v>
      </c>
      <c r="AJ669" s="45">
        <v>0</v>
      </c>
      <c r="AK669" s="45">
        <v>0</v>
      </c>
      <c r="AL669" s="19" t="s">
        <v>1501</v>
      </c>
      <c r="AM669" s="46">
        <v>49690</v>
      </c>
      <c r="AN669" s="46">
        <v>33030</v>
      </c>
      <c r="AO669" s="46">
        <v>16660</v>
      </c>
      <c r="AP669" s="45">
        <v>382.8</v>
      </c>
      <c r="AQ669" s="45"/>
      <c r="AR669" s="45" t="str">
        <f>IFERROR(VLOOKUP(AB669,'Pedidos marco'!$A$1:$D$10000,4,0)," ")</f>
        <v xml:space="preserve"> </v>
      </c>
      <c r="AS669" s="45">
        <f t="shared" si="70"/>
        <v>5</v>
      </c>
      <c r="AT669" s="45" t="str">
        <f t="shared" si="71"/>
        <v>05</v>
      </c>
      <c r="AU669" s="47">
        <v>33</v>
      </c>
      <c r="AV669" s="19" t="str">
        <f t="shared" si="72"/>
        <v>04 April</v>
      </c>
      <c r="AW669" s="19">
        <f t="shared" si="73"/>
        <v>0.58000000000000007</v>
      </c>
      <c r="AX669" s="19">
        <f t="shared" si="74"/>
        <v>11.6</v>
      </c>
      <c r="AY669" s="19" t="e">
        <f>VLOOKUP(AG669,Cías!$A$1:$E$10000,5,0)</f>
        <v>#N/A</v>
      </c>
      <c r="AZ669" s="19" t="str">
        <f t="shared" si="75"/>
        <v>1013538</v>
      </c>
      <c r="BA669" s="19" t="str">
        <f t="shared" si="76"/>
        <v>ROSERO TAFUR JOSE STALIN</v>
      </c>
      <c r="BB669" s="19" t="e">
        <f>VLOOKUP(AG669,Cías!$A$1:$E$10000,3,0)</f>
        <v>#N/A</v>
      </c>
      <c r="BC669" s="19"/>
      <c r="BD669" s="19"/>
      <c r="BE669" s="19"/>
      <c r="BF669" s="19"/>
      <c r="BG669" s="19"/>
      <c r="BH669" s="19"/>
      <c r="BI669" s="19"/>
      <c r="BJ669" s="19"/>
    </row>
    <row r="670" spans="1:62" ht="15" x14ac:dyDescent="0.2">
      <c r="A670" s="19" t="s">
        <v>7837</v>
      </c>
      <c r="B670" s="19" t="s">
        <v>1479</v>
      </c>
      <c r="C670" s="43">
        <v>44656</v>
      </c>
      <c r="D670" s="44">
        <v>0.61319444444444005</v>
      </c>
      <c r="E670" s="19" t="s">
        <v>7838</v>
      </c>
      <c r="F670" s="19" t="s">
        <v>7839</v>
      </c>
      <c r="G670" s="19" t="s">
        <v>7840</v>
      </c>
      <c r="H670" s="45">
        <v>2516.4</v>
      </c>
      <c r="I670" s="45">
        <v>2821.41</v>
      </c>
      <c r="J670" s="19" t="s">
        <v>1560</v>
      </c>
      <c r="K670" s="19" t="s">
        <v>7841</v>
      </c>
      <c r="L670" s="19" t="s">
        <v>7842</v>
      </c>
      <c r="M670" s="19" t="s">
        <v>7843</v>
      </c>
      <c r="N670" s="19" t="s">
        <v>7837</v>
      </c>
      <c r="O670" s="19" t="s">
        <v>1603</v>
      </c>
      <c r="P670" s="19" t="s">
        <v>1604</v>
      </c>
      <c r="Q670" s="46">
        <v>360</v>
      </c>
      <c r="R670" s="19" t="s">
        <v>1544</v>
      </c>
      <c r="S670" s="19" t="s">
        <v>7844</v>
      </c>
      <c r="T670" s="19" t="s">
        <v>7845</v>
      </c>
      <c r="U670" s="19" t="s">
        <v>7846</v>
      </c>
      <c r="V670" s="19" t="s">
        <v>7847</v>
      </c>
      <c r="W670" s="19" t="s">
        <v>2144</v>
      </c>
      <c r="X670" s="19" t="s">
        <v>7848</v>
      </c>
      <c r="Y670" s="19" t="s">
        <v>2146</v>
      </c>
      <c r="Z670" s="19" t="s">
        <v>2147</v>
      </c>
      <c r="AA670" s="46">
        <v>388</v>
      </c>
      <c r="AB670" s="19" t="s">
        <v>452</v>
      </c>
      <c r="AC670" s="19" t="s">
        <v>50</v>
      </c>
      <c r="AD670" s="19" t="s">
        <v>2345</v>
      </c>
      <c r="AE670" s="19" t="s">
        <v>2346</v>
      </c>
      <c r="AF670" s="19" t="s">
        <v>1554</v>
      </c>
      <c r="AG670" s="19" t="s">
        <v>2347</v>
      </c>
      <c r="AH670" s="19" t="s">
        <v>1499</v>
      </c>
      <c r="AI670" s="19" t="s">
        <v>1500</v>
      </c>
      <c r="AJ670" s="45">
        <v>0</v>
      </c>
      <c r="AK670" s="45">
        <v>0</v>
      </c>
      <c r="AL670" s="19" t="s">
        <v>1501</v>
      </c>
      <c r="AM670" s="46">
        <v>27160</v>
      </c>
      <c r="AN670" s="46">
        <v>18050</v>
      </c>
      <c r="AO670" s="46">
        <v>9110</v>
      </c>
      <c r="AP670" s="45">
        <v>381.6</v>
      </c>
      <c r="AQ670" s="45"/>
      <c r="AR670" s="45" t="str">
        <f>IFERROR(VLOOKUP(AB670,'Pedidos marco'!$A$1:$D$10000,4,0)," ")</f>
        <v xml:space="preserve"> </v>
      </c>
      <c r="AS670" s="45">
        <f t="shared" si="70"/>
        <v>5</v>
      </c>
      <c r="AT670" s="45" t="str">
        <f t="shared" si="71"/>
        <v>05</v>
      </c>
      <c r="AU670" s="47">
        <v>18</v>
      </c>
      <c r="AV670" s="19" t="str">
        <f t="shared" si="72"/>
        <v>04 April</v>
      </c>
      <c r="AW670" s="19">
        <f t="shared" si="73"/>
        <v>1.06</v>
      </c>
      <c r="AX670" s="19">
        <f t="shared" si="74"/>
        <v>21.200000000000003</v>
      </c>
      <c r="AY670" s="19" t="e">
        <f>VLOOKUP(AG670,Cías!$A$1:$E$10000,5,0)</f>
        <v>#N/A</v>
      </c>
      <c r="AZ670" s="19" t="str">
        <f t="shared" si="75"/>
        <v>1014062</v>
      </c>
      <c r="BA670" s="19" t="str">
        <f t="shared" si="76"/>
        <v>BENALCAZAR DE LA CRUZ MILTON PATRIC</v>
      </c>
      <c r="BB670" s="19" t="e">
        <f>VLOOKUP(AG670,Cías!$A$1:$E$10000,3,0)</f>
        <v>#N/A</v>
      </c>
      <c r="BC670" s="19"/>
      <c r="BD670" s="19"/>
      <c r="BE670" s="19"/>
      <c r="BF670" s="19"/>
      <c r="BG670" s="19"/>
      <c r="BH670" s="19"/>
      <c r="BI670" s="19"/>
      <c r="BJ670" s="19"/>
    </row>
    <row r="671" spans="1:62" ht="15" x14ac:dyDescent="0.2">
      <c r="A671" s="19" t="s">
        <v>7849</v>
      </c>
      <c r="B671" s="19" t="s">
        <v>1479</v>
      </c>
      <c r="C671" s="43">
        <v>44656</v>
      </c>
      <c r="D671" s="44">
        <v>0.61597222222222003</v>
      </c>
      <c r="E671" s="19" t="s">
        <v>7850</v>
      </c>
      <c r="F671" s="19" t="s">
        <v>1481</v>
      </c>
      <c r="G671" s="19" t="s">
        <v>1481</v>
      </c>
      <c r="H671" s="45">
        <v>0</v>
      </c>
      <c r="I671" s="45">
        <v>0</v>
      </c>
      <c r="J671" s="19" t="s">
        <v>1482</v>
      </c>
      <c r="K671" s="19" t="s">
        <v>7851</v>
      </c>
      <c r="L671" s="19" t="s">
        <v>7852</v>
      </c>
      <c r="M671" s="19" t="s">
        <v>7853</v>
      </c>
      <c r="N671" s="19" t="s">
        <v>7849</v>
      </c>
      <c r="O671" s="19" t="s">
        <v>1486</v>
      </c>
      <c r="P671" s="19" t="s">
        <v>1487</v>
      </c>
      <c r="Q671" s="46">
        <v>30.67</v>
      </c>
      <c r="R671" s="19" t="s">
        <v>1488</v>
      </c>
      <c r="S671" s="19" t="s">
        <v>1489</v>
      </c>
      <c r="T671" s="19" t="s">
        <v>418</v>
      </c>
      <c r="U671" s="19" t="s">
        <v>1508</v>
      </c>
      <c r="V671" s="19" t="s">
        <v>1509</v>
      </c>
      <c r="W671" s="19" t="s">
        <v>415</v>
      </c>
      <c r="X671" s="19" t="s">
        <v>1510</v>
      </c>
      <c r="Y671" s="19" t="s">
        <v>1511</v>
      </c>
      <c r="Z671" s="19" t="s">
        <v>1512</v>
      </c>
      <c r="AA671" s="46">
        <v>113</v>
      </c>
      <c r="AB671" s="19" t="s">
        <v>1513</v>
      </c>
      <c r="AC671" s="19" t="s">
        <v>418</v>
      </c>
      <c r="AD671" s="19" t="s">
        <v>1523</v>
      </c>
      <c r="AE671" s="19" t="s">
        <v>1481</v>
      </c>
      <c r="AF671" s="19" t="s">
        <v>1497</v>
      </c>
      <c r="AG671" s="19" t="s">
        <v>1524</v>
      </c>
      <c r="AH671" s="19" t="s">
        <v>1499</v>
      </c>
      <c r="AI671" s="19" t="s">
        <v>1500</v>
      </c>
      <c r="AJ671" s="45">
        <v>0</v>
      </c>
      <c r="AK671" s="45">
        <v>0</v>
      </c>
      <c r="AL671" s="19" t="s">
        <v>1517</v>
      </c>
      <c r="AM671" s="46">
        <v>47340</v>
      </c>
      <c r="AN671" s="46">
        <v>30670</v>
      </c>
      <c r="AO671" s="46">
        <v>16670</v>
      </c>
      <c r="AP671" s="45">
        <v>0</v>
      </c>
      <c r="AQ671" s="45"/>
      <c r="AR671" s="45" t="str">
        <f>IFERROR(VLOOKUP(AB671,'Pedidos marco'!$A$1:$D$10000,4,0)," ")</f>
        <v xml:space="preserve"> </v>
      </c>
      <c r="AS671" s="45">
        <f t="shared" si="70"/>
        <v>5</v>
      </c>
      <c r="AT671" s="45" t="str">
        <f t="shared" si="71"/>
        <v>05</v>
      </c>
      <c r="AU671" s="47">
        <v>30.67</v>
      </c>
      <c r="AV671" s="19" t="str">
        <f t="shared" si="72"/>
        <v>04 April</v>
      </c>
      <c r="AW671" s="19">
        <f t="shared" si="73"/>
        <v>0</v>
      </c>
      <c r="AX671" s="19">
        <f t="shared" si="74"/>
        <v>0</v>
      </c>
      <c r="AY671" s="19" t="e">
        <f>VLOOKUP(AG671,Cías!$A$1:$E$10000,5,0)</f>
        <v>#N/A</v>
      </c>
      <c r="AZ671" s="19" t="str">
        <f t="shared" si="75"/>
        <v>1014412</v>
      </c>
      <c r="BA671" s="19" t="str">
        <f t="shared" si="76"/>
        <v>UNION DE CONCRETERAS UNICON UCUE</v>
      </c>
      <c r="BB671" s="19" t="e">
        <f>VLOOKUP(AG671,Cías!$A$1:$E$10000,3,0)</f>
        <v>#N/A</v>
      </c>
      <c r="BC671" s="19"/>
      <c r="BD671" s="19"/>
      <c r="BE671" s="19"/>
      <c r="BF671" s="19"/>
      <c r="BG671" s="19"/>
      <c r="BH671" s="19"/>
      <c r="BI671" s="19"/>
      <c r="BJ671" s="19"/>
    </row>
    <row r="672" spans="1:62" ht="15" x14ac:dyDescent="0.2">
      <c r="A672" s="19" t="s">
        <v>7854</v>
      </c>
      <c r="B672" s="19" t="s">
        <v>1479</v>
      </c>
      <c r="C672" s="43">
        <v>44656</v>
      </c>
      <c r="D672" s="44">
        <v>0.61736111111111003</v>
      </c>
      <c r="E672" s="19" t="s">
        <v>7855</v>
      </c>
      <c r="F672" s="19" t="s">
        <v>7856</v>
      </c>
      <c r="G672" s="19" t="s">
        <v>7857</v>
      </c>
      <c r="H672" s="45">
        <v>554.4</v>
      </c>
      <c r="I672" s="45">
        <v>621.6</v>
      </c>
      <c r="J672" s="19" t="s">
        <v>1560</v>
      </c>
      <c r="K672" s="19" t="s">
        <v>7858</v>
      </c>
      <c r="L672" s="19" t="s">
        <v>7859</v>
      </c>
      <c r="M672" s="19" t="s">
        <v>7860</v>
      </c>
      <c r="N672" s="19" t="s">
        <v>7854</v>
      </c>
      <c r="O672" s="19" t="s">
        <v>367</v>
      </c>
      <c r="P672" s="19" t="s">
        <v>368</v>
      </c>
      <c r="Q672" s="46">
        <v>80</v>
      </c>
      <c r="R672" s="19" t="s">
        <v>1544</v>
      </c>
      <c r="S672" s="19" t="s">
        <v>7861</v>
      </c>
      <c r="T672" s="19" t="s">
        <v>7862</v>
      </c>
      <c r="U672" s="19" t="s">
        <v>7863</v>
      </c>
      <c r="V672" s="19" t="s">
        <v>7864</v>
      </c>
      <c r="W672" s="19" t="s">
        <v>415</v>
      </c>
      <c r="X672" s="19" t="s">
        <v>7865</v>
      </c>
      <c r="Y672" s="19" t="s">
        <v>4279</v>
      </c>
      <c r="Z672" s="19" t="s">
        <v>4280</v>
      </c>
      <c r="AA672" s="46">
        <v>87</v>
      </c>
      <c r="AB672" s="19" t="s">
        <v>565</v>
      </c>
      <c r="AC672" s="19" t="s">
        <v>283</v>
      </c>
      <c r="AD672" s="19" t="s">
        <v>5356</v>
      </c>
      <c r="AE672" s="19" t="s">
        <v>5357</v>
      </c>
      <c r="AF672" s="19" t="s">
        <v>1554</v>
      </c>
      <c r="AG672" s="19" t="s">
        <v>5358</v>
      </c>
      <c r="AH672" s="19" t="s">
        <v>1499</v>
      </c>
      <c r="AI672" s="19" t="s">
        <v>1500</v>
      </c>
      <c r="AJ672" s="45">
        <v>0</v>
      </c>
      <c r="AK672" s="45">
        <v>0</v>
      </c>
      <c r="AL672" s="19" t="s">
        <v>1501</v>
      </c>
      <c r="AM672" s="46">
        <v>8521.6669999999995</v>
      </c>
      <c r="AN672" s="46">
        <v>4006.6669999999999</v>
      </c>
      <c r="AO672" s="46">
        <v>4515</v>
      </c>
      <c r="AP672" s="45">
        <v>30.4</v>
      </c>
      <c r="AQ672" s="45"/>
      <c r="AR672" s="45" t="str">
        <f>IFERROR(VLOOKUP(AB672,'Pedidos marco'!$A$1:$D$10000,4,0)," ")</f>
        <v xml:space="preserve"> </v>
      </c>
      <c r="AS672" s="45">
        <f t="shared" si="70"/>
        <v>5</v>
      </c>
      <c r="AT672" s="45" t="str">
        <f t="shared" si="71"/>
        <v>05</v>
      </c>
      <c r="AU672" s="47">
        <v>4</v>
      </c>
      <c r="AV672" s="19" t="str">
        <f t="shared" si="72"/>
        <v>04 April</v>
      </c>
      <c r="AW672" s="19">
        <f t="shared" si="73"/>
        <v>0.38</v>
      </c>
      <c r="AX672" s="19">
        <f t="shared" si="74"/>
        <v>7.6</v>
      </c>
      <c r="AY672" s="19" t="e">
        <f>VLOOKUP(AG672,Cías!$A$1:$E$10000,5,0)</f>
        <v>#N/A</v>
      </c>
      <c r="AZ672" s="19" t="str">
        <f t="shared" si="75"/>
        <v>1013584</v>
      </c>
      <c r="BA672" s="19" t="str">
        <f t="shared" si="76"/>
        <v>SANCHEZ TORRES MARCOS OSWALDO</v>
      </c>
      <c r="BB672" s="19" t="e">
        <f>VLOOKUP(AG672,Cías!$A$1:$E$10000,3,0)</f>
        <v>#N/A</v>
      </c>
      <c r="BC672" s="19"/>
      <c r="BD672" s="19"/>
      <c r="BE672" s="19"/>
      <c r="BF672" s="19"/>
      <c r="BG672" s="19"/>
      <c r="BH672" s="19"/>
      <c r="BI672" s="19"/>
      <c r="BJ672" s="19"/>
    </row>
    <row r="673" spans="1:62" ht="15" x14ac:dyDescent="0.2">
      <c r="A673" s="19" t="s">
        <v>7854</v>
      </c>
      <c r="B673" s="19" t="s">
        <v>1479</v>
      </c>
      <c r="C673" s="43">
        <v>44656</v>
      </c>
      <c r="D673" s="44">
        <v>0.61736111111111003</v>
      </c>
      <c r="E673" s="19" t="s">
        <v>7866</v>
      </c>
      <c r="F673" s="19" t="s">
        <v>7867</v>
      </c>
      <c r="G673" s="19" t="s">
        <v>7868</v>
      </c>
      <c r="H673" s="45">
        <v>1940.4</v>
      </c>
      <c r="I673" s="45">
        <v>2175.59</v>
      </c>
      <c r="J673" s="19" t="s">
        <v>1560</v>
      </c>
      <c r="K673" s="19" t="s">
        <v>7869</v>
      </c>
      <c r="L673" s="19" t="s">
        <v>7870</v>
      </c>
      <c r="M673" s="19" t="s">
        <v>7871</v>
      </c>
      <c r="N673" s="19" t="s">
        <v>7854</v>
      </c>
      <c r="O673" s="19" t="s">
        <v>367</v>
      </c>
      <c r="P673" s="19" t="s">
        <v>368</v>
      </c>
      <c r="Q673" s="46">
        <v>280</v>
      </c>
      <c r="R673" s="19" t="s">
        <v>1544</v>
      </c>
      <c r="S673" s="19" t="s">
        <v>7861</v>
      </c>
      <c r="T673" s="19" t="s">
        <v>7862</v>
      </c>
      <c r="U673" s="19" t="s">
        <v>7872</v>
      </c>
      <c r="V673" s="19" t="s">
        <v>7873</v>
      </c>
      <c r="W673" s="19" t="s">
        <v>415</v>
      </c>
      <c r="X673" s="19" t="s">
        <v>7874</v>
      </c>
      <c r="Y673" s="19" t="s">
        <v>4279</v>
      </c>
      <c r="Z673" s="19" t="s">
        <v>4280</v>
      </c>
      <c r="AA673" s="46">
        <v>87</v>
      </c>
      <c r="AB673" s="19" t="s">
        <v>565</v>
      </c>
      <c r="AC673" s="19" t="s">
        <v>283</v>
      </c>
      <c r="AD673" s="19" t="s">
        <v>5356</v>
      </c>
      <c r="AE673" s="19" t="s">
        <v>5357</v>
      </c>
      <c r="AF673" s="19" t="s">
        <v>1554</v>
      </c>
      <c r="AG673" s="19" t="s">
        <v>5358</v>
      </c>
      <c r="AH673" s="19" t="s">
        <v>1499</v>
      </c>
      <c r="AI673" s="19" t="s">
        <v>1500</v>
      </c>
      <c r="AJ673" s="45">
        <v>0</v>
      </c>
      <c r="AK673" s="45">
        <v>0</v>
      </c>
      <c r="AL673" s="19" t="s">
        <v>1501</v>
      </c>
      <c r="AM673" s="46">
        <v>18538.332999999999</v>
      </c>
      <c r="AN673" s="46">
        <v>14023.333000000001</v>
      </c>
      <c r="AO673" s="46">
        <v>4515</v>
      </c>
      <c r="AP673" s="45">
        <v>106.4</v>
      </c>
      <c r="AQ673" s="45"/>
      <c r="AR673" s="45" t="str">
        <f>IFERROR(VLOOKUP(AB673,'Pedidos marco'!$A$1:$D$10000,4,0)," ")</f>
        <v xml:space="preserve"> </v>
      </c>
      <c r="AS673" s="45">
        <f t="shared" si="70"/>
        <v>5</v>
      </c>
      <c r="AT673" s="45" t="str">
        <f t="shared" si="71"/>
        <v>05</v>
      </c>
      <c r="AU673" s="47">
        <v>14</v>
      </c>
      <c r="AV673" s="19" t="str">
        <f t="shared" si="72"/>
        <v>04 April</v>
      </c>
      <c r="AW673" s="19">
        <f t="shared" si="73"/>
        <v>0.38</v>
      </c>
      <c r="AX673" s="19">
        <f t="shared" si="74"/>
        <v>7.6000000000000005</v>
      </c>
      <c r="AY673" s="19" t="e">
        <f>VLOOKUP(AG673,Cías!$A$1:$E$10000,5,0)</f>
        <v>#N/A</v>
      </c>
      <c r="AZ673" s="19" t="str">
        <f t="shared" si="75"/>
        <v>1013584</v>
      </c>
      <c r="BA673" s="19" t="str">
        <f t="shared" si="76"/>
        <v>SANCHEZ TORRES MARCOS OSWALDO</v>
      </c>
      <c r="BB673" s="19" t="e">
        <f>VLOOKUP(AG673,Cías!$A$1:$E$10000,3,0)</f>
        <v>#N/A</v>
      </c>
      <c r="BC673" s="19"/>
      <c r="BD673" s="19"/>
      <c r="BE673" s="19"/>
      <c r="BF673" s="19"/>
      <c r="BG673" s="19"/>
      <c r="BH673" s="19"/>
      <c r="BI673" s="19"/>
      <c r="BJ673" s="19"/>
    </row>
    <row r="674" spans="1:62" ht="15" x14ac:dyDescent="0.2">
      <c r="A674" s="19" t="s">
        <v>7875</v>
      </c>
      <c r="B674" s="19" t="s">
        <v>1479</v>
      </c>
      <c r="C674" s="43">
        <v>44656</v>
      </c>
      <c r="D674" s="44">
        <v>0.61805555555556002</v>
      </c>
      <c r="E674" s="19" t="s">
        <v>7876</v>
      </c>
      <c r="F674" s="19" t="s">
        <v>7877</v>
      </c>
      <c r="G674" s="19" t="s">
        <v>7878</v>
      </c>
      <c r="H674" s="45">
        <v>3019.2</v>
      </c>
      <c r="I674" s="45">
        <v>3385.14</v>
      </c>
      <c r="J674" s="19" t="s">
        <v>1560</v>
      </c>
      <c r="K674" s="19" t="s">
        <v>7879</v>
      </c>
      <c r="L674" s="19" t="s">
        <v>7880</v>
      </c>
      <c r="M674" s="19" t="s">
        <v>7881</v>
      </c>
      <c r="N674" s="19" t="s">
        <v>7875</v>
      </c>
      <c r="O674" s="19" t="s">
        <v>1641</v>
      </c>
      <c r="P674" s="19" t="s">
        <v>1642</v>
      </c>
      <c r="Q674" s="46">
        <v>480</v>
      </c>
      <c r="R674" s="19" t="s">
        <v>1544</v>
      </c>
      <c r="S674" s="19" t="s">
        <v>1736</v>
      </c>
      <c r="T674" s="19" t="s">
        <v>1737</v>
      </c>
      <c r="U674" s="19" t="s">
        <v>7882</v>
      </c>
      <c r="V674" s="19" t="s">
        <v>7883</v>
      </c>
      <c r="W674" s="19" t="s">
        <v>5893</v>
      </c>
      <c r="X674" s="19" t="s">
        <v>7884</v>
      </c>
      <c r="Y674" s="19" t="s">
        <v>5895</v>
      </c>
      <c r="Z674" s="19" t="s">
        <v>5896</v>
      </c>
      <c r="AA674" s="46">
        <v>529</v>
      </c>
      <c r="AB674" s="19" t="s">
        <v>553</v>
      </c>
      <c r="AC674" s="19" t="s">
        <v>260</v>
      </c>
      <c r="AD674" s="19" t="s">
        <v>7885</v>
      </c>
      <c r="AE674" s="19" t="s">
        <v>2574</v>
      </c>
      <c r="AF674" s="19" t="s">
        <v>1719</v>
      </c>
      <c r="AG674" s="19" t="s">
        <v>7886</v>
      </c>
      <c r="AH674" s="19" t="s">
        <v>1594</v>
      </c>
      <c r="AI674" s="19" t="s">
        <v>1595</v>
      </c>
      <c r="AJ674" s="45">
        <v>0.05</v>
      </c>
      <c r="AK674" s="45">
        <v>24</v>
      </c>
      <c r="AL674" s="19" t="s">
        <v>1501</v>
      </c>
      <c r="AM674" s="46">
        <v>40150</v>
      </c>
      <c r="AN674" s="46">
        <v>24030</v>
      </c>
      <c r="AO674" s="46">
        <v>16120</v>
      </c>
      <c r="AP674" s="45">
        <v>696</v>
      </c>
      <c r="AQ674" s="45"/>
      <c r="AR674" s="45" t="str">
        <f>IFERROR(VLOOKUP(AB674,'Pedidos marco'!$A$1:$D$10000,4,0)," ")</f>
        <v xml:space="preserve"> </v>
      </c>
      <c r="AS674" s="45">
        <f t="shared" si="70"/>
        <v>5</v>
      </c>
      <c r="AT674" s="45" t="str">
        <f t="shared" si="71"/>
        <v>05</v>
      </c>
      <c r="AU674" s="47">
        <v>24</v>
      </c>
      <c r="AV674" s="19" t="str">
        <f t="shared" si="72"/>
        <v>04 April</v>
      </c>
      <c r="AW674" s="19">
        <f t="shared" si="73"/>
        <v>1.45</v>
      </c>
      <c r="AX674" s="19">
        <f t="shared" si="74"/>
        <v>29</v>
      </c>
      <c r="AY674" s="19" t="e">
        <f>VLOOKUP(AG674,Cías!$A$1:$E$10000,5,0)</f>
        <v>#N/A</v>
      </c>
      <c r="AZ674" s="19" t="str">
        <f t="shared" si="75"/>
        <v>1020716</v>
      </c>
      <c r="BA674" s="19" t="str">
        <f t="shared" si="76"/>
        <v>RIVADENEIRA AYALA BERTHA NARCIZA</v>
      </c>
      <c r="BB674" s="19" t="e">
        <f>VLOOKUP(AG674,Cías!$A$1:$E$10000,3,0)</f>
        <v>#N/A</v>
      </c>
      <c r="BC674" s="19"/>
      <c r="BD674" s="19"/>
      <c r="BE674" s="19"/>
      <c r="BF674" s="19"/>
      <c r="BG674" s="19"/>
      <c r="BH674" s="19"/>
      <c r="BI674" s="19"/>
      <c r="BJ674" s="19"/>
    </row>
    <row r="675" spans="1:62" ht="15" x14ac:dyDescent="0.2">
      <c r="A675" s="19" t="s">
        <v>7887</v>
      </c>
      <c r="B675" s="19" t="s">
        <v>1479</v>
      </c>
      <c r="C675" s="43">
        <v>44656</v>
      </c>
      <c r="D675" s="44">
        <v>0.62361111111111001</v>
      </c>
      <c r="E675" s="19" t="s">
        <v>7888</v>
      </c>
      <c r="F675" s="19" t="s">
        <v>7889</v>
      </c>
      <c r="G675" s="19" t="s">
        <v>7890</v>
      </c>
      <c r="H675" s="45">
        <v>3271.78</v>
      </c>
      <c r="I675" s="45">
        <v>3668.34</v>
      </c>
      <c r="J675" s="19" t="s">
        <v>1560</v>
      </c>
      <c r="K675" s="19" t="s">
        <v>7891</v>
      </c>
      <c r="L675" s="19" t="s">
        <v>7892</v>
      </c>
      <c r="M675" s="19" t="s">
        <v>7893</v>
      </c>
      <c r="N675" s="19" t="s">
        <v>7887</v>
      </c>
      <c r="O675" s="19" t="s">
        <v>371</v>
      </c>
      <c r="P675" s="19" t="s">
        <v>372</v>
      </c>
      <c r="Q675" s="46">
        <v>480</v>
      </c>
      <c r="R675" s="19" t="s">
        <v>1544</v>
      </c>
      <c r="S675" s="19" t="s">
        <v>1913</v>
      </c>
      <c r="T675" s="19" t="s">
        <v>1914</v>
      </c>
      <c r="U675" s="19" t="s">
        <v>1930</v>
      </c>
      <c r="V675" s="19" t="s">
        <v>1931</v>
      </c>
      <c r="W675" s="19" t="s">
        <v>1829</v>
      </c>
      <c r="X675" s="19" t="s">
        <v>1932</v>
      </c>
      <c r="Y675" s="19" t="s">
        <v>1831</v>
      </c>
      <c r="Z675" s="19" t="s">
        <v>1832</v>
      </c>
      <c r="AA675" s="46">
        <v>8</v>
      </c>
      <c r="AB675" s="19" t="s">
        <v>430</v>
      </c>
      <c r="AC675" s="19" t="s">
        <v>8</v>
      </c>
      <c r="AD675" s="19" t="s">
        <v>2823</v>
      </c>
      <c r="AE675" s="19" t="s">
        <v>2824</v>
      </c>
      <c r="AF675" s="19" t="s">
        <v>1719</v>
      </c>
      <c r="AG675" s="19" t="s">
        <v>2825</v>
      </c>
      <c r="AH675" s="19" t="s">
        <v>1594</v>
      </c>
      <c r="AI675" s="19" t="s">
        <v>1595</v>
      </c>
      <c r="AJ675" s="45">
        <v>0.05</v>
      </c>
      <c r="AK675" s="45">
        <v>24</v>
      </c>
      <c r="AL675" s="19" t="s">
        <v>1501</v>
      </c>
      <c r="AM675" s="46">
        <v>38630</v>
      </c>
      <c r="AN675" s="46">
        <v>24070</v>
      </c>
      <c r="AO675" s="46">
        <v>14560</v>
      </c>
      <c r="AP675" s="45">
        <v>43.2</v>
      </c>
      <c r="AQ675" s="45"/>
      <c r="AR675" s="45" t="str">
        <f>IFERROR(VLOOKUP(AB675,'Pedidos marco'!$A$1:$D$10000,4,0)," ")</f>
        <v xml:space="preserve"> </v>
      </c>
      <c r="AS675" s="45">
        <f t="shared" si="70"/>
        <v>5</v>
      </c>
      <c r="AT675" s="45" t="str">
        <f t="shared" si="71"/>
        <v>05</v>
      </c>
      <c r="AU675" s="47">
        <v>24</v>
      </c>
      <c r="AV675" s="19" t="str">
        <f t="shared" si="72"/>
        <v>04 April</v>
      </c>
      <c r="AW675" s="19">
        <f t="shared" si="73"/>
        <v>9.0000000000000011E-2</v>
      </c>
      <c r="AX675" s="19">
        <f t="shared" si="74"/>
        <v>1.8</v>
      </c>
      <c r="AY675" s="19" t="e">
        <f>VLOOKUP(AG675,Cías!$A$1:$E$10000,5,0)</f>
        <v>#N/A</v>
      </c>
      <c r="AZ675" s="19" t="str">
        <f t="shared" si="75"/>
        <v>1013946</v>
      </c>
      <c r="BA675" s="19" t="str">
        <f t="shared" si="76"/>
        <v>ALBUJA RUIZ CESAR UBEN</v>
      </c>
      <c r="BB675" s="19" t="e">
        <f>VLOOKUP(AG675,Cías!$A$1:$E$10000,3,0)</f>
        <v>#N/A</v>
      </c>
      <c r="BC675" s="19"/>
      <c r="BD675" s="19"/>
      <c r="BE675" s="19"/>
      <c r="BF675" s="19"/>
      <c r="BG675" s="19"/>
      <c r="BH675" s="19"/>
      <c r="BI675" s="19"/>
      <c r="BJ675" s="19"/>
    </row>
    <row r="676" spans="1:62" ht="15" x14ac:dyDescent="0.2">
      <c r="A676" s="19" t="s">
        <v>7894</v>
      </c>
      <c r="B676" s="19" t="s">
        <v>1479</v>
      </c>
      <c r="C676" s="43">
        <v>44656</v>
      </c>
      <c r="D676" s="44">
        <v>0.62430555555556</v>
      </c>
      <c r="E676" s="19" t="s">
        <v>7895</v>
      </c>
      <c r="F676" s="19" t="s">
        <v>7896</v>
      </c>
      <c r="G676" s="19" t="s">
        <v>7897</v>
      </c>
      <c r="H676" s="45">
        <v>4151.84</v>
      </c>
      <c r="I676" s="45">
        <v>4655.07</v>
      </c>
      <c r="J676" s="19" t="s">
        <v>1560</v>
      </c>
      <c r="K676" s="19" t="s">
        <v>7898</v>
      </c>
      <c r="L676" s="19" t="s">
        <v>7899</v>
      </c>
      <c r="M676" s="19" t="s">
        <v>7900</v>
      </c>
      <c r="N676" s="19" t="s">
        <v>7894</v>
      </c>
      <c r="O676" s="19" t="s">
        <v>1823</v>
      </c>
      <c r="P676" s="19" t="s">
        <v>1824</v>
      </c>
      <c r="Q676" s="46">
        <v>32.630000000000003</v>
      </c>
      <c r="R676" s="19" t="s">
        <v>1488</v>
      </c>
      <c r="S676" s="19" t="s">
        <v>7901</v>
      </c>
      <c r="T676" s="19" t="s">
        <v>7902</v>
      </c>
      <c r="U676" s="19" t="s">
        <v>7903</v>
      </c>
      <c r="V676" s="19" t="s">
        <v>7904</v>
      </c>
      <c r="W676" s="19" t="s">
        <v>1740</v>
      </c>
      <c r="X676" s="19" t="s">
        <v>7905</v>
      </c>
      <c r="Y676" s="19" t="s">
        <v>1742</v>
      </c>
      <c r="Z676" s="19" t="s">
        <v>1743</v>
      </c>
      <c r="AA676" s="46">
        <v>469</v>
      </c>
      <c r="AB676" s="19" t="s">
        <v>519</v>
      </c>
      <c r="AC676" s="19" t="s">
        <v>191</v>
      </c>
      <c r="AD676" s="19" t="s">
        <v>7906</v>
      </c>
      <c r="AE676" s="19" t="s">
        <v>7907</v>
      </c>
      <c r="AF676" s="19" t="s">
        <v>1497</v>
      </c>
      <c r="AG676" s="19" t="s">
        <v>7908</v>
      </c>
      <c r="AH676" s="19" t="s">
        <v>1499</v>
      </c>
      <c r="AI676" s="19" t="s">
        <v>1500</v>
      </c>
      <c r="AJ676" s="45">
        <v>0</v>
      </c>
      <c r="AK676" s="45">
        <v>0</v>
      </c>
      <c r="AL676" s="19" t="s">
        <v>1517</v>
      </c>
      <c r="AM676" s="46">
        <v>48330</v>
      </c>
      <c r="AN676" s="46">
        <v>32630</v>
      </c>
      <c r="AO676" s="46">
        <v>15700</v>
      </c>
      <c r="AP676" s="45">
        <v>0</v>
      </c>
      <c r="AQ676" s="45"/>
      <c r="AR676" s="45" t="str">
        <f>IFERROR(VLOOKUP(AB676,'Pedidos marco'!$A$1:$D$10000,4,0)," ")</f>
        <v xml:space="preserve"> </v>
      </c>
      <c r="AS676" s="45">
        <f t="shared" si="70"/>
        <v>5</v>
      </c>
      <c r="AT676" s="45" t="str">
        <f t="shared" si="71"/>
        <v>05</v>
      </c>
      <c r="AU676" s="47">
        <v>32.630000000000003</v>
      </c>
      <c r="AV676" s="19" t="str">
        <f t="shared" si="72"/>
        <v>04 April</v>
      </c>
      <c r="AW676" s="19">
        <f t="shared" si="73"/>
        <v>0</v>
      </c>
      <c r="AX676" s="19">
        <f t="shared" si="74"/>
        <v>0</v>
      </c>
      <c r="AY676" s="19" t="e">
        <f>VLOOKUP(AG676,Cías!$A$1:$E$10000,5,0)</f>
        <v>#N/A</v>
      </c>
      <c r="AZ676" s="19" t="str">
        <f t="shared" si="75"/>
        <v>1013076</v>
      </c>
      <c r="BA676" s="19" t="str">
        <f t="shared" si="76"/>
        <v>MAMUT ANDINO C.A.</v>
      </c>
      <c r="BB676" s="19" t="e">
        <f>VLOOKUP(AG676,Cías!$A$1:$E$10000,3,0)</f>
        <v>#N/A</v>
      </c>
      <c r="BC676" s="19"/>
      <c r="BD676" s="19"/>
      <c r="BE676" s="19"/>
      <c r="BF676" s="19"/>
      <c r="BG676" s="19"/>
      <c r="BH676" s="19"/>
      <c r="BI676" s="19"/>
      <c r="BJ676" s="19"/>
    </row>
    <row r="677" spans="1:62" ht="15" x14ac:dyDescent="0.2">
      <c r="A677" s="19" t="s">
        <v>7909</v>
      </c>
      <c r="B677" s="19" t="s">
        <v>1479</v>
      </c>
      <c r="C677" s="43">
        <v>44656</v>
      </c>
      <c r="D677" s="44">
        <v>0.62569444444444</v>
      </c>
      <c r="E677" s="19" t="s">
        <v>7910</v>
      </c>
      <c r="F677" s="19" t="s">
        <v>3935</v>
      </c>
      <c r="G677" s="19" t="s">
        <v>3936</v>
      </c>
      <c r="H677" s="45">
        <v>4333.91</v>
      </c>
      <c r="I677" s="45">
        <v>4859.2</v>
      </c>
      <c r="J677" s="19" t="s">
        <v>2037</v>
      </c>
      <c r="K677" s="19" t="s">
        <v>3937</v>
      </c>
      <c r="L677" s="19" t="s">
        <v>7911</v>
      </c>
      <c r="M677" s="19" t="s">
        <v>7912</v>
      </c>
      <c r="N677" s="19" t="s">
        <v>7909</v>
      </c>
      <c r="O677" s="19" t="s">
        <v>1486</v>
      </c>
      <c r="P677" s="19" t="s">
        <v>1487</v>
      </c>
      <c r="Q677" s="46">
        <v>32.86</v>
      </c>
      <c r="R677" s="19" t="s">
        <v>1488</v>
      </c>
      <c r="S677" s="19" t="s">
        <v>466</v>
      </c>
      <c r="T677" s="19" t="s">
        <v>82</v>
      </c>
      <c r="U677" s="19" t="s">
        <v>3940</v>
      </c>
      <c r="V677" s="19" t="s">
        <v>3941</v>
      </c>
      <c r="W677" s="19" t="s">
        <v>3607</v>
      </c>
      <c r="X677" s="19" t="s">
        <v>3942</v>
      </c>
      <c r="Y677" s="19" t="s">
        <v>3921</v>
      </c>
      <c r="Z677" s="19" t="s">
        <v>3922</v>
      </c>
      <c r="AA677" s="46">
        <v>524</v>
      </c>
      <c r="AB677" s="19" t="s">
        <v>473</v>
      </c>
      <c r="AC677" s="19" t="s">
        <v>96</v>
      </c>
      <c r="AD677" s="19" t="s">
        <v>1670</v>
      </c>
      <c r="AE677" s="19" t="s">
        <v>1671</v>
      </c>
      <c r="AF677" s="19" t="s">
        <v>1497</v>
      </c>
      <c r="AG677" s="19" t="s">
        <v>1672</v>
      </c>
      <c r="AH677" s="19" t="s">
        <v>1499</v>
      </c>
      <c r="AI677" s="19" t="s">
        <v>1500</v>
      </c>
      <c r="AJ677" s="45">
        <v>0</v>
      </c>
      <c r="AK677" s="45">
        <v>0</v>
      </c>
      <c r="AL677" s="19" t="s">
        <v>1501</v>
      </c>
      <c r="AM677" s="46">
        <v>52380</v>
      </c>
      <c r="AN677" s="46">
        <v>32860</v>
      </c>
      <c r="AO677" s="46">
        <v>19520</v>
      </c>
      <c r="AP677" s="45">
        <v>1318.01</v>
      </c>
      <c r="AQ677" s="45"/>
      <c r="AR677" s="45" t="str">
        <f>IFERROR(VLOOKUP(AB677,'Pedidos marco'!$A$1:$D$10000,4,0)," ")</f>
        <v xml:space="preserve"> </v>
      </c>
      <c r="AS677" s="45">
        <f t="shared" si="70"/>
        <v>5</v>
      </c>
      <c r="AT677" s="45" t="str">
        <f t="shared" si="71"/>
        <v>05</v>
      </c>
      <c r="AU677" s="47">
        <v>32.86</v>
      </c>
      <c r="AV677" s="19" t="str">
        <f t="shared" si="72"/>
        <v>04 April</v>
      </c>
      <c r="AW677" s="19">
        <f t="shared" si="73"/>
        <v>40.109860012172852</v>
      </c>
      <c r="AX677" s="19">
        <f t="shared" si="74"/>
        <v>40.109860012172852</v>
      </c>
      <c r="AY677" s="19" t="e">
        <f>VLOOKUP(AG677,Cías!$A$1:$E$10000,5,0)</f>
        <v>#N/A</v>
      </c>
      <c r="AZ677" s="19" t="str">
        <f t="shared" si="75"/>
        <v>1013227</v>
      </c>
      <c r="BA677" s="19" t="str">
        <f t="shared" si="76"/>
        <v>COMPAÑIA DE TRANSPORTE PESADO</v>
      </c>
      <c r="BB677" s="19" t="e">
        <f>VLOOKUP(AG677,Cías!$A$1:$E$10000,3,0)</f>
        <v>#N/A</v>
      </c>
      <c r="BC677" s="19"/>
      <c r="BD677" s="19"/>
      <c r="BE677" s="19"/>
      <c r="BF677" s="19"/>
      <c r="BG677" s="19"/>
      <c r="BH677" s="19"/>
      <c r="BI677" s="19"/>
      <c r="BJ677" s="19"/>
    </row>
    <row r="678" spans="1:62" ht="15" x14ac:dyDescent="0.2">
      <c r="A678" s="19" t="s">
        <v>7913</v>
      </c>
      <c r="B678" s="19" t="s">
        <v>1479</v>
      </c>
      <c r="C678" s="43">
        <v>44656</v>
      </c>
      <c r="D678" s="44">
        <v>0.62777777777777999</v>
      </c>
      <c r="E678" s="19" t="s">
        <v>7914</v>
      </c>
      <c r="F678" s="19" t="s">
        <v>7915</v>
      </c>
      <c r="G678" s="19" t="s">
        <v>7916</v>
      </c>
      <c r="H678" s="45">
        <v>4745.3999999999996</v>
      </c>
      <c r="I678" s="45">
        <v>5320.58</v>
      </c>
      <c r="J678" s="19" t="s">
        <v>1560</v>
      </c>
      <c r="K678" s="19" t="s">
        <v>7917</v>
      </c>
      <c r="L678" s="19" t="s">
        <v>7918</v>
      </c>
      <c r="M678" s="19" t="s">
        <v>7919</v>
      </c>
      <c r="N678" s="19" t="s">
        <v>7913</v>
      </c>
      <c r="O678" s="19" t="s">
        <v>1603</v>
      </c>
      <c r="P678" s="19" t="s">
        <v>1604</v>
      </c>
      <c r="Q678" s="46">
        <v>660</v>
      </c>
      <c r="R678" s="19" t="s">
        <v>1544</v>
      </c>
      <c r="S678" s="19" t="s">
        <v>7901</v>
      </c>
      <c r="T678" s="19" t="s">
        <v>7902</v>
      </c>
      <c r="U678" s="19" t="s">
        <v>7920</v>
      </c>
      <c r="V678" s="19" t="s">
        <v>7921</v>
      </c>
      <c r="W678" s="19" t="s">
        <v>5202</v>
      </c>
      <c r="X678" s="19" t="s">
        <v>7922</v>
      </c>
      <c r="Y678" s="19" t="s">
        <v>7923</v>
      </c>
      <c r="Z678" s="19" t="s">
        <v>7924</v>
      </c>
      <c r="AA678" s="46">
        <v>359</v>
      </c>
      <c r="AB678" s="19" t="s">
        <v>1416</v>
      </c>
      <c r="AC678" s="19" t="s">
        <v>1399</v>
      </c>
      <c r="AD678" s="19" t="s">
        <v>2607</v>
      </c>
      <c r="AE678" s="19" t="s">
        <v>1481</v>
      </c>
      <c r="AF678" s="19" t="s">
        <v>1592</v>
      </c>
      <c r="AG678" s="19" t="s">
        <v>2608</v>
      </c>
      <c r="AH678" s="19" t="s">
        <v>1499</v>
      </c>
      <c r="AI678" s="19" t="s">
        <v>1500</v>
      </c>
      <c r="AJ678" s="45">
        <v>0</v>
      </c>
      <c r="AK678" s="45">
        <v>0</v>
      </c>
      <c r="AL678" s="19" t="s">
        <v>1501</v>
      </c>
      <c r="AM678" s="46">
        <v>49930</v>
      </c>
      <c r="AN678" s="46">
        <v>33050</v>
      </c>
      <c r="AO678" s="46">
        <v>16880</v>
      </c>
      <c r="AP678" s="45">
        <v>897.6</v>
      </c>
      <c r="AQ678" s="45"/>
      <c r="AR678" s="45" t="str">
        <f>IFERROR(VLOOKUP(AB678,'Pedidos marco'!$A$1:$D$10000,4,0)," ")</f>
        <v xml:space="preserve"> </v>
      </c>
      <c r="AS678" s="45">
        <f t="shared" si="70"/>
        <v>5</v>
      </c>
      <c r="AT678" s="45" t="str">
        <f t="shared" si="71"/>
        <v>05</v>
      </c>
      <c r="AU678" s="47">
        <v>33</v>
      </c>
      <c r="AV678" s="19" t="str">
        <f t="shared" si="72"/>
        <v>04 April</v>
      </c>
      <c r="AW678" s="19">
        <f t="shared" si="73"/>
        <v>1.36</v>
      </c>
      <c r="AX678" s="19">
        <f t="shared" si="74"/>
        <v>27.2</v>
      </c>
      <c r="AY678" s="19" t="e">
        <f>VLOOKUP(AG678,Cías!$A$1:$E$10000,5,0)</f>
        <v>#N/A</v>
      </c>
      <c r="AZ678" s="19" t="str">
        <f t="shared" si="75"/>
        <v>10006852</v>
      </c>
      <c r="BA678" s="19" t="str">
        <f t="shared" si="76"/>
        <v>DE LA CRUZ MANUEL ALADINO</v>
      </c>
      <c r="BB678" s="19" t="e">
        <f>VLOOKUP(AG678,Cías!$A$1:$E$10000,3,0)</f>
        <v>#N/A</v>
      </c>
      <c r="BC678" s="19"/>
      <c r="BD678" s="19"/>
      <c r="BE678" s="19"/>
      <c r="BF678" s="19"/>
      <c r="BG678" s="19"/>
      <c r="BH678" s="19"/>
      <c r="BI678" s="19"/>
      <c r="BJ678" s="19"/>
    </row>
    <row r="679" spans="1:62" ht="15" x14ac:dyDescent="0.2">
      <c r="A679" s="19" t="s">
        <v>7925</v>
      </c>
      <c r="B679" s="19" t="s">
        <v>1479</v>
      </c>
      <c r="C679" s="43">
        <v>44656</v>
      </c>
      <c r="D679" s="44">
        <v>0.63333333333332997</v>
      </c>
      <c r="E679" s="19" t="s">
        <v>7926</v>
      </c>
      <c r="F679" s="19" t="s">
        <v>7927</v>
      </c>
      <c r="G679" s="19" t="s">
        <v>7928</v>
      </c>
      <c r="H679" s="45">
        <v>4268.8</v>
      </c>
      <c r="I679" s="45">
        <v>4786.21</v>
      </c>
      <c r="J679" s="19" t="s">
        <v>1560</v>
      </c>
      <c r="K679" s="19" t="s">
        <v>7555</v>
      </c>
      <c r="L679" s="19" t="s">
        <v>7929</v>
      </c>
      <c r="M679" s="19" t="s">
        <v>7930</v>
      </c>
      <c r="N679" s="19" t="s">
        <v>7925</v>
      </c>
      <c r="O679" s="19" t="s">
        <v>1603</v>
      </c>
      <c r="P679" s="19" t="s">
        <v>1604</v>
      </c>
      <c r="Q679" s="46">
        <v>640</v>
      </c>
      <c r="R679" s="19" t="s">
        <v>1544</v>
      </c>
      <c r="S679" s="19" t="s">
        <v>3795</v>
      </c>
      <c r="T679" s="19" t="s">
        <v>3796</v>
      </c>
      <c r="U679" s="19" t="s">
        <v>7558</v>
      </c>
      <c r="V679" s="19" t="s">
        <v>2126</v>
      </c>
      <c r="W679" s="19" t="s">
        <v>2076</v>
      </c>
      <c r="X679" s="19" t="s">
        <v>7559</v>
      </c>
      <c r="Y679" s="19" t="s">
        <v>2078</v>
      </c>
      <c r="Z679" s="19" t="s">
        <v>2079</v>
      </c>
      <c r="AA679" s="46">
        <v>345</v>
      </c>
      <c r="AB679" s="19" t="s">
        <v>590</v>
      </c>
      <c r="AC679" s="19" t="s">
        <v>337</v>
      </c>
      <c r="AD679" s="19" t="s">
        <v>6237</v>
      </c>
      <c r="AE679" s="19" t="s">
        <v>6238</v>
      </c>
      <c r="AF679" s="19" t="s">
        <v>1592</v>
      </c>
      <c r="AG679" s="19" t="s">
        <v>6239</v>
      </c>
      <c r="AH679" s="19" t="s">
        <v>1594</v>
      </c>
      <c r="AI679" s="19" t="s">
        <v>1595</v>
      </c>
      <c r="AJ679" s="45">
        <v>0.05</v>
      </c>
      <c r="AK679" s="45">
        <v>32</v>
      </c>
      <c r="AL679" s="19" t="s">
        <v>1501</v>
      </c>
      <c r="AM679" s="46">
        <v>49830</v>
      </c>
      <c r="AN679" s="46">
        <v>32050</v>
      </c>
      <c r="AO679" s="46">
        <v>17780</v>
      </c>
      <c r="AP679" s="45">
        <v>659.2</v>
      </c>
      <c r="AQ679" s="45"/>
      <c r="AR679" s="45" t="str">
        <f>IFERROR(VLOOKUP(AB679,'Pedidos marco'!$A$1:$D$10000,4,0)," ")</f>
        <v xml:space="preserve"> </v>
      </c>
      <c r="AS679" s="45">
        <f t="shared" si="70"/>
        <v>5</v>
      </c>
      <c r="AT679" s="45" t="str">
        <f t="shared" si="71"/>
        <v>05</v>
      </c>
      <c r="AU679" s="47">
        <v>32</v>
      </c>
      <c r="AV679" s="19" t="str">
        <f t="shared" si="72"/>
        <v>04 April</v>
      </c>
      <c r="AW679" s="19">
        <f t="shared" si="73"/>
        <v>1.03</v>
      </c>
      <c r="AX679" s="19">
        <f t="shared" si="74"/>
        <v>20.6</v>
      </c>
      <c r="AY679" s="19" t="e">
        <f>VLOOKUP(AG679,Cías!$A$1:$E$10000,5,0)</f>
        <v>#N/A</v>
      </c>
      <c r="AZ679" s="19" t="str">
        <f t="shared" si="75"/>
        <v>1013602</v>
      </c>
      <c r="BA679" s="19" t="str">
        <f t="shared" si="76"/>
        <v>VILLEGAS PASQUEL RUBEN EDUARDO</v>
      </c>
      <c r="BB679" s="19" t="e">
        <f>VLOOKUP(AG679,Cías!$A$1:$E$10000,3,0)</f>
        <v>#N/A</v>
      </c>
      <c r="BC679" s="19"/>
      <c r="BD679" s="19"/>
      <c r="BE679" s="19"/>
      <c r="BF679" s="19"/>
      <c r="BG679" s="19"/>
      <c r="BH679" s="19"/>
      <c r="BI679" s="19"/>
      <c r="BJ679" s="19"/>
    </row>
    <row r="680" spans="1:62" ht="15" x14ac:dyDescent="0.2">
      <c r="A680" s="19" t="s">
        <v>7931</v>
      </c>
      <c r="B680" s="19" t="s">
        <v>1479</v>
      </c>
      <c r="C680" s="43">
        <v>44656</v>
      </c>
      <c r="D680" s="44">
        <v>0.63541666666666996</v>
      </c>
      <c r="E680" s="19" t="s">
        <v>7932</v>
      </c>
      <c r="F680" s="19" t="s">
        <v>7933</v>
      </c>
      <c r="G680" s="19" t="s">
        <v>7934</v>
      </c>
      <c r="H680" s="45">
        <v>2358</v>
      </c>
      <c r="I680" s="45">
        <v>2643.8</v>
      </c>
      <c r="J680" s="19" t="s">
        <v>1560</v>
      </c>
      <c r="K680" s="19" t="s">
        <v>7935</v>
      </c>
      <c r="L680" s="19" t="s">
        <v>7936</v>
      </c>
      <c r="M680" s="19" t="s">
        <v>7937</v>
      </c>
      <c r="N680" s="19" t="s">
        <v>7931</v>
      </c>
      <c r="O680" s="19" t="s">
        <v>1641</v>
      </c>
      <c r="P680" s="19" t="s">
        <v>1642</v>
      </c>
      <c r="Q680" s="46">
        <v>360</v>
      </c>
      <c r="R680" s="19" t="s">
        <v>1544</v>
      </c>
      <c r="S680" s="19" t="s">
        <v>7938</v>
      </c>
      <c r="T680" s="19" t="s">
        <v>7939</v>
      </c>
      <c r="U680" s="19" t="s">
        <v>7940</v>
      </c>
      <c r="V680" s="19" t="s">
        <v>7941</v>
      </c>
      <c r="W680" s="19" t="s">
        <v>1609</v>
      </c>
      <c r="X680" s="19" t="s">
        <v>7942</v>
      </c>
      <c r="Y680" s="19" t="s">
        <v>1611</v>
      </c>
      <c r="Z680" s="19" t="s">
        <v>1612</v>
      </c>
      <c r="AA680" s="46">
        <v>486</v>
      </c>
      <c r="AB680" s="19" t="s">
        <v>507</v>
      </c>
      <c r="AC680" s="19" t="s">
        <v>163</v>
      </c>
      <c r="AD680" s="19" t="s">
        <v>6304</v>
      </c>
      <c r="AE680" s="19" t="s">
        <v>6305</v>
      </c>
      <c r="AF680" s="19" t="s">
        <v>1554</v>
      </c>
      <c r="AG680" s="19" t="s">
        <v>6306</v>
      </c>
      <c r="AH680" s="19" t="s">
        <v>1499</v>
      </c>
      <c r="AI680" s="19" t="s">
        <v>1500</v>
      </c>
      <c r="AJ680" s="45">
        <v>0</v>
      </c>
      <c r="AK680" s="45">
        <v>0</v>
      </c>
      <c r="AL680" s="19" t="s">
        <v>1501</v>
      </c>
      <c r="AM680" s="46">
        <v>27150</v>
      </c>
      <c r="AN680" s="46">
        <v>18010</v>
      </c>
      <c r="AO680" s="46">
        <v>9140</v>
      </c>
      <c r="AP680" s="45">
        <v>406.8</v>
      </c>
      <c r="AQ680" s="45"/>
      <c r="AR680" s="45" t="str">
        <f>IFERROR(VLOOKUP(AB680,'Pedidos marco'!$A$1:$D$10000,4,0)," ")</f>
        <v xml:space="preserve"> </v>
      </c>
      <c r="AS680" s="45">
        <f t="shared" si="70"/>
        <v>5</v>
      </c>
      <c r="AT680" s="45" t="str">
        <f t="shared" si="71"/>
        <v>05</v>
      </c>
      <c r="AU680" s="47">
        <v>18</v>
      </c>
      <c r="AV680" s="19" t="str">
        <f t="shared" si="72"/>
        <v>04 April</v>
      </c>
      <c r="AW680" s="19">
        <f t="shared" si="73"/>
        <v>1.1300000000000001</v>
      </c>
      <c r="AX680" s="19">
        <f t="shared" si="74"/>
        <v>22.6</v>
      </c>
      <c r="AY680" s="19" t="e">
        <f>VLOOKUP(AG680,Cías!$A$1:$E$10000,5,0)</f>
        <v>#N/A</v>
      </c>
      <c r="AZ680" s="19" t="str">
        <f t="shared" si="75"/>
        <v>1012878</v>
      </c>
      <c r="BA680" s="19" t="str">
        <f t="shared" si="76"/>
        <v>HINOJOSA SAN ANDRES ANGEL PATRICIO</v>
      </c>
      <c r="BB680" s="19" t="e">
        <f>VLOOKUP(AG680,Cías!$A$1:$E$10000,3,0)</f>
        <v>#N/A</v>
      </c>
      <c r="BC680" s="19"/>
      <c r="BD680" s="19"/>
      <c r="BE680" s="19"/>
      <c r="BF680" s="19"/>
      <c r="BG680" s="19"/>
      <c r="BH680" s="19"/>
      <c r="BI680" s="19"/>
      <c r="BJ680" s="19"/>
    </row>
    <row r="681" spans="1:62" ht="15" x14ac:dyDescent="0.2">
      <c r="A681" s="19" t="s">
        <v>7943</v>
      </c>
      <c r="B681" s="19" t="s">
        <v>1479</v>
      </c>
      <c r="C681" s="43">
        <v>44656</v>
      </c>
      <c r="D681" s="44">
        <v>0.63749999999999996</v>
      </c>
      <c r="E681" s="19" t="s">
        <v>7944</v>
      </c>
      <c r="F681" s="19" t="s">
        <v>7945</v>
      </c>
      <c r="G681" s="19" t="s">
        <v>7946</v>
      </c>
      <c r="H681" s="45">
        <v>1011.79</v>
      </c>
      <c r="I681" s="45">
        <v>1134.42</v>
      </c>
      <c r="J681" s="19" t="s">
        <v>1560</v>
      </c>
      <c r="K681" s="19" t="s">
        <v>7947</v>
      </c>
      <c r="L681" s="19" t="s">
        <v>7948</v>
      </c>
      <c r="M681" s="19" t="s">
        <v>7949</v>
      </c>
      <c r="N681" s="19" t="s">
        <v>7943</v>
      </c>
      <c r="O681" s="19" t="s">
        <v>1641</v>
      </c>
      <c r="P681" s="19" t="s">
        <v>1642</v>
      </c>
      <c r="Q681" s="46">
        <v>160</v>
      </c>
      <c r="R681" s="19" t="s">
        <v>1544</v>
      </c>
      <c r="S681" s="19" t="s">
        <v>5029</v>
      </c>
      <c r="T681" s="19" t="s">
        <v>5030</v>
      </c>
      <c r="U681" s="19" t="s">
        <v>7950</v>
      </c>
      <c r="V681" s="19" t="s">
        <v>7951</v>
      </c>
      <c r="W681" s="19" t="s">
        <v>4073</v>
      </c>
      <c r="X681" s="19" t="s">
        <v>7952</v>
      </c>
      <c r="Y681" s="19" t="s">
        <v>4075</v>
      </c>
      <c r="Z681" s="19" t="s">
        <v>4076</v>
      </c>
      <c r="AA681" s="46">
        <v>468</v>
      </c>
      <c r="AB681" s="19" t="s">
        <v>588</v>
      </c>
      <c r="AC681" s="19" t="s">
        <v>333</v>
      </c>
      <c r="AD681" s="19" t="s">
        <v>5105</v>
      </c>
      <c r="AE681" s="19" t="s">
        <v>5106</v>
      </c>
      <c r="AF681" s="19" t="s">
        <v>1554</v>
      </c>
      <c r="AG681" s="19" t="s">
        <v>5107</v>
      </c>
      <c r="AH681" s="19" t="s">
        <v>1499</v>
      </c>
      <c r="AI681" s="19" t="s">
        <v>1500</v>
      </c>
      <c r="AJ681" s="45">
        <v>0</v>
      </c>
      <c r="AK681" s="45">
        <v>0</v>
      </c>
      <c r="AL681" s="19" t="s">
        <v>1501</v>
      </c>
      <c r="AM681" s="46">
        <v>12503.888999999999</v>
      </c>
      <c r="AN681" s="46">
        <v>8008.8890000000001</v>
      </c>
      <c r="AO681" s="46">
        <v>4495</v>
      </c>
      <c r="AP681" s="45">
        <v>184</v>
      </c>
      <c r="AQ681" s="45"/>
      <c r="AR681" s="45" t="str">
        <f>IFERROR(VLOOKUP(AB681,'Pedidos marco'!$A$1:$D$10000,4,0)," ")</f>
        <v xml:space="preserve"> </v>
      </c>
      <c r="AS681" s="45">
        <f t="shared" si="70"/>
        <v>5</v>
      </c>
      <c r="AT681" s="45" t="str">
        <f t="shared" si="71"/>
        <v>05</v>
      </c>
      <c r="AU681" s="47">
        <v>8</v>
      </c>
      <c r="AV681" s="19" t="str">
        <f t="shared" si="72"/>
        <v>04 April</v>
      </c>
      <c r="AW681" s="19">
        <f t="shared" si="73"/>
        <v>1.1499999999999999</v>
      </c>
      <c r="AX681" s="19">
        <f t="shared" si="74"/>
        <v>23</v>
      </c>
      <c r="AY681" s="19" t="e">
        <f>VLOOKUP(AG681,Cías!$A$1:$E$10000,5,0)</f>
        <v>#N/A</v>
      </c>
      <c r="AZ681" s="19" t="str">
        <f t="shared" si="75"/>
        <v>1021623</v>
      </c>
      <c r="BA681" s="19" t="str">
        <f t="shared" si="76"/>
        <v>VILLARREAL HIGUERA FERNANDO SALVADO</v>
      </c>
      <c r="BB681" s="19" t="e">
        <f>VLOOKUP(AG681,Cías!$A$1:$E$10000,3,0)</f>
        <v>#N/A</v>
      </c>
      <c r="BC681" s="19"/>
      <c r="BD681" s="19"/>
      <c r="BE681" s="19"/>
      <c r="BF681" s="19"/>
      <c r="BG681" s="19"/>
      <c r="BH681" s="19"/>
      <c r="BI681" s="19"/>
      <c r="BJ681" s="19"/>
    </row>
    <row r="682" spans="1:62" ht="15" x14ac:dyDescent="0.2">
      <c r="A682" s="19" t="s">
        <v>7943</v>
      </c>
      <c r="B682" s="19" t="s">
        <v>1479</v>
      </c>
      <c r="C682" s="43">
        <v>44656</v>
      </c>
      <c r="D682" s="44">
        <v>0.63749999999999996</v>
      </c>
      <c r="E682" s="19" t="s">
        <v>7953</v>
      </c>
      <c r="F682" s="19" t="s">
        <v>7954</v>
      </c>
      <c r="G682" s="19" t="s">
        <v>7955</v>
      </c>
      <c r="H682" s="45">
        <v>1315.96</v>
      </c>
      <c r="I682" s="45">
        <v>1475.47</v>
      </c>
      <c r="J682" s="19" t="s">
        <v>1560</v>
      </c>
      <c r="K682" s="19" t="s">
        <v>7956</v>
      </c>
      <c r="L682" s="19" t="s">
        <v>7957</v>
      </c>
      <c r="M682" s="19" t="s">
        <v>7958</v>
      </c>
      <c r="N682" s="19" t="s">
        <v>7943</v>
      </c>
      <c r="O682" s="19" t="s">
        <v>1603</v>
      </c>
      <c r="P682" s="19" t="s">
        <v>1604</v>
      </c>
      <c r="Q682" s="46">
        <v>200</v>
      </c>
      <c r="R682" s="19" t="s">
        <v>1544</v>
      </c>
      <c r="S682" s="19" t="s">
        <v>5029</v>
      </c>
      <c r="T682" s="19" t="s">
        <v>5030</v>
      </c>
      <c r="U682" s="19" t="s">
        <v>7950</v>
      </c>
      <c r="V682" s="19" t="s">
        <v>7951</v>
      </c>
      <c r="W682" s="19" t="s">
        <v>4073</v>
      </c>
      <c r="X682" s="19" t="s">
        <v>7952</v>
      </c>
      <c r="Y682" s="19" t="s">
        <v>4075</v>
      </c>
      <c r="Z682" s="19" t="s">
        <v>4076</v>
      </c>
      <c r="AA682" s="46">
        <v>468</v>
      </c>
      <c r="AB682" s="19" t="s">
        <v>588</v>
      </c>
      <c r="AC682" s="19" t="s">
        <v>333</v>
      </c>
      <c r="AD682" s="19" t="s">
        <v>5105</v>
      </c>
      <c r="AE682" s="19" t="s">
        <v>5106</v>
      </c>
      <c r="AF682" s="19" t="s">
        <v>1554</v>
      </c>
      <c r="AG682" s="19" t="s">
        <v>5107</v>
      </c>
      <c r="AH682" s="19" t="s">
        <v>1499</v>
      </c>
      <c r="AI682" s="19" t="s">
        <v>1500</v>
      </c>
      <c r="AJ682" s="45">
        <v>0</v>
      </c>
      <c r="AK682" s="45">
        <v>0</v>
      </c>
      <c r="AL682" s="19" t="s">
        <v>1501</v>
      </c>
      <c r="AM682" s="46">
        <v>14506.111000000001</v>
      </c>
      <c r="AN682" s="46">
        <v>10011.111000000001</v>
      </c>
      <c r="AO682" s="46">
        <v>4495</v>
      </c>
      <c r="AP682" s="45">
        <v>230</v>
      </c>
      <c r="AQ682" s="45"/>
      <c r="AR682" s="45" t="str">
        <f>IFERROR(VLOOKUP(AB682,'Pedidos marco'!$A$1:$D$10000,4,0)," ")</f>
        <v xml:space="preserve"> </v>
      </c>
      <c r="AS682" s="45">
        <f t="shared" si="70"/>
        <v>5</v>
      </c>
      <c r="AT682" s="45" t="str">
        <f t="shared" si="71"/>
        <v>05</v>
      </c>
      <c r="AU682" s="47">
        <v>10</v>
      </c>
      <c r="AV682" s="19" t="str">
        <f t="shared" si="72"/>
        <v>04 April</v>
      </c>
      <c r="AW682" s="19">
        <f t="shared" si="73"/>
        <v>1.1499999999999999</v>
      </c>
      <c r="AX682" s="19">
        <f t="shared" si="74"/>
        <v>23</v>
      </c>
      <c r="AY682" s="19" t="e">
        <f>VLOOKUP(AG682,Cías!$A$1:$E$10000,5,0)</f>
        <v>#N/A</v>
      </c>
      <c r="AZ682" s="19" t="str">
        <f t="shared" si="75"/>
        <v>1021623</v>
      </c>
      <c r="BA682" s="19" t="str">
        <f t="shared" si="76"/>
        <v>VILLARREAL HIGUERA FERNANDO SALVADO</v>
      </c>
      <c r="BB682" s="19" t="e">
        <f>VLOOKUP(AG682,Cías!$A$1:$E$10000,3,0)</f>
        <v>#N/A</v>
      </c>
      <c r="BC682" s="19"/>
      <c r="BD682" s="19"/>
      <c r="BE682" s="19"/>
      <c r="BF682" s="19"/>
      <c r="BG682" s="19"/>
      <c r="BH682" s="19"/>
      <c r="BI682" s="19"/>
      <c r="BJ682" s="19"/>
    </row>
    <row r="683" spans="1:62" ht="15" x14ac:dyDescent="0.2">
      <c r="A683" s="19" t="s">
        <v>7959</v>
      </c>
      <c r="B683" s="19" t="s">
        <v>1479</v>
      </c>
      <c r="C683" s="43">
        <v>44656</v>
      </c>
      <c r="D683" s="44">
        <v>0.64513888888889004</v>
      </c>
      <c r="E683" s="19" t="s">
        <v>7960</v>
      </c>
      <c r="F683" s="19" t="s">
        <v>7961</v>
      </c>
      <c r="G683" s="19" t="s">
        <v>7962</v>
      </c>
      <c r="H683" s="45">
        <v>3679.2</v>
      </c>
      <c r="I683" s="45">
        <v>4125.1400000000003</v>
      </c>
      <c r="J683" s="19" t="s">
        <v>1560</v>
      </c>
      <c r="K683" s="19" t="s">
        <v>7963</v>
      </c>
      <c r="L683" s="19" t="s">
        <v>7964</v>
      </c>
      <c r="M683" s="19" t="s">
        <v>7965</v>
      </c>
      <c r="N683" s="19" t="s">
        <v>7959</v>
      </c>
      <c r="O683" s="19" t="s">
        <v>1641</v>
      </c>
      <c r="P683" s="19" t="s">
        <v>1642</v>
      </c>
      <c r="Q683" s="46">
        <v>560</v>
      </c>
      <c r="R683" s="19" t="s">
        <v>1544</v>
      </c>
      <c r="S683" s="19" t="s">
        <v>7966</v>
      </c>
      <c r="T683" s="19" t="s">
        <v>7967</v>
      </c>
      <c r="U683" s="19" t="s">
        <v>7968</v>
      </c>
      <c r="V683" s="19" t="s">
        <v>2126</v>
      </c>
      <c r="W683" s="19" t="s">
        <v>1492</v>
      </c>
      <c r="X683" s="19" t="s">
        <v>7969</v>
      </c>
      <c r="Y683" s="19" t="s">
        <v>1494</v>
      </c>
      <c r="Z683" s="19" t="s">
        <v>1495</v>
      </c>
      <c r="AA683" s="46">
        <v>247</v>
      </c>
      <c r="AB683" s="19" t="s">
        <v>592</v>
      </c>
      <c r="AC683" s="19" t="s">
        <v>341</v>
      </c>
      <c r="AD683" s="19" t="s">
        <v>7970</v>
      </c>
      <c r="AE683" s="19" t="s">
        <v>7971</v>
      </c>
      <c r="AF683" s="19" t="s">
        <v>1592</v>
      </c>
      <c r="AG683" s="19" t="s">
        <v>7972</v>
      </c>
      <c r="AH683" s="19" t="s">
        <v>1594</v>
      </c>
      <c r="AI683" s="19" t="s">
        <v>1595</v>
      </c>
      <c r="AJ683" s="45">
        <v>0.05</v>
      </c>
      <c r="AK683" s="45">
        <v>28</v>
      </c>
      <c r="AL683" s="19" t="s">
        <v>1501</v>
      </c>
      <c r="AM683" s="46">
        <v>36673.75</v>
      </c>
      <c r="AN683" s="46">
        <v>28008.75</v>
      </c>
      <c r="AO683" s="46">
        <v>8665</v>
      </c>
      <c r="AP683" s="45">
        <v>470.4</v>
      </c>
      <c r="AQ683" s="45"/>
      <c r="AR683" s="45" t="str">
        <f>IFERROR(VLOOKUP(AB683,'Pedidos marco'!$A$1:$D$10000,4,0)," ")</f>
        <v xml:space="preserve"> </v>
      </c>
      <c r="AS683" s="45">
        <f t="shared" si="70"/>
        <v>5</v>
      </c>
      <c r="AT683" s="45" t="str">
        <f t="shared" si="71"/>
        <v>05</v>
      </c>
      <c r="AU683" s="47">
        <v>28</v>
      </c>
      <c r="AV683" s="19" t="str">
        <f t="shared" si="72"/>
        <v>04 April</v>
      </c>
      <c r="AW683" s="19">
        <f t="shared" si="73"/>
        <v>0.84</v>
      </c>
      <c r="AX683" s="19">
        <f t="shared" si="74"/>
        <v>16.8</v>
      </c>
      <c r="AY683" s="19" t="e">
        <f>VLOOKUP(AG683,Cías!$A$1:$E$10000,5,0)</f>
        <v>#N/A</v>
      </c>
      <c r="AZ683" s="19" t="str">
        <f t="shared" si="75"/>
        <v>1013564</v>
      </c>
      <c r="BA683" s="19" t="str">
        <f t="shared" si="76"/>
        <v>VIVERO MORALES MILTON CICERON</v>
      </c>
      <c r="BB683" s="19" t="e">
        <f>VLOOKUP(AG683,Cías!$A$1:$E$10000,3,0)</f>
        <v>#N/A</v>
      </c>
      <c r="BC683" s="19"/>
      <c r="BD683" s="19"/>
      <c r="BE683" s="19"/>
      <c r="BF683" s="19"/>
      <c r="BG683" s="19"/>
      <c r="BH683" s="19"/>
      <c r="BI683" s="19"/>
      <c r="BJ683" s="19"/>
    </row>
    <row r="684" spans="1:62" ht="15" x14ac:dyDescent="0.2">
      <c r="A684" s="19" t="s">
        <v>7959</v>
      </c>
      <c r="B684" s="19" t="s">
        <v>1479</v>
      </c>
      <c r="C684" s="43">
        <v>44656</v>
      </c>
      <c r="D684" s="44">
        <v>0.64513888888889004</v>
      </c>
      <c r="E684" s="19" t="s">
        <v>7973</v>
      </c>
      <c r="F684" s="19" t="s">
        <v>7974</v>
      </c>
      <c r="G684" s="19" t="s">
        <v>7975</v>
      </c>
      <c r="H684" s="45">
        <v>547.20000000000005</v>
      </c>
      <c r="I684" s="45">
        <v>613.52</v>
      </c>
      <c r="J684" s="19" t="s">
        <v>1560</v>
      </c>
      <c r="K684" s="19" t="s">
        <v>7976</v>
      </c>
      <c r="L684" s="19" t="s">
        <v>7977</v>
      </c>
      <c r="M684" s="19" t="s">
        <v>7978</v>
      </c>
      <c r="N684" s="19" t="s">
        <v>7959</v>
      </c>
      <c r="O684" s="19" t="s">
        <v>1603</v>
      </c>
      <c r="P684" s="19" t="s">
        <v>1604</v>
      </c>
      <c r="Q684" s="46">
        <v>80</v>
      </c>
      <c r="R684" s="19" t="s">
        <v>1544</v>
      </c>
      <c r="S684" s="19" t="s">
        <v>7966</v>
      </c>
      <c r="T684" s="19" t="s">
        <v>7967</v>
      </c>
      <c r="U684" s="19" t="s">
        <v>7968</v>
      </c>
      <c r="V684" s="19" t="s">
        <v>2126</v>
      </c>
      <c r="W684" s="19" t="s">
        <v>1492</v>
      </c>
      <c r="X684" s="19" t="s">
        <v>7969</v>
      </c>
      <c r="Y684" s="19" t="s">
        <v>1494</v>
      </c>
      <c r="Z684" s="19" t="s">
        <v>1495</v>
      </c>
      <c r="AA684" s="46">
        <v>247</v>
      </c>
      <c r="AB684" s="19" t="s">
        <v>592</v>
      </c>
      <c r="AC684" s="19" t="s">
        <v>341</v>
      </c>
      <c r="AD684" s="19" t="s">
        <v>7970</v>
      </c>
      <c r="AE684" s="19" t="s">
        <v>7971</v>
      </c>
      <c r="AF684" s="19" t="s">
        <v>1592</v>
      </c>
      <c r="AG684" s="19" t="s">
        <v>7972</v>
      </c>
      <c r="AH684" s="19" t="s">
        <v>1594</v>
      </c>
      <c r="AI684" s="19" t="s">
        <v>1595</v>
      </c>
      <c r="AJ684" s="45">
        <v>0.05</v>
      </c>
      <c r="AK684" s="45">
        <v>4</v>
      </c>
      <c r="AL684" s="19" t="s">
        <v>1501</v>
      </c>
      <c r="AM684" s="46">
        <v>12666.25</v>
      </c>
      <c r="AN684" s="46">
        <v>4001.25</v>
      </c>
      <c r="AO684" s="46">
        <v>8665</v>
      </c>
      <c r="AP684" s="45">
        <v>67.2</v>
      </c>
      <c r="AQ684" s="45"/>
      <c r="AR684" s="45" t="str">
        <f>IFERROR(VLOOKUP(AB684,'Pedidos marco'!$A$1:$D$10000,4,0)," ")</f>
        <v xml:space="preserve"> </v>
      </c>
      <c r="AS684" s="45">
        <f t="shared" si="70"/>
        <v>5</v>
      </c>
      <c r="AT684" s="45" t="str">
        <f t="shared" si="71"/>
        <v>05</v>
      </c>
      <c r="AU684" s="47">
        <v>4</v>
      </c>
      <c r="AV684" s="19" t="str">
        <f t="shared" si="72"/>
        <v>04 April</v>
      </c>
      <c r="AW684" s="19">
        <f t="shared" si="73"/>
        <v>0.84000000000000008</v>
      </c>
      <c r="AX684" s="19">
        <f t="shared" si="74"/>
        <v>16.8</v>
      </c>
      <c r="AY684" s="19" t="e">
        <f>VLOOKUP(AG684,Cías!$A$1:$E$10000,5,0)</f>
        <v>#N/A</v>
      </c>
      <c r="AZ684" s="19" t="str">
        <f t="shared" si="75"/>
        <v>1013564</v>
      </c>
      <c r="BA684" s="19" t="str">
        <f t="shared" si="76"/>
        <v>VIVERO MORALES MILTON CICERON</v>
      </c>
      <c r="BB684" s="19" t="e">
        <f>VLOOKUP(AG684,Cías!$A$1:$E$10000,3,0)</f>
        <v>#N/A</v>
      </c>
      <c r="BC684" s="19"/>
      <c r="BD684" s="19"/>
      <c r="BE684" s="19"/>
      <c r="BF684" s="19"/>
      <c r="BG684" s="19"/>
      <c r="BH684" s="19"/>
      <c r="BI684" s="19"/>
      <c r="BJ684" s="19"/>
    </row>
    <row r="685" spans="1:62" ht="15" x14ac:dyDescent="0.2">
      <c r="A685" s="19" t="s">
        <v>7979</v>
      </c>
      <c r="B685" s="19" t="s">
        <v>1479</v>
      </c>
      <c r="C685" s="43">
        <v>44656</v>
      </c>
      <c r="D685" s="44">
        <v>0.64930555555556002</v>
      </c>
      <c r="E685" s="19" t="s">
        <v>7980</v>
      </c>
      <c r="F685" s="19" t="s">
        <v>7981</v>
      </c>
      <c r="G685" s="19" t="s">
        <v>7982</v>
      </c>
      <c r="H685" s="45">
        <v>2985.6</v>
      </c>
      <c r="I685" s="45">
        <v>3347.47</v>
      </c>
      <c r="J685" s="19" t="s">
        <v>1560</v>
      </c>
      <c r="K685" s="19" t="s">
        <v>7983</v>
      </c>
      <c r="L685" s="19" t="s">
        <v>7984</v>
      </c>
      <c r="M685" s="19" t="s">
        <v>7985</v>
      </c>
      <c r="N685" s="19" t="s">
        <v>7979</v>
      </c>
      <c r="O685" s="19" t="s">
        <v>1641</v>
      </c>
      <c r="P685" s="19" t="s">
        <v>1642</v>
      </c>
      <c r="Q685" s="46">
        <v>480</v>
      </c>
      <c r="R685" s="19" t="s">
        <v>1544</v>
      </c>
      <c r="S685" s="19" t="s">
        <v>2072</v>
      </c>
      <c r="T685" s="19" t="s">
        <v>2073</v>
      </c>
      <c r="U685" s="19" t="s">
        <v>7986</v>
      </c>
      <c r="V685" s="19" t="s">
        <v>7987</v>
      </c>
      <c r="W685" s="19" t="s">
        <v>7403</v>
      </c>
      <c r="X685" s="19" t="s">
        <v>7988</v>
      </c>
      <c r="Y685" s="19" t="s">
        <v>7404</v>
      </c>
      <c r="Z685" s="19" t="s">
        <v>7405</v>
      </c>
      <c r="AA685" s="46">
        <v>424</v>
      </c>
      <c r="AB685" s="19" t="s">
        <v>501</v>
      </c>
      <c r="AC685" s="19" t="s">
        <v>151</v>
      </c>
      <c r="AD685" s="19" t="s">
        <v>4612</v>
      </c>
      <c r="AE685" s="19" t="s">
        <v>4613</v>
      </c>
      <c r="AF685" s="19" t="s">
        <v>1719</v>
      </c>
      <c r="AG685" s="19" t="s">
        <v>4614</v>
      </c>
      <c r="AH685" s="19" t="s">
        <v>1594</v>
      </c>
      <c r="AI685" s="19" t="s">
        <v>1595</v>
      </c>
      <c r="AJ685" s="45">
        <v>0.05</v>
      </c>
      <c r="AK685" s="45">
        <v>24</v>
      </c>
      <c r="AL685" s="19" t="s">
        <v>1501</v>
      </c>
      <c r="AM685" s="46">
        <v>39820</v>
      </c>
      <c r="AN685" s="46">
        <v>24040</v>
      </c>
      <c r="AO685" s="46">
        <v>15780</v>
      </c>
      <c r="AP685" s="45">
        <v>566.4</v>
      </c>
      <c r="AQ685" s="45"/>
      <c r="AR685" s="45" t="str">
        <f>IFERROR(VLOOKUP(AB685,'Pedidos marco'!$A$1:$D$10000,4,0)," ")</f>
        <v xml:space="preserve"> </v>
      </c>
      <c r="AS685" s="45">
        <f t="shared" si="70"/>
        <v>5</v>
      </c>
      <c r="AT685" s="45" t="str">
        <f t="shared" si="71"/>
        <v>05</v>
      </c>
      <c r="AU685" s="47">
        <v>24</v>
      </c>
      <c r="AV685" s="19" t="str">
        <f t="shared" si="72"/>
        <v>04 April</v>
      </c>
      <c r="AW685" s="19">
        <f t="shared" si="73"/>
        <v>1.18</v>
      </c>
      <c r="AX685" s="19">
        <f t="shared" si="74"/>
        <v>23.599999999999998</v>
      </c>
      <c r="AY685" s="19" t="e">
        <f>VLOOKUP(AG685,Cías!$A$1:$E$10000,5,0)</f>
        <v>#N/A</v>
      </c>
      <c r="AZ685" s="19" t="str">
        <f t="shared" si="75"/>
        <v>1013930</v>
      </c>
      <c r="BA685" s="19" t="str">
        <f t="shared" si="76"/>
        <v>GUERRA SANCHEZ EDISON RENE</v>
      </c>
      <c r="BB685" s="19" t="e">
        <f>VLOOKUP(AG685,Cías!$A$1:$E$10000,3,0)</f>
        <v>#N/A</v>
      </c>
      <c r="BC685" s="19"/>
      <c r="BD685" s="19"/>
      <c r="BE685" s="19"/>
      <c r="BF685" s="19"/>
      <c r="BG685" s="19"/>
      <c r="BH685" s="19"/>
      <c r="BI685" s="19"/>
      <c r="BJ685" s="19"/>
    </row>
    <row r="686" spans="1:62" ht="15" x14ac:dyDescent="0.2">
      <c r="A686" s="19" t="s">
        <v>7989</v>
      </c>
      <c r="B686" s="19" t="s">
        <v>1479</v>
      </c>
      <c r="C686" s="43">
        <v>44656</v>
      </c>
      <c r="D686" s="44">
        <v>0.65</v>
      </c>
      <c r="E686" s="19" t="s">
        <v>7990</v>
      </c>
      <c r="F686" s="19" t="s">
        <v>1481</v>
      </c>
      <c r="G686" s="19" t="s">
        <v>1481</v>
      </c>
      <c r="H686" s="45">
        <v>0</v>
      </c>
      <c r="I686" s="45">
        <v>0</v>
      </c>
      <c r="J686" s="19" t="s">
        <v>1482</v>
      </c>
      <c r="K686" s="19" t="s">
        <v>7991</v>
      </c>
      <c r="L686" s="19" t="s">
        <v>7992</v>
      </c>
      <c r="M686" s="19" t="s">
        <v>7993</v>
      </c>
      <c r="N686" s="19" t="s">
        <v>7989</v>
      </c>
      <c r="O686" s="19" t="s">
        <v>369</v>
      </c>
      <c r="P686" s="19" t="s">
        <v>370</v>
      </c>
      <c r="Q686" s="46">
        <v>120</v>
      </c>
      <c r="R686" s="19" t="s">
        <v>1544</v>
      </c>
      <c r="S686" s="19" t="s">
        <v>2384</v>
      </c>
      <c r="T686" s="19" t="s">
        <v>2385</v>
      </c>
      <c r="U686" s="19" t="s">
        <v>2386</v>
      </c>
      <c r="V686" s="19" t="s">
        <v>2387</v>
      </c>
      <c r="W686" s="19" t="s">
        <v>415</v>
      </c>
      <c r="X686" s="19" t="s">
        <v>2388</v>
      </c>
      <c r="Y686" s="19" t="s">
        <v>2389</v>
      </c>
      <c r="Z686" s="19" t="s">
        <v>2390</v>
      </c>
      <c r="AA686" s="46">
        <v>101</v>
      </c>
      <c r="AB686" s="19" t="s">
        <v>550</v>
      </c>
      <c r="AC686" s="19" t="s">
        <v>252</v>
      </c>
      <c r="AD686" s="19" t="s">
        <v>2391</v>
      </c>
      <c r="AE686" s="19" t="s">
        <v>2392</v>
      </c>
      <c r="AF686" s="19" t="s">
        <v>1719</v>
      </c>
      <c r="AG686" s="19" t="s">
        <v>2393</v>
      </c>
      <c r="AH686" s="19" t="s">
        <v>1499</v>
      </c>
      <c r="AI686" s="19" t="s">
        <v>1500</v>
      </c>
      <c r="AJ686" s="45">
        <v>0</v>
      </c>
      <c r="AK686" s="45">
        <v>0</v>
      </c>
      <c r="AL686" s="19" t="s">
        <v>1501</v>
      </c>
      <c r="AM686" s="46">
        <v>13757.5</v>
      </c>
      <c r="AN686" s="46">
        <v>6007.5</v>
      </c>
      <c r="AO686" s="46">
        <v>7750</v>
      </c>
      <c r="AP686" s="45">
        <v>61.2</v>
      </c>
      <c r="AQ686" s="45"/>
      <c r="AR686" s="45" t="str">
        <f>IFERROR(VLOOKUP(AB686,'Pedidos marco'!$A$1:$D$10000,4,0)," ")</f>
        <v xml:space="preserve"> </v>
      </c>
      <c r="AS686" s="45">
        <f t="shared" si="70"/>
        <v>5</v>
      </c>
      <c r="AT686" s="45" t="str">
        <f t="shared" si="71"/>
        <v>05</v>
      </c>
      <c r="AU686" s="47">
        <v>6</v>
      </c>
      <c r="AV686" s="19" t="str">
        <f t="shared" si="72"/>
        <v>04 April</v>
      </c>
      <c r="AW686" s="19">
        <f t="shared" si="73"/>
        <v>0.51</v>
      </c>
      <c r="AX686" s="19">
        <f t="shared" si="74"/>
        <v>10.200000000000001</v>
      </c>
      <c r="AY686" s="19" t="e">
        <f>VLOOKUP(AG686,Cías!$A$1:$E$10000,5,0)</f>
        <v>#N/A</v>
      </c>
      <c r="AZ686" s="19" t="str">
        <f t="shared" si="75"/>
        <v>1013768</v>
      </c>
      <c r="BA686" s="19" t="str">
        <f t="shared" si="76"/>
        <v>PROAÑO MESIAS JOSELITO</v>
      </c>
      <c r="BB686" s="19" t="e">
        <f>VLOOKUP(AG686,Cías!$A$1:$E$10000,3,0)</f>
        <v>#N/A</v>
      </c>
      <c r="BC686" s="19"/>
      <c r="BD686" s="19"/>
      <c r="BE686" s="19"/>
      <c r="BF686" s="19"/>
      <c r="BG686" s="19"/>
      <c r="BH686" s="19"/>
      <c r="BI686" s="19"/>
      <c r="BJ686" s="19"/>
    </row>
    <row r="687" spans="1:62" ht="15" x14ac:dyDescent="0.2">
      <c r="A687" s="19" t="s">
        <v>7989</v>
      </c>
      <c r="B687" s="19" t="s">
        <v>1479</v>
      </c>
      <c r="C687" s="43">
        <v>44656</v>
      </c>
      <c r="D687" s="44">
        <v>0.65</v>
      </c>
      <c r="E687" s="19" t="s">
        <v>7994</v>
      </c>
      <c r="F687" s="19" t="s">
        <v>1481</v>
      </c>
      <c r="G687" s="19" t="s">
        <v>1481</v>
      </c>
      <c r="H687" s="45">
        <v>0</v>
      </c>
      <c r="I687" s="45">
        <v>0</v>
      </c>
      <c r="J687" s="19" t="s">
        <v>1482</v>
      </c>
      <c r="K687" s="19" t="s">
        <v>7991</v>
      </c>
      <c r="L687" s="19" t="s">
        <v>7995</v>
      </c>
      <c r="M687" s="19" t="s">
        <v>7996</v>
      </c>
      <c r="N687" s="19" t="s">
        <v>7989</v>
      </c>
      <c r="O687" s="19" t="s">
        <v>367</v>
      </c>
      <c r="P687" s="19" t="s">
        <v>368</v>
      </c>
      <c r="Q687" s="46">
        <v>360</v>
      </c>
      <c r="R687" s="19" t="s">
        <v>1544</v>
      </c>
      <c r="S687" s="19" t="s">
        <v>2384</v>
      </c>
      <c r="T687" s="19" t="s">
        <v>2385</v>
      </c>
      <c r="U687" s="19" t="s">
        <v>2386</v>
      </c>
      <c r="V687" s="19" t="s">
        <v>2387</v>
      </c>
      <c r="W687" s="19" t="s">
        <v>415</v>
      </c>
      <c r="X687" s="19" t="s">
        <v>2388</v>
      </c>
      <c r="Y687" s="19" t="s">
        <v>2389</v>
      </c>
      <c r="Z687" s="19" t="s">
        <v>2390</v>
      </c>
      <c r="AA687" s="46">
        <v>101</v>
      </c>
      <c r="AB687" s="19" t="s">
        <v>550</v>
      </c>
      <c r="AC687" s="19" t="s">
        <v>252</v>
      </c>
      <c r="AD687" s="19" t="s">
        <v>2391</v>
      </c>
      <c r="AE687" s="19" t="s">
        <v>2392</v>
      </c>
      <c r="AF687" s="19" t="s">
        <v>1719</v>
      </c>
      <c r="AG687" s="19" t="s">
        <v>2393</v>
      </c>
      <c r="AH687" s="19" t="s">
        <v>1499</v>
      </c>
      <c r="AI687" s="19" t="s">
        <v>1500</v>
      </c>
      <c r="AJ687" s="45">
        <v>0</v>
      </c>
      <c r="AK687" s="45">
        <v>0</v>
      </c>
      <c r="AL687" s="19" t="s">
        <v>1501</v>
      </c>
      <c r="AM687" s="46">
        <v>25772.5</v>
      </c>
      <c r="AN687" s="46">
        <v>18022.5</v>
      </c>
      <c r="AO687" s="46">
        <v>7750</v>
      </c>
      <c r="AP687" s="45">
        <v>183.6</v>
      </c>
      <c r="AQ687" s="45"/>
      <c r="AR687" s="45" t="str">
        <f>IFERROR(VLOOKUP(AB687,'Pedidos marco'!$A$1:$D$10000,4,0)," ")</f>
        <v xml:space="preserve"> </v>
      </c>
      <c r="AS687" s="45">
        <f t="shared" si="70"/>
        <v>5</v>
      </c>
      <c r="AT687" s="45" t="str">
        <f t="shared" si="71"/>
        <v>05</v>
      </c>
      <c r="AU687" s="47">
        <v>18</v>
      </c>
      <c r="AV687" s="19" t="str">
        <f t="shared" si="72"/>
        <v>04 April</v>
      </c>
      <c r="AW687" s="19">
        <f t="shared" si="73"/>
        <v>0.51</v>
      </c>
      <c r="AX687" s="19">
        <f t="shared" si="74"/>
        <v>10.199999999999999</v>
      </c>
      <c r="AY687" s="19" t="e">
        <f>VLOOKUP(AG687,Cías!$A$1:$E$10000,5,0)</f>
        <v>#N/A</v>
      </c>
      <c r="AZ687" s="19" t="str">
        <f t="shared" si="75"/>
        <v>1013768</v>
      </c>
      <c r="BA687" s="19" t="str">
        <f t="shared" si="76"/>
        <v>PROAÑO MESIAS JOSELITO</v>
      </c>
      <c r="BB687" s="19" t="e">
        <f>VLOOKUP(AG687,Cías!$A$1:$E$10000,3,0)</f>
        <v>#N/A</v>
      </c>
      <c r="BC687" s="19"/>
      <c r="BD687" s="19"/>
      <c r="BE687" s="19"/>
      <c r="BF687" s="19"/>
      <c r="BG687" s="19"/>
      <c r="BH687" s="19"/>
      <c r="BI687" s="19"/>
      <c r="BJ687" s="19"/>
    </row>
    <row r="688" spans="1:62" ht="15" x14ac:dyDescent="0.2">
      <c r="A688" s="19" t="s">
        <v>7997</v>
      </c>
      <c r="B688" s="19" t="s">
        <v>1479</v>
      </c>
      <c r="C688" s="43">
        <v>44656</v>
      </c>
      <c r="D688" s="44">
        <v>0.66666666666666996</v>
      </c>
      <c r="E688" s="19" t="s">
        <v>7998</v>
      </c>
      <c r="F688" s="19" t="s">
        <v>1481</v>
      </c>
      <c r="G688" s="19" t="s">
        <v>1481</v>
      </c>
      <c r="H688" s="45">
        <v>0</v>
      </c>
      <c r="I688" s="45">
        <v>0</v>
      </c>
      <c r="J688" s="19" t="s">
        <v>1482</v>
      </c>
      <c r="K688" s="19" t="s">
        <v>7999</v>
      </c>
      <c r="L688" s="19" t="s">
        <v>8000</v>
      </c>
      <c r="M688" s="19" t="s">
        <v>8001</v>
      </c>
      <c r="N688" s="19" t="s">
        <v>7997</v>
      </c>
      <c r="O688" s="19" t="s">
        <v>369</v>
      </c>
      <c r="P688" s="19" t="s">
        <v>370</v>
      </c>
      <c r="Q688" s="46">
        <v>200</v>
      </c>
      <c r="R688" s="19" t="s">
        <v>1544</v>
      </c>
      <c r="S688" s="19" t="s">
        <v>2088</v>
      </c>
      <c r="T688" s="19" t="s">
        <v>2089</v>
      </c>
      <c r="U688" s="19" t="s">
        <v>2090</v>
      </c>
      <c r="V688" s="19" t="s">
        <v>2091</v>
      </c>
      <c r="W688" s="19" t="s">
        <v>2092</v>
      </c>
      <c r="X688" s="19" t="s">
        <v>2093</v>
      </c>
      <c r="Y688" s="19" t="s">
        <v>2094</v>
      </c>
      <c r="Z688" s="19" t="s">
        <v>2095</v>
      </c>
      <c r="AA688" s="46">
        <v>130</v>
      </c>
      <c r="AB688" s="19" t="s">
        <v>472</v>
      </c>
      <c r="AC688" s="19" t="s">
        <v>94</v>
      </c>
      <c r="AD688" s="19" t="s">
        <v>6566</v>
      </c>
      <c r="AE688" s="19" t="s">
        <v>1481</v>
      </c>
      <c r="AF688" s="19" t="s">
        <v>1592</v>
      </c>
      <c r="AG688" s="19" t="s">
        <v>6567</v>
      </c>
      <c r="AH688" s="19" t="s">
        <v>1502</v>
      </c>
      <c r="AI688" s="19" t="s">
        <v>2099</v>
      </c>
      <c r="AJ688" s="45">
        <v>0</v>
      </c>
      <c r="AK688" s="45">
        <v>0</v>
      </c>
      <c r="AL688" s="19" t="s">
        <v>1501</v>
      </c>
      <c r="AM688" s="46">
        <v>19466.25</v>
      </c>
      <c r="AN688" s="46">
        <v>10006.25</v>
      </c>
      <c r="AO688" s="46">
        <v>9460</v>
      </c>
      <c r="AP688" s="45">
        <v>108</v>
      </c>
      <c r="AQ688" s="45"/>
      <c r="AR688" s="45" t="str">
        <f>IFERROR(VLOOKUP(AB688,'Pedidos marco'!$A$1:$D$10000,4,0)," ")</f>
        <v xml:space="preserve"> </v>
      </c>
      <c r="AS688" s="45">
        <f t="shared" si="70"/>
        <v>5</v>
      </c>
      <c r="AT688" s="45" t="str">
        <f t="shared" si="71"/>
        <v>05</v>
      </c>
      <c r="AU688" s="47">
        <v>10</v>
      </c>
      <c r="AV688" s="19" t="str">
        <f t="shared" si="72"/>
        <v>04 April</v>
      </c>
      <c r="AW688" s="19">
        <f t="shared" si="73"/>
        <v>0.54</v>
      </c>
      <c r="AX688" s="19">
        <f t="shared" si="74"/>
        <v>10.8</v>
      </c>
      <c r="AY688" s="19" t="e">
        <f>VLOOKUP(AG688,Cías!$A$1:$E$10000,5,0)</f>
        <v>#N/A</v>
      </c>
      <c r="AZ688" s="19" t="str">
        <f t="shared" si="75"/>
        <v>1013241</v>
      </c>
      <c r="BA688" s="19" t="str">
        <f t="shared" si="76"/>
        <v>COMPAÑÍA DE TRANSPORTE DE CARGA PES</v>
      </c>
      <c r="BB688" s="19" t="e">
        <f>VLOOKUP(AG688,Cías!$A$1:$E$10000,3,0)</f>
        <v>#N/A</v>
      </c>
      <c r="BC688" s="19"/>
      <c r="BD688" s="19"/>
      <c r="BE688" s="19"/>
      <c r="BF688" s="19"/>
      <c r="BG688" s="19"/>
      <c r="BH688" s="19"/>
      <c r="BI688" s="19"/>
      <c r="BJ688" s="19"/>
    </row>
    <row r="689" spans="1:62" ht="15" x14ac:dyDescent="0.2">
      <c r="A689" s="19" t="s">
        <v>7997</v>
      </c>
      <c r="B689" s="19" t="s">
        <v>1479</v>
      </c>
      <c r="C689" s="43">
        <v>44656</v>
      </c>
      <c r="D689" s="44">
        <v>0.66666666666666996</v>
      </c>
      <c r="E689" s="19" t="s">
        <v>8002</v>
      </c>
      <c r="F689" s="19" t="s">
        <v>1481</v>
      </c>
      <c r="G689" s="19" t="s">
        <v>1481</v>
      </c>
      <c r="H689" s="45">
        <v>0</v>
      </c>
      <c r="I689" s="45">
        <v>0</v>
      </c>
      <c r="J689" s="19" t="s">
        <v>1482</v>
      </c>
      <c r="K689" s="19" t="s">
        <v>7999</v>
      </c>
      <c r="L689" s="19" t="s">
        <v>8003</v>
      </c>
      <c r="M689" s="19" t="s">
        <v>8004</v>
      </c>
      <c r="N689" s="19" t="s">
        <v>7997</v>
      </c>
      <c r="O689" s="19" t="s">
        <v>367</v>
      </c>
      <c r="P689" s="19" t="s">
        <v>368</v>
      </c>
      <c r="Q689" s="46">
        <v>440</v>
      </c>
      <c r="R689" s="19" t="s">
        <v>1544</v>
      </c>
      <c r="S689" s="19" t="s">
        <v>2088</v>
      </c>
      <c r="T689" s="19" t="s">
        <v>2089</v>
      </c>
      <c r="U689" s="19" t="s">
        <v>2090</v>
      </c>
      <c r="V689" s="19" t="s">
        <v>2091</v>
      </c>
      <c r="W689" s="19" t="s">
        <v>2092</v>
      </c>
      <c r="X689" s="19" t="s">
        <v>2093</v>
      </c>
      <c r="Y689" s="19" t="s">
        <v>2094</v>
      </c>
      <c r="Z689" s="19" t="s">
        <v>2095</v>
      </c>
      <c r="AA689" s="46">
        <v>130</v>
      </c>
      <c r="AB689" s="19" t="s">
        <v>472</v>
      </c>
      <c r="AC689" s="19" t="s">
        <v>94</v>
      </c>
      <c r="AD689" s="19" t="s">
        <v>6566</v>
      </c>
      <c r="AE689" s="19" t="s">
        <v>1481</v>
      </c>
      <c r="AF689" s="19" t="s">
        <v>1592</v>
      </c>
      <c r="AG689" s="19" t="s">
        <v>6567</v>
      </c>
      <c r="AH689" s="19" t="s">
        <v>1502</v>
      </c>
      <c r="AI689" s="19" t="s">
        <v>2099</v>
      </c>
      <c r="AJ689" s="45">
        <v>0</v>
      </c>
      <c r="AK689" s="45">
        <v>0</v>
      </c>
      <c r="AL689" s="19" t="s">
        <v>1501</v>
      </c>
      <c r="AM689" s="46">
        <v>31473.75</v>
      </c>
      <c r="AN689" s="46">
        <v>22013.75</v>
      </c>
      <c r="AO689" s="46">
        <v>9460</v>
      </c>
      <c r="AP689" s="45">
        <v>237.6</v>
      </c>
      <c r="AQ689" s="45"/>
      <c r="AR689" s="45" t="str">
        <f>IFERROR(VLOOKUP(AB689,'Pedidos marco'!$A$1:$D$10000,4,0)," ")</f>
        <v xml:space="preserve"> </v>
      </c>
      <c r="AS689" s="45">
        <f t="shared" si="70"/>
        <v>5</v>
      </c>
      <c r="AT689" s="45" t="str">
        <f t="shared" si="71"/>
        <v>05</v>
      </c>
      <c r="AU689" s="47">
        <v>22</v>
      </c>
      <c r="AV689" s="19" t="str">
        <f t="shared" si="72"/>
        <v>04 April</v>
      </c>
      <c r="AW689" s="19">
        <f t="shared" si="73"/>
        <v>0.54</v>
      </c>
      <c r="AX689" s="19">
        <f t="shared" si="74"/>
        <v>10.799999999999999</v>
      </c>
      <c r="AY689" s="19" t="e">
        <f>VLOOKUP(AG689,Cías!$A$1:$E$10000,5,0)</f>
        <v>#N/A</v>
      </c>
      <c r="AZ689" s="19" t="str">
        <f t="shared" si="75"/>
        <v>1013241</v>
      </c>
      <c r="BA689" s="19" t="str">
        <f t="shared" si="76"/>
        <v>COMPAÑÍA DE TRANSPORTE DE CARGA PES</v>
      </c>
      <c r="BB689" s="19" t="e">
        <f>VLOOKUP(AG689,Cías!$A$1:$E$10000,3,0)</f>
        <v>#N/A</v>
      </c>
      <c r="BC689" s="19"/>
      <c r="BD689" s="19"/>
      <c r="BE689" s="19"/>
      <c r="BF689" s="19"/>
      <c r="BG689" s="19"/>
      <c r="BH689" s="19"/>
      <c r="BI689" s="19"/>
      <c r="BJ689" s="19"/>
    </row>
    <row r="690" spans="1:62" ht="15" x14ac:dyDescent="0.2">
      <c r="A690" s="19" t="s">
        <v>8005</v>
      </c>
      <c r="B690" s="19" t="s">
        <v>1479</v>
      </c>
      <c r="C690" s="43">
        <v>44656</v>
      </c>
      <c r="D690" s="44">
        <v>0.66805555555555995</v>
      </c>
      <c r="E690" s="19" t="s">
        <v>8006</v>
      </c>
      <c r="F690" s="19" t="s">
        <v>8007</v>
      </c>
      <c r="G690" s="19" t="s">
        <v>8008</v>
      </c>
      <c r="H690" s="45">
        <v>2945.54</v>
      </c>
      <c r="I690" s="45">
        <v>3302.55</v>
      </c>
      <c r="J690" s="19" t="s">
        <v>1560</v>
      </c>
      <c r="K690" s="19" t="s">
        <v>8009</v>
      </c>
      <c r="L690" s="19" t="s">
        <v>8010</v>
      </c>
      <c r="M690" s="19" t="s">
        <v>8011</v>
      </c>
      <c r="N690" s="19" t="s">
        <v>8005</v>
      </c>
      <c r="O690" s="19" t="s">
        <v>369</v>
      </c>
      <c r="P690" s="19" t="s">
        <v>370</v>
      </c>
      <c r="Q690" s="46">
        <v>480</v>
      </c>
      <c r="R690" s="19" t="s">
        <v>1544</v>
      </c>
      <c r="S690" s="19" t="s">
        <v>8012</v>
      </c>
      <c r="T690" s="19" t="s">
        <v>155</v>
      </c>
      <c r="U690" s="19" t="s">
        <v>8013</v>
      </c>
      <c r="V690" s="19" t="s">
        <v>8014</v>
      </c>
      <c r="W690" s="19" t="s">
        <v>415</v>
      </c>
      <c r="X690" s="19" t="s">
        <v>8015</v>
      </c>
      <c r="Y690" s="19" t="s">
        <v>8016</v>
      </c>
      <c r="Z690" s="19" t="s">
        <v>8017</v>
      </c>
      <c r="AA690" s="46">
        <v>118</v>
      </c>
      <c r="AB690" s="19" t="s">
        <v>476</v>
      </c>
      <c r="AC690" s="19" t="s">
        <v>102</v>
      </c>
      <c r="AD690" s="19" t="s">
        <v>2777</v>
      </c>
      <c r="AE690" s="19" t="s">
        <v>1481</v>
      </c>
      <c r="AF690" s="19" t="s">
        <v>1719</v>
      </c>
      <c r="AG690" s="19" t="s">
        <v>2778</v>
      </c>
      <c r="AH690" s="19" t="s">
        <v>1594</v>
      </c>
      <c r="AI690" s="19" t="s">
        <v>1595</v>
      </c>
      <c r="AJ690" s="45">
        <v>0.05</v>
      </c>
      <c r="AK690" s="45">
        <v>24</v>
      </c>
      <c r="AL690" s="19" t="s">
        <v>1501</v>
      </c>
      <c r="AM690" s="46">
        <v>37430</v>
      </c>
      <c r="AN690" s="46">
        <v>24050</v>
      </c>
      <c r="AO690" s="46">
        <v>13380</v>
      </c>
      <c r="AP690" s="45">
        <v>240</v>
      </c>
      <c r="AQ690" s="45"/>
      <c r="AR690" s="45" t="str">
        <f>IFERROR(VLOOKUP(AB690,'Pedidos marco'!$A$1:$D$10000,4,0)," ")</f>
        <v xml:space="preserve"> </v>
      </c>
      <c r="AS690" s="45">
        <f t="shared" si="70"/>
        <v>5</v>
      </c>
      <c r="AT690" s="45" t="str">
        <f t="shared" si="71"/>
        <v>05</v>
      </c>
      <c r="AU690" s="47">
        <v>24</v>
      </c>
      <c r="AV690" s="19" t="str">
        <f t="shared" si="72"/>
        <v>04 April</v>
      </c>
      <c r="AW690" s="19">
        <f t="shared" si="73"/>
        <v>0.5</v>
      </c>
      <c r="AX690" s="19">
        <f t="shared" si="74"/>
        <v>10</v>
      </c>
      <c r="AY690" s="19" t="e">
        <f>VLOOKUP(AG690,Cías!$A$1:$E$10000,5,0)</f>
        <v>#N/A</v>
      </c>
      <c r="AZ690" s="19" t="str">
        <f t="shared" si="75"/>
        <v>1013724</v>
      </c>
      <c r="BA690" s="19" t="str">
        <f t="shared" si="76"/>
        <v>DAVILA GONZALES WILMAN GUILLERMO</v>
      </c>
      <c r="BB690" s="19" t="e">
        <f>VLOOKUP(AG690,Cías!$A$1:$E$10000,3,0)</f>
        <v>#N/A</v>
      </c>
      <c r="BC690" s="19"/>
      <c r="BD690" s="19"/>
      <c r="BE690" s="19"/>
      <c r="BF690" s="19"/>
      <c r="BG690" s="19"/>
      <c r="BH690" s="19"/>
      <c r="BI690" s="19"/>
      <c r="BJ690" s="19"/>
    </row>
    <row r="691" spans="1:62" ht="15" x14ac:dyDescent="0.2">
      <c r="A691" s="19" t="s">
        <v>8018</v>
      </c>
      <c r="B691" s="19" t="s">
        <v>1479</v>
      </c>
      <c r="C691" s="43">
        <v>44656</v>
      </c>
      <c r="D691" s="44">
        <v>0.66874999999999996</v>
      </c>
      <c r="E691" s="19" t="s">
        <v>8019</v>
      </c>
      <c r="F691" s="19" t="s">
        <v>8020</v>
      </c>
      <c r="G691" s="19" t="s">
        <v>8021</v>
      </c>
      <c r="H691" s="45">
        <v>1538.4</v>
      </c>
      <c r="I691" s="45">
        <v>1724.87</v>
      </c>
      <c r="J691" s="19" t="s">
        <v>1560</v>
      </c>
      <c r="K691" s="19" t="s">
        <v>8022</v>
      </c>
      <c r="L691" s="19" t="s">
        <v>8023</v>
      </c>
      <c r="M691" s="19" t="s">
        <v>8024</v>
      </c>
      <c r="N691" s="19" t="s">
        <v>8018</v>
      </c>
      <c r="O691" s="19" t="s">
        <v>1641</v>
      </c>
      <c r="P691" s="19" t="s">
        <v>1642</v>
      </c>
      <c r="Q691" s="46">
        <v>240</v>
      </c>
      <c r="R691" s="19" t="s">
        <v>1544</v>
      </c>
      <c r="S691" s="19" t="s">
        <v>7178</v>
      </c>
      <c r="T691" s="19" t="s">
        <v>7179</v>
      </c>
      <c r="U691" s="19" t="s">
        <v>8025</v>
      </c>
      <c r="V691" s="19" t="s">
        <v>8026</v>
      </c>
      <c r="W691" s="19" t="s">
        <v>2076</v>
      </c>
      <c r="X691" s="19" t="s">
        <v>8027</v>
      </c>
      <c r="Y691" s="19" t="s">
        <v>2078</v>
      </c>
      <c r="Z691" s="19" t="s">
        <v>2079</v>
      </c>
      <c r="AA691" s="46">
        <v>345</v>
      </c>
      <c r="AB691" s="19" t="s">
        <v>581</v>
      </c>
      <c r="AC691" s="19" t="s">
        <v>319</v>
      </c>
      <c r="AD691" s="19" t="s">
        <v>6415</v>
      </c>
      <c r="AE691" s="19" t="s">
        <v>1481</v>
      </c>
      <c r="AF691" s="19" t="s">
        <v>1719</v>
      </c>
      <c r="AG691" s="19" t="s">
        <v>6416</v>
      </c>
      <c r="AH691" s="19" t="s">
        <v>1594</v>
      </c>
      <c r="AI691" s="19" t="s">
        <v>1595</v>
      </c>
      <c r="AJ691" s="45">
        <v>0.05</v>
      </c>
      <c r="AK691" s="45">
        <v>12</v>
      </c>
      <c r="AL691" s="19" t="s">
        <v>1501</v>
      </c>
      <c r="AM691" s="46">
        <v>19725</v>
      </c>
      <c r="AN691" s="46">
        <v>12020</v>
      </c>
      <c r="AO691" s="46">
        <v>7705</v>
      </c>
      <c r="AP691" s="45">
        <v>247.2</v>
      </c>
      <c r="AQ691" s="45"/>
      <c r="AR691" s="45" t="str">
        <f>IFERROR(VLOOKUP(AB691,'Pedidos marco'!$A$1:$D$10000,4,0)," ")</f>
        <v xml:space="preserve"> </v>
      </c>
      <c r="AS691" s="45">
        <f t="shared" si="70"/>
        <v>5</v>
      </c>
      <c r="AT691" s="45" t="str">
        <f t="shared" si="71"/>
        <v>05</v>
      </c>
      <c r="AU691" s="47">
        <v>12</v>
      </c>
      <c r="AV691" s="19" t="str">
        <f t="shared" si="72"/>
        <v>04 April</v>
      </c>
      <c r="AW691" s="19">
        <f t="shared" si="73"/>
        <v>1.03</v>
      </c>
      <c r="AX691" s="19">
        <f t="shared" si="74"/>
        <v>20.599999999999998</v>
      </c>
      <c r="AY691" s="19" t="e">
        <f>VLOOKUP(AG691,Cías!$A$1:$E$10000,5,0)</f>
        <v>#N/A</v>
      </c>
      <c r="AZ691" s="19" t="str">
        <f t="shared" si="75"/>
        <v>1013592</v>
      </c>
      <c r="BA691" s="19" t="str">
        <f t="shared" si="76"/>
        <v>VALENCIA BENAVIDES GLADYS RUBY</v>
      </c>
      <c r="BB691" s="19" t="e">
        <f>VLOOKUP(AG691,Cías!$A$1:$E$10000,3,0)</f>
        <v>#N/A</v>
      </c>
      <c r="BC691" s="19"/>
      <c r="BD691" s="19"/>
      <c r="BE691" s="19"/>
      <c r="BF691" s="19"/>
      <c r="BG691" s="19"/>
      <c r="BH691" s="19"/>
      <c r="BI691" s="19"/>
      <c r="BJ691" s="19"/>
    </row>
    <row r="692" spans="1:62" ht="15" x14ac:dyDescent="0.2">
      <c r="A692" s="19" t="s">
        <v>8018</v>
      </c>
      <c r="B692" s="19" t="s">
        <v>1479</v>
      </c>
      <c r="C692" s="43">
        <v>44656</v>
      </c>
      <c r="D692" s="44">
        <v>0.66874999999999996</v>
      </c>
      <c r="E692" s="19" t="s">
        <v>8028</v>
      </c>
      <c r="F692" s="19" t="s">
        <v>8029</v>
      </c>
      <c r="G692" s="19" t="s">
        <v>8030</v>
      </c>
      <c r="H692" s="45">
        <v>1600.8</v>
      </c>
      <c r="I692" s="45">
        <v>1794.83</v>
      </c>
      <c r="J692" s="19" t="s">
        <v>1560</v>
      </c>
      <c r="K692" s="19" t="s">
        <v>8031</v>
      </c>
      <c r="L692" s="19" t="s">
        <v>8032</v>
      </c>
      <c r="M692" s="19" t="s">
        <v>8033</v>
      </c>
      <c r="N692" s="19" t="s">
        <v>8018</v>
      </c>
      <c r="O692" s="19" t="s">
        <v>1603</v>
      </c>
      <c r="P692" s="19" t="s">
        <v>1604</v>
      </c>
      <c r="Q692" s="46">
        <v>240</v>
      </c>
      <c r="R692" s="19" t="s">
        <v>1544</v>
      </c>
      <c r="S692" s="19" t="s">
        <v>7178</v>
      </c>
      <c r="T692" s="19" t="s">
        <v>7179</v>
      </c>
      <c r="U692" s="19" t="s">
        <v>8025</v>
      </c>
      <c r="V692" s="19" t="s">
        <v>8026</v>
      </c>
      <c r="W692" s="19" t="s">
        <v>2076</v>
      </c>
      <c r="X692" s="19" t="s">
        <v>8027</v>
      </c>
      <c r="Y692" s="19" t="s">
        <v>2078</v>
      </c>
      <c r="Z692" s="19" t="s">
        <v>2079</v>
      </c>
      <c r="AA692" s="46">
        <v>345</v>
      </c>
      <c r="AB692" s="19" t="s">
        <v>581</v>
      </c>
      <c r="AC692" s="19" t="s">
        <v>319</v>
      </c>
      <c r="AD692" s="19" t="s">
        <v>6415</v>
      </c>
      <c r="AE692" s="19" t="s">
        <v>1481</v>
      </c>
      <c r="AF692" s="19" t="s">
        <v>1719</v>
      </c>
      <c r="AG692" s="19" t="s">
        <v>6416</v>
      </c>
      <c r="AH692" s="19" t="s">
        <v>1594</v>
      </c>
      <c r="AI692" s="19" t="s">
        <v>1595</v>
      </c>
      <c r="AJ692" s="45">
        <v>0.05</v>
      </c>
      <c r="AK692" s="45">
        <v>12</v>
      </c>
      <c r="AL692" s="19" t="s">
        <v>1501</v>
      </c>
      <c r="AM692" s="46">
        <v>19725</v>
      </c>
      <c r="AN692" s="46">
        <v>12020</v>
      </c>
      <c r="AO692" s="46">
        <v>7705</v>
      </c>
      <c r="AP692" s="45">
        <v>247.2</v>
      </c>
      <c r="AQ692" s="45"/>
      <c r="AR692" s="45" t="str">
        <f>IFERROR(VLOOKUP(AB692,'Pedidos marco'!$A$1:$D$10000,4,0)," ")</f>
        <v xml:space="preserve"> </v>
      </c>
      <c r="AS692" s="45">
        <f t="shared" si="70"/>
        <v>5</v>
      </c>
      <c r="AT692" s="45" t="str">
        <f t="shared" si="71"/>
        <v>05</v>
      </c>
      <c r="AU692" s="47">
        <v>12</v>
      </c>
      <c r="AV692" s="19" t="str">
        <f t="shared" si="72"/>
        <v>04 April</v>
      </c>
      <c r="AW692" s="19">
        <f t="shared" si="73"/>
        <v>1.03</v>
      </c>
      <c r="AX692" s="19">
        <f t="shared" si="74"/>
        <v>20.599999999999998</v>
      </c>
      <c r="AY692" s="19" t="e">
        <f>VLOOKUP(AG692,Cías!$A$1:$E$10000,5,0)</f>
        <v>#N/A</v>
      </c>
      <c r="AZ692" s="19" t="str">
        <f t="shared" si="75"/>
        <v>1013592</v>
      </c>
      <c r="BA692" s="19" t="str">
        <f t="shared" si="76"/>
        <v>VALENCIA BENAVIDES GLADYS RUBY</v>
      </c>
      <c r="BB692" s="19" t="e">
        <f>VLOOKUP(AG692,Cías!$A$1:$E$10000,3,0)</f>
        <v>#N/A</v>
      </c>
      <c r="BC692" s="19"/>
      <c r="BD692" s="19"/>
      <c r="BE692" s="19"/>
      <c r="BF692" s="19"/>
      <c r="BG692" s="19"/>
      <c r="BH692" s="19"/>
      <c r="BI692" s="19"/>
      <c r="BJ692" s="19"/>
    </row>
    <row r="693" spans="1:62" ht="15" x14ac:dyDescent="0.2">
      <c r="A693" s="19" t="s">
        <v>8034</v>
      </c>
      <c r="B693" s="19" t="s">
        <v>1479</v>
      </c>
      <c r="C693" s="43">
        <v>44656</v>
      </c>
      <c r="D693" s="44">
        <v>0.67083333333332995</v>
      </c>
      <c r="E693" s="19" t="s">
        <v>8035</v>
      </c>
      <c r="F693" s="19" t="s">
        <v>8036</v>
      </c>
      <c r="G693" s="19" t="s">
        <v>8037</v>
      </c>
      <c r="H693" s="45">
        <v>1011.79</v>
      </c>
      <c r="I693" s="45">
        <v>1134.42</v>
      </c>
      <c r="J693" s="19" t="s">
        <v>1560</v>
      </c>
      <c r="K693" s="19" t="s">
        <v>8038</v>
      </c>
      <c r="L693" s="19" t="s">
        <v>8039</v>
      </c>
      <c r="M693" s="19" t="s">
        <v>8040</v>
      </c>
      <c r="N693" s="19" t="s">
        <v>8034</v>
      </c>
      <c r="O693" s="19" t="s">
        <v>1641</v>
      </c>
      <c r="P693" s="19" t="s">
        <v>1642</v>
      </c>
      <c r="Q693" s="46">
        <v>160</v>
      </c>
      <c r="R693" s="19" t="s">
        <v>1544</v>
      </c>
      <c r="S693" s="19" t="s">
        <v>5029</v>
      </c>
      <c r="T693" s="19" t="s">
        <v>5030</v>
      </c>
      <c r="U693" s="19" t="s">
        <v>8041</v>
      </c>
      <c r="V693" s="19" t="s">
        <v>8042</v>
      </c>
      <c r="W693" s="19" t="s">
        <v>4073</v>
      </c>
      <c r="X693" s="19" t="s">
        <v>8043</v>
      </c>
      <c r="Y693" s="19" t="s">
        <v>4075</v>
      </c>
      <c r="Z693" s="19" t="s">
        <v>4076</v>
      </c>
      <c r="AA693" s="46">
        <v>468</v>
      </c>
      <c r="AB693" s="19" t="s">
        <v>559</v>
      </c>
      <c r="AC693" s="19" t="s">
        <v>272</v>
      </c>
      <c r="AD693" s="19" t="s">
        <v>4454</v>
      </c>
      <c r="AE693" s="19" t="s">
        <v>1481</v>
      </c>
      <c r="AF693" s="19" t="s">
        <v>1554</v>
      </c>
      <c r="AG693" s="19" t="s">
        <v>4455</v>
      </c>
      <c r="AH693" s="19" t="s">
        <v>1499</v>
      </c>
      <c r="AI693" s="19" t="s">
        <v>1500</v>
      </c>
      <c r="AJ693" s="45">
        <v>0</v>
      </c>
      <c r="AK693" s="45">
        <v>0</v>
      </c>
      <c r="AL693" s="19" t="s">
        <v>1501</v>
      </c>
      <c r="AM693" s="46">
        <v>12393.333000000001</v>
      </c>
      <c r="AN693" s="46">
        <v>8013.3329999999996</v>
      </c>
      <c r="AO693" s="46">
        <v>4380</v>
      </c>
      <c r="AP693" s="45">
        <v>184</v>
      </c>
      <c r="AQ693" s="45"/>
      <c r="AR693" s="45" t="str">
        <f>IFERROR(VLOOKUP(AB693,'Pedidos marco'!$A$1:$D$10000,4,0)," ")</f>
        <v xml:space="preserve"> </v>
      </c>
      <c r="AS693" s="45">
        <f t="shared" si="70"/>
        <v>5</v>
      </c>
      <c r="AT693" s="45" t="str">
        <f t="shared" si="71"/>
        <v>05</v>
      </c>
      <c r="AU693" s="47">
        <v>8</v>
      </c>
      <c r="AV693" s="19" t="str">
        <f t="shared" si="72"/>
        <v>04 April</v>
      </c>
      <c r="AW693" s="19">
        <f t="shared" si="73"/>
        <v>1.1499999999999999</v>
      </c>
      <c r="AX693" s="19">
        <f t="shared" si="74"/>
        <v>23</v>
      </c>
      <c r="AY693" s="19" t="e">
        <f>VLOOKUP(AG693,Cías!$A$1:$E$10000,5,0)</f>
        <v>#N/A</v>
      </c>
      <c r="AZ693" s="19" t="str">
        <f t="shared" si="75"/>
        <v>10005834</v>
      </c>
      <c r="BA693" s="19" t="str">
        <f t="shared" si="76"/>
        <v>RUIZ CHECA JOSE JAVIER</v>
      </c>
      <c r="BB693" s="19" t="e">
        <f>VLOOKUP(AG693,Cías!$A$1:$E$10000,3,0)</f>
        <v>#N/A</v>
      </c>
      <c r="BC693" s="19"/>
      <c r="BD693" s="19"/>
      <c r="BE693" s="19"/>
      <c r="BF693" s="19"/>
      <c r="BG693" s="19"/>
      <c r="BH693" s="19"/>
      <c r="BI693" s="19"/>
      <c r="BJ693" s="19"/>
    </row>
    <row r="694" spans="1:62" ht="15" x14ac:dyDescent="0.2">
      <c r="A694" s="19" t="s">
        <v>8034</v>
      </c>
      <c r="B694" s="19" t="s">
        <v>1479</v>
      </c>
      <c r="C694" s="43">
        <v>44656</v>
      </c>
      <c r="D694" s="44">
        <v>0.67083333333332995</v>
      </c>
      <c r="E694" s="19" t="s">
        <v>8044</v>
      </c>
      <c r="F694" s="19" t="s">
        <v>8045</v>
      </c>
      <c r="G694" s="19" t="s">
        <v>8046</v>
      </c>
      <c r="H694" s="45">
        <v>1315.96</v>
      </c>
      <c r="I694" s="45">
        <v>1475.47</v>
      </c>
      <c r="J694" s="19" t="s">
        <v>1560</v>
      </c>
      <c r="K694" s="19" t="s">
        <v>8047</v>
      </c>
      <c r="L694" s="19" t="s">
        <v>8048</v>
      </c>
      <c r="M694" s="19" t="s">
        <v>8049</v>
      </c>
      <c r="N694" s="19" t="s">
        <v>8034</v>
      </c>
      <c r="O694" s="19" t="s">
        <v>1603</v>
      </c>
      <c r="P694" s="19" t="s">
        <v>1604</v>
      </c>
      <c r="Q694" s="46">
        <v>200</v>
      </c>
      <c r="R694" s="19" t="s">
        <v>1544</v>
      </c>
      <c r="S694" s="19" t="s">
        <v>5029</v>
      </c>
      <c r="T694" s="19" t="s">
        <v>5030</v>
      </c>
      <c r="U694" s="19" t="s">
        <v>8041</v>
      </c>
      <c r="V694" s="19" t="s">
        <v>8042</v>
      </c>
      <c r="W694" s="19" t="s">
        <v>4073</v>
      </c>
      <c r="X694" s="19" t="s">
        <v>8043</v>
      </c>
      <c r="Y694" s="19" t="s">
        <v>4075</v>
      </c>
      <c r="Z694" s="19" t="s">
        <v>4076</v>
      </c>
      <c r="AA694" s="46">
        <v>468</v>
      </c>
      <c r="AB694" s="19" t="s">
        <v>559</v>
      </c>
      <c r="AC694" s="19" t="s">
        <v>272</v>
      </c>
      <c r="AD694" s="19" t="s">
        <v>4454</v>
      </c>
      <c r="AE694" s="19" t="s">
        <v>1481</v>
      </c>
      <c r="AF694" s="19" t="s">
        <v>1554</v>
      </c>
      <c r="AG694" s="19" t="s">
        <v>4455</v>
      </c>
      <c r="AH694" s="19" t="s">
        <v>1499</v>
      </c>
      <c r="AI694" s="19" t="s">
        <v>1500</v>
      </c>
      <c r="AJ694" s="45">
        <v>0</v>
      </c>
      <c r="AK694" s="45">
        <v>0</v>
      </c>
      <c r="AL694" s="19" t="s">
        <v>1501</v>
      </c>
      <c r="AM694" s="46">
        <v>14396.666999999999</v>
      </c>
      <c r="AN694" s="46">
        <v>10016.666999999999</v>
      </c>
      <c r="AO694" s="46">
        <v>4380</v>
      </c>
      <c r="AP694" s="45">
        <v>230</v>
      </c>
      <c r="AQ694" s="45"/>
      <c r="AR694" s="45" t="str">
        <f>IFERROR(VLOOKUP(AB694,'Pedidos marco'!$A$1:$D$10000,4,0)," ")</f>
        <v xml:space="preserve"> </v>
      </c>
      <c r="AS694" s="45">
        <f t="shared" si="70"/>
        <v>5</v>
      </c>
      <c r="AT694" s="45" t="str">
        <f t="shared" si="71"/>
        <v>05</v>
      </c>
      <c r="AU694" s="47">
        <v>10</v>
      </c>
      <c r="AV694" s="19" t="str">
        <f t="shared" si="72"/>
        <v>04 April</v>
      </c>
      <c r="AW694" s="19">
        <f t="shared" si="73"/>
        <v>1.1499999999999999</v>
      </c>
      <c r="AX694" s="19">
        <f t="shared" si="74"/>
        <v>23</v>
      </c>
      <c r="AY694" s="19" t="e">
        <f>VLOOKUP(AG694,Cías!$A$1:$E$10000,5,0)</f>
        <v>#N/A</v>
      </c>
      <c r="AZ694" s="19" t="str">
        <f t="shared" si="75"/>
        <v>10005834</v>
      </c>
      <c r="BA694" s="19" t="str">
        <f t="shared" si="76"/>
        <v>RUIZ CHECA JOSE JAVIER</v>
      </c>
      <c r="BB694" s="19" t="e">
        <f>VLOOKUP(AG694,Cías!$A$1:$E$10000,3,0)</f>
        <v>#N/A</v>
      </c>
      <c r="BC694" s="19"/>
      <c r="BD694" s="19"/>
      <c r="BE694" s="19"/>
      <c r="BF694" s="19"/>
      <c r="BG694" s="19"/>
      <c r="BH694" s="19"/>
      <c r="BI694" s="19"/>
      <c r="BJ694" s="19"/>
    </row>
    <row r="695" spans="1:62" ht="15" x14ac:dyDescent="0.2">
      <c r="A695" s="19" t="s">
        <v>8050</v>
      </c>
      <c r="B695" s="19" t="s">
        <v>1479</v>
      </c>
      <c r="C695" s="43">
        <v>44656</v>
      </c>
      <c r="D695" s="44">
        <v>0.67291666666667005</v>
      </c>
      <c r="E695" s="19" t="s">
        <v>8051</v>
      </c>
      <c r="F695" s="19" t="s">
        <v>8052</v>
      </c>
      <c r="G695" s="19" t="s">
        <v>8053</v>
      </c>
      <c r="H695" s="45">
        <v>3076.8</v>
      </c>
      <c r="I695" s="45">
        <v>3449.73</v>
      </c>
      <c r="J695" s="19" t="s">
        <v>1560</v>
      </c>
      <c r="K695" s="19" t="s">
        <v>8054</v>
      </c>
      <c r="L695" s="19" t="s">
        <v>8055</v>
      </c>
      <c r="M695" s="19" t="s">
        <v>8056</v>
      </c>
      <c r="N695" s="19" t="s">
        <v>8050</v>
      </c>
      <c r="O695" s="19" t="s">
        <v>1641</v>
      </c>
      <c r="P695" s="19" t="s">
        <v>1642</v>
      </c>
      <c r="Q695" s="46">
        <v>480</v>
      </c>
      <c r="R695" s="19" t="s">
        <v>1544</v>
      </c>
      <c r="S695" s="19" t="s">
        <v>2072</v>
      </c>
      <c r="T695" s="19" t="s">
        <v>2073</v>
      </c>
      <c r="U695" s="19" t="s">
        <v>8057</v>
      </c>
      <c r="V695" s="19" t="s">
        <v>8058</v>
      </c>
      <c r="W695" s="19" t="s">
        <v>2174</v>
      </c>
      <c r="X695" s="19" t="s">
        <v>8059</v>
      </c>
      <c r="Y695" s="19" t="s">
        <v>2176</v>
      </c>
      <c r="Z695" s="19" t="s">
        <v>2177</v>
      </c>
      <c r="AA695" s="46">
        <v>328</v>
      </c>
      <c r="AB695" s="19" t="s">
        <v>488</v>
      </c>
      <c r="AC695" s="19" t="s">
        <v>125</v>
      </c>
      <c r="AD695" s="19" t="s">
        <v>2505</v>
      </c>
      <c r="AE695" s="19" t="s">
        <v>2506</v>
      </c>
      <c r="AF695" s="19" t="s">
        <v>1719</v>
      </c>
      <c r="AG695" s="19" t="s">
        <v>2507</v>
      </c>
      <c r="AH695" s="19" t="s">
        <v>1594</v>
      </c>
      <c r="AI695" s="19" t="s">
        <v>1595</v>
      </c>
      <c r="AJ695" s="45">
        <v>0.05</v>
      </c>
      <c r="AK695" s="45">
        <v>24</v>
      </c>
      <c r="AL695" s="19" t="s">
        <v>1501</v>
      </c>
      <c r="AM695" s="46">
        <v>39860</v>
      </c>
      <c r="AN695" s="46">
        <v>24030</v>
      </c>
      <c r="AO695" s="46">
        <v>15830</v>
      </c>
      <c r="AP695" s="45">
        <v>494.4</v>
      </c>
      <c r="AQ695" s="45"/>
      <c r="AR695" s="45" t="str">
        <f>IFERROR(VLOOKUP(AB695,'Pedidos marco'!$A$1:$D$10000,4,0)," ")</f>
        <v xml:space="preserve"> </v>
      </c>
      <c r="AS695" s="45">
        <f t="shared" si="70"/>
        <v>5</v>
      </c>
      <c r="AT695" s="45" t="str">
        <f t="shared" si="71"/>
        <v>05</v>
      </c>
      <c r="AU695" s="47">
        <v>24</v>
      </c>
      <c r="AV695" s="19" t="str">
        <f t="shared" si="72"/>
        <v>04 April</v>
      </c>
      <c r="AW695" s="19">
        <f t="shared" si="73"/>
        <v>1.03</v>
      </c>
      <c r="AX695" s="19">
        <f t="shared" si="74"/>
        <v>20.599999999999998</v>
      </c>
      <c r="AY695" s="19" t="e">
        <f>VLOOKUP(AG695,Cías!$A$1:$E$10000,5,0)</f>
        <v>#N/A</v>
      </c>
      <c r="AZ695" s="19" t="str">
        <f t="shared" si="75"/>
        <v>10003431</v>
      </c>
      <c r="BA695" s="19" t="str">
        <f t="shared" si="76"/>
        <v>FIALLOS ARTEAGA ESTEFANIA CAROLINA</v>
      </c>
      <c r="BB695" s="19" t="e">
        <f>VLOOKUP(AG695,Cías!$A$1:$E$10000,3,0)</f>
        <v>#N/A</v>
      </c>
      <c r="BC695" s="19"/>
      <c r="BD695" s="19"/>
      <c r="BE695" s="19"/>
      <c r="BF695" s="19"/>
      <c r="BG695" s="19"/>
      <c r="BH695" s="19"/>
      <c r="BI695" s="19"/>
      <c r="BJ695" s="19"/>
    </row>
    <row r="696" spans="1:62" ht="15" x14ac:dyDescent="0.2">
      <c r="A696" s="19" t="s">
        <v>8060</v>
      </c>
      <c r="B696" s="19" t="s">
        <v>1479</v>
      </c>
      <c r="C696" s="43">
        <v>44656</v>
      </c>
      <c r="D696" s="44">
        <v>0.67500000000000004</v>
      </c>
      <c r="E696" s="19" t="s">
        <v>8061</v>
      </c>
      <c r="F696" s="19" t="s">
        <v>1481</v>
      </c>
      <c r="G696" s="19" t="s">
        <v>1481</v>
      </c>
      <c r="H696" s="45">
        <v>0</v>
      </c>
      <c r="I696" s="45">
        <v>0</v>
      </c>
      <c r="J696" s="19" t="s">
        <v>1482</v>
      </c>
      <c r="K696" s="19" t="s">
        <v>8062</v>
      </c>
      <c r="L696" s="19" t="s">
        <v>8063</v>
      </c>
      <c r="M696" s="19" t="s">
        <v>8064</v>
      </c>
      <c r="N696" s="19" t="s">
        <v>8060</v>
      </c>
      <c r="O696" s="19" t="s">
        <v>371</v>
      </c>
      <c r="P696" s="19" t="s">
        <v>372</v>
      </c>
      <c r="Q696" s="46">
        <v>320</v>
      </c>
      <c r="R696" s="19" t="s">
        <v>1544</v>
      </c>
      <c r="S696" s="19" t="s">
        <v>1736</v>
      </c>
      <c r="T696" s="19" t="s">
        <v>1737</v>
      </c>
      <c r="U696" s="19" t="s">
        <v>2527</v>
      </c>
      <c r="V696" s="19" t="s">
        <v>2528</v>
      </c>
      <c r="W696" s="19" t="s">
        <v>1865</v>
      </c>
      <c r="X696" s="19" t="s">
        <v>2529</v>
      </c>
      <c r="Y696" s="19" t="s">
        <v>1867</v>
      </c>
      <c r="Z696" s="19" t="s">
        <v>1868</v>
      </c>
      <c r="AA696" s="46">
        <v>30</v>
      </c>
      <c r="AB696" s="19" t="s">
        <v>457</v>
      </c>
      <c r="AC696" s="19" t="s">
        <v>64</v>
      </c>
      <c r="AD696" s="19" t="s">
        <v>3930</v>
      </c>
      <c r="AE696" s="19" t="s">
        <v>3931</v>
      </c>
      <c r="AF696" s="19" t="s">
        <v>1592</v>
      </c>
      <c r="AG696" s="19" t="s">
        <v>3932</v>
      </c>
      <c r="AH696" s="19" t="s">
        <v>1594</v>
      </c>
      <c r="AI696" s="19" t="s">
        <v>1595</v>
      </c>
      <c r="AJ696" s="45">
        <v>0.05</v>
      </c>
      <c r="AK696" s="45">
        <v>16</v>
      </c>
      <c r="AL696" s="19" t="s">
        <v>1501</v>
      </c>
      <c r="AM696" s="46">
        <v>24845</v>
      </c>
      <c r="AN696" s="46">
        <v>16015</v>
      </c>
      <c r="AO696" s="46">
        <v>8830</v>
      </c>
      <c r="AP696" s="45">
        <v>60.8</v>
      </c>
      <c r="AQ696" s="45"/>
      <c r="AR696" s="45" t="str">
        <f>IFERROR(VLOOKUP(AB696,'Pedidos marco'!$A$1:$D$10000,4,0)," ")</f>
        <v xml:space="preserve"> </v>
      </c>
      <c r="AS696" s="45">
        <f t="shared" si="70"/>
        <v>5</v>
      </c>
      <c r="AT696" s="45" t="str">
        <f t="shared" si="71"/>
        <v>05</v>
      </c>
      <c r="AU696" s="47">
        <v>16</v>
      </c>
      <c r="AV696" s="19" t="str">
        <f t="shared" si="72"/>
        <v>04 April</v>
      </c>
      <c r="AW696" s="19">
        <f t="shared" si="73"/>
        <v>0.19</v>
      </c>
      <c r="AX696" s="19">
        <f t="shared" si="74"/>
        <v>3.8</v>
      </c>
      <c r="AY696" s="19" t="e">
        <f>VLOOKUP(AG696,Cías!$A$1:$E$10000,5,0)</f>
        <v>#N/A</v>
      </c>
      <c r="AZ696" s="19" t="str">
        <f t="shared" si="75"/>
        <v>1013746</v>
      </c>
      <c r="BA696" s="19" t="str">
        <f t="shared" si="76"/>
        <v>CABEZAS NARVAEZ NANCY JARDELY</v>
      </c>
      <c r="BB696" s="19" t="e">
        <f>VLOOKUP(AG696,Cías!$A$1:$E$10000,3,0)</f>
        <v>#N/A</v>
      </c>
      <c r="BC696" s="19"/>
      <c r="BD696" s="19"/>
      <c r="BE696" s="19"/>
      <c r="BF696" s="19"/>
      <c r="BG696" s="19"/>
      <c r="BH696" s="19"/>
      <c r="BI696" s="19"/>
      <c r="BJ696" s="19"/>
    </row>
    <row r="697" spans="1:62" ht="15" x14ac:dyDescent="0.2">
      <c r="A697" s="19" t="s">
        <v>8060</v>
      </c>
      <c r="B697" s="19" t="s">
        <v>1479</v>
      </c>
      <c r="C697" s="43">
        <v>44656</v>
      </c>
      <c r="D697" s="44">
        <v>0.67500000000000004</v>
      </c>
      <c r="E697" s="19" t="s">
        <v>8065</v>
      </c>
      <c r="F697" s="19" t="s">
        <v>1481</v>
      </c>
      <c r="G697" s="19" t="s">
        <v>1481</v>
      </c>
      <c r="H697" s="45">
        <v>0</v>
      </c>
      <c r="I697" s="45">
        <v>0</v>
      </c>
      <c r="J697" s="19" t="s">
        <v>1482</v>
      </c>
      <c r="K697" s="19" t="s">
        <v>8062</v>
      </c>
      <c r="L697" s="19" t="s">
        <v>8066</v>
      </c>
      <c r="M697" s="19" t="s">
        <v>8067</v>
      </c>
      <c r="N697" s="19" t="s">
        <v>8060</v>
      </c>
      <c r="O697" s="19" t="s">
        <v>367</v>
      </c>
      <c r="P697" s="19" t="s">
        <v>368</v>
      </c>
      <c r="Q697" s="46">
        <v>320</v>
      </c>
      <c r="R697" s="19" t="s">
        <v>1544</v>
      </c>
      <c r="S697" s="19" t="s">
        <v>1736</v>
      </c>
      <c r="T697" s="19" t="s">
        <v>1737</v>
      </c>
      <c r="U697" s="19" t="s">
        <v>2527</v>
      </c>
      <c r="V697" s="19" t="s">
        <v>2528</v>
      </c>
      <c r="W697" s="19" t="s">
        <v>1865</v>
      </c>
      <c r="X697" s="19" t="s">
        <v>2529</v>
      </c>
      <c r="Y697" s="19" t="s">
        <v>1867</v>
      </c>
      <c r="Z697" s="19" t="s">
        <v>1868</v>
      </c>
      <c r="AA697" s="46">
        <v>30</v>
      </c>
      <c r="AB697" s="19" t="s">
        <v>457</v>
      </c>
      <c r="AC697" s="19" t="s">
        <v>64</v>
      </c>
      <c r="AD697" s="19" t="s">
        <v>3930</v>
      </c>
      <c r="AE697" s="19" t="s">
        <v>3931</v>
      </c>
      <c r="AF697" s="19" t="s">
        <v>1592</v>
      </c>
      <c r="AG697" s="19" t="s">
        <v>3932</v>
      </c>
      <c r="AH697" s="19" t="s">
        <v>1594</v>
      </c>
      <c r="AI697" s="19" t="s">
        <v>1595</v>
      </c>
      <c r="AJ697" s="45">
        <v>0.05</v>
      </c>
      <c r="AK697" s="45">
        <v>16</v>
      </c>
      <c r="AL697" s="19" t="s">
        <v>1501</v>
      </c>
      <c r="AM697" s="46">
        <v>24845</v>
      </c>
      <c r="AN697" s="46">
        <v>16015</v>
      </c>
      <c r="AO697" s="46">
        <v>8830</v>
      </c>
      <c r="AP697" s="45">
        <v>60.8</v>
      </c>
      <c r="AQ697" s="45"/>
      <c r="AR697" s="45" t="str">
        <f>IFERROR(VLOOKUP(AB697,'Pedidos marco'!$A$1:$D$10000,4,0)," ")</f>
        <v xml:space="preserve"> </v>
      </c>
      <c r="AS697" s="45">
        <f t="shared" si="70"/>
        <v>5</v>
      </c>
      <c r="AT697" s="45" t="str">
        <f t="shared" si="71"/>
        <v>05</v>
      </c>
      <c r="AU697" s="47">
        <v>16</v>
      </c>
      <c r="AV697" s="19" t="str">
        <f t="shared" si="72"/>
        <v>04 April</v>
      </c>
      <c r="AW697" s="19">
        <f t="shared" si="73"/>
        <v>0.19</v>
      </c>
      <c r="AX697" s="19">
        <f t="shared" si="74"/>
        <v>3.8</v>
      </c>
      <c r="AY697" s="19" t="e">
        <f>VLOOKUP(AG697,Cías!$A$1:$E$10000,5,0)</f>
        <v>#N/A</v>
      </c>
      <c r="AZ697" s="19" t="str">
        <f t="shared" si="75"/>
        <v>1013746</v>
      </c>
      <c r="BA697" s="19" t="str">
        <f t="shared" si="76"/>
        <v>CABEZAS NARVAEZ NANCY JARDELY</v>
      </c>
      <c r="BB697" s="19" t="e">
        <f>VLOOKUP(AG697,Cías!$A$1:$E$10000,3,0)</f>
        <v>#N/A</v>
      </c>
      <c r="BC697" s="19"/>
      <c r="BD697" s="19"/>
      <c r="BE697" s="19"/>
      <c r="BF697" s="19"/>
      <c r="BG697" s="19"/>
      <c r="BH697" s="19"/>
      <c r="BI697" s="19"/>
      <c r="BJ697" s="19"/>
    </row>
    <row r="698" spans="1:62" ht="15" x14ac:dyDescent="0.2">
      <c r="A698" s="19" t="s">
        <v>8068</v>
      </c>
      <c r="B698" s="19" t="s">
        <v>1479</v>
      </c>
      <c r="C698" s="43">
        <v>44656</v>
      </c>
      <c r="D698" s="44">
        <v>0.67638888888889004</v>
      </c>
      <c r="E698" s="19" t="s">
        <v>8069</v>
      </c>
      <c r="F698" s="19" t="s">
        <v>1481</v>
      </c>
      <c r="G698" s="19" t="s">
        <v>1481</v>
      </c>
      <c r="H698" s="45">
        <v>0</v>
      </c>
      <c r="I698" s="45">
        <v>0</v>
      </c>
      <c r="J698" s="19" t="s">
        <v>1482</v>
      </c>
      <c r="K698" s="19" t="s">
        <v>8070</v>
      </c>
      <c r="L698" s="19" t="s">
        <v>8071</v>
      </c>
      <c r="M698" s="19" t="s">
        <v>8072</v>
      </c>
      <c r="N698" s="19" t="s">
        <v>8068</v>
      </c>
      <c r="O698" s="19" t="s">
        <v>367</v>
      </c>
      <c r="P698" s="19" t="s">
        <v>368</v>
      </c>
      <c r="Q698" s="46">
        <v>360</v>
      </c>
      <c r="R698" s="19" t="s">
        <v>1544</v>
      </c>
      <c r="S698" s="19" t="s">
        <v>1736</v>
      </c>
      <c r="T698" s="19" t="s">
        <v>1737</v>
      </c>
      <c r="U698" s="19" t="s">
        <v>8073</v>
      </c>
      <c r="V698" s="19" t="s">
        <v>8074</v>
      </c>
      <c r="W698" s="19" t="s">
        <v>2092</v>
      </c>
      <c r="X698" s="19" t="s">
        <v>8075</v>
      </c>
      <c r="Y698" s="19" t="s">
        <v>2094</v>
      </c>
      <c r="Z698" s="19" t="s">
        <v>2095</v>
      </c>
      <c r="AA698" s="46">
        <v>130</v>
      </c>
      <c r="AB698" s="19" t="s">
        <v>511</v>
      </c>
      <c r="AC698" s="19" t="s">
        <v>171</v>
      </c>
      <c r="AD698" s="19" t="s">
        <v>2543</v>
      </c>
      <c r="AE698" s="19" t="s">
        <v>2544</v>
      </c>
      <c r="AF698" s="19" t="s">
        <v>1554</v>
      </c>
      <c r="AG698" s="19" t="s">
        <v>2545</v>
      </c>
      <c r="AH698" s="19" t="s">
        <v>1499</v>
      </c>
      <c r="AI698" s="19" t="s">
        <v>1500</v>
      </c>
      <c r="AJ698" s="45">
        <v>0</v>
      </c>
      <c r="AK698" s="45">
        <v>0</v>
      </c>
      <c r="AL698" s="19" t="s">
        <v>1501</v>
      </c>
      <c r="AM698" s="46">
        <v>26930</v>
      </c>
      <c r="AN698" s="46">
        <v>17970</v>
      </c>
      <c r="AO698" s="46">
        <v>8960</v>
      </c>
      <c r="AP698" s="45">
        <v>194.4</v>
      </c>
      <c r="AQ698" s="45"/>
      <c r="AR698" s="45" t="str">
        <f>IFERROR(VLOOKUP(AB698,'Pedidos marco'!$A$1:$D$10000,4,0)," ")</f>
        <v xml:space="preserve"> </v>
      </c>
      <c r="AS698" s="45">
        <f t="shared" si="70"/>
        <v>5</v>
      </c>
      <c r="AT698" s="45" t="str">
        <f t="shared" si="71"/>
        <v>05</v>
      </c>
      <c r="AU698" s="47">
        <v>18</v>
      </c>
      <c r="AV698" s="19" t="str">
        <f t="shared" si="72"/>
        <v>04 April</v>
      </c>
      <c r="AW698" s="19">
        <f t="shared" si="73"/>
        <v>0.54</v>
      </c>
      <c r="AX698" s="19">
        <f t="shared" si="74"/>
        <v>10.8</v>
      </c>
      <c r="AY698" s="19" t="e">
        <f>VLOOKUP(AG698,Cías!$A$1:$E$10000,5,0)</f>
        <v>#N/A</v>
      </c>
      <c r="AZ698" s="19" t="str">
        <f t="shared" si="75"/>
        <v>1014289</v>
      </c>
      <c r="BA698" s="19" t="str">
        <f t="shared" si="76"/>
        <v>JACOME ECHEVERRIA PEDRO PAUL</v>
      </c>
      <c r="BB698" s="19" t="e">
        <f>VLOOKUP(AG698,Cías!$A$1:$E$10000,3,0)</f>
        <v>#N/A</v>
      </c>
      <c r="BC698" s="19"/>
      <c r="BD698" s="19"/>
      <c r="BE698" s="19"/>
      <c r="BF698" s="19"/>
      <c r="BG698" s="19"/>
      <c r="BH698" s="19"/>
      <c r="BI698" s="19"/>
      <c r="BJ698" s="19"/>
    </row>
    <row r="699" spans="1:62" ht="15" x14ac:dyDescent="0.2">
      <c r="A699" s="19" t="s">
        <v>8076</v>
      </c>
      <c r="B699" s="19" t="s">
        <v>1479</v>
      </c>
      <c r="C699" s="43">
        <v>44656</v>
      </c>
      <c r="D699" s="44">
        <v>0.67847222222222003</v>
      </c>
      <c r="E699" s="19" t="s">
        <v>8077</v>
      </c>
      <c r="F699" s="19" t="s">
        <v>1481</v>
      </c>
      <c r="G699" s="19" t="s">
        <v>1481</v>
      </c>
      <c r="H699" s="45">
        <v>0</v>
      </c>
      <c r="I699" s="45">
        <v>0</v>
      </c>
      <c r="J699" s="19" t="s">
        <v>1482</v>
      </c>
      <c r="K699" s="19" t="s">
        <v>8078</v>
      </c>
      <c r="L699" s="19" t="s">
        <v>8079</v>
      </c>
      <c r="M699" s="19" t="s">
        <v>8080</v>
      </c>
      <c r="N699" s="19" t="s">
        <v>8076</v>
      </c>
      <c r="O699" s="19" t="s">
        <v>1486</v>
      </c>
      <c r="P699" s="19" t="s">
        <v>1487</v>
      </c>
      <c r="Q699" s="46">
        <v>32</v>
      </c>
      <c r="R699" s="19" t="s">
        <v>1488</v>
      </c>
      <c r="S699" s="19" t="s">
        <v>1489</v>
      </c>
      <c r="T699" s="19" t="s">
        <v>418</v>
      </c>
      <c r="U699" s="19" t="s">
        <v>1508</v>
      </c>
      <c r="V699" s="19" t="s">
        <v>1509</v>
      </c>
      <c r="W699" s="19" t="s">
        <v>415</v>
      </c>
      <c r="X699" s="19" t="s">
        <v>1510</v>
      </c>
      <c r="Y699" s="19" t="s">
        <v>1511</v>
      </c>
      <c r="Z699" s="19" t="s">
        <v>1512</v>
      </c>
      <c r="AA699" s="46">
        <v>113</v>
      </c>
      <c r="AB699" s="19" t="s">
        <v>1513</v>
      </c>
      <c r="AC699" s="19" t="s">
        <v>418</v>
      </c>
      <c r="AD699" s="19" t="s">
        <v>1530</v>
      </c>
      <c r="AE699" s="19" t="s">
        <v>1531</v>
      </c>
      <c r="AF699" s="19" t="s">
        <v>1497</v>
      </c>
      <c r="AG699" s="19" t="s">
        <v>1532</v>
      </c>
      <c r="AH699" s="19" t="s">
        <v>1499</v>
      </c>
      <c r="AI699" s="19" t="s">
        <v>1500</v>
      </c>
      <c r="AJ699" s="45">
        <v>0</v>
      </c>
      <c r="AK699" s="45">
        <v>0</v>
      </c>
      <c r="AL699" s="19" t="s">
        <v>1517</v>
      </c>
      <c r="AM699" s="46">
        <v>50580</v>
      </c>
      <c r="AN699" s="46">
        <v>32000</v>
      </c>
      <c r="AO699" s="46">
        <v>18580</v>
      </c>
      <c r="AP699" s="45">
        <v>0</v>
      </c>
      <c r="AQ699" s="45"/>
      <c r="AR699" s="45" t="str">
        <f>IFERROR(VLOOKUP(AB699,'Pedidos marco'!$A$1:$D$10000,4,0)," ")</f>
        <v xml:space="preserve"> </v>
      </c>
      <c r="AS699" s="45">
        <f t="shared" si="70"/>
        <v>5</v>
      </c>
      <c r="AT699" s="45" t="str">
        <f t="shared" si="71"/>
        <v>05</v>
      </c>
      <c r="AU699" s="47">
        <v>32</v>
      </c>
      <c r="AV699" s="19" t="str">
        <f t="shared" si="72"/>
        <v>04 April</v>
      </c>
      <c r="AW699" s="19">
        <f t="shared" si="73"/>
        <v>0</v>
      </c>
      <c r="AX699" s="19">
        <f t="shared" si="74"/>
        <v>0</v>
      </c>
      <c r="AY699" s="19" t="e">
        <f>VLOOKUP(AG699,Cías!$A$1:$E$10000,5,0)</f>
        <v>#N/A</v>
      </c>
      <c r="AZ699" s="19" t="str">
        <f t="shared" si="75"/>
        <v>1014412</v>
      </c>
      <c r="BA699" s="19" t="str">
        <f t="shared" si="76"/>
        <v>UNION DE CONCRETERAS UNICON UCUE</v>
      </c>
      <c r="BB699" s="19" t="e">
        <f>VLOOKUP(AG699,Cías!$A$1:$E$10000,3,0)</f>
        <v>#N/A</v>
      </c>
      <c r="BC699" s="19"/>
      <c r="BD699" s="19"/>
      <c r="BE699" s="19"/>
      <c r="BF699" s="19"/>
      <c r="BG699" s="19"/>
      <c r="BH699" s="19"/>
      <c r="BI699" s="19"/>
      <c r="BJ699" s="19"/>
    </row>
    <row r="700" spans="1:62" ht="15" x14ac:dyDescent="0.2">
      <c r="A700" s="19" t="s">
        <v>8081</v>
      </c>
      <c r="B700" s="19" t="s">
        <v>1479</v>
      </c>
      <c r="C700" s="43">
        <v>44656</v>
      </c>
      <c r="D700" s="44">
        <v>0.67916666666667003</v>
      </c>
      <c r="E700" s="19" t="s">
        <v>8082</v>
      </c>
      <c r="F700" s="19" t="s">
        <v>8083</v>
      </c>
      <c r="G700" s="19" t="s">
        <v>8084</v>
      </c>
      <c r="H700" s="45">
        <v>2476.8000000000002</v>
      </c>
      <c r="I700" s="45">
        <v>2777.01</v>
      </c>
      <c r="J700" s="19" t="s">
        <v>2037</v>
      </c>
      <c r="K700" s="19" t="s">
        <v>8085</v>
      </c>
      <c r="L700" s="19" t="s">
        <v>8086</v>
      </c>
      <c r="M700" s="19" t="s">
        <v>8087</v>
      </c>
      <c r="N700" s="19" t="s">
        <v>8081</v>
      </c>
      <c r="O700" s="19" t="s">
        <v>1603</v>
      </c>
      <c r="P700" s="19" t="s">
        <v>1604</v>
      </c>
      <c r="Q700" s="46">
        <v>360</v>
      </c>
      <c r="R700" s="19" t="s">
        <v>1544</v>
      </c>
      <c r="S700" s="19" t="s">
        <v>8088</v>
      </c>
      <c r="T700" s="19" t="s">
        <v>8089</v>
      </c>
      <c r="U700" s="19" t="s">
        <v>8090</v>
      </c>
      <c r="V700" s="19" t="s">
        <v>8091</v>
      </c>
      <c r="W700" s="19" t="s">
        <v>8092</v>
      </c>
      <c r="X700" s="19" t="s">
        <v>8093</v>
      </c>
      <c r="Y700" s="19" t="s">
        <v>8094</v>
      </c>
      <c r="Z700" s="19" t="s">
        <v>8095</v>
      </c>
      <c r="AA700" s="46">
        <v>168</v>
      </c>
      <c r="AB700" s="19" t="s">
        <v>585</v>
      </c>
      <c r="AC700" s="19" t="s">
        <v>327</v>
      </c>
      <c r="AD700" s="19" t="s">
        <v>2210</v>
      </c>
      <c r="AE700" s="19" t="s">
        <v>2211</v>
      </c>
      <c r="AF700" s="19" t="s">
        <v>1554</v>
      </c>
      <c r="AG700" s="19" t="s">
        <v>2212</v>
      </c>
      <c r="AH700" s="19" t="s">
        <v>1499</v>
      </c>
      <c r="AI700" s="19" t="s">
        <v>1500</v>
      </c>
      <c r="AJ700" s="45">
        <v>0</v>
      </c>
      <c r="AK700" s="45">
        <v>0</v>
      </c>
      <c r="AL700" s="19" t="s">
        <v>1501</v>
      </c>
      <c r="AM700" s="46">
        <v>27050</v>
      </c>
      <c r="AN700" s="46">
        <v>17990</v>
      </c>
      <c r="AO700" s="46">
        <v>9060</v>
      </c>
      <c r="AP700" s="45">
        <v>244.8</v>
      </c>
      <c r="AQ700" s="45"/>
      <c r="AR700" s="45" t="str">
        <f>IFERROR(VLOOKUP(AB700,'Pedidos marco'!$A$1:$D$10000,4,0)," ")</f>
        <v xml:space="preserve"> </v>
      </c>
      <c r="AS700" s="45">
        <f t="shared" si="70"/>
        <v>5</v>
      </c>
      <c r="AT700" s="45" t="str">
        <f t="shared" si="71"/>
        <v>05</v>
      </c>
      <c r="AU700" s="47">
        <v>18</v>
      </c>
      <c r="AV700" s="19" t="str">
        <f t="shared" si="72"/>
        <v>04 April</v>
      </c>
      <c r="AW700" s="19">
        <f t="shared" si="73"/>
        <v>0.68</v>
      </c>
      <c r="AX700" s="19">
        <f t="shared" si="74"/>
        <v>13.600000000000001</v>
      </c>
      <c r="AY700" s="19" t="e">
        <f>VLOOKUP(AG700,Cías!$A$1:$E$10000,5,0)</f>
        <v>#N/A</v>
      </c>
      <c r="AZ700" s="19" t="str">
        <f t="shared" si="75"/>
        <v>1014151</v>
      </c>
      <c r="BA700" s="19" t="str">
        <f t="shared" si="76"/>
        <v>VEGA RUIZ WILSON MARCELO</v>
      </c>
      <c r="BB700" s="19" t="e">
        <f>VLOOKUP(AG700,Cías!$A$1:$E$10000,3,0)</f>
        <v>#N/A</v>
      </c>
      <c r="BC700" s="19"/>
      <c r="BD700" s="19"/>
      <c r="BE700" s="19"/>
      <c r="BF700" s="19"/>
      <c r="BG700" s="19"/>
      <c r="BH700" s="19"/>
      <c r="BI700" s="19"/>
      <c r="BJ700" s="19"/>
    </row>
    <row r="701" spans="1:62" ht="15" x14ac:dyDescent="0.2">
      <c r="A701" s="19" t="s">
        <v>8096</v>
      </c>
      <c r="B701" s="19" t="s">
        <v>1479</v>
      </c>
      <c r="C701" s="43">
        <v>44656</v>
      </c>
      <c r="D701" s="44">
        <v>0.68263888888889002</v>
      </c>
      <c r="E701" s="19" t="s">
        <v>8097</v>
      </c>
      <c r="F701" s="19" t="s">
        <v>1481</v>
      </c>
      <c r="G701" s="19" t="s">
        <v>1481</v>
      </c>
      <c r="H701" s="45">
        <v>0</v>
      </c>
      <c r="I701" s="45">
        <v>0</v>
      </c>
      <c r="J701" s="19" t="s">
        <v>1482</v>
      </c>
      <c r="K701" s="19" t="s">
        <v>8098</v>
      </c>
      <c r="L701" s="19" t="s">
        <v>8099</v>
      </c>
      <c r="M701" s="19" t="s">
        <v>8100</v>
      </c>
      <c r="N701" s="19" t="s">
        <v>8096</v>
      </c>
      <c r="O701" s="19" t="s">
        <v>367</v>
      </c>
      <c r="P701" s="19" t="s">
        <v>368</v>
      </c>
      <c r="Q701" s="46">
        <v>640</v>
      </c>
      <c r="R701" s="19" t="s">
        <v>1544</v>
      </c>
      <c r="S701" s="19" t="s">
        <v>2156</v>
      </c>
      <c r="T701" s="19" t="s">
        <v>419</v>
      </c>
      <c r="U701" s="19" t="s">
        <v>2157</v>
      </c>
      <c r="V701" s="19" t="s">
        <v>2091</v>
      </c>
      <c r="W701" s="19" t="s">
        <v>415</v>
      </c>
      <c r="X701" s="19" t="s">
        <v>2158</v>
      </c>
      <c r="Y701" s="19" t="s">
        <v>417</v>
      </c>
      <c r="Z701" s="19" t="s">
        <v>2159</v>
      </c>
      <c r="AA701" s="46">
        <v>110</v>
      </c>
      <c r="AB701" s="19" t="s">
        <v>547</v>
      </c>
      <c r="AC701" s="19" t="s">
        <v>246</v>
      </c>
      <c r="AD701" s="19" t="s">
        <v>3923</v>
      </c>
      <c r="AE701" s="19" t="s">
        <v>3924</v>
      </c>
      <c r="AF701" s="19" t="s">
        <v>1592</v>
      </c>
      <c r="AG701" s="19" t="s">
        <v>3925</v>
      </c>
      <c r="AH701" s="19" t="s">
        <v>1502</v>
      </c>
      <c r="AI701" s="19" t="s">
        <v>2099</v>
      </c>
      <c r="AJ701" s="45">
        <v>0</v>
      </c>
      <c r="AK701" s="45">
        <v>0</v>
      </c>
      <c r="AL701" s="19" t="s">
        <v>1501</v>
      </c>
      <c r="AM701" s="46">
        <v>50040</v>
      </c>
      <c r="AN701" s="46">
        <v>31990</v>
      </c>
      <c r="AO701" s="46">
        <v>18050</v>
      </c>
      <c r="AP701" s="45">
        <v>294.39999999999998</v>
      </c>
      <c r="AQ701" s="45"/>
      <c r="AR701" s="45" t="str">
        <f>IFERROR(VLOOKUP(AB701,'Pedidos marco'!$A$1:$D$10000,4,0)," ")</f>
        <v xml:space="preserve"> </v>
      </c>
      <c r="AS701" s="45">
        <f t="shared" si="70"/>
        <v>5</v>
      </c>
      <c r="AT701" s="45" t="str">
        <f t="shared" si="71"/>
        <v>05</v>
      </c>
      <c r="AU701" s="47">
        <v>32</v>
      </c>
      <c r="AV701" s="19" t="str">
        <f t="shared" si="72"/>
        <v>04 April</v>
      </c>
      <c r="AW701" s="19">
        <f t="shared" si="73"/>
        <v>0.45999999999999996</v>
      </c>
      <c r="AX701" s="19">
        <f t="shared" si="74"/>
        <v>9.1999999999999993</v>
      </c>
      <c r="AY701" s="19" t="e">
        <f>VLOOKUP(AG701,Cías!$A$1:$E$10000,5,0)</f>
        <v>#N/A</v>
      </c>
      <c r="AZ701" s="19" t="str">
        <f t="shared" si="75"/>
        <v>1013548</v>
      </c>
      <c r="BA701" s="19" t="str">
        <f t="shared" si="76"/>
        <v>POZO FUENTES DIEGO FRANCISCO</v>
      </c>
      <c r="BB701" s="19" t="e">
        <f>VLOOKUP(AG701,Cías!$A$1:$E$10000,3,0)</f>
        <v>#N/A</v>
      </c>
      <c r="BC701" s="19"/>
      <c r="BD701" s="19"/>
      <c r="BE701" s="19"/>
      <c r="BF701" s="19"/>
      <c r="BG701" s="19"/>
      <c r="BH701" s="19"/>
      <c r="BI701" s="19"/>
      <c r="BJ701" s="19"/>
    </row>
    <row r="702" spans="1:62" ht="15" x14ac:dyDescent="0.2">
      <c r="A702" s="19" t="s">
        <v>8101</v>
      </c>
      <c r="B702" s="19" t="s">
        <v>1479</v>
      </c>
      <c r="C702" s="43">
        <v>44656</v>
      </c>
      <c r="D702" s="44">
        <v>0.68333333333333002</v>
      </c>
      <c r="E702" s="19" t="s">
        <v>8102</v>
      </c>
      <c r="F702" s="19" t="s">
        <v>1481</v>
      </c>
      <c r="G702" s="19" t="s">
        <v>1481</v>
      </c>
      <c r="H702" s="45">
        <v>0</v>
      </c>
      <c r="I702" s="45">
        <v>0</v>
      </c>
      <c r="J702" s="19" t="s">
        <v>1482</v>
      </c>
      <c r="K702" s="19" t="s">
        <v>8103</v>
      </c>
      <c r="L702" s="19" t="s">
        <v>8104</v>
      </c>
      <c r="M702" s="19" t="s">
        <v>8105</v>
      </c>
      <c r="N702" s="19" t="s">
        <v>8101</v>
      </c>
      <c r="O702" s="19" t="s">
        <v>1641</v>
      </c>
      <c r="P702" s="19" t="s">
        <v>1642</v>
      </c>
      <c r="Q702" s="46">
        <v>640</v>
      </c>
      <c r="R702" s="19" t="s">
        <v>1544</v>
      </c>
      <c r="S702" s="19" t="s">
        <v>1736</v>
      </c>
      <c r="T702" s="19" t="s">
        <v>1737</v>
      </c>
      <c r="U702" s="19" t="s">
        <v>8106</v>
      </c>
      <c r="V702" s="19" t="s">
        <v>8107</v>
      </c>
      <c r="W702" s="19" t="s">
        <v>8108</v>
      </c>
      <c r="X702" s="19" t="s">
        <v>8109</v>
      </c>
      <c r="Y702" s="19" t="s">
        <v>3978</v>
      </c>
      <c r="Z702" s="19" t="s">
        <v>3979</v>
      </c>
      <c r="AA702" s="46">
        <v>565</v>
      </c>
      <c r="AB702" s="19" t="s">
        <v>583</v>
      </c>
      <c r="AC702" s="19" t="s">
        <v>323</v>
      </c>
      <c r="AD702" s="19" t="s">
        <v>8110</v>
      </c>
      <c r="AE702" s="19" t="s">
        <v>8111</v>
      </c>
      <c r="AF702" s="19" t="s">
        <v>1592</v>
      </c>
      <c r="AG702" s="19" t="s">
        <v>8112</v>
      </c>
      <c r="AH702" s="19" t="s">
        <v>1594</v>
      </c>
      <c r="AI702" s="19" t="s">
        <v>1595</v>
      </c>
      <c r="AJ702" s="45">
        <v>0.05</v>
      </c>
      <c r="AK702" s="45">
        <v>32</v>
      </c>
      <c r="AL702" s="19" t="s">
        <v>1501</v>
      </c>
      <c r="AM702" s="46">
        <v>49310</v>
      </c>
      <c r="AN702" s="46">
        <v>32030</v>
      </c>
      <c r="AO702" s="46">
        <v>17280</v>
      </c>
      <c r="AP702" s="45">
        <v>800</v>
      </c>
      <c r="AQ702" s="45"/>
      <c r="AR702" s="45" t="str">
        <f>IFERROR(VLOOKUP(AB702,'Pedidos marco'!$A$1:$D$10000,4,0)," ")</f>
        <v xml:space="preserve"> </v>
      </c>
      <c r="AS702" s="45">
        <f t="shared" si="70"/>
        <v>5</v>
      </c>
      <c r="AT702" s="45" t="str">
        <f t="shared" si="71"/>
        <v>05</v>
      </c>
      <c r="AU702" s="47">
        <v>32</v>
      </c>
      <c r="AV702" s="19" t="str">
        <f t="shared" si="72"/>
        <v>04 April</v>
      </c>
      <c r="AW702" s="19">
        <f t="shared" si="73"/>
        <v>1.25</v>
      </c>
      <c r="AX702" s="19">
        <f t="shared" si="74"/>
        <v>25</v>
      </c>
      <c r="AY702" s="19" t="e">
        <f>VLOOKUP(AG702,Cías!$A$1:$E$10000,5,0)</f>
        <v>#N/A</v>
      </c>
      <c r="AZ702" s="19" t="str">
        <f t="shared" si="75"/>
        <v>1013906</v>
      </c>
      <c r="BA702" s="19" t="str">
        <f t="shared" si="76"/>
        <v>VALLEJOS VILLEGAS SAUL EDUARDO</v>
      </c>
      <c r="BB702" s="19" t="e">
        <f>VLOOKUP(AG702,Cías!$A$1:$E$10000,3,0)</f>
        <v>#N/A</v>
      </c>
      <c r="BC702" s="19"/>
      <c r="BD702" s="19"/>
      <c r="BE702" s="19"/>
      <c r="BF702" s="19"/>
      <c r="BG702" s="19"/>
      <c r="BH702" s="19"/>
      <c r="BI702" s="19"/>
      <c r="BJ702" s="19"/>
    </row>
    <row r="703" spans="1:62" ht="15" x14ac:dyDescent="0.2">
      <c r="A703" s="19" t="s">
        <v>8113</v>
      </c>
      <c r="B703" s="19" t="s">
        <v>1479</v>
      </c>
      <c r="C703" s="43">
        <v>44656</v>
      </c>
      <c r="D703" s="44">
        <v>0.68472222222222001</v>
      </c>
      <c r="E703" s="19" t="s">
        <v>8114</v>
      </c>
      <c r="F703" s="19" t="s">
        <v>8115</v>
      </c>
      <c r="G703" s="19" t="s">
        <v>8116</v>
      </c>
      <c r="H703" s="45">
        <v>1560</v>
      </c>
      <c r="I703" s="45">
        <v>1749.08</v>
      </c>
      <c r="J703" s="19" t="s">
        <v>1560</v>
      </c>
      <c r="K703" s="19" t="s">
        <v>8117</v>
      </c>
      <c r="L703" s="19" t="s">
        <v>8118</v>
      </c>
      <c r="M703" s="19" t="s">
        <v>8119</v>
      </c>
      <c r="N703" s="19" t="s">
        <v>8113</v>
      </c>
      <c r="O703" s="19" t="s">
        <v>1641</v>
      </c>
      <c r="P703" s="19" t="s">
        <v>1642</v>
      </c>
      <c r="Q703" s="46">
        <v>240</v>
      </c>
      <c r="R703" s="19" t="s">
        <v>1544</v>
      </c>
      <c r="S703" s="19" t="s">
        <v>7178</v>
      </c>
      <c r="T703" s="19" t="s">
        <v>7179</v>
      </c>
      <c r="U703" s="19" t="s">
        <v>8120</v>
      </c>
      <c r="V703" s="19" t="s">
        <v>8121</v>
      </c>
      <c r="W703" s="19" t="s">
        <v>6921</v>
      </c>
      <c r="X703" s="19" t="s">
        <v>8122</v>
      </c>
      <c r="Y703" s="19" t="s">
        <v>6923</v>
      </c>
      <c r="Z703" s="19" t="s">
        <v>6924</v>
      </c>
      <c r="AA703" s="46">
        <v>258</v>
      </c>
      <c r="AB703" s="19" t="s">
        <v>465</v>
      </c>
      <c r="AC703" s="19" t="s">
        <v>80</v>
      </c>
      <c r="AD703" s="19" t="s">
        <v>6811</v>
      </c>
      <c r="AE703" s="19" t="s">
        <v>6812</v>
      </c>
      <c r="AF703" s="19" t="s">
        <v>1719</v>
      </c>
      <c r="AG703" s="19" t="s">
        <v>6813</v>
      </c>
      <c r="AH703" s="19" t="s">
        <v>1594</v>
      </c>
      <c r="AI703" s="19" t="s">
        <v>1595</v>
      </c>
      <c r="AJ703" s="45">
        <v>0.05</v>
      </c>
      <c r="AK703" s="45">
        <v>12</v>
      </c>
      <c r="AL703" s="19" t="s">
        <v>1501</v>
      </c>
      <c r="AM703" s="46">
        <v>19360</v>
      </c>
      <c r="AN703" s="46">
        <v>12025</v>
      </c>
      <c r="AO703" s="46">
        <v>7335</v>
      </c>
      <c r="AP703" s="45">
        <v>216</v>
      </c>
      <c r="AQ703" s="45"/>
      <c r="AR703" s="45" t="str">
        <f>IFERROR(VLOOKUP(AB703,'Pedidos marco'!$A$1:$D$10000,4,0)," ")</f>
        <v xml:space="preserve"> </v>
      </c>
      <c r="AS703" s="45">
        <f t="shared" si="70"/>
        <v>5</v>
      </c>
      <c r="AT703" s="45" t="str">
        <f t="shared" si="71"/>
        <v>05</v>
      </c>
      <c r="AU703" s="47">
        <v>12</v>
      </c>
      <c r="AV703" s="19" t="str">
        <f t="shared" si="72"/>
        <v>04 April</v>
      </c>
      <c r="AW703" s="19">
        <f t="shared" si="73"/>
        <v>0.9</v>
      </c>
      <c r="AX703" s="19">
        <f t="shared" si="74"/>
        <v>18</v>
      </c>
      <c r="AY703" s="19" t="e">
        <f>VLOOKUP(AG703,Cías!$A$1:$E$10000,5,0)</f>
        <v>#N/A</v>
      </c>
      <c r="AZ703" s="19" t="str">
        <f t="shared" si="75"/>
        <v>1014038</v>
      </c>
      <c r="BA703" s="19" t="str">
        <f t="shared" si="76"/>
        <v>CASTRO NAVARRETE MILTON GEOVANNY</v>
      </c>
      <c r="BB703" s="19" t="e">
        <f>VLOOKUP(AG703,Cías!$A$1:$E$10000,3,0)</f>
        <v>#N/A</v>
      </c>
      <c r="BC703" s="19"/>
      <c r="BD703" s="19"/>
      <c r="BE703" s="19"/>
      <c r="BF703" s="19"/>
      <c r="BG703" s="19"/>
      <c r="BH703" s="19"/>
      <c r="BI703" s="19"/>
      <c r="BJ703" s="19"/>
    </row>
    <row r="704" spans="1:62" ht="15" x14ac:dyDescent="0.2">
      <c r="A704" s="19" t="s">
        <v>8113</v>
      </c>
      <c r="B704" s="19" t="s">
        <v>1479</v>
      </c>
      <c r="C704" s="43">
        <v>44656</v>
      </c>
      <c r="D704" s="44">
        <v>0.68472222222222001</v>
      </c>
      <c r="E704" s="19" t="s">
        <v>8123</v>
      </c>
      <c r="F704" s="19" t="s">
        <v>8124</v>
      </c>
      <c r="G704" s="19" t="s">
        <v>8125</v>
      </c>
      <c r="H704" s="45">
        <v>1624.8</v>
      </c>
      <c r="I704" s="45">
        <v>1821.74</v>
      </c>
      <c r="J704" s="19" t="s">
        <v>1560</v>
      </c>
      <c r="K704" s="19" t="s">
        <v>8126</v>
      </c>
      <c r="L704" s="19" t="s">
        <v>8127</v>
      </c>
      <c r="M704" s="19" t="s">
        <v>8128</v>
      </c>
      <c r="N704" s="19" t="s">
        <v>8113</v>
      </c>
      <c r="O704" s="19" t="s">
        <v>1603</v>
      </c>
      <c r="P704" s="19" t="s">
        <v>1604</v>
      </c>
      <c r="Q704" s="46">
        <v>240</v>
      </c>
      <c r="R704" s="19" t="s">
        <v>1544</v>
      </c>
      <c r="S704" s="19" t="s">
        <v>7178</v>
      </c>
      <c r="T704" s="19" t="s">
        <v>7179</v>
      </c>
      <c r="U704" s="19" t="s">
        <v>8120</v>
      </c>
      <c r="V704" s="19" t="s">
        <v>8121</v>
      </c>
      <c r="W704" s="19" t="s">
        <v>6921</v>
      </c>
      <c r="X704" s="19" t="s">
        <v>8122</v>
      </c>
      <c r="Y704" s="19" t="s">
        <v>6923</v>
      </c>
      <c r="Z704" s="19" t="s">
        <v>6924</v>
      </c>
      <c r="AA704" s="46">
        <v>258</v>
      </c>
      <c r="AB704" s="19" t="s">
        <v>465</v>
      </c>
      <c r="AC704" s="19" t="s">
        <v>80</v>
      </c>
      <c r="AD704" s="19" t="s">
        <v>6811</v>
      </c>
      <c r="AE704" s="19" t="s">
        <v>6812</v>
      </c>
      <c r="AF704" s="19" t="s">
        <v>1719</v>
      </c>
      <c r="AG704" s="19" t="s">
        <v>6813</v>
      </c>
      <c r="AH704" s="19" t="s">
        <v>1594</v>
      </c>
      <c r="AI704" s="19" t="s">
        <v>1595</v>
      </c>
      <c r="AJ704" s="45">
        <v>0.05</v>
      </c>
      <c r="AK704" s="45">
        <v>12</v>
      </c>
      <c r="AL704" s="19" t="s">
        <v>1501</v>
      </c>
      <c r="AM704" s="46">
        <v>19360</v>
      </c>
      <c r="AN704" s="46">
        <v>12025</v>
      </c>
      <c r="AO704" s="46">
        <v>7335</v>
      </c>
      <c r="AP704" s="45">
        <v>216</v>
      </c>
      <c r="AQ704" s="45"/>
      <c r="AR704" s="45" t="str">
        <f>IFERROR(VLOOKUP(AB704,'Pedidos marco'!$A$1:$D$10000,4,0)," ")</f>
        <v xml:space="preserve"> </v>
      </c>
      <c r="AS704" s="45">
        <f t="shared" si="70"/>
        <v>5</v>
      </c>
      <c r="AT704" s="45" t="str">
        <f t="shared" si="71"/>
        <v>05</v>
      </c>
      <c r="AU704" s="47">
        <v>12</v>
      </c>
      <c r="AV704" s="19" t="str">
        <f t="shared" si="72"/>
        <v>04 April</v>
      </c>
      <c r="AW704" s="19">
        <f t="shared" si="73"/>
        <v>0.9</v>
      </c>
      <c r="AX704" s="19">
        <f t="shared" si="74"/>
        <v>18</v>
      </c>
      <c r="AY704" s="19" t="e">
        <f>VLOOKUP(AG704,Cías!$A$1:$E$10000,5,0)</f>
        <v>#N/A</v>
      </c>
      <c r="AZ704" s="19" t="str">
        <f t="shared" si="75"/>
        <v>1014038</v>
      </c>
      <c r="BA704" s="19" t="str">
        <f t="shared" si="76"/>
        <v>CASTRO NAVARRETE MILTON GEOVANNY</v>
      </c>
      <c r="BB704" s="19" t="e">
        <f>VLOOKUP(AG704,Cías!$A$1:$E$10000,3,0)</f>
        <v>#N/A</v>
      </c>
      <c r="BC704" s="19"/>
      <c r="BD704" s="19"/>
      <c r="BE704" s="19"/>
      <c r="BF704" s="19"/>
      <c r="BG704" s="19"/>
      <c r="BH704" s="19"/>
      <c r="BI704" s="19"/>
      <c r="BJ704" s="19"/>
    </row>
    <row r="705" spans="1:62" ht="15" x14ac:dyDescent="0.2">
      <c r="A705" s="19" t="s">
        <v>8129</v>
      </c>
      <c r="B705" s="19" t="s">
        <v>1479</v>
      </c>
      <c r="C705" s="43">
        <v>44656</v>
      </c>
      <c r="D705" s="44">
        <v>0.68541666666667</v>
      </c>
      <c r="E705" s="19" t="s">
        <v>8130</v>
      </c>
      <c r="F705" s="19" t="s">
        <v>8131</v>
      </c>
      <c r="G705" s="19" t="s">
        <v>8132</v>
      </c>
      <c r="H705" s="45">
        <v>3144</v>
      </c>
      <c r="I705" s="45">
        <v>3525.07</v>
      </c>
      <c r="J705" s="19" t="s">
        <v>1560</v>
      </c>
      <c r="K705" s="19" t="s">
        <v>8133</v>
      </c>
      <c r="L705" s="19" t="s">
        <v>8134</v>
      </c>
      <c r="M705" s="19" t="s">
        <v>8135</v>
      </c>
      <c r="N705" s="19" t="s">
        <v>8129</v>
      </c>
      <c r="O705" s="19" t="s">
        <v>1603</v>
      </c>
      <c r="P705" s="19" t="s">
        <v>1604</v>
      </c>
      <c r="Q705" s="46">
        <v>480</v>
      </c>
      <c r="R705" s="19" t="s">
        <v>1544</v>
      </c>
      <c r="S705" s="19" t="s">
        <v>2170</v>
      </c>
      <c r="T705" s="19" t="s">
        <v>2171</v>
      </c>
      <c r="U705" s="19" t="s">
        <v>2491</v>
      </c>
      <c r="V705" s="19" t="s">
        <v>2492</v>
      </c>
      <c r="W705" s="19" t="s">
        <v>2076</v>
      </c>
      <c r="X705" s="19" t="s">
        <v>2493</v>
      </c>
      <c r="Y705" s="19" t="s">
        <v>2078</v>
      </c>
      <c r="Z705" s="19" t="s">
        <v>2079</v>
      </c>
      <c r="AA705" s="46">
        <v>345</v>
      </c>
      <c r="AB705" s="19" t="s">
        <v>589</v>
      </c>
      <c r="AC705" s="19" t="s">
        <v>335</v>
      </c>
      <c r="AD705" s="19" t="s">
        <v>6594</v>
      </c>
      <c r="AE705" s="19" t="s">
        <v>6595</v>
      </c>
      <c r="AF705" s="19" t="s">
        <v>1719</v>
      </c>
      <c r="AG705" s="19" t="s">
        <v>6596</v>
      </c>
      <c r="AH705" s="19" t="s">
        <v>1594</v>
      </c>
      <c r="AI705" s="19" t="s">
        <v>1595</v>
      </c>
      <c r="AJ705" s="45">
        <v>0.05</v>
      </c>
      <c r="AK705" s="45">
        <v>24</v>
      </c>
      <c r="AL705" s="19" t="s">
        <v>1501</v>
      </c>
      <c r="AM705" s="46">
        <v>40170</v>
      </c>
      <c r="AN705" s="46">
        <v>24030</v>
      </c>
      <c r="AO705" s="46">
        <v>16140</v>
      </c>
      <c r="AP705" s="45">
        <v>494.4</v>
      </c>
      <c r="AQ705" s="45"/>
      <c r="AR705" s="45" t="str">
        <f>IFERROR(VLOOKUP(AB705,'Pedidos marco'!$A$1:$D$10000,4,0)," ")</f>
        <v xml:space="preserve"> </v>
      </c>
      <c r="AS705" s="45">
        <f t="shared" si="70"/>
        <v>5</v>
      </c>
      <c r="AT705" s="45" t="str">
        <f t="shared" si="71"/>
        <v>05</v>
      </c>
      <c r="AU705" s="47">
        <v>24</v>
      </c>
      <c r="AV705" s="19" t="str">
        <f t="shared" si="72"/>
        <v>04 April</v>
      </c>
      <c r="AW705" s="19">
        <f t="shared" si="73"/>
        <v>1.03</v>
      </c>
      <c r="AX705" s="19">
        <f t="shared" si="74"/>
        <v>20.599999999999998</v>
      </c>
      <c r="AY705" s="19" t="e">
        <f>VLOOKUP(AG705,Cías!$A$1:$E$10000,5,0)</f>
        <v>#N/A</v>
      </c>
      <c r="AZ705" s="19" t="str">
        <f t="shared" si="75"/>
        <v>1020170</v>
      </c>
      <c r="BA705" s="19" t="str">
        <f t="shared" si="76"/>
        <v>VILLEGAS PASQUEL DARWIN EDMUNDO</v>
      </c>
      <c r="BB705" s="19" t="e">
        <f>VLOOKUP(AG705,Cías!$A$1:$E$10000,3,0)</f>
        <v>#N/A</v>
      </c>
      <c r="BC705" s="19"/>
      <c r="BD705" s="19"/>
      <c r="BE705" s="19"/>
      <c r="BF705" s="19"/>
      <c r="BG705" s="19"/>
      <c r="BH705" s="19"/>
      <c r="BI705" s="19"/>
      <c r="BJ705" s="19"/>
    </row>
    <row r="706" spans="1:62" ht="15" x14ac:dyDescent="0.2">
      <c r="A706" s="19" t="s">
        <v>8136</v>
      </c>
      <c r="B706" s="19" t="s">
        <v>1479</v>
      </c>
      <c r="C706" s="43">
        <v>44656</v>
      </c>
      <c r="D706" s="44">
        <v>0.68958333333333</v>
      </c>
      <c r="E706" s="19" t="s">
        <v>8137</v>
      </c>
      <c r="F706" s="19" t="s">
        <v>8138</v>
      </c>
      <c r="G706" s="19" t="s">
        <v>8139</v>
      </c>
      <c r="H706" s="45">
        <v>556.79999999999995</v>
      </c>
      <c r="I706" s="45">
        <v>624.29</v>
      </c>
      <c r="J706" s="19" t="s">
        <v>1560</v>
      </c>
      <c r="K706" s="19" t="s">
        <v>8140</v>
      </c>
      <c r="L706" s="19" t="s">
        <v>8141</v>
      </c>
      <c r="M706" s="19" t="s">
        <v>8142</v>
      </c>
      <c r="N706" s="19" t="s">
        <v>8136</v>
      </c>
      <c r="O706" s="19" t="s">
        <v>371</v>
      </c>
      <c r="P706" s="19" t="s">
        <v>372</v>
      </c>
      <c r="Q706" s="46">
        <v>80</v>
      </c>
      <c r="R706" s="19" t="s">
        <v>1544</v>
      </c>
      <c r="S706" s="19" t="s">
        <v>8143</v>
      </c>
      <c r="T706" s="19" t="s">
        <v>8144</v>
      </c>
      <c r="U706" s="19" t="s">
        <v>8145</v>
      </c>
      <c r="V706" s="19" t="s">
        <v>8146</v>
      </c>
      <c r="W706" s="19" t="s">
        <v>415</v>
      </c>
      <c r="X706" s="19" t="s">
        <v>8147</v>
      </c>
      <c r="Y706" s="19" t="s">
        <v>2620</v>
      </c>
      <c r="Z706" s="19" t="s">
        <v>2621</v>
      </c>
      <c r="AA706" s="46">
        <v>84</v>
      </c>
      <c r="AB706" s="19" t="s">
        <v>561</v>
      </c>
      <c r="AC706" s="19" t="s">
        <v>275</v>
      </c>
      <c r="AD706" s="19" t="s">
        <v>5825</v>
      </c>
      <c r="AE706" s="19" t="s">
        <v>1481</v>
      </c>
      <c r="AF706" s="19" t="s">
        <v>1554</v>
      </c>
      <c r="AG706" s="19" t="s">
        <v>5826</v>
      </c>
      <c r="AH706" s="19" t="s">
        <v>1499</v>
      </c>
      <c r="AI706" s="19" t="s">
        <v>1500</v>
      </c>
      <c r="AJ706" s="45">
        <v>0</v>
      </c>
      <c r="AK706" s="45">
        <v>0</v>
      </c>
      <c r="AL706" s="19" t="s">
        <v>1501</v>
      </c>
      <c r="AM706" s="46">
        <v>8500</v>
      </c>
      <c r="AN706" s="46">
        <v>4000</v>
      </c>
      <c r="AO706" s="46">
        <v>4500</v>
      </c>
      <c r="AP706" s="45">
        <v>32.799999999999997</v>
      </c>
      <c r="AQ706" s="45"/>
      <c r="AR706" s="45" t="str">
        <f>IFERROR(VLOOKUP(AB706,'Pedidos marco'!$A$1:$D$10000,4,0)," ")</f>
        <v xml:space="preserve"> </v>
      </c>
      <c r="AS706" s="45">
        <f t="shared" si="70"/>
        <v>5</v>
      </c>
      <c r="AT706" s="45" t="str">
        <f t="shared" si="71"/>
        <v>05</v>
      </c>
      <c r="AU706" s="47">
        <v>4</v>
      </c>
      <c r="AV706" s="19" t="str">
        <f t="shared" si="72"/>
        <v>04 April</v>
      </c>
      <c r="AW706" s="19">
        <f t="shared" si="73"/>
        <v>0.41</v>
      </c>
      <c r="AX706" s="19">
        <f t="shared" si="74"/>
        <v>8.1999999999999993</v>
      </c>
      <c r="AY706" s="19" t="e">
        <f>VLOOKUP(AG706,Cías!$A$1:$E$10000,5,0)</f>
        <v>#N/A</v>
      </c>
      <c r="AZ706" s="19" t="str">
        <f t="shared" si="75"/>
        <v>1022120</v>
      </c>
      <c r="BA706" s="19" t="str">
        <f t="shared" si="76"/>
        <v>RUIZ MORALES VANESSA SOLANGE</v>
      </c>
      <c r="BB706" s="19" t="e">
        <f>VLOOKUP(AG706,Cías!$A$1:$E$10000,3,0)</f>
        <v>#N/A</v>
      </c>
      <c r="BC706" s="19"/>
      <c r="BD706" s="19"/>
      <c r="BE706" s="19"/>
      <c r="BF706" s="19"/>
      <c r="BG706" s="19"/>
      <c r="BH706" s="19"/>
      <c r="BI706" s="19"/>
      <c r="BJ706" s="19"/>
    </row>
    <row r="707" spans="1:62" ht="15" x14ac:dyDescent="0.2">
      <c r="A707" s="19" t="s">
        <v>8136</v>
      </c>
      <c r="B707" s="19" t="s">
        <v>1479</v>
      </c>
      <c r="C707" s="43">
        <v>44656</v>
      </c>
      <c r="D707" s="44">
        <v>0.68958333333333</v>
      </c>
      <c r="E707" s="19" t="s">
        <v>8148</v>
      </c>
      <c r="F707" s="19" t="s">
        <v>8149</v>
      </c>
      <c r="G707" s="19" t="s">
        <v>8150</v>
      </c>
      <c r="H707" s="45">
        <v>1940.4</v>
      </c>
      <c r="I707" s="45">
        <v>2175.59</v>
      </c>
      <c r="J707" s="19" t="s">
        <v>1560</v>
      </c>
      <c r="K707" s="19" t="s">
        <v>8140</v>
      </c>
      <c r="L707" s="19" t="s">
        <v>8151</v>
      </c>
      <c r="M707" s="19" t="s">
        <v>8152</v>
      </c>
      <c r="N707" s="19" t="s">
        <v>8136</v>
      </c>
      <c r="O707" s="19" t="s">
        <v>367</v>
      </c>
      <c r="P707" s="19" t="s">
        <v>368</v>
      </c>
      <c r="Q707" s="46">
        <v>280</v>
      </c>
      <c r="R707" s="19" t="s">
        <v>1544</v>
      </c>
      <c r="S707" s="19" t="s">
        <v>8143</v>
      </c>
      <c r="T707" s="19" t="s">
        <v>8144</v>
      </c>
      <c r="U707" s="19" t="s">
        <v>8145</v>
      </c>
      <c r="V707" s="19" t="s">
        <v>8146</v>
      </c>
      <c r="W707" s="19" t="s">
        <v>415</v>
      </c>
      <c r="X707" s="19" t="s">
        <v>8147</v>
      </c>
      <c r="Y707" s="19" t="s">
        <v>2620</v>
      </c>
      <c r="Z707" s="19" t="s">
        <v>2621</v>
      </c>
      <c r="AA707" s="46">
        <v>84</v>
      </c>
      <c r="AB707" s="19" t="s">
        <v>561</v>
      </c>
      <c r="AC707" s="19" t="s">
        <v>275</v>
      </c>
      <c r="AD707" s="19" t="s">
        <v>5825</v>
      </c>
      <c r="AE707" s="19" t="s">
        <v>1481</v>
      </c>
      <c r="AF707" s="19" t="s">
        <v>1554</v>
      </c>
      <c r="AG707" s="19" t="s">
        <v>5826</v>
      </c>
      <c r="AH707" s="19" t="s">
        <v>1499</v>
      </c>
      <c r="AI707" s="19" t="s">
        <v>1500</v>
      </c>
      <c r="AJ707" s="45">
        <v>0</v>
      </c>
      <c r="AK707" s="45">
        <v>0</v>
      </c>
      <c r="AL707" s="19" t="s">
        <v>1501</v>
      </c>
      <c r="AM707" s="46">
        <v>18500</v>
      </c>
      <c r="AN707" s="46">
        <v>14000</v>
      </c>
      <c r="AO707" s="46">
        <v>4500</v>
      </c>
      <c r="AP707" s="45">
        <v>114.8</v>
      </c>
      <c r="AQ707" s="45"/>
      <c r="AR707" s="45" t="str">
        <f>IFERROR(VLOOKUP(AB707,'Pedidos marco'!$A$1:$D$10000,4,0)," ")</f>
        <v xml:space="preserve"> </v>
      </c>
      <c r="AS707" s="45">
        <f t="shared" si="70"/>
        <v>5</v>
      </c>
      <c r="AT707" s="45" t="str">
        <f t="shared" si="71"/>
        <v>05</v>
      </c>
      <c r="AU707" s="47">
        <v>14</v>
      </c>
      <c r="AV707" s="19" t="str">
        <f t="shared" si="72"/>
        <v>04 April</v>
      </c>
      <c r="AW707" s="19">
        <f t="shared" si="73"/>
        <v>0.41</v>
      </c>
      <c r="AX707" s="19">
        <f t="shared" si="74"/>
        <v>8.1999999999999993</v>
      </c>
      <c r="AY707" s="19" t="e">
        <f>VLOOKUP(AG707,Cías!$A$1:$E$10000,5,0)</f>
        <v>#N/A</v>
      </c>
      <c r="AZ707" s="19" t="str">
        <f t="shared" si="75"/>
        <v>1022120</v>
      </c>
      <c r="BA707" s="19" t="str">
        <f t="shared" si="76"/>
        <v>RUIZ MORALES VANESSA SOLANGE</v>
      </c>
      <c r="BB707" s="19" t="e">
        <f>VLOOKUP(AG707,Cías!$A$1:$E$10000,3,0)</f>
        <v>#N/A</v>
      </c>
      <c r="BC707" s="19"/>
      <c r="BD707" s="19"/>
      <c r="BE707" s="19"/>
      <c r="BF707" s="19"/>
      <c r="BG707" s="19"/>
      <c r="BH707" s="19"/>
      <c r="BI707" s="19"/>
      <c r="BJ707" s="19"/>
    </row>
    <row r="708" spans="1:62" ht="15" x14ac:dyDescent="0.2">
      <c r="A708" s="19" t="s">
        <v>8153</v>
      </c>
      <c r="B708" s="19" t="s">
        <v>1479</v>
      </c>
      <c r="C708" s="43">
        <v>44656</v>
      </c>
      <c r="D708" s="44">
        <v>0.69027777777777999</v>
      </c>
      <c r="E708" s="19" t="s">
        <v>8154</v>
      </c>
      <c r="F708" s="19" t="s">
        <v>8155</v>
      </c>
      <c r="G708" s="19" t="s">
        <v>8156</v>
      </c>
      <c r="H708" s="45">
        <v>780</v>
      </c>
      <c r="I708" s="45">
        <v>874.54</v>
      </c>
      <c r="J708" s="19" t="s">
        <v>1560</v>
      </c>
      <c r="K708" s="19" t="s">
        <v>8157</v>
      </c>
      <c r="L708" s="19" t="s">
        <v>8158</v>
      </c>
      <c r="M708" s="19" t="s">
        <v>8159</v>
      </c>
      <c r="N708" s="19" t="s">
        <v>8153</v>
      </c>
      <c r="O708" s="19" t="s">
        <v>1641</v>
      </c>
      <c r="P708" s="19" t="s">
        <v>1642</v>
      </c>
      <c r="Q708" s="46">
        <v>120</v>
      </c>
      <c r="R708" s="19" t="s">
        <v>1544</v>
      </c>
      <c r="S708" s="19" t="s">
        <v>8160</v>
      </c>
      <c r="T708" s="19" t="s">
        <v>8161</v>
      </c>
      <c r="U708" s="19" t="s">
        <v>8162</v>
      </c>
      <c r="V708" s="19" t="s">
        <v>8163</v>
      </c>
      <c r="W708" s="19" t="s">
        <v>8164</v>
      </c>
      <c r="X708" s="19" t="s">
        <v>8165</v>
      </c>
      <c r="Y708" s="19" t="s">
        <v>8166</v>
      </c>
      <c r="Z708" s="19" t="s">
        <v>8167</v>
      </c>
      <c r="AA708" s="46">
        <v>399</v>
      </c>
      <c r="AB708" s="19" t="s">
        <v>505</v>
      </c>
      <c r="AC708" s="19" t="s">
        <v>159</v>
      </c>
      <c r="AD708" s="19" t="s">
        <v>6669</v>
      </c>
      <c r="AE708" s="19" t="s">
        <v>6670</v>
      </c>
      <c r="AF708" s="19" t="s">
        <v>1554</v>
      </c>
      <c r="AG708" s="19" t="s">
        <v>3398</v>
      </c>
      <c r="AH708" s="19" t="s">
        <v>1499</v>
      </c>
      <c r="AI708" s="19" t="s">
        <v>1500</v>
      </c>
      <c r="AJ708" s="45">
        <v>0</v>
      </c>
      <c r="AK708" s="45">
        <v>0</v>
      </c>
      <c r="AL708" s="19" t="s">
        <v>1501</v>
      </c>
      <c r="AM708" s="46">
        <v>10568.333000000001</v>
      </c>
      <c r="AN708" s="46">
        <v>6003.3329999999996</v>
      </c>
      <c r="AO708" s="46">
        <v>4565</v>
      </c>
      <c r="AP708" s="45">
        <v>153.6</v>
      </c>
      <c r="AQ708" s="45"/>
      <c r="AR708" s="45" t="str">
        <f>IFERROR(VLOOKUP(AB708,'Pedidos marco'!$A$1:$D$10000,4,0)," ")</f>
        <v xml:space="preserve"> </v>
      </c>
      <c r="AS708" s="45">
        <f t="shared" ref="AS708:AS771" si="77">DAY(C708)</f>
        <v>5</v>
      </c>
      <c r="AT708" s="45" t="str">
        <f t="shared" ref="AT708:AT771" si="78">TEXT(AS708,"dd")</f>
        <v>05</v>
      </c>
      <c r="AU708" s="47">
        <v>6</v>
      </c>
      <c r="AV708" s="19" t="str">
        <f t="shared" ref="AV708:AV771" si="79">TEXT(C708,"MM MMMM")</f>
        <v>04 April</v>
      </c>
      <c r="AW708" s="19">
        <f t="shared" ref="AW708:AW771" si="80">IFERROR(AP708/Q708,"")</f>
        <v>1.28</v>
      </c>
      <c r="AX708" s="19">
        <f t="shared" ref="AX708:AX771" si="81">IFERROR(AP708/AU708,"")</f>
        <v>25.599999999999998</v>
      </c>
      <c r="AY708" s="19" t="e">
        <f>VLOOKUP(AG708,Cías!$A$1:$E$10000,5,0)</f>
        <v>#N/A</v>
      </c>
      <c r="AZ708" s="19" t="str">
        <f t="shared" ref="AZ708:AZ771" si="82">AB708</f>
        <v>1013505</v>
      </c>
      <c r="BA708" s="19" t="str">
        <f t="shared" ref="BA708:BA771" si="83">AC708</f>
        <v>HERMOZA LOZADA JORGE ABDON</v>
      </c>
      <c r="BB708" s="19" t="e">
        <f>VLOOKUP(AG708,Cías!$A$1:$E$10000,3,0)</f>
        <v>#N/A</v>
      </c>
      <c r="BC708" s="19"/>
      <c r="BD708" s="19"/>
      <c r="BE708" s="19"/>
      <c r="BF708" s="19"/>
      <c r="BG708" s="19"/>
      <c r="BH708" s="19"/>
      <c r="BI708" s="19"/>
      <c r="BJ708" s="19"/>
    </row>
    <row r="709" spans="1:62" ht="15" x14ac:dyDescent="0.2">
      <c r="A709" s="19" t="s">
        <v>8153</v>
      </c>
      <c r="B709" s="19" t="s">
        <v>1479</v>
      </c>
      <c r="C709" s="43">
        <v>44656</v>
      </c>
      <c r="D709" s="44">
        <v>0.69027777777777999</v>
      </c>
      <c r="E709" s="19" t="s">
        <v>8168</v>
      </c>
      <c r="F709" s="19" t="s">
        <v>8169</v>
      </c>
      <c r="G709" s="19" t="s">
        <v>8170</v>
      </c>
      <c r="H709" s="45">
        <v>1560</v>
      </c>
      <c r="I709" s="45">
        <v>1749.08</v>
      </c>
      <c r="J709" s="19" t="s">
        <v>1560</v>
      </c>
      <c r="K709" s="19" t="s">
        <v>8171</v>
      </c>
      <c r="L709" s="19" t="s">
        <v>8172</v>
      </c>
      <c r="M709" s="19" t="s">
        <v>8173</v>
      </c>
      <c r="N709" s="19" t="s">
        <v>8153</v>
      </c>
      <c r="O709" s="19" t="s">
        <v>1641</v>
      </c>
      <c r="P709" s="19" t="s">
        <v>1642</v>
      </c>
      <c r="Q709" s="46">
        <v>240</v>
      </c>
      <c r="R709" s="19" t="s">
        <v>1544</v>
      </c>
      <c r="S709" s="19" t="s">
        <v>8160</v>
      </c>
      <c r="T709" s="19" t="s">
        <v>8161</v>
      </c>
      <c r="U709" s="19" t="s">
        <v>8174</v>
      </c>
      <c r="V709" s="19" t="s">
        <v>8175</v>
      </c>
      <c r="W709" s="19" t="s">
        <v>8164</v>
      </c>
      <c r="X709" s="19" t="s">
        <v>8176</v>
      </c>
      <c r="Y709" s="19" t="s">
        <v>8166</v>
      </c>
      <c r="Z709" s="19" t="s">
        <v>8167</v>
      </c>
      <c r="AA709" s="46">
        <v>399</v>
      </c>
      <c r="AB709" s="19" t="s">
        <v>505</v>
      </c>
      <c r="AC709" s="19" t="s">
        <v>159</v>
      </c>
      <c r="AD709" s="19" t="s">
        <v>6669</v>
      </c>
      <c r="AE709" s="19" t="s">
        <v>6670</v>
      </c>
      <c r="AF709" s="19" t="s">
        <v>1554</v>
      </c>
      <c r="AG709" s="19" t="s">
        <v>3398</v>
      </c>
      <c r="AH709" s="19" t="s">
        <v>1499</v>
      </c>
      <c r="AI709" s="19" t="s">
        <v>1500</v>
      </c>
      <c r="AJ709" s="45">
        <v>0</v>
      </c>
      <c r="AK709" s="45">
        <v>0</v>
      </c>
      <c r="AL709" s="19" t="s">
        <v>1501</v>
      </c>
      <c r="AM709" s="46">
        <v>16571.667000000001</v>
      </c>
      <c r="AN709" s="46">
        <v>12006.666999999999</v>
      </c>
      <c r="AO709" s="46">
        <v>4565</v>
      </c>
      <c r="AP709" s="45">
        <v>307.2</v>
      </c>
      <c r="AQ709" s="45"/>
      <c r="AR709" s="45" t="str">
        <f>IFERROR(VLOOKUP(AB709,'Pedidos marco'!$A$1:$D$10000,4,0)," ")</f>
        <v xml:space="preserve"> </v>
      </c>
      <c r="AS709" s="45">
        <f t="shared" si="77"/>
        <v>5</v>
      </c>
      <c r="AT709" s="45" t="str">
        <f t="shared" si="78"/>
        <v>05</v>
      </c>
      <c r="AU709" s="47">
        <v>12</v>
      </c>
      <c r="AV709" s="19" t="str">
        <f t="shared" si="79"/>
        <v>04 April</v>
      </c>
      <c r="AW709" s="19">
        <f t="shared" si="80"/>
        <v>1.28</v>
      </c>
      <c r="AX709" s="19">
        <f t="shared" si="81"/>
        <v>25.599999999999998</v>
      </c>
      <c r="AY709" s="19" t="e">
        <f>VLOOKUP(AG709,Cías!$A$1:$E$10000,5,0)</f>
        <v>#N/A</v>
      </c>
      <c r="AZ709" s="19" t="str">
        <f t="shared" si="82"/>
        <v>1013505</v>
      </c>
      <c r="BA709" s="19" t="str">
        <f t="shared" si="83"/>
        <v>HERMOZA LOZADA JORGE ABDON</v>
      </c>
      <c r="BB709" s="19" t="e">
        <f>VLOOKUP(AG709,Cías!$A$1:$E$10000,3,0)</f>
        <v>#N/A</v>
      </c>
      <c r="BC709" s="19"/>
      <c r="BD709" s="19"/>
      <c r="BE709" s="19"/>
      <c r="BF709" s="19"/>
      <c r="BG709" s="19"/>
      <c r="BH709" s="19"/>
      <c r="BI709" s="19"/>
      <c r="BJ709" s="19"/>
    </row>
    <row r="710" spans="1:62" ht="15" x14ac:dyDescent="0.2">
      <c r="A710" s="19" t="s">
        <v>8177</v>
      </c>
      <c r="B710" s="19" t="s">
        <v>1479</v>
      </c>
      <c r="C710" s="43">
        <v>44656</v>
      </c>
      <c r="D710" s="44">
        <v>0.69374999999999998</v>
      </c>
      <c r="E710" s="19" t="s">
        <v>8178</v>
      </c>
      <c r="F710" s="19" t="s">
        <v>8179</v>
      </c>
      <c r="G710" s="19" t="s">
        <v>8180</v>
      </c>
      <c r="H710" s="45">
        <v>1108.8</v>
      </c>
      <c r="I710" s="45">
        <v>1243.2</v>
      </c>
      <c r="J710" s="19" t="s">
        <v>1560</v>
      </c>
      <c r="K710" s="19" t="s">
        <v>8181</v>
      </c>
      <c r="L710" s="19" t="s">
        <v>8182</v>
      </c>
      <c r="M710" s="19" t="s">
        <v>8183</v>
      </c>
      <c r="N710" s="19" t="s">
        <v>8177</v>
      </c>
      <c r="O710" s="19" t="s">
        <v>367</v>
      </c>
      <c r="P710" s="19" t="s">
        <v>368</v>
      </c>
      <c r="Q710" s="46">
        <v>160</v>
      </c>
      <c r="R710" s="19" t="s">
        <v>1544</v>
      </c>
      <c r="S710" s="19" t="s">
        <v>7178</v>
      </c>
      <c r="T710" s="19" t="s">
        <v>7179</v>
      </c>
      <c r="U710" s="19" t="s">
        <v>8184</v>
      </c>
      <c r="V710" s="19" t="s">
        <v>8185</v>
      </c>
      <c r="W710" s="19" t="s">
        <v>2092</v>
      </c>
      <c r="X710" s="19" t="s">
        <v>8186</v>
      </c>
      <c r="Y710" s="19" t="s">
        <v>2094</v>
      </c>
      <c r="Z710" s="19" t="s">
        <v>2095</v>
      </c>
      <c r="AA710" s="46">
        <v>130</v>
      </c>
      <c r="AB710" s="19" t="s">
        <v>536</v>
      </c>
      <c r="AC710" s="19" t="s">
        <v>224</v>
      </c>
      <c r="AD710" s="19" t="s">
        <v>2408</v>
      </c>
      <c r="AE710" s="19" t="s">
        <v>2409</v>
      </c>
      <c r="AF710" s="19" t="s">
        <v>1554</v>
      </c>
      <c r="AG710" s="19" t="s">
        <v>2410</v>
      </c>
      <c r="AH710" s="19" t="s">
        <v>1499</v>
      </c>
      <c r="AI710" s="19" t="s">
        <v>1500</v>
      </c>
      <c r="AJ710" s="45">
        <v>0</v>
      </c>
      <c r="AK710" s="45">
        <v>0</v>
      </c>
      <c r="AL710" s="19" t="s">
        <v>1501</v>
      </c>
      <c r="AM710" s="46">
        <v>12520.556</v>
      </c>
      <c r="AN710" s="46">
        <v>7995.5559999999996</v>
      </c>
      <c r="AO710" s="46">
        <v>4525</v>
      </c>
      <c r="AP710" s="45">
        <v>86.4</v>
      </c>
      <c r="AQ710" s="45"/>
      <c r="AR710" s="45" t="str">
        <f>IFERROR(VLOOKUP(AB710,'Pedidos marco'!$A$1:$D$10000,4,0)," ")</f>
        <v xml:space="preserve"> </v>
      </c>
      <c r="AS710" s="45">
        <f t="shared" si="77"/>
        <v>5</v>
      </c>
      <c r="AT710" s="45" t="str">
        <f t="shared" si="78"/>
        <v>05</v>
      </c>
      <c r="AU710" s="47">
        <v>8</v>
      </c>
      <c r="AV710" s="19" t="str">
        <f t="shared" si="79"/>
        <v>04 April</v>
      </c>
      <c r="AW710" s="19">
        <f t="shared" si="80"/>
        <v>0.54</v>
      </c>
      <c r="AX710" s="19">
        <f t="shared" si="81"/>
        <v>10.8</v>
      </c>
      <c r="AY710" s="19" t="e">
        <f>VLOOKUP(AG710,Cías!$A$1:$E$10000,5,0)</f>
        <v>#N/A</v>
      </c>
      <c r="AZ710" s="19" t="str">
        <f t="shared" si="82"/>
        <v>1014339</v>
      </c>
      <c r="BA710" s="19" t="str">
        <f t="shared" si="83"/>
        <v>NICOLALDE FLORES MILTON FABIAN</v>
      </c>
      <c r="BB710" s="19" t="e">
        <f>VLOOKUP(AG710,Cías!$A$1:$E$10000,3,0)</f>
        <v>#N/A</v>
      </c>
      <c r="BC710" s="19"/>
      <c r="BD710" s="19"/>
      <c r="BE710" s="19"/>
      <c r="BF710" s="19"/>
      <c r="BG710" s="19"/>
      <c r="BH710" s="19"/>
      <c r="BI710" s="19"/>
      <c r="BJ710" s="19"/>
    </row>
    <row r="711" spans="1:62" ht="15" x14ac:dyDescent="0.2">
      <c r="A711" s="19" t="s">
        <v>8177</v>
      </c>
      <c r="B711" s="19" t="s">
        <v>1479</v>
      </c>
      <c r="C711" s="43">
        <v>44656</v>
      </c>
      <c r="D711" s="44">
        <v>0.69374999999999998</v>
      </c>
      <c r="E711" s="19" t="s">
        <v>8187</v>
      </c>
      <c r="F711" s="19" t="s">
        <v>8188</v>
      </c>
      <c r="G711" s="19" t="s">
        <v>8189</v>
      </c>
      <c r="H711" s="45">
        <v>1386</v>
      </c>
      <c r="I711" s="45">
        <v>1553.99</v>
      </c>
      <c r="J711" s="19" t="s">
        <v>1560</v>
      </c>
      <c r="K711" s="19" t="s">
        <v>8190</v>
      </c>
      <c r="L711" s="19" t="s">
        <v>8191</v>
      </c>
      <c r="M711" s="19" t="s">
        <v>8192</v>
      </c>
      <c r="N711" s="19" t="s">
        <v>8177</v>
      </c>
      <c r="O711" s="19" t="s">
        <v>367</v>
      </c>
      <c r="P711" s="19" t="s">
        <v>368</v>
      </c>
      <c r="Q711" s="46">
        <v>200</v>
      </c>
      <c r="R711" s="19" t="s">
        <v>1544</v>
      </c>
      <c r="S711" s="19" t="s">
        <v>7178</v>
      </c>
      <c r="T711" s="19" t="s">
        <v>7179</v>
      </c>
      <c r="U711" s="19" t="s">
        <v>8193</v>
      </c>
      <c r="V711" s="19" t="s">
        <v>8194</v>
      </c>
      <c r="W711" s="19" t="s">
        <v>2092</v>
      </c>
      <c r="X711" s="19" t="s">
        <v>8195</v>
      </c>
      <c r="Y711" s="19" t="s">
        <v>2094</v>
      </c>
      <c r="Z711" s="19" t="s">
        <v>2095</v>
      </c>
      <c r="AA711" s="46">
        <v>130</v>
      </c>
      <c r="AB711" s="19" t="s">
        <v>536</v>
      </c>
      <c r="AC711" s="19" t="s">
        <v>224</v>
      </c>
      <c r="AD711" s="19" t="s">
        <v>2408</v>
      </c>
      <c r="AE711" s="19" t="s">
        <v>2409</v>
      </c>
      <c r="AF711" s="19" t="s">
        <v>1554</v>
      </c>
      <c r="AG711" s="19" t="s">
        <v>2410</v>
      </c>
      <c r="AH711" s="19" t="s">
        <v>1499</v>
      </c>
      <c r="AI711" s="19" t="s">
        <v>1500</v>
      </c>
      <c r="AJ711" s="45">
        <v>0</v>
      </c>
      <c r="AK711" s="45">
        <v>0</v>
      </c>
      <c r="AL711" s="19" t="s">
        <v>1501</v>
      </c>
      <c r="AM711" s="46">
        <v>14519.444</v>
      </c>
      <c r="AN711" s="46">
        <v>9994.4439999999995</v>
      </c>
      <c r="AO711" s="46">
        <v>4525</v>
      </c>
      <c r="AP711" s="45">
        <v>108</v>
      </c>
      <c r="AQ711" s="45"/>
      <c r="AR711" s="45" t="str">
        <f>IFERROR(VLOOKUP(AB711,'Pedidos marco'!$A$1:$D$10000,4,0)," ")</f>
        <v xml:space="preserve"> </v>
      </c>
      <c r="AS711" s="45">
        <f t="shared" si="77"/>
        <v>5</v>
      </c>
      <c r="AT711" s="45" t="str">
        <f t="shared" si="78"/>
        <v>05</v>
      </c>
      <c r="AU711" s="47">
        <v>10</v>
      </c>
      <c r="AV711" s="19" t="str">
        <f t="shared" si="79"/>
        <v>04 April</v>
      </c>
      <c r="AW711" s="19">
        <f t="shared" si="80"/>
        <v>0.54</v>
      </c>
      <c r="AX711" s="19">
        <f t="shared" si="81"/>
        <v>10.8</v>
      </c>
      <c r="AY711" s="19" t="e">
        <f>VLOOKUP(AG711,Cías!$A$1:$E$10000,5,0)</f>
        <v>#N/A</v>
      </c>
      <c r="AZ711" s="19" t="str">
        <f t="shared" si="82"/>
        <v>1014339</v>
      </c>
      <c r="BA711" s="19" t="str">
        <f t="shared" si="83"/>
        <v>NICOLALDE FLORES MILTON FABIAN</v>
      </c>
      <c r="BB711" s="19" t="e">
        <f>VLOOKUP(AG711,Cías!$A$1:$E$10000,3,0)</f>
        <v>#N/A</v>
      </c>
      <c r="BC711" s="19"/>
      <c r="BD711" s="19"/>
      <c r="BE711" s="19"/>
      <c r="BF711" s="19"/>
      <c r="BG711" s="19"/>
      <c r="BH711" s="19"/>
      <c r="BI711" s="19"/>
      <c r="BJ711" s="19"/>
    </row>
    <row r="712" spans="1:62" ht="15" x14ac:dyDescent="0.2">
      <c r="A712" s="19" t="s">
        <v>8196</v>
      </c>
      <c r="B712" s="19" t="s">
        <v>1479</v>
      </c>
      <c r="C712" s="43">
        <v>44656</v>
      </c>
      <c r="D712" s="44">
        <v>0.69513888888888997</v>
      </c>
      <c r="E712" s="19" t="s">
        <v>8197</v>
      </c>
      <c r="F712" s="19" t="s">
        <v>8198</v>
      </c>
      <c r="G712" s="19" t="s">
        <v>8199</v>
      </c>
      <c r="H712" s="45">
        <v>4507.8</v>
      </c>
      <c r="I712" s="45">
        <v>5054.18</v>
      </c>
      <c r="J712" s="19" t="s">
        <v>1560</v>
      </c>
      <c r="K712" s="19" t="s">
        <v>8200</v>
      </c>
      <c r="L712" s="19" t="s">
        <v>8201</v>
      </c>
      <c r="M712" s="19" t="s">
        <v>8202</v>
      </c>
      <c r="N712" s="19" t="s">
        <v>8196</v>
      </c>
      <c r="O712" s="19" t="s">
        <v>367</v>
      </c>
      <c r="P712" s="19" t="s">
        <v>368</v>
      </c>
      <c r="Q712" s="46">
        <v>660</v>
      </c>
      <c r="R712" s="19" t="s">
        <v>1544</v>
      </c>
      <c r="S712" s="19" t="s">
        <v>2290</v>
      </c>
      <c r="T712" s="19" t="s">
        <v>161</v>
      </c>
      <c r="U712" s="19" t="s">
        <v>2291</v>
      </c>
      <c r="V712" s="19" t="s">
        <v>2292</v>
      </c>
      <c r="W712" s="19" t="s">
        <v>1798</v>
      </c>
      <c r="X712" s="19" t="s">
        <v>2293</v>
      </c>
      <c r="Y712" s="19" t="s">
        <v>1800</v>
      </c>
      <c r="Z712" s="19" t="s">
        <v>1801</v>
      </c>
      <c r="AA712" s="46">
        <v>159</v>
      </c>
      <c r="AB712" s="19" t="s">
        <v>506</v>
      </c>
      <c r="AC712" s="19" t="s">
        <v>161</v>
      </c>
      <c r="AD712" s="19" t="s">
        <v>8203</v>
      </c>
      <c r="AE712" s="19" t="s">
        <v>1481</v>
      </c>
      <c r="AF712" s="19" t="s">
        <v>1592</v>
      </c>
      <c r="AG712" s="19" t="s">
        <v>8204</v>
      </c>
      <c r="AH712" s="19" t="s">
        <v>1499</v>
      </c>
      <c r="AI712" s="19" t="s">
        <v>1500</v>
      </c>
      <c r="AJ712" s="45">
        <v>0</v>
      </c>
      <c r="AK712" s="45">
        <v>0</v>
      </c>
      <c r="AL712" s="19" t="s">
        <v>1501</v>
      </c>
      <c r="AM712" s="46">
        <v>51370</v>
      </c>
      <c r="AN712" s="46">
        <v>32980</v>
      </c>
      <c r="AO712" s="46">
        <v>18390</v>
      </c>
      <c r="AP712" s="45">
        <v>382.8</v>
      </c>
      <c r="AQ712" s="45"/>
      <c r="AR712" s="45" t="str">
        <f>IFERROR(VLOOKUP(AB712,'Pedidos marco'!$A$1:$D$10000,4,0)," ")</f>
        <v xml:space="preserve"> </v>
      </c>
      <c r="AS712" s="45">
        <f t="shared" si="77"/>
        <v>5</v>
      </c>
      <c r="AT712" s="45" t="str">
        <f t="shared" si="78"/>
        <v>05</v>
      </c>
      <c r="AU712" s="47">
        <v>33</v>
      </c>
      <c r="AV712" s="19" t="str">
        <f t="shared" si="79"/>
        <v>04 April</v>
      </c>
      <c r="AW712" s="19">
        <f t="shared" si="80"/>
        <v>0.58000000000000007</v>
      </c>
      <c r="AX712" s="19">
        <f t="shared" si="81"/>
        <v>11.6</v>
      </c>
      <c r="AY712" s="19" t="e">
        <f>VLOOKUP(AG712,Cías!$A$1:$E$10000,5,0)</f>
        <v>#N/A</v>
      </c>
      <c r="AZ712" s="19" t="str">
        <f t="shared" si="82"/>
        <v>1012608</v>
      </c>
      <c r="BA712" s="19" t="str">
        <f t="shared" si="83"/>
        <v>HERRERA POZO ALEXANDER EFREN</v>
      </c>
      <c r="BB712" s="19" t="e">
        <f>VLOOKUP(AG712,Cías!$A$1:$E$10000,3,0)</f>
        <v>#N/A</v>
      </c>
      <c r="BC712" s="19"/>
      <c r="BD712" s="19"/>
      <c r="BE712" s="19"/>
      <c r="BF712" s="19"/>
      <c r="BG712" s="19"/>
      <c r="BH712" s="19"/>
      <c r="BI712" s="19"/>
      <c r="BJ712" s="19"/>
    </row>
    <row r="713" spans="1:62" ht="15" x14ac:dyDescent="0.2">
      <c r="A713" s="19" t="s">
        <v>8205</v>
      </c>
      <c r="B713" s="19" t="s">
        <v>1479</v>
      </c>
      <c r="C713" s="43">
        <v>44656</v>
      </c>
      <c r="D713" s="44">
        <v>0.69722222222221997</v>
      </c>
      <c r="E713" s="19" t="s">
        <v>8206</v>
      </c>
      <c r="F713" s="19" t="s">
        <v>8207</v>
      </c>
      <c r="G713" s="19" t="s">
        <v>8208</v>
      </c>
      <c r="H713" s="45">
        <v>2192</v>
      </c>
      <c r="I713" s="45">
        <v>2457.6799999999998</v>
      </c>
      <c r="J713" s="19" t="s">
        <v>1560</v>
      </c>
      <c r="K713" s="19" t="s">
        <v>8209</v>
      </c>
      <c r="L713" s="19" t="s">
        <v>8210</v>
      </c>
      <c r="M713" s="19" t="s">
        <v>8211</v>
      </c>
      <c r="N713" s="19" t="s">
        <v>8205</v>
      </c>
      <c r="O713" s="19" t="s">
        <v>1641</v>
      </c>
      <c r="P713" s="19" t="s">
        <v>1642</v>
      </c>
      <c r="Q713" s="46">
        <v>320</v>
      </c>
      <c r="R713" s="19" t="s">
        <v>1544</v>
      </c>
      <c r="S713" s="19" t="s">
        <v>8212</v>
      </c>
      <c r="T713" s="19" t="s">
        <v>8213</v>
      </c>
      <c r="U713" s="19" t="s">
        <v>8214</v>
      </c>
      <c r="V713" s="19" t="s">
        <v>8215</v>
      </c>
      <c r="W713" s="19" t="s">
        <v>3694</v>
      </c>
      <c r="X713" s="19" t="s">
        <v>8216</v>
      </c>
      <c r="Y713" s="19" t="s">
        <v>3696</v>
      </c>
      <c r="Z713" s="19" t="s">
        <v>3697</v>
      </c>
      <c r="AA713" s="46">
        <v>477</v>
      </c>
      <c r="AB713" s="19" t="s">
        <v>478</v>
      </c>
      <c r="AC713" s="19" t="s">
        <v>106</v>
      </c>
      <c r="AD713" s="19" t="s">
        <v>5605</v>
      </c>
      <c r="AE713" s="19" t="s">
        <v>5606</v>
      </c>
      <c r="AF713" s="19" t="s">
        <v>1592</v>
      </c>
      <c r="AG713" s="19" t="s">
        <v>5607</v>
      </c>
      <c r="AH713" s="19" t="s">
        <v>1594</v>
      </c>
      <c r="AI713" s="19" t="s">
        <v>1595</v>
      </c>
      <c r="AJ713" s="45">
        <v>0.05</v>
      </c>
      <c r="AK713" s="45">
        <v>16</v>
      </c>
      <c r="AL713" s="19" t="s">
        <v>1501</v>
      </c>
      <c r="AM713" s="46">
        <v>25185</v>
      </c>
      <c r="AN713" s="46">
        <v>16015</v>
      </c>
      <c r="AO713" s="46">
        <v>9170</v>
      </c>
      <c r="AP713" s="45">
        <v>416</v>
      </c>
      <c r="AQ713" s="45"/>
      <c r="AR713" s="45" t="str">
        <f>IFERROR(VLOOKUP(AB713,'Pedidos marco'!$A$1:$D$10000,4,0)," ")</f>
        <v xml:space="preserve"> </v>
      </c>
      <c r="AS713" s="45">
        <f t="shared" si="77"/>
        <v>5</v>
      </c>
      <c r="AT713" s="45" t="str">
        <f t="shared" si="78"/>
        <v>05</v>
      </c>
      <c r="AU713" s="47">
        <v>16</v>
      </c>
      <c r="AV713" s="19" t="str">
        <f t="shared" si="79"/>
        <v>04 April</v>
      </c>
      <c r="AW713" s="19">
        <f t="shared" si="80"/>
        <v>1.3</v>
      </c>
      <c r="AX713" s="19">
        <f t="shared" si="81"/>
        <v>26</v>
      </c>
      <c r="AY713" s="19" t="e">
        <f>VLOOKUP(AG713,Cías!$A$1:$E$10000,5,0)</f>
        <v>#N/A</v>
      </c>
      <c r="AZ713" s="19" t="str">
        <f t="shared" si="82"/>
        <v>1013759</v>
      </c>
      <c r="BA713" s="19" t="str">
        <f t="shared" si="83"/>
        <v>DURAN VALENCIA CARLOS EFREN</v>
      </c>
      <c r="BB713" s="19" t="e">
        <f>VLOOKUP(AG713,Cías!$A$1:$E$10000,3,0)</f>
        <v>#N/A</v>
      </c>
      <c r="BC713" s="19"/>
      <c r="BD713" s="19"/>
      <c r="BE713" s="19"/>
      <c r="BF713" s="19"/>
      <c r="BG713" s="19"/>
      <c r="BH713" s="19"/>
      <c r="BI713" s="19"/>
      <c r="BJ713" s="19"/>
    </row>
    <row r="714" spans="1:62" ht="15" x14ac:dyDescent="0.2">
      <c r="A714" s="19" t="s">
        <v>8205</v>
      </c>
      <c r="B714" s="19" t="s">
        <v>1479</v>
      </c>
      <c r="C714" s="43">
        <v>44656</v>
      </c>
      <c r="D714" s="44">
        <v>0.69722222222221997</v>
      </c>
      <c r="E714" s="19" t="s">
        <v>8217</v>
      </c>
      <c r="F714" s="19" t="s">
        <v>8218</v>
      </c>
      <c r="G714" s="19" t="s">
        <v>8219</v>
      </c>
      <c r="H714" s="45">
        <v>2278.4</v>
      </c>
      <c r="I714" s="45">
        <v>2554.56</v>
      </c>
      <c r="J714" s="19" t="s">
        <v>1560</v>
      </c>
      <c r="K714" s="19" t="s">
        <v>8220</v>
      </c>
      <c r="L714" s="19" t="s">
        <v>8221</v>
      </c>
      <c r="M714" s="19" t="s">
        <v>8222</v>
      </c>
      <c r="N714" s="19" t="s">
        <v>8205</v>
      </c>
      <c r="O714" s="19" t="s">
        <v>1603</v>
      </c>
      <c r="P714" s="19" t="s">
        <v>1604</v>
      </c>
      <c r="Q714" s="46">
        <v>320</v>
      </c>
      <c r="R714" s="19" t="s">
        <v>1544</v>
      </c>
      <c r="S714" s="19" t="s">
        <v>8212</v>
      </c>
      <c r="T714" s="19" t="s">
        <v>8213</v>
      </c>
      <c r="U714" s="19" t="s">
        <v>8214</v>
      </c>
      <c r="V714" s="19" t="s">
        <v>8215</v>
      </c>
      <c r="W714" s="19" t="s">
        <v>3694</v>
      </c>
      <c r="X714" s="19" t="s">
        <v>8216</v>
      </c>
      <c r="Y714" s="19" t="s">
        <v>3696</v>
      </c>
      <c r="Z714" s="19" t="s">
        <v>3697</v>
      </c>
      <c r="AA714" s="46">
        <v>477</v>
      </c>
      <c r="AB714" s="19" t="s">
        <v>478</v>
      </c>
      <c r="AC714" s="19" t="s">
        <v>106</v>
      </c>
      <c r="AD714" s="19" t="s">
        <v>5605</v>
      </c>
      <c r="AE714" s="19" t="s">
        <v>5606</v>
      </c>
      <c r="AF714" s="19" t="s">
        <v>1592</v>
      </c>
      <c r="AG714" s="19" t="s">
        <v>5607</v>
      </c>
      <c r="AH714" s="19" t="s">
        <v>1594</v>
      </c>
      <c r="AI714" s="19" t="s">
        <v>1595</v>
      </c>
      <c r="AJ714" s="45">
        <v>0.05</v>
      </c>
      <c r="AK714" s="45">
        <v>16</v>
      </c>
      <c r="AL714" s="19" t="s">
        <v>1501</v>
      </c>
      <c r="AM714" s="46">
        <v>25185</v>
      </c>
      <c r="AN714" s="46">
        <v>16015</v>
      </c>
      <c r="AO714" s="46">
        <v>9170</v>
      </c>
      <c r="AP714" s="45">
        <v>416</v>
      </c>
      <c r="AQ714" s="45"/>
      <c r="AR714" s="45" t="str">
        <f>IFERROR(VLOOKUP(AB714,'Pedidos marco'!$A$1:$D$10000,4,0)," ")</f>
        <v xml:space="preserve"> </v>
      </c>
      <c r="AS714" s="45">
        <f t="shared" si="77"/>
        <v>5</v>
      </c>
      <c r="AT714" s="45" t="str">
        <f t="shared" si="78"/>
        <v>05</v>
      </c>
      <c r="AU714" s="47">
        <v>16</v>
      </c>
      <c r="AV714" s="19" t="str">
        <f t="shared" si="79"/>
        <v>04 April</v>
      </c>
      <c r="AW714" s="19">
        <f t="shared" si="80"/>
        <v>1.3</v>
      </c>
      <c r="AX714" s="19">
        <f t="shared" si="81"/>
        <v>26</v>
      </c>
      <c r="AY714" s="19" t="e">
        <f>VLOOKUP(AG714,Cías!$A$1:$E$10000,5,0)</f>
        <v>#N/A</v>
      </c>
      <c r="AZ714" s="19" t="str">
        <f t="shared" si="82"/>
        <v>1013759</v>
      </c>
      <c r="BA714" s="19" t="str">
        <f t="shared" si="83"/>
        <v>DURAN VALENCIA CARLOS EFREN</v>
      </c>
      <c r="BB714" s="19" t="e">
        <f>VLOOKUP(AG714,Cías!$A$1:$E$10000,3,0)</f>
        <v>#N/A</v>
      </c>
      <c r="BC714" s="19"/>
      <c r="BD714" s="19"/>
      <c r="BE714" s="19"/>
      <c r="BF714" s="19"/>
      <c r="BG714" s="19"/>
      <c r="BH714" s="19"/>
      <c r="BI714" s="19"/>
      <c r="BJ714" s="19"/>
    </row>
    <row r="715" spans="1:62" ht="15" x14ac:dyDescent="0.2">
      <c r="A715" s="19" t="s">
        <v>8223</v>
      </c>
      <c r="B715" s="19" t="s">
        <v>1479</v>
      </c>
      <c r="C715" s="43">
        <v>44656</v>
      </c>
      <c r="D715" s="44">
        <v>0.69791666666666996</v>
      </c>
      <c r="E715" s="19" t="s">
        <v>8224</v>
      </c>
      <c r="F715" s="19" t="s">
        <v>8225</v>
      </c>
      <c r="G715" s="19" t="s">
        <v>8226</v>
      </c>
      <c r="H715" s="45">
        <v>4068.88</v>
      </c>
      <c r="I715" s="45">
        <v>4562.0600000000004</v>
      </c>
      <c r="J715" s="19" t="s">
        <v>1560</v>
      </c>
      <c r="K715" s="19" t="s">
        <v>8227</v>
      </c>
      <c r="L715" s="19" t="s">
        <v>8228</v>
      </c>
      <c r="M715" s="19" t="s">
        <v>8229</v>
      </c>
      <c r="N715" s="19" t="s">
        <v>8223</v>
      </c>
      <c r="O715" s="19" t="s">
        <v>1486</v>
      </c>
      <c r="P715" s="19" t="s">
        <v>1487</v>
      </c>
      <c r="Q715" s="46">
        <v>31.63</v>
      </c>
      <c r="R715" s="19" t="s">
        <v>1488</v>
      </c>
      <c r="S715" s="19" t="s">
        <v>8230</v>
      </c>
      <c r="T715" s="19" t="s">
        <v>8231</v>
      </c>
      <c r="U715" s="19" t="s">
        <v>8232</v>
      </c>
      <c r="V715" s="19" t="s">
        <v>3591</v>
      </c>
      <c r="W715" s="19" t="s">
        <v>4073</v>
      </c>
      <c r="X715" s="19" t="s">
        <v>8233</v>
      </c>
      <c r="Y715" s="19" t="s">
        <v>4075</v>
      </c>
      <c r="Z715" s="19" t="s">
        <v>4076</v>
      </c>
      <c r="AA715" s="46">
        <v>468</v>
      </c>
      <c r="AB715" s="19" t="s">
        <v>473</v>
      </c>
      <c r="AC715" s="19" t="s">
        <v>96</v>
      </c>
      <c r="AD715" s="19" t="s">
        <v>1813</v>
      </c>
      <c r="AE715" s="19" t="s">
        <v>1814</v>
      </c>
      <c r="AF715" s="19" t="s">
        <v>1497</v>
      </c>
      <c r="AG715" s="19" t="s">
        <v>1815</v>
      </c>
      <c r="AH715" s="19" t="s">
        <v>1499</v>
      </c>
      <c r="AI715" s="19" t="s">
        <v>1500</v>
      </c>
      <c r="AJ715" s="45">
        <v>0</v>
      </c>
      <c r="AK715" s="45">
        <v>0</v>
      </c>
      <c r="AL715" s="19" t="s">
        <v>1501</v>
      </c>
      <c r="AM715" s="46">
        <v>49430</v>
      </c>
      <c r="AN715" s="46">
        <v>31630</v>
      </c>
      <c r="AO715" s="46">
        <v>17800</v>
      </c>
      <c r="AP715" s="45">
        <v>1122.8699999999999</v>
      </c>
      <c r="AQ715" s="45"/>
      <c r="AR715" s="45" t="str">
        <f>IFERROR(VLOOKUP(AB715,'Pedidos marco'!$A$1:$D$10000,4,0)," ")</f>
        <v xml:space="preserve"> </v>
      </c>
      <c r="AS715" s="45">
        <f t="shared" si="77"/>
        <v>5</v>
      </c>
      <c r="AT715" s="45" t="str">
        <f t="shared" si="78"/>
        <v>05</v>
      </c>
      <c r="AU715" s="47">
        <v>31.63</v>
      </c>
      <c r="AV715" s="19" t="str">
        <f t="shared" si="79"/>
        <v>04 April</v>
      </c>
      <c r="AW715" s="19">
        <f t="shared" si="80"/>
        <v>35.500158077774266</v>
      </c>
      <c r="AX715" s="19">
        <f t="shared" si="81"/>
        <v>35.500158077774266</v>
      </c>
      <c r="AY715" s="19" t="e">
        <f>VLOOKUP(AG715,Cías!$A$1:$E$10000,5,0)</f>
        <v>#N/A</v>
      </c>
      <c r="AZ715" s="19" t="str">
        <f t="shared" si="82"/>
        <v>1013227</v>
      </c>
      <c r="BA715" s="19" t="str">
        <f t="shared" si="83"/>
        <v>COMPAÑIA DE TRANSPORTE PESADO</v>
      </c>
      <c r="BB715" s="19" t="e">
        <f>VLOOKUP(AG715,Cías!$A$1:$E$10000,3,0)</f>
        <v>#N/A</v>
      </c>
      <c r="BC715" s="19"/>
      <c r="BD715" s="19"/>
      <c r="BE715" s="19"/>
      <c r="BF715" s="19"/>
      <c r="BG715" s="19"/>
      <c r="BH715" s="19"/>
      <c r="BI715" s="19"/>
      <c r="BJ715" s="19"/>
    </row>
    <row r="716" spans="1:62" ht="15" x14ac:dyDescent="0.2">
      <c r="A716" s="19" t="s">
        <v>8234</v>
      </c>
      <c r="B716" s="19" t="s">
        <v>1479</v>
      </c>
      <c r="C716" s="43">
        <v>44656</v>
      </c>
      <c r="D716" s="44">
        <v>0.7</v>
      </c>
      <c r="E716" s="19" t="s">
        <v>8235</v>
      </c>
      <c r="F716" s="19" t="s">
        <v>1481</v>
      </c>
      <c r="G716" s="19" t="s">
        <v>1481</v>
      </c>
      <c r="H716" s="45">
        <v>0</v>
      </c>
      <c r="I716" s="45">
        <v>0</v>
      </c>
      <c r="J716" s="19" t="s">
        <v>1482</v>
      </c>
      <c r="K716" s="19" t="s">
        <v>8236</v>
      </c>
      <c r="L716" s="19" t="s">
        <v>8237</v>
      </c>
      <c r="M716" s="19" t="s">
        <v>8238</v>
      </c>
      <c r="N716" s="19" t="s">
        <v>8234</v>
      </c>
      <c r="O716" s="19" t="s">
        <v>1603</v>
      </c>
      <c r="P716" s="19" t="s">
        <v>1604</v>
      </c>
      <c r="Q716" s="46">
        <v>320</v>
      </c>
      <c r="R716" s="19" t="s">
        <v>1544</v>
      </c>
      <c r="S716" s="19" t="s">
        <v>1736</v>
      </c>
      <c r="T716" s="19" t="s">
        <v>1737</v>
      </c>
      <c r="U716" s="19" t="s">
        <v>8239</v>
      </c>
      <c r="V716" s="19" t="s">
        <v>8240</v>
      </c>
      <c r="W716" s="19" t="s">
        <v>8241</v>
      </c>
      <c r="X716" s="19" t="s">
        <v>8242</v>
      </c>
      <c r="Y716" s="19" t="s">
        <v>3609</v>
      </c>
      <c r="Z716" s="19" t="s">
        <v>3610</v>
      </c>
      <c r="AA716" s="46">
        <v>481</v>
      </c>
      <c r="AB716" s="19" t="s">
        <v>3388</v>
      </c>
      <c r="AC716" s="19" t="s">
        <v>1424</v>
      </c>
      <c r="AD716" s="19" t="s">
        <v>3389</v>
      </c>
      <c r="AE716" s="19" t="s">
        <v>1481</v>
      </c>
      <c r="AF716" s="19" t="s">
        <v>1554</v>
      </c>
      <c r="AG716" s="19" t="s">
        <v>3390</v>
      </c>
      <c r="AH716" s="19" t="s">
        <v>1499</v>
      </c>
      <c r="AI716" s="19" t="s">
        <v>1500</v>
      </c>
      <c r="AJ716" s="45">
        <v>0</v>
      </c>
      <c r="AK716" s="45">
        <v>0</v>
      </c>
      <c r="AL716" s="19" t="s">
        <v>1501</v>
      </c>
      <c r="AM716" s="46">
        <v>27050</v>
      </c>
      <c r="AN716" s="46">
        <v>16010</v>
      </c>
      <c r="AO716" s="46">
        <v>11040</v>
      </c>
      <c r="AP716" s="45">
        <v>390.4</v>
      </c>
      <c r="AQ716" s="45"/>
      <c r="AR716" s="45" t="str">
        <f>IFERROR(VLOOKUP(AB716,'Pedidos marco'!$A$1:$D$10000,4,0)," ")</f>
        <v xml:space="preserve"> </v>
      </c>
      <c r="AS716" s="45">
        <f t="shared" si="77"/>
        <v>5</v>
      </c>
      <c r="AT716" s="45" t="str">
        <f t="shared" si="78"/>
        <v>05</v>
      </c>
      <c r="AU716" s="47">
        <v>16</v>
      </c>
      <c r="AV716" s="19" t="str">
        <f t="shared" si="79"/>
        <v>04 April</v>
      </c>
      <c r="AW716" s="19">
        <f t="shared" si="80"/>
        <v>1.22</v>
      </c>
      <c r="AX716" s="19">
        <f t="shared" si="81"/>
        <v>24.4</v>
      </c>
      <c r="AY716" s="19" t="e">
        <f>VLOOKUP(AG716,Cías!$A$1:$E$10000,5,0)</f>
        <v>#N/A</v>
      </c>
      <c r="AZ716" s="19" t="str">
        <f t="shared" si="82"/>
        <v>10007245</v>
      </c>
      <c r="BA716" s="19" t="str">
        <f t="shared" si="83"/>
        <v>TOAQUIZA VILCA EDISON VLADIMIR</v>
      </c>
      <c r="BB716" s="19" t="e">
        <f>VLOOKUP(AG716,Cías!$A$1:$E$10000,3,0)</f>
        <v>#N/A</v>
      </c>
      <c r="BC716" s="19"/>
      <c r="BD716" s="19"/>
      <c r="BE716" s="19"/>
      <c r="BF716" s="19"/>
      <c r="BG716" s="19"/>
      <c r="BH716" s="19"/>
      <c r="BI716" s="19"/>
      <c r="BJ716" s="19"/>
    </row>
    <row r="717" spans="1:62" ht="15" x14ac:dyDescent="0.2">
      <c r="A717" s="19" t="s">
        <v>8243</v>
      </c>
      <c r="B717" s="19" t="s">
        <v>1479</v>
      </c>
      <c r="C717" s="43">
        <v>44656</v>
      </c>
      <c r="D717" s="44">
        <v>0.70347222222221995</v>
      </c>
      <c r="E717" s="19" t="s">
        <v>8244</v>
      </c>
      <c r="F717" s="19" t="s">
        <v>8245</v>
      </c>
      <c r="G717" s="19" t="s">
        <v>8246</v>
      </c>
      <c r="H717" s="45">
        <v>204.9</v>
      </c>
      <c r="I717" s="45">
        <v>229.74</v>
      </c>
      <c r="J717" s="19" t="s">
        <v>1560</v>
      </c>
      <c r="K717" s="19" t="s">
        <v>8247</v>
      </c>
      <c r="L717" s="19" t="s">
        <v>8248</v>
      </c>
      <c r="M717" s="19" t="s">
        <v>8249</v>
      </c>
      <c r="N717" s="19" t="s">
        <v>8243</v>
      </c>
      <c r="O717" s="19" t="s">
        <v>1641</v>
      </c>
      <c r="P717" s="19" t="s">
        <v>1642</v>
      </c>
      <c r="Q717" s="46">
        <v>30</v>
      </c>
      <c r="R717" s="19" t="s">
        <v>1544</v>
      </c>
      <c r="S717" s="19" t="s">
        <v>8250</v>
      </c>
      <c r="T717" s="19" t="s">
        <v>8251</v>
      </c>
      <c r="U717" s="19" t="s">
        <v>8252</v>
      </c>
      <c r="V717" s="19" t="s">
        <v>8253</v>
      </c>
      <c r="W717" s="19" t="s">
        <v>4200</v>
      </c>
      <c r="X717" s="19" t="s">
        <v>8254</v>
      </c>
      <c r="Y717" s="19" t="s">
        <v>8255</v>
      </c>
      <c r="Z717" s="19" t="s">
        <v>8256</v>
      </c>
      <c r="AA717" s="46">
        <v>412</v>
      </c>
      <c r="AB717" s="19" t="s">
        <v>571</v>
      </c>
      <c r="AC717" s="19" t="s">
        <v>295</v>
      </c>
      <c r="AD717" s="19" t="s">
        <v>3622</v>
      </c>
      <c r="AE717" s="19" t="s">
        <v>3623</v>
      </c>
      <c r="AF717" s="19" t="s">
        <v>1554</v>
      </c>
      <c r="AG717" s="19" t="s">
        <v>3624</v>
      </c>
      <c r="AH717" s="19" t="s">
        <v>1499</v>
      </c>
      <c r="AI717" s="19" t="s">
        <v>1500</v>
      </c>
      <c r="AJ717" s="45">
        <v>0</v>
      </c>
      <c r="AK717" s="45">
        <v>0</v>
      </c>
      <c r="AL717" s="19" t="s">
        <v>1501</v>
      </c>
      <c r="AM717" s="46">
        <v>4463.3329999999996</v>
      </c>
      <c r="AN717" s="46">
        <v>1503.3330000000001</v>
      </c>
      <c r="AO717" s="46">
        <v>2960</v>
      </c>
      <c r="AP717" s="45">
        <v>32.1</v>
      </c>
      <c r="AQ717" s="45"/>
      <c r="AR717" s="45" t="str">
        <f>IFERROR(VLOOKUP(AB717,'Pedidos marco'!$A$1:$D$10000,4,0)," ")</f>
        <v xml:space="preserve"> </v>
      </c>
      <c r="AS717" s="45">
        <f t="shared" si="77"/>
        <v>5</v>
      </c>
      <c r="AT717" s="45" t="str">
        <f t="shared" si="78"/>
        <v>05</v>
      </c>
      <c r="AU717" s="47">
        <v>1.5</v>
      </c>
      <c r="AV717" s="19" t="str">
        <f t="shared" si="79"/>
        <v>04 April</v>
      </c>
      <c r="AW717" s="19">
        <f t="shared" si="80"/>
        <v>1.07</v>
      </c>
      <c r="AX717" s="19">
        <f t="shared" si="81"/>
        <v>21.400000000000002</v>
      </c>
      <c r="AY717" s="19" t="e">
        <f>VLOOKUP(AG717,Cías!$A$1:$E$10000,5,0)</f>
        <v>#N/A</v>
      </c>
      <c r="AZ717" s="19" t="str">
        <f t="shared" si="82"/>
        <v>1014100</v>
      </c>
      <c r="BA717" s="19" t="str">
        <f t="shared" si="83"/>
        <v>SIGUENZA PARRA FROILAN ALEJANDRO</v>
      </c>
      <c r="BB717" s="19" t="e">
        <f>VLOOKUP(AG717,Cías!$A$1:$E$10000,3,0)</f>
        <v>#N/A</v>
      </c>
      <c r="BC717" s="19"/>
      <c r="BD717" s="19"/>
      <c r="BE717" s="19"/>
      <c r="BF717" s="19"/>
      <c r="BG717" s="19"/>
      <c r="BH717" s="19"/>
      <c r="BI717" s="19"/>
      <c r="BJ717" s="19"/>
    </row>
    <row r="718" spans="1:62" ht="15" x14ac:dyDescent="0.2">
      <c r="A718" s="19" t="s">
        <v>8243</v>
      </c>
      <c r="B718" s="19" t="s">
        <v>1479</v>
      </c>
      <c r="C718" s="43">
        <v>44656</v>
      </c>
      <c r="D718" s="44">
        <v>0.70347222222221995</v>
      </c>
      <c r="E718" s="19" t="s">
        <v>8257</v>
      </c>
      <c r="F718" s="19" t="s">
        <v>1481</v>
      </c>
      <c r="G718" s="19" t="s">
        <v>1481</v>
      </c>
      <c r="H718" s="45">
        <v>0</v>
      </c>
      <c r="I718" s="45">
        <v>0</v>
      </c>
      <c r="J718" s="19" t="s">
        <v>8258</v>
      </c>
      <c r="K718" s="19" t="s">
        <v>8259</v>
      </c>
      <c r="L718" s="19" t="s">
        <v>8260</v>
      </c>
      <c r="M718" s="19" t="s">
        <v>8261</v>
      </c>
      <c r="N718" s="19" t="s">
        <v>8243</v>
      </c>
      <c r="O718" s="19" t="s">
        <v>1641</v>
      </c>
      <c r="P718" s="19" t="s">
        <v>1642</v>
      </c>
      <c r="Q718" s="46">
        <v>250</v>
      </c>
      <c r="R718" s="19" t="s">
        <v>1544</v>
      </c>
      <c r="S718" s="19" t="s">
        <v>8262</v>
      </c>
      <c r="T718" s="19" t="s">
        <v>8263</v>
      </c>
      <c r="U718" s="19" t="s">
        <v>8262</v>
      </c>
      <c r="V718" s="19" t="s">
        <v>8263</v>
      </c>
      <c r="W718" s="19" t="s">
        <v>4200</v>
      </c>
      <c r="X718" s="19" t="s">
        <v>8264</v>
      </c>
      <c r="Y718" s="19" t="s">
        <v>8255</v>
      </c>
      <c r="Z718" s="19" t="s">
        <v>8256</v>
      </c>
      <c r="AA718" s="46">
        <v>412</v>
      </c>
      <c r="AB718" s="19" t="s">
        <v>571</v>
      </c>
      <c r="AC718" s="19" t="s">
        <v>295</v>
      </c>
      <c r="AD718" s="19" t="s">
        <v>3622</v>
      </c>
      <c r="AE718" s="19" t="s">
        <v>3623</v>
      </c>
      <c r="AF718" s="19" t="s">
        <v>1554</v>
      </c>
      <c r="AG718" s="19" t="s">
        <v>3624</v>
      </c>
      <c r="AH718" s="19" t="s">
        <v>1499</v>
      </c>
      <c r="AI718" s="19" t="s">
        <v>1500</v>
      </c>
      <c r="AJ718" s="45">
        <v>0</v>
      </c>
      <c r="AK718" s="45">
        <v>0</v>
      </c>
      <c r="AL718" s="19" t="s">
        <v>1501</v>
      </c>
      <c r="AM718" s="46">
        <v>15487.778</v>
      </c>
      <c r="AN718" s="46">
        <v>12527.778</v>
      </c>
      <c r="AO718" s="46">
        <v>2960</v>
      </c>
      <c r="AP718" s="45">
        <v>267.5</v>
      </c>
      <c r="AQ718" s="45"/>
      <c r="AR718" s="45" t="str">
        <f>IFERROR(VLOOKUP(AB718,'Pedidos marco'!$A$1:$D$10000,4,0)," ")</f>
        <v xml:space="preserve"> </v>
      </c>
      <c r="AS718" s="45">
        <f t="shared" si="77"/>
        <v>5</v>
      </c>
      <c r="AT718" s="45" t="str">
        <f t="shared" si="78"/>
        <v>05</v>
      </c>
      <c r="AU718" s="47">
        <v>12.5</v>
      </c>
      <c r="AV718" s="19" t="str">
        <f t="shared" si="79"/>
        <v>04 April</v>
      </c>
      <c r="AW718" s="19">
        <f t="shared" si="80"/>
        <v>1.07</v>
      </c>
      <c r="AX718" s="19">
        <f t="shared" si="81"/>
        <v>21.4</v>
      </c>
      <c r="AY718" s="19" t="e">
        <f>VLOOKUP(AG718,Cías!$A$1:$E$10000,5,0)</f>
        <v>#N/A</v>
      </c>
      <c r="AZ718" s="19" t="str">
        <f t="shared" si="82"/>
        <v>1014100</v>
      </c>
      <c r="BA718" s="19" t="str">
        <f t="shared" si="83"/>
        <v>SIGUENZA PARRA FROILAN ALEJANDRO</v>
      </c>
      <c r="BB718" s="19" t="e">
        <f>VLOOKUP(AG718,Cías!$A$1:$E$10000,3,0)</f>
        <v>#N/A</v>
      </c>
      <c r="BC718" s="19"/>
      <c r="BD718" s="19"/>
      <c r="BE718" s="19"/>
      <c r="BF718" s="19"/>
      <c r="BG718" s="19"/>
      <c r="BH718" s="19"/>
      <c r="BI718" s="19"/>
      <c r="BJ718" s="19"/>
    </row>
    <row r="719" spans="1:62" ht="15" x14ac:dyDescent="0.2">
      <c r="A719" s="19" t="s">
        <v>8243</v>
      </c>
      <c r="B719" s="19" t="s">
        <v>1479</v>
      </c>
      <c r="C719" s="43">
        <v>44656</v>
      </c>
      <c r="D719" s="44">
        <v>0.70347222222221995</v>
      </c>
      <c r="E719" s="19" t="s">
        <v>8265</v>
      </c>
      <c r="F719" s="19" t="s">
        <v>8266</v>
      </c>
      <c r="G719" s="19" t="s">
        <v>8267</v>
      </c>
      <c r="H719" s="45">
        <v>568</v>
      </c>
      <c r="I719" s="45">
        <v>636.85</v>
      </c>
      <c r="J719" s="19" t="s">
        <v>1560</v>
      </c>
      <c r="K719" s="19" t="s">
        <v>8268</v>
      </c>
      <c r="L719" s="19" t="s">
        <v>8269</v>
      </c>
      <c r="M719" s="19" t="s">
        <v>8270</v>
      </c>
      <c r="N719" s="19" t="s">
        <v>8243</v>
      </c>
      <c r="O719" s="19" t="s">
        <v>1603</v>
      </c>
      <c r="P719" s="19" t="s">
        <v>1604</v>
      </c>
      <c r="Q719" s="46">
        <v>80</v>
      </c>
      <c r="R719" s="19" t="s">
        <v>1544</v>
      </c>
      <c r="S719" s="19" t="s">
        <v>8250</v>
      </c>
      <c r="T719" s="19" t="s">
        <v>8251</v>
      </c>
      <c r="U719" s="19" t="s">
        <v>8252</v>
      </c>
      <c r="V719" s="19" t="s">
        <v>8253</v>
      </c>
      <c r="W719" s="19" t="s">
        <v>4200</v>
      </c>
      <c r="X719" s="19" t="s">
        <v>8254</v>
      </c>
      <c r="Y719" s="19" t="s">
        <v>8255</v>
      </c>
      <c r="Z719" s="19" t="s">
        <v>8256</v>
      </c>
      <c r="AA719" s="46">
        <v>412</v>
      </c>
      <c r="AB719" s="19" t="s">
        <v>571</v>
      </c>
      <c r="AC719" s="19" t="s">
        <v>295</v>
      </c>
      <c r="AD719" s="19" t="s">
        <v>3622</v>
      </c>
      <c r="AE719" s="19" t="s">
        <v>3623</v>
      </c>
      <c r="AF719" s="19" t="s">
        <v>1554</v>
      </c>
      <c r="AG719" s="19" t="s">
        <v>3624</v>
      </c>
      <c r="AH719" s="19" t="s">
        <v>1499</v>
      </c>
      <c r="AI719" s="19" t="s">
        <v>1500</v>
      </c>
      <c r="AJ719" s="45">
        <v>0</v>
      </c>
      <c r="AK719" s="45">
        <v>0</v>
      </c>
      <c r="AL719" s="19" t="s">
        <v>1501</v>
      </c>
      <c r="AM719" s="46">
        <v>6968.8890000000001</v>
      </c>
      <c r="AN719" s="46">
        <v>4008.8890000000001</v>
      </c>
      <c r="AO719" s="46">
        <v>2960</v>
      </c>
      <c r="AP719" s="45">
        <v>85.6</v>
      </c>
      <c r="AQ719" s="45"/>
      <c r="AR719" s="45" t="str">
        <f>IFERROR(VLOOKUP(AB719,'Pedidos marco'!$A$1:$D$10000,4,0)," ")</f>
        <v xml:space="preserve"> </v>
      </c>
      <c r="AS719" s="45">
        <f t="shared" si="77"/>
        <v>5</v>
      </c>
      <c r="AT719" s="45" t="str">
        <f t="shared" si="78"/>
        <v>05</v>
      </c>
      <c r="AU719" s="47">
        <v>4</v>
      </c>
      <c r="AV719" s="19" t="str">
        <f t="shared" si="79"/>
        <v>04 April</v>
      </c>
      <c r="AW719" s="19">
        <f t="shared" si="80"/>
        <v>1.0699999999999998</v>
      </c>
      <c r="AX719" s="19">
        <f t="shared" si="81"/>
        <v>21.4</v>
      </c>
      <c r="AY719" s="19" t="e">
        <f>VLOOKUP(AG719,Cías!$A$1:$E$10000,5,0)</f>
        <v>#N/A</v>
      </c>
      <c r="AZ719" s="19" t="str">
        <f t="shared" si="82"/>
        <v>1014100</v>
      </c>
      <c r="BA719" s="19" t="str">
        <f t="shared" si="83"/>
        <v>SIGUENZA PARRA FROILAN ALEJANDRO</v>
      </c>
      <c r="BB719" s="19" t="e">
        <f>VLOOKUP(AG719,Cías!$A$1:$E$10000,3,0)</f>
        <v>#N/A</v>
      </c>
      <c r="BC719" s="19"/>
      <c r="BD719" s="19"/>
      <c r="BE719" s="19"/>
      <c r="BF719" s="19"/>
      <c r="BG719" s="19"/>
      <c r="BH719" s="19"/>
      <c r="BI719" s="19"/>
      <c r="BJ719" s="19"/>
    </row>
    <row r="720" spans="1:62" ht="15" x14ac:dyDescent="0.2">
      <c r="A720" s="19" t="s">
        <v>8271</v>
      </c>
      <c r="B720" s="19" t="s">
        <v>1479</v>
      </c>
      <c r="C720" s="43">
        <v>44656</v>
      </c>
      <c r="D720" s="44">
        <v>0.70416666666667005</v>
      </c>
      <c r="E720" s="19" t="s">
        <v>8272</v>
      </c>
      <c r="F720" s="19" t="s">
        <v>8273</v>
      </c>
      <c r="G720" s="19" t="s">
        <v>8274</v>
      </c>
      <c r="H720" s="45">
        <v>274.62</v>
      </c>
      <c r="I720" s="45">
        <v>307.89999999999998</v>
      </c>
      <c r="J720" s="19" t="s">
        <v>1560</v>
      </c>
      <c r="K720" s="19" t="s">
        <v>8275</v>
      </c>
      <c r="L720" s="19" t="s">
        <v>8276</v>
      </c>
      <c r="M720" s="19" t="s">
        <v>8277</v>
      </c>
      <c r="N720" s="19" t="s">
        <v>8271</v>
      </c>
      <c r="O720" s="19" t="s">
        <v>371</v>
      </c>
      <c r="P720" s="19" t="s">
        <v>372</v>
      </c>
      <c r="Q720" s="46">
        <v>40</v>
      </c>
      <c r="R720" s="19" t="s">
        <v>1544</v>
      </c>
      <c r="S720" s="19" t="s">
        <v>1712</v>
      </c>
      <c r="T720" s="19" t="s">
        <v>1713</v>
      </c>
      <c r="U720" s="19" t="s">
        <v>1714</v>
      </c>
      <c r="V720" s="19" t="s">
        <v>1715</v>
      </c>
      <c r="W720" s="19" t="s">
        <v>1627</v>
      </c>
      <c r="X720" s="19" t="s">
        <v>1716</v>
      </c>
      <c r="Y720" s="19" t="s">
        <v>1629</v>
      </c>
      <c r="Z720" s="19" t="s">
        <v>1630</v>
      </c>
      <c r="AA720" s="46">
        <v>40</v>
      </c>
      <c r="AB720" s="19" t="s">
        <v>450</v>
      </c>
      <c r="AC720" s="19" t="s">
        <v>47</v>
      </c>
      <c r="AD720" s="19" t="s">
        <v>3310</v>
      </c>
      <c r="AE720" s="19" t="s">
        <v>3311</v>
      </c>
      <c r="AF720" s="19" t="s">
        <v>1719</v>
      </c>
      <c r="AG720" s="19" t="s">
        <v>3312</v>
      </c>
      <c r="AH720" s="19" t="s">
        <v>1594</v>
      </c>
      <c r="AI720" s="19" t="s">
        <v>1595</v>
      </c>
      <c r="AJ720" s="45">
        <v>0.05</v>
      </c>
      <c r="AK720" s="45">
        <v>2</v>
      </c>
      <c r="AL720" s="19" t="s">
        <v>1501</v>
      </c>
      <c r="AM720" s="46">
        <v>7332.5</v>
      </c>
      <c r="AN720" s="46">
        <v>2002.5</v>
      </c>
      <c r="AO720" s="46">
        <v>5330</v>
      </c>
      <c r="AP720" s="45">
        <v>8.4</v>
      </c>
      <c r="AQ720" s="45"/>
      <c r="AR720" s="45" t="str">
        <f>IFERROR(VLOOKUP(AB720,'Pedidos marco'!$A$1:$D$10000,4,0)," ")</f>
        <v xml:space="preserve"> </v>
      </c>
      <c r="AS720" s="45">
        <f t="shared" si="77"/>
        <v>5</v>
      </c>
      <c r="AT720" s="45" t="str">
        <f t="shared" si="78"/>
        <v>05</v>
      </c>
      <c r="AU720" s="47">
        <v>2</v>
      </c>
      <c r="AV720" s="19" t="str">
        <f t="shared" si="79"/>
        <v>04 April</v>
      </c>
      <c r="AW720" s="19">
        <f t="shared" si="80"/>
        <v>0.21000000000000002</v>
      </c>
      <c r="AX720" s="19">
        <f t="shared" si="81"/>
        <v>4.2</v>
      </c>
      <c r="AY720" s="19" t="e">
        <f>VLOOKUP(AG720,Cías!$A$1:$E$10000,5,0)</f>
        <v>#N/A</v>
      </c>
      <c r="AZ720" s="19" t="str">
        <f t="shared" si="82"/>
        <v>1013860</v>
      </c>
      <c r="BA720" s="19" t="str">
        <f t="shared" si="83"/>
        <v>BEDON AYALA SIXTO LEONIDAS</v>
      </c>
      <c r="BB720" s="19" t="e">
        <f>VLOOKUP(AG720,Cías!$A$1:$E$10000,3,0)</f>
        <v>#N/A</v>
      </c>
      <c r="BC720" s="19"/>
      <c r="BD720" s="19"/>
      <c r="BE720" s="19"/>
      <c r="BF720" s="19"/>
      <c r="BG720" s="19"/>
      <c r="BH720" s="19"/>
      <c r="BI720" s="19"/>
      <c r="BJ720" s="19"/>
    </row>
    <row r="721" spans="1:62" ht="15" x14ac:dyDescent="0.2">
      <c r="A721" s="19" t="s">
        <v>8271</v>
      </c>
      <c r="B721" s="19" t="s">
        <v>1479</v>
      </c>
      <c r="C721" s="43">
        <v>44656</v>
      </c>
      <c r="D721" s="44">
        <v>0.70416666666667005</v>
      </c>
      <c r="E721" s="19" t="s">
        <v>8278</v>
      </c>
      <c r="F721" s="19" t="s">
        <v>8279</v>
      </c>
      <c r="G721" s="19" t="s">
        <v>8280</v>
      </c>
      <c r="H721" s="45">
        <v>249.4</v>
      </c>
      <c r="I721" s="45">
        <v>279.63</v>
      </c>
      <c r="J721" s="19" t="s">
        <v>1560</v>
      </c>
      <c r="K721" s="19" t="s">
        <v>8281</v>
      </c>
      <c r="L721" s="19" t="s">
        <v>8282</v>
      </c>
      <c r="M721" s="19" t="s">
        <v>8283</v>
      </c>
      <c r="N721" s="19" t="s">
        <v>8271</v>
      </c>
      <c r="O721" s="19" t="s">
        <v>369</v>
      </c>
      <c r="P721" s="19" t="s">
        <v>370</v>
      </c>
      <c r="Q721" s="46">
        <v>40</v>
      </c>
      <c r="R721" s="19" t="s">
        <v>1544</v>
      </c>
      <c r="S721" s="19" t="s">
        <v>1712</v>
      </c>
      <c r="T721" s="19" t="s">
        <v>1713</v>
      </c>
      <c r="U721" s="19" t="s">
        <v>1714</v>
      </c>
      <c r="V721" s="19" t="s">
        <v>1715</v>
      </c>
      <c r="W721" s="19" t="s">
        <v>1627</v>
      </c>
      <c r="X721" s="19" t="s">
        <v>1716</v>
      </c>
      <c r="Y721" s="19" t="s">
        <v>1629</v>
      </c>
      <c r="Z721" s="19" t="s">
        <v>1630</v>
      </c>
      <c r="AA721" s="46">
        <v>40</v>
      </c>
      <c r="AB721" s="19" t="s">
        <v>450</v>
      </c>
      <c r="AC721" s="19" t="s">
        <v>47</v>
      </c>
      <c r="AD721" s="19" t="s">
        <v>3310</v>
      </c>
      <c r="AE721" s="19" t="s">
        <v>3311</v>
      </c>
      <c r="AF721" s="19" t="s">
        <v>1719</v>
      </c>
      <c r="AG721" s="19" t="s">
        <v>3312</v>
      </c>
      <c r="AH721" s="19" t="s">
        <v>1594</v>
      </c>
      <c r="AI721" s="19" t="s">
        <v>1595</v>
      </c>
      <c r="AJ721" s="45">
        <v>0.05</v>
      </c>
      <c r="AK721" s="45">
        <v>2</v>
      </c>
      <c r="AL721" s="19" t="s">
        <v>1501</v>
      </c>
      <c r="AM721" s="46">
        <v>7332.5</v>
      </c>
      <c r="AN721" s="46">
        <v>2002.5</v>
      </c>
      <c r="AO721" s="46">
        <v>5330</v>
      </c>
      <c r="AP721" s="45">
        <v>8.4</v>
      </c>
      <c r="AQ721" s="45"/>
      <c r="AR721" s="45" t="str">
        <f>IFERROR(VLOOKUP(AB721,'Pedidos marco'!$A$1:$D$10000,4,0)," ")</f>
        <v xml:space="preserve"> </v>
      </c>
      <c r="AS721" s="45">
        <f t="shared" si="77"/>
        <v>5</v>
      </c>
      <c r="AT721" s="45" t="str">
        <f t="shared" si="78"/>
        <v>05</v>
      </c>
      <c r="AU721" s="47">
        <v>2</v>
      </c>
      <c r="AV721" s="19" t="str">
        <f t="shared" si="79"/>
        <v>04 April</v>
      </c>
      <c r="AW721" s="19">
        <f t="shared" si="80"/>
        <v>0.21000000000000002</v>
      </c>
      <c r="AX721" s="19">
        <f t="shared" si="81"/>
        <v>4.2</v>
      </c>
      <c r="AY721" s="19" t="e">
        <f>VLOOKUP(AG721,Cías!$A$1:$E$10000,5,0)</f>
        <v>#N/A</v>
      </c>
      <c r="AZ721" s="19" t="str">
        <f t="shared" si="82"/>
        <v>1013860</v>
      </c>
      <c r="BA721" s="19" t="str">
        <f t="shared" si="83"/>
        <v>BEDON AYALA SIXTO LEONIDAS</v>
      </c>
      <c r="BB721" s="19" t="e">
        <f>VLOOKUP(AG721,Cías!$A$1:$E$10000,3,0)</f>
        <v>#N/A</v>
      </c>
      <c r="BC721" s="19"/>
      <c r="BD721" s="19"/>
      <c r="BE721" s="19"/>
      <c r="BF721" s="19"/>
      <c r="BG721" s="19"/>
      <c r="BH721" s="19"/>
      <c r="BI721" s="19"/>
      <c r="BJ721" s="19"/>
    </row>
    <row r="722" spans="1:62" ht="15" x14ac:dyDescent="0.2">
      <c r="A722" s="19" t="s">
        <v>8271</v>
      </c>
      <c r="B722" s="19" t="s">
        <v>1479</v>
      </c>
      <c r="C722" s="43">
        <v>44656</v>
      </c>
      <c r="D722" s="44">
        <v>0.70416666666667005</v>
      </c>
      <c r="E722" s="19" t="s">
        <v>8284</v>
      </c>
      <c r="F722" s="19" t="s">
        <v>8285</v>
      </c>
      <c r="G722" s="19" t="s">
        <v>8286</v>
      </c>
      <c r="H722" s="45">
        <v>2718.6</v>
      </c>
      <c r="I722" s="45">
        <v>3048.11</v>
      </c>
      <c r="J722" s="19" t="s">
        <v>1560</v>
      </c>
      <c r="K722" s="19" t="s">
        <v>8287</v>
      </c>
      <c r="L722" s="19" t="s">
        <v>8288</v>
      </c>
      <c r="M722" s="19" t="s">
        <v>8289</v>
      </c>
      <c r="N722" s="19" t="s">
        <v>8271</v>
      </c>
      <c r="O722" s="19" t="s">
        <v>367</v>
      </c>
      <c r="P722" s="19" t="s">
        <v>368</v>
      </c>
      <c r="Q722" s="46">
        <v>400</v>
      </c>
      <c r="R722" s="19" t="s">
        <v>1544</v>
      </c>
      <c r="S722" s="19" t="s">
        <v>1712</v>
      </c>
      <c r="T722" s="19" t="s">
        <v>1713</v>
      </c>
      <c r="U722" s="19" t="s">
        <v>1714</v>
      </c>
      <c r="V722" s="19" t="s">
        <v>1715</v>
      </c>
      <c r="W722" s="19" t="s">
        <v>1627</v>
      </c>
      <c r="X722" s="19" t="s">
        <v>1716</v>
      </c>
      <c r="Y722" s="19" t="s">
        <v>1629</v>
      </c>
      <c r="Z722" s="19" t="s">
        <v>1630</v>
      </c>
      <c r="AA722" s="46">
        <v>40</v>
      </c>
      <c r="AB722" s="19" t="s">
        <v>450</v>
      </c>
      <c r="AC722" s="19" t="s">
        <v>47</v>
      </c>
      <c r="AD722" s="19" t="s">
        <v>3310</v>
      </c>
      <c r="AE722" s="19" t="s">
        <v>3311</v>
      </c>
      <c r="AF722" s="19" t="s">
        <v>1719</v>
      </c>
      <c r="AG722" s="19" t="s">
        <v>3312</v>
      </c>
      <c r="AH722" s="19" t="s">
        <v>1594</v>
      </c>
      <c r="AI722" s="19" t="s">
        <v>1595</v>
      </c>
      <c r="AJ722" s="45">
        <v>0.05</v>
      </c>
      <c r="AK722" s="45">
        <v>20</v>
      </c>
      <c r="AL722" s="19" t="s">
        <v>1501</v>
      </c>
      <c r="AM722" s="46">
        <v>25355</v>
      </c>
      <c r="AN722" s="46">
        <v>20025</v>
      </c>
      <c r="AO722" s="46">
        <v>5330</v>
      </c>
      <c r="AP722" s="45">
        <v>84</v>
      </c>
      <c r="AQ722" s="45"/>
      <c r="AR722" s="45" t="str">
        <f>IFERROR(VLOOKUP(AB722,'Pedidos marco'!$A$1:$D$10000,4,0)," ")</f>
        <v xml:space="preserve"> </v>
      </c>
      <c r="AS722" s="45">
        <f t="shared" si="77"/>
        <v>5</v>
      </c>
      <c r="AT722" s="45" t="str">
        <f t="shared" si="78"/>
        <v>05</v>
      </c>
      <c r="AU722" s="47">
        <v>20</v>
      </c>
      <c r="AV722" s="19" t="str">
        <f t="shared" si="79"/>
        <v>04 April</v>
      </c>
      <c r="AW722" s="19">
        <f t="shared" si="80"/>
        <v>0.21</v>
      </c>
      <c r="AX722" s="19">
        <f t="shared" si="81"/>
        <v>4.2</v>
      </c>
      <c r="AY722" s="19" t="e">
        <f>VLOOKUP(AG722,Cías!$A$1:$E$10000,5,0)</f>
        <v>#N/A</v>
      </c>
      <c r="AZ722" s="19" t="str">
        <f t="shared" si="82"/>
        <v>1013860</v>
      </c>
      <c r="BA722" s="19" t="str">
        <f t="shared" si="83"/>
        <v>BEDON AYALA SIXTO LEONIDAS</v>
      </c>
      <c r="BB722" s="19" t="e">
        <f>VLOOKUP(AG722,Cías!$A$1:$E$10000,3,0)</f>
        <v>#N/A</v>
      </c>
      <c r="BC722" s="19"/>
      <c r="BD722" s="19"/>
      <c r="BE722" s="19"/>
      <c r="BF722" s="19"/>
      <c r="BG722" s="19"/>
      <c r="BH722" s="19"/>
      <c r="BI722" s="19"/>
      <c r="BJ722" s="19"/>
    </row>
    <row r="723" spans="1:62" ht="15" x14ac:dyDescent="0.2">
      <c r="A723" s="19" t="s">
        <v>8290</v>
      </c>
      <c r="B723" s="19" t="s">
        <v>1479</v>
      </c>
      <c r="C723" s="43">
        <v>44656</v>
      </c>
      <c r="D723" s="44">
        <v>0.70902777777778003</v>
      </c>
      <c r="E723" s="19" t="s">
        <v>8291</v>
      </c>
      <c r="F723" s="19" t="s">
        <v>8292</v>
      </c>
      <c r="G723" s="19" t="s">
        <v>8293</v>
      </c>
      <c r="H723" s="45">
        <v>2418.37</v>
      </c>
      <c r="I723" s="45">
        <v>2711.49</v>
      </c>
      <c r="J723" s="19" t="s">
        <v>2037</v>
      </c>
      <c r="K723" s="19" t="s">
        <v>8294</v>
      </c>
      <c r="L723" s="19" t="s">
        <v>8295</v>
      </c>
      <c r="M723" s="19" t="s">
        <v>8296</v>
      </c>
      <c r="N723" s="19" t="s">
        <v>8290</v>
      </c>
      <c r="O723" s="19" t="s">
        <v>1641</v>
      </c>
      <c r="P723" s="19" t="s">
        <v>1642</v>
      </c>
      <c r="Q723" s="46">
        <v>360</v>
      </c>
      <c r="R723" s="19" t="s">
        <v>1544</v>
      </c>
      <c r="S723" s="19" t="s">
        <v>4350</v>
      </c>
      <c r="T723" s="19" t="s">
        <v>242</v>
      </c>
      <c r="U723" s="19" t="s">
        <v>8297</v>
      </c>
      <c r="V723" s="19" t="s">
        <v>8298</v>
      </c>
      <c r="W723" s="19" t="s">
        <v>5202</v>
      </c>
      <c r="X723" s="19" t="s">
        <v>8299</v>
      </c>
      <c r="Y723" s="19" t="s">
        <v>5204</v>
      </c>
      <c r="Z723" s="19" t="s">
        <v>5205</v>
      </c>
      <c r="AA723" s="46">
        <v>355</v>
      </c>
      <c r="AB723" s="19" t="s">
        <v>545</v>
      </c>
      <c r="AC723" s="19" t="s">
        <v>242</v>
      </c>
      <c r="AD723" s="19" t="s">
        <v>4354</v>
      </c>
      <c r="AE723" s="19" t="s">
        <v>1481</v>
      </c>
      <c r="AF723" s="19" t="s">
        <v>1554</v>
      </c>
      <c r="AG723" s="19" t="s">
        <v>4355</v>
      </c>
      <c r="AH723" s="19" t="s">
        <v>1499</v>
      </c>
      <c r="AI723" s="19" t="s">
        <v>1500</v>
      </c>
      <c r="AJ723" s="45">
        <v>0</v>
      </c>
      <c r="AK723" s="45">
        <v>0</v>
      </c>
      <c r="AL723" s="19" t="s">
        <v>1501</v>
      </c>
      <c r="AM723" s="46">
        <v>27470</v>
      </c>
      <c r="AN723" s="46">
        <v>18010</v>
      </c>
      <c r="AO723" s="46">
        <v>9460</v>
      </c>
      <c r="AP723" s="45">
        <v>475.2</v>
      </c>
      <c r="AQ723" s="45"/>
      <c r="AR723" s="45" t="str">
        <f>IFERROR(VLOOKUP(AB723,'Pedidos marco'!$A$1:$D$10000,4,0)," ")</f>
        <v xml:space="preserve"> </v>
      </c>
      <c r="AS723" s="45">
        <f t="shared" si="77"/>
        <v>5</v>
      </c>
      <c r="AT723" s="45" t="str">
        <f t="shared" si="78"/>
        <v>05</v>
      </c>
      <c r="AU723" s="47">
        <v>18</v>
      </c>
      <c r="AV723" s="19" t="str">
        <f t="shared" si="79"/>
        <v>04 April</v>
      </c>
      <c r="AW723" s="19">
        <f t="shared" si="80"/>
        <v>1.32</v>
      </c>
      <c r="AX723" s="19">
        <f t="shared" si="81"/>
        <v>26.4</v>
      </c>
      <c r="AY723" s="19" t="e">
        <f>VLOOKUP(AG723,Cías!$A$1:$E$10000,5,0)</f>
        <v>#N/A</v>
      </c>
      <c r="AZ723" s="19" t="str">
        <f t="shared" si="82"/>
        <v>1022996</v>
      </c>
      <c r="BA723" s="19" t="str">
        <f t="shared" si="83"/>
        <v>PINOS MONTENEGRO MARCO ANTONIO</v>
      </c>
      <c r="BB723" s="19" t="e">
        <f>VLOOKUP(AG723,Cías!$A$1:$E$10000,3,0)</f>
        <v>#N/A</v>
      </c>
      <c r="BC723" s="19"/>
      <c r="BD723" s="19"/>
      <c r="BE723" s="19"/>
      <c r="BF723" s="19"/>
      <c r="BG723" s="19"/>
      <c r="BH723" s="19"/>
      <c r="BI723" s="19"/>
      <c r="BJ723" s="19"/>
    </row>
    <row r="724" spans="1:62" ht="15" x14ac:dyDescent="0.2">
      <c r="A724" s="19" t="s">
        <v>8300</v>
      </c>
      <c r="B724" s="19" t="s">
        <v>1479</v>
      </c>
      <c r="C724" s="43">
        <v>44656</v>
      </c>
      <c r="D724" s="44">
        <v>0.70972222222222003</v>
      </c>
      <c r="E724" s="19" t="s">
        <v>8301</v>
      </c>
      <c r="F724" s="19" t="s">
        <v>8302</v>
      </c>
      <c r="G724" s="19" t="s">
        <v>8303</v>
      </c>
      <c r="H724" s="45">
        <v>1630.2</v>
      </c>
      <c r="I724" s="45">
        <v>1827.79</v>
      </c>
      <c r="J724" s="19" t="s">
        <v>1560</v>
      </c>
      <c r="K724" s="19" t="s">
        <v>8304</v>
      </c>
      <c r="L724" s="19" t="s">
        <v>8305</v>
      </c>
      <c r="M724" s="19" t="s">
        <v>8306</v>
      </c>
      <c r="N724" s="19" t="s">
        <v>8300</v>
      </c>
      <c r="O724" s="19" t="s">
        <v>1641</v>
      </c>
      <c r="P724" s="19" t="s">
        <v>1642</v>
      </c>
      <c r="Q724" s="46">
        <v>260</v>
      </c>
      <c r="R724" s="19" t="s">
        <v>1544</v>
      </c>
      <c r="S724" s="19" t="s">
        <v>1643</v>
      </c>
      <c r="T724" s="19" t="s">
        <v>56</v>
      </c>
      <c r="U724" s="19" t="s">
        <v>1644</v>
      </c>
      <c r="V724" s="19" t="s">
        <v>1645</v>
      </c>
      <c r="W724" s="19" t="s">
        <v>1646</v>
      </c>
      <c r="X724" s="19" t="s">
        <v>1647</v>
      </c>
      <c r="Y724" s="19" t="s">
        <v>1648</v>
      </c>
      <c r="Z724" s="19" t="s">
        <v>1649</v>
      </c>
      <c r="AA724" s="46">
        <v>330</v>
      </c>
      <c r="AB724" s="19" t="s">
        <v>454</v>
      </c>
      <c r="AC724" s="19" t="s">
        <v>56</v>
      </c>
      <c r="AD724" s="19" t="s">
        <v>3773</v>
      </c>
      <c r="AE724" s="19" t="s">
        <v>3774</v>
      </c>
      <c r="AF724" s="19" t="s">
        <v>1592</v>
      </c>
      <c r="AG724" s="19" t="s">
        <v>3775</v>
      </c>
      <c r="AH724" s="19" t="s">
        <v>1499</v>
      </c>
      <c r="AI724" s="19" t="s">
        <v>1500</v>
      </c>
      <c r="AJ724" s="45">
        <v>0</v>
      </c>
      <c r="AK724" s="45">
        <v>0</v>
      </c>
      <c r="AL724" s="19" t="s">
        <v>1501</v>
      </c>
      <c r="AM724" s="46">
        <v>21620.758000000002</v>
      </c>
      <c r="AN724" s="46">
        <v>13015.758</v>
      </c>
      <c r="AO724" s="46">
        <v>8605</v>
      </c>
      <c r="AP724" s="45">
        <v>345.8</v>
      </c>
      <c r="AQ724" s="45"/>
      <c r="AR724" s="45" t="str">
        <f>IFERROR(VLOOKUP(AB724,'Pedidos marco'!$A$1:$D$10000,4,0)," ")</f>
        <v xml:space="preserve"> </v>
      </c>
      <c r="AS724" s="45">
        <f t="shared" si="77"/>
        <v>5</v>
      </c>
      <c r="AT724" s="45" t="str">
        <f t="shared" si="78"/>
        <v>05</v>
      </c>
      <c r="AU724" s="47">
        <v>13</v>
      </c>
      <c r="AV724" s="19" t="str">
        <f t="shared" si="79"/>
        <v>04 April</v>
      </c>
      <c r="AW724" s="19">
        <f t="shared" si="80"/>
        <v>1.33</v>
      </c>
      <c r="AX724" s="19">
        <f t="shared" si="81"/>
        <v>26.6</v>
      </c>
      <c r="AY724" s="19" t="e">
        <f>VLOOKUP(AG724,Cías!$A$1:$E$10000,5,0)</f>
        <v>#N/A</v>
      </c>
      <c r="AZ724" s="19" t="str">
        <f t="shared" si="82"/>
        <v>1024926</v>
      </c>
      <c r="BA724" s="19" t="str">
        <f t="shared" si="83"/>
        <v>BONILLA PILATAXI CHRISTIAN</v>
      </c>
      <c r="BB724" s="19" t="e">
        <f>VLOOKUP(AG724,Cías!$A$1:$E$10000,3,0)</f>
        <v>#N/A</v>
      </c>
      <c r="BC724" s="19"/>
      <c r="BD724" s="19"/>
      <c r="BE724" s="19"/>
      <c r="BF724" s="19"/>
      <c r="BG724" s="19"/>
      <c r="BH724" s="19"/>
      <c r="BI724" s="19"/>
      <c r="BJ724" s="19"/>
    </row>
    <row r="725" spans="1:62" ht="15" x14ac:dyDescent="0.2">
      <c r="A725" s="19" t="s">
        <v>8300</v>
      </c>
      <c r="B725" s="19" t="s">
        <v>1479</v>
      </c>
      <c r="C725" s="43">
        <v>44656</v>
      </c>
      <c r="D725" s="44">
        <v>0.70972222222222003</v>
      </c>
      <c r="E725" s="19" t="s">
        <v>8307</v>
      </c>
      <c r="F725" s="19" t="s">
        <v>8308</v>
      </c>
      <c r="G725" s="19" t="s">
        <v>8309</v>
      </c>
      <c r="H725" s="45">
        <v>2608</v>
      </c>
      <c r="I725" s="45">
        <v>2924.11</v>
      </c>
      <c r="J725" s="19" t="s">
        <v>1560</v>
      </c>
      <c r="K725" s="19" t="s">
        <v>8310</v>
      </c>
      <c r="L725" s="19" t="s">
        <v>8311</v>
      </c>
      <c r="M725" s="19" t="s">
        <v>8312</v>
      </c>
      <c r="N725" s="19" t="s">
        <v>8300</v>
      </c>
      <c r="O725" s="19" t="s">
        <v>1603</v>
      </c>
      <c r="P725" s="19" t="s">
        <v>1604</v>
      </c>
      <c r="Q725" s="46">
        <v>400</v>
      </c>
      <c r="R725" s="19" t="s">
        <v>1544</v>
      </c>
      <c r="S725" s="19" t="s">
        <v>1643</v>
      </c>
      <c r="T725" s="19" t="s">
        <v>56</v>
      </c>
      <c r="U725" s="19" t="s">
        <v>1644</v>
      </c>
      <c r="V725" s="19" t="s">
        <v>1645</v>
      </c>
      <c r="W725" s="19" t="s">
        <v>1646</v>
      </c>
      <c r="X725" s="19" t="s">
        <v>1647</v>
      </c>
      <c r="Y725" s="19" t="s">
        <v>1648</v>
      </c>
      <c r="Z725" s="19" t="s">
        <v>1649</v>
      </c>
      <c r="AA725" s="46">
        <v>330</v>
      </c>
      <c r="AB725" s="19" t="s">
        <v>454</v>
      </c>
      <c r="AC725" s="19" t="s">
        <v>56</v>
      </c>
      <c r="AD725" s="19" t="s">
        <v>3773</v>
      </c>
      <c r="AE725" s="19" t="s">
        <v>3774</v>
      </c>
      <c r="AF725" s="19" t="s">
        <v>1592</v>
      </c>
      <c r="AG725" s="19" t="s">
        <v>3775</v>
      </c>
      <c r="AH725" s="19" t="s">
        <v>1499</v>
      </c>
      <c r="AI725" s="19" t="s">
        <v>1500</v>
      </c>
      <c r="AJ725" s="45">
        <v>0</v>
      </c>
      <c r="AK725" s="45">
        <v>0</v>
      </c>
      <c r="AL725" s="19" t="s">
        <v>1501</v>
      </c>
      <c r="AM725" s="46">
        <v>28629.241999999998</v>
      </c>
      <c r="AN725" s="46">
        <v>20024.241999999998</v>
      </c>
      <c r="AO725" s="46">
        <v>8605</v>
      </c>
      <c r="AP725" s="45">
        <v>532</v>
      </c>
      <c r="AQ725" s="45"/>
      <c r="AR725" s="45" t="str">
        <f>IFERROR(VLOOKUP(AB725,'Pedidos marco'!$A$1:$D$10000,4,0)," ")</f>
        <v xml:space="preserve"> </v>
      </c>
      <c r="AS725" s="45">
        <f t="shared" si="77"/>
        <v>5</v>
      </c>
      <c r="AT725" s="45" t="str">
        <f t="shared" si="78"/>
        <v>05</v>
      </c>
      <c r="AU725" s="47">
        <v>20</v>
      </c>
      <c r="AV725" s="19" t="str">
        <f t="shared" si="79"/>
        <v>04 April</v>
      </c>
      <c r="AW725" s="19">
        <f t="shared" si="80"/>
        <v>1.33</v>
      </c>
      <c r="AX725" s="19">
        <f t="shared" si="81"/>
        <v>26.6</v>
      </c>
      <c r="AY725" s="19" t="e">
        <f>VLOOKUP(AG725,Cías!$A$1:$E$10000,5,0)</f>
        <v>#N/A</v>
      </c>
      <c r="AZ725" s="19" t="str">
        <f t="shared" si="82"/>
        <v>1024926</v>
      </c>
      <c r="BA725" s="19" t="str">
        <f t="shared" si="83"/>
        <v>BONILLA PILATAXI CHRISTIAN</v>
      </c>
      <c r="BB725" s="19" t="e">
        <f>VLOOKUP(AG725,Cías!$A$1:$E$10000,3,0)</f>
        <v>#N/A</v>
      </c>
      <c r="BC725" s="19"/>
      <c r="BD725" s="19"/>
      <c r="BE725" s="19"/>
      <c r="BF725" s="19"/>
      <c r="BG725" s="19"/>
      <c r="BH725" s="19"/>
      <c r="BI725" s="19"/>
      <c r="BJ725" s="19"/>
    </row>
    <row r="726" spans="1:62" ht="15" x14ac:dyDescent="0.2">
      <c r="A726" s="19" t="s">
        <v>8313</v>
      </c>
      <c r="B726" s="19" t="s">
        <v>1479</v>
      </c>
      <c r="C726" s="43">
        <v>44656</v>
      </c>
      <c r="D726" s="44">
        <v>0.71250000000000002</v>
      </c>
      <c r="E726" s="19" t="s">
        <v>8314</v>
      </c>
      <c r="F726" s="19" t="s">
        <v>8315</v>
      </c>
      <c r="G726" s="19" t="s">
        <v>8316</v>
      </c>
      <c r="H726" s="45">
        <v>1689.6</v>
      </c>
      <c r="I726" s="45">
        <v>1894.39</v>
      </c>
      <c r="J726" s="19" t="s">
        <v>1560</v>
      </c>
      <c r="K726" s="19" t="s">
        <v>7231</v>
      </c>
      <c r="L726" s="19" t="s">
        <v>8317</v>
      </c>
      <c r="M726" s="19" t="s">
        <v>8318</v>
      </c>
      <c r="N726" s="19" t="s">
        <v>8313</v>
      </c>
      <c r="O726" s="19" t="s">
        <v>371</v>
      </c>
      <c r="P726" s="19" t="s">
        <v>372</v>
      </c>
      <c r="Q726" s="46">
        <v>240</v>
      </c>
      <c r="R726" s="19" t="s">
        <v>1544</v>
      </c>
      <c r="S726" s="19" t="s">
        <v>7234</v>
      </c>
      <c r="T726" s="19" t="s">
        <v>70</v>
      </c>
      <c r="U726" s="19" t="s">
        <v>7235</v>
      </c>
      <c r="V726" s="19" t="s">
        <v>7236</v>
      </c>
      <c r="W726" s="19" t="s">
        <v>2800</v>
      </c>
      <c r="X726" s="19" t="s">
        <v>7237</v>
      </c>
      <c r="Y726" s="19" t="s">
        <v>2802</v>
      </c>
      <c r="Z726" s="19" t="s">
        <v>2803</v>
      </c>
      <c r="AA726" s="46">
        <v>20</v>
      </c>
      <c r="AB726" s="19" t="s">
        <v>460</v>
      </c>
      <c r="AC726" s="19" t="s">
        <v>70</v>
      </c>
      <c r="AD726" s="19" t="s">
        <v>7032</v>
      </c>
      <c r="AE726" s="19" t="s">
        <v>7033</v>
      </c>
      <c r="AF726" s="19" t="s">
        <v>1554</v>
      </c>
      <c r="AG726" s="19" t="s">
        <v>7034</v>
      </c>
      <c r="AH726" s="19" t="s">
        <v>1499</v>
      </c>
      <c r="AI726" s="19" t="s">
        <v>1500</v>
      </c>
      <c r="AJ726" s="45">
        <v>0</v>
      </c>
      <c r="AK726" s="45">
        <v>0</v>
      </c>
      <c r="AL726" s="19" t="s">
        <v>1501</v>
      </c>
      <c r="AM726" s="46">
        <v>16485</v>
      </c>
      <c r="AN726" s="46">
        <v>12020</v>
      </c>
      <c r="AO726" s="46">
        <v>4465</v>
      </c>
      <c r="AP726" s="45">
        <v>38.4</v>
      </c>
      <c r="AQ726" s="45"/>
      <c r="AR726" s="45" t="str">
        <f>IFERROR(VLOOKUP(AB726,'Pedidos marco'!$A$1:$D$10000,4,0)," ")</f>
        <v xml:space="preserve"> </v>
      </c>
      <c r="AS726" s="45">
        <f t="shared" si="77"/>
        <v>5</v>
      </c>
      <c r="AT726" s="45" t="str">
        <f t="shared" si="78"/>
        <v>05</v>
      </c>
      <c r="AU726" s="47">
        <v>12</v>
      </c>
      <c r="AV726" s="19" t="str">
        <f t="shared" si="79"/>
        <v>04 April</v>
      </c>
      <c r="AW726" s="19">
        <f t="shared" si="80"/>
        <v>0.16</v>
      </c>
      <c r="AX726" s="19">
        <f t="shared" si="81"/>
        <v>3.1999999999999997</v>
      </c>
      <c r="AY726" s="19" t="e">
        <f>VLOOKUP(AG726,Cías!$A$1:$E$10000,5,0)</f>
        <v>#N/A</v>
      </c>
      <c r="AZ726" s="19" t="str">
        <f t="shared" si="82"/>
        <v>1013603</v>
      </c>
      <c r="BA726" s="19" t="str">
        <f t="shared" si="83"/>
        <v>CALDERON RIVERA FABIAN TARQUINO</v>
      </c>
      <c r="BB726" s="19" t="e">
        <f>VLOOKUP(AG726,Cías!$A$1:$E$10000,3,0)</f>
        <v>#N/A</v>
      </c>
      <c r="BC726" s="19"/>
      <c r="BD726" s="19"/>
      <c r="BE726" s="19"/>
      <c r="BF726" s="19"/>
      <c r="BG726" s="19"/>
      <c r="BH726" s="19"/>
      <c r="BI726" s="19"/>
      <c r="BJ726" s="19"/>
    </row>
    <row r="727" spans="1:62" ht="15" x14ac:dyDescent="0.2">
      <c r="A727" s="19" t="s">
        <v>8313</v>
      </c>
      <c r="B727" s="19" t="s">
        <v>1479</v>
      </c>
      <c r="C727" s="43">
        <v>44656</v>
      </c>
      <c r="D727" s="44">
        <v>0.71250000000000002</v>
      </c>
      <c r="E727" s="19" t="s">
        <v>8319</v>
      </c>
      <c r="F727" s="19" t="s">
        <v>8320</v>
      </c>
      <c r="G727" s="19" t="s">
        <v>8321</v>
      </c>
      <c r="H727" s="45">
        <v>772.8</v>
      </c>
      <c r="I727" s="45">
        <v>866.47</v>
      </c>
      <c r="J727" s="19" t="s">
        <v>1560</v>
      </c>
      <c r="K727" s="19" t="s">
        <v>7231</v>
      </c>
      <c r="L727" s="19" t="s">
        <v>8322</v>
      </c>
      <c r="M727" s="19" t="s">
        <v>8323</v>
      </c>
      <c r="N727" s="19" t="s">
        <v>8313</v>
      </c>
      <c r="O727" s="19" t="s">
        <v>369</v>
      </c>
      <c r="P727" s="19" t="s">
        <v>370</v>
      </c>
      <c r="Q727" s="46">
        <v>120</v>
      </c>
      <c r="R727" s="19" t="s">
        <v>1544</v>
      </c>
      <c r="S727" s="19" t="s">
        <v>7234</v>
      </c>
      <c r="T727" s="19" t="s">
        <v>70</v>
      </c>
      <c r="U727" s="19" t="s">
        <v>7235</v>
      </c>
      <c r="V727" s="19" t="s">
        <v>7236</v>
      </c>
      <c r="W727" s="19" t="s">
        <v>2800</v>
      </c>
      <c r="X727" s="19" t="s">
        <v>7237</v>
      </c>
      <c r="Y727" s="19" t="s">
        <v>2802</v>
      </c>
      <c r="Z727" s="19" t="s">
        <v>2803</v>
      </c>
      <c r="AA727" s="46">
        <v>20</v>
      </c>
      <c r="AB727" s="19" t="s">
        <v>460</v>
      </c>
      <c r="AC727" s="19" t="s">
        <v>70</v>
      </c>
      <c r="AD727" s="19" t="s">
        <v>7032</v>
      </c>
      <c r="AE727" s="19" t="s">
        <v>7033</v>
      </c>
      <c r="AF727" s="19" t="s">
        <v>1554</v>
      </c>
      <c r="AG727" s="19" t="s">
        <v>7034</v>
      </c>
      <c r="AH727" s="19" t="s">
        <v>1499</v>
      </c>
      <c r="AI727" s="19" t="s">
        <v>1500</v>
      </c>
      <c r="AJ727" s="45">
        <v>0</v>
      </c>
      <c r="AK727" s="45">
        <v>0</v>
      </c>
      <c r="AL727" s="19" t="s">
        <v>1501</v>
      </c>
      <c r="AM727" s="46">
        <v>10475</v>
      </c>
      <c r="AN727" s="46">
        <v>6010</v>
      </c>
      <c r="AO727" s="46">
        <v>4465</v>
      </c>
      <c r="AP727" s="45">
        <v>19.2</v>
      </c>
      <c r="AQ727" s="45"/>
      <c r="AR727" s="45" t="str">
        <f>IFERROR(VLOOKUP(AB727,'Pedidos marco'!$A$1:$D$10000,4,0)," ")</f>
        <v xml:space="preserve"> </v>
      </c>
      <c r="AS727" s="45">
        <f t="shared" si="77"/>
        <v>5</v>
      </c>
      <c r="AT727" s="45" t="str">
        <f t="shared" si="78"/>
        <v>05</v>
      </c>
      <c r="AU727" s="47">
        <v>6</v>
      </c>
      <c r="AV727" s="19" t="str">
        <f t="shared" si="79"/>
        <v>04 April</v>
      </c>
      <c r="AW727" s="19">
        <f t="shared" si="80"/>
        <v>0.16</v>
      </c>
      <c r="AX727" s="19">
        <f t="shared" si="81"/>
        <v>3.1999999999999997</v>
      </c>
      <c r="AY727" s="19" t="e">
        <f>VLOOKUP(AG727,Cías!$A$1:$E$10000,5,0)</f>
        <v>#N/A</v>
      </c>
      <c r="AZ727" s="19" t="str">
        <f t="shared" si="82"/>
        <v>1013603</v>
      </c>
      <c r="BA727" s="19" t="str">
        <f t="shared" si="83"/>
        <v>CALDERON RIVERA FABIAN TARQUINO</v>
      </c>
      <c r="BB727" s="19" t="e">
        <f>VLOOKUP(AG727,Cías!$A$1:$E$10000,3,0)</f>
        <v>#N/A</v>
      </c>
      <c r="BC727" s="19"/>
      <c r="BD727" s="19"/>
      <c r="BE727" s="19"/>
      <c r="BF727" s="19"/>
      <c r="BG727" s="19"/>
      <c r="BH727" s="19"/>
      <c r="BI727" s="19"/>
      <c r="BJ727" s="19"/>
    </row>
    <row r="728" spans="1:62" ht="15" x14ac:dyDescent="0.2">
      <c r="A728" s="19" t="s">
        <v>8324</v>
      </c>
      <c r="B728" s="19" t="s">
        <v>1479</v>
      </c>
      <c r="C728" s="43">
        <v>44656</v>
      </c>
      <c r="D728" s="44">
        <v>0.71597222222222001</v>
      </c>
      <c r="E728" s="19" t="s">
        <v>8325</v>
      </c>
      <c r="F728" s="19" t="s">
        <v>1481</v>
      </c>
      <c r="G728" s="19" t="s">
        <v>1481</v>
      </c>
      <c r="H728" s="45">
        <v>0</v>
      </c>
      <c r="I728" s="45">
        <v>0</v>
      </c>
      <c r="J728" s="19" t="s">
        <v>1482</v>
      </c>
      <c r="K728" s="19" t="s">
        <v>8326</v>
      </c>
      <c r="L728" s="19" t="s">
        <v>8327</v>
      </c>
      <c r="M728" s="19" t="s">
        <v>8328</v>
      </c>
      <c r="N728" s="19" t="s">
        <v>8324</v>
      </c>
      <c r="O728" s="19" t="s">
        <v>1823</v>
      </c>
      <c r="P728" s="19" t="s">
        <v>1824</v>
      </c>
      <c r="Q728" s="46">
        <v>31.16</v>
      </c>
      <c r="R728" s="19" t="s">
        <v>1488</v>
      </c>
      <c r="S728" s="19" t="s">
        <v>5651</v>
      </c>
      <c r="T728" s="19" t="s">
        <v>5652</v>
      </c>
      <c r="U728" s="19" t="s">
        <v>8329</v>
      </c>
      <c r="V728" s="19" t="s">
        <v>8330</v>
      </c>
      <c r="W728" s="19" t="s">
        <v>3201</v>
      </c>
      <c r="X728" s="19" t="s">
        <v>8331</v>
      </c>
      <c r="Y728" s="19" t="s">
        <v>3203</v>
      </c>
      <c r="Z728" s="19" t="s">
        <v>3204</v>
      </c>
      <c r="AA728" s="46">
        <v>396</v>
      </c>
      <c r="AB728" s="19" t="s">
        <v>432</v>
      </c>
      <c r="AC728" s="19" t="s">
        <v>12</v>
      </c>
      <c r="AD728" s="19" t="s">
        <v>1833</v>
      </c>
      <c r="AE728" s="19" t="s">
        <v>1834</v>
      </c>
      <c r="AF728" s="19" t="s">
        <v>1497</v>
      </c>
      <c r="AG728" s="19" t="s">
        <v>1835</v>
      </c>
      <c r="AH728" s="19" t="s">
        <v>1499</v>
      </c>
      <c r="AI728" s="19" t="s">
        <v>1500</v>
      </c>
      <c r="AJ728" s="45">
        <v>0</v>
      </c>
      <c r="AK728" s="45">
        <v>0</v>
      </c>
      <c r="AL728" s="19" t="s">
        <v>1501</v>
      </c>
      <c r="AM728" s="46">
        <v>49400</v>
      </c>
      <c r="AN728" s="46">
        <v>31160</v>
      </c>
      <c r="AO728" s="46">
        <v>18240</v>
      </c>
      <c r="AP728" s="45">
        <v>937.92</v>
      </c>
      <c r="AQ728" s="45"/>
      <c r="AR728" s="45" t="str">
        <f>IFERROR(VLOOKUP(AB728,'Pedidos marco'!$A$1:$D$10000,4,0)," ")</f>
        <v xml:space="preserve"> </v>
      </c>
      <c r="AS728" s="45">
        <f t="shared" si="77"/>
        <v>5</v>
      </c>
      <c r="AT728" s="45" t="str">
        <f t="shared" si="78"/>
        <v>05</v>
      </c>
      <c r="AU728" s="47">
        <v>31.16</v>
      </c>
      <c r="AV728" s="19" t="str">
        <f t="shared" si="79"/>
        <v>04 April</v>
      </c>
      <c r="AW728" s="19">
        <f t="shared" si="80"/>
        <v>30.100128369704748</v>
      </c>
      <c r="AX728" s="19">
        <f t="shared" si="81"/>
        <v>30.100128369704748</v>
      </c>
      <c r="AY728" s="19" t="e">
        <f>VLOOKUP(AG728,Cías!$A$1:$E$10000,5,0)</f>
        <v>#N/A</v>
      </c>
      <c r="AZ728" s="19" t="str">
        <f t="shared" si="82"/>
        <v>1013966</v>
      </c>
      <c r="BA728" s="19" t="str">
        <f t="shared" si="83"/>
        <v>ALMEIDA CHICAIZA MIGUEL ANGEL</v>
      </c>
      <c r="BB728" s="19" t="e">
        <f>VLOOKUP(AG728,Cías!$A$1:$E$10000,3,0)</f>
        <v>#N/A</v>
      </c>
      <c r="BC728" s="19"/>
      <c r="BD728" s="19"/>
      <c r="BE728" s="19"/>
      <c r="BF728" s="19"/>
      <c r="BG728" s="19"/>
      <c r="BH728" s="19"/>
      <c r="BI728" s="19"/>
      <c r="BJ728" s="19"/>
    </row>
    <row r="729" spans="1:62" ht="15" x14ac:dyDescent="0.2">
      <c r="A729" s="19" t="s">
        <v>8332</v>
      </c>
      <c r="B729" s="19" t="s">
        <v>1479</v>
      </c>
      <c r="C729" s="43">
        <v>44656</v>
      </c>
      <c r="D729" s="44">
        <v>0.71805555555556</v>
      </c>
      <c r="E729" s="19" t="s">
        <v>8333</v>
      </c>
      <c r="F729" s="19" t="s">
        <v>8334</v>
      </c>
      <c r="G729" s="19" t="s">
        <v>8335</v>
      </c>
      <c r="H729" s="45">
        <v>4313.6000000000004</v>
      </c>
      <c r="I729" s="45">
        <v>4836.43</v>
      </c>
      <c r="J729" s="19" t="s">
        <v>1560</v>
      </c>
      <c r="K729" s="19" t="s">
        <v>8336</v>
      </c>
      <c r="L729" s="19" t="s">
        <v>8337</v>
      </c>
      <c r="M729" s="19" t="s">
        <v>8338</v>
      </c>
      <c r="N729" s="19" t="s">
        <v>8332</v>
      </c>
      <c r="O729" s="19" t="s">
        <v>367</v>
      </c>
      <c r="P729" s="19" t="s">
        <v>368</v>
      </c>
      <c r="Q729" s="46">
        <v>640</v>
      </c>
      <c r="R729" s="19" t="s">
        <v>1544</v>
      </c>
      <c r="S729" s="19" t="s">
        <v>2156</v>
      </c>
      <c r="T729" s="19" t="s">
        <v>419</v>
      </c>
      <c r="U729" s="19" t="s">
        <v>7338</v>
      </c>
      <c r="V729" s="19" t="s">
        <v>419</v>
      </c>
      <c r="W729" s="19" t="s">
        <v>415</v>
      </c>
      <c r="X729" s="19" t="s">
        <v>7339</v>
      </c>
      <c r="Y729" s="19" t="s">
        <v>417</v>
      </c>
      <c r="Z729" s="19" t="s">
        <v>2159</v>
      </c>
      <c r="AA729" s="46">
        <v>110</v>
      </c>
      <c r="AB729" s="19" t="s">
        <v>581</v>
      </c>
      <c r="AC729" s="19" t="s">
        <v>319</v>
      </c>
      <c r="AD729" s="19" t="s">
        <v>3954</v>
      </c>
      <c r="AE729" s="19" t="s">
        <v>3955</v>
      </c>
      <c r="AF729" s="19" t="s">
        <v>1592</v>
      </c>
      <c r="AG729" s="19" t="s">
        <v>3956</v>
      </c>
      <c r="AH729" s="19" t="s">
        <v>1594</v>
      </c>
      <c r="AI729" s="19" t="s">
        <v>1595</v>
      </c>
      <c r="AJ729" s="45">
        <v>0.05</v>
      </c>
      <c r="AK729" s="45">
        <v>32</v>
      </c>
      <c r="AL729" s="19" t="s">
        <v>1501</v>
      </c>
      <c r="AM729" s="46">
        <v>50590</v>
      </c>
      <c r="AN729" s="46">
        <v>32010</v>
      </c>
      <c r="AO729" s="46">
        <v>18580</v>
      </c>
      <c r="AP729" s="45">
        <v>294.39999999999998</v>
      </c>
      <c r="AQ729" s="45"/>
      <c r="AR729" s="45" t="str">
        <f>IFERROR(VLOOKUP(AB729,'Pedidos marco'!$A$1:$D$10000,4,0)," ")</f>
        <v xml:space="preserve"> </v>
      </c>
      <c r="AS729" s="45">
        <f t="shared" si="77"/>
        <v>5</v>
      </c>
      <c r="AT729" s="45" t="str">
        <f t="shared" si="78"/>
        <v>05</v>
      </c>
      <c r="AU729" s="47">
        <v>32</v>
      </c>
      <c r="AV729" s="19" t="str">
        <f t="shared" si="79"/>
        <v>04 April</v>
      </c>
      <c r="AW729" s="19">
        <f t="shared" si="80"/>
        <v>0.45999999999999996</v>
      </c>
      <c r="AX729" s="19">
        <f t="shared" si="81"/>
        <v>9.1999999999999993</v>
      </c>
      <c r="AY729" s="19" t="e">
        <f>VLOOKUP(AG729,Cías!$A$1:$E$10000,5,0)</f>
        <v>#N/A</v>
      </c>
      <c r="AZ729" s="19" t="str">
        <f t="shared" si="82"/>
        <v>1013592</v>
      </c>
      <c r="BA729" s="19" t="str">
        <f t="shared" si="83"/>
        <v>VALENCIA BENAVIDES GLADYS RUBY</v>
      </c>
      <c r="BB729" s="19" t="e">
        <f>VLOOKUP(AG729,Cías!$A$1:$E$10000,3,0)</f>
        <v>#N/A</v>
      </c>
      <c r="BC729" s="19"/>
      <c r="BD729" s="19"/>
      <c r="BE729" s="19"/>
      <c r="BF729" s="19"/>
      <c r="BG729" s="19"/>
      <c r="BH729" s="19"/>
      <c r="BI729" s="19"/>
      <c r="BJ729" s="19"/>
    </row>
    <row r="730" spans="1:62" ht="15" x14ac:dyDescent="0.2">
      <c r="A730" s="19" t="s">
        <v>8339</v>
      </c>
      <c r="B730" s="19" t="s">
        <v>1479</v>
      </c>
      <c r="C730" s="43">
        <v>44656</v>
      </c>
      <c r="D730" s="44">
        <v>0.71875</v>
      </c>
      <c r="E730" s="19" t="s">
        <v>8340</v>
      </c>
      <c r="F730" s="19" t="s">
        <v>1481</v>
      </c>
      <c r="G730" s="19" t="s">
        <v>1481</v>
      </c>
      <c r="H730" s="45">
        <v>0</v>
      </c>
      <c r="I730" s="45">
        <v>0</v>
      </c>
      <c r="J730" s="19" t="s">
        <v>1482</v>
      </c>
      <c r="K730" s="19" t="s">
        <v>2994</v>
      </c>
      <c r="L730" s="19" t="s">
        <v>8341</v>
      </c>
      <c r="M730" s="19" t="s">
        <v>8342</v>
      </c>
      <c r="N730" s="19" t="s">
        <v>8339</v>
      </c>
      <c r="O730" s="19" t="s">
        <v>1486</v>
      </c>
      <c r="P730" s="19" t="s">
        <v>1487</v>
      </c>
      <c r="Q730" s="46">
        <v>32.92</v>
      </c>
      <c r="R730" s="19" t="s">
        <v>1488</v>
      </c>
      <c r="S730" s="19" t="s">
        <v>2997</v>
      </c>
      <c r="T730" s="19" t="s">
        <v>2998</v>
      </c>
      <c r="U730" s="19" t="s">
        <v>2999</v>
      </c>
      <c r="V730" s="19" t="s">
        <v>3000</v>
      </c>
      <c r="W730" s="19" t="s">
        <v>1586</v>
      </c>
      <c r="X730" s="19" t="s">
        <v>3001</v>
      </c>
      <c r="Y730" s="19" t="s">
        <v>1588</v>
      </c>
      <c r="Z730" s="19" t="s">
        <v>1589</v>
      </c>
      <c r="AA730" s="46">
        <v>250</v>
      </c>
      <c r="AB730" s="19" t="s">
        <v>528</v>
      </c>
      <c r="AC730" s="19" t="s">
        <v>208</v>
      </c>
      <c r="AD730" s="19" t="s">
        <v>3002</v>
      </c>
      <c r="AE730" s="19" t="s">
        <v>1481</v>
      </c>
      <c r="AF730" s="19" t="s">
        <v>1497</v>
      </c>
      <c r="AG730" s="19" t="s">
        <v>3003</v>
      </c>
      <c r="AH730" s="19" t="s">
        <v>1499</v>
      </c>
      <c r="AI730" s="19" t="s">
        <v>1500</v>
      </c>
      <c r="AJ730" s="45">
        <v>0</v>
      </c>
      <c r="AK730" s="45">
        <v>0</v>
      </c>
      <c r="AL730" s="19" t="s">
        <v>1501</v>
      </c>
      <c r="AM730" s="46">
        <v>52860</v>
      </c>
      <c r="AN730" s="46">
        <v>32920</v>
      </c>
      <c r="AO730" s="46">
        <v>19940</v>
      </c>
      <c r="AP730" s="45">
        <v>476.02</v>
      </c>
      <c r="AQ730" s="45"/>
      <c r="AR730" s="45" t="str">
        <f>IFERROR(VLOOKUP(AB730,'Pedidos marco'!$A$1:$D$10000,4,0)," ")</f>
        <v xml:space="preserve"> </v>
      </c>
      <c r="AS730" s="45">
        <f t="shared" si="77"/>
        <v>5</v>
      </c>
      <c r="AT730" s="45" t="str">
        <f t="shared" si="78"/>
        <v>05</v>
      </c>
      <c r="AU730" s="47">
        <v>32.92</v>
      </c>
      <c r="AV730" s="19" t="str">
        <f t="shared" si="79"/>
        <v>04 April</v>
      </c>
      <c r="AW730" s="19">
        <f t="shared" si="80"/>
        <v>14.459902794653704</v>
      </c>
      <c r="AX730" s="19">
        <f t="shared" si="81"/>
        <v>14.459902794653704</v>
      </c>
      <c r="AY730" s="19" t="e">
        <f>VLOOKUP(AG730,Cías!$A$1:$E$10000,5,0)</f>
        <v>#N/A</v>
      </c>
      <c r="AZ730" s="19" t="str">
        <f t="shared" si="82"/>
        <v>1021830</v>
      </c>
      <c r="BA730" s="19" t="str">
        <f t="shared" si="83"/>
        <v>MORALES GARZON CHRISTIAN SANTIAGO</v>
      </c>
      <c r="BB730" s="19" t="e">
        <f>VLOOKUP(AG730,Cías!$A$1:$E$10000,3,0)</f>
        <v>#N/A</v>
      </c>
      <c r="BC730" s="19"/>
      <c r="BD730" s="19"/>
      <c r="BE730" s="19"/>
      <c r="BF730" s="19"/>
      <c r="BG730" s="19"/>
      <c r="BH730" s="19"/>
      <c r="BI730" s="19"/>
      <c r="BJ730" s="19"/>
    </row>
    <row r="731" spans="1:62" ht="15" x14ac:dyDescent="0.2">
      <c r="A731" s="19" t="s">
        <v>8343</v>
      </c>
      <c r="B731" s="19" t="s">
        <v>1479</v>
      </c>
      <c r="C731" s="43">
        <v>44656</v>
      </c>
      <c r="D731" s="44">
        <v>0.72222222222221999</v>
      </c>
      <c r="E731" s="19" t="s">
        <v>8344</v>
      </c>
      <c r="F731" s="19" t="s">
        <v>1481</v>
      </c>
      <c r="G731" s="19" t="s">
        <v>1481</v>
      </c>
      <c r="H731" s="45">
        <v>0</v>
      </c>
      <c r="I731" s="45">
        <v>0</v>
      </c>
      <c r="J731" s="19" t="s">
        <v>1482</v>
      </c>
      <c r="K731" s="19" t="s">
        <v>8345</v>
      </c>
      <c r="L731" s="19" t="s">
        <v>8346</v>
      </c>
      <c r="M731" s="19" t="s">
        <v>8347</v>
      </c>
      <c r="N731" s="19" t="s">
        <v>8343</v>
      </c>
      <c r="O731" s="19" t="s">
        <v>367</v>
      </c>
      <c r="P731" s="19" t="s">
        <v>368</v>
      </c>
      <c r="Q731" s="46">
        <v>660</v>
      </c>
      <c r="R731" s="19" t="s">
        <v>1544</v>
      </c>
      <c r="S731" s="19" t="s">
        <v>2353</v>
      </c>
      <c r="T731" s="19" t="s">
        <v>2354</v>
      </c>
      <c r="U731" s="19" t="s">
        <v>4815</v>
      </c>
      <c r="V731" s="19" t="s">
        <v>2091</v>
      </c>
      <c r="W731" s="19" t="s">
        <v>415</v>
      </c>
      <c r="X731" s="19" t="s">
        <v>4816</v>
      </c>
      <c r="Y731" s="19" t="s">
        <v>3748</v>
      </c>
      <c r="Z731" s="19" t="s">
        <v>3749</v>
      </c>
      <c r="AA731" s="46">
        <v>129</v>
      </c>
      <c r="AB731" s="19" t="s">
        <v>578</v>
      </c>
      <c r="AC731" s="19" t="s">
        <v>313</v>
      </c>
      <c r="AD731" s="19" t="s">
        <v>4817</v>
      </c>
      <c r="AE731" s="19" t="s">
        <v>4818</v>
      </c>
      <c r="AF731" s="19" t="s">
        <v>1592</v>
      </c>
      <c r="AG731" s="19" t="s">
        <v>4819</v>
      </c>
      <c r="AH731" s="19" t="s">
        <v>1499</v>
      </c>
      <c r="AI731" s="19" t="s">
        <v>1500</v>
      </c>
      <c r="AJ731" s="45">
        <v>0</v>
      </c>
      <c r="AK731" s="45">
        <v>0</v>
      </c>
      <c r="AL731" s="19" t="s">
        <v>1501</v>
      </c>
      <c r="AM731" s="46">
        <v>50200</v>
      </c>
      <c r="AN731" s="46">
        <v>32990</v>
      </c>
      <c r="AO731" s="46">
        <v>17210</v>
      </c>
      <c r="AP731" s="45">
        <v>336.6</v>
      </c>
      <c r="AQ731" s="45"/>
      <c r="AR731" s="45" t="str">
        <f>IFERROR(VLOOKUP(AB731,'Pedidos marco'!$A$1:$D$10000,4,0)," ")</f>
        <v xml:space="preserve"> </v>
      </c>
      <c r="AS731" s="45">
        <f t="shared" si="77"/>
        <v>5</v>
      </c>
      <c r="AT731" s="45" t="str">
        <f t="shared" si="78"/>
        <v>05</v>
      </c>
      <c r="AU731" s="47">
        <v>33</v>
      </c>
      <c r="AV731" s="19" t="str">
        <f t="shared" si="79"/>
        <v>04 April</v>
      </c>
      <c r="AW731" s="19">
        <f t="shared" si="80"/>
        <v>0.51</v>
      </c>
      <c r="AX731" s="19">
        <f t="shared" si="81"/>
        <v>10.200000000000001</v>
      </c>
      <c r="AY731" s="19" t="e">
        <f>VLOOKUP(AG731,Cías!$A$1:$E$10000,5,0)</f>
        <v>#N/A</v>
      </c>
      <c r="AZ731" s="19" t="str">
        <f t="shared" si="82"/>
        <v>1018725</v>
      </c>
      <c r="BA731" s="19" t="str">
        <f t="shared" si="83"/>
        <v>TRANSPORTE DE CARGA PESADA</v>
      </c>
      <c r="BB731" s="19" t="e">
        <f>VLOOKUP(AG731,Cías!$A$1:$E$10000,3,0)</f>
        <v>#N/A</v>
      </c>
      <c r="BC731" s="19"/>
      <c r="BD731" s="19"/>
      <c r="BE731" s="19"/>
      <c r="BF731" s="19"/>
      <c r="BG731" s="19"/>
      <c r="BH731" s="19"/>
      <c r="BI731" s="19"/>
      <c r="BJ731" s="19"/>
    </row>
    <row r="732" spans="1:62" ht="15" x14ac:dyDescent="0.2">
      <c r="A732" s="19" t="s">
        <v>8348</v>
      </c>
      <c r="B732" s="19" t="s">
        <v>1479</v>
      </c>
      <c r="C732" s="43">
        <v>44656</v>
      </c>
      <c r="D732" s="44">
        <v>0.72291666666666998</v>
      </c>
      <c r="E732" s="19" t="s">
        <v>8349</v>
      </c>
      <c r="F732" s="19" t="s">
        <v>8350</v>
      </c>
      <c r="G732" s="19" t="s">
        <v>8351</v>
      </c>
      <c r="H732" s="45">
        <v>2343.91</v>
      </c>
      <c r="I732" s="45">
        <v>2628.01</v>
      </c>
      <c r="J732" s="19" t="s">
        <v>1560</v>
      </c>
      <c r="K732" s="19" t="s">
        <v>8352</v>
      </c>
      <c r="L732" s="19" t="s">
        <v>8353</v>
      </c>
      <c r="M732" s="19" t="s">
        <v>8354</v>
      </c>
      <c r="N732" s="19" t="s">
        <v>8348</v>
      </c>
      <c r="O732" s="19" t="s">
        <v>371</v>
      </c>
      <c r="P732" s="19" t="s">
        <v>372</v>
      </c>
      <c r="Q732" s="46">
        <v>360</v>
      </c>
      <c r="R732" s="19" t="s">
        <v>1544</v>
      </c>
      <c r="S732" s="19" t="s">
        <v>2719</v>
      </c>
      <c r="T732" s="19" t="s">
        <v>329</v>
      </c>
      <c r="U732" s="19" t="s">
        <v>2720</v>
      </c>
      <c r="V732" s="19" t="s">
        <v>2721</v>
      </c>
      <c r="W732" s="19" t="s">
        <v>1548</v>
      </c>
      <c r="X732" s="19" t="s">
        <v>2722</v>
      </c>
      <c r="Y732" s="19" t="s">
        <v>1684</v>
      </c>
      <c r="Z732" s="19" t="s">
        <v>1685</v>
      </c>
      <c r="AA732" s="46">
        <v>198</v>
      </c>
      <c r="AB732" s="19" t="s">
        <v>586</v>
      </c>
      <c r="AC732" s="19" t="s">
        <v>329</v>
      </c>
      <c r="AD732" s="19" t="s">
        <v>2723</v>
      </c>
      <c r="AE732" s="19" t="s">
        <v>2724</v>
      </c>
      <c r="AF732" s="19" t="s">
        <v>1554</v>
      </c>
      <c r="AG732" s="19" t="s">
        <v>2725</v>
      </c>
      <c r="AH732" s="19" t="s">
        <v>1499</v>
      </c>
      <c r="AI732" s="19" t="s">
        <v>1500</v>
      </c>
      <c r="AJ732" s="45">
        <v>0</v>
      </c>
      <c r="AK732" s="45">
        <v>0</v>
      </c>
      <c r="AL732" s="19" t="s">
        <v>1501</v>
      </c>
      <c r="AM732" s="46">
        <v>26970</v>
      </c>
      <c r="AN732" s="46">
        <v>18030</v>
      </c>
      <c r="AO732" s="46">
        <v>8940</v>
      </c>
      <c r="AP732" s="45">
        <v>266.39999999999998</v>
      </c>
      <c r="AQ732" s="45"/>
      <c r="AR732" s="45" t="str">
        <f>IFERROR(VLOOKUP(AB732,'Pedidos marco'!$A$1:$D$10000,4,0)," ")</f>
        <v xml:space="preserve"> </v>
      </c>
      <c r="AS732" s="45">
        <f t="shared" si="77"/>
        <v>5</v>
      </c>
      <c r="AT732" s="45" t="str">
        <f t="shared" si="78"/>
        <v>05</v>
      </c>
      <c r="AU732" s="47">
        <v>18</v>
      </c>
      <c r="AV732" s="19" t="str">
        <f t="shared" si="79"/>
        <v>04 April</v>
      </c>
      <c r="AW732" s="19">
        <f t="shared" si="80"/>
        <v>0.74</v>
      </c>
      <c r="AX732" s="19">
        <f t="shared" si="81"/>
        <v>14.799999999999999</v>
      </c>
      <c r="AY732" s="19" t="e">
        <f>VLOOKUP(AG732,Cías!$A$1:$E$10000,5,0)</f>
        <v>#N/A</v>
      </c>
      <c r="AZ732" s="19" t="str">
        <f t="shared" si="82"/>
        <v>1013789</v>
      </c>
      <c r="BA732" s="19" t="str">
        <f t="shared" si="83"/>
        <v>VEGA VEGA FABIAN</v>
      </c>
      <c r="BB732" s="19" t="e">
        <f>VLOOKUP(AG732,Cías!$A$1:$E$10000,3,0)</f>
        <v>#N/A</v>
      </c>
      <c r="BC732" s="19"/>
      <c r="BD732" s="19"/>
      <c r="BE732" s="19"/>
      <c r="BF732" s="19"/>
      <c r="BG732" s="19"/>
      <c r="BH732" s="19"/>
      <c r="BI732" s="19"/>
      <c r="BJ732" s="19"/>
    </row>
    <row r="733" spans="1:62" ht="15" x14ac:dyDescent="0.2">
      <c r="A733" s="19" t="s">
        <v>8355</v>
      </c>
      <c r="B733" s="19" t="s">
        <v>1479</v>
      </c>
      <c r="C733" s="43">
        <v>44656</v>
      </c>
      <c r="D733" s="44">
        <v>0.73958333333333004</v>
      </c>
      <c r="E733" s="19" t="s">
        <v>8356</v>
      </c>
      <c r="F733" s="19" t="s">
        <v>8357</v>
      </c>
      <c r="G733" s="19" t="s">
        <v>8358</v>
      </c>
      <c r="H733" s="45">
        <v>1247.4000000000001</v>
      </c>
      <c r="I733" s="45">
        <v>1398.59</v>
      </c>
      <c r="J733" s="19" t="s">
        <v>1560</v>
      </c>
      <c r="K733" s="19" t="s">
        <v>8359</v>
      </c>
      <c r="L733" s="19" t="s">
        <v>8360</v>
      </c>
      <c r="M733" s="19" t="s">
        <v>8361</v>
      </c>
      <c r="N733" s="19" t="s">
        <v>8355</v>
      </c>
      <c r="O733" s="19" t="s">
        <v>367</v>
      </c>
      <c r="P733" s="19" t="s">
        <v>368</v>
      </c>
      <c r="Q733" s="46">
        <v>180</v>
      </c>
      <c r="R733" s="19" t="s">
        <v>1544</v>
      </c>
      <c r="S733" s="19" t="s">
        <v>7178</v>
      </c>
      <c r="T733" s="19" t="s">
        <v>7179</v>
      </c>
      <c r="U733" s="19" t="s">
        <v>8362</v>
      </c>
      <c r="V733" s="19" t="s">
        <v>8363</v>
      </c>
      <c r="W733" s="19" t="s">
        <v>415</v>
      </c>
      <c r="X733" s="19" t="s">
        <v>8364</v>
      </c>
      <c r="Y733" s="19" t="s">
        <v>1980</v>
      </c>
      <c r="Z733" s="19" t="s">
        <v>1981</v>
      </c>
      <c r="AA733" s="46">
        <v>89</v>
      </c>
      <c r="AB733" s="19" t="s">
        <v>498</v>
      </c>
      <c r="AC733" s="19" t="s">
        <v>145</v>
      </c>
      <c r="AD733" s="19" t="s">
        <v>1613</v>
      </c>
      <c r="AE733" s="19" t="s">
        <v>1614</v>
      </c>
      <c r="AF733" s="19" t="s">
        <v>1554</v>
      </c>
      <c r="AG733" s="19" t="s">
        <v>1615</v>
      </c>
      <c r="AH733" s="19" t="s">
        <v>1499</v>
      </c>
      <c r="AI733" s="19" t="s">
        <v>1500</v>
      </c>
      <c r="AJ733" s="45">
        <v>0</v>
      </c>
      <c r="AK733" s="45">
        <v>0</v>
      </c>
      <c r="AL733" s="19" t="s">
        <v>1501</v>
      </c>
      <c r="AM733" s="46">
        <v>13500</v>
      </c>
      <c r="AN733" s="46">
        <v>8995</v>
      </c>
      <c r="AO733" s="46">
        <v>4505</v>
      </c>
      <c r="AP733" s="45">
        <v>79.2</v>
      </c>
      <c r="AQ733" s="45"/>
      <c r="AR733" s="45" t="str">
        <f>IFERROR(VLOOKUP(AB733,'Pedidos marco'!$A$1:$D$10000,4,0)," ")</f>
        <v xml:space="preserve"> </v>
      </c>
      <c r="AS733" s="45">
        <f t="shared" si="77"/>
        <v>5</v>
      </c>
      <c r="AT733" s="45" t="str">
        <f t="shared" si="78"/>
        <v>05</v>
      </c>
      <c r="AU733" s="47">
        <v>9</v>
      </c>
      <c r="AV733" s="19" t="str">
        <f t="shared" si="79"/>
        <v>04 April</v>
      </c>
      <c r="AW733" s="19">
        <f t="shared" si="80"/>
        <v>0.44</v>
      </c>
      <c r="AX733" s="19">
        <f t="shared" si="81"/>
        <v>8.8000000000000007</v>
      </c>
      <c r="AY733" s="19" t="e">
        <f>VLOOKUP(AG733,Cías!$A$1:$E$10000,5,0)</f>
        <v>#N/A</v>
      </c>
      <c r="AZ733" s="19" t="str">
        <f t="shared" si="82"/>
        <v>1012880</v>
      </c>
      <c r="BA733" s="19" t="str">
        <f t="shared" si="83"/>
        <v>GOMEZ MORALES NORA MONSERRATT</v>
      </c>
      <c r="BB733" s="19" t="e">
        <f>VLOOKUP(AG733,Cías!$A$1:$E$10000,3,0)</f>
        <v>#N/A</v>
      </c>
      <c r="BC733" s="19"/>
      <c r="BD733" s="19"/>
      <c r="BE733" s="19"/>
      <c r="BF733" s="19"/>
      <c r="BG733" s="19"/>
      <c r="BH733" s="19"/>
      <c r="BI733" s="19"/>
      <c r="BJ733" s="19"/>
    </row>
    <row r="734" spans="1:62" ht="15" x14ac:dyDescent="0.2">
      <c r="A734" s="19" t="s">
        <v>8355</v>
      </c>
      <c r="B734" s="19" t="s">
        <v>1479</v>
      </c>
      <c r="C734" s="43">
        <v>44656</v>
      </c>
      <c r="D734" s="44">
        <v>0.73958333333333004</v>
      </c>
      <c r="E734" s="19" t="s">
        <v>8365</v>
      </c>
      <c r="F734" s="19" t="s">
        <v>8366</v>
      </c>
      <c r="G734" s="19" t="s">
        <v>8367</v>
      </c>
      <c r="H734" s="45">
        <v>1247.4000000000001</v>
      </c>
      <c r="I734" s="45">
        <v>1398.59</v>
      </c>
      <c r="J734" s="19" t="s">
        <v>1560</v>
      </c>
      <c r="K734" s="19" t="s">
        <v>8368</v>
      </c>
      <c r="L734" s="19" t="s">
        <v>8369</v>
      </c>
      <c r="M734" s="19" t="s">
        <v>8370</v>
      </c>
      <c r="N734" s="19" t="s">
        <v>8355</v>
      </c>
      <c r="O734" s="19" t="s">
        <v>367</v>
      </c>
      <c r="P734" s="19" t="s">
        <v>368</v>
      </c>
      <c r="Q734" s="46">
        <v>180</v>
      </c>
      <c r="R734" s="19" t="s">
        <v>1544</v>
      </c>
      <c r="S734" s="19" t="s">
        <v>7178</v>
      </c>
      <c r="T734" s="19" t="s">
        <v>7179</v>
      </c>
      <c r="U734" s="19" t="s">
        <v>8371</v>
      </c>
      <c r="V734" s="19" t="s">
        <v>8372</v>
      </c>
      <c r="W734" s="19" t="s">
        <v>415</v>
      </c>
      <c r="X734" s="19" t="s">
        <v>8373</v>
      </c>
      <c r="Y734" s="19" t="s">
        <v>1980</v>
      </c>
      <c r="Z734" s="19" t="s">
        <v>1981</v>
      </c>
      <c r="AA734" s="46">
        <v>89</v>
      </c>
      <c r="AB734" s="19" t="s">
        <v>498</v>
      </c>
      <c r="AC734" s="19" t="s">
        <v>145</v>
      </c>
      <c r="AD734" s="19" t="s">
        <v>1613</v>
      </c>
      <c r="AE734" s="19" t="s">
        <v>1614</v>
      </c>
      <c r="AF734" s="19" t="s">
        <v>1554</v>
      </c>
      <c r="AG734" s="19" t="s">
        <v>1615</v>
      </c>
      <c r="AH734" s="19" t="s">
        <v>1499</v>
      </c>
      <c r="AI734" s="19" t="s">
        <v>1500</v>
      </c>
      <c r="AJ734" s="45">
        <v>0</v>
      </c>
      <c r="AK734" s="45">
        <v>0</v>
      </c>
      <c r="AL734" s="19" t="s">
        <v>1501</v>
      </c>
      <c r="AM734" s="46">
        <v>13500</v>
      </c>
      <c r="AN734" s="46">
        <v>8995</v>
      </c>
      <c r="AO734" s="46">
        <v>4505</v>
      </c>
      <c r="AP734" s="45">
        <v>79.2</v>
      </c>
      <c r="AQ734" s="45"/>
      <c r="AR734" s="45" t="str">
        <f>IFERROR(VLOOKUP(AB734,'Pedidos marco'!$A$1:$D$10000,4,0)," ")</f>
        <v xml:space="preserve"> </v>
      </c>
      <c r="AS734" s="45">
        <f t="shared" si="77"/>
        <v>5</v>
      </c>
      <c r="AT734" s="45" t="str">
        <f t="shared" si="78"/>
        <v>05</v>
      </c>
      <c r="AU734" s="47">
        <v>9</v>
      </c>
      <c r="AV734" s="19" t="str">
        <f t="shared" si="79"/>
        <v>04 April</v>
      </c>
      <c r="AW734" s="19">
        <f t="shared" si="80"/>
        <v>0.44</v>
      </c>
      <c r="AX734" s="19">
        <f t="shared" si="81"/>
        <v>8.8000000000000007</v>
      </c>
      <c r="AY734" s="19" t="e">
        <f>VLOOKUP(AG734,Cías!$A$1:$E$10000,5,0)</f>
        <v>#N/A</v>
      </c>
      <c r="AZ734" s="19" t="str">
        <f t="shared" si="82"/>
        <v>1012880</v>
      </c>
      <c r="BA734" s="19" t="str">
        <f t="shared" si="83"/>
        <v>GOMEZ MORALES NORA MONSERRATT</v>
      </c>
      <c r="BB734" s="19" t="e">
        <f>VLOOKUP(AG734,Cías!$A$1:$E$10000,3,0)</f>
        <v>#N/A</v>
      </c>
      <c r="BC734" s="19"/>
      <c r="BD734" s="19"/>
      <c r="BE734" s="19"/>
      <c r="BF734" s="19"/>
      <c r="BG734" s="19"/>
      <c r="BH734" s="19"/>
      <c r="BI734" s="19"/>
      <c r="BJ734" s="19"/>
    </row>
    <row r="735" spans="1:62" ht="15" x14ac:dyDescent="0.2">
      <c r="A735" s="19" t="s">
        <v>8374</v>
      </c>
      <c r="B735" s="19" t="s">
        <v>1479</v>
      </c>
      <c r="C735" s="43">
        <v>44656</v>
      </c>
      <c r="D735" s="44">
        <v>0.74097222222222003</v>
      </c>
      <c r="E735" s="19" t="s">
        <v>8375</v>
      </c>
      <c r="F735" s="19" t="s">
        <v>8376</v>
      </c>
      <c r="G735" s="19" t="s">
        <v>8377</v>
      </c>
      <c r="H735" s="45">
        <v>2487.6</v>
      </c>
      <c r="I735" s="45">
        <v>2789.11</v>
      </c>
      <c r="J735" s="19" t="s">
        <v>1560</v>
      </c>
      <c r="K735" s="19" t="s">
        <v>8378</v>
      </c>
      <c r="L735" s="19" t="s">
        <v>8379</v>
      </c>
      <c r="M735" s="19" t="s">
        <v>8380</v>
      </c>
      <c r="N735" s="19" t="s">
        <v>8374</v>
      </c>
      <c r="O735" s="19" t="s">
        <v>2600</v>
      </c>
      <c r="P735" s="19" t="s">
        <v>2601</v>
      </c>
      <c r="Q735" s="46">
        <v>360</v>
      </c>
      <c r="R735" s="19" t="s">
        <v>1544</v>
      </c>
      <c r="S735" s="19" t="s">
        <v>8381</v>
      </c>
      <c r="T735" s="19" t="s">
        <v>8382</v>
      </c>
      <c r="U735" s="19" t="s">
        <v>8383</v>
      </c>
      <c r="V735" s="19" t="s">
        <v>8384</v>
      </c>
      <c r="W735" s="19" t="s">
        <v>1492</v>
      </c>
      <c r="X735" s="19" t="s">
        <v>8385</v>
      </c>
      <c r="Y735" s="19" t="s">
        <v>8386</v>
      </c>
      <c r="Z735" s="19" t="s">
        <v>8387</v>
      </c>
      <c r="AA735" s="46">
        <v>233</v>
      </c>
      <c r="AB735" s="19" t="s">
        <v>455</v>
      </c>
      <c r="AC735" s="19" t="s">
        <v>58</v>
      </c>
      <c r="AD735" s="19" t="s">
        <v>3533</v>
      </c>
      <c r="AE735" s="19" t="s">
        <v>3534</v>
      </c>
      <c r="AF735" s="19" t="s">
        <v>1554</v>
      </c>
      <c r="AG735" s="19" t="s">
        <v>3535</v>
      </c>
      <c r="AH735" s="19" t="s">
        <v>1499</v>
      </c>
      <c r="AI735" s="19" t="s">
        <v>1500</v>
      </c>
      <c r="AJ735" s="45">
        <v>0</v>
      </c>
      <c r="AK735" s="45">
        <v>0</v>
      </c>
      <c r="AL735" s="19" t="s">
        <v>1501</v>
      </c>
      <c r="AM735" s="46">
        <v>27000</v>
      </c>
      <c r="AN735" s="46">
        <v>18030</v>
      </c>
      <c r="AO735" s="46">
        <v>8970</v>
      </c>
      <c r="AP735" s="45">
        <v>288</v>
      </c>
      <c r="AQ735" s="45"/>
      <c r="AR735" s="45" t="str">
        <f>IFERROR(VLOOKUP(AB735,'Pedidos marco'!$A$1:$D$10000,4,0)," ")</f>
        <v xml:space="preserve"> </v>
      </c>
      <c r="AS735" s="45">
        <f t="shared" si="77"/>
        <v>5</v>
      </c>
      <c r="AT735" s="45" t="str">
        <f t="shared" si="78"/>
        <v>05</v>
      </c>
      <c r="AU735" s="47">
        <v>18</v>
      </c>
      <c r="AV735" s="19" t="str">
        <f t="shared" si="79"/>
        <v>04 April</v>
      </c>
      <c r="AW735" s="19">
        <f t="shared" si="80"/>
        <v>0.8</v>
      </c>
      <c r="AX735" s="19">
        <f t="shared" si="81"/>
        <v>16</v>
      </c>
      <c r="AY735" s="19" t="e">
        <f>VLOOKUP(AG735,Cías!$A$1:$E$10000,5,0)</f>
        <v>#N/A</v>
      </c>
      <c r="AZ735" s="19" t="str">
        <f t="shared" si="82"/>
        <v>1012819</v>
      </c>
      <c r="BA735" s="19" t="str">
        <f t="shared" si="83"/>
        <v>BRAVO VASQUEZ JOSE LUIS SIGIFREDO</v>
      </c>
      <c r="BB735" s="19" t="e">
        <f>VLOOKUP(AG735,Cías!$A$1:$E$10000,3,0)</f>
        <v>#N/A</v>
      </c>
      <c r="BC735" s="19"/>
      <c r="BD735" s="19"/>
      <c r="BE735" s="19"/>
      <c r="BF735" s="19"/>
      <c r="BG735" s="19"/>
      <c r="BH735" s="19"/>
      <c r="BI735" s="19"/>
      <c r="BJ735" s="19"/>
    </row>
    <row r="736" spans="1:62" ht="15" x14ac:dyDescent="0.2">
      <c r="A736" s="19" t="s">
        <v>8388</v>
      </c>
      <c r="B736" s="19" t="s">
        <v>1479</v>
      </c>
      <c r="C736" s="43">
        <v>44656</v>
      </c>
      <c r="D736" s="44">
        <v>0.74166666666667003</v>
      </c>
      <c r="E736" s="19" t="s">
        <v>8389</v>
      </c>
      <c r="F736" s="19" t="s">
        <v>1481</v>
      </c>
      <c r="G736" s="19" t="s">
        <v>1481</v>
      </c>
      <c r="H736" s="45">
        <v>0</v>
      </c>
      <c r="I736" s="45">
        <v>0</v>
      </c>
      <c r="J736" s="19" t="s">
        <v>1482</v>
      </c>
      <c r="K736" s="19" t="s">
        <v>8390</v>
      </c>
      <c r="L736" s="19" t="s">
        <v>8391</v>
      </c>
      <c r="M736" s="19" t="s">
        <v>8392</v>
      </c>
      <c r="N736" s="19" t="s">
        <v>8388</v>
      </c>
      <c r="O736" s="19" t="s">
        <v>1486</v>
      </c>
      <c r="P736" s="19" t="s">
        <v>1487</v>
      </c>
      <c r="Q736" s="46">
        <v>30.86</v>
      </c>
      <c r="R736" s="19" t="s">
        <v>1488</v>
      </c>
      <c r="S736" s="19" t="s">
        <v>1489</v>
      </c>
      <c r="T736" s="19" t="s">
        <v>418</v>
      </c>
      <c r="U736" s="19" t="s">
        <v>2318</v>
      </c>
      <c r="V736" s="19" t="s">
        <v>2319</v>
      </c>
      <c r="W736" s="19" t="s">
        <v>2174</v>
      </c>
      <c r="X736" s="19" t="s">
        <v>2320</v>
      </c>
      <c r="Y736" s="19" t="s">
        <v>2176</v>
      </c>
      <c r="Z736" s="19" t="s">
        <v>2177</v>
      </c>
      <c r="AA736" s="46">
        <v>328</v>
      </c>
      <c r="AB736" s="19" t="s">
        <v>432</v>
      </c>
      <c r="AC736" s="19" t="s">
        <v>12</v>
      </c>
      <c r="AD736" s="19" t="s">
        <v>1496</v>
      </c>
      <c r="AE736" s="19" t="s">
        <v>1481</v>
      </c>
      <c r="AF736" s="19" t="s">
        <v>1497</v>
      </c>
      <c r="AG736" s="19" t="s">
        <v>1498</v>
      </c>
      <c r="AH736" s="19" t="s">
        <v>1499</v>
      </c>
      <c r="AI736" s="19" t="s">
        <v>1500</v>
      </c>
      <c r="AJ736" s="45">
        <v>0</v>
      </c>
      <c r="AK736" s="45">
        <v>0</v>
      </c>
      <c r="AL736" s="19" t="s">
        <v>1501</v>
      </c>
      <c r="AM736" s="46">
        <v>50060</v>
      </c>
      <c r="AN736" s="46">
        <v>30860</v>
      </c>
      <c r="AO736" s="46">
        <v>19200</v>
      </c>
      <c r="AP736" s="45">
        <v>784.15</v>
      </c>
      <c r="AQ736" s="45"/>
      <c r="AR736" s="45" t="str">
        <f>IFERROR(VLOOKUP(AB736,'Pedidos marco'!$A$1:$D$10000,4,0)," ")</f>
        <v xml:space="preserve"> </v>
      </c>
      <c r="AS736" s="45">
        <f t="shared" si="77"/>
        <v>5</v>
      </c>
      <c r="AT736" s="45" t="str">
        <f t="shared" si="78"/>
        <v>05</v>
      </c>
      <c r="AU736" s="47">
        <v>30.86</v>
      </c>
      <c r="AV736" s="19" t="str">
        <f t="shared" si="79"/>
        <v>04 April</v>
      </c>
      <c r="AW736" s="19">
        <f t="shared" si="80"/>
        <v>25.409915748541803</v>
      </c>
      <c r="AX736" s="19">
        <f t="shared" si="81"/>
        <v>25.409915748541803</v>
      </c>
      <c r="AY736" s="19" t="e">
        <f>VLOOKUP(AG736,Cías!$A$1:$E$10000,5,0)</f>
        <v>#N/A</v>
      </c>
      <c r="AZ736" s="19" t="str">
        <f t="shared" si="82"/>
        <v>1013966</v>
      </c>
      <c r="BA736" s="19" t="str">
        <f t="shared" si="83"/>
        <v>ALMEIDA CHICAIZA MIGUEL ANGEL</v>
      </c>
      <c r="BB736" s="19" t="e">
        <f>VLOOKUP(AG736,Cías!$A$1:$E$10000,3,0)</f>
        <v>#N/A</v>
      </c>
      <c r="BC736" s="19"/>
      <c r="BD736" s="19"/>
      <c r="BE736" s="19"/>
      <c r="BF736" s="19"/>
      <c r="BG736" s="19"/>
      <c r="BH736" s="19"/>
      <c r="BI736" s="19"/>
      <c r="BJ736" s="19"/>
    </row>
    <row r="737" spans="1:62" ht="15" x14ac:dyDescent="0.2">
      <c r="A737" s="19" t="s">
        <v>8393</v>
      </c>
      <c r="B737" s="19" t="s">
        <v>1479</v>
      </c>
      <c r="C737" s="43">
        <v>44656</v>
      </c>
      <c r="D737" s="44">
        <v>0.74513888888889002</v>
      </c>
      <c r="E737" s="19" t="s">
        <v>8394</v>
      </c>
      <c r="F737" s="19" t="s">
        <v>8395</v>
      </c>
      <c r="G737" s="19" t="s">
        <v>8396</v>
      </c>
      <c r="H737" s="45">
        <v>393</v>
      </c>
      <c r="I737" s="45">
        <v>440.63</v>
      </c>
      <c r="J737" s="19" t="s">
        <v>1560</v>
      </c>
      <c r="K737" s="19" t="s">
        <v>8397</v>
      </c>
      <c r="L737" s="19" t="s">
        <v>8398</v>
      </c>
      <c r="M737" s="19" t="s">
        <v>8399</v>
      </c>
      <c r="N737" s="19" t="s">
        <v>8393</v>
      </c>
      <c r="O737" s="19" t="s">
        <v>1641</v>
      </c>
      <c r="P737" s="19" t="s">
        <v>1642</v>
      </c>
      <c r="Q737" s="46">
        <v>60</v>
      </c>
      <c r="R737" s="19" t="s">
        <v>1544</v>
      </c>
      <c r="S737" s="19" t="s">
        <v>6533</v>
      </c>
      <c r="T737" s="19" t="s">
        <v>6534</v>
      </c>
      <c r="U737" s="19" t="s">
        <v>6535</v>
      </c>
      <c r="V737" s="19" t="s">
        <v>2126</v>
      </c>
      <c r="W737" s="19" t="s">
        <v>1609</v>
      </c>
      <c r="X737" s="19" t="s">
        <v>6536</v>
      </c>
      <c r="Y737" s="19" t="s">
        <v>1611</v>
      </c>
      <c r="Z737" s="19" t="s">
        <v>1612</v>
      </c>
      <c r="AA737" s="46">
        <v>486</v>
      </c>
      <c r="AB737" s="19" t="s">
        <v>534</v>
      </c>
      <c r="AC737" s="19" t="s">
        <v>220</v>
      </c>
      <c r="AD737" s="19" t="s">
        <v>7720</v>
      </c>
      <c r="AE737" s="19" t="s">
        <v>7721</v>
      </c>
      <c r="AF737" s="19" t="s">
        <v>1592</v>
      </c>
      <c r="AG737" s="19" t="s">
        <v>7722</v>
      </c>
      <c r="AH737" s="19" t="s">
        <v>1499</v>
      </c>
      <c r="AI737" s="19" t="s">
        <v>1500</v>
      </c>
      <c r="AJ737" s="45">
        <v>0</v>
      </c>
      <c r="AK737" s="45">
        <v>0</v>
      </c>
      <c r="AL737" s="19" t="s">
        <v>1501</v>
      </c>
      <c r="AM737" s="46">
        <v>11881.817999999999</v>
      </c>
      <c r="AN737" s="46">
        <v>3001.8180000000002</v>
      </c>
      <c r="AO737" s="46">
        <v>8880</v>
      </c>
      <c r="AP737" s="45">
        <v>67.8</v>
      </c>
      <c r="AQ737" s="45"/>
      <c r="AR737" s="45" t="str">
        <f>IFERROR(VLOOKUP(AB737,'Pedidos marco'!$A$1:$D$10000,4,0)," ")</f>
        <v xml:space="preserve"> </v>
      </c>
      <c r="AS737" s="45">
        <f t="shared" si="77"/>
        <v>5</v>
      </c>
      <c r="AT737" s="45" t="str">
        <f t="shared" si="78"/>
        <v>05</v>
      </c>
      <c r="AU737" s="47">
        <v>3</v>
      </c>
      <c r="AV737" s="19" t="str">
        <f t="shared" si="79"/>
        <v>04 April</v>
      </c>
      <c r="AW737" s="19">
        <f t="shared" si="80"/>
        <v>1.1299999999999999</v>
      </c>
      <c r="AX737" s="19">
        <f t="shared" si="81"/>
        <v>22.599999999999998</v>
      </c>
      <c r="AY737" s="19" t="e">
        <f>VLOOKUP(AG737,Cías!$A$1:$E$10000,5,0)</f>
        <v>#N/A</v>
      </c>
      <c r="AZ737" s="19" t="str">
        <f t="shared" si="82"/>
        <v>1013256</v>
      </c>
      <c r="BA737" s="19" t="str">
        <f t="shared" si="83"/>
        <v>NARVAEZ VILLACIS BLADIMIR EDGARDO</v>
      </c>
      <c r="BB737" s="19" t="e">
        <f>VLOOKUP(AG737,Cías!$A$1:$E$10000,3,0)</f>
        <v>#N/A</v>
      </c>
      <c r="BC737" s="19"/>
      <c r="BD737" s="19"/>
      <c r="BE737" s="19"/>
      <c r="BF737" s="19"/>
      <c r="BG737" s="19"/>
      <c r="BH737" s="19"/>
      <c r="BI737" s="19"/>
      <c r="BJ737" s="19"/>
    </row>
    <row r="738" spans="1:62" ht="15" x14ac:dyDescent="0.2">
      <c r="A738" s="19" t="s">
        <v>8393</v>
      </c>
      <c r="B738" s="19" t="s">
        <v>1479</v>
      </c>
      <c r="C738" s="43">
        <v>44656</v>
      </c>
      <c r="D738" s="44">
        <v>0.74513888888889002</v>
      </c>
      <c r="E738" s="19" t="s">
        <v>8400</v>
      </c>
      <c r="F738" s="19" t="s">
        <v>1481</v>
      </c>
      <c r="G738" s="19" t="s">
        <v>1481</v>
      </c>
      <c r="H738" s="45">
        <v>0</v>
      </c>
      <c r="I738" s="45">
        <v>0</v>
      </c>
      <c r="J738" s="19" t="s">
        <v>8258</v>
      </c>
      <c r="K738" s="19" t="s">
        <v>8401</v>
      </c>
      <c r="L738" s="19" t="s">
        <v>8402</v>
      </c>
      <c r="M738" s="19" t="s">
        <v>8403</v>
      </c>
      <c r="N738" s="19" t="s">
        <v>8393</v>
      </c>
      <c r="O738" s="19" t="s">
        <v>1641</v>
      </c>
      <c r="P738" s="19" t="s">
        <v>1642</v>
      </c>
      <c r="Q738" s="46">
        <v>600</v>
      </c>
      <c r="R738" s="19" t="s">
        <v>1544</v>
      </c>
      <c r="S738" s="19" t="s">
        <v>8404</v>
      </c>
      <c r="T738" s="19" t="s">
        <v>8405</v>
      </c>
      <c r="U738" s="19" t="s">
        <v>8404</v>
      </c>
      <c r="V738" s="19" t="s">
        <v>8405</v>
      </c>
      <c r="W738" s="19" t="s">
        <v>1609</v>
      </c>
      <c r="X738" s="19" t="s">
        <v>8406</v>
      </c>
      <c r="Y738" s="19" t="s">
        <v>1611</v>
      </c>
      <c r="Z738" s="19" t="s">
        <v>1612</v>
      </c>
      <c r="AA738" s="46">
        <v>486</v>
      </c>
      <c r="AB738" s="19" t="s">
        <v>534</v>
      </c>
      <c r="AC738" s="19" t="s">
        <v>220</v>
      </c>
      <c r="AD738" s="19" t="s">
        <v>7720</v>
      </c>
      <c r="AE738" s="19" t="s">
        <v>7721</v>
      </c>
      <c r="AF738" s="19" t="s">
        <v>1592</v>
      </c>
      <c r="AG738" s="19" t="s">
        <v>7722</v>
      </c>
      <c r="AH738" s="19" t="s">
        <v>1499</v>
      </c>
      <c r="AI738" s="19" t="s">
        <v>1500</v>
      </c>
      <c r="AJ738" s="45">
        <v>0</v>
      </c>
      <c r="AK738" s="45">
        <v>0</v>
      </c>
      <c r="AL738" s="19" t="s">
        <v>1501</v>
      </c>
      <c r="AM738" s="46">
        <v>38898.182000000001</v>
      </c>
      <c r="AN738" s="46">
        <v>30018.182000000001</v>
      </c>
      <c r="AO738" s="46">
        <v>8880</v>
      </c>
      <c r="AP738" s="45">
        <v>678</v>
      </c>
      <c r="AQ738" s="45"/>
      <c r="AR738" s="45" t="str">
        <f>IFERROR(VLOOKUP(AB738,'Pedidos marco'!$A$1:$D$10000,4,0)," ")</f>
        <v xml:space="preserve"> </v>
      </c>
      <c r="AS738" s="45">
        <f t="shared" si="77"/>
        <v>5</v>
      </c>
      <c r="AT738" s="45" t="str">
        <f t="shared" si="78"/>
        <v>05</v>
      </c>
      <c r="AU738" s="47">
        <v>30</v>
      </c>
      <c r="AV738" s="19" t="str">
        <f t="shared" si="79"/>
        <v>04 April</v>
      </c>
      <c r="AW738" s="19">
        <f t="shared" si="80"/>
        <v>1.1299999999999999</v>
      </c>
      <c r="AX738" s="19">
        <f t="shared" si="81"/>
        <v>22.6</v>
      </c>
      <c r="AY738" s="19" t="e">
        <f>VLOOKUP(AG738,Cías!$A$1:$E$10000,5,0)</f>
        <v>#N/A</v>
      </c>
      <c r="AZ738" s="19" t="str">
        <f t="shared" si="82"/>
        <v>1013256</v>
      </c>
      <c r="BA738" s="19" t="str">
        <f t="shared" si="83"/>
        <v>NARVAEZ VILLACIS BLADIMIR EDGARDO</v>
      </c>
      <c r="BB738" s="19" t="e">
        <f>VLOOKUP(AG738,Cías!$A$1:$E$10000,3,0)</f>
        <v>#N/A</v>
      </c>
      <c r="BC738" s="19"/>
      <c r="BD738" s="19"/>
      <c r="BE738" s="19"/>
      <c r="BF738" s="19"/>
      <c r="BG738" s="19"/>
      <c r="BH738" s="19"/>
      <c r="BI738" s="19"/>
      <c r="BJ738" s="19"/>
    </row>
    <row r="739" spans="1:62" ht="15" x14ac:dyDescent="0.2">
      <c r="A739" s="19" t="s">
        <v>8407</v>
      </c>
      <c r="B739" s="19" t="s">
        <v>1479</v>
      </c>
      <c r="C739" s="43">
        <v>44656</v>
      </c>
      <c r="D739" s="44">
        <v>0.74513888888889002</v>
      </c>
      <c r="E739" s="19" t="s">
        <v>8408</v>
      </c>
      <c r="F739" s="19" t="s">
        <v>8409</v>
      </c>
      <c r="G739" s="19" t="s">
        <v>8410</v>
      </c>
      <c r="H739" s="45">
        <v>2458.8000000000002</v>
      </c>
      <c r="I739" s="45">
        <v>2756.83</v>
      </c>
      <c r="J739" s="19" t="s">
        <v>1560</v>
      </c>
      <c r="K739" s="19" t="s">
        <v>8411</v>
      </c>
      <c r="L739" s="19" t="s">
        <v>8412</v>
      </c>
      <c r="M739" s="19" t="s">
        <v>8413</v>
      </c>
      <c r="N739" s="19" t="s">
        <v>8407</v>
      </c>
      <c r="O739" s="19" t="s">
        <v>1603</v>
      </c>
      <c r="P739" s="19" t="s">
        <v>1604</v>
      </c>
      <c r="Q739" s="46">
        <v>360</v>
      </c>
      <c r="R739" s="19" t="s">
        <v>1544</v>
      </c>
      <c r="S739" s="19" t="s">
        <v>8414</v>
      </c>
      <c r="T739" s="19" t="s">
        <v>8415</v>
      </c>
      <c r="U739" s="19" t="s">
        <v>8416</v>
      </c>
      <c r="V739" s="19" t="s">
        <v>8417</v>
      </c>
      <c r="W739" s="19" t="s">
        <v>1962</v>
      </c>
      <c r="X739" s="19" t="s">
        <v>8418</v>
      </c>
      <c r="Y739" s="19" t="s">
        <v>1964</v>
      </c>
      <c r="Z739" s="19" t="s">
        <v>1965</v>
      </c>
      <c r="AA739" s="46">
        <v>210</v>
      </c>
      <c r="AB739" s="19" t="s">
        <v>464</v>
      </c>
      <c r="AC739" s="19" t="s">
        <v>78</v>
      </c>
      <c r="AD739" s="19" t="s">
        <v>2573</v>
      </c>
      <c r="AE739" s="19" t="s">
        <v>2574</v>
      </c>
      <c r="AF739" s="19" t="s">
        <v>1554</v>
      </c>
      <c r="AG739" s="19" t="s">
        <v>2575</v>
      </c>
      <c r="AH739" s="19" t="s">
        <v>1499</v>
      </c>
      <c r="AI739" s="19" t="s">
        <v>1500</v>
      </c>
      <c r="AJ739" s="45">
        <v>0</v>
      </c>
      <c r="AK739" s="45">
        <v>0</v>
      </c>
      <c r="AL739" s="19" t="s">
        <v>1501</v>
      </c>
      <c r="AM739" s="46">
        <v>27200</v>
      </c>
      <c r="AN739" s="46">
        <v>18010</v>
      </c>
      <c r="AO739" s="46">
        <v>9190</v>
      </c>
      <c r="AP739" s="45">
        <v>255.6</v>
      </c>
      <c r="AQ739" s="45"/>
      <c r="AR739" s="45" t="str">
        <f>IFERROR(VLOOKUP(AB739,'Pedidos marco'!$A$1:$D$10000,4,0)," ")</f>
        <v xml:space="preserve"> </v>
      </c>
      <c r="AS739" s="45">
        <f t="shared" si="77"/>
        <v>5</v>
      </c>
      <c r="AT739" s="45" t="str">
        <f t="shared" si="78"/>
        <v>05</v>
      </c>
      <c r="AU739" s="47">
        <v>18</v>
      </c>
      <c r="AV739" s="19" t="str">
        <f t="shared" si="79"/>
        <v>04 April</v>
      </c>
      <c r="AW739" s="19">
        <f t="shared" si="80"/>
        <v>0.71</v>
      </c>
      <c r="AX739" s="19">
        <f t="shared" si="81"/>
        <v>14.2</v>
      </c>
      <c r="AY739" s="19" t="e">
        <f>VLOOKUP(AG739,Cías!$A$1:$E$10000,5,0)</f>
        <v>#N/A</v>
      </c>
      <c r="AZ739" s="19" t="str">
        <f t="shared" si="82"/>
        <v>1013684</v>
      </c>
      <c r="BA739" s="19" t="str">
        <f t="shared" si="83"/>
        <v>CASTRO NAVARRETE FRANCISCO ARMANDO</v>
      </c>
      <c r="BB739" s="19" t="e">
        <f>VLOOKUP(AG739,Cías!$A$1:$E$10000,3,0)</f>
        <v>#N/A</v>
      </c>
      <c r="BC739" s="19"/>
      <c r="BD739" s="19"/>
      <c r="BE739" s="19"/>
      <c r="BF739" s="19"/>
      <c r="BG739" s="19"/>
      <c r="BH739" s="19"/>
      <c r="BI739" s="19"/>
      <c r="BJ739" s="19"/>
    </row>
    <row r="740" spans="1:62" ht="15" x14ac:dyDescent="0.2">
      <c r="A740" s="19" t="s">
        <v>8419</v>
      </c>
      <c r="B740" s="19" t="s">
        <v>1479</v>
      </c>
      <c r="C740" s="43">
        <v>44656</v>
      </c>
      <c r="D740" s="44">
        <v>0.74861111111111001</v>
      </c>
      <c r="E740" s="19" t="s">
        <v>8420</v>
      </c>
      <c r="F740" s="19" t="s">
        <v>8421</v>
      </c>
      <c r="G740" s="19" t="s">
        <v>8422</v>
      </c>
      <c r="H740" s="45">
        <v>2476.8000000000002</v>
      </c>
      <c r="I740" s="45">
        <v>2777.01</v>
      </c>
      <c r="J740" s="19" t="s">
        <v>2037</v>
      </c>
      <c r="K740" s="19" t="s">
        <v>8423</v>
      </c>
      <c r="L740" s="19" t="s">
        <v>8424</v>
      </c>
      <c r="M740" s="19" t="s">
        <v>8425</v>
      </c>
      <c r="N740" s="19" t="s">
        <v>8419</v>
      </c>
      <c r="O740" s="19" t="s">
        <v>1603</v>
      </c>
      <c r="P740" s="19" t="s">
        <v>1604</v>
      </c>
      <c r="Q740" s="46">
        <v>360</v>
      </c>
      <c r="R740" s="19" t="s">
        <v>1544</v>
      </c>
      <c r="S740" s="19" t="s">
        <v>8088</v>
      </c>
      <c r="T740" s="19" t="s">
        <v>8089</v>
      </c>
      <c r="U740" s="19" t="s">
        <v>8426</v>
      </c>
      <c r="V740" s="19" t="s">
        <v>8427</v>
      </c>
      <c r="W740" s="19" t="s">
        <v>415</v>
      </c>
      <c r="X740" s="19" t="s">
        <v>8428</v>
      </c>
      <c r="Y740" s="19" t="s">
        <v>8429</v>
      </c>
      <c r="Z740" s="19" t="s">
        <v>8430</v>
      </c>
      <c r="AA740" s="46">
        <v>119</v>
      </c>
      <c r="AB740" s="19" t="s">
        <v>475</v>
      </c>
      <c r="AC740" s="19" t="s">
        <v>100</v>
      </c>
      <c r="AD740" s="19" t="s">
        <v>5289</v>
      </c>
      <c r="AE740" s="19" t="s">
        <v>5290</v>
      </c>
      <c r="AF740" s="19" t="s">
        <v>1554</v>
      </c>
      <c r="AG740" s="19" t="s">
        <v>5291</v>
      </c>
      <c r="AH740" s="19" t="s">
        <v>1499</v>
      </c>
      <c r="AI740" s="19" t="s">
        <v>1500</v>
      </c>
      <c r="AJ740" s="45">
        <v>0</v>
      </c>
      <c r="AK740" s="45">
        <v>0</v>
      </c>
      <c r="AL740" s="19" t="s">
        <v>1501</v>
      </c>
      <c r="AM740" s="46">
        <v>26960</v>
      </c>
      <c r="AN740" s="46">
        <v>18010</v>
      </c>
      <c r="AO740" s="46">
        <v>8950</v>
      </c>
      <c r="AP740" s="45">
        <v>244.8</v>
      </c>
      <c r="AQ740" s="45"/>
      <c r="AR740" s="45" t="str">
        <f>IFERROR(VLOOKUP(AB740,'Pedidos marco'!$A$1:$D$10000,4,0)," ")</f>
        <v xml:space="preserve"> </v>
      </c>
      <c r="AS740" s="45">
        <f t="shared" si="77"/>
        <v>5</v>
      </c>
      <c r="AT740" s="45" t="str">
        <f t="shared" si="78"/>
        <v>05</v>
      </c>
      <c r="AU740" s="47">
        <v>18</v>
      </c>
      <c r="AV740" s="19" t="str">
        <f t="shared" si="79"/>
        <v>04 April</v>
      </c>
      <c r="AW740" s="19">
        <f t="shared" si="80"/>
        <v>0.68</v>
      </c>
      <c r="AX740" s="19">
        <f t="shared" si="81"/>
        <v>13.600000000000001</v>
      </c>
      <c r="AY740" s="19" t="e">
        <f>VLOOKUP(AG740,Cías!$A$1:$E$10000,5,0)</f>
        <v>#N/A</v>
      </c>
      <c r="AZ740" s="19" t="str">
        <f t="shared" si="82"/>
        <v>1013573</v>
      </c>
      <c r="BA740" s="19" t="str">
        <f t="shared" si="83"/>
        <v>CUASPA PEREZ SEGUNDO MANUEL</v>
      </c>
      <c r="BB740" s="19" t="e">
        <f>VLOOKUP(AG740,Cías!$A$1:$E$10000,3,0)</f>
        <v>#N/A</v>
      </c>
      <c r="BC740" s="19"/>
      <c r="BD740" s="19"/>
      <c r="BE740" s="19"/>
      <c r="BF740" s="19"/>
      <c r="BG740" s="19"/>
      <c r="BH740" s="19"/>
      <c r="BI740" s="19"/>
      <c r="BJ740" s="19"/>
    </row>
    <row r="741" spans="1:62" ht="15" x14ac:dyDescent="0.2">
      <c r="A741" s="19" t="s">
        <v>8431</v>
      </c>
      <c r="B741" s="19" t="s">
        <v>1479</v>
      </c>
      <c r="C741" s="43">
        <v>44656</v>
      </c>
      <c r="D741" s="44">
        <v>0.75902777777777997</v>
      </c>
      <c r="E741" s="19" t="s">
        <v>8432</v>
      </c>
      <c r="F741" s="19" t="s">
        <v>8433</v>
      </c>
      <c r="G741" s="19" t="s">
        <v>8434</v>
      </c>
      <c r="H741" s="45">
        <v>4251.6499999999996</v>
      </c>
      <c r="I741" s="45">
        <v>4766.9799999999996</v>
      </c>
      <c r="J741" s="19" t="s">
        <v>1560</v>
      </c>
      <c r="K741" s="19" t="s">
        <v>8435</v>
      </c>
      <c r="L741" s="19" t="s">
        <v>8436</v>
      </c>
      <c r="M741" s="19" t="s">
        <v>8437</v>
      </c>
      <c r="N741" s="19" t="s">
        <v>8431</v>
      </c>
      <c r="O741" s="19" t="s">
        <v>371</v>
      </c>
      <c r="P741" s="19" t="s">
        <v>372</v>
      </c>
      <c r="Q741" s="46">
        <v>660</v>
      </c>
      <c r="R741" s="19" t="s">
        <v>1544</v>
      </c>
      <c r="S741" s="19" t="s">
        <v>1680</v>
      </c>
      <c r="T741" s="19" t="s">
        <v>90</v>
      </c>
      <c r="U741" s="19" t="s">
        <v>1681</v>
      </c>
      <c r="V741" s="19" t="s">
        <v>1682</v>
      </c>
      <c r="W741" s="19" t="s">
        <v>1548</v>
      </c>
      <c r="X741" s="19" t="s">
        <v>1683</v>
      </c>
      <c r="Y741" s="19" t="s">
        <v>1684</v>
      </c>
      <c r="Z741" s="19" t="s">
        <v>1685</v>
      </c>
      <c r="AA741" s="46">
        <v>198</v>
      </c>
      <c r="AB741" s="19" t="s">
        <v>443</v>
      </c>
      <c r="AC741" s="19" t="s">
        <v>33</v>
      </c>
      <c r="AD741" s="19" t="s">
        <v>1686</v>
      </c>
      <c r="AE741" s="19" t="s">
        <v>1687</v>
      </c>
      <c r="AF741" s="19" t="s">
        <v>1592</v>
      </c>
      <c r="AG741" s="19" t="s">
        <v>1688</v>
      </c>
      <c r="AH741" s="19" t="s">
        <v>1499</v>
      </c>
      <c r="AI741" s="19" t="s">
        <v>1500</v>
      </c>
      <c r="AJ741" s="45">
        <v>0</v>
      </c>
      <c r="AK741" s="45">
        <v>0</v>
      </c>
      <c r="AL741" s="19" t="s">
        <v>1501</v>
      </c>
      <c r="AM741" s="46">
        <v>50860</v>
      </c>
      <c r="AN741" s="46">
        <v>33060</v>
      </c>
      <c r="AO741" s="46">
        <v>17800</v>
      </c>
      <c r="AP741" s="45">
        <v>488.4</v>
      </c>
      <c r="AQ741" s="45"/>
      <c r="AR741" s="45" t="str">
        <f>IFERROR(VLOOKUP(AB741,'Pedidos marco'!$A$1:$D$10000,4,0)," ")</f>
        <v xml:space="preserve"> </v>
      </c>
      <c r="AS741" s="45">
        <f t="shared" si="77"/>
        <v>5</v>
      </c>
      <c r="AT741" s="45" t="str">
        <f t="shared" si="78"/>
        <v>05</v>
      </c>
      <c r="AU741" s="47">
        <v>33</v>
      </c>
      <c r="AV741" s="19" t="str">
        <f t="shared" si="79"/>
        <v>04 April</v>
      </c>
      <c r="AW741" s="19">
        <f t="shared" si="80"/>
        <v>0.74</v>
      </c>
      <c r="AX741" s="19">
        <f t="shared" si="81"/>
        <v>14.799999999999999</v>
      </c>
      <c r="AY741" s="19" t="e">
        <f>VLOOKUP(AG741,Cías!$A$1:$E$10000,5,0)</f>
        <v>#N/A</v>
      </c>
      <c r="AZ741" s="19" t="str">
        <f t="shared" si="82"/>
        <v>1013812</v>
      </c>
      <c r="BA741" s="19" t="str">
        <f t="shared" si="83"/>
        <v>ASHQUI ANDINO JORGE AQUILINO</v>
      </c>
      <c r="BB741" s="19" t="e">
        <f>VLOOKUP(AG741,Cías!$A$1:$E$10000,3,0)</f>
        <v>#N/A</v>
      </c>
      <c r="BC741" s="19"/>
      <c r="BD741" s="19"/>
      <c r="BE741" s="19"/>
      <c r="BF741" s="19"/>
      <c r="BG741" s="19"/>
      <c r="BH741" s="19"/>
      <c r="BI741" s="19"/>
      <c r="BJ741" s="19"/>
    </row>
    <row r="742" spans="1:62" ht="15" x14ac:dyDescent="0.2">
      <c r="A742" s="19" t="s">
        <v>8438</v>
      </c>
      <c r="B742" s="19" t="s">
        <v>1479</v>
      </c>
      <c r="C742" s="43">
        <v>44656</v>
      </c>
      <c r="D742" s="44">
        <v>0.76319444444443996</v>
      </c>
      <c r="E742" s="19" t="s">
        <v>8439</v>
      </c>
      <c r="F742" s="19" t="s">
        <v>1481</v>
      </c>
      <c r="G742" s="19" t="s">
        <v>1481</v>
      </c>
      <c r="H742" s="45">
        <v>0</v>
      </c>
      <c r="I742" s="45">
        <v>0</v>
      </c>
      <c r="J742" s="19" t="s">
        <v>1482</v>
      </c>
      <c r="K742" s="19" t="s">
        <v>8440</v>
      </c>
      <c r="L742" s="19" t="s">
        <v>8441</v>
      </c>
      <c r="M742" s="19" t="s">
        <v>8442</v>
      </c>
      <c r="N742" s="19" t="s">
        <v>8438</v>
      </c>
      <c r="O742" s="19" t="s">
        <v>1641</v>
      </c>
      <c r="P742" s="19" t="s">
        <v>1642</v>
      </c>
      <c r="Q742" s="46">
        <v>660</v>
      </c>
      <c r="R742" s="19" t="s">
        <v>1544</v>
      </c>
      <c r="S742" s="19" t="s">
        <v>1736</v>
      </c>
      <c r="T742" s="19" t="s">
        <v>1737</v>
      </c>
      <c r="U742" s="19" t="s">
        <v>8443</v>
      </c>
      <c r="V742" s="19" t="s">
        <v>8444</v>
      </c>
      <c r="W742" s="19" t="s">
        <v>1492</v>
      </c>
      <c r="X742" s="19" t="s">
        <v>8445</v>
      </c>
      <c r="Y742" s="19" t="s">
        <v>8446</v>
      </c>
      <c r="Z742" s="19" t="s">
        <v>8447</v>
      </c>
      <c r="AA742" s="46">
        <v>265</v>
      </c>
      <c r="AB742" s="19" t="s">
        <v>535</v>
      </c>
      <c r="AC742" s="19" t="s">
        <v>222</v>
      </c>
      <c r="AD742" s="19" t="s">
        <v>7256</v>
      </c>
      <c r="AE742" s="19" t="s">
        <v>7257</v>
      </c>
      <c r="AF742" s="19" t="s">
        <v>1592</v>
      </c>
      <c r="AG742" s="19" t="s">
        <v>7258</v>
      </c>
      <c r="AH742" s="19" t="s">
        <v>1499</v>
      </c>
      <c r="AI742" s="19" t="s">
        <v>1500</v>
      </c>
      <c r="AJ742" s="45">
        <v>0</v>
      </c>
      <c r="AK742" s="45">
        <v>0</v>
      </c>
      <c r="AL742" s="19" t="s">
        <v>1501</v>
      </c>
      <c r="AM742" s="46">
        <v>50880</v>
      </c>
      <c r="AN742" s="46">
        <v>33050</v>
      </c>
      <c r="AO742" s="46">
        <v>17830</v>
      </c>
      <c r="AP742" s="45">
        <v>633.6</v>
      </c>
      <c r="AQ742" s="45"/>
      <c r="AR742" s="45" t="str">
        <f>IFERROR(VLOOKUP(AB742,'Pedidos marco'!$A$1:$D$10000,4,0)," ")</f>
        <v xml:space="preserve"> </v>
      </c>
      <c r="AS742" s="45">
        <f t="shared" si="77"/>
        <v>5</v>
      </c>
      <c r="AT742" s="45" t="str">
        <f t="shared" si="78"/>
        <v>05</v>
      </c>
      <c r="AU742" s="47">
        <v>33</v>
      </c>
      <c r="AV742" s="19" t="str">
        <f t="shared" si="79"/>
        <v>04 April</v>
      </c>
      <c r="AW742" s="19">
        <f t="shared" si="80"/>
        <v>0.96000000000000008</v>
      </c>
      <c r="AX742" s="19">
        <f t="shared" si="81"/>
        <v>19.2</v>
      </c>
      <c r="AY742" s="19" t="e">
        <f>VLOOKUP(AG742,Cías!$A$1:$E$10000,5,0)</f>
        <v>#N/A</v>
      </c>
      <c r="AZ742" s="19" t="str">
        <f t="shared" si="82"/>
        <v>1014205</v>
      </c>
      <c r="BA742" s="19" t="str">
        <f t="shared" si="83"/>
        <v>NEWSTEEL TRANSPORTES ECUATORIANOS</v>
      </c>
      <c r="BB742" s="19" t="e">
        <f>VLOOKUP(AG742,Cías!$A$1:$E$10000,3,0)</f>
        <v>#N/A</v>
      </c>
      <c r="BC742" s="19"/>
      <c r="BD742" s="19"/>
      <c r="BE742" s="19"/>
      <c r="BF742" s="19"/>
      <c r="BG742" s="19"/>
      <c r="BH742" s="19"/>
      <c r="BI742" s="19"/>
      <c r="BJ742" s="19"/>
    </row>
    <row r="743" spans="1:62" ht="15" x14ac:dyDescent="0.2">
      <c r="A743" s="19" t="s">
        <v>8448</v>
      </c>
      <c r="B743" s="19" t="s">
        <v>1479</v>
      </c>
      <c r="C743" s="43">
        <v>44656</v>
      </c>
      <c r="D743" s="44">
        <v>0.76666666666667005</v>
      </c>
      <c r="E743" s="19" t="s">
        <v>8449</v>
      </c>
      <c r="F743" s="19" t="s">
        <v>8450</v>
      </c>
      <c r="G743" s="19" t="s">
        <v>8451</v>
      </c>
      <c r="H743" s="45">
        <v>3100.8</v>
      </c>
      <c r="I743" s="45">
        <v>3476.64</v>
      </c>
      <c r="J743" s="19" t="s">
        <v>1560</v>
      </c>
      <c r="K743" s="19" t="s">
        <v>8452</v>
      </c>
      <c r="L743" s="19" t="s">
        <v>8453</v>
      </c>
      <c r="M743" s="19" t="s">
        <v>8454</v>
      </c>
      <c r="N743" s="19" t="s">
        <v>8448</v>
      </c>
      <c r="O743" s="19" t="s">
        <v>1603</v>
      </c>
      <c r="P743" s="19" t="s">
        <v>1604</v>
      </c>
      <c r="Q743" s="46">
        <v>480</v>
      </c>
      <c r="R743" s="19" t="s">
        <v>1544</v>
      </c>
      <c r="S743" s="19" t="s">
        <v>7178</v>
      </c>
      <c r="T743" s="19" t="s">
        <v>7179</v>
      </c>
      <c r="U743" s="19" t="s">
        <v>8455</v>
      </c>
      <c r="V743" s="19" t="s">
        <v>8456</v>
      </c>
      <c r="W743" s="19" t="s">
        <v>8457</v>
      </c>
      <c r="X743" s="19" t="s">
        <v>8458</v>
      </c>
      <c r="Y743" s="19" t="s">
        <v>8459</v>
      </c>
      <c r="Z743" s="19" t="s">
        <v>8460</v>
      </c>
      <c r="AA743" s="46">
        <v>482</v>
      </c>
      <c r="AB743" s="19" t="s">
        <v>430</v>
      </c>
      <c r="AC743" s="19" t="s">
        <v>8</v>
      </c>
      <c r="AD743" s="19" t="s">
        <v>2823</v>
      </c>
      <c r="AE743" s="19" t="s">
        <v>2824</v>
      </c>
      <c r="AF743" s="19" t="s">
        <v>1719</v>
      </c>
      <c r="AG743" s="19" t="s">
        <v>2825</v>
      </c>
      <c r="AH743" s="19" t="s">
        <v>1594</v>
      </c>
      <c r="AI743" s="19" t="s">
        <v>1595</v>
      </c>
      <c r="AJ743" s="45">
        <v>0.05</v>
      </c>
      <c r="AK743" s="45">
        <v>24</v>
      </c>
      <c r="AL743" s="19" t="s">
        <v>1501</v>
      </c>
      <c r="AM743" s="46">
        <v>38560</v>
      </c>
      <c r="AN743" s="46">
        <v>24010</v>
      </c>
      <c r="AO743" s="46">
        <v>14550</v>
      </c>
      <c r="AP743" s="45">
        <v>576</v>
      </c>
      <c r="AQ743" s="45"/>
      <c r="AR743" s="45" t="str">
        <f>IFERROR(VLOOKUP(AB743,'Pedidos marco'!$A$1:$D$10000,4,0)," ")</f>
        <v xml:space="preserve"> </v>
      </c>
      <c r="AS743" s="45">
        <f t="shared" si="77"/>
        <v>5</v>
      </c>
      <c r="AT743" s="45" t="str">
        <f t="shared" si="78"/>
        <v>05</v>
      </c>
      <c r="AU743" s="47">
        <v>24</v>
      </c>
      <c r="AV743" s="19" t="str">
        <f t="shared" si="79"/>
        <v>04 April</v>
      </c>
      <c r="AW743" s="19">
        <f t="shared" si="80"/>
        <v>1.2</v>
      </c>
      <c r="AX743" s="19">
        <f t="shared" si="81"/>
        <v>24</v>
      </c>
      <c r="AY743" s="19" t="e">
        <f>VLOOKUP(AG743,Cías!$A$1:$E$10000,5,0)</f>
        <v>#N/A</v>
      </c>
      <c r="AZ743" s="19" t="str">
        <f t="shared" si="82"/>
        <v>1013946</v>
      </c>
      <c r="BA743" s="19" t="str">
        <f t="shared" si="83"/>
        <v>ALBUJA RUIZ CESAR UBEN</v>
      </c>
      <c r="BB743" s="19" t="e">
        <f>VLOOKUP(AG743,Cías!$A$1:$E$10000,3,0)</f>
        <v>#N/A</v>
      </c>
      <c r="BC743" s="19"/>
      <c r="BD743" s="19"/>
      <c r="BE743" s="19"/>
      <c r="BF743" s="19"/>
      <c r="BG743" s="19"/>
      <c r="BH743" s="19"/>
      <c r="BI743" s="19"/>
      <c r="BJ743" s="19"/>
    </row>
    <row r="744" spans="1:62" ht="15" x14ac:dyDescent="0.2">
      <c r="A744" s="19" t="s">
        <v>8461</v>
      </c>
      <c r="B744" s="19" t="s">
        <v>1479</v>
      </c>
      <c r="C744" s="43">
        <v>44656</v>
      </c>
      <c r="D744" s="44">
        <v>0.77152777777778003</v>
      </c>
      <c r="E744" s="19" t="s">
        <v>8462</v>
      </c>
      <c r="F744" s="19" t="s">
        <v>8463</v>
      </c>
      <c r="G744" s="19" t="s">
        <v>8464</v>
      </c>
      <c r="H744" s="45">
        <v>4125.4799999999996</v>
      </c>
      <c r="I744" s="45">
        <v>4625.5200000000004</v>
      </c>
      <c r="J744" s="19" t="s">
        <v>1560</v>
      </c>
      <c r="K744" s="19" t="s">
        <v>8227</v>
      </c>
      <c r="L744" s="19" t="s">
        <v>8465</v>
      </c>
      <c r="M744" s="19" t="s">
        <v>8466</v>
      </c>
      <c r="N744" s="19" t="s">
        <v>8461</v>
      </c>
      <c r="O744" s="19" t="s">
        <v>1486</v>
      </c>
      <c r="P744" s="19" t="s">
        <v>1487</v>
      </c>
      <c r="Q744" s="46">
        <v>32.07</v>
      </c>
      <c r="R744" s="19" t="s">
        <v>1488</v>
      </c>
      <c r="S744" s="19" t="s">
        <v>8230</v>
      </c>
      <c r="T744" s="19" t="s">
        <v>8231</v>
      </c>
      <c r="U744" s="19" t="s">
        <v>8232</v>
      </c>
      <c r="V744" s="19" t="s">
        <v>3591</v>
      </c>
      <c r="W744" s="19" t="s">
        <v>4073</v>
      </c>
      <c r="X744" s="19" t="s">
        <v>8233</v>
      </c>
      <c r="Y744" s="19" t="s">
        <v>4075</v>
      </c>
      <c r="Z744" s="19" t="s">
        <v>4076</v>
      </c>
      <c r="AA744" s="46">
        <v>468</v>
      </c>
      <c r="AB744" s="19" t="s">
        <v>466</v>
      </c>
      <c r="AC744" s="19" t="s">
        <v>82</v>
      </c>
      <c r="AD744" s="19" t="s">
        <v>3405</v>
      </c>
      <c r="AE744" s="19" t="s">
        <v>3406</v>
      </c>
      <c r="AF744" s="19" t="s">
        <v>1497</v>
      </c>
      <c r="AG744" s="19" t="s">
        <v>3407</v>
      </c>
      <c r="AH744" s="19" t="s">
        <v>1499</v>
      </c>
      <c r="AI744" s="19" t="s">
        <v>1500</v>
      </c>
      <c r="AJ744" s="45">
        <v>0</v>
      </c>
      <c r="AK744" s="45">
        <v>0</v>
      </c>
      <c r="AL744" s="19" t="s">
        <v>1501</v>
      </c>
      <c r="AM744" s="46">
        <v>51180</v>
      </c>
      <c r="AN744" s="46">
        <v>32070</v>
      </c>
      <c r="AO744" s="46">
        <v>19110</v>
      </c>
      <c r="AP744" s="45">
        <v>1138.49</v>
      </c>
      <c r="AQ744" s="45"/>
      <c r="AR744" s="45" t="str">
        <f>IFERROR(VLOOKUP(AB744,'Pedidos marco'!$A$1:$D$10000,4,0)," ")</f>
        <v xml:space="preserve"> </v>
      </c>
      <c r="AS744" s="45">
        <f t="shared" si="77"/>
        <v>5</v>
      </c>
      <c r="AT744" s="45" t="str">
        <f t="shared" si="78"/>
        <v>05</v>
      </c>
      <c r="AU744" s="47">
        <v>32.07</v>
      </c>
      <c r="AV744" s="19" t="str">
        <f t="shared" si="79"/>
        <v>04 April</v>
      </c>
      <c r="AW744" s="19">
        <f t="shared" si="80"/>
        <v>35.500155908949175</v>
      </c>
      <c r="AX744" s="19">
        <f t="shared" si="81"/>
        <v>35.500155908949175</v>
      </c>
      <c r="AY744" s="19" t="e">
        <f>VLOOKUP(AG744,Cías!$A$1:$E$10000,5,0)</f>
        <v>#N/A</v>
      </c>
      <c r="AZ744" s="19" t="str">
        <f t="shared" si="82"/>
        <v>1013576</v>
      </c>
      <c r="BA744" s="19" t="str">
        <f t="shared" si="83"/>
        <v>CASTRO SALGADO LUCIO OSWALDO</v>
      </c>
      <c r="BB744" s="19" t="e">
        <f>VLOOKUP(AG744,Cías!$A$1:$E$10000,3,0)</f>
        <v>#N/A</v>
      </c>
      <c r="BC744" s="19"/>
      <c r="BD744" s="19"/>
      <c r="BE744" s="19"/>
      <c r="BF744" s="19"/>
      <c r="BG744" s="19"/>
      <c r="BH744" s="19"/>
      <c r="BI744" s="19"/>
      <c r="BJ744" s="19"/>
    </row>
    <row r="745" spans="1:62" ht="15" x14ac:dyDescent="0.2">
      <c r="A745" s="19" t="s">
        <v>8467</v>
      </c>
      <c r="B745" s="19" t="s">
        <v>1479</v>
      </c>
      <c r="C745" s="43">
        <v>44656</v>
      </c>
      <c r="D745" s="44">
        <v>0.77222222222222003</v>
      </c>
      <c r="E745" s="19" t="s">
        <v>8468</v>
      </c>
      <c r="F745" s="19" t="s">
        <v>8469</v>
      </c>
      <c r="G745" s="19" t="s">
        <v>8470</v>
      </c>
      <c r="H745" s="45">
        <v>1373.09</v>
      </c>
      <c r="I745" s="45">
        <v>1539.52</v>
      </c>
      <c r="J745" s="19" t="s">
        <v>1560</v>
      </c>
      <c r="K745" s="19" t="s">
        <v>8471</v>
      </c>
      <c r="L745" s="19" t="s">
        <v>8472</v>
      </c>
      <c r="M745" s="19" t="s">
        <v>8473</v>
      </c>
      <c r="N745" s="19" t="s">
        <v>8467</v>
      </c>
      <c r="O745" s="19" t="s">
        <v>371</v>
      </c>
      <c r="P745" s="19" t="s">
        <v>372</v>
      </c>
      <c r="Q745" s="46">
        <v>200</v>
      </c>
      <c r="R745" s="19" t="s">
        <v>1544</v>
      </c>
      <c r="S745" s="19" t="s">
        <v>4683</v>
      </c>
      <c r="T745" s="19" t="s">
        <v>4684</v>
      </c>
      <c r="U745" s="19" t="s">
        <v>4967</v>
      </c>
      <c r="V745" s="19" t="s">
        <v>4968</v>
      </c>
      <c r="W745" s="19" t="s">
        <v>2800</v>
      </c>
      <c r="X745" s="19" t="s">
        <v>4969</v>
      </c>
      <c r="Y745" s="19" t="s">
        <v>2802</v>
      </c>
      <c r="Z745" s="19" t="s">
        <v>2803</v>
      </c>
      <c r="AA745" s="46">
        <v>20</v>
      </c>
      <c r="AB745" s="19" t="s">
        <v>587</v>
      </c>
      <c r="AC745" s="19" t="s">
        <v>331</v>
      </c>
      <c r="AD745" s="19" t="s">
        <v>4957</v>
      </c>
      <c r="AE745" s="19" t="s">
        <v>4958</v>
      </c>
      <c r="AF745" s="19" t="s">
        <v>1719</v>
      </c>
      <c r="AG745" s="19" t="s">
        <v>4959</v>
      </c>
      <c r="AH745" s="19" t="s">
        <v>1594</v>
      </c>
      <c r="AI745" s="19" t="s">
        <v>1595</v>
      </c>
      <c r="AJ745" s="45">
        <v>0.05</v>
      </c>
      <c r="AK745" s="45">
        <v>10</v>
      </c>
      <c r="AL745" s="19" t="s">
        <v>1501</v>
      </c>
      <c r="AM745" s="46">
        <v>14940</v>
      </c>
      <c r="AN745" s="46">
        <v>10033.333000000001</v>
      </c>
      <c r="AO745" s="46">
        <v>4906.6670000000004</v>
      </c>
      <c r="AP745" s="45">
        <v>32</v>
      </c>
      <c r="AQ745" s="45"/>
      <c r="AR745" s="45" t="str">
        <f>IFERROR(VLOOKUP(AB745,'Pedidos marco'!$A$1:$D$10000,4,0)," ")</f>
        <v xml:space="preserve"> </v>
      </c>
      <c r="AS745" s="45">
        <f t="shared" si="77"/>
        <v>5</v>
      </c>
      <c r="AT745" s="45" t="str">
        <f t="shared" si="78"/>
        <v>05</v>
      </c>
      <c r="AU745" s="47">
        <v>10</v>
      </c>
      <c r="AV745" s="19" t="str">
        <f t="shared" si="79"/>
        <v>04 April</v>
      </c>
      <c r="AW745" s="19">
        <f t="shared" si="80"/>
        <v>0.16</v>
      </c>
      <c r="AX745" s="19">
        <f t="shared" si="81"/>
        <v>3.2</v>
      </c>
      <c r="AY745" s="19" t="e">
        <f>VLOOKUP(AG745,Cías!$A$1:$E$10000,5,0)</f>
        <v>#N/A</v>
      </c>
      <c r="AZ745" s="19" t="str">
        <f t="shared" si="82"/>
        <v>1021893</v>
      </c>
      <c r="BA745" s="19" t="str">
        <f t="shared" si="83"/>
        <v>VELASTEGUI ROMO LENIN ALEXANDER</v>
      </c>
      <c r="BB745" s="19" t="e">
        <f>VLOOKUP(AG745,Cías!$A$1:$E$10000,3,0)</f>
        <v>#N/A</v>
      </c>
      <c r="BC745" s="19"/>
      <c r="BD745" s="19"/>
      <c r="BE745" s="19"/>
      <c r="BF745" s="19"/>
      <c r="BG745" s="19"/>
      <c r="BH745" s="19"/>
      <c r="BI745" s="19"/>
      <c r="BJ745" s="19"/>
    </row>
    <row r="746" spans="1:62" ht="15" x14ac:dyDescent="0.2">
      <c r="A746" s="19" t="s">
        <v>8467</v>
      </c>
      <c r="B746" s="19" t="s">
        <v>1479</v>
      </c>
      <c r="C746" s="43">
        <v>44656</v>
      </c>
      <c r="D746" s="44">
        <v>0.77222222222222003</v>
      </c>
      <c r="E746" s="19" t="s">
        <v>8474</v>
      </c>
      <c r="F746" s="19" t="s">
        <v>8475</v>
      </c>
      <c r="G746" s="19" t="s">
        <v>8476</v>
      </c>
      <c r="H746" s="45">
        <v>749.39</v>
      </c>
      <c r="I746" s="45">
        <v>840.22</v>
      </c>
      <c r="J746" s="19" t="s">
        <v>1560</v>
      </c>
      <c r="K746" s="19" t="s">
        <v>8477</v>
      </c>
      <c r="L746" s="19" t="s">
        <v>8478</v>
      </c>
      <c r="M746" s="19" t="s">
        <v>8479</v>
      </c>
      <c r="N746" s="19" t="s">
        <v>8467</v>
      </c>
      <c r="O746" s="19" t="s">
        <v>369</v>
      </c>
      <c r="P746" s="19" t="s">
        <v>370</v>
      </c>
      <c r="Q746" s="46">
        <v>120</v>
      </c>
      <c r="R746" s="19" t="s">
        <v>1544</v>
      </c>
      <c r="S746" s="19" t="s">
        <v>4683</v>
      </c>
      <c r="T746" s="19" t="s">
        <v>4684</v>
      </c>
      <c r="U746" s="19" t="s">
        <v>4967</v>
      </c>
      <c r="V746" s="19" t="s">
        <v>4968</v>
      </c>
      <c r="W746" s="19" t="s">
        <v>2800</v>
      </c>
      <c r="X746" s="19" t="s">
        <v>4969</v>
      </c>
      <c r="Y746" s="19" t="s">
        <v>2802</v>
      </c>
      <c r="Z746" s="19" t="s">
        <v>2803</v>
      </c>
      <c r="AA746" s="46">
        <v>20</v>
      </c>
      <c r="AB746" s="19" t="s">
        <v>587</v>
      </c>
      <c r="AC746" s="19" t="s">
        <v>331</v>
      </c>
      <c r="AD746" s="19" t="s">
        <v>4957</v>
      </c>
      <c r="AE746" s="19" t="s">
        <v>4958</v>
      </c>
      <c r="AF746" s="19" t="s">
        <v>1719</v>
      </c>
      <c r="AG746" s="19" t="s">
        <v>4959</v>
      </c>
      <c r="AH746" s="19" t="s">
        <v>1594</v>
      </c>
      <c r="AI746" s="19" t="s">
        <v>1595</v>
      </c>
      <c r="AJ746" s="45">
        <v>0.05</v>
      </c>
      <c r="AK746" s="45">
        <v>6</v>
      </c>
      <c r="AL746" s="19" t="s">
        <v>1501</v>
      </c>
      <c r="AM746" s="46">
        <v>10926.666999999999</v>
      </c>
      <c r="AN746" s="46">
        <v>6020</v>
      </c>
      <c r="AO746" s="46">
        <v>4906.6670000000004</v>
      </c>
      <c r="AP746" s="45">
        <v>19.2</v>
      </c>
      <c r="AQ746" s="45"/>
      <c r="AR746" s="45" t="str">
        <f>IFERROR(VLOOKUP(AB746,'Pedidos marco'!$A$1:$D$10000,4,0)," ")</f>
        <v xml:space="preserve"> </v>
      </c>
      <c r="AS746" s="45">
        <f t="shared" si="77"/>
        <v>5</v>
      </c>
      <c r="AT746" s="45" t="str">
        <f t="shared" si="78"/>
        <v>05</v>
      </c>
      <c r="AU746" s="47">
        <v>6</v>
      </c>
      <c r="AV746" s="19" t="str">
        <f t="shared" si="79"/>
        <v>04 April</v>
      </c>
      <c r="AW746" s="19">
        <f t="shared" si="80"/>
        <v>0.16</v>
      </c>
      <c r="AX746" s="19">
        <f t="shared" si="81"/>
        <v>3.1999999999999997</v>
      </c>
      <c r="AY746" s="19" t="e">
        <f>VLOOKUP(AG746,Cías!$A$1:$E$10000,5,0)</f>
        <v>#N/A</v>
      </c>
      <c r="AZ746" s="19" t="str">
        <f t="shared" si="82"/>
        <v>1021893</v>
      </c>
      <c r="BA746" s="19" t="str">
        <f t="shared" si="83"/>
        <v>VELASTEGUI ROMO LENIN ALEXANDER</v>
      </c>
      <c r="BB746" s="19" t="e">
        <f>VLOOKUP(AG746,Cías!$A$1:$E$10000,3,0)</f>
        <v>#N/A</v>
      </c>
      <c r="BC746" s="19"/>
      <c r="BD746" s="19"/>
      <c r="BE746" s="19"/>
      <c r="BF746" s="19"/>
      <c r="BG746" s="19"/>
      <c r="BH746" s="19"/>
      <c r="BI746" s="19"/>
      <c r="BJ746" s="19"/>
    </row>
    <row r="747" spans="1:62" ht="15" x14ac:dyDescent="0.2">
      <c r="A747" s="19" t="s">
        <v>8467</v>
      </c>
      <c r="B747" s="19" t="s">
        <v>1479</v>
      </c>
      <c r="C747" s="43">
        <v>44656</v>
      </c>
      <c r="D747" s="44">
        <v>0.77222222222222003</v>
      </c>
      <c r="E747" s="19" t="s">
        <v>8480</v>
      </c>
      <c r="F747" s="19" t="s">
        <v>8481</v>
      </c>
      <c r="G747" s="19" t="s">
        <v>8482</v>
      </c>
      <c r="H747" s="45">
        <v>1087.44</v>
      </c>
      <c r="I747" s="45">
        <v>1219.24</v>
      </c>
      <c r="J747" s="19" t="s">
        <v>1560</v>
      </c>
      <c r="K747" s="19" t="s">
        <v>8483</v>
      </c>
      <c r="L747" s="19" t="s">
        <v>8484</v>
      </c>
      <c r="M747" s="19" t="s">
        <v>8485</v>
      </c>
      <c r="N747" s="19" t="s">
        <v>8467</v>
      </c>
      <c r="O747" s="19" t="s">
        <v>367</v>
      </c>
      <c r="P747" s="19" t="s">
        <v>368</v>
      </c>
      <c r="Q747" s="46">
        <v>160</v>
      </c>
      <c r="R747" s="19" t="s">
        <v>1544</v>
      </c>
      <c r="S747" s="19" t="s">
        <v>4683</v>
      </c>
      <c r="T747" s="19" t="s">
        <v>4684</v>
      </c>
      <c r="U747" s="19" t="s">
        <v>4967</v>
      </c>
      <c r="V747" s="19" t="s">
        <v>4968</v>
      </c>
      <c r="W747" s="19" t="s">
        <v>2800</v>
      </c>
      <c r="X747" s="19" t="s">
        <v>4969</v>
      </c>
      <c r="Y747" s="19" t="s">
        <v>2802</v>
      </c>
      <c r="Z747" s="19" t="s">
        <v>2803</v>
      </c>
      <c r="AA747" s="46">
        <v>20</v>
      </c>
      <c r="AB747" s="19" t="s">
        <v>587</v>
      </c>
      <c r="AC747" s="19" t="s">
        <v>331</v>
      </c>
      <c r="AD747" s="19" t="s">
        <v>4957</v>
      </c>
      <c r="AE747" s="19" t="s">
        <v>4958</v>
      </c>
      <c r="AF747" s="19" t="s">
        <v>1719</v>
      </c>
      <c r="AG747" s="19" t="s">
        <v>4959</v>
      </c>
      <c r="AH747" s="19" t="s">
        <v>1594</v>
      </c>
      <c r="AI747" s="19" t="s">
        <v>1595</v>
      </c>
      <c r="AJ747" s="45">
        <v>0.05</v>
      </c>
      <c r="AK747" s="45">
        <v>8</v>
      </c>
      <c r="AL747" s="19" t="s">
        <v>1501</v>
      </c>
      <c r="AM747" s="46">
        <v>12933.334000000001</v>
      </c>
      <c r="AN747" s="46">
        <v>8026.6670000000004</v>
      </c>
      <c r="AO747" s="46">
        <v>4906.6670000000004</v>
      </c>
      <c r="AP747" s="45">
        <v>25.6</v>
      </c>
      <c r="AQ747" s="45"/>
      <c r="AR747" s="45" t="str">
        <f>IFERROR(VLOOKUP(AB747,'Pedidos marco'!$A$1:$D$10000,4,0)," ")</f>
        <v xml:space="preserve"> </v>
      </c>
      <c r="AS747" s="45">
        <f t="shared" si="77"/>
        <v>5</v>
      </c>
      <c r="AT747" s="45" t="str">
        <f t="shared" si="78"/>
        <v>05</v>
      </c>
      <c r="AU747" s="47">
        <v>8</v>
      </c>
      <c r="AV747" s="19" t="str">
        <f t="shared" si="79"/>
        <v>04 April</v>
      </c>
      <c r="AW747" s="19">
        <f t="shared" si="80"/>
        <v>0.16</v>
      </c>
      <c r="AX747" s="19">
        <f t="shared" si="81"/>
        <v>3.2</v>
      </c>
      <c r="AY747" s="19" t="e">
        <f>VLOOKUP(AG747,Cías!$A$1:$E$10000,5,0)</f>
        <v>#N/A</v>
      </c>
      <c r="AZ747" s="19" t="str">
        <f t="shared" si="82"/>
        <v>1021893</v>
      </c>
      <c r="BA747" s="19" t="str">
        <f t="shared" si="83"/>
        <v>VELASTEGUI ROMO LENIN ALEXANDER</v>
      </c>
      <c r="BB747" s="19" t="e">
        <f>VLOOKUP(AG747,Cías!$A$1:$E$10000,3,0)</f>
        <v>#N/A</v>
      </c>
      <c r="BC747" s="19"/>
      <c r="BD747" s="19"/>
      <c r="BE747" s="19"/>
      <c r="BF747" s="19"/>
      <c r="BG747" s="19"/>
      <c r="BH747" s="19"/>
      <c r="BI747" s="19"/>
      <c r="BJ747" s="19"/>
    </row>
    <row r="748" spans="1:62" ht="15" x14ac:dyDescent="0.2">
      <c r="A748" s="19" t="s">
        <v>8486</v>
      </c>
      <c r="B748" s="19" t="s">
        <v>1479</v>
      </c>
      <c r="C748" s="43">
        <v>44656</v>
      </c>
      <c r="D748" s="44">
        <v>0.77569444444444002</v>
      </c>
      <c r="E748" s="19" t="s">
        <v>8487</v>
      </c>
      <c r="F748" s="19" t="s">
        <v>8488</v>
      </c>
      <c r="G748" s="19" t="s">
        <v>8489</v>
      </c>
      <c r="H748" s="45">
        <v>2494.8000000000002</v>
      </c>
      <c r="I748" s="45">
        <v>2797.19</v>
      </c>
      <c r="J748" s="19" t="s">
        <v>1560</v>
      </c>
      <c r="K748" s="19" t="s">
        <v>8490</v>
      </c>
      <c r="L748" s="19" t="s">
        <v>8491</v>
      </c>
      <c r="M748" s="19" t="s">
        <v>8492</v>
      </c>
      <c r="N748" s="19" t="s">
        <v>8486</v>
      </c>
      <c r="O748" s="19" t="s">
        <v>367</v>
      </c>
      <c r="P748" s="19" t="s">
        <v>368</v>
      </c>
      <c r="Q748" s="46">
        <v>360</v>
      </c>
      <c r="R748" s="19" t="s">
        <v>1544</v>
      </c>
      <c r="S748" s="19" t="s">
        <v>7178</v>
      </c>
      <c r="T748" s="19" t="s">
        <v>7179</v>
      </c>
      <c r="U748" s="19" t="s">
        <v>8493</v>
      </c>
      <c r="V748" s="19" t="s">
        <v>8494</v>
      </c>
      <c r="W748" s="19" t="s">
        <v>2092</v>
      </c>
      <c r="X748" s="19" t="s">
        <v>8495</v>
      </c>
      <c r="Y748" s="19" t="s">
        <v>2094</v>
      </c>
      <c r="Z748" s="19" t="s">
        <v>2095</v>
      </c>
      <c r="AA748" s="46">
        <v>130</v>
      </c>
      <c r="AB748" s="19" t="s">
        <v>573</v>
      </c>
      <c r="AC748" s="19" t="s">
        <v>299</v>
      </c>
      <c r="AD748" s="19" t="s">
        <v>1982</v>
      </c>
      <c r="AE748" s="19" t="s">
        <v>1983</v>
      </c>
      <c r="AF748" s="19" t="s">
        <v>1554</v>
      </c>
      <c r="AG748" s="19" t="s">
        <v>1984</v>
      </c>
      <c r="AH748" s="19" t="s">
        <v>1499</v>
      </c>
      <c r="AI748" s="19" t="s">
        <v>1500</v>
      </c>
      <c r="AJ748" s="45">
        <v>0</v>
      </c>
      <c r="AK748" s="45">
        <v>0</v>
      </c>
      <c r="AL748" s="19" t="s">
        <v>1501</v>
      </c>
      <c r="AM748" s="46">
        <v>26900</v>
      </c>
      <c r="AN748" s="46">
        <v>17990</v>
      </c>
      <c r="AO748" s="46">
        <v>8910</v>
      </c>
      <c r="AP748" s="45">
        <v>194.4</v>
      </c>
      <c r="AQ748" s="45"/>
      <c r="AR748" s="45" t="str">
        <f>IFERROR(VLOOKUP(AB748,'Pedidos marco'!$A$1:$D$10000,4,0)," ")</f>
        <v xml:space="preserve"> </v>
      </c>
      <c r="AS748" s="45">
        <f t="shared" si="77"/>
        <v>5</v>
      </c>
      <c r="AT748" s="45" t="str">
        <f t="shared" si="78"/>
        <v>05</v>
      </c>
      <c r="AU748" s="47">
        <v>18</v>
      </c>
      <c r="AV748" s="19" t="str">
        <f t="shared" si="79"/>
        <v>04 April</v>
      </c>
      <c r="AW748" s="19">
        <f t="shared" si="80"/>
        <v>0.54</v>
      </c>
      <c r="AX748" s="19">
        <f t="shared" si="81"/>
        <v>10.8</v>
      </c>
      <c r="AY748" s="19" t="e">
        <f>VLOOKUP(AG748,Cías!$A$1:$E$10000,5,0)</f>
        <v>#N/A</v>
      </c>
      <c r="AZ748" s="19" t="str">
        <f t="shared" si="82"/>
        <v>1021912</v>
      </c>
      <c r="BA748" s="19" t="str">
        <f t="shared" si="83"/>
        <v>TAPIA MEJIA GEOVANNY FRANCISCO</v>
      </c>
      <c r="BB748" s="19" t="e">
        <f>VLOOKUP(AG748,Cías!$A$1:$E$10000,3,0)</f>
        <v>#N/A</v>
      </c>
      <c r="BC748" s="19"/>
      <c r="BD748" s="19"/>
      <c r="BE748" s="19"/>
      <c r="BF748" s="19"/>
      <c r="BG748" s="19"/>
      <c r="BH748" s="19"/>
      <c r="BI748" s="19"/>
      <c r="BJ748" s="19"/>
    </row>
    <row r="749" spans="1:62" ht="15" x14ac:dyDescent="0.2">
      <c r="A749" s="19" t="s">
        <v>8496</v>
      </c>
      <c r="B749" s="19" t="s">
        <v>1479</v>
      </c>
      <c r="C749" s="43">
        <v>44656</v>
      </c>
      <c r="D749" s="44">
        <v>0.77638888888889002</v>
      </c>
      <c r="E749" s="19" t="s">
        <v>8497</v>
      </c>
      <c r="F749" s="19" t="s">
        <v>8498</v>
      </c>
      <c r="G749" s="19" t="s">
        <v>8499</v>
      </c>
      <c r="H749" s="45">
        <v>4166.3999999999996</v>
      </c>
      <c r="I749" s="45">
        <v>4671.3999999999996</v>
      </c>
      <c r="J749" s="19" t="s">
        <v>1560</v>
      </c>
      <c r="K749" s="19" t="s">
        <v>8500</v>
      </c>
      <c r="L749" s="19" t="s">
        <v>8501</v>
      </c>
      <c r="M749" s="19" t="s">
        <v>8502</v>
      </c>
      <c r="N749" s="19" t="s">
        <v>8496</v>
      </c>
      <c r="O749" s="19" t="s">
        <v>1641</v>
      </c>
      <c r="P749" s="19" t="s">
        <v>1642</v>
      </c>
      <c r="Q749" s="46">
        <v>640</v>
      </c>
      <c r="R749" s="19" t="s">
        <v>1544</v>
      </c>
      <c r="S749" s="19" t="s">
        <v>1777</v>
      </c>
      <c r="T749" s="19" t="s">
        <v>1778</v>
      </c>
      <c r="U749" s="19" t="s">
        <v>1779</v>
      </c>
      <c r="V749" s="19" t="s">
        <v>1780</v>
      </c>
      <c r="W749" s="19" t="s">
        <v>1781</v>
      </c>
      <c r="X749" s="19" t="s">
        <v>1782</v>
      </c>
      <c r="Y749" s="19" t="s">
        <v>1783</v>
      </c>
      <c r="Z749" s="19" t="s">
        <v>1784</v>
      </c>
      <c r="AA749" s="46">
        <v>233</v>
      </c>
      <c r="AB749" s="19" t="s">
        <v>3269</v>
      </c>
      <c r="AC749" s="19" t="s">
        <v>62</v>
      </c>
      <c r="AD749" s="19" t="s">
        <v>3270</v>
      </c>
      <c r="AE749" s="19" t="s">
        <v>3271</v>
      </c>
      <c r="AF749" s="19" t="s">
        <v>1592</v>
      </c>
      <c r="AG749" s="19" t="s">
        <v>3272</v>
      </c>
      <c r="AH749" s="19" t="s">
        <v>1594</v>
      </c>
      <c r="AI749" s="19" t="s">
        <v>1595</v>
      </c>
      <c r="AJ749" s="45">
        <v>0.05</v>
      </c>
      <c r="AK749" s="45">
        <v>32</v>
      </c>
      <c r="AL749" s="19" t="s">
        <v>1501</v>
      </c>
      <c r="AM749" s="46">
        <v>50590</v>
      </c>
      <c r="AN749" s="46">
        <v>32040</v>
      </c>
      <c r="AO749" s="46">
        <v>18550</v>
      </c>
      <c r="AP749" s="45">
        <v>492.8</v>
      </c>
      <c r="AQ749" s="45"/>
      <c r="AR749" s="45" t="str">
        <f>IFERROR(VLOOKUP(AB749,'Pedidos marco'!$A$1:$D$10000,4,0)," ")</f>
        <v xml:space="preserve"> </v>
      </c>
      <c r="AS749" s="45">
        <f t="shared" si="77"/>
        <v>5</v>
      </c>
      <c r="AT749" s="45" t="str">
        <f t="shared" si="78"/>
        <v>05</v>
      </c>
      <c r="AU749" s="47">
        <v>32</v>
      </c>
      <c r="AV749" s="19" t="str">
        <f t="shared" si="79"/>
        <v>04 April</v>
      </c>
      <c r="AW749" s="19">
        <f t="shared" si="80"/>
        <v>0.77</v>
      </c>
      <c r="AX749" s="19">
        <f t="shared" si="81"/>
        <v>15.4</v>
      </c>
      <c r="AY749" s="19" t="e">
        <f>VLOOKUP(AG749,Cías!$A$1:$E$10000,5,0)</f>
        <v>#N/A</v>
      </c>
      <c r="AZ749" s="19" t="str">
        <f t="shared" si="82"/>
        <v>1013243</v>
      </c>
      <c r="BA749" s="19" t="str">
        <f t="shared" si="83"/>
        <v>BURBANO MALDONADO JUAN FRANCISCO</v>
      </c>
      <c r="BB749" s="19" t="e">
        <f>VLOOKUP(AG749,Cías!$A$1:$E$10000,3,0)</f>
        <v>#N/A</v>
      </c>
      <c r="BC749" s="19"/>
      <c r="BD749" s="19"/>
      <c r="BE749" s="19"/>
      <c r="BF749" s="19"/>
      <c r="BG749" s="19"/>
      <c r="BH749" s="19"/>
      <c r="BI749" s="19"/>
      <c r="BJ749" s="19"/>
    </row>
    <row r="750" spans="1:62" ht="15" x14ac:dyDescent="0.2">
      <c r="A750" s="19" t="s">
        <v>8503</v>
      </c>
      <c r="B750" s="19" t="s">
        <v>1479</v>
      </c>
      <c r="C750" s="43">
        <v>44656</v>
      </c>
      <c r="D750" s="44">
        <v>0.77847222222222001</v>
      </c>
      <c r="E750" s="19" t="s">
        <v>8504</v>
      </c>
      <c r="F750" s="19" t="s">
        <v>1481</v>
      </c>
      <c r="G750" s="19" t="s">
        <v>1481</v>
      </c>
      <c r="H750" s="45">
        <v>0</v>
      </c>
      <c r="I750" s="45">
        <v>0</v>
      </c>
      <c r="J750" s="19" t="s">
        <v>1482</v>
      </c>
      <c r="K750" s="19" t="s">
        <v>8505</v>
      </c>
      <c r="L750" s="19" t="s">
        <v>8506</v>
      </c>
      <c r="M750" s="19" t="s">
        <v>8507</v>
      </c>
      <c r="N750" s="19" t="s">
        <v>8503</v>
      </c>
      <c r="O750" s="19" t="s">
        <v>371</v>
      </c>
      <c r="P750" s="19" t="s">
        <v>372</v>
      </c>
      <c r="Q750" s="46">
        <v>360</v>
      </c>
      <c r="R750" s="19" t="s">
        <v>1544</v>
      </c>
      <c r="S750" s="19" t="s">
        <v>1545</v>
      </c>
      <c r="T750" s="19" t="s">
        <v>74</v>
      </c>
      <c r="U750" s="19" t="s">
        <v>1546</v>
      </c>
      <c r="V750" s="19" t="s">
        <v>1547</v>
      </c>
      <c r="W750" s="19" t="s">
        <v>1548</v>
      </c>
      <c r="X750" s="19" t="s">
        <v>1549</v>
      </c>
      <c r="Y750" s="19" t="s">
        <v>1550</v>
      </c>
      <c r="Z750" s="19" t="s">
        <v>1551</v>
      </c>
      <c r="AA750" s="46">
        <v>178</v>
      </c>
      <c r="AB750" s="19" t="s">
        <v>462</v>
      </c>
      <c r="AC750" s="19" t="s">
        <v>74</v>
      </c>
      <c r="AD750" s="19" t="s">
        <v>1552</v>
      </c>
      <c r="AE750" s="19" t="s">
        <v>1553</v>
      </c>
      <c r="AF750" s="19" t="s">
        <v>1554</v>
      </c>
      <c r="AG750" s="19" t="s">
        <v>1555</v>
      </c>
      <c r="AH750" s="19" t="s">
        <v>1499</v>
      </c>
      <c r="AI750" s="19" t="s">
        <v>1500</v>
      </c>
      <c r="AJ750" s="45">
        <v>0</v>
      </c>
      <c r="AK750" s="45">
        <v>0</v>
      </c>
      <c r="AL750" s="19" t="s">
        <v>1501</v>
      </c>
      <c r="AM750" s="46">
        <v>26910</v>
      </c>
      <c r="AN750" s="46">
        <v>18020</v>
      </c>
      <c r="AO750" s="46">
        <v>8890</v>
      </c>
      <c r="AP750" s="45">
        <v>248.4</v>
      </c>
      <c r="AQ750" s="45"/>
      <c r="AR750" s="45" t="str">
        <f>IFERROR(VLOOKUP(AB750,'Pedidos marco'!$A$1:$D$10000,4,0)," ")</f>
        <v xml:space="preserve"> </v>
      </c>
      <c r="AS750" s="45">
        <f t="shared" si="77"/>
        <v>5</v>
      </c>
      <c r="AT750" s="45" t="str">
        <f t="shared" si="78"/>
        <v>05</v>
      </c>
      <c r="AU750" s="47">
        <v>18</v>
      </c>
      <c r="AV750" s="19" t="str">
        <f t="shared" si="79"/>
        <v>04 April</v>
      </c>
      <c r="AW750" s="19">
        <f t="shared" si="80"/>
        <v>0.69000000000000006</v>
      </c>
      <c r="AX750" s="19">
        <f t="shared" si="81"/>
        <v>13.8</v>
      </c>
      <c r="AY750" s="19" t="e">
        <f>VLOOKUP(AG750,Cías!$A$1:$E$10000,5,0)</f>
        <v>#N/A</v>
      </c>
      <c r="AZ750" s="19" t="str">
        <f t="shared" si="82"/>
        <v>1013627</v>
      </c>
      <c r="BA750" s="19" t="str">
        <f t="shared" si="83"/>
        <v>CAMPAÑA MALDONADO MIGUEL ANGEL</v>
      </c>
      <c r="BB750" s="19" t="e">
        <f>VLOOKUP(AG750,Cías!$A$1:$E$10000,3,0)</f>
        <v>#N/A</v>
      </c>
      <c r="BC750" s="19"/>
      <c r="BD750" s="19"/>
      <c r="BE750" s="19"/>
      <c r="BF750" s="19"/>
      <c r="BG750" s="19"/>
      <c r="BH750" s="19"/>
      <c r="BI750" s="19"/>
      <c r="BJ750" s="19"/>
    </row>
    <row r="751" spans="1:62" ht="15" x14ac:dyDescent="0.2">
      <c r="A751" s="19" t="s">
        <v>8508</v>
      </c>
      <c r="B751" s="19" t="s">
        <v>1479</v>
      </c>
      <c r="C751" s="43">
        <v>44656</v>
      </c>
      <c r="D751" s="44">
        <v>0.77916666666667</v>
      </c>
      <c r="E751" s="19" t="s">
        <v>8509</v>
      </c>
      <c r="F751" s="19" t="s">
        <v>8510</v>
      </c>
      <c r="G751" s="19" t="s">
        <v>8511</v>
      </c>
      <c r="H751" s="45">
        <v>2507.02</v>
      </c>
      <c r="I751" s="45">
        <v>2810.88</v>
      </c>
      <c r="J751" s="19" t="s">
        <v>1560</v>
      </c>
      <c r="K751" s="19" t="s">
        <v>8512</v>
      </c>
      <c r="L751" s="19" t="s">
        <v>8513</v>
      </c>
      <c r="M751" s="19" t="s">
        <v>8514</v>
      </c>
      <c r="N751" s="19" t="s">
        <v>8508</v>
      </c>
      <c r="O751" s="19" t="s">
        <v>1603</v>
      </c>
      <c r="P751" s="19" t="s">
        <v>1604</v>
      </c>
      <c r="Q751" s="46">
        <v>360</v>
      </c>
      <c r="R751" s="19" t="s">
        <v>1544</v>
      </c>
      <c r="S751" s="19" t="s">
        <v>2220</v>
      </c>
      <c r="T751" s="19" t="s">
        <v>2221</v>
      </c>
      <c r="U751" s="19" t="s">
        <v>2222</v>
      </c>
      <c r="V751" s="19" t="s">
        <v>2223</v>
      </c>
      <c r="W751" s="19" t="s">
        <v>2144</v>
      </c>
      <c r="X751" s="19" t="s">
        <v>2224</v>
      </c>
      <c r="Y751" s="19" t="s">
        <v>2146</v>
      </c>
      <c r="Z751" s="19" t="s">
        <v>2147</v>
      </c>
      <c r="AA751" s="46">
        <v>388</v>
      </c>
      <c r="AB751" s="19" t="s">
        <v>474</v>
      </c>
      <c r="AC751" s="19" t="s">
        <v>98</v>
      </c>
      <c r="AD751" s="19" t="s">
        <v>1921</v>
      </c>
      <c r="AE751" s="19" t="s">
        <v>1481</v>
      </c>
      <c r="AF751" s="19" t="s">
        <v>1554</v>
      </c>
      <c r="AG751" s="19" t="s">
        <v>1922</v>
      </c>
      <c r="AH751" s="19" t="s">
        <v>1499</v>
      </c>
      <c r="AI751" s="19" t="s">
        <v>1500</v>
      </c>
      <c r="AJ751" s="45">
        <v>0</v>
      </c>
      <c r="AK751" s="45">
        <v>0</v>
      </c>
      <c r="AL751" s="19" t="s">
        <v>1501</v>
      </c>
      <c r="AM751" s="46">
        <v>27100</v>
      </c>
      <c r="AN751" s="46">
        <v>18040</v>
      </c>
      <c r="AO751" s="46">
        <v>9060</v>
      </c>
      <c r="AP751" s="45">
        <v>381.6</v>
      </c>
      <c r="AQ751" s="45"/>
      <c r="AR751" s="45" t="str">
        <f>IFERROR(VLOOKUP(AB751,'Pedidos marco'!$A$1:$D$10000,4,0)," ")</f>
        <v xml:space="preserve"> </v>
      </c>
      <c r="AS751" s="45">
        <f t="shared" si="77"/>
        <v>5</v>
      </c>
      <c r="AT751" s="45" t="str">
        <f t="shared" si="78"/>
        <v>05</v>
      </c>
      <c r="AU751" s="47">
        <v>18</v>
      </c>
      <c r="AV751" s="19" t="str">
        <f t="shared" si="79"/>
        <v>04 April</v>
      </c>
      <c r="AW751" s="19">
        <f t="shared" si="80"/>
        <v>1.06</v>
      </c>
      <c r="AX751" s="19">
        <f t="shared" si="81"/>
        <v>21.200000000000003</v>
      </c>
      <c r="AY751" s="19" t="e">
        <f>VLOOKUP(AG751,Cías!$A$1:$E$10000,5,0)</f>
        <v>#N/A</v>
      </c>
      <c r="AZ751" s="19" t="str">
        <f t="shared" si="82"/>
        <v>1014104</v>
      </c>
      <c r="BA751" s="19" t="str">
        <f t="shared" si="83"/>
        <v>CORDOVA MEDIAVILLA ANDERSON OMAR</v>
      </c>
      <c r="BB751" s="19" t="e">
        <f>VLOOKUP(AG751,Cías!$A$1:$E$10000,3,0)</f>
        <v>#N/A</v>
      </c>
      <c r="BC751" s="19"/>
      <c r="BD751" s="19"/>
      <c r="BE751" s="19"/>
      <c r="BF751" s="19"/>
      <c r="BG751" s="19"/>
      <c r="BH751" s="19"/>
      <c r="BI751" s="19"/>
      <c r="BJ751" s="19"/>
    </row>
    <row r="752" spans="1:62" ht="15" x14ac:dyDescent="0.2">
      <c r="A752" s="19" t="s">
        <v>8515</v>
      </c>
      <c r="B752" s="19" t="s">
        <v>1479</v>
      </c>
      <c r="C752" s="43">
        <v>44656</v>
      </c>
      <c r="D752" s="44">
        <v>0.78125</v>
      </c>
      <c r="E752" s="19" t="s">
        <v>8516</v>
      </c>
      <c r="F752" s="19" t="s">
        <v>8517</v>
      </c>
      <c r="G752" s="19" t="s">
        <v>8518</v>
      </c>
      <c r="H752" s="45">
        <v>1038.4000000000001</v>
      </c>
      <c r="I752" s="45">
        <v>1164.26</v>
      </c>
      <c r="J752" s="19" t="s">
        <v>1560</v>
      </c>
      <c r="K752" s="19" t="s">
        <v>8519</v>
      </c>
      <c r="L752" s="19" t="s">
        <v>8520</v>
      </c>
      <c r="M752" s="19" t="s">
        <v>8521</v>
      </c>
      <c r="N752" s="19" t="s">
        <v>8515</v>
      </c>
      <c r="O752" s="19" t="s">
        <v>1641</v>
      </c>
      <c r="P752" s="19" t="s">
        <v>1642</v>
      </c>
      <c r="Q752" s="46">
        <v>160</v>
      </c>
      <c r="R752" s="19" t="s">
        <v>1544</v>
      </c>
      <c r="S752" s="19" t="s">
        <v>8522</v>
      </c>
      <c r="T752" s="19" t="s">
        <v>8523</v>
      </c>
      <c r="U752" s="19" t="s">
        <v>8524</v>
      </c>
      <c r="V752" s="19" t="s">
        <v>8525</v>
      </c>
      <c r="W752" s="19" t="s">
        <v>4073</v>
      </c>
      <c r="X752" s="19" t="s">
        <v>8526</v>
      </c>
      <c r="Y752" s="19" t="s">
        <v>4075</v>
      </c>
      <c r="Z752" s="19" t="s">
        <v>4076</v>
      </c>
      <c r="AA752" s="46">
        <v>468</v>
      </c>
      <c r="AB752" s="19" t="s">
        <v>456</v>
      </c>
      <c r="AC752" s="19" t="s">
        <v>60</v>
      </c>
      <c r="AD752" s="19" t="s">
        <v>3205</v>
      </c>
      <c r="AE752" s="19" t="s">
        <v>1481</v>
      </c>
      <c r="AF752" s="19" t="s">
        <v>1554</v>
      </c>
      <c r="AG752" s="19" t="s">
        <v>3206</v>
      </c>
      <c r="AH752" s="19" t="s">
        <v>1499</v>
      </c>
      <c r="AI752" s="19" t="s">
        <v>1500</v>
      </c>
      <c r="AJ752" s="45">
        <v>0</v>
      </c>
      <c r="AK752" s="45">
        <v>0</v>
      </c>
      <c r="AL752" s="19" t="s">
        <v>1501</v>
      </c>
      <c r="AM752" s="46">
        <v>12388.888999999999</v>
      </c>
      <c r="AN752" s="46">
        <v>8008.8890000000001</v>
      </c>
      <c r="AO752" s="46">
        <v>4380</v>
      </c>
      <c r="AP752" s="45">
        <v>184</v>
      </c>
      <c r="AQ752" s="45"/>
      <c r="AR752" s="45" t="str">
        <f>IFERROR(VLOOKUP(AB752,'Pedidos marco'!$A$1:$D$10000,4,0)," ")</f>
        <v xml:space="preserve"> </v>
      </c>
      <c r="AS752" s="45">
        <f t="shared" si="77"/>
        <v>5</v>
      </c>
      <c r="AT752" s="45" t="str">
        <f t="shared" si="78"/>
        <v>05</v>
      </c>
      <c r="AU752" s="47">
        <v>8</v>
      </c>
      <c r="AV752" s="19" t="str">
        <f t="shared" si="79"/>
        <v>04 April</v>
      </c>
      <c r="AW752" s="19">
        <f t="shared" si="80"/>
        <v>1.1499999999999999</v>
      </c>
      <c r="AX752" s="19">
        <f t="shared" si="81"/>
        <v>23</v>
      </c>
      <c r="AY752" s="19" t="e">
        <f>VLOOKUP(AG752,Cías!$A$1:$E$10000,5,0)</f>
        <v>#N/A</v>
      </c>
      <c r="AZ752" s="19" t="str">
        <f t="shared" si="82"/>
        <v>1023153</v>
      </c>
      <c r="BA752" s="19" t="str">
        <f t="shared" si="83"/>
        <v>BUITRON MONTENEGRO JONNY</v>
      </c>
      <c r="BB752" s="19" t="e">
        <f>VLOOKUP(AG752,Cías!$A$1:$E$10000,3,0)</f>
        <v>#N/A</v>
      </c>
      <c r="BC752" s="19"/>
      <c r="BD752" s="19"/>
      <c r="BE752" s="19"/>
      <c r="BF752" s="19"/>
      <c r="BG752" s="19"/>
      <c r="BH752" s="19"/>
      <c r="BI752" s="19"/>
      <c r="BJ752" s="19"/>
    </row>
    <row r="753" spans="1:62" ht="15" x14ac:dyDescent="0.2">
      <c r="A753" s="19" t="s">
        <v>8515</v>
      </c>
      <c r="B753" s="19" t="s">
        <v>1479</v>
      </c>
      <c r="C753" s="43">
        <v>44656</v>
      </c>
      <c r="D753" s="44">
        <v>0.78125</v>
      </c>
      <c r="E753" s="19" t="s">
        <v>8527</v>
      </c>
      <c r="F753" s="19" t="s">
        <v>8528</v>
      </c>
      <c r="G753" s="19" t="s">
        <v>8529</v>
      </c>
      <c r="H753" s="45">
        <v>1350</v>
      </c>
      <c r="I753" s="45">
        <v>1513.63</v>
      </c>
      <c r="J753" s="19" t="s">
        <v>1560</v>
      </c>
      <c r="K753" s="19" t="s">
        <v>8519</v>
      </c>
      <c r="L753" s="19" t="s">
        <v>8530</v>
      </c>
      <c r="M753" s="19" t="s">
        <v>8531</v>
      </c>
      <c r="N753" s="19" t="s">
        <v>8515</v>
      </c>
      <c r="O753" s="19" t="s">
        <v>1603</v>
      </c>
      <c r="P753" s="19" t="s">
        <v>1604</v>
      </c>
      <c r="Q753" s="46">
        <v>200</v>
      </c>
      <c r="R753" s="19" t="s">
        <v>1544</v>
      </c>
      <c r="S753" s="19" t="s">
        <v>8522</v>
      </c>
      <c r="T753" s="19" t="s">
        <v>8523</v>
      </c>
      <c r="U753" s="19" t="s">
        <v>8524</v>
      </c>
      <c r="V753" s="19" t="s">
        <v>8525</v>
      </c>
      <c r="W753" s="19" t="s">
        <v>4073</v>
      </c>
      <c r="X753" s="19" t="s">
        <v>8526</v>
      </c>
      <c r="Y753" s="19" t="s">
        <v>4075</v>
      </c>
      <c r="Z753" s="19" t="s">
        <v>4076</v>
      </c>
      <c r="AA753" s="46">
        <v>468</v>
      </c>
      <c r="AB753" s="19" t="s">
        <v>456</v>
      </c>
      <c r="AC753" s="19" t="s">
        <v>60</v>
      </c>
      <c r="AD753" s="19" t="s">
        <v>3205</v>
      </c>
      <c r="AE753" s="19" t="s">
        <v>1481</v>
      </c>
      <c r="AF753" s="19" t="s">
        <v>1554</v>
      </c>
      <c r="AG753" s="19" t="s">
        <v>3206</v>
      </c>
      <c r="AH753" s="19" t="s">
        <v>1499</v>
      </c>
      <c r="AI753" s="19" t="s">
        <v>1500</v>
      </c>
      <c r="AJ753" s="45">
        <v>0</v>
      </c>
      <c r="AK753" s="45">
        <v>0</v>
      </c>
      <c r="AL753" s="19" t="s">
        <v>1501</v>
      </c>
      <c r="AM753" s="46">
        <v>14391.111000000001</v>
      </c>
      <c r="AN753" s="46">
        <v>10011.111000000001</v>
      </c>
      <c r="AO753" s="46">
        <v>4380</v>
      </c>
      <c r="AP753" s="45">
        <v>230</v>
      </c>
      <c r="AQ753" s="45"/>
      <c r="AR753" s="45" t="str">
        <f>IFERROR(VLOOKUP(AB753,'Pedidos marco'!$A$1:$D$10000,4,0)," ")</f>
        <v xml:space="preserve"> </v>
      </c>
      <c r="AS753" s="45">
        <f t="shared" si="77"/>
        <v>5</v>
      </c>
      <c r="AT753" s="45" t="str">
        <f t="shared" si="78"/>
        <v>05</v>
      </c>
      <c r="AU753" s="47">
        <v>10</v>
      </c>
      <c r="AV753" s="19" t="str">
        <f t="shared" si="79"/>
        <v>04 April</v>
      </c>
      <c r="AW753" s="19">
        <f t="shared" si="80"/>
        <v>1.1499999999999999</v>
      </c>
      <c r="AX753" s="19">
        <f t="shared" si="81"/>
        <v>23</v>
      </c>
      <c r="AY753" s="19" t="e">
        <f>VLOOKUP(AG753,Cías!$A$1:$E$10000,5,0)</f>
        <v>#N/A</v>
      </c>
      <c r="AZ753" s="19" t="str">
        <f t="shared" si="82"/>
        <v>1023153</v>
      </c>
      <c r="BA753" s="19" t="str">
        <f t="shared" si="83"/>
        <v>BUITRON MONTENEGRO JONNY</v>
      </c>
      <c r="BB753" s="19" t="e">
        <f>VLOOKUP(AG753,Cías!$A$1:$E$10000,3,0)</f>
        <v>#N/A</v>
      </c>
      <c r="BC753" s="19"/>
      <c r="BD753" s="19"/>
      <c r="BE753" s="19"/>
      <c r="BF753" s="19"/>
      <c r="BG753" s="19"/>
      <c r="BH753" s="19"/>
      <c r="BI753" s="19"/>
      <c r="BJ753" s="19"/>
    </row>
    <row r="754" spans="1:62" ht="15" x14ac:dyDescent="0.2">
      <c r="A754" s="19" t="s">
        <v>8532</v>
      </c>
      <c r="B754" s="19" t="s">
        <v>1479</v>
      </c>
      <c r="C754" s="43">
        <v>44656</v>
      </c>
      <c r="D754" s="44">
        <v>0.78958333333332997</v>
      </c>
      <c r="E754" s="19" t="s">
        <v>8533</v>
      </c>
      <c r="F754" s="19" t="s">
        <v>8534</v>
      </c>
      <c r="G754" s="19" t="s">
        <v>8535</v>
      </c>
      <c r="H754" s="45">
        <v>4316.3999999999996</v>
      </c>
      <c r="I754" s="45">
        <v>4839.58</v>
      </c>
      <c r="J754" s="19" t="s">
        <v>1560</v>
      </c>
      <c r="K754" s="19" t="s">
        <v>8536</v>
      </c>
      <c r="L754" s="19" t="s">
        <v>8537</v>
      </c>
      <c r="M754" s="19" t="s">
        <v>8538</v>
      </c>
      <c r="N754" s="19" t="s">
        <v>8532</v>
      </c>
      <c r="O754" s="19" t="s">
        <v>371</v>
      </c>
      <c r="P754" s="19" t="s">
        <v>372</v>
      </c>
      <c r="Q754" s="46">
        <v>660</v>
      </c>
      <c r="R754" s="19" t="s">
        <v>1544</v>
      </c>
      <c r="S754" s="19" t="s">
        <v>1898</v>
      </c>
      <c r="T754" s="19" t="s">
        <v>1899</v>
      </c>
      <c r="U754" s="19" t="s">
        <v>1900</v>
      </c>
      <c r="V754" s="19" t="s">
        <v>1901</v>
      </c>
      <c r="W754" s="19" t="s">
        <v>1548</v>
      </c>
      <c r="X754" s="19" t="s">
        <v>1902</v>
      </c>
      <c r="Y754" s="19" t="s">
        <v>1684</v>
      </c>
      <c r="Z754" s="19" t="s">
        <v>1685</v>
      </c>
      <c r="AA754" s="46">
        <v>198</v>
      </c>
      <c r="AB754" s="19" t="s">
        <v>525</v>
      </c>
      <c r="AC754" s="19" t="s">
        <v>202</v>
      </c>
      <c r="AD754" s="19" t="s">
        <v>1903</v>
      </c>
      <c r="AE754" s="19" t="s">
        <v>1904</v>
      </c>
      <c r="AF754" s="19" t="s">
        <v>1592</v>
      </c>
      <c r="AG754" s="19" t="s">
        <v>1905</v>
      </c>
      <c r="AH754" s="19" t="s">
        <v>1499</v>
      </c>
      <c r="AI754" s="19" t="s">
        <v>1500</v>
      </c>
      <c r="AJ754" s="45">
        <v>0</v>
      </c>
      <c r="AK754" s="45">
        <v>0</v>
      </c>
      <c r="AL754" s="19" t="s">
        <v>1501</v>
      </c>
      <c r="AM754" s="46">
        <v>50890</v>
      </c>
      <c r="AN754" s="46">
        <v>33100</v>
      </c>
      <c r="AO754" s="46">
        <v>17790</v>
      </c>
      <c r="AP754" s="45">
        <v>488.4</v>
      </c>
      <c r="AQ754" s="45"/>
      <c r="AR754" s="45" t="str">
        <f>IFERROR(VLOOKUP(AB754,'Pedidos marco'!$A$1:$D$10000,4,0)," ")</f>
        <v xml:space="preserve"> </v>
      </c>
      <c r="AS754" s="45">
        <f t="shared" si="77"/>
        <v>5</v>
      </c>
      <c r="AT754" s="45" t="str">
        <f t="shared" si="78"/>
        <v>05</v>
      </c>
      <c r="AU754" s="47">
        <v>33</v>
      </c>
      <c r="AV754" s="19" t="str">
        <f t="shared" si="79"/>
        <v>04 April</v>
      </c>
      <c r="AW754" s="19">
        <f t="shared" si="80"/>
        <v>0.74</v>
      </c>
      <c r="AX754" s="19">
        <f t="shared" si="81"/>
        <v>14.799999999999999</v>
      </c>
      <c r="AY754" s="19" t="e">
        <f>VLOOKUP(AG754,Cías!$A$1:$E$10000,5,0)</f>
        <v>#N/A</v>
      </c>
      <c r="AZ754" s="19" t="str">
        <f t="shared" si="82"/>
        <v>1017066</v>
      </c>
      <c r="BA754" s="19" t="str">
        <f t="shared" si="83"/>
        <v>MISE MISE NESTOR SALOMON</v>
      </c>
      <c r="BB754" s="19" t="e">
        <f>VLOOKUP(AG754,Cías!$A$1:$E$10000,3,0)</f>
        <v>#N/A</v>
      </c>
      <c r="BC754" s="19"/>
      <c r="BD754" s="19"/>
      <c r="BE754" s="19"/>
      <c r="BF754" s="19"/>
      <c r="BG754" s="19"/>
      <c r="BH754" s="19"/>
      <c r="BI754" s="19"/>
      <c r="BJ754" s="19"/>
    </row>
    <row r="755" spans="1:62" ht="15" x14ac:dyDescent="0.2">
      <c r="A755" s="19" t="s">
        <v>8539</v>
      </c>
      <c r="B755" s="19" t="s">
        <v>1479</v>
      </c>
      <c r="C755" s="43">
        <v>44656</v>
      </c>
      <c r="D755" s="44">
        <v>0.79652777777778005</v>
      </c>
      <c r="E755" s="19" t="s">
        <v>8540</v>
      </c>
      <c r="F755" s="19" t="s">
        <v>8541</v>
      </c>
      <c r="G755" s="19" t="s">
        <v>8542</v>
      </c>
      <c r="H755" s="45">
        <v>2545.1999999999998</v>
      </c>
      <c r="I755" s="45">
        <v>2853.69</v>
      </c>
      <c r="J755" s="19" t="s">
        <v>1560</v>
      </c>
      <c r="K755" s="19" t="s">
        <v>8543</v>
      </c>
      <c r="L755" s="19" t="s">
        <v>8544</v>
      </c>
      <c r="M755" s="19" t="s">
        <v>8545</v>
      </c>
      <c r="N755" s="19" t="s">
        <v>8539</v>
      </c>
      <c r="O755" s="19" t="s">
        <v>1603</v>
      </c>
      <c r="P755" s="19" t="s">
        <v>1604</v>
      </c>
      <c r="Q755" s="46">
        <v>360</v>
      </c>
      <c r="R755" s="19" t="s">
        <v>1544</v>
      </c>
      <c r="S755" s="19" t="s">
        <v>8546</v>
      </c>
      <c r="T755" s="19" t="s">
        <v>8547</v>
      </c>
      <c r="U755" s="19" t="s">
        <v>8548</v>
      </c>
      <c r="V755" s="19" t="s">
        <v>8549</v>
      </c>
      <c r="W755" s="19" t="s">
        <v>2144</v>
      </c>
      <c r="X755" s="19" t="s">
        <v>8550</v>
      </c>
      <c r="Y755" s="19" t="s">
        <v>2146</v>
      </c>
      <c r="Z755" s="19" t="s">
        <v>2147</v>
      </c>
      <c r="AA755" s="46">
        <v>388</v>
      </c>
      <c r="AB755" s="19" t="s">
        <v>530</v>
      </c>
      <c r="AC755" s="19" t="s">
        <v>212</v>
      </c>
      <c r="AD755" s="19" t="s">
        <v>2804</v>
      </c>
      <c r="AE755" s="19" t="s">
        <v>2805</v>
      </c>
      <c r="AF755" s="19" t="s">
        <v>1554</v>
      </c>
      <c r="AG755" s="19" t="s">
        <v>2806</v>
      </c>
      <c r="AH755" s="19" t="s">
        <v>1499</v>
      </c>
      <c r="AI755" s="19" t="s">
        <v>1500</v>
      </c>
      <c r="AJ755" s="45">
        <v>0</v>
      </c>
      <c r="AK755" s="45">
        <v>0</v>
      </c>
      <c r="AL755" s="19" t="s">
        <v>1501</v>
      </c>
      <c r="AM755" s="46">
        <v>27120</v>
      </c>
      <c r="AN755" s="46">
        <v>18030</v>
      </c>
      <c r="AO755" s="46">
        <v>9090</v>
      </c>
      <c r="AP755" s="45">
        <v>381.6</v>
      </c>
      <c r="AQ755" s="45"/>
      <c r="AR755" s="45" t="str">
        <f>IFERROR(VLOOKUP(AB755,'Pedidos marco'!$A$1:$D$10000,4,0)," ")</f>
        <v xml:space="preserve"> </v>
      </c>
      <c r="AS755" s="45">
        <f t="shared" si="77"/>
        <v>5</v>
      </c>
      <c r="AT755" s="45" t="str">
        <f t="shared" si="78"/>
        <v>05</v>
      </c>
      <c r="AU755" s="47">
        <v>18</v>
      </c>
      <c r="AV755" s="19" t="str">
        <f t="shared" si="79"/>
        <v>04 April</v>
      </c>
      <c r="AW755" s="19">
        <f t="shared" si="80"/>
        <v>1.06</v>
      </c>
      <c r="AX755" s="19">
        <f t="shared" si="81"/>
        <v>21.200000000000003</v>
      </c>
      <c r="AY755" s="19" t="e">
        <f>VLOOKUP(AG755,Cías!$A$1:$E$10000,5,0)</f>
        <v>#N/A</v>
      </c>
      <c r="AZ755" s="19" t="str">
        <f t="shared" si="82"/>
        <v>1013871</v>
      </c>
      <c r="BA755" s="19" t="str">
        <f t="shared" si="83"/>
        <v>MORAN PERUGACHI ALONSO</v>
      </c>
      <c r="BB755" s="19" t="e">
        <f>VLOOKUP(AG755,Cías!$A$1:$E$10000,3,0)</f>
        <v>#N/A</v>
      </c>
      <c r="BC755" s="19"/>
      <c r="BD755" s="19"/>
      <c r="BE755" s="19"/>
      <c r="BF755" s="19"/>
      <c r="BG755" s="19"/>
      <c r="BH755" s="19"/>
      <c r="BI755" s="19"/>
      <c r="BJ755" s="19"/>
    </row>
    <row r="756" spans="1:62" ht="15" x14ac:dyDescent="0.2">
      <c r="A756" s="19" t="s">
        <v>8551</v>
      </c>
      <c r="B756" s="19" t="s">
        <v>1479</v>
      </c>
      <c r="C756" s="43">
        <v>44656</v>
      </c>
      <c r="D756" s="44">
        <v>0.79861111111111005</v>
      </c>
      <c r="E756" s="19" t="s">
        <v>8552</v>
      </c>
      <c r="F756" s="19" t="s">
        <v>8553</v>
      </c>
      <c r="G756" s="19" t="s">
        <v>8554</v>
      </c>
      <c r="H756" s="45">
        <v>4144.78</v>
      </c>
      <c r="I756" s="45">
        <v>4647.1499999999996</v>
      </c>
      <c r="J756" s="19" t="s">
        <v>1560</v>
      </c>
      <c r="K756" s="19" t="s">
        <v>8227</v>
      </c>
      <c r="L756" s="19" t="s">
        <v>8555</v>
      </c>
      <c r="M756" s="19" t="s">
        <v>8556</v>
      </c>
      <c r="N756" s="19" t="s">
        <v>8551</v>
      </c>
      <c r="O756" s="19" t="s">
        <v>1486</v>
      </c>
      <c r="P756" s="19" t="s">
        <v>1487</v>
      </c>
      <c r="Q756" s="46">
        <v>32.22</v>
      </c>
      <c r="R756" s="19" t="s">
        <v>1488</v>
      </c>
      <c r="S756" s="19" t="s">
        <v>8230</v>
      </c>
      <c r="T756" s="19" t="s">
        <v>8231</v>
      </c>
      <c r="U756" s="19" t="s">
        <v>8232</v>
      </c>
      <c r="V756" s="19" t="s">
        <v>3591</v>
      </c>
      <c r="W756" s="19" t="s">
        <v>4073</v>
      </c>
      <c r="X756" s="19" t="s">
        <v>8233</v>
      </c>
      <c r="Y756" s="19" t="s">
        <v>4075</v>
      </c>
      <c r="Z756" s="19" t="s">
        <v>4076</v>
      </c>
      <c r="AA756" s="46">
        <v>468</v>
      </c>
      <c r="AB756" s="19" t="s">
        <v>473</v>
      </c>
      <c r="AC756" s="19" t="s">
        <v>96</v>
      </c>
      <c r="AD756" s="19" t="s">
        <v>7156</v>
      </c>
      <c r="AE756" s="19" t="s">
        <v>7157</v>
      </c>
      <c r="AF756" s="19" t="s">
        <v>1497</v>
      </c>
      <c r="AG756" s="19" t="s">
        <v>7158</v>
      </c>
      <c r="AH756" s="19" t="s">
        <v>1499</v>
      </c>
      <c r="AI756" s="19" t="s">
        <v>1500</v>
      </c>
      <c r="AJ756" s="45">
        <v>0</v>
      </c>
      <c r="AK756" s="45">
        <v>0</v>
      </c>
      <c r="AL756" s="19" t="s">
        <v>1501</v>
      </c>
      <c r="AM756" s="46">
        <v>51590</v>
      </c>
      <c r="AN756" s="46">
        <v>32220</v>
      </c>
      <c r="AO756" s="46">
        <v>19370</v>
      </c>
      <c r="AP756" s="45">
        <v>1143.81</v>
      </c>
      <c r="AQ756" s="45"/>
      <c r="AR756" s="45" t="str">
        <f>IFERROR(VLOOKUP(AB756,'Pedidos marco'!$A$1:$D$10000,4,0)," ")</f>
        <v xml:space="preserve"> </v>
      </c>
      <c r="AS756" s="45">
        <f t="shared" si="77"/>
        <v>5</v>
      </c>
      <c r="AT756" s="45" t="str">
        <f t="shared" si="78"/>
        <v>05</v>
      </c>
      <c r="AU756" s="47">
        <v>32.22</v>
      </c>
      <c r="AV756" s="19" t="str">
        <f t="shared" si="79"/>
        <v>04 April</v>
      </c>
      <c r="AW756" s="19">
        <f t="shared" si="80"/>
        <v>35.5</v>
      </c>
      <c r="AX756" s="19">
        <f t="shared" si="81"/>
        <v>35.5</v>
      </c>
      <c r="AY756" s="19" t="e">
        <f>VLOOKUP(AG756,Cías!$A$1:$E$10000,5,0)</f>
        <v>#N/A</v>
      </c>
      <c r="AZ756" s="19" t="str">
        <f t="shared" si="82"/>
        <v>1013227</v>
      </c>
      <c r="BA756" s="19" t="str">
        <f t="shared" si="83"/>
        <v>COMPAÑIA DE TRANSPORTE PESADO</v>
      </c>
      <c r="BB756" s="19" t="e">
        <f>VLOOKUP(AG756,Cías!$A$1:$E$10000,3,0)</f>
        <v>#N/A</v>
      </c>
      <c r="BC756" s="19"/>
      <c r="BD756" s="19"/>
      <c r="BE756" s="19"/>
      <c r="BF756" s="19"/>
      <c r="BG756" s="19"/>
      <c r="BH756" s="19"/>
      <c r="BI756" s="19"/>
      <c r="BJ756" s="19"/>
    </row>
    <row r="757" spans="1:62" ht="15" x14ac:dyDescent="0.2">
      <c r="A757" s="19" t="s">
        <v>8557</v>
      </c>
      <c r="B757" s="19" t="s">
        <v>1479</v>
      </c>
      <c r="C757" s="43">
        <v>44656</v>
      </c>
      <c r="D757" s="44">
        <v>0.80625000000000002</v>
      </c>
      <c r="E757" s="19" t="s">
        <v>8558</v>
      </c>
      <c r="F757" s="19" t="s">
        <v>8559</v>
      </c>
      <c r="G757" s="19" t="s">
        <v>8560</v>
      </c>
      <c r="H757" s="45">
        <v>4527.6000000000004</v>
      </c>
      <c r="I757" s="45">
        <v>5076.37</v>
      </c>
      <c r="J757" s="19" t="s">
        <v>1560</v>
      </c>
      <c r="K757" s="19" t="s">
        <v>8561</v>
      </c>
      <c r="L757" s="19" t="s">
        <v>8562</v>
      </c>
      <c r="M757" s="19" t="s">
        <v>8563</v>
      </c>
      <c r="N757" s="19" t="s">
        <v>8557</v>
      </c>
      <c r="O757" s="19" t="s">
        <v>367</v>
      </c>
      <c r="P757" s="19" t="s">
        <v>368</v>
      </c>
      <c r="Q757" s="46">
        <v>660</v>
      </c>
      <c r="R757" s="19" t="s">
        <v>1544</v>
      </c>
      <c r="S757" s="19" t="s">
        <v>7844</v>
      </c>
      <c r="T757" s="19" t="s">
        <v>7845</v>
      </c>
      <c r="U757" s="19" t="s">
        <v>8564</v>
      </c>
      <c r="V757" s="19" t="s">
        <v>8565</v>
      </c>
      <c r="W757" s="19" t="s">
        <v>2092</v>
      </c>
      <c r="X757" s="19" t="s">
        <v>8566</v>
      </c>
      <c r="Y757" s="19" t="s">
        <v>2094</v>
      </c>
      <c r="Z757" s="19" t="s">
        <v>2095</v>
      </c>
      <c r="AA757" s="46">
        <v>130</v>
      </c>
      <c r="AB757" s="19" t="s">
        <v>484</v>
      </c>
      <c r="AC757" s="19" t="s">
        <v>117</v>
      </c>
      <c r="AD757" s="19" t="s">
        <v>3947</v>
      </c>
      <c r="AE757" s="19" t="s">
        <v>3948</v>
      </c>
      <c r="AF757" s="19" t="s">
        <v>1592</v>
      </c>
      <c r="AG757" s="19" t="s">
        <v>3949</v>
      </c>
      <c r="AH757" s="19" t="s">
        <v>1499</v>
      </c>
      <c r="AI757" s="19" t="s">
        <v>1500</v>
      </c>
      <c r="AJ757" s="45">
        <v>0</v>
      </c>
      <c r="AK757" s="45">
        <v>0</v>
      </c>
      <c r="AL757" s="19" t="s">
        <v>1501</v>
      </c>
      <c r="AM757" s="46">
        <v>50820</v>
      </c>
      <c r="AN757" s="46">
        <v>33000</v>
      </c>
      <c r="AO757" s="46">
        <v>17820</v>
      </c>
      <c r="AP757" s="45">
        <v>356.4</v>
      </c>
      <c r="AQ757" s="45"/>
      <c r="AR757" s="45" t="str">
        <f>IFERROR(VLOOKUP(AB757,'Pedidos marco'!$A$1:$D$10000,4,0)," ")</f>
        <v xml:space="preserve"> </v>
      </c>
      <c r="AS757" s="45">
        <f t="shared" si="77"/>
        <v>5</v>
      </c>
      <c r="AT757" s="45" t="str">
        <f t="shared" si="78"/>
        <v>05</v>
      </c>
      <c r="AU757" s="47">
        <v>33</v>
      </c>
      <c r="AV757" s="19" t="str">
        <f t="shared" si="79"/>
        <v>04 April</v>
      </c>
      <c r="AW757" s="19">
        <f t="shared" si="80"/>
        <v>0.53999999999999992</v>
      </c>
      <c r="AX757" s="19">
        <f t="shared" si="81"/>
        <v>10.799999999999999</v>
      </c>
      <c r="AY757" s="19" t="e">
        <f>VLOOKUP(AG757,Cías!$A$1:$E$10000,5,0)</f>
        <v>#N/A</v>
      </c>
      <c r="AZ757" s="19" t="str">
        <f t="shared" si="82"/>
        <v>1014322</v>
      </c>
      <c r="BA757" s="19" t="str">
        <f t="shared" si="83"/>
        <v>ESPARZA REVELO JORGE MARCELO</v>
      </c>
      <c r="BB757" s="19" t="e">
        <f>VLOOKUP(AG757,Cías!$A$1:$E$10000,3,0)</f>
        <v>#N/A</v>
      </c>
      <c r="BC757" s="19"/>
      <c r="BD757" s="19"/>
      <c r="BE757" s="19"/>
      <c r="BF757" s="19"/>
      <c r="BG757" s="19"/>
      <c r="BH757" s="19"/>
      <c r="BI757" s="19"/>
      <c r="BJ757" s="19"/>
    </row>
    <row r="758" spans="1:62" ht="15" x14ac:dyDescent="0.2">
      <c r="A758" s="19" t="s">
        <v>8567</v>
      </c>
      <c r="B758" s="19" t="s">
        <v>1479</v>
      </c>
      <c r="C758" s="43">
        <v>44656</v>
      </c>
      <c r="D758" s="44">
        <v>0.8125</v>
      </c>
      <c r="E758" s="19" t="s">
        <v>8568</v>
      </c>
      <c r="F758" s="19" t="s">
        <v>8569</v>
      </c>
      <c r="G758" s="19" t="s">
        <v>8570</v>
      </c>
      <c r="H758" s="45">
        <v>3648.87</v>
      </c>
      <c r="I758" s="45">
        <v>4091.13</v>
      </c>
      <c r="J758" s="19" t="s">
        <v>1560</v>
      </c>
      <c r="K758" s="19" t="s">
        <v>3254</v>
      </c>
      <c r="L758" s="19" t="s">
        <v>8571</v>
      </c>
      <c r="M758" s="19" t="s">
        <v>8572</v>
      </c>
      <c r="N758" s="19" t="s">
        <v>8567</v>
      </c>
      <c r="O758" s="19" t="s">
        <v>1486</v>
      </c>
      <c r="P758" s="19" t="s">
        <v>1487</v>
      </c>
      <c r="Q758" s="46">
        <v>31.38</v>
      </c>
      <c r="R758" s="19" t="s">
        <v>1488</v>
      </c>
      <c r="S758" s="19" t="s">
        <v>1564</v>
      </c>
      <c r="T758" s="19" t="s">
        <v>416</v>
      </c>
      <c r="U758" s="19" t="s">
        <v>1565</v>
      </c>
      <c r="V758" s="19" t="s">
        <v>1566</v>
      </c>
      <c r="W758" s="19" t="s">
        <v>1567</v>
      </c>
      <c r="X758" s="19" t="s">
        <v>1568</v>
      </c>
      <c r="Y758" s="19" t="s">
        <v>1569</v>
      </c>
      <c r="Z758" s="19" t="s">
        <v>1570</v>
      </c>
      <c r="AA758" s="46">
        <v>136</v>
      </c>
      <c r="AB758" s="19" t="s">
        <v>1571</v>
      </c>
      <c r="AC758" s="19" t="s">
        <v>416</v>
      </c>
      <c r="AD758" s="19" t="s">
        <v>1572</v>
      </c>
      <c r="AE758" s="19" t="s">
        <v>1573</v>
      </c>
      <c r="AF758" s="19" t="s">
        <v>1497</v>
      </c>
      <c r="AG758" s="19" t="s">
        <v>1574</v>
      </c>
      <c r="AH758" s="19" t="s">
        <v>1499</v>
      </c>
      <c r="AI758" s="19" t="s">
        <v>1500</v>
      </c>
      <c r="AJ758" s="45">
        <v>0</v>
      </c>
      <c r="AK758" s="45">
        <v>0</v>
      </c>
      <c r="AL758" s="19" t="s">
        <v>1517</v>
      </c>
      <c r="AM758" s="46">
        <v>50760</v>
      </c>
      <c r="AN758" s="46">
        <v>31380</v>
      </c>
      <c r="AO758" s="46">
        <v>19380</v>
      </c>
      <c r="AP758" s="45">
        <v>0</v>
      </c>
      <c r="AQ758" s="45"/>
      <c r="AR758" s="45" t="str">
        <f>IFERROR(VLOOKUP(AB758,'Pedidos marco'!$A$1:$D$10000,4,0)," ")</f>
        <v xml:space="preserve"> </v>
      </c>
      <c r="AS758" s="45">
        <f t="shared" si="77"/>
        <v>5</v>
      </c>
      <c r="AT758" s="45" t="str">
        <f t="shared" si="78"/>
        <v>05</v>
      </c>
      <c r="AU758" s="47">
        <v>31.38</v>
      </c>
      <c r="AV758" s="19" t="str">
        <f t="shared" si="79"/>
        <v>04 April</v>
      </c>
      <c r="AW758" s="19">
        <f t="shared" si="80"/>
        <v>0</v>
      </c>
      <c r="AX758" s="19">
        <f t="shared" si="81"/>
        <v>0</v>
      </c>
      <c r="AY758" s="19" t="e">
        <f>VLOOKUP(AG758,Cías!$A$1:$E$10000,5,0)</f>
        <v>#N/A</v>
      </c>
      <c r="AZ758" s="19" t="str">
        <f t="shared" si="82"/>
        <v>1014407</v>
      </c>
      <c r="BA758" s="19" t="str">
        <f t="shared" si="83"/>
        <v>HORMIANDES</v>
      </c>
      <c r="BB758" s="19" t="e">
        <f>VLOOKUP(AG758,Cías!$A$1:$E$10000,3,0)</f>
        <v>#N/A</v>
      </c>
      <c r="BC758" s="19"/>
      <c r="BD758" s="19"/>
      <c r="BE758" s="19"/>
      <c r="BF758" s="19"/>
      <c r="BG758" s="19"/>
      <c r="BH758" s="19"/>
      <c r="BI758" s="19"/>
      <c r="BJ758" s="19"/>
    </row>
    <row r="759" spans="1:62" ht="15" x14ac:dyDescent="0.2">
      <c r="A759" s="19" t="s">
        <v>8573</v>
      </c>
      <c r="B759" s="19" t="s">
        <v>1479</v>
      </c>
      <c r="C759" s="43">
        <v>44656</v>
      </c>
      <c r="D759" s="44">
        <v>0.81527777777777999</v>
      </c>
      <c r="E759" s="19" t="s">
        <v>8574</v>
      </c>
      <c r="F759" s="19" t="s">
        <v>1481</v>
      </c>
      <c r="G759" s="19" t="s">
        <v>1481</v>
      </c>
      <c r="H759" s="45">
        <v>0</v>
      </c>
      <c r="I759" s="45">
        <v>0</v>
      </c>
      <c r="J759" s="19" t="s">
        <v>1482</v>
      </c>
      <c r="K759" s="19" t="s">
        <v>8575</v>
      </c>
      <c r="L759" s="19" t="s">
        <v>8576</v>
      </c>
      <c r="M759" s="19" t="s">
        <v>8577</v>
      </c>
      <c r="N759" s="19" t="s">
        <v>8573</v>
      </c>
      <c r="O759" s="19" t="s">
        <v>1641</v>
      </c>
      <c r="P759" s="19" t="s">
        <v>1642</v>
      </c>
      <c r="Q759" s="46">
        <v>360</v>
      </c>
      <c r="R759" s="19" t="s">
        <v>1544</v>
      </c>
      <c r="S759" s="19" t="s">
        <v>4733</v>
      </c>
      <c r="T759" s="19" t="s">
        <v>4734</v>
      </c>
      <c r="U759" s="19" t="s">
        <v>8578</v>
      </c>
      <c r="V759" s="19" t="s">
        <v>8579</v>
      </c>
      <c r="W759" s="19" t="s">
        <v>8580</v>
      </c>
      <c r="X759" s="19" t="s">
        <v>8581</v>
      </c>
      <c r="Y759" s="19" t="s">
        <v>1611</v>
      </c>
      <c r="Z759" s="19" t="s">
        <v>1612</v>
      </c>
      <c r="AA759" s="46">
        <v>486</v>
      </c>
      <c r="AB759" s="19" t="s">
        <v>504</v>
      </c>
      <c r="AC759" s="19" t="s">
        <v>157</v>
      </c>
      <c r="AD759" s="19" t="s">
        <v>5075</v>
      </c>
      <c r="AE759" s="19" t="s">
        <v>1481</v>
      </c>
      <c r="AF759" s="19" t="s">
        <v>1554</v>
      </c>
      <c r="AG759" s="19" t="s">
        <v>5076</v>
      </c>
      <c r="AH759" s="19" t="s">
        <v>1499</v>
      </c>
      <c r="AI759" s="19" t="s">
        <v>1500</v>
      </c>
      <c r="AJ759" s="45">
        <v>0</v>
      </c>
      <c r="AK759" s="45">
        <v>0</v>
      </c>
      <c r="AL759" s="19" t="s">
        <v>1501</v>
      </c>
      <c r="AM759" s="46">
        <v>27090</v>
      </c>
      <c r="AN759" s="46">
        <v>18010</v>
      </c>
      <c r="AO759" s="46">
        <v>9080</v>
      </c>
      <c r="AP759" s="45">
        <v>406.8</v>
      </c>
      <c r="AQ759" s="45"/>
      <c r="AR759" s="45" t="str">
        <f>IFERROR(VLOOKUP(AB759,'Pedidos marco'!$A$1:$D$10000,4,0)," ")</f>
        <v xml:space="preserve"> </v>
      </c>
      <c r="AS759" s="45">
        <f t="shared" si="77"/>
        <v>5</v>
      </c>
      <c r="AT759" s="45" t="str">
        <f t="shared" si="78"/>
        <v>05</v>
      </c>
      <c r="AU759" s="47">
        <v>18</v>
      </c>
      <c r="AV759" s="19" t="str">
        <f t="shared" si="79"/>
        <v>04 April</v>
      </c>
      <c r="AW759" s="19">
        <f t="shared" si="80"/>
        <v>1.1300000000000001</v>
      </c>
      <c r="AX759" s="19">
        <f t="shared" si="81"/>
        <v>22.6</v>
      </c>
      <c r="AY759" s="19" t="e">
        <f>VLOOKUP(AG759,Cías!$A$1:$E$10000,5,0)</f>
        <v>#N/A</v>
      </c>
      <c r="AZ759" s="19" t="str">
        <f t="shared" si="82"/>
        <v>1013275</v>
      </c>
      <c r="BA759" s="19" t="str">
        <f t="shared" si="83"/>
        <v>HARO RUIZ SIXTO RIGOBERTO</v>
      </c>
      <c r="BB759" s="19" t="e">
        <f>VLOOKUP(AG759,Cías!$A$1:$E$10000,3,0)</f>
        <v>#N/A</v>
      </c>
      <c r="BC759" s="19"/>
      <c r="BD759" s="19"/>
      <c r="BE759" s="19"/>
      <c r="BF759" s="19"/>
      <c r="BG759" s="19"/>
      <c r="BH759" s="19"/>
      <c r="BI759" s="19"/>
      <c r="BJ759" s="19"/>
    </row>
    <row r="760" spans="1:62" ht="15" x14ac:dyDescent="0.2">
      <c r="A760" s="19" t="s">
        <v>8582</v>
      </c>
      <c r="B760" s="19" t="s">
        <v>1479</v>
      </c>
      <c r="C760" s="43">
        <v>44656</v>
      </c>
      <c r="D760" s="44">
        <v>0.81666666666666998</v>
      </c>
      <c r="E760" s="19" t="s">
        <v>8583</v>
      </c>
      <c r="F760" s="19" t="s">
        <v>8584</v>
      </c>
      <c r="G760" s="19" t="s">
        <v>8585</v>
      </c>
      <c r="H760" s="45">
        <v>2365.1999999999998</v>
      </c>
      <c r="I760" s="45">
        <v>2651.87</v>
      </c>
      <c r="J760" s="19" t="s">
        <v>1560</v>
      </c>
      <c r="K760" s="19" t="s">
        <v>8586</v>
      </c>
      <c r="L760" s="19" t="s">
        <v>8587</v>
      </c>
      <c r="M760" s="19" t="s">
        <v>8588</v>
      </c>
      <c r="N760" s="19" t="s">
        <v>8582</v>
      </c>
      <c r="O760" s="19" t="s">
        <v>1641</v>
      </c>
      <c r="P760" s="19" t="s">
        <v>1642</v>
      </c>
      <c r="Q760" s="46">
        <v>360</v>
      </c>
      <c r="R760" s="19" t="s">
        <v>1544</v>
      </c>
      <c r="S760" s="19" t="s">
        <v>8589</v>
      </c>
      <c r="T760" s="19" t="s">
        <v>8590</v>
      </c>
      <c r="U760" s="19" t="s">
        <v>8591</v>
      </c>
      <c r="V760" s="19" t="s">
        <v>8592</v>
      </c>
      <c r="W760" s="19" t="s">
        <v>1492</v>
      </c>
      <c r="X760" s="19" t="s">
        <v>8593</v>
      </c>
      <c r="Y760" s="19" t="s">
        <v>8594</v>
      </c>
      <c r="Z760" s="19" t="s">
        <v>8595</v>
      </c>
      <c r="AA760" s="46">
        <v>265</v>
      </c>
      <c r="AB760" s="19" t="s">
        <v>515</v>
      </c>
      <c r="AC760" s="19" t="s">
        <v>183</v>
      </c>
      <c r="AD760" s="19" t="s">
        <v>8596</v>
      </c>
      <c r="AE760" s="19" t="s">
        <v>1481</v>
      </c>
      <c r="AF760" s="19" t="s">
        <v>1554</v>
      </c>
      <c r="AG760" s="19" t="s">
        <v>8597</v>
      </c>
      <c r="AH760" s="19" t="s">
        <v>1499</v>
      </c>
      <c r="AI760" s="19" t="s">
        <v>1500</v>
      </c>
      <c r="AJ760" s="45">
        <v>0</v>
      </c>
      <c r="AK760" s="45">
        <v>0</v>
      </c>
      <c r="AL760" s="19" t="s">
        <v>1501</v>
      </c>
      <c r="AM760" s="46">
        <v>27260</v>
      </c>
      <c r="AN760" s="46">
        <v>18030</v>
      </c>
      <c r="AO760" s="46">
        <v>9230</v>
      </c>
      <c r="AP760" s="45">
        <v>345.6</v>
      </c>
      <c r="AQ760" s="45"/>
      <c r="AR760" s="45" t="str">
        <f>IFERROR(VLOOKUP(AB760,'Pedidos marco'!$A$1:$D$10000,4,0)," ")</f>
        <v xml:space="preserve"> </v>
      </c>
      <c r="AS760" s="45">
        <f t="shared" si="77"/>
        <v>5</v>
      </c>
      <c r="AT760" s="45" t="str">
        <f t="shared" si="78"/>
        <v>05</v>
      </c>
      <c r="AU760" s="47">
        <v>18</v>
      </c>
      <c r="AV760" s="19" t="str">
        <f t="shared" si="79"/>
        <v>04 April</v>
      </c>
      <c r="AW760" s="19">
        <f t="shared" si="80"/>
        <v>0.96000000000000008</v>
      </c>
      <c r="AX760" s="19">
        <f t="shared" si="81"/>
        <v>19.200000000000003</v>
      </c>
      <c r="AY760" s="19" t="e">
        <f>VLOOKUP(AG760,Cías!$A$1:$E$10000,5,0)</f>
        <v>#N/A</v>
      </c>
      <c r="AZ760" s="19" t="str">
        <f t="shared" si="82"/>
        <v>1013806</v>
      </c>
      <c r="BA760" s="19" t="str">
        <f t="shared" si="83"/>
        <v>LOPEZ FREDY HERNAN</v>
      </c>
      <c r="BB760" s="19" t="e">
        <f>VLOOKUP(AG760,Cías!$A$1:$E$10000,3,0)</f>
        <v>#N/A</v>
      </c>
      <c r="BC760" s="19"/>
      <c r="BD760" s="19"/>
      <c r="BE760" s="19"/>
      <c r="BF760" s="19"/>
      <c r="BG760" s="19"/>
      <c r="BH760" s="19"/>
      <c r="BI760" s="19"/>
      <c r="BJ760" s="19"/>
    </row>
    <row r="761" spans="1:62" ht="15" x14ac:dyDescent="0.2">
      <c r="A761" s="19" t="s">
        <v>8598</v>
      </c>
      <c r="B761" s="19" t="s">
        <v>1479</v>
      </c>
      <c r="C761" s="43">
        <v>44656</v>
      </c>
      <c r="D761" s="44">
        <v>0.81874999999999998</v>
      </c>
      <c r="E761" s="19" t="s">
        <v>8599</v>
      </c>
      <c r="F761" s="19" t="s">
        <v>1481</v>
      </c>
      <c r="G761" s="19" t="s">
        <v>1481</v>
      </c>
      <c r="H761" s="45">
        <v>0</v>
      </c>
      <c r="I761" s="45">
        <v>0</v>
      </c>
      <c r="J761" s="19" t="s">
        <v>1482</v>
      </c>
      <c r="K761" s="19" t="s">
        <v>8600</v>
      </c>
      <c r="L761" s="19" t="s">
        <v>8601</v>
      </c>
      <c r="M761" s="19" t="s">
        <v>8602</v>
      </c>
      <c r="N761" s="19" t="s">
        <v>8598</v>
      </c>
      <c r="O761" s="19" t="s">
        <v>367</v>
      </c>
      <c r="P761" s="19" t="s">
        <v>368</v>
      </c>
      <c r="Q761" s="46">
        <v>680</v>
      </c>
      <c r="R761" s="19" t="s">
        <v>1544</v>
      </c>
      <c r="S761" s="19" t="s">
        <v>3092</v>
      </c>
      <c r="T761" s="19" t="s">
        <v>289</v>
      </c>
      <c r="U761" s="19" t="s">
        <v>3093</v>
      </c>
      <c r="V761" s="19" t="s">
        <v>3094</v>
      </c>
      <c r="W761" s="19" t="s">
        <v>1757</v>
      </c>
      <c r="X761" s="19" t="s">
        <v>3095</v>
      </c>
      <c r="Y761" s="19" t="s">
        <v>1759</v>
      </c>
      <c r="Z761" s="19" t="s">
        <v>1760</v>
      </c>
      <c r="AA761" s="46">
        <v>218</v>
      </c>
      <c r="AB761" s="19" t="s">
        <v>469</v>
      </c>
      <c r="AC761" s="19" t="s">
        <v>88</v>
      </c>
      <c r="AD761" s="19" t="s">
        <v>3096</v>
      </c>
      <c r="AE761" s="19" t="s">
        <v>3097</v>
      </c>
      <c r="AF761" s="19" t="s">
        <v>1592</v>
      </c>
      <c r="AG761" s="19" t="s">
        <v>3098</v>
      </c>
      <c r="AH761" s="19" t="s">
        <v>1499</v>
      </c>
      <c r="AI761" s="19" t="s">
        <v>1500</v>
      </c>
      <c r="AJ761" s="45">
        <v>0</v>
      </c>
      <c r="AK761" s="45">
        <v>0</v>
      </c>
      <c r="AL761" s="19" t="s">
        <v>1501</v>
      </c>
      <c r="AM761" s="46">
        <v>51880</v>
      </c>
      <c r="AN761" s="46">
        <v>33990</v>
      </c>
      <c r="AO761" s="46">
        <v>17890</v>
      </c>
      <c r="AP761" s="45">
        <v>516.79999999999995</v>
      </c>
      <c r="AQ761" s="45"/>
      <c r="AR761" s="45" t="str">
        <f>IFERROR(VLOOKUP(AB761,'Pedidos marco'!$A$1:$D$10000,4,0)," ")</f>
        <v xml:space="preserve"> </v>
      </c>
      <c r="AS761" s="45">
        <f t="shared" si="77"/>
        <v>5</v>
      </c>
      <c r="AT761" s="45" t="str">
        <f t="shared" si="78"/>
        <v>05</v>
      </c>
      <c r="AU761" s="47">
        <v>34</v>
      </c>
      <c r="AV761" s="19" t="str">
        <f t="shared" si="79"/>
        <v>04 April</v>
      </c>
      <c r="AW761" s="19">
        <f t="shared" si="80"/>
        <v>0.7599999999999999</v>
      </c>
      <c r="AX761" s="19">
        <f t="shared" si="81"/>
        <v>15.2</v>
      </c>
      <c r="AY761" s="19" t="e">
        <f>VLOOKUP(AG761,Cías!$A$1:$E$10000,5,0)</f>
        <v>#N/A</v>
      </c>
      <c r="AZ761" s="19" t="str">
        <f t="shared" si="82"/>
        <v>1013625</v>
      </c>
      <c r="BA761" s="19" t="str">
        <f t="shared" si="83"/>
        <v>CHICAIZA CHICAIZA CESAR ELOY</v>
      </c>
      <c r="BB761" s="19" t="e">
        <f>VLOOKUP(AG761,Cías!$A$1:$E$10000,3,0)</f>
        <v>#N/A</v>
      </c>
      <c r="BC761" s="19"/>
      <c r="BD761" s="19"/>
      <c r="BE761" s="19"/>
      <c r="BF761" s="19"/>
      <c r="BG761" s="19"/>
      <c r="BH761" s="19"/>
      <c r="BI761" s="19"/>
      <c r="BJ761" s="19"/>
    </row>
    <row r="762" spans="1:62" ht="15" x14ac:dyDescent="0.2">
      <c r="A762" s="19" t="s">
        <v>8603</v>
      </c>
      <c r="B762" s="19" t="s">
        <v>1479</v>
      </c>
      <c r="C762" s="43">
        <v>44656</v>
      </c>
      <c r="D762" s="44">
        <v>0.82291666666666996</v>
      </c>
      <c r="E762" s="19" t="s">
        <v>8604</v>
      </c>
      <c r="F762" s="19" t="s">
        <v>8605</v>
      </c>
      <c r="G762" s="19" t="s">
        <v>8606</v>
      </c>
      <c r="H762" s="45">
        <v>2458.8000000000002</v>
      </c>
      <c r="I762" s="45">
        <v>2756.83</v>
      </c>
      <c r="J762" s="19" t="s">
        <v>1560</v>
      </c>
      <c r="K762" s="19" t="s">
        <v>8607</v>
      </c>
      <c r="L762" s="19" t="s">
        <v>8608</v>
      </c>
      <c r="M762" s="19" t="s">
        <v>8609</v>
      </c>
      <c r="N762" s="19" t="s">
        <v>8603</v>
      </c>
      <c r="O762" s="19" t="s">
        <v>367</v>
      </c>
      <c r="P762" s="19" t="s">
        <v>368</v>
      </c>
      <c r="Q762" s="46">
        <v>360</v>
      </c>
      <c r="R762" s="19" t="s">
        <v>1544</v>
      </c>
      <c r="S762" s="19" t="s">
        <v>7829</v>
      </c>
      <c r="T762" s="19" t="s">
        <v>7830</v>
      </c>
      <c r="U762" s="19" t="s">
        <v>8610</v>
      </c>
      <c r="V762" s="19" t="s">
        <v>8611</v>
      </c>
      <c r="W762" s="19" t="s">
        <v>4883</v>
      </c>
      <c r="X762" s="19" t="s">
        <v>8612</v>
      </c>
      <c r="Y762" s="19" t="s">
        <v>3162</v>
      </c>
      <c r="Z762" s="19" t="s">
        <v>3163</v>
      </c>
      <c r="AA762" s="46">
        <v>120</v>
      </c>
      <c r="AB762" s="19" t="s">
        <v>479</v>
      </c>
      <c r="AC762" s="19" t="s">
        <v>108</v>
      </c>
      <c r="AD762" s="19" t="s">
        <v>1948</v>
      </c>
      <c r="AE762" s="19" t="s">
        <v>1949</v>
      </c>
      <c r="AF762" s="19" t="s">
        <v>1554</v>
      </c>
      <c r="AG762" s="19" t="s">
        <v>1950</v>
      </c>
      <c r="AH762" s="19" t="s">
        <v>1499</v>
      </c>
      <c r="AI762" s="19" t="s">
        <v>1500</v>
      </c>
      <c r="AJ762" s="45">
        <v>0</v>
      </c>
      <c r="AK762" s="45">
        <v>0</v>
      </c>
      <c r="AL762" s="19" t="s">
        <v>1501</v>
      </c>
      <c r="AM762" s="46">
        <v>26930</v>
      </c>
      <c r="AN762" s="46">
        <v>17980</v>
      </c>
      <c r="AO762" s="46">
        <v>8950</v>
      </c>
      <c r="AP762" s="45">
        <v>165.6</v>
      </c>
      <c r="AQ762" s="45"/>
      <c r="AR762" s="45" t="str">
        <f>IFERROR(VLOOKUP(AB762,'Pedidos marco'!$A$1:$D$10000,4,0)," ")</f>
        <v xml:space="preserve"> </v>
      </c>
      <c r="AS762" s="45">
        <f t="shared" si="77"/>
        <v>5</v>
      </c>
      <c r="AT762" s="45" t="str">
        <f t="shared" si="78"/>
        <v>05</v>
      </c>
      <c r="AU762" s="47">
        <v>18</v>
      </c>
      <c r="AV762" s="19" t="str">
        <f t="shared" si="79"/>
        <v>04 April</v>
      </c>
      <c r="AW762" s="19">
        <f t="shared" si="80"/>
        <v>0.45999999999999996</v>
      </c>
      <c r="AX762" s="19">
        <f t="shared" si="81"/>
        <v>9.1999999999999993</v>
      </c>
      <c r="AY762" s="19" t="e">
        <f>VLOOKUP(AG762,Cías!$A$1:$E$10000,5,0)</f>
        <v>#N/A</v>
      </c>
      <c r="AZ762" s="19" t="str">
        <f t="shared" si="82"/>
        <v>1022019</v>
      </c>
      <c r="BA762" s="19" t="str">
        <f t="shared" si="83"/>
        <v>ENRIQUEZ LARA ORLANDO DANILO</v>
      </c>
      <c r="BB762" s="19" t="e">
        <f>VLOOKUP(AG762,Cías!$A$1:$E$10000,3,0)</f>
        <v>#N/A</v>
      </c>
      <c r="BC762" s="19"/>
      <c r="BD762" s="19"/>
      <c r="BE762" s="19"/>
      <c r="BF762" s="19"/>
      <c r="BG762" s="19"/>
      <c r="BH762" s="19"/>
      <c r="BI762" s="19"/>
      <c r="BJ762" s="19"/>
    </row>
    <row r="763" spans="1:62" ht="15" x14ac:dyDescent="0.2">
      <c r="A763" s="19" t="s">
        <v>8613</v>
      </c>
      <c r="B763" s="19" t="s">
        <v>1479</v>
      </c>
      <c r="C763" s="43">
        <v>44656</v>
      </c>
      <c r="D763" s="44">
        <v>0.82499999999999996</v>
      </c>
      <c r="E763" s="19" t="s">
        <v>8614</v>
      </c>
      <c r="F763" s="19" t="s">
        <v>8615</v>
      </c>
      <c r="G763" s="19" t="s">
        <v>8616</v>
      </c>
      <c r="H763" s="45">
        <v>4534.2</v>
      </c>
      <c r="I763" s="45">
        <v>5083.7700000000004</v>
      </c>
      <c r="J763" s="19" t="s">
        <v>1560</v>
      </c>
      <c r="K763" s="19" t="s">
        <v>8617</v>
      </c>
      <c r="L763" s="19" t="s">
        <v>8618</v>
      </c>
      <c r="M763" s="19" t="s">
        <v>8619</v>
      </c>
      <c r="N763" s="19" t="s">
        <v>8613</v>
      </c>
      <c r="O763" s="19" t="s">
        <v>1603</v>
      </c>
      <c r="P763" s="19" t="s">
        <v>1604</v>
      </c>
      <c r="Q763" s="46">
        <v>660</v>
      </c>
      <c r="R763" s="19" t="s">
        <v>1544</v>
      </c>
      <c r="S763" s="19" t="s">
        <v>8620</v>
      </c>
      <c r="T763" s="19" t="s">
        <v>8621</v>
      </c>
      <c r="U763" s="19" t="s">
        <v>8622</v>
      </c>
      <c r="V763" s="19" t="s">
        <v>8623</v>
      </c>
      <c r="W763" s="19" t="s">
        <v>1917</v>
      </c>
      <c r="X763" s="19" t="s">
        <v>8624</v>
      </c>
      <c r="Y763" s="19" t="s">
        <v>8625</v>
      </c>
      <c r="Z763" s="19" t="s">
        <v>8626</v>
      </c>
      <c r="AA763" s="46">
        <v>290</v>
      </c>
      <c r="AB763" s="19" t="s">
        <v>522</v>
      </c>
      <c r="AC763" s="19" t="s">
        <v>196</v>
      </c>
      <c r="AD763" s="19" t="s">
        <v>1590</v>
      </c>
      <c r="AE763" s="19" t="s">
        <v>1591</v>
      </c>
      <c r="AF763" s="19" t="s">
        <v>1592</v>
      </c>
      <c r="AG763" s="19" t="s">
        <v>1593</v>
      </c>
      <c r="AH763" s="19" t="s">
        <v>1499</v>
      </c>
      <c r="AI763" s="19" t="s">
        <v>1500</v>
      </c>
      <c r="AJ763" s="45">
        <v>0</v>
      </c>
      <c r="AK763" s="45">
        <v>0</v>
      </c>
      <c r="AL763" s="19" t="s">
        <v>1501</v>
      </c>
      <c r="AM763" s="46">
        <v>51060</v>
      </c>
      <c r="AN763" s="46">
        <v>33100</v>
      </c>
      <c r="AO763" s="46">
        <v>17960</v>
      </c>
      <c r="AP763" s="45">
        <v>620.4</v>
      </c>
      <c r="AQ763" s="45"/>
      <c r="AR763" s="45" t="str">
        <f>IFERROR(VLOOKUP(AB763,'Pedidos marco'!$A$1:$D$10000,4,0)," ")</f>
        <v xml:space="preserve"> </v>
      </c>
      <c r="AS763" s="45">
        <f t="shared" si="77"/>
        <v>5</v>
      </c>
      <c r="AT763" s="45" t="str">
        <f t="shared" si="78"/>
        <v>05</v>
      </c>
      <c r="AU763" s="47">
        <v>33</v>
      </c>
      <c r="AV763" s="19" t="str">
        <f t="shared" si="79"/>
        <v>04 April</v>
      </c>
      <c r="AW763" s="19">
        <f t="shared" si="80"/>
        <v>0.94</v>
      </c>
      <c r="AX763" s="19">
        <f t="shared" si="81"/>
        <v>18.8</v>
      </c>
      <c r="AY763" s="19" t="e">
        <f>VLOOKUP(AG763,Cías!$A$1:$E$10000,5,0)</f>
        <v>#N/A</v>
      </c>
      <c r="AZ763" s="19" t="str">
        <f t="shared" si="82"/>
        <v>1013493</v>
      </c>
      <c r="BA763" s="19" t="str">
        <f t="shared" si="83"/>
        <v>MEDIAVILLA PERUGACHI LUIS ALFONSO</v>
      </c>
      <c r="BB763" s="19" t="e">
        <f>VLOOKUP(AG763,Cías!$A$1:$E$10000,3,0)</f>
        <v>#N/A</v>
      </c>
      <c r="BC763" s="19"/>
      <c r="BD763" s="19"/>
      <c r="BE763" s="19"/>
      <c r="BF763" s="19"/>
      <c r="BG763" s="19"/>
      <c r="BH763" s="19"/>
      <c r="BI763" s="19"/>
      <c r="BJ763" s="19"/>
    </row>
    <row r="764" spans="1:62" ht="15" x14ac:dyDescent="0.2">
      <c r="A764" s="19" t="s">
        <v>8627</v>
      </c>
      <c r="B764" s="19" t="s">
        <v>1479</v>
      </c>
      <c r="C764" s="43">
        <v>44656</v>
      </c>
      <c r="D764" s="44">
        <v>0.82847222222221995</v>
      </c>
      <c r="E764" s="19" t="s">
        <v>8628</v>
      </c>
      <c r="F764" s="19" t="s">
        <v>1481</v>
      </c>
      <c r="G764" s="19" t="s">
        <v>1481</v>
      </c>
      <c r="H764" s="45">
        <v>0</v>
      </c>
      <c r="I764" s="45">
        <v>0</v>
      </c>
      <c r="J764" s="19" t="s">
        <v>1482</v>
      </c>
      <c r="K764" s="19" t="s">
        <v>8629</v>
      </c>
      <c r="L764" s="19" t="s">
        <v>8630</v>
      </c>
      <c r="M764" s="19" t="s">
        <v>8631</v>
      </c>
      <c r="N764" s="19" t="s">
        <v>8627</v>
      </c>
      <c r="O764" s="19" t="s">
        <v>367</v>
      </c>
      <c r="P764" s="19" t="s">
        <v>368</v>
      </c>
      <c r="Q764" s="46">
        <v>640</v>
      </c>
      <c r="R764" s="19" t="s">
        <v>1544</v>
      </c>
      <c r="S764" s="19" t="s">
        <v>1976</v>
      </c>
      <c r="T764" s="19" t="s">
        <v>92</v>
      </c>
      <c r="U764" s="19" t="s">
        <v>4647</v>
      </c>
      <c r="V764" s="19" t="s">
        <v>2091</v>
      </c>
      <c r="W764" s="19" t="s">
        <v>415</v>
      </c>
      <c r="X764" s="19" t="s">
        <v>4648</v>
      </c>
      <c r="Y764" s="19" t="s">
        <v>4649</v>
      </c>
      <c r="Z764" s="19" t="s">
        <v>4650</v>
      </c>
      <c r="AA764" s="46">
        <v>96.3</v>
      </c>
      <c r="AB764" s="19" t="s">
        <v>471</v>
      </c>
      <c r="AC764" s="19" t="s">
        <v>92</v>
      </c>
      <c r="AD764" s="19" t="s">
        <v>4871</v>
      </c>
      <c r="AE764" s="19" t="s">
        <v>4872</v>
      </c>
      <c r="AF764" s="19" t="s">
        <v>1592</v>
      </c>
      <c r="AG764" s="19" t="s">
        <v>4873</v>
      </c>
      <c r="AH764" s="19" t="s">
        <v>1502</v>
      </c>
      <c r="AI764" s="19" t="s">
        <v>2099</v>
      </c>
      <c r="AJ764" s="45">
        <v>0</v>
      </c>
      <c r="AK764" s="45">
        <v>0</v>
      </c>
      <c r="AL764" s="19" t="s">
        <v>1501</v>
      </c>
      <c r="AM764" s="46">
        <v>50200</v>
      </c>
      <c r="AN764" s="46">
        <v>31980</v>
      </c>
      <c r="AO764" s="46">
        <v>18220</v>
      </c>
      <c r="AP764" s="45">
        <v>288</v>
      </c>
      <c r="AQ764" s="45"/>
      <c r="AR764" s="45" t="str">
        <f>IFERROR(VLOOKUP(AB764,'Pedidos marco'!$A$1:$D$10000,4,0)," ")</f>
        <v xml:space="preserve"> </v>
      </c>
      <c r="AS764" s="45">
        <f t="shared" si="77"/>
        <v>5</v>
      </c>
      <c r="AT764" s="45" t="str">
        <f t="shared" si="78"/>
        <v>05</v>
      </c>
      <c r="AU764" s="47">
        <v>32</v>
      </c>
      <c r="AV764" s="19" t="str">
        <f t="shared" si="79"/>
        <v>04 April</v>
      </c>
      <c r="AW764" s="19">
        <f t="shared" si="80"/>
        <v>0.45</v>
      </c>
      <c r="AX764" s="19">
        <f t="shared" si="81"/>
        <v>9</v>
      </c>
      <c r="AY764" s="19" t="e">
        <f>VLOOKUP(AG764,Cías!$A$1:$E$10000,5,0)</f>
        <v>#N/A</v>
      </c>
      <c r="AZ764" s="19" t="str">
        <f t="shared" si="82"/>
        <v>1014509</v>
      </c>
      <c r="BA764" s="19" t="str">
        <f t="shared" si="83"/>
        <v>COMERCIAL MICHELENA S.A.</v>
      </c>
      <c r="BB764" s="19" t="e">
        <f>VLOOKUP(AG764,Cías!$A$1:$E$10000,3,0)</f>
        <v>#N/A</v>
      </c>
      <c r="BC764" s="19"/>
      <c r="BD764" s="19"/>
      <c r="BE764" s="19"/>
      <c r="BF764" s="19"/>
      <c r="BG764" s="19"/>
      <c r="BH764" s="19"/>
      <c r="BI764" s="19"/>
      <c r="BJ764" s="19"/>
    </row>
    <row r="765" spans="1:62" ht="15" x14ac:dyDescent="0.2">
      <c r="A765" s="19" t="s">
        <v>8632</v>
      </c>
      <c r="B765" s="19" t="s">
        <v>1479</v>
      </c>
      <c r="C765" s="43">
        <v>44656</v>
      </c>
      <c r="D765" s="44">
        <v>0.83055555555556004</v>
      </c>
      <c r="E765" s="19" t="s">
        <v>8633</v>
      </c>
      <c r="F765" s="19" t="s">
        <v>8634</v>
      </c>
      <c r="G765" s="19" t="s">
        <v>8635</v>
      </c>
      <c r="H765" s="45">
        <v>1051.2</v>
      </c>
      <c r="I765" s="45">
        <v>1178.6099999999999</v>
      </c>
      <c r="J765" s="19" t="s">
        <v>1560</v>
      </c>
      <c r="K765" s="19" t="s">
        <v>8636</v>
      </c>
      <c r="L765" s="19" t="s">
        <v>8637</v>
      </c>
      <c r="M765" s="19" t="s">
        <v>8638</v>
      </c>
      <c r="N765" s="19" t="s">
        <v>8632</v>
      </c>
      <c r="O765" s="19" t="s">
        <v>367</v>
      </c>
      <c r="P765" s="19" t="s">
        <v>368</v>
      </c>
      <c r="Q765" s="46">
        <v>160</v>
      </c>
      <c r="R765" s="19" t="s">
        <v>1544</v>
      </c>
      <c r="S765" s="19" t="s">
        <v>3432</v>
      </c>
      <c r="T765" s="19" t="s">
        <v>137</v>
      </c>
      <c r="U765" s="19" t="s">
        <v>3433</v>
      </c>
      <c r="V765" s="19" t="s">
        <v>3434</v>
      </c>
      <c r="W765" s="19" t="s">
        <v>1586</v>
      </c>
      <c r="X765" s="19" t="s">
        <v>3435</v>
      </c>
      <c r="Y765" s="19" t="s">
        <v>1588</v>
      </c>
      <c r="Z765" s="19" t="s">
        <v>1589</v>
      </c>
      <c r="AA765" s="46">
        <v>250</v>
      </c>
      <c r="AB765" s="19" t="s">
        <v>494</v>
      </c>
      <c r="AC765" s="19" t="s">
        <v>137</v>
      </c>
      <c r="AD765" s="19" t="s">
        <v>3436</v>
      </c>
      <c r="AE765" s="19" t="s">
        <v>3437</v>
      </c>
      <c r="AF765" s="19" t="s">
        <v>1554</v>
      </c>
      <c r="AG765" s="19" t="s">
        <v>3438</v>
      </c>
      <c r="AH765" s="19" t="s">
        <v>1499</v>
      </c>
      <c r="AI765" s="19" t="s">
        <v>1500</v>
      </c>
      <c r="AJ765" s="45">
        <v>0</v>
      </c>
      <c r="AK765" s="45">
        <v>0</v>
      </c>
      <c r="AL765" s="19" t="s">
        <v>1501</v>
      </c>
      <c r="AM765" s="46">
        <v>12633.333000000001</v>
      </c>
      <c r="AN765" s="46">
        <v>8013.3329999999996</v>
      </c>
      <c r="AO765" s="46">
        <v>4620</v>
      </c>
      <c r="AP765" s="45">
        <v>144</v>
      </c>
      <c r="AQ765" s="45"/>
      <c r="AR765" s="45" t="str">
        <f>IFERROR(VLOOKUP(AB765,'Pedidos marco'!$A$1:$D$10000,4,0)," ")</f>
        <v xml:space="preserve"> </v>
      </c>
      <c r="AS765" s="45">
        <f t="shared" si="77"/>
        <v>5</v>
      </c>
      <c r="AT765" s="45" t="str">
        <f t="shared" si="78"/>
        <v>05</v>
      </c>
      <c r="AU765" s="47">
        <v>8</v>
      </c>
      <c r="AV765" s="19" t="str">
        <f t="shared" si="79"/>
        <v>04 April</v>
      </c>
      <c r="AW765" s="19">
        <f t="shared" si="80"/>
        <v>0.9</v>
      </c>
      <c r="AX765" s="19">
        <f t="shared" si="81"/>
        <v>18</v>
      </c>
      <c r="AY765" s="19" t="e">
        <f>VLOOKUP(AG765,Cías!$A$1:$E$10000,5,0)</f>
        <v>#N/A</v>
      </c>
      <c r="AZ765" s="19" t="str">
        <f t="shared" si="82"/>
        <v>1017789</v>
      </c>
      <c r="BA765" s="19" t="str">
        <f t="shared" si="83"/>
        <v>GALARZA PONCE FABIOLA CATHERINE</v>
      </c>
      <c r="BB765" s="19" t="e">
        <f>VLOOKUP(AG765,Cías!$A$1:$E$10000,3,0)</f>
        <v>#N/A</v>
      </c>
      <c r="BC765" s="19"/>
      <c r="BD765" s="19"/>
      <c r="BE765" s="19"/>
      <c r="BF765" s="19"/>
      <c r="BG765" s="19"/>
      <c r="BH765" s="19"/>
      <c r="BI765" s="19"/>
      <c r="BJ765" s="19"/>
    </row>
    <row r="766" spans="1:62" ht="15" x14ac:dyDescent="0.2">
      <c r="A766" s="19" t="s">
        <v>8632</v>
      </c>
      <c r="B766" s="19" t="s">
        <v>1479</v>
      </c>
      <c r="C766" s="43">
        <v>44656</v>
      </c>
      <c r="D766" s="44">
        <v>0.83055555555556004</v>
      </c>
      <c r="E766" s="19" t="s">
        <v>8639</v>
      </c>
      <c r="F766" s="19" t="s">
        <v>8640</v>
      </c>
      <c r="G766" s="19" t="s">
        <v>8641</v>
      </c>
      <c r="H766" s="45">
        <v>1326</v>
      </c>
      <c r="I766" s="45">
        <v>1486.72</v>
      </c>
      <c r="J766" s="19" t="s">
        <v>1560</v>
      </c>
      <c r="K766" s="19" t="s">
        <v>8642</v>
      </c>
      <c r="L766" s="19" t="s">
        <v>8643</v>
      </c>
      <c r="M766" s="19" t="s">
        <v>8644</v>
      </c>
      <c r="N766" s="19" t="s">
        <v>8632</v>
      </c>
      <c r="O766" s="19" t="s">
        <v>367</v>
      </c>
      <c r="P766" s="19" t="s">
        <v>368</v>
      </c>
      <c r="Q766" s="46">
        <v>200</v>
      </c>
      <c r="R766" s="19" t="s">
        <v>1544</v>
      </c>
      <c r="S766" s="19" t="s">
        <v>2515</v>
      </c>
      <c r="T766" s="19" t="s">
        <v>2516</v>
      </c>
      <c r="U766" s="19" t="s">
        <v>3445</v>
      </c>
      <c r="V766" s="19" t="s">
        <v>3446</v>
      </c>
      <c r="W766" s="19" t="s">
        <v>1586</v>
      </c>
      <c r="X766" s="19" t="s">
        <v>3447</v>
      </c>
      <c r="Y766" s="19" t="s">
        <v>1588</v>
      </c>
      <c r="Z766" s="19" t="s">
        <v>1589</v>
      </c>
      <c r="AA766" s="46">
        <v>250</v>
      </c>
      <c r="AB766" s="19" t="s">
        <v>494</v>
      </c>
      <c r="AC766" s="19" t="s">
        <v>137</v>
      </c>
      <c r="AD766" s="19" t="s">
        <v>3436</v>
      </c>
      <c r="AE766" s="19" t="s">
        <v>3437</v>
      </c>
      <c r="AF766" s="19" t="s">
        <v>1554</v>
      </c>
      <c r="AG766" s="19" t="s">
        <v>3438</v>
      </c>
      <c r="AH766" s="19" t="s">
        <v>1499</v>
      </c>
      <c r="AI766" s="19" t="s">
        <v>1500</v>
      </c>
      <c r="AJ766" s="45">
        <v>0</v>
      </c>
      <c r="AK766" s="45">
        <v>0</v>
      </c>
      <c r="AL766" s="19" t="s">
        <v>1501</v>
      </c>
      <c r="AM766" s="46">
        <v>14636.666999999999</v>
      </c>
      <c r="AN766" s="46">
        <v>10016.666999999999</v>
      </c>
      <c r="AO766" s="46">
        <v>4620</v>
      </c>
      <c r="AP766" s="45">
        <v>180</v>
      </c>
      <c r="AQ766" s="45"/>
      <c r="AR766" s="45" t="str">
        <f>IFERROR(VLOOKUP(AB766,'Pedidos marco'!$A$1:$D$10000,4,0)," ")</f>
        <v xml:space="preserve"> </v>
      </c>
      <c r="AS766" s="45">
        <f t="shared" si="77"/>
        <v>5</v>
      </c>
      <c r="AT766" s="45" t="str">
        <f t="shared" si="78"/>
        <v>05</v>
      </c>
      <c r="AU766" s="47">
        <v>10</v>
      </c>
      <c r="AV766" s="19" t="str">
        <f t="shared" si="79"/>
        <v>04 April</v>
      </c>
      <c r="AW766" s="19">
        <f t="shared" si="80"/>
        <v>0.9</v>
      </c>
      <c r="AX766" s="19">
        <f t="shared" si="81"/>
        <v>18</v>
      </c>
      <c r="AY766" s="19" t="e">
        <f>VLOOKUP(AG766,Cías!$A$1:$E$10000,5,0)</f>
        <v>#N/A</v>
      </c>
      <c r="AZ766" s="19" t="str">
        <f t="shared" si="82"/>
        <v>1017789</v>
      </c>
      <c r="BA766" s="19" t="str">
        <f t="shared" si="83"/>
        <v>GALARZA PONCE FABIOLA CATHERINE</v>
      </c>
      <c r="BB766" s="19" t="e">
        <f>VLOOKUP(AG766,Cías!$A$1:$E$10000,3,0)</f>
        <v>#N/A</v>
      </c>
      <c r="BC766" s="19"/>
      <c r="BD766" s="19"/>
      <c r="BE766" s="19"/>
      <c r="BF766" s="19"/>
      <c r="BG766" s="19"/>
      <c r="BH766" s="19"/>
      <c r="BI766" s="19"/>
      <c r="BJ766" s="19"/>
    </row>
    <row r="767" spans="1:62" ht="15" x14ac:dyDescent="0.2">
      <c r="A767" s="19" t="s">
        <v>8645</v>
      </c>
      <c r="B767" s="19" t="s">
        <v>1479</v>
      </c>
      <c r="C767" s="43">
        <v>44656</v>
      </c>
      <c r="D767" s="44">
        <v>0.83194444444444005</v>
      </c>
      <c r="E767" s="19" t="s">
        <v>8646</v>
      </c>
      <c r="F767" s="19" t="s">
        <v>8647</v>
      </c>
      <c r="G767" s="19" t="s">
        <v>8648</v>
      </c>
      <c r="H767" s="45">
        <v>2494.8000000000002</v>
      </c>
      <c r="I767" s="45">
        <v>2797.19</v>
      </c>
      <c r="J767" s="19" t="s">
        <v>1560</v>
      </c>
      <c r="K767" s="19" t="s">
        <v>8649</v>
      </c>
      <c r="L767" s="19" t="s">
        <v>8650</v>
      </c>
      <c r="M767" s="19" t="s">
        <v>8651</v>
      </c>
      <c r="N767" s="19" t="s">
        <v>8645</v>
      </c>
      <c r="O767" s="19" t="s">
        <v>367</v>
      </c>
      <c r="P767" s="19" t="s">
        <v>368</v>
      </c>
      <c r="Q767" s="46">
        <v>360</v>
      </c>
      <c r="R767" s="19" t="s">
        <v>1544</v>
      </c>
      <c r="S767" s="19" t="s">
        <v>8652</v>
      </c>
      <c r="T767" s="19" t="s">
        <v>8653</v>
      </c>
      <c r="U767" s="19" t="s">
        <v>8654</v>
      </c>
      <c r="V767" s="19" t="s">
        <v>8655</v>
      </c>
      <c r="W767" s="19" t="s">
        <v>415</v>
      </c>
      <c r="X767" s="19" t="s">
        <v>8656</v>
      </c>
      <c r="Y767" s="19" t="s">
        <v>417</v>
      </c>
      <c r="Z767" s="19" t="s">
        <v>2159</v>
      </c>
      <c r="AA767" s="46">
        <v>110</v>
      </c>
      <c r="AB767" s="19" t="s">
        <v>495</v>
      </c>
      <c r="AC767" s="19" t="s">
        <v>139</v>
      </c>
      <c r="AD767" s="19" t="s">
        <v>2131</v>
      </c>
      <c r="AE767" s="19" t="s">
        <v>1481</v>
      </c>
      <c r="AF767" s="19" t="s">
        <v>1554</v>
      </c>
      <c r="AG767" s="19" t="s">
        <v>2132</v>
      </c>
      <c r="AH767" s="19" t="s">
        <v>1499</v>
      </c>
      <c r="AI767" s="19" t="s">
        <v>1500</v>
      </c>
      <c r="AJ767" s="45">
        <v>0</v>
      </c>
      <c r="AK767" s="45">
        <v>0</v>
      </c>
      <c r="AL767" s="19" t="s">
        <v>1501</v>
      </c>
      <c r="AM767" s="46">
        <v>27030</v>
      </c>
      <c r="AN767" s="46">
        <v>18010</v>
      </c>
      <c r="AO767" s="46">
        <v>9020</v>
      </c>
      <c r="AP767" s="45">
        <v>165.6</v>
      </c>
      <c r="AQ767" s="45"/>
      <c r="AR767" s="45" t="str">
        <f>IFERROR(VLOOKUP(AB767,'Pedidos marco'!$A$1:$D$10000,4,0)," ")</f>
        <v xml:space="preserve"> </v>
      </c>
      <c r="AS767" s="45">
        <f t="shared" si="77"/>
        <v>5</v>
      </c>
      <c r="AT767" s="45" t="str">
        <f t="shared" si="78"/>
        <v>05</v>
      </c>
      <c r="AU767" s="47">
        <v>18</v>
      </c>
      <c r="AV767" s="19" t="str">
        <f t="shared" si="79"/>
        <v>04 April</v>
      </c>
      <c r="AW767" s="19">
        <f t="shared" si="80"/>
        <v>0.45999999999999996</v>
      </c>
      <c r="AX767" s="19">
        <f t="shared" si="81"/>
        <v>9.1999999999999993</v>
      </c>
      <c r="AY767" s="19" t="e">
        <f>VLOOKUP(AG767,Cías!$A$1:$E$10000,5,0)</f>
        <v>#N/A</v>
      </c>
      <c r="AZ767" s="19" t="str">
        <f t="shared" si="82"/>
        <v>1014271</v>
      </c>
      <c r="BA767" s="19" t="str">
        <f t="shared" si="83"/>
        <v>GARATE CARDENAS CARLOS VINICIO</v>
      </c>
      <c r="BB767" s="19" t="e">
        <f>VLOOKUP(AG767,Cías!$A$1:$E$10000,3,0)</f>
        <v>#N/A</v>
      </c>
      <c r="BC767" s="19"/>
      <c r="BD767" s="19"/>
      <c r="BE767" s="19"/>
      <c r="BF767" s="19"/>
      <c r="BG767" s="19"/>
      <c r="BH767" s="19"/>
      <c r="BI767" s="19"/>
      <c r="BJ767" s="19"/>
    </row>
    <row r="768" spans="1:62" ht="15" x14ac:dyDescent="0.2">
      <c r="A768" s="19" t="s">
        <v>8657</v>
      </c>
      <c r="B768" s="19" t="s">
        <v>1479</v>
      </c>
      <c r="C768" s="43">
        <v>44656</v>
      </c>
      <c r="D768" s="44">
        <v>0.86111111111111005</v>
      </c>
      <c r="E768" s="19" t="s">
        <v>8658</v>
      </c>
      <c r="F768" s="19" t="s">
        <v>8659</v>
      </c>
      <c r="G768" s="19" t="s">
        <v>8660</v>
      </c>
      <c r="H768" s="45">
        <v>2310</v>
      </c>
      <c r="I768" s="45">
        <v>2589.9899999999998</v>
      </c>
      <c r="J768" s="19" t="s">
        <v>1560</v>
      </c>
      <c r="K768" s="19" t="s">
        <v>8661</v>
      </c>
      <c r="L768" s="19" t="s">
        <v>8662</v>
      </c>
      <c r="M768" s="19" t="s">
        <v>8663</v>
      </c>
      <c r="N768" s="19" t="s">
        <v>8657</v>
      </c>
      <c r="O768" s="19" t="s">
        <v>1641</v>
      </c>
      <c r="P768" s="19" t="s">
        <v>1642</v>
      </c>
      <c r="Q768" s="46">
        <v>660</v>
      </c>
      <c r="R768" s="19" t="s">
        <v>1544</v>
      </c>
      <c r="S768" s="19" t="s">
        <v>1795</v>
      </c>
      <c r="T768" s="19" t="s">
        <v>177</v>
      </c>
      <c r="U768" s="19" t="s">
        <v>4126</v>
      </c>
      <c r="V768" s="19" t="s">
        <v>4127</v>
      </c>
      <c r="W768" s="19" t="s">
        <v>1740</v>
      </c>
      <c r="X768" s="19" t="s">
        <v>4128</v>
      </c>
      <c r="Y768" s="19" t="s">
        <v>1742</v>
      </c>
      <c r="Z768" s="19" t="s">
        <v>1743</v>
      </c>
      <c r="AA768" s="46">
        <v>469</v>
      </c>
      <c r="AB768" s="19" t="s">
        <v>8664</v>
      </c>
      <c r="AC768" s="19" t="s">
        <v>8665</v>
      </c>
      <c r="AD768" s="19" t="s">
        <v>4957</v>
      </c>
      <c r="AE768" s="19" t="s">
        <v>4958</v>
      </c>
      <c r="AF768" s="19" t="s">
        <v>1592</v>
      </c>
      <c r="AG768" s="19" t="s">
        <v>8666</v>
      </c>
      <c r="AH768" s="19" t="s">
        <v>1499</v>
      </c>
      <c r="AI768" s="19" t="s">
        <v>1500</v>
      </c>
      <c r="AJ768" s="45">
        <v>0</v>
      </c>
      <c r="AK768" s="45">
        <v>0</v>
      </c>
      <c r="AL768" s="19" t="s">
        <v>1517</v>
      </c>
      <c r="AM768" s="46">
        <v>50380</v>
      </c>
      <c r="AN768" s="46">
        <v>33080</v>
      </c>
      <c r="AO768" s="46">
        <v>17300</v>
      </c>
      <c r="AP768" s="45">
        <v>0</v>
      </c>
      <c r="AQ768" s="45"/>
      <c r="AR768" s="45" t="str">
        <f>IFERROR(VLOOKUP(AB768,'Pedidos marco'!$A$1:$D$10000,4,0)," ")</f>
        <v xml:space="preserve"> </v>
      </c>
      <c r="AS768" s="45">
        <f t="shared" si="77"/>
        <v>5</v>
      </c>
      <c r="AT768" s="45" t="str">
        <f t="shared" si="78"/>
        <v>05</v>
      </c>
      <c r="AU768" s="47">
        <v>33</v>
      </c>
      <c r="AV768" s="19" t="str">
        <f t="shared" si="79"/>
        <v>04 April</v>
      </c>
      <c r="AW768" s="19">
        <f t="shared" si="80"/>
        <v>0</v>
      </c>
      <c r="AX768" s="19">
        <f t="shared" si="81"/>
        <v>0</v>
      </c>
      <c r="AY768" s="19" t="e">
        <f>VLOOKUP(AG768,Cías!$A$1:$E$10000,5,0)</f>
        <v>#N/A</v>
      </c>
      <c r="AZ768" s="19" t="str">
        <f t="shared" si="82"/>
        <v>10008261</v>
      </c>
      <c r="BA768" s="19" t="str">
        <f t="shared" si="83"/>
        <v>TARUPI ROSERO SEGUNDO JAIME</v>
      </c>
      <c r="BB768" s="19" t="e">
        <f>VLOOKUP(AG768,Cías!$A$1:$E$10000,3,0)</f>
        <v>#N/A</v>
      </c>
      <c r="BC768" s="19"/>
      <c r="BD768" s="19"/>
      <c r="BE768" s="19"/>
      <c r="BF768" s="19"/>
      <c r="BG768" s="19"/>
      <c r="BH768" s="19"/>
      <c r="BI768" s="19"/>
      <c r="BJ768" s="19"/>
    </row>
    <row r="769" spans="1:62" ht="15" x14ac:dyDescent="0.2">
      <c r="A769" s="19" t="s">
        <v>8667</v>
      </c>
      <c r="B769" s="19" t="s">
        <v>1479</v>
      </c>
      <c r="C769" s="43">
        <v>44656</v>
      </c>
      <c r="D769" s="44">
        <v>0.86250000000000004</v>
      </c>
      <c r="E769" s="19" t="s">
        <v>8668</v>
      </c>
      <c r="F769" s="19" t="s">
        <v>8669</v>
      </c>
      <c r="G769" s="19" t="s">
        <v>8670</v>
      </c>
      <c r="H769" s="45">
        <v>4147.3</v>
      </c>
      <c r="I769" s="45">
        <v>4649.9799999999996</v>
      </c>
      <c r="J769" s="19" t="s">
        <v>1560</v>
      </c>
      <c r="K769" s="19" t="s">
        <v>8671</v>
      </c>
      <c r="L769" s="19" t="s">
        <v>8672</v>
      </c>
      <c r="M769" s="19" t="s">
        <v>8673</v>
      </c>
      <c r="N769" s="19" t="s">
        <v>8667</v>
      </c>
      <c r="O769" s="19" t="s">
        <v>1486</v>
      </c>
      <c r="P769" s="19" t="s">
        <v>1487</v>
      </c>
      <c r="Q769" s="46">
        <v>31.56</v>
      </c>
      <c r="R769" s="19" t="s">
        <v>1488</v>
      </c>
      <c r="S769" s="19" t="s">
        <v>3092</v>
      </c>
      <c r="T769" s="19" t="s">
        <v>289</v>
      </c>
      <c r="U769" s="19" t="s">
        <v>3964</v>
      </c>
      <c r="V769" s="19" t="s">
        <v>3965</v>
      </c>
      <c r="W769" s="19" t="s">
        <v>1548</v>
      </c>
      <c r="X769" s="19" t="s">
        <v>3966</v>
      </c>
      <c r="Y769" s="19" t="s">
        <v>1684</v>
      </c>
      <c r="Z769" s="19" t="s">
        <v>1685</v>
      </c>
      <c r="AA769" s="46">
        <v>198</v>
      </c>
      <c r="AB769" s="19" t="s">
        <v>473</v>
      </c>
      <c r="AC769" s="19" t="s">
        <v>96</v>
      </c>
      <c r="AD769" s="19" t="s">
        <v>2114</v>
      </c>
      <c r="AE769" s="19" t="s">
        <v>1481</v>
      </c>
      <c r="AF769" s="19" t="s">
        <v>1497</v>
      </c>
      <c r="AG769" s="19" t="s">
        <v>2115</v>
      </c>
      <c r="AH769" s="19" t="s">
        <v>1499</v>
      </c>
      <c r="AI769" s="19" t="s">
        <v>1500</v>
      </c>
      <c r="AJ769" s="45">
        <v>0</v>
      </c>
      <c r="AK769" s="45">
        <v>0</v>
      </c>
      <c r="AL769" s="19" t="s">
        <v>1501</v>
      </c>
      <c r="AM769" s="46">
        <v>50290</v>
      </c>
      <c r="AN769" s="46">
        <v>31560</v>
      </c>
      <c r="AO769" s="46">
        <v>18730</v>
      </c>
      <c r="AP769" s="45">
        <v>514.42999999999995</v>
      </c>
      <c r="AQ769" s="45"/>
      <c r="AR769" s="45" t="str">
        <f>IFERROR(VLOOKUP(AB769,'Pedidos marco'!$A$1:$D$10000,4,0)," ")</f>
        <v xml:space="preserve"> </v>
      </c>
      <c r="AS769" s="45">
        <f t="shared" si="77"/>
        <v>5</v>
      </c>
      <c r="AT769" s="45" t="str">
        <f t="shared" si="78"/>
        <v>05</v>
      </c>
      <c r="AU769" s="47">
        <v>31.56</v>
      </c>
      <c r="AV769" s="19" t="str">
        <f t="shared" si="79"/>
        <v>04 April</v>
      </c>
      <c r="AW769" s="19">
        <f t="shared" si="80"/>
        <v>16.300063371356146</v>
      </c>
      <c r="AX769" s="19">
        <f t="shared" si="81"/>
        <v>16.300063371356146</v>
      </c>
      <c r="AY769" s="19" t="e">
        <f>VLOOKUP(AG769,Cías!$A$1:$E$10000,5,0)</f>
        <v>#N/A</v>
      </c>
      <c r="AZ769" s="19" t="str">
        <f t="shared" si="82"/>
        <v>1013227</v>
      </c>
      <c r="BA769" s="19" t="str">
        <f t="shared" si="83"/>
        <v>COMPAÑIA DE TRANSPORTE PESADO</v>
      </c>
      <c r="BB769" s="19" t="e">
        <f>VLOOKUP(AG769,Cías!$A$1:$E$10000,3,0)</f>
        <v>#N/A</v>
      </c>
      <c r="BC769" s="19"/>
      <c r="BD769" s="19"/>
      <c r="BE769" s="19"/>
      <c r="BF769" s="19"/>
      <c r="BG769" s="19"/>
      <c r="BH769" s="19"/>
      <c r="BI769" s="19"/>
      <c r="BJ769" s="19"/>
    </row>
    <row r="770" spans="1:62" ht="15" x14ac:dyDescent="0.2">
      <c r="A770" s="19" t="s">
        <v>8674</v>
      </c>
      <c r="B770" s="19" t="s">
        <v>1479</v>
      </c>
      <c r="C770" s="43">
        <v>44656</v>
      </c>
      <c r="D770" s="44">
        <v>0.86875000000000002</v>
      </c>
      <c r="E770" s="19" t="s">
        <v>8675</v>
      </c>
      <c r="F770" s="19" t="s">
        <v>8676</v>
      </c>
      <c r="G770" s="19" t="s">
        <v>8677</v>
      </c>
      <c r="H770" s="45">
        <v>2310</v>
      </c>
      <c r="I770" s="45">
        <v>2589.9899999999998</v>
      </c>
      <c r="J770" s="19" t="s">
        <v>1560</v>
      </c>
      <c r="K770" s="19" t="s">
        <v>8678</v>
      </c>
      <c r="L770" s="19" t="s">
        <v>8679</v>
      </c>
      <c r="M770" s="19" t="s">
        <v>8680</v>
      </c>
      <c r="N770" s="19" t="s">
        <v>8674</v>
      </c>
      <c r="O770" s="19" t="s">
        <v>1641</v>
      </c>
      <c r="P770" s="19" t="s">
        <v>1642</v>
      </c>
      <c r="Q770" s="46">
        <v>660</v>
      </c>
      <c r="R770" s="19" t="s">
        <v>1544</v>
      </c>
      <c r="S770" s="19" t="s">
        <v>1795</v>
      </c>
      <c r="T770" s="19" t="s">
        <v>177</v>
      </c>
      <c r="U770" s="19" t="s">
        <v>4126</v>
      </c>
      <c r="V770" s="19" t="s">
        <v>4127</v>
      </c>
      <c r="W770" s="19" t="s">
        <v>1740</v>
      </c>
      <c r="X770" s="19" t="s">
        <v>4128</v>
      </c>
      <c r="Y770" s="19" t="s">
        <v>1742</v>
      </c>
      <c r="Z770" s="19" t="s">
        <v>1743</v>
      </c>
      <c r="AA770" s="46">
        <v>469</v>
      </c>
      <c r="AB770" s="19" t="s">
        <v>8664</v>
      </c>
      <c r="AC770" s="19" t="s">
        <v>8665</v>
      </c>
      <c r="AD770" s="19" t="s">
        <v>8681</v>
      </c>
      <c r="AE770" s="19" t="s">
        <v>1481</v>
      </c>
      <c r="AF770" s="19" t="s">
        <v>1592</v>
      </c>
      <c r="AG770" s="19" t="s">
        <v>8682</v>
      </c>
      <c r="AH770" s="19" t="s">
        <v>1499</v>
      </c>
      <c r="AI770" s="19" t="s">
        <v>1500</v>
      </c>
      <c r="AJ770" s="45">
        <v>0</v>
      </c>
      <c r="AK770" s="45">
        <v>0</v>
      </c>
      <c r="AL770" s="19" t="s">
        <v>1517</v>
      </c>
      <c r="AM770" s="46">
        <v>51080</v>
      </c>
      <c r="AN770" s="46">
        <v>33010</v>
      </c>
      <c r="AO770" s="46">
        <v>18070</v>
      </c>
      <c r="AP770" s="45">
        <v>0</v>
      </c>
      <c r="AQ770" s="45"/>
      <c r="AR770" s="45" t="str">
        <f>IFERROR(VLOOKUP(AB770,'Pedidos marco'!$A$1:$D$10000,4,0)," ")</f>
        <v xml:space="preserve"> </v>
      </c>
      <c r="AS770" s="45">
        <f t="shared" si="77"/>
        <v>5</v>
      </c>
      <c r="AT770" s="45" t="str">
        <f t="shared" si="78"/>
        <v>05</v>
      </c>
      <c r="AU770" s="47">
        <v>33</v>
      </c>
      <c r="AV770" s="19" t="str">
        <f t="shared" si="79"/>
        <v>04 April</v>
      </c>
      <c r="AW770" s="19">
        <f t="shared" si="80"/>
        <v>0</v>
      </c>
      <c r="AX770" s="19">
        <f t="shared" si="81"/>
        <v>0</v>
      </c>
      <c r="AY770" s="19" t="e">
        <f>VLOOKUP(AG770,Cías!$A$1:$E$10000,5,0)</f>
        <v>#N/A</v>
      </c>
      <c r="AZ770" s="19" t="str">
        <f t="shared" si="82"/>
        <v>10008261</v>
      </c>
      <c r="BA770" s="19" t="str">
        <f t="shared" si="83"/>
        <v>TARUPI ROSERO SEGUNDO JAIME</v>
      </c>
      <c r="BB770" s="19" t="e">
        <f>VLOOKUP(AG770,Cías!$A$1:$E$10000,3,0)</f>
        <v>#N/A</v>
      </c>
      <c r="BC770" s="19"/>
      <c r="BD770" s="19"/>
      <c r="BE770" s="19"/>
      <c r="BF770" s="19"/>
      <c r="BG770" s="19"/>
      <c r="BH770" s="19"/>
      <c r="BI770" s="19"/>
      <c r="BJ770" s="19"/>
    </row>
    <row r="771" spans="1:62" ht="15" x14ac:dyDescent="0.2">
      <c r="A771" s="19" t="s">
        <v>8683</v>
      </c>
      <c r="B771" s="19" t="s">
        <v>1479</v>
      </c>
      <c r="C771" s="43">
        <v>44656</v>
      </c>
      <c r="D771" s="44">
        <v>0.875</v>
      </c>
      <c r="E771" s="19" t="s">
        <v>8684</v>
      </c>
      <c r="F771" s="19" t="s">
        <v>1481</v>
      </c>
      <c r="G771" s="19" t="s">
        <v>1481</v>
      </c>
      <c r="H771" s="45">
        <v>0</v>
      </c>
      <c r="I771" s="45">
        <v>0</v>
      </c>
      <c r="J771" s="19" t="s">
        <v>1482</v>
      </c>
      <c r="K771" s="19" t="s">
        <v>8685</v>
      </c>
      <c r="L771" s="19" t="s">
        <v>8686</v>
      </c>
      <c r="M771" s="19" t="s">
        <v>8687</v>
      </c>
      <c r="N771" s="19" t="s">
        <v>8683</v>
      </c>
      <c r="O771" s="19" t="s">
        <v>1641</v>
      </c>
      <c r="P771" s="19" t="s">
        <v>1642</v>
      </c>
      <c r="Q771" s="46">
        <v>360</v>
      </c>
      <c r="R771" s="19" t="s">
        <v>1544</v>
      </c>
      <c r="S771" s="19" t="s">
        <v>1736</v>
      </c>
      <c r="T771" s="19" t="s">
        <v>1737</v>
      </c>
      <c r="U771" s="19" t="s">
        <v>8688</v>
      </c>
      <c r="V771" s="19" t="s">
        <v>8689</v>
      </c>
      <c r="W771" s="19" t="s">
        <v>1492</v>
      </c>
      <c r="X771" s="19" t="s">
        <v>8690</v>
      </c>
      <c r="Y771" s="19" t="s">
        <v>2605</v>
      </c>
      <c r="Z771" s="19" t="s">
        <v>2606</v>
      </c>
      <c r="AA771" s="46">
        <v>242</v>
      </c>
      <c r="AB771" s="19" t="s">
        <v>560</v>
      </c>
      <c r="AC771" s="19" t="s">
        <v>273</v>
      </c>
      <c r="AD771" s="19" t="s">
        <v>3014</v>
      </c>
      <c r="AE771" s="19" t="s">
        <v>1481</v>
      </c>
      <c r="AF771" s="19" t="s">
        <v>1554</v>
      </c>
      <c r="AG771" s="19" t="s">
        <v>3015</v>
      </c>
      <c r="AH771" s="19" t="s">
        <v>1499</v>
      </c>
      <c r="AI771" s="19" t="s">
        <v>1500</v>
      </c>
      <c r="AJ771" s="45">
        <v>0</v>
      </c>
      <c r="AK771" s="45">
        <v>0</v>
      </c>
      <c r="AL771" s="19" t="s">
        <v>1501</v>
      </c>
      <c r="AM771" s="46">
        <v>27030</v>
      </c>
      <c r="AN771" s="46">
        <v>18000</v>
      </c>
      <c r="AO771" s="46">
        <v>9030</v>
      </c>
      <c r="AP771" s="45">
        <v>313.2</v>
      </c>
      <c r="AQ771" s="45"/>
      <c r="AR771" s="45" t="str">
        <f>IFERROR(VLOOKUP(AB771,'Pedidos marco'!$A$1:$D$10000,4,0)," ")</f>
        <v xml:space="preserve"> </v>
      </c>
      <c r="AS771" s="45">
        <f t="shared" si="77"/>
        <v>5</v>
      </c>
      <c r="AT771" s="45" t="str">
        <f t="shared" si="78"/>
        <v>05</v>
      </c>
      <c r="AU771" s="47">
        <v>18</v>
      </c>
      <c r="AV771" s="19" t="str">
        <f t="shared" si="79"/>
        <v>04 April</v>
      </c>
      <c r="AW771" s="19">
        <f t="shared" si="80"/>
        <v>0.87</v>
      </c>
      <c r="AX771" s="19">
        <f t="shared" si="81"/>
        <v>17.399999999999999</v>
      </c>
      <c r="AY771" s="19" t="e">
        <f>VLOOKUP(AG771,Cías!$A$1:$E$10000,5,0)</f>
        <v>#N/A</v>
      </c>
      <c r="AZ771" s="19" t="str">
        <f t="shared" si="82"/>
        <v>1021773</v>
      </c>
      <c r="BA771" s="19" t="str">
        <f t="shared" si="83"/>
        <v>RUIZ LASTRA OLGER FABIAN</v>
      </c>
      <c r="BB771" s="19" t="e">
        <f>VLOOKUP(AG771,Cías!$A$1:$E$10000,3,0)</f>
        <v>#N/A</v>
      </c>
      <c r="BC771" s="19"/>
      <c r="BD771" s="19"/>
      <c r="BE771" s="19"/>
      <c r="BF771" s="19"/>
      <c r="BG771" s="19"/>
      <c r="BH771" s="19"/>
      <c r="BI771" s="19"/>
      <c r="BJ771" s="19"/>
    </row>
    <row r="772" spans="1:62" ht="15" x14ac:dyDescent="0.2">
      <c r="A772" s="19" t="s">
        <v>8691</v>
      </c>
      <c r="B772" s="19" t="s">
        <v>1479</v>
      </c>
      <c r="C772" s="43">
        <v>44656</v>
      </c>
      <c r="D772" s="44">
        <v>0.87986111111110998</v>
      </c>
      <c r="E772" s="19" t="s">
        <v>8692</v>
      </c>
      <c r="F772" s="19" t="s">
        <v>1481</v>
      </c>
      <c r="G772" s="19" t="s">
        <v>1481</v>
      </c>
      <c r="H772" s="45">
        <v>0</v>
      </c>
      <c r="I772" s="45">
        <v>0</v>
      </c>
      <c r="J772" s="19" t="s">
        <v>1482</v>
      </c>
      <c r="K772" s="19" t="s">
        <v>8693</v>
      </c>
      <c r="L772" s="19" t="s">
        <v>8694</v>
      </c>
      <c r="M772" s="19" t="s">
        <v>8695</v>
      </c>
      <c r="N772" s="19" t="s">
        <v>8691</v>
      </c>
      <c r="O772" s="19" t="s">
        <v>1486</v>
      </c>
      <c r="P772" s="19" t="s">
        <v>1487</v>
      </c>
      <c r="Q772" s="46">
        <v>29.51</v>
      </c>
      <c r="R772" s="19" t="s">
        <v>1488</v>
      </c>
      <c r="S772" s="19" t="s">
        <v>1489</v>
      </c>
      <c r="T772" s="19" t="s">
        <v>418</v>
      </c>
      <c r="U772" s="19" t="s">
        <v>1490</v>
      </c>
      <c r="V772" s="19" t="s">
        <v>1491</v>
      </c>
      <c r="W772" s="19" t="s">
        <v>1492</v>
      </c>
      <c r="X772" s="19" t="s">
        <v>1493</v>
      </c>
      <c r="Y772" s="19" t="s">
        <v>1494</v>
      </c>
      <c r="Z772" s="19" t="s">
        <v>1495</v>
      </c>
      <c r="AA772" s="46">
        <v>247</v>
      </c>
      <c r="AB772" s="19" t="s">
        <v>432</v>
      </c>
      <c r="AC772" s="19" t="s">
        <v>12</v>
      </c>
      <c r="AD772" s="19" t="s">
        <v>1514</v>
      </c>
      <c r="AE772" s="19" t="s">
        <v>1515</v>
      </c>
      <c r="AF772" s="19" t="s">
        <v>1497</v>
      </c>
      <c r="AG772" s="19" t="s">
        <v>2321</v>
      </c>
      <c r="AH772" s="19" t="s">
        <v>1499</v>
      </c>
      <c r="AI772" s="19" t="s">
        <v>1500</v>
      </c>
      <c r="AJ772" s="45">
        <v>0</v>
      </c>
      <c r="AK772" s="45">
        <v>0</v>
      </c>
      <c r="AL772" s="19" t="s">
        <v>1501</v>
      </c>
      <c r="AM772" s="46">
        <v>48560</v>
      </c>
      <c r="AN772" s="46">
        <v>29510</v>
      </c>
      <c r="AO772" s="46">
        <v>19050</v>
      </c>
      <c r="AP772" s="45">
        <v>597.58000000000004</v>
      </c>
      <c r="AQ772" s="45"/>
      <c r="AR772" s="45" t="str">
        <f>IFERROR(VLOOKUP(AB772,'Pedidos marco'!$A$1:$D$10000,4,0)," ")</f>
        <v xml:space="preserve"> </v>
      </c>
      <c r="AS772" s="45">
        <f t="shared" ref="AS772:AS835" si="84">DAY(C772)</f>
        <v>5</v>
      </c>
      <c r="AT772" s="45" t="str">
        <f t="shared" ref="AT772:AT835" si="85">TEXT(AS772,"dd")</f>
        <v>05</v>
      </c>
      <c r="AU772" s="47">
        <v>29.51</v>
      </c>
      <c r="AV772" s="19" t="str">
        <f t="shared" ref="AV772:AV835" si="86">TEXT(C772,"MM MMMM")</f>
        <v>04 April</v>
      </c>
      <c r="AW772" s="19">
        <f t="shared" ref="AW772:AW835" si="87">IFERROR(AP772/Q772,"")</f>
        <v>20.25008471704507</v>
      </c>
      <c r="AX772" s="19">
        <f t="shared" ref="AX772:AX835" si="88">IFERROR(AP772/AU772,"")</f>
        <v>20.25008471704507</v>
      </c>
      <c r="AY772" s="19" t="e">
        <f>VLOOKUP(AG772,Cías!$A$1:$E$10000,5,0)</f>
        <v>#N/A</v>
      </c>
      <c r="AZ772" s="19" t="str">
        <f t="shared" ref="AZ772:AZ835" si="89">AB772</f>
        <v>1013966</v>
      </c>
      <c r="BA772" s="19" t="str">
        <f t="shared" ref="BA772:BA835" si="90">AC772</f>
        <v>ALMEIDA CHICAIZA MIGUEL ANGEL</v>
      </c>
      <c r="BB772" s="19" t="e">
        <f>VLOOKUP(AG772,Cías!$A$1:$E$10000,3,0)</f>
        <v>#N/A</v>
      </c>
      <c r="BC772" s="19"/>
      <c r="BD772" s="19"/>
      <c r="BE772" s="19"/>
      <c r="BF772" s="19"/>
      <c r="BG772" s="19"/>
      <c r="BH772" s="19"/>
      <c r="BI772" s="19"/>
      <c r="BJ772" s="19"/>
    </row>
    <row r="773" spans="1:62" ht="15" x14ac:dyDescent="0.2">
      <c r="A773" s="19" t="s">
        <v>8696</v>
      </c>
      <c r="B773" s="19" t="s">
        <v>1479</v>
      </c>
      <c r="C773" s="43">
        <v>44656</v>
      </c>
      <c r="D773" s="44">
        <v>0.88124999999999998</v>
      </c>
      <c r="E773" s="19" t="s">
        <v>8697</v>
      </c>
      <c r="F773" s="19" t="s">
        <v>8698</v>
      </c>
      <c r="G773" s="19" t="s">
        <v>8699</v>
      </c>
      <c r="H773" s="45">
        <v>2433.6</v>
      </c>
      <c r="I773" s="45">
        <v>2728.57</v>
      </c>
      <c r="J773" s="19" t="s">
        <v>1560</v>
      </c>
      <c r="K773" s="19" t="s">
        <v>8700</v>
      </c>
      <c r="L773" s="19" t="s">
        <v>8701</v>
      </c>
      <c r="M773" s="19" t="s">
        <v>8702</v>
      </c>
      <c r="N773" s="19" t="s">
        <v>8696</v>
      </c>
      <c r="O773" s="19" t="s">
        <v>1641</v>
      </c>
      <c r="P773" s="19" t="s">
        <v>1642</v>
      </c>
      <c r="Q773" s="46">
        <v>360</v>
      </c>
      <c r="R773" s="19" t="s">
        <v>1544</v>
      </c>
      <c r="S773" s="19" t="s">
        <v>8703</v>
      </c>
      <c r="T773" s="19" t="s">
        <v>8704</v>
      </c>
      <c r="U773" s="19" t="s">
        <v>8705</v>
      </c>
      <c r="V773" s="19" t="s">
        <v>8706</v>
      </c>
      <c r="W773" s="19" t="s">
        <v>8707</v>
      </c>
      <c r="X773" s="19" t="s">
        <v>8708</v>
      </c>
      <c r="Y773" s="19" t="s">
        <v>8709</v>
      </c>
      <c r="Z773" s="19" t="s">
        <v>8710</v>
      </c>
      <c r="AA773" s="46">
        <v>345</v>
      </c>
      <c r="AB773" s="19" t="s">
        <v>574</v>
      </c>
      <c r="AC773" s="19" t="s">
        <v>301</v>
      </c>
      <c r="AD773" s="19" t="s">
        <v>6375</v>
      </c>
      <c r="AE773" s="19" t="s">
        <v>6376</v>
      </c>
      <c r="AF773" s="19" t="s">
        <v>1554</v>
      </c>
      <c r="AG773" s="19" t="s">
        <v>6377</v>
      </c>
      <c r="AH773" s="19" t="s">
        <v>1499</v>
      </c>
      <c r="AI773" s="19" t="s">
        <v>1500</v>
      </c>
      <c r="AJ773" s="45">
        <v>0</v>
      </c>
      <c r="AK773" s="45">
        <v>0</v>
      </c>
      <c r="AL773" s="19" t="s">
        <v>1501</v>
      </c>
      <c r="AM773" s="46">
        <v>27240</v>
      </c>
      <c r="AN773" s="46">
        <v>18050</v>
      </c>
      <c r="AO773" s="46">
        <v>9190</v>
      </c>
      <c r="AP773" s="45">
        <v>334.8</v>
      </c>
      <c r="AQ773" s="45"/>
      <c r="AR773" s="45" t="str">
        <f>IFERROR(VLOOKUP(AB773,'Pedidos marco'!$A$1:$D$10000,4,0)," ")</f>
        <v xml:space="preserve"> </v>
      </c>
      <c r="AS773" s="45">
        <f t="shared" si="84"/>
        <v>5</v>
      </c>
      <c r="AT773" s="45" t="str">
        <f t="shared" si="85"/>
        <v>05</v>
      </c>
      <c r="AU773" s="47">
        <v>18</v>
      </c>
      <c r="AV773" s="19" t="str">
        <f t="shared" si="86"/>
        <v>04 April</v>
      </c>
      <c r="AW773" s="19">
        <f t="shared" si="87"/>
        <v>0.93</v>
      </c>
      <c r="AX773" s="19">
        <f t="shared" si="88"/>
        <v>18.600000000000001</v>
      </c>
      <c r="AY773" s="19" t="e">
        <f>VLOOKUP(AG773,Cías!$A$1:$E$10000,5,0)</f>
        <v>#N/A</v>
      </c>
      <c r="AZ773" s="19" t="str">
        <f t="shared" si="89"/>
        <v>1013764</v>
      </c>
      <c r="BA773" s="19" t="str">
        <f t="shared" si="90"/>
        <v>TERAN SARZOSA CRISTIAN DAVID</v>
      </c>
      <c r="BB773" s="19" t="e">
        <f>VLOOKUP(AG773,Cías!$A$1:$E$10000,3,0)</f>
        <v>#N/A</v>
      </c>
      <c r="BC773" s="19"/>
      <c r="BD773" s="19"/>
      <c r="BE773" s="19"/>
      <c r="BF773" s="19"/>
      <c r="BG773" s="19"/>
      <c r="BH773" s="19"/>
      <c r="BI773" s="19"/>
      <c r="BJ773" s="19"/>
    </row>
    <row r="774" spans="1:62" ht="15" x14ac:dyDescent="0.2">
      <c r="A774" s="19" t="s">
        <v>8711</v>
      </c>
      <c r="B774" s="19" t="s">
        <v>1479</v>
      </c>
      <c r="C774" s="43">
        <v>44656</v>
      </c>
      <c r="D774" s="44">
        <v>0.88472222222221997</v>
      </c>
      <c r="E774" s="19" t="s">
        <v>8712</v>
      </c>
      <c r="F774" s="19" t="s">
        <v>8713</v>
      </c>
      <c r="G774" s="19" t="s">
        <v>8714</v>
      </c>
      <c r="H774" s="45">
        <v>4280.42</v>
      </c>
      <c r="I774" s="45">
        <v>4799.2299999999996</v>
      </c>
      <c r="J774" s="19" t="s">
        <v>1560</v>
      </c>
      <c r="K774" s="19" t="s">
        <v>8715</v>
      </c>
      <c r="L774" s="19" t="s">
        <v>8716</v>
      </c>
      <c r="M774" s="19" t="s">
        <v>8717</v>
      </c>
      <c r="N774" s="19" t="s">
        <v>8711</v>
      </c>
      <c r="O774" s="19" t="s">
        <v>367</v>
      </c>
      <c r="P774" s="19" t="s">
        <v>368</v>
      </c>
      <c r="Q774" s="46">
        <v>640</v>
      </c>
      <c r="R774" s="19" t="s">
        <v>1544</v>
      </c>
      <c r="S774" s="19" t="s">
        <v>4234</v>
      </c>
      <c r="T774" s="19" t="s">
        <v>4235</v>
      </c>
      <c r="U774" s="19" t="s">
        <v>4236</v>
      </c>
      <c r="V774" s="19" t="s">
        <v>4237</v>
      </c>
      <c r="W774" s="19" t="s">
        <v>415</v>
      </c>
      <c r="X774" s="19" t="s">
        <v>4238</v>
      </c>
      <c r="Y774" s="19" t="s">
        <v>1980</v>
      </c>
      <c r="Z774" s="19" t="s">
        <v>1981</v>
      </c>
      <c r="AA774" s="46">
        <v>89</v>
      </c>
      <c r="AB774" s="19" t="s">
        <v>583</v>
      </c>
      <c r="AC774" s="19" t="s">
        <v>323</v>
      </c>
      <c r="AD774" s="19" t="s">
        <v>4239</v>
      </c>
      <c r="AE774" s="19" t="s">
        <v>4240</v>
      </c>
      <c r="AF774" s="19" t="s">
        <v>1592</v>
      </c>
      <c r="AG774" s="19" t="s">
        <v>4241</v>
      </c>
      <c r="AH774" s="19" t="s">
        <v>1594</v>
      </c>
      <c r="AI774" s="19" t="s">
        <v>1595</v>
      </c>
      <c r="AJ774" s="45">
        <v>0.05</v>
      </c>
      <c r="AK774" s="45">
        <v>32</v>
      </c>
      <c r="AL774" s="19" t="s">
        <v>1501</v>
      </c>
      <c r="AM774" s="46">
        <v>49250</v>
      </c>
      <c r="AN774" s="46">
        <v>32050</v>
      </c>
      <c r="AO774" s="46">
        <v>17200</v>
      </c>
      <c r="AP774" s="45">
        <v>0</v>
      </c>
      <c r="AQ774" s="45"/>
      <c r="AR774" s="45" t="str">
        <f>IFERROR(VLOOKUP(AB774,'Pedidos marco'!$A$1:$D$10000,4,0)," ")</f>
        <v xml:space="preserve"> </v>
      </c>
      <c r="AS774" s="45">
        <f t="shared" si="84"/>
        <v>5</v>
      </c>
      <c r="AT774" s="45" t="str">
        <f t="shared" si="85"/>
        <v>05</v>
      </c>
      <c r="AU774" s="47">
        <v>32</v>
      </c>
      <c r="AV774" s="19" t="str">
        <f t="shared" si="86"/>
        <v>04 April</v>
      </c>
      <c r="AW774" s="19">
        <f t="shared" si="87"/>
        <v>0</v>
      </c>
      <c r="AX774" s="19">
        <f t="shared" si="88"/>
        <v>0</v>
      </c>
      <c r="AY774" s="19" t="e">
        <f>VLOOKUP(AG774,Cías!$A$1:$E$10000,5,0)</f>
        <v>#N/A</v>
      </c>
      <c r="AZ774" s="19" t="str">
        <f t="shared" si="89"/>
        <v>1013906</v>
      </c>
      <c r="BA774" s="19" t="str">
        <f t="shared" si="90"/>
        <v>VALLEJOS VILLEGAS SAUL EDUARDO</v>
      </c>
      <c r="BB774" s="19" t="e">
        <f>VLOOKUP(AG774,Cías!$A$1:$E$10000,3,0)</f>
        <v>#N/A</v>
      </c>
      <c r="BC774" s="19"/>
      <c r="BD774" s="19"/>
      <c r="BE774" s="19"/>
      <c r="BF774" s="19"/>
      <c r="BG774" s="19"/>
      <c r="BH774" s="19"/>
      <c r="BI774" s="19"/>
      <c r="BJ774" s="19"/>
    </row>
    <row r="775" spans="1:62" ht="15" x14ac:dyDescent="0.2">
      <c r="A775" s="19" t="s">
        <v>8718</v>
      </c>
      <c r="B775" s="19" t="s">
        <v>1479</v>
      </c>
      <c r="C775" s="43">
        <v>44656</v>
      </c>
      <c r="D775" s="44">
        <v>0.89583333333333004</v>
      </c>
      <c r="E775" s="19" t="s">
        <v>8719</v>
      </c>
      <c r="F775" s="19" t="s">
        <v>8720</v>
      </c>
      <c r="G775" s="19" t="s">
        <v>8721</v>
      </c>
      <c r="H775" s="45">
        <v>3902.86</v>
      </c>
      <c r="I775" s="45">
        <v>4375.91</v>
      </c>
      <c r="J775" s="19" t="s">
        <v>1560</v>
      </c>
      <c r="K775" s="19" t="s">
        <v>8722</v>
      </c>
      <c r="L775" s="19" t="s">
        <v>8723</v>
      </c>
      <c r="M775" s="19" t="s">
        <v>8724</v>
      </c>
      <c r="N775" s="19" t="s">
        <v>8718</v>
      </c>
      <c r="O775" s="19" t="s">
        <v>2057</v>
      </c>
      <c r="P775" s="19" t="s">
        <v>2058</v>
      </c>
      <c r="Q775" s="46">
        <v>30.98</v>
      </c>
      <c r="R775" s="19" t="s">
        <v>1488</v>
      </c>
      <c r="S775" s="19" t="s">
        <v>3902</v>
      </c>
      <c r="T775" s="19" t="s">
        <v>173</v>
      </c>
      <c r="U775" s="19" t="s">
        <v>3903</v>
      </c>
      <c r="V775" s="19" t="s">
        <v>3904</v>
      </c>
      <c r="W775" s="19" t="s">
        <v>1548</v>
      </c>
      <c r="X775" s="19" t="s">
        <v>3905</v>
      </c>
      <c r="Y775" s="19" t="s">
        <v>1684</v>
      </c>
      <c r="Z775" s="19" t="s">
        <v>1685</v>
      </c>
      <c r="AA775" s="46">
        <v>198</v>
      </c>
      <c r="AB775" s="19" t="s">
        <v>512</v>
      </c>
      <c r="AC775" s="19" t="s">
        <v>173</v>
      </c>
      <c r="AD775" s="19" t="s">
        <v>3906</v>
      </c>
      <c r="AE775" s="19" t="s">
        <v>3907</v>
      </c>
      <c r="AF775" s="19" t="s">
        <v>1497</v>
      </c>
      <c r="AG775" s="19" t="s">
        <v>3908</v>
      </c>
      <c r="AH775" s="19" t="s">
        <v>1499</v>
      </c>
      <c r="AI775" s="19" t="s">
        <v>1500</v>
      </c>
      <c r="AJ775" s="45">
        <v>0</v>
      </c>
      <c r="AK775" s="45">
        <v>0</v>
      </c>
      <c r="AL775" s="19" t="s">
        <v>1501</v>
      </c>
      <c r="AM775" s="46">
        <v>48560</v>
      </c>
      <c r="AN775" s="46">
        <v>30980</v>
      </c>
      <c r="AO775" s="46">
        <v>17580</v>
      </c>
      <c r="AP775" s="45">
        <v>504.97</v>
      </c>
      <c r="AQ775" s="45"/>
      <c r="AR775" s="45" t="str">
        <f>IFERROR(VLOOKUP(AB775,'Pedidos marco'!$A$1:$D$10000,4,0)," ")</f>
        <v xml:space="preserve"> </v>
      </c>
      <c r="AS775" s="45">
        <f t="shared" si="84"/>
        <v>5</v>
      </c>
      <c r="AT775" s="45" t="str">
        <f t="shared" si="85"/>
        <v>05</v>
      </c>
      <c r="AU775" s="47">
        <v>30.98</v>
      </c>
      <c r="AV775" s="19" t="str">
        <f t="shared" si="86"/>
        <v>04 April</v>
      </c>
      <c r="AW775" s="19">
        <f t="shared" si="87"/>
        <v>16.299870884441575</v>
      </c>
      <c r="AX775" s="19">
        <f t="shared" si="88"/>
        <v>16.299870884441575</v>
      </c>
      <c r="AY775" s="19" t="e">
        <f>VLOOKUP(AG775,Cías!$A$1:$E$10000,5,0)</f>
        <v>#N/A</v>
      </c>
      <c r="AZ775" s="19" t="str">
        <f t="shared" si="89"/>
        <v>1013862</v>
      </c>
      <c r="BA775" s="19" t="str">
        <f t="shared" si="90"/>
        <v>JACOME MARTINEZ EDGAR BOLIVAR</v>
      </c>
      <c r="BB775" s="19" t="e">
        <f>VLOOKUP(AG775,Cías!$A$1:$E$10000,3,0)</f>
        <v>#N/A</v>
      </c>
      <c r="BC775" s="19"/>
      <c r="BD775" s="19"/>
      <c r="BE775" s="19"/>
      <c r="BF775" s="19"/>
      <c r="BG775" s="19"/>
      <c r="BH775" s="19"/>
      <c r="BI775" s="19"/>
      <c r="BJ775" s="19"/>
    </row>
    <row r="776" spans="1:62" ht="15" x14ac:dyDescent="0.2">
      <c r="A776" s="19" t="s">
        <v>8725</v>
      </c>
      <c r="B776" s="19" t="s">
        <v>1479</v>
      </c>
      <c r="C776" s="43">
        <v>44656</v>
      </c>
      <c r="D776" s="44">
        <v>0.89930555555556002</v>
      </c>
      <c r="E776" s="19" t="s">
        <v>8726</v>
      </c>
      <c r="F776" s="19" t="s">
        <v>8727</v>
      </c>
      <c r="G776" s="19" t="s">
        <v>8728</v>
      </c>
      <c r="H776" s="45">
        <v>3679.2</v>
      </c>
      <c r="I776" s="45">
        <v>4125.1400000000003</v>
      </c>
      <c r="J776" s="19" t="s">
        <v>1560</v>
      </c>
      <c r="K776" s="19" t="s">
        <v>7963</v>
      </c>
      <c r="L776" s="19" t="s">
        <v>8729</v>
      </c>
      <c r="M776" s="19" t="s">
        <v>8730</v>
      </c>
      <c r="N776" s="19" t="s">
        <v>8725</v>
      </c>
      <c r="O776" s="19" t="s">
        <v>1641</v>
      </c>
      <c r="P776" s="19" t="s">
        <v>1642</v>
      </c>
      <c r="Q776" s="46">
        <v>560</v>
      </c>
      <c r="R776" s="19" t="s">
        <v>1544</v>
      </c>
      <c r="S776" s="19" t="s">
        <v>7966</v>
      </c>
      <c r="T776" s="19" t="s">
        <v>7967</v>
      </c>
      <c r="U776" s="19" t="s">
        <v>7968</v>
      </c>
      <c r="V776" s="19" t="s">
        <v>2126</v>
      </c>
      <c r="W776" s="19" t="s">
        <v>1492</v>
      </c>
      <c r="X776" s="19" t="s">
        <v>7969</v>
      </c>
      <c r="Y776" s="19" t="s">
        <v>1494</v>
      </c>
      <c r="Z776" s="19" t="s">
        <v>1495</v>
      </c>
      <c r="AA776" s="46">
        <v>247</v>
      </c>
      <c r="AB776" s="19" t="s">
        <v>502</v>
      </c>
      <c r="AC776" s="19" t="s">
        <v>153</v>
      </c>
      <c r="AD776" s="19" t="s">
        <v>5236</v>
      </c>
      <c r="AE776" s="19" t="s">
        <v>5237</v>
      </c>
      <c r="AF776" s="19" t="s">
        <v>1592</v>
      </c>
      <c r="AG776" s="19" t="s">
        <v>5238</v>
      </c>
      <c r="AH776" s="19" t="s">
        <v>1594</v>
      </c>
      <c r="AI776" s="19" t="s">
        <v>1595</v>
      </c>
      <c r="AJ776" s="45">
        <v>0.05</v>
      </c>
      <c r="AK776" s="45">
        <v>28</v>
      </c>
      <c r="AL776" s="19" t="s">
        <v>1501</v>
      </c>
      <c r="AM776" s="46">
        <v>36806.25</v>
      </c>
      <c r="AN776" s="46">
        <v>28026.25</v>
      </c>
      <c r="AO776" s="46">
        <v>8780</v>
      </c>
      <c r="AP776" s="45">
        <v>470.4</v>
      </c>
      <c r="AQ776" s="45"/>
      <c r="AR776" s="45" t="str">
        <f>IFERROR(VLOOKUP(AB776,'Pedidos marco'!$A$1:$D$10000,4,0)," ")</f>
        <v xml:space="preserve"> </v>
      </c>
      <c r="AS776" s="45">
        <f t="shared" si="84"/>
        <v>5</v>
      </c>
      <c r="AT776" s="45" t="str">
        <f t="shared" si="85"/>
        <v>05</v>
      </c>
      <c r="AU776" s="47">
        <v>28</v>
      </c>
      <c r="AV776" s="19" t="str">
        <f t="shared" si="86"/>
        <v>04 April</v>
      </c>
      <c r="AW776" s="19">
        <f t="shared" si="87"/>
        <v>0.84</v>
      </c>
      <c r="AX776" s="19">
        <f t="shared" si="88"/>
        <v>16.8</v>
      </c>
      <c r="AY776" s="19" t="e">
        <f>VLOOKUP(AG776,Cías!$A$1:$E$10000,5,0)</f>
        <v>#N/A</v>
      </c>
      <c r="AZ776" s="19" t="str">
        <f t="shared" si="89"/>
        <v>1013882</v>
      </c>
      <c r="BA776" s="19" t="str">
        <f t="shared" si="90"/>
        <v>GUERRERO ANDRADE EDUARDO MARCELO</v>
      </c>
      <c r="BB776" s="19" t="e">
        <f>VLOOKUP(AG776,Cías!$A$1:$E$10000,3,0)</f>
        <v>#N/A</v>
      </c>
      <c r="BC776" s="19"/>
      <c r="BD776" s="19"/>
      <c r="BE776" s="19"/>
      <c r="BF776" s="19"/>
      <c r="BG776" s="19"/>
      <c r="BH776" s="19"/>
      <c r="BI776" s="19"/>
      <c r="BJ776" s="19"/>
    </row>
    <row r="777" spans="1:62" ht="15" x14ac:dyDescent="0.2">
      <c r="A777" s="19" t="s">
        <v>8725</v>
      </c>
      <c r="B777" s="19" t="s">
        <v>1479</v>
      </c>
      <c r="C777" s="43">
        <v>44656</v>
      </c>
      <c r="D777" s="44">
        <v>0.89930555555556002</v>
      </c>
      <c r="E777" s="19" t="s">
        <v>8731</v>
      </c>
      <c r="F777" s="19" t="s">
        <v>8732</v>
      </c>
      <c r="G777" s="19" t="s">
        <v>8733</v>
      </c>
      <c r="H777" s="45">
        <v>547.20000000000005</v>
      </c>
      <c r="I777" s="45">
        <v>613.52</v>
      </c>
      <c r="J777" s="19" t="s">
        <v>1560</v>
      </c>
      <c r="K777" s="19" t="s">
        <v>7976</v>
      </c>
      <c r="L777" s="19" t="s">
        <v>8734</v>
      </c>
      <c r="M777" s="19" t="s">
        <v>8735</v>
      </c>
      <c r="N777" s="19" t="s">
        <v>8725</v>
      </c>
      <c r="O777" s="19" t="s">
        <v>1603</v>
      </c>
      <c r="P777" s="19" t="s">
        <v>1604</v>
      </c>
      <c r="Q777" s="46">
        <v>80</v>
      </c>
      <c r="R777" s="19" t="s">
        <v>1544</v>
      </c>
      <c r="S777" s="19" t="s">
        <v>7966</v>
      </c>
      <c r="T777" s="19" t="s">
        <v>7967</v>
      </c>
      <c r="U777" s="19" t="s">
        <v>7968</v>
      </c>
      <c r="V777" s="19" t="s">
        <v>2126</v>
      </c>
      <c r="W777" s="19" t="s">
        <v>1492</v>
      </c>
      <c r="X777" s="19" t="s">
        <v>7969</v>
      </c>
      <c r="Y777" s="19" t="s">
        <v>1494</v>
      </c>
      <c r="Z777" s="19" t="s">
        <v>1495</v>
      </c>
      <c r="AA777" s="46">
        <v>247</v>
      </c>
      <c r="AB777" s="19" t="s">
        <v>502</v>
      </c>
      <c r="AC777" s="19" t="s">
        <v>153</v>
      </c>
      <c r="AD777" s="19" t="s">
        <v>5236</v>
      </c>
      <c r="AE777" s="19" t="s">
        <v>5237</v>
      </c>
      <c r="AF777" s="19" t="s">
        <v>1592</v>
      </c>
      <c r="AG777" s="19" t="s">
        <v>5238</v>
      </c>
      <c r="AH777" s="19" t="s">
        <v>1594</v>
      </c>
      <c r="AI777" s="19" t="s">
        <v>1595</v>
      </c>
      <c r="AJ777" s="45">
        <v>0.05</v>
      </c>
      <c r="AK777" s="45">
        <v>4</v>
      </c>
      <c r="AL777" s="19" t="s">
        <v>1501</v>
      </c>
      <c r="AM777" s="46">
        <v>12783.75</v>
      </c>
      <c r="AN777" s="46">
        <v>4003.75</v>
      </c>
      <c r="AO777" s="46">
        <v>8780</v>
      </c>
      <c r="AP777" s="45">
        <v>67.2</v>
      </c>
      <c r="AQ777" s="45"/>
      <c r="AR777" s="45" t="str">
        <f>IFERROR(VLOOKUP(AB777,'Pedidos marco'!$A$1:$D$10000,4,0)," ")</f>
        <v xml:space="preserve"> </v>
      </c>
      <c r="AS777" s="45">
        <f t="shared" si="84"/>
        <v>5</v>
      </c>
      <c r="AT777" s="45" t="str">
        <f t="shared" si="85"/>
        <v>05</v>
      </c>
      <c r="AU777" s="47">
        <v>4</v>
      </c>
      <c r="AV777" s="19" t="str">
        <f t="shared" si="86"/>
        <v>04 April</v>
      </c>
      <c r="AW777" s="19">
        <f t="shared" si="87"/>
        <v>0.84000000000000008</v>
      </c>
      <c r="AX777" s="19">
        <f t="shared" si="88"/>
        <v>16.8</v>
      </c>
      <c r="AY777" s="19" t="e">
        <f>VLOOKUP(AG777,Cías!$A$1:$E$10000,5,0)</f>
        <v>#N/A</v>
      </c>
      <c r="AZ777" s="19" t="str">
        <f t="shared" si="89"/>
        <v>1013882</v>
      </c>
      <c r="BA777" s="19" t="str">
        <f t="shared" si="90"/>
        <v>GUERRERO ANDRADE EDUARDO MARCELO</v>
      </c>
      <c r="BB777" s="19" t="e">
        <f>VLOOKUP(AG777,Cías!$A$1:$E$10000,3,0)</f>
        <v>#N/A</v>
      </c>
      <c r="BC777" s="19"/>
      <c r="BD777" s="19"/>
      <c r="BE777" s="19"/>
      <c r="BF777" s="19"/>
      <c r="BG777" s="19"/>
      <c r="BH777" s="19"/>
      <c r="BI777" s="19"/>
      <c r="BJ777" s="19"/>
    </row>
    <row r="778" spans="1:62" ht="15" x14ac:dyDescent="0.2">
      <c r="A778" s="19" t="s">
        <v>8736</v>
      </c>
      <c r="B778" s="19" t="s">
        <v>1479</v>
      </c>
      <c r="C778" s="43">
        <v>44656</v>
      </c>
      <c r="D778" s="44">
        <v>0.90208333333333002</v>
      </c>
      <c r="E778" s="19" t="s">
        <v>8737</v>
      </c>
      <c r="F778" s="19" t="s">
        <v>8738</v>
      </c>
      <c r="G778" s="19" t="s">
        <v>8739</v>
      </c>
      <c r="H778" s="45">
        <v>806.12</v>
      </c>
      <c r="I778" s="45">
        <v>903.82</v>
      </c>
      <c r="J778" s="19" t="s">
        <v>1560</v>
      </c>
      <c r="K778" s="19" t="s">
        <v>8740</v>
      </c>
      <c r="L778" s="19" t="s">
        <v>8741</v>
      </c>
      <c r="M778" s="19" t="s">
        <v>8742</v>
      </c>
      <c r="N778" s="19" t="s">
        <v>8736</v>
      </c>
      <c r="O778" s="19" t="s">
        <v>371</v>
      </c>
      <c r="P778" s="19" t="s">
        <v>372</v>
      </c>
      <c r="Q778" s="46">
        <v>120</v>
      </c>
      <c r="R778" s="19" t="s">
        <v>1544</v>
      </c>
      <c r="S778" s="19" t="s">
        <v>2566</v>
      </c>
      <c r="T778" s="19" t="s">
        <v>2567</v>
      </c>
      <c r="U778" s="19" t="s">
        <v>2568</v>
      </c>
      <c r="V778" s="19" t="s">
        <v>2569</v>
      </c>
      <c r="W778" s="19" t="s">
        <v>415</v>
      </c>
      <c r="X778" s="19" t="s">
        <v>2570</v>
      </c>
      <c r="Y778" s="19" t="s">
        <v>2571</v>
      </c>
      <c r="Z778" s="19" t="s">
        <v>2572</v>
      </c>
      <c r="AA778" s="46">
        <v>110</v>
      </c>
      <c r="AB778" s="19" t="s">
        <v>521</v>
      </c>
      <c r="AC778" s="19" t="s">
        <v>194</v>
      </c>
      <c r="AD778" s="19" t="s">
        <v>3698</v>
      </c>
      <c r="AE778" s="19" t="s">
        <v>3699</v>
      </c>
      <c r="AF778" s="19" t="s">
        <v>1719</v>
      </c>
      <c r="AG778" s="19" t="s">
        <v>3700</v>
      </c>
      <c r="AH778" s="19" t="s">
        <v>1594</v>
      </c>
      <c r="AI778" s="19" t="s">
        <v>1595</v>
      </c>
      <c r="AJ778" s="45">
        <v>0.05</v>
      </c>
      <c r="AK778" s="45">
        <v>6</v>
      </c>
      <c r="AL778" s="19" t="s">
        <v>1501</v>
      </c>
      <c r="AM778" s="46">
        <v>13612.5</v>
      </c>
      <c r="AN778" s="46">
        <v>6002.5</v>
      </c>
      <c r="AO778" s="46">
        <v>7610</v>
      </c>
      <c r="AP778" s="45">
        <v>51.6</v>
      </c>
      <c r="AQ778" s="45"/>
      <c r="AR778" s="45" t="str">
        <f>IFERROR(VLOOKUP(AB778,'Pedidos marco'!$A$1:$D$10000,4,0)," ")</f>
        <v xml:space="preserve"> </v>
      </c>
      <c r="AS778" s="45">
        <f t="shared" si="84"/>
        <v>5</v>
      </c>
      <c r="AT778" s="45" t="str">
        <f t="shared" si="85"/>
        <v>05</v>
      </c>
      <c r="AU778" s="47">
        <v>6</v>
      </c>
      <c r="AV778" s="19" t="str">
        <f t="shared" si="86"/>
        <v>04 April</v>
      </c>
      <c r="AW778" s="19">
        <f t="shared" si="87"/>
        <v>0.43</v>
      </c>
      <c r="AX778" s="19">
        <f t="shared" si="88"/>
        <v>8.6</v>
      </c>
      <c r="AY778" s="19" t="e">
        <f>VLOOKUP(AG778,Cías!$A$1:$E$10000,5,0)</f>
        <v>#N/A</v>
      </c>
      <c r="AZ778" s="19" t="str">
        <f t="shared" si="89"/>
        <v>1013809</v>
      </c>
      <c r="BA778" s="19" t="str">
        <f t="shared" si="90"/>
        <v>MEDIAVILLA PERUGACHI JULIO MAURICIO</v>
      </c>
      <c r="BB778" s="19" t="e">
        <f>VLOOKUP(AG778,Cías!$A$1:$E$10000,3,0)</f>
        <v>#N/A</v>
      </c>
      <c r="BC778" s="19"/>
      <c r="BD778" s="19"/>
      <c r="BE778" s="19"/>
      <c r="BF778" s="19"/>
      <c r="BG778" s="19"/>
      <c r="BH778" s="19"/>
      <c r="BI778" s="19"/>
      <c r="BJ778" s="19"/>
    </row>
    <row r="779" spans="1:62" ht="15" x14ac:dyDescent="0.2">
      <c r="A779" s="19" t="s">
        <v>8736</v>
      </c>
      <c r="B779" s="19" t="s">
        <v>1479</v>
      </c>
      <c r="C779" s="43">
        <v>44656</v>
      </c>
      <c r="D779" s="44">
        <v>0.90208333333333002</v>
      </c>
      <c r="E779" s="19" t="s">
        <v>8743</v>
      </c>
      <c r="F779" s="19" t="s">
        <v>8744</v>
      </c>
      <c r="G779" s="19" t="s">
        <v>8745</v>
      </c>
      <c r="H779" s="45">
        <v>2407.73</v>
      </c>
      <c r="I779" s="45">
        <v>2699.56</v>
      </c>
      <c r="J779" s="19" t="s">
        <v>1560</v>
      </c>
      <c r="K779" s="19" t="s">
        <v>8746</v>
      </c>
      <c r="L779" s="19" t="s">
        <v>8747</v>
      </c>
      <c r="M779" s="19" t="s">
        <v>8748</v>
      </c>
      <c r="N779" s="19" t="s">
        <v>8736</v>
      </c>
      <c r="O779" s="19" t="s">
        <v>367</v>
      </c>
      <c r="P779" s="19" t="s">
        <v>368</v>
      </c>
      <c r="Q779" s="46">
        <v>360</v>
      </c>
      <c r="R779" s="19" t="s">
        <v>1544</v>
      </c>
      <c r="S779" s="19" t="s">
        <v>2566</v>
      </c>
      <c r="T779" s="19" t="s">
        <v>2567</v>
      </c>
      <c r="U779" s="19" t="s">
        <v>2568</v>
      </c>
      <c r="V779" s="19" t="s">
        <v>2569</v>
      </c>
      <c r="W779" s="19" t="s">
        <v>415</v>
      </c>
      <c r="X779" s="19" t="s">
        <v>2570</v>
      </c>
      <c r="Y779" s="19" t="s">
        <v>2571</v>
      </c>
      <c r="Z779" s="19" t="s">
        <v>2572</v>
      </c>
      <c r="AA779" s="46">
        <v>110</v>
      </c>
      <c r="AB779" s="19" t="s">
        <v>521</v>
      </c>
      <c r="AC779" s="19" t="s">
        <v>194</v>
      </c>
      <c r="AD779" s="19" t="s">
        <v>3698</v>
      </c>
      <c r="AE779" s="19" t="s">
        <v>3699</v>
      </c>
      <c r="AF779" s="19" t="s">
        <v>1719</v>
      </c>
      <c r="AG779" s="19" t="s">
        <v>3700</v>
      </c>
      <c r="AH779" s="19" t="s">
        <v>1594</v>
      </c>
      <c r="AI779" s="19" t="s">
        <v>1595</v>
      </c>
      <c r="AJ779" s="45">
        <v>0.05</v>
      </c>
      <c r="AK779" s="45">
        <v>18</v>
      </c>
      <c r="AL779" s="19" t="s">
        <v>1501</v>
      </c>
      <c r="AM779" s="46">
        <v>25617.5</v>
      </c>
      <c r="AN779" s="46">
        <v>18007.5</v>
      </c>
      <c r="AO779" s="46">
        <v>7610</v>
      </c>
      <c r="AP779" s="45">
        <v>154.80000000000001</v>
      </c>
      <c r="AQ779" s="45"/>
      <c r="AR779" s="45" t="str">
        <f>IFERROR(VLOOKUP(AB779,'Pedidos marco'!$A$1:$D$10000,4,0)," ")</f>
        <v xml:space="preserve"> </v>
      </c>
      <c r="AS779" s="45">
        <f t="shared" si="84"/>
        <v>5</v>
      </c>
      <c r="AT779" s="45" t="str">
        <f t="shared" si="85"/>
        <v>05</v>
      </c>
      <c r="AU779" s="47">
        <v>18</v>
      </c>
      <c r="AV779" s="19" t="str">
        <f t="shared" si="86"/>
        <v>04 April</v>
      </c>
      <c r="AW779" s="19">
        <f t="shared" si="87"/>
        <v>0.43000000000000005</v>
      </c>
      <c r="AX779" s="19">
        <f t="shared" si="88"/>
        <v>8.6000000000000014</v>
      </c>
      <c r="AY779" s="19" t="e">
        <f>VLOOKUP(AG779,Cías!$A$1:$E$10000,5,0)</f>
        <v>#N/A</v>
      </c>
      <c r="AZ779" s="19" t="str">
        <f t="shared" si="89"/>
        <v>1013809</v>
      </c>
      <c r="BA779" s="19" t="str">
        <f t="shared" si="90"/>
        <v>MEDIAVILLA PERUGACHI JULIO MAURICIO</v>
      </c>
      <c r="BB779" s="19" t="e">
        <f>VLOOKUP(AG779,Cías!$A$1:$E$10000,3,0)</f>
        <v>#N/A</v>
      </c>
      <c r="BC779" s="19"/>
      <c r="BD779" s="19"/>
      <c r="BE779" s="19"/>
      <c r="BF779" s="19"/>
      <c r="BG779" s="19"/>
      <c r="BH779" s="19"/>
      <c r="BI779" s="19"/>
      <c r="BJ779" s="19"/>
    </row>
    <row r="780" spans="1:62" ht="15" x14ac:dyDescent="0.2">
      <c r="A780" s="19" t="s">
        <v>8749</v>
      </c>
      <c r="B780" s="19" t="s">
        <v>1479</v>
      </c>
      <c r="C780" s="43">
        <v>44656</v>
      </c>
      <c r="D780" s="44">
        <v>0.90833333333333</v>
      </c>
      <c r="E780" s="19" t="s">
        <v>8750</v>
      </c>
      <c r="F780" s="19" t="s">
        <v>8751</v>
      </c>
      <c r="G780" s="19" t="s">
        <v>8752</v>
      </c>
      <c r="H780" s="45">
        <v>1504.01</v>
      </c>
      <c r="I780" s="45">
        <v>1686.3</v>
      </c>
      <c r="J780" s="19" t="s">
        <v>1560</v>
      </c>
      <c r="K780" s="19" t="s">
        <v>8753</v>
      </c>
      <c r="L780" s="19" t="s">
        <v>8754</v>
      </c>
      <c r="M780" s="19" t="s">
        <v>8755</v>
      </c>
      <c r="N780" s="19" t="s">
        <v>8749</v>
      </c>
      <c r="O780" s="19" t="s">
        <v>369</v>
      </c>
      <c r="P780" s="19" t="s">
        <v>370</v>
      </c>
      <c r="Q780" s="46">
        <v>240</v>
      </c>
      <c r="R780" s="19" t="s">
        <v>1544</v>
      </c>
      <c r="S780" s="19" t="s">
        <v>3305</v>
      </c>
      <c r="T780" s="19" t="s">
        <v>3306</v>
      </c>
      <c r="U780" s="19" t="s">
        <v>3307</v>
      </c>
      <c r="V780" s="19" t="s">
        <v>3308</v>
      </c>
      <c r="W780" s="19" t="s">
        <v>1627</v>
      </c>
      <c r="X780" s="19" t="s">
        <v>3309</v>
      </c>
      <c r="Y780" s="19" t="s">
        <v>1629</v>
      </c>
      <c r="Z780" s="19" t="s">
        <v>1630</v>
      </c>
      <c r="AA780" s="46">
        <v>40</v>
      </c>
      <c r="AB780" s="19" t="s">
        <v>484</v>
      </c>
      <c r="AC780" s="19" t="s">
        <v>117</v>
      </c>
      <c r="AD780" s="19" t="s">
        <v>2178</v>
      </c>
      <c r="AE780" s="19" t="s">
        <v>2179</v>
      </c>
      <c r="AF780" s="19" t="s">
        <v>1719</v>
      </c>
      <c r="AG780" s="19" t="s">
        <v>2180</v>
      </c>
      <c r="AH780" s="19" t="s">
        <v>1594</v>
      </c>
      <c r="AI780" s="19" t="s">
        <v>1595</v>
      </c>
      <c r="AJ780" s="45">
        <v>0.05</v>
      </c>
      <c r="AK780" s="45">
        <v>12</v>
      </c>
      <c r="AL780" s="19" t="s">
        <v>1501</v>
      </c>
      <c r="AM780" s="46">
        <v>20105</v>
      </c>
      <c r="AN780" s="46">
        <v>12035</v>
      </c>
      <c r="AO780" s="46">
        <v>8070</v>
      </c>
      <c r="AP780" s="45">
        <v>50.4</v>
      </c>
      <c r="AQ780" s="45"/>
      <c r="AR780" s="45" t="str">
        <f>IFERROR(VLOOKUP(AB780,'Pedidos marco'!$A$1:$D$10000,4,0)," ")</f>
        <v xml:space="preserve"> </v>
      </c>
      <c r="AS780" s="45">
        <f t="shared" si="84"/>
        <v>5</v>
      </c>
      <c r="AT780" s="45" t="str">
        <f t="shared" si="85"/>
        <v>05</v>
      </c>
      <c r="AU780" s="47">
        <v>12</v>
      </c>
      <c r="AV780" s="19" t="str">
        <f t="shared" si="86"/>
        <v>04 April</v>
      </c>
      <c r="AW780" s="19">
        <f t="shared" si="87"/>
        <v>0.21</v>
      </c>
      <c r="AX780" s="19">
        <f t="shared" si="88"/>
        <v>4.2</v>
      </c>
      <c r="AY780" s="19" t="e">
        <f>VLOOKUP(AG780,Cías!$A$1:$E$10000,5,0)</f>
        <v>#N/A</v>
      </c>
      <c r="AZ780" s="19" t="str">
        <f t="shared" si="89"/>
        <v>1014322</v>
      </c>
      <c r="BA780" s="19" t="str">
        <f t="shared" si="90"/>
        <v>ESPARZA REVELO JORGE MARCELO</v>
      </c>
      <c r="BB780" s="19" t="e">
        <f>VLOOKUP(AG780,Cías!$A$1:$E$10000,3,0)</f>
        <v>#N/A</v>
      </c>
      <c r="BC780" s="19"/>
      <c r="BD780" s="19"/>
      <c r="BE780" s="19"/>
      <c r="BF780" s="19"/>
      <c r="BG780" s="19"/>
      <c r="BH780" s="19"/>
      <c r="BI780" s="19"/>
      <c r="BJ780" s="19"/>
    </row>
    <row r="781" spans="1:62" ht="15" x14ac:dyDescent="0.2">
      <c r="A781" s="19" t="s">
        <v>8749</v>
      </c>
      <c r="B781" s="19" t="s">
        <v>1479</v>
      </c>
      <c r="C781" s="43">
        <v>44656</v>
      </c>
      <c r="D781" s="44">
        <v>0.90833333333333</v>
      </c>
      <c r="E781" s="19" t="s">
        <v>8756</v>
      </c>
      <c r="F781" s="19" t="s">
        <v>8757</v>
      </c>
      <c r="G781" s="19" t="s">
        <v>8758</v>
      </c>
      <c r="H781" s="45">
        <v>1639.44</v>
      </c>
      <c r="I781" s="45">
        <v>1838.15</v>
      </c>
      <c r="J781" s="19" t="s">
        <v>1560</v>
      </c>
      <c r="K781" s="19" t="s">
        <v>8759</v>
      </c>
      <c r="L781" s="19" t="s">
        <v>8760</v>
      </c>
      <c r="M781" s="19" t="s">
        <v>8761</v>
      </c>
      <c r="N781" s="19" t="s">
        <v>8749</v>
      </c>
      <c r="O781" s="19" t="s">
        <v>367</v>
      </c>
      <c r="P781" s="19" t="s">
        <v>368</v>
      </c>
      <c r="Q781" s="46">
        <v>240</v>
      </c>
      <c r="R781" s="19" t="s">
        <v>1544</v>
      </c>
      <c r="S781" s="19" t="s">
        <v>3305</v>
      </c>
      <c r="T781" s="19" t="s">
        <v>3306</v>
      </c>
      <c r="U781" s="19" t="s">
        <v>3307</v>
      </c>
      <c r="V781" s="19" t="s">
        <v>3308</v>
      </c>
      <c r="W781" s="19" t="s">
        <v>1627</v>
      </c>
      <c r="X781" s="19" t="s">
        <v>3309</v>
      </c>
      <c r="Y781" s="19" t="s">
        <v>1629</v>
      </c>
      <c r="Z781" s="19" t="s">
        <v>1630</v>
      </c>
      <c r="AA781" s="46">
        <v>40</v>
      </c>
      <c r="AB781" s="19" t="s">
        <v>484</v>
      </c>
      <c r="AC781" s="19" t="s">
        <v>117</v>
      </c>
      <c r="AD781" s="19" t="s">
        <v>2178</v>
      </c>
      <c r="AE781" s="19" t="s">
        <v>2179</v>
      </c>
      <c r="AF781" s="19" t="s">
        <v>1719</v>
      </c>
      <c r="AG781" s="19" t="s">
        <v>2180</v>
      </c>
      <c r="AH781" s="19" t="s">
        <v>1594</v>
      </c>
      <c r="AI781" s="19" t="s">
        <v>1595</v>
      </c>
      <c r="AJ781" s="45">
        <v>0.05</v>
      </c>
      <c r="AK781" s="45">
        <v>12</v>
      </c>
      <c r="AL781" s="19" t="s">
        <v>1501</v>
      </c>
      <c r="AM781" s="46">
        <v>20105</v>
      </c>
      <c r="AN781" s="46">
        <v>12035</v>
      </c>
      <c r="AO781" s="46">
        <v>8070</v>
      </c>
      <c r="AP781" s="45">
        <v>50.4</v>
      </c>
      <c r="AQ781" s="45"/>
      <c r="AR781" s="45" t="str">
        <f>IFERROR(VLOOKUP(AB781,'Pedidos marco'!$A$1:$D$10000,4,0)," ")</f>
        <v xml:space="preserve"> </v>
      </c>
      <c r="AS781" s="45">
        <f t="shared" si="84"/>
        <v>5</v>
      </c>
      <c r="AT781" s="45" t="str">
        <f t="shared" si="85"/>
        <v>05</v>
      </c>
      <c r="AU781" s="47">
        <v>12</v>
      </c>
      <c r="AV781" s="19" t="str">
        <f t="shared" si="86"/>
        <v>04 April</v>
      </c>
      <c r="AW781" s="19">
        <f t="shared" si="87"/>
        <v>0.21</v>
      </c>
      <c r="AX781" s="19">
        <f t="shared" si="88"/>
        <v>4.2</v>
      </c>
      <c r="AY781" s="19" t="e">
        <f>VLOOKUP(AG781,Cías!$A$1:$E$10000,5,0)</f>
        <v>#N/A</v>
      </c>
      <c r="AZ781" s="19" t="str">
        <f t="shared" si="89"/>
        <v>1014322</v>
      </c>
      <c r="BA781" s="19" t="str">
        <f t="shared" si="90"/>
        <v>ESPARZA REVELO JORGE MARCELO</v>
      </c>
      <c r="BB781" s="19" t="e">
        <f>VLOOKUP(AG781,Cías!$A$1:$E$10000,3,0)</f>
        <v>#N/A</v>
      </c>
      <c r="BC781" s="19"/>
      <c r="BD781" s="19"/>
      <c r="BE781" s="19"/>
      <c r="BF781" s="19"/>
      <c r="BG781" s="19"/>
      <c r="BH781" s="19"/>
      <c r="BI781" s="19"/>
      <c r="BJ781" s="19"/>
    </row>
    <row r="782" spans="1:62" ht="15" x14ac:dyDescent="0.2">
      <c r="A782" s="19" t="s">
        <v>8762</v>
      </c>
      <c r="B782" s="19" t="s">
        <v>1479</v>
      </c>
      <c r="C782" s="43">
        <v>44656</v>
      </c>
      <c r="D782" s="44">
        <v>0.91458333333332997</v>
      </c>
      <c r="E782" s="19" t="s">
        <v>8763</v>
      </c>
      <c r="F782" s="19" t="s">
        <v>8764</v>
      </c>
      <c r="G782" s="19" t="s">
        <v>8765</v>
      </c>
      <c r="H782" s="45">
        <v>2358</v>
      </c>
      <c r="I782" s="45">
        <v>2643.8</v>
      </c>
      <c r="J782" s="19" t="s">
        <v>2037</v>
      </c>
      <c r="K782" s="19" t="s">
        <v>8766</v>
      </c>
      <c r="L782" s="19" t="s">
        <v>8767</v>
      </c>
      <c r="M782" s="19" t="s">
        <v>8768</v>
      </c>
      <c r="N782" s="19" t="s">
        <v>8762</v>
      </c>
      <c r="O782" s="19" t="s">
        <v>1641</v>
      </c>
      <c r="P782" s="19" t="s">
        <v>1642</v>
      </c>
      <c r="Q782" s="46">
        <v>360</v>
      </c>
      <c r="R782" s="19" t="s">
        <v>1544</v>
      </c>
      <c r="S782" s="19" t="s">
        <v>8769</v>
      </c>
      <c r="T782" s="19" t="s">
        <v>8770</v>
      </c>
      <c r="U782" s="19" t="s">
        <v>8771</v>
      </c>
      <c r="V782" s="19" t="s">
        <v>8772</v>
      </c>
      <c r="W782" s="19" t="s">
        <v>7329</v>
      </c>
      <c r="X782" s="19" t="s">
        <v>8773</v>
      </c>
      <c r="Y782" s="19" t="s">
        <v>5305</v>
      </c>
      <c r="Z782" s="19" t="s">
        <v>5306</v>
      </c>
      <c r="AA782" s="46">
        <v>418</v>
      </c>
      <c r="AB782" s="19" t="s">
        <v>456</v>
      </c>
      <c r="AC782" s="19" t="s">
        <v>60</v>
      </c>
      <c r="AD782" s="19" t="s">
        <v>3222</v>
      </c>
      <c r="AE782" s="19" t="s">
        <v>1481</v>
      </c>
      <c r="AF782" s="19" t="s">
        <v>1554</v>
      </c>
      <c r="AG782" s="19" t="s">
        <v>3223</v>
      </c>
      <c r="AH782" s="19" t="s">
        <v>1499</v>
      </c>
      <c r="AI782" s="19" t="s">
        <v>1500</v>
      </c>
      <c r="AJ782" s="45">
        <v>0</v>
      </c>
      <c r="AK782" s="45">
        <v>0</v>
      </c>
      <c r="AL782" s="19" t="s">
        <v>1501</v>
      </c>
      <c r="AM782" s="46">
        <v>26900</v>
      </c>
      <c r="AN782" s="46">
        <v>18020</v>
      </c>
      <c r="AO782" s="46">
        <v>8880</v>
      </c>
      <c r="AP782" s="45">
        <v>363.6</v>
      </c>
      <c r="AQ782" s="45"/>
      <c r="AR782" s="45" t="str">
        <f>IFERROR(VLOOKUP(AB782,'Pedidos marco'!$A$1:$D$10000,4,0)," ")</f>
        <v xml:space="preserve"> </v>
      </c>
      <c r="AS782" s="45">
        <f t="shared" si="84"/>
        <v>5</v>
      </c>
      <c r="AT782" s="45" t="str">
        <f t="shared" si="85"/>
        <v>05</v>
      </c>
      <c r="AU782" s="47">
        <v>18</v>
      </c>
      <c r="AV782" s="19" t="str">
        <f t="shared" si="86"/>
        <v>04 April</v>
      </c>
      <c r="AW782" s="19">
        <f t="shared" si="87"/>
        <v>1.01</v>
      </c>
      <c r="AX782" s="19">
        <f t="shared" si="88"/>
        <v>20.200000000000003</v>
      </c>
      <c r="AY782" s="19" t="e">
        <f>VLOOKUP(AG782,Cías!$A$1:$E$10000,5,0)</f>
        <v>#N/A</v>
      </c>
      <c r="AZ782" s="19" t="str">
        <f t="shared" si="89"/>
        <v>1023153</v>
      </c>
      <c r="BA782" s="19" t="str">
        <f t="shared" si="90"/>
        <v>BUITRON MONTENEGRO JONNY</v>
      </c>
      <c r="BB782" s="19" t="e">
        <f>VLOOKUP(AG782,Cías!$A$1:$E$10000,3,0)</f>
        <v>#N/A</v>
      </c>
      <c r="BC782" s="19"/>
      <c r="BD782" s="19"/>
      <c r="BE782" s="19"/>
      <c r="BF782" s="19"/>
      <c r="BG782" s="19"/>
      <c r="BH782" s="19"/>
      <c r="BI782" s="19"/>
      <c r="BJ782" s="19"/>
    </row>
    <row r="783" spans="1:62" ht="15" x14ac:dyDescent="0.2">
      <c r="A783" s="19" t="s">
        <v>8774</v>
      </c>
      <c r="B783" s="19" t="s">
        <v>1479</v>
      </c>
      <c r="C783" s="43">
        <v>44656</v>
      </c>
      <c r="D783" s="44">
        <v>0.91944444444443996</v>
      </c>
      <c r="E783" s="19" t="s">
        <v>8775</v>
      </c>
      <c r="F783" s="19" t="s">
        <v>8776</v>
      </c>
      <c r="G783" s="19" t="s">
        <v>8777</v>
      </c>
      <c r="H783" s="45">
        <v>3848.4</v>
      </c>
      <c r="I783" s="45">
        <v>4314.8500000000004</v>
      </c>
      <c r="J783" s="19" t="s">
        <v>1560</v>
      </c>
      <c r="K783" s="19" t="s">
        <v>8778</v>
      </c>
      <c r="L783" s="19" t="s">
        <v>8779</v>
      </c>
      <c r="M783" s="19" t="s">
        <v>8780</v>
      </c>
      <c r="N783" s="19" t="s">
        <v>8774</v>
      </c>
      <c r="O783" s="19" t="s">
        <v>1486</v>
      </c>
      <c r="P783" s="19" t="s">
        <v>1487</v>
      </c>
      <c r="Q783" s="46">
        <v>32.07</v>
      </c>
      <c r="R783" s="19" t="s">
        <v>1488</v>
      </c>
      <c r="S783" s="19" t="s">
        <v>8781</v>
      </c>
      <c r="T783" s="19" t="s">
        <v>8782</v>
      </c>
      <c r="U783" s="19" t="s">
        <v>8783</v>
      </c>
      <c r="V783" s="19" t="s">
        <v>8784</v>
      </c>
      <c r="W783" s="19" t="s">
        <v>415</v>
      </c>
      <c r="X783" s="19" t="s">
        <v>8785</v>
      </c>
      <c r="Y783" s="19" t="s">
        <v>8786</v>
      </c>
      <c r="Z783" s="19" t="s">
        <v>8787</v>
      </c>
      <c r="AA783" s="46">
        <v>127</v>
      </c>
      <c r="AB783" s="19" t="s">
        <v>473</v>
      </c>
      <c r="AC783" s="19" t="s">
        <v>96</v>
      </c>
      <c r="AD783" s="19" t="s">
        <v>8788</v>
      </c>
      <c r="AE783" s="19" t="s">
        <v>8789</v>
      </c>
      <c r="AF783" s="19" t="s">
        <v>1497</v>
      </c>
      <c r="AG783" s="19" t="s">
        <v>8790</v>
      </c>
      <c r="AH783" s="19" t="s">
        <v>1499</v>
      </c>
      <c r="AI783" s="19" t="s">
        <v>1500</v>
      </c>
      <c r="AJ783" s="45">
        <v>0</v>
      </c>
      <c r="AK783" s="45">
        <v>0</v>
      </c>
      <c r="AL783" s="19" t="s">
        <v>1501</v>
      </c>
      <c r="AM783" s="46">
        <v>50200</v>
      </c>
      <c r="AN783" s="46">
        <v>32070</v>
      </c>
      <c r="AO783" s="46">
        <v>18130</v>
      </c>
      <c r="AP783" s="45">
        <v>360.47</v>
      </c>
      <c r="AQ783" s="45"/>
      <c r="AR783" s="45" t="str">
        <f>IFERROR(VLOOKUP(AB783,'Pedidos marco'!$A$1:$D$10000,4,0)," ")</f>
        <v xml:space="preserve"> </v>
      </c>
      <c r="AS783" s="45">
        <f t="shared" si="84"/>
        <v>5</v>
      </c>
      <c r="AT783" s="45" t="str">
        <f t="shared" si="85"/>
        <v>05</v>
      </c>
      <c r="AU783" s="47">
        <v>32.07</v>
      </c>
      <c r="AV783" s="19" t="str">
        <f t="shared" si="86"/>
        <v>04 April</v>
      </c>
      <c r="AW783" s="19">
        <f t="shared" si="87"/>
        <v>11.240099781727471</v>
      </c>
      <c r="AX783" s="19">
        <f t="shared" si="88"/>
        <v>11.240099781727471</v>
      </c>
      <c r="AY783" s="19" t="e">
        <f>VLOOKUP(AG783,Cías!$A$1:$E$10000,5,0)</f>
        <v>#N/A</v>
      </c>
      <c r="AZ783" s="19" t="str">
        <f t="shared" si="89"/>
        <v>1013227</v>
      </c>
      <c r="BA783" s="19" t="str">
        <f t="shared" si="90"/>
        <v>COMPAÑIA DE TRANSPORTE PESADO</v>
      </c>
      <c r="BB783" s="19" t="e">
        <f>VLOOKUP(AG783,Cías!$A$1:$E$10000,3,0)</f>
        <v>#N/A</v>
      </c>
      <c r="BC783" s="19"/>
      <c r="BD783" s="19"/>
      <c r="BE783" s="19"/>
      <c r="BF783" s="19"/>
      <c r="BG783" s="19"/>
      <c r="BH783" s="19"/>
      <c r="BI783" s="19"/>
      <c r="BJ783" s="19"/>
    </row>
    <row r="784" spans="1:62" ht="15" x14ac:dyDescent="0.2">
      <c r="A784" s="19" t="s">
        <v>8791</v>
      </c>
      <c r="B784" s="19" t="s">
        <v>1479</v>
      </c>
      <c r="C784" s="43">
        <v>44656</v>
      </c>
      <c r="D784" s="44">
        <v>0.92083333333332995</v>
      </c>
      <c r="E784" s="19" t="s">
        <v>8792</v>
      </c>
      <c r="F784" s="19" t="s">
        <v>8793</v>
      </c>
      <c r="G784" s="19" t="s">
        <v>8794</v>
      </c>
      <c r="H784" s="45">
        <v>4462.0200000000004</v>
      </c>
      <c r="I784" s="45">
        <v>5002.84</v>
      </c>
      <c r="J784" s="19" t="s">
        <v>8258</v>
      </c>
      <c r="K784" s="19" t="s">
        <v>8795</v>
      </c>
      <c r="L784" s="19" t="s">
        <v>8796</v>
      </c>
      <c r="M784" s="19" t="s">
        <v>8797</v>
      </c>
      <c r="N784" s="19" t="s">
        <v>8791</v>
      </c>
      <c r="O784" s="19" t="s">
        <v>1486</v>
      </c>
      <c r="P784" s="19" t="s">
        <v>1487</v>
      </c>
      <c r="Q784" s="46">
        <v>32.85</v>
      </c>
      <c r="R784" s="19" t="s">
        <v>1488</v>
      </c>
      <c r="S784" s="19" t="s">
        <v>8781</v>
      </c>
      <c r="T784" s="19" t="s">
        <v>8782</v>
      </c>
      <c r="U784" s="19" t="s">
        <v>8781</v>
      </c>
      <c r="V784" s="19" t="s">
        <v>8782</v>
      </c>
      <c r="W784" s="19" t="s">
        <v>415</v>
      </c>
      <c r="X784" s="19" t="s">
        <v>8798</v>
      </c>
      <c r="Y784" s="19" t="s">
        <v>8786</v>
      </c>
      <c r="Z784" s="19" t="s">
        <v>8787</v>
      </c>
      <c r="AA784" s="46">
        <v>127</v>
      </c>
      <c r="AB784" s="19" t="s">
        <v>466</v>
      </c>
      <c r="AC784" s="19" t="s">
        <v>82</v>
      </c>
      <c r="AD784" s="19" t="s">
        <v>3173</v>
      </c>
      <c r="AE784" s="19" t="s">
        <v>3174</v>
      </c>
      <c r="AF784" s="19" t="s">
        <v>1497</v>
      </c>
      <c r="AG784" s="19" t="s">
        <v>3175</v>
      </c>
      <c r="AH784" s="19" t="s">
        <v>1499</v>
      </c>
      <c r="AI784" s="19" t="s">
        <v>1500</v>
      </c>
      <c r="AJ784" s="45">
        <v>0</v>
      </c>
      <c r="AK784" s="45">
        <v>0</v>
      </c>
      <c r="AL784" s="19" t="s">
        <v>1501</v>
      </c>
      <c r="AM784" s="46">
        <v>51420</v>
      </c>
      <c r="AN784" s="46">
        <v>32850</v>
      </c>
      <c r="AO784" s="46">
        <v>18570</v>
      </c>
      <c r="AP784" s="45">
        <v>369.23</v>
      </c>
      <c r="AQ784" s="45"/>
      <c r="AR784" s="45" t="str">
        <f>IFERROR(VLOOKUP(AB784,'Pedidos marco'!$A$1:$D$10000,4,0)," ")</f>
        <v xml:space="preserve"> </v>
      </c>
      <c r="AS784" s="45">
        <f t="shared" si="84"/>
        <v>5</v>
      </c>
      <c r="AT784" s="45" t="str">
        <f t="shared" si="85"/>
        <v>05</v>
      </c>
      <c r="AU784" s="47">
        <v>32.85</v>
      </c>
      <c r="AV784" s="19" t="str">
        <f t="shared" si="86"/>
        <v>04 April</v>
      </c>
      <c r="AW784" s="19">
        <f t="shared" si="87"/>
        <v>11.239878234398782</v>
      </c>
      <c r="AX784" s="19">
        <f t="shared" si="88"/>
        <v>11.239878234398782</v>
      </c>
      <c r="AY784" s="19" t="e">
        <f>VLOOKUP(AG784,Cías!$A$1:$E$10000,5,0)</f>
        <v>#N/A</v>
      </c>
      <c r="AZ784" s="19" t="str">
        <f t="shared" si="89"/>
        <v>1013576</v>
      </c>
      <c r="BA784" s="19" t="str">
        <f t="shared" si="90"/>
        <v>CASTRO SALGADO LUCIO OSWALDO</v>
      </c>
      <c r="BB784" s="19" t="e">
        <f>VLOOKUP(AG784,Cías!$A$1:$E$10000,3,0)</f>
        <v>#N/A</v>
      </c>
      <c r="BC784" s="19"/>
      <c r="BD784" s="19"/>
      <c r="BE784" s="19"/>
      <c r="BF784" s="19"/>
      <c r="BG784" s="19"/>
      <c r="BH784" s="19"/>
      <c r="BI784" s="19"/>
      <c r="BJ784" s="19"/>
    </row>
    <row r="785" spans="1:62" ht="15" x14ac:dyDescent="0.2">
      <c r="A785" s="19" t="s">
        <v>8799</v>
      </c>
      <c r="B785" s="19" t="s">
        <v>1479</v>
      </c>
      <c r="C785" s="43">
        <v>44656</v>
      </c>
      <c r="D785" s="44">
        <v>0.92083333333332995</v>
      </c>
      <c r="E785" s="19" t="s">
        <v>8800</v>
      </c>
      <c r="F785" s="19" t="s">
        <v>8801</v>
      </c>
      <c r="G785" s="19" t="s">
        <v>8802</v>
      </c>
      <c r="H785" s="45">
        <v>2484.11</v>
      </c>
      <c r="I785" s="45">
        <v>2785.2</v>
      </c>
      <c r="J785" s="19" t="s">
        <v>1560</v>
      </c>
      <c r="K785" s="19" t="s">
        <v>8803</v>
      </c>
      <c r="L785" s="19" t="s">
        <v>8804</v>
      </c>
      <c r="M785" s="19" t="s">
        <v>8805</v>
      </c>
      <c r="N785" s="19" t="s">
        <v>8799</v>
      </c>
      <c r="O785" s="19" t="s">
        <v>371</v>
      </c>
      <c r="P785" s="19" t="s">
        <v>372</v>
      </c>
      <c r="Q785" s="46">
        <v>360</v>
      </c>
      <c r="R785" s="19" t="s">
        <v>1544</v>
      </c>
      <c r="S785" s="19" t="s">
        <v>3650</v>
      </c>
      <c r="T785" s="19" t="s">
        <v>3651</v>
      </c>
      <c r="U785" s="19" t="s">
        <v>8806</v>
      </c>
      <c r="V785" s="19" t="s">
        <v>8807</v>
      </c>
      <c r="W785" s="19" t="s">
        <v>2655</v>
      </c>
      <c r="X785" s="19" t="s">
        <v>8808</v>
      </c>
      <c r="Y785" s="19" t="s">
        <v>2657</v>
      </c>
      <c r="Z785" s="19" t="s">
        <v>2658</v>
      </c>
      <c r="AA785" s="46">
        <v>47</v>
      </c>
      <c r="AB785" s="19" t="s">
        <v>540</v>
      </c>
      <c r="AC785" s="19" t="s">
        <v>232</v>
      </c>
      <c r="AD785" s="19" t="s">
        <v>5667</v>
      </c>
      <c r="AE785" s="19" t="s">
        <v>5668</v>
      </c>
      <c r="AF785" s="19" t="s">
        <v>1554</v>
      </c>
      <c r="AG785" s="19" t="s">
        <v>5669</v>
      </c>
      <c r="AH785" s="19" t="s">
        <v>1499</v>
      </c>
      <c r="AI785" s="19" t="s">
        <v>1500</v>
      </c>
      <c r="AJ785" s="45">
        <v>0</v>
      </c>
      <c r="AK785" s="45">
        <v>0</v>
      </c>
      <c r="AL785" s="19" t="s">
        <v>1501</v>
      </c>
      <c r="AM785" s="46">
        <v>27260</v>
      </c>
      <c r="AN785" s="46">
        <v>18080</v>
      </c>
      <c r="AO785" s="46">
        <v>9180</v>
      </c>
      <c r="AP785" s="45">
        <v>97.2</v>
      </c>
      <c r="AQ785" s="45"/>
      <c r="AR785" s="45" t="str">
        <f>IFERROR(VLOOKUP(AB785,'Pedidos marco'!$A$1:$D$10000,4,0)," ")</f>
        <v xml:space="preserve"> </v>
      </c>
      <c r="AS785" s="45">
        <f t="shared" si="84"/>
        <v>5</v>
      </c>
      <c r="AT785" s="45" t="str">
        <f t="shared" si="85"/>
        <v>05</v>
      </c>
      <c r="AU785" s="47">
        <v>18</v>
      </c>
      <c r="AV785" s="19" t="str">
        <f t="shared" si="86"/>
        <v>04 April</v>
      </c>
      <c r="AW785" s="19">
        <f t="shared" si="87"/>
        <v>0.27</v>
      </c>
      <c r="AX785" s="19">
        <f t="shared" si="88"/>
        <v>5.4</v>
      </c>
      <c r="AY785" s="19" t="e">
        <f>VLOOKUP(AG785,Cías!$A$1:$E$10000,5,0)</f>
        <v>#N/A</v>
      </c>
      <c r="AZ785" s="19" t="str">
        <f t="shared" si="89"/>
        <v>1013485</v>
      </c>
      <c r="BA785" s="19" t="str">
        <f t="shared" si="90"/>
        <v>PEREZ ALBUJA VICTOR ALEJANDRO</v>
      </c>
      <c r="BB785" s="19" t="e">
        <f>VLOOKUP(AG785,Cías!$A$1:$E$10000,3,0)</f>
        <v>#N/A</v>
      </c>
      <c r="BC785" s="19"/>
      <c r="BD785" s="19"/>
      <c r="BE785" s="19"/>
      <c r="BF785" s="19"/>
      <c r="BG785" s="19"/>
      <c r="BH785" s="19"/>
      <c r="BI785" s="19"/>
      <c r="BJ785" s="19"/>
    </row>
    <row r="786" spans="1:62" ht="15" x14ac:dyDescent="0.2">
      <c r="A786" s="19" t="s">
        <v>8809</v>
      </c>
      <c r="B786" s="19" t="s">
        <v>1479</v>
      </c>
      <c r="C786" s="43">
        <v>44656</v>
      </c>
      <c r="D786" s="44">
        <v>0.92222222222221995</v>
      </c>
      <c r="E786" s="19" t="s">
        <v>8810</v>
      </c>
      <c r="F786" s="19" t="s">
        <v>1481</v>
      </c>
      <c r="G786" s="19" t="s">
        <v>1481</v>
      </c>
      <c r="H786" s="45">
        <v>0</v>
      </c>
      <c r="I786" s="45">
        <v>0</v>
      </c>
      <c r="J786" s="19" t="s">
        <v>1482</v>
      </c>
      <c r="K786" s="19" t="s">
        <v>8811</v>
      </c>
      <c r="L786" s="19" t="s">
        <v>8812</v>
      </c>
      <c r="M786" s="19" t="s">
        <v>8813</v>
      </c>
      <c r="N786" s="19" t="s">
        <v>8809</v>
      </c>
      <c r="O786" s="19" t="s">
        <v>367</v>
      </c>
      <c r="P786" s="19" t="s">
        <v>368</v>
      </c>
      <c r="Q786" s="46">
        <v>680</v>
      </c>
      <c r="R786" s="19" t="s">
        <v>1544</v>
      </c>
      <c r="S786" s="19" t="s">
        <v>1696</v>
      </c>
      <c r="T786" s="19" t="s">
        <v>72</v>
      </c>
      <c r="U786" s="19" t="s">
        <v>8814</v>
      </c>
      <c r="V786" s="19" t="s">
        <v>2091</v>
      </c>
      <c r="W786" s="19" t="s">
        <v>415</v>
      </c>
      <c r="X786" s="19" t="s">
        <v>8815</v>
      </c>
      <c r="Y786" s="19" t="s">
        <v>1700</v>
      </c>
      <c r="Z786" s="19" t="s">
        <v>1701</v>
      </c>
      <c r="AA786" s="46">
        <v>127</v>
      </c>
      <c r="AB786" s="19" t="s">
        <v>461</v>
      </c>
      <c r="AC786" s="19" t="s">
        <v>72</v>
      </c>
      <c r="AD786" s="19" t="s">
        <v>2332</v>
      </c>
      <c r="AE786" s="19" t="s">
        <v>2333</v>
      </c>
      <c r="AF786" s="19" t="s">
        <v>1592</v>
      </c>
      <c r="AG786" s="19" t="s">
        <v>2334</v>
      </c>
      <c r="AH786" s="19" t="s">
        <v>1499</v>
      </c>
      <c r="AI786" s="19" t="s">
        <v>1500</v>
      </c>
      <c r="AJ786" s="45">
        <v>0</v>
      </c>
      <c r="AK786" s="45">
        <v>0</v>
      </c>
      <c r="AL786" s="19" t="s">
        <v>1501</v>
      </c>
      <c r="AM786" s="46">
        <v>52060</v>
      </c>
      <c r="AN786" s="46">
        <v>34090</v>
      </c>
      <c r="AO786" s="46">
        <v>17970</v>
      </c>
      <c r="AP786" s="45">
        <v>346.8</v>
      </c>
      <c r="AQ786" s="45"/>
      <c r="AR786" s="45" t="str">
        <f>IFERROR(VLOOKUP(AB786,'Pedidos marco'!$A$1:$D$10000,4,0)," ")</f>
        <v xml:space="preserve"> </v>
      </c>
      <c r="AS786" s="45">
        <f t="shared" si="84"/>
        <v>5</v>
      </c>
      <c r="AT786" s="45" t="str">
        <f t="shared" si="85"/>
        <v>05</v>
      </c>
      <c r="AU786" s="47">
        <v>34</v>
      </c>
      <c r="AV786" s="19" t="str">
        <f t="shared" si="86"/>
        <v>04 April</v>
      </c>
      <c r="AW786" s="19">
        <f t="shared" si="87"/>
        <v>0.51</v>
      </c>
      <c r="AX786" s="19">
        <f t="shared" si="88"/>
        <v>10.200000000000001</v>
      </c>
      <c r="AY786" s="19" t="e">
        <f>VLOOKUP(AG786,Cías!$A$1:$E$10000,5,0)</f>
        <v>#N/A</v>
      </c>
      <c r="AZ786" s="19" t="str">
        <f t="shared" si="89"/>
        <v>1013388</v>
      </c>
      <c r="BA786" s="19" t="str">
        <f t="shared" si="90"/>
        <v>CAMPAÑA MALDONADO BLANCA CECILIA</v>
      </c>
      <c r="BB786" s="19" t="e">
        <f>VLOOKUP(AG786,Cías!$A$1:$E$10000,3,0)</f>
        <v>#N/A</v>
      </c>
      <c r="BC786" s="19"/>
      <c r="BD786" s="19"/>
      <c r="BE786" s="19"/>
      <c r="BF786" s="19"/>
      <c r="BG786" s="19"/>
      <c r="BH786" s="19"/>
      <c r="BI786" s="19"/>
      <c r="BJ786" s="19"/>
    </row>
    <row r="787" spans="1:62" ht="15" x14ac:dyDescent="0.2">
      <c r="A787" s="19" t="s">
        <v>8816</v>
      </c>
      <c r="B787" s="19" t="s">
        <v>1479</v>
      </c>
      <c r="C787" s="43">
        <v>44656</v>
      </c>
      <c r="D787" s="44">
        <v>0.92777777777778003</v>
      </c>
      <c r="E787" s="19" t="s">
        <v>8817</v>
      </c>
      <c r="F787" s="19" t="s">
        <v>8818</v>
      </c>
      <c r="G787" s="19" t="s">
        <v>8819</v>
      </c>
      <c r="H787" s="45">
        <v>812.4</v>
      </c>
      <c r="I787" s="45">
        <v>910.87</v>
      </c>
      <c r="J787" s="19" t="s">
        <v>1560</v>
      </c>
      <c r="K787" s="19" t="s">
        <v>8820</v>
      </c>
      <c r="L787" s="19" t="s">
        <v>8821</v>
      </c>
      <c r="M787" s="19" t="s">
        <v>8822</v>
      </c>
      <c r="N787" s="19" t="s">
        <v>8816</v>
      </c>
      <c r="O787" s="19" t="s">
        <v>371</v>
      </c>
      <c r="P787" s="19" t="s">
        <v>372</v>
      </c>
      <c r="Q787" s="46">
        <v>120</v>
      </c>
      <c r="R787" s="19" t="s">
        <v>1544</v>
      </c>
      <c r="S787" s="19" t="s">
        <v>2401</v>
      </c>
      <c r="T787" s="19" t="s">
        <v>2402</v>
      </c>
      <c r="U787" s="19" t="s">
        <v>5572</v>
      </c>
      <c r="V787" s="19" t="s">
        <v>5573</v>
      </c>
      <c r="W787" s="19" t="s">
        <v>415</v>
      </c>
      <c r="X787" s="19" t="s">
        <v>5574</v>
      </c>
      <c r="Y787" s="19" t="s">
        <v>2756</v>
      </c>
      <c r="Z787" s="19" t="s">
        <v>2757</v>
      </c>
      <c r="AA787" s="46">
        <v>76</v>
      </c>
      <c r="AB787" s="19" t="s">
        <v>490</v>
      </c>
      <c r="AC787" s="19" t="s">
        <v>129</v>
      </c>
      <c r="AD787" s="19" t="s">
        <v>4630</v>
      </c>
      <c r="AE787" s="19" t="s">
        <v>1481</v>
      </c>
      <c r="AF787" s="19" t="s">
        <v>1554</v>
      </c>
      <c r="AG787" s="19" t="s">
        <v>4631</v>
      </c>
      <c r="AH787" s="19" t="s">
        <v>1499</v>
      </c>
      <c r="AI787" s="19" t="s">
        <v>1500</v>
      </c>
      <c r="AJ787" s="45">
        <v>0</v>
      </c>
      <c r="AK787" s="45">
        <v>0</v>
      </c>
      <c r="AL787" s="19" t="s">
        <v>1501</v>
      </c>
      <c r="AM787" s="46">
        <v>10458.333000000001</v>
      </c>
      <c r="AN787" s="46">
        <v>6013.3329999999996</v>
      </c>
      <c r="AO787" s="46">
        <v>4445</v>
      </c>
      <c r="AP787" s="45">
        <v>42</v>
      </c>
      <c r="AQ787" s="45"/>
      <c r="AR787" s="45" t="str">
        <f>IFERROR(VLOOKUP(AB787,'Pedidos marco'!$A$1:$D$10000,4,0)," ")</f>
        <v xml:space="preserve"> </v>
      </c>
      <c r="AS787" s="45">
        <f t="shared" si="84"/>
        <v>5</v>
      </c>
      <c r="AT787" s="45" t="str">
        <f t="shared" si="85"/>
        <v>05</v>
      </c>
      <c r="AU787" s="47">
        <v>6</v>
      </c>
      <c r="AV787" s="19" t="str">
        <f t="shared" si="86"/>
        <v>04 April</v>
      </c>
      <c r="AW787" s="19">
        <f t="shared" si="87"/>
        <v>0.35</v>
      </c>
      <c r="AX787" s="19">
        <f t="shared" si="88"/>
        <v>7</v>
      </c>
      <c r="AY787" s="19" t="e">
        <f>VLOOKUP(AG787,Cías!$A$1:$E$10000,5,0)</f>
        <v>#N/A</v>
      </c>
      <c r="AZ787" s="19" t="str">
        <f t="shared" si="89"/>
        <v>1022501</v>
      </c>
      <c r="BA787" s="19" t="str">
        <f t="shared" si="90"/>
        <v>FLORES RAMIREZ ROGER WILLAN</v>
      </c>
      <c r="BB787" s="19" t="e">
        <f>VLOOKUP(AG787,Cías!$A$1:$E$10000,3,0)</f>
        <v>#N/A</v>
      </c>
      <c r="BC787" s="19"/>
      <c r="BD787" s="19"/>
      <c r="BE787" s="19"/>
      <c r="BF787" s="19"/>
      <c r="BG787" s="19"/>
      <c r="BH787" s="19"/>
      <c r="BI787" s="19"/>
      <c r="BJ787" s="19"/>
    </row>
    <row r="788" spans="1:62" ht="15" x14ac:dyDescent="0.2">
      <c r="A788" s="19" t="s">
        <v>8816</v>
      </c>
      <c r="B788" s="19" t="s">
        <v>1479</v>
      </c>
      <c r="C788" s="43">
        <v>44656</v>
      </c>
      <c r="D788" s="44">
        <v>0.92777777777778003</v>
      </c>
      <c r="E788" s="19" t="s">
        <v>8823</v>
      </c>
      <c r="F788" s="19" t="s">
        <v>8824</v>
      </c>
      <c r="G788" s="19" t="s">
        <v>8825</v>
      </c>
      <c r="H788" s="45">
        <v>1617.6</v>
      </c>
      <c r="I788" s="45">
        <v>1813.66</v>
      </c>
      <c r="J788" s="19" t="s">
        <v>1560</v>
      </c>
      <c r="K788" s="19" t="s">
        <v>8826</v>
      </c>
      <c r="L788" s="19" t="s">
        <v>8827</v>
      </c>
      <c r="M788" s="19" t="s">
        <v>8828</v>
      </c>
      <c r="N788" s="19" t="s">
        <v>8816</v>
      </c>
      <c r="O788" s="19" t="s">
        <v>367</v>
      </c>
      <c r="P788" s="19" t="s">
        <v>368</v>
      </c>
      <c r="Q788" s="46">
        <v>240</v>
      </c>
      <c r="R788" s="19" t="s">
        <v>1544</v>
      </c>
      <c r="S788" s="19" t="s">
        <v>2401</v>
      </c>
      <c r="T788" s="19" t="s">
        <v>2402</v>
      </c>
      <c r="U788" s="19" t="s">
        <v>5572</v>
      </c>
      <c r="V788" s="19" t="s">
        <v>5573</v>
      </c>
      <c r="W788" s="19" t="s">
        <v>415</v>
      </c>
      <c r="X788" s="19" t="s">
        <v>5574</v>
      </c>
      <c r="Y788" s="19" t="s">
        <v>2756</v>
      </c>
      <c r="Z788" s="19" t="s">
        <v>2757</v>
      </c>
      <c r="AA788" s="46">
        <v>76</v>
      </c>
      <c r="AB788" s="19" t="s">
        <v>490</v>
      </c>
      <c r="AC788" s="19" t="s">
        <v>129</v>
      </c>
      <c r="AD788" s="19" t="s">
        <v>4630</v>
      </c>
      <c r="AE788" s="19" t="s">
        <v>1481</v>
      </c>
      <c r="AF788" s="19" t="s">
        <v>1554</v>
      </c>
      <c r="AG788" s="19" t="s">
        <v>4631</v>
      </c>
      <c r="AH788" s="19" t="s">
        <v>1499</v>
      </c>
      <c r="AI788" s="19" t="s">
        <v>1500</v>
      </c>
      <c r="AJ788" s="45">
        <v>0</v>
      </c>
      <c r="AK788" s="45">
        <v>0</v>
      </c>
      <c r="AL788" s="19" t="s">
        <v>1501</v>
      </c>
      <c r="AM788" s="46">
        <v>16471.667000000001</v>
      </c>
      <c r="AN788" s="46">
        <v>12026.666999999999</v>
      </c>
      <c r="AO788" s="46">
        <v>4445</v>
      </c>
      <c r="AP788" s="45">
        <v>84</v>
      </c>
      <c r="AQ788" s="45"/>
      <c r="AR788" s="45" t="str">
        <f>IFERROR(VLOOKUP(AB788,'Pedidos marco'!$A$1:$D$10000,4,0)," ")</f>
        <v xml:space="preserve"> </v>
      </c>
      <c r="AS788" s="45">
        <f t="shared" si="84"/>
        <v>5</v>
      </c>
      <c r="AT788" s="45" t="str">
        <f t="shared" si="85"/>
        <v>05</v>
      </c>
      <c r="AU788" s="47">
        <v>12</v>
      </c>
      <c r="AV788" s="19" t="str">
        <f t="shared" si="86"/>
        <v>04 April</v>
      </c>
      <c r="AW788" s="19">
        <f t="shared" si="87"/>
        <v>0.35</v>
      </c>
      <c r="AX788" s="19">
        <f t="shared" si="88"/>
        <v>7</v>
      </c>
      <c r="AY788" s="19" t="e">
        <f>VLOOKUP(AG788,Cías!$A$1:$E$10000,5,0)</f>
        <v>#N/A</v>
      </c>
      <c r="AZ788" s="19" t="str">
        <f t="shared" si="89"/>
        <v>1022501</v>
      </c>
      <c r="BA788" s="19" t="str">
        <f t="shared" si="90"/>
        <v>FLORES RAMIREZ ROGER WILLAN</v>
      </c>
      <c r="BB788" s="19" t="e">
        <f>VLOOKUP(AG788,Cías!$A$1:$E$10000,3,0)</f>
        <v>#N/A</v>
      </c>
      <c r="BC788" s="19"/>
      <c r="BD788" s="19"/>
      <c r="BE788" s="19"/>
      <c r="BF788" s="19"/>
      <c r="BG788" s="19"/>
      <c r="BH788" s="19"/>
      <c r="BI788" s="19"/>
      <c r="BJ788" s="19"/>
    </row>
    <row r="789" spans="1:62" ht="15" x14ac:dyDescent="0.2">
      <c r="A789" s="19" t="s">
        <v>8829</v>
      </c>
      <c r="B789" s="19" t="s">
        <v>1479</v>
      </c>
      <c r="C789" s="43">
        <v>44656</v>
      </c>
      <c r="D789" s="44">
        <v>0.9375</v>
      </c>
      <c r="E789" s="19" t="s">
        <v>8830</v>
      </c>
      <c r="F789" s="19" t="s">
        <v>8831</v>
      </c>
      <c r="G789" s="19" t="s">
        <v>8832</v>
      </c>
      <c r="H789" s="45">
        <v>2080</v>
      </c>
      <c r="I789" s="45">
        <v>2332.11</v>
      </c>
      <c r="J789" s="19" t="s">
        <v>1560</v>
      </c>
      <c r="K789" s="19" t="s">
        <v>8833</v>
      </c>
      <c r="L789" s="19" t="s">
        <v>8834</v>
      </c>
      <c r="M789" s="19" t="s">
        <v>8835</v>
      </c>
      <c r="N789" s="19" t="s">
        <v>8829</v>
      </c>
      <c r="O789" s="19" t="s">
        <v>1641</v>
      </c>
      <c r="P789" s="19" t="s">
        <v>1642</v>
      </c>
      <c r="Q789" s="46">
        <v>320</v>
      </c>
      <c r="R789" s="19" t="s">
        <v>1544</v>
      </c>
      <c r="S789" s="19" t="s">
        <v>6917</v>
      </c>
      <c r="T789" s="19" t="s">
        <v>6918</v>
      </c>
      <c r="U789" s="19" t="s">
        <v>6919</v>
      </c>
      <c r="V789" s="19" t="s">
        <v>6920</v>
      </c>
      <c r="W789" s="19" t="s">
        <v>6921</v>
      </c>
      <c r="X789" s="19" t="s">
        <v>6922</v>
      </c>
      <c r="Y789" s="19" t="s">
        <v>6923</v>
      </c>
      <c r="Z789" s="19" t="s">
        <v>6924</v>
      </c>
      <c r="AA789" s="46">
        <v>258</v>
      </c>
      <c r="AB789" s="19" t="s">
        <v>544</v>
      </c>
      <c r="AC789" s="19" t="s">
        <v>240</v>
      </c>
      <c r="AD789" s="19" t="s">
        <v>4656</v>
      </c>
      <c r="AE789" s="19" t="s">
        <v>4657</v>
      </c>
      <c r="AF789" s="19" t="s">
        <v>1592</v>
      </c>
      <c r="AG789" s="19" t="s">
        <v>4658</v>
      </c>
      <c r="AH789" s="19" t="s">
        <v>1594</v>
      </c>
      <c r="AI789" s="19" t="s">
        <v>1595</v>
      </c>
      <c r="AJ789" s="45">
        <v>0.05</v>
      </c>
      <c r="AK789" s="45">
        <v>16</v>
      </c>
      <c r="AL789" s="19" t="s">
        <v>1501</v>
      </c>
      <c r="AM789" s="46">
        <v>25495</v>
      </c>
      <c r="AN789" s="46">
        <v>16020</v>
      </c>
      <c r="AO789" s="46">
        <v>9475</v>
      </c>
      <c r="AP789" s="45">
        <v>288</v>
      </c>
      <c r="AQ789" s="45"/>
      <c r="AR789" s="45" t="str">
        <f>IFERROR(VLOOKUP(AB789,'Pedidos marco'!$A$1:$D$10000,4,0)," ")</f>
        <v xml:space="preserve"> </v>
      </c>
      <c r="AS789" s="45">
        <f t="shared" si="84"/>
        <v>5</v>
      </c>
      <c r="AT789" s="45" t="str">
        <f t="shared" si="85"/>
        <v>05</v>
      </c>
      <c r="AU789" s="47">
        <v>16</v>
      </c>
      <c r="AV789" s="19" t="str">
        <f t="shared" si="86"/>
        <v>04 April</v>
      </c>
      <c r="AW789" s="19">
        <f t="shared" si="87"/>
        <v>0.9</v>
      </c>
      <c r="AX789" s="19">
        <f t="shared" si="88"/>
        <v>18</v>
      </c>
      <c r="AY789" s="19" t="e">
        <f>VLOOKUP(AG789,Cías!$A$1:$E$10000,5,0)</f>
        <v>#N/A</v>
      </c>
      <c r="AZ789" s="19" t="str">
        <f t="shared" si="89"/>
        <v>1013148</v>
      </c>
      <c r="BA789" s="19" t="str">
        <f t="shared" si="90"/>
        <v>PINDUISACA MACHADO BLANCA MARIA</v>
      </c>
      <c r="BB789" s="19" t="e">
        <f>VLOOKUP(AG789,Cías!$A$1:$E$10000,3,0)</f>
        <v>#N/A</v>
      </c>
      <c r="BC789" s="19"/>
      <c r="BD789" s="19"/>
      <c r="BE789" s="19"/>
      <c r="BF789" s="19"/>
      <c r="BG789" s="19"/>
      <c r="BH789" s="19"/>
      <c r="BI789" s="19"/>
      <c r="BJ789" s="19"/>
    </row>
    <row r="790" spans="1:62" ht="15" x14ac:dyDescent="0.2">
      <c r="A790" s="19" t="s">
        <v>8829</v>
      </c>
      <c r="B790" s="19" t="s">
        <v>1479</v>
      </c>
      <c r="C790" s="43">
        <v>44656</v>
      </c>
      <c r="D790" s="44">
        <v>0.9375</v>
      </c>
      <c r="E790" s="19" t="s">
        <v>8836</v>
      </c>
      <c r="F790" s="19" t="s">
        <v>8837</v>
      </c>
      <c r="G790" s="19" t="s">
        <v>8838</v>
      </c>
      <c r="H790" s="45">
        <v>2166.4</v>
      </c>
      <c r="I790" s="45">
        <v>2428.98</v>
      </c>
      <c r="J790" s="19" t="s">
        <v>1560</v>
      </c>
      <c r="K790" s="19" t="s">
        <v>8833</v>
      </c>
      <c r="L790" s="19" t="s">
        <v>8839</v>
      </c>
      <c r="M790" s="19" t="s">
        <v>8840</v>
      </c>
      <c r="N790" s="19" t="s">
        <v>8829</v>
      </c>
      <c r="O790" s="19" t="s">
        <v>1603</v>
      </c>
      <c r="P790" s="19" t="s">
        <v>1604</v>
      </c>
      <c r="Q790" s="46">
        <v>320</v>
      </c>
      <c r="R790" s="19" t="s">
        <v>1544</v>
      </c>
      <c r="S790" s="19" t="s">
        <v>6917</v>
      </c>
      <c r="T790" s="19" t="s">
        <v>6918</v>
      </c>
      <c r="U790" s="19" t="s">
        <v>6919</v>
      </c>
      <c r="V790" s="19" t="s">
        <v>6920</v>
      </c>
      <c r="W790" s="19" t="s">
        <v>6921</v>
      </c>
      <c r="X790" s="19" t="s">
        <v>6922</v>
      </c>
      <c r="Y790" s="19" t="s">
        <v>6923</v>
      </c>
      <c r="Z790" s="19" t="s">
        <v>6924</v>
      </c>
      <c r="AA790" s="46">
        <v>258</v>
      </c>
      <c r="AB790" s="19" t="s">
        <v>544</v>
      </c>
      <c r="AC790" s="19" t="s">
        <v>240</v>
      </c>
      <c r="AD790" s="19" t="s">
        <v>4656</v>
      </c>
      <c r="AE790" s="19" t="s">
        <v>4657</v>
      </c>
      <c r="AF790" s="19" t="s">
        <v>1592</v>
      </c>
      <c r="AG790" s="19" t="s">
        <v>4658</v>
      </c>
      <c r="AH790" s="19" t="s">
        <v>1594</v>
      </c>
      <c r="AI790" s="19" t="s">
        <v>1595</v>
      </c>
      <c r="AJ790" s="45">
        <v>0.05</v>
      </c>
      <c r="AK790" s="45">
        <v>16</v>
      </c>
      <c r="AL790" s="19" t="s">
        <v>1501</v>
      </c>
      <c r="AM790" s="46">
        <v>25495</v>
      </c>
      <c r="AN790" s="46">
        <v>16020</v>
      </c>
      <c r="AO790" s="46">
        <v>9475</v>
      </c>
      <c r="AP790" s="45">
        <v>288</v>
      </c>
      <c r="AQ790" s="45"/>
      <c r="AR790" s="45" t="str">
        <f>IFERROR(VLOOKUP(AB790,'Pedidos marco'!$A$1:$D$10000,4,0)," ")</f>
        <v xml:space="preserve"> </v>
      </c>
      <c r="AS790" s="45">
        <f t="shared" si="84"/>
        <v>5</v>
      </c>
      <c r="AT790" s="45" t="str">
        <f t="shared" si="85"/>
        <v>05</v>
      </c>
      <c r="AU790" s="47">
        <v>16</v>
      </c>
      <c r="AV790" s="19" t="str">
        <f t="shared" si="86"/>
        <v>04 April</v>
      </c>
      <c r="AW790" s="19">
        <f t="shared" si="87"/>
        <v>0.9</v>
      </c>
      <c r="AX790" s="19">
        <f t="shared" si="88"/>
        <v>18</v>
      </c>
      <c r="AY790" s="19" t="e">
        <f>VLOOKUP(AG790,Cías!$A$1:$E$10000,5,0)</f>
        <v>#N/A</v>
      </c>
      <c r="AZ790" s="19" t="str">
        <f t="shared" si="89"/>
        <v>1013148</v>
      </c>
      <c r="BA790" s="19" t="str">
        <f t="shared" si="90"/>
        <v>PINDUISACA MACHADO BLANCA MARIA</v>
      </c>
      <c r="BB790" s="19" t="e">
        <f>VLOOKUP(AG790,Cías!$A$1:$E$10000,3,0)</f>
        <v>#N/A</v>
      </c>
      <c r="BC790" s="19"/>
      <c r="BD790" s="19"/>
      <c r="BE790" s="19"/>
      <c r="BF790" s="19"/>
      <c r="BG790" s="19"/>
      <c r="BH790" s="19"/>
      <c r="BI790" s="19"/>
      <c r="BJ790" s="19"/>
    </row>
    <row r="791" spans="1:62" ht="15" x14ac:dyDescent="0.2">
      <c r="A791" s="19" t="s">
        <v>8841</v>
      </c>
      <c r="B791" s="19" t="s">
        <v>1479</v>
      </c>
      <c r="C791" s="43">
        <v>44656</v>
      </c>
      <c r="D791" s="44">
        <v>0.94305555555555998</v>
      </c>
      <c r="E791" s="19" t="s">
        <v>8842</v>
      </c>
      <c r="F791" s="19" t="s">
        <v>1481</v>
      </c>
      <c r="G791" s="19" t="s">
        <v>1481</v>
      </c>
      <c r="H791" s="45">
        <v>0</v>
      </c>
      <c r="I791" s="45">
        <v>0</v>
      </c>
      <c r="J791" s="19" t="s">
        <v>1482</v>
      </c>
      <c r="K791" s="19" t="s">
        <v>8843</v>
      </c>
      <c r="L791" s="19" t="s">
        <v>8844</v>
      </c>
      <c r="M791" s="19" t="s">
        <v>8845</v>
      </c>
      <c r="N791" s="19" t="s">
        <v>8841</v>
      </c>
      <c r="O791" s="19" t="s">
        <v>2057</v>
      </c>
      <c r="P791" s="19" t="s">
        <v>2058</v>
      </c>
      <c r="Q791" s="46">
        <v>31.87</v>
      </c>
      <c r="R791" s="19" t="s">
        <v>1488</v>
      </c>
      <c r="S791" s="19" t="s">
        <v>1545</v>
      </c>
      <c r="T791" s="19" t="s">
        <v>74</v>
      </c>
      <c r="U791" s="19" t="s">
        <v>8846</v>
      </c>
      <c r="V791" s="19" t="s">
        <v>8847</v>
      </c>
      <c r="W791" s="19" t="s">
        <v>1548</v>
      </c>
      <c r="X791" s="19" t="s">
        <v>8848</v>
      </c>
      <c r="Y791" s="19" t="s">
        <v>1684</v>
      </c>
      <c r="Z791" s="19" t="s">
        <v>1685</v>
      </c>
      <c r="AA791" s="46">
        <v>198</v>
      </c>
      <c r="AB791" s="19" t="s">
        <v>461</v>
      </c>
      <c r="AC791" s="19" t="s">
        <v>72</v>
      </c>
      <c r="AD791" s="19" t="s">
        <v>2062</v>
      </c>
      <c r="AE791" s="19" t="s">
        <v>2063</v>
      </c>
      <c r="AF791" s="19" t="s">
        <v>1497</v>
      </c>
      <c r="AG791" s="19" t="s">
        <v>2064</v>
      </c>
      <c r="AH791" s="19" t="s">
        <v>1499</v>
      </c>
      <c r="AI791" s="19" t="s">
        <v>1500</v>
      </c>
      <c r="AJ791" s="45">
        <v>0</v>
      </c>
      <c r="AK791" s="45">
        <v>0</v>
      </c>
      <c r="AL791" s="19" t="s">
        <v>1501</v>
      </c>
      <c r="AM791" s="46">
        <v>50210</v>
      </c>
      <c r="AN791" s="46">
        <v>31870</v>
      </c>
      <c r="AO791" s="46">
        <v>18340</v>
      </c>
      <c r="AP791" s="45">
        <v>519.48</v>
      </c>
      <c r="AQ791" s="45"/>
      <c r="AR791" s="45" t="str">
        <f>IFERROR(VLOOKUP(AB791,'Pedidos marco'!$A$1:$D$10000,4,0)," ")</f>
        <v xml:space="preserve"> </v>
      </c>
      <c r="AS791" s="45">
        <f t="shared" si="84"/>
        <v>5</v>
      </c>
      <c r="AT791" s="45" t="str">
        <f t="shared" si="85"/>
        <v>05</v>
      </c>
      <c r="AU791" s="47">
        <v>31.87</v>
      </c>
      <c r="AV791" s="19" t="str">
        <f t="shared" si="86"/>
        <v>04 April</v>
      </c>
      <c r="AW791" s="19">
        <f t="shared" si="87"/>
        <v>16.299968622529025</v>
      </c>
      <c r="AX791" s="19">
        <f t="shared" si="88"/>
        <v>16.299968622529025</v>
      </c>
      <c r="AY791" s="19" t="e">
        <f>VLOOKUP(AG791,Cías!$A$1:$E$10000,5,0)</f>
        <v>#N/A</v>
      </c>
      <c r="AZ791" s="19" t="str">
        <f t="shared" si="89"/>
        <v>1013388</v>
      </c>
      <c r="BA791" s="19" t="str">
        <f t="shared" si="90"/>
        <v>CAMPAÑA MALDONADO BLANCA CECILIA</v>
      </c>
      <c r="BB791" s="19" t="e">
        <f>VLOOKUP(AG791,Cías!$A$1:$E$10000,3,0)</f>
        <v>#N/A</v>
      </c>
      <c r="BC791" s="19"/>
      <c r="BD791" s="19"/>
      <c r="BE791" s="19"/>
      <c r="BF791" s="19"/>
      <c r="BG791" s="19"/>
      <c r="BH791" s="19"/>
      <c r="BI791" s="19"/>
      <c r="BJ791" s="19"/>
    </row>
    <row r="792" spans="1:62" ht="15" x14ac:dyDescent="0.2">
      <c r="A792" s="19" t="s">
        <v>8849</v>
      </c>
      <c r="B792" s="19" t="s">
        <v>1479</v>
      </c>
      <c r="C792" s="43">
        <v>44656</v>
      </c>
      <c r="D792" s="44">
        <v>0.94444444444443998</v>
      </c>
      <c r="E792" s="19" t="s">
        <v>8850</v>
      </c>
      <c r="F792" s="19" t="s">
        <v>8851</v>
      </c>
      <c r="G792" s="19" t="s">
        <v>8852</v>
      </c>
      <c r="H792" s="45">
        <v>3954.72</v>
      </c>
      <c r="I792" s="45">
        <v>4434.0600000000004</v>
      </c>
      <c r="J792" s="19" t="s">
        <v>1560</v>
      </c>
      <c r="K792" s="19" t="s">
        <v>8853</v>
      </c>
      <c r="L792" s="19" t="s">
        <v>8854</v>
      </c>
      <c r="M792" s="19" t="s">
        <v>8855</v>
      </c>
      <c r="N792" s="19" t="s">
        <v>8849</v>
      </c>
      <c r="O792" s="19" t="s">
        <v>1486</v>
      </c>
      <c r="P792" s="19" t="s">
        <v>1487</v>
      </c>
      <c r="Q792" s="46">
        <v>31.27</v>
      </c>
      <c r="R792" s="19" t="s">
        <v>1488</v>
      </c>
      <c r="S792" s="19" t="s">
        <v>4666</v>
      </c>
      <c r="T792" s="19" t="s">
        <v>4667</v>
      </c>
      <c r="U792" s="19" t="s">
        <v>4668</v>
      </c>
      <c r="V792" s="19" t="s">
        <v>4669</v>
      </c>
      <c r="W792" s="19" t="s">
        <v>1586</v>
      </c>
      <c r="X792" s="19" t="s">
        <v>4670</v>
      </c>
      <c r="Y792" s="19" t="s">
        <v>1588</v>
      </c>
      <c r="Z792" s="19" t="s">
        <v>1589</v>
      </c>
      <c r="AA792" s="46">
        <v>250</v>
      </c>
      <c r="AB792" s="19" t="s">
        <v>432</v>
      </c>
      <c r="AC792" s="19" t="s">
        <v>12</v>
      </c>
      <c r="AD792" s="19" t="s">
        <v>4366</v>
      </c>
      <c r="AE792" s="19" t="s">
        <v>4367</v>
      </c>
      <c r="AF792" s="19" t="s">
        <v>1497</v>
      </c>
      <c r="AG792" s="19" t="s">
        <v>4368</v>
      </c>
      <c r="AH792" s="19" t="s">
        <v>1499</v>
      </c>
      <c r="AI792" s="19" t="s">
        <v>1500</v>
      </c>
      <c r="AJ792" s="45">
        <v>0</v>
      </c>
      <c r="AK792" s="45">
        <v>0</v>
      </c>
      <c r="AL792" s="19" t="s">
        <v>1501</v>
      </c>
      <c r="AM792" s="46">
        <v>49750</v>
      </c>
      <c r="AN792" s="46">
        <v>31270</v>
      </c>
      <c r="AO792" s="46">
        <v>18480</v>
      </c>
      <c r="AP792" s="45">
        <v>640.41</v>
      </c>
      <c r="AQ792" s="45"/>
      <c r="AR792" s="45" t="str">
        <f>IFERROR(VLOOKUP(AB792,'Pedidos marco'!$A$1:$D$10000,4,0)," ")</f>
        <v xml:space="preserve"> </v>
      </c>
      <c r="AS792" s="45">
        <f t="shared" si="84"/>
        <v>5</v>
      </c>
      <c r="AT792" s="45" t="str">
        <f t="shared" si="85"/>
        <v>05</v>
      </c>
      <c r="AU792" s="47">
        <v>31.27</v>
      </c>
      <c r="AV792" s="19" t="str">
        <f t="shared" si="86"/>
        <v>04 April</v>
      </c>
      <c r="AW792" s="19">
        <f t="shared" si="87"/>
        <v>20.480012791813238</v>
      </c>
      <c r="AX792" s="19">
        <f t="shared" si="88"/>
        <v>20.480012791813238</v>
      </c>
      <c r="AY792" s="19" t="e">
        <f>VLOOKUP(AG792,Cías!$A$1:$E$10000,5,0)</f>
        <v>#N/A</v>
      </c>
      <c r="AZ792" s="19" t="str">
        <f t="shared" si="89"/>
        <v>1013966</v>
      </c>
      <c r="BA792" s="19" t="str">
        <f t="shared" si="90"/>
        <v>ALMEIDA CHICAIZA MIGUEL ANGEL</v>
      </c>
      <c r="BB792" s="19" t="e">
        <f>VLOOKUP(AG792,Cías!$A$1:$E$10000,3,0)</f>
        <v>#N/A</v>
      </c>
      <c r="BC792" s="19"/>
      <c r="BD792" s="19"/>
      <c r="BE792" s="19"/>
      <c r="BF792" s="19"/>
      <c r="BG792" s="19"/>
      <c r="BH792" s="19"/>
      <c r="BI792" s="19"/>
      <c r="BJ792" s="19"/>
    </row>
    <row r="793" spans="1:62" ht="15" x14ac:dyDescent="0.2">
      <c r="A793" s="19" t="s">
        <v>8856</v>
      </c>
      <c r="B793" s="19" t="s">
        <v>1479</v>
      </c>
      <c r="C793" s="43">
        <v>44656</v>
      </c>
      <c r="D793" s="44">
        <v>0.94652777777777997</v>
      </c>
      <c r="E793" s="19" t="s">
        <v>8857</v>
      </c>
      <c r="F793" s="19" t="s">
        <v>8858</v>
      </c>
      <c r="G793" s="19" t="s">
        <v>8859</v>
      </c>
      <c r="H793" s="45">
        <v>1030.7</v>
      </c>
      <c r="I793" s="45">
        <v>1155.6199999999999</v>
      </c>
      <c r="J793" s="19" t="s">
        <v>1560</v>
      </c>
      <c r="K793" s="19" t="s">
        <v>8860</v>
      </c>
      <c r="L793" s="19" t="s">
        <v>8861</v>
      </c>
      <c r="M793" s="19" t="s">
        <v>8862</v>
      </c>
      <c r="N793" s="19" t="s">
        <v>8856</v>
      </c>
      <c r="O793" s="19" t="s">
        <v>371</v>
      </c>
      <c r="P793" s="19" t="s">
        <v>372</v>
      </c>
      <c r="Q793" s="46">
        <v>160</v>
      </c>
      <c r="R793" s="19" t="s">
        <v>1544</v>
      </c>
      <c r="S793" s="19" t="s">
        <v>3092</v>
      </c>
      <c r="T793" s="19" t="s">
        <v>289</v>
      </c>
      <c r="U793" s="19" t="s">
        <v>3093</v>
      </c>
      <c r="V793" s="19" t="s">
        <v>3094</v>
      </c>
      <c r="W793" s="19" t="s">
        <v>1757</v>
      </c>
      <c r="X793" s="19" t="s">
        <v>3095</v>
      </c>
      <c r="Y793" s="19" t="s">
        <v>1759</v>
      </c>
      <c r="Z793" s="19" t="s">
        <v>1760</v>
      </c>
      <c r="AA793" s="46">
        <v>218</v>
      </c>
      <c r="AB793" s="19" t="s">
        <v>568</v>
      </c>
      <c r="AC793" s="19" t="s">
        <v>289</v>
      </c>
      <c r="AD793" s="19" t="s">
        <v>3110</v>
      </c>
      <c r="AE793" s="19" t="s">
        <v>3111</v>
      </c>
      <c r="AF793" s="19" t="s">
        <v>1592</v>
      </c>
      <c r="AG793" s="19" t="s">
        <v>3112</v>
      </c>
      <c r="AH793" s="19" t="s">
        <v>1499</v>
      </c>
      <c r="AI793" s="19" t="s">
        <v>1500</v>
      </c>
      <c r="AJ793" s="45">
        <v>0</v>
      </c>
      <c r="AK793" s="45">
        <v>0</v>
      </c>
      <c r="AL793" s="19" t="s">
        <v>1501</v>
      </c>
      <c r="AM793" s="46">
        <v>17310</v>
      </c>
      <c r="AN793" s="46">
        <v>8000</v>
      </c>
      <c r="AO793" s="46">
        <v>9310</v>
      </c>
      <c r="AP793" s="45">
        <v>121.6</v>
      </c>
      <c r="AQ793" s="45"/>
      <c r="AR793" s="45" t="str">
        <f>IFERROR(VLOOKUP(AB793,'Pedidos marco'!$A$1:$D$10000,4,0)," ")</f>
        <v xml:space="preserve"> </v>
      </c>
      <c r="AS793" s="45">
        <f t="shared" si="84"/>
        <v>5</v>
      </c>
      <c r="AT793" s="45" t="str">
        <f t="shared" si="85"/>
        <v>05</v>
      </c>
      <c r="AU793" s="47">
        <v>8</v>
      </c>
      <c r="AV793" s="19" t="str">
        <f t="shared" si="86"/>
        <v>04 April</v>
      </c>
      <c r="AW793" s="19">
        <f t="shared" si="87"/>
        <v>0.76</v>
      </c>
      <c r="AX793" s="19">
        <f t="shared" si="88"/>
        <v>15.2</v>
      </c>
      <c r="AY793" s="19" t="e">
        <f>VLOOKUP(AG793,Cías!$A$1:$E$10000,5,0)</f>
        <v>#N/A</v>
      </c>
      <c r="AZ793" s="19" t="str">
        <f t="shared" si="89"/>
        <v>1013820</v>
      </c>
      <c r="BA793" s="19" t="str">
        <f t="shared" si="90"/>
        <v>SARABIA YEPEZ RUTH IRENE</v>
      </c>
      <c r="BB793" s="19" t="e">
        <f>VLOOKUP(AG793,Cías!$A$1:$E$10000,3,0)</f>
        <v>#N/A</v>
      </c>
      <c r="BC793" s="19"/>
      <c r="BD793" s="19"/>
      <c r="BE793" s="19"/>
      <c r="BF793" s="19"/>
      <c r="BG793" s="19"/>
      <c r="BH793" s="19"/>
      <c r="BI793" s="19"/>
      <c r="BJ793" s="19"/>
    </row>
    <row r="794" spans="1:62" ht="15" x14ac:dyDescent="0.2">
      <c r="A794" s="19" t="s">
        <v>8856</v>
      </c>
      <c r="B794" s="19" t="s">
        <v>1479</v>
      </c>
      <c r="C794" s="43">
        <v>44656</v>
      </c>
      <c r="D794" s="44">
        <v>0.94652777777777997</v>
      </c>
      <c r="E794" s="19" t="s">
        <v>8863</v>
      </c>
      <c r="F794" s="19" t="s">
        <v>8864</v>
      </c>
      <c r="G794" s="19" t="s">
        <v>8865</v>
      </c>
      <c r="H794" s="45">
        <v>3201.25</v>
      </c>
      <c r="I794" s="45">
        <v>3589.26</v>
      </c>
      <c r="J794" s="19" t="s">
        <v>1560</v>
      </c>
      <c r="K794" s="19" t="s">
        <v>8866</v>
      </c>
      <c r="L794" s="19" t="s">
        <v>8867</v>
      </c>
      <c r="M794" s="19" t="s">
        <v>8868</v>
      </c>
      <c r="N794" s="19" t="s">
        <v>8856</v>
      </c>
      <c r="O794" s="19" t="s">
        <v>367</v>
      </c>
      <c r="P794" s="19" t="s">
        <v>368</v>
      </c>
      <c r="Q794" s="46">
        <v>500</v>
      </c>
      <c r="R794" s="19" t="s">
        <v>1544</v>
      </c>
      <c r="S794" s="19" t="s">
        <v>3092</v>
      </c>
      <c r="T794" s="19" t="s">
        <v>289</v>
      </c>
      <c r="U794" s="19" t="s">
        <v>3093</v>
      </c>
      <c r="V794" s="19" t="s">
        <v>3094</v>
      </c>
      <c r="W794" s="19" t="s">
        <v>1757</v>
      </c>
      <c r="X794" s="19" t="s">
        <v>3095</v>
      </c>
      <c r="Y794" s="19" t="s">
        <v>1759</v>
      </c>
      <c r="Z794" s="19" t="s">
        <v>1760</v>
      </c>
      <c r="AA794" s="46">
        <v>218</v>
      </c>
      <c r="AB794" s="19" t="s">
        <v>568</v>
      </c>
      <c r="AC794" s="19" t="s">
        <v>289</v>
      </c>
      <c r="AD794" s="19" t="s">
        <v>3110</v>
      </c>
      <c r="AE794" s="19" t="s">
        <v>3111</v>
      </c>
      <c r="AF794" s="19" t="s">
        <v>1592</v>
      </c>
      <c r="AG794" s="19" t="s">
        <v>3112</v>
      </c>
      <c r="AH794" s="19" t="s">
        <v>1499</v>
      </c>
      <c r="AI794" s="19" t="s">
        <v>1500</v>
      </c>
      <c r="AJ794" s="45">
        <v>0</v>
      </c>
      <c r="AK794" s="45">
        <v>0</v>
      </c>
      <c r="AL794" s="19" t="s">
        <v>1501</v>
      </c>
      <c r="AM794" s="46">
        <v>34310</v>
      </c>
      <c r="AN794" s="46">
        <v>25000</v>
      </c>
      <c r="AO794" s="46">
        <v>9310</v>
      </c>
      <c r="AP794" s="45">
        <v>380</v>
      </c>
      <c r="AQ794" s="45"/>
      <c r="AR794" s="45" t="str">
        <f>IFERROR(VLOOKUP(AB794,'Pedidos marco'!$A$1:$D$10000,4,0)," ")</f>
        <v xml:space="preserve"> </v>
      </c>
      <c r="AS794" s="45">
        <f t="shared" si="84"/>
        <v>5</v>
      </c>
      <c r="AT794" s="45" t="str">
        <f t="shared" si="85"/>
        <v>05</v>
      </c>
      <c r="AU794" s="47">
        <v>25</v>
      </c>
      <c r="AV794" s="19" t="str">
        <f t="shared" si="86"/>
        <v>04 April</v>
      </c>
      <c r="AW794" s="19">
        <f t="shared" si="87"/>
        <v>0.76</v>
      </c>
      <c r="AX794" s="19">
        <f t="shared" si="88"/>
        <v>15.2</v>
      </c>
      <c r="AY794" s="19" t="e">
        <f>VLOOKUP(AG794,Cías!$A$1:$E$10000,5,0)</f>
        <v>#N/A</v>
      </c>
      <c r="AZ794" s="19" t="str">
        <f t="shared" si="89"/>
        <v>1013820</v>
      </c>
      <c r="BA794" s="19" t="str">
        <f t="shared" si="90"/>
        <v>SARABIA YEPEZ RUTH IRENE</v>
      </c>
      <c r="BB794" s="19" t="e">
        <f>VLOOKUP(AG794,Cías!$A$1:$E$10000,3,0)</f>
        <v>#N/A</v>
      </c>
      <c r="BC794" s="19"/>
      <c r="BD794" s="19"/>
      <c r="BE794" s="19"/>
      <c r="BF794" s="19"/>
      <c r="BG794" s="19"/>
      <c r="BH794" s="19"/>
      <c r="BI794" s="19"/>
      <c r="BJ794" s="19"/>
    </row>
    <row r="795" spans="1:62" ht="15" x14ac:dyDescent="0.2">
      <c r="A795" s="19" t="s">
        <v>8869</v>
      </c>
      <c r="B795" s="19" t="s">
        <v>1479</v>
      </c>
      <c r="C795" s="43">
        <v>44656</v>
      </c>
      <c r="D795" s="44">
        <v>0.94791666666666996</v>
      </c>
      <c r="E795" s="19" t="s">
        <v>8870</v>
      </c>
      <c r="F795" s="19" t="s">
        <v>8871</v>
      </c>
      <c r="G795" s="19" t="s">
        <v>8872</v>
      </c>
      <c r="H795" s="45">
        <v>3711.6</v>
      </c>
      <c r="I795" s="45">
        <v>4161.47</v>
      </c>
      <c r="J795" s="19" t="s">
        <v>1560</v>
      </c>
      <c r="K795" s="19" t="s">
        <v>8778</v>
      </c>
      <c r="L795" s="19" t="s">
        <v>8873</v>
      </c>
      <c r="M795" s="19" t="s">
        <v>8874</v>
      </c>
      <c r="N795" s="19" t="s">
        <v>8869</v>
      </c>
      <c r="O795" s="19" t="s">
        <v>1486</v>
      </c>
      <c r="P795" s="19" t="s">
        <v>1487</v>
      </c>
      <c r="Q795" s="46">
        <v>30.93</v>
      </c>
      <c r="R795" s="19" t="s">
        <v>1488</v>
      </c>
      <c r="S795" s="19" t="s">
        <v>8781</v>
      </c>
      <c r="T795" s="19" t="s">
        <v>8782</v>
      </c>
      <c r="U795" s="19" t="s">
        <v>8783</v>
      </c>
      <c r="V795" s="19" t="s">
        <v>8784</v>
      </c>
      <c r="W795" s="19" t="s">
        <v>415</v>
      </c>
      <c r="X795" s="19" t="s">
        <v>8785</v>
      </c>
      <c r="Y795" s="19" t="s">
        <v>8786</v>
      </c>
      <c r="Z795" s="19" t="s">
        <v>8787</v>
      </c>
      <c r="AA795" s="46">
        <v>127</v>
      </c>
      <c r="AB795" s="19" t="s">
        <v>473</v>
      </c>
      <c r="AC795" s="19" t="s">
        <v>96</v>
      </c>
      <c r="AD795" s="19" t="s">
        <v>8875</v>
      </c>
      <c r="AE795" s="19" t="s">
        <v>1481</v>
      </c>
      <c r="AF795" s="19" t="s">
        <v>1497</v>
      </c>
      <c r="AG795" s="19" t="s">
        <v>8876</v>
      </c>
      <c r="AH795" s="19" t="s">
        <v>1499</v>
      </c>
      <c r="AI795" s="19" t="s">
        <v>1500</v>
      </c>
      <c r="AJ795" s="45">
        <v>0</v>
      </c>
      <c r="AK795" s="45">
        <v>0</v>
      </c>
      <c r="AL795" s="19" t="s">
        <v>1501</v>
      </c>
      <c r="AM795" s="46">
        <v>50920</v>
      </c>
      <c r="AN795" s="46">
        <v>30930</v>
      </c>
      <c r="AO795" s="46">
        <v>19990</v>
      </c>
      <c r="AP795" s="45">
        <v>347.65</v>
      </c>
      <c r="AQ795" s="45"/>
      <c r="AR795" s="45" t="str">
        <f>IFERROR(VLOOKUP(AB795,'Pedidos marco'!$A$1:$D$10000,4,0)," ")</f>
        <v xml:space="preserve"> </v>
      </c>
      <c r="AS795" s="45">
        <f t="shared" si="84"/>
        <v>5</v>
      </c>
      <c r="AT795" s="45" t="str">
        <f t="shared" si="85"/>
        <v>05</v>
      </c>
      <c r="AU795" s="47">
        <v>30.93</v>
      </c>
      <c r="AV795" s="19" t="str">
        <f t="shared" si="86"/>
        <v>04 April</v>
      </c>
      <c r="AW795" s="19">
        <f t="shared" si="87"/>
        <v>11.239896540575492</v>
      </c>
      <c r="AX795" s="19">
        <f t="shared" si="88"/>
        <v>11.239896540575492</v>
      </c>
      <c r="AY795" s="19" t="e">
        <f>VLOOKUP(AG795,Cías!$A$1:$E$10000,5,0)</f>
        <v>#N/A</v>
      </c>
      <c r="AZ795" s="19" t="str">
        <f t="shared" si="89"/>
        <v>1013227</v>
      </c>
      <c r="BA795" s="19" t="str">
        <f t="shared" si="90"/>
        <v>COMPAÑIA DE TRANSPORTE PESADO</v>
      </c>
      <c r="BB795" s="19" t="e">
        <f>VLOOKUP(AG795,Cías!$A$1:$E$10000,3,0)</f>
        <v>#N/A</v>
      </c>
      <c r="BC795" s="19"/>
      <c r="BD795" s="19"/>
      <c r="BE795" s="19"/>
      <c r="BF795" s="19"/>
      <c r="BG795" s="19"/>
      <c r="BH795" s="19"/>
      <c r="BI795" s="19"/>
      <c r="BJ795" s="19"/>
    </row>
    <row r="796" spans="1:62" ht="15" x14ac:dyDescent="0.2">
      <c r="A796" s="19" t="s">
        <v>8877</v>
      </c>
      <c r="B796" s="19" t="s">
        <v>1479</v>
      </c>
      <c r="C796" s="43">
        <v>44656</v>
      </c>
      <c r="D796" s="44">
        <v>0.94861111111110996</v>
      </c>
      <c r="E796" s="19" t="s">
        <v>8878</v>
      </c>
      <c r="F796" s="19" t="s">
        <v>8879</v>
      </c>
      <c r="G796" s="19" t="s">
        <v>8880</v>
      </c>
      <c r="H796" s="45">
        <v>4320</v>
      </c>
      <c r="I796" s="45">
        <v>4843.6099999999997</v>
      </c>
      <c r="J796" s="19" t="s">
        <v>1560</v>
      </c>
      <c r="K796" s="19" t="s">
        <v>8881</v>
      </c>
      <c r="L796" s="19" t="s">
        <v>8882</v>
      </c>
      <c r="M796" s="19" t="s">
        <v>8883</v>
      </c>
      <c r="N796" s="19" t="s">
        <v>8877</v>
      </c>
      <c r="O796" s="19" t="s">
        <v>1603</v>
      </c>
      <c r="P796" s="19" t="s">
        <v>1604</v>
      </c>
      <c r="Q796" s="46">
        <v>640</v>
      </c>
      <c r="R796" s="19" t="s">
        <v>1544</v>
      </c>
      <c r="S796" s="19" t="s">
        <v>1736</v>
      </c>
      <c r="T796" s="19" t="s">
        <v>1737</v>
      </c>
      <c r="U796" s="19" t="s">
        <v>6679</v>
      </c>
      <c r="V796" s="19" t="s">
        <v>6680</v>
      </c>
      <c r="W796" s="19" t="s">
        <v>2635</v>
      </c>
      <c r="X796" s="19" t="s">
        <v>6681</v>
      </c>
      <c r="Y796" s="19" t="s">
        <v>2637</v>
      </c>
      <c r="Z796" s="19" t="s">
        <v>2638</v>
      </c>
      <c r="AA796" s="46">
        <v>506</v>
      </c>
      <c r="AB796" s="19" t="s">
        <v>556</v>
      </c>
      <c r="AC796" s="19" t="s">
        <v>266</v>
      </c>
      <c r="AD796" s="19" t="s">
        <v>6682</v>
      </c>
      <c r="AE796" s="19" t="s">
        <v>1481</v>
      </c>
      <c r="AF796" s="19" t="s">
        <v>1592</v>
      </c>
      <c r="AG796" s="19" t="s">
        <v>6683</v>
      </c>
      <c r="AH796" s="19" t="s">
        <v>1499</v>
      </c>
      <c r="AI796" s="19" t="s">
        <v>1500</v>
      </c>
      <c r="AJ796" s="45">
        <v>0</v>
      </c>
      <c r="AK796" s="45">
        <v>0</v>
      </c>
      <c r="AL796" s="19" t="s">
        <v>1501</v>
      </c>
      <c r="AM796" s="46">
        <v>50660</v>
      </c>
      <c r="AN796" s="46">
        <v>32010</v>
      </c>
      <c r="AO796" s="46">
        <v>18650</v>
      </c>
      <c r="AP796" s="45">
        <v>966.4</v>
      </c>
      <c r="AQ796" s="45"/>
      <c r="AR796" s="45" t="str">
        <f>IFERROR(VLOOKUP(AB796,'Pedidos marco'!$A$1:$D$10000,4,0)," ")</f>
        <v xml:space="preserve"> </v>
      </c>
      <c r="AS796" s="45">
        <f t="shared" si="84"/>
        <v>5</v>
      </c>
      <c r="AT796" s="45" t="str">
        <f t="shared" si="85"/>
        <v>05</v>
      </c>
      <c r="AU796" s="47">
        <v>32</v>
      </c>
      <c r="AV796" s="19" t="str">
        <f t="shared" si="86"/>
        <v>04 April</v>
      </c>
      <c r="AW796" s="19">
        <f t="shared" si="87"/>
        <v>1.51</v>
      </c>
      <c r="AX796" s="19">
        <f t="shared" si="88"/>
        <v>30.2</v>
      </c>
      <c r="AY796" s="19" t="e">
        <f>VLOOKUP(AG796,Cías!$A$1:$E$10000,5,0)</f>
        <v>#N/A</v>
      </c>
      <c r="AZ796" s="19" t="str">
        <f t="shared" si="89"/>
        <v>1013635</v>
      </c>
      <c r="BA796" s="19" t="str">
        <f t="shared" si="90"/>
        <v>ROMAN BAJANA JHONATHAN MARCEL</v>
      </c>
      <c r="BB796" s="19" t="e">
        <f>VLOOKUP(AG796,Cías!$A$1:$E$10000,3,0)</f>
        <v>#N/A</v>
      </c>
      <c r="BC796" s="19"/>
      <c r="BD796" s="19"/>
      <c r="BE796" s="19"/>
      <c r="BF796" s="19"/>
      <c r="BG796" s="19"/>
      <c r="BH796" s="19"/>
      <c r="BI796" s="19"/>
      <c r="BJ796" s="19"/>
    </row>
    <row r="797" spans="1:62" ht="15" x14ac:dyDescent="0.2">
      <c r="A797" s="19" t="s">
        <v>8884</v>
      </c>
      <c r="B797" s="19" t="s">
        <v>1479</v>
      </c>
      <c r="C797" s="43">
        <v>44656</v>
      </c>
      <c r="D797" s="44">
        <v>0.95486111111111005</v>
      </c>
      <c r="E797" s="19" t="s">
        <v>8885</v>
      </c>
      <c r="F797" s="19" t="s">
        <v>8886</v>
      </c>
      <c r="G797" s="19" t="s">
        <v>8887</v>
      </c>
      <c r="H797" s="45">
        <v>1302.17</v>
      </c>
      <c r="I797" s="45">
        <v>1460</v>
      </c>
      <c r="J797" s="19" t="s">
        <v>2037</v>
      </c>
      <c r="K797" s="19" t="s">
        <v>8888</v>
      </c>
      <c r="L797" s="19" t="s">
        <v>8889</v>
      </c>
      <c r="M797" s="19" t="s">
        <v>8890</v>
      </c>
      <c r="N797" s="19" t="s">
        <v>8884</v>
      </c>
      <c r="O797" s="19" t="s">
        <v>1641</v>
      </c>
      <c r="P797" s="19" t="s">
        <v>1642</v>
      </c>
      <c r="Q797" s="46">
        <v>200</v>
      </c>
      <c r="R797" s="19" t="s">
        <v>1544</v>
      </c>
      <c r="S797" s="19" t="s">
        <v>2430</v>
      </c>
      <c r="T797" s="19" t="s">
        <v>10</v>
      </c>
      <c r="U797" s="19" t="s">
        <v>2431</v>
      </c>
      <c r="V797" s="19" t="s">
        <v>2432</v>
      </c>
      <c r="W797" s="19" t="s">
        <v>2433</v>
      </c>
      <c r="X797" s="19" t="s">
        <v>2434</v>
      </c>
      <c r="Y797" s="19" t="s">
        <v>2435</v>
      </c>
      <c r="Z797" s="19" t="s">
        <v>2436</v>
      </c>
      <c r="AA797" s="46">
        <v>385</v>
      </c>
      <c r="AB797" s="19" t="s">
        <v>584</v>
      </c>
      <c r="AC797" s="19" t="s">
        <v>325</v>
      </c>
      <c r="AD797" s="19" t="s">
        <v>4281</v>
      </c>
      <c r="AE797" s="19" t="s">
        <v>4282</v>
      </c>
      <c r="AF797" s="19" t="s">
        <v>1554</v>
      </c>
      <c r="AG797" s="19" t="s">
        <v>4283</v>
      </c>
      <c r="AH797" s="19" t="s">
        <v>1499</v>
      </c>
      <c r="AI797" s="19" t="s">
        <v>1500</v>
      </c>
      <c r="AJ797" s="45">
        <v>0</v>
      </c>
      <c r="AK797" s="45">
        <v>0</v>
      </c>
      <c r="AL797" s="19" t="s">
        <v>1501</v>
      </c>
      <c r="AM797" s="46">
        <v>14586.666999999999</v>
      </c>
      <c r="AN797" s="46">
        <v>10016.666999999999</v>
      </c>
      <c r="AO797" s="46">
        <v>4570</v>
      </c>
      <c r="AP797" s="45">
        <v>248</v>
      </c>
      <c r="AQ797" s="45"/>
      <c r="AR797" s="45" t="str">
        <f>IFERROR(VLOOKUP(AB797,'Pedidos marco'!$A$1:$D$10000,4,0)," ")</f>
        <v xml:space="preserve"> </v>
      </c>
      <c r="AS797" s="45">
        <f t="shared" si="84"/>
        <v>5</v>
      </c>
      <c r="AT797" s="45" t="str">
        <f t="shared" si="85"/>
        <v>05</v>
      </c>
      <c r="AU797" s="47">
        <v>10</v>
      </c>
      <c r="AV797" s="19" t="str">
        <f t="shared" si="86"/>
        <v>04 April</v>
      </c>
      <c r="AW797" s="19">
        <f t="shared" si="87"/>
        <v>1.24</v>
      </c>
      <c r="AX797" s="19">
        <f t="shared" si="88"/>
        <v>24.8</v>
      </c>
      <c r="AY797" s="19" t="e">
        <f>VLOOKUP(AG797,Cías!$A$1:$E$10000,5,0)</f>
        <v>#N/A</v>
      </c>
      <c r="AZ797" s="19" t="str">
        <f t="shared" si="89"/>
        <v>1013649</v>
      </c>
      <c r="BA797" s="19" t="str">
        <f t="shared" si="90"/>
        <v>VEGA PEREZ JOSE</v>
      </c>
      <c r="BB797" s="19" t="e">
        <f>VLOOKUP(AG797,Cías!$A$1:$E$10000,3,0)</f>
        <v>#N/A</v>
      </c>
      <c r="BC797" s="19"/>
      <c r="BD797" s="19"/>
      <c r="BE797" s="19"/>
      <c r="BF797" s="19"/>
      <c r="BG797" s="19"/>
      <c r="BH797" s="19"/>
      <c r="BI797" s="19"/>
      <c r="BJ797" s="19"/>
    </row>
    <row r="798" spans="1:62" ht="15" x14ac:dyDescent="0.2">
      <c r="A798" s="19" t="s">
        <v>8884</v>
      </c>
      <c r="B798" s="19" t="s">
        <v>1479</v>
      </c>
      <c r="C798" s="43">
        <v>44656</v>
      </c>
      <c r="D798" s="44">
        <v>0.95486111111111005</v>
      </c>
      <c r="E798" s="19" t="s">
        <v>8891</v>
      </c>
      <c r="F798" s="19" t="s">
        <v>8892</v>
      </c>
      <c r="G798" s="19" t="s">
        <v>8893</v>
      </c>
      <c r="H798" s="45">
        <v>1082.71</v>
      </c>
      <c r="I798" s="45">
        <v>1213.95</v>
      </c>
      <c r="J798" s="19" t="s">
        <v>2037</v>
      </c>
      <c r="K798" s="19" t="s">
        <v>8894</v>
      </c>
      <c r="L798" s="19" t="s">
        <v>8895</v>
      </c>
      <c r="M798" s="19" t="s">
        <v>8896</v>
      </c>
      <c r="N798" s="19" t="s">
        <v>8884</v>
      </c>
      <c r="O798" s="19" t="s">
        <v>1603</v>
      </c>
      <c r="P798" s="19" t="s">
        <v>1604</v>
      </c>
      <c r="Q798" s="46">
        <v>160</v>
      </c>
      <c r="R798" s="19" t="s">
        <v>1544</v>
      </c>
      <c r="S798" s="19" t="s">
        <v>2430</v>
      </c>
      <c r="T798" s="19" t="s">
        <v>10</v>
      </c>
      <c r="U798" s="19" t="s">
        <v>2431</v>
      </c>
      <c r="V798" s="19" t="s">
        <v>2432</v>
      </c>
      <c r="W798" s="19" t="s">
        <v>2433</v>
      </c>
      <c r="X798" s="19" t="s">
        <v>2434</v>
      </c>
      <c r="Y798" s="19" t="s">
        <v>2435</v>
      </c>
      <c r="Z798" s="19" t="s">
        <v>2436</v>
      </c>
      <c r="AA798" s="46">
        <v>385</v>
      </c>
      <c r="AB798" s="19" t="s">
        <v>584</v>
      </c>
      <c r="AC798" s="19" t="s">
        <v>325</v>
      </c>
      <c r="AD798" s="19" t="s">
        <v>4281</v>
      </c>
      <c r="AE798" s="19" t="s">
        <v>4282</v>
      </c>
      <c r="AF798" s="19" t="s">
        <v>1554</v>
      </c>
      <c r="AG798" s="19" t="s">
        <v>4283</v>
      </c>
      <c r="AH798" s="19" t="s">
        <v>1499</v>
      </c>
      <c r="AI798" s="19" t="s">
        <v>1500</v>
      </c>
      <c r="AJ798" s="45">
        <v>0</v>
      </c>
      <c r="AK798" s="45">
        <v>0</v>
      </c>
      <c r="AL798" s="19" t="s">
        <v>1501</v>
      </c>
      <c r="AM798" s="46">
        <v>12583.333000000001</v>
      </c>
      <c r="AN798" s="46">
        <v>8013.3329999999996</v>
      </c>
      <c r="AO798" s="46">
        <v>4570</v>
      </c>
      <c r="AP798" s="45">
        <v>198.4</v>
      </c>
      <c r="AQ798" s="45"/>
      <c r="AR798" s="45" t="str">
        <f>IFERROR(VLOOKUP(AB798,'Pedidos marco'!$A$1:$D$10000,4,0)," ")</f>
        <v xml:space="preserve"> </v>
      </c>
      <c r="AS798" s="45">
        <f t="shared" si="84"/>
        <v>5</v>
      </c>
      <c r="AT798" s="45" t="str">
        <f t="shared" si="85"/>
        <v>05</v>
      </c>
      <c r="AU798" s="47">
        <v>8</v>
      </c>
      <c r="AV798" s="19" t="str">
        <f t="shared" si="86"/>
        <v>04 April</v>
      </c>
      <c r="AW798" s="19">
        <f t="shared" si="87"/>
        <v>1.24</v>
      </c>
      <c r="AX798" s="19">
        <f t="shared" si="88"/>
        <v>24.8</v>
      </c>
      <c r="AY798" s="19" t="e">
        <f>VLOOKUP(AG798,Cías!$A$1:$E$10000,5,0)</f>
        <v>#N/A</v>
      </c>
      <c r="AZ798" s="19" t="str">
        <f t="shared" si="89"/>
        <v>1013649</v>
      </c>
      <c r="BA798" s="19" t="str">
        <f t="shared" si="90"/>
        <v>VEGA PEREZ JOSE</v>
      </c>
      <c r="BB798" s="19" t="e">
        <f>VLOOKUP(AG798,Cías!$A$1:$E$10000,3,0)</f>
        <v>#N/A</v>
      </c>
      <c r="BC798" s="19"/>
      <c r="BD798" s="19"/>
      <c r="BE798" s="19"/>
      <c r="BF798" s="19"/>
      <c r="BG798" s="19"/>
      <c r="BH798" s="19"/>
      <c r="BI798" s="19"/>
      <c r="BJ798" s="19"/>
    </row>
    <row r="799" spans="1:62" ht="15" x14ac:dyDescent="0.2">
      <c r="A799" s="19" t="s">
        <v>8897</v>
      </c>
      <c r="B799" s="19" t="s">
        <v>1479</v>
      </c>
      <c r="C799" s="43">
        <v>44656</v>
      </c>
      <c r="D799" s="44">
        <v>0.96666666666667</v>
      </c>
      <c r="E799" s="19" t="s">
        <v>8898</v>
      </c>
      <c r="F799" s="19" t="s">
        <v>1481</v>
      </c>
      <c r="G799" s="19" t="s">
        <v>1481</v>
      </c>
      <c r="H799" s="45">
        <v>0</v>
      </c>
      <c r="I799" s="45">
        <v>0</v>
      </c>
      <c r="J799" s="19" t="s">
        <v>1482</v>
      </c>
      <c r="K799" s="19" t="s">
        <v>8899</v>
      </c>
      <c r="L799" s="19" t="s">
        <v>8900</v>
      </c>
      <c r="M799" s="19" t="s">
        <v>8901</v>
      </c>
      <c r="N799" s="19" t="s">
        <v>8897</v>
      </c>
      <c r="O799" s="19" t="s">
        <v>1641</v>
      </c>
      <c r="P799" s="19" t="s">
        <v>1642</v>
      </c>
      <c r="Q799" s="46">
        <v>360</v>
      </c>
      <c r="R799" s="19" t="s">
        <v>1544</v>
      </c>
      <c r="S799" s="19" t="s">
        <v>1736</v>
      </c>
      <c r="T799" s="19" t="s">
        <v>1737</v>
      </c>
      <c r="U799" s="19" t="s">
        <v>8902</v>
      </c>
      <c r="V799" s="19" t="s">
        <v>8903</v>
      </c>
      <c r="W799" s="19" t="s">
        <v>4019</v>
      </c>
      <c r="X799" s="19" t="s">
        <v>8904</v>
      </c>
      <c r="Y799" s="19" t="s">
        <v>4563</v>
      </c>
      <c r="Z799" s="19" t="s">
        <v>4564</v>
      </c>
      <c r="AA799" s="46">
        <v>278</v>
      </c>
      <c r="AB799" s="19" t="s">
        <v>529</v>
      </c>
      <c r="AC799" s="19" t="s">
        <v>210</v>
      </c>
      <c r="AD799" s="19" t="s">
        <v>2875</v>
      </c>
      <c r="AE799" s="19" t="s">
        <v>1481</v>
      </c>
      <c r="AF799" s="19" t="s">
        <v>1554</v>
      </c>
      <c r="AG799" s="19" t="s">
        <v>2876</v>
      </c>
      <c r="AH799" s="19" t="s">
        <v>1499</v>
      </c>
      <c r="AI799" s="19" t="s">
        <v>1500</v>
      </c>
      <c r="AJ799" s="45">
        <v>0</v>
      </c>
      <c r="AK799" s="45">
        <v>0</v>
      </c>
      <c r="AL799" s="19" t="s">
        <v>1501</v>
      </c>
      <c r="AM799" s="46">
        <v>27190</v>
      </c>
      <c r="AN799" s="46">
        <v>18020</v>
      </c>
      <c r="AO799" s="46">
        <v>9170</v>
      </c>
      <c r="AP799" s="45">
        <v>298.8</v>
      </c>
      <c r="AQ799" s="45"/>
      <c r="AR799" s="45" t="str">
        <f>IFERROR(VLOOKUP(AB799,'Pedidos marco'!$A$1:$D$10000,4,0)," ")</f>
        <v xml:space="preserve"> </v>
      </c>
      <c r="AS799" s="45">
        <f t="shared" si="84"/>
        <v>5</v>
      </c>
      <c r="AT799" s="45" t="str">
        <f t="shared" si="85"/>
        <v>05</v>
      </c>
      <c r="AU799" s="47">
        <v>18</v>
      </c>
      <c r="AV799" s="19" t="str">
        <f t="shared" si="86"/>
        <v>04 April</v>
      </c>
      <c r="AW799" s="19">
        <f t="shared" si="87"/>
        <v>0.83000000000000007</v>
      </c>
      <c r="AX799" s="19">
        <f t="shared" si="88"/>
        <v>16.600000000000001</v>
      </c>
      <c r="AY799" s="19" t="e">
        <f>VLOOKUP(AG799,Cías!$A$1:$E$10000,5,0)</f>
        <v>#N/A</v>
      </c>
      <c r="AZ799" s="19" t="str">
        <f t="shared" si="89"/>
        <v>1013766</v>
      </c>
      <c r="BA799" s="19" t="str">
        <f t="shared" si="90"/>
        <v>MORALES RUIZ EDGAR MAURICIO</v>
      </c>
      <c r="BB799" s="19" t="e">
        <f>VLOOKUP(AG799,Cías!$A$1:$E$10000,3,0)</f>
        <v>#N/A</v>
      </c>
      <c r="BC799" s="19"/>
      <c r="BD799" s="19"/>
      <c r="BE799" s="19"/>
      <c r="BF799" s="19"/>
      <c r="BG799" s="19"/>
      <c r="BH799" s="19"/>
      <c r="BI799" s="19"/>
      <c r="BJ799" s="19"/>
    </row>
    <row r="800" spans="1:62" ht="15" x14ac:dyDescent="0.2">
      <c r="A800" s="19" t="s">
        <v>8905</v>
      </c>
      <c r="B800" s="19" t="s">
        <v>1479</v>
      </c>
      <c r="C800" s="43">
        <v>44656</v>
      </c>
      <c r="D800" s="44">
        <v>0.96875</v>
      </c>
      <c r="E800" s="19" t="s">
        <v>8906</v>
      </c>
      <c r="F800" s="19" t="s">
        <v>1481</v>
      </c>
      <c r="G800" s="19" t="s">
        <v>1481</v>
      </c>
      <c r="H800" s="45">
        <v>0</v>
      </c>
      <c r="I800" s="45">
        <v>0</v>
      </c>
      <c r="J800" s="19" t="s">
        <v>1482</v>
      </c>
      <c r="K800" s="19" t="s">
        <v>8907</v>
      </c>
      <c r="L800" s="19" t="s">
        <v>8908</v>
      </c>
      <c r="M800" s="19" t="s">
        <v>8909</v>
      </c>
      <c r="N800" s="19" t="s">
        <v>8905</v>
      </c>
      <c r="O800" s="19" t="s">
        <v>1486</v>
      </c>
      <c r="P800" s="19" t="s">
        <v>1487</v>
      </c>
      <c r="Q800" s="46">
        <v>27.76</v>
      </c>
      <c r="R800" s="19" t="s">
        <v>1488</v>
      </c>
      <c r="S800" s="19" t="s">
        <v>1489</v>
      </c>
      <c r="T800" s="19" t="s">
        <v>418</v>
      </c>
      <c r="U800" s="19" t="s">
        <v>1508</v>
      </c>
      <c r="V800" s="19" t="s">
        <v>1509</v>
      </c>
      <c r="W800" s="19" t="s">
        <v>415</v>
      </c>
      <c r="X800" s="19" t="s">
        <v>1510</v>
      </c>
      <c r="Y800" s="19" t="s">
        <v>1511</v>
      </c>
      <c r="Z800" s="19" t="s">
        <v>1512</v>
      </c>
      <c r="AA800" s="46">
        <v>113</v>
      </c>
      <c r="AB800" s="19" t="s">
        <v>1513</v>
      </c>
      <c r="AC800" s="19" t="s">
        <v>418</v>
      </c>
      <c r="AD800" s="19" t="s">
        <v>1496</v>
      </c>
      <c r="AE800" s="19" t="s">
        <v>1481</v>
      </c>
      <c r="AF800" s="19" t="s">
        <v>1497</v>
      </c>
      <c r="AG800" s="19" t="s">
        <v>1538</v>
      </c>
      <c r="AH800" s="19" t="s">
        <v>1499</v>
      </c>
      <c r="AI800" s="19" t="s">
        <v>1500</v>
      </c>
      <c r="AJ800" s="45">
        <v>0</v>
      </c>
      <c r="AK800" s="45">
        <v>0</v>
      </c>
      <c r="AL800" s="19" t="s">
        <v>1517</v>
      </c>
      <c r="AM800" s="46">
        <v>44680</v>
      </c>
      <c r="AN800" s="46">
        <v>27760</v>
      </c>
      <c r="AO800" s="46">
        <v>16920</v>
      </c>
      <c r="AP800" s="45">
        <v>0</v>
      </c>
      <c r="AQ800" s="45"/>
      <c r="AR800" s="45" t="str">
        <f>IFERROR(VLOOKUP(AB800,'Pedidos marco'!$A$1:$D$10000,4,0)," ")</f>
        <v xml:space="preserve"> </v>
      </c>
      <c r="AS800" s="45">
        <f t="shared" si="84"/>
        <v>5</v>
      </c>
      <c r="AT800" s="45" t="str">
        <f t="shared" si="85"/>
        <v>05</v>
      </c>
      <c r="AU800" s="47">
        <v>27.76</v>
      </c>
      <c r="AV800" s="19" t="str">
        <f t="shared" si="86"/>
        <v>04 April</v>
      </c>
      <c r="AW800" s="19">
        <f t="shared" si="87"/>
        <v>0</v>
      </c>
      <c r="AX800" s="19">
        <f t="shared" si="88"/>
        <v>0</v>
      </c>
      <c r="AY800" s="19" t="e">
        <f>VLOOKUP(AG800,Cías!$A$1:$E$10000,5,0)</f>
        <v>#N/A</v>
      </c>
      <c r="AZ800" s="19" t="str">
        <f t="shared" si="89"/>
        <v>1014412</v>
      </c>
      <c r="BA800" s="19" t="str">
        <f t="shared" si="90"/>
        <v>UNION DE CONCRETERAS UNICON UCUE</v>
      </c>
      <c r="BB800" s="19" t="e">
        <f>VLOOKUP(AG800,Cías!$A$1:$E$10000,3,0)</f>
        <v>#N/A</v>
      </c>
      <c r="BC800" s="19"/>
      <c r="BD800" s="19"/>
      <c r="BE800" s="19"/>
      <c r="BF800" s="19"/>
      <c r="BG800" s="19"/>
      <c r="BH800" s="19"/>
      <c r="BI800" s="19"/>
      <c r="BJ800" s="19"/>
    </row>
    <row r="801" spans="1:62" ht="15" x14ac:dyDescent="0.2">
      <c r="A801" s="19" t="s">
        <v>8910</v>
      </c>
      <c r="B801" s="19" t="s">
        <v>1479</v>
      </c>
      <c r="C801" s="43">
        <v>44656</v>
      </c>
      <c r="D801" s="44">
        <v>0.97083333333333</v>
      </c>
      <c r="E801" s="19" t="s">
        <v>8911</v>
      </c>
      <c r="F801" s="19" t="s">
        <v>1481</v>
      </c>
      <c r="G801" s="19" t="s">
        <v>1481</v>
      </c>
      <c r="H801" s="45">
        <v>0</v>
      </c>
      <c r="I801" s="45">
        <v>0</v>
      </c>
      <c r="J801" s="19" t="s">
        <v>1482</v>
      </c>
      <c r="K801" s="19" t="s">
        <v>8912</v>
      </c>
      <c r="L801" s="19" t="s">
        <v>8913</v>
      </c>
      <c r="M801" s="19" t="s">
        <v>8914</v>
      </c>
      <c r="N801" s="19" t="s">
        <v>8910</v>
      </c>
      <c r="O801" s="19" t="s">
        <v>1641</v>
      </c>
      <c r="P801" s="19" t="s">
        <v>1642</v>
      </c>
      <c r="Q801" s="46">
        <v>360</v>
      </c>
      <c r="R801" s="19" t="s">
        <v>1544</v>
      </c>
      <c r="S801" s="19" t="s">
        <v>1736</v>
      </c>
      <c r="T801" s="19" t="s">
        <v>1737</v>
      </c>
      <c r="U801" s="19" t="s">
        <v>6173</v>
      </c>
      <c r="V801" s="19" t="s">
        <v>6174</v>
      </c>
      <c r="W801" s="19" t="s">
        <v>1492</v>
      </c>
      <c r="X801" s="19" t="s">
        <v>6175</v>
      </c>
      <c r="Y801" s="19" t="s">
        <v>1494</v>
      </c>
      <c r="Z801" s="19" t="s">
        <v>1495</v>
      </c>
      <c r="AA801" s="46">
        <v>247</v>
      </c>
      <c r="AB801" s="19" t="s">
        <v>453</v>
      </c>
      <c r="AC801" s="19" t="s">
        <v>52</v>
      </c>
      <c r="AD801" s="19" t="s">
        <v>2758</v>
      </c>
      <c r="AE801" s="19" t="s">
        <v>2759</v>
      </c>
      <c r="AF801" s="19" t="s">
        <v>1554</v>
      </c>
      <c r="AG801" s="19" t="s">
        <v>2760</v>
      </c>
      <c r="AH801" s="19" t="s">
        <v>1499</v>
      </c>
      <c r="AI801" s="19" t="s">
        <v>1500</v>
      </c>
      <c r="AJ801" s="45">
        <v>0</v>
      </c>
      <c r="AK801" s="45">
        <v>0</v>
      </c>
      <c r="AL801" s="19" t="s">
        <v>1501</v>
      </c>
      <c r="AM801" s="46">
        <v>27310</v>
      </c>
      <c r="AN801" s="46">
        <v>18030</v>
      </c>
      <c r="AO801" s="46">
        <v>9280</v>
      </c>
      <c r="AP801" s="45">
        <v>302.39999999999998</v>
      </c>
      <c r="AQ801" s="45"/>
      <c r="AR801" s="45" t="str">
        <f>IFERROR(VLOOKUP(AB801,'Pedidos marco'!$A$1:$D$10000,4,0)," ")</f>
        <v xml:space="preserve"> </v>
      </c>
      <c r="AS801" s="45">
        <f t="shared" si="84"/>
        <v>5</v>
      </c>
      <c r="AT801" s="45" t="str">
        <f t="shared" si="85"/>
        <v>05</v>
      </c>
      <c r="AU801" s="47">
        <v>18</v>
      </c>
      <c r="AV801" s="19" t="str">
        <f t="shared" si="86"/>
        <v>04 April</v>
      </c>
      <c r="AW801" s="19">
        <f t="shared" si="87"/>
        <v>0.84</v>
      </c>
      <c r="AX801" s="19">
        <f t="shared" si="88"/>
        <v>16.799999999999997</v>
      </c>
      <c r="AY801" s="19" t="e">
        <f>VLOOKUP(AG801,Cías!$A$1:$E$10000,5,0)</f>
        <v>#N/A</v>
      </c>
      <c r="AZ801" s="19" t="str">
        <f t="shared" si="89"/>
        <v>1014167</v>
      </c>
      <c r="BA801" s="19" t="str">
        <f t="shared" si="90"/>
        <v>BENALCAZAR RUIZ LUIS EDUARDO</v>
      </c>
      <c r="BB801" s="19" t="e">
        <f>VLOOKUP(AG801,Cías!$A$1:$E$10000,3,0)</f>
        <v>#N/A</v>
      </c>
      <c r="BC801" s="19"/>
      <c r="BD801" s="19"/>
      <c r="BE801" s="19"/>
      <c r="BF801" s="19"/>
      <c r="BG801" s="19"/>
      <c r="BH801" s="19"/>
      <c r="BI801" s="19"/>
      <c r="BJ801" s="19"/>
    </row>
    <row r="802" spans="1:62" ht="15" x14ac:dyDescent="0.2">
      <c r="A802" s="19" t="s">
        <v>8915</v>
      </c>
      <c r="B802" s="19" t="s">
        <v>1479</v>
      </c>
      <c r="C802" s="43">
        <v>44656</v>
      </c>
      <c r="D802" s="44">
        <v>0.99861111111111001</v>
      </c>
      <c r="E802" s="19" t="s">
        <v>8916</v>
      </c>
      <c r="F802" s="19" t="s">
        <v>8917</v>
      </c>
      <c r="G802" s="19" t="s">
        <v>8918</v>
      </c>
      <c r="H802" s="45">
        <v>4185.6000000000004</v>
      </c>
      <c r="I802" s="45">
        <v>4692.92</v>
      </c>
      <c r="J802" s="19" t="s">
        <v>1560</v>
      </c>
      <c r="K802" s="19" t="s">
        <v>8919</v>
      </c>
      <c r="L802" s="19" t="s">
        <v>8920</v>
      </c>
      <c r="M802" s="19" t="s">
        <v>8921</v>
      </c>
      <c r="N802" s="19" t="s">
        <v>8915</v>
      </c>
      <c r="O802" s="19" t="s">
        <v>371</v>
      </c>
      <c r="P802" s="19" t="s">
        <v>372</v>
      </c>
      <c r="Q802" s="46">
        <v>640</v>
      </c>
      <c r="R802" s="19" t="s">
        <v>1544</v>
      </c>
      <c r="S802" s="19" t="s">
        <v>3902</v>
      </c>
      <c r="T802" s="19" t="s">
        <v>173</v>
      </c>
      <c r="U802" s="19" t="s">
        <v>8922</v>
      </c>
      <c r="V802" s="19" t="s">
        <v>8923</v>
      </c>
      <c r="W802" s="19" t="s">
        <v>1757</v>
      </c>
      <c r="X802" s="19" t="s">
        <v>8924</v>
      </c>
      <c r="Y802" s="19" t="s">
        <v>1759</v>
      </c>
      <c r="Z802" s="19" t="s">
        <v>1760</v>
      </c>
      <c r="AA802" s="46">
        <v>218</v>
      </c>
      <c r="AB802" s="19" t="s">
        <v>533</v>
      </c>
      <c r="AC802" s="19" t="s">
        <v>218</v>
      </c>
      <c r="AD802" s="19" t="s">
        <v>7481</v>
      </c>
      <c r="AE802" s="19" t="s">
        <v>1481</v>
      </c>
      <c r="AF802" s="19" t="s">
        <v>1592</v>
      </c>
      <c r="AG802" s="19" t="s">
        <v>7482</v>
      </c>
      <c r="AH802" s="19" t="s">
        <v>1499</v>
      </c>
      <c r="AI802" s="19" t="s">
        <v>1500</v>
      </c>
      <c r="AJ802" s="45">
        <v>0</v>
      </c>
      <c r="AK802" s="45">
        <v>0</v>
      </c>
      <c r="AL802" s="19" t="s">
        <v>1501</v>
      </c>
      <c r="AM802" s="46">
        <v>49730</v>
      </c>
      <c r="AN802" s="46">
        <v>32060</v>
      </c>
      <c r="AO802" s="46">
        <v>17670</v>
      </c>
      <c r="AP802" s="45">
        <v>486.4</v>
      </c>
      <c r="AQ802" s="45"/>
      <c r="AR802" s="45" t="str">
        <f>IFERROR(VLOOKUP(AB802,'Pedidos marco'!$A$1:$D$10000,4,0)," ")</f>
        <v xml:space="preserve"> </v>
      </c>
      <c r="AS802" s="45">
        <f t="shared" si="84"/>
        <v>5</v>
      </c>
      <c r="AT802" s="45" t="str">
        <f t="shared" si="85"/>
        <v>05</v>
      </c>
      <c r="AU802" s="47">
        <v>32</v>
      </c>
      <c r="AV802" s="19" t="str">
        <f t="shared" si="86"/>
        <v>04 April</v>
      </c>
      <c r="AW802" s="19">
        <f t="shared" si="87"/>
        <v>0.76</v>
      </c>
      <c r="AX802" s="19">
        <f t="shared" si="88"/>
        <v>15.2</v>
      </c>
      <c r="AY802" s="19" t="e">
        <f>VLOOKUP(AG802,Cías!$A$1:$E$10000,5,0)</f>
        <v>#N/A</v>
      </c>
      <c r="AZ802" s="19" t="str">
        <f t="shared" si="89"/>
        <v>1023356</v>
      </c>
      <c r="BA802" s="19" t="str">
        <f t="shared" si="90"/>
        <v>NARANJO JUAN MARCELO</v>
      </c>
      <c r="BB802" s="19" t="e">
        <f>VLOOKUP(AG802,Cías!$A$1:$E$10000,3,0)</f>
        <v>#N/A</v>
      </c>
      <c r="BC802" s="19"/>
      <c r="BD802" s="19"/>
      <c r="BE802" s="19"/>
      <c r="BF802" s="19"/>
      <c r="BG802" s="19"/>
      <c r="BH802" s="19"/>
      <c r="BI802" s="19"/>
      <c r="BJ802" s="19"/>
    </row>
    <row r="803" spans="1:62" ht="15" x14ac:dyDescent="0.2">
      <c r="A803" s="19" t="s">
        <v>8925</v>
      </c>
      <c r="B803" s="19" t="s">
        <v>1479</v>
      </c>
      <c r="C803" s="43">
        <v>44657</v>
      </c>
      <c r="D803" s="44">
        <v>0.20347222222222</v>
      </c>
      <c r="E803" s="19" t="s">
        <v>8926</v>
      </c>
      <c r="F803" s="19" t="s">
        <v>8927</v>
      </c>
      <c r="G803" s="19" t="s">
        <v>8928</v>
      </c>
      <c r="H803" s="45">
        <v>4290</v>
      </c>
      <c r="I803" s="45">
        <v>4809.9799999999996</v>
      </c>
      <c r="J803" s="19" t="s">
        <v>1560</v>
      </c>
      <c r="K803" s="19" t="s">
        <v>8929</v>
      </c>
      <c r="L803" s="19" t="s">
        <v>8930</v>
      </c>
      <c r="M803" s="19" t="s">
        <v>8931</v>
      </c>
      <c r="N803" s="19" t="s">
        <v>8925</v>
      </c>
      <c r="O803" s="19" t="s">
        <v>367</v>
      </c>
      <c r="P803" s="19" t="s">
        <v>368</v>
      </c>
      <c r="Q803" s="46">
        <v>660</v>
      </c>
      <c r="R803" s="19" t="s">
        <v>1544</v>
      </c>
      <c r="S803" s="19" t="s">
        <v>2013</v>
      </c>
      <c r="T803" s="19" t="s">
        <v>226</v>
      </c>
      <c r="U803" s="19" t="s">
        <v>2014</v>
      </c>
      <c r="V803" s="19" t="s">
        <v>2015</v>
      </c>
      <c r="W803" s="19" t="s">
        <v>1586</v>
      </c>
      <c r="X803" s="19" t="s">
        <v>2016</v>
      </c>
      <c r="Y803" s="19" t="s">
        <v>1588</v>
      </c>
      <c r="Z803" s="19" t="s">
        <v>1589</v>
      </c>
      <c r="AA803" s="46">
        <v>250</v>
      </c>
      <c r="AB803" s="19" t="s">
        <v>537</v>
      </c>
      <c r="AC803" s="19" t="s">
        <v>226</v>
      </c>
      <c r="AD803" s="19" t="s">
        <v>6442</v>
      </c>
      <c r="AE803" s="19" t="s">
        <v>6443</v>
      </c>
      <c r="AF803" s="19" t="s">
        <v>1592</v>
      </c>
      <c r="AG803" s="19" t="s">
        <v>6444</v>
      </c>
      <c r="AH803" s="19" t="s">
        <v>1499</v>
      </c>
      <c r="AI803" s="19" t="s">
        <v>1500</v>
      </c>
      <c r="AJ803" s="45">
        <v>0</v>
      </c>
      <c r="AK803" s="45">
        <v>0</v>
      </c>
      <c r="AL803" s="19" t="s">
        <v>1501</v>
      </c>
      <c r="AM803" s="46">
        <v>50940</v>
      </c>
      <c r="AN803" s="46">
        <v>33040</v>
      </c>
      <c r="AO803" s="46">
        <v>17900</v>
      </c>
      <c r="AP803" s="45">
        <v>594</v>
      </c>
      <c r="AQ803" s="45"/>
      <c r="AR803" s="45" t="str">
        <f>IFERROR(VLOOKUP(AB803,'Pedidos marco'!$A$1:$D$10000,4,0)," ")</f>
        <v xml:space="preserve"> </v>
      </c>
      <c r="AS803" s="45">
        <f t="shared" si="84"/>
        <v>6</v>
      </c>
      <c r="AT803" s="45" t="str">
        <f t="shared" si="85"/>
        <v>06</v>
      </c>
      <c r="AU803" s="47">
        <v>33</v>
      </c>
      <c r="AV803" s="19" t="str">
        <f t="shared" si="86"/>
        <v>04 April</v>
      </c>
      <c r="AW803" s="19">
        <f t="shared" si="87"/>
        <v>0.9</v>
      </c>
      <c r="AX803" s="19">
        <f t="shared" si="88"/>
        <v>18</v>
      </c>
      <c r="AY803" s="19" t="e">
        <f>VLOOKUP(AG803,Cías!$A$1:$E$10000,5,0)</f>
        <v>#N/A</v>
      </c>
      <c r="AZ803" s="19" t="str">
        <f t="shared" si="89"/>
        <v>1017512</v>
      </c>
      <c r="BA803" s="19" t="str">
        <f t="shared" si="90"/>
        <v>PACHECO SALAZAR WILSON FABIAN</v>
      </c>
      <c r="BB803" s="19" t="e">
        <f>VLOOKUP(AG803,Cías!$A$1:$E$10000,3,0)</f>
        <v>#N/A</v>
      </c>
      <c r="BC803" s="19"/>
      <c r="BD803" s="19"/>
      <c r="BE803" s="19"/>
      <c r="BF803" s="19"/>
      <c r="BG803" s="19"/>
      <c r="BH803" s="19"/>
      <c r="BI803" s="19"/>
      <c r="BJ803" s="19"/>
    </row>
    <row r="804" spans="1:62" ht="15" x14ac:dyDescent="0.2">
      <c r="A804" s="19" t="s">
        <v>8932</v>
      </c>
      <c r="B804" s="19" t="s">
        <v>1479</v>
      </c>
      <c r="C804" s="43">
        <v>44657</v>
      </c>
      <c r="D804" s="44">
        <v>0.20694444444443999</v>
      </c>
      <c r="E804" s="19" t="s">
        <v>8933</v>
      </c>
      <c r="F804" s="19" t="s">
        <v>8934</v>
      </c>
      <c r="G804" s="19" t="s">
        <v>8935</v>
      </c>
      <c r="H804" s="45">
        <v>1194</v>
      </c>
      <c r="I804" s="45">
        <v>1338.72</v>
      </c>
      <c r="J804" s="19" t="s">
        <v>1560</v>
      </c>
      <c r="K804" s="19" t="s">
        <v>8929</v>
      </c>
      <c r="L804" s="19" t="s">
        <v>8936</v>
      </c>
      <c r="M804" s="19" t="s">
        <v>8937</v>
      </c>
      <c r="N804" s="19" t="s">
        <v>8932</v>
      </c>
      <c r="O804" s="19" t="s">
        <v>369</v>
      </c>
      <c r="P804" s="19" t="s">
        <v>370</v>
      </c>
      <c r="Q804" s="46">
        <v>200</v>
      </c>
      <c r="R804" s="19" t="s">
        <v>1544</v>
      </c>
      <c r="S804" s="19" t="s">
        <v>2013</v>
      </c>
      <c r="T804" s="19" t="s">
        <v>226</v>
      </c>
      <c r="U804" s="19" t="s">
        <v>2014</v>
      </c>
      <c r="V804" s="19" t="s">
        <v>2015</v>
      </c>
      <c r="W804" s="19" t="s">
        <v>1586</v>
      </c>
      <c r="X804" s="19" t="s">
        <v>2016</v>
      </c>
      <c r="Y804" s="19" t="s">
        <v>1588</v>
      </c>
      <c r="Z804" s="19" t="s">
        <v>1589</v>
      </c>
      <c r="AA804" s="46">
        <v>250</v>
      </c>
      <c r="AB804" s="19" t="s">
        <v>537</v>
      </c>
      <c r="AC804" s="19" t="s">
        <v>226</v>
      </c>
      <c r="AD804" s="19" t="s">
        <v>2017</v>
      </c>
      <c r="AE804" s="19" t="s">
        <v>1481</v>
      </c>
      <c r="AF804" s="19" t="s">
        <v>1592</v>
      </c>
      <c r="AG804" s="19" t="s">
        <v>2018</v>
      </c>
      <c r="AH804" s="19" t="s">
        <v>1499</v>
      </c>
      <c r="AI804" s="19" t="s">
        <v>1500</v>
      </c>
      <c r="AJ804" s="45">
        <v>0</v>
      </c>
      <c r="AK804" s="45">
        <v>0</v>
      </c>
      <c r="AL804" s="19" t="s">
        <v>1501</v>
      </c>
      <c r="AM804" s="46">
        <v>19155.303</v>
      </c>
      <c r="AN804" s="46">
        <v>10030.303</v>
      </c>
      <c r="AO804" s="46">
        <v>9125</v>
      </c>
      <c r="AP804" s="45">
        <v>180</v>
      </c>
      <c r="AQ804" s="45"/>
      <c r="AR804" s="45" t="str">
        <f>IFERROR(VLOOKUP(AB804,'Pedidos marco'!$A$1:$D$10000,4,0)," ")</f>
        <v xml:space="preserve"> </v>
      </c>
      <c r="AS804" s="45">
        <f t="shared" si="84"/>
        <v>6</v>
      </c>
      <c r="AT804" s="45" t="str">
        <f t="shared" si="85"/>
        <v>06</v>
      </c>
      <c r="AU804" s="47">
        <v>10</v>
      </c>
      <c r="AV804" s="19" t="str">
        <f t="shared" si="86"/>
        <v>04 April</v>
      </c>
      <c r="AW804" s="19">
        <f t="shared" si="87"/>
        <v>0.9</v>
      </c>
      <c r="AX804" s="19">
        <f t="shared" si="88"/>
        <v>18</v>
      </c>
      <c r="AY804" s="19" t="e">
        <f>VLOOKUP(AG804,Cías!$A$1:$E$10000,5,0)</f>
        <v>#N/A</v>
      </c>
      <c r="AZ804" s="19" t="str">
        <f t="shared" si="89"/>
        <v>1017512</v>
      </c>
      <c r="BA804" s="19" t="str">
        <f t="shared" si="90"/>
        <v>PACHECO SALAZAR WILSON FABIAN</v>
      </c>
      <c r="BB804" s="19" t="e">
        <f>VLOOKUP(AG804,Cías!$A$1:$E$10000,3,0)</f>
        <v>#N/A</v>
      </c>
      <c r="BC804" s="19"/>
      <c r="BD804" s="19"/>
      <c r="BE804" s="19"/>
      <c r="BF804" s="19"/>
      <c r="BG804" s="19"/>
      <c r="BH804" s="19"/>
      <c r="BI804" s="19"/>
      <c r="BJ804" s="19"/>
    </row>
    <row r="805" spans="1:62" ht="15" x14ac:dyDescent="0.2">
      <c r="A805" s="19" t="s">
        <v>8932</v>
      </c>
      <c r="B805" s="19" t="s">
        <v>1479</v>
      </c>
      <c r="C805" s="43">
        <v>44657</v>
      </c>
      <c r="D805" s="44">
        <v>0.20694444444443999</v>
      </c>
      <c r="E805" s="19" t="s">
        <v>8938</v>
      </c>
      <c r="F805" s="19" t="s">
        <v>8939</v>
      </c>
      <c r="G805" s="19" t="s">
        <v>8940</v>
      </c>
      <c r="H805" s="45">
        <v>2990</v>
      </c>
      <c r="I805" s="45">
        <v>3352.41</v>
      </c>
      <c r="J805" s="19" t="s">
        <v>1560</v>
      </c>
      <c r="K805" s="19" t="s">
        <v>8929</v>
      </c>
      <c r="L805" s="19" t="s">
        <v>8941</v>
      </c>
      <c r="M805" s="19" t="s">
        <v>8942</v>
      </c>
      <c r="N805" s="19" t="s">
        <v>8932</v>
      </c>
      <c r="O805" s="19" t="s">
        <v>367</v>
      </c>
      <c r="P805" s="19" t="s">
        <v>368</v>
      </c>
      <c r="Q805" s="46">
        <v>460</v>
      </c>
      <c r="R805" s="19" t="s">
        <v>1544</v>
      </c>
      <c r="S805" s="19" t="s">
        <v>2013</v>
      </c>
      <c r="T805" s="19" t="s">
        <v>226</v>
      </c>
      <c r="U805" s="19" t="s">
        <v>2014</v>
      </c>
      <c r="V805" s="19" t="s">
        <v>2015</v>
      </c>
      <c r="W805" s="19" t="s">
        <v>1586</v>
      </c>
      <c r="X805" s="19" t="s">
        <v>2016</v>
      </c>
      <c r="Y805" s="19" t="s">
        <v>1588</v>
      </c>
      <c r="Z805" s="19" t="s">
        <v>1589</v>
      </c>
      <c r="AA805" s="46">
        <v>250</v>
      </c>
      <c r="AB805" s="19" t="s">
        <v>537</v>
      </c>
      <c r="AC805" s="19" t="s">
        <v>226</v>
      </c>
      <c r="AD805" s="19" t="s">
        <v>2017</v>
      </c>
      <c r="AE805" s="19" t="s">
        <v>1481</v>
      </c>
      <c r="AF805" s="19" t="s">
        <v>1592</v>
      </c>
      <c r="AG805" s="19" t="s">
        <v>2018</v>
      </c>
      <c r="AH805" s="19" t="s">
        <v>1499</v>
      </c>
      <c r="AI805" s="19" t="s">
        <v>1500</v>
      </c>
      <c r="AJ805" s="45">
        <v>0</v>
      </c>
      <c r="AK805" s="45">
        <v>0</v>
      </c>
      <c r="AL805" s="19" t="s">
        <v>1501</v>
      </c>
      <c r="AM805" s="46">
        <v>32194.697</v>
      </c>
      <c r="AN805" s="46">
        <v>23069.697</v>
      </c>
      <c r="AO805" s="46">
        <v>9125</v>
      </c>
      <c r="AP805" s="45">
        <v>414</v>
      </c>
      <c r="AQ805" s="45"/>
      <c r="AR805" s="45" t="str">
        <f>IFERROR(VLOOKUP(AB805,'Pedidos marco'!$A$1:$D$10000,4,0)," ")</f>
        <v xml:space="preserve"> </v>
      </c>
      <c r="AS805" s="45">
        <f t="shared" si="84"/>
        <v>6</v>
      </c>
      <c r="AT805" s="45" t="str">
        <f t="shared" si="85"/>
        <v>06</v>
      </c>
      <c r="AU805" s="47">
        <v>23</v>
      </c>
      <c r="AV805" s="19" t="str">
        <f t="shared" si="86"/>
        <v>04 April</v>
      </c>
      <c r="AW805" s="19">
        <f t="shared" si="87"/>
        <v>0.9</v>
      </c>
      <c r="AX805" s="19">
        <f t="shared" si="88"/>
        <v>18</v>
      </c>
      <c r="AY805" s="19" t="e">
        <f>VLOOKUP(AG805,Cías!$A$1:$E$10000,5,0)</f>
        <v>#N/A</v>
      </c>
      <c r="AZ805" s="19" t="str">
        <f t="shared" si="89"/>
        <v>1017512</v>
      </c>
      <c r="BA805" s="19" t="str">
        <f t="shared" si="90"/>
        <v>PACHECO SALAZAR WILSON FABIAN</v>
      </c>
      <c r="BB805" s="19" t="e">
        <f>VLOOKUP(AG805,Cías!$A$1:$E$10000,3,0)</f>
        <v>#N/A</v>
      </c>
      <c r="BC805" s="19"/>
      <c r="BD805" s="19"/>
      <c r="BE805" s="19"/>
      <c r="BF805" s="19"/>
      <c r="BG805" s="19"/>
      <c r="BH805" s="19"/>
      <c r="BI805" s="19"/>
      <c r="BJ805" s="19"/>
    </row>
    <row r="806" spans="1:62" ht="15" x14ac:dyDescent="0.2">
      <c r="A806" s="19" t="s">
        <v>8943</v>
      </c>
      <c r="B806" s="19" t="s">
        <v>1479</v>
      </c>
      <c r="C806" s="43">
        <v>44657</v>
      </c>
      <c r="D806" s="44">
        <v>0.22847222222221999</v>
      </c>
      <c r="E806" s="19" t="s">
        <v>8944</v>
      </c>
      <c r="F806" s="19" t="s">
        <v>1481</v>
      </c>
      <c r="G806" s="19" t="s">
        <v>1481</v>
      </c>
      <c r="H806" s="45">
        <v>0</v>
      </c>
      <c r="I806" s="45">
        <v>0</v>
      </c>
      <c r="J806" s="19" t="s">
        <v>1482</v>
      </c>
      <c r="K806" s="19" t="s">
        <v>8945</v>
      </c>
      <c r="L806" s="19" t="s">
        <v>8946</v>
      </c>
      <c r="M806" s="19" t="s">
        <v>8947</v>
      </c>
      <c r="N806" s="19" t="s">
        <v>8943</v>
      </c>
      <c r="O806" s="19" t="s">
        <v>367</v>
      </c>
      <c r="P806" s="19" t="s">
        <v>368</v>
      </c>
      <c r="Q806" s="46">
        <v>480</v>
      </c>
      <c r="R806" s="19" t="s">
        <v>1544</v>
      </c>
      <c r="S806" s="19" t="s">
        <v>2088</v>
      </c>
      <c r="T806" s="19" t="s">
        <v>2089</v>
      </c>
      <c r="U806" s="19" t="s">
        <v>2090</v>
      </c>
      <c r="V806" s="19" t="s">
        <v>2091</v>
      </c>
      <c r="W806" s="19" t="s">
        <v>2092</v>
      </c>
      <c r="X806" s="19" t="s">
        <v>2093</v>
      </c>
      <c r="Y806" s="19" t="s">
        <v>2094</v>
      </c>
      <c r="Z806" s="19" t="s">
        <v>2095</v>
      </c>
      <c r="AA806" s="46">
        <v>130</v>
      </c>
      <c r="AB806" s="19" t="s">
        <v>472</v>
      </c>
      <c r="AC806" s="19" t="s">
        <v>94</v>
      </c>
      <c r="AD806" s="19" t="s">
        <v>2096</v>
      </c>
      <c r="AE806" s="19" t="s">
        <v>2097</v>
      </c>
      <c r="AF806" s="19" t="s">
        <v>1719</v>
      </c>
      <c r="AG806" s="19" t="s">
        <v>2098</v>
      </c>
      <c r="AH806" s="19" t="s">
        <v>1502</v>
      </c>
      <c r="AI806" s="19" t="s">
        <v>2099</v>
      </c>
      <c r="AJ806" s="45">
        <v>0</v>
      </c>
      <c r="AK806" s="45">
        <v>0</v>
      </c>
      <c r="AL806" s="19" t="s">
        <v>1501</v>
      </c>
      <c r="AM806" s="46">
        <v>39240</v>
      </c>
      <c r="AN806" s="46">
        <v>24080</v>
      </c>
      <c r="AO806" s="46">
        <v>15160</v>
      </c>
      <c r="AP806" s="45">
        <v>259.2</v>
      </c>
      <c r="AQ806" s="45"/>
      <c r="AR806" s="45" t="str">
        <f>IFERROR(VLOOKUP(AB806,'Pedidos marco'!$A$1:$D$10000,4,0)," ")</f>
        <v xml:space="preserve"> </v>
      </c>
      <c r="AS806" s="45">
        <f t="shared" si="84"/>
        <v>6</v>
      </c>
      <c r="AT806" s="45" t="str">
        <f t="shared" si="85"/>
        <v>06</v>
      </c>
      <c r="AU806" s="47">
        <v>24</v>
      </c>
      <c r="AV806" s="19" t="str">
        <f t="shared" si="86"/>
        <v>04 April</v>
      </c>
      <c r="AW806" s="19">
        <f t="shared" si="87"/>
        <v>0.53999999999999992</v>
      </c>
      <c r="AX806" s="19">
        <f t="shared" si="88"/>
        <v>10.799999999999999</v>
      </c>
      <c r="AY806" s="19" t="e">
        <f>VLOOKUP(AG806,Cías!$A$1:$E$10000,5,0)</f>
        <v>#N/A</v>
      </c>
      <c r="AZ806" s="19" t="str">
        <f t="shared" si="89"/>
        <v>1013241</v>
      </c>
      <c r="BA806" s="19" t="str">
        <f t="shared" si="90"/>
        <v>COMPAÑÍA DE TRANSPORTE DE CARGA PES</v>
      </c>
      <c r="BB806" s="19" t="e">
        <f>VLOOKUP(AG806,Cías!$A$1:$E$10000,3,0)</f>
        <v>#N/A</v>
      </c>
      <c r="BC806" s="19"/>
      <c r="BD806" s="19"/>
      <c r="BE806" s="19"/>
      <c r="BF806" s="19"/>
      <c r="BG806" s="19"/>
      <c r="BH806" s="19"/>
      <c r="BI806" s="19"/>
      <c r="BJ806" s="19"/>
    </row>
    <row r="807" spans="1:62" ht="15" x14ac:dyDescent="0.2">
      <c r="A807" s="19" t="s">
        <v>8948</v>
      </c>
      <c r="B807" s="19" t="s">
        <v>1479</v>
      </c>
      <c r="C807" s="43">
        <v>44657</v>
      </c>
      <c r="D807" s="44">
        <v>0.23611111111110999</v>
      </c>
      <c r="E807" s="19" t="s">
        <v>8949</v>
      </c>
      <c r="F807" s="19" t="s">
        <v>1481</v>
      </c>
      <c r="G807" s="19" t="s">
        <v>1481</v>
      </c>
      <c r="H807" s="45">
        <v>0</v>
      </c>
      <c r="I807" s="45">
        <v>0</v>
      </c>
      <c r="J807" s="19" t="s">
        <v>1482</v>
      </c>
      <c r="K807" s="19" t="s">
        <v>8950</v>
      </c>
      <c r="L807" s="19" t="s">
        <v>8951</v>
      </c>
      <c r="M807" s="19" t="s">
        <v>8952</v>
      </c>
      <c r="N807" s="19" t="s">
        <v>8948</v>
      </c>
      <c r="O807" s="19" t="s">
        <v>371</v>
      </c>
      <c r="P807" s="19" t="s">
        <v>372</v>
      </c>
      <c r="Q807" s="46">
        <v>400</v>
      </c>
      <c r="R807" s="19" t="s">
        <v>1544</v>
      </c>
      <c r="S807" s="19" t="s">
        <v>2353</v>
      </c>
      <c r="T807" s="19" t="s">
        <v>2354</v>
      </c>
      <c r="U807" s="19" t="s">
        <v>4943</v>
      </c>
      <c r="V807" s="19" t="s">
        <v>4944</v>
      </c>
      <c r="W807" s="19" t="s">
        <v>415</v>
      </c>
      <c r="X807" s="19" t="s">
        <v>4945</v>
      </c>
      <c r="Y807" s="19" t="s">
        <v>3748</v>
      </c>
      <c r="Z807" s="19" t="s">
        <v>3749</v>
      </c>
      <c r="AA807" s="46">
        <v>129</v>
      </c>
      <c r="AB807" s="19" t="s">
        <v>578</v>
      </c>
      <c r="AC807" s="19" t="s">
        <v>313</v>
      </c>
      <c r="AD807" s="19" t="s">
        <v>2358</v>
      </c>
      <c r="AE807" s="19" t="s">
        <v>2359</v>
      </c>
      <c r="AF807" s="19" t="s">
        <v>1592</v>
      </c>
      <c r="AG807" s="19" t="s">
        <v>2360</v>
      </c>
      <c r="AH807" s="19" t="s">
        <v>1499</v>
      </c>
      <c r="AI807" s="19" t="s">
        <v>1500</v>
      </c>
      <c r="AJ807" s="45">
        <v>0</v>
      </c>
      <c r="AK807" s="45">
        <v>0</v>
      </c>
      <c r="AL807" s="19" t="s">
        <v>1501</v>
      </c>
      <c r="AM807" s="46">
        <v>29030.909</v>
      </c>
      <c r="AN807" s="46">
        <v>20090.909</v>
      </c>
      <c r="AO807" s="46">
        <v>8940</v>
      </c>
      <c r="AP807" s="45">
        <v>204</v>
      </c>
      <c r="AQ807" s="45"/>
      <c r="AR807" s="45" t="str">
        <f>IFERROR(VLOOKUP(AB807,'Pedidos marco'!$A$1:$D$10000,4,0)," ")</f>
        <v xml:space="preserve"> </v>
      </c>
      <c r="AS807" s="45">
        <f t="shared" si="84"/>
        <v>6</v>
      </c>
      <c r="AT807" s="45" t="str">
        <f t="shared" si="85"/>
        <v>06</v>
      </c>
      <c r="AU807" s="47">
        <v>20</v>
      </c>
      <c r="AV807" s="19" t="str">
        <f t="shared" si="86"/>
        <v>04 April</v>
      </c>
      <c r="AW807" s="19">
        <f t="shared" si="87"/>
        <v>0.51</v>
      </c>
      <c r="AX807" s="19">
        <f t="shared" si="88"/>
        <v>10.199999999999999</v>
      </c>
      <c r="AY807" s="19" t="e">
        <f>VLOOKUP(AG807,Cías!$A$1:$E$10000,5,0)</f>
        <v>#N/A</v>
      </c>
      <c r="AZ807" s="19" t="str">
        <f t="shared" si="89"/>
        <v>1018725</v>
      </c>
      <c r="BA807" s="19" t="str">
        <f t="shared" si="90"/>
        <v>TRANSPORTE DE CARGA PESADA</v>
      </c>
      <c r="BB807" s="19" t="e">
        <f>VLOOKUP(AG807,Cías!$A$1:$E$10000,3,0)</f>
        <v>#N/A</v>
      </c>
      <c r="BC807" s="19"/>
      <c r="BD807" s="19"/>
      <c r="BE807" s="19"/>
      <c r="BF807" s="19"/>
      <c r="BG807" s="19"/>
      <c r="BH807" s="19"/>
      <c r="BI807" s="19"/>
      <c r="BJ807" s="19"/>
    </row>
    <row r="808" spans="1:62" ht="15" x14ac:dyDescent="0.2">
      <c r="A808" s="19" t="s">
        <v>8948</v>
      </c>
      <c r="B808" s="19" t="s">
        <v>1479</v>
      </c>
      <c r="C808" s="43">
        <v>44657</v>
      </c>
      <c r="D808" s="44">
        <v>0.23611111111110999</v>
      </c>
      <c r="E808" s="19" t="s">
        <v>8953</v>
      </c>
      <c r="F808" s="19" t="s">
        <v>1481</v>
      </c>
      <c r="G808" s="19" t="s">
        <v>1481</v>
      </c>
      <c r="H808" s="45">
        <v>0</v>
      </c>
      <c r="I808" s="45">
        <v>0</v>
      </c>
      <c r="J808" s="19" t="s">
        <v>1482</v>
      </c>
      <c r="K808" s="19" t="s">
        <v>8954</v>
      </c>
      <c r="L808" s="19" t="s">
        <v>8955</v>
      </c>
      <c r="M808" s="19" t="s">
        <v>8956</v>
      </c>
      <c r="N808" s="19" t="s">
        <v>8948</v>
      </c>
      <c r="O808" s="19" t="s">
        <v>367</v>
      </c>
      <c r="P808" s="19" t="s">
        <v>368</v>
      </c>
      <c r="Q808" s="46">
        <v>260</v>
      </c>
      <c r="R808" s="19" t="s">
        <v>1544</v>
      </c>
      <c r="S808" s="19" t="s">
        <v>2353</v>
      </c>
      <c r="T808" s="19" t="s">
        <v>2354</v>
      </c>
      <c r="U808" s="19" t="s">
        <v>4943</v>
      </c>
      <c r="V808" s="19" t="s">
        <v>4944</v>
      </c>
      <c r="W808" s="19" t="s">
        <v>415</v>
      </c>
      <c r="X808" s="19" t="s">
        <v>4945</v>
      </c>
      <c r="Y808" s="19" t="s">
        <v>3748</v>
      </c>
      <c r="Z808" s="19" t="s">
        <v>3749</v>
      </c>
      <c r="AA808" s="46">
        <v>129</v>
      </c>
      <c r="AB808" s="19" t="s">
        <v>578</v>
      </c>
      <c r="AC808" s="19" t="s">
        <v>313</v>
      </c>
      <c r="AD808" s="19" t="s">
        <v>2358</v>
      </c>
      <c r="AE808" s="19" t="s">
        <v>2359</v>
      </c>
      <c r="AF808" s="19" t="s">
        <v>1592</v>
      </c>
      <c r="AG808" s="19" t="s">
        <v>2360</v>
      </c>
      <c r="AH808" s="19" t="s">
        <v>1499</v>
      </c>
      <c r="AI808" s="19" t="s">
        <v>1500</v>
      </c>
      <c r="AJ808" s="45">
        <v>0</v>
      </c>
      <c r="AK808" s="45">
        <v>0</v>
      </c>
      <c r="AL808" s="19" t="s">
        <v>1501</v>
      </c>
      <c r="AM808" s="46">
        <v>21999.091</v>
      </c>
      <c r="AN808" s="46">
        <v>13059.091</v>
      </c>
      <c r="AO808" s="46">
        <v>8940</v>
      </c>
      <c r="AP808" s="45">
        <v>132.6</v>
      </c>
      <c r="AQ808" s="45"/>
      <c r="AR808" s="45" t="str">
        <f>IFERROR(VLOOKUP(AB808,'Pedidos marco'!$A$1:$D$10000,4,0)," ")</f>
        <v xml:space="preserve"> </v>
      </c>
      <c r="AS808" s="45">
        <f t="shared" si="84"/>
        <v>6</v>
      </c>
      <c r="AT808" s="45" t="str">
        <f t="shared" si="85"/>
        <v>06</v>
      </c>
      <c r="AU808" s="47">
        <v>13</v>
      </c>
      <c r="AV808" s="19" t="str">
        <f t="shared" si="86"/>
        <v>04 April</v>
      </c>
      <c r="AW808" s="19">
        <f t="shared" si="87"/>
        <v>0.51</v>
      </c>
      <c r="AX808" s="19">
        <f t="shared" si="88"/>
        <v>10.199999999999999</v>
      </c>
      <c r="AY808" s="19" t="e">
        <f>VLOOKUP(AG808,Cías!$A$1:$E$10000,5,0)</f>
        <v>#N/A</v>
      </c>
      <c r="AZ808" s="19" t="str">
        <f t="shared" si="89"/>
        <v>1018725</v>
      </c>
      <c r="BA808" s="19" t="str">
        <f t="shared" si="90"/>
        <v>TRANSPORTE DE CARGA PESADA</v>
      </c>
      <c r="BB808" s="19" t="e">
        <f>VLOOKUP(AG808,Cías!$A$1:$E$10000,3,0)</f>
        <v>#N/A</v>
      </c>
      <c r="BC808" s="19"/>
      <c r="BD808" s="19"/>
      <c r="BE808" s="19"/>
      <c r="BF808" s="19"/>
      <c r="BG808" s="19"/>
      <c r="BH808" s="19"/>
      <c r="BI808" s="19"/>
      <c r="BJ808" s="19"/>
    </row>
    <row r="809" spans="1:62" ht="15" x14ac:dyDescent="0.2">
      <c r="A809" s="19" t="s">
        <v>8957</v>
      </c>
      <c r="B809" s="19" t="s">
        <v>1479</v>
      </c>
      <c r="C809" s="43">
        <v>44657</v>
      </c>
      <c r="D809" s="44">
        <v>0.23958333333333001</v>
      </c>
      <c r="E809" s="19" t="s">
        <v>8958</v>
      </c>
      <c r="F809" s="19" t="s">
        <v>8959</v>
      </c>
      <c r="G809" s="19" t="s">
        <v>8960</v>
      </c>
      <c r="H809" s="45">
        <v>3711.08</v>
      </c>
      <c r="I809" s="45">
        <v>4160.8900000000003</v>
      </c>
      <c r="J809" s="19" t="s">
        <v>2037</v>
      </c>
      <c r="K809" s="19" t="s">
        <v>8961</v>
      </c>
      <c r="L809" s="19" t="s">
        <v>8962</v>
      </c>
      <c r="M809" s="19" t="s">
        <v>8963</v>
      </c>
      <c r="N809" s="19" t="s">
        <v>8957</v>
      </c>
      <c r="O809" s="19" t="s">
        <v>1811</v>
      </c>
      <c r="P809" s="19" t="s">
        <v>1812</v>
      </c>
      <c r="Q809" s="46">
        <v>31.61</v>
      </c>
      <c r="R809" s="19" t="s">
        <v>1488</v>
      </c>
      <c r="S809" s="19" t="s">
        <v>2853</v>
      </c>
      <c r="T809" s="19" t="s">
        <v>2854</v>
      </c>
      <c r="U809" s="19" t="s">
        <v>4399</v>
      </c>
      <c r="V809" s="19" t="s">
        <v>4400</v>
      </c>
      <c r="W809" s="19" t="s">
        <v>1829</v>
      </c>
      <c r="X809" s="19" t="s">
        <v>4401</v>
      </c>
      <c r="Y809" s="19" t="s">
        <v>1831</v>
      </c>
      <c r="Z809" s="19" t="s">
        <v>1832</v>
      </c>
      <c r="AA809" s="46">
        <v>8</v>
      </c>
      <c r="AB809" s="19" t="s">
        <v>473</v>
      </c>
      <c r="AC809" s="19" t="s">
        <v>96</v>
      </c>
      <c r="AD809" s="19" t="s">
        <v>5166</v>
      </c>
      <c r="AE809" s="19" t="s">
        <v>5167</v>
      </c>
      <c r="AF809" s="19" t="s">
        <v>1497</v>
      </c>
      <c r="AG809" s="19" t="s">
        <v>5168</v>
      </c>
      <c r="AH809" s="19" t="s">
        <v>1499</v>
      </c>
      <c r="AI809" s="19" t="s">
        <v>1500</v>
      </c>
      <c r="AJ809" s="45">
        <v>0</v>
      </c>
      <c r="AK809" s="45">
        <v>0</v>
      </c>
      <c r="AL809" s="19" t="s">
        <v>1517</v>
      </c>
      <c r="AM809" s="46">
        <v>50000</v>
      </c>
      <c r="AN809" s="46">
        <v>31610</v>
      </c>
      <c r="AO809" s="46">
        <v>18390</v>
      </c>
      <c r="AP809" s="45">
        <v>0</v>
      </c>
      <c r="AQ809" s="45"/>
      <c r="AR809" s="45" t="str">
        <f>IFERROR(VLOOKUP(AB809,'Pedidos marco'!$A$1:$D$10000,4,0)," ")</f>
        <v xml:space="preserve"> </v>
      </c>
      <c r="AS809" s="45">
        <f t="shared" si="84"/>
        <v>6</v>
      </c>
      <c r="AT809" s="45" t="str">
        <f t="shared" si="85"/>
        <v>06</v>
      </c>
      <c r="AU809" s="47">
        <v>31.61</v>
      </c>
      <c r="AV809" s="19" t="str">
        <f t="shared" si="86"/>
        <v>04 April</v>
      </c>
      <c r="AW809" s="19">
        <f t="shared" si="87"/>
        <v>0</v>
      </c>
      <c r="AX809" s="19">
        <f t="shared" si="88"/>
        <v>0</v>
      </c>
      <c r="AY809" s="19" t="e">
        <f>VLOOKUP(AG809,Cías!$A$1:$E$10000,5,0)</f>
        <v>#N/A</v>
      </c>
      <c r="AZ809" s="19" t="str">
        <f t="shared" si="89"/>
        <v>1013227</v>
      </c>
      <c r="BA809" s="19" t="str">
        <f t="shared" si="90"/>
        <v>COMPAÑIA DE TRANSPORTE PESADO</v>
      </c>
      <c r="BB809" s="19" t="e">
        <f>VLOOKUP(AG809,Cías!$A$1:$E$10000,3,0)</f>
        <v>#N/A</v>
      </c>
      <c r="BC809" s="19"/>
      <c r="BD809" s="19"/>
      <c r="BE809" s="19"/>
      <c r="BF809" s="19"/>
      <c r="BG809" s="19"/>
      <c r="BH809" s="19"/>
      <c r="BI809" s="19"/>
      <c r="BJ809" s="19"/>
    </row>
    <row r="810" spans="1:62" ht="15" x14ac:dyDescent="0.2">
      <c r="A810" s="19" t="s">
        <v>8964</v>
      </c>
      <c r="B810" s="19" t="s">
        <v>1479</v>
      </c>
      <c r="C810" s="43">
        <v>44657</v>
      </c>
      <c r="D810" s="44">
        <v>0.24305555555555999</v>
      </c>
      <c r="E810" s="19" t="s">
        <v>8965</v>
      </c>
      <c r="F810" s="19" t="s">
        <v>1481</v>
      </c>
      <c r="G810" s="19" t="s">
        <v>1481</v>
      </c>
      <c r="H810" s="45">
        <v>0</v>
      </c>
      <c r="I810" s="45">
        <v>0</v>
      </c>
      <c r="J810" s="19" t="s">
        <v>1482</v>
      </c>
      <c r="K810" s="19" t="s">
        <v>8966</v>
      </c>
      <c r="L810" s="19" t="s">
        <v>8967</v>
      </c>
      <c r="M810" s="19" t="s">
        <v>8968</v>
      </c>
      <c r="N810" s="19" t="s">
        <v>8964</v>
      </c>
      <c r="O810" s="19" t="s">
        <v>367</v>
      </c>
      <c r="P810" s="19" t="s">
        <v>368</v>
      </c>
      <c r="Q810" s="46">
        <v>660</v>
      </c>
      <c r="R810" s="19" t="s">
        <v>1544</v>
      </c>
      <c r="S810" s="19" t="s">
        <v>2290</v>
      </c>
      <c r="T810" s="19" t="s">
        <v>161</v>
      </c>
      <c r="U810" s="19" t="s">
        <v>2291</v>
      </c>
      <c r="V810" s="19" t="s">
        <v>2292</v>
      </c>
      <c r="W810" s="19" t="s">
        <v>1798</v>
      </c>
      <c r="X810" s="19" t="s">
        <v>2293</v>
      </c>
      <c r="Y810" s="19" t="s">
        <v>1800</v>
      </c>
      <c r="Z810" s="19" t="s">
        <v>1801</v>
      </c>
      <c r="AA810" s="46">
        <v>159</v>
      </c>
      <c r="AB810" s="19" t="s">
        <v>506</v>
      </c>
      <c r="AC810" s="19" t="s">
        <v>161</v>
      </c>
      <c r="AD810" s="19" t="s">
        <v>8203</v>
      </c>
      <c r="AE810" s="19" t="s">
        <v>1481</v>
      </c>
      <c r="AF810" s="19" t="s">
        <v>1592</v>
      </c>
      <c r="AG810" s="19" t="s">
        <v>8204</v>
      </c>
      <c r="AH810" s="19" t="s">
        <v>1499</v>
      </c>
      <c r="AI810" s="19" t="s">
        <v>1500</v>
      </c>
      <c r="AJ810" s="45">
        <v>0</v>
      </c>
      <c r="AK810" s="45">
        <v>0</v>
      </c>
      <c r="AL810" s="19" t="s">
        <v>1501</v>
      </c>
      <c r="AM810" s="46">
        <v>51440</v>
      </c>
      <c r="AN810" s="46">
        <v>33090</v>
      </c>
      <c r="AO810" s="46">
        <v>18350</v>
      </c>
      <c r="AP810" s="45">
        <v>382.8</v>
      </c>
      <c r="AQ810" s="45"/>
      <c r="AR810" s="45" t="str">
        <f>IFERROR(VLOOKUP(AB810,'Pedidos marco'!$A$1:$D$10000,4,0)," ")</f>
        <v xml:space="preserve"> </v>
      </c>
      <c r="AS810" s="45">
        <f t="shared" si="84"/>
        <v>6</v>
      </c>
      <c r="AT810" s="45" t="str">
        <f t="shared" si="85"/>
        <v>06</v>
      </c>
      <c r="AU810" s="47">
        <v>33</v>
      </c>
      <c r="AV810" s="19" t="str">
        <f t="shared" si="86"/>
        <v>04 April</v>
      </c>
      <c r="AW810" s="19">
        <f t="shared" si="87"/>
        <v>0.58000000000000007</v>
      </c>
      <c r="AX810" s="19">
        <f t="shared" si="88"/>
        <v>11.6</v>
      </c>
      <c r="AY810" s="19" t="e">
        <f>VLOOKUP(AG810,Cías!$A$1:$E$10000,5,0)</f>
        <v>#N/A</v>
      </c>
      <c r="AZ810" s="19" t="str">
        <f t="shared" si="89"/>
        <v>1012608</v>
      </c>
      <c r="BA810" s="19" t="str">
        <f t="shared" si="90"/>
        <v>HERRERA POZO ALEXANDER EFREN</v>
      </c>
      <c r="BB810" s="19" t="e">
        <f>VLOOKUP(AG810,Cías!$A$1:$E$10000,3,0)</f>
        <v>#N/A</v>
      </c>
      <c r="BC810" s="19"/>
      <c r="BD810" s="19"/>
      <c r="BE810" s="19"/>
      <c r="BF810" s="19"/>
      <c r="BG810" s="19"/>
      <c r="BH810" s="19"/>
      <c r="BI810" s="19"/>
      <c r="BJ810" s="19"/>
    </row>
    <row r="811" spans="1:62" ht="15" x14ac:dyDescent="0.2">
      <c r="A811" s="19" t="s">
        <v>8969</v>
      </c>
      <c r="B811" s="19" t="s">
        <v>1479</v>
      </c>
      <c r="C811" s="43">
        <v>44657</v>
      </c>
      <c r="D811" s="44">
        <v>0.24861111111111001</v>
      </c>
      <c r="E811" s="19" t="s">
        <v>8970</v>
      </c>
      <c r="F811" s="19" t="s">
        <v>1481</v>
      </c>
      <c r="G811" s="19" t="s">
        <v>1481</v>
      </c>
      <c r="H811" s="45">
        <v>0</v>
      </c>
      <c r="I811" s="45">
        <v>0</v>
      </c>
      <c r="J811" s="19" t="s">
        <v>1482</v>
      </c>
      <c r="K811" s="19" t="s">
        <v>8629</v>
      </c>
      <c r="L811" s="19" t="s">
        <v>8971</v>
      </c>
      <c r="M811" s="19" t="s">
        <v>8972</v>
      </c>
      <c r="N811" s="19" t="s">
        <v>8969</v>
      </c>
      <c r="O811" s="19" t="s">
        <v>371</v>
      </c>
      <c r="P811" s="19" t="s">
        <v>372</v>
      </c>
      <c r="Q811" s="46">
        <v>320</v>
      </c>
      <c r="R811" s="19" t="s">
        <v>1544</v>
      </c>
      <c r="S811" s="19" t="s">
        <v>1976</v>
      </c>
      <c r="T811" s="19" t="s">
        <v>92</v>
      </c>
      <c r="U811" s="19" t="s">
        <v>4647</v>
      </c>
      <c r="V811" s="19" t="s">
        <v>2091</v>
      </c>
      <c r="W811" s="19" t="s">
        <v>415</v>
      </c>
      <c r="X811" s="19" t="s">
        <v>4648</v>
      </c>
      <c r="Y811" s="19" t="s">
        <v>4649</v>
      </c>
      <c r="Z811" s="19" t="s">
        <v>4650</v>
      </c>
      <c r="AA811" s="46">
        <v>96.3</v>
      </c>
      <c r="AB811" s="19" t="s">
        <v>508</v>
      </c>
      <c r="AC811" s="19" t="s">
        <v>165</v>
      </c>
      <c r="AD811" s="19" t="s">
        <v>1966</v>
      </c>
      <c r="AE811" s="19" t="s">
        <v>1967</v>
      </c>
      <c r="AF811" s="19" t="s">
        <v>1592</v>
      </c>
      <c r="AG811" s="19" t="s">
        <v>1968</v>
      </c>
      <c r="AH811" s="19" t="s">
        <v>1502</v>
      </c>
      <c r="AI811" s="19" t="s">
        <v>2099</v>
      </c>
      <c r="AJ811" s="45">
        <v>0</v>
      </c>
      <c r="AK811" s="45">
        <v>0</v>
      </c>
      <c r="AL811" s="19" t="s">
        <v>1501</v>
      </c>
      <c r="AM811" s="46">
        <v>25320</v>
      </c>
      <c r="AN811" s="46">
        <v>16050</v>
      </c>
      <c r="AO811" s="46">
        <v>9270</v>
      </c>
      <c r="AP811" s="45">
        <v>144</v>
      </c>
      <c r="AQ811" s="45"/>
      <c r="AR811" s="45" t="str">
        <f>IFERROR(VLOOKUP(AB811,'Pedidos marco'!$A$1:$D$10000,4,0)," ")</f>
        <v xml:space="preserve"> </v>
      </c>
      <c r="AS811" s="45">
        <f t="shared" si="84"/>
        <v>6</v>
      </c>
      <c r="AT811" s="45" t="str">
        <f t="shared" si="85"/>
        <v>06</v>
      </c>
      <c r="AU811" s="47">
        <v>16</v>
      </c>
      <c r="AV811" s="19" t="str">
        <f t="shared" si="86"/>
        <v>04 April</v>
      </c>
      <c r="AW811" s="19">
        <f t="shared" si="87"/>
        <v>0.45</v>
      </c>
      <c r="AX811" s="19">
        <f t="shared" si="88"/>
        <v>9</v>
      </c>
      <c r="AY811" s="19" t="e">
        <f>VLOOKUP(AG811,Cías!$A$1:$E$10000,5,0)</f>
        <v>#N/A</v>
      </c>
      <c r="AZ811" s="19" t="str">
        <f t="shared" si="89"/>
        <v>1014153</v>
      </c>
      <c r="BA811" s="19" t="str">
        <f t="shared" si="90"/>
        <v>INLAGO ANDRANGO LUIS RODRIGO</v>
      </c>
      <c r="BB811" s="19" t="e">
        <f>VLOOKUP(AG811,Cías!$A$1:$E$10000,3,0)</f>
        <v>#N/A</v>
      </c>
      <c r="BC811" s="19"/>
      <c r="BD811" s="19"/>
      <c r="BE811" s="19"/>
      <c r="BF811" s="19"/>
      <c r="BG811" s="19"/>
      <c r="BH811" s="19"/>
      <c r="BI811" s="19"/>
      <c r="BJ811" s="19"/>
    </row>
    <row r="812" spans="1:62" ht="15" x14ac:dyDescent="0.2">
      <c r="A812" s="19" t="s">
        <v>8969</v>
      </c>
      <c r="B812" s="19" t="s">
        <v>1479</v>
      </c>
      <c r="C812" s="43">
        <v>44657</v>
      </c>
      <c r="D812" s="44">
        <v>0.24861111111111001</v>
      </c>
      <c r="E812" s="19" t="s">
        <v>8973</v>
      </c>
      <c r="F812" s="19" t="s">
        <v>1481</v>
      </c>
      <c r="G812" s="19" t="s">
        <v>1481</v>
      </c>
      <c r="H812" s="45">
        <v>0</v>
      </c>
      <c r="I812" s="45">
        <v>0</v>
      </c>
      <c r="J812" s="19" t="s">
        <v>1482</v>
      </c>
      <c r="K812" s="19" t="s">
        <v>8629</v>
      </c>
      <c r="L812" s="19" t="s">
        <v>8974</v>
      </c>
      <c r="M812" s="19" t="s">
        <v>8975</v>
      </c>
      <c r="N812" s="19" t="s">
        <v>8969</v>
      </c>
      <c r="O812" s="19" t="s">
        <v>367</v>
      </c>
      <c r="P812" s="19" t="s">
        <v>368</v>
      </c>
      <c r="Q812" s="46">
        <v>320</v>
      </c>
      <c r="R812" s="19" t="s">
        <v>1544</v>
      </c>
      <c r="S812" s="19" t="s">
        <v>1976</v>
      </c>
      <c r="T812" s="19" t="s">
        <v>92</v>
      </c>
      <c r="U812" s="19" t="s">
        <v>4647</v>
      </c>
      <c r="V812" s="19" t="s">
        <v>2091</v>
      </c>
      <c r="W812" s="19" t="s">
        <v>415</v>
      </c>
      <c r="X812" s="19" t="s">
        <v>4648</v>
      </c>
      <c r="Y812" s="19" t="s">
        <v>4649</v>
      </c>
      <c r="Z812" s="19" t="s">
        <v>4650</v>
      </c>
      <c r="AA812" s="46">
        <v>96.3</v>
      </c>
      <c r="AB812" s="19" t="s">
        <v>508</v>
      </c>
      <c r="AC812" s="19" t="s">
        <v>165</v>
      </c>
      <c r="AD812" s="19" t="s">
        <v>1966</v>
      </c>
      <c r="AE812" s="19" t="s">
        <v>1967</v>
      </c>
      <c r="AF812" s="19" t="s">
        <v>1592</v>
      </c>
      <c r="AG812" s="19" t="s">
        <v>1968</v>
      </c>
      <c r="AH812" s="19" t="s">
        <v>1502</v>
      </c>
      <c r="AI812" s="19" t="s">
        <v>2099</v>
      </c>
      <c r="AJ812" s="45">
        <v>0</v>
      </c>
      <c r="AK812" s="45">
        <v>0</v>
      </c>
      <c r="AL812" s="19" t="s">
        <v>1501</v>
      </c>
      <c r="AM812" s="46">
        <v>25320</v>
      </c>
      <c r="AN812" s="46">
        <v>16050</v>
      </c>
      <c r="AO812" s="46">
        <v>9270</v>
      </c>
      <c r="AP812" s="45">
        <v>144</v>
      </c>
      <c r="AQ812" s="45"/>
      <c r="AR812" s="45" t="str">
        <f>IFERROR(VLOOKUP(AB812,'Pedidos marco'!$A$1:$D$10000,4,0)," ")</f>
        <v xml:space="preserve"> </v>
      </c>
      <c r="AS812" s="45">
        <f t="shared" si="84"/>
        <v>6</v>
      </c>
      <c r="AT812" s="45" t="str">
        <f t="shared" si="85"/>
        <v>06</v>
      </c>
      <c r="AU812" s="47">
        <v>16</v>
      </c>
      <c r="AV812" s="19" t="str">
        <f t="shared" si="86"/>
        <v>04 April</v>
      </c>
      <c r="AW812" s="19">
        <f t="shared" si="87"/>
        <v>0.45</v>
      </c>
      <c r="AX812" s="19">
        <f t="shared" si="88"/>
        <v>9</v>
      </c>
      <c r="AY812" s="19" t="e">
        <f>VLOOKUP(AG812,Cías!$A$1:$E$10000,5,0)</f>
        <v>#N/A</v>
      </c>
      <c r="AZ812" s="19" t="str">
        <f t="shared" si="89"/>
        <v>1014153</v>
      </c>
      <c r="BA812" s="19" t="str">
        <f t="shared" si="90"/>
        <v>INLAGO ANDRANGO LUIS RODRIGO</v>
      </c>
      <c r="BB812" s="19" t="e">
        <f>VLOOKUP(AG812,Cías!$A$1:$E$10000,3,0)</f>
        <v>#N/A</v>
      </c>
      <c r="BC812" s="19"/>
      <c r="BD812" s="19"/>
      <c r="BE812" s="19"/>
      <c r="BF812" s="19"/>
      <c r="BG812" s="19"/>
      <c r="BH812" s="19"/>
      <c r="BI812" s="19"/>
      <c r="BJ812" s="19"/>
    </row>
    <row r="813" spans="1:62" ht="15" x14ac:dyDescent="0.2">
      <c r="A813" s="19" t="s">
        <v>8976</v>
      </c>
      <c r="B813" s="19" t="s">
        <v>1479</v>
      </c>
      <c r="C813" s="43">
        <v>44657</v>
      </c>
      <c r="D813" s="44">
        <v>0.25624999999999998</v>
      </c>
      <c r="E813" s="19" t="s">
        <v>8977</v>
      </c>
      <c r="F813" s="19" t="s">
        <v>1481</v>
      </c>
      <c r="G813" s="19" t="s">
        <v>1481</v>
      </c>
      <c r="H813" s="45">
        <v>0</v>
      </c>
      <c r="I813" s="45">
        <v>0</v>
      </c>
      <c r="J813" s="19" t="s">
        <v>1482</v>
      </c>
      <c r="K813" s="19" t="s">
        <v>8978</v>
      </c>
      <c r="L813" s="19" t="s">
        <v>8979</v>
      </c>
      <c r="M813" s="19" t="s">
        <v>8980</v>
      </c>
      <c r="N813" s="19" t="s">
        <v>8976</v>
      </c>
      <c r="O813" s="19" t="s">
        <v>1641</v>
      </c>
      <c r="P813" s="19" t="s">
        <v>1642</v>
      </c>
      <c r="Q813" s="46">
        <v>660</v>
      </c>
      <c r="R813" s="19" t="s">
        <v>1544</v>
      </c>
      <c r="S813" s="19" t="s">
        <v>1736</v>
      </c>
      <c r="T813" s="19" t="s">
        <v>1737</v>
      </c>
      <c r="U813" s="19" t="s">
        <v>2954</v>
      </c>
      <c r="V813" s="19" t="s">
        <v>2955</v>
      </c>
      <c r="W813" s="19" t="s">
        <v>1492</v>
      </c>
      <c r="X813" s="19" t="s">
        <v>2956</v>
      </c>
      <c r="Y813" s="19" t="s">
        <v>1494</v>
      </c>
      <c r="Z813" s="19" t="s">
        <v>1495</v>
      </c>
      <c r="AA813" s="46">
        <v>247</v>
      </c>
      <c r="AB813" s="19" t="s">
        <v>547</v>
      </c>
      <c r="AC813" s="19" t="s">
        <v>246</v>
      </c>
      <c r="AD813" s="19" t="s">
        <v>7340</v>
      </c>
      <c r="AE813" s="19" t="s">
        <v>7341</v>
      </c>
      <c r="AF813" s="19" t="s">
        <v>1592</v>
      </c>
      <c r="AG813" s="19" t="s">
        <v>7342</v>
      </c>
      <c r="AH813" s="19" t="s">
        <v>1499</v>
      </c>
      <c r="AI813" s="19" t="s">
        <v>1500</v>
      </c>
      <c r="AJ813" s="45">
        <v>0</v>
      </c>
      <c r="AK813" s="45">
        <v>0</v>
      </c>
      <c r="AL813" s="19" t="s">
        <v>1501</v>
      </c>
      <c r="AM813" s="46">
        <v>50870</v>
      </c>
      <c r="AN813" s="46">
        <v>33060</v>
      </c>
      <c r="AO813" s="46">
        <v>17810</v>
      </c>
      <c r="AP813" s="45">
        <v>554.4</v>
      </c>
      <c r="AQ813" s="45"/>
      <c r="AR813" s="45" t="str">
        <f>IFERROR(VLOOKUP(AB813,'Pedidos marco'!$A$1:$D$10000,4,0)," ")</f>
        <v xml:space="preserve"> </v>
      </c>
      <c r="AS813" s="45">
        <f t="shared" si="84"/>
        <v>6</v>
      </c>
      <c r="AT813" s="45" t="str">
        <f t="shared" si="85"/>
        <v>06</v>
      </c>
      <c r="AU813" s="47">
        <v>33</v>
      </c>
      <c r="AV813" s="19" t="str">
        <f t="shared" si="86"/>
        <v>04 April</v>
      </c>
      <c r="AW813" s="19">
        <f t="shared" si="87"/>
        <v>0.84</v>
      </c>
      <c r="AX813" s="19">
        <f t="shared" si="88"/>
        <v>16.8</v>
      </c>
      <c r="AY813" s="19" t="e">
        <f>VLOOKUP(AG813,Cías!$A$1:$E$10000,5,0)</f>
        <v>#N/A</v>
      </c>
      <c r="AZ813" s="19" t="str">
        <f t="shared" si="89"/>
        <v>1013548</v>
      </c>
      <c r="BA813" s="19" t="str">
        <f t="shared" si="90"/>
        <v>POZO FUENTES DIEGO FRANCISCO</v>
      </c>
      <c r="BB813" s="19" t="e">
        <f>VLOOKUP(AG813,Cías!$A$1:$E$10000,3,0)</f>
        <v>#N/A</v>
      </c>
      <c r="BC813" s="19"/>
      <c r="BD813" s="19"/>
      <c r="BE813" s="19"/>
      <c r="BF813" s="19"/>
      <c r="BG813" s="19"/>
      <c r="BH813" s="19"/>
      <c r="BI813" s="19"/>
      <c r="BJ813" s="19"/>
    </row>
    <row r="814" spans="1:62" ht="15" x14ac:dyDescent="0.2">
      <c r="A814" s="19" t="s">
        <v>8981</v>
      </c>
      <c r="B814" s="19" t="s">
        <v>1479</v>
      </c>
      <c r="C814" s="43">
        <v>44657</v>
      </c>
      <c r="D814" s="44">
        <v>0.27500000000000002</v>
      </c>
      <c r="E814" s="19" t="s">
        <v>8982</v>
      </c>
      <c r="F814" s="19" t="s">
        <v>8983</v>
      </c>
      <c r="G814" s="19" t="s">
        <v>8984</v>
      </c>
      <c r="H814" s="45">
        <v>2304.9</v>
      </c>
      <c r="I814" s="45">
        <v>2584.27</v>
      </c>
      <c r="J814" s="19" t="s">
        <v>1560</v>
      </c>
      <c r="K814" s="19" t="s">
        <v>8985</v>
      </c>
      <c r="L814" s="19" t="s">
        <v>8986</v>
      </c>
      <c r="M814" s="19" t="s">
        <v>8987</v>
      </c>
      <c r="N814" s="19" t="s">
        <v>8981</v>
      </c>
      <c r="O814" s="19" t="s">
        <v>367</v>
      </c>
      <c r="P814" s="19" t="s">
        <v>368</v>
      </c>
      <c r="Q814" s="46">
        <v>360</v>
      </c>
      <c r="R814" s="19" t="s">
        <v>1544</v>
      </c>
      <c r="S814" s="19" t="s">
        <v>1696</v>
      </c>
      <c r="T814" s="19" t="s">
        <v>72</v>
      </c>
      <c r="U814" s="19" t="s">
        <v>2329</v>
      </c>
      <c r="V814" s="19" t="s">
        <v>2330</v>
      </c>
      <c r="W814" s="19" t="s">
        <v>1548</v>
      </c>
      <c r="X814" s="19" t="s">
        <v>2331</v>
      </c>
      <c r="Y814" s="19" t="s">
        <v>1684</v>
      </c>
      <c r="Z814" s="19" t="s">
        <v>1685</v>
      </c>
      <c r="AA814" s="46">
        <v>198</v>
      </c>
      <c r="AB814" s="19" t="s">
        <v>461</v>
      </c>
      <c r="AC814" s="19" t="s">
        <v>72</v>
      </c>
      <c r="AD814" s="19" t="s">
        <v>1728</v>
      </c>
      <c r="AE814" s="19" t="s">
        <v>1729</v>
      </c>
      <c r="AF814" s="19" t="s">
        <v>1554</v>
      </c>
      <c r="AG814" s="19" t="s">
        <v>1730</v>
      </c>
      <c r="AH814" s="19" t="s">
        <v>1499</v>
      </c>
      <c r="AI814" s="19" t="s">
        <v>1500</v>
      </c>
      <c r="AJ814" s="45">
        <v>0</v>
      </c>
      <c r="AK814" s="45">
        <v>0</v>
      </c>
      <c r="AL814" s="19" t="s">
        <v>1501</v>
      </c>
      <c r="AM814" s="46">
        <v>27330</v>
      </c>
      <c r="AN814" s="46">
        <v>18050</v>
      </c>
      <c r="AO814" s="46">
        <v>9280</v>
      </c>
      <c r="AP814" s="45">
        <v>266.39999999999998</v>
      </c>
      <c r="AQ814" s="45"/>
      <c r="AR814" s="45" t="str">
        <f>IFERROR(VLOOKUP(AB814,'Pedidos marco'!$A$1:$D$10000,4,0)," ")</f>
        <v xml:space="preserve"> </v>
      </c>
      <c r="AS814" s="45">
        <f t="shared" si="84"/>
        <v>6</v>
      </c>
      <c r="AT814" s="45" t="str">
        <f t="shared" si="85"/>
        <v>06</v>
      </c>
      <c r="AU814" s="47">
        <v>18</v>
      </c>
      <c r="AV814" s="19" t="str">
        <f t="shared" si="86"/>
        <v>04 April</v>
      </c>
      <c r="AW814" s="19">
        <f t="shared" si="87"/>
        <v>0.74</v>
      </c>
      <c r="AX814" s="19">
        <f t="shared" si="88"/>
        <v>14.799999999999999</v>
      </c>
      <c r="AY814" s="19" t="e">
        <f>VLOOKUP(AG814,Cías!$A$1:$E$10000,5,0)</f>
        <v>#N/A</v>
      </c>
      <c r="AZ814" s="19" t="str">
        <f t="shared" si="89"/>
        <v>1013388</v>
      </c>
      <c r="BA814" s="19" t="str">
        <f t="shared" si="90"/>
        <v>CAMPAÑA MALDONADO BLANCA CECILIA</v>
      </c>
      <c r="BB814" s="19" t="e">
        <f>VLOOKUP(AG814,Cías!$A$1:$E$10000,3,0)</f>
        <v>#N/A</v>
      </c>
      <c r="BC814" s="19"/>
      <c r="BD814" s="19"/>
      <c r="BE814" s="19"/>
      <c r="BF814" s="19"/>
      <c r="BG814" s="19"/>
      <c r="BH814" s="19"/>
      <c r="BI814" s="19"/>
      <c r="BJ814" s="19"/>
    </row>
    <row r="815" spans="1:62" ht="15" x14ac:dyDescent="0.2">
      <c r="A815" s="19" t="s">
        <v>8988</v>
      </c>
      <c r="B815" s="19" t="s">
        <v>1479</v>
      </c>
      <c r="C815" s="43">
        <v>44657</v>
      </c>
      <c r="D815" s="44">
        <v>0.27986111111111001</v>
      </c>
      <c r="E815" s="19" t="s">
        <v>8989</v>
      </c>
      <c r="F815" s="19" t="s">
        <v>8990</v>
      </c>
      <c r="G815" s="19" t="s">
        <v>8991</v>
      </c>
      <c r="H815" s="45">
        <v>511.41</v>
      </c>
      <c r="I815" s="45">
        <v>573.4</v>
      </c>
      <c r="J815" s="19" t="s">
        <v>1560</v>
      </c>
      <c r="K815" s="19" t="s">
        <v>8992</v>
      </c>
      <c r="L815" s="19" t="s">
        <v>8993</v>
      </c>
      <c r="M815" s="19" t="s">
        <v>8994</v>
      </c>
      <c r="N815" s="19" t="s">
        <v>8988</v>
      </c>
      <c r="O815" s="19" t="s">
        <v>371</v>
      </c>
      <c r="P815" s="19" t="s">
        <v>372</v>
      </c>
      <c r="Q815" s="46">
        <v>80</v>
      </c>
      <c r="R815" s="19" t="s">
        <v>1544</v>
      </c>
      <c r="S815" s="19" t="s">
        <v>1754</v>
      </c>
      <c r="T815" s="19" t="s">
        <v>104</v>
      </c>
      <c r="U815" s="19" t="s">
        <v>1755</v>
      </c>
      <c r="V815" s="19" t="s">
        <v>1756</v>
      </c>
      <c r="W815" s="19" t="s">
        <v>1757</v>
      </c>
      <c r="X815" s="19" t="s">
        <v>1758</v>
      </c>
      <c r="Y815" s="19" t="s">
        <v>1759</v>
      </c>
      <c r="Z815" s="19" t="s">
        <v>1760</v>
      </c>
      <c r="AA815" s="46">
        <v>218</v>
      </c>
      <c r="AB815" s="19" t="s">
        <v>477</v>
      </c>
      <c r="AC815" s="19" t="s">
        <v>104</v>
      </c>
      <c r="AD815" s="19" t="s">
        <v>1761</v>
      </c>
      <c r="AE815" s="19" t="s">
        <v>1762</v>
      </c>
      <c r="AF815" s="19" t="s">
        <v>1592</v>
      </c>
      <c r="AG815" s="19" t="s">
        <v>1763</v>
      </c>
      <c r="AH815" s="19" t="s">
        <v>1499</v>
      </c>
      <c r="AI815" s="19" t="s">
        <v>1500</v>
      </c>
      <c r="AJ815" s="45">
        <v>0</v>
      </c>
      <c r="AK815" s="45">
        <v>0</v>
      </c>
      <c r="AL815" s="19" t="s">
        <v>1501</v>
      </c>
      <c r="AM815" s="46">
        <v>12887.272999999999</v>
      </c>
      <c r="AN815" s="46">
        <v>4007.2730000000001</v>
      </c>
      <c r="AO815" s="46">
        <v>8880</v>
      </c>
      <c r="AP815" s="45">
        <v>60.8</v>
      </c>
      <c r="AQ815" s="45"/>
      <c r="AR815" s="45" t="str">
        <f>IFERROR(VLOOKUP(AB815,'Pedidos marco'!$A$1:$D$10000,4,0)," ")</f>
        <v xml:space="preserve"> </v>
      </c>
      <c r="AS815" s="45">
        <f t="shared" si="84"/>
        <v>6</v>
      </c>
      <c r="AT815" s="45" t="str">
        <f t="shared" si="85"/>
        <v>06</v>
      </c>
      <c r="AU815" s="47">
        <v>4</v>
      </c>
      <c r="AV815" s="19" t="str">
        <f t="shared" si="86"/>
        <v>04 April</v>
      </c>
      <c r="AW815" s="19">
        <f t="shared" si="87"/>
        <v>0.76</v>
      </c>
      <c r="AX815" s="19">
        <f t="shared" si="88"/>
        <v>15.2</v>
      </c>
      <c r="AY815" s="19" t="e">
        <f>VLOOKUP(AG815,Cías!$A$1:$E$10000,5,0)</f>
        <v>#N/A</v>
      </c>
      <c r="AZ815" s="19" t="str">
        <f t="shared" si="89"/>
        <v>1013863</v>
      </c>
      <c r="BA815" s="19" t="str">
        <f t="shared" si="90"/>
        <v>DISTRIBUCIONES NARANJO</v>
      </c>
      <c r="BB815" s="19" t="e">
        <f>VLOOKUP(AG815,Cías!$A$1:$E$10000,3,0)</f>
        <v>#N/A</v>
      </c>
      <c r="BC815" s="19"/>
      <c r="BD815" s="19"/>
      <c r="BE815" s="19"/>
      <c r="BF815" s="19"/>
      <c r="BG815" s="19"/>
      <c r="BH815" s="19"/>
      <c r="BI815" s="19"/>
      <c r="BJ815" s="19"/>
    </row>
    <row r="816" spans="1:62" ht="15" x14ac:dyDescent="0.2">
      <c r="A816" s="19" t="s">
        <v>8988</v>
      </c>
      <c r="B816" s="19" t="s">
        <v>1479</v>
      </c>
      <c r="C816" s="43">
        <v>44657</v>
      </c>
      <c r="D816" s="44">
        <v>0.27986111111111001</v>
      </c>
      <c r="E816" s="19" t="s">
        <v>8995</v>
      </c>
      <c r="F816" s="19" t="s">
        <v>8996</v>
      </c>
      <c r="G816" s="19" t="s">
        <v>8997</v>
      </c>
      <c r="H816" s="45">
        <v>3684.88</v>
      </c>
      <c r="I816" s="45">
        <v>4131.5200000000004</v>
      </c>
      <c r="J816" s="19" t="s">
        <v>1560</v>
      </c>
      <c r="K816" s="19" t="s">
        <v>8998</v>
      </c>
      <c r="L816" s="19" t="s">
        <v>8999</v>
      </c>
      <c r="M816" s="19" t="s">
        <v>9000</v>
      </c>
      <c r="N816" s="19" t="s">
        <v>8988</v>
      </c>
      <c r="O816" s="19" t="s">
        <v>367</v>
      </c>
      <c r="P816" s="19" t="s">
        <v>368</v>
      </c>
      <c r="Q816" s="46">
        <v>580</v>
      </c>
      <c r="R816" s="19" t="s">
        <v>1544</v>
      </c>
      <c r="S816" s="19" t="s">
        <v>1754</v>
      </c>
      <c r="T816" s="19" t="s">
        <v>104</v>
      </c>
      <c r="U816" s="19" t="s">
        <v>1755</v>
      </c>
      <c r="V816" s="19" t="s">
        <v>1756</v>
      </c>
      <c r="W816" s="19" t="s">
        <v>1757</v>
      </c>
      <c r="X816" s="19" t="s">
        <v>1758</v>
      </c>
      <c r="Y816" s="19" t="s">
        <v>1759</v>
      </c>
      <c r="Z816" s="19" t="s">
        <v>1760</v>
      </c>
      <c r="AA816" s="46">
        <v>218</v>
      </c>
      <c r="AB816" s="19" t="s">
        <v>477</v>
      </c>
      <c r="AC816" s="19" t="s">
        <v>104</v>
      </c>
      <c r="AD816" s="19" t="s">
        <v>1761</v>
      </c>
      <c r="AE816" s="19" t="s">
        <v>1762</v>
      </c>
      <c r="AF816" s="19" t="s">
        <v>1592</v>
      </c>
      <c r="AG816" s="19" t="s">
        <v>1763</v>
      </c>
      <c r="AH816" s="19" t="s">
        <v>1499</v>
      </c>
      <c r="AI816" s="19" t="s">
        <v>1500</v>
      </c>
      <c r="AJ816" s="45">
        <v>0</v>
      </c>
      <c r="AK816" s="45">
        <v>0</v>
      </c>
      <c r="AL816" s="19" t="s">
        <v>1501</v>
      </c>
      <c r="AM816" s="46">
        <v>37932.726999999999</v>
      </c>
      <c r="AN816" s="46">
        <v>29052.726999999999</v>
      </c>
      <c r="AO816" s="46">
        <v>8880</v>
      </c>
      <c r="AP816" s="45">
        <v>440.8</v>
      </c>
      <c r="AQ816" s="45"/>
      <c r="AR816" s="45" t="str">
        <f>IFERROR(VLOOKUP(AB816,'Pedidos marco'!$A$1:$D$10000,4,0)," ")</f>
        <v xml:space="preserve"> </v>
      </c>
      <c r="AS816" s="45">
        <f t="shared" si="84"/>
        <v>6</v>
      </c>
      <c r="AT816" s="45" t="str">
        <f t="shared" si="85"/>
        <v>06</v>
      </c>
      <c r="AU816" s="47">
        <v>29</v>
      </c>
      <c r="AV816" s="19" t="str">
        <f t="shared" si="86"/>
        <v>04 April</v>
      </c>
      <c r="AW816" s="19">
        <f t="shared" si="87"/>
        <v>0.76</v>
      </c>
      <c r="AX816" s="19">
        <f t="shared" si="88"/>
        <v>15.200000000000001</v>
      </c>
      <c r="AY816" s="19" t="e">
        <f>VLOOKUP(AG816,Cías!$A$1:$E$10000,5,0)</f>
        <v>#N/A</v>
      </c>
      <c r="AZ816" s="19" t="str">
        <f t="shared" si="89"/>
        <v>1013863</v>
      </c>
      <c r="BA816" s="19" t="str">
        <f t="shared" si="90"/>
        <v>DISTRIBUCIONES NARANJO</v>
      </c>
      <c r="BB816" s="19" t="e">
        <f>VLOOKUP(AG816,Cías!$A$1:$E$10000,3,0)</f>
        <v>#N/A</v>
      </c>
      <c r="BC816" s="19"/>
      <c r="BD816" s="19"/>
      <c r="BE816" s="19"/>
      <c r="BF816" s="19"/>
      <c r="BG816" s="19"/>
      <c r="BH816" s="19"/>
      <c r="BI816" s="19"/>
      <c r="BJ816" s="19"/>
    </row>
    <row r="817" spans="1:62" ht="15" x14ac:dyDescent="0.2">
      <c r="A817" s="19" t="s">
        <v>9001</v>
      </c>
      <c r="B817" s="19" t="s">
        <v>1479</v>
      </c>
      <c r="C817" s="43">
        <v>44657</v>
      </c>
      <c r="D817" s="44">
        <v>0.28749999999999998</v>
      </c>
      <c r="E817" s="19" t="s">
        <v>9002</v>
      </c>
      <c r="F817" s="19" t="s">
        <v>9003</v>
      </c>
      <c r="G817" s="19" t="s">
        <v>9004</v>
      </c>
      <c r="H817" s="45">
        <v>533.48</v>
      </c>
      <c r="I817" s="45">
        <v>598.14</v>
      </c>
      <c r="J817" s="19" t="s">
        <v>1560</v>
      </c>
      <c r="K817" s="19" t="s">
        <v>9005</v>
      </c>
      <c r="L817" s="19" t="s">
        <v>9006</v>
      </c>
      <c r="M817" s="19" t="s">
        <v>9007</v>
      </c>
      <c r="N817" s="19" t="s">
        <v>9001</v>
      </c>
      <c r="O817" s="19" t="s">
        <v>371</v>
      </c>
      <c r="P817" s="19" t="s">
        <v>372</v>
      </c>
      <c r="Q817" s="46">
        <v>80</v>
      </c>
      <c r="R817" s="19" t="s">
        <v>1544</v>
      </c>
      <c r="S817" s="19" t="s">
        <v>1696</v>
      </c>
      <c r="T817" s="19" t="s">
        <v>72</v>
      </c>
      <c r="U817" s="19" t="s">
        <v>4781</v>
      </c>
      <c r="V817" s="19" t="s">
        <v>4782</v>
      </c>
      <c r="W817" s="19" t="s">
        <v>415</v>
      </c>
      <c r="X817" s="19" t="s">
        <v>4783</v>
      </c>
      <c r="Y817" s="19" t="s">
        <v>3559</v>
      </c>
      <c r="Z817" s="19" t="s">
        <v>3560</v>
      </c>
      <c r="AA817" s="46">
        <v>67</v>
      </c>
      <c r="AB817" s="19" t="s">
        <v>461</v>
      </c>
      <c r="AC817" s="19" t="s">
        <v>72</v>
      </c>
      <c r="AD817" s="19" t="s">
        <v>1702</v>
      </c>
      <c r="AE817" s="19" t="s">
        <v>1703</v>
      </c>
      <c r="AF817" s="19" t="s">
        <v>1554</v>
      </c>
      <c r="AG817" s="19" t="s">
        <v>1704</v>
      </c>
      <c r="AH817" s="19" t="s">
        <v>1499</v>
      </c>
      <c r="AI817" s="19" t="s">
        <v>1500</v>
      </c>
      <c r="AJ817" s="45">
        <v>0</v>
      </c>
      <c r="AK817" s="45">
        <v>0</v>
      </c>
      <c r="AL817" s="19" t="s">
        <v>1501</v>
      </c>
      <c r="AM817" s="46">
        <v>7026.6670000000004</v>
      </c>
      <c r="AN817" s="46">
        <v>4006.6669999999999</v>
      </c>
      <c r="AO817" s="46">
        <v>3020</v>
      </c>
      <c r="AP817" s="45">
        <v>26.4</v>
      </c>
      <c r="AQ817" s="45"/>
      <c r="AR817" s="45" t="str">
        <f>IFERROR(VLOOKUP(AB817,'Pedidos marco'!$A$1:$D$10000,4,0)," ")</f>
        <v xml:space="preserve"> </v>
      </c>
      <c r="AS817" s="45">
        <f t="shared" si="84"/>
        <v>6</v>
      </c>
      <c r="AT817" s="45" t="str">
        <f t="shared" si="85"/>
        <v>06</v>
      </c>
      <c r="AU817" s="47">
        <v>4</v>
      </c>
      <c r="AV817" s="19" t="str">
        <f t="shared" si="86"/>
        <v>04 April</v>
      </c>
      <c r="AW817" s="19">
        <f t="shared" si="87"/>
        <v>0.32999999999999996</v>
      </c>
      <c r="AX817" s="19">
        <f t="shared" si="88"/>
        <v>6.6</v>
      </c>
      <c r="AY817" s="19" t="e">
        <f>VLOOKUP(AG817,Cías!$A$1:$E$10000,5,0)</f>
        <v>#N/A</v>
      </c>
      <c r="AZ817" s="19" t="str">
        <f t="shared" si="89"/>
        <v>1013388</v>
      </c>
      <c r="BA817" s="19" t="str">
        <f t="shared" si="90"/>
        <v>CAMPAÑA MALDONADO BLANCA CECILIA</v>
      </c>
      <c r="BB817" s="19" t="e">
        <f>VLOOKUP(AG817,Cías!$A$1:$E$10000,3,0)</f>
        <v>#N/A</v>
      </c>
      <c r="BC817" s="19"/>
      <c r="BD817" s="19"/>
      <c r="BE817" s="19"/>
      <c r="BF817" s="19"/>
      <c r="BG817" s="19"/>
      <c r="BH817" s="19"/>
      <c r="BI817" s="19"/>
      <c r="BJ817" s="19"/>
    </row>
    <row r="818" spans="1:62" ht="15" x14ac:dyDescent="0.2">
      <c r="A818" s="19" t="s">
        <v>9001</v>
      </c>
      <c r="B818" s="19" t="s">
        <v>1479</v>
      </c>
      <c r="C818" s="43">
        <v>44657</v>
      </c>
      <c r="D818" s="44">
        <v>0.28749999999999998</v>
      </c>
      <c r="E818" s="19" t="s">
        <v>9008</v>
      </c>
      <c r="F818" s="19" t="s">
        <v>9009</v>
      </c>
      <c r="G818" s="19" t="s">
        <v>9010</v>
      </c>
      <c r="H818" s="45">
        <v>486.98</v>
      </c>
      <c r="I818" s="45">
        <v>546.01</v>
      </c>
      <c r="J818" s="19" t="s">
        <v>1560</v>
      </c>
      <c r="K818" s="19" t="s">
        <v>9011</v>
      </c>
      <c r="L818" s="19" t="s">
        <v>9012</v>
      </c>
      <c r="M818" s="19" t="s">
        <v>9013</v>
      </c>
      <c r="N818" s="19" t="s">
        <v>9001</v>
      </c>
      <c r="O818" s="19" t="s">
        <v>369</v>
      </c>
      <c r="P818" s="19" t="s">
        <v>370</v>
      </c>
      <c r="Q818" s="46">
        <v>80</v>
      </c>
      <c r="R818" s="19" t="s">
        <v>1544</v>
      </c>
      <c r="S818" s="19" t="s">
        <v>1696</v>
      </c>
      <c r="T818" s="19" t="s">
        <v>72</v>
      </c>
      <c r="U818" s="19" t="s">
        <v>4781</v>
      </c>
      <c r="V818" s="19" t="s">
        <v>4782</v>
      </c>
      <c r="W818" s="19" t="s">
        <v>415</v>
      </c>
      <c r="X818" s="19" t="s">
        <v>4783</v>
      </c>
      <c r="Y818" s="19" t="s">
        <v>3559</v>
      </c>
      <c r="Z818" s="19" t="s">
        <v>3560</v>
      </c>
      <c r="AA818" s="46">
        <v>67</v>
      </c>
      <c r="AB818" s="19" t="s">
        <v>461</v>
      </c>
      <c r="AC818" s="19" t="s">
        <v>72</v>
      </c>
      <c r="AD818" s="19" t="s">
        <v>1702</v>
      </c>
      <c r="AE818" s="19" t="s">
        <v>1703</v>
      </c>
      <c r="AF818" s="19" t="s">
        <v>1554</v>
      </c>
      <c r="AG818" s="19" t="s">
        <v>1704</v>
      </c>
      <c r="AH818" s="19" t="s">
        <v>1499</v>
      </c>
      <c r="AI818" s="19" t="s">
        <v>1500</v>
      </c>
      <c r="AJ818" s="45">
        <v>0</v>
      </c>
      <c r="AK818" s="45">
        <v>0</v>
      </c>
      <c r="AL818" s="19" t="s">
        <v>1501</v>
      </c>
      <c r="AM818" s="46">
        <v>7026.6660000000002</v>
      </c>
      <c r="AN818" s="46">
        <v>4006.6660000000002</v>
      </c>
      <c r="AO818" s="46">
        <v>3020</v>
      </c>
      <c r="AP818" s="45">
        <v>26.4</v>
      </c>
      <c r="AQ818" s="45"/>
      <c r="AR818" s="45" t="str">
        <f>IFERROR(VLOOKUP(AB818,'Pedidos marco'!$A$1:$D$10000,4,0)," ")</f>
        <v xml:space="preserve"> </v>
      </c>
      <c r="AS818" s="45">
        <f t="shared" si="84"/>
        <v>6</v>
      </c>
      <c r="AT818" s="45" t="str">
        <f t="shared" si="85"/>
        <v>06</v>
      </c>
      <c r="AU818" s="47">
        <v>4</v>
      </c>
      <c r="AV818" s="19" t="str">
        <f t="shared" si="86"/>
        <v>04 April</v>
      </c>
      <c r="AW818" s="19">
        <f t="shared" si="87"/>
        <v>0.32999999999999996</v>
      </c>
      <c r="AX818" s="19">
        <f t="shared" si="88"/>
        <v>6.6</v>
      </c>
      <c r="AY818" s="19" t="e">
        <f>VLOOKUP(AG818,Cías!$A$1:$E$10000,5,0)</f>
        <v>#N/A</v>
      </c>
      <c r="AZ818" s="19" t="str">
        <f t="shared" si="89"/>
        <v>1013388</v>
      </c>
      <c r="BA818" s="19" t="str">
        <f t="shared" si="90"/>
        <v>CAMPAÑA MALDONADO BLANCA CECILIA</v>
      </c>
      <c r="BB818" s="19" t="e">
        <f>VLOOKUP(AG818,Cías!$A$1:$E$10000,3,0)</f>
        <v>#N/A</v>
      </c>
      <c r="BC818" s="19"/>
      <c r="BD818" s="19"/>
      <c r="BE818" s="19"/>
      <c r="BF818" s="19"/>
      <c r="BG818" s="19"/>
      <c r="BH818" s="19"/>
      <c r="BI818" s="19"/>
      <c r="BJ818" s="19"/>
    </row>
    <row r="819" spans="1:62" ht="15" x14ac:dyDescent="0.2">
      <c r="A819" s="19" t="s">
        <v>9001</v>
      </c>
      <c r="B819" s="19" t="s">
        <v>1479</v>
      </c>
      <c r="C819" s="43">
        <v>44657</v>
      </c>
      <c r="D819" s="44">
        <v>0.28749999999999998</v>
      </c>
      <c r="E819" s="19" t="s">
        <v>9014</v>
      </c>
      <c r="F819" s="19" t="s">
        <v>9015</v>
      </c>
      <c r="G819" s="19" t="s">
        <v>9016</v>
      </c>
      <c r="H819" s="45">
        <v>1327.78</v>
      </c>
      <c r="I819" s="45">
        <v>1488.71</v>
      </c>
      <c r="J819" s="19" t="s">
        <v>1560</v>
      </c>
      <c r="K819" s="19" t="s">
        <v>9017</v>
      </c>
      <c r="L819" s="19" t="s">
        <v>9018</v>
      </c>
      <c r="M819" s="19" t="s">
        <v>9019</v>
      </c>
      <c r="N819" s="19" t="s">
        <v>9001</v>
      </c>
      <c r="O819" s="19" t="s">
        <v>367</v>
      </c>
      <c r="P819" s="19" t="s">
        <v>368</v>
      </c>
      <c r="Q819" s="46">
        <v>200</v>
      </c>
      <c r="R819" s="19" t="s">
        <v>1544</v>
      </c>
      <c r="S819" s="19" t="s">
        <v>1696</v>
      </c>
      <c r="T819" s="19" t="s">
        <v>72</v>
      </c>
      <c r="U819" s="19" t="s">
        <v>4781</v>
      </c>
      <c r="V819" s="19" t="s">
        <v>4782</v>
      </c>
      <c r="W819" s="19" t="s">
        <v>415</v>
      </c>
      <c r="X819" s="19" t="s">
        <v>4783</v>
      </c>
      <c r="Y819" s="19" t="s">
        <v>3559</v>
      </c>
      <c r="Z819" s="19" t="s">
        <v>3560</v>
      </c>
      <c r="AA819" s="46">
        <v>67</v>
      </c>
      <c r="AB819" s="19" t="s">
        <v>461</v>
      </c>
      <c r="AC819" s="19" t="s">
        <v>72</v>
      </c>
      <c r="AD819" s="19" t="s">
        <v>1702</v>
      </c>
      <c r="AE819" s="19" t="s">
        <v>1703</v>
      </c>
      <c r="AF819" s="19" t="s">
        <v>1554</v>
      </c>
      <c r="AG819" s="19" t="s">
        <v>1704</v>
      </c>
      <c r="AH819" s="19" t="s">
        <v>1499</v>
      </c>
      <c r="AI819" s="19" t="s">
        <v>1500</v>
      </c>
      <c r="AJ819" s="45">
        <v>0</v>
      </c>
      <c r="AK819" s="45">
        <v>0</v>
      </c>
      <c r="AL819" s="19" t="s">
        <v>1501</v>
      </c>
      <c r="AM819" s="46">
        <v>13036.666999999999</v>
      </c>
      <c r="AN819" s="46">
        <v>10016.666999999999</v>
      </c>
      <c r="AO819" s="46">
        <v>3020</v>
      </c>
      <c r="AP819" s="45">
        <v>66</v>
      </c>
      <c r="AQ819" s="45"/>
      <c r="AR819" s="45" t="str">
        <f>IFERROR(VLOOKUP(AB819,'Pedidos marco'!$A$1:$D$10000,4,0)," ")</f>
        <v xml:space="preserve"> </v>
      </c>
      <c r="AS819" s="45">
        <f t="shared" si="84"/>
        <v>6</v>
      </c>
      <c r="AT819" s="45" t="str">
        <f t="shared" si="85"/>
        <v>06</v>
      </c>
      <c r="AU819" s="47">
        <v>10</v>
      </c>
      <c r="AV819" s="19" t="str">
        <f t="shared" si="86"/>
        <v>04 April</v>
      </c>
      <c r="AW819" s="19">
        <f t="shared" si="87"/>
        <v>0.33</v>
      </c>
      <c r="AX819" s="19">
        <f t="shared" si="88"/>
        <v>6.6</v>
      </c>
      <c r="AY819" s="19" t="e">
        <f>VLOOKUP(AG819,Cías!$A$1:$E$10000,5,0)</f>
        <v>#N/A</v>
      </c>
      <c r="AZ819" s="19" t="str">
        <f t="shared" si="89"/>
        <v>1013388</v>
      </c>
      <c r="BA819" s="19" t="str">
        <f t="shared" si="90"/>
        <v>CAMPAÑA MALDONADO BLANCA CECILIA</v>
      </c>
      <c r="BB819" s="19" t="e">
        <f>VLOOKUP(AG819,Cías!$A$1:$E$10000,3,0)</f>
        <v>#N/A</v>
      </c>
      <c r="BC819" s="19"/>
      <c r="BD819" s="19"/>
      <c r="BE819" s="19"/>
      <c r="BF819" s="19"/>
      <c r="BG819" s="19"/>
      <c r="BH819" s="19"/>
      <c r="BI819" s="19"/>
      <c r="BJ819" s="19"/>
    </row>
    <row r="820" spans="1:62" ht="15" x14ac:dyDescent="0.2">
      <c r="A820" s="19" t="s">
        <v>9020</v>
      </c>
      <c r="B820" s="19" t="s">
        <v>1479</v>
      </c>
      <c r="C820" s="43">
        <v>44657</v>
      </c>
      <c r="D820" s="44">
        <v>0.30833333333333002</v>
      </c>
      <c r="E820" s="19" t="s">
        <v>9021</v>
      </c>
      <c r="F820" s="19" t="s">
        <v>9022</v>
      </c>
      <c r="G820" s="19" t="s">
        <v>9023</v>
      </c>
      <c r="H820" s="45">
        <v>3238.68</v>
      </c>
      <c r="I820" s="45">
        <v>3631.23</v>
      </c>
      <c r="J820" s="19" t="s">
        <v>1560</v>
      </c>
      <c r="K820" s="19" t="s">
        <v>9024</v>
      </c>
      <c r="L820" s="19" t="s">
        <v>9025</v>
      </c>
      <c r="M820" s="19" t="s">
        <v>9026</v>
      </c>
      <c r="N820" s="19" t="s">
        <v>9020</v>
      </c>
      <c r="O820" s="19" t="s">
        <v>367</v>
      </c>
      <c r="P820" s="19" t="s">
        <v>368</v>
      </c>
      <c r="Q820" s="46">
        <v>480</v>
      </c>
      <c r="R820" s="19" t="s">
        <v>1544</v>
      </c>
      <c r="S820" s="19" t="s">
        <v>1913</v>
      </c>
      <c r="T820" s="19" t="s">
        <v>1914</v>
      </c>
      <c r="U820" s="19" t="s">
        <v>1930</v>
      </c>
      <c r="V820" s="19" t="s">
        <v>1931</v>
      </c>
      <c r="W820" s="19" t="s">
        <v>1829</v>
      </c>
      <c r="X820" s="19" t="s">
        <v>1932</v>
      </c>
      <c r="Y820" s="19" t="s">
        <v>1831</v>
      </c>
      <c r="Z820" s="19" t="s">
        <v>1832</v>
      </c>
      <c r="AA820" s="46">
        <v>8</v>
      </c>
      <c r="AB820" s="19" t="s">
        <v>577</v>
      </c>
      <c r="AC820" s="19" t="s">
        <v>311</v>
      </c>
      <c r="AD820" s="19" t="s">
        <v>2929</v>
      </c>
      <c r="AE820" s="19" t="s">
        <v>2930</v>
      </c>
      <c r="AF820" s="19" t="s">
        <v>1719</v>
      </c>
      <c r="AG820" s="19" t="s">
        <v>2931</v>
      </c>
      <c r="AH820" s="19" t="s">
        <v>1594</v>
      </c>
      <c r="AI820" s="19" t="s">
        <v>1595</v>
      </c>
      <c r="AJ820" s="45">
        <v>0.05</v>
      </c>
      <c r="AK820" s="45">
        <v>24</v>
      </c>
      <c r="AL820" s="19" t="s">
        <v>1501</v>
      </c>
      <c r="AM820" s="46">
        <v>39060</v>
      </c>
      <c r="AN820" s="46">
        <v>24060</v>
      </c>
      <c r="AO820" s="46">
        <v>15000</v>
      </c>
      <c r="AP820" s="45">
        <v>43.2</v>
      </c>
      <c r="AQ820" s="45"/>
      <c r="AR820" s="45" t="str">
        <f>IFERROR(VLOOKUP(AB820,'Pedidos marco'!$A$1:$D$10000,4,0)," ")</f>
        <v xml:space="preserve"> </v>
      </c>
      <c r="AS820" s="45">
        <f t="shared" si="84"/>
        <v>6</v>
      </c>
      <c r="AT820" s="45" t="str">
        <f t="shared" si="85"/>
        <v>06</v>
      </c>
      <c r="AU820" s="47">
        <v>24</v>
      </c>
      <c r="AV820" s="19" t="str">
        <f t="shared" si="86"/>
        <v>04 April</v>
      </c>
      <c r="AW820" s="19">
        <f t="shared" si="87"/>
        <v>9.0000000000000011E-2</v>
      </c>
      <c r="AX820" s="19">
        <f t="shared" si="88"/>
        <v>1.8</v>
      </c>
      <c r="AY820" s="19" t="e">
        <f>VLOOKUP(AG820,Cías!$A$1:$E$10000,5,0)</f>
        <v>#N/A</v>
      </c>
      <c r="AZ820" s="19" t="str">
        <f t="shared" si="89"/>
        <v>1014266</v>
      </c>
      <c r="BA820" s="19" t="str">
        <f t="shared" si="90"/>
        <v>TRANSBOSNA CIA. LTDA.</v>
      </c>
      <c r="BB820" s="19" t="e">
        <f>VLOOKUP(AG820,Cías!$A$1:$E$10000,3,0)</f>
        <v>#N/A</v>
      </c>
      <c r="BC820" s="19"/>
      <c r="BD820" s="19"/>
      <c r="BE820" s="19"/>
      <c r="BF820" s="19"/>
      <c r="BG820" s="19"/>
      <c r="BH820" s="19"/>
      <c r="BI820" s="19"/>
      <c r="BJ820" s="19"/>
    </row>
    <row r="821" spans="1:62" ht="15" x14ac:dyDescent="0.2">
      <c r="A821" s="19" t="s">
        <v>9027</v>
      </c>
      <c r="B821" s="19" t="s">
        <v>1479</v>
      </c>
      <c r="C821" s="43">
        <v>44657</v>
      </c>
      <c r="D821" s="44">
        <v>0.30902777777778001</v>
      </c>
      <c r="E821" s="19" t="s">
        <v>9028</v>
      </c>
      <c r="F821" s="19" t="s">
        <v>1481</v>
      </c>
      <c r="G821" s="19" t="s">
        <v>1481</v>
      </c>
      <c r="H821" s="45">
        <v>0</v>
      </c>
      <c r="I821" s="45">
        <v>0</v>
      </c>
      <c r="J821" s="19" t="s">
        <v>1482</v>
      </c>
      <c r="K821" s="19" t="s">
        <v>8945</v>
      </c>
      <c r="L821" s="19" t="s">
        <v>9029</v>
      </c>
      <c r="M821" s="19" t="s">
        <v>9030</v>
      </c>
      <c r="N821" s="19" t="s">
        <v>9027</v>
      </c>
      <c r="O821" s="19" t="s">
        <v>367</v>
      </c>
      <c r="P821" s="19" t="s">
        <v>368</v>
      </c>
      <c r="Q821" s="46">
        <v>640</v>
      </c>
      <c r="R821" s="19" t="s">
        <v>1544</v>
      </c>
      <c r="S821" s="19" t="s">
        <v>2088</v>
      </c>
      <c r="T821" s="19" t="s">
        <v>2089</v>
      </c>
      <c r="U821" s="19" t="s">
        <v>2090</v>
      </c>
      <c r="V821" s="19" t="s">
        <v>2091</v>
      </c>
      <c r="W821" s="19" t="s">
        <v>2092</v>
      </c>
      <c r="X821" s="19" t="s">
        <v>2093</v>
      </c>
      <c r="Y821" s="19" t="s">
        <v>2094</v>
      </c>
      <c r="Z821" s="19" t="s">
        <v>2095</v>
      </c>
      <c r="AA821" s="46">
        <v>130</v>
      </c>
      <c r="AB821" s="19" t="s">
        <v>472</v>
      </c>
      <c r="AC821" s="19" t="s">
        <v>94</v>
      </c>
      <c r="AD821" s="19" t="s">
        <v>6566</v>
      </c>
      <c r="AE821" s="19" t="s">
        <v>1481</v>
      </c>
      <c r="AF821" s="19" t="s">
        <v>1592</v>
      </c>
      <c r="AG821" s="19" t="s">
        <v>6567</v>
      </c>
      <c r="AH821" s="19" t="s">
        <v>1502</v>
      </c>
      <c r="AI821" s="19" t="s">
        <v>2099</v>
      </c>
      <c r="AJ821" s="45">
        <v>0</v>
      </c>
      <c r="AK821" s="45">
        <v>0</v>
      </c>
      <c r="AL821" s="19" t="s">
        <v>1501</v>
      </c>
      <c r="AM821" s="46">
        <v>51050</v>
      </c>
      <c r="AN821" s="46">
        <v>32070</v>
      </c>
      <c r="AO821" s="46">
        <v>18980</v>
      </c>
      <c r="AP821" s="45">
        <v>345.6</v>
      </c>
      <c r="AQ821" s="45"/>
      <c r="AR821" s="45" t="str">
        <f>IFERROR(VLOOKUP(AB821,'Pedidos marco'!$A$1:$D$10000,4,0)," ")</f>
        <v xml:space="preserve"> </v>
      </c>
      <c r="AS821" s="45">
        <f t="shared" si="84"/>
        <v>6</v>
      </c>
      <c r="AT821" s="45" t="str">
        <f t="shared" si="85"/>
        <v>06</v>
      </c>
      <c r="AU821" s="47">
        <v>32</v>
      </c>
      <c r="AV821" s="19" t="str">
        <f t="shared" si="86"/>
        <v>04 April</v>
      </c>
      <c r="AW821" s="19">
        <f t="shared" si="87"/>
        <v>0.54</v>
      </c>
      <c r="AX821" s="19">
        <f t="shared" si="88"/>
        <v>10.8</v>
      </c>
      <c r="AY821" s="19" t="e">
        <f>VLOOKUP(AG821,Cías!$A$1:$E$10000,5,0)</f>
        <v>#N/A</v>
      </c>
      <c r="AZ821" s="19" t="str">
        <f t="shared" si="89"/>
        <v>1013241</v>
      </c>
      <c r="BA821" s="19" t="str">
        <f t="shared" si="90"/>
        <v>COMPAÑÍA DE TRANSPORTE DE CARGA PES</v>
      </c>
      <c r="BB821" s="19" t="e">
        <f>VLOOKUP(AG821,Cías!$A$1:$E$10000,3,0)</f>
        <v>#N/A</v>
      </c>
      <c r="BC821" s="19"/>
      <c r="BD821" s="19"/>
      <c r="BE821" s="19"/>
      <c r="BF821" s="19"/>
      <c r="BG821" s="19"/>
      <c r="BH821" s="19"/>
      <c r="BI821" s="19"/>
      <c r="BJ821" s="19"/>
    </row>
    <row r="822" spans="1:62" ht="15" x14ac:dyDescent="0.2">
      <c r="A822" s="19" t="s">
        <v>9031</v>
      </c>
      <c r="B822" s="19" t="s">
        <v>1479</v>
      </c>
      <c r="C822" s="43">
        <v>44657</v>
      </c>
      <c r="D822" s="44">
        <v>0.31666666666666998</v>
      </c>
      <c r="E822" s="19" t="s">
        <v>9032</v>
      </c>
      <c r="F822" s="19" t="s">
        <v>1481</v>
      </c>
      <c r="G822" s="19" t="s">
        <v>1481</v>
      </c>
      <c r="H822" s="45">
        <v>0</v>
      </c>
      <c r="I822" s="45">
        <v>0</v>
      </c>
      <c r="J822" s="19" t="s">
        <v>1482</v>
      </c>
      <c r="K822" s="19" t="s">
        <v>9033</v>
      </c>
      <c r="L822" s="19" t="s">
        <v>9034</v>
      </c>
      <c r="M822" s="19" t="s">
        <v>9035</v>
      </c>
      <c r="N822" s="19" t="s">
        <v>9031</v>
      </c>
      <c r="O822" s="19" t="s">
        <v>369</v>
      </c>
      <c r="P822" s="19" t="s">
        <v>370</v>
      </c>
      <c r="Q822" s="46">
        <v>480</v>
      </c>
      <c r="R822" s="19" t="s">
        <v>1544</v>
      </c>
      <c r="S822" s="19" t="s">
        <v>4997</v>
      </c>
      <c r="T822" s="19" t="s">
        <v>264</v>
      </c>
      <c r="U822" s="19" t="s">
        <v>4998</v>
      </c>
      <c r="V822" s="19" t="s">
        <v>4999</v>
      </c>
      <c r="W822" s="19" t="s">
        <v>1586</v>
      </c>
      <c r="X822" s="19" t="s">
        <v>5000</v>
      </c>
      <c r="Y822" s="19" t="s">
        <v>1588</v>
      </c>
      <c r="Z822" s="19" t="s">
        <v>1589</v>
      </c>
      <c r="AA822" s="46">
        <v>250</v>
      </c>
      <c r="AB822" s="19" t="s">
        <v>555</v>
      </c>
      <c r="AC822" s="19" t="s">
        <v>264</v>
      </c>
      <c r="AD822" s="19" t="s">
        <v>5113</v>
      </c>
      <c r="AE822" s="19" t="s">
        <v>5114</v>
      </c>
      <c r="AF822" s="19" t="s">
        <v>1592</v>
      </c>
      <c r="AG822" s="19" t="s">
        <v>5115</v>
      </c>
      <c r="AH822" s="19" t="s">
        <v>1499</v>
      </c>
      <c r="AI822" s="19" t="s">
        <v>1500</v>
      </c>
      <c r="AJ822" s="45">
        <v>0</v>
      </c>
      <c r="AK822" s="45">
        <v>0</v>
      </c>
      <c r="AL822" s="19" t="s">
        <v>1501</v>
      </c>
      <c r="AM822" s="46">
        <v>42650</v>
      </c>
      <c r="AN822" s="46">
        <v>24070</v>
      </c>
      <c r="AO822" s="46">
        <v>18580</v>
      </c>
      <c r="AP822" s="45">
        <v>432</v>
      </c>
      <c r="AQ822" s="45"/>
      <c r="AR822" s="45" t="str">
        <f>IFERROR(VLOOKUP(AB822,'Pedidos marco'!$A$1:$D$10000,4,0)," ")</f>
        <v xml:space="preserve"> </v>
      </c>
      <c r="AS822" s="45">
        <f t="shared" si="84"/>
        <v>6</v>
      </c>
      <c r="AT822" s="45" t="str">
        <f t="shared" si="85"/>
        <v>06</v>
      </c>
      <c r="AU822" s="47">
        <v>24</v>
      </c>
      <c r="AV822" s="19" t="str">
        <f t="shared" si="86"/>
        <v>04 April</v>
      </c>
      <c r="AW822" s="19">
        <f t="shared" si="87"/>
        <v>0.9</v>
      </c>
      <c r="AX822" s="19">
        <f t="shared" si="88"/>
        <v>18</v>
      </c>
      <c r="AY822" s="19" t="e">
        <f>VLOOKUP(AG822,Cías!$A$1:$E$10000,5,0)</f>
        <v>#N/A</v>
      </c>
      <c r="AZ822" s="19" t="str">
        <f t="shared" si="89"/>
        <v>1014110</v>
      </c>
      <c r="BA822" s="19" t="str">
        <f t="shared" si="90"/>
        <v>RODRIGUEZ CORREA ROSA AYDE</v>
      </c>
      <c r="BB822" s="19" t="e">
        <f>VLOOKUP(AG822,Cías!$A$1:$E$10000,3,0)</f>
        <v>#N/A</v>
      </c>
      <c r="BC822" s="19"/>
      <c r="BD822" s="19"/>
      <c r="BE822" s="19"/>
      <c r="BF822" s="19"/>
      <c r="BG822" s="19"/>
      <c r="BH822" s="19"/>
      <c r="BI822" s="19"/>
      <c r="BJ822" s="19"/>
    </row>
    <row r="823" spans="1:62" ht="15" x14ac:dyDescent="0.2">
      <c r="A823" s="19" t="s">
        <v>9036</v>
      </c>
      <c r="B823" s="19" t="s">
        <v>1479</v>
      </c>
      <c r="C823" s="43">
        <v>44657</v>
      </c>
      <c r="D823" s="44">
        <v>0.31874999999999998</v>
      </c>
      <c r="E823" s="19" t="s">
        <v>9037</v>
      </c>
      <c r="F823" s="19" t="s">
        <v>9038</v>
      </c>
      <c r="G823" s="19" t="s">
        <v>9039</v>
      </c>
      <c r="H823" s="45">
        <v>2287.17</v>
      </c>
      <c r="I823" s="45">
        <v>2564.39</v>
      </c>
      <c r="J823" s="19" t="s">
        <v>1560</v>
      </c>
      <c r="K823" s="19" t="s">
        <v>9040</v>
      </c>
      <c r="L823" s="19" t="s">
        <v>9041</v>
      </c>
      <c r="M823" s="19" t="s">
        <v>9042</v>
      </c>
      <c r="N823" s="19" t="s">
        <v>9036</v>
      </c>
      <c r="O823" s="19" t="s">
        <v>367</v>
      </c>
      <c r="P823" s="19" t="s">
        <v>368</v>
      </c>
      <c r="Q823" s="46">
        <v>360</v>
      </c>
      <c r="R823" s="19" t="s">
        <v>1544</v>
      </c>
      <c r="S823" s="19" t="s">
        <v>1754</v>
      </c>
      <c r="T823" s="19" t="s">
        <v>104</v>
      </c>
      <c r="U823" s="19" t="s">
        <v>9043</v>
      </c>
      <c r="V823" s="19" t="s">
        <v>9044</v>
      </c>
      <c r="W823" s="19" t="s">
        <v>1757</v>
      </c>
      <c r="X823" s="19" t="s">
        <v>9045</v>
      </c>
      <c r="Y823" s="19" t="s">
        <v>1759</v>
      </c>
      <c r="Z823" s="19" t="s">
        <v>1760</v>
      </c>
      <c r="AA823" s="46">
        <v>218</v>
      </c>
      <c r="AB823" s="19" t="s">
        <v>486</v>
      </c>
      <c r="AC823" s="19" t="s">
        <v>121</v>
      </c>
      <c r="AD823" s="19" t="s">
        <v>2904</v>
      </c>
      <c r="AE823" s="19" t="s">
        <v>2905</v>
      </c>
      <c r="AF823" s="19" t="s">
        <v>1554</v>
      </c>
      <c r="AG823" s="19" t="s">
        <v>2906</v>
      </c>
      <c r="AH823" s="19" t="s">
        <v>1499</v>
      </c>
      <c r="AI823" s="19" t="s">
        <v>1500</v>
      </c>
      <c r="AJ823" s="45">
        <v>0</v>
      </c>
      <c r="AK823" s="45">
        <v>0</v>
      </c>
      <c r="AL823" s="19" t="s">
        <v>1501</v>
      </c>
      <c r="AM823" s="46">
        <v>27290</v>
      </c>
      <c r="AN823" s="46">
        <v>18030</v>
      </c>
      <c r="AO823" s="46">
        <v>9260</v>
      </c>
      <c r="AP823" s="45">
        <v>273.60000000000002</v>
      </c>
      <c r="AQ823" s="45"/>
      <c r="AR823" s="45" t="str">
        <f>IFERROR(VLOOKUP(AB823,'Pedidos marco'!$A$1:$D$10000,4,0)," ")</f>
        <v xml:space="preserve"> </v>
      </c>
      <c r="AS823" s="45">
        <f t="shared" si="84"/>
        <v>6</v>
      </c>
      <c r="AT823" s="45" t="str">
        <f t="shared" si="85"/>
        <v>06</v>
      </c>
      <c r="AU823" s="47">
        <v>18</v>
      </c>
      <c r="AV823" s="19" t="str">
        <f t="shared" si="86"/>
        <v>04 April</v>
      </c>
      <c r="AW823" s="19">
        <f t="shared" si="87"/>
        <v>0.76</v>
      </c>
      <c r="AX823" s="19">
        <f t="shared" si="88"/>
        <v>15.200000000000001</v>
      </c>
      <c r="AY823" s="19" t="e">
        <f>VLOOKUP(AG823,Cías!$A$1:$E$10000,5,0)</f>
        <v>#N/A</v>
      </c>
      <c r="AZ823" s="19" t="str">
        <f t="shared" si="89"/>
        <v>1023045</v>
      </c>
      <c r="BA823" s="19" t="str">
        <f t="shared" si="90"/>
        <v>ESPINOSA OTAVALO PABLO ANIBAL</v>
      </c>
      <c r="BB823" s="19" t="e">
        <f>VLOOKUP(AG823,Cías!$A$1:$E$10000,3,0)</f>
        <v>#N/A</v>
      </c>
      <c r="BC823" s="19"/>
      <c r="BD823" s="19"/>
      <c r="BE823" s="19"/>
      <c r="BF823" s="19"/>
      <c r="BG823" s="19"/>
      <c r="BH823" s="19"/>
      <c r="BI823" s="19"/>
      <c r="BJ823" s="19"/>
    </row>
    <row r="824" spans="1:62" ht="15" x14ac:dyDescent="0.2">
      <c r="A824" s="19" t="s">
        <v>9046</v>
      </c>
      <c r="B824" s="19" t="s">
        <v>1479</v>
      </c>
      <c r="C824" s="43">
        <v>44657</v>
      </c>
      <c r="D824" s="44">
        <v>0.32847222222222</v>
      </c>
      <c r="E824" s="19" t="s">
        <v>9047</v>
      </c>
      <c r="F824" s="19" t="s">
        <v>9048</v>
      </c>
      <c r="G824" s="19" t="s">
        <v>9049</v>
      </c>
      <c r="H824" s="45">
        <v>4415.3999999999996</v>
      </c>
      <c r="I824" s="45">
        <v>4950.58</v>
      </c>
      <c r="J824" s="19" t="s">
        <v>1560</v>
      </c>
      <c r="K824" s="19" t="s">
        <v>9050</v>
      </c>
      <c r="L824" s="19" t="s">
        <v>9051</v>
      </c>
      <c r="M824" s="19" t="s">
        <v>9052</v>
      </c>
      <c r="N824" s="19" t="s">
        <v>9046</v>
      </c>
      <c r="O824" s="19" t="s">
        <v>367</v>
      </c>
      <c r="P824" s="19" t="s">
        <v>368</v>
      </c>
      <c r="Q824" s="46">
        <v>660</v>
      </c>
      <c r="R824" s="19" t="s">
        <v>1544</v>
      </c>
      <c r="S824" s="19" t="s">
        <v>1795</v>
      </c>
      <c r="T824" s="19" t="s">
        <v>177</v>
      </c>
      <c r="U824" s="19" t="s">
        <v>1796</v>
      </c>
      <c r="V824" s="19" t="s">
        <v>1797</v>
      </c>
      <c r="W824" s="19" t="s">
        <v>1798</v>
      </c>
      <c r="X824" s="19" t="s">
        <v>1799</v>
      </c>
      <c r="Y824" s="19" t="s">
        <v>1800</v>
      </c>
      <c r="Z824" s="19" t="s">
        <v>1801</v>
      </c>
      <c r="AA824" s="46">
        <v>159</v>
      </c>
      <c r="AB824" s="19" t="s">
        <v>1802</v>
      </c>
      <c r="AC824" s="19" t="s">
        <v>177</v>
      </c>
      <c r="AD824" s="19" t="s">
        <v>1803</v>
      </c>
      <c r="AE824" s="19" t="s">
        <v>1804</v>
      </c>
      <c r="AF824" s="19" t="s">
        <v>1592</v>
      </c>
      <c r="AG824" s="19" t="s">
        <v>1805</v>
      </c>
      <c r="AH824" s="19" t="s">
        <v>1499</v>
      </c>
      <c r="AI824" s="19" t="s">
        <v>1500</v>
      </c>
      <c r="AJ824" s="45">
        <v>0</v>
      </c>
      <c r="AK824" s="45">
        <v>0</v>
      </c>
      <c r="AL824" s="19" t="s">
        <v>1501</v>
      </c>
      <c r="AM824" s="46">
        <v>51370</v>
      </c>
      <c r="AN824" s="46">
        <v>33090</v>
      </c>
      <c r="AO824" s="46">
        <v>18280</v>
      </c>
      <c r="AP824" s="45">
        <v>382.8</v>
      </c>
      <c r="AQ824" s="45"/>
      <c r="AR824" s="45" t="str">
        <f>IFERROR(VLOOKUP(AB824,'Pedidos marco'!$A$1:$D$10000,4,0)," ")</f>
        <v xml:space="preserve"> </v>
      </c>
      <c r="AS824" s="45">
        <f t="shared" si="84"/>
        <v>6</v>
      </c>
      <c r="AT824" s="45" t="str">
        <f t="shared" si="85"/>
        <v>06</v>
      </c>
      <c r="AU824" s="47">
        <v>33</v>
      </c>
      <c r="AV824" s="19" t="str">
        <f t="shared" si="86"/>
        <v>04 April</v>
      </c>
      <c r="AW824" s="19">
        <f t="shared" si="87"/>
        <v>0.58000000000000007</v>
      </c>
      <c r="AX824" s="19">
        <f t="shared" si="88"/>
        <v>11.6</v>
      </c>
      <c r="AY824" s="19" t="e">
        <f>VLOOKUP(AG824,Cías!$A$1:$E$10000,5,0)</f>
        <v>#N/A</v>
      </c>
      <c r="AZ824" s="19" t="str">
        <f t="shared" si="89"/>
        <v>1013478</v>
      </c>
      <c r="BA824" s="19" t="str">
        <f t="shared" si="90"/>
        <v>LANDAZURI CORDOVA IVAN OSWALDO</v>
      </c>
      <c r="BB824" s="19" t="e">
        <f>VLOOKUP(AG824,Cías!$A$1:$E$10000,3,0)</f>
        <v>#N/A</v>
      </c>
      <c r="BC824" s="19"/>
      <c r="BD824" s="19"/>
      <c r="BE824" s="19"/>
      <c r="BF824" s="19"/>
      <c r="BG824" s="19"/>
      <c r="BH824" s="19"/>
      <c r="BI824" s="19"/>
      <c r="BJ824" s="19"/>
    </row>
    <row r="825" spans="1:62" ht="15" x14ac:dyDescent="0.2">
      <c r="A825" s="19" t="s">
        <v>9053</v>
      </c>
      <c r="B825" s="19" t="s">
        <v>1479</v>
      </c>
      <c r="C825" s="43">
        <v>44657</v>
      </c>
      <c r="D825" s="44">
        <v>0.33194444444443999</v>
      </c>
      <c r="E825" s="19" t="s">
        <v>9054</v>
      </c>
      <c r="F825" s="19" t="s">
        <v>1481</v>
      </c>
      <c r="G825" s="19" t="s">
        <v>1481</v>
      </c>
      <c r="H825" s="45">
        <v>0</v>
      </c>
      <c r="I825" s="45">
        <v>0</v>
      </c>
      <c r="J825" s="19" t="s">
        <v>1482</v>
      </c>
      <c r="K825" s="19" t="s">
        <v>9055</v>
      </c>
      <c r="L825" s="19" t="s">
        <v>9056</v>
      </c>
      <c r="M825" s="19" t="s">
        <v>9057</v>
      </c>
      <c r="N825" s="19" t="s">
        <v>9053</v>
      </c>
      <c r="O825" s="19" t="s">
        <v>1641</v>
      </c>
      <c r="P825" s="19" t="s">
        <v>1642</v>
      </c>
      <c r="Q825" s="46">
        <v>360</v>
      </c>
      <c r="R825" s="19" t="s">
        <v>1544</v>
      </c>
      <c r="S825" s="19" t="s">
        <v>4733</v>
      </c>
      <c r="T825" s="19" t="s">
        <v>4734</v>
      </c>
      <c r="U825" s="19" t="s">
        <v>9058</v>
      </c>
      <c r="V825" s="19" t="s">
        <v>9059</v>
      </c>
      <c r="W825" s="19" t="s">
        <v>5655</v>
      </c>
      <c r="X825" s="19" t="s">
        <v>9060</v>
      </c>
      <c r="Y825" s="19" t="s">
        <v>1611</v>
      </c>
      <c r="Z825" s="19" t="s">
        <v>1612</v>
      </c>
      <c r="AA825" s="46">
        <v>486</v>
      </c>
      <c r="AB825" s="19" t="s">
        <v>455</v>
      </c>
      <c r="AC825" s="19" t="s">
        <v>58</v>
      </c>
      <c r="AD825" s="19" t="s">
        <v>4023</v>
      </c>
      <c r="AE825" s="19" t="s">
        <v>4024</v>
      </c>
      <c r="AF825" s="19" t="s">
        <v>1554</v>
      </c>
      <c r="AG825" s="19" t="s">
        <v>4025</v>
      </c>
      <c r="AH825" s="19" t="s">
        <v>1499</v>
      </c>
      <c r="AI825" s="19" t="s">
        <v>1500</v>
      </c>
      <c r="AJ825" s="45">
        <v>0</v>
      </c>
      <c r="AK825" s="45">
        <v>0</v>
      </c>
      <c r="AL825" s="19" t="s">
        <v>1501</v>
      </c>
      <c r="AM825" s="46">
        <v>27240</v>
      </c>
      <c r="AN825" s="46">
        <v>18060</v>
      </c>
      <c r="AO825" s="46">
        <v>9180</v>
      </c>
      <c r="AP825" s="45">
        <v>406.8</v>
      </c>
      <c r="AQ825" s="45"/>
      <c r="AR825" s="45" t="str">
        <f>IFERROR(VLOOKUP(AB825,'Pedidos marco'!$A$1:$D$10000,4,0)," ")</f>
        <v xml:space="preserve"> </v>
      </c>
      <c r="AS825" s="45">
        <f t="shared" si="84"/>
        <v>6</v>
      </c>
      <c r="AT825" s="45" t="str">
        <f t="shared" si="85"/>
        <v>06</v>
      </c>
      <c r="AU825" s="47">
        <v>18</v>
      </c>
      <c r="AV825" s="19" t="str">
        <f t="shared" si="86"/>
        <v>04 April</v>
      </c>
      <c r="AW825" s="19">
        <f t="shared" si="87"/>
        <v>1.1300000000000001</v>
      </c>
      <c r="AX825" s="19">
        <f t="shared" si="88"/>
        <v>22.6</v>
      </c>
      <c r="AY825" s="19" t="e">
        <f>VLOOKUP(AG825,Cías!$A$1:$E$10000,5,0)</f>
        <v>#N/A</v>
      </c>
      <c r="AZ825" s="19" t="str">
        <f t="shared" si="89"/>
        <v>1012819</v>
      </c>
      <c r="BA825" s="19" t="str">
        <f t="shared" si="90"/>
        <v>BRAVO VASQUEZ JOSE LUIS SIGIFREDO</v>
      </c>
      <c r="BB825" s="19" t="e">
        <f>VLOOKUP(AG825,Cías!$A$1:$E$10000,3,0)</f>
        <v>#N/A</v>
      </c>
      <c r="BC825" s="19"/>
      <c r="BD825" s="19"/>
      <c r="BE825" s="19"/>
      <c r="BF825" s="19"/>
      <c r="BG825" s="19"/>
      <c r="BH825" s="19"/>
      <c r="BI825" s="19"/>
      <c r="BJ825" s="19"/>
    </row>
    <row r="826" spans="1:62" ht="15" x14ac:dyDescent="0.2">
      <c r="A826" s="19" t="s">
        <v>9061</v>
      </c>
      <c r="B826" s="19" t="s">
        <v>1479</v>
      </c>
      <c r="C826" s="43">
        <v>44657</v>
      </c>
      <c r="D826" s="44">
        <v>0.33750000000000002</v>
      </c>
      <c r="E826" s="19" t="s">
        <v>9062</v>
      </c>
      <c r="F826" s="19" t="s">
        <v>1481</v>
      </c>
      <c r="G826" s="19" t="s">
        <v>1481</v>
      </c>
      <c r="H826" s="45">
        <v>0</v>
      </c>
      <c r="I826" s="45">
        <v>0</v>
      </c>
      <c r="J826" s="19" t="s">
        <v>1482</v>
      </c>
      <c r="K826" s="19" t="s">
        <v>5163</v>
      </c>
      <c r="L826" s="19" t="s">
        <v>9063</v>
      </c>
      <c r="M826" s="19" t="s">
        <v>9064</v>
      </c>
      <c r="N826" s="19" t="s">
        <v>9061</v>
      </c>
      <c r="O826" s="19" t="s">
        <v>1811</v>
      </c>
      <c r="P826" s="19" t="s">
        <v>1812</v>
      </c>
      <c r="Q826" s="46">
        <v>31.24</v>
      </c>
      <c r="R826" s="19" t="s">
        <v>1488</v>
      </c>
      <c r="S826" s="19" t="s">
        <v>1663</v>
      </c>
      <c r="T826" s="19" t="s">
        <v>1664</v>
      </c>
      <c r="U826" s="19" t="s">
        <v>1665</v>
      </c>
      <c r="V826" s="19" t="s">
        <v>1666</v>
      </c>
      <c r="W826" s="19" t="s">
        <v>415</v>
      </c>
      <c r="X826" s="19" t="s">
        <v>1667</v>
      </c>
      <c r="Y826" s="19" t="s">
        <v>1668</v>
      </c>
      <c r="Z826" s="19" t="s">
        <v>1669</v>
      </c>
      <c r="AA826" s="46">
        <v>105</v>
      </c>
      <c r="AB826" s="19" t="s">
        <v>473</v>
      </c>
      <c r="AC826" s="19" t="s">
        <v>96</v>
      </c>
      <c r="AD826" s="19" t="s">
        <v>5747</v>
      </c>
      <c r="AE826" s="19" t="s">
        <v>5748</v>
      </c>
      <c r="AF826" s="19" t="s">
        <v>1497</v>
      </c>
      <c r="AG826" s="19" t="s">
        <v>5749</v>
      </c>
      <c r="AH826" s="19" t="s">
        <v>1499</v>
      </c>
      <c r="AI826" s="19" t="s">
        <v>1500</v>
      </c>
      <c r="AJ826" s="45">
        <v>0</v>
      </c>
      <c r="AK826" s="45">
        <v>0</v>
      </c>
      <c r="AL826" s="19" t="s">
        <v>1501</v>
      </c>
      <c r="AM826" s="46">
        <v>49170</v>
      </c>
      <c r="AN826" s="46">
        <v>31240</v>
      </c>
      <c r="AO826" s="46">
        <v>17930</v>
      </c>
      <c r="AP826" s="45">
        <v>290.22000000000003</v>
      </c>
      <c r="AQ826" s="45"/>
      <c r="AR826" s="45" t="str">
        <f>IFERROR(VLOOKUP(AB826,'Pedidos marco'!$A$1:$D$10000,4,0)," ")</f>
        <v xml:space="preserve"> </v>
      </c>
      <c r="AS826" s="45">
        <f t="shared" si="84"/>
        <v>6</v>
      </c>
      <c r="AT826" s="45" t="str">
        <f t="shared" si="85"/>
        <v>06</v>
      </c>
      <c r="AU826" s="47">
        <v>31.24</v>
      </c>
      <c r="AV826" s="19" t="str">
        <f t="shared" si="86"/>
        <v>04 April</v>
      </c>
      <c r="AW826" s="19">
        <f t="shared" si="87"/>
        <v>9.2900128040973122</v>
      </c>
      <c r="AX826" s="19">
        <f t="shared" si="88"/>
        <v>9.2900128040973122</v>
      </c>
      <c r="AY826" s="19" t="e">
        <f>VLOOKUP(AG826,Cías!$A$1:$E$10000,5,0)</f>
        <v>#N/A</v>
      </c>
      <c r="AZ826" s="19" t="str">
        <f t="shared" si="89"/>
        <v>1013227</v>
      </c>
      <c r="BA826" s="19" t="str">
        <f t="shared" si="90"/>
        <v>COMPAÑIA DE TRANSPORTE PESADO</v>
      </c>
      <c r="BB826" s="19" t="e">
        <f>VLOOKUP(AG826,Cías!$A$1:$E$10000,3,0)</f>
        <v>#N/A</v>
      </c>
      <c r="BC826" s="19"/>
      <c r="BD826" s="19"/>
      <c r="BE826" s="19"/>
      <c r="BF826" s="19"/>
      <c r="BG826" s="19"/>
      <c r="BH826" s="19"/>
      <c r="BI826" s="19"/>
      <c r="BJ826" s="19"/>
    </row>
    <row r="827" spans="1:62" ht="15" x14ac:dyDescent="0.2">
      <c r="A827" s="19" t="s">
        <v>9065</v>
      </c>
      <c r="B827" s="19" t="s">
        <v>1479</v>
      </c>
      <c r="C827" s="43">
        <v>44657</v>
      </c>
      <c r="D827" s="44">
        <v>0.34513888888888999</v>
      </c>
      <c r="E827" s="19" t="s">
        <v>9066</v>
      </c>
      <c r="F827" s="19" t="s">
        <v>1481</v>
      </c>
      <c r="G827" s="19" t="s">
        <v>1481</v>
      </c>
      <c r="H827" s="45">
        <v>0</v>
      </c>
      <c r="I827" s="45">
        <v>0</v>
      </c>
      <c r="J827" s="19" t="s">
        <v>1482</v>
      </c>
      <c r="K827" s="19" t="s">
        <v>5052</v>
      </c>
      <c r="L827" s="19" t="s">
        <v>9067</v>
      </c>
      <c r="M827" s="19" t="s">
        <v>9068</v>
      </c>
      <c r="N827" s="19" t="s">
        <v>9065</v>
      </c>
      <c r="O827" s="19" t="s">
        <v>1486</v>
      </c>
      <c r="P827" s="19" t="s">
        <v>1487</v>
      </c>
      <c r="Q827" s="46">
        <v>32.340000000000003</v>
      </c>
      <c r="R827" s="19" t="s">
        <v>1488</v>
      </c>
      <c r="S827" s="19" t="s">
        <v>1663</v>
      </c>
      <c r="T827" s="19" t="s">
        <v>1664</v>
      </c>
      <c r="U827" s="19" t="s">
        <v>1665</v>
      </c>
      <c r="V827" s="19" t="s">
        <v>1666</v>
      </c>
      <c r="W827" s="19" t="s">
        <v>415</v>
      </c>
      <c r="X827" s="19" t="s">
        <v>1667</v>
      </c>
      <c r="Y827" s="19" t="s">
        <v>1668</v>
      </c>
      <c r="Z827" s="19" t="s">
        <v>1669</v>
      </c>
      <c r="AA827" s="46">
        <v>105</v>
      </c>
      <c r="AB827" s="19" t="s">
        <v>473</v>
      </c>
      <c r="AC827" s="19" t="s">
        <v>96</v>
      </c>
      <c r="AD827" s="19" t="s">
        <v>1840</v>
      </c>
      <c r="AE827" s="19" t="s">
        <v>1841</v>
      </c>
      <c r="AF827" s="19" t="s">
        <v>1497</v>
      </c>
      <c r="AG827" s="19" t="s">
        <v>1842</v>
      </c>
      <c r="AH827" s="19" t="s">
        <v>1499</v>
      </c>
      <c r="AI827" s="19" t="s">
        <v>1500</v>
      </c>
      <c r="AJ827" s="45">
        <v>0</v>
      </c>
      <c r="AK827" s="45">
        <v>0</v>
      </c>
      <c r="AL827" s="19" t="s">
        <v>1501</v>
      </c>
      <c r="AM827" s="46">
        <v>50760</v>
      </c>
      <c r="AN827" s="46">
        <v>32340</v>
      </c>
      <c r="AO827" s="46">
        <v>18420</v>
      </c>
      <c r="AP827" s="45">
        <v>300.44</v>
      </c>
      <c r="AQ827" s="45"/>
      <c r="AR827" s="45" t="str">
        <f>IFERROR(VLOOKUP(AB827,'Pedidos marco'!$A$1:$D$10000,4,0)," ")</f>
        <v xml:space="preserve"> </v>
      </c>
      <c r="AS827" s="45">
        <f t="shared" si="84"/>
        <v>6</v>
      </c>
      <c r="AT827" s="45" t="str">
        <f t="shared" si="85"/>
        <v>06</v>
      </c>
      <c r="AU827" s="47">
        <v>32.340000000000003</v>
      </c>
      <c r="AV827" s="19" t="str">
        <f t="shared" si="86"/>
        <v>04 April</v>
      </c>
      <c r="AW827" s="19">
        <f t="shared" si="87"/>
        <v>9.2900432900432897</v>
      </c>
      <c r="AX827" s="19">
        <f t="shared" si="88"/>
        <v>9.2900432900432897</v>
      </c>
      <c r="AY827" s="19" t="e">
        <f>VLOOKUP(AG827,Cías!$A$1:$E$10000,5,0)</f>
        <v>#N/A</v>
      </c>
      <c r="AZ827" s="19" t="str">
        <f t="shared" si="89"/>
        <v>1013227</v>
      </c>
      <c r="BA827" s="19" t="str">
        <f t="shared" si="90"/>
        <v>COMPAÑIA DE TRANSPORTE PESADO</v>
      </c>
      <c r="BB827" s="19" t="e">
        <f>VLOOKUP(AG827,Cías!$A$1:$E$10000,3,0)</f>
        <v>#N/A</v>
      </c>
      <c r="BC827" s="19"/>
      <c r="BD827" s="19"/>
      <c r="BE827" s="19"/>
      <c r="BF827" s="19"/>
      <c r="BG827" s="19"/>
      <c r="BH827" s="19"/>
      <c r="BI827" s="19"/>
      <c r="BJ827" s="19"/>
    </row>
    <row r="828" spans="1:62" ht="15" x14ac:dyDescent="0.2">
      <c r="A828" s="19" t="s">
        <v>9069</v>
      </c>
      <c r="B828" s="19" t="s">
        <v>1479</v>
      </c>
      <c r="C828" s="43">
        <v>44657</v>
      </c>
      <c r="D828" s="44">
        <v>0.34722222222221999</v>
      </c>
      <c r="E828" s="19" t="s">
        <v>9070</v>
      </c>
      <c r="F828" s="19" t="s">
        <v>9071</v>
      </c>
      <c r="G828" s="19" t="s">
        <v>9072</v>
      </c>
      <c r="H828" s="45">
        <v>2045.65</v>
      </c>
      <c r="I828" s="45">
        <v>2293.6</v>
      </c>
      <c r="J828" s="19" t="s">
        <v>1560</v>
      </c>
      <c r="K828" s="19" t="s">
        <v>9073</v>
      </c>
      <c r="L828" s="19" t="s">
        <v>9074</v>
      </c>
      <c r="M828" s="19" t="s">
        <v>9075</v>
      </c>
      <c r="N828" s="19" t="s">
        <v>9069</v>
      </c>
      <c r="O828" s="19" t="s">
        <v>371</v>
      </c>
      <c r="P828" s="19" t="s">
        <v>372</v>
      </c>
      <c r="Q828" s="46">
        <v>320</v>
      </c>
      <c r="R828" s="19" t="s">
        <v>1544</v>
      </c>
      <c r="S828" s="19" t="s">
        <v>1754</v>
      </c>
      <c r="T828" s="19" t="s">
        <v>104</v>
      </c>
      <c r="U828" s="19" t="s">
        <v>2901</v>
      </c>
      <c r="V828" s="19" t="s">
        <v>2902</v>
      </c>
      <c r="W828" s="19" t="s">
        <v>2127</v>
      </c>
      <c r="X828" s="19" t="s">
        <v>2903</v>
      </c>
      <c r="Y828" s="19" t="s">
        <v>2129</v>
      </c>
      <c r="Z828" s="19" t="s">
        <v>2130</v>
      </c>
      <c r="AA828" s="46">
        <v>205</v>
      </c>
      <c r="AB828" s="19" t="s">
        <v>477</v>
      </c>
      <c r="AC828" s="19" t="s">
        <v>104</v>
      </c>
      <c r="AD828" s="19" t="s">
        <v>2304</v>
      </c>
      <c r="AE828" s="19" t="s">
        <v>2305</v>
      </c>
      <c r="AF828" s="19" t="s">
        <v>1592</v>
      </c>
      <c r="AG828" s="19" t="s">
        <v>2306</v>
      </c>
      <c r="AH828" s="19" t="s">
        <v>1499</v>
      </c>
      <c r="AI828" s="19" t="s">
        <v>1500</v>
      </c>
      <c r="AJ828" s="45">
        <v>0</v>
      </c>
      <c r="AK828" s="45">
        <v>0</v>
      </c>
      <c r="AL828" s="19" t="s">
        <v>1501</v>
      </c>
      <c r="AM828" s="46">
        <v>24768.528999999999</v>
      </c>
      <c r="AN828" s="46">
        <v>16023.529</v>
      </c>
      <c r="AO828" s="46">
        <v>8745</v>
      </c>
      <c r="AP828" s="45">
        <v>249.6</v>
      </c>
      <c r="AQ828" s="45"/>
      <c r="AR828" s="45" t="str">
        <f>IFERROR(VLOOKUP(AB828,'Pedidos marco'!$A$1:$D$10000,4,0)," ")</f>
        <v xml:space="preserve"> </v>
      </c>
      <c r="AS828" s="45">
        <f t="shared" si="84"/>
        <v>6</v>
      </c>
      <c r="AT828" s="45" t="str">
        <f t="shared" si="85"/>
        <v>06</v>
      </c>
      <c r="AU828" s="47">
        <v>16</v>
      </c>
      <c r="AV828" s="19" t="str">
        <f t="shared" si="86"/>
        <v>04 April</v>
      </c>
      <c r="AW828" s="19">
        <f t="shared" si="87"/>
        <v>0.78</v>
      </c>
      <c r="AX828" s="19">
        <f t="shared" si="88"/>
        <v>15.6</v>
      </c>
      <c r="AY828" s="19" t="e">
        <f>VLOOKUP(AG828,Cías!$A$1:$E$10000,5,0)</f>
        <v>#N/A</v>
      </c>
      <c r="AZ828" s="19" t="str">
        <f t="shared" si="89"/>
        <v>1013863</v>
      </c>
      <c r="BA828" s="19" t="str">
        <f t="shared" si="90"/>
        <v>DISTRIBUCIONES NARANJO</v>
      </c>
      <c r="BB828" s="19" t="e">
        <f>VLOOKUP(AG828,Cías!$A$1:$E$10000,3,0)</f>
        <v>#N/A</v>
      </c>
      <c r="BC828" s="19"/>
      <c r="BD828" s="19"/>
      <c r="BE828" s="19"/>
      <c r="BF828" s="19"/>
      <c r="BG828" s="19"/>
      <c r="BH828" s="19"/>
      <c r="BI828" s="19"/>
      <c r="BJ828" s="19"/>
    </row>
    <row r="829" spans="1:62" ht="15" x14ac:dyDescent="0.2">
      <c r="A829" s="19" t="s">
        <v>9069</v>
      </c>
      <c r="B829" s="19" t="s">
        <v>1479</v>
      </c>
      <c r="C829" s="43">
        <v>44657</v>
      </c>
      <c r="D829" s="44">
        <v>0.34722222222221999</v>
      </c>
      <c r="E829" s="19" t="s">
        <v>9076</v>
      </c>
      <c r="F829" s="19" t="s">
        <v>9077</v>
      </c>
      <c r="G829" s="19" t="s">
        <v>9078</v>
      </c>
      <c r="H829" s="45">
        <v>2287.17</v>
      </c>
      <c r="I829" s="45">
        <v>2564.39</v>
      </c>
      <c r="J829" s="19" t="s">
        <v>1560</v>
      </c>
      <c r="K829" s="19" t="s">
        <v>9079</v>
      </c>
      <c r="L829" s="19" t="s">
        <v>9080</v>
      </c>
      <c r="M829" s="19" t="s">
        <v>9081</v>
      </c>
      <c r="N829" s="19" t="s">
        <v>9069</v>
      </c>
      <c r="O829" s="19" t="s">
        <v>367</v>
      </c>
      <c r="P829" s="19" t="s">
        <v>368</v>
      </c>
      <c r="Q829" s="46">
        <v>360</v>
      </c>
      <c r="R829" s="19" t="s">
        <v>1544</v>
      </c>
      <c r="S829" s="19" t="s">
        <v>1754</v>
      </c>
      <c r="T829" s="19" t="s">
        <v>104</v>
      </c>
      <c r="U829" s="19" t="s">
        <v>2901</v>
      </c>
      <c r="V829" s="19" t="s">
        <v>2902</v>
      </c>
      <c r="W829" s="19" t="s">
        <v>2127</v>
      </c>
      <c r="X829" s="19" t="s">
        <v>2903</v>
      </c>
      <c r="Y829" s="19" t="s">
        <v>2129</v>
      </c>
      <c r="Z829" s="19" t="s">
        <v>2130</v>
      </c>
      <c r="AA829" s="46">
        <v>205</v>
      </c>
      <c r="AB829" s="19" t="s">
        <v>477</v>
      </c>
      <c r="AC829" s="19" t="s">
        <v>104</v>
      </c>
      <c r="AD829" s="19" t="s">
        <v>2304</v>
      </c>
      <c r="AE829" s="19" t="s">
        <v>2305</v>
      </c>
      <c r="AF829" s="19" t="s">
        <v>1592</v>
      </c>
      <c r="AG829" s="19" t="s">
        <v>2306</v>
      </c>
      <c r="AH829" s="19" t="s">
        <v>1499</v>
      </c>
      <c r="AI829" s="19" t="s">
        <v>1500</v>
      </c>
      <c r="AJ829" s="45">
        <v>0</v>
      </c>
      <c r="AK829" s="45">
        <v>0</v>
      </c>
      <c r="AL829" s="19" t="s">
        <v>1501</v>
      </c>
      <c r="AM829" s="46">
        <v>26771.471000000001</v>
      </c>
      <c r="AN829" s="46">
        <v>18026.471000000001</v>
      </c>
      <c r="AO829" s="46">
        <v>8745</v>
      </c>
      <c r="AP829" s="45">
        <v>280.8</v>
      </c>
      <c r="AQ829" s="45"/>
      <c r="AR829" s="45" t="str">
        <f>IFERROR(VLOOKUP(AB829,'Pedidos marco'!$A$1:$D$10000,4,0)," ")</f>
        <v xml:space="preserve"> </v>
      </c>
      <c r="AS829" s="45">
        <f t="shared" si="84"/>
        <v>6</v>
      </c>
      <c r="AT829" s="45" t="str">
        <f t="shared" si="85"/>
        <v>06</v>
      </c>
      <c r="AU829" s="47">
        <v>18</v>
      </c>
      <c r="AV829" s="19" t="str">
        <f t="shared" si="86"/>
        <v>04 April</v>
      </c>
      <c r="AW829" s="19">
        <f t="shared" si="87"/>
        <v>0.78</v>
      </c>
      <c r="AX829" s="19">
        <f t="shared" si="88"/>
        <v>15.600000000000001</v>
      </c>
      <c r="AY829" s="19" t="e">
        <f>VLOOKUP(AG829,Cías!$A$1:$E$10000,5,0)</f>
        <v>#N/A</v>
      </c>
      <c r="AZ829" s="19" t="str">
        <f t="shared" si="89"/>
        <v>1013863</v>
      </c>
      <c r="BA829" s="19" t="str">
        <f t="shared" si="90"/>
        <v>DISTRIBUCIONES NARANJO</v>
      </c>
      <c r="BB829" s="19" t="e">
        <f>VLOOKUP(AG829,Cías!$A$1:$E$10000,3,0)</f>
        <v>#N/A</v>
      </c>
      <c r="BC829" s="19"/>
      <c r="BD829" s="19"/>
      <c r="BE829" s="19"/>
      <c r="BF829" s="19"/>
      <c r="BG829" s="19"/>
      <c r="BH829" s="19"/>
      <c r="BI829" s="19"/>
      <c r="BJ829" s="19"/>
    </row>
    <row r="830" spans="1:62" ht="15" x14ac:dyDescent="0.2">
      <c r="A830" s="19" t="s">
        <v>9082</v>
      </c>
      <c r="B830" s="19" t="s">
        <v>1479</v>
      </c>
      <c r="C830" s="43">
        <v>44657</v>
      </c>
      <c r="D830" s="44">
        <v>0.35138888888889003</v>
      </c>
      <c r="E830" s="19" t="s">
        <v>9083</v>
      </c>
      <c r="F830" s="19" t="s">
        <v>9084</v>
      </c>
      <c r="G830" s="19" t="s">
        <v>9085</v>
      </c>
      <c r="H830" s="45">
        <v>984</v>
      </c>
      <c r="I830" s="45">
        <v>1103.27</v>
      </c>
      <c r="J830" s="19" t="s">
        <v>1560</v>
      </c>
      <c r="K830" s="19" t="s">
        <v>9086</v>
      </c>
      <c r="L830" s="19" t="s">
        <v>9087</v>
      </c>
      <c r="M830" s="19" t="s">
        <v>9088</v>
      </c>
      <c r="N830" s="19" t="s">
        <v>9082</v>
      </c>
      <c r="O830" s="19" t="s">
        <v>369</v>
      </c>
      <c r="P830" s="19" t="s">
        <v>370</v>
      </c>
      <c r="Q830" s="46">
        <v>160</v>
      </c>
      <c r="R830" s="19" t="s">
        <v>1544</v>
      </c>
      <c r="S830" s="19" t="s">
        <v>3342</v>
      </c>
      <c r="T830" s="19" t="s">
        <v>3343</v>
      </c>
      <c r="U830" s="19" t="s">
        <v>3344</v>
      </c>
      <c r="V830" s="19" t="s">
        <v>2126</v>
      </c>
      <c r="W830" s="19" t="s">
        <v>3037</v>
      </c>
      <c r="X830" s="19" t="s">
        <v>3345</v>
      </c>
      <c r="Y830" s="19" t="s">
        <v>3039</v>
      </c>
      <c r="Z830" s="19" t="s">
        <v>3040</v>
      </c>
      <c r="AA830" s="46">
        <v>261</v>
      </c>
      <c r="AB830" s="19" t="s">
        <v>493</v>
      </c>
      <c r="AC830" s="19" t="s">
        <v>135</v>
      </c>
      <c r="AD830" s="19" t="s">
        <v>3880</v>
      </c>
      <c r="AE830" s="19" t="s">
        <v>1481</v>
      </c>
      <c r="AF830" s="19" t="s">
        <v>1554</v>
      </c>
      <c r="AG830" s="19" t="s">
        <v>3881</v>
      </c>
      <c r="AH830" s="19" t="s">
        <v>1499</v>
      </c>
      <c r="AI830" s="19" t="s">
        <v>1500</v>
      </c>
      <c r="AJ830" s="45">
        <v>0</v>
      </c>
      <c r="AK830" s="45">
        <v>0</v>
      </c>
      <c r="AL830" s="19" t="s">
        <v>1501</v>
      </c>
      <c r="AM830" s="46">
        <v>12527.778</v>
      </c>
      <c r="AN830" s="46">
        <v>8017.7780000000002</v>
      </c>
      <c r="AO830" s="46">
        <v>4510</v>
      </c>
      <c r="AP830" s="45">
        <v>150.4</v>
      </c>
      <c r="AQ830" s="45"/>
      <c r="AR830" s="45" t="str">
        <f>IFERROR(VLOOKUP(AB830,'Pedidos marco'!$A$1:$D$10000,4,0)," ")</f>
        <v xml:space="preserve"> </v>
      </c>
      <c r="AS830" s="45">
        <f t="shared" si="84"/>
        <v>6</v>
      </c>
      <c r="AT830" s="45" t="str">
        <f t="shared" si="85"/>
        <v>06</v>
      </c>
      <c r="AU830" s="47">
        <v>8</v>
      </c>
      <c r="AV830" s="19" t="str">
        <f t="shared" si="86"/>
        <v>04 April</v>
      </c>
      <c r="AW830" s="19">
        <f t="shared" si="87"/>
        <v>0.94000000000000006</v>
      </c>
      <c r="AX830" s="19">
        <f t="shared" si="88"/>
        <v>18.8</v>
      </c>
      <c r="AY830" s="19" t="e">
        <f>VLOOKUP(AG830,Cías!$A$1:$E$10000,5,0)</f>
        <v>#N/A</v>
      </c>
      <c r="AZ830" s="19" t="str">
        <f t="shared" si="89"/>
        <v>1020060</v>
      </c>
      <c r="BA830" s="19" t="str">
        <f t="shared" si="90"/>
        <v>FUERTES RUEDA HUGO BALDOMERO</v>
      </c>
      <c r="BB830" s="19" t="e">
        <f>VLOOKUP(AG830,Cías!$A$1:$E$10000,3,0)</f>
        <v>#N/A</v>
      </c>
      <c r="BC830" s="19"/>
      <c r="BD830" s="19"/>
      <c r="BE830" s="19"/>
      <c r="BF830" s="19"/>
      <c r="BG830" s="19"/>
      <c r="BH830" s="19"/>
      <c r="BI830" s="19"/>
      <c r="BJ830" s="19"/>
    </row>
    <row r="831" spans="1:62" ht="15" x14ac:dyDescent="0.2">
      <c r="A831" s="19" t="s">
        <v>9082</v>
      </c>
      <c r="B831" s="19" t="s">
        <v>1479</v>
      </c>
      <c r="C831" s="43">
        <v>44657</v>
      </c>
      <c r="D831" s="44">
        <v>0.35138888888889003</v>
      </c>
      <c r="E831" s="19" t="s">
        <v>9089</v>
      </c>
      <c r="F831" s="19" t="s">
        <v>9090</v>
      </c>
      <c r="G831" s="19" t="s">
        <v>9091</v>
      </c>
      <c r="H831" s="45">
        <v>1326</v>
      </c>
      <c r="I831" s="45">
        <v>1486.72</v>
      </c>
      <c r="J831" s="19" t="s">
        <v>1560</v>
      </c>
      <c r="K831" s="19" t="s">
        <v>9086</v>
      </c>
      <c r="L831" s="19" t="s">
        <v>9092</v>
      </c>
      <c r="M831" s="19" t="s">
        <v>9093</v>
      </c>
      <c r="N831" s="19" t="s">
        <v>9082</v>
      </c>
      <c r="O831" s="19" t="s">
        <v>367</v>
      </c>
      <c r="P831" s="19" t="s">
        <v>368</v>
      </c>
      <c r="Q831" s="46">
        <v>200</v>
      </c>
      <c r="R831" s="19" t="s">
        <v>1544</v>
      </c>
      <c r="S831" s="19" t="s">
        <v>3342</v>
      </c>
      <c r="T831" s="19" t="s">
        <v>3343</v>
      </c>
      <c r="U831" s="19" t="s">
        <v>3344</v>
      </c>
      <c r="V831" s="19" t="s">
        <v>2126</v>
      </c>
      <c r="W831" s="19" t="s">
        <v>3037</v>
      </c>
      <c r="X831" s="19" t="s">
        <v>3345</v>
      </c>
      <c r="Y831" s="19" t="s">
        <v>3039</v>
      </c>
      <c r="Z831" s="19" t="s">
        <v>3040</v>
      </c>
      <c r="AA831" s="46">
        <v>261</v>
      </c>
      <c r="AB831" s="19" t="s">
        <v>493</v>
      </c>
      <c r="AC831" s="19" t="s">
        <v>135</v>
      </c>
      <c r="AD831" s="19" t="s">
        <v>3880</v>
      </c>
      <c r="AE831" s="19" t="s">
        <v>1481</v>
      </c>
      <c r="AF831" s="19" t="s">
        <v>1554</v>
      </c>
      <c r="AG831" s="19" t="s">
        <v>3881</v>
      </c>
      <c r="AH831" s="19" t="s">
        <v>1499</v>
      </c>
      <c r="AI831" s="19" t="s">
        <v>1500</v>
      </c>
      <c r="AJ831" s="45">
        <v>0</v>
      </c>
      <c r="AK831" s="45">
        <v>0</v>
      </c>
      <c r="AL831" s="19" t="s">
        <v>1501</v>
      </c>
      <c r="AM831" s="46">
        <v>14532.222</v>
      </c>
      <c r="AN831" s="46">
        <v>10022.222</v>
      </c>
      <c r="AO831" s="46">
        <v>4510</v>
      </c>
      <c r="AP831" s="45">
        <v>188</v>
      </c>
      <c r="AQ831" s="45"/>
      <c r="AR831" s="45" t="str">
        <f>IFERROR(VLOOKUP(AB831,'Pedidos marco'!$A$1:$D$10000,4,0)," ")</f>
        <v xml:space="preserve"> </v>
      </c>
      <c r="AS831" s="45">
        <f t="shared" si="84"/>
        <v>6</v>
      </c>
      <c r="AT831" s="45" t="str">
        <f t="shared" si="85"/>
        <v>06</v>
      </c>
      <c r="AU831" s="47">
        <v>10</v>
      </c>
      <c r="AV831" s="19" t="str">
        <f t="shared" si="86"/>
        <v>04 April</v>
      </c>
      <c r="AW831" s="19">
        <f t="shared" si="87"/>
        <v>0.94</v>
      </c>
      <c r="AX831" s="19">
        <f t="shared" si="88"/>
        <v>18.8</v>
      </c>
      <c r="AY831" s="19" t="e">
        <f>VLOOKUP(AG831,Cías!$A$1:$E$10000,5,0)</f>
        <v>#N/A</v>
      </c>
      <c r="AZ831" s="19" t="str">
        <f t="shared" si="89"/>
        <v>1020060</v>
      </c>
      <c r="BA831" s="19" t="str">
        <f t="shared" si="90"/>
        <v>FUERTES RUEDA HUGO BALDOMERO</v>
      </c>
      <c r="BB831" s="19" t="e">
        <f>VLOOKUP(AG831,Cías!$A$1:$E$10000,3,0)</f>
        <v>#N/A</v>
      </c>
      <c r="BC831" s="19"/>
      <c r="BD831" s="19"/>
      <c r="BE831" s="19"/>
      <c r="BF831" s="19"/>
      <c r="BG831" s="19"/>
      <c r="BH831" s="19"/>
      <c r="BI831" s="19"/>
      <c r="BJ831" s="19"/>
    </row>
    <row r="832" spans="1:62" ht="15" x14ac:dyDescent="0.2">
      <c r="A832" s="19" t="s">
        <v>9094</v>
      </c>
      <c r="B832" s="19" t="s">
        <v>1479</v>
      </c>
      <c r="C832" s="43">
        <v>44657</v>
      </c>
      <c r="D832" s="44">
        <v>0.35763888888889001</v>
      </c>
      <c r="E832" s="19" t="s">
        <v>9095</v>
      </c>
      <c r="F832" s="19" t="s">
        <v>1481</v>
      </c>
      <c r="G832" s="19" t="s">
        <v>1481</v>
      </c>
      <c r="H832" s="45">
        <v>0</v>
      </c>
      <c r="I832" s="45">
        <v>0</v>
      </c>
      <c r="J832" s="19" t="s">
        <v>1482</v>
      </c>
      <c r="K832" s="19" t="s">
        <v>9096</v>
      </c>
      <c r="L832" s="19" t="s">
        <v>9097</v>
      </c>
      <c r="M832" s="19" t="s">
        <v>9098</v>
      </c>
      <c r="N832" s="19" t="s">
        <v>9094</v>
      </c>
      <c r="O832" s="19" t="s">
        <v>369</v>
      </c>
      <c r="P832" s="19" t="s">
        <v>370</v>
      </c>
      <c r="Q832" s="46">
        <v>360</v>
      </c>
      <c r="R832" s="19" t="s">
        <v>1544</v>
      </c>
      <c r="S832" s="19" t="s">
        <v>4997</v>
      </c>
      <c r="T832" s="19" t="s">
        <v>264</v>
      </c>
      <c r="U832" s="19" t="s">
        <v>4998</v>
      </c>
      <c r="V832" s="19" t="s">
        <v>4999</v>
      </c>
      <c r="W832" s="19" t="s">
        <v>1586</v>
      </c>
      <c r="X832" s="19" t="s">
        <v>5000</v>
      </c>
      <c r="Y832" s="19" t="s">
        <v>1588</v>
      </c>
      <c r="Z832" s="19" t="s">
        <v>1589</v>
      </c>
      <c r="AA832" s="46">
        <v>250</v>
      </c>
      <c r="AB832" s="19" t="s">
        <v>555</v>
      </c>
      <c r="AC832" s="19" t="s">
        <v>264</v>
      </c>
      <c r="AD832" s="19" t="s">
        <v>5001</v>
      </c>
      <c r="AE832" s="19" t="s">
        <v>5002</v>
      </c>
      <c r="AF832" s="19" t="s">
        <v>1554</v>
      </c>
      <c r="AG832" s="19" t="s">
        <v>5003</v>
      </c>
      <c r="AH832" s="19" t="s">
        <v>1499</v>
      </c>
      <c r="AI832" s="19" t="s">
        <v>1500</v>
      </c>
      <c r="AJ832" s="45">
        <v>0</v>
      </c>
      <c r="AK832" s="45">
        <v>0</v>
      </c>
      <c r="AL832" s="19" t="s">
        <v>1501</v>
      </c>
      <c r="AM832" s="46">
        <v>27180</v>
      </c>
      <c r="AN832" s="46">
        <v>18080</v>
      </c>
      <c r="AO832" s="46">
        <v>9100</v>
      </c>
      <c r="AP832" s="45">
        <v>324</v>
      </c>
      <c r="AQ832" s="45"/>
      <c r="AR832" s="45" t="str">
        <f>IFERROR(VLOOKUP(AB832,'Pedidos marco'!$A$1:$D$10000,4,0)," ")</f>
        <v xml:space="preserve"> </v>
      </c>
      <c r="AS832" s="45">
        <f t="shared" si="84"/>
        <v>6</v>
      </c>
      <c r="AT832" s="45" t="str">
        <f t="shared" si="85"/>
        <v>06</v>
      </c>
      <c r="AU832" s="47">
        <v>18</v>
      </c>
      <c r="AV832" s="19" t="str">
        <f t="shared" si="86"/>
        <v>04 April</v>
      </c>
      <c r="AW832" s="19">
        <f t="shared" si="87"/>
        <v>0.9</v>
      </c>
      <c r="AX832" s="19">
        <f t="shared" si="88"/>
        <v>18</v>
      </c>
      <c r="AY832" s="19" t="e">
        <f>VLOOKUP(AG832,Cías!$A$1:$E$10000,5,0)</f>
        <v>#N/A</v>
      </c>
      <c r="AZ832" s="19" t="str">
        <f t="shared" si="89"/>
        <v>1014110</v>
      </c>
      <c r="BA832" s="19" t="str">
        <f t="shared" si="90"/>
        <v>RODRIGUEZ CORREA ROSA AYDE</v>
      </c>
      <c r="BB832" s="19" t="e">
        <f>VLOOKUP(AG832,Cías!$A$1:$E$10000,3,0)</f>
        <v>#N/A</v>
      </c>
      <c r="BC832" s="19"/>
      <c r="BD832" s="19"/>
      <c r="BE832" s="19"/>
      <c r="BF832" s="19"/>
      <c r="BG832" s="19"/>
      <c r="BH832" s="19"/>
      <c r="BI832" s="19"/>
      <c r="BJ832" s="19"/>
    </row>
    <row r="833" spans="1:62" ht="15" x14ac:dyDescent="0.2">
      <c r="A833" s="19" t="s">
        <v>9099</v>
      </c>
      <c r="B833" s="19" t="s">
        <v>1479</v>
      </c>
      <c r="C833" s="43">
        <v>44657</v>
      </c>
      <c r="D833" s="44">
        <v>0.375</v>
      </c>
      <c r="E833" s="19" t="s">
        <v>9100</v>
      </c>
      <c r="F833" s="19" t="s">
        <v>9101</v>
      </c>
      <c r="G833" s="19" t="s">
        <v>9102</v>
      </c>
      <c r="H833" s="45">
        <v>2412</v>
      </c>
      <c r="I833" s="45">
        <v>2704.35</v>
      </c>
      <c r="J833" s="19" t="s">
        <v>1560</v>
      </c>
      <c r="K833" s="19" t="s">
        <v>9103</v>
      </c>
      <c r="L833" s="19" t="s">
        <v>9104</v>
      </c>
      <c r="M833" s="19" t="s">
        <v>9105</v>
      </c>
      <c r="N833" s="19" t="s">
        <v>9099</v>
      </c>
      <c r="O833" s="19" t="s">
        <v>367</v>
      </c>
      <c r="P833" s="19" t="s">
        <v>368</v>
      </c>
      <c r="Q833" s="46">
        <v>360</v>
      </c>
      <c r="R833" s="19" t="s">
        <v>1544</v>
      </c>
      <c r="S833" s="19" t="s">
        <v>4103</v>
      </c>
      <c r="T833" s="19" t="s">
        <v>4104</v>
      </c>
      <c r="U833" s="19" t="s">
        <v>9106</v>
      </c>
      <c r="V833" s="19" t="s">
        <v>9107</v>
      </c>
      <c r="W833" s="19" t="s">
        <v>1586</v>
      </c>
      <c r="X833" s="19" t="s">
        <v>9108</v>
      </c>
      <c r="Y833" s="19" t="s">
        <v>1588</v>
      </c>
      <c r="Z833" s="19" t="s">
        <v>1589</v>
      </c>
      <c r="AA833" s="46">
        <v>250</v>
      </c>
      <c r="AB833" s="19" t="s">
        <v>510</v>
      </c>
      <c r="AC833" s="19" t="s">
        <v>169</v>
      </c>
      <c r="AD833" s="19" t="s">
        <v>4690</v>
      </c>
      <c r="AE833" s="19" t="s">
        <v>1481</v>
      </c>
      <c r="AF833" s="19" t="s">
        <v>1554</v>
      </c>
      <c r="AG833" s="19" t="s">
        <v>4691</v>
      </c>
      <c r="AH833" s="19" t="s">
        <v>1499</v>
      </c>
      <c r="AI833" s="19" t="s">
        <v>1500</v>
      </c>
      <c r="AJ833" s="45">
        <v>0</v>
      </c>
      <c r="AK833" s="45">
        <v>0</v>
      </c>
      <c r="AL833" s="19" t="s">
        <v>1501</v>
      </c>
      <c r="AM833" s="46">
        <v>27150</v>
      </c>
      <c r="AN833" s="46">
        <v>18030</v>
      </c>
      <c r="AO833" s="46">
        <v>9120</v>
      </c>
      <c r="AP833" s="45">
        <v>324</v>
      </c>
      <c r="AQ833" s="45"/>
      <c r="AR833" s="45" t="str">
        <f>IFERROR(VLOOKUP(AB833,'Pedidos marco'!$A$1:$D$10000,4,0)," ")</f>
        <v xml:space="preserve"> </v>
      </c>
      <c r="AS833" s="45">
        <f t="shared" si="84"/>
        <v>6</v>
      </c>
      <c r="AT833" s="45" t="str">
        <f t="shared" si="85"/>
        <v>06</v>
      </c>
      <c r="AU833" s="47">
        <v>18</v>
      </c>
      <c r="AV833" s="19" t="str">
        <f t="shared" si="86"/>
        <v>04 April</v>
      </c>
      <c r="AW833" s="19">
        <f t="shared" si="87"/>
        <v>0.9</v>
      </c>
      <c r="AX833" s="19">
        <f t="shared" si="88"/>
        <v>18</v>
      </c>
      <c r="AY833" s="19" t="e">
        <f>VLOOKUP(AG833,Cías!$A$1:$E$10000,5,0)</f>
        <v>#N/A</v>
      </c>
      <c r="AZ833" s="19" t="str">
        <f t="shared" si="89"/>
        <v>1022327</v>
      </c>
      <c r="BA833" s="19" t="str">
        <f t="shared" si="90"/>
        <v>JACOME ECHEVERRIA JEFFERSON SANTIAG</v>
      </c>
      <c r="BB833" s="19" t="e">
        <f>VLOOKUP(AG833,Cías!$A$1:$E$10000,3,0)</f>
        <v>#N/A</v>
      </c>
      <c r="BC833" s="19"/>
      <c r="BD833" s="19"/>
      <c r="BE833" s="19"/>
      <c r="BF833" s="19"/>
      <c r="BG833" s="19"/>
      <c r="BH833" s="19"/>
      <c r="BI833" s="19"/>
      <c r="BJ833" s="19"/>
    </row>
    <row r="834" spans="1:62" ht="15" x14ac:dyDescent="0.2">
      <c r="A834" s="19" t="s">
        <v>9109</v>
      </c>
      <c r="B834" s="19" t="s">
        <v>1479</v>
      </c>
      <c r="C834" s="43">
        <v>44657</v>
      </c>
      <c r="D834" s="44">
        <v>0.37569444444444</v>
      </c>
      <c r="E834" s="19" t="s">
        <v>9110</v>
      </c>
      <c r="F834" s="19" t="s">
        <v>9111</v>
      </c>
      <c r="G834" s="19" t="s">
        <v>9112</v>
      </c>
      <c r="H834" s="45">
        <v>4371.2</v>
      </c>
      <c r="I834" s="45">
        <v>4901.01</v>
      </c>
      <c r="J834" s="19" t="s">
        <v>1560</v>
      </c>
      <c r="K834" s="19" t="s">
        <v>9113</v>
      </c>
      <c r="L834" s="19" t="s">
        <v>9114</v>
      </c>
      <c r="M834" s="19" t="s">
        <v>9115</v>
      </c>
      <c r="N834" s="19" t="s">
        <v>9109</v>
      </c>
      <c r="O834" s="19" t="s">
        <v>367</v>
      </c>
      <c r="P834" s="19" t="s">
        <v>368</v>
      </c>
      <c r="Q834" s="46">
        <v>640</v>
      </c>
      <c r="R834" s="19" t="s">
        <v>1544</v>
      </c>
      <c r="S834" s="19" t="s">
        <v>6968</v>
      </c>
      <c r="T834" s="19" t="s">
        <v>6969</v>
      </c>
      <c r="U834" s="19" t="s">
        <v>6970</v>
      </c>
      <c r="V834" s="19" t="s">
        <v>6971</v>
      </c>
      <c r="W834" s="19" t="s">
        <v>1798</v>
      </c>
      <c r="X834" s="19" t="s">
        <v>6972</v>
      </c>
      <c r="Y834" s="19" t="s">
        <v>1800</v>
      </c>
      <c r="Z834" s="19" t="s">
        <v>1801</v>
      </c>
      <c r="AA834" s="46">
        <v>159</v>
      </c>
      <c r="AB834" s="19" t="s">
        <v>514</v>
      </c>
      <c r="AC834" s="19" t="s">
        <v>181</v>
      </c>
      <c r="AD834" s="19" t="s">
        <v>3800</v>
      </c>
      <c r="AE834" s="19" t="s">
        <v>3801</v>
      </c>
      <c r="AF834" s="19" t="s">
        <v>1592</v>
      </c>
      <c r="AG834" s="19" t="s">
        <v>3802</v>
      </c>
      <c r="AH834" s="19" t="s">
        <v>1594</v>
      </c>
      <c r="AI834" s="19" t="s">
        <v>1595</v>
      </c>
      <c r="AJ834" s="45">
        <v>0.05</v>
      </c>
      <c r="AK834" s="45">
        <v>32</v>
      </c>
      <c r="AL834" s="19" t="s">
        <v>1501</v>
      </c>
      <c r="AM834" s="46">
        <v>50720</v>
      </c>
      <c r="AN834" s="46">
        <v>32020</v>
      </c>
      <c r="AO834" s="46">
        <v>18700</v>
      </c>
      <c r="AP834" s="45">
        <v>371.2</v>
      </c>
      <c r="AQ834" s="45"/>
      <c r="AR834" s="45" t="str">
        <f>IFERROR(VLOOKUP(AB834,'Pedidos marco'!$A$1:$D$10000,4,0)," ")</f>
        <v xml:space="preserve"> </v>
      </c>
      <c r="AS834" s="45">
        <f t="shared" si="84"/>
        <v>6</v>
      </c>
      <c r="AT834" s="45" t="str">
        <f t="shared" si="85"/>
        <v>06</v>
      </c>
      <c r="AU834" s="47">
        <v>32</v>
      </c>
      <c r="AV834" s="19" t="str">
        <f t="shared" si="86"/>
        <v>04 April</v>
      </c>
      <c r="AW834" s="19">
        <f t="shared" si="87"/>
        <v>0.57999999999999996</v>
      </c>
      <c r="AX834" s="19">
        <f t="shared" si="88"/>
        <v>11.6</v>
      </c>
      <c r="AY834" s="19" t="e">
        <f>VLOOKUP(AG834,Cías!$A$1:$E$10000,5,0)</f>
        <v>#N/A</v>
      </c>
      <c r="AZ834" s="19" t="str">
        <f t="shared" si="89"/>
        <v>1013858</v>
      </c>
      <c r="BA834" s="19" t="str">
        <f t="shared" si="90"/>
        <v>LARA VILLEGAS MARIANA DE JESUS</v>
      </c>
      <c r="BB834" s="19" t="e">
        <f>VLOOKUP(AG834,Cías!$A$1:$E$10000,3,0)</f>
        <v>#N/A</v>
      </c>
      <c r="BC834" s="19"/>
      <c r="BD834" s="19"/>
      <c r="BE834" s="19"/>
      <c r="BF834" s="19"/>
      <c r="BG834" s="19"/>
      <c r="BH834" s="19"/>
      <c r="BI834" s="19"/>
      <c r="BJ834" s="19"/>
    </row>
    <row r="835" spans="1:62" ht="15" x14ac:dyDescent="0.2">
      <c r="A835" s="19" t="s">
        <v>9116</v>
      </c>
      <c r="B835" s="19" t="s">
        <v>1479</v>
      </c>
      <c r="C835" s="43">
        <v>44657</v>
      </c>
      <c r="D835" s="44">
        <v>0.37777777777777999</v>
      </c>
      <c r="E835" s="19" t="s">
        <v>9117</v>
      </c>
      <c r="F835" s="19" t="s">
        <v>1481</v>
      </c>
      <c r="G835" s="19" t="s">
        <v>1481</v>
      </c>
      <c r="H835" s="45">
        <v>0</v>
      </c>
      <c r="I835" s="45">
        <v>0</v>
      </c>
      <c r="J835" s="19" t="s">
        <v>1482</v>
      </c>
      <c r="K835" s="19" t="s">
        <v>9118</v>
      </c>
      <c r="L835" s="19" t="s">
        <v>9119</v>
      </c>
      <c r="M835" s="19" t="s">
        <v>9120</v>
      </c>
      <c r="N835" s="19" t="s">
        <v>9116</v>
      </c>
      <c r="O835" s="19" t="s">
        <v>1486</v>
      </c>
      <c r="P835" s="19" t="s">
        <v>1487</v>
      </c>
      <c r="Q835" s="46">
        <v>31.78</v>
      </c>
      <c r="R835" s="19" t="s">
        <v>1488</v>
      </c>
      <c r="S835" s="19" t="s">
        <v>1489</v>
      </c>
      <c r="T835" s="19" t="s">
        <v>418</v>
      </c>
      <c r="U835" s="19" t="s">
        <v>2318</v>
      </c>
      <c r="V835" s="19" t="s">
        <v>2319</v>
      </c>
      <c r="W835" s="19" t="s">
        <v>2174</v>
      </c>
      <c r="X835" s="19" t="s">
        <v>2320</v>
      </c>
      <c r="Y835" s="19" t="s">
        <v>2176</v>
      </c>
      <c r="Z835" s="19" t="s">
        <v>2177</v>
      </c>
      <c r="AA835" s="46">
        <v>328</v>
      </c>
      <c r="AB835" s="19" t="s">
        <v>432</v>
      </c>
      <c r="AC835" s="19" t="s">
        <v>12</v>
      </c>
      <c r="AD835" s="19" t="s">
        <v>1496</v>
      </c>
      <c r="AE835" s="19" t="s">
        <v>1481</v>
      </c>
      <c r="AF835" s="19" t="s">
        <v>1497</v>
      </c>
      <c r="AG835" s="19" t="s">
        <v>1498</v>
      </c>
      <c r="AH835" s="19" t="s">
        <v>1499</v>
      </c>
      <c r="AI835" s="19" t="s">
        <v>1500</v>
      </c>
      <c r="AJ835" s="45">
        <v>0</v>
      </c>
      <c r="AK835" s="45">
        <v>0</v>
      </c>
      <c r="AL835" s="19" t="s">
        <v>1501</v>
      </c>
      <c r="AM835" s="46">
        <v>50510</v>
      </c>
      <c r="AN835" s="46">
        <v>31780</v>
      </c>
      <c r="AO835" s="46">
        <v>18730</v>
      </c>
      <c r="AP835" s="45">
        <v>807.53</v>
      </c>
      <c r="AQ835" s="45"/>
      <c r="AR835" s="45" t="str">
        <f>IFERROR(VLOOKUP(AB835,'Pedidos marco'!$A$1:$D$10000,4,0)," ")</f>
        <v xml:space="preserve"> </v>
      </c>
      <c r="AS835" s="45">
        <f t="shared" si="84"/>
        <v>6</v>
      </c>
      <c r="AT835" s="45" t="str">
        <f t="shared" si="85"/>
        <v>06</v>
      </c>
      <c r="AU835" s="47">
        <v>31.78</v>
      </c>
      <c r="AV835" s="19" t="str">
        <f t="shared" si="86"/>
        <v>04 April</v>
      </c>
      <c r="AW835" s="19">
        <f t="shared" si="87"/>
        <v>25.410006293266203</v>
      </c>
      <c r="AX835" s="19">
        <f t="shared" si="88"/>
        <v>25.410006293266203</v>
      </c>
      <c r="AY835" s="19" t="e">
        <f>VLOOKUP(AG835,Cías!$A$1:$E$10000,5,0)</f>
        <v>#N/A</v>
      </c>
      <c r="AZ835" s="19" t="str">
        <f t="shared" si="89"/>
        <v>1013966</v>
      </c>
      <c r="BA835" s="19" t="str">
        <f t="shared" si="90"/>
        <v>ALMEIDA CHICAIZA MIGUEL ANGEL</v>
      </c>
      <c r="BB835" s="19" t="e">
        <f>VLOOKUP(AG835,Cías!$A$1:$E$10000,3,0)</f>
        <v>#N/A</v>
      </c>
      <c r="BC835" s="19"/>
      <c r="BD835" s="19"/>
      <c r="BE835" s="19"/>
      <c r="BF835" s="19"/>
      <c r="BG835" s="19"/>
      <c r="BH835" s="19"/>
      <c r="BI835" s="19"/>
      <c r="BJ835" s="19"/>
    </row>
    <row r="836" spans="1:62" ht="15" x14ac:dyDescent="0.2">
      <c r="A836" s="19" t="s">
        <v>9121</v>
      </c>
      <c r="B836" s="19" t="s">
        <v>1479</v>
      </c>
      <c r="C836" s="43">
        <v>44657</v>
      </c>
      <c r="D836" s="44">
        <v>0.37847222222221999</v>
      </c>
      <c r="E836" s="19" t="s">
        <v>9122</v>
      </c>
      <c r="F836" s="19" t="s">
        <v>1481</v>
      </c>
      <c r="G836" s="19" t="s">
        <v>1481</v>
      </c>
      <c r="H836" s="45">
        <v>0</v>
      </c>
      <c r="I836" s="45">
        <v>0</v>
      </c>
      <c r="J836" s="19" t="s">
        <v>1482</v>
      </c>
      <c r="K836" s="19" t="s">
        <v>9123</v>
      </c>
      <c r="L836" s="19" t="s">
        <v>9124</v>
      </c>
      <c r="M836" s="19" t="s">
        <v>9125</v>
      </c>
      <c r="N836" s="19" t="s">
        <v>9121</v>
      </c>
      <c r="O836" s="19" t="s">
        <v>367</v>
      </c>
      <c r="P836" s="19" t="s">
        <v>368</v>
      </c>
      <c r="Q836" s="46">
        <v>480</v>
      </c>
      <c r="R836" s="19" t="s">
        <v>1544</v>
      </c>
      <c r="S836" s="19" t="s">
        <v>1736</v>
      </c>
      <c r="T836" s="19" t="s">
        <v>1737</v>
      </c>
      <c r="U836" s="19" t="s">
        <v>9126</v>
      </c>
      <c r="V836" s="19" t="s">
        <v>9127</v>
      </c>
      <c r="W836" s="19" t="s">
        <v>1865</v>
      </c>
      <c r="X836" s="19" t="s">
        <v>9128</v>
      </c>
      <c r="Y836" s="19" t="s">
        <v>1867</v>
      </c>
      <c r="Z836" s="19" t="s">
        <v>1868</v>
      </c>
      <c r="AA836" s="46">
        <v>30</v>
      </c>
      <c r="AB836" s="19" t="s">
        <v>484</v>
      </c>
      <c r="AC836" s="19" t="s">
        <v>117</v>
      </c>
      <c r="AD836" s="19" t="s">
        <v>4565</v>
      </c>
      <c r="AE836" s="19" t="s">
        <v>4566</v>
      </c>
      <c r="AF836" s="19" t="s">
        <v>1719</v>
      </c>
      <c r="AG836" s="19" t="s">
        <v>4567</v>
      </c>
      <c r="AH836" s="19" t="s">
        <v>1594</v>
      </c>
      <c r="AI836" s="19" t="s">
        <v>1595</v>
      </c>
      <c r="AJ836" s="45">
        <v>0.05</v>
      </c>
      <c r="AK836" s="45">
        <v>24</v>
      </c>
      <c r="AL836" s="19" t="s">
        <v>1501</v>
      </c>
      <c r="AM836" s="46">
        <v>38360</v>
      </c>
      <c r="AN836" s="46">
        <v>24040</v>
      </c>
      <c r="AO836" s="46">
        <v>14320</v>
      </c>
      <c r="AP836" s="45">
        <v>91.2</v>
      </c>
      <c r="AQ836" s="45"/>
      <c r="AR836" s="45" t="str">
        <f>IFERROR(VLOOKUP(AB836,'Pedidos marco'!$A$1:$D$10000,4,0)," ")</f>
        <v xml:space="preserve"> </v>
      </c>
      <c r="AS836" s="45">
        <f t="shared" ref="AS836:AS899" si="91">DAY(C836)</f>
        <v>6</v>
      </c>
      <c r="AT836" s="45" t="str">
        <f t="shared" ref="AT836:AT899" si="92">TEXT(AS836,"dd")</f>
        <v>06</v>
      </c>
      <c r="AU836" s="47">
        <v>24</v>
      </c>
      <c r="AV836" s="19" t="str">
        <f t="shared" ref="AV836:AV899" si="93">TEXT(C836,"MM MMMM")</f>
        <v>04 April</v>
      </c>
      <c r="AW836" s="19">
        <f t="shared" ref="AW836:AW899" si="94">IFERROR(AP836/Q836,"")</f>
        <v>0.19</v>
      </c>
      <c r="AX836" s="19">
        <f t="shared" ref="AX836:AX899" si="95">IFERROR(AP836/AU836,"")</f>
        <v>3.8000000000000003</v>
      </c>
      <c r="AY836" s="19" t="e">
        <f>VLOOKUP(AG836,Cías!$A$1:$E$10000,5,0)</f>
        <v>#N/A</v>
      </c>
      <c r="AZ836" s="19" t="str">
        <f t="shared" ref="AZ836:AZ899" si="96">AB836</f>
        <v>1014322</v>
      </c>
      <c r="BA836" s="19" t="str">
        <f t="shared" ref="BA836:BA899" si="97">AC836</f>
        <v>ESPARZA REVELO JORGE MARCELO</v>
      </c>
      <c r="BB836" s="19" t="e">
        <f>VLOOKUP(AG836,Cías!$A$1:$E$10000,3,0)</f>
        <v>#N/A</v>
      </c>
      <c r="BC836" s="19"/>
      <c r="BD836" s="19"/>
      <c r="BE836" s="19"/>
      <c r="BF836" s="19"/>
      <c r="BG836" s="19"/>
      <c r="BH836" s="19"/>
      <c r="BI836" s="19"/>
      <c r="BJ836" s="19"/>
    </row>
    <row r="837" spans="1:62" ht="15" x14ac:dyDescent="0.2">
      <c r="A837" s="19" t="s">
        <v>9129</v>
      </c>
      <c r="B837" s="19" t="s">
        <v>1479</v>
      </c>
      <c r="C837" s="43">
        <v>44657</v>
      </c>
      <c r="D837" s="44">
        <v>0.37986111111110998</v>
      </c>
      <c r="E837" s="19" t="s">
        <v>9130</v>
      </c>
      <c r="F837" s="19" t="s">
        <v>9131</v>
      </c>
      <c r="G837" s="19" t="s">
        <v>9132</v>
      </c>
      <c r="H837" s="45">
        <v>2343.91</v>
      </c>
      <c r="I837" s="45">
        <v>2628.01</v>
      </c>
      <c r="J837" s="19" t="s">
        <v>1560</v>
      </c>
      <c r="K837" s="19" t="s">
        <v>9133</v>
      </c>
      <c r="L837" s="19" t="s">
        <v>9134</v>
      </c>
      <c r="M837" s="19" t="s">
        <v>9135</v>
      </c>
      <c r="N837" s="19" t="s">
        <v>9129</v>
      </c>
      <c r="O837" s="19" t="s">
        <v>371</v>
      </c>
      <c r="P837" s="19" t="s">
        <v>372</v>
      </c>
      <c r="Q837" s="46">
        <v>360</v>
      </c>
      <c r="R837" s="19" t="s">
        <v>1544</v>
      </c>
      <c r="S837" s="19" t="s">
        <v>2719</v>
      </c>
      <c r="T837" s="19" t="s">
        <v>329</v>
      </c>
      <c r="U837" s="19" t="s">
        <v>2720</v>
      </c>
      <c r="V837" s="19" t="s">
        <v>2721</v>
      </c>
      <c r="W837" s="19" t="s">
        <v>1548</v>
      </c>
      <c r="X837" s="19" t="s">
        <v>2722</v>
      </c>
      <c r="Y837" s="19" t="s">
        <v>1684</v>
      </c>
      <c r="Z837" s="19" t="s">
        <v>1685</v>
      </c>
      <c r="AA837" s="46">
        <v>198</v>
      </c>
      <c r="AB837" s="19" t="s">
        <v>586</v>
      </c>
      <c r="AC837" s="19" t="s">
        <v>329</v>
      </c>
      <c r="AD837" s="19" t="s">
        <v>2723</v>
      </c>
      <c r="AE837" s="19" t="s">
        <v>2724</v>
      </c>
      <c r="AF837" s="19" t="s">
        <v>1554</v>
      </c>
      <c r="AG837" s="19" t="s">
        <v>2725</v>
      </c>
      <c r="AH837" s="19" t="s">
        <v>1499</v>
      </c>
      <c r="AI837" s="19" t="s">
        <v>1500</v>
      </c>
      <c r="AJ837" s="45">
        <v>0</v>
      </c>
      <c r="AK837" s="45">
        <v>0</v>
      </c>
      <c r="AL837" s="19" t="s">
        <v>1501</v>
      </c>
      <c r="AM837" s="46">
        <v>27000</v>
      </c>
      <c r="AN837" s="46">
        <v>18060</v>
      </c>
      <c r="AO837" s="46">
        <v>8940</v>
      </c>
      <c r="AP837" s="45">
        <v>266.39999999999998</v>
      </c>
      <c r="AQ837" s="45"/>
      <c r="AR837" s="45" t="str">
        <f>IFERROR(VLOOKUP(AB837,'Pedidos marco'!$A$1:$D$10000,4,0)," ")</f>
        <v xml:space="preserve"> </v>
      </c>
      <c r="AS837" s="45">
        <f t="shared" si="91"/>
        <v>6</v>
      </c>
      <c r="AT837" s="45" t="str">
        <f t="shared" si="92"/>
        <v>06</v>
      </c>
      <c r="AU837" s="47">
        <v>18</v>
      </c>
      <c r="AV837" s="19" t="str">
        <f t="shared" si="93"/>
        <v>04 April</v>
      </c>
      <c r="AW837" s="19">
        <f t="shared" si="94"/>
        <v>0.74</v>
      </c>
      <c r="AX837" s="19">
        <f t="shared" si="95"/>
        <v>14.799999999999999</v>
      </c>
      <c r="AY837" s="19" t="e">
        <f>VLOOKUP(AG837,Cías!$A$1:$E$10000,5,0)</f>
        <v>#N/A</v>
      </c>
      <c r="AZ837" s="19" t="str">
        <f t="shared" si="96"/>
        <v>1013789</v>
      </c>
      <c r="BA837" s="19" t="str">
        <f t="shared" si="97"/>
        <v>VEGA VEGA FABIAN</v>
      </c>
      <c r="BB837" s="19" t="e">
        <f>VLOOKUP(AG837,Cías!$A$1:$E$10000,3,0)</f>
        <v>#N/A</v>
      </c>
      <c r="BC837" s="19"/>
      <c r="BD837" s="19"/>
      <c r="BE837" s="19"/>
      <c r="BF837" s="19"/>
      <c r="BG837" s="19"/>
      <c r="BH837" s="19"/>
      <c r="BI837" s="19"/>
      <c r="BJ837" s="19"/>
    </row>
    <row r="838" spans="1:62" ht="15" x14ac:dyDescent="0.2">
      <c r="A838" s="19" t="s">
        <v>9136</v>
      </c>
      <c r="B838" s="19" t="s">
        <v>1479</v>
      </c>
      <c r="C838" s="43">
        <v>44657</v>
      </c>
      <c r="D838" s="44">
        <v>0.39861111111110997</v>
      </c>
      <c r="E838" s="19" t="s">
        <v>9137</v>
      </c>
      <c r="F838" s="19" t="s">
        <v>9138</v>
      </c>
      <c r="G838" s="19" t="s">
        <v>9139</v>
      </c>
      <c r="H838" s="45">
        <v>3144</v>
      </c>
      <c r="I838" s="45">
        <v>3525.07</v>
      </c>
      <c r="J838" s="19" t="s">
        <v>1560</v>
      </c>
      <c r="K838" s="19" t="s">
        <v>9140</v>
      </c>
      <c r="L838" s="19" t="s">
        <v>9141</v>
      </c>
      <c r="M838" s="19" t="s">
        <v>9142</v>
      </c>
      <c r="N838" s="19" t="s">
        <v>9136</v>
      </c>
      <c r="O838" s="19" t="s">
        <v>1603</v>
      </c>
      <c r="P838" s="19" t="s">
        <v>1604</v>
      </c>
      <c r="Q838" s="46">
        <v>480</v>
      </c>
      <c r="R838" s="19" t="s">
        <v>1544</v>
      </c>
      <c r="S838" s="19" t="s">
        <v>2170</v>
      </c>
      <c r="T838" s="19" t="s">
        <v>2171</v>
      </c>
      <c r="U838" s="19" t="s">
        <v>2172</v>
      </c>
      <c r="V838" s="19" t="s">
        <v>2173</v>
      </c>
      <c r="W838" s="19" t="s">
        <v>2174</v>
      </c>
      <c r="X838" s="19" t="s">
        <v>2175</v>
      </c>
      <c r="Y838" s="19" t="s">
        <v>2176</v>
      </c>
      <c r="Z838" s="19" t="s">
        <v>2177</v>
      </c>
      <c r="AA838" s="46">
        <v>328</v>
      </c>
      <c r="AB838" s="19" t="s">
        <v>1419</v>
      </c>
      <c r="AC838" s="19" t="s">
        <v>1390</v>
      </c>
      <c r="AD838" s="19" t="s">
        <v>2481</v>
      </c>
      <c r="AE838" s="19" t="s">
        <v>2482</v>
      </c>
      <c r="AF838" s="19" t="s">
        <v>1719</v>
      </c>
      <c r="AG838" s="19" t="s">
        <v>2483</v>
      </c>
      <c r="AH838" s="19" t="s">
        <v>1594</v>
      </c>
      <c r="AI838" s="19" t="s">
        <v>1595</v>
      </c>
      <c r="AJ838" s="45">
        <v>0.05</v>
      </c>
      <c r="AK838" s="45">
        <v>24</v>
      </c>
      <c r="AL838" s="19" t="s">
        <v>1501</v>
      </c>
      <c r="AM838" s="46">
        <v>40470</v>
      </c>
      <c r="AN838" s="46">
        <v>24010</v>
      </c>
      <c r="AO838" s="46">
        <v>16460</v>
      </c>
      <c r="AP838" s="45">
        <v>494.4</v>
      </c>
      <c r="AQ838" s="45"/>
      <c r="AR838" s="45" t="str">
        <f>IFERROR(VLOOKUP(AB838,'Pedidos marco'!$A$1:$D$10000,4,0)," ")</f>
        <v xml:space="preserve"> </v>
      </c>
      <c r="AS838" s="45">
        <f t="shared" si="91"/>
        <v>6</v>
      </c>
      <c r="AT838" s="45" t="str">
        <f t="shared" si="92"/>
        <v>06</v>
      </c>
      <c r="AU838" s="47">
        <v>24</v>
      </c>
      <c r="AV838" s="19" t="str">
        <f t="shared" si="93"/>
        <v>04 April</v>
      </c>
      <c r="AW838" s="19">
        <f t="shared" si="94"/>
        <v>1.03</v>
      </c>
      <c r="AX838" s="19">
        <f t="shared" si="95"/>
        <v>20.599999999999998</v>
      </c>
      <c r="AY838" s="19" t="e">
        <f>VLOOKUP(AG838,Cías!$A$1:$E$10000,5,0)</f>
        <v>#N/A</v>
      </c>
      <c r="AZ838" s="19" t="str">
        <f t="shared" si="96"/>
        <v>10007064</v>
      </c>
      <c r="BA838" s="19" t="str">
        <f t="shared" si="97"/>
        <v>GUERRERO HUALPA WILSON GILBERTO</v>
      </c>
      <c r="BB838" s="19" t="e">
        <f>VLOOKUP(AG838,Cías!$A$1:$E$10000,3,0)</f>
        <v>#N/A</v>
      </c>
      <c r="BC838" s="19"/>
      <c r="BD838" s="19"/>
      <c r="BE838" s="19"/>
      <c r="BF838" s="19"/>
      <c r="BG838" s="19"/>
      <c r="BH838" s="19"/>
      <c r="BI838" s="19"/>
      <c r="BJ838" s="19"/>
    </row>
    <row r="839" spans="1:62" ht="15" x14ac:dyDescent="0.2">
      <c r="A839" s="19" t="s">
        <v>9143</v>
      </c>
      <c r="B839" s="19" t="s">
        <v>1479</v>
      </c>
      <c r="C839" s="43">
        <v>44657</v>
      </c>
      <c r="D839" s="44">
        <v>0.39930555555556002</v>
      </c>
      <c r="E839" s="19" t="s">
        <v>9144</v>
      </c>
      <c r="F839" s="19" t="s">
        <v>1481</v>
      </c>
      <c r="G839" s="19" t="s">
        <v>1481</v>
      </c>
      <c r="H839" s="45">
        <v>0</v>
      </c>
      <c r="I839" s="45">
        <v>0</v>
      </c>
      <c r="J839" s="19" t="s">
        <v>1482</v>
      </c>
      <c r="K839" s="19" t="s">
        <v>9145</v>
      </c>
      <c r="L839" s="19" t="s">
        <v>9146</v>
      </c>
      <c r="M839" s="19" t="s">
        <v>9147</v>
      </c>
      <c r="N839" s="19" t="s">
        <v>9143</v>
      </c>
      <c r="O839" s="19" t="s">
        <v>371</v>
      </c>
      <c r="P839" s="19" t="s">
        <v>372</v>
      </c>
      <c r="Q839" s="46">
        <v>360</v>
      </c>
      <c r="R839" s="19" t="s">
        <v>1544</v>
      </c>
      <c r="S839" s="19" t="s">
        <v>1545</v>
      </c>
      <c r="T839" s="19" t="s">
        <v>74</v>
      </c>
      <c r="U839" s="19" t="s">
        <v>1546</v>
      </c>
      <c r="V839" s="19" t="s">
        <v>1547</v>
      </c>
      <c r="W839" s="19" t="s">
        <v>1548</v>
      </c>
      <c r="X839" s="19" t="s">
        <v>1549</v>
      </c>
      <c r="Y839" s="19" t="s">
        <v>1550</v>
      </c>
      <c r="Z839" s="19" t="s">
        <v>1551</v>
      </c>
      <c r="AA839" s="46">
        <v>178</v>
      </c>
      <c r="AB839" s="19" t="s">
        <v>483</v>
      </c>
      <c r="AC839" s="19" t="s">
        <v>115</v>
      </c>
      <c r="AD839" s="19" t="s">
        <v>2556</v>
      </c>
      <c r="AE839" s="19" t="s">
        <v>2557</v>
      </c>
      <c r="AF839" s="19" t="s">
        <v>1554</v>
      </c>
      <c r="AG839" s="19" t="s">
        <v>2558</v>
      </c>
      <c r="AH839" s="19" t="s">
        <v>1499</v>
      </c>
      <c r="AI839" s="19" t="s">
        <v>1500</v>
      </c>
      <c r="AJ839" s="45">
        <v>0</v>
      </c>
      <c r="AK839" s="45">
        <v>0</v>
      </c>
      <c r="AL839" s="19" t="s">
        <v>1501</v>
      </c>
      <c r="AM839" s="46">
        <v>27100</v>
      </c>
      <c r="AN839" s="46">
        <v>18040</v>
      </c>
      <c r="AO839" s="46">
        <v>9060</v>
      </c>
      <c r="AP839" s="45">
        <v>248.4</v>
      </c>
      <c r="AQ839" s="45"/>
      <c r="AR839" s="45" t="str">
        <f>IFERROR(VLOOKUP(AB839,'Pedidos marco'!$A$1:$D$10000,4,0)," ")</f>
        <v xml:space="preserve"> </v>
      </c>
      <c r="AS839" s="45">
        <f t="shared" si="91"/>
        <v>6</v>
      </c>
      <c r="AT839" s="45" t="str">
        <f t="shared" si="92"/>
        <v>06</v>
      </c>
      <c r="AU839" s="47">
        <v>18</v>
      </c>
      <c r="AV839" s="19" t="str">
        <f t="shared" si="93"/>
        <v>04 April</v>
      </c>
      <c r="AW839" s="19">
        <f t="shared" si="94"/>
        <v>0.69000000000000006</v>
      </c>
      <c r="AX839" s="19">
        <f t="shared" si="95"/>
        <v>13.8</v>
      </c>
      <c r="AY839" s="19" t="e">
        <f>VLOOKUP(AG839,Cías!$A$1:$E$10000,5,0)</f>
        <v>#N/A</v>
      </c>
      <c r="AZ839" s="19" t="str">
        <f t="shared" si="96"/>
        <v>1013565</v>
      </c>
      <c r="BA839" s="19" t="str">
        <f t="shared" si="97"/>
        <v>ESPARZA ESPINOZA JIMMY ERNESTO</v>
      </c>
      <c r="BB839" s="19" t="e">
        <f>VLOOKUP(AG839,Cías!$A$1:$E$10000,3,0)</f>
        <v>#N/A</v>
      </c>
      <c r="BC839" s="19"/>
      <c r="BD839" s="19"/>
      <c r="BE839" s="19"/>
      <c r="BF839" s="19"/>
      <c r="BG839" s="19"/>
      <c r="BH839" s="19"/>
      <c r="BI839" s="19"/>
      <c r="BJ839" s="19"/>
    </row>
    <row r="840" spans="1:62" ht="15" x14ac:dyDescent="0.2">
      <c r="A840" s="19" t="s">
        <v>9148</v>
      </c>
      <c r="B840" s="19" t="s">
        <v>1479</v>
      </c>
      <c r="C840" s="43">
        <v>44657</v>
      </c>
      <c r="D840" s="44">
        <v>0.40069444444444002</v>
      </c>
      <c r="E840" s="19" t="s">
        <v>9149</v>
      </c>
      <c r="F840" s="19" t="s">
        <v>9150</v>
      </c>
      <c r="G840" s="19" t="s">
        <v>9151</v>
      </c>
      <c r="H840" s="45">
        <v>3402.83</v>
      </c>
      <c r="I840" s="45">
        <v>3815.28</v>
      </c>
      <c r="J840" s="19" t="s">
        <v>1560</v>
      </c>
      <c r="K840" s="19" t="s">
        <v>9152</v>
      </c>
      <c r="L840" s="19" t="s">
        <v>9153</v>
      </c>
      <c r="M840" s="19" t="s">
        <v>9154</v>
      </c>
      <c r="N840" s="19" t="s">
        <v>9148</v>
      </c>
      <c r="O840" s="19" t="s">
        <v>371</v>
      </c>
      <c r="P840" s="19" t="s">
        <v>372</v>
      </c>
      <c r="Q840" s="46">
        <v>520</v>
      </c>
      <c r="R840" s="19" t="s">
        <v>1544</v>
      </c>
      <c r="S840" s="19" t="s">
        <v>5011</v>
      </c>
      <c r="T840" s="19" t="s">
        <v>421</v>
      </c>
      <c r="U840" s="19" t="s">
        <v>5012</v>
      </c>
      <c r="V840" s="19" t="s">
        <v>5013</v>
      </c>
      <c r="W840" s="19" t="s">
        <v>1757</v>
      </c>
      <c r="X840" s="19" t="s">
        <v>1549</v>
      </c>
      <c r="Y840" s="19" t="s">
        <v>1759</v>
      </c>
      <c r="Z840" s="19" t="s">
        <v>1760</v>
      </c>
      <c r="AA840" s="46">
        <v>218</v>
      </c>
      <c r="AB840" s="19" t="s">
        <v>1420</v>
      </c>
      <c r="AC840" s="19" t="s">
        <v>421</v>
      </c>
      <c r="AD840" s="19" t="s">
        <v>5014</v>
      </c>
      <c r="AE840" s="19" t="s">
        <v>5015</v>
      </c>
      <c r="AF840" s="19" t="s">
        <v>1592</v>
      </c>
      <c r="AG840" s="19" t="s">
        <v>5016</v>
      </c>
      <c r="AH840" s="19" t="s">
        <v>1499</v>
      </c>
      <c r="AI840" s="19" t="s">
        <v>1500</v>
      </c>
      <c r="AJ840" s="45">
        <v>0</v>
      </c>
      <c r="AK840" s="45">
        <v>0</v>
      </c>
      <c r="AL840" s="19" t="s">
        <v>1501</v>
      </c>
      <c r="AM840" s="46">
        <v>35168.75</v>
      </c>
      <c r="AN840" s="46">
        <v>26048.75</v>
      </c>
      <c r="AO840" s="46">
        <v>9120</v>
      </c>
      <c r="AP840" s="45">
        <v>395.2</v>
      </c>
      <c r="AQ840" s="45"/>
      <c r="AR840" s="45" t="str">
        <f>IFERROR(VLOOKUP(AB840,'Pedidos marco'!$A$1:$D$10000,4,0)," ")</f>
        <v xml:space="preserve"> </v>
      </c>
      <c r="AS840" s="45">
        <f t="shared" si="91"/>
        <v>6</v>
      </c>
      <c r="AT840" s="45" t="str">
        <f t="shared" si="92"/>
        <v>06</v>
      </c>
      <c r="AU840" s="47">
        <v>26</v>
      </c>
      <c r="AV840" s="19" t="str">
        <f t="shared" si="93"/>
        <v>04 April</v>
      </c>
      <c r="AW840" s="19">
        <f t="shared" si="94"/>
        <v>0.76</v>
      </c>
      <c r="AX840" s="19">
        <f t="shared" si="95"/>
        <v>15.2</v>
      </c>
      <c r="AY840" s="19" t="e">
        <f>VLOOKUP(AG840,Cías!$A$1:$E$10000,5,0)</f>
        <v>#N/A</v>
      </c>
      <c r="AZ840" s="19" t="str">
        <f t="shared" si="96"/>
        <v>1023699</v>
      </c>
      <c r="BA840" s="19" t="str">
        <f t="shared" si="97"/>
        <v>RIVADENEIRA MORALES KEVIN ANTONIO</v>
      </c>
      <c r="BB840" s="19" t="e">
        <f>VLOOKUP(AG840,Cías!$A$1:$E$10000,3,0)</f>
        <v>#N/A</v>
      </c>
      <c r="BC840" s="19"/>
      <c r="BD840" s="19"/>
      <c r="BE840" s="19"/>
      <c r="BF840" s="19"/>
      <c r="BG840" s="19"/>
      <c r="BH840" s="19"/>
      <c r="BI840" s="19"/>
      <c r="BJ840" s="19"/>
    </row>
    <row r="841" spans="1:62" ht="15" x14ac:dyDescent="0.2">
      <c r="A841" s="19" t="s">
        <v>9148</v>
      </c>
      <c r="B841" s="19" t="s">
        <v>1479</v>
      </c>
      <c r="C841" s="43">
        <v>44657</v>
      </c>
      <c r="D841" s="44">
        <v>0.40069444444444002</v>
      </c>
      <c r="E841" s="19" t="s">
        <v>9155</v>
      </c>
      <c r="F841" s="19" t="s">
        <v>9156</v>
      </c>
      <c r="G841" s="19" t="s">
        <v>9157</v>
      </c>
      <c r="H841" s="45">
        <v>780.52</v>
      </c>
      <c r="I841" s="45">
        <v>875.12</v>
      </c>
      <c r="J841" s="19" t="s">
        <v>1560</v>
      </c>
      <c r="K841" s="19" t="s">
        <v>9152</v>
      </c>
      <c r="L841" s="19" t="s">
        <v>9158</v>
      </c>
      <c r="M841" s="19" t="s">
        <v>9159</v>
      </c>
      <c r="N841" s="19" t="s">
        <v>9148</v>
      </c>
      <c r="O841" s="19" t="s">
        <v>367</v>
      </c>
      <c r="P841" s="19" t="s">
        <v>368</v>
      </c>
      <c r="Q841" s="46">
        <v>120</v>
      </c>
      <c r="R841" s="19" t="s">
        <v>1544</v>
      </c>
      <c r="S841" s="19" t="s">
        <v>5011</v>
      </c>
      <c r="T841" s="19" t="s">
        <v>421</v>
      </c>
      <c r="U841" s="19" t="s">
        <v>5012</v>
      </c>
      <c r="V841" s="19" t="s">
        <v>5013</v>
      </c>
      <c r="W841" s="19" t="s">
        <v>1757</v>
      </c>
      <c r="X841" s="19" t="s">
        <v>1549</v>
      </c>
      <c r="Y841" s="19" t="s">
        <v>1759</v>
      </c>
      <c r="Z841" s="19" t="s">
        <v>1760</v>
      </c>
      <c r="AA841" s="46">
        <v>218</v>
      </c>
      <c r="AB841" s="19" t="s">
        <v>1420</v>
      </c>
      <c r="AC841" s="19" t="s">
        <v>421</v>
      </c>
      <c r="AD841" s="19" t="s">
        <v>5014</v>
      </c>
      <c r="AE841" s="19" t="s">
        <v>5015</v>
      </c>
      <c r="AF841" s="19" t="s">
        <v>1592</v>
      </c>
      <c r="AG841" s="19" t="s">
        <v>5016</v>
      </c>
      <c r="AH841" s="19" t="s">
        <v>1499</v>
      </c>
      <c r="AI841" s="19" t="s">
        <v>1500</v>
      </c>
      <c r="AJ841" s="45">
        <v>0</v>
      </c>
      <c r="AK841" s="45">
        <v>0</v>
      </c>
      <c r="AL841" s="19" t="s">
        <v>1501</v>
      </c>
      <c r="AM841" s="46">
        <v>15131.25</v>
      </c>
      <c r="AN841" s="46">
        <v>6011.25</v>
      </c>
      <c r="AO841" s="46">
        <v>9120</v>
      </c>
      <c r="AP841" s="45">
        <v>91.2</v>
      </c>
      <c r="AQ841" s="45"/>
      <c r="AR841" s="45" t="str">
        <f>IFERROR(VLOOKUP(AB841,'Pedidos marco'!$A$1:$D$10000,4,0)," ")</f>
        <v xml:space="preserve"> </v>
      </c>
      <c r="AS841" s="45">
        <f t="shared" si="91"/>
        <v>6</v>
      </c>
      <c r="AT841" s="45" t="str">
        <f t="shared" si="92"/>
        <v>06</v>
      </c>
      <c r="AU841" s="47">
        <v>6</v>
      </c>
      <c r="AV841" s="19" t="str">
        <f t="shared" si="93"/>
        <v>04 April</v>
      </c>
      <c r="AW841" s="19">
        <f t="shared" si="94"/>
        <v>0.76</v>
      </c>
      <c r="AX841" s="19">
        <f t="shared" si="95"/>
        <v>15.200000000000001</v>
      </c>
      <c r="AY841" s="19" t="e">
        <f>VLOOKUP(AG841,Cías!$A$1:$E$10000,5,0)</f>
        <v>#N/A</v>
      </c>
      <c r="AZ841" s="19" t="str">
        <f t="shared" si="96"/>
        <v>1023699</v>
      </c>
      <c r="BA841" s="19" t="str">
        <f t="shared" si="97"/>
        <v>RIVADENEIRA MORALES KEVIN ANTONIO</v>
      </c>
      <c r="BB841" s="19" t="e">
        <f>VLOOKUP(AG841,Cías!$A$1:$E$10000,3,0)</f>
        <v>#N/A</v>
      </c>
      <c r="BC841" s="19"/>
      <c r="BD841" s="19"/>
      <c r="BE841" s="19"/>
      <c r="BF841" s="19"/>
      <c r="BG841" s="19"/>
      <c r="BH841" s="19"/>
      <c r="BI841" s="19"/>
      <c r="BJ841" s="19"/>
    </row>
    <row r="842" spans="1:62" ht="15" x14ac:dyDescent="0.2">
      <c r="A842" s="19" t="s">
        <v>9160</v>
      </c>
      <c r="B842" s="19" t="s">
        <v>1479</v>
      </c>
      <c r="C842" s="43">
        <v>44657</v>
      </c>
      <c r="D842" s="44">
        <v>0.40347222222222001</v>
      </c>
      <c r="E842" s="19" t="s">
        <v>9161</v>
      </c>
      <c r="F842" s="19" t="s">
        <v>9162</v>
      </c>
      <c r="G842" s="19" t="s">
        <v>9163</v>
      </c>
      <c r="H842" s="45">
        <v>3024</v>
      </c>
      <c r="I842" s="45">
        <v>3390.53</v>
      </c>
      <c r="J842" s="19" t="s">
        <v>1560</v>
      </c>
      <c r="K842" s="19" t="s">
        <v>9164</v>
      </c>
      <c r="L842" s="19" t="s">
        <v>9165</v>
      </c>
      <c r="M842" s="19" t="s">
        <v>9166</v>
      </c>
      <c r="N842" s="19" t="s">
        <v>9160</v>
      </c>
      <c r="O842" s="19" t="s">
        <v>1641</v>
      </c>
      <c r="P842" s="19" t="s">
        <v>1642</v>
      </c>
      <c r="Q842" s="46">
        <v>480</v>
      </c>
      <c r="R842" s="19" t="s">
        <v>1544</v>
      </c>
      <c r="S842" s="19" t="s">
        <v>2170</v>
      </c>
      <c r="T842" s="19" t="s">
        <v>2171</v>
      </c>
      <c r="U842" s="19" t="s">
        <v>2172</v>
      </c>
      <c r="V842" s="19" t="s">
        <v>2173</v>
      </c>
      <c r="W842" s="19" t="s">
        <v>2174</v>
      </c>
      <c r="X842" s="19" t="s">
        <v>2175</v>
      </c>
      <c r="Y842" s="19" t="s">
        <v>2176</v>
      </c>
      <c r="Z842" s="19" t="s">
        <v>2177</v>
      </c>
      <c r="AA842" s="46">
        <v>328</v>
      </c>
      <c r="AB842" s="19" t="s">
        <v>491</v>
      </c>
      <c r="AC842" s="19" t="s">
        <v>131</v>
      </c>
      <c r="AD842" s="19" t="s">
        <v>1992</v>
      </c>
      <c r="AE842" s="19" t="s">
        <v>1993</v>
      </c>
      <c r="AF842" s="19" t="s">
        <v>1719</v>
      </c>
      <c r="AG842" s="19" t="s">
        <v>1994</v>
      </c>
      <c r="AH842" s="19" t="s">
        <v>1594</v>
      </c>
      <c r="AI842" s="19" t="s">
        <v>1595</v>
      </c>
      <c r="AJ842" s="45">
        <v>0.05</v>
      </c>
      <c r="AK842" s="45">
        <v>24</v>
      </c>
      <c r="AL842" s="19" t="s">
        <v>1501</v>
      </c>
      <c r="AM842" s="46">
        <v>40050</v>
      </c>
      <c r="AN842" s="46">
        <v>24070</v>
      </c>
      <c r="AO842" s="46">
        <v>15980</v>
      </c>
      <c r="AP842" s="45">
        <v>494.4</v>
      </c>
      <c r="AQ842" s="45"/>
      <c r="AR842" s="45" t="str">
        <f>IFERROR(VLOOKUP(AB842,'Pedidos marco'!$A$1:$D$10000,4,0)," ")</f>
        <v xml:space="preserve"> </v>
      </c>
      <c r="AS842" s="45">
        <f t="shared" si="91"/>
        <v>6</v>
      </c>
      <c r="AT842" s="45" t="str">
        <f t="shared" si="92"/>
        <v>06</v>
      </c>
      <c r="AU842" s="47">
        <v>24</v>
      </c>
      <c r="AV842" s="19" t="str">
        <f t="shared" si="93"/>
        <v>04 April</v>
      </c>
      <c r="AW842" s="19">
        <f t="shared" si="94"/>
        <v>1.03</v>
      </c>
      <c r="AX842" s="19">
        <f t="shared" si="95"/>
        <v>20.599999999999998</v>
      </c>
      <c r="AY842" s="19" t="e">
        <f>VLOOKUP(AG842,Cías!$A$1:$E$10000,5,0)</f>
        <v>#N/A</v>
      </c>
      <c r="AZ842" s="19" t="str">
        <f t="shared" si="96"/>
        <v>1021996</v>
      </c>
      <c r="BA842" s="19" t="str">
        <f t="shared" si="97"/>
        <v>FRANCO VEGA SANDRO MARCELO</v>
      </c>
      <c r="BB842" s="19" t="e">
        <f>VLOOKUP(AG842,Cías!$A$1:$E$10000,3,0)</f>
        <v>#N/A</v>
      </c>
      <c r="BC842" s="19"/>
      <c r="BD842" s="19"/>
      <c r="BE842" s="19"/>
      <c r="BF842" s="19"/>
      <c r="BG842" s="19"/>
      <c r="BH842" s="19"/>
      <c r="BI842" s="19"/>
      <c r="BJ842" s="19"/>
    </row>
    <row r="843" spans="1:62" ht="15" x14ac:dyDescent="0.2">
      <c r="A843" s="19" t="s">
        <v>9167</v>
      </c>
      <c r="B843" s="19" t="s">
        <v>1479</v>
      </c>
      <c r="C843" s="43">
        <v>44657</v>
      </c>
      <c r="D843" s="44">
        <v>0.40694444444444</v>
      </c>
      <c r="E843" s="19" t="s">
        <v>9168</v>
      </c>
      <c r="F843" s="19" t="s">
        <v>1481</v>
      </c>
      <c r="G843" s="19" t="s">
        <v>1481</v>
      </c>
      <c r="H843" s="45">
        <v>0</v>
      </c>
      <c r="I843" s="45">
        <v>0</v>
      </c>
      <c r="J843" s="19" t="s">
        <v>1482</v>
      </c>
      <c r="K843" s="19" t="s">
        <v>9169</v>
      </c>
      <c r="L843" s="19" t="s">
        <v>9170</v>
      </c>
      <c r="M843" s="19" t="s">
        <v>9171</v>
      </c>
      <c r="N843" s="19" t="s">
        <v>9167</v>
      </c>
      <c r="O843" s="19" t="s">
        <v>371</v>
      </c>
      <c r="P843" s="19" t="s">
        <v>372</v>
      </c>
      <c r="Q843" s="46">
        <v>320</v>
      </c>
      <c r="R843" s="19" t="s">
        <v>1544</v>
      </c>
      <c r="S843" s="19" t="s">
        <v>1545</v>
      </c>
      <c r="T843" s="19" t="s">
        <v>74</v>
      </c>
      <c r="U843" s="19" t="s">
        <v>4451</v>
      </c>
      <c r="V843" s="19" t="s">
        <v>4452</v>
      </c>
      <c r="W843" s="19" t="s">
        <v>1548</v>
      </c>
      <c r="X843" s="19" t="s">
        <v>4453</v>
      </c>
      <c r="Y843" s="19" t="s">
        <v>1684</v>
      </c>
      <c r="Z843" s="19" t="s">
        <v>1685</v>
      </c>
      <c r="AA843" s="46">
        <v>198</v>
      </c>
      <c r="AB843" s="19" t="s">
        <v>479</v>
      </c>
      <c r="AC843" s="19" t="s">
        <v>108</v>
      </c>
      <c r="AD843" s="19" t="s">
        <v>5322</v>
      </c>
      <c r="AE843" s="19" t="s">
        <v>1481</v>
      </c>
      <c r="AF843" s="19" t="s">
        <v>1554</v>
      </c>
      <c r="AG843" s="19" t="s">
        <v>5323</v>
      </c>
      <c r="AH843" s="19" t="s">
        <v>1499</v>
      </c>
      <c r="AI843" s="19" t="s">
        <v>1500</v>
      </c>
      <c r="AJ843" s="45">
        <v>0</v>
      </c>
      <c r="AK843" s="45">
        <v>0</v>
      </c>
      <c r="AL843" s="19" t="s">
        <v>1501</v>
      </c>
      <c r="AM843" s="46">
        <v>20595.556</v>
      </c>
      <c r="AN843" s="46">
        <v>16035.556</v>
      </c>
      <c r="AO843" s="46">
        <v>4560</v>
      </c>
      <c r="AP843" s="45">
        <v>236.8</v>
      </c>
      <c r="AQ843" s="45"/>
      <c r="AR843" s="45" t="str">
        <f>IFERROR(VLOOKUP(AB843,'Pedidos marco'!$A$1:$D$10000,4,0)," ")</f>
        <v xml:space="preserve"> </v>
      </c>
      <c r="AS843" s="45">
        <f t="shared" si="91"/>
        <v>6</v>
      </c>
      <c r="AT843" s="45" t="str">
        <f t="shared" si="92"/>
        <v>06</v>
      </c>
      <c r="AU843" s="47">
        <v>16</v>
      </c>
      <c r="AV843" s="19" t="str">
        <f t="shared" si="93"/>
        <v>04 April</v>
      </c>
      <c r="AW843" s="19">
        <f t="shared" si="94"/>
        <v>0.74</v>
      </c>
      <c r="AX843" s="19">
        <f t="shared" si="95"/>
        <v>14.8</v>
      </c>
      <c r="AY843" s="19" t="e">
        <f>VLOOKUP(AG843,Cías!$A$1:$E$10000,5,0)</f>
        <v>#N/A</v>
      </c>
      <c r="AZ843" s="19" t="str">
        <f t="shared" si="96"/>
        <v>1022019</v>
      </c>
      <c r="BA843" s="19" t="str">
        <f t="shared" si="97"/>
        <v>ENRIQUEZ LARA ORLANDO DANILO</v>
      </c>
      <c r="BB843" s="19" t="e">
        <f>VLOOKUP(AG843,Cías!$A$1:$E$10000,3,0)</f>
        <v>#N/A</v>
      </c>
      <c r="BC843" s="19"/>
      <c r="BD843" s="19"/>
      <c r="BE843" s="19"/>
      <c r="BF843" s="19"/>
      <c r="BG843" s="19"/>
      <c r="BH843" s="19"/>
      <c r="BI843" s="19"/>
      <c r="BJ843" s="19"/>
    </row>
    <row r="844" spans="1:62" ht="15" x14ac:dyDescent="0.2">
      <c r="A844" s="19" t="s">
        <v>9167</v>
      </c>
      <c r="B844" s="19" t="s">
        <v>1479</v>
      </c>
      <c r="C844" s="43">
        <v>44657</v>
      </c>
      <c r="D844" s="44">
        <v>0.40694444444444</v>
      </c>
      <c r="E844" s="19" t="s">
        <v>9172</v>
      </c>
      <c r="F844" s="19" t="s">
        <v>1481</v>
      </c>
      <c r="G844" s="19" t="s">
        <v>1481</v>
      </c>
      <c r="H844" s="45">
        <v>0</v>
      </c>
      <c r="I844" s="45">
        <v>0</v>
      </c>
      <c r="J844" s="19" t="s">
        <v>1482</v>
      </c>
      <c r="K844" s="19" t="s">
        <v>9173</v>
      </c>
      <c r="L844" s="19" t="s">
        <v>9174</v>
      </c>
      <c r="M844" s="19" t="s">
        <v>9175</v>
      </c>
      <c r="N844" s="19" t="s">
        <v>9167</v>
      </c>
      <c r="O844" s="19" t="s">
        <v>369</v>
      </c>
      <c r="P844" s="19" t="s">
        <v>370</v>
      </c>
      <c r="Q844" s="46">
        <v>40</v>
      </c>
      <c r="R844" s="19" t="s">
        <v>1544</v>
      </c>
      <c r="S844" s="19" t="s">
        <v>1545</v>
      </c>
      <c r="T844" s="19" t="s">
        <v>74</v>
      </c>
      <c r="U844" s="19" t="s">
        <v>4451</v>
      </c>
      <c r="V844" s="19" t="s">
        <v>4452</v>
      </c>
      <c r="W844" s="19" t="s">
        <v>1548</v>
      </c>
      <c r="X844" s="19" t="s">
        <v>4453</v>
      </c>
      <c r="Y844" s="19" t="s">
        <v>1684</v>
      </c>
      <c r="Z844" s="19" t="s">
        <v>1685</v>
      </c>
      <c r="AA844" s="46">
        <v>198</v>
      </c>
      <c r="AB844" s="19" t="s">
        <v>479</v>
      </c>
      <c r="AC844" s="19" t="s">
        <v>108</v>
      </c>
      <c r="AD844" s="19" t="s">
        <v>5322</v>
      </c>
      <c r="AE844" s="19" t="s">
        <v>1481</v>
      </c>
      <c r="AF844" s="19" t="s">
        <v>1554</v>
      </c>
      <c r="AG844" s="19" t="s">
        <v>5323</v>
      </c>
      <c r="AH844" s="19" t="s">
        <v>1499</v>
      </c>
      <c r="AI844" s="19" t="s">
        <v>1500</v>
      </c>
      <c r="AJ844" s="45">
        <v>0</v>
      </c>
      <c r="AK844" s="45">
        <v>0</v>
      </c>
      <c r="AL844" s="19" t="s">
        <v>1501</v>
      </c>
      <c r="AM844" s="46">
        <v>6564.4440000000004</v>
      </c>
      <c r="AN844" s="46">
        <v>2004.444</v>
      </c>
      <c r="AO844" s="46">
        <v>4560</v>
      </c>
      <c r="AP844" s="45">
        <v>29.6</v>
      </c>
      <c r="AQ844" s="45"/>
      <c r="AR844" s="45" t="str">
        <f>IFERROR(VLOOKUP(AB844,'Pedidos marco'!$A$1:$D$10000,4,0)," ")</f>
        <v xml:space="preserve"> </v>
      </c>
      <c r="AS844" s="45">
        <f t="shared" si="91"/>
        <v>6</v>
      </c>
      <c r="AT844" s="45" t="str">
        <f t="shared" si="92"/>
        <v>06</v>
      </c>
      <c r="AU844" s="47">
        <v>2</v>
      </c>
      <c r="AV844" s="19" t="str">
        <f t="shared" si="93"/>
        <v>04 April</v>
      </c>
      <c r="AW844" s="19">
        <f t="shared" si="94"/>
        <v>0.74</v>
      </c>
      <c r="AX844" s="19">
        <f t="shared" si="95"/>
        <v>14.8</v>
      </c>
      <c r="AY844" s="19" t="e">
        <f>VLOOKUP(AG844,Cías!$A$1:$E$10000,5,0)</f>
        <v>#N/A</v>
      </c>
      <c r="AZ844" s="19" t="str">
        <f t="shared" si="96"/>
        <v>1022019</v>
      </c>
      <c r="BA844" s="19" t="str">
        <f t="shared" si="97"/>
        <v>ENRIQUEZ LARA ORLANDO DANILO</v>
      </c>
      <c r="BB844" s="19" t="e">
        <f>VLOOKUP(AG844,Cías!$A$1:$E$10000,3,0)</f>
        <v>#N/A</v>
      </c>
      <c r="BC844" s="19"/>
      <c r="BD844" s="19"/>
      <c r="BE844" s="19"/>
      <c r="BF844" s="19"/>
      <c r="BG844" s="19"/>
      <c r="BH844" s="19"/>
      <c r="BI844" s="19"/>
      <c r="BJ844" s="19"/>
    </row>
    <row r="845" spans="1:62" ht="15" x14ac:dyDescent="0.2">
      <c r="A845" s="19" t="s">
        <v>9176</v>
      </c>
      <c r="B845" s="19" t="s">
        <v>1479</v>
      </c>
      <c r="C845" s="43">
        <v>44657</v>
      </c>
      <c r="D845" s="44">
        <v>0.40902777777777999</v>
      </c>
      <c r="E845" s="19" t="s">
        <v>9177</v>
      </c>
      <c r="F845" s="19" t="s">
        <v>1481</v>
      </c>
      <c r="G845" s="19" t="s">
        <v>1481</v>
      </c>
      <c r="H845" s="45">
        <v>0</v>
      </c>
      <c r="I845" s="45">
        <v>0</v>
      </c>
      <c r="J845" s="19" t="s">
        <v>1482</v>
      </c>
      <c r="K845" s="19" t="s">
        <v>9178</v>
      </c>
      <c r="L845" s="19" t="s">
        <v>9179</v>
      </c>
      <c r="M845" s="19" t="s">
        <v>9180</v>
      </c>
      <c r="N845" s="19" t="s">
        <v>9176</v>
      </c>
      <c r="O845" s="19" t="s">
        <v>371</v>
      </c>
      <c r="P845" s="19" t="s">
        <v>372</v>
      </c>
      <c r="Q845" s="46">
        <v>360</v>
      </c>
      <c r="R845" s="19" t="s">
        <v>1544</v>
      </c>
      <c r="S845" s="19" t="s">
        <v>1545</v>
      </c>
      <c r="T845" s="19" t="s">
        <v>74</v>
      </c>
      <c r="U845" s="19" t="s">
        <v>9181</v>
      </c>
      <c r="V845" s="19" t="s">
        <v>9182</v>
      </c>
      <c r="W845" s="19" t="s">
        <v>1548</v>
      </c>
      <c r="X845" s="19" t="s">
        <v>9183</v>
      </c>
      <c r="Y845" s="19" t="s">
        <v>1684</v>
      </c>
      <c r="Z845" s="19" t="s">
        <v>1685</v>
      </c>
      <c r="AA845" s="46">
        <v>198</v>
      </c>
      <c r="AB845" s="19" t="s">
        <v>569</v>
      </c>
      <c r="AC845" s="19" t="s">
        <v>291</v>
      </c>
      <c r="AD845" s="19" t="s">
        <v>3817</v>
      </c>
      <c r="AE845" s="19" t="s">
        <v>3818</v>
      </c>
      <c r="AF845" s="19" t="s">
        <v>1554</v>
      </c>
      <c r="AG845" s="19" t="s">
        <v>3819</v>
      </c>
      <c r="AH845" s="19" t="s">
        <v>1499</v>
      </c>
      <c r="AI845" s="19" t="s">
        <v>1500</v>
      </c>
      <c r="AJ845" s="45">
        <v>0</v>
      </c>
      <c r="AK845" s="45">
        <v>0</v>
      </c>
      <c r="AL845" s="19" t="s">
        <v>1501</v>
      </c>
      <c r="AM845" s="46">
        <v>27000</v>
      </c>
      <c r="AN845" s="46">
        <v>18000</v>
      </c>
      <c r="AO845" s="46">
        <v>9000</v>
      </c>
      <c r="AP845" s="45">
        <v>266.39999999999998</v>
      </c>
      <c r="AQ845" s="45"/>
      <c r="AR845" s="45" t="str">
        <f>IFERROR(VLOOKUP(AB845,'Pedidos marco'!$A$1:$D$10000,4,0)," ")</f>
        <v xml:space="preserve"> </v>
      </c>
      <c r="AS845" s="45">
        <f t="shared" si="91"/>
        <v>6</v>
      </c>
      <c r="AT845" s="45" t="str">
        <f t="shared" si="92"/>
        <v>06</v>
      </c>
      <c r="AU845" s="47">
        <v>18</v>
      </c>
      <c r="AV845" s="19" t="str">
        <f t="shared" si="93"/>
        <v>04 April</v>
      </c>
      <c r="AW845" s="19">
        <f t="shared" si="94"/>
        <v>0.74</v>
      </c>
      <c r="AX845" s="19">
        <f t="shared" si="95"/>
        <v>14.799999999999999</v>
      </c>
      <c r="AY845" s="19" t="e">
        <f>VLOOKUP(AG845,Cías!$A$1:$E$10000,5,0)</f>
        <v>#N/A</v>
      </c>
      <c r="AZ845" s="19" t="str">
        <f t="shared" si="96"/>
        <v>1013262</v>
      </c>
      <c r="BA845" s="19" t="str">
        <f t="shared" si="97"/>
        <v>SEGOVIA ERAZO PATRICIA ALEXANDRA</v>
      </c>
      <c r="BB845" s="19" t="e">
        <f>VLOOKUP(AG845,Cías!$A$1:$E$10000,3,0)</f>
        <v>#N/A</v>
      </c>
      <c r="BC845" s="19"/>
      <c r="BD845" s="19"/>
      <c r="BE845" s="19"/>
      <c r="BF845" s="19"/>
      <c r="BG845" s="19"/>
      <c r="BH845" s="19"/>
      <c r="BI845" s="19"/>
      <c r="BJ845" s="19"/>
    </row>
    <row r="846" spans="1:62" ht="15" x14ac:dyDescent="0.2">
      <c r="A846" s="19" t="s">
        <v>9184</v>
      </c>
      <c r="B846" s="19" t="s">
        <v>1479</v>
      </c>
      <c r="C846" s="43">
        <v>44657</v>
      </c>
      <c r="D846" s="44">
        <v>0.41388888888889003</v>
      </c>
      <c r="E846" s="19" t="s">
        <v>9185</v>
      </c>
      <c r="F846" s="19" t="s">
        <v>1481</v>
      </c>
      <c r="G846" s="19" t="s">
        <v>1481</v>
      </c>
      <c r="H846" s="45">
        <v>0</v>
      </c>
      <c r="I846" s="45">
        <v>0</v>
      </c>
      <c r="J846" s="19" t="s">
        <v>1482</v>
      </c>
      <c r="K846" s="19" t="s">
        <v>9186</v>
      </c>
      <c r="L846" s="19" t="s">
        <v>9187</v>
      </c>
      <c r="M846" s="19" t="s">
        <v>9188</v>
      </c>
      <c r="N846" s="19" t="s">
        <v>9184</v>
      </c>
      <c r="O846" s="19" t="s">
        <v>1603</v>
      </c>
      <c r="P846" s="19" t="s">
        <v>1604</v>
      </c>
      <c r="Q846" s="46">
        <v>660</v>
      </c>
      <c r="R846" s="19" t="s">
        <v>1544</v>
      </c>
      <c r="S846" s="19" t="s">
        <v>1736</v>
      </c>
      <c r="T846" s="19" t="s">
        <v>1737</v>
      </c>
      <c r="U846" s="19" t="s">
        <v>9189</v>
      </c>
      <c r="V846" s="19" t="s">
        <v>9190</v>
      </c>
      <c r="W846" s="19" t="s">
        <v>7667</v>
      </c>
      <c r="X846" s="19" t="s">
        <v>9191</v>
      </c>
      <c r="Y846" s="19" t="s">
        <v>7669</v>
      </c>
      <c r="Z846" s="19" t="s">
        <v>7670</v>
      </c>
      <c r="AA846" s="46">
        <v>337</v>
      </c>
      <c r="AB846" s="19" t="s">
        <v>549</v>
      </c>
      <c r="AC846" s="19" t="s">
        <v>250</v>
      </c>
      <c r="AD846" s="19" t="s">
        <v>9192</v>
      </c>
      <c r="AE846" s="19" t="s">
        <v>9193</v>
      </c>
      <c r="AF846" s="19" t="s">
        <v>1592</v>
      </c>
      <c r="AG846" s="19" t="s">
        <v>9194</v>
      </c>
      <c r="AH846" s="19" t="s">
        <v>1499</v>
      </c>
      <c r="AI846" s="19" t="s">
        <v>1500</v>
      </c>
      <c r="AJ846" s="45">
        <v>0</v>
      </c>
      <c r="AK846" s="45">
        <v>0</v>
      </c>
      <c r="AL846" s="19" t="s">
        <v>1501</v>
      </c>
      <c r="AM846" s="46">
        <v>51250</v>
      </c>
      <c r="AN846" s="46">
        <v>33030</v>
      </c>
      <c r="AO846" s="46">
        <v>18220</v>
      </c>
      <c r="AP846" s="45">
        <v>712.8</v>
      </c>
      <c r="AQ846" s="45"/>
      <c r="AR846" s="45" t="str">
        <f>IFERROR(VLOOKUP(AB846,'Pedidos marco'!$A$1:$D$10000,4,0)," ")</f>
        <v xml:space="preserve"> </v>
      </c>
      <c r="AS846" s="45">
        <f t="shared" si="91"/>
        <v>6</v>
      </c>
      <c r="AT846" s="45" t="str">
        <f t="shared" si="92"/>
        <v>06</v>
      </c>
      <c r="AU846" s="47">
        <v>33</v>
      </c>
      <c r="AV846" s="19" t="str">
        <f t="shared" si="93"/>
        <v>04 April</v>
      </c>
      <c r="AW846" s="19">
        <f t="shared" si="94"/>
        <v>1.0799999999999998</v>
      </c>
      <c r="AX846" s="19">
        <f t="shared" si="95"/>
        <v>21.599999999999998</v>
      </c>
      <c r="AY846" s="19" t="e">
        <f>VLOOKUP(AG846,Cías!$A$1:$E$10000,5,0)</f>
        <v>#N/A</v>
      </c>
      <c r="AZ846" s="19" t="str">
        <f t="shared" si="96"/>
        <v>1019410</v>
      </c>
      <c r="BA846" s="19" t="str">
        <f t="shared" si="97"/>
        <v>POZO VILLAFUERTE EDISON ROBERTO</v>
      </c>
      <c r="BB846" s="19" t="e">
        <f>VLOOKUP(AG846,Cías!$A$1:$E$10000,3,0)</f>
        <v>#N/A</v>
      </c>
      <c r="BC846" s="19"/>
      <c r="BD846" s="19"/>
      <c r="BE846" s="19"/>
      <c r="BF846" s="19"/>
      <c r="BG846" s="19"/>
      <c r="BH846" s="19"/>
      <c r="BI846" s="19"/>
      <c r="BJ846" s="19"/>
    </row>
    <row r="847" spans="1:62" ht="15" x14ac:dyDescent="0.2">
      <c r="A847" s="19" t="s">
        <v>9195</v>
      </c>
      <c r="B847" s="19" t="s">
        <v>1479</v>
      </c>
      <c r="C847" s="43">
        <v>44657</v>
      </c>
      <c r="D847" s="44">
        <v>0.43402777777778001</v>
      </c>
      <c r="E847" s="19" t="s">
        <v>9196</v>
      </c>
      <c r="F847" s="19" t="s">
        <v>9197</v>
      </c>
      <c r="G847" s="19" t="s">
        <v>9198</v>
      </c>
      <c r="H847" s="45">
        <v>4054.8</v>
      </c>
      <c r="I847" s="45">
        <v>4546.2700000000004</v>
      </c>
      <c r="J847" s="19" t="s">
        <v>1560</v>
      </c>
      <c r="K847" s="19" t="s">
        <v>9199</v>
      </c>
      <c r="L847" s="19" t="s">
        <v>9200</v>
      </c>
      <c r="M847" s="19" t="s">
        <v>9201</v>
      </c>
      <c r="N847" s="19" t="s">
        <v>9195</v>
      </c>
      <c r="O847" s="19" t="s">
        <v>371</v>
      </c>
      <c r="P847" s="19" t="s">
        <v>372</v>
      </c>
      <c r="Q847" s="46">
        <v>620</v>
      </c>
      <c r="R847" s="19" t="s">
        <v>1544</v>
      </c>
      <c r="S847" s="19" t="s">
        <v>1898</v>
      </c>
      <c r="T847" s="19" t="s">
        <v>1899</v>
      </c>
      <c r="U847" s="19" t="s">
        <v>1900</v>
      </c>
      <c r="V847" s="19" t="s">
        <v>1901</v>
      </c>
      <c r="W847" s="19" t="s">
        <v>1548</v>
      </c>
      <c r="X847" s="19" t="s">
        <v>1902</v>
      </c>
      <c r="Y847" s="19" t="s">
        <v>1684</v>
      </c>
      <c r="Z847" s="19" t="s">
        <v>1685</v>
      </c>
      <c r="AA847" s="46">
        <v>198</v>
      </c>
      <c r="AB847" s="19" t="s">
        <v>525</v>
      </c>
      <c r="AC847" s="19" t="s">
        <v>202</v>
      </c>
      <c r="AD847" s="19" t="s">
        <v>1903</v>
      </c>
      <c r="AE847" s="19" t="s">
        <v>1904</v>
      </c>
      <c r="AF847" s="19" t="s">
        <v>1592</v>
      </c>
      <c r="AG847" s="19" t="s">
        <v>1905</v>
      </c>
      <c r="AH847" s="19" t="s">
        <v>1499</v>
      </c>
      <c r="AI847" s="19" t="s">
        <v>1500</v>
      </c>
      <c r="AJ847" s="45">
        <v>0</v>
      </c>
      <c r="AK847" s="45">
        <v>0</v>
      </c>
      <c r="AL847" s="19" t="s">
        <v>1501</v>
      </c>
      <c r="AM847" s="46">
        <v>39883.938999999998</v>
      </c>
      <c r="AN847" s="46">
        <v>31093.938999999998</v>
      </c>
      <c r="AO847" s="46">
        <v>8790</v>
      </c>
      <c r="AP847" s="45">
        <v>458.8</v>
      </c>
      <c r="AQ847" s="45"/>
      <c r="AR847" s="45" t="str">
        <f>IFERROR(VLOOKUP(AB847,'Pedidos marco'!$A$1:$D$10000,4,0)," ")</f>
        <v xml:space="preserve"> </v>
      </c>
      <c r="AS847" s="45">
        <f t="shared" si="91"/>
        <v>6</v>
      </c>
      <c r="AT847" s="45" t="str">
        <f t="shared" si="92"/>
        <v>06</v>
      </c>
      <c r="AU847" s="47">
        <v>31</v>
      </c>
      <c r="AV847" s="19" t="str">
        <f t="shared" si="93"/>
        <v>04 April</v>
      </c>
      <c r="AW847" s="19">
        <f t="shared" si="94"/>
        <v>0.74</v>
      </c>
      <c r="AX847" s="19">
        <f t="shared" si="95"/>
        <v>14.8</v>
      </c>
      <c r="AY847" s="19" t="e">
        <f>VLOOKUP(AG847,Cías!$A$1:$E$10000,5,0)</f>
        <v>#N/A</v>
      </c>
      <c r="AZ847" s="19" t="str">
        <f t="shared" si="96"/>
        <v>1017066</v>
      </c>
      <c r="BA847" s="19" t="str">
        <f t="shared" si="97"/>
        <v>MISE MISE NESTOR SALOMON</v>
      </c>
      <c r="BB847" s="19" t="e">
        <f>VLOOKUP(AG847,Cías!$A$1:$E$10000,3,0)</f>
        <v>#N/A</v>
      </c>
      <c r="BC847" s="19"/>
      <c r="BD847" s="19"/>
      <c r="BE847" s="19"/>
      <c r="BF847" s="19"/>
      <c r="BG847" s="19"/>
      <c r="BH847" s="19"/>
      <c r="BI847" s="19"/>
      <c r="BJ847" s="19"/>
    </row>
    <row r="848" spans="1:62" ht="15" x14ac:dyDescent="0.2">
      <c r="A848" s="19" t="s">
        <v>9195</v>
      </c>
      <c r="B848" s="19" t="s">
        <v>1479</v>
      </c>
      <c r="C848" s="43">
        <v>44657</v>
      </c>
      <c r="D848" s="44">
        <v>0.43402777777778001</v>
      </c>
      <c r="E848" s="19" t="s">
        <v>9202</v>
      </c>
      <c r="F848" s="19" t="s">
        <v>9203</v>
      </c>
      <c r="G848" s="19" t="s">
        <v>9204</v>
      </c>
      <c r="H848" s="45">
        <v>260</v>
      </c>
      <c r="I848" s="45">
        <v>291.51</v>
      </c>
      <c r="J848" s="19" t="s">
        <v>1560</v>
      </c>
      <c r="K848" s="19" t="s">
        <v>9205</v>
      </c>
      <c r="L848" s="19" t="s">
        <v>9206</v>
      </c>
      <c r="M848" s="19" t="s">
        <v>9207</v>
      </c>
      <c r="N848" s="19" t="s">
        <v>9195</v>
      </c>
      <c r="O848" s="19" t="s">
        <v>367</v>
      </c>
      <c r="P848" s="19" t="s">
        <v>368</v>
      </c>
      <c r="Q848" s="46">
        <v>40</v>
      </c>
      <c r="R848" s="19" t="s">
        <v>1544</v>
      </c>
      <c r="S848" s="19" t="s">
        <v>1898</v>
      </c>
      <c r="T848" s="19" t="s">
        <v>1899</v>
      </c>
      <c r="U848" s="19" t="s">
        <v>1900</v>
      </c>
      <c r="V848" s="19" t="s">
        <v>1901</v>
      </c>
      <c r="W848" s="19" t="s">
        <v>1548</v>
      </c>
      <c r="X848" s="19" t="s">
        <v>1902</v>
      </c>
      <c r="Y848" s="19" t="s">
        <v>1684</v>
      </c>
      <c r="Z848" s="19" t="s">
        <v>1685</v>
      </c>
      <c r="AA848" s="46">
        <v>198</v>
      </c>
      <c r="AB848" s="19" t="s">
        <v>525</v>
      </c>
      <c r="AC848" s="19" t="s">
        <v>202</v>
      </c>
      <c r="AD848" s="19" t="s">
        <v>1903</v>
      </c>
      <c r="AE848" s="19" t="s">
        <v>1904</v>
      </c>
      <c r="AF848" s="19" t="s">
        <v>1592</v>
      </c>
      <c r="AG848" s="19" t="s">
        <v>1905</v>
      </c>
      <c r="AH848" s="19" t="s">
        <v>1499</v>
      </c>
      <c r="AI848" s="19" t="s">
        <v>1500</v>
      </c>
      <c r="AJ848" s="45">
        <v>0</v>
      </c>
      <c r="AK848" s="45">
        <v>0</v>
      </c>
      <c r="AL848" s="19" t="s">
        <v>1501</v>
      </c>
      <c r="AM848" s="46">
        <v>10796.061</v>
      </c>
      <c r="AN848" s="46">
        <v>2006.0609999999999</v>
      </c>
      <c r="AO848" s="46">
        <v>8790</v>
      </c>
      <c r="AP848" s="45">
        <v>29.6</v>
      </c>
      <c r="AQ848" s="45"/>
      <c r="AR848" s="45" t="str">
        <f>IFERROR(VLOOKUP(AB848,'Pedidos marco'!$A$1:$D$10000,4,0)," ")</f>
        <v xml:space="preserve"> </v>
      </c>
      <c r="AS848" s="45">
        <f t="shared" si="91"/>
        <v>6</v>
      </c>
      <c r="AT848" s="45" t="str">
        <f t="shared" si="92"/>
        <v>06</v>
      </c>
      <c r="AU848" s="47">
        <v>2</v>
      </c>
      <c r="AV848" s="19" t="str">
        <f t="shared" si="93"/>
        <v>04 April</v>
      </c>
      <c r="AW848" s="19">
        <f t="shared" si="94"/>
        <v>0.74</v>
      </c>
      <c r="AX848" s="19">
        <f t="shared" si="95"/>
        <v>14.8</v>
      </c>
      <c r="AY848" s="19" t="e">
        <f>VLOOKUP(AG848,Cías!$A$1:$E$10000,5,0)</f>
        <v>#N/A</v>
      </c>
      <c r="AZ848" s="19" t="str">
        <f t="shared" si="96"/>
        <v>1017066</v>
      </c>
      <c r="BA848" s="19" t="str">
        <f t="shared" si="97"/>
        <v>MISE MISE NESTOR SALOMON</v>
      </c>
      <c r="BB848" s="19" t="e">
        <f>VLOOKUP(AG848,Cías!$A$1:$E$10000,3,0)</f>
        <v>#N/A</v>
      </c>
      <c r="BC848" s="19"/>
      <c r="BD848" s="19"/>
      <c r="BE848" s="19"/>
      <c r="BF848" s="19"/>
      <c r="BG848" s="19"/>
      <c r="BH848" s="19"/>
      <c r="BI848" s="19"/>
      <c r="BJ848" s="19"/>
    </row>
    <row r="849" spans="1:62" ht="15" x14ac:dyDescent="0.2">
      <c r="A849" s="19" t="s">
        <v>9208</v>
      </c>
      <c r="B849" s="19" t="s">
        <v>1479</v>
      </c>
      <c r="C849" s="43">
        <v>44657</v>
      </c>
      <c r="D849" s="44">
        <v>0.45</v>
      </c>
      <c r="E849" s="19" t="s">
        <v>9209</v>
      </c>
      <c r="F849" s="19" t="s">
        <v>9210</v>
      </c>
      <c r="G849" s="19" t="s">
        <v>9211</v>
      </c>
      <c r="H849" s="45">
        <v>3238.68</v>
      </c>
      <c r="I849" s="45">
        <v>3631.23</v>
      </c>
      <c r="J849" s="19" t="s">
        <v>1560</v>
      </c>
      <c r="K849" s="19" t="s">
        <v>9212</v>
      </c>
      <c r="L849" s="19" t="s">
        <v>9213</v>
      </c>
      <c r="M849" s="19" t="s">
        <v>9214</v>
      </c>
      <c r="N849" s="19" t="s">
        <v>9208</v>
      </c>
      <c r="O849" s="19" t="s">
        <v>367</v>
      </c>
      <c r="P849" s="19" t="s">
        <v>368</v>
      </c>
      <c r="Q849" s="46">
        <v>480</v>
      </c>
      <c r="R849" s="19" t="s">
        <v>1544</v>
      </c>
      <c r="S849" s="19" t="s">
        <v>1913</v>
      </c>
      <c r="T849" s="19" t="s">
        <v>1914</v>
      </c>
      <c r="U849" s="19" t="s">
        <v>1930</v>
      </c>
      <c r="V849" s="19" t="s">
        <v>1931</v>
      </c>
      <c r="W849" s="19" t="s">
        <v>1829</v>
      </c>
      <c r="X849" s="19" t="s">
        <v>1932</v>
      </c>
      <c r="Y849" s="19" t="s">
        <v>1831</v>
      </c>
      <c r="Z849" s="19" t="s">
        <v>1832</v>
      </c>
      <c r="AA849" s="46">
        <v>8</v>
      </c>
      <c r="AB849" s="19" t="s">
        <v>497</v>
      </c>
      <c r="AC849" s="19" t="s">
        <v>143</v>
      </c>
      <c r="AD849" s="19" t="s">
        <v>5468</v>
      </c>
      <c r="AE849" s="19" t="s">
        <v>5469</v>
      </c>
      <c r="AF849" s="19" t="s">
        <v>1719</v>
      </c>
      <c r="AG849" s="19" t="s">
        <v>5470</v>
      </c>
      <c r="AH849" s="19" t="s">
        <v>1594</v>
      </c>
      <c r="AI849" s="19" t="s">
        <v>1595</v>
      </c>
      <c r="AJ849" s="45">
        <v>0.05</v>
      </c>
      <c r="AK849" s="45">
        <v>24</v>
      </c>
      <c r="AL849" s="19" t="s">
        <v>1501</v>
      </c>
      <c r="AM849" s="46">
        <v>37600</v>
      </c>
      <c r="AN849" s="46">
        <v>24020</v>
      </c>
      <c r="AO849" s="46">
        <v>13580</v>
      </c>
      <c r="AP849" s="45">
        <v>43.2</v>
      </c>
      <c r="AQ849" s="45"/>
      <c r="AR849" s="45" t="str">
        <f>IFERROR(VLOOKUP(AB849,'Pedidos marco'!$A$1:$D$10000,4,0)," ")</f>
        <v xml:space="preserve"> </v>
      </c>
      <c r="AS849" s="45">
        <f t="shared" si="91"/>
        <v>6</v>
      </c>
      <c r="AT849" s="45" t="str">
        <f t="shared" si="92"/>
        <v>06</v>
      </c>
      <c r="AU849" s="47">
        <v>24</v>
      </c>
      <c r="AV849" s="19" t="str">
        <f t="shared" si="93"/>
        <v>04 April</v>
      </c>
      <c r="AW849" s="19">
        <f t="shared" si="94"/>
        <v>9.0000000000000011E-2</v>
      </c>
      <c r="AX849" s="19">
        <f t="shared" si="95"/>
        <v>1.8</v>
      </c>
      <c r="AY849" s="19" t="e">
        <f>VLOOKUP(AG849,Cías!$A$1:$E$10000,5,0)</f>
        <v>#N/A</v>
      </c>
      <c r="AZ849" s="19" t="str">
        <f t="shared" si="96"/>
        <v>1013719</v>
      </c>
      <c r="BA849" s="19" t="str">
        <f t="shared" si="97"/>
        <v>GARCES OSWALDO GERMAN</v>
      </c>
      <c r="BB849" s="19" t="e">
        <f>VLOOKUP(AG849,Cías!$A$1:$E$10000,3,0)</f>
        <v>#N/A</v>
      </c>
      <c r="BC849" s="19"/>
      <c r="BD849" s="19"/>
      <c r="BE849" s="19"/>
      <c r="BF849" s="19"/>
      <c r="BG849" s="19"/>
      <c r="BH849" s="19"/>
      <c r="BI849" s="19"/>
      <c r="BJ849" s="19"/>
    </row>
    <row r="850" spans="1:62" ht="15" x14ac:dyDescent="0.2">
      <c r="A850" s="19" t="s">
        <v>9215</v>
      </c>
      <c r="B850" s="19" t="s">
        <v>1479</v>
      </c>
      <c r="C850" s="43">
        <v>44657</v>
      </c>
      <c r="D850" s="44">
        <v>0.45763888888888998</v>
      </c>
      <c r="E850" s="19" t="s">
        <v>9216</v>
      </c>
      <c r="F850" s="19" t="s">
        <v>9217</v>
      </c>
      <c r="G850" s="19" t="s">
        <v>9218</v>
      </c>
      <c r="H850" s="45">
        <v>3309.79</v>
      </c>
      <c r="I850" s="45">
        <v>3710.95</v>
      </c>
      <c r="J850" s="19" t="s">
        <v>1560</v>
      </c>
      <c r="K850" s="19" t="s">
        <v>3511</v>
      </c>
      <c r="L850" s="19" t="s">
        <v>9219</v>
      </c>
      <c r="M850" s="19" t="s">
        <v>9220</v>
      </c>
      <c r="N850" s="19" t="s">
        <v>9215</v>
      </c>
      <c r="O850" s="19" t="s">
        <v>1823</v>
      </c>
      <c r="P850" s="19" t="s">
        <v>1824</v>
      </c>
      <c r="Q850" s="46">
        <v>32.619999999999997</v>
      </c>
      <c r="R850" s="19" t="s">
        <v>1488</v>
      </c>
      <c r="S850" s="19" t="s">
        <v>3514</v>
      </c>
      <c r="T850" s="19" t="s">
        <v>3515</v>
      </c>
      <c r="U850" s="19" t="s">
        <v>3516</v>
      </c>
      <c r="V850" s="19" t="s">
        <v>3517</v>
      </c>
      <c r="W850" s="19" t="s">
        <v>1962</v>
      </c>
      <c r="X850" s="19" t="s">
        <v>3518</v>
      </c>
      <c r="Y850" s="19" t="s">
        <v>1964</v>
      </c>
      <c r="Z850" s="19" t="s">
        <v>1965</v>
      </c>
      <c r="AA850" s="46">
        <v>210</v>
      </c>
      <c r="AB850" s="19" t="s">
        <v>3519</v>
      </c>
      <c r="AC850" s="19" t="s">
        <v>3515</v>
      </c>
      <c r="AD850" s="19" t="s">
        <v>3520</v>
      </c>
      <c r="AE850" s="19" t="s">
        <v>3521</v>
      </c>
      <c r="AF850" s="19" t="s">
        <v>1497</v>
      </c>
      <c r="AG850" s="19" t="s">
        <v>3522</v>
      </c>
      <c r="AH850" s="19" t="s">
        <v>1499</v>
      </c>
      <c r="AI850" s="19" t="s">
        <v>1500</v>
      </c>
      <c r="AJ850" s="45">
        <v>0</v>
      </c>
      <c r="AK850" s="45">
        <v>0</v>
      </c>
      <c r="AL850" s="19" t="s">
        <v>1517</v>
      </c>
      <c r="AM850" s="46">
        <v>51340</v>
      </c>
      <c r="AN850" s="46">
        <v>32620</v>
      </c>
      <c r="AO850" s="46">
        <v>18720</v>
      </c>
      <c r="AP850" s="45">
        <v>0</v>
      </c>
      <c r="AQ850" s="45"/>
      <c r="AR850" s="45" t="str">
        <f>IFERROR(VLOOKUP(AB850,'Pedidos marco'!$A$1:$D$10000,4,0)," ")</f>
        <v xml:space="preserve"> </v>
      </c>
      <c r="AS850" s="45">
        <f t="shared" si="91"/>
        <v>6</v>
      </c>
      <c r="AT850" s="45" t="str">
        <f t="shared" si="92"/>
        <v>06</v>
      </c>
      <c r="AU850" s="47">
        <v>32.619999999999997</v>
      </c>
      <c r="AV850" s="19" t="str">
        <f t="shared" si="93"/>
        <v>04 April</v>
      </c>
      <c r="AW850" s="19">
        <f t="shared" si="94"/>
        <v>0</v>
      </c>
      <c r="AX850" s="19">
        <f t="shared" si="95"/>
        <v>0</v>
      </c>
      <c r="AY850" s="19" t="e">
        <f>VLOOKUP(AG850,Cías!$A$1:$E$10000,5,0)</f>
        <v>#N/A</v>
      </c>
      <c r="AZ850" s="19" t="str">
        <f t="shared" si="96"/>
        <v>1014416</v>
      </c>
      <c r="BA850" s="19" t="str">
        <f t="shared" si="97"/>
        <v>VALENZUELA DIAZ PATRICIO XAVIER</v>
      </c>
      <c r="BB850" s="19" t="e">
        <f>VLOOKUP(AG850,Cías!$A$1:$E$10000,3,0)</f>
        <v>#N/A</v>
      </c>
      <c r="BC850" s="19"/>
      <c r="BD850" s="19"/>
      <c r="BE850" s="19"/>
      <c r="BF850" s="19"/>
      <c r="BG850" s="19"/>
      <c r="BH850" s="19"/>
      <c r="BI850" s="19"/>
      <c r="BJ850" s="19"/>
    </row>
    <row r="851" spans="1:62" ht="15" x14ac:dyDescent="0.2">
      <c r="A851" s="19" t="s">
        <v>9221</v>
      </c>
      <c r="B851" s="19" t="s">
        <v>1479</v>
      </c>
      <c r="C851" s="43">
        <v>44657</v>
      </c>
      <c r="D851" s="44">
        <v>0.46041666666667003</v>
      </c>
      <c r="E851" s="19" t="s">
        <v>9222</v>
      </c>
      <c r="F851" s="19" t="s">
        <v>9223</v>
      </c>
      <c r="G851" s="19" t="s">
        <v>9224</v>
      </c>
      <c r="H851" s="45">
        <v>596.91</v>
      </c>
      <c r="I851" s="45">
        <v>669.26</v>
      </c>
      <c r="J851" s="19" t="s">
        <v>1560</v>
      </c>
      <c r="K851" s="19" t="s">
        <v>9225</v>
      </c>
      <c r="L851" s="19" t="s">
        <v>9226</v>
      </c>
      <c r="M851" s="19" t="s">
        <v>9227</v>
      </c>
      <c r="N851" s="19" t="s">
        <v>9221</v>
      </c>
      <c r="O851" s="19" t="s">
        <v>369</v>
      </c>
      <c r="P851" s="19" t="s">
        <v>370</v>
      </c>
      <c r="Q851" s="46">
        <v>100</v>
      </c>
      <c r="R851" s="19" t="s">
        <v>1544</v>
      </c>
      <c r="S851" s="19" t="s">
        <v>2235</v>
      </c>
      <c r="T851" s="19" t="s">
        <v>230</v>
      </c>
      <c r="U851" s="19" t="s">
        <v>2236</v>
      </c>
      <c r="V851" s="19" t="s">
        <v>2237</v>
      </c>
      <c r="W851" s="19" t="s">
        <v>2238</v>
      </c>
      <c r="X851" s="19" t="s">
        <v>2239</v>
      </c>
      <c r="Y851" s="19" t="s">
        <v>2240</v>
      </c>
      <c r="Z851" s="19" t="s">
        <v>2241</v>
      </c>
      <c r="AA851" s="46">
        <v>259</v>
      </c>
      <c r="AB851" s="19" t="s">
        <v>539</v>
      </c>
      <c r="AC851" s="19" t="s">
        <v>230</v>
      </c>
      <c r="AD851" s="19" t="s">
        <v>2242</v>
      </c>
      <c r="AE851" s="19" t="s">
        <v>1481</v>
      </c>
      <c r="AF851" s="19" t="s">
        <v>1592</v>
      </c>
      <c r="AG851" s="19" t="s">
        <v>2243</v>
      </c>
      <c r="AH851" s="19" t="s">
        <v>1499</v>
      </c>
      <c r="AI851" s="19" t="s">
        <v>1500</v>
      </c>
      <c r="AJ851" s="45">
        <v>0</v>
      </c>
      <c r="AK851" s="45">
        <v>0</v>
      </c>
      <c r="AL851" s="19" t="s">
        <v>1501</v>
      </c>
      <c r="AM851" s="46">
        <v>13383.636</v>
      </c>
      <c r="AN851" s="46">
        <v>5013.6360000000004</v>
      </c>
      <c r="AO851" s="46">
        <v>8370</v>
      </c>
      <c r="AP851" s="45">
        <v>94</v>
      </c>
      <c r="AQ851" s="45"/>
      <c r="AR851" s="45" t="str">
        <f>IFERROR(VLOOKUP(AB851,'Pedidos marco'!$A$1:$D$10000,4,0)," ")</f>
        <v xml:space="preserve"> </v>
      </c>
      <c r="AS851" s="45">
        <f t="shared" si="91"/>
        <v>6</v>
      </c>
      <c r="AT851" s="45" t="str">
        <f t="shared" si="92"/>
        <v>06</v>
      </c>
      <c r="AU851" s="47">
        <v>5</v>
      </c>
      <c r="AV851" s="19" t="str">
        <f t="shared" si="93"/>
        <v>04 April</v>
      </c>
      <c r="AW851" s="19">
        <f t="shared" si="94"/>
        <v>0.94</v>
      </c>
      <c r="AX851" s="19">
        <f t="shared" si="95"/>
        <v>18.8</v>
      </c>
      <c r="AY851" s="19" t="e">
        <f>VLOOKUP(AG851,Cías!$A$1:$E$10000,5,0)</f>
        <v>#N/A</v>
      </c>
      <c r="AZ851" s="19" t="str">
        <f t="shared" si="96"/>
        <v>1017790</v>
      </c>
      <c r="BA851" s="19" t="str">
        <f t="shared" si="97"/>
        <v>PANIMBOZA CHAMBA NANCY PAULINA</v>
      </c>
      <c r="BB851" s="19" t="e">
        <f>VLOOKUP(AG851,Cías!$A$1:$E$10000,3,0)</f>
        <v>#N/A</v>
      </c>
      <c r="BC851" s="19"/>
      <c r="BD851" s="19"/>
      <c r="BE851" s="19"/>
      <c r="BF851" s="19"/>
      <c r="BG851" s="19"/>
      <c r="BH851" s="19"/>
      <c r="BI851" s="19"/>
      <c r="BJ851" s="19"/>
    </row>
    <row r="852" spans="1:62" ht="15" x14ac:dyDescent="0.2">
      <c r="A852" s="19" t="s">
        <v>9221</v>
      </c>
      <c r="B852" s="19" t="s">
        <v>1479</v>
      </c>
      <c r="C852" s="43">
        <v>44657</v>
      </c>
      <c r="D852" s="44">
        <v>0.46041666666667003</v>
      </c>
      <c r="E852" s="19" t="s">
        <v>9228</v>
      </c>
      <c r="F852" s="19" t="s">
        <v>9229</v>
      </c>
      <c r="G852" s="19" t="s">
        <v>9230</v>
      </c>
      <c r="H852" s="45">
        <v>3624.01</v>
      </c>
      <c r="I852" s="45">
        <v>4063.26</v>
      </c>
      <c r="J852" s="19" t="s">
        <v>1560</v>
      </c>
      <c r="K852" s="19" t="s">
        <v>9231</v>
      </c>
      <c r="L852" s="19" t="s">
        <v>9232</v>
      </c>
      <c r="M852" s="19" t="s">
        <v>9233</v>
      </c>
      <c r="N852" s="19" t="s">
        <v>9221</v>
      </c>
      <c r="O852" s="19" t="s">
        <v>367</v>
      </c>
      <c r="P852" s="19" t="s">
        <v>368</v>
      </c>
      <c r="Q852" s="46">
        <v>560</v>
      </c>
      <c r="R852" s="19" t="s">
        <v>1544</v>
      </c>
      <c r="S852" s="19" t="s">
        <v>2235</v>
      </c>
      <c r="T852" s="19" t="s">
        <v>230</v>
      </c>
      <c r="U852" s="19" t="s">
        <v>2236</v>
      </c>
      <c r="V852" s="19" t="s">
        <v>2237</v>
      </c>
      <c r="W852" s="19" t="s">
        <v>2238</v>
      </c>
      <c r="X852" s="19" t="s">
        <v>2239</v>
      </c>
      <c r="Y852" s="19" t="s">
        <v>2240</v>
      </c>
      <c r="Z852" s="19" t="s">
        <v>2241</v>
      </c>
      <c r="AA852" s="46">
        <v>259</v>
      </c>
      <c r="AB852" s="19" t="s">
        <v>539</v>
      </c>
      <c r="AC852" s="19" t="s">
        <v>230</v>
      </c>
      <c r="AD852" s="19" t="s">
        <v>2242</v>
      </c>
      <c r="AE852" s="19" t="s">
        <v>1481</v>
      </c>
      <c r="AF852" s="19" t="s">
        <v>1592</v>
      </c>
      <c r="AG852" s="19" t="s">
        <v>2243</v>
      </c>
      <c r="AH852" s="19" t="s">
        <v>1499</v>
      </c>
      <c r="AI852" s="19" t="s">
        <v>1500</v>
      </c>
      <c r="AJ852" s="45">
        <v>0</v>
      </c>
      <c r="AK852" s="45">
        <v>0</v>
      </c>
      <c r="AL852" s="19" t="s">
        <v>1501</v>
      </c>
      <c r="AM852" s="46">
        <v>36446.364000000001</v>
      </c>
      <c r="AN852" s="46">
        <v>28076.364000000001</v>
      </c>
      <c r="AO852" s="46">
        <v>8370</v>
      </c>
      <c r="AP852" s="45">
        <v>526.4</v>
      </c>
      <c r="AQ852" s="45"/>
      <c r="AR852" s="45" t="str">
        <f>IFERROR(VLOOKUP(AB852,'Pedidos marco'!$A$1:$D$10000,4,0)," ")</f>
        <v xml:space="preserve"> </v>
      </c>
      <c r="AS852" s="45">
        <f t="shared" si="91"/>
        <v>6</v>
      </c>
      <c r="AT852" s="45" t="str">
        <f t="shared" si="92"/>
        <v>06</v>
      </c>
      <c r="AU852" s="47">
        <v>28</v>
      </c>
      <c r="AV852" s="19" t="str">
        <f t="shared" si="93"/>
        <v>04 April</v>
      </c>
      <c r="AW852" s="19">
        <f t="shared" si="94"/>
        <v>0.94</v>
      </c>
      <c r="AX852" s="19">
        <f t="shared" si="95"/>
        <v>18.8</v>
      </c>
      <c r="AY852" s="19" t="e">
        <f>VLOOKUP(AG852,Cías!$A$1:$E$10000,5,0)</f>
        <v>#N/A</v>
      </c>
      <c r="AZ852" s="19" t="str">
        <f t="shared" si="96"/>
        <v>1017790</v>
      </c>
      <c r="BA852" s="19" t="str">
        <f t="shared" si="97"/>
        <v>PANIMBOZA CHAMBA NANCY PAULINA</v>
      </c>
      <c r="BB852" s="19" t="e">
        <f>VLOOKUP(AG852,Cías!$A$1:$E$10000,3,0)</f>
        <v>#N/A</v>
      </c>
      <c r="BC852" s="19"/>
      <c r="BD852" s="19"/>
      <c r="BE852" s="19"/>
      <c r="BF852" s="19"/>
      <c r="BG852" s="19"/>
      <c r="BH852" s="19"/>
      <c r="BI852" s="19"/>
      <c r="BJ852" s="19"/>
    </row>
    <row r="853" spans="1:62" ht="15" x14ac:dyDescent="0.2">
      <c r="A853" s="19" t="s">
        <v>9234</v>
      </c>
      <c r="B853" s="19" t="s">
        <v>1479</v>
      </c>
      <c r="C853" s="43">
        <v>44657</v>
      </c>
      <c r="D853" s="44">
        <v>0.48125000000000001</v>
      </c>
      <c r="E853" s="19" t="s">
        <v>9235</v>
      </c>
      <c r="F853" s="19" t="s">
        <v>8959</v>
      </c>
      <c r="G853" s="19" t="s">
        <v>8960</v>
      </c>
      <c r="H853" s="45">
        <v>3650.03</v>
      </c>
      <c r="I853" s="45">
        <v>4092.44</v>
      </c>
      <c r="J853" s="19" t="s">
        <v>2037</v>
      </c>
      <c r="K853" s="19" t="s">
        <v>8961</v>
      </c>
      <c r="L853" s="19" t="s">
        <v>9236</v>
      </c>
      <c r="M853" s="19" t="s">
        <v>9237</v>
      </c>
      <c r="N853" s="19" t="s">
        <v>9234</v>
      </c>
      <c r="O853" s="19" t="s">
        <v>1811</v>
      </c>
      <c r="P853" s="19" t="s">
        <v>1812</v>
      </c>
      <c r="Q853" s="46">
        <v>31.09</v>
      </c>
      <c r="R853" s="19" t="s">
        <v>1488</v>
      </c>
      <c r="S853" s="19" t="s">
        <v>2853</v>
      </c>
      <c r="T853" s="19" t="s">
        <v>2854</v>
      </c>
      <c r="U853" s="19" t="s">
        <v>4399</v>
      </c>
      <c r="V853" s="19" t="s">
        <v>4400</v>
      </c>
      <c r="W853" s="19" t="s">
        <v>1829</v>
      </c>
      <c r="X853" s="19" t="s">
        <v>4401</v>
      </c>
      <c r="Y853" s="19" t="s">
        <v>1831</v>
      </c>
      <c r="Z853" s="19" t="s">
        <v>1832</v>
      </c>
      <c r="AA853" s="46">
        <v>8</v>
      </c>
      <c r="AB853" s="19" t="s">
        <v>473</v>
      </c>
      <c r="AC853" s="19" t="s">
        <v>96</v>
      </c>
      <c r="AD853" s="19" t="s">
        <v>4413</v>
      </c>
      <c r="AE853" s="19" t="s">
        <v>4414</v>
      </c>
      <c r="AF853" s="19" t="s">
        <v>1497</v>
      </c>
      <c r="AG853" s="19" t="s">
        <v>4415</v>
      </c>
      <c r="AH853" s="19" t="s">
        <v>1499</v>
      </c>
      <c r="AI853" s="19" t="s">
        <v>1500</v>
      </c>
      <c r="AJ853" s="45">
        <v>0</v>
      </c>
      <c r="AK853" s="45">
        <v>0</v>
      </c>
      <c r="AL853" s="19" t="s">
        <v>1517</v>
      </c>
      <c r="AM853" s="46">
        <v>49950</v>
      </c>
      <c r="AN853" s="46">
        <v>31090</v>
      </c>
      <c r="AO853" s="46">
        <v>18860</v>
      </c>
      <c r="AP853" s="45">
        <v>0</v>
      </c>
      <c r="AQ853" s="45"/>
      <c r="AR853" s="45" t="str">
        <f>IFERROR(VLOOKUP(AB853,'Pedidos marco'!$A$1:$D$10000,4,0)," ")</f>
        <v xml:space="preserve"> </v>
      </c>
      <c r="AS853" s="45">
        <f t="shared" si="91"/>
        <v>6</v>
      </c>
      <c r="AT853" s="45" t="str">
        <f t="shared" si="92"/>
        <v>06</v>
      </c>
      <c r="AU853" s="47">
        <v>31.09</v>
      </c>
      <c r="AV853" s="19" t="str">
        <f t="shared" si="93"/>
        <v>04 April</v>
      </c>
      <c r="AW853" s="19">
        <f t="shared" si="94"/>
        <v>0</v>
      </c>
      <c r="AX853" s="19">
        <f t="shared" si="95"/>
        <v>0</v>
      </c>
      <c r="AY853" s="19" t="e">
        <f>VLOOKUP(AG853,Cías!$A$1:$E$10000,5,0)</f>
        <v>#N/A</v>
      </c>
      <c r="AZ853" s="19" t="str">
        <f t="shared" si="96"/>
        <v>1013227</v>
      </c>
      <c r="BA853" s="19" t="str">
        <f t="shared" si="97"/>
        <v>COMPAÑIA DE TRANSPORTE PESADO</v>
      </c>
      <c r="BB853" s="19" t="e">
        <f>VLOOKUP(AG853,Cías!$A$1:$E$10000,3,0)</f>
        <v>#N/A</v>
      </c>
      <c r="BC853" s="19"/>
      <c r="BD853" s="19"/>
      <c r="BE853" s="19"/>
      <c r="BF853" s="19"/>
      <c r="BG853" s="19"/>
      <c r="BH853" s="19"/>
      <c r="BI853" s="19"/>
      <c r="BJ853" s="19"/>
    </row>
    <row r="854" spans="1:62" ht="15" x14ac:dyDescent="0.2">
      <c r="A854" s="19" t="s">
        <v>9238</v>
      </c>
      <c r="B854" s="19" t="s">
        <v>1479</v>
      </c>
      <c r="C854" s="43">
        <v>44657</v>
      </c>
      <c r="D854" s="44">
        <v>0.48402777777778</v>
      </c>
      <c r="E854" s="19" t="s">
        <v>9239</v>
      </c>
      <c r="F854" s="19" t="s">
        <v>1481</v>
      </c>
      <c r="G854" s="19" t="s">
        <v>1481</v>
      </c>
      <c r="H854" s="45">
        <v>0</v>
      </c>
      <c r="I854" s="45">
        <v>0</v>
      </c>
      <c r="J854" s="19" t="s">
        <v>1482</v>
      </c>
      <c r="K854" s="19" t="s">
        <v>9240</v>
      </c>
      <c r="L854" s="19" t="s">
        <v>9241</v>
      </c>
      <c r="M854" s="19" t="s">
        <v>9242</v>
      </c>
      <c r="N854" s="19" t="s">
        <v>9238</v>
      </c>
      <c r="O854" s="19" t="s">
        <v>371</v>
      </c>
      <c r="P854" s="19" t="s">
        <v>372</v>
      </c>
      <c r="Q854" s="46">
        <v>480</v>
      </c>
      <c r="R854" s="19" t="s">
        <v>1544</v>
      </c>
      <c r="S854" s="19" t="s">
        <v>1736</v>
      </c>
      <c r="T854" s="19" t="s">
        <v>1737</v>
      </c>
      <c r="U854" s="19" t="s">
        <v>6394</v>
      </c>
      <c r="V854" s="19" t="s">
        <v>6395</v>
      </c>
      <c r="W854" s="19" t="s">
        <v>1586</v>
      </c>
      <c r="X854" s="19" t="s">
        <v>6396</v>
      </c>
      <c r="Y854" s="19" t="s">
        <v>1588</v>
      </c>
      <c r="Z854" s="19" t="s">
        <v>1589</v>
      </c>
      <c r="AA854" s="46">
        <v>250</v>
      </c>
      <c r="AB854" s="19" t="s">
        <v>587</v>
      </c>
      <c r="AC854" s="19" t="s">
        <v>331</v>
      </c>
      <c r="AD854" s="19" t="s">
        <v>4957</v>
      </c>
      <c r="AE854" s="19" t="s">
        <v>4958</v>
      </c>
      <c r="AF854" s="19" t="s">
        <v>1719</v>
      </c>
      <c r="AG854" s="19" t="s">
        <v>4959</v>
      </c>
      <c r="AH854" s="19" t="s">
        <v>1499</v>
      </c>
      <c r="AI854" s="19" t="s">
        <v>1500</v>
      </c>
      <c r="AJ854" s="45">
        <v>0</v>
      </c>
      <c r="AK854" s="45">
        <v>0</v>
      </c>
      <c r="AL854" s="19" t="s">
        <v>1501</v>
      </c>
      <c r="AM854" s="46">
        <v>38450</v>
      </c>
      <c r="AN854" s="46">
        <v>24090</v>
      </c>
      <c r="AO854" s="46">
        <v>14360</v>
      </c>
      <c r="AP854" s="45">
        <v>432</v>
      </c>
      <c r="AQ854" s="45"/>
      <c r="AR854" s="45" t="str">
        <f>IFERROR(VLOOKUP(AB854,'Pedidos marco'!$A$1:$D$10000,4,0)," ")</f>
        <v xml:space="preserve"> </v>
      </c>
      <c r="AS854" s="45">
        <f t="shared" si="91"/>
        <v>6</v>
      </c>
      <c r="AT854" s="45" t="str">
        <f t="shared" si="92"/>
        <v>06</v>
      </c>
      <c r="AU854" s="47">
        <v>24</v>
      </c>
      <c r="AV854" s="19" t="str">
        <f t="shared" si="93"/>
        <v>04 April</v>
      </c>
      <c r="AW854" s="19">
        <f t="shared" si="94"/>
        <v>0.9</v>
      </c>
      <c r="AX854" s="19">
        <f t="shared" si="95"/>
        <v>18</v>
      </c>
      <c r="AY854" s="19" t="e">
        <f>VLOOKUP(AG854,Cías!$A$1:$E$10000,5,0)</f>
        <v>#N/A</v>
      </c>
      <c r="AZ854" s="19" t="str">
        <f t="shared" si="96"/>
        <v>1021893</v>
      </c>
      <c r="BA854" s="19" t="str">
        <f t="shared" si="97"/>
        <v>VELASTEGUI ROMO LENIN ALEXANDER</v>
      </c>
      <c r="BB854" s="19" t="e">
        <f>VLOOKUP(AG854,Cías!$A$1:$E$10000,3,0)</f>
        <v>#N/A</v>
      </c>
      <c r="BC854" s="19"/>
      <c r="BD854" s="19"/>
      <c r="BE854" s="19"/>
      <c r="BF854" s="19"/>
      <c r="BG854" s="19"/>
      <c r="BH854" s="19"/>
      <c r="BI854" s="19"/>
      <c r="BJ854" s="19"/>
    </row>
    <row r="855" spans="1:62" ht="15" x14ac:dyDescent="0.2">
      <c r="A855" s="19" t="s">
        <v>9243</v>
      </c>
      <c r="B855" s="19" t="s">
        <v>1479</v>
      </c>
      <c r="C855" s="43">
        <v>44657</v>
      </c>
      <c r="D855" s="44">
        <v>0.48680555555555999</v>
      </c>
      <c r="E855" s="19" t="s">
        <v>9244</v>
      </c>
      <c r="F855" s="19" t="s">
        <v>9245</v>
      </c>
      <c r="G855" s="19" t="s">
        <v>9246</v>
      </c>
      <c r="H855" s="45">
        <v>3238.68</v>
      </c>
      <c r="I855" s="45">
        <v>3631.23</v>
      </c>
      <c r="J855" s="19" t="s">
        <v>1560</v>
      </c>
      <c r="K855" s="19" t="s">
        <v>9247</v>
      </c>
      <c r="L855" s="19" t="s">
        <v>9248</v>
      </c>
      <c r="M855" s="19" t="s">
        <v>9249</v>
      </c>
      <c r="N855" s="19" t="s">
        <v>9243</v>
      </c>
      <c r="O855" s="19" t="s">
        <v>367</v>
      </c>
      <c r="P855" s="19" t="s">
        <v>368</v>
      </c>
      <c r="Q855" s="46">
        <v>480</v>
      </c>
      <c r="R855" s="19" t="s">
        <v>1544</v>
      </c>
      <c r="S855" s="19" t="s">
        <v>1913</v>
      </c>
      <c r="T855" s="19" t="s">
        <v>1914</v>
      </c>
      <c r="U855" s="19" t="s">
        <v>1930</v>
      </c>
      <c r="V855" s="19" t="s">
        <v>1931</v>
      </c>
      <c r="W855" s="19" t="s">
        <v>1829</v>
      </c>
      <c r="X855" s="19" t="s">
        <v>1932</v>
      </c>
      <c r="Y855" s="19" t="s">
        <v>1831</v>
      </c>
      <c r="Z855" s="19" t="s">
        <v>1832</v>
      </c>
      <c r="AA855" s="46">
        <v>8</v>
      </c>
      <c r="AB855" s="19" t="s">
        <v>5402</v>
      </c>
      <c r="AC855" s="19" t="s">
        <v>54</v>
      </c>
      <c r="AD855" s="19" t="s">
        <v>5403</v>
      </c>
      <c r="AE855" s="19" t="s">
        <v>5404</v>
      </c>
      <c r="AF855" s="19" t="s">
        <v>1719</v>
      </c>
      <c r="AG855" s="19" t="s">
        <v>5405</v>
      </c>
      <c r="AH855" s="19" t="s">
        <v>1594</v>
      </c>
      <c r="AI855" s="19" t="s">
        <v>1595</v>
      </c>
      <c r="AJ855" s="45">
        <v>0.05</v>
      </c>
      <c r="AK855" s="45">
        <v>24</v>
      </c>
      <c r="AL855" s="19" t="s">
        <v>1501</v>
      </c>
      <c r="AM855" s="46">
        <v>39480</v>
      </c>
      <c r="AN855" s="46">
        <v>24030</v>
      </c>
      <c r="AO855" s="46">
        <v>15450</v>
      </c>
      <c r="AP855" s="45">
        <v>43.2</v>
      </c>
      <c r="AQ855" s="45"/>
      <c r="AR855" s="45" t="str">
        <f>IFERROR(VLOOKUP(AB855,'Pedidos marco'!$A$1:$D$10000,4,0)," ")</f>
        <v xml:space="preserve"> </v>
      </c>
      <c r="AS855" s="45">
        <f t="shared" si="91"/>
        <v>6</v>
      </c>
      <c r="AT855" s="45" t="str">
        <f t="shared" si="92"/>
        <v>06</v>
      </c>
      <c r="AU855" s="47">
        <v>24</v>
      </c>
      <c r="AV855" s="19" t="str">
        <f t="shared" si="93"/>
        <v>04 April</v>
      </c>
      <c r="AW855" s="19">
        <f t="shared" si="94"/>
        <v>9.0000000000000011E-2</v>
      </c>
      <c r="AX855" s="19">
        <f t="shared" si="95"/>
        <v>1.8</v>
      </c>
      <c r="AY855" s="19" t="e">
        <f>VLOOKUP(AG855,Cías!$A$1:$E$10000,5,0)</f>
        <v>#N/A</v>
      </c>
      <c r="AZ855" s="19" t="str">
        <f t="shared" si="96"/>
        <v>1013571</v>
      </c>
      <c r="BA855" s="19" t="str">
        <f t="shared" si="97"/>
        <v>BENAVIDES BAEZ RODRIGO NEPTALI</v>
      </c>
      <c r="BB855" s="19" t="e">
        <f>VLOOKUP(AG855,Cías!$A$1:$E$10000,3,0)</f>
        <v>#N/A</v>
      </c>
      <c r="BC855" s="19"/>
      <c r="BD855" s="19"/>
      <c r="BE855" s="19"/>
      <c r="BF855" s="19"/>
      <c r="BG855" s="19"/>
      <c r="BH855" s="19"/>
      <c r="BI855" s="19"/>
      <c r="BJ855" s="19"/>
    </row>
    <row r="856" spans="1:62" ht="15" x14ac:dyDescent="0.2">
      <c r="A856" s="19" t="s">
        <v>9250</v>
      </c>
      <c r="B856" s="19" t="s">
        <v>1479</v>
      </c>
      <c r="C856" s="43">
        <v>44657</v>
      </c>
      <c r="D856" s="44">
        <v>0.48749999999999999</v>
      </c>
      <c r="E856" s="19" t="s">
        <v>9251</v>
      </c>
      <c r="F856" s="19" t="s">
        <v>9252</v>
      </c>
      <c r="G856" s="19" t="s">
        <v>9253</v>
      </c>
      <c r="H856" s="45">
        <v>3417.6</v>
      </c>
      <c r="I856" s="45">
        <v>3831.83</v>
      </c>
      <c r="J856" s="19" t="s">
        <v>1560</v>
      </c>
      <c r="K856" s="19" t="s">
        <v>9254</v>
      </c>
      <c r="L856" s="19" t="s">
        <v>9255</v>
      </c>
      <c r="M856" s="19" t="s">
        <v>9256</v>
      </c>
      <c r="N856" s="19" t="s">
        <v>9250</v>
      </c>
      <c r="O856" s="19" t="s">
        <v>1603</v>
      </c>
      <c r="P856" s="19" t="s">
        <v>1604</v>
      </c>
      <c r="Q856" s="46">
        <v>480</v>
      </c>
      <c r="R856" s="19" t="s">
        <v>1544</v>
      </c>
      <c r="S856" s="19" t="s">
        <v>5842</v>
      </c>
      <c r="T856" s="19" t="s">
        <v>5843</v>
      </c>
      <c r="U856" s="19" t="s">
        <v>9257</v>
      </c>
      <c r="V856" s="19" t="s">
        <v>9258</v>
      </c>
      <c r="W856" s="19" t="s">
        <v>5202</v>
      </c>
      <c r="X856" s="19" t="s">
        <v>5843</v>
      </c>
      <c r="Y856" s="19" t="s">
        <v>7923</v>
      </c>
      <c r="Z856" s="19" t="s">
        <v>7924</v>
      </c>
      <c r="AA856" s="46">
        <v>359</v>
      </c>
      <c r="AB856" s="19" t="s">
        <v>484</v>
      </c>
      <c r="AC856" s="19" t="s">
        <v>117</v>
      </c>
      <c r="AD856" s="19" t="s">
        <v>2178</v>
      </c>
      <c r="AE856" s="19" t="s">
        <v>2179</v>
      </c>
      <c r="AF856" s="19" t="s">
        <v>1719</v>
      </c>
      <c r="AG856" s="19" t="s">
        <v>2180</v>
      </c>
      <c r="AH856" s="19" t="s">
        <v>1499</v>
      </c>
      <c r="AI856" s="19" t="s">
        <v>1500</v>
      </c>
      <c r="AJ856" s="45">
        <v>0</v>
      </c>
      <c r="AK856" s="45">
        <v>0</v>
      </c>
      <c r="AL856" s="19" t="s">
        <v>1501</v>
      </c>
      <c r="AM856" s="46">
        <v>39690</v>
      </c>
      <c r="AN856" s="46">
        <v>24050</v>
      </c>
      <c r="AO856" s="46">
        <v>15640</v>
      </c>
      <c r="AP856" s="45">
        <v>652.79999999999995</v>
      </c>
      <c r="AQ856" s="45"/>
      <c r="AR856" s="45" t="str">
        <f>IFERROR(VLOOKUP(AB856,'Pedidos marco'!$A$1:$D$10000,4,0)," ")</f>
        <v xml:space="preserve"> </v>
      </c>
      <c r="AS856" s="45">
        <f t="shared" si="91"/>
        <v>6</v>
      </c>
      <c r="AT856" s="45" t="str">
        <f t="shared" si="92"/>
        <v>06</v>
      </c>
      <c r="AU856" s="47">
        <v>24</v>
      </c>
      <c r="AV856" s="19" t="str">
        <f t="shared" si="93"/>
        <v>04 April</v>
      </c>
      <c r="AW856" s="19">
        <f t="shared" si="94"/>
        <v>1.3599999999999999</v>
      </c>
      <c r="AX856" s="19">
        <f t="shared" si="95"/>
        <v>27.2</v>
      </c>
      <c r="AY856" s="19" t="e">
        <f>VLOOKUP(AG856,Cías!$A$1:$E$10000,5,0)</f>
        <v>#N/A</v>
      </c>
      <c r="AZ856" s="19" t="str">
        <f t="shared" si="96"/>
        <v>1014322</v>
      </c>
      <c r="BA856" s="19" t="str">
        <f t="shared" si="97"/>
        <v>ESPARZA REVELO JORGE MARCELO</v>
      </c>
      <c r="BB856" s="19" t="e">
        <f>VLOOKUP(AG856,Cías!$A$1:$E$10000,3,0)</f>
        <v>#N/A</v>
      </c>
      <c r="BC856" s="19"/>
      <c r="BD856" s="19"/>
      <c r="BE856" s="19"/>
      <c r="BF856" s="19"/>
      <c r="BG856" s="19"/>
      <c r="BH856" s="19"/>
      <c r="BI856" s="19"/>
      <c r="BJ856" s="19"/>
    </row>
    <row r="857" spans="1:62" ht="15" x14ac:dyDescent="0.2">
      <c r="A857" s="19" t="s">
        <v>9259</v>
      </c>
      <c r="B857" s="19" t="s">
        <v>1479</v>
      </c>
      <c r="C857" s="43">
        <v>44657</v>
      </c>
      <c r="D857" s="44">
        <v>0.49375000000000002</v>
      </c>
      <c r="E857" s="19" t="s">
        <v>9260</v>
      </c>
      <c r="F857" s="19" t="s">
        <v>9261</v>
      </c>
      <c r="G857" s="19" t="s">
        <v>9262</v>
      </c>
      <c r="H857" s="45">
        <v>3773.88</v>
      </c>
      <c r="I857" s="45">
        <v>4231.3</v>
      </c>
      <c r="J857" s="19" t="s">
        <v>1560</v>
      </c>
      <c r="K857" s="19" t="s">
        <v>2104</v>
      </c>
      <c r="L857" s="19" t="s">
        <v>9263</v>
      </c>
      <c r="M857" s="19" t="s">
        <v>9264</v>
      </c>
      <c r="N857" s="19" t="s">
        <v>9259</v>
      </c>
      <c r="O857" s="19" t="s">
        <v>1486</v>
      </c>
      <c r="P857" s="19" t="s">
        <v>1487</v>
      </c>
      <c r="Q857" s="46">
        <v>32.43</v>
      </c>
      <c r="R857" s="19" t="s">
        <v>1488</v>
      </c>
      <c r="S857" s="19" t="s">
        <v>1564</v>
      </c>
      <c r="T857" s="19" t="s">
        <v>416</v>
      </c>
      <c r="U857" s="19" t="s">
        <v>2107</v>
      </c>
      <c r="V857" s="19" t="s">
        <v>2108</v>
      </c>
      <c r="W857" s="19" t="s">
        <v>415</v>
      </c>
      <c r="X857" s="19" t="s">
        <v>2109</v>
      </c>
      <c r="Y857" s="19" t="s">
        <v>2031</v>
      </c>
      <c r="Z857" s="19" t="s">
        <v>2032</v>
      </c>
      <c r="AA857" s="46">
        <v>94.6</v>
      </c>
      <c r="AB857" s="19" t="s">
        <v>1571</v>
      </c>
      <c r="AC857" s="19" t="s">
        <v>416</v>
      </c>
      <c r="AD857" s="19" t="s">
        <v>1572</v>
      </c>
      <c r="AE857" s="19" t="s">
        <v>1573</v>
      </c>
      <c r="AF857" s="19" t="s">
        <v>1497</v>
      </c>
      <c r="AG857" s="19" t="s">
        <v>1574</v>
      </c>
      <c r="AH857" s="19" t="s">
        <v>1499</v>
      </c>
      <c r="AI857" s="19" t="s">
        <v>1500</v>
      </c>
      <c r="AJ857" s="45">
        <v>0</v>
      </c>
      <c r="AK857" s="45">
        <v>0</v>
      </c>
      <c r="AL857" s="19" t="s">
        <v>1517</v>
      </c>
      <c r="AM857" s="46">
        <v>52030</v>
      </c>
      <c r="AN857" s="46">
        <v>32430</v>
      </c>
      <c r="AO857" s="46">
        <v>19600</v>
      </c>
      <c r="AP857" s="45">
        <v>0</v>
      </c>
      <c r="AQ857" s="45"/>
      <c r="AR857" s="45" t="str">
        <f>IFERROR(VLOOKUP(AB857,'Pedidos marco'!$A$1:$D$10000,4,0)," ")</f>
        <v xml:space="preserve"> </v>
      </c>
      <c r="AS857" s="45">
        <f t="shared" si="91"/>
        <v>6</v>
      </c>
      <c r="AT857" s="45" t="str">
        <f t="shared" si="92"/>
        <v>06</v>
      </c>
      <c r="AU857" s="47">
        <v>32.43</v>
      </c>
      <c r="AV857" s="19" t="str">
        <f t="shared" si="93"/>
        <v>04 April</v>
      </c>
      <c r="AW857" s="19">
        <f t="shared" si="94"/>
        <v>0</v>
      </c>
      <c r="AX857" s="19">
        <f t="shared" si="95"/>
        <v>0</v>
      </c>
      <c r="AY857" s="19" t="e">
        <f>VLOOKUP(AG857,Cías!$A$1:$E$10000,5,0)</f>
        <v>#N/A</v>
      </c>
      <c r="AZ857" s="19" t="str">
        <f t="shared" si="96"/>
        <v>1014407</v>
      </c>
      <c r="BA857" s="19" t="str">
        <f t="shared" si="97"/>
        <v>HORMIANDES</v>
      </c>
      <c r="BB857" s="19" t="e">
        <f>VLOOKUP(AG857,Cías!$A$1:$E$10000,3,0)</f>
        <v>#N/A</v>
      </c>
      <c r="BC857" s="19"/>
      <c r="BD857" s="19"/>
      <c r="BE857" s="19"/>
      <c r="BF857" s="19"/>
      <c r="BG857" s="19"/>
      <c r="BH857" s="19"/>
      <c r="BI857" s="19"/>
      <c r="BJ857" s="19"/>
    </row>
    <row r="858" spans="1:62" ht="15" x14ac:dyDescent="0.2">
      <c r="A858" s="19" t="s">
        <v>9265</v>
      </c>
      <c r="B858" s="19" t="s">
        <v>1479</v>
      </c>
      <c r="C858" s="43">
        <v>44657</v>
      </c>
      <c r="D858" s="44">
        <v>0.49583333333333002</v>
      </c>
      <c r="E858" s="19" t="s">
        <v>9266</v>
      </c>
      <c r="F858" s="19" t="s">
        <v>9267</v>
      </c>
      <c r="G858" s="19" t="s">
        <v>9268</v>
      </c>
      <c r="H858" s="45">
        <v>2268</v>
      </c>
      <c r="I858" s="45">
        <v>2542.9</v>
      </c>
      <c r="J858" s="19" t="s">
        <v>1560</v>
      </c>
      <c r="K858" s="19" t="s">
        <v>9269</v>
      </c>
      <c r="L858" s="19" t="s">
        <v>9270</v>
      </c>
      <c r="M858" s="19" t="s">
        <v>9271</v>
      </c>
      <c r="N858" s="19" t="s">
        <v>9265</v>
      </c>
      <c r="O858" s="19" t="s">
        <v>1641</v>
      </c>
      <c r="P858" s="19" t="s">
        <v>1642</v>
      </c>
      <c r="Q858" s="46">
        <v>360</v>
      </c>
      <c r="R858" s="19" t="s">
        <v>1544</v>
      </c>
      <c r="S858" s="19" t="s">
        <v>1736</v>
      </c>
      <c r="T858" s="19" t="s">
        <v>1737</v>
      </c>
      <c r="U858" s="19" t="s">
        <v>9272</v>
      </c>
      <c r="V858" s="19" t="s">
        <v>9273</v>
      </c>
      <c r="W858" s="19" t="s">
        <v>2076</v>
      </c>
      <c r="X858" s="19" t="s">
        <v>9274</v>
      </c>
      <c r="Y858" s="19" t="s">
        <v>2078</v>
      </c>
      <c r="Z858" s="19" t="s">
        <v>2079</v>
      </c>
      <c r="AA858" s="46">
        <v>345</v>
      </c>
      <c r="AB858" s="19" t="s">
        <v>495</v>
      </c>
      <c r="AC858" s="19" t="s">
        <v>139</v>
      </c>
      <c r="AD858" s="19" t="s">
        <v>2131</v>
      </c>
      <c r="AE858" s="19" t="s">
        <v>1481</v>
      </c>
      <c r="AF858" s="19" t="s">
        <v>1554</v>
      </c>
      <c r="AG858" s="19" t="s">
        <v>2132</v>
      </c>
      <c r="AH858" s="19" t="s">
        <v>1499</v>
      </c>
      <c r="AI858" s="19" t="s">
        <v>1500</v>
      </c>
      <c r="AJ858" s="45">
        <v>0</v>
      </c>
      <c r="AK858" s="45">
        <v>0</v>
      </c>
      <c r="AL858" s="19" t="s">
        <v>1501</v>
      </c>
      <c r="AM858" s="46">
        <v>27000</v>
      </c>
      <c r="AN858" s="46">
        <v>18040</v>
      </c>
      <c r="AO858" s="46">
        <v>8960</v>
      </c>
      <c r="AP858" s="45">
        <v>370.8</v>
      </c>
      <c r="AQ858" s="45"/>
      <c r="AR858" s="45" t="str">
        <f>IFERROR(VLOOKUP(AB858,'Pedidos marco'!$A$1:$D$10000,4,0)," ")</f>
        <v xml:space="preserve"> </v>
      </c>
      <c r="AS858" s="45">
        <f t="shared" si="91"/>
        <v>6</v>
      </c>
      <c r="AT858" s="45" t="str">
        <f t="shared" si="92"/>
        <v>06</v>
      </c>
      <c r="AU858" s="47">
        <v>18</v>
      </c>
      <c r="AV858" s="19" t="str">
        <f t="shared" si="93"/>
        <v>04 April</v>
      </c>
      <c r="AW858" s="19">
        <f t="shared" si="94"/>
        <v>1.03</v>
      </c>
      <c r="AX858" s="19">
        <f t="shared" si="95"/>
        <v>20.6</v>
      </c>
      <c r="AY858" s="19" t="e">
        <f>VLOOKUP(AG858,Cías!$A$1:$E$10000,5,0)</f>
        <v>#N/A</v>
      </c>
      <c r="AZ858" s="19" t="str">
        <f t="shared" si="96"/>
        <v>1014271</v>
      </c>
      <c r="BA858" s="19" t="str">
        <f t="shared" si="97"/>
        <v>GARATE CARDENAS CARLOS VINICIO</v>
      </c>
      <c r="BB858" s="19" t="e">
        <f>VLOOKUP(AG858,Cías!$A$1:$E$10000,3,0)</f>
        <v>#N/A</v>
      </c>
      <c r="BC858" s="19"/>
      <c r="BD858" s="19"/>
      <c r="BE858" s="19"/>
      <c r="BF858" s="19"/>
      <c r="BG858" s="19"/>
      <c r="BH858" s="19"/>
      <c r="BI858" s="19"/>
      <c r="BJ858" s="19"/>
    </row>
    <row r="859" spans="1:62" ht="15" x14ac:dyDescent="0.2">
      <c r="A859" s="19" t="s">
        <v>9275</v>
      </c>
      <c r="B859" s="19" t="s">
        <v>1479</v>
      </c>
      <c r="C859" s="43">
        <v>44657</v>
      </c>
      <c r="D859" s="44">
        <v>0.49861111111111001</v>
      </c>
      <c r="E859" s="19" t="s">
        <v>9276</v>
      </c>
      <c r="F859" s="19" t="s">
        <v>9277</v>
      </c>
      <c r="G859" s="19" t="s">
        <v>9278</v>
      </c>
      <c r="H859" s="45">
        <v>2397.1</v>
      </c>
      <c r="I859" s="45">
        <v>2687.64</v>
      </c>
      <c r="J859" s="19" t="s">
        <v>1560</v>
      </c>
      <c r="K859" s="19" t="s">
        <v>9279</v>
      </c>
      <c r="L859" s="19" t="s">
        <v>9280</v>
      </c>
      <c r="M859" s="19" t="s">
        <v>9281</v>
      </c>
      <c r="N859" s="19" t="s">
        <v>9275</v>
      </c>
      <c r="O859" s="19" t="s">
        <v>367</v>
      </c>
      <c r="P859" s="19" t="s">
        <v>368</v>
      </c>
      <c r="Q859" s="46">
        <v>360</v>
      </c>
      <c r="R859" s="19" t="s">
        <v>1544</v>
      </c>
      <c r="S859" s="19" t="s">
        <v>4683</v>
      </c>
      <c r="T859" s="19" t="s">
        <v>4684</v>
      </c>
      <c r="U859" s="19" t="s">
        <v>9282</v>
      </c>
      <c r="V859" s="19" t="s">
        <v>9283</v>
      </c>
      <c r="W859" s="19" t="s">
        <v>1798</v>
      </c>
      <c r="X859" s="19" t="s">
        <v>9284</v>
      </c>
      <c r="Y859" s="19" t="s">
        <v>1800</v>
      </c>
      <c r="Z859" s="19" t="s">
        <v>1801</v>
      </c>
      <c r="AA859" s="46">
        <v>159</v>
      </c>
      <c r="AB859" s="19" t="s">
        <v>561</v>
      </c>
      <c r="AC859" s="19" t="s">
        <v>275</v>
      </c>
      <c r="AD859" s="19" t="s">
        <v>5825</v>
      </c>
      <c r="AE859" s="19" t="s">
        <v>1481</v>
      </c>
      <c r="AF859" s="19" t="s">
        <v>1554</v>
      </c>
      <c r="AG859" s="19" t="s">
        <v>5826</v>
      </c>
      <c r="AH859" s="19" t="s">
        <v>1499</v>
      </c>
      <c r="AI859" s="19" t="s">
        <v>1500</v>
      </c>
      <c r="AJ859" s="45">
        <v>0</v>
      </c>
      <c r="AK859" s="45">
        <v>0</v>
      </c>
      <c r="AL859" s="19" t="s">
        <v>1501</v>
      </c>
      <c r="AM859" s="46">
        <v>27050</v>
      </c>
      <c r="AN859" s="46">
        <v>18060</v>
      </c>
      <c r="AO859" s="46">
        <v>8990</v>
      </c>
      <c r="AP859" s="45">
        <v>208.8</v>
      </c>
      <c r="AQ859" s="45"/>
      <c r="AR859" s="45" t="str">
        <f>IFERROR(VLOOKUP(AB859,'Pedidos marco'!$A$1:$D$10000,4,0)," ")</f>
        <v xml:space="preserve"> </v>
      </c>
      <c r="AS859" s="45">
        <f t="shared" si="91"/>
        <v>6</v>
      </c>
      <c r="AT859" s="45" t="str">
        <f t="shared" si="92"/>
        <v>06</v>
      </c>
      <c r="AU859" s="47">
        <v>18</v>
      </c>
      <c r="AV859" s="19" t="str">
        <f t="shared" si="93"/>
        <v>04 April</v>
      </c>
      <c r="AW859" s="19">
        <f t="shared" si="94"/>
        <v>0.58000000000000007</v>
      </c>
      <c r="AX859" s="19">
        <f t="shared" si="95"/>
        <v>11.600000000000001</v>
      </c>
      <c r="AY859" s="19" t="e">
        <f>VLOOKUP(AG859,Cías!$A$1:$E$10000,5,0)</f>
        <v>#N/A</v>
      </c>
      <c r="AZ859" s="19" t="str">
        <f t="shared" si="96"/>
        <v>1022120</v>
      </c>
      <c r="BA859" s="19" t="str">
        <f t="shared" si="97"/>
        <v>RUIZ MORALES VANESSA SOLANGE</v>
      </c>
      <c r="BB859" s="19" t="e">
        <f>VLOOKUP(AG859,Cías!$A$1:$E$10000,3,0)</f>
        <v>#N/A</v>
      </c>
      <c r="BC859" s="19"/>
      <c r="BD859" s="19"/>
      <c r="BE859" s="19"/>
      <c r="BF859" s="19"/>
      <c r="BG859" s="19"/>
      <c r="BH859" s="19"/>
      <c r="BI859" s="19"/>
      <c r="BJ859" s="19"/>
    </row>
    <row r="860" spans="1:62" ht="15" x14ac:dyDescent="0.2">
      <c r="A860" s="19" t="s">
        <v>9285</v>
      </c>
      <c r="B860" s="19" t="s">
        <v>1479</v>
      </c>
      <c r="C860" s="43">
        <v>44657</v>
      </c>
      <c r="D860" s="44">
        <v>0.50347222222221999</v>
      </c>
      <c r="E860" s="19" t="s">
        <v>9286</v>
      </c>
      <c r="F860" s="19" t="s">
        <v>9287</v>
      </c>
      <c r="G860" s="19" t="s">
        <v>9288</v>
      </c>
      <c r="H860" s="45">
        <v>1223.6400000000001</v>
      </c>
      <c r="I860" s="45">
        <v>1371.96</v>
      </c>
      <c r="J860" s="19" t="s">
        <v>1560</v>
      </c>
      <c r="K860" s="19" t="s">
        <v>9289</v>
      </c>
      <c r="L860" s="19" t="s">
        <v>9290</v>
      </c>
      <c r="M860" s="19" t="s">
        <v>9291</v>
      </c>
      <c r="N860" s="19" t="s">
        <v>9285</v>
      </c>
      <c r="O860" s="19" t="s">
        <v>369</v>
      </c>
      <c r="P860" s="19" t="s">
        <v>370</v>
      </c>
      <c r="Q860" s="46">
        <v>200</v>
      </c>
      <c r="R860" s="19" t="s">
        <v>1544</v>
      </c>
      <c r="S860" s="19" t="s">
        <v>2188</v>
      </c>
      <c r="T860" s="19" t="s">
        <v>2189</v>
      </c>
      <c r="U860" s="19" t="s">
        <v>2190</v>
      </c>
      <c r="V860" s="19" t="s">
        <v>2191</v>
      </c>
      <c r="W860" s="19" t="s">
        <v>415</v>
      </c>
      <c r="X860" s="19" t="s">
        <v>2192</v>
      </c>
      <c r="Y860" s="19" t="s">
        <v>1980</v>
      </c>
      <c r="Z860" s="19" t="s">
        <v>1981</v>
      </c>
      <c r="AA860" s="46">
        <v>89</v>
      </c>
      <c r="AB860" s="19" t="s">
        <v>445</v>
      </c>
      <c r="AC860" s="19" t="s">
        <v>37</v>
      </c>
      <c r="AD860" s="19" t="s">
        <v>2193</v>
      </c>
      <c r="AE860" s="19" t="s">
        <v>2194</v>
      </c>
      <c r="AF860" s="19" t="s">
        <v>1592</v>
      </c>
      <c r="AG860" s="19" t="s">
        <v>2195</v>
      </c>
      <c r="AH860" s="19" t="s">
        <v>1594</v>
      </c>
      <c r="AI860" s="19" t="s">
        <v>1595</v>
      </c>
      <c r="AJ860" s="45">
        <v>0.05</v>
      </c>
      <c r="AK860" s="45">
        <v>10</v>
      </c>
      <c r="AL860" s="19" t="s">
        <v>1501</v>
      </c>
      <c r="AM860" s="46">
        <v>18434.705999999998</v>
      </c>
      <c r="AN860" s="46">
        <v>10014.706</v>
      </c>
      <c r="AO860" s="46">
        <v>8420</v>
      </c>
      <c r="AP860" s="45">
        <v>88</v>
      </c>
      <c r="AQ860" s="45"/>
      <c r="AR860" s="45" t="str">
        <f>IFERROR(VLOOKUP(AB860,'Pedidos marco'!$A$1:$D$10000,4,0)," ")</f>
        <v xml:space="preserve"> </v>
      </c>
      <c r="AS860" s="45">
        <f t="shared" si="91"/>
        <v>6</v>
      </c>
      <c r="AT860" s="45" t="str">
        <f t="shared" si="92"/>
        <v>06</v>
      </c>
      <c r="AU860" s="47">
        <v>10</v>
      </c>
      <c r="AV860" s="19" t="str">
        <f t="shared" si="93"/>
        <v>04 April</v>
      </c>
      <c r="AW860" s="19">
        <f t="shared" si="94"/>
        <v>0.44</v>
      </c>
      <c r="AX860" s="19">
        <f t="shared" si="95"/>
        <v>8.8000000000000007</v>
      </c>
      <c r="AY860" s="19" t="e">
        <f>VLOOKUP(AG860,Cías!$A$1:$E$10000,5,0)</f>
        <v>#N/A</v>
      </c>
      <c r="AZ860" s="19" t="str">
        <f t="shared" si="96"/>
        <v>1024381</v>
      </c>
      <c r="BA860" s="19" t="str">
        <f t="shared" si="97"/>
        <v>BALCAZAR GORDON ALEJANDRO</v>
      </c>
      <c r="BB860" s="19" t="e">
        <f>VLOOKUP(AG860,Cías!$A$1:$E$10000,3,0)</f>
        <v>#N/A</v>
      </c>
      <c r="BC860" s="19"/>
      <c r="BD860" s="19"/>
      <c r="BE860" s="19"/>
      <c r="BF860" s="19"/>
      <c r="BG860" s="19"/>
      <c r="BH860" s="19"/>
      <c r="BI860" s="19"/>
      <c r="BJ860" s="19"/>
    </row>
    <row r="861" spans="1:62" ht="15" x14ac:dyDescent="0.2">
      <c r="A861" s="19" t="s">
        <v>9285</v>
      </c>
      <c r="B861" s="19" t="s">
        <v>1479</v>
      </c>
      <c r="C861" s="43">
        <v>44657</v>
      </c>
      <c r="D861" s="44">
        <v>0.50347222222221999</v>
      </c>
      <c r="E861" s="19" t="s">
        <v>9292</v>
      </c>
      <c r="F861" s="19" t="s">
        <v>9293</v>
      </c>
      <c r="G861" s="19" t="s">
        <v>9294</v>
      </c>
      <c r="H861" s="45">
        <v>3202.85</v>
      </c>
      <c r="I861" s="45">
        <v>3591.05</v>
      </c>
      <c r="J861" s="19" t="s">
        <v>1560</v>
      </c>
      <c r="K861" s="19" t="s">
        <v>9295</v>
      </c>
      <c r="L861" s="19" t="s">
        <v>9296</v>
      </c>
      <c r="M861" s="19" t="s">
        <v>9297</v>
      </c>
      <c r="N861" s="19" t="s">
        <v>9285</v>
      </c>
      <c r="O861" s="19" t="s">
        <v>367</v>
      </c>
      <c r="P861" s="19" t="s">
        <v>368</v>
      </c>
      <c r="Q861" s="46">
        <v>480</v>
      </c>
      <c r="R861" s="19" t="s">
        <v>1544</v>
      </c>
      <c r="S861" s="19" t="s">
        <v>2188</v>
      </c>
      <c r="T861" s="19" t="s">
        <v>2189</v>
      </c>
      <c r="U861" s="19" t="s">
        <v>2190</v>
      </c>
      <c r="V861" s="19" t="s">
        <v>2191</v>
      </c>
      <c r="W861" s="19" t="s">
        <v>415</v>
      </c>
      <c r="X861" s="19" t="s">
        <v>2192</v>
      </c>
      <c r="Y861" s="19" t="s">
        <v>1980</v>
      </c>
      <c r="Z861" s="19" t="s">
        <v>1981</v>
      </c>
      <c r="AA861" s="46">
        <v>89</v>
      </c>
      <c r="AB861" s="19" t="s">
        <v>445</v>
      </c>
      <c r="AC861" s="19" t="s">
        <v>37</v>
      </c>
      <c r="AD861" s="19" t="s">
        <v>2193</v>
      </c>
      <c r="AE861" s="19" t="s">
        <v>2194</v>
      </c>
      <c r="AF861" s="19" t="s">
        <v>1592</v>
      </c>
      <c r="AG861" s="19" t="s">
        <v>2195</v>
      </c>
      <c r="AH861" s="19" t="s">
        <v>1594</v>
      </c>
      <c r="AI861" s="19" t="s">
        <v>1595</v>
      </c>
      <c r="AJ861" s="45">
        <v>0.05</v>
      </c>
      <c r="AK861" s="45">
        <v>24</v>
      </c>
      <c r="AL861" s="19" t="s">
        <v>1501</v>
      </c>
      <c r="AM861" s="46">
        <v>32455.294000000002</v>
      </c>
      <c r="AN861" s="46">
        <v>24035.294000000002</v>
      </c>
      <c r="AO861" s="46">
        <v>8420</v>
      </c>
      <c r="AP861" s="45">
        <v>211.2</v>
      </c>
      <c r="AQ861" s="45"/>
      <c r="AR861" s="45" t="str">
        <f>IFERROR(VLOOKUP(AB861,'Pedidos marco'!$A$1:$D$10000,4,0)," ")</f>
        <v xml:space="preserve"> </v>
      </c>
      <c r="AS861" s="45">
        <f t="shared" si="91"/>
        <v>6</v>
      </c>
      <c r="AT861" s="45" t="str">
        <f t="shared" si="92"/>
        <v>06</v>
      </c>
      <c r="AU861" s="47">
        <v>24</v>
      </c>
      <c r="AV861" s="19" t="str">
        <f t="shared" si="93"/>
        <v>04 April</v>
      </c>
      <c r="AW861" s="19">
        <f t="shared" si="94"/>
        <v>0.44</v>
      </c>
      <c r="AX861" s="19">
        <f t="shared" si="95"/>
        <v>8.7999999999999989</v>
      </c>
      <c r="AY861" s="19" t="e">
        <f>VLOOKUP(AG861,Cías!$A$1:$E$10000,5,0)</f>
        <v>#N/A</v>
      </c>
      <c r="AZ861" s="19" t="str">
        <f t="shared" si="96"/>
        <v>1024381</v>
      </c>
      <c r="BA861" s="19" t="str">
        <f t="shared" si="97"/>
        <v>BALCAZAR GORDON ALEJANDRO</v>
      </c>
      <c r="BB861" s="19" t="e">
        <f>VLOOKUP(AG861,Cías!$A$1:$E$10000,3,0)</f>
        <v>#N/A</v>
      </c>
      <c r="BC861" s="19"/>
      <c r="BD861" s="19"/>
      <c r="BE861" s="19"/>
      <c r="BF861" s="19"/>
      <c r="BG861" s="19"/>
      <c r="BH861" s="19"/>
      <c r="BI861" s="19"/>
      <c r="BJ861" s="19"/>
    </row>
    <row r="862" spans="1:62" ht="15" x14ac:dyDescent="0.2">
      <c r="A862" s="19" t="s">
        <v>9298</v>
      </c>
      <c r="B862" s="19" t="s">
        <v>1479</v>
      </c>
      <c r="C862" s="43">
        <v>44657</v>
      </c>
      <c r="D862" s="44">
        <v>0.50694444444443998</v>
      </c>
      <c r="E862" s="19" t="s">
        <v>9299</v>
      </c>
      <c r="F862" s="19" t="s">
        <v>2848</v>
      </c>
      <c r="G862" s="19" t="s">
        <v>2849</v>
      </c>
      <c r="H862" s="45">
        <v>3618.07</v>
      </c>
      <c r="I862" s="45">
        <v>4056.61</v>
      </c>
      <c r="J862" s="19" t="s">
        <v>2037</v>
      </c>
      <c r="K862" s="19" t="s">
        <v>2850</v>
      </c>
      <c r="L862" s="19" t="s">
        <v>9300</v>
      </c>
      <c r="M862" s="19" t="s">
        <v>9301</v>
      </c>
      <c r="N862" s="19" t="s">
        <v>9298</v>
      </c>
      <c r="O862" s="19" t="s">
        <v>1823</v>
      </c>
      <c r="P862" s="19" t="s">
        <v>1824</v>
      </c>
      <c r="Q862" s="46">
        <v>32.31</v>
      </c>
      <c r="R862" s="19" t="s">
        <v>1488</v>
      </c>
      <c r="S862" s="19" t="s">
        <v>2853</v>
      </c>
      <c r="T862" s="19" t="s">
        <v>2854</v>
      </c>
      <c r="U862" s="19" t="s">
        <v>2855</v>
      </c>
      <c r="V862" s="19" t="s">
        <v>2856</v>
      </c>
      <c r="W862" s="19" t="s">
        <v>1829</v>
      </c>
      <c r="X862" s="19" t="s">
        <v>2857</v>
      </c>
      <c r="Y862" s="19" t="s">
        <v>1831</v>
      </c>
      <c r="Z862" s="19" t="s">
        <v>1832</v>
      </c>
      <c r="AA862" s="46">
        <v>8</v>
      </c>
      <c r="AB862" s="19" t="s">
        <v>473</v>
      </c>
      <c r="AC862" s="19" t="s">
        <v>96</v>
      </c>
      <c r="AD862" s="19" t="s">
        <v>6649</v>
      </c>
      <c r="AE862" s="19" t="s">
        <v>1481</v>
      </c>
      <c r="AF862" s="19" t="s">
        <v>1497</v>
      </c>
      <c r="AG862" s="19" t="s">
        <v>6650</v>
      </c>
      <c r="AH862" s="19" t="s">
        <v>1499</v>
      </c>
      <c r="AI862" s="19" t="s">
        <v>1500</v>
      </c>
      <c r="AJ862" s="45">
        <v>0</v>
      </c>
      <c r="AK862" s="45">
        <v>0</v>
      </c>
      <c r="AL862" s="19" t="s">
        <v>1517</v>
      </c>
      <c r="AM862" s="46">
        <v>50710</v>
      </c>
      <c r="AN862" s="46">
        <v>32310</v>
      </c>
      <c r="AO862" s="46">
        <v>18400</v>
      </c>
      <c r="AP862" s="45">
        <v>0</v>
      </c>
      <c r="AQ862" s="45"/>
      <c r="AR862" s="45" t="str">
        <f>IFERROR(VLOOKUP(AB862,'Pedidos marco'!$A$1:$D$10000,4,0)," ")</f>
        <v xml:space="preserve"> </v>
      </c>
      <c r="AS862" s="45">
        <f t="shared" si="91"/>
        <v>6</v>
      </c>
      <c r="AT862" s="45" t="str">
        <f t="shared" si="92"/>
        <v>06</v>
      </c>
      <c r="AU862" s="47">
        <v>32.31</v>
      </c>
      <c r="AV862" s="19" t="str">
        <f t="shared" si="93"/>
        <v>04 April</v>
      </c>
      <c r="AW862" s="19">
        <f t="shared" si="94"/>
        <v>0</v>
      </c>
      <c r="AX862" s="19">
        <f t="shared" si="95"/>
        <v>0</v>
      </c>
      <c r="AY862" s="19" t="e">
        <f>VLOOKUP(AG862,Cías!$A$1:$E$10000,5,0)</f>
        <v>#N/A</v>
      </c>
      <c r="AZ862" s="19" t="str">
        <f t="shared" si="96"/>
        <v>1013227</v>
      </c>
      <c r="BA862" s="19" t="str">
        <f t="shared" si="97"/>
        <v>COMPAÑIA DE TRANSPORTE PESADO</v>
      </c>
      <c r="BB862" s="19" t="e">
        <f>VLOOKUP(AG862,Cías!$A$1:$E$10000,3,0)</f>
        <v>#N/A</v>
      </c>
      <c r="BC862" s="19"/>
      <c r="BD862" s="19"/>
      <c r="BE862" s="19"/>
      <c r="BF862" s="19"/>
      <c r="BG862" s="19"/>
      <c r="BH862" s="19"/>
      <c r="BI862" s="19"/>
      <c r="BJ862" s="19"/>
    </row>
    <row r="863" spans="1:62" ht="15" x14ac:dyDescent="0.2">
      <c r="A863" s="19" t="s">
        <v>9302</v>
      </c>
      <c r="B863" s="19" t="s">
        <v>1479</v>
      </c>
      <c r="C863" s="43">
        <v>44657</v>
      </c>
      <c r="D863" s="44">
        <v>0.52986111111111001</v>
      </c>
      <c r="E863" s="19" t="s">
        <v>9303</v>
      </c>
      <c r="F863" s="19" t="s">
        <v>9304</v>
      </c>
      <c r="G863" s="19" t="s">
        <v>9305</v>
      </c>
      <c r="H863" s="45">
        <v>4144.21</v>
      </c>
      <c r="I863" s="45">
        <v>4646.5200000000004</v>
      </c>
      <c r="J863" s="19" t="s">
        <v>1560</v>
      </c>
      <c r="K863" s="19" t="s">
        <v>7898</v>
      </c>
      <c r="L863" s="19" t="s">
        <v>9306</v>
      </c>
      <c r="M863" s="19" t="s">
        <v>9307</v>
      </c>
      <c r="N863" s="19" t="s">
        <v>9302</v>
      </c>
      <c r="O863" s="19" t="s">
        <v>1823</v>
      </c>
      <c r="P863" s="19" t="s">
        <v>1824</v>
      </c>
      <c r="Q863" s="46">
        <v>32.57</v>
      </c>
      <c r="R863" s="19" t="s">
        <v>1488</v>
      </c>
      <c r="S863" s="19" t="s">
        <v>7901</v>
      </c>
      <c r="T863" s="19" t="s">
        <v>7902</v>
      </c>
      <c r="U863" s="19" t="s">
        <v>7903</v>
      </c>
      <c r="V863" s="19" t="s">
        <v>7904</v>
      </c>
      <c r="W863" s="19" t="s">
        <v>1740</v>
      </c>
      <c r="X863" s="19" t="s">
        <v>7905</v>
      </c>
      <c r="Y863" s="19" t="s">
        <v>1742</v>
      </c>
      <c r="Z863" s="19" t="s">
        <v>1743</v>
      </c>
      <c r="AA863" s="46">
        <v>469</v>
      </c>
      <c r="AB863" s="19" t="s">
        <v>519</v>
      </c>
      <c r="AC863" s="19" t="s">
        <v>191</v>
      </c>
      <c r="AD863" s="19" t="s">
        <v>9308</v>
      </c>
      <c r="AE863" s="19" t="s">
        <v>9309</v>
      </c>
      <c r="AF863" s="19" t="s">
        <v>1497</v>
      </c>
      <c r="AG863" s="19" t="s">
        <v>9310</v>
      </c>
      <c r="AH863" s="19" t="s">
        <v>1499</v>
      </c>
      <c r="AI863" s="19" t="s">
        <v>1500</v>
      </c>
      <c r="AJ863" s="45">
        <v>0</v>
      </c>
      <c r="AK863" s="45">
        <v>0</v>
      </c>
      <c r="AL863" s="19" t="s">
        <v>1517</v>
      </c>
      <c r="AM863" s="46">
        <v>46410</v>
      </c>
      <c r="AN863" s="46">
        <v>32570</v>
      </c>
      <c r="AO863" s="46">
        <v>13840</v>
      </c>
      <c r="AP863" s="45">
        <v>0</v>
      </c>
      <c r="AQ863" s="45"/>
      <c r="AR863" s="45" t="str">
        <f>IFERROR(VLOOKUP(AB863,'Pedidos marco'!$A$1:$D$10000,4,0)," ")</f>
        <v xml:space="preserve"> </v>
      </c>
      <c r="AS863" s="45">
        <f t="shared" si="91"/>
        <v>6</v>
      </c>
      <c r="AT863" s="45" t="str">
        <f t="shared" si="92"/>
        <v>06</v>
      </c>
      <c r="AU863" s="47">
        <v>32.57</v>
      </c>
      <c r="AV863" s="19" t="str">
        <f t="shared" si="93"/>
        <v>04 April</v>
      </c>
      <c r="AW863" s="19">
        <f t="shared" si="94"/>
        <v>0</v>
      </c>
      <c r="AX863" s="19">
        <f t="shared" si="95"/>
        <v>0</v>
      </c>
      <c r="AY863" s="19" t="e">
        <f>VLOOKUP(AG863,Cías!$A$1:$E$10000,5,0)</f>
        <v>#N/A</v>
      </c>
      <c r="AZ863" s="19" t="str">
        <f t="shared" si="96"/>
        <v>1013076</v>
      </c>
      <c r="BA863" s="19" t="str">
        <f t="shared" si="97"/>
        <v>MAMUT ANDINO C.A.</v>
      </c>
      <c r="BB863" s="19" t="e">
        <f>VLOOKUP(AG863,Cías!$A$1:$E$10000,3,0)</f>
        <v>#N/A</v>
      </c>
      <c r="BC863" s="19"/>
      <c r="BD863" s="19"/>
      <c r="BE863" s="19"/>
      <c r="BF863" s="19"/>
      <c r="BG863" s="19"/>
      <c r="BH863" s="19"/>
      <c r="BI863" s="19"/>
      <c r="BJ863" s="19"/>
    </row>
    <row r="864" spans="1:62" ht="15" x14ac:dyDescent="0.2">
      <c r="A864" s="19" t="s">
        <v>9311</v>
      </c>
      <c r="B864" s="19" t="s">
        <v>1479</v>
      </c>
      <c r="C864" s="43">
        <v>44657</v>
      </c>
      <c r="D864" s="44">
        <v>0.53263888888888999</v>
      </c>
      <c r="E864" s="19" t="s">
        <v>9312</v>
      </c>
      <c r="F864" s="19" t="s">
        <v>1481</v>
      </c>
      <c r="G864" s="19" t="s">
        <v>1481</v>
      </c>
      <c r="H864" s="45">
        <v>0</v>
      </c>
      <c r="I864" s="45">
        <v>0</v>
      </c>
      <c r="J864" s="19" t="s">
        <v>1482</v>
      </c>
      <c r="K864" s="19" t="s">
        <v>9313</v>
      </c>
      <c r="L864" s="19" t="s">
        <v>9314</v>
      </c>
      <c r="M864" s="19" t="s">
        <v>9315</v>
      </c>
      <c r="N864" s="19" t="s">
        <v>9311</v>
      </c>
      <c r="O864" s="19" t="s">
        <v>369</v>
      </c>
      <c r="P864" s="19" t="s">
        <v>370</v>
      </c>
      <c r="Q864" s="46">
        <v>120</v>
      </c>
      <c r="R864" s="19" t="s">
        <v>1544</v>
      </c>
      <c r="S864" s="19" t="s">
        <v>1696</v>
      </c>
      <c r="T864" s="19" t="s">
        <v>72</v>
      </c>
      <c r="U864" s="19" t="s">
        <v>8814</v>
      </c>
      <c r="V864" s="19" t="s">
        <v>2091</v>
      </c>
      <c r="W864" s="19" t="s">
        <v>415</v>
      </c>
      <c r="X864" s="19" t="s">
        <v>8815</v>
      </c>
      <c r="Y864" s="19" t="s">
        <v>1700</v>
      </c>
      <c r="Z864" s="19" t="s">
        <v>1701</v>
      </c>
      <c r="AA864" s="46">
        <v>127</v>
      </c>
      <c r="AB864" s="19" t="s">
        <v>461</v>
      </c>
      <c r="AC864" s="19" t="s">
        <v>72</v>
      </c>
      <c r="AD864" s="19" t="s">
        <v>2332</v>
      </c>
      <c r="AE864" s="19" t="s">
        <v>2333</v>
      </c>
      <c r="AF864" s="19" t="s">
        <v>1592</v>
      </c>
      <c r="AG864" s="19" t="s">
        <v>2334</v>
      </c>
      <c r="AH864" s="19" t="s">
        <v>1502</v>
      </c>
      <c r="AI864" s="19" t="s">
        <v>2099</v>
      </c>
      <c r="AJ864" s="45">
        <v>0</v>
      </c>
      <c r="AK864" s="45">
        <v>0</v>
      </c>
      <c r="AL864" s="19" t="s">
        <v>1501</v>
      </c>
      <c r="AM864" s="46">
        <v>14862.647000000001</v>
      </c>
      <c r="AN864" s="46">
        <v>6017.6469999999999</v>
      </c>
      <c r="AO864" s="46">
        <v>8845</v>
      </c>
      <c r="AP864" s="45">
        <v>61.2</v>
      </c>
      <c r="AQ864" s="45"/>
      <c r="AR864" s="45" t="str">
        <f>IFERROR(VLOOKUP(AB864,'Pedidos marco'!$A$1:$D$10000,4,0)," ")</f>
        <v xml:space="preserve"> </v>
      </c>
      <c r="AS864" s="45">
        <f t="shared" si="91"/>
        <v>6</v>
      </c>
      <c r="AT864" s="45" t="str">
        <f t="shared" si="92"/>
        <v>06</v>
      </c>
      <c r="AU864" s="47">
        <v>6</v>
      </c>
      <c r="AV864" s="19" t="str">
        <f t="shared" si="93"/>
        <v>04 April</v>
      </c>
      <c r="AW864" s="19">
        <f t="shared" si="94"/>
        <v>0.51</v>
      </c>
      <c r="AX864" s="19">
        <f t="shared" si="95"/>
        <v>10.200000000000001</v>
      </c>
      <c r="AY864" s="19" t="e">
        <f>VLOOKUP(AG864,Cías!$A$1:$E$10000,5,0)</f>
        <v>#N/A</v>
      </c>
      <c r="AZ864" s="19" t="str">
        <f t="shared" si="96"/>
        <v>1013388</v>
      </c>
      <c r="BA864" s="19" t="str">
        <f t="shared" si="97"/>
        <v>CAMPAÑA MALDONADO BLANCA CECILIA</v>
      </c>
      <c r="BB864" s="19" t="e">
        <f>VLOOKUP(AG864,Cías!$A$1:$E$10000,3,0)</f>
        <v>#N/A</v>
      </c>
      <c r="BC864" s="19"/>
      <c r="BD864" s="19"/>
      <c r="BE864" s="19"/>
      <c r="BF864" s="19"/>
      <c r="BG864" s="19"/>
      <c r="BH864" s="19"/>
      <c r="BI864" s="19"/>
      <c r="BJ864" s="19"/>
    </row>
    <row r="865" spans="1:62" ht="15" x14ac:dyDescent="0.2">
      <c r="A865" s="19" t="s">
        <v>9311</v>
      </c>
      <c r="B865" s="19" t="s">
        <v>1479</v>
      </c>
      <c r="C865" s="43">
        <v>44657</v>
      </c>
      <c r="D865" s="44">
        <v>0.53263888888888999</v>
      </c>
      <c r="E865" s="19" t="s">
        <v>9316</v>
      </c>
      <c r="F865" s="19" t="s">
        <v>1481</v>
      </c>
      <c r="G865" s="19" t="s">
        <v>1481</v>
      </c>
      <c r="H865" s="45">
        <v>0</v>
      </c>
      <c r="I865" s="45">
        <v>0</v>
      </c>
      <c r="J865" s="19" t="s">
        <v>1482</v>
      </c>
      <c r="K865" s="19" t="s">
        <v>9317</v>
      </c>
      <c r="L865" s="19" t="s">
        <v>9318</v>
      </c>
      <c r="M865" s="19" t="s">
        <v>9319</v>
      </c>
      <c r="N865" s="19" t="s">
        <v>9311</v>
      </c>
      <c r="O865" s="19" t="s">
        <v>367</v>
      </c>
      <c r="P865" s="19" t="s">
        <v>368</v>
      </c>
      <c r="Q865" s="46">
        <v>560</v>
      </c>
      <c r="R865" s="19" t="s">
        <v>1544</v>
      </c>
      <c r="S865" s="19" t="s">
        <v>1696</v>
      </c>
      <c r="T865" s="19" t="s">
        <v>72</v>
      </c>
      <c r="U865" s="19" t="s">
        <v>8814</v>
      </c>
      <c r="V865" s="19" t="s">
        <v>2091</v>
      </c>
      <c r="W865" s="19" t="s">
        <v>415</v>
      </c>
      <c r="X865" s="19" t="s">
        <v>8815</v>
      </c>
      <c r="Y865" s="19" t="s">
        <v>1700</v>
      </c>
      <c r="Z865" s="19" t="s">
        <v>1701</v>
      </c>
      <c r="AA865" s="46">
        <v>127</v>
      </c>
      <c r="AB865" s="19" t="s">
        <v>461</v>
      </c>
      <c r="AC865" s="19" t="s">
        <v>72</v>
      </c>
      <c r="AD865" s="19" t="s">
        <v>2332</v>
      </c>
      <c r="AE865" s="19" t="s">
        <v>2333</v>
      </c>
      <c r="AF865" s="19" t="s">
        <v>1592</v>
      </c>
      <c r="AG865" s="19" t="s">
        <v>2334</v>
      </c>
      <c r="AH865" s="19" t="s">
        <v>1502</v>
      </c>
      <c r="AI865" s="19" t="s">
        <v>2099</v>
      </c>
      <c r="AJ865" s="45">
        <v>0</v>
      </c>
      <c r="AK865" s="45">
        <v>0</v>
      </c>
      <c r="AL865" s="19" t="s">
        <v>1501</v>
      </c>
      <c r="AM865" s="46">
        <v>36927.353000000003</v>
      </c>
      <c r="AN865" s="46">
        <v>28082.352999999999</v>
      </c>
      <c r="AO865" s="46">
        <v>8845</v>
      </c>
      <c r="AP865" s="45">
        <v>285.60000000000002</v>
      </c>
      <c r="AQ865" s="45"/>
      <c r="AR865" s="45" t="str">
        <f>IFERROR(VLOOKUP(AB865,'Pedidos marco'!$A$1:$D$10000,4,0)," ")</f>
        <v xml:space="preserve"> </v>
      </c>
      <c r="AS865" s="45">
        <f t="shared" si="91"/>
        <v>6</v>
      </c>
      <c r="AT865" s="45" t="str">
        <f t="shared" si="92"/>
        <v>06</v>
      </c>
      <c r="AU865" s="47">
        <v>28</v>
      </c>
      <c r="AV865" s="19" t="str">
        <f t="shared" si="93"/>
        <v>04 April</v>
      </c>
      <c r="AW865" s="19">
        <f t="shared" si="94"/>
        <v>0.51</v>
      </c>
      <c r="AX865" s="19">
        <f t="shared" si="95"/>
        <v>10.200000000000001</v>
      </c>
      <c r="AY865" s="19" t="e">
        <f>VLOOKUP(AG865,Cías!$A$1:$E$10000,5,0)</f>
        <v>#N/A</v>
      </c>
      <c r="AZ865" s="19" t="str">
        <f t="shared" si="96"/>
        <v>1013388</v>
      </c>
      <c r="BA865" s="19" t="str">
        <f t="shared" si="97"/>
        <v>CAMPAÑA MALDONADO BLANCA CECILIA</v>
      </c>
      <c r="BB865" s="19" t="e">
        <f>VLOOKUP(AG865,Cías!$A$1:$E$10000,3,0)</f>
        <v>#N/A</v>
      </c>
      <c r="BC865" s="19"/>
      <c r="BD865" s="19"/>
      <c r="BE865" s="19"/>
      <c r="BF865" s="19"/>
      <c r="BG865" s="19"/>
      <c r="BH865" s="19"/>
      <c r="BI865" s="19"/>
      <c r="BJ865" s="19"/>
    </row>
    <row r="866" spans="1:62" ht="15" x14ac:dyDescent="0.2">
      <c r="A866" s="19" t="s">
        <v>9320</v>
      </c>
      <c r="B866" s="19" t="s">
        <v>1479</v>
      </c>
      <c r="C866" s="43">
        <v>44657</v>
      </c>
      <c r="D866" s="44">
        <v>0.55000000000000004</v>
      </c>
      <c r="E866" s="19" t="s">
        <v>9321</v>
      </c>
      <c r="F866" s="19" t="s">
        <v>9322</v>
      </c>
      <c r="G866" s="19" t="s">
        <v>9323</v>
      </c>
      <c r="H866" s="45">
        <v>4402.2</v>
      </c>
      <c r="I866" s="45">
        <v>4935.7700000000004</v>
      </c>
      <c r="J866" s="19" t="s">
        <v>1560</v>
      </c>
      <c r="K866" s="19" t="s">
        <v>9324</v>
      </c>
      <c r="L866" s="19" t="s">
        <v>9325</v>
      </c>
      <c r="M866" s="19" t="s">
        <v>9326</v>
      </c>
      <c r="N866" s="19" t="s">
        <v>9320</v>
      </c>
      <c r="O866" s="19" t="s">
        <v>1603</v>
      </c>
      <c r="P866" s="19" t="s">
        <v>1604</v>
      </c>
      <c r="Q866" s="46">
        <v>660</v>
      </c>
      <c r="R866" s="19" t="s">
        <v>1544</v>
      </c>
      <c r="S866" s="19" t="s">
        <v>3795</v>
      </c>
      <c r="T866" s="19" t="s">
        <v>3796</v>
      </c>
      <c r="U866" s="19" t="s">
        <v>9327</v>
      </c>
      <c r="V866" s="19" t="s">
        <v>9328</v>
      </c>
      <c r="W866" s="19" t="s">
        <v>9329</v>
      </c>
      <c r="X866" s="19" t="s">
        <v>9330</v>
      </c>
      <c r="Y866" s="19" t="s">
        <v>9331</v>
      </c>
      <c r="Z866" s="19" t="s">
        <v>9332</v>
      </c>
      <c r="AA866" s="46">
        <v>413</v>
      </c>
      <c r="AB866" s="19" t="s">
        <v>457</v>
      </c>
      <c r="AC866" s="19" t="s">
        <v>64</v>
      </c>
      <c r="AD866" s="19" t="s">
        <v>3930</v>
      </c>
      <c r="AE866" s="19" t="s">
        <v>3931</v>
      </c>
      <c r="AF866" s="19" t="s">
        <v>1592</v>
      </c>
      <c r="AG866" s="19" t="s">
        <v>3932</v>
      </c>
      <c r="AH866" s="19" t="s">
        <v>1499</v>
      </c>
      <c r="AI866" s="19" t="s">
        <v>1500</v>
      </c>
      <c r="AJ866" s="45">
        <v>0</v>
      </c>
      <c r="AK866" s="45">
        <v>0</v>
      </c>
      <c r="AL866" s="19" t="s">
        <v>1501</v>
      </c>
      <c r="AM866" s="46">
        <v>50130</v>
      </c>
      <c r="AN866" s="46">
        <v>33050</v>
      </c>
      <c r="AO866" s="46">
        <v>17080</v>
      </c>
      <c r="AP866" s="45">
        <v>759</v>
      </c>
      <c r="AQ866" s="45"/>
      <c r="AR866" s="45" t="str">
        <f>IFERROR(VLOOKUP(AB866,'Pedidos marco'!$A$1:$D$10000,4,0)," ")</f>
        <v xml:space="preserve"> </v>
      </c>
      <c r="AS866" s="45">
        <f t="shared" si="91"/>
        <v>6</v>
      </c>
      <c r="AT866" s="45" t="str">
        <f t="shared" si="92"/>
        <v>06</v>
      </c>
      <c r="AU866" s="47">
        <v>33</v>
      </c>
      <c r="AV866" s="19" t="str">
        <f t="shared" si="93"/>
        <v>04 April</v>
      </c>
      <c r="AW866" s="19">
        <f t="shared" si="94"/>
        <v>1.1499999999999999</v>
      </c>
      <c r="AX866" s="19">
        <f t="shared" si="95"/>
        <v>23</v>
      </c>
      <c r="AY866" s="19" t="e">
        <f>VLOOKUP(AG866,Cías!$A$1:$E$10000,5,0)</f>
        <v>#N/A</v>
      </c>
      <c r="AZ866" s="19" t="str">
        <f t="shared" si="96"/>
        <v>1013746</v>
      </c>
      <c r="BA866" s="19" t="str">
        <f t="shared" si="97"/>
        <v>CABEZAS NARVAEZ NANCY JARDELY</v>
      </c>
      <c r="BB866" s="19" t="e">
        <f>VLOOKUP(AG866,Cías!$A$1:$E$10000,3,0)</f>
        <v>#N/A</v>
      </c>
      <c r="BC866" s="19"/>
      <c r="BD866" s="19"/>
      <c r="BE866" s="19"/>
      <c r="BF866" s="19"/>
      <c r="BG866" s="19"/>
      <c r="BH866" s="19"/>
      <c r="BI866" s="19"/>
      <c r="BJ866" s="19"/>
    </row>
    <row r="867" spans="1:62" ht="15" x14ac:dyDescent="0.2">
      <c r="A867" s="19" t="s">
        <v>9333</v>
      </c>
      <c r="B867" s="19" t="s">
        <v>1479</v>
      </c>
      <c r="C867" s="43">
        <v>44657</v>
      </c>
      <c r="D867" s="44">
        <v>0.55277777777778003</v>
      </c>
      <c r="E867" s="19" t="s">
        <v>9334</v>
      </c>
      <c r="F867" s="19" t="s">
        <v>9335</v>
      </c>
      <c r="G867" s="19" t="s">
        <v>9336</v>
      </c>
      <c r="H867" s="45">
        <v>2301.35</v>
      </c>
      <c r="I867" s="45">
        <v>2580.29</v>
      </c>
      <c r="J867" s="19" t="s">
        <v>1560</v>
      </c>
      <c r="K867" s="19" t="s">
        <v>9337</v>
      </c>
      <c r="L867" s="19" t="s">
        <v>9338</v>
      </c>
      <c r="M867" s="19" t="s">
        <v>9339</v>
      </c>
      <c r="N867" s="19" t="s">
        <v>9333</v>
      </c>
      <c r="O867" s="19" t="s">
        <v>371</v>
      </c>
      <c r="P867" s="19" t="s">
        <v>372</v>
      </c>
      <c r="Q867" s="46">
        <v>360</v>
      </c>
      <c r="R867" s="19" t="s">
        <v>1544</v>
      </c>
      <c r="S867" s="19" t="s">
        <v>1754</v>
      </c>
      <c r="T867" s="19" t="s">
        <v>104</v>
      </c>
      <c r="U867" s="19" t="s">
        <v>3530</v>
      </c>
      <c r="V867" s="19" t="s">
        <v>3531</v>
      </c>
      <c r="W867" s="19" t="s">
        <v>1548</v>
      </c>
      <c r="X867" s="19" t="s">
        <v>3532</v>
      </c>
      <c r="Y867" s="19" t="s">
        <v>1684</v>
      </c>
      <c r="Z867" s="19" t="s">
        <v>1685</v>
      </c>
      <c r="AA867" s="46">
        <v>198</v>
      </c>
      <c r="AB867" s="19" t="s">
        <v>452</v>
      </c>
      <c r="AC867" s="19" t="s">
        <v>50</v>
      </c>
      <c r="AD867" s="19" t="s">
        <v>4005</v>
      </c>
      <c r="AE867" s="19" t="s">
        <v>4006</v>
      </c>
      <c r="AF867" s="19" t="s">
        <v>1554</v>
      </c>
      <c r="AG867" s="19" t="s">
        <v>4007</v>
      </c>
      <c r="AH867" s="19" t="s">
        <v>1499</v>
      </c>
      <c r="AI867" s="19" t="s">
        <v>1500</v>
      </c>
      <c r="AJ867" s="45">
        <v>0</v>
      </c>
      <c r="AK867" s="45">
        <v>0</v>
      </c>
      <c r="AL867" s="19" t="s">
        <v>1501</v>
      </c>
      <c r="AM867" s="46">
        <v>27220</v>
      </c>
      <c r="AN867" s="46">
        <v>18040</v>
      </c>
      <c r="AO867" s="46">
        <v>9180</v>
      </c>
      <c r="AP867" s="45">
        <v>266.39999999999998</v>
      </c>
      <c r="AQ867" s="45"/>
      <c r="AR867" s="45" t="str">
        <f>IFERROR(VLOOKUP(AB867,'Pedidos marco'!$A$1:$D$10000,4,0)," ")</f>
        <v xml:space="preserve"> </v>
      </c>
      <c r="AS867" s="45">
        <f t="shared" si="91"/>
        <v>6</v>
      </c>
      <c r="AT867" s="45" t="str">
        <f t="shared" si="92"/>
        <v>06</v>
      </c>
      <c r="AU867" s="47">
        <v>18</v>
      </c>
      <c r="AV867" s="19" t="str">
        <f t="shared" si="93"/>
        <v>04 April</v>
      </c>
      <c r="AW867" s="19">
        <f t="shared" si="94"/>
        <v>0.74</v>
      </c>
      <c r="AX867" s="19">
        <f t="shared" si="95"/>
        <v>14.799999999999999</v>
      </c>
      <c r="AY867" s="19" t="e">
        <f>VLOOKUP(AG867,Cías!$A$1:$E$10000,5,0)</f>
        <v>#N/A</v>
      </c>
      <c r="AZ867" s="19" t="str">
        <f t="shared" si="96"/>
        <v>1014062</v>
      </c>
      <c r="BA867" s="19" t="str">
        <f t="shared" si="97"/>
        <v>BENALCAZAR DE LA CRUZ MILTON PATRIC</v>
      </c>
      <c r="BB867" s="19" t="e">
        <f>VLOOKUP(AG867,Cías!$A$1:$E$10000,3,0)</f>
        <v>#N/A</v>
      </c>
      <c r="BC867" s="19"/>
      <c r="BD867" s="19"/>
      <c r="BE867" s="19"/>
      <c r="BF867" s="19"/>
      <c r="BG867" s="19"/>
      <c r="BH867" s="19"/>
      <c r="BI867" s="19"/>
      <c r="BJ867" s="19"/>
    </row>
    <row r="868" spans="1:62" ht="15" x14ac:dyDescent="0.2">
      <c r="A868" s="19" t="s">
        <v>9340</v>
      </c>
      <c r="B868" s="19" t="s">
        <v>1479</v>
      </c>
      <c r="C868" s="43">
        <v>44657</v>
      </c>
      <c r="D868" s="44">
        <v>0.55486111111111003</v>
      </c>
      <c r="E868" s="19" t="s">
        <v>9341</v>
      </c>
      <c r="F868" s="19" t="s">
        <v>9342</v>
      </c>
      <c r="G868" s="19" t="s">
        <v>9343</v>
      </c>
      <c r="H868" s="45">
        <v>997.61</v>
      </c>
      <c r="I868" s="45">
        <v>1118.52</v>
      </c>
      <c r="J868" s="19" t="s">
        <v>1560</v>
      </c>
      <c r="K868" s="19" t="s">
        <v>9344</v>
      </c>
      <c r="L868" s="19" t="s">
        <v>9345</v>
      </c>
      <c r="M868" s="19" t="s">
        <v>9346</v>
      </c>
      <c r="N868" s="19" t="s">
        <v>9340</v>
      </c>
      <c r="O868" s="19" t="s">
        <v>1641</v>
      </c>
      <c r="P868" s="19" t="s">
        <v>1642</v>
      </c>
      <c r="Q868" s="46">
        <v>160</v>
      </c>
      <c r="R868" s="19" t="s">
        <v>1544</v>
      </c>
      <c r="S868" s="19" t="s">
        <v>6806</v>
      </c>
      <c r="T868" s="19" t="s">
        <v>6807</v>
      </c>
      <c r="U868" s="19" t="s">
        <v>9347</v>
      </c>
      <c r="V868" s="19" t="s">
        <v>9348</v>
      </c>
      <c r="W868" s="19" t="s">
        <v>1646</v>
      </c>
      <c r="X868" s="19" t="s">
        <v>9349</v>
      </c>
      <c r="Y868" s="19" t="s">
        <v>1648</v>
      </c>
      <c r="Z868" s="19" t="s">
        <v>1649</v>
      </c>
      <c r="AA868" s="46">
        <v>330</v>
      </c>
      <c r="AB868" s="19" t="s">
        <v>521</v>
      </c>
      <c r="AC868" s="19" t="s">
        <v>194</v>
      </c>
      <c r="AD868" s="19" t="s">
        <v>3698</v>
      </c>
      <c r="AE868" s="19" t="s">
        <v>3699</v>
      </c>
      <c r="AF868" s="19" t="s">
        <v>1719</v>
      </c>
      <c r="AG868" s="19" t="s">
        <v>3700</v>
      </c>
      <c r="AH868" s="19" t="s">
        <v>1594</v>
      </c>
      <c r="AI868" s="19" t="s">
        <v>1595</v>
      </c>
      <c r="AJ868" s="45">
        <v>0.05</v>
      </c>
      <c r="AK868" s="45">
        <v>8</v>
      </c>
      <c r="AL868" s="19" t="s">
        <v>1501</v>
      </c>
      <c r="AM868" s="46">
        <v>15580</v>
      </c>
      <c r="AN868" s="46">
        <v>8010</v>
      </c>
      <c r="AO868" s="46">
        <v>7570</v>
      </c>
      <c r="AP868" s="45">
        <v>212.8</v>
      </c>
      <c r="AQ868" s="45"/>
      <c r="AR868" s="45" t="str">
        <f>IFERROR(VLOOKUP(AB868,'Pedidos marco'!$A$1:$D$10000,4,0)," ")</f>
        <v xml:space="preserve"> </v>
      </c>
      <c r="AS868" s="45">
        <f t="shared" si="91"/>
        <v>6</v>
      </c>
      <c r="AT868" s="45" t="str">
        <f t="shared" si="92"/>
        <v>06</v>
      </c>
      <c r="AU868" s="47">
        <v>8</v>
      </c>
      <c r="AV868" s="19" t="str">
        <f t="shared" si="93"/>
        <v>04 April</v>
      </c>
      <c r="AW868" s="19">
        <f t="shared" si="94"/>
        <v>1.33</v>
      </c>
      <c r="AX868" s="19">
        <f t="shared" si="95"/>
        <v>26.6</v>
      </c>
      <c r="AY868" s="19" t="e">
        <f>VLOOKUP(AG868,Cías!$A$1:$E$10000,5,0)</f>
        <v>#N/A</v>
      </c>
      <c r="AZ868" s="19" t="str">
        <f t="shared" si="96"/>
        <v>1013809</v>
      </c>
      <c r="BA868" s="19" t="str">
        <f t="shared" si="97"/>
        <v>MEDIAVILLA PERUGACHI JULIO MAURICIO</v>
      </c>
      <c r="BB868" s="19" t="e">
        <f>VLOOKUP(AG868,Cías!$A$1:$E$10000,3,0)</f>
        <v>#N/A</v>
      </c>
      <c r="BC868" s="19"/>
      <c r="BD868" s="19"/>
      <c r="BE868" s="19"/>
      <c r="BF868" s="19"/>
      <c r="BG868" s="19"/>
      <c r="BH868" s="19"/>
      <c r="BI868" s="19"/>
      <c r="BJ868" s="19"/>
    </row>
    <row r="869" spans="1:62" ht="15" x14ac:dyDescent="0.2">
      <c r="A869" s="19" t="s">
        <v>9340</v>
      </c>
      <c r="B869" s="19" t="s">
        <v>1479</v>
      </c>
      <c r="C869" s="43">
        <v>44657</v>
      </c>
      <c r="D869" s="44">
        <v>0.55486111111111003</v>
      </c>
      <c r="E869" s="19" t="s">
        <v>9350</v>
      </c>
      <c r="F869" s="19" t="s">
        <v>9351</v>
      </c>
      <c r="G869" s="19" t="s">
        <v>9352</v>
      </c>
      <c r="H869" s="45">
        <v>2077.17</v>
      </c>
      <c r="I869" s="45">
        <v>2328.94</v>
      </c>
      <c r="J869" s="19" t="s">
        <v>1560</v>
      </c>
      <c r="K869" s="19" t="s">
        <v>9344</v>
      </c>
      <c r="L869" s="19" t="s">
        <v>9353</v>
      </c>
      <c r="M869" s="19" t="s">
        <v>9354</v>
      </c>
      <c r="N869" s="19" t="s">
        <v>9340</v>
      </c>
      <c r="O869" s="19" t="s">
        <v>1603</v>
      </c>
      <c r="P869" s="19" t="s">
        <v>1604</v>
      </c>
      <c r="Q869" s="46">
        <v>320</v>
      </c>
      <c r="R869" s="19" t="s">
        <v>1544</v>
      </c>
      <c r="S869" s="19" t="s">
        <v>6806</v>
      </c>
      <c r="T869" s="19" t="s">
        <v>6807</v>
      </c>
      <c r="U869" s="19" t="s">
        <v>9347</v>
      </c>
      <c r="V869" s="19" t="s">
        <v>9348</v>
      </c>
      <c r="W869" s="19" t="s">
        <v>1646</v>
      </c>
      <c r="X869" s="19" t="s">
        <v>9349</v>
      </c>
      <c r="Y869" s="19" t="s">
        <v>1648</v>
      </c>
      <c r="Z869" s="19" t="s">
        <v>1649</v>
      </c>
      <c r="AA869" s="46">
        <v>330</v>
      </c>
      <c r="AB869" s="19" t="s">
        <v>521</v>
      </c>
      <c r="AC869" s="19" t="s">
        <v>194</v>
      </c>
      <c r="AD869" s="19" t="s">
        <v>3698</v>
      </c>
      <c r="AE869" s="19" t="s">
        <v>3699</v>
      </c>
      <c r="AF869" s="19" t="s">
        <v>1719</v>
      </c>
      <c r="AG869" s="19" t="s">
        <v>3700</v>
      </c>
      <c r="AH869" s="19" t="s">
        <v>1594</v>
      </c>
      <c r="AI869" s="19" t="s">
        <v>1595</v>
      </c>
      <c r="AJ869" s="45">
        <v>0.05</v>
      </c>
      <c r="AK869" s="45">
        <v>16</v>
      </c>
      <c r="AL869" s="19" t="s">
        <v>1501</v>
      </c>
      <c r="AM869" s="46">
        <v>23590</v>
      </c>
      <c r="AN869" s="46">
        <v>16020</v>
      </c>
      <c r="AO869" s="46">
        <v>7570</v>
      </c>
      <c r="AP869" s="45">
        <v>425.6</v>
      </c>
      <c r="AQ869" s="45"/>
      <c r="AR869" s="45" t="str">
        <f>IFERROR(VLOOKUP(AB869,'Pedidos marco'!$A$1:$D$10000,4,0)," ")</f>
        <v xml:space="preserve"> </v>
      </c>
      <c r="AS869" s="45">
        <f t="shared" si="91"/>
        <v>6</v>
      </c>
      <c r="AT869" s="45" t="str">
        <f t="shared" si="92"/>
        <v>06</v>
      </c>
      <c r="AU869" s="47">
        <v>16</v>
      </c>
      <c r="AV869" s="19" t="str">
        <f t="shared" si="93"/>
        <v>04 April</v>
      </c>
      <c r="AW869" s="19">
        <f t="shared" si="94"/>
        <v>1.33</v>
      </c>
      <c r="AX869" s="19">
        <f t="shared" si="95"/>
        <v>26.6</v>
      </c>
      <c r="AY869" s="19" t="e">
        <f>VLOOKUP(AG869,Cías!$A$1:$E$10000,5,0)</f>
        <v>#N/A</v>
      </c>
      <c r="AZ869" s="19" t="str">
        <f t="shared" si="96"/>
        <v>1013809</v>
      </c>
      <c r="BA869" s="19" t="str">
        <f t="shared" si="97"/>
        <v>MEDIAVILLA PERUGACHI JULIO MAURICIO</v>
      </c>
      <c r="BB869" s="19" t="e">
        <f>VLOOKUP(AG869,Cías!$A$1:$E$10000,3,0)</f>
        <v>#N/A</v>
      </c>
      <c r="BC869" s="19"/>
      <c r="BD869" s="19"/>
      <c r="BE869" s="19"/>
      <c r="BF869" s="19"/>
      <c r="BG869" s="19"/>
      <c r="BH869" s="19"/>
      <c r="BI869" s="19"/>
      <c r="BJ869" s="19"/>
    </row>
    <row r="870" spans="1:62" ht="15" x14ac:dyDescent="0.2">
      <c r="A870" s="19" t="s">
        <v>9355</v>
      </c>
      <c r="B870" s="19" t="s">
        <v>1479</v>
      </c>
      <c r="C870" s="43">
        <v>44657</v>
      </c>
      <c r="D870" s="44">
        <v>0.55555555555556002</v>
      </c>
      <c r="E870" s="19" t="s">
        <v>9356</v>
      </c>
      <c r="F870" s="19" t="s">
        <v>1481</v>
      </c>
      <c r="G870" s="19" t="s">
        <v>1481</v>
      </c>
      <c r="H870" s="45">
        <v>0</v>
      </c>
      <c r="I870" s="45">
        <v>0</v>
      </c>
      <c r="J870" s="19" t="s">
        <v>1482</v>
      </c>
      <c r="K870" s="19" t="s">
        <v>9357</v>
      </c>
      <c r="L870" s="19" t="s">
        <v>9358</v>
      </c>
      <c r="M870" s="19" t="s">
        <v>9359</v>
      </c>
      <c r="N870" s="19" t="s">
        <v>9355</v>
      </c>
      <c r="O870" s="19" t="s">
        <v>2600</v>
      </c>
      <c r="P870" s="19" t="s">
        <v>2601</v>
      </c>
      <c r="Q870" s="46">
        <v>200</v>
      </c>
      <c r="R870" s="19" t="s">
        <v>1544</v>
      </c>
      <c r="S870" s="19" t="s">
        <v>3229</v>
      </c>
      <c r="T870" s="19" t="s">
        <v>3230</v>
      </c>
      <c r="U870" s="19" t="s">
        <v>3231</v>
      </c>
      <c r="V870" s="19" t="s">
        <v>2091</v>
      </c>
      <c r="W870" s="19" t="s">
        <v>1492</v>
      </c>
      <c r="X870" s="19" t="s">
        <v>3232</v>
      </c>
      <c r="Y870" s="19" t="s">
        <v>1494</v>
      </c>
      <c r="Z870" s="19" t="s">
        <v>1495</v>
      </c>
      <c r="AA870" s="46">
        <v>247</v>
      </c>
      <c r="AB870" s="19" t="s">
        <v>547</v>
      </c>
      <c r="AC870" s="19" t="s">
        <v>246</v>
      </c>
      <c r="AD870" s="19" t="s">
        <v>3923</v>
      </c>
      <c r="AE870" s="19" t="s">
        <v>3924</v>
      </c>
      <c r="AF870" s="19" t="s">
        <v>1592</v>
      </c>
      <c r="AG870" s="19" t="s">
        <v>3925</v>
      </c>
      <c r="AH870" s="19" t="s">
        <v>1502</v>
      </c>
      <c r="AI870" s="19" t="s">
        <v>2099</v>
      </c>
      <c r="AJ870" s="45">
        <v>0</v>
      </c>
      <c r="AK870" s="45">
        <v>0</v>
      </c>
      <c r="AL870" s="19" t="s">
        <v>1501</v>
      </c>
      <c r="AM870" s="46">
        <v>19130.625</v>
      </c>
      <c r="AN870" s="46">
        <v>10015.625</v>
      </c>
      <c r="AO870" s="46">
        <v>9115</v>
      </c>
      <c r="AP870" s="45">
        <v>168</v>
      </c>
      <c r="AQ870" s="45"/>
      <c r="AR870" s="45" t="str">
        <f>IFERROR(VLOOKUP(AB870,'Pedidos marco'!$A$1:$D$10000,4,0)," ")</f>
        <v xml:space="preserve"> </v>
      </c>
      <c r="AS870" s="45">
        <f t="shared" si="91"/>
        <v>6</v>
      </c>
      <c r="AT870" s="45" t="str">
        <f t="shared" si="92"/>
        <v>06</v>
      </c>
      <c r="AU870" s="47">
        <v>10</v>
      </c>
      <c r="AV870" s="19" t="str">
        <f t="shared" si="93"/>
        <v>04 April</v>
      </c>
      <c r="AW870" s="19">
        <f t="shared" si="94"/>
        <v>0.84</v>
      </c>
      <c r="AX870" s="19">
        <f t="shared" si="95"/>
        <v>16.8</v>
      </c>
      <c r="AY870" s="19" t="e">
        <f>VLOOKUP(AG870,Cías!$A$1:$E$10000,5,0)</f>
        <v>#N/A</v>
      </c>
      <c r="AZ870" s="19" t="str">
        <f t="shared" si="96"/>
        <v>1013548</v>
      </c>
      <c r="BA870" s="19" t="str">
        <f t="shared" si="97"/>
        <v>POZO FUENTES DIEGO FRANCISCO</v>
      </c>
      <c r="BB870" s="19" t="e">
        <f>VLOOKUP(AG870,Cías!$A$1:$E$10000,3,0)</f>
        <v>#N/A</v>
      </c>
      <c r="BC870" s="19"/>
      <c r="BD870" s="19"/>
      <c r="BE870" s="19"/>
      <c r="BF870" s="19"/>
      <c r="BG870" s="19"/>
      <c r="BH870" s="19"/>
      <c r="BI870" s="19"/>
      <c r="BJ870" s="19"/>
    </row>
    <row r="871" spans="1:62" ht="15" x14ac:dyDescent="0.2">
      <c r="A871" s="19" t="s">
        <v>9355</v>
      </c>
      <c r="B871" s="19" t="s">
        <v>1479</v>
      </c>
      <c r="C871" s="43">
        <v>44657</v>
      </c>
      <c r="D871" s="44">
        <v>0.55555555555556002</v>
      </c>
      <c r="E871" s="19" t="s">
        <v>9360</v>
      </c>
      <c r="F871" s="19" t="s">
        <v>1481</v>
      </c>
      <c r="G871" s="19" t="s">
        <v>1481</v>
      </c>
      <c r="H871" s="45">
        <v>0</v>
      </c>
      <c r="I871" s="45">
        <v>0</v>
      </c>
      <c r="J871" s="19" t="s">
        <v>1482</v>
      </c>
      <c r="K871" s="19" t="s">
        <v>9361</v>
      </c>
      <c r="L871" s="19" t="s">
        <v>9362</v>
      </c>
      <c r="M871" s="19" t="s">
        <v>9363</v>
      </c>
      <c r="N871" s="19" t="s">
        <v>9355</v>
      </c>
      <c r="O871" s="19" t="s">
        <v>1603</v>
      </c>
      <c r="P871" s="19" t="s">
        <v>1604</v>
      </c>
      <c r="Q871" s="46">
        <v>440</v>
      </c>
      <c r="R871" s="19" t="s">
        <v>1544</v>
      </c>
      <c r="S871" s="19" t="s">
        <v>3229</v>
      </c>
      <c r="T871" s="19" t="s">
        <v>3230</v>
      </c>
      <c r="U871" s="19" t="s">
        <v>3231</v>
      </c>
      <c r="V871" s="19" t="s">
        <v>2091</v>
      </c>
      <c r="W871" s="19" t="s">
        <v>1492</v>
      </c>
      <c r="X871" s="19" t="s">
        <v>3232</v>
      </c>
      <c r="Y871" s="19" t="s">
        <v>1494</v>
      </c>
      <c r="Z871" s="19" t="s">
        <v>1495</v>
      </c>
      <c r="AA871" s="46">
        <v>247</v>
      </c>
      <c r="AB871" s="19" t="s">
        <v>547</v>
      </c>
      <c r="AC871" s="19" t="s">
        <v>246</v>
      </c>
      <c r="AD871" s="19" t="s">
        <v>3923</v>
      </c>
      <c r="AE871" s="19" t="s">
        <v>3924</v>
      </c>
      <c r="AF871" s="19" t="s">
        <v>1592</v>
      </c>
      <c r="AG871" s="19" t="s">
        <v>3925</v>
      </c>
      <c r="AH871" s="19" t="s">
        <v>1502</v>
      </c>
      <c r="AI871" s="19" t="s">
        <v>2099</v>
      </c>
      <c r="AJ871" s="45">
        <v>0</v>
      </c>
      <c r="AK871" s="45">
        <v>0</v>
      </c>
      <c r="AL871" s="19" t="s">
        <v>1501</v>
      </c>
      <c r="AM871" s="46">
        <v>31149.375</v>
      </c>
      <c r="AN871" s="46">
        <v>22034.375</v>
      </c>
      <c r="AO871" s="46">
        <v>9115</v>
      </c>
      <c r="AP871" s="45">
        <v>369.6</v>
      </c>
      <c r="AQ871" s="45"/>
      <c r="AR871" s="45" t="str">
        <f>IFERROR(VLOOKUP(AB871,'Pedidos marco'!$A$1:$D$10000,4,0)," ")</f>
        <v xml:space="preserve"> </v>
      </c>
      <c r="AS871" s="45">
        <f t="shared" si="91"/>
        <v>6</v>
      </c>
      <c r="AT871" s="45" t="str">
        <f t="shared" si="92"/>
        <v>06</v>
      </c>
      <c r="AU871" s="47">
        <v>22</v>
      </c>
      <c r="AV871" s="19" t="str">
        <f t="shared" si="93"/>
        <v>04 April</v>
      </c>
      <c r="AW871" s="19">
        <f t="shared" si="94"/>
        <v>0.84000000000000008</v>
      </c>
      <c r="AX871" s="19">
        <f t="shared" si="95"/>
        <v>16.8</v>
      </c>
      <c r="AY871" s="19" t="e">
        <f>VLOOKUP(AG871,Cías!$A$1:$E$10000,5,0)</f>
        <v>#N/A</v>
      </c>
      <c r="AZ871" s="19" t="str">
        <f t="shared" si="96"/>
        <v>1013548</v>
      </c>
      <c r="BA871" s="19" t="str">
        <f t="shared" si="97"/>
        <v>POZO FUENTES DIEGO FRANCISCO</v>
      </c>
      <c r="BB871" s="19" t="e">
        <f>VLOOKUP(AG871,Cías!$A$1:$E$10000,3,0)</f>
        <v>#N/A</v>
      </c>
      <c r="BC871" s="19"/>
      <c r="BD871" s="19"/>
      <c r="BE871" s="19"/>
      <c r="BF871" s="19"/>
      <c r="BG871" s="19"/>
      <c r="BH871" s="19"/>
      <c r="BI871" s="19"/>
      <c r="BJ871" s="19"/>
    </row>
    <row r="872" spans="1:62" ht="15" x14ac:dyDescent="0.2">
      <c r="A872" s="19" t="s">
        <v>9364</v>
      </c>
      <c r="B872" s="19" t="s">
        <v>1479</v>
      </c>
      <c r="C872" s="43">
        <v>44657</v>
      </c>
      <c r="D872" s="44">
        <v>0.55833333333333002</v>
      </c>
      <c r="E872" s="19" t="s">
        <v>9365</v>
      </c>
      <c r="F872" s="19" t="s">
        <v>9366</v>
      </c>
      <c r="G872" s="19" t="s">
        <v>9367</v>
      </c>
      <c r="H872" s="45">
        <v>3345.6</v>
      </c>
      <c r="I872" s="45">
        <v>3751.11</v>
      </c>
      <c r="J872" s="19" t="s">
        <v>1560</v>
      </c>
      <c r="K872" s="19" t="s">
        <v>9368</v>
      </c>
      <c r="L872" s="19" t="s">
        <v>9369</v>
      </c>
      <c r="M872" s="19" t="s">
        <v>9370</v>
      </c>
      <c r="N872" s="19" t="s">
        <v>9364</v>
      </c>
      <c r="O872" s="19" t="s">
        <v>371</v>
      </c>
      <c r="P872" s="19" t="s">
        <v>372</v>
      </c>
      <c r="Q872" s="46">
        <v>480</v>
      </c>
      <c r="R872" s="19" t="s">
        <v>1544</v>
      </c>
      <c r="S872" s="19" t="s">
        <v>1861</v>
      </c>
      <c r="T872" s="19" t="s">
        <v>1862</v>
      </c>
      <c r="U872" s="19" t="s">
        <v>9371</v>
      </c>
      <c r="V872" s="19" t="s">
        <v>9372</v>
      </c>
      <c r="W872" s="19" t="s">
        <v>2655</v>
      </c>
      <c r="X872" s="19" t="s">
        <v>9373</v>
      </c>
      <c r="Y872" s="19" t="s">
        <v>2657</v>
      </c>
      <c r="Z872" s="19" t="s">
        <v>2658</v>
      </c>
      <c r="AA872" s="46">
        <v>47</v>
      </c>
      <c r="AB872" s="19" t="s">
        <v>437</v>
      </c>
      <c r="AC872" s="19" t="s">
        <v>21</v>
      </c>
      <c r="AD872" s="19" t="s">
        <v>1869</v>
      </c>
      <c r="AE872" s="19" t="s">
        <v>1870</v>
      </c>
      <c r="AF872" s="19" t="s">
        <v>1719</v>
      </c>
      <c r="AG872" s="19" t="s">
        <v>1871</v>
      </c>
      <c r="AH872" s="19" t="s">
        <v>1499</v>
      </c>
      <c r="AI872" s="19" t="s">
        <v>1500</v>
      </c>
      <c r="AJ872" s="45">
        <v>0</v>
      </c>
      <c r="AK872" s="45">
        <v>0</v>
      </c>
      <c r="AL872" s="19" t="s">
        <v>1501</v>
      </c>
      <c r="AM872" s="46">
        <v>36750</v>
      </c>
      <c r="AN872" s="46">
        <v>24080</v>
      </c>
      <c r="AO872" s="46">
        <v>12670</v>
      </c>
      <c r="AP872" s="45">
        <v>129.6</v>
      </c>
      <c r="AQ872" s="45"/>
      <c r="AR872" s="45" t="str">
        <f>IFERROR(VLOOKUP(AB872,'Pedidos marco'!$A$1:$D$10000,4,0)," ")</f>
        <v xml:space="preserve"> </v>
      </c>
      <c r="AS872" s="45">
        <f t="shared" si="91"/>
        <v>6</v>
      </c>
      <c r="AT872" s="45" t="str">
        <f t="shared" si="92"/>
        <v>06</v>
      </c>
      <c r="AU872" s="47">
        <v>24</v>
      </c>
      <c r="AV872" s="19" t="str">
        <f t="shared" si="93"/>
        <v>04 April</v>
      </c>
      <c r="AW872" s="19">
        <f t="shared" si="94"/>
        <v>0.26999999999999996</v>
      </c>
      <c r="AX872" s="19">
        <f t="shared" si="95"/>
        <v>5.3999999999999995</v>
      </c>
      <c r="AY872" s="19" t="e">
        <f>VLOOKUP(AG872,Cías!$A$1:$E$10000,5,0)</f>
        <v>#N/A</v>
      </c>
      <c r="AZ872" s="19" t="str">
        <f t="shared" si="96"/>
        <v>1012808</v>
      </c>
      <c r="BA872" s="19" t="str">
        <f t="shared" si="97"/>
        <v>ALVAREZ GONZAGA LASTEÑA MARIANA</v>
      </c>
      <c r="BB872" s="19" t="e">
        <f>VLOOKUP(AG872,Cías!$A$1:$E$10000,3,0)</f>
        <v>#N/A</v>
      </c>
      <c r="BC872" s="19"/>
      <c r="BD872" s="19"/>
      <c r="BE872" s="19"/>
      <c r="BF872" s="19"/>
      <c r="BG872" s="19"/>
      <c r="BH872" s="19"/>
      <c r="BI872" s="19"/>
      <c r="BJ872" s="19"/>
    </row>
    <row r="873" spans="1:62" ht="15" x14ac:dyDescent="0.2">
      <c r="A873" s="19" t="s">
        <v>9374</v>
      </c>
      <c r="B873" s="19" t="s">
        <v>1479</v>
      </c>
      <c r="C873" s="43">
        <v>44657</v>
      </c>
      <c r="D873" s="44">
        <v>0.56180555555556</v>
      </c>
      <c r="E873" s="19" t="s">
        <v>9375</v>
      </c>
      <c r="F873" s="19" t="s">
        <v>9376</v>
      </c>
      <c r="G873" s="19" t="s">
        <v>9377</v>
      </c>
      <c r="H873" s="45">
        <v>2628</v>
      </c>
      <c r="I873" s="45">
        <v>2946.53</v>
      </c>
      <c r="J873" s="19" t="s">
        <v>1560</v>
      </c>
      <c r="K873" s="19" t="s">
        <v>9378</v>
      </c>
      <c r="L873" s="19" t="s">
        <v>9379</v>
      </c>
      <c r="M873" s="19" t="s">
        <v>9380</v>
      </c>
      <c r="N873" s="19" t="s">
        <v>9374</v>
      </c>
      <c r="O873" s="19" t="s">
        <v>1641</v>
      </c>
      <c r="P873" s="19" t="s">
        <v>1642</v>
      </c>
      <c r="Q873" s="46">
        <v>400</v>
      </c>
      <c r="R873" s="19" t="s">
        <v>1544</v>
      </c>
      <c r="S873" s="19" t="s">
        <v>9381</v>
      </c>
      <c r="T873" s="19" t="s">
        <v>9382</v>
      </c>
      <c r="U873" s="19" t="s">
        <v>9383</v>
      </c>
      <c r="V873" s="19" t="s">
        <v>9384</v>
      </c>
      <c r="W873" s="19" t="s">
        <v>1492</v>
      </c>
      <c r="X873" s="19" t="s">
        <v>9385</v>
      </c>
      <c r="Y873" s="19" t="s">
        <v>9386</v>
      </c>
      <c r="Z873" s="19" t="s">
        <v>9387</v>
      </c>
      <c r="AA873" s="46">
        <v>248</v>
      </c>
      <c r="AB873" s="19" t="s">
        <v>450</v>
      </c>
      <c r="AC873" s="19" t="s">
        <v>47</v>
      </c>
      <c r="AD873" s="19" t="s">
        <v>3310</v>
      </c>
      <c r="AE873" s="19" t="s">
        <v>3311</v>
      </c>
      <c r="AF873" s="19" t="s">
        <v>1719</v>
      </c>
      <c r="AG873" s="19" t="s">
        <v>3312</v>
      </c>
      <c r="AH873" s="19" t="s">
        <v>1594</v>
      </c>
      <c r="AI873" s="19" t="s">
        <v>1595</v>
      </c>
      <c r="AJ873" s="45">
        <v>0.05</v>
      </c>
      <c r="AK873" s="45">
        <v>20</v>
      </c>
      <c r="AL873" s="19" t="s">
        <v>1501</v>
      </c>
      <c r="AM873" s="46">
        <v>27926.667000000001</v>
      </c>
      <c r="AN873" s="46">
        <v>19966.667000000001</v>
      </c>
      <c r="AO873" s="46">
        <v>7960</v>
      </c>
      <c r="AP873" s="45">
        <v>356</v>
      </c>
      <c r="AQ873" s="45"/>
      <c r="AR873" s="45" t="str">
        <f>IFERROR(VLOOKUP(AB873,'Pedidos marco'!$A$1:$D$10000,4,0)," ")</f>
        <v xml:space="preserve"> </v>
      </c>
      <c r="AS873" s="45">
        <f t="shared" si="91"/>
        <v>6</v>
      </c>
      <c r="AT873" s="45" t="str">
        <f t="shared" si="92"/>
        <v>06</v>
      </c>
      <c r="AU873" s="47">
        <v>20</v>
      </c>
      <c r="AV873" s="19" t="str">
        <f t="shared" si="93"/>
        <v>04 April</v>
      </c>
      <c r="AW873" s="19">
        <f t="shared" si="94"/>
        <v>0.89</v>
      </c>
      <c r="AX873" s="19">
        <f t="shared" si="95"/>
        <v>17.8</v>
      </c>
      <c r="AY873" s="19" t="e">
        <f>VLOOKUP(AG873,Cías!$A$1:$E$10000,5,0)</f>
        <v>#N/A</v>
      </c>
      <c r="AZ873" s="19" t="str">
        <f t="shared" si="96"/>
        <v>1013860</v>
      </c>
      <c r="BA873" s="19" t="str">
        <f t="shared" si="97"/>
        <v>BEDON AYALA SIXTO LEONIDAS</v>
      </c>
      <c r="BB873" s="19" t="e">
        <f>VLOOKUP(AG873,Cías!$A$1:$E$10000,3,0)</f>
        <v>#N/A</v>
      </c>
      <c r="BC873" s="19"/>
      <c r="BD873" s="19"/>
      <c r="BE873" s="19"/>
      <c r="BF873" s="19"/>
      <c r="BG873" s="19"/>
      <c r="BH873" s="19"/>
      <c r="BI873" s="19"/>
      <c r="BJ873" s="19"/>
    </row>
    <row r="874" spans="1:62" ht="15" x14ac:dyDescent="0.2">
      <c r="A874" s="19" t="s">
        <v>9374</v>
      </c>
      <c r="B874" s="19" t="s">
        <v>1479</v>
      </c>
      <c r="C874" s="43">
        <v>44657</v>
      </c>
      <c r="D874" s="44">
        <v>0.56180555555556</v>
      </c>
      <c r="E874" s="19" t="s">
        <v>9388</v>
      </c>
      <c r="F874" s="19" t="s">
        <v>9389</v>
      </c>
      <c r="G874" s="19" t="s">
        <v>9390</v>
      </c>
      <c r="H874" s="45">
        <v>547.20000000000005</v>
      </c>
      <c r="I874" s="45">
        <v>613.52</v>
      </c>
      <c r="J874" s="19" t="s">
        <v>1560</v>
      </c>
      <c r="K874" s="19" t="s">
        <v>9378</v>
      </c>
      <c r="L874" s="19" t="s">
        <v>9391</v>
      </c>
      <c r="M874" s="19" t="s">
        <v>9392</v>
      </c>
      <c r="N874" s="19" t="s">
        <v>9374</v>
      </c>
      <c r="O874" s="19" t="s">
        <v>1603</v>
      </c>
      <c r="P874" s="19" t="s">
        <v>1604</v>
      </c>
      <c r="Q874" s="46">
        <v>80</v>
      </c>
      <c r="R874" s="19" t="s">
        <v>1544</v>
      </c>
      <c r="S874" s="19" t="s">
        <v>9381</v>
      </c>
      <c r="T874" s="19" t="s">
        <v>9382</v>
      </c>
      <c r="U874" s="19" t="s">
        <v>9383</v>
      </c>
      <c r="V874" s="19" t="s">
        <v>9384</v>
      </c>
      <c r="W874" s="19" t="s">
        <v>1492</v>
      </c>
      <c r="X874" s="19" t="s">
        <v>9385</v>
      </c>
      <c r="Y874" s="19" t="s">
        <v>9386</v>
      </c>
      <c r="Z874" s="19" t="s">
        <v>9387</v>
      </c>
      <c r="AA874" s="46">
        <v>248</v>
      </c>
      <c r="AB874" s="19" t="s">
        <v>450</v>
      </c>
      <c r="AC874" s="19" t="s">
        <v>47</v>
      </c>
      <c r="AD874" s="19" t="s">
        <v>3310</v>
      </c>
      <c r="AE874" s="19" t="s">
        <v>3311</v>
      </c>
      <c r="AF874" s="19" t="s">
        <v>1719</v>
      </c>
      <c r="AG874" s="19" t="s">
        <v>3312</v>
      </c>
      <c r="AH874" s="19" t="s">
        <v>1594</v>
      </c>
      <c r="AI874" s="19" t="s">
        <v>1595</v>
      </c>
      <c r="AJ874" s="45">
        <v>0.05</v>
      </c>
      <c r="AK874" s="45">
        <v>4</v>
      </c>
      <c r="AL874" s="19" t="s">
        <v>1501</v>
      </c>
      <c r="AM874" s="46">
        <v>11953.333000000001</v>
      </c>
      <c r="AN874" s="46">
        <v>3993.3330000000001</v>
      </c>
      <c r="AO874" s="46">
        <v>7960</v>
      </c>
      <c r="AP874" s="45">
        <v>71.2</v>
      </c>
      <c r="AQ874" s="45"/>
      <c r="AR874" s="45" t="str">
        <f>IFERROR(VLOOKUP(AB874,'Pedidos marco'!$A$1:$D$10000,4,0)," ")</f>
        <v xml:space="preserve"> </v>
      </c>
      <c r="AS874" s="45">
        <f t="shared" si="91"/>
        <v>6</v>
      </c>
      <c r="AT874" s="45" t="str">
        <f t="shared" si="92"/>
        <v>06</v>
      </c>
      <c r="AU874" s="47">
        <v>4</v>
      </c>
      <c r="AV874" s="19" t="str">
        <f t="shared" si="93"/>
        <v>04 April</v>
      </c>
      <c r="AW874" s="19">
        <f t="shared" si="94"/>
        <v>0.89</v>
      </c>
      <c r="AX874" s="19">
        <f t="shared" si="95"/>
        <v>17.8</v>
      </c>
      <c r="AY874" s="19" t="e">
        <f>VLOOKUP(AG874,Cías!$A$1:$E$10000,5,0)</f>
        <v>#N/A</v>
      </c>
      <c r="AZ874" s="19" t="str">
        <f t="shared" si="96"/>
        <v>1013860</v>
      </c>
      <c r="BA874" s="19" t="str">
        <f t="shared" si="97"/>
        <v>BEDON AYALA SIXTO LEONIDAS</v>
      </c>
      <c r="BB874" s="19" t="e">
        <f>VLOOKUP(AG874,Cías!$A$1:$E$10000,3,0)</f>
        <v>#N/A</v>
      </c>
      <c r="BC874" s="19"/>
      <c r="BD874" s="19"/>
      <c r="BE874" s="19"/>
      <c r="BF874" s="19"/>
      <c r="BG874" s="19"/>
      <c r="BH874" s="19"/>
      <c r="BI874" s="19"/>
      <c r="BJ874" s="19"/>
    </row>
    <row r="875" spans="1:62" ht="15" x14ac:dyDescent="0.2">
      <c r="A875" s="19" t="s">
        <v>9393</v>
      </c>
      <c r="B875" s="19" t="s">
        <v>1479</v>
      </c>
      <c r="C875" s="43">
        <v>44657</v>
      </c>
      <c r="D875" s="44">
        <v>0.56805555555555998</v>
      </c>
      <c r="E875" s="19" t="s">
        <v>9394</v>
      </c>
      <c r="F875" s="19" t="s">
        <v>1481</v>
      </c>
      <c r="G875" s="19" t="s">
        <v>1481</v>
      </c>
      <c r="H875" s="45">
        <v>0</v>
      </c>
      <c r="I875" s="45">
        <v>0</v>
      </c>
      <c r="J875" s="19" t="s">
        <v>1482</v>
      </c>
      <c r="K875" s="19" t="s">
        <v>9395</v>
      </c>
      <c r="L875" s="19" t="s">
        <v>9396</v>
      </c>
      <c r="M875" s="19" t="s">
        <v>9397</v>
      </c>
      <c r="N875" s="19" t="s">
        <v>9393</v>
      </c>
      <c r="O875" s="19" t="s">
        <v>367</v>
      </c>
      <c r="P875" s="19" t="s">
        <v>368</v>
      </c>
      <c r="Q875" s="46">
        <v>660</v>
      </c>
      <c r="R875" s="19" t="s">
        <v>1544</v>
      </c>
      <c r="S875" s="19" t="s">
        <v>2353</v>
      </c>
      <c r="T875" s="19" t="s">
        <v>2354</v>
      </c>
      <c r="U875" s="19" t="s">
        <v>9398</v>
      </c>
      <c r="V875" s="19" t="s">
        <v>9399</v>
      </c>
      <c r="W875" s="19" t="s">
        <v>415</v>
      </c>
      <c r="X875" s="19" t="s">
        <v>9400</v>
      </c>
      <c r="Y875" s="19" t="s">
        <v>3748</v>
      </c>
      <c r="Z875" s="19" t="s">
        <v>3749</v>
      </c>
      <c r="AA875" s="46">
        <v>129</v>
      </c>
      <c r="AB875" s="19" t="s">
        <v>578</v>
      </c>
      <c r="AC875" s="19" t="s">
        <v>313</v>
      </c>
      <c r="AD875" s="19" t="s">
        <v>4817</v>
      </c>
      <c r="AE875" s="19" t="s">
        <v>4818</v>
      </c>
      <c r="AF875" s="19" t="s">
        <v>1592</v>
      </c>
      <c r="AG875" s="19" t="s">
        <v>4819</v>
      </c>
      <c r="AH875" s="19" t="s">
        <v>1499</v>
      </c>
      <c r="AI875" s="19" t="s">
        <v>1500</v>
      </c>
      <c r="AJ875" s="45">
        <v>0</v>
      </c>
      <c r="AK875" s="45">
        <v>0</v>
      </c>
      <c r="AL875" s="19" t="s">
        <v>1501</v>
      </c>
      <c r="AM875" s="46">
        <v>50360</v>
      </c>
      <c r="AN875" s="46">
        <v>32910</v>
      </c>
      <c r="AO875" s="46">
        <v>17450</v>
      </c>
      <c r="AP875" s="45">
        <v>336.6</v>
      </c>
      <c r="AQ875" s="45"/>
      <c r="AR875" s="45" t="str">
        <f>IFERROR(VLOOKUP(AB875,'Pedidos marco'!$A$1:$D$10000,4,0)," ")</f>
        <v xml:space="preserve"> </v>
      </c>
      <c r="AS875" s="45">
        <f t="shared" si="91"/>
        <v>6</v>
      </c>
      <c r="AT875" s="45" t="str">
        <f t="shared" si="92"/>
        <v>06</v>
      </c>
      <c r="AU875" s="47">
        <v>33</v>
      </c>
      <c r="AV875" s="19" t="str">
        <f t="shared" si="93"/>
        <v>04 April</v>
      </c>
      <c r="AW875" s="19">
        <f t="shared" si="94"/>
        <v>0.51</v>
      </c>
      <c r="AX875" s="19">
        <f t="shared" si="95"/>
        <v>10.200000000000001</v>
      </c>
      <c r="AY875" s="19" t="e">
        <f>VLOOKUP(AG875,Cías!$A$1:$E$10000,5,0)</f>
        <v>#N/A</v>
      </c>
      <c r="AZ875" s="19" t="str">
        <f t="shared" si="96"/>
        <v>1018725</v>
      </c>
      <c r="BA875" s="19" t="str">
        <f t="shared" si="97"/>
        <v>TRANSPORTE DE CARGA PESADA</v>
      </c>
      <c r="BB875" s="19" t="e">
        <f>VLOOKUP(AG875,Cías!$A$1:$E$10000,3,0)</f>
        <v>#N/A</v>
      </c>
      <c r="BC875" s="19"/>
      <c r="BD875" s="19"/>
      <c r="BE875" s="19"/>
      <c r="BF875" s="19"/>
      <c r="BG875" s="19"/>
      <c r="BH875" s="19"/>
      <c r="BI875" s="19"/>
      <c r="BJ875" s="19"/>
    </row>
    <row r="876" spans="1:62" ht="15" x14ac:dyDescent="0.2">
      <c r="A876" s="19" t="s">
        <v>9401</v>
      </c>
      <c r="B876" s="19" t="s">
        <v>1479</v>
      </c>
      <c r="C876" s="43">
        <v>44657</v>
      </c>
      <c r="D876" s="44">
        <v>0.57222222222221997</v>
      </c>
      <c r="E876" s="19" t="s">
        <v>9402</v>
      </c>
      <c r="F876" s="19" t="s">
        <v>9403</v>
      </c>
      <c r="G876" s="19" t="s">
        <v>9404</v>
      </c>
      <c r="H876" s="45">
        <v>2252.8000000000002</v>
      </c>
      <c r="I876" s="45">
        <v>2525.86</v>
      </c>
      <c r="J876" s="19" t="s">
        <v>1560</v>
      </c>
      <c r="K876" s="19" t="s">
        <v>9405</v>
      </c>
      <c r="L876" s="19" t="s">
        <v>9406</v>
      </c>
      <c r="M876" s="19" t="s">
        <v>9407</v>
      </c>
      <c r="N876" s="19" t="s">
        <v>9401</v>
      </c>
      <c r="O876" s="19" t="s">
        <v>371</v>
      </c>
      <c r="P876" s="19" t="s">
        <v>372</v>
      </c>
      <c r="Q876" s="46">
        <v>320</v>
      </c>
      <c r="R876" s="19" t="s">
        <v>1544</v>
      </c>
      <c r="S876" s="19" t="s">
        <v>4723</v>
      </c>
      <c r="T876" s="19" t="s">
        <v>4724</v>
      </c>
      <c r="U876" s="19" t="s">
        <v>4725</v>
      </c>
      <c r="V876" s="19" t="s">
        <v>4726</v>
      </c>
      <c r="W876" s="19" t="s">
        <v>1829</v>
      </c>
      <c r="X876" s="19" t="s">
        <v>4727</v>
      </c>
      <c r="Y876" s="19" t="s">
        <v>1831</v>
      </c>
      <c r="Z876" s="19" t="s">
        <v>1832</v>
      </c>
      <c r="AA876" s="46">
        <v>8</v>
      </c>
      <c r="AB876" s="19" t="s">
        <v>5575</v>
      </c>
      <c r="AC876" s="19" t="s">
        <v>175</v>
      </c>
      <c r="AD876" s="19" t="s">
        <v>5576</v>
      </c>
      <c r="AE876" s="19" t="s">
        <v>5577</v>
      </c>
      <c r="AF876" s="19" t="s">
        <v>1554</v>
      </c>
      <c r="AG876" s="19" t="s">
        <v>5578</v>
      </c>
      <c r="AH876" s="19" t="s">
        <v>1499</v>
      </c>
      <c r="AI876" s="19" t="s">
        <v>1500</v>
      </c>
      <c r="AJ876" s="45">
        <v>0</v>
      </c>
      <c r="AK876" s="45">
        <v>0</v>
      </c>
      <c r="AL876" s="19" t="s">
        <v>1501</v>
      </c>
      <c r="AM876" s="46">
        <v>20650.556</v>
      </c>
      <c r="AN876" s="46">
        <v>16035.556</v>
      </c>
      <c r="AO876" s="46">
        <v>4615</v>
      </c>
      <c r="AP876" s="45">
        <v>28.8</v>
      </c>
      <c r="AQ876" s="45"/>
      <c r="AR876" s="45" t="str">
        <f>IFERROR(VLOOKUP(AB876,'Pedidos marco'!$A$1:$D$10000,4,0)," ")</f>
        <v xml:space="preserve"> </v>
      </c>
      <c r="AS876" s="45">
        <f t="shared" si="91"/>
        <v>6</v>
      </c>
      <c r="AT876" s="45" t="str">
        <f t="shared" si="92"/>
        <v>06</v>
      </c>
      <c r="AU876" s="47">
        <v>16</v>
      </c>
      <c r="AV876" s="19" t="str">
        <f t="shared" si="93"/>
        <v>04 April</v>
      </c>
      <c r="AW876" s="19">
        <f t="shared" si="94"/>
        <v>0.09</v>
      </c>
      <c r="AX876" s="19">
        <f t="shared" si="95"/>
        <v>1.8</v>
      </c>
      <c r="AY876" s="19" t="e">
        <f>VLOOKUP(AG876,Cías!$A$1:$E$10000,5,0)</f>
        <v>#N/A</v>
      </c>
      <c r="AZ876" s="19" t="str">
        <f t="shared" si="96"/>
        <v>1023077</v>
      </c>
      <c r="BA876" s="19" t="str">
        <f t="shared" si="97"/>
        <v>JIMENEZ ICAZA HENRY ELADIO</v>
      </c>
      <c r="BB876" s="19" t="e">
        <f>VLOOKUP(AG876,Cías!$A$1:$E$10000,3,0)</f>
        <v>#N/A</v>
      </c>
      <c r="BC876" s="19"/>
      <c r="BD876" s="19"/>
      <c r="BE876" s="19"/>
      <c r="BF876" s="19"/>
      <c r="BG876" s="19"/>
      <c r="BH876" s="19"/>
      <c r="BI876" s="19"/>
      <c r="BJ876" s="19"/>
    </row>
    <row r="877" spans="1:62" ht="15" x14ac:dyDescent="0.2">
      <c r="A877" s="19" t="s">
        <v>9401</v>
      </c>
      <c r="B877" s="19" t="s">
        <v>1479</v>
      </c>
      <c r="C877" s="43">
        <v>44657</v>
      </c>
      <c r="D877" s="44">
        <v>0.57222222222221997</v>
      </c>
      <c r="E877" s="19" t="s">
        <v>9408</v>
      </c>
      <c r="F877" s="19" t="s">
        <v>9409</v>
      </c>
      <c r="G877" s="19" t="s">
        <v>9410</v>
      </c>
      <c r="H877" s="45">
        <v>278.8</v>
      </c>
      <c r="I877" s="45">
        <v>312.60000000000002</v>
      </c>
      <c r="J877" s="19" t="s">
        <v>1560</v>
      </c>
      <c r="K877" s="19" t="s">
        <v>9411</v>
      </c>
      <c r="L877" s="19" t="s">
        <v>9412</v>
      </c>
      <c r="M877" s="19" t="s">
        <v>9413</v>
      </c>
      <c r="N877" s="19" t="s">
        <v>9401</v>
      </c>
      <c r="O877" s="19" t="s">
        <v>367</v>
      </c>
      <c r="P877" s="19" t="s">
        <v>368</v>
      </c>
      <c r="Q877" s="46">
        <v>40</v>
      </c>
      <c r="R877" s="19" t="s">
        <v>1544</v>
      </c>
      <c r="S877" s="19" t="s">
        <v>4723</v>
      </c>
      <c r="T877" s="19" t="s">
        <v>4724</v>
      </c>
      <c r="U877" s="19" t="s">
        <v>4725</v>
      </c>
      <c r="V877" s="19" t="s">
        <v>4726</v>
      </c>
      <c r="W877" s="19" t="s">
        <v>1829</v>
      </c>
      <c r="X877" s="19" t="s">
        <v>4727</v>
      </c>
      <c r="Y877" s="19" t="s">
        <v>1831</v>
      </c>
      <c r="Z877" s="19" t="s">
        <v>1832</v>
      </c>
      <c r="AA877" s="46">
        <v>8</v>
      </c>
      <c r="AB877" s="19" t="s">
        <v>5575</v>
      </c>
      <c r="AC877" s="19" t="s">
        <v>175</v>
      </c>
      <c r="AD877" s="19" t="s">
        <v>5576</v>
      </c>
      <c r="AE877" s="19" t="s">
        <v>5577</v>
      </c>
      <c r="AF877" s="19" t="s">
        <v>1554</v>
      </c>
      <c r="AG877" s="19" t="s">
        <v>5578</v>
      </c>
      <c r="AH877" s="19" t="s">
        <v>1499</v>
      </c>
      <c r="AI877" s="19" t="s">
        <v>1500</v>
      </c>
      <c r="AJ877" s="45">
        <v>0</v>
      </c>
      <c r="AK877" s="45">
        <v>0</v>
      </c>
      <c r="AL877" s="19" t="s">
        <v>1501</v>
      </c>
      <c r="AM877" s="46">
        <v>6619.4440000000004</v>
      </c>
      <c r="AN877" s="46">
        <v>2004.444</v>
      </c>
      <c r="AO877" s="46">
        <v>4615</v>
      </c>
      <c r="AP877" s="45">
        <v>3.6</v>
      </c>
      <c r="AQ877" s="45"/>
      <c r="AR877" s="45" t="str">
        <f>IFERROR(VLOOKUP(AB877,'Pedidos marco'!$A$1:$D$10000,4,0)," ")</f>
        <v xml:space="preserve"> </v>
      </c>
      <c r="AS877" s="45">
        <f t="shared" si="91"/>
        <v>6</v>
      </c>
      <c r="AT877" s="45" t="str">
        <f t="shared" si="92"/>
        <v>06</v>
      </c>
      <c r="AU877" s="47">
        <v>2</v>
      </c>
      <c r="AV877" s="19" t="str">
        <f t="shared" si="93"/>
        <v>04 April</v>
      </c>
      <c r="AW877" s="19">
        <f t="shared" si="94"/>
        <v>0.09</v>
      </c>
      <c r="AX877" s="19">
        <f t="shared" si="95"/>
        <v>1.8</v>
      </c>
      <c r="AY877" s="19" t="e">
        <f>VLOOKUP(AG877,Cías!$A$1:$E$10000,5,0)</f>
        <v>#N/A</v>
      </c>
      <c r="AZ877" s="19" t="str">
        <f t="shared" si="96"/>
        <v>1023077</v>
      </c>
      <c r="BA877" s="19" t="str">
        <f t="shared" si="97"/>
        <v>JIMENEZ ICAZA HENRY ELADIO</v>
      </c>
      <c r="BB877" s="19" t="e">
        <f>VLOOKUP(AG877,Cías!$A$1:$E$10000,3,0)</f>
        <v>#N/A</v>
      </c>
      <c r="BC877" s="19"/>
      <c r="BD877" s="19"/>
      <c r="BE877" s="19"/>
      <c r="BF877" s="19"/>
      <c r="BG877" s="19"/>
      <c r="BH877" s="19"/>
      <c r="BI877" s="19"/>
      <c r="BJ877" s="19"/>
    </row>
    <row r="878" spans="1:62" ht="15" x14ac:dyDescent="0.2">
      <c r="A878" s="19" t="s">
        <v>9414</v>
      </c>
      <c r="B878" s="19" t="s">
        <v>1479</v>
      </c>
      <c r="C878" s="43">
        <v>44657</v>
      </c>
      <c r="D878" s="44">
        <v>0.57430555555555995</v>
      </c>
      <c r="E878" s="19" t="s">
        <v>9415</v>
      </c>
      <c r="F878" s="19" t="s">
        <v>9416</v>
      </c>
      <c r="G878" s="19" t="s">
        <v>9417</v>
      </c>
      <c r="H878" s="45">
        <v>569.6</v>
      </c>
      <c r="I878" s="45">
        <v>638.64</v>
      </c>
      <c r="J878" s="19" t="s">
        <v>1560</v>
      </c>
      <c r="K878" s="19" t="s">
        <v>9418</v>
      </c>
      <c r="L878" s="19" t="s">
        <v>9419</v>
      </c>
      <c r="M878" s="19" t="s">
        <v>9420</v>
      </c>
      <c r="N878" s="19" t="s">
        <v>9414</v>
      </c>
      <c r="O878" s="19" t="s">
        <v>371</v>
      </c>
      <c r="P878" s="19" t="s">
        <v>372</v>
      </c>
      <c r="Q878" s="46">
        <v>80</v>
      </c>
      <c r="R878" s="19" t="s">
        <v>1544</v>
      </c>
      <c r="S878" s="19" t="s">
        <v>2967</v>
      </c>
      <c r="T878" s="19" t="s">
        <v>2968</v>
      </c>
      <c r="U878" s="19" t="s">
        <v>2969</v>
      </c>
      <c r="V878" s="19" t="s">
        <v>2970</v>
      </c>
      <c r="W878" s="19" t="s">
        <v>1917</v>
      </c>
      <c r="X878" s="19" t="s">
        <v>2971</v>
      </c>
      <c r="Y878" s="19" t="s">
        <v>1946</v>
      </c>
      <c r="Z878" s="19" t="s">
        <v>1947</v>
      </c>
      <c r="AA878" s="46">
        <v>15</v>
      </c>
      <c r="AB878" s="19" t="s">
        <v>565</v>
      </c>
      <c r="AC878" s="19" t="s">
        <v>283</v>
      </c>
      <c r="AD878" s="19" t="s">
        <v>5356</v>
      </c>
      <c r="AE878" s="19" t="s">
        <v>5357</v>
      </c>
      <c r="AF878" s="19" t="s">
        <v>1554</v>
      </c>
      <c r="AG878" s="19" t="s">
        <v>5358</v>
      </c>
      <c r="AH878" s="19" t="s">
        <v>1499</v>
      </c>
      <c r="AI878" s="19" t="s">
        <v>1500</v>
      </c>
      <c r="AJ878" s="45">
        <v>0</v>
      </c>
      <c r="AK878" s="45">
        <v>0</v>
      </c>
      <c r="AL878" s="19" t="s">
        <v>1501</v>
      </c>
      <c r="AM878" s="46">
        <v>8511.1110000000008</v>
      </c>
      <c r="AN878" s="46">
        <v>3991.1109999999999</v>
      </c>
      <c r="AO878" s="46">
        <v>4520</v>
      </c>
      <c r="AP878" s="45">
        <v>12</v>
      </c>
      <c r="AQ878" s="45"/>
      <c r="AR878" s="45" t="str">
        <f>IFERROR(VLOOKUP(AB878,'Pedidos marco'!$A$1:$D$10000,4,0)," ")</f>
        <v xml:space="preserve"> </v>
      </c>
      <c r="AS878" s="45">
        <f t="shared" si="91"/>
        <v>6</v>
      </c>
      <c r="AT878" s="45" t="str">
        <f t="shared" si="92"/>
        <v>06</v>
      </c>
      <c r="AU878" s="47">
        <v>4</v>
      </c>
      <c r="AV878" s="19" t="str">
        <f t="shared" si="93"/>
        <v>04 April</v>
      </c>
      <c r="AW878" s="19">
        <f t="shared" si="94"/>
        <v>0.15</v>
      </c>
      <c r="AX878" s="19">
        <f t="shared" si="95"/>
        <v>3</v>
      </c>
      <c r="AY878" s="19" t="e">
        <f>VLOOKUP(AG878,Cías!$A$1:$E$10000,5,0)</f>
        <v>#N/A</v>
      </c>
      <c r="AZ878" s="19" t="str">
        <f t="shared" si="96"/>
        <v>1013584</v>
      </c>
      <c r="BA878" s="19" t="str">
        <f t="shared" si="97"/>
        <v>SANCHEZ TORRES MARCOS OSWALDO</v>
      </c>
      <c r="BB878" s="19" t="e">
        <f>VLOOKUP(AG878,Cías!$A$1:$E$10000,3,0)</f>
        <v>#N/A</v>
      </c>
      <c r="BC878" s="19"/>
      <c r="BD878" s="19"/>
      <c r="BE878" s="19"/>
      <c r="BF878" s="19"/>
      <c r="BG878" s="19"/>
      <c r="BH878" s="19"/>
      <c r="BI878" s="19"/>
      <c r="BJ878" s="19"/>
    </row>
    <row r="879" spans="1:62" ht="15" x14ac:dyDescent="0.2">
      <c r="A879" s="19" t="s">
        <v>9414</v>
      </c>
      <c r="B879" s="19" t="s">
        <v>1479</v>
      </c>
      <c r="C879" s="43">
        <v>44657</v>
      </c>
      <c r="D879" s="44">
        <v>0.57430555555555995</v>
      </c>
      <c r="E879" s="19" t="s">
        <v>9421</v>
      </c>
      <c r="F879" s="19" t="s">
        <v>9422</v>
      </c>
      <c r="G879" s="19" t="s">
        <v>9423</v>
      </c>
      <c r="H879" s="45">
        <v>1971.2</v>
      </c>
      <c r="I879" s="45">
        <v>2210.12</v>
      </c>
      <c r="J879" s="19" t="s">
        <v>1560</v>
      </c>
      <c r="K879" s="19" t="s">
        <v>9418</v>
      </c>
      <c r="L879" s="19" t="s">
        <v>9424</v>
      </c>
      <c r="M879" s="19" t="s">
        <v>9425</v>
      </c>
      <c r="N879" s="19" t="s">
        <v>9414</v>
      </c>
      <c r="O879" s="19" t="s">
        <v>367</v>
      </c>
      <c r="P879" s="19" t="s">
        <v>368</v>
      </c>
      <c r="Q879" s="46">
        <v>280</v>
      </c>
      <c r="R879" s="19" t="s">
        <v>1544</v>
      </c>
      <c r="S879" s="19" t="s">
        <v>2967</v>
      </c>
      <c r="T879" s="19" t="s">
        <v>2968</v>
      </c>
      <c r="U879" s="19" t="s">
        <v>2969</v>
      </c>
      <c r="V879" s="19" t="s">
        <v>2970</v>
      </c>
      <c r="W879" s="19" t="s">
        <v>1917</v>
      </c>
      <c r="X879" s="19" t="s">
        <v>2971</v>
      </c>
      <c r="Y879" s="19" t="s">
        <v>1946</v>
      </c>
      <c r="Z879" s="19" t="s">
        <v>1947</v>
      </c>
      <c r="AA879" s="46">
        <v>15</v>
      </c>
      <c r="AB879" s="19" t="s">
        <v>565</v>
      </c>
      <c r="AC879" s="19" t="s">
        <v>283</v>
      </c>
      <c r="AD879" s="19" t="s">
        <v>5356</v>
      </c>
      <c r="AE879" s="19" t="s">
        <v>5357</v>
      </c>
      <c r="AF879" s="19" t="s">
        <v>1554</v>
      </c>
      <c r="AG879" s="19" t="s">
        <v>5358</v>
      </c>
      <c r="AH879" s="19" t="s">
        <v>1499</v>
      </c>
      <c r="AI879" s="19" t="s">
        <v>1500</v>
      </c>
      <c r="AJ879" s="45">
        <v>0</v>
      </c>
      <c r="AK879" s="45">
        <v>0</v>
      </c>
      <c r="AL879" s="19" t="s">
        <v>1501</v>
      </c>
      <c r="AM879" s="46">
        <v>18488.888999999999</v>
      </c>
      <c r="AN879" s="46">
        <v>13968.888999999999</v>
      </c>
      <c r="AO879" s="46">
        <v>4520</v>
      </c>
      <c r="AP879" s="45">
        <v>42</v>
      </c>
      <c r="AQ879" s="45"/>
      <c r="AR879" s="45" t="str">
        <f>IFERROR(VLOOKUP(AB879,'Pedidos marco'!$A$1:$D$10000,4,0)," ")</f>
        <v xml:space="preserve"> </v>
      </c>
      <c r="AS879" s="45">
        <f t="shared" si="91"/>
        <v>6</v>
      </c>
      <c r="AT879" s="45" t="str">
        <f t="shared" si="92"/>
        <v>06</v>
      </c>
      <c r="AU879" s="47">
        <v>14</v>
      </c>
      <c r="AV879" s="19" t="str">
        <f t="shared" si="93"/>
        <v>04 April</v>
      </c>
      <c r="AW879" s="19">
        <f t="shared" si="94"/>
        <v>0.15</v>
      </c>
      <c r="AX879" s="19">
        <f t="shared" si="95"/>
        <v>3</v>
      </c>
      <c r="AY879" s="19" t="e">
        <f>VLOOKUP(AG879,Cías!$A$1:$E$10000,5,0)</f>
        <v>#N/A</v>
      </c>
      <c r="AZ879" s="19" t="str">
        <f t="shared" si="96"/>
        <v>1013584</v>
      </c>
      <c r="BA879" s="19" t="str">
        <f t="shared" si="97"/>
        <v>SANCHEZ TORRES MARCOS OSWALDO</v>
      </c>
      <c r="BB879" s="19" t="e">
        <f>VLOOKUP(AG879,Cías!$A$1:$E$10000,3,0)</f>
        <v>#N/A</v>
      </c>
      <c r="BC879" s="19"/>
      <c r="BD879" s="19"/>
      <c r="BE879" s="19"/>
      <c r="BF879" s="19"/>
      <c r="BG879" s="19"/>
      <c r="BH879" s="19"/>
      <c r="BI879" s="19"/>
      <c r="BJ879" s="19"/>
    </row>
    <row r="880" spans="1:62" ht="15" x14ac:dyDescent="0.2">
      <c r="A880" s="19" t="s">
        <v>9426</v>
      </c>
      <c r="B880" s="19" t="s">
        <v>1479</v>
      </c>
      <c r="C880" s="43">
        <v>44657</v>
      </c>
      <c r="D880" s="44">
        <v>0.57499999999999996</v>
      </c>
      <c r="E880" s="19" t="s">
        <v>9427</v>
      </c>
      <c r="F880" s="19" t="s">
        <v>9428</v>
      </c>
      <c r="G880" s="19" t="s">
        <v>9429</v>
      </c>
      <c r="H880" s="45">
        <v>4153.6000000000004</v>
      </c>
      <c r="I880" s="45">
        <v>4657.04</v>
      </c>
      <c r="J880" s="19" t="s">
        <v>1560</v>
      </c>
      <c r="K880" s="19" t="s">
        <v>9430</v>
      </c>
      <c r="L880" s="19" t="s">
        <v>9431</v>
      </c>
      <c r="M880" s="19" t="s">
        <v>9432</v>
      </c>
      <c r="N880" s="19" t="s">
        <v>9426</v>
      </c>
      <c r="O880" s="19" t="s">
        <v>1641</v>
      </c>
      <c r="P880" s="19" t="s">
        <v>1642</v>
      </c>
      <c r="Q880" s="46">
        <v>640</v>
      </c>
      <c r="R880" s="19" t="s">
        <v>1544</v>
      </c>
      <c r="S880" s="19" t="s">
        <v>1736</v>
      </c>
      <c r="T880" s="19" t="s">
        <v>1737</v>
      </c>
      <c r="U880" s="19" t="s">
        <v>6679</v>
      </c>
      <c r="V880" s="19" t="s">
        <v>6680</v>
      </c>
      <c r="W880" s="19" t="s">
        <v>2635</v>
      </c>
      <c r="X880" s="19" t="s">
        <v>6681</v>
      </c>
      <c r="Y880" s="19" t="s">
        <v>2637</v>
      </c>
      <c r="Z880" s="19" t="s">
        <v>2638</v>
      </c>
      <c r="AA880" s="46">
        <v>506</v>
      </c>
      <c r="AB880" s="19" t="s">
        <v>556</v>
      </c>
      <c r="AC880" s="19" t="s">
        <v>266</v>
      </c>
      <c r="AD880" s="19" t="s">
        <v>9433</v>
      </c>
      <c r="AE880" s="19" t="s">
        <v>1481</v>
      </c>
      <c r="AF880" s="19" t="s">
        <v>1592</v>
      </c>
      <c r="AG880" s="19" t="s">
        <v>9434</v>
      </c>
      <c r="AH880" s="19" t="s">
        <v>1499</v>
      </c>
      <c r="AI880" s="19" t="s">
        <v>1500</v>
      </c>
      <c r="AJ880" s="45">
        <v>0</v>
      </c>
      <c r="AK880" s="45">
        <v>0</v>
      </c>
      <c r="AL880" s="19" t="s">
        <v>1501</v>
      </c>
      <c r="AM880" s="46">
        <v>49870</v>
      </c>
      <c r="AN880" s="46">
        <v>32060</v>
      </c>
      <c r="AO880" s="46">
        <v>17810</v>
      </c>
      <c r="AP880" s="45">
        <v>966.4</v>
      </c>
      <c r="AQ880" s="45"/>
      <c r="AR880" s="45" t="str">
        <f>IFERROR(VLOOKUP(AB880,'Pedidos marco'!$A$1:$D$10000,4,0)," ")</f>
        <v xml:space="preserve"> </v>
      </c>
      <c r="AS880" s="45">
        <f t="shared" si="91"/>
        <v>6</v>
      </c>
      <c r="AT880" s="45" t="str">
        <f t="shared" si="92"/>
        <v>06</v>
      </c>
      <c r="AU880" s="47">
        <v>32</v>
      </c>
      <c r="AV880" s="19" t="str">
        <f t="shared" si="93"/>
        <v>04 April</v>
      </c>
      <c r="AW880" s="19">
        <f t="shared" si="94"/>
        <v>1.51</v>
      </c>
      <c r="AX880" s="19">
        <f t="shared" si="95"/>
        <v>30.2</v>
      </c>
      <c r="AY880" s="19" t="e">
        <f>VLOOKUP(AG880,Cías!$A$1:$E$10000,5,0)</f>
        <v>#N/A</v>
      </c>
      <c r="AZ880" s="19" t="str">
        <f t="shared" si="96"/>
        <v>1013635</v>
      </c>
      <c r="BA880" s="19" t="str">
        <f t="shared" si="97"/>
        <v>ROMAN BAJANA JHONATHAN MARCEL</v>
      </c>
      <c r="BB880" s="19" t="e">
        <f>VLOOKUP(AG880,Cías!$A$1:$E$10000,3,0)</f>
        <v>#N/A</v>
      </c>
      <c r="BC880" s="19"/>
      <c r="BD880" s="19"/>
      <c r="BE880" s="19"/>
      <c r="BF880" s="19"/>
      <c r="BG880" s="19"/>
      <c r="BH880" s="19"/>
      <c r="BI880" s="19"/>
      <c r="BJ880" s="19"/>
    </row>
    <row r="881" spans="1:62" ht="15" x14ac:dyDescent="0.2">
      <c r="A881" s="19" t="s">
        <v>9435</v>
      </c>
      <c r="B881" s="19" t="s">
        <v>1479</v>
      </c>
      <c r="C881" s="43">
        <v>44657</v>
      </c>
      <c r="D881" s="44">
        <v>0.57986111111111005</v>
      </c>
      <c r="E881" s="19" t="s">
        <v>9436</v>
      </c>
      <c r="F881" s="19" t="s">
        <v>9437</v>
      </c>
      <c r="G881" s="19" t="s">
        <v>9438</v>
      </c>
      <c r="H881" s="45">
        <v>4320</v>
      </c>
      <c r="I881" s="45">
        <v>4843.6099999999997</v>
      </c>
      <c r="J881" s="19" t="s">
        <v>1560</v>
      </c>
      <c r="K881" s="19" t="s">
        <v>8881</v>
      </c>
      <c r="L881" s="19" t="s">
        <v>9439</v>
      </c>
      <c r="M881" s="19" t="s">
        <v>9440</v>
      </c>
      <c r="N881" s="19" t="s">
        <v>9435</v>
      </c>
      <c r="O881" s="19" t="s">
        <v>1603</v>
      </c>
      <c r="P881" s="19" t="s">
        <v>1604</v>
      </c>
      <c r="Q881" s="46">
        <v>640</v>
      </c>
      <c r="R881" s="19" t="s">
        <v>1544</v>
      </c>
      <c r="S881" s="19" t="s">
        <v>1736</v>
      </c>
      <c r="T881" s="19" t="s">
        <v>1737</v>
      </c>
      <c r="U881" s="19" t="s">
        <v>6679</v>
      </c>
      <c r="V881" s="19" t="s">
        <v>6680</v>
      </c>
      <c r="W881" s="19" t="s">
        <v>2635</v>
      </c>
      <c r="X881" s="19" t="s">
        <v>6681</v>
      </c>
      <c r="Y881" s="19" t="s">
        <v>2637</v>
      </c>
      <c r="Z881" s="19" t="s">
        <v>2638</v>
      </c>
      <c r="AA881" s="46">
        <v>506</v>
      </c>
      <c r="AB881" s="19" t="s">
        <v>556</v>
      </c>
      <c r="AC881" s="19" t="s">
        <v>266</v>
      </c>
      <c r="AD881" s="19" t="s">
        <v>6839</v>
      </c>
      <c r="AE881" s="19" t="s">
        <v>6840</v>
      </c>
      <c r="AF881" s="19" t="s">
        <v>1592</v>
      </c>
      <c r="AG881" s="19" t="s">
        <v>6841</v>
      </c>
      <c r="AH881" s="19" t="s">
        <v>1499</v>
      </c>
      <c r="AI881" s="19" t="s">
        <v>1500</v>
      </c>
      <c r="AJ881" s="45">
        <v>0</v>
      </c>
      <c r="AK881" s="45">
        <v>0</v>
      </c>
      <c r="AL881" s="19" t="s">
        <v>1501</v>
      </c>
      <c r="AM881" s="46">
        <v>50510</v>
      </c>
      <c r="AN881" s="46">
        <v>32020</v>
      </c>
      <c r="AO881" s="46">
        <v>18490</v>
      </c>
      <c r="AP881" s="45">
        <v>966.4</v>
      </c>
      <c r="AQ881" s="45"/>
      <c r="AR881" s="45" t="str">
        <f>IFERROR(VLOOKUP(AB881,'Pedidos marco'!$A$1:$D$10000,4,0)," ")</f>
        <v xml:space="preserve"> </v>
      </c>
      <c r="AS881" s="45">
        <f t="shared" si="91"/>
        <v>6</v>
      </c>
      <c r="AT881" s="45" t="str">
        <f t="shared" si="92"/>
        <v>06</v>
      </c>
      <c r="AU881" s="47">
        <v>32</v>
      </c>
      <c r="AV881" s="19" t="str">
        <f t="shared" si="93"/>
        <v>04 April</v>
      </c>
      <c r="AW881" s="19">
        <f t="shared" si="94"/>
        <v>1.51</v>
      </c>
      <c r="AX881" s="19">
        <f t="shared" si="95"/>
        <v>30.2</v>
      </c>
      <c r="AY881" s="19" t="e">
        <f>VLOOKUP(AG881,Cías!$A$1:$E$10000,5,0)</f>
        <v>#N/A</v>
      </c>
      <c r="AZ881" s="19" t="str">
        <f t="shared" si="96"/>
        <v>1013635</v>
      </c>
      <c r="BA881" s="19" t="str">
        <f t="shared" si="97"/>
        <v>ROMAN BAJANA JHONATHAN MARCEL</v>
      </c>
      <c r="BB881" s="19" t="e">
        <f>VLOOKUP(AG881,Cías!$A$1:$E$10000,3,0)</f>
        <v>#N/A</v>
      </c>
      <c r="BC881" s="19"/>
      <c r="BD881" s="19"/>
      <c r="BE881" s="19"/>
      <c r="BF881" s="19"/>
      <c r="BG881" s="19"/>
      <c r="BH881" s="19"/>
      <c r="BI881" s="19"/>
      <c r="BJ881" s="19"/>
    </row>
    <row r="882" spans="1:62" ht="15" x14ac:dyDescent="0.2">
      <c r="A882" s="19" t="s">
        <v>9441</v>
      </c>
      <c r="B882" s="19" t="s">
        <v>1479</v>
      </c>
      <c r="C882" s="43">
        <v>44657</v>
      </c>
      <c r="D882" s="44">
        <v>0.58125000000000004</v>
      </c>
      <c r="E882" s="19" t="s">
        <v>9442</v>
      </c>
      <c r="F882" s="19" t="s">
        <v>9443</v>
      </c>
      <c r="G882" s="19" t="s">
        <v>9444</v>
      </c>
      <c r="H882" s="45">
        <v>2230.4</v>
      </c>
      <c r="I882" s="45">
        <v>2500.7399999999998</v>
      </c>
      <c r="J882" s="19" t="s">
        <v>1560</v>
      </c>
      <c r="K882" s="19" t="s">
        <v>9445</v>
      </c>
      <c r="L882" s="19" t="s">
        <v>9446</v>
      </c>
      <c r="M882" s="19" t="s">
        <v>9447</v>
      </c>
      <c r="N882" s="19" t="s">
        <v>9441</v>
      </c>
      <c r="O882" s="19" t="s">
        <v>371</v>
      </c>
      <c r="P882" s="19" t="s">
        <v>372</v>
      </c>
      <c r="Q882" s="46">
        <v>320</v>
      </c>
      <c r="R882" s="19" t="s">
        <v>1544</v>
      </c>
      <c r="S882" s="19" t="s">
        <v>1825</v>
      </c>
      <c r="T882" s="19" t="s">
        <v>1826</v>
      </c>
      <c r="U882" s="19" t="s">
        <v>9448</v>
      </c>
      <c r="V882" s="19" t="s">
        <v>9449</v>
      </c>
      <c r="W882" s="19" t="s">
        <v>1865</v>
      </c>
      <c r="X882" s="19" t="s">
        <v>9450</v>
      </c>
      <c r="Y882" s="19" t="s">
        <v>1867</v>
      </c>
      <c r="Z882" s="19" t="s">
        <v>1868</v>
      </c>
      <c r="AA882" s="46">
        <v>30</v>
      </c>
      <c r="AB882" s="19" t="s">
        <v>452</v>
      </c>
      <c r="AC882" s="19" t="s">
        <v>50</v>
      </c>
      <c r="AD882" s="19" t="s">
        <v>1851</v>
      </c>
      <c r="AE882" s="19" t="s">
        <v>1852</v>
      </c>
      <c r="AF882" s="19" t="s">
        <v>1554</v>
      </c>
      <c r="AG882" s="19" t="s">
        <v>1853</v>
      </c>
      <c r="AH882" s="19" t="s">
        <v>1499</v>
      </c>
      <c r="AI882" s="19" t="s">
        <v>1500</v>
      </c>
      <c r="AJ882" s="45">
        <v>0</v>
      </c>
      <c r="AK882" s="45">
        <v>0</v>
      </c>
      <c r="AL882" s="19" t="s">
        <v>1501</v>
      </c>
      <c r="AM882" s="46">
        <v>20522.777999999998</v>
      </c>
      <c r="AN882" s="46">
        <v>16017.778</v>
      </c>
      <c r="AO882" s="46">
        <v>4505</v>
      </c>
      <c r="AP882" s="45">
        <v>60.8</v>
      </c>
      <c r="AQ882" s="45"/>
      <c r="AR882" s="45" t="str">
        <f>IFERROR(VLOOKUP(AB882,'Pedidos marco'!$A$1:$D$10000,4,0)," ")</f>
        <v xml:space="preserve"> </v>
      </c>
      <c r="AS882" s="45">
        <f t="shared" si="91"/>
        <v>6</v>
      </c>
      <c r="AT882" s="45" t="str">
        <f t="shared" si="92"/>
        <v>06</v>
      </c>
      <c r="AU882" s="47">
        <v>16</v>
      </c>
      <c r="AV882" s="19" t="str">
        <f t="shared" si="93"/>
        <v>04 April</v>
      </c>
      <c r="AW882" s="19">
        <f t="shared" si="94"/>
        <v>0.19</v>
      </c>
      <c r="AX882" s="19">
        <f t="shared" si="95"/>
        <v>3.8</v>
      </c>
      <c r="AY882" s="19" t="e">
        <f>VLOOKUP(AG882,Cías!$A$1:$E$10000,5,0)</f>
        <v>#N/A</v>
      </c>
      <c r="AZ882" s="19" t="str">
        <f t="shared" si="96"/>
        <v>1014062</v>
      </c>
      <c r="BA882" s="19" t="str">
        <f t="shared" si="97"/>
        <v>BENALCAZAR DE LA CRUZ MILTON PATRIC</v>
      </c>
      <c r="BB882" s="19" t="e">
        <f>VLOOKUP(AG882,Cías!$A$1:$E$10000,3,0)</f>
        <v>#N/A</v>
      </c>
      <c r="BC882" s="19"/>
      <c r="BD882" s="19"/>
      <c r="BE882" s="19"/>
      <c r="BF882" s="19"/>
      <c r="BG882" s="19"/>
      <c r="BH882" s="19"/>
      <c r="BI882" s="19"/>
      <c r="BJ882" s="19"/>
    </row>
    <row r="883" spans="1:62" ht="15" x14ac:dyDescent="0.2">
      <c r="A883" s="19" t="s">
        <v>9441</v>
      </c>
      <c r="B883" s="19" t="s">
        <v>1479</v>
      </c>
      <c r="C883" s="43">
        <v>44657</v>
      </c>
      <c r="D883" s="44">
        <v>0.58125000000000004</v>
      </c>
      <c r="E883" s="19" t="s">
        <v>9451</v>
      </c>
      <c r="F883" s="19" t="s">
        <v>9452</v>
      </c>
      <c r="G883" s="19" t="s">
        <v>9453</v>
      </c>
      <c r="H883" s="45">
        <v>276</v>
      </c>
      <c r="I883" s="45">
        <v>309.45</v>
      </c>
      <c r="J883" s="19" t="s">
        <v>1560</v>
      </c>
      <c r="K883" s="19" t="s">
        <v>9454</v>
      </c>
      <c r="L883" s="19" t="s">
        <v>9455</v>
      </c>
      <c r="M883" s="19" t="s">
        <v>9456</v>
      </c>
      <c r="N883" s="19" t="s">
        <v>9441</v>
      </c>
      <c r="O883" s="19" t="s">
        <v>367</v>
      </c>
      <c r="P883" s="19" t="s">
        <v>368</v>
      </c>
      <c r="Q883" s="46">
        <v>40</v>
      </c>
      <c r="R883" s="19" t="s">
        <v>1544</v>
      </c>
      <c r="S883" s="19" t="s">
        <v>1825</v>
      </c>
      <c r="T883" s="19" t="s">
        <v>1826</v>
      </c>
      <c r="U883" s="19" t="s">
        <v>9448</v>
      </c>
      <c r="V883" s="19" t="s">
        <v>9449</v>
      </c>
      <c r="W883" s="19" t="s">
        <v>1865</v>
      </c>
      <c r="X883" s="19" t="s">
        <v>9450</v>
      </c>
      <c r="Y883" s="19" t="s">
        <v>1867</v>
      </c>
      <c r="Z883" s="19" t="s">
        <v>1868</v>
      </c>
      <c r="AA883" s="46">
        <v>30</v>
      </c>
      <c r="AB883" s="19" t="s">
        <v>452</v>
      </c>
      <c r="AC883" s="19" t="s">
        <v>50</v>
      </c>
      <c r="AD883" s="19" t="s">
        <v>1851</v>
      </c>
      <c r="AE883" s="19" t="s">
        <v>1852</v>
      </c>
      <c r="AF883" s="19" t="s">
        <v>1554</v>
      </c>
      <c r="AG883" s="19" t="s">
        <v>1853</v>
      </c>
      <c r="AH883" s="19" t="s">
        <v>1499</v>
      </c>
      <c r="AI883" s="19" t="s">
        <v>1500</v>
      </c>
      <c r="AJ883" s="45">
        <v>0</v>
      </c>
      <c r="AK883" s="45">
        <v>0</v>
      </c>
      <c r="AL883" s="19" t="s">
        <v>1501</v>
      </c>
      <c r="AM883" s="46">
        <v>6507.2219999999998</v>
      </c>
      <c r="AN883" s="46">
        <v>2002.222</v>
      </c>
      <c r="AO883" s="46">
        <v>4505</v>
      </c>
      <c r="AP883" s="45">
        <v>7.6</v>
      </c>
      <c r="AQ883" s="45"/>
      <c r="AR883" s="45" t="str">
        <f>IFERROR(VLOOKUP(AB883,'Pedidos marco'!$A$1:$D$10000,4,0)," ")</f>
        <v xml:space="preserve"> </v>
      </c>
      <c r="AS883" s="45">
        <f t="shared" si="91"/>
        <v>6</v>
      </c>
      <c r="AT883" s="45" t="str">
        <f t="shared" si="92"/>
        <v>06</v>
      </c>
      <c r="AU883" s="47">
        <v>2</v>
      </c>
      <c r="AV883" s="19" t="str">
        <f t="shared" si="93"/>
        <v>04 April</v>
      </c>
      <c r="AW883" s="19">
        <f t="shared" si="94"/>
        <v>0.19</v>
      </c>
      <c r="AX883" s="19">
        <f t="shared" si="95"/>
        <v>3.8</v>
      </c>
      <c r="AY883" s="19" t="e">
        <f>VLOOKUP(AG883,Cías!$A$1:$E$10000,5,0)</f>
        <v>#N/A</v>
      </c>
      <c r="AZ883" s="19" t="str">
        <f t="shared" si="96"/>
        <v>1014062</v>
      </c>
      <c r="BA883" s="19" t="str">
        <f t="shared" si="97"/>
        <v>BENALCAZAR DE LA CRUZ MILTON PATRIC</v>
      </c>
      <c r="BB883" s="19" t="e">
        <f>VLOOKUP(AG883,Cías!$A$1:$E$10000,3,0)</f>
        <v>#N/A</v>
      </c>
      <c r="BC883" s="19"/>
      <c r="BD883" s="19"/>
      <c r="BE883" s="19"/>
      <c r="BF883" s="19"/>
      <c r="BG883" s="19"/>
      <c r="BH883" s="19"/>
      <c r="BI883" s="19"/>
      <c r="BJ883" s="19"/>
    </row>
    <row r="884" spans="1:62" ht="15" x14ac:dyDescent="0.2">
      <c r="A884" s="19" t="s">
        <v>9457</v>
      </c>
      <c r="B884" s="19" t="s">
        <v>1479</v>
      </c>
      <c r="C884" s="43">
        <v>44657</v>
      </c>
      <c r="D884" s="44">
        <v>0.58333333333333004</v>
      </c>
      <c r="E884" s="19" t="s">
        <v>9458</v>
      </c>
      <c r="F884" s="19" t="s">
        <v>9459</v>
      </c>
      <c r="G884" s="19" t="s">
        <v>9460</v>
      </c>
      <c r="H884" s="45">
        <v>536.79999999999995</v>
      </c>
      <c r="I884" s="45">
        <v>601.87</v>
      </c>
      <c r="J884" s="19" t="s">
        <v>1560</v>
      </c>
      <c r="K884" s="19" t="s">
        <v>9461</v>
      </c>
      <c r="L884" s="19" t="s">
        <v>9462</v>
      </c>
      <c r="M884" s="19" t="s">
        <v>9463</v>
      </c>
      <c r="N884" s="19" t="s">
        <v>9457</v>
      </c>
      <c r="O884" s="19" t="s">
        <v>1641</v>
      </c>
      <c r="P884" s="19" t="s">
        <v>1642</v>
      </c>
      <c r="Q884" s="46">
        <v>80</v>
      </c>
      <c r="R884" s="19" t="s">
        <v>1544</v>
      </c>
      <c r="S884" s="19" t="s">
        <v>9464</v>
      </c>
      <c r="T884" s="19" t="s">
        <v>9465</v>
      </c>
      <c r="U884" s="19" t="s">
        <v>9466</v>
      </c>
      <c r="V884" s="19" t="s">
        <v>9467</v>
      </c>
      <c r="W884" s="19" t="s">
        <v>8092</v>
      </c>
      <c r="X884" s="19" t="s">
        <v>9468</v>
      </c>
      <c r="Y884" s="19" t="s">
        <v>8094</v>
      </c>
      <c r="Z884" s="19" t="s">
        <v>8095</v>
      </c>
      <c r="AA884" s="46">
        <v>168</v>
      </c>
      <c r="AB884" s="19" t="s">
        <v>490</v>
      </c>
      <c r="AC884" s="19" t="s">
        <v>129</v>
      </c>
      <c r="AD884" s="19" t="s">
        <v>4630</v>
      </c>
      <c r="AE884" s="19" t="s">
        <v>1481</v>
      </c>
      <c r="AF884" s="19" t="s">
        <v>1554</v>
      </c>
      <c r="AG884" s="19" t="s">
        <v>4631</v>
      </c>
      <c r="AH884" s="19" t="s">
        <v>1499</v>
      </c>
      <c r="AI884" s="19" t="s">
        <v>1500</v>
      </c>
      <c r="AJ884" s="45">
        <v>0</v>
      </c>
      <c r="AK884" s="45">
        <v>0</v>
      </c>
      <c r="AL884" s="19" t="s">
        <v>1501</v>
      </c>
      <c r="AM884" s="46">
        <v>6955.5559999999996</v>
      </c>
      <c r="AN884" s="46">
        <v>3988.8890000000001</v>
      </c>
      <c r="AO884" s="46">
        <v>2966.6669999999999</v>
      </c>
      <c r="AP884" s="45">
        <v>54.4</v>
      </c>
      <c r="AQ884" s="45"/>
      <c r="AR884" s="45" t="str">
        <f>IFERROR(VLOOKUP(AB884,'Pedidos marco'!$A$1:$D$10000,4,0)," ")</f>
        <v xml:space="preserve"> </v>
      </c>
      <c r="AS884" s="45">
        <f t="shared" si="91"/>
        <v>6</v>
      </c>
      <c r="AT884" s="45" t="str">
        <f t="shared" si="92"/>
        <v>06</v>
      </c>
      <c r="AU884" s="47">
        <v>4</v>
      </c>
      <c r="AV884" s="19" t="str">
        <f t="shared" si="93"/>
        <v>04 April</v>
      </c>
      <c r="AW884" s="19">
        <f t="shared" si="94"/>
        <v>0.67999999999999994</v>
      </c>
      <c r="AX884" s="19">
        <f t="shared" si="95"/>
        <v>13.6</v>
      </c>
      <c r="AY884" s="19" t="e">
        <f>VLOOKUP(AG884,Cías!$A$1:$E$10000,5,0)</f>
        <v>#N/A</v>
      </c>
      <c r="AZ884" s="19" t="str">
        <f t="shared" si="96"/>
        <v>1022501</v>
      </c>
      <c r="BA884" s="19" t="str">
        <f t="shared" si="97"/>
        <v>FLORES RAMIREZ ROGER WILLAN</v>
      </c>
      <c r="BB884" s="19" t="e">
        <f>VLOOKUP(AG884,Cías!$A$1:$E$10000,3,0)</f>
        <v>#N/A</v>
      </c>
      <c r="BC884" s="19"/>
      <c r="BD884" s="19"/>
      <c r="BE884" s="19"/>
      <c r="BF884" s="19"/>
      <c r="BG884" s="19"/>
      <c r="BH884" s="19"/>
      <c r="BI884" s="19"/>
      <c r="BJ884" s="19"/>
    </row>
    <row r="885" spans="1:62" ht="15" x14ac:dyDescent="0.2">
      <c r="A885" s="19" t="s">
        <v>9457</v>
      </c>
      <c r="B885" s="19" t="s">
        <v>1479</v>
      </c>
      <c r="C885" s="43">
        <v>44657</v>
      </c>
      <c r="D885" s="44">
        <v>0.58333333333333004</v>
      </c>
      <c r="E885" s="19" t="s">
        <v>9469</v>
      </c>
      <c r="F885" s="19" t="s">
        <v>9470</v>
      </c>
      <c r="G885" s="19" t="s">
        <v>9471</v>
      </c>
      <c r="H885" s="45">
        <v>825.6</v>
      </c>
      <c r="I885" s="45">
        <v>925.67</v>
      </c>
      <c r="J885" s="19" t="s">
        <v>1560</v>
      </c>
      <c r="K885" s="19" t="s">
        <v>9461</v>
      </c>
      <c r="L885" s="19" t="s">
        <v>9472</v>
      </c>
      <c r="M885" s="19" t="s">
        <v>9473</v>
      </c>
      <c r="N885" s="19" t="s">
        <v>9457</v>
      </c>
      <c r="O885" s="19" t="s">
        <v>1603</v>
      </c>
      <c r="P885" s="19" t="s">
        <v>1604</v>
      </c>
      <c r="Q885" s="46">
        <v>120</v>
      </c>
      <c r="R885" s="19" t="s">
        <v>1544</v>
      </c>
      <c r="S885" s="19" t="s">
        <v>9464</v>
      </c>
      <c r="T885" s="19" t="s">
        <v>9465</v>
      </c>
      <c r="U885" s="19" t="s">
        <v>9466</v>
      </c>
      <c r="V885" s="19" t="s">
        <v>9467</v>
      </c>
      <c r="W885" s="19" t="s">
        <v>8092</v>
      </c>
      <c r="X885" s="19" t="s">
        <v>9468</v>
      </c>
      <c r="Y885" s="19" t="s">
        <v>8094</v>
      </c>
      <c r="Z885" s="19" t="s">
        <v>8095</v>
      </c>
      <c r="AA885" s="46">
        <v>168</v>
      </c>
      <c r="AB885" s="19" t="s">
        <v>490</v>
      </c>
      <c r="AC885" s="19" t="s">
        <v>129</v>
      </c>
      <c r="AD885" s="19" t="s">
        <v>4630</v>
      </c>
      <c r="AE885" s="19" t="s">
        <v>1481</v>
      </c>
      <c r="AF885" s="19" t="s">
        <v>1554</v>
      </c>
      <c r="AG885" s="19" t="s">
        <v>4631</v>
      </c>
      <c r="AH885" s="19" t="s">
        <v>1499</v>
      </c>
      <c r="AI885" s="19" t="s">
        <v>1500</v>
      </c>
      <c r="AJ885" s="45">
        <v>0</v>
      </c>
      <c r="AK885" s="45">
        <v>0</v>
      </c>
      <c r="AL885" s="19" t="s">
        <v>1501</v>
      </c>
      <c r="AM885" s="46">
        <v>8950</v>
      </c>
      <c r="AN885" s="46">
        <v>5983.3329999999996</v>
      </c>
      <c r="AO885" s="46">
        <v>2966.6669999999999</v>
      </c>
      <c r="AP885" s="45">
        <v>81.599999999999994</v>
      </c>
      <c r="AQ885" s="45"/>
      <c r="AR885" s="45" t="str">
        <f>IFERROR(VLOOKUP(AB885,'Pedidos marco'!$A$1:$D$10000,4,0)," ")</f>
        <v xml:space="preserve"> </v>
      </c>
      <c r="AS885" s="45">
        <f t="shared" si="91"/>
        <v>6</v>
      </c>
      <c r="AT885" s="45" t="str">
        <f t="shared" si="92"/>
        <v>06</v>
      </c>
      <c r="AU885" s="47">
        <v>6</v>
      </c>
      <c r="AV885" s="19" t="str">
        <f t="shared" si="93"/>
        <v>04 April</v>
      </c>
      <c r="AW885" s="19">
        <f t="shared" si="94"/>
        <v>0.67999999999999994</v>
      </c>
      <c r="AX885" s="19">
        <f t="shared" si="95"/>
        <v>13.6</v>
      </c>
      <c r="AY885" s="19" t="e">
        <f>VLOOKUP(AG885,Cías!$A$1:$E$10000,5,0)</f>
        <v>#N/A</v>
      </c>
      <c r="AZ885" s="19" t="str">
        <f t="shared" si="96"/>
        <v>1022501</v>
      </c>
      <c r="BA885" s="19" t="str">
        <f t="shared" si="97"/>
        <v>FLORES RAMIREZ ROGER WILLAN</v>
      </c>
      <c r="BB885" s="19" t="e">
        <f>VLOOKUP(AG885,Cías!$A$1:$E$10000,3,0)</f>
        <v>#N/A</v>
      </c>
      <c r="BC885" s="19"/>
      <c r="BD885" s="19"/>
      <c r="BE885" s="19"/>
      <c r="BF885" s="19"/>
      <c r="BG885" s="19"/>
      <c r="BH885" s="19"/>
      <c r="BI885" s="19"/>
      <c r="BJ885" s="19"/>
    </row>
    <row r="886" spans="1:62" ht="15" x14ac:dyDescent="0.2">
      <c r="A886" s="19" t="s">
        <v>9457</v>
      </c>
      <c r="B886" s="19" t="s">
        <v>1479</v>
      </c>
      <c r="C886" s="43">
        <v>44657</v>
      </c>
      <c r="D886" s="44">
        <v>0.58333333333333004</v>
      </c>
      <c r="E886" s="19" t="s">
        <v>9474</v>
      </c>
      <c r="F886" s="19" t="s">
        <v>9475</v>
      </c>
      <c r="G886" s="19" t="s">
        <v>9476</v>
      </c>
      <c r="H886" s="45">
        <v>1100.8</v>
      </c>
      <c r="I886" s="45">
        <v>1234.23</v>
      </c>
      <c r="J886" s="19" t="s">
        <v>1560</v>
      </c>
      <c r="K886" s="19" t="s">
        <v>9477</v>
      </c>
      <c r="L886" s="19" t="s">
        <v>9478</v>
      </c>
      <c r="M886" s="19" t="s">
        <v>9479</v>
      </c>
      <c r="N886" s="19" t="s">
        <v>9457</v>
      </c>
      <c r="O886" s="19" t="s">
        <v>1603</v>
      </c>
      <c r="P886" s="19" t="s">
        <v>1604</v>
      </c>
      <c r="Q886" s="46">
        <v>160</v>
      </c>
      <c r="R886" s="19" t="s">
        <v>1544</v>
      </c>
      <c r="S886" s="19" t="s">
        <v>9480</v>
      </c>
      <c r="T886" s="19" t="s">
        <v>9481</v>
      </c>
      <c r="U886" s="19" t="s">
        <v>9482</v>
      </c>
      <c r="V886" s="19" t="s">
        <v>9483</v>
      </c>
      <c r="W886" s="19" t="s">
        <v>8092</v>
      </c>
      <c r="X886" s="19" t="s">
        <v>9484</v>
      </c>
      <c r="Y886" s="19" t="s">
        <v>8094</v>
      </c>
      <c r="Z886" s="19" t="s">
        <v>8095</v>
      </c>
      <c r="AA886" s="46">
        <v>168</v>
      </c>
      <c r="AB886" s="19" t="s">
        <v>490</v>
      </c>
      <c r="AC886" s="19" t="s">
        <v>129</v>
      </c>
      <c r="AD886" s="19" t="s">
        <v>4630</v>
      </c>
      <c r="AE886" s="19" t="s">
        <v>1481</v>
      </c>
      <c r="AF886" s="19" t="s">
        <v>1554</v>
      </c>
      <c r="AG886" s="19" t="s">
        <v>4631</v>
      </c>
      <c r="AH886" s="19" t="s">
        <v>1499</v>
      </c>
      <c r="AI886" s="19" t="s">
        <v>1500</v>
      </c>
      <c r="AJ886" s="45">
        <v>0</v>
      </c>
      <c r="AK886" s="45">
        <v>0</v>
      </c>
      <c r="AL886" s="19" t="s">
        <v>1501</v>
      </c>
      <c r="AM886" s="46">
        <v>10944.445</v>
      </c>
      <c r="AN886" s="46">
        <v>7977.7780000000002</v>
      </c>
      <c r="AO886" s="46">
        <v>2966.6669999999999</v>
      </c>
      <c r="AP886" s="45">
        <v>108.8</v>
      </c>
      <c r="AQ886" s="45"/>
      <c r="AR886" s="45" t="str">
        <f>IFERROR(VLOOKUP(AB886,'Pedidos marco'!$A$1:$D$10000,4,0)," ")</f>
        <v xml:space="preserve"> </v>
      </c>
      <c r="AS886" s="45">
        <f t="shared" si="91"/>
        <v>6</v>
      </c>
      <c r="AT886" s="45" t="str">
        <f t="shared" si="92"/>
        <v>06</v>
      </c>
      <c r="AU886" s="47">
        <v>8</v>
      </c>
      <c r="AV886" s="19" t="str">
        <f t="shared" si="93"/>
        <v>04 April</v>
      </c>
      <c r="AW886" s="19">
        <f t="shared" si="94"/>
        <v>0.67999999999999994</v>
      </c>
      <c r="AX886" s="19">
        <f t="shared" si="95"/>
        <v>13.6</v>
      </c>
      <c r="AY886" s="19" t="e">
        <f>VLOOKUP(AG886,Cías!$A$1:$E$10000,5,0)</f>
        <v>#N/A</v>
      </c>
      <c r="AZ886" s="19" t="str">
        <f t="shared" si="96"/>
        <v>1022501</v>
      </c>
      <c r="BA886" s="19" t="str">
        <f t="shared" si="97"/>
        <v>FLORES RAMIREZ ROGER WILLAN</v>
      </c>
      <c r="BB886" s="19" t="e">
        <f>VLOOKUP(AG886,Cías!$A$1:$E$10000,3,0)</f>
        <v>#N/A</v>
      </c>
      <c r="BC886" s="19"/>
      <c r="BD886" s="19"/>
      <c r="BE886" s="19"/>
      <c r="BF886" s="19"/>
      <c r="BG886" s="19"/>
      <c r="BH886" s="19"/>
      <c r="BI886" s="19"/>
      <c r="BJ886" s="19"/>
    </row>
    <row r="887" spans="1:62" ht="15" x14ac:dyDescent="0.2">
      <c r="A887" s="19" t="s">
        <v>9485</v>
      </c>
      <c r="B887" s="19" t="s">
        <v>1479</v>
      </c>
      <c r="C887" s="43">
        <v>44657</v>
      </c>
      <c r="D887" s="44">
        <v>0.58611111111111003</v>
      </c>
      <c r="E887" s="19" t="s">
        <v>9486</v>
      </c>
      <c r="F887" s="19" t="s">
        <v>9487</v>
      </c>
      <c r="G887" s="19" t="s">
        <v>9488</v>
      </c>
      <c r="H887" s="45">
        <v>4441.8</v>
      </c>
      <c r="I887" s="45">
        <v>4980.17</v>
      </c>
      <c r="J887" s="19" t="s">
        <v>2037</v>
      </c>
      <c r="K887" s="19" t="s">
        <v>9489</v>
      </c>
      <c r="L887" s="19" t="s">
        <v>9490</v>
      </c>
      <c r="M887" s="19" t="s">
        <v>9491</v>
      </c>
      <c r="N887" s="19" t="s">
        <v>9485</v>
      </c>
      <c r="O887" s="19" t="s">
        <v>2600</v>
      </c>
      <c r="P887" s="19" t="s">
        <v>2601</v>
      </c>
      <c r="Q887" s="46">
        <v>660</v>
      </c>
      <c r="R887" s="19" t="s">
        <v>1544</v>
      </c>
      <c r="S887" s="19" t="s">
        <v>9492</v>
      </c>
      <c r="T887" s="19" t="s">
        <v>9493</v>
      </c>
      <c r="U887" s="19" t="s">
        <v>9494</v>
      </c>
      <c r="V887" s="19" t="s">
        <v>2126</v>
      </c>
      <c r="W887" s="19" t="s">
        <v>1646</v>
      </c>
      <c r="X887" s="19" t="s">
        <v>1647</v>
      </c>
      <c r="Y887" s="19" t="s">
        <v>1648</v>
      </c>
      <c r="Z887" s="19" t="s">
        <v>1649</v>
      </c>
      <c r="AA887" s="46">
        <v>330</v>
      </c>
      <c r="AB887" s="19" t="s">
        <v>454</v>
      </c>
      <c r="AC887" s="19" t="s">
        <v>56</v>
      </c>
      <c r="AD887" s="19" t="s">
        <v>1650</v>
      </c>
      <c r="AE887" s="19" t="s">
        <v>1481</v>
      </c>
      <c r="AF887" s="19" t="s">
        <v>1592</v>
      </c>
      <c r="AG887" s="19" t="s">
        <v>1651</v>
      </c>
      <c r="AH887" s="19" t="s">
        <v>1499</v>
      </c>
      <c r="AI887" s="19" t="s">
        <v>1500</v>
      </c>
      <c r="AJ887" s="45">
        <v>0</v>
      </c>
      <c r="AK887" s="45">
        <v>0</v>
      </c>
      <c r="AL887" s="19" t="s">
        <v>1501</v>
      </c>
      <c r="AM887" s="46">
        <v>51100</v>
      </c>
      <c r="AN887" s="46">
        <v>33110</v>
      </c>
      <c r="AO887" s="46">
        <v>17990</v>
      </c>
      <c r="AP887" s="45">
        <v>877.8</v>
      </c>
      <c r="AQ887" s="45"/>
      <c r="AR887" s="45" t="str">
        <f>IFERROR(VLOOKUP(AB887,'Pedidos marco'!$A$1:$D$10000,4,0)," ")</f>
        <v xml:space="preserve"> </v>
      </c>
      <c r="AS887" s="45">
        <f t="shared" si="91"/>
        <v>6</v>
      </c>
      <c r="AT887" s="45" t="str">
        <f t="shared" si="92"/>
        <v>06</v>
      </c>
      <c r="AU887" s="47">
        <v>33</v>
      </c>
      <c r="AV887" s="19" t="str">
        <f t="shared" si="93"/>
        <v>04 April</v>
      </c>
      <c r="AW887" s="19">
        <f t="shared" si="94"/>
        <v>1.3299999999999998</v>
      </c>
      <c r="AX887" s="19">
        <f t="shared" si="95"/>
        <v>26.599999999999998</v>
      </c>
      <c r="AY887" s="19" t="e">
        <f>VLOOKUP(AG887,Cías!$A$1:$E$10000,5,0)</f>
        <v>#N/A</v>
      </c>
      <c r="AZ887" s="19" t="str">
        <f t="shared" si="96"/>
        <v>1024926</v>
      </c>
      <c r="BA887" s="19" t="str">
        <f t="shared" si="97"/>
        <v>BONILLA PILATAXI CHRISTIAN</v>
      </c>
      <c r="BB887" s="19" t="e">
        <f>VLOOKUP(AG887,Cías!$A$1:$E$10000,3,0)</f>
        <v>#N/A</v>
      </c>
      <c r="BC887" s="19"/>
      <c r="BD887" s="19"/>
      <c r="BE887" s="19"/>
      <c r="BF887" s="19"/>
      <c r="BG887" s="19"/>
      <c r="BH887" s="19"/>
      <c r="BI887" s="19"/>
      <c r="BJ887" s="19"/>
    </row>
    <row r="888" spans="1:62" ht="15" x14ac:dyDescent="0.2">
      <c r="A888" s="19" t="s">
        <v>9495</v>
      </c>
      <c r="B888" s="19" t="s">
        <v>1479</v>
      </c>
      <c r="C888" s="43">
        <v>44657</v>
      </c>
      <c r="D888" s="44">
        <v>0.58958333333333002</v>
      </c>
      <c r="E888" s="19" t="s">
        <v>9496</v>
      </c>
      <c r="F888" s="19" t="s">
        <v>9497</v>
      </c>
      <c r="G888" s="19" t="s">
        <v>9498</v>
      </c>
      <c r="H888" s="45">
        <v>4059.78</v>
      </c>
      <c r="I888" s="45">
        <v>4551.8500000000004</v>
      </c>
      <c r="J888" s="19" t="s">
        <v>1560</v>
      </c>
      <c r="K888" s="19" t="s">
        <v>9499</v>
      </c>
      <c r="L888" s="19" t="s">
        <v>9500</v>
      </c>
      <c r="M888" s="19" t="s">
        <v>9501</v>
      </c>
      <c r="N888" s="19" t="s">
        <v>9495</v>
      </c>
      <c r="O888" s="19" t="s">
        <v>1641</v>
      </c>
      <c r="P888" s="19" t="s">
        <v>1642</v>
      </c>
      <c r="Q888" s="46">
        <v>640</v>
      </c>
      <c r="R888" s="19" t="s">
        <v>1544</v>
      </c>
      <c r="S888" s="19" t="s">
        <v>3229</v>
      </c>
      <c r="T888" s="19" t="s">
        <v>3230</v>
      </c>
      <c r="U888" s="19" t="s">
        <v>6620</v>
      </c>
      <c r="V888" s="19" t="s">
        <v>6621</v>
      </c>
      <c r="W888" s="19" t="s">
        <v>1492</v>
      </c>
      <c r="X888" s="19" t="s">
        <v>3232</v>
      </c>
      <c r="Y888" s="19" t="s">
        <v>1494</v>
      </c>
      <c r="Z888" s="19" t="s">
        <v>1495</v>
      </c>
      <c r="AA888" s="46">
        <v>247</v>
      </c>
      <c r="AB888" s="19" t="s">
        <v>583</v>
      </c>
      <c r="AC888" s="19" t="s">
        <v>323</v>
      </c>
      <c r="AD888" s="19" t="s">
        <v>4300</v>
      </c>
      <c r="AE888" s="19" t="s">
        <v>4301</v>
      </c>
      <c r="AF888" s="19" t="s">
        <v>1592</v>
      </c>
      <c r="AG888" s="19" t="s">
        <v>4302</v>
      </c>
      <c r="AH888" s="19" t="s">
        <v>1594</v>
      </c>
      <c r="AI888" s="19" t="s">
        <v>1595</v>
      </c>
      <c r="AJ888" s="45">
        <v>0.05</v>
      </c>
      <c r="AK888" s="45">
        <v>32</v>
      </c>
      <c r="AL888" s="19" t="s">
        <v>1501</v>
      </c>
      <c r="AM888" s="46">
        <v>50410</v>
      </c>
      <c r="AN888" s="46">
        <v>32120</v>
      </c>
      <c r="AO888" s="46">
        <v>18290</v>
      </c>
      <c r="AP888" s="45">
        <v>537.6</v>
      </c>
      <c r="AQ888" s="45"/>
      <c r="AR888" s="45" t="str">
        <f>IFERROR(VLOOKUP(AB888,'Pedidos marco'!$A$1:$D$10000,4,0)," ")</f>
        <v xml:space="preserve"> </v>
      </c>
      <c r="AS888" s="45">
        <f t="shared" si="91"/>
        <v>6</v>
      </c>
      <c r="AT888" s="45" t="str">
        <f t="shared" si="92"/>
        <v>06</v>
      </c>
      <c r="AU888" s="47">
        <v>32</v>
      </c>
      <c r="AV888" s="19" t="str">
        <f t="shared" si="93"/>
        <v>04 April</v>
      </c>
      <c r="AW888" s="19">
        <f t="shared" si="94"/>
        <v>0.84000000000000008</v>
      </c>
      <c r="AX888" s="19">
        <f t="shared" si="95"/>
        <v>16.8</v>
      </c>
      <c r="AY888" s="19" t="e">
        <f>VLOOKUP(AG888,Cías!$A$1:$E$10000,5,0)</f>
        <v>#N/A</v>
      </c>
      <c r="AZ888" s="19" t="str">
        <f t="shared" si="96"/>
        <v>1013906</v>
      </c>
      <c r="BA888" s="19" t="str">
        <f t="shared" si="97"/>
        <v>VALLEJOS VILLEGAS SAUL EDUARDO</v>
      </c>
      <c r="BB888" s="19" t="e">
        <f>VLOOKUP(AG888,Cías!$A$1:$E$10000,3,0)</f>
        <v>#N/A</v>
      </c>
      <c r="BC888" s="19"/>
      <c r="BD888" s="19"/>
      <c r="BE888" s="19"/>
      <c r="BF888" s="19"/>
      <c r="BG888" s="19"/>
      <c r="BH888" s="19"/>
      <c r="BI888" s="19"/>
      <c r="BJ888" s="19"/>
    </row>
    <row r="889" spans="1:62" ht="15" x14ac:dyDescent="0.2">
      <c r="A889" s="19" t="s">
        <v>9502</v>
      </c>
      <c r="B889" s="19" t="s">
        <v>1479</v>
      </c>
      <c r="C889" s="43">
        <v>44657</v>
      </c>
      <c r="D889" s="44">
        <v>0.58958333333333002</v>
      </c>
      <c r="E889" s="19" t="s">
        <v>9503</v>
      </c>
      <c r="F889" s="19" t="s">
        <v>9504</v>
      </c>
      <c r="G889" s="19" t="s">
        <v>9505</v>
      </c>
      <c r="H889" s="45">
        <v>3877.47</v>
      </c>
      <c r="I889" s="45">
        <v>4347.45</v>
      </c>
      <c r="J889" s="19" t="s">
        <v>1560</v>
      </c>
      <c r="K889" s="19" t="s">
        <v>9506</v>
      </c>
      <c r="L889" s="19" t="s">
        <v>9507</v>
      </c>
      <c r="M889" s="19" t="s">
        <v>9508</v>
      </c>
      <c r="N889" s="19" t="s">
        <v>9502</v>
      </c>
      <c r="O889" s="19" t="s">
        <v>1823</v>
      </c>
      <c r="P889" s="19" t="s">
        <v>1824</v>
      </c>
      <c r="Q889" s="46">
        <v>31.78</v>
      </c>
      <c r="R889" s="19" t="s">
        <v>1488</v>
      </c>
      <c r="S889" s="19" t="s">
        <v>1825</v>
      </c>
      <c r="T889" s="19" t="s">
        <v>1826</v>
      </c>
      <c r="U889" s="19" t="s">
        <v>1827</v>
      </c>
      <c r="V889" s="19" t="s">
        <v>1828</v>
      </c>
      <c r="W889" s="19" t="s">
        <v>1829</v>
      </c>
      <c r="X889" s="19" t="s">
        <v>1830</v>
      </c>
      <c r="Y889" s="19" t="s">
        <v>1831</v>
      </c>
      <c r="Z889" s="19" t="s">
        <v>1832</v>
      </c>
      <c r="AA889" s="46">
        <v>8</v>
      </c>
      <c r="AB889" s="19" t="s">
        <v>583</v>
      </c>
      <c r="AC889" s="19" t="s">
        <v>323</v>
      </c>
      <c r="AD889" s="19" t="s">
        <v>1631</v>
      </c>
      <c r="AE889" s="19" t="s">
        <v>1632</v>
      </c>
      <c r="AF889" s="19" t="s">
        <v>1497</v>
      </c>
      <c r="AG889" s="19" t="s">
        <v>1633</v>
      </c>
      <c r="AH889" s="19" t="s">
        <v>1499</v>
      </c>
      <c r="AI889" s="19" t="s">
        <v>1500</v>
      </c>
      <c r="AJ889" s="45">
        <v>0</v>
      </c>
      <c r="AK889" s="45">
        <v>0</v>
      </c>
      <c r="AL889" s="19" t="s">
        <v>1501</v>
      </c>
      <c r="AM889" s="46">
        <v>51060</v>
      </c>
      <c r="AN889" s="46">
        <v>31780</v>
      </c>
      <c r="AO889" s="46">
        <v>19280</v>
      </c>
      <c r="AP889" s="45">
        <v>78.180000000000007</v>
      </c>
      <c r="AQ889" s="45"/>
      <c r="AR889" s="45" t="str">
        <f>IFERROR(VLOOKUP(AB889,'Pedidos marco'!$A$1:$D$10000,4,0)," ")</f>
        <v xml:space="preserve"> </v>
      </c>
      <c r="AS889" s="45">
        <f t="shared" si="91"/>
        <v>6</v>
      </c>
      <c r="AT889" s="45" t="str">
        <f t="shared" si="92"/>
        <v>06</v>
      </c>
      <c r="AU889" s="47">
        <v>31.78</v>
      </c>
      <c r="AV889" s="19" t="str">
        <f t="shared" si="93"/>
        <v>04 April</v>
      </c>
      <c r="AW889" s="19">
        <f t="shared" si="94"/>
        <v>2.4600377595972311</v>
      </c>
      <c r="AX889" s="19">
        <f t="shared" si="95"/>
        <v>2.4600377595972311</v>
      </c>
      <c r="AY889" s="19" t="e">
        <f>VLOOKUP(AG889,Cías!$A$1:$E$10000,5,0)</f>
        <v>#N/A</v>
      </c>
      <c r="AZ889" s="19" t="str">
        <f t="shared" si="96"/>
        <v>1013906</v>
      </c>
      <c r="BA889" s="19" t="str">
        <f t="shared" si="97"/>
        <v>VALLEJOS VILLEGAS SAUL EDUARDO</v>
      </c>
      <c r="BB889" s="19" t="e">
        <f>VLOOKUP(AG889,Cías!$A$1:$E$10000,3,0)</f>
        <v>#N/A</v>
      </c>
      <c r="BC889" s="19"/>
      <c r="BD889" s="19"/>
      <c r="BE889" s="19"/>
      <c r="BF889" s="19"/>
      <c r="BG889" s="19"/>
      <c r="BH889" s="19"/>
      <c r="BI889" s="19"/>
      <c r="BJ889" s="19"/>
    </row>
    <row r="890" spans="1:62" ht="15" x14ac:dyDescent="0.2">
      <c r="A890" s="19" t="s">
        <v>9509</v>
      </c>
      <c r="B890" s="19" t="s">
        <v>1479</v>
      </c>
      <c r="C890" s="43">
        <v>44657</v>
      </c>
      <c r="D890" s="44">
        <v>0.59236111111111001</v>
      </c>
      <c r="E890" s="19" t="s">
        <v>9510</v>
      </c>
      <c r="F890" s="19" t="s">
        <v>9511</v>
      </c>
      <c r="G890" s="19" t="s">
        <v>9512</v>
      </c>
      <c r="H890" s="45">
        <v>276.39999999999998</v>
      </c>
      <c r="I890" s="45">
        <v>309.89999999999998</v>
      </c>
      <c r="J890" s="19" t="s">
        <v>1560</v>
      </c>
      <c r="K890" s="19" t="s">
        <v>9513</v>
      </c>
      <c r="L890" s="19" t="s">
        <v>9514</v>
      </c>
      <c r="M890" s="19" t="s">
        <v>9515</v>
      </c>
      <c r="N890" s="19" t="s">
        <v>9509</v>
      </c>
      <c r="O890" s="19" t="s">
        <v>371</v>
      </c>
      <c r="P890" s="19" t="s">
        <v>372</v>
      </c>
      <c r="Q890" s="46">
        <v>40</v>
      </c>
      <c r="R890" s="19" t="s">
        <v>1544</v>
      </c>
      <c r="S890" s="19" t="s">
        <v>7829</v>
      </c>
      <c r="T890" s="19" t="s">
        <v>7830</v>
      </c>
      <c r="U890" s="19" t="s">
        <v>8610</v>
      </c>
      <c r="V890" s="19" t="s">
        <v>8611</v>
      </c>
      <c r="W890" s="19" t="s">
        <v>4883</v>
      </c>
      <c r="X890" s="19" t="s">
        <v>8612</v>
      </c>
      <c r="Y890" s="19" t="s">
        <v>3162</v>
      </c>
      <c r="Z890" s="19" t="s">
        <v>3163</v>
      </c>
      <c r="AA890" s="46">
        <v>120</v>
      </c>
      <c r="AB890" s="19" t="s">
        <v>511</v>
      </c>
      <c r="AC890" s="19" t="s">
        <v>171</v>
      </c>
      <c r="AD890" s="19" t="s">
        <v>2543</v>
      </c>
      <c r="AE890" s="19" t="s">
        <v>2544</v>
      </c>
      <c r="AF890" s="19" t="s">
        <v>1554</v>
      </c>
      <c r="AG890" s="19" t="s">
        <v>2545</v>
      </c>
      <c r="AH890" s="19" t="s">
        <v>1499</v>
      </c>
      <c r="AI890" s="19" t="s">
        <v>1500</v>
      </c>
      <c r="AJ890" s="45">
        <v>0</v>
      </c>
      <c r="AK890" s="45">
        <v>0</v>
      </c>
      <c r="AL890" s="19" t="s">
        <v>1501</v>
      </c>
      <c r="AM890" s="46">
        <v>6490.5559999999996</v>
      </c>
      <c r="AN890" s="46">
        <v>2005.556</v>
      </c>
      <c r="AO890" s="46">
        <v>4485</v>
      </c>
      <c r="AP890" s="45">
        <v>18.399999999999999</v>
      </c>
      <c r="AQ890" s="45"/>
      <c r="AR890" s="45" t="str">
        <f>IFERROR(VLOOKUP(AB890,'Pedidos marco'!$A$1:$D$10000,4,0)," ")</f>
        <v xml:space="preserve"> </v>
      </c>
      <c r="AS890" s="45">
        <f t="shared" si="91"/>
        <v>6</v>
      </c>
      <c r="AT890" s="45" t="str">
        <f t="shared" si="92"/>
        <v>06</v>
      </c>
      <c r="AU890" s="47">
        <v>2</v>
      </c>
      <c r="AV890" s="19" t="str">
        <f t="shared" si="93"/>
        <v>04 April</v>
      </c>
      <c r="AW890" s="19">
        <f t="shared" si="94"/>
        <v>0.45999999999999996</v>
      </c>
      <c r="AX890" s="19">
        <f t="shared" si="95"/>
        <v>9.1999999999999993</v>
      </c>
      <c r="AY890" s="19" t="e">
        <f>VLOOKUP(AG890,Cías!$A$1:$E$10000,5,0)</f>
        <v>#N/A</v>
      </c>
      <c r="AZ890" s="19" t="str">
        <f t="shared" si="96"/>
        <v>1014289</v>
      </c>
      <c r="BA890" s="19" t="str">
        <f t="shared" si="97"/>
        <v>JACOME ECHEVERRIA PEDRO PAUL</v>
      </c>
      <c r="BB890" s="19" t="e">
        <f>VLOOKUP(AG890,Cías!$A$1:$E$10000,3,0)</f>
        <v>#N/A</v>
      </c>
      <c r="BC890" s="19"/>
      <c r="BD890" s="19"/>
      <c r="BE890" s="19"/>
      <c r="BF890" s="19"/>
      <c r="BG890" s="19"/>
      <c r="BH890" s="19"/>
      <c r="BI890" s="19"/>
      <c r="BJ890" s="19"/>
    </row>
    <row r="891" spans="1:62" ht="15" x14ac:dyDescent="0.2">
      <c r="A891" s="19" t="s">
        <v>9509</v>
      </c>
      <c r="B891" s="19" t="s">
        <v>1479</v>
      </c>
      <c r="C891" s="43">
        <v>44657</v>
      </c>
      <c r="D891" s="44">
        <v>0.59236111111111001</v>
      </c>
      <c r="E891" s="19" t="s">
        <v>9516</v>
      </c>
      <c r="F891" s="19" t="s">
        <v>9517</v>
      </c>
      <c r="G891" s="19" t="s">
        <v>9518</v>
      </c>
      <c r="H891" s="45">
        <v>2185.6</v>
      </c>
      <c r="I891" s="45">
        <v>2450.5100000000002</v>
      </c>
      <c r="J891" s="19" t="s">
        <v>1560</v>
      </c>
      <c r="K891" s="19" t="s">
        <v>9519</v>
      </c>
      <c r="L891" s="19" t="s">
        <v>9520</v>
      </c>
      <c r="M891" s="19" t="s">
        <v>9521</v>
      </c>
      <c r="N891" s="19" t="s">
        <v>9509</v>
      </c>
      <c r="O891" s="19" t="s">
        <v>367</v>
      </c>
      <c r="P891" s="19" t="s">
        <v>368</v>
      </c>
      <c r="Q891" s="46">
        <v>320</v>
      </c>
      <c r="R891" s="19" t="s">
        <v>1544</v>
      </c>
      <c r="S891" s="19" t="s">
        <v>7829</v>
      </c>
      <c r="T891" s="19" t="s">
        <v>7830</v>
      </c>
      <c r="U891" s="19" t="s">
        <v>8610</v>
      </c>
      <c r="V891" s="19" t="s">
        <v>8611</v>
      </c>
      <c r="W891" s="19" t="s">
        <v>4883</v>
      </c>
      <c r="X891" s="19" t="s">
        <v>8612</v>
      </c>
      <c r="Y891" s="19" t="s">
        <v>3162</v>
      </c>
      <c r="Z891" s="19" t="s">
        <v>3163</v>
      </c>
      <c r="AA891" s="46">
        <v>120</v>
      </c>
      <c r="AB891" s="19" t="s">
        <v>511</v>
      </c>
      <c r="AC891" s="19" t="s">
        <v>171</v>
      </c>
      <c r="AD891" s="19" t="s">
        <v>2543</v>
      </c>
      <c r="AE891" s="19" t="s">
        <v>2544</v>
      </c>
      <c r="AF891" s="19" t="s">
        <v>1554</v>
      </c>
      <c r="AG891" s="19" t="s">
        <v>2545</v>
      </c>
      <c r="AH891" s="19" t="s">
        <v>1499</v>
      </c>
      <c r="AI891" s="19" t="s">
        <v>1500</v>
      </c>
      <c r="AJ891" s="45">
        <v>0</v>
      </c>
      <c r="AK891" s="45">
        <v>0</v>
      </c>
      <c r="AL891" s="19" t="s">
        <v>1501</v>
      </c>
      <c r="AM891" s="46">
        <v>20529.444</v>
      </c>
      <c r="AN891" s="46">
        <v>16044.444</v>
      </c>
      <c r="AO891" s="46">
        <v>4485</v>
      </c>
      <c r="AP891" s="45">
        <v>147.19999999999999</v>
      </c>
      <c r="AQ891" s="45"/>
      <c r="AR891" s="45" t="str">
        <f>IFERROR(VLOOKUP(AB891,'Pedidos marco'!$A$1:$D$10000,4,0)," ")</f>
        <v xml:space="preserve"> </v>
      </c>
      <c r="AS891" s="45">
        <f t="shared" si="91"/>
        <v>6</v>
      </c>
      <c r="AT891" s="45" t="str">
        <f t="shared" si="92"/>
        <v>06</v>
      </c>
      <c r="AU891" s="47">
        <v>16</v>
      </c>
      <c r="AV891" s="19" t="str">
        <f t="shared" si="93"/>
        <v>04 April</v>
      </c>
      <c r="AW891" s="19">
        <f t="shared" si="94"/>
        <v>0.45999999999999996</v>
      </c>
      <c r="AX891" s="19">
        <f t="shared" si="95"/>
        <v>9.1999999999999993</v>
      </c>
      <c r="AY891" s="19" t="e">
        <f>VLOOKUP(AG891,Cías!$A$1:$E$10000,5,0)</f>
        <v>#N/A</v>
      </c>
      <c r="AZ891" s="19" t="str">
        <f t="shared" si="96"/>
        <v>1014289</v>
      </c>
      <c r="BA891" s="19" t="str">
        <f t="shared" si="97"/>
        <v>JACOME ECHEVERRIA PEDRO PAUL</v>
      </c>
      <c r="BB891" s="19" t="e">
        <f>VLOOKUP(AG891,Cías!$A$1:$E$10000,3,0)</f>
        <v>#N/A</v>
      </c>
      <c r="BC891" s="19"/>
      <c r="BD891" s="19"/>
      <c r="BE891" s="19"/>
      <c r="BF891" s="19"/>
      <c r="BG891" s="19"/>
      <c r="BH891" s="19"/>
      <c r="BI891" s="19"/>
      <c r="BJ891" s="19"/>
    </row>
    <row r="892" spans="1:62" ht="15" x14ac:dyDescent="0.2">
      <c r="A892" s="19" t="s">
        <v>9522</v>
      </c>
      <c r="B892" s="19" t="s">
        <v>1479</v>
      </c>
      <c r="C892" s="43">
        <v>44657</v>
      </c>
      <c r="D892" s="44">
        <v>0.59722222222221999</v>
      </c>
      <c r="E892" s="19" t="s">
        <v>9523</v>
      </c>
      <c r="F892" s="19" t="s">
        <v>9524</v>
      </c>
      <c r="G892" s="19" t="s">
        <v>9525</v>
      </c>
      <c r="H892" s="45">
        <v>2319.08</v>
      </c>
      <c r="I892" s="45">
        <v>2600.17</v>
      </c>
      <c r="J892" s="19" t="s">
        <v>1560</v>
      </c>
      <c r="K892" s="19" t="s">
        <v>9526</v>
      </c>
      <c r="L892" s="19" t="s">
        <v>9527</v>
      </c>
      <c r="M892" s="19" t="s">
        <v>9528</v>
      </c>
      <c r="N892" s="19" t="s">
        <v>9522</v>
      </c>
      <c r="O892" s="19" t="s">
        <v>371</v>
      </c>
      <c r="P892" s="19" t="s">
        <v>372</v>
      </c>
      <c r="Q892" s="46">
        <v>360</v>
      </c>
      <c r="R892" s="19" t="s">
        <v>1544</v>
      </c>
      <c r="S892" s="19" t="s">
        <v>1696</v>
      </c>
      <c r="T892" s="19" t="s">
        <v>72</v>
      </c>
      <c r="U892" s="19" t="s">
        <v>4849</v>
      </c>
      <c r="V892" s="19" t="s">
        <v>4850</v>
      </c>
      <c r="W892" s="19" t="s">
        <v>1548</v>
      </c>
      <c r="X892" s="19" t="s">
        <v>4851</v>
      </c>
      <c r="Y892" s="19" t="s">
        <v>1550</v>
      </c>
      <c r="Z892" s="19" t="s">
        <v>1551</v>
      </c>
      <c r="AA892" s="46">
        <v>178</v>
      </c>
      <c r="AB892" s="19" t="s">
        <v>461</v>
      </c>
      <c r="AC892" s="19" t="s">
        <v>72</v>
      </c>
      <c r="AD892" s="19" t="s">
        <v>1702</v>
      </c>
      <c r="AE892" s="19" t="s">
        <v>1703</v>
      </c>
      <c r="AF892" s="19" t="s">
        <v>1554</v>
      </c>
      <c r="AG892" s="19" t="s">
        <v>1704</v>
      </c>
      <c r="AH892" s="19" t="s">
        <v>1499</v>
      </c>
      <c r="AI892" s="19" t="s">
        <v>1500</v>
      </c>
      <c r="AJ892" s="45">
        <v>0</v>
      </c>
      <c r="AK892" s="45">
        <v>0</v>
      </c>
      <c r="AL892" s="19" t="s">
        <v>1501</v>
      </c>
      <c r="AM892" s="46">
        <v>27040</v>
      </c>
      <c r="AN892" s="46">
        <v>18010</v>
      </c>
      <c r="AO892" s="46">
        <v>9030</v>
      </c>
      <c r="AP892" s="45">
        <v>248.4</v>
      </c>
      <c r="AQ892" s="45"/>
      <c r="AR892" s="45" t="str">
        <f>IFERROR(VLOOKUP(AB892,'Pedidos marco'!$A$1:$D$10000,4,0)," ")</f>
        <v xml:space="preserve"> </v>
      </c>
      <c r="AS892" s="45">
        <f t="shared" si="91"/>
        <v>6</v>
      </c>
      <c r="AT892" s="45" t="str">
        <f t="shared" si="92"/>
        <v>06</v>
      </c>
      <c r="AU892" s="47">
        <v>18</v>
      </c>
      <c r="AV892" s="19" t="str">
        <f t="shared" si="93"/>
        <v>04 April</v>
      </c>
      <c r="AW892" s="19">
        <f t="shared" si="94"/>
        <v>0.69000000000000006</v>
      </c>
      <c r="AX892" s="19">
        <f t="shared" si="95"/>
        <v>13.8</v>
      </c>
      <c r="AY892" s="19" t="e">
        <f>VLOOKUP(AG892,Cías!$A$1:$E$10000,5,0)</f>
        <v>#N/A</v>
      </c>
      <c r="AZ892" s="19" t="str">
        <f t="shared" si="96"/>
        <v>1013388</v>
      </c>
      <c r="BA892" s="19" t="str">
        <f t="shared" si="97"/>
        <v>CAMPAÑA MALDONADO BLANCA CECILIA</v>
      </c>
      <c r="BB892" s="19" t="e">
        <f>VLOOKUP(AG892,Cías!$A$1:$E$10000,3,0)</f>
        <v>#N/A</v>
      </c>
      <c r="BC892" s="19"/>
      <c r="BD892" s="19"/>
      <c r="BE892" s="19"/>
      <c r="BF892" s="19"/>
      <c r="BG892" s="19"/>
      <c r="BH892" s="19"/>
      <c r="BI892" s="19"/>
      <c r="BJ892" s="19"/>
    </row>
    <row r="893" spans="1:62" ht="15" x14ac:dyDescent="0.2">
      <c r="A893" s="19" t="s">
        <v>9529</v>
      </c>
      <c r="B893" s="19" t="s">
        <v>1479</v>
      </c>
      <c r="C893" s="43">
        <v>44657</v>
      </c>
      <c r="D893" s="44">
        <v>0.59791666666666998</v>
      </c>
      <c r="E893" s="19" t="s">
        <v>9530</v>
      </c>
      <c r="F893" s="19" t="s">
        <v>1481</v>
      </c>
      <c r="G893" s="19" t="s">
        <v>1481</v>
      </c>
      <c r="H893" s="45">
        <v>0</v>
      </c>
      <c r="I893" s="45">
        <v>0</v>
      </c>
      <c r="J893" s="19" t="s">
        <v>1482</v>
      </c>
      <c r="K893" s="19" t="s">
        <v>9531</v>
      </c>
      <c r="L893" s="19" t="s">
        <v>9532</v>
      </c>
      <c r="M893" s="19" t="s">
        <v>9533</v>
      </c>
      <c r="N893" s="19" t="s">
        <v>9529</v>
      </c>
      <c r="O893" s="19" t="s">
        <v>1641</v>
      </c>
      <c r="P893" s="19" t="s">
        <v>1642</v>
      </c>
      <c r="Q893" s="46">
        <v>320</v>
      </c>
      <c r="R893" s="19" t="s">
        <v>1544</v>
      </c>
      <c r="S893" s="19" t="s">
        <v>1736</v>
      </c>
      <c r="T893" s="19" t="s">
        <v>1737</v>
      </c>
      <c r="U893" s="19" t="s">
        <v>9534</v>
      </c>
      <c r="V893" s="19" t="s">
        <v>9535</v>
      </c>
      <c r="W893" s="19" t="s">
        <v>6921</v>
      </c>
      <c r="X893" s="19" t="s">
        <v>9536</v>
      </c>
      <c r="Y893" s="19" t="s">
        <v>6923</v>
      </c>
      <c r="Z893" s="19" t="s">
        <v>6924</v>
      </c>
      <c r="AA893" s="46">
        <v>258</v>
      </c>
      <c r="AB893" s="19" t="s">
        <v>497</v>
      </c>
      <c r="AC893" s="19" t="s">
        <v>143</v>
      </c>
      <c r="AD893" s="19" t="s">
        <v>5468</v>
      </c>
      <c r="AE893" s="19" t="s">
        <v>5469</v>
      </c>
      <c r="AF893" s="19" t="s">
        <v>1719</v>
      </c>
      <c r="AG893" s="19" t="s">
        <v>5470</v>
      </c>
      <c r="AH893" s="19" t="s">
        <v>1594</v>
      </c>
      <c r="AI893" s="19" t="s">
        <v>1595</v>
      </c>
      <c r="AJ893" s="45">
        <v>0.05</v>
      </c>
      <c r="AK893" s="45">
        <v>16</v>
      </c>
      <c r="AL893" s="19" t="s">
        <v>1501</v>
      </c>
      <c r="AM893" s="46">
        <v>22803.332999999999</v>
      </c>
      <c r="AN893" s="46">
        <v>16033.333000000001</v>
      </c>
      <c r="AO893" s="46">
        <v>6770</v>
      </c>
      <c r="AP893" s="45">
        <v>288</v>
      </c>
      <c r="AQ893" s="45"/>
      <c r="AR893" s="45" t="str">
        <f>IFERROR(VLOOKUP(AB893,'Pedidos marco'!$A$1:$D$10000,4,0)," ")</f>
        <v xml:space="preserve"> </v>
      </c>
      <c r="AS893" s="45">
        <f t="shared" si="91"/>
        <v>6</v>
      </c>
      <c r="AT893" s="45" t="str">
        <f t="shared" si="92"/>
        <v>06</v>
      </c>
      <c r="AU893" s="47">
        <v>16</v>
      </c>
      <c r="AV893" s="19" t="str">
        <f t="shared" si="93"/>
        <v>04 April</v>
      </c>
      <c r="AW893" s="19">
        <f t="shared" si="94"/>
        <v>0.9</v>
      </c>
      <c r="AX893" s="19">
        <f t="shared" si="95"/>
        <v>18</v>
      </c>
      <c r="AY893" s="19" t="e">
        <f>VLOOKUP(AG893,Cías!$A$1:$E$10000,5,0)</f>
        <v>#N/A</v>
      </c>
      <c r="AZ893" s="19" t="str">
        <f t="shared" si="96"/>
        <v>1013719</v>
      </c>
      <c r="BA893" s="19" t="str">
        <f t="shared" si="97"/>
        <v>GARCES OSWALDO GERMAN</v>
      </c>
      <c r="BB893" s="19" t="e">
        <f>VLOOKUP(AG893,Cías!$A$1:$E$10000,3,0)</f>
        <v>#N/A</v>
      </c>
      <c r="BC893" s="19"/>
      <c r="BD893" s="19"/>
      <c r="BE893" s="19"/>
      <c r="BF893" s="19"/>
      <c r="BG893" s="19"/>
      <c r="BH893" s="19"/>
      <c r="BI893" s="19"/>
      <c r="BJ893" s="19"/>
    </row>
    <row r="894" spans="1:62" ht="15" x14ac:dyDescent="0.2">
      <c r="A894" s="19" t="s">
        <v>9529</v>
      </c>
      <c r="B894" s="19" t="s">
        <v>1479</v>
      </c>
      <c r="C894" s="43">
        <v>44657</v>
      </c>
      <c r="D894" s="44">
        <v>0.59791666666666998</v>
      </c>
      <c r="E894" s="19" t="s">
        <v>9537</v>
      </c>
      <c r="F894" s="19" t="s">
        <v>1481</v>
      </c>
      <c r="G894" s="19" t="s">
        <v>1481</v>
      </c>
      <c r="H894" s="45">
        <v>0</v>
      </c>
      <c r="I894" s="45">
        <v>0</v>
      </c>
      <c r="J894" s="19" t="s">
        <v>1482</v>
      </c>
      <c r="K894" s="19" t="s">
        <v>9531</v>
      </c>
      <c r="L894" s="19" t="s">
        <v>9538</v>
      </c>
      <c r="M894" s="19" t="s">
        <v>9539</v>
      </c>
      <c r="N894" s="19" t="s">
        <v>9529</v>
      </c>
      <c r="O894" s="19" t="s">
        <v>1603</v>
      </c>
      <c r="P894" s="19" t="s">
        <v>1604</v>
      </c>
      <c r="Q894" s="46">
        <v>160</v>
      </c>
      <c r="R894" s="19" t="s">
        <v>1544</v>
      </c>
      <c r="S894" s="19" t="s">
        <v>1736</v>
      </c>
      <c r="T894" s="19" t="s">
        <v>1737</v>
      </c>
      <c r="U894" s="19" t="s">
        <v>9534</v>
      </c>
      <c r="V894" s="19" t="s">
        <v>9535</v>
      </c>
      <c r="W894" s="19" t="s">
        <v>6921</v>
      </c>
      <c r="X894" s="19" t="s">
        <v>9536</v>
      </c>
      <c r="Y894" s="19" t="s">
        <v>6923</v>
      </c>
      <c r="Z894" s="19" t="s">
        <v>6924</v>
      </c>
      <c r="AA894" s="46">
        <v>258</v>
      </c>
      <c r="AB894" s="19" t="s">
        <v>497</v>
      </c>
      <c r="AC894" s="19" t="s">
        <v>143</v>
      </c>
      <c r="AD894" s="19" t="s">
        <v>5468</v>
      </c>
      <c r="AE894" s="19" t="s">
        <v>5469</v>
      </c>
      <c r="AF894" s="19" t="s">
        <v>1719</v>
      </c>
      <c r="AG894" s="19" t="s">
        <v>5470</v>
      </c>
      <c r="AH894" s="19" t="s">
        <v>1594</v>
      </c>
      <c r="AI894" s="19" t="s">
        <v>1595</v>
      </c>
      <c r="AJ894" s="45">
        <v>0.05</v>
      </c>
      <c r="AK894" s="45">
        <v>8</v>
      </c>
      <c r="AL894" s="19" t="s">
        <v>1501</v>
      </c>
      <c r="AM894" s="46">
        <v>14786.666999999999</v>
      </c>
      <c r="AN894" s="46">
        <v>8016.6670000000004</v>
      </c>
      <c r="AO894" s="46">
        <v>6770</v>
      </c>
      <c r="AP894" s="45">
        <v>144</v>
      </c>
      <c r="AQ894" s="45"/>
      <c r="AR894" s="45" t="str">
        <f>IFERROR(VLOOKUP(AB894,'Pedidos marco'!$A$1:$D$10000,4,0)," ")</f>
        <v xml:space="preserve"> </v>
      </c>
      <c r="AS894" s="45">
        <f t="shared" si="91"/>
        <v>6</v>
      </c>
      <c r="AT894" s="45" t="str">
        <f t="shared" si="92"/>
        <v>06</v>
      </c>
      <c r="AU894" s="47">
        <v>8</v>
      </c>
      <c r="AV894" s="19" t="str">
        <f t="shared" si="93"/>
        <v>04 April</v>
      </c>
      <c r="AW894" s="19">
        <f t="shared" si="94"/>
        <v>0.9</v>
      </c>
      <c r="AX894" s="19">
        <f t="shared" si="95"/>
        <v>18</v>
      </c>
      <c r="AY894" s="19" t="e">
        <f>VLOOKUP(AG894,Cías!$A$1:$E$10000,5,0)</f>
        <v>#N/A</v>
      </c>
      <c r="AZ894" s="19" t="str">
        <f t="shared" si="96"/>
        <v>1013719</v>
      </c>
      <c r="BA894" s="19" t="str">
        <f t="shared" si="97"/>
        <v>GARCES OSWALDO GERMAN</v>
      </c>
      <c r="BB894" s="19" t="e">
        <f>VLOOKUP(AG894,Cías!$A$1:$E$10000,3,0)</f>
        <v>#N/A</v>
      </c>
      <c r="BC894" s="19"/>
      <c r="BD894" s="19"/>
      <c r="BE894" s="19"/>
      <c r="BF894" s="19"/>
      <c r="BG894" s="19"/>
      <c r="BH894" s="19"/>
      <c r="BI894" s="19"/>
      <c r="BJ894" s="19"/>
    </row>
    <row r="895" spans="1:62" ht="15" x14ac:dyDescent="0.2">
      <c r="A895" s="19" t="s">
        <v>9540</v>
      </c>
      <c r="B895" s="19" t="s">
        <v>1479</v>
      </c>
      <c r="C895" s="43">
        <v>44657</v>
      </c>
      <c r="D895" s="44">
        <v>0.59930555555555998</v>
      </c>
      <c r="E895" s="19" t="s">
        <v>9541</v>
      </c>
      <c r="F895" s="19" t="s">
        <v>1481</v>
      </c>
      <c r="G895" s="19" t="s">
        <v>1481</v>
      </c>
      <c r="H895" s="45">
        <v>0</v>
      </c>
      <c r="I895" s="45">
        <v>0</v>
      </c>
      <c r="J895" s="19" t="s">
        <v>1482</v>
      </c>
      <c r="K895" s="19" t="s">
        <v>9542</v>
      </c>
      <c r="L895" s="19" t="s">
        <v>9543</v>
      </c>
      <c r="M895" s="19" t="s">
        <v>9544</v>
      </c>
      <c r="N895" s="19" t="s">
        <v>9540</v>
      </c>
      <c r="O895" s="19" t="s">
        <v>1486</v>
      </c>
      <c r="P895" s="19" t="s">
        <v>1487</v>
      </c>
      <c r="Q895" s="46">
        <v>31.12</v>
      </c>
      <c r="R895" s="19" t="s">
        <v>1488</v>
      </c>
      <c r="S895" s="19" t="s">
        <v>1489</v>
      </c>
      <c r="T895" s="19" t="s">
        <v>418</v>
      </c>
      <c r="U895" s="19" t="s">
        <v>1508</v>
      </c>
      <c r="V895" s="19" t="s">
        <v>1509</v>
      </c>
      <c r="W895" s="19" t="s">
        <v>415</v>
      </c>
      <c r="X895" s="19" t="s">
        <v>1510</v>
      </c>
      <c r="Y895" s="19" t="s">
        <v>1511</v>
      </c>
      <c r="Z895" s="19" t="s">
        <v>1512</v>
      </c>
      <c r="AA895" s="46">
        <v>113</v>
      </c>
      <c r="AB895" s="19" t="s">
        <v>1513</v>
      </c>
      <c r="AC895" s="19" t="s">
        <v>418</v>
      </c>
      <c r="AD895" s="19" t="s">
        <v>1496</v>
      </c>
      <c r="AE895" s="19" t="s">
        <v>1481</v>
      </c>
      <c r="AF895" s="19" t="s">
        <v>1497</v>
      </c>
      <c r="AG895" s="19" t="s">
        <v>1538</v>
      </c>
      <c r="AH895" s="19" t="s">
        <v>1499</v>
      </c>
      <c r="AI895" s="19" t="s">
        <v>1500</v>
      </c>
      <c r="AJ895" s="45">
        <v>0</v>
      </c>
      <c r="AK895" s="45">
        <v>0</v>
      </c>
      <c r="AL895" s="19" t="s">
        <v>1517</v>
      </c>
      <c r="AM895" s="46">
        <v>49810</v>
      </c>
      <c r="AN895" s="46">
        <v>31120</v>
      </c>
      <c r="AO895" s="46">
        <v>18690</v>
      </c>
      <c r="AP895" s="45">
        <v>0</v>
      </c>
      <c r="AQ895" s="45"/>
      <c r="AR895" s="45" t="str">
        <f>IFERROR(VLOOKUP(AB895,'Pedidos marco'!$A$1:$D$10000,4,0)," ")</f>
        <v xml:space="preserve"> </v>
      </c>
      <c r="AS895" s="45">
        <f t="shared" si="91"/>
        <v>6</v>
      </c>
      <c r="AT895" s="45" t="str">
        <f t="shared" si="92"/>
        <v>06</v>
      </c>
      <c r="AU895" s="47">
        <v>31.12</v>
      </c>
      <c r="AV895" s="19" t="str">
        <f t="shared" si="93"/>
        <v>04 April</v>
      </c>
      <c r="AW895" s="19">
        <f t="shared" si="94"/>
        <v>0</v>
      </c>
      <c r="AX895" s="19">
        <f t="shared" si="95"/>
        <v>0</v>
      </c>
      <c r="AY895" s="19" t="e">
        <f>VLOOKUP(AG895,Cías!$A$1:$E$10000,5,0)</f>
        <v>#N/A</v>
      </c>
      <c r="AZ895" s="19" t="str">
        <f t="shared" si="96"/>
        <v>1014412</v>
      </c>
      <c r="BA895" s="19" t="str">
        <f t="shared" si="97"/>
        <v>UNION DE CONCRETERAS UNICON UCUE</v>
      </c>
      <c r="BB895" s="19" t="e">
        <f>VLOOKUP(AG895,Cías!$A$1:$E$10000,3,0)</f>
        <v>#N/A</v>
      </c>
      <c r="BC895" s="19"/>
      <c r="BD895" s="19"/>
      <c r="BE895" s="19"/>
      <c r="BF895" s="19"/>
      <c r="BG895" s="19"/>
      <c r="BH895" s="19"/>
      <c r="BI895" s="19"/>
      <c r="BJ895" s="19"/>
    </row>
    <row r="896" spans="1:62" ht="15" x14ac:dyDescent="0.2">
      <c r="A896" s="19" t="s">
        <v>9545</v>
      </c>
      <c r="B896" s="19" t="s">
        <v>1479</v>
      </c>
      <c r="C896" s="43">
        <v>44657</v>
      </c>
      <c r="D896" s="44">
        <v>0.60416666666666996</v>
      </c>
      <c r="E896" s="19" t="s">
        <v>9546</v>
      </c>
      <c r="F896" s="19" t="s">
        <v>9547</v>
      </c>
      <c r="G896" s="19" t="s">
        <v>9548</v>
      </c>
      <c r="H896" s="45">
        <v>4256</v>
      </c>
      <c r="I896" s="45">
        <v>4771.8500000000004</v>
      </c>
      <c r="J896" s="19" t="s">
        <v>1560</v>
      </c>
      <c r="K896" s="19" t="s">
        <v>9549</v>
      </c>
      <c r="L896" s="19" t="s">
        <v>9550</v>
      </c>
      <c r="M896" s="19" t="s">
        <v>9551</v>
      </c>
      <c r="N896" s="19" t="s">
        <v>9545</v>
      </c>
      <c r="O896" s="19" t="s">
        <v>1603</v>
      </c>
      <c r="P896" s="19" t="s">
        <v>1604</v>
      </c>
      <c r="Q896" s="46">
        <v>640</v>
      </c>
      <c r="R896" s="19" t="s">
        <v>1544</v>
      </c>
      <c r="S896" s="19" t="s">
        <v>9552</v>
      </c>
      <c r="T896" s="19" t="s">
        <v>9553</v>
      </c>
      <c r="U896" s="19" t="s">
        <v>9554</v>
      </c>
      <c r="V896" s="19" t="s">
        <v>9555</v>
      </c>
      <c r="W896" s="19" t="s">
        <v>9556</v>
      </c>
      <c r="X896" s="19" t="s">
        <v>9557</v>
      </c>
      <c r="Y896" s="19" t="s">
        <v>9558</v>
      </c>
      <c r="Z896" s="19" t="s">
        <v>9559</v>
      </c>
      <c r="AA896" s="46">
        <v>435</v>
      </c>
      <c r="AB896" s="19" t="s">
        <v>1414</v>
      </c>
      <c r="AC896" s="19" t="s">
        <v>1384</v>
      </c>
      <c r="AD896" s="19" t="s">
        <v>9560</v>
      </c>
      <c r="AE896" s="19" t="s">
        <v>1481</v>
      </c>
      <c r="AF896" s="19" t="s">
        <v>1592</v>
      </c>
      <c r="AG896" s="19" t="s">
        <v>9561</v>
      </c>
      <c r="AH896" s="19" t="s">
        <v>1499</v>
      </c>
      <c r="AI896" s="19" t="s">
        <v>1500</v>
      </c>
      <c r="AJ896" s="45">
        <v>0</v>
      </c>
      <c r="AK896" s="45">
        <v>0</v>
      </c>
      <c r="AL896" s="19" t="s">
        <v>1501</v>
      </c>
      <c r="AM896" s="46">
        <v>50910</v>
      </c>
      <c r="AN896" s="46">
        <v>32130</v>
      </c>
      <c r="AO896" s="46">
        <v>18780</v>
      </c>
      <c r="AP896" s="45">
        <v>742.4</v>
      </c>
      <c r="AQ896" s="45"/>
      <c r="AR896" s="45" t="str">
        <f>IFERROR(VLOOKUP(AB896,'Pedidos marco'!$A$1:$D$10000,4,0)," ")</f>
        <v xml:space="preserve"> </v>
      </c>
      <c r="AS896" s="45">
        <f t="shared" si="91"/>
        <v>6</v>
      </c>
      <c r="AT896" s="45" t="str">
        <f t="shared" si="92"/>
        <v>06</v>
      </c>
      <c r="AU896" s="47">
        <v>32</v>
      </c>
      <c r="AV896" s="19" t="str">
        <f t="shared" si="93"/>
        <v>04 April</v>
      </c>
      <c r="AW896" s="19">
        <f t="shared" si="94"/>
        <v>1.1599999999999999</v>
      </c>
      <c r="AX896" s="19">
        <f t="shared" si="95"/>
        <v>23.2</v>
      </c>
      <c r="AY896" s="19" t="e">
        <f>VLOOKUP(AG896,Cías!$A$1:$E$10000,5,0)</f>
        <v>#N/A</v>
      </c>
      <c r="AZ896" s="19" t="str">
        <f t="shared" si="96"/>
        <v>101524</v>
      </c>
      <c r="BA896" s="19" t="str">
        <f t="shared" si="97"/>
        <v>BRIONES MACIAS MARIO ALEJANDRO</v>
      </c>
      <c r="BB896" s="19" t="e">
        <f>VLOOKUP(AG896,Cías!$A$1:$E$10000,3,0)</f>
        <v>#N/A</v>
      </c>
      <c r="BC896" s="19"/>
      <c r="BD896" s="19"/>
      <c r="BE896" s="19"/>
      <c r="BF896" s="19"/>
      <c r="BG896" s="19"/>
      <c r="BH896" s="19"/>
      <c r="BI896" s="19"/>
      <c r="BJ896" s="19"/>
    </row>
    <row r="897" spans="1:62" ht="15" x14ac:dyDescent="0.2">
      <c r="A897" s="19" t="s">
        <v>9562</v>
      </c>
      <c r="B897" s="19" t="s">
        <v>1479</v>
      </c>
      <c r="C897" s="43">
        <v>44657</v>
      </c>
      <c r="D897" s="44">
        <v>0.60902777777778005</v>
      </c>
      <c r="E897" s="19" t="s">
        <v>9563</v>
      </c>
      <c r="F897" s="19" t="s">
        <v>9564</v>
      </c>
      <c r="G897" s="19" t="s">
        <v>9565</v>
      </c>
      <c r="H897" s="45">
        <v>2332.4</v>
      </c>
      <c r="I897" s="45">
        <v>2615.1</v>
      </c>
      <c r="J897" s="19" t="s">
        <v>1560</v>
      </c>
      <c r="K897" s="19" t="s">
        <v>9566</v>
      </c>
      <c r="L897" s="19" t="s">
        <v>9567</v>
      </c>
      <c r="M897" s="19" t="s">
        <v>9568</v>
      </c>
      <c r="N897" s="19" t="s">
        <v>9562</v>
      </c>
      <c r="O897" s="19" t="s">
        <v>367</v>
      </c>
      <c r="P897" s="19" t="s">
        <v>368</v>
      </c>
      <c r="Q897" s="46">
        <v>340</v>
      </c>
      <c r="R897" s="19" t="s">
        <v>1544</v>
      </c>
      <c r="S897" s="19" t="s">
        <v>3320</v>
      </c>
      <c r="T897" s="19" t="s">
        <v>228</v>
      </c>
      <c r="U897" s="19" t="s">
        <v>9569</v>
      </c>
      <c r="V897" s="19" t="s">
        <v>9570</v>
      </c>
      <c r="W897" s="19" t="s">
        <v>2092</v>
      </c>
      <c r="X897" s="19" t="s">
        <v>9571</v>
      </c>
      <c r="Y897" s="19" t="s">
        <v>2094</v>
      </c>
      <c r="Z897" s="19" t="s">
        <v>2095</v>
      </c>
      <c r="AA897" s="46">
        <v>130</v>
      </c>
      <c r="AB897" s="19" t="s">
        <v>538</v>
      </c>
      <c r="AC897" s="19" t="s">
        <v>228</v>
      </c>
      <c r="AD897" s="19" t="s">
        <v>4467</v>
      </c>
      <c r="AE897" s="19" t="s">
        <v>4468</v>
      </c>
      <c r="AF897" s="19" t="s">
        <v>1554</v>
      </c>
      <c r="AG897" s="19" t="s">
        <v>4469</v>
      </c>
      <c r="AH897" s="19" t="s">
        <v>1499</v>
      </c>
      <c r="AI897" s="19" t="s">
        <v>1500</v>
      </c>
      <c r="AJ897" s="45">
        <v>0</v>
      </c>
      <c r="AK897" s="45">
        <v>0</v>
      </c>
      <c r="AL897" s="19" t="s">
        <v>1501</v>
      </c>
      <c r="AM897" s="46">
        <v>26590</v>
      </c>
      <c r="AN897" s="46">
        <v>16990</v>
      </c>
      <c r="AO897" s="46">
        <v>9600</v>
      </c>
      <c r="AP897" s="45">
        <v>183.6</v>
      </c>
      <c r="AQ897" s="45"/>
      <c r="AR897" s="45" t="str">
        <f>IFERROR(VLOOKUP(AB897,'Pedidos marco'!$A$1:$D$10000,4,0)," ")</f>
        <v xml:space="preserve"> </v>
      </c>
      <c r="AS897" s="45">
        <f t="shared" si="91"/>
        <v>6</v>
      </c>
      <c r="AT897" s="45" t="str">
        <f t="shared" si="92"/>
        <v>06</v>
      </c>
      <c r="AU897" s="47">
        <v>17</v>
      </c>
      <c r="AV897" s="19" t="str">
        <f t="shared" si="93"/>
        <v>04 April</v>
      </c>
      <c r="AW897" s="19">
        <f t="shared" si="94"/>
        <v>0.54</v>
      </c>
      <c r="AX897" s="19">
        <f t="shared" si="95"/>
        <v>10.799999999999999</v>
      </c>
      <c r="AY897" s="19" t="e">
        <f>VLOOKUP(AG897,Cías!$A$1:$E$10000,5,0)</f>
        <v>#N/A</v>
      </c>
      <c r="AZ897" s="19" t="str">
        <f t="shared" si="96"/>
        <v>1023011</v>
      </c>
      <c r="BA897" s="19" t="str">
        <f t="shared" si="97"/>
        <v>PALOMEQUE CAIZA LUIS FERNANDO</v>
      </c>
      <c r="BB897" s="19" t="e">
        <f>VLOOKUP(AG897,Cías!$A$1:$E$10000,3,0)</f>
        <v>#N/A</v>
      </c>
      <c r="BC897" s="19"/>
      <c r="BD897" s="19"/>
      <c r="BE897" s="19"/>
      <c r="BF897" s="19"/>
      <c r="BG897" s="19"/>
      <c r="BH897" s="19"/>
      <c r="BI897" s="19"/>
      <c r="BJ897" s="19"/>
    </row>
    <row r="898" spans="1:62" ht="15" x14ac:dyDescent="0.2">
      <c r="A898" s="19" t="s">
        <v>9572</v>
      </c>
      <c r="B898" s="19" t="s">
        <v>1479</v>
      </c>
      <c r="C898" s="43">
        <v>44657</v>
      </c>
      <c r="D898" s="44">
        <v>0.60972222222221995</v>
      </c>
      <c r="E898" s="19" t="s">
        <v>9573</v>
      </c>
      <c r="F898" s="19" t="s">
        <v>9574</v>
      </c>
      <c r="G898" s="19" t="s">
        <v>9575</v>
      </c>
      <c r="H898" s="45">
        <v>2254.1999999999998</v>
      </c>
      <c r="I898" s="45">
        <v>2527.42</v>
      </c>
      <c r="J898" s="19" t="s">
        <v>1560</v>
      </c>
      <c r="K898" s="19" t="s">
        <v>9576</v>
      </c>
      <c r="L898" s="19" t="s">
        <v>9577</v>
      </c>
      <c r="M898" s="19" t="s">
        <v>9578</v>
      </c>
      <c r="N898" s="19" t="s">
        <v>9572</v>
      </c>
      <c r="O898" s="19" t="s">
        <v>367</v>
      </c>
      <c r="P898" s="19" t="s">
        <v>368</v>
      </c>
      <c r="Q898" s="46">
        <v>340</v>
      </c>
      <c r="R898" s="19" t="s">
        <v>1544</v>
      </c>
      <c r="S898" s="19" t="s">
        <v>9579</v>
      </c>
      <c r="T898" s="19" t="s">
        <v>9580</v>
      </c>
      <c r="U898" s="19" t="s">
        <v>9581</v>
      </c>
      <c r="V898" s="19" t="s">
        <v>9582</v>
      </c>
      <c r="W898" s="19" t="s">
        <v>1548</v>
      </c>
      <c r="X898" s="19" t="s">
        <v>9583</v>
      </c>
      <c r="Y898" s="19" t="s">
        <v>1684</v>
      </c>
      <c r="Z898" s="19" t="s">
        <v>1685</v>
      </c>
      <c r="AA898" s="46">
        <v>198</v>
      </c>
      <c r="AB898" s="19" t="s">
        <v>470</v>
      </c>
      <c r="AC898" s="19" t="s">
        <v>90</v>
      </c>
      <c r="AD898" s="19" t="s">
        <v>2944</v>
      </c>
      <c r="AE898" s="19" t="s">
        <v>2945</v>
      </c>
      <c r="AF898" s="19" t="s">
        <v>1554</v>
      </c>
      <c r="AG898" s="19" t="s">
        <v>2946</v>
      </c>
      <c r="AH898" s="19" t="s">
        <v>1499</v>
      </c>
      <c r="AI898" s="19" t="s">
        <v>1500</v>
      </c>
      <c r="AJ898" s="45">
        <v>0</v>
      </c>
      <c r="AK898" s="45">
        <v>0</v>
      </c>
      <c r="AL898" s="19" t="s">
        <v>1501</v>
      </c>
      <c r="AM898" s="46">
        <v>26700</v>
      </c>
      <c r="AN898" s="46">
        <v>16990</v>
      </c>
      <c r="AO898" s="46">
        <v>9710</v>
      </c>
      <c r="AP898" s="45">
        <v>251.6</v>
      </c>
      <c r="AQ898" s="45"/>
      <c r="AR898" s="45" t="str">
        <f>IFERROR(VLOOKUP(AB898,'Pedidos marco'!$A$1:$D$10000,4,0)," ")</f>
        <v xml:space="preserve"> </v>
      </c>
      <c r="AS898" s="45">
        <f t="shared" si="91"/>
        <v>6</v>
      </c>
      <c r="AT898" s="45" t="str">
        <f t="shared" si="92"/>
        <v>06</v>
      </c>
      <c r="AU898" s="47">
        <v>17</v>
      </c>
      <c r="AV898" s="19" t="str">
        <f t="shared" si="93"/>
        <v>04 April</v>
      </c>
      <c r="AW898" s="19">
        <f t="shared" si="94"/>
        <v>0.74</v>
      </c>
      <c r="AX898" s="19">
        <f t="shared" si="95"/>
        <v>14.799999999999999</v>
      </c>
      <c r="AY898" s="19" t="e">
        <f>VLOOKUP(AG898,Cías!$A$1:$E$10000,5,0)</f>
        <v>#N/A</v>
      </c>
      <c r="AZ898" s="19" t="str">
        <f t="shared" si="96"/>
        <v>1018470</v>
      </c>
      <c r="BA898" s="19" t="str">
        <f t="shared" si="97"/>
        <v>COMERCIAL LOS NEVADOS</v>
      </c>
      <c r="BB898" s="19" t="e">
        <f>VLOOKUP(AG898,Cías!$A$1:$E$10000,3,0)</f>
        <v>#N/A</v>
      </c>
      <c r="BC898" s="19"/>
      <c r="BD898" s="19"/>
      <c r="BE898" s="19"/>
      <c r="BF898" s="19"/>
      <c r="BG898" s="19"/>
      <c r="BH898" s="19"/>
      <c r="BI898" s="19"/>
      <c r="BJ898" s="19"/>
    </row>
    <row r="899" spans="1:62" ht="15" x14ac:dyDescent="0.2">
      <c r="A899" s="19" t="s">
        <v>9584</v>
      </c>
      <c r="B899" s="19" t="s">
        <v>1479</v>
      </c>
      <c r="C899" s="43">
        <v>44657</v>
      </c>
      <c r="D899" s="44">
        <v>0.61041666666667005</v>
      </c>
      <c r="E899" s="19" t="s">
        <v>9585</v>
      </c>
      <c r="F899" s="19" t="s">
        <v>9586</v>
      </c>
      <c r="G899" s="19" t="s">
        <v>9587</v>
      </c>
      <c r="H899" s="45">
        <v>2563.1999999999998</v>
      </c>
      <c r="I899" s="45">
        <v>2873.87</v>
      </c>
      <c r="J899" s="19" t="s">
        <v>1560</v>
      </c>
      <c r="K899" s="19" t="s">
        <v>9588</v>
      </c>
      <c r="L899" s="19" t="s">
        <v>9589</v>
      </c>
      <c r="M899" s="19" t="s">
        <v>9590</v>
      </c>
      <c r="N899" s="19" t="s">
        <v>9584</v>
      </c>
      <c r="O899" s="19" t="s">
        <v>371</v>
      </c>
      <c r="P899" s="19" t="s">
        <v>372</v>
      </c>
      <c r="Q899" s="46">
        <v>360</v>
      </c>
      <c r="R899" s="19" t="s">
        <v>1544</v>
      </c>
      <c r="S899" s="19" t="s">
        <v>2967</v>
      </c>
      <c r="T899" s="19" t="s">
        <v>2968</v>
      </c>
      <c r="U899" s="19" t="s">
        <v>2969</v>
      </c>
      <c r="V899" s="19" t="s">
        <v>2970</v>
      </c>
      <c r="W899" s="19" t="s">
        <v>1917</v>
      </c>
      <c r="X899" s="19" t="s">
        <v>2971</v>
      </c>
      <c r="Y899" s="19" t="s">
        <v>1946</v>
      </c>
      <c r="Z899" s="19" t="s">
        <v>1947</v>
      </c>
      <c r="AA899" s="46">
        <v>15</v>
      </c>
      <c r="AB899" s="19" t="s">
        <v>498</v>
      </c>
      <c r="AC899" s="19" t="s">
        <v>145</v>
      </c>
      <c r="AD899" s="19" t="s">
        <v>1613</v>
      </c>
      <c r="AE899" s="19" t="s">
        <v>1614</v>
      </c>
      <c r="AF899" s="19" t="s">
        <v>1554</v>
      </c>
      <c r="AG899" s="19" t="s">
        <v>1615</v>
      </c>
      <c r="AH899" s="19" t="s">
        <v>1499</v>
      </c>
      <c r="AI899" s="19" t="s">
        <v>1500</v>
      </c>
      <c r="AJ899" s="45">
        <v>0</v>
      </c>
      <c r="AK899" s="45">
        <v>0</v>
      </c>
      <c r="AL899" s="19" t="s">
        <v>1501</v>
      </c>
      <c r="AM899" s="46">
        <v>27030</v>
      </c>
      <c r="AN899" s="46">
        <v>18030</v>
      </c>
      <c r="AO899" s="46">
        <v>9000</v>
      </c>
      <c r="AP899" s="45">
        <v>54</v>
      </c>
      <c r="AQ899" s="45"/>
      <c r="AR899" s="45" t="str">
        <f>IFERROR(VLOOKUP(AB899,'Pedidos marco'!$A$1:$D$10000,4,0)," ")</f>
        <v xml:space="preserve"> </v>
      </c>
      <c r="AS899" s="45">
        <f t="shared" si="91"/>
        <v>6</v>
      </c>
      <c r="AT899" s="45" t="str">
        <f t="shared" si="92"/>
        <v>06</v>
      </c>
      <c r="AU899" s="47">
        <v>18</v>
      </c>
      <c r="AV899" s="19" t="str">
        <f t="shared" si="93"/>
        <v>04 April</v>
      </c>
      <c r="AW899" s="19">
        <f t="shared" si="94"/>
        <v>0.15</v>
      </c>
      <c r="AX899" s="19">
        <f t="shared" si="95"/>
        <v>3</v>
      </c>
      <c r="AY899" s="19" t="e">
        <f>VLOOKUP(AG899,Cías!$A$1:$E$10000,5,0)</f>
        <v>#N/A</v>
      </c>
      <c r="AZ899" s="19" t="str">
        <f t="shared" si="96"/>
        <v>1012880</v>
      </c>
      <c r="BA899" s="19" t="str">
        <f t="shared" si="97"/>
        <v>GOMEZ MORALES NORA MONSERRATT</v>
      </c>
      <c r="BB899" s="19" t="e">
        <f>VLOOKUP(AG899,Cías!$A$1:$E$10000,3,0)</f>
        <v>#N/A</v>
      </c>
      <c r="BC899" s="19"/>
      <c r="BD899" s="19"/>
      <c r="BE899" s="19"/>
      <c r="BF899" s="19"/>
      <c r="BG899" s="19"/>
      <c r="BH899" s="19"/>
      <c r="BI899" s="19"/>
      <c r="BJ899" s="19"/>
    </row>
    <row r="900" spans="1:62" ht="15" x14ac:dyDescent="0.2">
      <c r="A900" s="19" t="s">
        <v>9591</v>
      </c>
      <c r="B900" s="19" t="s">
        <v>1479</v>
      </c>
      <c r="C900" s="43">
        <v>44657</v>
      </c>
      <c r="D900" s="44">
        <v>0.61180555555556004</v>
      </c>
      <c r="E900" s="19" t="s">
        <v>9592</v>
      </c>
      <c r="F900" s="19" t="s">
        <v>9593</v>
      </c>
      <c r="G900" s="19" t="s">
        <v>9594</v>
      </c>
      <c r="H900" s="45">
        <v>2509.1999999999998</v>
      </c>
      <c r="I900" s="45">
        <v>2813.33</v>
      </c>
      <c r="J900" s="19" t="s">
        <v>1560</v>
      </c>
      <c r="K900" s="19" t="s">
        <v>9595</v>
      </c>
      <c r="L900" s="19" t="s">
        <v>9596</v>
      </c>
      <c r="M900" s="19" t="s">
        <v>9597</v>
      </c>
      <c r="N900" s="19" t="s">
        <v>9591</v>
      </c>
      <c r="O900" s="19" t="s">
        <v>371</v>
      </c>
      <c r="P900" s="19" t="s">
        <v>372</v>
      </c>
      <c r="Q900" s="46">
        <v>360</v>
      </c>
      <c r="R900" s="19" t="s">
        <v>1544</v>
      </c>
      <c r="S900" s="19" t="s">
        <v>1825</v>
      </c>
      <c r="T900" s="19" t="s">
        <v>1826</v>
      </c>
      <c r="U900" s="19" t="s">
        <v>9598</v>
      </c>
      <c r="V900" s="19" t="s">
        <v>9599</v>
      </c>
      <c r="W900" s="19" t="s">
        <v>1865</v>
      </c>
      <c r="X900" s="19" t="s">
        <v>9600</v>
      </c>
      <c r="Y900" s="19" t="s">
        <v>1867</v>
      </c>
      <c r="Z900" s="19" t="s">
        <v>1868</v>
      </c>
      <c r="AA900" s="46">
        <v>30</v>
      </c>
      <c r="AB900" s="19" t="s">
        <v>573</v>
      </c>
      <c r="AC900" s="19" t="s">
        <v>299</v>
      </c>
      <c r="AD900" s="19" t="s">
        <v>1982</v>
      </c>
      <c r="AE900" s="19" t="s">
        <v>1983</v>
      </c>
      <c r="AF900" s="19" t="s">
        <v>1554</v>
      </c>
      <c r="AG900" s="19" t="s">
        <v>1984</v>
      </c>
      <c r="AH900" s="19" t="s">
        <v>1499</v>
      </c>
      <c r="AI900" s="19" t="s">
        <v>1500</v>
      </c>
      <c r="AJ900" s="45">
        <v>0</v>
      </c>
      <c r="AK900" s="45">
        <v>0</v>
      </c>
      <c r="AL900" s="19" t="s">
        <v>1501</v>
      </c>
      <c r="AM900" s="46">
        <v>27010</v>
      </c>
      <c r="AN900" s="46">
        <v>18010</v>
      </c>
      <c r="AO900" s="46">
        <v>9000</v>
      </c>
      <c r="AP900" s="45">
        <v>68.400000000000006</v>
      </c>
      <c r="AQ900" s="45"/>
      <c r="AR900" s="45" t="str">
        <f>IFERROR(VLOOKUP(AB900,'Pedidos marco'!$A$1:$D$10000,4,0)," ")</f>
        <v xml:space="preserve"> </v>
      </c>
      <c r="AS900" s="45">
        <f t="shared" ref="AS900:AS963" si="98">DAY(C900)</f>
        <v>6</v>
      </c>
      <c r="AT900" s="45" t="str">
        <f t="shared" ref="AT900:AT963" si="99">TEXT(AS900,"dd")</f>
        <v>06</v>
      </c>
      <c r="AU900" s="47">
        <v>18</v>
      </c>
      <c r="AV900" s="19" t="str">
        <f t="shared" ref="AV900:AV963" si="100">TEXT(C900,"MM MMMM")</f>
        <v>04 April</v>
      </c>
      <c r="AW900" s="19">
        <f t="shared" ref="AW900:AW963" si="101">IFERROR(AP900/Q900,"")</f>
        <v>0.19</v>
      </c>
      <c r="AX900" s="19">
        <f t="shared" ref="AX900:AX963" si="102">IFERROR(AP900/AU900,"")</f>
        <v>3.8000000000000003</v>
      </c>
      <c r="AY900" s="19" t="e">
        <f>VLOOKUP(AG900,Cías!$A$1:$E$10000,5,0)</f>
        <v>#N/A</v>
      </c>
      <c r="AZ900" s="19" t="str">
        <f t="shared" ref="AZ900:AZ963" si="103">AB900</f>
        <v>1021912</v>
      </c>
      <c r="BA900" s="19" t="str">
        <f t="shared" ref="BA900:BA963" si="104">AC900</f>
        <v>TAPIA MEJIA GEOVANNY FRANCISCO</v>
      </c>
      <c r="BB900" s="19" t="e">
        <f>VLOOKUP(AG900,Cías!$A$1:$E$10000,3,0)</f>
        <v>#N/A</v>
      </c>
      <c r="BC900" s="19"/>
      <c r="BD900" s="19"/>
      <c r="BE900" s="19"/>
      <c r="BF900" s="19"/>
      <c r="BG900" s="19"/>
      <c r="BH900" s="19"/>
      <c r="BI900" s="19"/>
      <c r="BJ900" s="19"/>
    </row>
    <row r="901" spans="1:62" ht="15" x14ac:dyDescent="0.2">
      <c r="A901" s="19" t="s">
        <v>9601</v>
      </c>
      <c r="B901" s="19" t="s">
        <v>1479</v>
      </c>
      <c r="C901" s="43">
        <v>44657</v>
      </c>
      <c r="D901" s="44">
        <v>0.62291666666667</v>
      </c>
      <c r="E901" s="19" t="s">
        <v>9602</v>
      </c>
      <c r="F901" s="19" t="s">
        <v>9603</v>
      </c>
      <c r="G901" s="19" t="s">
        <v>9604</v>
      </c>
      <c r="H901" s="45">
        <v>4550.3999999999996</v>
      </c>
      <c r="I901" s="45">
        <v>5101.9399999999996</v>
      </c>
      <c r="J901" s="19" t="s">
        <v>1560</v>
      </c>
      <c r="K901" s="19" t="s">
        <v>9605</v>
      </c>
      <c r="L901" s="19" t="s">
        <v>9606</v>
      </c>
      <c r="M901" s="19" t="s">
        <v>9607</v>
      </c>
      <c r="N901" s="19" t="s">
        <v>9601</v>
      </c>
      <c r="O901" s="19" t="s">
        <v>2600</v>
      </c>
      <c r="P901" s="19" t="s">
        <v>2601</v>
      </c>
      <c r="Q901" s="46">
        <v>640</v>
      </c>
      <c r="R901" s="19" t="s">
        <v>1544</v>
      </c>
      <c r="S901" s="19" t="s">
        <v>9608</v>
      </c>
      <c r="T901" s="19" t="s">
        <v>9609</v>
      </c>
      <c r="U901" s="19" t="s">
        <v>9610</v>
      </c>
      <c r="V901" s="19" t="s">
        <v>2126</v>
      </c>
      <c r="W901" s="19" t="s">
        <v>2144</v>
      </c>
      <c r="X901" s="19" t="s">
        <v>9611</v>
      </c>
      <c r="Y901" s="19" t="s">
        <v>2146</v>
      </c>
      <c r="Z901" s="19" t="s">
        <v>2147</v>
      </c>
      <c r="AA901" s="46">
        <v>388</v>
      </c>
      <c r="AB901" s="19" t="s">
        <v>581</v>
      </c>
      <c r="AC901" s="19" t="s">
        <v>319</v>
      </c>
      <c r="AD901" s="19" t="s">
        <v>3954</v>
      </c>
      <c r="AE901" s="19" t="s">
        <v>3955</v>
      </c>
      <c r="AF901" s="19" t="s">
        <v>1592</v>
      </c>
      <c r="AG901" s="19" t="s">
        <v>3956</v>
      </c>
      <c r="AH901" s="19" t="s">
        <v>1594</v>
      </c>
      <c r="AI901" s="19" t="s">
        <v>1595</v>
      </c>
      <c r="AJ901" s="45">
        <v>0.05</v>
      </c>
      <c r="AK901" s="45">
        <v>32</v>
      </c>
      <c r="AL901" s="19" t="s">
        <v>1501</v>
      </c>
      <c r="AM901" s="46">
        <v>50360</v>
      </c>
      <c r="AN901" s="46">
        <v>32100</v>
      </c>
      <c r="AO901" s="46">
        <v>18260</v>
      </c>
      <c r="AP901" s="45">
        <v>678.4</v>
      </c>
      <c r="AQ901" s="45"/>
      <c r="AR901" s="45" t="str">
        <f>IFERROR(VLOOKUP(AB901,'Pedidos marco'!$A$1:$D$10000,4,0)," ")</f>
        <v xml:space="preserve"> </v>
      </c>
      <c r="AS901" s="45">
        <f t="shared" si="98"/>
        <v>6</v>
      </c>
      <c r="AT901" s="45" t="str">
        <f t="shared" si="99"/>
        <v>06</v>
      </c>
      <c r="AU901" s="47">
        <v>32</v>
      </c>
      <c r="AV901" s="19" t="str">
        <f t="shared" si="100"/>
        <v>04 April</v>
      </c>
      <c r="AW901" s="19">
        <f t="shared" si="101"/>
        <v>1.06</v>
      </c>
      <c r="AX901" s="19">
        <f t="shared" si="102"/>
        <v>21.2</v>
      </c>
      <c r="AY901" s="19" t="e">
        <f>VLOOKUP(AG901,Cías!$A$1:$E$10000,5,0)</f>
        <v>#N/A</v>
      </c>
      <c r="AZ901" s="19" t="str">
        <f t="shared" si="103"/>
        <v>1013592</v>
      </c>
      <c r="BA901" s="19" t="str">
        <f t="shared" si="104"/>
        <v>VALENCIA BENAVIDES GLADYS RUBY</v>
      </c>
      <c r="BB901" s="19" t="e">
        <f>VLOOKUP(AG901,Cías!$A$1:$E$10000,3,0)</f>
        <v>#N/A</v>
      </c>
      <c r="BC901" s="19"/>
      <c r="BD901" s="19"/>
      <c r="BE901" s="19"/>
      <c r="BF901" s="19"/>
      <c r="BG901" s="19"/>
      <c r="BH901" s="19"/>
      <c r="BI901" s="19"/>
      <c r="BJ901" s="19"/>
    </row>
    <row r="902" spans="1:62" ht="15" x14ac:dyDescent="0.2">
      <c r="A902" s="19" t="s">
        <v>9612</v>
      </c>
      <c r="B902" s="19" t="s">
        <v>1479</v>
      </c>
      <c r="C902" s="43">
        <v>44657</v>
      </c>
      <c r="D902" s="44">
        <v>0.62361111111111001</v>
      </c>
      <c r="E902" s="19" t="s">
        <v>9613</v>
      </c>
      <c r="F902" s="19" t="s">
        <v>9614</v>
      </c>
      <c r="G902" s="19" t="s">
        <v>9615</v>
      </c>
      <c r="H902" s="45">
        <v>2307.6</v>
      </c>
      <c r="I902" s="45">
        <v>2587.29</v>
      </c>
      <c r="J902" s="19" t="s">
        <v>1560</v>
      </c>
      <c r="K902" s="19" t="s">
        <v>9616</v>
      </c>
      <c r="L902" s="19" t="s">
        <v>9617</v>
      </c>
      <c r="M902" s="19" t="s">
        <v>9618</v>
      </c>
      <c r="N902" s="19" t="s">
        <v>9612</v>
      </c>
      <c r="O902" s="19" t="s">
        <v>1641</v>
      </c>
      <c r="P902" s="19" t="s">
        <v>1642</v>
      </c>
      <c r="Q902" s="46">
        <v>360</v>
      </c>
      <c r="R902" s="19" t="s">
        <v>1544</v>
      </c>
      <c r="S902" s="19" t="s">
        <v>9619</v>
      </c>
      <c r="T902" s="19" t="s">
        <v>9620</v>
      </c>
      <c r="U902" s="19" t="s">
        <v>9621</v>
      </c>
      <c r="V902" s="19" t="s">
        <v>9622</v>
      </c>
      <c r="W902" s="19" t="s">
        <v>2076</v>
      </c>
      <c r="X902" s="19" t="s">
        <v>9623</v>
      </c>
      <c r="Y902" s="19" t="s">
        <v>2078</v>
      </c>
      <c r="Z902" s="19" t="s">
        <v>2079</v>
      </c>
      <c r="AA902" s="46">
        <v>345</v>
      </c>
      <c r="AB902" s="19" t="s">
        <v>479</v>
      </c>
      <c r="AC902" s="19" t="s">
        <v>108</v>
      </c>
      <c r="AD902" s="19" t="s">
        <v>1948</v>
      </c>
      <c r="AE902" s="19" t="s">
        <v>1949</v>
      </c>
      <c r="AF902" s="19" t="s">
        <v>1554</v>
      </c>
      <c r="AG902" s="19" t="s">
        <v>1950</v>
      </c>
      <c r="AH902" s="19" t="s">
        <v>1499</v>
      </c>
      <c r="AI902" s="19" t="s">
        <v>1500</v>
      </c>
      <c r="AJ902" s="45">
        <v>0</v>
      </c>
      <c r="AK902" s="45">
        <v>0</v>
      </c>
      <c r="AL902" s="19" t="s">
        <v>1501</v>
      </c>
      <c r="AM902" s="46">
        <v>27110</v>
      </c>
      <c r="AN902" s="46">
        <v>18060</v>
      </c>
      <c r="AO902" s="46">
        <v>9050</v>
      </c>
      <c r="AP902" s="45">
        <v>370.8</v>
      </c>
      <c r="AQ902" s="45"/>
      <c r="AR902" s="45" t="str">
        <f>IFERROR(VLOOKUP(AB902,'Pedidos marco'!$A$1:$D$10000,4,0)," ")</f>
        <v xml:space="preserve"> </v>
      </c>
      <c r="AS902" s="45">
        <f t="shared" si="98"/>
        <v>6</v>
      </c>
      <c r="AT902" s="45" t="str">
        <f t="shared" si="99"/>
        <v>06</v>
      </c>
      <c r="AU902" s="47">
        <v>18</v>
      </c>
      <c r="AV902" s="19" t="str">
        <f t="shared" si="100"/>
        <v>04 April</v>
      </c>
      <c r="AW902" s="19">
        <f t="shared" si="101"/>
        <v>1.03</v>
      </c>
      <c r="AX902" s="19">
        <f t="shared" si="102"/>
        <v>20.6</v>
      </c>
      <c r="AY902" s="19" t="e">
        <f>VLOOKUP(AG902,Cías!$A$1:$E$10000,5,0)</f>
        <v>#N/A</v>
      </c>
      <c r="AZ902" s="19" t="str">
        <f t="shared" si="103"/>
        <v>1022019</v>
      </c>
      <c r="BA902" s="19" t="str">
        <f t="shared" si="104"/>
        <v>ENRIQUEZ LARA ORLANDO DANILO</v>
      </c>
      <c r="BB902" s="19" t="e">
        <f>VLOOKUP(AG902,Cías!$A$1:$E$10000,3,0)</f>
        <v>#N/A</v>
      </c>
      <c r="BC902" s="19"/>
      <c r="BD902" s="19"/>
      <c r="BE902" s="19"/>
      <c r="BF902" s="19"/>
      <c r="BG902" s="19"/>
      <c r="BH902" s="19"/>
      <c r="BI902" s="19"/>
      <c r="BJ902" s="19"/>
    </row>
    <row r="903" spans="1:62" ht="15" x14ac:dyDescent="0.2">
      <c r="A903" s="19" t="s">
        <v>9624</v>
      </c>
      <c r="B903" s="19" t="s">
        <v>1479</v>
      </c>
      <c r="C903" s="43">
        <v>44657</v>
      </c>
      <c r="D903" s="44">
        <v>0.62916666666666998</v>
      </c>
      <c r="E903" s="19" t="s">
        <v>9625</v>
      </c>
      <c r="F903" s="19" t="s">
        <v>9626</v>
      </c>
      <c r="G903" s="19" t="s">
        <v>9627</v>
      </c>
      <c r="H903" s="45">
        <v>537.41999999999996</v>
      </c>
      <c r="I903" s="45">
        <v>602.55999999999995</v>
      </c>
      <c r="J903" s="19" t="s">
        <v>1560</v>
      </c>
      <c r="K903" s="19" t="s">
        <v>9628</v>
      </c>
      <c r="L903" s="19" t="s">
        <v>9629</v>
      </c>
      <c r="M903" s="19" t="s">
        <v>9630</v>
      </c>
      <c r="N903" s="19" t="s">
        <v>9624</v>
      </c>
      <c r="O903" s="19" t="s">
        <v>371</v>
      </c>
      <c r="P903" s="19" t="s">
        <v>372</v>
      </c>
      <c r="Q903" s="46">
        <v>80</v>
      </c>
      <c r="R903" s="19" t="s">
        <v>1544</v>
      </c>
      <c r="S903" s="19" t="s">
        <v>4234</v>
      </c>
      <c r="T903" s="19" t="s">
        <v>4235</v>
      </c>
      <c r="U903" s="19" t="s">
        <v>4236</v>
      </c>
      <c r="V903" s="19" t="s">
        <v>4237</v>
      </c>
      <c r="W903" s="19" t="s">
        <v>415</v>
      </c>
      <c r="X903" s="19" t="s">
        <v>4238</v>
      </c>
      <c r="Y903" s="19" t="s">
        <v>1980</v>
      </c>
      <c r="Z903" s="19" t="s">
        <v>1981</v>
      </c>
      <c r="AA903" s="46">
        <v>89</v>
      </c>
      <c r="AB903" s="19" t="s">
        <v>3186</v>
      </c>
      <c r="AC903" s="19" t="s">
        <v>309</v>
      </c>
      <c r="AD903" s="19" t="s">
        <v>3187</v>
      </c>
      <c r="AE903" s="19" t="s">
        <v>3188</v>
      </c>
      <c r="AF903" s="19" t="s">
        <v>1592</v>
      </c>
      <c r="AG903" s="19" t="s">
        <v>3189</v>
      </c>
      <c r="AH903" s="19" t="s">
        <v>1594</v>
      </c>
      <c r="AI903" s="19" t="s">
        <v>1595</v>
      </c>
      <c r="AJ903" s="45">
        <v>0.05</v>
      </c>
      <c r="AK903" s="45">
        <v>4</v>
      </c>
      <c r="AL903" s="19" t="s">
        <v>1501</v>
      </c>
      <c r="AM903" s="46">
        <v>10227.916999999999</v>
      </c>
      <c r="AN903" s="46">
        <v>4011.25</v>
      </c>
      <c r="AO903" s="46">
        <v>6216.6670000000004</v>
      </c>
      <c r="AP903" s="45">
        <v>35.200000000000003</v>
      </c>
      <c r="AQ903" s="45"/>
      <c r="AR903" s="45" t="str">
        <f>IFERROR(VLOOKUP(AB903,'Pedidos marco'!$A$1:$D$10000,4,0)," ")</f>
        <v xml:space="preserve"> </v>
      </c>
      <c r="AS903" s="45">
        <f t="shared" si="98"/>
        <v>6</v>
      </c>
      <c r="AT903" s="45" t="str">
        <f t="shared" si="99"/>
        <v>06</v>
      </c>
      <c r="AU903" s="47">
        <v>4</v>
      </c>
      <c r="AV903" s="19" t="str">
        <f t="shared" si="100"/>
        <v>04 April</v>
      </c>
      <c r="AW903" s="19">
        <f t="shared" si="101"/>
        <v>0.44000000000000006</v>
      </c>
      <c r="AX903" s="19">
        <f t="shared" si="102"/>
        <v>8.8000000000000007</v>
      </c>
      <c r="AY903" s="19" t="e">
        <f>VLOOKUP(AG903,Cías!$A$1:$E$10000,5,0)</f>
        <v>#N/A</v>
      </c>
      <c r="AZ903" s="19" t="str">
        <f t="shared" si="103"/>
        <v>1013885</v>
      </c>
      <c r="BA903" s="19" t="str">
        <f t="shared" si="104"/>
        <v>TORRES POZO FABIAN ENRIQUE</v>
      </c>
      <c r="BB903" s="19" t="e">
        <f>VLOOKUP(AG903,Cías!$A$1:$E$10000,3,0)</f>
        <v>#N/A</v>
      </c>
      <c r="BC903" s="19"/>
      <c r="BD903" s="19"/>
      <c r="BE903" s="19"/>
      <c r="BF903" s="19"/>
      <c r="BG903" s="19"/>
      <c r="BH903" s="19"/>
      <c r="BI903" s="19"/>
      <c r="BJ903" s="19"/>
    </row>
    <row r="904" spans="1:62" ht="15" x14ac:dyDescent="0.2">
      <c r="A904" s="19" t="s">
        <v>9624</v>
      </c>
      <c r="B904" s="19" t="s">
        <v>1479</v>
      </c>
      <c r="C904" s="43">
        <v>44657</v>
      </c>
      <c r="D904" s="44">
        <v>0.62916666666666998</v>
      </c>
      <c r="E904" s="19" t="s">
        <v>9631</v>
      </c>
      <c r="F904" s="19" t="s">
        <v>9632</v>
      </c>
      <c r="G904" s="19" t="s">
        <v>9633</v>
      </c>
      <c r="H904" s="45">
        <v>490.92</v>
      </c>
      <c r="I904" s="45">
        <v>550.41999999999996</v>
      </c>
      <c r="J904" s="19" t="s">
        <v>1560</v>
      </c>
      <c r="K904" s="19" t="s">
        <v>9628</v>
      </c>
      <c r="L904" s="19" t="s">
        <v>9634</v>
      </c>
      <c r="M904" s="19" t="s">
        <v>9635</v>
      </c>
      <c r="N904" s="19" t="s">
        <v>9624</v>
      </c>
      <c r="O904" s="19" t="s">
        <v>369</v>
      </c>
      <c r="P904" s="19" t="s">
        <v>370</v>
      </c>
      <c r="Q904" s="46">
        <v>80</v>
      </c>
      <c r="R904" s="19" t="s">
        <v>1544</v>
      </c>
      <c r="S904" s="19" t="s">
        <v>4234</v>
      </c>
      <c r="T904" s="19" t="s">
        <v>4235</v>
      </c>
      <c r="U904" s="19" t="s">
        <v>4236</v>
      </c>
      <c r="V904" s="19" t="s">
        <v>4237</v>
      </c>
      <c r="W904" s="19" t="s">
        <v>415</v>
      </c>
      <c r="X904" s="19" t="s">
        <v>4238</v>
      </c>
      <c r="Y904" s="19" t="s">
        <v>1980</v>
      </c>
      <c r="Z904" s="19" t="s">
        <v>1981</v>
      </c>
      <c r="AA904" s="46">
        <v>89</v>
      </c>
      <c r="AB904" s="19" t="s">
        <v>3186</v>
      </c>
      <c r="AC904" s="19" t="s">
        <v>309</v>
      </c>
      <c r="AD904" s="19" t="s">
        <v>3187</v>
      </c>
      <c r="AE904" s="19" t="s">
        <v>3188</v>
      </c>
      <c r="AF904" s="19" t="s">
        <v>1592</v>
      </c>
      <c r="AG904" s="19" t="s">
        <v>3189</v>
      </c>
      <c r="AH904" s="19" t="s">
        <v>1594</v>
      </c>
      <c r="AI904" s="19" t="s">
        <v>1595</v>
      </c>
      <c r="AJ904" s="45">
        <v>0.05</v>
      </c>
      <c r="AK904" s="45">
        <v>4</v>
      </c>
      <c r="AL904" s="19" t="s">
        <v>1501</v>
      </c>
      <c r="AM904" s="46">
        <v>10227.916999999999</v>
      </c>
      <c r="AN904" s="46">
        <v>4011.25</v>
      </c>
      <c r="AO904" s="46">
        <v>6216.6670000000004</v>
      </c>
      <c r="AP904" s="45">
        <v>35.200000000000003</v>
      </c>
      <c r="AQ904" s="45"/>
      <c r="AR904" s="45" t="str">
        <f>IFERROR(VLOOKUP(AB904,'Pedidos marco'!$A$1:$D$10000,4,0)," ")</f>
        <v xml:space="preserve"> </v>
      </c>
      <c r="AS904" s="45">
        <f t="shared" si="98"/>
        <v>6</v>
      </c>
      <c r="AT904" s="45" t="str">
        <f t="shared" si="99"/>
        <v>06</v>
      </c>
      <c r="AU904" s="47">
        <v>4</v>
      </c>
      <c r="AV904" s="19" t="str">
        <f t="shared" si="100"/>
        <v>04 April</v>
      </c>
      <c r="AW904" s="19">
        <f t="shared" si="101"/>
        <v>0.44000000000000006</v>
      </c>
      <c r="AX904" s="19">
        <f t="shared" si="102"/>
        <v>8.8000000000000007</v>
      </c>
      <c r="AY904" s="19" t="e">
        <f>VLOOKUP(AG904,Cías!$A$1:$E$10000,5,0)</f>
        <v>#N/A</v>
      </c>
      <c r="AZ904" s="19" t="str">
        <f t="shared" si="103"/>
        <v>1013885</v>
      </c>
      <c r="BA904" s="19" t="str">
        <f t="shared" si="104"/>
        <v>TORRES POZO FABIAN ENRIQUE</v>
      </c>
      <c r="BB904" s="19" t="e">
        <f>VLOOKUP(AG904,Cías!$A$1:$E$10000,3,0)</f>
        <v>#N/A</v>
      </c>
      <c r="BC904" s="19"/>
      <c r="BD904" s="19"/>
      <c r="BE904" s="19"/>
      <c r="BF904" s="19"/>
      <c r="BG904" s="19"/>
      <c r="BH904" s="19"/>
      <c r="BI904" s="19"/>
      <c r="BJ904" s="19"/>
    </row>
    <row r="905" spans="1:62" ht="15" x14ac:dyDescent="0.2">
      <c r="A905" s="19" t="s">
        <v>9624</v>
      </c>
      <c r="B905" s="19" t="s">
        <v>1479</v>
      </c>
      <c r="C905" s="43">
        <v>44657</v>
      </c>
      <c r="D905" s="44">
        <v>0.62916666666666998</v>
      </c>
      <c r="E905" s="19" t="s">
        <v>9636</v>
      </c>
      <c r="F905" s="19" t="s">
        <v>9637</v>
      </c>
      <c r="G905" s="19" t="s">
        <v>9638</v>
      </c>
      <c r="H905" s="45">
        <v>3210.31</v>
      </c>
      <c r="I905" s="45">
        <v>3599.42</v>
      </c>
      <c r="J905" s="19" t="s">
        <v>1560</v>
      </c>
      <c r="K905" s="19" t="s">
        <v>9628</v>
      </c>
      <c r="L905" s="19" t="s">
        <v>9639</v>
      </c>
      <c r="M905" s="19" t="s">
        <v>9640</v>
      </c>
      <c r="N905" s="19" t="s">
        <v>9624</v>
      </c>
      <c r="O905" s="19" t="s">
        <v>367</v>
      </c>
      <c r="P905" s="19" t="s">
        <v>368</v>
      </c>
      <c r="Q905" s="46">
        <v>480</v>
      </c>
      <c r="R905" s="19" t="s">
        <v>1544</v>
      </c>
      <c r="S905" s="19" t="s">
        <v>4234</v>
      </c>
      <c r="T905" s="19" t="s">
        <v>4235</v>
      </c>
      <c r="U905" s="19" t="s">
        <v>4236</v>
      </c>
      <c r="V905" s="19" t="s">
        <v>4237</v>
      </c>
      <c r="W905" s="19" t="s">
        <v>415</v>
      </c>
      <c r="X905" s="19" t="s">
        <v>4238</v>
      </c>
      <c r="Y905" s="19" t="s">
        <v>1980</v>
      </c>
      <c r="Z905" s="19" t="s">
        <v>1981</v>
      </c>
      <c r="AA905" s="46">
        <v>89</v>
      </c>
      <c r="AB905" s="19" t="s">
        <v>3186</v>
      </c>
      <c r="AC905" s="19" t="s">
        <v>309</v>
      </c>
      <c r="AD905" s="19" t="s">
        <v>3187</v>
      </c>
      <c r="AE905" s="19" t="s">
        <v>3188</v>
      </c>
      <c r="AF905" s="19" t="s">
        <v>1592</v>
      </c>
      <c r="AG905" s="19" t="s">
        <v>3189</v>
      </c>
      <c r="AH905" s="19" t="s">
        <v>1594</v>
      </c>
      <c r="AI905" s="19" t="s">
        <v>1595</v>
      </c>
      <c r="AJ905" s="45">
        <v>0.05</v>
      </c>
      <c r="AK905" s="45">
        <v>24</v>
      </c>
      <c r="AL905" s="19" t="s">
        <v>1501</v>
      </c>
      <c r="AM905" s="46">
        <v>30284.167000000001</v>
      </c>
      <c r="AN905" s="46">
        <v>24067.5</v>
      </c>
      <c r="AO905" s="46">
        <v>6216.6670000000004</v>
      </c>
      <c r="AP905" s="45">
        <v>211.2</v>
      </c>
      <c r="AQ905" s="45"/>
      <c r="AR905" s="45" t="str">
        <f>IFERROR(VLOOKUP(AB905,'Pedidos marco'!$A$1:$D$10000,4,0)," ")</f>
        <v xml:space="preserve"> </v>
      </c>
      <c r="AS905" s="45">
        <f t="shared" si="98"/>
        <v>6</v>
      </c>
      <c r="AT905" s="45" t="str">
        <f t="shared" si="99"/>
        <v>06</v>
      </c>
      <c r="AU905" s="47">
        <v>24</v>
      </c>
      <c r="AV905" s="19" t="str">
        <f t="shared" si="100"/>
        <v>04 April</v>
      </c>
      <c r="AW905" s="19">
        <f t="shared" si="101"/>
        <v>0.44</v>
      </c>
      <c r="AX905" s="19">
        <f t="shared" si="102"/>
        <v>8.7999999999999989</v>
      </c>
      <c r="AY905" s="19" t="e">
        <f>VLOOKUP(AG905,Cías!$A$1:$E$10000,5,0)</f>
        <v>#N/A</v>
      </c>
      <c r="AZ905" s="19" t="str">
        <f t="shared" si="103"/>
        <v>1013885</v>
      </c>
      <c r="BA905" s="19" t="str">
        <f t="shared" si="104"/>
        <v>TORRES POZO FABIAN ENRIQUE</v>
      </c>
      <c r="BB905" s="19" t="e">
        <f>VLOOKUP(AG905,Cías!$A$1:$E$10000,3,0)</f>
        <v>#N/A</v>
      </c>
      <c r="BC905" s="19"/>
      <c r="BD905" s="19"/>
      <c r="BE905" s="19"/>
      <c r="BF905" s="19"/>
      <c r="BG905" s="19"/>
      <c r="BH905" s="19"/>
      <c r="BI905" s="19"/>
      <c r="BJ905" s="19"/>
    </row>
    <row r="906" spans="1:62" ht="15" x14ac:dyDescent="0.2">
      <c r="A906" s="19" t="s">
        <v>9641</v>
      </c>
      <c r="B906" s="19" t="s">
        <v>1479</v>
      </c>
      <c r="C906" s="43">
        <v>44657</v>
      </c>
      <c r="D906" s="44">
        <v>0.63263888888888997</v>
      </c>
      <c r="E906" s="19" t="s">
        <v>9642</v>
      </c>
      <c r="F906" s="19" t="s">
        <v>9643</v>
      </c>
      <c r="G906" s="19" t="s">
        <v>9644</v>
      </c>
      <c r="H906" s="45">
        <v>2444.9</v>
      </c>
      <c r="I906" s="45">
        <v>2741.24</v>
      </c>
      <c r="J906" s="19" t="s">
        <v>1560</v>
      </c>
      <c r="K906" s="19" t="s">
        <v>9645</v>
      </c>
      <c r="L906" s="19" t="s">
        <v>9646</v>
      </c>
      <c r="M906" s="19" t="s">
        <v>9647</v>
      </c>
      <c r="N906" s="19" t="s">
        <v>9641</v>
      </c>
      <c r="O906" s="19" t="s">
        <v>367</v>
      </c>
      <c r="P906" s="19" t="s">
        <v>368</v>
      </c>
      <c r="Q906" s="46">
        <v>360</v>
      </c>
      <c r="R906" s="19" t="s">
        <v>1544</v>
      </c>
      <c r="S906" s="19" t="s">
        <v>2616</v>
      </c>
      <c r="T906" s="19" t="s">
        <v>236</v>
      </c>
      <c r="U906" s="19" t="s">
        <v>3556</v>
      </c>
      <c r="V906" s="19" t="s">
        <v>3557</v>
      </c>
      <c r="W906" s="19" t="s">
        <v>415</v>
      </c>
      <c r="X906" s="19" t="s">
        <v>3558</v>
      </c>
      <c r="Y906" s="19" t="s">
        <v>3559</v>
      </c>
      <c r="Z906" s="19" t="s">
        <v>3560</v>
      </c>
      <c r="AA906" s="46">
        <v>67</v>
      </c>
      <c r="AB906" s="19" t="s">
        <v>542</v>
      </c>
      <c r="AC906" s="19" t="s">
        <v>236</v>
      </c>
      <c r="AD906" s="19" t="s">
        <v>2622</v>
      </c>
      <c r="AE906" s="19" t="s">
        <v>1481</v>
      </c>
      <c r="AF906" s="19" t="s">
        <v>1554</v>
      </c>
      <c r="AG906" s="19" t="s">
        <v>2623</v>
      </c>
      <c r="AH906" s="19" t="s">
        <v>1499</v>
      </c>
      <c r="AI906" s="19" t="s">
        <v>1500</v>
      </c>
      <c r="AJ906" s="45">
        <v>0</v>
      </c>
      <c r="AK906" s="45">
        <v>0</v>
      </c>
      <c r="AL906" s="19" t="s">
        <v>1501</v>
      </c>
      <c r="AM906" s="46">
        <v>27290</v>
      </c>
      <c r="AN906" s="46">
        <v>18080</v>
      </c>
      <c r="AO906" s="46">
        <v>9210</v>
      </c>
      <c r="AP906" s="45">
        <v>118.8</v>
      </c>
      <c r="AQ906" s="45"/>
      <c r="AR906" s="45" t="str">
        <f>IFERROR(VLOOKUP(AB906,'Pedidos marco'!$A$1:$D$10000,4,0)," ")</f>
        <v xml:space="preserve"> </v>
      </c>
      <c r="AS906" s="45">
        <f t="shared" si="98"/>
        <v>6</v>
      </c>
      <c r="AT906" s="45" t="str">
        <f t="shared" si="99"/>
        <v>06</v>
      </c>
      <c r="AU906" s="47">
        <v>18</v>
      </c>
      <c r="AV906" s="19" t="str">
        <f t="shared" si="100"/>
        <v>04 April</v>
      </c>
      <c r="AW906" s="19">
        <f t="shared" si="101"/>
        <v>0.33</v>
      </c>
      <c r="AX906" s="19">
        <f t="shared" si="102"/>
        <v>6.6</v>
      </c>
      <c r="AY906" s="19" t="e">
        <f>VLOOKUP(AG906,Cías!$A$1:$E$10000,5,0)</f>
        <v>#N/A</v>
      </c>
      <c r="AZ906" s="19" t="str">
        <f t="shared" si="103"/>
        <v>1021616</v>
      </c>
      <c r="BA906" s="19" t="str">
        <f t="shared" si="104"/>
        <v>PERUGACHI SALCEDO HECTOR PATRICIO</v>
      </c>
      <c r="BB906" s="19" t="e">
        <f>VLOOKUP(AG906,Cías!$A$1:$E$10000,3,0)</f>
        <v>#N/A</v>
      </c>
      <c r="BC906" s="19"/>
      <c r="BD906" s="19"/>
      <c r="BE906" s="19"/>
      <c r="BF906" s="19"/>
      <c r="BG906" s="19"/>
      <c r="BH906" s="19"/>
      <c r="BI906" s="19"/>
      <c r="BJ906" s="19"/>
    </row>
    <row r="907" spans="1:62" ht="15" x14ac:dyDescent="0.2">
      <c r="A907" s="19" t="s">
        <v>9648</v>
      </c>
      <c r="B907" s="19" t="s">
        <v>1479</v>
      </c>
      <c r="C907" s="43">
        <v>44657</v>
      </c>
      <c r="D907" s="44">
        <v>0.63611111111110996</v>
      </c>
      <c r="E907" s="19" t="s">
        <v>9649</v>
      </c>
      <c r="F907" s="19" t="s">
        <v>9650</v>
      </c>
      <c r="G907" s="19" t="s">
        <v>9651</v>
      </c>
      <c r="H907" s="45">
        <v>513.6</v>
      </c>
      <c r="I907" s="45">
        <v>575.85</v>
      </c>
      <c r="J907" s="19" t="s">
        <v>1560</v>
      </c>
      <c r="K907" s="19" t="s">
        <v>9652</v>
      </c>
      <c r="L907" s="19" t="s">
        <v>9653</v>
      </c>
      <c r="M907" s="19" t="s">
        <v>9654</v>
      </c>
      <c r="N907" s="19" t="s">
        <v>9648</v>
      </c>
      <c r="O907" s="19" t="s">
        <v>369</v>
      </c>
      <c r="P907" s="19" t="s">
        <v>370</v>
      </c>
      <c r="Q907" s="46">
        <v>80</v>
      </c>
      <c r="R907" s="19" t="s">
        <v>1544</v>
      </c>
      <c r="S907" s="19" t="s">
        <v>9655</v>
      </c>
      <c r="T907" s="19" t="s">
        <v>9656</v>
      </c>
      <c r="U907" s="19" t="s">
        <v>9657</v>
      </c>
      <c r="V907" s="19" t="s">
        <v>9658</v>
      </c>
      <c r="W907" s="19" t="s">
        <v>415</v>
      </c>
      <c r="X907" s="19" t="s">
        <v>9659</v>
      </c>
      <c r="Y907" s="19" t="s">
        <v>2756</v>
      </c>
      <c r="Z907" s="19" t="s">
        <v>2757</v>
      </c>
      <c r="AA907" s="46">
        <v>76</v>
      </c>
      <c r="AB907" s="19" t="s">
        <v>571</v>
      </c>
      <c r="AC907" s="19" t="s">
        <v>295</v>
      </c>
      <c r="AD907" s="19" t="s">
        <v>5206</v>
      </c>
      <c r="AE907" s="19" t="s">
        <v>1481</v>
      </c>
      <c r="AF907" s="19" t="s">
        <v>1554</v>
      </c>
      <c r="AG907" s="19" t="s">
        <v>5207</v>
      </c>
      <c r="AH907" s="19" t="s">
        <v>1499</v>
      </c>
      <c r="AI907" s="19" t="s">
        <v>1500</v>
      </c>
      <c r="AJ907" s="45">
        <v>0</v>
      </c>
      <c r="AK907" s="45">
        <v>0</v>
      </c>
      <c r="AL907" s="19" t="s">
        <v>1501</v>
      </c>
      <c r="AM907" s="46">
        <v>8470.5560000000005</v>
      </c>
      <c r="AN907" s="46">
        <v>4015.556</v>
      </c>
      <c r="AO907" s="46">
        <v>4455</v>
      </c>
      <c r="AP907" s="45">
        <v>28</v>
      </c>
      <c r="AQ907" s="45"/>
      <c r="AR907" s="45" t="str">
        <f>IFERROR(VLOOKUP(AB907,'Pedidos marco'!$A$1:$D$10000,4,0)," ")</f>
        <v xml:space="preserve"> </v>
      </c>
      <c r="AS907" s="45">
        <f t="shared" si="98"/>
        <v>6</v>
      </c>
      <c r="AT907" s="45" t="str">
        <f t="shared" si="99"/>
        <v>06</v>
      </c>
      <c r="AU907" s="47">
        <v>4</v>
      </c>
      <c r="AV907" s="19" t="str">
        <f t="shared" si="100"/>
        <v>04 April</v>
      </c>
      <c r="AW907" s="19">
        <f t="shared" si="101"/>
        <v>0.35</v>
      </c>
      <c r="AX907" s="19">
        <f t="shared" si="102"/>
        <v>7</v>
      </c>
      <c r="AY907" s="19" t="e">
        <f>VLOOKUP(AG907,Cías!$A$1:$E$10000,5,0)</f>
        <v>#N/A</v>
      </c>
      <c r="AZ907" s="19" t="str">
        <f t="shared" si="103"/>
        <v>1014100</v>
      </c>
      <c r="BA907" s="19" t="str">
        <f t="shared" si="104"/>
        <v>SIGUENZA PARRA FROILAN ALEJANDRO</v>
      </c>
      <c r="BB907" s="19" t="e">
        <f>VLOOKUP(AG907,Cías!$A$1:$E$10000,3,0)</f>
        <v>#N/A</v>
      </c>
      <c r="BC907" s="19"/>
      <c r="BD907" s="19"/>
      <c r="BE907" s="19"/>
      <c r="BF907" s="19"/>
      <c r="BG907" s="19"/>
      <c r="BH907" s="19"/>
      <c r="BI907" s="19"/>
      <c r="BJ907" s="19"/>
    </row>
    <row r="908" spans="1:62" ht="15" x14ac:dyDescent="0.2">
      <c r="A908" s="19" t="s">
        <v>9648</v>
      </c>
      <c r="B908" s="19" t="s">
        <v>1479</v>
      </c>
      <c r="C908" s="43">
        <v>44657</v>
      </c>
      <c r="D908" s="44">
        <v>0.63611111111110996</v>
      </c>
      <c r="E908" s="19" t="s">
        <v>9660</v>
      </c>
      <c r="F908" s="19" t="s">
        <v>9661</v>
      </c>
      <c r="G908" s="19" t="s">
        <v>9662</v>
      </c>
      <c r="H908" s="45">
        <v>1940.4</v>
      </c>
      <c r="I908" s="45">
        <v>2175.59</v>
      </c>
      <c r="J908" s="19" t="s">
        <v>1560</v>
      </c>
      <c r="K908" s="19" t="s">
        <v>9663</v>
      </c>
      <c r="L908" s="19" t="s">
        <v>9664</v>
      </c>
      <c r="M908" s="19" t="s">
        <v>9665</v>
      </c>
      <c r="N908" s="19" t="s">
        <v>9648</v>
      </c>
      <c r="O908" s="19" t="s">
        <v>367</v>
      </c>
      <c r="P908" s="19" t="s">
        <v>368</v>
      </c>
      <c r="Q908" s="46">
        <v>280</v>
      </c>
      <c r="R908" s="19" t="s">
        <v>1544</v>
      </c>
      <c r="S908" s="19" t="s">
        <v>9655</v>
      </c>
      <c r="T908" s="19" t="s">
        <v>9656</v>
      </c>
      <c r="U908" s="19" t="s">
        <v>9657</v>
      </c>
      <c r="V908" s="19" t="s">
        <v>9658</v>
      </c>
      <c r="W908" s="19" t="s">
        <v>415</v>
      </c>
      <c r="X908" s="19" t="s">
        <v>9659</v>
      </c>
      <c r="Y908" s="19" t="s">
        <v>2756</v>
      </c>
      <c r="Z908" s="19" t="s">
        <v>2757</v>
      </c>
      <c r="AA908" s="46">
        <v>76</v>
      </c>
      <c r="AB908" s="19" t="s">
        <v>571</v>
      </c>
      <c r="AC908" s="19" t="s">
        <v>295</v>
      </c>
      <c r="AD908" s="19" t="s">
        <v>5206</v>
      </c>
      <c r="AE908" s="19" t="s">
        <v>1481</v>
      </c>
      <c r="AF908" s="19" t="s">
        <v>1554</v>
      </c>
      <c r="AG908" s="19" t="s">
        <v>5207</v>
      </c>
      <c r="AH908" s="19" t="s">
        <v>1499</v>
      </c>
      <c r="AI908" s="19" t="s">
        <v>1500</v>
      </c>
      <c r="AJ908" s="45">
        <v>0</v>
      </c>
      <c r="AK908" s="45">
        <v>0</v>
      </c>
      <c r="AL908" s="19" t="s">
        <v>1501</v>
      </c>
      <c r="AM908" s="46">
        <v>18509.444</v>
      </c>
      <c r="AN908" s="46">
        <v>14054.444</v>
      </c>
      <c r="AO908" s="46">
        <v>4455</v>
      </c>
      <c r="AP908" s="45">
        <v>98</v>
      </c>
      <c r="AQ908" s="45"/>
      <c r="AR908" s="45" t="str">
        <f>IFERROR(VLOOKUP(AB908,'Pedidos marco'!$A$1:$D$10000,4,0)," ")</f>
        <v xml:space="preserve"> </v>
      </c>
      <c r="AS908" s="45">
        <f t="shared" si="98"/>
        <v>6</v>
      </c>
      <c r="AT908" s="45" t="str">
        <f t="shared" si="99"/>
        <v>06</v>
      </c>
      <c r="AU908" s="47">
        <v>14</v>
      </c>
      <c r="AV908" s="19" t="str">
        <f t="shared" si="100"/>
        <v>04 April</v>
      </c>
      <c r="AW908" s="19">
        <f t="shared" si="101"/>
        <v>0.35</v>
      </c>
      <c r="AX908" s="19">
        <f t="shared" si="102"/>
        <v>7</v>
      </c>
      <c r="AY908" s="19" t="e">
        <f>VLOOKUP(AG908,Cías!$A$1:$E$10000,5,0)</f>
        <v>#N/A</v>
      </c>
      <c r="AZ908" s="19" t="str">
        <f t="shared" si="103"/>
        <v>1014100</v>
      </c>
      <c r="BA908" s="19" t="str">
        <f t="shared" si="104"/>
        <v>SIGUENZA PARRA FROILAN ALEJANDRO</v>
      </c>
      <c r="BB908" s="19" t="e">
        <f>VLOOKUP(AG908,Cías!$A$1:$E$10000,3,0)</f>
        <v>#N/A</v>
      </c>
      <c r="BC908" s="19"/>
      <c r="BD908" s="19"/>
      <c r="BE908" s="19"/>
      <c r="BF908" s="19"/>
      <c r="BG908" s="19"/>
      <c r="BH908" s="19"/>
      <c r="BI908" s="19"/>
      <c r="BJ908" s="19"/>
    </row>
    <row r="909" spans="1:62" ht="15" x14ac:dyDescent="0.2">
      <c r="A909" s="19" t="s">
        <v>9666</v>
      </c>
      <c r="B909" s="19" t="s">
        <v>1479</v>
      </c>
      <c r="C909" s="43">
        <v>44657</v>
      </c>
      <c r="D909" s="44">
        <v>0.64097222222221995</v>
      </c>
      <c r="E909" s="19" t="s">
        <v>9667</v>
      </c>
      <c r="F909" s="19" t="s">
        <v>9668</v>
      </c>
      <c r="G909" s="19" t="s">
        <v>9669</v>
      </c>
      <c r="H909" s="45">
        <v>2426.4</v>
      </c>
      <c r="I909" s="45">
        <v>2720.5</v>
      </c>
      <c r="J909" s="19" t="s">
        <v>1560</v>
      </c>
      <c r="K909" s="19" t="s">
        <v>9670</v>
      </c>
      <c r="L909" s="19" t="s">
        <v>9671</v>
      </c>
      <c r="M909" s="19" t="s">
        <v>9672</v>
      </c>
      <c r="N909" s="19" t="s">
        <v>9666</v>
      </c>
      <c r="O909" s="19" t="s">
        <v>367</v>
      </c>
      <c r="P909" s="19" t="s">
        <v>368</v>
      </c>
      <c r="Q909" s="46">
        <v>360</v>
      </c>
      <c r="R909" s="19" t="s">
        <v>1544</v>
      </c>
      <c r="S909" s="19" t="s">
        <v>2156</v>
      </c>
      <c r="T909" s="19" t="s">
        <v>419</v>
      </c>
      <c r="U909" s="19" t="s">
        <v>9673</v>
      </c>
      <c r="V909" s="19" t="s">
        <v>9674</v>
      </c>
      <c r="W909" s="19" t="s">
        <v>415</v>
      </c>
      <c r="X909" s="19" t="s">
        <v>9675</v>
      </c>
      <c r="Y909" s="19" t="s">
        <v>2406</v>
      </c>
      <c r="Z909" s="19" t="s">
        <v>2407</v>
      </c>
      <c r="AA909" s="46">
        <v>83</v>
      </c>
      <c r="AB909" s="19" t="s">
        <v>499</v>
      </c>
      <c r="AC909" s="19" t="s">
        <v>147</v>
      </c>
      <c r="AD909" s="19" t="s">
        <v>5526</v>
      </c>
      <c r="AE909" s="19" t="s">
        <v>5527</v>
      </c>
      <c r="AF909" s="19" t="s">
        <v>1554</v>
      </c>
      <c r="AG909" s="19" t="s">
        <v>5528</v>
      </c>
      <c r="AH909" s="19" t="s">
        <v>1499</v>
      </c>
      <c r="AI909" s="19" t="s">
        <v>1500</v>
      </c>
      <c r="AJ909" s="45">
        <v>0</v>
      </c>
      <c r="AK909" s="45">
        <v>0</v>
      </c>
      <c r="AL909" s="19" t="s">
        <v>1501</v>
      </c>
      <c r="AM909" s="46">
        <v>27040</v>
      </c>
      <c r="AN909" s="46">
        <v>18070</v>
      </c>
      <c r="AO909" s="46">
        <v>8970</v>
      </c>
      <c r="AP909" s="45">
        <v>126</v>
      </c>
      <c r="AQ909" s="45"/>
      <c r="AR909" s="45" t="str">
        <f>IFERROR(VLOOKUP(AB909,'Pedidos marco'!$A$1:$D$10000,4,0)," ")</f>
        <v xml:space="preserve"> </v>
      </c>
      <c r="AS909" s="45">
        <f t="shared" si="98"/>
        <v>6</v>
      </c>
      <c r="AT909" s="45" t="str">
        <f t="shared" si="99"/>
        <v>06</v>
      </c>
      <c r="AU909" s="47">
        <v>18</v>
      </c>
      <c r="AV909" s="19" t="str">
        <f t="shared" si="100"/>
        <v>04 April</v>
      </c>
      <c r="AW909" s="19">
        <f t="shared" si="101"/>
        <v>0.35</v>
      </c>
      <c r="AX909" s="19">
        <f t="shared" si="102"/>
        <v>7</v>
      </c>
      <c r="AY909" s="19" t="e">
        <f>VLOOKUP(AG909,Cías!$A$1:$E$10000,5,0)</f>
        <v>#N/A</v>
      </c>
      <c r="AZ909" s="19" t="str">
        <f t="shared" si="103"/>
        <v>1024047</v>
      </c>
      <c r="BA909" s="19" t="str">
        <f t="shared" si="104"/>
        <v>GRANDA ALMEIDA LUIS ANIBAL</v>
      </c>
      <c r="BB909" s="19" t="e">
        <f>VLOOKUP(AG909,Cías!$A$1:$E$10000,3,0)</f>
        <v>#N/A</v>
      </c>
      <c r="BC909" s="19"/>
      <c r="BD909" s="19"/>
      <c r="BE909" s="19"/>
      <c r="BF909" s="19"/>
      <c r="BG909" s="19"/>
      <c r="BH909" s="19"/>
      <c r="BI909" s="19"/>
      <c r="BJ909" s="19"/>
    </row>
    <row r="910" spans="1:62" ht="15" x14ac:dyDescent="0.2">
      <c r="A910" s="19" t="s">
        <v>9676</v>
      </c>
      <c r="B910" s="19" t="s">
        <v>1479</v>
      </c>
      <c r="C910" s="43">
        <v>44657</v>
      </c>
      <c r="D910" s="44">
        <v>0.64583333333333004</v>
      </c>
      <c r="E910" s="19" t="s">
        <v>9677</v>
      </c>
      <c r="F910" s="19" t="s">
        <v>9678</v>
      </c>
      <c r="G910" s="19" t="s">
        <v>9679</v>
      </c>
      <c r="H910" s="45">
        <v>4225.6499999999996</v>
      </c>
      <c r="I910" s="45">
        <v>4737.83</v>
      </c>
      <c r="J910" s="19" t="s">
        <v>1560</v>
      </c>
      <c r="K910" s="19" t="s">
        <v>9680</v>
      </c>
      <c r="L910" s="19" t="s">
        <v>9681</v>
      </c>
      <c r="M910" s="19" t="s">
        <v>9682</v>
      </c>
      <c r="N910" s="19" t="s">
        <v>9676</v>
      </c>
      <c r="O910" s="19" t="s">
        <v>367</v>
      </c>
      <c r="P910" s="19" t="s">
        <v>368</v>
      </c>
      <c r="Q910" s="46">
        <v>660</v>
      </c>
      <c r="R910" s="19" t="s">
        <v>1544</v>
      </c>
      <c r="S910" s="19" t="s">
        <v>1680</v>
      </c>
      <c r="T910" s="19" t="s">
        <v>90</v>
      </c>
      <c r="U910" s="19" t="s">
        <v>1681</v>
      </c>
      <c r="V910" s="19" t="s">
        <v>1682</v>
      </c>
      <c r="W910" s="19" t="s">
        <v>1548</v>
      </c>
      <c r="X910" s="19" t="s">
        <v>1683</v>
      </c>
      <c r="Y910" s="19" t="s">
        <v>1684</v>
      </c>
      <c r="Z910" s="19" t="s">
        <v>1685</v>
      </c>
      <c r="AA910" s="46">
        <v>198</v>
      </c>
      <c r="AB910" s="19" t="s">
        <v>443</v>
      </c>
      <c r="AC910" s="19" t="s">
        <v>33</v>
      </c>
      <c r="AD910" s="19" t="s">
        <v>1686</v>
      </c>
      <c r="AE910" s="19" t="s">
        <v>1687</v>
      </c>
      <c r="AF910" s="19" t="s">
        <v>1592</v>
      </c>
      <c r="AG910" s="19" t="s">
        <v>1688</v>
      </c>
      <c r="AH910" s="19" t="s">
        <v>1499</v>
      </c>
      <c r="AI910" s="19" t="s">
        <v>1500</v>
      </c>
      <c r="AJ910" s="45">
        <v>0</v>
      </c>
      <c r="AK910" s="45">
        <v>0</v>
      </c>
      <c r="AL910" s="19" t="s">
        <v>1501</v>
      </c>
      <c r="AM910" s="46">
        <v>50880</v>
      </c>
      <c r="AN910" s="46">
        <v>33110</v>
      </c>
      <c r="AO910" s="46">
        <v>17770</v>
      </c>
      <c r="AP910" s="45">
        <v>488.4</v>
      </c>
      <c r="AQ910" s="45"/>
      <c r="AR910" s="45" t="str">
        <f>IFERROR(VLOOKUP(AB910,'Pedidos marco'!$A$1:$D$10000,4,0)," ")</f>
        <v xml:space="preserve"> </v>
      </c>
      <c r="AS910" s="45">
        <f t="shared" si="98"/>
        <v>6</v>
      </c>
      <c r="AT910" s="45" t="str">
        <f t="shared" si="99"/>
        <v>06</v>
      </c>
      <c r="AU910" s="47">
        <v>33</v>
      </c>
      <c r="AV910" s="19" t="str">
        <f t="shared" si="100"/>
        <v>04 April</v>
      </c>
      <c r="AW910" s="19">
        <f t="shared" si="101"/>
        <v>0.74</v>
      </c>
      <c r="AX910" s="19">
        <f t="shared" si="102"/>
        <v>14.799999999999999</v>
      </c>
      <c r="AY910" s="19" t="e">
        <f>VLOOKUP(AG910,Cías!$A$1:$E$10000,5,0)</f>
        <v>#N/A</v>
      </c>
      <c r="AZ910" s="19" t="str">
        <f t="shared" si="103"/>
        <v>1013812</v>
      </c>
      <c r="BA910" s="19" t="str">
        <f t="shared" si="104"/>
        <v>ASHQUI ANDINO JORGE AQUILINO</v>
      </c>
      <c r="BB910" s="19" t="e">
        <f>VLOOKUP(AG910,Cías!$A$1:$E$10000,3,0)</f>
        <v>#N/A</v>
      </c>
      <c r="BC910" s="19"/>
      <c r="BD910" s="19"/>
      <c r="BE910" s="19"/>
      <c r="BF910" s="19"/>
      <c r="BG910" s="19"/>
      <c r="BH910" s="19"/>
      <c r="BI910" s="19"/>
      <c r="BJ910" s="19"/>
    </row>
    <row r="911" spans="1:62" ht="15" x14ac:dyDescent="0.2">
      <c r="A911" s="19" t="s">
        <v>9683</v>
      </c>
      <c r="B911" s="19" t="s">
        <v>1479</v>
      </c>
      <c r="C911" s="43">
        <v>44657</v>
      </c>
      <c r="D911" s="44">
        <v>0.65277777777778001</v>
      </c>
      <c r="E911" s="19" t="s">
        <v>9684</v>
      </c>
      <c r="F911" s="19" t="s">
        <v>9685</v>
      </c>
      <c r="G911" s="19" t="s">
        <v>9686</v>
      </c>
      <c r="H911" s="45">
        <v>3262.32</v>
      </c>
      <c r="I911" s="45">
        <v>3657.74</v>
      </c>
      <c r="J911" s="19" t="s">
        <v>1560</v>
      </c>
      <c r="K911" s="19" t="s">
        <v>9687</v>
      </c>
      <c r="L911" s="19" t="s">
        <v>9688</v>
      </c>
      <c r="M911" s="19" t="s">
        <v>9689</v>
      </c>
      <c r="N911" s="19" t="s">
        <v>9683</v>
      </c>
      <c r="O911" s="19" t="s">
        <v>367</v>
      </c>
      <c r="P911" s="19" t="s">
        <v>368</v>
      </c>
      <c r="Q911" s="46">
        <v>480</v>
      </c>
      <c r="R911" s="19" t="s">
        <v>1544</v>
      </c>
      <c r="S911" s="19" t="s">
        <v>1712</v>
      </c>
      <c r="T911" s="19" t="s">
        <v>1713</v>
      </c>
      <c r="U911" s="19" t="s">
        <v>1714</v>
      </c>
      <c r="V911" s="19" t="s">
        <v>1715</v>
      </c>
      <c r="W911" s="19" t="s">
        <v>1627</v>
      </c>
      <c r="X911" s="19" t="s">
        <v>1716</v>
      </c>
      <c r="Y911" s="19" t="s">
        <v>1629</v>
      </c>
      <c r="Z911" s="19" t="s">
        <v>1630</v>
      </c>
      <c r="AA911" s="46">
        <v>40</v>
      </c>
      <c r="AB911" s="19" t="s">
        <v>522</v>
      </c>
      <c r="AC911" s="19" t="s">
        <v>196</v>
      </c>
      <c r="AD911" s="19" t="s">
        <v>3714</v>
      </c>
      <c r="AE911" s="19" t="s">
        <v>3715</v>
      </c>
      <c r="AF911" s="19" t="s">
        <v>1719</v>
      </c>
      <c r="AG911" s="19" t="s">
        <v>3716</v>
      </c>
      <c r="AH911" s="19" t="s">
        <v>1594</v>
      </c>
      <c r="AI911" s="19" t="s">
        <v>1595</v>
      </c>
      <c r="AJ911" s="45">
        <v>0.05</v>
      </c>
      <c r="AK911" s="45">
        <v>24</v>
      </c>
      <c r="AL911" s="19" t="s">
        <v>1501</v>
      </c>
      <c r="AM911" s="46">
        <v>40010</v>
      </c>
      <c r="AN911" s="46">
        <v>24040</v>
      </c>
      <c r="AO911" s="46">
        <v>15970</v>
      </c>
      <c r="AP911" s="45">
        <v>100.8</v>
      </c>
      <c r="AQ911" s="45"/>
      <c r="AR911" s="45" t="str">
        <f>IFERROR(VLOOKUP(AB911,'Pedidos marco'!$A$1:$D$10000,4,0)," ")</f>
        <v xml:space="preserve"> </v>
      </c>
      <c r="AS911" s="45">
        <f t="shared" si="98"/>
        <v>6</v>
      </c>
      <c r="AT911" s="45" t="str">
        <f t="shared" si="99"/>
        <v>06</v>
      </c>
      <c r="AU911" s="47">
        <v>24</v>
      </c>
      <c r="AV911" s="19" t="str">
        <f t="shared" si="100"/>
        <v>04 April</v>
      </c>
      <c r="AW911" s="19">
        <f t="shared" si="101"/>
        <v>0.21</v>
      </c>
      <c r="AX911" s="19">
        <f t="shared" si="102"/>
        <v>4.2</v>
      </c>
      <c r="AY911" s="19" t="e">
        <f>VLOOKUP(AG911,Cías!$A$1:$E$10000,5,0)</f>
        <v>#N/A</v>
      </c>
      <c r="AZ911" s="19" t="str">
        <f t="shared" si="103"/>
        <v>1013493</v>
      </c>
      <c r="BA911" s="19" t="str">
        <f t="shared" si="104"/>
        <v>MEDIAVILLA PERUGACHI LUIS ALFONSO</v>
      </c>
      <c r="BB911" s="19" t="e">
        <f>VLOOKUP(AG911,Cías!$A$1:$E$10000,3,0)</f>
        <v>#N/A</v>
      </c>
      <c r="BC911" s="19"/>
      <c r="BD911" s="19"/>
      <c r="BE911" s="19"/>
      <c r="BF911" s="19"/>
      <c r="BG911" s="19"/>
      <c r="BH911" s="19"/>
      <c r="BI911" s="19"/>
      <c r="BJ911" s="19"/>
    </row>
    <row r="912" spans="1:62" ht="15" x14ac:dyDescent="0.2">
      <c r="A912" s="19" t="s">
        <v>9690</v>
      </c>
      <c r="B912" s="19" t="s">
        <v>1479</v>
      </c>
      <c r="C912" s="43">
        <v>44657</v>
      </c>
      <c r="D912" s="44">
        <v>0.65486111111111001</v>
      </c>
      <c r="E912" s="19" t="s">
        <v>9691</v>
      </c>
      <c r="F912" s="19" t="s">
        <v>9692</v>
      </c>
      <c r="G912" s="19" t="s">
        <v>9693</v>
      </c>
      <c r="H912" s="45">
        <v>3271.78</v>
      </c>
      <c r="I912" s="45">
        <v>3668.34</v>
      </c>
      <c r="J912" s="19" t="s">
        <v>1560</v>
      </c>
      <c r="K912" s="19" t="s">
        <v>9694</v>
      </c>
      <c r="L912" s="19" t="s">
        <v>9695</v>
      </c>
      <c r="M912" s="19" t="s">
        <v>9696</v>
      </c>
      <c r="N912" s="19" t="s">
        <v>9690</v>
      </c>
      <c r="O912" s="19" t="s">
        <v>371</v>
      </c>
      <c r="P912" s="19" t="s">
        <v>372</v>
      </c>
      <c r="Q912" s="46">
        <v>480</v>
      </c>
      <c r="R912" s="19" t="s">
        <v>1544</v>
      </c>
      <c r="S912" s="19" t="s">
        <v>5443</v>
      </c>
      <c r="T912" s="19" t="s">
        <v>5444</v>
      </c>
      <c r="U912" s="19" t="s">
        <v>9697</v>
      </c>
      <c r="V912" s="19" t="s">
        <v>9698</v>
      </c>
      <c r="W912" s="19" t="s">
        <v>1865</v>
      </c>
      <c r="X912" s="19" t="s">
        <v>9699</v>
      </c>
      <c r="Y912" s="19" t="s">
        <v>1867</v>
      </c>
      <c r="Z912" s="19" t="s">
        <v>1868</v>
      </c>
      <c r="AA912" s="46">
        <v>30</v>
      </c>
      <c r="AB912" s="19" t="s">
        <v>540</v>
      </c>
      <c r="AC912" s="19" t="s">
        <v>232</v>
      </c>
      <c r="AD912" s="19" t="s">
        <v>4144</v>
      </c>
      <c r="AE912" s="19" t="s">
        <v>4145</v>
      </c>
      <c r="AF912" s="19" t="s">
        <v>1719</v>
      </c>
      <c r="AG912" s="19" t="s">
        <v>4146</v>
      </c>
      <c r="AH912" s="19" t="s">
        <v>1594</v>
      </c>
      <c r="AI912" s="19" t="s">
        <v>1595</v>
      </c>
      <c r="AJ912" s="45">
        <v>0.05</v>
      </c>
      <c r="AK912" s="45">
        <v>24</v>
      </c>
      <c r="AL912" s="19" t="s">
        <v>1501</v>
      </c>
      <c r="AM912" s="46">
        <v>39370</v>
      </c>
      <c r="AN912" s="46">
        <v>24080</v>
      </c>
      <c r="AO912" s="46">
        <v>15290</v>
      </c>
      <c r="AP912" s="45">
        <v>91.2</v>
      </c>
      <c r="AQ912" s="45"/>
      <c r="AR912" s="45" t="str">
        <f>IFERROR(VLOOKUP(AB912,'Pedidos marco'!$A$1:$D$10000,4,0)," ")</f>
        <v xml:space="preserve"> </v>
      </c>
      <c r="AS912" s="45">
        <f t="shared" si="98"/>
        <v>6</v>
      </c>
      <c r="AT912" s="45" t="str">
        <f t="shared" si="99"/>
        <v>06</v>
      </c>
      <c r="AU912" s="47">
        <v>24</v>
      </c>
      <c r="AV912" s="19" t="str">
        <f t="shared" si="100"/>
        <v>04 April</v>
      </c>
      <c r="AW912" s="19">
        <f t="shared" si="101"/>
        <v>0.19</v>
      </c>
      <c r="AX912" s="19">
        <f t="shared" si="102"/>
        <v>3.8000000000000003</v>
      </c>
      <c r="AY912" s="19" t="e">
        <f>VLOOKUP(AG912,Cías!$A$1:$E$10000,5,0)</f>
        <v>#N/A</v>
      </c>
      <c r="AZ912" s="19" t="str">
        <f t="shared" si="103"/>
        <v>1013485</v>
      </c>
      <c r="BA912" s="19" t="str">
        <f t="shared" si="104"/>
        <v>PEREZ ALBUJA VICTOR ALEJANDRO</v>
      </c>
      <c r="BB912" s="19" t="e">
        <f>VLOOKUP(AG912,Cías!$A$1:$E$10000,3,0)</f>
        <v>#N/A</v>
      </c>
      <c r="BC912" s="19"/>
      <c r="BD912" s="19"/>
      <c r="BE912" s="19"/>
      <c r="BF912" s="19"/>
      <c r="BG912" s="19"/>
      <c r="BH912" s="19"/>
      <c r="BI912" s="19"/>
      <c r="BJ912" s="19"/>
    </row>
    <row r="913" spans="1:62" ht="15" x14ac:dyDescent="0.2">
      <c r="A913" s="19" t="s">
        <v>9700</v>
      </c>
      <c r="B913" s="19" t="s">
        <v>1479</v>
      </c>
      <c r="C913" s="43">
        <v>44657</v>
      </c>
      <c r="D913" s="44">
        <v>0.65972222222221999</v>
      </c>
      <c r="E913" s="19" t="s">
        <v>9701</v>
      </c>
      <c r="F913" s="19" t="s">
        <v>9702</v>
      </c>
      <c r="G913" s="19" t="s">
        <v>9703</v>
      </c>
      <c r="H913" s="45">
        <v>4171.2</v>
      </c>
      <c r="I913" s="45">
        <v>4676.7700000000004</v>
      </c>
      <c r="J913" s="19" t="s">
        <v>1560</v>
      </c>
      <c r="K913" s="19" t="s">
        <v>8561</v>
      </c>
      <c r="L913" s="19" t="s">
        <v>9704</v>
      </c>
      <c r="M913" s="19" t="s">
        <v>9705</v>
      </c>
      <c r="N913" s="19" t="s">
        <v>9700</v>
      </c>
      <c r="O913" s="19" t="s">
        <v>369</v>
      </c>
      <c r="P913" s="19" t="s">
        <v>370</v>
      </c>
      <c r="Q913" s="46">
        <v>660</v>
      </c>
      <c r="R913" s="19" t="s">
        <v>1544</v>
      </c>
      <c r="S913" s="19" t="s">
        <v>7844</v>
      </c>
      <c r="T913" s="19" t="s">
        <v>7845</v>
      </c>
      <c r="U913" s="19" t="s">
        <v>8564</v>
      </c>
      <c r="V913" s="19" t="s">
        <v>8565</v>
      </c>
      <c r="W913" s="19" t="s">
        <v>2092</v>
      </c>
      <c r="X913" s="19" t="s">
        <v>8566</v>
      </c>
      <c r="Y913" s="19" t="s">
        <v>2094</v>
      </c>
      <c r="Z913" s="19" t="s">
        <v>2095</v>
      </c>
      <c r="AA913" s="46">
        <v>130</v>
      </c>
      <c r="AB913" s="19" t="s">
        <v>463</v>
      </c>
      <c r="AC913" s="19" t="s">
        <v>76</v>
      </c>
      <c r="AD913" s="19" t="s">
        <v>4254</v>
      </c>
      <c r="AE913" s="19" t="s">
        <v>4255</v>
      </c>
      <c r="AF913" s="19" t="s">
        <v>1592</v>
      </c>
      <c r="AG913" s="19" t="s">
        <v>4256</v>
      </c>
      <c r="AH913" s="19" t="s">
        <v>1499</v>
      </c>
      <c r="AI913" s="19" t="s">
        <v>1500</v>
      </c>
      <c r="AJ913" s="45">
        <v>0</v>
      </c>
      <c r="AK913" s="45">
        <v>0</v>
      </c>
      <c r="AL913" s="19" t="s">
        <v>1501</v>
      </c>
      <c r="AM913" s="46">
        <v>50610</v>
      </c>
      <c r="AN913" s="46">
        <v>33150</v>
      </c>
      <c r="AO913" s="46">
        <v>17460</v>
      </c>
      <c r="AP913" s="45">
        <v>356.4</v>
      </c>
      <c r="AQ913" s="45"/>
      <c r="AR913" s="45" t="str">
        <f>IFERROR(VLOOKUP(AB913,'Pedidos marco'!$A$1:$D$10000,4,0)," ")</f>
        <v xml:space="preserve"> </v>
      </c>
      <c r="AS913" s="45">
        <f t="shared" si="98"/>
        <v>6</v>
      </c>
      <c r="AT913" s="45" t="str">
        <f t="shared" si="99"/>
        <v>06</v>
      </c>
      <c r="AU913" s="47">
        <v>33</v>
      </c>
      <c r="AV913" s="19" t="str">
        <f t="shared" si="100"/>
        <v>04 April</v>
      </c>
      <c r="AW913" s="19">
        <f t="shared" si="101"/>
        <v>0.53999999999999992</v>
      </c>
      <c r="AX913" s="19">
        <f t="shared" si="102"/>
        <v>10.799999999999999</v>
      </c>
      <c r="AY913" s="19" t="e">
        <f>VLOOKUP(AG913,Cías!$A$1:$E$10000,5,0)</f>
        <v>#N/A</v>
      </c>
      <c r="AZ913" s="19" t="str">
        <f t="shared" si="103"/>
        <v>1014016</v>
      </c>
      <c r="BA913" s="19" t="str">
        <f t="shared" si="104"/>
        <v>CARRILLO VARGAS MARIO ALFREDO</v>
      </c>
      <c r="BB913" s="19" t="e">
        <f>VLOOKUP(AG913,Cías!$A$1:$E$10000,3,0)</f>
        <v>#N/A</v>
      </c>
      <c r="BC913" s="19"/>
      <c r="BD913" s="19"/>
      <c r="BE913" s="19"/>
      <c r="BF913" s="19"/>
      <c r="BG913" s="19"/>
      <c r="BH913" s="19"/>
      <c r="BI913" s="19"/>
      <c r="BJ913" s="19"/>
    </row>
    <row r="914" spans="1:62" ht="15" x14ac:dyDescent="0.2">
      <c r="A914" s="19" t="s">
        <v>9706</v>
      </c>
      <c r="B914" s="19" t="s">
        <v>1479</v>
      </c>
      <c r="C914" s="43">
        <v>44657</v>
      </c>
      <c r="D914" s="44">
        <v>0.66041666666666998</v>
      </c>
      <c r="E914" s="19" t="s">
        <v>9707</v>
      </c>
      <c r="F914" s="19" t="s">
        <v>1481</v>
      </c>
      <c r="G914" s="19" t="s">
        <v>1481</v>
      </c>
      <c r="H914" s="45">
        <v>0</v>
      </c>
      <c r="I914" s="45">
        <v>0</v>
      </c>
      <c r="J914" s="19" t="s">
        <v>1482</v>
      </c>
      <c r="K914" s="19" t="s">
        <v>8629</v>
      </c>
      <c r="L914" s="19" t="s">
        <v>9708</v>
      </c>
      <c r="M914" s="19" t="s">
        <v>9709</v>
      </c>
      <c r="N914" s="19" t="s">
        <v>9706</v>
      </c>
      <c r="O914" s="19" t="s">
        <v>367</v>
      </c>
      <c r="P914" s="19" t="s">
        <v>368</v>
      </c>
      <c r="Q914" s="46">
        <v>640</v>
      </c>
      <c r="R914" s="19" t="s">
        <v>1544</v>
      </c>
      <c r="S914" s="19" t="s">
        <v>1976</v>
      </c>
      <c r="T914" s="19" t="s">
        <v>92</v>
      </c>
      <c r="U914" s="19" t="s">
        <v>4647</v>
      </c>
      <c r="V914" s="19" t="s">
        <v>2091</v>
      </c>
      <c r="W914" s="19" t="s">
        <v>415</v>
      </c>
      <c r="X914" s="19" t="s">
        <v>4648</v>
      </c>
      <c r="Y914" s="19" t="s">
        <v>4649</v>
      </c>
      <c r="Z914" s="19" t="s">
        <v>4650</v>
      </c>
      <c r="AA914" s="46">
        <v>96.3</v>
      </c>
      <c r="AB914" s="19" t="s">
        <v>471</v>
      </c>
      <c r="AC914" s="19" t="s">
        <v>92</v>
      </c>
      <c r="AD914" s="19" t="s">
        <v>4871</v>
      </c>
      <c r="AE914" s="19" t="s">
        <v>4872</v>
      </c>
      <c r="AF914" s="19" t="s">
        <v>1592</v>
      </c>
      <c r="AG914" s="19" t="s">
        <v>4873</v>
      </c>
      <c r="AH914" s="19" t="s">
        <v>1502</v>
      </c>
      <c r="AI914" s="19" t="s">
        <v>2099</v>
      </c>
      <c r="AJ914" s="45">
        <v>0</v>
      </c>
      <c r="AK914" s="45">
        <v>0</v>
      </c>
      <c r="AL914" s="19" t="s">
        <v>1501</v>
      </c>
      <c r="AM914" s="46">
        <v>50530</v>
      </c>
      <c r="AN914" s="46">
        <v>32040</v>
      </c>
      <c r="AO914" s="46">
        <v>18490</v>
      </c>
      <c r="AP914" s="45">
        <v>288</v>
      </c>
      <c r="AQ914" s="45"/>
      <c r="AR914" s="45" t="str">
        <f>IFERROR(VLOOKUP(AB914,'Pedidos marco'!$A$1:$D$10000,4,0)," ")</f>
        <v xml:space="preserve"> </v>
      </c>
      <c r="AS914" s="45">
        <f t="shared" si="98"/>
        <v>6</v>
      </c>
      <c r="AT914" s="45" t="str">
        <f t="shared" si="99"/>
        <v>06</v>
      </c>
      <c r="AU914" s="47">
        <v>32</v>
      </c>
      <c r="AV914" s="19" t="str">
        <f t="shared" si="100"/>
        <v>04 April</v>
      </c>
      <c r="AW914" s="19">
        <f t="shared" si="101"/>
        <v>0.45</v>
      </c>
      <c r="AX914" s="19">
        <f t="shared" si="102"/>
        <v>9</v>
      </c>
      <c r="AY914" s="19" t="e">
        <f>VLOOKUP(AG914,Cías!$A$1:$E$10000,5,0)</f>
        <v>#N/A</v>
      </c>
      <c r="AZ914" s="19" t="str">
        <f t="shared" si="103"/>
        <v>1014509</v>
      </c>
      <c r="BA914" s="19" t="str">
        <f t="shared" si="104"/>
        <v>COMERCIAL MICHELENA S.A.</v>
      </c>
      <c r="BB914" s="19" t="e">
        <f>VLOOKUP(AG914,Cías!$A$1:$E$10000,3,0)</f>
        <v>#N/A</v>
      </c>
      <c r="BC914" s="19"/>
      <c r="BD914" s="19"/>
      <c r="BE914" s="19"/>
      <c r="BF914" s="19"/>
      <c r="BG914" s="19"/>
      <c r="BH914" s="19"/>
      <c r="BI914" s="19"/>
      <c r="BJ914" s="19"/>
    </row>
    <row r="915" spans="1:62" ht="15" x14ac:dyDescent="0.2">
      <c r="A915" s="19" t="s">
        <v>9710</v>
      </c>
      <c r="B915" s="19" t="s">
        <v>1479</v>
      </c>
      <c r="C915" s="43">
        <v>44657</v>
      </c>
      <c r="D915" s="44">
        <v>0.66527777777777997</v>
      </c>
      <c r="E915" s="19" t="s">
        <v>9711</v>
      </c>
      <c r="F915" s="19" t="s">
        <v>9712</v>
      </c>
      <c r="G915" s="19" t="s">
        <v>9713</v>
      </c>
      <c r="H915" s="45">
        <v>2301.35</v>
      </c>
      <c r="I915" s="45">
        <v>2580.29</v>
      </c>
      <c r="J915" s="19" t="s">
        <v>1560</v>
      </c>
      <c r="K915" s="19" t="s">
        <v>9714</v>
      </c>
      <c r="L915" s="19" t="s">
        <v>9715</v>
      </c>
      <c r="M915" s="19" t="s">
        <v>9716</v>
      </c>
      <c r="N915" s="19" t="s">
        <v>9710</v>
      </c>
      <c r="O915" s="19" t="s">
        <v>371</v>
      </c>
      <c r="P915" s="19" t="s">
        <v>372</v>
      </c>
      <c r="Q915" s="46">
        <v>360</v>
      </c>
      <c r="R915" s="19" t="s">
        <v>1544</v>
      </c>
      <c r="S915" s="19" t="s">
        <v>1754</v>
      </c>
      <c r="T915" s="19" t="s">
        <v>104</v>
      </c>
      <c r="U915" s="19" t="s">
        <v>3530</v>
      </c>
      <c r="V915" s="19" t="s">
        <v>3531</v>
      </c>
      <c r="W915" s="19" t="s">
        <v>1548</v>
      </c>
      <c r="X915" s="19" t="s">
        <v>3532</v>
      </c>
      <c r="Y915" s="19" t="s">
        <v>1684</v>
      </c>
      <c r="Z915" s="19" t="s">
        <v>1685</v>
      </c>
      <c r="AA915" s="46">
        <v>198</v>
      </c>
      <c r="AB915" s="19" t="s">
        <v>507</v>
      </c>
      <c r="AC915" s="19" t="s">
        <v>163</v>
      </c>
      <c r="AD915" s="19" t="s">
        <v>9717</v>
      </c>
      <c r="AE915" s="19" t="s">
        <v>1481</v>
      </c>
      <c r="AF915" s="19" t="s">
        <v>1554</v>
      </c>
      <c r="AG915" s="19" t="s">
        <v>9718</v>
      </c>
      <c r="AH915" s="19" t="s">
        <v>1499</v>
      </c>
      <c r="AI915" s="19" t="s">
        <v>1500</v>
      </c>
      <c r="AJ915" s="45">
        <v>0</v>
      </c>
      <c r="AK915" s="45">
        <v>0</v>
      </c>
      <c r="AL915" s="19" t="s">
        <v>1501</v>
      </c>
      <c r="AM915" s="46">
        <v>26800</v>
      </c>
      <c r="AN915" s="46">
        <v>18030</v>
      </c>
      <c r="AO915" s="46">
        <v>8770</v>
      </c>
      <c r="AP915" s="45">
        <v>266.39999999999998</v>
      </c>
      <c r="AQ915" s="45"/>
      <c r="AR915" s="45" t="str">
        <f>IFERROR(VLOOKUP(AB915,'Pedidos marco'!$A$1:$D$10000,4,0)," ")</f>
        <v xml:space="preserve"> </v>
      </c>
      <c r="AS915" s="45">
        <f t="shared" si="98"/>
        <v>6</v>
      </c>
      <c r="AT915" s="45" t="str">
        <f t="shared" si="99"/>
        <v>06</v>
      </c>
      <c r="AU915" s="47">
        <v>18</v>
      </c>
      <c r="AV915" s="19" t="str">
        <f t="shared" si="100"/>
        <v>04 April</v>
      </c>
      <c r="AW915" s="19">
        <f t="shared" si="101"/>
        <v>0.74</v>
      </c>
      <c r="AX915" s="19">
        <f t="shared" si="102"/>
        <v>14.799999999999999</v>
      </c>
      <c r="AY915" s="19" t="e">
        <f>VLOOKUP(AG915,Cías!$A$1:$E$10000,5,0)</f>
        <v>#N/A</v>
      </c>
      <c r="AZ915" s="19" t="str">
        <f t="shared" si="103"/>
        <v>1012878</v>
      </c>
      <c r="BA915" s="19" t="str">
        <f t="shared" si="104"/>
        <v>HINOJOSA SAN ANDRES ANGEL PATRICIO</v>
      </c>
      <c r="BB915" s="19" t="e">
        <f>VLOOKUP(AG915,Cías!$A$1:$E$10000,3,0)</f>
        <v>#N/A</v>
      </c>
      <c r="BC915" s="19"/>
      <c r="BD915" s="19"/>
      <c r="BE915" s="19"/>
      <c r="BF915" s="19"/>
      <c r="BG915" s="19"/>
      <c r="BH915" s="19"/>
      <c r="BI915" s="19"/>
      <c r="BJ915" s="19"/>
    </row>
    <row r="916" spans="1:62" ht="15" x14ac:dyDescent="0.2">
      <c r="A916" s="19" t="s">
        <v>9719</v>
      </c>
      <c r="B916" s="19" t="s">
        <v>1479</v>
      </c>
      <c r="C916" s="43">
        <v>44657</v>
      </c>
      <c r="D916" s="44">
        <v>0.67013888888888995</v>
      </c>
      <c r="E916" s="19" t="s">
        <v>9720</v>
      </c>
      <c r="F916" s="19" t="s">
        <v>9721</v>
      </c>
      <c r="G916" s="19" t="s">
        <v>9722</v>
      </c>
      <c r="H916" s="45">
        <v>3907.2</v>
      </c>
      <c r="I916" s="45">
        <v>4380.7700000000004</v>
      </c>
      <c r="J916" s="19" t="s">
        <v>1560</v>
      </c>
      <c r="K916" s="19" t="s">
        <v>9723</v>
      </c>
      <c r="L916" s="19" t="s">
        <v>9724</v>
      </c>
      <c r="M916" s="19" t="s">
        <v>9725</v>
      </c>
      <c r="N916" s="19" t="s">
        <v>9719</v>
      </c>
      <c r="O916" s="19" t="s">
        <v>369</v>
      </c>
      <c r="P916" s="19" t="s">
        <v>370</v>
      </c>
      <c r="Q916" s="46">
        <v>660</v>
      </c>
      <c r="R916" s="19" t="s">
        <v>1544</v>
      </c>
      <c r="S916" s="19" t="s">
        <v>1736</v>
      </c>
      <c r="T916" s="19" t="s">
        <v>1737</v>
      </c>
      <c r="U916" s="19" t="s">
        <v>9726</v>
      </c>
      <c r="V916" s="19" t="s">
        <v>9727</v>
      </c>
      <c r="W916" s="19" t="s">
        <v>6127</v>
      </c>
      <c r="X916" s="19" t="s">
        <v>9728</v>
      </c>
      <c r="Y916" s="19" t="s">
        <v>6129</v>
      </c>
      <c r="Z916" s="19" t="s">
        <v>6130</v>
      </c>
      <c r="AA916" s="46">
        <v>303</v>
      </c>
      <c r="AB916" s="19" t="s">
        <v>492</v>
      </c>
      <c r="AC916" s="19" t="s">
        <v>133</v>
      </c>
      <c r="AD916" s="19" t="s">
        <v>3423</v>
      </c>
      <c r="AE916" s="19" t="s">
        <v>1481</v>
      </c>
      <c r="AF916" s="19" t="s">
        <v>1592</v>
      </c>
      <c r="AG916" s="19" t="s">
        <v>3424</v>
      </c>
      <c r="AH916" s="19" t="s">
        <v>1499</v>
      </c>
      <c r="AI916" s="19" t="s">
        <v>1500</v>
      </c>
      <c r="AJ916" s="45">
        <v>0</v>
      </c>
      <c r="AK916" s="45">
        <v>0</v>
      </c>
      <c r="AL916" s="19" t="s">
        <v>1501</v>
      </c>
      <c r="AM916" s="46">
        <v>51040</v>
      </c>
      <c r="AN916" s="46">
        <v>33090</v>
      </c>
      <c r="AO916" s="46">
        <v>17950</v>
      </c>
      <c r="AP916" s="45">
        <v>732.6</v>
      </c>
      <c r="AQ916" s="45"/>
      <c r="AR916" s="45" t="str">
        <f>IFERROR(VLOOKUP(AB916,'Pedidos marco'!$A$1:$D$10000,4,0)," ")</f>
        <v xml:space="preserve"> </v>
      </c>
      <c r="AS916" s="45">
        <f t="shared" si="98"/>
        <v>6</v>
      </c>
      <c r="AT916" s="45" t="str">
        <f t="shared" si="99"/>
        <v>06</v>
      </c>
      <c r="AU916" s="47">
        <v>33</v>
      </c>
      <c r="AV916" s="19" t="str">
        <f t="shared" si="100"/>
        <v>04 April</v>
      </c>
      <c r="AW916" s="19">
        <f t="shared" si="101"/>
        <v>1.1100000000000001</v>
      </c>
      <c r="AX916" s="19">
        <f t="shared" si="102"/>
        <v>22.2</v>
      </c>
      <c r="AY916" s="19" t="e">
        <f>VLOOKUP(AG916,Cías!$A$1:$E$10000,5,0)</f>
        <v>#N/A</v>
      </c>
      <c r="AZ916" s="19" t="str">
        <f t="shared" si="103"/>
        <v>1013244</v>
      </c>
      <c r="BA916" s="19" t="str">
        <f t="shared" si="104"/>
        <v>FREVITRANSPORT CIA. LTDA.</v>
      </c>
      <c r="BB916" s="19" t="e">
        <f>VLOOKUP(AG916,Cías!$A$1:$E$10000,3,0)</f>
        <v>#N/A</v>
      </c>
      <c r="BC916" s="19"/>
      <c r="BD916" s="19"/>
      <c r="BE916" s="19"/>
      <c r="BF916" s="19"/>
      <c r="BG916" s="19"/>
      <c r="BH916" s="19"/>
      <c r="BI916" s="19"/>
      <c r="BJ916" s="19"/>
    </row>
    <row r="917" spans="1:62" ht="15" x14ac:dyDescent="0.2">
      <c r="A917" s="19" t="s">
        <v>9729</v>
      </c>
      <c r="B917" s="19" t="s">
        <v>1479</v>
      </c>
      <c r="C917" s="43">
        <v>44657</v>
      </c>
      <c r="D917" s="44">
        <v>0.67083333333332995</v>
      </c>
      <c r="E917" s="19" t="s">
        <v>9730</v>
      </c>
      <c r="F917" s="19" t="s">
        <v>1481</v>
      </c>
      <c r="G917" s="19" t="s">
        <v>1481</v>
      </c>
      <c r="H917" s="45">
        <v>0</v>
      </c>
      <c r="I917" s="45">
        <v>0</v>
      </c>
      <c r="J917" s="19" t="s">
        <v>1482</v>
      </c>
      <c r="K917" s="19" t="s">
        <v>9731</v>
      </c>
      <c r="L917" s="19" t="s">
        <v>9732</v>
      </c>
      <c r="M917" s="19" t="s">
        <v>9733</v>
      </c>
      <c r="N917" s="19" t="s">
        <v>9729</v>
      </c>
      <c r="O917" s="19" t="s">
        <v>371</v>
      </c>
      <c r="P917" s="19" t="s">
        <v>372</v>
      </c>
      <c r="Q917" s="46">
        <v>360</v>
      </c>
      <c r="R917" s="19" t="s">
        <v>1544</v>
      </c>
      <c r="S917" s="19" t="s">
        <v>1545</v>
      </c>
      <c r="T917" s="19" t="s">
        <v>74</v>
      </c>
      <c r="U917" s="19" t="s">
        <v>1546</v>
      </c>
      <c r="V917" s="19" t="s">
        <v>1547</v>
      </c>
      <c r="W917" s="19" t="s">
        <v>1548</v>
      </c>
      <c r="X917" s="19" t="s">
        <v>1549</v>
      </c>
      <c r="Y917" s="19" t="s">
        <v>1550</v>
      </c>
      <c r="Z917" s="19" t="s">
        <v>1551</v>
      </c>
      <c r="AA917" s="46">
        <v>178</v>
      </c>
      <c r="AB917" s="19" t="s">
        <v>536</v>
      </c>
      <c r="AC917" s="19" t="s">
        <v>224</v>
      </c>
      <c r="AD917" s="19" t="s">
        <v>2408</v>
      </c>
      <c r="AE917" s="19" t="s">
        <v>2409</v>
      </c>
      <c r="AF917" s="19" t="s">
        <v>1554</v>
      </c>
      <c r="AG917" s="19" t="s">
        <v>2410</v>
      </c>
      <c r="AH917" s="19" t="s">
        <v>1499</v>
      </c>
      <c r="AI917" s="19" t="s">
        <v>1500</v>
      </c>
      <c r="AJ917" s="45">
        <v>0</v>
      </c>
      <c r="AK917" s="45">
        <v>0</v>
      </c>
      <c r="AL917" s="19" t="s">
        <v>1501</v>
      </c>
      <c r="AM917" s="46">
        <v>27120</v>
      </c>
      <c r="AN917" s="46">
        <v>18070</v>
      </c>
      <c r="AO917" s="46">
        <v>9050</v>
      </c>
      <c r="AP917" s="45">
        <v>248.4</v>
      </c>
      <c r="AQ917" s="45"/>
      <c r="AR917" s="45" t="str">
        <f>IFERROR(VLOOKUP(AB917,'Pedidos marco'!$A$1:$D$10000,4,0)," ")</f>
        <v xml:space="preserve"> </v>
      </c>
      <c r="AS917" s="45">
        <f t="shared" si="98"/>
        <v>6</v>
      </c>
      <c r="AT917" s="45" t="str">
        <f t="shared" si="99"/>
        <v>06</v>
      </c>
      <c r="AU917" s="47">
        <v>18</v>
      </c>
      <c r="AV917" s="19" t="str">
        <f t="shared" si="100"/>
        <v>04 April</v>
      </c>
      <c r="AW917" s="19">
        <f t="shared" si="101"/>
        <v>0.69000000000000006</v>
      </c>
      <c r="AX917" s="19">
        <f t="shared" si="102"/>
        <v>13.8</v>
      </c>
      <c r="AY917" s="19" t="e">
        <f>VLOOKUP(AG917,Cías!$A$1:$E$10000,5,0)</f>
        <v>#N/A</v>
      </c>
      <c r="AZ917" s="19" t="str">
        <f t="shared" si="103"/>
        <v>1014339</v>
      </c>
      <c r="BA917" s="19" t="str">
        <f t="shared" si="104"/>
        <v>NICOLALDE FLORES MILTON FABIAN</v>
      </c>
      <c r="BB917" s="19" t="e">
        <f>VLOOKUP(AG917,Cías!$A$1:$E$10000,3,0)</f>
        <v>#N/A</v>
      </c>
      <c r="BC917" s="19"/>
      <c r="BD917" s="19"/>
      <c r="BE917" s="19"/>
      <c r="BF917" s="19"/>
      <c r="BG917" s="19"/>
      <c r="BH917" s="19"/>
      <c r="BI917" s="19"/>
      <c r="BJ917" s="19"/>
    </row>
    <row r="918" spans="1:62" ht="15" x14ac:dyDescent="0.2">
      <c r="A918" s="19" t="s">
        <v>9734</v>
      </c>
      <c r="B918" s="19" t="s">
        <v>1479</v>
      </c>
      <c r="C918" s="43">
        <v>44657</v>
      </c>
      <c r="D918" s="44">
        <v>0.67222222222221995</v>
      </c>
      <c r="E918" s="19" t="s">
        <v>9735</v>
      </c>
      <c r="F918" s="19" t="s">
        <v>9736</v>
      </c>
      <c r="G918" s="19" t="s">
        <v>9737</v>
      </c>
      <c r="H918" s="45">
        <v>2494.8000000000002</v>
      </c>
      <c r="I918" s="45">
        <v>2797.19</v>
      </c>
      <c r="J918" s="19" t="s">
        <v>1560</v>
      </c>
      <c r="K918" s="19" t="s">
        <v>9738</v>
      </c>
      <c r="L918" s="19" t="s">
        <v>9739</v>
      </c>
      <c r="M918" s="19" t="s">
        <v>9740</v>
      </c>
      <c r="N918" s="19" t="s">
        <v>9734</v>
      </c>
      <c r="O918" s="19" t="s">
        <v>367</v>
      </c>
      <c r="P918" s="19" t="s">
        <v>368</v>
      </c>
      <c r="Q918" s="46">
        <v>360</v>
      </c>
      <c r="R918" s="19" t="s">
        <v>1544</v>
      </c>
      <c r="S918" s="19" t="s">
        <v>5615</v>
      </c>
      <c r="T918" s="19" t="s">
        <v>5616</v>
      </c>
      <c r="U918" s="19" t="s">
        <v>9741</v>
      </c>
      <c r="V918" s="19" t="s">
        <v>9742</v>
      </c>
      <c r="W918" s="19" t="s">
        <v>415</v>
      </c>
      <c r="X918" s="19" t="s">
        <v>9743</v>
      </c>
      <c r="Y918" s="19" t="s">
        <v>417</v>
      </c>
      <c r="Z918" s="19" t="s">
        <v>2159</v>
      </c>
      <c r="AA918" s="46">
        <v>110</v>
      </c>
      <c r="AB918" s="19" t="s">
        <v>536</v>
      </c>
      <c r="AC918" s="19" t="s">
        <v>224</v>
      </c>
      <c r="AD918" s="19" t="s">
        <v>5034</v>
      </c>
      <c r="AE918" s="19" t="s">
        <v>5035</v>
      </c>
      <c r="AF918" s="19" t="s">
        <v>1554</v>
      </c>
      <c r="AG918" s="19" t="s">
        <v>5036</v>
      </c>
      <c r="AH918" s="19" t="s">
        <v>1499</v>
      </c>
      <c r="AI918" s="19" t="s">
        <v>1500</v>
      </c>
      <c r="AJ918" s="45">
        <v>0</v>
      </c>
      <c r="AK918" s="45">
        <v>0</v>
      </c>
      <c r="AL918" s="19" t="s">
        <v>1501</v>
      </c>
      <c r="AM918" s="46">
        <v>26900</v>
      </c>
      <c r="AN918" s="46">
        <v>18030</v>
      </c>
      <c r="AO918" s="46">
        <v>8870</v>
      </c>
      <c r="AP918" s="45">
        <v>165.6</v>
      </c>
      <c r="AQ918" s="45"/>
      <c r="AR918" s="45" t="str">
        <f>IFERROR(VLOOKUP(AB918,'Pedidos marco'!$A$1:$D$10000,4,0)," ")</f>
        <v xml:space="preserve"> </v>
      </c>
      <c r="AS918" s="45">
        <f t="shared" si="98"/>
        <v>6</v>
      </c>
      <c r="AT918" s="45" t="str">
        <f t="shared" si="99"/>
        <v>06</v>
      </c>
      <c r="AU918" s="47">
        <v>18</v>
      </c>
      <c r="AV918" s="19" t="str">
        <f t="shared" si="100"/>
        <v>04 April</v>
      </c>
      <c r="AW918" s="19">
        <f t="shared" si="101"/>
        <v>0.45999999999999996</v>
      </c>
      <c r="AX918" s="19">
        <f t="shared" si="102"/>
        <v>9.1999999999999993</v>
      </c>
      <c r="AY918" s="19" t="e">
        <f>VLOOKUP(AG918,Cías!$A$1:$E$10000,5,0)</f>
        <v>#N/A</v>
      </c>
      <c r="AZ918" s="19" t="str">
        <f t="shared" si="103"/>
        <v>1014339</v>
      </c>
      <c r="BA918" s="19" t="str">
        <f t="shared" si="104"/>
        <v>NICOLALDE FLORES MILTON FABIAN</v>
      </c>
      <c r="BB918" s="19" t="e">
        <f>VLOOKUP(AG918,Cías!$A$1:$E$10000,3,0)</f>
        <v>#N/A</v>
      </c>
      <c r="BC918" s="19"/>
      <c r="BD918" s="19"/>
      <c r="BE918" s="19"/>
      <c r="BF918" s="19"/>
      <c r="BG918" s="19"/>
      <c r="BH918" s="19"/>
      <c r="BI918" s="19"/>
      <c r="BJ918" s="19"/>
    </row>
    <row r="919" spans="1:62" ht="15" x14ac:dyDescent="0.2">
      <c r="A919" s="19" t="s">
        <v>9744</v>
      </c>
      <c r="B919" s="19" t="s">
        <v>1479</v>
      </c>
      <c r="C919" s="43">
        <v>44657</v>
      </c>
      <c r="D919" s="44">
        <v>0.67291666666667005</v>
      </c>
      <c r="E919" s="19" t="s">
        <v>9745</v>
      </c>
      <c r="F919" s="19" t="s">
        <v>9746</v>
      </c>
      <c r="G919" s="19" t="s">
        <v>9747</v>
      </c>
      <c r="H919" s="45">
        <v>4415.3999999999996</v>
      </c>
      <c r="I919" s="45">
        <v>4950.58</v>
      </c>
      <c r="J919" s="19" t="s">
        <v>1560</v>
      </c>
      <c r="K919" s="19" t="s">
        <v>9748</v>
      </c>
      <c r="L919" s="19" t="s">
        <v>9749</v>
      </c>
      <c r="M919" s="19" t="s">
        <v>9750</v>
      </c>
      <c r="N919" s="19" t="s">
        <v>9744</v>
      </c>
      <c r="O919" s="19" t="s">
        <v>367</v>
      </c>
      <c r="P919" s="19" t="s">
        <v>368</v>
      </c>
      <c r="Q919" s="46">
        <v>660</v>
      </c>
      <c r="R919" s="19" t="s">
        <v>1544</v>
      </c>
      <c r="S919" s="19" t="s">
        <v>1795</v>
      </c>
      <c r="T919" s="19" t="s">
        <v>177</v>
      </c>
      <c r="U919" s="19" t="s">
        <v>1796</v>
      </c>
      <c r="V919" s="19" t="s">
        <v>1797</v>
      </c>
      <c r="W919" s="19" t="s">
        <v>1798</v>
      </c>
      <c r="X919" s="19" t="s">
        <v>1799</v>
      </c>
      <c r="Y919" s="19" t="s">
        <v>1800</v>
      </c>
      <c r="Z919" s="19" t="s">
        <v>1801</v>
      </c>
      <c r="AA919" s="46">
        <v>159</v>
      </c>
      <c r="AB919" s="19" t="s">
        <v>558</v>
      </c>
      <c r="AC919" s="19" t="s">
        <v>270</v>
      </c>
      <c r="AD919" s="19" t="s">
        <v>7834</v>
      </c>
      <c r="AE919" s="19" t="s">
        <v>7835</v>
      </c>
      <c r="AF919" s="19" t="s">
        <v>1592</v>
      </c>
      <c r="AG919" s="19" t="s">
        <v>7836</v>
      </c>
      <c r="AH919" s="19" t="s">
        <v>1499</v>
      </c>
      <c r="AI919" s="19" t="s">
        <v>1500</v>
      </c>
      <c r="AJ919" s="45">
        <v>0</v>
      </c>
      <c r="AK919" s="45">
        <v>0</v>
      </c>
      <c r="AL919" s="19" t="s">
        <v>1501</v>
      </c>
      <c r="AM919" s="46">
        <v>50230</v>
      </c>
      <c r="AN919" s="46">
        <v>33090</v>
      </c>
      <c r="AO919" s="46">
        <v>17140</v>
      </c>
      <c r="AP919" s="45">
        <v>382.8</v>
      </c>
      <c r="AQ919" s="45"/>
      <c r="AR919" s="45" t="str">
        <f>IFERROR(VLOOKUP(AB919,'Pedidos marco'!$A$1:$D$10000,4,0)," ")</f>
        <v xml:space="preserve"> </v>
      </c>
      <c r="AS919" s="45">
        <f t="shared" si="98"/>
        <v>6</v>
      </c>
      <c r="AT919" s="45" t="str">
        <f t="shared" si="99"/>
        <v>06</v>
      </c>
      <c r="AU919" s="47">
        <v>33</v>
      </c>
      <c r="AV919" s="19" t="str">
        <f t="shared" si="100"/>
        <v>04 April</v>
      </c>
      <c r="AW919" s="19">
        <f t="shared" si="101"/>
        <v>0.58000000000000007</v>
      </c>
      <c r="AX919" s="19">
        <f t="shared" si="102"/>
        <v>11.6</v>
      </c>
      <c r="AY919" s="19" t="e">
        <f>VLOOKUP(AG919,Cías!$A$1:$E$10000,5,0)</f>
        <v>#N/A</v>
      </c>
      <c r="AZ919" s="19" t="str">
        <f t="shared" si="103"/>
        <v>1013538</v>
      </c>
      <c r="BA919" s="19" t="str">
        <f t="shared" si="104"/>
        <v>ROSERO TAFUR JOSE STALIN</v>
      </c>
      <c r="BB919" s="19" t="e">
        <f>VLOOKUP(AG919,Cías!$A$1:$E$10000,3,0)</f>
        <v>#N/A</v>
      </c>
      <c r="BC919" s="19"/>
      <c r="BD919" s="19"/>
      <c r="BE919" s="19"/>
      <c r="BF919" s="19"/>
      <c r="BG919" s="19"/>
      <c r="BH919" s="19"/>
      <c r="BI919" s="19"/>
      <c r="BJ919" s="19"/>
    </row>
    <row r="920" spans="1:62" ht="15" x14ac:dyDescent="0.2">
      <c r="A920" s="19" t="s">
        <v>9751</v>
      </c>
      <c r="B920" s="19" t="s">
        <v>1479</v>
      </c>
      <c r="C920" s="43">
        <v>44657</v>
      </c>
      <c r="D920" s="44">
        <v>0.67430555555556004</v>
      </c>
      <c r="E920" s="19" t="s">
        <v>9752</v>
      </c>
      <c r="F920" s="19" t="s">
        <v>1481</v>
      </c>
      <c r="G920" s="19" t="s">
        <v>1481</v>
      </c>
      <c r="H920" s="45">
        <v>0</v>
      </c>
      <c r="I920" s="45">
        <v>0</v>
      </c>
      <c r="J920" s="19" t="s">
        <v>1482</v>
      </c>
      <c r="K920" s="19" t="s">
        <v>9753</v>
      </c>
      <c r="L920" s="19" t="s">
        <v>9754</v>
      </c>
      <c r="M920" s="19" t="s">
        <v>9755</v>
      </c>
      <c r="N920" s="19" t="s">
        <v>9751</v>
      </c>
      <c r="O920" s="19" t="s">
        <v>1486</v>
      </c>
      <c r="P920" s="19" t="s">
        <v>1487</v>
      </c>
      <c r="Q920" s="46">
        <v>31.08</v>
      </c>
      <c r="R920" s="19" t="s">
        <v>1488</v>
      </c>
      <c r="S920" s="19" t="s">
        <v>1489</v>
      </c>
      <c r="T920" s="19" t="s">
        <v>418</v>
      </c>
      <c r="U920" s="19" t="s">
        <v>1508</v>
      </c>
      <c r="V920" s="19" t="s">
        <v>1509</v>
      </c>
      <c r="W920" s="19" t="s">
        <v>415</v>
      </c>
      <c r="X920" s="19" t="s">
        <v>1510</v>
      </c>
      <c r="Y920" s="19" t="s">
        <v>1511</v>
      </c>
      <c r="Z920" s="19" t="s">
        <v>1512</v>
      </c>
      <c r="AA920" s="46">
        <v>113</v>
      </c>
      <c r="AB920" s="19" t="s">
        <v>1513</v>
      </c>
      <c r="AC920" s="19" t="s">
        <v>418</v>
      </c>
      <c r="AD920" s="19" t="s">
        <v>1530</v>
      </c>
      <c r="AE920" s="19" t="s">
        <v>1531</v>
      </c>
      <c r="AF920" s="19" t="s">
        <v>1497</v>
      </c>
      <c r="AG920" s="19" t="s">
        <v>1532</v>
      </c>
      <c r="AH920" s="19" t="s">
        <v>1499</v>
      </c>
      <c r="AI920" s="19" t="s">
        <v>1500</v>
      </c>
      <c r="AJ920" s="45">
        <v>0</v>
      </c>
      <c r="AK920" s="45">
        <v>0</v>
      </c>
      <c r="AL920" s="19" t="s">
        <v>1517</v>
      </c>
      <c r="AM920" s="46">
        <v>48870</v>
      </c>
      <c r="AN920" s="46">
        <v>31080</v>
      </c>
      <c r="AO920" s="46">
        <v>17790</v>
      </c>
      <c r="AP920" s="45">
        <v>0</v>
      </c>
      <c r="AQ920" s="45"/>
      <c r="AR920" s="45" t="str">
        <f>IFERROR(VLOOKUP(AB920,'Pedidos marco'!$A$1:$D$10000,4,0)," ")</f>
        <v xml:space="preserve"> </v>
      </c>
      <c r="AS920" s="45">
        <f t="shared" si="98"/>
        <v>6</v>
      </c>
      <c r="AT920" s="45" t="str">
        <f t="shared" si="99"/>
        <v>06</v>
      </c>
      <c r="AU920" s="47">
        <v>31.08</v>
      </c>
      <c r="AV920" s="19" t="str">
        <f t="shared" si="100"/>
        <v>04 April</v>
      </c>
      <c r="AW920" s="19">
        <f t="shared" si="101"/>
        <v>0</v>
      </c>
      <c r="AX920" s="19">
        <f t="shared" si="102"/>
        <v>0</v>
      </c>
      <c r="AY920" s="19" t="e">
        <f>VLOOKUP(AG920,Cías!$A$1:$E$10000,5,0)</f>
        <v>#N/A</v>
      </c>
      <c r="AZ920" s="19" t="str">
        <f t="shared" si="103"/>
        <v>1014412</v>
      </c>
      <c r="BA920" s="19" t="str">
        <f t="shared" si="104"/>
        <v>UNION DE CONCRETERAS UNICON UCUE</v>
      </c>
      <c r="BB920" s="19" t="e">
        <f>VLOOKUP(AG920,Cías!$A$1:$E$10000,3,0)</f>
        <v>#N/A</v>
      </c>
      <c r="BC920" s="19"/>
      <c r="BD920" s="19"/>
      <c r="BE920" s="19"/>
      <c r="BF920" s="19"/>
      <c r="BG920" s="19"/>
      <c r="BH920" s="19"/>
      <c r="BI920" s="19"/>
      <c r="BJ920" s="19"/>
    </row>
    <row r="921" spans="1:62" ht="15" x14ac:dyDescent="0.2">
      <c r="A921" s="19" t="s">
        <v>9756</v>
      </c>
      <c r="B921" s="19" t="s">
        <v>1479</v>
      </c>
      <c r="C921" s="43">
        <v>44657</v>
      </c>
      <c r="D921" s="44">
        <v>0.67708333333333004</v>
      </c>
      <c r="E921" s="19" t="s">
        <v>9757</v>
      </c>
      <c r="F921" s="19" t="s">
        <v>9758</v>
      </c>
      <c r="G921" s="19" t="s">
        <v>9759</v>
      </c>
      <c r="H921" s="45">
        <v>2386.8000000000002</v>
      </c>
      <c r="I921" s="45">
        <v>2676.1</v>
      </c>
      <c r="J921" s="19" t="s">
        <v>1560</v>
      </c>
      <c r="K921" s="19" t="s">
        <v>9760</v>
      </c>
      <c r="L921" s="19" t="s">
        <v>9761</v>
      </c>
      <c r="M921" s="19" t="s">
        <v>9762</v>
      </c>
      <c r="N921" s="19" t="s">
        <v>9756</v>
      </c>
      <c r="O921" s="19" t="s">
        <v>367</v>
      </c>
      <c r="P921" s="19" t="s">
        <v>368</v>
      </c>
      <c r="Q921" s="46">
        <v>360</v>
      </c>
      <c r="R921" s="19" t="s">
        <v>1544</v>
      </c>
      <c r="S921" s="19" t="s">
        <v>2123</v>
      </c>
      <c r="T921" s="19" t="s">
        <v>2124</v>
      </c>
      <c r="U921" s="19" t="s">
        <v>2125</v>
      </c>
      <c r="V921" s="19" t="s">
        <v>2126</v>
      </c>
      <c r="W921" s="19" t="s">
        <v>2127</v>
      </c>
      <c r="X921" s="19" t="s">
        <v>2128</v>
      </c>
      <c r="Y921" s="19" t="s">
        <v>2129</v>
      </c>
      <c r="Z921" s="19" t="s">
        <v>2130</v>
      </c>
      <c r="AA921" s="46">
        <v>205</v>
      </c>
      <c r="AB921" s="19" t="s">
        <v>493</v>
      </c>
      <c r="AC921" s="19" t="s">
        <v>135</v>
      </c>
      <c r="AD921" s="19" t="s">
        <v>4204</v>
      </c>
      <c r="AE921" s="19" t="s">
        <v>1481</v>
      </c>
      <c r="AF921" s="19" t="s">
        <v>1554</v>
      </c>
      <c r="AG921" s="19" t="s">
        <v>4205</v>
      </c>
      <c r="AH921" s="19" t="s">
        <v>1499</v>
      </c>
      <c r="AI921" s="19" t="s">
        <v>1500</v>
      </c>
      <c r="AJ921" s="45">
        <v>0</v>
      </c>
      <c r="AK921" s="45">
        <v>0</v>
      </c>
      <c r="AL921" s="19" t="s">
        <v>1501</v>
      </c>
      <c r="AM921" s="46">
        <v>26870</v>
      </c>
      <c r="AN921" s="46">
        <v>17970</v>
      </c>
      <c r="AO921" s="46">
        <v>8900</v>
      </c>
      <c r="AP921" s="45">
        <v>280.8</v>
      </c>
      <c r="AQ921" s="45"/>
      <c r="AR921" s="45" t="str">
        <f>IFERROR(VLOOKUP(AB921,'Pedidos marco'!$A$1:$D$10000,4,0)," ")</f>
        <v xml:space="preserve"> </v>
      </c>
      <c r="AS921" s="45">
        <f t="shared" si="98"/>
        <v>6</v>
      </c>
      <c r="AT921" s="45" t="str">
        <f t="shared" si="99"/>
        <v>06</v>
      </c>
      <c r="AU921" s="47">
        <v>18</v>
      </c>
      <c r="AV921" s="19" t="str">
        <f t="shared" si="100"/>
        <v>04 April</v>
      </c>
      <c r="AW921" s="19">
        <f t="shared" si="101"/>
        <v>0.78</v>
      </c>
      <c r="AX921" s="19">
        <f t="shared" si="102"/>
        <v>15.600000000000001</v>
      </c>
      <c r="AY921" s="19" t="e">
        <f>VLOOKUP(AG921,Cías!$A$1:$E$10000,5,0)</f>
        <v>#N/A</v>
      </c>
      <c r="AZ921" s="19" t="str">
        <f t="shared" si="103"/>
        <v>1020060</v>
      </c>
      <c r="BA921" s="19" t="str">
        <f t="shared" si="104"/>
        <v>FUERTES RUEDA HUGO BALDOMERO</v>
      </c>
      <c r="BB921" s="19" t="e">
        <f>VLOOKUP(AG921,Cías!$A$1:$E$10000,3,0)</f>
        <v>#N/A</v>
      </c>
      <c r="BC921" s="19"/>
      <c r="BD921" s="19"/>
      <c r="BE921" s="19"/>
      <c r="BF921" s="19"/>
      <c r="BG921" s="19"/>
      <c r="BH921" s="19"/>
      <c r="BI921" s="19"/>
      <c r="BJ921" s="19"/>
    </row>
    <row r="922" spans="1:62" ht="15" x14ac:dyDescent="0.2">
      <c r="A922" s="19" t="s">
        <v>9763</v>
      </c>
      <c r="B922" s="19" t="s">
        <v>1479</v>
      </c>
      <c r="C922" s="43">
        <v>44657</v>
      </c>
      <c r="D922" s="44">
        <v>0.67777777777778003</v>
      </c>
      <c r="E922" s="19" t="s">
        <v>9764</v>
      </c>
      <c r="F922" s="19" t="s">
        <v>9765</v>
      </c>
      <c r="G922" s="19" t="s">
        <v>9766</v>
      </c>
      <c r="H922" s="45">
        <v>2131.1999999999998</v>
      </c>
      <c r="I922" s="45">
        <v>2389.5100000000002</v>
      </c>
      <c r="J922" s="19" t="s">
        <v>1560</v>
      </c>
      <c r="K922" s="19" t="s">
        <v>9767</v>
      </c>
      <c r="L922" s="19" t="s">
        <v>9768</v>
      </c>
      <c r="M922" s="19" t="s">
        <v>9769</v>
      </c>
      <c r="N922" s="19" t="s">
        <v>9763</v>
      </c>
      <c r="O922" s="19" t="s">
        <v>369</v>
      </c>
      <c r="P922" s="19" t="s">
        <v>370</v>
      </c>
      <c r="Q922" s="46">
        <v>360</v>
      </c>
      <c r="R922" s="19" t="s">
        <v>1544</v>
      </c>
      <c r="S922" s="19" t="s">
        <v>1736</v>
      </c>
      <c r="T922" s="19" t="s">
        <v>1737</v>
      </c>
      <c r="U922" s="19" t="s">
        <v>9770</v>
      </c>
      <c r="V922" s="19" t="s">
        <v>9771</v>
      </c>
      <c r="W922" s="19" t="s">
        <v>6127</v>
      </c>
      <c r="X922" s="19" t="s">
        <v>9772</v>
      </c>
      <c r="Y922" s="19" t="s">
        <v>6129</v>
      </c>
      <c r="Z922" s="19" t="s">
        <v>6130</v>
      </c>
      <c r="AA922" s="46">
        <v>303</v>
      </c>
      <c r="AB922" s="19" t="s">
        <v>475</v>
      </c>
      <c r="AC922" s="19" t="s">
        <v>100</v>
      </c>
      <c r="AD922" s="19" t="s">
        <v>5289</v>
      </c>
      <c r="AE922" s="19" t="s">
        <v>5290</v>
      </c>
      <c r="AF922" s="19" t="s">
        <v>1554</v>
      </c>
      <c r="AG922" s="19" t="s">
        <v>5291</v>
      </c>
      <c r="AH922" s="19" t="s">
        <v>1499</v>
      </c>
      <c r="AI922" s="19" t="s">
        <v>1500</v>
      </c>
      <c r="AJ922" s="45">
        <v>0</v>
      </c>
      <c r="AK922" s="45">
        <v>0</v>
      </c>
      <c r="AL922" s="19" t="s">
        <v>1501</v>
      </c>
      <c r="AM922" s="46">
        <v>26970</v>
      </c>
      <c r="AN922" s="46">
        <v>18070</v>
      </c>
      <c r="AO922" s="46">
        <v>8900</v>
      </c>
      <c r="AP922" s="45">
        <v>399.6</v>
      </c>
      <c r="AQ922" s="45"/>
      <c r="AR922" s="45" t="str">
        <f>IFERROR(VLOOKUP(AB922,'Pedidos marco'!$A$1:$D$10000,4,0)," ")</f>
        <v xml:space="preserve"> </v>
      </c>
      <c r="AS922" s="45">
        <f t="shared" si="98"/>
        <v>6</v>
      </c>
      <c r="AT922" s="45" t="str">
        <f t="shared" si="99"/>
        <v>06</v>
      </c>
      <c r="AU922" s="47">
        <v>18</v>
      </c>
      <c r="AV922" s="19" t="str">
        <f t="shared" si="100"/>
        <v>04 April</v>
      </c>
      <c r="AW922" s="19">
        <f t="shared" si="101"/>
        <v>1.1100000000000001</v>
      </c>
      <c r="AX922" s="19">
        <f t="shared" si="102"/>
        <v>22.200000000000003</v>
      </c>
      <c r="AY922" s="19" t="e">
        <f>VLOOKUP(AG922,Cías!$A$1:$E$10000,5,0)</f>
        <v>#N/A</v>
      </c>
      <c r="AZ922" s="19" t="str">
        <f t="shared" si="103"/>
        <v>1013573</v>
      </c>
      <c r="BA922" s="19" t="str">
        <f t="shared" si="104"/>
        <v>CUASPA PEREZ SEGUNDO MANUEL</v>
      </c>
      <c r="BB922" s="19" t="e">
        <f>VLOOKUP(AG922,Cías!$A$1:$E$10000,3,0)</f>
        <v>#N/A</v>
      </c>
      <c r="BC922" s="19"/>
      <c r="BD922" s="19"/>
      <c r="BE922" s="19"/>
      <c r="BF922" s="19"/>
      <c r="BG922" s="19"/>
      <c r="BH922" s="19"/>
      <c r="BI922" s="19"/>
      <c r="BJ922" s="19"/>
    </row>
    <row r="923" spans="1:62" ht="15" x14ac:dyDescent="0.2">
      <c r="A923" s="19" t="s">
        <v>9773</v>
      </c>
      <c r="B923" s="19" t="s">
        <v>1479</v>
      </c>
      <c r="C923" s="43">
        <v>44657</v>
      </c>
      <c r="D923" s="44">
        <v>0.68055555555556002</v>
      </c>
      <c r="E923" s="19" t="s">
        <v>9774</v>
      </c>
      <c r="F923" s="19" t="s">
        <v>9775</v>
      </c>
      <c r="G923" s="19" t="s">
        <v>9776</v>
      </c>
      <c r="H923" s="45">
        <v>4189.7700000000004</v>
      </c>
      <c r="I923" s="45">
        <v>4697.59</v>
      </c>
      <c r="J923" s="19" t="s">
        <v>1560</v>
      </c>
      <c r="K923" s="19" t="s">
        <v>5931</v>
      </c>
      <c r="L923" s="19" t="s">
        <v>9777</v>
      </c>
      <c r="M923" s="19" t="s">
        <v>9778</v>
      </c>
      <c r="N923" s="19" t="s">
        <v>9773</v>
      </c>
      <c r="O923" s="19" t="s">
        <v>1823</v>
      </c>
      <c r="P923" s="19" t="s">
        <v>1824</v>
      </c>
      <c r="Q923" s="46">
        <v>32.83</v>
      </c>
      <c r="R923" s="19" t="s">
        <v>1488</v>
      </c>
      <c r="S923" s="19" t="s">
        <v>2270</v>
      </c>
      <c r="T923" s="19" t="s">
        <v>2271</v>
      </c>
      <c r="U923" s="19" t="s">
        <v>2272</v>
      </c>
      <c r="V923" s="19" t="s">
        <v>2273</v>
      </c>
      <c r="W923" s="19" t="s">
        <v>2274</v>
      </c>
      <c r="X923" s="19" t="s">
        <v>2275</v>
      </c>
      <c r="Y923" s="19" t="s">
        <v>2276</v>
      </c>
      <c r="Z923" s="19" t="s">
        <v>2277</v>
      </c>
      <c r="AA923" s="46">
        <v>551</v>
      </c>
      <c r="AB923" s="19" t="s">
        <v>528</v>
      </c>
      <c r="AC923" s="19" t="s">
        <v>208</v>
      </c>
      <c r="AD923" s="19" t="s">
        <v>3002</v>
      </c>
      <c r="AE923" s="19" t="s">
        <v>1481</v>
      </c>
      <c r="AF923" s="19" t="s">
        <v>1497</v>
      </c>
      <c r="AG923" s="19" t="s">
        <v>3003</v>
      </c>
      <c r="AH923" s="19" t="s">
        <v>1499</v>
      </c>
      <c r="AI923" s="19" t="s">
        <v>1500</v>
      </c>
      <c r="AJ923" s="45">
        <v>0</v>
      </c>
      <c r="AK923" s="45">
        <v>0</v>
      </c>
      <c r="AL923" s="19" t="s">
        <v>1501</v>
      </c>
      <c r="AM923" s="46">
        <v>52760</v>
      </c>
      <c r="AN923" s="46">
        <v>32830</v>
      </c>
      <c r="AO923" s="46">
        <v>19930</v>
      </c>
      <c r="AP923" s="45">
        <v>947.8</v>
      </c>
      <c r="AQ923" s="45"/>
      <c r="AR923" s="45" t="str">
        <f>IFERROR(VLOOKUP(AB923,'Pedidos marco'!$A$1:$D$10000,4,0)," ")</f>
        <v xml:space="preserve"> </v>
      </c>
      <c r="AS923" s="45">
        <f t="shared" si="98"/>
        <v>6</v>
      </c>
      <c r="AT923" s="45" t="str">
        <f t="shared" si="99"/>
        <v>06</v>
      </c>
      <c r="AU923" s="47">
        <v>32.83</v>
      </c>
      <c r="AV923" s="19" t="str">
        <f t="shared" si="100"/>
        <v>04 April</v>
      </c>
      <c r="AW923" s="19">
        <f t="shared" si="101"/>
        <v>28.869936034115138</v>
      </c>
      <c r="AX923" s="19">
        <f t="shared" si="102"/>
        <v>28.869936034115138</v>
      </c>
      <c r="AY923" s="19" t="e">
        <f>VLOOKUP(AG923,Cías!$A$1:$E$10000,5,0)</f>
        <v>#N/A</v>
      </c>
      <c r="AZ923" s="19" t="str">
        <f t="shared" si="103"/>
        <v>1021830</v>
      </c>
      <c r="BA923" s="19" t="str">
        <f t="shared" si="104"/>
        <v>MORALES GARZON CHRISTIAN SANTIAGO</v>
      </c>
      <c r="BB923" s="19" t="e">
        <f>VLOOKUP(AG923,Cías!$A$1:$E$10000,3,0)</f>
        <v>#N/A</v>
      </c>
      <c r="BC923" s="19"/>
      <c r="BD923" s="19"/>
      <c r="BE923" s="19"/>
      <c r="BF923" s="19"/>
      <c r="BG923" s="19"/>
      <c r="BH923" s="19"/>
      <c r="BI923" s="19"/>
      <c r="BJ923" s="19"/>
    </row>
    <row r="924" spans="1:62" ht="15" x14ac:dyDescent="0.2">
      <c r="A924" s="19" t="s">
        <v>9779</v>
      </c>
      <c r="B924" s="19" t="s">
        <v>1479</v>
      </c>
      <c r="C924" s="43">
        <v>44657</v>
      </c>
      <c r="D924" s="44">
        <v>0.68263888888889002</v>
      </c>
      <c r="E924" s="19" t="s">
        <v>9780</v>
      </c>
      <c r="F924" s="19" t="s">
        <v>9781</v>
      </c>
      <c r="G924" s="19" t="s">
        <v>9782</v>
      </c>
      <c r="H924" s="45">
        <v>4313.6000000000004</v>
      </c>
      <c r="I924" s="45">
        <v>4836.43</v>
      </c>
      <c r="J924" s="19" t="s">
        <v>1560</v>
      </c>
      <c r="K924" s="19" t="s">
        <v>9783</v>
      </c>
      <c r="L924" s="19" t="s">
        <v>9784</v>
      </c>
      <c r="M924" s="19" t="s">
        <v>9785</v>
      </c>
      <c r="N924" s="19" t="s">
        <v>9779</v>
      </c>
      <c r="O924" s="19" t="s">
        <v>367</v>
      </c>
      <c r="P924" s="19" t="s">
        <v>368</v>
      </c>
      <c r="Q924" s="46">
        <v>640</v>
      </c>
      <c r="R924" s="19" t="s">
        <v>1544</v>
      </c>
      <c r="S924" s="19" t="s">
        <v>2156</v>
      </c>
      <c r="T924" s="19" t="s">
        <v>419</v>
      </c>
      <c r="U924" s="19" t="s">
        <v>7338</v>
      </c>
      <c r="V924" s="19" t="s">
        <v>419</v>
      </c>
      <c r="W924" s="19" t="s">
        <v>415</v>
      </c>
      <c r="X924" s="19" t="s">
        <v>7339</v>
      </c>
      <c r="Y924" s="19" t="s">
        <v>417</v>
      </c>
      <c r="Z924" s="19" t="s">
        <v>2159</v>
      </c>
      <c r="AA924" s="46">
        <v>110</v>
      </c>
      <c r="AB924" s="19" t="s">
        <v>526</v>
      </c>
      <c r="AC924" s="19" t="s">
        <v>204</v>
      </c>
      <c r="AD924" s="19" t="s">
        <v>4620</v>
      </c>
      <c r="AE924" s="19" t="s">
        <v>4621</v>
      </c>
      <c r="AF924" s="19" t="s">
        <v>1592</v>
      </c>
      <c r="AG924" s="19" t="s">
        <v>4622</v>
      </c>
      <c r="AH924" s="19" t="s">
        <v>1594</v>
      </c>
      <c r="AI924" s="19" t="s">
        <v>1595</v>
      </c>
      <c r="AJ924" s="45">
        <v>0.05</v>
      </c>
      <c r="AK924" s="45">
        <v>32</v>
      </c>
      <c r="AL924" s="19" t="s">
        <v>1501</v>
      </c>
      <c r="AM924" s="46">
        <v>50220</v>
      </c>
      <c r="AN924" s="46">
        <v>32060</v>
      </c>
      <c r="AO924" s="46">
        <v>18160</v>
      </c>
      <c r="AP924" s="45">
        <v>294.39999999999998</v>
      </c>
      <c r="AQ924" s="45"/>
      <c r="AR924" s="45" t="str">
        <f>IFERROR(VLOOKUP(AB924,'Pedidos marco'!$A$1:$D$10000,4,0)," ")</f>
        <v xml:space="preserve"> </v>
      </c>
      <c r="AS924" s="45">
        <f t="shared" si="98"/>
        <v>6</v>
      </c>
      <c r="AT924" s="45" t="str">
        <f t="shared" si="99"/>
        <v>06</v>
      </c>
      <c r="AU924" s="47">
        <v>32</v>
      </c>
      <c r="AV924" s="19" t="str">
        <f t="shared" si="100"/>
        <v>04 April</v>
      </c>
      <c r="AW924" s="19">
        <f t="shared" si="101"/>
        <v>0.45999999999999996</v>
      </c>
      <c r="AX924" s="19">
        <f t="shared" si="102"/>
        <v>9.1999999999999993</v>
      </c>
      <c r="AY924" s="19" t="e">
        <f>VLOOKUP(AG924,Cías!$A$1:$E$10000,5,0)</f>
        <v>#N/A</v>
      </c>
      <c r="AZ924" s="19" t="str">
        <f t="shared" si="103"/>
        <v>1013799</v>
      </c>
      <c r="BA924" s="19" t="str">
        <f t="shared" si="104"/>
        <v>MONTEROS REYES ROBERTH ESTEBAN</v>
      </c>
      <c r="BB924" s="19" t="e">
        <f>VLOOKUP(AG924,Cías!$A$1:$E$10000,3,0)</f>
        <v>#N/A</v>
      </c>
      <c r="BC924" s="19"/>
      <c r="BD924" s="19"/>
      <c r="BE924" s="19"/>
      <c r="BF924" s="19"/>
      <c r="BG924" s="19"/>
      <c r="BH924" s="19"/>
      <c r="BI924" s="19"/>
      <c r="BJ924" s="19"/>
    </row>
    <row r="925" spans="1:62" ht="15" x14ac:dyDescent="0.2">
      <c r="A925" s="19" t="s">
        <v>9786</v>
      </c>
      <c r="B925" s="19" t="s">
        <v>1479</v>
      </c>
      <c r="C925" s="43">
        <v>44657</v>
      </c>
      <c r="D925" s="44">
        <v>0.68472222222222001</v>
      </c>
      <c r="E925" s="19" t="s">
        <v>9787</v>
      </c>
      <c r="F925" s="19" t="s">
        <v>9788</v>
      </c>
      <c r="G925" s="19" t="s">
        <v>9789</v>
      </c>
      <c r="H925" s="45">
        <v>2462.4</v>
      </c>
      <c r="I925" s="45">
        <v>2760.86</v>
      </c>
      <c r="J925" s="19" t="s">
        <v>1560</v>
      </c>
      <c r="K925" s="19" t="s">
        <v>9790</v>
      </c>
      <c r="L925" s="19" t="s">
        <v>9791</v>
      </c>
      <c r="M925" s="19" t="s">
        <v>9792</v>
      </c>
      <c r="N925" s="19" t="s">
        <v>9786</v>
      </c>
      <c r="O925" s="19" t="s">
        <v>1603</v>
      </c>
      <c r="P925" s="19" t="s">
        <v>1604</v>
      </c>
      <c r="Q925" s="46">
        <v>360</v>
      </c>
      <c r="R925" s="19" t="s">
        <v>1544</v>
      </c>
      <c r="S925" s="19" t="s">
        <v>9793</v>
      </c>
      <c r="T925" s="19" t="s">
        <v>9794</v>
      </c>
      <c r="U925" s="19" t="s">
        <v>9795</v>
      </c>
      <c r="V925" s="19" t="s">
        <v>9796</v>
      </c>
      <c r="W925" s="19" t="s">
        <v>9797</v>
      </c>
      <c r="X925" s="19" t="s">
        <v>9798</v>
      </c>
      <c r="Y925" s="19" t="s">
        <v>9799</v>
      </c>
      <c r="Z925" s="19" t="s">
        <v>9800</v>
      </c>
      <c r="AA925" s="46">
        <v>231</v>
      </c>
      <c r="AB925" s="19" t="s">
        <v>585</v>
      </c>
      <c r="AC925" s="19" t="s">
        <v>327</v>
      </c>
      <c r="AD925" s="19" t="s">
        <v>2210</v>
      </c>
      <c r="AE925" s="19" t="s">
        <v>2211</v>
      </c>
      <c r="AF925" s="19" t="s">
        <v>1554</v>
      </c>
      <c r="AG925" s="19" t="s">
        <v>2212</v>
      </c>
      <c r="AH925" s="19" t="s">
        <v>1499</v>
      </c>
      <c r="AI925" s="19" t="s">
        <v>1500</v>
      </c>
      <c r="AJ925" s="45">
        <v>0</v>
      </c>
      <c r="AK925" s="45">
        <v>0</v>
      </c>
      <c r="AL925" s="19" t="s">
        <v>1501</v>
      </c>
      <c r="AM925" s="46">
        <v>27190</v>
      </c>
      <c r="AN925" s="46">
        <v>18060</v>
      </c>
      <c r="AO925" s="46">
        <v>9130</v>
      </c>
      <c r="AP925" s="45">
        <v>403.2</v>
      </c>
      <c r="AQ925" s="45"/>
      <c r="AR925" s="45" t="str">
        <f>IFERROR(VLOOKUP(AB925,'Pedidos marco'!$A$1:$D$10000,4,0)," ")</f>
        <v xml:space="preserve"> </v>
      </c>
      <c r="AS925" s="45">
        <f t="shared" si="98"/>
        <v>6</v>
      </c>
      <c r="AT925" s="45" t="str">
        <f t="shared" si="99"/>
        <v>06</v>
      </c>
      <c r="AU925" s="47">
        <v>18</v>
      </c>
      <c r="AV925" s="19" t="str">
        <f t="shared" si="100"/>
        <v>04 April</v>
      </c>
      <c r="AW925" s="19">
        <f t="shared" si="101"/>
        <v>1.1199999999999999</v>
      </c>
      <c r="AX925" s="19">
        <f t="shared" si="102"/>
        <v>22.4</v>
      </c>
      <c r="AY925" s="19" t="e">
        <f>VLOOKUP(AG925,Cías!$A$1:$E$10000,5,0)</f>
        <v>#N/A</v>
      </c>
      <c r="AZ925" s="19" t="str">
        <f t="shared" si="103"/>
        <v>1014151</v>
      </c>
      <c r="BA925" s="19" t="str">
        <f t="shared" si="104"/>
        <v>VEGA RUIZ WILSON MARCELO</v>
      </c>
      <c r="BB925" s="19" t="e">
        <f>VLOOKUP(AG925,Cías!$A$1:$E$10000,3,0)</f>
        <v>#N/A</v>
      </c>
      <c r="BC925" s="19"/>
      <c r="BD925" s="19"/>
      <c r="BE925" s="19"/>
      <c r="BF925" s="19"/>
      <c r="BG925" s="19"/>
      <c r="BH925" s="19"/>
      <c r="BI925" s="19"/>
      <c r="BJ925" s="19"/>
    </row>
    <row r="926" spans="1:62" ht="15" x14ac:dyDescent="0.2">
      <c r="A926" s="19" t="s">
        <v>9801</v>
      </c>
      <c r="B926" s="19" t="s">
        <v>1479</v>
      </c>
      <c r="C926" s="43">
        <v>44657</v>
      </c>
      <c r="D926" s="44">
        <v>0.68541666666667</v>
      </c>
      <c r="E926" s="19" t="s">
        <v>9802</v>
      </c>
      <c r="F926" s="19" t="s">
        <v>9803</v>
      </c>
      <c r="G926" s="19" t="s">
        <v>9804</v>
      </c>
      <c r="H926" s="45">
        <v>4527.6000000000004</v>
      </c>
      <c r="I926" s="45">
        <v>5076.37</v>
      </c>
      <c r="J926" s="19" t="s">
        <v>1560</v>
      </c>
      <c r="K926" s="19" t="s">
        <v>8561</v>
      </c>
      <c r="L926" s="19" t="s">
        <v>9805</v>
      </c>
      <c r="M926" s="19" t="s">
        <v>9806</v>
      </c>
      <c r="N926" s="19" t="s">
        <v>9801</v>
      </c>
      <c r="O926" s="19" t="s">
        <v>367</v>
      </c>
      <c r="P926" s="19" t="s">
        <v>368</v>
      </c>
      <c r="Q926" s="46">
        <v>660</v>
      </c>
      <c r="R926" s="19" t="s">
        <v>1544</v>
      </c>
      <c r="S926" s="19" t="s">
        <v>7844</v>
      </c>
      <c r="T926" s="19" t="s">
        <v>7845</v>
      </c>
      <c r="U926" s="19" t="s">
        <v>8564</v>
      </c>
      <c r="V926" s="19" t="s">
        <v>8565</v>
      </c>
      <c r="W926" s="19" t="s">
        <v>2092</v>
      </c>
      <c r="X926" s="19" t="s">
        <v>8566</v>
      </c>
      <c r="Y926" s="19" t="s">
        <v>2094</v>
      </c>
      <c r="Z926" s="19" t="s">
        <v>2095</v>
      </c>
      <c r="AA926" s="46">
        <v>130</v>
      </c>
      <c r="AB926" s="19" t="s">
        <v>436</v>
      </c>
      <c r="AC926" s="19" t="s">
        <v>19</v>
      </c>
      <c r="AD926" s="19" t="s">
        <v>5897</v>
      </c>
      <c r="AE926" s="19" t="s">
        <v>5898</v>
      </c>
      <c r="AF926" s="19" t="s">
        <v>1592</v>
      </c>
      <c r="AG926" s="19" t="s">
        <v>5899</v>
      </c>
      <c r="AH926" s="19" t="s">
        <v>1499</v>
      </c>
      <c r="AI926" s="19" t="s">
        <v>1500</v>
      </c>
      <c r="AJ926" s="45">
        <v>0</v>
      </c>
      <c r="AK926" s="45">
        <v>0</v>
      </c>
      <c r="AL926" s="19" t="s">
        <v>1501</v>
      </c>
      <c r="AM926" s="46">
        <v>50850</v>
      </c>
      <c r="AN926" s="46">
        <v>33060</v>
      </c>
      <c r="AO926" s="46">
        <v>17790</v>
      </c>
      <c r="AP926" s="45">
        <v>356.4</v>
      </c>
      <c r="AQ926" s="45"/>
      <c r="AR926" s="45" t="str">
        <f>IFERROR(VLOOKUP(AB926,'Pedidos marco'!$A$1:$D$10000,4,0)," ")</f>
        <v xml:space="preserve"> </v>
      </c>
      <c r="AS926" s="45">
        <f t="shared" si="98"/>
        <v>6</v>
      </c>
      <c r="AT926" s="45" t="str">
        <f t="shared" si="99"/>
        <v>06</v>
      </c>
      <c r="AU926" s="47">
        <v>33</v>
      </c>
      <c r="AV926" s="19" t="str">
        <f t="shared" si="100"/>
        <v>04 April</v>
      </c>
      <c r="AW926" s="19">
        <f t="shared" si="101"/>
        <v>0.53999999999999992</v>
      </c>
      <c r="AX926" s="19">
        <f t="shared" si="102"/>
        <v>10.799999999999999</v>
      </c>
      <c r="AY926" s="19" t="e">
        <f>VLOOKUP(AG926,Cías!$A$1:$E$10000,5,0)</f>
        <v>#N/A</v>
      </c>
      <c r="AZ926" s="19" t="str">
        <f t="shared" si="103"/>
        <v>1013522</v>
      </c>
      <c r="BA926" s="19" t="str">
        <f t="shared" si="104"/>
        <v>ALVARADO ROMAN JORGE XAVIER</v>
      </c>
      <c r="BB926" s="19" t="e">
        <f>VLOOKUP(AG926,Cías!$A$1:$E$10000,3,0)</f>
        <v>#N/A</v>
      </c>
      <c r="BC926" s="19"/>
      <c r="BD926" s="19"/>
      <c r="BE926" s="19"/>
      <c r="BF926" s="19"/>
      <c r="BG926" s="19"/>
      <c r="BH926" s="19"/>
      <c r="BI926" s="19"/>
      <c r="BJ926" s="19"/>
    </row>
    <row r="927" spans="1:62" ht="15" x14ac:dyDescent="0.2">
      <c r="A927" s="19" t="s">
        <v>9807</v>
      </c>
      <c r="B927" s="19" t="s">
        <v>1479</v>
      </c>
      <c r="C927" s="43">
        <v>44657</v>
      </c>
      <c r="D927" s="44">
        <v>0.68958333333333</v>
      </c>
      <c r="E927" s="19" t="s">
        <v>9808</v>
      </c>
      <c r="F927" s="19" t="s">
        <v>9809</v>
      </c>
      <c r="G927" s="19" t="s">
        <v>9810</v>
      </c>
      <c r="H927" s="45">
        <v>3278.88</v>
      </c>
      <c r="I927" s="45">
        <v>3676.31</v>
      </c>
      <c r="J927" s="19" t="s">
        <v>1560</v>
      </c>
      <c r="K927" s="19" t="s">
        <v>9811</v>
      </c>
      <c r="L927" s="19" t="s">
        <v>9812</v>
      </c>
      <c r="M927" s="19" t="s">
        <v>9813</v>
      </c>
      <c r="N927" s="19" t="s">
        <v>9807</v>
      </c>
      <c r="O927" s="19" t="s">
        <v>367</v>
      </c>
      <c r="P927" s="19" t="s">
        <v>368</v>
      </c>
      <c r="Q927" s="46">
        <v>480</v>
      </c>
      <c r="R927" s="19" t="s">
        <v>1544</v>
      </c>
      <c r="S927" s="19" t="s">
        <v>3305</v>
      </c>
      <c r="T927" s="19" t="s">
        <v>3306</v>
      </c>
      <c r="U927" s="19" t="s">
        <v>3307</v>
      </c>
      <c r="V927" s="19" t="s">
        <v>3308</v>
      </c>
      <c r="W927" s="19" t="s">
        <v>1627</v>
      </c>
      <c r="X927" s="19" t="s">
        <v>3309</v>
      </c>
      <c r="Y927" s="19" t="s">
        <v>1629</v>
      </c>
      <c r="Z927" s="19" t="s">
        <v>1630</v>
      </c>
      <c r="AA927" s="46">
        <v>40</v>
      </c>
      <c r="AB927" s="19" t="s">
        <v>571</v>
      </c>
      <c r="AC927" s="19" t="s">
        <v>295</v>
      </c>
      <c r="AD927" s="19" t="s">
        <v>3461</v>
      </c>
      <c r="AE927" s="19" t="s">
        <v>3462</v>
      </c>
      <c r="AF927" s="19" t="s">
        <v>1719</v>
      </c>
      <c r="AG927" s="19" t="s">
        <v>3463</v>
      </c>
      <c r="AH927" s="19" t="s">
        <v>1594</v>
      </c>
      <c r="AI927" s="19" t="s">
        <v>1595</v>
      </c>
      <c r="AJ927" s="45">
        <v>0.05</v>
      </c>
      <c r="AK927" s="45">
        <v>24</v>
      </c>
      <c r="AL927" s="19" t="s">
        <v>1501</v>
      </c>
      <c r="AM927" s="46">
        <v>38540</v>
      </c>
      <c r="AN927" s="46">
        <v>24020</v>
      </c>
      <c r="AO927" s="46">
        <v>14520</v>
      </c>
      <c r="AP927" s="45">
        <v>100.8</v>
      </c>
      <c r="AQ927" s="45"/>
      <c r="AR927" s="45" t="str">
        <f>IFERROR(VLOOKUP(AB927,'Pedidos marco'!$A$1:$D$10000,4,0)," ")</f>
        <v xml:space="preserve"> </v>
      </c>
      <c r="AS927" s="45">
        <f t="shared" si="98"/>
        <v>6</v>
      </c>
      <c r="AT927" s="45" t="str">
        <f t="shared" si="99"/>
        <v>06</v>
      </c>
      <c r="AU927" s="47">
        <v>24</v>
      </c>
      <c r="AV927" s="19" t="str">
        <f t="shared" si="100"/>
        <v>04 April</v>
      </c>
      <c r="AW927" s="19">
        <f t="shared" si="101"/>
        <v>0.21</v>
      </c>
      <c r="AX927" s="19">
        <f t="shared" si="102"/>
        <v>4.2</v>
      </c>
      <c r="AY927" s="19" t="e">
        <f>VLOOKUP(AG927,Cías!$A$1:$E$10000,5,0)</f>
        <v>#N/A</v>
      </c>
      <c r="AZ927" s="19" t="str">
        <f t="shared" si="103"/>
        <v>1014100</v>
      </c>
      <c r="BA927" s="19" t="str">
        <f t="shared" si="104"/>
        <v>SIGUENZA PARRA FROILAN ALEJANDRO</v>
      </c>
      <c r="BB927" s="19" t="e">
        <f>VLOOKUP(AG927,Cías!$A$1:$E$10000,3,0)</f>
        <v>#N/A</v>
      </c>
      <c r="BC927" s="19"/>
      <c r="BD927" s="19"/>
      <c r="BE927" s="19"/>
      <c r="BF927" s="19"/>
      <c r="BG927" s="19"/>
      <c r="BH927" s="19"/>
      <c r="BI927" s="19"/>
      <c r="BJ927" s="19"/>
    </row>
    <row r="928" spans="1:62" ht="15" x14ac:dyDescent="0.2">
      <c r="A928" s="19" t="s">
        <v>9814</v>
      </c>
      <c r="B928" s="19" t="s">
        <v>1479</v>
      </c>
      <c r="C928" s="43">
        <v>44657</v>
      </c>
      <c r="D928" s="44">
        <v>0.69166666666666998</v>
      </c>
      <c r="E928" s="19" t="s">
        <v>9815</v>
      </c>
      <c r="F928" s="19" t="s">
        <v>9816</v>
      </c>
      <c r="G928" s="19" t="s">
        <v>9817</v>
      </c>
      <c r="H928" s="45">
        <v>3278.88</v>
      </c>
      <c r="I928" s="45">
        <v>3676.31</v>
      </c>
      <c r="J928" s="19" t="s">
        <v>1560</v>
      </c>
      <c r="K928" s="19" t="s">
        <v>9818</v>
      </c>
      <c r="L928" s="19" t="s">
        <v>9819</v>
      </c>
      <c r="M928" s="19" t="s">
        <v>9820</v>
      </c>
      <c r="N928" s="19" t="s">
        <v>9814</v>
      </c>
      <c r="O928" s="19" t="s">
        <v>367</v>
      </c>
      <c r="P928" s="19" t="s">
        <v>368</v>
      </c>
      <c r="Q928" s="46">
        <v>480</v>
      </c>
      <c r="R928" s="19" t="s">
        <v>1544</v>
      </c>
      <c r="S928" s="19" t="s">
        <v>3305</v>
      </c>
      <c r="T928" s="19" t="s">
        <v>3306</v>
      </c>
      <c r="U928" s="19" t="s">
        <v>3307</v>
      </c>
      <c r="V928" s="19" t="s">
        <v>3308</v>
      </c>
      <c r="W928" s="19" t="s">
        <v>1627</v>
      </c>
      <c r="X928" s="19" t="s">
        <v>3309</v>
      </c>
      <c r="Y928" s="19" t="s">
        <v>1629</v>
      </c>
      <c r="Z928" s="19" t="s">
        <v>1630</v>
      </c>
      <c r="AA928" s="46">
        <v>40</v>
      </c>
      <c r="AB928" s="19" t="s">
        <v>520</v>
      </c>
      <c r="AC928" s="19" t="s">
        <v>192</v>
      </c>
      <c r="AD928" s="19" t="s">
        <v>9821</v>
      </c>
      <c r="AE928" s="19" t="s">
        <v>9822</v>
      </c>
      <c r="AF928" s="19" t="s">
        <v>1719</v>
      </c>
      <c r="AG928" s="19" t="s">
        <v>9823</v>
      </c>
      <c r="AH928" s="19" t="s">
        <v>1594</v>
      </c>
      <c r="AI928" s="19" t="s">
        <v>1595</v>
      </c>
      <c r="AJ928" s="45">
        <v>0.05</v>
      </c>
      <c r="AK928" s="45">
        <v>24</v>
      </c>
      <c r="AL928" s="19" t="s">
        <v>1501</v>
      </c>
      <c r="AM928" s="46">
        <v>39710</v>
      </c>
      <c r="AN928" s="46">
        <v>24080</v>
      </c>
      <c r="AO928" s="46">
        <v>15630</v>
      </c>
      <c r="AP928" s="45">
        <v>100.8</v>
      </c>
      <c r="AQ928" s="45"/>
      <c r="AR928" s="45" t="str">
        <f>IFERROR(VLOOKUP(AB928,'Pedidos marco'!$A$1:$D$10000,4,0)," ")</f>
        <v xml:space="preserve"> </v>
      </c>
      <c r="AS928" s="45">
        <f t="shared" si="98"/>
        <v>6</v>
      </c>
      <c r="AT928" s="45" t="str">
        <f t="shared" si="99"/>
        <v>06</v>
      </c>
      <c r="AU928" s="47">
        <v>24</v>
      </c>
      <c r="AV928" s="19" t="str">
        <f t="shared" si="100"/>
        <v>04 April</v>
      </c>
      <c r="AW928" s="19">
        <f t="shared" si="101"/>
        <v>0.21</v>
      </c>
      <c r="AX928" s="19">
        <f t="shared" si="102"/>
        <v>4.2</v>
      </c>
      <c r="AY928" s="19" t="e">
        <f>VLOOKUP(AG928,Cías!$A$1:$E$10000,5,0)</f>
        <v>#N/A</v>
      </c>
      <c r="AZ928" s="19" t="str">
        <f t="shared" si="103"/>
        <v>1013949</v>
      </c>
      <c r="BA928" s="19" t="str">
        <f t="shared" si="104"/>
        <v>MEDIAVILLA FLORES WILSON PATRICIO</v>
      </c>
      <c r="BB928" s="19" t="e">
        <f>VLOOKUP(AG928,Cías!$A$1:$E$10000,3,0)</f>
        <v>#N/A</v>
      </c>
      <c r="BC928" s="19"/>
      <c r="BD928" s="19"/>
      <c r="BE928" s="19"/>
      <c r="BF928" s="19"/>
      <c r="BG928" s="19"/>
      <c r="BH928" s="19"/>
      <c r="BI928" s="19"/>
      <c r="BJ928" s="19"/>
    </row>
    <row r="929" spans="1:62" ht="15" x14ac:dyDescent="0.2">
      <c r="A929" s="19" t="s">
        <v>9824</v>
      </c>
      <c r="B929" s="19" t="s">
        <v>1479</v>
      </c>
      <c r="C929" s="43">
        <v>44657</v>
      </c>
      <c r="D929" s="44">
        <v>0.69305555555555998</v>
      </c>
      <c r="E929" s="19" t="s">
        <v>9825</v>
      </c>
      <c r="F929" s="19" t="s">
        <v>9826</v>
      </c>
      <c r="G929" s="19" t="s">
        <v>9827</v>
      </c>
      <c r="H929" s="45">
        <v>2329.7199999999998</v>
      </c>
      <c r="I929" s="45">
        <v>2612.1</v>
      </c>
      <c r="J929" s="19" t="s">
        <v>1560</v>
      </c>
      <c r="K929" s="19" t="s">
        <v>9828</v>
      </c>
      <c r="L929" s="19" t="s">
        <v>9829</v>
      </c>
      <c r="M929" s="19" t="s">
        <v>9830</v>
      </c>
      <c r="N929" s="19" t="s">
        <v>9824</v>
      </c>
      <c r="O929" s="19" t="s">
        <v>367</v>
      </c>
      <c r="P929" s="19" t="s">
        <v>368</v>
      </c>
      <c r="Q929" s="46">
        <v>360</v>
      </c>
      <c r="R929" s="19" t="s">
        <v>1544</v>
      </c>
      <c r="S929" s="19" t="s">
        <v>2719</v>
      </c>
      <c r="T929" s="19" t="s">
        <v>329</v>
      </c>
      <c r="U929" s="19" t="s">
        <v>2720</v>
      </c>
      <c r="V929" s="19" t="s">
        <v>2721</v>
      </c>
      <c r="W929" s="19" t="s">
        <v>1548</v>
      </c>
      <c r="X929" s="19" t="s">
        <v>2722</v>
      </c>
      <c r="Y929" s="19" t="s">
        <v>1684</v>
      </c>
      <c r="Z929" s="19" t="s">
        <v>1685</v>
      </c>
      <c r="AA929" s="46">
        <v>198</v>
      </c>
      <c r="AB929" s="19" t="s">
        <v>588</v>
      </c>
      <c r="AC929" s="19" t="s">
        <v>333</v>
      </c>
      <c r="AD929" s="19" t="s">
        <v>2891</v>
      </c>
      <c r="AE929" s="19" t="s">
        <v>2892</v>
      </c>
      <c r="AF929" s="19" t="s">
        <v>1554</v>
      </c>
      <c r="AG929" s="19" t="s">
        <v>2893</v>
      </c>
      <c r="AH929" s="19" t="s">
        <v>1499</v>
      </c>
      <c r="AI929" s="19" t="s">
        <v>1500</v>
      </c>
      <c r="AJ929" s="45">
        <v>0</v>
      </c>
      <c r="AK929" s="45">
        <v>0</v>
      </c>
      <c r="AL929" s="19" t="s">
        <v>1501</v>
      </c>
      <c r="AM929" s="46">
        <v>27010</v>
      </c>
      <c r="AN929" s="46">
        <v>18020</v>
      </c>
      <c r="AO929" s="46">
        <v>8990</v>
      </c>
      <c r="AP929" s="45">
        <v>266.39999999999998</v>
      </c>
      <c r="AQ929" s="45"/>
      <c r="AR929" s="45" t="str">
        <f>IFERROR(VLOOKUP(AB929,'Pedidos marco'!$A$1:$D$10000,4,0)," ")</f>
        <v xml:space="preserve"> </v>
      </c>
      <c r="AS929" s="45">
        <f t="shared" si="98"/>
        <v>6</v>
      </c>
      <c r="AT929" s="45" t="str">
        <f t="shared" si="99"/>
        <v>06</v>
      </c>
      <c r="AU929" s="47">
        <v>18</v>
      </c>
      <c r="AV929" s="19" t="str">
        <f t="shared" si="100"/>
        <v>04 April</v>
      </c>
      <c r="AW929" s="19">
        <f t="shared" si="101"/>
        <v>0.74</v>
      </c>
      <c r="AX929" s="19">
        <f t="shared" si="102"/>
        <v>14.799999999999999</v>
      </c>
      <c r="AY929" s="19" t="e">
        <f>VLOOKUP(AG929,Cías!$A$1:$E$10000,5,0)</f>
        <v>#N/A</v>
      </c>
      <c r="AZ929" s="19" t="str">
        <f t="shared" si="103"/>
        <v>1021623</v>
      </c>
      <c r="BA929" s="19" t="str">
        <f t="shared" si="104"/>
        <v>VILLARREAL HIGUERA FERNANDO SALVADO</v>
      </c>
      <c r="BB929" s="19" t="e">
        <f>VLOOKUP(AG929,Cías!$A$1:$E$10000,3,0)</f>
        <v>#N/A</v>
      </c>
      <c r="BC929" s="19"/>
      <c r="BD929" s="19"/>
      <c r="BE929" s="19"/>
      <c r="BF929" s="19"/>
      <c r="BG929" s="19"/>
      <c r="BH929" s="19"/>
      <c r="BI929" s="19"/>
      <c r="BJ929" s="19"/>
    </row>
    <row r="930" spans="1:62" ht="15" x14ac:dyDescent="0.2">
      <c r="A930" s="19" t="s">
        <v>9831</v>
      </c>
      <c r="B930" s="19" t="s">
        <v>1479</v>
      </c>
      <c r="C930" s="43">
        <v>44657</v>
      </c>
      <c r="D930" s="44">
        <v>0.69722222222221997</v>
      </c>
      <c r="E930" s="19" t="s">
        <v>9832</v>
      </c>
      <c r="F930" s="19" t="s">
        <v>1481</v>
      </c>
      <c r="G930" s="19" t="s">
        <v>1481</v>
      </c>
      <c r="H930" s="45">
        <v>0</v>
      </c>
      <c r="I930" s="45">
        <v>0</v>
      </c>
      <c r="J930" s="19" t="s">
        <v>1482</v>
      </c>
      <c r="K930" s="19" t="s">
        <v>9833</v>
      </c>
      <c r="L930" s="19" t="s">
        <v>9834</v>
      </c>
      <c r="M930" s="19" t="s">
        <v>9835</v>
      </c>
      <c r="N930" s="19" t="s">
        <v>9831</v>
      </c>
      <c r="O930" s="19" t="s">
        <v>371</v>
      </c>
      <c r="P930" s="19" t="s">
        <v>372</v>
      </c>
      <c r="Q930" s="46">
        <v>660</v>
      </c>
      <c r="R930" s="19" t="s">
        <v>1544</v>
      </c>
      <c r="S930" s="19" t="s">
        <v>2353</v>
      </c>
      <c r="T930" s="19" t="s">
        <v>2354</v>
      </c>
      <c r="U930" s="19" t="s">
        <v>4815</v>
      </c>
      <c r="V930" s="19" t="s">
        <v>2091</v>
      </c>
      <c r="W930" s="19" t="s">
        <v>415</v>
      </c>
      <c r="X930" s="19" t="s">
        <v>4816</v>
      </c>
      <c r="Y930" s="19" t="s">
        <v>3748</v>
      </c>
      <c r="Z930" s="19" t="s">
        <v>3749</v>
      </c>
      <c r="AA930" s="46">
        <v>129</v>
      </c>
      <c r="AB930" s="19" t="s">
        <v>578</v>
      </c>
      <c r="AC930" s="19" t="s">
        <v>313</v>
      </c>
      <c r="AD930" s="19" t="s">
        <v>2358</v>
      </c>
      <c r="AE930" s="19" t="s">
        <v>2359</v>
      </c>
      <c r="AF930" s="19" t="s">
        <v>1592</v>
      </c>
      <c r="AG930" s="19" t="s">
        <v>2360</v>
      </c>
      <c r="AH930" s="19" t="s">
        <v>1499</v>
      </c>
      <c r="AI930" s="19" t="s">
        <v>1500</v>
      </c>
      <c r="AJ930" s="45">
        <v>0</v>
      </c>
      <c r="AK930" s="45">
        <v>0</v>
      </c>
      <c r="AL930" s="19" t="s">
        <v>1501</v>
      </c>
      <c r="AM930" s="46">
        <v>50980</v>
      </c>
      <c r="AN930" s="46">
        <v>33120</v>
      </c>
      <c r="AO930" s="46">
        <v>17860</v>
      </c>
      <c r="AP930" s="45">
        <v>336.6</v>
      </c>
      <c r="AQ930" s="45"/>
      <c r="AR930" s="45" t="str">
        <f>IFERROR(VLOOKUP(AB930,'Pedidos marco'!$A$1:$D$10000,4,0)," ")</f>
        <v xml:space="preserve"> </v>
      </c>
      <c r="AS930" s="45">
        <f t="shared" si="98"/>
        <v>6</v>
      </c>
      <c r="AT930" s="45" t="str">
        <f t="shared" si="99"/>
        <v>06</v>
      </c>
      <c r="AU930" s="47">
        <v>33</v>
      </c>
      <c r="AV930" s="19" t="str">
        <f t="shared" si="100"/>
        <v>04 April</v>
      </c>
      <c r="AW930" s="19">
        <f t="shared" si="101"/>
        <v>0.51</v>
      </c>
      <c r="AX930" s="19">
        <f t="shared" si="102"/>
        <v>10.200000000000001</v>
      </c>
      <c r="AY930" s="19" t="e">
        <f>VLOOKUP(AG930,Cías!$A$1:$E$10000,5,0)</f>
        <v>#N/A</v>
      </c>
      <c r="AZ930" s="19" t="str">
        <f t="shared" si="103"/>
        <v>1018725</v>
      </c>
      <c r="BA930" s="19" t="str">
        <f t="shared" si="104"/>
        <v>TRANSPORTE DE CARGA PESADA</v>
      </c>
      <c r="BB930" s="19" t="e">
        <f>VLOOKUP(AG930,Cías!$A$1:$E$10000,3,0)</f>
        <v>#N/A</v>
      </c>
      <c r="BC930" s="19"/>
      <c r="BD930" s="19"/>
      <c r="BE930" s="19"/>
      <c r="BF930" s="19"/>
      <c r="BG930" s="19"/>
      <c r="BH930" s="19"/>
      <c r="BI930" s="19"/>
      <c r="BJ930" s="19"/>
    </row>
    <row r="931" spans="1:62" ht="15" x14ac:dyDescent="0.2">
      <c r="A931" s="19" t="s">
        <v>9836</v>
      </c>
      <c r="B931" s="19" t="s">
        <v>1479</v>
      </c>
      <c r="C931" s="43">
        <v>44657</v>
      </c>
      <c r="D931" s="44">
        <v>0.70763888888889004</v>
      </c>
      <c r="E931" s="19" t="s">
        <v>9837</v>
      </c>
      <c r="F931" s="19" t="s">
        <v>9838</v>
      </c>
      <c r="G931" s="19" t="s">
        <v>9839</v>
      </c>
      <c r="H931" s="45">
        <v>2134.4</v>
      </c>
      <c r="I931" s="45">
        <v>2393.11</v>
      </c>
      <c r="J931" s="19" t="s">
        <v>1560</v>
      </c>
      <c r="K931" s="19" t="s">
        <v>9840</v>
      </c>
      <c r="L931" s="19" t="s">
        <v>9841</v>
      </c>
      <c r="M931" s="19" t="s">
        <v>9842</v>
      </c>
      <c r="N931" s="19" t="s">
        <v>9836</v>
      </c>
      <c r="O931" s="19" t="s">
        <v>371</v>
      </c>
      <c r="P931" s="19" t="s">
        <v>372</v>
      </c>
      <c r="Q931" s="46">
        <v>320</v>
      </c>
      <c r="R931" s="19" t="s">
        <v>1544</v>
      </c>
      <c r="S931" s="19" t="s">
        <v>3067</v>
      </c>
      <c r="T931" s="19" t="s">
        <v>3068</v>
      </c>
      <c r="U931" s="19" t="s">
        <v>3080</v>
      </c>
      <c r="V931" s="19" t="s">
        <v>2126</v>
      </c>
      <c r="W931" s="19" t="s">
        <v>1548</v>
      </c>
      <c r="X931" s="19" t="s">
        <v>3081</v>
      </c>
      <c r="Y931" s="19" t="s">
        <v>1550</v>
      </c>
      <c r="Z931" s="19" t="s">
        <v>1551</v>
      </c>
      <c r="AA931" s="46">
        <v>178</v>
      </c>
      <c r="AB931" s="19" t="s">
        <v>480</v>
      </c>
      <c r="AC931" s="19" t="s">
        <v>110</v>
      </c>
      <c r="AD931" s="19" t="s">
        <v>3164</v>
      </c>
      <c r="AE931" s="19" t="s">
        <v>1481</v>
      </c>
      <c r="AF931" s="19" t="s">
        <v>1554</v>
      </c>
      <c r="AG931" s="19" t="s">
        <v>3165</v>
      </c>
      <c r="AH931" s="19" t="s">
        <v>1499</v>
      </c>
      <c r="AI931" s="19" t="s">
        <v>1500</v>
      </c>
      <c r="AJ931" s="45">
        <v>0</v>
      </c>
      <c r="AK931" s="45">
        <v>0</v>
      </c>
      <c r="AL931" s="19" t="s">
        <v>1501</v>
      </c>
      <c r="AM931" s="46">
        <v>20648.888999999999</v>
      </c>
      <c r="AN931" s="46">
        <v>16008.888999999999</v>
      </c>
      <c r="AO931" s="46">
        <v>4640</v>
      </c>
      <c r="AP931" s="45">
        <v>220.8</v>
      </c>
      <c r="AQ931" s="45"/>
      <c r="AR931" s="45" t="str">
        <f>IFERROR(VLOOKUP(AB931,'Pedidos marco'!$A$1:$D$10000,4,0)," ")</f>
        <v xml:space="preserve"> </v>
      </c>
      <c r="AS931" s="45">
        <f t="shared" si="98"/>
        <v>6</v>
      </c>
      <c r="AT931" s="45" t="str">
        <f t="shared" si="99"/>
        <v>06</v>
      </c>
      <c r="AU931" s="47">
        <v>16</v>
      </c>
      <c r="AV931" s="19" t="str">
        <f t="shared" si="100"/>
        <v>04 April</v>
      </c>
      <c r="AW931" s="19">
        <f t="shared" si="101"/>
        <v>0.69000000000000006</v>
      </c>
      <c r="AX931" s="19">
        <f t="shared" si="102"/>
        <v>13.8</v>
      </c>
      <c r="AY931" s="19" t="e">
        <f>VLOOKUP(AG931,Cías!$A$1:$E$10000,5,0)</f>
        <v>#N/A</v>
      </c>
      <c r="AZ931" s="19" t="str">
        <f t="shared" si="103"/>
        <v>1022361</v>
      </c>
      <c r="BA931" s="19" t="str">
        <f t="shared" si="104"/>
        <v>ESCOBAR VILLARREAL JORGE FRANCISCO</v>
      </c>
      <c r="BB931" s="19" t="e">
        <f>VLOOKUP(AG931,Cías!$A$1:$E$10000,3,0)</f>
        <v>#N/A</v>
      </c>
      <c r="BC931" s="19"/>
      <c r="BD931" s="19"/>
      <c r="BE931" s="19"/>
      <c r="BF931" s="19"/>
      <c r="BG931" s="19"/>
      <c r="BH931" s="19"/>
      <c r="BI931" s="19"/>
      <c r="BJ931" s="19"/>
    </row>
    <row r="932" spans="1:62" ht="15" x14ac:dyDescent="0.2">
      <c r="A932" s="19" t="s">
        <v>9836</v>
      </c>
      <c r="B932" s="19" t="s">
        <v>1479</v>
      </c>
      <c r="C932" s="43">
        <v>44657</v>
      </c>
      <c r="D932" s="44">
        <v>0.70763888888889004</v>
      </c>
      <c r="E932" s="19" t="s">
        <v>9843</v>
      </c>
      <c r="F932" s="19" t="s">
        <v>9844</v>
      </c>
      <c r="G932" s="19" t="s">
        <v>9845</v>
      </c>
      <c r="H932" s="45">
        <v>265.2</v>
      </c>
      <c r="I932" s="45">
        <v>297.33999999999997</v>
      </c>
      <c r="J932" s="19" t="s">
        <v>1560</v>
      </c>
      <c r="K932" s="19" t="s">
        <v>9840</v>
      </c>
      <c r="L932" s="19" t="s">
        <v>9846</v>
      </c>
      <c r="M932" s="19" t="s">
        <v>9847</v>
      </c>
      <c r="N932" s="19" t="s">
        <v>9836</v>
      </c>
      <c r="O932" s="19" t="s">
        <v>367</v>
      </c>
      <c r="P932" s="19" t="s">
        <v>368</v>
      </c>
      <c r="Q932" s="46">
        <v>40</v>
      </c>
      <c r="R932" s="19" t="s">
        <v>1544</v>
      </c>
      <c r="S932" s="19" t="s">
        <v>3067</v>
      </c>
      <c r="T932" s="19" t="s">
        <v>3068</v>
      </c>
      <c r="U932" s="19" t="s">
        <v>3080</v>
      </c>
      <c r="V932" s="19" t="s">
        <v>2126</v>
      </c>
      <c r="W932" s="19" t="s">
        <v>1548</v>
      </c>
      <c r="X932" s="19" t="s">
        <v>3081</v>
      </c>
      <c r="Y932" s="19" t="s">
        <v>1550</v>
      </c>
      <c r="Z932" s="19" t="s">
        <v>1551</v>
      </c>
      <c r="AA932" s="46">
        <v>178</v>
      </c>
      <c r="AB932" s="19" t="s">
        <v>480</v>
      </c>
      <c r="AC932" s="19" t="s">
        <v>110</v>
      </c>
      <c r="AD932" s="19" t="s">
        <v>3164</v>
      </c>
      <c r="AE932" s="19" t="s">
        <v>1481</v>
      </c>
      <c r="AF932" s="19" t="s">
        <v>1554</v>
      </c>
      <c r="AG932" s="19" t="s">
        <v>3165</v>
      </c>
      <c r="AH932" s="19" t="s">
        <v>1499</v>
      </c>
      <c r="AI932" s="19" t="s">
        <v>1500</v>
      </c>
      <c r="AJ932" s="45">
        <v>0</v>
      </c>
      <c r="AK932" s="45">
        <v>0</v>
      </c>
      <c r="AL932" s="19" t="s">
        <v>1501</v>
      </c>
      <c r="AM932" s="46">
        <v>6641.1109999999999</v>
      </c>
      <c r="AN932" s="46">
        <v>2001.1110000000001</v>
      </c>
      <c r="AO932" s="46">
        <v>4640</v>
      </c>
      <c r="AP932" s="45">
        <v>27.6</v>
      </c>
      <c r="AQ932" s="45"/>
      <c r="AR932" s="45" t="str">
        <f>IFERROR(VLOOKUP(AB932,'Pedidos marco'!$A$1:$D$10000,4,0)," ")</f>
        <v xml:space="preserve"> </v>
      </c>
      <c r="AS932" s="45">
        <f t="shared" si="98"/>
        <v>6</v>
      </c>
      <c r="AT932" s="45" t="str">
        <f t="shared" si="99"/>
        <v>06</v>
      </c>
      <c r="AU932" s="47">
        <v>2</v>
      </c>
      <c r="AV932" s="19" t="str">
        <f t="shared" si="100"/>
        <v>04 April</v>
      </c>
      <c r="AW932" s="19">
        <f t="shared" si="101"/>
        <v>0.69000000000000006</v>
      </c>
      <c r="AX932" s="19">
        <f t="shared" si="102"/>
        <v>13.8</v>
      </c>
      <c r="AY932" s="19" t="e">
        <f>VLOOKUP(AG932,Cías!$A$1:$E$10000,5,0)</f>
        <v>#N/A</v>
      </c>
      <c r="AZ932" s="19" t="str">
        <f t="shared" si="103"/>
        <v>1022361</v>
      </c>
      <c r="BA932" s="19" t="str">
        <f t="shared" si="104"/>
        <v>ESCOBAR VILLARREAL JORGE FRANCISCO</v>
      </c>
      <c r="BB932" s="19" t="e">
        <f>VLOOKUP(AG932,Cías!$A$1:$E$10000,3,0)</f>
        <v>#N/A</v>
      </c>
      <c r="BC932" s="19"/>
      <c r="BD932" s="19"/>
      <c r="BE932" s="19"/>
      <c r="BF932" s="19"/>
      <c r="BG932" s="19"/>
      <c r="BH932" s="19"/>
      <c r="BI932" s="19"/>
      <c r="BJ932" s="19"/>
    </row>
    <row r="933" spans="1:62" ht="15" x14ac:dyDescent="0.2">
      <c r="A933" s="19" t="s">
        <v>9848</v>
      </c>
      <c r="B933" s="19" t="s">
        <v>1479</v>
      </c>
      <c r="C933" s="43">
        <v>44657</v>
      </c>
      <c r="D933" s="44">
        <v>0.71805555555556</v>
      </c>
      <c r="E933" s="19" t="s">
        <v>9849</v>
      </c>
      <c r="F933" s="19" t="s">
        <v>9850</v>
      </c>
      <c r="G933" s="19" t="s">
        <v>9851</v>
      </c>
      <c r="H933" s="45">
        <v>274.39999999999998</v>
      </c>
      <c r="I933" s="45">
        <v>307.66000000000003</v>
      </c>
      <c r="J933" s="19" t="s">
        <v>1560</v>
      </c>
      <c r="K933" s="19" t="s">
        <v>9852</v>
      </c>
      <c r="L933" s="19" t="s">
        <v>9853</v>
      </c>
      <c r="M933" s="19" t="s">
        <v>9854</v>
      </c>
      <c r="N933" s="19" t="s">
        <v>9848</v>
      </c>
      <c r="O933" s="19" t="s">
        <v>2600</v>
      </c>
      <c r="P933" s="19" t="s">
        <v>2601</v>
      </c>
      <c r="Q933" s="46">
        <v>40</v>
      </c>
      <c r="R933" s="19" t="s">
        <v>1544</v>
      </c>
      <c r="S933" s="19" t="s">
        <v>9855</v>
      </c>
      <c r="T933" s="19" t="s">
        <v>9856</v>
      </c>
      <c r="U933" s="19" t="s">
        <v>9857</v>
      </c>
      <c r="V933" s="19" t="s">
        <v>9858</v>
      </c>
      <c r="W933" s="19" t="s">
        <v>1962</v>
      </c>
      <c r="X933" s="19" t="s">
        <v>9859</v>
      </c>
      <c r="Y933" s="19" t="s">
        <v>1964</v>
      </c>
      <c r="Z933" s="19" t="s">
        <v>1965</v>
      </c>
      <c r="AA933" s="46">
        <v>210</v>
      </c>
      <c r="AB933" s="19" t="s">
        <v>464</v>
      </c>
      <c r="AC933" s="19" t="s">
        <v>78</v>
      </c>
      <c r="AD933" s="19" t="s">
        <v>2573</v>
      </c>
      <c r="AE933" s="19" t="s">
        <v>2574</v>
      </c>
      <c r="AF933" s="19" t="s">
        <v>1554</v>
      </c>
      <c r="AG933" s="19" t="s">
        <v>2575</v>
      </c>
      <c r="AH933" s="19" t="s">
        <v>1499</v>
      </c>
      <c r="AI933" s="19" t="s">
        <v>1500</v>
      </c>
      <c r="AJ933" s="45">
        <v>0</v>
      </c>
      <c r="AK933" s="45">
        <v>0</v>
      </c>
      <c r="AL933" s="19" t="s">
        <v>1501</v>
      </c>
      <c r="AM933" s="46">
        <v>5073.3329999999996</v>
      </c>
      <c r="AN933" s="46">
        <v>2003.3330000000001</v>
      </c>
      <c r="AO933" s="46">
        <v>3070</v>
      </c>
      <c r="AP933" s="45">
        <v>28.4</v>
      </c>
      <c r="AQ933" s="45"/>
      <c r="AR933" s="45" t="str">
        <f>IFERROR(VLOOKUP(AB933,'Pedidos marco'!$A$1:$D$10000,4,0)," ")</f>
        <v xml:space="preserve"> </v>
      </c>
      <c r="AS933" s="45">
        <f t="shared" si="98"/>
        <v>6</v>
      </c>
      <c r="AT933" s="45" t="str">
        <f t="shared" si="99"/>
        <v>06</v>
      </c>
      <c r="AU933" s="47">
        <v>2</v>
      </c>
      <c r="AV933" s="19" t="str">
        <f t="shared" si="100"/>
        <v>04 April</v>
      </c>
      <c r="AW933" s="19">
        <f t="shared" si="101"/>
        <v>0.71</v>
      </c>
      <c r="AX933" s="19">
        <f t="shared" si="102"/>
        <v>14.2</v>
      </c>
      <c r="AY933" s="19" t="e">
        <f>VLOOKUP(AG933,Cías!$A$1:$E$10000,5,0)</f>
        <v>#N/A</v>
      </c>
      <c r="AZ933" s="19" t="str">
        <f t="shared" si="103"/>
        <v>1013684</v>
      </c>
      <c r="BA933" s="19" t="str">
        <f t="shared" si="104"/>
        <v>CASTRO NAVARRETE FRANCISCO ARMANDO</v>
      </c>
      <c r="BB933" s="19" t="e">
        <f>VLOOKUP(AG933,Cías!$A$1:$E$10000,3,0)</f>
        <v>#N/A</v>
      </c>
      <c r="BC933" s="19"/>
      <c r="BD933" s="19"/>
      <c r="BE933" s="19"/>
      <c r="BF933" s="19"/>
      <c r="BG933" s="19"/>
      <c r="BH933" s="19"/>
      <c r="BI933" s="19"/>
      <c r="BJ933" s="19"/>
    </row>
    <row r="934" spans="1:62" ht="15" x14ac:dyDescent="0.2">
      <c r="A934" s="19" t="s">
        <v>9848</v>
      </c>
      <c r="B934" s="19" t="s">
        <v>1479</v>
      </c>
      <c r="C934" s="43">
        <v>44657</v>
      </c>
      <c r="D934" s="44">
        <v>0.71805555555556</v>
      </c>
      <c r="E934" s="19" t="s">
        <v>9860</v>
      </c>
      <c r="F934" s="19" t="s">
        <v>9861</v>
      </c>
      <c r="G934" s="19" t="s">
        <v>9862</v>
      </c>
      <c r="H934" s="45">
        <v>264</v>
      </c>
      <c r="I934" s="45">
        <v>296</v>
      </c>
      <c r="J934" s="19" t="s">
        <v>1560</v>
      </c>
      <c r="K934" s="19" t="s">
        <v>9852</v>
      </c>
      <c r="L934" s="19" t="s">
        <v>9863</v>
      </c>
      <c r="M934" s="19" t="s">
        <v>9864</v>
      </c>
      <c r="N934" s="19" t="s">
        <v>9848</v>
      </c>
      <c r="O934" s="19" t="s">
        <v>1641</v>
      </c>
      <c r="P934" s="19" t="s">
        <v>1642</v>
      </c>
      <c r="Q934" s="46">
        <v>40</v>
      </c>
      <c r="R934" s="19" t="s">
        <v>1544</v>
      </c>
      <c r="S934" s="19" t="s">
        <v>9855</v>
      </c>
      <c r="T934" s="19" t="s">
        <v>9856</v>
      </c>
      <c r="U934" s="19" t="s">
        <v>9857</v>
      </c>
      <c r="V934" s="19" t="s">
        <v>9858</v>
      </c>
      <c r="W934" s="19" t="s">
        <v>1962</v>
      </c>
      <c r="X934" s="19" t="s">
        <v>9859</v>
      </c>
      <c r="Y934" s="19" t="s">
        <v>1964</v>
      </c>
      <c r="Z934" s="19" t="s">
        <v>1965</v>
      </c>
      <c r="AA934" s="46">
        <v>210</v>
      </c>
      <c r="AB934" s="19" t="s">
        <v>464</v>
      </c>
      <c r="AC934" s="19" t="s">
        <v>78</v>
      </c>
      <c r="AD934" s="19" t="s">
        <v>2573</v>
      </c>
      <c r="AE934" s="19" t="s">
        <v>2574</v>
      </c>
      <c r="AF934" s="19" t="s">
        <v>1554</v>
      </c>
      <c r="AG934" s="19" t="s">
        <v>2575</v>
      </c>
      <c r="AH934" s="19" t="s">
        <v>1499</v>
      </c>
      <c r="AI934" s="19" t="s">
        <v>1500</v>
      </c>
      <c r="AJ934" s="45">
        <v>0</v>
      </c>
      <c r="AK934" s="45">
        <v>0</v>
      </c>
      <c r="AL934" s="19" t="s">
        <v>1501</v>
      </c>
      <c r="AM934" s="46">
        <v>5073.3339999999998</v>
      </c>
      <c r="AN934" s="46">
        <v>2003.3340000000001</v>
      </c>
      <c r="AO934" s="46">
        <v>3070</v>
      </c>
      <c r="AP934" s="45">
        <v>28.4</v>
      </c>
      <c r="AQ934" s="45"/>
      <c r="AR934" s="45" t="str">
        <f>IFERROR(VLOOKUP(AB934,'Pedidos marco'!$A$1:$D$10000,4,0)," ")</f>
        <v xml:space="preserve"> </v>
      </c>
      <c r="AS934" s="45">
        <f t="shared" si="98"/>
        <v>6</v>
      </c>
      <c r="AT934" s="45" t="str">
        <f t="shared" si="99"/>
        <v>06</v>
      </c>
      <c r="AU934" s="47">
        <v>2</v>
      </c>
      <c r="AV934" s="19" t="str">
        <f t="shared" si="100"/>
        <v>04 April</v>
      </c>
      <c r="AW934" s="19">
        <f t="shared" si="101"/>
        <v>0.71</v>
      </c>
      <c r="AX934" s="19">
        <f t="shared" si="102"/>
        <v>14.2</v>
      </c>
      <c r="AY934" s="19" t="e">
        <f>VLOOKUP(AG934,Cías!$A$1:$E$10000,5,0)</f>
        <v>#N/A</v>
      </c>
      <c r="AZ934" s="19" t="str">
        <f t="shared" si="103"/>
        <v>1013684</v>
      </c>
      <c r="BA934" s="19" t="str">
        <f t="shared" si="104"/>
        <v>CASTRO NAVARRETE FRANCISCO ARMANDO</v>
      </c>
      <c r="BB934" s="19" t="e">
        <f>VLOOKUP(AG934,Cías!$A$1:$E$10000,3,0)</f>
        <v>#N/A</v>
      </c>
      <c r="BC934" s="19"/>
      <c r="BD934" s="19"/>
      <c r="BE934" s="19"/>
      <c r="BF934" s="19"/>
      <c r="BG934" s="19"/>
      <c r="BH934" s="19"/>
      <c r="BI934" s="19"/>
      <c r="BJ934" s="19"/>
    </row>
    <row r="935" spans="1:62" ht="15" x14ac:dyDescent="0.2">
      <c r="A935" s="19" t="s">
        <v>9848</v>
      </c>
      <c r="B935" s="19" t="s">
        <v>1479</v>
      </c>
      <c r="C935" s="43">
        <v>44657</v>
      </c>
      <c r="D935" s="44">
        <v>0.71805555555556</v>
      </c>
      <c r="E935" s="19" t="s">
        <v>9865</v>
      </c>
      <c r="F935" s="19" t="s">
        <v>9866</v>
      </c>
      <c r="G935" s="19" t="s">
        <v>9867</v>
      </c>
      <c r="H935" s="45">
        <v>1892.8</v>
      </c>
      <c r="I935" s="45">
        <v>2122.2199999999998</v>
      </c>
      <c r="J935" s="19" t="s">
        <v>1560</v>
      </c>
      <c r="K935" s="19" t="s">
        <v>9852</v>
      </c>
      <c r="L935" s="19" t="s">
        <v>9868</v>
      </c>
      <c r="M935" s="19" t="s">
        <v>9869</v>
      </c>
      <c r="N935" s="19" t="s">
        <v>9848</v>
      </c>
      <c r="O935" s="19" t="s">
        <v>1603</v>
      </c>
      <c r="P935" s="19" t="s">
        <v>1604</v>
      </c>
      <c r="Q935" s="46">
        <v>280</v>
      </c>
      <c r="R935" s="19" t="s">
        <v>1544</v>
      </c>
      <c r="S935" s="19" t="s">
        <v>9855</v>
      </c>
      <c r="T935" s="19" t="s">
        <v>9856</v>
      </c>
      <c r="U935" s="19" t="s">
        <v>9857</v>
      </c>
      <c r="V935" s="19" t="s">
        <v>9858</v>
      </c>
      <c r="W935" s="19" t="s">
        <v>1962</v>
      </c>
      <c r="X935" s="19" t="s">
        <v>9859</v>
      </c>
      <c r="Y935" s="19" t="s">
        <v>1964</v>
      </c>
      <c r="Z935" s="19" t="s">
        <v>1965</v>
      </c>
      <c r="AA935" s="46">
        <v>210</v>
      </c>
      <c r="AB935" s="19" t="s">
        <v>464</v>
      </c>
      <c r="AC935" s="19" t="s">
        <v>78</v>
      </c>
      <c r="AD935" s="19" t="s">
        <v>2573</v>
      </c>
      <c r="AE935" s="19" t="s">
        <v>2574</v>
      </c>
      <c r="AF935" s="19" t="s">
        <v>1554</v>
      </c>
      <c r="AG935" s="19" t="s">
        <v>2575</v>
      </c>
      <c r="AH935" s="19" t="s">
        <v>1499</v>
      </c>
      <c r="AI935" s="19" t="s">
        <v>1500</v>
      </c>
      <c r="AJ935" s="45">
        <v>0</v>
      </c>
      <c r="AK935" s="45">
        <v>0</v>
      </c>
      <c r="AL935" s="19" t="s">
        <v>1501</v>
      </c>
      <c r="AM935" s="46">
        <v>17093.332999999999</v>
      </c>
      <c r="AN935" s="46">
        <v>14023.333000000001</v>
      </c>
      <c r="AO935" s="46">
        <v>3070</v>
      </c>
      <c r="AP935" s="45">
        <v>198.8</v>
      </c>
      <c r="AQ935" s="45"/>
      <c r="AR935" s="45" t="str">
        <f>IFERROR(VLOOKUP(AB935,'Pedidos marco'!$A$1:$D$10000,4,0)," ")</f>
        <v xml:space="preserve"> </v>
      </c>
      <c r="AS935" s="45">
        <f t="shared" si="98"/>
        <v>6</v>
      </c>
      <c r="AT935" s="45" t="str">
        <f t="shared" si="99"/>
        <v>06</v>
      </c>
      <c r="AU935" s="47">
        <v>14</v>
      </c>
      <c r="AV935" s="19" t="str">
        <f t="shared" si="100"/>
        <v>04 April</v>
      </c>
      <c r="AW935" s="19">
        <f t="shared" si="101"/>
        <v>0.71000000000000008</v>
      </c>
      <c r="AX935" s="19">
        <f t="shared" si="102"/>
        <v>14.200000000000001</v>
      </c>
      <c r="AY935" s="19" t="e">
        <f>VLOOKUP(AG935,Cías!$A$1:$E$10000,5,0)</f>
        <v>#N/A</v>
      </c>
      <c r="AZ935" s="19" t="str">
        <f t="shared" si="103"/>
        <v>1013684</v>
      </c>
      <c r="BA935" s="19" t="str">
        <f t="shared" si="104"/>
        <v>CASTRO NAVARRETE FRANCISCO ARMANDO</v>
      </c>
      <c r="BB935" s="19" t="e">
        <f>VLOOKUP(AG935,Cías!$A$1:$E$10000,3,0)</f>
        <v>#N/A</v>
      </c>
      <c r="BC935" s="19"/>
      <c r="BD935" s="19"/>
      <c r="BE935" s="19"/>
      <c r="BF935" s="19"/>
      <c r="BG935" s="19"/>
      <c r="BH935" s="19"/>
      <c r="BI935" s="19"/>
      <c r="BJ935" s="19"/>
    </row>
    <row r="936" spans="1:62" ht="15" x14ac:dyDescent="0.2">
      <c r="A936" s="19" t="s">
        <v>9870</v>
      </c>
      <c r="B936" s="19" t="s">
        <v>1479</v>
      </c>
      <c r="C936" s="43">
        <v>44657</v>
      </c>
      <c r="D936" s="44">
        <v>0.72222222222221999</v>
      </c>
      <c r="E936" s="19" t="s">
        <v>9871</v>
      </c>
      <c r="F936" s="19" t="s">
        <v>9872</v>
      </c>
      <c r="G936" s="19" t="s">
        <v>9873</v>
      </c>
      <c r="H936" s="45">
        <v>1036.8</v>
      </c>
      <c r="I936" s="45">
        <v>1162.47</v>
      </c>
      <c r="J936" s="19" t="s">
        <v>1560</v>
      </c>
      <c r="K936" s="19" t="s">
        <v>9874</v>
      </c>
      <c r="L936" s="19" t="s">
        <v>9875</v>
      </c>
      <c r="M936" s="19" t="s">
        <v>9876</v>
      </c>
      <c r="N936" s="19" t="s">
        <v>9870</v>
      </c>
      <c r="O936" s="19" t="s">
        <v>1641</v>
      </c>
      <c r="P936" s="19" t="s">
        <v>1642</v>
      </c>
      <c r="Q936" s="46">
        <v>160</v>
      </c>
      <c r="R936" s="19" t="s">
        <v>1544</v>
      </c>
      <c r="S936" s="19" t="s">
        <v>7703</v>
      </c>
      <c r="T936" s="19" t="s">
        <v>7704</v>
      </c>
      <c r="U936" s="19" t="s">
        <v>7705</v>
      </c>
      <c r="V936" s="19" t="s">
        <v>7706</v>
      </c>
      <c r="W936" s="19" t="s">
        <v>2076</v>
      </c>
      <c r="X936" s="19" t="s">
        <v>7707</v>
      </c>
      <c r="Y936" s="19" t="s">
        <v>2078</v>
      </c>
      <c r="Z936" s="19" t="s">
        <v>2079</v>
      </c>
      <c r="AA936" s="46">
        <v>345</v>
      </c>
      <c r="AB936" s="19" t="s">
        <v>565</v>
      </c>
      <c r="AC936" s="19" t="s">
        <v>283</v>
      </c>
      <c r="AD936" s="19" t="s">
        <v>5356</v>
      </c>
      <c r="AE936" s="19" t="s">
        <v>5357</v>
      </c>
      <c r="AF936" s="19" t="s">
        <v>1554</v>
      </c>
      <c r="AG936" s="19" t="s">
        <v>5358</v>
      </c>
      <c r="AH936" s="19" t="s">
        <v>1499</v>
      </c>
      <c r="AI936" s="19" t="s">
        <v>1500</v>
      </c>
      <c r="AJ936" s="45">
        <v>0</v>
      </c>
      <c r="AK936" s="45">
        <v>0</v>
      </c>
      <c r="AL936" s="19" t="s">
        <v>1501</v>
      </c>
      <c r="AM936" s="46">
        <v>12532.222</v>
      </c>
      <c r="AN936" s="46">
        <v>8022.2219999999998</v>
      </c>
      <c r="AO936" s="46">
        <v>4510</v>
      </c>
      <c r="AP936" s="45">
        <v>164.8</v>
      </c>
      <c r="AQ936" s="45"/>
      <c r="AR936" s="45" t="str">
        <f>IFERROR(VLOOKUP(AB936,'Pedidos marco'!$A$1:$D$10000,4,0)," ")</f>
        <v xml:space="preserve"> </v>
      </c>
      <c r="AS936" s="45">
        <f t="shared" si="98"/>
        <v>6</v>
      </c>
      <c r="AT936" s="45" t="str">
        <f t="shared" si="99"/>
        <v>06</v>
      </c>
      <c r="AU936" s="47">
        <v>8</v>
      </c>
      <c r="AV936" s="19" t="str">
        <f t="shared" si="100"/>
        <v>04 April</v>
      </c>
      <c r="AW936" s="19">
        <f t="shared" si="101"/>
        <v>1.03</v>
      </c>
      <c r="AX936" s="19">
        <f t="shared" si="102"/>
        <v>20.6</v>
      </c>
      <c r="AY936" s="19" t="e">
        <f>VLOOKUP(AG936,Cías!$A$1:$E$10000,5,0)</f>
        <v>#N/A</v>
      </c>
      <c r="AZ936" s="19" t="str">
        <f t="shared" si="103"/>
        <v>1013584</v>
      </c>
      <c r="BA936" s="19" t="str">
        <f t="shared" si="104"/>
        <v>SANCHEZ TORRES MARCOS OSWALDO</v>
      </c>
      <c r="BB936" s="19" t="e">
        <f>VLOOKUP(AG936,Cías!$A$1:$E$10000,3,0)</f>
        <v>#N/A</v>
      </c>
      <c r="BC936" s="19"/>
      <c r="BD936" s="19"/>
      <c r="BE936" s="19"/>
      <c r="BF936" s="19"/>
      <c r="BG936" s="19"/>
      <c r="BH936" s="19"/>
      <c r="BI936" s="19"/>
      <c r="BJ936" s="19"/>
    </row>
    <row r="937" spans="1:62" ht="15" x14ac:dyDescent="0.2">
      <c r="A937" s="19" t="s">
        <v>9870</v>
      </c>
      <c r="B937" s="19" t="s">
        <v>1479</v>
      </c>
      <c r="C937" s="43">
        <v>44657</v>
      </c>
      <c r="D937" s="44">
        <v>0.72222222222221999</v>
      </c>
      <c r="E937" s="19" t="s">
        <v>9877</v>
      </c>
      <c r="F937" s="19" t="s">
        <v>9878</v>
      </c>
      <c r="G937" s="19" t="s">
        <v>9879</v>
      </c>
      <c r="H937" s="45">
        <v>1348</v>
      </c>
      <c r="I937" s="45">
        <v>1511.39</v>
      </c>
      <c r="J937" s="19" t="s">
        <v>1560</v>
      </c>
      <c r="K937" s="19" t="s">
        <v>9874</v>
      </c>
      <c r="L937" s="19" t="s">
        <v>9880</v>
      </c>
      <c r="M937" s="19" t="s">
        <v>9881</v>
      </c>
      <c r="N937" s="19" t="s">
        <v>9870</v>
      </c>
      <c r="O937" s="19" t="s">
        <v>1603</v>
      </c>
      <c r="P937" s="19" t="s">
        <v>1604</v>
      </c>
      <c r="Q937" s="46">
        <v>200</v>
      </c>
      <c r="R937" s="19" t="s">
        <v>1544</v>
      </c>
      <c r="S937" s="19" t="s">
        <v>7703</v>
      </c>
      <c r="T937" s="19" t="s">
        <v>7704</v>
      </c>
      <c r="U937" s="19" t="s">
        <v>7705</v>
      </c>
      <c r="V937" s="19" t="s">
        <v>7706</v>
      </c>
      <c r="W937" s="19" t="s">
        <v>2076</v>
      </c>
      <c r="X937" s="19" t="s">
        <v>7707</v>
      </c>
      <c r="Y937" s="19" t="s">
        <v>2078</v>
      </c>
      <c r="Z937" s="19" t="s">
        <v>2079</v>
      </c>
      <c r="AA937" s="46">
        <v>345</v>
      </c>
      <c r="AB937" s="19" t="s">
        <v>565</v>
      </c>
      <c r="AC937" s="19" t="s">
        <v>283</v>
      </c>
      <c r="AD937" s="19" t="s">
        <v>5356</v>
      </c>
      <c r="AE937" s="19" t="s">
        <v>5357</v>
      </c>
      <c r="AF937" s="19" t="s">
        <v>1554</v>
      </c>
      <c r="AG937" s="19" t="s">
        <v>5358</v>
      </c>
      <c r="AH937" s="19" t="s">
        <v>1499</v>
      </c>
      <c r="AI937" s="19" t="s">
        <v>1500</v>
      </c>
      <c r="AJ937" s="45">
        <v>0</v>
      </c>
      <c r="AK937" s="45">
        <v>0</v>
      </c>
      <c r="AL937" s="19" t="s">
        <v>1501</v>
      </c>
      <c r="AM937" s="46">
        <v>14537.778</v>
      </c>
      <c r="AN937" s="46">
        <v>10027.778</v>
      </c>
      <c r="AO937" s="46">
        <v>4510</v>
      </c>
      <c r="AP937" s="45">
        <v>206</v>
      </c>
      <c r="AQ937" s="45"/>
      <c r="AR937" s="45" t="str">
        <f>IFERROR(VLOOKUP(AB937,'Pedidos marco'!$A$1:$D$10000,4,0)," ")</f>
        <v xml:space="preserve"> </v>
      </c>
      <c r="AS937" s="45">
        <f t="shared" si="98"/>
        <v>6</v>
      </c>
      <c r="AT937" s="45" t="str">
        <f t="shared" si="99"/>
        <v>06</v>
      </c>
      <c r="AU937" s="47">
        <v>10</v>
      </c>
      <c r="AV937" s="19" t="str">
        <f t="shared" si="100"/>
        <v>04 April</v>
      </c>
      <c r="AW937" s="19">
        <f t="shared" si="101"/>
        <v>1.03</v>
      </c>
      <c r="AX937" s="19">
        <f t="shared" si="102"/>
        <v>20.6</v>
      </c>
      <c r="AY937" s="19" t="e">
        <f>VLOOKUP(AG937,Cías!$A$1:$E$10000,5,0)</f>
        <v>#N/A</v>
      </c>
      <c r="AZ937" s="19" t="str">
        <f t="shared" si="103"/>
        <v>1013584</v>
      </c>
      <c r="BA937" s="19" t="str">
        <f t="shared" si="104"/>
        <v>SANCHEZ TORRES MARCOS OSWALDO</v>
      </c>
      <c r="BB937" s="19" t="e">
        <f>VLOOKUP(AG937,Cías!$A$1:$E$10000,3,0)</f>
        <v>#N/A</v>
      </c>
      <c r="BC937" s="19"/>
      <c r="BD937" s="19"/>
      <c r="BE937" s="19"/>
      <c r="BF937" s="19"/>
      <c r="BG937" s="19"/>
      <c r="BH937" s="19"/>
      <c r="BI937" s="19"/>
      <c r="BJ937" s="19"/>
    </row>
    <row r="938" spans="1:62" ht="15" x14ac:dyDescent="0.2">
      <c r="A938" s="19" t="s">
        <v>9882</v>
      </c>
      <c r="B938" s="19" t="s">
        <v>1479</v>
      </c>
      <c r="C938" s="43">
        <v>44657</v>
      </c>
      <c r="D938" s="44">
        <v>0.72638888888888997</v>
      </c>
      <c r="E938" s="19" t="s">
        <v>9883</v>
      </c>
      <c r="F938" s="19" t="s">
        <v>1481</v>
      </c>
      <c r="G938" s="19" t="s">
        <v>1481</v>
      </c>
      <c r="H938" s="45">
        <v>0</v>
      </c>
      <c r="I938" s="45">
        <v>0</v>
      </c>
      <c r="J938" s="19" t="s">
        <v>1482</v>
      </c>
      <c r="K938" s="19" t="s">
        <v>9884</v>
      </c>
      <c r="L938" s="19" t="s">
        <v>9885</v>
      </c>
      <c r="M938" s="19" t="s">
        <v>9886</v>
      </c>
      <c r="N938" s="19" t="s">
        <v>9882</v>
      </c>
      <c r="O938" s="19" t="s">
        <v>1641</v>
      </c>
      <c r="P938" s="19" t="s">
        <v>1642</v>
      </c>
      <c r="Q938" s="46">
        <v>480</v>
      </c>
      <c r="R938" s="19" t="s">
        <v>1544</v>
      </c>
      <c r="S938" s="19" t="s">
        <v>4733</v>
      </c>
      <c r="T938" s="19" t="s">
        <v>4734</v>
      </c>
      <c r="U938" s="19" t="s">
        <v>9887</v>
      </c>
      <c r="V938" s="19" t="s">
        <v>9888</v>
      </c>
      <c r="W938" s="19" t="s">
        <v>3636</v>
      </c>
      <c r="X938" s="19" t="s">
        <v>9889</v>
      </c>
      <c r="Y938" s="19" t="s">
        <v>3638</v>
      </c>
      <c r="Z938" s="19" t="s">
        <v>3639</v>
      </c>
      <c r="AA938" s="46">
        <v>347</v>
      </c>
      <c r="AB938" s="19" t="s">
        <v>5402</v>
      </c>
      <c r="AC938" s="19" t="s">
        <v>54</v>
      </c>
      <c r="AD938" s="19" t="s">
        <v>5403</v>
      </c>
      <c r="AE938" s="19" t="s">
        <v>5404</v>
      </c>
      <c r="AF938" s="19" t="s">
        <v>1719</v>
      </c>
      <c r="AG938" s="19" t="s">
        <v>5405</v>
      </c>
      <c r="AH938" s="19" t="s">
        <v>1594</v>
      </c>
      <c r="AI938" s="19" t="s">
        <v>1595</v>
      </c>
      <c r="AJ938" s="45">
        <v>0.05</v>
      </c>
      <c r="AK938" s="45">
        <v>24</v>
      </c>
      <c r="AL938" s="19" t="s">
        <v>1501</v>
      </c>
      <c r="AM938" s="46">
        <v>40010</v>
      </c>
      <c r="AN938" s="46">
        <v>24030</v>
      </c>
      <c r="AO938" s="46">
        <v>15980</v>
      </c>
      <c r="AP938" s="45">
        <v>456</v>
      </c>
      <c r="AQ938" s="45"/>
      <c r="AR938" s="45" t="str">
        <f>IFERROR(VLOOKUP(AB938,'Pedidos marco'!$A$1:$D$10000,4,0)," ")</f>
        <v xml:space="preserve"> </v>
      </c>
      <c r="AS938" s="45">
        <f t="shared" si="98"/>
        <v>6</v>
      </c>
      <c r="AT938" s="45" t="str">
        <f t="shared" si="99"/>
        <v>06</v>
      </c>
      <c r="AU938" s="47">
        <v>24</v>
      </c>
      <c r="AV938" s="19" t="str">
        <f t="shared" si="100"/>
        <v>04 April</v>
      </c>
      <c r="AW938" s="19">
        <f t="shared" si="101"/>
        <v>0.95</v>
      </c>
      <c r="AX938" s="19">
        <f t="shared" si="102"/>
        <v>19</v>
      </c>
      <c r="AY938" s="19" t="e">
        <f>VLOOKUP(AG938,Cías!$A$1:$E$10000,5,0)</f>
        <v>#N/A</v>
      </c>
      <c r="AZ938" s="19" t="str">
        <f t="shared" si="103"/>
        <v>1013571</v>
      </c>
      <c r="BA938" s="19" t="str">
        <f t="shared" si="104"/>
        <v>BENAVIDES BAEZ RODRIGO NEPTALI</v>
      </c>
      <c r="BB938" s="19" t="e">
        <f>VLOOKUP(AG938,Cías!$A$1:$E$10000,3,0)</f>
        <v>#N/A</v>
      </c>
      <c r="BC938" s="19"/>
      <c r="BD938" s="19"/>
      <c r="BE938" s="19"/>
      <c r="BF938" s="19"/>
      <c r="BG938" s="19"/>
      <c r="BH938" s="19"/>
      <c r="BI938" s="19"/>
      <c r="BJ938" s="19"/>
    </row>
    <row r="939" spans="1:62" ht="15" x14ac:dyDescent="0.2">
      <c r="A939" s="19" t="s">
        <v>9890</v>
      </c>
      <c r="B939" s="19" t="s">
        <v>1479</v>
      </c>
      <c r="C939" s="43">
        <v>44657</v>
      </c>
      <c r="D939" s="44">
        <v>0.79166666666666996</v>
      </c>
      <c r="E939" s="19" t="s">
        <v>9891</v>
      </c>
      <c r="F939" s="19" t="s">
        <v>9892</v>
      </c>
      <c r="G939" s="19" t="s">
        <v>9893</v>
      </c>
      <c r="H939" s="45">
        <v>3728.4</v>
      </c>
      <c r="I939" s="45">
        <v>4180.3100000000004</v>
      </c>
      <c r="J939" s="19" t="s">
        <v>1560</v>
      </c>
      <c r="K939" s="19" t="s">
        <v>8778</v>
      </c>
      <c r="L939" s="19" t="s">
        <v>9894</v>
      </c>
      <c r="M939" s="19" t="s">
        <v>9895</v>
      </c>
      <c r="N939" s="19" t="s">
        <v>9890</v>
      </c>
      <c r="O939" s="19" t="s">
        <v>1486</v>
      </c>
      <c r="P939" s="19" t="s">
        <v>1487</v>
      </c>
      <c r="Q939" s="46">
        <v>31.07</v>
      </c>
      <c r="R939" s="19" t="s">
        <v>1488</v>
      </c>
      <c r="S939" s="19" t="s">
        <v>8781</v>
      </c>
      <c r="T939" s="19" t="s">
        <v>8782</v>
      </c>
      <c r="U939" s="19" t="s">
        <v>8783</v>
      </c>
      <c r="V939" s="19" t="s">
        <v>8784</v>
      </c>
      <c r="W939" s="19" t="s">
        <v>415</v>
      </c>
      <c r="X939" s="19" t="s">
        <v>8785</v>
      </c>
      <c r="Y939" s="19" t="s">
        <v>8786</v>
      </c>
      <c r="Z939" s="19" t="s">
        <v>8787</v>
      </c>
      <c r="AA939" s="46">
        <v>127</v>
      </c>
      <c r="AB939" s="19" t="s">
        <v>473</v>
      </c>
      <c r="AC939" s="19" t="s">
        <v>96</v>
      </c>
      <c r="AD939" s="19" t="s">
        <v>9896</v>
      </c>
      <c r="AE939" s="19" t="s">
        <v>9897</v>
      </c>
      <c r="AF939" s="19" t="s">
        <v>1497</v>
      </c>
      <c r="AG939" s="19" t="s">
        <v>9898</v>
      </c>
      <c r="AH939" s="19" t="s">
        <v>1499</v>
      </c>
      <c r="AI939" s="19" t="s">
        <v>1500</v>
      </c>
      <c r="AJ939" s="45">
        <v>0</v>
      </c>
      <c r="AK939" s="45">
        <v>0</v>
      </c>
      <c r="AL939" s="19" t="s">
        <v>1501</v>
      </c>
      <c r="AM939" s="46">
        <v>49530</v>
      </c>
      <c r="AN939" s="46">
        <v>31070</v>
      </c>
      <c r="AO939" s="46">
        <v>18460</v>
      </c>
      <c r="AP939" s="45">
        <v>349.23</v>
      </c>
      <c r="AQ939" s="45"/>
      <c r="AR939" s="45" t="str">
        <f>IFERROR(VLOOKUP(AB939,'Pedidos marco'!$A$1:$D$10000,4,0)," ")</f>
        <v xml:space="preserve"> </v>
      </c>
      <c r="AS939" s="45">
        <f t="shared" si="98"/>
        <v>6</v>
      </c>
      <c r="AT939" s="45" t="str">
        <f t="shared" si="99"/>
        <v>06</v>
      </c>
      <c r="AU939" s="47">
        <v>31.07</v>
      </c>
      <c r="AV939" s="19" t="str">
        <f t="shared" si="100"/>
        <v>04 April</v>
      </c>
      <c r="AW939" s="19">
        <f t="shared" si="101"/>
        <v>11.240102993241068</v>
      </c>
      <c r="AX939" s="19">
        <f t="shared" si="102"/>
        <v>11.240102993241068</v>
      </c>
      <c r="AY939" s="19" t="e">
        <f>VLOOKUP(AG939,Cías!$A$1:$E$10000,5,0)</f>
        <v>#N/A</v>
      </c>
      <c r="AZ939" s="19" t="str">
        <f t="shared" si="103"/>
        <v>1013227</v>
      </c>
      <c r="BA939" s="19" t="str">
        <f t="shared" si="104"/>
        <v>COMPAÑIA DE TRANSPORTE PESADO</v>
      </c>
      <c r="BB939" s="19" t="e">
        <f>VLOOKUP(AG939,Cías!$A$1:$E$10000,3,0)</f>
        <v>#N/A</v>
      </c>
      <c r="BC939" s="19"/>
      <c r="BD939" s="19"/>
      <c r="BE939" s="19"/>
      <c r="BF939" s="19"/>
      <c r="BG939" s="19"/>
      <c r="BH939" s="19"/>
      <c r="BI939" s="19"/>
      <c r="BJ939" s="19"/>
    </row>
    <row r="940" spans="1:62" ht="15" x14ac:dyDescent="0.2">
      <c r="A940" s="19" t="s">
        <v>9899</v>
      </c>
      <c r="B940" s="19" t="s">
        <v>1479</v>
      </c>
      <c r="C940" s="43">
        <v>44657</v>
      </c>
      <c r="D940" s="44">
        <v>0.79236111111110996</v>
      </c>
      <c r="E940" s="19" t="s">
        <v>9900</v>
      </c>
      <c r="F940" s="19" t="s">
        <v>9901</v>
      </c>
      <c r="G940" s="19" t="s">
        <v>9902</v>
      </c>
      <c r="H940" s="45">
        <v>3139.2</v>
      </c>
      <c r="I940" s="45">
        <v>3519.69</v>
      </c>
      <c r="J940" s="19" t="s">
        <v>1560</v>
      </c>
      <c r="K940" s="19" t="s">
        <v>9903</v>
      </c>
      <c r="L940" s="19" t="s">
        <v>9904</v>
      </c>
      <c r="M940" s="19" t="s">
        <v>9905</v>
      </c>
      <c r="N940" s="19" t="s">
        <v>9899</v>
      </c>
      <c r="O940" s="19" t="s">
        <v>371</v>
      </c>
      <c r="P940" s="19" t="s">
        <v>372</v>
      </c>
      <c r="Q940" s="46">
        <v>480</v>
      </c>
      <c r="R940" s="19" t="s">
        <v>1544</v>
      </c>
      <c r="S940" s="19" t="s">
        <v>3902</v>
      </c>
      <c r="T940" s="19" t="s">
        <v>173</v>
      </c>
      <c r="U940" s="19" t="s">
        <v>4442</v>
      </c>
      <c r="V940" s="19" t="s">
        <v>4443</v>
      </c>
      <c r="W940" s="19" t="s">
        <v>1548</v>
      </c>
      <c r="X940" s="19" t="s">
        <v>4444</v>
      </c>
      <c r="Y940" s="19" t="s">
        <v>1684</v>
      </c>
      <c r="Z940" s="19" t="s">
        <v>1685</v>
      </c>
      <c r="AA940" s="46">
        <v>198</v>
      </c>
      <c r="AB940" s="19" t="s">
        <v>512</v>
      </c>
      <c r="AC940" s="19" t="s">
        <v>173</v>
      </c>
      <c r="AD940" s="19" t="s">
        <v>3906</v>
      </c>
      <c r="AE940" s="19" t="s">
        <v>3907</v>
      </c>
      <c r="AF940" s="19" t="s">
        <v>1592</v>
      </c>
      <c r="AG940" s="19" t="s">
        <v>4445</v>
      </c>
      <c r="AH940" s="19" t="s">
        <v>1499</v>
      </c>
      <c r="AI940" s="19" t="s">
        <v>1500</v>
      </c>
      <c r="AJ940" s="45">
        <v>0</v>
      </c>
      <c r="AK940" s="45">
        <v>0</v>
      </c>
      <c r="AL940" s="19" t="s">
        <v>1501</v>
      </c>
      <c r="AM940" s="46">
        <v>32682.5</v>
      </c>
      <c r="AN940" s="46">
        <v>24067.5</v>
      </c>
      <c r="AO940" s="46">
        <v>8615</v>
      </c>
      <c r="AP940" s="45">
        <v>355.2</v>
      </c>
      <c r="AQ940" s="45"/>
      <c r="AR940" s="45" t="str">
        <f>IFERROR(VLOOKUP(AB940,'Pedidos marco'!$A$1:$D$10000,4,0)," ")</f>
        <v xml:space="preserve"> </v>
      </c>
      <c r="AS940" s="45">
        <f t="shared" si="98"/>
        <v>6</v>
      </c>
      <c r="AT940" s="45" t="str">
        <f t="shared" si="99"/>
        <v>06</v>
      </c>
      <c r="AU940" s="47">
        <v>24</v>
      </c>
      <c r="AV940" s="19" t="str">
        <f t="shared" si="100"/>
        <v>04 April</v>
      </c>
      <c r="AW940" s="19">
        <f t="shared" si="101"/>
        <v>0.74</v>
      </c>
      <c r="AX940" s="19">
        <f t="shared" si="102"/>
        <v>14.799999999999999</v>
      </c>
      <c r="AY940" s="19" t="e">
        <f>VLOOKUP(AG940,Cías!$A$1:$E$10000,5,0)</f>
        <v>#N/A</v>
      </c>
      <c r="AZ940" s="19" t="str">
        <f t="shared" si="103"/>
        <v>1013862</v>
      </c>
      <c r="BA940" s="19" t="str">
        <f t="shared" si="104"/>
        <v>JACOME MARTINEZ EDGAR BOLIVAR</v>
      </c>
      <c r="BB940" s="19" t="e">
        <f>VLOOKUP(AG940,Cías!$A$1:$E$10000,3,0)</f>
        <v>#N/A</v>
      </c>
      <c r="BC940" s="19"/>
      <c r="BD940" s="19"/>
      <c r="BE940" s="19"/>
      <c r="BF940" s="19"/>
      <c r="BG940" s="19"/>
      <c r="BH940" s="19"/>
      <c r="BI940" s="19"/>
      <c r="BJ940" s="19"/>
    </row>
    <row r="941" spans="1:62" ht="15" x14ac:dyDescent="0.2">
      <c r="A941" s="19" t="s">
        <v>9899</v>
      </c>
      <c r="B941" s="19" t="s">
        <v>1479</v>
      </c>
      <c r="C941" s="43">
        <v>44657</v>
      </c>
      <c r="D941" s="44">
        <v>0.79236111111110996</v>
      </c>
      <c r="E941" s="19" t="s">
        <v>9906</v>
      </c>
      <c r="F941" s="19" t="s">
        <v>9907</v>
      </c>
      <c r="G941" s="19" t="s">
        <v>9908</v>
      </c>
      <c r="H941" s="45">
        <v>1040</v>
      </c>
      <c r="I941" s="45">
        <v>1166.05</v>
      </c>
      <c r="J941" s="19" t="s">
        <v>1560</v>
      </c>
      <c r="K941" s="19" t="s">
        <v>9903</v>
      </c>
      <c r="L941" s="19" t="s">
        <v>9909</v>
      </c>
      <c r="M941" s="19" t="s">
        <v>9910</v>
      </c>
      <c r="N941" s="19" t="s">
        <v>9899</v>
      </c>
      <c r="O941" s="19" t="s">
        <v>367</v>
      </c>
      <c r="P941" s="19" t="s">
        <v>368</v>
      </c>
      <c r="Q941" s="46">
        <v>160</v>
      </c>
      <c r="R941" s="19" t="s">
        <v>1544</v>
      </c>
      <c r="S941" s="19" t="s">
        <v>3902</v>
      </c>
      <c r="T941" s="19" t="s">
        <v>173</v>
      </c>
      <c r="U941" s="19" t="s">
        <v>4442</v>
      </c>
      <c r="V941" s="19" t="s">
        <v>4443</v>
      </c>
      <c r="W941" s="19" t="s">
        <v>1548</v>
      </c>
      <c r="X941" s="19" t="s">
        <v>4444</v>
      </c>
      <c r="Y941" s="19" t="s">
        <v>1684</v>
      </c>
      <c r="Z941" s="19" t="s">
        <v>1685</v>
      </c>
      <c r="AA941" s="46">
        <v>198</v>
      </c>
      <c r="AB941" s="19" t="s">
        <v>512</v>
      </c>
      <c r="AC941" s="19" t="s">
        <v>173</v>
      </c>
      <c r="AD941" s="19" t="s">
        <v>3906</v>
      </c>
      <c r="AE941" s="19" t="s">
        <v>3907</v>
      </c>
      <c r="AF941" s="19" t="s">
        <v>1592</v>
      </c>
      <c r="AG941" s="19" t="s">
        <v>4445</v>
      </c>
      <c r="AH941" s="19" t="s">
        <v>1499</v>
      </c>
      <c r="AI941" s="19" t="s">
        <v>1500</v>
      </c>
      <c r="AJ941" s="45">
        <v>0</v>
      </c>
      <c r="AK941" s="45">
        <v>0</v>
      </c>
      <c r="AL941" s="19" t="s">
        <v>1501</v>
      </c>
      <c r="AM941" s="46">
        <v>16637.5</v>
      </c>
      <c r="AN941" s="46">
        <v>8022.5</v>
      </c>
      <c r="AO941" s="46">
        <v>8615</v>
      </c>
      <c r="AP941" s="45">
        <v>118.4</v>
      </c>
      <c r="AQ941" s="45"/>
      <c r="AR941" s="45" t="str">
        <f>IFERROR(VLOOKUP(AB941,'Pedidos marco'!$A$1:$D$10000,4,0)," ")</f>
        <v xml:space="preserve"> </v>
      </c>
      <c r="AS941" s="45">
        <f t="shared" si="98"/>
        <v>6</v>
      </c>
      <c r="AT941" s="45" t="str">
        <f t="shared" si="99"/>
        <v>06</v>
      </c>
      <c r="AU941" s="47">
        <v>8</v>
      </c>
      <c r="AV941" s="19" t="str">
        <f t="shared" si="100"/>
        <v>04 April</v>
      </c>
      <c r="AW941" s="19">
        <f t="shared" si="101"/>
        <v>0.74</v>
      </c>
      <c r="AX941" s="19">
        <f t="shared" si="102"/>
        <v>14.8</v>
      </c>
      <c r="AY941" s="19" t="e">
        <f>VLOOKUP(AG941,Cías!$A$1:$E$10000,5,0)</f>
        <v>#N/A</v>
      </c>
      <c r="AZ941" s="19" t="str">
        <f t="shared" si="103"/>
        <v>1013862</v>
      </c>
      <c r="BA941" s="19" t="str">
        <f t="shared" si="104"/>
        <v>JACOME MARTINEZ EDGAR BOLIVAR</v>
      </c>
      <c r="BB941" s="19" t="e">
        <f>VLOOKUP(AG941,Cías!$A$1:$E$10000,3,0)</f>
        <v>#N/A</v>
      </c>
      <c r="BC941" s="19"/>
      <c r="BD941" s="19"/>
      <c r="BE941" s="19"/>
      <c r="BF941" s="19"/>
      <c r="BG941" s="19"/>
      <c r="BH941" s="19"/>
      <c r="BI941" s="19"/>
      <c r="BJ941" s="19"/>
    </row>
    <row r="942" spans="1:62" ht="15" x14ac:dyDescent="0.2">
      <c r="A942" s="19" t="s">
        <v>9911</v>
      </c>
      <c r="B942" s="19" t="s">
        <v>1479</v>
      </c>
      <c r="C942" s="43">
        <v>44657</v>
      </c>
      <c r="D942" s="44">
        <v>0.79374999999999996</v>
      </c>
      <c r="E942" s="19" t="s">
        <v>9912</v>
      </c>
      <c r="F942" s="19" t="s">
        <v>9913</v>
      </c>
      <c r="G942" s="19" t="s">
        <v>9914</v>
      </c>
      <c r="H942" s="45">
        <v>2548.8000000000002</v>
      </c>
      <c r="I942" s="45">
        <v>2857.74</v>
      </c>
      <c r="J942" s="19" t="s">
        <v>1560</v>
      </c>
      <c r="K942" s="19" t="s">
        <v>9915</v>
      </c>
      <c r="L942" s="19" t="s">
        <v>9916</v>
      </c>
      <c r="M942" s="19" t="s">
        <v>9917</v>
      </c>
      <c r="N942" s="19" t="s">
        <v>9911</v>
      </c>
      <c r="O942" s="19" t="s">
        <v>367</v>
      </c>
      <c r="P942" s="19" t="s">
        <v>368</v>
      </c>
      <c r="Q942" s="46">
        <v>360</v>
      </c>
      <c r="R942" s="19" t="s">
        <v>1544</v>
      </c>
      <c r="S942" s="19" t="s">
        <v>7178</v>
      </c>
      <c r="T942" s="19" t="s">
        <v>7179</v>
      </c>
      <c r="U942" s="19" t="s">
        <v>9918</v>
      </c>
      <c r="V942" s="19" t="s">
        <v>9919</v>
      </c>
      <c r="W942" s="19" t="s">
        <v>1829</v>
      </c>
      <c r="X942" s="19" t="s">
        <v>9920</v>
      </c>
      <c r="Y942" s="19" t="s">
        <v>1919</v>
      </c>
      <c r="Z942" s="19" t="s">
        <v>1920</v>
      </c>
      <c r="AA942" s="46">
        <v>150</v>
      </c>
      <c r="AB942" s="19" t="s">
        <v>569</v>
      </c>
      <c r="AC942" s="19" t="s">
        <v>291</v>
      </c>
      <c r="AD942" s="19" t="s">
        <v>3867</v>
      </c>
      <c r="AE942" s="19" t="s">
        <v>3868</v>
      </c>
      <c r="AF942" s="19" t="s">
        <v>1554</v>
      </c>
      <c r="AG942" s="19" t="s">
        <v>3869</v>
      </c>
      <c r="AH942" s="19" t="s">
        <v>1499</v>
      </c>
      <c r="AI942" s="19" t="s">
        <v>1500</v>
      </c>
      <c r="AJ942" s="45">
        <v>0</v>
      </c>
      <c r="AK942" s="45">
        <v>0</v>
      </c>
      <c r="AL942" s="19" t="s">
        <v>1501</v>
      </c>
      <c r="AM942" s="46">
        <v>27020</v>
      </c>
      <c r="AN942" s="46">
        <v>18010</v>
      </c>
      <c r="AO942" s="46">
        <v>9010</v>
      </c>
      <c r="AP942" s="45">
        <v>234</v>
      </c>
      <c r="AQ942" s="45"/>
      <c r="AR942" s="45" t="str">
        <f>IFERROR(VLOOKUP(AB942,'Pedidos marco'!$A$1:$D$10000,4,0)," ")</f>
        <v xml:space="preserve"> </v>
      </c>
      <c r="AS942" s="45">
        <f t="shared" si="98"/>
        <v>6</v>
      </c>
      <c r="AT942" s="45" t="str">
        <f t="shared" si="99"/>
        <v>06</v>
      </c>
      <c r="AU942" s="47">
        <v>18</v>
      </c>
      <c r="AV942" s="19" t="str">
        <f t="shared" si="100"/>
        <v>04 April</v>
      </c>
      <c r="AW942" s="19">
        <f t="shared" si="101"/>
        <v>0.65</v>
      </c>
      <c r="AX942" s="19">
        <f t="shared" si="102"/>
        <v>13</v>
      </c>
      <c r="AY942" s="19" t="e">
        <f>VLOOKUP(AG942,Cías!$A$1:$E$10000,5,0)</f>
        <v>#N/A</v>
      </c>
      <c r="AZ942" s="19" t="str">
        <f t="shared" si="103"/>
        <v>1013262</v>
      </c>
      <c r="BA942" s="19" t="str">
        <f t="shared" si="104"/>
        <v>SEGOVIA ERAZO PATRICIA ALEXANDRA</v>
      </c>
      <c r="BB942" s="19" t="e">
        <f>VLOOKUP(AG942,Cías!$A$1:$E$10000,3,0)</f>
        <v>#N/A</v>
      </c>
      <c r="BC942" s="19"/>
      <c r="BD942" s="19"/>
      <c r="BE942" s="19"/>
      <c r="BF942" s="19"/>
      <c r="BG942" s="19"/>
      <c r="BH942" s="19"/>
      <c r="BI942" s="19"/>
      <c r="BJ942" s="19"/>
    </row>
    <row r="943" spans="1:62" ht="15" x14ac:dyDescent="0.2">
      <c r="A943" s="19" t="s">
        <v>9921</v>
      </c>
      <c r="B943" s="19" t="s">
        <v>1479</v>
      </c>
      <c r="C943" s="43">
        <v>44657</v>
      </c>
      <c r="D943" s="44">
        <v>0.80138888888889004</v>
      </c>
      <c r="E943" s="19" t="s">
        <v>9922</v>
      </c>
      <c r="F943" s="19" t="s">
        <v>9923</v>
      </c>
      <c r="G943" s="19" t="s">
        <v>9924</v>
      </c>
      <c r="H943" s="45">
        <v>3888</v>
      </c>
      <c r="I943" s="45">
        <v>4359.25</v>
      </c>
      <c r="J943" s="19" t="s">
        <v>1560</v>
      </c>
      <c r="K943" s="19" t="s">
        <v>8778</v>
      </c>
      <c r="L943" s="19" t="s">
        <v>9925</v>
      </c>
      <c r="M943" s="19" t="s">
        <v>9926</v>
      </c>
      <c r="N943" s="19" t="s">
        <v>9921</v>
      </c>
      <c r="O943" s="19" t="s">
        <v>1486</v>
      </c>
      <c r="P943" s="19" t="s">
        <v>1487</v>
      </c>
      <c r="Q943" s="46">
        <v>32.4</v>
      </c>
      <c r="R943" s="19" t="s">
        <v>1488</v>
      </c>
      <c r="S943" s="19" t="s">
        <v>8781</v>
      </c>
      <c r="T943" s="19" t="s">
        <v>8782</v>
      </c>
      <c r="U943" s="19" t="s">
        <v>8783</v>
      </c>
      <c r="V943" s="19" t="s">
        <v>8784</v>
      </c>
      <c r="W943" s="19" t="s">
        <v>415</v>
      </c>
      <c r="X943" s="19" t="s">
        <v>8785</v>
      </c>
      <c r="Y943" s="19" t="s">
        <v>8786</v>
      </c>
      <c r="Z943" s="19" t="s">
        <v>8787</v>
      </c>
      <c r="AA943" s="46">
        <v>127</v>
      </c>
      <c r="AB943" s="19" t="s">
        <v>473</v>
      </c>
      <c r="AC943" s="19" t="s">
        <v>96</v>
      </c>
      <c r="AD943" s="19" t="s">
        <v>8875</v>
      </c>
      <c r="AE943" s="19" t="s">
        <v>1481</v>
      </c>
      <c r="AF943" s="19" t="s">
        <v>1497</v>
      </c>
      <c r="AG943" s="19" t="s">
        <v>8876</v>
      </c>
      <c r="AH943" s="19" t="s">
        <v>1499</v>
      </c>
      <c r="AI943" s="19" t="s">
        <v>1500</v>
      </c>
      <c r="AJ943" s="45">
        <v>0</v>
      </c>
      <c r="AK943" s="45">
        <v>0</v>
      </c>
      <c r="AL943" s="19" t="s">
        <v>1501</v>
      </c>
      <c r="AM943" s="46">
        <v>52290</v>
      </c>
      <c r="AN943" s="46">
        <v>32400</v>
      </c>
      <c r="AO943" s="46">
        <v>19890</v>
      </c>
      <c r="AP943" s="45">
        <v>364.18</v>
      </c>
      <c r="AQ943" s="45"/>
      <c r="AR943" s="45" t="str">
        <f>IFERROR(VLOOKUP(AB943,'Pedidos marco'!$A$1:$D$10000,4,0)," ")</f>
        <v xml:space="preserve"> </v>
      </c>
      <c r="AS943" s="45">
        <f t="shared" si="98"/>
        <v>6</v>
      </c>
      <c r="AT943" s="45" t="str">
        <f t="shared" si="99"/>
        <v>06</v>
      </c>
      <c r="AU943" s="47">
        <v>32.4</v>
      </c>
      <c r="AV943" s="19" t="str">
        <f t="shared" si="100"/>
        <v>04 April</v>
      </c>
      <c r="AW943" s="19">
        <f t="shared" si="101"/>
        <v>11.240123456790124</v>
      </c>
      <c r="AX943" s="19">
        <f t="shared" si="102"/>
        <v>11.240123456790124</v>
      </c>
      <c r="AY943" s="19" t="e">
        <f>VLOOKUP(AG943,Cías!$A$1:$E$10000,5,0)</f>
        <v>#N/A</v>
      </c>
      <c r="AZ943" s="19" t="str">
        <f t="shared" si="103"/>
        <v>1013227</v>
      </c>
      <c r="BA943" s="19" t="str">
        <f t="shared" si="104"/>
        <v>COMPAÑIA DE TRANSPORTE PESADO</v>
      </c>
      <c r="BB943" s="19" t="e">
        <f>VLOOKUP(AG943,Cías!$A$1:$E$10000,3,0)</f>
        <v>#N/A</v>
      </c>
      <c r="BC943" s="19"/>
      <c r="BD943" s="19"/>
      <c r="BE943" s="19"/>
      <c r="BF943" s="19"/>
      <c r="BG943" s="19"/>
      <c r="BH943" s="19"/>
      <c r="BI943" s="19"/>
      <c r="BJ943" s="19"/>
    </row>
    <row r="944" spans="1:62" ht="15" x14ac:dyDescent="0.2">
      <c r="A944" s="19" t="s">
        <v>9927</v>
      </c>
      <c r="B944" s="19" t="s">
        <v>1479</v>
      </c>
      <c r="C944" s="43">
        <v>44657</v>
      </c>
      <c r="D944" s="44">
        <v>0.80486111111111003</v>
      </c>
      <c r="E944" s="19" t="s">
        <v>9928</v>
      </c>
      <c r="F944" s="19" t="s">
        <v>9929</v>
      </c>
      <c r="G944" s="19" t="s">
        <v>9930</v>
      </c>
      <c r="H944" s="45">
        <v>3733.2</v>
      </c>
      <c r="I944" s="45">
        <v>4185.68</v>
      </c>
      <c r="J944" s="19" t="s">
        <v>1560</v>
      </c>
      <c r="K944" s="19" t="s">
        <v>9931</v>
      </c>
      <c r="L944" s="19" t="s">
        <v>9932</v>
      </c>
      <c r="M944" s="19" t="s">
        <v>9933</v>
      </c>
      <c r="N944" s="19" t="s">
        <v>9927</v>
      </c>
      <c r="O944" s="19" t="s">
        <v>1486</v>
      </c>
      <c r="P944" s="19" t="s">
        <v>1487</v>
      </c>
      <c r="Q944" s="46">
        <v>31.11</v>
      </c>
      <c r="R944" s="19" t="s">
        <v>1488</v>
      </c>
      <c r="S944" s="19" t="s">
        <v>8781</v>
      </c>
      <c r="T944" s="19" t="s">
        <v>8782</v>
      </c>
      <c r="U944" s="19" t="s">
        <v>8783</v>
      </c>
      <c r="V944" s="19" t="s">
        <v>8784</v>
      </c>
      <c r="W944" s="19" t="s">
        <v>415</v>
      </c>
      <c r="X944" s="19" t="s">
        <v>8785</v>
      </c>
      <c r="Y944" s="19" t="s">
        <v>8786</v>
      </c>
      <c r="Z944" s="19" t="s">
        <v>8787</v>
      </c>
      <c r="AA944" s="46">
        <v>127</v>
      </c>
      <c r="AB944" s="19" t="s">
        <v>473</v>
      </c>
      <c r="AC944" s="19" t="s">
        <v>96</v>
      </c>
      <c r="AD944" s="19" t="s">
        <v>6649</v>
      </c>
      <c r="AE944" s="19" t="s">
        <v>1481</v>
      </c>
      <c r="AF944" s="19" t="s">
        <v>1497</v>
      </c>
      <c r="AG944" s="19" t="s">
        <v>6650</v>
      </c>
      <c r="AH944" s="19" t="s">
        <v>1499</v>
      </c>
      <c r="AI944" s="19" t="s">
        <v>1500</v>
      </c>
      <c r="AJ944" s="45">
        <v>0</v>
      </c>
      <c r="AK944" s="45">
        <v>0</v>
      </c>
      <c r="AL944" s="19" t="s">
        <v>1501</v>
      </c>
      <c r="AM944" s="46">
        <v>49590</v>
      </c>
      <c r="AN944" s="46">
        <v>31110</v>
      </c>
      <c r="AO944" s="46">
        <v>18480</v>
      </c>
      <c r="AP944" s="45">
        <v>349.68</v>
      </c>
      <c r="AQ944" s="45"/>
      <c r="AR944" s="45" t="str">
        <f>IFERROR(VLOOKUP(AB944,'Pedidos marco'!$A$1:$D$10000,4,0)," ")</f>
        <v xml:space="preserve"> </v>
      </c>
      <c r="AS944" s="45">
        <f t="shared" si="98"/>
        <v>6</v>
      </c>
      <c r="AT944" s="45" t="str">
        <f t="shared" si="99"/>
        <v>06</v>
      </c>
      <c r="AU944" s="47">
        <v>31.11</v>
      </c>
      <c r="AV944" s="19" t="str">
        <f t="shared" si="100"/>
        <v>04 April</v>
      </c>
      <c r="AW944" s="19">
        <f t="shared" si="101"/>
        <v>11.240115718418515</v>
      </c>
      <c r="AX944" s="19">
        <f t="shared" si="102"/>
        <v>11.240115718418515</v>
      </c>
      <c r="AY944" s="19" t="e">
        <f>VLOOKUP(AG944,Cías!$A$1:$E$10000,5,0)</f>
        <v>#N/A</v>
      </c>
      <c r="AZ944" s="19" t="str">
        <f t="shared" si="103"/>
        <v>1013227</v>
      </c>
      <c r="BA944" s="19" t="str">
        <f t="shared" si="104"/>
        <v>COMPAÑIA DE TRANSPORTE PESADO</v>
      </c>
      <c r="BB944" s="19" t="e">
        <f>VLOOKUP(AG944,Cías!$A$1:$E$10000,3,0)</f>
        <v>#N/A</v>
      </c>
      <c r="BC944" s="19"/>
      <c r="BD944" s="19"/>
      <c r="BE944" s="19"/>
      <c r="BF944" s="19"/>
      <c r="BG944" s="19"/>
      <c r="BH944" s="19"/>
      <c r="BI944" s="19"/>
      <c r="BJ944" s="19"/>
    </row>
    <row r="945" spans="1:62" ht="15" x14ac:dyDescent="0.2">
      <c r="A945" s="19" t="s">
        <v>9934</v>
      </c>
      <c r="B945" s="19" t="s">
        <v>1479</v>
      </c>
      <c r="C945" s="43">
        <v>44657</v>
      </c>
      <c r="D945" s="44">
        <v>0.80972222222222001</v>
      </c>
      <c r="E945" s="19" t="s">
        <v>9935</v>
      </c>
      <c r="F945" s="19" t="s">
        <v>9936</v>
      </c>
      <c r="G945" s="19" t="s">
        <v>9937</v>
      </c>
      <c r="H945" s="45">
        <v>4415.3999999999996</v>
      </c>
      <c r="I945" s="45">
        <v>4950.58</v>
      </c>
      <c r="J945" s="19" t="s">
        <v>1560</v>
      </c>
      <c r="K945" s="19" t="s">
        <v>9938</v>
      </c>
      <c r="L945" s="19" t="s">
        <v>9939</v>
      </c>
      <c r="M945" s="19" t="s">
        <v>9940</v>
      </c>
      <c r="N945" s="19" t="s">
        <v>9934</v>
      </c>
      <c r="O945" s="19" t="s">
        <v>367</v>
      </c>
      <c r="P945" s="19" t="s">
        <v>368</v>
      </c>
      <c r="Q945" s="46">
        <v>660</v>
      </c>
      <c r="R945" s="19" t="s">
        <v>1544</v>
      </c>
      <c r="S945" s="19" t="s">
        <v>1795</v>
      </c>
      <c r="T945" s="19" t="s">
        <v>177</v>
      </c>
      <c r="U945" s="19" t="s">
        <v>1796</v>
      </c>
      <c r="V945" s="19" t="s">
        <v>1797</v>
      </c>
      <c r="W945" s="19" t="s">
        <v>1798</v>
      </c>
      <c r="X945" s="19" t="s">
        <v>1799</v>
      </c>
      <c r="Y945" s="19" t="s">
        <v>1800</v>
      </c>
      <c r="Z945" s="19" t="s">
        <v>1801</v>
      </c>
      <c r="AA945" s="46">
        <v>159</v>
      </c>
      <c r="AB945" s="19" t="s">
        <v>1802</v>
      </c>
      <c r="AC945" s="19" t="s">
        <v>177</v>
      </c>
      <c r="AD945" s="19" t="s">
        <v>1803</v>
      </c>
      <c r="AE945" s="19" t="s">
        <v>1804</v>
      </c>
      <c r="AF945" s="19" t="s">
        <v>1592</v>
      </c>
      <c r="AG945" s="19" t="s">
        <v>1805</v>
      </c>
      <c r="AH945" s="19" t="s">
        <v>1499</v>
      </c>
      <c r="AI945" s="19" t="s">
        <v>1500</v>
      </c>
      <c r="AJ945" s="45">
        <v>0</v>
      </c>
      <c r="AK945" s="45">
        <v>0</v>
      </c>
      <c r="AL945" s="19" t="s">
        <v>1501</v>
      </c>
      <c r="AM945" s="46">
        <v>51530</v>
      </c>
      <c r="AN945" s="46">
        <v>33040</v>
      </c>
      <c r="AO945" s="46">
        <v>18490</v>
      </c>
      <c r="AP945" s="45">
        <v>382.8</v>
      </c>
      <c r="AQ945" s="45"/>
      <c r="AR945" s="45" t="str">
        <f>IFERROR(VLOOKUP(AB945,'Pedidos marco'!$A$1:$D$10000,4,0)," ")</f>
        <v xml:space="preserve"> </v>
      </c>
      <c r="AS945" s="45">
        <f t="shared" si="98"/>
        <v>6</v>
      </c>
      <c r="AT945" s="45" t="str">
        <f t="shared" si="99"/>
        <v>06</v>
      </c>
      <c r="AU945" s="47">
        <v>33</v>
      </c>
      <c r="AV945" s="19" t="str">
        <f t="shared" si="100"/>
        <v>04 April</v>
      </c>
      <c r="AW945" s="19">
        <f t="shared" si="101"/>
        <v>0.58000000000000007</v>
      </c>
      <c r="AX945" s="19">
        <f t="shared" si="102"/>
        <v>11.6</v>
      </c>
      <c r="AY945" s="19" t="e">
        <f>VLOOKUP(AG945,Cías!$A$1:$E$10000,5,0)</f>
        <v>#N/A</v>
      </c>
      <c r="AZ945" s="19" t="str">
        <f t="shared" si="103"/>
        <v>1013478</v>
      </c>
      <c r="BA945" s="19" t="str">
        <f t="shared" si="104"/>
        <v>LANDAZURI CORDOVA IVAN OSWALDO</v>
      </c>
      <c r="BB945" s="19" t="e">
        <f>VLOOKUP(AG945,Cías!$A$1:$E$10000,3,0)</f>
        <v>#N/A</v>
      </c>
      <c r="BC945" s="19"/>
      <c r="BD945" s="19"/>
      <c r="BE945" s="19"/>
      <c r="BF945" s="19"/>
      <c r="BG945" s="19"/>
      <c r="BH945" s="19"/>
      <c r="BI945" s="19"/>
      <c r="BJ945" s="19"/>
    </row>
    <row r="946" spans="1:62" ht="15" x14ac:dyDescent="0.2">
      <c r="A946" s="19" t="s">
        <v>9941</v>
      </c>
      <c r="B946" s="19" t="s">
        <v>1479</v>
      </c>
      <c r="C946" s="43">
        <v>44657</v>
      </c>
      <c r="D946" s="44">
        <v>0.81388888888888999</v>
      </c>
      <c r="E946" s="19" t="s">
        <v>9942</v>
      </c>
      <c r="F946" s="19" t="s">
        <v>9943</v>
      </c>
      <c r="G946" s="19" t="s">
        <v>9944</v>
      </c>
      <c r="H946" s="45">
        <v>4362.37</v>
      </c>
      <c r="I946" s="45">
        <v>4891.1099999999997</v>
      </c>
      <c r="J946" s="19" t="s">
        <v>1560</v>
      </c>
      <c r="K946" s="19" t="s">
        <v>9945</v>
      </c>
      <c r="L946" s="19" t="s">
        <v>9946</v>
      </c>
      <c r="M946" s="19" t="s">
        <v>9947</v>
      </c>
      <c r="N946" s="19" t="s">
        <v>9941</v>
      </c>
      <c r="O946" s="19" t="s">
        <v>371</v>
      </c>
      <c r="P946" s="19" t="s">
        <v>372</v>
      </c>
      <c r="Q946" s="46">
        <v>640</v>
      </c>
      <c r="R946" s="19" t="s">
        <v>1544</v>
      </c>
      <c r="S946" s="19" t="s">
        <v>5443</v>
      </c>
      <c r="T946" s="19" t="s">
        <v>5444</v>
      </c>
      <c r="U946" s="19" t="s">
        <v>5445</v>
      </c>
      <c r="V946" s="19" t="s">
        <v>5446</v>
      </c>
      <c r="W946" s="19" t="s">
        <v>1865</v>
      </c>
      <c r="X946" s="19" t="s">
        <v>5447</v>
      </c>
      <c r="Y946" s="19" t="s">
        <v>1867</v>
      </c>
      <c r="Z946" s="19" t="s">
        <v>1868</v>
      </c>
      <c r="AA946" s="46">
        <v>30</v>
      </c>
      <c r="AB946" s="19" t="s">
        <v>434</v>
      </c>
      <c r="AC946" s="19" t="s">
        <v>15</v>
      </c>
      <c r="AD946" s="19" t="s">
        <v>3733</v>
      </c>
      <c r="AE946" s="19" t="s">
        <v>3734</v>
      </c>
      <c r="AF946" s="19" t="s">
        <v>1592</v>
      </c>
      <c r="AG946" s="19" t="s">
        <v>3735</v>
      </c>
      <c r="AH946" s="19" t="s">
        <v>1594</v>
      </c>
      <c r="AI946" s="19" t="s">
        <v>1595</v>
      </c>
      <c r="AJ946" s="45">
        <v>0.05</v>
      </c>
      <c r="AK946" s="45">
        <v>32</v>
      </c>
      <c r="AL946" s="19" t="s">
        <v>1501</v>
      </c>
      <c r="AM946" s="46">
        <v>50560</v>
      </c>
      <c r="AN946" s="46">
        <v>32120</v>
      </c>
      <c r="AO946" s="46">
        <v>18440</v>
      </c>
      <c r="AP946" s="45">
        <v>121.6</v>
      </c>
      <c r="AQ946" s="45"/>
      <c r="AR946" s="45" t="str">
        <f>IFERROR(VLOOKUP(AB946,'Pedidos marco'!$A$1:$D$10000,4,0)," ")</f>
        <v xml:space="preserve"> </v>
      </c>
      <c r="AS946" s="45">
        <f t="shared" si="98"/>
        <v>6</v>
      </c>
      <c r="AT946" s="45" t="str">
        <f t="shared" si="99"/>
        <v>06</v>
      </c>
      <c r="AU946" s="47">
        <v>32</v>
      </c>
      <c r="AV946" s="19" t="str">
        <f t="shared" si="100"/>
        <v>04 April</v>
      </c>
      <c r="AW946" s="19">
        <f t="shared" si="101"/>
        <v>0.19</v>
      </c>
      <c r="AX946" s="19">
        <f t="shared" si="102"/>
        <v>3.8</v>
      </c>
      <c r="AY946" s="19" t="e">
        <f>VLOOKUP(AG946,Cías!$A$1:$E$10000,5,0)</f>
        <v>#N/A</v>
      </c>
      <c r="AZ946" s="19" t="str">
        <f t="shared" si="103"/>
        <v>1020877</v>
      </c>
      <c r="BA946" s="19" t="str">
        <f t="shared" si="104"/>
        <v>ALQUINGA LUCERO BYRON EDUARDO</v>
      </c>
      <c r="BB946" s="19" t="e">
        <f>VLOOKUP(AG946,Cías!$A$1:$E$10000,3,0)</f>
        <v>#N/A</v>
      </c>
      <c r="BC946" s="19"/>
      <c r="BD946" s="19"/>
      <c r="BE946" s="19"/>
      <c r="BF946" s="19"/>
      <c r="BG946" s="19"/>
      <c r="BH946" s="19"/>
      <c r="BI946" s="19"/>
      <c r="BJ946" s="19"/>
    </row>
    <row r="947" spans="1:62" ht="15" x14ac:dyDescent="0.2">
      <c r="A947" s="19" t="s">
        <v>9948</v>
      </c>
      <c r="B947" s="19" t="s">
        <v>1479</v>
      </c>
      <c r="C947" s="43">
        <v>44657</v>
      </c>
      <c r="D947" s="44">
        <v>0.81527777777777999</v>
      </c>
      <c r="E947" s="19" t="s">
        <v>9949</v>
      </c>
      <c r="F947" s="19" t="s">
        <v>9950</v>
      </c>
      <c r="G947" s="19" t="s">
        <v>9951</v>
      </c>
      <c r="H947" s="45">
        <v>4318.24</v>
      </c>
      <c r="I947" s="45">
        <v>4841.6400000000003</v>
      </c>
      <c r="J947" s="19" t="s">
        <v>1560</v>
      </c>
      <c r="K947" s="19" t="s">
        <v>9952</v>
      </c>
      <c r="L947" s="19" t="s">
        <v>9953</v>
      </c>
      <c r="M947" s="19" t="s">
        <v>9954</v>
      </c>
      <c r="N947" s="19" t="s">
        <v>9948</v>
      </c>
      <c r="O947" s="19" t="s">
        <v>367</v>
      </c>
      <c r="P947" s="19" t="s">
        <v>368</v>
      </c>
      <c r="Q947" s="46">
        <v>640</v>
      </c>
      <c r="R947" s="19" t="s">
        <v>1544</v>
      </c>
      <c r="S947" s="19" t="s">
        <v>5443</v>
      </c>
      <c r="T947" s="19" t="s">
        <v>5444</v>
      </c>
      <c r="U947" s="19" t="s">
        <v>5445</v>
      </c>
      <c r="V947" s="19" t="s">
        <v>5446</v>
      </c>
      <c r="W947" s="19" t="s">
        <v>1865</v>
      </c>
      <c r="X947" s="19" t="s">
        <v>5447</v>
      </c>
      <c r="Y947" s="19" t="s">
        <v>1867</v>
      </c>
      <c r="Z947" s="19" t="s">
        <v>1868</v>
      </c>
      <c r="AA947" s="46">
        <v>30</v>
      </c>
      <c r="AB947" s="19" t="s">
        <v>508</v>
      </c>
      <c r="AC947" s="19" t="s">
        <v>165</v>
      </c>
      <c r="AD947" s="19" t="s">
        <v>1966</v>
      </c>
      <c r="AE947" s="19" t="s">
        <v>1967</v>
      </c>
      <c r="AF947" s="19" t="s">
        <v>1592</v>
      </c>
      <c r="AG947" s="19" t="s">
        <v>1968</v>
      </c>
      <c r="AH947" s="19" t="s">
        <v>1594</v>
      </c>
      <c r="AI947" s="19" t="s">
        <v>1595</v>
      </c>
      <c r="AJ947" s="45">
        <v>0.05</v>
      </c>
      <c r="AK947" s="45">
        <v>32</v>
      </c>
      <c r="AL947" s="19" t="s">
        <v>1501</v>
      </c>
      <c r="AM947" s="46">
        <v>50370</v>
      </c>
      <c r="AN947" s="46">
        <v>32010</v>
      </c>
      <c r="AO947" s="46">
        <v>18360</v>
      </c>
      <c r="AP947" s="45">
        <v>121.6</v>
      </c>
      <c r="AQ947" s="45"/>
      <c r="AR947" s="45" t="str">
        <f>IFERROR(VLOOKUP(AB947,'Pedidos marco'!$A$1:$D$10000,4,0)," ")</f>
        <v xml:space="preserve"> </v>
      </c>
      <c r="AS947" s="45">
        <f t="shared" si="98"/>
        <v>6</v>
      </c>
      <c r="AT947" s="45" t="str">
        <f t="shared" si="99"/>
        <v>06</v>
      </c>
      <c r="AU947" s="47">
        <v>32</v>
      </c>
      <c r="AV947" s="19" t="str">
        <f t="shared" si="100"/>
        <v>04 April</v>
      </c>
      <c r="AW947" s="19">
        <f t="shared" si="101"/>
        <v>0.19</v>
      </c>
      <c r="AX947" s="19">
        <f t="shared" si="102"/>
        <v>3.8</v>
      </c>
      <c r="AY947" s="19" t="e">
        <f>VLOOKUP(AG947,Cías!$A$1:$E$10000,5,0)</f>
        <v>#N/A</v>
      </c>
      <c r="AZ947" s="19" t="str">
        <f t="shared" si="103"/>
        <v>1014153</v>
      </c>
      <c r="BA947" s="19" t="str">
        <f t="shared" si="104"/>
        <v>INLAGO ANDRANGO LUIS RODRIGO</v>
      </c>
      <c r="BB947" s="19" t="e">
        <f>VLOOKUP(AG947,Cías!$A$1:$E$10000,3,0)</f>
        <v>#N/A</v>
      </c>
      <c r="BC947" s="19"/>
      <c r="BD947" s="19"/>
      <c r="BE947" s="19"/>
      <c r="BF947" s="19"/>
      <c r="BG947" s="19"/>
      <c r="BH947" s="19"/>
      <c r="BI947" s="19"/>
      <c r="BJ947" s="19"/>
    </row>
    <row r="948" spans="1:62" ht="15" x14ac:dyDescent="0.2">
      <c r="A948" s="19" t="s">
        <v>9955</v>
      </c>
      <c r="B948" s="19" t="s">
        <v>1479</v>
      </c>
      <c r="C948" s="43">
        <v>44657</v>
      </c>
      <c r="D948" s="44">
        <v>0.81805555555555998</v>
      </c>
      <c r="E948" s="19" t="s">
        <v>9956</v>
      </c>
      <c r="F948" s="19" t="s">
        <v>9957</v>
      </c>
      <c r="G948" s="19" t="s">
        <v>9958</v>
      </c>
      <c r="H948" s="45">
        <v>556.79999999999995</v>
      </c>
      <c r="I948" s="45">
        <v>624.29</v>
      </c>
      <c r="J948" s="19" t="s">
        <v>1560</v>
      </c>
      <c r="K948" s="19" t="s">
        <v>9959</v>
      </c>
      <c r="L948" s="19" t="s">
        <v>9960</v>
      </c>
      <c r="M948" s="19" t="s">
        <v>9961</v>
      </c>
      <c r="N948" s="19" t="s">
        <v>9955</v>
      </c>
      <c r="O948" s="19" t="s">
        <v>371</v>
      </c>
      <c r="P948" s="19" t="s">
        <v>372</v>
      </c>
      <c r="Q948" s="46">
        <v>80</v>
      </c>
      <c r="R948" s="19" t="s">
        <v>1544</v>
      </c>
      <c r="S948" s="19" t="s">
        <v>9962</v>
      </c>
      <c r="T948" s="19" t="s">
        <v>9963</v>
      </c>
      <c r="U948" s="19" t="s">
        <v>9964</v>
      </c>
      <c r="V948" s="19" t="s">
        <v>2126</v>
      </c>
      <c r="W948" s="19" t="s">
        <v>2092</v>
      </c>
      <c r="X948" s="19" t="s">
        <v>9965</v>
      </c>
      <c r="Y948" s="19" t="s">
        <v>9966</v>
      </c>
      <c r="Z948" s="19" t="s">
        <v>9967</v>
      </c>
      <c r="AA948" s="46">
        <v>130</v>
      </c>
      <c r="AB948" s="19" t="s">
        <v>435</v>
      </c>
      <c r="AC948" s="19" t="s">
        <v>17</v>
      </c>
      <c r="AD948" s="19" t="s">
        <v>4799</v>
      </c>
      <c r="AE948" s="19" t="s">
        <v>4800</v>
      </c>
      <c r="AF948" s="19" t="s">
        <v>1719</v>
      </c>
      <c r="AG948" s="19" t="s">
        <v>4801</v>
      </c>
      <c r="AH948" s="19" t="s">
        <v>1594</v>
      </c>
      <c r="AI948" s="19" t="s">
        <v>1595</v>
      </c>
      <c r="AJ948" s="45">
        <v>0.05</v>
      </c>
      <c r="AK948" s="45">
        <v>4</v>
      </c>
      <c r="AL948" s="19" t="s">
        <v>1501</v>
      </c>
      <c r="AM948" s="46">
        <v>9173.3340000000007</v>
      </c>
      <c r="AN948" s="46">
        <v>4006.6669999999999</v>
      </c>
      <c r="AO948" s="46">
        <v>5166.6670000000004</v>
      </c>
      <c r="AP948" s="45">
        <v>41.6</v>
      </c>
      <c r="AQ948" s="45"/>
      <c r="AR948" s="45" t="str">
        <f>IFERROR(VLOOKUP(AB948,'Pedidos marco'!$A$1:$D$10000,4,0)," ")</f>
        <v xml:space="preserve"> </v>
      </c>
      <c r="AS948" s="45">
        <f t="shared" si="98"/>
        <v>6</v>
      </c>
      <c r="AT948" s="45" t="str">
        <f t="shared" si="99"/>
        <v>06</v>
      </c>
      <c r="AU948" s="47">
        <v>4</v>
      </c>
      <c r="AV948" s="19" t="str">
        <f t="shared" si="100"/>
        <v>04 April</v>
      </c>
      <c r="AW948" s="19">
        <f t="shared" si="101"/>
        <v>0.52</v>
      </c>
      <c r="AX948" s="19">
        <f t="shared" si="102"/>
        <v>10.4</v>
      </c>
      <c r="AY948" s="19" t="e">
        <f>VLOOKUP(AG948,Cías!$A$1:$E$10000,5,0)</f>
        <v>#N/A</v>
      </c>
      <c r="AZ948" s="19" t="str">
        <f t="shared" si="103"/>
        <v>1013844</v>
      </c>
      <c r="BA948" s="19" t="str">
        <f t="shared" si="104"/>
        <v>ALQUINGA LUCERO WILTER FABIAN</v>
      </c>
      <c r="BB948" s="19" t="e">
        <f>VLOOKUP(AG948,Cías!$A$1:$E$10000,3,0)</f>
        <v>#N/A</v>
      </c>
      <c r="BC948" s="19"/>
      <c r="BD948" s="19"/>
      <c r="BE948" s="19"/>
      <c r="BF948" s="19"/>
      <c r="BG948" s="19"/>
      <c r="BH948" s="19"/>
      <c r="BI948" s="19"/>
      <c r="BJ948" s="19"/>
    </row>
    <row r="949" spans="1:62" ht="15" x14ac:dyDescent="0.2">
      <c r="A949" s="19" t="s">
        <v>9955</v>
      </c>
      <c r="B949" s="19" t="s">
        <v>1479</v>
      </c>
      <c r="C949" s="43">
        <v>44657</v>
      </c>
      <c r="D949" s="44">
        <v>0.81805555555555998</v>
      </c>
      <c r="E949" s="19" t="s">
        <v>9968</v>
      </c>
      <c r="F949" s="19" t="s">
        <v>9969</v>
      </c>
      <c r="G949" s="19" t="s">
        <v>9970</v>
      </c>
      <c r="H949" s="45">
        <v>256.8</v>
      </c>
      <c r="I949" s="45">
        <v>287.93</v>
      </c>
      <c r="J949" s="19" t="s">
        <v>1560</v>
      </c>
      <c r="K949" s="19" t="s">
        <v>9959</v>
      </c>
      <c r="L949" s="19" t="s">
        <v>9971</v>
      </c>
      <c r="M949" s="19" t="s">
        <v>9972</v>
      </c>
      <c r="N949" s="19" t="s">
        <v>9955</v>
      </c>
      <c r="O949" s="19" t="s">
        <v>369</v>
      </c>
      <c r="P949" s="19" t="s">
        <v>370</v>
      </c>
      <c r="Q949" s="46">
        <v>40</v>
      </c>
      <c r="R949" s="19" t="s">
        <v>1544</v>
      </c>
      <c r="S949" s="19" t="s">
        <v>9962</v>
      </c>
      <c r="T949" s="19" t="s">
        <v>9963</v>
      </c>
      <c r="U949" s="19" t="s">
        <v>9964</v>
      </c>
      <c r="V949" s="19" t="s">
        <v>2126</v>
      </c>
      <c r="W949" s="19" t="s">
        <v>2092</v>
      </c>
      <c r="X949" s="19" t="s">
        <v>9965</v>
      </c>
      <c r="Y949" s="19" t="s">
        <v>9966</v>
      </c>
      <c r="Z949" s="19" t="s">
        <v>9967</v>
      </c>
      <c r="AA949" s="46">
        <v>130</v>
      </c>
      <c r="AB949" s="19" t="s">
        <v>435</v>
      </c>
      <c r="AC949" s="19" t="s">
        <v>17</v>
      </c>
      <c r="AD949" s="19" t="s">
        <v>4799</v>
      </c>
      <c r="AE949" s="19" t="s">
        <v>4800</v>
      </c>
      <c r="AF949" s="19" t="s">
        <v>1719</v>
      </c>
      <c r="AG949" s="19" t="s">
        <v>4801</v>
      </c>
      <c r="AH949" s="19" t="s">
        <v>1594</v>
      </c>
      <c r="AI949" s="19" t="s">
        <v>1595</v>
      </c>
      <c r="AJ949" s="45">
        <v>0.05</v>
      </c>
      <c r="AK949" s="45">
        <v>2</v>
      </c>
      <c r="AL949" s="19" t="s">
        <v>1501</v>
      </c>
      <c r="AM949" s="46">
        <v>7170</v>
      </c>
      <c r="AN949" s="46">
        <v>2003.3330000000001</v>
      </c>
      <c r="AO949" s="46">
        <v>5166.6670000000004</v>
      </c>
      <c r="AP949" s="45">
        <v>20.8</v>
      </c>
      <c r="AQ949" s="45"/>
      <c r="AR949" s="45" t="str">
        <f>IFERROR(VLOOKUP(AB949,'Pedidos marco'!$A$1:$D$10000,4,0)," ")</f>
        <v xml:space="preserve"> </v>
      </c>
      <c r="AS949" s="45">
        <f t="shared" si="98"/>
        <v>6</v>
      </c>
      <c r="AT949" s="45" t="str">
        <f t="shared" si="99"/>
        <v>06</v>
      </c>
      <c r="AU949" s="47">
        <v>2</v>
      </c>
      <c r="AV949" s="19" t="str">
        <f t="shared" si="100"/>
        <v>04 April</v>
      </c>
      <c r="AW949" s="19">
        <f t="shared" si="101"/>
        <v>0.52</v>
      </c>
      <c r="AX949" s="19">
        <f t="shared" si="102"/>
        <v>10.4</v>
      </c>
      <c r="AY949" s="19" t="e">
        <f>VLOOKUP(AG949,Cías!$A$1:$E$10000,5,0)</f>
        <v>#N/A</v>
      </c>
      <c r="AZ949" s="19" t="str">
        <f t="shared" si="103"/>
        <v>1013844</v>
      </c>
      <c r="BA949" s="19" t="str">
        <f t="shared" si="104"/>
        <v>ALQUINGA LUCERO WILTER FABIAN</v>
      </c>
      <c r="BB949" s="19" t="e">
        <f>VLOOKUP(AG949,Cías!$A$1:$E$10000,3,0)</f>
        <v>#N/A</v>
      </c>
      <c r="BC949" s="19"/>
      <c r="BD949" s="19"/>
      <c r="BE949" s="19"/>
      <c r="BF949" s="19"/>
      <c r="BG949" s="19"/>
      <c r="BH949" s="19"/>
      <c r="BI949" s="19"/>
      <c r="BJ949" s="19"/>
    </row>
    <row r="950" spans="1:62" ht="15" x14ac:dyDescent="0.2">
      <c r="A950" s="19" t="s">
        <v>9955</v>
      </c>
      <c r="B950" s="19" t="s">
        <v>1479</v>
      </c>
      <c r="C950" s="43">
        <v>44657</v>
      </c>
      <c r="D950" s="44">
        <v>0.81805555555555998</v>
      </c>
      <c r="E950" s="19" t="s">
        <v>9973</v>
      </c>
      <c r="F950" s="19" t="s">
        <v>9974</v>
      </c>
      <c r="G950" s="19" t="s">
        <v>9975</v>
      </c>
      <c r="H950" s="45">
        <v>2494.8000000000002</v>
      </c>
      <c r="I950" s="45">
        <v>2797.19</v>
      </c>
      <c r="J950" s="19" t="s">
        <v>1560</v>
      </c>
      <c r="K950" s="19" t="s">
        <v>9959</v>
      </c>
      <c r="L950" s="19" t="s">
        <v>9976</v>
      </c>
      <c r="M950" s="19" t="s">
        <v>9977</v>
      </c>
      <c r="N950" s="19" t="s">
        <v>9955</v>
      </c>
      <c r="O950" s="19" t="s">
        <v>367</v>
      </c>
      <c r="P950" s="19" t="s">
        <v>368</v>
      </c>
      <c r="Q950" s="46">
        <v>360</v>
      </c>
      <c r="R950" s="19" t="s">
        <v>1544</v>
      </c>
      <c r="S950" s="19" t="s">
        <v>9962</v>
      </c>
      <c r="T950" s="19" t="s">
        <v>9963</v>
      </c>
      <c r="U950" s="19" t="s">
        <v>9964</v>
      </c>
      <c r="V950" s="19" t="s">
        <v>2126</v>
      </c>
      <c r="W950" s="19" t="s">
        <v>2092</v>
      </c>
      <c r="X950" s="19" t="s">
        <v>9965</v>
      </c>
      <c r="Y950" s="19" t="s">
        <v>9966</v>
      </c>
      <c r="Z950" s="19" t="s">
        <v>9967</v>
      </c>
      <c r="AA950" s="46">
        <v>130</v>
      </c>
      <c r="AB950" s="19" t="s">
        <v>435</v>
      </c>
      <c r="AC950" s="19" t="s">
        <v>17</v>
      </c>
      <c r="AD950" s="19" t="s">
        <v>4799</v>
      </c>
      <c r="AE950" s="19" t="s">
        <v>4800</v>
      </c>
      <c r="AF950" s="19" t="s">
        <v>1719</v>
      </c>
      <c r="AG950" s="19" t="s">
        <v>4801</v>
      </c>
      <c r="AH950" s="19" t="s">
        <v>1594</v>
      </c>
      <c r="AI950" s="19" t="s">
        <v>1595</v>
      </c>
      <c r="AJ950" s="45">
        <v>0.05</v>
      </c>
      <c r="AK950" s="45">
        <v>18</v>
      </c>
      <c r="AL950" s="19" t="s">
        <v>1501</v>
      </c>
      <c r="AM950" s="46">
        <v>23196.667000000001</v>
      </c>
      <c r="AN950" s="46">
        <v>18030</v>
      </c>
      <c r="AO950" s="46">
        <v>5166.6670000000004</v>
      </c>
      <c r="AP950" s="45">
        <v>187.2</v>
      </c>
      <c r="AQ950" s="45"/>
      <c r="AR950" s="45" t="str">
        <f>IFERROR(VLOOKUP(AB950,'Pedidos marco'!$A$1:$D$10000,4,0)," ")</f>
        <v xml:space="preserve"> </v>
      </c>
      <c r="AS950" s="45">
        <f t="shared" si="98"/>
        <v>6</v>
      </c>
      <c r="AT950" s="45" t="str">
        <f t="shared" si="99"/>
        <v>06</v>
      </c>
      <c r="AU950" s="47">
        <v>18</v>
      </c>
      <c r="AV950" s="19" t="str">
        <f t="shared" si="100"/>
        <v>04 April</v>
      </c>
      <c r="AW950" s="19">
        <f t="shared" si="101"/>
        <v>0.52</v>
      </c>
      <c r="AX950" s="19">
        <f t="shared" si="102"/>
        <v>10.399999999999999</v>
      </c>
      <c r="AY950" s="19" t="e">
        <f>VLOOKUP(AG950,Cías!$A$1:$E$10000,5,0)</f>
        <v>#N/A</v>
      </c>
      <c r="AZ950" s="19" t="str">
        <f t="shared" si="103"/>
        <v>1013844</v>
      </c>
      <c r="BA950" s="19" t="str">
        <f t="shared" si="104"/>
        <v>ALQUINGA LUCERO WILTER FABIAN</v>
      </c>
      <c r="BB950" s="19" t="e">
        <f>VLOOKUP(AG950,Cías!$A$1:$E$10000,3,0)</f>
        <v>#N/A</v>
      </c>
      <c r="BC950" s="19"/>
      <c r="BD950" s="19"/>
      <c r="BE950" s="19"/>
      <c r="BF950" s="19"/>
      <c r="BG950" s="19"/>
      <c r="BH950" s="19"/>
      <c r="BI950" s="19"/>
      <c r="BJ950" s="19"/>
    </row>
    <row r="951" spans="1:62" ht="15" x14ac:dyDescent="0.2">
      <c r="A951" s="19" t="s">
        <v>9978</v>
      </c>
      <c r="B951" s="19" t="s">
        <v>1479</v>
      </c>
      <c r="C951" s="43">
        <v>44657</v>
      </c>
      <c r="D951" s="44">
        <v>0.81944444444443998</v>
      </c>
      <c r="E951" s="19" t="s">
        <v>9979</v>
      </c>
      <c r="F951" s="19" t="s">
        <v>9980</v>
      </c>
      <c r="G951" s="19" t="s">
        <v>9981</v>
      </c>
      <c r="H951" s="45">
        <v>2287.17</v>
      </c>
      <c r="I951" s="45">
        <v>2564.39</v>
      </c>
      <c r="J951" s="19" t="s">
        <v>1560</v>
      </c>
      <c r="K951" s="19" t="s">
        <v>9982</v>
      </c>
      <c r="L951" s="19" t="s">
        <v>9983</v>
      </c>
      <c r="M951" s="19" t="s">
        <v>9984</v>
      </c>
      <c r="N951" s="19" t="s">
        <v>9978</v>
      </c>
      <c r="O951" s="19" t="s">
        <v>367</v>
      </c>
      <c r="P951" s="19" t="s">
        <v>368</v>
      </c>
      <c r="Q951" s="46">
        <v>360</v>
      </c>
      <c r="R951" s="19" t="s">
        <v>1544</v>
      </c>
      <c r="S951" s="19" t="s">
        <v>1754</v>
      </c>
      <c r="T951" s="19" t="s">
        <v>104</v>
      </c>
      <c r="U951" s="19" t="s">
        <v>1755</v>
      </c>
      <c r="V951" s="19" t="s">
        <v>1756</v>
      </c>
      <c r="W951" s="19" t="s">
        <v>1757</v>
      </c>
      <c r="X951" s="19" t="s">
        <v>1758</v>
      </c>
      <c r="Y951" s="19" t="s">
        <v>1759</v>
      </c>
      <c r="Z951" s="19" t="s">
        <v>1760</v>
      </c>
      <c r="AA951" s="46">
        <v>218</v>
      </c>
      <c r="AB951" s="19" t="s">
        <v>486</v>
      </c>
      <c r="AC951" s="19" t="s">
        <v>121</v>
      </c>
      <c r="AD951" s="19" t="s">
        <v>2904</v>
      </c>
      <c r="AE951" s="19" t="s">
        <v>2905</v>
      </c>
      <c r="AF951" s="19" t="s">
        <v>1554</v>
      </c>
      <c r="AG951" s="19" t="s">
        <v>2906</v>
      </c>
      <c r="AH951" s="19" t="s">
        <v>1499</v>
      </c>
      <c r="AI951" s="19" t="s">
        <v>1500</v>
      </c>
      <c r="AJ951" s="45">
        <v>0</v>
      </c>
      <c r="AK951" s="45">
        <v>0</v>
      </c>
      <c r="AL951" s="19" t="s">
        <v>1501</v>
      </c>
      <c r="AM951" s="46">
        <v>27020</v>
      </c>
      <c r="AN951" s="46">
        <v>18020</v>
      </c>
      <c r="AO951" s="46">
        <v>9000</v>
      </c>
      <c r="AP951" s="45">
        <v>273.60000000000002</v>
      </c>
      <c r="AQ951" s="45"/>
      <c r="AR951" s="45" t="str">
        <f>IFERROR(VLOOKUP(AB951,'Pedidos marco'!$A$1:$D$10000,4,0)," ")</f>
        <v xml:space="preserve"> </v>
      </c>
      <c r="AS951" s="45">
        <f t="shared" si="98"/>
        <v>6</v>
      </c>
      <c r="AT951" s="45" t="str">
        <f t="shared" si="99"/>
        <v>06</v>
      </c>
      <c r="AU951" s="47">
        <v>18</v>
      </c>
      <c r="AV951" s="19" t="str">
        <f t="shared" si="100"/>
        <v>04 April</v>
      </c>
      <c r="AW951" s="19">
        <f t="shared" si="101"/>
        <v>0.76</v>
      </c>
      <c r="AX951" s="19">
        <f t="shared" si="102"/>
        <v>15.200000000000001</v>
      </c>
      <c r="AY951" s="19" t="e">
        <f>VLOOKUP(AG951,Cías!$A$1:$E$10000,5,0)</f>
        <v>#N/A</v>
      </c>
      <c r="AZ951" s="19" t="str">
        <f t="shared" si="103"/>
        <v>1023045</v>
      </c>
      <c r="BA951" s="19" t="str">
        <f t="shared" si="104"/>
        <v>ESPINOSA OTAVALO PABLO ANIBAL</v>
      </c>
      <c r="BB951" s="19" t="e">
        <f>VLOOKUP(AG951,Cías!$A$1:$E$10000,3,0)</f>
        <v>#N/A</v>
      </c>
      <c r="BC951" s="19"/>
      <c r="BD951" s="19"/>
      <c r="BE951" s="19"/>
      <c r="BF951" s="19"/>
      <c r="BG951" s="19"/>
      <c r="BH951" s="19"/>
      <c r="BI951" s="19"/>
      <c r="BJ951" s="19"/>
    </row>
    <row r="952" spans="1:62" ht="15" x14ac:dyDescent="0.2">
      <c r="A952" s="19" t="s">
        <v>9985</v>
      </c>
      <c r="B952" s="19" t="s">
        <v>1479</v>
      </c>
      <c r="C952" s="43">
        <v>44657</v>
      </c>
      <c r="D952" s="44">
        <v>0.82152777777777997</v>
      </c>
      <c r="E952" s="19" t="s">
        <v>9986</v>
      </c>
      <c r="F952" s="19" t="s">
        <v>9987</v>
      </c>
      <c r="G952" s="19" t="s">
        <v>9988</v>
      </c>
      <c r="H952" s="45">
        <v>2440.8000000000002</v>
      </c>
      <c r="I952" s="45">
        <v>2736.64</v>
      </c>
      <c r="J952" s="19" t="s">
        <v>1560</v>
      </c>
      <c r="K952" s="19" t="s">
        <v>9989</v>
      </c>
      <c r="L952" s="19" t="s">
        <v>9990</v>
      </c>
      <c r="M952" s="19" t="s">
        <v>9991</v>
      </c>
      <c r="N952" s="19" t="s">
        <v>9985</v>
      </c>
      <c r="O952" s="19" t="s">
        <v>1641</v>
      </c>
      <c r="P952" s="19" t="s">
        <v>1642</v>
      </c>
      <c r="Q952" s="46">
        <v>360</v>
      </c>
      <c r="R952" s="19" t="s">
        <v>1544</v>
      </c>
      <c r="S952" s="19" t="s">
        <v>9992</v>
      </c>
      <c r="T952" s="19" t="s">
        <v>9993</v>
      </c>
      <c r="U952" s="19" t="s">
        <v>9994</v>
      </c>
      <c r="V952" s="19" t="s">
        <v>9995</v>
      </c>
      <c r="W952" s="19" t="s">
        <v>3636</v>
      </c>
      <c r="X952" s="19" t="s">
        <v>9996</v>
      </c>
      <c r="Y952" s="19" t="s">
        <v>3638</v>
      </c>
      <c r="Z952" s="19" t="s">
        <v>3639</v>
      </c>
      <c r="AA952" s="46">
        <v>347</v>
      </c>
      <c r="AB952" s="19" t="s">
        <v>498</v>
      </c>
      <c r="AC952" s="19" t="s">
        <v>145</v>
      </c>
      <c r="AD952" s="19" t="s">
        <v>1613</v>
      </c>
      <c r="AE952" s="19" t="s">
        <v>1614</v>
      </c>
      <c r="AF952" s="19" t="s">
        <v>1554</v>
      </c>
      <c r="AG952" s="19" t="s">
        <v>1615</v>
      </c>
      <c r="AH952" s="19" t="s">
        <v>1499</v>
      </c>
      <c r="AI952" s="19" t="s">
        <v>1500</v>
      </c>
      <c r="AJ952" s="45">
        <v>0</v>
      </c>
      <c r="AK952" s="45">
        <v>0</v>
      </c>
      <c r="AL952" s="19" t="s">
        <v>1501</v>
      </c>
      <c r="AM952" s="46">
        <v>27040</v>
      </c>
      <c r="AN952" s="46">
        <v>18050</v>
      </c>
      <c r="AO952" s="46">
        <v>8990</v>
      </c>
      <c r="AP952" s="45">
        <v>342</v>
      </c>
      <c r="AQ952" s="45"/>
      <c r="AR952" s="45" t="str">
        <f>IFERROR(VLOOKUP(AB952,'Pedidos marco'!$A$1:$D$10000,4,0)," ")</f>
        <v xml:space="preserve"> </v>
      </c>
      <c r="AS952" s="45">
        <f t="shared" si="98"/>
        <v>6</v>
      </c>
      <c r="AT952" s="45" t="str">
        <f t="shared" si="99"/>
        <v>06</v>
      </c>
      <c r="AU952" s="47">
        <v>18</v>
      </c>
      <c r="AV952" s="19" t="str">
        <f t="shared" si="100"/>
        <v>04 April</v>
      </c>
      <c r="AW952" s="19">
        <f t="shared" si="101"/>
        <v>0.95</v>
      </c>
      <c r="AX952" s="19">
        <f t="shared" si="102"/>
        <v>19</v>
      </c>
      <c r="AY952" s="19" t="e">
        <f>VLOOKUP(AG952,Cías!$A$1:$E$10000,5,0)</f>
        <v>#N/A</v>
      </c>
      <c r="AZ952" s="19" t="str">
        <f t="shared" si="103"/>
        <v>1012880</v>
      </c>
      <c r="BA952" s="19" t="str">
        <f t="shared" si="104"/>
        <v>GOMEZ MORALES NORA MONSERRATT</v>
      </c>
      <c r="BB952" s="19" t="e">
        <f>VLOOKUP(AG952,Cías!$A$1:$E$10000,3,0)</f>
        <v>#N/A</v>
      </c>
      <c r="BC952" s="19"/>
      <c r="BD952" s="19"/>
      <c r="BE952" s="19"/>
      <c r="BF952" s="19"/>
      <c r="BG952" s="19"/>
      <c r="BH952" s="19"/>
      <c r="BI952" s="19"/>
      <c r="BJ952" s="19"/>
    </row>
    <row r="953" spans="1:62" ht="15" x14ac:dyDescent="0.2">
      <c r="A953" s="19" t="s">
        <v>9997</v>
      </c>
      <c r="B953" s="19" t="s">
        <v>1479</v>
      </c>
      <c r="C953" s="43">
        <v>44657</v>
      </c>
      <c r="D953" s="44">
        <v>0.82222222222221997</v>
      </c>
      <c r="E953" s="19" t="s">
        <v>9998</v>
      </c>
      <c r="F953" s="19" t="s">
        <v>1481</v>
      </c>
      <c r="G953" s="19" t="s">
        <v>1481</v>
      </c>
      <c r="H953" s="45">
        <v>0</v>
      </c>
      <c r="I953" s="45">
        <v>0</v>
      </c>
      <c r="J953" s="19" t="s">
        <v>1482</v>
      </c>
      <c r="K953" s="19" t="s">
        <v>9999</v>
      </c>
      <c r="L953" s="19" t="s">
        <v>10000</v>
      </c>
      <c r="M953" s="19" t="s">
        <v>10001</v>
      </c>
      <c r="N953" s="19" t="s">
        <v>9997</v>
      </c>
      <c r="O953" s="19" t="s">
        <v>367</v>
      </c>
      <c r="P953" s="19" t="s">
        <v>368</v>
      </c>
      <c r="Q953" s="46">
        <v>480</v>
      </c>
      <c r="R953" s="19" t="s">
        <v>1544</v>
      </c>
      <c r="S953" s="19" t="s">
        <v>2088</v>
      </c>
      <c r="T953" s="19" t="s">
        <v>2089</v>
      </c>
      <c r="U953" s="19" t="s">
        <v>2090</v>
      </c>
      <c r="V953" s="19" t="s">
        <v>2091</v>
      </c>
      <c r="W953" s="19" t="s">
        <v>2092</v>
      </c>
      <c r="X953" s="19" t="s">
        <v>2093</v>
      </c>
      <c r="Y953" s="19" t="s">
        <v>2094</v>
      </c>
      <c r="Z953" s="19" t="s">
        <v>2095</v>
      </c>
      <c r="AA953" s="46">
        <v>130</v>
      </c>
      <c r="AB953" s="19" t="s">
        <v>472</v>
      </c>
      <c r="AC953" s="19" t="s">
        <v>94</v>
      </c>
      <c r="AD953" s="19" t="s">
        <v>2096</v>
      </c>
      <c r="AE953" s="19" t="s">
        <v>2097</v>
      </c>
      <c r="AF953" s="19" t="s">
        <v>1719</v>
      </c>
      <c r="AG953" s="19" t="s">
        <v>2098</v>
      </c>
      <c r="AH953" s="19" t="s">
        <v>1502</v>
      </c>
      <c r="AI953" s="19" t="s">
        <v>2099</v>
      </c>
      <c r="AJ953" s="45">
        <v>0</v>
      </c>
      <c r="AK953" s="45">
        <v>0</v>
      </c>
      <c r="AL953" s="19" t="s">
        <v>1501</v>
      </c>
      <c r="AM953" s="46">
        <v>39120</v>
      </c>
      <c r="AN953" s="46">
        <v>24030</v>
      </c>
      <c r="AO953" s="46">
        <v>15090</v>
      </c>
      <c r="AP953" s="45">
        <v>259.2</v>
      </c>
      <c r="AQ953" s="45"/>
      <c r="AR953" s="45" t="str">
        <f>IFERROR(VLOOKUP(AB953,'Pedidos marco'!$A$1:$D$10000,4,0)," ")</f>
        <v xml:space="preserve"> </v>
      </c>
      <c r="AS953" s="45">
        <f t="shared" si="98"/>
        <v>6</v>
      </c>
      <c r="AT953" s="45" t="str">
        <f t="shared" si="99"/>
        <v>06</v>
      </c>
      <c r="AU953" s="47">
        <v>24</v>
      </c>
      <c r="AV953" s="19" t="str">
        <f t="shared" si="100"/>
        <v>04 April</v>
      </c>
      <c r="AW953" s="19">
        <f t="shared" si="101"/>
        <v>0.53999999999999992</v>
      </c>
      <c r="AX953" s="19">
        <f t="shared" si="102"/>
        <v>10.799999999999999</v>
      </c>
      <c r="AY953" s="19" t="e">
        <f>VLOOKUP(AG953,Cías!$A$1:$E$10000,5,0)</f>
        <v>#N/A</v>
      </c>
      <c r="AZ953" s="19" t="str">
        <f t="shared" si="103"/>
        <v>1013241</v>
      </c>
      <c r="BA953" s="19" t="str">
        <f t="shared" si="104"/>
        <v>COMPAÑÍA DE TRANSPORTE DE CARGA PES</v>
      </c>
      <c r="BB953" s="19" t="e">
        <f>VLOOKUP(AG953,Cías!$A$1:$E$10000,3,0)</f>
        <v>#N/A</v>
      </c>
      <c r="BC953" s="19"/>
      <c r="BD953" s="19"/>
      <c r="BE953" s="19"/>
      <c r="BF953" s="19"/>
      <c r="BG953" s="19"/>
      <c r="BH953" s="19"/>
      <c r="BI953" s="19"/>
      <c r="BJ953" s="19"/>
    </row>
    <row r="954" spans="1:62" ht="15" x14ac:dyDescent="0.2">
      <c r="A954" s="19" t="s">
        <v>10002</v>
      </c>
      <c r="B954" s="19" t="s">
        <v>1479</v>
      </c>
      <c r="C954" s="43">
        <v>44657</v>
      </c>
      <c r="D954" s="44">
        <v>0.82430555555555995</v>
      </c>
      <c r="E954" s="19" t="s">
        <v>10003</v>
      </c>
      <c r="F954" s="19" t="s">
        <v>10004</v>
      </c>
      <c r="G954" s="19" t="s">
        <v>10005</v>
      </c>
      <c r="H954" s="45">
        <v>3947.13</v>
      </c>
      <c r="I954" s="45">
        <v>4425.55</v>
      </c>
      <c r="J954" s="19" t="s">
        <v>1560</v>
      </c>
      <c r="K954" s="19" t="s">
        <v>10006</v>
      </c>
      <c r="L954" s="19" t="s">
        <v>10007</v>
      </c>
      <c r="M954" s="19" t="s">
        <v>10008</v>
      </c>
      <c r="N954" s="19" t="s">
        <v>10002</v>
      </c>
      <c r="O954" s="19" t="s">
        <v>1486</v>
      </c>
      <c r="P954" s="19" t="s">
        <v>1487</v>
      </c>
      <c r="Q954" s="46">
        <v>31.21</v>
      </c>
      <c r="R954" s="19" t="s">
        <v>1488</v>
      </c>
      <c r="S954" s="19" t="s">
        <v>4666</v>
      </c>
      <c r="T954" s="19" t="s">
        <v>4667</v>
      </c>
      <c r="U954" s="19" t="s">
        <v>4668</v>
      </c>
      <c r="V954" s="19" t="s">
        <v>4669</v>
      </c>
      <c r="W954" s="19" t="s">
        <v>1586</v>
      </c>
      <c r="X954" s="19" t="s">
        <v>4670</v>
      </c>
      <c r="Y954" s="19" t="s">
        <v>1588</v>
      </c>
      <c r="Z954" s="19" t="s">
        <v>1589</v>
      </c>
      <c r="AA954" s="46">
        <v>250</v>
      </c>
      <c r="AB954" s="19" t="s">
        <v>583</v>
      </c>
      <c r="AC954" s="19" t="s">
        <v>323</v>
      </c>
      <c r="AD954" s="19" t="s">
        <v>1631</v>
      </c>
      <c r="AE954" s="19" t="s">
        <v>1632</v>
      </c>
      <c r="AF954" s="19" t="s">
        <v>1497</v>
      </c>
      <c r="AG954" s="19" t="s">
        <v>1633</v>
      </c>
      <c r="AH954" s="19" t="s">
        <v>1499</v>
      </c>
      <c r="AI954" s="19" t="s">
        <v>1500</v>
      </c>
      <c r="AJ954" s="45">
        <v>0</v>
      </c>
      <c r="AK954" s="45">
        <v>0</v>
      </c>
      <c r="AL954" s="19" t="s">
        <v>1501</v>
      </c>
      <c r="AM954" s="46">
        <v>50610</v>
      </c>
      <c r="AN954" s="46">
        <v>31210</v>
      </c>
      <c r="AO954" s="46">
        <v>19400</v>
      </c>
      <c r="AP954" s="45">
        <v>451.3</v>
      </c>
      <c r="AQ954" s="45"/>
      <c r="AR954" s="45" t="str">
        <f>IFERROR(VLOOKUP(AB954,'Pedidos marco'!$A$1:$D$10000,4,0)," ")</f>
        <v xml:space="preserve"> </v>
      </c>
      <c r="AS954" s="45">
        <f t="shared" si="98"/>
        <v>6</v>
      </c>
      <c r="AT954" s="45" t="str">
        <f t="shared" si="99"/>
        <v>06</v>
      </c>
      <c r="AU954" s="47">
        <v>31.21</v>
      </c>
      <c r="AV954" s="19" t="str">
        <f t="shared" si="100"/>
        <v>04 April</v>
      </c>
      <c r="AW954" s="19">
        <f t="shared" si="101"/>
        <v>14.460108939442486</v>
      </c>
      <c r="AX954" s="19">
        <f t="shared" si="102"/>
        <v>14.460108939442486</v>
      </c>
      <c r="AY954" s="19" t="e">
        <f>VLOOKUP(AG954,Cías!$A$1:$E$10000,5,0)</f>
        <v>#N/A</v>
      </c>
      <c r="AZ954" s="19" t="str">
        <f t="shared" si="103"/>
        <v>1013906</v>
      </c>
      <c r="BA954" s="19" t="str">
        <f t="shared" si="104"/>
        <v>VALLEJOS VILLEGAS SAUL EDUARDO</v>
      </c>
      <c r="BB954" s="19" t="e">
        <f>VLOOKUP(AG954,Cías!$A$1:$E$10000,3,0)</f>
        <v>#N/A</v>
      </c>
      <c r="BC954" s="19"/>
      <c r="BD954" s="19"/>
      <c r="BE954" s="19"/>
      <c r="BF954" s="19"/>
      <c r="BG954" s="19"/>
      <c r="BH954" s="19"/>
      <c r="BI954" s="19"/>
      <c r="BJ954" s="19"/>
    </row>
    <row r="955" spans="1:62" ht="15" x14ac:dyDescent="0.2">
      <c r="A955" s="19" t="s">
        <v>10009</v>
      </c>
      <c r="B955" s="19" t="s">
        <v>1479</v>
      </c>
      <c r="C955" s="43">
        <v>44657</v>
      </c>
      <c r="D955" s="44">
        <v>0.82638888888888995</v>
      </c>
      <c r="E955" s="19" t="s">
        <v>10010</v>
      </c>
      <c r="F955" s="19" t="s">
        <v>10011</v>
      </c>
      <c r="G955" s="19" t="s">
        <v>10012</v>
      </c>
      <c r="H955" s="45">
        <v>3788.4</v>
      </c>
      <c r="I955" s="45">
        <v>4247.58</v>
      </c>
      <c r="J955" s="19" t="s">
        <v>1560</v>
      </c>
      <c r="K955" s="19" t="s">
        <v>9931</v>
      </c>
      <c r="L955" s="19" t="s">
        <v>10013</v>
      </c>
      <c r="M955" s="19" t="s">
        <v>10014</v>
      </c>
      <c r="N955" s="19" t="s">
        <v>10009</v>
      </c>
      <c r="O955" s="19" t="s">
        <v>1486</v>
      </c>
      <c r="P955" s="19" t="s">
        <v>1487</v>
      </c>
      <c r="Q955" s="46">
        <v>31.57</v>
      </c>
      <c r="R955" s="19" t="s">
        <v>1488</v>
      </c>
      <c r="S955" s="19" t="s">
        <v>8781</v>
      </c>
      <c r="T955" s="19" t="s">
        <v>8782</v>
      </c>
      <c r="U955" s="19" t="s">
        <v>8783</v>
      </c>
      <c r="V955" s="19" t="s">
        <v>8784</v>
      </c>
      <c r="W955" s="19" t="s">
        <v>415</v>
      </c>
      <c r="X955" s="19" t="s">
        <v>8785</v>
      </c>
      <c r="Y955" s="19" t="s">
        <v>8786</v>
      </c>
      <c r="Z955" s="19" t="s">
        <v>8787</v>
      </c>
      <c r="AA955" s="46">
        <v>127</v>
      </c>
      <c r="AB955" s="19" t="s">
        <v>473</v>
      </c>
      <c r="AC955" s="19" t="s">
        <v>96</v>
      </c>
      <c r="AD955" s="19" t="s">
        <v>8788</v>
      </c>
      <c r="AE955" s="19" t="s">
        <v>8789</v>
      </c>
      <c r="AF955" s="19" t="s">
        <v>1497</v>
      </c>
      <c r="AG955" s="19" t="s">
        <v>8790</v>
      </c>
      <c r="AH955" s="19" t="s">
        <v>1499</v>
      </c>
      <c r="AI955" s="19" t="s">
        <v>1500</v>
      </c>
      <c r="AJ955" s="45">
        <v>0</v>
      </c>
      <c r="AK955" s="45">
        <v>0</v>
      </c>
      <c r="AL955" s="19" t="s">
        <v>1501</v>
      </c>
      <c r="AM955" s="46">
        <v>50100</v>
      </c>
      <c r="AN955" s="46">
        <v>31570</v>
      </c>
      <c r="AO955" s="46">
        <v>18530</v>
      </c>
      <c r="AP955" s="45">
        <v>354.85</v>
      </c>
      <c r="AQ955" s="45"/>
      <c r="AR955" s="45" t="str">
        <f>IFERROR(VLOOKUP(AB955,'Pedidos marco'!$A$1:$D$10000,4,0)," ")</f>
        <v xml:space="preserve"> </v>
      </c>
      <c r="AS955" s="45">
        <f t="shared" si="98"/>
        <v>6</v>
      </c>
      <c r="AT955" s="45" t="str">
        <f t="shared" si="99"/>
        <v>06</v>
      </c>
      <c r="AU955" s="47">
        <v>31.57</v>
      </c>
      <c r="AV955" s="19" t="str">
        <f t="shared" si="100"/>
        <v>04 April</v>
      </c>
      <c r="AW955" s="19">
        <f t="shared" si="101"/>
        <v>11.240101362052583</v>
      </c>
      <c r="AX955" s="19">
        <f t="shared" si="102"/>
        <v>11.240101362052583</v>
      </c>
      <c r="AY955" s="19" t="e">
        <f>VLOOKUP(AG955,Cías!$A$1:$E$10000,5,0)</f>
        <v>#N/A</v>
      </c>
      <c r="AZ955" s="19" t="str">
        <f t="shared" si="103"/>
        <v>1013227</v>
      </c>
      <c r="BA955" s="19" t="str">
        <f t="shared" si="104"/>
        <v>COMPAÑIA DE TRANSPORTE PESADO</v>
      </c>
      <c r="BB955" s="19" t="e">
        <f>VLOOKUP(AG955,Cías!$A$1:$E$10000,3,0)</f>
        <v>#N/A</v>
      </c>
      <c r="BC955" s="19"/>
      <c r="BD955" s="19"/>
      <c r="BE955" s="19"/>
      <c r="BF955" s="19"/>
      <c r="BG955" s="19"/>
      <c r="BH955" s="19"/>
      <c r="BI955" s="19"/>
      <c r="BJ955" s="19"/>
    </row>
    <row r="956" spans="1:62" ht="15" x14ac:dyDescent="0.2">
      <c r="A956" s="19" t="s">
        <v>10015</v>
      </c>
      <c r="B956" s="19" t="s">
        <v>1479</v>
      </c>
      <c r="C956" s="43">
        <v>44657</v>
      </c>
      <c r="D956" s="44">
        <v>0.82708333333332995</v>
      </c>
      <c r="E956" s="19" t="s">
        <v>10016</v>
      </c>
      <c r="F956" s="19" t="s">
        <v>10017</v>
      </c>
      <c r="G956" s="19" t="s">
        <v>10018</v>
      </c>
      <c r="H956" s="45">
        <v>4318.24</v>
      </c>
      <c r="I956" s="45">
        <v>4841.6400000000003</v>
      </c>
      <c r="J956" s="19" t="s">
        <v>1560</v>
      </c>
      <c r="K956" s="19" t="s">
        <v>10019</v>
      </c>
      <c r="L956" s="19" t="s">
        <v>10020</v>
      </c>
      <c r="M956" s="19" t="s">
        <v>10021</v>
      </c>
      <c r="N956" s="19" t="s">
        <v>10015</v>
      </c>
      <c r="O956" s="19" t="s">
        <v>367</v>
      </c>
      <c r="P956" s="19" t="s">
        <v>368</v>
      </c>
      <c r="Q956" s="46">
        <v>640</v>
      </c>
      <c r="R956" s="19" t="s">
        <v>1544</v>
      </c>
      <c r="S956" s="19" t="s">
        <v>5443</v>
      </c>
      <c r="T956" s="19" t="s">
        <v>5444</v>
      </c>
      <c r="U956" s="19" t="s">
        <v>10022</v>
      </c>
      <c r="V956" s="19" t="s">
        <v>10023</v>
      </c>
      <c r="W956" s="19" t="s">
        <v>1865</v>
      </c>
      <c r="X956" s="19" t="s">
        <v>10024</v>
      </c>
      <c r="Y956" s="19" t="s">
        <v>1867</v>
      </c>
      <c r="Z956" s="19" t="s">
        <v>1868</v>
      </c>
      <c r="AA956" s="46">
        <v>30</v>
      </c>
      <c r="AB956" s="19" t="s">
        <v>472</v>
      </c>
      <c r="AC956" s="19" t="s">
        <v>94</v>
      </c>
      <c r="AD956" s="19" t="s">
        <v>6566</v>
      </c>
      <c r="AE956" s="19" t="s">
        <v>1481</v>
      </c>
      <c r="AF956" s="19" t="s">
        <v>1592</v>
      </c>
      <c r="AG956" s="19" t="s">
        <v>6567</v>
      </c>
      <c r="AH956" s="19" t="s">
        <v>1594</v>
      </c>
      <c r="AI956" s="19" t="s">
        <v>1595</v>
      </c>
      <c r="AJ956" s="45">
        <v>0.05</v>
      </c>
      <c r="AK956" s="45">
        <v>32</v>
      </c>
      <c r="AL956" s="19" t="s">
        <v>1501</v>
      </c>
      <c r="AM956" s="46">
        <v>50990</v>
      </c>
      <c r="AN956" s="46">
        <v>32070</v>
      </c>
      <c r="AO956" s="46">
        <v>18920</v>
      </c>
      <c r="AP956" s="45">
        <v>121.6</v>
      </c>
      <c r="AQ956" s="45"/>
      <c r="AR956" s="45" t="str">
        <f>IFERROR(VLOOKUP(AB956,'Pedidos marco'!$A$1:$D$10000,4,0)," ")</f>
        <v xml:space="preserve"> </v>
      </c>
      <c r="AS956" s="45">
        <f t="shared" si="98"/>
        <v>6</v>
      </c>
      <c r="AT956" s="45" t="str">
        <f t="shared" si="99"/>
        <v>06</v>
      </c>
      <c r="AU956" s="47">
        <v>32</v>
      </c>
      <c r="AV956" s="19" t="str">
        <f t="shared" si="100"/>
        <v>04 April</v>
      </c>
      <c r="AW956" s="19">
        <f t="shared" si="101"/>
        <v>0.19</v>
      </c>
      <c r="AX956" s="19">
        <f t="shared" si="102"/>
        <v>3.8</v>
      </c>
      <c r="AY956" s="19" t="e">
        <f>VLOOKUP(AG956,Cías!$A$1:$E$10000,5,0)</f>
        <v>#N/A</v>
      </c>
      <c r="AZ956" s="19" t="str">
        <f t="shared" si="103"/>
        <v>1013241</v>
      </c>
      <c r="BA956" s="19" t="str">
        <f t="shared" si="104"/>
        <v>COMPAÑÍA DE TRANSPORTE DE CARGA PES</v>
      </c>
      <c r="BB956" s="19" t="e">
        <f>VLOOKUP(AG956,Cías!$A$1:$E$10000,3,0)</f>
        <v>#N/A</v>
      </c>
      <c r="BC956" s="19"/>
      <c r="BD956" s="19"/>
      <c r="BE956" s="19"/>
      <c r="BF956" s="19"/>
      <c r="BG956" s="19"/>
      <c r="BH956" s="19"/>
      <c r="BI956" s="19"/>
      <c r="BJ956" s="19"/>
    </row>
    <row r="957" spans="1:62" ht="15" x14ac:dyDescent="0.2">
      <c r="A957" s="19" t="s">
        <v>10025</v>
      </c>
      <c r="B957" s="19" t="s">
        <v>1479</v>
      </c>
      <c r="C957" s="43">
        <v>44657</v>
      </c>
      <c r="D957" s="44">
        <v>0.82847222222221995</v>
      </c>
      <c r="E957" s="19" t="s">
        <v>10026</v>
      </c>
      <c r="F957" s="19" t="s">
        <v>10027</v>
      </c>
      <c r="G957" s="19" t="s">
        <v>10028</v>
      </c>
      <c r="H957" s="45">
        <v>2412</v>
      </c>
      <c r="I957" s="45">
        <v>2704.35</v>
      </c>
      <c r="J957" s="19" t="s">
        <v>1560</v>
      </c>
      <c r="K957" s="19" t="s">
        <v>10029</v>
      </c>
      <c r="L957" s="19" t="s">
        <v>10030</v>
      </c>
      <c r="M957" s="19" t="s">
        <v>10031</v>
      </c>
      <c r="N957" s="19" t="s">
        <v>10025</v>
      </c>
      <c r="O957" s="19" t="s">
        <v>1603</v>
      </c>
      <c r="P957" s="19" t="s">
        <v>1604</v>
      </c>
      <c r="Q957" s="46">
        <v>360</v>
      </c>
      <c r="R957" s="19" t="s">
        <v>1544</v>
      </c>
      <c r="S957" s="19" t="s">
        <v>1736</v>
      </c>
      <c r="T957" s="19" t="s">
        <v>1737</v>
      </c>
      <c r="U957" s="19" t="s">
        <v>10032</v>
      </c>
      <c r="V957" s="19" t="s">
        <v>10033</v>
      </c>
      <c r="W957" s="19" t="s">
        <v>8092</v>
      </c>
      <c r="X957" s="19" t="s">
        <v>10034</v>
      </c>
      <c r="Y957" s="19" t="s">
        <v>8094</v>
      </c>
      <c r="Z957" s="19" t="s">
        <v>8095</v>
      </c>
      <c r="AA957" s="46">
        <v>168</v>
      </c>
      <c r="AB957" s="19" t="s">
        <v>5575</v>
      </c>
      <c r="AC957" s="19" t="s">
        <v>175</v>
      </c>
      <c r="AD957" s="19" t="s">
        <v>5576</v>
      </c>
      <c r="AE957" s="19" t="s">
        <v>5577</v>
      </c>
      <c r="AF957" s="19" t="s">
        <v>1554</v>
      </c>
      <c r="AG957" s="19" t="s">
        <v>5578</v>
      </c>
      <c r="AH957" s="19" t="s">
        <v>1499</v>
      </c>
      <c r="AI957" s="19" t="s">
        <v>1500</v>
      </c>
      <c r="AJ957" s="45">
        <v>0</v>
      </c>
      <c r="AK957" s="45">
        <v>0</v>
      </c>
      <c r="AL957" s="19" t="s">
        <v>1501</v>
      </c>
      <c r="AM957" s="46">
        <v>27220</v>
      </c>
      <c r="AN957" s="46">
        <v>18010</v>
      </c>
      <c r="AO957" s="46">
        <v>9210</v>
      </c>
      <c r="AP957" s="45">
        <v>244.8</v>
      </c>
      <c r="AQ957" s="45"/>
      <c r="AR957" s="45" t="str">
        <f>IFERROR(VLOOKUP(AB957,'Pedidos marco'!$A$1:$D$10000,4,0)," ")</f>
        <v xml:space="preserve"> </v>
      </c>
      <c r="AS957" s="45">
        <f t="shared" si="98"/>
        <v>6</v>
      </c>
      <c r="AT957" s="45" t="str">
        <f t="shared" si="99"/>
        <v>06</v>
      </c>
      <c r="AU957" s="47">
        <v>18</v>
      </c>
      <c r="AV957" s="19" t="str">
        <f t="shared" si="100"/>
        <v>04 April</v>
      </c>
      <c r="AW957" s="19">
        <f t="shared" si="101"/>
        <v>0.68</v>
      </c>
      <c r="AX957" s="19">
        <f t="shared" si="102"/>
        <v>13.600000000000001</v>
      </c>
      <c r="AY957" s="19" t="e">
        <f>VLOOKUP(AG957,Cías!$A$1:$E$10000,5,0)</f>
        <v>#N/A</v>
      </c>
      <c r="AZ957" s="19" t="str">
        <f t="shared" si="103"/>
        <v>1023077</v>
      </c>
      <c r="BA957" s="19" t="str">
        <f t="shared" si="104"/>
        <v>JIMENEZ ICAZA HENRY ELADIO</v>
      </c>
      <c r="BB957" s="19" t="e">
        <f>VLOOKUP(AG957,Cías!$A$1:$E$10000,3,0)</f>
        <v>#N/A</v>
      </c>
      <c r="BC957" s="19"/>
      <c r="BD957" s="19"/>
      <c r="BE957" s="19"/>
      <c r="BF957" s="19"/>
      <c r="BG957" s="19"/>
      <c r="BH957" s="19"/>
      <c r="BI957" s="19"/>
      <c r="BJ957" s="19"/>
    </row>
    <row r="958" spans="1:62" ht="15" x14ac:dyDescent="0.2">
      <c r="A958" s="19" t="s">
        <v>10035</v>
      </c>
      <c r="B958" s="19" t="s">
        <v>1479</v>
      </c>
      <c r="C958" s="43">
        <v>44657</v>
      </c>
      <c r="D958" s="44">
        <v>0.82916666666667005</v>
      </c>
      <c r="E958" s="19" t="s">
        <v>10036</v>
      </c>
      <c r="F958" s="19" t="s">
        <v>10037</v>
      </c>
      <c r="G958" s="19" t="s">
        <v>10038</v>
      </c>
      <c r="H958" s="45">
        <v>4362.37</v>
      </c>
      <c r="I958" s="45">
        <v>4891.1099999999997</v>
      </c>
      <c r="J958" s="19" t="s">
        <v>2037</v>
      </c>
      <c r="K958" s="19" t="s">
        <v>10039</v>
      </c>
      <c r="L958" s="19" t="s">
        <v>10040</v>
      </c>
      <c r="M958" s="19" t="s">
        <v>10041</v>
      </c>
      <c r="N958" s="19" t="s">
        <v>10035</v>
      </c>
      <c r="O958" s="19" t="s">
        <v>371</v>
      </c>
      <c r="P958" s="19" t="s">
        <v>372</v>
      </c>
      <c r="Q958" s="46">
        <v>640</v>
      </c>
      <c r="R958" s="19" t="s">
        <v>1544</v>
      </c>
      <c r="S958" s="19" t="s">
        <v>5443</v>
      </c>
      <c r="T958" s="19" t="s">
        <v>5444</v>
      </c>
      <c r="U958" s="19" t="s">
        <v>10022</v>
      </c>
      <c r="V958" s="19" t="s">
        <v>10023</v>
      </c>
      <c r="W958" s="19" t="s">
        <v>1865</v>
      </c>
      <c r="X958" s="19" t="s">
        <v>10024</v>
      </c>
      <c r="Y958" s="19" t="s">
        <v>1867</v>
      </c>
      <c r="Z958" s="19" t="s">
        <v>1868</v>
      </c>
      <c r="AA958" s="46">
        <v>30</v>
      </c>
      <c r="AB958" s="19" t="s">
        <v>484</v>
      </c>
      <c r="AC958" s="19" t="s">
        <v>117</v>
      </c>
      <c r="AD958" s="19" t="s">
        <v>3947</v>
      </c>
      <c r="AE958" s="19" t="s">
        <v>3948</v>
      </c>
      <c r="AF958" s="19" t="s">
        <v>1592</v>
      </c>
      <c r="AG958" s="19" t="s">
        <v>3949</v>
      </c>
      <c r="AH958" s="19" t="s">
        <v>1594</v>
      </c>
      <c r="AI958" s="19" t="s">
        <v>1595</v>
      </c>
      <c r="AJ958" s="45">
        <v>0.05</v>
      </c>
      <c r="AK958" s="45">
        <v>32</v>
      </c>
      <c r="AL958" s="19" t="s">
        <v>1501</v>
      </c>
      <c r="AM958" s="46">
        <v>51010</v>
      </c>
      <c r="AN958" s="46">
        <v>32100</v>
      </c>
      <c r="AO958" s="46">
        <v>18910</v>
      </c>
      <c r="AP958" s="45">
        <v>121.6</v>
      </c>
      <c r="AQ958" s="45"/>
      <c r="AR958" s="45" t="str">
        <f>IFERROR(VLOOKUP(AB958,'Pedidos marco'!$A$1:$D$10000,4,0)," ")</f>
        <v xml:space="preserve"> </v>
      </c>
      <c r="AS958" s="45">
        <f t="shared" si="98"/>
        <v>6</v>
      </c>
      <c r="AT958" s="45" t="str">
        <f t="shared" si="99"/>
        <v>06</v>
      </c>
      <c r="AU958" s="47">
        <v>32</v>
      </c>
      <c r="AV958" s="19" t="str">
        <f t="shared" si="100"/>
        <v>04 April</v>
      </c>
      <c r="AW958" s="19">
        <f t="shared" si="101"/>
        <v>0.19</v>
      </c>
      <c r="AX958" s="19">
        <f t="shared" si="102"/>
        <v>3.8</v>
      </c>
      <c r="AY958" s="19" t="e">
        <f>VLOOKUP(AG958,Cías!$A$1:$E$10000,5,0)</f>
        <v>#N/A</v>
      </c>
      <c r="AZ958" s="19" t="str">
        <f t="shared" si="103"/>
        <v>1014322</v>
      </c>
      <c r="BA958" s="19" t="str">
        <f t="shared" si="104"/>
        <v>ESPARZA REVELO JORGE MARCELO</v>
      </c>
      <c r="BB958" s="19" t="e">
        <f>VLOOKUP(AG958,Cías!$A$1:$E$10000,3,0)</f>
        <v>#N/A</v>
      </c>
      <c r="BC958" s="19"/>
      <c r="BD958" s="19"/>
      <c r="BE958" s="19"/>
      <c r="BF958" s="19"/>
      <c r="BG958" s="19"/>
      <c r="BH958" s="19"/>
      <c r="BI958" s="19"/>
      <c r="BJ958" s="19"/>
    </row>
    <row r="959" spans="1:62" ht="15" x14ac:dyDescent="0.2">
      <c r="A959" s="19" t="s">
        <v>10042</v>
      </c>
      <c r="B959" s="19" t="s">
        <v>1479</v>
      </c>
      <c r="C959" s="43">
        <v>44657</v>
      </c>
      <c r="D959" s="44">
        <v>0.83263888888889004</v>
      </c>
      <c r="E959" s="19" t="s">
        <v>10043</v>
      </c>
      <c r="F959" s="19" t="s">
        <v>10044</v>
      </c>
      <c r="G959" s="19" t="s">
        <v>10045</v>
      </c>
      <c r="H959" s="45">
        <v>1393.92</v>
      </c>
      <c r="I959" s="45">
        <v>1562.87</v>
      </c>
      <c r="J959" s="19" t="s">
        <v>1560</v>
      </c>
      <c r="K959" s="19" t="s">
        <v>10046</v>
      </c>
      <c r="L959" s="19" t="s">
        <v>10047</v>
      </c>
      <c r="M959" s="19" t="s">
        <v>10048</v>
      </c>
      <c r="N959" s="19" t="s">
        <v>10042</v>
      </c>
      <c r="O959" s="19" t="s">
        <v>371</v>
      </c>
      <c r="P959" s="19" t="s">
        <v>372</v>
      </c>
      <c r="Q959" s="46">
        <v>200</v>
      </c>
      <c r="R959" s="19" t="s">
        <v>1544</v>
      </c>
      <c r="S959" s="19" t="s">
        <v>7054</v>
      </c>
      <c r="T959" s="19" t="s">
        <v>7055</v>
      </c>
      <c r="U959" s="19" t="s">
        <v>7056</v>
      </c>
      <c r="V959" s="19" t="s">
        <v>7057</v>
      </c>
      <c r="W959" s="19" t="s">
        <v>1829</v>
      </c>
      <c r="X959" s="19" t="s">
        <v>7058</v>
      </c>
      <c r="Y959" s="19" t="s">
        <v>5256</v>
      </c>
      <c r="Z959" s="19" t="s">
        <v>5257</v>
      </c>
      <c r="AA959" s="46">
        <v>15</v>
      </c>
      <c r="AB959" s="19" t="s">
        <v>515</v>
      </c>
      <c r="AC959" s="19" t="s">
        <v>183</v>
      </c>
      <c r="AD959" s="19" t="s">
        <v>8596</v>
      </c>
      <c r="AE959" s="19" t="s">
        <v>1481</v>
      </c>
      <c r="AF959" s="19" t="s">
        <v>1554</v>
      </c>
      <c r="AG959" s="19" t="s">
        <v>8597</v>
      </c>
      <c r="AH959" s="19" t="s">
        <v>1499</v>
      </c>
      <c r="AI959" s="19" t="s">
        <v>1500</v>
      </c>
      <c r="AJ959" s="45">
        <v>0</v>
      </c>
      <c r="AK959" s="45">
        <v>0</v>
      </c>
      <c r="AL959" s="19" t="s">
        <v>1501</v>
      </c>
      <c r="AM959" s="46">
        <v>14662.778</v>
      </c>
      <c r="AN959" s="46">
        <v>10027.778</v>
      </c>
      <c r="AO959" s="46">
        <v>4635</v>
      </c>
      <c r="AP959" s="45">
        <v>30</v>
      </c>
      <c r="AQ959" s="45"/>
      <c r="AR959" s="45" t="str">
        <f>IFERROR(VLOOKUP(AB959,'Pedidos marco'!$A$1:$D$10000,4,0)," ")</f>
        <v xml:space="preserve"> </v>
      </c>
      <c r="AS959" s="45">
        <f t="shared" si="98"/>
        <v>6</v>
      </c>
      <c r="AT959" s="45" t="str">
        <f t="shared" si="99"/>
        <v>06</v>
      </c>
      <c r="AU959" s="47">
        <v>10</v>
      </c>
      <c r="AV959" s="19" t="str">
        <f t="shared" si="100"/>
        <v>04 April</v>
      </c>
      <c r="AW959" s="19">
        <f t="shared" si="101"/>
        <v>0.15</v>
      </c>
      <c r="AX959" s="19">
        <f t="shared" si="102"/>
        <v>3</v>
      </c>
      <c r="AY959" s="19" t="e">
        <f>VLOOKUP(AG959,Cías!$A$1:$E$10000,5,0)</f>
        <v>#N/A</v>
      </c>
      <c r="AZ959" s="19" t="str">
        <f t="shared" si="103"/>
        <v>1013806</v>
      </c>
      <c r="BA959" s="19" t="str">
        <f t="shared" si="104"/>
        <v>LOPEZ FREDY HERNAN</v>
      </c>
      <c r="BB959" s="19" t="e">
        <f>VLOOKUP(AG959,Cías!$A$1:$E$10000,3,0)</f>
        <v>#N/A</v>
      </c>
      <c r="BC959" s="19"/>
      <c r="BD959" s="19"/>
      <c r="BE959" s="19"/>
      <c r="BF959" s="19"/>
      <c r="BG959" s="19"/>
      <c r="BH959" s="19"/>
      <c r="BI959" s="19"/>
      <c r="BJ959" s="19"/>
    </row>
    <row r="960" spans="1:62" ht="15" x14ac:dyDescent="0.2">
      <c r="A960" s="19" t="s">
        <v>10042</v>
      </c>
      <c r="B960" s="19" t="s">
        <v>1479</v>
      </c>
      <c r="C960" s="43">
        <v>44657</v>
      </c>
      <c r="D960" s="44">
        <v>0.83263888888889004</v>
      </c>
      <c r="E960" s="19" t="s">
        <v>10049</v>
      </c>
      <c r="F960" s="19" t="s">
        <v>10050</v>
      </c>
      <c r="G960" s="19" t="s">
        <v>10051</v>
      </c>
      <c r="H960" s="45">
        <v>1104.05</v>
      </c>
      <c r="I960" s="45">
        <v>1237.8699999999999</v>
      </c>
      <c r="J960" s="19" t="s">
        <v>1560</v>
      </c>
      <c r="K960" s="19" t="s">
        <v>10052</v>
      </c>
      <c r="L960" s="19" t="s">
        <v>10053</v>
      </c>
      <c r="M960" s="19" t="s">
        <v>10054</v>
      </c>
      <c r="N960" s="19" t="s">
        <v>10042</v>
      </c>
      <c r="O960" s="19" t="s">
        <v>367</v>
      </c>
      <c r="P960" s="19" t="s">
        <v>368</v>
      </c>
      <c r="Q960" s="46">
        <v>160</v>
      </c>
      <c r="R960" s="19" t="s">
        <v>1544</v>
      </c>
      <c r="S960" s="19" t="s">
        <v>7054</v>
      </c>
      <c r="T960" s="19" t="s">
        <v>7055</v>
      </c>
      <c r="U960" s="19" t="s">
        <v>7056</v>
      </c>
      <c r="V960" s="19" t="s">
        <v>7057</v>
      </c>
      <c r="W960" s="19" t="s">
        <v>1829</v>
      </c>
      <c r="X960" s="19" t="s">
        <v>7058</v>
      </c>
      <c r="Y960" s="19" t="s">
        <v>5256</v>
      </c>
      <c r="Z960" s="19" t="s">
        <v>5257</v>
      </c>
      <c r="AA960" s="46">
        <v>15</v>
      </c>
      <c r="AB960" s="19" t="s">
        <v>515</v>
      </c>
      <c r="AC960" s="19" t="s">
        <v>183</v>
      </c>
      <c r="AD960" s="19" t="s">
        <v>8596</v>
      </c>
      <c r="AE960" s="19" t="s">
        <v>1481</v>
      </c>
      <c r="AF960" s="19" t="s">
        <v>1554</v>
      </c>
      <c r="AG960" s="19" t="s">
        <v>8597</v>
      </c>
      <c r="AH960" s="19" t="s">
        <v>1499</v>
      </c>
      <c r="AI960" s="19" t="s">
        <v>1500</v>
      </c>
      <c r="AJ960" s="45">
        <v>0</v>
      </c>
      <c r="AK960" s="45">
        <v>0</v>
      </c>
      <c r="AL960" s="19" t="s">
        <v>1501</v>
      </c>
      <c r="AM960" s="46">
        <v>12657.222</v>
      </c>
      <c r="AN960" s="46">
        <v>8022.2219999999998</v>
      </c>
      <c r="AO960" s="46">
        <v>4635</v>
      </c>
      <c r="AP960" s="45">
        <v>24</v>
      </c>
      <c r="AQ960" s="45"/>
      <c r="AR960" s="45" t="str">
        <f>IFERROR(VLOOKUP(AB960,'Pedidos marco'!$A$1:$D$10000,4,0)," ")</f>
        <v xml:space="preserve"> </v>
      </c>
      <c r="AS960" s="45">
        <f t="shared" si="98"/>
        <v>6</v>
      </c>
      <c r="AT960" s="45" t="str">
        <f t="shared" si="99"/>
        <v>06</v>
      </c>
      <c r="AU960" s="47">
        <v>8</v>
      </c>
      <c r="AV960" s="19" t="str">
        <f t="shared" si="100"/>
        <v>04 April</v>
      </c>
      <c r="AW960" s="19">
        <f t="shared" si="101"/>
        <v>0.15</v>
      </c>
      <c r="AX960" s="19">
        <f t="shared" si="102"/>
        <v>3</v>
      </c>
      <c r="AY960" s="19" t="e">
        <f>VLOOKUP(AG960,Cías!$A$1:$E$10000,5,0)</f>
        <v>#N/A</v>
      </c>
      <c r="AZ960" s="19" t="str">
        <f t="shared" si="103"/>
        <v>1013806</v>
      </c>
      <c r="BA960" s="19" t="str">
        <f t="shared" si="104"/>
        <v>LOPEZ FREDY HERNAN</v>
      </c>
      <c r="BB960" s="19" t="e">
        <f>VLOOKUP(AG960,Cías!$A$1:$E$10000,3,0)</f>
        <v>#N/A</v>
      </c>
      <c r="BC960" s="19"/>
      <c r="BD960" s="19"/>
      <c r="BE960" s="19"/>
      <c r="BF960" s="19"/>
      <c r="BG960" s="19"/>
      <c r="BH960" s="19"/>
      <c r="BI960" s="19"/>
      <c r="BJ960" s="19"/>
    </row>
    <row r="961" spans="1:62" ht="15" x14ac:dyDescent="0.2">
      <c r="A961" s="19" t="s">
        <v>10055</v>
      </c>
      <c r="B961" s="19" t="s">
        <v>1479</v>
      </c>
      <c r="C961" s="43">
        <v>44657</v>
      </c>
      <c r="D961" s="44">
        <v>0.83402777777778003</v>
      </c>
      <c r="E961" s="19" t="s">
        <v>10056</v>
      </c>
      <c r="F961" s="19" t="s">
        <v>10057</v>
      </c>
      <c r="G961" s="19" t="s">
        <v>10058</v>
      </c>
      <c r="H961" s="45">
        <v>3278.88</v>
      </c>
      <c r="I961" s="45">
        <v>3676.31</v>
      </c>
      <c r="J961" s="19" t="s">
        <v>1560</v>
      </c>
      <c r="K961" s="19" t="s">
        <v>10059</v>
      </c>
      <c r="L961" s="19" t="s">
        <v>10060</v>
      </c>
      <c r="M961" s="19" t="s">
        <v>10061</v>
      </c>
      <c r="N961" s="19" t="s">
        <v>10055</v>
      </c>
      <c r="O961" s="19" t="s">
        <v>367</v>
      </c>
      <c r="P961" s="19" t="s">
        <v>368</v>
      </c>
      <c r="Q961" s="46">
        <v>480</v>
      </c>
      <c r="R961" s="19" t="s">
        <v>1544</v>
      </c>
      <c r="S961" s="19" t="s">
        <v>3305</v>
      </c>
      <c r="T961" s="19" t="s">
        <v>3306</v>
      </c>
      <c r="U961" s="19" t="s">
        <v>3307</v>
      </c>
      <c r="V961" s="19" t="s">
        <v>3308</v>
      </c>
      <c r="W961" s="19" t="s">
        <v>1627</v>
      </c>
      <c r="X961" s="19" t="s">
        <v>3309</v>
      </c>
      <c r="Y961" s="19" t="s">
        <v>1629</v>
      </c>
      <c r="Z961" s="19" t="s">
        <v>1630</v>
      </c>
      <c r="AA961" s="46">
        <v>40</v>
      </c>
      <c r="AB961" s="19" t="s">
        <v>564</v>
      </c>
      <c r="AC961" s="19" t="s">
        <v>281</v>
      </c>
      <c r="AD961" s="19" t="s">
        <v>2049</v>
      </c>
      <c r="AE961" s="19" t="s">
        <v>2050</v>
      </c>
      <c r="AF961" s="19" t="s">
        <v>1719</v>
      </c>
      <c r="AG961" s="19" t="s">
        <v>2051</v>
      </c>
      <c r="AH961" s="19" t="s">
        <v>1594</v>
      </c>
      <c r="AI961" s="19" t="s">
        <v>1595</v>
      </c>
      <c r="AJ961" s="45">
        <v>0.05</v>
      </c>
      <c r="AK961" s="45">
        <v>24</v>
      </c>
      <c r="AL961" s="19" t="s">
        <v>1501</v>
      </c>
      <c r="AM961" s="46">
        <v>39040</v>
      </c>
      <c r="AN961" s="46">
        <v>24050</v>
      </c>
      <c r="AO961" s="46">
        <v>14990</v>
      </c>
      <c r="AP961" s="45">
        <v>100.8</v>
      </c>
      <c r="AQ961" s="45"/>
      <c r="AR961" s="45" t="str">
        <f>IFERROR(VLOOKUP(AB961,'Pedidos marco'!$A$1:$D$10000,4,0)," ")</f>
        <v xml:space="preserve"> </v>
      </c>
      <c r="AS961" s="45">
        <f t="shared" si="98"/>
        <v>6</v>
      </c>
      <c r="AT961" s="45" t="str">
        <f t="shared" si="99"/>
        <v>06</v>
      </c>
      <c r="AU961" s="47">
        <v>24</v>
      </c>
      <c r="AV961" s="19" t="str">
        <f t="shared" si="100"/>
        <v>04 April</v>
      </c>
      <c r="AW961" s="19">
        <f t="shared" si="101"/>
        <v>0.21</v>
      </c>
      <c r="AX961" s="19">
        <f t="shared" si="102"/>
        <v>4.2</v>
      </c>
      <c r="AY961" s="19" t="e">
        <f>VLOOKUP(AG961,Cías!$A$1:$E$10000,5,0)</f>
        <v>#N/A</v>
      </c>
      <c r="AZ961" s="19" t="str">
        <f t="shared" si="103"/>
        <v>1014106</v>
      </c>
      <c r="BA961" s="19" t="str">
        <f t="shared" si="104"/>
        <v>SANCHEZ PILA FRANKLIN EDUARDO</v>
      </c>
      <c r="BB961" s="19" t="e">
        <f>VLOOKUP(AG961,Cías!$A$1:$E$10000,3,0)</f>
        <v>#N/A</v>
      </c>
      <c r="BC961" s="19"/>
      <c r="BD961" s="19"/>
      <c r="BE961" s="19"/>
      <c r="BF961" s="19"/>
      <c r="BG961" s="19"/>
      <c r="BH961" s="19"/>
      <c r="BI961" s="19"/>
      <c r="BJ961" s="19"/>
    </row>
    <row r="962" spans="1:62" ht="15" x14ac:dyDescent="0.2">
      <c r="A962" s="19" t="s">
        <v>10062</v>
      </c>
      <c r="B962" s="19" t="s">
        <v>1479</v>
      </c>
      <c r="C962" s="43">
        <v>44657</v>
      </c>
      <c r="D962" s="44">
        <v>0.83819444444444002</v>
      </c>
      <c r="E962" s="19" t="s">
        <v>10063</v>
      </c>
      <c r="F962" s="19" t="s">
        <v>1481</v>
      </c>
      <c r="G962" s="19" t="s">
        <v>1481</v>
      </c>
      <c r="H962" s="45">
        <v>0</v>
      </c>
      <c r="I962" s="45">
        <v>0</v>
      </c>
      <c r="J962" s="19" t="s">
        <v>1482</v>
      </c>
      <c r="K962" s="19" t="s">
        <v>9884</v>
      </c>
      <c r="L962" s="19" t="s">
        <v>10064</v>
      </c>
      <c r="M962" s="19" t="s">
        <v>10065</v>
      </c>
      <c r="N962" s="19" t="s">
        <v>10062</v>
      </c>
      <c r="O962" s="19" t="s">
        <v>1603</v>
      </c>
      <c r="P962" s="19" t="s">
        <v>1604</v>
      </c>
      <c r="Q962" s="46">
        <v>480</v>
      </c>
      <c r="R962" s="19" t="s">
        <v>1544</v>
      </c>
      <c r="S962" s="19" t="s">
        <v>4733</v>
      </c>
      <c r="T962" s="19" t="s">
        <v>4734</v>
      </c>
      <c r="U962" s="19" t="s">
        <v>9887</v>
      </c>
      <c r="V962" s="19" t="s">
        <v>9888</v>
      </c>
      <c r="W962" s="19" t="s">
        <v>3636</v>
      </c>
      <c r="X962" s="19" t="s">
        <v>9889</v>
      </c>
      <c r="Y962" s="19" t="s">
        <v>3638</v>
      </c>
      <c r="Z962" s="19" t="s">
        <v>3639</v>
      </c>
      <c r="AA962" s="46">
        <v>347</v>
      </c>
      <c r="AB962" s="19" t="s">
        <v>476</v>
      </c>
      <c r="AC962" s="19" t="s">
        <v>102</v>
      </c>
      <c r="AD962" s="19" t="s">
        <v>2777</v>
      </c>
      <c r="AE962" s="19" t="s">
        <v>1481</v>
      </c>
      <c r="AF962" s="19" t="s">
        <v>1719</v>
      </c>
      <c r="AG962" s="19" t="s">
        <v>2778</v>
      </c>
      <c r="AH962" s="19" t="s">
        <v>1594</v>
      </c>
      <c r="AI962" s="19" t="s">
        <v>1595</v>
      </c>
      <c r="AJ962" s="45">
        <v>0.05</v>
      </c>
      <c r="AK962" s="45">
        <v>24</v>
      </c>
      <c r="AL962" s="19" t="s">
        <v>1501</v>
      </c>
      <c r="AM962" s="46">
        <v>37460</v>
      </c>
      <c r="AN962" s="46">
        <v>24010</v>
      </c>
      <c r="AO962" s="46">
        <v>13450</v>
      </c>
      <c r="AP962" s="45">
        <v>456</v>
      </c>
      <c r="AQ962" s="45"/>
      <c r="AR962" s="45" t="str">
        <f>IFERROR(VLOOKUP(AB962,'Pedidos marco'!$A$1:$D$10000,4,0)," ")</f>
        <v xml:space="preserve"> </v>
      </c>
      <c r="AS962" s="45">
        <f t="shared" si="98"/>
        <v>6</v>
      </c>
      <c r="AT962" s="45" t="str">
        <f t="shared" si="99"/>
        <v>06</v>
      </c>
      <c r="AU962" s="47">
        <v>24</v>
      </c>
      <c r="AV962" s="19" t="str">
        <f t="shared" si="100"/>
        <v>04 April</v>
      </c>
      <c r="AW962" s="19">
        <f t="shared" si="101"/>
        <v>0.95</v>
      </c>
      <c r="AX962" s="19">
        <f t="shared" si="102"/>
        <v>19</v>
      </c>
      <c r="AY962" s="19" t="e">
        <f>VLOOKUP(AG962,Cías!$A$1:$E$10000,5,0)</f>
        <v>#N/A</v>
      </c>
      <c r="AZ962" s="19" t="str">
        <f t="shared" si="103"/>
        <v>1013724</v>
      </c>
      <c r="BA962" s="19" t="str">
        <f t="shared" si="104"/>
        <v>DAVILA GONZALES WILMAN GUILLERMO</v>
      </c>
      <c r="BB962" s="19" t="e">
        <f>VLOOKUP(AG962,Cías!$A$1:$E$10000,3,0)</f>
        <v>#N/A</v>
      </c>
      <c r="BC962" s="19"/>
      <c r="BD962" s="19"/>
      <c r="BE962" s="19"/>
      <c r="BF962" s="19"/>
      <c r="BG962" s="19"/>
      <c r="BH962" s="19"/>
      <c r="BI962" s="19"/>
      <c r="BJ962" s="19"/>
    </row>
    <row r="963" spans="1:62" ht="15" x14ac:dyDescent="0.2">
      <c r="A963" s="19" t="s">
        <v>10066</v>
      </c>
      <c r="B963" s="19" t="s">
        <v>1479</v>
      </c>
      <c r="C963" s="43">
        <v>44657</v>
      </c>
      <c r="D963" s="44">
        <v>0.83888888888889002</v>
      </c>
      <c r="E963" s="19" t="s">
        <v>10067</v>
      </c>
      <c r="F963" s="19" t="s">
        <v>10068</v>
      </c>
      <c r="G963" s="19" t="s">
        <v>10069</v>
      </c>
      <c r="H963" s="45">
        <v>4049.35</v>
      </c>
      <c r="I963" s="45">
        <v>4540.16</v>
      </c>
      <c r="J963" s="19" t="s">
        <v>1560</v>
      </c>
      <c r="K963" s="19" t="s">
        <v>10070</v>
      </c>
      <c r="L963" s="19" t="s">
        <v>10071</v>
      </c>
      <c r="M963" s="19" t="s">
        <v>10072</v>
      </c>
      <c r="N963" s="19" t="s">
        <v>10066</v>
      </c>
      <c r="O963" s="19" t="s">
        <v>1486</v>
      </c>
      <c r="P963" s="19" t="s">
        <v>1487</v>
      </c>
      <c r="Q963" s="46">
        <v>32.4</v>
      </c>
      <c r="R963" s="19" t="s">
        <v>1488</v>
      </c>
      <c r="S963" s="19" t="s">
        <v>1564</v>
      </c>
      <c r="T963" s="19" t="s">
        <v>416</v>
      </c>
      <c r="U963" s="19" t="s">
        <v>2107</v>
      </c>
      <c r="V963" s="19" t="s">
        <v>2108</v>
      </c>
      <c r="W963" s="19" t="s">
        <v>415</v>
      </c>
      <c r="X963" s="19" t="s">
        <v>2109</v>
      </c>
      <c r="Y963" s="19" t="s">
        <v>2031</v>
      </c>
      <c r="Z963" s="19" t="s">
        <v>2032</v>
      </c>
      <c r="AA963" s="46">
        <v>94.6</v>
      </c>
      <c r="AB963" s="19" t="s">
        <v>473</v>
      </c>
      <c r="AC963" s="19" t="s">
        <v>96</v>
      </c>
      <c r="AD963" s="19" t="s">
        <v>5714</v>
      </c>
      <c r="AE963" s="19" t="s">
        <v>5715</v>
      </c>
      <c r="AF963" s="19" t="s">
        <v>1497</v>
      </c>
      <c r="AG963" s="19" t="s">
        <v>5716</v>
      </c>
      <c r="AH963" s="19" t="s">
        <v>1499</v>
      </c>
      <c r="AI963" s="19" t="s">
        <v>1500</v>
      </c>
      <c r="AJ963" s="45">
        <v>0</v>
      </c>
      <c r="AK963" s="45">
        <v>0</v>
      </c>
      <c r="AL963" s="19" t="s">
        <v>1501</v>
      </c>
      <c r="AM963" s="46">
        <v>51360</v>
      </c>
      <c r="AN963" s="46">
        <v>32400</v>
      </c>
      <c r="AO963" s="46">
        <v>18960</v>
      </c>
      <c r="AP963" s="45">
        <v>278.95999999999998</v>
      </c>
      <c r="AQ963" s="45"/>
      <c r="AR963" s="45" t="str">
        <f>IFERROR(VLOOKUP(AB963,'Pedidos marco'!$A$1:$D$10000,4,0)," ")</f>
        <v xml:space="preserve"> </v>
      </c>
      <c r="AS963" s="45">
        <f t="shared" si="98"/>
        <v>6</v>
      </c>
      <c r="AT963" s="45" t="str">
        <f t="shared" si="99"/>
        <v>06</v>
      </c>
      <c r="AU963" s="47">
        <v>32.4</v>
      </c>
      <c r="AV963" s="19" t="str">
        <f t="shared" si="100"/>
        <v>04 April</v>
      </c>
      <c r="AW963" s="19">
        <f t="shared" si="101"/>
        <v>8.6098765432098769</v>
      </c>
      <c r="AX963" s="19">
        <f t="shared" si="102"/>
        <v>8.6098765432098769</v>
      </c>
      <c r="AY963" s="19" t="e">
        <f>VLOOKUP(AG963,Cías!$A$1:$E$10000,5,0)</f>
        <v>#N/A</v>
      </c>
      <c r="AZ963" s="19" t="str">
        <f t="shared" si="103"/>
        <v>1013227</v>
      </c>
      <c r="BA963" s="19" t="str">
        <f t="shared" si="104"/>
        <v>COMPAÑIA DE TRANSPORTE PESADO</v>
      </c>
      <c r="BB963" s="19" t="e">
        <f>VLOOKUP(AG963,Cías!$A$1:$E$10000,3,0)</f>
        <v>#N/A</v>
      </c>
      <c r="BC963" s="19"/>
      <c r="BD963" s="19"/>
      <c r="BE963" s="19"/>
      <c r="BF963" s="19"/>
      <c r="BG963" s="19"/>
      <c r="BH963" s="19"/>
      <c r="BI963" s="19"/>
      <c r="BJ963" s="19"/>
    </row>
    <row r="964" spans="1:62" ht="15" x14ac:dyDescent="0.2">
      <c r="A964" s="19" t="s">
        <v>10073</v>
      </c>
      <c r="B964" s="19" t="s">
        <v>1479</v>
      </c>
      <c r="C964" s="43">
        <v>44657</v>
      </c>
      <c r="D964" s="44">
        <v>0.85486111111110996</v>
      </c>
      <c r="E964" s="19" t="s">
        <v>10074</v>
      </c>
      <c r="F964" s="19" t="s">
        <v>10075</v>
      </c>
      <c r="G964" s="19" t="s">
        <v>10076</v>
      </c>
      <c r="H964" s="45">
        <v>2473.1999999999998</v>
      </c>
      <c r="I964" s="45">
        <v>2772.96</v>
      </c>
      <c r="J964" s="19" t="s">
        <v>1560</v>
      </c>
      <c r="K964" s="19" t="s">
        <v>10077</v>
      </c>
      <c r="L964" s="19" t="s">
        <v>10078</v>
      </c>
      <c r="M964" s="19" t="s">
        <v>10079</v>
      </c>
      <c r="N964" s="19" t="s">
        <v>10073</v>
      </c>
      <c r="O964" s="19" t="s">
        <v>1603</v>
      </c>
      <c r="P964" s="19" t="s">
        <v>1604</v>
      </c>
      <c r="Q964" s="46">
        <v>360</v>
      </c>
      <c r="R964" s="19" t="s">
        <v>1544</v>
      </c>
      <c r="S964" s="19" t="s">
        <v>1736</v>
      </c>
      <c r="T964" s="19" t="s">
        <v>1737</v>
      </c>
      <c r="U964" s="19" t="s">
        <v>10080</v>
      </c>
      <c r="V964" s="19" t="s">
        <v>10081</v>
      </c>
      <c r="W964" s="19" t="s">
        <v>2144</v>
      </c>
      <c r="X964" s="19" t="s">
        <v>10082</v>
      </c>
      <c r="Y964" s="19" t="s">
        <v>2146</v>
      </c>
      <c r="Z964" s="19" t="s">
        <v>2147</v>
      </c>
      <c r="AA964" s="46">
        <v>388</v>
      </c>
      <c r="AB964" s="19" t="s">
        <v>573</v>
      </c>
      <c r="AC964" s="19" t="s">
        <v>299</v>
      </c>
      <c r="AD964" s="19" t="s">
        <v>1982</v>
      </c>
      <c r="AE964" s="19" t="s">
        <v>1983</v>
      </c>
      <c r="AF964" s="19" t="s">
        <v>1554</v>
      </c>
      <c r="AG964" s="19" t="s">
        <v>1984</v>
      </c>
      <c r="AH964" s="19" t="s">
        <v>1499</v>
      </c>
      <c r="AI964" s="19" t="s">
        <v>1500</v>
      </c>
      <c r="AJ964" s="45">
        <v>0</v>
      </c>
      <c r="AK964" s="45">
        <v>0</v>
      </c>
      <c r="AL964" s="19" t="s">
        <v>1501</v>
      </c>
      <c r="AM964" s="46">
        <v>27010</v>
      </c>
      <c r="AN964" s="46">
        <v>18040</v>
      </c>
      <c r="AO964" s="46">
        <v>8970</v>
      </c>
      <c r="AP964" s="45">
        <v>381.6</v>
      </c>
      <c r="AQ964" s="45"/>
      <c r="AR964" s="45" t="str">
        <f>IFERROR(VLOOKUP(AB964,'Pedidos marco'!$A$1:$D$10000,4,0)," ")</f>
        <v xml:space="preserve"> </v>
      </c>
      <c r="AS964" s="45">
        <f t="shared" ref="AS964:AS1027" si="105">DAY(C964)</f>
        <v>6</v>
      </c>
      <c r="AT964" s="45" t="str">
        <f t="shared" ref="AT964:AT1027" si="106">TEXT(AS964,"dd")</f>
        <v>06</v>
      </c>
      <c r="AU964" s="47">
        <v>18</v>
      </c>
      <c r="AV964" s="19" t="str">
        <f t="shared" ref="AV964:AV1027" si="107">TEXT(C964,"MM MMMM")</f>
        <v>04 April</v>
      </c>
      <c r="AW964" s="19">
        <f t="shared" ref="AW964:AW1027" si="108">IFERROR(AP964/Q964,"")</f>
        <v>1.06</v>
      </c>
      <c r="AX964" s="19">
        <f t="shared" ref="AX964:AX1027" si="109">IFERROR(AP964/AU964,"")</f>
        <v>21.200000000000003</v>
      </c>
      <c r="AY964" s="19" t="e">
        <f>VLOOKUP(AG964,Cías!$A$1:$E$10000,5,0)</f>
        <v>#N/A</v>
      </c>
      <c r="AZ964" s="19" t="str">
        <f t="shared" ref="AZ964:AZ1027" si="110">AB964</f>
        <v>1021912</v>
      </c>
      <c r="BA964" s="19" t="str">
        <f t="shared" ref="BA964:BA1027" si="111">AC964</f>
        <v>TAPIA MEJIA GEOVANNY FRANCISCO</v>
      </c>
      <c r="BB964" s="19" t="e">
        <f>VLOOKUP(AG964,Cías!$A$1:$E$10000,3,0)</f>
        <v>#N/A</v>
      </c>
      <c r="BC964" s="19"/>
      <c r="BD964" s="19"/>
      <c r="BE964" s="19"/>
      <c r="BF964" s="19"/>
      <c r="BG964" s="19"/>
      <c r="BH964" s="19"/>
      <c r="BI964" s="19"/>
      <c r="BJ964" s="19"/>
    </row>
    <row r="965" spans="1:62" ht="15" x14ac:dyDescent="0.2">
      <c r="A965" s="19" t="s">
        <v>10083</v>
      </c>
      <c r="B965" s="19" t="s">
        <v>1479</v>
      </c>
      <c r="C965" s="43">
        <v>44657</v>
      </c>
      <c r="D965" s="44">
        <v>0.85763888888888995</v>
      </c>
      <c r="E965" s="19" t="s">
        <v>10084</v>
      </c>
      <c r="F965" s="19" t="s">
        <v>10085</v>
      </c>
      <c r="G965" s="19" t="s">
        <v>10086</v>
      </c>
      <c r="H965" s="45">
        <v>490.92</v>
      </c>
      <c r="I965" s="45">
        <v>550.41999999999996</v>
      </c>
      <c r="J965" s="19" t="s">
        <v>1560</v>
      </c>
      <c r="K965" s="19" t="s">
        <v>10087</v>
      </c>
      <c r="L965" s="19" t="s">
        <v>10088</v>
      </c>
      <c r="M965" s="19" t="s">
        <v>10089</v>
      </c>
      <c r="N965" s="19" t="s">
        <v>10083</v>
      </c>
      <c r="O965" s="19" t="s">
        <v>369</v>
      </c>
      <c r="P965" s="19" t="s">
        <v>370</v>
      </c>
      <c r="Q965" s="46">
        <v>80</v>
      </c>
      <c r="R965" s="19" t="s">
        <v>1544</v>
      </c>
      <c r="S965" s="19" t="s">
        <v>5029</v>
      </c>
      <c r="T965" s="19" t="s">
        <v>5030</v>
      </c>
      <c r="U965" s="19" t="s">
        <v>10090</v>
      </c>
      <c r="V965" s="19" t="s">
        <v>10091</v>
      </c>
      <c r="W965" s="19" t="s">
        <v>2092</v>
      </c>
      <c r="X965" s="19" t="s">
        <v>10092</v>
      </c>
      <c r="Y965" s="19" t="s">
        <v>9966</v>
      </c>
      <c r="Z965" s="19" t="s">
        <v>9967</v>
      </c>
      <c r="AA965" s="46">
        <v>130</v>
      </c>
      <c r="AB965" s="19" t="s">
        <v>483</v>
      </c>
      <c r="AC965" s="19" t="s">
        <v>115</v>
      </c>
      <c r="AD965" s="19" t="s">
        <v>7693</v>
      </c>
      <c r="AE965" s="19" t="s">
        <v>7694</v>
      </c>
      <c r="AF965" s="19" t="s">
        <v>1719</v>
      </c>
      <c r="AG965" s="19" t="s">
        <v>7695</v>
      </c>
      <c r="AH965" s="19" t="s">
        <v>1594</v>
      </c>
      <c r="AI965" s="19" t="s">
        <v>1595</v>
      </c>
      <c r="AJ965" s="45">
        <v>0.05</v>
      </c>
      <c r="AK965" s="45">
        <v>4</v>
      </c>
      <c r="AL965" s="19" t="s">
        <v>1501</v>
      </c>
      <c r="AM965" s="46">
        <v>12410</v>
      </c>
      <c r="AN965" s="46">
        <v>4005</v>
      </c>
      <c r="AO965" s="46">
        <v>8405</v>
      </c>
      <c r="AP965" s="45">
        <v>41.6</v>
      </c>
      <c r="AQ965" s="45"/>
      <c r="AR965" s="45" t="str">
        <f>IFERROR(VLOOKUP(AB965,'Pedidos marco'!$A$1:$D$10000,4,0)," ")</f>
        <v xml:space="preserve"> </v>
      </c>
      <c r="AS965" s="45">
        <f t="shared" si="105"/>
        <v>6</v>
      </c>
      <c r="AT965" s="45" t="str">
        <f t="shared" si="106"/>
        <v>06</v>
      </c>
      <c r="AU965" s="47">
        <v>4</v>
      </c>
      <c r="AV965" s="19" t="str">
        <f t="shared" si="107"/>
        <v>04 April</v>
      </c>
      <c r="AW965" s="19">
        <f t="shared" si="108"/>
        <v>0.52</v>
      </c>
      <c r="AX965" s="19">
        <f t="shared" si="109"/>
        <v>10.4</v>
      </c>
      <c r="AY965" s="19" t="e">
        <f>VLOOKUP(AG965,Cías!$A$1:$E$10000,5,0)</f>
        <v>#N/A</v>
      </c>
      <c r="AZ965" s="19" t="str">
        <f t="shared" si="110"/>
        <v>1013565</v>
      </c>
      <c r="BA965" s="19" t="str">
        <f t="shared" si="111"/>
        <v>ESPARZA ESPINOZA JIMMY ERNESTO</v>
      </c>
      <c r="BB965" s="19" t="e">
        <f>VLOOKUP(AG965,Cías!$A$1:$E$10000,3,0)</f>
        <v>#N/A</v>
      </c>
      <c r="BC965" s="19"/>
      <c r="BD965" s="19"/>
      <c r="BE965" s="19"/>
      <c r="BF965" s="19"/>
      <c r="BG965" s="19"/>
      <c r="BH965" s="19"/>
      <c r="BI965" s="19"/>
      <c r="BJ965" s="19"/>
    </row>
    <row r="966" spans="1:62" ht="15" x14ac:dyDescent="0.2">
      <c r="A966" s="19" t="s">
        <v>10083</v>
      </c>
      <c r="B966" s="19" t="s">
        <v>1479</v>
      </c>
      <c r="C966" s="43">
        <v>44657</v>
      </c>
      <c r="D966" s="44">
        <v>0.85763888888888995</v>
      </c>
      <c r="E966" s="19" t="s">
        <v>10093</v>
      </c>
      <c r="F966" s="19" t="s">
        <v>10094</v>
      </c>
      <c r="G966" s="19" t="s">
        <v>10095</v>
      </c>
      <c r="H966" s="45">
        <v>2675.26</v>
      </c>
      <c r="I966" s="45">
        <v>2999.52</v>
      </c>
      <c r="J966" s="19" t="s">
        <v>1560</v>
      </c>
      <c r="K966" s="19" t="s">
        <v>10096</v>
      </c>
      <c r="L966" s="19" t="s">
        <v>10097</v>
      </c>
      <c r="M966" s="19" t="s">
        <v>10098</v>
      </c>
      <c r="N966" s="19" t="s">
        <v>10083</v>
      </c>
      <c r="O966" s="19" t="s">
        <v>367</v>
      </c>
      <c r="P966" s="19" t="s">
        <v>368</v>
      </c>
      <c r="Q966" s="46">
        <v>400</v>
      </c>
      <c r="R966" s="19" t="s">
        <v>1544</v>
      </c>
      <c r="S966" s="19" t="s">
        <v>5029</v>
      </c>
      <c r="T966" s="19" t="s">
        <v>5030</v>
      </c>
      <c r="U966" s="19" t="s">
        <v>10090</v>
      </c>
      <c r="V966" s="19" t="s">
        <v>10091</v>
      </c>
      <c r="W966" s="19" t="s">
        <v>2092</v>
      </c>
      <c r="X966" s="19" t="s">
        <v>10092</v>
      </c>
      <c r="Y966" s="19" t="s">
        <v>9966</v>
      </c>
      <c r="Z966" s="19" t="s">
        <v>9967</v>
      </c>
      <c r="AA966" s="46">
        <v>130</v>
      </c>
      <c r="AB966" s="19" t="s">
        <v>483</v>
      </c>
      <c r="AC966" s="19" t="s">
        <v>115</v>
      </c>
      <c r="AD966" s="19" t="s">
        <v>7693</v>
      </c>
      <c r="AE966" s="19" t="s">
        <v>7694</v>
      </c>
      <c r="AF966" s="19" t="s">
        <v>1719</v>
      </c>
      <c r="AG966" s="19" t="s">
        <v>7695</v>
      </c>
      <c r="AH966" s="19" t="s">
        <v>1594</v>
      </c>
      <c r="AI966" s="19" t="s">
        <v>1595</v>
      </c>
      <c r="AJ966" s="45">
        <v>0.05</v>
      </c>
      <c r="AK966" s="45">
        <v>20</v>
      </c>
      <c r="AL966" s="19" t="s">
        <v>1501</v>
      </c>
      <c r="AM966" s="46">
        <v>28430</v>
      </c>
      <c r="AN966" s="46">
        <v>20025</v>
      </c>
      <c r="AO966" s="46">
        <v>8405</v>
      </c>
      <c r="AP966" s="45">
        <v>208</v>
      </c>
      <c r="AQ966" s="45"/>
      <c r="AR966" s="45" t="str">
        <f>IFERROR(VLOOKUP(AB966,'Pedidos marco'!$A$1:$D$10000,4,0)," ")</f>
        <v xml:space="preserve"> </v>
      </c>
      <c r="AS966" s="45">
        <f t="shared" si="105"/>
        <v>6</v>
      </c>
      <c r="AT966" s="45" t="str">
        <f t="shared" si="106"/>
        <v>06</v>
      </c>
      <c r="AU966" s="47">
        <v>20</v>
      </c>
      <c r="AV966" s="19" t="str">
        <f t="shared" si="107"/>
        <v>04 April</v>
      </c>
      <c r="AW966" s="19">
        <f t="shared" si="108"/>
        <v>0.52</v>
      </c>
      <c r="AX966" s="19">
        <f t="shared" si="109"/>
        <v>10.4</v>
      </c>
      <c r="AY966" s="19" t="e">
        <f>VLOOKUP(AG966,Cías!$A$1:$E$10000,5,0)</f>
        <v>#N/A</v>
      </c>
      <c r="AZ966" s="19" t="str">
        <f t="shared" si="110"/>
        <v>1013565</v>
      </c>
      <c r="BA966" s="19" t="str">
        <f t="shared" si="111"/>
        <v>ESPARZA ESPINOZA JIMMY ERNESTO</v>
      </c>
      <c r="BB966" s="19" t="e">
        <f>VLOOKUP(AG966,Cías!$A$1:$E$10000,3,0)</f>
        <v>#N/A</v>
      </c>
      <c r="BC966" s="19"/>
      <c r="BD966" s="19"/>
      <c r="BE966" s="19"/>
      <c r="BF966" s="19"/>
      <c r="BG966" s="19"/>
      <c r="BH966" s="19"/>
      <c r="BI966" s="19"/>
      <c r="BJ966" s="19"/>
    </row>
    <row r="967" spans="1:62" ht="15" x14ac:dyDescent="0.2">
      <c r="A967" s="19" t="s">
        <v>10099</v>
      </c>
      <c r="B967" s="19" t="s">
        <v>1479</v>
      </c>
      <c r="C967" s="43">
        <v>44657</v>
      </c>
      <c r="D967" s="44">
        <v>0.86250000000000004</v>
      </c>
      <c r="E967" s="19" t="s">
        <v>10100</v>
      </c>
      <c r="F967" s="19" t="s">
        <v>10101</v>
      </c>
      <c r="G967" s="19" t="s">
        <v>10102</v>
      </c>
      <c r="H967" s="45">
        <v>3211.2</v>
      </c>
      <c r="I967" s="45">
        <v>3600.41</v>
      </c>
      <c r="J967" s="19" t="s">
        <v>1560</v>
      </c>
      <c r="K967" s="19" t="s">
        <v>10103</v>
      </c>
      <c r="L967" s="19" t="s">
        <v>10104</v>
      </c>
      <c r="M967" s="19" t="s">
        <v>10105</v>
      </c>
      <c r="N967" s="19" t="s">
        <v>10099</v>
      </c>
      <c r="O967" s="19" t="s">
        <v>367</v>
      </c>
      <c r="P967" s="19" t="s">
        <v>368</v>
      </c>
      <c r="Q967" s="46">
        <v>480</v>
      </c>
      <c r="R967" s="19" t="s">
        <v>1544</v>
      </c>
      <c r="S967" s="19" t="s">
        <v>1795</v>
      </c>
      <c r="T967" s="19" t="s">
        <v>177</v>
      </c>
      <c r="U967" s="19" t="s">
        <v>1796</v>
      </c>
      <c r="V967" s="19" t="s">
        <v>1797</v>
      </c>
      <c r="W967" s="19" t="s">
        <v>1798</v>
      </c>
      <c r="X967" s="19" t="s">
        <v>1799</v>
      </c>
      <c r="Y967" s="19" t="s">
        <v>1800</v>
      </c>
      <c r="Z967" s="19" t="s">
        <v>1801</v>
      </c>
      <c r="AA967" s="46">
        <v>159</v>
      </c>
      <c r="AB967" s="19" t="s">
        <v>594</v>
      </c>
      <c r="AC967" s="19" t="s">
        <v>345</v>
      </c>
      <c r="AD967" s="19" t="s">
        <v>4825</v>
      </c>
      <c r="AE967" s="19" t="s">
        <v>4826</v>
      </c>
      <c r="AF967" s="19" t="s">
        <v>1719</v>
      </c>
      <c r="AG967" s="19" t="s">
        <v>4827</v>
      </c>
      <c r="AH967" s="19" t="s">
        <v>1594</v>
      </c>
      <c r="AI967" s="19" t="s">
        <v>1595</v>
      </c>
      <c r="AJ967" s="45">
        <v>0.05</v>
      </c>
      <c r="AK967" s="45">
        <v>24</v>
      </c>
      <c r="AL967" s="19" t="s">
        <v>1501</v>
      </c>
      <c r="AM967" s="46">
        <v>39970</v>
      </c>
      <c r="AN967" s="46">
        <v>24040</v>
      </c>
      <c r="AO967" s="46">
        <v>15930</v>
      </c>
      <c r="AP967" s="45">
        <v>278.39999999999998</v>
      </c>
      <c r="AQ967" s="45"/>
      <c r="AR967" s="45" t="str">
        <f>IFERROR(VLOOKUP(AB967,'Pedidos marco'!$A$1:$D$10000,4,0)," ")</f>
        <v xml:space="preserve"> </v>
      </c>
      <c r="AS967" s="45">
        <f t="shared" si="105"/>
        <v>6</v>
      </c>
      <c r="AT967" s="45" t="str">
        <f t="shared" si="106"/>
        <v>06</v>
      </c>
      <c r="AU967" s="47">
        <v>24</v>
      </c>
      <c r="AV967" s="19" t="str">
        <f t="shared" si="107"/>
        <v>04 April</v>
      </c>
      <c r="AW967" s="19">
        <f t="shared" si="108"/>
        <v>0.57999999999999996</v>
      </c>
      <c r="AX967" s="19">
        <f t="shared" si="109"/>
        <v>11.6</v>
      </c>
      <c r="AY967" s="19" t="e">
        <f>VLOOKUP(AG967,Cías!$A$1:$E$10000,5,0)</f>
        <v>#N/A</v>
      </c>
      <c r="AZ967" s="19" t="str">
        <f t="shared" si="110"/>
        <v>1013273</v>
      </c>
      <c r="BA967" s="19" t="str">
        <f t="shared" si="111"/>
        <v>YEPEZ DIAZ LEONEL MANUEL</v>
      </c>
      <c r="BB967" s="19" t="e">
        <f>VLOOKUP(AG967,Cías!$A$1:$E$10000,3,0)</f>
        <v>#N/A</v>
      </c>
      <c r="BC967" s="19"/>
      <c r="BD967" s="19"/>
      <c r="BE967" s="19"/>
      <c r="BF967" s="19"/>
      <c r="BG967" s="19"/>
      <c r="BH967" s="19"/>
      <c r="BI967" s="19"/>
      <c r="BJ967" s="19"/>
    </row>
    <row r="968" spans="1:62" ht="15" x14ac:dyDescent="0.2">
      <c r="A968" s="19" t="s">
        <v>10106</v>
      </c>
      <c r="B968" s="19" t="s">
        <v>1479</v>
      </c>
      <c r="C968" s="43">
        <v>44657</v>
      </c>
      <c r="D968" s="44">
        <v>0.86666666666667003</v>
      </c>
      <c r="E968" s="19" t="s">
        <v>10107</v>
      </c>
      <c r="F968" s="19" t="s">
        <v>10108</v>
      </c>
      <c r="G968" s="19" t="s">
        <v>10109</v>
      </c>
      <c r="H968" s="45">
        <v>1390.03</v>
      </c>
      <c r="I968" s="45">
        <v>1558.51</v>
      </c>
      <c r="J968" s="19" t="s">
        <v>2037</v>
      </c>
      <c r="K968" s="19" t="s">
        <v>10110</v>
      </c>
      <c r="L968" s="19" t="s">
        <v>10111</v>
      </c>
      <c r="M968" s="19" t="s">
        <v>10112</v>
      </c>
      <c r="N968" s="19" t="s">
        <v>10106</v>
      </c>
      <c r="O968" s="19" t="s">
        <v>369</v>
      </c>
      <c r="P968" s="19" t="s">
        <v>370</v>
      </c>
      <c r="Q968" s="46">
        <v>240</v>
      </c>
      <c r="R968" s="19" t="s">
        <v>1544</v>
      </c>
      <c r="S968" s="19" t="s">
        <v>3214</v>
      </c>
      <c r="T968" s="19" t="s">
        <v>3215</v>
      </c>
      <c r="U968" s="19" t="s">
        <v>3216</v>
      </c>
      <c r="V968" s="19" t="s">
        <v>3217</v>
      </c>
      <c r="W968" s="19" t="s">
        <v>3218</v>
      </c>
      <c r="X968" s="19" t="s">
        <v>3219</v>
      </c>
      <c r="Y968" s="19" t="s">
        <v>3220</v>
      </c>
      <c r="Z968" s="19" t="s">
        <v>3221</v>
      </c>
      <c r="AA968" s="46">
        <v>259</v>
      </c>
      <c r="AB968" s="19" t="s">
        <v>452</v>
      </c>
      <c r="AC968" s="19" t="s">
        <v>50</v>
      </c>
      <c r="AD968" s="19" t="s">
        <v>1851</v>
      </c>
      <c r="AE968" s="19" t="s">
        <v>1852</v>
      </c>
      <c r="AF968" s="19" t="s">
        <v>1554</v>
      </c>
      <c r="AG968" s="19" t="s">
        <v>1853</v>
      </c>
      <c r="AH968" s="19" t="s">
        <v>1499</v>
      </c>
      <c r="AI968" s="19" t="s">
        <v>1500</v>
      </c>
      <c r="AJ968" s="45">
        <v>0</v>
      </c>
      <c r="AK968" s="45">
        <v>0</v>
      </c>
      <c r="AL968" s="19" t="s">
        <v>1501</v>
      </c>
      <c r="AM968" s="46">
        <v>16523.332999999999</v>
      </c>
      <c r="AN968" s="46">
        <v>12033.333000000001</v>
      </c>
      <c r="AO968" s="46">
        <v>4490</v>
      </c>
      <c r="AP968" s="45">
        <v>225.6</v>
      </c>
      <c r="AQ968" s="45"/>
      <c r="AR968" s="45" t="str">
        <f>IFERROR(VLOOKUP(AB968,'Pedidos marco'!$A$1:$D$10000,4,0)," ")</f>
        <v xml:space="preserve"> </v>
      </c>
      <c r="AS968" s="45">
        <f t="shared" si="105"/>
        <v>6</v>
      </c>
      <c r="AT968" s="45" t="str">
        <f t="shared" si="106"/>
        <v>06</v>
      </c>
      <c r="AU968" s="47">
        <v>12</v>
      </c>
      <c r="AV968" s="19" t="str">
        <f t="shared" si="107"/>
        <v>04 April</v>
      </c>
      <c r="AW968" s="19">
        <f t="shared" si="108"/>
        <v>0.94</v>
      </c>
      <c r="AX968" s="19">
        <f t="shared" si="109"/>
        <v>18.8</v>
      </c>
      <c r="AY968" s="19" t="e">
        <f>VLOOKUP(AG968,Cías!$A$1:$E$10000,5,0)</f>
        <v>#N/A</v>
      </c>
      <c r="AZ968" s="19" t="str">
        <f t="shared" si="110"/>
        <v>1014062</v>
      </c>
      <c r="BA968" s="19" t="str">
        <f t="shared" si="111"/>
        <v>BENALCAZAR DE LA CRUZ MILTON PATRIC</v>
      </c>
      <c r="BB968" s="19" t="e">
        <f>VLOOKUP(AG968,Cías!$A$1:$E$10000,3,0)</f>
        <v>#N/A</v>
      </c>
      <c r="BC968" s="19"/>
      <c r="BD968" s="19"/>
      <c r="BE968" s="19"/>
      <c r="BF968" s="19"/>
      <c r="BG968" s="19"/>
      <c r="BH968" s="19"/>
      <c r="BI968" s="19"/>
      <c r="BJ968" s="19"/>
    </row>
    <row r="969" spans="1:62" ht="15" x14ac:dyDescent="0.2">
      <c r="A969" s="19" t="s">
        <v>10106</v>
      </c>
      <c r="B969" s="19" t="s">
        <v>1479</v>
      </c>
      <c r="C969" s="43">
        <v>44657</v>
      </c>
      <c r="D969" s="44">
        <v>0.86666666666667003</v>
      </c>
      <c r="E969" s="19" t="s">
        <v>10113</v>
      </c>
      <c r="F969" s="19" t="s">
        <v>10114</v>
      </c>
      <c r="G969" s="19" t="s">
        <v>10115</v>
      </c>
      <c r="H969" s="45">
        <v>754.12</v>
      </c>
      <c r="I969" s="45">
        <v>845.52</v>
      </c>
      <c r="J969" s="19" t="s">
        <v>2037</v>
      </c>
      <c r="K969" s="19" t="s">
        <v>10116</v>
      </c>
      <c r="L969" s="19" t="s">
        <v>10117</v>
      </c>
      <c r="M969" s="19" t="s">
        <v>10118</v>
      </c>
      <c r="N969" s="19" t="s">
        <v>10106</v>
      </c>
      <c r="O969" s="19" t="s">
        <v>367</v>
      </c>
      <c r="P969" s="19" t="s">
        <v>368</v>
      </c>
      <c r="Q969" s="46">
        <v>120</v>
      </c>
      <c r="R969" s="19" t="s">
        <v>1544</v>
      </c>
      <c r="S969" s="19" t="s">
        <v>3214</v>
      </c>
      <c r="T969" s="19" t="s">
        <v>3215</v>
      </c>
      <c r="U969" s="19" t="s">
        <v>3216</v>
      </c>
      <c r="V969" s="19" t="s">
        <v>3217</v>
      </c>
      <c r="W969" s="19" t="s">
        <v>3218</v>
      </c>
      <c r="X969" s="19" t="s">
        <v>3219</v>
      </c>
      <c r="Y969" s="19" t="s">
        <v>3220</v>
      </c>
      <c r="Z969" s="19" t="s">
        <v>3221</v>
      </c>
      <c r="AA969" s="46">
        <v>259</v>
      </c>
      <c r="AB969" s="19" t="s">
        <v>452</v>
      </c>
      <c r="AC969" s="19" t="s">
        <v>50</v>
      </c>
      <c r="AD969" s="19" t="s">
        <v>1851</v>
      </c>
      <c r="AE969" s="19" t="s">
        <v>1852</v>
      </c>
      <c r="AF969" s="19" t="s">
        <v>1554</v>
      </c>
      <c r="AG969" s="19" t="s">
        <v>1853</v>
      </c>
      <c r="AH969" s="19" t="s">
        <v>1499</v>
      </c>
      <c r="AI969" s="19" t="s">
        <v>1500</v>
      </c>
      <c r="AJ969" s="45">
        <v>0</v>
      </c>
      <c r="AK969" s="45">
        <v>0</v>
      </c>
      <c r="AL969" s="19" t="s">
        <v>1501</v>
      </c>
      <c r="AM969" s="46">
        <v>10506.666999999999</v>
      </c>
      <c r="AN969" s="46">
        <v>6016.6670000000004</v>
      </c>
      <c r="AO969" s="46">
        <v>4490</v>
      </c>
      <c r="AP969" s="45">
        <v>112.8</v>
      </c>
      <c r="AQ969" s="45"/>
      <c r="AR969" s="45" t="str">
        <f>IFERROR(VLOOKUP(AB969,'Pedidos marco'!$A$1:$D$10000,4,0)," ")</f>
        <v xml:space="preserve"> </v>
      </c>
      <c r="AS969" s="45">
        <f t="shared" si="105"/>
        <v>6</v>
      </c>
      <c r="AT969" s="45" t="str">
        <f t="shared" si="106"/>
        <v>06</v>
      </c>
      <c r="AU969" s="47">
        <v>6</v>
      </c>
      <c r="AV969" s="19" t="str">
        <f t="shared" si="107"/>
        <v>04 April</v>
      </c>
      <c r="AW969" s="19">
        <f t="shared" si="108"/>
        <v>0.94</v>
      </c>
      <c r="AX969" s="19">
        <f t="shared" si="109"/>
        <v>18.8</v>
      </c>
      <c r="AY969" s="19" t="e">
        <f>VLOOKUP(AG969,Cías!$A$1:$E$10000,5,0)</f>
        <v>#N/A</v>
      </c>
      <c r="AZ969" s="19" t="str">
        <f t="shared" si="110"/>
        <v>1014062</v>
      </c>
      <c r="BA969" s="19" t="str">
        <f t="shared" si="111"/>
        <v>BENALCAZAR DE LA CRUZ MILTON PATRIC</v>
      </c>
      <c r="BB969" s="19" t="e">
        <f>VLOOKUP(AG969,Cías!$A$1:$E$10000,3,0)</f>
        <v>#N/A</v>
      </c>
      <c r="BC969" s="19"/>
      <c r="BD969" s="19"/>
      <c r="BE969" s="19"/>
      <c r="BF969" s="19"/>
      <c r="BG969" s="19"/>
      <c r="BH969" s="19"/>
      <c r="BI969" s="19"/>
      <c r="BJ969" s="19"/>
    </row>
    <row r="970" spans="1:62" ht="15" x14ac:dyDescent="0.2">
      <c r="A970" s="19" t="s">
        <v>10119</v>
      </c>
      <c r="B970" s="19" t="s">
        <v>1479</v>
      </c>
      <c r="C970" s="43">
        <v>44657</v>
      </c>
      <c r="D970" s="44">
        <v>0.87430555555556</v>
      </c>
      <c r="E970" s="19" t="s">
        <v>10120</v>
      </c>
      <c r="F970" s="19" t="s">
        <v>1481</v>
      </c>
      <c r="G970" s="19" t="s">
        <v>1481</v>
      </c>
      <c r="H970" s="45">
        <v>0</v>
      </c>
      <c r="I970" s="45">
        <v>0</v>
      </c>
      <c r="J970" s="19" t="s">
        <v>1482</v>
      </c>
      <c r="K970" s="19" t="s">
        <v>10121</v>
      </c>
      <c r="L970" s="19" t="s">
        <v>10122</v>
      </c>
      <c r="M970" s="19" t="s">
        <v>10123</v>
      </c>
      <c r="N970" s="19" t="s">
        <v>10119</v>
      </c>
      <c r="O970" s="19" t="s">
        <v>367</v>
      </c>
      <c r="P970" s="19" t="s">
        <v>368</v>
      </c>
      <c r="Q970" s="46">
        <v>640</v>
      </c>
      <c r="R970" s="19" t="s">
        <v>1544</v>
      </c>
      <c r="S970" s="19" t="s">
        <v>2088</v>
      </c>
      <c r="T970" s="19" t="s">
        <v>2089</v>
      </c>
      <c r="U970" s="19" t="s">
        <v>2090</v>
      </c>
      <c r="V970" s="19" t="s">
        <v>2091</v>
      </c>
      <c r="W970" s="19" t="s">
        <v>2092</v>
      </c>
      <c r="X970" s="19" t="s">
        <v>2093</v>
      </c>
      <c r="Y970" s="19" t="s">
        <v>2094</v>
      </c>
      <c r="Z970" s="19" t="s">
        <v>2095</v>
      </c>
      <c r="AA970" s="46">
        <v>130</v>
      </c>
      <c r="AB970" s="19" t="s">
        <v>472</v>
      </c>
      <c r="AC970" s="19" t="s">
        <v>94</v>
      </c>
      <c r="AD970" s="19" t="s">
        <v>7450</v>
      </c>
      <c r="AE970" s="19" t="s">
        <v>7451</v>
      </c>
      <c r="AF970" s="19" t="s">
        <v>1592</v>
      </c>
      <c r="AG970" s="19" t="s">
        <v>7452</v>
      </c>
      <c r="AH970" s="19" t="s">
        <v>1502</v>
      </c>
      <c r="AI970" s="19" t="s">
        <v>2099</v>
      </c>
      <c r="AJ970" s="45">
        <v>0</v>
      </c>
      <c r="AK970" s="45">
        <v>0</v>
      </c>
      <c r="AL970" s="19" t="s">
        <v>1501</v>
      </c>
      <c r="AM970" s="46">
        <v>49210</v>
      </c>
      <c r="AN970" s="46">
        <v>32030</v>
      </c>
      <c r="AO970" s="46">
        <v>17180</v>
      </c>
      <c r="AP970" s="45">
        <v>345.6</v>
      </c>
      <c r="AQ970" s="45"/>
      <c r="AR970" s="45" t="str">
        <f>IFERROR(VLOOKUP(AB970,'Pedidos marco'!$A$1:$D$10000,4,0)," ")</f>
        <v xml:space="preserve"> </v>
      </c>
      <c r="AS970" s="45">
        <f t="shared" si="105"/>
        <v>6</v>
      </c>
      <c r="AT970" s="45" t="str">
        <f t="shared" si="106"/>
        <v>06</v>
      </c>
      <c r="AU970" s="47">
        <v>32</v>
      </c>
      <c r="AV970" s="19" t="str">
        <f t="shared" si="107"/>
        <v>04 April</v>
      </c>
      <c r="AW970" s="19">
        <f t="shared" si="108"/>
        <v>0.54</v>
      </c>
      <c r="AX970" s="19">
        <f t="shared" si="109"/>
        <v>10.8</v>
      </c>
      <c r="AY970" s="19" t="e">
        <f>VLOOKUP(AG970,Cías!$A$1:$E$10000,5,0)</f>
        <v>#N/A</v>
      </c>
      <c r="AZ970" s="19" t="str">
        <f t="shared" si="110"/>
        <v>1013241</v>
      </c>
      <c r="BA970" s="19" t="str">
        <f t="shared" si="111"/>
        <v>COMPAÑÍA DE TRANSPORTE DE CARGA PES</v>
      </c>
      <c r="BB970" s="19" t="e">
        <f>VLOOKUP(AG970,Cías!$A$1:$E$10000,3,0)</f>
        <v>#N/A</v>
      </c>
      <c r="BC970" s="19"/>
      <c r="BD970" s="19"/>
      <c r="BE970" s="19"/>
      <c r="BF970" s="19"/>
      <c r="BG970" s="19"/>
      <c r="BH970" s="19"/>
      <c r="BI970" s="19"/>
      <c r="BJ970" s="19"/>
    </row>
    <row r="971" spans="1:62" ht="15" x14ac:dyDescent="0.2">
      <c r="A971" s="19" t="s">
        <v>10124</v>
      </c>
      <c r="B971" s="19" t="s">
        <v>1479</v>
      </c>
      <c r="C971" s="43">
        <v>44657</v>
      </c>
      <c r="D971" s="44">
        <v>0.87847222222221999</v>
      </c>
      <c r="E971" s="19" t="s">
        <v>10125</v>
      </c>
      <c r="F971" s="19" t="s">
        <v>1481</v>
      </c>
      <c r="G971" s="19" t="s">
        <v>1481</v>
      </c>
      <c r="H971" s="45">
        <v>0</v>
      </c>
      <c r="I971" s="45">
        <v>0</v>
      </c>
      <c r="J971" s="19" t="s">
        <v>1482</v>
      </c>
      <c r="K971" s="19" t="s">
        <v>9884</v>
      </c>
      <c r="L971" s="19" t="s">
        <v>10126</v>
      </c>
      <c r="M971" s="19" t="s">
        <v>10127</v>
      </c>
      <c r="N971" s="19" t="s">
        <v>10124</v>
      </c>
      <c r="O971" s="19" t="s">
        <v>1603</v>
      </c>
      <c r="P971" s="19" t="s">
        <v>1604</v>
      </c>
      <c r="Q971" s="46">
        <v>480</v>
      </c>
      <c r="R971" s="19" t="s">
        <v>1544</v>
      </c>
      <c r="S971" s="19" t="s">
        <v>4733</v>
      </c>
      <c r="T971" s="19" t="s">
        <v>4734</v>
      </c>
      <c r="U971" s="19" t="s">
        <v>9887</v>
      </c>
      <c r="V971" s="19" t="s">
        <v>9888</v>
      </c>
      <c r="W971" s="19" t="s">
        <v>3636</v>
      </c>
      <c r="X971" s="19" t="s">
        <v>9889</v>
      </c>
      <c r="Y971" s="19" t="s">
        <v>3638</v>
      </c>
      <c r="Z971" s="19" t="s">
        <v>3639</v>
      </c>
      <c r="AA971" s="46">
        <v>347</v>
      </c>
      <c r="AB971" s="19" t="s">
        <v>484</v>
      </c>
      <c r="AC971" s="19" t="s">
        <v>117</v>
      </c>
      <c r="AD971" s="19" t="s">
        <v>4565</v>
      </c>
      <c r="AE971" s="19" t="s">
        <v>4566</v>
      </c>
      <c r="AF971" s="19" t="s">
        <v>1719</v>
      </c>
      <c r="AG971" s="19" t="s">
        <v>4567</v>
      </c>
      <c r="AH971" s="19" t="s">
        <v>1594</v>
      </c>
      <c r="AI971" s="19" t="s">
        <v>1595</v>
      </c>
      <c r="AJ971" s="45">
        <v>0.05</v>
      </c>
      <c r="AK971" s="45">
        <v>24</v>
      </c>
      <c r="AL971" s="19" t="s">
        <v>1501</v>
      </c>
      <c r="AM971" s="46">
        <v>38580</v>
      </c>
      <c r="AN971" s="46">
        <v>24040</v>
      </c>
      <c r="AO971" s="46">
        <v>14540</v>
      </c>
      <c r="AP971" s="45">
        <v>456</v>
      </c>
      <c r="AQ971" s="45"/>
      <c r="AR971" s="45" t="str">
        <f>IFERROR(VLOOKUP(AB971,'Pedidos marco'!$A$1:$D$10000,4,0)," ")</f>
        <v xml:space="preserve"> </v>
      </c>
      <c r="AS971" s="45">
        <f t="shared" si="105"/>
        <v>6</v>
      </c>
      <c r="AT971" s="45" t="str">
        <f t="shared" si="106"/>
        <v>06</v>
      </c>
      <c r="AU971" s="47">
        <v>24</v>
      </c>
      <c r="AV971" s="19" t="str">
        <f t="shared" si="107"/>
        <v>04 April</v>
      </c>
      <c r="AW971" s="19">
        <f t="shared" si="108"/>
        <v>0.95</v>
      </c>
      <c r="AX971" s="19">
        <f t="shared" si="109"/>
        <v>19</v>
      </c>
      <c r="AY971" s="19" t="e">
        <f>VLOOKUP(AG971,Cías!$A$1:$E$10000,5,0)</f>
        <v>#N/A</v>
      </c>
      <c r="AZ971" s="19" t="str">
        <f t="shared" si="110"/>
        <v>1014322</v>
      </c>
      <c r="BA971" s="19" t="str">
        <f t="shared" si="111"/>
        <v>ESPARZA REVELO JORGE MARCELO</v>
      </c>
      <c r="BB971" s="19" t="e">
        <f>VLOOKUP(AG971,Cías!$A$1:$E$10000,3,0)</f>
        <v>#N/A</v>
      </c>
      <c r="BC971" s="19"/>
      <c r="BD971" s="19"/>
      <c r="BE971" s="19"/>
      <c r="BF971" s="19"/>
      <c r="BG971" s="19"/>
      <c r="BH971" s="19"/>
      <c r="BI971" s="19"/>
      <c r="BJ971" s="19"/>
    </row>
    <row r="972" spans="1:62" ht="15" x14ac:dyDescent="0.2">
      <c r="A972" s="19" t="s">
        <v>10128</v>
      </c>
      <c r="B972" s="19" t="s">
        <v>1479</v>
      </c>
      <c r="C972" s="43">
        <v>44657</v>
      </c>
      <c r="D972" s="44">
        <v>0.88055555555555998</v>
      </c>
      <c r="E972" s="19" t="s">
        <v>10129</v>
      </c>
      <c r="F972" s="19" t="s">
        <v>10130</v>
      </c>
      <c r="G972" s="19" t="s">
        <v>10131</v>
      </c>
      <c r="H972" s="45">
        <v>3638.4</v>
      </c>
      <c r="I972" s="45">
        <v>4079.4</v>
      </c>
      <c r="J972" s="19" t="s">
        <v>1560</v>
      </c>
      <c r="K972" s="19" t="s">
        <v>3254</v>
      </c>
      <c r="L972" s="19" t="s">
        <v>10132</v>
      </c>
      <c r="M972" s="19" t="s">
        <v>10133</v>
      </c>
      <c r="N972" s="19" t="s">
        <v>10128</v>
      </c>
      <c r="O972" s="19" t="s">
        <v>1486</v>
      </c>
      <c r="P972" s="19" t="s">
        <v>1487</v>
      </c>
      <c r="Q972" s="46">
        <v>31.29</v>
      </c>
      <c r="R972" s="19" t="s">
        <v>1488</v>
      </c>
      <c r="S972" s="19" t="s">
        <v>1564</v>
      </c>
      <c r="T972" s="19" t="s">
        <v>416</v>
      </c>
      <c r="U972" s="19" t="s">
        <v>1565</v>
      </c>
      <c r="V972" s="19" t="s">
        <v>1566</v>
      </c>
      <c r="W972" s="19" t="s">
        <v>1567</v>
      </c>
      <c r="X972" s="19" t="s">
        <v>1568</v>
      </c>
      <c r="Y972" s="19" t="s">
        <v>1569</v>
      </c>
      <c r="Z972" s="19" t="s">
        <v>1570</v>
      </c>
      <c r="AA972" s="46">
        <v>136</v>
      </c>
      <c r="AB972" s="19" t="s">
        <v>1571</v>
      </c>
      <c r="AC972" s="19" t="s">
        <v>416</v>
      </c>
      <c r="AD972" s="19" t="s">
        <v>1572</v>
      </c>
      <c r="AE972" s="19" t="s">
        <v>1573</v>
      </c>
      <c r="AF972" s="19" t="s">
        <v>1497</v>
      </c>
      <c r="AG972" s="19" t="s">
        <v>1574</v>
      </c>
      <c r="AH972" s="19" t="s">
        <v>1499</v>
      </c>
      <c r="AI972" s="19" t="s">
        <v>1500</v>
      </c>
      <c r="AJ972" s="45">
        <v>0</v>
      </c>
      <c r="AK972" s="45">
        <v>0</v>
      </c>
      <c r="AL972" s="19" t="s">
        <v>1517</v>
      </c>
      <c r="AM972" s="46">
        <v>50770</v>
      </c>
      <c r="AN972" s="46">
        <v>31290</v>
      </c>
      <c r="AO972" s="46">
        <v>19480</v>
      </c>
      <c r="AP972" s="45">
        <v>0</v>
      </c>
      <c r="AQ972" s="45"/>
      <c r="AR972" s="45" t="str">
        <f>IFERROR(VLOOKUP(AB972,'Pedidos marco'!$A$1:$D$10000,4,0)," ")</f>
        <v xml:space="preserve"> </v>
      </c>
      <c r="AS972" s="45">
        <f t="shared" si="105"/>
        <v>6</v>
      </c>
      <c r="AT972" s="45" t="str">
        <f t="shared" si="106"/>
        <v>06</v>
      </c>
      <c r="AU972" s="47">
        <v>31.29</v>
      </c>
      <c r="AV972" s="19" t="str">
        <f t="shared" si="107"/>
        <v>04 April</v>
      </c>
      <c r="AW972" s="19">
        <f t="shared" si="108"/>
        <v>0</v>
      </c>
      <c r="AX972" s="19">
        <f t="shared" si="109"/>
        <v>0</v>
      </c>
      <c r="AY972" s="19" t="e">
        <f>VLOOKUP(AG972,Cías!$A$1:$E$10000,5,0)</f>
        <v>#N/A</v>
      </c>
      <c r="AZ972" s="19" t="str">
        <f t="shared" si="110"/>
        <v>1014407</v>
      </c>
      <c r="BA972" s="19" t="str">
        <f t="shared" si="111"/>
        <v>HORMIANDES</v>
      </c>
      <c r="BB972" s="19" t="e">
        <f>VLOOKUP(AG972,Cías!$A$1:$E$10000,3,0)</f>
        <v>#N/A</v>
      </c>
      <c r="BC972" s="19"/>
      <c r="BD972" s="19"/>
      <c r="BE972" s="19"/>
      <c r="BF972" s="19"/>
      <c r="BG972" s="19"/>
      <c r="BH972" s="19"/>
      <c r="BI972" s="19"/>
      <c r="BJ972" s="19"/>
    </row>
    <row r="973" spans="1:62" ht="15" x14ac:dyDescent="0.2">
      <c r="A973" s="19" t="s">
        <v>10134</v>
      </c>
      <c r="B973" s="19" t="s">
        <v>1479</v>
      </c>
      <c r="C973" s="43">
        <v>44657</v>
      </c>
      <c r="D973" s="44">
        <v>0.88402777777777997</v>
      </c>
      <c r="E973" s="19" t="s">
        <v>10135</v>
      </c>
      <c r="F973" s="19" t="s">
        <v>10136</v>
      </c>
      <c r="G973" s="19" t="s">
        <v>10137</v>
      </c>
      <c r="H973" s="45">
        <v>988.8</v>
      </c>
      <c r="I973" s="45">
        <v>1108.6500000000001</v>
      </c>
      <c r="J973" s="19" t="s">
        <v>1560</v>
      </c>
      <c r="K973" s="19" t="s">
        <v>10138</v>
      </c>
      <c r="L973" s="19" t="s">
        <v>10139</v>
      </c>
      <c r="M973" s="19" t="s">
        <v>10140</v>
      </c>
      <c r="N973" s="19" t="s">
        <v>10134</v>
      </c>
      <c r="O973" s="19" t="s">
        <v>369</v>
      </c>
      <c r="P973" s="19" t="s">
        <v>370</v>
      </c>
      <c r="Q973" s="46">
        <v>160</v>
      </c>
      <c r="R973" s="19" t="s">
        <v>1544</v>
      </c>
      <c r="S973" s="19" t="s">
        <v>3053</v>
      </c>
      <c r="T973" s="19" t="s">
        <v>3054</v>
      </c>
      <c r="U973" s="19" t="s">
        <v>3055</v>
      </c>
      <c r="V973" s="19" t="s">
        <v>3056</v>
      </c>
      <c r="W973" s="19" t="s">
        <v>415</v>
      </c>
      <c r="X973" s="19" t="s">
        <v>3057</v>
      </c>
      <c r="Y973" s="19" t="s">
        <v>1511</v>
      </c>
      <c r="Z973" s="19" t="s">
        <v>1512</v>
      </c>
      <c r="AA973" s="46">
        <v>113</v>
      </c>
      <c r="AB973" s="19" t="s">
        <v>455</v>
      </c>
      <c r="AC973" s="19" t="s">
        <v>58</v>
      </c>
      <c r="AD973" s="19" t="s">
        <v>3533</v>
      </c>
      <c r="AE973" s="19" t="s">
        <v>3534</v>
      </c>
      <c r="AF973" s="19" t="s">
        <v>1554</v>
      </c>
      <c r="AG973" s="19" t="s">
        <v>3535</v>
      </c>
      <c r="AH973" s="19" t="s">
        <v>1594</v>
      </c>
      <c r="AI973" s="19" t="s">
        <v>1595</v>
      </c>
      <c r="AJ973" s="45">
        <v>0.05</v>
      </c>
      <c r="AK973" s="45">
        <v>8</v>
      </c>
      <c r="AL973" s="19" t="s">
        <v>1501</v>
      </c>
      <c r="AM973" s="46">
        <v>12604.444</v>
      </c>
      <c r="AN973" s="46">
        <v>8004.4440000000004</v>
      </c>
      <c r="AO973" s="46">
        <v>4600</v>
      </c>
      <c r="AP973" s="45">
        <v>73.599999999999994</v>
      </c>
      <c r="AQ973" s="45"/>
      <c r="AR973" s="45" t="str">
        <f>IFERROR(VLOOKUP(AB973,'Pedidos marco'!$A$1:$D$10000,4,0)," ")</f>
        <v xml:space="preserve"> </v>
      </c>
      <c r="AS973" s="45">
        <f t="shared" si="105"/>
        <v>6</v>
      </c>
      <c r="AT973" s="45" t="str">
        <f t="shared" si="106"/>
        <v>06</v>
      </c>
      <c r="AU973" s="47">
        <v>8</v>
      </c>
      <c r="AV973" s="19" t="str">
        <f t="shared" si="107"/>
        <v>04 April</v>
      </c>
      <c r="AW973" s="19">
        <f t="shared" si="108"/>
        <v>0.45999999999999996</v>
      </c>
      <c r="AX973" s="19">
        <f t="shared" si="109"/>
        <v>9.1999999999999993</v>
      </c>
      <c r="AY973" s="19" t="e">
        <f>VLOOKUP(AG973,Cías!$A$1:$E$10000,5,0)</f>
        <v>#N/A</v>
      </c>
      <c r="AZ973" s="19" t="str">
        <f t="shared" si="110"/>
        <v>1012819</v>
      </c>
      <c r="BA973" s="19" t="str">
        <f t="shared" si="111"/>
        <v>BRAVO VASQUEZ JOSE LUIS SIGIFREDO</v>
      </c>
      <c r="BB973" s="19" t="e">
        <f>VLOOKUP(AG973,Cías!$A$1:$E$10000,3,0)</f>
        <v>#N/A</v>
      </c>
      <c r="BC973" s="19"/>
      <c r="BD973" s="19"/>
      <c r="BE973" s="19"/>
      <c r="BF973" s="19"/>
      <c r="BG973" s="19"/>
      <c r="BH973" s="19"/>
      <c r="BI973" s="19"/>
      <c r="BJ973" s="19"/>
    </row>
    <row r="974" spans="1:62" ht="15" x14ac:dyDescent="0.2">
      <c r="A974" s="19" t="s">
        <v>10134</v>
      </c>
      <c r="B974" s="19" t="s">
        <v>1479</v>
      </c>
      <c r="C974" s="43">
        <v>44657</v>
      </c>
      <c r="D974" s="44">
        <v>0.88402777777777997</v>
      </c>
      <c r="E974" s="19" t="s">
        <v>10141</v>
      </c>
      <c r="F974" s="19" t="s">
        <v>10142</v>
      </c>
      <c r="G974" s="19" t="s">
        <v>10143</v>
      </c>
      <c r="H974" s="45">
        <v>1348</v>
      </c>
      <c r="I974" s="45">
        <v>1511.39</v>
      </c>
      <c r="J974" s="19" t="s">
        <v>1560</v>
      </c>
      <c r="K974" s="19" t="s">
        <v>10138</v>
      </c>
      <c r="L974" s="19" t="s">
        <v>10144</v>
      </c>
      <c r="M974" s="19" t="s">
        <v>10145</v>
      </c>
      <c r="N974" s="19" t="s">
        <v>10134</v>
      </c>
      <c r="O974" s="19" t="s">
        <v>367</v>
      </c>
      <c r="P974" s="19" t="s">
        <v>368</v>
      </c>
      <c r="Q974" s="46">
        <v>200</v>
      </c>
      <c r="R974" s="19" t="s">
        <v>1544</v>
      </c>
      <c r="S974" s="19" t="s">
        <v>3053</v>
      </c>
      <c r="T974" s="19" t="s">
        <v>3054</v>
      </c>
      <c r="U974" s="19" t="s">
        <v>3055</v>
      </c>
      <c r="V974" s="19" t="s">
        <v>3056</v>
      </c>
      <c r="W974" s="19" t="s">
        <v>415</v>
      </c>
      <c r="X974" s="19" t="s">
        <v>3057</v>
      </c>
      <c r="Y974" s="19" t="s">
        <v>1511</v>
      </c>
      <c r="Z974" s="19" t="s">
        <v>1512</v>
      </c>
      <c r="AA974" s="46">
        <v>113</v>
      </c>
      <c r="AB974" s="19" t="s">
        <v>455</v>
      </c>
      <c r="AC974" s="19" t="s">
        <v>58</v>
      </c>
      <c r="AD974" s="19" t="s">
        <v>3533</v>
      </c>
      <c r="AE974" s="19" t="s">
        <v>3534</v>
      </c>
      <c r="AF974" s="19" t="s">
        <v>1554</v>
      </c>
      <c r="AG974" s="19" t="s">
        <v>3535</v>
      </c>
      <c r="AH974" s="19" t="s">
        <v>1594</v>
      </c>
      <c r="AI974" s="19" t="s">
        <v>1595</v>
      </c>
      <c r="AJ974" s="45">
        <v>0.05</v>
      </c>
      <c r="AK974" s="45">
        <v>10</v>
      </c>
      <c r="AL974" s="19" t="s">
        <v>1501</v>
      </c>
      <c r="AM974" s="46">
        <v>14605.556</v>
      </c>
      <c r="AN974" s="46">
        <v>10005.556</v>
      </c>
      <c r="AO974" s="46">
        <v>4600</v>
      </c>
      <c r="AP974" s="45">
        <v>92</v>
      </c>
      <c r="AQ974" s="45"/>
      <c r="AR974" s="45" t="str">
        <f>IFERROR(VLOOKUP(AB974,'Pedidos marco'!$A$1:$D$10000,4,0)," ")</f>
        <v xml:space="preserve"> </v>
      </c>
      <c r="AS974" s="45">
        <f t="shared" si="105"/>
        <v>6</v>
      </c>
      <c r="AT974" s="45" t="str">
        <f t="shared" si="106"/>
        <v>06</v>
      </c>
      <c r="AU974" s="47">
        <v>10</v>
      </c>
      <c r="AV974" s="19" t="str">
        <f t="shared" si="107"/>
        <v>04 April</v>
      </c>
      <c r="AW974" s="19">
        <f t="shared" si="108"/>
        <v>0.46</v>
      </c>
      <c r="AX974" s="19">
        <f t="shared" si="109"/>
        <v>9.1999999999999993</v>
      </c>
      <c r="AY974" s="19" t="e">
        <f>VLOOKUP(AG974,Cías!$A$1:$E$10000,5,0)</f>
        <v>#N/A</v>
      </c>
      <c r="AZ974" s="19" t="str">
        <f t="shared" si="110"/>
        <v>1012819</v>
      </c>
      <c r="BA974" s="19" t="str">
        <f t="shared" si="111"/>
        <v>BRAVO VASQUEZ JOSE LUIS SIGIFREDO</v>
      </c>
      <c r="BB974" s="19" t="e">
        <f>VLOOKUP(AG974,Cías!$A$1:$E$10000,3,0)</f>
        <v>#N/A</v>
      </c>
      <c r="BC974" s="19"/>
      <c r="BD974" s="19"/>
      <c r="BE974" s="19"/>
      <c r="BF974" s="19"/>
      <c r="BG974" s="19"/>
      <c r="BH974" s="19"/>
      <c r="BI974" s="19"/>
      <c r="BJ974" s="19"/>
    </row>
    <row r="975" spans="1:62" ht="15" x14ac:dyDescent="0.2">
      <c r="A975" s="19" t="s">
        <v>10146</v>
      </c>
      <c r="B975" s="19" t="s">
        <v>1479</v>
      </c>
      <c r="C975" s="43">
        <v>44657</v>
      </c>
      <c r="D975" s="44">
        <v>0.88749999999999996</v>
      </c>
      <c r="E975" s="19" t="s">
        <v>10147</v>
      </c>
      <c r="F975" s="19" t="s">
        <v>10148</v>
      </c>
      <c r="G975" s="19" t="s">
        <v>10149</v>
      </c>
      <c r="H975" s="45">
        <v>1572</v>
      </c>
      <c r="I975" s="45">
        <v>1762.54</v>
      </c>
      <c r="J975" s="19" t="s">
        <v>1560</v>
      </c>
      <c r="K975" s="19" t="s">
        <v>10150</v>
      </c>
      <c r="L975" s="19" t="s">
        <v>10151</v>
      </c>
      <c r="M975" s="19" t="s">
        <v>10152</v>
      </c>
      <c r="N975" s="19" t="s">
        <v>10146</v>
      </c>
      <c r="O975" s="19" t="s">
        <v>1641</v>
      </c>
      <c r="P975" s="19" t="s">
        <v>1642</v>
      </c>
      <c r="Q975" s="46">
        <v>240</v>
      </c>
      <c r="R975" s="19" t="s">
        <v>1544</v>
      </c>
      <c r="S975" s="19" t="s">
        <v>5941</v>
      </c>
      <c r="T975" s="19" t="s">
        <v>5942</v>
      </c>
      <c r="U975" s="19" t="s">
        <v>5943</v>
      </c>
      <c r="V975" s="19" t="s">
        <v>5944</v>
      </c>
      <c r="W975" s="19" t="s">
        <v>4073</v>
      </c>
      <c r="X975" s="19" t="s">
        <v>5945</v>
      </c>
      <c r="Y975" s="19" t="s">
        <v>4075</v>
      </c>
      <c r="Z975" s="19" t="s">
        <v>4076</v>
      </c>
      <c r="AA975" s="46">
        <v>468</v>
      </c>
      <c r="AB975" s="19" t="s">
        <v>561</v>
      </c>
      <c r="AC975" s="19" t="s">
        <v>275</v>
      </c>
      <c r="AD975" s="19" t="s">
        <v>5825</v>
      </c>
      <c r="AE975" s="19" t="s">
        <v>1481</v>
      </c>
      <c r="AF975" s="19" t="s">
        <v>1554</v>
      </c>
      <c r="AG975" s="19" t="s">
        <v>5826</v>
      </c>
      <c r="AH975" s="19" t="s">
        <v>1499</v>
      </c>
      <c r="AI975" s="19" t="s">
        <v>1500</v>
      </c>
      <c r="AJ975" s="45">
        <v>0</v>
      </c>
      <c r="AK975" s="45">
        <v>0</v>
      </c>
      <c r="AL975" s="19" t="s">
        <v>1501</v>
      </c>
      <c r="AM975" s="46">
        <v>16550</v>
      </c>
      <c r="AN975" s="46">
        <v>12020</v>
      </c>
      <c r="AO975" s="46">
        <v>4530</v>
      </c>
      <c r="AP975" s="45">
        <v>276</v>
      </c>
      <c r="AQ975" s="45"/>
      <c r="AR975" s="45" t="str">
        <f>IFERROR(VLOOKUP(AB975,'Pedidos marco'!$A$1:$D$10000,4,0)," ")</f>
        <v xml:space="preserve"> </v>
      </c>
      <c r="AS975" s="45">
        <f t="shared" si="105"/>
        <v>6</v>
      </c>
      <c r="AT975" s="45" t="str">
        <f t="shared" si="106"/>
        <v>06</v>
      </c>
      <c r="AU975" s="47">
        <v>12</v>
      </c>
      <c r="AV975" s="19" t="str">
        <f t="shared" si="107"/>
        <v>04 April</v>
      </c>
      <c r="AW975" s="19">
        <f t="shared" si="108"/>
        <v>1.1499999999999999</v>
      </c>
      <c r="AX975" s="19">
        <f t="shared" si="109"/>
        <v>23</v>
      </c>
      <c r="AY975" s="19" t="e">
        <f>VLOOKUP(AG975,Cías!$A$1:$E$10000,5,0)</f>
        <v>#N/A</v>
      </c>
      <c r="AZ975" s="19" t="str">
        <f t="shared" si="110"/>
        <v>1022120</v>
      </c>
      <c r="BA975" s="19" t="str">
        <f t="shared" si="111"/>
        <v>RUIZ MORALES VANESSA SOLANGE</v>
      </c>
      <c r="BB975" s="19" t="e">
        <f>VLOOKUP(AG975,Cías!$A$1:$E$10000,3,0)</f>
        <v>#N/A</v>
      </c>
      <c r="BC975" s="19"/>
      <c r="BD975" s="19"/>
      <c r="BE975" s="19"/>
      <c r="BF975" s="19"/>
      <c r="BG975" s="19"/>
      <c r="BH975" s="19"/>
      <c r="BI975" s="19"/>
      <c r="BJ975" s="19"/>
    </row>
    <row r="976" spans="1:62" ht="15" x14ac:dyDescent="0.2">
      <c r="A976" s="19" t="s">
        <v>10146</v>
      </c>
      <c r="B976" s="19" t="s">
        <v>1479</v>
      </c>
      <c r="C976" s="43">
        <v>44657</v>
      </c>
      <c r="D976" s="44">
        <v>0.88749999999999996</v>
      </c>
      <c r="E976" s="19" t="s">
        <v>10153</v>
      </c>
      <c r="F976" s="19" t="s">
        <v>10154</v>
      </c>
      <c r="G976" s="19" t="s">
        <v>10155</v>
      </c>
      <c r="H976" s="45">
        <v>817.2</v>
      </c>
      <c r="I976" s="45">
        <v>916.25</v>
      </c>
      <c r="J976" s="19" t="s">
        <v>1560</v>
      </c>
      <c r="K976" s="19" t="s">
        <v>10150</v>
      </c>
      <c r="L976" s="19" t="s">
        <v>10156</v>
      </c>
      <c r="M976" s="19" t="s">
        <v>10157</v>
      </c>
      <c r="N976" s="19" t="s">
        <v>10146</v>
      </c>
      <c r="O976" s="19" t="s">
        <v>1603</v>
      </c>
      <c r="P976" s="19" t="s">
        <v>1604</v>
      </c>
      <c r="Q976" s="46">
        <v>120</v>
      </c>
      <c r="R976" s="19" t="s">
        <v>1544</v>
      </c>
      <c r="S976" s="19" t="s">
        <v>5941</v>
      </c>
      <c r="T976" s="19" t="s">
        <v>5942</v>
      </c>
      <c r="U976" s="19" t="s">
        <v>5943</v>
      </c>
      <c r="V976" s="19" t="s">
        <v>5944</v>
      </c>
      <c r="W976" s="19" t="s">
        <v>4073</v>
      </c>
      <c r="X976" s="19" t="s">
        <v>5945</v>
      </c>
      <c r="Y976" s="19" t="s">
        <v>4075</v>
      </c>
      <c r="Z976" s="19" t="s">
        <v>4076</v>
      </c>
      <c r="AA976" s="46">
        <v>468</v>
      </c>
      <c r="AB976" s="19" t="s">
        <v>561</v>
      </c>
      <c r="AC976" s="19" t="s">
        <v>275</v>
      </c>
      <c r="AD976" s="19" t="s">
        <v>5825</v>
      </c>
      <c r="AE976" s="19" t="s">
        <v>1481</v>
      </c>
      <c r="AF976" s="19" t="s">
        <v>1554</v>
      </c>
      <c r="AG976" s="19" t="s">
        <v>5826</v>
      </c>
      <c r="AH976" s="19" t="s">
        <v>1499</v>
      </c>
      <c r="AI976" s="19" t="s">
        <v>1500</v>
      </c>
      <c r="AJ976" s="45">
        <v>0</v>
      </c>
      <c r="AK976" s="45">
        <v>0</v>
      </c>
      <c r="AL976" s="19" t="s">
        <v>1501</v>
      </c>
      <c r="AM976" s="46">
        <v>10540</v>
      </c>
      <c r="AN976" s="46">
        <v>6010</v>
      </c>
      <c r="AO976" s="46">
        <v>4530</v>
      </c>
      <c r="AP976" s="45">
        <v>138</v>
      </c>
      <c r="AQ976" s="45"/>
      <c r="AR976" s="45" t="str">
        <f>IFERROR(VLOOKUP(AB976,'Pedidos marco'!$A$1:$D$10000,4,0)," ")</f>
        <v xml:space="preserve"> </v>
      </c>
      <c r="AS976" s="45">
        <f t="shared" si="105"/>
        <v>6</v>
      </c>
      <c r="AT976" s="45" t="str">
        <f t="shared" si="106"/>
        <v>06</v>
      </c>
      <c r="AU976" s="47">
        <v>6</v>
      </c>
      <c r="AV976" s="19" t="str">
        <f t="shared" si="107"/>
        <v>04 April</v>
      </c>
      <c r="AW976" s="19">
        <f t="shared" si="108"/>
        <v>1.1499999999999999</v>
      </c>
      <c r="AX976" s="19">
        <f t="shared" si="109"/>
        <v>23</v>
      </c>
      <c r="AY976" s="19" t="e">
        <f>VLOOKUP(AG976,Cías!$A$1:$E$10000,5,0)</f>
        <v>#N/A</v>
      </c>
      <c r="AZ976" s="19" t="str">
        <f t="shared" si="110"/>
        <v>1022120</v>
      </c>
      <c r="BA976" s="19" t="str">
        <f t="shared" si="111"/>
        <v>RUIZ MORALES VANESSA SOLANGE</v>
      </c>
      <c r="BB976" s="19" t="e">
        <f>VLOOKUP(AG976,Cías!$A$1:$E$10000,3,0)</f>
        <v>#N/A</v>
      </c>
      <c r="BC976" s="19"/>
      <c r="BD976" s="19"/>
      <c r="BE976" s="19"/>
      <c r="BF976" s="19"/>
      <c r="BG976" s="19"/>
      <c r="BH976" s="19"/>
      <c r="BI976" s="19"/>
      <c r="BJ976" s="19"/>
    </row>
    <row r="977" spans="1:62" ht="15" x14ac:dyDescent="0.2">
      <c r="A977" s="19" t="s">
        <v>10158</v>
      </c>
      <c r="B977" s="19" t="s">
        <v>1479</v>
      </c>
      <c r="C977" s="43">
        <v>44657</v>
      </c>
      <c r="D977" s="44">
        <v>0.89027777777778005</v>
      </c>
      <c r="E977" s="19" t="s">
        <v>10159</v>
      </c>
      <c r="F977" s="19" t="s">
        <v>10160</v>
      </c>
      <c r="G977" s="19" t="s">
        <v>10161</v>
      </c>
      <c r="H977" s="45">
        <v>2329.7199999999998</v>
      </c>
      <c r="I977" s="45">
        <v>2612.1</v>
      </c>
      <c r="J977" s="19" t="s">
        <v>1560</v>
      </c>
      <c r="K977" s="19" t="s">
        <v>10162</v>
      </c>
      <c r="L977" s="19" t="s">
        <v>10163</v>
      </c>
      <c r="M977" s="19" t="s">
        <v>10164</v>
      </c>
      <c r="N977" s="19" t="s">
        <v>10158</v>
      </c>
      <c r="O977" s="19" t="s">
        <v>367</v>
      </c>
      <c r="P977" s="19" t="s">
        <v>368</v>
      </c>
      <c r="Q977" s="46">
        <v>360</v>
      </c>
      <c r="R977" s="19" t="s">
        <v>1544</v>
      </c>
      <c r="S977" s="19" t="s">
        <v>2719</v>
      </c>
      <c r="T977" s="19" t="s">
        <v>329</v>
      </c>
      <c r="U977" s="19" t="s">
        <v>2720</v>
      </c>
      <c r="V977" s="19" t="s">
        <v>2721</v>
      </c>
      <c r="W977" s="19" t="s">
        <v>1548</v>
      </c>
      <c r="X977" s="19" t="s">
        <v>2722</v>
      </c>
      <c r="Y977" s="19" t="s">
        <v>1684</v>
      </c>
      <c r="Z977" s="19" t="s">
        <v>1685</v>
      </c>
      <c r="AA977" s="46">
        <v>198</v>
      </c>
      <c r="AB977" s="19" t="s">
        <v>586</v>
      </c>
      <c r="AC977" s="19" t="s">
        <v>329</v>
      </c>
      <c r="AD977" s="19" t="s">
        <v>2723</v>
      </c>
      <c r="AE977" s="19" t="s">
        <v>2724</v>
      </c>
      <c r="AF977" s="19" t="s">
        <v>1554</v>
      </c>
      <c r="AG977" s="19" t="s">
        <v>2725</v>
      </c>
      <c r="AH977" s="19" t="s">
        <v>1499</v>
      </c>
      <c r="AI977" s="19" t="s">
        <v>1500</v>
      </c>
      <c r="AJ977" s="45">
        <v>0</v>
      </c>
      <c r="AK977" s="45">
        <v>0</v>
      </c>
      <c r="AL977" s="19" t="s">
        <v>1501</v>
      </c>
      <c r="AM977" s="46">
        <v>27010</v>
      </c>
      <c r="AN977" s="46">
        <v>18000</v>
      </c>
      <c r="AO977" s="46">
        <v>9010</v>
      </c>
      <c r="AP977" s="45">
        <v>266.39999999999998</v>
      </c>
      <c r="AQ977" s="45"/>
      <c r="AR977" s="45" t="str">
        <f>IFERROR(VLOOKUP(AB977,'Pedidos marco'!$A$1:$D$10000,4,0)," ")</f>
        <v xml:space="preserve"> </v>
      </c>
      <c r="AS977" s="45">
        <f t="shared" si="105"/>
        <v>6</v>
      </c>
      <c r="AT977" s="45" t="str">
        <f t="shared" si="106"/>
        <v>06</v>
      </c>
      <c r="AU977" s="47">
        <v>18</v>
      </c>
      <c r="AV977" s="19" t="str">
        <f t="shared" si="107"/>
        <v>04 April</v>
      </c>
      <c r="AW977" s="19">
        <f t="shared" si="108"/>
        <v>0.74</v>
      </c>
      <c r="AX977" s="19">
        <f t="shared" si="109"/>
        <v>14.799999999999999</v>
      </c>
      <c r="AY977" s="19" t="e">
        <f>VLOOKUP(AG977,Cías!$A$1:$E$10000,5,0)</f>
        <v>#N/A</v>
      </c>
      <c r="AZ977" s="19" t="str">
        <f t="shared" si="110"/>
        <v>1013789</v>
      </c>
      <c r="BA977" s="19" t="str">
        <f t="shared" si="111"/>
        <v>VEGA VEGA FABIAN</v>
      </c>
      <c r="BB977" s="19" t="e">
        <f>VLOOKUP(AG977,Cías!$A$1:$E$10000,3,0)</f>
        <v>#N/A</v>
      </c>
      <c r="BC977" s="19"/>
      <c r="BD977" s="19"/>
      <c r="BE977" s="19"/>
      <c r="BF977" s="19"/>
      <c r="BG977" s="19"/>
      <c r="BH977" s="19"/>
      <c r="BI977" s="19"/>
      <c r="BJ977" s="19"/>
    </row>
    <row r="978" spans="1:62" ht="15" x14ac:dyDescent="0.2">
      <c r="A978" s="19" t="s">
        <v>10165</v>
      </c>
      <c r="B978" s="19" t="s">
        <v>1479</v>
      </c>
      <c r="C978" s="43">
        <v>44657</v>
      </c>
      <c r="D978" s="44">
        <v>0.89444444444444005</v>
      </c>
      <c r="E978" s="19" t="s">
        <v>10166</v>
      </c>
      <c r="F978" s="19" t="s">
        <v>10167</v>
      </c>
      <c r="G978" s="19" t="s">
        <v>10168</v>
      </c>
      <c r="H978" s="45">
        <v>3930.4</v>
      </c>
      <c r="I978" s="45">
        <v>4406.79</v>
      </c>
      <c r="J978" s="19" t="s">
        <v>1560</v>
      </c>
      <c r="K978" s="19" t="s">
        <v>10169</v>
      </c>
      <c r="L978" s="19" t="s">
        <v>10170</v>
      </c>
      <c r="M978" s="19" t="s">
        <v>10171</v>
      </c>
      <c r="N978" s="19" t="s">
        <v>10165</v>
      </c>
      <c r="O978" s="19" t="s">
        <v>1486</v>
      </c>
      <c r="P978" s="19" t="s">
        <v>1487</v>
      </c>
      <c r="Q978" s="46">
        <v>32.03</v>
      </c>
      <c r="R978" s="19" t="s">
        <v>1488</v>
      </c>
      <c r="S978" s="19" t="s">
        <v>6211</v>
      </c>
      <c r="T978" s="19" t="s">
        <v>6212</v>
      </c>
      <c r="U978" s="19" t="s">
        <v>6213</v>
      </c>
      <c r="V978" s="19" t="s">
        <v>3591</v>
      </c>
      <c r="W978" s="19" t="s">
        <v>1586</v>
      </c>
      <c r="X978" s="19" t="s">
        <v>6214</v>
      </c>
      <c r="Y978" s="19" t="s">
        <v>1588</v>
      </c>
      <c r="Z978" s="19" t="s">
        <v>1589</v>
      </c>
      <c r="AA978" s="46">
        <v>250</v>
      </c>
      <c r="AB978" s="19" t="s">
        <v>466</v>
      </c>
      <c r="AC978" s="19" t="s">
        <v>82</v>
      </c>
      <c r="AD978" s="19" t="s">
        <v>3173</v>
      </c>
      <c r="AE978" s="19" t="s">
        <v>3174</v>
      </c>
      <c r="AF978" s="19" t="s">
        <v>1497</v>
      </c>
      <c r="AG978" s="19" t="s">
        <v>3175</v>
      </c>
      <c r="AH978" s="19" t="s">
        <v>1499</v>
      </c>
      <c r="AI978" s="19" t="s">
        <v>1500</v>
      </c>
      <c r="AJ978" s="45">
        <v>0</v>
      </c>
      <c r="AK978" s="45">
        <v>0</v>
      </c>
      <c r="AL978" s="19" t="s">
        <v>1501</v>
      </c>
      <c r="AM978" s="46">
        <v>50560</v>
      </c>
      <c r="AN978" s="46">
        <v>32030</v>
      </c>
      <c r="AO978" s="46">
        <v>18530</v>
      </c>
      <c r="AP978" s="45">
        <v>655.97</v>
      </c>
      <c r="AQ978" s="45"/>
      <c r="AR978" s="45" t="str">
        <f>IFERROR(VLOOKUP(AB978,'Pedidos marco'!$A$1:$D$10000,4,0)," ")</f>
        <v xml:space="preserve"> </v>
      </c>
      <c r="AS978" s="45">
        <f t="shared" si="105"/>
        <v>6</v>
      </c>
      <c r="AT978" s="45" t="str">
        <f t="shared" si="106"/>
        <v>06</v>
      </c>
      <c r="AU978" s="47">
        <v>32.03</v>
      </c>
      <c r="AV978" s="19" t="str">
        <f t="shared" si="107"/>
        <v>04 April</v>
      </c>
      <c r="AW978" s="19">
        <f t="shared" si="108"/>
        <v>20.479862628785515</v>
      </c>
      <c r="AX978" s="19">
        <f t="shared" si="109"/>
        <v>20.479862628785515</v>
      </c>
      <c r="AY978" s="19" t="e">
        <f>VLOOKUP(AG978,Cías!$A$1:$E$10000,5,0)</f>
        <v>#N/A</v>
      </c>
      <c r="AZ978" s="19" t="str">
        <f t="shared" si="110"/>
        <v>1013576</v>
      </c>
      <c r="BA978" s="19" t="str">
        <f t="shared" si="111"/>
        <v>CASTRO SALGADO LUCIO OSWALDO</v>
      </c>
      <c r="BB978" s="19" t="e">
        <f>VLOOKUP(AG978,Cías!$A$1:$E$10000,3,0)</f>
        <v>#N/A</v>
      </c>
      <c r="BC978" s="19"/>
      <c r="BD978" s="19"/>
      <c r="BE978" s="19"/>
      <c r="BF978" s="19"/>
      <c r="BG978" s="19"/>
      <c r="BH978" s="19"/>
      <c r="BI978" s="19"/>
      <c r="BJ978" s="19"/>
    </row>
    <row r="979" spans="1:62" ht="15" x14ac:dyDescent="0.2">
      <c r="A979" s="19" t="s">
        <v>10172</v>
      </c>
      <c r="B979" s="19" t="s">
        <v>1479</v>
      </c>
      <c r="C979" s="43">
        <v>44657</v>
      </c>
      <c r="D979" s="44">
        <v>0.89513888888889004</v>
      </c>
      <c r="E979" s="19" t="s">
        <v>10173</v>
      </c>
      <c r="F979" s="19" t="s">
        <v>10174</v>
      </c>
      <c r="G979" s="19" t="s">
        <v>10175</v>
      </c>
      <c r="H979" s="45">
        <v>4280.42</v>
      </c>
      <c r="I979" s="45">
        <v>4799.2299999999996</v>
      </c>
      <c r="J979" s="19" t="s">
        <v>1560</v>
      </c>
      <c r="K979" s="19" t="s">
        <v>10176</v>
      </c>
      <c r="L979" s="19" t="s">
        <v>10177</v>
      </c>
      <c r="M979" s="19" t="s">
        <v>10178</v>
      </c>
      <c r="N979" s="19" t="s">
        <v>10172</v>
      </c>
      <c r="O979" s="19" t="s">
        <v>367</v>
      </c>
      <c r="P979" s="19" t="s">
        <v>368</v>
      </c>
      <c r="Q979" s="46">
        <v>640</v>
      </c>
      <c r="R979" s="19" t="s">
        <v>1544</v>
      </c>
      <c r="S979" s="19" t="s">
        <v>4234</v>
      </c>
      <c r="T979" s="19" t="s">
        <v>4235</v>
      </c>
      <c r="U979" s="19" t="s">
        <v>4236</v>
      </c>
      <c r="V979" s="19" t="s">
        <v>4237</v>
      </c>
      <c r="W979" s="19" t="s">
        <v>415</v>
      </c>
      <c r="X979" s="19" t="s">
        <v>4238</v>
      </c>
      <c r="Y979" s="19" t="s">
        <v>1980</v>
      </c>
      <c r="Z979" s="19" t="s">
        <v>1981</v>
      </c>
      <c r="AA979" s="46">
        <v>89</v>
      </c>
      <c r="AB979" s="19" t="s">
        <v>592</v>
      </c>
      <c r="AC979" s="19" t="s">
        <v>341</v>
      </c>
      <c r="AD979" s="19" t="s">
        <v>6729</v>
      </c>
      <c r="AE979" s="19" t="s">
        <v>6730</v>
      </c>
      <c r="AF979" s="19" t="s">
        <v>1592</v>
      </c>
      <c r="AG979" s="19" t="s">
        <v>6731</v>
      </c>
      <c r="AH979" s="19" t="s">
        <v>1594</v>
      </c>
      <c r="AI979" s="19" t="s">
        <v>1595</v>
      </c>
      <c r="AJ979" s="45">
        <v>0.05</v>
      </c>
      <c r="AK979" s="45">
        <v>32</v>
      </c>
      <c r="AL979" s="19" t="s">
        <v>1501</v>
      </c>
      <c r="AM979" s="46">
        <v>49590</v>
      </c>
      <c r="AN979" s="46">
        <v>32080</v>
      </c>
      <c r="AO979" s="46">
        <v>17510</v>
      </c>
      <c r="AP979" s="45">
        <v>281.60000000000002</v>
      </c>
      <c r="AQ979" s="45"/>
      <c r="AR979" s="45" t="str">
        <f>IFERROR(VLOOKUP(AB979,'Pedidos marco'!$A$1:$D$10000,4,0)," ")</f>
        <v xml:space="preserve"> </v>
      </c>
      <c r="AS979" s="45">
        <f t="shared" si="105"/>
        <v>6</v>
      </c>
      <c r="AT979" s="45" t="str">
        <f t="shared" si="106"/>
        <v>06</v>
      </c>
      <c r="AU979" s="47">
        <v>32</v>
      </c>
      <c r="AV979" s="19" t="str">
        <f t="shared" si="107"/>
        <v>04 April</v>
      </c>
      <c r="AW979" s="19">
        <f t="shared" si="108"/>
        <v>0.44000000000000006</v>
      </c>
      <c r="AX979" s="19">
        <f t="shared" si="109"/>
        <v>8.8000000000000007</v>
      </c>
      <c r="AY979" s="19" t="e">
        <f>VLOOKUP(AG979,Cías!$A$1:$E$10000,5,0)</f>
        <v>#N/A</v>
      </c>
      <c r="AZ979" s="19" t="str">
        <f t="shared" si="110"/>
        <v>1013564</v>
      </c>
      <c r="BA979" s="19" t="str">
        <f t="shared" si="111"/>
        <v>VIVERO MORALES MILTON CICERON</v>
      </c>
      <c r="BB979" s="19" t="e">
        <f>VLOOKUP(AG979,Cías!$A$1:$E$10000,3,0)</f>
        <v>#N/A</v>
      </c>
      <c r="BC979" s="19"/>
      <c r="BD979" s="19"/>
      <c r="BE979" s="19"/>
      <c r="BF979" s="19"/>
      <c r="BG979" s="19"/>
      <c r="BH979" s="19"/>
      <c r="BI979" s="19"/>
      <c r="BJ979" s="19"/>
    </row>
    <row r="980" spans="1:62" ht="15" x14ac:dyDescent="0.2">
      <c r="A980" s="19" t="s">
        <v>10179</v>
      </c>
      <c r="B980" s="19" t="s">
        <v>1479</v>
      </c>
      <c r="C980" s="43">
        <v>44657</v>
      </c>
      <c r="D980" s="44">
        <v>0.90069444444444002</v>
      </c>
      <c r="E980" s="19" t="s">
        <v>10180</v>
      </c>
      <c r="F980" s="19" t="s">
        <v>10181</v>
      </c>
      <c r="G980" s="19" t="s">
        <v>10182</v>
      </c>
      <c r="H980" s="45">
        <v>4225.6499999999996</v>
      </c>
      <c r="I980" s="45">
        <v>4737.83</v>
      </c>
      <c r="J980" s="19" t="s">
        <v>2037</v>
      </c>
      <c r="K980" s="19" t="s">
        <v>10183</v>
      </c>
      <c r="L980" s="19" t="s">
        <v>10184</v>
      </c>
      <c r="M980" s="19" t="s">
        <v>10185</v>
      </c>
      <c r="N980" s="19" t="s">
        <v>10179</v>
      </c>
      <c r="O980" s="19" t="s">
        <v>367</v>
      </c>
      <c r="P980" s="19" t="s">
        <v>368</v>
      </c>
      <c r="Q980" s="46">
        <v>660</v>
      </c>
      <c r="R980" s="19" t="s">
        <v>1544</v>
      </c>
      <c r="S980" s="19" t="s">
        <v>2013</v>
      </c>
      <c r="T980" s="19" t="s">
        <v>226</v>
      </c>
      <c r="U980" s="19" t="s">
        <v>2014</v>
      </c>
      <c r="V980" s="19" t="s">
        <v>2015</v>
      </c>
      <c r="W980" s="19" t="s">
        <v>1586</v>
      </c>
      <c r="X980" s="19" t="s">
        <v>2016</v>
      </c>
      <c r="Y980" s="19" t="s">
        <v>1588</v>
      </c>
      <c r="Z980" s="19" t="s">
        <v>1589</v>
      </c>
      <c r="AA980" s="46">
        <v>250</v>
      </c>
      <c r="AB980" s="19" t="s">
        <v>537</v>
      </c>
      <c r="AC980" s="19" t="s">
        <v>226</v>
      </c>
      <c r="AD980" s="19" t="s">
        <v>5958</v>
      </c>
      <c r="AE980" s="19" t="s">
        <v>1481</v>
      </c>
      <c r="AF980" s="19" t="s">
        <v>1592</v>
      </c>
      <c r="AG980" s="19" t="s">
        <v>5959</v>
      </c>
      <c r="AH980" s="19" t="s">
        <v>1499</v>
      </c>
      <c r="AI980" s="19" t="s">
        <v>1500</v>
      </c>
      <c r="AJ980" s="45">
        <v>0</v>
      </c>
      <c r="AK980" s="45">
        <v>0</v>
      </c>
      <c r="AL980" s="19" t="s">
        <v>1501</v>
      </c>
      <c r="AM980" s="46">
        <v>51110</v>
      </c>
      <c r="AN980" s="46">
        <v>33060</v>
      </c>
      <c r="AO980" s="46">
        <v>18050</v>
      </c>
      <c r="AP980" s="45">
        <v>594</v>
      </c>
      <c r="AQ980" s="45"/>
      <c r="AR980" s="45" t="str">
        <f>IFERROR(VLOOKUP(AB980,'Pedidos marco'!$A$1:$D$10000,4,0)," ")</f>
        <v xml:space="preserve"> </v>
      </c>
      <c r="AS980" s="45">
        <f t="shared" si="105"/>
        <v>6</v>
      </c>
      <c r="AT980" s="45" t="str">
        <f t="shared" si="106"/>
        <v>06</v>
      </c>
      <c r="AU980" s="47">
        <v>33</v>
      </c>
      <c r="AV980" s="19" t="str">
        <f t="shared" si="107"/>
        <v>04 April</v>
      </c>
      <c r="AW980" s="19">
        <f t="shared" si="108"/>
        <v>0.9</v>
      </c>
      <c r="AX980" s="19">
        <f t="shared" si="109"/>
        <v>18</v>
      </c>
      <c r="AY980" s="19" t="e">
        <f>VLOOKUP(AG980,Cías!$A$1:$E$10000,5,0)</f>
        <v>#N/A</v>
      </c>
      <c r="AZ980" s="19" t="str">
        <f t="shared" si="110"/>
        <v>1017512</v>
      </c>
      <c r="BA980" s="19" t="str">
        <f t="shared" si="111"/>
        <v>PACHECO SALAZAR WILSON FABIAN</v>
      </c>
      <c r="BB980" s="19" t="e">
        <f>VLOOKUP(AG980,Cías!$A$1:$E$10000,3,0)</f>
        <v>#N/A</v>
      </c>
      <c r="BC980" s="19"/>
      <c r="BD980" s="19"/>
      <c r="BE980" s="19"/>
      <c r="BF980" s="19"/>
      <c r="BG980" s="19"/>
      <c r="BH980" s="19"/>
      <c r="BI980" s="19"/>
      <c r="BJ980" s="19"/>
    </row>
    <row r="981" spans="1:62" ht="15" x14ac:dyDescent="0.2">
      <c r="A981" s="19" t="s">
        <v>10186</v>
      </c>
      <c r="B981" s="19" t="s">
        <v>1479</v>
      </c>
      <c r="C981" s="43">
        <v>44657</v>
      </c>
      <c r="D981" s="44">
        <v>0.90972222222221999</v>
      </c>
      <c r="E981" s="19" t="s">
        <v>10187</v>
      </c>
      <c r="F981" s="19" t="s">
        <v>10188</v>
      </c>
      <c r="G981" s="19" t="s">
        <v>10189</v>
      </c>
      <c r="H981" s="45">
        <v>4290</v>
      </c>
      <c r="I981" s="45">
        <v>4809.9799999999996</v>
      </c>
      <c r="J981" s="19" t="s">
        <v>1560</v>
      </c>
      <c r="K981" s="19" t="s">
        <v>10190</v>
      </c>
      <c r="L981" s="19" t="s">
        <v>10191</v>
      </c>
      <c r="M981" s="19" t="s">
        <v>10192</v>
      </c>
      <c r="N981" s="19" t="s">
        <v>10186</v>
      </c>
      <c r="O981" s="19" t="s">
        <v>367</v>
      </c>
      <c r="P981" s="19" t="s">
        <v>368</v>
      </c>
      <c r="Q981" s="46">
        <v>660</v>
      </c>
      <c r="R981" s="19" t="s">
        <v>1544</v>
      </c>
      <c r="S981" s="19" t="s">
        <v>2013</v>
      </c>
      <c r="T981" s="19" t="s">
        <v>226</v>
      </c>
      <c r="U981" s="19" t="s">
        <v>2014</v>
      </c>
      <c r="V981" s="19" t="s">
        <v>2015</v>
      </c>
      <c r="W981" s="19" t="s">
        <v>1586</v>
      </c>
      <c r="X981" s="19" t="s">
        <v>2016</v>
      </c>
      <c r="Y981" s="19" t="s">
        <v>1588</v>
      </c>
      <c r="Z981" s="19" t="s">
        <v>1589</v>
      </c>
      <c r="AA981" s="46">
        <v>250</v>
      </c>
      <c r="AB981" s="19" t="s">
        <v>537</v>
      </c>
      <c r="AC981" s="19" t="s">
        <v>226</v>
      </c>
      <c r="AD981" s="19" t="s">
        <v>2017</v>
      </c>
      <c r="AE981" s="19" t="s">
        <v>1481</v>
      </c>
      <c r="AF981" s="19" t="s">
        <v>1592</v>
      </c>
      <c r="AG981" s="19" t="s">
        <v>2018</v>
      </c>
      <c r="AH981" s="19" t="s">
        <v>1499</v>
      </c>
      <c r="AI981" s="19" t="s">
        <v>1500</v>
      </c>
      <c r="AJ981" s="45">
        <v>0</v>
      </c>
      <c r="AK981" s="45">
        <v>0</v>
      </c>
      <c r="AL981" s="19" t="s">
        <v>1501</v>
      </c>
      <c r="AM981" s="46">
        <v>51480</v>
      </c>
      <c r="AN981" s="46">
        <v>33090</v>
      </c>
      <c r="AO981" s="46">
        <v>18390</v>
      </c>
      <c r="AP981" s="45">
        <v>594</v>
      </c>
      <c r="AQ981" s="45"/>
      <c r="AR981" s="45" t="str">
        <f>IFERROR(VLOOKUP(AB981,'Pedidos marco'!$A$1:$D$10000,4,0)," ")</f>
        <v xml:space="preserve"> </v>
      </c>
      <c r="AS981" s="45">
        <f t="shared" si="105"/>
        <v>6</v>
      </c>
      <c r="AT981" s="45" t="str">
        <f t="shared" si="106"/>
        <v>06</v>
      </c>
      <c r="AU981" s="47">
        <v>33</v>
      </c>
      <c r="AV981" s="19" t="str">
        <f t="shared" si="107"/>
        <v>04 April</v>
      </c>
      <c r="AW981" s="19">
        <f t="shared" si="108"/>
        <v>0.9</v>
      </c>
      <c r="AX981" s="19">
        <f t="shared" si="109"/>
        <v>18</v>
      </c>
      <c r="AY981" s="19" t="e">
        <f>VLOOKUP(AG981,Cías!$A$1:$E$10000,5,0)</f>
        <v>#N/A</v>
      </c>
      <c r="AZ981" s="19" t="str">
        <f t="shared" si="110"/>
        <v>1017512</v>
      </c>
      <c r="BA981" s="19" t="str">
        <f t="shared" si="111"/>
        <v>PACHECO SALAZAR WILSON FABIAN</v>
      </c>
      <c r="BB981" s="19" t="e">
        <f>VLOOKUP(AG981,Cías!$A$1:$E$10000,3,0)</f>
        <v>#N/A</v>
      </c>
      <c r="BC981" s="19"/>
      <c r="BD981" s="19"/>
      <c r="BE981" s="19"/>
      <c r="BF981" s="19"/>
      <c r="BG981" s="19"/>
      <c r="BH981" s="19"/>
      <c r="BI981" s="19"/>
      <c r="BJ981" s="19"/>
    </row>
    <row r="982" spans="1:62" ht="15" x14ac:dyDescent="0.2">
      <c r="A982" s="19" t="s">
        <v>10193</v>
      </c>
      <c r="B982" s="19" t="s">
        <v>1479</v>
      </c>
      <c r="C982" s="43">
        <v>44657</v>
      </c>
      <c r="D982" s="44">
        <v>0.91180555555555998</v>
      </c>
      <c r="E982" s="19" t="s">
        <v>10194</v>
      </c>
      <c r="F982" s="19" t="s">
        <v>10195</v>
      </c>
      <c r="G982" s="19" t="s">
        <v>10196</v>
      </c>
      <c r="H982" s="45">
        <v>660</v>
      </c>
      <c r="I982" s="45">
        <v>740</v>
      </c>
      <c r="J982" s="19" t="s">
        <v>1560</v>
      </c>
      <c r="K982" s="19" t="s">
        <v>10197</v>
      </c>
      <c r="L982" s="19" t="s">
        <v>10198</v>
      </c>
      <c r="M982" s="19" t="s">
        <v>10199</v>
      </c>
      <c r="N982" s="19" t="s">
        <v>10193</v>
      </c>
      <c r="O982" s="19" t="s">
        <v>2600</v>
      </c>
      <c r="P982" s="19" t="s">
        <v>2601</v>
      </c>
      <c r="Q982" s="46">
        <v>100</v>
      </c>
      <c r="R982" s="19" t="s">
        <v>1544</v>
      </c>
      <c r="S982" s="19" t="s">
        <v>1643</v>
      </c>
      <c r="T982" s="19" t="s">
        <v>56</v>
      </c>
      <c r="U982" s="19" t="s">
        <v>1644</v>
      </c>
      <c r="V982" s="19" t="s">
        <v>1645</v>
      </c>
      <c r="W982" s="19" t="s">
        <v>1646</v>
      </c>
      <c r="X982" s="19" t="s">
        <v>1647</v>
      </c>
      <c r="Y982" s="19" t="s">
        <v>1648</v>
      </c>
      <c r="Z982" s="19" t="s">
        <v>1649</v>
      </c>
      <c r="AA982" s="46">
        <v>330</v>
      </c>
      <c r="AB982" s="19" t="s">
        <v>454</v>
      </c>
      <c r="AC982" s="19" t="s">
        <v>56</v>
      </c>
      <c r="AD982" s="19" t="s">
        <v>3773</v>
      </c>
      <c r="AE982" s="19" t="s">
        <v>3774</v>
      </c>
      <c r="AF982" s="19" t="s">
        <v>1592</v>
      </c>
      <c r="AG982" s="19" t="s">
        <v>3775</v>
      </c>
      <c r="AH982" s="19" t="s">
        <v>1499</v>
      </c>
      <c r="AI982" s="19" t="s">
        <v>1500</v>
      </c>
      <c r="AJ982" s="45">
        <v>0</v>
      </c>
      <c r="AK982" s="45">
        <v>0</v>
      </c>
      <c r="AL982" s="19" t="s">
        <v>1501</v>
      </c>
      <c r="AM982" s="46">
        <v>10754.243</v>
      </c>
      <c r="AN982" s="46">
        <v>5007.576</v>
      </c>
      <c r="AO982" s="46">
        <v>5746.6670000000004</v>
      </c>
      <c r="AP982" s="45">
        <v>133</v>
      </c>
      <c r="AQ982" s="45"/>
      <c r="AR982" s="45" t="str">
        <f>IFERROR(VLOOKUP(AB982,'Pedidos marco'!$A$1:$D$10000,4,0)," ")</f>
        <v xml:space="preserve"> </v>
      </c>
      <c r="AS982" s="45">
        <f t="shared" si="105"/>
        <v>6</v>
      </c>
      <c r="AT982" s="45" t="str">
        <f t="shared" si="106"/>
        <v>06</v>
      </c>
      <c r="AU982" s="47">
        <v>5</v>
      </c>
      <c r="AV982" s="19" t="str">
        <f t="shared" si="107"/>
        <v>04 April</v>
      </c>
      <c r="AW982" s="19">
        <f t="shared" si="108"/>
        <v>1.33</v>
      </c>
      <c r="AX982" s="19">
        <f t="shared" si="109"/>
        <v>26.6</v>
      </c>
      <c r="AY982" s="19" t="e">
        <f>VLOOKUP(AG982,Cías!$A$1:$E$10000,5,0)</f>
        <v>#N/A</v>
      </c>
      <c r="AZ982" s="19" t="str">
        <f t="shared" si="110"/>
        <v>1024926</v>
      </c>
      <c r="BA982" s="19" t="str">
        <f t="shared" si="111"/>
        <v>BONILLA PILATAXI CHRISTIAN</v>
      </c>
      <c r="BB982" s="19" t="e">
        <f>VLOOKUP(AG982,Cías!$A$1:$E$10000,3,0)</f>
        <v>#N/A</v>
      </c>
      <c r="BC982" s="19"/>
      <c r="BD982" s="19"/>
      <c r="BE982" s="19"/>
      <c r="BF982" s="19"/>
      <c r="BG982" s="19"/>
      <c r="BH982" s="19"/>
      <c r="BI982" s="19"/>
      <c r="BJ982" s="19"/>
    </row>
    <row r="983" spans="1:62" ht="15" x14ac:dyDescent="0.2">
      <c r="A983" s="19" t="s">
        <v>10193</v>
      </c>
      <c r="B983" s="19" t="s">
        <v>1479</v>
      </c>
      <c r="C983" s="43">
        <v>44657</v>
      </c>
      <c r="D983" s="44">
        <v>0.91180555555555998</v>
      </c>
      <c r="E983" s="19" t="s">
        <v>10200</v>
      </c>
      <c r="F983" s="19" t="s">
        <v>10201</v>
      </c>
      <c r="G983" s="19" t="s">
        <v>10202</v>
      </c>
      <c r="H983" s="45">
        <v>1254</v>
      </c>
      <c r="I983" s="45">
        <v>1405.99</v>
      </c>
      <c r="J983" s="19" t="s">
        <v>1560</v>
      </c>
      <c r="K983" s="19" t="s">
        <v>10203</v>
      </c>
      <c r="L983" s="19" t="s">
        <v>10204</v>
      </c>
      <c r="M983" s="19" t="s">
        <v>10205</v>
      </c>
      <c r="N983" s="19" t="s">
        <v>10193</v>
      </c>
      <c r="O983" s="19" t="s">
        <v>1641</v>
      </c>
      <c r="P983" s="19" t="s">
        <v>1642</v>
      </c>
      <c r="Q983" s="46">
        <v>200</v>
      </c>
      <c r="R983" s="19" t="s">
        <v>1544</v>
      </c>
      <c r="S983" s="19" t="s">
        <v>1643</v>
      </c>
      <c r="T983" s="19" t="s">
        <v>56</v>
      </c>
      <c r="U983" s="19" t="s">
        <v>1644</v>
      </c>
      <c r="V983" s="19" t="s">
        <v>1645</v>
      </c>
      <c r="W983" s="19" t="s">
        <v>1646</v>
      </c>
      <c r="X983" s="19" t="s">
        <v>1647</v>
      </c>
      <c r="Y983" s="19" t="s">
        <v>1648</v>
      </c>
      <c r="Z983" s="19" t="s">
        <v>1649</v>
      </c>
      <c r="AA983" s="46">
        <v>330</v>
      </c>
      <c r="AB983" s="19" t="s">
        <v>454</v>
      </c>
      <c r="AC983" s="19" t="s">
        <v>56</v>
      </c>
      <c r="AD983" s="19" t="s">
        <v>3773</v>
      </c>
      <c r="AE983" s="19" t="s">
        <v>3774</v>
      </c>
      <c r="AF983" s="19" t="s">
        <v>1592</v>
      </c>
      <c r="AG983" s="19" t="s">
        <v>3775</v>
      </c>
      <c r="AH983" s="19" t="s">
        <v>1499</v>
      </c>
      <c r="AI983" s="19" t="s">
        <v>1500</v>
      </c>
      <c r="AJ983" s="45">
        <v>0</v>
      </c>
      <c r="AK983" s="45">
        <v>0</v>
      </c>
      <c r="AL983" s="19" t="s">
        <v>1501</v>
      </c>
      <c r="AM983" s="46">
        <v>15761.817999999999</v>
      </c>
      <c r="AN983" s="46">
        <v>10015.151</v>
      </c>
      <c r="AO983" s="46">
        <v>5746.6670000000004</v>
      </c>
      <c r="AP983" s="45">
        <v>266</v>
      </c>
      <c r="AQ983" s="45"/>
      <c r="AR983" s="45" t="str">
        <f>IFERROR(VLOOKUP(AB983,'Pedidos marco'!$A$1:$D$10000,4,0)," ")</f>
        <v xml:space="preserve"> </v>
      </c>
      <c r="AS983" s="45">
        <f t="shared" si="105"/>
        <v>6</v>
      </c>
      <c r="AT983" s="45" t="str">
        <f t="shared" si="106"/>
        <v>06</v>
      </c>
      <c r="AU983" s="47">
        <v>10</v>
      </c>
      <c r="AV983" s="19" t="str">
        <f t="shared" si="107"/>
        <v>04 April</v>
      </c>
      <c r="AW983" s="19">
        <f t="shared" si="108"/>
        <v>1.33</v>
      </c>
      <c r="AX983" s="19">
        <f t="shared" si="109"/>
        <v>26.6</v>
      </c>
      <c r="AY983" s="19" t="e">
        <f>VLOOKUP(AG983,Cías!$A$1:$E$10000,5,0)</f>
        <v>#N/A</v>
      </c>
      <c r="AZ983" s="19" t="str">
        <f t="shared" si="110"/>
        <v>1024926</v>
      </c>
      <c r="BA983" s="19" t="str">
        <f t="shared" si="111"/>
        <v>BONILLA PILATAXI CHRISTIAN</v>
      </c>
      <c r="BB983" s="19" t="e">
        <f>VLOOKUP(AG983,Cías!$A$1:$E$10000,3,0)</f>
        <v>#N/A</v>
      </c>
      <c r="BC983" s="19"/>
      <c r="BD983" s="19"/>
      <c r="BE983" s="19"/>
      <c r="BF983" s="19"/>
      <c r="BG983" s="19"/>
      <c r="BH983" s="19"/>
      <c r="BI983" s="19"/>
      <c r="BJ983" s="19"/>
    </row>
    <row r="984" spans="1:62" ht="15" x14ac:dyDescent="0.2">
      <c r="A984" s="19" t="s">
        <v>10193</v>
      </c>
      <c r="B984" s="19" t="s">
        <v>1479</v>
      </c>
      <c r="C984" s="43">
        <v>44657</v>
      </c>
      <c r="D984" s="44">
        <v>0.91180555555555998</v>
      </c>
      <c r="E984" s="19" t="s">
        <v>10206</v>
      </c>
      <c r="F984" s="19" t="s">
        <v>10207</v>
      </c>
      <c r="G984" s="19" t="s">
        <v>10208</v>
      </c>
      <c r="H984" s="45">
        <v>2347.1999999999998</v>
      </c>
      <c r="I984" s="45">
        <v>2631.69</v>
      </c>
      <c r="J984" s="19" t="s">
        <v>1560</v>
      </c>
      <c r="K984" s="19" t="s">
        <v>10209</v>
      </c>
      <c r="L984" s="19" t="s">
        <v>10210</v>
      </c>
      <c r="M984" s="19" t="s">
        <v>10211</v>
      </c>
      <c r="N984" s="19" t="s">
        <v>10193</v>
      </c>
      <c r="O984" s="19" t="s">
        <v>1603</v>
      </c>
      <c r="P984" s="19" t="s">
        <v>1604</v>
      </c>
      <c r="Q984" s="46">
        <v>360</v>
      </c>
      <c r="R984" s="19" t="s">
        <v>1544</v>
      </c>
      <c r="S984" s="19" t="s">
        <v>1643</v>
      </c>
      <c r="T984" s="19" t="s">
        <v>56</v>
      </c>
      <c r="U984" s="19" t="s">
        <v>1644</v>
      </c>
      <c r="V984" s="19" t="s">
        <v>1645</v>
      </c>
      <c r="W984" s="19" t="s">
        <v>1646</v>
      </c>
      <c r="X984" s="19" t="s">
        <v>1647</v>
      </c>
      <c r="Y984" s="19" t="s">
        <v>1648</v>
      </c>
      <c r="Z984" s="19" t="s">
        <v>1649</v>
      </c>
      <c r="AA984" s="46">
        <v>330</v>
      </c>
      <c r="AB984" s="19" t="s">
        <v>454</v>
      </c>
      <c r="AC984" s="19" t="s">
        <v>56</v>
      </c>
      <c r="AD984" s="19" t="s">
        <v>3773</v>
      </c>
      <c r="AE984" s="19" t="s">
        <v>3774</v>
      </c>
      <c r="AF984" s="19" t="s">
        <v>1592</v>
      </c>
      <c r="AG984" s="19" t="s">
        <v>3775</v>
      </c>
      <c r="AH984" s="19" t="s">
        <v>1499</v>
      </c>
      <c r="AI984" s="19" t="s">
        <v>1500</v>
      </c>
      <c r="AJ984" s="45">
        <v>0</v>
      </c>
      <c r="AK984" s="45">
        <v>0</v>
      </c>
      <c r="AL984" s="19" t="s">
        <v>1501</v>
      </c>
      <c r="AM984" s="46">
        <v>23773.94</v>
      </c>
      <c r="AN984" s="46">
        <v>18027.273000000001</v>
      </c>
      <c r="AO984" s="46">
        <v>5746.6670000000004</v>
      </c>
      <c r="AP984" s="45">
        <v>478.8</v>
      </c>
      <c r="AQ984" s="45"/>
      <c r="AR984" s="45" t="str">
        <f>IFERROR(VLOOKUP(AB984,'Pedidos marco'!$A$1:$D$10000,4,0)," ")</f>
        <v xml:space="preserve"> </v>
      </c>
      <c r="AS984" s="45">
        <f t="shared" si="105"/>
        <v>6</v>
      </c>
      <c r="AT984" s="45" t="str">
        <f t="shared" si="106"/>
        <v>06</v>
      </c>
      <c r="AU984" s="47">
        <v>18</v>
      </c>
      <c r="AV984" s="19" t="str">
        <f t="shared" si="107"/>
        <v>04 April</v>
      </c>
      <c r="AW984" s="19">
        <f t="shared" si="108"/>
        <v>1.33</v>
      </c>
      <c r="AX984" s="19">
        <f t="shared" si="109"/>
        <v>26.6</v>
      </c>
      <c r="AY984" s="19" t="e">
        <f>VLOOKUP(AG984,Cías!$A$1:$E$10000,5,0)</f>
        <v>#N/A</v>
      </c>
      <c r="AZ984" s="19" t="str">
        <f t="shared" si="110"/>
        <v>1024926</v>
      </c>
      <c r="BA984" s="19" t="str">
        <f t="shared" si="111"/>
        <v>BONILLA PILATAXI CHRISTIAN</v>
      </c>
      <c r="BB984" s="19" t="e">
        <f>VLOOKUP(AG984,Cías!$A$1:$E$10000,3,0)</f>
        <v>#N/A</v>
      </c>
      <c r="BC984" s="19"/>
      <c r="BD984" s="19"/>
      <c r="BE984" s="19"/>
      <c r="BF984" s="19"/>
      <c r="BG984" s="19"/>
      <c r="BH984" s="19"/>
      <c r="BI984" s="19"/>
      <c r="BJ984" s="19"/>
    </row>
    <row r="985" spans="1:62" ht="15" x14ac:dyDescent="0.2">
      <c r="A985" s="19" t="s">
        <v>10212</v>
      </c>
      <c r="B985" s="19" t="s">
        <v>1479</v>
      </c>
      <c r="C985" s="43">
        <v>44657</v>
      </c>
      <c r="D985" s="44">
        <v>0.91319444444443998</v>
      </c>
      <c r="E985" s="19" t="s">
        <v>10213</v>
      </c>
      <c r="F985" s="19" t="s">
        <v>1481</v>
      </c>
      <c r="G985" s="19" t="s">
        <v>1481</v>
      </c>
      <c r="H985" s="45">
        <v>0</v>
      </c>
      <c r="I985" s="45">
        <v>0</v>
      </c>
      <c r="J985" s="19" t="s">
        <v>1482</v>
      </c>
      <c r="K985" s="19" t="s">
        <v>10214</v>
      </c>
      <c r="L985" s="19" t="s">
        <v>10215</v>
      </c>
      <c r="M985" s="19" t="s">
        <v>10216</v>
      </c>
      <c r="N985" s="19" t="s">
        <v>10212</v>
      </c>
      <c r="O985" s="19" t="s">
        <v>371</v>
      </c>
      <c r="P985" s="19" t="s">
        <v>372</v>
      </c>
      <c r="Q985" s="46">
        <v>480</v>
      </c>
      <c r="R985" s="19" t="s">
        <v>1544</v>
      </c>
      <c r="S985" s="19" t="s">
        <v>2384</v>
      </c>
      <c r="T985" s="19" t="s">
        <v>2385</v>
      </c>
      <c r="U985" s="19" t="s">
        <v>2386</v>
      </c>
      <c r="V985" s="19" t="s">
        <v>2387</v>
      </c>
      <c r="W985" s="19" t="s">
        <v>415</v>
      </c>
      <c r="X985" s="19" t="s">
        <v>2388</v>
      </c>
      <c r="Y985" s="19" t="s">
        <v>2389</v>
      </c>
      <c r="Z985" s="19" t="s">
        <v>2390</v>
      </c>
      <c r="AA985" s="46">
        <v>101</v>
      </c>
      <c r="AB985" s="19" t="s">
        <v>550</v>
      </c>
      <c r="AC985" s="19" t="s">
        <v>252</v>
      </c>
      <c r="AD985" s="19" t="s">
        <v>2391</v>
      </c>
      <c r="AE985" s="19" t="s">
        <v>2392</v>
      </c>
      <c r="AF985" s="19" t="s">
        <v>1719</v>
      </c>
      <c r="AG985" s="19" t="s">
        <v>2393</v>
      </c>
      <c r="AH985" s="19" t="s">
        <v>1499</v>
      </c>
      <c r="AI985" s="19" t="s">
        <v>1500</v>
      </c>
      <c r="AJ985" s="45">
        <v>0</v>
      </c>
      <c r="AK985" s="45">
        <v>0</v>
      </c>
      <c r="AL985" s="19" t="s">
        <v>1501</v>
      </c>
      <c r="AM985" s="46">
        <v>39660</v>
      </c>
      <c r="AN985" s="46">
        <v>24090</v>
      </c>
      <c r="AO985" s="46">
        <v>15570</v>
      </c>
      <c r="AP985" s="45">
        <v>244.8</v>
      </c>
      <c r="AQ985" s="45"/>
      <c r="AR985" s="45" t="str">
        <f>IFERROR(VLOOKUP(AB985,'Pedidos marco'!$A$1:$D$10000,4,0)," ")</f>
        <v xml:space="preserve"> </v>
      </c>
      <c r="AS985" s="45">
        <f t="shared" si="105"/>
        <v>6</v>
      </c>
      <c r="AT985" s="45" t="str">
        <f t="shared" si="106"/>
        <v>06</v>
      </c>
      <c r="AU985" s="47">
        <v>24</v>
      </c>
      <c r="AV985" s="19" t="str">
        <f t="shared" si="107"/>
        <v>04 April</v>
      </c>
      <c r="AW985" s="19">
        <f t="shared" si="108"/>
        <v>0.51</v>
      </c>
      <c r="AX985" s="19">
        <f t="shared" si="109"/>
        <v>10.200000000000001</v>
      </c>
      <c r="AY985" s="19" t="e">
        <f>VLOOKUP(AG985,Cías!$A$1:$E$10000,5,0)</f>
        <v>#N/A</v>
      </c>
      <c r="AZ985" s="19" t="str">
        <f t="shared" si="110"/>
        <v>1013768</v>
      </c>
      <c r="BA985" s="19" t="str">
        <f t="shared" si="111"/>
        <v>PROAÑO MESIAS JOSELITO</v>
      </c>
      <c r="BB985" s="19" t="e">
        <f>VLOOKUP(AG985,Cías!$A$1:$E$10000,3,0)</f>
        <v>#N/A</v>
      </c>
      <c r="BC985" s="19"/>
      <c r="BD985" s="19"/>
      <c r="BE985" s="19"/>
      <c r="BF985" s="19"/>
      <c r="BG985" s="19"/>
      <c r="BH985" s="19"/>
      <c r="BI985" s="19"/>
      <c r="BJ985" s="19"/>
    </row>
    <row r="986" spans="1:62" ht="15" x14ac:dyDescent="0.2">
      <c r="A986" s="19" t="s">
        <v>10217</v>
      </c>
      <c r="B986" s="19" t="s">
        <v>1479</v>
      </c>
      <c r="C986" s="43">
        <v>44657</v>
      </c>
      <c r="D986" s="44">
        <v>0.91597222222221997</v>
      </c>
      <c r="E986" s="19" t="s">
        <v>10218</v>
      </c>
      <c r="F986" s="19" t="s">
        <v>10219</v>
      </c>
      <c r="G986" s="19" t="s">
        <v>10220</v>
      </c>
      <c r="H986" s="45">
        <v>3864.71</v>
      </c>
      <c r="I986" s="45">
        <v>4333.1400000000003</v>
      </c>
      <c r="J986" s="19" t="s">
        <v>2037</v>
      </c>
      <c r="K986" s="19" t="s">
        <v>10221</v>
      </c>
      <c r="L986" s="19" t="s">
        <v>10222</v>
      </c>
      <c r="M986" s="19" t="s">
        <v>10223</v>
      </c>
      <c r="N986" s="19" t="s">
        <v>10217</v>
      </c>
      <c r="O986" s="19" t="s">
        <v>1823</v>
      </c>
      <c r="P986" s="19" t="s">
        <v>1824</v>
      </c>
      <c r="Q986" s="46">
        <v>30.77</v>
      </c>
      <c r="R986" s="19" t="s">
        <v>1488</v>
      </c>
      <c r="S986" s="19" t="s">
        <v>10224</v>
      </c>
      <c r="T986" s="19" t="s">
        <v>10225</v>
      </c>
      <c r="U986" s="19" t="s">
        <v>10226</v>
      </c>
      <c r="V986" s="19" t="s">
        <v>10227</v>
      </c>
      <c r="W986" s="19" t="s">
        <v>1865</v>
      </c>
      <c r="X986" s="19" t="s">
        <v>10228</v>
      </c>
      <c r="Y986" s="19" t="s">
        <v>1867</v>
      </c>
      <c r="Z986" s="19" t="s">
        <v>1868</v>
      </c>
      <c r="AA986" s="46">
        <v>30</v>
      </c>
      <c r="AB986" s="19" t="s">
        <v>432</v>
      </c>
      <c r="AC986" s="19" t="s">
        <v>12</v>
      </c>
      <c r="AD986" s="19" t="s">
        <v>4366</v>
      </c>
      <c r="AE986" s="19" t="s">
        <v>4367</v>
      </c>
      <c r="AF986" s="19" t="s">
        <v>1497</v>
      </c>
      <c r="AG986" s="19" t="s">
        <v>4368</v>
      </c>
      <c r="AH986" s="19" t="s">
        <v>1499</v>
      </c>
      <c r="AI986" s="19" t="s">
        <v>1500</v>
      </c>
      <c r="AJ986" s="45">
        <v>0</v>
      </c>
      <c r="AK986" s="45">
        <v>0</v>
      </c>
      <c r="AL986" s="19" t="s">
        <v>1501</v>
      </c>
      <c r="AM986" s="46">
        <v>48740</v>
      </c>
      <c r="AN986" s="46">
        <v>30770</v>
      </c>
      <c r="AO986" s="46">
        <v>17970</v>
      </c>
      <c r="AP986" s="45">
        <v>158.47</v>
      </c>
      <c r="AQ986" s="45"/>
      <c r="AR986" s="45" t="str">
        <f>IFERROR(VLOOKUP(AB986,'Pedidos marco'!$A$1:$D$10000,4,0)," ")</f>
        <v xml:space="preserve"> </v>
      </c>
      <c r="AS986" s="45">
        <f t="shared" si="105"/>
        <v>6</v>
      </c>
      <c r="AT986" s="45" t="str">
        <f t="shared" si="106"/>
        <v>06</v>
      </c>
      <c r="AU986" s="47">
        <v>30.77</v>
      </c>
      <c r="AV986" s="19" t="str">
        <f t="shared" si="107"/>
        <v>04 April</v>
      </c>
      <c r="AW986" s="19">
        <f t="shared" si="108"/>
        <v>5.1501462463438417</v>
      </c>
      <c r="AX986" s="19">
        <f t="shared" si="109"/>
        <v>5.1501462463438417</v>
      </c>
      <c r="AY986" s="19" t="e">
        <f>VLOOKUP(AG986,Cías!$A$1:$E$10000,5,0)</f>
        <v>#N/A</v>
      </c>
      <c r="AZ986" s="19" t="str">
        <f t="shared" si="110"/>
        <v>1013966</v>
      </c>
      <c r="BA986" s="19" t="str">
        <f t="shared" si="111"/>
        <v>ALMEIDA CHICAIZA MIGUEL ANGEL</v>
      </c>
      <c r="BB986" s="19" t="e">
        <f>VLOOKUP(AG986,Cías!$A$1:$E$10000,3,0)</f>
        <v>#N/A</v>
      </c>
      <c r="BC986" s="19"/>
      <c r="BD986" s="19"/>
      <c r="BE986" s="19"/>
      <c r="BF986" s="19"/>
      <c r="BG986" s="19"/>
      <c r="BH986" s="19"/>
      <c r="BI986" s="19"/>
      <c r="BJ986" s="19"/>
    </row>
    <row r="987" spans="1:62" ht="15" x14ac:dyDescent="0.2">
      <c r="A987" s="19" t="s">
        <v>10229</v>
      </c>
      <c r="B987" s="19" t="s">
        <v>1479</v>
      </c>
      <c r="C987" s="43">
        <v>44657</v>
      </c>
      <c r="D987" s="44">
        <v>0.92083333333332995</v>
      </c>
      <c r="E987" s="19" t="s">
        <v>10230</v>
      </c>
      <c r="F987" s="19" t="s">
        <v>10231</v>
      </c>
      <c r="G987" s="19" t="s">
        <v>10232</v>
      </c>
      <c r="H987" s="45">
        <v>2336.4</v>
      </c>
      <c r="I987" s="45">
        <v>2619.59</v>
      </c>
      <c r="J987" s="19" t="s">
        <v>1560</v>
      </c>
      <c r="K987" s="19" t="s">
        <v>10233</v>
      </c>
      <c r="L987" s="19" t="s">
        <v>10234</v>
      </c>
      <c r="M987" s="19" t="s">
        <v>10235</v>
      </c>
      <c r="N987" s="19" t="s">
        <v>10229</v>
      </c>
      <c r="O987" s="19" t="s">
        <v>371</v>
      </c>
      <c r="P987" s="19" t="s">
        <v>372</v>
      </c>
      <c r="Q987" s="46">
        <v>360</v>
      </c>
      <c r="R987" s="19" t="s">
        <v>1544</v>
      </c>
      <c r="S987" s="19" t="s">
        <v>1736</v>
      </c>
      <c r="T987" s="19" t="s">
        <v>1737</v>
      </c>
      <c r="U987" s="19" t="s">
        <v>6905</v>
      </c>
      <c r="V987" s="19" t="s">
        <v>6906</v>
      </c>
      <c r="W987" s="19" t="s">
        <v>1548</v>
      </c>
      <c r="X987" s="19" t="s">
        <v>6907</v>
      </c>
      <c r="Y987" s="19" t="s">
        <v>1684</v>
      </c>
      <c r="Z987" s="19" t="s">
        <v>1685</v>
      </c>
      <c r="AA987" s="46">
        <v>198</v>
      </c>
      <c r="AB987" s="19" t="s">
        <v>1411</v>
      </c>
      <c r="AC987" s="19" t="s">
        <v>1391</v>
      </c>
      <c r="AD987" s="19" t="s">
        <v>6908</v>
      </c>
      <c r="AE987" s="19" t="s">
        <v>1481</v>
      </c>
      <c r="AF987" s="19" t="s">
        <v>1554</v>
      </c>
      <c r="AG987" s="19" t="s">
        <v>6909</v>
      </c>
      <c r="AH987" s="19" t="s">
        <v>1499</v>
      </c>
      <c r="AI987" s="19" t="s">
        <v>1500</v>
      </c>
      <c r="AJ987" s="45">
        <v>0</v>
      </c>
      <c r="AK987" s="45">
        <v>0</v>
      </c>
      <c r="AL987" s="19" t="s">
        <v>1501</v>
      </c>
      <c r="AM987" s="46">
        <v>27080</v>
      </c>
      <c r="AN987" s="46">
        <v>18030</v>
      </c>
      <c r="AO987" s="46">
        <v>9050</v>
      </c>
      <c r="AP987" s="45">
        <v>266.39999999999998</v>
      </c>
      <c r="AQ987" s="45"/>
      <c r="AR987" s="45" t="str">
        <f>IFERROR(VLOOKUP(AB987,'Pedidos marco'!$A$1:$D$10000,4,0)," ")</f>
        <v xml:space="preserve"> </v>
      </c>
      <c r="AS987" s="45">
        <f t="shared" si="105"/>
        <v>6</v>
      </c>
      <c r="AT987" s="45" t="str">
        <f t="shared" si="106"/>
        <v>06</v>
      </c>
      <c r="AU987" s="47">
        <v>18</v>
      </c>
      <c r="AV987" s="19" t="str">
        <f t="shared" si="107"/>
        <v>04 April</v>
      </c>
      <c r="AW987" s="19">
        <f t="shared" si="108"/>
        <v>0.74</v>
      </c>
      <c r="AX987" s="19">
        <f t="shared" si="109"/>
        <v>14.799999999999999</v>
      </c>
      <c r="AY987" s="19" t="e">
        <f>VLOOKUP(AG987,Cías!$A$1:$E$10000,5,0)</f>
        <v>#N/A</v>
      </c>
      <c r="AZ987" s="19" t="str">
        <f t="shared" si="110"/>
        <v>10007210</v>
      </c>
      <c r="BA987" s="19" t="str">
        <f t="shared" si="111"/>
        <v>AREQUIPA GUANOLUISA RODRIGO</v>
      </c>
      <c r="BB987" s="19" t="e">
        <f>VLOOKUP(AG987,Cías!$A$1:$E$10000,3,0)</f>
        <v>#N/A</v>
      </c>
      <c r="BC987" s="19"/>
      <c r="BD987" s="19"/>
      <c r="BE987" s="19"/>
      <c r="BF987" s="19"/>
      <c r="BG987" s="19"/>
      <c r="BH987" s="19"/>
      <c r="BI987" s="19"/>
      <c r="BJ987" s="19"/>
    </row>
    <row r="988" spans="1:62" ht="15" x14ac:dyDescent="0.2">
      <c r="A988" s="19" t="s">
        <v>10236</v>
      </c>
      <c r="B988" s="19" t="s">
        <v>1479</v>
      </c>
      <c r="C988" s="43">
        <v>44657</v>
      </c>
      <c r="D988" s="44">
        <v>0.92361111111111005</v>
      </c>
      <c r="E988" s="19" t="s">
        <v>10237</v>
      </c>
      <c r="F988" s="19" t="s">
        <v>1481</v>
      </c>
      <c r="G988" s="19" t="s">
        <v>1481</v>
      </c>
      <c r="H988" s="45">
        <v>0</v>
      </c>
      <c r="I988" s="45">
        <v>0</v>
      </c>
      <c r="J988" s="19" t="s">
        <v>1482</v>
      </c>
      <c r="K988" s="19" t="s">
        <v>10238</v>
      </c>
      <c r="L988" s="19" t="s">
        <v>10239</v>
      </c>
      <c r="M988" s="19" t="s">
        <v>10240</v>
      </c>
      <c r="N988" s="19" t="s">
        <v>10236</v>
      </c>
      <c r="O988" s="19" t="s">
        <v>371</v>
      </c>
      <c r="P988" s="19" t="s">
        <v>372</v>
      </c>
      <c r="Q988" s="46">
        <v>40</v>
      </c>
      <c r="R988" s="19" t="s">
        <v>1544</v>
      </c>
      <c r="S988" s="19" t="s">
        <v>2156</v>
      </c>
      <c r="T988" s="19" t="s">
        <v>419</v>
      </c>
      <c r="U988" s="19" t="s">
        <v>2157</v>
      </c>
      <c r="V988" s="19" t="s">
        <v>2091</v>
      </c>
      <c r="W988" s="19" t="s">
        <v>415</v>
      </c>
      <c r="X988" s="19" t="s">
        <v>2158</v>
      </c>
      <c r="Y988" s="19" t="s">
        <v>417</v>
      </c>
      <c r="Z988" s="19" t="s">
        <v>2159</v>
      </c>
      <c r="AA988" s="46">
        <v>110</v>
      </c>
      <c r="AB988" s="19" t="s">
        <v>491</v>
      </c>
      <c r="AC988" s="19" t="s">
        <v>131</v>
      </c>
      <c r="AD988" s="19" t="s">
        <v>2294</v>
      </c>
      <c r="AE988" s="19" t="s">
        <v>2295</v>
      </c>
      <c r="AF988" s="19" t="s">
        <v>1592</v>
      </c>
      <c r="AG988" s="19" t="s">
        <v>2296</v>
      </c>
      <c r="AH988" s="19" t="s">
        <v>1502</v>
      </c>
      <c r="AI988" s="19" t="s">
        <v>2099</v>
      </c>
      <c r="AJ988" s="45">
        <v>0</v>
      </c>
      <c r="AK988" s="45">
        <v>0</v>
      </c>
      <c r="AL988" s="19" t="s">
        <v>1501</v>
      </c>
      <c r="AM988" s="46">
        <v>7887.7079999999996</v>
      </c>
      <c r="AN988" s="46">
        <v>2004.375</v>
      </c>
      <c r="AO988" s="46">
        <v>5883.3329999999996</v>
      </c>
      <c r="AP988" s="45">
        <v>18.399999999999999</v>
      </c>
      <c r="AQ988" s="45"/>
      <c r="AR988" s="45" t="str">
        <f>IFERROR(VLOOKUP(AB988,'Pedidos marco'!$A$1:$D$10000,4,0)," ")</f>
        <v xml:space="preserve"> </v>
      </c>
      <c r="AS988" s="45">
        <f t="shared" si="105"/>
        <v>6</v>
      </c>
      <c r="AT988" s="45" t="str">
        <f t="shared" si="106"/>
        <v>06</v>
      </c>
      <c r="AU988" s="47">
        <v>2</v>
      </c>
      <c r="AV988" s="19" t="str">
        <f t="shared" si="107"/>
        <v>04 April</v>
      </c>
      <c r="AW988" s="19">
        <f t="shared" si="108"/>
        <v>0.45999999999999996</v>
      </c>
      <c r="AX988" s="19">
        <f t="shared" si="109"/>
        <v>9.1999999999999993</v>
      </c>
      <c r="AY988" s="19" t="e">
        <f>VLOOKUP(AG988,Cías!$A$1:$E$10000,5,0)</f>
        <v>#N/A</v>
      </c>
      <c r="AZ988" s="19" t="str">
        <f t="shared" si="110"/>
        <v>1021996</v>
      </c>
      <c r="BA988" s="19" t="str">
        <f t="shared" si="111"/>
        <v>FRANCO VEGA SANDRO MARCELO</v>
      </c>
      <c r="BB988" s="19" t="e">
        <f>VLOOKUP(AG988,Cías!$A$1:$E$10000,3,0)</f>
        <v>#N/A</v>
      </c>
      <c r="BC988" s="19"/>
      <c r="BD988" s="19"/>
      <c r="BE988" s="19"/>
      <c r="BF988" s="19"/>
      <c r="BG988" s="19"/>
      <c r="BH988" s="19"/>
      <c r="BI988" s="19"/>
      <c r="BJ988" s="19"/>
    </row>
    <row r="989" spans="1:62" ht="15" x14ac:dyDescent="0.2">
      <c r="A989" s="19" t="s">
        <v>10236</v>
      </c>
      <c r="B989" s="19" t="s">
        <v>1479</v>
      </c>
      <c r="C989" s="43">
        <v>44657</v>
      </c>
      <c r="D989" s="44">
        <v>0.92361111111111005</v>
      </c>
      <c r="E989" s="19" t="s">
        <v>10241</v>
      </c>
      <c r="F989" s="19" t="s">
        <v>1481</v>
      </c>
      <c r="G989" s="19" t="s">
        <v>1481</v>
      </c>
      <c r="H989" s="45">
        <v>0</v>
      </c>
      <c r="I989" s="45">
        <v>0</v>
      </c>
      <c r="J989" s="19" t="s">
        <v>1482</v>
      </c>
      <c r="K989" s="19" t="s">
        <v>10238</v>
      </c>
      <c r="L989" s="19" t="s">
        <v>10242</v>
      </c>
      <c r="M989" s="19" t="s">
        <v>10243</v>
      </c>
      <c r="N989" s="19" t="s">
        <v>10236</v>
      </c>
      <c r="O989" s="19" t="s">
        <v>369</v>
      </c>
      <c r="P989" s="19" t="s">
        <v>370</v>
      </c>
      <c r="Q989" s="46">
        <v>80</v>
      </c>
      <c r="R989" s="19" t="s">
        <v>1544</v>
      </c>
      <c r="S989" s="19" t="s">
        <v>2156</v>
      </c>
      <c r="T989" s="19" t="s">
        <v>419</v>
      </c>
      <c r="U989" s="19" t="s">
        <v>2157</v>
      </c>
      <c r="V989" s="19" t="s">
        <v>2091</v>
      </c>
      <c r="W989" s="19" t="s">
        <v>415</v>
      </c>
      <c r="X989" s="19" t="s">
        <v>2158</v>
      </c>
      <c r="Y989" s="19" t="s">
        <v>417</v>
      </c>
      <c r="Z989" s="19" t="s">
        <v>2159</v>
      </c>
      <c r="AA989" s="46">
        <v>110</v>
      </c>
      <c r="AB989" s="19" t="s">
        <v>491</v>
      </c>
      <c r="AC989" s="19" t="s">
        <v>131</v>
      </c>
      <c r="AD989" s="19" t="s">
        <v>2294</v>
      </c>
      <c r="AE989" s="19" t="s">
        <v>2295</v>
      </c>
      <c r="AF989" s="19" t="s">
        <v>1592</v>
      </c>
      <c r="AG989" s="19" t="s">
        <v>2296</v>
      </c>
      <c r="AH989" s="19" t="s">
        <v>1502</v>
      </c>
      <c r="AI989" s="19" t="s">
        <v>2099</v>
      </c>
      <c r="AJ989" s="45">
        <v>0</v>
      </c>
      <c r="AK989" s="45">
        <v>0</v>
      </c>
      <c r="AL989" s="19" t="s">
        <v>1501</v>
      </c>
      <c r="AM989" s="46">
        <v>9892.0830000000005</v>
      </c>
      <c r="AN989" s="46">
        <v>4008.75</v>
      </c>
      <c r="AO989" s="46">
        <v>5883.3329999999996</v>
      </c>
      <c r="AP989" s="45">
        <v>36.799999999999997</v>
      </c>
      <c r="AQ989" s="45"/>
      <c r="AR989" s="45" t="str">
        <f>IFERROR(VLOOKUP(AB989,'Pedidos marco'!$A$1:$D$10000,4,0)," ")</f>
        <v xml:space="preserve"> </v>
      </c>
      <c r="AS989" s="45">
        <f t="shared" si="105"/>
        <v>6</v>
      </c>
      <c r="AT989" s="45" t="str">
        <f t="shared" si="106"/>
        <v>06</v>
      </c>
      <c r="AU989" s="47">
        <v>4</v>
      </c>
      <c r="AV989" s="19" t="str">
        <f t="shared" si="107"/>
        <v>04 April</v>
      </c>
      <c r="AW989" s="19">
        <f t="shared" si="108"/>
        <v>0.45999999999999996</v>
      </c>
      <c r="AX989" s="19">
        <f t="shared" si="109"/>
        <v>9.1999999999999993</v>
      </c>
      <c r="AY989" s="19" t="e">
        <f>VLOOKUP(AG989,Cías!$A$1:$E$10000,5,0)</f>
        <v>#N/A</v>
      </c>
      <c r="AZ989" s="19" t="str">
        <f t="shared" si="110"/>
        <v>1021996</v>
      </c>
      <c r="BA989" s="19" t="str">
        <f t="shared" si="111"/>
        <v>FRANCO VEGA SANDRO MARCELO</v>
      </c>
      <c r="BB989" s="19" t="e">
        <f>VLOOKUP(AG989,Cías!$A$1:$E$10000,3,0)</f>
        <v>#N/A</v>
      </c>
      <c r="BC989" s="19"/>
      <c r="BD989" s="19"/>
      <c r="BE989" s="19"/>
      <c r="BF989" s="19"/>
      <c r="BG989" s="19"/>
      <c r="BH989" s="19"/>
      <c r="BI989" s="19"/>
      <c r="BJ989" s="19"/>
    </row>
    <row r="990" spans="1:62" ht="15" x14ac:dyDescent="0.2">
      <c r="A990" s="19" t="s">
        <v>10236</v>
      </c>
      <c r="B990" s="19" t="s">
        <v>1479</v>
      </c>
      <c r="C990" s="43">
        <v>44657</v>
      </c>
      <c r="D990" s="44">
        <v>0.92361111111111005</v>
      </c>
      <c r="E990" s="19" t="s">
        <v>10244</v>
      </c>
      <c r="F990" s="19" t="s">
        <v>1481</v>
      </c>
      <c r="G990" s="19" t="s">
        <v>1481</v>
      </c>
      <c r="H990" s="45">
        <v>0</v>
      </c>
      <c r="I990" s="45">
        <v>0</v>
      </c>
      <c r="J990" s="19" t="s">
        <v>1482</v>
      </c>
      <c r="K990" s="19" t="s">
        <v>10238</v>
      </c>
      <c r="L990" s="19" t="s">
        <v>10245</v>
      </c>
      <c r="M990" s="19" t="s">
        <v>10246</v>
      </c>
      <c r="N990" s="19" t="s">
        <v>10236</v>
      </c>
      <c r="O990" s="19" t="s">
        <v>367</v>
      </c>
      <c r="P990" s="19" t="s">
        <v>368</v>
      </c>
      <c r="Q990" s="46">
        <v>520</v>
      </c>
      <c r="R990" s="19" t="s">
        <v>1544</v>
      </c>
      <c r="S990" s="19" t="s">
        <v>2156</v>
      </c>
      <c r="T990" s="19" t="s">
        <v>419</v>
      </c>
      <c r="U990" s="19" t="s">
        <v>2157</v>
      </c>
      <c r="V990" s="19" t="s">
        <v>2091</v>
      </c>
      <c r="W990" s="19" t="s">
        <v>415</v>
      </c>
      <c r="X990" s="19" t="s">
        <v>2158</v>
      </c>
      <c r="Y990" s="19" t="s">
        <v>417</v>
      </c>
      <c r="Z990" s="19" t="s">
        <v>2159</v>
      </c>
      <c r="AA990" s="46">
        <v>110</v>
      </c>
      <c r="AB990" s="19" t="s">
        <v>491</v>
      </c>
      <c r="AC990" s="19" t="s">
        <v>131</v>
      </c>
      <c r="AD990" s="19" t="s">
        <v>2294</v>
      </c>
      <c r="AE990" s="19" t="s">
        <v>2295</v>
      </c>
      <c r="AF990" s="19" t="s">
        <v>1592</v>
      </c>
      <c r="AG990" s="19" t="s">
        <v>2296</v>
      </c>
      <c r="AH990" s="19" t="s">
        <v>1502</v>
      </c>
      <c r="AI990" s="19" t="s">
        <v>2099</v>
      </c>
      <c r="AJ990" s="45">
        <v>0</v>
      </c>
      <c r="AK990" s="45">
        <v>0</v>
      </c>
      <c r="AL990" s="19" t="s">
        <v>1501</v>
      </c>
      <c r="AM990" s="46">
        <v>31940.207999999999</v>
      </c>
      <c r="AN990" s="46">
        <v>26056.875</v>
      </c>
      <c r="AO990" s="46">
        <v>5883.3329999999996</v>
      </c>
      <c r="AP990" s="45">
        <v>239.2</v>
      </c>
      <c r="AQ990" s="45"/>
      <c r="AR990" s="45" t="str">
        <f>IFERROR(VLOOKUP(AB990,'Pedidos marco'!$A$1:$D$10000,4,0)," ")</f>
        <v xml:space="preserve"> </v>
      </c>
      <c r="AS990" s="45">
        <f t="shared" si="105"/>
        <v>6</v>
      </c>
      <c r="AT990" s="45" t="str">
        <f t="shared" si="106"/>
        <v>06</v>
      </c>
      <c r="AU990" s="47">
        <v>26</v>
      </c>
      <c r="AV990" s="19" t="str">
        <f t="shared" si="107"/>
        <v>04 April</v>
      </c>
      <c r="AW990" s="19">
        <f t="shared" si="108"/>
        <v>0.45999999999999996</v>
      </c>
      <c r="AX990" s="19">
        <f t="shared" si="109"/>
        <v>9.1999999999999993</v>
      </c>
      <c r="AY990" s="19" t="e">
        <f>VLOOKUP(AG990,Cías!$A$1:$E$10000,5,0)</f>
        <v>#N/A</v>
      </c>
      <c r="AZ990" s="19" t="str">
        <f t="shared" si="110"/>
        <v>1021996</v>
      </c>
      <c r="BA990" s="19" t="str">
        <f t="shared" si="111"/>
        <v>FRANCO VEGA SANDRO MARCELO</v>
      </c>
      <c r="BB990" s="19" t="e">
        <f>VLOOKUP(AG990,Cías!$A$1:$E$10000,3,0)</f>
        <v>#N/A</v>
      </c>
      <c r="BC990" s="19"/>
      <c r="BD990" s="19"/>
      <c r="BE990" s="19"/>
      <c r="BF990" s="19"/>
      <c r="BG990" s="19"/>
      <c r="BH990" s="19"/>
      <c r="BI990" s="19"/>
      <c r="BJ990" s="19"/>
    </row>
    <row r="991" spans="1:62" ht="15" x14ac:dyDescent="0.2">
      <c r="A991" s="19" t="s">
        <v>10247</v>
      </c>
      <c r="B991" s="19" t="s">
        <v>1479</v>
      </c>
      <c r="C991" s="43">
        <v>44657</v>
      </c>
      <c r="D991" s="44">
        <v>0.92638888888889004</v>
      </c>
      <c r="E991" s="19" t="s">
        <v>10248</v>
      </c>
      <c r="F991" s="19" t="s">
        <v>1481</v>
      </c>
      <c r="G991" s="19" t="s">
        <v>1481</v>
      </c>
      <c r="H991" s="45">
        <v>0</v>
      </c>
      <c r="I991" s="45">
        <v>0</v>
      </c>
      <c r="J991" s="19" t="s">
        <v>1482</v>
      </c>
      <c r="K991" s="19" t="s">
        <v>10249</v>
      </c>
      <c r="L991" s="19" t="s">
        <v>10250</v>
      </c>
      <c r="M991" s="19" t="s">
        <v>10251</v>
      </c>
      <c r="N991" s="19" t="s">
        <v>10247</v>
      </c>
      <c r="O991" s="19" t="s">
        <v>1641</v>
      </c>
      <c r="P991" s="19" t="s">
        <v>1642</v>
      </c>
      <c r="Q991" s="46">
        <v>360</v>
      </c>
      <c r="R991" s="19" t="s">
        <v>1544</v>
      </c>
      <c r="S991" s="19" t="s">
        <v>4733</v>
      </c>
      <c r="T991" s="19" t="s">
        <v>4734</v>
      </c>
      <c r="U991" s="19" t="s">
        <v>10252</v>
      </c>
      <c r="V991" s="19" t="s">
        <v>10253</v>
      </c>
      <c r="W991" s="19" t="s">
        <v>3636</v>
      </c>
      <c r="X991" s="19" t="s">
        <v>10254</v>
      </c>
      <c r="Y991" s="19" t="s">
        <v>3638</v>
      </c>
      <c r="Z991" s="19" t="s">
        <v>3639</v>
      </c>
      <c r="AA991" s="46">
        <v>347</v>
      </c>
      <c r="AB991" s="19" t="s">
        <v>571</v>
      </c>
      <c r="AC991" s="19" t="s">
        <v>295</v>
      </c>
      <c r="AD991" s="19" t="s">
        <v>3461</v>
      </c>
      <c r="AE991" s="19" t="s">
        <v>3462</v>
      </c>
      <c r="AF991" s="19" t="s">
        <v>1719</v>
      </c>
      <c r="AG991" s="19" t="s">
        <v>3463</v>
      </c>
      <c r="AH991" s="19" t="s">
        <v>1594</v>
      </c>
      <c r="AI991" s="19" t="s">
        <v>1595</v>
      </c>
      <c r="AJ991" s="45">
        <v>0.05</v>
      </c>
      <c r="AK991" s="45">
        <v>18</v>
      </c>
      <c r="AL991" s="19" t="s">
        <v>1501</v>
      </c>
      <c r="AM991" s="46">
        <v>25272.5</v>
      </c>
      <c r="AN991" s="46">
        <v>18037.5</v>
      </c>
      <c r="AO991" s="46">
        <v>7235</v>
      </c>
      <c r="AP991" s="45">
        <v>342</v>
      </c>
      <c r="AQ991" s="45"/>
      <c r="AR991" s="45" t="str">
        <f>IFERROR(VLOOKUP(AB991,'Pedidos marco'!$A$1:$D$10000,4,0)," ")</f>
        <v xml:space="preserve"> </v>
      </c>
      <c r="AS991" s="45">
        <f t="shared" si="105"/>
        <v>6</v>
      </c>
      <c r="AT991" s="45" t="str">
        <f t="shared" si="106"/>
        <v>06</v>
      </c>
      <c r="AU991" s="47">
        <v>18</v>
      </c>
      <c r="AV991" s="19" t="str">
        <f t="shared" si="107"/>
        <v>04 April</v>
      </c>
      <c r="AW991" s="19">
        <f t="shared" si="108"/>
        <v>0.95</v>
      </c>
      <c r="AX991" s="19">
        <f t="shared" si="109"/>
        <v>19</v>
      </c>
      <c r="AY991" s="19" t="e">
        <f>VLOOKUP(AG991,Cías!$A$1:$E$10000,5,0)</f>
        <v>#N/A</v>
      </c>
      <c r="AZ991" s="19" t="str">
        <f t="shared" si="110"/>
        <v>1014100</v>
      </c>
      <c r="BA991" s="19" t="str">
        <f t="shared" si="111"/>
        <v>SIGUENZA PARRA FROILAN ALEJANDRO</v>
      </c>
      <c r="BB991" s="19" t="e">
        <f>VLOOKUP(AG991,Cías!$A$1:$E$10000,3,0)</f>
        <v>#N/A</v>
      </c>
      <c r="BC991" s="19"/>
      <c r="BD991" s="19"/>
      <c r="BE991" s="19"/>
      <c r="BF991" s="19"/>
      <c r="BG991" s="19"/>
      <c r="BH991" s="19"/>
      <c r="BI991" s="19"/>
      <c r="BJ991" s="19"/>
    </row>
    <row r="992" spans="1:62" ht="15" x14ac:dyDescent="0.2">
      <c r="A992" s="19" t="s">
        <v>10247</v>
      </c>
      <c r="B992" s="19" t="s">
        <v>1479</v>
      </c>
      <c r="C992" s="43">
        <v>44657</v>
      </c>
      <c r="D992" s="44">
        <v>0.92638888888889004</v>
      </c>
      <c r="E992" s="19" t="s">
        <v>10255</v>
      </c>
      <c r="F992" s="19" t="s">
        <v>1481</v>
      </c>
      <c r="G992" s="19" t="s">
        <v>1481</v>
      </c>
      <c r="H992" s="45">
        <v>0</v>
      </c>
      <c r="I992" s="45">
        <v>0</v>
      </c>
      <c r="J992" s="19" t="s">
        <v>1482</v>
      </c>
      <c r="K992" s="19" t="s">
        <v>10249</v>
      </c>
      <c r="L992" s="19" t="s">
        <v>10256</v>
      </c>
      <c r="M992" s="19" t="s">
        <v>10257</v>
      </c>
      <c r="N992" s="19" t="s">
        <v>10247</v>
      </c>
      <c r="O992" s="19" t="s">
        <v>1603</v>
      </c>
      <c r="P992" s="19" t="s">
        <v>1604</v>
      </c>
      <c r="Q992" s="46">
        <v>120</v>
      </c>
      <c r="R992" s="19" t="s">
        <v>1544</v>
      </c>
      <c r="S992" s="19" t="s">
        <v>4733</v>
      </c>
      <c r="T992" s="19" t="s">
        <v>4734</v>
      </c>
      <c r="U992" s="19" t="s">
        <v>10252</v>
      </c>
      <c r="V992" s="19" t="s">
        <v>10253</v>
      </c>
      <c r="W992" s="19" t="s">
        <v>3636</v>
      </c>
      <c r="X992" s="19" t="s">
        <v>10254</v>
      </c>
      <c r="Y992" s="19" t="s">
        <v>3638</v>
      </c>
      <c r="Z992" s="19" t="s">
        <v>3639</v>
      </c>
      <c r="AA992" s="46">
        <v>347</v>
      </c>
      <c r="AB992" s="19" t="s">
        <v>571</v>
      </c>
      <c r="AC992" s="19" t="s">
        <v>295</v>
      </c>
      <c r="AD992" s="19" t="s">
        <v>3461</v>
      </c>
      <c r="AE992" s="19" t="s">
        <v>3462</v>
      </c>
      <c r="AF992" s="19" t="s">
        <v>1719</v>
      </c>
      <c r="AG992" s="19" t="s">
        <v>3463</v>
      </c>
      <c r="AH992" s="19" t="s">
        <v>1594</v>
      </c>
      <c r="AI992" s="19" t="s">
        <v>1595</v>
      </c>
      <c r="AJ992" s="45">
        <v>0.05</v>
      </c>
      <c r="AK992" s="45">
        <v>6</v>
      </c>
      <c r="AL992" s="19" t="s">
        <v>1501</v>
      </c>
      <c r="AM992" s="46">
        <v>13247.5</v>
      </c>
      <c r="AN992" s="46">
        <v>6012.5</v>
      </c>
      <c r="AO992" s="46">
        <v>7235</v>
      </c>
      <c r="AP992" s="45">
        <v>114</v>
      </c>
      <c r="AQ992" s="45"/>
      <c r="AR992" s="45" t="str">
        <f>IFERROR(VLOOKUP(AB992,'Pedidos marco'!$A$1:$D$10000,4,0)," ")</f>
        <v xml:space="preserve"> </v>
      </c>
      <c r="AS992" s="45">
        <f t="shared" si="105"/>
        <v>6</v>
      </c>
      <c r="AT992" s="45" t="str">
        <f t="shared" si="106"/>
        <v>06</v>
      </c>
      <c r="AU992" s="47">
        <v>6</v>
      </c>
      <c r="AV992" s="19" t="str">
        <f t="shared" si="107"/>
        <v>04 April</v>
      </c>
      <c r="AW992" s="19">
        <f t="shared" si="108"/>
        <v>0.95</v>
      </c>
      <c r="AX992" s="19">
        <f t="shared" si="109"/>
        <v>19</v>
      </c>
      <c r="AY992" s="19" t="e">
        <f>VLOOKUP(AG992,Cías!$A$1:$E$10000,5,0)</f>
        <v>#N/A</v>
      </c>
      <c r="AZ992" s="19" t="str">
        <f t="shared" si="110"/>
        <v>1014100</v>
      </c>
      <c r="BA992" s="19" t="str">
        <f t="shared" si="111"/>
        <v>SIGUENZA PARRA FROILAN ALEJANDRO</v>
      </c>
      <c r="BB992" s="19" t="e">
        <f>VLOOKUP(AG992,Cías!$A$1:$E$10000,3,0)</f>
        <v>#N/A</v>
      </c>
      <c r="BC992" s="19"/>
      <c r="BD992" s="19"/>
      <c r="BE992" s="19"/>
      <c r="BF992" s="19"/>
      <c r="BG992" s="19"/>
      <c r="BH992" s="19"/>
      <c r="BI992" s="19"/>
      <c r="BJ992" s="19"/>
    </row>
    <row r="993" spans="1:62" ht="15" x14ac:dyDescent="0.2">
      <c r="A993" s="19" t="s">
        <v>10258</v>
      </c>
      <c r="B993" s="19" t="s">
        <v>1479</v>
      </c>
      <c r="C993" s="43">
        <v>44657</v>
      </c>
      <c r="D993" s="44">
        <v>0.93194444444444002</v>
      </c>
      <c r="E993" s="19" t="s">
        <v>10259</v>
      </c>
      <c r="F993" s="19" t="s">
        <v>10260</v>
      </c>
      <c r="G993" s="19" t="s">
        <v>10261</v>
      </c>
      <c r="H993" s="45">
        <v>3887.75</v>
      </c>
      <c r="I993" s="45">
        <v>4358.97</v>
      </c>
      <c r="J993" s="19" t="s">
        <v>1560</v>
      </c>
      <c r="K993" s="19" t="s">
        <v>10262</v>
      </c>
      <c r="L993" s="19" t="s">
        <v>10263</v>
      </c>
      <c r="M993" s="19" t="s">
        <v>10264</v>
      </c>
      <c r="N993" s="19" t="s">
        <v>10258</v>
      </c>
      <c r="O993" s="19" t="s">
        <v>2057</v>
      </c>
      <c r="P993" s="19" t="s">
        <v>2058</v>
      </c>
      <c r="Q993" s="46">
        <v>30.86</v>
      </c>
      <c r="R993" s="19" t="s">
        <v>1488</v>
      </c>
      <c r="S993" s="19" t="s">
        <v>3902</v>
      </c>
      <c r="T993" s="19" t="s">
        <v>173</v>
      </c>
      <c r="U993" s="19" t="s">
        <v>3903</v>
      </c>
      <c r="V993" s="19" t="s">
        <v>3904</v>
      </c>
      <c r="W993" s="19" t="s">
        <v>1548</v>
      </c>
      <c r="X993" s="19" t="s">
        <v>3905</v>
      </c>
      <c r="Y993" s="19" t="s">
        <v>1684</v>
      </c>
      <c r="Z993" s="19" t="s">
        <v>1685</v>
      </c>
      <c r="AA993" s="46">
        <v>198</v>
      </c>
      <c r="AB993" s="19" t="s">
        <v>512</v>
      </c>
      <c r="AC993" s="19" t="s">
        <v>173</v>
      </c>
      <c r="AD993" s="19" t="s">
        <v>10265</v>
      </c>
      <c r="AE993" s="19" t="s">
        <v>10266</v>
      </c>
      <c r="AF993" s="19" t="s">
        <v>1497</v>
      </c>
      <c r="AG993" s="19" t="s">
        <v>10267</v>
      </c>
      <c r="AH993" s="19" t="s">
        <v>1499</v>
      </c>
      <c r="AI993" s="19" t="s">
        <v>1500</v>
      </c>
      <c r="AJ993" s="45">
        <v>0</v>
      </c>
      <c r="AK993" s="45">
        <v>0</v>
      </c>
      <c r="AL993" s="19" t="s">
        <v>1501</v>
      </c>
      <c r="AM993" s="46">
        <v>49520</v>
      </c>
      <c r="AN993" s="46">
        <v>30860</v>
      </c>
      <c r="AO993" s="46">
        <v>18660</v>
      </c>
      <c r="AP993" s="45">
        <v>503.02</v>
      </c>
      <c r="AQ993" s="45"/>
      <c r="AR993" s="45" t="str">
        <f>IFERROR(VLOOKUP(AB993,'Pedidos marco'!$A$1:$D$10000,4,0)," ")</f>
        <v xml:space="preserve"> </v>
      </c>
      <c r="AS993" s="45">
        <f t="shared" si="105"/>
        <v>6</v>
      </c>
      <c r="AT993" s="45" t="str">
        <f t="shared" si="106"/>
        <v>06</v>
      </c>
      <c r="AU993" s="47">
        <v>30.86</v>
      </c>
      <c r="AV993" s="19" t="str">
        <f t="shared" si="107"/>
        <v>04 April</v>
      </c>
      <c r="AW993" s="19">
        <f t="shared" si="108"/>
        <v>16.300064808814</v>
      </c>
      <c r="AX993" s="19">
        <f t="shared" si="109"/>
        <v>16.300064808814</v>
      </c>
      <c r="AY993" s="19" t="e">
        <f>VLOOKUP(AG993,Cías!$A$1:$E$10000,5,0)</f>
        <v>#N/A</v>
      </c>
      <c r="AZ993" s="19" t="str">
        <f t="shared" si="110"/>
        <v>1013862</v>
      </c>
      <c r="BA993" s="19" t="str">
        <f t="shared" si="111"/>
        <v>JACOME MARTINEZ EDGAR BOLIVAR</v>
      </c>
      <c r="BB993" s="19" t="e">
        <f>VLOOKUP(AG993,Cías!$A$1:$E$10000,3,0)</f>
        <v>#N/A</v>
      </c>
      <c r="BC993" s="19"/>
      <c r="BD993" s="19"/>
      <c r="BE993" s="19"/>
      <c r="BF993" s="19"/>
      <c r="BG993" s="19"/>
      <c r="BH993" s="19"/>
      <c r="BI993" s="19"/>
      <c r="BJ993" s="19"/>
    </row>
    <row r="994" spans="1:62" ht="15" x14ac:dyDescent="0.2">
      <c r="A994" s="19" t="s">
        <v>10268</v>
      </c>
      <c r="B994" s="19" t="s">
        <v>1479</v>
      </c>
      <c r="C994" s="43">
        <v>44657</v>
      </c>
      <c r="D994" s="44">
        <v>0.93819444444444</v>
      </c>
      <c r="E994" s="19" t="s">
        <v>10269</v>
      </c>
      <c r="F994" s="19" t="s">
        <v>10270</v>
      </c>
      <c r="G994" s="19" t="s">
        <v>10271</v>
      </c>
      <c r="H994" s="45">
        <v>1002.67</v>
      </c>
      <c r="I994" s="45">
        <v>1124.2</v>
      </c>
      <c r="J994" s="19" t="s">
        <v>1560</v>
      </c>
      <c r="K994" s="19" t="s">
        <v>10272</v>
      </c>
      <c r="L994" s="19" t="s">
        <v>10273</v>
      </c>
      <c r="M994" s="19" t="s">
        <v>10274</v>
      </c>
      <c r="N994" s="19" t="s">
        <v>10268</v>
      </c>
      <c r="O994" s="19" t="s">
        <v>369</v>
      </c>
      <c r="P994" s="19" t="s">
        <v>370</v>
      </c>
      <c r="Q994" s="46">
        <v>160</v>
      </c>
      <c r="R994" s="19" t="s">
        <v>1544</v>
      </c>
      <c r="S994" s="19" t="s">
        <v>3305</v>
      </c>
      <c r="T994" s="19" t="s">
        <v>3306</v>
      </c>
      <c r="U994" s="19" t="s">
        <v>3307</v>
      </c>
      <c r="V994" s="19" t="s">
        <v>3308</v>
      </c>
      <c r="W994" s="19" t="s">
        <v>1627</v>
      </c>
      <c r="X994" s="19" t="s">
        <v>3309</v>
      </c>
      <c r="Y994" s="19" t="s">
        <v>1629</v>
      </c>
      <c r="Z994" s="19" t="s">
        <v>1630</v>
      </c>
      <c r="AA994" s="46">
        <v>40</v>
      </c>
      <c r="AB994" s="19" t="s">
        <v>502</v>
      </c>
      <c r="AC994" s="19" t="s">
        <v>153</v>
      </c>
      <c r="AD994" s="19" t="s">
        <v>5236</v>
      </c>
      <c r="AE994" s="19" t="s">
        <v>5237</v>
      </c>
      <c r="AF994" s="19" t="s">
        <v>1592</v>
      </c>
      <c r="AG994" s="19" t="s">
        <v>5238</v>
      </c>
      <c r="AH994" s="19" t="s">
        <v>1594</v>
      </c>
      <c r="AI994" s="19" t="s">
        <v>1595</v>
      </c>
      <c r="AJ994" s="45">
        <v>0.05</v>
      </c>
      <c r="AK994" s="45">
        <v>8</v>
      </c>
      <c r="AL994" s="19" t="s">
        <v>1501</v>
      </c>
      <c r="AM994" s="46">
        <v>16870</v>
      </c>
      <c r="AN994" s="46">
        <v>8010</v>
      </c>
      <c r="AO994" s="46">
        <v>8860</v>
      </c>
      <c r="AP994" s="45">
        <v>33.6</v>
      </c>
      <c r="AQ994" s="45"/>
      <c r="AR994" s="45" t="str">
        <f>IFERROR(VLOOKUP(AB994,'Pedidos marco'!$A$1:$D$10000,4,0)," ")</f>
        <v xml:space="preserve"> </v>
      </c>
      <c r="AS994" s="45">
        <f t="shared" si="105"/>
        <v>6</v>
      </c>
      <c r="AT994" s="45" t="str">
        <f t="shared" si="106"/>
        <v>06</v>
      </c>
      <c r="AU994" s="47">
        <v>8</v>
      </c>
      <c r="AV994" s="19" t="str">
        <f t="shared" si="107"/>
        <v>04 April</v>
      </c>
      <c r="AW994" s="19">
        <f t="shared" si="108"/>
        <v>0.21000000000000002</v>
      </c>
      <c r="AX994" s="19">
        <f t="shared" si="109"/>
        <v>4.2</v>
      </c>
      <c r="AY994" s="19" t="e">
        <f>VLOOKUP(AG994,Cías!$A$1:$E$10000,5,0)</f>
        <v>#N/A</v>
      </c>
      <c r="AZ994" s="19" t="str">
        <f t="shared" si="110"/>
        <v>1013882</v>
      </c>
      <c r="BA994" s="19" t="str">
        <f t="shared" si="111"/>
        <v>GUERRERO ANDRADE EDUARDO MARCELO</v>
      </c>
      <c r="BB994" s="19" t="e">
        <f>VLOOKUP(AG994,Cías!$A$1:$E$10000,3,0)</f>
        <v>#N/A</v>
      </c>
      <c r="BC994" s="19"/>
      <c r="BD994" s="19"/>
      <c r="BE994" s="19"/>
      <c r="BF994" s="19"/>
      <c r="BG994" s="19"/>
      <c r="BH994" s="19"/>
      <c r="BI994" s="19"/>
      <c r="BJ994" s="19"/>
    </row>
    <row r="995" spans="1:62" ht="15" x14ac:dyDescent="0.2">
      <c r="A995" s="19" t="s">
        <v>10268</v>
      </c>
      <c r="B995" s="19" t="s">
        <v>1479</v>
      </c>
      <c r="C995" s="43">
        <v>44657</v>
      </c>
      <c r="D995" s="44">
        <v>0.93819444444444</v>
      </c>
      <c r="E995" s="19" t="s">
        <v>10275</v>
      </c>
      <c r="F995" s="19" t="s">
        <v>10276</v>
      </c>
      <c r="G995" s="19" t="s">
        <v>10277</v>
      </c>
      <c r="H995" s="45">
        <v>3278.88</v>
      </c>
      <c r="I995" s="45">
        <v>3676.31</v>
      </c>
      <c r="J995" s="19" t="s">
        <v>1560</v>
      </c>
      <c r="K995" s="19" t="s">
        <v>10272</v>
      </c>
      <c r="L995" s="19" t="s">
        <v>10278</v>
      </c>
      <c r="M995" s="19" t="s">
        <v>10279</v>
      </c>
      <c r="N995" s="19" t="s">
        <v>10268</v>
      </c>
      <c r="O995" s="19" t="s">
        <v>367</v>
      </c>
      <c r="P995" s="19" t="s">
        <v>368</v>
      </c>
      <c r="Q995" s="46">
        <v>480</v>
      </c>
      <c r="R995" s="19" t="s">
        <v>1544</v>
      </c>
      <c r="S995" s="19" t="s">
        <v>3305</v>
      </c>
      <c r="T995" s="19" t="s">
        <v>3306</v>
      </c>
      <c r="U995" s="19" t="s">
        <v>3307</v>
      </c>
      <c r="V995" s="19" t="s">
        <v>3308</v>
      </c>
      <c r="W995" s="19" t="s">
        <v>1627</v>
      </c>
      <c r="X995" s="19" t="s">
        <v>3309</v>
      </c>
      <c r="Y995" s="19" t="s">
        <v>1629</v>
      </c>
      <c r="Z995" s="19" t="s">
        <v>1630</v>
      </c>
      <c r="AA995" s="46">
        <v>40</v>
      </c>
      <c r="AB995" s="19" t="s">
        <v>502</v>
      </c>
      <c r="AC995" s="19" t="s">
        <v>153</v>
      </c>
      <c r="AD995" s="19" t="s">
        <v>5236</v>
      </c>
      <c r="AE995" s="19" t="s">
        <v>5237</v>
      </c>
      <c r="AF995" s="19" t="s">
        <v>1592</v>
      </c>
      <c r="AG995" s="19" t="s">
        <v>5238</v>
      </c>
      <c r="AH995" s="19" t="s">
        <v>1594</v>
      </c>
      <c r="AI995" s="19" t="s">
        <v>1595</v>
      </c>
      <c r="AJ995" s="45">
        <v>0.05</v>
      </c>
      <c r="AK995" s="45">
        <v>24</v>
      </c>
      <c r="AL995" s="19" t="s">
        <v>1501</v>
      </c>
      <c r="AM995" s="46">
        <v>32890</v>
      </c>
      <c r="AN995" s="46">
        <v>24030</v>
      </c>
      <c r="AO995" s="46">
        <v>8860</v>
      </c>
      <c r="AP995" s="45">
        <v>100.8</v>
      </c>
      <c r="AQ995" s="45"/>
      <c r="AR995" s="45" t="str">
        <f>IFERROR(VLOOKUP(AB995,'Pedidos marco'!$A$1:$D$10000,4,0)," ")</f>
        <v xml:space="preserve"> </v>
      </c>
      <c r="AS995" s="45">
        <f t="shared" si="105"/>
        <v>6</v>
      </c>
      <c r="AT995" s="45" t="str">
        <f t="shared" si="106"/>
        <v>06</v>
      </c>
      <c r="AU995" s="47">
        <v>24</v>
      </c>
      <c r="AV995" s="19" t="str">
        <f t="shared" si="107"/>
        <v>04 April</v>
      </c>
      <c r="AW995" s="19">
        <f t="shared" si="108"/>
        <v>0.21</v>
      </c>
      <c r="AX995" s="19">
        <f t="shared" si="109"/>
        <v>4.2</v>
      </c>
      <c r="AY995" s="19" t="e">
        <f>VLOOKUP(AG995,Cías!$A$1:$E$10000,5,0)</f>
        <v>#N/A</v>
      </c>
      <c r="AZ995" s="19" t="str">
        <f t="shared" si="110"/>
        <v>1013882</v>
      </c>
      <c r="BA995" s="19" t="str">
        <f t="shared" si="111"/>
        <v>GUERRERO ANDRADE EDUARDO MARCELO</v>
      </c>
      <c r="BB995" s="19" t="e">
        <f>VLOOKUP(AG995,Cías!$A$1:$E$10000,3,0)</f>
        <v>#N/A</v>
      </c>
      <c r="BC995" s="19"/>
      <c r="BD995" s="19"/>
      <c r="BE995" s="19"/>
      <c r="BF995" s="19"/>
      <c r="BG995" s="19"/>
      <c r="BH995" s="19"/>
      <c r="BI995" s="19"/>
      <c r="BJ995" s="19"/>
    </row>
    <row r="996" spans="1:62" ht="15" x14ac:dyDescent="0.2">
      <c r="A996" s="19" t="s">
        <v>10280</v>
      </c>
      <c r="B996" s="19" t="s">
        <v>1479</v>
      </c>
      <c r="C996" s="43">
        <v>44657</v>
      </c>
      <c r="D996" s="44">
        <v>0.93888888888888999</v>
      </c>
      <c r="E996" s="19" t="s">
        <v>10281</v>
      </c>
      <c r="F996" s="19" t="s">
        <v>10282</v>
      </c>
      <c r="G996" s="19" t="s">
        <v>10283</v>
      </c>
      <c r="H996" s="45">
        <v>3262.32</v>
      </c>
      <c r="I996" s="45">
        <v>3657.74</v>
      </c>
      <c r="J996" s="19" t="s">
        <v>1560</v>
      </c>
      <c r="K996" s="19" t="s">
        <v>10284</v>
      </c>
      <c r="L996" s="19" t="s">
        <v>10285</v>
      </c>
      <c r="M996" s="19" t="s">
        <v>10286</v>
      </c>
      <c r="N996" s="19" t="s">
        <v>10280</v>
      </c>
      <c r="O996" s="19" t="s">
        <v>367</v>
      </c>
      <c r="P996" s="19" t="s">
        <v>368</v>
      </c>
      <c r="Q996" s="46">
        <v>480</v>
      </c>
      <c r="R996" s="19" t="s">
        <v>1544</v>
      </c>
      <c r="S996" s="19" t="s">
        <v>1712</v>
      </c>
      <c r="T996" s="19" t="s">
        <v>1713</v>
      </c>
      <c r="U996" s="19" t="s">
        <v>1714</v>
      </c>
      <c r="V996" s="19" t="s">
        <v>1715</v>
      </c>
      <c r="W996" s="19" t="s">
        <v>1627</v>
      </c>
      <c r="X996" s="19" t="s">
        <v>1716</v>
      </c>
      <c r="Y996" s="19" t="s">
        <v>1629</v>
      </c>
      <c r="Z996" s="19" t="s">
        <v>1630</v>
      </c>
      <c r="AA996" s="46">
        <v>40</v>
      </c>
      <c r="AB996" s="19" t="s">
        <v>501</v>
      </c>
      <c r="AC996" s="19" t="s">
        <v>151</v>
      </c>
      <c r="AD996" s="19" t="s">
        <v>4612</v>
      </c>
      <c r="AE996" s="19" t="s">
        <v>4613</v>
      </c>
      <c r="AF996" s="19" t="s">
        <v>1719</v>
      </c>
      <c r="AG996" s="19" t="s">
        <v>4614</v>
      </c>
      <c r="AH996" s="19" t="s">
        <v>1594</v>
      </c>
      <c r="AI996" s="19" t="s">
        <v>1595</v>
      </c>
      <c r="AJ996" s="45">
        <v>0.05</v>
      </c>
      <c r="AK996" s="45">
        <v>24</v>
      </c>
      <c r="AL996" s="19" t="s">
        <v>1501</v>
      </c>
      <c r="AM996" s="46">
        <v>39650</v>
      </c>
      <c r="AN996" s="46">
        <v>24030</v>
      </c>
      <c r="AO996" s="46">
        <v>15620</v>
      </c>
      <c r="AP996" s="45">
        <v>100.8</v>
      </c>
      <c r="AQ996" s="45"/>
      <c r="AR996" s="45" t="str">
        <f>IFERROR(VLOOKUP(AB996,'Pedidos marco'!$A$1:$D$10000,4,0)," ")</f>
        <v xml:space="preserve"> </v>
      </c>
      <c r="AS996" s="45">
        <f t="shared" si="105"/>
        <v>6</v>
      </c>
      <c r="AT996" s="45" t="str">
        <f t="shared" si="106"/>
        <v>06</v>
      </c>
      <c r="AU996" s="47">
        <v>24</v>
      </c>
      <c r="AV996" s="19" t="str">
        <f t="shared" si="107"/>
        <v>04 April</v>
      </c>
      <c r="AW996" s="19">
        <f t="shared" si="108"/>
        <v>0.21</v>
      </c>
      <c r="AX996" s="19">
        <f t="shared" si="109"/>
        <v>4.2</v>
      </c>
      <c r="AY996" s="19" t="e">
        <f>VLOOKUP(AG996,Cías!$A$1:$E$10000,5,0)</f>
        <v>#N/A</v>
      </c>
      <c r="AZ996" s="19" t="str">
        <f t="shared" si="110"/>
        <v>1013930</v>
      </c>
      <c r="BA996" s="19" t="str">
        <f t="shared" si="111"/>
        <v>GUERRA SANCHEZ EDISON RENE</v>
      </c>
      <c r="BB996" s="19" t="e">
        <f>VLOOKUP(AG996,Cías!$A$1:$E$10000,3,0)</f>
        <v>#N/A</v>
      </c>
      <c r="BC996" s="19"/>
      <c r="BD996" s="19"/>
      <c r="BE996" s="19"/>
      <c r="BF996" s="19"/>
      <c r="BG996" s="19"/>
      <c r="BH996" s="19"/>
      <c r="BI996" s="19"/>
      <c r="BJ996" s="19"/>
    </row>
    <row r="997" spans="1:62" ht="15" x14ac:dyDescent="0.2">
      <c r="A997" s="19" t="s">
        <v>10287</v>
      </c>
      <c r="B997" s="19" t="s">
        <v>1479</v>
      </c>
      <c r="C997" s="43">
        <v>44657</v>
      </c>
      <c r="D997" s="44">
        <v>0.94097222222221999</v>
      </c>
      <c r="E997" s="19" t="s">
        <v>10288</v>
      </c>
      <c r="F997" s="19" t="s">
        <v>6135</v>
      </c>
      <c r="G997" s="19" t="s">
        <v>6136</v>
      </c>
      <c r="H997" s="45">
        <v>4124.74</v>
      </c>
      <c r="I997" s="45">
        <v>4624.68</v>
      </c>
      <c r="J997" s="19" t="s">
        <v>2037</v>
      </c>
      <c r="K997" s="19" t="s">
        <v>6137</v>
      </c>
      <c r="L997" s="19" t="s">
        <v>10289</v>
      </c>
      <c r="M997" s="19" t="s">
        <v>10290</v>
      </c>
      <c r="N997" s="19" t="s">
        <v>10287</v>
      </c>
      <c r="O997" s="19" t="s">
        <v>371</v>
      </c>
      <c r="P997" s="19" t="s">
        <v>372</v>
      </c>
      <c r="Q997" s="46">
        <v>640</v>
      </c>
      <c r="R997" s="19" t="s">
        <v>1544</v>
      </c>
      <c r="S997" s="19" t="s">
        <v>6123</v>
      </c>
      <c r="T997" s="19" t="s">
        <v>6124</v>
      </c>
      <c r="U997" s="19" t="s">
        <v>6125</v>
      </c>
      <c r="V997" s="19" t="s">
        <v>6126</v>
      </c>
      <c r="W997" s="19" t="s">
        <v>6127</v>
      </c>
      <c r="X997" s="19" t="s">
        <v>6128</v>
      </c>
      <c r="Y997" s="19" t="s">
        <v>6129</v>
      </c>
      <c r="Z997" s="19" t="s">
        <v>6130</v>
      </c>
      <c r="AA997" s="46">
        <v>303</v>
      </c>
      <c r="AB997" s="19" t="s">
        <v>468</v>
      </c>
      <c r="AC997" s="19" t="s">
        <v>86</v>
      </c>
      <c r="AD997" s="19" t="s">
        <v>6131</v>
      </c>
      <c r="AE997" s="19" t="s">
        <v>6132</v>
      </c>
      <c r="AF997" s="19" t="s">
        <v>1592</v>
      </c>
      <c r="AG997" s="19" t="s">
        <v>6133</v>
      </c>
      <c r="AH997" s="19" t="s">
        <v>1499</v>
      </c>
      <c r="AI997" s="19" t="s">
        <v>1500</v>
      </c>
      <c r="AJ997" s="45">
        <v>0</v>
      </c>
      <c r="AK997" s="45">
        <v>0</v>
      </c>
      <c r="AL997" s="19" t="s">
        <v>1501</v>
      </c>
      <c r="AM997" s="46">
        <v>50170</v>
      </c>
      <c r="AN997" s="46">
        <v>32070</v>
      </c>
      <c r="AO997" s="46">
        <v>18100</v>
      </c>
      <c r="AP997" s="45">
        <v>710.4</v>
      </c>
      <c r="AQ997" s="45"/>
      <c r="AR997" s="45" t="str">
        <f>IFERROR(VLOOKUP(AB997,'Pedidos marco'!$A$1:$D$10000,4,0)," ")</f>
        <v xml:space="preserve"> </v>
      </c>
      <c r="AS997" s="45">
        <f t="shared" si="105"/>
        <v>6</v>
      </c>
      <c r="AT997" s="45" t="str">
        <f t="shared" si="106"/>
        <v>06</v>
      </c>
      <c r="AU997" s="47">
        <v>32</v>
      </c>
      <c r="AV997" s="19" t="str">
        <f t="shared" si="107"/>
        <v>04 April</v>
      </c>
      <c r="AW997" s="19">
        <f t="shared" si="108"/>
        <v>1.1099999999999999</v>
      </c>
      <c r="AX997" s="19">
        <f t="shared" si="109"/>
        <v>22.2</v>
      </c>
      <c r="AY997" s="19" t="e">
        <f>VLOOKUP(AG997,Cías!$A$1:$E$10000,5,0)</f>
        <v>#N/A</v>
      </c>
      <c r="AZ997" s="19" t="str">
        <f t="shared" si="110"/>
        <v>1013142</v>
      </c>
      <c r="BA997" s="19" t="str">
        <f t="shared" si="111"/>
        <v>CEVALLOS YEPEZ WILLIAM RICARDO</v>
      </c>
      <c r="BB997" s="19" t="e">
        <f>VLOOKUP(AG997,Cías!$A$1:$E$10000,3,0)</f>
        <v>#N/A</v>
      </c>
      <c r="BC997" s="19"/>
      <c r="BD997" s="19"/>
      <c r="BE997" s="19"/>
      <c r="BF997" s="19"/>
      <c r="BG997" s="19"/>
      <c r="BH997" s="19"/>
      <c r="BI997" s="19"/>
      <c r="BJ997" s="19"/>
    </row>
    <row r="998" spans="1:62" ht="15" x14ac:dyDescent="0.2">
      <c r="A998" s="19" t="s">
        <v>10291</v>
      </c>
      <c r="B998" s="19" t="s">
        <v>1479</v>
      </c>
      <c r="C998" s="43">
        <v>44657</v>
      </c>
      <c r="D998" s="44">
        <v>0.94722222222221997</v>
      </c>
      <c r="E998" s="19" t="s">
        <v>10292</v>
      </c>
      <c r="F998" s="19" t="s">
        <v>10293</v>
      </c>
      <c r="G998" s="19" t="s">
        <v>10294</v>
      </c>
      <c r="H998" s="45">
        <v>4332.04</v>
      </c>
      <c r="I998" s="45">
        <v>4857.1099999999997</v>
      </c>
      <c r="J998" s="19" t="s">
        <v>1560</v>
      </c>
      <c r="K998" s="19" t="s">
        <v>10295</v>
      </c>
      <c r="L998" s="19" t="s">
        <v>10296</v>
      </c>
      <c r="M998" s="19" t="s">
        <v>10297</v>
      </c>
      <c r="N998" s="19" t="s">
        <v>10291</v>
      </c>
      <c r="O998" s="19" t="s">
        <v>367</v>
      </c>
      <c r="P998" s="19" t="s">
        <v>368</v>
      </c>
      <c r="Q998" s="46">
        <v>660</v>
      </c>
      <c r="R998" s="19" t="s">
        <v>1544</v>
      </c>
      <c r="S998" s="19" t="s">
        <v>2256</v>
      </c>
      <c r="T998" s="19" t="s">
        <v>31</v>
      </c>
      <c r="U998" s="19" t="s">
        <v>2257</v>
      </c>
      <c r="V998" s="19" t="s">
        <v>2258</v>
      </c>
      <c r="W998" s="19" t="s">
        <v>1586</v>
      </c>
      <c r="X998" s="19" t="s">
        <v>2259</v>
      </c>
      <c r="Y998" s="19" t="s">
        <v>1588</v>
      </c>
      <c r="Z998" s="19" t="s">
        <v>1589</v>
      </c>
      <c r="AA998" s="46">
        <v>250</v>
      </c>
      <c r="AB998" s="19" t="s">
        <v>442</v>
      </c>
      <c r="AC998" s="19" t="s">
        <v>31</v>
      </c>
      <c r="AD998" s="19" t="s">
        <v>2260</v>
      </c>
      <c r="AE998" s="19" t="s">
        <v>2261</v>
      </c>
      <c r="AF998" s="19" t="s">
        <v>1592</v>
      </c>
      <c r="AG998" s="19" t="s">
        <v>2262</v>
      </c>
      <c r="AH998" s="19" t="s">
        <v>1499</v>
      </c>
      <c r="AI998" s="19" t="s">
        <v>1500</v>
      </c>
      <c r="AJ998" s="45">
        <v>0</v>
      </c>
      <c r="AK998" s="45">
        <v>0</v>
      </c>
      <c r="AL998" s="19" t="s">
        <v>1501</v>
      </c>
      <c r="AM998" s="46">
        <v>51260</v>
      </c>
      <c r="AN998" s="46">
        <v>33060</v>
      </c>
      <c r="AO998" s="46">
        <v>18200</v>
      </c>
      <c r="AP998" s="45">
        <v>594</v>
      </c>
      <c r="AQ998" s="45"/>
      <c r="AR998" s="45" t="str">
        <f>IFERROR(VLOOKUP(AB998,'Pedidos marco'!$A$1:$D$10000,4,0)," ")</f>
        <v xml:space="preserve"> </v>
      </c>
      <c r="AS998" s="45">
        <f t="shared" si="105"/>
        <v>6</v>
      </c>
      <c r="AT998" s="45" t="str">
        <f t="shared" si="106"/>
        <v>06</v>
      </c>
      <c r="AU998" s="47">
        <v>33</v>
      </c>
      <c r="AV998" s="19" t="str">
        <f t="shared" si="107"/>
        <v>04 April</v>
      </c>
      <c r="AW998" s="19">
        <f t="shared" si="108"/>
        <v>0.9</v>
      </c>
      <c r="AX998" s="19">
        <f t="shared" si="109"/>
        <v>18</v>
      </c>
      <c r="AY998" s="19" t="e">
        <f>VLOOKUP(AG998,Cías!$A$1:$E$10000,5,0)</f>
        <v>#N/A</v>
      </c>
      <c r="AZ998" s="19" t="str">
        <f t="shared" si="110"/>
        <v>1021138</v>
      </c>
      <c r="BA998" s="19" t="str">
        <f t="shared" si="111"/>
        <v>ARCOS MENDOZA LUIS EDUARDO</v>
      </c>
      <c r="BB998" s="19" t="e">
        <f>VLOOKUP(AG998,Cías!$A$1:$E$10000,3,0)</f>
        <v>#N/A</v>
      </c>
      <c r="BC998" s="19"/>
      <c r="BD998" s="19"/>
      <c r="BE998" s="19"/>
      <c r="BF998" s="19"/>
      <c r="BG998" s="19"/>
      <c r="BH998" s="19"/>
      <c r="BI998" s="19"/>
      <c r="BJ998" s="19"/>
    </row>
    <row r="999" spans="1:62" ht="15" x14ac:dyDescent="0.2">
      <c r="A999" s="19" t="s">
        <v>10298</v>
      </c>
      <c r="B999" s="19" t="s">
        <v>1479</v>
      </c>
      <c r="C999" s="43">
        <v>44657</v>
      </c>
      <c r="D999" s="44">
        <v>0.95625000000000004</v>
      </c>
      <c r="E999" s="19" t="s">
        <v>10299</v>
      </c>
      <c r="F999" s="19" t="s">
        <v>1481</v>
      </c>
      <c r="G999" s="19" t="s">
        <v>1481</v>
      </c>
      <c r="H999" s="45">
        <v>0</v>
      </c>
      <c r="I999" s="45">
        <v>0</v>
      </c>
      <c r="J999" s="19" t="s">
        <v>1482</v>
      </c>
      <c r="K999" s="19" t="s">
        <v>10300</v>
      </c>
      <c r="L999" s="19" t="s">
        <v>10301</v>
      </c>
      <c r="M999" s="19" t="s">
        <v>10302</v>
      </c>
      <c r="N999" s="19" t="s">
        <v>10298</v>
      </c>
      <c r="O999" s="19" t="s">
        <v>367</v>
      </c>
      <c r="P999" s="19" t="s">
        <v>368</v>
      </c>
      <c r="Q999" s="46">
        <v>640</v>
      </c>
      <c r="R999" s="19" t="s">
        <v>1544</v>
      </c>
      <c r="S999" s="19" t="s">
        <v>1976</v>
      </c>
      <c r="T999" s="19" t="s">
        <v>92</v>
      </c>
      <c r="U999" s="19" t="s">
        <v>4647</v>
      </c>
      <c r="V999" s="19" t="s">
        <v>2091</v>
      </c>
      <c r="W999" s="19" t="s">
        <v>415</v>
      </c>
      <c r="X999" s="19" t="s">
        <v>4648</v>
      </c>
      <c r="Y999" s="19" t="s">
        <v>4649</v>
      </c>
      <c r="Z999" s="19" t="s">
        <v>4650</v>
      </c>
      <c r="AA999" s="46">
        <v>96.3</v>
      </c>
      <c r="AB999" s="19" t="s">
        <v>592</v>
      </c>
      <c r="AC999" s="19" t="s">
        <v>341</v>
      </c>
      <c r="AD999" s="19" t="s">
        <v>7970</v>
      </c>
      <c r="AE999" s="19" t="s">
        <v>7971</v>
      </c>
      <c r="AF999" s="19" t="s">
        <v>1592</v>
      </c>
      <c r="AG999" s="19" t="s">
        <v>7972</v>
      </c>
      <c r="AH999" s="19" t="s">
        <v>1502</v>
      </c>
      <c r="AI999" s="19" t="s">
        <v>2099</v>
      </c>
      <c r="AJ999" s="45">
        <v>0</v>
      </c>
      <c r="AK999" s="45">
        <v>0</v>
      </c>
      <c r="AL999" s="19" t="s">
        <v>1501</v>
      </c>
      <c r="AM999" s="46">
        <v>49790</v>
      </c>
      <c r="AN999" s="46">
        <v>32030</v>
      </c>
      <c r="AO999" s="46">
        <v>17760</v>
      </c>
      <c r="AP999" s="45">
        <v>288</v>
      </c>
      <c r="AQ999" s="45"/>
      <c r="AR999" s="45" t="str">
        <f>IFERROR(VLOOKUP(AB999,'Pedidos marco'!$A$1:$D$10000,4,0)," ")</f>
        <v xml:space="preserve"> </v>
      </c>
      <c r="AS999" s="45">
        <f t="shared" si="105"/>
        <v>6</v>
      </c>
      <c r="AT999" s="45" t="str">
        <f t="shared" si="106"/>
        <v>06</v>
      </c>
      <c r="AU999" s="47">
        <v>32</v>
      </c>
      <c r="AV999" s="19" t="str">
        <f t="shared" si="107"/>
        <v>04 April</v>
      </c>
      <c r="AW999" s="19">
        <f t="shared" si="108"/>
        <v>0.45</v>
      </c>
      <c r="AX999" s="19">
        <f t="shared" si="109"/>
        <v>9</v>
      </c>
      <c r="AY999" s="19" t="e">
        <f>VLOOKUP(AG999,Cías!$A$1:$E$10000,5,0)</f>
        <v>#N/A</v>
      </c>
      <c r="AZ999" s="19" t="str">
        <f t="shared" si="110"/>
        <v>1013564</v>
      </c>
      <c r="BA999" s="19" t="str">
        <f t="shared" si="111"/>
        <v>VIVERO MORALES MILTON CICERON</v>
      </c>
      <c r="BB999" s="19" t="e">
        <f>VLOOKUP(AG999,Cías!$A$1:$E$10000,3,0)</f>
        <v>#N/A</v>
      </c>
      <c r="BC999" s="19"/>
      <c r="BD999" s="19"/>
      <c r="BE999" s="19"/>
      <c r="BF999" s="19"/>
      <c r="BG999" s="19"/>
      <c r="BH999" s="19"/>
      <c r="BI999" s="19"/>
      <c r="BJ999" s="19"/>
    </row>
    <row r="1000" spans="1:62" ht="15" x14ac:dyDescent="0.2">
      <c r="A1000" s="19" t="s">
        <v>10303</v>
      </c>
      <c r="B1000" s="19" t="s">
        <v>1479</v>
      </c>
      <c r="C1000" s="43">
        <v>44657</v>
      </c>
      <c r="D1000" s="44">
        <v>0.96041666666667003</v>
      </c>
      <c r="E1000" s="19" t="s">
        <v>10304</v>
      </c>
      <c r="F1000" s="19" t="s">
        <v>1481</v>
      </c>
      <c r="G1000" s="19" t="s">
        <v>1481</v>
      </c>
      <c r="H1000" s="45">
        <v>0</v>
      </c>
      <c r="I1000" s="45">
        <v>0</v>
      </c>
      <c r="J1000" s="19" t="s">
        <v>1482</v>
      </c>
      <c r="K1000" s="19" t="s">
        <v>2994</v>
      </c>
      <c r="L1000" s="19" t="s">
        <v>10305</v>
      </c>
      <c r="M1000" s="19" t="s">
        <v>10306</v>
      </c>
      <c r="N1000" s="19" t="s">
        <v>10303</v>
      </c>
      <c r="O1000" s="19" t="s">
        <v>1486</v>
      </c>
      <c r="P1000" s="19" t="s">
        <v>1487</v>
      </c>
      <c r="Q1000" s="46">
        <v>31.93</v>
      </c>
      <c r="R1000" s="19" t="s">
        <v>1488</v>
      </c>
      <c r="S1000" s="19" t="s">
        <v>2997</v>
      </c>
      <c r="T1000" s="19" t="s">
        <v>2998</v>
      </c>
      <c r="U1000" s="19" t="s">
        <v>2999</v>
      </c>
      <c r="V1000" s="19" t="s">
        <v>3000</v>
      </c>
      <c r="W1000" s="19" t="s">
        <v>1586</v>
      </c>
      <c r="X1000" s="19" t="s">
        <v>3001</v>
      </c>
      <c r="Y1000" s="19" t="s">
        <v>1588</v>
      </c>
      <c r="Z1000" s="19" t="s">
        <v>1589</v>
      </c>
      <c r="AA1000" s="46">
        <v>250</v>
      </c>
      <c r="AB1000" s="19" t="s">
        <v>432</v>
      </c>
      <c r="AC1000" s="19" t="s">
        <v>12</v>
      </c>
      <c r="AD1000" s="19" t="s">
        <v>1833</v>
      </c>
      <c r="AE1000" s="19" t="s">
        <v>1834</v>
      </c>
      <c r="AF1000" s="19" t="s">
        <v>1497</v>
      </c>
      <c r="AG1000" s="19" t="s">
        <v>1835</v>
      </c>
      <c r="AH1000" s="19" t="s">
        <v>1499</v>
      </c>
      <c r="AI1000" s="19" t="s">
        <v>1500</v>
      </c>
      <c r="AJ1000" s="45">
        <v>0</v>
      </c>
      <c r="AK1000" s="45">
        <v>0</v>
      </c>
      <c r="AL1000" s="19" t="s">
        <v>1501</v>
      </c>
      <c r="AM1000" s="46">
        <v>50010</v>
      </c>
      <c r="AN1000" s="46">
        <v>31930</v>
      </c>
      <c r="AO1000" s="46">
        <v>18080</v>
      </c>
      <c r="AP1000" s="45">
        <v>653.92999999999995</v>
      </c>
      <c r="AQ1000" s="45"/>
      <c r="AR1000" s="45" t="str">
        <f>IFERROR(VLOOKUP(AB1000,'Pedidos marco'!$A$1:$D$10000,4,0)," ")</f>
        <v xml:space="preserve"> </v>
      </c>
      <c r="AS1000" s="45">
        <f t="shared" si="105"/>
        <v>6</v>
      </c>
      <c r="AT1000" s="45" t="str">
        <f t="shared" si="106"/>
        <v>06</v>
      </c>
      <c r="AU1000" s="47">
        <v>31.93</v>
      </c>
      <c r="AV1000" s="19" t="str">
        <f t="shared" si="107"/>
        <v>04 April</v>
      </c>
      <c r="AW1000" s="19">
        <f t="shared" si="108"/>
        <v>20.48011274663326</v>
      </c>
      <c r="AX1000" s="19">
        <f t="shared" si="109"/>
        <v>20.48011274663326</v>
      </c>
      <c r="AY1000" s="19" t="e">
        <f>VLOOKUP(AG1000,Cías!$A$1:$E$10000,5,0)</f>
        <v>#N/A</v>
      </c>
      <c r="AZ1000" s="19" t="str">
        <f t="shared" si="110"/>
        <v>1013966</v>
      </c>
      <c r="BA1000" s="19" t="str">
        <f t="shared" si="111"/>
        <v>ALMEIDA CHICAIZA MIGUEL ANGEL</v>
      </c>
      <c r="BB1000" s="19" t="e">
        <f>VLOOKUP(AG1000,Cías!$A$1:$E$10000,3,0)</f>
        <v>#N/A</v>
      </c>
      <c r="BC1000" s="19"/>
      <c r="BD1000" s="19"/>
      <c r="BE1000" s="19"/>
      <c r="BF1000" s="19"/>
      <c r="BG1000" s="19"/>
      <c r="BH1000" s="19"/>
      <c r="BI1000" s="19"/>
      <c r="BJ1000" s="19"/>
    </row>
    <row r="1001" spans="1:62" ht="15" x14ac:dyDescent="0.2">
      <c r="A1001" s="19" t="s">
        <v>10307</v>
      </c>
      <c r="B1001" s="19" t="s">
        <v>1479</v>
      </c>
      <c r="C1001" s="43">
        <v>44657</v>
      </c>
      <c r="D1001" s="44">
        <v>0.96111111111111003</v>
      </c>
      <c r="E1001" s="19" t="s">
        <v>10308</v>
      </c>
      <c r="F1001" s="19" t="s">
        <v>10309</v>
      </c>
      <c r="G1001" s="19" t="s">
        <v>10310</v>
      </c>
      <c r="H1001" s="45">
        <v>3150</v>
      </c>
      <c r="I1001" s="45">
        <v>3531.8</v>
      </c>
      <c r="J1001" s="19" t="s">
        <v>1560</v>
      </c>
      <c r="K1001" s="19" t="s">
        <v>10311</v>
      </c>
      <c r="L1001" s="19" t="s">
        <v>10312</v>
      </c>
      <c r="M1001" s="19" t="s">
        <v>10313</v>
      </c>
      <c r="N1001" s="19" t="s">
        <v>10307</v>
      </c>
      <c r="O1001" s="19" t="s">
        <v>1641</v>
      </c>
      <c r="P1001" s="19" t="s">
        <v>1642</v>
      </c>
      <c r="Q1001" s="46">
        <v>500</v>
      </c>
      <c r="R1001" s="19" t="s">
        <v>1544</v>
      </c>
      <c r="S1001" s="19" t="s">
        <v>1736</v>
      </c>
      <c r="T1001" s="19" t="s">
        <v>1737</v>
      </c>
      <c r="U1001" s="19" t="s">
        <v>10314</v>
      </c>
      <c r="V1001" s="19" t="s">
        <v>10315</v>
      </c>
      <c r="W1001" s="19" t="s">
        <v>2076</v>
      </c>
      <c r="X1001" s="19" t="s">
        <v>10316</v>
      </c>
      <c r="Y1001" s="19" t="s">
        <v>2078</v>
      </c>
      <c r="Z1001" s="19" t="s">
        <v>2079</v>
      </c>
      <c r="AA1001" s="46">
        <v>345</v>
      </c>
      <c r="AB1001" s="19" t="s">
        <v>514</v>
      </c>
      <c r="AC1001" s="19" t="s">
        <v>181</v>
      </c>
      <c r="AD1001" s="19" t="s">
        <v>3800</v>
      </c>
      <c r="AE1001" s="19" t="s">
        <v>3801</v>
      </c>
      <c r="AF1001" s="19" t="s">
        <v>1592</v>
      </c>
      <c r="AG1001" s="19" t="s">
        <v>3802</v>
      </c>
      <c r="AH1001" s="19" t="s">
        <v>1499</v>
      </c>
      <c r="AI1001" s="19" t="s">
        <v>1500</v>
      </c>
      <c r="AJ1001" s="45">
        <v>0</v>
      </c>
      <c r="AK1001" s="45">
        <v>0</v>
      </c>
      <c r="AL1001" s="19" t="s">
        <v>1501</v>
      </c>
      <c r="AM1001" s="46">
        <v>33960.606</v>
      </c>
      <c r="AN1001" s="46">
        <v>25060.606</v>
      </c>
      <c r="AO1001" s="46">
        <v>8900</v>
      </c>
      <c r="AP1001" s="45">
        <v>515</v>
      </c>
      <c r="AQ1001" s="45"/>
      <c r="AR1001" s="45" t="str">
        <f>IFERROR(VLOOKUP(AB1001,'Pedidos marco'!$A$1:$D$10000,4,0)," ")</f>
        <v xml:space="preserve"> </v>
      </c>
      <c r="AS1001" s="45">
        <f t="shared" si="105"/>
        <v>6</v>
      </c>
      <c r="AT1001" s="45" t="str">
        <f t="shared" si="106"/>
        <v>06</v>
      </c>
      <c r="AU1001" s="47">
        <v>25</v>
      </c>
      <c r="AV1001" s="19" t="str">
        <f t="shared" si="107"/>
        <v>04 April</v>
      </c>
      <c r="AW1001" s="19">
        <f t="shared" si="108"/>
        <v>1.03</v>
      </c>
      <c r="AX1001" s="19">
        <f t="shared" si="109"/>
        <v>20.6</v>
      </c>
      <c r="AY1001" s="19" t="e">
        <f>VLOOKUP(AG1001,Cías!$A$1:$E$10000,5,0)</f>
        <v>#N/A</v>
      </c>
      <c r="AZ1001" s="19" t="str">
        <f t="shared" si="110"/>
        <v>1013858</v>
      </c>
      <c r="BA1001" s="19" t="str">
        <f t="shared" si="111"/>
        <v>LARA VILLEGAS MARIANA DE JESUS</v>
      </c>
      <c r="BB1001" s="19" t="e">
        <f>VLOOKUP(AG1001,Cías!$A$1:$E$10000,3,0)</f>
        <v>#N/A</v>
      </c>
      <c r="BC1001" s="19"/>
      <c r="BD1001" s="19"/>
      <c r="BE1001" s="19"/>
      <c r="BF1001" s="19"/>
      <c r="BG1001" s="19"/>
      <c r="BH1001" s="19"/>
      <c r="BI1001" s="19"/>
      <c r="BJ1001" s="19"/>
    </row>
    <row r="1002" spans="1:62" ht="15" x14ac:dyDescent="0.2">
      <c r="A1002" s="19" t="s">
        <v>10307</v>
      </c>
      <c r="B1002" s="19" t="s">
        <v>1479</v>
      </c>
      <c r="C1002" s="43">
        <v>44657</v>
      </c>
      <c r="D1002" s="44">
        <v>0.96111111111111003</v>
      </c>
      <c r="E1002" s="19" t="s">
        <v>10317</v>
      </c>
      <c r="F1002" s="19" t="s">
        <v>10318</v>
      </c>
      <c r="G1002" s="19" t="s">
        <v>10319</v>
      </c>
      <c r="H1002" s="45">
        <v>1048</v>
      </c>
      <c r="I1002" s="45">
        <v>1175.02</v>
      </c>
      <c r="J1002" s="19" t="s">
        <v>1560</v>
      </c>
      <c r="K1002" s="19" t="s">
        <v>10311</v>
      </c>
      <c r="L1002" s="19" t="s">
        <v>10320</v>
      </c>
      <c r="M1002" s="19" t="s">
        <v>10321</v>
      </c>
      <c r="N1002" s="19" t="s">
        <v>10307</v>
      </c>
      <c r="O1002" s="19" t="s">
        <v>1603</v>
      </c>
      <c r="P1002" s="19" t="s">
        <v>1604</v>
      </c>
      <c r="Q1002" s="46">
        <v>160</v>
      </c>
      <c r="R1002" s="19" t="s">
        <v>1544</v>
      </c>
      <c r="S1002" s="19" t="s">
        <v>1736</v>
      </c>
      <c r="T1002" s="19" t="s">
        <v>1737</v>
      </c>
      <c r="U1002" s="19" t="s">
        <v>10314</v>
      </c>
      <c r="V1002" s="19" t="s">
        <v>10315</v>
      </c>
      <c r="W1002" s="19" t="s">
        <v>2076</v>
      </c>
      <c r="X1002" s="19" t="s">
        <v>10316</v>
      </c>
      <c r="Y1002" s="19" t="s">
        <v>2078</v>
      </c>
      <c r="Z1002" s="19" t="s">
        <v>2079</v>
      </c>
      <c r="AA1002" s="46">
        <v>345</v>
      </c>
      <c r="AB1002" s="19" t="s">
        <v>514</v>
      </c>
      <c r="AC1002" s="19" t="s">
        <v>181</v>
      </c>
      <c r="AD1002" s="19" t="s">
        <v>3800</v>
      </c>
      <c r="AE1002" s="19" t="s">
        <v>3801</v>
      </c>
      <c r="AF1002" s="19" t="s">
        <v>1592</v>
      </c>
      <c r="AG1002" s="19" t="s">
        <v>3802</v>
      </c>
      <c r="AH1002" s="19" t="s">
        <v>1499</v>
      </c>
      <c r="AI1002" s="19" t="s">
        <v>1500</v>
      </c>
      <c r="AJ1002" s="45">
        <v>0</v>
      </c>
      <c r="AK1002" s="45">
        <v>0</v>
      </c>
      <c r="AL1002" s="19" t="s">
        <v>1501</v>
      </c>
      <c r="AM1002" s="46">
        <v>16919.394</v>
      </c>
      <c r="AN1002" s="46">
        <v>8019.3940000000002</v>
      </c>
      <c r="AO1002" s="46">
        <v>8900</v>
      </c>
      <c r="AP1002" s="45">
        <v>164.8</v>
      </c>
      <c r="AQ1002" s="45"/>
      <c r="AR1002" s="45" t="str">
        <f>IFERROR(VLOOKUP(AB1002,'Pedidos marco'!$A$1:$D$10000,4,0)," ")</f>
        <v xml:space="preserve"> </v>
      </c>
      <c r="AS1002" s="45">
        <f t="shared" si="105"/>
        <v>6</v>
      </c>
      <c r="AT1002" s="45" t="str">
        <f t="shared" si="106"/>
        <v>06</v>
      </c>
      <c r="AU1002" s="47">
        <v>8</v>
      </c>
      <c r="AV1002" s="19" t="str">
        <f t="shared" si="107"/>
        <v>04 April</v>
      </c>
      <c r="AW1002" s="19">
        <f t="shared" si="108"/>
        <v>1.03</v>
      </c>
      <c r="AX1002" s="19">
        <f t="shared" si="109"/>
        <v>20.6</v>
      </c>
      <c r="AY1002" s="19" t="e">
        <f>VLOOKUP(AG1002,Cías!$A$1:$E$10000,5,0)</f>
        <v>#N/A</v>
      </c>
      <c r="AZ1002" s="19" t="str">
        <f t="shared" si="110"/>
        <v>1013858</v>
      </c>
      <c r="BA1002" s="19" t="str">
        <f t="shared" si="111"/>
        <v>LARA VILLEGAS MARIANA DE JESUS</v>
      </c>
      <c r="BB1002" s="19" t="e">
        <f>VLOOKUP(AG1002,Cías!$A$1:$E$10000,3,0)</f>
        <v>#N/A</v>
      </c>
      <c r="BC1002" s="19"/>
      <c r="BD1002" s="19"/>
      <c r="BE1002" s="19"/>
      <c r="BF1002" s="19"/>
      <c r="BG1002" s="19"/>
      <c r="BH1002" s="19"/>
      <c r="BI1002" s="19"/>
      <c r="BJ1002" s="19"/>
    </row>
    <row r="1003" spans="1:62" ht="15" x14ac:dyDescent="0.2">
      <c r="A1003" s="19" t="s">
        <v>10322</v>
      </c>
      <c r="B1003" s="19" t="s">
        <v>1479</v>
      </c>
      <c r="C1003" s="43">
        <v>44657</v>
      </c>
      <c r="D1003" s="44">
        <v>0.96875</v>
      </c>
      <c r="E1003" s="19" t="s">
        <v>10323</v>
      </c>
      <c r="F1003" s="19" t="s">
        <v>10324</v>
      </c>
      <c r="G1003" s="19" t="s">
        <v>10325</v>
      </c>
      <c r="H1003" s="45">
        <v>3139.2</v>
      </c>
      <c r="I1003" s="45">
        <v>3519.69</v>
      </c>
      <c r="J1003" s="19" t="s">
        <v>1560</v>
      </c>
      <c r="K1003" s="19" t="s">
        <v>10190</v>
      </c>
      <c r="L1003" s="19" t="s">
        <v>10326</v>
      </c>
      <c r="M1003" s="19" t="s">
        <v>10327</v>
      </c>
      <c r="N1003" s="19" t="s">
        <v>10322</v>
      </c>
      <c r="O1003" s="19" t="s">
        <v>371</v>
      </c>
      <c r="P1003" s="19" t="s">
        <v>372</v>
      </c>
      <c r="Q1003" s="46">
        <v>480</v>
      </c>
      <c r="R1003" s="19" t="s">
        <v>1544</v>
      </c>
      <c r="S1003" s="19" t="s">
        <v>2013</v>
      </c>
      <c r="T1003" s="19" t="s">
        <v>226</v>
      </c>
      <c r="U1003" s="19" t="s">
        <v>2014</v>
      </c>
      <c r="V1003" s="19" t="s">
        <v>2015</v>
      </c>
      <c r="W1003" s="19" t="s">
        <v>1586</v>
      </c>
      <c r="X1003" s="19" t="s">
        <v>2016</v>
      </c>
      <c r="Y1003" s="19" t="s">
        <v>1588</v>
      </c>
      <c r="Z1003" s="19" t="s">
        <v>1589</v>
      </c>
      <c r="AA1003" s="46">
        <v>250</v>
      </c>
      <c r="AB1003" s="19" t="s">
        <v>537</v>
      </c>
      <c r="AC1003" s="19" t="s">
        <v>226</v>
      </c>
      <c r="AD1003" s="19" t="s">
        <v>6442</v>
      </c>
      <c r="AE1003" s="19" t="s">
        <v>6443</v>
      </c>
      <c r="AF1003" s="19" t="s">
        <v>1592</v>
      </c>
      <c r="AG1003" s="19" t="s">
        <v>6444</v>
      </c>
      <c r="AH1003" s="19" t="s">
        <v>1499</v>
      </c>
      <c r="AI1003" s="19" t="s">
        <v>1500</v>
      </c>
      <c r="AJ1003" s="45">
        <v>0</v>
      </c>
      <c r="AK1003" s="45">
        <v>0</v>
      </c>
      <c r="AL1003" s="19" t="s">
        <v>1501</v>
      </c>
      <c r="AM1003" s="46">
        <v>33013.635999999999</v>
      </c>
      <c r="AN1003" s="46">
        <v>24043.635999999999</v>
      </c>
      <c r="AO1003" s="46">
        <v>8970</v>
      </c>
      <c r="AP1003" s="45">
        <v>432</v>
      </c>
      <c r="AQ1003" s="45"/>
      <c r="AR1003" s="45" t="str">
        <f>IFERROR(VLOOKUP(AB1003,'Pedidos marco'!$A$1:$D$10000,4,0)," ")</f>
        <v xml:space="preserve"> </v>
      </c>
      <c r="AS1003" s="45">
        <f t="shared" si="105"/>
        <v>6</v>
      </c>
      <c r="AT1003" s="45" t="str">
        <f t="shared" si="106"/>
        <v>06</v>
      </c>
      <c r="AU1003" s="47">
        <v>24</v>
      </c>
      <c r="AV1003" s="19" t="str">
        <f t="shared" si="107"/>
        <v>04 April</v>
      </c>
      <c r="AW1003" s="19">
        <f t="shared" si="108"/>
        <v>0.9</v>
      </c>
      <c r="AX1003" s="19">
        <f t="shared" si="109"/>
        <v>18</v>
      </c>
      <c r="AY1003" s="19" t="e">
        <f>VLOOKUP(AG1003,Cías!$A$1:$E$10000,5,0)</f>
        <v>#N/A</v>
      </c>
      <c r="AZ1003" s="19" t="str">
        <f t="shared" si="110"/>
        <v>1017512</v>
      </c>
      <c r="BA1003" s="19" t="str">
        <f t="shared" si="111"/>
        <v>PACHECO SALAZAR WILSON FABIAN</v>
      </c>
      <c r="BB1003" s="19" t="e">
        <f>VLOOKUP(AG1003,Cías!$A$1:$E$10000,3,0)</f>
        <v>#N/A</v>
      </c>
      <c r="BC1003" s="19"/>
      <c r="BD1003" s="19"/>
      <c r="BE1003" s="19"/>
      <c r="BF1003" s="19"/>
      <c r="BG1003" s="19"/>
      <c r="BH1003" s="19"/>
      <c r="BI1003" s="19"/>
      <c r="BJ1003" s="19"/>
    </row>
    <row r="1004" spans="1:62" ht="15" x14ac:dyDescent="0.2">
      <c r="A1004" s="19" t="s">
        <v>10322</v>
      </c>
      <c r="B1004" s="19" t="s">
        <v>1479</v>
      </c>
      <c r="C1004" s="43">
        <v>44657</v>
      </c>
      <c r="D1004" s="44">
        <v>0.96875</v>
      </c>
      <c r="E1004" s="19" t="s">
        <v>10328</v>
      </c>
      <c r="F1004" s="19" t="s">
        <v>10329</v>
      </c>
      <c r="G1004" s="19" t="s">
        <v>10330</v>
      </c>
      <c r="H1004" s="45">
        <v>1170</v>
      </c>
      <c r="I1004" s="45">
        <v>1311.81</v>
      </c>
      <c r="J1004" s="19" t="s">
        <v>1560</v>
      </c>
      <c r="K1004" s="19" t="s">
        <v>10190</v>
      </c>
      <c r="L1004" s="19" t="s">
        <v>10331</v>
      </c>
      <c r="M1004" s="19" t="s">
        <v>10332</v>
      </c>
      <c r="N1004" s="19" t="s">
        <v>10322</v>
      </c>
      <c r="O1004" s="19" t="s">
        <v>367</v>
      </c>
      <c r="P1004" s="19" t="s">
        <v>368</v>
      </c>
      <c r="Q1004" s="46">
        <v>180</v>
      </c>
      <c r="R1004" s="19" t="s">
        <v>1544</v>
      </c>
      <c r="S1004" s="19" t="s">
        <v>2013</v>
      </c>
      <c r="T1004" s="19" t="s">
        <v>226</v>
      </c>
      <c r="U1004" s="19" t="s">
        <v>2014</v>
      </c>
      <c r="V1004" s="19" t="s">
        <v>2015</v>
      </c>
      <c r="W1004" s="19" t="s">
        <v>1586</v>
      </c>
      <c r="X1004" s="19" t="s">
        <v>2016</v>
      </c>
      <c r="Y1004" s="19" t="s">
        <v>1588</v>
      </c>
      <c r="Z1004" s="19" t="s">
        <v>1589</v>
      </c>
      <c r="AA1004" s="46">
        <v>250</v>
      </c>
      <c r="AB1004" s="19" t="s">
        <v>537</v>
      </c>
      <c r="AC1004" s="19" t="s">
        <v>226</v>
      </c>
      <c r="AD1004" s="19" t="s">
        <v>6442</v>
      </c>
      <c r="AE1004" s="19" t="s">
        <v>6443</v>
      </c>
      <c r="AF1004" s="19" t="s">
        <v>1592</v>
      </c>
      <c r="AG1004" s="19" t="s">
        <v>6444</v>
      </c>
      <c r="AH1004" s="19" t="s">
        <v>1499</v>
      </c>
      <c r="AI1004" s="19" t="s">
        <v>1500</v>
      </c>
      <c r="AJ1004" s="45">
        <v>0</v>
      </c>
      <c r="AK1004" s="45">
        <v>0</v>
      </c>
      <c r="AL1004" s="19" t="s">
        <v>1501</v>
      </c>
      <c r="AM1004" s="46">
        <v>17986.364000000001</v>
      </c>
      <c r="AN1004" s="46">
        <v>9016.3639999999996</v>
      </c>
      <c r="AO1004" s="46">
        <v>8970</v>
      </c>
      <c r="AP1004" s="45">
        <v>162</v>
      </c>
      <c r="AQ1004" s="45"/>
      <c r="AR1004" s="45" t="str">
        <f>IFERROR(VLOOKUP(AB1004,'Pedidos marco'!$A$1:$D$10000,4,0)," ")</f>
        <v xml:space="preserve"> </v>
      </c>
      <c r="AS1004" s="45">
        <f t="shared" si="105"/>
        <v>6</v>
      </c>
      <c r="AT1004" s="45" t="str">
        <f t="shared" si="106"/>
        <v>06</v>
      </c>
      <c r="AU1004" s="47">
        <v>9</v>
      </c>
      <c r="AV1004" s="19" t="str">
        <f t="shared" si="107"/>
        <v>04 April</v>
      </c>
      <c r="AW1004" s="19">
        <f t="shared" si="108"/>
        <v>0.9</v>
      </c>
      <c r="AX1004" s="19">
        <f t="shared" si="109"/>
        <v>18</v>
      </c>
      <c r="AY1004" s="19" t="e">
        <f>VLOOKUP(AG1004,Cías!$A$1:$E$10000,5,0)</f>
        <v>#N/A</v>
      </c>
      <c r="AZ1004" s="19" t="str">
        <f t="shared" si="110"/>
        <v>1017512</v>
      </c>
      <c r="BA1004" s="19" t="str">
        <f t="shared" si="111"/>
        <v>PACHECO SALAZAR WILSON FABIAN</v>
      </c>
      <c r="BB1004" s="19" t="e">
        <f>VLOOKUP(AG1004,Cías!$A$1:$E$10000,3,0)</f>
        <v>#N/A</v>
      </c>
      <c r="BC1004" s="19"/>
      <c r="BD1004" s="19"/>
      <c r="BE1004" s="19"/>
      <c r="BF1004" s="19"/>
      <c r="BG1004" s="19"/>
      <c r="BH1004" s="19"/>
      <c r="BI1004" s="19"/>
      <c r="BJ1004" s="19"/>
    </row>
    <row r="1005" spans="1:62" ht="15" x14ac:dyDescent="0.2">
      <c r="A1005" s="19" t="s">
        <v>10333</v>
      </c>
      <c r="B1005" s="19" t="s">
        <v>1479</v>
      </c>
      <c r="C1005" s="43">
        <v>44657</v>
      </c>
      <c r="D1005" s="44">
        <v>0.97222222222221999</v>
      </c>
      <c r="E1005" s="19" t="s">
        <v>10334</v>
      </c>
      <c r="F1005" s="19" t="s">
        <v>10335</v>
      </c>
      <c r="G1005" s="19" t="s">
        <v>10336</v>
      </c>
      <c r="H1005" s="45">
        <v>3226.61</v>
      </c>
      <c r="I1005" s="45">
        <v>3617.69</v>
      </c>
      <c r="J1005" s="19" t="s">
        <v>1560</v>
      </c>
      <c r="K1005" s="19" t="s">
        <v>10337</v>
      </c>
      <c r="L1005" s="19" t="s">
        <v>10338</v>
      </c>
      <c r="M1005" s="19" t="s">
        <v>10339</v>
      </c>
      <c r="N1005" s="19" t="s">
        <v>10333</v>
      </c>
      <c r="O1005" s="19" t="s">
        <v>367</v>
      </c>
      <c r="P1005" s="19" t="s">
        <v>368</v>
      </c>
      <c r="Q1005" s="46">
        <v>480</v>
      </c>
      <c r="R1005" s="19" t="s">
        <v>1544</v>
      </c>
      <c r="S1005" s="19" t="s">
        <v>4605</v>
      </c>
      <c r="T1005" s="19" t="s">
        <v>4606</v>
      </c>
      <c r="U1005" s="19" t="s">
        <v>4607</v>
      </c>
      <c r="V1005" s="19" t="s">
        <v>4608</v>
      </c>
      <c r="W1005" s="19" t="s">
        <v>1567</v>
      </c>
      <c r="X1005" s="19" t="s">
        <v>4609</v>
      </c>
      <c r="Y1005" s="19" t="s">
        <v>4610</v>
      </c>
      <c r="Z1005" s="19" t="s">
        <v>4611</v>
      </c>
      <c r="AA1005" s="46">
        <v>147</v>
      </c>
      <c r="AB1005" s="19" t="s">
        <v>488</v>
      </c>
      <c r="AC1005" s="19" t="s">
        <v>125</v>
      </c>
      <c r="AD1005" s="19" t="s">
        <v>2505</v>
      </c>
      <c r="AE1005" s="19" t="s">
        <v>2506</v>
      </c>
      <c r="AF1005" s="19" t="s">
        <v>1719</v>
      </c>
      <c r="AG1005" s="19" t="s">
        <v>2507</v>
      </c>
      <c r="AH1005" s="19" t="s">
        <v>1594</v>
      </c>
      <c r="AI1005" s="19" t="s">
        <v>1595</v>
      </c>
      <c r="AJ1005" s="45">
        <v>0.05</v>
      </c>
      <c r="AK1005" s="45">
        <v>24</v>
      </c>
      <c r="AL1005" s="19" t="s">
        <v>1501</v>
      </c>
      <c r="AM1005" s="46">
        <v>40100</v>
      </c>
      <c r="AN1005" s="46">
        <v>24030</v>
      </c>
      <c r="AO1005" s="46">
        <v>16070</v>
      </c>
      <c r="AP1005" s="45">
        <v>264</v>
      </c>
      <c r="AQ1005" s="45"/>
      <c r="AR1005" s="45" t="str">
        <f>IFERROR(VLOOKUP(AB1005,'Pedidos marco'!$A$1:$D$10000,4,0)," ")</f>
        <v xml:space="preserve"> </v>
      </c>
      <c r="AS1005" s="45">
        <f t="shared" si="105"/>
        <v>6</v>
      </c>
      <c r="AT1005" s="45" t="str">
        <f t="shared" si="106"/>
        <v>06</v>
      </c>
      <c r="AU1005" s="47">
        <v>24</v>
      </c>
      <c r="AV1005" s="19" t="str">
        <f t="shared" si="107"/>
        <v>04 April</v>
      </c>
      <c r="AW1005" s="19">
        <f t="shared" si="108"/>
        <v>0.55000000000000004</v>
      </c>
      <c r="AX1005" s="19">
        <f t="shared" si="109"/>
        <v>11</v>
      </c>
      <c r="AY1005" s="19" t="e">
        <f>VLOOKUP(AG1005,Cías!$A$1:$E$10000,5,0)</f>
        <v>#N/A</v>
      </c>
      <c r="AZ1005" s="19" t="str">
        <f t="shared" si="110"/>
        <v>10003431</v>
      </c>
      <c r="BA1005" s="19" t="str">
        <f t="shared" si="111"/>
        <v>FIALLOS ARTEAGA ESTEFANIA CAROLINA</v>
      </c>
      <c r="BB1005" s="19" t="e">
        <f>VLOOKUP(AG1005,Cías!$A$1:$E$10000,3,0)</f>
        <v>#N/A</v>
      </c>
      <c r="BC1005" s="19"/>
      <c r="BD1005" s="19"/>
      <c r="BE1005" s="19"/>
      <c r="BF1005" s="19"/>
      <c r="BG1005" s="19"/>
      <c r="BH1005" s="19"/>
      <c r="BI1005" s="19"/>
      <c r="BJ1005" s="19"/>
    </row>
    <row r="1006" spans="1:62" ht="15" x14ac:dyDescent="0.2">
      <c r="A1006" s="19" t="s">
        <v>10340</v>
      </c>
      <c r="B1006" s="19" t="s">
        <v>1479</v>
      </c>
      <c r="C1006" s="43">
        <v>44657</v>
      </c>
      <c r="D1006" s="44">
        <v>0.97777777777777997</v>
      </c>
      <c r="E1006" s="19" t="s">
        <v>10341</v>
      </c>
      <c r="F1006" s="19" t="s">
        <v>10342</v>
      </c>
      <c r="G1006" s="19" t="s">
        <v>10343</v>
      </c>
      <c r="H1006" s="45">
        <v>536.79999999999995</v>
      </c>
      <c r="I1006" s="45">
        <v>601.87</v>
      </c>
      <c r="J1006" s="19" t="s">
        <v>1560</v>
      </c>
      <c r="K1006" s="19" t="s">
        <v>10344</v>
      </c>
      <c r="L1006" s="19" t="s">
        <v>10345</v>
      </c>
      <c r="M1006" s="19" t="s">
        <v>10346</v>
      </c>
      <c r="N1006" s="19" t="s">
        <v>10340</v>
      </c>
      <c r="O1006" s="19" t="s">
        <v>1641</v>
      </c>
      <c r="P1006" s="19" t="s">
        <v>1642</v>
      </c>
      <c r="Q1006" s="46">
        <v>80</v>
      </c>
      <c r="R1006" s="19" t="s">
        <v>1544</v>
      </c>
      <c r="S1006" s="19" t="s">
        <v>9464</v>
      </c>
      <c r="T1006" s="19" t="s">
        <v>9465</v>
      </c>
      <c r="U1006" s="19" t="s">
        <v>9466</v>
      </c>
      <c r="V1006" s="19" t="s">
        <v>9467</v>
      </c>
      <c r="W1006" s="19" t="s">
        <v>8092</v>
      </c>
      <c r="X1006" s="19" t="s">
        <v>9468</v>
      </c>
      <c r="Y1006" s="19" t="s">
        <v>8094</v>
      </c>
      <c r="Z1006" s="19" t="s">
        <v>8095</v>
      </c>
      <c r="AA1006" s="46">
        <v>168</v>
      </c>
      <c r="AB1006" s="19" t="s">
        <v>529</v>
      </c>
      <c r="AC1006" s="19" t="s">
        <v>210</v>
      </c>
      <c r="AD1006" s="19" t="s">
        <v>2875</v>
      </c>
      <c r="AE1006" s="19" t="s">
        <v>1481</v>
      </c>
      <c r="AF1006" s="19" t="s">
        <v>1554</v>
      </c>
      <c r="AG1006" s="19" t="s">
        <v>2876</v>
      </c>
      <c r="AH1006" s="19" t="s">
        <v>1499</v>
      </c>
      <c r="AI1006" s="19" t="s">
        <v>1500</v>
      </c>
      <c r="AJ1006" s="45">
        <v>0</v>
      </c>
      <c r="AK1006" s="45">
        <v>0</v>
      </c>
      <c r="AL1006" s="19" t="s">
        <v>1501</v>
      </c>
      <c r="AM1006" s="46">
        <v>8599.4439999999995</v>
      </c>
      <c r="AN1006" s="46">
        <v>4004.444</v>
      </c>
      <c r="AO1006" s="46">
        <v>4595</v>
      </c>
      <c r="AP1006" s="45">
        <v>54.4</v>
      </c>
      <c r="AQ1006" s="45"/>
      <c r="AR1006" s="45" t="str">
        <f>IFERROR(VLOOKUP(AB1006,'Pedidos marco'!$A$1:$D$10000,4,0)," ")</f>
        <v xml:space="preserve"> </v>
      </c>
      <c r="AS1006" s="45">
        <f t="shared" si="105"/>
        <v>6</v>
      </c>
      <c r="AT1006" s="45" t="str">
        <f t="shared" si="106"/>
        <v>06</v>
      </c>
      <c r="AU1006" s="47">
        <v>4</v>
      </c>
      <c r="AV1006" s="19" t="str">
        <f t="shared" si="107"/>
        <v>04 April</v>
      </c>
      <c r="AW1006" s="19">
        <f t="shared" si="108"/>
        <v>0.67999999999999994</v>
      </c>
      <c r="AX1006" s="19">
        <f t="shared" si="109"/>
        <v>13.6</v>
      </c>
      <c r="AY1006" s="19" t="e">
        <f>VLOOKUP(AG1006,Cías!$A$1:$E$10000,5,0)</f>
        <v>#N/A</v>
      </c>
      <c r="AZ1006" s="19" t="str">
        <f t="shared" si="110"/>
        <v>1013766</v>
      </c>
      <c r="BA1006" s="19" t="str">
        <f t="shared" si="111"/>
        <v>MORALES RUIZ EDGAR MAURICIO</v>
      </c>
      <c r="BB1006" s="19" t="e">
        <f>VLOOKUP(AG1006,Cías!$A$1:$E$10000,3,0)</f>
        <v>#N/A</v>
      </c>
      <c r="BC1006" s="19"/>
      <c r="BD1006" s="19"/>
      <c r="BE1006" s="19"/>
      <c r="BF1006" s="19"/>
      <c r="BG1006" s="19"/>
      <c r="BH1006" s="19"/>
      <c r="BI1006" s="19"/>
      <c r="BJ1006" s="19"/>
    </row>
    <row r="1007" spans="1:62" ht="15" x14ac:dyDescent="0.2">
      <c r="A1007" s="19" t="s">
        <v>10340</v>
      </c>
      <c r="B1007" s="19" t="s">
        <v>1479</v>
      </c>
      <c r="C1007" s="43">
        <v>44657</v>
      </c>
      <c r="D1007" s="44">
        <v>0.97777777777777997</v>
      </c>
      <c r="E1007" s="19" t="s">
        <v>10347</v>
      </c>
      <c r="F1007" s="19" t="s">
        <v>10348</v>
      </c>
      <c r="G1007" s="19" t="s">
        <v>10349</v>
      </c>
      <c r="H1007" s="45">
        <v>1926.4</v>
      </c>
      <c r="I1007" s="45">
        <v>2159.89</v>
      </c>
      <c r="J1007" s="19" t="s">
        <v>1560</v>
      </c>
      <c r="K1007" s="19" t="s">
        <v>10344</v>
      </c>
      <c r="L1007" s="19" t="s">
        <v>10350</v>
      </c>
      <c r="M1007" s="19" t="s">
        <v>10351</v>
      </c>
      <c r="N1007" s="19" t="s">
        <v>10340</v>
      </c>
      <c r="O1007" s="19" t="s">
        <v>1603</v>
      </c>
      <c r="P1007" s="19" t="s">
        <v>1604</v>
      </c>
      <c r="Q1007" s="46">
        <v>280</v>
      </c>
      <c r="R1007" s="19" t="s">
        <v>1544</v>
      </c>
      <c r="S1007" s="19" t="s">
        <v>9464</v>
      </c>
      <c r="T1007" s="19" t="s">
        <v>9465</v>
      </c>
      <c r="U1007" s="19" t="s">
        <v>9466</v>
      </c>
      <c r="V1007" s="19" t="s">
        <v>9467</v>
      </c>
      <c r="W1007" s="19" t="s">
        <v>8092</v>
      </c>
      <c r="X1007" s="19" t="s">
        <v>9468</v>
      </c>
      <c r="Y1007" s="19" t="s">
        <v>8094</v>
      </c>
      <c r="Z1007" s="19" t="s">
        <v>8095</v>
      </c>
      <c r="AA1007" s="46">
        <v>168</v>
      </c>
      <c r="AB1007" s="19" t="s">
        <v>529</v>
      </c>
      <c r="AC1007" s="19" t="s">
        <v>210</v>
      </c>
      <c r="AD1007" s="19" t="s">
        <v>2875</v>
      </c>
      <c r="AE1007" s="19" t="s">
        <v>1481</v>
      </c>
      <c r="AF1007" s="19" t="s">
        <v>1554</v>
      </c>
      <c r="AG1007" s="19" t="s">
        <v>2876</v>
      </c>
      <c r="AH1007" s="19" t="s">
        <v>1499</v>
      </c>
      <c r="AI1007" s="19" t="s">
        <v>1500</v>
      </c>
      <c r="AJ1007" s="45">
        <v>0</v>
      </c>
      <c r="AK1007" s="45">
        <v>0</v>
      </c>
      <c r="AL1007" s="19" t="s">
        <v>1501</v>
      </c>
      <c r="AM1007" s="46">
        <v>18610.556</v>
      </c>
      <c r="AN1007" s="46">
        <v>14015.556</v>
      </c>
      <c r="AO1007" s="46">
        <v>4595</v>
      </c>
      <c r="AP1007" s="45">
        <v>190.4</v>
      </c>
      <c r="AQ1007" s="45"/>
      <c r="AR1007" s="45" t="str">
        <f>IFERROR(VLOOKUP(AB1007,'Pedidos marco'!$A$1:$D$10000,4,0)," ")</f>
        <v xml:space="preserve"> </v>
      </c>
      <c r="AS1007" s="45">
        <f t="shared" si="105"/>
        <v>6</v>
      </c>
      <c r="AT1007" s="45" t="str">
        <f t="shared" si="106"/>
        <v>06</v>
      </c>
      <c r="AU1007" s="47">
        <v>14</v>
      </c>
      <c r="AV1007" s="19" t="str">
        <f t="shared" si="107"/>
        <v>04 April</v>
      </c>
      <c r="AW1007" s="19">
        <f t="shared" si="108"/>
        <v>0.68</v>
      </c>
      <c r="AX1007" s="19">
        <f t="shared" si="109"/>
        <v>13.6</v>
      </c>
      <c r="AY1007" s="19" t="e">
        <f>VLOOKUP(AG1007,Cías!$A$1:$E$10000,5,0)</f>
        <v>#N/A</v>
      </c>
      <c r="AZ1007" s="19" t="str">
        <f t="shared" si="110"/>
        <v>1013766</v>
      </c>
      <c r="BA1007" s="19" t="str">
        <f t="shared" si="111"/>
        <v>MORALES RUIZ EDGAR MAURICIO</v>
      </c>
      <c r="BB1007" s="19" t="e">
        <f>VLOOKUP(AG1007,Cías!$A$1:$E$10000,3,0)</f>
        <v>#N/A</v>
      </c>
      <c r="BC1007" s="19"/>
      <c r="BD1007" s="19"/>
      <c r="BE1007" s="19"/>
      <c r="BF1007" s="19"/>
      <c r="BG1007" s="19"/>
      <c r="BH1007" s="19"/>
      <c r="BI1007" s="19"/>
      <c r="BJ1007" s="19"/>
    </row>
    <row r="1008" spans="1:62" ht="15" x14ac:dyDescent="0.2">
      <c r="A1008" s="19" t="s">
        <v>10352</v>
      </c>
      <c r="B1008" s="19" t="s">
        <v>1479</v>
      </c>
      <c r="C1008" s="43">
        <v>44657</v>
      </c>
      <c r="D1008" s="44">
        <v>0.98055555555555995</v>
      </c>
      <c r="E1008" s="19" t="s">
        <v>10353</v>
      </c>
      <c r="F1008" s="19" t="s">
        <v>1481</v>
      </c>
      <c r="G1008" s="19" t="s">
        <v>1481</v>
      </c>
      <c r="H1008" s="45">
        <v>0</v>
      </c>
      <c r="I1008" s="45">
        <v>0</v>
      </c>
      <c r="J1008" s="19" t="s">
        <v>1482</v>
      </c>
      <c r="K1008" s="19" t="s">
        <v>10354</v>
      </c>
      <c r="L1008" s="19" t="s">
        <v>10355</v>
      </c>
      <c r="M1008" s="19" t="s">
        <v>10356</v>
      </c>
      <c r="N1008" s="19" t="s">
        <v>10352</v>
      </c>
      <c r="O1008" s="19" t="s">
        <v>367</v>
      </c>
      <c r="P1008" s="19" t="s">
        <v>368</v>
      </c>
      <c r="Q1008" s="46">
        <v>680</v>
      </c>
      <c r="R1008" s="19" t="s">
        <v>1544</v>
      </c>
      <c r="S1008" s="19" t="s">
        <v>1696</v>
      </c>
      <c r="T1008" s="19" t="s">
        <v>72</v>
      </c>
      <c r="U1008" s="19" t="s">
        <v>8814</v>
      </c>
      <c r="V1008" s="19" t="s">
        <v>2091</v>
      </c>
      <c r="W1008" s="19" t="s">
        <v>415</v>
      </c>
      <c r="X1008" s="19" t="s">
        <v>8815</v>
      </c>
      <c r="Y1008" s="19" t="s">
        <v>1700</v>
      </c>
      <c r="Z1008" s="19" t="s">
        <v>1701</v>
      </c>
      <c r="AA1008" s="46">
        <v>127</v>
      </c>
      <c r="AB1008" s="19" t="s">
        <v>461</v>
      </c>
      <c r="AC1008" s="19" t="s">
        <v>72</v>
      </c>
      <c r="AD1008" s="19" t="s">
        <v>2332</v>
      </c>
      <c r="AE1008" s="19" t="s">
        <v>2333</v>
      </c>
      <c r="AF1008" s="19" t="s">
        <v>1592</v>
      </c>
      <c r="AG1008" s="19" t="s">
        <v>2334</v>
      </c>
      <c r="AH1008" s="19" t="s">
        <v>1499</v>
      </c>
      <c r="AI1008" s="19" t="s">
        <v>1500</v>
      </c>
      <c r="AJ1008" s="45">
        <v>0</v>
      </c>
      <c r="AK1008" s="45">
        <v>0</v>
      </c>
      <c r="AL1008" s="19" t="s">
        <v>1501</v>
      </c>
      <c r="AM1008" s="46">
        <v>51910</v>
      </c>
      <c r="AN1008" s="46">
        <v>34050</v>
      </c>
      <c r="AO1008" s="46">
        <v>17860</v>
      </c>
      <c r="AP1008" s="45">
        <v>346.8</v>
      </c>
      <c r="AQ1008" s="45"/>
      <c r="AR1008" s="45" t="str">
        <f>IFERROR(VLOOKUP(AB1008,'Pedidos marco'!$A$1:$D$10000,4,0)," ")</f>
        <v xml:space="preserve"> </v>
      </c>
      <c r="AS1008" s="45">
        <f t="shared" si="105"/>
        <v>6</v>
      </c>
      <c r="AT1008" s="45" t="str">
        <f t="shared" si="106"/>
        <v>06</v>
      </c>
      <c r="AU1008" s="47">
        <v>34</v>
      </c>
      <c r="AV1008" s="19" t="str">
        <f t="shared" si="107"/>
        <v>04 April</v>
      </c>
      <c r="AW1008" s="19">
        <f t="shared" si="108"/>
        <v>0.51</v>
      </c>
      <c r="AX1008" s="19">
        <f t="shared" si="109"/>
        <v>10.200000000000001</v>
      </c>
      <c r="AY1008" s="19" t="e">
        <f>VLOOKUP(AG1008,Cías!$A$1:$E$10000,5,0)</f>
        <v>#N/A</v>
      </c>
      <c r="AZ1008" s="19" t="str">
        <f t="shared" si="110"/>
        <v>1013388</v>
      </c>
      <c r="BA1008" s="19" t="str">
        <f t="shared" si="111"/>
        <v>CAMPAÑA MALDONADO BLANCA CECILIA</v>
      </c>
      <c r="BB1008" s="19" t="e">
        <f>VLOOKUP(AG1008,Cías!$A$1:$E$10000,3,0)</f>
        <v>#N/A</v>
      </c>
      <c r="BC1008" s="19"/>
      <c r="BD1008" s="19"/>
      <c r="BE1008" s="19"/>
      <c r="BF1008" s="19"/>
      <c r="BG1008" s="19"/>
      <c r="BH1008" s="19"/>
      <c r="BI1008" s="19"/>
      <c r="BJ1008" s="19"/>
    </row>
    <row r="1009" spans="1:62" ht="15" x14ac:dyDescent="0.2">
      <c r="A1009" s="19" t="s">
        <v>10357</v>
      </c>
      <c r="B1009" s="19" t="s">
        <v>1479</v>
      </c>
      <c r="C1009" s="43">
        <v>44657</v>
      </c>
      <c r="D1009" s="44">
        <v>0.98819444444444005</v>
      </c>
      <c r="E1009" s="19" t="s">
        <v>10358</v>
      </c>
      <c r="F1009" s="19" t="s">
        <v>1481</v>
      </c>
      <c r="G1009" s="19" t="s">
        <v>1481</v>
      </c>
      <c r="H1009" s="45">
        <v>0</v>
      </c>
      <c r="I1009" s="45">
        <v>0</v>
      </c>
      <c r="J1009" s="19" t="s">
        <v>1482</v>
      </c>
      <c r="K1009" s="19" t="s">
        <v>10359</v>
      </c>
      <c r="L1009" s="19" t="s">
        <v>10360</v>
      </c>
      <c r="M1009" s="19" t="s">
        <v>10361</v>
      </c>
      <c r="N1009" s="19" t="s">
        <v>10357</v>
      </c>
      <c r="O1009" s="19" t="s">
        <v>1641</v>
      </c>
      <c r="P1009" s="19" t="s">
        <v>1642</v>
      </c>
      <c r="Q1009" s="46">
        <v>480</v>
      </c>
      <c r="R1009" s="19" t="s">
        <v>1544</v>
      </c>
      <c r="S1009" s="19" t="s">
        <v>1736</v>
      </c>
      <c r="T1009" s="19" t="s">
        <v>1737</v>
      </c>
      <c r="U1009" s="19" t="s">
        <v>3730</v>
      </c>
      <c r="V1009" s="19" t="s">
        <v>3731</v>
      </c>
      <c r="W1009" s="19" t="s">
        <v>2076</v>
      </c>
      <c r="X1009" s="19" t="s">
        <v>3732</v>
      </c>
      <c r="Y1009" s="19" t="s">
        <v>2078</v>
      </c>
      <c r="Z1009" s="19" t="s">
        <v>2079</v>
      </c>
      <c r="AA1009" s="46">
        <v>345</v>
      </c>
      <c r="AB1009" s="19" t="s">
        <v>520</v>
      </c>
      <c r="AC1009" s="19" t="s">
        <v>192</v>
      </c>
      <c r="AD1009" s="19" t="s">
        <v>9821</v>
      </c>
      <c r="AE1009" s="19" t="s">
        <v>9822</v>
      </c>
      <c r="AF1009" s="19" t="s">
        <v>1719</v>
      </c>
      <c r="AG1009" s="19" t="s">
        <v>9823</v>
      </c>
      <c r="AH1009" s="19" t="s">
        <v>1499</v>
      </c>
      <c r="AI1009" s="19" t="s">
        <v>1500</v>
      </c>
      <c r="AJ1009" s="45">
        <v>0</v>
      </c>
      <c r="AK1009" s="45">
        <v>0</v>
      </c>
      <c r="AL1009" s="19" t="s">
        <v>1501</v>
      </c>
      <c r="AM1009" s="46">
        <v>39120</v>
      </c>
      <c r="AN1009" s="46">
        <v>24060</v>
      </c>
      <c r="AO1009" s="46">
        <v>15060</v>
      </c>
      <c r="AP1009" s="45">
        <v>494.4</v>
      </c>
      <c r="AQ1009" s="45"/>
      <c r="AR1009" s="45" t="str">
        <f>IFERROR(VLOOKUP(AB1009,'Pedidos marco'!$A$1:$D$10000,4,0)," ")</f>
        <v xml:space="preserve"> </v>
      </c>
      <c r="AS1009" s="45">
        <f t="shared" si="105"/>
        <v>6</v>
      </c>
      <c r="AT1009" s="45" t="str">
        <f t="shared" si="106"/>
        <v>06</v>
      </c>
      <c r="AU1009" s="47">
        <v>24</v>
      </c>
      <c r="AV1009" s="19" t="str">
        <f t="shared" si="107"/>
        <v>04 April</v>
      </c>
      <c r="AW1009" s="19">
        <f t="shared" si="108"/>
        <v>1.03</v>
      </c>
      <c r="AX1009" s="19">
        <f t="shared" si="109"/>
        <v>20.599999999999998</v>
      </c>
      <c r="AY1009" s="19" t="e">
        <f>VLOOKUP(AG1009,Cías!$A$1:$E$10000,5,0)</f>
        <v>#N/A</v>
      </c>
      <c r="AZ1009" s="19" t="str">
        <f t="shared" si="110"/>
        <v>1013949</v>
      </c>
      <c r="BA1009" s="19" t="str">
        <f t="shared" si="111"/>
        <v>MEDIAVILLA FLORES WILSON PATRICIO</v>
      </c>
      <c r="BB1009" s="19" t="e">
        <f>VLOOKUP(AG1009,Cías!$A$1:$E$10000,3,0)</f>
        <v>#N/A</v>
      </c>
      <c r="BC1009" s="19"/>
      <c r="BD1009" s="19"/>
      <c r="BE1009" s="19"/>
      <c r="BF1009" s="19"/>
      <c r="BG1009" s="19"/>
      <c r="BH1009" s="19"/>
      <c r="BI1009" s="19"/>
      <c r="BJ1009" s="19"/>
    </row>
    <row r="1010" spans="1:62" ht="15" x14ac:dyDescent="0.2">
      <c r="A1010" s="19" t="s">
        <v>10362</v>
      </c>
      <c r="B1010" s="19" t="s">
        <v>1479</v>
      </c>
      <c r="C1010" s="43">
        <v>44657</v>
      </c>
      <c r="D1010" s="44">
        <v>0.99097222222222003</v>
      </c>
      <c r="E1010" s="19" t="s">
        <v>10363</v>
      </c>
      <c r="F1010" s="19" t="s">
        <v>10364</v>
      </c>
      <c r="G1010" s="19" t="s">
        <v>10365</v>
      </c>
      <c r="H1010" s="45">
        <v>520.87</v>
      </c>
      <c r="I1010" s="45">
        <v>584</v>
      </c>
      <c r="J1010" s="19" t="s">
        <v>2037</v>
      </c>
      <c r="K1010" s="19" t="s">
        <v>10366</v>
      </c>
      <c r="L1010" s="19" t="s">
        <v>10367</v>
      </c>
      <c r="M1010" s="19" t="s">
        <v>10368</v>
      </c>
      <c r="N1010" s="19" t="s">
        <v>10362</v>
      </c>
      <c r="O1010" s="19" t="s">
        <v>1641</v>
      </c>
      <c r="P1010" s="19" t="s">
        <v>1642</v>
      </c>
      <c r="Q1010" s="46">
        <v>80</v>
      </c>
      <c r="R1010" s="19" t="s">
        <v>1544</v>
      </c>
      <c r="S1010" s="19" t="s">
        <v>2430</v>
      </c>
      <c r="T1010" s="19" t="s">
        <v>10</v>
      </c>
      <c r="U1010" s="19" t="s">
        <v>2431</v>
      </c>
      <c r="V1010" s="19" t="s">
        <v>2432</v>
      </c>
      <c r="W1010" s="19" t="s">
        <v>2433</v>
      </c>
      <c r="X1010" s="19" t="s">
        <v>2434</v>
      </c>
      <c r="Y1010" s="19" t="s">
        <v>2435</v>
      </c>
      <c r="Z1010" s="19" t="s">
        <v>2436</v>
      </c>
      <c r="AA1010" s="46">
        <v>385</v>
      </c>
      <c r="AB1010" s="19" t="s">
        <v>483</v>
      </c>
      <c r="AC1010" s="19" t="s">
        <v>115</v>
      </c>
      <c r="AD1010" s="19" t="s">
        <v>2556</v>
      </c>
      <c r="AE1010" s="19" t="s">
        <v>2557</v>
      </c>
      <c r="AF1010" s="19" t="s">
        <v>1554</v>
      </c>
      <c r="AG1010" s="19" t="s">
        <v>2558</v>
      </c>
      <c r="AH1010" s="19" t="s">
        <v>1499</v>
      </c>
      <c r="AI1010" s="19" t="s">
        <v>1500</v>
      </c>
      <c r="AJ1010" s="45">
        <v>0</v>
      </c>
      <c r="AK1010" s="45">
        <v>0</v>
      </c>
      <c r="AL1010" s="19" t="s">
        <v>1501</v>
      </c>
      <c r="AM1010" s="46">
        <v>8556.6669999999995</v>
      </c>
      <c r="AN1010" s="46">
        <v>4006.6669999999999</v>
      </c>
      <c r="AO1010" s="46">
        <v>4550</v>
      </c>
      <c r="AP1010" s="45">
        <v>99.2</v>
      </c>
      <c r="AQ1010" s="45"/>
      <c r="AR1010" s="45" t="str">
        <f>IFERROR(VLOOKUP(AB1010,'Pedidos marco'!$A$1:$D$10000,4,0)," ")</f>
        <v xml:space="preserve"> </v>
      </c>
      <c r="AS1010" s="45">
        <f t="shared" si="105"/>
        <v>6</v>
      </c>
      <c r="AT1010" s="45" t="str">
        <f t="shared" si="106"/>
        <v>06</v>
      </c>
      <c r="AU1010" s="47">
        <v>4</v>
      </c>
      <c r="AV1010" s="19" t="str">
        <f t="shared" si="107"/>
        <v>04 April</v>
      </c>
      <c r="AW1010" s="19">
        <f t="shared" si="108"/>
        <v>1.24</v>
      </c>
      <c r="AX1010" s="19">
        <f t="shared" si="109"/>
        <v>24.8</v>
      </c>
      <c r="AY1010" s="19" t="e">
        <f>VLOOKUP(AG1010,Cías!$A$1:$E$10000,5,0)</f>
        <v>#N/A</v>
      </c>
      <c r="AZ1010" s="19" t="str">
        <f t="shared" si="110"/>
        <v>1013565</v>
      </c>
      <c r="BA1010" s="19" t="str">
        <f t="shared" si="111"/>
        <v>ESPARZA ESPINOZA JIMMY ERNESTO</v>
      </c>
      <c r="BB1010" s="19" t="e">
        <f>VLOOKUP(AG1010,Cías!$A$1:$E$10000,3,0)</f>
        <v>#N/A</v>
      </c>
      <c r="BC1010" s="19"/>
      <c r="BD1010" s="19"/>
      <c r="BE1010" s="19"/>
      <c r="BF1010" s="19"/>
      <c r="BG1010" s="19"/>
      <c r="BH1010" s="19"/>
      <c r="BI1010" s="19"/>
      <c r="BJ1010" s="19"/>
    </row>
    <row r="1011" spans="1:62" ht="15" x14ac:dyDescent="0.2">
      <c r="A1011" s="19" t="s">
        <v>10362</v>
      </c>
      <c r="B1011" s="19" t="s">
        <v>1479</v>
      </c>
      <c r="C1011" s="43">
        <v>44657</v>
      </c>
      <c r="D1011" s="44">
        <v>0.99097222222222003</v>
      </c>
      <c r="E1011" s="19" t="s">
        <v>10369</v>
      </c>
      <c r="F1011" s="19" t="s">
        <v>10370</v>
      </c>
      <c r="G1011" s="19" t="s">
        <v>10371</v>
      </c>
      <c r="H1011" s="45">
        <v>1894.75</v>
      </c>
      <c r="I1011" s="45">
        <v>2124.41</v>
      </c>
      <c r="J1011" s="19" t="s">
        <v>2037</v>
      </c>
      <c r="K1011" s="19" t="s">
        <v>10372</v>
      </c>
      <c r="L1011" s="19" t="s">
        <v>10373</v>
      </c>
      <c r="M1011" s="19" t="s">
        <v>10374</v>
      </c>
      <c r="N1011" s="19" t="s">
        <v>10362</v>
      </c>
      <c r="O1011" s="19" t="s">
        <v>1603</v>
      </c>
      <c r="P1011" s="19" t="s">
        <v>1604</v>
      </c>
      <c r="Q1011" s="46">
        <v>280</v>
      </c>
      <c r="R1011" s="19" t="s">
        <v>1544</v>
      </c>
      <c r="S1011" s="19" t="s">
        <v>2430</v>
      </c>
      <c r="T1011" s="19" t="s">
        <v>10</v>
      </c>
      <c r="U1011" s="19" t="s">
        <v>2431</v>
      </c>
      <c r="V1011" s="19" t="s">
        <v>2432</v>
      </c>
      <c r="W1011" s="19" t="s">
        <v>2433</v>
      </c>
      <c r="X1011" s="19" t="s">
        <v>2434</v>
      </c>
      <c r="Y1011" s="19" t="s">
        <v>2435</v>
      </c>
      <c r="Z1011" s="19" t="s">
        <v>2436</v>
      </c>
      <c r="AA1011" s="46">
        <v>385</v>
      </c>
      <c r="AB1011" s="19" t="s">
        <v>483</v>
      </c>
      <c r="AC1011" s="19" t="s">
        <v>115</v>
      </c>
      <c r="AD1011" s="19" t="s">
        <v>2556</v>
      </c>
      <c r="AE1011" s="19" t="s">
        <v>2557</v>
      </c>
      <c r="AF1011" s="19" t="s">
        <v>1554</v>
      </c>
      <c r="AG1011" s="19" t="s">
        <v>2558</v>
      </c>
      <c r="AH1011" s="19" t="s">
        <v>1499</v>
      </c>
      <c r="AI1011" s="19" t="s">
        <v>1500</v>
      </c>
      <c r="AJ1011" s="45">
        <v>0</v>
      </c>
      <c r="AK1011" s="45">
        <v>0</v>
      </c>
      <c r="AL1011" s="19" t="s">
        <v>1501</v>
      </c>
      <c r="AM1011" s="46">
        <v>18573.332999999999</v>
      </c>
      <c r="AN1011" s="46">
        <v>14023.333000000001</v>
      </c>
      <c r="AO1011" s="46">
        <v>4550</v>
      </c>
      <c r="AP1011" s="45">
        <v>347.2</v>
      </c>
      <c r="AQ1011" s="45"/>
      <c r="AR1011" s="45" t="str">
        <f>IFERROR(VLOOKUP(AB1011,'Pedidos marco'!$A$1:$D$10000,4,0)," ")</f>
        <v xml:space="preserve"> </v>
      </c>
      <c r="AS1011" s="45">
        <f t="shared" si="105"/>
        <v>6</v>
      </c>
      <c r="AT1011" s="45" t="str">
        <f t="shared" si="106"/>
        <v>06</v>
      </c>
      <c r="AU1011" s="47">
        <v>14</v>
      </c>
      <c r="AV1011" s="19" t="str">
        <f t="shared" si="107"/>
        <v>04 April</v>
      </c>
      <c r="AW1011" s="19">
        <f t="shared" si="108"/>
        <v>1.24</v>
      </c>
      <c r="AX1011" s="19">
        <f t="shared" si="109"/>
        <v>24.8</v>
      </c>
      <c r="AY1011" s="19" t="e">
        <f>VLOOKUP(AG1011,Cías!$A$1:$E$10000,5,0)</f>
        <v>#N/A</v>
      </c>
      <c r="AZ1011" s="19" t="str">
        <f t="shared" si="110"/>
        <v>1013565</v>
      </c>
      <c r="BA1011" s="19" t="str">
        <f t="shared" si="111"/>
        <v>ESPARZA ESPINOZA JIMMY ERNESTO</v>
      </c>
      <c r="BB1011" s="19" t="e">
        <f>VLOOKUP(AG1011,Cías!$A$1:$E$10000,3,0)</f>
        <v>#N/A</v>
      </c>
      <c r="BC1011" s="19"/>
      <c r="BD1011" s="19"/>
      <c r="BE1011" s="19"/>
      <c r="BF1011" s="19"/>
      <c r="BG1011" s="19"/>
      <c r="BH1011" s="19"/>
      <c r="BI1011" s="19"/>
      <c r="BJ1011" s="19"/>
    </row>
    <row r="1012" spans="1:62" ht="15" x14ac:dyDescent="0.2">
      <c r="A1012" s="19" t="s">
        <v>10375</v>
      </c>
      <c r="B1012" s="19" t="s">
        <v>1479</v>
      </c>
      <c r="C1012" s="43">
        <v>44657</v>
      </c>
      <c r="D1012" s="44">
        <v>0.99513888888889002</v>
      </c>
      <c r="E1012" s="19" t="s">
        <v>10376</v>
      </c>
      <c r="F1012" s="19" t="s">
        <v>10377</v>
      </c>
      <c r="G1012" s="19" t="s">
        <v>10378</v>
      </c>
      <c r="H1012" s="45">
        <v>3235.2</v>
      </c>
      <c r="I1012" s="45">
        <v>3627.32</v>
      </c>
      <c r="J1012" s="19" t="s">
        <v>2037</v>
      </c>
      <c r="K1012" s="19" t="s">
        <v>10379</v>
      </c>
      <c r="L1012" s="19" t="s">
        <v>10380</v>
      </c>
      <c r="M1012" s="19" t="s">
        <v>10381</v>
      </c>
      <c r="N1012" s="19" t="s">
        <v>10375</v>
      </c>
      <c r="O1012" s="19" t="s">
        <v>1641</v>
      </c>
      <c r="P1012" s="19" t="s">
        <v>1642</v>
      </c>
      <c r="Q1012" s="46">
        <v>480</v>
      </c>
      <c r="R1012" s="19" t="s">
        <v>1544</v>
      </c>
      <c r="S1012" s="19" t="s">
        <v>10382</v>
      </c>
      <c r="T1012" s="19" t="s">
        <v>10383</v>
      </c>
      <c r="U1012" s="19" t="s">
        <v>10384</v>
      </c>
      <c r="V1012" s="19" t="s">
        <v>10385</v>
      </c>
      <c r="W1012" s="19" t="s">
        <v>10386</v>
      </c>
      <c r="X1012" s="19" t="s">
        <v>10387</v>
      </c>
      <c r="Y1012" s="19" t="s">
        <v>10388</v>
      </c>
      <c r="Z1012" s="19" t="s">
        <v>10389</v>
      </c>
      <c r="AA1012" s="46">
        <v>280</v>
      </c>
      <c r="AB1012" s="19" t="s">
        <v>2494</v>
      </c>
      <c r="AC1012" s="19" t="s">
        <v>1426</v>
      </c>
      <c r="AD1012" s="19" t="s">
        <v>2495</v>
      </c>
      <c r="AE1012" s="19" t="s">
        <v>2496</v>
      </c>
      <c r="AF1012" s="19" t="s">
        <v>1719</v>
      </c>
      <c r="AG1012" s="19" t="s">
        <v>2497</v>
      </c>
      <c r="AH1012" s="19" t="s">
        <v>1594</v>
      </c>
      <c r="AI1012" s="19" t="s">
        <v>1595</v>
      </c>
      <c r="AJ1012" s="45">
        <v>0.05</v>
      </c>
      <c r="AK1012" s="45">
        <v>24</v>
      </c>
      <c r="AL1012" s="19" t="s">
        <v>1501</v>
      </c>
      <c r="AM1012" s="46">
        <v>39910</v>
      </c>
      <c r="AN1012" s="46">
        <v>24050</v>
      </c>
      <c r="AO1012" s="46">
        <v>15860</v>
      </c>
      <c r="AP1012" s="45">
        <v>465.6</v>
      </c>
      <c r="AQ1012" s="45"/>
      <c r="AR1012" s="45" t="str">
        <f>IFERROR(VLOOKUP(AB1012,'Pedidos marco'!$A$1:$D$10000,4,0)," ")</f>
        <v xml:space="preserve"> </v>
      </c>
      <c r="AS1012" s="45">
        <f t="shared" si="105"/>
        <v>6</v>
      </c>
      <c r="AT1012" s="45" t="str">
        <f t="shared" si="106"/>
        <v>06</v>
      </c>
      <c r="AU1012" s="47">
        <v>24</v>
      </c>
      <c r="AV1012" s="19" t="str">
        <f t="shared" si="107"/>
        <v>04 April</v>
      </c>
      <c r="AW1012" s="19">
        <f t="shared" si="108"/>
        <v>0.97000000000000008</v>
      </c>
      <c r="AX1012" s="19">
        <f t="shared" si="109"/>
        <v>19.400000000000002</v>
      </c>
      <c r="AY1012" s="19" t="e">
        <f>VLOOKUP(AG1012,Cías!$A$1:$E$10000,5,0)</f>
        <v>#N/A</v>
      </c>
      <c r="AZ1012" s="19" t="str">
        <f t="shared" si="110"/>
        <v>1021911</v>
      </c>
      <c r="BA1012" s="19" t="str">
        <f t="shared" si="111"/>
        <v>MORALES GORDILLO VICENTE PATRICIO</v>
      </c>
      <c r="BB1012" s="19" t="e">
        <f>VLOOKUP(AG1012,Cías!$A$1:$E$10000,3,0)</f>
        <v>#N/A</v>
      </c>
      <c r="BC1012" s="19"/>
      <c r="BD1012" s="19"/>
      <c r="BE1012" s="19"/>
      <c r="BF1012" s="19"/>
      <c r="BG1012" s="19"/>
      <c r="BH1012" s="19"/>
      <c r="BI1012" s="19"/>
      <c r="BJ1012" s="19"/>
    </row>
    <row r="1013" spans="1:62" ht="15" x14ac:dyDescent="0.2">
      <c r="A1013" s="19" t="s">
        <v>10390</v>
      </c>
      <c r="B1013" s="19" t="s">
        <v>1479</v>
      </c>
      <c r="C1013" s="43">
        <v>44657</v>
      </c>
      <c r="D1013" s="44">
        <v>0.99652777777778001</v>
      </c>
      <c r="E1013" s="19" t="s">
        <v>10391</v>
      </c>
      <c r="F1013" s="19" t="s">
        <v>10392</v>
      </c>
      <c r="G1013" s="19" t="s">
        <v>10393</v>
      </c>
      <c r="H1013" s="45">
        <v>1892.8</v>
      </c>
      <c r="I1013" s="45">
        <v>2122.2199999999998</v>
      </c>
      <c r="J1013" s="19" t="s">
        <v>1560</v>
      </c>
      <c r="K1013" s="19" t="s">
        <v>10394</v>
      </c>
      <c r="L1013" s="19" t="s">
        <v>10395</v>
      </c>
      <c r="M1013" s="19" t="s">
        <v>10396</v>
      </c>
      <c r="N1013" s="19" t="s">
        <v>10390</v>
      </c>
      <c r="O1013" s="19" t="s">
        <v>1641</v>
      </c>
      <c r="P1013" s="19" t="s">
        <v>1642</v>
      </c>
      <c r="Q1013" s="46">
        <v>280</v>
      </c>
      <c r="R1013" s="19" t="s">
        <v>1544</v>
      </c>
      <c r="S1013" s="19" t="s">
        <v>10397</v>
      </c>
      <c r="T1013" s="19" t="s">
        <v>10398</v>
      </c>
      <c r="U1013" s="19" t="s">
        <v>10399</v>
      </c>
      <c r="V1013" s="19" t="s">
        <v>2126</v>
      </c>
      <c r="W1013" s="19" t="s">
        <v>8707</v>
      </c>
      <c r="X1013" s="19" t="s">
        <v>10400</v>
      </c>
      <c r="Y1013" s="19" t="s">
        <v>8709</v>
      </c>
      <c r="Z1013" s="19" t="s">
        <v>8710</v>
      </c>
      <c r="AA1013" s="46">
        <v>345</v>
      </c>
      <c r="AB1013" s="19" t="s">
        <v>510</v>
      </c>
      <c r="AC1013" s="19" t="s">
        <v>169</v>
      </c>
      <c r="AD1013" s="19" t="s">
        <v>4690</v>
      </c>
      <c r="AE1013" s="19" t="s">
        <v>1481</v>
      </c>
      <c r="AF1013" s="19" t="s">
        <v>1554</v>
      </c>
      <c r="AG1013" s="19" t="s">
        <v>4691</v>
      </c>
      <c r="AH1013" s="19" t="s">
        <v>1499</v>
      </c>
      <c r="AI1013" s="19" t="s">
        <v>1500</v>
      </c>
      <c r="AJ1013" s="45">
        <v>0</v>
      </c>
      <c r="AK1013" s="45">
        <v>0</v>
      </c>
      <c r="AL1013" s="19" t="s">
        <v>1501</v>
      </c>
      <c r="AM1013" s="46">
        <v>18563.332999999999</v>
      </c>
      <c r="AN1013" s="46">
        <v>14023.333000000001</v>
      </c>
      <c r="AO1013" s="46">
        <v>4540</v>
      </c>
      <c r="AP1013" s="45">
        <v>260.39999999999998</v>
      </c>
      <c r="AQ1013" s="45"/>
      <c r="AR1013" s="45" t="str">
        <f>IFERROR(VLOOKUP(AB1013,'Pedidos marco'!$A$1:$D$10000,4,0)," ")</f>
        <v xml:space="preserve"> </v>
      </c>
      <c r="AS1013" s="45">
        <f t="shared" si="105"/>
        <v>6</v>
      </c>
      <c r="AT1013" s="45" t="str">
        <f t="shared" si="106"/>
        <v>06</v>
      </c>
      <c r="AU1013" s="47">
        <v>14</v>
      </c>
      <c r="AV1013" s="19" t="str">
        <f t="shared" si="107"/>
        <v>04 April</v>
      </c>
      <c r="AW1013" s="19">
        <f t="shared" si="108"/>
        <v>0.92999999999999994</v>
      </c>
      <c r="AX1013" s="19">
        <f t="shared" si="109"/>
        <v>18.599999999999998</v>
      </c>
      <c r="AY1013" s="19" t="e">
        <f>VLOOKUP(AG1013,Cías!$A$1:$E$10000,5,0)</f>
        <v>#N/A</v>
      </c>
      <c r="AZ1013" s="19" t="str">
        <f t="shared" si="110"/>
        <v>1022327</v>
      </c>
      <c r="BA1013" s="19" t="str">
        <f t="shared" si="111"/>
        <v>JACOME ECHEVERRIA JEFFERSON SANTIAG</v>
      </c>
      <c r="BB1013" s="19" t="e">
        <f>VLOOKUP(AG1013,Cías!$A$1:$E$10000,3,0)</f>
        <v>#N/A</v>
      </c>
      <c r="BC1013" s="19"/>
      <c r="BD1013" s="19"/>
      <c r="BE1013" s="19"/>
      <c r="BF1013" s="19"/>
      <c r="BG1013" s="19"/>
      <c r="BH1013" s="19"/>
      <c r="BI1013" s="19"/>
      <c r="BJ1013" s="19"/>
    </row>
    <row r="1014" spans="1:62" ht="15" x14ac:dyDescent="0.2">
      <c r="A1014" s="19" t="s">
        <v>10390</v>
      </c>
      <c r="B1014" s="19" t="s">
        <v>1479</v>
      </c>
      <c r="C1014" s="43">
        <v>44657</v>
      </c>
      <c r="D1014" s="44">
        <v>0.99652777777778001</v>
      </c>
      <c r="E1014" s="19" t="s">
        <v>10401</v>
      </c>
      <c r="F1014" s="19" t="s">
        <v>10402</v>
      </c>
      <c r="G1014" s="19" t="s">
        <v>10403</v>
      </c>
      <c r="H1014" s="45">
        <v>563.20000000000005</v>
      </c>
      <c r="I1014" s="45">
        <v>631.46</v>
      </c>
      <c r="J1014" s="19" t="s">
        <v>1560</v>
      </c>
      <c r="K1014" s="19" t="s">
        <v>10394</v>
      </c>
      <c r="L1014" s="19" t="s">
        <v>10404</v>
      </c>
      <c r="M1014" s="19" t="s">
        <v>10405</v>
      </c>
      <c r="N1014" s="19" t="s">
        <v>10390</v>
      </c>
      <c r="O1014" s="19" t="s">
        <v>1603</v>
      </c>
      <c r="P1014" s="19" t="s">
        <v>1604</v>
      </c>
      <c r="Q1014" s="46">
        <v>80</v>
      </c>
      <c r="R1014" s="19" t="s">
        <v>1544</v>
      </c>
      <c r="S1014" s="19" t="s">
        <v>10397</v>
      </c>
      <c r="T1014" s="19" t="s">
        <v>10398</v>
      </c>
      <c r="U1014" s="19" t="s">
        <v>10399</v>
      </c>
      <c r="V1014" s="19" t="s">
        <v>2126</v>
      </c>
      <c r="W1014" s="19" t="s">
        <v>8707</v>
      </c>
      <c r="X1014" s="19" t="s">
        <v>10400</v>
      </c>
      <c r="Y1014" s="19" t="s">
        <v>8709</v>
      </c>
      <c r="Z1014" s="19" t="s">
        <v>8710</v>
      </c>
      <c r="AA1014" s="46">
        <v>345</v>
      </c>
      <c r="AB1014" s="19" t="s">
        <v>510</v>
      </c>
      <c r="AC1014" s="19" t="s">
        <v>169</v>
      </c>
      <c r="AD1014" s="19" t="s">
        <v>4690</v>
      </c>
      <c r="AE1014" s="19" t="s">
        <v>1481</v>
      </c>
      <c r="AF1014" s="19" t="s">
        <v>1554</v>
      </c>
      <c r="AG1014" s="19" t="s">
        <v>4691</v>
      </c>
      <c r="AH1014" s="19" t="s">
        <v>1499</v>
      </c>
      <c r="AI1014" s="19" t="s">
        <v>1500</v>
      </c>
      <c r="AJ1014" s="45">
        <v>0</v>
      </c>
      <c r="AK1014" s="45">
        <v>0</v>
      </c>
      <c r="AL1014" s="19" t="s">
        <v>1501</v>
      </c>
      <c r="AM1014" s="46">
        <v>8546.6669999999995</v>
      </c>
      <c r="AN1014" s="46">
        <v>4006.6669999999999</v>
      </c>
      <c r="AO1014" s="46">
        <v>4540</v>
      </c>
      <c r="AP1014" s="45">
        <v>74.400000000000006</v>
      </c>
      <c r="AQ1014" s="45"/>
      <c r="AR1014" s="45" t="str">
        <f>IFERROR(VLOOKUP(AB1014,'Pedidos marco'!$A$1:$D$10000,4,0)," ")</f>
        <v xml:space="preserve"> </v>
      </c>
      <c r="AS1014" s="45">
        <f t="shared" si="105"/>
        <v>6</v>
      </c>
      <c r="AT1014" s="45" t="str">
        <f t="shared" si="106"/>
        <v>06</v>
      </c>
      <c r="AU1014" s="47">
        <v>4</v>
      </c>
      <c r="AV1014" s="19" t="str">
        <f t="shared" si="107"/>
        <v>04 April</v>
      </c>
      <c r="AW1014" s="19">
        <f t="shared" si="108"/>
        <v>0.93</v>
      </c>
      <c r="AX1014" s="19">
        <f t="shared" si="109"/>
        <v>18.600000000000001</v>
      </c>
      <c r="AY1014" s="19" t="e">
        <f>VLOOKUP(AG1014,Cías!$A$1:$E$10000,5,0)</f>
        <v>#N/A</v>
      </c>
      <c r="AZ1014" s="19" t="str">
        <f t="shared" si="110"/>
        <v>1022327</v>
      </c>
      <c r="BA1014" s="19" t="str">
        <f t="shared" si="111"/>
        <v>JACOME ECHEVERRIA JEFFERSON SANTIAG</v>
      </c>
      <c r="BB1014" s="19" t="e">
        <f>VLOOKUP(AG1014,Cías!$A$1:$E$10000,3,0)</f>
        <v>#N/A</v>
      </c>
      <c r="BC1014" s="19"/>
      <c r="BD1014" s="19"/>
      <c r="BE1014" s="19"/>
      <c r="BF1014" s="19"/>
      <c r="BG1014" s="19"/>
      <c r="BH1014" s="19"/>
      <c r="BI1014" s="19"/>
      <c r="BJ1014" s="19"/>
    </row>
    <row r="1015" spans="1:62" ht="15" x14ac:dyDescent="0.2">
      <c r="A1015" s="19" t="s">
        <v>10406</v>
      </c>
      <c r="B1015" s="19" t="s">
        <v>1479</v>
      </c>
      <c r="C1015" s="43">
        <v>44658</v>
      </c>
      <c r="D1015" s="44">
        <v>1.38888888889E-3</v>
      </c>
      <c r="E1015" s="19" t="s">
        <v>10407</v>
      </c>
      <c r="F1015" s="19" t="s">
        <v>10408</v>
      </c>
      <c r="G1015" s="19" t="s">
        <v>10409</v>
      </c>
      <c r="H1015" s="45">
        <v>2545.1999999999998</v>
      </c>
      <c r="I1015" s="45">
        <v>2853.69</v>
      </c>
      <c r="J1015" s="19" t="s">
        <v>1560</v>
      </c>
      <c r="K1015" s="19" t="s">
        <v>10410</v>
      </c>
      <c r="L1015" s="19" t="s">
        <v>10411</v>
      </c>
      <c r="M1015" s="19" t="s">
        <v>10412</v>
      </c>
      <c r="N1015" s="19" t="s">
        <v>10406</v>
      </c>
      <c r="O1015" s="19" t="s">
        <v>1603</v>
      </c>
      <c r="P1015" s="19" t="s">
        <v>1604</v>
      </c>
      <c r="Q1015" s="46">
        <v>360</v>
      </c>
      <c r="R1015" s="19" t="s">
        <v>1544</v>
      </c>
      <c r="S1015" s="19" t="s">
        <v>10413</v>
      </c>
      <c r="T1015" s="19" t="s">
        <v>10414</v>
      </c>
      <c r="U1015" s="19" t="s">
        <v>10415</v>
      </c>
      <c r="V1015" s="19" t="s">
        <v>10416</v>
      </c>
      <c r="W1015" s="19" t="s">
        <v>2144</v>
      </c>
      <c r="X1015" s="19" t="s">
        <v>10417</v>
      </c>
      <c r="Y1015" s="19" t="s">
        <v>2146</v>
      </c>
      <c r="Z1015" s="19" t="s">
        <v>2147</v>
      </c>
      <c r="AA1015" s="46">
        <v>388</v>
      </c>
      <c r="AB1015" s="19" t="s">
        <v>569</v>
      </c>
      <c r="AC1015" s="19" t="s">
        <v>291</v>
      </c>
      <c r="AD1015" s="19" t="s">
        <v>3817</v>
      </c>
      <c r="AE1015" s="19" t="s">
        <v>3818</v>
      </c>
      <c r="AF1015" s="19" t="s">
        <v>1554</v>
      </c>
      <c r="AG1015" s="19" t="s">
        <v>3819</v>
      </c>
      <c r="AH1015" s="19" t="s">
        <v>1499</v>
      </c>
      <c r="AI1015" s="19" t="s">
        <v>1500</v>
      </c>
      <c r="AJ1015" s="45">
        <v>0</v>
      </c>
      <c r="AK1015" s="45">
        <v>0</v>
      </c>
      <c r="AL1015" s="19" t="s">
        <v>1501</v>
      </c>
      <c r="AM1015" s="46">
        <v>27120</v>
      </c>
      <c r="AN1015" s="46">
        <v>18040</v>
      </c>
      <c r="AO1015" s="46">
        <v>9080</v>
      </c>
      <c r="AP1015" s="45">
        <v>381.6</v>
      </c>
      <c r="AQ1015" s="45"/>
      <c r="AR1015" s="45" t="str">
        <f>IFERROR(VLOOKUP(AB1015,'Pedidos marco'!$A$1:$D$10000,4,0)," ")</f>
        <v xml:space="preserve"> </v>
      </c>
      <c r="AS1015" s="45">
        <f t="shared" si="105"/>
        <v>7</v>
      </c>
      <c r="AT1015" s="45" t="str">
        <f t="shared" si="106"/>
        <v>07</v>
      </c>
      <c r="AU1015" s="47">
        <v>18</v>
      </c>
      <c r="AV1015" s="19" t="str">
        <f t="shared" si="107"/>
        <v>04 April</v>
      </c>
      <c r="AW1015" s="19">
        <f t="shared" si="108"/>
        <v>1.06</v>
      </c>
      <c r="AX1015" s="19">
        <f t="shared" si="109"/>
        <v>21.200000000000003</v>
      </c>
      <c r="AY1015" s="19" t="e">
        <f>VLOOKUP(AG1015,Cías!$A$1:$E$10000,5,0)</f>
        <v>#N/A</v>
      </c>
      <c r="AZ1015" s="19" t="str">
        <f t="shared" si="110"/>
        <v>1013262</v>
      </c>
      <c r="BA1015" s="19" t="str">
        <f t="shared" si="111"/>
        <v>SEGOVIA ERAZO PATRICIA ALEXANDRA</v>
      </c>
      <c r="BB1015" s="19" t="e">
        <f>VLOOKUP(AG1015,Cías!$A$1:$E$10000,3,0)</f>
        <v>#N/A</v>
      </c>
      <c r="BC1015" s="19"/>
      <c r="BD1015" s="19"/>
      <c r="BE1015" s="19"/>
      <c r="BF1015" s="19"/>
      <c r="BG1015" s="19"/>
      <c r="BH1015" s="19"/>
      <c r="BI1015" s="19"/>
      <c r="BJ1015" s="19"/>
    </row>
    <row r="1016" spans="1:62" ht="15" x14ac:dyDescent="0.2">
      <c r="A1016" s="19" t="s">
        <v>10418</v>
      </c>
      <c r="B1016" s="19" t="s">
        <v>1479</v>
      </c>
      <c r="C1016" s="43">
        <v>44658</v>
      </c>
      <c r="D1016" s="44">
        <v>3.4722222222199998E-3</v>
      </c>
      <c r="E1016" s="19" t="s">
        <v>10419</v>
      </c>
      <c r="F1016" s="19" t="s">
        <v>10420</v>
      </c>
      <c r="G1016" s="19" t="s">
        <v>10421</v>
      </c>
      <c r="H1016" s="45">
        <v>1084.8</v>
      </c>
      <c r="I1016" s="45">
        <v>1216.29</v>
      </c>
      <c r="J1016" s="19" t="s">
        <v>1560</v>
      </c>
      <c r="K1016" s="19" t="s">
        <v>10422</v>
      </c>
      <c r="L1016" s="19" t="s">
        <v>10423</v>
      </c>
      <c r="M1016" s="19" t="s">
        <v>10424</v>
      </c>
      <c r="N1016" s="19" t="s">
        <v>10418</v>
      </c>
      <c r="O1016" s="19" t="s">
        <v>1641</v>
      </c>
      <c r="P1016" s="19" t="s">
        <v>1642</v>
      </c>
      <c r="Q1016" s="46">
        <v>160</v>
      </c>
      <c r="R1016" s="19" t="s">
        <v>1544</v>
      </c>
      <c r="S1016" s="19" t="s">
        <v>6162</v>
      </c>
      <c r="T1016" s="19" t="s">
        <v>6163</v>
      </c>
      <c r="U1016" s="19" t="s">
        <v>10425</v>
      </c>
      <c r="V1016" s="19" t="s">
        <v>10426</v>
      </c>
      <c r="W1016" s="19" t="s">
        <v>10427</v>
      </c>
      <c r="X1016" s="19" t="s">
        <v>10428</v>
      </c>
      <c r="Y1016" s="19" t="s">
        <v>5499</v>
      </c>
      <c r="Z1016" s="19" t="s">
        <v>5500</v>
      </c>
      <c r="AA1016" s="46">
        <v>406</v>
      </c>
      <c r="AB1016" s="19" t="s">
        <v>571</v>
      </c>
      <c r="AC1016" s="19" t="s">
        <v>295</v>
      </c>
      <c r="AD1016" s="19" t="s">
        <v>3622</v>
      </c>
      <c r="AE1016" s="19" t="s">
        <v>3623</v>
      </c>
      <c r="AF1016" s="19" t="s">
        <v>1554</v>
      </c>
      <c r="AG1016" s="19" t="s">
        <v>3624</v>
      </c>
      <c r="AH1016" s="19" t="s">
        <v>1499</v>
      </c>
      <c r="AI1016" s="19" t="s">
        <v>1500</v>
      </c>
      <c r="AJ1016" s="45">
        <v>0</v>
      </c>
      <c r="AK1016" s="45">
        <v>0</v>
      </c>
      <c r="AL1016" s="19" t="s">
        <v>1501</v>
      </c>
      <c r="AM1016" s="46">
        <v>12427.778</v>
      </c>
      <c r="AN1016" s="46">
        <v>8017.7780000000002</v>
      </c>
      <c r="AO1016" s="46">
        <v>4410</v>
      </c>
      <c r="AP1016" s="45">
        <v>158.4</v>
      </c>
      <c r="AQ1016" s="45"/>
      <c r="AR1016" s="45" t="str">
        <f>IFERROR(VLOOKUP(AB1016,'Pedidos marco'!$A$1:$D$10000,4,0)," ")</f>
        <v xml:space="preserve"> </v>
      </c>
      <c r="AS1016" s="45">
        <f t="shared" si="105"/>
        <v>7</v>
      </c>
      <c r="AT1016" s="45" t="str">
        <f t="shared" si="106"/>
        <v>07</v>
      </c>
      <c r="AU1016" s="47">
        <v>8</v>
      </c>
      <c r="AV1016" s="19" t="str">
        <f t="shared" si="107"/>
        <v>04 April</v>
      </c>
      <c r="AW1016" s="19">
        <f t="shared" si="108"/>
        <v>0.99</v>
      </c>
      <c r="AX1016" s="19">
        <f t="shared" si="109"/>
        <v>19.8</v>
      </c>
      <c r="AY1016" s="19" t="e">
        <f>VLOOKUP(AG1016,Cías!$A$1:$E$10000,5,0)</f>
        <v>#N/A</v>
      </c>
      <c r="AZ1016" s="19" t="str">
        <f t="shared" si="110"/>
        <v>1014100</v>
      </c>
      <c r="BA1016" s="19" t="str">
        <f t="shared" si="111"/>
        <v>SIGUENZA PARRA FROILAN ALEJANDRO</v>
      </c>
      <c r="BB1016" s="19" t="e">
        <f>VLOOKUP(AG1016,Cías!$A$1:$E$10000,3,0)</f>
        <v>#N/A</v>
      </c>
      <c r="BC1016" s="19"/>
      <c r="BD1016" s="19"/>
      <c r="BE1016" s="19"/>
      <c r="BF1016" s="19"/>
      <c r="BG1016" s="19"/>
      <c r="BH1016" s="19"/>
      <c r="BI1016" s="19"/>
      <c r="BJ1016" s="19"/>
    </row>
    <row r="1017" spans="1:62" ht="15" x14ac:dyDescent="0.2">
      <c r="A1017" s="19" t="s">
        <v>10418</v>
      </c>
      <c r="B1017" s="19" t="s">
        <v>1479</v>
      </c>
      <c r="C1017" s="43">
        <v>44658</v>
      </c>
      <c r="D1017" s="44">
        <v>3.4722222222199998E-3</v>
      </c>
      <c r="E1017" s="19" t="s">
        <v>10429</v>
      </c>
      <c r="F1017" s="19" t="s">
        <v>10430</v>
      </c>
      <c r="G1017" s="19" t="s">
        <v>10431</v>
      </c>
      <c r="H1017" s="45">
        <v>1410</v>
      </c>
      <c r="I1017" s="45">
        <v>1580.9</v>
      </c>
      <c r="J1017" s="19" t="s">
        <v>1560</v>
      </c>
      <c r="K1017" s="19" t="s">
        <v>10422</v>
      </c>
      <c r="L1017" s="19" t="s">
        <v>10432</v>
      </c>
      <c r="M1017" s="19" t="s">
        <v>10433</v>
      </c>
      <c r="N1017" s="19" t="s">
        <v>10418</v>
      </c>
      <c r="O1017" s="19" t="s">
        <v>1603</v>
      </c>
      <c r="P1017" s="19" t="s">
        <v>1604</v>
      </c>
      <c r="Q1017" s="46">
        <v>200</v>
      </c>
      <c r="R1017" s="19" t="s">
        <v>1544</v>
      </c>
      <c r="S1017" s="19" t="s">
        <v>6162</v>
      </c>
      <c r="T1017" s="19" t="s">
        <v>6163</v>
      </c>
      <c r="U1017" s="19" t="s">
        <v>10425</v>
      </c>
      <c r="V1017" s="19" t="s">
        <v>10426</v>
      </c>
      <c r="W1017" s="19" t="s">
        <v>10427</v>
      </c>
      <c r="X1017" s="19" t="s">
        <v>10428</v>
      </c>
      <c r="Y1017" s="19" t="s">
        <v>5499</v>
      </c>
      <c r="Z1017" s="19" t="s">
        <v>5500</v>
      </c>
      <c r="AA1017" s="46">
        <v>406</v>
      </c>
      <c r="AB1017" s="19" t="s">
        <v>571</v>
      </c>
      <c r="AC1017" s="19" t="s">
        <v>295</v>
      </c>
      <c r="AD1017" s="19" t="s">
        <v>3622</v>
      </c>
      <c r="AE1017" s="19" t="s">
        <v>3623</v>
      </c>
      <c r="AF1017" s="19" t="s">
        <v>1554</v>
      </c>
      <c r="AG1017" s="19" t="s">
        <v>3624</v>
      </c>
      <c r="AH1017" s="19" t="s">
        <v>1499</v>
      </c>
      <c r="AI1017" s="19" t="s">
        <v>1500</v>
      </c>
      <c r="AJ1017" s="45">
        <v>0</v>
      </c>
      <c r="AK1017" s="45">
        <v>0</v>
      </c>
      <c r="AL1017" s="19" t="s">
        <v>1501</v>
      </c>
      <c r="AM1017" s="46">
        <v>14432.222</v>
      </c>
      <c r="AN1017" s="46">
        <v>10022.222</v>
      </c>
      <c r="AO1017" s="46">
        <v>4410</v>
      </c>
      <c r="AP1017" s="45">
        <v>198</v>
      </c>
      <c r="AQ1017" s="45"/>
      <c r="AR1017" s="45" t="str">
        <f>IFERROR(VLOOKUP(AB1017,'Pedidos marco'!$A$1:$D$10000,4,0)," ")</f>
        <v xml:space="preserve"> </v>
      </c>
      <c r="AS1017" s="45">
        <f t="shared" si="105"/>
        <v>7</v>
      </c>
      <c r="AT1017" s="45" t="str">
        <f t="shared" si="106"/>
        <v>07</v>
      </c>
      <c r="AU1017" s="47">
        <v>10</v>
      </c>
      <c r="AV1017" s="19" t="str">
        <f t="shared" si="107"/>
        <v>04 April</v>
      </c>
      <c r="AW1017" s="19">
        <f t="shared" si="108"/>
        <v>0.99</v>
      </c>
      <c r="AX1017" s="19">
        <f t="shared" si="109"/>
        <v>19.8</v>
      </c>
      <c r="AY1017" s="19" t="e">
        <f>VLOOKUP(AG1017,Cías!$A$1:$E$10000,5,0)</f>
        <v>#N/A</v>
      </c>
      <c r="AZ1017" s="19" t="str">
        <f t="shared" si="110"/>
        <v>1014100</v>
      </c>
      <c r="BA1017" s="19" t="str">
        <f t="shared" si="111"/>
        <v>SIGUENZA PARRA FROILAN ALEJANDRO</v>
      </c>
      <c r="BB1017" s="19" t="e">
        <f>VLOOKUP(AG1017,Cías!$A$1:$E$10000,3,0)</f>
        <v>#N/A</v>
      </c>
      <c r="BC1017" s="19"/>
      <c r="BD1017" s="19"/>
      <c r="BE1017" s="19"/>
      <c r="BF1017" s="19"/>
      <c r="BG1017" s="19"/>
      <c r="BH1017" s="19"/>
      <c r="BI1017" s="19"/>
      <c r="BJ1017" s="19"/>
    </row>
    <row r="1018" spans="1:62" ht="15" x14ac:dyDescent="0.2">
      <c r="A1018" s="19" t="s">
        <v>10434</v>
      </c>
      <c r="B1018" s="19" t="s">
        <v>1479</v>
      </c>
      <c r="C1018" s="43">
        <v>44658</v>
      </c>
      <c r="D1018" s="44">
        <v>1.8749999999999999E-2</v>
      </c>
      <c r="E1018" s="19" t="s">
        <v>10435</v>
      </c>
      <c r="F1018" s="19" t="s">
        <v>10436</v>
      </c>
      <c r="G1018" s="19" t="s">
        <v>10437</v>
      </c>
      <c r="H1018" s="45">
        <v>2343.91</v>
      </c>
      <c r="I1018" s="45">
        <v>2628.01</v>
      </c>
      <c r="J1018" s="19" t="s">
        <v>2037</v>
      </c>
      <c r="K1018" s="19" t="s">
        <v>10438</v>
      </c>
      <c r="L1018" s="19" t="s">
        <v>10439</v>
      </c>
      <c r="M1018" s="19" t="s">
        <v>10440</v>
      </c>
      <c r="N1018" s="19" t="s">
        <v>10434</v>
      </c>
      <c r="O1018" s="19" t="s">
        <v>1641</v>
      </c>
      <c r="P1018" s="19" t="s">
        <v>1642</v>
      </c>
      <c r="Q1018" s="46">
        <v>360</v>
      </c>
      <c r="R1018" s="19" t="s">
        <v>1544</v>
      </c>
      <c r="S1018" s="19" t="s">
        <v>2430</v>
      </c>
      <c r="T1018" s="19" t="s">
        <v>10</v>
      </c>
      <c r="U1018" s="19" t="s">
        <v>6201</v>
      </c>
      <c r="V1018" s="19" t="s">
        <v>6202</v>
      </c>
      <c r="W1018" s="19" t="s">
        <v>2635</v>
      </c>
      <c r="X1018" s="19" t="s">
        <v>6203</v>
      </c>
      <c r="Y1018" s="19" t="s">
        <v>2637</v>
      </c>
      <c r="Z1018" s="19" t="s">
        <v>2638</v>
      </c>
      <c r="AA1018" s="46">
        <v>506</v>
      </c>
      <c r="AB1018" s="19" t="s">
        <v>479</v>
      </c>
      <c r="AC1018" s="19" t="s">
        <v>108</v>
      </c>
      <c r="AD1018" s="19" t="s">
        <v>5322</v>
      </c>
      <c r="AE1018" s="19" t="s">
        <v>1481</v>
      </c>
      <c r="AF1018" s="19" t="s">
        <v>1554</v>
      </c>
      <c r="AG1018" s="19" t="s">
        <v>5323</v>
      </c>
      <c r="AH1018" s="19" t="s">
        <v>1499</v>
      </c>
      <c r="AI1018" s="19" t="s">
        <v>1500</v>
      </c>
      <c r="AJ1018" s="45">
        <v>0</v>
      </c>
      <c r="AK1018" s="45">
        <v>0</v>
      </c>
      <c r="AL1018" s="19" t="s">
        <v>1501</v>
      </c>
      <c r="AM1018" s="46">
        <v>27180</v>
      </c>
      <c r="AN1018" s="46">
        <v>18030</v>
      </c>
      <c r="AO1018" s="46">
        <v>9150</v>
      </c>
      <c r="AP1018" s="45">
        <v>543.6</v>
      </c>
      <c r="AQ1018" s="45"/>
      <c r="AR1018" s="45" t="str">
        <f>IFERROR(VLOOKUP(AB1018,'Pedidos marco'!$A$1:$D$10000,4,0)," ")</f>
        <v xml:space="preserve"> </v>
      </c>
      <c r="AS1018" s="45">
        <f t="shared" si="105"/>
        <v>7</v>
      </c>
      <c r="AT1018" s="45" t="str">
        <f t="shared" si="106"/>
        <v>07</v>
      </c>
      <c r="AU1018" s="47">
        <v>18</v>
      </c>
      <c r="AV1018" s="19" t="str">
        <f t="shared" si="107"/>
        <v>04 April</v>
      </c>
      <c r="AW1018" s="19">
        <f t="shared" si="108"/>
        <v>1.51</v>
      </c>
      <c r="AX1018" s="19">
        <f t="shared" si="109"/>
        <v>30.200000000000003</v>
      </c>
      <c r="AY1018" s="19" t="e">
        <f>VLOOKUP(AG1018,Cías!$A$1:$E$10000,5,0)</f>
        <v>#N/A</v>
      </c>
      <c r="AZ1018" s="19" t="str">
        <f t="shared" si="110"/>
        <v>1022019</v>
      </c>
      <c r="BA1018" s="19" t="str">
        <f t="shared" si="111"/>
        <v>ENRIQUEZ LARA ORLANDO DANILO</v>
      </c>
      <c r="BB1018" s="19" t="e">
        <f>VLOOKUP(AG1018,Cías!$A$1:$E$10000,3,0)</f>
        <v>#N/A</v>
      </c>
      <c r="BC1018" s="19"/>
      <c r="BD1018" s="19"/>
      <c r="BE1018" s="19"/>
      <c r="BF1018" s="19"/>
      <c r="BG1018" s="19"/>
      <c r="BH1018" s="19"/>
      <c r="BI1018" s="19"/>
      <c r="BJ1018" s="19"/>
    </row>
    <row r="1019" spans="1:62" ht="15" x14ac:dyDescent="0.2">
      <c r="A1019" s="19" t="s">
        <v>10441</v>
      </c>
      <c r="B1019" s="19" t="s">
        <v>1479</v>
      </c>
      <c r="C1019" s="43">
        <v>44658</v>
      </c>
      <c r="D1019" s="44">
        <v>2.1527777777780002E-2</v>
      </c>
      <c r="E1019" s="19" t="s">
        <v>10442</v>
      </c>
      <c r="F1019" s="19" t="s">
        <v>10443</v>
      </c>
      <c r="G1019" s="19" t="s">
        <v>10444</v>
      </c>
      <c r="H1019" s="45">
        <v>2433.6</v>
      </c>
      <c r="I1019" s="45">
        <v>2728.57</v>
      </c>
      <c r="J1019" s="19" t="s">
        <v>1560</v>
      </c>
      <c r="K1019" s="19" t="s">
        <v>10445</v>
      </c>
      <c r="L1019" s="19" t="s">
        <v>10446</v>
      </c>
      <c r="M1019" s="19" t="s">
        <v>10447</v>
      </c>
      <c r="N1019" s="19" t="s">
        <v>10441</v>
      </c>
      <c r="O1019" s="19" t="s">
        <v>1641</v>
      </c>
      <c r="P1019" s="19" t="s">
        <v>1642</v>
      </c>
      <c r="Q1019" s="46">
        <v>360</v>
      </c>
      <c r="R1019" s="19" t="s">
        <v>1544</v>
      </c>
      <c r="S1019" s="19" t="s">
        <v>7325</v>
      </c>
      <c r="T1019" s="19" t="s">
        <v>7326</v>
      </c>
      <c r="U1019" s="19" t="s">
        <v>10448</v>
      </c>
      <c r="V1019" s="19" t="s">
        <v>10449</v>
      </c>
      <c r="W1019" s="19" t="s">
        <v>10450</v>
      </c>
      <c r="X1019" s="19" t="s">
        <v>10451</v>
      </c>
      <c r="Y1019" s="19" t="s">
        <v>10452</v>
      </c>
      <c r="Z1019" s="19" t="s">
        <v>10453</v>
      </c>
      <c r="AA1019" s="46">
        <v>439</v>
      </c>
      <c r="AB1019" s="19" t="s">
        <v>507</v>
      </c>
      <c r="AC1019" s="19" t="s">
        <v>163</v>
      </c>
      <c r="AD1019" s="19" t="s">
        <v>6304</v>
      </c>
      <c r="AE1019" s="19" t="s">
        <v>6305</v>
      </c>
      <c r="AF1019" s="19" t="s">
        <v>1554</v>
      </c>
      <c r="AG1019" s="19" t="s">
        <v>6306</v>
      </c>
      <c r="AH1019" s="19" t="s">
        <v>1499</v>
      </c>
      <c r="AI1019" s="19" t="s">
        <v>1500</v>
      </c>
      <c r="AJ1019" s="45">
        <v>0</v>
      </c>
      <c r="AK1019" s="45">
        <v>0</v>
      </c>
      <c r="AL1019" s="19" t="s">
        <v>1501</v>
      </c>
      <c r="AM1019" s="46">
        <v>27150</v>
      </c>
      <c r="AN1019" s="46">
        <v>18030</v>
      </c>
      <c r="AO1019" s="46">
        <v>9120</v>
      </c>
      <c r="AP1019" s="45">
        <v>406.8</v>
      </c>
      <c r="AQ1019" s="45"/>
      <c r="AR1019" s="45" t="str">
        <f>IFERROR(VLOOKUP(AB1019,'Pedidos marco'!$A$1:$D$10000,4,0)," ")</f>
        <v xml:space="preserve"> </v>
      </c>
      <c r="AS1019" s="45">
        <f t="shared" si="105"/>
        <v>7</v>
      </c>
      <c r="AT1019" s="45" t="str">
        <f t="shared" si="106"/>
        <v>07</v>
      </c>
      <c r="AU1019" s="47">
        <v>18</v>
      </c>
      <c r="AV1019" s="19" t="str">
        <f t="shared" si="107"/>
        <v>04 April</v>
      </c>
      <c r="AW1019" s="19">
        <f t="shared" si="108"/>
        <v>1.1300000000000001</v>
      </c>
      <c r="AX1019" s="19">
        <f t="shared" si="109"/>
        <v>22.6</v>
      </c>
      <c r="AY1019" s="19" t="e">
        <f>VLOOKUP(AG1019,Cías!$A$1:$E$10000,5,0)</f>
        <v>#N/A</v>
      </c>
      <c r="AZ1019" s="19" t="str">
        <f t="shared" si="110"/>
        <v>1012878</v>
      </c>
      <c r="BA1019" s="19" t="str">
        <f t="shared" si="111"/>
        <v>HINOJOSA SAN ANDRES ANGEL PATRICIO</v>
      </c>
      <c r="BB1019" s="19" t="e">
        <f>VLOOKUP(AG1019,Cías!$A$1:$E$10000,3,0)</f>
        <v>#N/A</v>
      </c>
      <c r="BC1019" s="19"/>
      <c r="BD1019" s="19"/>
      <c r="BE1019" s="19"/>
      <c r="BF1019" s="19"/>
      <c r="BG1019" s="19"/>
      <c r="BH1019" s="19"/>
      <c r="BI1019" s="19"/>
      <c r="BJ1019" s="19"/>
    </row>
    <row r="1020" spans="1:62" ht="15" x14ac:dyDescent="0.2">
      <c r="A1020" s="19" t="s">
        <v>10454</v>
      </c>
      <c r="B1020" s="19" t="s">
        <v>1479</v>
      </c>
      <c r="C1020" s="43">
        <v>44658</v>
      </c>
      <c r="D1020" s="44">
        <v>2.361111111111E-2</v>
      </c>
      <c r="E1020" s="19" t="s">
        <v>10455</v>
      </c>
      <c r="F1020" s="19" t="s">
        <v>10456</v>
      </c>
      <c r="G1020" s="19" t="s">
        <v>10457</v>
      </c>
      <c r="H1020" s="45">
        <v>3024</v>
      </c>
      <c r="I1020" s="45">
        <v>3390.53</v>
      </c>
      <c r="J1020" s="19" t="s">
        <v>1560</v>
      </c>
      <c r="K1020" s="19" t="s">
        <v>10458</v>
      </c>
      <c r="L1020" s="19" t="s">
        <v>10459</v>
      </c>
      <c r="M1020" s="19" t="s">
        <v>10460</v>
      </c>
      <c r="N1020" s="19" t="s">
        <v>10454</v>
      </c>
      <c r="O1020" s="19" t="s">
        <v>1641</v>
      </c>
      <c r="P1020" s="19" t="s">
        <v>1642</v>
      </c>
      <c r="Q1020" s="46">
        <v>480</v>
      </c>
      <c r="R1020" s="19" t="s">
        <v>1544</v>
      </c>
      <c r="S1020" s="19" t="s">
        <v>2170</v>
      </c>
      <c r="T1020" s="19" t="s">
        <v>2171</v>
      </c>
      <c r="U1020" s="19" t="s">
        <v>2491</v>
      </c>
      <c r="V1020" s="19" t="s">
        <v>2492</v>
      </c>
      <c r="W1020" s="19" t="s">
        <v>2076</v>
      </c>
      <c r="X1020" s="19" t="s">
        <v>2493</v>
      </c>
      <c r="Y1020" s="19" t="s">
        <v>2078</v>
      </c>
      <c r="Z1020" s="19" t="s">
        <v>2079</v>
      </c>
      <c r="AA1020" s="46">
        <v>345</v>
      </c>
      <c r="AB1020" s="19" t="s">
        <v>472</v>
      </c>
      <c r="AC1020" s="19" t="s">
        <v>94</v>
      </c>
      <c r="AD1020" s="19" t="s">
        <v>10461</v>
      </c>
      <c r="AE1020" s="19" t="s">
        <v>1481</v>
      </c>
      <c r="AF1020" s="19" t="s">
        <v>1719</v>
      </c>
      <c r="AG1020" s="19" t="s">
        <v>10462</v>
      </c>
      <c r="AH1020" s="19" t="s">
        <v>1594</v>
      </c>
      <c r="AI1020" s="19" t="s">
        <v>1595</v>
      </c>
      <c r="AJ1020" s="45">
        <v>0.05</v>
      </c>
      <c r="AK1020" s="45">
        <v>24</v>
      </c>
      <c r="AL1020" s="19" t="s">
        <v>1501</v>
      </c>
      <c r="AM1020" s="46">
        <v>39950</v>
      </c>
      <c r="AN1020" s="46">
        <v>24060</v>
      </c>
      <c r="AO1020" s="46">
        <v>15890</v>
      </c>
      <c r="AP1020" s="45">
        <v>494.4</v>
      </c>
      <c r="AQ1020" s="45"/>
      <c r="AR1020" s="45" t="str">
        <f>IFERROR(VLOOKUP(AB1020,'Pedidos marco'!$A$1:$D$10000,4,0)," ")</f>
        <v xml:space="preserve"> </v>
      </c>
      <c r="AS1020" s="45">
        <f t="shared" si="105"/>
        <v>7</v>
      </c>
      <c r="AT1020" s="45" t="str">
        <f t="shared" si="106"/>
        <v>07</v>
      </c>
      <c r="AU1020" s="47">
        <v>24</v>
      </c>
      <c r="AV1020" s="19" t="str">
        <f t="shared" si="107"/>
        <v>04 April</v>
      </c>
      <c r="AW1020" s="19">
        <f t="shared" si="108"/>
        <v>1.03</v>
      </c>
      <c r="AX1020" s="19">
        <f t="shared" si="109"/>
        <v>20.599999999999998</v>
      </c>
      <c r="AY1020" s="19" t="e">
        <f>VLOOKUP(AG1020,Cías!$A$1:$E$10000,5,0)</f>
        <v>#N/A</v>
      </c>
      <c r="AZ1020" s="19" t="str">
        <f t="shared" si="110"/>
        <v>1013241</v>
      </c>
      <c r="BA1020" s="19" t="str">
        <f t="shared" si="111"/>
        <v>COMPAÑÍA DE TRANSPORTE DE CARGA PES</v>
      </c>
      <c r="BB1020" s="19" t="e">
        <f>VLOOKUP(AG1020,Cías!$A$1:$E$10000,3,0)</f>
        <v>#N/A</v>
      </c>
      <c r="BC1020" s="19"/>
      <c r="BD1020" s="19"/>
      <c r="BE1020" s="19"/>
      <c r="BF1020" s="19"/>
      <c r="BG1020" s="19"/>
      <c r="BH1020" s="19"/>
      <c r="BI1020" s="19"/>
      <c r="BJ1020" s="19"/>
    </row>
    <row r="1021" spans="1:62" ht="15" x14ac:dyDescent="0.2">
      <c r="A1021" s="19" t="s">
        <v>10463</v>
      </c>
      <c r="B1021" s="19" t="s">
        <v>1479</v>
      </c>
      <c r="C1021" s="43">
        <v>44658</v>
      </c>
      <c r="D1021" s="44">
        <v>2.430555555556E-2</v>
      </c>
      <c r="E1021" s="19" t="s">
        <v>10464</v>
      </c>
      <c r="F1021" s="19" t="s">
        <v>10465</v>
      </c>
      <c r="G1021" s="19" t="s">
        <v>10466</v>
      </c>
      <c r="H1021" s="45">
        <v>2451.6</v>
      </c>
      <c r="I1021" s="45">
        <v>2748.75</v>
      </c>
      <c r="J1021" s="19" t="s">
        <v>1560</v>
      </c>
      <c r="K1021" s="19" t="s">
        <v>10467</v>
      </c>
      <c r="L1021" s="19" t="s">
        <v>10468</v>
      </c>
      <c r="M1021" s="19" t="s">
        <v>10469</v>
      </c>
      <c r="N1021" s="19" t="s">
        <v>10463</v>
      </c>
      <c r="O1021" s="19" t="s">
        <v>1603</v>
      </c>
      <c r="P1021" s="19" t="s">
        <v>1604</v>
      </c>
      <c r="Q1021" s="46">
        <v>360</v>
      </c>
      <c r="R1021" s="19" t="s">
        <v>1544</v>
      </c>
      <c r="S1021" s="19" t="s">
        <v>9992</v>
      </c>
      <c r="T1021" s="19" t="s">
        <v>9993</v>
      </c>
      <c r="U1021" s="19" t="s">
        <v>10470</v>
      </c>
      <c r="V1021" s="19" t="s">
        <v>10471</v>
      </c>
      <c r="W1021" s="19" t="s">
        <v>10472</v>
      </c>
      <c r="X1021" s="19" t="s">
        <v>10473</v>
      </c>
      <c r="Y1021" s="19" t="s">
        <v>10474</v>
      </c>
      <c r="Z1021" s="19" t="s">
        <v>10475</v>
      </c>
      <c r="AA1021" s="46">
        <v>482</v>
      </c>
      <c r="AB1021" s="19" t="s">
        <v>588</v>
      </c>
      <c r="AC1021" s="19" t="s">
        <v>333</v>
      </c>
      <c r="AD1021" s="19" t="s">
        <v>5105</v>
      </c>
      <c r="AE1021" s="19" t="s">
        <v>5106</v>
      </c>
      <c r="AF1021" s="19" t="s">
        <v>1554</v>
      </c>
      <c r="AG1021" s="19" t="s">
        <v>5107</v>
      </c>
      <c r="AH1021" s="19" t="s">
        <v>1499</v>
      </c>
      <c r="AI1021" s="19" t="s">
        <v>1500</v>
      </c>
      <c r="AJ1021" s="45">
        <v>0</v>
      </c>
      <c r="AK1021" s="45">
        <v>0</v>
      </c>
      <c r="AL1021" s="19" t="s">
        <v>1501</v>
      </c>
      <c r="AM1021" s="46">
        <v>26980</v>
      </c>
      <c r="AN1021" s="46">
        <v>18020</v>
      </c>
      <c r="AO1021" s="46">
        <v>8960</v>
      </c>
      <c r="AP1021" s="45">
        <v>432</v>
      </c>
      <c r="AQ1021" s="45"/>
      <c r="AR1021" s="45" t="str">
        <f>IFERROR(VLOOKUP(AB1021,'Pedidos marco'!$A$1:$D$10000,4,0)," ")</f>
        <v xml:space="preserve"> </v>
      </c>
      <c r="AS1021" s="45">
        <f t="shared" si="105"/>
        <v>7</v>
      </c>
      <c r="AT1021" s="45" t="str">
        <f t="shared" si="106"/>
        <v>07</v>
      </c>
      <c r="AU1021" s="47">
        <v>18</v>
      </c>
      <c r="AV1021" s="19" t="str">
        <f t="shared" si="107"/>
        <v>04 April</v>
      </c>
      <c r="AW1021" s="19">
        <f t="shared" si="108"/>
        <v>1.2</v>
      </c>
      <c r="AX1021" s="19">
        <f t="shared" si="109"/>
        <v>24</v>
      </c>
      <c r="AY1021" s="19" t="e">
        <f>VLOOKUP(AG1021,Cías!$A$1:$E$10000,5,0)</f>
        <v>#N/A</v>
      </c>
      <c r="AZ1021" s="19" t="str">
        <f t="shared" si="110"/>
        <v>1021623</v>
      </c>
      <c r="BA1021" s="19" t="str">
        <f t="shared" si="111"/>
        <v>VILLARREAL HIGUERA FERNANDO SALVADO</v>
      </c>
      <c r="BB1021" s="19" t="e">
        <f>VLOOKUP(AG1021,Cías!$A$1:$E$10000,3,0)</f>
        <v>#N/A</v>
      </c>
      <c r="BC1021" s="19"/>
      <c r="BD1021" s="19"/>
      <c r="BE1021" s="19"/>
      <c r="BF1021" s="19"/>
      <c r="BG1021" s="19"/>
      <c r="BH1021" s="19"/>
      <c r="BI1021" s="19"/>
      <c r="BJ1021" s="19"/>
    </row>
    <row r="1022" spans="1:62" ht="15" x14ac:dyDescent="0.2">
      <c r="A1022" s="19" t="s">
        <v>10476</v>
      </c>
      <c r="B1022" s="19" t="s">
        <v>1479</v>
      </c>
      <c r="C1022" s="43">
        <v>44658</v>
      </c>
      <c r="D1022" s="44">
        <v>3.0555555555559999E-2</v>
      </c>
      <c r="E1022" s="19" t="s">
        <v>10477</v>
      </c>
      <c r="F1022" s="19" t="s">
        <v>10478</v>
      </c>
      <c r="G1022" s="19" t="s">
        <v>10479</v>
      </c>
      <c r="H1022" s="45">
        <v>2402.14</v>
      </c>
      <c r="I1022" s="45">
        <v>2693.3</v>
      </c>
      <c r="J1022" s="19" t="s">
        <v>1560</v>
      </c>
      <c r="K1022" s="19" t="s">
        <v>10480</v>
      </c>
      <c r="L1022" s="19" t="s">
        <v>10481</v>
      </c>
      <c r="M1022" s="19" t="s">
        <v>10482</v>
      </c>
      <c r="N1022" s="19" t="s">
        <v>10476</v>
      </c>
      <c r="O1022" s="19" t="s">
        <v>367</v>
      </c>
      <c r="P1022" s="19" t="s">
        <v>368</v>
      </c>
      <c r="Q1022" s="46">
        <v>360</v>
      </c>
      <c r="R1022" s="19" t="s">
        <v>1544</v>
      </c>
      <c r="S1022" s="19" t="s">
        <v>2188</v>
      </c>
      <c r="T1022" s="19" t="s">
        <v>2189</v>
      </c>
      <c r="U1022" s="19" t="s">
        <v>10483</v>
      </c>
      <c r="V1022" s="19" t="s">
        <v>10484</v>
      </c>
      <c r="W1022" s="19" t="s">
        <v>415</v>
      </c>
      <c r="X1022" s="19" t="s">
        <v>10485</v>
      </c>
      <c r="Y1022" s="19" t="s">
        <v>2889</v>
      </c>
      <c r="Z1022" s="19" t="s">
        <v>2890</v>
      </c>
      <c r="AA1022" s="46">
        <v>130</v>
      </c>
      <c r="AB1022" s="19" t="s">
        <v>509</v>
      </c>
      <c r="AC1022" s="19" t="s">
        <v>167</v>
      </c>
      <c r="AD1022" s="19" t="s">
        <v>5707</v>
      </c>
      <c r="AE1022" s="19" t="s">
        <v>5708</v>
      </c>
      <c r="AF1022" s="19" t="s">
        <v>1554</v>
      </c>
      <c r="AG1022" s="19" t="s">
        <v>5709</v>
      </c>
      <c r="AH1022" s="19" t="s">
        <v>1499</v>
      </c>
      <c r="AI1022" s="19" t="s">
        <v>1500</v>
      </c>
      <c r="AJ1022" s="45">
        <v>0</v>
      </c>
      <c r="AK1022" s="45">
        <v>0</v>
      </c>
      <c r="AL1022" s="19" t="s">
        <v>1501</v>
      </c>
      <c r="AM1022" s="46">
        <v>27260</v>
      </c>
      <c r="AN1022" s="46">
        <v>18030</v>
      </c>
      <c r="AO1022" s="46">
        <v>9230</v>
      </c>
      <c r="AP1022" s="45">
        <v>183.6</v>
      </c>
      <c r="AQ1022" s="45"/>
      <c r="AR1022" s="45" t="str">
        <f>IFERROR(VLOOKUP(AB1022,'Pedidos marco'!$A$1:$D$10000,4,0)," ")</f>
        <v xml:space="preserve"> </v>
      </c>
      <c r="AS1022" s="45">
        <f t="shared" si="105"/>
        <v>7</v>
      </c>
      <c r="AT1022" s="45" t="str">
        <f t="shared" si="106"/>
        <v>07</v>
      </c>
      <c r="AU1022" s="47">
        <v>18</v>
      </c>
      <c r="AV1022" s="19" t="str">
        <f t="shared" si="107"/>
        <v>04 April</v>
      </c>
      <c r="AW1022" s="19">
        <f t="shared" si="108"/>
        <v>0.51</v>
      </c>
      <c r="AX1022" s="19">
        <f t="shared" si="109"/>
        <v>10.199999999999999</v>
      </c>
      <c r="AY1022" s="19" t="e">
        <f>VLOOKUP(AG1022,Cías!$A$1:$E$10000,5,0)</f>
        <v>#N/A</v>
      </c>
      <c r="AZ1022" s="19" t="str">
        <f t="shared" si="110"/>
        <v>1014323</v>
      </c>
      <c r="BA1022" s="19" t="str">
        <f t="shared" si="111"/>
        <v>JACOME AGUIRRE CARLOS ARTURO</v>
      </c>
      <c r="BB1022" s="19" t="e">
        <f>VLOOKUP(AG1022,Cías!$A$1:$E$10000,3,0)</f>
        <v>#N/A</v>
      </c>
      <c r="BC1022" s="19"/>
      <c r="BD1022" s="19"/>
      <c r="BE1022" s="19"/>
      <c r="BF1022" s="19"/>
      <c r="BG1022" s="19"/>
      <c r="BH1022" s="19"/>
      <c r="BI1022" s="19"/>
      <c r="BJ1022" s="19"/>
    </row>
    <row r="1023" spans="1:62" ht="15" x14ac:dyDescent="0.2">
      <c r="A1023" s="19" t="s">
        <v>10486</v>
      </c>
      <c r="B1023" s="19" t="s">
        <v>1479</v>
      </c>
      <c r="C1023" s="43">
        <v>44658</v>
      </c>
      <c r="D1023" s="44">
        <v>5.8333333333329997E-2</v>
      </c>
      <c r="E1023" s="19" t="s">
        <v>10487</v>
      </c>
      <c r="F1023" s="19" t="s">
        <v>10488</v>
      </c>
      <c r="G1023" s="19" t="s">
        <v>10489</v>
      </c>
      <c r="H1023" s="45">
        <v>836.4</v>
      </c>
      <c r="I1023" s="45">
        <v>937.78</v>
      </c>
      <c r="J1023" s="19" t="s">
        <v>1560</v>
      </c>
      <c r="K1023" s="19" t="s">
        <v>10490</v>
      </c>
      <c r="L1023" s="19" t="s">
        <v>10491</v>
      </c>
      <c r="M1023" s="19" t="s">
        <v>10492</v>
      </c>
      <c r="N1023" s="19" t="s">
        <v>10486</v>
      </c>
      <c r="O1023" s="19" t="s">
        <v>371</v>
      </c>
      <c r="P1023" s="19" t="s">
        <v>372</v>
      </c>
      <c r="Q1023" s="46">
        <v>120</v>
      </c>
      <c r="R1023" s="19" t="s">
        <v>1544</v>
      </c>
      <c r="S1023" s="19" t="s">
        <v>1825</v>
      </c>
      <c r="T1023" s="19" t="s">
        <v>1826</v>
      </c>
      <c r="U1023" s="19" t="s">
        <v>10493</v>
      </c>
      <c r="V1023" s="19" t="s">
        <v>10494</v>
      </c>
      <c r="W1023" s="19" t="s">
        <v>1829</v>
      </c>
      <c r="X1023" s="19" t="s">
        <v>10495</v>
      </c>
      <c r="Y1023" s="19" t="s">
        <v>1831</v>
      </c>
      <c r="Z1023" s="19" t="s">
        <v>1832</v>
      </c>
      <c r="AA1023" s="46">
        <v>8</v>
      </c>
      <c r="AB1023" s="19" t="s">
        <v>493</v>
      </c>
      <c r="AC1023" s="19" t="s">
        <v>135</v>
      </c>
      <c r="AD1023" s="19" t="s">
        <v>3880</v>
      </c>
      <c r="AE1023" s="19" t="s">
        <v>1481</v>
      </c>
      <c r="AF1023" s="19" t="s">
        <v>1554</v>
      </c>
      <c r="AG1023" s="19" t="s">
        <v>3881</v>
      </c>
      <c r="AH1023" s="19" t="s">
        <v>1499</v>
      </c>
      <c r="AI1023" s="19" t="s">
        <v>1500</v>
      </c>
      <c r="AJ1023" s="45">
        <v>0</v>
      </c>
      <c r="AK1023" s="45">
        <v>0</v>
      </c>
      <c r="AL1023" s="19" t="s">
        <v>1501</v>
      </c>
      <c r="AM1023" s="46">
        <v>10531.666999999999</v>
      </c>
      <c r="AN1023" s="46">
        <v>6016.6670000000004</v>
      </c>
      <c r="AO1023" s="46">
        <v>4515</v>
      </c>
      <c r="AP1023" s="45">
        <v>10.8</v>
      </c>
      <c r="AQ1023" s="45"/>
      <c r="AR1023" s="45" t="str">
        <f>IFERROR(VLOOKUP(AB1023,'Pedidos marco'!$A$1:$D$10000,4,0)," ")</f>
        <v xml:space="preserve"> </v>
      </c>
      <c r="AS1023" s="45">
        <f t="shared" si="105"/>
        <v>7</v>
      </c>
      <c r="AT1023" s="45" t="str">
        <f t="shared" si="106"/>
        <v>07</v>
      </c>
      <c r="AU1023" s="47">
        <v>6</v>
      </c>
      <c r="AV1023" s="19" t="str">
        <f t="shared" si="107"/>
        <v>04 April</v>
      </c>
      <c r="AW1023" s="19">
        <f t="shared" si="108"/>
        <v>9.0000000000000011E-2</v>
      </c>
      <c r="AX1023" s="19">
        <f t="shared" si="109"/>
        <v>1.8</v>
      </c>
      <c r="AY1023" s="19" t="e">
        <f>VLOOKUP(AG1023,Cías!$A$1:$E$10000,5,0)</f>
        <v>#N/A</v>
      </c>
      <c r="AZ1023" s="19" t="str">
        <f t="shared" si="110"/>
        <v>1020060</v>
      </c>
      <c r="BA1023" s="19" t="str">
        <f t="shared" si="111"/>
        <v>FUERTES RUEDA HUGO BALDOMERO</v>
      </c>
      <c r="BB1023" s="19" t="e">
        <f>VLOOKUP(AG1023,Cías!$A$1:$E$10000,3,0)</f>
        <v>#N/A</v>
      </c>
      <c r="BC1023" s="19"/>
      <c r="BD1023" s="19"/>
      <c r="BE1023" s="19"/>
      <c r="BF1023" s="19"/>
      <c r="BG1023" s="19"/>
      <c r="BH1023" s="19"/>
      <c r="BI1023" s="19"/>
      <c r="BJ1023" s="19"/>
    </row>
    <row r="1024" spans="1:62" ht="15" x14ac:dyDescent="0.2">
      <c r="A1024" s="19" t="s">
        <v>10486</v>
      </c>
      <c r="B1024" s="19" t="s">
        <v>1479</v>
      </c>
      <c r="C1024" s="43">
        <v>44658</v>
      </c>
      <c r="D1024" s="44">
        <v>5.8333333333329997E-2</v>
      </c>
      <c r="E1024" s="19" t="s">
        <v>10496</v>
      </c>
      <c r="F1024" s="19" t="s">
        <v>10497</v>
      </c>
      <c r="G1024" s="19" t="s">
        <v>10498</v>
      </c>
      <c r="H1024" s="45">
        <v>1656</v>
      </c>
      <c r="I1024" s="45">
        <v>1856.72</v>
      </c>
      <c r="J1024" s="19" t="s">
        <v>1560</v>
      </c>
      <c r="K1024" s="19" t="s">
        <v>10499</v>
      </c>
      <c r="L1024" s="19" t="s">
        <v>10500</v>
      </c>
      <c r="M1024" s="19" t="s">
        <v>10501</v>
      </c>
      <c r="N1024" s="19" t="s">
        <v>10486</v>
      </c>
      <c r="O1024" s="19" t="s">
        <v>367</v>
      </c>
      <c r="P1024" s="19" t="s">
        <v>368</v>
      </c>
      <c r="Q1024" s="46">
        <v>240</v>
      </c>
      <c r="R1024" s="19" t="s">
        <v>1544</v>
      </c>
      <c r="S1024" s="19" t="s">
        <v>1825</v>
      </c>
      <c r="T1024" s="19" t="s">
        <v>1826</v>
      </c>
      <c r="U1024" s="19" t="s">
        <v>10493</v>
      </c>
      <c r="V1024" s="19" t="s">
        <v>10494</v>
      </c>
      <c r="W1024" s="19" t="s">
        <v>1829</v>
      </c>
      <c r="X1024" s="19" t="s">
        <v>10495</v>
      </c>
      <c r="Y1024" s="19" t="s">
        <v>1831</v>
      </c>
      <c r="Z1024" s="19" t="s">
        <v>1832</v>
      </c>
      <c r="AA1024" s="46">
        <v>8</v>
      </c>
      <c r="AB1024" s="19" t="s">
        <v>493</v>
      </c>
      <c r="AC1024" s="19" t="s">
        <v>135</v>
      </c>
      <c r="AD1024" s="19" t="s">
        <v>3880</v>
      </c>
      <c r="AE1024" s="19" t="s">
        <v>1481</v>
      </c>
      <c r="AF1024" s="19" t="s">
        <v>1554</v>
      </c>
      <c r="AG1024" s="19" t="s">
        <v>3881</v>
      </c>
      <c r="AH1024" s="19" t="s">
        <v>1499</v>
      </c>
      <c r="AI1024" s="19" t="s">
        <v>1500</v>
      </c>
      <c r="AJ1024" s="45">
        <v>0</v>
      </c>
      <c r="AK1024" s="45">
        <v>0</v>
      </c>
      <c r="AL1024" s="19" t="s">
        <v>1501</v>
      </c>
      <c r="AM1024" s="46">
        <v>16548.332999999999</v>
      </c>
      <c r="AN1024" s="46">
        <v>12033.333000000001</v>
      </c>
      <c r="AO1024" s="46">
        <v>4515</v>
      </c>
      <c r="AP1024" s="45">
        <v>21.6</v>
      </c>
      <c r="AQ1024" s="45"/>
      <c r="AR1024" s="45" t="str">
        <f>IFERROR(VLOOKUP(AB1024,'Pedidos marco'!$A$1:$D$10000,4,0)," ")</f>
        <v xml:space="preserve"> </v>
      </c>
      <c r="AS1024" s="45">
        <f t="shared" si="105"/>
        <v>7</v>
      </c>
      <c r="AT1024" s="45" t="str">
        <f t="shared" si="106"/>
        <v>07</v>
      </c>
      <c r="AU1024" s="47">
        <v>12</v>
      </c>
      <c r="AV1024" s="19" t="str">
        <f t="shared" si="107"/>
        <v>04 April</v>
      </c>
      <c r="AW1024" s="19">
        <f t="shared" si="108"/>
        <v>9.0000000000000011E-2</v>
      </c>
      <c r="AX1024" s="19">
        <f t="shared" si="109"/>
        <v>1.8</v>
      </c>
      <c r="AY1024" s="19" t="e">
        <f>VLOOKUP(AG1024,Cías!$A$1:$E$10000,5,0)</f>
        <v>#N/A</v>
      </c>
      <c r="AZ1024" s="19" t="str">
        <f t="shared" si="110"/>
        <v>1020060</v>
      </c>
      <c r="BA1024" s="19" t="str">
        <f t="shared" si="111"/>
        <v>FUERTES RUEDA HUGO BALDOMERO</v>
      </c>
      <c r="BB1024" s="19" t="e">
        <f>VLOOKUP(AG1024,Cías!$A$1:$E$10000,3,0)</f>
        <v>#N/A</v>
      </c>
      <c r="BC1024" s="19"/>
      <c r="BD1024" s="19"/>
      <c r="BE1024" s="19"/>
      <c r="BF1024" s="19"/>
      <c r="BG1024" s="19"/>
      <c r="BH1024" s="19"/>
      <c r="BI1024" s="19"/>
      <c r="BJ1024" s="19"/>
    </row>
    <row r="1025" spans="1:62" ht="15" x14ac:dyDescent="0.2">
      <c r="A1025" s="19" t="s">
        <v>10502</v>
      </c>
      <c r="B1025" s="19" t="s">
        <v>1479</v>
      </c>
      <c r="C1025" s="43">
        <v>44658</v>
      </c>
      <c r="D1025" s="44">
        <v>8.2638888888889997E-2</v>
      </c>
      <c r="E1025" s="19" t="s">
        <v>10503</v>
      </c>
      <c r="F1025" s="19" t="s">
        <v>10504</v>
      </c>
      <c r="G1025" s="19" t="s">
        <v>10505</v>
      </c>
      <c r="H1025" s="45">
        <v>3312.14</v>
      </c>
      <c r="I1025" s="45">
        <v>3713.6</v>
      </c>
      <c r="J1025" s="19" t="s">
        <v>1560</v>
      </c>
      <c r="K1025" s="19" t="s">
        <v>10506</v>
      </c>
      <c r="L1025" s="19" t="s">
        <v>10507</v>
      </c>
      <c r="M1025" s="19" t="s">
        <v>10508</v>
      </c>
      <c r="N1025" s="19" t="s">
        <v>10502</v>
      </c>
      <c r="O1025" s="19" t="s">
        <v>371</v>
      </c>
      <c r="P1025" s="19" t="s">
        <v>372</v>
      </c>
      <c r="Q1025" s="46">
        <v>480</v>
      </c>
      <c r="R1025" s="19" t="s">
        <v>1544</v>
      </c>
      <c r="S1025" s="19" t="s">
        <v>3650</v>
      </c>
      <c r="T1025" s="19" t="s">
        <v>3651</v>
      </c>
      <c r="U1025" s="19" t="s">
        <v>3652</v>
      </c>
      <c r="V1025" s="19" t="s">
        <v>3653</v>
      </c>
      <c r="W1025" s="19" t="s">
        <v>1865</v>
      </c>
      <c r="X1025" s="19" t="s">
        <v>3654</v>
      </c>
      <c r="Y1025" s="19" t="s">
        <v>1867</v>
      </c>
      <c r="Z1025" s="19" t="s">
        <v>1868</v>
      </c>
      <c r="AA1025" s="46">
        <v>30</v>
      </c>
      <c r="AB1025" s="19" t="s">
        <v>524</v>
      </c>
      <c r="AC1025" s="19" t="s">
        <v>200</v>
      </c>
      <c r="AD1025" s="19" t="s">
        <v>10509</v>
      </c>
      <c r="AE1025" s="19" t="s">
        <v>10510</v>
      </c>
      <c r="AF1025" s="19" t="s">
        <v>1719</v>
      </c>
      <c r="AG1025" s="19" t="s">
        <v>10511</v>
      </c>
      <c r="AH1025" s="19" t="s">
        <v>1594</v>
      </c>
      <c r="AI1025" s="19" t="s">
        <v>1595</v>
      </c>
      <c r="AJ1025" s="45">
        <v>0.05</v>
      </c>
      <c r="AK1025" s="45">
        <v>24</v>
      </c>
      <c r="AL1025" s="19" t="s">
        <v>1501</v>
      </c>
      <c r="AM1025" s="46">
        <v>40370</v>
      </c>
      <c r="AN1025" s="46">
        <v>24090</v>
      </c>
      <c r="AO1025" s="46">
        <v>16280</v>
      </c>
      <c r="AP1025" s="45">
        <v>91.2</v>
      </c>
      <c r="AQ1025" s="45"/>
      <c r="AR1025" s="45" t="str">
        <f>IFERROR(VLOOKUP(AB1025,'Pedidos marco'!$A$1:$D$10000,4,0)," ")</f>
        <v xml:space="preserve"> </v>
      </c>
      <c r="AS1025" s="45">
        <f t="shared" si="105"/>
        <v>7</v>
      </c>
      <c r="AT1025" s="45" t="str">
        <f t="shared" si="106"/>
        <v>07</v>
      </c>
      <c r="AU1025" s="47">
        <v>24</v>
      </c>
      <c r="AV1025" s="19" t="str">
        <f t="shared" si="107"/>
        <v>04 April</v>
      </c>
      <c r="AW1025" s="19">
        <f t="shared" si="108"/>
        <v>0.19</v>
      </c>
      <c r="AX1025" s="19">
        <f t="shared" si="109"/>
        <v>3.8000000000000003</v>
      </c>
      <c r="AY1025" s="19" t="e">
        <f>VLOOKUP(AG1025,Cías!$A$1:$E$10000,5,0)</f>
        <v>#N/A</v>
      </c>
      <c r="AZ1025" s="19" t="str">
        <f t="shared" si="110"/>
        <v>1022020</v>
      </c>
      <c r="BA1025" s="19" t="str">
        <f t="shared" si="111"/>
        <v>MENDEZ FIGUEROA JUAN CARLOS</v>
      </c>
      <c r="BB1025" s="19" t="e">
        <f>VLOOKUP(AG1025,Cías!$A$1:$E$10000,3,0)</f>
        <v>#N/A</v>
      </c>
      <c r="BC1025" s="19"/>
      <c r="BD1025" s="19"/>
      <c r="BE1025" s="19"/>
      <c r="BF1025" s="19"/>
      <c r="BG1025" s="19"/>
      <c r="BH1025" s="19"/>
      <c r="BI1025" s="19"/>
      <c r="BJ1025" s="19"/>
    </row>
    <row r="1026" spans="1:62" ht="15" x14ac:dyDescent="0.2">
      <c r="A1026" s="19" t="s">
        <v>10512</v>
      </c>
      <c r="B1026" s="19" t="s">
        <v>1479</v>
      </c>
      <c r="C1026" s="43">
        <v>44658</v>
      </c>
      <c r="D1026" s="44">
        <v>9.7222222222220003E-2</v>
      </c>
      <c r="E1026" s="19" t="s">
        <v>10513</v>
      </c>
      <c r="F1026" s="19" t="s">
        <v>10514</v>
      </c>
      <c r="G1026" s="19" t="s">
        <v>10515</v>
      </c>
      <c r="H1026" s="45">
        <v>543.20000000000005</v>
      </c>
      <c r="I1026" s="45">
        <v>609.04</v>
      </c>
      <c r="J1026" s="19" t="s">
        <v>1560</v>
      </c>
      <c r="K1026" s="19" t="s">
        <v>10516</v>
      </c>
      <c r="L1026" s="19" t="s">
        <v>10517</v>
      </c>
      <c r="M1026" s="19" t="s">
        <v>10518</v>
      </c>
      <c r="N1026" s="19" t="s">
        <v>10512</v>
      </c>
      <c r="O1026" s="19" t="s">
        <v>1641</v>
      </c>
      <c r="P1026" s="19" t="s">
        <v>1642</v>
      </c>
      <c r="Q1026" s="46">
        <v>80</v>
      </c>
      <c r="R1026" s="19" t="s">
        <v>1544</v>
      </c>
      <c r="S1026" s="19" t="s">
        <v>5317</v>
      </c>
      <c r="T1026" s="19" t="s">
        <v>5318</v>
      </c>
      <c r="U1026" s="19" t="s">
        <v>5330</v>
      </c>
      <c r="V1026" s="19" t="s">
        <v>5331</v>
      </c>
      <c r="W1026" s="19" t="s">
        <v>2144</v>
      </c>
      <c r="X1026" s="19" t="s">
        <v>5332</v>
      </c>
      <c r="Y1026" s="19" t="s">
        <v>2146</v>
      </c>
      <c r="Z1026" s="19" t="s">
        <v>2147</v>
      </c>
      <c r="AA1026" s="46">
        <v>388</v>
      </c>
      <c r="AB1026" s="19" t="s">
        <v>439</v>
      </c>
      <c r="AC1026" s="19" t="s">
        <v>25</v>
      </c>
      <c r="AD1026" s="19" t="s">
        <v>2530</v>
      </c>
      <c r="AE1026" s="19" t="s">
        <v>2531</v>
      </c>
      <c r="AF1026" s="19" t="s">
        <v>1592</v>
      </c>
      <c r="AG1026" s="19" t="s">
        <v>2532</v>
      </c>
      <c r="AH1026" s="19" t="s">
        <v>1499</v>
      </c>
      <c r="AI1026" s="19" t="s">
        <v>1500</v>
      </c>
      <c r="AJ1026" s="45">
        <v>0</v>
      </c>
      <c r="AK1026" s="45">
        <v>0</v>
      </c>
      <c r="AL1026" s="19" t="s">
        <v>1501</v>
      </c>
      <c r="AM1026" s="46">
        <v>12717.272999999999</v>
      </c>
      <c r="AN1026" s="46">
        <v>4007.2730000000001</v>
      </c>
      <c r="AO1026" s="46">
        <v>8710</v>
      </c>
      <c r="AP1026" s="45">
        <v>84.8</v>
      </c>
      <c r="AQ1026" s="45"/>
      <c r="AR1026" s="45" t="str">
        <f>IFERROR(VLOOKUP(AB1026,'Pedidos marco'!$A$1:$D$10000,4,0)," ")</f>
        <v xml:space="preserve"> </v>
      </c>
      <c r="AS1026" s="45">
        <f t="shared" si="105"/>
        <v>7</v>
      </c>
      <c r="AT1026" s="45" t="str">
        <f t="shared" si="106"/>
        <v>07</v>
      </c>
      <c r="AU1026" s="47">
        <v>4</v>
      </c>
      <c r="AV1026" s="19" t="str">
        <f t="shared" si="107"/>
        <v>04 April</v>
      </c>
      <c r="AW1026" s="19">
        <f t="shared" si="108"/>
        <v>1.06</v>
      </c>
      <c r="AX1026" s="19">
        <f t="shared" si="109"/>
        <v>21.2</v>
      </c>
      <c r="AY1026" s="19" t="e">
        <f>VLOOKUP(AG1026,Cías!$A$1:$E$10000,5,0)</f>
        <v>#N/A</v>
      </c>
      <c r="AZ1026" s="19" t="str">
        <f t="shared" si="110"/>
        <v>1013670</v>
      </c>
      <c r="BA1026" s="19" t="str">
        <f t="shared" si="111"/>
        <v>ANDRADE ROSERO LUIS ALBERTO</v>
      </c>
      <c r="BB1026" s="19" t="e">
        <f>VLOOKUP(AG1026,Cías!$A$1:$E$10000,3,0)</f>
        <v>#N/A</v>
      </c>
      <c r="BC1026" s="19"/>
      <c r="BD1026" s="19"/>
      <c r="BE1026" s="19"/>
      <c r="BF1026" s="19"/>
      <c r="BG1026" s="19"/>
      <c r="BH1026" s="19"/>
      <c r="BI1026" s="19"/>
      <c r="BJ1026" s="19"/>
    </row>
    <row r="1027" spans="1:62" ht="15" x14ac:dyDescent="0.2">
      <c r="A1027" s="19" t="s">
        <v>10512</v>
      </c>
      <c r="B1027" s="19" t="s">
        <v>1479</v>
      </c>
      <c r="C1027" s="43">
        <v>44658</v>
      </c>
      <c r="D1027" s="44">
        <v>9.7222222222220003E-2</v>
      </c>
      <c r="E1027" s="19" t="s">
        <v>10519</v>
      </c>
      <c r="F1027" s="19" t="s">
        <v>10520</v>
      </c>
      <c r="G1027" s="19" t="s">
        <v>10521</v>
      </c>
      <c r="H1027" s="45">
        <v>4100.6000000000004</v>
      </c>
      <c r="I1027" s="45">
        <v>4597.62</v>
      </c>
      <c r="J1027" s="19" t="s">
        <v>1560</v>
      </c>
      <c r="K1027" s="19" t="s">
        <v>10522</v>
      </c>
      <c r="L1027" s="19" t="s">
        <v>10523</v>
      </c>
      <c r="M1027" s="19" t="s">
        <v>10524</v>
      </c>
      <c r="N1027" s="19" t="s">
        <v>10512</v>
      </c>
      <c r="O1027" s="19" t="s">
        <v>1603</v>
      </c>
      <c r="P1027" s="19" t="s">
        <v>1604</v>
      </c>
      <c r="Q1027" s="46">
        <v>580</v>
      </c>
      <c r="R1027" s="19" t="s">
        <v>1544</v>
      </c>
      <c r="S1027" s="19" t="s">
        <v>5317</v>
      </c>
      <c r="T1027" s="19" t="s">
        <v>5318</v>
      </c>
      <c r="U1027" s="19" t="s">
        <v>5319</v>
      </c>
      <c r="V1027" s="19" t="s">
        <v>5320</v>
      </c>
      <c r="W1027" s="19" t="s">
        <v>2144</v>
      </c>
      <c r="X1027" s="19" t="s">
        <v>5321</v>
      </c>
      <c r="Y1027" s="19" t="s">
        <v>2146</v>
      </c>
      <c r="Z1027" s="19" t="s">
        <v>2147</v>
      </c>
      <c r="AA1027" s="46">
        <v>388</v>
      </c>
      <c r="AB1027" s="19" t="s">
        <v>439</v>
      </c>
      <c r="AC1027" s="19" t="s">
        <v>25</v>
      </c>
      <c r="AD1027" s="19" t="s">
        <v>2530</v>
      </c>
      <c r="AE1027" s="19" t="s">
        <v>2531</v>
      </c>
      <c r="AF1027" s="19" t="s">
        <v>1592</v>
      </c>
      <c r="AG1027" s="19" t="s">
        <v>2532</v>
      </c>
      <c r="AH1027" s="19" t="s">
        <v>1499</v>
      </c>
      <c r="AI1027" s="19" t="s">
        <v>1500</v>
      </c>
      <c r="AJ1027" s="45">
        <v>0</v>
      </c>
      <c r="AK1027" s="45">
        <v>0</v>
      </c>
      <c r="AL1027" s="19" t="s">
        <v>1501</v>
      </c>
      <c r="AM1027" s="46">
        <v>37762.726999999999</v>
      </c>
      <c r="AN1027" s="46">
        <v>29052.726999999999</v>
      </c>
      <c r="AO1027" s="46">
        <v>8710</v>
      </c>
      <c r="AP1027" s="45">
        <v>614.79999999999995</v>
      </c>
      <c r="AQ1027" s="45"/>
      <c r="AR1027" s="45" t="str">
        <f>IFERROR(VLOOKUP(AB1027,'Pedidos marco'!$A$1:$D$10000,4,0)," ")</f>
        <v xml:space="preserve"> </v>
      </c>
      <c r="AS1027" s="45">
        <f t="shared" si="105"/>
        <v>7</v>
      </c>
      <c r="AT1027" s="45" t="str">
        <f t="shared" si="106"/>
        <v>07</v>
      </c>
      <c r="AU1027" s="47">
        <v>29</v>
      </c>
      <c r="AV1027" s="19" t="str">
        <f t="shared" si="107"/>
        <v>04 April</v>
      </c>
      <c r="AW1027" s="19">
        <f t="shared" si="108"/>
        <v>1.0599999999999998</v>
      </c>
      <c r="AX1027" s="19">
        <f t="shared" si="109"/>
        <v>21.2</v>
      </c>
      <c r="AY1027" s="19" t="e">
        <f>VLOOKUP(AG1027,Cías!$A$1:$E$10000,5,0)</f>
        <v>#N/A</v>
      </c>
      <c r="AZ1027" s="19" t="str">
        <f t="shared" si="110"/>
        <v>1013670</v>
      </c>
      <c r="BA1027" s="19" t="str">
        <f t="shared" si="111"/>
        <v>ANDRADE ROSERO LUIS ALBERTO</v>
      </c>
      <c r="BB1027" s="19" t="e">
        <f>VLOOKUP(AG1027,Cías!$A$1:$E$10000,3,0)</f>
        <v>#N/A</v>
      </c>
      <c r="BC1027" s="19"/>
      <c r="BD1027" s="19"/>
      <c r="BE1027" s="19"/>
      <c r="BF1027" s="19"/>
      <c r="BG1027" s="19"/>
      <c r="BH1027" s="19"/>
      <c r="BI1027" s="19"/>
      <c r="BJ1027" s="19"/>
    </row>
    <row r="1028" spans="1:62" ht="15" x14ac:dyDescent="0.2">
      <c r="A1028" s="19" t="s">
        <v>10525</v>
      </c>
      <c r="B1028" s="19" t="s">
        <v>1479</v>
      </c>
      <c r="C1028" s="43">
        <v>44658</v>
      </c>
      <c r="D1028" s="44">
        <v>0.21805555555556</v>
      </c>
      <c r="E1028" s="19" t="s">
        <v>10526</v>
      </c>
      <c r="F1028" s="19" t="s">
        <v>10527</v>
      </c>
      <c r="G1028" s="19" t="s">
        <v>10528</v>
      </c>
      <c r="H1028" s="45">
        <v>2196.94</v>
      </c>
      <c r="I1028" s="45">
        <v>2463.2199999999998</v>
      </c>
      <c r="J1028" s="19" t="s">
        <v>1560</v>
      </c>
      <c r="K1028" s="19" t="s">
        <v>10529</v>
      </c>
      <c r="L1028" s="19" t="s">
        <v>10530</v>
      </c>
      <c r="M1028" s="19" t="s">
        <v>10531</v>
      </c>
      <c r="N1028" s="19" t="s">
        <v>10525</v>
      </c>
      <c r="O1028" s="19" t="s">
        <v>371</v>
      </c>
      <c r="P1028" s="19" t="s">
        <v>372</v>
      </c>
      <c r="Q1028" s="46">
        <v>320</v>
      </c>
      <c r="R1028" s="19" t="s">
        <v>1544</v>
      </c>
      <c r="S1028" s="19" t="s">
        <v>4683</v>
      </c>
      <c r="T1028" s="19" t="s">
        <v>4684</v>
      </c>
      <c r="U1028" s="19" t="s">
        <v>4967</v>
      </c>
      <c r="V1028" s="19" t="s">
        <v>4968</v>
      </c>
      <c r="W1028" s="19" t="s">
        <v>2800</v>
      </c>
      <c r="X1028" s="19" t="s">
        <v>4969</v>
      </c>
      <c r="Y1028" s="19" t="s">
        <v>2802</v>
      </c>
      <c r="Z1028" s="19" t="s">
        <v>2803</v>
      </c>
      <c r="AA1028" s="46">
        <v>20</v>
      </c>
      <c r="AB1028" s="19" t="s">
        <v>430</v>
      </c>
      <c r="AC1028" s="19" t="s">
        <v>8</v>
      </c>
      <c r="AD1028" s="19" t="s">
        <v>2823</v>
      </c>
      <c r="AE1028" s="19" t="s">
        <v>2824</v>
      </c>
      <c r="AF1028" s="19" t="s">
        <v>1719</v>
      </c>
      <c r="AG1028" s="19" t="s">
        <v>2825</v>
      </c>
      <c r="AH1028" s="19" t="s">
        <v>1594</v>
      </c>
      <c r="AI1028" s="19" t="s">
        <v>1595</v>
      </c>
      <c r="AJ1028" s="45">
        <v>0.05</v>
      </c>
      <c r="AK1028" s="45">
        <v>16</v>
      </c>
      <c r="AL1028" s="19" t="s">
        <v>1501</v>
      </c>
      <c r="AM1028" s="46">
        <v>20913.332999999999</v>
      </c>
      <c r="AN1028" s="46">
        <v>16020</v>
      </c>
      <c r="AO1028" s="46">
        <v>4893.3329999999996</v>
      </c>
      <c r="AP1028" s="45">
        <v>51.2</v>
      </c>
      <c r="AQ1028" s="45"/>
      <c r="AR1028" s="45" t="str">
        <f>IFERROR(VLOOKUP(AB1028,'Pedidos marco'!$A$1:$D$10000,4,0)," ")</f>
        <v xml:space="preserve"> </v>
      </c>
      <c r="AS1028" s="45">
        <f t="shared" ref="AS1028:AS1091" si="112">DAY(C1028)</f>
        <v>7</v>
      </c>
      <c r="AT1028" s="45" t="str">
        <f t="shared" ref="AT1028:AT1091" si="113">TEXT(AS1028,"dd")</f>
        <v>07</v>
      </c>
      <c r="AU1028" s="47">
        <v>16</v>
      </c>
      <c r="AV1028" s="19" t="str">
        <f t="shared" ref="AV1028:AV1091" si="114">TEXT(C1028,"MM MMMM")</f>
        <v>04 April</v>
      </c>
      <c r="AW1028" s="19">
        <f t="shared" ref="AW1028:AW1091" si="115">IFERROR(AP1028/Q1028,"")</f>
        <v>0.16</v>
      </c>
      <c r="AX1028" s="19">
        <f t="shared" ref="AX1028:AX1091" si="116">IFERROR(AP1028/AU1028,"")</f>
        <v>3.2</v>
      </c>
      <c r="AY1028" s="19" t="e">
        <f>VLOOKUP(AG1028,Cías!$A$1:$E$10000,5,0)</f>
        <v>#N/A</v>
      </c>
      <c r="AZ1028" s="19" t="str">
        <f t="shared" ref="AZ1028:AZ1091" si="117">AB1028</f>
        <v>1013946</v>
      </c>
      <c r="BA1028" s="19" t="str">
        <f t="shared" ref="BA1028:BA1091" si="118">AC1028</f>
        <v>ALBUJA RUIZ CESAR UBEN</v>
      </c>
      <c r="BB1028" s="19" t="e">
        <f>VLOOKUP(AG1028,Cías!$A$1:$E$10000,3,0)</f>
        <v>#N/A</v>
      </c>
      <c r="BC1028" s="19"/>
      <c r="BD1028" s="19"/>
      <c r="BE1028" s="19"/>
      <c r="BF1028" s="19"/>
      <c r="BG1028" s="19"/>
      <c r="BH1028" s="19"/>
      <c r="BI1028" s="19"/>
      <c r="BJ1028" s="19"/>
    </row>
    <row r="1029" spans="1:62" ht="15" x14ac:dyDescent="0.2">
      <c r="A1029" s="19" t="s">
        <v>10525</v>
      </c>
      <c r="B1029" s="19" t="s">
        <v>1479</v>
      </c>
      <c r="C1029" s="43">
        <v>44658</v>
      </c>
      <c r="D1029" s="44">
        <v>0.21805555555556</v>
      </c>
      <c r="E1029" s="19" t="s">
        <v>10532</v>
      </c>
      <c r="F1029" s="19" t="s">
        <v>10533</v>
      </c>
      <c r="G1029" s="19" t="s">
        <v>10534</v>
      </c>
      <c r="H1029" s="45">
        <v>499.59</v>
      </c>
      <c r="I1029" s="45">
        <v>560.14</v>
      </c>
      <c r="J1029" s="19" t="s">
        <v>1560</v>
      </c>
      <c r="K1029" s="19" t="s">
        <v>10535</v>
      </c>
      <c r="L1029" s="19" t="s">
        <v>10536</v>
      </c>
      <c r="M1029" s="19" t="s">
        <v>10537</v>
      </c>
      <c r="N1029" s="19" t="s">
        <v>10525</v>
      </c>
      <c r="O1029" s="19" t="s">
        <v>369</v>
      </c>
      <c r="P1029" s="19" t="s">
        <v>370</v>
      </c>
      <c r="Q1029" s="46">
        <v>80</v>
      </c>
      <c r="R1029" s="19" t="s">
        <v>1544</v>
      </c>
      <c r="S1029" s="19" t="s">
        <v>4683</v>
      </c>
      <c r="T1029" s="19" t="s">
        <v>4684</v>
      </c>
      <c r="U1029" s="19" t="s">
        <v>4967</v>
      </c>
      <c r="V1029" s="19" t="s">
        <v>4968</v>
      </c>
      <c r="W1029" s="19" t="s">
        <v>2800</v>
      </c>
      <c r="X1029" s="19" t="s">
        <v>4969</v>
      </c>
      <c r="Y1029" s="19" t="s">
        <v>2802</v>
      </c>
      <c r="Z1029" s="19" t="s">
        <v>2803</v>
      </c>
      <c r="AA1029" s="46">
        <v>20</v>
      </c>
      <c r="AB1029" s="19" t="s">
        <v>430</v>
      </c>
      <c r="AC1029" s="19" t="s">
        <v>8</v>
      </c>
      <c r="AD1029" s="19" t="s">
        <v>2823</v>
      </c>
      <c r="AE1029" s="19" t="s">
        <v>2824</v>
      </c>
      <c r="AF1029" s="19" t="s">
        <v>1719</v>
      </c>
      <c r="AG1029" s="19" t="s">
        <v>2825</v>
      </c>
      <c r="AH1029" s="19" t="s">
        <v>1594</v>
      </c>
      <c r="AI1029" s="19" t="s">
        <v>1595</v>
      </c>
      <c r="AJ1029" s="45">
        <v>0.05</v>
      </c>
      <c r="AK1029" s="45">
        <v>4</v>
      </c>
      <c r="AL1029" s="19" t="s">
        <v>1501</v>
      </c>
      <c r="AM1029" s="46">
        <v>8898.3330000000005</v>
      </c>
      <c r="AN1029" s="46">
        <v>4005</v>
      </c>
      <c r="AO1029" s="46">
        <v>4893.3329999999996</v>
      </c>
      <c r="AP1029" s="45">
        <v>12.8</v>
      </c>
      <c r="AQ1029" s="45"/>
      <c r="AR1029" s="45" t="str">
        <f>IFERROR(VLOOKUP(AB1029,'Pedidos marco'!$A$1:$D$10000,4,0)," ")</f>
        <v xml:space="preserve"> </v>
      </c>
      <c r="AS1029" s="45">
        <f t="shared" si="112"/>
        <v>7</v>
      </c>
      <c r="AT1029" s="45" t="str">
        <f t="shared" si="113"/>
        <v>07</v>
      </c>
      <c r="AU1029" s="47">
        <v>4</v>
      </c>
      <c r="AV1029" s="19" t="str">
        <f t="shared" si="114"/>
        <v>04 April</v>
      </c>
      <c r="AW1029" s="19">
        <f t="shared" si="115"/>
        <v>0.16</v>
      </c>
      <c r="AX1029" s="19">
        <f t="shared" si="116"/>
        <v>3.2</v>
      </c>
      <c r="AY1029" s="19" t="e">
        <f>VLOOKUP(AG1029,Cías!$A$1:$E$10000,5,0)</f>
        <v>#N/A</v>
      </c>
      <c r="AZ1029" s="19" t="str">
        <f t="shared" si="117"/>
        <v>1013946</v>
      </c>
      <c r="BA1029" s="19" t="str">
        <f t="shared" si="118"/>
        <v>ALBUJA RUIZ CESAR UBEN</v>
      </c>
      <c r="BB1029" s="19" t="e">
        <f>VLOOKUP(AG1029,Cías!$A$1:$E$10000,3,0)</f>
        <v>#N/A</v>
      </c>
      <c r="BC1029" s="19"/>
      <c r="BD1029" s="19"/>
      <c r="BE1029" s="19"/>
      <c r="BF1029" s="19"/>
      <c r="BG1029" s="19"/>
      <c r="BH1029" s="19"/>
      <c r="BI1029" s="19"/>
      <c r="BJ1029" s="19"/>
    </row>
    <row r="1030" spans="1:62" ht="15" x14ac:dyDescent="0.2">
      <c r="A1030" s="19" t="s">
        <v>10525</v>
      </c>
      <c r="B1030" s="19" t="s">
        <v>1479</v>
      </c>
      <c r="C1030" s="43">
        <v>44658</v>
      </c>
      <c r="D1030" s="44">
        <v>0.21805555555556</v>
      </c>
      <c r="E1030" s="19" t="s">
        <v>10538</v>
      </c>
      <c r="F1030" s="19" t="s">
        <v>10539</v>
      </c>
      <c r="G1030" s="19" t="s">
        <v>10540</v>
      </c>
      <c r="H1030" s="45">
        <v>543.72</v>
      </c>
      <c r="I1030" s="45">
        <v>609.63</v>
      </c>
      <c r="J1030" s="19" t="s">
        <v>1560</v>
      </c>
      <c r="K1030" s="19" t="s">
        <v>10541</v>
      </c>
      <c r="L1030" s="19" t="s">
        <v>10542</v>
      </c>
      <c r="M1030" s="19" t="s">
        <v>10543</v>
      </c>
      <c r="N1030" s="19" t="s">
        <v>10525</v>
      </c>
      <c r="O1030" s="19" t="s">
        <v>367</v>
      </c>
      <c r="P1030" s="19" t="s">
        <v>368</v>
      </c>
      <c r="Q1030" s="46">
        <v>80</v>
      </c>
      <c r="R1030" s="19" t="s">
        <v>1544</v>
      </c>
      <c r="S1030" s="19" t="s">
        <v>4683</v>
      </c>
      <c r="T1030" s="19" t="s">
        <v>4684</v>
      </c>
      <c r="U1030" s="19" t="s">
        <v>4967</v>
      </c>
      <c r="V1030" s="19" t="s">
        <v>4968</v>
      </c>
      <c r="W1030" s="19" t="s">
        <v>2800</v>
      </c>
      <c r="X1030" s="19" t="s">
        <v>4969</v>
      </c>
      <c r="Y1030" s="19" t="s">
        <v>2802</v>
      </c>
      <c r="Z1030" s="19" t="s">
        <v>2803</v>
      </c>
      <c r="AA1030" s="46">
        <v>20</v>
      </c>
      <c r="AB1030" s="19" t="s">
        <v>430</v>
      </c>
      <c r="AC1030" s="19" t="s">
        <v>8</v>
      </c>
      <c r="AD1030" s="19" t="s">
        <v>2823</v>
      </c>
      <c r="AE1030" s="19" t="s">
        <v>2824</v>
      </c>
      <c r="AF1030" s="19" t="s">
        <v>1719</v>
      </c>
      <c r="AG1030" s="19" t="s">
        <v>2825</v>
      </c>
      <c r="AH1030" s="19" t="s">
        <v>1594</v>
      </c>
      <c r="AI1030" s="19" t="s">
        <v>1595</v>
      </c>
      <c r="AJ1030" s="45">
        <v>0.05</v>
      </c>
      <c r="AK1030" s="45">
        <v>4</v>
      </c>
      <c r="AL1030" s="19" t="s">
        <v>1501</v>
      </c>
      <c r="AM1030" s="46">
        <v>8898.3330000000005</v>
      </c>
      <c r="AN1030" s="46">
        <v>4005</v>
      </c>
      <c r="AO1030" s="46">
        <v>4893.3329999999996</v>
      </c>
      <c r="AP1030" s="45">
        <v>12.8</v>
      </c>
      <c r="AQ1030" s="45"/>
      <c r="AR1030" s="45" t="str">
        <f>IFERROR(VLOOKUP(AB1030,'Pedidos marco'!$A$1:$D$10000,4,0)," ")</f>
        <v xml:space="preserve"> </v>
      </c>
      <c r="AS1030" s="45">
        <f t="shared" si="112"/>
        <v>7</v>
      </c>
      <c r="AT1030" s="45" t="str">
        <f t="shared" si="113"/>
        <v>07</v>
      </c>
      <c r="AU1030" s="47">
        <v>4</v>
      </c>
      <c r="AV1030" s="19" t="str">
        <f t="shared" si="114"/>
        <v>04 April</v>
      </c>
      <c r="AW1030" s="19">
        <f t="shared" si="115"/>
        <v>0.16</v>
      </c>
      <c r="AX1030" s="19">
        <f t="shared" si="116"/>
        <v>3.2</v>
      </c>
      <c r="AY1030" s="19" t="e">
        <f>VLOOKUP(AG1030,Cías!$A$1:$E$10000,5,0)</f>
        <v>#N/A</v>
      </c>
      <c r="AZ1030" s="19" t="str">
        <f t="shared" si="117"/>
        <v>1013946</v>
      </c>
      <c r="BA1030" s="19" t="str">
        <f t="shared" si="118"/>
        <v>ALBUJA RUIZ CESAR UBEN</v>
      </c>
      <c r="BB1030" s="19" t="e">
        <f>VLOOKUP(AG1030,Cías!$A$1:$E$10000,3,0)</f>
        <v>#N/A</v>
      </c>
      <c r="BC1030" s="19"/>
      <c r="BD1030" s="19"/>
      <c r="BE1030" s="19"/>
      <c r="BF1030" s="19"/>
      <c r="BG1030" s="19"/>
      <c r="BH1030" s="19"/>
      <c r="BI1030" s="19"/>
      <c r="BJ1030" s="19"/>
    </row>
    <row r="1031" spans="1:62" ht="15" x14ac:dyDescent="0.2">
      <c r="A1031" s="19" t="s">
        <v>10544</v>
      </c>
      <c r="B1031" s="19" t="s">
        <v>1479</v>
      </c>
      <c r="C1031" s="43">
        <v>44658</v>
      </c>
      <c r="D1031" s="44">
        <v>0.22361111111111001</v>
      </c>
      <c r="E1031" s="19" t="s">
        <v>10545</v>
      </c>
      <c r="F1031" s="19" t="s">
        <v>10546</v>
      </c>
      <c r="G1031" s="19" t="s">
        <v>10547</v>
      </c>
      <c r="H1031" s="45">
        <v>3889</v>
      </c>
      <c r="I1031" s="45">
        <v>4360.37</v>
      </c>
      <c r="J1031" s="19" t="s">
        <v>1560</v>
      </c>
      <c r="K1031" s="19" t="s">
        <v>10548</v>
      </c>
      <c r="L1031" s="19" t="s">
        <v>10549</v>
      </c>
      <c r="M1031" s="19" t="s">
        <v>10550</v>
      </c>
      <c r="N1031" s="19" t="s">
        <v>10544</v>
      </c>
      <c r="O1031" s="19" t="s">
        <v>2057</v>
      </c>
      <c r="P1031" s="19" t="s">
        <v>2058</v>
      </c>
      <c r="Q1031" s="46">
        <v>30.87</v>
      </c>
      <c r="R1031" s="19" t="s">
        <v>1488</v>
      </c>
      <c r="S1031" s="19" t="s">
        <v>1898</v>
      </c>
      <c r="T1031" s="19" t="s">
        <v>1899</v>
      </c>
      <c r="U1031" s="19" t="s">
        <v>3590</v>
      </c>
      <c r="V1031" s="19" t="s">
        <v>3591</v>
      </c>
      <c r="W1031" s="19" t="s">
        <v>1548</v>
      </c>
      <c r="X1031" s="19" t="s">
        <v>3592</v>
      </c>
      <c r="Y1031" s="19" t="s">
        <v>1684</v>
      </c>
      <c r="Z1031" s="19" t="s">
        <v>1685</v>
      </c>
      <c r="AA1031" s="46">
        <v>198</v>
      </c>
      <c r="AB1031" s="19" t="s">
        <v>525</v>
      </c>
      <c r="AC1031" s="19" t="s">
        <v>202</v>
      </c>
      <c r="AD1031" s="19" t="s">
        <v>3593</v>
      </c>
      <c r="AE1031" s="19" t="s">
        <v>3594</v>
      </c>
      <c r="AF1031" s="19" t="s">
        <v>1497</v>
      </c>
      <c r="AG1031" s="19" t="s">
        <v>3595</v>
      </c>
      <c r="AH1031" s="19" t="s">
        <v>1499</v>
      </c>
      <c r="AI1031" s="19" t="s">
        <v>1500</v>
      </c>
      <c r="AJ1031" s="45">
        <v>0</v>
      </c>
      <c r="AK1031" s="45">
        <v>0</v>
      </c>
      <c r="AL1031" s="19" t="s">
        <v>1501</v>
      </c>
      <c r="AM1031" s="46">
        <v>48140</v>
      </c>
      <c r="AN1031" s="46">
        <v>30870</v>
      </c>
      <c r="AO1031" s="46">
        <v>17270</v>
      </c>
      <c r="AP1031" s="45">
        <v>503.18</v>
      </c>
      <c r="AQ1031" s="45"/>
      <c r="AR1031" s="45" t="str">
        <f>IFERROR(VLOOKUP(AB1031,'Pedidos marco'!$A$1:$D$10000,4,0)," ")</f>
        <v xml:space="preserve"> </v>
      </c>
      <c r="AS1031" s="45">
        <f t="shared" si="112"/>
        <v>7</v>
      </c>
      <c r="AT1031" s="45" t="str">
        <f t="shared" si="113"/>
        <v>07</v>
      </c>
      <c r="AU1031" s="47">
        <v>30.87</v>
      </c>
      <c r="AV1031" s="19" t="str">
        <f t="shared" si="114"/>
        <v>04 April</v>
      </c>
      <c r="AW1031" s="19">
        <f t="shared" si="115"/>
        <v>16.299967606090053</v>
      </c>
      <c r="AX1031" s="19">
        <f t="shared" si="116"/>
        <v>16.299967606090053</v>
      </c>
      <c r="AY1031" s="19" t="e">
        <f>VLOOKUP(AG1031,Cías!$A$1:$E$10000,5,0)</f>
        <v>#N/A</v>
      </c>
      <c r="AZ1031" s="19" t="str">
        <f t="shared" si="117"/>
        <v>1017066</v>
      </c>
      <c r="BA1031" s="19" t="str">
        <f t="shared" si="118"/>
        <v>MISE MISE NESTOR SALOMON</v>
      </c>
      <c r="BB1031" s="19" t="e">
        <f>VLOOKUP(AG1031,Cías!$A$1:$E$10000,3,0)</f>
        <v>#N/A</v>
      </c>
      <c r="BC1031" s="19"/>
      <c r="BD1031" s="19"/>
      <c r="BE1031" s="19"/>
      <c r="BF1031" s="19"/>
      <c r="BG1031" s="19"/>
      <c r="BH1031" s="19"/>
      <c r="BI1031" s="19"/>
      <c r="BJ1031" s="19"/>
    </row>
    <row r="1032" spans="1:62" ht="15" x14ac:dyDescent="0.2">
      <c r="A1032" s="19" t="s">
        <v>10551</v>
      </c>
      <c r="B1032" s="19" t="s">
        <v>1479</v>
      </c>
      <c r="C1032" s="43">
        <v>44658</v>
      </c>
      <c r="D1032" s="44">
        <v>0.23541666666666999</v>
      </c>
      <c r="E1032" s="19" t="s">
        <v>10552</v>
      </c>
      <c r="F1032" s="19" t="s">
        <v>1481</v>
      </c>
      <c r="G1032" s="19" t="s">
        <v>1481</v>
      </c>
      <c r="H1032" s="45">
        <v>0</v>
      </c>
      <c r="I1032" s="45">
        <v>0</v>
      </c>
      <c r="J1032" s="19" t="s">
        <v>1482</v>
      </c>
      <c r="K1032" s="19" t="s">
        <v>10553</v>
      </c>
      <c r="L1032" s="19" t="s">
        <v>10554</v>
      </c>
      <c r="M1032" s="19" t="s">
        <v>10555</v>
      </c>
      <c r="N1032" s="19" t="s">
        <v>10551</v>
      </c>
      <c r="O1032" s="19" t="s">
        <v>371</v>
      </c>
      <c r="P1032" s="19" t="s">
        <v>372</v>
      </c>
      <c r="Q1032" s="46">
        <v>640</v>
      </c>
      <c r="R1032" s="19" t="s">
        <v>1544</v>
      </c>
      <c r="S1032" s="19" t="s">
        <v>2651</v>
      </c>
      <c r="T1032" s="19" t="s">
        <v>2652</v>
      </c>
      <c r="U1032" s="19" t="s">
        <v>2653</v>
      </c>
      <c r="V1032" s="19" t="s">
        <v>2654</v>
      </c>
      <c r="W1032" s="19" t="s">
        <v>2655</v>
      </c>
      <c r="X1032" s="19" t="s">
        <v>2656</v>
      </c>
      <c r="Y1032" s="19" t="s">
        <v>2657</v>
      </c>
      <c r="Z1032" s="19" t="s">
        <v>2658</v>
      </c>
      <c r="AA1032" s="46">
        <v>47</v>
      </c>
      <c r="AB1032" s="19" t="s">
        <v>3269</v>
      </c>
      <c r="AC1032" s="19" t="s">
        <v>62</v>
      </c>
      <c r="AD1032" s="19" t="s">
        <v>3270</v>
      </c>
      <c r="AE1032" s="19" t="s">
        <v>3271</v>
      </c>
      <c r="AF1032" s="19" t="s">
        <v>1592</v>
      </c>
      <c r="AG1032" s="19" t="s">
        <v>3272</v>
      </c>
      <c r="AH1032" s="19" t="s">
        <v>1594</v>
      </c>
      <c r="AI1032" s="19" t="s">
        <v>1595</v>
      </c>
      <c r="AJ1032" s="45">
        <v>0.05</v>
      </c>
      <c r="AK1032" s="45">
        <v>32</v>
      </c>
      <c r="AL1032" s="19" t="s">
        <v>1501</v>
      </c>
      <c r="AM1032" s="46">
        <v>50700</v>
      </c>
      <c r="AN1032" s="46">
        <v>32070</v>
      </c>
      <c r="AO1032" s="46">
        <v>18630</v>
      </c>
      <c r="AP1032" s="45">
        <v>172.8</v>
      </c>
      <c r="AQ1032" s="45"/>
      <c r="AR1032" s="45" t="str">
        <f>IFERROR(VLOOKUP(AB1032,'Pedidos marco'!$A$1:$D$10000,4,0)," ")</f>
        <v xml:space="preserve"> </v>
      </c>
      <c r="AS1032" s="45">
        <f t="shared" si="112"/>
        <v>7</v>
      </c>
      <c r="AT1032" s="45" t="str">
        <f t="shared" si="113"/>
        <v>07</v>
      </c>
      <c r="AU1032" s="47">
        <v>32</v>
      </c>
      <c r="AV1032" s="19" t="str">
        <f t="shared" si="114"/>
        <v>04 April</v>
      </c>
      <c r="AW1032" s="19">
        <f t="shared" si="115"/>
        <v>0.27</v>
      </c>
      <c r="AX1032" s="19">
        <f t="shared" si="116"/>
        <v>5.4</v>
      </c>
      <c r="AY1032" s="19" t="e">
        <f>VLOOKUP(AG1032,Cías!$A$1:$E$10000,5,0)</f>
        <v>#N/A</v>
      </c>
      <c r="AZ1032" s="19" t="str">
        <f t="shared" si="117"/>
        <v>1013243</v>
      </c>
      <c r="BA1032" s="19" t="str">
        <f t="shared" si="118"/>
        <v>BURBANO MALDONADO JUAN FRANCISCO</v>
      </c>
      <c r="BB1032" s="19" t="e">
        <f>VLOOKUP(AG1032,Cías!$A$1:$E$10000,3,0)</f>
        <v>#N/A</v>
      </c>
      <c r="BC1032" s="19"/>
      <c r="BD1032" s="19"/>
      <c r="BE1032" s="19"/>
      <c r="BF1032" s="19"/>
      <c r="BG1032" s="19"/>
      <c r="BH1032" s="19"/>
      <c r="BI1032" s="19"/>
      <c r="BJ1032" s="19"/>
    </row>
    <row r="1033" spans="1:62" ht="15" x14ac:dyDescent="0.2">
      <c r="A1033" s="19" t="s">
        <v>10556</v>
      </c>
      <c r="B1033" s="19" t="s">
        <v>1479</v>
      </c>
      <c r="C1033" s="43">
        <v>44658</v>
      </c>
      <c r="D1033" s="44">
        <v>0.24305555555555999</v>
      </c>
      <c r="E1033" s="19" t="s">
        <v>10557</v>
      </c>
      <c r="F1033" s="19" t="s">
        <v>1481</v>
      </c>
      <c r="G1033" s="19" t="s">
        <v>1481</v>
      </c>
      <c r="H1033" s="45">
        <v>0</v>
      </c>
      <c r="I1033" s="45">
        <v>0</v>
      </c>
      <c r="J1033" s="19" t="s">
        <v>1482</v>
      </c>
      <c r="K1033" s="19" t="s">
        <v>10300</v>
      </c>
      <c r="L1033" s="19" t="s">
        <v>10558</v>
      </c>
      <c r="M1033" s="19" t="s">
        <v>10559</v>
      </c>
      <c r="N1033" s="19" t="s">
        <v>10556</v>
      </c>
      <c r="O1033" s="19" t="s">
        <v>369</v>
      </c>
      <c r="P1033" s="19" t="s">
        <v>370</v>
      </c>
      <c r="Q1033" s="46">
        <v>160</v>
      </c>
      <c r="R1033" s="19" t="s">
        <v>1544</v>
      </c>
      <c r="S1033" s="19" t="s">
        <v>1976</v>
      </c>
      <c r="T1033" s="19" t="s">
        <v>92</v>
      </c>
      <c r="U1033" s="19" t="s">
        <v>4647</v>
      </c>
      <c r="V1033" s="19" t="s">
        <v>2091</v>
      </c>
      <c r="W1033" s="19" t="s">
        <v>415</v>
      </c>
      <c r="X1033" s="19" t="s">
        <v>4648</v>
      </c>
      <c r="Y1033" s="19" t="s">
        <v>4649</v>
      </c>
      <c r="Z1033" s="19" t="s">
        <v>4650</v>
      </c>
      <c r="AA1033" s="46">
        <v>96.3</v>
      </c>
      <c r="AB1033" s="19" t="s">
        <v>547</v>
      </c>
      <c r="AC1033" s="19" t="s">
        <v>246</v>
      </c>
      <c r="AD1033" s="19" t="s">
        <v>7340</v>
      </c>
      <c r="AE1033" s="19" t="s">
        <v>7341</v>
      </c>
      <c r="AF1033" s="19" t="s">
        <v>1592</v>
      </c>
      <c r="AG1033" s="19" t="s">
        <v>7342</v>
      </c>
      <c r="AH1033" s="19" t="s">
        <v>1502</v>
      </c>
      <c r="AI1033" s="19" t="s">
        <v>2099</v>
      </c>
      <c r="AJ1033" s="45">
        <v>0</v>
      </c>
      <c r="AK1033" s="45">
        <v>0</v>
      </c>
      <c r="AL1033" s="19" t="s">
        <v>1501</v>
      </c>
      <c r="AM1033" s="46">
        <v>17252.5</v>
      </c>
      <c r="AN1033" s="46">
        <v>8012.5</v>
      </c>
      <c r="AO1033" s="46">
        <v>9240</v>
      </c>
      <c r="AP1033" s="45">
        <v>72</v>
      </c>
      <c r="AQ1033" s="45"/>
      <c r="AR1033" s="45" t="str">
        <f>IFERROR(VLOOKUP(AB1033,'Pedidos marco'!$A$1:$D$10000,4,0)," ")</f>
        <v xml:space="preserve"> </v>
      </c>
      <c r="AS1033" s="45">
        <f t="shared" si="112"/>
        <v>7</v>
      </c>
      <c r="AT1033" s="45" t="str">
        <f t="shared" si="113"/>
        <v>07</v>
      </c>
      <c r="AU1033" s="47">
        <v>8</v>
      </c>
      <c r="AV1033" s="19" t="str">
        <f t="shared" si="114"/>
        <v>04 April</v>
      </c>
      <c r="AW1033" s="19">
        <f t="shared" si="115"/>
        <v>0.45</v>
      </c>
      <c r="AX1033" s="19">
        <f t="shared" si="116"/>
        <v>9</v>
      </c>
      <c r="AY1033" s="19" t="e">
        <f>VLOOKUP(AG1033,Cías!$A$1:$E$10000,5,0)</f>
        <v>#N/A</v>
      </c>
      <c r="AZ1033" s="19" t="str">
        <f t="shared" si="117"/>
        <v>1013548</v>
      </c>
      <c r="BA1033" s="19" t="str">
        <f t="shared" si="118"/>
        <v>POZO FUENTES DIEGO FRANCISCO</v>
      </c>
      <c r="BB1033" s="19" t="e">
        <f>VLOOKUP(AG1033,Cías!$A$1:$E$10000,3,0)</f>
        <v>#N/A</v>
      </c>
      <c r="BC1033" s="19"/>
      <c r="BD1033" s="19"/>
      <c r="BE1033" s="19"/>
      <c r="BF1033" s="19"/>
      <c r="BG1033" s="19"/>
      <c r="BH1033" s="19"/>
      <c r="BI1033" s="19"/>
      <c r="BJ1033" s="19"/>
    </row>
    <row r="1034" spans="1:62" ht="15" x14ac:dyDescent="0.2">
      <c r="A1034" s="19" t="s">
        <v>10556</v>
      </c>
      <c r="B1034" s="19" t="s">
        <v>1479</v>
      </c>
      <c r="C1034" s="43">
        <v>44658</v>
      </c>
      <c r="D1034" s="44">
        <v>0.24305555555555999</v>
      </c>
      <c r="E1034" s="19" t="s">
        <v>10560</v>
      </c>
      <c r="F1034" s="19" t="s">
        <v>1481</v>
      </c>
      <c r="G1034" s="19" t="s">
        <v>1481</v>
      </c>
      <c r="H1034" s="45">
        <v>0</v>
      </c>
      <c r="I1034" s="45">
        <v>0</v>
      </c>
      <c r="J1034" s="19" t="s">
        <v>1482</v>
      </c>
      <c r="K1034" s="19" t="s">
        <v>10300</v>
      </c>
      <c r="L1034" s="19" t="s">
        <v>10561</v>
      </c>
      <c r="M1034" s="19" t="s">
        <v>10562</v>
      </c>
      <c r="N1034" s="19" t="s">
        <v>10556</v>
      </c>
      <c r="O1034" s="19" t="s">
        <v>367</v>
      </c>
      <c r="P1034" s="19" t="s">
        <v>368</v>
      </c>
      <c r="Q1034" s="46">
        <v>480</v>
      </c>
      <c r="R1034" s="19" t="s">
        <v>1544</v>
      </c>
      <c r="S1034" s="19" t="s">
        <v>1976</v>
      </c>
      <c r="T1034" s="19" t="s">
        <v>92</v>
      </c>
      <c r="U1034" s="19" t="s">
        <v>4647</v>
      </c>
      <c r="V1034" s="19" t="s">
        <v>2091</v>
      </c>
      <c r="W1034" s="19" t="s">
        <v>415</v>
      </c>
      <c r="X1034" s="19" t="s">
        <v>4648</v>
      </c>
      <c r="Y1034" s="19" t="s">
        <v>4649</v>
      </c>
      <c r="Z1034" s="19" t="s">
        <v>4650</v>
      </c>
      <c r="AA1034" s="46">
        <v>96.3</v>
      </c>
      <c r="AB1034" s="19" t="s">
        <v>547</v>
      </c>
      <c r="AC1034" s="19" t="s">
        <v>246</v>
      </c>
      <c r="AD1034" s="19" t="s">
        <v>7340</v>
      </c>
      <c r="AE1034" s="19" t="s">
        <v>7341</v>
      </c>
      <c r="AF1034" s="19" t="s">
        <v>1592</v>
      </c>
      <c r="AG1034" s="19" t="s">
        <v>7342</v>
      </c>
      <c r="AH1034" s="19" t="s">
        <v>1502</v>
      </c>
      <c r="AI1034" s="19" t="s">
        <v>2099</v>
      </c>
      <c r="AJ1034" s="45">
        <v>0</v>
      </c>
      <c r="AK1034" s="45">
        <v>0</v>
      </c>
      <c r="AL1034" s="19" t="s">
        <v>1501</v>
      </c>
      <c r="AM1034" s="46">
        <v>33277.5</v>
      </c>
      <c r="AN1034" s="46">
        <v>24037.5</v>
      </c>
      <c r="AO1034" s="46">
        <v>9240</v>
      </c>
      <c r="AP1034" s="45">
        <v>216</v>
      </c>
      <c r="AQ1034" s="45"/>
      <c r="AR1034" s="45" t="str">
        <f>IFERROR(VLOOKUP(AB1034,'Pedidos marco'!$A$1:$D$10000,4,0)," ")</f>
        <v xml:space="preserve"> </v>
      </c>
      <c r="AS1034" s="45">
        <f t="shared" si="112"/>
        <v>7</v>
      </c>
      <c r="AT1034" s="45" t="str">
        <f t="shared" si="113"/>
        <v>07</v>
      </c>
      <c r="AU1034" s="47">
        <v>24</v>
      </c>
      <c r="AV1034" s="19" t="str">
        <f t="shared" si="114"/>
        <v>04 April</v>
      </c>
      <c r="AW1034" s="19">
        <f t="shared" si="115"/>
        <v>0.45</v>
      </c>
      <c r="AX1034" s="19">
        <f t="shared" si="116"/>
        <v>9</v>
      </c>
      <c r="AY1034" s="19" t="e">
        <f>VLOOKUP(AG1034,Cías!$A$1:$E$10000,5,0)</f>
        <v>#N/A</v>
      </c>
      <c r="AZ1034" s="19" t="str">
        <f t="shared" si="117"/>
        <v>1013548</v>
      </c>
      <c r="BA1034" s="19" t="str">
        <f t="shared" si="118"/>
        <v>POZO FUENTES DIEGO FRANCISCO</v>
      </c>
      <c r="BB1034" s="19" t="e">
        <f>VLOOKUP(AG1034,Cías!$A$1:$E$10000,3,0)</f>
        <v>#N/A</v>
      </c>
      <c r="BC1034" s="19"/>
      <c r="BD1034" s="19"/>
      <c r="BE1034" s="19"/>
      <c r="BF1034" s="19"/>
      <c r="BG1034" s="19"/>
      <c r="BH1034" s="19"/>
      <c r="BI1034" s="19"/>
      <c r="BJ1034" s="19"/>
    </row>
    <row r="1035" spans="1:62" ht="15" x14ac:dyDescent="0.2">
      <c r="A1035" s="19" t="s">
        <v>10563</v>
      </c>
      <c r="B1035" s="19" t="s">
        <v>1479</v>
      </c>
      <c r="C1035" s="43">
        <v>44658</v>
      </c>
      <c r="D1035" s="44">
        <v>0.26250000000000001</v>
      </c>
      <c r="E1035" s="19" t="s">
        <v>10564</v>
      </c>
      <c r="F1035" s="19" t="s">
        <v>10565</v>
      </c>
      <c r="G1035" s="19" t="s">
        <v>10566</v>
      </c>
      <c r="H1035" s="45">
        <v>556.79999999999995</v>
      </c>
      <c r="I1035" s="45">
        <v>624.29</v>
      </c>
      <c r="J1035" s="19" t="s">
        <v>1560</v>
      </c>
      <c r="K1035" s="19" t="s">
        <v>10567</v>
      </c>
      <c r="L1035" s="19" t="s">
        <v>10568</v>
      </c>
      <c r="M1035" s="19" t="s">
        <v>10569</v>
      </c>
      <c r="N1035" s="19" t="s">
        <v>10563</v>
      </c>
      <c r="O1035" s="19" t="s">
        <v>371</v>
      </c>
      <c r="P1035" s="19" t="s">
        <v>372</v>
      </c>
      <c r="Q1035" s="46">
        <v>80</v>
      </c>
      <c r="R1035" s="19" t="s">
        <v>1544</v>
      </c>
      <c r="S1035" s="19" t="s">
        <v>4047</v>
      </c>
      <c r="T1035" s="19" t="s">
        <v>4048</v>
      </c>
      <c r="U1035" s="19" t="s">
        <v>4049</v>
      </c>
      <c r="V1035" s="19" t="s">
        <v>4050</v>
      </c>
      <c r="W1035" s="19" t="s">
        <v>415</v>
      </c>
      <c r="X1035" s="19" t="s">
        <v>4051</v>
      </c>
      <c r="Y1035" s="19" t="s">
        <v>2571</v>
      </c>
      <c r="Z1035" s="19" t="s">
        <v>2572</v>
      </c>
      <c r="AA1035" s="46">
        <v>110</v>
      </c>
      <c r="AB1035" s="19" t="s">
        <v>452</v>
      </c>
      <c r="AC1035" s="19" t="s">
        <v>50</v>
      </c>
      <c r="AD1035" s="19" t="s">
        <v>4005</v>
      </c>
      <c r="AE1035" s="19" t="s">
        <v>4006</v>
      </c>
      <c r="AF1035" s="19" t="s">
        <v>1554</v>
      </c>
      <c r="AG1035" s="19" t="s">
        <v>4007</v>
      </c>
      <c r="AH1035" s="19" t="s">
        <v>1499</v>
      </c>
      <c r="AI1035" s="19" t="s">
        <v>1500</v>
      </c>
      <c r="AJ1035" s="45">
        <v>0</v>
      </c>
      <c r="AK1035" s="45">
        <v>0</v>
      </c>
      <c r="AL1035" s="19" t="s">
        <v>1501</v>
      </c>
      <c r="AM1035" s="46">
        <v>8608.8889999999992</v>
      </c>
      <c r="AN1035" s="46">
        <v>4008.8890000000001</v>
      </c>
      <c r="AO1035" s="46">
        <v>4600</v>
      </c>
      <c r="AP1035" s="45">
        <v>34.4</v>
      </c>
      <c r="AQ1035" s="45"/>
      <c r="AR1035" s="45" t="str">
        <f>IFERROR(VLOOKUP(AB1035,'Pedidos marco'!$A$1:$D$10000,4,0)," ")</f>
        <v xml:space="preserve"> </v>
      </c>
      <c r="AS1035" s="45">
        <f t="shared" si="112"/>
        <v>7</v>
      </c>
      <c r="AT1035" s="45" t="str">
        <f t="shared" si="113"/>
        <v>07</v>
      </c>
      <c r="AU1035" s="47">
        <v>4</v>
      </c>
      <c r="AV1035" s="19" t="str">
        <f t="shared" si="114"/>
        <v>04 April</v>
      </c>
      <c r="AW1035" s="19">
        <f t="shared" si="115"/>
        <v>0.43</v>
      </c>
      <c r="AX1035" s="19">
        <f t="shared" si="116"/>
        <v>8.6</v>
      </c>
      <c r="AY1035" s="19" t="e">
        <f>VLOOKUP(AG1035,Cías!$A$1:$E$10000,5,0)</f>
        <v>#N/A</v>
      </c>
      <c r="AZ1035" s="19" t="str">
        <f t="shared" si="117"/>
        <v>1014062</v>
      </c>
      <c r="BA1035" s="19" t="str">
        <f t="shared" si="118"/>
        <v>BENALCAZAR DE LA CRUZ MILTON PATRIC</v>
      </c>
      <c r="BB1035" s="19" t="e">
        <f>VLOOKUP(AG1035,Cías!$A$1:$E$10000,3,0)</f>
        <v>#N/A</v>
      </c>
      <c r="BC1035" s="19"/>
      <c r="BD1035" s="19"/>
      <c r="BE1035" s="19"/>
      <c r="BF1035" s="19"/>
      <c r="BG1035" s="19"/>
      <c r="BH1035" s="19"/>
      <c r="BI1035" s="19"/>
      <c r="BJ1035" s="19"/>
    </row>
    <row r="1036" spans="1:62" ht="15" x14ac:dyDescent="0.2">
      <c r="A1036" s="19" t="s">
        <v>10563</v>
      </c>
      <c r="B1036" s="19" t="s">
        <v>1479</v>
      </c>
      <c r="C1036" s="43">
        <v>44658</v>
      </c>
      <c r="D1036" s="44">
        <v>0.26250000000000001</v>
      </c>
      <c r="E1036" s="19" t="s">
        <v>10570</v>
      </c>
      <c r="F1036" s="19" t="s">
        <v>10571</v>
      </c>
      <c r="G1036" s="19" t="s">
        <v>10572</v>
      </c>
      <c r="H1036" s="45">
        <v>1940.4</v>
      </c>
      <c r="I1036" s="45">
        <v>2175.59</v>
      </c>
      <c r="J1036" s="19" t="s">
        <v>1560</v>
      </c>
      <c r="K1036" s="19" t="s">
        <v>10573</v>
      </c>
      <c r="L1036" s="19" t="s">
        <v>10574</v>
      </c>
      <c r="M1036" s="19" t="s">
        <v>10575</v>
      </c>
      <c r="N1036" s="19" t="s">
        <v>10563</v>
      </c>
      <c r="O1036" s="19" t="s">
        <v>367</v>
      </c>
      <c r="P1036" s="19" t="s">
        <v>368</v>
      </c>
      <c r="Q1036" s="46">
        <v>280</v>
      </c>
      <c r="R1036" s="19" t="s">
        <v>1544</v>
      </c>
      <c r="S1036" s="19" t="s">
        <v>4047</v>
      </c>
      <c r="T1036" s="19" t="s">
        <v>4048</v>
      </c>
      <c r="U1036" s="19" t="s">
        <v>4061</v>
      </c>
      <c r="V1036" s="19" t="s">
        <v>2126</v>
      </c>
      <c r="W1036" s="19" t="s">
        <v>415</v>
      </c>
      <c r="X1036" s="19" t="s">
        <v>4062</v>
      </c>
      <c r="Y1036" s="19" t="s">
        <v>417</v>
      </c>
      <c r="Z1036" s="19" t="s">
        <v>2159</v>
      </c>
      <c r="AA1036" s="46">
        <v>110</v>
      </c>
      <c r="AB1036" s="19" t="s">
        <v>452</v>
      </c>
      <c r="AC1036" s="19" t="s">
        <v>50</v>
      </c>
      <c r="AD1036" s="19" t="s">
        <v>4005</v>
      </c>
      <c r="AE1036" s="19" t="s">
        <v>4006</v>
      </c>
      <c r="AF1036" s="19" t="s">
        <v>1554</v>
      </c>
      <c r="AG1036" s="19" t="s">
        <v>4007</v>
      </c>
      <c r="AH1036" s="19" t="s">
        <v>1499</v>
      </c>
      <c r="AI1036" s="19" t="s">
        <v>1500</v>
      </c>
      <c r="AJ1036" s="45">
        <v>0</v>
      </c>
      <c r="AK1036" s="45">
        <v>0</v>
      </c>
      <c r="AL1036" s="19" t="s">
        <v>1501</v>
      </c>
      <c r="AM1036" s="46">
        <v>18631.111000000001</v>
      </c>
      <c r="AN1036" s="46">
        <v>14031.111000000001</v>
      </c>
      <c r="AO1036" s="46">
        <v>4600</v>
      </c>
      <c r="AP1036" s="45">
        <v>128.80000000000001</v>
      </c>
      <c r="AQ1036" s="45"/>
      <c r="AR1036" s="45" t="str">
        <f>IFERROR(VLOOKUP(AB1036,'Pedidos marco'!$A$1:$D$10000,4,0)," ")</f>
        <v xml:space="preserve"> </v>
      </c>
      <c r="AS1036" s="45">
        <f t="shared" si="112"/>
        <v>7</v>
      </c>
      <c r="AT1036" s="45" t="str">
        <f t="shared" si="113"/>
        <v>07</v>
      </c>
      <c r="AU1036" s="47">
        <v>14</v>
      </c>
      <c r="AV1036" s="19" t="str">
        <f t="shared" si="114"/>
        <v>04 April</v>
      </c>
      <c r="AW1036" s="19">
        <f t="shared" si="115"/>
        <v>0.46</v>
      </c>
      <c r="AX1036" s="19">
        <f t="shared" si="116"/>
        <v>9.2000000000000011</v>
      </c>
      <c r="AY1036" s="19" t="e">
        <f>VLOOKUP(AG1036,Cías!$A$1:$E$10000,5,0)</f>
        <v>#N/A</v>
      </c>
      <c r="AZ1036" s="19" t="str">
        <f t="shared" si="117"/>
        <v>1014062</v>
      </c>
      <c r="BA1036" s="19" t="str">
        <f t="shared" si="118"/>
        <v>BENALCAZAR DE LA CRUZ MILTON PATRIC</v>
      </c>
      <c r="BB1036" s="19" t="e">
        <f>VLOOKUP(AG1036,Cías!$A$1:$E$10000,3,0)</f>
        <v>#N/A</v>
      </c>
      <c r="BC1036" s="19"/>
      <c r="BD1036" s="19"/>
      <c r="BE1036" s="19"/>
      <c r="BF1036" s="19"/>
      <c r="BG1036" s="19"/>
      <c r="BH1036" s="19"/>
      <c r="BI1036" s="19"/>
      <c r="BJ1036" s="19"/>
    </row>
    <row r="1037" spans="1:62" ht="15" x14ac:dyDescent="0.2">
      <c r="A1037" s="19" t="s">
        <v>10576</v>
      </c>
      <c r="B1037" s="19" t="s">
        <v>1479</v>
      </c>
      <c r="C1037" s="43">
        <v>44658</v>
      </c>
      <c r="D1037" s="44">
        <v>0.26388888888889001</v>
      </c>
      <c r="E1037" s="19" t="s">
        <v>10577</v>
      </c>
      <c r="F1037" s="19" t="s">
        <v>10578</v>
      </c>
      <c r="G1037" s="19" t="s">
        <v>10579</v>
      </c>
      <c r="H1037" s="45">
        <v>4641.71</v>
      </c>
      <c r="I1037" s="45">
        <v>5204.32</v>
      </c>
      <c r="J1037" s="19" t="s">
        <v>1560</v>
      </c>
      <c r="K1037" s="19" t="s">
        <v>10580</v>
      </c>
      <c r="L1037" s="19" t="s">
        <v>10581</v>
      </c>
      <c r="M1037" s="19" t="s">
        <v>10582</v>
      </c>
      <c r="N1037" s="19" t="s">
        <v>10576</v>
      </c>
      <c r="O1037" s="19" t="s">
        <v>367</v>
      </c>
      <c r="P1037" s="19" t="s">
        <v>368</v>
      </c>
      <c r="Q1037" s="46">
        <v>680</v>
      </c>
      <c r="R1037" s="19" t="s">
        <v>1544</v>
      </c>
      <c r="S1037" s="19" t="s">
        <v>10583</v>
      </c>
      <c r="T1037" s="19" t="s">
        <v>10584</v>
      </c>
      <c r="U1037" s="19" t="s">
        <v>10585</v>
      </c>
      <c r="V1037" s="19" t="s">
        <v>10586</v>
      </c>
      <c r="W1037" s="19" t="s">
        <v>415</v>
      </c>
      <c r="X1037" s="19" t="s">
        <v>10587</v>
      </c>
      <c r="Y1037" s="19" t="s">
        <v>3815</v>
      </c>
      <c r="Z1037" s="19" t="s">
        <v>3816</v>
      </c>
      <c r="AA1037" s="46">
        <v>96.5</v>
      </c>
      <c r="AB1037" s="19" t="s">
        <v>445</v>
      </c>
      <c r="AC1037" s="19" t="s">
        <v>37</v>
      </c>
      <c r="AD1037" s="19" t="s">
        <v>2193</v>
      </c>
      <c r="AE1037" s="19" t="s">
        <v>2194</v>
      </c>
      <c r="AF1037" s="19" t="s">
        <v>1592</v>
      </c>
      <c r="AG1037" s="19" t="s">
        <v>2195</v>
      </c>
      <c r="AH1037" s="19" t="s">
        <v>1594</v>
      </c>
      <c r="AI1037" s="19" t="s">
        <v>1595</v>
      </c>
      <c r="AJ1037" s="45">
        <v>0.05</v>
      </c>
      <c r="AK1037" s="45">
        <v>34</v>
      </c>
      <c r="AL1037" s="19" t="s">
        <v>1501</v>
      </c>
      <c r="AM1037" s="46">
        <v>50770</v>
      </c>
      <c r="AN1037" s="46">
        <v>34070</v>
      </c>
      <c r="AO1037" s="46">
        <v>16700</v>
      </c>
      <c r="AP1037" s="45">
        <v>306</v>
      </c>
      <c r="AQ1037" s="45"/>
      <c r="AR1037" s="45" t="str">
        <f>IFERROR(VLOOKUP(AB1037,'Pedidos marco'!$A$1:$D$10000,4,0)," ")</f>
        <v xml:space="preserve"> </v>
      </c>
      <c r="AS1037" s="45">
        <f t="shared" si="112"/>
        <v>7</v>
      </c>
      <c r="AT1037" s="45" t="str">
        <f t="shared" si="113"/>
        <v>07</v>
      </c>
      <c r="AU1037" s="47">
        <v>34</v>
      </c>
      <c r="AV1037" s="19" t="str">
        <f t="shared" si="114"/>
        <v>04 April</v>
      </c>
      <c r="AW1037" s="19">
        <f t="shared" si="115"/>
        <v>0.45</v>
      </c>
      <c r="AX1037" s="19">
        <f t="shared" si="116"/>
        <v>9</v>
      </c>
      <c r="AY1037" s="19" t="e">
        <f>VLOOKUP(AG1037,Cías!$A$1:$E$10000,5,0)</f>
        <v>#N/A</v>
      </c>
      <c r="AZ1037" s="19" t="str">
        <f t="shared" si="117"/>
        <v>1024381</v>
      </c>
      <c r="BA1037" s="19" t="str">
        <f t="shared" si="118"/>
        <v>BALCAZAR GORDON ALEJANDRO</v>
      </c>
      <c r="BB1037" s="19" t="e">
        <f>VLOOKUP(AG1037,Cías!$A$1:$E$10000,3,0)</f>
        <v>#N/A</v>
      </c>
      <c r="BC1037" s="19"/>
      <c r="BD1037" s="19"/>
      <c r="BE1037" s="19"/>
      <c r="BF1037" s="19"/>
      <c r="BG1037" s="19"/>
      <c r="BH1037" s="19"/>
      <c r="BI1037" s="19"/>
      <c r="BJ1037" s="19"/>
    </row>
    <row r="1038" spans="1:62" ht="15" x14ac:dyDescent="0.2">
      <c r="A1038" s="19" t="s">
        <v>10588</v>
      </c>
      <c r="B1038" s="19" t="s">
        <v>1479</v>
      </c>
      <c r="C1038" s="43">
        <v>44658</v>
      </c>
      <c r="D1038" s="44">
        <v>0.29166666666667002</v>
      </c>
      <c r="E1038" s="19" t="s">
        <v>10589</v>
      </c>
      <c r="F1038" s="19" t="s">
        <v>1481</v>
      </c>
      <c r="G1038" s="19" t="s">
        <v>1481</v>
      </c>
      <c r="H1038" s="45">
        <v>0</v>
      </c>
      <c r="I1038" s="45">
        <v>0</v>
      </c>
      <c r="J1038" s="19" t="s">
        <v>1482</v>
      </c>
      <c r="K1038" s="19" t="s">
        <v>10590</v>
      </c>
      <c r="L1038" s="19" t="s">
        <v>10591</v>
      </c>
      <c r="M1038" s="19" t="s">
        <v>10592</v>
      </c>
      <c r="N1038" s="19" t="s">
        <v>10588</v>
      </c>
      <c r="O1038" s="19" t="s">
        <v>367</v>
      </c>
      <c r="P1038" s="19" t="s">
        <v>368</v>
      </c>
      <c r="Q1038" s="46">
        <v>660</v>
      </c>
      <c r="R1038" s="19" t="s">
        <v>1544</v>
      </c>
      <c r="S1038" s="19" t="s">
        <v>2353</v>
      </c>
      <c r="T1038" s="19" t="s">
        <v>2354</v>
      </c>
      <c r="U1038" s="19" t="s">
        <v>9398</v>
      </c>
      <c r="V1038" s="19" t="s">
        <v>9399</v>
      </c>
      <c r="W1038" s="19" t="s">
        <v>415</v>
      </c>
      <c r="X1038" s="19" t="s">
        <v>9400</v>
      </c>
      <c r="Y1038" s="19" t="s">
        <v>3748</v>
      </c>
      <c r="Z1038" s="19" t="s">
        <v>3749</v>
      </c>
      <c r="AA1038" s="46">
        <v>129</v>
      </c>
      <c r="AB1038" s="19" t="s">
        <v>578</v>
      </c>
      <c r="AC1038" s="19" t="s">
        <v>313</v>
      </c>
      <c r="AD1038" s="19" t="s">
        <v>4817</v>
      </c>
      <c r="AE1038" s="19" t="s">
        <v>4818</v>
      </c>
      <c r="AF1038" s="19" t="s">
        <v>1592</v>
      </c>
      <c r="AG1038" s="19" t="s">
        <v>4819</v>
      </c>
      <c r="AH1038" s="19" t="s">
        <v>1499</v>
      </c>
      <c r="AI1038" s="19" t="s">
        <v>1500</v>
      </c>
      <c r="AJ1038" s="45">
        <v>0</v>
      </c>
      <c r="AK1038" s="45">
        <v>0</v>
      </c>
      <c r="AL1038" s="19" t="s">
        <v>1501</v>
      </c>
      <c r="AM1038" s="46">
        <v>50260</v>
      </c>
      <c r="AN1038" s="46">
        <v>33040</v>
      </c>
      <c r="AO1038" s="46">
        <v>17220</v>
      </c>
      <c r="AP1038" s="45">
        <v>336.6</v>
      </c>
      <c r="AQ1038" s="45"/>
      <c r="AR1038" s="45" t="str">
        <f>IFERROR(VLOOKUP(AB1038,'Pedidos marco'!$A$1:$D$10000,4,0)," ")</f>
        <v xml:space="preserve"> </v>
      </c>
      <c r="AS1038" s="45">
        <f t="shared" si="112"/>
        <v>7</v>
      </c>
      <c r="AT1038" s="45" t="str">
        <f t="shared" si="113"/>
        <v>07</v>
      </c>
      <c r="AU1038" s="47">
        <v>33</v>
      </c>
      <c r="AV1038" s="19" t="str">
        <f t="shared" si="114"/>
        <v>04 April</v>
      </c>
      <c r="AW1038" s="19">
        <f t="shared" si="115"/>
        <v>0.51</v>
      </c>
      <c r="AX1038" s="19">
        <f t="shared" si="116"/>
        <v>10.200000000000001</v>
      </c>
      <c r="AY1038" s="19" t="e">
        <f>VLOOKUP(AG1038,Cías!$A$1:$E$10000,5,0)</f>
        <v>#N/A</v>
      </c>
      <c r="AZ1038" s="19" t="str">
        <f t="shared" si="117"/>
        <v>1018725</v>
      </c>
      <c r="BA1038" s="19" t="str">
        <f t="shared" si="118"/>
        <v>TRANSPORTE DE CARGA PESADA</v>
      </c>
      <c r="BB1038" s="19" t="e">
        <f>VLOOKUP(AG1038,Cías!$A$1:$E$10000,3,0)</f>
        <v>#N/A</v>
      </c>
      <c r="BC1038" s="19"/>
      <c r="BD1038" s="19"/>
      <c r="BE1038" s="19"/>
      <c r="BF1038" s="19"/>
      <c r="BG1038" s="19"/>
      <c r="BH1038" s="19"/>
      <c r="BI1038" s="19"/>
      <c r="BJ1038" s="19"/>
    </row>
    <row r="1039" spans="1:62" ht="15" x14ac:dyDescent="0.2">
      <c r="A1039" s="19" t="s">
        <v>10593</v>
      </c>
      <c r="B1039" s="19" t="s">
        <v>1479</v>
      </c>
      <c r="C1039" s="43">
        <v>44658</v>
      </c>
      <c r="D1039" s="44">
        <v>0.29583333333333001</v>
      </c>
      <c r="E1039" s="19" t="s">
        <v>10594</v>
      </c>
      <c r="F1039" s="19" t="s">
        <v>10595</v>
      </c>
      <c r="G1039" s="19" t="s">
        <v>10596</v>
      </c>
      <c r="H1039" s="45">
        <v>388.29</v>
      </c>
      <c r="I1039" s="45">
        <v>435.35</v>
      </c>
      <c r="J1039" s="19" t="s">
        <v>1560</v>
      </c>
      <c r="K1039" s="19" t="s">
        <v>10597</v>
      </c>
      <c r="L1039" s="19" t="s">
        <v>10598</v>
      </c>
      <c r="M1039" s="19" t="s">
        <v>10599</v>
      </c>
      <c r="N1039" s="19" t="s">
        <v>10593</v>
      </c>
      <c r="O1039" s="19" t="s">
        <v>367</v>
      </c>
      <c r="P1039" s="19" t="s">
        <v>368</v>
      </c>
      <c r="Q1039" s="46">
        <v>60</v>
      </c>
      <c r="R1039" s="19" t="s">
        <v>1544</v>
      </c>
      <c r="S1039" s="19" t="s">
        <v>10600</v>
      </c>
      <c r="T1039" s="19" t="s">
        <v>10601</v>
      </c>
      <c r="U1039" s="19" t="s">
        <v>10602</v>
      </c>
      <c r="V1039" s="19" t="s">
        <v>2126</v>
      </c>
      <c r="W1039" s="19" t="s">
        <v>1586</v>
      </c>
      <c r="X1039" s="19" t="s">
        <v>10603</v>
      </c>
      <c r="Y1039" s="19" t="s">
        <v>1588</v>
      </c>
      <c r="Z1039" s="19" t="s">
        <v>1589</v>
      </c>
      <c r="AA1039" s="46">
        <v>250</v>
      </c>
      <c r="AB1039" s="19" t="s">
        <v>469</v>
      </c>
      <c r="AC1039" s="19" t="s">
        <v>88</v>
      </c>
      <c r="AD1039" s="19" t="s">
        <v>3096</v>
      </c>
      <c r="AE1039" s="19" t="s">
        <v>3097</v>
      </c>
      <c r="AF1039" s="19" t="s">
        <v>1592</v>
      </c>
      <c r="AG1039" s="19" t="s">
        <v>3098</v>
      </c>
      <c r="AH1039" s="19" t="s">
        <v>1499</v>
      </c>
      <c r="AI1039" s="19" t="s">
        <v>1500</v>
      </c>
      <c r="AJ1039" s="45">
        <v>0</v>
      </c>
      <c r="AK1039" s="45">
        <v>0</v>
      </c>
      <c r="AL1039" s="19" t="s">
        <v>1501</v>
      </c>
      <c r="AM1039" s="46">
        <v>11957.647000000001</v>
      </c>
      <c r="AN1039" s="46">
        <v>3002.6469999999999</v>
      </c>
      <c r="AO1039" s="46">
        <v>8955</v>
      </c>
      <c r="AP1039" s="45">
        <v>54</v>
      </c>
      <c r="AQ1039" s="45"/>
      <c r="AR1039" s="45" t="str">
        <f>IFERROR(VLOOKUP(AB1039,'Pedidos marco'!$A$1:$D$10000,4,0)," ")</f>
        <v xml:space="preserve"> </v>
      </c>
      <c r="AS1039" s="45">
        <f t="shared" si="112"/>
        <v>7</v>
      </c>
      <c r="AT1039" s="45" t="str">
        <f t="shared" si="113"/>
        <v>07</v>
      </c>
      <c r="AU1039" s="47">
        <v>3</v>
      </c>
      <c r="AV1039" s="19" t="str">
        <f t="shared" si="114"/>
        <v>04 April</v>
      </c>
      <c r="AW1039" s="19">
        <f t="shared" si="115"/>
        <v>0.9</v>
      </c>
      <c r="AX1039" s="19">
        <f t="shared" si="116"/>
        <v>18</v>
      </c>
      <c r="AY1039" s="19" t="e">
        <f>VLOOKUP(AG1039,Cías!$A$1:$E$10000,5,0)</f>
        <v>#N/A</v>
      </c>
      <c r="AZ1039" s="19" t="str">
        <f t="shared" si="117"/>
        <v>1013625</v>
      </c>
      <c r="BA1039" s="19" t="str">
        <f t="shared" si="118"/>
        <v>CHICAIZA CHICAIZA CESAR ELOY</v>
      </c>
      <c r="BB1039" s="19" t="e">
        <f>VLOOKUP(AG1039,Cías!$A$1:$E$10000,3,0)</f>
        <v>#N/A</v>
      </c>
      <c r="BC1039" s="19"/>
      <c r="BD1039" s="19"/>
      <c r="BE1039" s="19"/>
      <c r="BF1039" s="19"/>
      <c r="BG1039" s="19"/>
      <c r="BH1039" s="19"/>
      <c r="BI1039" s="19"/>
      <c r="BJ1039" s="19"/>
    </row>
    <row r="1040" spans="1:62" ht="15" x14ac:dyDescent="0.2">
      <c r="A1040" s="19" t="s">
        <v>10593</v>
      </c>
      <c r="B1040" s="19" t="s">
        <v>1479</v>
      </c>
      <c r="C1040" s="43">
        <v>44658</v>
      </c>
      <c r="D1040" s="44">
        <v>0.29583333333333001</v>
      </c>
      <c r="E1040" s="19" t="s">
        <v>10604</v>
      </c>
      <c r="F1040" s="19" t="s">
        <v>10605</v>
      </c>
      <c r="G1040" s="19" t="s">
        <v>10606</v>
      </c>
      <c r="H1040" s="45">
        <v>3896.27</v>
      </c>
      <c r="I1040" s="45">
        <v>4368.5200000000004</v>
      </c>
      <c r="J1040" s="19" t="s">
        <v>2037</v>
      </c>
      <c r="K1040" s="19" t="s">
        <v>10607</v>
      </c>
      <c r="L1040" s="19" t="s">
        <v>10608</v>
      </c>
      <c r="M1040" s="19" t="s">
        <v>10609</v>
      </c>
      <c r="N1040" s="19" t="s">
        <v>10593</v>
      </c>
      <c r="O1040" s="19" t="s">
        <v>367</v>
      </c>
      <c r="P1040" s="19" t="s">
        <v>368</v>
      </c>
      <c r="Q1040" s="46">
        <v>620</v>
      </c>
      <c r="R1040" s="19" t="s">
        <v>1544</v>
      </c>
      <c r="S1040" s="19" t="s">
        <v>10600</v>
      </c>
      <c r="T1040" s="19" t="s">
        <v>10601</v>
      </c>
      <c r="U1040" s="19" t="s">
        <v>10602</v>
      </c>
      <c r="V1040" s="19" t="s">
        <v>2126</v>
      </c>
      <c r="W1040" s="19" t="s">
        <v>1586</v>
      </c>
      <c r="X1040" s="19" t="s">
        <v>10603</v>
      </c>
      <c r="Y1040" s="19" t="s">
        <v>1588</v>
      </c>
      <c r="Z1040" s="19" t="s">
        <v>1589</v>
      </c>
      <c r="AA1040" s="46">
        <v>250</v>
      </c>
      <c r="AB1040" s="19" t="s">
        <v>469</v>
      </c>
      <c r="AC1040" s="19" t="s">
        <v>88</v>
      </c>
      <c r="AD1040" s="19" t="s">
        <v>3096</v>
      </c>
      <c r="AE1040" s="19" t="s">
        <v>3097</v>
      </c>
      <c r="AF1040" s="19" t="s">
        <v>1592</v>
      </c>
      <c r="AG1040" s="19" t="s">
        <v>3098</v>
      </c>
      <c r="AH1040" s="19" t="s">
        <v>1499</v>
      </c>
      <c r="AI1040" s="19" t="s">
        <v>1500</v>
      </c>
      <c r="AJ1040" s="45">
        <v>0</v>
      </c>
      <c r="AK1040" s="45">
        <v>0</v>
      </c>
      <c r="AL1040" s="19" t="s">
        <v>1501</v>
      </c>
      <c r="AM1040" s="46">
        <v>39982.353000000003</v>
      </c>
      <c r="AN1040" s="46">
        <v>31027.352999999999</v>
      </c>
      <c r="AO1040" s="46">
        <v>8955</v>
      </c>
      <c r="AP1040" s="45">
        <v>558</v>
      </c>
      <c r="AQ1040" s="45"/>
      <c r="AR1040" s="45" t="str">
        <f>IFERROR(VLOOKUP(AB1040,'Pedidos marco'!$A$1:$D$10000,4,0)," ")</f>
        <v xml:space="preserve"> </v>
      </c>
      <c r="AS1040" s="45">
        <f t="shared" si="112"/>
        <v>7</v>
      </c>
      <c r="AT1040" s="45" t="str">
        <f t="shared" si="113"/>
        <v>07</v>
      </c>
      <c r="AU1040" s="47">
        <v>31</v>
      </c>
      <c r="AV1040" s="19" t="str">
        <f t="shared" si="114"/>
        <v>04 April</v>
      </c>
      <c r="AW1040" s="19">
        <f t="shared" si="115"/>
        <v>0.9</v>
      </c>
      <c r="AX1040" s="19">
        <f t="shared" si="116"/>
        <v>18</v>
      </c>
      <c r="AY1040" s="19" t="e">
        <f>VLOOKUP(AG1040,Cías!$A$1:$E$10000,5,0)</f>
        <v>#N/A</v>
      </c>
      <c r="AZ1040" s="19" t="str">
        <f t="shared" si="117"/>
        <v>1013625</v>
      </c>
      <c r="BA1040" s="19" t="str">
        <f t="shared" si="118"/>
        <v>CHICAIZA CHICAIZA CESAR ELOY</v>
      </c>
      <c r="BB1040" s="19" t="e">
        <f>VLOOKUP(AG1040,Cías!$A$1:$E$10000,3,0)</f>
        <v>#N/A</v>
      </c>
      <c r="BC1040" s="19"/>
      <c r="BD1040" s="19"/>
      <c r="BE1040" s="19"/>
      <c r="BF1040" s="19"/>
      <c r="BG1040" s="19"/>
      <c r="BH1040" s="19"/>
      <c r="BI1040" s="19"/>
      <c r="BJ1040" s="19"/>
    </row>
    <row r="1041" spans="1:62" ht="15" x14ac:dyDescent="0.2">
      <c r="A1041" s="19" t="s">
        <v>10610</v>
      </c>
      <c r="B1041" s="19" t="s">
        <v>1479</v>
      </c>
      <c r="C1041" s="43">
        <v>44658</v>
      </c>
      <c r="D1041" s="44">
        <v>0.29791666666666999</v>
      </c>
      <c r="E1041" s="19" t="s">
        <v>10611</v>
      </c>
      <c r="F1041" s="19" t="s">
        <v>10612</v>
      </c>
      <c r="G1041" s="19" t="s">
        <v>10613</v>
      </c>
      <c r="H1041" s="45">
        <v>2390</v>
      </c>
      <c r="I1041" s="45">
        <v>2679.68</v>
      </c>
      <c r="J1041" s="19" t="s">
        <v>1560</v>
      </c>
      <c r="K1041" s="19" t="s">
        <v>10614</v>
      </c>
      <c r="L1041" s="19" t="s">
        <v>10615</v>
      </c>
      <c r="M1041" s="19" t="s">
        <v>10616</v>
      </c>
      <c r="N1041" s="19" t="s">
        <v>10610</v>
      </c>
      <c r="O1041" s="19" t="s">
        <v>367</v>
      </c>
      <c r="P1041" s="19" t="s">
        <v>368</v>
      </c>
      <c r="Q1041" s="46">
        <v>360</v>
      </c>
      <c r="R1041" s="19" t="s">
        <v>1544</v>
      </c>
      <c r="S1041" s="19" t="s">
        <v>1696</v>
      </c>
      <c r="T1041" s="19" t="s">
        <v>72</v>
      </c>
      <c r="U1041" s="19" t="s">
        <v>1697</v>
      </c>
      <c r="V1041" s="19" t="s">
        <v>1698</v>
      </c>
      <c r="W1041" s="19" t="s">
        <v>415</v>
      </c>
      <c r="X1041" s="19" t="s">
        <v>1699</v>
      </c>
      <c r="Y1041" s="19" t="s">
        <v>1700</v>
      </c>
      <c r="Z1041" s="19" t="s">
        <v>1701</v>
      </c>
      <c r="AA1041" s="46">
        <v>127</v>
      </c>
      <c r="AB1041" s="19" t="s">
        <v>461</v>
      </c>
      <c r="AC1041" s="19" t="s">
        <v>72</v>
      </c>
      <c r="AD1041" s="19" t="s">
        <v>1728</v>
      </c>
      <c r="AE1041" s="19" t="s">
        <v>1729</v>
      </c>
      <c r="AF1041" s="19" t="s">
        <v>1554</v>
      </c>
      <c r="AG1041" s="19" t="s">
        <v>1730</v>
      </c>
      <c r="AH1041" s="19" t="s">
        <v>1499</v>
      </c>
      <c r="AI1041" s="19" t="s">
        <v>1500</v>
      </c>
      <c r="AJ1041" s="45">
        <v>0</v>
      </c>
      <c r="AK1041" s="45">
        <v>0</v>
      </c>
      <c r="AL1041" s="19" t="s">
        <v>1501</v>
      </c>
      <c r="AM1041" s="46">
        <v>27310</v>
      </c>
      <c r="AN1041" s="46">
        <v>18030</v>
      </c>
      <c r="AO1041" s="46">
        <v>9280</v>
      </c>
      <c r="AP1041" s="45">
        <v>183.6</v>
      </c>
      <c r="AQ1041" s="45"/>
      <c r="AR1041" s="45" t="str">
        <f>IFERROR(VLOOKUP(AB1041,'Pedidos marco'!$A$1:$D$10000,4,0)," ")</f>
        <v xml:space="preserve"> </v>
      </c>
      <c r="AS1041" s="45">
        <f t="shared" si="112"/>
        <v>7</v>
      </c>
      <c r="AT1041" s="45" t="str">
        <f t="shared" si="113"/>
        <v>07</v>
      </c>
      <c r="AU1041" s="47">
        <v>18</v>
      </c>
      <c r="AV1041" s="19" t="str">
        <f t="shared" si="114"/>
        <v>04 April</v>
      </c>
      <c r="AW1041" s="19">
        <f t="shared" si="115"/>
        <v>0.51</v>
      </c>
      <c r="AX1041" s="19">
        <f t="shared" si="116"/>
        <v>10.199999999999999</v>
      </c>
      <c r="AY1041" s="19" t="e">
        <f>VLOOKUP(AG1041,Cías!$A$1:$E$10000,5,0)</f>
        <v>#N/A</v>
      </c>
      <c r="AZ1041" s="19" t="str">
        <f t="shared" si="117"/>
        <v>1013388</v>
      </c>
      <c r="BA1041" s="19" t="str">
        <f t="shared" si="118"/>
        <v>CAMPAÑA MALDONADO BLANCA CECILIA</v>
      </c>
      <c r="BB1041" s="19" t="e">
        <f>VLOOKUP(AG1041,Cías!$A$1:$E$10000,3,0)</f>
        <v>#N/A</v>
      </c>
      <c r="BC1041" s="19"/>
      <c r="BD1041" s="19"/>
      <c r="BE1041" s="19"/>
      <c r="BF1041" s="19"/>
      <c r="BG1041" s="19"/>
      <c r="BH1041" s="19"/>
      <c r="BI1041" s="19"/>
      <c r="BJ1041" s="19"/>
    </row>
    <row r="1042" spans="1:62" ht="15" x14ac:dyDescent="0.2">
      <c r="A1042" s="19" t="s">
        <v>10617</v>
      </c>
      <c r="B1042" s="19" t="s">
        <v>1479</v>
      </c>
      <c r="C1042" s="43">
        <v>44658</v>
      </c>
      <c r="D1042" s="44">
        <v>0.30416666666667003</v>
      </c>
      <c r="E1042" s="19" t="s">
        <v>10618</v>
      </c>
      <c r="F1042" s="19" t="s">
        <v>10619</v>
      </c>
      <c r="G1042" s="19" t="s">
        <v>10620</v>
      </c>
      <c r="H1042" s="45">
        <v>4225.6499999999996</v>
      </c>
      <c r="I1042" s="45">
        <v>4737.83</v>
      </c>
      <c r="J1042" s="19" t="s">
        <v>1560</v>
      </c>
      <c r="K1042" s="19" t="s">
        <v>10621</v>
      </c>
      <c r="L1042" s="19" t="s">
        <v>10622</v>
      </c>
      <c r="M1042" s="19" t="s">
        <v>10623</v>
      </c>
      <c r="N1042" s="19" t="s">
        <v>10617</v>
      </c>
      <c r="O1042" s="19" t="s">
        <v>367</v>
      </c>
      <c r="P1042" s="19" t="s">
        <v>368</v>
      </c>
      <c r="Q1042" s="46">
        <v>660</v>
      </c>
      <c r="R1042" s="19" t="s">
        <v>1544</v>
      </c>
      <c r="S1042" s="19" t="s">
        <v>3092</v>
      </c>
      <c r="T1042" s="19" t="s">
        <v>289</v>
      </c>
      <c r="U1042" s="19" t="s">
        <v>3093</v>
      </c>
      <c r="V1042" s="19" t="s">
        <v>3094</v>
      </c>
      <c r="W1042" s="19" t="s">
        <v>1757</v>
      </c>
      <c r="X1042" s="19" t="s">
        <v>3095</v>
      </c>
      <c r="Y1042" s="19" t="s">
        <v>1759</v>
      </c>
      <c r="Z1042" s="19" t="s">
        <v>1760</v>
      </c>
      <c r="AA1042" s="46">
        <v>218</v>
      </c>
      <c r="AB1042" s="19" t="s">
        <v>568</v>
      </c>
      <c r="AC1042" s="19" t="s">
        <v>289</v>
      </c>
      <c r="AD1042" s="19" t="s">
        <v>3110</v>
      </c>
      <c r="AE1042" s="19" t="s">
        <v>3111</v>
      </c>
      <c r="AF1042" s="19" t="s">
        <v>1592</v>
      </c>
      <c r="AG1042" s="19" t="s">
        <v>3112</v>
      </c>
      <c r="AH1042" s="19" t="s">
        <v>1499</v>
      </c>
      <c r="AI1042" s="19" t="s">
        <v>1500</v>
      </c>
      <c r="AJ1042" s="45">
        <v>0</v>
      </c>
      <c r="AK1042" s="45">
        <v>0</v>
      </c>
      <c r="AL1042" s="19" t="s">
        <v>1501</v>
      </c>
      <c r="AM1042" s="46">
        <v>51860</v>
      </c>
      <c r="AN1042" s="46">
        <v>33000</v>
      </c>
      <c r="AO1042" s="46">
        <v>18860</v>
      </c>
      <c r="AP1042" s="45">
        <v>501.6</v>
      </c>
      <c r="AQ1042" s="45"/>
      <c r="AR1042" s="45" t="str">
        <f>IFERROR(VLOOKUP(AB1042,'Pedidos marco'!$A$1:$D$10000,4,0)," ")</f>
        <v xml:space="preserve"> </v>
      </c>
      <c r="AS1042" s="45">
        <f t="shared" si="112"/>
        <v>7</v>
      </c>
      <c r="AT1042" s="45" t="str">
        <f t="shared" si="113"/>
        <v>07</v>
      </c>
      <c r="AU1042" s="47">
        <v>33</v>
      </c>
      <c r="AV1042" s="19" t="str">
        <f t="shared" si="114"/>
        <v>04 April</v>
      </c>
      <c r="AW1042" s="19">
        <f t="shared" si="115"/>
        <v>0.76</v>
      </c>
      <c r="AX1042" s="19">
        <f t="shared" si="116"/>
        <v>15.200000000000001</v>
      </c>
      <c r="AY1042" s="19" t="e">
        <f>VLOOKUP(AG1042,Cías!$A$1:$E$10000,5,0)</f>
        <v>#N/A</v>
      </c>
      <c r="AZ1042" s="19" t="str">
        <f t="shared" si="117"/>
        <v>1013820</v>
      </c>
      <c r="BA1042" s="19" t="str">
        <f t="shared" si="118"/>
        <v>SARABIA YEPEZ RUTH IRENE</v>
      </c>
      <c r="BB1042" s="19" t="e">
        <f>VLOOKUP(AG1042,Cías!$A$1:$E$10000,3,0)</f>
        <v>#N/A</v>
      </c>
      <c r="BC1042" s="19"/>
      <c r="BD1042" s="19"/>
      <c r="BE1042" s="19"/>
      <c r="BF1042" s="19"/>
      <c r="BG1042" s="19"/>
      <c r="BH1042" s="19"/>
      <c r="BI1042" s="19"/>
      <c r="BJ1042" s="19"/>
    </row>
    <row r="1043" spans="1:62" ht="15" x14ac:dyDescent="0.2">
      <c r="A1043" s="19" t="s">
        <v>10624</v>
      </c>
      <c r="B1043" s="19" t="s">
        <v>1479</v>
      </c>
      <c r="C1043" s="43">
        <v>44658</v>
      </c>
      <c r="D1043" s="44">
        <v>0.30763888888889002</v>
      </c>
      <c r="E1043" s="19" t="s">
        <v>10625</v>
      </c>
      <c r="F1043" s="19" t="s">
        <v>10626</v>
      </c>
      <c r="G1043" s="19" t="s">
        <v>10627</v>
      </c>
      <c r="H1043" s="45">
        <v>1917.79</v>
      </c>
      <c r="I1043" s="45">
        <v>2150.23</v>
      </c>
      <c r="J1043" s="19" t="s">
        <v>1560</v>
      </c>
      <c r="K1043" s="19" t="s">
        <v>10628</v>
      </c>
      <c r="L1043" s="19" t="s">
        <v>10629</v>
      </c>
      <c r="M1043" s="19" t="s">
        <v>10630</v>
      </c>
      <c r="N1043" s="19" t="s">
        <v>10624</v>
      </c>
      <c r="O1043" s="19" t="s">
        <v>371</v>
      </c>
      <c r="P1043" s="19" t="s">
        <v>372</v>
      </c>
      <c r="Q1043" s="46">
        <v>300</v>
      </c>
      <c r="R1043" s="19" t="s">
        <v>1544</v>
      </c>
      <c r="S1043" s="19" t="s">
        <v>1754</v>
      </c>
      <c r="T1043" s="19" t="s">
        <v>104</v>
      </c>
      <c r="U1043" s="19" t="s">
        <v>1755</v>
      </c>
      <c r="V1043" s="19" t="s">
        <v>1756</v>
      </c>
      <c r="W1043" s="19" t="s">
        <v>1757</v>
      </c>
      <c r="X1043" s="19" t="s">
        <v>1758</v>
      </c>
      <c r="Y1043" s="19" t="s">
        <v>1759</v>
      </c>
      <c r="Z1043" s="19" t="s">
        <v>1760</v>
      </c>
      <c r="AA1043" s="46">
        <v>218</v>
      </c>
      <c r="AB1043" s="19" t="s">
        <v>477</v>
      </c>
      <c r="AC1043" s="19" t="s">
        <v>104</v>
      </c>
      <c r="AD1043" s="19" t="s">
        <v>1761</v>
      </c>
      <c r="AE1043" s="19" t="s">
        <v>1762</v>
      </c>
      <c r="AF1043" s="19" t="s">
        <v>1592</v>
      </c>
      <c r="AG1043" s="19" t="s">
        <v>1763</v>
      </c>
      <c r="AH1043" s="19" t="s">
        <v>1499</v>
      </c>
      <c r="AI1043" s="19" t="s">
        <v>1500</v>
      </c>
      <c r="AJ1043" s="45">
        <v>0</v>
      </c>
      <c r="AK1043" s="45">
        <v>0</v>
      </c>
      <c r="AL1043" s="19" t="s">
        <v>1501</v>
      </c>
      <c r="AM1043" s="46">
        <v>24132.726999999999</v>
      </c>
      <c r="AN1043" s="46">
        <v>15022.727000000001</v>
      </c>
      <c r="AO1043" s="46">
        <v>9110</v>
      </c>
      <c r="AP1043" s="45">
        <v>228</v>
      </c>
      <c r="AQ1043" s="45"/>
      <c r="AR1043" s="45" t="str">
        <f>IFERROR(VLOOKUP(AB1043,'Pedidos marco'!$A$1:$D$10000,4,0)," ")</f>
        <v xml:space="preserve"> </v>
      </c>
      <c r="AS1043" s="45">
        <f t="shared" si="112"/>
        <v>7</v>
      </c>
      <c r="AT1043" s="45" t="str">
        <f t="shared" si="113"/>
        <v>07</v>
      </c>
      <c r="AU1043" s="47">
        <v>15</v>
      </c>
      <c r="AV1043" s="19" t="str">
        <f t="shared" si="114"/>
        <v>04 April</v>
      </c>
      <c r="AW1043" s="19">
        <f t="shared" si="115"/>
        <v>0.76</v>
      </c>
      <c r="AX1043" s="19">
        <f t="shared" si="116"/>
        <v>15.2</v>
      </c>
      <c r="AY1043" s="19" t="e">
        <f>VLOOKUP(AG1043,Cías!$A$1:$E$10000,5,0)</f>
        <v>#N/A</v>
      </c>
      <c r="AZ1043" s="19" t="str">
        <f t="shared" si="117"/>
        <v>1013863</v>
      </c>
      <c r="BA1043" s="19" t="str">
        <f t="shared" si="118"/>
        <v>DISTRIBUCIONES NARANJO</v>
      </c>
      <c r="BB1043" s="19" t="e">
        <f>VLOOKUP(AG1043,Cías!$A$1:$E$10000,3,0)</f>
        <v>#N/A</v>
      </c>
      <c r="BC1043" s="19"/>
      <c r="BD1043" s="19"/>
      <c r="BE1043" s="19"/>
      <c r="BF1043" s="19"/>
      <c r="BG1043" s="19"/>
      <c r="BH1043" s="19"/>
      <c r="BI1043" s="19"/>
      <c r="BJ1043" s="19"/>
    </row>
    <row r="1044" spans="1:62" ht="15" x14ac:dyDescent="0.2">
      <c r="A1044" s="19" t="s">
        <v>10624</v>
      </c>
      <c r="B1044" s="19" t="s">
        <v>1479</v>
      </c>
      <c r="C1044" s="43">
        <v>44658</v>
      </c>
      <c r="D1044" s="44">
        <v>0.30763888888889002</v>
      </c>
      <c r="E1044" s="19" t="s">
        <v>10631</v>
      </c>
      <c r="F1044" s="19" t="s">
        <v>10632</v>
      </c>
      <c r="G1044" s="19" t="s">
        <v>10633</v>
      </c>
      <c r="H1044" s="45">
        <v>2287.17</v>
      </c>
      <c r="I1044" s="45">
        <v>2564.39</v>
      </c>
      <c r="J1044" s="19" t="s">
        <v>1560</v>
      </c>
      <c r="K1044" s="19" t="s">
        <v>10634</v>
      </c>
      <c r="L1044" s="19" t="s">
        <v>10635</v>
      </c>
      <c r="M1044" s="19" t="s">
        <v>10636</v>
      </c>
      <c r="N1044" s="19" t="s">
        <v>10624</v>
      </c>
      <c r="O1044" s="19" t="s">
        <v>367</v>
      </c>
      <c r="P1044" s="19" t="s">
        <v>368</v>
      </c>
      <c r="Q1044" s="46">
        <v>360</v>
      </c>
      <c r="R1044" s="19" t="s">
        <v>1544</v>
      </c>
      <c r="S1044" s="19" t="s">
        <v>1754</v>
      </c>
      <c r="T1044" s="19" t="s">
        <v>104</v>
      </c>
      <c r="U1044" s="19" t="s">
        <v>1755</v>
      </c>
      <c r="V1044" s="19" t="s">
        <v>1756</v>
      </c>
      <c r="W1044" s="19" t="s">
        <v>1757</v>
      </c>
      <c r="X1044" s="19" t="s">
        <v>1758</v>
      </c>
      <c r="Y1044" s="19" t="s">
        <v>1759</v>
      </c>
      <c r="Z1044" s="19" t="s">
        <v>1760</v>
      </c>
      <c r="AA1044" s="46">
        <v>218</v>
      </c>
      <c r="AB1044" s="19" t="s">
        <v>477</v>
      </c>
      <c r="AC1044" s="19" t="s">
        <v>104</v>
      </c>
      <c r="AD1044" s="19" t="s">
        <v>1761</v>
      </c>
      <c r="AE1044" s="19" t="s">
        <v>1762</v>
      </c>
      <c r="AF1044" s="19" t="s">
        <v>1592</v>
      </c>
      <c r="AG1044" s="19" t="s">
        <v>1763</v>
      </c>
      <c r="AH1044" s="19" t="s">
        <v>1499</v>
      </c>
      <c r="AI1044" s="19" t="s">
        <v>1500</v>
      </c>
      <c r="AJ1044" s="45">
        <v>0</v>
      </c>
      <c r="AK1044" s="45">
        <v>0</v>
      </c>
      <c r="AL1044" s="19" t="s">
        <v>1501</v>
      </c>
      <c r="AM1044" s="46">
        <v>27137.273000000001</v>
      </c>
      <c r="AN1044" s="46">
        <v>18027.273000000001</v>
      </c>
      <c r="AO1044" s="46">
        <v>9110</v>
      </c>
      <c r="AP1044" s="45">
        <v>273.60000000000002</v>
      </c>
      <c r="AQ1044" s="45"/>
      <c r="AR1044" s="45" t="str">
        <f>IFERROR(VLOOKUP(AB1044,'Pedidos marco'!$A$1:$D$10000,4,0)," ")</f>
        <v xml:space="preserve"> </v>
      </c>
      <c r="AS1044" s="45">
        <f t="shared" si="112"/>
        <v>7</v>
      </c>
      <c r="AT1044" s="45" t="str">
        <f t="shared" si="113"/>
        <v>07</v>
      </c>
      <c r="AU1044" s="47">
        <v>18</v>
      </c>
      <c r="AV1044" s="19" t="str">
        <f t="shared" si="114"/>
        <v>04 April</v>
      </c>
      <c r="AW1044" s="19">
        <f t="shared" si="115"/>
        <v>0.76</v>
      </c>
      <c r="AX1044" s="19">
        <f t="shared" si="116"/>
        <v>15.200000000000001</v>
      </c>
      <c r="AY1044" s="19" t="e">
        <f>VLOOKUP(AG1044,Cías!$A$1:$E$10000,5,0)</f>
        <v>#N/A</v>
      </c>
      <c r="AZ1044" s="19" t="str">
        <f t="shared" si="117"/>
        <v>1013863</v>
      </c>
      <c r="BA1044" s="19" t="str">
        <f t="shared" si="118"/>
        <v>DISTRIBUCIONES NARANJO</v>
      </c>
      <c r="BB1044" s="19" t="e">
        <f>VLOOKUP(AG1044,Cías!$A$1:$E$10000,3,0)</f>
        <v>#N/A</v>
      </c>
      <c r="BC1044" s="19"/>
      <c r="BD1044" s="19"/>
      <c r="BE1044" s="19"/>
      <c r="BF1044" s="19"/>
      <c r="BG1044" s="19"/>
      <c r="BH1044" s="19"/>
      <c r="BI1044" s="19"/>
      <c r="BJ1044" s="19"/>
    </row>
    <row r="1045" spans="1:62" ht="15" x14ac:dyDescent="0.2">
      <c r="A1045" s="19" t="s">
        <v>10637</v>
      </c>
      <c r="B1045" s="19" t="s">
        <v>1479</v>
      </c>
      <c r="C1045" s="43">
        <v>44658</v>
      </c>
      <c r="D1045" s="44">
        <v>0.31180555555556</v>
      </c>
      <c r="E1045" s="19" t="s">
        <v>10638</v>
      </c>
      <c r="F1045" s="19" t="s">
        <v>10639</v>
      </c>
      <c r="G1045" s="19" t="s">
        <v>10640</v>
      </c>
      <c r="H1045" s="45">
        <v>247.2</v>
      </c>
      <c r="I1045" s="45">
        <v>277.16000000000003</v>
      </c>
      <c r="J1045" s="19" t="s">
        <v>1560</v>
      </c>
      <c r="K1045" s="19" t="s">
        <v>10641</v>
      </c>
      <c r="L1045" s="19" t="s">
        <v>10642</v>
      </c>
      <c r="M1045" s="19" t="s">
        <v>10643</v>
      </c>
      <c r="N1045" s="19" t="s">
        <v>10637</v>
      </c>
      <c r="O1045" s="19" t="s">
        <v>369</v>
      </c>
      <c r="P1045" s="19" t="s">
        <v>370</v>
      </c>
      <c r="Q1045" s="46">
        <v>40</v>
      </c>
      <c r="R1045" s="19" t="s">
        <v>1544</v>
      </c>
      <c r="S1045" s="19" t="s">
        <v>2156</v>
      </c>
      <c r="T1045" s="19" t="s">
        <v>419</v>
      </c>
      <c r="U1045" s="19" t="s">
        <v>10644</v>
      </c>
      <c r="V1045" s="19" t="s">
        <v>10645</v>
      </c>
      <c r="W1045" s="19" t="s">
        <v>415</v>
      </c>
      <c r="X1045" s="19" t="s">
        <v>10646</v>
      </c>
      <c r="Y1045" s="19" t="s">
        <v>3559</v>
      </c>
      <c r="Z1045" s="19" t="s">
        <v>3560</v>
      </c>
      <c r="AA1045" s="46">
        <v>67</v>
      </c>
      <c r="AB1045" s="19" t="s">
        <v>474</v>
      </c>
      <c r="AC1045" s="19" t="s">
        <v>98</v>
      </c>
      <c r="AD1045" s="19" t="s">
        <v>1921</v>
      </c>
      <c r="AE1045" s="19" t="s">
        <v>1481</v>
      </c>
      <c r="AF1045" s="19" t="s">
        <v>1554</v>
      </c>
      <c r="AG1045" s="19" t="s">
        <v>1922</v>
      </c>
      <c r="AH1045" s="19" t="s">
        <v>1499</v>
      </c>
      <c r="AI1045" s="19" t="s">
        <v>1500</v>
      </c>
      <c r="AJ1045" s="45">
        <v>0</v>
      </c>
      <c r="AK1045" s="45">
        <v>0</v>
      </c>
      <c r="AL1045" s="19" t="s">
        <v>1501</v>
      </c>
      <c r="AM1045" s="46">
        <v>6512.2219999999998</v>
      </c>
      <c r="AN1045" s="46">
        <v>2002.222</v>
      </c>
      <c r="AO1045" s="46">
        <v>4510</v>
      </c>
      <c r="AP1045" s="45">
        <v>13.2</v>
      </c>
      <c r="AQ1045" s="45"/>
      <c r="AR1045" s="45" t="str">
        <f>IFERROR(VLOOKUP(AB1045,'Pedidos marco'!$A$1:$D$10000,4,0)," ")</f>
        <v xml:space="preserve"> </v>
      </c>
      <c r="AS1045" s="45">
        <f t="shared" si="112"/>
        <v>7</v>
      </c>
      <c r="AT1045" s="45" t="str">
        <f t="shared" si="113"/>
        <v>07</v>
      </c>
      <c r="AU1045" s="47">
        <v>2</v>
      </c>
      <c r="AV1045" s="19" t="str">
        <f t="shared" si="114"/>
        <v>04 April</v>
      </c>
      <c r="AW1045" s="19">
        <f t="shared" si="115"/>
        <v>0.32999999999999996</v>
      </c>
      <c r="AX1045" s="19">
        <f t="shared" si="116"/>
        <v>6.6</v>
      </c>
      <c r="AY1045" s="19" t="e">
        <f>VLOOKUP(AG1045,Cías!$A$1:$E$10000,5,0)</f>
        <v>#N/A</v>
      </c>
      <c r="AZ1045" s="19" t="str">
        <f t="shared" si="117"/>
        <v>1014104</v>
      </c>
      <c r="BA1045" s="19" t="str">
        <f t="shared" si="118"/>
        <v>CORDOVA MEDIAVILLA ANDERSON OMAR</v>
      </c>
      <c r="BB1045" s="19" t="e">
        <f>VLOOKUP(AG1045,Cías!$A$1:$E$10000,3,0)</f>
        <v>#N/A</v>
      </c>
      <c r="BC1045" s="19"/>
      <c r="BD1045" s="19"/>
      <c r="BE1045" s="19"/>
      <c r="BF1045" s="19"/>
      <c r="BG1045" s="19"/>
      <c r="BH1045" s="19"/>
      <c r="BI1045" s="19"/>
      <c r="BJ1045" s="19"/>
    </row>
    <row r="1046" spans="1:62" ht="15" x14ac:dyDescent="0.2">
      <c r="A1046" s="19" t="s">
        <v>10637</v>
      </c>
      <c r="B1046" s="19" t="s">
        <v>1479</v>
      </c>
      <c r="C1046" s="43">
        <v>44658</v>
      </c>
      <c r="D1046" s="44">
        <v>0.31180555555556</v>
      </c>
      <c r="E1046" s="19" t="s">
        <v>10647</v>
      </c>
      <c r="F1046" s="19" t="s">
        <v>10648</v>
      </c>
      <c r="G1046" s="19" t="s">
        <v>10649</v>
      </c>
      <c r="H1046" s="45">
        <v>2156.8000000000002</v>
      </c>
      <c r="I1046" s="45">
        <v>2418.2199999999998</v>
      </c>
      <c r="J1046" s="19" t="s">
        <v>1560</v>
      </c>
      <c r="K1046" s="19" t="s">
        <v>10650</v>
      </c>
      <c r="L1046" s="19" t="s">
        <v>10651</v>
      </c>
      <c r="M1046" s="19" t="s">
        <v>10652</v>
      </c>
      <c r="N1046" s="19" t="s">
        <v>10637</v>
      </c>
      <c r="O1046" s="19" t="s">
        <v>367</v>
      </c>
      <c r="P1046" s="19" t="s">
        <v>368</v>
      </c>
      <c r="Q1046" s="46">
        <v>320</v>
      </c>
      <c r="R1046" s="19" t="s">
        <v>1544</v>
      </c>
      <c r="S1046" s="19" t="s">
        <v>2156</v>
      </c>
      <c r="T1046" s="19" t="s">
        <v>419</v>
      </c>
      <c r="U1046" s="19" t="s">
        <v>10644</v>
      </c>
      <c r="V1046" s="19" t="s">
        <v>10645</v>
      </c>
      <c r="W1046" s="19" t="s">
        <v>415</v>
      </c>
      <c r="X1046" s="19" t="s">
        <v>10646</v>
      </c>
      <c r="Y1046" s="19" t="s">
        <v>3559</v>
      </c>
      <c r="Z1046" s="19" t="s">
        <v>3560</v>
      </c>
      <c r="AA1046" s="46">
        <v>67</v>
      </c>
      <c r="AB1046" s="19" t="s">
        <v>474</v>
      </c>
      <c r="AC1046" s="19" t="s">
        <v>98</v>
      </c>
      <c r="AD1046" s="19" t="s">
        <v>1921</v>
      </c>
      <c r="AE1046" s="19" t="s">
        <v>1481</v>
      </c>
      <c r="AF1046" s="19" t="s">
        <v>1554</v>
      </c>
      <c r="AG1046" s="19" t="s">
        <v>1922</v>
      </c>
      <c r="AH1046" s="19" t="s">
        <v>1499</v>
      </c>
      <c r="AI1046" s="19" t="s">
        <v>1500</v>
      </c>
      <c r="AJ1046" s="45">
        <v>0</v>
      </c>
      <c r="AK1046" s="45">
        <v>0</v>
      </c>
      <c r="AL1046" s="19" t="s">
        <v>1501</v>
      </c>
      <c r="AM1046" s="46">
        <v>20527.777999999998</v>
      </c>
      <c r="AN1046" s="46">
        <v>16017.778</v>
      </c>
      <c r="AO1046" s="46">
        <v>4510</v>
      </c>
      <c r="AP1046" s="45">
        <v>105.6</v>
      </c>
      <c r="AQ1046" s="45"/>
      <c r="AR1046" s="45" t="str">
        <f>IFERROR(VLOOKUP(AB1046,'Pedidos marco'!$A$1:$D$10000,4,0)," ")</f>
        <v xml:space="preserve"> </v>
      </c>
      <c r="AS1046" s="45">
        <f t="shared" si="112"/>
        <v>7</v>
      </c>
      <c r="AT1046" s="45" t="str">
        <f t="shared" si="113"/>
        <v>07</v>
      </c>
      <c r="AU1046" s="47">
        <v>16</v>
      </c>
      <c r="AV1046" s="19" t="str">
        <f t="shared" si="114"/>
        <v>04 April</v>
      </c>
      <c r="AW1046" s="19">
        <f t="shared" si="115"/>
        <v>0.32999999999999996</v>
      </c>
      <c r="AX1046" s="19">
        <f t="shared" si="116"/>
        <v>6.6</v>
      </c>
      <c r="AY1046" s="19" t="e">
        <f>VLOOKUP(AG1046,Cías!$A$1:$E$10000,5,0)</f>
        <v>#N/A</v>
      </c>
      <c r="AZ1046" s="19" t="str">
        <f t="shared" si="117"/>
        <v>1014104</v>
      </c>
      <c r="BA1046" s="19" t="str">
        <f t="shared" si="118"/>
        <v>CORDOVA MEDIAVILLA ANDERSON OMAR</v>
      </c>
      <c r="BB1046" s="19" t="e">
        <f>VLOOKUP(AG1046,Cías!$A$1:$E$10000,3,0)</f>
        <v>#N/A</v>
      </c>
      <c r="BC1046" s="19"/>
      <c r="BD1046" s="19"/>
      <c r="BE1046" s="19"/>
      <c r="BF1046" s="19"/>
      <c r="BG1046" s="19"/>
      <c r="BH1046" s="19"/>
      <c r="BI1046" s="19"/>
      <c r="BJ1046" s="19"/>
    </row>
    <row r="1047" spans="1:62" ht="15" x14ac:dyDescent="0.2">
      <c r="A1047" s="19" t="s">
        <v>10653</v>
      </c>
      <c r="B1047" s="19" t="s">
        <v>1479</v>
      </c>
      <c r="C1047" s="43">
        <v>44658</v>
      </c>
      <c r="D1047" s="44">
        <v>0.31805555555555998</v>
      </c>
      <c r="E1047" s="19" t="s">
        <v>10654</v>
      </c>
      <c r="F1047" s="19" t="s">
        <v>1481</v>
      </c>
      <c r="G1047" s="19" t="s">
        <v>1481</v>
      </c>
      <c r="H1047" s="45">
        <v>0</v>
      </c>
      <c r="I1047" s="45">
        <v>0</v>
      </c>
      <c r="J1047" s="19" t="s">
        <v>1482</v>
      </c>
      <c r="K1047" s="19" t="s">
        <v>5163</v>
      </c>
      <c r="L1047" s="19" t="s">
        <v>10655</v>
      </c>
      <c r="M1047" s="19" t="s">
        <v>10656</v>
      </c>
      <c r="N1047" s="19" t="s">
        <v>10653</v>
      </c>
      <c r="O1047" s="19" t="s">
        <v>1811</v>
      </c>
      <c r="P1047" s="19" t="s">
        <v>1812</v>
      </c>
      <c r="Q1047" s="46">
        <v>31.36</v>
      </c>
      <c r="R1047" s="19" t="s">
        <v>1488</v>
      </c>
      <c r="S1047" s="19" t="s">
        <v>1663</v>
      </c>
      <c r="T1047" s="19" t="s">
        <v>1664</v>
      </c>
      <c r="U1047" s="19" t="s">
        <v>1665</v>
      </c>
      <c r="V1047" s="19" t="s">
        <v>1666</v>
      </c>
      <c r="W1047" s="19" t="s">
        <v>415</v>
      </c>
      <c r="X1047" s="19" t="s">
        <v>1667</v>
      </c>
      <c r="Y1047" s="19" t="s">
        <v>1668</v>
      </c>
      <c r="Z1047" s="19" t="s">
        <v>1669</v>
      </c>
      <c r="AA1047" s="46">
        <v>105</v>
      </c>
      <c r="AB1047" s="19" t="s">
        <v>473</v>
      </c>
      <c r="AC1047" s="19" t="s">
        <v>96</v>
      </c>
      <c r="AD1047" s="19" t="s">
        <v>10657</v>
      </c>
      <c r="AE1047" s="19" t="s">
        <v>10658</v>
      </c>
      <c r="AF1047" s="19" t="s">
        <v>1497</v>
      </c>
      <c r="AG1047" s="19" t="s">
        <v>10659</v>
      </c>
      <c r="AH1047" s="19" t="s">
        <v>1499</v>
      </c>
      <c r="AI1047" s="19" t="s">
        <v>1500</v>
      </c>
      <c r="AJ1047" s="45">
        <v>0</v>
      </c>
      <c r="AK1047" s="45">
        <v>0</v>
      </c>
      <c r="AL1047" s="19" t="s">
        <v>1501</v>
      </c>
      <c r="AM1047" s="46">
        <v>49540</v>
      </c>
      <c r="AN1047" s="46">
        <v>31360</v>
      </c>
      <c r="AO1047" s="46">
        <v>18180</v>
      </c>
      <c r="AP1047" s="45">
        <v>291.33</v>
      </c>
      <c r="AQ1047" s="45"/>
      <c r="AR1047" s="45" t="str">
        <f>IFERROR(VLOOKUP(AB1047,'Pedidos marco'!$A$1:$D$10000,4,0)," ")</f>
        <v xml:space="preserve"> </v>
      </c>
      <c r="AS1047" s="45">
        <f t="shared" si="112"/>
        <v>7</v>
      </c>
      <c r="AT1047" s="45" t="str">
        <f t="shared" si="113"/>
        <v>07</v>
      </c>
      <c r="AU1047" s="47">
        <v>31.36</v>
      </c>
      <c r="AV1047" s="19" t="str">
        <f t="shared" si="114"/>
        <v>04 April</v>
      </c>
      <c r="AW1047" s="19">
        <f t="shared" si="115"/>
        <v>9.2898596938775508</v>
      </c>
      <c r="AX1047" s="19">
        <f t="shared" si="116"/>
        <v>9.2898596938775508</v>
      </c>
      <c r="AY1047" s="19" t="e">
        <f>VLOOKUP(AG1047,Cías!$A$1:$E$10000,5,0)</f>
        <v>#N/A</v>
      </c>
      <c r="AZ1047" s="19" t="str">
        <f t="shared" si="117"/>
        <v>1013227</v>
      </c>
      <c r="BA1047" s="19" t="str">
        <f t="shared" si="118"/>
        <v>COMPAÑIA DE TRANSPORTE PESADO</v>
      </c>
      <c r="BB1047" s="19" t="e">
        <f>VLOOKUP(AG1047,Cías!$A$1:$E$10000,3,0)</f>
        <v>#N/A</v>
      </c>
      <c r="BC1047" s="19"/>
      <c r="BD1047" s="19"/>
      <c r="BE1047" s="19"/>
      <c r="BF1047" s="19"/>
      <c r="BG1047" s="19"/>
      <c r="BH1047" s="19"/>
      <c r="BI1047" s="19"/>
      <c r="BJ1047" s="19"/>
    </row>
    <row r="1048" spans="1:62" ht="15" x14ac:dyDescent="0.2">
      <c r="A1048" s="19" t="s">
        <v>10660</v>
      </c>
      <c r="B1048" s="19" t="s">
        <v>1479</v>
      </c>
      <c r="C1048" s="43">
        <v>44658</v>
      </c>
      <c r="D1048" s="44">
        <v>0.31944444444443998</v>
      </c>
      <c r="E1048" s="19" t="s">
        <v>10661</v>
      </c>
      <c r="F1048" s="19" t="s">
        <v>10662</v>
      </c>
      <c r="G1048" s="19" t="s">
        <v>10663</v>
      </c>
      <c r="H1048" s="45">
        <v>3196.13</v>
      </c>
      <c r="I1048" s="45">
        <v>3583.53</v>
      </c>
      <c r="J1048" s="19" t="s">
        <v>1560</v>
      </c>
      <c r="K1048" s="19" t="s">
        <v>10664</v>
      </c>
      <c r="L1048" s="19" t="s">
        <v>10665</v>
      </c>
      <c r="M1048" s="19" t="s">
        <v>10666</v>
      </c>
      <c r="N1048" s="19" t="s">
        <v>10660</v>
      </c>
      <c r="O1048" s="19" t="s">
        <v>367</v>
      </c>
      <c r="P1048" s="19" t="s">
        <v>368</v>
      </c>
      <c r="Q1048" s="46">
        <v>480</v>
      </c>
      <c r="R1048" s="19" t="s">
        <v>1544</v>
      </c>
      <c r="S1048" s="19" t="s">
        <v>1913</v>
      </c>
      <c r="T1048" s="19" t="s">
        <v>1914</v>
      </c>
      <c r="U1048" s="19" t="s">
        <v>10667</v>
      </c>
      <c r="V1048" s="19" t="s">
        <v>10668</v>
      </c>
      <c r="W1048" s="19" t="s">
        <v>1798</v>
      </c>
      <c r="X1048" s="19" t="s">
        <v>10669</v>
      </c>
      <c r="Y1048" s="19" t="s">
        <v>1800</v>
      </c>
      <c r="Z1048" s="19" t="s">
        <v>1801</v>
      </c>
      <c r="AA1048" s="46">
        <v>159</v>
      </c>
      <c r="AB1048" s="19" t="s">
        <v>577</v>
      </c>
      <c r="AC1048" s="19" t="s">
        <v>311</v>
      </c>
      <c r="AD1048" s="19" t="s">
        <v>2929</v>
      </c>
      <c r="AE1048" s="19" t="s">
        <v>2930</v>
      </c>
      <c r="AF1048" s="19" t="s">
        <v>1719</v>
      </c>
      <c r="AG1048" s="19" t="s">
        <v>2931</v>
      </c>
      <c r="AH1048" s="19" t="s">
        <v>1499</v>
      </c>
      <c r="AI1048" s="19" t="s">
        <v>1500</v>
      </c>
      <c r="AJ1048" s="45">
        <v>0</v>
      </c>
      <c r="AK1048" s="45">
        <v>0</v>
      </c>
      <c r="AL1048" s="19" t="s">
        <v>1501</v>
      </c>
      <c r="AM1048" s="46">
        <v>39030</v>
      </c>
      <c r="AN1048" s="46">
        <v>24040</v>
      </c>
      <c r="AO1048" s="46">
        <v>14990</v>
      </c>
      <c r="AP1048" s="45">
        <v>278.39999999999998</v>
      </c>
      <c r="AQ1048" s="45"/>
      <c r="AR1048" s="45" t="str">
        <f>IFERROR(VLOOKUP(AB1048,'Pedidos marco'!$A$1:$D$10000,4,0)," ")</f>
        <v xml:space="preserve"> </v>
      </c>
      <c r="AS1048" s="45">
        <f t="shared" si="112"/>
        <v>7</v>
      </c>
      <c r="AT1048" s="45" t="str">
        <f t="shared" si="113"/>
        <v>07</v>
      </c>
      <c r="AU1048" s="47">
        <v>24</v>
      </c>
      <c r="AV1048" s="19" t="str">
        <f t="shared" si="114"/>
        <v>04 April</v>
      </c>
      <c r="AW1048" s="19">
        <f t="shared" si="115"/>
        <v>0.57999999999999996</v>
      </c>
      <c r="AX1048" s="19">
        <f t="shared" si="116"/>
        <v>11.6</v>
      </c>
      <c r="AY1048" s="19" t="e">
        <f>VLOOKUP(AG1048,Cías!$A$1:$E$10000,5,0)</f>
        <v>#N/A</v>
      </c>
      <c r="AZ1048" s="19" t="str">
        <f t="shared" si="117"/>
        <v>1014266</v>
      </c>
      <c r="BA1048" s="19" t="str">
        <f t="shared" si="118"/>
        <v>TRANSBOSNA CIA. LTDA.</v>
      </c>
      <c r="BB1048" s="19" t="e">
        <f>VLOOKUP(AG1048,Cías!$A$1:$E$10000,3,0)</f>
        <v>#N/A</v>
      </c>
      <c r="BC1048" s="19"/>
      <c r="BD1048" s="19"/>
      <c r="BE1048" s="19"/>
      <c r="BF1048" s="19"/>
      <c r="BG1048" s="19"/>
      <c r="BH1048" s="19"/>
      <c r="BI1048" s="19"/>
      <c r="BJ1048" s="19"/>
    </row>
    <row r="1049" spans="1:62" ht="15" x14ac:dyDescent="0.2">
      <c r="A1049" s="19" t="s">
        <v>10670</v>
      </c>
      <c r="B1049" s="19" t="s">
        <v>1479</v>
      </c>
      <c r="C1049" s="43">
        <v>44658</v>
      </c>
      <c r="D1049" s="44">
        <v>0.32083333333332997</v>
      </c>
      <c r="E1049" s="19" t="s">
        <v>10671</v>
      </c>
      <c r="F1049" s="19" t="s">
        <v>10672</v>
      </c>
      <c r="G1049" s="19" t="s">
        <v>10673</v>
      </c>
      <c r="H1049" s="45">
        <v>955.06</v>
      </c>
      <c r="I1049" s="45">
        <v>1070.82</v>
      </c>
      <c r="J1049" s="19" t="s">
        <v>1560</v>
      </c>
      <c r="K1049" s="19" t="s">
        <v>10674</v>
      </c>
      <c r="L1049" s="19" t="s">
        <v>10675</v>
      </c>
      <c r="M1049" s="19" t="s">
        <v>10676</v>
      </c>
      <c r="N1049" s="19" t="s">
        <v>10670</v>
      </c>
      <c r="O1049" s="19" t="s">
        <v>369</v>
      </c>
      <c r="P1049" s="19" t="s">
        <v>370</v>
      </c>
      <c r="Q1049" s="46">
        <v>160</v>
      </c>
      <c r="R1049" s="19" t="s">
        <v>1544</v>
      </c>
      <c r="S1049" s="19" t="s">
        <v>2235</v>
      </c>
      <c r="T1049" s="19" t="s">
        <v>230</v>
      </c>
      <c r="U1049" s="19" t="s">
        <v>2236</v>
      </c>
      <c r="V1049" s="19" t="s">
        <v>2237</v>
      </c>
      <c r="W1049" s="19" t="s">
        <v>2238</v>
      </c>
      <c r="X1049" s="19" t="s">
        <v>2239</v>
      </c>
      <c r="Y1049" s="19" t="s">
        <v>2240</v>
      </c>
      <c r="Z1049" s="19" t="s">
        <v>2241</v>
      </c>
      <c r="AA1049" s="46">
        <v>259</v>
      </c>
      <c r="AB1049" s="19" t="s">
        <v>539</v>
      </c>
      <c r="AC1049" s="19" t="s">
        <v>230</v>
      </c>
      <c r="AD1049" s="19" t="s">
        <v>2242</v>
      </c>
      <c r="AE1049" s="19" t="s">
        <v>1481</v>
      </c>
      <c r="AF1049" s="19" t="s">
        <v>1592</v>
      </c>
      <c r="AG1049" s="19" t="s">
        <v>2243</v>
      </c>
      <c r="AH1049" s="19" t="s">
        <v>1499</v>
      </c>
      <c r="AI1049" s="19" t="s">
        <v>1500</v>
      </c>
      <c r="AJ1049" s="45">
        <v>0</v>
      </c>
      <c r="AK1049" s="45">
        <v>0</v>
      </c>
      <c r="AL1049" s="19" t="s">
        <v>1501</v>
      </c>
      <c r="AM1049" s="46">
        <v>16547.120999999999</v>
      </c>
      <c r="AN1049" s="46">
        <v>8012.1210000000001</v>
      </c>
      <c r="AO1049" s="46">
        <v>8535</v>
      </c>
      <c r="AP1049" s="45">
        <v>150.4</v>
      </c>
      <c r="AQ1049" s="45"/>
      <c r="AR1049" s="45" t="str">
        <f>IFERROR(VLOOKUP(AB1049,'Pedidos marco'!$A$1:$D$10000,4,0)," ")</f>
        <v xml:space="preserve"> </v>
      </c>
      <c r="AS1049" s="45">
        <f t="shared" si="112"/>
        <v>7</v>
      </c>
      <c r="AT1049" s="45" t="str">
        <f t="shared" si="113"/>
        <v>07</v>
      </c>
      <c r="AU1049" s="47">
        <v>8</v>
      </c>
      <c r="AV1049" s="19" t="str">
        <f t="shared" si="114"/>
        <v>04 April</v>
      </c>
      <c r="AW1049" s="19">
        <f t="shared" si="115"/>
        <v>0.94000000000000006</v>
      </c>
      <c r="AX1049" s="19">
        <f t="shared" si="116"/>
        <v>18.8</v>
      </c>
      <c r="AY1049" s="19" t="e">
        <f>VLOOKUP(AG1049,Cías!$A$1:$E$10000,5,0)</f>
        <v>#N/A</v>
      </c>
      <c r="AZ1049" s="19" t="str">
        <f t="shared" si="117"/>
        <v>1017790</v>
      </c>
      <c r="BA1049" s="19" t="str">
        <f t="shared" si="118"/>
        <v>PANIMBOZA CHAMBA NANCY PAULINA</v>
      </c>
      <c r="BB1049" s="19" t="e">
        <f>VLOOKUP(AG1049,Cías!$A$1:$E$10000,3,0)</f>
        <v>#N/A</v>
      </c>
      <c r="BC1049" s="19"/>
      <c r="BD1049" s="19"/>
      <c r="BE1049" s="19"/>
      <c r="BF1049" s="19"/>
      <c r="BG1049" s="19"/>
      <c r="BH1049" s="19"/>
      <c r="BI1049" s="19"/>
      <c r="BJ1049" s="19"/>
    </row>
    <row r="1050" spans="1:62" ht="15" x14ac:dyDescent="0.2">
      <c r="A1050" s="19" t="s">
        <v>10670</v>
      </c>
      <c r="B1050" s="19" t="s">
        <v>1479</v>
      </c>
      <c r="C1050" s="43">
        <v>44658</v>
      </c>
      <c r="D1050" s="44">
        <v>0.32083333333332997</v>
      </c>
      <c r="E1050" s="19" t="s">
        <v>10677</v>
      </c>
      <c r="F1050" s="19" t="s">
        <v>10678</v>
      </c>
      <c r="G1050" s="19" t="s">
        <v>10679</v>
      </c>
      <c r="H1050" s="45">
        <v>3235.72</v>
      </c>
      <c r="I1050" s="45">
        <v>3627.91</v>
      </c>
      <c r="J1050" s="19" t="s">
        <v>1560</v>
      </c>
      <c r="K1050" s="19" t="s">
        <v>10680</v>
      </c>
      <c r="L1050" s="19" t="s">
        <v>10681</v>
      </c>
      <c r="M1050" s="19" t="s">
        <v>10682</v>
      </c>
      <c r="N1050" s="19" t="s">
        <v>10670</v>
      </c>
      <c r="O1050" s="19" t="s">
        <v>367</v>
      </c>
      <c r="P1050" s="19" t="s">
        <v>368</v>
      </c>
      <c r="Q1050" s="46">
        <v>500</v>
      </c>
      <c r="R1050" s="19" t="s">
        <v>1544</v>
      </c>
      <c r="S1050" s="19" t="s">
        <v>2235</v>
      </c>
      <c r="T1050" s="19" t="s">
        <v>230</v>
      </c>
      <c r="U1050" s="19" t="s">
        <v>2236</v>
      </c>
      <c r="V1050" s="19" t="s">
        <v>2237</v>
      </c>
      <c r="W1050" s="19" t="s">
        <v>2238</v>
      </c>
      <c r="X1050" s="19" t="s">
        <v>2239</v>
      </c>
      <c r="Y1050" s="19" t="s">
        <v>2240</v>
      </c>
      <c r="Z1050" s="19" t="s">
        <v>2241</v>
      </c>
      <c r="AA1050" s="46">
        <v>259</v>
      </c>
      <c r="AB1050" s="19" t="s">
        <v>539</v>
      </c>
      <c r="AC1050" s="19" t="s">
        <v>230</v>
      </c>
      <c r="AD1050" s="19" t="s">
        <v>2242</v>
      </c>
      <c r="AE1050" s="19" t="s">
        <v>1481</v>
      </c>
      <c r="AF1050" s="19" t="s">
        <v>1592</v>
      </c>
      <c r="AG1050" s="19" t="s">
        <v>2243</v>
      </c>
      <c r="AH1050" s="19" t="s">
        <v>1499</v>
      </c>
      <c r="AI1050" s="19" t="s">
        <v>1500</v>
      </c>
      <c r="AJ1050" s="45">
        <v>0</v>
      </c>
      <c r="AK1050" s="45">
        <v>0</v>
      </c>
      <c r="AL1050" s="19" t="s">
        <v>1501</v>
      </c>
      <c r="AM1050" s="46">
        <v>33572.879000000001</v>
      </c>
      <c r="AN1050" s="46">
        <v>25037.879000000001</v>
      </c>
      <c r="AO1050" s="46">
        <v>8535</v>
      </c>
      <c r="AP1050" s="45">
        <v>470</v>
      </c>
      <c r="AQ1050" s="45"/>
      <c r="AR1050" s="45" t="str">
        <f>IFERROR(VLOOKUP(AB1050,'Pedidos marco'!$A$1:$D$10000,4,0)," ")</f>
        <v xml:space="preserve"> </v>
      </c>
      <c r="AS1050" s="45">
        <f t="shared" si="112"/>
        <v>7</v>
      </c>
      <c r="AT1050" s="45" t="str">
        <f t="shared" si="113"/>
        <v>07</v>
      </c>
      <c r="AU1050" s="47">
        <v>25</v>
      </c>
      <c r="AV1050" s="19" t="str">
        <f t="shared" si="114"/>
        <v>04 April</v>
      </c>
      <c r="AW1050" s="19">
        <f t="shared" si="115"/>
        <v>0.94</v>
      </c>
      <c r="AX1050" s="19">
        <f t="shared" si="116"/>
        <v>18.8</v>
      </c>
      <c r="AY1050" s="19" t="e">
        <f>VLOOKUP(AG1050,Cías!$A$1:$E$10000,5,0)</f>
        <v>#N/A</v>
      </c>
      <c r="AZ1050" s="19" t="str">
        <f t="shared" si="117"/>
        <v>1017790</v>
      </c>
      <c r="BA1050" s="19" t="str">
        <f t="shared" si="118"/>
        <v>PANIMBOZA CHAMBA NANCY PAULINA</v>
      </c>
      <c r="BB1050" s="19" t="e">
        <f>VLOOKUP(AG1050,Cías!$A$1:$E$10000,3,0)</f>
        <v>#N/A</v>
      </c>
      <c r="BC1050" s="19"/>
      <c r="BD1050" s="19"/>
      <c r="BE1050" s="19"/>
      <c r="BF1050" s="19"/>
      <c r="BG1050" s="19"/>
      <c r="BH1050" s="19"/>
      <c r="BI1050" s="19"/>
      <c r="BJ1050" s="19"/>
    </row>
    <row r="1051" spans="1:62" ht="15" x14ac:dyDescent="0.2">
      <c r="A1051" s="19" t="s">
        <v>10683</v>
      </c>
      <c r="B1051" s="19" t="s">
        <v>1479</v>
      </c>
      <c r="C1051" s="43">
        <v>44658</v>
      </c>
      <c r="D1051" s="44">
        <v>0.32430555555556001</v>
      </c>
      <c r="E1051" s="19" t="s">
        <v>10684</v>
      </c>
      <c r="F1051" s="19" t="s">
        <v>1481</v>
      </c>
      <c r="G1051" s="19" t="s">
        <v>1481</v>
      </c>
      <c r="H1051" s="45">
        <v>0</v>
      </c>
      <c r="I1051" s="45">
        <v>0</v>
      </c>
      <c r="J1051" s="19" t="s">
        <v>1482</v>
      </c>
      <c r="K1051" s="19" t="s">
        <v>5052</v>
      </c>
      <c r="L1051" s="19" t="s">
        <v>10685</v>
      </c>
      <c r="M1051" s="19" t="s">
        <v>10686</v>
      </c>
      <c r="N1051" s="19" t="s">
        <v>10683</v>
      </c>
      <c r="O1051" s="19" t="s">
        <v>1486</v>
      </c>
      <c r="P1051" s="19" t="s">
        <v>1487</v>
      </c>
      <c r="Q1051" s="46">
        <v>32.31</v>
      </c>
      <c r="R1051" s="19" t="s">
        <v>1488</v>
      </c>
      <c r="S1051" s="19" t="s">
        <v>1663</v>
      </c>
      <c r="T1051" s="19" t="s">
        <v>1664</v>
      </c>
      <c r="U1051" s="19" t="s">
        <v>1665</v>
      </c>
      <c r="V1051" s="19" t="s">
        <v>1666</v>
      </c>
      <c r="W1051" s="19" t="s">
        <v>415</v>
      </c>
      <c r="X1051" s="19" t="s">
        <v>1667</v>
      </c>
      <c r="Y1051" s="19" t="s">
        <v>1668</v>
      </c>
      <c r="Z1051" s="19" t="s">
        <v>1669</v>
      </c>
      <c r="AA1051" s="46">
        <v>105</v>
      </c>
      <c r="AB1051" s="19" t="s">
        <v>473</v>
      </c>
      <c r="AC1051" s="19" t="s">
        <v>96</v>
      </c>
      <c r="AD1051" s="19" t="s">
        <v>1840</v>
      </c>
      <c r="AE1051" s="19" t="s">
        <v>1841</v>
      </c>
      <c r="AF1051" s="19" t="s">
        <v>1497</v>
      </c>
      <c r="AG1051" s="19" t="s">
        <v>1842</v>
      </c>
      <c r="AH1051" s="19" t="s">
        <v>1499</v>
      </c>
      <c r="AI1051" s="19" t="s">
        <v>1500</v>
      </c>
      <c r="AJ1051" s="45">
        <v>0</v>
      </c>
      <c r="AK1051" s="45">
        <v>0</v>
      </c>
      <c r="AL1051" s="19" t="s">
        <v>1501</v>
      </c>
      <c r="AM1051" s="46">
        <v>50910</v>
      </c>
      <c r="AN1051" s="46">
        <v>32310</v>
      </c>
      <c r="AO1051" s="46">
        <v>18600</v>
      </c>
      <c r="AP1051" s="45">
        <v>300.16000000000003</v>
      </c>
      <c r="AQ1051" s="45"/>
      <c r="AR1051" s="45" t="str">
        <f>IFERROR(VLOOKUP(AB1051,'Pedidos marco'!$A$1:$D$10000,4,0)," ")</f>
        <v xml:space="preserve"> </v>
      </c>
      <c r="AS1051" s="45">
        <f t="shared" si="112"/>
        <v>7</v>
      </c>
      <c r="AT1051" s="45" t="str">
        <f t="shared" si="113"/>
        <v>07</v>
      </c>
      <c r="AU1051" s="47">
        <v>32.31</v>
      </c>
      <c r="AV1051" s="19" t="str">
        <f t="shared" si="114"/>
        <v>04 April</v>
      </c>
      <c r="AW1051" s="19">
        <f t="shared" si="115"/>
        <v>9.2900030950170223</v>
      </c>
      <c r="AX1051" s="19">
        <f t="shared" si="116"/>
        <v>9.2900030950170223</v>
      </c>
      <c r="AY1051" s="19" t="e">
        <f>VLOOKUP(AG1051,Cías!$A$1:$E$10000,5,0)</f>
        <v>#N/A</v>
      </c>
      <c r="AZ1051" s="19" t="str">
        <f t="shared" si="117"/>
        <v>1013227</v>
      </c>
      <c r="BA1051" s="19" t="str">
        <f t="shared" si="118"/>
        <v>COMPAÑIA DE TRANSPORTE PESADO</v>
      </c>
      <c r="BB1051" s="19" t="e">
        <f>VLOOKUP(AG1051,Cías!$A$1:$E$10000,3,0)</f>
        <v>#N/A</v>
      </c>
      <c r="BC1051" s="19"/>
      <c r="BD1051" s="19"/>
      <c r="BE1051" s="19"/>
      <c r="BF1051" s="19"/>
      <c r="BG1051" s="19"/>
      <c r="BH1051" s="19"/>
      <c r="BI1051" s="19"/>
      <c r="BJ1051" s="19"/>
    </row>
    <row r="1052" spans="1:62" ht="15" x14ac:dyDescent="0.2">
      <c r="A1052" s="19" t="s">
        <v>10687</v>
      </c>
      <c r="B1052" s="19" t="s">
        <v>1479</v>
      </c>
      <c r="C1052" s="43">
        <v>44658</v>
      </c>
      <c r="D1052" s="44">
        <v>0.33055555555555999</v>
      </c>
      <c r="E1052" s="19" t="s">
        <v>10688</v>
      </c>
      <c r="F1052" s="19" t="s">
        <v>10689</v>
      </c>
      <c r="G1052" s="19" t="s">
        <v>10690</v>
      </c>
      <c r="H1052" s="45">
        <v>4415.3999999999996</v>
      </c>
      <c r="I1052" s="45">
        <v>4950.58</v>
      </c>
      <c r="J1052" s="19" t="s">
        <v>1560</v>
      </c>
      <c r="K1052" s="19" t="s">
        <v>10691</v>
      </c>
      <c r="L1052" s="19" t="s">
        <v>10692</v>
      </c>
      <c r="M1052" s="19" t="s">
        <v>10693</v>
      </c>
      <c r="N1052" s="19" t="s">
        <v>10687</v>
      </c>
      <c r="O1052" s="19" t="s">
        <v>367</v>
      </c>
      <c r="P1052" s="19" t="s">
        <v>368</v>
      </c>
      <c r="Q1052" s="46">
        <v>660</v>
      </c>
      <c r="R1052" s="19" t="s">
        <v>1544</v>
      </c>
      <c r="S1052" s="19" t="s">
        <v>1795</v>
      </c>
      <c r="T1052" s="19" t="s">
        <v>177</v>
      </c>
      <c r="U1052" s="19" t="s">
        <v>1796</v>
      </c>
      <c r="V1052" s="19" t="s">
        <v>1797</v>
      </c>
      <c r="W1052" s="19" t="s">
        <v>1798</v>
      </c>
      <c r="X1052" s="19" t="s">
        <v>1799</v>
      </c>
      <c r="Y1052" s="19" t="s">
        <v>1800</v>
      </c>
      <c r="Z1052" s="19" t="s">
        <v>1801</v>
      </c>
      <c r="AA1052" s="46">
        <v>159</v>
      </c>
      <c r="AB1052" s="19" t="s">
        <v>1802</v>
      </c>
      <c r="AC1052" s="19" t="s">
        <v>177</v>
      </c>
      <c r="AD1052" s="19" t="s">
        <v>1803</v>
      </c>
      <c r="AE1052" s="19" t="s">
        <v>1804</v>
      </c>
      <c r="AF1052" s="19" t="s">
        <v>1592</v>
      </c>
      <c r="AG1052" s="19" t="s">
        <v>1805</v>
      </c>
      <c r="AH1052" s="19" t="s">
        <v>1499</v>
      </c>
      <c r="AI1052" s="19" t="s">
        <v>1500</v>
      </c>
      <c r="AJ1052" s="45">
        <v>0</v>
      </c>
      <c r="AK1052" s="45">
        <v>0</v>
      </c>
      <c r="AL1052" s="19" t="s">
        <v>1501</v>
      </c>
      <c r="AM1052" s="46">
        <v>51380</v>
      </c>
      <c r="AN1052" s="46">
        <v>33050</v>
      </c>
      <c r="AO1052" s="46">
        <v>18330</v>
      </c>
      <c r="AP1052" s="45">
        <v>382.8</v>
      </c>
      <c r="AQ1052" s="45"/>
      <c r="AR1052" s="45" t="str">
        <f>IFERROR(VLOOKUP(AB1052,'Pedidos marco'!$A$1:$D$10000,4,0)," ")</f>
        <v xml:space="preserve"> </v>
      </c>
      <c r="AS1052" s="45">
        <f t="shared" si="112"/>
        <v>7</v>
      </c>
      <c r="AT1052" s="45" t="str">
        <f t="shared" si="113"/>
        <v>07</v>
      </c>
      <c r="AU1052" s="47">
        <v>33</v>
      </c>
      <c r="AV1052" s="19" t="str">
        <f t="shared" si="114"/>
        <v>04 April</v>
      </c>
      <c r="AW1052" s="19">
        <f t="shared" si="115"/>
        <v>0.58000000000000007</v>
      </c>
      <c r="AX1052" s="19">
        <f t="shared" si="116"/>
        <v>11.6</v>
      </c>
      <c r="AY1052" s="19" t="e">
        <f>VLOOKUP(AG1052,Cías!$A$1:$E$10000,5,0)</f>
        <v>#N/A</v>
      </c>
      <c r="AZ1052" s="19" t="str">
        <f t="shared" si="117"/>
        <v>1013478</v>
      </c>
      <c r="BA1052" s="19" t="str">
        <f t="shared" si="118"/>
        <v>LANDAZURI CORDOVA IVAN OSWALDO</v>
      </c>
      <c r="BB1052" s="19" t="e">
        <f>VLOOKUP(AG1052,Cías!$A$1:$E$10000,3,0)</f>
        <v>#N/A</v>
      </c>
      <c r="BC1052" s="19"/>
      <c r="BD1052" s="19"/>
      <c r="BE1052" s="19"/>
      <c r="BF1052" s="19"/>
      <c r="BG1052" s="19"/>
      <c r="BH1052" s="19"/>
      <c r="BI1052" s="19"/>
      <c r="BJ1052" s="19"/>
    </row>
    <row r="1053" spans="1:62" ht="15" x14ac:dyDescent="0.2">
      <c r="A1053" s="19" t="s">
        <v>10694</v>
      </c>
      <c r="B1053" s="19" t="s">
        <v>1479</v>
      </c>
      <c r="C1053" s="43">
        <v>44658</v>
      </c>
      <c r="D1053" s="44">
        <v>0.33819444444444002</v>
      </c>
      <c r="E1053" s="19" t="s">
        <v>10695</v>
      </c>
      <c r="F1053" s="19" t="s">
        <v>10696</v>
      </c>
      <c r="G1053" s="19" t="s">
        <v>10697</v>
      </c>
      <c r="H1053" s="45">
        <v>1636.8</v>
      </c>
      <c r="I1053" s="45">
        <v>1835.19</v>
      </c>
      <c r="J1053" s="19" t="s">
        <v>1560</v>
      </c>
      <c r="K1053" s="19" t="s">
        <v>10698</v>
      </c>
      <c r="L1053" s="19" t="s">
        <v>10699</v>
      </c>
      <c r="M1053" s="19" t="s">
        <v>10700</v>
      </c>
      <c r="N1053" s="19" t="s">
        <v>10694</v>
      </c>
      <c r="O1053" s="19" t="s">
        <v>371</v>
      </c>
      <c r="P1053" s="19" t="s">
        <v>372</v>
      </c>
      <c r="Q1053" s="46">
        <v>240</v>
      </c>
      <c r="R1053" s="19" t="s">
        <v>1544</v>
      </c>
      <c r="S1053" s="19" t="s">
        <v>2566</v>
      </c>
      <c r="T1053" s="19" t="s">
        <v>2567</v>
      </c>
      <c r="U1053" s="19" t="s">
        <v>2568</v>
      </c>
      <c r="V1053" s="19" t="s">
        <v>2569</v>
      </c>
      <c r="W1053" s="19" t="s">
        <v>415</v>
      </c>
      <c r="X1053" s="19" t="s">
        <v>2570</v>
      </c>
      <c r="Y1053" s="19" t="s">
        <v>2571</v>
      </c>
      <c r="Z1053" s="19" t="s">
        <v>2572</v>
      </c>
      <c r="AA1053" s="46">
        <v>110</v>
      </c>
      <c r="AB1053" s="19" t="s">
        <v>452</v>
      </c>
      <c r="AC1053" s="19" t="s">
        <v>50</v>
      </c>
      <c r="AD1053" s="19" t="s">
        <v>2345</v>
      </c>
      <c r="AE1053" s="19" t="s">
        <v>2346</v>
      </c>
      <c r="AF1053" s="19" t="s">
        <v>1554</v>
      </c>
      <c r="AG1053" s="19" t="s">
        <v>2347</v>
      </c>
      <c r="AH1053" s="19" t="s">
        <v>1499</v>
      </c>
      <c r="AI1053" s="19" t="s">
        <v>1500</v>
      </c>
      <c r="AJ1053" s="45">
        <v>0</v>
      </c>
      <c r="AK1053" s="45">
        <v>0</v>
      </c>
      <c r="AL1053" s="19" t="s">
        <v>1501</v>
      </c>
      <c r="AM1053" s="46">
        <v>16603.332999999999</v>
      </c>
      <c r="AN1053" s="46">
        <v>12013.333000000001</v>
      </c>
      <c r="AO1053" s="46">
        <v>4590</v>
      </c>
      <c r="AP1053" s="45">
        <v>103.2</v>
      </c>
      <c r="AQ1053" s="45"/>
      <c r="AR1053" s="45" t="str">
        <f>IFERROR(VLOOKUP(AB1053,'Pedidos marco'!$A$1:$D$10000,4,0)," ")</f>
        <v xml:space="preserve"> </v>
      </c>
      <c r="AS1053" s="45">
        <f t="shared" si="112"/>
        <v>7</v>
      </c>
      <c r="AT1053" s="45" t="str">
        <f t="shared" si="113"/>
        <v>07</v>
      </c>
      <c r="AU1053" s="47">
        <v>12</v>
      </c>
      <c r="AV1053" s="19" t="str">
        <f t="shared" si="114"/>
        <v>04 April</v>
      </c>
      <c r="AW1053" s="19">
        <f t="shared" si="115"/>
        <v>0.43</v>
      </c>
      <c r="AX1053" s="19">
        <f t="shared" si="116"/>
        <v>8.6</v>
      </c>
      <c r="AY1053" s="19" t="e">
        <f>VLOOKUP(AG1053,Cías!$A$1:$E$10000,5,0)</f>
        <v>#N/A</v>
      </c>
      <c r="AZ1053" s="19" t="str">
        <f t="shared" si="117"/>
        <v>1014062</v>
      </c>
      <c r="BA1053" s="19" t="str">
        <f t="shared" si="118"/>
        <v>BENALCAZAR DE LA CRUZ MILTON PATRIC</v>
      </c>
      <c r="BB1053" s="19" t="e">
        <f>VLOOKUP(AG1053,Cías!$A$1:$E$10000,3,0)</f>
        <v>#N/A</v>
      </c>
      <c r="BC1053" s="19"/>
      <c r="BD1053" s="19"/>
      <c r="BE1053" s="19"/>
      <c r="BF1053" s="19"/>
      <c r="BG1053" s="19"/>
      <c r="BH1053" s="19"/>
      <c r="BI1053" s="19"/>
      <c r="BJ1053" s="19"/>
    </row>
    <row r="1054" spans="1:62" ht="15" x14ac:dyDescent="0.2">
      <c r="A1054" s="19" t="s">
        <v>10694</v>
      </c>
      <c r="B1054" s="19" t="s">
        <v>1479</v>
      </c>
      <c r="C1054" s="43">
        <v>44658</v>
      </c>
      <c r="D1054" s="44">
        <v>0.33819444444444002</v>
      </c>
      <c r="E1054" s="19" t="s">
        <v>10701</v>
      </c>
      <c r="F1054" s="19" t="s">
        <v>10702</v>
      </c>
      <c r="G1054" s="19" t="s">
        <v>10703</v>
      </c>
      <c r="H1054" s="45">
        <v>814.8</v>
      </c>
      <c r="I1054" s="45">
        <v>913.56</v>
      </c>
      <c r="J1054" s="19" t="s">
        <v>1560</v>
      </c>
      <c r="K1054" s="19" t="s">
        <v>10704</v>
      </c>
      <c r="L1054" s="19" t="s">
        <v>10705</v>
      </c>
      <c r="M1054" s="19" t="s">
        <v>10706</v>
      </c>
      <c r="N1054" s="19" t="s">
        <v>10694</v>
      </c>
      <c r="O1054" s="19" t="s">
        <v>367</v>
      </c>
      <c r="P1054" s="19" t="s">
        <v>368</v>
      </c>
      <c r="Q1054" s="46">
        <v>120</v>
      </c>
      <c r="R1054" s="19" t="s">
        <v>1544</v>
      </c>
      <c r="S1054" s="19" t="s">
        <v>2566</v>
      </c>
      <c r="T1054" s="19" t="s">
        <v>2567</v>
      </c>
      <c r="U1054" s="19" t="s">
        <v>2568</v>
      </c>
      <c r="V1054" s="19" t="s">
        <v>2569</v>
      </c>
      <c r="W1054" s="19" t="s">
        <v>415</v>
      </c>
      <c r="X1054" s="19" t="s">
        <v>2570</v>
      </c>
      <c r="Y1054" s="19" t="s">
        <v>2571</v>
      </c>
      <c r="Z1054" s="19" t="s">
        <v>2572</v>
      </c>
      <c r="AA1054" s="46">
        <v>110</v>
      </c>
      <c r="AB1054" s="19" t="s">
        <v>452</v>
      </c>
      <c r="AC1054" s="19" t="s">
        <v>50</v>
      </c>
      <c r="AD1054" s="19" t="s">
        <v>2345</v>
      </c>
      <c r="AE1054" s="19" t="s">
        <v>2346</v>
      </c>
      <c r="AF1054" s="19" t="s">
        <v>1554</v>
      </c>
      <c r="AG1054" s="19" t="s">
        <v>2347</v>
      </c>
      <c r="AH1054" s="19" t="s">
        <v>1499</v>
      </c>
      <c r="AI1054" s="19" t="s">
        <v>1500</v>
      </c>
      <c r="AJ1054" s="45">
        <v>0</v>
      </c>
      <c r="AK1054" s="45">
        <v>0</v>
      </c>
      <c r="AL1054" s="19" t="s">
        <v>1501</v>
      </c>
      <c r="AM1054" s="46">
        <v>10596.666999999999</v>
      </c>
      <c r="AN1054" s="46">
        <v>6006.6670000000004</v>
      </c>
      <c r="AO1054" s="46">
        <v>4590</v>
      </c>
      <c r="AP1054" s="45">
        <v>51.6</v>
      </c>
      <c r="AQ1054" s="45"/>
      <c r="AR1054" s="45" t="str">
        <f>IFERROR(VLOOKUP(AB1054,'Pedidos marco'!$A$1:$D$10000,4,0)," ")</f>
        <v xml:space="preserve"> </v>
      </c>
      <c r="AS1054" s="45">
        <f t="shared" si="112"/>
        <v>7</v>
      </c>
      <c r="AT1054" s="45" t="str">
        <f t="shared" si="113"/>
        <v>07</v>
      </c>
      <c r="AU1054" s="47">
        <v>6</v>
      </c>
      <c r="AV1054" s="19" t="str">
        <f t="shared" si="114"/>
        <v>04 April</v>
      </c>
      <c r="AW1054" s="19">
        <f t="shared" si="115"/>
        <v>0.43</v>
      </c>
      <c r="AX1054" s="19">
        <f t="shared" si="116"/>
        <v>8.6</v>
      </c>
      <c r="AY1054" s="19" t="e">
        <f>VLOOKUP(AG1054,Cías!$A$1:$E$10000,5,0)</f>
        <v>#N/A</v>
      </c>
      <c r="AZ1054" s="19" t="str">
        <f t="shared" si="117"/>
        <v>1014062</v>
      </c>
      <c r="BA1054" s="19" t="str">
        <f t="shared" si="118"/>
        <v>BENALCAZAR DE LA CRUZ MILTON PATRIC</v>
      </c>
      <c r="BB1054" s="19" t="e">
        <f>VLOOKUP(AG1054,Cías!$A$1:$E$10000,3,0)</f>
        <v>#N/A</v>
      </c>
      <c r="BC1054" s="19"/>
      <c r="BD1054" s="19"/>
      <c r="BE1054" s="19"/>
      <c r="BF1054" s="19"/>
      <c r="BG1054" s="19"/>
      <c r="BH1054" s="19"/>
      <c r="BI1054" s="19"/>
      <c r="BJ1054" s="19"/>
    </row>
    <row r="1055" spans="1:62" ht="15" x14ac:dyDescent="0.2">
      <c r="A1055" s="19" t="s">
        <v>10707</v>
      </c>
      <c r="B1055" s="19" t="s">
        <v>1479</v>
      </c>
      <c r="C1055" s="43">
        <v>44658</v>
      </c>
      <c r="D1055" s="44">
        <v>0.34513888888888999</v>
      </c>
      <c r="E1055" s="19" t="s">
        <v>10708</v>
      </c>
      <c r="F1055" s="19" t="s">
        <v>10709</v>
      </c>
      <c r="G1055" s="19" t="s">
        <v>10710</v>
      </c>
      <c r="H1055" s="45">
        <v>2209.16</v>
      </c>
      <c r="I1055" s="45">
        <v>2476.9299999999998</v>
      </c>
      <c r="J1055" s="19" t="s">
        <v>1560</v>
      </c>
      <c r="K1055" s="19" t="s">
        <v>10711</v>
      </c>
      <c r="L1055" s="19" t="s">
        <v>10712</v>
      </c>
      <c r="M1055" s="19" t="s">
        <v>10713</v>
      </c>
      <c r="N1055" s="19" t="s">
        <v>10707</v>
      </c>
      <c r="O1055" s="19" t="s">
        <v>369</v>
      </c>
      <c r="P1055" s="19" t="s">
        <v>370</v>
      </c>
      <c r="Q1055" s="46">
        <v>360</v>
      </c>
      <c r="R1055" s="19" t="s">
        <v>1544</v>
      </c>
      <c r="S1055" s="19" t="s">
        <v>8012</v>
      </c>
      <c r="T1055" s="19" t="s">
        <v>155</v>
      </c>
      <c r="U1055" s="19" t="s">
        <v>10714</v>
      </c>
      <c r="V1055" s="19" t="s">
        <v>10715</v>
      </c>
      <c r="W1055" s="19" t="s">
        <v>415</v>
      </c>
      <c r="X1055" s="19" t="s">
        <v>10716</v>
      </c>
      <c r="Y1055" s="19" t="s">
        <v>10717</v>
      </c>
      <c r="Z1055" s="19" t="s">
        <v>10718</v>
      </c>
      <c r="AA1055" s="46">
        <v>91.4</v>
      </c>
      <c r="AB1055" s="19" t="s">
        <v>530</v>
      </c>
      <c r="AC1055" s="19" t="s">
        <v>212</v>
      </c>
      <c r="AD1055" s="19" t="s">
        <v>2804</v>
      </c>
      <c r="AE1055" s="19" t="s">
        <v>2805</v>
      </c>
      <c r="AF1055" s="19" t="s">
        <v>1554</v>
      </c>
      <c r="AG1055" s="19" t="s">
        <v>2806</v>
      </c>
      <c r="AH1055" s="19" t="s">
        <v>1499</v>
      </c>
      <c r="AI1055" s="19" t="s">
        <v>1500</v>
      </c>
      <c r="AJ1055" s="45">
        <v>0</v>
      </c>
      <c r="AK1055" s="45">
        <v>0</v>
      </c>
      <c r="AL1055" s="19" t="s">
        <v>1501</v>
      </c>
      <c r="AM1055" s="46">
        <v>27080</v>
      </c>
      <c r="AN1055" s="46">
        <v>18100</v>
      </c>
      <c r="AO1055" s="46">
        <v>8980</v>
      </c>
      <c r="AP1055" s="45">
        <v>158.4</v>
      </c>
      <c r="AQ1055" s="45"/>
      <c r="AR1055" s="45" t="str">
        <f>IFERROR(VLOOKUP(AB1055,'Pedidos marco'!$A$1:$D$10000,4,0)," ")</f>
        <v xml:space="preserve"> </v>
      </c>
      <c r="AS1055" s="45">
        <f t="shared" si="112"/>
        <v>7</v>
      </c>
      <c r="AT1055" s="45" t="str">
        <f t="shared" si="113"/>
        <v>07</v>
      </c>
      <c r="AU1055" s="47">
        <v>18</v>
      </c>
      <c r="AV1055" s="19" t="str">
        <f t="shared" si="114"/>
        <v>04 April</v>
      </c>
      <c r="AW1055" s="19">
        <f t="shared" si="115"/>
        <v>0.44</v>
      </c>
      <c r="AX1055" s="19">
        <f t="shared" si="116"/>
        <v>8.8000000000000007</v>
      </c>
      <c r="AY1055" s="19" t="e">
        <f>VLOOKUP(AG1055,Cías!$A$1:$E$10000,5,0)</f>
        <v>#N/A</v>
      </c>
      <c r="AZ1055" s="19" t="str">
        <f t="shared" si="117"/>
        <v>1013871</v>
      </c>
      <c r="BA1055" s="19" t="str">
        <f t="shared" si="118"/>
        <v>MORAN PERUGACHI ALONSO</v>
      </c>
      <c r="BB1055" s="19" t="e">
        <f>VLOOKUP(AG1055,Cías!$A$1:$E$10000,3,0)</f>
        <v>#N/A</v>
      </c>
      <c r="BC1055" s="19"/>
      <c r="BD1055" s="19"/>
      <c r="BE1055" s="19"/>
      <c r="BF1055" s="19"/>
      <c r="BG1055" s="19"/>
      <c r="BH1055" s="19"/>
      <c r="BI1055" s="19"/>
      <c r="BJ1055" s="19"/>
    </row>
    <row r="1056" spans="1:62" ht="15" x14ac:dyDescent="0.2">
      <c r="A1056" s="19" t="s">
        <v>10719</v>
      </c>
      <c r="B1056" s="19" t="s">
        <v>1479</v>
      </c>
      <c r="C1056" s="43">
        <v>44658</v>
      </c>
      <c r="D1056" s="44">
        <v>0.35069444444443998</v>
      </c>
      <c r="E1056" s="19" t="s">
        <v>10720</v>
      </c>
      <c r="F1056" s="19" t="s">
        <v>10721</v>
      </c>
      <c r="G1056" s="19" t="s">
        <v>10722</v>
      </c>
      <c r="H1056" s="45">
        <v>2287.17</v>
      </c>
      <c r="I1056" s="45">
        <v>2564.39</v>
      </c>
      <c r="J1056" s="19" t="s">
        <v>1560</v>
      </c>
      <c r="K1056" s="19" t="s">
        <v>10723</v>
      </c>
      <c r="L1056" s="19" t="s">
        <v>10724</v>
      </c>
      <c r="M1056" s="19" t="s">
        <v>10725</v>
      </c>
      <c r="N1056" s="19" t="s">
        <v>10719</v>
      </c>
      <c r="O1056" s="19" t="s">
        <v>367</v>
      </c>
      <c r="P1056" s="19" t="s">
        <v>368</v>
      </c>
      <c r="Q1056" s="46">
        <v>360</v>
      </c>
      <c r="R1056" s="19" t="s">
        <v>1544</v>
      </c>
      <c r="S1056" s="19" t="s">
        <v>1754</v>
      </c>
      <c r="T1056" s="19" t="s">
        <v>104</v>
      </c>
      <c r="U1056" s="19" t="s">
        <v>1755</v>
      </c>
      <c r="V1056" s="19" t="s">
        <v>1756</v>
      </c>
      <c r="W1056" s="19" t="s">
        <v>1757</v>
      </c>
      <c r="X1056" s="19" t="s">
        <v>1758</v>
      </c>
      <c r="Y1056" s="19" t="s">
        <v>1759</v>
      </c>
      <c r="Z1056" s="19" t="s">
        <v>1760</v>
      </c>
      <c r="AA1056" s="46">
        <v>218</v>
      </c>
      <c r="AB1056" s="19" t="s">
        <v>541</v>
      </c>
      <c r="AC1056" s="19" t="s">
        <v>234</v>
      </c>
      <c r="AD1056" s="19" t="s">
        <v>2736</v>
      </c>
      <c r="AE1056" s="19" t="s">
        <v>2737</v>
      </c>
      <c r="AF1056" s="19" t="s">
        <v>1554</v>
      </c>
      <c r="AG1056" s="19" t="s">
        <v>2738</v>
      </c>
      <c r="AH1056" s="19" t="s">
        <v>1499</v>
      </c>
      <c r="AI1056" s="19" t="s">
        <v>1500</v>
      </c>
      <c r="AJ1056" s="45">
        <v>0</v>
      </c>
      <c r="AK1056" s="45">
        <v>0</v>
      </c>
      <c r="AL1056" s="19" t="s">
        <v>1501</v>
      </c>
      <c r="AM1056" s="46">
        <v>27020</v>
      </c>
      <c r="AN1056" s="46">
        <v>18020</v>
      </c>
      <c r="AO1056" s="46">
        <v>9000</v>
      </c>
      <c r="AP1056" s="45">
        <v>273.60000000000002</v>
      </c>
      <c r="AQ1056" s="45"/>
      <c r="AR1056" s="45" t="str">
        <f>IFERROR(VLOOKUP(AB1056,'Pedidos marco'!$A$1:$D$10000,4,0)," ")</f>
        <v xml:space="preserve"> </v>
      </c>
      <c r="AS1056" s="45">
        <f t="shared" si="112"/>
        <v>7</v>
      </c>
      <c r="AT1056" s="45" t="str">
        <f t="shared" si="113"/>
        <v>07</v>
      </c>
      <c r="AU1056" s="47">
        <v>18</v>
      </c>
      <c r="AV1056" s="19" t="str">
        <f t="shared" si="114"/>
        <v>04 April</v>
      </c>
      <c r="AW1056" s="19">
        <f t="shared" si="115"/>
        <v>0.76</v>
      </c>
      <c r="AX1056" s="19">
        <f t="shared" si="116"/>
        <v>15.200000000000001</v>
      </c>
      <c r="AY1056" s="19" t="e">
        <f>VLOOKUP(AG1056,Cías!$A$1:$E$10000,5,0)</f>
        <v>#N/A</v>
      </c>
      <c r="AZ1056" s="19" t="str">
        <f t="shared" si="117"/>
        <v>1014277</v>
      </c>
      <c r="BA1056" s="19" t="str">
        <f t="shared" si="118"/>
        <v>PERUGACHI PANAMA PEDRO CESAR</v>
      </c>
      <c r="BB1056" s="19" t="e">
        <f>VLOOKUP(AG1056,Cías!$A$1:$E$10000,3,0)</f>
        <v>#N/A</v>
      </c>
      <c r="BC1056" s="19"/>
      <c r="BD1056" s="19"/>
      <c r="BE1056" s="19"/>
      <c r="BF1056" s="19"/>
      <c r="BG1056" s="19"/>
      <c r="BH1056" s="19"/>
      <c r="BI1056" s="19"/>
      <c r="BJ1056" s="19"/>
    </row>
    <row r="1057" spans="1:62" ht="15" x14ac:dyDescent="0.2">
      <c r="A1057" s="19" t="s">
        <v>10726</v>
      </c>
      <c r="B1057" s="19" t="s">
        <v>1479</v>
      </c>
      <c r="C1057" s="43">
        <v>44658</v>
      </c>
      <c r="D1057" s="44">
        <v>0.36736111111110997</v>
      </c>
      <c r="E1057" s="19" t="s">
        <v>10727</v>
      </c>
      <c r="F1057" s="19" t="s">
        <v>10728</v>
      </c>
      <c r="G1057" s="19" t="s">
        <v>10729</v>
      </c>
      <c r="H1057" s="45">
        <v>2365.1999999999998</v>
      </c>
      <c r="I1057" s="45">
        <v>2651.87</v>
      </c>
      <c r="J1057" s="19" t="s">
        <v>1560</v>
      </c>
      <c r="K1057" s="19" t="s">
        <v>10730</v>
      </c>
      <c r="L1057" s="19" t="s">
        <v>10731</v>
      </c>
      <c r="M1057" s="19" t="s">
        <v>10732</v>
      </c>
      <c r="N1057" s="19" t="s">
        <v>10726</v>
      </c>
      <c r="O1057" s="19" t="s">
        <v>367</v>
      </c>
      <c r="P1057" s="19" t="s">
        <v>368</v>
      </c>
      <c r="Q1057" s="46">
        <v>360</v>
      </c>
      <c r="R1057" s="19" t="s">
        <v>1544</v>
      </c>
      <c r="S1057" s="19" t="s">
        <v>3432</v>
      </c>
      <c r="T1057" s="19" t="s">
        <v>137</v>
      </c>
      <c r="U1057" s="19" t="s">
        <v>10733</v>
      </c>
      <c r="V1057" s="19" t="s">
        <v>10734</v>
      </c>
      <c r="W1057" s="19" t="s">
        <v>7245</v>
      </c>
      <c r="X1057" s="19" t="s">
        <v>10735</v>
      </c>
      <c r="Y1057" s="19" t="s">
        <v>7247</v>
      </c>
      <c r="Z1057" s="19" t="s">
        <v>7248</v>
      </c>
      <c r="AA1057" s="46">
        <v>247</v>
      </c>
      <c r="AB1057" s="19" t="s">
        <v>494</v>
      </c>
      <c r="AC1057" s="19" t="s">
        <v>137</v>
      </c>
      <c r="AD1057" s="19" t="s">
        <v>3436</v>
      </c>
      <c r="AE1057" s="19" t="s">
        <v>3437</v>
      </c>
      <c r="AF1057" s="19" t="s">
        <v>1554</v>
      </c>
      <c r="AG1057" s="19" t="s">
        <v>3438</v>
      </c>
      <c r="AH1057" s="19" t="s">
        <v>1499</v>
      </c>
      <c r="AI1057" s="19" t="s">
        <v>1500</v>
      </c>
      <c r="AJ1057" s="45">
        <v>0</v>
      </c>
      <c r="AK1057" s="45">
        <v>0</v>
      </c>
      <c r="AL1057" s="19" t="s">
        <v>1501</v>
      </c>
      <c r="AM1057" s="46">
        <v>27330</v>
      </c>
      <c r="AN1057" s="46">
        <v>18010</v>
      </c>
      <c r="AO1057" s="46">
        <v>9320</v>
      </c>
      <c r="AP1057" s="45">
        <v>360</v>
      </c>
      <c r="AQ1057" s="45"/>
      <c r="AR1057" s="45" t="str">
        <f>IFERROR(VLOOKUP(AB1057,'Pedidos marco'!$A$1:$D$10000,4,0)," ")</f>
        <v xml:space="preserve"> </v>
      </c>
      <c r="AS1057" s="45">
        <f t="shared" si="112"/>
        <v>7</v>
      </c>
      <c r="AT1057" s="45" t="str">
        <f t="shared" si="113"/>
        <v>07</v>
      </c>
      <c r="AU1057" s="47">
        <v>18</v>
      </c>
      <c r="AV1057" s="19" t="str">
        <f t="shared" si="114"/>
        <v>04 April</v>
      </c>
      <c r="AW1057" s="19">
        <f t="shared" si="115"/>
        <v>1</v>
      </c>
      <c r="AX1057" s="19">
        <f t="shared" si="116"/>
        <v>20</v>
      </c>
      <c r="AY1057" s="19" t="e">
        <f>VLOOKUP(AG1057,Cías!$A$1:$E$10000,5,0)</f>
        <v>#N/A</v>
      </c>
      <c r="AZ1057" s="19" t="str">
        <f t="shared" si="117"/>
        <v>1017789</v>
      </c>
      <c r="BA1057" s="19" t="str">
        <f t="shared" si="118"/>
        <v>GALARZA PONCE FABIOLA CATHERINE</v>
      </c>
      <c r="BB1057" s="19" t="e">
        <f>VLOOKUP(AG1057,Cías!$A$1:$E$10000,3,0)</f>
        <v>#N/A</v>
      </c>
      <c r="BC1057" s="19"/>
      <c r="BD1057" s="19"/>
      <c r="BE1057" s="19"/>
      <c r="BF1057" s="19"/>
      <c r="BG1057" s="19"/>
      <c r="BH1057" s="19"/>
      <c r="BI1057" s="19"/>
      <c r="BJ1057" s="19"/>
    </row>
    <row r="1058" spans="1:62" ht="15" x14ac:dyDescent="0.2">
      <c r="A1058" s="19" t="s">
        <v>10736</v>
      </c>
      <c r="B1058" s="19" t="s">
        <v>1479</v>
      </c>
      <c r="C1058" s="43">
        <v>44658</v>
      </c>
      <c r="D1058" s="44">
        <v>0.37013888888889002</v>
      </c>
      <c r="E1058" s="19" t="s">
        <v>10737</v>
      </c>
      <c r="F1058" s="19" t="s">
        <v>10738</v>
      </c>
      <c r="G1058" s="19" t="s">
        <v>10739</v>
      </c>
      <c r="H1058" s="45">
        <v>1002.67</v>
      </c>
      <c r="I1058" s="45">
        <v>1124.2</v>
      </c>
      <c r="J1058" s="19" t="s">
        <v>1560</v>
      </c>
      <c r="K1058" s="19" t="s">
        <v>10740</v>
      </c>
      <c r="L1058" s="19" t="s">
        <v>10741</v>
      </c>
      <c r="M1058" s="19" t="s">
        <v>10742</v>
      </c>
      <c r="N1058" s="19" t="s">
        <v>10736</v>
      </c>
      <c r="O1058" s="19" t="s">
        <v>369</v>
      </c>
      <c r="P1058" s="19" t="s">
        <v>370</v>
      </c>
      <c r="Q1058" s="46">
        <v>160</v>
      </c>
      <c r="R1058" s="19" t="s">
        <v>1544</v>
      </c>
      <c r="S1058" s="19" t="s">
        <v>3305</v>
      </c>
      <c r="T1058" s="19" t="s">
        <v>3306</v>
      </c>
      <c r="U1058" s="19" t="s">
        <v>10743</v>
      </c>
      <c r="V1058" s="19" t="s">
        <v>10744</v>
      </c>
      <c r="W1058" s="19" t="s">
        <v>1627</v>
      </c>
      <c r="X1058" s="19" t="s">
        <v>10745</v>
      </c>
      <c r="Y1058" s="19" t="s">
        <v>1629</v>
      </c>
      <c r="Z1058" s="19" t="s">
        <v>1630</v>
      </c>
      <c r="AA1058" s="46">
        <v>40</v>
      </c>
      <c r="AB1058" s="19" t="s">
        <v>523</v>
      </c>
      <c r="AC1058" s="19" t="s">
        <v>198</v>
      </c>
      <c r="AD1058" s="19" t="s">
        <v>5682</v>
      </c>
      <c r="AE1058" s="19" t="s">
        <v>5683</v>
      </c>
      <c r="AF1058" s="19" t="s">
        <v>1719</v>
      </c>
      <c r="AG1058" s="19" t="s">
        <v>5684</v>
      </c>
      <c r="AH1058" s="19" t="s">
        <v>1594</v>
      </c>
      <c r="AI1058" s="19" t="s">
        <v>1595</v>
      </c>
      <c r="AJ1058" s="45">
        <v>0.05</v>
      </c>
      <c r="AK1058" s="45">
        <v>8</v>
      </c>
      <c r="AL1058" s="19" t="s">
        <v>1501</v>
      </c>
      <c r="AM1058" s="46">
        <v>16135</v>
      </c>
      <c r="AN1058" s="46">
        <v>8020</v>
      </c>
      <c r="AO1058" s="46">
        <v>8115</v>
      </c>
      <c r="AP1058" s="45">
        <v>33.6</v>
      </c>
      <c r="AQ1058" s="45"/>
      <c r="AR1058" s="45" t="str">
        <f>IFERROR(VLOOKUP(AB1058,'Pedidos marco'!$A$1:$D$10000,4,0)," ")</f>
        <v xml:space="preserve"> </v>
      </c>
      <c r="AS1058" s="45">
        <f t="shared" si="112"/>
        <v>7</v>
      </c>
      <c r="AT1058" s="45" t="str">
        <f t="shared" si="113"/>
        <v>07</v>
      </c>
      <c r="AU1058" s="47">
        <v>8</v>
      </c>
      <c r="AV1058" s="19" t="str">
        <f t="shared" si="114"/>
        <v>04 April</v>
      </c>
      <c r="AW1058" s="19">
        <f t="shared" si="115"/>
        <v>0.21000000000000002</v>
      </c>
      <c r="AX1058" s="19">
        <f t="shared" si="116"/>
        <v>4.2</v>
      </c>
      <c r="AY1058" s="19" t="e">
        <f>VLOOKUP(AG1058,Cías!$A$1:$E$10000,5,0)</f>
        <v>#N/A</v>
      </c>
      <c r="AZ1058" s="19" t="str">
        <f t="shared" si="117"/>
        <v>1016455</v>
      </c>
      <c r="BA1058" s="19" t="str">
        <f t="shared" si="118"/>
        <v>MEDIAVILLA VALENZUELA MILTON SANTIA</v>
      </c>
      <c r="BB1058" s="19" t="e">
        <f>VLOOKUP(AG1058,Cías!$A$1:$E$10000,3,0)</f>
        <v>#N/A</v>
      </c>
      <c r="BC1058" s="19"/>
      <c r="BD1058" s="19"/>
      <c r="BE1058" s="19"/>
      <c r="BF1058" s="19"/>
      <c r="BG1058" s="19"/>
      <c r="BH1058" s="19"/>
      <c r="BI1058" s="19"/>
      <c r="BJ1058" s="19"/>
    </row>
    <row r="1059" spans="1:62" ht="15" x14ac:dyDescent="0.2">
      <c r="A1059" s="19" t="s">
        <v>10736</v>
      </c>
      <c r="B1059" s="19" t="s">
        <v>1479</v>
      </c>
      <c r="C1059" s="43">
        <v>44658</v>
      </c>
      <c r="D1059" s="44">
        <v>0.37013888888889002</v>
      </c>
      <c r="E1059" s="19" t="s">
        <v>10746</v>
      </c>
      <c r="F1059" s="19" t="s">
        <v>10747</v>
      </c>
      <c r="G1059" s="19" t="s">
        <v>10748</v>
      </c>
      <c r="H1059" s="45">
        <v>2185.92</v>
      </c>
      <c r="I1059" s="45">
        <v>2450.87</v>
      </c>
      <c r="J1059" s="19" t="s">
        <v>1560</v>
      </c>
      <c r="K1059" s="19" t="s">
        <v>10749</v>
      </c>
      <c r="L1059" s="19" t="s">
        <v>10750</v>
      </c>
      <c r="M1059" s="19" t="s">
        <v>10751</v>
      </c>
      <c r="N1059" s="19" t="s">
        <v>10736</v>
      </c>
      <c r="O1059" s="19" t="s">
        <v>367</v>
      </c>
      <c r="P1059" s="19" t="s">
        <v>368</v>
      </c>
      <c r="Q1059" s="46">
        <v>320</v>
      </c>
      <c r="R1059" s="19" t="s">
        <v>1544</v>
      </c>
      <c r="S1059" s="19" t="s">
        <v>3305</v>
      </c>
      <c r="T1059" s="19" t="s">
        <v>3306</v>
      </c>
      <c r="U1059" s="19" t="s">
        <v>10743</v>
      </c>
      <c r="V1059" s="19" t="s">
        <v>10744</v>
      </c>
      <c r="W1059" s="19" t="s">
        <v>1627</v>
      </c>
      <c r="X1059" s="19" t="s">
        <v>10745</v>
      </c>
      <c r="Y1059" s="19" t="s">
        <v>1629</v>
      </c>
      <c r="Z1059" s="19" t="s">
        <v>1630</v>
      </c>
      <c r="AA1059" s="46">
        <v>40</v>
      </c>
      <c r="AB1059" s="19" t="s">
        <v>523</v>
      </c>
      <c r="AC1059" s="19" t="s">
        <v>198</v>
      </c>
      <c r="AD1059" s="19" t="s">
        <v>5682</v>
      </c>
      <c r="AE1059" s="19" t="s">
        <v>5683</v>
      </c>
      <c r="AF1059" s="19" t="s">
        <v>1719</v>
      </c>
      <c r="AG1059" s="19" t="s">
        <v>5684</v>
      </c>
      <c r="AH1059" s="19" t="s">
        <v>1594</v>
      </c>
      <c r="AI1059" s="19" t="s">
        <v>1595</v>
      </c>
      <c r="AJ1059" s="45">
        <v>0.05</v>
      </c>
      <c r="AK1059" s="45">
        <v>16</v>
      </c>
      <c r="AL1059" s="19" t="s">
        <v>1501</v>
      </c>
      <c r="AM1059" s="46">
        <v>24155</v>
      </c>
      <c r="AN1059" s="46">
        <v>16040</v>
      </c>
      <c r="AO1059" s="46">
        <v>8115</v>
      </c>
      <c r="AP1059" s="45">
        <v>67.2</v>
      </c>
      <c r="AQ1059" s="45"/>
      <c r="AR1059" s="45" t="str">
        <f>IFERROR(VLOOKUP(AB1059,'Pedidos marco'!$A$1:$D$10000,4,0)," ")</f>
        <v xml:space="preserve"> </v>
      </c>
      <c r="AS1059" s="45">
        <f t="shared" si="112"/>
        <v>7</v>
      </c>
      <c r="AT1059" s="45" t="str">
        <f t="shared" si="113"/>
        <v>07</v>
      </c>
      <c r="AU1059" s="47">
        <v>16</v>
      </c>
      <c r="AV1059" s="19" t="str">
        <f t="shared" si="114"/>
        <v>04 April</v>
      </c>
      <c r="AW1059" s="19">
        <f t="shared" si="115"/>
        <v>0.21000000000000002</v>
      </c>
      <c r="AX1059" s="19">
        <f t="shared" si="116"/>
        <v>4.2</v>
      </c>
      <c r="AY1059" s="19" t="e">
        <f>VLOOKUP(AG1059,Cías!$A$1:$E$10000,5,0)</f>
        <v>#N/A</v>
      </c>
      <c r="AZ1059" s="19" t="str">
        <f t="shared" si="117"/>
        <v>1016455</v>
      </c>
      <c r="BA1059" s="19" t="str">
        <f t="shared" si="118"/>
        <v>MEDIAVILLA VALENZUELA MILTON SANTIA</v>
      </c>
      <c r="BB1059" s="19" t="e">
        <f>VLOOKUP(AG1059,Cías!$A$1:$E$10000,3,0)</f>
        <v>#N/A</v>
      </c>
      <c r="BC1059" s="19"/>
      <c r="BD1059" s="19"/>
      <c r="BE1059" s="19"/>
      <c r="BF1059" s="19"/>
      <c r="BG1059" s="19"/>
      <c r="BH1059" s="19"/>
      <c r="BI1059" s="19"/>
      <c r="BJ1059" s="19"/>
    </row>
    <row r="1060" spans="1:62" ht="15" x14ac:dyDescent="0.2">
      <c r="A1060" s="19" t="s">
        <v>10752</v>
      </c>
      <c r="B1060" s="19" t="s">
        <v>1479</v>
      </c>
      <c r="C1060" s="43">
        <v>44658</v>
      </c>
      <c r="D1060" s="44">
        <v>0.37083333333333002</v>
      </c>
      <c r="E1060" s="19" t="s">
        <v>10753</v>
      </c>
      <c r="F1060" s="19" t="s">
        <v>1481</v>
      </c>
      <c r="G1060" s="19" t="s">
        <v>1481</v>
      </c>
      <c r="H1060" s="45">
        <v>0</v>
      </c>
      <c r="I1060" s="45">
        <v>0</v>
      </c>
      <c r="J1060" s="19" t="s">
        <v>1482</v>
      </c>
      <c r="K1060" s="19" t="s">
        <v>10754</v>
      </c>
      <c r="L1060" s="19" t="s">
        <v>10755</v>
      </c>
      <c r="M1060" s="19" t="s">
        <v>10756</v>
      </c>
      <c r="N1060" s="19" t="s">
        <v>10752</v>
      </c>
      <c r="O1060" s="19" t="s">
        <v>367</v>
      </c>
      <c r="P1060" s="19" t="s">
        <v>368</v>
      </c>
      <c r="Q1060" s="46">
        <v>660</v>
      </c>
      <c r="R1060" s="19" t="s">
        <v>1544</v>
      </c>
      <c r="S1060" s="19" t="s">
        <v>1736</v>
      </c>
      <c r="T1060" s="19" t="s">
        <v>1737</v>
      </c>
      <c r="U1060" s="19" t="s">
        <v>10757</v>
      </c>
      <c r="V1060" s="19" t="s">
        <v>10758</v>
      </c>
      <c r="W1060" s="19" t="s">
        <v>3037</v>
      </c>
      <c r="X1060" s="19" t="s">
        <v>10759</v>
      </c>
      <c r="Y1060" s="19" t="s">
        <v>3039</v>
      </c>
      <c r="Z1060" s="19" t="s">
        <v>3040</v>
      </c>
      <c r="AA1060" s="46">
        <v>261</v>
      </c>
      <c r="AB1060" s="19" t="s">
        <v>549</v>
      </c>
      <c r="AC1060" s="19" t="s">
        <v>250</v>
      </c>
      <c r="AD1060" s="19" t="s">
        <v>9192</v>
      </c>
      <c r="AE1060" s="19" t="s">
        <v>9193</v>
      </c>
      <c r="AF1060" s="19" t="s">
        <v>1592</v>
      </c>
      <c r="AG1060" s="19" t="s">
        <v>9194</v>
      </c>
      <c r="AH1060" s="19" t="s">
        <v>1499</v>
      </c>
      <c r="AI1060" s="19" t="s">
        <v>1500</v>
      </c>
      <c r="AJ1060" s="45">
        <v>0</v>
      </c>
      <c r="AK1060" s="45">
        <v>0</v>
      </c>
      <c r="AL1060" s="19" t="s">
        <v>1501</v>
      </c>
      <c r="AM1060" s="46">
        <v>51310</v>
      </c>
      <c r="AN1060" s="46">
        <v>33080</v>
      </c>
      <c r="AO1060" s="46">
        <v>18230</v>
      </c>
      <c r="AP1060" s="45">
        <v>620.4</v>
      </c>
      <c r="AQ1060" s="45"/>
      <c r="AR1060" s="45" t="str">
        <f>IFERROR(VLOOKUP(AB1060,'Pedidos marco'!$A$1:$D$10000,4,0)," ")</f>
        <v xml:space="preserve"> </v>
      </c>
      <c r="AS1060" s="45">
        <f t="shared" si="112"/>
        <v>7</v>
      </c>
      <c r="AT1060" s="45" t="str">
        <f t="shared" si="113"/>
        <v>07</v>
      </c>
      <c r="AU1060" s="47">
        <v>33</v>
      </c>
      <c r="AV1060" s="19" t="str">
        <f t="shared" si="114"/>
        <v>04 April</v>
      </c>
      <c r="AW1060" s="19">
        <f t="shared" si="115"/>
        <v>0.94</v>
      </c>
      <c r="AX1060" s="19">
        <f t="shared" si="116"/>
        <v>18.8</v>
      </c>
      <c r="AY1060" s="19" t="e">
        <f>VLOOKUP(AG1060,Cías!$A$1:$E$10000,5,0)</f>
        <v>#N/A</v>
      </c>
      <c r="AZ1060" s="19" t="str">
        <f t="shared" si="117"/>
        <v>1019410</v>
      </c>
      <c r="BA1060" s="19" t="str">
        <f t="shared" si="118"/>
        <v>POZO VILLAFUERTE EDISON ROBERTO</v>
      </c>
      <c r="BB1060" s="19" t="e">
        <f>VLOOKUP(AG1060,Cías!$A$1:$E$10000,3,0)</f>
        <v>#N/A</v>
      </c>
      <c r="BC1060" s="19"/>
      <c r="BD1060" s="19"/>
      <c r="BE1060" s="19"/>
      <c r="BF1060" s="19"/>
      <c r="BG1060" s="19"/>
      <c r="BH1060" s="19"/>
      <c r="BI1060" s="19"/>
      <c r="BJ1060" s="19"/>
    </row>
    <row r="1061" spans="1:62" ht="15" x14ac:dyDescent="0.2">
      <c r="A1061" s="19" t="s">
        <v>10760</v>
      </c>
      <c r="B1061" s="19" t="s">
        <v>1479</v>
      </c>
      <c r="C1061" s="43">
        <v>44658</v>
      </c>
      <c r="D1061" s="44">
        <v>0.37222222222222001</v>
      </c>
      <c r="E1061" s="19" t="s">
        <v>10761</v>
      </c>
      <c r="F1061" s="19" t="s">
        <v>1481</v>
      </c>
      <c r="G1061" s="19" t="s">
        <v>1481</v>
      </c>
      <c r="H1061" s="45">
        <v>0</v>
      </c>
      <c r="I1061" s="45">
        <v>0</v>
      </c>
      <c r="J1061" s="19" t="s">
        <v>1482</v>
      </c>
      <c r="K1061" s="19" t="s">
        <v>10762</v>
      </c>
      <c r="L1061" s="19" t="s">
        <v>10763</v>
      </c>
      <c r="M1061" s="19" t="s">
        <v>10764</v>
      </c>
      <c r="N1061" s="19" t="s">
        <v>10760</v>
      </c>
      <c r="O1061" s="19" t="s">
        <v>367</v>
      </c>
      <c r="P1061" s="19" t="s">
        <v>368</v>
      </c>
      <c r="Q1061" s="46">
        <v>360</v>
      </c>
      <c r="R1061" s="19" t="s">
        <v>1544</v>
      </c>
      <c r="S1061" s="19" t="s">
        <v>4997</v>
      </c>
      <c r="T1061" s="19" t="s">
        <v>264</v>
      </c>
      <c r="U1061" s="19" t="s">
        <v>4998</v>
      </c>
      <c r="V1061" s="19" t="s">
        <v>4999</v>
      </c>
      <c r="W1061" s="19" t="s">
        <v>1586</v>
      </c>
      <c r="X1061" s="19" t="s">
        <v>5000</v>
      </c>
      <c r="Y1061" s="19" t="s">
        <v>1588</v>
      </c>
      <c r="Z1061" s="19" t="s">
        <v>1589</v>
      </c>
      <c r="AA1061" s="46">
        <v>250</v>
      </c>
      <c r="AB1061" s="19" t="s">
        <v>555</v>
      </c>
      <c r="AC1061" s="19" t="s">
        <v>264</v>
      </c>
      <c r="AD1061" s="19" t="s">
        <v>5001</v>
      </c>
      <c r="AE1061" s="19" t="s">
        <v>5002</v>
      </c>
      <c r="AF1061" s="19" t="s">
        <v>1554</v>
      </c>
      <c r="AG1061" s="19" t="s">
        <v>5003</v>
      </c>
      <c r="AH1061" s="19" t="s">
        <v>1499</v>
      </c>
      <c r="AI1061" s="19" t="s">
        <v>1500</v>
      </c>
      <c r="AJ1061" s="45">
        <v>0</v>
      </c>
      <c r="AK1061" s="45">
        <v>0</v>
      </c>
      <c r="AL1061" s="19" t="s">
        <v>1501</v>
      </c>
      <c r="AM1061" s="46">
        <v>27130</v>
      </c>
      <c r="AN1061" s="46">
        <v>18040</v>
      </c>
      <c r="AO1061" s="46">
        <v>9090</v>
      </c>
      <c r="AP1061" s="45">
        <v>324</v>
      </c>
      <c r="AQ1061" s="45"/>
      <c r="AR1061" s="45" t="str">
        <f>IFERROR(VLOOKUP(AB1061,'Pedidos marco'!$A$1:$D$10000,4,0)," ")</f>
        <v xml:space="preserve"> </v>
      </c>
      <c r="AS1061" s="45">
        <f t="shared" si="112"/>
        <v>7</v>
      </c>
      <c r="AT1061" s="45" t="str">
        <f t="shared" si="113"/>
        <v>07</v>
      </c>
      <c r="AU1061" s="47">
        <v>18</v>
      </c>
      <c r="AV1061" s="19" t="str">
        <f t="shared" si="114"/>
        <v>04 April</v>
      </c>
      <c r="AW1061" s="19">
        <f t="shared" si="115"/>
        <v>0.9</v>
      </c>
      <c r="AX1061" s="19">
        <f t="shared" si="116"/>
        <v>18</v>
      </c>
      <c r="AY1061" s="19" t="e">
        <f>VLOOKUP(AG1061,Cías!$A$1:$E$10000,5,0)</f>
        <v>#N/A</v>
      </c>
      <c r="AZ1061" s="19" t="str">
        <f t="shared" si="117"/>
        <v>1014110</v>
      </c>
      <c r="BA1061" s="19" t="str">
        <f t="shared" si="118"/>
        <v>RODRIGUEZ CORREA ROSA AYDE</v>
      </c>
      <c r="BB1061" s="19" t="e">
        <f>VLOOKUP(AG1061,Cías!$A$1:$E$10000,3,0)</f>
        <v>#N/A</v>
      </c>
      <c r="BC1061" s="19"/>
      <c r="BD1061" s="19"/>
      <c r="BE1061" s="19"/>
      <c r="BF1061" s="19"/>
      <c r="BG1061" s="19"/>
      <c r="BH1061" s="19"/>
      <c r="BI1061" s="19"/>
      <c r="BJ1061" s="19"/>
    </row>
    <row r="1062" spans="1:62" ht="15" x14ac:dyDescent="0.2">
      <c r="A1062" s="19" t="s">
        <v>10765</v>
      </c>
      <c r="B1062" s="19" t="s">
        <v>1479</v>
      </c>
      <c r="C1062" s="43">
        <v>44658</v>
      </c>
      <c r="D1062" s="44">
        <v>0.37361111111111001</v>
      </c>
      <c r="E1062" s="19" t="s">
        <v>10766</v>
      </c>
      <c r="F1062" s="19" t="s">
        <v>1481</v>
      </c>
      <c r="G1062" s="19" t="s">
        <v>1481</v>
      </c>
      <c r="H1062" s="45">
        <v>0</v>
      </c>
      <c r="I1062" s="45">
        <v>0</v>
      </c>
      <c r="J1062" s="19" t="s">
        <v>1482</v>
      </c>
      <c r="K1062" s="19" t="s">
        <v>10767</v>
      </c>
      <c r="L1062" s="19" t="s">
        <v>10768</v>
      </c>
      <c r="M1062" s="19" t="s">
        <v>10769</v>
      </c>
      <c r="N1062" s="19" t="s">
        <v>10765</v>
      </c>
      <c r="O1062" s="19" t="s">
        <v>1486</v>
      </c>
      <c r="P1062" s="19" t="s">
        <v>1487</v>
      </c>
      <c r="Q1062" s="46">
        <v>31.15</v>
      </c>
      <c r="R1062" s="19" t="s">
        <v>1488</v>
      </c>
      <c r="S1062" s="19" t="s">
        <v>1489</v>
      </c>
      <c r="T1062" s="19" t="s">
        <v>418</v>
      </c>
      <c r="U1062" s="19" t="s">
        <v>2318</v>
      </c>
      <c r="V1062" s="19" t="s">
        <v>2319</v>
      </c>
      <c r="W1062" s="19" t="s">
        <v>2174</v>
      </c>
      <c r="X1062" s="19" t="s">
        <v>2320</v>
      </c>
      <c r="Y1062" s="19" t="s">
        <v>2176</v>
      </c>
      <c r="Z1062" s="19" t="s">
        <v>2177</v>
      </c>
      <c r="AA1062" s="46">
        <v>328</v>
      </c>
      <c r="AB1062" s="19" t="s">
        <v>432</v>
      </c>
      <c r="AC1062" s="19" t="s">
        <v>12</v>
      </c>
      <c r="AD1062" s="19" t="s">
        <v>1496</v>
      </c>
      <c r="AE1062" s="19" t="s">
        <v>1481</v>
      </c>
      <c r="AF1062" s="19" t="s">
        <v>1497</v>
      </c>
      <c r="AG1062" s="19" t="s">
        <v>1498</v>
      </c>
      <c r="AH1062" s="19" t="s">
        <v>1499</v>
      </c>
      <c r="AI1062" s="19" t="s">
        <v>1500</v>
      </c>
      <c r="AJ1062" s="45">
        <v>0</v>
      </c>
      <c r="AK1062" s="45">
        <v>0</v>
      </c>
      <c r="AL1062" s="19" t="s">
        <v>1501</v>
      </c>
      <c r="AM1062" s="46">
        <v>50810</v>
      </c>
      <c r="AN1062" s="46">
        <v>31150</v>
      </c>
      <c r="AO1062" s="46">
        <v>19660</v>
      </c>
      <c r="AP1062" s="45">
        <v>791.52</v>
      </c>
      <c r="AQ1062" s="45"/>
      <c r="AR1062" s="45" t="str">
        <f>IFERROR(VLOOKUP(AB1062,'Pedidos marco'!$A$1:$D$10000,4,0)," ")</f>
        <v xml:space="preserve"> </v>
      </c>
      <c r="AS1062" s="45">
        <f t="shared" si="112"/>
        <v>7</v>
      </c>
      <c r="AT1062" s="45" t="str">
        <f t="shared" si="113"/>
        <v>07</v>
      </c>
      <c r="AU1062" s="47">
        <v>31.15</v>
      </c>
      <c r="AV1062" s="19" t="str">
        <f t="shared" si="114"/>
        <v>04 April</v>
      </c>
      <c r="AW1062" s="19">
        <f t="shared" si="115"/>
        <v>25.409951845906903</v>
      </c>
      <c r="AX1062" s="19">
        <f t="shared" si="116"/>
        <v>25.409951845906903</v>
      </c>
      <c r="AY1062" s="19" t="e">
        <f>VLOOKUP(AG1062,Cías!$A$1:$E$10000,5,0)</f>
        <v>#N/A</v>
      </c>
      <c r="AZ1062" s="19" t="str">
        <f t="shared" si="117"/>
        <v>1013966</v>
      </c>
      <c r="BA1062" s="19" t="str">
        <f t="shared" si="118"/>
        <v>ALMEIDA CHICAIZA MIGUEL ANGEL</v>
      </c>
      <c r="BB1062" s="19" t="e">
        <f>VLOOKUP(AG1062,Cías!$A$1:$E$10000,3,0)</f>
        <v>#N/A</v>
      </c>
      <c r="BC1062" s="19"/>
      <c r="BD1062" s="19"/>
      <c r="BE1062" s="19"/>
      <c r="BF1062" s="19"/>
      <c r="BG1062" s="19"/>
      <c r="BH1062" s="19"/>
      <c r="BI1062" s="19"/>
      <c r="BJ1062" s="19"/>
    </row>
    <row r="1063" spans="1:62" ht="15" x14ac:dyDescent="0.2">
      <c r="A1063" s="19" t="s">
        <v>10770</v>
      </c>
      <c r="B1063" s="19" t="s">
        <v>1479</v>
      </c>
      <c r="C1063" s="43">
        <v>44658</v>
      </c>
      <c r="D1063" s="44">
        <v>0.37847222222221999</v>
      </c>
      <c r="E1063" s="19" t="s">
        <v>10771</v>
      </c>
      <c r="F1063" s="19" t="s">
        <v>10772</v>
      </c>
      <c r="G1063" s="19" t="s">
        <v>10773</v>
      </c>
      <c r="H1063" s="45">
        <v>1332</v>
      </c>
      <c r="I1063" s="45">
        <v>1493.45</v>
      </c>
      <c r="J1063" s="19" t="s">
        <v>1560</v>
      </c>
      <c r="K1063" s="19" t="s">
        <v>10774</v>
      </c>
      <c r="L1063" s="19" t="s">
        <v>10775</v>
      </c>
      <c r="M1063" s="19" t="s">
        <v>10776</v>
      </c>
      <c r="N1063" s="19" t="s">
        <v>10770</v>
      </c>
      <c r="O1063" s="19" t="s">
        <v>1641</v>
      </c>
      <c r="P1063" s="19" t="s">
        <v>1642</v>
      </c>
      <c r="Q1063" s="46">
        <v>200</v>
      </c>
      <c r="R1063" s="19" t="s">
        <v>1544</v>
      </c>
      <c r="S1063" s="19" t="s">
        <v>4033</v>
      </c>
      <c r="T1063" s="19" t="s">
        <v>1624</v>
      </c>
      <c r="U1063" s="19" t="s">
        <v>4034</v>
      </c>
      <c r="V1063" s="19" t="s">
        <v>4035</v>
      </c>
      <c r="W1063" s="19" t="s">
        <v>2144</v>
      </c>
      <c r="X1063" s="19" t="s">
        <v>4036</v>
      </c>
      <c r="Y1063" s="19" t="s">
        <v>2146</v>
      </c>
      <c r="Z1063" s="19" t="s">
        <v>2147</v>
      </c>
      <c r="AA1063" s="46">
        <v>388</v>
      </c>
      <c r="AB1063" s="19" t="s">
        <v>567</v>
      </c>
      <c r="AC1063" s="19" t="s">
        <v>287</v>
      </c>
      <c r="AD1063" s="19" t="s">
        <v>4037</v>
      </c>
      <c r="AE1063" s="19" t="s">
        <v>4038</v>
      </c>
      <c r="AF1063" s="19" t="s">
        <v>1592</v>
      </c>
      <c r="AG1063" s="19" t="s">
        <v>4039</v>
      </c>
      <c r="AH1063" s="19" t="s">
        <v>1499</v>
      </c>
      <c r="AI1063" s="19" t="s">
        <v>1500</v>
      </c>
      <c r="AJ1063" s="45">
        <v>0</v>
      </c>
      <c r="AK1063" s="45">
        <v>0</v>
      </c>
      <c r="AL1063" s="19" t="s">
        <v>1501</v>
      </c>
      <c r="AM1063" s="46">
        <v>19230</v>
      </c>
      <c r="AN1063" s="46">
        <v>10000</v>
      </c>
      <c r="AO1063" s="46">
        <v>9230</v>
      </c>
      <c r="AP1063" s="45">
        <v>212</v>
      </c>
      <c r="AQ1063" s="45"/>
      <c r="AR1063" s="45" t="str">
        <f>IFERROR(VLOOKUP(AB1063,'Pedidos marco'!$A$1:$D$10000,4,0)," ")</f>
        <v xml:space="preserve"> </v>
      </c>
      <c r="AS1063" s="45">
        <f t="shared" si="112"/>
        <v>7</v>
      </c>
      <c r="AT1063" s="45" t="str">
        <f t="shared" si="113"/>
        <v>07</v>
      </c>
      <c r="AU1063" s="47">
        <v>10</v>
      </c>
      <c r="AV1063" s="19" t="str">
        <f t="shared" si="114"/>
        <v>04 April</v>
      </c>
      <c r="AW1063" s="19">
        <f t="shared" si="115"/>
        <v>1.06</v>
      </c>
      <c r="AX1063" s="19">
        <f t="shared" si="116"/>
        <v>21.2</v>
      </c>
      <c r="AY1063" s="19" t="e">
        <f>VLOOKUP(AG1063,Cías!$A$1:$E$10000,5,0)</f>
        <v>#N/A</v>
      </c>
      <c r="AZ1063" s="19" t="str">
        <f t="shared" si="117"/>
        <v>1024017</v>
      </c>
      <c r="BA1063" s="19" t="str">
        <f t="shared" si="118"/>
        <v>SANTO CHICAIZA EDISON XAVIER</v>
      </c>
      <c r="BB1063" s="19" t="e">
        <f>VLOOKUP(AG1063,Cías!$A$1:$E$10000,3,0)</f>
        <v>#N/A</v>
      </c>
      <c r="BC1063" s="19"/>
      <c r="BD1063" s="19"/>
      <c r="BE1063" s="19"/>
      <c r="BF1063" s="19"/>
      <c r="BG1063" s="19"/>
      <c r="BH1063" s="19"/>
      <c r="BI1063" s="19"/>
      <c r="BJ1063" s="19"/>
    </row>
    <row r="1064" spans="1:62" ht="15" x14ac:dyDescent="0.2">
      <c r="A1064" s="19" t="s">
        <v>10770</v>
      </c>
      <c r="B1064" s="19" t="s">
        <v>1479</v>
      </c>
      <c r="C1064" s="43">
        <v>44658</v>
      </c>
      <c r="D1064" s="44">
        <v>0.37847222222221999</v>
      </c>
      <c r="E1064" s="19" t="s">
        <v>10777</v>
      </c>
      <c r="F1064" s="19" t="s">
        <v>10778</v>
      </c>
      <c r="G1064" s="19" t="s">
        <v>10779</v>
      </c>
      <c r="H1064" s="45">
        <v>3183.2</v>
      </c>
      <c r="I1064" s="45">
        <v>3569.02</v>
      </c>
      <c r="J1064" s="19" t="s">
        <v>1560</v>
      </c>
      <c r="K1064" s="19" t="s">
        <v>10780</v>
      </c>
      <c r="L1064" s="19" t="s">
        <v>10781</v>
      </c>
      <c r="M1064" s="19" t="s">
        <v>10782</v>
      </c>
      <c r="N1064" s="19" t="s">
        <v>10770</v>
      </c>
      <c r="O1064" s="19" t="s">
        <v>1603</v>
      </c>
      <c r="P1064" s="19" t="s">
        <v>1604</v>
      </c>
      <c r="Q1064" s="46">
        <v>460</v>
      </c>
      <c r="R1064" s="19" t="s">
        <v>1544</v>
      </c>
      <c r="S1064" s="19" t="s">
        <v>4033</v>
      </c>
      <c r="T1064" s="19" t="s">
        <v>1624</v>
      </c>
      <c r="U1064" s="19" t="s">
        <v>4034</v>
      </c>
      <c r="V1064" s="19" t="s">
        <v>4035</v>
      </c>
      <c r="W1064" s="19" t="s">
        <v>2144</v>
      </c>
      <c r="X1064" s="19" t="s">
        <v>4036</v>
      </c>
      <c r="Y1064" s="19" t="s">
        <v>2146</v>
      </c>
      <c r="Z1064" s="19" t="s">
        <v>2147</v>
      </c>
      <c r="AA1064" s="46">
        <v>388</v>
      </c>
      <c r="AB1064" s="19" t="s">
        <v>567</v>
      </c>
      <c r="AC1064" s="19" t="s">
        <v>287</v>
      </c>
      <c r="AD1064" s="19" t="s">
        <v>4037</v>
      </c>
      <c r="AE1064" s="19" t="s">
        <v>4038</v>
      </c>
      <c r="AF1064" s="19" t="s">
        <v>1592</v>
      </c>
      <c r="AG1064" s="19" t="s">
        <v>4039</v>
      </c>
      <c r="AH1064" s="19" t="s">
        <v>1499</v>
      </c>
      <c r="AI1064" s="19" t="s">
        <v>1500</v>
      </c>
      <c r="AJ1064" s="45">
        <v>0</v>
      </c>
      <c r="AK1064" s="45">
        <v>0</v>
      </c>
      <c r="AL1064" s="19" t="s">
        <v>1501</v>
      </c>
      <c r="AM1064" s="46">
        <v>32230</v>
      </c>
      <c r="AN1064" s="46">
        <v>23000</v>
      </c>
      <c r="AO1064" s="46">
        <v>9230</v>
      </c>
      <c r="AP1064" s="45">
        <v>487.6</v>
      </c>
      <c r="AQ1064" s="45"/>
      <c r="AR1064" s="45" t="str">
        <f>IFERROR(VLOOKUP(AB1064,'Pedidos marco'!$A$1:$D$10000,4,0)," ")</f>
        <v xml:space="preserve"> </v>
      </c>
      <c r="AS1064" s="45">
        <f t="shared" si="112"/>
        <v>7</v>
      </c>
      <c r="AT1064" s="45" t="str">
        <f t="shared" si="113"/>
        <v>07</v>
      </c>
      <c r="AU1064" s="47">
        <v>23</v>
      </c>
      <c r="AV1064" s="19" t="str">
        <f t="shared" si="114"/>
        <v>04 April</v>
      </c>
      <c r="AW1064" s="19">
        <f t="shared" si="115"/>
        <v>1.06</v>
      </c>
      <c r="AX1064" s="19">
        <f t="shared" si="116"/>
        <v>21.2</v>
      </c>
      <c r="AY1064" s="19" t="e">
        <f>VLOOKUP(AG1064,Cías!$A$1:$E$10000,5,0)</f>
        <v>#N/A</v>
      </c>
      <c r="AZ1064" s="19" t="str">
        <f t="shared" si="117"/>
        <v>1024017</v>
      </c>
      <c r="BA1064" s="19" t="str">
        <f t="shared" si="118"/>
        <v>SANTO CHICAIZA EDISON XAVIER</v>
      </c>
      <c r="BB1064" s="19" t="e">
        <f>VLOOKUP(AG1064,Cías!$A$1:$E$10000,3,0)</f>
        <v>#N/A</v>
      </c>
      <c r="BC1064" s="19"/>
      <c r="BD1064" s="19"/>
      <c r="BE1064" s="19"/>
      <c r="BF1064" s="19"/>
      <c r="BG1064" s="19"/>
      <c r="BH1064" s="19"/>
      <c r="BI1064" s="19"/>
      <c r="BJ1064" s="19"/>
    </row>
    <row r="1065" spans="1:62" ht="15" x14ac:dyDescent="0.2">
      <c r="A1065" s="19" t="s">
        <v>10783</v>
      </c>
      <c r="B1065" s="19" t="s">
        <v>1479</v>
      </c>
      <c r="C1065" s="43">
        <v>44658</v>
      </c>
      <c r="D1065" s="44">
        <v>0.38402777777778002</v>
      </c>
      <c r="E1065" s="19" t="s">
        <v>10784</v>
      </c>
      <c r="F1065" s="19" t="s">
        <v>10785</v>
      </c>
      <c r="G1065" s="19" t="s">
        <v>10786</v>
      </c>
      <c r="H1065" s="45">
        <v>4204.8</v>
      </c>
      <c r="I1065" s="45">
        <v>4714.45</v>
      </c>
      <c r="J1065" s="19" t="s">
        <v>1560</v>
      </c>
      <c r="K1065" s="19" t="s">
        <v>10787</v>
      </c>
      <c r="L1065" s="19" t="s">
        <v>10788</v>
      </c>
      <c r="M1065" s="19" t="s">
        <v>10789</v>
      </c>
      <c r="N1065" s="19" t="s">
        <v>10783</v>
      </c>
      <c r="O1065" s="19" t="s">
        <v>1641</v>
      </c>
      <c r="P1065" s="19" t="s">
        <v>1642</v>
      </c>
      <c r="Q1065" s="46">
        <v>640</v>
      </c>
      <c r="R1065" s="19" t="s">
        <v>1544</v>
      </c>
      <c r="S1065" s="19" t="s">
        <v>1736</v>
      </c>
      <c r="T1065" s="19" t="s">
        <v>1737</v>
      </c>
      <c r="U1065" s="19" t="s">
        <v>10790</v>
      </c>
      <c r="V1065" s="19" t="s">
        <v>10791</v>
      </c>
      <c r="W1065" s="19" t="s">
        <v>5202</v>
      </c>
      <c r="X1065" s="19" t="s">
        <v>10792</v>
      </c>
      <c r="Y1065" s="19" t="s">
        <v>5204</v>
      </c>
      <c r="Z1065" s="19" t="s">
        <v>5205</v>
      </c>
      <c r="AA1065" s="46">
        <v>355</v>
      </c>
      <c r="AB1065" s="19" t="s">
        <v>535</v>
      </c>
      <c r="AC1065" s="19" t="s">
        <v>222</v>
      </c>
      <c r="AD1065" s="19" t="s">
        <v>7256</v>
      </c>
      <c r="AE1065" s="19" t="s">
        <v>7257</v>
      </c>
      <c r="AF1065" s="19" t="s">
        <v>1592</v>
      </c>
      <c r="AG1065" s="19" t="s">
        <v>7258</v>
      </c>
      <c r="AH1065" s="19" t="s">
        <v>1594</v>
      </c>
      <c r="AI1065" s="19" t="s">
        <v>1595</v>
      </c>
      <c r="AJ1065" s="45">
        <v>0.05</v>
      </c>
      <c r="AK1065" s="45">
        <v>32</v>
      </c>
      <c r="AL1065" s="19" t="s">
        <v>1501</v>
      </c>
      <c r="AM1065" s="46">
        <v>50760</v>
      </c>
      <c r="AN1065" s="46">
        <v>32070</v>
      </c>
      <c r="AO1065" s="46">
        <v>18690</v>
      </c>
      <c r="AP1065" s="45">
        <v>844.8</v>
      </c>
      <c r="AQ1065" s="45"/>
      <c r="AR1065" s="45" t="str">
        <f>IFERROR(VLOOKUP(AB1065,'Pedidos marco'!$A$1:$D$10000,4,0)," ")</f>
        <v xml:space="preserve"> </v>
      </c>
      <c r="AS1065" s="45">
        <f t="shared" si="112"/>
        <v>7</v>
      </c>
      <c r="AT1065" s="45" t="str">
        <f t="shared" si="113"/>
        <v>07</v>
      </c>
      <c r="AU1065" s="47">
        <v>32</v>
      </c>
      <c r="AV1065" s="19" t="str">
        <f t="shared" si="114"/>
        <v>04 April</v>
      </c>
      <c r="AW1065" s="19">
        <f t="shared" si="115"/>
        <v>1.3199999999999998</v>
      </c>
      <c r="AX1065" s="19">
        <f t="shared" si="116"/>
        <v>26.4</v>
      </c>
      <c r="AY1065" s="19" t="e">
        <f>VLOOKUP(AG1065,Cías!$A$1:$E$10000,5,0)</f>
        <v>#N/A</v>
      </c>
      <c r="AZ1065" s="19" t="str">
        <f t="shared" si="117"/>
        <v>1014205</v>
      </c>
      <c r="BA1065" s="19" t="str">
        <f t="shared" si="118"/>
        <v>NEWSTEEL TRANSPORTES ECUATORIANOS</v>
      </c>
      <c r="BB1065" s="19" t="e">
        <f>VLOOKUP(AG1065,Cías!$A$1:$E$10000,3,0)</f>
        <v>#N/A</v>
      </c>
      <c r="BC1065" s="19"/>
      <c r="BD1065" s="19"/>
      <c r="BE1065" s="19"/>
      <c r="BF1065" s="19"/>
      <c r="BG1065" s="19"/>
      <c r="BH1065" s="19"/>
      <c r="BI1065" s="19"/>
      <c r="BJ1065" s="19"/>
    </row>
    <row r="1066" spans="1:62" ht="15" x14ac:dyDescent="0.2">
      <c r="A1066" s="19" t="s">
        <v>10793</v>
      </c>
      <c r="B1066" s="19" t="s">
        <v>1479</v>
      </c>
      <c r="C1066" s="43">
        <v>44658</v>
      </c>
      <c r="D1066" s="44">
        <v>0.38611111111111002</v>
      </c>
      <c r="E1066" s="19" t="s">
        <v>10794</v>
      </c>
      <c r="F1066" s="19" t="s">
        <v>10795</v>
      </c>
      <c r="G1066" s="19" t="s">
        <v>10796</v>
      </c>
      <c r="H1066" s="45">
        <v>4320.21</v>
      </c>
      <c r="I1066" s="45">
        <v>4843.8500000000004</v>
      </c>
      <c r="J1066" s="19" t="s">
        <v>1560</v>
      </c>
      <c r="K1066" s="19" t="s">
        <v>10797</v>
      </c>
      <c r="L1066" s="19" t="s">
        <v>10798</v>
      </c>
      <c r="M1066" s="19" t="s">
        <v>10799</v>
      </c>
      <c r="N1066" s="19" t="s">
        <v>10793</v>
      </c>
      <c r="O1066" s="19" t="s">
        <v>367</v>
      </c>
      <c r="P1066" s="19" t="s">
        <v>368</v>
      </c>
      <c r="Q1066" s="46">
        <v>680</v>
      </c>
      <c r="R1066" s="19" t="s">
        <v>1544</v>
      </c>
      <c r="S1066" s="19" t="s">
        <v>1754</v>
      </c>
      <c r="T1066" s="19" t="s">
        <v>104</v>
      </c>
      <c r="U1066" s="19" t="s">
        <v>2901</v>
      </c>
      <c r="V1066" s="19" t="s">
        <v>2902</v>
      </c>
      <c r="W1066" s="19" t="s">
        <v>2127</v>
      </c>
      <c r="X1066" s="19" t="s">
        <v>2903</v>
      </c>
      <c r="Y1066" s="19" t="s">
        <v>2129</v>
      </c>
      <c r="Z1066" s="19" t="s">
        <v>2130</v>
      </c>
      <c r="AA1066" s="46">
        <v>205</v>
      </c>
      <c r="AB1066" s="19" t="s">
        <v>477</v>
      </c>
      <c r="AC1066" s="19" t="s">
        <v>104</v>
      </c>
      <c r="AD1066" s="19" t="s">
        <v>2304</v>
      </c>
      <c r="AE1066" s="19" t="s">
        <v>2305</v>
      </c>
      <c r="AF1066" s="19" t="s">
        <v>1592</v>
      </c>
      <c r="AG1066" s="19" t="s">
        <v>2306</v>
      </c>
      <c r="AH1066" s="19" t="s">
        <v>1499</v>
      </c>
      <c r="AI1066" s="19" t="s">
        <v>1500</v>
      </c>
      <c r="AJ1066" s="45">
        <v>0</v>
      </c>
      <c r="AK1066" s="45">
        <v>0</v>
      </c>
      <c r="AL1066" s="19" t="s">
        <v>1501</v>
      </c>
      <c r="AM1066" s="46">
        <v>51340</v>
      </c>
      <c r="AN1066" s="46">
        <v>34090</v>
      </c>
      <c r="AO1066" s="46">
        <v>17250</v>
      </c>
      <c r="AP1066" s="45">
        <v>530.4</v>
      </c>
      <c r="AQ1066" s="45"/>
      <c r="AR1066" s="45" t="str">
        <f>IFERROR(VLOOKUP(AB1066,'Pedidos marco'!$A$1:$D$10000,4,0)," ")</f>
        <v xml:space="preserve"> </v>
      </c>
      <c r="AS1066" s="45">
        <f t="shared" si="112"/>
        <v>7</v>
      </c>
      <c r="AT1066" s="45" t="str">
        <f t="shared" si="113"/>
        <v>07</v>
      </c>
      <c r="AU1066" s="47">
        <v>34</v>
      </c>
      <c r="AV1066" s="19" t="str">
        <f t="shared" si="114"/>
        <v>04 April</v>
      </c>
      <c r="AW1066" s="19">
        <f t="shared" si="115"/>
        <v>0.77999999999999992</v>
      </c>
      <c r="AX1066" s="19">
        <f t="shared" si="116"/>
        <v>15.6</v>
      </c>
      <c r="AY1066" s="19" t="e">
        <f>VLOOKUP(AG1066,Cías!$A$1:$E$10000,5,0)</f>
        <v>#N/A</v>
      </c>
      <c r="AZ1066" s="19" t="str">
        <f t="shared" si="117"/>
        <v>1013863</v>
      </c>
      <c r="BA1066" s="19" t="str">
        <f t="shared" si="118"/>
        <v>DISTRIBUCIONES NARANJO</v>
      </c>
      <c r="BB1066" s="19" t="e">
        <f>VLOOKUP(AG1066,Cías!$A$1:$E$10000,3,0)</f>
        <v>#N/A</v>
      </c>
      <c r="BC1066" s="19"/>
      <c r="BD1066" s="19"/>
      <c r="BE1066" s="19"/>
      <c r="BF1066" s="19"/>
      <c r="BG1066" s="19"/>
      <c r="BH1066" s="19"/>
      <c r="BI1066" s="19"/>
      <c r="BJ1066" s="19"/>
    </row>
    <row r="1067" spans="1:62" ht="15" x14ac:dyDescent="0.2">
      <c r="A1067" s="19" t="s">
        <v>10800</v>
      </c>
      <c r="B1067" s="19" t="s">
        <v>1479</v>
      </c>
      <c r="C1067" s="43">
        <v>44658</v>
      </c>
      <c r="D1067" s="44">
        <v>0.38680555555556001</v>
      </c>
      <c r="E1067" s="19" t="s">
        <v>10801</v>
      </c>
      <c r="F1067" s="19" t="s">
        <v>1481</v>
      </c>
      <c r="G1067" s="19" t="s">
        <v>1481</v>
      </c>
      <c r="H1067" s="45">
        <v>0</v>
      </c>
      <c r="I1067" s="45">
        <v>0</v>
      </c>
      <c r="J1067" s="19" t="s">
        <v>1482</v>
      </c>
      <c r="K1067" s="19" t="s">
        <v>10802</v>
      </c>
      <c r="L1067" s="19" t="s">
        <v>10803</v>
      </c>
      <c r="M1067" s="19" t="s">
        <v>10804</v>
      </c>
      <c r="N1067" s="19" t="s">
        <v>10800</v>
      </c>
      <c r="O1067" s="19" t="s">
        <v>371</v>
      </c>
      <c r="P1067" s="19" t="s">
        <v>372</v>
      </c>
      <c r="Q1067" s="46">
        <v>640</v>
      </c>
      <c r="R1067" s="19" t="s">
        <v>1544</v>
      </c>
      <c r="S1067" s="19" t="s">
        <v>4997</v>
      </c>
      <c r="T1067" s="19" t="s">
        <v>264</v>
      </c>
      <c r="U1067" s="19" t="s">
        <v>10805</v>
      </c>
      <c r="V1067" s="19" t="s">
        <v>2091</v>
      </c>
      <c r="W1067" s="19" t="s">
        <v>1586</v>
      </c>
      <c r="X1067" s="19" t="s">
        <v>10806</v>
      </c>
      <c r="Y1067" s="19" t="s">
        <v>1588</v>
      </c>
      <c r="Z1067" s="19" t="s">
        <v>1589</v>
      </c>
      <c r="AA1067" s="46">
        <v>250</v>
      </c>
      <c r="AB1067" s="19" t="s">
        <v>555</v>
      </c>
      <c r="AC1067" s="19" t="s">
        <v>264</v>
      </c>
      <c r="AD1067" s="19" t="s">
        <v>5113</v>
      </c>
      <c r="AE1067" s="19" t="s">
        <v>5114</v>
      </c>
      <c r="AF1067" s="19" t="s">
        <v>1592</v>
      </c>
      <c r="AG1067" s="19" t="s">
        <v>5115</v>
      </c>
      <c r="AH1067" s="19" t="s">
        <v>1502</v>
      </c>
      <c r="AI1067" s="19" t="s">
        <v>2099</v>
      </c>
      <c r="AJ1067" s="45">
        <v>0</v>
      </c>
      <c r="AK1067" s="45">
        <v>0</v>
      </c>
      <c r="AL1067" s="19" t="s">
        <v>1501</v>
      </c>
      <c r="AM1067" s="46">
        <v>50510</v>
      </c>
      <c r="AN1067" s="46">
        <v>32030</v>
      </c>
      <c r="AO1067" s="46">
        <v>18480</v>
      </c>
      <c r="AP1067" s="45">
        <v>576</v>
      </c>
      <c r="AQ1067" s="45"/>
      <c r="AR1067" s="45" t="str">
        <f>IFERROR(VLOOKUP(AB1067,'Pedidos marco'!$A$1:$D$10000,4,0)," ")</f>
        <v xml:space="preserve"> </v>
      </c>
      <c r="AS1067" s="45">
        <f t="shared" si="112"/>
        <v>7</v>
      </c>
      <c r="AT1067" s="45" t="str">
        <f t="shared" si="113"/>
        <v>07</v>
      </c>
      <c r="AU1067" s="47">
        <v>32</v>
      </c>
      <c r="AV1067" s="19" t="str">
        <f t="shared" si="114"/>
        <v>04 April</v>
      </c>
      <c r="AW1067" s="19">
        <f t="shared" si="115"/>
        <v>0.9</v>
      </c>
      <c r="AX1067" s="19">
        <f t="shared" si="116"/>
        <v>18</v>
      </c>
      <c r="AY1067" s="19" t="e">
        <f>VLOOKUP(AG1067,Cías!$A$1:$E$10000,5,0)</f>
        <v>#N/A</v>
      </c>
      <c r="AZ1067" s="19" t="str">
        <f t="shared" si="117"/>
        <v>1014110</v>
      </c>
      <c r="BA1067" s="19" t="str">
        <f t="shared" si="118"/>
        <v>RODRIGUEZ CORREA ROSA AYDE</v>
      </c>
      <c r="BB1067" s="19" t="e">
        <f>VLOOKUP(AG1067,Cías!$A$1:$E$10000,3,0)</f>
        <v>#N/A</v>
      </c>
      <c r="BC1067" s="19"/>
      <c r="BD1067" s="19"/>
      <c r="BE1067" s="19"/>
      <c r="BF1067" s="19"/>
      <c r="BG1067" s="19"/>
      <c r="BH1067" s="19"/>
      <c r="BI1067" s="19"/>
      <c r="BJ1067" s="19"/>
    </row>
    <row r="1068" spans="1:62" ht="15" x14ac:dyDescent="0.2">
      <c r="A1068" s="19" t="s">
        <v>10807</v>
      </c>
      <c r="B1068" s="19" t="s">
        <v>1479</v>
      </c>
      <c r="C1068" s="43">
        <v>44658</v>
      </c>
      <c r="D1068" s="44">
        <v>0.39305555555555999</v>
      </c>
      <c r="E1068" s="19" t="s">
        <v>10808</v>
      </c>
      <c r="F1068" s="19" t="s">
        <v>10809</v>
      </c>
      <c r="G1068" s="19" t="s">
        <v>10810</v>
      </c>
      <c r="H1068" s="45">
        <v>2407.73</v>
      </c>
      <c r="I1068" s="45">
        <v>2699.56</v>
      </c>
      <c r="J1068" s="19" t="s">
        <v>1560</v>
      </c>
      <c r="K1068" s="19" t="s">
        <v>10811</v>
      </c>
      <c r="L1068" s="19" t="s">
        <v>10812</v>
      </c>
      <c r="M1068" s="19" t="s">
        <v>10813</v>
      </c>
      <c r="N1068" s="19" t="s">
        <v>10807</v>
      </c>
      <c r="O1068" s="19" t="s">
        <v>367</v>
      </c>
      <c r="P1068" s="19" t="s">
        <v>368</v>
      </c>
      <c r="Q1068" s="46">
        <v>360</v>
      </c>
      <c r="R1068" s="19" t="s">
        <v>1544</v>
      </c>
      <c r="S1068" s="19" t="s">
        <v>1913</v>
      </c>
      <c r="T1068" s="19" t="s">
        <v>1914</v>
      </c>
      <c r="U1068" s="19" t="s">
        <v>2926</v>
      </c>
      <c r="V1068" s="19" t="s">
        <v>2927</v>
      </c>
      <c r="W1068" s="19" t="s">
        <v>415</v>
      </c>
      <c r="X1068" s="19" t="s">
        <v>2928</v>
      </c>
      <c r="Y1068" s="19" t="s">
        <v>2591</v>
      </c>
      <c r="Z1068" s="19" t="s">
        <v>2592</v>
      </c>
      <c r="AA1068" s="46">
        <v>102</v>
      </c>
      <c r="AB1068" s="19" t="s">
        <v>577</v>
      </c>
      <c r="AC1068" s="19" t="s">
        <v>311</v>
      </c>
      <c r="AD1068" s="19" t="s">
        <v>4863</v>
      </c>
      <c r="AE1068" s="19" t="s">
        <v>4864</v>
      </c>
      <c r="AF1068" s="19" t="s">
        <v>1554</v>
      </c>
      <c r="AG1068" s="19" t="s">
        <v>4865</v>
      </c>
      <c r="AH1068" s="19" t="s">
        <v>1499</v>
      </c>
      <c r="AI1068" s="19" t="s">
        <v>1500</v>
      </c>
      <c r="AJ1068" s="45">
        <v>0</v>
      </c>
      <c r="AK1068" s="45">
        <v>0</v>
      </c>
      <c r="AL1068" s="19" t="s">
        <v>1501</v>
      </c>
      <c r="AM1068" s="46">
        <v>27180</v>
      </c>
      <c r="AN1068" s="46">
        <v>18030</v>
      </c>
      <c r="AO1068" s="46">
        <v>9150</v>
      </c>
      <c r="AP1068" s="45">
        <v>154.80000000000001</v>
      </c>
      <c r="AQ1068" s="45"/>
      <c r="AR1068" s="45" t="str">
        <f>IFERROR(VLOOKUP(AB1068,'Pedidos marco'!$A$1:$D$10000,4,0)," ")</f>
        <v xml:space="preserve"> </v>
      </c>
      <c r="AS1068" s="45">
        <f t="shared" si="112"/>
        <v>7</v>
      </c>
      <c r="AT1068" s="45" t="str">
        <f t="shared" si="113"/>
        <v>07</v>
      </c>
      <c r="AU1068" s="47">
        <v>18</v>
      </c>
      <c r="AV1068" s="19" t="str">
        <f t="shared" si="114"/>
        <v>04 April</v>
      </c>
      <c r="AW1068" s="19">
        <f t="shared" si="115"/>
        <v>0.43000000000000005</v>
      </c>
      <c r="AX1068" s="19">
        <f t="shared" si="116"/>
        <v>8.6000000000000014</v>
      </c>
      <c r="AY1068" s="19" t="e">
        <f>VLOOKUP(AG1068,Cías!$A$1:$E$10000,5,0)</f>
        <v>#N/A</v>
      </c>
      <c r="AZ1068" s="19" t="str">
        <f t="shared" si="117"/>
        <v>1014266</v>
      </c>
      <c r="BA1068" s="19" t="str">
        <f t="shared" si="118"/>
        <v>TRANSBOSNA CIA. LTDA.</v>
      </c>
      <c r="BB1068" s="19" t="e">
        <f>VLOOKUP(AG1068,Cías!$A$1:$E$10000,3,0)</f>
        <v>#N/A</v>
      </c>
      <c r="BC1068" s="19"/>
      <c r="BD1068" s="19"/>
      <c r="BE1068" s="19"/>
      <c r="BF1068" s="19"/>
      <c r="BG1068" s="19"/>
      <c r="BH1068" s="19"/>
      <c r="BI1068" s="19"/>
      <c r="BJ1068" s="19"/>
    </row>
    <row r="1069" spans="1:62" ht="15" x14ac:dyDescent="0.2">
      <c r="A1069" s="19" t="s">
        <v>10814</v>
      </c>
      <c r="B1069" s="19" t="s">
        <v>1479</v>
      </c>
      <c r="C1069" s="43">
        <v>44658</v>
      </c>
      <c r="D1069" s="44">
        <v>0.39305555555555999</v>
      </c>
      <c r="E1069" s="19" t="s">
        <v>10815</v>
      </c>
      <c r="F1069" s="19" t="s">
        <v>10816</v>
      </c>
      <c r="G1069" s="19" t="s">
        <v>10817</v>
      </c>
      <c r="H1069" s="45">
        <v>2301.35</v>
      </c>
      <c r="I1069" s="45">
        <v>2580.29</v>
      </c>
      <c r="J1069" s="19" t="s">
        <v>1560</v>
      </c>
      <c r="K1069" s="19" t="s">
        <v>10818</v>
      </c>
      <c r="L1069" s="19" t="s">
        <v>10819</v>
      </c>
      <c r="M1069" s="19" t="s">
        <v>10820</v>
      </c>
      <c r="N1069" s="19" t="s">
        <v>10814</v>
      </c>
      <c r="O1069" s="19" t="s">
        <v>371</v>
      </c>
      <c r="P1069" s="19" t="s">
        <v>372</v>
      </c>
      <c r="Q1069" s="46">
        <v>360</v>
      </c>
      <c r="R1069" s="19" t="s">
        <v>1544</v>
      </c>
      <c r="S1069" s="19" t="s">
        <v>1754</v>
      </c>
      <c r="T1069" s="19" t="s">
        <v>104</v>
      </c>
      <c r="U1069" s="19" t="s">
        <v>3530</v>
      </c>
      <c r="V1069" s="19" t="s">
        <v>3531</v>
      </c>
      <c r="W1069" s="19" t="s">
        <v>1548</v>
      </c>
      <c r="X1069" s="19" t="s">
        <v>3532</v>
      </c>
      <c r="Y1069" s="19" t="s">
        <v>1684</v>
      </c>
      <c r="Z1069" s="19" t="s">
        <v>1685</v>
      </c>
      <c r="AA1069" s="46">
        <v>198</v>
      </c>
      <c r="AB1069" s="19" t="s">
        <v>569</v>
      </c>
      <c r="AC1069" s="19" t="s">
        <v>291</v>
      </c>
      <c r="AD1069" s="19" t="s">
        <v>3867</v>
      </c>
      <c r="AE1069" s="19" t="s">
        <v>3868</v>
      </c>
      <c r="AF1069" s="19" t="s">
        <v>1554</v>
      </c>
      <c r="AG1069" s="19" t="s">
        <v>3869</v>
      </c>
      <c r="AH1069" s="19" t="s">
        <v>1499</v>
      </c>
      <c r="AI1069" s="19" t="s">
        <v>1500</v>
      </c>
      <c r="AJ1069" s="45">
        <v>0</v>
      </c>
      <c r="AK1069" s="45">
        <v>0</v>
      </c>
      <c r="AL1069" s="19" t="s">
        <v>1501</v>
      </c>
      <c r="AM1069" s="46">
        <v>27050</v>
      </c>
      <c r="AN1069" s="46">
        <v>18040</v>
      </c>
      <c r="AO1069" s="46">
        <v>9010</v>
      </c>
      <c r="AP1069" s="45">
        <v>266.39999999999998</v>
      </c>
      <c r="AQ1069" s="45"/>
      <c r="AR1069" s="45" t="str">
        <f>IFERROR(VLOOKUP(AB1069,'Pedidos marco'!$A$1:$D$10000,4,0)," ")</f>
        <v xml:space="preserve"> </v>
      </c>
      <c r="AS1069" s="45">
        <f t="shared" si="112"/>
        <v>7</v>
      </c>
      <c r="AT1069" s="45" t="str">
        <f t="shared" si="113"/>
        <v>07</v>
      </c>
      <c r="AU1069" s="47">
        <v>18</v>
      </c>
      <c r="AV1069" s="19" t="str">
        <f t="shared" si="114"/>
        <v>04 April</v>
      </c>
      <c r="AW1069" s="19">
        <f t="shared" si="115"/>
        <v>0.74</v>
      </c>
      <c r="AX1069" s="19">
        <f t="shared" si="116"/>
        <v>14.799999999999999</v>
      </c>
      <c r="AY1069" s="19" t="e">
        <f>VLOOKUP(AG1069,Cías!$A$1:$E$10000,5,0)</f>
        <v>#N/A</v>
      </c>
      <c r="AZ1069" s="19" t="str">
        <f t="shared" si="117"/>
        <v>1013262</v>
      </c>
      <c r="BA1069" s="19" t="str">
        <f t="shared" si="118"/>
        <v>SEGOVIA ERAZO PATRICIA ALEXANDRA</v>
      </c>
      <c r="BB1069" s="19" t="e">
        <f>VLOOKUP(AG1069,Cías!$A$1:$E$10000,3,0)</f>
        <v>#N/A</v>
      </c>
      <c r="BC1069" s="19"/>
      <c r="BD1069" s="19"/>
      <c r="BE1069" s="19"/>
      <c r="BF1069" s="19"/>
      <c r="BG1069" s="19"/>
      <c r="BH1069" s="19"/>
      <c r="BI1069" s="19"/>
      <c r="BJ1069" s="19"/>
    </row>
    <row r="1070" spans="1:62" ht="15" x14ac:dyDescent="0.2">
      <c r="A1070" s="19" t="s">
        <v>10821</v>
      </c>
      <c r="B1070" s="19" t="s">
        <v>1479</v>
      </c>
      <c r="C1070" s="43">
        <v>44658</v>
      </c>
      <c r="D1070" s="44">
        <v>0.40416666666667</v>
      </c>
      <c r="E1070" s="19" t="s">
        <v>10822</v>
      </c>
      <c r="F1070" s="19" t="s">
        <v>10823</v>
      </c>
      <c r="G1070" s="19" t="s">
        <v>10824</v>
      </c>
      <c r="H1070" s="45">
        <v>545.69000000000005</v>
      </c>
      <c r="I1070" s="45">
        <v>611.83000000000004</v>
      </c>
      <c r="J1070" s="19" t="s">
        <v>1560</v>
      </c>
      <c r="K1070" s="19" t="s">
        <v>10825</v>
      </c>
      <c r="L1070" s="19" t="s">
        <v>10826</v>
      </c>
      <c r="M1070" s="19" t="s">
        <v>10827</v>
      </c>
      <c r="N1070" s="19" t="s">
        <v>10821</v>
      </c>
      <c r="O1070" s="19" t="s">
        <v>371</v>
      </c>
      <c r="P1070" s="19" t="s">
        <v>372</v>
      </c>
      <c r="Q1070" s="46">
        <v>80</v>
      </c>
      <c r="R1070" s="19" t="s">
        <v>1544</v>
      </c>
      <c r="S1070" s="19" t="s">
        <v>2616</v>
      </c>
      <c r="T1070" s="19" t="s">
        <v>236</v>
      </c>
      <c r="U1070" s="19" t="s">
        <v>3556</v>
      </c>
      <c r="V1070" s="19" t="s">
        <v>3557</v>
      </c>
      <c r="W1070" s="19" t="s">
        <v>415</v>
      </c>
      <c r="X1070" s="19" t="s">
        <v>3558</v>
      </c>
      <c r="Y1070" s="19" t="s">
        <v>3559</v>
      </c>
      <c r="Z1070" s="19" t="s">
        <v>3560</v>
      </c>
      <c r="AA1070" s="46">
        <v>67</v>
      </c>
      <c r="AB1070" s="19" t="s">
        <v>542</v>
      </c>
      <c r="AC1070" s="19" t="s">
        <v>236</v>
      </c>
      <c r="AD1070" s="19" t="s">
        <v>2622</v>
      </c>
      <c r="AE1070" s="19" t="s">
        <v>1481</v>
      </c>
      <c r="AF1070" s="19" t="s">
        <v>1554</v>
      </c>
      <c r="AG1070" s="19" t="s">
        <v>2623</v>
      </c>
      <c r="AH1070" s="19" t="s">
        <v>1499</v>
      </c>
      <c r="AI1070" s="19" t="s">
        <v>1500</v>
      </c>
      <c r="AJ1070" s="45">
        <v>0</v>
      </c>
      <c r="AK1070" s="45">
        <v>0</v>
      </c>
      <c r="AL1070" s="19" t="s">
        <v>1501</v>
      </c>
      <c r="AM1070" s="46">
        <v>7076.6670000000004</v>
      </c>
      <c r="AN1070" s="46">
        <v>4000</v>
      </c>
      <c r="AO1070" s="46">
        <v>3076.6669999999999</v>
      </c>
      <c r="AP1070" s="45">
        <v>26.4</v>
      </c>
      <c r="AQ1070" s="45"/>
      <c r="AR1070" s="45" t="str">
        <f>IFERROR(VLOOKUP(AB1070,'Pedidos marco'!$A$1:$D$10000,4,0)," ")</f>
        <v xml:space="preserve"> </v>
      </c>
      <c r="AS1070" s="45">
        <f t="shared" si="112"/>
        <v>7</v>
      </c>
      <c r="AT1070" s="45" t="str">
        <f t="shared" si="113"/>
        <v>07</v>
      </c>
      <c r="AU1070" s="47">
        <v>4</v>
      </c>
      <c r="AV1070" s="19" t="str">
        <f t="shared" si="114"/>
        <v>04 April</v>
      </c>
      <c r="AW1070" s="19">
        <f t="shared" si="115"/>
        <v>0.32999999999999996</v>
      </c>
      <c r="AX1070" s="19">
        <f t="shared" si="116"/>
        <v>6.6</v>
      </c>
      <c r="AY1070" s="19" t="e">
        <f>VLOOKUP(AG1070,Cías!$A$1:$E$10000,5,0)</f>
        <v>#N/A</v>
      </c>
      <c r="AZ1070" s="19" t="str">
        <f t="shared" si="117"/>
        <v>1021616</v>
      </c>
      <c r="BA1070" s="19" t="str">
        <f t="shared" si="118"/>
        <v>PERUGACHI SALCEDO HECTOR PATRICIO</v>
      </c>
      <c r="BB1070" s="19" t="e">
        <f>VLOOKUP(AG1070,Cías!$A$1:$E$10000,3,0)</f>
        <v>#N/A</v>
      </c>
      <c r="BC1070" s="19"/>
      <c r="BD1070" s="19"/>
      <c r="BE1070" s="19"/>
      <c r="BF1070" s="19"/>
      <c r="BG1070" s="19"/>
      <c r="BH1070" s="19"/>
      <c r="BI1070" s="19"/>
      <c r="BJ1070" s="19"/>
    </row>
    <row r="1071" spans="1:62" ht="15" x14ac:dyDescent="0.2">
      <c r="A1071" s="19" t="s">
        <v>10821</v>
      </c>
      <c r="B1071" s="19" t="s">
        <v>1479</v>
      </c>
      <c r="C1071" s="43">
        <v>44658</v>
      </c>
      <c r="D1071" s="44">
        <v>0.40416666666667</v>
      </c>
      <c r="E1071" s="19" t="s">
        <v>10828</v>
      </c>
      <c r="F1071" s="19" t="s">
        <v>10829</v>
      </c>
      <c r="G1071" s="19" t="s">
        <v>10830</v>
      </c>
      <c r="H1071" s="45">
        <v>250.27</v>
      </c>
      <c r="I1071" s="45">
        <v>280.60000000000002</v>
      </c>
      <c r="J1071" s="19" t="s">
        <v>1560</v>
      </c>
      <c r="K1071" s="19" t="s">
        <v>10831</v>
      </c>
      <c r="L1071" s="19" t="s">
        <v>10832</v>
      </c>
      <c r="M1071" s="19" t="s">
        <v>10833</v>
      </c>
      <c r="N1071" s="19" t="s">
        <v>10821</v>
      </c>
      <c r="O1071" s="19" t="s">
        <v>369</v>
      </c>
      <c r="P1071" s="19" t="s">
        <v>370</v>
      </c>
      <c r="Q1071" s="46">
        <v>40</v>
      </c>
      <c r="R1071" s="19" t="s">
        <v>1544</v>
      </c>
      <c r="S1071" s="19" t="s">
        <v>2616</v>
      </c>
      <c r="T1071" s="19" t="s">
        <v>236</v>
      </c>
      <c r="U1071" s="19" t="s">
        <v>3556</v>
      </c>
      <c r="V1071" s="19" t="s">
        <v>3557</v>
      </c>
      <c r="W1071" s="19" t="s">
        <v>415</v>
      </c>
      <c r="X1071" s="19" t="s">
        <v>3558</v>
      </c>
      <c r="Y1071" s="19" t="s">
        <v>3559</v>
      </c>
      <c r="Z1071" s="19" t="s">
        <v>3560</v>
      </c>
      <c r="AA1071" s="46">
        <v>67</v>
      </c>
      <c r="AB1071" s="19" t="s">
        <v>542</v>
      </c>
      <c r="AC1071" s="19" t="s">
        <v>236</v>
      </c>
      <c r="AD1071" s="19" t="s">
        <v>2622</v>
      </c>
      <c r="AE1071" s="19" t="s">
        <v>1481</v>
      </c>
      <c r="AF1071" s="19" t="s">
        <v>1554</v>
      </c>
      <c r="AG1071" s="19" t="s">
        <v>2623</v>
      </c>
      <c r="AH1071" s="19" t="s">
        <v>1499</v>
      </c>
      <c r="AI1071" s="19" t="s">
        <v>1500</v>
      </c>
      <c r="AJ1071" s="45">
        <v>0</v>
      </c>
      <c r="AK1071" s="45">
        <v>0</v>
      </c>
      <c r="AL1071" s="19" t="s">
        <v>1501</v>
      </c>
      <c r="AM1071" s="46">
        <v>5076.6670000000004</v>
      </c>
      <c r="AN1071" s="46">
        <v>2000</v>
      </c>
      <c r="AO1071" s="46">
        <v>3076.6669999999999</v>
      </c>
      <c r="AP1071" s="45">
        <v>13.2</v>
      </c>
      <c r="AQ1071" s="45"/>
      <c r="AR1071" s="45" t="str">
        <f>IFERROR(VLOOKUP(AB1071,'Pedidos marco'!$A$1:$D$10000,4,0)," ")</f>
        <v xml:space="preserve"> </v>
      </c>
      <c r="AS1071" s="45">
        <f t="shared" si="112"/>
        <v>7</v>
      </c>
      <c r="AT1071" s="45" t="str">
        <f t="shared" si="113"/>
        <v>07</v>
      </c>
      <c r="AU1071" s="47">
        <v>2</v>
      </c>
      <c r="AV1071" s="19" t="str">
        <f t="shared" si="114"/>
        <v>04 April</v>
      </c>
      <c r="AW1071" s="19">
        <f t="shared" si="115"/>
        <v>0.32999999999999996</v>
      </c>
      <c r="AX1071" s="19">
        <f t="shared" si="116"/>
        <v>6.6</v>
      </c>
      <c r="AY1071" s="19" t="e">
        <f>VLOOKUP(AG1071,Cías!$A$1:$E$10000,5,0)</f>
        <v>#N/A</v>
      </c>
      <c r="AZ1071" s="19" t="str">
        <f t="shared" si="117"/>
        <v>1021616</v>
      </c>
      <c r="BA1071" s="19" t="str">
        <f t="shared" si="118"/>
        <v>PERUGACHI SALCEDO HECTOR PATRICIO</v>
      </c>
      <c r="BB1071" s="19" t="e">
        <f>VLOOKUP(AG1071,Cías!$A$1:$E$10000,3,0)</f>
        <v>#N/A</v>
      </c>
      <c r="BC1071" s="19"/>
      <c r="BD1071" s="19"/>
      <c r="BE1071" s="19"/>
      <c r="BF1071" s="19"/>
      <c r="BG1071" s="19"/>
      <c r="BH1071" s="19"/>
      <c r="BI1071" s="19"/>
      <c r="BJ1071" s="19"/>
    </row>
    <row r="1072" spans="1:62" ht="15" x14ac:dyDescent="0.2">
      <c r="A1072" s="19" t="s">
        <v>10821</v>
      </c>
      <c r="B1072" s="19" t="s">
        <v>1479</v>
      </c>
      <c r="C1072" s="43">
        <v>44658</v>
      </c>
      <c r="D1072" s="44">
        <v>0.40416666666667</v>
      </c>
      <c r="E1072" s="19" t="s">
        <v>10834</v>
      </c>
      <c r="F1072" s="19" t="s">
        <v>10835</v>
      </c>
      <c r="G1072" s="19" t="s">
        <v>10836</v>
      </c>
      <c r="H1072" s="45">
        <v>1629.94</v>
      </c>
      <c r="I1072" s="45">
        <v>1827.5</v>
      </c>
      <c r="J1072" s="19" t="s">
        <v>1560</v>
      </c>
      <c r="K1072" s="19" t="s">
        <v>10837</v>
      </c>
      <c r="L1072" s="19" t="s">
        <v>10838</v>
      </c>
      <c r="M1072" s="19" t="s">
        <v>10839</v>
      </c>
      <c r="N1072" s="19" t="s">
        <v>10821</v>
      </c>
      <c r="O1072" s="19" t="s">
        <v>367</v>
      </c>
      <c r="P1072" s="19" t="s">
        <v>368</v>
      </c>
      <c r="Q1072" s="46">
        <v>240</v>
      </c>
      <c r="R1072" s="19" t="s">
        <v>1544</v>
      </c>
      <c r="S1072" s="19" t="s">
        <v>2616</v>
      </c>
      <c r="T1072" s="19" t="s">
        <v>236</v>
      </c>
      <c r="U1072" s="19" t="s">
        <v>3556</v>
      </c>
      <c r="V1072" s="19" t="s">
        <v>3557</v>
      </c>
      <c r="W1072" s="19" t="s">
        <v>415</v>
      </c>
      <c r="X1072" s="19" t="s">
        <v>3558</v>
      </c>
      <c r="Y1072" s="19" t="s">
        <v>3559</v>
      </c>
      <c r="Z1072" s="19" t="s">
        <v>3560</v>
      </c>
      <c r="AA1072" s="46">
        <v>67</v>
      </c>
      <c r="AB1072" s="19" t="s">
        <v>542</v>
      </c>
      <c r="AC1072" s="19" t="s">
        <v>236</v>
      </c>
      <c r="AD1072" s="19" t="s">
        <v>2622</v>
      </c>
      <c r="AE1072" s="19" t="s">
        <v>1481</v>
      </c>
      <c r="AF1072" s="19" t="s">
        <v>1554</v>
      </c>
      <c r="AG1072" s="19" t="s">
        <v>2623</v>
      </c>
      <c r="AH1072" s="19" t="s">
        <v>1499</v>
      </c>
      <c r="AI1072" s="19" t="s">
        <v>1500</v>
      </c>
      <c r="AJ1072" s="45">
        <v>0</v>
      </c>
      <c r="AK1072" s="45">
        <v>0</v>
      </c>
      <c r="AL1072" s="19" t="s">
        <v>1501</v>
      </c>
      <c r="AM1072" s="46">
        <v>15076.666999999999</v>
      </c>
      <c r="AN1072" s="46">
        <v>12000</v>
      </c>
      <c r="AO1072" s="46">
        <v>3076.6669999999999</v>
      </c>
      <c r="AP1072" s="45">
        <v>79.2</v>
      </c>
      <c r="AQ1072" s="45"/>
      <c r="AR1072" s="45" t="str">
        <f>IFERROR(VLOOKUP(AB1072,'Pedidos marco'!$A$1:$D$10000,4,0)," ")</f>
        <v xml:space="preserve"> </v>
      </c>
      <c r="AS1072" s="45">
        <f t="shared" si="112"/>
        <v>7</v>
      </c>
      <c r="AT1072" s="45" t="str">
        <f t="shared" si="113"/>
        <v>07</v>
      </c>
      <c r="AU1072" s="47">
        <v>12</v>
      </c>
      <c r="AV1072" s="19" t="str">
        <f t="shared" si="114"/>
        <v>04 April</v>
      </c>
      <c r="AW1072" s="19">
        <f t="shared" si="115"/>
        <v>0.33</v>
      </c>
      <c r="AX1072" s="19">
        <f t="shared" si="116"/>
        <v>6.6000000000000005</v>
      </c>
      <c r="AY1072" s="19" t="e">
        <f>VLOOKUP(AG1072,Cías!$A$1:$E$10000,5,0)</f>
        <v>#N/A</v>
      </c>
      <c r="AZ1072" s="19" t="str">
        <f t="shared" si="117"/>
        <v>1021616</v>
      </c>
      <c r="BA1072" s="19" t="str">
        <f t="shared" si="118"/>
        <v>PERUGACHI SALCEDO HECTOR PATRICIO</v>
      </c>
      <c r="BB1072" s="19" t="e">
        <f>VLOOKUP(AG1072,Cías!$A$1:$E$10000,3,0)</f>
        <v>#N/A</v>
      </c>
      <c r="BC1072" s="19"/>
      <c r="BD1072" s="19"/>
      <c r="BE1072" s="19"/>
      <c r="BF1072" s="19"/>
      <c r="BG1072" s="19"/>
      <c r="BH1072" s="19"/>
      <c r="BI1072" s="19"/>
      <c r="BJ1072" s="19"/>
    </row>
    <row r="1073" spans="1:62" ht="15" x14ac:dyDescent="0.2">
      <c r="A1073" s="19" t="s">
        <v>10840</v>
      </c>
      <c r="B1073" s="19" t="s">
        <v>1479</v>
      </c>
      <c r="C1073" s="43">
        <v>44658</v>
      </c>
      <c r="D1073" s="44">
        <v>0.40694444444444</v>
      </c>
      <c r="E1073" s="19" t="s">
        <v>10841</v>
      </c>
      <c r="F1073" s="19" t="s">
        <v>10842</v>
      </c>
      <c r="G1073" s="19" t="s">
        <v>10843</v>
      </c>
      <c r="H1073" s="45">
        <v>4549.2</v>
      </c>
      <c r="I1073" s="45">
        <v>5100.59</v>
      </c>
      <c r="J1073" s="19" t="s">
        <v>1560</v>
      </c>
      <c r="K1073" s="19" t="s">
        <v>10844</v>
      </c>
      <c r="L1073" s="19" t="s">
        <v>10845</v>
      </c>
      <c r="M1073" s="19" t="s">
        <v>10846</v>
      </c>
      <c r="N1073" s="19" t="s">
        <v>10840</v>
      </c>
      <c r="O1073" s="19" t="s">
        <v>367</v>
      </c>
      <c r="P1073" s="19" t="s">
        <v>368</v>
      </c>
      <c r="Q1073" s="46">
        <v>680</v>
      </c>
      <c r="R1073" s="19" t="s">
        <v>1544</v>
      </c>
      <c r="S1073" s="19" t="s">
        <v>2839</v>
      </c>
      <c r="T1073" s="19" t="s">
        <v>2840</v>
      </c>
      <c r="U1073" s="19" t="s">
        <v>2841</v>
      </c>
      <c r="V1073" s="19" t="s">
        <v>2842</v>
      </c>
      <c r="W1073" s="19" t="s">
        <v>1798</v>
      </c>
      <c r="X1073" s="19" t="s">
        <v>2843</v>
      </c>
      <c r="Y1073" s="19" t="s">
        <v>1800</v>
      </c>
      <c r="Z1073" s="19" t="s">
        <v>1801</v>
      </c>
      <c r="AA1073" s="46">
        <v>159</v>
      </c>
      <c r="AB1073" s="19" t="s">
        <v>548</v>
      </c>
      <c r="AC1073" s="19" t="s">
        <v>248</v>
      </c>
      <c r="AD1073" s="19" t="s">
        <v>5973</v>
      </c>
      <c r="AE1073" s="19" t="s">
        <v>5974</v>
      </c>
      <c r="AF1073" s="19" t="s">
        <v>1592</v>
      </c>
      <c r="AG1073" s="19" t="s">
        <v>5975</v>
      </c>
      <c r="AH1073" s="19" t="s">
        <v>1499</v>
      </c>
      <c r="AI1073" s="19" t="s">
        <v>1500</v>
      </c>
      <c r="AJ1073" s="45">
        <v>0</v>
      </c>
      <c r="AK1073" s="45">
        <v>0</v>
      </c>
      <c r="AL1073" s="19" t="s">
        <v>1501</v>
      </c>
      <c r="AM1073" s="46">
        <v>49990</v>
      </c>
      <c r="AN1073" s="46">
        <v>34060</v>
      </c>
      <c r="AO1073" s="46">
        <v>15930</v>
      </c>
      <c r="AP1073" s="45">
        <v>394.4</v>
      </c>
      <c r="AQ1073" s="45"/>
      <c r="AR1073" s="45" t="str">
        <f>IFERROR(VLOOKUP(AB1073,'Pedidos marco'!$A$1:$D$10000,4,0)," ")</f>
        <v xml:space="preserve"> </v>
      </c>
      <c r="AS1073" s="45">
        <f t="shared" si="112"/>
        <v>7</v>
      </c>
      <c r="AT1073" s="45" t="str">
        <f t="shared" si="113"/>
        <v>07</v>
      </c>
      <c r="AU1073" s="47">
        <v>34</v>
      </c>
      <c r="AV1073" s="19" t="str">
        <f t="shared" si="114"/>
        <v>04 April</v>
      </c>
      <c r="AW1073" s="19">
        <f t="shared" si="115"/>
        <v>0.57999999999999996</v>
      </c>
      <c r="AX1073" s="19">
        <f t="shared" si="116"/>
        <v>11.6</v>
      </c>
      <c r="AY1073" s="19" t="e">
        <f>VLOOKUP(AG1073,Cías!$A$1:$E$10000,5,0)</f>
        <v>#N/A</v>
      </c>
      <c r="AZ1073" s="19" t="str">
        <f t="shared" si="117"/>
        <v>1013643</v>
      </c>
      <c r="BA1073" s="19" t="str">
        <f t="shared" si="118"/>
        <v>POZO TARUPI MARCELO JAVIER</v>
      </c>
      <c r="BB1073" s="19" t="e">
        <f>VLOOKUP(AG1073,Cías!$A$1:$E$10000,3,0)</f>
        <v>#N/A</v>
      </c>
      <c r="BC1073" s="19"/>
      <c r="BD1073" s="19"/>
      <c r="BE1073" s="19"/>
      <c r="BF1073" s="19"/>
      <c r="BG1073" s="19"/>
      <c r="BH1073" s="19"/>
      <c r="BI1073" s="19"/>
      <c r="BJ1073" s="19"/>
    </row>
    <row r="1074" spans="1:62" ht="15" x14ac:dyDescent="0.2">
      <c r="A1074" s="19" t="s">
        <v>10847</v>
      </c>
      <c r="B1074" s="19" t="s">
        <v>1479</v>
      </c>
      <c r="C1074" s="43">
        <v>44658</v>
      </c>
      <c r="D1074" s="44">
        <v>0.40902777777777999</v>
      </c>
      <c r="E1074" s="19" t="s">
        <v>10848</v>
      </c>
      <c r="F1074" s="19" t="s">
        <v>10849</v>
      </c>
      <c r="G1074" s="19" t="s">
        <v>10850</v>
      </c>
      <c r="H1074" s="45">
        <v>787.2</v>
      </c>
      <c r="I1074" s="45">
        <v>882.61</v>
      </c>
      <c r="J1074" s="19" t="s">
        <v>1560</v>
      </c>
      <c r="K1074" s="19" t="s">
        <v>10851</v>
      </c>
      <c r="L1074" s="19" t="s">
        <v>10852</v>
      </c>
      <c r="M1074" s="19" t="s">
        <v>10853</v>
      </c>
      <c r="N1074" s="19" t="s">
        <v>10847</v>
      </c>
      <c r="O1074" s="19" t="s">
        <v>1641</v>
      </c>
      <c r="P1074" s="19" t="s">
        <v>1642</v>
      </c>
      <c r="Q1074" s="46">
        <v>120</v>
      </c>
      <c r="R1074" s="19" t="s">
        <v>1544</v>
      </c>
      <c r="S1074" s="19" t="s">
        <v>1736</v>
      </c>
      <c r="T1074" s="19" t="s">
        <v>1737</v>
      </c>
      <c r="U1074" s="19" t="s">
        <v>10854</v>
      </c>
      <c r="V1074" s="19" t="s">
        <v>10855</v>
      </c>
      <c r="W1074" s="19" t="s">
        <v>2433</v>
      </c>
      <c r="X1074" s="19" t="s">
        <v>10856</v>
      </c>
      <c r="Y1074" s="19" t="s">
        <v>2435</v>
      </c>
      <c r="Z1074" s="19" t="s">
        <v>2436</v>
      </c>
      <c r="AA1074" s="46">
        <v>385</v>
      </c>
      <c r="AB1074" s="19" t="s">
        <v>515</v>
      </c>
      <c r="AC1074" s="19" t="s">
        <v>183</v>
      </c>
      <c r="AD1074" s="19" t="s">
        <v>8596</v>
      </c>
      <c r="AE1074" s="19" t="s">
        <v>1481</v>
      </c>
      <c r="AF1074" s="19" t="s">
        <v>1554</v>
      </c>
      <c r="AG1074" s="19" t="s">
        <v>8597</v>
      </c>
      <c r="AH1074" s="19" t="s">
        <v>1499</v>
      </c>
      <c r="AI1074" s="19" t="s">
        <v>1500</v>
      </c>
      <c r="AJ1074" s="45">
        <v>0</v>
      </c>
      <c r="AK1074" s="45">
        <v>0</v>
      </c>
      <c r="AL1074" s="19" t="s">
        <v>1501</v>
      </c>
      <c r="AM1074" s="46">
        <v>10633.333000000001</v>
      </c>
      <c r="AN1074" s="46">
        <v>6003.3329999999996</v>
      </c>
      <c r="AO1074" s="46">
        <v>4630</v>
      </c>
      <c r="AP1074" s="45">
        <v>148.80000000000001</v>
      </c>
      <c r="AQ1074" s="45"/>
      <c r="AR1074" s="45" t="str">
        <f>IFERROR(VLOOKUP(AB1074,'Pedidos marco'!$A$1:$D$10000,4,0)," ")</f>
        <v xml:space="preserve"> </v>
      </c>
      <c r="AS1074" s="45">
        <f t="shared" si="112"/>
        <v>7</v>
      </c>
      <c r="AT1074" s="45" t="str">
        <f t="shared" si="113"/>
        <v>07</v>
      </c>
      <c r="AU1074" s="47">
        <v>6</v>
      </c>
      <c r="AV1074" s="19" t="str">
        <f t="shared" si="114"/>
        <v>04 April</v>
      </c>
      <c r="AW1074" s="19">
        <f t="shared" si="115"/>
        <v>1.24</v>
      </c>
      <c r="AX1074" s="19">
        <f t="shared" si="116"/>
        <v>24.8</v>
      </c>
      <c r="AY1074" s="19" t="e">
        <f>VLOOKUP(AG1074,Cías!$A$1:$E$10000,5,0)</f>
        <v>#N/A</v>
      </c>
      <c r="AZ1074" s="19" t="str">
        <f t="shared" si="117"/>
        <v>1013806</v>
      </c>
      <c r="BA1074" s="19" t="str">
        <f t="shared" si="118"/>
        <v>LOPEZ FREDY HERNAN</v>
      </c>
      <c r="BB1074" s="19" t="e">
        <f>VLOOKUP(AG1074,Cías!$A$1:$E$10000,3,0)</f>
        <v>#N/A</v>
      </c>
      <c r="BC1074" s="19"/>
      <c r="BD1074" s="19"/>
      <c r="BE1074" s="19"/>
      <c r="BF1074" s="19"/>
      <c r="BG1074" s="19"/>
      <c r="BH1074" s="19"/>
      <c r="BI1074" s="19"/>
      <c r="BJ1074" s="19"/>
    </row>
    <row r="1075" spans="1:62" ht="15" x14ac:dyDescent="0.2">
      <c r="A1075" s="19" t="s">
        <v>10847</v>
      </c>
      <c r="B1075" s="19" t="s">
        <v>1479</v>
      </c>
      <c r="C1075" s="43">
        <v>44658</v>
      </c>
      <c r="D1075" s="44">
        <v>0.40902777777777999</v>
      </c>
      <c r="E1075" s="19" t="s">
        <v>10857</v>
      </c>
      <c r="F1075" s="19" t="s">
        <v>10858</v>
      </c>
      <c r="G1075" s="19" t="s">
        <v>10859</v>
      </c>
      <c r="H1075" s="45">
        <v>1636.8</v>
      </c>
      <c r="I1075" s="45">
        <v>1835.19</v>
      </c>
      <c r="J1075" s="19" t="s">
        <v>1560</v>
      </c>
      <c r="K1075" s="19" t="s">
        <v>10851</v>
      </c>
      <c r="L1075" s="19" t="s">
        <v>10860</v>
      </c>
      <c r="M1075" s="19" t="s">
        <v>10861</v>
      </c>
      <c r="N1075" s="19" t="s">
        <v>10847</v>
      </c>
      <c r="O1075" s="19" t="s">
        <v>1603</v>
      </c>
      <c r="P1075" s="19" t="s">
        <v>1604</v>
      </c>
      <c r="Q1075" s="46">
        <v>240</v>
      </c>
      <c r="R1075" s="19" t="s">
        <v>1544</v>
      </c>
      <c r="S1075" s="19" t="s">
        <v>1736</v>
      </c>
      <c r="T1075" s="19" t="s">
        <v>1737</v>
      </c>
      <c r="U1075" s="19" t="s">
        <v>10854</v>
      </c>
      <c r="V1075" s="19" t="s">
        <v>10855</v>
      </c>
      <c r="W1075" s="19" t="s">
        <v>2433</v>
      </c>
      <c r="X1075" s="19" t="s">
        <v>10856</v>
      </c>
      <c r="Y1075" s="19" t="s">
        <v>2435</v>
      </c>
      <c r="Z1075" s="19" t="s">
        <v>2436</v>
      </c>
      <c r="AA1075" s="46">
        <v>385</v>
      </c>
      <c r="AB1075" s="19" t="s">
        <v>515</v>
      </c>
      <c r="AC1075" s="19" t="s">
        <v>183</v>
      </c>
      <c r="AD1075" s="19" t="s">
        <v>8596</v>
      </c>
      <c r="AE1075" s="19" t="s">
        <v>1481</v>
      </c>
      <c r="AF1075" s="19" t="s">
        <v>1554</v>
      </c>
      <c r="AG1075" s="19" t="s">
        <v>8597</v>
      </c>
      <c r="AH1075" s="19" t="s">
        <v>1499</v>
      </c>
      <c r="AI1075" s="19" t="s">
        <v>1500</v>
      </c>
      <c r="AJ1075" s="45">
        <v>0</v>
      </c>
      <c r="AK1075" s="45">
        <v>0</v>
      </c>
      <c r="AL1075" s="19" t="s">
        <v>1501</v>
      </c>
      <c r="AM1075" s="46">
        <v>16636.667000000001</v>
      </c>
      <c r="AN1075" s="46">
        <v>12006.666999999999</v>
      </c>
      <c r="AO1075" s="46">
        <v>4630</v>
      </c>
      <c r="AP1075" s="45">
        <v>297.60000000000002</v>
      </c>
      <c r="AQ1075" s="45"/>
      <c r="AR1075" s="45" t="str">
        <f>IFERROR(VLOOKUP(AB1075,'Pedidos marco'!$A$1:$D$10000,4,0)," ")</f>
        <v xml:space="preserve"> </v>
      </c>
      <c r="AS1075" s="45">
        <f t="shared" si="112"/>
        <v>7</v>
      </c>
      <c r="AT1075" s="45" t="str">
        <f t="shared" si="113"/>
        <v>07</v>
      </c>
      <c r="AU1075" s="47">
        <v>12</v>
      </c>
      <c r="AV1075" s="19" t="str">
        <f t="shared" si="114"/>
        <v>04 April</v>
      </c>
      <c r="AW1075" s="19">
        <f t="shared" si="115"/>
        <v>1.24</v>
      </c>
      <c r="AX1075" s="19">
        <f t="shared" si="116"/>
        <v>24.8</v>
      </c>
      <c r="AY1075" s="19" t="e">
        <f>VLOOKUP(AG1075,Cías!$A$1:$E$10000,5,0)</f>
        <v>#N/A</v>
      </c>
      <c r="AZ1075" s="19" t="str">
        <f t="shared" si="117"/>
        <v>1013806</v>
      </c>
      <c r="BA1075" s="19" t="str">
        <f t="shared" si="118"/>
        <v>LOPEZ FREDY HERNAN</v>
      </c>
      <c r="BB1075" s="19" t="e">
        <f>VLOOKUP(AG1075,Cías!$A$1:$E$10000,3,0)</f>
        <v>#N/A</v>
      </c>
      <c r="BC1075" s="19"/>
      <c r="BD1075" s="19"/>
      <c r="BE1075" s="19"/>
      <c r="BF1075" s="19"/>
      <c r="BG1075" s="19"/>
      <c r="BH1075" s="19"/>
      <c r="BI1075" s="19"/>
      <c r="BJ1075" s="19"/>
    </row>
    <row r="1076" spans="1:62" ht="15" x14ac:dyDescent="0.2">
      <c r="A1076" s="19" t="s">
        <v>10862</v>
      </c>
      <c r="B1076" s="19" t="s">
        <v>1479</v>
      </c>
      <c r="C1076" s="43">
        <v>44658</v>
      </c>
      <c r="D1076" s="44">
        <v>0.41111111111110998</v>
      </c>
      <c r="E1076" s="19" t="s">
        <v>10863</v>
      </c>
      <c r="F1076" s="19" t="s">
        <v>10864</v>
      </c>
      <c r="G1076" s="19" t="s">
        <v>10865</v>
      </c>
      <c r="H1076" s="45">
        <v>3793.2</v>
      </c>
      <c r="I1076" s="45">
        <v>4252.96</v>
      </c>
      <c r="J1076" s="19" t="s">
        <v>1560</v>
      </c>
      <c r="K1076" s="19" t="s">
        <v>10866</v>
      </c>
      <c r="L1076" s="19" t="s">
        <v>10867</v>
      </c>
      <c r="M1076" s="19" t="s">
        <v>10868</v>
      </c>
      <c r="N1076" s="19" t="s">
        <v>10862</v>
      </c>
      <c r="O1076" s="19" t="s">
        <v>371</v>
      </c>
      <c r="P1076" s="19" t="s">
        <v>372</v>
      </c>
      <c r="Q1076" s="46">
        <v>580</v>
      </c>
      <c r="R1076" s="19" t="s">
        <v>1544</v>
      </c>
      <c r="S1076" s="19" t="s">
        <v>1898</v>
      </c>
      <c r="T1076" s="19" t="s">
        <v>1899</v>
      </c>
      <c r="U1076" s="19" t="s">
        <v>1900</v>
      </c>
      <c r="V1076" s="19" t="s">
        <v>1901</v>
      </c>
      <c r="W1076" s="19" t="s">
        <v>1548</v>
      </c>
      <c r="X1076" s="19" t="s">
        <v>1902</v>
      </c>
      <c r="Y1076" s="19" t="s">
        <v>1684</v>
      </c>
      <c r="Z1076" s="19" t="s">
        <v>1685</v>
      </c>
      <c r="AA1076" s="46">
        <v>198</v>
      </c>
      <c r="AB1076" s="19" t="s">
        <v>525</v>
      </c>
      <c r="AC1076" s="19" t="s">
        <v>202</v>
      </c>
      <c r="AD1076" s="19" t="s">
        <v>1903</v>
      </c>
      <c r="AE1076" s="19" t="s">
        <v>1904</v>
      </c>
      <c r="AF1076" s="19" t="s">
        <v>1592</v>
      </c>
      <c r="AG1076" s="19" t="s">
        <v>1905</v>
      </c>
      <c r="AH1076" s="19" t="s">
        <v>1499</v>
      </c>
      <c r="AI1076" s="19" t="s">
        <v>1500</v>
      </c>
      <c r="AJ1076" s="45">
        <v>0</v>
      </c>
      <c r="AK1076" s="45">
        <v>0</v>
      </c>
      <c r="AL1076" s="19" t="s">
        <v>1501</v>
      </c>
      <c r="AM1076" s="46">
        <v>37966.514999999999</v>
      </c>
      <c r="AN1076" s="46">
        <v>29061.514999999999</v>
      </c>
      <c r="AO1076" s="46">
        <v>8905</v>
      </c>
      <c r="AP1076" s="45">
        <v>429.2</v>
      </c>
      <c r="AQ1076" s="45"/>
      <c r="AR1076" s="45" t="str">
        <f>IFERROR(VLOOKUP(AB1076,'Pedidos marco'!$A$1:$D$10000,4,0)," ")</f>
        <v xml:space="preserve"> </v>
      </c>
      <c r="AS1076" s="45">
        <f t="shared" si="112"/>
        <v>7</v>
      </c>
      <c r="AT1076" s="45" t="str">
        <f t="shared" si="113"/>
        <v>07</v>
      </c>
      <c r="AU1076" s="47">
        <v>29</v>
      </c>
      <c r="AV1076" s="19" t="str">
        <f t="shared" si="114"/>
        <v>04 April</v>
      </c>
      <c r="AW1076" s="19">
        <f t="shared" si="115"/>
        <v>0.74</v>
      </c>
      <c r="AX1076" s="19">
        <f t="shared" si="116"/>
        <v>14.799999999999999</v>
      </c>
      <c r="AY1076" s="19" t="e">
        <f>VLOOKUP(AG1076,Cías!$A$1:$E$10000,5,0)</f>
        <v>#N/A</v>
      </c>
      <c r="AZ1076" s="19" t="str">
        <f t="shared" si="117"/>
        <v>1017066</v>
      </c>
      <c r="BA1076" s="19" t="str">
        <f t="shared" si="118"/>
        <v>MISE MISE NESTOR SALOMON</v>
      </c>
      <c r="BB1076" s="19" t="e">
        <f>VLOOKUP(AG1076,Cías!$A$1:$E$10000,3,0)</f>
        <v>#N/A</v>
      </c>
      <c r="BC1076" s="19"/>
      <c r="BD1076" s="19"/>
      <c r="BE1076" s="19"/>
      <c r="BF1076" s="19"/>
      <c r="BG1076" s="19"/>
      <c r="BH1076" s="19"/>
      <c r="BI1076" s="19"/>
      <c r="BJ1076" s="19"/>
    </row>
    <row r="1077" spans="1:62" ht="15" x14ac:dyDescent="0.2">
      <c r="A1077" s="19" t="s">
        <v>10862</v>
      </c>
      <c r="B1077" s="19" t="s">
        <v>1479</v>
      </c>
      <c r="C1077" s="43">
        <v>44658</v>
      </c>
      <c r="D1077" s="44">
        <v>0.41111111111110998</v>
      </c>
      <c r="E1077" s="19" t="s">
        <v>10869</v>
      </c>
      <c r="F1077" s="19" t="s">
        <v>10870</v>
      </c>
      <c r="G1077" s="19" t="s">
        <v>10871</v>
      </c>
      <c r="H1077" s="45">
        <v>520</v>
      </c>
      <c r="I1077" s="45">
        <v>583.03</v>
      </c>
      <c r="J1077" s="19" t="s">
        <v>1560</v>
      </c>
      <c r="K1077" s="19" t="s">
        <v>10872</v>
      </c>
      <c r="L1077" s="19" t="s">
        <v>10873</v>
      </c>
      <c r="M1077" s="19" t="s">
        <v>10874</v>
      </c>
      <c r="N1077" s="19" t="s">
        <v>10862</v>
      </c>
      <c r="O1077" s="19" t="s">
        <v>367</v>
      </c>
      <c r="P1077" s="19" t="s">
        <v>368</v>
      </c>
      <c r="Q1077" s="46">
        <v>80</v>
      </c>
      <c r="R1077" s="19" t="s">
        <v>1544</v>
      </c>
      <c r="S1077" s="19" t="s">
        <v>1898</v>
      </c>
      <c r="T1077" s="19" t="s">
        <v>1899</v>
      </c>
      <c r="U1077" s="19" t="s">
        <v>1900</v>
      </c>
      <c r="V1077" s="19" t="s">
        <v>1901</v>
      </c>
      <c r="W1077" s="19" t="s">
        <v>1548</v>
      </c>
      <c r="X1077" s="19" t="s">
        <v>1902</v>
      </c>
      <c r="Y1077" s="19" t="s">
        <v>1684</v>
      </c>
      <c r="Z1077" s="19" t="s">
        <v>1685</v>
      </c>
      <c r="AA1077" s="46">
        <v>198</v>
      </c>
      <c r="AB1077" s="19" t="s">
        <v>525</v>
      </c>
      <c r="AC1077" s="19" t="s">
        <v>202</v>
      </c>
      <c r="AD1077" s="19" t="s">
        <v>1903</v>
      </c>
      <c r="AE1077" s="19" t="s">
        <v>1904</v>
      </c>
      <c r="AF1077" s="19" t="s">
        <v>1592</v>
      </c>
      <c r="AG1077" s="19" t="s">
        <v>1905</v>
      </c>
      <c r="AH1077" s="19" t="s">
        <v>1499</v>
      </c>
      <c r="AI1077" s="19" t="s">
        <v>1500</v>
      </c>
      <c r="AJ1077" s="45">
        <v>0</v>
      </c>
      <c r="AK1077" s="45">
        <v>0</v>
      </c>
      <c r="AL1077" s="19" t="s">
        <v>1501</v>
      </c>
      <c r="AM1077" s="46">
        <v>12913.485000000001</v>
      </c>
      <c r="AN1077" s="46">
        <v>4008.4850000000001</v>
      </c>
      <c r="AO1077" s="46">
        <v>8905</v>
      </c>
      <c r="AP1077" s="45">
        <v>59.2</v>
      </c>
      <c r="AQ1077" s="45"/>
      <c r="AR1077" s="45" t="str">
        <f>IFERROR(VLOOKUP(AB1077,'Pedidos marco'!$A$1:$D$10000,4,0)," ")</f>
        <v xml:space="preserve"> </v>
      </c>
      <c r="AS1077" s="45">
        <f t="shared" si="112"/>
        <v>7</v>
      </c>
      <c r="AT1077" s="45" t="str">
        <f t="shared" si="113"/>
        <v>07</v>
      </c>
      <c r="AU1077" s="47">
        <v>4</v>
      </c>
      <c r="AV1077" s="19" t="str">
        <f t="shared" si="114"/>
        <v>04 April</v>
      </c>
      <c r="AW1077" s="19">
        <f t="shared" si="115"/>
        <v>0.74</v>
      </c>
      <c r="AX1077" s="19">
        <f t="shared" si="116"/>
        <v>14.8</v>
      </c>
      <c r="AY1077" s="19" t="e">
        <f>VLOOKUP(AG1077,Cías!$A$1:$E$10000,5,0)</f>
        <v>#N/A</v>
      </c>
      <c r="AZ1077" s="19" t="str">
        <f t="shared" si="117"/>
        <v>1017066</v>
      </c>
      <c r="BA1077" s="19" t="str">
        <f t="shared" si="118"/>
        <v>MISE MISE NESTOR SALOMON</v>
      </c>
      <c r="BB1077" s="19" t="e">
        <f>VLOOKUP(AG1077,Cías!$A$1:$E$10000,3,0)</f>
        <v>#N/A</v>
      </c>
      <c r="BC1077" s="19"/>
      <c r="BD1077" s="19"/>
      <c r="BE1077" s="19"/>
      <c r="BF1077" s="19"/>
      <c r="BG1077" s="19"/>
      <c r="BH1077" s="19"/>
      <c r="BI1077" s="19"/>
      <c r="BJ1077" s="19"/>
    </row>
    <row r="1078" spans="1:62" ht="15" x14ac:dyDescent="0.2">
      <c r="A1078" s="19" t="s">
        <v>10875</v>
      </c>
      <c r="B1078" s="19" t="s">
        <v>1479</v>
      </c>
      <c r="C1078" s="43">
        <v>44658</v>
      </c>
      <c r="D1078" s="44">
        <v>0.42013888888889001</v>
      </c>
      <c r="E1078" s="19" t="s">
        <v>10876</v>
      </c>
      <c r="F1078" s="19" t="s">
        <v>10877</v>
      </c>
      <c r="G1078" s="19" t="s">
        <v>10878</v>
      </c>
      <c r="H1078" s="45">
        <v>2440.8000000000002</v>
      </c>
      <c r="I1078" s="45">
        <v>2736.64</v>
      </c>
      <c r="J1078" s="19" t="s">
        <v>1560</v>
      </c>
      <c r="K1078" s="19" t="s">
        <v>10879</v>
      </c>
      <c r="L1078" s="19" t="s">
        <v>10880</v>
      </c>
      <c r="M1078" s="19" t="s">
        <v>10881</v>
      </c>
      <c r="N1078" s="19" t="s">
        <v>10875</v>
      </c>
      <c r="O1078" s="19" t="s">
        <v>371</v>
      </c>
      <c r="P1078" s="19" t="s">
        <v>372</v>
      </c>
      <c r="Q1078" s="46">
        <v>360</v>
      </c>
      <c r="R1078" s="19" t="s">
        <v>1544</v>
      </c>
      <c r="S1078" s="19" t="s">
        <v>2839</v>
      </c>
      <c r="T1078" s="19" t="s">
        <v>2840</v>
      </c>
      <c r="U1078" s="19" t="s">
        <v>4881</v>
      </c>
      <c r="V1078" s="19" t="s">
        <v>4882</v>
      </c>
      <c r="W1078" s="19" t="s">
        <v>4883</v>
      </c>
      <c r="X1078" s="19" t="s">
        <v>4884</v>
      </c>
      <c r="Y1078" s="19" t="s">
        <v>3162</v>
      </c>
      <c r="Z1078" s="19" t="s">
        <v>3163</v>
      </c>
      <c r="AA1078" s="46">
        <v>120</v>
      </c>
      <c r="AB1078" s="19" t="s">
        <v>548</v>
      </c>
      <c r="AC1078" s="19" t="s">
        <v>248</v>
      </c>
      <c r="AD1078" s="19" t="s">
        <v>4885</v>
      </c>
      <c r="AE1078" s="19" t="s">
        <v>1481</v>
      </c>
      <c r="AF1078" s="19" t="s">
        <v>1554</v>
      </c>
      <c r="AG1078" s="19" t="s">
        <v>4886</v>
      </c>
      <c r="AH1078" s="19" t="s">
        <v>1499</v>
      </c>
      <c r="AI1078" s="19" t="s">
        <v>1500</v>
      </c>
      <c r="AJ1078" s="45">
        <v>0</v>
      </c>
      <c r="AK1078" s="45">
        <v>0</v>
      </c>
      <c r="AL1078" s="19" t="s">
        <v>1501</v>
      </c>
      <c r="AM1078" s="46">
        <v>26850</v>
      </c>
      <c r="AN1078" s="46">
        <v>18010</v>
      </c>
      <c r="AO1078" s="46">
        <v>8840</v>
      </c>
      <c r="AP1078" s="45">
        <v>165.6</v>
      </c>
      <c r="AQ1078" s="45"/>
      <c r="AR1078" s="45" t="str">
        <f>IFERROR(VLOOKUP(AB1078,'Pedidos marco'!$A$1:$D$10000,4,0)," ")</f>
        <v xml:space="preserve"> </v>
      </c>
      <c r="AS1078" s="45">
        <f t="shared" si="112"/>
        <v>7</v>
      </c>
      <c r="AT1078" s="45" t="str">
        <f t="shared" si="113"/>
        <v>07</v>
      </c>
      <c r="AU1078" s="47">
        <v>18</v>
      </c>
      <c r="AV1078" s="19" t="str">
        <f t="shared" si="114"/>
        <v>04 April</v>
      </c>
      <c r="AW1078" s="19">
        <f t="shared" si="115"/>
        <v>0.45999999999999996</v>
      </c>
      <c r="AX1078" s="19">
        <f t="shared" si="116"/>
        <v>9.1999999999999993</v>
      </c>
      <c r="AY1078" s="19" t="e">
        <f>VLOOKUP(AG1078,Cías!$A$1:$E$10000,5,0)</f>
        <v>#N/A</v>
      </c>
      <c r="AZ1078" s="19" t="str">
        <f t="shared" si="117"/>
        <v>1013643</v>
      </c>
      <c r="BA1078" s="19" t="str">
        <f t="shared" si="118"/>
        <v>POZO TARUPI MARCELO JAVIER</v>
      </c>
      <c r="BB1078" s="19" t="e">
        <f>VLOOKUP(AG1078,Cías!$A$1:$E$10000,3,0)</f>
        <v>#N/A</v>
      </c>
      <c r="BC1078" s="19"/>
      <c r="BD1078" s="19"/>
      <c r="BE1078" s="19"/>
      <c r="BF1078" s="19"/>
      <c r="BG1078" s="19"/>
      <c r="BH1078" s="19"/>
      <c r="BI1078" s="19"/>
      <c r="BJ1078" s="19"/>
    </row>
    <row r="1079" spans="1:62" ht="15" x14ac:dyDescent="0.2">
      <c r="A1079" s="19" t="s">
        <v>10882</v>
      </c>
      <c r="B1079" s="19" t="s">
        <v>1479</v>
      </c>
      <c r="C1079" s="43">
        <v>44658</v>
      </c>
      <c r="D1079" s="44">
        <v>0.42152777777778</v>
      </c>
      <c r="E1079" s="19" t="s">
        <v>10883</v>
      </c>
      <c r="F1079" s="19" t="s">
        <v>1481</v>
      </c>
      <c r="G1079" s="19" t="s">
        <v>1481</v>
      </c>
      <c r="H1079" s="45">
        <v>0</v>
      </c>
      <c r="I1079" s="45">
        <v>0</v>
      </c>
      <c r="J1079" s="19" t="s">
        <v>1482</v>
      </c>
      <c r="K1079" s="19" t="s">
        <v>10884</v>
      </c>
      <c r="L1079" s="19" t="s">
        <v>10885</v>
      </c>
      <c r="M1079" s="19" t="s">
        <v>10886</v>
      </c>
      <c r="N1079" s="19" t="s">
        <v>10882</v>
      </c>
      <c r="O1079" s="19" t="s">
        <v>367</v>
      </c>
      <c r="P1079" s="19" t="s">
        <v>368</v>
      </c>
      <c r="Q1079" s="46">
        <v>640</v>
      </c>
      <c r="R1079" s="19" t="s">
        <v>1544</v>
      </c>
      <c r="S1079" s="19" t="s">
        <v>1976</v>
      </c>
      <c r="T1079" s="19" t="s">
        <v>92</v>
      </c>
      <c r="U1079" s="19" t="s">
        <v>4647</v>
      </c>
      <c r="V1079" s="19" t="s">
        <v>2091</v>
      </c>
      <c r="W1079" s="19" t="s">
        <v>415</v>
      </c>
      <c r="X1079" s="19" t="s">
        <v>4648</v>
      </c>
      <c r="Y1079" s="19" t="s">
        <v>4649</v>
      </c>
      <c r="Z1079" s="19" t="s">
        <v>4650</v>
      </c>
      <c r="AA1079" s="46">
        <v>96.3</v>
      </c>
      <c r="AB1079" s="19" t="s">
        <v>471</v>
      </c>
      <c r="AC1079" s="19" t="s">
        <v>92</v>
      </c>
      <c r="AD1079" s="19" t="s">
        <v>4871</v>
      </c>
      <c r="AE1079" s="19" t="s">
        <v>4872</v>
      </c>
      <c r="AF1079" s="19" t="s">
        <v>1592</v>
      </c>
      <c r="AG1079" s="19" t="s">
        <v>4873</v>
      </c>
      <c r="AH1079" s="19" t="s">
        <v>1502</v>
      </c>
      <c r="AI1079" s="19" t="s">
        <v>2099</v>
      </c>
      <c r="AJ1079" s="45">
        <v>0</v>
      </c>
      <c r="AK1079" s="45">
        <v>0</v>
      </c>
      <c r="AL1079" s="19" t="s">
        <v>1501</v>
      </c>
      <c r="AM1079" s="46">
        <v>50400</v>
      </c>
      <c r="AN1079" s="46">
        <v>32070</v>
      </c>
      <c r="AO1079" s="46">
        <v>18330</v>
      </c>
      <c r="AP1079" s="45">
        <v>288</v>
      </c>
      <c r="AQ1079" s="45"/>
      <c r="AR1079" s="45" t="str">
        <f>IFERROR(VLOOKUP(AB1079,'Pedidos marco'!$A$1:$D$10000,4,0)," ")</f>
        <v xml:space="preserve"> </v>
      </c>
      <c r="AS1079" s="45">
        <f t="shared" si="112"/>
        <v>7</v>
      </c>
      <c r="AT1079" s="45" t="str">
        <f t="shared" si="113"/>
        <v>07</v>
      </c>
      <c r="AU1079" s="47">
        <v>32</v>
      </c>
      <c r="AV1079" s="19" t="str">
        <f t="shared" si="114"/>
        <v>04 April</v>
      </c>
      <c r="AW1079" s="19">
        <f t="shared" si="115"/>
        <v>0.45</v>
      </c>
      <c r="AX1079" s="19">
        <f t="shared" si="116"/>
        <v>9</v>
      </c>
      <c r="AY1079" s="19" t="e">
        <f>VLOOKUP(AG1079,Cías!$A$1:$E$10000,5,0)</f>
        <v>#N/A</v>
      </c>
      <c r="AZ1079" s="19" t="str">
        <f t="shared" si="117"/>
        <v>1014509</v>
      </c>
      <c r="BA1079" s="19" t="str">
        <f t="shared" si="118"/>
        <v>COMERCIAL MICHELENA S.A.</v>
      </c>
      <c r="BB1079" s="19" t="e">
        <f>VLOOKUP(AG1079,Cías!$A$1:$E$10000,3,0)</f>
        <v>#N/A</v>
      </c>
      <c r="BC1079" s="19"/>
      <c r="BD1079" s="19"/>
      <c r="BE1079" s="19"/>
      <c r="BF1079" s="19"/>
      <c r="BG1079" s="19"/>
      <c r="BH1079" s="19"/>
      <c r="BI1079" s="19"/>
      <c r="BJ1079" s="19"/>
    </row>
    <row r="1080" spans="1:62" ht="15" x14ac:dyDescent="0.2">
      <c r="A1080" s="19" t="s">
        <v>10887</v>
      </c>
      <c r="B1080" s="19" t="s">
        <v>1479</v>
      </c>
      <c r="C1080" s="43">
        <v>44658</v>
      </c>
      <c r="D1080" s="44">
        <v>0.42430555555555999</v>
      </c>
      <c r="E1080" s="19" t="s">
        <v>10888</v>
      </c>
      <c r="F1080" s="19" t="s">
        <v>10889</v>
      </c>
      <c r="G1080" s="19" t="s">
        <v>10890</v>
      </c>
      <c r="H1080" s="45">
        <v>835.2</v>
      </c>
      <c r="I1080" s="45">
        <v>936.43</v>
      </c>
      <c r="J1080" s="19" t="s">
        <v>1560</v>
      </c>
      <c r="K1080" s="19" t="s">
        <v>10891</v>
      </c>
      <c r="L1080" s="19" t="s">
        <v>10892</v>
      </c>
      <c r="M1080" s="19" t="s">
        <v>10893</v>
      </c>
      <c r="N1080" s="19" t="s">
        <v>10887</v>
      </c>
      <c r="O1080" s="19" t="s">
        <v>371</v>
      </c>
      <c r="P1080" s="19" t="s">
        <v>372</v>
      </c>
      <c r="Q1080" s="46">
        <v>120</v>
      </c>
      <c r="R1080" s="19" t="s">
        <v>1544</v>
      </c>
      <c r="S1080" s="19" t="s">
        <v>10894</v>
      </c>
      <c r="T1080" s="19" t="s">
        <v>10895</v>
      </c>
      <c r="U1080" s="19" t="s">
        <v>10896</v>
      </c>
      <c r="V1080" s="19" t="s">
        <v>10897</v>
      </c>
      <c r="W1080" s="19" t="s">
        <v>415</v>
      </c>
      <c r="X1080" s="19" t="s">
        <v>10898</v>
      </c>
      <c r="Y1080" s="19" t="s">
        <v>10899</v>
      </c>
      <c r="Z1080" s="19" t="s">
        <v>10900</v>
      </c>
      <c r="AA1080" s="46">
        <v>124</v>
      </c>
      <c r="AB1080" s="19" t="s">
        <v>504</v>
      </c>
      <c r="AC1080" s="19" t="s">
        <v>157</v>
      </c>
      <c r="AD1080" s="19" t="s">
        <v>5075</v>
      </c>
      <c r="AE1080" s="19" t="s">
        <v>1481</v>
      </c>
      <c r="AF1080" s="19" t="s">
        <v>1554</v>
      </c>
      <c r="AG1080" s="19" t="s">
        <v>5076</v>
      </c>
      <c r="AH1080" s="19" t="s">
        <v>1499</v>
      </c>
      <c r="AI1080" s="19" t="s">
        <v>1500</v>
      </c>
      <c r="AJ1080" s="45">
        <v>0</v>
      </c>
      <c r="AK1080" s="45">
        <v>0</v>
      </c>
      <c r="AL1080" s="19" t="s">
        <v>1501</v>
      </c>
      <c r="AM1080" s="46">
        <v>10490</v>
      </c>
      <c r="AN1080" s="46">
        <v>6010</v>
      </c>
      <c r="AO1080" s="46">
        <v>4480</v>
      </c>
      <c r="AP1080" s="45">
        <v>63.6</v>
      </c>
      <c r="AQ1080" s="45"/>
      <c r="AR1080" s="45" t="str">
        <f>IFERROR(VLOOKUP(AB1080,'Pedidos marco'!$A$1:$D$10000,4,0)," ")</f>
        <v xml:space="preserve"> </v>
      </c>
      <c r="AS1080" s="45">
        <f t="shared" si="112"/>
        <v>7</v>
      </c>
      <c r="AT1080" s="45" t="str">
        <f t="shared" si="113"/>
        <v>07</v>
      </c>
      <c r="AU1080" s="47">
        <v>6</v>
      </c>
      <c r="AV1080" s="19" t="str">
        <f t="shared" si="114"/>
        <v>04 April</v>
      </c>
      <c r="AW1080" s="19">
        <f t="shared" si="115"/>
        <v>0.53</v>
      </c>
      <c r="AX1080" s="19">
        <f t="shared" si="116"/>
        <v>10.6</v>
      </c>
      <c r="AY1080" s="19" t="e">
        <f>VLOOKUP(AG1080,Cías!$A$1:$E$10000,5,0)</f>
        <v>#N/A</v>
      </c>
      <c r="AZ1080" s="19" t="str">
        <f t="shared" si="117"/>
        <v>1013275</v>
      </c>
      <c r="BA1080" s="19" t="str">
        <f t="shared" si="118"/>
        <v>HARO RUIZ SIXTO RIGOBERTO</v>
      </c>
      <c r="BB1080" s="19" t="e">
        <f>VLOOKUP(AG1080,Cías!$A$1:$E$10000,3,0)</f>
        <v>#N/A</v>
      </c>
      <c r="BC1080" s="19"/>
      <c r="BD1080" s="19"/>
      <c r="BE1080" s="19"/>
      <c r="BF1080" s="19"/>
      <c r="BG1080" s="19"/>
      <c r="BH1080" s="19"/>
      <c r="BI1080" s="19"/>
      <c r="BJ1080" s="19"/>
    </row>
    <row r="1081" spans="1:62" ht="15" x14ac:dyDescent="0.2">
      <c r="A1081" s="19" t="s">
        <v>10887</v>
      </c>
      <c r="B1081" s="19" t="s">
        <v>1479</v>
      </c>
      <c r="C1081" s="43">
        <v>44658</v>
      </c>
      <c r="D1081" s="44">
        <v>0.42430555555555999</v>
      </c>
      <c r="E1081" s="19" t="s">
        <v>10901</v>
      </c>
      <c r="F1081" s="19" t="s">
        <v>10902</v>
      </c>
      <c r="G1081" s="19" t="s">
        <v>10903</v>
      </c>
      <c r="H1081" s="45">
        <v>1663.2</v>
      </c>
      <c r="I1081" s="45">
        <v>1864.79</v>
      </c>
      <c r="J1081" s="19" t="s">
        <v>1560</v>
      </c>
      <c r="K1081" s="19" t="s">
        <v>10891</v>
      </c>
      <c r="L1081" s="19" t="s">
        <v>10904</v>
      </c>
      <c r="M1081" s="19" t="s">
        <v>10905</v>
      </c>
      <c r="N1081" s="19" t="s">
        <v>10887</v>
      </c>
      <c r="O1081" s="19" t="s">
        <v>367</v>
      </c>
      <c r="P1081" s="19" t="s">
        <v>368</v>
      </c>
      <c r="Q1081" s="46">
        <v>240</v>
      </c>
      <c r="R1081" s="19" t="s">
        <v>1544</v>
      </c>
      <c r="S1081" s="19" t="s">
        <v>10894</v>
      </c>
      <c r="T1081" s="19" t="s">
        <v>10895</v>
      </c>
      <c r="U1081" s="19" t="s">
        <v>10896</v>
      </c>
      <c r="V1081" s="19" t="s">
        <v>10897</v>
      </c>
      <c r="W1081" s="19" t="s">
        <v>415</v>
      </c>
      <c r="X1081" s="19" t="s">
        <v>10898</v>
      </c>
      <c r="Y1081" s="19" t="s">
        <v>10899</v>
      </c>
      <c r="Z1081" s="19" t="s">
        <v>10900</v>
      </c>
      <c r="AA1081" s="46">
        <v>124</v>
      </c>
      <c r="AB1081" s="19" t="s">
        <v>504</v>
      </c>
      <c r="AC1081" s="19" t="s">
        <v>157</v>
      </c>
      <c r="AD1081" s="19" t="s">
        <v>5075</v>
      </c>
      <c r="AE1081" s="19" t="s">
        <v>1481</v>
      </c>
      <c r="AF1081" s="19" t="s">
        <v>1554</v>
      </c>
      <c r="AG1081" s="19" t="s">
        <v>5076</v>
      </c>
      <c r="AH1081" s="19" t="s">
        <v>1499</v>
      </c>
      <c r="AI1081" s="19" t="s">
        <v>1500</v>
      </c>
      <c r="AJ1081" s="45">
        <v>0</v>
      </c>
      <c r="AK1081" s="45">
        <v>0</v>
      </c>
      <c r="AL1081" s="19" t="s">
        <v>1501</v>
      </c>
      <c r="AM1081" s="46">
        <v>16500</v>
      </c>
      <c r="AN1081" s="46">
        <v>12020</v>
      </c>
      <c r="AO1081" s="46">
        <v>4480</v>
      </c>
      <c r="AP1081" s="45">
        <v>127.2</v>
      </c>
      <c r="AQ1081" s="45"/>
      <c r="AR1081" s="45" t="str">
        <f>IFERROR(VLOOKUP(AB1081,'Pedidos marco'!$A$1:$D$10000,4,0)," ")</f>
        <v xml:space="preserve"> </v>
      </c>
      <c r="AS1081" s="45">
        <f t="shared" si="112"/>
        <v>7</v>
      </c>
      <c r="AT1081" s="45" t="str">
        <f t="shared" si="113"/>
        <v>07</v>
      </c>
      <c r="AU1081" s="47">
        <v>12</v>
      </c>
      <c r="AV1081" s="19" t="str">
        <f t="shared" si="114"/>
        <v>04 April</v>
      </c>
      <c r="AW1081" s="19">
        <f t="shared" si="115"/>
        <v>0.53</v>
      </c>
      <c r="AX1081" s="19">
        <f t="shared" si="116"/>
        <v>10.6</v>
      </c>
      <c r="AY1081" s="19" t="e">
        <f>VLOOKUP(AG1081,Cías!$A$1:$E$10000,5,0)</f>
        <v>#N/A</v>
      </c>
      <c r="AZ1081" s="19" t="str">
        <f t="shared" si="117"/>
        <v>1013275</v>
      </c>
      <c r="BA1081" s="19" t="str">
        <f t="shared" si="118"/>
        <v>HARO RUIZ SIXTO RIGOBERTO</v>
      </c>
      <c r="BB1081" s="19" t="e">
        <f>VLOOKUP(AG1081,Cías!$A$1:$E$10000,3,0)</f>
        <v>#N/A</v>
      </c>
      <c r="BC1081" s="19"/>
      <c r="BD1081" s="19"/>
      <c r="BE1081" s="19"/>
      <c r="BF1081" s="19"/>
      <c r="BG1081" s="19"/>
      <c r="BH1081" s="19"/>
      <c r="BI1081" s="19"/>
      <c r="BJ1081" s="19"/>
    </row>
    <row r="1082" spans="1:62" ht="15" x14ac:dyDescent="0.2">
      <c r="A1082" s="19" t="s">
        <v>10906</v>
      </c>
      <c r="B1082" s="19" t="s">
        <v>1479</v>
      </c>
      <c r="C1082" s="43">
        <v>44658</v>
      </c>
      <c r="D1082" s="44">
        <v>0.42916666666667003</v>
      </c>
      <c r="E1082" s="19" t="s">
        <v>10907</v>
      </c>
      <c r="F1082" s="19" t="s">
        <v>10908</v>
      </c>
      <c r="G1082" s="19" t="s">
        <v>10909</v>
      </c>
      <c r="H1082" s="45">
        <v>1144</v>
      </c>
      <c r="I1082" s="45">
        <v>1282.6600000000001</v>
      </c>
      <c r="J1082" s="19" t="s">
        <v>1560</v>
      </c>
      <c r="K1082" s="19" t="s">
        <v>10910</v>
      </c>
      <c r="L1082" s="19" t="s">
        <v>10911</v>
      </c>
      <c r="M1082" s="19" t="s">
        <v>10912</v>
      </c>
      <c r="N1082" s="19" t="s">
        <v>10906</v>
      </c>
      <c r="O1082" s="19" t="s">
        <v>2600</v>
      </c>
      <c r="P1082" s="19" t="s">
        <v>2601</v>
      </c>
      <c r="Q1082" s="46">
        <v>160</v>
      </c>
      <c r="R1082" s="19" t="s">
        <v>1544</v>
      </c>
      <c r="S1082" s="19" t="s">
        <v>10913</v>
      </c>
      <c r="T1082" s="19" t="s">
        <v>10914</v>
      </c>
      <c r="U1082" s="19" t="s">
        <v>10915</v>
      </c>
      <c r="V1082" s="19" t="s">
        <v>10916</v>
      </c>
      <c r="W1082" s="19" t="s">
        <v>6431</v>
      </c>
      <c r="X1082" s="19" t="s">
        <v>10917</v>
      </c>
      <c r="Y1082" s="19" t="s">
        <v>6433</v>
      </c>
      <c r="Z1082" s="19" t="s">
        <v>6434</v>
      </c>
      <c r="AA1082" s="46">
        <v>293</v>
      </c>
      <c r="AB1082" s="19" t="s">
        <v>475</v>
      </c>
      <c r="AC1082" s="19" t="s">
        <v>100</v>
      </c>
      <c r="AD1082" s="19" t="s">
        <v>5307</v>
      </c>
      <c r="AE1082" s="19" t="s">
        <v>5308</v>
      </c>
      <c r="AF1082" s="19" t="s">
        <v>1592</v>
      </c>
      <c r="AG1082" s="19" t="s">
        <v>5309</v>
      </c>
      <c r="AH1082" s="19" t="s">
        <v>1499</v>
      </c>
      <c r="AI1082" s="19" t="s">
        <v>1500</v>
      </c>
      <c r="AJ1082" s="45">
        <v>0</v>
      </c>
      <c r="AK1082" s="45">
        <v>0</v>
      </c>
      <c r="AL1082" s="19" t="s">
        <v>1501</v>
      </c>
      <c r="AM1082" s="46">
        <v>13995.151</v>
      </c>
      <c r="AN1082" s="46">
        <v>8021.8180000000002</v>
      </c>
      <c r="AO1082" s="46">
        <v>5973.3329999999996</v>
      </c>
      <c r="AP1082" s="45">
        <v>121.6</v>
      </c>
      <c r="AQ1082" s="45"/>
      <c r="AR1082" s="45" t="str">
        <f>IFERROR(VLOOKUP(AB1082,'Pedidos marco'!$A$1:$D$10000,4,0)," ")</f>
        <v xml:space="preserve"> </v>
      </c>
      <c r="AS1082" s="45">
        <f t="shared" si="112"/>
        <v>7</v>
      </c>
      <c r="AT1082" s="45" t="str">
        <f t="shared" si="113"/>
        <v>07</v>
      </c>
      <c r="AU1082" s="47">
        <v>8</v>
      </c>
      <c r="AV1082" s="19" t="str">
        <f t="shared" si="114"/>
        <v>04 April</v>
      </c>
      <c r="AW1082" s="19">
        <f t="shared" si="115"/>
        <v>0.76</v>
      </c>
      <c r="AX1082" s="19">
        <f t="shared" si="116"/>
        <v>15.2</v>
      </c>
      <c r="AY1082" s="19" t="e">
        <f>VLOOKUP(AG1082,Cías!$A$1:$E$10000,5,0)</f>
        <v>#N/A</v>
      </c>
      <c r="AZ1082" s="19" t="str">
        <f t="shared" si="117"/>
        <v>1013573</v>
      </c>
      <c r="BA1082" s="19" t="str">
        <f t="shared" si="118"/>
        <v>CUASPA PEREZ SEGUNDO MANUEL</v>
      </c>
      <c r="BB1082" s="19" t="e">
        <f>VLOOKUP(AG1082,Cías!$A$1:$E$10000,3,0)</f>
        <v>#N/A</v>
      </c>
      <c r="BC1082" s="19"/>
      <c r="BD1082" s="19"/>
      <c r="BE1082" s="19"/>
      <c r="BF1082" s="19"/>
      <c r="BG1082" s="19"/>
      <c r="BH1082" s="19"/>
      <c r="BI1082" s="19"/>
      <c r="BJ1082" s="19"/>
    </row>
    <row r="1083" spans="1:62" ht="15" x14ac:dyDescent="0.2">
      <c r="A1083" s="19" t="s">
        <v>10906</v>
      </c>
      <c r="B1083" s="19" t="s">
        <v>1479</v>
      </c>
      <c r="C1083" s="43">
        <v>44658</v>
      </c>
      <c r="D1083" s="44">
        <v>0.42916666666667003</v>
      </c>
      <c r="E1083" s="19" t="s">
        <v>10918</v>
      </c>
      <c r="F1083" s="19" t="s">
        <v>10919</v>
      </c>
      <c r="G1083" s="19" t="s">
        <v>10920</v>
      </c>
      <c r="H1083" s="45">
        <v>3000.8</v>
      </c>
      <c r="I1083" s="45">
        <v>3364.52</v>
      </c>
      <c r="J1083" s="19" t="s">
        <v>1560</v>
      </c>
      <c r="K1083" s="19" t="s">
        <v>10910</v>
      </c>
      <c r="L1083" s="19" t="s">
        <v>10921</v>
      </c>
      <c r="M1083" s="19" t="s">
        <v>10922</v>
      </c>
      <c r="N1083" s="19" t="s">
        <v>10906</v>
      </c>
      <c r="O1083" s="19" t="s">
        <v>1641</v>
      </c>
      <c r="P1083" s="19" t="s">
        <v>1642</v>
      </c>
      <c r="Q1083" s="46">
        <v>440</v>
      </c>
      <c r="R1083" s="19" t="s">
        <v>1544</v>
      </c>
      <c r="S1083" s="19" t="s">
        <v>10913</v>
      </c>
      <c r="T1083" s="19" t="s">
        <v>10914</v>
      </c>
      <c r="U1083" s="19" t="s">
        <v>10915</v>
      </c>
      <c r="V1083" s="19" t="s">
        <v>10916</v>
      </c>
      <c r="W1083" s="19" t="s">
        <v>6431</v>
      </c>
      <c r="X1083" s="19" t="s">
        <v>10917</v>
      </c>
      <c r="Y1083" s="19" t="s">
        <v>6433</v>
      </c>
      <c r="Z1083" s="19" t="s">
        <v>6434</v>
      </c>
      <c r="AA1083" s="46">
        <v>293</v>
      </c>
      <c r="AB1083" s="19" t="s">
        <v>475</v>
      </c>
      <c r="AC1083" s="19" t="s">
        <v>100</v>
      </c>
      <c r="AD1083" s="19" t="s">
        <v>5307</v>
      </c>
      <c r="AE1083" s="19" t="s">
        <v>5308</v>
      </c>
      <c r="AF1083" s="19" t="s">
        <v>1592</v>
      </c>
      <c r="AG1083" s="19" t="s">
        <v>5309</v>
      </c>
      <c r="AH1083" s="19" t="s">
        <v>1499</v>
      </c>
      <c r="AI1083" s="19" t="s">
        <v>1500</v>
      </c>
      <c r="AJ1083" s="45">
        <v>0</v>
      </c>
      <c r="AK1083" s="45">
        <v>0</v>
      </c>
      <c r="AL1083" s="19" t="s">
        <v>1501</v>
      </c>
      <c r="AM1083" s="46">
        <v>28033.332999999999</v>
      </c>
      <c r="AN1083" s="46">
        <v>22060</v>
      </c>
      <c r="AO1083" s="46">
        <v>5973.3329999999996</v>
      </c>
      <c r="AP1083" s="45">
        <v>334.4</v>
      </c>
      <c r="AQ1083" s="45"/>
      <c r="AR1083" s="45" t="str">
        <f>IFERROR(VLOOKUP(AB1083,'Pedidos marco'!$A$1:$D$10000,4,0)," ")</f>
        <v xml:space="preserve"> </v>
      </c>
      <c r="AS1083" s="45">
        <f t="shared" si="112"/>
        <v>7</v>
      </c>
      <c r="AT1083" s="45" t="str">
        <f t="shared" si="113"/>
        <v>07</v>
      </c>
      <c r="AU1083" s="47">
        <v>22</v>
      </c>
      <c r="AV1083" s="19" t="str">
        <f t="shared" si="114"/>
        <v>04 April</v>
      </c>
      <c r="AW1083" s="19">
        <f t="shared" si="115"/>
        <v>0.7599999999999999</v>
      </c>
      <c r="AX1083" s="19">
        <f t="shared" si="116"/>
        <v>15.2</v>
      </c>
      <c r="AY1083" s="19" t="e">
        <f>VLOOKUP(AG1083,Cías!$A$1:$E$10000,5,0)</f>
        <v>#N/A</v>
      </c>
      <c r="AZ1083" s="19" t="str">
        <f t="shared" si="117"/>
        <v>1013573</v>
      </c>
      <c r="BA1083" s="19" t="str">
        <f t="shared" si="118"/>
        <v>CUASPA PEREZ SEGUNDO MANUEL</v>
      </c>
      <c r="BB1083" s="19" t="e">
        <f>VLOOKUP(AG1083,Cías!$A$1:$E$10000,3,0)</f>
        <v>#N/A</v>
      </c>
      <c r="BC1083" s="19"/>
      <c r="BD1083" s="19"/>
      <c r="BE1083" s="19"/>
      <c r="BF1083" s="19"/>
      <c r="BG1083" s="19"/>
      <c r="BH1083" s="19"/>
      <c r="BI1083" s="19"/>
      <c r="BJ1083" s="19"/>
    </row>
    <row r="1084" spans="1:62" ht="15" x14ac:dyDescent="0.2">
      <c r="A1084" s="19" t="s">
        <v>10906</v>
      </c>
      <c r="B1084" s="19" t="s">
        <v>1479</v>
      </c>
      <c r="C1084" s="43">
        <v>44658</v>
      </c>
      <c r="D1084" s="44">
        <v>0.42916666666667003</v>
      </c>
      <c r="E1084" s="19" t="s">
        <v>10923</v>
      </c>
      <c r="F1084" s="19" t="s">
        <v>10924</v>
      </c>
      <c r="G1084" s="19" t="s">
        <v>10925</v>
      </c>
      <c r="H1084" s="45">
        <v>426</v>
      </c>
      <c r="I1084" s="45">
        <v>477.63</v>
      </c>
      <c r="J1084" s="19" t="s">
        <v>1560</v>
      </c>
      <c r="K1084" s="19" t="s">
        <v>10910</v>
      </c>
      <c r="L1084" s="19" t="s">
        <v>10926</v>
      </c>
      <c r="M1084" s="19" t="s">
        <v>10927</v>
      </c>
      <c r="N1084" s="19" t="s">
        <v>10906</v>
      </c>
      <c r="O1084" s="19" t="s">
        <v>1603</v>
      </c>
      <c r="P1084" s="19" t="s">
        <v>1604</v>
      </c>
      <c r="Q1084" s="46">
        <v>60</v>
      </c>
      <c r="R1084" s="19" t="s">
        <v>1544</v>
      </c>
      <c r="S1084" s="19" t="s">
        <v>10913</v>
      </c>
      <c r="T1084" s="19" t="s">
        <v>10914</v>
      </c>
      <c r="U1084" s="19" t="s">
        <v>10915</v>
      </c>
      <c r="V1084" s="19" t="s">
        <v>10916</v>
      </c>
      <c r="W1084" s="19" t="s">
        <v>6431</v>
      </c>
      <c r="X1084" s="19" t="s">
        <v>10917</v>
      </c>
      <c r="Y1084" s="19" t="s">
        <v>6433</v>
      </c>
      <c r="Z1084" s="19" t="s">
        <v>6434</v>
      </c>
      <c r="AA1084" s="46">
        <v>293</v>
      </c>
      <c r="AB1084" s="19" t="s">
        <v>475</v>
      </c>
      <c r="AC1084" s="19" t="s">
        <v>100</v>
      </c>
      <c r="AD1084" s="19" t="s">
        <v>5307</v>
      </c>
      <c r="AE1084" s="19" t="s">
        <v>5308</v>
      </c>
      <c r="AF1084" s="19" t="s">
        <v>1592</v>
      </c>
      <c r="AG1084" s="19" t="s">
        <v>5309</v>
      </c>
      <c r="AH1084" s="19" t="s">
        <v>1499</v>
      </c>
      <c r="AI1084" s="19" t="s">
        <v>1500</v>
      </c>
      <c r="AJ1084" s="45">
        <v>0</v>
      </c>
      <c r="AK1084" s="45">
        <v>0</v>
      </c>
      <c r="AL1084" s="19" t="s">
        <v>1501</v>
      </c>
      <c r="AM1084" s="46">
        <v>8981.5149999999994</v>
      </c>
      <c r="AN1084" s="46">
        <v>3008.1819999999998</v>
      </c>
      <c r="AO1084" s="46">
        <v>5973.3329999999996</v>
      </c>
      <c r="AP1084" s="45">
        <v>45.6</v>
      </c>
      <c r="AQ1084" s="45"/>
      <c r="AR1084" s="45" t="str">
        <f>IFERROR(VLOOKUP(AB1084,'Pedidos marco'!$A$1:$D$10000,4,0)," ")</f>
        <v xml:space="preserve"> </v>
      </c>
      <c r="AS1084" s="45">
        <f t="shared" si="112"/>
        <v>7</v>
      </c>
      <c r="AT1084" s="45" t="str">
        <f t="shared" si="113"/>
        <v>07</v>
      </c>
      <c r="AU1084" s="47">
        <v>3</v>
      </c>
      <c r="AV1084" s="19" t="str">
        <f t="shared" si="114"/>
        <v>04 April</v>
      </c>
      <c r="AW1084" s="19">
        <f t="shared" si="115"/>
        <v>0.76</v>
      </c>
      <c r="AX1084" s="19">
        <f t="shared" si="116"/>
        <v>15.200000000000001</v>
      </c>
      <c r="AY1084" s="19" t="e">
        <f>VLOOKUP(AG1084,Cías!$A$1:$E$10000,5,0)</f>
        <v>#N/A</v>
      </c>
      <c r="AZ1084" s="19" t="str">
        <f t="shared" si="117"/>
        <v>1013573</v>
      </c>
      <c r="BA1084" s="19" t="str">
        <f t="shared" si="118"/>
        <v>CUASPA PEREZ SEGUNDO MANUEL</v>
      </c>
      <c r="BB1084" s="19" t="e">
        <f>VLOOKUP(AG1084,Cías!$A$1:$E$10000,3,0)</f>
        <v>#N/A</v>
      </c>
      <c r="BC1084" s="19"/>
      <c r="BD1084" s="19"/>
      <c r="BE1084" s="19"/>
      <c r="BF1084" s="19"/>
      <c r="BG1084" s="19"/>
      <c r="BH1084" s="19"/>
      <c r="BI1084" s="19"/>
      <c r="BJ1084" s="19"/>
    </row>
    <row r="1085" spans="1:62" ht="15" x14ac:dyDescent="0.2">
      <c r="A1085" s="19" t="s">
        <v>10928</v>
      </c>
      <c r="B1085" s="19" t="s">
        <v>1479</v>
      </c>
      <c r="C1085" s="43">
        <v>44658</v>
      </c>
      <c r="D1085" s="44">
        <v>0.43402777777778001</v>
      </c>
      <c r="E1085" s="19" t="s">
        <v>10929</v>
      </c>
      <c r="F1085" s="19" t="s">
        <v>10930</v>
      </c>
      <c r="G1085" s="19" t="s">
        <v>10931</v>
      </c>
      <c r="H1085" s="45">
        <v>3033.6</v>
      </c>
      <c r="I1085" s="45">
        <v>3401.29</v>
      </c>
      <c r="J1085" s="19" t="s">
        <v>1560</v>
      </c>
      <c r="K1085" s="19" t="s">
        <v>10932</v>
      </c>
      <c r="L1085" s="19" t="s">
        <v>10933</v>
      </c>
      <c r="M1085" s="19" t="s">
        <v>10934</v>
      </c>
      <c r="N1085" s="19" t="s">
        <v>10928</v>
      </c>
      <c r="O1085" s="19" t="s">
        <v>369</v>
      </c>
      <c r="P1085" s="19" t="s">
        <v>370</v>
      </c>
      <c r="Q1085" s="46">
        <v>480</v>
      </c>
      <c r="R1085" s="19" t="s">
        <v>1544</v>
      </c>
      <c r="S1085" s="19" t="s">
        <v>10935</v>
      </c>
      <c r="T1085" s="19" t="s">
        <v>10936</v>
      </c>
      <c r="U1085" s="19" t="s">
        <v>10937</v>
      </c>
      <c r="V1085" s="19" t="s">
        <v>2126</v>
      </c>
      <c r="W1085" s="19" t="s">
        <v>415</v>
      </c>
      <c r="X1085" s="19" t="s">
        <v>10938</v>
      </c>
      <c r="Y1085" s="19" t="s">
        <v>3748</v>
      </c>
      <c r="Z1085" s="19" t="s">
        <v>3749</v>
      </c>
      <c r="AA1085" s="46">
        <v>129</v>
      </c>
      <c r="AB1085" s="19" t="s">
        <v>505</v>
      </c>
      <c r="AC1085" s="19" t="s">
        <v>159</v>
      </c>
      <c r="AD1085" s="19" t="s">
        <v>2743</v>
      </c>
      <c r="AE1085" s="19" t="s">
        <v>2744</v>
      </c>
      <c r="AF1085" s="19" t="s">
        <v>1719</v>
      </c>
      <c r="AG1085" s="19" t="s">
        <v>2745</v>
      </c>
      <c r="AH1085" s="19" t="s">
        <v>1502</v>
      </c>
      <c r="AI1085" s="19" t="s">
        <v>2099</v>
      </c>
      <c r="AJ1085" s="45">
        <v>0</v>
      </c>
      <c r="AK1085" s="45">
        <v>0</v>
      </c>
      <c r="AL1085" s="19" t="s">
        <v>1501</v>
      </c>
      <c r="AM1085" s="46">
        <v>38840</v>
      </c>
      <c r="AN1085" s="46">
        <v>24100</v>
      </c>
      <c r="AO1085" s="46">
        <v>14740</v>
      </c>
      <c r="AP1085" s="45">
        <v>244.8</v>
      </c>
      <c r="AQ1085" s="45"/>
      <c r="AR1085" s="45" t="str">
        <f>IFERROR(VLOOKUP(AB1085,'Pedidos marco'!$A$1:$D$10000,4,0)," ")</f>
        <v xml:space="preserve"> </v>
      </c>
      <c r="AS1085" s="45">
        <f t="shared" si="112"/>
        <v>7</v>
      </c>
      <c r="AT1085" s="45" t="str">
        <f t="shared" si="113"/>
        <v>07</v>
      </c>
      <c r="AU1085" s="47">
        <v>24</v>
      </c>
      <c r="AV1085" s="19" t="str">
        <f t="shared" si="114"/>
        <v>04 April</v>
      </c>
      <c r="AW1085" s="19">
        <f t="shared" si="115"/>
        <v>0.51</v>
      </c>
      <c r="AX1085" s="19">
        <f t="shared" si="116"/>
        <v>10.200000000000001</v>
      </c>
      <c r="AY1085" s="19" t="e">
        <f>VLOOKUP(AG1085,Cías!$A$1:$E$10000,5,0)</f>
        <v>#N/A</v>
      </c>
      <c r="AZ1085" s="19" t="str">
        <f t="shared" si="117"/>
        <v>1013505</v>
      </c>
      <c r="BA1085" s="19" t="str">
        <f t="shared" si="118"/>
        <v>HERMOZA LOZADA JORGE ABDON</v>
      </c>
      <c r="BB1085" s="19" t="e">
        <f>VLOOKUP(AG1085,Cías!$A$1:$E$10000,3,0)</f>
        <v>#N/A</v>
      </c>
      <c r="BC1085" s="19"/>
      <c r="BD1085" s="19"/>
      <c r="BE1085" s="19"/>
      <c r="BF1085" s="19"/>
      <c r="BG1085" s="19"/>
      <c r="BH1085" s="19"/>
      <c r="BI1085" s="19"/>
      <c r="BJ1085" s="19"/>
    </row>
    <row r="1086" spans="1:62" ht="15" x14ac:dyDescent="0.2">
      <c r="A1086" s="19" t="s">
        <v>10939</v>
      </c>
      <c r="B1086" s="19" t="s">
        <v>1479</v>
      </c>
      <c r="C1086" s="43">
        <v>44658</v>
      </c>
      <c r="D1086" s="44">
        <v>0.43680555555556</v>
      </c>
      <c r="E1086" s="19" t="s">
        <v>10940</v>
      </c>
      <c r="F1086" s="19" t="s">
        <v>10941</v>
      </c>
      <c r="G1086" s="19" t="s">
        <v>10942</v>
      </c>
      <c r="H1086" s="45">
        <v>4105.2</v>
      </c>
      <c r="I1086" s="45">
        <v>4602.7700000000004</v>
      </c>
      <c r="J1086" s="19" t="s">
        <v>1560</v>
      </c>
      <c r="K1086" s="19" t="s">
        <v>10943</v>
      </c>
      <c r="L1086" s="19" t="s">
        <v>10944</v>
      </c>
      <c r="M1086" s="19" t="s">
        <v>10945</v>
      </c>
      <c r="N1086" s="19" t="s">
        <v>10939</v>
      </c>
      <c r="O1086" s="19" t="s">
        <v>1641</v>
      </c>
      <c r="P1086" s="19" t="s">
        <v>1642</v>
      </c>
      <c r="Q1086" s="46">
        <v>660</v>
      </c>
      <c r="R1086" s="19" t="s">
        <v>1544</v>
      </c>
      <c r="S1086" s="19" t="s">
        <v>1736</v>
      </c>
      <c r="T1086" s="19" t="s">
        <v>1737</v>
      </c>
      <c r="U1086" s="19" t="s">
        <v>10946</v>
      </c>
      <c r="V1086" s="19" t="s">
        <v>10947</v>
      </c>
      <c r="W1086" s="19" t="s">
        <v>10948</v>
      </c>
      <c r="X1086" s="19" t="s">
        <v>10949</v>
      </c>
      <c r="Y1086" s="19" t="s">
        <v>10950</v>
      </c>
      <c r="Z1086" s="19" t="s">
        <v>10951</v>
      </c>
      <c r="AA1086" s="46">
        <v>472</v>
      </c>
      <c r="AB1086" s="19" t="s">
        <v>583</v>
      </c>
      <c r="AC1086" s="19" t="s">
        <v>323</v>
      </c>
      <c r="AD1086" s="19" t="s">
        <v>4239</v>
      </c>
      <c r="AE1086" s="19" t="s">
        <v>4240</v>
      </c>
      <c r="AF1086" s="19" t="s">
        <v>1592</v>
      </c>
      <c r="AG1086" s="19" t="s">
        <v>4241</v>
      </c>
      <c r="AH1086" s="19" t="s">
        <v>1499</v>
      </c>
      <c r="AI1086" s="19" t="s">
        <v>1500</v>
      </c>
      <c r="AJ1086" s="45">
        <v>0</v>
      </c>
      <c r="AK1086" s="45">
        <v>0</v>
      </c>
      <c r="AL1086" s="19" t="s">
        <v>1501</v>
      </c>
      <c r="AM1086" s="46">
        <v>49650</v>
      </c>
      <c r="AN1086" s="46">
        <v>33090</v>
      </c>
      <c r="AO1086" s="46">
        <v>16560</v>
      </c>
      <c r="AP1086" s="45">
        <v>858</v>
      </c>
      <c r="AQ1086" s="45"/>
      <c r="AR1086" s="45" t="str">
        <f>IFERROR(VLOOKUP(AB1086,'Pedidos marco'!$A$1:$D$10000,4,0)," ")</f>
        <v xml:space="preserve"> </v>
      </c>
      <c r="AS1086" s="45">
        <f t="shared" si="112"/>
        <v>7</v>
      </c>
      <c r="AT1086" s="45" t="str">
        <f t="shared" si="113"/>
        <v>07</v>
      </c>
      <c r="AU1086" s="47">
        <v>33</v>
      </c>
      <c r="AV1086" s="19" t="str">
        <f t="shared" si="114"/>
        <v>04 April</v>
      </c>
      <c r="AW1086" s="19">
        <f t="shared" si="115"/>
        <v>1.3</v>
      </c>
      <c r="AX1086" s="19">
        <f t="shared" si="116"/>
        <v>26</v>
      </c>
      <c r="AY1086" s="19" t="e">
        <f>VLOOKUP(AG1086,Cías!$A$1:$E$10000,5,0)</f>
        <v>#N/A</v>
      </c>
      <c r="AZ1086" s="19" t="str">
        <f t="shared" si="117"/>
        <v>1013906</v>
      </c>
      <c r="BA1086" s="19" t="str">
        <f t="shared" si="118"/>
        <v>VALLEJOS VILLEGAS SAUL EDUARDO</v>
      </c>
      <c r="BB1086" s="19" t="e">
        <f>VLOOKUP(AG1086,Cías!$A$1:$E$10000,3,0)</f>
        <v>#N/A</v>
      </c>
      <c r="BC1086" s="19"/>
      <c r="BD1086" s="19"/>
      <c r="BE1086" s="19"/>
      <c r="BF1086" s="19"/>
      <c r="BG1086" s="19"/>
      <c r="BH1086" s="19"/>
      <c r="BI1086" s="19"/>
      <c r="BJ1086" s="19"/>
    </row>
    <row r="1087" spans="1:62" ht="15" x14ac:dyDescent="0.2">
      <c r="A1087" s="19" t="s">
        <v>10952</v>
      </c>
      <c r="B1087" s="19" t="s">
        <v>1479</v>
      </c>
      <c r="C1087" s="43">
        <v>44658</v>
      </c>
      <c r="D1087" s="44">
        <v>0.44305555555555998</v>
      </c>
      <c r="E1087" s="19" t="s">
        <v>10953</v>
      </c>
      <c r="F1087" s="19" t="s">
        <v>10954</v>
      </c>
      <c r="G1087" s="19" t="s">
        <v>10955</v>
      </c>
      <c r="H1087" s="45">
        <v>1646.4</v>
      </c>
      <c r="I1087" s="45">
        <v>1845.96</v>
      </c>
      <c r="J1087" s="19" t="s">
        <v>1560</v>
      </c>
      <c r="K1087" s="19" t="s">
        <v>10956</v>
      </c>
      <c r="L1087" s="19" t="s">
        <v>10957</v>
      </c>
      <c r="M1087" s="19" t="s">
        <v>10958</v>
      </c>
      <c r="N1087" s="19" t="s">
        <v>10952</v>
      </c>
      <c r="O1087" s="19" t="s">
        <v>371</v>
      </c>
      <c r="P1087" s="19" t="s">
        <v>372</v>
      </c>
      <c r="Q1087" s="46">
        <v>240</v>
      </c>
      <c r="R1087" s="19" t="s">
        <v>1544</v>
      </c>
      <c r="S1087" s="19" t="s">
        <v>1861</v>
      </c>
      <c r="T1087" s="19" t="s">
        <v>1862</v>
      </c>
      <c r="U1087" s="19" t="s">
        <v>2462</v>
      </c>
      <c r="V1087" s="19" t="s">
        <v>2463</v>
      </c>
      <c r="W1087" s="19" t="s">
        <v>2464</v>
      </c>
      <c r="X1087" s="19" t="s">
        <v>2465</v>
      </c>
      <c r="Y1087" s="19" t="s">
        <v>2466</v>
      </c>
      <c r="Z1087" s="19" t="s">
        <v>2467</v>
      </c>
      <c r="AA1087" s="46">
        <v>71</v>
      </c>
      <c r="AB1087" s="19" t="s">
        <v>437</v>
      </c>
      <c r="AC1087" s="19" t="s">
        <v>21</v>
      </c>
      <c r="AD1087" s="19" t="s">
        <v>1869</v>
      </c>
      <c r="AE1087" s="19" t="s">
        <v>1870</v>
      </c>
      <c r="AF1087" s="19" t="s">
        <v>1719</v>
      </c>
      <c r="AG1087" s="19" t="s">
        <v>1871</v>
      </c>
      <c r="AH1087" s="19" t="s">
        <v>1499</v>
      </c>
      <c r="AI1087" s="19" t="s">
        <v>1500</v>
      </c>
      <c r="AJ1087" s="45">
        <v>0</v>
      </c>
      <c r="AK1087" s="45">
        <v>0</v>
      </c>
      <c r="AL1087" s="19" t="s">
        <v>1501</v>
      </c>
      <c r="AM1087" s="46">
        <v>18370</v>
      </c>
      <c r="AN1087" s="46">
        <v>12010</v>
      </c>
      <c r="AO1087" s="46">
        <v>6360</v>
      </c>
      <c r="AP1087" s="45">
        <v>91.2</v>
      </c>
      <c r="AQ1087" s="45"/>
      <c r="AR1087" s="45" t="str">
        <f>IFERROR(VLOOKUP(AB1087,'Pedidos marco'!$A$1:$D$10000,4,0)," ")</f>
        <v xml:space="preserve"> </v>
      </c>
      <c r="AS1087" s="45">
        <f t="shared" si="112"/>
        <v>7</v>
      </c>
      <c r="AT1087" s="45" t="str">
        <f t="shared" si="113"/>
        <v>07</v>
      </c>
      <c r="AU1087" s="47">
        <v>12</v>
      </c>
      <c r="AV1087" s="19" t="str">
        <f t="shared" si="114"/>
        <v>04 April</v>
      </c>
      <c r="AW1087" s="19">
        <f t="shared" si="115"/>
        <v>0.38</v>
      </c>
      <c r="AX1087" s="19">
        <f t="shared" si="116"/>
        <v>7.6000000000000005</v>
      </c>
      <c r="AY1087" s="19" t="e">
        <f>VLOOKUP(AG1087,Cías!$A$1:$E$10000,5,0)</f>
        <v>#N/A</v>
      </c>
      <c r="AZ1087" s="19" t="str">
        <f t="shared" si="117"/>
        <v>1012808</v>
      </c>
      <c r="BA1087" s="19" t="str">
        <f t="shared" si="118"/>
        <v>ALVAREZ GONZAGA LASTEÑA MARIANA</v>
      </c>
      <c r="BB1087" s="19" t="e">
        <f>VLOOKUP(AG1087,Cías!$A$1:$E$10000,3,0)</f>
        <v>#N/A</v>
      </c>
      <c r="BC1087" s="19"/>
      <c r="BD1087" s="19"/>
      <c r="BE1087" s="19"/>
      <c r="BF1087" s="19"/>
      <c r="BG1087" s="19"/>
      <c r="BH1087" s="19"/>
      <c r="BI1087" s="19"/>
      <c r="BJ1087" s="19"/>
    </row>
    <row r="1088" spans="1:62" ht="15" x14ac:dyDescent="0.2">
      <c r="A1088" s="19" t="s">
        <v>10952</v>
      </c>
      <c r="B1088" s="19" t="s">
        <v>1479</v>
      </c>
      <c r="C1088" s="43">
        <v>44658</v>
      </c>
      <c r="D1088" s="44">
        <v>0.44305555555555998</v>
      </c>
      <c r="E1088" s="19" t="s">
        <v>10959</v>
      </c>
      <c r="F1088" s="19" t="s">
        <v>10960</v>
      </c>
      <c r="G1088" s="19" t="s">
        <v>10961</v>
      </c>
      <c r="H1088" s="45">
        <v>1632</v>
      </c>
      <c r="I1088" s="45">
        <v>1829.81</v>
      </c>
      <c r="J1088" s="19" t="s">
        <v>1560</v>
      </c>
      <c r="K1088" s="19" t="s">
        <v>10962</v>
      </c>
      <c r="L1088" s="19" t="s">
        <v>10963</v>
      </c>
      <c r="M1088" s="19" t="s">
        <v>10964</v>
      </c>
      <c r="N1088" s="19" t="s">
        <v>10952</v>
      </c>
      <c r="O1088" s="19" t="s">
        <v>367</v>
      </c>
      <c r="P1088" s="19" t="s">
        <v>368</v>
      </c>
      <c r="Q1088" s="46">
        <v>240</v>
      </c>
      <c r="R1088" s="19" t="s">
        <v>1544</v>
      </c>
      <c r="S1088" s="19" t="s">
        <v>1861</v>
      </c>
      <c r="T1088" s="19" t="s">
        <v>1862</v>
      </c>
      <c r="U1088" s="19" t="s">
        <v>2462</v>
      </c>
      <c r="V1088" s="19" t="s">
        <v>2463</v>
      </c>
      <c r="W1088" s="19" t="s">
        <v>2464</v>
      </c>
      <c r="X1088" s="19" t="s">
        <v>2465</v>
      </c>
      <c r="Y1088" s="19" t="s">
        <v>2466</v>
      </c>
      <c r="Z1088" s="19" t="s">
        <v>2467</v>
      </c>
      <c r="AA1088" s="46">
        <v>71</v>
      </c>
      <c r="AB1088" s="19" t="s">
        <v>437</v>
      </c>
      <c r="AC1088" s="19" t="s">
        <v>21</v>
      </c>
      <c r="AD1088" s="19" t="s">
        <v>1869</v>
      </c>
      <c r="AE1088" s="19" t="s">
        <v>1870</v>
      </c>
      <c r="AF1088" s="19" t="s">
        <v>1719</v>
      </c>
      <c r="AG1088" s="19" t="s">
        <v>1871</v>
      </c>
      <c r="AH1088" s="19" t="s">
        <v>1499</v>
      </c>
      <c r="AI1088" s="19" t="s">
        <v>1500</v>
      </c>
      <c r="AJ1088" s="45">
        <v>0</v>
      </c>
      <c r="AK1088" s="45">
        <v>0</v>
      </c>
      <c r="AL1088" s="19" t="s">
        <v>1501</v>
      </c>
      <c r="AM1088" s="46">
        <v>18370</v>
      </c>
      <c r="AN1088" s="46">
        <v>12010</v>
      </c>
      <c r="AO1088" s="46">
        <v>6360</v>
      </c>
      <c r="AP1088" s="45">
        <v>91.2</v>
      </c>
      <c r="AQ1088" s="45"/>
      <c r="AR1088" s="45" t="str">
        <f>IFERROR(VLOOKUP(AB1088,'Pedidos marco'!$A$1:$D$10000,4,0)," ")</f>
        <v xml:space="preserve"> </v>
      </c>
      <c r="AS1088" s="45">
        <f t="shared" si="112"/>
        <v>7</v>
      </c>
      <c r="AT1088" s="45" t="str">
        <f t="shared" si="113"/>
        <v>07</v>
      </c>
      <c r="AU1088" s="47">
        <v>12</v>
      </c>
      <c r="AV1088" s="19" t="str">
        <f t="shared" si="114"/>
        <v>04 April</v>
      </c>
      <c r="AW1088" s="19">
        <f t="shared" si="115"/>
        <v>0.38</v>
      </c>
      <c r="AX1088" s="19">
        <f t="shared" si="116"/>
        <v>7.6000000000000005</v>
      </c>
      <c r="AY1088" s="19" t="e">
        <f>VLOOKUP(AG1088,Cías!$A$1:$E$10000,5,0)</f>
        <v>#N/A</v>
      </c>
      <c r="AZ1088" s="19" t="str">
        <f t="shared" si="117"/>
        <v>1012808</v>
      </c>
      <c r="BA1088" s="19" t="str">
        <f t="shared" si="118"/>
        <v>ALVAREZ GONZAGA LASTEÑA MARIANA</v>
      </c>
      <c r="BB1088" s="19" t="e">
        <f>VLOOKUP(AG1088,Cías!$A$1:$E$10000,3,0)</f>
        <v>#N/A</v>
      </c>
      <c r="BC1088" s="19"/>
      <c r="BD1088" s="19"/>
      <c r="BE1088" s="19"/>
      <c r="BF1088" s="19"/>
      <c r="BG1088" s="19"/>
      <c r="BH1088" s="19"/>
      <c r="BI1088" s="19"/>
      <c r="BJ1088" s="19"/>
    </row>
    <row r="1089" spans="1:62" ht="15" x14ac:dyDescent="0.2">
      <c r="A1089" s="19" t="s">
        <v>10965</v>
      </c>
      <c r="B1089" s="19" t="s">
        <v>1479</v>
      </c>
      <c r="C1089" s="43">
        <v>44658</v>
      </c>
      <c r="D1089" s="44">
        <v>0.44652777777778002</v>
      </c>
      <c r="E1089" s="19" t="s">
        <v>10966</v>
      </c>
      <c r="F1089" s="19" t="s">
        <v>1481</v>
      </c>
      <c r="G1089" s="19" t="s">
        <v>1481</v>
      </c>
      <c r="H1089" s="45">
        <v>0</v>
      </c>
      <c r="I1089" s="45">
        <v>0</v>
      </c>
      <c r="J1089" s="19" t="s">
        <v>1482</v>
      </c>
      <c r="K1089" s="19" t="s">
        <v>10967</v>
      </c>
      <c r="L1089" s="19" t="s">
        <v>10968</v>
      </c>
      <c r="M1089" s="19" t="s">
        <v>10969</v>
      </c>
      <c r="N1089" s="19" t="s">
        <v>10965</v>
      </c>
      <c r="O1089" s="19" t="s">
        <v>1603</v>
      </c>
      <c r="P1089" s="19" t="s">
        <v>1604</v>
      </c>
      <c r="Q1089" s="46">
        <v>480</v>
      </c>
      <c r="R1089" s="19" t="s">
        <v>1544</v>
      </c>
      <c r="S1089" s="19" t="s">
        <v>4733</v>
      </c>
      <c r="T1089" s="19" t="s">
        <v>4734</v>
      </c>
      <c r="U1089" s="19" t="s">
        <v>4735</v>
      </c>
      <c r="V1089" s="19" t="s">
        <v>4736</v>
      </c>
      <c r="W1089" s="19" t="s">
        <v>1609</v>
      </c>
      <c r="X1089" s="19" t="s">
        <v>4737</v>
      </c>
      <c r="Y1089" s="19" t="s">
        <v>1611</v>
      </c>
      <c r="Z1089" s="19" t="s">
        <v>1612</v>
      </c>
      <c r="AA1089" s="46">
        <v>486</v>
      </c>
      <c r="AB1089" s="19" t="s">
        <v>522</v>
      </c>
      <c r="AC1089" s="19" t="s">
        <v>196</v>
      </c>
      <c r="AD1089" s="19" t="s">
        <v>3714</v>
      </c>
      <c r="AE1089" s="19" t="s">
        <v>3715</v>
      </c>
      <c r="AF1089" s="19" t="s">
        <v>1719</v>
      </c>
      <c r="AG1089" s="19" t="s">
        <v>3716</v>
      </c>
      <c r="AH1089" s="19" t="s">
        <v>1594</v>
      </c>
      <c r="AI1089" s="19" t="s">
        <v>1595</v>
      </c>
      <c r="AJ1089" s="45">
        <v>0.05</v>
      </c>
      <c r="AK1089" s="45">
        <v>24</v>
      </c>
      <c r="AL1089" s="19" t="s">
        <v>1501</v>
      </c>
      <c r="AM1089" s="46">
        <v>39950</v>
      </c>
      <c r="AN1089" s="46">
        <v>24000</v>
      </c>
      <c r="AO1089" s="46">
        <v>15950</v>
      </c>
      <c r="AP1089" s="45">
        <v>542.4</v>
      </c>
      <c r="AQ1089" s="45"/>
      <c r="AR1089" s="45" t="str">
        <f>IFERROR(VLOOKUP(AB1089,'Pedidos marco'!$A$1:$D$10000,4,0)," ")</f>
        <v xml:space="preserve"> </v>
      </c>
      <c r="AS1089" s="45">
        <f t="shared" si="112"/>
        <v>7</v>
      </c>
      <c r="AT1089" s="45" t="str">
        <f t="shared" si="113"/>
        <v>07</v>
      </c>
      <c r="AU1089" s="47">
        <v>24</v>
      </c>
      <c r="AV1089" s="19" t="str">
        <f t="shared" si="114"/>
        <v>04 April</v>
      </c>
      <c r="AW1089" s="19">
        <f t="shared" si="115"/>
        <v>1.1299999999999999</v>
      </c>
      <c r="AX1089" s="19">
        <f t="shared" si="116"/>
        <v>22.599999999999998</v>
      </c>
      <c r="AY1089" s="19" t="e">
        <f>VLOOKUP(AG1089,Cías!$A$1:$E$10000,5,0)</f>
        <v>#N/A</v>
      </c>
      <c r="AZ1089" s="19" t="str">
        <f t="shared" si="117"/>
        <v>1013493</v>
      </c>
      <c r="BA1089" s="19" t="str">
        <f t="shared" si="118"/>
        <v>MEDIAVILLA PERUGACHI LUIS ALFONSO</v>
      </c>
      <c r="BB1089" s="19" t="e">
        <f>VLOOKUP(AG1089,Cías!$A$1:$E$10000,3,0)</f>
        <v>#N/A</v>
      </c>
      <c r="BC1089" s="19"/>
      <c r="BD1089" s="19"/>
      <c r="BE1089" s="19"/>
      <c r="BF1089" s="19"/>
      <c r="BG1089" s="19"/>
      <c r="BH1089" s="19"/>
      <c r="BI1089" s="19"/>
      <c r="BJ1089" s="19"/>
    </row>
    <row r="1090" spans="1:62" ht="15" x14ac:dyDescent="0.2">
      <c r="A1090" s="19" t="s">
        <v>10970</v>
      </c>
      <c r="B1090" s="19" t="s">
        <v>1479</v>
      </c>
      <c r="C1090" s="43">
        <v>44658</v>
      </c>
      <c r="D1090" s="44">
        <v>0.44791666666667002</v>
      </c>
      <c r="E1090" s="19" t="s">
        <v>10971</v>
      </c>
      <c r="F1090" s="19" t="s">
        <v>1481</v>
      </c>
      <c r="G1090" s="19" t="s">
        <v>1481</v>
      </c>
      <c r="H1090" s="45">
        <v>0</v>
      </c>
      <c r="I1090" s="45">
        <v>0</v>
      </c>
      <c r="J1090" s="19" t="s">
        <v>1482</v>
      </c>
      <c r="K1090" s="19" t="s">
        <v>10967</v>
      </c>
      <c r="L1090" s="19" t="s">
        <v>10972</v>
      </c>
      <c r="M1090" s="19" t="s">
        <v>10973</v>
      </c>
      <c r="N1090" s="19" t="s">
        <v>10970</v>
      </c>
      <c r="O1090" s="19" t="s">
        <v>1641</v>
      </c>
      <c r="P1090" s="19" t="s">
        <v>1642</v>
      </c>
      <c r="Q1090" s="46">
        <v>480</v>
      </c>
      <c r="R1090" s="19" t="s">
        <v>1544</v>
      </c>
      <c r="S1090" s="19" t="s">
        <v>4733</v>
      </c>
      <c r="T1090" s="19" t="s">
        <v>4734</v>
      </c>
      <c r="U1090" s="19" t="s">
        <v>4735</v>
      </c>
      <c r="V1090" s="19" t="s">
        <v>4736</v>
      </c>
      <c r="W1090" s="19" t="s">
        <v>1609</v>
      </c>
      <c r="X1090" s="19" t="s">
        <v>4737</v>
      </c>
      <c r="Y1090" s="19" t="s">
        <v>1611</v>
      </c>
      <c r="Z1090" s="19" t="s">
        <v>1612</v>
      </c>
      <c r="AA1090" s="46">
        <v>486</v>
      </c>
      <c r="AB1090" s="19" t="s">
        <v>564</v>
      </c>
      <c r="AC1090" s="19" t="s">
        <v>281</v>
      </c>
      <c r="AD1090" s="19" t="s">
        <v>2049</v>
      </c>
      <c r="AE1090" s="19" t="s">
        <v>2050</v>
      </c>
      <c r="AF1090" s="19" t="s">
        <v>1719</v>
      </c>
      <c r="AG1090" s="19" t="s">
        <v>2051</v>
      </c>
      <c r="AH1090" s="19" t="s">
        <v>1594</v>
      </c>
      <c r="AI1090" s="19" t="s">
        <v>1595</v>
      </c>
      <c r="AJ1090" s="45">
        <v>0.05</v>
      </c>
      <c r="AK1090" s="45">
        <v>24</v>
      </c>
      <c r="AL1090" s="19" t="s">
        <v>1501</v>
      </c>
      <c r="AM1090" s="46">
        <v>39240</v>
      </c>
      <c r="AN1090" s="46">
        <v>24050</v>
      </c>
      <c r="AO1090" s="46">
        <v>15190</v>
      </c>
      <c r="AP1090" s="45">
        <v>542.4</v>
      </c>
      <c r="AQ1090" s="45"/>
      <c r="AR1090" s="45" t="str">
        <f>IFERROR(VLOOKUP(AB1090,'Pedidos marco'!$A$1:$D$10000,4,0)," ")</f>
        <v xml:space="preserve"> </v>
      </c>
      <c r="AS1090" s="45">
        <f t="shared" si="112"/>
        <v>7</v>
      </c>
      <c r="AT1090" s="45" t="str">
        <f t="shared" si="113"/>
        <v>07</v>
      </c>
      <c r="AU1090" s="47">
        <v>24</v>
      </c>
      <c r="AV1090" s="19" t="str">
        <f t="shared" si="114"/>
        <v>04 April</v>
      </c>
      <c r="AW1090" s="19">
        <f t="shared" si="115"/>
        <v>1.1299999999999999</v>
      </c>
      <c r="AX1090" s="19">
        <f t="shared" si="116"/>
        <v>22.599999999999998</v>
      </c>
      <c r="AY1090" s="19" t="e">
        <f>VLOOKUP(AG1090,Cías!$A$1:$E$10000,5,0)</f>
        <v>#N/A</v>
      </c>
      <c r="AZ1090" s="19" t="str">
        <f t="shared" si="117"/>
        <v>1014106</v>
      </c>
      <c r="BA1090" s="19" t="str">
        <f t="shared" si="118"/>
        <v>SANCHEZ PILA FRANKLIN EDUARDO</v>
      </c>
      <c r="BB1090" s="19" t="e">
        <f>VLOOKUP(AG1090,Cías!$A$1:$E$10000,3,0)</f>
        <v>#N/A</v>
      </c>
      <c r="BC1090" s="19"/>
      <c r="BD1090" s="19"/>
      <c r="BE1090" s="19"/>
      <c r="BF1090" s="19"/>
      <c r="BG1090" s="19"/>
      <c r="BH1090" s="19"/>
      <c r="BI1090" s="19"/>
      <c r="BJ1090" s="19"/>
    </row>
    <row r="1091" spans="1:62" ht="15" x14ac:dyDescent="0.2">
      <c r="A1091" s="19" t="s">
        <v>10974</v>
      </c>
      <c r="B1091" s="19" t="s">
        <v>1479</v>
      </c>
      <c r="C1091" s="43">
        <v>44658</v>
      </c>
      <c r="D1091" s="44">
        <v>0.45138888888889001</v>
      </c>
      <c r="E1091" s="19" t="s">
        <v>10975</v>
      </c>
      <c r="F1091" s="19" t="s">
        <v>10976</v>
      </c>
      <c r="G1091" s="19" t="s">
        <v>10977</v>
      </c>
      <c r="H1091" s="45">
        <v>4292.84</v>
      </c>
      <c r="I1091" s="45">
        <v>4813.16</v>
      </c>
      <c r="J1091" s="19" t="s">
        <v>1560</v>
      </c>
      <c r="K1091" s="19" t="s">
        <v>10978</v>
      </c>
      <c r="L1091" s="19" t="s">
        <v>10979</v>
      </c>
      <c r="M1091" s="19" t="s">
        <v>10980</v>
      </c>
      <c r="N1091" s="19" t="s">
        <v>10974</v>
      </c>
      <c r="O1091" s="19" t="s">
        <v>367</v>
      </c>
      <c r="P1091" s="19" t="s">
        <v>368</v>
      </c>
      <c r="Q1091" s="46">
        <v>660</v>
      </c>
      <c r="R1091" s="19" t="s">
        <v>1544</v>
      </c>
      <c r="S1091" s="19" t="s">
        <v>5011</v>
      </c>
      <c r="T1091" s="19" t="s">
        <v>421</v>
      </c>
      <c r="U1091" s="19" t="s">
        <v>5012</v>
      </c>
      <c r="V1091" s="19" t="s">
        <v>5013</v>
      </c>
      <c r="W1091" s="19" t="s">
        <v>1757</v>
      </c>
      <c r="X1091" s="19" t="s">
        <v>1549</v>
      </c>
      <c r="Y1091" s="19" t="s">
        <v>1759</v>
      </c>
      <c r="Z1091" s="19" t="s">
        <v>1760</v>
      </c>
      <c r="AA1091" s="46">
        <v>218</v>
      </c>
      <c r="AB1091" s="19" t="s">
        <v>1420</v>
      </c>
      <c r="AC1091" s="19" t="s">
        <v>421</v>
      </c>
      <c r="AD1091" s="19" t="s">
        <v>5014</v>
      </c>
      <c r="AE1091" s="19" t="s">
        <v>5015</v>
      </c>
      <c r="AF1091" s="19" t="s">
        <v>1592</v>
      </c>
      <c r="AG1091" s="19" t="s">
        <v>5016</v>
      </c>
      <c r="AH1091" s="19" t="s">
        <v>1499</v>
      </c>
      <c r="AI1091" s="19" t="s">
        <v>1500</v>
      </c>
      <c r="AJ1091" s="45">
        <v>0</v>
      </c>
      <c r="AK1091" s="45">
        <v>0</v>
      </c>
      <c r="AL1091" s="19" t="s">
        <v>1501</v>
      </c>
      <c r="AM1091" s="46">
        <v>51180</v>
      </c>
      <c r="AN1091" s="46">
        <v>33060</v>
      </c>
      <c r="AO1091" s="46">
        <v>18120</v>
      </c>
      <c r="AP1091" s="45">
        <v>501.6</v>
      </c>
      <c r="AQ1091" s="45"/>
      <c r="AR1091" s="45" t="str">
        <f>IFERROR(VLOOKUP(AB1091,'Pedidos marco'!$A$1:$D$10000,4,0)," ")</f>
        <v xml:space="preserve"> </v>
      </c>
      <c r="AS1091" s="45">
        <f t="shared" si="112"/>
        <v>7</v>
      </c>
      <c r="AT1091" s="45" t="str">
        <f t="shared" si="113"/>
        <v>07</v>
      </c>
      <c r="AU1091" s="47">
        <v>33</v>
      </c>
      <c r="AV1091" s="19" t="str">
        <f t="shared" si="114"/>
        <v>04 April</v>
      </c>
      <c r="AW1091" s="19">
        <f t="shared" si="115"/>
        <v>0.76</v>
      </c>
      <c r="AX1091" s="19">
        <f t="shared" si="116"/>
        <v>15.200000000000001</v>
      </c>
      <c r="AY1091" s="19" t="e">
        <f>VLOOKUP(AG1091,Cías!$A$1:$E$10000,5,0)</f>
        <v>#N/A</v>
      </c>
      <c r="AZ1091" s="19" t="str">
        <f t="shared" si="117"/>
        <v>1023699</v>
      </c>
      <c r="BA1091" s="19" t="str">
        <f t="shared" si="118"/>
        <v>RIVADENEIRA MORALES KEVIN ANTONIO</v>
      </c>
      <c r="BB1091" s="19" t="e">
        <f>VLOOKUP(AG1091,Cías!$A$1:$E$10000,3,0)</f>
        <v>#N/A</v>
      </c>
      <c r="BC1091" s="19"/>
      <c r="BD1091" s="19"/>
      <c r="BE1091" s="19"/>
      <c r="BF1091" s="19"/>
      <c r="BG1091" s="19"/>
      <c r="BH1091" s="19"/>
      <c r="BI1091" s="19"/>
      <c r="BJ1091" s="19"/>
    </row>
    <row r="1092" spans="1:62" ht="15" x14ac:dyDescent="0.2">
      <c r="A1092" s="19" t="s">
        <v>10981</v>
      </c>
      <c r="B1092" s="19" t="s">
        <v>1479</v>
      </c>
      <c r="C1092" s="43">
        <v>44658</v>
      </c>
      <c r="D1092" s="44">
        <v>0.45416666666666999</v>
      </c>
      <c r="E1092" s="19" t="s">
        <v>10982</v>
      </c>
      <c r="F1092" s="19" t="s">
        <v>10983</v>
      </c>
      <c r="G1092" s="19" t="s">
        <v>10984</v>
      </c>
      <c r="H1092" s="45">
        <v>4098.2</v>
      </c>
      <c r="I1092" s="45">
        <v>4594.92</v>
      </c>
      <c r="J1092" s="19" t="s">
        <v>1560</v>
      </c>
      <c r="K1092" s="19" t="s">
        <v>10985</v>
      </c>
      <c r="L1092" s="19" t="s">
        <v>10986</v>
      </c>
      <c r="M1092" s="19" t="s">
        <v>10987</v>
      </c>
      <c r="N1092" s="19" t="s">
        <v>10981</v>
      </c>
      <c r="O1092" s="19" t="s">
        <v>1641</v>
      </c>
      <c r="P1092" s="19" t="s">
        <v>1642</v>
      </c>
      <c r="Q1092" s="46">
        <v>620</v>
      </c>
      <c r="R1092" s="19" t="s">
        <v>1544</v>
      </c>
      <c r="S1092" s="19" t="s">
        <v>2631</v>
      </c>
      <c r="T1092" s="19" t="s">
        <v>2632</v>
      </c>
      <c r="U1092" s="19" t="s">
        <v>2633</v>
      </c>
      <c r="V1092" s="19" t="s">
        <v>2634</v>
      </c>
      <c r="W1092" s="19" t="s">
        <v>2635</v>
      </c>
      <c r="X1092" s="19" t="s">
        <v>2636</v>
      </c>
      <c r="Y1092" s="19" t="s">
        <v>2637</v>
      </c>
      <c r="Z1092" s="19" t="s">
        <v>2638</v>
      </c>
      <c r="AA1092" s="46">
        <v>506</v>
      </c>
      <c r="AB1092" s="19" t="s">
        <v>431</v>
      </c>
      <c r="AC1092" s="19" t="s">
        <v>10</v>
      </c>
      <c r="AD1092" s="19" t="s">
        <v>2639</v>
      </c>
      <c r="AE1092" s="19" t="s">
        <v>1481</v>
      </c>
      <c r="AF1092" s="19" t="s">
        <v>1592</v>
      </c>
      <c r="AG1092" s="19" t="s">
        <v>2640</v>
      </c>
      <c r="AH1092" s="19" t="s">
        <v>1499</v>
      </c>
      <c r="AI1092" s="19" t="s">
        <v>1500</v>
      </c>
      <c r="AJ1092" s="45">
        <v>0</v>
      </c>
      <c r="AK1092" s="45">
        <v>0</v>
      </c>
      <c r="AL1092" s="19" t="s">
        <v>1501</v>
      </c>
      <c r="AM1092" s="46">
        <v>40590.152000000002</v>
      </c>
      <c r="AN1092" s="46">
        <v>31075.151999999998</v>
      </c>
      <c r="AO1092" s="46">
        <v>9515</v>
      </c>
      <c r="AP1092" s="45">
        <v>936.2</v>
      </c>
      <c r="AQ1092" s="45"/>
      <c r="AR1092" s="45" t="str">
        <f>IFERROR(VLOOKUP(AB1092,'Pedidos marco'!$A$1:$D$10000,4,0)," ")</f>
        <v xml:space="preserve"> </v>
      </c>
      <c r="AS1092" s="45">
        <f t="shared" ref="AS1092:AS1155" si="119">DAY(C1092)</f>
        <v>7</v>
      </c>
      <c r="AT1092" s="45" t="str">
        <f t="shared" ref="AT1092:AT1155" si="120">TEXT(AS1092,"dd")</f>
        <v>07</v>
      </c>
      <c r="AU1092" s="47">
        <v>31</v>
      </c>
      <c r="AV1092" s="19" t="str">
        <f t="shared" ref="AV1092:AV1155" si="121">TEXT(C1092,"MM MMMM")</f>
        <v>04 April</v>
      </c>
      <c r="AW1092" s="19">
        <f t="shared" ref="AW1092:AW1155" si="122">IFERROR(AP1092/Q1092,"")</f>
        <v>1.51</v>
      </c>
      <c r="AX1092" s="19">
        <f t="shared" ref="AX1092:AX1155" si="123">IFERROR(AP1092/AU1092,"")</f>
        <v>30.200000000000003</v>
      </c>
      <c r="AY1092" s="19" t="e">
        <f>VLOOKUP(AG1092,Cías!$A$1:$E$10000,5,0)</f>
        <v>#N/A</v>
      </c>
      <c r="AZ1092" s="19" t="str">
        <f t="shared" ref="AZ1092:AZ1155" si="124">AB1092</f>
        <v>1024814</v>
      </c>
      <c r="BA1092" s="19" t="str">
        <f t="shared" ref="BA1092:BA1155" si="125">AC1092</f>
        <v>ALEJANDRO CEVALLOS ELIJIO GERMAN</v>
      </c>
      <c r="BB1092" s="19" t="e">
        <f>VLOOKUP(AG1092,Cías!$A$1:$E$10000,3,0)</f>
        <v>#N/A</v>
      </c>
      <c r="BC1092" s="19"/>
      <c r="BD1092" s="19"/>
      <c r="BE1092" s="19"/>
      <c r="BF1092" s="19"/>
      <c r="BG1092" s="19"/>
      <c r="BH1092" s="19"/>
      <c r="BI1092" s="19"/>
      <c r="BJ1092" s="19"/>
    </row>
    <row r="1093" spans="1:62" ht="15" x14ac:dyDescent="0.2">
      <c r="A1093" s="19" t="s">
        <v>10981</v>
      </c>
      <c r="B1093" s="19" t="s">
        <v>1479</v>
      </c>
      <c r="C1093" s="43">
        <v>44658</v>
      </c>
      <c r="D1093" s="44">
        <v>0.45416666666666999</v>
      </c>
      <c r="E1093" s="19" t="s">
        <v>10988</v>
      </c>
      <c r="F1093" s="19" t="s">
        <v>10989</v>
      </c>
      <c r="G1093" s="19" t="s">
        <v>10990</v>
      </c>
      <c r="H1093" s="45">
        <v>274.8</v>
      </c>
      <c r="I1093" s="45">
        <v>308.11</v>
      </c>
      <c r="J1093" s="19" t="s">
        <v>1560</v>
      </c>
      <c r="K1093" s="19" t="s">
        <v>10985</v>
      </c>
      <c r="L1093" s="19" t="s">
        <v>10991</v>
      </c>
      <c r="M1093" s="19" t="s">
        <v>10992</v>
      </c>
      <c r="N1093" s="19" t="s">
        <v>10981</v>
      </c>
      <c r="O1093" s="19" t="s">
        <v>1603</v>
      </c>
      <c r="P1093" s="19" t="s">
        <v>1604</v>
      </c>
      <c r="Q1093" s="46">
        <v>40</v>
      </c>
      <c r="R1093" s="19" t="s">
        <v>1544</v>
      </c>
      <c r="S1093" s="19" t="s">
        <v>2631</v>
      </c>
      <c r="T1093" s="19" t="s">
        <v>2632</v>
      </c>
      <c r="U1093" s="19" t="s">
        <v>2633</v>
      </c>
      <c r="V1093" s="19" t="s">
        <v>2634</v>
      </c>
      <c r="W1093" s="19" t="s">
        <v>2635</v>
      </c>
      <c r="X1093" s="19" t="s">
        <v>2636</v>
      </c>
      <c r="Y1093" s="19" t="s">
        <v>2637</v>
      </c>
      <c r="Z1093" s="19" t="s">
        <v>2638</v>
      </c>
      <c r="AA1093" s="46">
        <v>506</v>
      </c>
      <c r="AB1093" s="19" t="s">
        <v>431</v>
      </c>
      <c r="AC1093" s="19" t="s">
        <v>10</v>
      </c>
      <c r="AD1093" s="19" t="s">
        <v>2639</v>
      </c>
      <c r="AE1093" s="19" t="s">
        <v>1481</v>
      </c>
      <c r="AF1093" s="19" t="s">
        <v>1592</v>
      </c>
      <c r="AG1093" s="19" t="s">
        <v>2640</v>
      </c>
      <c r="AH1093" s="19" t="s">
        <v>1499</v>
      </c>
      <c r="AI1093" s="19" t="s">
        <v>1500</v>
      </c>
      <c r="AJ1093" s="45">
        <v>0</v>
      </c>
      <c r="AK1093" s="45">
        <v>0</v>
      </c>
      <c r="AL1093" s="19" t="s">
        <v>1501</v>
      </c>
      <c r="AM1093" s="46">
        <v>11519.848</v>
      </c>
      <c r="AN1093" s="46">
        <v>2004.848</v>
      </c>
      <c r="AO1093" s="46">
        <v>9515</v>
      </c>
      <c r="AP1093" s="45">
        <v>60.4</v>
      </c>
      <c r="AQ1093" s="45"/>
      <c r="AR1093" s="45" t="str">
        <f>IFERROR(VLOOKUP(AB1093,'Pedidos marco'!$A$1:$D$10000,4,0)," ")</f>
        <v xml:space="preserve"> </v>
      </c>
      <c r="AS1093" s="45">
        <f t="shared" si="119"/>
        <v>7</v>
      </c>
      <c r="AT1093" s="45" t="str">
        <f t="shared" si="120"/>
        <v>07</v>
      </c>
      <c r="AU1093" s="47">
        <v>2</v>
      </c>
      <c r="AV1093" s="19" t="str">
        <f t="shared" si="121"/>
        <v>04 April</v>
      </c>
      <c r="AW1093" s="19">
        <f t="shared" si="122"/>
        <v>1.51</v>
      </c>
      <c r="AX1093" s="19">
        <f t="shared" si="123"/>
        <v>30.2</v>
      </c>
      <c r="AY1093" s="19" t="e">
        <f>VLOOKUP(AG1093,Cías!$A$1:$E$10000,5,0)</f>
        <v>#N/A</v>
      </c>
      <c r="AZ1093" s="19" t="str">
        <f t="shared" si="124"/>
        <v>1024814</v>
      </c>
      <c r="BA1093" s="19" t="str">
        <f t="shared" si="125"/>
        <v>ALEJANDRO CEVALLOS ELIJIO GERMAN</v>
      </c>
      <c r="BB1093" s="19" t="e">
        <f>VLOOKUP(AG1093,Cías!$A$1:$E$10000,3,0)</f>
        <v>#N/A</v>
      </c>
      <c r="BC1093" s="19"/>
      <c r="BD1093" s="19"/>
      <c r="BE1093" s="19"/>
      <c r="BF1093" s="19"/>
      <c r="BG1093" s="19"/>
      <c r="BH1093" s="19"/>
      <c r="BI1093" s="19"/>
      <c r="BJ1093" s="19"/>
    </row>
    <row r="1094" spans="1:62" ht="15" x14ac:dyDescent="0.2">
      <c r="A1094" s="19" t="s">
        <v>10993</v>
      </c>
      <c r="B1094" s="19" t="s">
        <v>1479</v>
      </c>
      <c r="C1094" s="43">
        <v>44658</v>
      </c>
      <c r="D1094" s="44">
        <v>0.45486111111110999</v>
      </c>
      <c r="E1094" s="19" t="s">
        <v>10994</v>
      </c>
      <c r="F1094" s="19" t="s">
        <v>1481</v>
      </c>
      <c r="G1094" s="19" t="s">
        <v>1481</v>
      </c>
      <c r="H1094" s="45">
        <v>0</v>
      </c>
      <c r="I1094" s="45">
        <v>0</v>
      </c>
      <c r="J1094" s="19" t="s">
        <v>1482</v>
      </c>
      <c r="K1094" s="19" t="s">
        <v>10995</v>
      </c>
      <c r="L1094" s="19" t="s">
        <v>10996</v>
      </c>
      <c r="M1094" s="19" t="s">
        <v>10997</v>
      </c>
      <c r="N1094" s="19" t="s">
        <v>10993</v>
      </c>
      <c r="O1094" s="19" t="s">
        <v>2057</v>
      </c>
      <c r="P1094" s="19" t="s">
        <v>2058</v>
      </c>
      <c r="Q1094" s="46">
        <v>30.67</v>
      </c>
      <c r="R1094" s="19" t="s">
        <v>1488</v>
      </c>
      <c r="S1094" s="19" t="s">
        <v>1545</v>
      </c>
      <c r="T1094" s="19" t="s">
        <v>74</v>
      </c>
      <c r="U1094" s="19" t="s">
        <v>8846</v>
      </c>
      <c r="V1094" s="19" t="s">
        <v>8847</v>
      </c>
      <c r="W1094" s="19" t="s">
        <v>1548</v>
      </c>
      <c r="X1094" s="19" t="s">
        <v>8848</v>
      </c>
      <c r="Y1094" s="19" t="s">
        <v>1684</v>
      </c>
      <c r="Z1094" s="19" t="s">
        <v>1685</v>
      </c>
      <c r="AA1094" s="46">
        <v>198</v>
      </c>
      <c r="AB1094" s="19" t="s">
        <v>461</v>
      </c>
      <c r="AC1094" s="19" t="s">
        <v>72</v>
      </c>
      <c r="AD1094" s="19" t="s">
        <v>2062</v>
      </c>
      <c r="AE1094" s="19" t="s">
        <v>2063</v>
      </c>
      <c r="AF1094" s="19" t="s">
        <v>1497</v>
      </c>
      <c r="AG1094" s="19" t="s">
        <v>2064</v>
      </c>
      <c r="AH1094" s="19" t="s">
        <v>1499</v>
      </c>
      <c r="AI1094" s="19" t="s">
        <v>1500</v>
      </c>
      <c r="AJ1094" s="45">
        <v>0</v>
      </c>
      <c r="AK1094" s="45">
        <v>0</v>
      </c>
      <c r="AL1094" s="19" t="s">
        <v>1501</v>
      </c>
      <c r="AM1094" s="46">
        <v>48820</v>
      </c>
      <c r="AN1094" s="46">
        <v>30670</v>
      </c>
      <c r="AO1094" s="46">
        <v>18150</v>
      </c>
      <c r="AP1094" s="45">
        <v>499.92</v>
      </c>
      <c r="AQ1094" s="45"/>
      <c r="AR1094" s="45" t="str">
        <f>IFERROR(VLOOKUP(AB1094,'Pedidos marco'!$A$1:$D$10000,4,0)," ")</f>
        <v xml:space="preserve"> </v>
      </c>
      <c r="AS1094" s="45">
        <f t="shared" si="119"/>
        <v>7</v>
      </c>
      <c r="AT1094" s="45" t="str">
        <f t="shared" si="120"/>
        <v>07</v>
      </c>
      <c r="AU1094" s="47">
        <v>30.67</v>
      </c>
      <c r="AV1094" s="19" t="str">
        <f t="shared" si="121"/>
        <v>04 April</v>
      </c>
      <c r="AW1094" s="19">
        <f t="shared" si="122"/>
        <v>16.299967394848387</v>
      </c>
      <c r="AX1094" s="19">
        <f t="shared" si="123"/>
        <v>16.299967394848387</v>
      </c>
      <c r="AY1094" s="19" t="e">
        <f>VLOOKUP(AG1094,Cías!$A$1:$E$10000,5,0)</f>
        <v>#N/A</v>
      </c>
      <c r="AZ1094" s="19" t="str">
        <f t="shared" si="124"/>
        <v>1013388</v>
      </c>
      <c r="BA1094" s="19" t="str">
        <f t="shared" si="125"/>
        <v>CAMPAÑA MALDONADO BLANCA CECILIA</v>
      </c>
      <c r="BB1094" s="19" t="e">
        <f>VLOOKUP(AG1094,Cías!$A$1:$E$10000,3,0)</f>
        <v>#N/A</v>
      </c>
      <c r="BC1094" s="19"/>
      <c r="BD1094" s="19"/>
      <c r="BE1094" s="19"/>
      <c r="BF1094" s="19"/>
      <c r="BG1094" s="19"/>
      <c r="BH1094" s="19"/>
      <c r="BI1094" s="19"/>
      <c r="BJ1094" s="19"/>
    </row>
    <row r="1095" spans="1:62" ht="15" x14ac:dyDescent="0.2">
      <c r="A1095" s="19" t="s">
        <v>10998</v>
      </c>
      <c r="B1095" s="19" t="s">
        <v>1479</v>
      </c>
      <c r="C1095" s="43">
        <v>44658</v>
      </c>
      <c r="D1095" s="44">
        <v>0.45763888888888998</v>
      </c>
      <c r="E1095" s="19" t="s">
        <v>10999</v>
      </c>
      <c r="F1095" s="19" t="s">
        <v>11000</v>
      </c>
      <c r="G1095" s="19" t="s">
        <v>11001</v>
      </c>
      <c r="H1095" s="45">
        <v>4448.3999999999996</v>
      </c>
      <c r="I1095" s="45">
        <v>4987.58</v>
      </c>
      <c r="J1095" s="19" t="s">
        <v>2037</v>
      </c>
      <c r="K1095" s="19" t="s">
        <v>11002</v>
      </c>
      <c r="L1095" s="19" t="s">
        <v>11003</v>
      </c>
      <c r="M1095" s="19" t="s">
        <v>11004</v>
      </c>
      <c r="N1095" s="19" t="s">
        <v>10998</v>
      </c>
      <c r="O1095" s="19" t="s">
        <v>1641</v>
      </c>
      <c r="P1095" s="19" t="s">
        <v>1642</v>
      </c>
      <c r="Q1095" s="46">
        <v>660</v>
      </c>
      <c r="R1095" s="19" t="s">
        <v>1544</v>
      </c>
      <c r="S1095" s="19" t="s">
        <v>6575</v>
      </c>
      <c r="T1095" s="19" t="s">
        <v>6576</v>
      </c>
      <c r="U1095" s="19" t="s">
        <v>6577</v>
      </c>
      <c r="V1095" s="19" t="s">
        <v>6578</v>
      </c>
      <c r="W1095" s="19" t="s">
        <v>2635</v>
      </c>
      <c r="X1095" s="19" t="s">
        <v>6579</v>
      </c>
      <c r="Y1095" s="19" t="s">
        <v>2637</v>
      </c>
      <c r="Z1095" s="19" t="s">
        <v>2638</v>
      </c>
      <c r="AA1095" s="46">
        <v>506</v>
      </c>
      <c r="AB1095" s="19" t="s">
        <v>566</v>
      </c>
      <c r="AC1095" s="19" t="s">
        <v>285</v>
      </c>
      <c r="AD1095" s="19" t="s">
        <v>5218</v>
      </c>
      <c r="AE1095" s="19" t="s">
        <v>5219</v>
      </c>
      <c r="AF1095" s="19" t="s">
        <v>1592</v>
      </c>
      <c r="AG1095" s="19" t="s">
        <v>5220</v>
      </c>
      <c r="AH1095" s="19" t="s">
        <v>1499</v>
      </c>
      <c r="AI1095" s="19" t="s">
        <v>1500</v>
      </c>
      <c r="AJ1095" s="45">
        <v>0</v>
      </c>
      <c r="AK1095" s="45">
        <v>0</v>
      </c>
      <c r="AL1095" s="19" t="s">
        <v>1501</v>
      </c>
      <c r="AM1095" s="46">
        <v>50030</v>
      </c>
      <c r="AN1095" s="46">
        <v>33080</v>
      </c>
      <c r="AO1095" s="46">
        <v>16950</v>
      </c>
      <c r="AP1095" s="45">
        <v>996.6</v>
      </c>
      <c r="AQ1095" s="45"/>
      <c r="AR1095" s="45" t="str">
        <f>IFERROR(VLOOKUP(AB1095,'Pedidos marco'!$A$1:$D$10000,4,0)," ")</f>
        <v xml:space="preserve"> </v>
      </c>
      <c r="AS1095" s="45">
        <f t="shared" si="119"/>
        <v>7</v>
      </c>
      <c r="AT1095" s="45" t="str">
        <f t="shared" si="120"/>
        <v>07</v>
      </c>
      <c r="AU1095" s="47">
        <v>33</v>
      </c>
      <c r="AV1095" s="19" t="str">
        <f t="shared" si="121"/>
        <v>04 April</v>
      </c>
      <c r="AW1095" s="19">
        <f t="shared" si="122"/>
        <v>1.51</v>
      </c>
      <c r="AX1095" s="19">
        <f t="shared" si="123"/>
        <v>30.2</v>
      </c>
      <c r="AY1095" s="19" t="e">
        <f>VLOOKUP(AG1095,Cías!$A$1:$E$10000,5,0)</f>
        <v>#N/A</v>
      </c>
      <c r="AZ1095" s="19" t="str">
        <f t="shared" si="124"/>
        <v>1013232</v>
      </c>
      <c r="BA1095" s="19" t="str">
        <f t="shared" si="125"/>
        <v>SANCHEZ VALLEJOS JORGE FABIAN</v>
      </c>
      <c r="BB1095" s="19" t="e">
        <f>VLOOKUP(AG1095,Cías!$A$1:$E$10000,3,0)</f>
        <v>#N/A</v>
      </c>
      <c r="BC1095" s="19"/>
      <c r="BD1095" s="19"/>
      <c r="BE1095" s="19"/>
      <c r="BF1095" s="19"/>
      <c r="BG1095" s="19"/>
      <c r="BH1095" s="19"/>
      <c r="BI1095" s="19"/>
      <c r="BJ1095" s="19"/>
    </row>
    <row r="1096" spans="1:62" ht="15" x14ac:dyDescent="0.2">
      <c r="A1096" s="19" t="s">
        <v>11005</v>
      </c>
      <c r="B1096" s="19" t="s">
        <v>1479</v>
      </c>
      <c r="C1096" s="43">
        <v>44658</v>
      </c>
      <c r="D1096" s="44">
        <v>0.45972222222221998</v>
      </c>
      <c r="E1096" s="19" t="s">
        <v>11006</v>
      </c>
      <c r="F1096" s="19" t="s">
        <v>11007</v>
      </c>
      <c r="G1096" s="19" t="s">
        <v>11008</v>
      </c>
      <c r="H1096" s="45">
        <v>3659.33</v>
      </c>
      <c r="I1096" s="45">
        <v>4102.8599999999997</v>
      </c>
      <c r="J1096" s="19" t="s">
        <v>1560</v>
      </c>
      <c r="K1096" s="19" t="s">
        <v>3254</v>
      </c>
      <c r="L1096" s="19" t="s">
        <v>11009</v>
      </c>
      <c r="M1096" s="19" t="s">
        <v>11010</v>
      </c>
      <c r="N1096" s="19" t="s">
        <v>11005</v>
      </c>
      <c r="O1096" s="19" t="s">
        <v>1486</v>
      </c>
      <c r="P1096" s="19" t="s">
        <v>1487</v>
      </c>
      <c r="Q1096" s="46">
        <v>31.47</v>
      </c>
      <c r="R1096" s="19" t="s">
        <v>1488</v>
      </c>
      <c r="S1096" s="19" t="s">
        <v>1564</v>
      </c>
      <c r="T1096" s="19" t="s">
        <v>416</v>
      </c>
      <c r="U1096" s="19" t="s">
        <v>1565</v>
      </c>
      <c r="V1096" s="19" t="s">
        <v>1566</v>
      </c>
      <c r="W1096" s="19" t="s">
        <v>1567</v>
      </c>
      <c r="X1096" s="19" t="s">
        <v>1568</v>
      </c>
      <c r="Y1096" s="19" t="s">
        <v>1569</v>
      </c>
      <c r="Z1096" s="19" t="s">
        <v>1570</v>
      </c>
      <c r="AA1096" s="46">
        <v>136</v>
      </c>
      <c r="AB1096" s="19" t="s">
        <v>1571</v>
      </c>
      <c r="AC1096" s="19" t="s">
        <v>416</v>
      </c>
      <c r="AD1096" s="19" t="s">
        <v>1572</v>
      </c>
      <c r="AE1096" s="19" t="s">
        <v>1573</v>
      </c>
      <c r="AF1096" s="19" t="s">
        <v>1497</v>
      </c>
      <c r="AG1096" s="19" t="s">
        <v>1574</v>
      </c>
      <c r="AH1096" s="19" t="s">
        <v>1499</v>
      </c>
      <c r="AI1096" s="19" t="s">
        <v>1500</v>
      </c>
      <c r="AJ1096" s="45">
        <v>0</v>
      </c>
      <c r="AK1096" s="45">
        <v>0</v>
      </c>
      <c r="AL1096" s="19" t="s">
        <v>1517</v>
      </c>
      <c r="AM1096" s="46">
        <v>50850</v>
      </c>
      <c r="AN1096" s="46">
        <v>31470</v>
      </c>
      <c r="AO1096" s="46">
        <v>19380</v>
      </c>
      <c r="AP1096" s="45">
        <v>0</v>
      </c>
      <c r="AQ1096" s="45"/>
      <c r="AR1096" s="45" t="str">
        <f>IFERROR(VLOOKUP(AB1096,'Pedidos marco'!$A$1:$D$10000,4,0)," ")</f>
        <v xml:space="preserve"> </v>
      </c>
      <c r="AS1096" s="45">
        <f t="shared" si="119"/>
        <v>7</v>
      </c>
      <c r="AT1096" s="45" t="str">
        <f t="shared" si="120"/>
        <v>07</v>
      </c>
      <c r="AU1096" s="47">
        <v>31.47</v>
      </c>
      <c r="AV1096" s="19" t="str">
        <f t="shared" si="121"/>
        <v>04 April</v>
      </c>
      <c r="AW1096" s="19">
        <f t="shared" si="122"/>
        <v>0</v>
      </c>
      <c r="AX1096" s="19">
        <f t="shared" si="123"/>
        <v>0</v>
      </c>
      <c r="AY1096" s="19" t="e">
        <f>VLOOKUP(AG1096,Cías!$A$1:$E$10000,5,0)</f>
        <v>#N/A</v>
      </c>
      <c r="AZ1096" s="19" t="str">
        <f t="shared" si="124"/>
        <v>1014407</v>
      </c>
      <c r="BA1096" s="19" t="str">
        <f t="shared" si="125"/>
        <v>HORMIANDES</v>
      </c>
      <c r="BB1096" s="19" t="e">
        <f>VLOOKUP(AG1096,Cías!$A$1:$E$10000,3,0)</f>
        <v>#N/A</v>
      </c>
      <c r="BC1096" s="19"/>
      <c r="BD1096" s="19"/>
      <c r="BE1096" s="19"/>
      <c r="BF1096" s="19"/>
      <c r="BG1096" s="19"/>
      <c r="BH1096" s="19"/>
      <c r="BI1096" s="19"/>
      <c r="BJ1096" s="19"/>
    </row>
    <row r="1097" spans="1:62" ht="15" x14ac:dyDescent="0.2">
      <c r="A1097" s="19" t="s">
        <v>11011</v>
      </c>
      <c r="B1097" s="19" t="s">
        <v>1479</v>
      </c>
      <c r="C1097" s="43">
        <v>44658</v>
      </c>
      <c r="D1097" s="44">
        <v>0.46250000000000002</v>
      </c>
      <c r="E1097" s="19" t="s">
        <v>11012</v>
      </c>
      <c r="F1097" s="19" t="s">
        <v>11013</v>
      </c>
      <c r="G1097" s="19" t="s">
        <v>11014</v>
      </c>
      <c r="H1097" s="45">
        <v>1264.74</v>
      </c>
      <c r="I1097" s="45">
        <v>1418.04</v>
      </c>
      <c r="J1097" s="19" t="s">
        <v>1560</v>
      </c>
      <c r="K1097" s="19" t="s">
        <v>11015</v>
      </c>
      <c r="L1097" s="19" t="s">
        <v>11016</v>
      </c>
      <c r="M1097" s="19" t="s">
        <v>11017</v>
      </c>
      <c r="N1097" s="19" t="s">
        <v>11011</v>
      </c>
      <c r="O1097" s="19" t="s">
        <v>369</v>
      </c>
      <c r="P1097" s="19" t="s">
        <v>370</v>
      </c>
      <c r="Q1097" s="46">
        <v>200</v>
      </c>
      <c r="R1097" s="19" t="s">
        <v>1544</v>
      </c>
      <c r="S1097" s="19" t="s">
        <v>6314</v>
      </c>
      <c r="T1097" s="19" t="s">
        <v>6315</v>
      </c>
      <c r="U1097" s="19" t="s">
        <v>6316</v>
      </c>
      <c r="V1097" s="19" t="s">
        <v>6317</v>
      </c>
      <c r="W1097" s="19" t="s">
        <v>1917</v>
      </c>
      <c r="X1097" s="19" t="s">
        <v>6318</v>
      </c>
      <c r="Y1097" s="19" t="s">
        <v>1946</v>
      </c>
      <c r="Z1097" s="19" t="s">
        <v>1947</v>
      </c>
      <c r="AA1097" s="46">
        <v>15</v>
      </c>
      <c r="AB1097" s="19" t="s">
        <v>488</v>
      </c>
      <c r="AC1097" s="19" t="s">
        <v>125</v>
      </c>
      <c r="AD1097" s="19" t="s">
        <v>5392</v>
      </c>
      <c r="AE1097" s="19" t="s">
        <v>5393</v>
      </c>
      <c r="AF1097" s="19" t="s">
        <v>1719</v>
      </c>
      <c r="AG1097" s="19" t="s">
        <v>5394</v>
      </c>
      <c r="AH1097" s="19" t="s">
        <v>1594</v>
      </c>
      <c r="AI1097" s="19" t="s">
        <v>1595</v>
      </c>
      <c r="AJ1097" s="45">
        <v>0.05</v>
      </c>
      <c r="AK1097" s="45">
        <v>10</v>
      </c>
      <c r="AL1097" s="19" t="s">
        <v>1501</v>
      </c>
      <c r="AM1097" s="46">
        <v>18057.5</v>
      </c>
      <c r="AN1097" s="46">
        <v>10012.5</v>
      </c>
      <c r="AO1097" s="46">
        <v>8045</v>
      </c>
      <c r="AP1097" s="45">
        <v>30</v>
      </c>
      <c r="AQ1097" s="45"/>
      <c r="AR1097" s="45" t="str">
        <f>IFERROR(VLOOKUP(AB1097,'Pedidos marco'!$A$1:$D$10000,4,0)," ")</f>
        <v xml:space="preserve"> </v>
      </c>
      <c r="AS1097" s="45">
        <f t="shared" si="119"/>
        <v>7</v>
      </c>
      <c r="AT1097" s="45" t="str">
        <f t="shared" si="120"/>
        <v>07</v>
      </c>
      <c r="AU1097" s="47">
        <v>10</v>
      </c>
      <c r="AV1097" s="19" t="str">
        <f t="shared" si="121"/>
        <v>04 April</v>
      </c>
      <c r="AW1097" s="19">
        <f t="shared" si="122"/>
        <v>0.15</v>
      </c>
      <c r="AX1097" s="19">
        <f t="shared" si="123"/>
        <v>3</v>
      </c>
      <c r="AY1097" s="19" t="e">
        <f>VLOOKUP(AG1097,Cías!$A$1:$E$10000,5,0)</f>
        <v>#N/A</v>
      </c>
      <c r="AZ1097" s="19" t="str">
        <f t="shared" si="124"/>
        <v>10003431</v>
      </c>
      <c r="BA1097" s="19" t="str">
        <f t="shared" si="125"/>
        <v>FIALLOS ARTEAGA ESTEFANIA CAROLINA</v>
      </c>
      <c r="BB1097" s="19" t="e">
        <f>VLOOKUP(AG1097,Cías!$A$1:$E$10000,3,0)</f>
        <v>#N/A</v>
      </c>
      <c r="BC1097" s="19"/>
      <c r="BD1097" s="19"/>
      <c r="BE1097" s="19"/>
      <c r="BF1097" s="19"/>
      <c r="BG1097" s="19"/>
      <c r="BH1097" s="19"/>
      <c r="BI1097" s="19"/>
      <c r="BJ1097" s="19"/>
    </row>
    <row r="1098" spans="1:62" ht="15" x14ac:dyDescent="0.2">
      <c r="A1098" s="19" t="s">
        <v>11011</v>
      </c>
      <c r="B1098" s="19" t="s">
        <v>1479</v>
      </c>
      <c r="C1098" s="43">
        <v>44658</v>
      </c>
      <c r="D1098" s="44">
        <v>0.46250000000000002</v>
      </c>
      <c r="E1098" s="19" t="s">
        <v>11018</v>
      </c>
      <c r="F1098" s="19" t="s">
        <v>11019</v>
      </c>
      <c r="G1098" s="19" t="s">
        <v>11020</v>
      </c>
      <c r="H1098" s="45">
        <v>1922.33</v>
      </c>
      <c r="I1098" s="45">
        <v>2155.33</v>
      </c>
      <c r="J1098" s="19" t="s">
        <v>1560</v>
      </c>
      <c r="K1098" s="19" t="s">
        <v>11021</v>
      </c>
      <c r="L1098" s="19" t="s">
        <v>11022</v>
      </c>
      <c r="M1098" s="19" t="s">
        <v>11023</v>
      </c>
      <c r="N1098" s="19" t="s">
        <v>11011</v>
      </c>
      <c r="O1098" s="19" t="s">
        <v>367</v>
      </c>
      <c r="P1098" s="19" t="s">
        <v>368</v>
      </c>
      <c r="Q1098" s="46">
        <v>280</v>
      </c>
      <c r="R1098" s="19" t="s">
        <v>1544</v>
      </c>
      <c r="S1098" s="19" t="s">
        <v>6314</v>
      </c>
      <c r="T1098" s="19" t="s">
        <v>6315</v>
      </c>
      <c r="U1098" s="19" t="s">
        <v>6316</v>
      </c>
      <c r="V1098" s="19" t="s">
        <v>6317</v>
      </c>
      <c r="W1098" s="19" t="s">
        <v>1917</v>
      </c>
      <c r="X1098" s="19" t="s">
        <v>6318</v>
      </c>
      <c r="Y1098" s="19" t="s">
        <v>1946</v>
      </c>
      <c r="Z1098" s="19" t="s">
        <v>1947</v>
      </c>
      <c r="AA1098" s="46">
        <v>15</v>
      </c>
      <c r="AB1098" s="19" t="s">
        <v>488</v>
      </c>
      <c r="AC1098" s="19" t="s">
        <v>125</v>
      </c>
      <c r="AD1098" s="19" t="s">
        <v>5392</v>
      </c>
      <c r="AE1098" s="19" t="s">
        <v>5393</v>
      </c>
      <c r="AF1098" s="19" t="s">
        <v>1719</v>
      </c>
      <c r="AG1098" s="19" t="s">
        <v>5394</v>
      </c>
      <c r="AH1098" s="19" t="s">
        <v>1594</v>
      </c>
      <c r="AI1098" s="19" t="s">
        <v>1595</v>
      </c>
      <c r="AJ1098" s="45">
        <v>0.05</v>
      </c>
      <c r="AK1098" s="45">
        <v>14</v>
      </c>
      <c r="AL1098" s="19" t="s">
        <v>1501</v>
      </c>
      <c r="AM1098" s="46">
        <v>22062.5</v>
      </c>
      <c r="AN1098" s="46">
        <v>14017.5</v>
      </c>
      <c r="AO1098" s="46">
        <v>8045</v>
      </c>
      <c r="AP1098" s="45">
        <v>42</v>
      </c>
      <c r="AQ1098" s="45"/>
      <c r="AR1098" s="45" t="str">
        <f>IFERROR(VLOOKUP(AB1098,'Pedidos marco'!$A$1:$D$10000,4,0)," ")</f>
        <v xml:space="preserve"> </v>
      </c>
      <c r="AS1098" s="45">
        <f t="shared" si="119"/>
        <v>7</v>
      </c>
      <c r="AT1098" s="45" t="str">
        <f t="shared" si="120"/>
        <v>07</v>
      </c>
      <c r="AU1098" s="47">
        <v>14</v>
      </c>
      <c r="AV1098" s="19" t="str">
        <f t="shared" si="121"/>
        <v>04 April</v>
      </c>
      <c r="AW1098" s="19">
        <f t="shared" si="122"/>
        <v>0.15</v>
      </c>
      <c r="AX1098" s="19">
        <f t="shared" si="123"/>
        <v>3</v>
      </c>
      <c r="AY1098" s="19" t="e">
        <f>VLOOKUP(AG1098,Cías!$A$1:$E$10000,5,0)</f>
        <v>#N/A</v>
      </c>
      <c r="AZ1098" s="19" t="str">
        <f t="shared" si="124"/>
        <v>10003431</v>
      </c>
      <c r="BA1098" s="19" t="str">
        <f t="shared" si="125"/>
        <v>FIALLOS ARTEAGA ESTEFANIA CAROLINA</v>
      </c>
      <c r="BB1098" s="19" t="e">
        <f>VLOOKUP(AG1098,Cías!$A$1:$E$10000,3,0)</f>
        <v>#N/A</v>
      </c>
      <c r="BC1098" s="19"/>
      <c r="BD1098" s="19"/>
      <c r="BE1098" s="19"/>
      <c r="BF1098" s="19"/>
      <c r="BG1098" s="19"/>
      <c r="BH1098" s="19"/>
      <c r="BI1098" s="19"/>
      <c r="BJ1098" s="19"/>
    </row>
    <row r="1099" spans="1:62" ht="15" x14ac:dyDescent="0.2">
      <c r="A1099" s="19" t="s">
        <v>11024</v>
      </c>
      <c r="B1099" s="19" t="s">
        <v>1479</v>
      </c>
      <c r="C1099" s="43">
        <v>44658</v>
      </c>
      <c r="D1099" s="44">
        <v>0.46527777777778001</v>
      </c>
      <c r="E1099" s="19" t="s">
        <v>11025</v>
      </c>
      <c r="F1099" s="19" t="s">
        <v>11026</v>
      </c>
      <c r="G1099" s="19" t="s">
        <v>11027</v>
      </c>
      <c r="H1099" s="45">
        <v>3740.8</v>
      </c>
      <c r="I1099" s="45">
        <v>4194.21</v>
      </c>
      <c r="J1099" s="19" t="s">
        <v>1560</v>
      </c>
      <c r="K1099" s="19" t="s">
        <v>11028</v>
      </c>
      <c r="L1099" s="19" t="s">
        <v>11029</v>
      </c>
      <c r="M1099" s="19" t="s">
        <v>11030</v>
      </c>
      <c r="N1099" s="19" t="s">
        <v>11024</v>
      </c>
      <c r="O1099" s="19" t="s">
        <v>1641</v>
      </c>
      <c r="P1099" s="19" t="s">
        <v>1642</v>
      </c>
      <c r="Q1099" s="46">
        <v>560</v>
      </c>
      <c r="R1099" s="19" t="s">
        <v>1544</v>
      </c>
      <c r="S1099" s="19" t="s">
        <v>3320</v>
      </c>
      <c r="T1099" s="19" t="s">
        <v>228</v>
      </c>
      <c r="U1099" s="19" t="s">
        <v>7364</v>
      </c>
      <c r="V1099" s="19" t="s">
        <v>7365</v>
      </c>
      <c r="W1099" s="19" t="s">
        <v>2635</v>
      </c>
      <c r="X1099" s="19" t="s">
        <v>7366</v>
      </c>
      <c r="Y1099" s="19" t="s">
        <v>2637</v>
      </c>
      <c r="Z1099" s="19" t="s">
        <v>2638</v>
      </c>
      <c r="AA1099" s="46">
        <v>506</v>
      </c>
      <c r="AB1099" s="19" t="s">
        <v>538</v>
      </c>
      <c r="AC1099" s="19" t="s">
        <v>228</v>
      </c>
      <c r="AD1099" s="19" t="s">
        <v>3324</v>
      </c>
      <c r="AE1099" s="19" t="s">
        <v>1481</v>
      </c>
      <c r="AF1099" s="19" t="s">
        <v>1592</v>
      </c>
      <c r="AG1099" s="19" t="s">
        <v>3325</v>
      </c>
      <c r="AH1099" s="19" t="s">
        <v>1499</v>
      </c>
      <c r="AI1099" s="19" t="s">
        <v>1500</v>
      </c>
      <c r="AJ1099" s="45">
        <v>0</v>
      </c>
      <c r="AK1099" s="45">
        <v>0</v>
      </c>
      <c r="AL1099" s="19" t="s">
        <v>1501</v>
      </c>
      <c r="AM1099" s="46">
        <v>37235</v>
      </c>
      <c r="AN1099" s="46">
        <v>28035</v>
      </c>
      <c r="AO1099" s="46">
        <v>9200</v>
      </c>
      <c r="AP1099" s="45">
        <v>845.6</v>
      </c>
      <c r="AQ1099" s="45"/>
      <c r="AR1099" s="45" t="str">
        <f>IFERROR(VLOOKUP(AB1099,'Pedidos marco'!$A$1:$D$10000,4,0)," ")</f>
        <v xml:space="preserve"> </v>
      </c>
      <c r="AS1099" s="45">
        <f t="shared" si="119"/>
        <v>7</v>
      </c>
      <c r="AT1099" s="45" t="str">
        <f t="shared" si="120"/>
        <v>07</v>
      </c>
      <c r="AU1099" s="47">
        <v>28</v>
      </c>
      <c r="AV1099" s="19" t="str">
        <f t="shared" si="121"/>
        <v>04 April</v>
      </c>
      <c r="AW1099" s="19">
        <f t="shared" si="122"/>
        <v>1.51</v>
      </c>
      <c r="AX1099" s="19">
        <f t="shared" si="123"/>
        <v>30.2</v>
      </c>
      <c r="AY1099" s="19" t="e">
        <f>VLOOKUP(AG1099,Cías!$A$1:$E$10000,5,0)</f>
        <v>#N/A</v>
      </c>
      <c r="AZ1099" s="19" t="str">
        <f t="shared" si="124"/>
        <v>1023011</v>
      </c>
      <c r="BA1099" s="19" t="str">
        <f t="shared" si="125"/>
        <v>PALOMEQUE CAIZA LUIS FERNANDO</v>
      </c>
      <c r="BB1099" s="19" t="e">
        <f>VLOOKUP(AG1099,Cías!$A$1:$E$10000,3,0)</f>
        <v>#N/A</v>
      </c>
      <c r="BC1099" s="19"/>
      <c r="BD1099" s="19"/>
      <c r="BE1099" s="19"/>
      <c r="BF1099" s="19"/>
      <c r="BG1099" s="19"/>
      <c r="BH1099" s="19"/>
      <c r="BI1099" s="19"/>
      <c r="BJ1099" s="19"/>
    </row>
    <row r="1100" spans="1:62" ht="15" x14ac:dyDescent="0.2">
      <c r="A1100" s="19" t="s">
        <v>11024</v>
      </c>
      <c r="B1100" s="19" t="s">
        <v>1479</v>
      </c>
      <c r="C1100" s="43">
        <v>44658</v>
      </c>
      <c r="D1100" s="44">
        <v>0.46527777777778001</v>
      </c>
      <c r="E1100" s="19" t="s">
        <v>11031</v>
      </c>
      <c r="F1100" s="19" t="s">
        <v>11032</v>
      </c>
      <c r="G1100" s="19" t="s">
        <v>11033</v>
      </c>
      <c r="H1100" s="45">
        <v>555.20000000000005</v>
      </c>
      <c r="I1100" s="45">
        <v>622.49</v>
      </c>
      <c r="J1100" s="19" t="s">
        <v>1560</v>
      </c>
      <c r="K1100" s="19" t="s">
        <v>11034</v>
      </c>
      <c r="L1100" s="19" t="s">
        <v>11035</v>
      </c>
      <c r="M1100" s="19" t="s">
        <v>11036</v>
      </c>
      <c r="N1100" s="19" t="s">
        <v>11024</v>
      </c>
      <c r="O1100" s="19" t="s">
        <v>1603</v>
      </c>
      <c r="P1100" s="19" t="s">
        <v>1604</v>
      </c>
      <c r="Q1100" s="46">
        <v>80</v>
      </c>
      <c r="R1100" s="19" t="s">
        <v>1544</v>
      </c>
      <c r="S1100" s="19" t="s">
        <v>3320</v>
      </c>
      <c r="T1100" s="19" t="s">
        <v>228</v>
      </c>
      <c r="U1100" s="19" t="s">
        <v>3332</v>
      </c>
      <c r="V1100" s="19" t="s">
        <v>3333</v>
      </c>
      <c r="W1100" s="19" t="s">
        <v>1740</v>
      </c>
      <c r="X1100" s="19" t="s">
        <v>3334</v>
      </c>
      <c r="Y1100" s="19" t="s">
        <v>1742</v>
      </c>
      <c r="Z1100" s="19" t="s">
        <v>1743</v>
      </c>
      <c r="AA1100" s="46">
        <v>469</v>
      </c>
      <c r="AB1100" s="19" t="s">
        <v>538</v>
      </c>
      <c r="AC1100" s="19" t="s">
        <v>228</v>
      </c>
      <c r="AD1100" s="19" t="s">
        <v>3324</v>
      </c>
      <c r="AE1100" s="19" t="s">
        <v>1481</v>
      </c>
      <c r="AF1100" s="19" t="s">
        <v>1592</v>
      </c>
      <c r="AG1100" s="19" t="s">
        <v>3325</v>
      </c>
      <c r="AH1100" s="19" t="s">
        <v>1499</v>
      </c>
      <c r="AI1100" s="19" t="s">
        <v>1500</v>
      </c>
      <c r="AJ1100" s="45">
        <v>0</v>
      </c>
      <c r="AK1100" s="45">
        <v>0</v>
      </c>
      <c r="AL1100" s="19" t="s">
        <v>1501</v>
      </c>
      <c r="AM1100" s="46">
        <v>13205</v>
      </c>
      <c r="AN1100" s="46">
        <v>4005</v>
      </c>
      <c r="AO1100" s="46">
        <v>9200</v>
      </c>
      <c r="AP1100" s="45">
        <v>111.2</v>
      </c>
      <c r="AQ1100" s="45"/>
      <c r="AR1100" s="45" t="str">
        <f>IFERROR(VLOOKUP(AB1100,'Pedidos marco'!$A$1:$D$10000,4,0)," ")</f>
        <v xml:space="preserve"> </v>
      </c>
      <c r="AS1100" s="45">
        <f t="shared" si="119"/>
        <v>7</v>
      </c>
      <c r="AT1100" s="45" t="str">
        <f t="shared" si="120"/>
        <v>07</v>
      </c>
      <c r="AU1100" s="47">
        <v>4</v>
      </c>
      <c r="AV1100" s="19" t="str">
        <f t="shared" si="121"/>
        <v>04 April</v>
      </c>
      <c r="AW1100" s="19">
        <f t="shared" si="122"/>
        <v>1.3900000000000001</v>
      </c>
      <c r="AX1100" s="19">
        <f t="shared" si="123"/>
        <v>27.8</v>
      </c>
      <c r="AY1100" s="19" t="e">
        <f>VLOOKUP(AG1100,Cías!$A$1:$E$10000,5,0)</f>
        <v>#N/A</v>
      </c>
      <c r="AZ1100" s="19" t="str">
        <f t="shared" si="124"/>
        <v>1023011</v>
      </c>
      <c r="BA1100" s="19" t="str">
        <f t="shared" si="125"/>
        <v>PALOMEQUE CAIZA LUIS FERNANDO</v>
      </c>
      <c r="BB1100" s="19" t="e">
        <f>VLOOKUP(AG1100,Cías!$A$1:$E$10000,3,0)</f>
        <v>#N/A</v>
      </c>
      <c r="BC1100" s="19"/>
      <c r="BD1100" s="19"/>
      <c r="BE1100" s="19"/>
      <c r="BF1100" s="19"/>
      <c r="BG1100" s="19"/>
      <c r="BH1100" s="19"/>
      <c r="BI1100" s="19"/>
      <c r="BJ1100" s="19"/>
    </row>
    <row r="1101" spans="1:62" ht="15" x14ac:dyDescent="0.2">
      <c r="A1101" s="19" t="s">
        <v>11037</v>
      </c>
      <c r="B1101" s="19" t="s">
        <v>1479</v>
      </c>
      <c r="C1101" s="43">
        <v>44658</v>
      </c>
      <c r="D1101" s="44">
        <v>0.46944444444444</v>
      </c>
      <c r="E1101" s="19" t="s">
        <v>11038</v>
      </c>
      <c r="F1101" s="19" t="s">
        <v>11039</v>
      </c>
      <c r="G1101" s="19" t="s">
        <v>11040</v>
      </c>
      <c r="H1101" s="45">
        <v>2332.8000000000002</v>
      </c>
      <c r="I1101" s="45">
        <v>2615.5500000000002</v>
      </c>
      <c r="J1101" s="19" t="s">
        <v>1560</v>
      </c>
      <c r="K1101" s="19" t="s">
        <v>11041</v>
      </c>
      <c r="L1101" s="19" t="s">
        <v>11042</v>
      </c>
      <c r="M1101" s="19" t="s">
        <v>11043</v>
      </c>
      <c r="N1101" s="19" t="s">
        <v>11037</v>
      </c>
      <c r="O1101" s="19" t="s">
        <v>1641</v>
      </c>
      <c r="P1101" s="19" t="s">
        <v>1642</v>
      </c>
      <c r="Q1101" s="46">
        <v>360</v>
      </c>
      <c r="R1101" s="19" t="s">
        <v>1544</v>
      </c>
      <c r="S1101" s="19" t="s">
        <v>6351</v>
      </c>
      <c r="T1101" s="19" t="s">
        <v>6352</v>
      </c>
      <c r="U1101" s="19" t="s">
        <v>6353</v>
      </c>
      <c r="V1101" s="19" t="s">
        <v>6354</v>
      </c>
      <c r="W1101" s="19" t="s">
        <v>2076</v>
      </c>
      <c r="X1101" s="19" t="s">
        <v>6355</v>
      </c>
      <c r="Y1101" s="19" t="s">
        <v>2078</v>
      </c>
      <c r="Z1101" s="19" t="s">
        <v>2079</v>
      </c>
      <c r="AA1101" s="46">
        <v>345</v>
      </c>
      <c r="AB1101" s="19" t="s">
        <v>493</v>
      </c>
      <c r="AC1101" s="19" t="s">
        <v>135</v>
      </c>
      <c r="AD1101" s="19" t="s">
        <v>3880</v>
      </c>
      <c r="AE1101" s="19" t="s">
        <v>1481</v>
      </c>
      <c r="AF1101" s="19" t="s">
        <v>1554</v>
      </c>
      <c r="AG1101" s="19" t="s">
        <v>3881</v>
      </c>
      <c r="AH1101" s="19" t="s">
        <v>1499</v>
      </c>
      <c r="AI1101" s="19" t="s">
        <v>1500</v>
      </c>
      <c r="AJ1101" s="45">
        <v>0</v>
      </c>
      <c r="AK1101" s="45">
        <v>0</v>
      </c>
      <c r="AL1101" s="19" t="s">
        <v>1501</v>
      </c>
      <c r="AM1101" s="46">
        <v>27030</v>
      </c>
      <c r="AN1101" s="46">
        <v>18010</v>
      </c>
      <c r="AO1101" s="46">
        <v>9020</v>
      </c>
      <c r="AP1101" s="45">
        <v>370.8</v>
      </c>
      <c r="AQ1101" s="45"/>
      <c r="AR1101" s="45" t="str">
        <f>IFERROR(VLOOKUP(AB1101,'Pedidos marco'!$A$1:$D$10000,4,0)," ")</f>
        <v xml:space="preserve"> </v>
      </c>
      <c r="AS1101" s="45">
        <f t="shared" si="119"/>
        <v>7</v>
      </c>
      <c r="AT1101" s="45" t="str">
        <f t="shared" si="120"/>
        <v>07</v>
      </c>
      <c r="AU1101" s="47">
        <v>18</v>
      </c>
      <c r="AV1101" s="19" t="str">
        <f t="shared" si="121"/>
        <v>04 April</v>
      </c>
      <c r="AW1101" s="19">
        <f t="shared" si="122"/>
        <v>1.03</v>
      </c>
      <c r="AX1101" s="19">
        <f t="shared" si="123"/>
        <v>20.6</v>
      </c>
      <c r="AY1101" s="19" t="e">
        <f>VLOOKUP(AG1101,Cías!$A$1:$E$10000,5,0)</f>
        <v>#N/A</v>
      </c>
      <c r="AZ1101" s="19" t="str">
        <f t="shared" si="124"/>
        <v>1020060</v>
      </c>
      <c r="BA1101" s="19" t="str">
        <f t="shared" si="125"/>
        <v>FUERTES RUEDA HUGO BALDOMERO</v>
      </c>
      <c r="BB1101" s="19" t="e">
        <f>VLOOKUP(AG1101,Cías!$A$1:$E$10000,3,0)</f>
        <v>#N/A</v>
      </c>
      <c r="BC1101" s="19"/>
      <c r="BD1101" s="19"/>
      <c r="BE1101" s="19"/>
      <c r="BF1101" s="19"/>
      <c r="BG1101" s="19"/>
      <c r="BH1101" s="19"/>
      <c r="BI1101" s="19"/>
      <c r="BJ1101" s="19"/>
    </row>
    <row r="1102" spans="1:62" ht="15" x14ac:dyDescent="0.2">
      <c r="A1102" s="19" t="s">
        <v>11044</v>
      </c>
      <c r="B1102" s="19" t="s">
        <v>1479</v>
      </c>
      <c r="C1102" s="43">
        <v>44658</v>
      </c>
      <c r="D1102" s="44">
        <v>0.47638888888889003</v>
      </c>
      <c r="E1102" s="19" t="s">
        <v>11045</v>
      </c>
      <c r="F1102" s="19" t="s">
        <v>1481</v>
      </c>
      <c r="G1102" s="19" t="s">
        <v>1481</v>
      </c>
      <c r="H1102" s="45">
        <v>0</v>
      </c>
      <c r="I1102" s="45">
        <v>0</v>
      </c>
      <c r="J1102" s="19" t="s">
        <v>1482</v>
      </c>
      <c r="K1102" s="19" t="s">
        <v>10967</v>
      </c>
      <c r="L1102" s="19" t="s">
        <v>11046</v>
      </c>
      <c r="M1102" s="19" t="s">
        <v>11047</v>
      </c>
      <c r="N1102" s="19" t="s">
        <v>11044</v>
      </c>
      <c r="O1102" s="19" t="s">
        <v>1603</v>
      </c>
      <c r="P1102" s="19" t="s">
        <v>1604</v>
      </c>
      <c r="Q1102" s="46">
        <v>480</v>
      </c>
      <c r="R1102" s="19" t="s">
        <v>1544</v>
      </c>
      <c r="S1102" s="19" t="s">
        <v>4733</v>
      </c>
      <c r="T1102" s="19" t="s">
        <v>4734</v>
      </c>
      <c r="U1102" s="19" t="s">
        <v>4735</v>
      </c>
      <c r="V1102" s="19" t="s">
        <v>4736</v>
      </c>
      <c r="W1102" s="19" t="s">
        <v>1609</v>
      </c>
      <c r="X1102" s="19" t="s">
        <v>4737</v>
      </c>
      <c r="Y1102" s="19" t="s">
        <v>1611</v>
      </c>
      <c r="Z1102" s="19" t="s">
        <v>1612</v>
      </c>
      <c r="AA1102" s="46">
        <v>486</v>
      </c>
      <c r="AB1102" s="19" t="s">
        <v>501</v>
      </c>
      <c r="AC1102" s="19" t="s">
        <v>151</v>
      </c>
      <c r="AD1102" s="19" t="s">
        <v>4612</v>
      </c>
      <c r="AE1102" s="19" t="s">
        <v>4613</v>
      </c>
      <c r="AF1102" s="19" t="s">
        <v>1719</v>
      </c>
      <c r="AG1102" s="19" t="s">
        <v>4614</v>
      </c>
      <c r="AH1102" s="19" t="s">
        <v>1594</v>
      </c>
      <c r="AI1102" s="19" t="s">
        <v>1595</v>
      </c>
      <c r="AJ1102" s="45">
        <v>0.05</v>
      </c>
      <c r="AK1102" s="45">
        <v>24</v>
      </c>
      <c r="AL1102" s="19" t="s">
        <v>1501</v>
      </c>
      <c r="AM1102" s="46">
        <v>39580</v>
      </c>
      <c r="AN1102" s="46">
        <v>24000</v>
      </c>
      <c r="AO1102" s="46">
        <v>15580</v>
      </c>
      <c r="AP1102" s="45">
        <v>542.4</v>
      </c>
      <c r="AQ1102" s="45"/>
      <c r="AR1102" s="45" t="str">
        <f>IFERROR(VLOOKUP(AB1102,'Pedidos marco'!$A$1:$D$10000,4,0)," ")</f>
        <v xml:space="preserve"> </v>
      </c>
      <c r="AS1102" s="45">
        <f t="shared" si="119"/>
        <v>7</v>
      </c>
      <c r="AT1102" s="45" t="str">
        <f t="shared" si="120"/>
        <v>07</v>
      </c>
      <c r="AU1102" s="47">
        <v>24</v>
      </c>
      <c r="AV1102" s="19" t="str">
        <f t="shared" si="121"/>
        <v>04 April</v>
      </c>
      <c r="AW1102" s="19">
        <f t="shared" si="122"/>
        <v>1.1299999999999999</v>
      </c>
      <c r="AX1102" s="19">
        <f t="shared" si="123"/>
        <v>22.599999999999998</v>
      </c>
      <c r="AY1102" s="19" t="e">
        <f>VLOOKUP(AG1102,Cías!$A$1:$E$10000,5,0)</f>
        <v>#N/A</v>
      </c>
      <c r="AZ1102" s="19" t="str">
        <f t="shared" si="124"/>
        <v>1013930</v>
      </c>
      <c r="BA1102" s="19" t="str">
        <f t="shared" si="125"/>
        <v>GUERRA SANCHEZ EDISON RENE</v>
      </c>
      <c r="BB1102" s="19" t="e">
        <f>VLOOKUP(AG1102,Cías!$A$1:$E$10000,3,0)</f>
        <v>#N/A</v>
      </c>
      <c r="BC1102" s="19"/>
      <c r="BD1102" s="19"/>
      <c r="BE1102" s="19"/>
      <c r="BF1102" s="19"/>
      <c r="BG1102" s="19"/>
      <c r="BH1102" s="19"/>
      <c r="BI1102" s="19"/>
      <c r="BJ1102" s="19"/>
    </row>
    <row r="1103" spans="1:62" ht="15" x14ac:dyDescent="0.2">
      <c r="A1103" s="19" t="s">
        <v>11048</v>
      </c>
      <c r="B1103" s="19" t="s">
        <v>1479</v>
      </c>
      <c r="C1103" s="43">
        <v>44658</v>
      </c>
      <c r="D1103" s="44">
        <v>0.47708333333332997</v>
      </c>
      <c r="E1103" s="19" t="s">
        <v>11049</v>
      </c>
      <c r="F1103" s="19" t="s">
        <v>11050</v>
      </c>
      <c r="G1103" s="19" t="s">
        <v>11051</v>
      </c>
      <c r="H1103" s="45">
        <v>3897.65</v>
      </c>
      <c r="I1103" s="45">
        <v>4370.07</v>
      </c>
      <c r="J1103" s="19" t="s">
        <v>1560</v>
      </c>
      <c r="K1103" s="19" t="s">
        <v>11052</v>
      </c>
      <c r="L1103" s="19" t="s">
        <v>11053</v>
      </c>
      <c r="M1103" s="19" t="s">
        <v>11054</v>
      </c>
      <c r="N1103" s="19" t="s">
        <v>11048</v>
      </c>
      <c r="O1103" s="19" t="s">
        <v>1486</v>
      </c>
      <c r="P1103" s="19" t="s">
        <v>1487</v>
      </c>
      <c r="Q1103" s="46">
        <v>31.86</v>
      </c>
      <c r="R1103" s="19" t="s">
        <v>1488</v>
      </c>
      <c r="S1103" s="19" t="s">
        <v>1623</v>
      </c>
      <c r="T1103" s="19" t="s">
        <v>1624</v>
      </c>
      <c r="U1103" s="19" t="s">
        <v>11055</v>
      </c>
      <c r="V1103" s="19" t="s">
        <v>11056</v>
      </c>
      <c r="W1103" s="19" t="s">
        <v>1865</v>
      </c>
      <c r="X1103" s="19" t="s">
        <v>11057</v>
      </c>
      <c r="Y1103" s="19" t="s">
        <v>1867</v>
      </c>
      <c r="Z1103" s="19" t="s">
        <v>1868</v>
      </c>
      <c r="AA1103" s="46">
        <v>30</v>
      </c>
      <c r="AB1103" s="19" t="s">
        <v>466</v>
      </c>
      <c r="AC1103" s="19" t="s">
        <v>82</v>
      </c>
      <c r="AD1103" s="19" t="s">
        <v>3405</v>
      </c>
      <c r="AE1103" s="19" t="s">
        <v>3406</v>
      </c>
      <c r="AF1103" s="19" t="s">
        <v>1497</v>
      </c>
      <c r="AG1103" s="19" t="s">
        <v>3407</v>
      </c>
      <c r="AH1103" s="19" t="s">
        <v>1499</v>
      </c>
      <c r="AI1103" s="19" t="s">
        <v>1500</v>
      </c>
      <c r="AJ1103" s="45">
        <v>0</v>
      </c>
      <c r="AK1103" s="45">
        <v>0</v>
      </c>
      <c r="AL1103" s="19" t="s">
        <v>1501</v>
      </c>
      <c r="AM1103" s="46">
        <v>51170</v>
      </c>
      <c r="AN1103" s="46">
        <v>31860</v>
      </c>
      <c r="AO1103" s="46">
        <v>19310</v>
      </c>
      <c r="AP1103" s="45">
        <v>164.08</v>
      </c>
      <c r="AQ1103" s="45"/>
      <c r="AR1103" s="45" t="str">
        <f>IFERROR(VLOOKUP(AB1103,'Pedidos marco'!$A$1:$D$10000,4,0)," ")</f>
        <v xml:space="preserve"> </v>
      </c>
      <c r="AS1103" s="45">
        <f t="shared" si="119"/>
        <v>7</v>
      </c>
      <c r="AT1103" s="45" t="str">
        <f t="shared" si="120"/>
        <v>07</v>
      </c>
      <c r="AU1103" s="47">
        <v>31.86</v>
      </c>
      <c r="AV1103" s="19" t="str">
        <f t="shared" si="121"/>
        <v>04 April</v>
      </c>
      <c r="AW1103" s="19">
        <f t="shared" si="122"/>
        <v>5.1500313873195234</v>
      </c>
      <c r="AX1103" s="19">
        <f t="shared" si="123"/>
        <v>5.1500313873195234</v>
      </c>
      <c r="AY1103" s="19" t="e">
        <f>VLOOKUP(AG1103,Cías!$A$1:$E$10000,5,0)</f>
        <v>#N/A</v>
      </c>
      <c r="AZ1103" s="19" t="str">
        <f t="shared" si="124"/>
        <v>1013576</v>
      </c>
      <c r="BA1103" s="19" t="str">
        <f t="shared" si="125"/>
        <v>CASTRO SALGADO LUCIO OSWALDO</v>
      </c>
      <c r="BB1103" s="19" t="e">
        <f>VLOOKUP(AG1103,Cías!$A$1:$E$10000,3,0)</f>
        <v>#N/A</v>
      </c>
      <c r="BC1103" s="19"/>
      <c r="BD1103" s="19"/>
      <c r="BE1103" s="19"/>
      <c r="BF1103" s="19"/>
      <c r="BG1103" s="19"/>
      <c r="BH1103" s="19"/>
      <c r="BI1103" s="19"/>
      <c r="BJ1103" s="19"/>
    </row>
    <row r="1104" spans="1:62" ht="15" x14ac:dyDescent="0.2">
      <c r="A1104" s="19" t="s">
        <v>11058</v>
      </c>
      <c r="B1104" s="19" t="s">
        <v>1479</v>
      </c>
      <c r="C1104" s="43">
        <v>44658</v>
      </c>
      <c r="D1104" s="44">
        <v>0.48333333333333001</v>
      </c>
      <c r="E1104" s="19" t="s">
        <v>11059</v>
      </c>
      <c r="F1104" s="19" t="s">
        <v>11060</v>
      </c>
      <c r="G1104" s="19" t="s">
        <v>11061</v>
      </c>
      <c r="H1104" s="45">
        <v>4158</v>
      </c>
      <c r="I1104" s="45">
        <v>4661.9799999999996</v>
      </c>
      <c r="J1104" s="19" t="s">
        <v>1560</v>
      </c>
      <c r="K1104" s="19" t="s">
        <v>11062</v>
      </c>
      <c r="L1104" s="19" t="s">
        <v>11063</v>
      </c>
      <c r="M1104" s="19" t="s">
        <v>11064</v>
      </c>
      <c r="N1104" s="19" t="s">
        <v>11058</v>
      </c>
      <c r="O1104" s="19" t="s">
        <v>1641</v>
      </c>
      <c r="P1104" s="19" t="s">
        <v>1642</v>
      </c>
      <c r="Q1104" s="46">
        <v>660</v>
      </c>
      <c r="R1104" s="19" t="s">
        <v>1544</v>
      </c>
      <c r="S1104" s="19" t="s">
        <v>1736</v>
      </c>
      <c r="T1104" s="19" t="s">
        <v>1737</v>
      </c>
      <c r="U1104" s="19" t="s">
        <v>3730</v>
      </c>
      <c r="V1104" s="19" t="s">
        <v>3731</v>
      </c>
      <c r="W1104" s="19" t="s">
        <v>2076</v>
      </c>
      <c r="X1104" s="19" t="s">
        <v>3732</v>
      </c>
      <c r="Y1104" s="19" t="s">
        <v>2078</v>
      </c>
      <c r="Z1104" s="19" t="s">
        <v>2079</v>
      </c>
      <c r="AA1104" s="46">
        <v>345</v>
      </c>
      <c r="AB1104" s="19" t="s">
        <v>528</v>
      </c>
      <c r="AC1104" s="19" t="s">
        <v>208</v>
      </c>
      <c r="AD1104" s="19" t="s">
        <v>6462</v>
      </c>
      <c r="AE1104" s="19" t="s">
        <v>6463</v>
      </c>
      <c r="AF1104" s="19" t="s">
        <v>1592</v>
      </c>
      <c r="AG1104" s="19" t="s">
        <v>6464</v>
      </c>
      <c r="AH1104" s="19" t="s">
        <v>1499</v>
      </c>
      <c r="AI1104" s="19" t="s">
        <v>1500</v>
      </c>
      <c r="AJ1104" s="45">
        <v>0</v>
      </c>
      <c r="AK1104" s="45">
        <v>0</v>
      </c>
      <c r="AL1104" s="19" t="s">
        <v>1501</v>
      </c>
      <c r="AM1104" s="46">
        <v>51160</v>
      </c>
      <c r="AN1104" s="46">
        <v>33070</v>
      </c>
      <c r="AO1104" s="46">
        <v>18090</v>
      </c>
      <c r="AP1104" s="45">
        <v>679.8</v>
      </c>
      <c r="AQ1104" s="45"/>
      <c r="AR1104" s="45" t="str">
        <f>IFERROR(VLOOKUP(AB1104,'Pedidos marco'!$A$1:$D$10000,4,0)," ")</f>
        <v xml:space="preserve"> </v>
      </c>
      <c r="AS1104" s="45">
        <f t="shared" si="119"/>
        <v>7</v>
      </c>
      <c r="AT1104" s="45" t="str">
        <f t="shared" si="120"/>
        <v>07</v>
      </c>
      <c r="AU1104" s="47">
        <v>33</v>
      </c>
      <c r="AV1104" s="19" t="str">
        <f t="shared" si="121"/>
        <v>04 April</v>
      </c>
      <c r="AW1104" s="19">
        <f t="shared" si="122"/>
        <v>1.03</v>
      </c>
      <c r="AX1104" s="19">
        <f t="shared" si="123"/>
        <v>20.599999999999998</v>
      </c>
      <c r="AY1104" s="19" t="e">
        <f>VLOOKUP(AG1104,Cías!$A$1:$E$10000,5,0)</f>
        <v>#N/A</v>
      </c>
      <c r="AZ1104" s="19" t="str">
        <f t="shared" si="124"/>
        <v>1021830</v>
      </c>
      <c r="BA1104" s="19" t="str">
        <f t="shared" si="125"/>
        <v>MORALES GARZON CHRISTIAN SANTIAGO</v>
      </c>
      <c r="BB1104" s="19" t="e">
        <f>VLOOKUP(AG1104,Cías!$A$1:$E$10000,3,0)</f>
        <v>#N/A</v>
      </c>
      <c r="BC1104" s="19"/>
      <c r="BD1104" s="19"/>
      <c r="BE1104" s="19"/>
      <c r="BF1104" s="19"/>
      <c r="BG1104" s="19"/>
      <c r="BH1104" s="19"/>
      <c r="BI1104" s="19"/>
      <c r="BJ1104" s="19"/>
    </row>
    <row r="1105" spans="1:62" ht="15" x14ac:dyDescent="0.2">
      <c r="A1105" s="19" t="s">
        <v>11065</v>
      </c>
      <c r="B1105" s="19" t="s">
        <v>1479</v>
      </c>
      <c r="C1105" s="43">
        <v>44658</v>
      </c>
      <c r="D1105" s="44">
        <v>0.48402777777778</v>
      </c>
      <c r="E1105" s="19" t="s">
        <v>11066</v>
      </c>
      <c r="F1105" s="19" t="s">
        <v>11067</v>
      </c>
      <c r="G1105" s="19" t="s">
        <v>11068</v>
      </c>
      <c r="H1105" s="45">
        <v>4268.8</v>
      </c>
      <c r="I1105" s="45">
        <v>4786.21</v>
      </c>
      <c r="J1105" s="19" t="s">
        <v>1560</v>
      </c>
      <c r="K1105" s="19" t="s">
        <v>11069</v>
      </c>
      <c r="L1105" s="19" t="s">
        <v>11070</v>
      </c>
      <c r="M1105" s="19" t="s">
        <v>11071</v>
      </c>
      <c r="N1105" s="19" t="s">
        <v>11065</v>
      </c>
      <c r="O1105" s="19" t="s">
        <v>1603</v>
      </c>
      <c r="P1105" s="19" t="s">
        <v>1604</v>
      </c>
      <c r="Q1105" s="46">
        <v>640</v>
      </c>
      <c r="R1105" s="19" t="s">
        <v>1544</v>
      </c>
      <c r="S1105" s="19" t="s">
        <v>3795</v>
      </c>
      <c r="T1105" s="19" t="s">
        <v>3796</v>
      </c>
      <c r="U1105" s="19" t="s">
        <v>7558</v>
      </c>
      <c r="V1105" s="19" t="s">
        <v>2126</v>
      </c>
      <c r="W1105" s="19" t="s">
        <v>2076</v>
      </c>
      <c r="X1105" s="19" t="s">
        <v>7559</v>
      </c>
      <c r="Y1105" s="19" t="s">
        <v>2078</v>
      </c>
      <c r="Z1105" s="19" t="s">
        <v>2079</v>
      </c>
      <c r="AA1105" s="46">
        <v>345</v>
      </c>
      <c r="AB1105" s="19" t="s">
        <v>3186</v>
      </c>
      <c r="AC1105" s="19" t="s">
        <v>309</v>
      </c>
      <c r="AD1105" s="19" t="s">
        <v>3187</v>
      </c>
      <c r="AE1105" s="19" t="s">
        <v>3188</v>
      </c>
      <c r="AF1105" s="19" t="s">
        <v>1592</v>
      </c>
      <c r="AG1105" s="19" t="s">
        <v>3189</v>
      </c>
      <c r="AH1105" s="19" t="s">
        <v>1594</v>
      </c>
      <c r="AI1105" s="19" t="s">
        <v>1595</v>
      </c>
      <c r="AJ1105" s="45">
        <v>0.05</v>
      </c>
      <c r="AK1105" s="45">
        <v>32</v>
      </c>
      <c r="AL1105" s="19" t="s">
        <v>1501</v>
      </c>
      <c r="AM1105" s="46">
        <v>50530</v>
      </c>
      <c r="AN1105" s="46">
        <v>32010</v>
      </c>
      <c r="AO1105" s="46">
        <v>18520</v>
      </c>
      <c r="AP1105" s="45">
        <v>659.2</v>
      </c>
      <c r="AQ1105" s="45"/>
      <c r="AR1105" s="45" t="str">
        <f>IFERROR(VLOOKUP(AB1105,'Pedidos marco'!$A$1:$D$10000,4,0)," ")</f>
        <v xml:space="preserve"> </v>
      </c>
      <c r="AS1105" s="45">
        <f t="shared" si="119"/>
        <v>7</v>
      </c>
      <c r="AT1105" s="45" t="str">
        <f t="shared" si="120"/>
        <v>07</v>
      </c>
      <c r="AU1105" s="47">
        <v>32</v>
      </c>
      <c r="AV1105" s="19" t="str">
        <f t="shared" si="121"/>
        <v>04 April</v>
      </c>
      <c r="AW1105" s="19">
        <f t="shared" si="122"/>
        <v>1.03</v>
      </c>
      <c r="AX1105" s="19">
        <f t="shared" si="123"/>
        <v>20.6</v>
      </c>
      <c r="AY1105" s="19" t="e">
        <f>VLOOKUP(AG1105,Cías!$A$1:$E$10000,5,0)</f>
        <v>#N/A</v>
      </c>
      <c r="AZ1105" s="19" t="str">
        <f t="shared" si="124"/>
        <v>1013885</v>
      </c>
      <c r="BA1105" s="19" t="str">
        <f t="shared" si="125"/>
        <v>TORRES POZO FABIAN ENRIQUE</v>
      </c>
      <c r="BB1105" s="19" t="e">
        <f>VLOOKUP(AG1105,Cías!$A$1:$E$10000,3,0)</f>
        <v>#N/A</v>
      </c>
      <c r="BC1105" s="19"/>
      <c r="BD1105" s="19"/>
      <c r="BE1105" s="19"/>
      <c r="BF1105" s="19"/>
      <c r="BG1105" s="19"/>
      <c r="BH1105" s="19"/>
      <c r="BI1105" s="19"/>
      <c r="BJ1105" s="19"/>
    </row>
    <row r="1106" spans="1:62" ht="15" x14ac:dyDescent="0.2">
      <c r="A1106" s="19" t="s">
        <v>11072</v>
      </c>
      <c r="B1106" s="19" t="s">
        <v>1479</v>
      </c>
      <c r="C1106" s="43">
        <v>44658</v>
      </c>
      <c r="D1106" s="44">
        <v>0.48541666666666999</v>
      </c>
      <c r="E1106" s="19" t="s">
        <v>11073</v>
      </c>
      <c r="F1106" s="19" t="s">
        <v>1481</v>
      </c>
      <c r="G1106" s="19" t="s">
        <v>1481</v>
      </c>
      <c r="H1106" s="45">
        <v>0</v>
      </c>
      <c r="I1106" s="45">
        <v>0</v>
      </c>
      <c r="J1106" s="19" t="s">
        <v>1482</v>
      </c>
      <c r="K1106" s="19" t="s">
        <v>11074</v>
      </c>
      <c r="L1106" s="19" t="s">
        <v>11075</v>
      </c>
      <c r="M1106" s="19" t="s">
        <v>11076</v>
      </c>
      <c r="N1106" s="19" t="s">
        <v>11072</v>
      </c>
      <c r="O1106" s="19" t="s">
        <v>367</v>
      </c>
      <c r="P1106" s="19" t="s">
        <v>368</v>
      </c>
      <c r="Q1106" s="46">
        <v>660</v>
      </c>
      <c r="R1106" s="19" t="s">
        <v>1544</v>
      </c>
      <c r="S1106" s="19" t="s">
        <v>2353</v>
      </c>
      <c r="T1106" s="19" t="s">
        <v>2354</v>
      </c>
      <c r="U1106" s="19" t="s">
        <v>9398</v>
      </c>
      <c r="V1106" s="19" t="s">
        <v>9399</v>
      </c>
      <c r="W1106" s="19" t="s">
        <v>415</v>
      </c>
      <c r="X1106" s="19" t="s">
        <v>9400</v>
      </c>
      <c r="Y1106" s="19" t="s">
        <v>3748</v>
      </c>
      <c r="Z1106" s="19" t="s">
        <v>3749</v>
      </c>
      <c r="AA1106" s="46">
        <v>129</v>
      </c>
      <c r="AB1106" s="19" t="s">
        <v>578</v>
      </c>
      <c r="AC1106" s="19" t="s">
        <v>313</v>
      </c>
      <c r="AD1106" s="19" t="s">
        <v>2358</v>
      </c>
      <c r="AE1106" s="19" t="s">
        <v>2359</v>
      </c>
      <c r="AF1106" s="19" t="s">
        <v>1592</v>
      </c>
      <c r="AG1106" s="19" t="s">
        <v>2360</v>
      </c>
      <c r="AH1106" s="19" t="s">
        <v>1499</v>
      </c>
      <c r="AI1106" s="19" t="s">
        <v>1500</v>
      </c>
      <c r="AJ1106" s="45">
        <v>0</v>
      </c>
      <c r="AK1106" s="45">
        <v>0</v>
      </c>
      <c r="AL1106" s="19" t="s">
        <v>1501</v>
      </c>
      <c r="AM1106" s="46">
        <v>50650</v>
      </c>
      <c r="AN1106" s="46">
        <v>33040</v>
      </c>
      <c r="AO1106" s="46">
        <v>17610</v>
      </c>
      <c r="AP1106" s="45">
        <v>336.6</v>
      </c>
      <c r="AQ1106" s="45"/>
      <c r="AR1106" s="45" t="str">
        <f>IFERROR(VLOOKUP(AB1106,'Pedidos marco'!$A$1:$D$10000,4,0)," ")</f>
        <v xml:space="preserve"> </v>
      </c>
      <c r="AS1106" s="45">
        <f t="shared" si="119"/>
        <v>7</v>
      </c>
      <c r="AT1106" s="45" t="str">
        <f t="shared" si="120"/>
        <v>07</v>
      </c>
      <c r="AU1106" s="47">
        <v>33</v>
      </c>
      <c r="AV1106" s="19" t="str">
        <f t="shared" si="121"/>
        <v>04 April</v>
      </c>
      <c r="AW1106" s="19">
        <f t="shared" si="122"/>
        <v>0.51</v>
      </c>
      <c r="AX1106" s="19">
        <f t="shared" si="123"/>
        <v>10.200000000000001</v>
      </c>
      <c r="AY1106" s="19" t="e">
        <f>VLOOKUP(AG1106,Cías!$A$1:$E$10000,5,0)</f>
        <v>#N/A</v>
      </c>
      <c r="AZ1106" s="19" t="str">
        <f t="shared" si="124"/>
        <v>1018725</v>
      </c>
      <c r="BA1106" s="19" t="str">
        <f t="shared" si="125"/>
        <v>TRANSPORTE DE CARGA PESADA</v>
      </c>
      <c r="BB1106" s="19" t="e">
        <f>VLOOKUP(AG1106,Cías!$A$1:$E$10000,3,0)</f>
        <v>#N/A</v>
      </c>
      <c r="BC1106" s="19"/>
      <c r="BD1106" s="19"/>
      <c r="BE1106" s="19"/>
      <c r="BF1106" s="19"/>
      <c r="BG1106" s="19"/>
      <c r="BH1106" s="19"/>
      <c r="BI1106" s="19"/>
      <c r="BJ1106" s="19"/>
    </row>
    <row r="1107" spans="1:62" ht="15" x14ac:dyDescent="0.2">
      <c r="A1107" s="19" t="s">
        <v>11077</v>
      </c>
      <c r="B1107" s="19" t="s">
        <v>1479</v>
      </c>
      <c r="C1107" s="43">
        <v>44658</v>
      </c>
      <c r="D1107" s="44">
        <v>0.49097222222221998</v>
      </c>
      <c r="E1107" s="19" t="s">
        <v>11078</v>
      </c>
      <c r="F1107" s="19" t="s">
        <v>11079</v>
      </c>
      <c r="G1107" s="19" t="s">
        <v>11080</v>
      </c>
      <c r="H1107" s="45">
        <v>3211.2</v>
      </c>
      <c r="I1107" s="45">
        <v>3600.41</v>
      </c>
      <c r="J1107" s="19" t="s">
        <v>1560</v>
      </c>
      <c r="K1107" s="19" t="s">
        <v>11081</v>
      </c>
      <c r="L1107" s="19" t="s">
        <v>11082</v>
      </c>
      <c r="M1107" s="19" t="s">
        <v>11083</v>
      </c>
      <c r="N1107" s="19" t="s">
        <v>11077</v>
      </c>
      <c r="O1107" s="19" t="s">
        <v>367</v>
      </c>
      <c r="P1107" s="19" t="s">
        <v>368</v>
      </c>
      <c r="Q1107" s="46">
        <v>480</v>
      </c>
      <c r="R1107" s="19" t="s">
        <v>1544</v>
      </c>
      <c r="S1107" s="19" t="s">
        <v>1795</v>
      </c>
      <c r="T1107" s="19" t="s">
        <v>177</v>
      </c>
      <c r="U1107" s="19" t="s">
        <v>1796</v>
      </c>
      <c r="V1107" s="19" t="s">
        <v>1797</v>
      </c>
      <c r="W1107" s="19" t="s">
        <v>1798</v>
      </c>
      <c r="X1107" s="19" t="s">
        <v>1799</v>
      </c>
      <c r="Y1107" s="19" t="s">
        <v>1800</v>
      </c>
      <c r="Z1107" s="19" t="s">
        <v>1801</v>
      </c>
      <c r="AA1107" s="46">
        <v>159</v>
      </c>
      <c r="AB1107" s="19" t="s">
        <v>540</v>
      </c>
      <c r="AC1107" s="19" t="s">
        <v>232</v>
      </c>
      <c r="AD1107" s="19" t="s">
        <v>4144</v>
      </c>
      <c r="AE1107" s="19" t="s">
        <v>4145</v>
      </c>
      <c r="AF1107" s="19" t="s">
        <v>1719</v>
      </c>
      <c r="AG1107" s="19" t="s">
        <v>4146</v>
      </c>
      <c r="AH1107" s="19" t="s">
        <v>1594</v>
      </c>
      <c r="AI1107" s="19" t="s">
        <v>1595</v>
      </c>
      <c r="AJ1107" s="45">
        <v>0.05</v>
      </c>
      <c r="AK1107" s="45">
        <v>24</v>
      </c>
      <c r="AL1107" s="19" t="s">
        <v>1501</v>
      </c>
      <c r="AM1107" s="46">
        <v>39380</v>
      </c>
      <c r="AN1107" s="46">
        <v>24040</v>
      </c>
      <c r="AO1107" s="46">
        <v>15340</v>
      </c>
      <c r="AP1107" s="45">
        <v>278.39999999999998</v>
      </c>
      <c r="AQ1107" s="45"/>
      <c r="AR1107" s="45" t="str">
        <f>IFERROR(VLOOKUP(AB1107,'Pedidos marco'!$A$1:$D$10000,4,0)," ")</f>
        <v xml:space="preserve"> </v>
      </c>
      <c r="AS1107" s="45">
        <f t="shared" si="119"/>
        <v>7</v>
      </c>
      <c r="AT1107" s="45" t="str">
        <f t="shared" si="120"/>
        <v>07</v>
      </c>
      <c r="AU1107" s="47">
        <v>24</v>
      </c>
      <c r="AV1107" s="19" t="str">
        <f t="shared" si="121"/>
        <v>04 April</v>
      </c>
      <c r="AW1107" s="19">
        <f t="shared" si="122"/>
        <v>0.57999999999999996</v>
      </c>
      <c r="AX1107" s="19">
        <f t="shared" si="123"/>
        <v>11.6</v>
      </c>
      <c r="AY1107" s="19" t="e">
        <f>VLOOKUP(AG1107,Cías!$A$1:$E$10000,5,0)</f>
        <v>#N/A</v>
      </c>
      <c r="AZ1107" s="19" t="str">
        <f t="shared" si="124"/>
        <v>1013485</v>
      </c>
      <c r="BA1107" s="19" t="str">
        <f t="shared" si="125"/>
        <v>PEREZ ALBUJA VICTOR ALEJANDRO</v>
      </c>
      <c r="BB1107" s="19" t="e">
        <f>VLOOKUP(AG1107,Cías!$A$1:$E$10000,3,0)</f>
        <v>#N/A</v>
      </c>
      <c r="BC1107" s="19"/>
      <c r="BD1107" s="19"/>
      <c r="BE1107" s="19"/>
      <c r="BF1107" s="19"/>
      <c r="BG1107" s="19"/>
      <c r="BH1107" s="19"/>
      <c r="BI1107" s="19"/>
      <c r="BJ1107" s="19"/>
    </row>
    <row r="1108" spans="1:62" ht="15" x14ac:dyDescent="0.2">
      <c r="A1108" s="19" t="s">
        <v>11084</v>
      </c>
      <c r="B1108" s="19" t="s">
        <v>1479</v>
      </c>
      <c r="C1108" s="43">
        <v>44658</v>
      </c>
      <c r="D1108" s="44">
        <v>0.49444444444444002</v>
      </c>
      <c r="E1108" s="19" t="s">
        <v>11085</v>
      </c>
      <c r="F1108" s="19" t="s">
        <v>11086</v>
      </c>
      <c r="G1108" s="19" t="s">
        <v>11087</v>
      </c>
      <c r="H1108" s="45">
        <v>747.02</v>
      </c>
      <c r="I1108" s="45">
        <v>837.56</v>
      </c>
      <c r="J1108" s="19" t="s">
        <v>2037</v>
      </c>
      <c r="K1108" s="19" t="s">
        <v>11088</v>
      </c>
      <c r="L1108" s="19" t="s">
        <v>11089</v>
      </c>
      <c r="M1108" s="19" t="s">
        <v>11090</v>
      </c>
      <c r="N1108" s="19" t="s">
        <v>11084</v>
      </c>
      <c r="O1108" s="19" t="s">
        <v>369</v>
      </c>
      <c r="P1108" s="19" t="s">
        <v>370</v>
      </c>
      <c r="Q1108" s="46">
        <v>120</v>
      </c>
      <c r="R1108" s="19" t="s">
        <v>1544</v>
      </c>
      <c r="S1108" s="19" t="s">
        <v>11091</v>
      </c>
      <c r="T1108" s="19" t="s">
        <v>11092</v>
      </c>
      <c r="U1108" s="19" t="s">
        <v>11093</v>
      </c>
      <c r="V1108" s="19" t="s">
        <v>11094</v>
      </c>
      <c r="W1108" s="19" t="s">
        <v>415</v>
      </c>
      <c r="X1108" s="19" t="s">
        <v>11095</v>
      </c>
      <c r="Y1108" s="19" t="s">
        <v>2031</v>
      </c>
      <c r="Z1108" s="19" t="s">
        <v>2032</v>
      </c>
      <c r="AA1108" s="46">
        <v>94.6</v>
      </c>
      <c r="AB1108" s="19" t="s">
        <v>543</v>
      </c>
      <c r="AC1108" s="19" t="s">
        <v>238</v>
      </c>
      <c r="AD1108" s="19" t="s">
        <v>6280</v>
      </c>
      <c r="AE1108" s="19" t="s">
        <v>6281</v>
      </c>
      <c r="AF1108" s="19" t="s">
        <v>1554</v>
      </c>
      <c r="AG1108" s="19" t="s">
        <v>6282</v>
      </c>
      <c r="AH1108" s="19" t="s">
        <v>1499</v>
      </c>
      <c r="AI1108" s="19" t="s">
        <v>1500</v>
      </c>
      <c r="AJ1108" s="45">
        <v>0</v>
      </c>
      <c r="AK1108" s="45">
        <v>0</v>
      </c>
      <c r="AL1108" s="19" t="s">
        <v>1501</v>
      </c>
      <c r="AM1108" s="46">
        <v>10520</v>
      </c>
      <c r="AN1108" s="46">
        <v>6000</v>
      </c>
      <c r="AO1108" s="46">
        <v>4520</v>
      </c>
      <c r="AP1108" s="45">
        <v>54</v>
      </c>
      <c r="AQ1108" s="45"/>
      <c r="AR1108" s="45" t="str">
        <f>IFERROR(VLOOKUP(AB1108,'Pedidos marco'!$A$1:$D$10000,4,0)," ")</f>
        <v xml:space="preserve"> </v>
      </c>
      <c r="AS1108" s="45">
        <f t="shared" si="119"/>
        <v>7</v>
      </c>
      <c r="AT1108" s="45" t="str">
        <f t="shared" si="120"/>
        <v>07</v>
      </c>
      <c r="AU1108" s="47">
        <v>6</v>
      </c>
      <c r="AV1108" s="19" t="str">
        <f t="shared" si="121"/>
        <v>04 April</v>
      </c>
      <c r="AW1108" s="19">
        <f t="shared" si="122"/>
        <v>0.45</v>
      </c>
      <c r="AX1108" s="19">
        <f t="shared" si="123"/>
        <v>9</v>
      </c>
      <c r="AY1108" s="19" t="e">
        <f>VLOOKUP(AG1108,Cías!$A$1:$E$10000,5,0)</f>
        <v>#N/A</v>
      </c>
      <c r="AZ1108" s="19" t="str">
        <f t="shared" si="124"/>
        <v>1014267</v>
      </c>
      <c r="BA1108" s="19" t="str">
        <f t="shared" si="125"/>
        <v>PILLAJO GUATEMAL VICTOR JULIO</v>
      </c>
      <c r="BB1108" s="19" t="e">
        <f>VLOOKUP(AG1108,Cías!$A$1:$E$10000,3,0)</f>
        <v>#N/A</v>
      </c>
      <c r="BC1108" s="19"/>
      <c r="BD1108" s="19"/>
      <c r="BE1108" s="19"/>
      <c r="BF1108" s="19"/>
      <c r="BG1108" s="19"/>
      <c r="BH1108" s="19"/>
      <c r="BI1108" s="19"/>
      <c r="BJ1108" s="19"/>
    </row>
    <row r="1109" spans="1:62" ht="15" x14ac:dyDescent="0.2">
      <c r="A1109" s="19" t="s">
        <v>11084</v>
      </c>
      <c r="B1109" s="19" t="s">
        <v>1479</v>
      </c>
      <c r="C1109" s="43">
        <v>44658</v>
      </c>
      <c r="D1109" s="44">
        <v>0.49444444444444002</v>
      </c>
      <c r="E1109" s="19" t="s">
        <v>11096</v>
      </c>
      <c r="F1109" s="19" t="s">
        <v>11097</v>
      </c>
      <c r="G1109" s="19" t="s">
        <v>11098</v>
      </c>
      <c r="H1109" s="45">
        <v>1621.7</v>
      </c>
      <c r="I1109" s="45">
        <v>1818.26</v>
      </c>
      <c r="J1109" s="19" t="s">
        <v>2037</v>
      </c>
      <c r="K1109" s="19" t="s">
        <v>11099</v>
      </c>
      <c r="L1109" s="19" t="s">
        <v>11100</v>
      </c>
      <c r="M1109" s="19" t="s">
        <v>11101</v>
      </c>
      <c r="N1109" s="19" t="s">
        <v>11084</v>
      </c>
      <c r="O1109" s="19" t="s">
        <v>367</v>
      </c>
      <c r="P1109" s="19" t="s">
        <v>368</v>
      </c>
      <c r="Q1109" s="46">
        <v>240</v>
      </c>
      <c r="R1109" s="19" t="s">
        <v>1544</v>
      </c>
      <c r="S1109" s="19" t="s">
        <v>11091</v>
      </c>
      <c r="T1109" s="19" t="s">
        <v>11092</v>
      </c>
      <c r="U1109" s="19" t="s">
        <v>11093</v>
      </c>
      <c r="V1109" s="19" t="s">
        <v>11094</v>
      </c>
      <c r="W1109" s="19" t="s">
        <v>415</v>
      </c>
      <c r="X1109" s="19" t="s">
        <v>11095</v>
      </c>
      <c r="Y1109" s="19" t="s">
        <v>2031</v>
      </c>
      <c r="Z1109" s="19" t="s">
        <v>2032</v>
      </c>
      <c r="AA1109" s="46">
        <v>94.6</v>
      </c>
      <c r="AB1109" s="19" t="s">
        <v>543</v>
      </c>
      <c r="AC1109" s="19" t="s">
        <v>238</v>
      </c>
      <c r="AD1109" s="19" t="s">
        <v>6280</v>
      </c>
      <c r="AE1109" s="19" t="s">
        <v>6281</v>
      </c>
      <c r="AF1109" s="19" t="s">
        <v>1554</v>
      </c>
      <c r="AG1109" s="19" t="s">
        <v>6282</v>
      </c>
      <c r="AH1109" s="19" t="s">
        <v>1499</v>
      </c>
      <c r="AI1109" s="19" t="s">
        <v>1500</v>
      </c>
      <c r="AJ1109" s="45">
        <v>0</v>
      </c>
      <c r="AK1109" s="45">
        <v>0</v>
      </c>
      <c r="AL1109" s="19" t="s">
        <v>1501</v>
      </c>
      <c r="AM1109" s="46">
        <v>16520</v>
      </c>
      <c r="AN1109" s="46">
        <v>12000</v>
      </c>
      <c r="AO1109" s="46">
        <v>4520</v>
      </c>
      <c r="AP1109" s="45">
        <v>108</v>
      </c>
      <c r="AQ1109" s="45"/>
      <c r="AR1109" s="45" t="str">
        <f>IFERROR(VLOOKUP(AB1109,'Pedidos marco'!$A$1:$D$10000,4,0)," ")</f>
        <v xml:space="preserve"> </v>
      </c>
      <c r="AS1109" s="45">
        <f t="shared" si="119"/>
        <v>7</v>
      </c>
      <c r="AT1109" s="45" t="str">
        <f t="shared" si="120"/>
        <v>07</v>
      </c>
      <c r="AU1109" s="47">
        <v>12</v>
      </c>
      <c r="AV1109" s="19" t="str">
        <f t="shared" si="121"/>
        <v>04 April</v>
      </c>
      <c r="AW1109" s="19">
        <f t="shared" si="122"/>
        <v>0.45</v>
      </c>
      <c r="AX1109" s="19">
        <f t="shared" si="123"/>
        <v>9</v>
      </c>
      <c r="AY1109" s="19" t="e">
        <f>VLOOKUP(AG1109,Cías!$A$1:$E$10000,5,0)</f>
        <v>#N/A</v>
      </c>
      <c r="AZ1109" s="19" t="str">
        <f t="shared" si="124"/>
        <v>1014267</v>
      </c>
      <c r="BA1109" s="19" t="str">
        <f t="shared" si="125"/>
        <v>PILLAJO GUATEMAL VICTOR JULIO</v>
      </c>
      <c r="BB1109" s="19" t="e">
        <f>VLOOKUP(AG1109,Cías!$A$1:$E$10000,3,0)</f>
        <v>#N/A</v>
      </c>
      <c r="BC1109" s="19"/>
      <c r="BD1109" s="19"/>
      <c r="BE1109" s="19"/>
      <c r="BF1109" s="19"/>
      <c r="BG1109" s="19"/>
      <c r="BH1109" s="19"/>
      <c r="BI1109" s="19"/>
      <c r="BJ1109" s="19"/>
    </row>
    <row r="1110" spans="1:62" ht="15" x14ac:dyDescent="0.2">
      <c r="A1110" s="19" t="s">
        <v>11102</v>
      </c>
      <c r="B1110" s="19" t="s">
        <v>1479</v>
      </c>
      <c r="C1110" s="43">
        <v>44658</v>
      </c>
      <c r="D1110" s="44">
        <v>0.49652777777778001</v>
      </c>
      <c r="E1110" s="19" t="s">
        <v>11103</v>
      </c>
      <c r="F1110" s="19" t="s">
        <v>11104</v>
      </c>
      <c r="G1110" s="19" t="s">
        <v>11105</v>
      </c>
      <c r="H1110" s="45">
        <v>4102.3999999999996</v>
      </c>
      <c r="I1110" s="45">
        <v>4599.6400000000003</v>
      </c>
      <c r="J1110" s="19" t="s">
        <v>1560</v>
      </c>
      <c r="K1110" s="19" t="s">
        <v>11069</v>
      </c>
      <c r="L1110" s="19" t="s">
        <v>11106</v>
      </c>
      <c r="M1110" s="19" t="s">
        <v>11107</v>
      </c>
      <c r="N1110" s="19" t="s">
        <v>11102</v>
      </c>
      <c r="O1110" s="19" t="s">
        <v>1641</v>
      </c>
      <c r="P1110" s="19" t="s">
        <v>1642</v>
      </c>
      <c r="Q1110" s="46">
        <v>640</v>
      </c>
      <c r="R1110" s="19" t="s">
        <v>1544</v>
      </c>
      <c r="S1110" s="19" t="s">
        <v>3795</v>
      </c>
      <c r="T1110" s="19" t="s">
        <v>3796</v>
      </c>
      <c r="U1110" s="19" t="s">
        <v>7558</v>
      </c>
      <c r="V1110" s="19" t="s">
        <v>2126</v>
      </c>
      <c r="W1110" s="19" t="s">
        <v>2076</v>
      </c>
      <c r="X1110" s="19" t="s">
        <v>7559</v>
      </c>
      <c r="Y1110" s="19" t="s">
        <v>2078</v>
      </c>
      <c r="Z1110" s="19" t="s">
        <v>2079</v>
      </c>
      <c r="AA1110" s="46">
        <v>345</v>
      </c>
      <c r="AB1110" s="19" t="s">
        <v>472</v>
      </c>
      <c r="AC1110" s="19" t="s">
        <v>94</v>
      </c>
      <c r="AD1110" s="19" t="s">
        <v>6566</v>
      </c>
      <c r="AE1110" s="19" t="s">
        <v>1481</v>
      </c>
      <c r="AF1110" s="19" t="s">
        <v>1592</v>
      </c>
      <c r="AG1110" s="19" t="s">
        <v>6567</v>
      </c>
      <c r="AH1110" s="19" t="s">
        <v>1594</v>
      </c>
      <c r="AI1110" s="19" t="s">
        <v>1595</v>
      </c>
      <c r="AJ1110" s="45">
        <v>0.05</v>
      </c>
      <c r="AK1110" s="45">
        <v>32</v>
      </c>
      <c r="AL1110" s="19" t="s">
        <v>1501</v>
      </c>
      <c r="AM1110" s="46">
        <v>51000</v>
      </c>
      <c r="AN1110" s="46">
        <v>32020</v>
      </c>
      <c r="AO1110" s="46">
        <v>18980</v>
      </c>
      <c r="AP1110" s="45">
        <v>659.2</v>
      </c>
      <c r="AQ1110" s="45"/>
      <c r="AR1110" s="45" t="str">
        <f>IFERROR(VLOOKUP(AB1110,'Pedidos marco'!$A$1:$D$10000,4,0)," ")</f>
        <v xml:space="preserve"> </v>
      </c>
      <c r="AS1110" s="45">
        <f t="shared" si="119"/>
        <v>7</v>
      </c>
      <c r="AT1110" s="45" t="str">
        <f t="shared" si="120"/>
        <v>07</v>
      </c>
      <c r="AU1110" s="47">
        <v>32</v>
      </c>
      <c r="AV1110" s="19" t="str">
        <f t="shared" si="121"/>
        <v>04 April</v>
      </c>
      <c r="AW1110" s="19">
        <f t="shared" si="122"/>
        <v>1.03</v>
      </c>
      <c r="AX1110" s="19">
        <f t="shared" si="123"/>
        <v>20.6</v>
      </c>
      <c r="AY1110" s="19" t="e">
        <f>VLOOKUP(AG1110,Cías!$A$1:$E$10000,5,0)</f>
        <v>#N/A</v>
      </c>
      <c r="AZ1110" s="19" t="str">
        <f t="shared" si="124"/>
        <v>1013241</v>
      </c>
      <c r="BA1110" s="19" t="str">
        <f t="shared" si="125"/>
        <v>COMPAÑÍA DE TRANSPORTE DE CARGA PES</v>
      </c>
      <c r="BB1110" s="19" t="e">
        <f>VLOOKUP(AG1110,Cías!$A$1:$E$10000,3,0)</f>
        <v>#N/A</v>
      </c>
      <c r="BC1110" s="19"/>
      <c r="BD1110" s="19"/>
      <c r="BE1110" s="19"/>
      <c r="BF1110" s="19"/>
      <c r="BG1110" s="19"/>
      <c r="BH1110" s="19"/>
      <c r="BI1110" s="19"/>
      <c r="BJ1110" s="19"/>
    </row>
    <row r="1111" spans="1:62" ht="15" x14ac:dyDescent="0.2">
      <c r="A1111" s="19" t="s">
        <v>11108</v>
      </c>
      <c r="B1111" s="19" t="s">
        <v>1479</v>
      </c>
      <c r="C1111" s="43">
        <v>44658</v>
      </c>
      <c r="D1111" s="44">
        <v>0.50763888888888997</v>
      </c>
      <c r="E1111" s="19" t="s">
        <v>11109</v>
      </c>
      <c r="F1111" s="19" t="s">
        <v>11110</v>
      </c>
      <c r="G1111" s="19" t="s">
        <v>11111</v>
      </c>
      <c r="H1111" s="45">
        <v>3822.57</v>
      </c>
      <c r="I1111" s="45">
        <v>4285.8900000000003</v>
      </c>
      <c r="J1111" s="19" t="s">
        <v>1560</v>
      </c>
      <c r="K1111" s="19" t="s">
        <v>11112</v>
      </c>
      <c r="L1111" s="19" t="s">
        <v>11113</v>
      </c>
      <c r="M1111" s="19" t="s">
        <v>11114</v>
      </c>
      <c r="N1111" s="19" t="s">
        <v>11108</v>
      </c>
      <c r="O1111" s="19" t="s">
        <v>1823</v>
      </c>
      <c r="P1111" s="19" t="s">
        <v>1824</v>
      </c>
      <c r="Q1111" s="46">
        <v>31.33</v>
      </c>
      <c r="R1111" s="19" t="s">
        <v>1488</v>
      </c>
      <c r="S1111" s="19" t="s">
        <v>1825</v>
      </c>
      <c r="T1111" s="19" t="s">
        <v>1826</v>
      </c>
      <c r="U1111" s="19" t="s">
        <v>1827</v>
      </c>
      <c r="V1111" s="19" t="s">
        <v>1828</v>
      </c>
      <c r="W1111" s="19" t="s">
        <v>1829</v>
      </c>
      <c r="X1111" s="19" t="s">
        <v>1830</v>
      </c>
      <c r="Y1111" s="19" t="s">
        <v>1831</v>
      </c>
      <c r="Z1111" s="19" t="s">
        <v>1832</v>
      </c>
      <c r="AA1111" s="46">
        <v>8</v>
      </c>
      <c r="AB1111" s="19" t="s">
        <v>432</v>
      </c>
      <c r="AC1111" s="19" t="s">
        <v>12</v>
      </c>
      <c r="AD1111" s="19" t="s">
        <v>4366</v>
      </c>
      <c r="AE1111" s="19" t="s">
        <v>4367</v>
      </c>
      <c r="AF1111" s="19" t="s">
        <v>1497</v>
      </c>
      <c r="AG1111" s="19" t="s">
        <v>4368</v>
      </c>
      <c r="AH1111" s="19" t="s">
        <v>1499</v>
      </c>
      <c r="AI1111" s="19" t="s">
        <v>1500</v>
      </c>
      <c r="AJ1111" s="45">
        <v>0</v>
      </c>
      <c r="AK1111" s="45">
        <v>0</v>
      </c>
      <c r="AL1111" s="19" t="s">
        <v>1501</v>
      </c>
      <c r="AM1111" s="46">
        <v>49490</v>
      </c>
      <c r="AN1111" s="46">
        <v>31330</v>
      </c>
      <c r="AO1111" s="46">
        <v>18160</v>
      </c>
      <c r="AP1111" s="45">
        <v>110.28</v>
      </c>
      <c r="AQ1111" s="45"/>
      <c r="AR1111" s="45" t="str">
        <f>IFERROR(VLOOKUP(AB1111,'Pedidos marco'!$A$1:$D$10000,4,0)," ")</f>
        <v xml:space="preserve"> </v>
      </c>
      <c r="AS1111" s="45">
        <f t="shared" si="119"/>
        <v>7</v>
      </c>
      <c r="AT1111" s="45" t="str">
        <f t="shared" si="120"/>
        <v>07</v>
      </c>
      <c r="AU1111" s="47">
        <v>31.33</v>
      </c>
      <c r="AV1111" s="19" t="str">
        <f t="shared" si="121"/>
        <v>04 April</v>
      </c>
      <c r="AW1111" s="19">
        <f t="shared" si="122"/>
        <v>3.5199489307373129</v>
      </c>
      <c r="AX1111" s="19">
        <f t="shared" si="123"/>
        <v>3.5199489307373129</v>
      </c>
      <c r="AY1111" s="19" t="e">
        <f>VLOOKUP(AG1111,Cías!$A$1:$E$10000,5,0)</f>
        <v>#N/A</v>
      </c>
      <c r="AZ1111" s="19" t="str">
        <f t="shared" si="124"/>
        <v>1013966</v>
      </c>
      <c r="BA1111" s="19" t="str">
        <f t="shared" si="125"/>
        <v>ALMEIDA CHICAIZA MIGUEL ANGEL</v>
      </c>
      <c r="BB1111" s="19" t="e">
        <f>VLOOKUP(AG1111,Cías!$A$1:$E$10000,3,0)</f>
        <v>#N/A</v>
      </c>
      <c r="BC1111" s="19"/>
      <c r="BD1111" s="19"/>
      <c r="BE1111" s="19"/>
      <c r="BF1111" s="19"/>
      <c r="BG1111" s="19"/>
      <c r="BH1111" s="19"/>
      <c r="BI1111" s="19"/>
      <c r="BJ1111" s="19"/>
    </row>
    <row r="1112" spans="1:62" ht="15" x14ac:dyDescent="0.2">
      <c r="A1112" s="19" t="s">
        <v>11115</v>
      </c>
      <c r="B1112" s="19" t="s">
        <v>1479</v>
      </c>
      <c r="C1112" s="43">
        <v>44658</v>
      </c>
      <c r="D1112" s="44">
        <v>0.50833333333332997</v>
      </c>
      <c r="E1112" s="19" t="s">
        <v>11116</v>
      </c>
      <c r="F1112" s="19" t="s">
        <v>11117</v>
      </c>
      <c r="G1112" s="19" t="s">
        <v>11118</v>
      </c>
      <c r="H1112" s="45">
        <v>2390.4</v>
      </c>
      <c r="I1112" s="45">
        <v>2680.13</v>
      </c>
      <c r="J1112" s="19" t="s">
        <v>1560</v>
      </c>
      <c r="K1112" s="19" t="s">
        <v>11119</v>
      </c>
      <c r="L1112" s="19" t="s">
        <v>11120</v>
      </c>
      <c r="M1112" s="19" t="s">
        <v>11121</v>
      </c>
      <c r="N1112" s="19" t="s">
        <v>11115</v>
      </c>
      <c r="O1112" s="19" t="s">
        <v>367</v>
      </c>
      <c r="P1112" s="19" t="s">
        <v>368</v>
      </c>
      <c r="Q1112" s="46">
        <v>360</v>
      </c>
      <c r="R1112" s="19" t="s">
        <v>1544</v>
      </c>
      <c r="S1112" s="19" t="s">
        <v>1736</v>
      </c>
      <c r="T1112" s="19" t="s">
        <v>1737</v>
      </c>
      <c r="U1112" s="19" t="s">
        <v>11122</v>
      </c>
      <c r="V1112" s="19" t="s">
        <v>9995</v>
      </c>
      <c r="W1112" s="19" t="s">
        <v>5303</v>
      </c>
      <c r="X1112" s="19" t="s">
        <v>11123</v>
      </c>
      <c r="Y1112" s="19" t="s">
        <v>11124</v>
      </c>
      <c r="Z1112" s="19" t="s">
        <v>11125</v>
      </c>
      <c r="AA1112" s="46">
        <v>99.3</v>
      </c>
      <c r="AB1112" s="19" t="s">
        <v>552</v>
      </c>
      <c r="AC1112" s="19" t="s">
        <v>258</v>
      </c>
      <c r="AD1112" s="19" t="s">
        <v>4052</v>
      </c>
      <c r="AE1112" s="19" t="s">
        <v>4053</v>
      </c>
      <c r="AF1112" s="19" t="s">
        <v>1554</v>
      </c>
      <c r="AG1112" s="19" t="s">
        <v>4054</v>
      </c>
      <c r="AH1112" s="19" t="s">
        <v>1499</v>
      </c>
      <c r="AI1112" s="19" t="s">
        <v>1500</v>
      </c>
      <c r="AJ1112" s="45">
        <v>0</v>
      </c>
      <c r="AK1112" s="45">
        <v>0</v>
      </c>
      <c r="AL1112" s="19" t="s">
        <v>1501</v>
      </c>
      <c r="AM1112" s="46">
        <v>27000</v>
      </c>
      <c r="AN1112" s="46">
        <v>18030</v>
      </c>
      <c r="AO1112" s="46">
        <v>8970</v>
      </c>
      <c r="AP1112" s="45">
        <v>165.6</v>
      </c>
      <c r="AQ1112" s="45"/>
      <c r="AR1112" s="45" t="str">
        <f>IFERROR(VLOOKUP(AB1112,'Pedidos marco'!$A$1:$D$10000,4,0)," ")</f>
        <v xml:space="preserve"> </v>
      </c>
      <c r="AS1112" s="45">
        <f t="shared" si="119"/>
        <v>7</v>
      </c>
      <c r="AT1112" s="45" t="str">
        <f t="shared" si="120"/>
        <v>07</v>
      </c>
      <c r="AU1112" s="47">
        <v>18</v>
      </c>
      <c r="AV1112" s="19" t="str">
        <f t="shared" si="121"/>
        <v>04 April</v>
      </c>
      <c r="AW1112" s="19">
        <f t="shared" si="122"/>
        <v>0.45999999999999996</v>
      </c>
      <c r="AX1112" s="19">
        <f t="shared" si="123"/>
        <v>9.1999999999999993</v>
      </c>
      <c r="AY1112" s="19" t="e">
        <f>VLOOKUP(AG1112,Cías!$A$1:$E$10000,5,0)</f>
        <v>#N/A</v>
      </c>
      <c r="AZ1112" s="19" t="str">
        <f t="shared" si="124"/>
        <v>1013181</v>
      </c>
      <c r="BA1112" s="19" t="str">
        <f t="shared" si="125"/>
        <v>REASCOS GUZMAN HARVEY ESTANISLAO</v>
      </c>
      <c r="BB1112" s="19" t="e">
        <f>VLOOKUP(AG1112,Cías!$A$1:$E$10000,3,0)</f>
        <v>#N/A</v>
      </c>
      <c r="BC1112" s="19"/>
      <c r="BD1112" s="19"/>
      <c r="BE1112" s="19"/>
      <c r="BF1112" s="19"/>
      <c r="BG1112" s="19"/>
      <c r="BH1112" s="19"/>
      <c r="BI1112" s="19"/>
      <c r="BJ1112" s="19"/>
    </row>
    <row r="1113" spans="1:62" ht="15" x14ac:dyDescent="0.2">
      <c r="A1113" s="19" t="s">
        <v>11126</v>
      </c>
      <c r="B1113" s="19" t="s">
        <v>1479</v>
      </c>
      <c r="C1113" s="43">
        <v>44658</v>
      </c>
      <c r="D1113" s="44">
        <v>0.51180555555555995</v>
      </c>
      <c r="E1113" s="19" t="s">
        <v>11127</v>
      </c>
      <c r="F1113" s="19" t="s">
        <v>11128</v>
      </c>
      <c r="G1113" s="19" t="s">
        <v>11129</v>
      </c>
      <c r="H1113" s="45">
        <v>2426.4</v>
      </c>
      <c r="I1113" s="45">
        <v>2720.5</v>
      </c>
      <c r="J1113" s="19" t="s">
        <v>1560</v>
      </c>
      <c r="K1113" s="19" t="s">
        <v>11130</v>
      </c>
      <c r="L1113" s="19" t="s">
        <v>11131</v>
      </c>
      <c r="M1113" s="19" t="s">
        <v>11132</v>
      </c>
      <c r="N1113" s="19" t="s">
        <v>11126</v>
      </c>
      <c r="O1113" s="19" t="s">
        <v>371</v>
      </c>
      <c r="P1113" s="19" t="s">
        <v>372</v>
      </c>
      <c r="Q1113" s="46">
        <v>360</v>
      </c>
      <c r="R1113" s="19" t="s">
        <v>1544</v>
      </c>
      <c r="S1113" s="19" t="s">
        <v>1736</v>
      </c>
      <c r="T1113" s="19" t="s">
        <v>1737</v>
      </c>
      <c r="U1113" s="19" t="s">
        <v>2540</v>
      </c>
      <c r="V1113" s="19" t="s">
        <v>2541</v>
      </c>
      <c r="W1113" s="19" t="s">
        <v>2464</v>
      </c>
      <c r="X1113" s="19" t="s">
        <v>2542</v>
      </c>
      <c r="Y1113" s="19" t="s">
        <v>2466</v>
      </c>
      <c r="Z1113" s="19" t="s">
        <v>2467</v>
      </c>
      <c r="AA1113" s="46">
        <v>71</v>
      </c>
      <c r="AB1113" s="19" t="s">
        <v>536</v>
      </c>
      <c r="AC1113" s="19" t="s">
        <v>224</v>
      </c>
      <c r="AD1113" s="19" t="s">
        <v>2408</v>
      </c>
      <c r="AE1113" s="19" t="s">
        <v>2409</v>
      </c>
      <c r="AF1113" s="19" t="s">
        <v>1554</v>
      </c>
      <c r="AG1113" s="19" t="s">
        <v>2410</v>
      </c>
      <c r="AH1113" s="19" t="s">
        <v>1499</v>
      </c>
      <c r="AI1113" s="19" t="s">
        <v>1500</v>
      </c>
      <c r="AJ1113" s="45">
        <v>0</v>
      </c>
      <c r="AK1113" s="45">
        <v>0</v>
      </c>
      <c r="AL1113" s="19" t="s">
        <v>1501</v>
      </c>
      <c r="AM1113" s="46">
        <v>27050</v>
      </c>
      <c r="AN1113" s="46">
        <v>18000</v>
      </c>
      <c r="AO1113" s="46">
        <v>9050</v>
      </c>
      <c r="AP1113" s="45">
        <v>136.80000000000001</v>
      </c>
      <c r="AQ1113" s="45"/>
      <c r="AR1113" s="45" t="str">
        <f>IFERROR(VLOOKUP(AB1113,'Pedidos marco'!$A$1:$D$10000,4,0)," ")</f>
        <v xml:space="preserve"> </v>
      </c>
      <c r="AS1113" s="45">
        <f t="shared" si="119"/>
        <v>7</v>
      </c>
      <c r="AT1113" s="45" t="str">
        <f t="shared" si="120"/>
        <v>07</v>
      </c>
      <c r="AU1113" s="47">
        <v>18</v>
      </c>
      <c r="AV1113" s="19" t="str">
        <f t="shared" si="121"/>
        <v>04 April</v>
      </c>
      <c r="AW1113" s="19">
        <f t="shared" si="122"/>
        <v>0.38</v>
      </c>
      <c r="AX1113" s="19">
        <f t="shared" si="123"/>
        <v>7.6000000000000005</v>
      </c>
      <c r="AY1113" s="19" t="e">
        <f>VLOOKUP(AG1113,Cías!$A$1:$E$10000,5,0)</f>
        <v>#N/A</v>
      </c>
      <c r="AZ1113" s="19" t="str">
        <f t="shared" si="124"/>
        <v>1014339</v>
      </c>
      <c r="BA1113" s="19" t="str">
        <f t="shared" si="125"/>
        <v>NICOLALDE FLORES MILTON FABIAN</v>
      </c>
      <c r="BB1113" s="19" t="e">
        <f>VLOOKUP(AG1113,Cías!$A$1:$E$10000,3,0)</f>
        <v>#N/A</v>
      </c>
      <c r="BC1113" s="19"/>
      <c r="BD1113" s="19"/>
      <c r="BE1113" s="19"/>
      <c r="BF1113" s="19"/>
      <c r="BG1113" s="19"/>
      <c r="BH1113" s="19"/>
      <c r="BI1113" s="19"/>
      <c r="BJ1113" s="19"/>
    </row>
    <row r="1114" spans="1:62" ht="15" x14ac:dyDescent="0.2">
      <c r="A1114" s="19" t="s">
        <v>11133</v>
      </c>
      <c r="B1114" s="19" t="s">
        <v>1479</v>
      </c>
      <c r="C1114" s="43">
        <v>44658</v>
      </c>
      <c r="D1114" s="44">
        <v>0.51249999999999996</v>
      </c>
      <c r="E1114" s="19" t="s">
        <v>11134</v>
      </c>
      <c r="F1114" s="19" t="s">
        <v>11135</v>
      </c>
      <c r="G1114" s="19" t="s">
        <v>11136</v>
      </c>
      <c r="H1114" s="45">
        <v>4268.8</v>
      </c>
      <c r="I1114" s="45">
        <v>4786.21</v>
      </c>
      <c r="J1114" s="19" t="s">
        <v>1560</v>
      </c>
      <c r="K1114" s="19" t="s">
        <v>11069</v>
      </c>
      <c r="L1114" s="19" t="s">
        <v>11137</v>
      </c>
      <c r="M1114" s="19" t="s">
        <v>11138</v>
      </c>
      <c r="N1114" s="19" t="s">
        <v>11133</v>
      </c>
      <c r="O1114" s="19" t="s">
        <v>1603</v>
      </c>
      <c r="P1114" s="19" t="s">
        <v>1604</v>
      </c>
      <c r="Q1114" s="46">
        <v>640</v>
      </c>
      <c r="R1114" s="19" t="s">
        <v>1544</v>
      </c>
      <c r="S1114" s="19" t="s">
        <v>3795</v>
      </c>
      <c r="T1114" s="19" t="s">
        <v>3796</v>
      </c>
      <c r="U1114" s="19" t="s">
        <v>7558</v>
      </c>
      <c r="V1114" s="19" t="s">
        <v>2126</v>
      </c>
      <c r="W1114" s="19" t="s">
        <v>2076</v>
      </c>
      <c r="X1114" s="19" t="s">
        <v>7559</v>
      </c>
      <c r="Y1114" s="19" t="s">
        <v>2078</v>
      </c>
      <c r="Z1114" s="19" t="s">
        <v>2079</v>
      </c>
      <c r="AA1114" s="46">
        <v>345</v>
      </c>
      <c r="AB1114" s="19" t="s">
        <v>449</v>
      </c>
      <c r="AC1114" s="19" t="s">
        <v>45</v>
      </c>
      <c r="AD1114" s="19" t="s">
        <v>5562</v>
      </c>
      <c r="AE1114" s="19" t="s">
        <v>5563</v>
      </c>
      <c r="AF1114" s="19" t="s">
        <v>1592</v>
      </c>
      <c r="AG1114" s="19" t="s">
        <v>5564</v>
      </c>
      <c r="AH1114" s="19" t="s">
        <v>1594</v>
      </c>
      <c r="AI1114" s="19" t="s">
        <v>1595</v>
      </c>
      <c r="AJ1114" s="45">
        <v>0.05</v>
      </c>
      <c r="AK1114" s="45">
        <v>32</v>
      </c>
      <c r="AL1114" s="19" t="s">
        <v>1501</v>
      </c>
      <c r="AM1114" s="46">
        <v>49790</v>
      </c>
      <c r="AN1114" s="46">
        <v>32020</v>
      </c>
      <c r="AO1114" s="46">
        <v>17770</v>
      </c>
      <c r="AP1114" s="45">
        <v>659.2</v>
      </c>
      <c r="AQ1114" s="45"/>
      <c r="AR1114" s="45" t="str">
        <f>IFERROR(VLOOKUP(AB1114,'Pedidos marco'!$A$1:$D$10000,4,0)," ")</f>
        <v xml:space="preserve"> </v>
      </c>
      <c r="AS1114" s="45">
        <f t="shared" si="119"/>
        <v>7</v>
      </c>
      <c r="AT1114" s="45" t="str">
        <f t="shared" si="120"/>
        <v>07</v>
      </c>
      <c r="AU1114" s="47">
        <v>32</v>
      </c>
      <c r="AV1114" s="19" t="str">
        <f t="shared" si="121"/>
        <v>04 April</v>
      </c>
      <c r="AW1114" s="19">
        <f t="shared" si="122"/>
        <v>1.03</v>
      </c>
      <c r="AX1114" s="19">
        <f t="shared" si="123"/>
        <v>20.6</v>
      </c>
      <c r="AY1114" s="19" t="e">
        <f>VLOOKUP(AG1114,Cías!$A$1:$E$10000,5,0)</f>
        <v>#N/A</v>
      </c>
      <c r="AZ1114" s="19" t="str">
        <f t="shared" si="124"/>
        <v>1013915</v>
      </c>
      <c r="BA1114" s="19" t="str">
        <f t="shared" si="125"/>
        <v>BEDON ALMEIDA EDWIN FABIÁN</v>
      </c>
      <c r="BB1114" s="19" t="e">
        <f>VLOOKUP(AG1114,Cías!$A$1:$E$10000,3,0)</f>
        <v>#N/A</v>
      </c>
      <c r="BC1114" s="19"/>
      <c r="BD1114" s="19"/>
      <c r="BE1114" s="19"/>
      <c r="BF1114" s="19"/>
      <c r="BG1114" s="19"/>
      <c r="BH1114" s="19"/>
      <c r="BI1114" s="19"/>
      <c r="BJ1114" s="19"/>
    </row>
    <row r="1115" spans="1:62" ht="15" x14ac:dyDescent="0.2">
      <c r="A1115" s="19" t="s">
        <v>11139</v>
      </c>
      <c r="B1115" s="19" t="s">
        <v>1479</v>
      </c>
      <c r="C1115" s="43">
        <v>44658</v>
      </c>
      <c r="D1115" s="44">
        <v>0.52569444444444002</v>
      </c>
      <c r="E1115" s="19" t="s">
        <v>11140</v>
      </c>
      <c r="F1115" s="19" t="s">
        <v>2848</v>
      </c>
      <c r="G1115" s="19" t="s">
        <v>2849</v>
      </c>
      <c r="H1115" s="45">
        <v>3471.38</v>
      </c>
      <c r="I1115" s="45">
        <v>3892.13</v>
      </c>
      <c r="J1115" s="19" t="s">
        <v>2037</v>
      </c>
      <c r="K1115" s="19" t="s">
        <v>2850</v>
      </c>
      <c r="L1115" s="19" t="s">
        <v>11141</v>
      </c>
      <c r="M1115" s="19" t="s">
        <v>11142</v>
      </c>
      <c r="N1115" s="19" t="s">
        <v>11139</v>
      </c>
      <c r="O1115" s="19" t="s">
        <v>1823</v>
      </c>
      <c r="P1115" s="19" t="s">
        <v>1824</v>
      </c>
      <c r="Q1115" s="46">
        <v>31</v>
      </c>
      <c r="R1115" s="19" t="s">
        <v>1488</v>
      </c>
      <c r="S1115" s="19" t="s">
        <v>2853</v>
      </c>
      <c r="T1115" s="19" t="s">
        <v>2854</v>
      </c>
      <c r="U1115" s="19" t="s">
        <v>2855</v>
      </c>
      <c r="V1115" s="19" t="s">
        <v>2856</v>
      </c>
      <c r="W1115" s="19" t="s">
        <v>1829</v>
      </c>
      <c r="X1115" s="19" t="s">
        <v>2857</v>
      </c>
      <c r="Y1115" s="19" t="s">
        <v>1831</v>
      </c>
      <c r="Z1115" s="19" t="s">
        <v>1832</v>
      </c>
      <c r="AA1115" s="46">
        <v>8</v>
      </c>
      <c r="AB1115" s="19" t="s">
        <v>473</v>
      </c>
      <c r="AC1115" s="19" t="s">
        <v>96</v>
      </c>
      <c r="AD1115" s="19" t="s">
        <v>5747</v>
      </c>
      <c r="AE1115" s="19" t="s">
        <v>5748</v>
      </c>
      <c r="AF1115" s="19" t="s">
        <v>1497</v>
      </c>
      <c r="AG1115" s="19" t="s">
        <v>5749</v>
      </c>
      <c r="AH1115" s="19" t="s">
        <v>1499</v>
      </c>
      <c r="AI1115" s="19" t="s">
        <v>1500</v>
      </c>
      <c r="AJ1115" s="45">
        <v>0</v>
      </c>
      <c r="AK1115" s="45">
        <v>0</v>
      </c>
      <c r="AL1115" s="19" t="s">
        <v>1517</v>
      </c>
      <c r="AM1115" s="46">
        <v>48930</v>
      </c>
      <c r="AN1115" s="46">
        <v>31000</v>
      </c>
      <c r="AO1115" s="46">
        <v>17930</v>
      </c>
      <c r="AP1115" s="45">
        <v>0</v>
      </c>
      <c r="AQ1115" s="45"/>
      <c r="AR1115" s="45" t="str">
        <f>IFERROR(VLOOKUP(AB1115,'Pedidos marco'!$A$1:$D$10000,4,0)," ")</f>
        <v xml:space="preserve"> </v>
      </c>
      <c r="AS1115" s="45">
        <f t="shared" si="119"/>
        <v>7</v>
      </c>
      <c r="AT1115" s="45" t="str">
        <f t="shared" si="120"/>
        <v>07</v>
      </c>
      <c r="AU1115" s="47">
        <v>31</v>
      </c>
      <c r="AV1115" s="19" t="str">
        <f t="shared" si="121"/>
        <v>04 April</v>
      </c>
      <c r="AW1115" s="19">
        <f t="shared" si="122"/>
        <v>0</v>
      </c>
      <c r="AX1115" s="19">
        <f t="shared" si="123"/>
        <v>0</v>
      </c>
      <c r="AY1115" s="19" t="e">
        <f>VLOOKUP(AG1115,Cías!$A$1:$E$10000,5,0)</f>
        <v>#N/A</v>
      </c>
      <c r="AZ1115" s="19" t="str">
        <f t="shared" si="124"/>
        <v>1013227</v>
      </c>
      <c r="BA1115" s="19" t="str">
        <f t="shared" si="125"/>
        <v>COMPAÑIA DE TRANSPORTE PESADO</v>
      </c>
      <c r="BB1115" s="19" t="e">
        <f>VLOOKUP(AG1115,Cías!$A$1:$E$10000,3,0)</f>
        <v>#N/A</v>
      </c>
      <c r="BC1115" s="19"/>
      <c r="BD1115" s="19"/>
      <c r="BE1115" s="19"/>
      <c r="BF1115" s="19"/>
      <c r="BG1115" s="19"/>
      <c r="BH1115" s="19"/>
      <c r="BI1115" s="19"/>
      <c r="BJ1115" s="19"/>
    </row>
    <row r="1116" spans="1:62" ht="15" x14ac:dyDescent="0.2">
      <c r="A1116" s="19" t="s">
        <v>11143</v>
      </c>
      <c r="B1116" s="19" t="s">
        <v>1479</v>
      </c>
      <c r="C1116" s="43">
        <v>44658</v>
      </c>
      <c r="D1116" s="44">
        <v>0.52708333333333002</v>
      </c>
      <c r="E1116" s="19" t="s">
        <v>11144</v>
      </c>
      <c r="F1116" s="19" t="s">
        <v>11145</v>
      </c>
      <c r="G1116" s="19" t="s">
        <v>11146</v>
      </c>
      <c r="H1116" s="45">
        <v>4166.9399999999996</v>
      </c>
      <c r="I1116" s="45">
        <v>4672</v>
      </c>
      <c r="J1116" s="19" t="s">
        <v>2037</v>
      </c>
      <c r="K1116" s="19" t="s">
        <v>11147</v>
      </c>
      <c r="L1116" s="19" t="s">
        <v>11148</v>
      </c>
      <c r="M1116" s="19" t="s">
        <v>11149</v>
      </c>
      <c r="N1116" s="19" t="s">
        <v>11143</v>
      </c>
      <c r="O1116" s="19" t="s">
        <v>1641</v>
      </c>
      <c r="P1116" s="19" t="s">
        <v>1642</v>
      </c>
      <c r="Q1116" s="46">
        <v>640</v>
      </c>
      <c r="R1116" s="19" t="s">
        <v>1544</v>
      </c>
      <c r="S1116" s="19" t="s">
        <v>2430</v>
      </c>
      <c r="T1116" s="19" t="s">
        <v>10</v>
      </c>
      <c r="U1116" s="19" t="s">
        <v>11150</v>
      </c>
      <c r="V1116" s="19" t="s">
        <v>2126</v>
      </c>
      <c r="W1116" s="19" t="s">
        <v>1740</v>
      </c>
      <c r="X1116" s="19" t="s">
        <v>11151</v>
      </c>
      <c r="Y1116" s="19" t="s">
        <v>1742</v>
      </c>
      <c r="Z1116" s="19" t="s">
        <v>1743</v>
      </c>
      <c r="AA1116" s="46">
        <v>469</v>
      </c>
      <c r="AB1116" s="19" t="s">
        <v>450</v>
      </c>
      <c r="AC1116" s="19" t="s">
        <v>47</v>
      </c>
      <c r="AD1116" s="19" t="s">
        <v>6895</v>
      </c>
      <c r="AE1116" s="19" t="s">
        <v>6896</v>
      </c>
      <c r="AF1116" s="19" t="s">
        <v>1592</v>
      </c>
      <c r="AG1116" s="19" t="s">
        <v>6897</v>
      </c>
      <c r="AH1116" s="19" t="s">
        <v>1594</v>
      </c>
      <c r="AI1116" s="19" t="s">
        <v>1595</v>
      </c>
      <c r="AJ1116" s="45">
        <v>0.05</v>
      </c>
      <c r="AK1116" s="45">
        <v>32</v>
      </c>
      <c r="AL1116" s="19" t="s">
        <v>1501</v>
      </c>
      <c r="AM1116" s="46">
        <v>50380</v>
      </c>
      <c r="AN1116" s="46">
        <v>32040</v>
      </c>
      <c r="AO1116" s="46">
        <v>18340</v>
      </c>
      <c r="AP1116" s="45">
        <v>889.6</v>
      </c>
      <c r="AQ1116" s="45"/>
      <c r="AR1116" s="45" t="str">
        <f>IFERROR(VLOOKUP(AB1116,'Pedidos marco'!$A$1:$D$10000,4,0)," ")</f>
        <v xml:space="preserve"> </v>
      </c>
      <c r="AS1116" s="45">
        <f t="shared" si="119"/>
        <v>7</v>
      </c>
      <c r="AT1116" s="45" t="str">
        <f t="shared" si="120"/>
        <v>07</v>
      </c>
      <c r="AU1116" s="47">
        <v>32</v>
      </c>
      <c r="AV1116" s="19" t="str">
        <f t="shared" si="121"/>
        <v>04 April</v>
      </c>
      <c r="AW1116" s="19">
        <f t="shared" si="122"/>
        <v>1.3900000000000001</v>
      </c>
      <c r="AX1116" s="19">
        <f t="shared" si="123"/>
        <v>27.8</v>
      </c>
      <c r="AY1116" s="19" t="e">
        <f>VLOOKUP(AG1116,Cías!$A$1:$E$10000,5,0)</f>
        <v>#N/A</v>
      </c>
      <c r="AZ1116" s="19" t="str">
        <f t="shared" si="124"/>
        <v>1013860</v>
      </c>
      <c r="BA1116" s="19" t="str">
        <f t="shared" si="125"/>
        <v>BEDON AYALA SIXTO LEONIDAS</v>
      </c>
      <c r="BB1116" s="19" t="e">
        <f>VLOOKUP(AG1116,Cías!$A$1:$E$10000,3,0)</f>
        <v>#N/A</v>
      </c>
      <c r="BC1116" s="19"/>
      <c r="BD1116" s="19"/>
      <c r="BE1116" s="19"/>
      <c r="BF1116" s="19"/>
      <c r="BG1116" s="19"/>
      <c r="BH1116" s="19"/>
      <c r="BI1116" s="19"/>
      <c r="BJ1116" s="19"/>
    </row>
    <row r="1117" spans="1:62" ht="15" x14ac:dyDescent="0.2">
      <c r="A1117" s="19" t="s">
        <v>11152</v>
      </c>
      <c r="B1117" s="19" t="s">
        <v>1479</v>
      </c>
      <c r="C1117" s="43">
        <v>44658</v>
      </c>
      <c r="D1117" s="44">
        <v>0.52777777777778001</v>
      </c>
      <c r="E1117" s="19" t="s">
        <v>11153</v>
      </c>
      <c r="F1117" s="19" t="s">
        <v>11154</v>
      </c>
      <c r="G1117" s="19" t="s">
        <v>11155</v>
      </c>
      <c r="H1117" s="45">
        <v>2301.35</v>
      </c>
      <c r="I1117" s="45">
        <v>2580.29</v>
      </c>
      <c r="J1117" s="19" t="s">
        <v>1560</v>
      </c>
      <c r="K1117" s="19" t="s">
        <v>11156</v>
      </c>
      <c r="L1117" s="19" t="s">
        <v>11157</v>
      </c>
      <c r="M1117" s="19" t="s">
        <v>11158</v>
      </c>
      <c r="N1117" s="19" t="s">
        <v>11152</v>
      </c>
      <c r="O1117" s="19" t="s">
        <v>371</v>
      </c>
      <c r="P1117" s="19" t="s">
        <v>372</v>
      </c>
      <c r="Q1117" s="46">
        <v>360</v>
      </c>
      <c r="R1117" s="19" t="s">
        <v>1544</v>
      </c>
      <c r="S1117" s="19" t="s">
        <v>1754</v>
      </c>
      <c r="T1117" s="19" t="s">
        <v>104</v>
      </c>
      <c r="U1117" s="19" t="s">
        <v>3530</v>
      </c>
      <c r="V1117" s="19" t="s">
        <v>3531</v>
      </c>
      <c r="W1117" s="19" t="s">
        <v>1548</v>
      </c>
      <c r="X1117" s="19" t="s">
        <v>3532</v>
      </c>
      <c r="Y1117" s="19" t="s">
        <v>1684</v>
      </c>
      <c r="Z1117" s="19" t="s">
        <v>1685</v>
      </c>
      <c r="AA1117" s="46">
        <v>198</v>
      </c>
      <c r="AB1117" s="19" t="s">
        <v>453</v>
      </c>
      <c r="AC1117" s="19" t="s">
        <v>52</v>
      </c>
      <c r="AD1117" s="19" t="s">
        <v>2758</v>
      </c>
      <c r="AE1117" s="19" t="s">
        <v>2759</v>
      </c>
      <c r="AF1117" s="19" t="s">
        <v>1554</v>
      </c>
      <c r="AG1117" s="19" t="s">
        <v>2760</v>
      </c>
      <c r="AH1117" s="19" t="s">
        <v>1499</v>
      </c>
      <c r="AI1117" s="19" t="s">
        <v>1500</v>
      </c>
      <c r="AJ1117" s="45">
        <v>0</v>
      </c>
      <c r="AK1117" s="45">
        <v>0</v>
      </c>
      <c r="AL1117" s="19" t="s">
        <v>1501</v>
      </c>
      <c r="AM1117" s="46">
        <v>27340</v>
      </c>
      <c r="AN1117" s="46">
        <v>18030</v>
      </c>
      <c r="AO1117" s="46">
        <v>9310</v>
      </c>
      <c r="AP1117" s="45">
        <v>266.39999999999998</v>
      </c>
      <c r="AQ1117" s="45"/>
      <c r="AR1117" s="45" t="str">
        <f>IFERROR(VLOOKUP(AB1117,'Pedidos marco'!$A$1:$D$10000,4,0)," ")</f>
        <v xml:space="preserve"> </v>
      </c>
      <c r="AS1117" s="45">
        <f t="shared" si="119"/>
        <v>7</v>
      </c>
      <c r="AT1117" s="45" t="str">
        <f t="shared" si="120"/>
        <v>07</v>
      </c>
      <c r="AU1117" s="47">
        <v>18</v>
      </c>
      <c r="AV1117" s="19" t="str">
        <f t="shared" si="121"/>
        <v>04 April</v>
      </c>
      <c r="AW1117" s="19">
        <f t="shared" si="122"/>
        <v>0.74</v>
      </c>
      <c r="AX1117" s="19">
        <f t="shared" si="123"/>
        <v>14.799999999999999</v>
      </c>
      <c r="AY1117" s="19" t="e">
        <f>VLOOKUP(AG1117,Cías!$A$1:$E$10000,5,0)</f>
        <v>#N/A</v>
      </c>
      <c r="AZ1117" s="19" t="str">
        <f t="shared" si="124"/>
        <v>1014167</v>
      </c>
      <c r="BA1117" s="19" t="str">
        <f t="shared" si="125"/>
        <v>BENALCAZAR RUIZ LUIS EDUARDO</v>
      </c>
      <c r="BB1117" s="19" t="e">
        <f>VLOOKUP(AG1117,Cías!$A$1:$E$10000,3,0)</f>
        <v>#N/A</v>
      </c>
      <c r="BC1117" s="19"/>
      <c r="BD1117" s="19"/>
      <c r="BE1117" s="19"/>
      <c r="BF1117" s="19"/>
      <c r="BG1117" s="19"/>
      <c r="BH1117" s="19"/>
      <c r="BI1117" s="19"/>
      <c r="BJ1117" s="19"/>
    </row>
    <row r="1118" spans="1:62" ht="15" x14ac:dyDescent="0.2">
      <c r="A1118" s="19" t="s">
        <v>11159</v>
      </c>
      <c r="B1118" s="19" t="s">
        <v>1479</v>
      </c>
      <c r="C1118" s="43">
        <v>44658</v>
      </c>
      <c r="D1118" s="44">
        <v>0.53055555555556</v>
      </c>
      <c r="E1118" s="19" t="s">
        <v>11160</v>
      </c>
      <c r="F1118" s="19" t="s">
        <v>11161</v>
      </c>
      <c r="G1118" s="19" t="s">
        <v>11162</v>
      </c>
      <c r="H1118" s="45">
        <v>4102.3999999999996</v>
      </c>
      <c r="I1118" s="45">
        <v>4599.6400000000003</v>
      </c>
      <c r="J1118" s="19" t="s">
        <v>1560</v>
      </c>
      <c r="K1118" s="19" t="s">
        <v>11069</v>
      </c>
      <c r="L1118" s="19" t="s">
        <v>11163</v>
      </c>
      <c r="M1118" s="19" t="s">
        <v>11164</v>
      </c>
      <c r="N1118" s="19" t="s">
        <v>11159</v>
      </c>
      <c r="O1118" s="19" t="s">
        <v>1641</v>
      </c>
      <c r="P1118" s="19" t="s">
        <v>1642</v>
      </c>
      <c r="Q1118" s="46">
        <v>640</v>
      </c>
      <c r="R1118" s="19" t="s">
        <v>1544</v>
      </c>
      <c r="S1118" s="19" t="s">
        <v>3795</v>
      </c>
      <c r="T1118" s="19" t="s">
        <v>3796</v>
      </c>
      <c r="U1118" s="19" t="s">
        <v>7558</v>
      </c>
      <c r="V1118" s="19" t="s">
        <v>2126</v>
      </c>
      <c r="W1118" s="19" t="s">
        <v>2076</v>
      </c>
      <c r="X1118" s="19" t="s">
        <v>7559</v>
      </c>
      <c r="Y1118" s="19" t="s">
        <v>2078</v>
      </c>
      <c r="Z1118" s="19" t="s">
        <v>2079</v>
      </c>
      <c r="AA1118" s="46">
        <v>345</v>
      </c>
      <c r="AB1118" s="19" t="s">
        <v>434</v>
      </c>
      <c r="AC1118" s="19" t="s">
        <v>15</v>
      </c>
      <c r="AD1118" s="19" t="s">
        <v>3733</v>
      </c>
      <c r="AE1118" s="19" t="s">
        <v>3734</v>
      </c>
      <c r="AF1118" s="19" t="s">
        <v>1592</v>
      </c>
      <c r="AG1118" s="19" t="s">
        <v>3735</v>
      </c>
      <c r="AH1118" s="19" t="s">
        <v>1594</v>
      </c>
      <c r="AI1118" s="19" t="s">
        <v>1595</v>
      </c>
      <c r="AJ1118" s="45">
        <v>0.05</v>
      </c>
      <c r="AK1118" s="45">
        <v>32</v>
      </c>
      <c r="AL1118" s="19" t="s">
        <v>1501</v>
      </c>
      <c r="AM1118" s="46">
        <v>50450</v>
      </c>
      <c r="AN1118" s="46">
        <v>32060</v>
      </c>
      <c r="AO1118" s="46">
        <v>18390</v>
      </c>
      <c r="AP1118" s="45">
        <v>659.2</v>
      </c>
      <c r="AQ1118" s="45"/>
      <c r="AR1118" s="45" t="str">
        <f>IFERROR(VLOOKUP(AB1118,'Pedidos marco'!$A$1:$D$10000,4,0)," ")</f>
        <v xml:space="preserve"> </v>
      </c>
      <c r="AS1118" s="45">
        <f t="shared" si="119"/>
        <v>7</v>
      </c>
      <c r="AT1118" s="45" t="str">
        <f t="shared" si="120"/>
        <v>07</v>
      </c>
      <c r="AU1118" s="47">
        <v>32</v>
      </c>
      <c r="AV1118" s="19" t="str">
        <f t="shared" si="121"/>
        <v>04 April</v>
      </c>
      <c r="AW1118" s="19">
        <f t="shared" si="122"/>
        <v>1.03</v>
      </c>
      <c r="AX1118" s="19">
        <f t="shared" si="123"/>
        <v>20.6</v>
      </c>
      <c r="AY1118" s="19" t="e">
        <f>VLOOKUP(AG1118,Cías!$A$1:$E$10000,5,0)</f>
        <v>#N/A</v>
      </c>
      <c r="AZ1118" s="19" t="str">
        <f t="shared" si="124"/>
        <v>1020877</v>
      </c>
      <c r="BA1118" s="19" t="str">
        <f t="shared" si="125"/>
        <v>ALQUINGA LUCERO BYRON EDUARDO</v>
      </c>
      <c r="BB1118" s="19" t="e">
        <f>VLOOKUP(AG1118,Cías!$A$1:$E$10000,3,0)</f>
        <v>#N/A</v>
      </c>
      <c r="BC1118" s="19"/>
      <c r="BD1118" s="19"/>
      <c r="BE1118" s="19"/>
      <c r="BF1118" s="19"/>
      <c r="BG1118" s="19"/>
      <c r="BH1118" s="19"/>
      <c r="BI1118" s="19"/>
      <c r="BJ1118" s="19"/>
    </row>
    <row r="1119" spans="1:62" ht="15" x14ac:dyDescent="0.2">
      <c r="A1119" s="19" t="s">
        <v>11165</v>
      </c>
      <c r="B1119" s="19" t="s">
        <v>1479</v>
      </c>
      <c r="C1119" s="43">
        <v>44658</v>
      </c>
      <c r="D1119" s="44">
        <v>0.53125</v>
      </c>
      <c r="E1119" s="19" t="s">
        <v>11166</v>
      </c>
      <c r="F1119" s="19" t="s">
        <v>11167</v>
      </c>
      <c r="G1119" s="19" t="s">
        <v>11168</v>
      </c>
      <c r="H1119" s="45">
        <v>3278.88</v>
      </c>
      <c r="I1119" s="45">
        <v>3676.31</v>
      </c>
      <c r="J1119" s="19" t="s">
        <v>1560</v>
      </c>
      <c r="K1119" s="19" t="s">
        <v>11169</v>
      </c>
      <c r="L1119" s="19" t="s">
        <v>11170</v>
      </c>
      <c r="M1119" s="19" t="s">
        <v>11171</v>
      </c>
      <c r="N1119" s="19" t="s">
        <v>11165</v>
      </c>
      <c r="O1119" s="19" t="s">
        <v>367</v>
      </c>
      <c r="P1119" s="19" t="s">
        <v>368</v>
      </c>
      <c r="Q1119" s="46">
        <v>480</v>
      </c>
      <c r="R1119" s="19" t="s">
        <v>1544</v>
      </c>
      <c r="S1119" s="19" t="s">
        <v>3650</v>
      </c>
      <c r="T1119" s="19" t="s">
        <v>3651</v>
      </c>
      <c r="U1119" s="19" t="s">
        <v>3652</v>
      </c>
      <c r="V1119" s="19" t="s">
        <v>3653</v>
      </c>
      <c r="W1119" s="19" t="s">
        <v>1865</v>
      </c>
      <c r="X1119" s="19" t="s">
        <v>3654</v>
      </c>
      <c r="Y1119" s="19" t="s">
        <v>1867</v>
      </c>
      <c r="Z1119" s="19" t="s">
        <v>1868</v>
      </c>
      <c r="AA1119" s="46">
        <v>30</v>
      </c>
      <c r="AB1119" s="19" t="s">
        <v>532</v>
      </c>
      <c r="AC1119" s="19" t="s">
        <v>216</v>
      </c>
      <c r="AD1119" s="19" t="s">
        <v>2080</v>
      </c>
      <c r="AE1119" s="19" t="s">
        <v>2081</v>
      </c>
      <c r="AF1119" s="19" t="s">
        <v>1719</v>
      </c>
      <c r="AG1119" s="19" t="s">
        <v>2082</v>
      </c>
      <c r="AH1119" s="19" t="s">
        <v>1594</v>
      </c>
      <c r="AI1119" s="19" t="s">
        <v>1595</v>
      </c>
      <c r="AJ1119" s="45">
        <v>0.05</v>
      </c>
      <c r="AK1119" s="45">
        <v>24</v>
      </c>
      <c r="AL1119" s="19" t="s">
        <v>1501</v>
      </c>
      <c r="AM1119" s="46">
        <v>40660</v>
      </c>
      <c r="AN1119" s="46">
        <v>24030</v>
      </c>
      <c r="AO1119" s="46">
        <v>16630</v>
      </c>
      <c r="AP1119" s="45">
        <v>91.2</v>
      </c>
      <c r="AQ1119" s="45"/>
      <c r="AR1119" s="45" t="str">
        <f>IFERROR(VLOOKUP(AB1119,'Pedidos marco'!$A$1:$D$10000,4,0)," ")</f>
        <v xml:space="preserve"> </v>
      </c>
      <c r="AS1119" s="45">
        <f t="shared" si="119"/>
        <v>7</v>
      </c>
      <c r="AT1119" s="45" t="str">
        <f t="shared" si="120"/>
        <v>07</v>
      </c>
      <c r="AU1119" s="47">
        <v>24</v>
      </c>
      <c r="AV1119" s="19" t="str">
        <f t="shared" si="121"/>
        <v>04 April</v>
      </c>
      <c r="AW1119" s="19">
        <f t="shared" si="122"/>
        <v>0.19</v>
      </c>
      <c r="AX1119" s="19">
        <f t="shared" si="123"/>
        <v>3.8000000000000003</v>
      </c>
      <c r="AY1119" s="19" t="e">
        <f>VLOOKUP(AG1119,Cías!$A$1:$E$10000,5,0)</f>
        <v>#N/A</v>
      </c>
      <c r="AZ1119" s="19" t="str">
        <f t="shared" si="124"/>
        <v>1013859</v>
      </c>
      <c r="BA1119" s="19" t="str">
        <f t="shared" si="125"/>
        <v>MUÑOZ ORTIZ JUAN MANUEL</v>
      </c>
      <c r="BB1119" s="19" t="e">
        <f>VLOOKUP(AG1119,Cías!$A$1:$E$10000,3,0)</f>
        <v>#N/A</v>
      </c>
      <c r="BC1119" s="19"/>
      <c r="BD1119" s="19"/>
      <c r="BE1119" s="19"/>
      <c r="BF1119" s="19"/>
      <c r="BG1119" s="19"/>
      <c r="BH1119" s="19"/>
      <c r="BI1119" s="19"/>
      <c r="BJ1119" s="19"/>
    </row>
    <row r="1120" spans="1:62" ht="15" x14ac:dyDescent="0.2">
      <c r="A1120" s="19" t="s">
        <v>11172</v>
      </c>
      <c r="B1120" s="19" t="s">
        <v>1479</v>
      </c>
      <c r="C1120" s="43">
        <v>44658</v>
      </c>
      <c r="D1120" s="44">
        <v>0.53263888888888999</v>
      </c>
      <c r="E1120" s="19" t="s">
        <v>11173</v>
      </c>
      <c r="F1120" s="19" t="s">
        <v>1481</v>
      </c>
      <c r="G1120" s="19" t="s">
        <v>1481</v>
      </c>
      <c r="H1120" s="45">
        <v>0</v>
      </c>
      <c r="I1120" s="45">
        <v>0</v>
      </c>
      <c r="J1120" s="19" t="s">
        <v>1482</v>
      </c>
      <c r="K1120" s="19" t="s">
        <v>11174</v>
      </c>
      <c r="L1120" s="19" t="s">
        <v>11175</v>
      </c>
      <c r="M1120" s="19" t="s">
        <v>11176</v>
      </c>
      <c r="N1120" s="19" t="s">
        <v>11172</v>
      </c>
      <c r="O1120" s="19" t="s">
        <v>371</v>
      </c>
      <c r="P1120" s="19" t="s">
        <v>372</v>
      </c>
      <c r="Q1120" s="46">
        <v>360</v>
      </c>
      <c r="R1120" s="19" t="s">
        <v>1544</v>
      </c>
      <c r="S1120" s="19" t="s">
        <v>1545</v>
      </c>
      <c r="T1120" s="19" t="s">
        <v>74</v>
      </c>
      <c r="U1120" s="19" t="s">
        <v>4451</v>
      </c>
      <c r="V1120" s="19" t="s">
        <v>4452</v>
      </c>
      <c r="W1120" s="19" t="s">
        <v>1548</v>
      </c>
      <c r="X1120" s="19" t="s">
        <v>4453</v>
      </c>
      <c r="Y1120" s="19" t="s">
        <v>1684</v>
      </c>
      <c r="Z1120" s="19" t="s">
        <v>1685</v>
      </c>
      <c r="AA1120" s="46">
        <v>198</v>
      </c>
      <c r="AB1120" s="19" t="s">
        <v>451</v>
      </c>
      <c r="AC1120" s="19" t="s">
        <v>49</v>
      </c>
      <c r="AD1120" s="19" t="s">
        <v>2972</v>
      </c>
      <c r="AE1120" s="19" t="s">
        <v>2973</v>
      </c>
      <c r="AF1120" s="19" t="s">
        <v>1554</v>
      </c>
      <c r="AG1120" s="19" t="s">
        <v>2974</v>
      </c>
      <c r="AH1120" s="19" t="s">
        <v>1499</v>
      </c>
      <c r="AI1120" s="19" t="s">
        <v>1500</v>
      </c>
      <c r="AJ1120" s="45">
        <v>0</v>
      </c>
      <c r="AK1120" s="45">
        <v>0</v>
      </c>
      <c r="AL1120" s="19" t="s">
        <v>1501</v>
      </c>
      <c r="AM1120" s="46">
        <v>27310</v>
      </c>
      <c r="AN1120" s="46">
        <v>18080</v>
      </c>
      <c r="AO1120" s="46">
        <v>9230</v>
      </c>
      <c r="AP1120" s="45">
        <v>266.39999999999998</v>
      </c>
      <c r="AQ1120" s="45"/>
      <c r="AR1120" s="45" t="str">
        <f>IFERROR(VLOOKUP(AB1120,'Pedidos marco'!$A$1:$D$10000,4,0)," ")</f>
        <v xml:space="preserve"> </v>
      </c>
      <c r="AS1120" s="45">
        <f t="shared" si="119"/>
        <v>7</v>
      </c>
      <c r="AT1120" s="45" t="str">
        <f t="shared" si="120"/>
        <v>07</v>
      </c>
      <c r="AU1120" s="47">
        <v>18</v>
      </c>
      <c r="AV1120" s="19" t="str">
        <f t="shared" si="121"/>
        <v>04 April</v>
      </c>
      <c r="AW1120" s="19">
        <f t="shared" si="122"/>
        <v>0.74</v>
      </c>
      <c r="AX1120" s="19">
        <f t="shared" si="123"/>
        <v>14.799999999999999</v>
      </c>
      <c r="AY1120" s="19" t="e">
        <f>VLOOKUP(AG1120,Cías!$A$1:$E$10000,5,0)</f>
        <v>#N/A</v>
      </c>
      <c r="AZ1120" s="19" t="str">
        <f t="shared" si="124"/>
        <v>10005626</v>
      </c>
      <c r="BA1120" s="19" t="str">
        <f t="shared" si="125"/>
        <v>BENALCAZAR DE LA CRUZ CRISTIAN ROBE</v>
      </c>
      <c r="BB1120" s="19" t="e">
        <f>VLOOKUP(AG1120,Cías!$A$1:$E$10000,3,0)</f>
        <v>#N/A</v>
      </c>
      <c r="BC1120" s="19"/>
      <c r="BD1120" s="19"/>
      <c r="BE1120" s="19"/>
      <c r="BF1120" s="19"/>
      <c r="BG1120" s="19"/>
      <c r="BH1120" s="19"/>
      <c r="BI1120" s="19"/>
      <c r="BJ1120" s="19"/>
    </row>
    <row r="1121" spans="1:62" ht="15" x14ac:dyDescent="0.2">
      <c r="A1121" s="19" t="s">
        <v>11177</v>
      </c>
      <c r="B1121" s="19" t="s">
        <v>1479</v>
      </c>
      <c r="C1121" s="43">
        <v>44658</v>
      </c>
      <c r="D1121" s="44">
        <v>0.53611111111110998</v>
      </c>
      <c r="E1121" s="19" t="s">
        <v>11178</v>
      </c>
      <c r="F1121" s="19" t="s">
        <v>11179</v>
      </c>
      <c r="G1121" s="19" t="s">
        <v>11180</v>
      </c>
      <c r="H1121" s="45">
        <v>1193.4000000000001</v>
      </c>
      <c r="I1121" s="45">
        <v>1338.05</v>
      </c>
      <c r="J1121" s="19" t="s">
        <v>1560</v>
      </c>
      <c r="K1121" s="19" t="s">
        <v>11181</v>
      </c>
      <c r="L1121" s="19" t="s">
        <v>11182</v>
      </c>
      <c r="M1121" s="19" t="s">
        <v>11183</v>
      </c>
      <c r="N1121" s="19" t="s">
        <v>11177</v>
      </c>
      <c r="O1121" s="19" t="s">
        <v>367</v>
      </c>
      <c r="P1121" s="19" t="s">
        <v>368</v>
      </c>
      <c r="Q1121" s="46">
        <v>180</v>
      </c>
      <c r="R1121" s="19" t="s">
        <v>1544</v>
      </c>
      <c r="S1121" s="19" t="s">
        <v>9579</v>
      </c>
      <c r="T1121" s="19" t="s">
        <v>9580</v>
      </c>
      <c r="U1121" s="19" t="s">
        <v>9581</v>
      </c>
      <c r="V1121" s="19" t="s">
        <v>9582</v>
      </c>
      <c r="W1121" s="19" t="s">
        <v>1548</v>
      </c>
      <c r="X1121" s="19" t="s">
        <v>9583</v>
      </c>
      <c r="Y1121" s="19" t="s">
        <v>1684</v>
      </c>
      <c r="Z1121" s="19" t="s">
        <v>1685</v>
      </c>
      <c r="AA1121" s="46">
        <v>198</v>
      </c>
      <c r="AB1121" s="19" t="s">
        <v>470</v>
      </c>
      <c r="AC1121" s="19" t="s">
        <v>90</v>
      </c>
      <c r="AD1121" s="19" t="s">
        <v>2944</v>
      </c>
      <c r="AE1121" s="19" t="s">
        <v>2945</v>
      </c>
      <c r="AF1121" s="19" t="s">
        <v>1554</v>
      </c>
      <c r="AG1121" s="19" t="s">
        <v>2946</v>
      </c>
      <c r="AH1121" s="19" t="s">
        <v>1499</v>
      </c>
      <c r="AI1121" s="19" t="s">
        <v>1500</v>
      </c>
      <c r="AJ1121" s="45">
        <v>0</v>
      </c>
      <c r="AK1121" s="45">
        <v>0</v>
      </c>
      <c r="AL1121" s="19" t="s">
        <v>1501</v>
      </c>
      <c r="AM1121" s="46">
        <v>13735</v>
      </c>
      <c r="AN1121" s="46">
        <v>9020</v>
      </c>
      <c r="AO1121" s="46">
        <v>4715</v>
      </c>
      <c r="AP1121" s="45">
        <v>133.19999999999999</v>
      </c>
      <c r="AQ1121" s="45"/>
      <c r="AR1121" s="45" t="str">
        <f>IFERROR(VLOOKUP(AB1121,'Pedidos marco'!$A$1:$D$10000,4,0)," ")</f>
        <v xml:space="preserve"> </v>
      </c>
      <c r="AS1121" s="45">
        <f t="shared" si="119"/>
        <v>7</v>
      </c>
      <c r="AT1121" s="45" t="str">
        <f t="shared" si="120"/>
        <v>07</v>
      </c>
      <c r="AU1121" s="47">
        <v>9</v>
      </c>
      <c r="AV1121" s="19" t="str">
        <f t="shared" si="121"/>
        <v>04 April</v>
      </c>
      <c r="AW1121" s="19">
        <f t="shared" si="122"/>
        <v>0.74</v>
      </c>
      <c r="AX1121" s="19">
        <f t="shared" si="123"/>
        <v>14.799999999999999</v>
      </c>
      <c r="AY1121" s="19" t="e">
        <f>VLOOKUP(AG1121,Cías!$A$1:$E$10000,5,0)</f>
        <v>#N/A</v>
      </c>
      <c r="AZ1121" s="19" t="str">
        <f t="shared" si="124"/>
        <v>1018470</v>
      </c>
      <c r="BA1121" s="19" t="str">
        <f t="shared" si="125"/>
        <v>COMERCIAL LOS NEVADOS</v>
      </c>
      <c r="BB1121" s="19" t="e">
        <f>VLOOKUP(AG1121,Cías!$A$1:$E$10000,3,0)</f>
        <v>#N/A</v>
      </c>
      <c r="BC1121" s="19"/>
      <c r="BD1121" s="19"/>
      <c r="BE1121" s="19"/>
      <c r="BF1121" s="19"/>
      <c r="BG1121" s="19"/>
      <c r="BH1121" s="19"/>
      <c r="BI1121" s="19"/>
      <c r="BJ1121" s="19"/>
    </row>
    <row r="1122" spans="1:62" ht="15" x14ac:dyDescent="0.2">
      <c r="A1122" s="19" t="s">
        <v>11177</v>
      </c>
      <c r="B1122" s="19" t="s">
        <v>1479</v>
      </c>
      <c r="C1122" s="43">
        <v>44658</v>
      </c>
      <c r="D1122" s="44">
        <v>0.53611111111110998</v>
      </c>
      <c r="E1122" s="19" t="s">
        <v>11184</v>
      </c>
      <c r="F1122" s="19" t="s">
        <v>11185</v>
      </c>
      <c r="G1122" s="19" t="s">
        <v>11186</v>
      </c>
      <c r="H1122" s="45">
        <v>1152.45</v>
      </c>
      <c r="I1122" s="45">
        <v>1292.1300000000001</v>
      </c>
      <c r="J1122" s="19" t="s">
        <v>1560</v>
      </c>
      <c r="K1122" s="19" t="s">
        <v>11187</v>
      </c>
      <c r="L1122" s="19" t="s">
        <v>11188</v>
      </c>
      <c r="M1122" s="19" t="s">
        <v>11189</v>
      </c>
      <c r="N1122" s="19" t="s">
        <v>11177</v>
      </c>
      <c r="O1122" s="19" t="s">
        <v>367</v>
      </c>
      <c r="P1122" s="19" t="s">
        <v>368</v>
      </c>
      <c r="Q1122" s="46">
        <v>180</v>
      </c>
      <c r="R1122" s="19" t="s">
        <v>1544</v>
      </c>
      <c r="S1122" s="19" t="s">
        <v>1680</v>
      </c>
      <c r="T1122" s="19" t="s">
        <v>90</v>
      </c>
      <c r="U1122" s="19" t="s">
        <v>1681</v>
      </c>
      <c r="V1122" s="19" t="s">
        <v>1682</v>
      </c>
      <c r="W1122" s="19" t="s">
        <v>1548</v>
      </c>
      <c r="X1122" s="19" t="s">
        <v>1683</v>
      </c>
      <c r="Y1122" s="19" t="s">
        <v>1684</v>
      </c>
      <c r="Z1122" s="19" t="s">
        <v>1685</v>
      </c>
      <c r="AA1122" s="46">
        <v>198</v>
      </c>
      <c r="AB1122" s="19" t="s">
        <v>470</v>
      </c>
      <c r="AC1122" s="19" t="s">
        <v>90</v>
      </c>
      <c r="AD1122" s="19" t="s">
        <v>2944</v>
      </c>
      <c r="AE1122" s="19" t="s">
        <v>2945</v>
      </c>
      <c r="AF1122" s="19" t="s">
        <v>1554</v>
      </c>
      <c r="AG1122" s="19" t="s">
        <v>2946</v>
      </c>
      <c r="AH1122" s="19" t="s">
        <v>1499</v>
      </c>
      <c r="AI1122" s="19" t="s">
        <v>1500</v>
      </c>
      <c r="AJ1122" s="45">
        <v>0</v>
      </c>
      <c r="AK1122" s="45">
        <v>0</v>
      </c>
      <c r="AL1122" s="19" t="s">
        <v>1501</v>
      </c>
      <c r="AM1122" s="46">
        <v>13735</v>
      </c>
      <c r="AN1122" s="46">
        <v>9020</v>
      </c>
      <c r="AO1122" s="46">
        <v>4715</v>
      </c>
      <c r="AP1122" s="45">
        <v>133.19999999999999</v>
      </c>
      <c r="AQ1122" s="45"/>
      <c r="AR1122" s="45" t="str">
        <f>IFERROR(VLOOKUP(AB1122,'Pedidos marco'!$A$1:$D$10000,4,0)," ")</f>
        <v xml:space="preserve"> </v>
      </c>
      <c r="AS1122" s="45">
        <f t="shared" si="119"/>
        <v>7</v>
      </c>
      <c r="AT1122" s="45" t="str">
        <f t="shared" si="120"/>
        <v>07</v>
      </c>
      <c r="AU1122" s="47">
        <v>9</v>
      </c>
      <c r="AV1122" s="19" t="str">
        <f t="shared" si="121"/>
        <v>04 April</v>
      </c>
      <c r="AW1122" s="19">
        <f t="shared" si="122"/>
        <v>0.74</v>
      </c>
      <c r="AX1122" s="19">
        <f t="shared" si="123"/>
        <v>14.799999999999999</v>
      </c>
      <c r="AY1122" s="19" t="e">
        <f>VLOOKUP(AG1122,Cías!$A$1:$E$10000,5,0)</f>
        <v>#N/A</v>
      </c>
      <c r="AZ1122" s="19" t="str">
        <f t="shared" si="124"/>
        <v>1018470</v>
      </c>
      <c r="BA1122" s="19" t="str">
        <f t="shared" si="125"/>
        <v>COMERCIAL LOS NEVADOS</v>
      </c>
      <c r="BB1122" s="19" t="e">
        <f>VLOOKUP(AG1122,Cías!$A$1:$E$10000,3,0)</f>
        <v>#N/A</v>
      </c>
      <c r="BC1122" s="19"/>
      <c r="BD1122" s="19"/>
      <c r="BE1122" s="19"/>
      <c r="BF1122" s="19"/>
      <c r="BG1122" s="19"/>
      <c r="BH1122" s="19"/>
      <c r="BI1122" s="19"/>
      <c r="BJ1122" s="19"/>
    </row>
    <row r="1123" spans="1:62" ht="15" x14ac:dyDescent="0.2">
      <c r="A1123" s="19" t="s">
        <v>11190</v>
      </c>
      <c r="B1123" s="19" t="s">
        <v>1479</v>
      </c>
      <c r="C1123" s="43">
        <v>44658</v>
      </c>
      <c r="D1123" s="44">
        <v>0.54097222222221997</v>
      </c>
      <c r="E1123" s="19" t="s">
        <v>11191</v>
      </c>
      <c r="F1123" s="19" t="s">
        <v>1481</v>
      </c>
      <c r="G1123" s="19" t="s">
        <v>1481</v>
      </c>
      <c r="H1123" s="45">
        <v>0</v>
      </c>
      <c r="I1123" s="45">
        <v>0</v>
      </c>
      <c r="J1123" s="19" t="s">
        <v>1482</v>
      </c>
      <c r="K1123" s="19" t="s">
        <v>11192</v>
      </c>
      <c r="L1123" s="19" t="s">
        <v>11193</v>
      </c>
      <c r="M1123" s="19" t="s">
        <v>11194</v>
      </c>
      <c r="N1123" s="19" t="s">
        <v>11190</v>
      </c>
      <c r="O1123" s="19" t="s">
        <v>369</v>
      </c>
      <c r="P1123" s="19" t="s">
        <v>370</v>
      </c>
      <c r="Q1123" s="46">
        <v>80</v>
      </c>
      <c r="R1123" s="19" t="s">
        <v>1544</v>
      </c>
      <c r="S1123" s="19" t="s">
        <v>1696</v>
      </c>
      <c r="T1123" s="19" t="s">
        <v>72</v>
      </c>
      <c r="U1123" s="19" t="s">
        <v>8814</v>
      </c>
      <c r="V1123" s="19" t="s">
        <v>2091</v>
      </c>
      <c r="W1123" s="19" t="s">
        <v>415</v>
      </c>
      <c r="X1123" s="19" t="s">
        <v>8815</v>
      </c>
      <c r="Y1123" s="19" t="s">
        <v>1700</v>
      </c>
      <c r="Z1123" s="19" t="s">
        <v>1701</v>
      </c>
      <c r="AA1123" s="46">
        <v>127</v>
      </c>
      <c r="AB1123" s="19" t="s">
        <v>461</v>
      </c>
      <c r="AC1123" s="19" t="s">
        <v>72</v>
      </c>
      <c r="AD1123" s="19" t="s">
        <v>2332</v>
      </c>
      <c r="AE1123" s="19" t="s">
        <v>2333</v>
      </c>
      <c r="AF1123" s="19" t="s">
        <v>1592</v>
      </c>
      <c r="AG1123" s="19" t="s">
        <v>2334</v>
      </c>
      <c r="AH1123" s="19" t="s">
        <v>1502</v>
      </c>
      <c r="AI1123" s="19" t="s">
        <v>2099</v>
      </c>
      <c r="AJ1123" s="45">
        <v>0</v>
      </c>
      <c r="AK1123" s="45">
        <v>0</v>
      </c>
      <c r="AL1123" s="19" t="s">
        <v>1501</v>
      </c>
      <c r="AM1123" s="46">
        <v>12967.352999999999</v>
      </c>
      <c r="AN1123" s="46">
        <v>4002.3530000000001</v>
      </c>
      <c r="AO1123" s="46">
        <v>8965</v>
      </c>
      <c r="AP1123" s="45">
        <v>40.799999999999997</v>
      </c>
      <c r="AQ1123" s="45"/>
      <c r="AR1123" s="45" t="str">
        <f>IFERROR(VLOOKUP(AB1123,'Pedidos marco'!$A$1:$D$10000,4,0)," ")</f>
        <v xml:space="preserve"> </v>
      </c>
      <c r="AS1123" s="45">
        <f t="shared" si="119"/>
        <v>7</v>
      </c>
      <c r="AT1123" s="45" t="str">
        <f t="shared" si="120"/>
        <v>07</v>
      </c>
      <c r="AU1123" s="47">
        <v>4</v>
      </c>
      <c r="AV1123" s="19" t="str">
        <f t="shared" si="121"/>
        <v>04 April</v>
      </c>
      <c r="AW1123" s="19">
        <f t="shared" si="122"/>
        <v>0.51</v>
      </c>
      <c r="AX1123" s="19">
        <f t="shared" si="123"/>
        <v>10.199999999999999</v>
      </c>
      <c r="AY1123" s="19" t="e">
        <f>VLOOKUP(AG1123,Cías!$A$1:$E$10000,5,0)</f>
        <v>#N/A</v>
      </c>
      <c r="AZ1123" s="19" t="str">
        <f t="shared" si="124"/>
        <v>1013388</v>
      </c>
      <c r="BA1123" s="19" t="str">
        <f t="shared" si="125"/>
        <v>CAMPAÑA MALDONADO BLANCA CECILIA</v>
      </c>
      <c r="BB1123" s="19" t="e">
        <f>VLOOKUP(AG1123,Cías!$A$1:$E$10000,3,0)</f>
        <v>#N/A</v>
      </c>
      <c r="BC1123" s="19"/>
      <c r="BD1123" s="19"/>
      <c r="BE1123" s="19"/>
      <c r="BF1123" s="19"/>
      <c r="BG1123" s="19"/>
      <c r="BH1123" s="19"/>
      <c r="BI1123" s="19"/>
      <c r="BJ1123" s="19"/>
    </row>
    <row r="1124" spans="1:62" ht="15" x14ac:dyDescent="0.2">
      <c r="A1124" s="19" t="s">
        <v>11190</v>
      </c>
      <c r="B1124" s="19" t="s">
        <v>1479</v>
      </c>
      <c r="C1124" s="43">
        <v>44658</v>
      </c>
      <c r="D1124" s="44">
        <v>0.54097222222221997</v>
      </c>
      <c r="E1124" s="19" t="s">
        <v>11195</v>
      </c>
      <c r="F1124" s="19" t="s">
        <v>1481</v>
      </c>
      <c r="G1124" s="19" t="s">
        <v>1481</v>
      </c>
      <c r="H1124" s="45">
        <v>0</v>
      </c>
      <c r="I1124" s="45">
        <v>0</v>
      </c>
      <c r="J1124" s="19" t="s">
        <v>1482</v>
      </c>
      <c r="K1124" s="19" t="s">
        <v>11196</v>
      </c>
      <c r="L1124" s="19" t="s">
        <v>11197</v>
      </c>
      <c r="M1124" s="19" t="s">
        <v>11198</v>
      </c>
      <c r="N1124" s="19" t="s">
        <v>11190</v>
      </c>
      <c r="O1124" s="19" t="s">
        <v>367</v>
      </c>
      <c r="P1124" s="19" t="s">
        <v>368</v>
      </c>
      <c r="Q1124" s="46">
        <v>600</v>
      </c>
      <c r="R1124" s="19" t="s">
        <v>1544</v>
      </c>
      <c r="S1124" s="19" t="s">
        <v>1696</v>
      </c>
      <c r="T1124" s="19" t="s">
        <v>72</v>
      </c>
      <c r="U1124" s="19" t="s">
        <v>8814</v>
      </c>
      <c r="V1124" s="19" t="s">
        <v>2091</v>
      </c>
      <c r="W1124" s="19" t="s">
        <v>415</v>
      </c>
      <c r="X1124" s="19" t="s">
        <v>8815</v>
      </c>
      <c r="Y1124" s="19" t="s">
        <v>1700</v>
      </c>
      <c r="Z1124" s="19" t="s">
        <v>1701</v>
      </c>
      <c r="AA1124" s="46">
        <v>127</v>
      </c>
      <c r="AB1124" s="19" t="s">
        <v>461</v>
      </c>
      <c r="AC1124" s="19" t="s">
        <v>72</v>
      </c>
      <c r="AD1124" s="19" t="s">
        <v>2332</v>
      </c>
      <c r="AE1124" s="19" t="s">
        <v>2333</v>
      </c>
      <c r="AF1124" s="19" t="s">
        <v>1592</v>
      </c>
      <c r="AG1124" s="19" t="s">
        <v>2334</v>
      </c>
      <c r="AH1124" s="19" t="s">
        <v>1502</v>
      </c>
      <c r="AI1124" s="19" t="s">
        <v>2099</v>
      </c>
      <c r="AJ1124" s="45">
        <v>0</v>
      </c>
      <c r="AK1124" s="45">
        <v>0</v>
      </c>
      <c r="AL1124" s="19" t="s">
        <v>1501</v>
      </c>
      <c r="AM1124" s="46">
        <v>38982.646999999997</v>
      </c>
      <c r="AN1124" s="46">
        <v>30017.647000000001</v>
      </c>
      <c r="AO1124" s="46">
        <v>8965</v>
      </c>
      <c r="AP1124" s="45">
        <v>306</v>
      </c>
      <c r="AQ1124" s="45"/>
      <c r="AR1124" s="45" t="str">
        <f>IFERROR(VLOOKUP(AB1124,'Pedidos marco'!$A$1:$D$10000,4,0)," ")</f>
        <v xml:space="preserve"> </v>
      </c>
      <c r="AS1124" s="45">
        <f t="shared" si="119"/>
        <v>7</v>
      </c>
      <c r="AT1124" s="45" t="str">
        <f t="shared" si="120"/>
        <v>07</v>
      </c>
      <c r="AU1124" s="47">
        <v>30</v>
      </c>
      <c r="AV1124" s="19" t="str">
        <f t="shared" si="121"/>
        <v>04 April</v>
      </c>
      <c r="AW1124" s="19">
        <f t="shared" si="122"/>
        <v>0.51</v>
      </c>
      <c r="AX1124" s="19">
        <f t="shared" si="123"/>
        <v>10.199999999999999</v>
      </c>
      <c r="AY1124" s="19" t="e">
        <f>VLOOKUP(AG1124,Cías!$A$1:$E$10000,5,0)</f>
        <v>#N/A</v>
      </c>
      <c r="AZ1124" s="19" t="str">
        <f t="shared" si="124"/>
        <v>1013388</v>
      </c>
      <c r="BA1124" s="19" t="str">
        <f t="shared" si="125"/>
        <v>CAMPAÑA MALDONADO BLANCA CECILIA</v>
      </c>
      <c r="BB1124" s="19" t="e">
        <f>VLOOKUP(AG1124,Cías!$A$1:$E$10000,3,0)</f>
        <v>#N/A</v>
      </c>
      <c r="BC1124" s="19"/>
      <c r="BD1124" s="19"/>
      <c r="BE1124" s="19"/>
      <c r="BF1124" s="19"/>
      <c r="BG1124" s="19"/>
      <c r="BH1124" s="19"/>
      <c r="BI1124" s="19"/>
      <c r="BJ1124" s="19"/>
    </row>
    <row r="1125" spans="1:62" ht="15" x14ac:dyDescent="0.2">
      <c r="A1125" s="19" t="s">
        <v>11199</v>
      </c>
      <c r="B1125" s="19" t="s">
        <v>1479</v>
      </c>
      <c r="C1125" s="43">
        <v>44658</v>
      </c>
      <c r="D1125" s="44">
        <v>0.54513888888888995</v>
      </c>
      <c r="E1125" s="19" t="s">
        <v>11200</v>
      </c>
      <c r="F1125" s="19" t="s">
        <v>11201</v>
      </c>
      <c r="G1125" s="19" t="s">
        <v>11202</v>
      </c>
      <c r="H1125" s="45">
        <v>2560</v>
      </c>
      <c r="I1125" s="45">
        <v>2870.29</v>
      </c>
      <c r="J1125" s="19" t="s">
        <v>1560</v>
      </c>
      <c r="K1125" s="19" t="s">
        <v>11203</v>
      </c>
      <c r="L1125" s="19" t="s">
        <v>11204</v>
      </c>
      <c r="M1125" s="19" t="s">
        <v>11205</v>
      </c>
      <c r="N1125" s="19" t="s">
        <v>11199</v>
      </c>
      <c r="O1125" s="19" t="s">
        <v>1641</v>
      </c>
      <c r="P1125" s="19" t="s">
        <v>1642</v>
      </c>
      <c r="Q1125" s="46">
        <v>400</v>
      </c>
      <c r="R1125" s="19" t="s">
        <v>1544</v>
      </c>
      <c r="S1125" s="19" t="s">
        <v>11206</v>
      </c>
      <c r="T1125" s="19" t="s">
        <v>11207</v>
      </c>
      <c r="U1125" s="19" t="s">
        <v>11208</v>
      </c>
      <c r="V1125" s="19" t="s">
        <v>11209</v>
      </c>
      <c r="W1125" s="19" t="s">
        <v>3891</v>
      </c>
      <c r="X1125" s="19" t="s">
        <v>11210</v>
      </c>
      <c r="Y1125" s="19" t="s">
        <v>3893</v>
      </c>
      <c r="Z1125" s="19" t="s">
        <v>3894</v>
      </c>
      <c r="AA1125" s="46">
        <v>383</v>
      </c>
      <c r="AB1125" s="19" t="s">
        <v>508</v>
      </c>
      <c r="AC1125" s="19" t="s">
        <v>165</v>
      </c>
      <c r="AD1125" s="19" t="s">
        <v>1966</v>
      </c>
      <c r="AE1125" s="19" t="s">
        <v>1967</v>
      </c>
      <c r="AF1125" s="19" t="s">
        <v>1592</v>
      </c>
      <c r="AG1125" s="19" t="s">
        <v>1968</v>
      </c>
      <c r="AH1125" s="19" t="s">
        <v>1594</v>
      </c>
      <c r="AI1125" s="19" t="s">
        <v>1595</v>
      </c>
      <c r="AJ1125" s="45">
        <v>0.05</v>
      </c>
      <c r="AK1125" s="45">
        <v>20</v>
      </c>
      <c r="AL1125" s="19" t="s">
        <v>1501</v>
      </c>
      <c r="AM1125" s="46">
        <v>29153.75</v>
      </c>
      <c r="AN1125" s="46">
        <v>19993.75</v>
      </c>
      <c r="AO1125" s="46">
        <v>9160</v>
      </c>
      <c r="AP1125" s="45">
        <v>404</v>
      </c>
      <c r="AQ1125" s="45"/>
      <c r="AR1125" s="45" t="str">
        <f>IFERROR(VLOOKUP(AB1125,'Pedidos marco'!$A$1:$D$10000,4,0)," ")</f>
        <v xml:space="preserve"> </v>
      </c>
      <c r="AS1125" s="45">
        <f t="shared" si="119"/>
        <v>7</v>
      </c>
      <c r="AT1125" s="45" t="str">
        <f t="shared" si="120"/>
        <v>07</v>
      </c>
      <c r="AU1125" s="47">
        <v>20</v>
      </c>
      <c r="AV1125" s="19" t="str">
        <f t="shared" si="121"/>
        <v>04 April</v>
      </c>
      <c r="AW1125" s="19">
        <f t="shared" si="122"/>
        <v>1.01</v>
      </c>
      <c r="AX1125" s="19">
        <f t="shared" si="123"/>
        <v>20.2</v>
      </c>
      <c r="AY1125" s="19" t="e">
        <f>VLOOKUP(AG1125,Cías!$A$1:$E$10000,5,0)</f>
        <v>#N/A</v>
      </c>
      <c r="AZ1125" s="19" t="str">
        <f t="shared" si="124"/>
        <v>1014153</v>
      </c>
      <c r="BA1125" s="19" t="str">
        <f t="shared" si="125"/>
        <v>INLAGO ANDRANGO LUIS RODRIGO</v>
      </c>
      <c r="BB1125" s="19" t="e">
        <f>VLOOKUP(AG1125,Cías!$A$1:$E$10000,3,0)</f>
        <v>#N/A</v>
      </c>
      <c r="BC1125" s="19"/>
      <c r="BD1125" s="19"/>
      <c r="BE1125" s="19"/>
      <c r="BF1125" s="19"/>
      <c r="BG1125" s="19"/>
      <c r="BH1125" s="19"/>
      <c r="BI1125" s="19"/>
      <c r="BJ1125" s="19"/>
    </row>
    <row r="1126" spans="1:62" ht="15" x14ac:dyDescent="0.2">
      <c r="A1126" s="19" t="s">
        <v>11199</v>
      </c>
      <c r="B1126" s="19" t="s">
        <v>1479</v>
      </c>
      <c r="C1126" s="43">
        <v>44658</v>
      </c>
      <c r="D1126" s="44">
        <v>0.54513888888888995</v>
      </c>
      <c r="E1126" s="19" t="s">
        <v>11211</v>
      </c>
      <c r="F1126" s="19" t="s">
        <v>11212</v>
      </c>
      <c r="G1126" s="19" t="s">
        <v>11213</v>
      </c>
      <c r="H1126" s="45">
        <v>1596</v>
      </c>
      <c r="I1126" s="45">
        <v>1789.45</v>
      </c>
      <c r="J1126" s="19" t="s">
        <v>1560</v>
      </c>
      <c r="K1126" s="19" t="s">
        <v>11203</v>
      </c>
      <c r="L1126" s="19" t="s">
        <v>11214</v>
      </c>
      <c r="M1126" s="19" t="s">
        <v>11215</v>
      </c>
      <c r="N1126" s="19" t="s">
        <v>11199</v>
      </c>
      <c r="O1126" s="19" t="s">
        <v>1603</v>
      </c>
      <c r="P1126" s="19" t="s">
        <v>1604</v>
      </c>
      <c r="Q1126" s="46">
        <v>240</v>
      </c>
      <c r="R1126" s="19" t="s">
        <v>1544</v>
      </c>
      <c r="S1126" s="19" t="s">
        <v>11206</v>
      </c>
      <c r="T1126" s="19" t="s">
        <v>11207</v>
      </c>
      <c r="U1126" s="19" t="s">
        <v>11208</v>
      </c>
      <c r="V1126" s="19" t="s">
        <v>11209</v>
      </c>
      <c r="W1126" s="19" t="s">
        <v>3891</v>
      </c>
      <c r="X1126" s="19" t="s">
        <v>11210</v>
      </c>
      <c r="Y1126" s="19" t="s">
        <v>3893</v>
      </c>
      <c r="Z1126" s="19" t="s">
        <v>3894</v>
      </c>
      <c r="AA1126" s="46">
        <v>383</v>
      </c>
      <c r="AB1126" s="19" t="s">
        <v>508</v>
      </c>
      <c r="AC1126" s="19" t="s">
        <v>165</v>
      </c>
      <c r="AD1126" s="19" t="s">
        <v>1966</v>
      </c>
      <c r="AE1126" s="19" t="s">
        <v>1967</v>
      </c>
      <c r="AF1126" s="19" t="s">
        <v>1592</v>
      </c>
      <c r="AG1126" s="19" t="s">
        <v>1968</v>
      </c>
      <c r="AH1126" s="19" t="s">
        <v>1594</v>
      </c>
      <c r="AI1126" s="19" t="s">
        <v>1595</v>
      </c>
      <c r="AJ1126" s="45">
        <v>0.05</v>
      </c>
      <c r="AK1126" s="45">
        <v>12</v>
      </c>
      <c r="AL1126" s="19" t="s">
        <v>1501</v>
      </c>
      <c r="AM1126" s="46">
        <v>21156.25</v>
      </c>
      <c r="AN1126" s="46">
        <v>11996.25</v>
      </c>
      <c r="AO1126" s="46">
        <v>9160</v>
      </c>
      <c r="AP1126" s="45">
        <v>242.4</v>
      </c>
      <c r="AQ1126" s="45"/>
      <c r="AR1126" s="45" t="str">
        <f>IFERROR(VLOOKUP(AB1126,'Pedidos marco'!$A$1:$D$10000,4,0)," ")</f>
        <v xml:space="preserve"> </v>
      </c>
      <c r="AS1126" s="45">
        <f t="shared" si="119"/>
        <v>7</v>
      </c>
      <c r="AT1126" s="45" t="str">
        <f t="shared" si="120"/>
        <v>07</v>
      </c>
      <c r="AU1126" s="47">
        <v>12</v>
      </c>
      <c r="AV1126" s="19" t="str">
        <f t="shared" si="121"/>
        <v>04 April</v>
      </c>
      <c r="AW1126" s="19">
        <f t="shared" si="122"/>
        <v>1.01</v>
      </c>
      <c r="AX1126" s="19">
        <f t="shared" si="123"/>
        <v>20.2</v>
      </c>
      <c r="AY1126" s="19" t="e">
        <f>VLOOKUP(AG1126,Cías!$A$1:$E$10000,5,0)</f>
        <v>#N/A</v>
      </c>
      <c r="AZ1126" s="19" t="str">
        <f t="shared" si="124"/>
        <v>1014153</v>
      </c>
      <c r="BA1126" s="19" t="str">
        <f t="shared" si="125"/>
        <v>INLAGO ANDRANGO LUIS RODRIGO</v>
      </c>
      <c r="BB1126" s="19" t="e">
        <f>VLOOKUP(AG1126,Cías!$A$1:$E$10000,3,0)</f>
        <v>#N/A</v>
      </c>
      <c r="BC1126" s="19"/>
      <c r="BD1126" s="19"/>
      <c r="BE1126" s="19"/>
      <c r="BF1126" s="19"/>
      <c r="BG1126" s="19"/>
      <c r="BH1126" s="19"/>
      <c r="BI1126" s="19"/>
      <c r="BJ1126" s="19"/>
    </row>
    <row r="1127" spans="1:62" ht="15" x14ac:dyDescent="0.2">
      <c r="A1127" s="19" t="s">
        <v>11216</v>
      </c>
      <c r="B1127" s="19" t="s">
        <v>1479</v>
      </c>
      <c r="C1127" s="43">
        <v>44658</v>
      </c>
      <c r="D1127" s="44">
        <v>0.54583333333332995</v>
      </c>
      <c r="E1127" s="19" t="s">
        <v>11217</v>
      </c>
      <c r="F1127" s="19" t="s">
        <v>11218</v>
      </c>
      <c r="G1127" s="19" t="s">
        <v>11219</v>
      </c>
      <c r="H1127" s="45">
        <v>3259.2</v>
      </c>
      <c r="I1127" s="45">
        <v>3654.23</v>
      </c>
      <c r="J1127" s="19" t="s">
        <v>1560</v>
      </c>
      <c r="K1127" s="19" t="s">
        <v>11220</v>
      </c>
      <c r="L1127" s="19" t="s">
        <v>11221</v>
      </c>
      <c r="M1127" s="19" t="s">
        <v>11222</v>
      </c>
      <c r="N1127" s="19" t="s">
        <v>11216</v>
      </c>
      <c r="O1127" s="19" t="s">
        <v>367</v>
      </c>
      <c r="P1127" s="19" t="s">
        <v>368</v>
      </c>
      <c r="Q1127" s="46">
        <v>480</v>
      </c>
      <c r="R1127" s="19" t="s">
        <v>1544</v>
      </c>
      <c r="S1127" s="19" t="s">
        <v>11223</v>
      </c>
      <c r="T1127" s="19" t="s">
        <v>11224</v>
      </c>
      <c r="U1127" s="19" t="s">
        <v>11225</v>
      </c>
      <c r="V1127" s="19" t="s">
        <v>11226</v>
      </c>
      <c r="W1127" s="19" t="s">
        <v>415</v>
      </c>
      <c r="X1127" s="19" t="s">
        <v>11227</v>
      </c>
      <c r="Y1127" s="19" t="s">
        <v>2389</v>
      </c>
      <c r="Z1127" s="19" t="s">
        <v>2390</v>
      </c>
      <c r="AA1127" s="46">
        <v>101</v>
      </c>
      <c r="AB1127" s="19" t="s">
        <v>550</v>
      </c>
      <c r="AC1127" s="19" t="s">
        <v>252</v>
      </c>
      <c r="AD1127" s="19" t="s">
        <v>2391</v>
      </c>
      <c r="AE1127" s="19" t="s">
        <v>2392</v>
      </c>
      <c r="AF1127" s="19" t="s">
        <v>1719</v>
      </c>
      <c r="AG1127" s="19" t="s">
        <v>2393</v>
      </c>
      <c r="AH1127" s="19" t="s">
        <v>1499</v>
      </c>
      <c r="AI1127" s="19" t="s">
        <v>1500</v>
      </c>
      <c r="AJ1127" s="45">
        <v>0</v>
      </c>
      <c r="AK1127" s="45">
        <v>0</v>
      </c>
      <c r="AL1127" s="19" t="s">
        <v>1501</v>
      </c>
      <c r="AM1127" s="46">
        <v>39410</v>
      </c>
      <c r="AN1127" s="46">
        <v>24040</v>
      </c>
      <c r="AO1127" s="46">
        <v>15370</v>
      </c>
      <c r="AP1127" s="45">
        <v>244.8</v>
      </c>
      <c r="AQ1127" s="45"/>
      <c r="AR1127" s="45" t="str">
        <f>IFERROR(VLOOKUP(AB1127,'Pedidos marco'!$A$1:$D$10000,4,0)," ")</f>
        <v xml:space="preserve"> </v>
      </c>
      <c r="AS1127" s="45">
        <f t="shared" si="119"/>
        <v>7</v>
      </c>
      <c r="AT1127" s="45" t="str">
        <f t="shared" si="120"/>
        <v>07</v>
      </c>
      <c r="AU1127" s="47">
        <v>24</v>
      </c>
      <c r="AV1127" s="19" t="str">
        <f t="shared" si="121"/>
        <v>04 April</v>
      </c>
      <c r="AW1127" s="19">
        <f t="shared" si="122"/>
        <v>0.51</v>
      </c>
      <c r="AX1127" s="19">
        <f t="shared" si="123"/>
        <v>10.200000000000001</v>
      </c>
      <c r="AY1127" s="19" t="e">
        <f>VLOOKUP(AG1127,Cías!$A$1:$E$10000,5,0)</f>
        <v>#N/A</v>
      </c>
      <c r="AZ1127" s="19" t="str">
        <f t="shared" si="124"/>
        <v>1013768</v>
      </c>
      <c r="BA1127" s="19" t="str">
        <f t="shared" si="125"/>
        <v>PROAÑO MESIAS JOSELITO</v>
      </c>
      <c r="BB1127" s="19" t="e">
        <f>VLOOKUP(AG1127,Cías!$A$1:$E$10000,3,0)</f>
        <v>#N/A</v>
      </c>
      <c r="BC1127" s="19"/>
      <c r="BD1127" s="19"/>
      <c r="BE1127" s="19"/>
      <c r="BF1127" s="19"/>
      <c r="BG1127" s="19"/>
      <c r="BH1127" s="19"/>
      <c r="BI1127" s="19"/>
      <c r="BJ1127" s="19"/>
    </row>
    <row r="1128" spans="1:62" ht="15" x14ac:dyDescent="0.2">
      <c r="A1128" s="19" t="s">
        <v>11228</v>
      </c>
      <c r="B1128" s="19" t="s">
        <v>1479</v>
      </c>
      <c r="C1128" s="43">
        <v>44658</v>
      </c>
      <c r="D1128" s="44">
        <v>0.54791666666667005</v>
      </c>
      <c r="E1128" s="19" t="s">
        <v>11229</v>
      </c>
      <c r="F1128" s="19" t="s">
        <v>11230</v>
      </c>
      <c r="G1128" s="19" t="s">
        <v>11231</v>
      </c>
      <c r="H1128" s="45">
        <v>4166.9399999999996</v>
      </c>
      <c r="I1128" s="45">
        <v>4672</v>
      </c>
      <c r="J1128" s="19" t="s">
        <v>1560</v>
      </c>
      <c r="K1128" s="19" t="s">
        <v>11232</v>
      </c>
      <c r="L1128" s="19" t="s">
        <v>11233</v>
      </c>
      <c r="M1128" s="19" t="s">
        <v>11234</v>
      </c>
      <c r="N1128" s="19" t="s">
        <v>11228</v>
      </c>
      <c r="O1128" s="19" t="s">
        <v>1641</v>
      </c>
      <c r="P1128" s="19" t="s">
        <v>1642</v>
      </c>
      <c r="Q1128" s="46">
        <v>640</v>
      </c>
      <c r="R1128" s="19" t="s">
        <v>1544</v>
      </c>
      <c r="S1128" s="19" t="s">
        <v>5029</v>
      </c>
      <c r="T1128" s="19" t="s">
        <v>5030</v>
      </c>
      <c r="U1128" s="19" t="s">
        <v>11235</v>
      </c>
      <c r="V1128" s="19" t="s">
        <v>11236</v>
      </c>
      <c r="W1128" s="19" t="s">
        <v>1740</v>
      </c>
      <c r="X1128" s="19" t="s">
        <v>11237</v>
      </c>
      <c r="Y1128" s="19" t="s">
        <v>1742</v>
      </c>
      <c r="Z1128" s="19" t="s">
        <v>1743</v>
      </c>
      <c r="AA1128" s="46">
        <v>469</v>
      </c>
      <c r="AB1128" s="19" t="s">
        <v>489</v>
      </c>
      <c r="AC1128" s="19" t="s">
        <v>127</v>
      </c>
      <c r="AD1128" s="19" t="s">
        <v>6770</v>
      </c>
      <c r="AE1128" s="19" t="s">
        <v>6771</v>
      </c>
      <c r="AF1128" s="19" t="s">
        <v>1592</v>
      </c>
      <c r="AG1128" s="19" t="s">
        <v>6772</v>
      </c>
      <c r="AH1128" s="19" t="s">
        <v>1594</v>
      </c>
      <c r="AI1128" s="19" t="s">
        <v>1595</v>
      </c>
      <c r="AJ1128" s="45">
        <v>0.05</v>
      </c>
      <c r="AK1128" s="45">
        <v>32</v>
      </c>
      <c r="AL1128" s="19" t="s">
        <v>1501</v>
      </c>
      <c r="AM1128" s="46">
        <v>50240</v>
      </c>
      <c r="AN1128" s="46">
        <v>32070</v>
      </c>
      <c r="AO1128" s="46">
        <v>18170</v>
      </c>
      <c r="AP1128" s="45">
        <v>889.6</v>
      </c>
      <c r="AQ1128" s="45"/>
      <c r="AR1128" s="45" t="str">
        <f>IFERROR(VLOOKUP(AB1128,'Pedidos marco'!$A$1:$D$10000,4,0)," ")</f>
        <v xml:space="preserve"> </v>
      </c>
      <c r="AS1128" s="45">
        <f t="shared" si="119"/>
        <v>7</v>
      </c>
      <c r="AT1128" s="45" t="str">
        <f t="shared" si="120"/>
        <v>07</v>
      </c>
      <c r="AU1128" s="47">
        <v>32</v>
      </c>
      <c r="AV1128" s="19" t="str">
        <f t="shared" si="121"/>
        <v>04 April</v>
      </c>
      <c r="AW1128" s="19">
        <f t="shared" si="122"/>
        <v>1.3900000000000001</v>
      </c>
      <c r="AX1128" s="19">
        <f t="shared" si="123"/>
        <v>27.8</v>
      </c>
      <c r="AY1128" s="19" t="e">
        <f>VLOOKUP(AG1128,Cías!$A$1:$E$10000,5,0)</f>
        <v>#N/A</v>
      </c>
      <c r="AZ1128" s="19" t="str">
        <f t="shared" si="124"/>
        <v>1013887</v>
      </c>
      <c r="BA1128" s="19" t="str">
        <f t="shared" si="125"/>
        <v>FLORES ARIAS EDISON IVAN</v>
      </c>
      <c r="BB1128" s="19" t="e">
        <f>VLOOKUP(AG1128,Cías!$A$1:$E$10000,3,0)</f>
        <v>#N/A</v>
      </c>
      <c r="BC1128" s="19"/>
      <c r="BD1128" s="19"/>
      <c r="BE1128" s="19"/>
      <c r="BF1128" s="19"/>
      <c r="BG1128" s="19"/>
      <c r="BH1128" s="19"/>
      <c r="BI1128" s="19"/>
      <c r="BJ1128" s="19"/>
    </row>
    <row r="1129" spans="1:62" ht="15" x14ac:dyDescent="0.2">
      <c r="A1129" s="19" t="s">
        <v>11238</v>
      </c>
      <c r="B1129" s="19" t="s">
        <v>1479</v>
      </c>
      <c r="C1129" s="43">
        <v>44658</v>
      </c>
      <c r="D1129" s="44">
        <v>0.55138888888889004</v>
      </c>
      <c r="E1129" s="19" t="s">
        <v>11239</v>
      </c>
      <c r="F1129" s="19" t="s">
        <v>11240</v>
      </c>
      <c r="G1129" s="19" t="s">
        <v>11241</v>
      </c>
      <c r="H1129" s="45">
        <v>2336.81</v>
      </c>
      <c r="I1129" s="45">
        <v>2620.0500000000002</v>
      </c>
      <c r="J1129" s="19" t="s">
        <v>1560</v>
      </c>
      <c r="K1129" s="19" t="s">
        <v>11242</v>
      </c>
      <c r="L1129" s="19" t="s">
        <v>11243</v>
      </c>
      <c r="M1129" s="19" t="s">
        <v>11244</v>
      </c>
      <c r="N1129" s="19" t="s">
        <v>11238</v>
      </c>
      <c r="O1129" s="19" t="s">
        <v>1603</v>
      </c>
      <c r="P1129" s="19" t="s">
        <v>1604</v>
      </c>
      <c r="Q1129" s="46">
        <v>360</v>
      </c>
      <c r="R1129" s="19" t="s">
        <v>1544</v>
      </c>
      <c r="S1129" s="19" t="s">
        <v>6806</v>
      </c>
      <c r="T1129" s="19" t="s">
        <v>6807</v>
      </c>
      <c r="U1129" s="19" t="s">
        <v>11245</v>
      </c>
      <c r="V1129" s="19" t="s">
        <v>11246</v>
      </c>
      <c r="W1129" s="19" t="s">
        <v>1646</v>
      </c>
      <c r="X1129" s="19" t="s">
        <v>11247</v>
      </c>
      <c r="Y1129" s="19" t="s">
        <v>1648</v>
      </c>
      <c r="Z1129" s="19" t="s">
        <v>1649</v>
      </c>
      <c r="AA1129" s="46">
        <v>330</v>
      </c>
      <c r="AB1129" s="19" t="s">
        <v>571</v>
      </c>
      <c r="AC1129" s="19" t="s">
        <v>295</v>
      </c>
      <c r="AD1129" s="19" t="s">
        <v>5206</v>
      </c>
      <c r="AE1129" s="19" t="s">
        <v>1481</v>
      </c>
      <c r="AF1129" s="19" t="s">
        <v>1554</v>
      </c>
      <c r="AG1129" s="19" t="s">
        <v>5207</v>
      </c>
      <c r="AH1129" s="19" t="s">
        <v>1499</v>
      </c>
      <c r="AI1129" s="19" t="s">
        <v>1500</v>
      </c>
      <c r="AJ1129" s="45">
        <v>0</v>
      </c>
      <c r="AK1129" s="45">
        <v>0</v>
      </c>
      <c r="AL1129" s="19" t="s">
        <v>1501</v>
      </c>
      <c r="AM1129" s="46">
        <v>26930</v>
      </c>
      <c r="AN1129" s="46">
        <v>17990</v>
      </c>
      <c r="AO1129" s="46">
        <v>8940</v>
      </c>
      <c r="AP1129" s="45">
        <v>478.8</v>
      </c>
      <c r="AQ1129" s="45"/>
      <c r="AR1129" s="45" t="str">
        <f>IFERROR(VLOOKUP(AB1129,'Pedidos marco'!$A$1:$D$10000,4,0)," ")</f>
        <v xml:space="preserve"> </v>
      </c>
      <c r="AS1129" s="45">
        <f t="shared" si="119"/>
        <v>7</v>
      </c>
      <c r="AT1129" s="45" t="str">
        <f t="shared" si="120"/>
        <v>07</v>
      </c>
      <c r="AU1129" s="47">
        <v>18</v>
      </c>
      <c r="AV1129" s="19" t="str">
        <f t="shared" si="121"/>
        <v>04 April</v>
      </c>
      <c r="AW1129" s="19">
        <f t="shared" si="122"/>
        <v>1.33</v>
      </c>
      <c r="AX1129" s="19">
        <f t="shared" si="123"/>
        <v>26.6</v>
      </c>
      <c r="AY1129" s="19" t="e">
        <f>VLOOKUP(AG1129,Cías!$A$1:$E$10000,5,0)</f>
        <v>#N/A</v>
      </c>
      <c r="AZ1129" s="19" t="str">
        <f t="shared" si="124"/>
        <v>1014100</v>
      </c>
      <c r="BA1129" s="19" t="str">
        <f t="shared" si="125"/>
        <v>SIGUENZA PARRA FROILAN ALEJANDRO</v>
      </c>
      <c r="BB1129" s="19" t="e">
        <f>VLOOKUP(AG1129,Cías!$A$1:$E$10000,3,0)</f>
        <v>#N/A</v>
      </c>
      <c r="BC1129" s="19"/>
      <c r="BD1129" s="19"/>
      <c r="BE1129" s="19"/>
      <c r="BF1129" s="19"/>
      <c r="BG1129" s="19"/>
      <c r="BH1129" s="19"/>
      <c r="BI1129" s="19"/>
      <c r="BJ1129" s="19"/>
    </row>
    <row r="1130" spans="1:62" ht="15" x14ac:dyDescent="0.2">
      <c r="A1130" s="19" t="s">
        <v>11248</v>
      </c>
      <c r="B1130" s="19" t="s">
        <v>1479</v>
      </c>
      <c r="C1130" s="43">
        <v>44658</v>
      </c>
      <c r="D1130" s="44">
        <v>0.55347222222222003</v>
      </c>
      <c r="E1130" s="19" t="s">
        <v>11249</v>
      </c>
      <c r="F1130" s="19" t="s">
        <v>11250</v>
      </c>
      <c r="G1130" s="19" t="s">
        <v>11251</v>
      </c>
      <c r="H1130" s="45">
        <v>2301.35</v>
      </c>
      <c r="I1130" s="45">
        <v>2580.29</v>
      </c>
      <c r="J1130" s="19" t="s">
        <v>1560</v>
      </c>
      <c r="K1130" s="19" t="s">
        <v>11252</v>
      </c>
      <c r="L1130" s="19" t="s">
        <v>11253</v>
      </c>
      <c r="M1130" s="19" t="s">
        <v>11254</v>
      </c>
      <c r="N1130" s="19" t="s">
        <v>11248</v>
      </c>
      <c r="O1130" s="19" t="s">
        <v>371</v>
      </c>
      <c r="P1130" s="19" t="s">
        <v>372</v>
      </c>
      <c r="Q1130" s="46">
        <v>360</v>
      </c>
      <c r="R1130" s="19" t="s">
        <v>1544</v>
      </c>
      <c r="S1130" s="19" t="s">
        <v>1754</v>
      </c>
      <c r="T1130" s="19" t="s">
        <v>104</v>
      </c>
      <c r="U1130" s="19" t="s">
        <v>3530</v>
      </c>
      <c r="V1130" s="19" t="s">
        <v>3531</v>
      </c>
      <c r="W1130" s="19" t="s">
        <v>1548</v>
      </c>
      <c r="X1130" s="19" t="s">
        <v>3532</v>
      </c>
      <c r="Y1130" s="19" t="s">
        <v>1684</v>
      </c>
      <c r="Z1130" s="19" t="s">
        <v>1685</v>
      </c>
      <c r="AA1130" s="46">
        <v>198</v>
      </c>
      <c r="AB1130" s="19" t="s">
        <v>536</v>
      </c>
      <c r="AC1130" s="19" t="s">
        <v>224</v>
      </c>
      <c r="AD1130" s="19" t="s">
        <v>5034</v>
      </c>
      <c r="AE1130" s="19" t="s">
        <v>5035</v>
      </c>
      <c r="AF1130" s="19" t="s">
        <v>1554</v>
      </c>
      <c r="AG1130" s="19" t="s">
        <v>5036</v>
      </c>
      <c r="AH1130" s="19" t="s">
        <v>1499</v>
      </c>
      <c r="AI1130" s="19" t="s">
        <v>1500</v>
      </c>
      <c r="AJ1130" s="45">
        <v>0</v>
      </c>
      <c r="AK1130" s="45">
        <v>0</v>
      </c>
      <c r="AL1130" s="19" t="s">
        <v>1501</v>
      </c>
      <c r="AM1130" s="46">
        <v>26950</v>
      </c>
      <c r="AN1130" s="46">
        <v>18040</v>
      </c>
      <c r="AO1130" s="46">
        <v>8910</v>
      </c>
      <c r="AP1130" s="45">
        <v>266.39999999999998</v>
      </c>
      <c r="AQ1130" s="45"/>
      <c r="AR1130" s="45" t="str">
        <f>IFERROR(VLOOKUP(AB1130,'Pedidos marco'!$A$1:$D$10000,4,0)," ")</f>
        <v xml:space="preserve"> </v>
      </c>
      <c r="AS1130" s="45">
        <f t="shared" si="119"/>
        <v>7</v>
      </c>
      <c r="AT1130" s="45" t="str">
        <f t="shared" si="120"/>
        <v>07</v>
      </c>
      <c r="AU1130" s="47">
        <v>18</v>
      </c>
      <c r="AV1130" s="19" t="str">
        <f t="shared" si="121"/>
        <v>04 April</v>
      </c>
      <c r="AW1130" s="19">
        <f t="shared" si="122"/>
        <v>0.74</v>
      </c>
      <c r="AX1130" s="19">
        <f t="shared" si="123"/>
        <v>14.799999999999999</v>
      </c>
      <c r="AY1130" s="19" t="e">
        <f>VLOOKUP(AG1130,Cías!$A$1:$E$10000,5,0)</f>
        <v>#N/A</v>
      </c>
      <c r="AZ1130" s="19" t="str">
        <f t="shared" si="124"/>
        <v>1014339</v>
      </c>
      <c r="BA1130" s="19" t="str">
        <f t="shared" si="125"/>
        <v>NICOLALDE FLORES MILTON FABIAN</v>
      </c>
      <c r="BB1130" s="19" t="e">
        <f>VLOOKUP(AG1130,Cías!$A$1:$E$10000,3,0)</f>
        <v>#N/A</v>
      </c>
      <c r="BC1130" s="19"/>
      <c r="BD1130" s="19"/>
      <c r="BE1130" s="19"/>
      <c r="BF1130" s="19"/>
      <c r="BG1130" s="19"/>
      <c r="BH1130" s="19"/>
      <c r="BI1130" s="19"/>
      <c r="BJ1130" s="19"/>
    </row>
    <row r="1131" spans="1:62" ht="15" x14ac:dyDescent="0.2">
      <c r="A1131" s="19" t="s">
        <v>11255</v>
      </c>
      <c r="B1131" s="19" t="s">
        <v>1479</v>
      </c>
      <c r="C1131" s="43">
        <v>44658</v>
      </c>
      <c r="D1131" s="44">
        <v>0.55833333333333002</v>
      </c>
      <c r="E1131" s="19" t="s">
        <v>11256</v>
      </c>
      <c r="F1131" s="19" t="s">
        <v>1481</v>
      </c>
      <c r="G1131" s="19" t="s">
        <v>1481</v>
      </c>
      <c r="H1131" s="45">
        <v>0</v>
      </c>
      <c r="I1131" s="45">
        <v>0</v>
      </c>
      <c r="J1131" s="19" t="s">
        <v>1482</v>
      </c>
      <c r="K1131" s="19" t="s">
        <v>11257</v>
      </c>
      <c r="L1131" s="19" t="s">
        <v>11258</v>
      </c>
      <c r="M1131" s="19" t="s">
        <v>11259</v>
      </c>
      <c r="N1131" s="19" t="s">
        <v>11255</v>
      </c>
      <c r="O1131" s="19" t="s">
        <v>371</v>
      </c>
      <c r="P1131" s="19" t="s">
        <v>372</v>
      </c>
      <c r="Q1131" s="46">
        <v>360</v>
      </c>
      <c r="R1131" s="19" t="s">
        <v>1544</v>
      </c>
      <c r="S1131" s="19" t="s">
        <v>1545</v>
      </c>
      <c r="T1131" s="19" t="s">
        <v>74</v>
      </c>
      <c r="U1131" s="19" t="s">
        <v>9181</v>
      </c>
      <c r="V1131" s="19" t="s">
        <v>9182</v>
      </c>
      <c r="W1131" s="19" t="s">
        <v>1548</v>
      </c>
      <c r="X1131" s="19" t="s">
        <v>9183</v>
      </c>
      <c r="Y1131" s="19" t="s">
        <v>1684</v>
      </c>
      <c r="Z1131" s="19" t="s">
        <v>1685</v>
      </c>
      <c r="AA1131" s="46">
        <v>198</v>
      </c>
      <c r="AB1131" s="19" t="s">
        <v>499</v>
      </c>
      <c r="AC1131" s="19" t="s">
        <v>147</v>
      </c>
      <c r="AD1131" s="19" t="s">
        <v>5526</v>
      </c>
      <c r="AE1131" s="19" t="s">
        <v>5527</v>
      </c>
      <c r="AF1131" s="19" t="s">
        <v>1554</v>
      </c>
      <c r="AG1131" s="19" t="s">
        <v>5528</v>
      </c>
      <c r="AH1131" s="19" t="s">
        <v>1499</v>
      </c>
      <c r="AI1131" s="19" t="s">
        <v>1500</v>
      </c>
      <c r="AJ1131" s="45">
        <v>0</v>
      </c>
      <c r="AK1131" s="45">
        <v>0</v>
      </c>
      <c r="AL1131" s="19" t="s">
        <v>1501</v>
      </c>
      <c r="AM1131" s="46">
        <v>26920</v>
      </c>
      <c r="AN1131" s="46">
        <v>18020</v>
      </c>
      <c r="AO1131" s="46">
        <v>8900</v>
      </c>
      <c r="AP1131" s="45">
        <v>266.39999999999998</v>
      </c>
      <c r="AQ1131" s="45"/>
      <c r="AR1131" s="45" t="str">
        <f>IFERROR(VLOOKUP(AB1131,'Pedidos marco'!$A$1:$D$10000,4,0)," ")</f>
        <v xml:space="preserve"> </v>
      </c>
      <c r="AS1131" s="45">
        <f t="shared" si="119"/>
        <v>7</v>
      </c>
      <c r="AT1131" s="45" t="str">
        <f t="shared" si="120"/>
        <v>07</v>
      </c>
      <c r="AU1131" s="47">
        <v>18</v>
      </c>
      <c r="AV1131" s="19" t="str">
        <f t="shared" si="121"/>
        <v>04 April</v>
      </c>
      <c r="AW1131" s="19">
        <f t="shared" si="122"/>
        <v>0.74</v>
      </c>
      <c r="AX1131" s="19">
        <f t="shared" si="123"/>
        <v>14.799999999999999</v>
      </c>
      <c r="AY1131" s="19" t="e">
        <f>VLOOKUP(AG1131,Cías!$A$1:$E$10000,5,0)</f>
        <v>#N/A</v>
      </c>
      <c r="AZ1131" s="19" t="str">
        <f t="shared" si="124"/>
        <v>1024047</v>
      </c>
      <c r="BA1131" s="19" t="str">
        <f t="shared" si="125"/>
        <v>GRANDA ALMEIDA LUIS ANIBAL</v>
      </c>
      <c r="BB1131" s="19" t="e">
        <f>VLOOKUP(AG1131,Cías!$A$1:$E$10000,3,0)</f>
        <v>#N/A</v>
      </c>
      <c r="BC1131" s="19"/>
      <c r="BD1131" s="19"/>
      <c r="BE1131" s="19"/>
      <c r="BF1131" s="19"/>
      <c r="BG1131" s="19"/>
      <c r="BH1131" s="19"/>
      <c r="BI1131" s="19"/>
      <c r="BJ1131" s="19"/>
    </row>
    <row r="1132" spans="1:62" ht="15" x14ac:dyDescent="0.2">
      <c r="A1132" s="19" t="s">
        <v>11260</v>
      </c>
      <c r="B1132" s="19" t="s">
        <v>1479</v>
      </c>
      <c r="C1132" s="43">
        <v>44658</v>
      </c>
      <c r="D1132" s="44">
        <v>0.56319444444444</v>
      </c>
      <c r="E1132" s="19" t="s">
        <v>11261</v>
      </c>
      <c r="F1132" s="19" t="s">
        <v>11262</v>
      </c>
      <c r="G1132" s="19" t="s">
        <v>11263</v>
      </c>
      <c r="H1132" s="45">
        <v>4204.8</v>
      </c>
      <c r="I1132" s="45">
        <v>4714.45</v>
      </c>
      <c r="J1132" s="19" t="s">
        <v>1560</v>
      </c>
      <c r="K1132" s="19" t="s">
        <v>11264</v>
      </c>
      <c r="L1132" s="19" t="s">
        <v>11265</v>
      </c>
      <c r="M1132" s="19" t="s">
        <v>11266</v>
      </c>
      <c r="N1132" s="19" t="s">
        <v>11260</v>
      </c>
      <c r="O1132" s="19" t="s">
        <v>1641</v>
      </c>
      <c r="P1132" s="19" t="s">
        <v>1642</v>
      </c>
      <c r="Q1132" s="46">
        <v>640</v>
      </c>
      <c r="R1132" s="19" t="s">
        <v>1544</v>
      </c>
      <c r="S1132" s="19" t="s">
        <v>11267</v>
      </c>
      <c r="T1132" s="19" t="s">
        <v>11268</v>
      </c>
      <c r="U1132" s="19" t="s">
        <v>11269</v>
      </c>
      <c r="V1132" s="19" t="s">
        <v>2126</v>
      </c>
      <c r="W1132" s="19" t="s">
        <v>4019</v>
      </c>
      <c r="X1132" s="19" t="s">
        <v>11270</v>
      </c>
      <c r="Y1132" s="19" t="s">
        <v>4563</v>
      </c>
      <c r="Z1132" s="19" t="s">
        <v>4564</v>
      </c>
      <c r="AA1132" s="46">
        <v>278</v>
      </c>
      <c r="AB1132" s="19" t="s">
        <v>502</v>
      </c>
      <c r="AC1132" s="19" t="s">
        <v>153</v>
      </c>
      <c r="AD1132" s="19" t="s">
        <v>5236</v>
      </c>
      <c r="AE1132" s="19" t="s">
        <v>5237</v>
      </c>
      <c r="AF1132" s="19" t="s">
        <v>1592</v>
      </c>
      <c r="AG1132" s="19" t="s">
        <v>5238</v>
      </c>
      <c r="AH1132" s="19" t="s">
        <v>1594</v>
      </c>
      <c r="AI1132" s="19" t="s">
        <v>1595</v>
      </c>
      <c r="AJ1132" s="45">
        <v>0.05</v>
      </c>
      <c r="AK1132" s="45">
        <v>32</v>
      </c>
      <c r="AL1132" s="19" t="s">
        <v>1501</v>
      </c>
      <c r="AM1132" s="46">
        <v>49690</v>
      </c>
      <c r="AN1132" s="46">
        <v>32050</v>
      </c>
      <c r="AO1132" s="46">
        <v>17640</v>
      </c>
      <c r="AP1132" s="45">
        <v>531.20000000000005</v>
      </c>
      <c r="AQ1132" s="45"/>
      <c r="AR1132" s="45" t="str">
        <f>IFERROR(VLOOKUP(AB1132,'Pedidos marco'!$A$1:$D$10000,4,0)," ")</f>
        <v xml:space="preserve"> </v>
      </c>
      <c r="AS1132" s="45">
        <f t="shared" si="119"/>
        <v>7</v>
      </c>
      <c r="AT1132" s="45" t="str">
        <f t="shared" si="120"/>
        <v>07</v>
      </c>
      <c r="AU1132" s="47">
        <v>32</v>
      </c>
      <c r="AV1132" s="19" t="str">
        <f t="shared" si="121"/>
        <v>04 April</v>
      </c>
      <c r="AW1132" s="19">
        <f t="shared" si="122"/>
        <v>0.83000000000000007</v>
      </c>
      <c r="AX1132" s="19">
        <f t="shared" si="123"/>
        <v>16.600000000000001</v>
      </c>
      <c r="AY1132" s="19" t="e">
        <f>VLOOKUP(AG1132,Cías!$A$1:$E$10000,5,0)</f>
        <v>#N/A</v>
      </c>
      <c r="AZ1132" s="19" t="str">
        <f t="shared" si="124"/>
        <v>1013882</v>
      </c>
      <c r="BA1132" s="19" t="str">
        <f t="shared" si="125"/>
        <v>GUERRERO ANDRADE EDUARDO MARCELO</v>
      </c>
      <c r="BB1132" s="19" t="e">
        <f>VLOOKUP(AG1132,Cías!$A$1:$E$10000,3,0)</f>
        <v>#N/A</v>
      </c>
      <c r="BC1132" s="19"/>
      <c r="BD1132" s="19"/>
      <c r="BE1132" s="19"/>
      <c r="BF1132" s="19"/>
      <c r="BG1132" s="19"/>
      <c r="BH1132" s="19"/>
      <c r="BI1132" s="19"/>
      <c r="BJ1132" s="19"/>
    </row>
    <row r="1133" spans="1:62" ht="15" x14ac:dyDescent="0.2">
      <c r="A1133" s="19" t="s">
        <v>11271</v>
      </c>
      <c r="B1133" s="19" t="s">
        <v>1479</v>
      </c>
      <c r="C1133" s="43">
        <v>44658</v>
      </c>
      <c r="D1133" s="44">
        <v>0.58055555555556004</v>
      </c>
      <c r="E1133" s="19" t="s">
        <v>11272</v>
      </c>
      <c r="F1133" s="19" t="s">
        <v>11273</v>
      </c>
      <c r="G1133" s="19" t="s">
        <v>11274</v>
      </c>
      <c r="H1133" s="45">
        <v>812.4</v>
      </c>
      <c r="I1133" s="45">
        <v>910.87</v>
      </c>
      <c r="J1133" s="19" t="s">
        <v>1560</v>
      </c>
      <c r="K1133" s="19" t="s">
        <v>11275</v>
      </c>
      <c r="L1133" s="19" t="s">
        <v>11276</v>
      </c>
      <c r="M1133" s="19" t="s">
        <v>11277</v>
      </c>
      <c r="N1133" s="19" t="s">
        <v>11271</v>
      </c>
      <c r="O1133" s="19" t="s">
        <v>371</v>
      </c>
      <c r="P1133" s="19" t="s">
        <v>372</v>
      </c>
      <c r="Q1133" s="46">
        <v>120</v>
      </c>
      <c r="R1133" s="19" t="s">
        <v>1544</v>
      </c>
      <c r="S1133" s="19" t="s">
        <v>2156</v>
      </c>
      <c r="T1133" s="19" t="s">
        <v>419</v>
      </c>
      <c r="U1133" s="19" t="s">
        <v>7338</v>
      </c>
      <c r="V1133" s="19" t="s">
        <v>419</v>
      </c>
      <c r="W1133" s="19" t="s">
        <v>415</v>
      </c>
      <c r="X1133" s="19" t="s">
        <v>7339</v>
      </c>
      <c r="Y1133" s="19" t="s">
        <v>417</v>
      </c>
      <c r="Z1133" s="19" t="s">
        <v>2159</v>
      </c>
      <c r="AA1133" s="46">
        <v>110</v>
      </c>
      <c r="AB1133" s="19" t="s">
        <v>558</v>
      </c>
      <c r="AC1133" s="19" t="s">
        <v>270</v>
      </c>
      <c r="AD1133" s="19" t="s">
        <v>7834</v>
      </c>
      <c r="AE1133" s="19" t="s">
        <v>7835</v>
      </c>
      <c r="AF1133" s="19" t="s">
        <v>1592</v>
      </c>
      <c r="AG1133" s="19" t="s">
        <v>7836</v>
      </c>
      <c r="AH1133" s="19" t="s">
        <v>1594</v>
      </c>
      <c r="AI1133" s="19" t="s">
        <v>1595</v>
      </c>
      <c r="AJ1133" s="45">
        <v>0.05</v>
      </c>
      <c r="AK1133" s="45">
        <v>6</v>
      </c>
      <c r="AL1133" s="19" t="s">
        <v>1501</v>
      </c>
      <c r="AM1133" s="46">
        <v>14916.25</v>
      </c>
      <c r="AN1133" s="46">
        <v>6011.25</v>
      </c>
      <c r="AO1133" s="46">
        <v>8905</v>
      </c>
      <c r="AP1133" s="45">
        <v>55.2</v>
      </c>
      <c r="AQ1133" s="45"/>
      <c r="AR1133" s="45" t="str">
        <f>IFERROR(VLOOKUP(AB1133,'Pedidos marco'!$A$1:$D$10000,4,0)," ")</f>
        <v xml:space="preserve"> </v>
      </c>
      <c r="AS1133" s="45">
        <f t="shared" si="119"/>
        <v>7</v>
      </c>
      <c r="AT1133" s="45" t="str">
        <f t="shared" si="120"/>
        <v>07</v>
      </c>
      <c r="AU1133" s="47">
        <v>6</v>
      </c>
      <c r="AV1133" s="19" t="str">
        <f t="shared" si="121"/>
        <v>04 April</v>
      </c>
      <c r="AW1133" s="19">
        <f t="shared" si="122"/>
        <v>0.46</v>
      </c>
      <c r="AX1133" s="19">
        <f t="shared" si="123"/>
        <v>9.2000000000000011</v>
      </c>
      <c r="AY1133" s="19" t="e">
        <f>VLOOKUP(AG1133,Cías!$A$1:$E$10000,5,0)</f>
        <v>#N/A</v>
      </c>
      <c r="AZ1133" s="19" t="str">
        <f t="shared" si="124"/>
        <v>1013538</v>
      </c>
      <c r="BA1133" s="19" t="str">
        <f t="shared" si="125"/>
        <v>ROSERO TAFUR JOSE STALIN</v>
      </c>
      <c r="BB1133" s="19" t="e">
        <f>VLOOKUP(AG1133,Cías!$A$1:$E$10000,3,0)</f>
        <v>#N/A</v>
      </c>
      <c r="BC1133" s="19"/>
      <c r="BD1133" s="19"/>
      <c r="BE1133" s="19"/>
      <c r="BF1133" s="19"/>
      <c r="BG1133" s="19"/>
      <c r="BH1133" s="19"/>
      <c r="BI1133" s="19"/>
      <c r="BJ1133" s="19"/>
    </row>
    <row r="1134" spans="1:62" ht="15" x14ac:dyDescent="0.2">
      <c r="A1134" s="19" t="s">
        <v>11271</v>
      </c>
      <c r="B1134" s="19" t="s">
        <v>1479</v>
      </c>
      <c r="C1134" s="43">
        <v>44658</v>
      </c>
      <c r="D1134" s="44">
        <v>0.58055555555556004</v>
      </c>
      <c r="E1134" s="19" t="s">
        <v>11278</v>
      </c>
      <c r="F1134" s="19" t="s">
        <v>11279</v>
      </c>
      <c r="G1134" s="19" t="s">
        <v>11280</v>
      </c>
      <c r="H1134" s="45">
        <v>3504.8</v>
      </c>
      <c r="I1134" s="45">
        <v>3929.61</v>
      </c>
      <c r="J1134" s="19" t="s">
        <v>1560</v>
      </c>
      <c r="K1134" s="19" t="s">
        <v>11281</v>
      </c>
      <c r="L1134" s="19" t="s">
        <v>11282</v>
      </c>
      <c r="M1134" s="19" t="s">
        <v>11283</v>
      </c>
      <c r="N1134" s="19" t="s">
        <v>11271</v>
      </c>
      <c r="O1134" s="19" t="s">
        <v>367</v>
      </c>
      <c r="P1134" s="19" t="s">
        <v>368</v>
      </c>
      <c r="Q1134" s="46">
        <v>520</v>
      </c>
      <c r="R1134" s="19" t="s">
        <v>1544</v>
      </c>
      <c r="S1134" s="19" t="s">
        <v>2156</v>
      </c>
      <c r="T1134" s="19" t="s">
        <v>419</v>
      </c>
      <c r="U1134" s="19" t="s">
        <v>7338</v>
      </c>
      <c r="V1134" s="19" t="s">
        <v>419</v>
      </c>
      <c r="W1134" s="19" t="s">
        <v>415</v>
      </c>
      <c r="X1134" s="19" t="s">
        <v>7339</v>
      </c>
      <c r="Y1134" s="19" t="s">
        <v>417</v>
      </c>
      <c r="Z1134" s="19" t="s">
        <v>2159</v>
      </c>
      <c r="AA1134" s="46">
        <v>110</v>
      </c>
      <c r="AB1134" s="19" t="s">
        <v>558</v>
      </c>
      <c r="AC1134" s="19" t="s">
        <v>270</v>
      </c>
      <c r="AD1134" s="19" t="s">
        <v>7834</v>
      </c>
      <c r="AE1134" s="19" t="s">
        <v>7835</v>
      </c>
      <c r="AF1134" s="19" t="s">
        <v>1592</v>
      </c>
      <c r="AG1134" s="19" t="s">
        <v>7836</v>
      </c>
      <c r="AH1134" s="19" t="s">
        <v>1594</v>
      </c>
      <c r="AI1134" s="19" t="s">
        <v>1595</v>
      </c>
      <c r="AJ1134" s="45">
        <v>0.05</v>
      </c>
      <c r="AK1134" s="45">
        <v>26</v>
      </c>
      <c r="AL1134" s="19" t="s">
        <v>1501</v>
      </c>
      <c r="AM1134" s="46">
        <v>34953.75</v>
      </c>
      <c r="AN1134" s="46">
        <v>26048.75</v>
      </c>
      <c r="AO1134" s="46">
        <v>8905</v>
      </c>
      <c r="AP1134" s="45">
        <v>239.2</v>
      </c>
      <c r="AQ1134" s="45"/>
      <c r="AR1134" s="45" t="str">
        <f>IFERROR(VLOOKUP(AB1134,'Pedidos marco'!$A$1:$D$10000,4,0)," ")</f>
        <v xml:space="preserve"> </v>
      </c>
      <c r="AS1134" s="45">
        <f t="shared" si="119"/>
        <v>7</v>
      </c>
      <c r="AT1134" s="45" t="str">
        <f t="shared" si="120"/>
        <v>07</v>
      </c>
      <c r="AU1134" s="47">
        <v>26</v>
      </c>
      <c r="AV1134" s="19" t="str">
        <f t="shared" si="121"/>
        <v>04 April</v>
      </c>
      <c r="AW1134" s="19">
        <f t="shared" si="122"/>
        <v>0.45999999999999996</v>
      </c>
      <c r="AX1134" s="19">
        <f t="shared" si="123"/>
        <v>9.1999999999999993</v>
      </c>
      <c r="AY1134" s="19" t="e">
        <f>VLOOKUP(AG1134,Cías!$A$1:$E$10000,5,0)</f>
        <v>#N/A</v>
      </c>
      <c r="AZ1134" s="19" t="str">
        <f t="shared" si="124"/>
        <v>1013538</v>
      </c>
      <c r="BA1134" s="19" t="str">
        <f t="shared" si="125"/>
        <v>ROSERO TAFUR JOSE STALIN</v>
      </c>
      <c r="BB1134" s="19" t="e">
        <f>VLOOKUP(AG1134,Cías!$A$1:$E$10000,3,0)</f>
        <v>#N/A</v>
      </c>
      <c r="BC1134" s="19"/>
      <c r="BD1134" s="19"/>
      <c r="BE1134" s="19"/>
      <c r="BF1134" s="19"/>
      <c r="BG1134" s="19"/>
      <c r="BH1134" s="19"/>
      <c r="BI1134" s="19"/>
      <c r="BJ1134" s="19"/>
    </row>
    <row r="1135" spans="1:62" ht="15" x14ac:dyDescent="0.2">
      <c r="A1135" s="19" t="s">
        <v>11284</v>
      </c>
      <c r="B1135" s="19" t="s">
        <v>1479</v>
      </c>
      <c r="C1135" s="43">
        <v>44658</v>
      </c>
      <c r="D1135" s="44">
        <v>0.58194444444444005</v>
      </c>
      <c r="E1135" s="19" t="s">
        <v>11285</v>
      </c>
      <c r="F1135" s="19" t="s">
        <v>1481</v>
      </c>
      <c r="G1135" s="19" t="s">
        <v>1481</v>
      </c>
      <c r="H1135" s="45">
        <v>0</v>
      </c>
      <c r="I1135" s="45">
        <v>0</v>
      </c>
      <c r="J1135" s="19" t="s">
        <v>1482</v>
      </c>
      <c r="K1135" s="19" t="s">
        <v>11286</v>
      </c>
      <c r="L1135" s="19" t="s">
        <v>11287</v>
      </c>
      <c r="M1135" s="19" t="s">
        <v>11288</v>
      </c>
      <c r="N1135" s="19" t="s">
        <v>11284</v>
      </c>
      <c r="O1135" s="19" t="s">
        <v>1641</v>
      </c>
      <c r="P1135" s="19" t="s">
        <v>1642</v>
      </c>
      <c r="Q1135" s="46">
        <v>640</v>
      </c>
      <c r="R1135" s="19" t="s">
        <v>1544</v>
      </c>
      <c r="S1135" s="19" t="s">
        <v>3229</v>
      </c>
      <c r="T1135" s="19" t="s">
        <v>3230</v>
      </c>
      <c r="U1135" s="19" t="s">
        <v>3231</v>
      </c>
      <c r="V1135" s="19" t="s">
        <v>2091</v>
      </c>
      <c r="W1135" s="19" t="s">
        <v>1492</v>
      </c>
      <c r="X1135" s="19" t="s">
        <v>3232</v>
      </c>
      <c r="Y1135" s="19" t="s">
        <v>1494</v>
      </c>
      <c r="Z1135" s="19" t="s">
        <v>1495</v>
      </c>
      <c r="AA1135" s="46">
        <v>247</v>
      </c>
      <c r="AB1135" s="19" t="s">
        <v>592</v>
      </c>
      <c r="AC1135" s="19" t="s">
        <v>341</v>
      </c>
      <c r="AD1135" s="19" t="s">
        <v>7970</v>
      </c>
      <c r="AE1135" s="19" t="s">
        <v>7971</v>
      </c>
      <c r="AF1135" s="19" t="s">
        <v>1592</v>
      </c>
      <c r="AG1135" s="19" t="s">
        <v>7972</v>
      </c>
      <c r="AH1135" s="19" t="s">
        <v>1502</v>
      </c>
      <c r="AI1135" s="19" t="s">
        <v>2099</v>
      </c>
      <c r="AJ1135" s="45">
        <v>0</v>
      </c>
      <c r="AK1135" s="45">
        <v>0</v>
      </c>
      <c r="AL1135" s="19" t="s">
        <v>1501</v>
      </c>
      <c r="AM1135" s="46">
        <v>49580</v>
      </c>
      <c r="AN1135" s="46">
        <v>31970</v>
      </c>
      <c r="AO1135" s="46">
        <v>17610</v>
      </c>
      <c r="AP1135" s="45">
        <v>537.6</v>
      </c>
      <c r="AQ1135" s="45"/>
      <c r="AR1135" s="45" t="str">
        <f>IFERROR(VLOOKUP(AB1135,'Pedidos marco'!$A$1:$D$10000,4,0)," ")</f>
        <v xml:space="preserve"> </v>
      </c>
      <c r="AS1135" s="45">
        <f t="shared" si="119"/>
        <v>7</v>
      </c>
      <c r="AT1135" s="45" t="str">
        <f t="shared" si="120"/>
        <v>07</v>
      </c>
      <c r="AU1135" s="47">
        <v>32</v>
      </c>
      <c r="AV1135" s="19" t="str">
        <f t="shared" si="121"/>
        <v>04 April</v>
      </c>
      <c r="AW1135" s="19">
        <f t="shared" si="122"/>
        <v>0.84000000000000008</v>
      </c>
      <c r="AX1135" s="19">
        <f t="shared" si="123"/>
        <v>16.8</v>
      </c>
      <c r="AY1135" s="19" t="e">
        <f>VLOOKUP(AG1135,Cías!$A$1:$E$10000,5,0)</f>
        <v>#N/A</v>
      </c>
      <c r="AZ1135" s="19" t="str">
        <f t="shared" si="124"/>
        <v>1013564</v>
      </c>
      <c r="BA1135" s="19" t="str">
        <f t="shared" si="125"/>
        <v>VIVERO MORALES MILTON CICERON</v>
      </c>
      <c r="BB1135" s="19" t="e">
        <f>VLOOKUP(AG1135,Cías!$A$1:$E$10000,3,0)</f>
        <v>#N/A</v>
      </c>
      <c r="BC1135" s="19"/>
      <c r="BD1135" s="19"/>
      <c r="BE1135" s="19"/>
      <c r="BF1135" s="19"/>
      <c r="BG1135" s="19"/>
      <c r="BH1135" s="19"/>
      <c r="BI1135" s="19"/>
      <c r="BJ1135" s="19"/>
    </row>
    <row r="1136" spans="1:62" ht="15" x14ac:dyDescent="0.2">
      <c r="A1136" s="19" t="s">
        <v>11289</v>
      </c>
      <c r="B1136" s="19" t="s">
        <v>1479</v>
      </c>
      <c r="C1136" s="43">
        <v>44658</v>
      </c>
      <c r="D1136" s="44">
        <v>0.58333333333333004</v>
      </c>
      <c r="E1136" s="19" t="s">
        <v>11290</v>
      </c>
      <c r="F1136" s="19" t="s">
        <v>1481</v>
      </c>
      <c r="G1136" s="19" t="s">
        <v>1481</v>
      </c>
      <c r="H1136" s="45">
        <v>0</v>
      </c>
      <c r="I1136" s="45">
        <v>0</v>
      </c>
      <c r="J1136" s="19" t="s">
        <v>1482</v>
      </c>
      <c r="K1136" s="19" t="s">
        <v>11291</v>
      </c>
      <c r="L1136" s="19" t="s">
        <v>11292</v>
      </c>
      <c r="M1136" s="19" t="s">
        <v>11293</v>
      </c>
      <c r="N1136" s="19" t="s">
        <v>11289</v>
      </c>
      <c r="O1136" s="19" t="s">
        <v>1641</v>
      </c>
      <c r="P1136" s="19" t="s">
        <v>1642</v>
      </c>
      <c r="Q1136" s="46">
        <v>640</v>
      </c>
      <c r="R1136" s="19" t="s">
        <v>1544</v>
      </c>
      <c r="S1136" s="19" t="s">
        <v>3229</v>
      </c>
      <c r="T1136" s="19" t="s">
        <v>3230</v>
      </c>
      <c r="U1136" s="19" t="s">
        <v>3231</v>
      </c>
      <c r="V1136" s="19" t="s">
        <v>2091</v>
      </c>
      <c r="W1136" s="19" t="s">
        <v>1492</v>
      </c>
      <c r="X1136" s="19" t="s">
        <v>3232</v>
      </c>
      <c r="Y1136" s="19" t="s">
        <v>1494</v>
      </c>
      <c r="Z1136" s="19" t="s">
        <v>1495</v>
      </c>
      <c r="AA1136" s="46">
        <v>247</v>
      </c>
      <c r="AB1136" s="19" t="s">
        <v>433</v>
      </c>
      <c r="AC1136" s="19" t="s">
        <v>13</v>
      </c>
      <c r="AD1136" s="19" t="s">
        <v>3750</v>
      </c>
      <c r="AE1136" s="19" t="s">
        <v>3751</v>
      </c>
      <c r="AF1136" s="19" t="s">
        <v>1592</v>
      </c>
      <c r="AG1136" s="19" t="s">
        <v>3997</v>
      </c>
      <c r="AH1136" s="19" t="s">
        <v>1502</v>
      </c>
      <c r="AI1136" s="19" t="s">
        <v>2099</v>
      </c>
      <c r="AJ1136" s="45">
        <v>0</v>
      </c>
      <c r="AK1136" s="45">
        <v>0</v>
      </c>
      <c r="AL1136" s="19" t="s">
        <v>1501</v>
      </c>
      <c r="AM1136" s="46">
        <v>49900</v>
      </c>
      <c r="AN1136" s="46">
        <v>32070</v>
      </c>
      <c r="AO1136" s="46">
        <v>17830</v>
      </c>
      <c r="AP1136" s="45">
        <v>537.6</v>
      </c>
      <c r="AQ1136" s="45"/>
      <c r="AR1136" s="45" t="str">
        <f>IFERROR(VLOOKUP(AB1136,'Pedidos marco'!$A$1:$D$10000,4,0)," ")</f>
        <v xml:space="preserve"> </v>
      </c>
      <c r="AS1136" s="45">
        <f t="shared" si="119"/>
        <v>7</v>
      </c>
      <c r="AT1136" s="45" t="str">
        <f t="shared" si="120"/>
        <v>07</v>
      </c>
      <c r="AU1136" s="47">
        <v>32</v>
      </c>
      <c r="AV1136" s="19" t="str">
        <f t="shared" si="121"/>
        <v>04 April</v>
      </c>
      <c r="AW1136" s="19">
        <f t="shared" si="122"/>
        <v>0.84000000000000008</v>
      </c>
      <c r="AX1136" s="19">
        <f t="shared" si="123"/>
        <v>16.8</v>
      </c>
      <c r="AY1136" s="19" t="e">
        <f>VLOOKUP(AG1136,Cías!$A$1:$E$10000,5,0)</f>
        <v>#N/A</v>
      </c>
      <c r="AZ1136" s="19" t="str">
        <f t="shared" si="124"/>
        <v>1013827</v>
      </c>
      <c r="BA1136" s="19" t="str">
        <f t="shared" si="125"/>
        <v>ALMEIDA ECHEVERRIA NELSON EDUARDO</v>
      </c>
      <c r="BB1136" s="19" t="e">
        <f>VLOOKUP(AG1136,Cías!$A$1:$E$10000,3,0)</f>
        <v>#N/A</v>
      </c>
      <c r="BC1136" s="19"/>
      <c r="BD1136" s="19"/>
      <c r="BE1136" s="19"/>
      <c r="BF1136" s="19"/>
      <c r="BG1136" s="19"/>
      <c r="BH1136" s="19"/>
      <c r="BI1136" s="19"/>
      <c r="BJ1136" s="19"/>
    </row>
    <row r="1137" spans="1:62" ht="15" x14ac:dyDescent="0.2">
      <c r="A1137" s="19" t="s">
        <v>11294</v>
      </c>
      <c r="B1137" s="19" t="s">
        <v>1479</v>
      </c>
      <c r="C1137" s="43">
        <v>44658</v>
      </c>
      <c r="D1137" s="44">
        <v>0.58541666666667003</v>
      </c>
      <c r="E1137" s="19" t="s">
        <v>11295</v>
      </c>
      <c r="F1137" s="19" t="s">
        <v>11296</v>
      </c>
      <c r="G1137" s="19" t="s">
        <v>11297</v>
      </c>
      <c r="H1137" s="45">
        <v>271.60000000000002</v>
      </c>
      <c r="I1137" s="45">
        <v>304.52</v>
      </c>
      <c r="J1137" s="19" t="s">
        <v>1560</v>
      </c>
      <c r="K1137" s="19" t="s">
        <v>11298</v>
      </c>
      <c r="L1137" s="19" t="s">
        <v>11299</v>
      </c>
      <c r="M1137" s="19" t="s">
        <v>11300</v>
      </c>
      <c r="N1137" s="19" t="s">
        <v>11294</v>
      </c>
      <c r="O1137" s="19" t="s">
        <v>1641</v>
      </c>
      <c r="P1137" s="19" t="s">
        <v>1642</v>
      </c>
      <c r="Q1137" s="46">
        <v>40</v>
      </c>
      <c r="R1137" s="19" t="s">
        <v>1544</v>
      </c>
      <c r="S1137" s="19" t="s">
        <v>2220</v>
      </c>
      <c r="T1137" s="19" t="s">
        <v>2221</v>
      </c>
      <c r="U1137" s="19" t="s">
        <v>2222</v>
      </c>
      <c r="V1137" s="19" t="s">
        <v>2223</v>
      </c>
      <c r="W1137" s="19" t="s">
        <v>2144</v>
      </c>
      <c r="X1137" s="19" t="s">
        <v>2224</v>
      </c>
      <c r="Y1137" s="19" t="s">
        <v>2146</v>
      </c>
      <c r="Z1137" s="19" t="s">
        <v>2147</v>
      </c>
      <c r="AA1137" s="46">
        <v>388</v>
      </c>
      <c r="AB1137" s="19" t="s">
        <v>483</v>
      </c>
      <c r="AC1137" s="19" t="s">
        <v>115</v>
      </c>
      <c r="AD1137" s="19" t="s">
        <v>7693</v>
      </c>
      <c r="AE1137" s="19" t="s">
        <v>7694</v>
      </c>
      <c r="AF1137" s="19" t="s">
        <v>1719</v>
      </c>
      <c r="AG1137" s="19" t="s">
        <v>7695</v>
      </c>
      <c r="AH1137" s="19" t="s">
        <v>1594</v>
      </c>
      <c r="AI1137" s="19" t="s">
        <v>1595</v>
      </c>
      <c r="AJ1137" s="45">
        <v>0.05</v>
      </c>
      <c r="AK1137" s="45">
        <v>2</v>
      </c>
      <c r="AL1137" s="19" t="s">
        <v>1501</v>
      </c>
      <c r="AM1137" s="46">
        <v>10411.666999999999</v>
      </c>
      <c r="AN1137" s="46">
        <v>2001.6669999999999</v>
      </c>
      <c r="AO1137" s="46">
        <v>8410</v>
      </c>
      <c r="AP1137" s="45">
        <v>42.4</v>
      </c>
      <c r="AQ1137" s="45"/>
      <c r="AR1137" s="45" t="str">
        <f>IFERROR(VLOOKUP(AB1137,'Pedidos marco'!$A$1:$D$10000,4,0)," ")</f>
        <v xml:space="preserve"> </v>
      </c>
      <c r="AS1137" s="45">
        <f t="shared" si="119"/>
        <v>7</v>
      </c>
      <c r="AT1137" s="45" t="str">
        <f t="shared" si="120"/>
        <v>07</v>
      </c>
      <c r="AU1137" s="47">
        <v>2</v>
      </c>
      <c r="AV1137" s="19" t="str">
        <f t="shared" si="121"/>
        <v>04 April</v>
      </c>
      <c r="AW1137" s="19">
        <f t="shared" si="122"/>
        <v>1.06</v>
      </c>
      <c r="AX1137" s="19">
        <f t="shared" si="123"/>
        <v>21.2</v>
      </c>
      <c r="AY1137" s="19" t="e">
        <f>VLOOKUP(AG1137,Cías!$A$1:$E$10000,5,0)</f>
        <v>#N/A</v>
      </c>
      <c r="AZ1137" s="19" t="str">
        <f t="shared" si="124"/>
        <v>1013565</v>
      </c>
      <c r="BA1137" s="19" t="str">
        <f t="shared" si="125"/>
        <v>ESPARZA ESPINOZA JIMMY ERNESTO</v>
      </c>
      <c r="BB1137" s="19" t="e">
        <f>VLOOKUP(AG1137,Cías!$A$1:$E$10000,3,0)</f>
        <v>#N/A</v>
      </c>
      <c r="BC1137" s="19"/>
      <c r="BD1137" s="19"/>
      <c r="BE1137" s="19"/>
      <c r="BF1137" s="19"/>
      <c r="BG1137" s="19"/>
      <c r="BH1137" s="19"/>
      <c r="BI1137" s="19"/>
      <c r="BJ1137" s="19"/>
    </row>
    <row r="1138" spans="1:62" ht="15" x14ac:dyDescent="0.2">
      <c r="A1138" s="19" t="s">
        <v>11294</v>
      </c>
      <c r="B1138" s="19" t="s">
        <v>1479</v>
      </c>
      <c r="C1138" s="43">
        <v>44658</v>
      </c>
      <c r="D1138" s="44">
        <v>0.58541666666667003</v>
      </c>
      <c r="E1138" s="19" t="s">
        <v>11301</v>
      </c>
      <c r="F1138" s="19" t="s">
        <v>11302</v>
      </c>
      <c r="G1138" s="19" t="s">
        <v>11303</v>
      </c>
      <c r="H1138" s="45">
        <v>3110.8</v>
      </c>
      <c r="I1138" s="45">
        <v>3487.85</v>
      </c>
      <c r="J1138" s="19" t="s">
        <v>1560</v>
      </c>
      <c r="K1138" s="19" t="s">
        <v>11298</v>
      </c>
      <c r="L1138" s="19" t="s">
        <v>11304</v>
      </c>
      <c r="M1138" s="19" t="s">
        <v>11305</v>
      </c>
      <c r="N1138" s="19" t="s">
        <v>11294</v>
      </c>
      <c r="O1138" s="19" t="s">
        <v>1603</v>
      </c>
      <c r="P1138" s="19" t="s">
        <v>1604</v>
      </c>
      <c r="Q1138" s="46">
        <v>440</v>
      </c>
      <c r="R1138" s="19" t="s">
        <v>1544</v>
      </c>
      <c r="S1138" s="19" t="s">
        <v>2220</v>
      </c>
      <c r="T1138" s="19" t="s">
        <v>2221</v>
      </c>
      <c r="U1138" s="19" t="s">
        <v>2222</v>
      </c>
      <c r="V1138" s="19" t="s">
        <v>2223</v>
      </c>
      <c r="W1138" s="19" t="s">
        <v>2144</v>
      </c>
      <c r="X1138" s="19" t="s">
        <v>2224</v>
      </c>
      <c r="Y1138" s="19" t="s">
        <v>2146</v>
      </c>
      <c r="Z1138" s="19" t="s">
        <v>2147</v>
      </c>
      <c r="AA1138" s="46">
        <v>388</v>
      </c>
      <c r="AB1138" s="19" t="s">
        <v>483</v>
      </c>
      <c r="AC1138" s="19" t="s">
        <v>115</v>
      </c>
      <c r="AD1138" s="19" t="s">
        <v>7693</v>
      </c>
      <c r="AE1138" s="19" t="s">
        <v>7694</v>
      </c>
      <c r="AF1138" s="19" t="s">
        <v>1719</v>
      </c>
      <c r="AG1138" s="19" t="s">
        <v>7695</v>
      </c>
      <c r="AH1138" s="19" t="s">
        <v>1594</v>
      </c>
      <c r="AI1138" s="19" t="s">
        <v>1595</v>
      </c>
      <c r="AJ1138" s="45">
        <v>0.05</v>
      </c>
      <c r="AK1138" s="45">
        <v>22</v>
      </c>
      <c r="AL1138" s="19" t="s">
        <v>1501</v>
      </c>
      <c r="AM1138" s="46">
        <v>30428.332999999999</v>
      </c>
      <c r="AN1138" s="46">
        <v>22018.332999999999</v>
      </c>
      <c r="AO1138" s="46">
        <v>8410</v>
      </c>
      <c r="AP1138" s="45">
        <v>466.4</v>
      </c>
      <c r="AQ1138" s="45"/>
      <c r="AR1138" s="45" t="str">
        <f>IFERROR(VLOOKUP(AB1138,'Pedidos marco'!$A$1:$D$10000,4,0)," ")</f>
        <v xml:space="preserve"> </v>
      </c>
      <c r="AS1138" s="45">
        <f t="shared" si="119"/>
        <v>7</v>
      </c>
      <c r="AT1138" s="45" t="str">
        <f t="shared" si="120"/>
        <v>07</v>
      </c>
      <c r="AU1138" s="47">
        <v>22</v>
      </c>
      <c r="AV1138" s="19" t="str">
        <f t="shared" si="121"/>
        <v>04 April</v>
      </c>
      <c r="AW1138" s="19">
        <f t="shared" si="122"/>
        <v>1.06</v>
      </c>
      <c r="AX1138" s="19">
        <f t="shared" si="123"/>
        <v>21.2</v>
      </c>
      <c r="AY1138" s="19" t="e">
        <f>VLOOKUP(AG1138,Cías!$A$1:$E$10000,5,0)</f>
        <v>#N/A</v>
      </c>
      <c r="AZ1138" s="19" t="str">
        <f t="shared" si="124"/>
        <v>1013565</v>
      </c>
      <c r="BA1138" s="19" t="str">
        <f t="shared" si="125"/>
        <v>ESPARZA ESPINOZA JIMMY ERNESTO</v>
      </c>
      <c r="BB1138" s="19" t="e">
        <f>VLOOKUP(AG1138,Cías!$A$1:$E$10000,3,0)</f>
        <v>#N/A</v>
      </c>
      <c r="BC1138" s="19"/>
      <c r="BD1138" s="19"/>
      <c r="BE1138" s="19"/>
      <c r="BF1138" s="19"/>
      <c r="BG1138" s="19"/>
      <c r="BH1138" s="19"/>
      <c r="BI1138" s="19"/>
      <c r="BJ1138" s="19"/>
    </row>
    <row r="1139" spans="1:62" ht="15" x14ac:dyDescent="0.2">
      <c r="A1139" s="19" t="s">
        <v>11306</v>
      </c>
      <c r="B1139" s="19" t="s">
        <v>1479</v>
      </c>
      <c r="C1139" s="43">
        <v>44658</v>
      </c>
      <c r="D1139" s="44">
        <v>0.58611111111111003</v>
      </c>
      <c r="E1139" s="19" t="s">
        <v>11307</v>
      </c>
      <c r="F1139" s="19" t="s">
        <v>11308</v>
      </c>
      <c r="G1139" s="19" t="s">
        <v>11309</v>
      </c>
      <c r="H1139" s="45">
        <v>4416.1899999999996</v>
      </c>
      <c r="I1139" s="45">
        <v>4951.46</v>
      </c>
      <c r="J1139" s="19" t="s">
        <v>1560</v>
      </c>
      <c r="K1139" s="19" t="s">
        <v>11310</v>
      </c>
      <c r="L1139" s="19" t="s">
        <v>11311</v>
      </c>
      <c r="M1139" s="19" t="s">
        <v>11312</v>
      </c>
      <c r="N1139" s="19" t="s">
        <v>11306</v>
      </c>
      <c r="O1139" s="19" t="s">
        <v>371</v>
      </c>
      <c r="P1139" s="19" t="s">
        <v>372</v>
      </c>
      <c r="Q1139" s="46">
        <v>640</v>
      </c>
      <c r="R1139" s="19" t="s">
        <v>1544</v>
      </c>
      <c r="S1139" s="19" t="s">
        <v>3650</v>
      </c>
      <c r="T1139" s="19" t="s">
        <v>3651</v>
      </c>
      <c r="U1139" s="19" t="s">
        <v>3652</v>
      </c>
      <c r="V1139" s="19" t="s">
        <v>3653</v>
      </c>
      <c r="W1139" s="19" t="s">
        <v>1865</v>
      </c>
      <c r="X1139" s="19" t="s">
        <v>3654</v>
      </c>
      <c r="Y1139" s="19" t="s">
        <v>1867</v>
      </c>
      <c r="Z1139" s="19" t="s">
        <v>1868</v>
      </c>
      <c r="AA1139" s="46">
        <v>30</v>
      </c>
      <c r="AB1139" s="19" t="s">
        <v>566</v>
      </c>
      <c r="AC1139" s="19" t="s">
        <v>285</v>
      </c>
      <c r="AD1139" s="19" t="s">
        <v>11313</v>
      </c>
      <c r="AE1139" s="19" t="s">
        <v>11314</v>
      </c>
      <c r="AF1139" s="19" t="s">
        <v>1592</v>
      </c>
      <c r="AG1139" s="19" t="s">
        <v>11315</v>
      </c>
      <c r="AH1139" s="19" t="s">
        <v>1594</v>
      </c>
      <c r="AI1139" s="19" t="s">
        <v>1595</v>
      </c>
      <c r="AJ1139" s="45">
        <v>0.05</v>
      </c>
      <c r="AK1139" s="45">
        <v>32</v>
      </c>
      <c r="AL1139" s="19" t="s">
        <v>1501</v>
      </c>
      <c r="AM1139" s="46">
        <v>50460</v>
      </c>
      <c r="AN1139" s="46">
        <v>32080</v>
      </c>
      <c r="AO1139" s="46">
        <v>18380</v>
      </c>
      <c r="AP1139" s="45">
        <v>121.6</v>
      </c>
      <c r="AQ1139" s="45"/>
      <c r="AR1139" s="45" t="str">
        <f>IFERROR(VLOOKUP(AB1139,'Pedidos marco'!$A$1:$D$10000,4,0)," ")</f>
        <v xml:space="preserve"> </v>
      </c>
      <c r="AS1139" s="45">
        <f t="shared" si="119"/>
        <v>7</v>
      </c>
      <c r="AT1139" s="45" t="str">
        <f t="shared" si="120"/>
        <v>07</v>
      </c>
      <c r="AU1139" s="47">
        <v>32</v>
      </c>
      <c r="AV1139" s="19" t="str">
        <f t="shared" si="121"/>
        <v>04 April</v>
      </c>
      <c r="AW1139" s="19">
        <f t="shared" si="122"/>
        <v>0.19</v>
      </c>
      <c r="AX1139" s="19">
        <f t="shared" si="123"/>
        <v>3.8</v>
      </c>
      <c r="AY1139" s="19" t="e">
        <f>VLOOKUP(AG1139,Cías!$A$1:$E$10000,5,0)</f>
        <v>#N/A</v>
      </c>
      <c r="AZ1139" s="19" t="str">
        <f t="shared" si="124"/>
        <v>1013232</v>
      </c>
      <c r="BA1139" s="19" t="str">
        <f t="shared" si="125"/>
        <v>SANCHEZ VALLEJOS JORGE FABIAN</v>
      </c>
      <c r="BB1139" s="19" t="e">
        <f>VLOOKUP(AG1139,Cías!$A$1:$E$10000,3,0)</f>
        <v>#N/A</v>
      </c>
      <c r="BC1139" s="19"/>
      <c r="BD1139" s="19"/>
      <c r="BE1139" s="19"/>
      <c r="BF1139" s="19"/>
      <c r="BG1139" s="19"/>
      <c r="BH1139" s="19"/>
      <c r="BI1139" s="19"/>
      <c r="BJ1139" s="19"/>
    </row>
    <row r="1140" spans="1:62" ht="15" x14ac:dyDescent="0.2">
      <c r="A1140" s="19" t="s">
        <v>11316</v>
      </c>
      <c r="B1140" s="19" t="s">
        <v>1479</v>
      </c>
      <c r="C1140" s="43">
        <v>44658</v>
      </c>
      <c r="D1140" s="44">
        <v>0.58750000000000002</v>
      </c>
      <c r="E1140" s="19" t="s">
        <v>11317</v>
      </c>
      <c r="F1140" s="19" t="s">
        <v>11318</v>
      </c>
      <c r="G1140" s="19" t="s">
        <v>11319</v>
      </c>
      <c r="H1140" s="45">
        <v>3238.68</v>
      </c>
      <c r="I1140" s="45">
        <v>3631.23</v>
      </c>
      <c r="J1140" s="19" t="s">
        <v>1560</v>
      </c>
      <c r="K1140" s="19" t="s">
        <v>11320</v>
      </c>
      <c r="L1140" s="19" t="s">
        <v>11321</v>
      </c>
      <c r="M1140" s="19" t="s">
        <v>11322</v>
      </c>
      <c r="N1140" s="19" t="s">
        <v>11316</v>
      </c>
      <c r="O1140" s="19" t="s">
        <v>367</v>
      </c>
      <c r="P1140" s="19" t="s">
        <v>368</v>
      </c>
      <c r="Q1140" s="46">
        <v>480</v>
      </c>
      <c r="R1140" s="19" t="s">
        <v>1544</v>
      </c>
      <c r="S1140" s="19" t="s">
        <v>1913</v>
      </c>
      <c r="T1140" s="19" t="s">
        <v>1914</v>
      </c>
      <c r="U1140" s="19" t="s">
        <v>1930</v>
      </c>
      <c r="V1140" s="19" t="s">
        <v>1931</v>
      </c>
      <c r="W1140" s="19" t="s">
        <v>1829</v>
      </c>
      <c r="X1140" s="19" t="s">
        <v>1932</v>
      </c>
      <c r="Y1140" s="19" t="s">
        <v>1831</v>
      </c>
      <c r="Z1140" s="19" t="s">
        <v>1832</v>
      </c>
      <c r="AA1140" s="46">
        <v>8</v>
      </c>
      <c r="AB1140" s="19" t="s">
        <v>581</v>
      </c>
      <c r="AC1140" s="19" t="s">
        <v>319</v>
      </c>
      <c r="AD1140" s="19" t="s">
        <v>6415</v>
      </c>
      <c r="AE1140" s="19" t="s">
        <v>1481</v>
      </c>
      <c r="AF1140" s="19" t="s">
        <v>1719</v>
      </c>
      <c r="AG1140" s="19" t="s">
        <v>6416</v>
      </c>
      <c r="AH1140" s="19" t="s">
        <v>1594</v>
      </c>
      <c r="AI1140" s="19" t="s">
        <v>1595</v>
      </c>
      <c r="AJ1140" s="45">
        <v>0.05</v>
      </c>
      <c r="AK1140" s="45">
        <v>24</v>
      </c>
      <c r="AL1140" s="19" t="s">
        <v>1501</v>
      </c>
      <c r="AM1140" s="46">
        <v>39410</v>
      </c>
      <c r="AN1140" s="46">
        <v>24040</v>
      </c>
      <c r="AO1140" s="46">
        <v>15370</v>
      </c>
      <c r="AP1140" s="45">
        <v>43.2</v>
      </c>
      <c r="AQ1140" s="45"/>
      <c r="AR1140" s="45" t="str">
        <f>IFERROR(VLOOKUP(AB1140,'Pedidos marco'!$A$1:$D$10000,4,0)," ")</f>
        <v xml:space="preserve"> </v>
      </c>
      <c r="AS1140" s="45">
        <f t="shared" si="119"/>
        <v>7</v>
      </c>
      <c r="AT1140" s="45" t="str">
        <f t="shared" si="120"/>
        <v>07</v>
      </c>
      <c r="AU1140" s="47">
        <v>24</v>
      </c>
      <c r="AV1140" s="19" t="str">
        <f t="shared" si="121"/>
        <v>04 April</v>
      </c>
      <c r="AW1140" s="19">
        <f t="shared" si="122"/>
        <v>9.0000000000000011E-2</v>
      </c>
      <c r="AX1140" s="19">
        <f t="shared" si="123"/>
        <v>1.8</v>
      </c>
      <c r="AY1140" s="19" t="e">
        <f>VLOOKUP(AG1140,Cías!$A$1:$E$10000,5,0)</f>
        <v>#N/A</v>
      </c>
      <c r="AZ1140" s="19" t="str">
        <f t="shared" si="124"/>
        <v>1013592</v>
      </c>
      <c r="BA1140" s="19" t="str">
        <f t="shared" si="125"/>
        <v>VALENCIA BENAVIDES GLADYS RUBY</v>
      </c>
      <c r="BB1140" s="19" t="e">
        <f>VLOOKUP(AG1140,Cías!$A$1:$E$10000,3,0)</f>
        <v>#N/A</v>
      </c>
      <c r="BC1140" s="19"/>
      <c r="BD1140" s="19"/>
      <c r="BE1140" s="19"/>
      <c r="BF1140" s="19"/>
      <c r="BG1140" s="19"/>
      <c r="BH1140" s="19"/>
      <c r="BI1140" s="19"/>
      <c r="BJ1140" s="19"/>
    </row>
    <row r="1141" spans="1:62" ht="15" x14ac:dyDescent="0.2">
      <c r="A1141" s="19" t="s">
        <v>11323</v>
      </c>
      <c r="B1141" s="19" t="s">
        <v>1479</v>
      </c>
      <c r="C1141" s="43">
        <v>44658</v>
      </c>
      <c r="D1141" s="44">
        <v>0.59305555555556</v>
      </c>
      <c r="E1141" s="19" t="s">
        <v>11324</v>
      </c>
      <c r="F1141" s="19" t="s">
        <v>11325</v>
      </c>
      <c r="G1141" s="19" t="s">
        <v>11326</v>
      </c>
      <c r="H1141" s="45">
        <v>2287.17</v>
      </c>
      <c r="I1141" s="45">
        <v>2564.39</v>
      </c>
      <c r="J1141" s="19" t="s">
        <v>1560</v>
      </c>
      <c r="K1141" s="19" t="s">
        <v>11327</v>
      </c>
      <c r="L1141" s="19" t="s">
        <v>11328</v>
      </c>
      <c r="M1141" s="19" t="s">
        <v>11329</v>
      </c>
      <c r="N1141" s="19" t="s">
        <v>11323</v>
      </c>
      <c r="O1141" s="19" t="s">
        <v>367</v>
      </c>
      <c r="P1141" s="19" t="s">
        <v>368</v>
      </c>
      <c r="Q1141" s="46">
        <v>360</v>
      </c>
      <c r="R1141" s="19" t="s">
        <v>1544</v>
      </c>
      <c r="S1141" s="19" t="s">
        <v>1754</v>
      </c>
      <c r="T1141" s="19" t="s">
        <v>104</v>
      </c>
      <c r="U1141" s="19" t="s">
        <v>2901</v>
      </c>
      <c r="V1141" s="19" t="s">
        <v>2902</v>
      </c>
      <c r="W1141" s="19" t="s">
        <v>2127</v>
      </c>
      <c r="X1141" s="19" t="s">
        <v>2903</v>
      </c>
      <c r="Y1141" s="19" t="s">
        <v>2129</v>
      </c>
      <c r="Z1141" s="19" t="s">
        <v>2130</v>
      </c>
      <c r="AA1141" s="46">
        <v>205</v>
      </c>
      <c r="AB1141" s="19" t="s">
        <v>486</v>
      </c>
      <c r="AC1141" s="19" t="s">
        <v>121</v>
      </c>
      <c r="AD1141" s="19" t="s">
        <v>2904</v>
      </c>
      <c r="AE1141" s="19" t="s">
        <v>2905</v>
      </c>
      <c r="AF1141" s="19" t="s">
        <v>1554</v>
      </c>
      <c r="AG1141" s="19" t="s">
        <v>2906</v>
      </c>
      <c r="AH1141" s="19" t="s">
        <v>1499</v>
      </c>
      <c r="AI1141" s="19" t="s">
        <v>1500</v>
      </c>
      <c r="AJ1141" s="45">
        <v>0</v>
      </c>
      <c r="AK1141" s="45">
        <v>0</v>
      </c>
      <c r="AL1141" s="19" t="s">
        <v>1501</v>
      </c>
      <c r="AM1141" s="46">
        <v>27010</v>
      </c>
      <c r="AN1141" s="46">
        <v>18030</v>
      </c>
      <c r="AO1141" s="46">
        <v>8980</v>
      </c>
      <c r="AP1141" s="45">
        <v>280.8</v>
      </c>
      <c r="AQ1141" s="45"/>
      <c r="AR1141" s="45" t="str">
        <f>IFERROR(VLOOKUP(AB1141,'Pedidos marco'!$A$1:$D$10000,4,0)," ")</f>
        <v xml:space="preserve"> </v>
      </c>
      <c r="AS1141" s="45">
        <f t="shared" si="119"/>
        <v>7</v>
      </c>
      <c r="AT1141" s="45" t="str">
        <f t="shared" si="120"/>
        <v>07</v>
      </c>
      <c r="AU1141" s="47">
        <v>18</v>
      </c>
      <c r="AV1141" s="19" t="str">
        <f t="shared" si="121"/>
        <v>04 April</v>
      </c>
      <c r="AW1141" s="19">
        <f t="shared" si="122"/>
        <v>0.78</v>
      </c>
      <c r="AX1141" s="19">
        <f t="shared" si="123"/>
        <v>15.600000000000001</v>
      </c>
      <c r="AY1141" s="19" t="e">
        <f>VLOOKUP(AG1141,Cías!$A$1:$E$10000,5,0)</f>
        <v>#N/A</v>
      </c>
      <c r="AZ1141" s="19" t="str">
        <f t="shared" si="124"/>
        <v>1023045</v>
      </c>
      <c r="BA1141" s="19" t="str">
        <f t="shared" si="125"/>
        <v>ESPINOSA OTAVALO PABLO ANIBAL</v>
      </c>
      <c r="BB1141" s="19" t="e">
        <f>VLOOKUP(AG1141,Cías!$A$1:$E$10000,3,0)</f>
        <v>#N/A</v>
      </c>
      <c r="BC1141" s="19"/>
      <c r="BD1141" s="19"/>
      <c r="BE1141" s="19"/>
      <c r="BF1141" s="19"/>
      <c r="BG1141" s="19"/>
      <c r="BH1141" s="19"/>
      <c r="BI1141" s="19"/>
      <c r="BJ1141" s="19"/>
    </row>
    <row r="1142" spans="1:62" ht="15" x14ac:dyDescent="0.2">
      <c r="A1142" s="19" t="s">
        <v>11330</v>
      </c>
      <c r="B1142" s="19" t="s">
        <v>1479</v>
      </c>
      <c r="C1142" s="43">
        <v>44658</v>
      </c>
      <c r="D1142" s="44">
        <v>0.59722222222221999</v>
      </c>
      <c r="E1142" s="19" t="s">
        <v>11331</v>
      </c>
      <c r="F1142" s="19" t="s">
        <v>11332</v>
      </c>
      <c r="G1142" s="19" t="s">
        <v>11333</v>
      </c>
      <c r="H1142" s="45">
        <v>3182.4</v>
      </c>
      <c r="I1142" s="45">
        <v>3568.13</v>
      </c>
      <c r="J1142" s="19" t="s">
        <v>1560</v>
      </c>
      <c r="K1142" s="19" t="s">
        <v>11334</v>
      </c>
      <c r="L1142" s="19" t="s">
        <v>11335</v>
      </c>
      <c r="M1142" s="19" t="s">
        <v>11336</v>
      </c>
      <c r="N1142" s="19" t="s">
        <v>11330</v>
      </c>
      <c r="O1142" s="19" t="s">
        <v>367</v>
      </c>
      <c r="P1142" s="19" t="s">
        <v>368</v>
      </c>
      <c r="Q1142" s="46">
        <v>480</v>
      </c>
      <c r="R1142" s="19" t="s">
        <v>1544</v>
      </c>
      <c r="S1142" s="19" t="s">
        <v>11337</v>
      </c>
      <c r="T1142" s="19" t="s">
        <v>11338</v>
      </c>
      <c r="U1142" s="19" t="s">
        <v>11339</v>
      </c>
      <c r="V1142" s="19" t="s">
        <v>11340</v>
      </c>
      <c r="W1142" s="19" t="s">
        <v>11341</v>
      </c>
      <c r="X1142" s="19" t="s">
        <v>11342</v>
      </c>
      <c r="Y1142" s="19" t="s">
        <v>11343</v>
      </c>
      <c r="Z1142" s="19" t="s">
        <v>11344</v>
      </c>
      <c r="AA1142" s="46">
        <v>284</v>
      </c>
      <c r="AB1142" s="19" t="s">
        <v>435</v>
      </c>
      <c r="AC1142" s="19" t="s">
        <v>17</v>
      </c>
      <c r="AD1142" s="19" t="s">
        <v>4799</v>
      </c>
      <c r="AE1142" s="19" t="s">
        <v>4800</v>
      </c>
      <c r="AF1142" s="19" t="s">
        <v>1719</v>
      </c>
      <c r="AG1142" s="19" t="s">
        <v>4801</v>
      </c>
      <c r="AH1142" s="19" t="s">
        <v>1499</v>
      </c>
      <c r="AI1142" s="19" t="s">
        <v>1500</v>
      </c>
      <c r="AJ1142" s="45">
        <v>0</v>
      </c>
      <c r="AK1142" s="45">
        <v>0</v>
      </c>
      <c r="AL1142" s="19" t="s">
        <v>1501</v>
      </c>
      <c r="AM1142" s="46">
        <v>38880</v>
      </c>
      <c r="AN1142" s="46">
        <v>24050</v>
      </c>
      <c r="AO1142" s="46">
        <v>14830</v>
      </c>
      <c r="AP1142" s="45">
        <v>465.6</v>
      </c>
      <c r="AQ1142" s="45"/>
      <c r="AR1142" s="45" t="str">
        <f>IFERROR(VLOOKUP(AB1142,'Pedidos marco'!$A$1:$D$10000,4,0)," ")</f>
        <v xml:space="preserve"> </v>
      </c>
      <c r="AS1142" s="45">
        <f t="shared" si="119"/>
        <v>7</v>
      </c>
      <c r="AT1142" s="45" t="str">
        <f t="shared" si="120"/>
        <v>07</v>
      </c>
      <c r="AU1142" s="47">
        <v>24</v>
      </c>
      <c r="AV1142" s="19" t="str">
        <f t="shared" si="121"/>
        <v>04 April</v>
      </c>
      <c r="AW1142" s="19">
        <f t="shared" si="122"/>
        <v>0.97000000000000008</v>
      </c>
      <c r="AX1142" s="19">
        <f t="shared" si="123"/>
        <v>19.400000000000002</v>
      </c>
      <c r="AY1142" s="19" t="e">
        <f>VLOOKUP(AG1142,Cías!$A$1:$E$10000,5,0)</f>
        <v>#N/A</v>
      </c>
      <c r="AZ1142" s="19" t="str">
        <f t="shared" si="124"/>
        <v>1013844</v>
      </c>
      <c r="BA1142" s="19" t="str">
        <f t="shared" si="125"/>
        <v>ALQUINGA LUCERO WILTER FABIAN</v>
      </c>
      <c r="BB1142" s="19" t="e">
        <f>VLOOKUP(AG1142,Cías!$A$1:$E$10000,3,0)</f>
        <v>#N/A</v>
      </c>
      <c r="BC1142" s="19"/>
      <c r="BD1142" s="19"/>
      <c r="BE1142" s="19"/>
      <c r="BF1142" s="19"/>
      <c r="BG1142" s="19"/>
      <c r="BH1142" s="19"/>
      <c r="BI1142" s="19"/>
      <c r="BJ1142" s="19"/>
    </row>
    <row r="1143" spans="1:62" ht="15" x14ac:dyDescent="0.2">
      <c r="A1143" s="19" t="s">
        <v>11345</v>
      </c>
      <c r="B1143" s="19" t="s">
        <v>1479</v>
      </c>
      <c r="C1143" s="43">
        <v>44658</v>
      </c>
      <c r="D1143" s="44">
        <v>0.60902777777778005</v>
      </c>
      <c r="E1143" s="19" t="s">
        <v>11346</v>
      </c>
      <c r="F1143" s="19" t="s">
        <v>11347</v>
      </c>
      <c r="G1143" s="19" t="s">
        <v>11348</v>
      </c>
      <c r="H1143" s="45">
        <v>4193.1400000000003</v>
      </c>
      <c r="I1143" s="45">
        <v>4701.38</v>
      </c>
      <c r="J1143" s="19" t="s">
        <v>1560</v>
      </c>
      <c r="K1143" s="19" t="s">
        <v>11349</v>
      </c>
      <c r="L1143" s="19" t="s">
        <v>11350</v>
      </c>
      <c r="M1143" s="19" t="s">
        <v>11351</v>
      </c>
      <c r="N1143" s="19" t="s">
        <v>11345</v>
      </c>
      <c r="O1143" s="19" t="s">
        <v>367</v>
      </c>
      <c r="P1143" s="19" t="s">
        <v>368</v>
      </c>
      <c r="Q1143" s="46">
        <v>660</v>
      </c>
      <c r="R1143" s="19" t="s">
        <v>1544</v>
      </c>
      <c r="S1143" s="19" t="s">
        <v>1754</v>
      </c>
      <c r="T1143" s="19" t="s">
        <v>104</v>
      </c>
      <c r="U1143" s="19" t="s">
        <v>2901</v>
      </c>
      <c r="V1143" s="19" t="s">
        <v>2902</v>
      </c>
      <c r="W1143" s="19" t="s">
        <v>2127</v>
      </c>
      <c r="X1143" s="19" t="s">
        <v>2903</v>
      </c>
      <c r="Y1143" s="19" t="s">
        <v>2129</v>
      </c>
      <c r="Z1143" s="19" t="s">
        <v>2130</v>
      </c>
      <c r="AA1143" s="46">
        <v>205</v>
      </c>
      <c r="AB1143" s="19" t="s">
        <v>592</v>
      </c>
      <c r="AC1143" s="19" t="s">
        <v>341</v>
      </c>
      <c r="AD1143" s="19" t="s">
        <v>6729</v>
      </c>
      <c r="AE1143" s="19" t="s">
        <v>6730</v>
      </c>
      <c r="AF1143" s="19" t="s">
        <v>1592</v>
      </c>
      <c r="AG1143" s="19" t="s">
        <v>6731</v>
      </c>
      <c r="AH1143" s="19" t="s">
        <v>1499</v>
      </c>
      <c r="AI1143" s="19" t="s">
        <v>1500</v>
      </c>
      <c r="AJ1143" s="45">
        <v>0</v>
      </c>
      <c r="AK1143" s="45">
        <v>0</v>
      </c>
      <c r="AL1143" s="19" t="s">
        <v>1501</v>
      </c>
      <c r="AM1143" s="46">
        <v>50160</v>
      </c>
      <c r="AN1143" s="46">
        <v>32970</v>
      </c>
      <c r="AO1143" s="46">
        <v>17190</v>
      </c>
      <c r="AP1143" s="45">
        <v>514.79999999999995</v>
      </c>
      <c r="AQ1143" s="45"/>
      <c r="AR1143" s="45" t="str">
        <f>IFERROR(VLOOKUP(AB1143,'Pedidos marco'!$A$1:$D$10000,4,0)," ")</f>
        <v xml:space="preserve"> </v>
      </c>
      <c r="AS1143" s="45">
        <f t="shared" si="119"/>
        <v>7</v>
      </c>
      <c r="AT1143" s="45" t="str">
        <f t="shared" si="120"/>
        <v>07</v>
      </c>
      <c r="AU1143" s="47">
        <v>33</v>
      </c>
      <c r="AV1143" s="19" t="str">
        <f t="shared" si="121"/>
        <v>04 April</v>
      </c>
      <c r="AW1143" s="19">
        <f t="shared" si="122"/>
        <v>0.77999999999999992</v>
      </c>
      <c r="AX1143" s="19">
        <f t="shared" si="123"/>
        <v>15.599999999999998</v>
      </c>
      <c r="AY1143" s="19" t="e">
        <f>VLOOKUP(AG1143,Cías!$A$1:$E$10000,5,0)</f>
        <v>#N/A</v>
      </c>
      <c r="AZ1143" s="19" t="str">
        <f t="shared" si="124"/>
        <v>1013564</v>
      </c>
      <c r="BA1143" s="19" t="str">
        <f t="shared" si="125"/>
        <v>VIVERO MORALES MILTON CICERON</v>
      </c>
      <c r="BB1143" s="19" t="e">
        <f>VLOOKUP(AG1143,Cías!$A$1:$E$10000,3,0)</f>
        <v>#N/A</v>
      </c>
      <c r="BC1143" s="19"/>
      <c r="BD1143" s="19"/>
      <c r="BE1143" s="19"/>
      <c r="BF1143" s="19"/>
      <c r="BG1143" s="19"/>
      <c r="BH1143" s="19"/>
      <c r="BI1143" s="19"/>
      <c r="BJ1143" s="19"/>
    </row>
    <row r="1144" spans="1:62" ht="15" x14ac:dyDescent="0.2">
      <c r="A1144" s="19" t="s">
        <v>11352</v>
      </c>
      <c r="B1144" s="19" t="s">
        <v>1479</v>
      </c>
      <c r="C1144" s="43">
        <v>44658</v>
      </c>
      <c r="D1144" s="44">
        <v>0.61875000000000002</v>
      </c>
      <c r="E1144" s="19" t="s">
        <v>11353</v>
      </c>
      <c r="F1144" s="19" t="s">
        <v>11354</v>
      </c>
      <c r="G1144" s="19" t="s">
        <v>11355</v>
      </c>
      <c r="H1144" s="45">
        <v>3271.78</v>
      </c>
      <c r="I1144" s="45">
        <v>3668.34</v>
      </c>
      <c r="J1144" s="19" t="s">
        <v>1560</v>
      </c>
      <c r="K1144" s="19" t="s">
        <v>11356</v>
      </c>
      <c r="L1144" s="19" t="s">
        <v>11357</v>
      </c>
      <c r="M1144" s="19" t="s">
        <v>11358</v>
      </c>
      <c r="N1144" s="19" t="s">
        <v>11352</v>
      </c>
      <c r="O1144" s="19" t="s">
        <v>371</v>
      </c>
      <c r="P1144" s="19" t="s">
        <v>372</v>
      </c>
      <c r="Q1144" s="46">
        <v>480</v>
      </c>
      <c r="R1144" s="19" t="s">
        <v>1544</v>
      </c>
      <c r="S1144" s="19" t="s">
        <v>1913</v>
      </c>
      <c r="T1144" s="19" t="s">
        <v>1914</v>
      </c>
      <c r="U1144" s="19" t="s">
        <v>1930</v>
      </c>
      <c r="V1144" s="19" t="s">
        <v>1931</v>
      </c>
      <c r="W1144" s="19" t="s">
        <v>1829</v>
      </c>
      <c r="X1144" s="19" t="s">
        <v>1932</v>
      </c>
      <c r="Y1144" s="19" t="s">
        <v>1831</v>
      </c>
      <c r="Z1144" s="19" t="s">
        <v>1832</v>
      </c>
      <c r="AA1144" s="46">
        <v>8</v>
      </c>
      <c r="AB1144" s="19" t="s">
        <v>447</v>
      </c>
      <c r="AC1144" s="19" t="s">
        <v>41</v>
      </c>
      <c r="AD1144" s="19" t="s">
        <v>4970</v>
      </c>
      <c r="AE1144" s="19" t="s">
        <v>4971</v>
      </c>
      <c r="AF1144" s="19" t="s">
        <v>1719</v>
      </c>
      <c r="AG1144" s="19" t="s">
        <v>4972</v>
      </c>
      <c r="AH1144" s="19" t="s">
        <v>1594</v>
      </c>
      <c r="AI1144" s="19" t="s">
        <v>1595</v>
      </c>
      <c r="AJ1144" s="45">
        <v>0.05</v>
      </c>
      <c r="AK1144" s="45">
        <v>24</v>
      </c>
      <c r="AL1144" s="19" t="s">
        <v>1501</v>
      </c>
      <c r="AM1144" s="46">
        <v>39520</v>
      </c>
      <c r="AN1144" s="46">
        <v>23960</v>
      </c>
      <c r="AO1144" s="46">
        <v>15560</v>
      </c>
      <c r="AP1144" s="45">
        <v>43.2</v>
      </c>
      <c r="AQ1144" s="45"/>
      <c r="AR1144" s="45" t="str">
        <f>IFERROR(VLOOKUP(AB1144,'Pedidos marco'!$A$1:$D$10000,4,0)," ")</f>
        <v xml:space="preserve"> </v>
      </c>
      <c r="AS1144" s="45">
        <f t="shared" si="119"/>
        <v>7</v>
      </c>
      <c r="AT1144" s="45" t="str">
        <f t="shared" si="120"/>
        <v>07</v>
      </c>
      <c r="AU1144" s="47">
        <v>24</v>
      </c>
      <c r="AV1144" s="19" t="str">
        <f t="shared" si="121"/>
        <v>04 April</v>
      </c>
      <c r="AW1144" s="19">
        <f t="shared" si="122"/>
        <v>9.0000000000000011E-2</v>
      </c>
      <c r="AX1144" s="19">
        <f t="shared" si="123"/>
        <v>1.8</v>
      </c>
      <c r="AY1144" s="19" t="e">
        <f>VLOOKUP(AG1144,Cías!$A$1:$E$10000,5,0)</f>
        <v>#N/A</v>
      </c>
      <c r="AZ1144" s="19" t="str">
        <f t="shared" si="124"/>
        <v>1013581</v>
      </c>
      <c r="BA1144" s="19" t="str">
        <f t="shared" si="125"/>
        <v>BARRERA GALLEGOS FRANKLIN GUILLERMO</v>
      </c>
      <c r="BB1144" s="19" t="e">
        <f>VLOOKUP(AG1144,Cías!$A$1:$E$10000,3,0)</f>
        <v>#N/A</v>
      </c>
      <c r="BC1144" s="19"/>
      <c r="BD1144" s="19"/>
      <c r="BE1144" s="19"/>
      <c r="BF1144" s="19"/>
      <c r="BG1144" s="19"/>
      <c r="BH1144" s="19"/>
      <c r="BI1144" s="19"/>
      <c r="BJ1144" s="19"/>
    </row>
    <row r="1145" spans="1:62" ht="15" x14ac:dyDescent="0.2">
      <c r="A1145" s="19" t="s">
        <v>11359</v>
      </c>
      <c r="B1145" s="19" t="s">
        <v>1479</v>
      </c>
      <c r="C1145" s="43">
        <v>44658</v>
      </c>
      <c r="D1145" s="44">
        <v>0.69305555555555998</v>
      </c>
      <c r="E1145" s="19" t="s">
        <v>11360</v>
      </c>
      <c r="F1145" s="19" t="s">
        <v>1481</v>
      </c>
      <c r="G1145" s="19" t="s">
        <v>1481</v>
      </c>
      <c r="H1145" s="45">
        <v>0</v>
      </c>
      <c r="I1145" s="45">
        <v>0</v>
      </c>
      <c r="J1145" s="19" t="s">
        <v>1482</v>
      </c>
      <c r="K1145" s="19" t="s">
        <v>11361</v>
      </c>
      <c r="L1145" s="19" t="s">
        <v>11362</v>
      </c>
      <c r="M1145" s="19" t="s">
        <v>11363</v>
      </c>
      <c r="N1145" s="19" t="s">
        <v>11359</v>
      </c>
      <c r="O1145" s="19" t="s">
        <v>371</v>
      </c>
      <c r="P1145" s="19" t="s">
        <v>372</v>
      </c>
      <c r="Q1145" s="46">
        <v>360</v>
      </c>
      <c r="R1145" s="19" t="s">
        <v>1544</v>
      </c>
      <c r="S1145" s="19" t="s">
        <v>1545</v>
      </c>
      <c r="T1145" s="19" t="s">
        <v>74</v>
      </c>
      <c r="U1145" s="19" t="s">
        <v>1546</v>
      </c>
      <c r="V1145" s="19" t="s">
        <v>1547</v>
      </c>
      <c r="W1145" s="19" t="s">
        <v>1548</v>
      </c>
      <c r="X1145" s="19" t="s">
        <v>1549</v>
      </c>
      <c r="Y1145" s="19" t="s">
        <v>1550</v>
      </c>
      <c r="Z1145" s="19" t="s">
        <v>1551</v>
      </c>
      <c r="AA1145" s="46">
        <v>178</v>
      </c>
      <c r="AB1145" s="19" t="s">
        <v>482</v>
      </c>
      <c r="AC1145" s="19" t="s">
        <v>113</v>
      </c>
      <c r="AD1145" s="19" t="s">
        <v>5191</v>
      </c>
      <c r="AE1145" s="19" t="s">
        <v>1481</v>
      </c>
      <c r="AF1145" s="19" t="s">
        <v>1554</v>
      </c>
      <c r="AG1145" s="19" t="s">
        <v>5192</v>
      </c>
      <c r="AH1145" s="19" t="s">
        <v>1499</v>
      </c>
      <c r="AI1145" s="19" t="s">
        <v>1500</v>
      </c>
      <c r="AJ1145" s="45">
        <v>0</v>
      </c>
      <c r="AK1145" s="45">
        <v>0</v>
      </c>
      <c r="AL1145" s="19" t="s">
        <v>1501</v>
      </c>
      <c r="AM1145" s="46">
        <v>27120</v>
      </c>
      <c r="AN1145" s="46">
        <v>18060</v>
      </c>
      <c r="AO1145" s="46">
        <v>9060</v>
      </c>
      <c r="AP1145" s="45">
        <v>248.4</v>
      </c>
      <c r="AQ1145" s="45"/>
      <c r="AR1145" s="45" t="str">
        <f>IFERROR(VLOOKUP(AB1145,'Pedidos marco'!$A$1:$D$10000,4,0)," ")</f>
        <v xml:space="preserve"> </v>
      </c>
      <c r="AS1145" s="45">
        <f t="shared" si="119"/>
        <v>7</v>
      </c>
      <c r="AT1145" s="45" t="str">
        <f t="shared" si="120"/>
        <v>07</v>
      </c>
      <c r="AU1145" s="47">
        <v>18</v>
      </c>
      <c r="AV1145" s="19" t="str">
        <f t="shared" si="121"/>
        <v>04 April</v>
      </c>
      <c r="AW1145" s="19">
        <f t="shared" si="122"/>
        <v>0.69000000000000006</v>
      </c>
      <c r="AX1145" s="19">
        <f t="shared" si="123"/>
        <v>13.8</v>
      </c>
      <c r="AY1145" s="19" t="e">
        <f>VLOOKUP(AG1145,Cías!$A$1:$E$10000,5,0)</f>
        <v>#N/A</v>
      </c>
      <c r="AZ1145" s="19" t="str">
        <f t="shared" si="124"/>
        <v>1013819</v>
      </c>
      <c r="BA1145" s="19" t="str">
        <f t="shared" si="125"/>
        <v>ESPARZA ENDARA GUIDO MAURICIO</v>
      </c>
      <c r="BB1145" s="19" t="e">
        <f>VLOOKUP(AG1145,Cías!$A$1:$E$10000,3,0)</f>
        <v>#N/A</v>
      </c>
      <c r="BC1145" s="19"/>
      <c r="BD1145" s="19"/>
      <c r="BE1145" s="19"/>
      <c r="BF1145" s="19"/>
      <c r="BG1145" s="19"/>
      <c r="BH1145" s="19"/>
      <c r="BI1145" s="19"/>
      <c r="BJ1145" s="19"/>
    </row>
    <row r="1146" spans="1:62" ht="15" x14ac:dyDescent="0.2">
      <c r="A1146" s="19" t="s">
        <v>11364</v>
      </c>
      <c r="B1146" s="19" t="s">
        <v>1479</v>
      </c>
      <c r="C1146" s="43">
        <v>44658</v>
      </c>
      <c r="D1146" s="44">
        <v>0.69444444444443998</v>
      </c>
      <c r="E1146" s="19" t="s">
        <v>11365</v>
      </c>
      <c r="F1146" s="19" t="s">
        <v>11366</v>
      </c>
      <c r="G1146" s="19" t="s">
        <v>11367</v>
      </c>
      <c r="H1146" s="45">
        <v>4198.3999999999996</v>
      </c>
      <c r="I1146" s="45">
        <v>4707.28</v>
      </c>
      <c r="J1146" s="19" t="s">
        <v>1560</v>
      </c>
      <c r="K1146" s="19" t="s">
        <v>11368</v>
      </c>
      <c r="L1146" s="19" t="s">
        <v>11369</v>
      </c>
      <c r="M1146" s="19" t="s">
        <v>11370</v>
      </c>
      <c r="N1146" s="19" t="s">
        <v>11364</v>
      </c>
      <c r="O1146" s="19" t="s">
        <v>1641</v>
      </c>
      <c r="P1146" s="19" t="s">
        <v>1642</v>
      </c>
      <c r="Q1146" s="46">
        <v>640</v>
      </c>
      <c r="R1146" s="19" t="s">
        <v>1544</v>
      </c>
      <c r="S1146" s="19" t="s">
        <v>1736</v>
      </c>
      <c r="T1146" s="19" t="s">
        <v>1737</v>
      </c>
      <c r="U1146" s="19" t="s">
        <v>11371</v>
      </c>
      <c r="V1146" s="19" t="s">
        <v>11372</v>
      </c>
      <c r="W1146" s="19" t="s">
        <v>1740</v>
      </c>
      <c r="X1146" s="19" t="s">
        <v>11373</v>
      </c>
      <c r="Y1146" s="19" t="s">
        <v>1742</v>
      </c>
      <c r="Z1146" s="19" t="s">
        <v>1743</v>
      </c>
      <c r="AA1146" s="46">
        <v>469</v>
      </c>
      <c r="AB1146" s="19" t="s">
        <v>516</v>
      </c>
      <c r="AC1146" s="19" t="s">
        <v>185</v>
      </c>
      <c r="AD1146" s="19" t="s">
        <v>1744</v>
      </c>
      <c r="AE1146" s="19" t="s">
        <v>1745</v>
      </c>
      <c r="AF1146" s="19" t="s">
        <v>1592</v>
      </c>
      <c r="AG1146" s="19" t="s">
        <v>1746</v>
      </c>
      <c r="AH1146" s="19" t="s">
        <v>1499</v>
      </c>
      <c r="AI1146" s="19" t="s">
        <v>1500</v>
      </c>
      <c r="AJ1146" s="45">
        <v>0</v>
      </c>
      <c r="AK1146" s="45">
        <v>0</v>
      </c>
      <c r="AL1146" s="19" t="s">
        <v>1501</v>
      </c>
      <c r="AM1146" s="46">
        <v>49720</v>
      </c>
      <c r="AN1146" s="46">
        <v>32080</v>
      </c>
      <c r="AO1146" s="46">
        <v>17640</v>
      </c>
      <c r="AP1146" s="45">
        <v>889.6</v>
      </c>
      <c r="AQ1146" s="45"/>
      <c r="AR1146" s="45" t="str">
        <f>IFERROR(VLOOKUP(AB1146,'Pedidos marco'!$A$1:$D$10000,4,0)," ")</f>
        <v xml:space="preserve"> </v>
      </c>
      <c r="AS1146" s="45">
        <f t="shared" si="119"/>
        <v>7</v>
      </c>
      <c r="AT1146" s="45" t="str">
        <f t="shared" si="120"/>
        <v>07</v>
      </c>
      <c r="AU1146" s="47">
        <v>32</v>
      </c>
      <c r="AV1146" s="19" t="str">
        <f t="shared" si="121"/>
        <v>04 April</v>
      </c>
      <c r="AW1146" s="19">
        <f t="shared" si="122"/>
        <v>1.3900000000000001</v>
      </c>
      <c r="AX1146" s="19">
        <f t="shared" si="123"/>
        <v>27.8</v>
      </c>
      <c r="AY1146" s="19" t="e">
        <f>VLOOKUP(AG1146,Cías!$A$1:$E$10000,5,0)</f>
        <v>#N/A</v>
      </c>
      <c r="AZ1146" s="19" t="str">
        <f t="shared" si="124"/>
        <v>10001792</v>
      </c>
      <c r="BA1146" s="19" t="str">
        <f t="shared" si="125"/>
        <v>LOPEZ PALAGUACHI JHON HENRY</v>
      </c>
      <c r="BB1146" s="19" t="e">
        <f>VLOOKUP(AG1146,Cías!$A$1:$E$10000,3,0)</f>
        <v>#N/A</v>
      </c>
      <c r="BC1146" s="19"/>
      <c r="BD1146" s="19"/>
      <c r="BE1146" s="19"/>
      <c r="BF1146" s="19"/>
      <c r="BG1146" s="19"/>
      <c r="BH1146" s="19"/>
      <c r="BI1146" s="19"/>
      <c r="BJ1146" s="19"/>
    </row>
    <row r="1147" spans="1:62" ht="15" x14ac:dyDescent="0.2">
      <c r="A1147" s="19" t="s">
        <v>11374</v>
      </c>
      <c r="B1147" s="19" t="s">
        <v>1479</v>
      </c>
      <c r="C1147" s="43">
        <v>44658</v>
      </c>
      <c r="D1147" s="44">
        <v>0.69583333333332997</v>
      </c>
      <c r="E1147" s="19" t="s">
        <v>11375</v>
      </c>
      <c r="F1147" s="19" t="s">
        <v>11376</v>
      </c>
      <c r="G1147" s="19" t="s">
        <v>11377</v>
      </c>
      <c r="H1147" s="45">
        <v>1091.2</v>
      </c>
      <c r="I1147" s="45">
        <v>1223.46</v>
      </c>
      <c r="J1147" s="19" t="s">
        <v>1560</v>
      </c>
      <c r="K1147" s="19" t="s">
        <v>11378</v>
      </c>
      <c r="L1147" s="19" t="s">
        <v>11379</v>
      </c>
      <c r="M1147" s="19" t="s">
        <v>11380</v>
      </c>
      <c r="N1147" s="19" t="s">
        <v>11374</v>
      </c>
      <c r="O1147" s="19" t="s">
        <v>371</v>
      </c>
      <c r="P1147" s="19" t="s">
        <v>372</v>
      </c>
      <c r="Q1147" s="46">
        <v>160</v>
      </c>
      <c r="R1147" s="19" t="s">
        <v>1544</v>
      </c>
      <c r="S1147" s="19" t="s">
        <v>2566</v>
      </c>
      <c r="T1147" s="19" t="s">
        <v>2567</v>
      </c>
      <c r="U1147" s="19" t="s">
        <v>2568</v>
      </c>
      <c r="V1147" s="19" t="s">
        <v>2569</v>
      </c>
      <c r="W1147" s="19" t="s">
        <v>415</v>
      </c>
      <c r="X1147" s="19" t="s">
        <v>2570</v>
      </c>
      <c r="Y1147" s="19" t="s">
        <v>2571</v>
      </c>
      <c r="Z1147" s="19" t="s">
        <v>2572</v>
      </c>
      <c r="AA1147" s="46">
        <v>110</v>
      </c>
      <c r="AB1147" s="19" t="s">
        <v>575</v>
      </c>
      <c r="AC1147" s="19" t="s">
        <v>303</v>
      </c>
      <c r="AD1147" s="19" t="s">
        <v>4839</v>
      </c>
      <c r="AE1147" s="19" t="s">
        <v>4840</v>
      </c>
      <c r="AF1147" s="19" t="s">
        <v>1719</v>
      </c>
      <c r="AG1147" s="19" t="s">
        <v>4841</v>
      </c>
      <c r="AH1147" s="19" t="s">
        <v>1594</v>
      </c>
      <c r="AI1147" s="19" t="s">
        <v>1595</v>
      </c>
      <c r="AJ1147" s="45">
        <v>0.05</v>
      </c>
      <c r="AK1147" s="45">
        <v>8</v>
      </c>
      <c r="AL1147" s="19" t="s">
        <v>1501</v>
      </c>
      <c r="AM1147" s="46">
        <v>15611.666999999999</v>
      </c>
      <c r="AN1147" s="46">
        <v>8016.6670000000004</v>
      </c>
      <c r="AO1147" s="46">
        <v>7595</v>
      </c>
      <c r="AP1147" s="45">
        <v>68.8</v>
      </c>
      <c r="AQ1147" s="45"/>
      <c r="AR1147" s="45" t="str">
        <f>IFERROR(VLOOKUP(AB1147,'Pedidos marco'!$A$1:$D$10000,4,0)," ")</f>
        <v xml:space="preserve"> </v>
      </c>
      <c r="AS1147" s="45">
        <f t="shared" si="119"/>
        <v>7</v>
      </c>
      <c r="AT1147" s="45" t="str">
        <f t="shared" si="120"/>
        <v>07</v>
      </c>
      <c r="AU1147" s="47">
        <v>8</v>
      </c>
      <c r="AV1147" s="19" t="str">
        <f t="shared" si="121"/>
        <v>04 April</v>
      </c>
      <c r="AW1147" s="19">
        <f t="shared" si="122"/>
        <v>0.43</v>
      </c>
      <c r="AX1147" s="19">
        <f t="shared" si="123"/>
        <v>8.6</v>
      </c>
      <c r="AY1147" s="19" t="e">
        <f>VLOOKUP(AG1147,Cías!$A$1:$E$10000,5,0)</f>
        <v>#N/A</v>
      </c>
      <c r="AZ1147" s="19" t="str">
        <f t="shared" si="124"/>
        <v>1013257</v>
      </c>
      <c r="BA1147" s="19" t="str">
        <f t="shared" si="125"/>
        <v>TERAN SARZOSA FRANCISCO BOLIVAR</v>
      </c>
      <c r="BB1147" s="19" t="e">
        <f>VLOOKUP(AG1147,Cías!$A$1:$E$10000,3,0)</f>
        <v>#N/A</v>
      </c>
      <c r="BC1147" s="19"/>
      <c r="BD1147" s="19"/>
      <c r="BE1147" s="19"/>
      <c r="BF1147" s="19"/>
      <c r="BG1147" s="19"/>
      <c r="BH1147" s="19"/>
      <c r="BI1147" s="19"/>
      <c r="BJ1147" s="19"/>
    </row>
    <row r="1148" spans="1:62" ht="15" x14ac:dyDescent="0.2">
      <c r="A1148" s="19" t="s">
        <v>11374</v>
      </c>
      <c r="B1148" s="19" t="s">
        <v>1479</v>
      </c>
      <c r="C1148" s="43">
        <v>44658</v>
      </c>
      <c r="D1148" s="44">
        <v>0.69583333333332997</v>
      </c>
      <c r="E1148" s="19" t="s">
        <v>11381</v>
      </c>
      <c r="F1148" s="19" t="s">
        <v>11382</v>
      </c>
      <c r="G1148" s="19" t="s">
        <v>11383</v>
      </c>
      <c r="H1148" s="45">
        <v>2172.8000000000002</v>
      </c>
      <c r="I1148" s="45">
        <v>2436.16</v>
      </c>
      <c r="J1148" s="19" t="s">
        <v>1560</v>
      </c>
      <c r="K1148" s="19" t="s">
        <v>11384</v>
      </c>
      <c r="L1148" s="19" t="s">
        <v>11385</v>
      </c>
      <c r="M1148" s="19" t="s">
        <v>11386</v>
      </c>
      <c r="N1148" s="19" t="s">
        <v>11374</v>
      </c>
      <c r="O1148" s="19" t="s">
        <v>367</v>
      </c>
      <c r="P1148" s="19" t="s">
        <v>368</v>
      </c>
      <c r="Q1148" s="46">
        <v>320</v>
      </c>
      <c r="R1148" s="19" t="s">
        <v>1544</v>
      </c>
      <c r="S1148" s="19" t="s">
        <v>2566</v>
      </c>
      <c r="T1148" s="19" t="s">
        <v>2567</v>
      </c>
      <c r="U1148" s="19" t="s">
        <v>2568</v>
      </c>
      <c r="V1148" s="19" t="s">
        <v>2569</v>
      </c>
      <c r="W1148" s="19" t="s">
        <v>415</v>
      </c>
      <c r="X1148" s="19" t="s">
        <v>2570</v>
      </c>
      <c r="Y1148" s="19" t="s">
        <v>2571</v>
      </c>
      <c r="Z1148" s="19" t="s">
        <v>2572</v>
      </c>
      <c r="AA1148" s="46">
        <v>110</v>
      </c>
      <c r="AB1148" s="19" t="s">
        <v>575</v>
      </c>
      <c r="AC1148" s="19" t="s">
        <v>303</v>
      </c>
      <c r="AD1148" s="19" t="s">
        <v>4839</v>
      </c>
      <c r="AE1148" s="19" t="s">
        <v>4840</v>
      </c>
      <c r="AF1148" s="19" t="s">
        <v>1719</v>
      </c>
      <c r="AG1148" s="19" t="s">
        <v>4841</v>
      </c>
      <c r="AH1148" s="19" t="s">
        <v>1594</v>
      </c>
      <c r="AI1148" s="19" t="s">
        <v>1595</v>
      </c>
      <c r="AJ1148" s="45">
        <v>0.05</v>
      </c>
      <c r="AK1148" s="45">
        <v>16</v>
      </c>
      <c r="AL1148" s="19" t="s">
        <v>1501</v>
      </c>
      <c r="AM1148" s="46">
        <v>23628.332999999999</v>
      </c>
      <c r="AN1148" s="46">
        <v>16033.333000000001</v>
      </c>
      <c r="AO1148" s="46">
        <v>7595</v>
      </c>
      <c r="AP1148" s="45">
        <v>137.6</v>
      </c>
      <c r="AQ1148" s="45"/>
      <c r="AR1148" s="45" t="str">
        <f>IFERROR(VLOOKUP(AB1148,'Pedidos marco'!$A$1:$D$10000,4,0)," ")</f>
        <v xml:space="preserve"> </v>
      </c>
      <c r="AS1148" s="45">
        <f t="shared" si="119"/>
        <v>7</v>
      </c>
      <c r="AT1148" s="45" t="str">
        <f t="shared" si="120"/>
        <v>07</v>
      </c>
      <c r="AU1148" s="47">
        <v>16</v>
      </c>
      <c r="AV1148" s="19" t="str">
        <f t="shared" si="121"/>
        <v>04 April</v>
      </c>
      <c r="AW1148" s="19">
        <f t="shared" si="122"/>
        <v>0.43</v>
      </c>
      <c r="AX1148" s="19">
        <f t="shared" si="123"/>
        <v>8.6</v>
      </c>
      <c r="AY1148" s="19" t="e">
        <f>VLOOKUP(AG1148,Cías!$A$1:$E$10000,5,0)</f>
        <v>#N/A</v>
      </c>
      <c r="AZ1148" s="19" t="str">
        <f t="shared" si="124"/>
        <v>1013257</v>
      </c>
      <c r="BA1148" s="19" t="str">
        <f t="shared" si="125"/>
        <v>TERAN SARZOSA FRANCISCO BOLIVAR</v>
      </c>
      <c r="BB1148" s="19" t="e">
        <f>VLOOKUP(AG1148,Cías!$A$1:$E$10000,3,0)</f>
        <v>#N/A</v>
      </c>
      <c r="BC1148" s="19"/>
      <c r="BD1148" s="19"/>
      <c r="BE1148" s="19"/>
      <c r="BF1148" s="19"/>
      <c r="BG1148" s="19"/>
      <c r="BH1148" s="19"/>
      <c r="BI1148" s="19"/>
      <c r="BJ1148" s="19"/>
    </row>
    <row r="1149" spans="1:62" ht="15" x14ac:dyDescent="0.2">
      <c r="A1149" s="19" t="s">
        <v>11387</v>
      </c>
      <c r="B1149" s="19" t="s">
        <v>1479</v>
      </c>
      <c r="C1149" s="43">
        <v>44658</v>
      </c>
      <c r="D1149" s="44">
        <v>0.69652777777777997</v>
      </c>
      <c r="E1149" s="19" t="s">
        <v>11388</v>
      </c>
      <c r="F1149" s="19" t="s">
        <v>10037</v>
      </c>
      <c r="G1149" s="19" t="s">
        <v>10038</v>
      </c>
      <c r="H1149" s="45">
        <v>4362.37</v>
      </c>
      <c r="I1149" s="45">
        <v>4891.1099999999997</v>
      </c>
      <c r="J1149" s="19" t="s">
        <v>2037</v>
      </c>
      <c r="K1149" s="19" t="s">
        <v>10039</v>
      </c>
      <c r="L1149" s="19" t="s">
        <v>11389</v>
      </c>
      <c r="M1149" s="19" t="s">
        <v>11390</v>
      </c>
      <c r="N1149" s="19" t="s">
        <v>11387</v>
      </c>
      <c r="O1149" s="19" t="s">
        <v>371</v>
      </c>
      <c r="P1149" s="19" t="s">
        <v>372</v>
      </c>
      <c r="Q1149" s="46">
        <v>640</v>
      </c>
      <c r="R1149" s="19" t="s">
        <v>1544</v>
      </c>
      <c r="S1149" s="19" t="s">
        <v>5443</v>
      </c>
      <c r="T1149" s="19" t="s">
        <v>5444</v>
      </c>
      <c r="U1149" s="19" t="s">
        <v>10022</v>
      </c>
      <c r="V1149" s="19" t="s">
        <v>10023</v>
      </c>
      <c r="W1149" s="19" t="s">
        <v>1865</v>
      </c>
      <c r="X1149" s="19" t="s">
        <v>10024</v>
      </c>
      <c r="Y1149" s="19" t="s">
        <v>1867</v>
      </c>
      <c r="Z1149" s="19" t="s">
        <v>1868</v>
      </c>
      <c r="AA1149" s="46">
        <v>30</v>
      </c>
      <c r="AB1149" s="19" t="s">
        <v>481</v>
      </c>
      <c r="AC1149" s="19" t="s">
        <v>112</v>
      </c>
      <c r="AD1149" s="19" t="s">
        <v>3240</v>
      </c>
      <c r="AE1149" s="19" t="s">
        <v>3241</v>
      </c>
      <c r="AF1149" s="19" t="s">
        <v>1592</v>
      </c>
      <c r="AG1149" s="19" t="s">
        <v>3242</v>
      </c>
      <c r="AH1149" s="19" t="s">
        <v>1594</v>
      </c>
      <c r="AI1149" s="19" t="s">
        <v>1595</v>
      </c>
      <c r="AJ1149" s="45">
        <v>0.05</v>
      </c>
      <c r="AK1149" s="45">
        <v>32</v>
      </c>
      <c r="AL1149" s="19" t="s">
        <v>1501</v>
      </c>
      <c r="AM1149" s="46">
        <v>49570</v>
      </c>
      <c r="AN1149" s="46">
        <v>32010</v>
      </c>
      <c r="AO1149" s="46">
        <v>17560</v>
      </c>
      <c r="AP1149" s="45">
        <v>121.6</v>
      </c>
      <c r="AQ1149" s="45"/>
      <c r="AR1149" s="45" t="str">
        <f>IFERROR(VLOOKUP(AB1149,'Pedidos marco'!$A$1:$D$10000,4,0)," ")</f>
        <v xml:space="preserve"> </v>
      </c>
      <c r="AS1149" s="45">
        <f t="shared" si="119"/>
        <v>7</v>
      </c>
      <c r="AT1149" s="45" t="str">
        <f t="shared" si="120"/>
        <v>07</v>
      </c>
      <c r="AU1149" s="47">
        <v>32</v>
      </c>
      <c r="AV1149" s="19" t="str">
        <f t="shared" si="121"/>
        <v>04 April</v>
      </c>
      <c r="AW1149" s="19">
        <f t="shared" si="122"/>
        <v>0.19</v>
      </c>
      <c r="AX1149" s="19">
        <f t="shared" si="123"/>
        <v>3.8</v>
      </c>
      <c r="AY1149" s="19" t="e">
        <f>VLOOKUP(AG1149,Cías!$A$1:$E$10000,5,0)</f>
        <v>#N/A</v>
      </c>
      <c r="AZ1149" s="19" t="str">
        <f t="shared" si="124"/>
        <v>1013510</v>
      </c>
      <c r="BA1149" s="19" t="str">
        <f t="shared" si="125"/>
        <v>ESPARZA ENDARA ALVARO DAMIAN</v>
      </c>
      <c r="BB1149" s="19" t="e">
        <f>VLOOKUP(AG1149,Cías!$A$1:$E$10000,3,0)</f>
        <v>#N/A</v>
      </c>
      <c r="BC1149" s="19"/>
      <c r="BD1149" s="19"/>
      <c r="BE1149" s="19"/>
      <c r="BF1149" s="19"/>
      <c r="BG1149" s="19"/>
      <c r="BH1149" s="19"/>
      <c r="BI1149" s="19"/>
      <c r="BJ1149" s="19"/>
    </row>
    <row r="1150" spans="1:62" ht="15" x14ac:dyDescent="0.2">
      <c r="A1150" s="19" t="s">
        <v>11391</v>
      </c>
      <c r="B1150" s="19" t="s">
        <v>1479</v>
      </c>
      <c r="C1150" s="43">
        <v>44658</v>
      </c>
      <c r="D1150" s="44">
        <v>0.69791666666666996</v>
      </c>
      <c r="E1150" s="19" t="s">
        <v>11392</v>
      </c>
      <c r="F1150" s="19" t="s">
        <v>11393</v>
      </c>
      <c r="G1150" s="19" t="s">
        <v>11394</v>
      </c>
      <c r="H1150" s="45">
        <v>2343.91</v>
      </c>
      <c r="I1150" s="45">
        <v>2628.01</v>
      </c>
      <c r="J1150" s="19" t="s">
        <v>1560</v>
      </c>
      <c r="K1150" s="19" t="s">
        <v>11395</v>
      </c>
      <c r="L1150" s="19" t="s">
        <v>11396</v>
      </c>
      <c r="M1150" s="19" t="s">
        <v>11397</v>
      </c>
      <c r="N1150" s="19" t="s">
        <v>11391</v>
      </c>
      <c r="O1150" s="19" t="s">
        <v>371</v>
      </c>
      <c r="P1150" s="19" t="s">
        <v>372</v>
      </c>
      <c r="Q1150" s="46">
        <v>360</v>
      </c>
      <c r="R1150" s="19" t="s">
        <v>1544</v>
      </c>
      <c r="S1150" s="19" t="s">
        <v>2719</v>
      </c>
      <c r="T1150" s="19" t="s">
        <v>329</v>
      </c>
      <c r="U1150" s="19" t="s">
        <v>2720</v>
      </c>
      <c r="V1150" s="19" t="s">
        <v>2721</v>
      </c>
      <c r="W1150" s="19" t="s">
        <v>1548</v>
      </c>
      <c r="X1150" s="19" t="s">
        <v>2722</v>
      </c>
      <c r="Y1150" s="19" t="s">
        <v>1684</v>
      </c>
      <c r="Z1150" s="19" t="s">
        <v>1685</v>
      </c>
      <c r="AA1150" s="46">
        <v>198</v>
      </c>
      <c r="AB1150" s="19" t="s">
        <v>586</v>
      </c>
      <c r="AC1150" s="19" t="s">
        <v>329</v>
      </c>
      <c r="AD1150" s="19" t="s">
        <v>2723</v>
      </c>
      <c r="AE1150" s="19" t="s">
        <v>2724</v>
      </c>
      <c r="AF1150" s="19" t="s">
        <v>1554</v>
      </c>
      <c r="AG1150" s="19" t="s">
        <v>2725</v>
      </c>
      <c r="AH1150" s="19" t="s">
        <v>1499</v>
      </c>
      <c r="AI1150" s="19" t="s">
        <v>1500</v>
      </c>
      <c r="AJ1150" s="45">
        <v>0</v>
      </c>
      <c r="AK1150" s="45">
        <v>0</v>
      </c>
      <c r="AL1150" s="19" t="s">
        <v>1501</v>
      </c>
      <c r="AM1150" s="46">
        <v>26980</v>
      </c>
      <c r="AN1150" s="46">
        <v>18060</v>
      </c>
      <c r="AO1150" s="46">
        <v>8920</v>
      </c>
      <c r="AP1150" s="45">
        <v>266.39999999999998</v>
      </c>
      <c r="AQ1150" s="45"/>
      <c r="AR1150" s="45" t="str">
        <f>IFERROR(VLOOKUP(AB1150,'Pedidos marco'!$A$1:$D$10000,4,0)," ")</f>
        <v xml:space="preserve"> </v>
      </c>
      <c r="AS1150" s="45">
        <f t="shared" si="119"/>
        <v>7</v>
      </c>
      <c r="AT1150" s="45" t="str">
        <f t="shared" si="120"/>
        <v>07</v>
      </c>
      <c r="AU1150" s="47">
        <v>18</v>
      </c>
      <c r="AV1150" s="19" t="str">
        <f t="shared" si="121"/>
        <v>04 April</v>
      </c>
      <c r="AW1150" s="19">
        <f t="shared" si="122"/>
        <v>0.74</v>
      </c>
      <c r="AX1150" s="19">
        <f t="shared" si="123"/>
        <v>14.799999999999999</v>
      </c>
      <c r="AY1150" s="19" t="e">
        <f>VLOOKUP(AG1150,Cías!$A$1:$E$10000,5,0)</f>
        <v>#N/A</v>
      </c>
      <c r="AZ1150" s="19" t="str">
        <f t="shared" si="124"/>
        <v>1013789</v>
      </c>
      <c r="BA1150" s="19" t="str">
        <f t="shared" si="125"/>
        <v>VEGA VEGA FABIAN</v>
      </c>
      <c r="BB1150" s="19" t="e">
        <f>VLOOKUP(AG1150,Cías!$A$1:$E$10000,3,0)</f>
        <v>#N/A</v>
      </c>
      <c r="BC1150" s="19"/>
      <c r="BD1150" s="19"/>
      <c r="BE1150" s="19"/>
      <c r="BF1150" s="19"/>
      <c r="BG1150" s="19"/>
      <c r="BH1150" s="19"/>
      <c r="BI1150" s="19"/>
      <c r="BJ1150" s="19"/>
    </row>
    <row r="1151" spans="1:62" ht="15" x14ac:dyDescent="0.2">
      <c r="A1151" s="19" t="s">
        <v>11398</v>
      </c>
      <c r="B1151" s="19" t="s">
        <v>1479</v>
      </c>
      <c r="C1151" s="43">
        <v>44658</v>
      </c>
      <c r="D1151" s="44">
        <v>0.69861111111110996</v>
      </c>
      <c r="E1151" s="19" t="s">
        <v>11399</v>
      </c>
      <c r="F1151" s="19" t="s">
        <v>11000</v>
      </c>
      <c r="G1151" s="19" t="s">
        <v>11001</v>
      </c>
      <c r="H1151" s="45">
        <v>4448.3999999999996</v>
      </c>
      <c r="I1151" s="45">
        <v>4987.58</v>
      </c>
      <c r="J1151" s="19" t="s">
        <v>2037</v>
      </c>
      <c r="K1151" s="19" t="s">
        <v>11002</v>
      </c>
      <c r="L1151" s="19" t="s">
        <v>11400</v>
      </c>
      <c r="M1151" s="19" t="s">
        <v>11401</v>
      </c>
      <c r="N1151" s="19" t="s">
        <v>11398</v>
      </c>
      <c r="O1151" s="19" t="s">
        <v>1641</v>
      </c>
      <c r="P1151" s="19" t="s">
        <v>1642</v>
      </c>
      <c r="Q1151" s="46">
        <v>660</v>
      </c>
      <c r="R1151" s="19" t="s">
        <v>1544</v>
      </c>
      <c r="S1151" s="19" t="s">
        <v>6575</v>
      </c>
      <c r="T1151" s="19" t="s">
        <v>6576</v>
      </c>
      <c r="U1151" s="19" t="s">
        <v>6577</v>
      </c>
      <c r="V1151" s="19" t="s">
        <v>6578</v>
      </c>
      <c r="W1151" s="19" t="s">
        <v>2635</v>
      </c>
      <c r="X1151" s="19" t="s">
        <v>6579</v>
      </c>
      <c r="Y1151" s="19" t="s">
        <v>2637</v>
      </c>
      <c r="Z1151" s="19" t="s">
        <v>2638</v>
      </c>
      <c r="AA1151" s="46">
        <v>506</v>
      </c>
      <c r="AB1151" s="19" t="s">
        <v>526</v>
      </c>
      <c r="AC1151" s="19" t="s">
        <v>204</v>
      </c>
      <c r="AD1151" s="19" t="s">
        <v>4620</v>
      </c>
      <c r="AE1151" s="19" t="s">
        <v>4621</v>
      </c>
      <c r="AF1151" s="19" t="s">
        <v>1592</v>
      </c>
      <c r="AG1151" s="19" t="s">
        <v>4622</v>
      </c>
      <c r="AH1151" s="19" t="s">
        <v>1499</v>
      </c>
      <c r="AI1151" s="19" t="s">
        <v>1500</v>
      </c>
      <c r="AJ1151" s="45">
        <v>0</v>
      </c>
      <c r="AK1151" s="45">
        <v>0</v>
      </c>
      <c r="AL1151" s="19" t="s">
        <v>1501</v>
      </c>
      <c r="AM1151" s="46">
        <v>50420</v>
      </c>
      <c r="AN1151" s="46">
        <v>33080</v>
      </c>
      <c r="AO1151" s="46">
        <v>17340</v>
      </c>
      <c r="AP1151" s="45">
        <v>996.6</v>
      </c>
      <c r="AQ1151" s="45"/>
      <c r="AR1151" s="45" t="str">
        <f>IFERROR(VLOOKUP(AB1151,'Pedidos marco'!$A$1:$D$10000,4,0)," ")</f>
        <v xml:space="preserve"> </v>
      </c>
      <c r="AS1151" s="45">
        <f t="shared" si="119"/>
        <v>7</v>
      </c>
      <c r="AT1151" s="45" t="str">
        <f t="shared" si="120"/>
        <v>07</v>
      </c>
      <c r="AU1151" s="47">
        <v>33</v>
      </c>
      <c r="AV1151" s="19" t="str">
        <f t="shared" si="121"/>
        <v>04 April</v>
      </c>
      <c r="AW1151" s="19">
        <f t="shared" si="122"/>
        <v>1.51</v>
      </c>
      <c r="AX1151" s="19">
        <f t="shared" si="123"/>
        <v>30.2</v>
      </c>
      <c r="AY1151" s="19" t="e">
        <f>VLOOKUP(AG1151,Cías!$A$1:$E$10000,5,0)</f>
        <v>#N/A</v>
      </c>
      <c r="AZ1151" s="19" t="str">
        <f t="shared" si="124"/>
        <v>1013799</v>
      </c>
      <c r="BA1151" s="19" t="str">
        <f t="shared" si="125"/>
        <v>MONTEROS REYES ROBERTH ESTEBAN</v>
      </c>
      <c r="BB1151" s="19" t="e">
        <f>VLOOKUP(AG1151,Cías!$A$1:$E$10000,3,0)</f>
        <v>#N/A</v>
      </c>
      <c r="BC1151" s="19"/>
      <c r="BD1151" s="19"/>
      <c r="BE1151" s="19"/>
      <c r="BF1151" s="19"/>
      <c r="BG1151" s="19"/>
      <c r="BH1151" s="19"/>
      <c r="BI1151" s="19"/>
      <c r="BJ1151" s="19"/>
    </row>
    <row r="1152" spans="1:62" ht="15" x14ac:dyDescent="0.2">
      <c r="A1152" s="19" t="s">
        <v>11402</v>
      </c>
      <c r="B1152" s="19" t="s">
        <v>1479</v>
      </c>
      <c r="C1152" s="43">
        <v>44658</v>
      </c>
      <c r="D1152" s="44">
        <v>0.69930555555555995</v>
      </c>
      <c r="E1152" s="19" t="s">
        <v>11403</v>
      </c>
      <c r="F1152" s="19" t="s">
        <v>1481</v>
      </c>
      <c r="G1152" s="19" t="s">
        <v>1481</v>
      </c>
      <c r="H1152" s="45">
        <v>0</v>
      </c>
      <c r="I1152" s="45">
        <v>0</v>
      </c>
      <c r="J1152" s="19" t="s">
        <v>1482</v>
      </c>
      <c r="K1152" s="19" t="s">
        <v>11404</v>
      </c>
      <c r="L1152" s="19" t="s">
        <v>11405</v>
      </c>
      <c r="M1152" s="19" t="s">
        <v>11406</v>
      </c>
      <c r="N1152" s="19" t="s">
        <v>11402</v>
      </c>
      <c r="O1152" s="19" t="s">
        <v>371</v>
      </c>
      <c r="P1152" s="19" t="s">
        <v>372</v>
      </c>
      <c r="Q1152" s="46">
        <v>240</v>
      </c>
      <c r="R1152" s="19" t="s">
        <v>1544</v>
      </c>
      <c r="S1152" s="19" t="s">
        <v>2088</v>
      </c>
      <c r="T1152" s="19" t="s">
        <v>2089</v>
      </c>
      <c r="U1152" s="19" t="s">
        <v>2090</v>
      </c>
      <c r="V1152" s="19" t="s">
        <v>2091</v>
      </c>
      <c r="W1152" s="19" t="s">
        <v>2092</v>
      </c>
      <c r="X1152" s="19" t="s">
        <v>2093</v>
      </c>
      <c r="Y1152" s="19" t="s">
        <v>2094</v>
      </c>
      <c r="Z1152" s="19" t="s">
        <v>2095</v>
      </c>
      <c r="AA1152" s="46">
        <v>130</v>
      </c>
      <c r="AB1152" s="19" t="s">
        <v>472</v>
      </c>
      <c r="AC1152" s="19" t="s">
        <v>94</v>
      </c>
      <c r="AD1152" s="19" t="s">
        <v>2096</v>
      </c>
      <c r="AE1152" s="19" t="s">
        <v>2097</v>
      </c>
      <c r="AF1152" s="19" t="s">
        <v>1719</v>
      </c>
      <c r="AG1152" s="19" t="s">
        <v>2098</v>
      </c>
      <c r="AH1152" s="19" t="s">
        <v>1502</v>
      </c>
      <c r="AI1152" s="19" t="s">
        <v>2099</v>
      </c>
      <c r="AJ1152" s="45">
        <v>0</v>
      </c>
      <c r="AK1152" s="45">
        <v>0</v>
      </c>
      <c r="AL1152" s="19" t="s">
        <v>1501</v>
      </c>
      <c r="AM1152" s="46">
        <v>19585</v>
      </c>
      <c r="AN1152" s="46">
        <v>12025</v>
      </c>
      <c r="AO1152" s="46">
        <v>7560</v>
      </c>
      <c r="AP1152" s="45">
        <v>129.6</v>
      </c>
      <c r="AQ1152" s="45"/>
      <c r="AR1152" s="45" t="str">
        <f>IFERROR(VLOOKUP(AB1152,'Pedidos marco'!$A$1:$D$10000,4,0)," ")</f>
        <v xml:space="preserve"> </v>
      </c>
      <c r="AS1152" s="45">
        <f t="shared" si="119"/>
        <v>7</v>
      </c>
      <c r="AT1152" s="45" t="str">
        <f t="shared" si="120"/>
        <v>07</v>
      </c>
      <c r="AU1152" s="47">
        <v>12</v>
      </c>
      <c r="AV1152" s="19" t="str">
        <f t="shared" si="121"/>
        <v>04 April</v>
      </c>
      <c r="AW1152" s="19">
        <f t="shared" si="122"/>
        <v>0.53999999999999992</v>
      </c>
      <c r="AX1152" s="19">
        <f t="shared" si="123"/>
        <v>10.799999999999999</v>
      </c>
      <c r="AY1152" s="19" t="e">
        <f>VLOOKUP(AG1152,Cías!$A$1:$E$10000,5,0)</f>
        <v>#N/A</v>
      </c>
      <c r="AZ1152" s="19" t="str">
        <f t="shared" si="124"/>
        <v>1013241</v>
      </c>
      <c r="BA1152" s="19" t="str">
        <f t="shared" si="125"/>
        <v>COMPAÑÍA DE TRANSPORTE DE CARGA PES</v>
      </c>
      <c r="BB1152" s="19" t="e">
        <f>VLOOKUP(AG1152,Cías!$A$1:$E$10000,3,0)</f>
        <v>#N/A</v>
      </c>
      <c r="BC1152" s="19"/>
      <c r="BD1152" s="19"/>
      <c r="BE1152" s="19"/>
      <c r="BF1152" s="19"/>
      <c r="BG1152" s="19"/>
      <c r="BH1152" s="19"/>
      <c r="BI1152" s="19"/>
      <c r="BJ1152" s="19"/>
    </row>
    <row r="1153" spans="1:62" ht="15" x14ac:dyDescent="0.2">
      <c r="A1153" s="19" t="s">
        <v>11402</v>
      </c>
      <c r="B1153" s="19" t="s">
        <v>1479</v>
      </c>
      <c r="C1153" s="43">
        <v>44658</v>
      </c>
      <c r="D1153" s="44">
        <v>0.69930555555555995</v>
      </c>
      <c r="E1153" s="19" t="s">
        <v>11407</v>
      </c>
      <c r="F1153" s="19" t="s">
        <v>1481</v>
      </c>
      <c r="G1153" s="19" t="s">
        <v>1481</v>
      </c>
      <c r="H1153" s="45">
        <v>0</v>
      </c>
      <c r="I1153" s="45">
        <v>0</v>
      </c>
      <c r="J1153" s="19" t="s">
        <v>1482</v>
      </c>
      <c r="K1153" s="19" t="s">
        <v>11404</v>
      </c>
      <c r="L1153" s="19" t="s">
        <v>11408</v>
      </c>
      <c r="M1153" s="19" t="s">
        <v>11409</v>
      </c>
      <c r="N1153" s="19" t="s">
        <v>11402</v>
      </c>
      <c r="O1153" s="19" t="s">
        <v>367</v>
      </c>
      <c r="P1153" s="19" t="s">
        <v>368</v>
      </c>
      <c r="Q1153" s="46">
        <v>240</v>
      </c>
      <c r="R1153" s="19" t="s">
        <v>1544</v>
      </c>
      <c r="S1153" s="19" t="s">
        <v>2088</v>
      </c>
      <c r="T1153" s="19" t="s">
        <v>2089</v>
      </c>
      <c r="U1153" s="19" t="s">
        <v>2090</v>
      </c>
      <c r="V1153" s="19" t="s">
        <v>2091</v>
      </c>
      <c r="W1153" s="19" t="s">
        <v>2092</v>
      </c>
      <c r="X1153" s="19" t="s">
        <v>2093</v>
      </c>
      <c r="Y1153" s="19" t="s">
        <v>2094</v>
      </c>
      <c r="Z1153" s="19" t="s">
        <v>2095</v>
      </c>
      <c r="AA1153" s="46">
        <v>130</v>
      </c>
      <c r="AB1153" s="19" t="s">
        <v>472</v>
      </c>
      <c r="AC1153" s="19" t="s">
        <v>94</v>
      </c>
      <c r="AD1153" s="19" t="s">
        <v>2096</v>
      </c>
      <c r="AE1153" s="19" t="s">
        <v>2097</v>
      </c>
      <c r="AF1153" s="19" t="s">
        <v>1719</v>
      </c>
      <c r="AG1153" s="19" t="s">
        <v>2098</v>
      </c>
      <c r="AH1153" s="19" t="s">
        <v>1502</v>
      </c>
      <c r="AI1153" s="19" t="s">
        <v>2099</v>
      </c>
      <c r="AJ1153" s="45">
        <v>0</v>
      </c>
      <c r="AK1153" s="45">
        <v>0</v>
      </c>
      <c r="AL1153" s="19" t="s">
        <v>1501</v>
      </c>
      <c r="AM1153" s="46">
        <v>19585</v>
      </c>
      <c r="AN1153" s="46">
        <v>12025</v>
      </c>
      <c r="AO1153" s="46">
        <v>7560</v>
      </c>
      <c r="AP1153" s="45">
        <v>129.6</v>
      </c>
      <c r="AQ1153" s="45"/>
      <c r="AR1153" s="45" t="str">
        <f>IFERROR(VLOOKUP(AB1153,'Pedidos marco'!$A$1:$D$10000,4,0)," ")</f>
        <v xml:space="preserve"> </v>
      </c>
      <c r="AS1153" s="45">
        <f t="shared" si="119"/>
        <v>7</v>
      </c>
      <c r="AT1153" s="45" t="str">
        <f t="shared" si="120"/>
        <v>07</v>
      </c>
      <c r="AU1153" s="47">
        <v>12</v>
      </c>
      <c r="AV1153" s="19" t="str">
        <f t="shared" si="121"/>
        <v>04 April</v>
      </c>
      <c r="AW1153" s="19">
        <f t="shared" si="122"/>
        <v>0.53999999999999992</v>
      </c>
      <c r="AX1153" s="19">
        <f t="shared" si="123"/>
        <v>10.799999999999999</v>
      </c>
      <c r="AY1153" s="19" t="e">
        <f>VLOOKUP(AG1153,Cías!$A$1:$E$10000,5,0)</f>
        <v>#N/A</v>
      </c>
      <c r="AZ1153" s="19" t="str">
        <f t="shared" si="124"/>
        <v>1013241</v>
      </c>
      <c r="BA1153" s="19" t="str">
        <f t="shared" si="125"/>
        <v>COMPAÑÍA DE TRANSPORTE DE CARGA PES</v>
      </c>
      <c r="BB1153" s="19" t="e">
        <f>VLOOKUP(AG1153,Cías!$A$1:$E$10000,3,0)</f>
        <v>#N/A</v>
      </c>
      <c r="BC1153" s="19"/>
      <c r="BD1153" s="19"/>
      <c r="BE1153" s="19"/>
      <c r="BF1153" s="19"/>
      <c r="BG1153" s="19"/>
      <c r="BH1153" s="19"/>
      <c r="BI1153" s="19"/>
      <c r="BJ1153" s="19"/>
    </row>
    <row r="1154" spans="1:62" ht="15" x14ac:dyDescent="0.2">
      <c r="A1154" s="19" t="s">
        <v>11410</v>
      </c>
      <c r="B1154" s="19" t="s">
        <v>1479</v>
      </c>
      <c r="C1154" s="43">
        <v>44658</v>
      </c>
      <c r="D1154" s="44">
        <v>0.70069444444443996</v>
      </c>
      <c r="E1154" s="19" t="s">
        <v>11411</v>
      </c>
      <c r="F1154" s="19" t="s">
        <v>1481</v>
      </c>
      <c r="G1154" s="19" t="s">
        <v>1481</v>
      </c>
      <c r="H1154" s="45">
        <v>0</v>
      </c>
      <c r="I1154" s="45">
        <v>0</v>
      </c>
      <c r="J1154" s="19" t="s">
        <v>1482</v>
      </c>
      <c r="K1154" s="19" t="s">
        <v>11412</v>
      </c>
      <c r="L1154" s="19" t="s">
        <v>11413</v>
      </c>
      <c r="M1154" s="19" t="s">
        <v>11414</v>
      </c>
      <c r="N1154" s="19" t="s">
        <v>11410</v>
      </c>
      <c r="O1154" s="19" t="s">
        <v>369</v>
      </c>
      <c r="P1154" s="19" t="s">
        <v>370</v>
      </c>
      <c r="Q1154" s="46">
        <v>360</v>
      </c>
      <c r="R1154" s="19" t="s">
        <v>1544</v>
      </c>
      <c r="S1154" s="19" t="s">
        <v>1545</v>
      </c>
      <c r="T1154" s="19" t="s">
        <v>74</v>
      </c>
      <c r="U1154" s="19" t="s">
        <v>1546</v>
      </c>
      <c r="V1154" s="19" t="s">
        <v>1547</v>
      </c>
      <c r="W1154" s="19" t="s">
        <v>1548</v>
      </c>
      <c r="X1154" s="19" t="s">
        <v>1549</v>
      </c>
      <c r="Y1154" s="19" t="s">
        <v>1550</v>
      </c>
      <c r="Z1154" s="19" t="s">
        <v>1551</v>
      </c>
      <c r="AA1154" s="46">
        <v>178</v>
      </c>
      <c r="AB1154" s="19" t="s">
        <v>511</v>
      </c>
      <c r="AC1154" s="19" t="s">
        <v>171</v>
      </c>
      <c r="AD1154" s="19" t="s">
        <v>2543</v>
      </c>
      <c r="AE1154" s="19" t="s">
        <v>2544</v>
      </c>
      <c r="AF1154" s="19" t="s">
        <v>1554</v>
      </c>
      <c r="AG1154" s="19" t="s">
        <v>2545</v>
      </c>
      <c r="AH1154" s="19" t="s">
        <v>1499</v>
      </c>
      <c r="AI1154" s="19" t="s">
        <v>1500</v>
      </c>
      <c r="AJ1154" s="45">
        <v>0</v>
      </c>
      <c r="AK1154" s="45">
        <v>0</v>
      </c>
      <c r="AL1154" s="19" t="s">
        <v>1501</v>
      </c>
      <c r="AM1154" s="46">
        <v>27050</v>
      </c>
      <c r="AN1154" s="46">
        <v>18070</v>
      </c>
      <c r="AO1154" s="46">
        <v>8980</v>
      </c>
      <c r="AP1154" s="45">
        <v>248.4</v>
      </c>
      <c r="AQ1154" s="45"/>
      <c r="AR1154" s="45" t="str">
        <f>IFERROR(VLOOKUP(AB1154,'Pedidos marco'!$A$1:$D$10000,4,0)," ")</f>
        <v xml:space="preserve"> </v>
      </c>
      <c r="AS1154" s="45">
        <f t="shared" si="119"/>
        <v>7</v>
      </c>
      <c r="AT1154" s="45" t="str">
        <f t="shared" si="120"/>
        <v>07</v>
      </c>
      <c r="AU1154" s="47">
        <v>18</v>
      </c>
      <c r="AV1154" s="19" t="str">
        <f t="shared" si="121"/>
        <v>04 April</v>
      </c>
      <c r="AW1154" s="19">
        <f t="shared" si="122"/>
        <v>0.69000000000000006</v>
      </c>
      <c r="AX1154" s="19">
        <f t="shared" si="123"/>
        <v>13.8</v>
      </c>
      <c r="AY1154" s="19" t="e">
        <f>VLOOKUP(AG1154,Cías!$A$1:$E$10000,5,0)</f>
        <v>#N/A</v>
      </c>
      <c r="AZ1154" s="19" t="str">
        <f t="shared" si="124"/>
        <v>1014289</v>
      </c>
      <c r="BA1154" s="19" t="str">
        <f t="shared" si="125"/>
        <v>JACOME ECHEVERRIA PEDRO PAUL</v>
      </c>
      <c r="BB1154" s="19" t="e">
        <f>VLOOKUP(AG1154,Cías!$A$1:$E$10000,3,0)</f>
        <v>#N/A</v>
      </c>
      <c r="BC1154" s="19"/>
      <c r="BD1154" s="19"/>
      <c r="BE1154" s="19"/>
      <c r="BF1154" s="19"/>
      <c r="BG1154" s="19"/>
      <c r="BH1154" s="19"/>
      <c r="BI1154" s="19"/>
      <c r="BJ1154" s="19"/>
    </row>
    <row r="1155" spans="1:62" ht="15" x14ac:dyDescent="0.2">
      <c r="A1155" s="19" t="s">
        <v>11415</v>
      </c>
      <c r="B1155" s="19" t="s">
        <v>1479</v>
      </c>
      <c r="C1155" s="43">
        <v>44658</v>
      </c>
      <c r="D1155" s="44">
        <v>0.70208333333332995</v>
      </c>
      <c r="E1155" s="19" t="s">
        <v>11416</v>
      </c>
      <c r="F1155" s="19" t="s">
        <v>11417</v>
      </c>
      <c r="G1155" s="19" t="s">
        <v>11418</v>
      </c>
      <c r="H1155" s="45">
        <v>823.2</v>
      </c>
      <c r="I1155" s="45">
        <v>922.97</v>
      </c>
      <c r="J1155" s="19" t="s">
        <v>1560</v>
      </c>
      <c r="K1155" s="19" t="s">
        <v>11419</v>
      </c>
      <c r="L1155" s="19" t="s">
        <v>11420</v>
      </c>
      <c r="M1155" s="19" t="s">
        <v>11421</v>
      </c>
      <c r="N1155" s="19" t="s">
        <v>11415</v>
      </c>
      <c r="O1155" s="19" t="s">
        <v>2600</v>
      </c>
      <c r="P1155" s="19" t="s">
        <v>2601</v>
      </c>
      <c r="Q1155" s="46">
        <v>120</v>
      </c>
      <c r="R1155" s="19" t="s">
        <v>1544</v>
      </c>
      <c r="S1155" s="19" t="s">
        <v>1958</v>
      </c>
      <c r="T1155" s="19" t="s">
        <v>1959</v>
      </c>
      <c r="U1155" s="19" t="s">
        <v>1960</v>
      </c>
      <c r="V1155" s="19" t="s">
        <v>1961</v>
      </c>
      <c r="W1155" s="19" t="s">
        <v>1962</v>
      </c>
      <c r="X1155" s="19" t="s">
        <v>1963</v>
      </c>
      <c r="Y1155" s="19" t="s">
        <v>1964</v>
      </c>
      <c r="Z1155" s="19" t="s">
        <v>1965</v>
      </c>
      <c r="AA1155" s="46">
        <v>210</v>
      </c>
      <c r="AB1155" s="19" t="s">
        <v>480</v>
      </c>
      <c r="AC1155" s="19" t="s">
        <v>110</v>
      </c>
      <c r="AD1155" s="19" t="s">
        <v>3164</v>
      </c>
      <c r="AE1155" s="19" t="s">
        <v>1481</v>
      </c>
      <c r="AF1155" s="19" t="s">
        <v>1554</v>
      </c>
      <c r="AG1155" s="19" t="s">
        <v>3165</v>
      </c>
      <c r="AH1155" s="19" t="s">
        <v>1499</v>
      </c>
      <c r="AI1155" s="19" t="s">
        <v>1500</v>
      </c>
      <c r="AJ1155" s="45">
        <v>0</v>
      </c>
      <c r="AK1155" s="45">
        <v>0</v>
      </c>
      <c r="AL1155" s="19" t="s">
        <v>1501</v>
      </c>
      <c r="AM1155" s="46">
        <v>10646.666999999999</v>
      </c>
      <c r="AN1155" s="46">
        <v>6006.6670000000004</v>
      </c>
      <c r="AO1155" s="46">
        <v>4640</v>
      </c>
      <c r="AP1155" s="45">
        <v>85.2</v>
      </c>
      <c r="AQ1155" s="45"/>
      <c r="AR1155" s="45" t="str">
        <f>IFERROR(VLOOKUP(AB1155,'Pedidos marco'!$A$1:$D$10000,4,0)," ")</f>
        <v xml:space="preserve"> </v>
      </c>
      <c r="AS1155" s="45">
        <f t="shared" si="119"/>
        <v>7</v>
      </c>
      <c r="AT1155" s="45" t="str">
        <f t="shared" si="120"/>
        <v>07</v>
      </c>
      <c r="AU1155" s="47">
        <v>6</v>
      </c>
      <c r="AV1155" s="19" t="str">
        <f t="shared" si="121"/>
        <v>04 April</v>
      </c>
      <c r="AW1155" s="19">
        <f t="shared" si="122"/>
        <v>0.71000000000000008</v>
      </c>
      <c r="AX1155" s="19">
        <f t="shared" si="123"/>
        <v>14.200000000000001</v>
      </c>
      <c r="AY1155" s="19" t="e">
        <f>VLOOKUP(AG1155,Cías!$A$1:$E$10000,5,0)</f>
        <v>#N/A</v>
      </c>
      <c r="AZ1155" s="19" t="str">
        <f t="shared" si="124"/>
        <v>1022361</v>
      </c>
      <c r="BA1155" s="19" t="str">
        <f t="shared" si="125"/>
        <v>ESCOBAR VILLARREAL JORGE FRANCISCO</v>
      </c>
      <c r="BB1155" s="19" t="e">
        <f>VLOOKUP(AG1155,Cías!$A$1:$E$10000,3,0)</f>
        <v>#N/A</v>
      </c>
      <c r="BC1155" s="19"/>
      <c r="BD1155" s="19"/>
      <c r="BE1155" s="19"/>
      <c r="BF1155" s="19"/>
      <c r="BG1155" s="19"/>
      <c r="BH1155" s="19"/>
      <c r="BI1155" s="19"/>
      <c r="BJ1155" s="19"/>
    </row>
    <row r="1156" spans="1:62" ht="15" x14ac:dyDescent="0.2">
      <c r="A1156" s="19" t="s">
        <v>11415</v>
      </c>
      <c r="B1156" s="19" t="s">
        <v>1479</v>
      </c>
      <c r="C1156" s="43">
        <v>44658</v>
      </c>
      <c r="D1156" s="44">
        <v>0.70208333333332995</v>
      </c>
      <c r="E1156" s="19" t="s">
        <v>11422</v>
      </c>
      <c r="F1156" s="19" t="s">
        <v>11423</v>
      </c>
      <c r="G1156" s="19" t="s">
        <v>11424</v>
      </c>
      <c r="H1156" s="45">
        <v>1622.4</v>
      </c>
      <c r="I1156" s="45">
        <v>1819.05</v>
      </c>
      <c r="J1156" s="19" t="s">
        <v>1560</v>
      </c>
      <c r="K1156" s="19" t="s">
        <v>11419</v>
      </c>
      <c r="L1156" s="19" t="s">
        <v>11425</v>
      </c>
      <c r="M1156" s="19" t="s">
        <v>11426</v>
      </c>
      <c r="N1156" s="19" t="s">
        <v>11415</v>
      </c>
      <c r="O1156" s="19" t="s">
        <v>1603</v>
      </c>
      <c r="P1156" s="19" t="s">
        <v>1604</v>
      </c>
      <c r="Q1156" s="46">
        <v>240</v>
      </c>
      <c r="R1156" s="19" t="s">
        <v>1544</v>
      </c>
      <c r="S1156" s="19" t="s">
        <v>1958</v>
      </c>
      <c r="T1156" s="19" t="s">
        <v>1959</v>
      </c>
      <c r="U1156" s="19" t="s">
        <v>1960</v>
      </c>
      <c r="V1156" s="19" t="s">
        <v>1961</v>
      </c>
      <c r="W1156" s="19" t="s">
        <v>1962</v>
      </c>
      <c r="X1156" s="19" t="s">
        <v>1963</v>
      </c>
      <c r="Y1156" s="19" t="s">
        <v>1964</v>
      </c>
      <c r="Z1156" s="19" t="s">
        <v>1965</v>
      </c>
      <c r="AA1156" s="46">
        <v>210</v>
      </c>
      <c r="AB1156" s="19" t="s">
        <v>480</v>
      </c>
      <c r="AC1156" s="19" t="s">
        <v>110</v>
      </c>
      <c r="AD1156" s="19" t="s">
        <v>3164</v>
      </c>
      <c r="AE1156" s="19" t="s">
        <v>1481</v>
      </c>
      <c r="AF1156" s="19" t="s">
        <v>1554</v>
      </c>
      <c r="AG1156" s="19" t="s">
        <v>3165</v>
      </c>
      <c r="AH1156" s="19" t="s">
        <v>1499</v>
      </c>
      <c r="AI1156" s="19" t="s">
        <v>1500</v>
      </c>
      <c r="AJ1156" s="45">
        <v>0</v>
      </c>
      <c r="AK1156" s="45">
        <v>0</v>
      </c>
      <c r="AL1156" s="19" t="s">
        <v>1501</v>
      </c>
      <c r="AM1156" s="46">
        <v>16653.332999999999</v>
      </c>
      <c r="AN1156" s="46">
        <v>12013.333000000001</v>
      </c>
      <c r="AO1156" s="46">
        <v>4640</v>
      </c>
      <c r="AP1156" s="45">
        <v>170.4</v>
      </c>
      <c r="AQ1156" s="45"/>
      <c r="AR1156" s="45" t="str">
        <f>IFERROR(VLOOKUP(AB1156,'Pedidos marco'!$A$1:$D$10000,4,0)," ")</f>
        <v xml:space="preserve"> </v>
      </c>
      <c r="AS1156" s="45">
        <f t="shared" ref="AS1156:AS1219" si="126">DAY(C1156)</f>
        <v>7</v>
      </c>
      <c r="AT1156" s="45" t="str">
        <f t="shared" ref="AT1156:AT1219" si="127">TEXT(AS1156,"dd")</f>
        <v>07</v>
      </c>
      <c r="AU1156" s="47">
        <v>12</v>
      </c>
      <c r="AV1156" s="19" t="str">
        <f t="shared" ref="AV1156:AV1219" si="128">TEXT(C1156,"MM MMMM")</f>
        <v>04 April</v>
      </c>
      <c r="AW1156" s="19">
        <f t="shared" ref="AW1156:AW1219" si="129">IFERROR(AP1156/Q1156,"")</f>
        <v>0.71000000000000008</v>
      </c>
      <c r="AX1156" s="19">
        <f t="shared" ref="AX1156:AX1219" si="130">IFERROR(AP1156/AU1156,"")</f>
        <v>14.200000000000001</v>
      </c>
      <c r="AY1156" s="19" t="e">
        <f>VLOOKUP(AG1156,Cías!$A$1:$E$10000,5,0)</f>
        <v>#N/A</v>
      </c>
      <c r="AZ1156" s="19" t="str">
        <f t="shared" ref="AZ1156:AZ1219" si="131">AB1156</f>
        <v>1022361</v>
      </c>
      <c r="BA1156" s="19" t="str">
        <f t="shared" ref="BA1156:BA1219" si="132">AC1156</f>
        <v>ESCOBAR VILLARREAL JORGE FRANCISCO</v>
      </c>
      <c r="BB1156" s="19" t="e">
        <f>VLOOKUP(AG1156,Cías!$A$1:$E$10000,3,0)</f>
        <v>#N/A</v>
      </c>
      <c r="BC1156" s="19"/>
      <c r="BD1156" s="19"/>
      <c r="BE1156" s="19"/>
      <c r="BF1156" s="19"/>
      <c r="BG1156" s="19"/>
      <c r="BH1156" s="19"/>
      <c r="BI1156" s="19"/>
      <c r="BJ1156" s="19"/>
    </row>
    <row r="1157" spans="1:62" ht="15" x14ac:dyDescent="0.2">
      <c r="A1157" s="19" t="s">
        <v>11427</v>
      </c>
      <c r="B1157" s="19" t="s">
        <v>1479</v>
      </c>
      <c r="C1157" s="43">
        <v>44658</v>
      </c>
      <c r="D1157" s="44">
        <v>0.70347222222221995</v>
      </c>
      <c r="E1157" s="19" t="s">
        <v>11428</v>
      </c>
      <c r="F1157" s="19" t="s">
        <v>11429</v>
      </c>
      <c r="G1157" s="19" t="s">
        <v>11430</v>
      </c>
      <c r="H1157" s="45">
        <v>748.21</v>
      </c>
      <c r="I1157" s="45">
        <v>838.9</v>
      </c>
      <c r="J1157" s="19" t="s">
        <v>2037</v>
      </c>
      <c r="K1157" s="19" t="s">
        <v>11431</v>
      </c>
      <c r="L1157" s="19" t="s">
        <v>11432</v>
      </c>
      <c r="M1157" s="19" t="s">
        <v>11433</v>
      </c>
      <c r="N1157" s="19" t="s">
        <v>11427</v>
      </c>
      <c r="O1157" s="19" t="s">
        <v>1641</v>
      </c>
      <c r="P1157" s="19" t="s">
        <v>1642</v>
      </c>
      <c r="Q1157" s="46">
        <v>120</v>
      </c>
      <c r="R1157" s="19" t="s">
        <v>1544</v>
      </c>
      <c r="S1157" s="19" t="s">
        <v>11434</v>
      </c>
      <c r="T1157" s="19" t="s">
        <v>11435</v>
      </c>
      <c r="U1157" s="19" t="s">
        <v>11436</v>
      </c>
      <c r="V1157" s="19" t="s">
        <v>11437</v>
      </c>
      <c r="W1157" s="19" t="s">
        <v>3607</v>
      </c>
      <c r="X1157" s="19" t="s">
        <v>11438</v>
      </c>
      <c r="Y1157" s="19" t="s">
        <v>3921</v>
      </c>
      <c r="Z1157" s="19" t="s">
        <v>3922</v>
      </c>
      <c r="AA1157" s="46">
        <v>524</v>
      </c>
      <c r="AB1157" s="19" t="s">
        <v>3269</v>
      </c>
      <c r="AC1157" s="19" t="s">
        <v>62</v>
      </c>
      <c r="AD1157" s="19" t="s">
        <v>3270</v>
      </c>
      <c r="AE1157" s="19" t="s">
        <v>3271</v>
      </c>
      <c r="AF1157" s="19" t="s">
        <v>1592</v>
      </c>
      <c r="AG1157" s="19" t="s">
        <v>3272</v>
      </c>
      <c r="AH1157" s="19" t="s">
        <v>1594</v>
      </c>
      <c r="AI1157" s="19" t="s">
        <v>1595</v>
      </c>
      <c r="AJ1157" s="45">
        <v>0.05</v>
      </c>
      <c r="AK1157" s="45">
        <v>6</v>
      </c>
      <c r="AL1157" s="19" t="s">
        <v>1501</v>
      </c>
      <c r="AM1157" s="46">
        <v>15300.625</v>
      </c>
      <c r="AN1157" s="46">
        <v>6005.625</v>
      </c>
      <c r="AO1157" s="46">
        <v>9295</v>
      </c>
      <c r="AP1157" s="45">
        <v>156</v>
      </c>
      <c r="AQ1157" s="45"/>
      <c r="AR1157" s="45" t="str">
        <f>IFERROR(VLOOKUP(AB1157,'Pedidos marco'!$A$1:$D$10000,4,0)," ")</f>
        <v xml:space="preserve"> </v>
      </c>
      <c r="AS1157" s="45">
        <f t="shared" si="126"/>
        <v>7</v>
      </c>
      <c r="AT1157" s="45" t="str">
        <f t="shared" si="127"/>
        <v>07</v>
      </c>
      <c r="AU1157" s="47">
        <v>6</v>
      </c>
      <c r="AV1157" s="19" t="str">
        <f t="shared" si="128"/>
        <v>04 April</v>
      </c>
      <c r="AW1157" s="19">
        <f t="shared" si="129"/>
        <v>1.3</v>
      </c>
      <c r="AX1157" s="19">
        <f t="shared" si="130"/>
        <v>26</v>
      </c>
      <c r="AY1157" s="19" t="e">
        <f>VLOOKUP(AG1157,Cías!$A$1:$E$10000,5,0)</f>
        <v>#N/A</v>
      </c>
      <c r="AZ1157" s="19" t="str">
        <f t="shared" si="131"/>
        <v>1013243</v>
      </c>
      <c r="BA1157" s="19" t="str">
        <f t="shared" si="132"/>
        <v>BURBANO MALDONADO JUAN FRANCISCO</v>
      </c>
      <c r="BB1157" s="19" t="e">
        <f>VLOOKUP(AG1157,Cías!$A$1:$E$10000,3,0)</f>
        <v>#N/A</v>
      </c>
      <c r="BC1157" s="19"/>
      <c r="BD1157" s="19"/>
      <c r="BE1157" s="19"/>
      <c r="BF1157" s="19"/>
      <c r="BG1157" s="19"/>
      <c r="BH1157" s="19"/>
      <c r="BI1157" s="19"/>
      <c r="BJ1157" s="19"/>
    </row>
    <row r="1158" spans="1:62" ht="15" x14ac:dyDescent="0.2">
      <c r="A1158" s="19" t="s">
        <v>11427</v>
      </c>
      <c r="B1158" s="19" t="s">
        <v>1479</v>
      </c>
      <c r="C1158" s="43">
        <v>44658</v>
      </c>
      <c r="D1158" s="44">
        <v>0.70347222222221995</v>
      </c>
      <c r="E1158" s="19" t="s">
        <v>11439</v>
      </c>
      <c r="F1158" s="19" t="s">
        <v>11440</v>
      </c>
      <c r="G1158" s="19" t="s">
        <v>11441</v>
      </c>
      <c r="H1158" s="45">
        <v>3375.4</v>
      </c>
      <c r="I1158" s="45">
        <v>3784.52</v>
      </c>
      <c r="J1158" s="19" t="s">
        <v>2037</v>
      </c>
      <c r="K1158" s="19" t="s">
        <v>11442</v>
      </c>
      <c r="L1158" s="19" t="s">
        <v>11443</v>
      </c>
      <c r="M1158" s="19" t="s">
        <v>11444</v>
      </c>
      <c r="N1158" s="19" t="s">
        <v>11427</v>
      </c>
      <c r="O1158" s="19" t="s">
        <v>1603</v>
      </c>
      <c r="P1158" s="19" t="s">
        <v>1604</v>
      </c>
      <c r="Q1158" s="46">
        <v>520</v>
      </c>
      <c r="R1158" s="19" t="s">
        <v>1544</v>
      </c>
      <c r="S1158" s="19" t="s">
        <v>11434</v>
      </c>
      <c r="T1158" s="19" t="s">
        <v>11435</v>
      </c>
      <c r="U1158" s="19" t="s">
        <v>11436</v>
      </c>
      <c r="V1158" s="19" t="s">
        <v>11437</v>
      </c>
      <c r="W1158" s="19" t="s">
        <v>3607</v>
      </c>
      <c r="X1158" s="19" t="s">
        <v>11438</v>
      </c>
      <c r="Y1158" s="19" t="s">
        <v>3921</v>
      </c>
      <c r="Z1158" s="19" t="s">
        <v>3922</v>
      </c>
      <c r="AA1158" s="46">
        <v>524</v>
      </c>
      <c r="AB1158" s="19" t="s">
        <v>3269</v>
      </c>
      <c r="AC1158" s="19" t="s">
        <v>62</v>
      </c>
      <c r="AD1158" s="19" t="s">
        <v>3270</v>
      </c>
      <c r="AE1158" s="19" t="s">
        <v>3271</v>
      </c>
      <c r="AF1158" s="19" t="s">
        <v>1592</v>
      </c>
      <c r="AG1158" s="19" t="s">
        <v>3272</v>
      </c>
      <c r="AH1158" s="19" t="s">
        <v>1594</v>
      </c>
      <c r="AI1158" s="19" t="s">
        <v>1595</v>
      </c>
      <c r="AJ1158" s="45">
        <v>0.05</v>
      </c>
      <c r="AK1158" s="45">
        <v>26</v>
      </c>
      <c r="AL1158" s="19" t="s">
        <v>1501</v>
      </c>
      <c r="AM1158" s="46">
        <v>35319.375</v>
      </c>
      <c r="AN1158" s="46">
        <v>26024.375</v>
      </c>
      <c r="AO1158" s="46">
        <v>9295</v>
      </c>
      <c r="AP1158" s="45">
        <v>676</v>
      </c>
      <c r="AQ1158" s="45"/>
      <c r="AR1158" s="45" t="str">
        <f>IFERROR(VLOOKUP(AB1158,'Pedidos marco'!$A$1:$D$10000,4,0)," ")</f>
        <v xml:space="preserve"> </v>
      </c>
      <c r="AS1158" s="45">
        <f t="shared" si="126"/>
        <v>7</v>
      </c>
      <c r="AT1158" s="45" t="str">
        <f t="shared" si="127"/>
        <v>07</v>
      </c>
      <c r="AU1158" s="47">
        <v>26</v>
      </c>
      <c r="AV1158" s="19" t="str">
        <f t="shared" si="128"/>
        <v>04 April</v>
      </c>
      <c r="AW1158" s="19">
        <f t="shared" si="129"/>
        <v>1.3</v>
      </c>
      <c r="AX1158" s="19">
        <f t="shared" si="130"/>
        <v>26</v>
      </c>
      <c r="AY1158" s="19" t="e">
        <f>VLOOKUP(AG1158,Cías!$A$1:$E$10000,5,0)</f>
        <v>#N/A</v>
      </c>
      <c r="AZ1158" s="19" t="str">
        <f t="shared" si="131"/>
        <v>1013243</v>
      </c>
      <c r="BA1158" s="19" t="str">
        <f t="shared" si="132"/>
        <v>BURBANO MALDONADO JUAN FRANCISCO</v>
      </c>
      <c r="BB1158" s="19" t="e">
        <f>VLOOKUP(AG1158,Cías!$A$1:$E$10000,3,0)</f>
        <v>#N/A</v>
      </c>
      <c r="BC1158" s="19"/>
      <c r="BD1158" s="19"/>
      <c r="BE1158" s="19"/>
      <c r="BF1158" s="19"/>
      <c r="BG1158" s="19"/>
      <c r="BH1158" s="19"/>
      <c r="BI1158" s="19"/>
      <c r="BJ1158" s="19"/>
    </row>
    <row r="1159" spans="1:62" ht="15" x14ac:dyDescent="0.2">
      <c r="A1159" s="19" t="s">
        <v>11445</v>
      </c>
      <c r="B1159" s="19" t="s">
        <v>1479</v>
      </c>
      <c r="C1159" s="43">
        <v>44658</v>
      </c>
      <c r="D1159" s="44">
        <v>0.70625000000000004</v>
      </c>
      <c r="E1159" s="19" t="s">
        <v>11446</v>
      </c>
      <c r="F1159" s="19" t="s">
        <v>11447</v>
      </c>
      <c r="G1159" s="19" t="s">
        <v>11448</v>
      </c>
      <c r="H1159" s="45">
        <v>3182.4</v>
      </c>
      <c r="I1159" s="45">
        <v>3568.13</v>
      </c>
      <c r="J1159" s="19" t="s">
        <v>1560</v>
      </c>
      <c r="K1159" s="19" t="s">
        <v>11449</v>
      </c>
      <c r="L1159" s="19" t="s">
        <v>11450</v>
      </c>
      <c r="M1159" s="19" t="s">
        <v>11451</v>
      </c>
      <c r="N1159" s="19" t="s">
        <v>11445</v>
      </c>
      <c r="O1159" s="19" t="s">
        <v>367</v>
      </c>
      <c r="P1159" s="19" t="s">
        <v>368</v>
      </c>
      <c r="Q1159" s="46">
        <v>480</v>
      </c>
      <c r="R1159" s="19" t="s">
        <v>1544</v>
      </c>
      <c r="S1159" s="19" t="s">
        <v>3067</v>
      </c>
      <c r="T1159" s="19" t="s">
        <v>3068</v>
      </c>
      <c r="U1159" s="19" t="s">
        <v>3069</v>
      </c>
      <c r="V1159" s="19" t="s">
        <v>3070</v>
      </c>
      <c r="W1159" s="19" t="s">
        <v>1548</v>
      </c>
      <c r="X1159" s="19" t="s">
        <v>3071</v>
      </c>
      <c r="Y1159" s="19" t="s">
        <v>1684</v>
      </c>
      <c r="Z1159" s="19" t="s">
        <v>1685</v>
      </c>
      <c r="AA1159" s="46">
        <v>198</v>
      </c>
      <c r="AB1159" s="19" t="s">
        <v>523</v>
      </c>
      <c r="AC1159" s="19" t="s">
        <v>198</v>
      </c>
      <c r="AD1159" s="19" t="s">
        <v>5682</v>
      </c>
      <c r="AE1159" s="19" t="s">
        <v>5683</v>
      </c>
      <c r="AF1159" s="19" t="s">
        <v>1719</v>
      </c>
      <c r="AG1159" s="19" t="s">
        <v>5684</v>
      </c>
      <c r="AH1159" s="19" t="s">
        <v>1502</v>
      </c>
      <c r="AI1159" s="19" t="s">
        <v>2099</v>
      </c>
      <c r="AJ1159" s="45">
        <v>0</v>
      </c>
      <c r="AK1159" s="45">
        <v>0</v>
      </c>
      <c r="AL1159" s="19" t="s">
        <v>1501</v>
      </c>
      <c r="AM1159" s="46">
        <v>40240</v>
      </c>
      <c r="AN1159" s="46">
        <v>23980</v>
      </c>
      <c r="AO1159" s="46">
        <v>16260</v>
      </c>
      <c r="AP1159" s="45">
        <v>355.2</v>
      </c>
      <c r="AQ1159" s="45"/>
      <c r="AR1159" s="45" t="str">
        <f>IFERROR(VLOOKUP(AB1159,'Pedidos marco'!$A$1:$D$10000,4,0)," ")</f>
        <v xml:space="preserve"> </v>
      </c>
      <c r="AS1159" s="45">
        <f t="shared" si="126"/>
        <v>7</v>
      </c>
      <c r="AT1159" s="45" t="str">
        <f t="shared" si="127"/>
        <v>07</v>
      </c>
      <c r="AU1159" s="47">
        <v>24</v>
      </c>
      <c r="AV1159" s="19" t="str">
        <f t="shared" si="128"/>
        <v>04 April</v>
      </c>
      <c r="AW1159" s="19">
        <f t="shared" si="129"/>
        <v>0.74</v>
      </c>
      <c r="AX1159" s="19">
        <f t="shared" si="130"/>
        <v>14.799999999999999</v>
      </c>
      <c r="AY1159" s="19" t="e">
        <f>VLOOKUP(AG1159,Cías!$A$1:$E$10000,5,0)</f>
        <v>#N/A</v>
      </c>
      <c r="AZ1159" s="19" t="str">
        <f t="shared" si="131"/>
        <v>1016455</v>
      </c>
      <c r="BA1159" s="19" t="str">
        <f t="shared" si="132"/>
        <v>MEDIAVILLA VALENZUELA MILTON SANTIA</v>
      </c>
      <c r="BB1159" s="19" t="e">
        <f>VLOOKUP(AG1159,Cías!$A$1:$E$10000,3,0)</f>
        <v>#N/A</v>
      </c>
      <c r="BC1159" s="19"/>
      <c r="BD1159" s="19"/>
      <c r="BE1159" s="19"/>
      <c r="BF1159" s="19"/>
      <c r="BG1159" s="19"/>
      <c r="BH1159" s="19"/>
      <c r="BI1159" s="19"/>
      <c r="BJ1159" s="19"/>
    </row>
    <row r="1160" spans="1:62" ht="15" x14ac:dyDescent="0.2">
      <c r="A1160" s="19" t="s">
        <v>11452</v>
      </c>
      <c r="B1160" s="19" t="s">
        <v>1479</v>
      </c>
      <c r="C1160" s="43">
        <v>44658</v>
      </c>
      <c r="D1160" s="44">
        <v>0.72430555555555998</v>
      </c>
      <c r="E1160" s="19" t="s">
        <v>11453</v>
      </c>
      <c r="F1160" s="19" t="s">
        <v>1481</v>
      </c>
      <c r="G1160" s="19" t="s">
        <v>1481</v>
      </c>
      <c r="H1160" s="45">
        <v>0</v>
      </c>
      <c r="I1160" s="45">
        <v>0</v>
      </c>
      <c r="J1160" s="19" t="s">
        <v>1482</v>
      </c>
      <c r="K1160" s="19" t="s">
        <v>11454</v>
      </c>
      <c r="L1160" s="19" t="s">
        <v>11455</v>
      </c>
      <c r="M1160" s="19" t="s">
        <v>11456</v>
      </c>
      <c r="N1160" s="19" t="s">
        <v>11452</v>
      </c>
      <c r="O1160" s="19" t="s">
        <v>1486</v>
      </c>
      <c r="P1160" s="19" t="s">
        <v>1487</v>
      </c>
      <c r="Q1160" s="46">
        <v>28.04</v>
      </c>
      <c r="R1160" s="19" t="s">
        <v>1488</v>
      </c>
      <c r="S1160" s="19" t="s">
        <v>1489</v>
      </c>
      <c r="T1160" s="19" t="s">
        <v>418</v>
      </c>
      <c r="U1160" s="19" t="s">
        <v>1508</v>
      </c>
      <c r="V1160" s="19" t="s">
        <v>1509</v>
      </c>
      <c r="W1160" s="19" t="s">
        <v>415</v>
      </c>
      <c r="X1160" s="19" t="s">
        <v>1510</v>
      </c>
      <c r="Y1160" s="19" t="s">
        <v>1511</v>
      </c>
      <c r="Z1160" s="19" t="s">
        <v>1512</v>
      </c>
      <c r="AA1160" s="46">
        <v>113</v>
      </c>
      <c r="AB1160" s="19" t="s">
        <v>1513</v>
      </c>
      <c r="AC1160" s="19" t="s">
        <v>418</v>
      </c>
      <c r="AD1160" s="19" t="s">
        <v>1496</v>
      </c>
      <c r="AE1160" s="19" t="s">
        <v>1481</v>
      </c>
      <c r="AF1160" s="19" t="s">
        <v>1497</v>
      </c>
      <c r="AG1160" s="19" t="s">
        <v>1538</v>
      </c>
      <c r="AH1160" s="19" t="s">
        <v>1499</v>
      </c>
      <c r="AI1160" s="19" t="s">
        <v>1500</v>
      </c>
      <c r="AJ1160" s="45">
        <v>0</v>
      </c>
      <c r="AK1160" s="45">
        <v>0</v>
      </c>
      <c r="AL1160" s="19" t="s">
        <v>1517</v>
      </c>
      <c r="AM1160" s="46">
        <v>44880</v>
      </c>
      <c r="AN1160" s="46">
        <v>28040</v>
      </c>
      <c r="AO1160" s="46">
        <v>16840</v>
      </c>
      <c r="AP1160" s="45">
        <v>0</v>
      </c>
      <c r="AQ1160" s="45"/>
      <c r="AR1160" s="45" t="str">
        <f>IFERROR(VLOOKUP(AB1160,'Pedidos marco'!$A$1:$D$10000,4,0)," ")</f>
        <v xml:space="preserve"> </v>
      </c>
      <c r="AS1160" s="45">
        <f t="shared" si="126"/>
        <v>7</v>
      </c>
      <c r="AT1160" s="45" t="str">
        <f t="shared" si="127"/>
        <v>07</v>
      </c>
      <c r="AU1160" s="47">
        <v>28.04</v>
      </c>
      <c r="AV1160" s="19" t="str">
        <f t="shared" si="128"/>
        <v>04 April</v>
      </c>
      <c r="AW1160" s="19">
        <f t="shared" si="129"/>
        <v>0</v>
      </c>
      <c r="AX1160" s="19">
        <f t="shared" si="130"/>
        <v>0</v>
      </c>
      <c r="AY1160" s="19" t="e">
        <f>VLOOKUP(AG1160,Cías!$A$1:$E$10000,5,0)</f>
        <v>#N/A</v>
      </c>
      <c r="AZ1160" s="19" t="str">
        <f t="shared" si="131"/>
        <v>1014412</v>
      </c>
      <c r="BA1160" s="19" t="str">
        <f t="shared" si="132"/>
        <v>UNION DE CONCRETERAS UNICON UCUE</v>
      </c>
      <c r="BB1160" s="19" t="e">
        <f>VLOOKUP(AG1160,Cías!$A$1:$E$10000,3,0)</f>
        <v>#N/A</v>
      </c>
      <c r="BC1160" s="19"/>
      <c r="BD1160" s="19"/>
      <c r="BE1160" s="19"/>
      <c r="BF1160" s="19"/>
      <c r="BG1160" s="19"/>
      <c r="BH1160" s="19"/>
      <c r="BI1160" s="19"/>
      <c r="BJ1160" s="19"/>
    </row>
    <row r="1161" spans="1:62" ht="15" x14ac:dyDescent="0.2">
      <c r="A1161" s="19" t="s">
        <v>11457</v>
      </c>
      <c r="B1161" s="19" t="s">
        <v>1479</v>
      </c>
      <c r="C1161" s="43">
        <v>44658</v>
      </c>
      <c r="D1161" s="44">
        <v>0.73194444444443996</v>
      </c>
      <c r="E1161" s="19" t="s">
        <v>11458</v>
      </c>
      <c r="F1161" s="19" t="s">
        <v>11459</v>
      </c>
      <c r="G1161" s="19" t="s">
        <v>11460</v>
      </c>
      <c r="H1161" s="45">
        <v>2426.4</v>
      </c>
      <c r="I1161" s="45">
        <v>2720.5</v>
      </c>
      <c r="J1161" s="19" t="s">
        <v>1560</v>
      </c>
      <c r="K1161" s="19" t="s">
        <v>11461</v>
      </c>
      <c r="L1161" s="19" t="s">
        <v>11462</v>
      </c>
      <c r="M1161" s="19" t="s">
        <v>11463</v>
      </c>
      <c r="N1161" s="19" t="s">
        <v>11457</v>
      </c>
      <c r="O1161" s="19" t="s">
        <v>367</v>
      </c>
      <c r="P1161" s="19" t="s">
        <v>368</v>
      </c>
      <c r="Q1161" s="46">
        <v>360</v>
      </c>
      <c r="R1161" s="19" t="s">
        <v>1544</v>
      </c>
      <c r="S1161" s="19" t="s">
        <v>3053</v>
      </c>
      <c r="T1161" s="19" t="s">
        <v>3054</v>
      </c>
      <c r="U1161" s="19" t="s">
        <v>3055</v>
      </c>
      <c r="V1161" s="19" t="s">
        <v>3056</v>
      </c>
      <c r="W1161" s="19" t="s">
        <v>415</v>
      </c>
      <c r="X1161" s="19" t="s">
        <v>3057</v>
      </c>
      <c r="Y1161" s="19" t="s">
        <v>1511</v>
      </c>
      <c r="Z1161" s="19" t="s">
        <v>1512</v>
      </c>
      <c r="AA1161" s="46">
        <v>113</v>
      </c>
      <c r="AB1161" s="19" t="s">
        <v>559</v>
      </c>
      <c r="AC1161" s="19" t="s">
        <v>272</v>
      </c>
      <c r="AD1161" s="19" t="s">
        <v>4454</v>
      </c>
      <c r="AE1161" s="19" t="s">
        <v>1481</v>
      </c>
      <c r="AF1161" s="19" t="s">
        <v>1554</v>
      </c>
      <c r="AG1161" s="19" t="s">
        <v>4455</v>
      </c>
      <c r="AH1161" s="19" t="s">
        <v>1594</v>
      </c>
      <c r="AI1161" s="19" t="s">
        <v>1595</v>
      </c>
      <c r="AJ1161" s="45">
        <v>0.05</v>
      </c>
      <c r="AK1161" s="45">
        <v>18</v>
      </c>
      <c r="AL1161" s="19" t="s">
        <v>1501</v>
      </c>
      <c r="AM1161" s="46">
        <v>27080</v>
      </c>
      <c r="AN1161" s="46">
        <v>18020</v>
      </c>
      <c r="AO1161" s="46">
        <v>9060</v>
      </c>
      <c r="AP1161" s="45">
        <v>165.6</v>
      </c>
      <c r="AQ1161" s="45"/>
      <c r="AR1161" s="45" t="str">
        <f>IFERROR(VLOOKUP(AB1161,'Pedidos marco'!$A$1:$D$10000,4,0)," ")</f>
        <v xml:space="preserve"> </v>
      </c>
      <c r="AS1161" s="45">
        <f t="shared" si="126"/>
        <v>7</v>
      </c>
      <c r="AT1161" s="45" t="str">
        <f t="shared" si="127"/>
        <v>07</v>
      </c>
      <c r="AU1161" s="47">
        <v>18</v>
      </c>
      <c r="AV1161" s="19" t="str">
        <f t="shared" si="128"/>
        <v>04 April</v>
      </c>
      <c r="AW1161" s="19">
        <f t="shared" si="129"/>
        <v>0.45999999999999996</v>
      </c>
      <c r="AX1161" s="19">
        <f t="shared" si="130"/>
        <v>9.1999999999999993</v>
      </c>
      <c r="AY1161" s="19" t="e">
        <f>VLOOKUP(AG1161,Cías!$A$1:$E$10000,5,0)</f>
        <v>#N/A</v>
      </c>
      <c r="AZ1161" s="19" t="str">
        <f t="shared" si="131"/>
        <v>10005834</v>
      </c>
      <c r="BA1161" s="19" t="str">
        <f t="shared" si="132"/>
        <v>RUIZ CHECA JOSE JAVIER</v>
      </c>
      <c r="BB1161" s="19" t="e">
        <f>VLOOKUP(AG1161,Cías!$A$1:$E$10000,3,0)</f>
        <v>#N/A</v>
      </c>
      <c r="BC1161" s="19"/>
      <c r="BD1161" s="19"/>
      <c r="BE1161" s="19"/>
      <c r="BF1161" s="19"/>
      <c r="BG1161" s="19"/>
      <c r="BH1161" s="19"/>
      <c r="BI1161" s="19"/>
      <c r="BJ1161" s="19"/>
    </row>
    <row r="1162" spans="1:62" ht="15" x14ac:dyDescent="0.2">
      <c r="A1162" s="19" t="s">
        <v>11464</v>
      </c>
      <c r="B1162" s="19" t="s">
        <v>1479</v>
      </c>
      <c r="C1162" s="43">
        <v>44658</v>
      </c>
      <c r="D1162" s="44">
        <v>0.73472222222221995</v>
      </c>
      <c r="E1162" s="19" t="s">
        <v>11465</v>
      </c>
      <c r="F1162" s="19" t="s">
        <v>11466</v>
      </c>
      <c r="G1162" s="19" t="s">
        <v>11467</v>
      </c>
      <c r="H1162" s="45">
        <v>3139.2</v>
      </c>
      <c r="I1162" s="45">
        <v>3519.69</v>
      </c>
      <c r="J1162" s="19" t="s">
        <v>1560</v>
      </c>
      <c r="K1162" s="19" t="s">
        <v>11468</v>
      </c>
      <c r="L1162" s="19" t="s">
        <v>11469</v>
      </c>
      <c r="M1162" s="19" t="s">
        <v>11470</v>
      </c>
      <c r="N1162" s="19" t="s">
        <v>11464</v>
      </c>
      <c r="O1162" s="19" t="s">
        <v>371</v>
      </c>
      <c r="P1162" s="19" t="s">
        <v>372</v>
      </c>
      <c r="Q1162" s="46">
        <v>480</v>
      </c>
      <c r="R1162" s="19" t="s">
        <v>1544</v>
      </c>
      <c r="S1162" s="19" t="s">
        <v>3902</v>
      </c>
      <c r="T1162" s="19" t="s">
        <v>173</v>
      </c>
      <c r="U1162" s="19" t="s">
        <v>4442</v>
      </c>
      <c r="V1162" s="19" t="s">
        <v>4443</v>
      </c>
      <c r="W1162" s="19" t="s">
        <v>1548</v>
      </c>
      <c r="X1162" s="19" t="s">
        <v>4444</v>
      </c>
      <c r="Y1162" s="19" t="s">
        <v>1684</v>
      </c>
      <c r="Z1162" s="19" t="s">
        <v>1685</v>
      </c>
      <c r="AA1162" s="46">
        <v>198</v>
      </c>
      <c r="AB1162" s="19" t="s">
        <v>512</v>
      </c>
      <c r="AC1162" s="19" t="s">
        <v>173</v>
      </c>
      <c r="AD1162" s="19" t="s">
        <v>3906</v>
      </c>
      <c r="AE1162" s="19" t="s">
        <v>3907</v>
      </c>
      <c r="AF1162" s="19" t="s">
        <v>1592</v>
      </c>
      <c r="AG1162" s="19" t="s">
        <v>4445</v>
      </c>
      <c r="AH1162" s="19" t="s">
        <v>1594</v>
      </c>
      <c r="AI1162" s="19" t="s">
        <v>1595</v>
      </c>
      <c r="AJ1162" s="45">
        <v>0.05</v>
      </c>
      <c r="AK1162" s="45">
        <v>24</v>
      </c>
      <c r="AL1162" s="19" t="s">
        <v>1501</v>
      </c>
      <c r="AM1162" s="46">
        <v>32562.5</v>
      </c>
      <c r="AN1162" s="46">
        <v>24052.5</v>
      </c>
      <c r="AO1162" s="46">
        <v>8510</v>
      </c>
      <c r="AP1162" s="45">
        <v>355.2</v>
      </c>
      <c r="AQ1162" s="45"/>
      <c r="AR1162" s="45" t="str">
        <f>IFERROR(VLOOKUP(AB1162,'Pedidos marco'!$A$1:$D$10000,4,0)," ")</f>
        <v xml:space="preserve"> </v>
      </c>
      <c r="AS1162" s="45">
        <f t="shared" si="126"/>
        <v>7</v>
      </c>
      <c r="AT1162" s="45" t="str">
        <f t="shared" si="127"/>
        <v>07</v>
      </c>
      <c r="AU1162" s="47">
        <v>24</v>
      </c>
      <c r="AV1162" s="19" t="str">
        <f t="shared" si="128"/>
        <v>04 April</v>
      </c>
      <c r="AW1162" s="19">
        <f t="shared" si="129"/>
        <v>0.74</v>
      </c>
      <c r="AX1162" s="19">
        <f t="shared" si="130"/>
        <v>14.799999999999999</v>
      </c>
      <c r="AY1162" s="19" t="e">
        <f>VLOOKUP(AG1162,Cías!$A$1:$E$10000,5,0)</f>
        <v>#N/A</v>
      </c>
      <c r="AZ1162" s="19" t="str">
        <f t="shared" si="131"/>
        <v>1013862</v>
      </c>
      <c r="BA1162" s="19" t="str">
        <f t="shared" si="132"/>
        <v>JACOME MARTINEZ EDGAR BOLIVAR</v>
      </c>
      <c r="BB1162" s="19" t="e">
        <f>VLOOKUP(AG1162,Cías!$A$1:$E$10000,3,0)</f>
        <v>#N/A</v>
      </c>
      <c r="BC1162" s="19"/>
      <c r="BD1162" s="19"/>
      <c r="BE1162" s="19"/>
      <c r="BF1162" s="19"/>
      <c r="BG1162" s="19"/>
      <c r="BH1162" s="19"/>
      <c r="BI1162" s="19"/>
      <c r="BJ1162" s="19"/>
    </row>
    <row r="1163" spans="1:62" ht="15" x14ac:dyDescent="0.2">
      <c r="A1163" s="19" t="s">
        <v>11464</v>
      </c>
      <c r="B1163" s="19" t="s">
        <v>1479</v>
      </c>
      <c r="C1163" s="43">
        <v>44658</v>
      </c>
      <c r="D1163" s="44">
        <v>0.73472222222221995</v>
      </c>
      <c r="E1163" s="19" t="s">
        <v>11471</v>
      </c>
      <c r="F1163" s="19" t="s">
        <v>11472</v>
      </c>
      <c r="G1163" s="19" t="s">
        <v>11473</v>
      </c>
      <c r="H1163" s="45">
        <v>1040</v>
      </c>
      <c r="I1163" s="45">
        <v>1166.05</v>
      </c>
      <c r="J1163" s="19" t="s">
        <v>1560</v>
      </c>
      <c r="K1163" s="19" t="s">
        <v>11474</v>
      </c>
      <c r="L1163" s="19" t="s">
        <v>11475</v>
      </c>
      <c r="M1163" s="19" t="s">
        <v>11476</v>
      </c>
      <c r="N1163" s="19" t="s">
        <v>11464</v>
      </c>
      <c r="O1163" s="19" t="s">
        <v>367</v>
      </c>
      <c r="P1163" s="19" t="s">
        <v>368</v>
      </c>
      <c r="Q1163" s="46">
        <v>160</v>
      </c>
      <c r="R1163" s="19" t="s">
        <v>1544</v>
      </c>
      <c r="S1163" s="19" t="s">
        <v>3902</v>
      </c>
      <c r="T1163" s="19" t="s">
        <v>173</v>
      </c>
      <c r="U1163" s="19" t="s">
        <v>4442</v>
      </c>
      <c r="V1163" s="19" t="s">
        <v>4443</v>
      </c>
      <c r="W1163" s="19" t="s">
        <v>1548</v>
      </c>
      <c r="X1163" s="19" t="s">
        <v>4444</v>
      </c>
      <c r="Y1163" s="19" t="s">
        <v>1684</v>
      </c>
      <c r="Z1163" s="19" t="s">
        <v>1685</v>
      </c>
      <c r="AA1163" s="46">
        <v>198</v>
      </c>
      <c r="AB1163" s="19" t="s">
        <v>512</v>
      </c>
      <c r="AC1163" s="19" t="s">
        <v>173</v>
      </c>
      <c r="AD1163" s="19" t="s">
        <v>3906</v>
      </c>
      <c r="AE1163" s="19" t="s">
        <v>3907</v>
      </c>
      <c r="AF1163" s="19" t="s">
        <v>1592</v>
      </c>
      <c r="AG1163" s="19" t="s">
        <v>4445</v>
      </c>
      <c r="AH1163" s="19" t="s">
        <v>1594</v>
      </c>
      <c r="AI1163" s="19" t="s">
        <v>1595</v>
      </c>
      <c r="AJ1163" s="45">
        <v>0.05</v>
      </c>
      <c r="AK1163" s="45">
        <v>8</v>
      </c>
      <c r="AL1163" s="19" t="s">
        <v>1501</v>
      </c>
      <c r="AM1163" s="46">
        <v>16527.5</v>
      </c>
      <c r="AN1163" s="46">
        <v>8017.5</v>
      </c>
      <c r="AO1163" s="46">
        <v>8510</v>
      </c>
      <c r="AP1163" s="45">
        <v>118.4</v>
      </c>
      <c r="AQ1163" s="45"/>
      <c r="AR1163" s="45" t="str">
        <f>IFERROR(VLOOKUP(AB1163,'Pedidos marco'!$A$1:$D$10000,4,0)," ")</f>
        <v xml:space="preserve"> </v>
      </c>
      <c r="AS1163" s="45">
        <f t="shared" si="126"/>
        <v>7</v>
      </c>
      <c r="AT1163" s="45" t="str">
        <f t="shared" si="127"/>
        <v>07</v>
      </c>
      <c r="AU1163" s="47">
        <v>8</v>
      </c>
      <c r="AV1163" s="19" t="str">
        <f t="shared" si="128"/>
        <v>04 April</v>
      </c>
      <c r="AW1163" s="19">
        <f t="shared" si="129"/>
        <v>0.74</v>
      </c>
      <c r="AX1163" s="19">
        <f t="shared" si="130"/>
        <v>14.8</v>
      </c>
      <c r="AY1163" s="19" t="e">
        <f>VLOOKUP(AG1163,Cías!$A$1:$E$10000,5,0)</f>
        <v>#N/A</v>
      </c>
      <c r="AZ1163" s="19" t="str">
        <f t="shared" si="131"/>
        <v>1013862</v>
      </c>
      <c r="BA1163" s="19" t="str">
        <f t="shared" si="132"/>
        <v>JACOME MARTINEZ EDGAR BOLIVAR</v>
      </c>
      <c r="BB1163" s="19" t="e">
        <f>VLOOKUP(AG1163,Cías!$A$1:$E$10000,3,0)</f>
        <v>#N/A</v>
      </c>
      <c r="BC1163" s="19"/>
      <c r="BD1163" s="19"/>
      <c r="BE1163" s="19"/>
      <c r="BF1163" s="19"/>
      <c r="BG1163" s="19"/>
      <c r="BH1163" s="19"/>
      <c r="BI1163" s="19"/>
      <c r="BJ1163" s="19"/>
    </row>
    <row r="1164" spans="1:62" ht="15" x14ac:dyDescent="0.2">
      <c r="A1164" s="19" t="s">
        <v>11477</v>
      </c>
      <c r="B1164" s="19" t="s">
        <v>1479</v>
      </c>
      <c r="C1164" s="43">
        <v>44658</v>
      </c>
      <c r="D1164" s="44">
        <v>0.73680555555556004</v>
      </c>
      <c r="E1164" s="19" t="s">
        <v>11478</v>
      </c>
      <c r="F1164" s="19" t="s">
        <v>11479</v>
      </c>
      <c r="G1164" s="19" t="s">
        <v>11480</v>
      </c>
      <c r="H1164" s="45">
        <v>3122.06</v>
      </c>
      <c r="I1164" s="45">
        <v>3500.48</v>
      </c>
      <c r="J1164" s="19" t="s">
        <v>1560</v>
      </c>
      <c r="K1164" s="19" t="s">
        <v>11481</v>
      </c>
      <c r="L1164" s="19" t="s">
        <v>11482</v>
      </c>
      <c r="M1164" s="19" t="s">
        <v>11483</v>
      </c>
      <c r="N1164" s="19" t="s">
        <v>11477</v>
      </c>
      <c r="O1164" s="19" t="s">
        <v>1641</v>
      </c>
      <c r="P1164" s="19" t="s">
        <v>1642</v>
      </c>
      <c r="Q1164" s="46">
        <v>480</v>
      </c>
      <c r="R1164" s="19" t="s">
        <v>1544</v>
      </c>
      <c r="S1164" s="19" t="s">
        <v>4558</v>
      </c>
      <c r="T1164" s="19" t="s">
        <v>4559</v>
      </c>
      <c r="U1164" s="19" t="s">
        <v>4560</v>
      </c>
      <c r="V1164" s="19" t="s">
        <v>4561</v>
      </c>
      <c r="W1164" s="19" t="s">
        <v>4019</v>
      </c>
      <c r="X1164" s="19" t="s">
        <v>4562</v>
      </c>
      <c r="Y1164" s="19" t="s">
        <v>4563</v>
      </c>
      <c r="Z1164" s="19" t="s">
        <v>4564</v>
      </c>
      <c r="AA1164" s="46">
        <v>278</v>
      </c>
      <c r="AB1164" s="19" t="s">
        <v>524</v>
      </c>
      <c r="AC1164" s="19" t="s">
        <v>200</v>
      </c>
      <c r="AD1164" s="19" t="s">
        <v>10509</v>
      </c>
      <c r="AE1164" s="19" t="s">
        <v>10510</v>
      </c>
      <c r="AF1164" s="19" t="s">
        <v>1719</v>
      </c>
      <c r="AG1164" s="19" t="s">
        <v>10511</v>
      </c>
      <c r="AH1164" s="19" t="s">
        <v>1594</v>
      </c>
      <c r="AI1164" s="19" t="s">
        <v>1595</v>
      </c>
      <c r="AJ1164" s="45">
        <v>0.05</v>
      </c>
      <c r="AK1164" s="45">
        <v>24</v>
      </c>
      <c r="AL1164" s="19" t="s">
        <v>1501</v>
      </c>
      <c r="AM1164" s="46">
        <v>40660</v>
      </c>
      <c r="AN1164" s="46">
        <v>24030</v>
      </c>
      <c r="AO1164" s="46">
        <v>16630</v>
      </c>
      <c r="AP1164" s="45">
        <v>398.4</v>
      </c>
      <c r="AQ1164" s="45"/>
      <c r="AR1164" s="45" t="str">
        <f>IFERROR(VLOOKUP(AB1164,'Pedidos marco'!$A$1:$D$10000,4,0)," ")</f>
        <v xml:space="preserve"> </v>
      </c>
      <c r="AS1164" s="45">
        <f t="shared" si="126"/>
        <v>7</v>
      </c>
      <c r="AT1164" s="45" t="str">
        <f t="shared" si="127"/>
        <v>07</v>
      </c>
      <c r="AU1164" s="47">
        <v>24</v>
      </c>
      <c r="AV1164" s="19" t="str">
        <f t="shared" si="128"/>
        <v>04 April</v>
      </c>
      <c r="AW1164" s="19">
        <f t="shared" si="129"/>
        <v>0.83</v>
      </c>
      <c r="AX1164" s="19">
        <f t="shared" si="130"/>
        <v>16.599999999999998</v>
      </c>
      <c r="AY1164" s="19" t="e">
        <f>VLOOKUP(AG1164,Cías!$A$1:$E$10000,5,0)</f>
        <v>#N/A</v>
      </c>
      <c r="AZ1164" s="19" t="str">
        <f t="shared" si="131"/>
        <v>1022020</v>
      </c>
      <c r="BA1164" s="19" t="str">
        <f t="shared" si="132"/>
        <v>MENDEZ FIGUEROA JUAN CARLOS</v>
      </c>
      <c r="BB1164" s="19" t="e">
        <f>VLOOKUP(AG1164,Cías!$A$1:$E$10000,3,0)</f>
        <v>#N/A</v>
      </c>
      <c r="BC1164" s="19"/>
      <c r="BD1164" s="19"/>
      <c r="BE1164" s="19"/>
      <c r="BF1164" s="19"/>
      <c r="BG1164" s="19"/>
      <c r="BH1164" s="19"/>
      <c r="BI1164" s="19"/>
      <c r="BJ1164" s="19"/>
    </row>
    <row r="1165" spans="1:62" ht="15" x14ac:dyDescent="0.2">
      <c r="A1165" s="19" t="s">
        <v>11484</v>
      </c>
      <c r="B1165" s="19" t="s">
        <v>1479</v>
      </c>
      <c r="C1165" s="43">
        <v>44658</v>
      </c>
      <c r="D1165" s="44">
        <v>0.73750000000000004</v>
      </c>
      <c r="E1165" s="19" t="s">
        <v>11485</v>
      </c>
      <c r="F1165" s="19" t="s">
        <v>11486</v>
      </c>
      <c r="G1165" s="19" t="s">
        <v>11487</v>
      </c>
      <c r="H1165" s="45">
        <v>3278.88</v>
      </c>
      <c r="I1165" s="45">
        <v>3676.31</v>
      </c>
      <c r="J1165" s="19" t="s">
        <v>1560</v>
      </c>
      <c r="K1165" s="19" t="s">
        <v>11488</v>
      </c>
      <c r="L1165" s="19" t="s">
        <v>11489</v>
      </c>
      <c r="M1165" s="19" t="s">
        <v>11490</v>
      </c>
      <c r="N1165" s="19" t="s">
        <v>11484</v>
      </c>
      <c r="O1165" s="19" t="s">
        <v>367</v>
      </c>
      <c r="P1165" s="19" t="s">
        <v>368</v>
      </c>
      <c r="Q1165" s="46">
        <v>480</v>
      </c>
      <c r="R1165" s="19" t="s">
        <v>1544</v>
      </c>
      <c r="S1165" s="19" t="s">
        <v>3305</v>
      </c>
      <c r="T1165" s="19" t="s">
        <v>3306</v>
      </c>
      <c r="U1165" s="19" t="s">
        <v>3307</v>
      </c>
      <c r="V1165" s="19" t="s">
        <v>3308</v>
      </c>
      <c r="W1165" s="19" t="s">
        <v>1627</v>
      </c>
      <c r="X1165" s="19" t="s">
        <v>3309</v>
      </c>
      <c r="Y1165" s="19" t="s">
        <v>1629</v>
      </c>
      <c r="Z1165" s="19" t="s">
        <v>1630</v>
      </c>
      <c r="AA1165" s="46">
        <v>40</v>
      </c>
      <c r="AB1165" s="19" t="s">
        <v>520</v>
      </c>
      <c r="AC1165" s="19" t="s">
        <v>192</v>
      </c>
      <c r="AD1165" s="19" t="s">
        <v>1717</v>
      </c>
      <c r="AE1165" s="19" t="s">
        <v>1718</v>
      </c>
      <c r="AF1165" s="19" t="s">
        <v>1719</v>
      </c>
      <c r="AG1165" s="19" t="s">
        <v>1720</v>
      </c>
      <c r="AH1165" s="19" t="s">
        <v>1594</v>
      </c>
      <c r="AI1165" s="19" t="s">
        <v>1595</v>
      </c>
      <c r="AJ1165" s="45">
        <v>0.05</v>
      </c>
      <c r="AK1165" s="45">
        <v>24</v>
      </c>
      <c r="AL1165" s="19" t="s">
        <v>1501</v>
      </c>
      <c r="AM1165" s="46">
        <v>39410</v>
      </c>
      <c r="AN1165" s="46">
        <v>24080</v>
      </c>
      <c r="AO1165" s="46">
        <v>15330</v>
      </c>
      <c r="AP1165" s="45">
        <v>100.8</v>
      </c>
      <c r="AQ1165" s="45"/>
      <c r="AR1165" s="45" t="str">
        <f>IFERROR(VLOOKUP(AB1165,'Pedidos marco'!$A$1:$D$10000,4,0)," ")</f>
        <v xml:space="preserve"> </v>
      </c>
      <c r="AS1165" s="45">
        <f t="shared" si="126"/>
        <v>7</v>
      </c>
      <c r="AT1165" s="45" t="str">
        <f t="shared" si="127"/>
        <v>07</v>
      </c>
      <c r="AU1165" s="47">
        <v>24</v>
      </c>
      <c r="AV1165" s="19" t="str">
        <f t="shared" si="128"/>
        <v>04 April</v>
      </c>
      <c r="AW1165" s="19">
        <f t="shared" si="129"/>
        <v>0.21</v>
      </c>
      <c r="AX1165" s="19">
        <f t="shared" si="130"/>
        <v>4.2</v>
      </c>
      <c r="AY1165" s="19" t="e">
        <f>VLOOKUP(AG1165,Cías!$A$1:$E$10000,5,0)</f>
        <v>#N/A</v>
      </c>
      <c r="AZ1165" s="19" t="str">
        <f t="shared" si="131"/>
        <v>1013949</v>
      </c>
      <c r="BA1165" s="19" t="str">
        <f t="shared" si="132"/>
        <v>MEDIAVILLA FLORES WILSON PATRICIO</v>
      </c>
      <c r="BB1165" s="19" t="e">
        <f>VLOOKUP(AG1165,Cías!$A$1:$E$10000,3,0)</f>
        <v>#N/A</v>
      </c>
      <c r="BC1165" s="19"/>
      <c r="BD1165" s="19"/>
      <c r="BE1165" s="19"/>
      <c r="BF1165" s="19"/>
      <c r="BG1165" s="19"/>
      <c r="BH1165" s="19"/>
      <c r="BI1165" s="19"/>
      <c r="BJ1165" s="19"/>
    </row>
    <row r="1166" spans="1:62" ht="15" x14ac:dyDescent="0.2">
      <c r="A1166" s="19" t="s">
        <v>11491</v>
      </c>
      <c r="B1166" s="19" t="s">
        <v>1479</v>
      </c>
      <c r="C1166" s="43">
        <v>44658</v>
      </c>
      <c r="D1166" s="44">
        <v>0.74305555555556002</v>
      </c>
      <c r="E1166" s="19" t="s">
        <v>11492</v>
      </c>
      <c r="F1166" s="19" t="s">
        <v>11493</v>
      </c>
      <c r="G1166" s="19" t="s">
        <v>11494</v>
      </c>
      <c r="H1166" s="45">
        <v>1091.3800000000001</v>
      </c>
      <c r="I1166" s="45">
        <v>1223.67</v>
      </c>
      <c r="J1166" s="19" t="s">
        <v>1560</v>
      </c>
      <c r="K1166" s="19" t="s">
        <v>11495</v>
      </c>
      <c r="L1166" s="19" t="s">
        <v>11496</v>
      </c>
      <c r="M1166" s="19" t="s">
        <v>11497</v>
      </c>
      <c r="N1166" s="19" t="s">
        <v>11491</v>
      </c>
      <c r="O1166" s="19" t="s">
        <v>371</v>
      </c>
      <c r="P1166" s="19" t="s">
        <v>372</v>
      </c>
      <c r="Q1166" s="46">
        <v>160</v>
      </c>
      <c r="R1166" s="19" t="s">
        <v>1544</v>
      </c>
      <c r="S1166" s="19" t="s">
        <v>2616</v>
      </c>
      <c r="T1166" s="19" t="s">
        <v>236</v>
      </c>
      <c r="U1166" s="19" t="s">
        <v>3556</v>
      </c>
      <c r="V1166" s="19" t="s">
        <v>3557</v>
      </c>
      <c r="W1166" s="19" t="s">
        <v>415</v>
      </c>
      <c r="X1166" s="19" t="s">
        <v>3558</v>
      </c>
      <c r="Y1166" s="19" t="s">
        <v>3559</v>
      </c>
      <c r="Z1166" s="19" t="s">
        <v>3560</v>
      </c>
      <c r="AA1166" s="46">
        <v>67</v>
      </c>
      <c r="AB1166" s="19" t="s">
        <v>542</v>
      </c>
      <c r="AC1166" s="19" t="s">
        <v>236</v>
      </c>
      <c r="AD1166" s="19" t="s">
        <v>2622</v>
      </c>
      <c r="AE1166" s="19" t="s">
        <v>1481</v>
      </c>
      <c r="AF1166" s="19" t="s">
        <v>1554</v>
      </c>
      <c r="AG1166" s="19" t="s">
        <v>2623</v>
      </c>
      <c r="AH1166" s="19" t="s">
        <v>1499</v>
      </c>
      <c r="AI1166" s="19" t="s">
        <v>1500</v>
      </c>
      <c r="AJ1166" s="45">
        <v>0</v>
      </c>
      <c r="AK1166" s="45">
        <v>0</v>
      </c>
      <c r="AL1166" s="19" t="s">
        <v>1501</v>
      </c>
      <c r="AM1166" s="46">
        <v>11102.222</v>
      </c>
      <c r="AN1166" s="46">
        <v>8022.2219999999998</v>
      </c>
      <c r="AO1166" s="46">
        <v>3080</v>
      </c>
      <c r="AP1166" s="45">
        <v>52.8</v>
      </c>
      <c r="AQ1166" s="45"/>
      <c r="AR1166" s="45" t="str">
        <f>IFERROR(VLOOKUP(AB1166,'Pedidos marco'!$A$1:$D$10000,4,0)," ")</f>
        <v xml:space="preserve"> </v>
      </c>
      <c r="AS1166" s="45">
        <f t="shared" si="126"/>
        <v>7</v>
      </c>
      <c r="AT1166" s="45" t="str">
        <f t="shared" si="127"/>
        <v>07</v>
      </c>
      <c r="AU1166" s="47">
        <v>8</v>
      </c>
      <c r="AV1166" s="19" t="str">
        <f t="shared" si="128"/>
        <v>04 April</v>
      </c>
      <c r="AW1166" s="19">
        <f t="shared" si="129"/>
        <v>0.32999999999999996</v>
      </c>
      <c r="AX1166" s="19">
        <f t="shared" si="130"/>
        <v>6.6</v>
      </c>
      <c r="AY1166" s="19" t="e">
        <f>VLOOKUP(AG1166,Cías!$A$1:$E$10000,5,0)</f>
        <v>#N/A</v>
      </c>
      <c r="AZ1166" s="19" t="str">
        <f t="shared" si="131"/>
        <v>1021616</v>
      </c>
      <c r="BA1166" s="19" t="str">
        <f t="shared" si="132"/>
        <v>PERUGACHI SALCEDO HECTOR PATRICIO</v>
      </c>
      <c r="BB1166" s="19" t="e">
        <f>VLOOKUP(AG1166,Cías!$A$1:$E$10000,3,0)</f>
        <v>#N/A</v>
      </c>
      <c r="BC1166" s="19"/>
      <c r="BD1166" s="19"/>
      <c r="BE1166" s="19"/>
      <c r="BF1166" s="19"/>
      <c r="BG1166" s="19"/>
      <c r="BH1166" s="19"/>
      <c r="BI1166" s="19"/>
      <c r="BJ1166" s="19"/>
    </row>
    <row r="1167" spans="1:62" ht="15" x14ac:dyDescent="0.2">
      <c r="A1167" s="19" t="s">
        <v>11491</v>
      </c>
      <c r="B1167" s="19" t="s">
        <v>1479</v>
      </c>
      <c r="C1167" s="43">
        <v>44658</v>
      </c>
      <c r="D1167" s="44">
        <v>0.74305555555556002</v>
      </c>
      <c r="E1167" s="19" t="s">
        <v>11498</v>
      </c>
      <c r="F1167" s="19" t="s">
        <v>11499</v>
      </c>
      <c r="G1167" s="19" t="s">
        <v>11500</v>
      </c>
      <c r="H1167" s="45">
        <v>500.54</v>
      </c>
      <c r="I1167" s="45">
        <v>561.20000000000005</v>
      </c>
      <c r="J1167" s="19" t="s">
        <v>1560</v>
      </c>
      <c r="K1167" s="19" t="s">
        <v>11495</v>
      </c>
      <c r="L1167" s="19" t="s">
        <v>11501</v>
      </c>
      <c r="M1167" s="19" t="s">
        <v>11502</v>
      </c>
      <c r="N1167" s="19" t="s">
        <v>11491</v>
      </c>
      <c r="O1167" s="19" t="s">
        <v>369</v>
      </c>
      <c r="P1167" s="19" t="s">
        <v>370</v>
      </c>
      <c r="Q1167" s="46">
        <v>80</v>
      </c>
      <c r="R1167" s="19" t="s">
        <v>1544</v>
      </c>
      <c r="S1167" s="19" t="s">
        <v>2616</v>
      </c>
      <c r="T1167" s="19" t="s">
        <v>236</v>
      </c>
      <c r="U1167" s="19" t="s">
        <v>3556</v>
      </c>
      <c r="V1167" s="19" t="s">
        <v>3557</v>
      </c>
      <c r="W1167" s="19" t="s">
        <v>415</v>
      </c>
      <c r="X1167" s="19" t="s">
        <v>3558</v>
      </c>
      <c r="Y1167" s="19" t="s">
        <v>3559</v>
      </c>
      <c r="Z1167" s="19" t="s">
        <v>3560</v>
      </c>
      <c r="AA1167" s="46">
        <v>67</v>
      </c>
      <c r="AB1167" s="19" t="s">
        <v>542</v>
      </c>
      <c r="AC1167" s="19" t="s">
        <v>236</v>
      </c>
      <c r="AD1167" s="19" t="s">
        <v>2622</v>
      </c>
      <c r="AE1167" s="19" t="s">
        <v>1481</v>
      </c>
      <c r="AF1167" s="19" t="s">
        <v>1554</v>
      </c>
      <c r="AG1167" s="19" t="s">
        <v>2623</v>
      </c>
      <c r="AH1167" s="19" t="s">
        <v>1499</v>
      </c>
      <c r="AI1167" s="19" t="s">
        <v>1500</v>
      </c>
      <c r="AJ1167" s="45">
        <v>0</v>
      </c>
      <c r="AK1167" s="45">
        <v>0</v>
      </c>
      <c r="AL1167" s="19" t="s">
        <v>1501</v>
      </c>
      <c r="AM1167" s="46">
        <v>7091.1109999999999</v>
      </c>
      <c r="AN1167" s="46">
        <v>4011.1109999999999</v>
      </c>
      <c r="AO1167" s="46">
        <v>3080</v>
      </c>
      <c r="AP1167" s="45">
        <v>26.4</v>
      </c>
      <c r="AQ1167" s="45"/>
      <c r="AR1167" s="45" t="str">
        <f>IFERROR(VLOOKUP(AB1167,'Pedidos marco'!$A$1:$D$10000,4,0)," ")</f>
        <v xml:space="preserve"> </v>
      </c>
      <c r="AS1167" s="45">
        <f t="shared" si="126"/>
        <v>7</v>
      </c>
      <c r="AT1167" s="45" t="str">
        <f t="shared" si="127"/>
        <v>07</v>
      </c>
      <c r="AU1167" s="47">
        <v>4</v>
      </c>
      <c r="AV1167" s="19" t="str">
        <f t="shared" si="128"/>
        <v>04 April</v>
      </c>
      <c r="AW1167" s="19">
        <f t="shared" si="129"/>
        <v>0.32999999999999996</v>
      </c>
      <c r="AX1167" s="19">
        <f t="shared" si="130"/>
        <v>6.6</v>
      </c>
      <c r="AY1167" s="19" t="e">
        <f>VLOOKUP(AG1167,Cías!$A$1:$E$10000,5,0)</f>
        <v>#N/A</v>
      </c>
      <c r="AZ1167" s="19" t="str">
        <f t="shared" si="131"/>
        <v>1021616</v>
      </c>
      <c r="BA1167" s="19" t="str">
        <f t="shared" si="132"/>
        <v>PERUGACHI SALCEDO HECTOR PATRICIO</v>
      </c>
      <c r="BB1167" s="19" t="e">
        <f>VLOOKUP(AG1167,Cías!$A$1:$E$10000,3,0)</f>
        <v>#N/A</v>
      </c>
      <c r="BC1167" s="19"/>
      <c r="BD1167" s="19"/>
      <c r="BE1167" s="19"/>
      <c r="BF1167" s="19"/>
      <c r="BG1167" s="19"/>
      <c r="BH1167" s="19"/>
      <c r="BI1167" s="19"/>
      <c r="BJ1167" s="19"/>
    </row>
    <row r="1168" spans="1:62" ht="15" x14ac:dyDescent="0.2">
      <c r="A1168" s="19" t="s">
        <v>11491</v>
      </c>
      <c r="B1168" s="19" t="s">
        <v>1479</v>
      </c>
      <c r="C1168" s="43">
        <v>44658</v>
      </c>
      <c r="D1168" s="44">
        <v>0.74305555555556002</v>
      </c>
      <c r="E1168" s="19" t="s">
        <v>11503</v>
      </c>
      <c r="F1168" s="19" t="s">
        <v>11504</v>
      </c>
      <c r="G1168" s="19" t="s">
        <v>11505</v>
      </c>
      <c r="H1168" s="45">
        <v>814.97</v>
      </c>
      <c r="I1168" s="45">
        <v>913.75</v>
      </c>
      <c r="J1168" s="19" t="s">
        <v>1560</v>
      </c>
      <c r="K1168" s="19" t="s">
        <v>11495</v>
      </c>
      <c r="L1168" s="19" t="s">
        <v>11506</v>
      </c>
      <c r="M1168" s="19" t="s">
        <v>11507</v>
      </c>
      <c r="N1168" s="19" t="s">
        <v>11491</v>
      </c>
      <c r="O1168" s="19" t="s">
        <v>367</v>
      </c>
      <c r="P1168" s="19" t="s">
        <v>368</v>
      </c>
      <c r="Q1168" s="46">
        <v>120</v>
      </c>
      <c r="R1168" s="19" t="s">
        <v>1544</v>
      </c>
      <c r="S1168" s="19" t="s">
        <v>2616</v>
      </c>
      <c r="T1168" s="19" t="s">
        <v>236</v>
      </c>
      <c r="U1168" s="19" t="s">
        <v>3556</v>
      </c>
      <c r="V1168" s="19" t="s">
        <v>3557</v>
      </c>
      <c r="W1168" s="19" t="s">
        <v>415</v>
      </c>
      <c r="X1168" s="19" t="s">
        <v>3558</v>
      </c>
      <c r="Y1168" s="19" t="s">
        <v>3559</v>
      </c>
      <c r="Z1168" s="19" t="s">
        <v>3560</v>
      </c>
      <c r="AA1168" s="46">
        <v>67</v>
      </c>
      <c r="AB1168" s="19" t="s">
        <v>542</v>
      </c>
      <c r="AC1168" s="19" t="s">
        <v>236</v>
      </c>
      <c r="AD1168" s="19" t="s">
        <v>2622</v>
      </c>
      <c r="AE1168" s="19" t="s">
        <v>1481</v>
      </c>
      <c r="AF1168" s="19" t="s">
        <v>1554</v>
      </c>
      <c r="AG1168" s="19" t="s">
        <v>2623</v>
      </c>
      <c r="AH1168" s="19" t="s">
        <v>1499</v>
      </c>
      <c r="AI1168" s="19" t="s">
        <v>1500</v>
      </c>
      <c r="AJ1168" s="45">
        <v>0</v>
      </c>
      <c r="AK1168" s="45">
        <v>0</v>
      </c>
      <c r="AL1168" s="19" t="s">
        <v>1501</v>
      </c>
      <c r="AM1168" s="46">
        <v>9096.6669999999995</v>
      </c>
      <c r="AN1168" s="46">
        <v>6016.6670000000004</v>
      </c>
      <c r="AO1168" s="46">
        <v>3080</v>
      </c>
      <c r="AP1168" s="45">
        <v>39.6</v>
      </c>
      <c r="AQ1168" s="45"/>
      <c r="AR1168" s="45" t="str">
        <f>IFERROR(VLOOKUP(AB1168,'Pedidos marco'!$A$1:$D$10000,4,0)," ")</f>
        <v xml:space="preserve"> </v>
      </c>
      <c r="AS1168" s="45">
        <f t="shared" si="126"/>
        <v>7</v>
      </c>
      <c r="AT1168" s="45" t="str">
        <f t="shared" si="127"/>
        <v>07</v>
      </c>
      <c r="AU1168" s="47">
        <v>6</v>
      </c>
      <c r="AV1168" s="19" t="str">
        <f t="shared" si="128"/>
        <v>04 April</v>
      </c>
      <c r="AW1168" s="19">
        <f t="shared" si="129"/>
        <v>0.33</v>
      </c>
      <c r="AX1168" s="19">
        <f t="shared" si="130"/>
        <v>6.6000000000000005</v>
      </c>
      <c r="AY1168" s="19" t="e">
        <f>VLOOKUP(AG1168,Cías!$A$1:$E$10000,5,0)</f>
        <v>#N/A</v>
      </c>
      <c r="AZ1168" s="19" t="str">
        <f t="shared" si="131"/>
        <v>1021616</v>
      </c>
      <c r="BA1168" s="19" t="str">
        <f t="shared" si="132"/>
        <v>PERUGACHI SALCEDO HECTOR PATRICIO</v>
      </c>
      <c r="BB1168" s="19" t="e">
        <f>VLOOKUP(AG1168,Cías!$A$1:$E$10000,3,0)</f>
        <v>#N/A</v>
      </c>
      <c r="BC1168" s="19"/>
      <c r="BD1168" s="19"/>
      <c r="BE1168" s="19"/>
      <c r="BF1168" s="19"/>
      <c r="BG1168" s="19"/>
      <c r="BH1168" s="19"/>
      <c r="BI1168" s="19"/>
      <c r="BJ1168" s="19"/>
    </row>
    <row r="1169" spans="1:62" ht="15" x14ac:dyDescent="0.2">
      <c r="A1169" s="19" t="s">
        <v>11508</v>
      </c>
      <c r="B1169" s="19" t="s">
        <v>1479</v>
      </c>
      <c r="C1169" s="43">
        <v>44658</v>
      </c>
      <c r="D1169" s="44">
        <v>0.74444444444444002</v>
      </c>
      <c r="E1169" s="19" t="s">
        <v>11509</v>
      </c>
      <c r="F1169" s="19" t="s">
        <v>2848</v>
      </c>
      <c r="G1169" s="19" t="s">
        <v>2849</v>
      </c>
      <c r="H1169" s="45">
        <v>3502.73</v>
      </c>
      <c r="I1169" s="45">
        <v>3927.29</v>
      </c>
      <c r="J1169" s="19" t="s">
        <v>2037</v>
      </c>
      <c r="K1169" s="19" t="s">
        <v>2850</v>
      </c>
      <c r="L1169" s="19" t="s">
        <v>11510</v>
      </c>
      <c r="M1169" s="19" t="s">
        <v>11511</v>
      </c>
      <c r="N1169" s="19" t="s">
        <v>11508</v>
      </c>
      <c r="O1169" s="19" t="s">
        <v>1823</v>
      </c>
      <c r="P1169" s="19" t="s">
        <v>1824</v>
      </c>
      <c r="Q1169" s="46">
        <v>31.28</v>
      </c>
      <c r="R1169" s="19" t="s">
        <v>1488</v>
      </c>
      <c r="S1169" s="19" t="s">
        <v>2853</v>
      </c>
      <c r="T1169" s="19" t="s">
        <v>2854</v>
      </c>
      <c r="U1169" s="19" t="s">
        <v>2855</v>
      </c>
      <c r="V1169" s="19" t="s">
        <v>2856</v>
      </c>
      <c r="W1169" s="19" t="s">
        <v>1829</v>
      </c>
      <c r="X1169" s="19" t="s">
        <v>2857</v>
      </c>
      <c r="Y1169" s="19" t="s">
        <v>1831</v>
      </c>
      <c r="Z1169" s="19" t="s">
        <v>1832</v>
      </c>
      <c r="AA1169" s="46">
        <v>8</v>
      </c>
      <c r="AB1169" s="19" t="s">
        <v>473</v>
      </c>
      <c r="AC1169" s="19" t="s">
        <v>96</v>
      </c>
      <c r="AD1169" s="19" t="s">
        <v>5747</v>
      </c>
      <c r="AE1169" s="19" t="s">
        <v>5748</v>
      </c>
      <c r="AF1169" s="19" t="s">
        <v>1497</v>
      </c>
      <c r="AG1169" s="19" t="s">
        <v>5749</v>
      </c>
      <c r="AH1169" s="19" t="s">
        <v>1499</v>
      </c>
      <c r="AI1169" s="19" t="s">
        <v>1500</v>
      </c>
      <c r="AJ1169" s="45">
        <v>0</v>
      </c>
      <c r="AK1169" s="45">
        <v>0</v>
      </c>
      <c r="AL1169" s="19" t="s">
        <v>1517</v>
      </c>
      <c r="AM1169" s="46">
        <v>49310</v>
      </c>
      <c r="AN1169" s="46">
        <v>31280</v>
      </c>
      <c r="AO1169" s="46">
        <v>18030</v>
      </c>
      <c r="AP1169" s="45">
        <v>0</v>
      </c>
      <c r="AQ1169" s="45"/>
      <c r="AR1169" s="45" t="str">
        <f>IFERROR(VLOOKUP(AB1169,'Pedidos marco'!$A$1:$D$10000,4,0)," ")</f>
        <v xml:space="preserve"> </v>
      </c>
      <c r="AS1169" s="45">
        <f t="shared" si="126"/>
        <v>7</v>
      </c>
      <c r="AT1169" s="45" t="str">
        <f t="shared" si="127"/>
        <v>07</v>
      </c>
      <c r="AU1169" s="47">
        <v>31.28</v>
      </c>
      <c r="AV1169" s="19" t="str">
        <f t="shared" si="128"/>
        <v>04 April</v>
      </c>
      <c r="AW1169" s="19">
        <f t="shared" si="129"/>
        <v>0</v>
      </c>
      <c r="AX1169" s="19">
        <f t="shared" si="130"/>
        <v>0</v>
      </c>
      <c r="AY1169" s="19" t="e">
        <f>VLOOKUP(AG1169,Cías!$A$1:$E$10000,5,0)</f>
        <v>#N/A</v>
      </c>
      <c r="AZ1169" s="19" t="str">
        <f t="shared" si="131"/>
        <v>1013227</v>
      </c>
      <c r="BA1169" s="19" t="str">
        <f t="shared" si="132"/>
        <v>COMPAÑIA DE TRANSPORTE PESADO</v>
      </c>
      <c r="BB1169" s="19" t="e">
        <f>VLOOKUP(AG1169,Cías!$A$1:$E$10000,3,0)</f>
        <v>#N/A</v>
      </c>
      <c r="BC1169" s="19"/>
      <c r="BD1169" s="19"/>
      <c r="BE1169" s="19"/>
      <c r="BF1169" s="19"/>
      <c r="BG1169" s="19"/>
      <c r="BH1169" s="19"/>
      <c r="BI1169" s="19"/>
      <c r="BJ1169" s="19"/>
    </row>
    <row r="1170" spans="1:62" ht="15" x14ac:dyDescent="0.2">
      <c r="A1170" s="19" t="s">
        <v>11512</v>
      </c>
      <c r="B1170" s="19" t="s">
        <v>1479</v>
      </c>
      <c r="C1170" s="43">
        <v>44658</v>
      </c>
      <c r="D1170" s="44">
        <v>0.74583333333333002</v>
      </c>
      <c r="E1170" s="19" t="s">
        <v>11513</v>
      </c>
      <c r="F1170" s="19" t="s">
        <v>11514</v>
      </c>
      <c r="G1170" s="19" t="s">
        <v>11515</v>
      </c>
      <c r="H1170" s="45">
        <v>3278.88</v>
      </c>
      <c r="I1170" s="45">
        <v>3676.31</v>
      </c>
      <c r="J1170" s="19" t="s">
        <v>1560</v>
      </c>
      <c r="K1170" s="19" t="s">
        <v>11516</v>
      </c>
      <c r="L1170" s="19" t="s">
        <v>11517</v>
      </c>
      <c r="M1170" s="19" t="s">
        <v>11518</v>
      </c>
      <c r="N1170" s="19" t="s">
        <v>11512</v>
      </c>
      <c r="O1170" s="19" t="s">
        <v>367</v>
      </c>
      <c r="P1170" s="19" t="s">
        <v>368</v>
      </c>
      <c r="Q1170" s="46">
        <v>480</v>
      </c>
      <c r="R1170" s="19" t="s">
        <v>1544</v>
      </c>
      <c r="S1170" s="19" t="s">
        <v>3305</v>
      </c>
      <c r="T1170" s="19" t="s">
        <v>3306</v>
      </c>
      <c r="U1170" s="19" t="s">
        <v>3307</v>
      </c>
      <c r="V1170" s="19" t="s">
        <v>3308</v>
      </c>
      <c r="W1170" s="19" t="s">
        <v>1627</v>
      </c>
      <c r="X1170" s="19" t="s">
        <v>3309</v>
      </c>
      <c r="Y1170" s="19" t="s">
        <v>1629</v>
      </c>
      <c r="Z1170" s="19" t="s">
        <v>1630</v>
      </c>
      <c r="AA1170" s="46">
        <v>40</v>
      </c>
      <c r="AB1170" s="19" t="s">
        <v>589</v>
      </c>
      <c r="AC1170" s="19" t="s">
        <v>335</v>
      </c>
      <c r="AD1170" s="19" t="s">
        <v>6594</v>
      </c>
      <c r="AE1170" s="19" t="s">
        <v>6595</v>
      </c>
      <c r="AF1170" s="19" t="s">
        <v>1719</v>
      </c>
      <c r="AG1170" s="19" t="s">
        <v>6596</v>
      </c>
      <c r="AH1170" s="19" t="s">
        <v>1594</v>
      </c>
      <c r="AI1170" s="19" t="s">
        <v>1595</v>
      </c>
      <c r="AJ1170" s="45">
        <v>0.05</v>
      </c>
      <c r="AK1170" s="45">
        <v>24</v>
      </c>
      <c r="AL1170" s="19" t="s">
        <v>1501</v>
      </c>
      <c r="AM1170" s="46">
        <v>40360</v>
      </c>
      <c r="AN1170" s="46">
        <v>24070</v>
      </c>
      <c r="AO1170" s="46">
        <v>16290</v>
      </c>
      <c r="AP1170" s="45">
        <v>100.8</v>
      </c>
      <c r="AQ1170" s="45"/>
      <c r="AR1170" s="45" t="str">
        <f>IFERROR(VLOOKUP(AB1170,'Pedidos marco'!$A$1:$D$10000,4,0)," ")</f>
        <v xml:space="preserve"> </v>
      </c>
      <c r="AS1170" s="45">
        <f t="shared" si="126"/>
        <v>7</v>
      </c>
      <c r="AT1170" s="45" t="str">
        <f t="shared" si="127"/>
        <v>07</v>
      </c>
      <c r="AU1170" s="47">
        <v>24</v>
      </c>
      <c r="AV1170" s="19" t="str">
        <f t="shared" si="128"/>
        <v>04 April</v>
      </c>
      <c r="AW1170" s="19">
        <f t="shared" si="129"/>
        <v>0.21</v>
      </c>
      <c r="AX1170" s="19">
        <f t="shared" si="130"/>
        <v>4.2</v>
      </c>
      <c r="AY1170" s="19" t="e">
        <f>VLOOKUP(AG1170,Cías!$A$1:$E$10000,5,0)</f>
        <v>#N/A</v>
      </c>
      <c r="AZ1170" s="19" t="str">
        <f t="shared" si="131"/>
        <v>1020170</v>
      </c>
      <c r="BA1170" s="19" t="str">
        <f t="shared" si="132"/>
        <v>VILLEGAS PASQUEL DARWIN EDMUNDO</v>
      </c>
      <c r="BB1170" s="19" t="e">
        <f>VLOOKUP(AG1170,Cías!$A$1:$E$10000,3,0)</f>
        <v>#N/A</v>
      </c>
      <c r="BC1170" s="19"/>
      <c r="BD1170" s="19"/>
      <c r="BE1170" s="19"/>
      <c r="BF1170" s="19"/>
      <c r="BG1170" s="19"/>
      <c r="BH1170" s="19"/>
      <c r="BI1170" s="19"/>
      <c r="BJ1170" s="19"/>
    </row>
    <row r="1171" spans="1:62" ht="15" x14ac:dyDescent="0.2">
      <c r="A1171" s="19" t="s">
        <v>11519</v>
      </c>
      <c r="B1171" s="19" t="s">
        <v>1479</v>
      </c>
      <c r="C1171" s="43">
        <v>44658</v>
      </c>
      <c r="D1171" s="44">
        <v>0.74791666666667</v>
      </c>
      <c r="E1171" s="19" t="s">
        <v>11520</v>
      </c>
      <c r="F1171" s="19" t="s">
        <v>11521</v>
      </c>
      <c r="G1171" s="19" t="s">
        <v>11522</v>
      </c>
      <c r="H1171" s="45">
        <v>836.4</v>
      </c>
      <c r="I1171" s="45">
        <v>937.78</v>
      </c>
      <c r="J1171" s="19" t="s">
        <v>1560</v>
      </c>
      <c r="K1171" s="19" t="s">
        <v>11523</v>
      </c>
      <c r="L1171" s="19" t="s">
        <v>11524</v>
      </c>
      <c r="M1171" s="19" t="s">
        <v>11525</v>
      </c>
      <c r="N1171" s="19" t="s">
        <v>11519</v>
      </c>
      <c r="O1171" s="19" t="s">
        <v>371</v>
      </c>
      <c r="P1171" s="19" t="s">
        <v>372</v>
      </c>
      <c r="Q1171" s="46">
        <v>120</v>
      </c>
      <c r="R1171" s="19" t="s">
        <v>1544</v>
      </c>
      <c r="S1171" s="19" t="s">
        <v>1825</v>
      </c>
      <c r="T1171" s="19" t="s">
        <v>1826</v>
      </c>
      <c r="U1171" s="19" t="s">
        <v>4297</v>
      </c>
      <c r="V1171" s="19" t="s">
        <v>4298</v>
      </c>
      <c r="W1171" s="19" t="s">
        <v>1829</v>
      </c>
      <c r="X1171" s="19" t="s">
        <v>4299</v>
      </c>
      <c r="Y1171" s="19" t="s">
        <v>1831</v>
      </c>
      <c r="Z1171" s="19" t="s">
        <v>1832</v>
      </c>
      <c r="AA1171" s="46">
        <v>8</v>
      </c>
      <c r="AB1171" s="19" t="s">
        <v>497</v>
      </c>
      <c r="AC1171" s="19" t="s">
        <v>143</v>
      </c>
      <c r="AD1171" s="19" t="s">
        <v>11526</v>
      </c>
      <c r="AE1171" s="19" t="s">
        <v>11527</v>
      </c>
      <c r="AF1171" s="19" t="s">
        <v>1592</v>
      </c>
      <c r="AG1171" s="19" t="s">
        <v>11528</v>
      </c>
      <c r="AH1171" s="19" t="s">
        <v>1594</v>
      </c>
      <c r="AI1171" s="19" t="s">
        <v>1595</v>
      </c>
      <c r="AJ1171" s="45">
        <v>0.05</v>
      </c>
      <c r="AK1171" s="45">
        <v>6</v>
      </c>
      <c r="AL1171" s="19" t="s">
        <v>1501</v>
      </c>
      <c r="AM1171" s="46">
        <v>15227.5</v>
      </c>
      <c r="AN1171" s="46">
        <v>6007.5</v>
      </c>
      <c r="AO1171" s="46">
        <v>9220</v>
      </c>
      <c r="AP1171" s="45">
        <v>10.8</v>
      </c>
      <c r="AQ1171" s="45"/>
      <c r="AR1171" s="45" t="str">
        <f>IFERROR(VLOOKUP(AB1171,'Pedidos marco'!$A$1:$D$10000,4,0)," ")</f>
        <v xml:space="preserve"> </v>
      </c>
      <c r="AS1171" s="45">
        <f t="shared" si="126"/>
        <v>7</v>
      </c>
      <c r="AT1171" s="45" t="str">
        <f t="shared" si="127"/>
        <v>07</v>
      </c>
      <c r="AU1171" s="47">
        <v>6</v>
      </c>
      <c r="AV1171" s="19" t="str">
        <f t="shared" si="128"/>
        <v>04 April</v>
      </c>
      <c r="AW1171" s="19">
        <f t="shared" si="129"/>
        <v>9.0000000000000011E-2</v>
      </c>
      <c r="AX1171" s="19">
        <f t="shared" si="130"/>
        <v>1.8</v>
      </c>
      <c r="AY1171" s="19" t="e">
        <f>VLOOKUP(AG1171,Cías!$A$1:$E$10000,5,0)</f>
        <v>#N/A</v>
      </c>
      <c r="AZ1171" s="19" t="str">
        <f t="shared" si="131"/>
        <v>1013719</v>
      </c>
      <c r="BA1171" s="19" t="str">
        <f t="shared" si="132"/>
        <v>GARCES OSWALDO GERMAN</v>
      </c>
      <c r="BB1171" s="19" t="e">
        <f>VLOOKUP(AG1171,Cías!$A$1:$E$10000,3,0)</f>
        <v>#N/A</v>
      </c>
      <c r="BC1171" s="19"/>
      <c r="BD1171" s="19"/>
      <c r="BE1171" s="19"/>
      <c r="BF1171" s="19"/>
      <c r="BG1171" s="19"/>
      <c r="BH1171" s="19"/>
      <c r="BI1171" s="19"/>
      <c r="BJ1171" s="19"/>
    </row>
    <row r="1172" spans="1:62" ht="15" x14ac:dyDescent="0.2">
      <c r="A1172" s="19" t="s">
        <v>11519</v>
      </c>
      <c r="B1172" s="19" t="s">
        <v>1479</v>
      </c>
      <c r="C1172" s="43">
        <v>44658</v>
      </c>
      <c r="D1172" s="44">
        <v>0.74791666666667</v>
      </c>
      <c r="E1172" s="19" t="s">
        <v>11529</v>
      </c>
      <c r="F1172" s="19" t="s">
        <v>11530</v>
      </c>
      <c r="G1172" s="19" t="s">
        <v>11531</v>
      </c>
      <c r="H1172" s="45">
        <v>3588</v>
      </c>
      <c r="I1172" s="45">
        <v>4022.89</v>
      </c>
      <c r="J1172" s="19" t="s">
        <v>1560</v>
      </c>
      <c r="K1172" s="19" t="s">
        <v>11532</v>
      </c>
      <c r="L1172" s="19" t="s">
        <v>11533</v>
      </c>
      <c r="M1172" s="19" t="s">
        <v>11534</v>
      </c>
      <c r="N1172" s="19" t="s">
        <v>11519</v>
      </c>
      <c r="O1172" s="19" t="s">
        <v>367</v>
      </c>
      <c r="P1172" s="19" t="s">
        <v>368</v>
      </c>
      <c r="Q1172" s="46">
        <v>520</v>
      </c>
      <c r="R1172" s="19" t="s">
        <v>1544</v>
      </c>
      <c r="S1172" s="19" t="s">
        <v>1825</v>
      </c>
      <c r="T1172" s="19" t="s">
        <v>1826</v>
      </c>
      <c r="U1172" s="19" t="s">
        <v>4297</v>
      </c>
      <c r="V1172" s="19" t="s">
        <v>4298</v>
      </c>
      <c r="W1172" s="19" t="s">
        <v>1829</v>
      </c>
      <c r="X1172" s="19" t="s">
        <v>4299</v>
      </c>
      <c r="Y1172" s="19" t="s">
        <v>1831</v>
      </c>
      <c r="Z1172" s="19" t="s">
        <v>1832</v>
      </c>
      <c r="AA1172" s="46">
        <v>8</v>
      </c>
      <c r="AB1172" s="19" t="s">
        <v>497</v>
      </c>
      <c r="AC1172" s="19" t="s">
        <v>143</v>
      </c>
      <c r="AD1172" s="19" t="s">
        <v>11526</v>
      </c>
      <c r="AE1172" s="19" t="s">
        <v>11527</v>
      </c>
      <c r="AF1172" s="19" t="s">
        <v>1592</v>
      </c>
      <c r="AG1172" s="19" t="s">
        <v>11528</v>
      </c>
      <c r="AH1172" s="19" t="s">
        <v>1594</v>
      </c>
      <c r="AI1172" s="19" t="s">
        <v>1595</v>
      </c>
      <c r="AJ1172" s="45">
        <v>0.05</v>
      </c>
      <c r="AK1172" s="45">
        <v>26</v>
      </c>
      <c r="AL1172" s="19" t="s">
        <v>1501</v>
      </c>
      <c r="AM1172" s="46">
        <v>35252.5</v>
      </c>
      <c r="AN1172" s="46">
        <v>26032.5</v>
      </c>
      <c r="AO1172" s="46">
        <v>9220</v>
      </c>
      <c r="AP1172" s="45">
        <v>46.8</v>
      </c>
      <c r="AQ1172" s="45"/>
      <c r="AR1172" s="45" t="str">
        <f>IFERROR(VLOOKUP(AB1172,'Pedidos marco'!$A$1:$D$10000,4,0)," ")</f>
        <v xml:space="preserve"> </v>
      </c>
      <c r="AS1172" s="45">
        <f t="shared" si="126"/>
        <v>7</v>
      </c>
      <c r="AT1172" s="45" t="str">
        <f t="shared" si="127"/>
        <v>07</v>
      </c>
      <c r="AU1172" s="47">
        <v>26</v>
      </c>
      <c r="AV1172" s="19" t="str">
        <f t="shared" si="128"/>
        <v>04 April</v>
      </c>
      <c r="AW1172" s="19">
        <f t="shared" si="129"/>
        <v>0.09</v>
      </c>
      <c r="AX1172" s="19">
        <f t="shared" si="130"/>
        <v>1.7999999999999998</v>
      </c>
      <c r="AY1172" s="19" t="e">
        <f>VLOOKUP(AG1172,Cías!$A$1:$E$10000,5,0)</f>
        <v>#N/A</v>
      </c>
      <c r="AZ1172" s="19" t="str">
        <f t="shared" si="131"/>
        <v>1013719</v>
      </c>
      <c r="BA1172" s="19" t="str">
        <f t="shared" si="132"/>
        <v>GARCES OSWALDO GERMAN</v>
      </c>
      <c r="BB1172" s="19" t="e">
        <f>VLOOKUP(AG1172,Cías!$A$1:$E$10000,3,0)</f>
        <v>#N/A</v>
      </c>
      <c r="BC1172" s="19"/>
      <c r="BD1172" s="19"/>
      <c r="BE1172" s="19"/>
      <c r="BF1172" s="19"/>
      <c r="BG1172" s="19"/>
      <c r="BH1172" s="19"/>
      <c r="BI1172" s="19"/>
      <c r="BJ1172" s="19"/>
    </row>
    <row r="1173" spans="1:62" ht="15" x14ac:dyDescent="0.2">
      <c r="A1173" s="19" t="s">
        <v>11535</v>
      </c>
      <c r="B1173" s="19" t="s">
        <v>1479</v>
      </c>
      <c r="C1173" s="43">
        <v>44658</v>
      </c>
      <c r="D1173" s="44">
        <v>0.75208333333333</v>
      </c>
      <c r="E1173" s="19" t="s">
        <v>11536</v>
      </c>
      <c r="F1173" s="19" t="s">
        <v>1481</v>
      </c>
      <c r="G1173" s="19" t="s">
        <v>1481</v>
      </c>
      <c r="H1173" s="45">
        <v>0</v>
      </c>
      <c r="I1173" s="45">
        <v>0</v>
      </c>
      <c r="J1173" s="19" t="s">
        <v>1482</v>
      </c>
      <c r="K1173" s="19" t="s">
        <v>11537</v>
      </c>
      <c r="L1173" s="19" t="s">
        <v>11538</v>
      </c>
      <c r="M1173" s="19" t="s">
        <v>11539</v>
      </c>
      <c r="N1173" s="19" t="s">
        <v>11535</v>
      </c>
      <c r="O1173" s="19" t="s">
        <v>1641</v>
      </c>
      <c r="P1173" s="19" t="s">
        <v>1642</v>
      </c>
      <c r="Q1173" s="46">
        <v>640</v>
      </c>
      <c r="R1173" s="19" t="s">
        <v>1544</v>
      </c>
      <c r="S1173" s="19" t="s">
        <v>3229</v>
      </c>
      <c r="T1173" s="19" t="s">
        <v>3230</v>
      </c>
      <c r="U1173" s="19" t="s">
        <v>3231</v>
      </c>
      <c r="V1173" s="19" t="s">
        <v>2091</v>
      </c>
      <c r="W1173" s="19" t="s">
        <v>1492</v>
      </c>
      <c r="X1173" s="19" t="s">
        <v>3232</v>
      </c>
      <c r="Y1173" s="19" t="s">
        <v>1494</v>
      </c>
      <c r="Z1173" s="19" t="s">
        <v>1495</v>
      </c>
      <c r="AA1173" s="46">
        <v>247</v>
      </c>
      <c r="AB1173" s="19" t="s">
        <v>491</v>
      </c>
      <c r="AC1173" s="19" t="s">
        <v>131</v>
      </c>
      <c r="AD1173" s="19" t="s">
        <v>2294</v>
      </c>
      <c r="AE1173" s="19" t="s">
        <v>2295</v>
      </c>
      <c r="AF1173" s="19" t="s">
        <v>1592</v>
      </c>
      <c r="AG1173" s="19" t="s">
        <v>2296</v>
      </c>
      <c r="AH1173" s="19" t="s">
        <v>1502</v>
      </c>
      <c r="AI1173" s="19" t="s">
        <v>2099</v>
      </c>
      <c r="AJ1173" s="45">
        <v>0</v>
      </c>
      <c r="AK1173" s="45">
        <v>0</v>
      </c>
      <c r="AL1173" s="19" t="s">
        <v>1501</v>
      </c>
      <c r="AM1173" s="46">
        <v>50140</v>
      </c>
      <c r="AN1173" s="46">
        <v>32050</v>
      </c>
      <c r="AO1173" s="46">
        <v>18090</v>
      </c>
      <c r="AP1173" s="45">
        <v>537.6</v>
      </c>
      <c r="AQ1173" s="45"/>
      <c r="AR1173" s="45" t="str">
        <f>IFERROR(VLOOKUP(AB1173,'Pedidos marco'!$A$1:$D$10000,4,0)," ")</f>
        <v xml:space="preserve"> </v>
      </c>
      <c r="AS1173" s="45">
        <f t="shared" si="126"/>
        <v>7</v>
      </c>
      <c r="AT1173" s="45" t="str">
        <f t="shared" si="127"/>
        <v>07</v>
      </c>
      <c r="AU1173" s="47">
        <v>32</v>
      </c>
      <c r="AV1173" s="19" t="str">
        <f t="shared" si="128"/>
        <v>04 April</v>
      </c>
      <c r="AW1173" s="19">
        <f t="shared" si="129"/>
        <v>0.84000000000000008</v>
      </c>
      <c r="AX1173" s="19">
        <f t="shared" si="130"/>
        <v>16.8</v>
      </c>
      <c r="AY1173" s="19" t="e">
        <f>VLOOKUP(AG1173,Cías!$A$1:$E$10000,5,0)</f>
        <v>#N/A</v>
      </c>
      <c r="AZ1173" s="19" t="str">
        <f t="shared" si="131"/>
        <v>1021996</v>
      </c>
      <c r="BA1173" s="19" t="str">
        <f t="shared" si="132"/>
        <v>FRANCO VEGA SANDRO MARCELO</v>
      </c>
      <c r="BB1173" s="19" t="e">
        <f>VLOOKUP(AG1173,Cías!$A$1:$E$10000,3,0)</f>
        <v>#N/A</v>
      </c>
      <c r="BC1173" s="19"/>
      <c r="BD1173" s="19"/>
      <c r="BE1173" s="19"/>
      <c r="BF1173" s="19"/>
      <c r="BG1173" s="19"/>
      <c r="BH1173" s="19"/>
      <c r="BI1173" s="19"/>
      <c r="BJ1173" s="19"/>
    </row>
    <row r="1174" spans="1:62" ht="15" x14ac:dyDescent="0.2">
      <c r="A1174" s="19" t="s">
        <v>11540</v>
      </c>
      <c r="B1174" s="19" t="s">
        <v>1479</v>
      </c>
      <c r="C1174" s="43">
        <v>44658</v>
      </c>
      <c r="D1174" s="44">
        <v>0.75416666666666998</v>
      </c>
      <c r="E1174" s="19" t="s">
        <v>11541</v>
      </c>
      <c r="F1174" s="19" t="s">
        <v>11542</v>
      </c>
      <c r="G1174" s="19" t="s">
        <v>11543</v>
      </c>
      <c r="H1174" s="45">
        <v>3182.4</v>
      </c>
      <c r="I1174" s="45">
        <v>3568.13</v>
      </c>
      <c r="J1174" s="19" t="s">
        <v>1560</v>
      </c>
      <c r="K1174" s="19" t="s">
        <v>11544</v>
      </c>
      <c r="L1174" s="19" t="s">
        <v>11545</v>
      </c>
      <c r="M1174" s="19" t="s">
        <v>11546</v>
      </c>
      <c r="N1174" s="19" t="s">
        <v>11540</v>
      </c>
      <c r="O1174" s="19" t="s">
        <v>367</v>
      </c>
      <c r="P1174" s="19" t="s">
        <v>368</v>
      </c>
      <c r="Q1174" s="46">
        <v>480</v>
      </c>
      <c r="R1174" s="19" t="s">
        <v>1544</v>
      </c>
      <c r="S1174" s="19" t="s">
        <v>3264</v>
      </c>
      <c r="T1174" s="19" t="s">
        <v>3265</v>
      </c>
      <c r="U1174" s="19" t="s">
        <v>11547</v>
      </c>
      <c r="V1174" s="19" t="s">
        <v>11548</v>
      </c>
      <c r="W1174" s="19" t="s">
        <v>1586</v>
      </c>
      <c r="X1174" s="19" t="s">
        <v>11549</v>
      </c>
      <c r="Y1174" s="19" t="s">
        <v>1588</v>
      </c>
      <c r="Z1174" s="19" t="s">
        <v>1589</v>
      </c>
      <c r="AA1174" s="46">
        <v>250</v>
      </c>
      <c r="AB1174" s="19" t="s">
        <v>488</v>
      </c>
      <c r="AC1174" s="19" t="s">
        <v>125</v>
      </c>
      <c r="AD1174" s="19" t="s">
        <v>2505</v>
      </c>
      <c r="AE1174" s="19" t="s">
        <v>2506</v>
      </c>
      <c r="AF1174" s="19" t="s">
        <v>1719</v>
      </c>
      <c r="AG1174" s="19" t="s">
        <v>2507</v>
      </c>
      <c r="AH1174" s="19" t="s">
        <v>1594</v>
      </c>
      <c r="AI1174" s="19" t="s">
        <v>1595</v>
      </c>
      <c r="AJ1174" s="45">
        <v>0.05</v>
      </c>
      <c r="AK1174" s="45">
        <v>24</v>
      </c>
      <c r="AL1174" s="19" t="s">
        <v>1501</v>
      </c>
      <c r="AM1174" s="46">
        <v>39950</v>
      </c>
      <c r="AN1174" s="46">
        <v>24040</v>
      </c>
      <c r="AO1174" s="46">
        <v>15910</v>
      </c>
      <c r="AP1174" s="45">
        <v>432</v>
      </c>
      <c r="AQ1174" s="45"/>
      <c r="AR1174" s="45" t="str">
        <f>IFERROR(VLOOKUP(AB1174,'Pedidos marco'!$A$1:$D$10000,4,0)," ")</f>
        <v xml:space="preserve"> </v>
      </c>
      <c r="AS1174" s="45">
        <f t="shared" si="126"/>
        <v>7</v>
      </c>
      <c r="AT1174" s="45" t="str">
        <f t="shared" si="127"/>
        <v>07</v>
      </c>
      <c r="AU1174" s="47">
        <v>24</v>
      </c>
      <c r="AV1174" s="19" t="str">
        <f t="shared" si="128"/>
        <v>04 April</v>
      </c>
      <c r="AW1174" s="19">
        <f t="shared" si="129"/>
        <v>0.9</v>
      </c>
      <c r="AX1174" s="19">
        <f t="shared" si="130"/>
        <v>18</v>
      </c>
      <c r="AY1174" s="19" t="e">
        <f>VLOOKUP(AG1174,Cías!$A$1:$E$10000,5,0)</f>
        <v>#N/A</v>
      </c>
      <c r="AZ1174" s="19" t="str">
        <f t="shared" si="131"/>
        <v>10003431</v>
      </c>
      <c r="BA1174" s="19" t="str">
        <f t="shared" si="132"/>
        <v>FIALLOS ARTEAGA ESTEFANIA CAROLINA</v>
      </c>
      <c r="BB1174" s="19" t="e">
        <f>VLOOKUP(AG1174,Cías!$A$1:$E$10000,3,0)</f>
        <v>#N/A</v>
      </c>
      <c r="BC1174" s="19"/>
      <c r="BD1174" s="19"/>
      <c r="BE1174" s="19"/>
      <c r="BF1174" s="19"/>
      <c r="BG1174" s="19"/>
      <c r="BH1174" s="19"/>
      <c r="BI1174" s="19"/>
      <c r="BJ1174" s="19"/>
    </row>
    <row r="1175" spans="1:62" ht="15" x14ac:dyDescent="0.2">
      <c r="A1175" s="19" t="s">
        <v>11550</v>
      </c>
      <c r="B1175" s="19" t="s">
        <v>1479</v>
      </c>
      <c r="C1175" s="43">
        <v>44658</v>
      </c>
      <c r="D1175" s="44">
        <v>0.75833333333332997</v>
      </c>
      <c r="E1175" s="19" t="s">
        <v>11551</v>
      </c>
      <c r="F1175" s="19" t="s">
        <v>11552</v>
      </c>
      <c r="G1175" s="19" t="s">
        <v>11553</v>
      </c>
      <c r="H1175" s="45">
        <v>1223.6400000000001</v>
      </c>
      <c r="I1175" s="45">
        <v>1371.96</v>
      </c>
      <c r="J1175" s="19" t="s">
        <v>1560</v>
      </c>
      <c r="K1175" s="19" t="s">
        <v>11554</v>
      </c>
      <c r="L1175" s="19" t="s">
        <v>11555</v>
      </c>
      <c r="M1175" s="19" t="s">
        <v>11556</v>
      </c>
      <c r="N1175" s="19" t="s">
        <v>11550</v>
      </c>
      <c r="O1175" s="19" t="s">
        <v>369</v>
      </c>
      <c r="P1175" s="19" t="s">
        <v>370</v>
      </c>
      <c r="Q1175" s="46">
        <v>200</v>
      </c>
      <c r="R1175" s="19" t="s">
        <v>1544</v>
      </c>
      <c r="S1175" s="19" t="s">
        <v>2188</v>
      </c>
      <c r="T1175" s="19" t="s">
        <v>2189</v>
      </c>
      <c r="U1175" s="19" t="s">
        <v>5541</v>
      </c>
      <c r="V1175" s="19" t="s">
        <v>5542</v>
      </c>
      <c r="W1175" s="19" t="s">
        <v>415</v>
      </c>
      <c r="X1175" s="19" t="s">
        <v>5543</v>
      </c>
      <c r="Y1175" s="19" t="s">
        <v>1980</v>
      </c>
      <c r="Z1175" s="19" t="s">
        <v>1981</v>
      </c>
      <c r="AA1175" s="46">
        <v>89</v>
      </c>
      <c r="AB1175" s="19" t="s">
        <v>445</v>
      </c>
      <c r="AC1175" s="19" t="s">
        <v>37</v>
      </c>
      <c r="AD1175" s="19" t="s">
        <v>2193</v>
      </c>
      <c r="AE1175" s="19" t="s">
        <v>2194</v>
      </c>
      <c r="AF1175" s="19" t="s">
        <v>1592</v>
      </c>
      <c r="AG1175" s="19" t="s">
        <v>2195</v>
      </c>
      <c r="AH1175" s="19" t="s">
        <v>1594</v>
      </c>
      <c r="AI1175" s="19" t="s">
        <v>1595</v>
      </c>
      <c r="AJ1175" s="45">
        <v>0.05</v>
      </c>
      <c r="AK1175" s="45">
        <v>10</v>
      </c>
      <c r="AL1175" s="19" t="s">
        <v>1501</v>
      </c>
      <c r="AM1175" s="46">
        <v>18508.528999999999</v>
      </c>
      <c r="AN1175" s="46">
        <v>10023.529</v>
      </c>
      <c r="AO1175" s="46">
        <v>8485</v>
      </c>
      <c r="AP1175" s="45">
        <v>88</v>
      </c>
      <c r="AQ1175" s="45"/>
      <c r="AR1175" s="45" t="str">
        <f>IFERROR(VLOOKUP(AB1175,'Pedidos marco'!$A$1:$D$10000,4,0)," ")</f>
        <v xml:space="preserve"> </v>
      </c>
      <c r="AS1175" s="45">
        <f t="shared" si="126"/>
        <v>7</v>
      </c>
      <c r="AT1175" s="45" t="str">
        <f t="shared" si="127"/>
        <v>07</v>
      </c>
      <c r="AU1175" s="47">
        <v>10</v>
      </c>
      <c r="AV1175" s="19" t="str">
        <f t="shared" si="128"/>
        <v>04 April</v>
      </c>
      <c r="AW1175" s="19">
        <f t="shared" si="129"/>
        <v>0.44</v>
      </c>
      <c r="AX1175" s="19">
        <f t="shared" si="130"/>
        <v>8.8000000000000007</v>
      </c>
      <c r="AY1175" s="19" t="e">
        <f>VLOOKUP(AG1175,Cías!$A$1:$E$10000,5,0)</f>
        <v>#N/A</v>
      </c>
      <c r="AZ1175" s="19" t="str">
        <f t="shared" si="131"/>
        <v>1024381</v>
      </c>
      <c r="BA1175" s="19" t="str">
        <f t="shared" si="132"/>
        <v>BALCAZAR GORDON ALEJANDRO</v>
      </c>
      <c r="BB1175" s="19" t="e">
        <f>VLOOKUP(AG1175,Cías!$A$1:$E$10000,3,0)</f>
        <v>#N/A</v>
      </c>
      <c r="BC1175" s="19"/>
      <c r="BD1175" s="19"/>
      <c r="BE1175" s="19"/>
      <c r="BF1175" s="19"/>
      <c r="BG1175" s="19"/>
      <c r="BH1175" s="19"/>
      <c r="BI1175" s="19"/>
      <c r="BJ1175" s="19"/>
    </row>
    <row r="1176" spans="1:62" ht="15" x14ac:dyDescent="0.2">
      <c r="A1176" s="19" t="s">
        <v>11550</v>
      </c>
      <c r="B1176" s="19" t="s">
        <v>1479</v>
      </c>
      <c r="C1176" s="43">
        <v>44658</v>
      </c>
      <c r="D1176" s="44">
        <v>0.75833333333332997</v>
      </c>
      <c r="E1176" s="19" t="s">
        <v>11557</v>
      </c>
      <c r="F1176" s="19" t="s">
        <v>11558</v>
      </c>
      <c r="G1176" s="19" t="s">
        <v>11559</v>
      </c>
      <c r="H1176" s="45">
        <v>3202.85</v>
      </c>
      <c r="I1176" s="45">
        <v>3591.05</v>
      </c>
      <c r="J1176" s="19" t="s">
        <v>1560</v>
      </c>
      <c r="K1176" s="19" t="s">
        <v>11560</v>
      </c>
      <c r="L1176" s="19" t="s">
        <v>11561</v>
      </c>
      <c r="M1176" s="19" t="s">
        <v>11562</v>
      </c>
      <c r="N1176" s="19" t="s">
        <v>11550</v>
      </c>
      <c r="O1176" s="19" t="s">
        <v>367</v>
      </c>
      <c r="P1176" s="19" t="s">
        <v>368</v>
      </c>
      <c r="Q1176" s="46">
        <v>480</v>
      </c>
      <c r="R1176" s="19" t="s">
        <v>1544</v>
      </c>
      <c r="S1176" s="19" t="s">
        <v>2188</v>
      </c>
      <c r="T1176" s="19" t="s">
        <v>2189</v>
      </c>
      <c r="U1176" s="19" t="s">
        <v>5541</v>
      </c>
      <c r="V1176" s="19" t="s">
        <v>5542</v>
      </c>
      <c r="W1176" s="19" t="s">
        <v>415</v>
      </c>
      <c r="X1176" s="19" t="s">
        <v>5543</v>
      </c>
      <c r="Y1176" s="19" t="s">
        <v>1980</v>
      </c>
      <c r="Z1176" s="19" t="s">
        <v>1981</v>
      </c>
      <c r="AA1176" s="46">
        <v>89</v>
      </c>
      <c r="AB1176" s="19" t="s">
        <v>445</v>
      </c>
      <c r="AC1176" s="19" t="s">
        <v>37</v>
      </c>
      <c r="AD1176" s="19" t="s">
        <v>2193</v>
      </c>
      <c r="AE1176" s="19" t="s">
        <v>2194</v>
      </c>
      <c r="AF1176" s="19" t="s">
        <v>1592</v>
      </c>
      <c r="AG1176" s="19" t="s">
        <v>2195</v>
      </c>
      <c r="AH1176" s="19" t="s">
        <v>1594</v>
      </c>
      <c r="AI1176" s="19" t="s">
        <v>1595</v>
      </c>
      <c r="AJ1176" s="45">
        <v>0.05</v>
      </c>
      <c r="AK1176" s="45">
        <v>24</v>
      </c>
      <c r="AL1176" s="19" t="s">
        <v>1501</v>
      </c>
      <c r="AM1176" s="46">
        <v>32541.471000000001</v>
      </c>
      <c r="AN1176" s="46">
        <v>24056.471000000001</v>
      </c>
      <c r="AO1176" s="46">
        <v>8485</v>
      </c>
      <c r="AP1176" s="45">
        <v>211.2</v>
      </c>
      <c r="AQ1176" s="45"/>
      <c r="AR1176" s="45" t="str">
        <f>IFERROR(VLOOKUP(AB1176,'Pedidos marco'!$A$1:$D$10000,4,0)," ")</f>
        <v xml:space="preserve"> </v>
      </c>
      <c r="AS1176" s="45">
        <f t="shared" si="126"/>
        <v>7</v>
      </c>
      <c r="AT1176" s="45" t="str">
        <f t="shared" si="127"/>
        <v>07</v>
      </c>
      <c r="AU1176" s="47">
        <v>24</v>
      </c>
      <c r="AV1176" s="19" t="str">
        <f t="shared" si="128"/>
        <v>04 April</v>
      </c>
      <c r="AW1176" s="19">
        <f t="shared" si="129"/>
        <v>0.44</v>
      </c>
      <c r="AX1176" s="19">
        <f t="shared" si="130"/>
        <v>8.7999999999999989</v>
      </c>
      <c r="AY1176" s="19" t="e">
        <f>VLOOKUP(AG1176,Cías!$A$1:$E$10000,5,0)</f>
        <v>#N/A</v>
      </c>
      <c r="AZ1176" s="19" t="str">
        <f t="shared" si="131"/>
        <v>1024381</v>
      </c>
      <c r="BA1176" s="19" t="str">
        <f t="shared" si="132"/>
        <v>BALCAZAR GORDON ALEJANDRO</v>
      </c>
      <c r="BB1176" s="19" t="e">
        <f>VLOOKUP(AG1176,Cías!$A$1:$E$10000,3,0)</f>
        <v>#N/A</v>
      </c>
      <c r="BC1176" s="19"/>
      <c r="BD1176" s="19"/>
      <c r="BE1176" s="19"/>
      <c r="BF1176" s="19"/>
      <c r="BG1176" s="19"/>
      <c r="BH1176" s="19"/>
      <c r="BI1176" s="19"/>
      <c r="BJ1176" s="19"/>
    </row>
    <row r="1177" spans="1:62" ht="15" x14ac:dyDescent="0.2">
      <c r="A1177" s="19" t="s">
        <v>11563</v>
      </c>
      <c r="B1177" s="19" t="s">
        <v>1479</v>
      </c>
      <c r="C1177" s="43">
        <v>44658</v>
      </c>
      <c r="D1177" s="44">
        <v>0.76111111111110996</v>
      </c>
      <c r="E1177" s="19" t="s">
        <v>11564</v>
      </c>
      <c r="F1177" s="19" t="s">
        <v>11565</v>
      </c>
      <c r="G1177" s="19" t="s">
        <v>11566</v>
      </c>
      <c r="H1177" s="45">
        <v>2287.17</v>
      </c>
      <c r="I1177" s="45">
        <v>2564.39</v>
      </c>
      <c r="J1177" s="19" t="s">
        <v>1560</v>
      </c>
      <c r="K1177" s="19" t="s">
        <v>11567</v>
      </c>
      <c r="L1177" s="19" t="s">
        <v>11568</v>
      </c>
      <c r="M1177" s="19" t="s">
        <v>11569</v>
      </c>
      <c r="N1177" s="19" t="s">
        <v>11563</v>
      </c>
      <c r="O1177" s="19" t="s">
        <v>367</v>
      </c>
      <c r="P1177" s="19" t="s">
        <v>368</v>
      </c>
      <c r="Q1177" s="46">
        <v>360</v>
      </c>
      <c r="R1177" s="19" t="s">
        <v>1544</v>
      </c>
      <c r="S1177" s="19" t="s">
        <v>1754</v>
      </c>
      <c r="T1177" s="19" t="s">
        <v>104</v>
      </c>
      <c r="U1177" s="19" t="s">
        <v>2901</v>
      </c>
      <c r="V1177" s="19" t="s">
        <v>2902</v>
      </c>
      <c r="W1177" s="19" t="s">
        <v>2127</v>
      </c>
      <c r="X1177" s="19" t="s">
        <v>2903</v>
      </c>
      <c r="Y1177" s="19" t="s">
        <v>2129</v>
      </c>
      <c r="Z1177" s="19" t="s">
        <v>2130</v>
      </c>
      <c r="AA1177" s="46">
        <v>205</v>
      </c>
      <c r="AB1177" s="19" t="s">
        <v>585</v>
      </c>
      <c r="AC1177" s="19" t="s">
        <v>327</v>
      </c>
      <c r="AD1177" s="19" t="s">
        <v>2210</v>
      </c>
      <c r="AE1177" s="19" t="s">
        <v>2211</v>
      </c>
      <c r="AF1177" s="19" t="s">
        <v>1554</v>
      </c>
      <c r="AG1177" s="19" t="s">
        <v>2212</v>
      </c>
      <c r="AH1177" s="19" t="s">
        <v>1499</v>
      </c>
      <c r="AI1177" s="19" t="s">
        <v>1500</v>
      </c>
      <c r="AJ1177" s="45">
        <v>0</v>
      </c>
      <c r="AK1177" s="45">
        <v>0</v>
      </c>
      <c r="AL1177" s="19" t="s">
        <v>1501</v>
      </c>
      <c r="AM1177" s="46">
        <v>27150</v>
      </c>
      <c r="AN1177" s="46">
        <v>18010</v>
      </c>
      <c r="AO1177" s="46">
        <v>9140</v>
      </c>
      <c r="AP1177" s="45">
        <v>280.8</v>
      </c>
      <c r="AQ1177" s="45"/>
      <c r="AR1177" s="45" t="str">
        <f>IFERROR(VLOOKUP(AB1177,'Pedidos marco'!$A$1:$D$10000,4,0)," ")</f>
        <v xml:space="preserve"> </v>
      </c>
      <c r="AS1177" s="45">
        <f t="shared" si="126"/>
        <v>7</v>
      </c>
      <c r="AT1177" s="45" t="str">
        <f t="shared" si="127"/>
        <v>07</v>
      </c>
      <c r="AU1177" s="47">
        <v>18</v>
      </c>
      <c r="AV1177" s="19" t="str">
        <f t="shared" si="128"/>
        <v>04 April</v>
      </c>
      <c r="AW1177" s="19">
        <f t="shared" si="129"/>
        <v>0.78</v>
      </c>
      <c r="AX1177" s="19">
        <f t="shared" si="130"/>
        <v>15.600000000000001</v>
      </c>
      <c r="AY1177" s="19" t="e">
        <f>VLOOKUP(AG1177,Cías!$A$1:$E$10000,5,0)</f>
        <v>#N/A</v>
      </c>
      <c r="AZ1177" s="19" t="str">
        <f t="shared" si="131"/>
        <v>1014151</v>
      </c>
      <c r="BA1177" s="19" t="str">
        <f t="shared" si="132"/>
        <v>VEGA RUIZ WILSON MARCELO</v>
      </c>
      <c r="BB1177" s="19" t="e">
        <f>VLOOKUP(AG1177,Cías!$A$1:$E$10000,3,0)</f>
        <v>#N/A</v>
      </c>
      <c r="BC1177" s="19"/>
      <c r="BD1177" s="19"/>
      <c r="BE1177" s="19"/>
      <c r="BF1177" s="19"/>
      <c r="BG1177" s="19"/>
      <c r="BH1177" s="19"/>
      <c r="BI1177" s="19"/>
      <c r="BJ1177" s="19"/>
    </row>
    <row r="1178" spans="1:62" ht="15" x14ac:dyDescent="0.2">
      <c r="A1178" s="19" t="s">
        <v>11570</v>
      </c>
      <c r="B1178" s="19" t="s">
        <v>1479</v>
      </c>
      <c r="C1178" s="43">
        <v>44658</v>
      </c>
      <c r="D1178" s="44">
        <v>0.76249999999999996</v>
      </c>
      <c r="E1178" s="19" t="s">
        <v>11571</v>
      </c>
      <c r="F1178" s="19" t="s">
        <v>11572</v>
      </c>
      <c r="G1178" s="19" t="s">
        <v>11573</v>
      </c>
      <c r="H1178" s="45">
        <v>3211.2</v>
      </c>
      <c r="I1178" s="45">
        <v>3600.41</v>
      </c>
      <c r="J1178" s="19" t="s">
        <v>1560</v>
      </c>
      <c r="K1178" s="19" t="s">
        <v>11574</v>
      </c>
      <c r="L1178" s="19" t="s">
        <v>11575</v>
      </c>
      <c r="M1178" s="19" t="s">
        <v>11576</v>
      </c>
      <c r="N1178" s="19" t="s">
        <v>11570</v>
      </c>
      <c r="O1178" s="19" t="s">
        <v>1641</v>
      </c>
      <c r="P1178" s="19" t="s">
        <v>1642</v>
      </c>
      <c r="Q1178" s="46">
        <v>480</v>
      </c>
      <c r="R1178" s="19" t="s">
        <v>1544</v>
      </c>
      <c r="S1178" s="19" t="s">
        <v>11577</v>
      </c>
      <c r="T1178" s="19" t="s">
        <v>11578</v>
      </c>
      <c r="U1178" s="19" t="s">
        <v>11579</v>
      </c>
      <c r="V1178" s="19" t="s">
        <v>11580</v>
      </c>
      <c r="W1178" s="19" t="s">
        <v>11581</v>
      </c>
      <c r="X1178" s="19" t="s">
        <v>11582</v>
      </c>
      <c r="Y1178" s="19" t="s">
        <v>11583</v>
      </c>
      <c r="Z1178" s="19" t="s">
        <v>11584</v>
      </c>
      <c r="AA1178" s="46">
        <v>299</v>
      </c>
      <c r="AB1178" s="19" t="s">
        <v>488</v>
      </c>
      <c r="AC1178" s="19" t="s">
        <v>125</v>
      </c>
      <c r="AD1178" s="19" t="s">
        <v>5392</v>
      </c>
      <c r="AE1178" s="19" t="s">
        <v>5393</v>
      </c>
      <c r="AF1178" s="19" t="s">
        <v>1719</v>
      </c>
      <c r="AG1178" s="19" t="s">
        <v>5394</v>
      </c>
      <c r="AH1178" s="19" t="s">
        <v>1594</v>
      </c>
      <c r="AI1178" s="19" t="s">
        <v>1595</v>
      </c>
      <c r="AJ1178" s="45">
        <v>0.05</v>
      </c>
      <c r="AK1178" s="45">
        <v>24</v>
      </c>
      <c r="AL1178" s="19" t="s">
        <v>1501</v>
      </c>
      <c r="AM1178" s="46">
        <v>40120</v>
      </c>
      <c r="AN1178" s="46">
        <v>24060</v>
      </c>
      <c r="AO1178" s="46">
        <v>16060</v>
      </c>
      <c r="AP1178" s="45">
        <v>499.2</v>
      </c>
      <c r="AQ1178" s="45"/>
      <c r="AR1178" s="45" t="str">
        <f>IFERROR(VLOOKUP(AB1178,'Pedidos marco'!$A$1:$D$10000,4,0)," ")</f>
        <v xml:space="preserve"> </v>
      </c>
      <c r="AS1178" s="45">
        <f t="shared" si="126"/>
        <v>7</v>
      </c>
      <c r="AT1178" s="45" t="str">
        <f t="shared" si="127"/>
        <v>07</v>
      </c>
      <c r="AU1178" s="47">
        <v>24</v>
      </c>
      <c r="AV1178" s="19" t="str">
        <f t="shared" si="128"/>
        <v>04 April</v>
      </c>
      <c r="AW1178" s="19">
        <f t="shared" si="129"/>
        <v>1.04</v>
      </c>
      <c r="AX1178" s="19">
        <f t="shared" si="130"/>
        <v>20.8</v>
      </c>
      <c r="AY1178" s="19" t="e">
        <f>VLOOKUP(AG1178,Cías!$A$1:$E$10000,5,0)</f>
        <v>#N/A</v>
      </c>
      <c r="AZ1178" s="19" t="str">
        <f t="shared" si="131"/>
        <v>10003431</v>
      </c>
      <c r="BA1178" s="19" t="str">
        <f t="shared" si="132"/>
        <v>FIALLOS ARTEAGA ESTEFANIA CAROLINA</v>
      </c>
      <c r="BB1178" s="19" t="e">
        <f>VLOOKUP(AG1178,Cías!$A$1:$E$10000,3,0)</f>
        <v>#N/A</v>
      </c>
      <c r="BC1178" s="19"/>
      <c r="BD1178" s="19"/>
      <c r="BE1178" s="19"/>
      <c r="BF1178" s="19"/>
      <c r="BG1178" s="19"/>
      <c r="BH1178" s="19"/>
      <c r="BI1178" s="19"/>
      <c r="BJ1178" s="19"/>
    </row>
    <row r="1179" spans="1:62" ht="15" x14ac:dyDescent="0.2">
      <c r="A1179" s="19" t="s">
        <v>11585</v>
      </c>
      <c r="B1179" s="19" t="s">
        <v>1479</v>
      </c>
      <c r="C1179" s="43">
        <v>44658</v>
      </c>
      <c r="D1179" s="44">
        <v>0.76597222222221995</v>
      </c>
      <c r="E1179" s="19" t="s">
        <v>11586</v>
      </c>
      <c r="F1179" s="19" t="s">
        <v>1481</v>
      </c>
      <c r="G1179" s="19" t="s">
        <v>1481</v>
      </c>
      <c r="H1179" s="45">
        <v>0</v>
      </c>
      <c r="I1179" s="45">
        <v>0</v>
      </c>
      <c r="J1179" s="19" t="s">
        <v>1482</v>
      </c>
      <c r="K1179" s="19" t="s">
        <v>10300</v>
      </c>
      <c r="L1179" s="19" t="s">
        <v>11587</v>
      </c>
      <c r="M1179" s="19" t="s">
        <v>11588</v>
      </c>
      <c r="N1179" s="19" t="s">
        <v>11585</v>
      </c>
      <c r="O1179" s="19" t="s">
        <v>367</v>
      </c>
      <c r="P1179" s="19" t="s">
        <v>368</v>
      </c>
      <c r="Q1179" s="46">
        <v>640</v>
      </c>
      <c r="R1179" s="19" t="s">
        <v>1544</v>
      </c>
      <c r="S1179" s="19" t="s">
        <v>1976</v>
      </c>
      <c r="T1179" s="19" t="s">
        <v>92</v>
      </c>
      <c r="U1179" s="19" t="s">
        <v>4647</v>
      </c>
      <c r="V1179" s="19" t="s">
        <v>2091</v>
      </c>
      <c r="W1179" s="19" t="s">
        <v>415</v>
      </c>
      <c r="X1179" s="19" t="s">
        <v>4648</v>
      </c>
      <c r="Y1179" s="19" t="s">
        <v>4649</v>
      </c>
      <c r="Z1179" s="19" t="s">
        <v>4650</v>
      </c>
      <c r="AA1179" s="46">
        <v>96.3</v>
      </c>
      <c r="AB1179" s="19" t="s">
        <v>471</v>
      </c>
      <c r="AC1179" s="19" t="s">
        <v>92</v>
      </c>
      <c r="AD1179" s="19" t="s">
        <v>4871</v>
      </c>
      <c r="AE1179" s="19" t="s">
        <v>4872</v>
      </c>
      <c r="AF1179" s="19" t="s">
        <v>1592</v>
      </c>
      <c r="AG1179" s="19" t="s">
        <v>4873</v>
      </c>
      <c r="AH1179" s="19" t="s">
        <v>1502</v>
      </c>
      <c r="AI1179" s="19" t="s">
        <v>2099</v>
      </c>
      <c r="AJ1179" s="45">
        <v>0</v>
      </c>
      <c r="AK1179" s="45">
        <v>0</v>
      </c>
      <c r="AL1179" s="19" t="s">
        <v>1501</v>
      </c>
      <c r="AM1179" s="46">
        <v>50320</v>
      </c>
      <c r="AN1179" s="46">
        <v>32080</v>
      </c>
      <c r="AO1179" s="46">
        <v>18240</v>
      </c>
      <c r="AP1179" s="45">
        <v>288</v>
      </c>
      <c r="AQ1179" s="45"/>
      <c r="AR1179" s="45" t="str">
        <f>IFERROR(VLOOKUP(AB1179,'Pedidos marco'!$A$1:$D$10000,4,0)," ")</f>
        <v xml:space="preserve"> </v>
      </c>
      <c r="AS1179" s="45">
        <f t="shared" si="126"/>
        <v>7</v>
      </c>
      <c r="AT1179" s="45" t="str">
        <f t="shared" si="127"/>
        <v>07</v>
      </c>
      <c r="AU1179" s="47">
        <v>32</v>
      </c>
      <c r="AV1179" s="19" t="str">
        <f t="shared" si="128"/>
        <v>04 April</v>
      </c>
      <c r="AW1179" s="19">
        <f t="shared" si="129"/>
        <v>0.45</v>
      </c>
      <c r="AX1179" s="19">
        <f t="shared" si="130"/>
        <v>9</v>
      </c>
      <c r="AY1179" s="19" t="e">
        <f>VLOOKUP(AG1179,Cías!$A$1:$E$10000,5,0)</f>
        <v>#N/A</v>
      </c>
      <c r="AZ1179" s="19" t="str">
        <f t="shared" si="131"/>
        <v>1014509</v>
      </c>
      <c r="BA1179" s="19" t="str">
        <f t="shared" si="132"/>
        <v>COMERCIAL MICHELENA S.A.</v>
      </c>
      <c r="BB1179" s="19" t="e">
        <f>VLOOKUP(AG1179,Cías!$A$1:$E$10000,3,0)</f>
        <v>#N/A</v>
      </c>
      <c r="BC1179" s="19"/>
      <c r="BD1179" s="19"/>
      <c r="BE1179" s="19"/>
      <c r="BF1179" s="19"/>
      <c r="BG1179" s="19"/>
      <c r="BH1179" s="19"/>
      <c r="BI1179" s="19"/>
      <c r="BJ1179" s="19"/>
    </row>
    <row r="1180" spans="1:62" ht="15" x14ac:dyDescent="0.2">
      <c r="A1180" s="19" t="s">
        <v>11589</v>
      </c>
      <c r="B1180" s="19" t="s">
        <v>1479</v>
      </c>
      <c r="C1180" s="43">
        <v>44658</v>
      </c>
      <c r="D1180" s="44">
        <v>0.76875000000000004</v>
      </c>
      <c r="E1180" s="19" t="s">
        <v>11590</v>
      </c>
      <c r="F1180" s="19" t="s">
        <v>11591</v>
      </c>
      <c r="G1180" s="19" t="s">
        <v>11592</v>
      </c>
      <c r="H1180" s="45">
        <v>2301.35</v>
      </c>
      <c r="I1180" s="45">
        <v>2580.29</v>
      </c>
      <c r="J1180" s="19" t="s">
        <v>1560</v>
      </c>
      <c r="K1180" s="19" t="s">
        <v>11593</v>
      </c>
      <c r="L1180" s="19" t="s">
        <v>11594</v>
      </c>
      <c r="M1180" s="19" t="s">
        <v>11595</v>
      </c>
      <c r="N1180" s="19" t="s">
        <v>11589</v>
      </c>
      <c r="O1180" s="19" t="s">
        <v>371</v>
      </c>
      <c r="P1180" s="19" t="s">
        <v>372</v>
      </c>
      <c r="Q1180" s="46">
        <v>360</v>
      </c>
      <c r="R1180" s="19" t="s">
        <v>1544</v>
      </c>
      <c r="S1180" s="19" t="s">
        <v>1754</v>
      </c>
      <c r="T1180" s="19" t="s">
        <v>104</v>
      </c>
      <c r="U1180" s="19" t="s">
        <v>3530</v>
      </c>
      <c r="V1180" s="19" t="s">
        <v>3531</v>
      </c>
      <c r="W1180" s="19" t="s">
        <v>1548</v>
      </c>
      <c r="X1180" s="19" t="s">
        <v>3532</v>
      </c>
      <c r="Y1180" s="19" t="s">
        <v>1684</v>
      </c>
      <c r="Z1180" s="19" t="s">
        <v>1685</v>
      </c>
      <c r="AA1180" s="46">
        <v>198</v>
      </c>
      <c r="AB1180" s="19" t="s">
        <v>509</v>
      </c>
      <c r="AC1180" s="19" t="s">
        <v>167</v>
      </c>
      <c r="AD1180" s="19" t="s">
        <v>5707</v>
      </c>
      <c r="AE1180" s="19" t="s">
        <v>5708</v>
      </c>
      <c r="AF1180" s="19" t="s">
        <v>1554</v>
      </c>
      <c r="AG1180" s="19" t="s">
        <v>5709</v>
      </c>
      <c r="AH1180" s="19" t="s">
        <v>1499</v>
      </c>
      <c r="AI1180" s="19" t="s">
        <v>1500</v>
      </c>
      <c r="AJ1180" s="45">
        <v>0</v>
      </c>
      <c r="AK1180" s="45">
        <v>0</v>
      </c>
      <c r="AL1180" s="19" t="s">
        <v>1501</v>
      </c>
      <c r="AM1180" s="46">
        <v>27250</v>
      </c>
      <c r="AN1180" s="46">
        <v>18020</v>
      </c>
      <c r="AO1180" s="46">
        <v>9230</v>
      </c>
      <c r="AP1180" s="45">
        <v>266.39999999999998</v>
      </c>
      <c r="AQ1180" s="45"/>
      <c r="AR1180" s="45" t="str">
        <f>IFERROR(VLOOKUP(AB1180,'Pedidos marco'!$A$1:$D$10000,4,0)," ")</f>
        <v xml:space="preserve"> </v>
      </c>
      <c r="AS1180" s="45">
        <f t="shared" si="126"/>
        <v>7</v>
      </c>
      <c r="AT1180" s="45" t="str">
        <f t="shared" si="127"/>
        <v>07</v>
      </c>
      <c r="AU1180" s="47">
        <v>18</v>
      </c>
      <c r="AV1180" s="19" t="str">
        <f t="shared" si="128"/>
        <v>04 April</v>
      </c>
      <c r="AW1180" s="19">
        <f t="shared" si="129"/>
        <v>0.74</v>
      </c>
      <c r="AX1180" s="19">
        <f t="shared" si="130"/>
        <v>14.799999999999999</v>
      </c>
      <c r="AY1180" s="19" t="e">
        <f>VLOOKUP(AG1180,Cías!$A$1:$E$10000,5,0)</f>
        <v>#N/A</v>
      </c>
      <c r="AZ1180" s="19" t="str">
        <f t="shared" si="131"/>
        <v>1014323</v>
      </c>
      <c r="BA1180" s="19" t="str">
        <f t="shared" si="132"/>
        <v>JACOME AGUIRRE CARLOS ARTURO</v>
      </c>
      <c r="BB1180" s="19" t="e">
        <f>VLOOKUP(AG1180,Cías!$A$1:$E$10000,3,0)</f>
        <v>#N/A</v>
      </c>
      <c r="BC1180" s="19"/>
      <c r="BD1180" s="19"/>
      <c r="BE1180" s="19"/>
      <c r="BF1180" s="19"/>
      <c r="BG1180" s="19"/>
      <c r="BH1180" s="19"/>
      <c r="BI1180" s="19"/>
      <c r="BJ1180" s="19"/>
    </row>
    <row r="1181" spans="1:62" ht="15" x14ac:dyDescent="0.2">
      <c r="A1181" s="19" t="s">
        <v>11596</v>
      </c>
      <c r="B1181" s="19" t="s">
        <v>1479</v>
      </c>
      <c r="C1181" s="43">
        <v>44658</v>
      </c>
      <c r="D1181" s="44">
        <v>0.77152777777778003</v>
      </c>
      <c r="E1181" s="19" t="s">
        <v>11597</v>
      </c>
      <c r="F1181" s="19" t="s">
        <v>11598</v>
      </c>
      <c r="G1181" s="19" t="s">
        <v>11599</v>
      </c>
      <c r="H1181" s="45">
        <v>1610.4</v>
      </c>
      <c r="I1181" s="45">
        <v>1805.59</v>
      </c>
      <c r="J1181" s="19" t="s">
        <v>1560</v>
      </c>
      <c r="K1181" s="19" t="s">
        <v>11600</v>
      </c>
      <c r="L1181" s="19" t="s">
        <v>11601</v>
      </c>
      <c r="M1181" s="19" t="s">
        <v>11602</v>
      </c>
      <c r="N1181" s="19" t="s">
        <v>11596</v>
      </c>
      <c r="O1181" s="19" t="s">
        <v>1641</v>
      </c>
      <c r="P1181" s="19" t="s">
        <v>1642</v>
      </c>
      <c r="Q1181" s="46">
        <v>240</v>
      </c>
      <c r="R1181" s="19" t="s">
        <v>1544</v>
      </c>
      <c r="S1181" s="19" t="s">
        <v>11603</v>
      </c>
      <c r="T1181" s="19" t="s">
        <v>11604</v>
      </c>
      <c r="U1181" s="19" t="s">
        <v>11605</v>
      </c>
      <c r="V1181" s="19" t="s">
        <v>11606</v>
      </c>
      <c r="W1181" s="19" t="s">
        <v>8092</v>
      </c>
      <c r="X1181" s="19" t="s">
        <v>11607</v>
      </c>
      <c r="Y1181" s="19" t="s">
        <v>8094</v>
      </c>
      <c r="Z1181" s="19" t="s">
        <v>8095</v>
      </c>
      <c r="AA1181" s="46">
        <v>168</v>
      </c>
      <c r="AB1181" s="19" t="s">
        <v>565</v>
      </c>
      <c r="AC1181" s="19" t="s">
        <v>283</v>
      </c>
      <c r="AD1181" s="19" t="s">
        <v>2437</v>
      </c>
      <c r="AE1181" s="19" t="s">
        <v>2438</v>
      </c>
      <c r="AF1181" s="19" t="s">
        <v>1719</v>
      </c>
      <c r="AG1181" s="19" t="s">
        <v>2439</v>
      </c>
      <c r="AH1181" s="19" t="s">
        <v>1594</v>
      </c>
      <c r="AI1181" s="19" t="s">
        <v>1595</v>
      </c>
      <c r="AJ1181" s="45">
        <v>0.05</v>
      </c>
      <c r="AK1181" s="45">
        <v>12</v>
      </c>
      <c r="AL1181" s="19" t="s">
        <v>1501</v>
      </c>
      <c r="AM1181" s="46">
        <v>20150</v>
      </c>
      <c r="AN1181" s="46">
        <v>12015</v>
      </c>
      <c r="AO1181" s="46">
        <v>8135</v>
      </c>
      <c r="AP1181" s="45">
        <v>163.19999999999999</v>
      </c>
      <c r="AQ1181" s="45"/>
      <c r="AR1181" s="45" t="str">
        <f>IFERROR(VLOOKUP(AB1181,'Pedidos marco'!$A$1:$D$10000,4,0)," ")</f>
        <v xml:space="preserve"> </v>
      </c>
      <c r="AS1181" s="45">
        <f t="shared" si="126"/>
        <v>7</v>
      </c>
      <c r="AT1181" s="45" t="str">
        <f t="shared" si="127"/>
        <v>07</v>
      </c>
      <c r="AU1181" s="47">
        <v>12</v>
      </c>
      <c r="AV1181" s="19" t="str">
        <f t="shared" si="128"/>
        <v>04 April</v>
      </c>
      <c r="AW1181" s="19">
        <f t="shared" si="129"/>
        <v>0.67999999999999994</v>
      </c>
      <c r="AX1181" s="19">
        <f t="shared" si="130"/>
        <v>13.6</v>
      </c>
      <c r="AY1181" s="19" t="e">
        <f>VLOOKUP(AG1181,Cías!$A$1:$E$10000,5,0)</f>
        <v>#N/A</v>
      </c>
      <c r="AZ1181" s="19" t="str">
        <f t="shared" si="131"/>
        <v>1013584</v>
      </c>
      <c r="BA1181" s="19" t="str">
        <f t="shared" si="132"/>
        <v>SANCHEZ TORRES MARCOS OSWALDO</v>
      </c>
      <c r="BB1181" s="19" t="e">
        <f>VLOOKUP(AG1181,Cías!$A$1:$E$10000,3,0)</f>
        <v>#N/A</v>
      </c>
      <c r="BC1181" s="19"/>
      <c r="BD1181" s="19"/>
      <c r="BE1181" s="19"/>
      <c r="BF1181" s="19"/>
      <c r="BG1181" s="19"/>
      <c r="BH1181" s="19"/>
      <c r="BI1181" s="19"/>
      <c r="BJ1181" s="19"/>
    </row>
    <row r="1182" spans="1:62" ht="15" x14ac:dyDescent="0.2">
      <c r="A1182" s="19" t="s">
        <v>11596</v>
      </c>
      <c r="B1182" s="19" t="s">
        <v>1479</v>
      </c>
      <c r="C1182" s="43">
        <v>44658</v>
      </c>
      <c r="D1182" s="44">
        <v>0.77152777777778003</v>
      </c>
      <c r="E1182" s="19" t="s">
        <v>11608</v>
      </c>
      <c r="F1182" s="19" t="s">
        <v>11609</v>
      </c>
      <c r="G1182" s="19" t="s">
        <v>11610</v>
      </c>
      <c r="H1182" s="45">
        <v>1651.2</v>
      </c>
      <c r="I1182" s="45">
        <v>1851.33</v>
      </c>
      <c r="J1182" s="19" t="s">
        <v>1560</v>
      </c>
      <c r="K1182" s="19" t="s">
        <v>11611</v>
      </c>
      <c r="L1182" s="19" t="s">
        <v>11612</v>
      </c>
      <c r="M1182" s="19" t="s">
        <v>11613</v>
      </c>
      <c r="N1182" s="19" t="s">
        <v>11596</v>
      </c>
      <c r="O1182" s="19" t="s">
        <v>1603</v>
      </c>
      <c r="P1182" s="19" t="s">
        <v>1604</v>
      </c>
      <c r="Q1182" s="46">
        <v>240</v>
      </c>
      <c r="R1182" s="19" t="s">
        <v>1544</v>
      </c>
      <c r="S1182" s="19" t="s">
        <v>11603</v>
      </c>
      <c r="T1182" s="19" t="s">
        <v>11604</v>
      </c>
      <c r="U1182" s="19" t="s">
        <v>11605</v>
      </c>
      <c r="V1182" s="19" t="s">
        <v>11606</v>
      </c>
      <c r="W1182" s="19" t="s">
        <v>8092</v>
      </c>
      <c r="X1182" s="19" t="s">
        <v>11607</v>
      </c>
      <c r="Y1182" s="19" t="s">
        <v>8094</v>
      </c>
      <c r="Z1182" s="19" t="s">
        <v>8095</v>
      </c>
      <c r="AA1182" s="46">
        <v>168</v>
      </c>
      <c r="AB1182" s="19" t="s">
        <v>565</v>
      </c>
      <c r="AC1182" s="19" t="s">
        <v>283</v>
      </c>
      <c r="AD1182" s="19" t="s">
        <v>2437</v>
      </c>
      <c r="AE1182" s="19" t="s">
        <v>2438</v>
      </c>
      <c r="AF1182" s="19" t="s">
        <v>1719</v>
      </c>
      <c r="AG1182" s="19" t="s">
        <v>2439</v>
      </c>
      <c r="AH1182" s="19" t="s">
        <v>1594</v>
      </c>
      <c r="AI1182" s="19" t="s">
        <v>1595</v>
      </c>
      <c r="AJ1182" s="45">
        <v>0.05</v>
      </c>
      <c r="AK1182" s="45">
        <v>12</v>
      </c>
      <c r="AL1182" s="19" t="s">
        <v>1501</v>
      </c>
      <c r="AM1182" s="46">
        <v>20150</v>
      </c>
      <c r="AN1182" s="46">
        <v>12015</v>
      </c>
      <c r="AO1182" s="46">
        <v>8135</v>
      </c>
      <c r="AP1182" s="45">
        <v>163.19999999999999</v>
      </c>
      <c r="AQ1182" s="45"/>
      <c r="AR1182" s="45" t="str">
        <f>IFERROR(VLOOKUP(AB1182,'Pedidos marco'!$A$1:$D$10000,4,0)," ")</f>
        <v xml:space="preserve"> </v>
      </c>
      <c r="AS1182" s="45">
        <f t="shared" si="126"/>
        <v>7</v>
      </c>
      <c r="AT1182" s="45" t="str">
        <f t="shared" si="127"/>
        <v>07</v>
      </c>
      <c r="AU1182" s="47">
        <v>12</v>
      </c>
      <c r="AV1182" s="19" t="str">
        <f t="shared" si="128"/>
        <v>04 April</v>
      </c>
      <c r="AW1182" s="19">
        <f t="shared" si="129"/>
        <v>0.67999999999999994</v>
      </c>
      <c r="AX1182" s="19">
        <f t="shared" si="130"/>
        <v>13.6</v>
      </c>
      <c r="AY1182" s="19" t="e">
        <f>VLOOKUP(AG1182,Cías!$A$1:$E$10000,5,0)</f>
        <v>#N/A</v>
      </c>
      <c r="AZ1182" s="19" t="str">
        <f t="shared" si="131"/>
        <v>1013584</v>
      </c>
      <c r="BA1182" s="19" t="str">
        <f t="shared" si="132"/>
        <v>SANCHEZ TORRES MARCOS OSWALDO</v>
      </c>
      <c r="BB1182" s="19" t="e">
        <f>VLOOKUP(AG1182,Cías!$A$1:$E$10000,3,0)</f>
        <v>#N/A</v>
      </c>
      <c r="BC1182" s="19"/>
      <c r="BD1182" s="19"/>
      <c r="BE1182" s="19"/>
      <c r="BF1182" s="19"/>
      <c r="BG1182" s="19"/>
      <c r="BH1182" s="19"/>
      <c r="BI1182" s="19"/>
      <c r="BJ1182" s="19"/>
    </row>
    <row r="1183" spans="1:62" ht="15" x14ac:dyDescent="0.2">
      <c r="A1183" s="19" t="s">
        <v>11614</v>
      </c>
      <c r="B1183" s="19" t="s">
        <v>1479</v>
      </c>
      <c r="C1183" s="43">
        <v>44658</v>
      </c>
      <c r="D1183" s="44">
        <v>0.77361111111111003</v>
      </c>
      <c r="E1183" s="19" t="s">
        <v>11615</v>
      </c>
      <c r="F1183" s="19" t="s">
        <v>11616</v>
      </c>
      <c r="G1183" s="19" t="s">
        <v>11617</v>
      </c>
      <c r="H1183" s="45">
        <v>2287.17</v>
      </c>
      <c r="I1183" s="45">
        <v>2564.39</v>
      </c>
      <c r="J1183" s="19" t="s">
        <v>1560</v>
      </c>
      <c r="K1183" s="19" t="s">
        <v>11618</v>
      </c>
      <c r="L1183" s="19" t="s">
        <v>11619</v>
      </c>
      <c r="M1183" s="19" t="s">
        <v>11620</v>
      </c>
      <c r="N1183" s="19" t="s">
        <v>11614</v>
      </c>
      <c r="O1183" s="19" t="s">
        <v>367</v>
      </c>
      <c r="P1183" s="19" t="s">
        <v>368</v>
      </c>
      <c r="Q1183" s="46">
        <v>360</v>
      </c>
      <c r="R1183" s="19" t="s">
        <v>1544</v>
      </c>
      <c r="S1183" s="19" t="s">
        <v>1754</v>
      </c>
      <c r="T1183" s="19" t="s">
        <v>104</v>
      </c>
      <c r="U1183" s="19" t="s">
        <v>1755</v>
      </c>
      <c r="V1183" s="19" t="s">
        <v>1756</v>
      </c>
      <c r="W1183" s="19" t="s">
        <v>1757</v>
      </c>
      <c r="X1183" s="19" t="s">
        <v>1758</v>
      </c>
      <c r="Y1183" s="19" t="s">
        <v>1759</v>
      </c>
      <c r="Z1183" s="19" t="s">
        <v>1760</v>
      </c>
      <c r="AA1183" s="46">
        <v>218</v>
      </c>
      <c r="AB1183" s="19" t="s">
        <v>474</v>
      </c>
      <c r="AC1183" s="19" t="s">
        <v>98</v>
      </c>
      <c r="AD1183" s="19" t="s">
        <v>1921</v>
      </c>
      <c r="AE1183" s="19" t="s">
        <v>1481</v>
      </c>
      <c r="AF1183" s="19" t="s">
        <v>1554</v>
      </c>
      <c r="AG1183" s="19" t="s">
        <v>1922</v>
      </c>
      <c r="AH1183" s="19" t="s">
        <v>1499</v>
      </c>
      <c r="AI1183" s="19" t="s">
        <v>1500</v>
      </c>
      <c r="AJ1183" s="45">
        <v>0</v>
      </c>
      <c r="AK1183" s="45">
        <v>0</v>
      </c>
      <c r="AL1183" s="19" t="s">
        <v>1501</v>
      </c>
      <c r="AM1183" s="46">
        <v>27130</v>
      </c>
      <c r="AN1183" s="46">
        <v>18040</v>
      </c>
      <c r="AO1183" s="46">
        <v>9090</v>
      </c>
      <c r="AP1183" s="45">
        <v>273.60000000000002</v>
      </c>
      <c r="AQ1183" s="45"/>
      <c r="AR1183" s="45" t="str">
        <f>IFERROR(VLOOKUP(AB1183,'Pedidos marco'!$A$1:$D$10000,4,0)," ")</f>
        <v xml:space="preserve"> </v>
      </c>
      <c r="AS1183" s="45">
        <f t="shared" si="126"/>
        <v>7</v>
      </c>
      <c r="AT1183" s="45" t="str">
        <f t="shared" si="127"/>
        <v>07</v>
      </c>
      <c r="AU1183" s="47">
        <v>18</v>
      </c>
      <c r="AV1183" s="19" t="str">
        <f t="shared" si="128"/>
        <v>04 April</v>
      </c>
      <c r="AW1183" s="19">
        <f t="shared" si="129"/>
        <v>0.76</v>
      </c>
      <c r="AX1183" s="19">
        <f t="shared" si="130"/>
        <v>15.200000000000001</v>
      </c>
      <c r="AY1183" s="19" t="e">
        <f>VLOOKUP(AG1183,Cías!$A$1:$E$10000,5,0)</f>
        <v>#N/A</v>
      </c>
      <c r="AZ1183" s="19" t="str">
        <f t="shared" si="131"/>
        <v>1014104</v>
      </c>
      <c r="BA1183" s="19" t="str">
        <f t="shared" si="132"/>
        <v>CORDOVA MEDIAVILLA ANDERSON OMAR</v>
      </c>
      <c r="BB1183" s="19" t="e">
        <f>VLOOKUP(AG1183,Cías!$A$1:$E$10000,3,0)</f>
        <v>#N/A</v>
      </c>
      <c r="BC1183" s="19"/>
      <c r="BD1183" s="19"/>
      <c r="BE1183" s="19"/>
      <c r="BF1183" s="19"/>
      <c r="BG1183" s="19"/>
      <c r="BH1183" s="19"/>
      <c r="BI1183" s="19"/>
      <c r="BJ1183" s="19"/>
    </row>
    <row r="1184" spans="1:62" ht="15" x14ac:dyDescent="0.2">
      <c r="A1184" s="19" t="s">
        <v>11621</v>
      </c>
      <c r="B1184" s="19" t="s">
        <v>1479</v>
      </c>
      <c r="C1184" s="43">
        <v>44658</v>
      </c>
      <c r="D1184" s="44">
        <v>0.77430555555556002</v>
      </c>
      <c r="E1184" s="19" t="s">
        <v>11622</v>
      </c>
      <c r="F1184" s="19" t="s">
        <v>11623</v>
      </c>
      <c r="G1184" s="19" t="s">
        <v>11624</v>
      </c>
      <c r="H1184" s="45">
        <v>848.4</v>
      </c>
      <c r="I1184" s="45">
        <v>951.23</v>
      </c>
      <c r="J1184" s="19" t="s">
        <v>1560</v>
      </c>
      <c r="K1184" s="19" t="s">
        <v>11625</v>
      </c>
      <c r="L1184" s="19" t="s">
        <v>11626</v>
      </c>
      <c r="M1184" s="19" t="s">
        <v>11627</v>
      </c>
      <c r="N1184" s="19" t="s">
        <v>11621</v>
      </c>
      <c r="O1184" s="19" t="s">
        <v>1603</v>
      </c>
      <c r="P1184" s="19" t="s">
        <v>1604</v>
      </c>
      <c r="Q1184" s="46">
        <v>120</v>
      </c>
      <c r="R1184" s="19" t="s">
        <v>1544</v>
      </c>
      <c r="S1184" s="19" t="s">
        <v>5317</v>
      </c>
      <c r="T1184" s="19" t="s">
        <v>5318</v>
      </c>
      <c r="U1184" s="19" t="s">
        <v>5319</v>
      </c>
      <c r="V1184" s="19" t="s">
        <v>5320</v>
      </c>
      <c r="W1184" s="19" t="s">
        <v>2144</v>
      </c>
      <c r="X1184" s="19" t="s">
        <v>5321</v>
      </c>
      <c r="Y1184" s="19" t="s">
        <v>2146</v>
      </c>
      <c r="Z1184" s="19" t="s">
        <v>2147</v>
      </c>
      <c r="AA1184" s="46">
        <v>388</v>
      </c>
      <c r="AB1184" s="19" t="s">
        <v>490</v>
      </c>
      <c r="AC1184" s="19" t="s">
        <v>129</v>
      </c>
      <c r="AD1184" s="19" t="s">
        <v>4630</v>
      </c>
      <c r="AE1184" s="19" t="s">
        <v>1481</v>
      </c>
      <c r="AF1184" s="19" t="s">
        <v>1554</v>
      </c>
      <c r="AG1184" s="19" t="s">
        <v>4631</v>
      </c>
      <c r="AH1184" s="19" t="s">
        <v>1499</v>
      </c>
      <c r="AI1184" s="19" t="s">
        <v>1500</v>
      </c>
      <c r="AJ1184" s="45">
        <v>0</v>
      </c>
      <c r="AK1184" s="45">
        <v>0</v>
      </c>
      <c r="AL1184" s="19" t="s">
        <v>1501</v>
      </c>
      <c r="AM1184" s="46">
        <v>10456.666999999999</v>
      </c>
      <c r="AN1184" s="46">
        <v>5996.6670000000004</v>
      </c>
      <c r="AO1184" s="46">
        <v>4460</v>
      </c>
      <c r="AP1184" s="45">
        <v>127.2</v>
      </c>
      <c r="AQ1184" s="45"/>
      <c r="AR1184" s="45" t="str">
        <f>IFERROR(VLOOKUP(AB1184,'Pedidos marco'!$A$1:$D$10000,4,0)," ")</f>
        <v xml:space="preserve"> </v>
      </c>
      <c r="AS1184" s="45">
        <f t="shared" si="126"/>
        <v>7</v>
      </c>
      <c r="AT1184" s="45" t="str">
        <f t="shared" si="127"/>
        <v>07</v>
      </c>
      <c r="AU1184" s="47">
        <v>6</v>
      </c>
      <c r="AV1184" s="19" t="str">
        <f t="shared" si="128"/>
        <v>04 April</v>
      </c>
      <c r="AW1184" s="19">
        <f t="shared" si="129"/>
        <v>1.06</v>
      </c>
      <c r="AX1184" s="19">
        <f t="shared" si="130"/>
        <v>21.2</v>
      </c>
      <c r="AY1184" s="19" t="e">
        <f>VLOOKUP(AG1184,Cías!$A$1:$E$10000,5,0)</f>
        <v>#N/A</v>
      </c>
      <c r="AZ1184" s="19" t="str">
        <f t="shared" si="131"/>
        <v>1022501</v>
      </c>
      <c r="BA1184" s="19" t="str">
        <f t="shared" si="132"/>
        <v>FLORES RAMIREZ ROGER WILLAN</v>
      </c>
      <c r="BB1184" s="19" t="e">
        <f>VLOOKUP(AG1184,Cías!$A$1:$E$10000,3,0)</f>
        <v>#N/A</v>
      </c>
      <c r="BC1184" s="19"/>
      <c r="BD1184" s="19"/>
      <c r="BE1184" s="19"/>
      <c r="BF1184" s="19"/>
      <c r="BG1184" s="19"/>
      <c r="BH1184" s="19"/>
      <c r="BI1184" s="19"/>
      <c r="BJ1184" s="19"/>
    </row>
    <row r="1185" spans="1:62" ht="15" x14ac:dyDescent="0.2">
      <c r="A1185" s="19" t="s">
        <v>11621</v>
      </c>
      <c r="B1185" s="19" t="s">
        <v>1479</v>
      </c>
      <c r="C1185" s="43">
        <v>44658</v>
      </c>
      <c r="D1185" s="44">
        <v>0.77430555555556002</v>
      </c>
      <c r="E1185" s="19" t="s">
        <v>11628</v>
      </c>
      <c r="F1185" s="19" t="s">
        <v>11629</v>
      </c>
      <c r="G1185" s="19" t="s">
        <v>11630</v>
      </c>
      <c r="H1185" s="45">
        <v>1696.8</v>
      </c>
      <c r="I1185" s="45">
        <v>1902.47</v>
      </c>
      <c r="J1185" s="19" t="s">
        <v>1560</v>
      </c>
      <c r="K1185" s="19" t="s">
        <v>11631</v>
      </c>
      <c r="L1185" s="19" t="s">
        <v>11632</v>
      </c>
      <c r="M1185" s="19" t="s">
        <v>11633</v>
      </c>
      <c r="N1185" s="19" t="s">
        <v>11621</v>
      </c>
      <c r="O1185" s="19" t="s">
        <v>1603</v>
      </c>
      <c r="P1185" s="19" t="s">
        <v>1604</v>
      </c>
      <c r="Q1185" s="46">
        <v>240</v>
      </c>
      <c r="R1185" s="19" t="s">
        <v>1544</v>
      </c>
      <c r="S1185" s="19" t="s">
        <v>5317</v>
      </c>
      <c r="T1185" s="19" t="s">
        <v>5318</v>
      </c>
      <c r="U1185" s="19" t="s">
        <v>5330</v>
      </c>
      <c r="V1185" s="19" t="s">
        <v>5331</v>
      </c>
      <c r="W1185" s="19" t="s">
        <v>2144</v>
      </c>
      <c r="X1185" s="19" t="s">
        <v>5332</v>
      </c>
      <c r="Y1185" s="19" t="s">
        <v>2146</v>
      </c>
      <c r="Z1185" s="19" t="s">
        <v>2147</v>
      </c>
      <c r="AA1185" s="46">
        <v>388</v>
      </c>
      <c r="AB1185" s="19" t="s">
        <v>490</v>
      </c>
      <c r="AC1185" s="19" t="s">
        <v>129</v>
      </c>
      <c r="AD1185" s="19" t="s">
        <v>4630</v>
      </c>
      <c r="AE1185" s="19" t="s">
        <v>1481</v>
      </c>
      <c r="AF1185" s="19" t="s">
        <v>1554</v>
      </c>
      <c r="AG1185" s="19" t="s">
        <v>4631</v>
      </c>
      <c r="AH1185" s="19" t="s">
        <v>1499</v>
      </c>
      <c r="AI1185" s="19" t="s">
        <v>1500</v>
      </c>
      <c r="AJ1185" s="45">
        <v>0</v>
      </c>
      <c r="AK1185" s="45">
        <v>0</v>
      </c>
      <c r="AL1185" s="19" t="s">
        <v>1501</v>
      </c>
      <c r="AM1185" s="46">
        <v>16453.332999999999</v>
      </c>
      <c r="AN1185" s="46">
        <v>11993.333000000001</v>
      </c>
      <c r="AO1185" s="46">
        <v>4460</v>
      </c>
      <c r="AP1185" s="45">
        <v>254.4</v>
      </c>
      <c r="AQ1185" s="45"/>
      <c r="AR1185" s="45" t="str">
        <f>IFERROR(VLOOKUP(AB1185,'Pedidos marco'!$A$1:$D$10000,4,0)," ")</f>
        <v xml:space="preserve"> </v>
      </c>
      <c r="AS1185" s="45">
        <f t="shared" si="126"/>
        <v>7</v>
      </c>
      <c r="AT1185" s="45" t="str">
        <f t="shared" si="127"/>
        <v>07</v>
      </c>
      <c r="AU1185" s="47">
        <v>12</v>
      </c>
      <c r="AV1185" s="19" t="str">
        <f t="shared" si="128"/>
        <v>04 April</v>
      </c>
      <c r="AW1185" s="19">
        <f t="shared" si="129"/>
        <v>1.06</v>
      </c>
      <c r="AX1185" s="19">
        <f t="shared" si="130"/>
        <v>21.2</v>
      </c>
      <c r="AY1185" s="19" t="e">
        <f>VLOOKUP(AG1185,Cías!$A$1:$E$10000,5,0)</f>
        <v>#N/A</v>
      </c>
      <c r="AZ1185" s="19" t="str">
        <f t="shared" si="131"/>
        <v>1022501</v>
      </c>
      <c r="BA1185" s="19" t="str">
        <f t="shared" si="132"/>
        <v>FLORES RAMIREZ ROGER WILLAN</v>
      </c>
      <c r="BB1185" s="19" t="e">
        <f>VLOOKUP(AG1185,Cías!$A$1:$E$10000,3,0)</f>
        <v>#N/A</v>
      </c>
      <c r="BC1185" s="19"/>
      <c r="BD1185" s="19"/>
      <c r="BE1185" s="19"/>
      <c r="BF1185" s="19"/>
      <c r="BG1185" s="19"/>
      <c r="BH1185" s="19"/>
      <c r="BI1185" s="19"/>
      <c r="BJ1185" s="19"/>
    </row>
    <row r="1186" spans="1:62" ht="15" x14ac:dyDescent="0.2">
      <c r="A1186" s="19" t="s">
        <v>11634</v>
      </c>
      <c r="B1186" s="19" t="s">
        <v>1479</v>
      </c>
      <c r="C1186" s="43">
        <v>44658</v>
      </c>
      <c r="D1186" s="44">
        <v>0.77638888888889002</v>
      </c>
      <c r="E1186" s="19" t="s">
        <v>11635</v>
      </c>
      <c r="F1186" s="19" t="s">
        <v>11636</v>
      </c>
      <c r="G1186" s="19" t="s">
        <v>11637</v>
      </c>
      <c r="H1186" s="45">
        <v>2491.1999999999998</v>
      </c>
      <c r="I1186" s="45">
        <v>2793.15</v>
      </c>
      <c r="J1186" s="19" t="s">
        <v>1560</v>
      </c>
      <c r="K1186" s="19" t="s">
        <v>11638</v>
      </c>
      <c r="L1186" s="19" t="s">
        <v>11639</v>
      </c>
      <c r="M1186" s="19" t="s">
        <v>11640</v>
      </c>
      <c r="N1186" s="19" t="s">
        <v>11634</v>
      </c>
      <c r="O1186" s="19" t="s">
        <v>1603</v>
      </c>
      <c r="P1186" s="19" t="s">
        <v>1604</v>
      </c>
      <c r="Q1186" s="46">
        <v>360</v>
      </c>
      <c r="R1186" s="19" t="s">
        <v>1544</v>
      </c>
      <c r="S1186" s="19" t="s">
        <v>4033</v>
      </c>
      <c r="T1186" s="19" t="s">
        <v>1624</v>
      </c>
      <c r="U1186" s="19" t="s">
        <v>4034</v>
      </c>
      <c r="V1186" s="19" t="s">
        <v>4035</v>
      </c>
      <c r="W1186" s="19" t="s">
        <v>2144</v>
      </c>
      <c r="X1186" s="19" t="s">
        <v>4036</v>
      </c>
      <c r="Y1186" s="19" t="s">
        <v>2146</v>
      </c>
      <c r="Z1186" s="19" t="s">
        <v>2147</v>
      </c>
      <c r="AA1186" s="46">
        <v>388</v>
      </c>
      <c r="AB1186" s="19" t="s">
        <v>5575</v>
      </c>
      <c r="AC1186" s="19" t="s">
        <v>175</v>
      </c>
      <c r="AD1186" s="19" t="s">
        <v>5576</v>
      </c>
      <c r="AE1186" s="19" t="s">
        <v>5577</v>
      </c>
      <c r="AF1186" s="19" t="s">
        <v>1554</v>
      </c>
      <c r="AG1186" s="19" t="s">
        <v>5578</v>
      </c>
      <c r="AH1186" s="19" t="s">
        <v>1499</v>
      </c>
      <c r="AI1186" s="19" t="s">
        <v>1500</v>
      </c>
      <c r="AJ1186" s="45">
        <v>0</v>
      </c>
      <c r="AK1186" s="45">
        <v>0</v>
      </c>
      <c r="AL1186" s="19" t="s">
        <v>1501</v>
      </c>
      <c r="AM1186" s="46">
        <v>27190</v>
      </c>
      <c r="AN1186" s="46">
        <v>17990</v>
      </c>
      <c r="AO1186" s="46">
        <v>9200</v>
      </c>
      <c r="AP1186" s="45">
        <v>381.6</v>
      </c>
      <c r="AQ1186" s="45"/>
      <c r="AR1186" s="45" t="str">
        <f>IFERROR(VLOOKUP(AB1186,'Pedidos marco'!$A$1:$D$10000,4,0)," ")</f>
        <v xml:space="preserve"> </v>
      </c>
      <c r="AS1186" s="45">
        <f t="shared" si="126"/>
        <v>7</v>
      </c>
      <c r="AT1186" s="45" t="str">
        <f t="shared" si="127"/>
        <v>07</v>
      </c>
      <c r="AU1186" s="47">
        <v>18</v>
      </c>
      <c r="AV1186" s="19" t="str">
        <f t="shared" si="128"/>
        <v>04 April</v>
      </c>
      <c r="AW1186" s="19">
        <f t="shared" si="129"/>
        <v>1.06</v>
      </c>
      <c r="AX1186" s="19">
        <f t="shared" si="130"/>
        <v>21.200000000000003</v>
      </c>
      <c r="AY1186" s="19" t="e">
        <f>VLOOKUP(AG1186,Cías!$A$1:$E$10000,5,0)</f>
        <v>#N/A</v>
      </c>
      <c r="AZ1186" s="19" t="str">
        <f t="shared" si="131"/>
        <v>1023077</v>
      </c>
      <c r="BA1186" s="19" t="str">
        <f t="shared" si="132"/>
        <v>JIMENEZ ICAZA HENRY ELADIO</v>
      </c>
      <c r="BB1186" s="19" t="e">
        <f>VLOOKUP(AG1186,Cías!$A$1:$E$10000,3,0)</f>
        <v>#N/A</v>
      </c>
      <c r="BC1186" s="19"/>
      <c r="BD1186" s="19"/>
      <c r="BE1186" s="19"/>
      <c r="BF1186" s="19"/>
      <c r="BG1186" s="19"/>
      <c r="BH1186" s="19"/>
      <c r="BI1186" s="19"/>
      <c r="BJ1186" s="19"/>
    </row>
    <row r="1187" spans="1:62" ht="15" x14ac:dyDescent="0.2">
      <c r="A1187" s="19" t="s">
        <v>11641</v>
      </c>
      <c r="B1187" s="19" t="s">
        <v>1479</v>
      </c>
      <c r="C1187" s="43">
        <v>44658</v>
      </c>
      <c r="D1187" s="44">
        <v>0.78125</v>
      </c>
      <c r="E1187" s="19" t="s">
        <v>11642</v>
      </c>
      <c r="F1187" s="19" t="s">
        <v>11643</v>
      </c>
      <c r="G1187" s="19" t="s">
        <v>11644</v>
      </c>
      <c r="H1187" s="45">
        <v>2354.4</v>
      </c>
      <c r="I1187" s="45">
        <v>2639.77</v>
      </c>
      <c r="J1187" s="19" t="s">
        <v>1560</v>
      </c>
      <c r="K1187" s="19" t="s">
        <v>11645</v>
      </c>
      <c r="L1187" s="19" t="s">
        <v>11646</v>
      </c>
      <c r="M1187" s="19" t="s">
        <v>11647</v>
      </c>
      <c r="N1187" s="19" t="s">
        <v>11641</v>
      </c>
      <c r="O1187" s="19" t="s">
        <v>371</v>
      </c>
      <c r="P1187" s="19" t="s">
        <v>372</v>
      </c>
      <c r="Q1187" s="46">
        <v>360</v>
      </c>
      <c r="R1187" s="19" t="s">
        <v>1544</v>
      </c>
      <c r="S1187" s="19" t="s">
        <v>4033</v>
      </c>
      <c r="T1187" s="19" t="s">
        <v>1624</v>
      </c>
      <c r="U1187" s="19" t="s">
        <v>4520</v>
      </c>
      <c r="V1187" s="19" t="s">
        <v>4521</v>
      </c>
      <c r="W1187" s="19" t="s">
        <v>1548</v>
      </c>
      <c r="X1187" s="19" t="s">
        <v>4522</v>
      </c>
      <c r="Y1187" s="19" t="s">
        <v>1684</v>
      </c>
      <c r="Z1187" s="19" t="s">
        <v>1685</v>
      </c>
      <c r="AA1187" s="46">
        <v>198</v>
      </c>
      <c r="AB1187" s="19" t="s">
        <v>452</v>
      </c>
      <c r="AC1187" s="19" t="s">
        <v>50</v>
      </c>
      <c r="AD1187" s="19" t="s">
        <v>4005</v>
      </c>
      <c r="AE1187" s="19" t="s">
        <v>4006</v>
      </c>
      <c r="AF1187" s="19" t="s">
        <v>1554</v>
      </c>
      <c r="AG1187" s="19" t="s">
        <v>4007</v>
      </c>
      <c r="AH1187" s="19" t="s">
        <v>1499</v>
      </c>
      <c r="AI1187" s="19" t="s">
        <v>1500</v>
      </c>
      <c r="AJ1187" s="45">
        <v>0</v>
      </c>
      <c r="AK1187" s="45">
        <v>0</v>
      </c>
      <c r="AL1187" s="19" t="s">
        <v>1501</v>
      </c>
      <c r="AM1187" s="46">
        <v>27220</v>
      </c>
      <c r="AN1187" s="46">
        <v>18020</v>
      </c>
      <c r="AO1187" s="46">
        <v>9200</v>
      </c>
      <c r="AP1187" s="45">
        <v>266.39999999999998</v>
      </c>
      <c r="AQ1187" s="45"/>
      <c r="AR1187" s="45" t="str">
        <f>IFERROR(VLOOKUP(AB1187,'Pedidos marco'!$A$1:$D$10000,4,0)," ")</f>
        <v xml:space="preserve"> </v>
      </c>
      <c r="AS1187" s="45">
        <f t="shared" si="126"/>
        <v>7</v>
      </c>
      <c r="AT1187" s="45" t="str">
        <f t="shared" si="127"/>
        <v>07</v>
      </c>
      <c r="AU1187" s="47">
        <v>18</v>
      </c>
      <c r="AV1187" s="19" t="str">
        <f t="shared" si="128"/>
        <v>04 April</v>
      </c>
      <c r="AW1187" s="19">
        <f t="shared" si="129"/>
        <v>0.74</v>
      </c>
      <c r="AX1187" s="19">
        <f t="shared" si="130"/>
        <v>14.799999999999999</v>
      </c>
      <c r="AY1187" s="19" t="e">
        <f>VLOOKUP(AG1187,Cías!$A$1:$E$10000,5,0)</f>
        <v>#N/A</v>
      </c>
      <c r="AZ1187" s="19" t="str">
        <f t="shared" si="131"/>
        <v>1014062</v>
      </c>
      <c r="BA1187" s="19" t="str">
        <f t="shared" si="132"/>
        <v>BENALCAZAR DE LA CRUZ MILTON PATRIC</v>
      </c>
      <c r="BB1187" s="19" t="e">
        <f>VLOOKUP(AG1187,Cías!$A$1:$E$10000,3,0)</f>
        <v>#N/A</v>
      </c>
      <c r="BC1187" s="19"/>
      <c r="BD1187" s="19"/>
      <c r="BE1187" s="19"/>
      <c r="BF1187" s="19"/>
      <c r="BG1187" s="19"/>
      <c r="BH1187" s="19"/>
      <c r="BI1187" s="19"/>
      <c r="BJ1187" s="19"/>
    </row>
    <row r="1188" spans="1:62" ht="15" x14ac:dyDescent="0.2">
      <c r="A1188" s="19" t="s">
        <v>11648</v>
      </c>
      <c r="B1188" s="19" t="s">
        <v>1479</v>
      </c>
      <c r="C1188" s="43">
        <v>44658</v>
      </c>
      <c r="D1188" s="44">
        <v>0.78194444444444</v>
      </c>
      <c r="E1188" s="19" t="s">
        <v>11649</v>
      </c>
      <c r="F1188" s="19" t="s">
        <v>11650</v>
      </c>
      <c r="G1188" s="19" t="s">
        <v>11651</v>
      </c>
      <c r="H1188" s="45">
        <v>756.48</v>
      </c>
      <c r="I1188" s="45">
        <v>848.17</v>
      </c>
      <c r="J1188" s="19" t="s">
        <v>2037</v>
      </c>
      <c r="K1188" s="19" t="s">
        <v>11652</v>
      </c>
      <c r="L1188" s="19" t="s">
        <v>11653</v>
      </c>
      <c r="M1188" s="19" t="s">
        <v>11654</v>
      </c>
      <c r="N1188" s="19" t="s">
        <v>11648</v>
      </c>
      <c r="O1188" s="19" t="s">
        <v>1641</v>
      </c>
      <c r="P1188" s="19" t="s">
        <v>1642</v>
      </c>
      <c r="Q1188" s="46">
        <v>120</v>
      </c>
      <c r="R1188" s="19" t="s">
        <v>1544</v>
      </c>
      <c r="S1188" s="19" t="s">
        <v>2430</v>
      </c>
      <c r="T1188" s="19" t="s">
        <v>10</v>
      </c>
      <c r="U1188" s="19" t="s">
        <v>11655</v>
      </c>
      <c r="V1188" s="19" t="s">
        <v>11656</v>
      </c>
      <c r="W1188" s="19" t="s">
        <v>11657</v>
      </c>
      <c r="X1188" s="19" t="s">
        <v>11658</v>
      </c>
      <c r="Y1188" s="19" t="s">
        <v>11659</v>
      </c>
      <c r="Z1188" s="19" t="s">
        <v>11660</v>
      </c>
      <c r="AA1188" s="46">
        <v>173</v>
      </c>
      <c r="AB1188" s="19" t="s">
        <v>588</v>
      </c>
      <c r="AC1188" s="19" t="s">
        <v>333</v>
      </c>
      <c r="AD1188" s="19" t="s">
        <v>2891</v>
      </c>
      <c r="AE1188" s="19" t="s">
        <v>2892</v>
      </c>
      <c r="AF1188" s="19" t="s">
        <v>1554</v>
      </c>
      <c r="AG1188" s="19" t="s">
        <v>2893</v>
      </c>
      <c r="AH1188" s="19" t="s">
        <v>1499</v>
      </c>
      <c r="AI1188" s="19" t="s">
        <v>1500</v>
      </c>
      <c r="AJ1188" s="45">
        <v>0</v>
      </c>
      <c r="AK1188" s="45">
        <v>0</v>
      </c>
      <c r="AL1188" s="19" t="s">
        <v>1501</v>
      </c>
      <c r="AM1188" s="46">
        <v>10508.333000000001</v>
      </c>
      <c r="AN1188" s="46">
        <v>6003.3329999999996</v>
      </c>
      <c r="AO1188" s="46">
        <v>4505</v>
      </c>
      <c r="AP1188" s="45">
        <v>75.599999999999994</v>
      </c>
      <c r="AQ1188" s="45"/>
      <c r="AR1188" s="45" t="str">
        <f>IFERROR(VLOOKUP(AB1188,'Pedidos marco'!$A$1:$D$10000,4,0)," ")</f>
        <v xml:space="preserve"> </v>
      </c>
      <c r="AS1188" s="45">
        <f t="shared" si="126"/>
        <v>7</v>
      </c>
      <c r="AT1188" s="45" t="str">
        <f t="shared" si="127"/>
        <v>07</v>
      </c>
      <c r="AU1188" s="47">
        <v>6</v>
      </c>
      <c r="AV1188" s="19" t="str">
        <f t="shared" si="128"/>
        <v>04 April</v>
      </c>
      <c r="AW1188" s="19">
        <f t="shared" si="129"/>
        <v>0.63</v>
      </c>
      <c r="AX1188" s="19">
        <f t="shared" si="130"/>
        <v>12.6</v>
      </c>
      <c r="AY1188" s="19" t="e">
        <f>VLOOKUP(AG1188,Cías!$A$1:$E$10000,5,0)</f>
        <v>#N/A</v>
      </c>
      <c r="AZ1188" s="19" t="str">
        <f t="shared" si="131"/>
        <v>1021623</v>
      </c>
      <c r="BA1188" s="19" t="str">
        <f t="shared" si="132"/>
        <v>VILLARREAL HIGUERA FERNANDO SALVADO</v>
      </c>
      <c r="BB1188" s="19" t="e">
        <f>VLOOKUP(AG1188,Cías!$A$1:$E$10000,3,0)</f>
        <v>#N/A</v>
      </c>
      <c r="BC1188" s="19"/>
      <c r="BD1188" s="19"/>
      <c r="BE1188" s="19"/>
      <c r="BF1188" s="19"/>
      <c r="BG1188" s="19"/>
      <c r="BH1188" s="19"/>
      <c r="BI1188" s="19"/>
      <c r="BJ1188" s="19"/>
    </row>
    <row r="1189" spans="1:62" ht="15" x14ac:dyDescent="0.2">
      <c r="A1189" s="19" t="s">
        <v>11648</v>
      </c>
      <c r="B1189" s="19" t="s">
        <v>1479</v>
      </c>
      <c r="C1189" s="43">
        <v>44658</v>
      </c>
      <c r="D1189" s="44">
        <v>0.78194444444444</v>
      </c>
      <c r="E1189" s="19" t="s">
        <v>11661</v>
      </c>
      <c r="F1189" s="19" t="s">
        <v>11662</v>
      </c>
      <c r="G1189" s="19" t="s">
        <v>11663</v>
      </c>
      <c r="H1189" s="45">
        <v>1574.42</v>
      </c>
      <c r="I1189" s="45">
        <v>1765.25</v>
      </c>
      <c r="J1189" s="19" t="s">
        <v>2037</v>
      </c>
      <c r="K1189" s="19" t="s">
        <v>11664</v>
      </c>
      <c r="L1189" s="19" t="s">
        <v>11665</v>
      </c>
      <c r="M1189" s="19" t="s">
        <v>11666</v>
      </c>
      <c r="N1189" s="19" t="s">
        <v>11648</v>
      </c>
      <c r="O1189" s="19" t="s">
        <v>1603</v>
      </c>
      <c r="P1189" s="19" t="s">
        <v>1604</v>
      </c>
      <c r="Q1189" s="46">
        <v>240</v>
      </c>
      <c r="R1189" s="19" t="s">
        <v>1544</v>
      </c>
      <c r="S1189" s="19" t="s">
        <v>2430</v>
      </c>
      <c r="T1189" s="19" t="s">
        <v>10</v>
      </c>
      <c r="U1189" s="19" t="s">
        <v>11655</v>
      </c>
      <c r="V1189" s="19" t="s">
        <v>11656</v>
      </c>
      <c r="W1189" s="19" t="s">
        <v>11657</v>
      </c>
      <c r="X1189" s="19" t="s">
        <v>11658</v>
      </c>
      <c r="Y1189" s="19" t="s">
        <v>11659</v>
      </c>
      <c r="Z1189" s="19" t="s">
        <v>11660</v>
      </c>
      <c r="AA1189" s="46">
        <v>173</v>
      </c>
      <c r="AB1189" s="19" t="s">
        <v>588</v>
      </c>
      <c r="AC1189" s="19" t="s">
        <v>333</v>
      </c>
      <c r="AD1189" s="19" t="s">
        <v>2891</v>
      </c>
      <c r="AE1189" s="19" t="s">
        <v>2892</v>
      </c>
      <c r="AF1189" s="19" t="s">
        <v>1554</v>
      </c>
      <c r="AG1189" s="19" t="s">
        <v>2893</v>
      </c>
      <c r="AH1189" s="19" t="s">
        <v>1499</v>
      </c>
      <c r="AI1189" s="19" t="s">
        <v>1500</v>
      </c>
      <c r="AJ1189" s="45">
        <v>0</v>
      </c>
      <c r="AK1189" s="45">
        <v>0</v>
      </c>
      <c r="AL1189" s="19" t="s">
        <v>1501</v>
      </c>
      <c r="AM1189" s="46">
        <v>16511.667000000001</v>
      </c>
      <c r="AN1189" s="46">
        <v>12006.666999999999</v>
      </c>
      <c r="AO1189" s="46">
        <v>4505</v>
      </c>
      <c r="AP1189" s="45">
        <v>151.19999999999999</v>
      </c>
      <c r="AQ1189" s="45"/>
      <c r="AR1189" s="45" t="str">
        <f>IFERROR(VLOOKUP(AB1189,'Pedidos marco'!$A$1:$D$10000,4,0)," ")</f>
        <v xml:space="preserve"> </v>
      </c>
      <c r="AS1189" s="45">
        <f t="shared" si="126"/>
        <v>7</v>
      </c>
      <c r="AT1189" s="45" t="str">
        <f t="shared" si="127"/>
        <v>07</v>
      </c>
      <c r="AU1189" s="47">
        <v>12</v>
      </c>
      <c r="AV1189" s="19" t="str">
        <f t="shared" si="128"/>
        <v>04 April</v>
      </c>
      <c r="AW1189" s="19">
        <f t="shared" si="129"/>
        <v>0.63</v>
      </c>
      <c r="AX1189" s="19">
        <f t="shared" si="130"/>
        <v>12.6</v>
      </c>
      <c r="AY1189" s="19" t="e">
        <f>VLOOKUP(AG1189,Cías!$A$1:$E$10000,5,0)</f>
        <v>#N/A</v>
      </c>
      <c r="AZ1189" s="19" t="str">
        <f t="shared" si="131"/>
        <v>1021623</v>
      </c>
      <c r="BA1189" s="19" t="str">
        <f t="shared" si="132"/>
        <v>VILLARREAL HIGUERA FERNANDO SALVADO</v>
      </c>
      <c r="BB1189" s="19" t="e">
        <f>VLOOKUP(AG1189,Cías!$A$1:$E$10000,3,0)</f>
        <v>#N/A</v>
      </c>
      <c r="BC1189" s="19"/>
      <c r="BD1189" s="19"/>
      <c r="BE1189" s="19"/>
      <c r="BF1189" s="19"/>
      <c r="BG1189" s="19"/>
      <c r="BH1189" s="19"/>
      <c r="BI1189" s="19"/>
      <c r="BJ1189" s="19"/>
    </row>
    <row r="1190" spans="1:62" ht="15" x14ac:dyDescent="0.2">
      <c r="A1190" s="19" t="s">
        <v>11667</v>
      </c>
      <c r="B1190" s="19" t="s">
        <v>1479</v>
      </c>
      <c r="C1190" s="43">
        <v>44658</v>
      </c>
      <c r="D1190" s="44">
        <v>0.78402777777777999</v>
      </c>
      <c r="E1190" s="19" t="s">
        <v>11668</v>
      </c>
      <c r="F1190" s="19" t="s">
        <v>1481</v>
      </c>
      <c r="G1190" s="19" t="s">
        <v>1481</v>
      </c>
      <c r="H1190" s="45">
        <v>0</v>
      </c>
      <c r="I1190" s="45">
        <v>0</v>
      </c>
      <c r="J1190" s="19" t="s">
        <v>1482</v>
      </c>
      <c r="K1190" s="19" t="s">
        <v>11669</v>
      </c>
      <c r="L1190" s="19" t="s">
        <v>11670</v>
      </c>
      <c r="M1190" s="19" t="s">
        <v>11671</v>
      </c>
      <c r="N1190" s="19" t="s">
        <v>11667</v>
      </c>
      <c r="O1190" s="19" t="s">
        <v>1486</v>
      </c>
      <c r="P1190" s="19" t="s">
        <v>1487</v>
      </c>
      <c r="Q1190" s="46">
        <v>30.89</v>
      </c>
      <c r="R1190" s="19" t="s">
        <v>1488</v>
      </c>
      <c r="S1190" s="19" t="s">
        <v>1489</v>
      </c>
      <c r="T1190" s="19" t="s">
        <v>418</v>
      </c>
      <c r="U1190" s="19" t="s">
        <v>1508</v>
      </c>
      <c r="V1190" s="19" t="s">
        <v>1509</v>
      </c>
      <c r="W1190" s="19" t="s">
        <v>415</v>
      </c>
      <c r="X1190" s="19" t="s">
        <v>1510</v>
      </c>
      <c r="Y1190" s="19" t="s">
        <v>1511</v>
      </c>
      <c r="Z1190" s="19" t="s">
        <v>1512</v>
      </c>
      <c r="AA1190" s="46">
        <v>113</v>
      </c>
      <c r="AB1190" s="19" t="s">
        <v>1513</v>
      </c>
      <c r="AC1190" s="19" t="s">
        <v>418</v>
      </c>
      <c r="AD1190" s="19" t="s">
        <v>1530</v>
      </c>
      <c r="AE1190" s="19" t="s">
        <v>1531</v>
      </c>
      <c r="AF1190" s="19" t="s">
        <v>1497</v>
      </c>
      <c r="AG1190" s="19" t="s">
        <v>1532</v>
      </c>
      <c r="AH1190" s="19" t="s">
        <v>1499</v>
      </c>
      <c r="AI1190" s="19" t="s">
        <v>1500</v>
      </c>
      <c r="AJ1190" s="45">
        <v>0</v>
      </c>
      <c r="AK1190" s="45">
        <v>0</v>
      </c>
      <c r="AL1190" s="19" t="s">
        <v>1517</v>
      </c>
      <c r="AM1190" s="46">
        <v>46360</v>
      </c>
      <c r="AN1190" s="46">
        <v>30890</v>
      </c>
      <c r="AO1190" s="46">
        <v>15470</v>
      </c>
      <c r="AP1190" s="45">
        <v>0</v>
      </c>
      <c r="AQ1190" s="45"/>
      <c r="AR1190" s="45" t="str">
        <f>IFERROR(VLOOKUP(AB1190,'Pedidos marco'!$A$1:$D$10000,4,0)," ")</f>
        <v xml:space="preserve"> </v>
      </c>
      <c r="AS1190" s="45">
        <f t="shared" si="126"/>
        <v>7</v>
      </c>
      <c r="AT1190" s="45" t="str">
        <f t="shared" si="127"/>
        <v>07</v>
      </c>
      <c r="AU1190" s="47">
        <v>30.89</v>
      </c>
      <c r="AV1190" s="19" t="str">
        <f t="shared" si="128"/>
        <v>04 April</v>
      </c>
      <c r="AW1190" s="19">
        <f t="shared" si="129"/>
        <v>0</v>
      </c>
      <c r="AX1190" s="19">
        <f t="shared" si="130"/>
        <v>0</v>
      </c>
      <c r="AY1190" s="19" t="e">
        <f>VLOOKUP(AG1190,Cías!$A$1:$E$10000,5,0)</f>
        <v>#N/A</v>
      </c>
      <c r="AZ1190" s="19" t="str">
        <f t="shared" si="131"/>
        <v>1014412</v>
      </c>
      <c r="BA1190" s="19" t="str">
        <f t="shared" si="132"/>
        <v>UNION DE CONCRETERAS UNICON UCUE</v>
      </c>
      <c r="BB1190" s="19" t="e">
        <f>VLOOKUP(AG1190,Cías!$A$1:$E$10000,3,0)</f>
        <v>#N/A</v>
      </c>
      <c r="BC1190" s="19"/>
      <c r="BD1190" s="19"/>
      <c r="BE1190" s="19"/>
      <c r="BF1190" s="19"/>
      <c r="BG1190" s="19"/>
      <c r="BH1190" s="19"/>
      <c r="BI1190" s="19"/>
      <c r="BJ1190" s="19"/>
    </row>
    <row r="1191" spans="1:62" ht="15" x14ac:dyDescent="0.2">
      <c r="A1191" s="19" t="s">
        <v>11672</v>
      </c>
      <c r="B1191" s="19" t="s">
        <v>1479</v>
      </c>
      <c r="C1191" s="43">
        <v>44658</v>
      </c>
      <c r="D1191" s="44">
        <v>0.78611111111110998</v>
      </c>
      <c r="E1191" s="19" t="s">
        <v>11673</v>
      </c>
      <c r="F1191" s="19" t="s">
        <v>1481</v>
      </c>
      <c r="G1191" s="19" t="s">
        <v>1481</v>
      </c>
      <c r="H1191" s="45">
        <v>0</v>
      </c>
      <c r="I1191" s="45">
        <v>0</v>
      </c>
      <c r="J1191" s="19" t="s">
        <v>1482</v>
      </c>
      <c r="K1191" s="19" t="s">
        <v>11674</v>
      </c>
      <c r="L1191" s="19" t="s">
        <v>11675</v>
      </c>
      <c r="M1191" s="19" t="s">
        <v>11676</v>
      </c>
      <c r="N1191" s="19" t="s">
        <v>11672</v>
      </c>
      <c r="O1191" s="19" t="s">
        <v>1486</v>
      </c>
      <c r="P1191" s="19" t="s">
        <v>1487</v>
      </c>
      <c r="Q1191" s="46">
        <v>32.32</v>
      </c>
      <c r="R1191" s="19" t="s">
        <v>1488</v>
      </c>
      <c r="S1191" s="19" t="s">
        <v>1489</v>
      </c>
      <c r="T1191" s="19" t="s">
        <v>418</v>
      </c>
      <c r="U1191" s="19" t="s">
        <v>1508</v>
      </c>
      <c r="V1191" s="19" t="s">
        <v>1509</v>
      </c>
      <c r="W1191" s="19" t="s">
        <v>415</v>
      </c>
      <c r="X1191" s="19" t="s">
        <v>1510</v>
      </c>
      <c r="Y1191" s="19" t="s">
        <v>1511</v>
      </c>
      <c r="Z1191" s="19" t="s">
        <v>1512</v>
      </c>
      <c r="AA1191" s="46">
        <v>113</v>
      </c>
      <c r="AB1191" s="19" t="s">
        <v>1513</v>
      </c>
      <c r="AC1191" s="19" t="s">
        <v>418</v>
      </c>
      <c r="AD1191" s="19" t="s">
        <v>1523</v>
      </c>
      <c r="AE1191" s="19" t="s">
        <v>1481</v>
      </c>
      <c r="AF1191" s="19" t="s">
        <v>1497</v>
      </c>
      <c r="AG1191" s="19" t="s">
        <v>1524</v>
      </c>
      <c r="AH1191" s="19" t="s">
        <v>1499</v>
      </c>
      <c r="AI1191" s="19" t="s">
        <v>1500</v>
      </c>
      <c r="AJ1191" s="45">
        <v>0</v>
      </c>
      <c r="AK1191" s="45">
        <v>0</v>
      </c>
      <c r="AL1191" s="19" t="s">
        <v>1517</v>
      </c>
      <c r="AM1191" s="46">
        <v>51730</v>
      </c>
      <c r="AN1191" s="46">
        <v>32320</v>
      </c>
      <c r="AO1191" s="46">
        <v>19410</v>
      </c>
      <c r="AP1191" s="45">
        <v>0</v>
      </c>
      <c r="AQ1191" s="45"/>
      <c r="AR1191" s="45" t="str">
        <f>IFERROR(VLOOKUP(AB1191,'Pedidos marco'!$A$1:$D$10000,4,0)," ")</f>
        <v xml:space="preserve"> </v>
      </c>
      <c r="AS1191" s="45">
        <f t="shared" si="126"/>
        <v>7</v>
      </c>
      <c r="AT1191" s="45" t="str">
        <f t="shared" si="127"/>
        <v>07</v>
      </c>
      <c r="AU1191" s="47">
        <v>32.32</v>
      </c>
      <c r="AV1191" s="19" t="str">
        <f t="shared" si="128"/>
        <v>04 April</v>
      </c>
      <c r="AW1191" s="19">
        <f t="shared" si="129"/>
        <v>0</v>
      </c>
      <c r="AX1191" s="19">
        <f t="shared" si="130"/>
        <v>0</v>
      </c>
      <c r="AY1191" s="19" t="e">
        <f>VLOOKUP(AG1191,Cías!$A$1:$E$10000,5,0)</f>
        <v>#N/A</v>
      </c>
      <c r="AZ1191" s="19" t="str">
        <f t="shared" si="131"/>
        <v>1014412</v>
      </c>
      <c r="BA1191" s="19" t="str">
        <f t="shared" si="132"/>
        <v>UNION DE CONCRETERAS UNICON UCUE</v>
      </c>
      <c r="BB1191" s="19" t="e">
        <f>VLOOKUP(AG1191,Cías!$A$1:$E$10000,3,0)</f>
        <v>#N/A</v>
      </c>
      <c r="BC1191" s="19"/>
      <c r="BD1191" s="19"/>
      <c r="BE1191" s="19"/>
      <c r="BF1191" s="19"/>
      <c r="BG1191" s="19"/>
      <c r="BH1191" s="19"/>
      <c r="BI1191" s="19"/>
      <c r="BJ1191" s="19"/>
    </row>
    <row r="1192" spans="1:62" ht="15" x14ac:dyDescent="0.2">
      <c r="A1192" s="19" t="s">
        <v>11677</v>
      </c>
      <c r="B1192" s="19" t="s">
        <v>1479</v>
      </c>
      <c r="C1192" s="43">
        <v>44658</v>
      </c>
      <c r="D1192" s="44">
        <v>0.78958333333332997</v>
      </c>
      <c r="E1192" s="19" t="s">
        <v>11678</v>
      </c>
      <c r="F1192" s="19" t="s">
        <v>11679</v>
      </c>
      <c r="G1192" s="19" t="s">
        <v>11680</v>
      </c>
      <c r="H1192" s="45">
        <v>2301.35</v>
      </c>
      <c r="I1192" s="45">
        <v>2580.29</v>
      </c>
      <c r="J1192" s="19" t="s">
        <v>1560</v>
      </c>
      <c r="K1192" s="19" t="s">
        <v>11681</v>
      </c>
      <c r="L1192" s="19" t="s">
        <v>11682</v>
      </c>
      <c r="M1192" s="19" t="s">
        <v>11683</v>
      </c>
      <c r="N1192" s="19" t="s">
        <v>11677</v>
      </c>
      <c r="O1192" s="19" t="s">
        <v>371</v>
      </c>
      <c r="P1192" s="19" t="s">
        <v>372</v>
      </c>
      <c r="Q1192" s="46">
        <v>360</v>
      </c>
      <c r="R1192" s="19" t="s">
        <v>1544</v>
      </c>
      <c r="S1192" s="19" t="s">
        <v>1754</v>
      </c>
      <c r="T1192" s="19" t="s">
        <v>104</v>
      </c>
      <c r="U1192" s="19" t="s">
        <v>3530</v>
      </c>
      <c r="V1192" s="19" t="s">
        <v>3531</v>
      </c>
      <c r="W1192" s="19" t="s">
        <v>1548</v>
      </c>
      <c r="X1192" s="19" t="s">
        <v>3532</v>
      </c>
      <c r="Y1192" s="19" t="s">
        <v>1684</v>
      </c>
      <c r="Z1192" s="19" t="s">
        <v>1685</v>
      </c>
      <c r="AA1192" s="46">
        <v>198</v>
      </c>
      <c r="AB1192" s="19" t="s">
        <v>456</v>
      </c>
      <c r="AC1192" s="19" t="s">
        <v>60</v>
      </c>
      <c r="AD1192" s="19" t="s">
        <v>3222</v>
      </c>
      <c r="AE1192" s="19" t="s">
        <v>1481</v>
      </c>
      <c r="AF1192" s="19" t="s">
        <v>1554</v>
      </c>
      <c r="AG1192" s="19" t="s">
        <v>3223</v>
      </c>
      <c r="AH1192" s="19" t="s">
        <v>1499</v>
      </c>
      <c r="AI1192" s="19" t="s">
        <v>1500</v>
      </c>
      <c r="AJ1192" s="45">
        <v>0</v>
      </c>
      <c r="AK1192" s="45">
        <v>0</v>
      </c>
      <c r="AL1192" s="19" t="s">
        <v>1501</v>
      </c>
      <c r="AM1192" s="46">
        <v>26880</v>
      </c>
      <c r="AN1192" s="46">
        <v>18030</v>
      </c>
      <c r="AO1192" s="46">
        <v>8850</v>
      </c>
      <c r="AP1192" s="45">
        <v>266.39999999999998</v>
      </c>
      <c r="AQ1192" s="45"/>
      <c r="AR1192" s="45" t="str">
        <f>IFERROR(VLOOKUP(AB1192,'Pedidos marco'!$A$1:$D$10000,4,0)," ")</f>
        <v xml:space="preserve"> </v>
      </c>
      <c r="AS1192" s="45">
        <f t="shared" si="126"/>
        <v>7</v>
      </c>
      <c r="AT1192" s="45" t="str">
        <f t="shared" si="127"/>
        <v>07</v>
      </c>
      <c r="AU1192" s="47">
        <v>18</v>
      </c>
      <c r="AV1192" s="19" t="str">
        <f t="shared" si="128"/>
        <v>04 April</v>
      </c>
      <c r="AW1192" s="19">
        <f t="shared" si="129"/>
        <v>0.74</v>
      </c>
      <c r="AX1192" s="19">
        <f t="shared" si="130"/>
        <v>14.799999999999999</v>
      </c>
      <c r="AY1192" s="19" t="e">
        <f>VLOOKUP(AG1192,Cías!$A$1:$E$10000,5,0)</f>
        <v>#N/A</v>
      </c>
      <c r="AZ1192" s="19" t="str">
        <f t="shared" si="131"/>
        <v>1023153</v>
      </c>
      <c r="BA1192" s="19" t="str">
        <f t="shared" si="132"/>
        <v>BUITRON MONTENEGRO JONNY</v>
      </c>
      <c r="BB1192" s="19" t="e">
        <f>VLOOKUP(AG1192,Cías!$A$1:$E$10000,3,0)</f>
        <v>#N/A</v>
      </c>
      <c r="BC1192" s="19"/>
      <c r="BD1192" s="19"/>
      <c r="BE1192" s="19"/>
      <c r="BF1192" s="19"/>
      <c r="BG1192" s="19"/>
      <c r="BH1192" s="19"/>
      <c r="BI1192" s="19"/>
      <c r="BJ1192" s="19"/>
    </row>
    <row r="1193" spans="1:62" ht="15" x14ac:dyDescent="0.2">
      <c r="A1193" s="19" t="s">
        <v>11684</v>
      </c>
      <c r="B1193" s="19" t="s">
        <v>1479</v>
      </c>
      <c r="C1193" s="43">
        <v>44658</v>
      </c>
      <c r="D1193" s="44">
        <v>0.79513888888888995</v>
      </c>
      <c r="E1193" s="19" t="s">
        <v>11685</v>
      </c>
      <c r="F1193" s="19" t="s">
        <v>11686</v>
      </c>
      <c r="G1193" s="19" t="s">
        <v>11687</v>
      </c>
      <c r="H1193" s="45">
        <v>3278.88</v>
      </c>
      <c r="I1193" s="45">
        <v>3676.31</v>
      </c>
      <c r="J1193" s="19" t="s">
        <v>1560</v>
      </c>
      <c r="K1193" s="19" t="s">
        <v>11688</v>
      </c>
      <c r="L1193" s="19" t="s">
        <v>11689</v>
      </c>
      <c r="M1193" s="19" t="s">
        <v>11690</v>
      </c>
      <c r="N1193" s="19" t="s">
        <v>11684</v>
      </c>
      <c r="O1193" s="19" t="s">
        <v>367</v>
      </c>
      <c r="P1193" s="19" t="s">
        <v>368</v>
      </c>
      <c r="Q1193" s="46">
        <v>480</v>
      </c>
      <c r="R1193" s="19" t="s">
        <v>1544</v>
      </c>
      <c r="S1193" s="19" t="s">
        <v>3305</v>
      </c>
      <c r="T1193" s="19" t="s">
        <v>3306</v>
      </c>
      <c r="U1193" s="19" t="s">
        <v>3307</v>
      </c>
      <c r="V1193" s="19" t="s">
        <v>3308</v>
      </c>
      <c r="W1193" s="19" t="s">
        <v>1627</v>
      </c>
      <c r="X1193" s="19" t="s">
        <v>3309</v>
      </c>
      <c r="Y1193" s="19" t="s">
        <v>1629</v>
      </c>
      <c r="Z1193" s="19" t="s">
        <v>1630</v>
      </c>
      <c r="AA1193" s="46">
        <v>40</v>
      </c>
      <c r="AB1193" s="19" t="s">
        <v>524</v>
      </c>
      <c r="AC1193" s="19" t="s">
        <v>200</v>
      </c>
      <c r="AD1193" s="19" t="s">
        <v>11691</v>
      </c>
      <c r="AE1193" s="19" t="s">
        <v>11692</v>
      </c>
      <c r="AF1193" s="19" t="s">
        <v>1719</v>
      </c>
      <c r="AG1193" s="19" t="s">
        <v>11693</v>
      </c>
      <c r="AH1193" s="19" t="s">
        <v>1594</v>
      </c>
      <c r="AI1193" s="19" t="s">
        <v>1595</v>
      </c>
      <c r="AJ1193" s="45">
        <v>0.05</v>
      </c>
      <c r="AK1193" s="45">
        <v>24</v>
      </c>
      <c r="AL1193" s="19" t="s">
        <v>1501</v>
      </c>
      <c r="AM1193" s="46">
        <v>37900</v>
      </c>
      <c r="AN1193" s="46">
        <v>23980</v>
      </c>
      <c r="AO1193" s="46">
        <v>13920</v>
      </c>
      <c r="AP1193" s="45">
        <v>100.8</v>
      </c>
      <c r="AQ1193" s="45"/>
      <c r="AR1193" s="45" t="str">
        <f>IFERROR(VLOOKUP(AB1193,'Pedidos marco'!$A$1:$D$10000,4,0)," ")</f>
        <v xml:space="preserve"> </v>
      </c>
      <c r="AS1193" s="45">
        <f t="shared" si="126"/>
        <v>7</v>
      </c>
      <c r="AT1193" s="45" t="str">
        <f t="shared" si="127"/>
        <v>07</v>
      </c>
      <c r="AU1193" s="47">
        <v>24</v>
      </c>
      <c r="AV1193" s="19" t="str">
        <f t="shared" si="128"/>
        <v>04 April</v>
      </c>
      <c r="AW1193" s="19">
        <f t="shared" si="129"/>
        <v>0.21</v>
      </c>
      <c r="AX1193" s="19">
        <f t="shared" si="130"/>
        <v>4.2</v>
      </c>
      <c r="AY1193" s="19" t="e">
        <f>VLOOKUP(AG1193,Cías!$A$1:$E$10000,5,0)</f>
        <v>#N/A</v>
      </c>
      <c r="AZ1193" s="19" t="str">
        <f t="shared" si="131"/>
        <v>1022020</v>
      </c>
      <c r="BA1193" s="19" t="str">
        <f t="shared" si="132"/>
        <v>MENDEZ FIGUEROA JUAN CARLOS</v>
      </c>
      <c r="BB1193" s="19" t="e">
        <f>VLOOKUP(AG1193,Cías!$A$1:$E$10000,3,0)</f>
        <v>#N/A</v>
      </c>
      <c r="BC1193" s="19"/>
      <c r="BD1193" s="19"/>
      <c r="BE1193" s="19"/>
      <c r="BF1193" s="19"/>
      <c r="BG1193" s="19"/>
      <c r="BH1193" s="19"/>
      <c r="BI1193" s="19"/>
      <c r="BJ1193" s="19"/>
    </row>
    <row r="1194" spans="1:62" ht="15" x14ac:dyDescent="0.2">
      <c r="A1194" s="19" t="s">
        <v>11694</v>
      </c>
      <c r="B1194" s="19" t="s">
        <v>1479</v>
      </c>
      <c r="C1194" s="43">
        <v>44658</v>
      </c>
      <c r="D1194" s="44">
        <v>0.79583333333332995</v>
      </c>
      <c r="E1194" s="19" t="s">
        <v>11695</v>
      </c>
      <c r="F1194" s="19" t="s">
        <v>11696</v>
      </c>
      <c r="G1194" s="19" t="s">
        <v>11697</v>
      </c>
      <c r="H1194" s="45">
        <v>2386.8000000000002</v>
      </c>
      <c r="I1194" s="45">
        <v>2676.1</v>
      </c>
      <c r="J1194" s="19" t="s">
        <v>1560</v>
      </c>
      <c r="K1194" s="19" t="s">
        <v>11698</v>
      </c>
      <c r="L1194" s="19" t="s">
        <v>11699</v>
      </c>
      <c r="M1194" s="19" t="s">
        <v>11700</v>
      </c>
      <c r="N1194" s="19" t="s">
        <v>11694</v>
      </c>
      <c r="O1194" s="19" t="s">
        <v>1641</v>
      </c>
      <c r="P1194" s="19" t="s">
        <v>1642</v>
      </c>
      <c r="Q1194" s="46">
        <v>360</v>
      </c>
      <c r="R1194" s="19" t="s">
        <v>1544</v>
      </c>
      <c r="S1194" s="19" t="s">
        <v>3197</v>
      </c>
      <c r="T1194" s="19" t="s">
        <v>3198</v>
      </c>
      <c r="U1194" s="19" t="s">
        <v>3199</v>
      </c>
      <c r="V1194" s="19" t="s">
        <v>3200</v>
      </c>
      <c r="W1194" s="19" t="s">
        <v>3201</v>
      </c>
      <c r="X1194" s="19" t="s">
        <v>3202</v>
      </c>
      <c r="Y1194" s="19" t="s">
        <v>3203</v>
      </c>
      <c r="Z1194" s="19" t="s">
        <v>3204</v>
      </c>
      <c r="AA1194" s="46">
        <v>396</v>
      </c>
      <c r="AB1194" s="19" t="s">
        <v>455</v>
      </c>
      <c r="AC1194" s="19" t="s">
        <v>58</v>
      </c>
      <c r="AD1194" s="19" t="s">
        <v>3533</v>
      </c>
      <c r="AE1194" s="19" t="s">
        <v>3534</v>
      </c>
      <c r="AF1194" s="19" t="s">
        <v>1554</v>
      </c>
      <c r="AG1194" s="19" t="s">
        <v>3535</v>
      </c>
      <c r="AH1194" s="19" t="s">
        <v>1499</v>
      </c>
      <c r="AI1194" s="19" t="s">
        <v>1500</v>
      </c>
      <c r="AJ1194" s="45">
        <v>0</v>
      </c>
      <c r="AK1194" s="45">
        <v>0</v>
      </c>
      <c r="AL1194" s="19" t="s">
        <v>1501</v>
      </c>
      <c r="AM1194" s="46">
        <v>26990</v>
      </c>
      <c r="AN1194" s="46">
        <v>18030</v>
      </c>
      <c r="AO1194" s="46">
        <v>8960</v>
      </c>
      <c r="AP1194" s="45">
        <v>385.2</v>
      </c>
      <c r="AQ1194" s="45"/>
      <c r="AR1194" s="45" t="str">
        <f>IFERROR(VLOOKUP(AB1194,'Pedidos marco'!$A$1:$D$10000,4,0)," ")</f>
        <v xml:space="preserve"> </v>
      </c>
      <c r="AS1194" s="45">
        <f t="shared" si="126"/>
        <v>7</v>
      </c>
      <c r="AT1194" s="45" t="str">
        <f t="shared" si="127"/>
        <v>07</v>
      </c>
      <c r="AU1194" s="47">
        <v>18</v>
      </c>
      <c r="AV1194" s="19" t="str">
        <f t="shared" si="128"/>
        <v>04 April</v>
      </c>
      <c r="AW1194" s="19">
        <f t="shared" si="129"/>
        <v>1.07</v>
      </c>
      <c r="AX1194" s="19">
        <f t="shared" si="130"/>
        <v>21.4</v>
      </c>
      <c r="AY1194" s="19" t="e">
        <f>VLOOKUP(AG1194,Cías!$A$1:$E$10000,5,0)</f>
        <v>#N/A</v>
      </c>
      <c r="AZ1194" s="19" t="str">
        <f t="shared" si="131"/>
        <v>1012819</v>
      </c>
      <c r="BA1194" s="19" t="str">
        <f t="shared" si="132"/>
        <v>BRAVO VASQUEZ JOSE LUIS SIGIFREDO</v>
      </c>
      <c r="BB1194" s="19" t="e">
        <f>VLOOKUP(AG1194,Cías!$A$1:$E$10000,3,0)</f>
        <v>#N/A</v>
      </c>
      <c r="BC1194" s="19"/>
      <c r="BD1194" s="19"/>
      <c r="BE1194" s="19"/>
      <c r="BF1194" s="19"/>
      <c r="BG1194" s="19"/>
      <c r="BH1194" s="19"/>
      <c r="BI1194" s="19"/>
      <c r="BJ1194" s="19"/>
    </row>
    <row r="1195" spans="1:62" ht="15" x14ac:dyDescent="0.2">
      <c r="A1195" s="19" t="s">
        <v>11701</v>
      </c>
      <c r="B1195" s="19" t="s">
        <v>1479</v>
      </c>
      <c r="C1195" s="43">
        <v>44658</v>
      </c>
      <c r="D1195" s="44">
        <v>0.79861111111111005</v>
      </c>
      <c r="E1195" s="19" t="s">
        <v>11702</v>
      </c>
      <c r="F1195" s="19" t="s">
        <v>10037</v>
      </c>
      <c r="G1195" s="19" t="s">
        <v>10038</v>
      </c>
      <c r="H1195" s="45">
        <v>4362.37</v>
      </c>
      <c r="I1195" s="45">
        <v>4891.1099999999997</v>
      </c>
      <c r="J1195" s="19" t="s">
        <v>2037</v>
      </c>
      <c r="K1195" s="19" t="s">
        <v>10039</v>
      </c>
      <c r="L1195" s="19" t="s">
        <v>11703</v>
      </c>
      <c r="M1195" s="19" t="s">
        <v>11704</v>
      </c>
      <c r="N1195" s="19" t="s">
        <v>11701</v>
      </c>
      <c r="O1195" s="19" t="s">
        <v>371</v>
      </c>
      <c r="P1195" s="19" t="s">
        <v>372</v>
      </c>
      <c r="Q1195" s="46">
        <v>640</v>
      </c>
      <c r="R1195" s="19" t="s">
        <v>1544</v>
      </c>
      <c r="S1195" s="19" t="s">
        <v>5443</v>
      </c>
      <c r="T1195" s="19" t="s">
        <v>5444</v>
      </c>
      <c r="U1195" s="19" t="s">
        <v>10022</v>
      </c>
      <c r="V1195" s="19" t="s">
        <v>10023</v>
      </c>
      <c r="W1195" s="19" t="s">
        <v>1865</v>
      </c>
      <c r="X1195" s="19" t="s">
        <v>10024</v>
      </c>
      <c r="Y1195" s="19" t="s">
        <v>1867</v>
      </c>
      <c r="Z1195" s="19" t="s">
        <v>1868</v>
      </c>
      <c r="AA1195" s="46">
        <v>30</v>
      </c>
      <c r="AB1195" s="19" t="s">
        <v>436</v>
      </c>
      <c r="AC1195" s="19" t="s">
        <v>19</v>
      </c>
      <c r="AD1195" s="19" t="s">
        <v>5897</v>
      </c>
      <c r="AE1195" s="19" t="s">
        <v>5898</v>
      </c>
      <c r="AF1195" s="19" t="s">
        <v>1592</v>
      </c>
      <c r="AG1195" s="19" t="s">
        <v>5899</v>
      </c>
      <c r="AH1195" s="19" t="s">
        <v>1594</v>
      </c>
      <c r="AI1195" s="19" t="s">
        <v>1595</v>
      </c>
      <c r="AJ1195" s="45">
        <v>0.05</v>
      </c>
      <c r="AK1195" s="45">
        <v>32</v>
      </c>
      <c r="AL1195" s="19" t="s">
        <v>1501</v>
      </c>
      <c r="AM1195" s="46">
        <v>50680</v>
      </c>
      <c r="AN1195" s="46">
        <v>32000</v>
      </c>
      <c r="AO1195" s="46">
        <v>18680</v>
      </c>
      <c r="AP1195" s="45">
        <v>121.6</v>
      </c>
      <c r="AQ1195" s="45"/>
      <c r="AR1195" s="45" t="str">
        <f>IFERROR(VLOOKUP(AB1195,'Pedidos marco'!$A$1:$D$10000,4,0)," ")</f>
        <v xml:space="preserve"> </v>
      </c>
      <c r="AS1195" s="45">
        <f t="shared" si="126"/>
        <v>7</v>
      </c>
      <c r="AT1195" s="45" t="str">
        <f t="shared" si="127"/>
        <v>07</v>
      </c>
      <c r="AU1195" s="47">
        <v>32</v>
      </c>
      <c r="AV1195" s="19" t="str">
        <f t="shared" si="128"/>
        <v>04 April</v>
      </c>
      <c r="AW1195" s="19">
        <f t="shared" si="129"/>
        <v>0.19</v>
      </c>
      <c r="AX1195" s="19">
        <f t="shared" si="130"/>
        <v>3.8</v>
      </c>
      <c r="AY1195" s="19" t="e">
        <f>VLOOKUP(AG1195,Cías!$A$1:$E$10000,5,0)</f>
        <v>#N/A</v>
      </c>
      <c r="AZ1195" s="19" t="str">
        <f t="shared" si="131"/>
        <v>1013522</v>
      </c>
      <c r="BA1195" s="19" t="str">
        <f t="shared" si="132"/>
        <v>ALVARADO ROMAN JORGE XAVIER</v>
      </c>
      <c r="BB1195" s="19" t="e">
        <f>VLOOKUP(AG1195,Cías!$A$1:$E$10000,3,0)</f>
        <v>#N/A</v>
      </c>
      <c r="BC1195" s="19"/>
      <c r="BD1195" s="19"/>
      <c r="BE1195" s="19"/>
      <c r="BF1195" s="19"/>
      <c r="BG1195" s="19"/>
      <c r="BH1195" s="19"/>
      <c r="BI1195" s="19"/>
      <c r="BJ1195" s="19"/>
    </row>
    <row r="1196" spans="1:62" ht="15" x14ac:dyDescent="0.2">
      <c r="A1196" s="19" t="s">
        <v>11705</v>
      </c>
      <c r="B1196" s="19" t="s">
        <v>1479</v>
      </c>
      <c r="C1196" s="43">
        <v>44658</v>
      </c>
      <c r="D1196" s="44">
        <v>0.79930555555556004</v>
      </c>
      <c r="E1196" s="19" t="s">
        <v>11706</v>
      </c>
      <c r="F1196" s="19" t="s">
        <v>11707</v>
      </c>
      <c r="G1196" s="19" t="s">
        <v>11708</v>
      </c>
      <c r="H1196" s="45">
        <v>271.60000000000002</v>
      </c>
      <c r="I1196" s="45">
        <v>304.52</v>
      </c>
      <c r="J1196" s="19" t="s">
        <v>1560</v>
      </c>
      <c r="K1196" s="19" t="s">
        <v>11709</v>
      </c>
      <c r="L1196" s="19" t="s">
        <v>11710</v>
      </c>
      <c r="M1196" s="19" t="s">
        <v>11711</v>
      </c>
      <c r="N1196" s="19" t="s">
        <v>11705</v>
      </c>
      <c r="O1196" s="19" t="s">
        <v>1641</v>
      </c>
      <c r="P1196" s="19" t="s">
        <v>1642</v>
      </c>
      <c r="Q1196" s="46">
        <v>40</v>
      </c>
      <c r="R1196" s="19" t="s">
        <v>1544</v>
      </c>
      <c r="S1196" s="19" t="s">
        <v>2914</v>
      </c>
      <c r="T1196" s="19" t="s">
        <v>2915</v>
      </c>
      <c r="U1196" s="19" t="s">
        <v>2916</v>
      </c>
      <c r="V1196" s="19" t="s">
        <v>2917</v>
      </c>
      <c r="W1196" s="19" t="s">
        <v>2144</v>
      </c>
      <c r="X1196" s="19" t="s">
        <v>2918</v>
      </c>
      <c r="Y1196" s="19" t="s">
        <v>2146</v>
      </c>
      <c r="Z1196" s="19" t="s">
        <v>2147</v>
      </c>
      <c r="AA1196" s="46">
        <v>388</v>
      </c>
      <c r="AB1196" s="19" t="s">
        <v>507</v>
      </c>
      <c r="AC1196" s="19" t="s">
        <v>163</v>
      </c>
      <c r="AD1196" s="19" t="s">
        <v>9717</v>
      </c>
      <c r="AE1196" s="19" t="s">
        <v>1481</v>
      </c>
      <c r="AF1196" s="19" t="s">
        <v>1554</v>
      </c>
      <c r="AG1196" s="19" t="s">
        <v>9718</v>
      </c>
      <c r="AH1196" s="19" t="s">
        <v>1499</v>
      </c>
      <c r="AI1196" s="19" t="s">
        <v>1500</v>
      </c>
      <c r="AJ1196" s="45">
        <v>0</v>
      </c>
      <c r="AK1196" s="45">
        <v>0</v>
      </c>
      <c r="AL1196" s="19" t="s">
        <v>1501</v>
      </c>
      <c r="AM1196" s="46">
        <v>6378.8890000000001</v>
      </c>
      <c r="AN1196" s="46">
        <v>1998.8889999999999</v>
      </c>
      <c r="AO1196" s="46">
        <v>4380</v>
      </c>
      <c r="AP1196" s="45">
        <v>42.4</v>
      </c>
      <c r="AQ1196" s="45"/>
      <c r="AR1196" s="45" t="str">
        <f>IFERROR(VLOOKUP(AB1196,'Pedidos marco'!$A$1:$D$10000,4,0)," ")</f>
        <v xml:space="preserve"> </v>
      </c>
      <c r="AS1196" s="45">
        <f t="shared" si="126"/>
        <v>7</v>
      </c>
      <c r="AT1196" s="45" t="str">
        <f t="shared" si="127"/>
        <v>07</v>
      </c>
      <c r="AU1196" s="47">
        <v>2</v>
      </c>
      <c r="AV1196" s="19" t="str">
        <f t="shared" si="128"/>
        <v>04 April</v>
      </c>
      <c r="AW1196" s="19">
        <f t="shared" si="129"/>
        <v>1.06</v>
      </c>
      <c r="AX1196" s="19">
        <f t="shared" si="130"/>
        <v>21.2</v>
      </c>
      <c r="AY1196" s="19" t="e">
        <f>VLOOKUP(AG1196,Cías!$A$1:$E$10000,5,0)</f>
        <v>#N/A</v>
      </c>
      <c r="AZ1196" s="19" t="str">
        <f t="shared" si="131"/>
        <v>1012878</v>
      </c>
      <c r="BA1196" s="19" t="str">
        <f t="shared" si="132"/>
        <v>HINOJOSA SAN ANDRES ANGEL PATRICIO</v>
      </c>
      <c r="BB1196" s="19" t="e">
        <f>VLOOKUP(AG1196,Cías!$A$1:$E$10000,3,0)</f>
        <v>#N/A</v>
      </c>
      <c r="BC1196" s="19"/>
      <c r="BD1196" s="19"/>
      <c r="BE1196" s="19"/>
      <c r="BF1196" s="19"/>
      <c r="BG1196" s="19"/>
      <c r="BH1196" s="19"/>
      <c r="BI1196" s="19"/>
      <c r="BJ1196" s="19"/>
    </row>
    <row r="1197" spans="1:62" ht="15" x14ac:dyDescent="0.2">
      <c r="A1197" s="19" t="s">
        <v>11705</v>
      </c>
      <c r="B1197" s="19" t="s">
        <v>1479</v>
      </c>
      <c r="C1197" s="43">
        <v>44658</v>
      </c>
      <c r="D1197" s="44">
        <v>0.79930555555556004</v>
      </c>
      <c r="E1197" s="19" t="s">
        <v>11712</v>
      </c>
      <c r="F1197" s="19" t="s">
        <v>11713</v>
      </c>
      <c r="G1197" s="19" t="s">
        <v>11714</v>
      </c>
      <c r="H1197" s="45">
        <v>2262.4</v>
      </c>
      <c r="I1197" s="45">
        <v>2536.62</v>
      </c>
      <c r="J1197" s="19" t="s">
        <v>1560</v>
      </c>
      <c r="K1197" s="19" t="s">
        <v>11709</v>
      </c>
      <c r="L1197" s="19" t="s">
        <v>11715</v>
      </c>
      <c r="M1197" s="19" t="s">
        <v>11716</v>
      </c>
      <c r="N1197" s="19" t="s">
        <v>11705</v>
      </c>
      <c r="O1197" s="19" t="s">
        <v>1603</v>
      </c>
      <c r="P1197" s="19" t="s">
        <v>1604</v>
      </c>
      <c r="Q1197" s="46">
        <v>320</v>
      </c>
      <c r="R1197" s="19" t="s">
        <v>1544</v>
      </c>
      <c r="S1197" s="19" t="s">
        <v>2914</v>
      </c>
      <c r="T1197" s="19" t="s">
        <v>2915</v>
      </c>
      <c r="U1197" s="19" t="s">
        <v>2916</v>
      </c>
      <c r="V1197" s="19" t="s">
        <v>2917</v>
      </c>
      <c r="W1197" s="19" t="s">
        <v>2144</v>
      </c>
      <c r="X1197" s="19" t="s">
        <v>2918</v>
      </c>
      <c r="Y1197" s="19" t="s">
        <v>2146</v>
      </c>
      <c r="Z1197" s="19" t="s">
        <v>2147</v>
      </c>
      <c r="AA1197" s="46">
        <v>388</v>
      </c>
      <c r="AB1197" s="19" t="s">
        <v>507</v>
      </c>
      <c r="AC1197" s="19" t="s">
        <v>163</v>
      </c>
      <c r="AD1197" s="19" t="s">
        <v>9717</v>
      </c>
      <c r="AE1197" s="19" t="s">
        <v>1481</v>
      </c>
      <c r="AF1197" s="19" t="s">
        <v>1554</v>
      </c>
      <c r="AG1197" s="19" t="s">
        <v>9718</v>
      </c>
      <c r="AH1197" s="19" t="s">
        <v>1499</v>
      </c>
      <c r="AI1197" s="19" t="s">
        <v>1500</v>
      </c>
      <c r="AJ1197" s="45">
        <v>0</v>
      </c>
      <c r="AK1197" s="45">
        <v>0</v>
      </c>
      <c r="AL1197" s="19" t="s">
        <v>1501</v>
      </c>
      <c r="AM1197" s="46">
        <v>20371.111000000001</v>
      </c>
      <c r="AN1197" s="46">
        <v>15991.111000000001</v>
      </c>
      <c r="AO1197" s="46">
        <v>4380</v>
      </c>
      <c r="AP1197" s="45">
        <v>339.2</v>
      </c>
      <c r="AQ1197" s="45"/>
      <c r="AR1197" s="45" t="str">
        <f>IFERROR(VLOOKUP(AB1197,'Pedidos marco'!$A$1:$D$10000,4,0)," ")</f>
        <v xml:space="preserve"> </v>
      </c>
      <c r="AS1197" s="45">
        <f t="shared" si="126"/>
        <v>7</v>
      </c>
      <c r="AT1197" s="45" t="str">
        <f t="shared" si="127"/>
        <v>07</v>
      </c>
      <c r="AU1197" s="47">
        <v>16</v>
      </c>
      <c r="AV1197" s="19" t="str">
        <f t="shared" si="128"/>
        <v>04 April</v>
      </c>
      <c r="AW1197" s="19">
        <f t="shared" si="129"/>
        <v>1.06</v>
      </c>
      <c r="AX1197" s="19">
        <f t="shared" si="130"/>
        <v>21.2</v>
      </c>
      <c r="AY1197" s="19" t="e">
        <f>VLOOKUP(AG1197,Cías!$A$1:$E$10000,5,0)</f>
        <v>#N/A</v>
      </c>
      <c r="AZ1197" s="19" t="str">
        <f t="shared" si="131"/>
        <v>1012878</v>
      </c>
      <c r="BA1197" s="19" t="str">
        <f t="shared" si="132"/>
        <v>HINOJOSA SAN ANDRES ANGEL PATRICIO</v>
      </c>
      <c r="BB1197" s="19" t="e">
        <f>VLOOKUP(AG1197,Cías!$A$1:$E$10000,3,0)</f>
        <v>#N/A</v>
      </c>
      <c r="BC1197" s="19"/>
      <c r="BD1197" s="19"/>
      <c r="BE1197" s="19"/>
      <c r="BF1197" s="19"/>
      <c r="BG1197" s="19"/>
      <c r="BH1197" s="19"/>
      <c r="BI1197" s="19"/>
      <c r="BJ1197" s="19"/>
    </row>
    <row r="1198" spans="1:62" ht="15" x14ac:dyDescent="0.2">
      <c r="A1198" s="19" t="s">
        <v>11717</v>
      </c>
      <c r="B1198" s="19" t="s">
        <v>1479</v>
      </c>
      <c r="C1198" s="43">
        <v>44658</v>
      </c>
      <c r="D1198" s="44">
        <v>0.80138888888889004</v>
      </c>
      <c r="E1198" s="19" t="s">
        <v>11718</v>
      </c>
      <c r="F1198" s="19" t="s">
        <v>11719</v>
      </c>
      <c r="G1198" s="19" t="s">
        <v>11720</v>
      </c>
      <c r="H1198" s="45">
        <v>3831.6</v>
      </c>
      <c r="I1198" s="45">
        <v>4296.01</v>
      </c>
      <c r="J1198" s="19" t="s">
        <v>1560</v>
      </c>
      <c r="K1198" s="19" t="s">
        <v>11721</v>
      </c>
      <c r="L1198" s="19" t="s">
        <v>11722</v>
      </c>
      <c r="M1198" s="19" t="s">
        <v>11723</v>
      </c>
      <c r="N1198" s="19" t="s">
        <v>11717</v>
      </c>
      <c r="O1198" s="19" t="s">
        <v>1486</v>
      </c>
      <c r="P1198" s="19" t="s">
        <v>1487</v>
      </c>
      <c r="Q1198" s="46">
        <v>31.93</v>
      </c>
      <c r="R1198" s="19" t="s">
        <v>1488</v>
      </c>
      <c r="S1198" s="19" t="s">
        <v>8781</v>
      </c>
      <c r="T1198" s="19" t="s">
        <v>8782</v>
      </c>
      <c r="U1198" s="19" t="s">
        <v>8783</v>
      </c>
      <c r="V1198" s="19" t="s">
        <v>8784</v>
      </c>
      <c r="W1198" s="19" t="s">
        <v>415</v>
      </c>
      <c r="X1198" s="19" t="s">
        <v>8785</v>
      </c>
      <c r="Y1198" s="19" t="s">
        <v>8786</v>
      </c>
      <c r="Z1198" s="19" t="s">
        <v>8787</v>
      </c>
      <c r="AA1198" s="46">
        <v>127</v>
      </c>
      <c r="AB1198" s="19" t="s">
        <v>473</v>
      </c>
      <c r="AC1198" s="19" t="s">
        <v>96</v>
      </c>
      <c r="AD1198" s="19" t="s">
        <v>5714</v>
      </c>
      <c r="AE1198" s="19" t="s">
        <v>5715</v>
      </c>
      <c r="AF1198" s="19" t="s">
        <v>1497</v>
      </c>
      <c r="AG1198" s="19" t="s">
        <v>5716</v>
      </c>
      <c r="AH1198" s="19" t="s">
        <v>1499</v>
      </c>
      <c r="AI1198" s="19" t="s">
        <v>1500</v>
      </c>
      <c r="AJ1198" s="45">
        <v>0</v>
      </c>
      <c r="AK1198" s="45">
        <v>0</v>
      </c>
      <c r="AL1198" s="19" t="s">
        <v>1501</v>
      </c>
      <c r="AM1198" s="46">
        <v>50730</v>
      </c>
      <c r="AN1198" s="46">
        <v>31930</v>
      </c>
      <c r="AO1198" s="46">
        <v>18800</v>
      </c>
      <c r="AP1198" s="45">
        <v>358.89</v>
      </c>
      <c r="AQ1198" s="45"/>
      <c r="AR1198" s="45" t="str">
        <f>IFERROR(VLOOKUP(AB1198,'Pedidos marco'!$A$1:$D$10000,4,0)," ")</f>
        <v xml:space="preserve"> </v>
      </c>
      <c r="AS1198" s="45">
        <f t="shared" si="126"/>
        <v>7</v>
      </c>
      <c r="AT1198" s="45" t="str">
        <f t="shared" si="127"/>
        <v>07</v>
      </c>
      <c r="AU1198" s="47">
        <v>31.93</v>
      </c>
      <c r="AV1198" s="19" t="str">
        <f t="shared" si="128"/>
        <v>04 April</v>
      </c>
      <c r="AW1198" s="19">
        <f t="shared" si="129"/>
        <v>11.239899780770434</v>
      </c>
      <c r="AX1198" s="19">
        <f t="shared" si="130"/>
        <v>11.239899780770434</v>
      </c>
      <c r="AY1198" s="19" t="e">
        <f>VLOOKUP(AG1198,Cías!$A$1:$E$10000,5,0)</f>
        <v>#N/A</v>
      </c>
      <c r="AZ1198" s="19" t="str">
        <f t="shared" si="131"/>
        <v>1013227</v>
      </c>
      <c r="BA1198" s="19" t="str">
        <f t="shared" si="132"/>
        <v>COMPAÑIA DE TRANSPORTE PESADO</v>
      </c>
      <c r="BB1198" s="19" t="e">
        <f>VLOOKUP(AG1198,Cías!$A$1:$E$10000,3,0)</f>
        <v>#N/A</v>
      </c>
      <c r="BC1198" s="19"/>
      <c r="BD1198" s="19"/>
      <c r="BE1198" s="19"/>
      <c r="BF1198" s="19"/>
      <c r="BG1198" s="19"/>
      <c r="BH1198" s="19"/>
      <c r="BI1198" s="19"/>
      <c r="BJ1198" s="19"/>
    </row>
    <row r="1199" spans="1:62" ht="15" x14ac:dyDescent="0.2">
      <c r="A1199" s="19" t="s">
        <v>11724</v>
      </c>
      <c r="B1199" s="19" t="s">
        <v>1479</v>
      </c>
      <c r="C1199" s="43">
        <v>44658</v>
      </c>
      <c r="D1199" s="44">
        <v>0.80208333333333004</v>
      </c>
      <c r="E1199" s="19" t="s">
        <v>11725</v>
      </c>
      <c r="F1199" s="19" t="s">
        <v>1481</v>
      </c>
      <c r="G1199" s="19" t="s">
        <v>1481</v>
      </c>
      <c r="H1199" s="45">
        <v>0</v>
      </c>
      <c r="I1199" s="45">
        <v>0</v>
      </c>
      <c r="J1199" s="19" t="s">
        <v>1482</v>
      </c>
      <c r="K1199" s="19" t="s">
        <v>11726</v>
      </c>
      <c r="L1199" s="19" t="s">
        <v>11727</v>
      </c>
      <c r="M1199" s="19" t="s">
        <v>11728</v>
      </c>
      <c r="N1199" s="19" t="s">
        <v>11724</v>
      </c>
      <c r="O1199" s="19" t="s">
        <v>371</v>
      </c>
      <c r="P1199" s="19" t="s">
        <v>372</v>
      </c>
      <c r="Q1199" s="46">
        <v>160</v>
      </c>
      <c r="R1199" s="19" t="s">
        <v>1544</v>
      </c>
      <c r="S1199" s="19" t="s">
        <v>1545</v>
      </c>
      <c r="T1199" s="19" t="s">
        <v>74</v>
      </c>
      <c r="U1199" s="19" t="s">
        <v>1546</v>
      </c>
      <c r="V1199" s="19" t="s">
        <v>1547</v>
      </c>
      <c r="W1199" s="19" t="s">
        <v>1548</v>
      </c>
      <c r="X1199" s="19" t="s">
        <v>1549</v>
      </c>
      <c r="Y1199" s="19" t="s">
        <v>1550</v>
      </c>
      <c r="Z1199" s="19" t="s">
        <v>1551</v>
      </c>
      <c r="AA1199" s="46">
        <v>178</v>
      </c>
      <c r="AB1199" s="19" t="s">
        <v>530</v>
      </c>
      <c r="AC1199" s="19" t="s">
        <v>212</v>
      </c>
      <c r="AD1199" s="19" t="s">
        <v>2804</v>
      </c>
      <c r="AE1199" s="19" t="s">
        <v>2805</v>
      </c>
      <c r="AF1199" s="19" t="s">
        <v>1554</v>
      </c>
      <c r="AG1199" s="19" t="s">
        <v>2806</v>
      </c>
      <c r="AH1199" s="19" t="s">
        <v>1499</v>
      </c>
      <c r="AI1199" s="19" t="s">
        <v>1500</v>
      </c>
      <c r="AJ1199" s="45">
        <v>0</v>
      </c>
      <c r="AK1199" s="45">
        <v>0</v>
      </c>
      <c r="AL1199" s="19" t="s">
        <v>1501</v>
      </c>
      <c r="AM1199" s="46">
        <v>12523.333000000001</v>
      </c>
      <c r="AN1199" s="46">
        <v>8013.3329999999996</v>
      </c>
      <c r="AO1199" s="46">
        <v>4510</v>
      </c>
      <c r="AP1199" s="45">
        <v>110.4</v>
      </c>
      <c r="AQ1199" s="45"/>
      <c r="AR1199" s="45" t="str">
        <f>IFERROR(VLOOKUP(AB1199,'Pedidos marco'!$A$1:$D$10000,4,0)," ")</f>
        <v xml:space="preserve"> </v>
      </c>
      <c r="AS1199" s="45">
        <f t="shared" si="126"/>
        <v>7</v>
      </c>
      <c r="AT1199" s="45" t="str">
        <f t="shared" si="127"/>
        <v>07</v>
      </c>
      <c r="AU1199" s="47">
        <v>8</v>
      </c>
      <c r="AV1199" s="19" t="str">
        <f t="shared" si="128"/>
        <v>04 April</v>
      </c>
      <c r="AW1199" s="19">
        <f t="shared" si="129"/>
        <v>0.69000000000000006</v>
      </c>
      <c r="AX1199" s="19">
        <f t="shared" si="130"/>
        <v>13.8</v>
      </c>
      <c r="AY1199" s="19" t="e">
        <f>VLOOKUP(AG1199,Cías!$A$1:$E$10000,5,0)</f>
        <v>#N/A</v>
      </c>
      <c r="AZ1199" s="19" t="str">
        <f t="shared" si="131"/>
        <v>1013871</v>
      </c>
      <c r="BA1199" s="19" t="str">
        <f t="shared" si="132"/>
        <v>MORAN PERUGACHI ALONSO</v>
      </c>
      <c r="BB1199" s="19" t="e">
        <f>VLOOKUP(AG1199,Cías!$A$1:$E$10000,3,0)</f>
        <v>#N/A</v>
      </c>
      <c r="BC1199" s="19"/>
      <c r="BD1199" s="19"/>
      <c r="BE1199" s="19"/>
      <c r="BF1199" s="19"/>
      <c r="BG1199" s="19"/>
      <c r="BH1199" s="19"/>
      <c r="BI1199" s="19"/>
      <c r="BJ1199" s="19"/>
    </row>
    <row r="1200" spans="1:62" ht="15" x14ac:dyDescent="0.2">
      <c r="A1200" s="19" t="s">
        <v>11724</v>
      </c>
      <c r="B1200" s="19" t="s">
        <v>1479</v>
      </c>
      <c r="C1200" s="43">
        <v>44658</v>
      </c>
      <c r="D1200" s="44">
        <v>0.80208333333333004</v>
      </c>
      <c r="E1200" s="19" t="s">
        <v>11729</v>
      </c>
      <c r="F1200" s="19" t="s">
        <v>1481</v>
      </c>
      <c r="G1200" s="19" t="s">
        <v>1481</v>
      </c>
      <c r="H1200" s="45">
        <v>0</v>
      </c>
      <c r="I1200" s="45">
        <v>0</v>
      </c>
      <c r="J1200" s="19" t="s">
        <v>1482</v>
      </c>
      <c r="K1200" s="19" t="s">
        <v>11730</v>
      </c>
      <c r="L1200" s="19" t="s">
        <v>11731</v>
      </c>
      <c r="M1200" s="19" t="s">
        <v>11732</v>
      </c>
      <c r="N1200" s="19" t="s">
        <v>11724</v>
      </c>
      <c r="O1200" s="19" t="s">
        <v>367</v>
      </c>
      <c r="P1200" s="19" t="s">
        <v>368</v>
      </c>
      <c r="Q1200" s="46">
        <v>200</v>
      </c>
      <c r="R1200" s="19" t="s">
        <v>1544</v>
      </c>
      <c r="S1200" s="19" t="s">
        <v>1545</v>
      </c>
      <c r="T1200" s="19" t="s">
        <v>74</v>
      </c>
      <c r="U1200" s="19" t="s">
        <v>1546</v>
      </c>
      <c r="V1200" s="19" t="s">
        <v>1547</v>
      </c>
      <c r="W1200" s="19" t="s">
        <v>1548</v>
      </c>
      <c r="X1200" s="19" t="s">
        <v>1549</v>
      </c>
      <c r="Y1200" s="19" t="s">
        <v>1550</v>
      </c>
      <c r="Z1200" s="19" t="s">
        <v>1551</v>
      </c>
      <c r="AA1200" s="46">
        <v>178</v>
      </c>
      <c r="AB1200" s="19" t="s">
        <v>530</v>
      </c>
      <c r="AC1200" s="19" t="s">
        <v>212</v>
      </c>
      <c r="AD1200" s="19" t="s">
        <v>2804</v>
      </c>
      <c r="AE1200" s="19" t="s">
        <v>2805</v>
      </c>
      <c r="AF1200" s="19" t="s">
        <v>1554</v>
      </c>
      <c r="AG1200" s="19" t="s">
        <v>2806</v>
      </c>
      <c r="AH1200" s="19" t="s">
        <v>1499</v>
      </c>
      <c r="AI1200" s="19" t="s">
        <v>1500</v>
      </c>
      <c r="AJ1200" s="45">
        <v>0</v>
      </c>
      <c r="AK1200" s="45">
        <v>0</v>
      </c>
      <c r="AL1200" s="19" t="s">
        <v>1501</v>
      </c>
      <c r="AM1200" s="46">
        <v>14526.666999999999</v>
      </c>
      <c r="AN1200" s="46">
        <v>10016.666999999999</v>
      </c>
      <c r="AO1200" s="46">
        <v>4510</v>
      </c>
      <c r="AP1200" s="45">
        <v>138</v>
      </c>
      <c r="AQ1200" s="45"/>
      <c r="AR1200" s="45" t="str">
        <f>IFERROR(VLOOKUP(AB1200,'Pedidos marco'!$A$1:$D$10000,4,0)," ")</f>
        <v xml:space="preserve"> </v>
      </c>
      <c r="AS1200" s="45">
        <f t="shared" si="126"/>
        <v>7</v>
      </c>
      <c r="AT1200" s="45" t="str">
        <f t="shared" si="127"/>
        <v>07</v>
      </c>
      <c r="AU1200" s="47">
        <v>10</v>
      </c>
      <c r="AV1200" s="19" t="str">
        <f t="shared" si="128"/>
        <v>04 April</v>
      </c>
      <c r="AW1200" s="19">
        <f t="shared" si="129"/>
        <v>0.69</v>
      </c>
      <c r="AX1200" s="19">
        <f t="shared" si="130"/>
        <v>13.8</v>
      </c>
      <c r="AY1200" s="19" t="e">
        <f>VLOOKUP(AG1200,Cías!$A$1:$E$10000,5,0)</f>
        <v>#N/A</v>
      </c>
      <c r="AZ1200" s="19" t="str">
        <f t="shared" si="131"/>
        <v>1013871</v>
      </c>
      <c r="BA1200" s="19" t="str">
        <f t="shared" si="132"/>
        <v>MORAN PERUGACHI ALONSO</v>
      </c>
      <c r="BB1200" s="19" t="e">
        <f>VLOOKUP(AG1200,Cías!$A$1:$E$10000,3,0)</f>
        <v>#N/A</v>
      </c>
      <c r="BC1200" s="19"/>
      <c r="BD1200" s="19"/>
      <c r="BE1200" s="19"/>
      <c r="BF1200" s="19"/>
      <c r="BG1200" s="19"/>
      <c r="BH1200" s="19"/>
      <c r="BI1200" s="19"/>
      <c r="BJ1200" s="19"/>
    </row>
    <row r="1201" spans="1:62" ht="15" x14ac:dyDescent="0.2">
      <c r="A1201" s="19" t="s">
        <v>11733</v>
      </c>
      <c r="B1201" s="19" t="s">
        <v>1479</v>
      </c>
      <c r="C1201" s="43">
        <v>44658</v>
      </c>
      <c r="D1201" s="44">
        <v>0.80347222222222003</v>
      </c>
      <c r="E1201" s="19" t="s">
        <v>11734</v>
      </c>
      <c r="F1201" s="19" t="s">
        <v>11735</v>
      </c>
      <c r="G1201" s="19" t="s">
        <v>11736</v>
      </c>
      <c r="H1201" s="45">
        <v>3886.49</v>
      </c>
      <c r="I1201" s="45">
        <v>4357.5600000000004</v>
      </c>
      <c r="J1201" s="19" t="s">
        <v>1560</v>
      </c>
      <c r="K1201" s="19" t="s">
        <v>11737</v>
      </c>
      <c r="L1201" s="19" t="s">
        <v>11738</v>
      </c>
      <c r="M1201" s="19" t="s">
        <v>11739</v>
      </c>
      <c r="N1201" s="19" t="s">
        <v>11733</v>
      </c>
      <c r="O1201" s="19" t="s">
        <v>2057</v>
      </c>
      <c r="P1201" s="19" t="s">
        <v>2058</v>
      </c>
      <c r="Q1201" s="46">
        <v>30.85</v>
      </c>
      <c r="R1201" s="19" t="s">
        <v>1488</v>
      </c>
      <c r="S1201" s="19" t="s">
        <v>3902</v>
      </c>
      <c r="T1201" s="19" t="s">
        <v>173</v>
      </c>
      <c r="U1201" s="19" t="s">
        <v>3903</v>
      </c>
      <c r="V1201" s="19" t="s">
        <v>3904</v>
      </c>
      <c r="W1201" s="19" t="s">
        <v>1548</v>
      </c>
      <c r="X1201" s="19" t="s">
        <v>3905</v>
      </c>
      <c r="Y1201" s="19" t="s">
        <v>1684</v>
      </c>
      <c r="Z1201" s="19" t="s">
        <v>1685</v>
      </c>
      <c r="AA1201" s="46">
        <v>198</v>
      </c>
      <c r="AB1201" s="19" t="s">
        <v>512</v>
      </c>
      <c r="AC1201" s="19" t="s">
        <v>173</v>
      </c>
      <c r="AD1201" s="19" t="s">
        <v>10265</v>
      </c>
      <c r="AE1201" s="19" t="s">
        <v>10266</v>
      </c>
      <c r="AF1201" s="19" t="s">
        <v>1497</v>
      </c>
      <c r="AG1201" s="19" t="s">
        <v>10267</v>
      </c>
      <c r="AH1201" s="19" t="s">
        <v>1499</v>
      </c>
      <c r="AI1201" s="19" t="s">
        <v>1500</v>
      </c>
      <c r="AJ1201" s="45">
        <v>0</v>
      </c>
      <c r="AK1201" s="45">
        <v>0</v>
      </c>
      <c r="AL1201" s="19" t="s">
        <v>1501</v>
      </c>
      <c r="AM1201" s="46">
        <v>49270</v>
      </c>
      <c r="AN1201" s="46">
        <v>30850</v>
      </c>
      <c r="AO1201" s="46">
        <v>18420</v>
      </c>
      <c r="AP1201" s="45">
        <v>502.86</v>
      </c>
      <c r="AQ1201" s="45"/>
      <c r="AR1201" s="45" t="str">
        <f>IFERROR(VLOOKUP(AB1201,'Pedidos marco'!$A$1:$D$10000,4,0)," ")</f>
        <v xml:space="preserve"> </v>
      </c>
      <c r="AS1201" s="45">
        <f t="shared" si="126"/>
        <v>7</v>
      </c>
      <c r="AT1201" s="45" t="str">
        <f t="shared" si="127"/>
        <v>07</v>
      </c>
      <c r="AU1201" s="47">
        <v>30.85</v>
      </c>
      <c r="AV1201" s="19" t="str">
        <f t="shared" si="128"/>
        <v>04 April</v>
      </c>
      <c r="AW1201" s="19">
        <f t="shared" si="129"/>
        <v>16.300162074554294</v>
      </c>
      <c r="AX1201" s="19">
        <f t="shared" si="130"/>
        <v>16.300162074554294</v>
      </c>
      <c r="AY1201" s="19" t="e">
        <f>VLOOKUP(AG1201,Cías!$A$1:$E$10000,5,0)</f>
        <v>#N/A</v>
      </c>
      <c r="AZ1201" s="19" t="str">
        <f t="shared" si="131"/>
        <v>1013862</v>
      </c>
      <c r="BA1201" s="19" t="str">
        <f t="shared" si="132"/>
        <v>JACOME MARTINEZ EDGAR BOLIVAR</v>
      </c>
      <c r="BB1201" s="19" t="e">
        <f>VLOOKUP(AG1201,Cías!$A$1:$E$10000,3,0)</f>
        <v>#N/A</v>
      </c>
      <c r="BC1201" s="19"/>
      <c r="BD1201" s="19"/>
      <c r="BE1201" s="19"/>
      <c r="BF1201" s="19"/>
      <c r="BG1201" s="19"/>
      <c r="BH1201" s="19"/>
      <c r="BI1201" s="19"/>
      <c r="BJ1201" s="19"/>
    </row>
    <row r="1202" spans="1:62" ht="15" x14ac:dyDescent="0.2">
      <c r="A1202" s="19" t="s">
        <v>11740</v>
      </c>
      <c r="B1202" s="19" t="s">
        <v>1479</v>
      </c>
      <c r="C1202" s="43">
        <v>44658</v>
      </c>
      <c r="D1202" s="44">
        <v>0.80486111111111003</v>
      </c>
      <c r="E1202" s="19" t="s">
        <v>11741</v>
      </c>
      <c r="F1202" s="19" t="s">
        <v>11742</v>
      </c>
      <c r="G1202" s="19" t="s">
        <v>11743</v>
      </c>
      <c r="H1202" s="45">
        <v>3110.4</v>
      </c>
      <c r="I1202" s="45">
        <v>3487.4</v>
      </c>
      <c r="J1202" s="19" t="s">
        <v>1560</v>
      </c>
      <c r="K1202" s="19" t="s">
        <v>11744</v>
      </c>
      <c r="L1202" s="19" t="s">
        <v>11745</v>
      </c>
      <c r="M1202" s="19" t="s">
        <v>11746</v>
      </c>
      <c r="N1202" s="19" t="s">
        <v>11740</v>
      </c>
      <c r="O1202" s="19" t="s">
        <v>1641</v>
      </c>
      <c r="P1202" s="19" t="s">
        <v>1642</v>
      </c>
      <c r="Q1202" s="46">
        <v>480</v>
      </c>
      <c r="R1202" s="19" t="s">
        <v>1544</v>
      </c>
      <c r="S1202" s="19" t="s">
        <v>11747</v>
      </c>
      <c r="T1202" s="19" t="s">
        <v>11748</v>
      </c>
      <c r="U1202" s="19" t="s">
        <v>11749</v>
      </c>
      <c r="V1202" s="19" t="s">
        <v>11750</v>
      </c>
      <c r="W1202" s="19" t="s">
        <v>9329</v>
      </c>
      <c r="X1202" s="19" t="s">
        <v>11751</v>
      </c>
      <c r="Y1202" s="19" t="s">
        <v>9331</v>
      </c>
      <c r="Z1202" s="19" t="s">
        <v>9332</v>
      </c>
      <c r="AA1202" s="46">
        <v>413</v>
      </c>
      <c r="AB1202" s="19" t="s">
        <v>594</v>
      </c>
      <c r="AC1202" s="19" t="s">
        <v>345</v>
      </c>
      <c r="AD1202" s="19" t="s">
        <v>4825</v>
      </c>
      <c r="AE1202" s="19" t="s">
        <v>4826</v>
      </c>
      <c r="AF1202" s="19" t="s">
        <v>1719</v>
      </c>
      <c r="AG1202" s="19" t="s">
        <v>4827</v>
      </c>
      <c r="AH1202" s="19" t="s">
        <v>1594</v>
      </c>
      <c r="AI1202" s="19" t="s">
        <v>1595</v>
      </c>
      <c r="AJ1202" s="45">
        <v>0.05</v>
      </c>
      <c r="AK1202" s="45">
        <v>24</v>
      </c>
      <c r="AL1202" s="19" t="s">
        <v>1501</v>
      </c>
      <c r="AM1202" s="46">
        <v>40280</v>
      </c>
      <c r="AN1202" s="46">
        <v>24050</v>
      </c>
      <c r="AO1202" s="46">
        <v>16230</v>
      </c>
      <c r="AP1202" s="45">
        <v>552</v>
      </c>
      <c r="AQ1202" s="45"/>
      <c r="AR1202" s="45" t="str">
        <f>IFERROR(VLOOKUP(AB1202,'Pedidos marco'!$A$1:$D$10000,4,0)," ")</f>
        <v xml:space="preserve"> </v>
      </c>
      <c r="AS1202" s="45">
        <f t="shared" si="126"/>
        <v>7</v>
      </c>
      <c r="AT1202" s="45" t="str">
        <f t="shared" si="127"/>
        <v>07</v>
      </c>
      <c r="AU1202" s="47">
        <v>24</v>
      </c>
      <c r="AV1202" s="19" t="str">
        <f t="shared" si="128"/>
        <v>04 April</v>
      </c>
      <c r="AW1202" s="19">
        <f t="shared" si="129"/>
        <v>1.1499999999999999</v>
      </c>
      <c r="AX1202" s="19">
        <f t="shared" si="130"/>
        <v>23</v>
      </c>
      <c r="AY1202" s="19" t="e">
        <f>VLOOKUP(AG1202,Cías!$A$1:$E$10000,5,0)</f>
        <v>#N/A</v>
      </c>
      <c r="AZ1202" s="19" t="str">
        <f t="shared" si="131"/>
        <v>1013273</v>
      </c>
      <c r="BA1202" s="19" t="str">
        <f t="shared" si="132"/>
        <v>YEPEZ DIAZ LEONEL MANUEL</v>
      </c>
      <c r="BB1202" s="19" t="e">
        <f>VLOOKUP(AG1202,Cías!$A$1:$E$10000,3,0)</f>
        <v>#N/A</v>
      </c>
      <c r="BC1202" s="19"/>
      <c r="BD1202" s="19"/>
      <c r="BE1202" s="19"/>
      <c r="BF1202" s="19"/>
      <c r="BG1202" s="19"/>
      <c r="BH1202" s="19"/>
      <c r="BI1202" s="19"/>
      <c r="BJ1202" s="19"/>
    </row>
    <row r="1203" spans="1:62" ht="15" x14ac:dyDescent="0.2">
      <c r="A1203" s="19" t="s">
        <v>11752</v>
      </c>
      <c r="B1203" s="19" t="s">
        <v>1479</v>
      </c>
      <c r="C1203" s="43">
        <v>44658</v>
      </c>
      <c r="D1203" s="44">
        <v>0.80555555555556002</v>
      </c>
      <c r="E1203" s="19" t="s">
        <v>11753</v>
      </c>
      <c r="F1203" s="19" t="s">
        <v>11754</v>
      </c>
      <c r="G1203" s="19" t="s">
        <v>11755</v>
      </c>
      <c r="H1203" s="45">
        <v>2336.4</v>
      </c>
      <c r="I1203" s="45">
        <v>2619.59</v>
      </c>
      <c r="J1203" s="19" t="s">
        <v>1560</v>
      </c>
      <c r="K1203" s="19" t="s">
        <v>11756</v>
      </c>
      <c r="L1203" s="19" t="s">
        <v>11757</v>
      </c>
      <c r="M1203" s="19" t="s">
        <v>11758</v>
      </c>
      <c r="N1203" s="19" t="s">
        <v>11752</v>
      </c>
      <c r="O1203" s="19" t="s">
        <v>1641</v>
      </c>
      <c r="P1203" s="19" t="s">
        <v>1642</v>
      </c>
      <c r="Q1203" s="46">
        <v>360</v>
      </c>
      <c r="R1203" s="19" t="s">
        <v>1544</v>
      </c>
      <c r="S1203" s="19" t="s">
        <v>11091</v>
      </c>
      <c r="T1203" s="19" t="s">
        <v>11092</v>
      </c>
      <c r="U1203" s="19" t="s">
        <v>11759</v>
      </c>
      <c r="V1203" s="19" t="s">
        <v>11760</v>
      </c>
      <c r="W1203" s="19" t="s">
        <v>4503</v>
      </c>
      <c r="X1203" s="19" t="s">
        <v>11761</v>
      </c>
      <c r="Y1203" s="19" t="s">
        <v>4075</v>
      </c>
      <c r="Z1203" s="19" t="s">
        <v>4076</v>
      </c>
      <c r="AA1203" s="46">
        <v>468</v>
      </c>
      <c r="AB1203" s="19" t="s">
        <v>456</v>
      </c>
      <c r="AC1203" s="19" t="s">
        <v>60</v>
      </c>
      <c r="AD1203" s="19" t="s">
        <v>3205</v>
      </c>
      <c r="AE1203" s="19" t="s">
        <v>1481</v>
      </c>
      <c r="AF1203" s="19" t="s">
        <v>1554</v>
      </c>
      <c r="AG1203" s="19" t="s">
        <v>3206</v>
      </c>
      <c r="AH1203" s="19" t="s">
        <v>1499</v>
      </c>
      <c r="AI1203" s="19" t="s">
        <v>1500</v>
      </c>
      <c r="AJ1203" s="45">
        <v>0</v>
      </c>
      <c r="AK1203" s="45">
        <v>0</v>
      </c>
      <c r="AL1203" s="19" t="s">
        <v>1501</v>
      </c>
      <c r="AM1203" s="46">
        <v>26800</v>
      </c>
      <c r="AN1203" s="46">
        <v>18000</v>
      </c>
      <c r="AO1203" s="46">
        <v>8800</v>
      </c>
      <c r="AP1203" s="45">
        <v>414</v>
      </c>
      <c r="AQ1203" s="45"/>
      <c r="AR1203" s="45" t="str">
        <f>IFERROR(VLOOKUP(AB1203,'Pedidos marco'!$A$1:$D$10000,4,0)," ")</f>
        <v xml:space="preserve"> </v>
      </c>
      <c r="AS1203" s="45">
        <f t="shared" si="126"/>
        <v>7</v>
      </c>
      <c r="AT1203" s="45" t="str">
        <f t="shared" si="127"/>
        <v>07</v>
      </c>
      <c r="AU1203" s="47">
        <v>18</v>
      </c>
      <c r="AV1203" s="19" t="str">
        <f t="shared" si="128"/>
        <v>04 April</v>
      </c>
      <c r="AW1203" s="19">
        <f t="shared" si="129"/>
        <v>1.1499999999999999</v>
      </c>
      <c r="AX1203" s="19">
        <f t="shared" si="130"/>
        <v>23</v>
      </c>
      <c r="AY1203" s="19" t="e">
        <f>VLOOKUP(AG1203,Cías!$A$1:$E$10000,5,0)</f>
        <v>#N/A</v>
      </c>
      <c r="AZ1203" s="19" t="str">
        <f t="shared" si="131"/>
        <v>1023153</v>
      </c>
      <c r="BA1203" s="19" t="str">
        <f t="shared" si="132"/>
        <v>BUITRON MONTENEGRO JONNY</v>
      </c>
      <c r="BB1203" s="19" t="e">
        <f>VLOOKUP(AG1203,Cías!$A$1:$E$10000,3,0)</f>
        <v>#N/A</v>
      </c>
      <c r="BC1203" s="19"/>
      <c r="BD1203" s="19"/>
      <c r="BE1203" s="19"/>
      <c r="BF1203" s="19"/>
      <c r="BG1203" s="19"/>
      <c r="BH1203" s="19"/>
      <c r="BI1203" s="19"/>
      <c r="BJ1203" s="19"/>
    </row>
    <row r="1204" spans="1:62" ht="15" x14ac:dyDescent="0.2">
      <c r="A1204" s="19" t="s">
        <v>11762</v>
      </c>
      <c r="B1204" s="19" t="s">
        <v>1479</v>
      </c>
      <c r="C1204" s="43">
        <v>44658</v>
      </c>
      <c r="D1204" s="44">
        <v>0.80694444444444002</v>
      </c>
      <c r="E1204" s="19" t="s">
        <v>11763</v>
      </c>
      <c r="F1204" s="19" t="s">
        <v>1481</v>
      </c>
      <c r="G1204" s="19" t="s">
        <v>1481</v>
      </c>
      <c r="H1204" s="45">
        <v>0</v>
      </c>
      <c r="I1204" s="45">
        <v>0</v>
      </c>
      <c r="J1204" s="19" t="s">
        <v>1482</v>
      </c>
      <c r="K1204" s="19" t="s">
        <v>11764</v>
      </c>
      <c r="L1204" s="19" t="s">
        <v>11765</v>
      </c>
      <c r="M1204" s="19" t="s">
        <v>11766</v>
      </c>
      <c r="N1204" s="19" t="s">
        <v>11762</v>
      </c>
      <c r="O1204" s="19" t="s">
        <v>367</v>
      </c>
      <c r="P1204" s="19" t="s">
        <v>368</v>
      </c>
      <c r="Q1204" s="46">
        <v>640</v>
      </c>
      <c r="R1204" s="19" t="s">
        <v>1544</v>
      </c>
      <c r="S1204" s="19" t="s">
        <v>1976</v>
      </c>
      <c r="T1204" s="19" t="s">
        <v>92</v>
      </c>
      <c r="U1204" s="19" t="s">
        <v>4647</v>
      </c>
      <c r="V1204" s="19" t="s">
        <v>2091</v>
      </c>
      <c r="W1204" s="19" t="s">
        <v>415</v>
      </c>
      <c r="X1204" s="19" t="s">
        <v>4648</v>
      </c>
      <c r="Y1204" s="19" t="s">
        <v>4649</v>
      </c>
      <c r="Z1204" s="19" t="s">
        <v>4650</v>
      </c>
      <c r="AA1204" s="46">
        <v>96.3</v>
      </c>
      <c r="AB1204" s="19" t="s">
        <v>591</v>
      </c>
      <c r="AC1204" s="19" t="s">
        <v>339</v>
      </c>
      <c r="AD1204" s="19" t="s">
        <v>6796</v>
      </c>
      <c r="AE1204" s="19" t="s">
        <v>6797</v>
      </c>
      <c r="AF1204" s="19" t="s">
        <v>1592</v>
      </c>
      <c r="AG1204" s="19" t="s">
        <v>6798</v>
      </c>
      <c r="AH1204" s="19" t="s">
        <v>1502</v>
      </c>
      <c r="AI1204" s="19" t="s">
        <v>2099</v>
      </c>
      <c r="AJ1204" s="45">
        <v>0</v>
      </c>
      <c r="AK1204" s="45">
        <v>0</v>
      </c>
      <c r="AL1204" s="19" t="s">
        <v>1501</v>
      </c>
      <c r="AM1204" s="46">
        <v>50200</v>
      </c>
      <c r="AN1204" s="46">
        <v>32050</v>
      </c>
      <c r="AO1204" s="46">
        <v>18150</v>
      </c>
      <c r="AP1204" s="45">
        <v>288</v>
      </c>
      <c r="AQ1204" s="45"/>
      <c r="AR1204" s="45" t="str">
        <f>IFERROR(VLOOKUP(AB1204,'Pedidos marco'!$A$1:$D$10000,4,0)," ")</f>
        <v xml:space="preserve"> </v>
      </c>
      <c r="AS1204" s="45">
        <f t="shared" si="126"/>
        <v>7</v>
      </c>
      <c r="AT1204" s="45" t="str">
        <f t="shared" si="127"/>
        <v>07</v>
      </c>
      <c r="AU1204" s="47">
        <v>32</v>
      </c>
      <c r="AV1204" s="19" t="str">
        <f t="shared" si="128"/>
        <v>04 April</v>
      </c>
      <c r="AW1204" s="19">
        <f t="shared" si="129"/>
        <v>0.45</v>
      </c>
      <c r="AX1204" s="19">
        <f t="shared" si="130"/>
        <v>9</v>
      </c>
      <c r="AY1204" s="19" t="e">
        <f>VLOOKUP(AG1204,Cías!$A$1:$E$10000,5,0)</f>
        <v>#N/A</v>
      </c>
      <c r="AZ1204" s="19" t="str">
        <f t="shared" si="131"/>
        <v>1014018</v>
      </c>
      <c r="BA1204" s="19" t="str">
        <f t="shared" si="132"/>
        <v>VINUEZA PINTO EDISON CRISTOBAL</v>
      </c>
      <c r="BB1204" s="19" t="e">
        <f>VLOOKUP(AG1204,Cías!$A$1:$E$10000,3,0)</f>
        <v>#N/A</v>
      </c>
      <c r="BC1204" s="19"/>
      <c r="BD1204" s="19"/>
      <c r="BE1204" s="19"/>
      <c r="BF1204" s="19"/>
      <c r="BG1204" s="19"/>
      <c r="BH1204" s="19"/>
      <c r="BI1204" s="19"/>
      <c r="BJ1204" s="19"/>
    </row>
    <row r="1205" spans="1:62" ht="15" x14ac:dyDescent="0.2">
      <c r="A1205" s="19" t="s">
        <v>11767</v>
      </c>
      <c r="B1205" s="19" t="s">
        <v>1479</v>
      </c>
      <c r="C1205" s="43">
        <v>44658</v>
      </c>
      <c r="D1205" s="44">
        <v>0.80972222222222001</v>
      </c>
      <c r="E1205" s="19" t="s">
        <v>11768</v>
      </c>
      <c r="F1205" s="19" t="s">
        <v>11769</v>
      </c>
      <c r="G1205" s="19" t="s">
        <v>11770</v>
      </c>
      <c r="H1205" s="45">
        <v>557.6</v>
      </c>
      <c r="I1205" s="45">
        <v>625.17999999999995</v>
      </c>
      <c r="J1205" s="19" t="s">
        <v>1560</v>
      </c>
      <c r="K1205" s="19" t="s">
        <v>11771</v>
      </c>
      <c r="L1205" s="19" t="s">
        <v>11772</v>
      </c>
      <c r="M1205" s="19" t="s">
        <v>11773</v>
      </c>
      <c r="N1205" s="19" t="s">
        <v>11767</v>
      </c>
      <c r="O1205" s="19" t="s">
        <v>371</v>
      </c>
      <c r="P1205" s="19" t="s">
        <v>372</v>
      </c>
      <c r="Q1205" s="46">
        <v>80</v>
      </c>
      <c r="R1205" s="19" t="s">
        <v>1544</v>
      </c>
      <c r="S1205" s="19" t="s">
        <v>1825</v>
      </c>
      <c r="T1205" s="19" t="s">
        <v>1826</v>
      </c>
      <c r="U1205" s="19" t="s">
        <v>2368</v>
      </c>
      <c r="V1205" s="19" t="s">
        <v>2369</v>
      </c>
      <c r="W1205" s="19" t="s">
        <v>1829</v>
      </c>
      <c r="X1205" s="19" t="s">
        <v>2370</v>
      </c>
      <c r="Y1205" s="19" t="s">
        <v>1831</v>
      </c>
      <c r="Z1205" s="19" t="s">
        <v>1832</v>
      </c>
      <c r="AA1205" s="46">
        <v>8</v>
      </c>
      <c r="AB1205" s="19" t="s">
        <v>467</v>
      </c>
      <c r="AC1205" s="19" t="s">
        <v>84</v>
      </c>
      <c r="AD1205" s="19" t="s">
        <v>2225</v>
      </c>
      <c r="AE1205" s="19" t="s">
        <v>2226</v>
      </c>
      <c r="AF1205" s="19" t="s">
        <v>1554</v>
      </c>
      <c r="AG1205" s="19" t="s">
        <v>2227</v>
      </c>
      <c r="AH1205" s="19" t="s">
        <v>1499</v>
      </c>
      <c r="AI1205" s="19" t="s">
        <v>1500</v>
      </c>
      <c r="AJ1205" s="45">
        <v>0</v>
      </c>
      <c r="AK1205" s="45">
        <v>0</v>
      </c>
      <c r="AL1205" s="19" t="s">
        <v>1501</v>
      </c>
      <c r="AM1205" s="46">
        <v>8526.6669999999995</v>
      </c>
      <c r="AN1205" s="46">
        <v>4006.6669999999999</v>
      </c>
      <c r="AO1205" s="46">
        <v>4520</v>
      </c>
      <c r="AP1205" s="45">
        <v>7.2</v>
      </c>
      <c r="AQ1205" s="45"/>
      <c r="AR1205" s="45" t="str">
        <f>IFERROR(VLOOKUP(AB1205,'Pedidos marco'!$A$1:$D$10000,4,0)," ")</f>
        <v xml:space="preserve"> </v>
      </c>
      <c r="AS1205" s="45">
        <f t="shared" si="126"/>
        <v>7</v>
      </c>
      <c r="AT1205" s="45" t="str">
        <f t="shared" si="127"/>
        <v>07</v>
      </c>
      <c r="AU1205" s="47">
        <v>4</v>
      </c>
      <c r="AV1205" s="19" t="str">
        <f t="shared" si="128"/>
        <v>04 April</v>
      </c>
      <c r="AW1205" s="19">
        <f t="shared" si="129"/>
        <v>0.09</v>
      </c>
      <c r="AX1205" s="19">
        <f t="shared" si="130"/>
        <v>1.8</v>
      </c>
      <c r="AY1205" s="19" t="e">
        <f>VLOOKUP(AG1205,Cías!$A$1:$E$10000,5,0)</f>
        <v>#N/A</v>
      </c>
      <c r="AZ1205" s="19" t="str">
        <f t="shared" si="131"/>
        <v>10000368</v>
      </c>
      <c r="BA1205" s="19" t="str">
        <f t="shared" si="132"/>
        <v>CERVANTES GORDILLO CONSUELO DEL PIL</v>
      </c>
      <c r="BB1205" s="19" t="e">
        <f>VLOOKUP(AG1205,Cías!$A$1:$E$10000,3,0)</f>
        <v>#N/A</v>
      </c>
      <c r="BC1205" s="19"/>
      <c r="BD1205" s="19"/>
      <c r="BE1205" s="19"/>
      <c r="BF1205" s="19"/>
      <c r="BG1205" s="19"/>
      <c r="BH1205" s="19"/>
      <c r="BI1205" s="19"/>
      <c r="BJ1205" s="19"/>
    </row>
    <row r="1206" spans="1:62" ht="15" x14ac:dyDescent="0.2">
      <c r="A1206" s="19" t="s">
        <v>11767</v>
      </c>
      <c r="B1206" s="19" t="s">
        <v>1479</v>
      </c>
      <c r="C1206" s="43">
        <v>44658</v>
      </c>
      <c r="D1206" s="44">
        <v>0.80972222222222001</v>
      </c>
      <c r="E1206" s="19" t="s">
        <v>11774</v>
      </c>
      <c r="F1206" s="19" t="s">
        <v>11775</v>
      </c>
      <c r="G1206" s="19" t="s">
        <v>11776</v>
      </c>
      <c r="H1206" s="45">
        <v>1932</v>
      </c>
      <c r="I1206" s="45">
        <v>2166.17</v>
      </c>
      <c r="J1206" s="19" t="s">
        <v>1560</v>
      </c>
      <c r="K1206" s="19" t="s">
        <v>11777</v>
      </c>
      <c r="L1206" s="19" t="s">
        <v>11778</v>
      </c>
      <c r="M1206" s="19" t="s">
        <v>11779</v>
      </c>
      <c r="N1206" s="19" t="s">
        <v>11767</v>
      </c>
      <c r="O1206" s="19" t="s">
        <v>367</v>
      </c>
      <c r="P1206" s="19" t="s">
        <v>368</v>
      </c>
      <c r="Q1206" s="46">
        <v>280</v>
      </c>
      <c r="R1206" s="19" t="s">
        <v>1544</v>
      </c>
      <c r="S1206" s="19" t="s">
        <v>1825</v>
      </c>
      <c r="T1206" s="19" t="s">
        <v>1826</v>
      </c>
      <c r="U1206" s="19" t="s">
        <v>2368</v>
      </c>
      <c r="V1206" s="19" t="s">
        <v>2369</v>
      </c>
      <c r="W1206" s="19" t="s">
        <v>1829</v>
      </c>
      <c r="X1206" s="19" t="s">
        <v>2370</v>
      </c>
      <c r="Y1206" s="19" t="s">
        <v>1831</v>
      </c>
      <c r="Z1206" s="19" t="s">
        <v>1832</v>
      </c>
      <c r="AA1206" s="46">
        <v>8</v>
      </c>
      <c r="AB1206" s="19" t="s">
        <v>467</v>
      </c>
      <c r="AC1206" s="19" t="s">
        <v>84</v>
      </c>
      <c r="AD1206" s="19" t="s">
        <v>2225</v>
      </c>
      <c r="AE1206" s="19" t="s">
        <v>2226</v>
      </c>
      <c r="AF1206" s="19" t="s">
        <v>1554</v>
      </c>
      <c r="AG1206" s="19" t="s">
        <v>2227</v>
      </c>
      <c r="AH1206" s="19" t="s">
        <v>1499</v>
      </c>
      <c r="AI1206" s="19" t="s">
        <v>1500</v>
      </c>
      <c r="AJ1206" s="45">
        <v>0</v>
      </c>
      <c r="AK1206" s="45">
        <v>0</v>
      </c>
      <c r="AL1206" s="19" t="s">
        <v>1501</v>
      </c>
      <c r="AM1206" s="46">
        <v>18543.332999999999</v>
      </c>
      <c r="AN1206" s="46">
        <v>14023.333000000001</v>
      </c>
      <c r="AO1206" s="46">
        <v>4520</v>
      </c>
      <c r="AP1206" s="45">
        <v>25.2</v>
      </c>
      <c r="AQ1206" s="45"/>
      <c r="AR1206" s="45" t="str">
        <f>IFERROR(VLOOKUP(AB1206,'Pedidos marco'!$A$1:$D$10000,4,0)," ")</f>
        <v xml:space="preserve"> </v>
      </c>
      <c r="AS1206" s="45">
        <f t="shared" si="126"/>
        <v>7</v>
      </c>
      <c r="AT1206" s="45" t="str">
        <f t="shared" si="127"/>
        <v>07</v>
      </c>
      <c r="AU1206" s="47">
        <v>14</v>
      </c>
      <c r="AV1206" s="19" t="str">
        <f t="shared" si="128"/>
        <v>04 April</v>
      </c>
      <c r="AW1206" s="19">
        <f t="shared" si="129"/>
        <v>0.09</v>
      </c>
      <c r="AX1206" s="19">
        <f t="shared" si="130"/>
        <v>1.8</v>
      </c>
      <c r="AY1206" s="19" t="e">
        <f>VLOOKUP(AG1206,Cías!$A$1:$E$10000,5,0)</f>
        <v>#N/A</v>
      </c>
      <c r="AZ1206" s="19" t="str">
        <f t="shared" si="131"/>
        <v>10000368</v>
      </c>
      <c r="BA1206" s="19" t="str">
        <f t="shared" si="132"/>
        <v>CERVANTES GORDILLO CONSUELO DEL PIL</v>
      </c>
      <c r="BB1206" s="19" t="e">
        <f>VLOOKUP(AG1206,Cías!$A$1:$E$10000,3,0)</f>
        <v>#N/A</v>
      </c>
      <c r="BC1206" s="19"/>
      <c r="BD1206" s="19"/>
      <c r="BE1206" s="19"/>
      <c r="BF1206" s="19"/>
      <c r="BG1206" s="19"/>
      <c r="BH1206" s="19"/>
      <c r="BI1206" s="19"/>
      <c r="BJ1206" s="19"/>
    </row>
    <row r="1207" spans="1:62" ht="15" x14ac:dyDescent="0.2">
      <c r="A1207" s="19" t="s">
        <v>11780</v>
      </c>
      <c r="B1207" s="19" t="s">
        <v>1479</v>
      </c>
      <c r="C1207" s="43">
        <v>44658</v>
      </c>
      <c r="D1207" s="44">
        <v>0.8125</v>
      </c>
      <c r="E1207" s="19" t="s">
        <v>11781</v>
      </c>
      <c r="F1207" s="19" t="s">
        <v>11782</v>
      </c>
      <c r="G1207" s="19" t="s">
        <v>11783</v>
      </c>
      <c r="H1207" s="45">
        <v>3144</v>
      </c>
      <c r="I1207" s="45">
        <v>3525.07</v>
      </c>
      <c r="J1207" s="19" t="s">
        <v>1560</v>
      </c>
      <c r="K1207" s="19" t="s">
        <v>11784</v>
      </c>
      <c r="L1207" s="19" t="s">
        <v>11785</v>
      </c>
      <c r="M1207" s="19" t="s">
        <v>11786</v>
      </c>
      <c r="N1207" s="19" t="s">
        <v>11780</v>
      </c>
      <c r="O1207" s="19" t="s">
        <v>1603</v>
      </c>
      <c r="P1207" s="19" t="s">
        <v>1604</v>
      </c>
      <c r="Q1207" s="46">
        <v>480</v>
      </c>
      <c r="R1207" s="19" t="s">
        <v>1544</v>
      </c>
      <c r="S1207" s="19" t="s">
        <v>2170</v>
      </c>
      <c r="T1207" s="19" t="s">
        <v>2171</v>
      </c>
      <c r="U1207" s="19" t="s">
        <v>2491</v>
      </c>
      <c r="V1207" s="19" t="s">
        <v>2492</v>
      </c>
      <c r="W1207" s="19" t="s">
        <v>2076</v>
      </c>
      <c r="X1207" s="19" t="s">
        <v>2493</v>
      </c>
      <c r="Y1207" s="19" t="s">
        <v>2078</v>
      </c>
      <c r="Z1207" s="19" t="s">
        <v>2079</v>
      </c>
      <c r="AA1207" s="46">
        <v>345</v>
      </c>
      <c r="AB1207" s="19" t="s">
        <v>581</v>
      </c>
      <c r="AC1207" s="19" t="s">
        <v>319</v>
      </c>
      <c r="AD1207" s="19" t="s">
        <v>6415</v>
      </c>
      <c r="AE1207" s="19" t="s">
        <v>1481</v>
      </c>
      <c r="AF1207" s="19" t="s">
        <v>1719</v>
      </c>
      <c r="AG1207" s="19" t="s">
        <v>6416</v>
      </c>
      <c r="AH1207" s="19" t="s">
        <v>1594</v>
      </c>
      <c r="AI1207" s="19" t="s">
        <v>1595</v>
      </c>
      <c r="AJ1207" s="45">
        <v>0.05</v>
      </c>
      <c r="AK1207" s="45">
        <v>24</v>
      </c>
      <c r="AL1207" s="19" t="s">
        <v>1501</v>
      </c>
      <c r="AM1207" s="46">
        <v>39480</v>
      </c>
      <c r="AN1207" s="46">
        <v>24050</v>
      </c>
      <c r="AO1207" s="46">
        <v>15430</v>
      </c>
      <c r="AP1207" s="45">
        <v>494.4</v>
      </c>
      <c r="AQ1207" s="45"/>
      <c r="AR1207" s="45" t="str">
        <f>IFERROR(VLOOKUP(AB1207,'Pedidos marco'!$A$1:$D$10000,4,0)," ")</f>
        <v xml:space="preserve"> </v>
      </c>
      <c r="AS1207" s="45">
        <f t="shared" si="126"/>
        <v>7</v>
      </c>
      <c r="AT1207" s="45" t="str">
        <f t="shared" si="127"/>
        <v>07</v>
      </c>
      <c r="AU1207" s="47">
        <v>24</v>
      </c>
      <c r="AV1207" s="19" t="str">
        <f t="shared" si="128"/>
        <v>04 April</v>
      </c>
      <c r="AW1207" s="19">
        <f t="shared" si="129"/>
        <v>1.03</v>
      </c>
      <c r="AX1207" s="19">
        <f t="shared" si="130"/>
        <v>20.599999999999998</v>
      </c>
      <c r="AY1207" s="19" t="e">
        <f>VLOOKUP(AG1207,Cías!$A$1:$E$10000,5,0)</f>
        <v>#N/A</v>
      </c>
      <c r="AZ1207" s="19" t="str">
        <f t="shared" si="131"/>
        <v>1013592</v>
      </c>
      <c r="BA1207" s="19" t="str">
        <f t="shared" si="132"/>
        <v>VALENCIA BENAVIDES GLADYS RUBY</v>
      </c>
      <c r="BB1207" s="19" t="e">
        <f>VLOOKUP(AG1207,Cías!$A$1:$E$10000,3,0)</f>
        <v>#N/A</v>
      </c>
      <c r="BC1207" s="19"/>
      <c r="BD1207" s="19"/>
      <c r="BE1207" s="19"/>
      <c r="BF1207" s="19"/>
      <c r="BG1207" s="19"/>
      <c r="BH1207" s="19"/>
      <c r="BI1207" s="19"/>
      <c r="BJ1207" s="19"/>
    </row>
    <row r="1208" spans="1:62" ht="15" x14ac:dyDescent="0.2">
      <c r="A1208" s="19" t="s">
        <v>11787</v>
      </c>
      <c r="B1208" s="19" t="s">
        <v>1479</v>
      </c>
      <c r="C1208" s="43">
        <v>44658</v>
      </c>
      <c r="D1208" s="44">
        <v>0.81458333333333</v>
      </c>
      <c r="E1208" s="19" t="s">
        <v>11788</v>
      </c>
      <c r="F1208" s="19" t="s">
        <v>11789</v>
      </c>
      <c r="G1208" s="19" t="s">
        <v>11790</v>
      </c>
      <c r="H1208" s="45">
        <v>1656.07</v>
      </c>
      <c r="I1208" s="45">
        <v>1856.8</v>
      </c>
      <c r="J1208" s="19" t="s">
        <v>1560</v>
      </c>
      <c r="K1208" s="19" t="s">
        <v>11791</v>
      </c>
      <c r="L1208" s="19" t="s">
        <v>11792</v>
      </c>
      <c r="M1208" s="19" t="s">
        <v>11793</v>
      </c>
      <c r="N1208" s="19" t="s">
        <v>11787</v>
      </c>
      <c r="O1208" s="19" t="s">
        <v>371</v>
      </c>
      <c r="P1208" s="19" t="s">
        <v>372</v>
      </c>
      <c r="Q1208" s="46">
        <v>240</v>
      </c>
      <c r="R1208" s="19" t="s">
        <v>1544</v>
      </c>
      <c r="S1208" s="19" t="s">
        <v>3650</v>
      </c>
      <c r="T1208" s="19" t="s">
        <v>3651</v>
      </c>
      <c r="U1208" s="19" t="s">
        <v>11794</v>
      </c>
      <c r="V1208" s="19" t="s">
        <v>11795</v>
      </c>
      <c r="W1208" s="19" t="s">
        <v>1865</v>
      </c>
      <c r="X1208" s="19" t="s">
        <v>11796</v>
      </c>
      <c r="Y1208" s="19" t="s">
        <v>1867</v>
      </c>
      <c r="Z1208" s="19" t="s">
        <v>1868</v>
      </c>
      <c r="AA1208" s="46">
        <v>30</v>
      </c>
      <c r="AB1208" s="19" t="s">
        <v>496</v>
      </c>
      <c r="AC1208" s="19" t="s">
        <v>141</v>
      </c>
      <c r="AD1208" s="19" t="s">
        <v>6555</v>
      </c>
      <c r="AE1208" s="19" t="s">
        <v>6556</v>
      </c>
      <c r="AF1208" s="19" t="s">
        <v>1554</v>
      </c>
      <c r="AG1208" s="19" t="s">
        <v>6557</v>
      </c>
      <c r="AH1208" s="19" t="s">
        <v>1499</v>
      </c>
      <c r="AI1208" s="19" t="s">
        <v>1500</v>
      </c>
      <c r="AJ1208" s="45">
        <v>0</v>
      </c>
      <c r="AK1208" s="45">
        <v>0</v>
      </c>
      <c r="AL1208" s="19" t="s">
        <v>1501</v>
      </c>
      <c r="AM1208" s="46">
        <v>16588.332999999999</v>
      </c>
      <c r="AN1208" s="46">
        <v>12033.333000000001</v>
      </c>
      <c r="AO1208" s="46">
        <v>4555</v>
      </c>
      <c r="AP1208" s="45">
        <v>45.6</v>
      </c>
      <c r="AQ1208" s="45"/>
      <c r="AR1208" s="45" t="str">
        <f>IFERROR(VLOOKUP(AB1208,'Pedidos marco'!$A$1:$D$10000,4,0)," ")</f>
        <v xml:space="preserve"> </v>
      </c>
      <c r="AS1208" s="45">
        <f t="shared" si="126"/>
        <v>7</v>
      </c>
      <c r="AT1208" s="45" t="str">
        <f t="shared" si="127"/>
        <v>07</v>
      </c>
      <c r="AU1208" s="47">
        <v>12</v>
      </c>
      <c r="AV1208" s="19" t="str">
        <f t="shared" si="128"/>
        <v>04 April</v>
      </c>
      <c r="AW1208" s="19">
        <f t="shared" si="129"/>
        <v>0.19</v>
      </c>
      <c r="AX1208" s="19">
        <f t="shared" si="130"/>
        <v>3.8000000000000003</v>
      </c>
      <c r="AY1208" s="19" t="e">
        <f>VLOOKUP(AG1208,Cías!$A$1:$E$10000,5,0)</f>
        <v>#N/A</v>
      </c>
      <c r="AZ1208" s="19" t="str">
        <f t="shared" si="131"/>
        <v>1021764</v>
      </c>
      <c r="BA1208" s="19" t="str">
        <f t="shared" si="132"/>
        <v>GARCES MARTINEZ MILTON EDUARDO</v>
      </c>
      <c r="BB1208" s="19" t="e">
        <f>VLOOKUP(AG1208,Cías!$A$1:$E$10000,3,0)</f>
        <v>#N/A</v>
      </c>
      <c r="BC1208" s="19"/>
      <c r="BD1208" s="19"/>
      <c r="BE1208" s="19"/>
      <c r="BF1208" s="19"/>
      <c r="BG1208" s="19"/>
      <c r="BH1208" s="19"/>
      <c r="BI1208" s="19"/>
      <c r="BJ1208" s="19"/>
    </row>
    <row r="1209" spans="1:62" ht="15" x14ac:dyDescent="0.2">
      <c r="A1209" s="19" t="s">
        <v>11787</v>
      </c>
      <c r="B1209" s="19" t="s">
        <v>1479</v>
      </c>
      <c r="C1209" s="43">
        <v>44658</v>
      </c>
      <c r="D1209" s="44">
        <v>0.81458333333333</v>
      </c>
      <c r="E1209" s="19" t="s">
        <v>11797</v>
      </c>
      <c r="F1209" s="19" t="s">
        <v>11798</v>
      </c>
      <c r="G1209" s="19" t="s">
        <v>11799</v>
      </c>
      <c r="H1209" s="45">
        <v>819.72</v>
      </c>
      <c r="I1209" s="45">
        <v>919.08</v>
      </c>
      <c r="J1209" s="19" t="s">
        <v>1560</v>
      </c>
      <c r="K1209" s="19" t="s">
        <v>11800</v>
      </c>
      <c r="L1209" s="19" t="s">
        <v>11801</v>
      </c>
      <c r="M1209" s="19" t="s">
        <v>11802</v>
      </c>
      <c r="N1209" s="19" t="s">
        <v>11787</v>
      </c>
      <c r="O1209" s="19" t="s">
        <v>367</v>
      </c>
      <c r="P1209" s="19" t="s">
        <v>368</v>
      </c>
      <c r="Q1209" s="46">
        <v>120</v>
      </c>
      <c r="R1209" s="19" t="s">
        <v>1544</v>
      </c>
      <c r="S1209" s="19" t="s">
        <v>3650</v>
      </c>
      <c r="T1209" s="19" t="s">
        <v>3651</v>
      </c>
      <c r="U1209" s="19" t="s">
        <v>11794</v>
      </c>
      <c r="V1209" s="19" t="s">
        <v>11795</v>
      </c>
      <c r="W1209" s="19" t="s">
        <v>1865</v>
      </c>
      <c r="X1209" s="19" t="s">
        <v>11796</v>
      </c>
      <c r="Y1209" s="19" t="s">
        <v>1867</v>
      </c>
      <c r="Z1209" s="19" t="s">
        <v>1868</v>
      </c>
      <c r="AA1209" s="46">
        <v>30</v>
      </c>
      <c r="AB1209" s="19" t="s">
        <v>496</v>
      </c>
      <c r="AC1209" s="19" t="s">
        <v>141</v>
      </c>
      <c r="AD1209" s="19" t="s">
        <v>6555</v>
      </c>
      <c r="AE1209" s="19" t="s">
        <v>6556</v>
      </c>
      <c r="AF1209" s="19" t="s">
        <v>1554</v>
      </c>
      <c r="AG1209" s="19" t="s">
        <v>6557</v>
      </c>
      <c r="AH1209" s="19" t="s">
        <v>1499</v>
      </c>
      <c r="AI1209" s="19" t="s">
        <v>1500</v>
      </c>
      <c r="AJ1209" s="45">
        <v>0</v>
      </c>
      <c r="AK1209" s="45">
        <v>0</v>
      </c>
      <c r="AL1209" s="19" t="s">
        <v>1501</v>
      </c>
      <c r="AM1209" s="46">
        <v>10571.666999999999</v>
      </c>
      <c r="AN1209" s="46">
        <v>6016.6670000000004</v>
      </c>
      <c r="AO1209" s="46">
        <v>4555</v>
      </c>
      <c r="AP1209" s="45">
        <v>22.8</v>
      </c>
      <c r="AQ1209" s="45"/>
      <c r="AR1209" s="45" t="str">
        <f>IFERROR(VLOOKUP(AB1209,'Pedidos marco'!$A$1:$D$10000,4,0)," ")</f>
        <v xml:space="preserve"> </v>
      </c>
      <c r="AS1209" s="45">
        <f t="shared" si="126"/>
        <v>7</v>
      </c>
      <c r="AT1209" s="45" t="str">
        <f t="shared" si="127"/>
        <v>07</v>
      </c>
      <c r="AU1209" s="47">
        <v>6</v>
      </c>
      <c r="AV1209" s="19" t="str">
        <f t="shared" si="128"/>
        <v>04 April</v>
      </c>
      <c r="AW1209" s="19">
        <f t="shared" si="129"/>
        <v>0.19</v>
      </c>
      <c r="AX1209" s="19">
        <f t="shared" si="130"/>
        <v>3.8000000000000003</v>
      </c>
      <c r="AY1209" s="19" t="e">
        <f>VLOOKUP(AG1209,Cías!$A$1:$E$10000,5,0)</f>
        <v>#N/A</v>
      </c>
      <c r="AZ1209" s="19" t="str">
        <f t="shared" si="131"/>
        <v>1021764</v>
      </c>
      <c r="BA1209" s="19" t="str">
        <f t="shared" si="132"/>
        <v>GARCES MARTINEZ MILTON EDUARDO</v>
      </c>
      <c r="BB1209" s="19" t="e">
        <f>VLOOKUP(AG1209,Cías!$A$1:$E$10000,3,0)</f>
        <v>#N/A</v>
      </c>
      <c r="BC1209" s="19"/>
      <c r="BD1209" s="19"/>
      <c r="BE1209" s="19"/>
      <c r="BF1209" s="19"/>
      <c r="BG1209" s="19"/>
      <c r="BH1209" s="19"/>
      <c r="BI1209" s="19"/>
      <c r="BJ1209" s="19"/>
    </row>
    <row r="1210" spans="1:62" ht="15" x14ac:dyDescent="0.2">
      <c r="A1210" s="19" t="s">
        <v>11803</v>
      </c>
      <c r="B1210" s="19" t="s">
        <v>1479</v>
      </c>
      <c r="C1210" s="43">
        <v>44658</v>
      </c>
      <c r="D1210" s="44">
        <v>0.81527777777777999</v>
      </c>
      <c r="E1210" s="19" t="s">
        <v>11804</v>
      </c>
      <c r="F1210" s="19" t="s">
        <v>11805</v>
      </c>
      <c r="G1210" s="19" t="s">
        <v>11806</v>
      </c>
      <c r="H1210" s="45">
        <v>3153.6</v>
      </c>
      <c r="I1210" s="45">
        <v>3535.83</v>
      </c>
      <c r="J1210" s="19" t="s">
        <v>1560</v>
      </c>
      <c r="K1210" s="19" t="s">
        <v>11807</v>
      </c>
      <c r="L1210" s="19" t="s">
        <v>11808</v>
      </c>
      <c r="M1210" s="19" t="s">
        <v>11809</v>
      </c>
      <c r="N1210" s="19" t="s">
        <v>11803</v>
      </c>
      <c r="O1210" s="19" t="s">
        <v>1641</v>
      </c>
      <c r="P1210" s="19" t="s">
        <v>1642</v>
      </c>
      <c r="Q1210" s="46">
        <v>480</v>
      </c>
      <c r="R1210" s="19" t="s">
        <v>1544</v>
      </c>
      <c r="S1210" s="19" t="s">
        <v>11810</v>
      </c>
      <c r="T1210" s="19" t="s">
        <v>11811</v>
      </c>
      <c r="U1210" s="19" t="s">
        <v>11812</v>
      </c>
      <c r="V1210" s="19" t="s">
        <v>11813</v>
      </c>
      <c r="W1210" s="19" t="s">
        <v>4019</v>
      </c>
      <c r="X1210" s="19" t="s">
        <v>11814</v>
      </c>
      <c r="Y1210" s="19" t="s">
        <v>4563</v>
      </c>
      <c r="Z1210" s="19" t="s">
        <v>4564</v>
      </c>
      <c r="AA1210" s="46">
        <v>278</v>
      </c>
      <c r="AB1210" s="19" t="s">
        <v>447</v>
      </c>
      <c r="AC1210" s="19" t="s">
        <v>41</v>
      </c>
      <c r="AD1210" s="19" t="s">
        <v>4970</v>
      </c>
      <c r="AE1210" s="19" t="s">
        <v>4971</v>
      </c>
      <c r="AF1210" s="19" t="s">
        <v>1719</v>
      </c>
      <c r="AG1210" s="19" t="s">
        <v>4972</v>
      </c>
      <c r="AH1210" s="19" t="s">
        <v>1499</v>
      </c>
      <c r="AI1210" s="19" t="s">
        <v>1500</v>
      </c>
      <c r="AJ1210" s="45">
        <v>0</v>
      </c>
      <c r="AK1210" s="45">
        <v>0</v>
      </c>
      <c r="AL1210" s="19" t="s">
        <v>1501</v>
      </c>
      <c r="AM1210" s="46">
        <v>39070</v>
      </c>
      <c r="AN1210" s="46">
        <v>24040</v>
      </c>
      <c r="AO1210" s="46">
        <v>15030</v>
      </c>
      <c r="AP1210" s="45">
        <v>398.4</v>
      </c>
      <c r="AQ1210" s="45"/>
      <c r="AR1210" s="45" t="str">
        <f>IFERROR(VLOOKUP(AB1210,'Pedidos marco'!$A$1:$D$10000,4,0)," ")</f>
        <v xml:space="preserve"> </v>
      </c>
      <c r="AS1210" s="45">
        <f t="shared" si="126"/>
        <v>7</v>
      </c>
      <c r="AT1210" s="45" t="str">
        <f t="shared" si="127"/>
        <v>07</v>
      </c>
      <c r="AU1210" s="47">
        <v>24</v>
      </c>
      <c r="AV1210" s="19" t="str">
        <f t="shared" si="128"/>
        <v>04 April</v>
      </c>
      <c r="AW1210" s="19">
        <f t="shared" si="129"/>
        <v>0.83</v>
      </c>
      <c r="AX1210" s="19">
        <f t="shared" si="130"/>
        <v>16.599999999999998</v>
      </c>
      <c r="AY1210" s="19" t="e">
        <f>VLOOKUP(AG1210,Cías!$A$1:$E$10000,5,0)</f>
        <v>#N/A</v>
      </c>
      <c r="AZ1210" s="19" t="str">
        <f t="shared" si="131"/>
        <v>1013581</v>
      </c>
      <c r="BA1210" s="19" t="str">
        <f t="shared" si="132"/>
        <v>BARRERA GALLEGOS FRANKLIN GUILLERMO</v>
      </c>
      <c r="BB1210" s="19" t="e">
        <f>VLOOKUP(AG1210,Cías!$A$1:$E$10000,3,0)</f>
        <v>#N/A</v>
      </c>
      <c r="BC1210" s="19"/>
      <c r="BD1210" s="19"/>
      <c r="BE1210" s="19"/>
      <c r="BF1210" s="19"/>
      <c r="BG1210" s="19"/>
      <c r="BH1210" s="19"/>
      <c r="BI1210" s="19"/>
      <c r="BJ1210" s="19"/>
    </row>
    <row r="1211" spans="1:62" ht="15" x14ac:dyDescent="0.2">
      <c r="A1211" s="19" t="s">
        <v>11815</v>
      </c>
      <c r="B1211" s="19" t="s">
        <v>1479</v>
      </c>
      <c r="C1211" s="43">
        <v>44658</v>
      </c>
      <c r="D1211" s="44">
        <v>0.85138888888888997</v>
      </c>
      <c r="E1211" s="19" t="s">
        <v>11816</v>
      </c>
      <c r="F1211" s="19" t="s">
        <v>1481</v>
      </c>
      <c r="G1211" s="19" t="s">
        <v>1481</v>
      </c>
      <c r="H1211" s="45">
        <v>0</v>
      </c>
      <c r="I1211" s="45">
        <v>0</v>
      </c>
      <c r="J1211" s="19" t="s">
        <v>1482</v>
      </c>
      <c r="K1211" s="19" t="s">
        <v>2994</v>
      </c>
      <c r="L1211" s="19" t="s">
        <v>11817</v>
      </c>
      <c r="M1211" s="19" t="s">
        <v>11818</v>
      </c>
      <c r="N1211" s="19" t="s">
        <v>11815</v>
      </c>
      <c r="O1211" s="19" t="s">
        <v>1486</v>
      </c>
      <c r="P1211" s="19" t="s">
        <v>1487</v>
      </c>
      <c r="Q1211" s="46">
        <v>32.94</v>
      </c>
      <c r="R1211" s="19" t="s">
        <v>1488</v>
      </c>
      <c r="S1211" s="19" t="s">
        <v>2997</v>
      </c>
      <c r="T1211" s="19" t="s">
        <v>2998</v>
      </c>
      <c r="U1211" s="19" t="s">
        <v>2999</v>
      </c>
      <c r="V1211" s="19" t="s">
        <v>3000</v>
      </c>
      <c r="W1211" s="19" t="s">
        <v>1586</v>
      </c>
      <c r="X1211" s="19" t="s">
        <v>3001</v>
      </c>
      <c r="Y1211" s="19" t="s">
        <v>1588</v>
      </c>
      <c r="Z1211" s="19" t="s">
        <v>1589</v>
      </c>
      <c r="AA1211" s="46">
        <v>250</v>
      </c>
      <c r="AB1211" s="19" t="s">
        <v>473</v>
      </c>
      <c r="AC1211" s="19" t="s">
        <v>96</v>
      </c>
      <c r="AD1211" s="19" t="s">
        <v>8788</v>
      </c>
      <c r="AE1211" s="19" t="s">
        <v>8789</v>
      </c>
      <c r="AF1211" s="19" t="s">
        <v>1497</v>
      </c>
      <c r="AG1211" s="19" t="s">
        <v>8790</v>
      </c>
      <c r="AH1211" s="19" t="s">
        <v>1499</v>
      </c>
      <c r="AI1211" s="19" t="s">
        <v>1500</v>
      </c>
      <c r="AJ1211" s="45">
        <v>0</v>
      </c>
      <c r="AK1211" s="45">
        <v>0</v>
      </c>
      <c r="AL1211" s="19" t="s">
        <v>1501</v>
      </c>
      <c r="AM1211" s="46">
        <v>51250</v>
      </c>
      <c r="AN1211" s="46">
        <v>32940</v>
      </c>
      <c r="AO1211" s="46">
        <v>18310</v>
      </c>
      <c r="AP1211" s="45">
        <v>674.61</v>
      </c>
      <c r="AQ1211" s="45"/>
      <c r="AR1211" s="45" t="str">
        <f>IFERROR(VLOOKUP(AB1211,'Pedidos marco'!$A$1:$D$10000,4,0)," ")</f>
        <v xml:space="preserve"> </v>
      </c>
      <c r="AS1211" s="45">
        <f t="shared" si="126"/>
        <v>7</v>
      </c>
      <c r="AT1211" s="45" t="str">
        <f t="shared" si="127"/>
        <v>07</v>
      </c>
      <c r="AU1211" s="47">
        <v>32.94</v>
      </c>
      <c r="AV1211" s="19" t="str">
        <f t="shared" si="128"/>
        <v>04 April</v>
      </c>
      <c r="AW1211" s="19">
        <f t="shared" si="129"/>
        <v>20.479963570127506</v>
      </c>
      <c r="AX1211" s="19">
        <f t="shared" si="130"/>
        <v>20.479963570127506</v>
      </c>
      <c r="AY1211" s="19" t="e">
        <f>VLOOKUP(AG1211,Cías!$A$1:$E$10000,5,0)</f>
        <v>#N/A</v>
      </c>
      <c r="AZ1211" s="19" t="str">
        <f t="shared" si="131"/>
        <v>1013227</v>
      </c>
      <c r="BA1211" s="19" t="str">
        <f t="shared" si="132"/>
        <v>COMPAÑIA DE TRANSPORTE PESADO</v>
      </c>
      <c r="BB1211" s="19" t="e">
        <f>VLOOKUP(AG1211,Cías!$A$1:$E$10000,3,0)</f>
        <v>#N/A</v>
      </c>
      <c r="BC1211" s="19"/>
      <c r="BD1211" s="19"/>
      <c r="BE1211" s="19"/>
      <c r="BF1211" s="19"/>
      <c r="BG1211" s="19"/>
      <c r="BH1211" s="19"/>
      <c r="BI1211" s="19"/>
      <c r="BJ1211" s="19"/>
    </row>
    <row r="1212" spans="1:62" ht="15" x14ac:dyDescent="0.2">
      <c r="A1212" s="19" t="s">
        <v>11819</v>
      </c>
      <c r="B1212" s="19" t="s">
        <v>1479</v>
      </c>
      <c r="C1212" s="43">
        <v>44658</v>
      </c>
      <c r="D1212" s="44">
        <v>0.84930555555555998</v>
      </c>
      <c r="E1212" s="19" t="s">
        <v>11820</v>
      </c>
      <c r="F1212" s="19" t="s">
        <v>11821</v>
      </c>
      <c r="G1212" s="19" t="s">
        <v>11822</v>
      </c>
      <c r="H1212" s="45">
        <v>2563.1999999999998</v>
      </c>
      <c r="I1212" s="45">
        <v>2873.87</v>
      </c>
      <c r="J1212" s="19" t="s">
        <v>1560</v>
      </c>
      <c r="K1212" s="19" t="s">
        <v>11823</v>
      </c>
      <c r="L1212" s="19" t="s">
        <v>11824</v>
      </c>
      <c r="M1212" s="19" t="s">
        <v>11825</v>
      </c>
      <c r="N1212" s="19" t="s">
        <v>11819</v>
      </c>
      <c r="O1212" s="19" t="s">
        <v>371</v>
      </c>
      <c r="P1212" s="19" t="s">
        <v>372</v>
      </c>
      <c r="Q1212" s="46">
        <v>360</v>
      </c>
      <c r="R1212" s="19" t="s">
        <v>1544</v>
      </c>
      <c r="S1212" s="19" t="s">
        <v>11826</v>
      </c>
      <c r="T1212" s="19" t="s">
        <v>11827</v>
      </c>
      <c r="U1212" s="19" t="s">
        <v>11828</v>
      </c>
      <c r="V1212" s="19" t="s">
        <v>11829</v>
      </c>
      <c r="W1212" s="19" t="s">
        <v>1865</v>
      </c>
      <c r="X1212" s="19" t="s">
        <v>11830</v>
      </c>
      <c r="Y1212" s="19" t="s">
        <v>1867</v>
      </c>
      <c r="Z1212" s="19" t="s">
        <v>1868</v>
      </c>
      <c r="AA1212" s="46">
        <v>30</v>
      </c>
      <c r="AB1212" s="19" t="s">
        <v>456</v>
      </c>
      <c r="AC1212" s="19" t="s">
        <v>60</v>
      </c>
      <c r="AD1212" s="19" t="s">
        <v>3058</v>
      </c>
      <c r="AE1212" s="19" t="s">
        <v>1481</v>
      </c>
      <c r="AF1212" s="19" t="s">
        <v>1554</v>
      </c>
      <c r="AG1212" s="19" t="s">
        <v>3059</v>
      </c>
      <c r="AH1212" s="19" t="s">
        <v>1499</v>
      </c>
      <c r="AI1212" s="19" t="s">
        <v>1500</v>
      </c>
      <c r="AJ1212" s="45">
        <v>0</v>
      </c>
      <c r="AK1212" s="45">
        <v>0</v>
      </c>
      <c r="AL1212" s="19" t="s">
        <v>1501</v>
      </c>
      <c r="AM1212" s="46">
        <v>26830</v>
      </c>
      <c r="AN1212" s="46">
        <v>18000</v>
      </c>
      <c r="AO1212" s="46">
        <v>8830</v>
      </c>
      <c r="AP1212" s="45">
        <v>68.400000000000006</v>
      </c>
      <c r="AQ1212" s="45"/>
      <c r="AR1212" s="45" t="str">
        <f>IFERROR(VLOOKUP(AB1212,'Pedidos marco'!$A$1:$D$10000,4,0)," ")</f>
        <v xml:space="preserve"> </v>
      </c>
      <c r="AS1212" s="45">
        <f t="shared" si="126"/>
        <v>7</v>
      </c>
      <c r="AT1212" s="45" t="str">
        <f t="shared" si="127"/>
        <v>07</v>
      </c>
      <c r="AU1212" s="47">
        <v>18</v>
      </c>
      <c r="AV1212" s="19" t="str">
        <f t="shared" si="128"/>
        <v>04 April</v>
      </c>
      <c r="AW1212" s="19">
        <f t="shared" si="129"/>
        <v>0.19</v>
      </c>
      <c r="AX1212" s="19">
        <f t="shared" si="130"/>
        <v>3.8000000000000003</v>
      </c>
      <c r="AY1212" s="19" t="e">
        <f>VLOOKUP(AG1212,Cías!$A$1:$E$10000,5,0)</f>
        <v>#N/A</v>
      </c>
      <c r="AZ1212" s="19" t="str">
        <f t="shared" si="131"/>
        <v>1023153</v>
      </c>
      <c r="BA1212" s="19" t="str">
        <f t="shared" si="132"/>
        <v>BUITRON MONTENEGRO JONNY</v>
      </c>
      <c r="BB1212" s="19" t="e">
        <f>VLOOKUP(AG1212,Cías!$A$1:$E$10000,3,0)</f>
        <v>#N/A</v>
      </c>
      <c r="BC1212" s="19"/>
      <c r="BD1212" s="19"/>
      <c r="BE1212" s="19"/>
      <c r="BF1212" s="19"/>
      <c r="BG1212" s="19"/>
      <c r="BH1212" s="19"/>
      <c r="BI1212" s="19"/>
      <c r="BJ1212" s="19"/>
    </row>
    <row r="1213" spans="1:62" ht="15" x14ac:dyDescent="0.2">
      <c r="A1213" s="19" t="s">
        <v>11831</v>
      </c>
      <c r="B1213" s="19" t="s">
        <v>1479</v>
      </c>
      <c r="C1213" s="43">
        <v>44658</v>
      </c>
      <c r="D1213" s="44">
        <v>0.85277777777777997</v>
      </c>
      <c r="E1213" s="19" t="s">
        <v>11832</v>
      </c>
      <c r="F1213" s="19" t="s">
        <v>11833</v>
      </c>
      <c r="G1213" s="19" t="s">
        <v>11834</v>
      </c>
      <c r="H1213" s="45">
        <v>2426.4</v>
      </c>
      <c r="I1213" s="45">
        <v>2720.5</v>
      </c>
      <c r="J1213" s="19" t="s">
        <v>1560</v>
      </c>
      <c r="K1213" s="19" t="s">
        <v>11835</v>
      </c>
      <c r="L1213" s="19" t="s">
        <v>11836</v>
      </c>
      <c r="M1213" s="19" t="s">
        <v>11837</v>
      </c>
      <c r="N1213" s="19" t="s">
        <v>11831</v>
      </c>
      <c r="O1213" s="19" t="s">
        <v>367</v>
      </c>
      <c r="P1213" s="19" t="s">
        <v>368</v>
      </c>
      <c r="Q1213" s="46">
        <v>360</v>
      </c>
      <c r="R1213" s="19" t="s">
        <v>1544</v>
      </c>
      <c r="S1213" s="19" t="s">
        <v>3053</v>
      </c>
      <c r="T1213" s="19" t="s">
        <v>3054</v>
      </c>
      <c r="U1213" s="19" t="s">
        <v>3055</v>
      </c>
      <c r="V1213" s="19" t="s">
        <v>3056</v>
      </c>
      <c r="W1213" s="19" t="s">
        <v>415</v>
      </c>
      <c r="X1213" s="19" t="s">
        <v>3057</v>
      </c>
      <c r="Y1213" s="19" t="s">
        <v>1511</v>
      </c>
      <c r="Z1213" s="19" t="s">
        <v>1512</v>
      </c>
      <c r="AA1213" s="46">
        <v>113</v>
      </c>
      <c r="AB1213" s="19" t="s">
        <v>475</v>
      </c>
      <c r="AC1213" s="19" t="s">
        <v>100</v>
      </c>
      <c r="AD1213" s="19" t="s">
        <v>5289</v>
      </c>
      <c r="AE1213" s="19" t="s">
        <v>5290</v>
      </c>
      <c r="AF1213" s="19" t="s">
        <v>1554</v>
      </c>
      <c r="AG1213" s="19" t="s">
        <v>5291</v>
      </c>
      <c r="AH1213" s="19" t="s">
        <v>1594</v>
      </c>
      <c r="AI1213" s="19" t="s">
        <v>1595</v>
      </c>
      <c r="AJ1213" s="45">
        <v>0.05</v>
      </c>
      <c r="AK1213" s="45">
        <v>18</v>
      </c>
      <c r="AL1213" s="19" t="s">
        <v>1501</v>
      </c>
      <c r="AM1213" s="46">
        <v>27390</v>
      </c>
      <c r="AN1213" s="46">
        <v>18000</v>
      </c>
      <c r="AO1213" s="46">
        <v>9390</v>
      </c>
      <c r="AP1213" s="45">
        <v>165.6</v>
      </c>
      <c r="AQ1213" s="45"/>
      <c r="AR1213" s="45" t="str">
        <f>IFERROR(VLOOKUP(AB1213,'Pedidos marco'!$A$1:$D$10000,4,0)," ")</f>
        <v xml:space="preserve"> </v>
      </c>
      <c r="AS1213" s="45">
        <f t="shared" si="126"/>
        <v>7</v>
      </c>
      <c r="AT1213" s="45" t="str">
        <f t="shared" si="127"/>
        <v>07</v>
      </c>
      <c r="AU1213" s="47">
        <v>18</v>
      </c>
      <c r="AV1213" s="19" t="str">
        <f t="shared" si="128"/>
        <v>04 April</v>
      </c>
      <c r="AW1213" s="19">
        <f t="shared" si="129"/>
        <v>0.45999999999999996</v>
      </c>
      <c r="AX1213" s="19">
        <f t="shared" si="130"/>
        <v>9.1999999999999993</v>
      </c>
      <c r="AY1213" s="19" t="e">
        <f>VLOOKUP(AG1213,Cías!$A$1:$E$10000,5,0)</f>
        <v>#N/A</v>
      </c>
      <c r="AZ1213" s="19" t="str">
        <f t="shared" si="131"/>
        <v>1013573</v>
      </c>
      <c r="BA1213" s="19" t="str">
        <f t="shared" si="132"/>
        <v>CUASPA PEREZ SEGUNDO MANUEL</v>
      </c>
      <c r="BB1213" s="19" t="e">
        <f>VLOOKUP(AG1213,Cías!$A$1:$E$10000,3,0)</f>
        <v>#N/A</v>
      </c>
      <c r="BC1213" s="19"/>
      <c r="BD1213" s="19"/>
      <c r="BE1213" s="19"/>
      <c r="BF1213" s="19"/>
      <c r="BG1213" s="19"/>
      <c r="BH1213" s="19"/>
      <c r="BI1213" s="19"/>
      <c r="BJ1213" s="19"/>
    </row>
    <row r="1214" spans="1:62" ht="15" x14ac:dyDescent="0.2">
      <c r="A1214" s="19" t="s">
        <v>11838</v>
      </c>
      <c r="B1214" s="19" t="s">
        <v>1479</v>
      </c>
      <c r="C1214" s="43">
        <v>44658</v>
      </c>
      <c r="D1214" s="44">
        <v>0.83888888888889002</v>
      </c>
      <c r="E1214" s="19" t="s">
        <v>11839</v>
      </c>
      <c r="F1214" s="19" t="s">
        <v>11840</v>
      </c>
      <c r="G1214" s="19" t="s">
        <v>11841</v>
      </c>
      <c r="H1214" s="45">
        <v>836.4</v>
      </c>
      <c r="I1214" s="45">
        <v>937.78</v>
      </c>
      <c r="J1214" s="19" t="s">
        <v>1560</v>
      </c>
      <c r="K1214" s="19" t="s">
        <v>11842</v>
      </c>
      <c r="L1214" s="19" t="s">
        <v>11843</v>
      </c>
      <c r="M1214" s="19" t="s">
        <v>11844</v>
      </c>
      <c r="N1214" s="19" t="s">
        <v>11838</v>
      </c>
      <c r="O1214" s="19" t="s">
        <v>2600</v>
      </c>
      <c r="P1214" s="19" t="s">
        <v>2601</v>
      </c>
      <c r="Q1214" s="46">
        <v>120</v>
      </c>
      <c r="R1214" s="19" t="s">
        <v>1544</v>
      </c>
      <c r="S1214" s="19" t="s">
        <v>3197</v>
      </c>
      <c r="T1214" s="19" t="s">
        <v>3198</v>
      </c>
      <c r="U1214" s="19" t="s">
        <v>3199</v>
      </c>
      <c r="V1214" s="19" t="s">
        <v>3200</v>
      </c>
      <c r="W1214" s="19" t="s">
        <v>3201</v>
      </c>
      <c r="X1214" s="19" t="s">
        <v>3202</v>
      </c>
      <c r="Y1214" s="19" t="s">
        <v>3203</v>
      </c>
      <c r="Z1214" s="19" t="s">
        <v>3204</v>
      </c>
      <c r="AA1214" s="46">
        <v>396</v>
      </c>
      <c r="AB1214" s="19" t="s">
        <v>529</v>
      </c>
      <c r="AC1214" s="19" t="s">
        <v>210</v>
      </c>
      <c r="AD1214" s="19" t="s">
        <v>2875</v>
      </c>
      <c r="AE1214" s="19" t="s">
        <v>1481</v>
      </c>
      <c r="AF1214" s="19" t="s">
        <v>1554</v>
      </c>
      <c r="AG1214" s="19" t="s">
        <v>2876</v>
      </c>
      <c r="AH1214" s="19" t="s">
        <v>1499</v>
      </c>
      <c r="AI1214" s="19" t="s">
        <v>1500</v>
      </c>
      <c r="AJ1214" s="45">
        <v>0</v>
      </c>
      <c r="AK1214" s="45">
        <v>0</v>
      </c>
      <c r="AL1214" s="19" t="s">
        <v>1501</v>
      </c>
      <c r="AM1214" s="46">
        <v>10621.666999999999</v>
      </c>
      <c r="AN1214" s="46">
        <v>6016.6670000000004</v>
      </c>
      <c r="AO1214" s="46">
        <v>4605</v>
      </c>
      <c r="AP1214" s="45">
        <v>128.4</v>
      </c>
      <c r="AQ1214" s="45"/>
      <c r="AR1214" s="45" t="str">
        <f>IFERROR(VLOOKUP(AB1214,'Pedidos marco'!$A$1:$D$10000,4,0)," ")</f>
        <v xml:space="preserve"> </v>
      </c>
      <c r="AS1214" s="45">
        <f t="shared" si="126"/>
        <v>7</v>
      </c>
      <c r="AT1214" s="45" t="str">
        <f t="shared" si="127"/>
        <v>07</v>
      </c>
      <c r="AU1214" s="47">
        <v>6</v>
      </c>
      <c r="AV1214" s="19" t="str">
        <f t="shared" si="128"/>
        <v>04 April</v>
      </c>
      <c r="AW1214" s="19">
        <f t="shared" si="129"/>
        <v>1.07</v>
      </c>
      <c r="AX1214" s="19">
        <f t="shared" si="130"/>
        <v>21.400000000000002</v>
      </c>
      <c r="AY1214" s="19" t="e">
        <f>VLOOKUP(AG1214,Cías!$A$1:$E$10000,5,0)</f>
        <v>#N/A</v>
      </c>
      <c r="AZ1214" s="19" t="str">
        <f t="shared" si="131"/>
        <v>1013766</v>
      </c>
      <c r="BA1214" s="19" t="str">
        <f t="shared" si="132"/>
        <v>MORALES RUIZ EDGAR MAURICIO</v>
      </c>
      <c r="BB1214" s="19" t="e">
        <f>VLOOKUP(AG1214,Cías!$A$1:$E$10000,3,0)</f>
        <v>#N/A</v>
      </c>
      <c r="BC1214" s="19"/>
      <c r="BD1214" s="19"/>
      <c r="BE1214" s="19"/>
      <c r="BF1214" s="19"/>
      <c r="BG1214" s="19"/>
      <c r="BH1214" s="19"/>
      <c r="BI1214" s="19"/>
      <c r="BJ1214" s="19"/>
    </row>
    <row r="1215" spans="1:62" ht="15" x14ac:dyDescent="0.2">
      <c r="A1215" s="19" t="s">
        <v>11838</v>
      </c>
      <c r="B1215" s="19" t="s">
        <v>1479</v>
      </c>
      <c r="C1215" s="43">
        <v>44658</v>
      </c>
      <c r="D1215" s="44">
        <v>0.83888888888889002</v>
      </c>
      <c r="E1215" s="19" t="s">
        <v>11845</v>
      </c>
      <c r="F1215" s="19" t="s">
        <v>11846</v>
      </c>
      <c r="G1215" s="19" t="s">
        <v>11847</v>
      </c>
      <c r="H1215" s="45">
        <v>1591.2</v>
      </c>
      <c r="I1215" s="45">
        <v>1784.06</v>
      </c>
      <c r="J1215" s="19" t="s">
        <v>1560</v>
      </c>
      <c r="K1215" s="19" t="s">
        <v>11848</v>
      </c>
      <c r="L1215" s="19" t="s">
        <v>11849</v>
      </c>
      <c r="M1215" s="19" t="s">
        <v>11850</v>
      </c>
      <c r="N1215" s="19" t="s">
        <v>11838</v>
      </c>
      <c r="O1215" s="19" t="s">
        <v>1641</v>
      </c>
      <c r="P1215" s="19" t="s">
        <v>1642</v>
      </c>
      <c r="Q1215" s="46">
        <v>240</v>
      </c>
      <c r="R1215" s="19" t="s">
        <v>1544</v>
      </c>
      <c r="S1215" s="19" t="s">
        <v>3197</v>
      </c>
      <c r="T1215" s="19" t="s">
        <v>3198</v>
      </c>
      <c r="U1215" s="19" t="s">
        <v>3199</v>
      </c>
      <c r="V1215" s="19" t="s">
        <v>3200</v>
      </c>
      <c r="W1215" s="19" t="s">
        <v>3201</v>
      </c>
      <c r="X1215" s="19" t="s">
        <v>3202</v>
      </c>
      <c r="Y1215" s="19" t="s">
        <v>3203</v>
      </c>
      <c r="Z1215" s="19" t="s">
        <v>3204</v>
      </c>
      <c r="AA1215" s="46">
        <v>396</v>
      </c>
      <c r="AB1215" s="19" t="s">
        <v>529</v>
      </c>
      <c r="AC1215" s="19" t="s">
        <v>210</v>
      </c>
      <c r="AD1215" s="19" t="s">
        <v>2875</v>
      </c>
      <c r="AE1215" s="19" t="s">
        <v>1481</v>
      </c>
      <c r="AF1215" s="19" t="s">
        <v>1554</v>
      </c>
      <c r="AG1215" s="19" t="s">
        <v>2876</v>
      </c>
      <c r="AH1215" s="19" t="s">
        <v>1499</v>
      </c>
      <c r="AI1215" s="19" t="s">
        <v>1500</v>
      </c>
      <c r="AJ1215" s="45">
        <v>0</v>
      </c>
      <c r="AK1215" s="45">
        <v>0</v>
      </c>
      <c r="AL1215" s="19" t="s">
        <v>1501</v>
      </c>
      <c r="AM1215" s="46">
        <v>16638.332999999999</v>
      </c>
      <c r="AN1215" s="46">
        <v>12033.333000000001</v>
      </c>
      <c r="AO1215" s="46">
        <v>4605</v>
      </c>
      <c r="AP1215" s="45">
        <v>256.8</v>
      </c>
      <c r="AQ1215" s="45"/>
      <c r="AR1215" s="45" t="str">
        <f>IFERROR(VLOOKUP(AB1215,'Pedidos marco'!$A$1:$D$10000,4,0)," ")</f>
        <v xml:space="preserve"> </v>
      </c>
      <c r="AS1215" s="45">
        <f t="shared" si="126"/>
        <v>7</v>
      </c>
      <c r="AT1215" s="45" t="str">
        <f t="shared" si="127"/>
        <v>07</v>
      </c>
      <c r="AU1215" s="47">
        <v>12</v>
      </c>
      <c r="AV1215" s="19" t="str">
        <f t="shared" si="128"/>
        <v>04 April</v>
      </c>
      <c r="AW1215" s="19">
        <f t="shared" si="129"/>
        <v>1.07</v>
      </c>
      <c r="AX1215" s="19">
        <f t="shared" si="130"/>
        <v>21.400000000000002</v>
      </c>
      <c r="AY1215" s="19" t="e">
        <f>VLOOKUP(AG1215,Cías!$A$1:$E$10000,5,0)</f>
        <v>#N/A</v>
      </c>
      <c r="AZ1215" s="19" t="str">
        <f t="shared" si="131"/>
        <v>1013766</v>
      </c>
      <c r="BA1215" s="19" t="str">
        <f t="shared" si="132"/>
        <v>MORALES RUIZ EDGAR MAURICIO</v>
      </c>
      <c r="BB1215" s="19" t="e">
        <f>VLOOKUP(AG1215,Cías!$A$1:$E$10000,3,0)</f>
        <v>#N/A</v>
      </c>
      <c r="BC1215" s="19"/>
      <c r="BD1215" s="19"/>
      <c r="BE1215" s="19"/>
      <c r="BF1215" s="19"/>
      <c r="BG1215" s="19"/>
      <c r="BH1215" s="19"/>
      <c r="BI1215" s="19"/>
      <c r="BJ1215" s="19"/>
    </row>
    <row r="1216" spans="1:62" ht="15" x14ac:dyDescent="0.2">
      <c r="A1216" s="19" t="s">
        <v>11851</v>
      </c>
      <c r="B1216" s="19" t="s">
        <v>1479</v>
      </c>
      <c r="C1216" s="43">
        <v>44658</v>
      </c>
      <c r="D1216" s="44">
        <v>0.84444444444444</v>
      </c>
      <c r="E1216" s="19" t="s">
        <v>11852</v>
      </c>
      <c r="F1216" s="19" t="s">
        <v>11853</v>
      </c>
      <c r="G1216" s="19" t="s">
        <v>11854</v>
      </c>
      <c r="H1216" s="45">
        <v>2283.62</v>
      </c>
      <c r="I1216" s="45">
        <v>2560.41</v>
      </c>
      <c r="J1216" s="19" t="s">
        <v>1560</v>
      </c>
      <c r="K1216" s="19" t="s">
        <v>11855</v>
      </c>
      <c r="L1216" s="19" t="s">
        <v>11856</v>
      </c>
      <c r="M1216" s="19" t="s">
        <v>11857</v>
      </c>
      <c r="N1216" s="19" t="s">
        <v>11851</v>
      </c>
      <c r="O1216" s="19" t="s">
        <v>1641</v>
      </c>
      <c r="P1216" s="19" t="s">
        <v>1642</v>
      </c>
      <c r="Q1216" s="46">
        <v>360</v>
      </c>
      <c r="R1216" s="19" t="s">
        <v>1544</v>
      </c>
      <c r="S1216" s="19" t="s">
        <v>3229</v>
      </c>
      <c r="T1216" s="19" t="s">
        <v>3230</v>
      </c>
      <c r="U1216" s="19" t="s">
        <v>6620</v>
      </c>
      <c r="V1216" s="19" t="s">
        <v>6621</v>
      </c>
      <c r="W1216" s="19" t="s">
        <v>1492</v>
      </c>
      <c r="X1216" s="19" t="s">
        <v>3232</v>
      </c>
      <c r="Y1216" s="19" t="s">
        <v>1494</v>
      </c>
      <c r="Z1216" s="19" t="s">
        <v>1495</v>
      </c>
      <c r="AA1216" s="46">
        <v>247</v>
      </c>
      <c r="AB1216" s="19" t="s">
        <v>452</v>
      </c>
      <c r="AC1216" s="19" t="s">
        <v>50</v>
      </c>
      <c r="AD1216" s="19" t="s">
        <v>2345</v>
      </c>
      <c r="AE1216" s="19" t="s">
        <v>2346</v>
      </c>
      <c r="AF1216" s="19" t="s">
        <v>1554</v>
      </c>
      <c r="AG1216" s="19" t="s">
        <v>2347</v>
      </c>
      <c r="AH1216" s="19" t="s">
        <v>1499</v>
      </c>
      <c r="AI1216" s="19" t="s">
        <v>1500</v>
      </c>
      <c r="AJ1216" s="45">
        <v>0</v>
      </c>
      <c r="AK1216" s="45">
        <v>0</v>
      </c>
      <c r="AL1216" s="19" t="s">
        <v>1501</v>
      </c>
      <c r="AM1216" s="46">
        <v>27210</v>
      </c>
      <c r="AN1216" s="46">
        <v>18030</v>
      </c>
      <c r="AO1216" s="46">
        <v>9180</v>
      </c>
      <c r="AP1216" s="45">
        <v>302.39999999999998</v>
      </c>
      <c r="AQ1216" s="45"/>
      <c r="AR1216" s="45" t="str">
        <f>IFERROR(VLOOKUP(AB1216,'Pedidos marco'!$A$1:$D$10000,4,0)," ")</f>
        <v xml:space="preserve"> </v>
      </c>
      <c r="AS1216" s="45">
        <f t="shared" si="126"/>
        <v>7</v>
      </c>
      <c r="AT1216" s="45" t="str">
        <f t="shared" si="127"/>
        <v>07</v>
      </c>
      <c r="AU1216" s="47">
        <v>18</v>
      </c>
      <c r="AV1216" s="19" t="str">
        <f t="shared" si="128"/>
        <v>04 April</v>
      </c>
      <c r="AW1216" s="19">
        <f t="shared" si="129"/>
        <v>0.84</v>
      </c>
      <c r="AX1216" s="19">
        <f t="shared" si="130"/>
        <v>16.799999999999997</v>
      </c>
      <c r="AY1216" s="19" t="e">
        <f>VLOOKUP(AG1216,Cías!$A$1:$E$10000,5,0)</f>
        <v>#N/A</v>
      </c>
      <c r="AZ1216" s="19" t="str">
        <f t="shared" si="131"/>
        <v>1014062</v>
      </c>
      <c r="BA1216" s="19" t="str">
        <f t="shared" si="132"/>
        <v>BENALCAZAR DE LA CRUZ MILTON PATRIC</v>
      </c>
      <c r="BB1216" s="19" t="e">
        <f>VLOOKUP(AG1216,Cías!$A$1:$E$10000,3,0)</f>
        <v>#N/A</v>
      </c>
      <c r="BC1216" s="19"/>
      <c r="BD1216" s="19"/>
      <c r="BE1216" s="19"/>
      <c r="BF1216" s="19"/>
      <c r="BG1216" s="19"/>
      <c r="BH1216" s="19"/>
      <c r="BI1216" s="19"/>
      <c r="BJ1216" s="19"/>
    </row>
    <row r="1217" spans="1:62" ht="15" x14ac:dyDescent="0.2">
      <c r="A1217" s="19" t="s">
        <v>11858</v>
      </c>
      <c r="B1217" s="19" t="s">
        <v>1479</v>
      </c>
      <c r="C1217" s="43">
        <v>44658</v>
      </c>
      <c r="D1217" s="44">
        <v>0.85972222222221995</v>
      </c>
      <c r="E1217" s="19" t="s">
        <v>11859</v>
      </c>
      <c r="F1217" s="19" t="s">
        <v>11860</v>
      </c>
      <c r="G1217" s="19" t="s">
        <v>11861</v>
      </c>
      <c r="H1217" s="45">
        <v>276.39999999999998</v>
      </c>
      <c r="I1217" s="45">
        <v>309.89999999999998</v>
      </c>
      <c r="J1217" s="19" t="s">
        <v>1560</v>
      </c>
      <c r="K1217" s="19" t="s">
        <v>11862</v>
      </c>
      <c r="L1217" s="19" t="s">
        <v>11863</v>
      </c>
      <c r="M1217" s="19" t="s">
        <v>11864</v>
      </c>
      <c r="N1217" s="19" t="s">
        <v>11858</v>
      </c>
      <c r="O1217" s="19" t="s">
        <v>371</v>
      </c>
      <c r="P1217" s="19" t="s">
        <v>372</v>
      </c>
      <c r="Q1217" s="46">
        <v>40</v>
      </c>
      <c r="R1217" s="19" t="s">
        <v>1544</v>
      </c>
      <c r="S1217" s="19" t="s">
        <v>3158</v>
      </c>
      <c r="T1217" s="19" t="s">
        <v>3159</v>
      </c>
      <c r="U1217" s="19" t="s">
        <v>3160</v>
      </c>
      <c r="V1217" s="19" t="s">
        <v>2126</v>
      </c>
      <c r="W1217" s="19" t="s">
        <v>1798</v>
      </c>
      <c r="X1217" s="19" t="s">
        <v>3161</v>
      </c>
      <c r="Y1217" s="19" t="s">
        <v>3162</v>
      </c>
      <c r="Z1217" s="19" t="s">
        <v>3163</v>
      </c>
      <c r="AA1217" s="46">
        <v>120</v>
      </c>
      <c r="AB1217" s="19" t="s">
        <v>562</v>
      </c>
      <c r="AC1217" s="19" t="s">
        <v>277</v>
      </c>
      <c r="AD1217" s="19" t="s">
        <v>2371</v>
      </c>
      <c r="AE1217" s="19" t="s">
        <v>1481</v>
      </c>
      <c r="AF1217" s="19" t="s">
        <v>1554</v>
      </c>
      <c r="AG1217" s="19" t="s">
        <v>2372</v>
      </c>
      <c r="AH1217" s="19" t="s">
        <v>1499</v>
      </c>
      <c r="AI1217" s="19" t="s">
        <v>1500</v>
      </c>
      <c r="AJ1217" s="45">
        <v>0</v>
      </c>
      <c r="AK1217" s="45">
        <v>0</v>
      </c>
      <c r="AL1217" s="19" t="s">
        <v>1501</v>
      </c>
      <c r="AM1217" s="46">
        <v>5052.2219999999998</v>
      </c>
      <c r="AN1217" s="46">
        <v>2002.222</v>
      </c>
      <c r="AO1217" s="46">
        <v>3050</v>
      </c>
      <c r="AP1217" s="45">
        <v>18.399999999999999</v>
      </c>
      <c r="AQ1217" s="45"/>
      <c r="AR1217" s="45" t="str">
        <f>IFERROR(VLOOKUP(AB1217,'Pedidos marco'!$A$1:$D$10000,4,0)," ")</f>
        <v xml:space="preserve"> </v>
      </c>
      <c r="AS1217" s="45">
        <f t="shared" si="126"/>
        <v>7</v>
      </c>
      <c r="AT1217" s="45" t="str">
        <f t="shared" si="127"/>
        <v>07</v>
      </c>
      <c r="AU1217" s="47">
        <v>2</v>
      </c>
      <c r="AV1217" s="19" t="str">
        <f t="shared" si="128"/>
        <v>04 April</v>
      </c>
      <c r="AW1217" s="19">
        <f t="shared" si="129"/>
        <v>0.45999999999999996</v>
      </c>
      <c r="AX1217" s="19">
        <f t="shared" si="130"/>
        <v>9.1999999999999993</v>
      </c>
      <c r="AY1217" s="19" t="e">
        <f>VLOOKUP(AG1217,Cías!$A$1:$E$10000,5,0)</f>
        <v>#N/A</v>
      </c>
      <c r="AZ1217" s="19" t="str">
        <f t="shared" si="131"/>
        <v>1013597</v>
      </c>
      <c r="BA1217" s="19" t="str">
        <f t="shared" si="132"/>
        <v>RUIZ RUIZ EDISON FRANKLIN</v>
      </c>
      <c r="BB1217" s="19" t="e">
        <f>VLOOKUP(AG1217,Cías!$A$1:$E$10000,3,0)</f>
        <v>#N/A</v>
      </c>
      <c r="BC1217" s="19"/>
      <c r="BD1217" s="19"/>
      <c r="BE1217" s="19"/>
      <c r="BF1217" s="19"/>
      <c r="BG1217" s="19"/>
      <c r="BH1217" s="19"/>
      <c r="BI1217" s="19"/>
      <c r="BJ1217" s="19"/>
    </row>
    <row r="1218" spans="1:62" ht="15" x14ac:dyDescent="0.2">
      <c r="A1218" s="19" t="s">
        <v>11858</v>
      </c>
      <c r="B1218" s="19" t="s">
        <v>1479</v>
      </c>
      <c r="C1218" s="43">
        <v>44658</v>
      </c>
      <c r="D1218" s="44">
        <v>0.85972222222221995</v>
      </c>
      <c r="E1218" s="19" t="s">
        <v>11865</v>
      </c>
      <c r="F1218" s="19" t="s">
        <v>11866</v>
      </c>
      <c r="G1218" s="19" t="s">
        <v>11867</v>
      </c>
      <c r="H1218" s="45">
        <v>253.2</v>
      </c>
      <c r="I1218" s="45">
        <v>283.89</v>
      </c>
      <c r="J1218" s="19" t="s">
        <v>1560</v>
      </c>
      <c r="K1218" s="19" t="s">
        <v>11862</v>
      </c>
      <c r="L1218" s="19" t="s">
        <v>11868</v>
      </c>
      <c r="M1218" s="19" t="s">
        <v>11869</v>
      </c>
      <c r="N1218" s="19" t="s">
        <v>11858</v>
      </c>
      <c r="O1218" s="19" t="s">
        <v>369</v>
      </c>
      <c r="P1218" s="19" t="s">
        <v>370</v>
      </c>
      <c r="Q1218" s="46">
        <v>40</v>
      </c>
      <c r="R1218" s="19" t="s">
        <v>1544</v>
      </c>
      <c r="S1218" s="19" t="s">
        <v>3158</v>
      </c>
      <c r="T1218" s="19" t="s">
        <v>3159</v>
      </c>
      <c r="U1218" s="19" t="s">
        <v>3160</v>
      </c>
      <c r="V1218" s="19" t="s">
        <v>2126</v>
      </c>
      <c r="W1218" s="19" t="s">
        <v>1798</v>
      </c>
      <c r="X1218" s="19" t="s">
        <v>3161</v>
      </c>
      <c r="Y1218" s="19" t="s">
        <v>3162</v>
      </c>
      <c r="Z1218" s="19" t="s">
        <v>3163</v>
      </c>
      <c r="AA1218" s="46">
        <v>120</v>
      </c>
      <c r="AB1218" s="19" t="s">
        <v>562</v>
      </c>
      <c r="AC1218" s="19" t="s">
        <v>277</v>
      </c>
      <c r="AD1218" s="19" t="s">
        <v>2371</v>
      </c>
      <c r="AE1218" s="19" t="s">
        <v>1481</v>
      </c>
      <c r="AF1218" s="19" t="s">
        <v>1554</v>
      </c>
      <c r="AG1218" s="19" t="s">
        <v>2372</v>
      </c>
      <c r="AH1218" s="19" t="s">
        <v>1499</v>
      </c>
      <c r="AI1218" s="19" t="s">
        <v>1500</v>
      </c>
      <c r="AJ1218" s="45">
        <v>0</v>
      </c>
      <c r="AK1218" s="45">
        <v>0</v>
      </c>
      <c r="AL1218" s="19" t="s">
        <v>1501</v>
      </c>
      <c r="AM1218" s="46">
        <v>5052.2219999999998</v>
      </c>
      <c r="AN1218" s="46">
        <v>2002.222</v>
      </c>
      <c r="AO1218" s="46">
        <v>3050</v>
      </c>
      <c r="AP1218" s="45">
        <v>18.399999999999999</v>
      </c>
      <c r="AQ1218" s="45"/>
      <c r="AR1218" s="45" t="str">
        <f>IFERROR(VLOOKUP(AB1218,'Pedidos marco'!$A$1:$D$10000,4,0)," ")</f>
        <v xml:space="preserve"> </v>
      </c>
      <c r="AS1218" s="45">
        <f t="shared" si="126"/>
        <v>7</v>
      </c>
      <c r="AT1218" s="45" t="str">
        <f t="shared" si="127"/>
        <v>07</v>
      </c>
      <c r="AU1218" s="47">
        <v>2</v>
      </c>
      <c r="AV1218" s="19" t="str">
        <f t="shared" si="128"/>
        <v>04 April</v>
      </c>
      <c r="AW1218" s="19">
        <f t="shared" si="129"/>
        <v>0.45999999999999996</v>
      </c>
      <c r="AX1218" s="19">
        <f t="shared" si="130"/>
        <v>9.1999999999999993</v>
      </c>
      <c r="AY1218" s="19" t="e">
        <f>VLOOKUP(AG1218,Cías!$A$1:$E$10000,5,0)</f>
        <v>#N/A</v>
      </c>
      <c r="AZ1218" s="19" t="str">
        <f t="shared" si="131"/>
        <v>1013597</v>
      </c>
      <c r="BA1218" s="19" t="str">
        <f t="shared" si="132"/>
        <v>RUIZ RUIZ EDISON FRANKLIN</v>
      </c>
      <c r="BB1218" s="19" t="e">
        <f>VLOOKUP(AG1218,Cías!$A$1:$E$10000,3,0)</f>
        <v>#N/A</v>
      </c>
      <c r="BC1218" s="19"/>
      <c r="BD1218" s="19"/>
      <c r="BE1218" s="19"/>
      <c r="BF1218" s="19"/>
      <c r="BG1218" s="19"/>
      <c r="BH1218" s="19"/>
      <c r="BI1218" s="19"/>
      <c r="BJ1218" s="19"/>
    </row>
    <row r="1219" spans="1:62" ht="15" x14ac:dyDescent="0.2">
      <c r="A1219" s="19" t="s">
        <v>11858</v>
      </c>
      <c r="B1219" s="19" t="s">
        <v>1479</v>
      </c>
      <c r="C1219" s="43">
        <v>44658</v>
      </c>
      <c r="D1219" s="44">
        <v>0.85972222222221995</v>
      </c>
      <c r="E1219" s="19" t="s">
        <v>11870</v>
      </c>
      <c r="F1219" s="19" t="s">
        <v>11871</v>
      </c>
      <c r="G1219" s="19" t="s">
        <v>11872</v>
      </c>
      <c r="H1219" s="45">
        <v>1912.4</v>
      </c>
      <c r="I1219" s="45">
        <v>2144.1999999999998</v>
      </c>
      <c r="J1219" s="19" t="s">
        <v>1560</v>
      </c>
      <c r="K1219" s="19" t="s">
        <v>11862</v>
      </c>
      <c r="L1219" s="19" t="s">
        <v>11873</v>
      </c>
      <c r="M1219" s="19" t="s">
        <v>11874</v>
      </c>
      <c r="N1219" s="19" t="s">
        <v>11858</v>
      </c>
      <c r="O1219" s="19" t="s">
        <v>367</v>
      </c>
      <c r="P1219" s="19" t="s">
        <v>368</v>
      </c>
      <c r="Q1219" s="46">
        <v>280</v>
      </c>
      <c r="R1219" s="19" t="s">
        <v>1544</v>
      </c>
      <c r="S1219" s="19" t="s">
        <v>3158</v>
      </c>
      <c r="T1219" s="19" t="s">
        <v>3159</v>
      </c>
      <c r="U1219" s="19" t="s">
        <v>3160</v>
      </c>
      <c r="V1219" s="19" t="s">
        <v>2126</v>
      </c>
      <c r="W1219" s="19" t="s">
        <v>1798</v>
      </c>
      <c r="X1219" s="19" t="s">
        <v>3161</v>
      </c>
      <c r="Y1219" s="19" t="s">
        <v>3162</v>
      </c>
      <c r="Z1219" s="19" t="s">
        <v>3163</v>
      </c>
      <c r="AA1219" s="46">
        <v>120</v>
      </c>
      <c r="AB1219" s="19" t="s">
        <v>562</v>
      </c>
      <c r="AC1219" s="19" t="s">
        <v>277</v>
      </c>
      <c r="AD1219" s="19" t="s">
        <v>2371</v>
      </c>
      <c r="AE1219" s="19" t="s">
        <v>1481</v>
      </c>
      <c r="AF1219" s="19" t="s">
        <v>1554</v>
      </c>
      <c r="AG1219" s="19" t="s">
        <v>2372</v>
      </c>
      <c r="AH1219" s="19" t="s">
        <v>1499</v>
      </c>
      <c r="AI1219" s="19" t="s">
        <v>1500</v>
      </c>
      <c r="AJ1219" s="45">
        <v>0</v>
      </c>
      <c r="AK1219" s="45">
        <v>0</v>
      </c>
      <c r="AL1219" s="19" t="s">
        <v>1501</v>
      </c>
      <c r="AM1219" s="46">
        <v>17065.556</v>
      </c>
      <c r="AN1219" s="46">
        <v>14015.556</v>
      </c>
      <c r="AO1219" s="46">
        <v>3050</v>
      </c>
      <c r="AP1219" s="45">
        <v>128.80000000000001</v>
      </c>
      <c r="AQ1219" s="45"/>
      <c r="AR1219" s="45" t="str">
        <f>IFERROR(VLOOKUP(AB1219,'Pedidos marco'!$A$1:$D$10000,4,0)," ")</f>
        <v xml:space="preserve"> </v>
      </c>
      <c r="AS1219" s="45">
        <f t="shared" si="126"/>
        <v>7</v>
      </c>
      <c r="AT1219" s="45" t="str">
        <f t="shared" si="127"/>
        <v>07</v>
      </c>
      <c r="AU1219" s="47">
        <v>14</v>
      </c>
      <c r="AV1219" s="19" t="str">
        <f t="shared" si="128"/>
        <v>04 April</v>
      </c>
      <c r="AW1219" s="19">
        <f t="shared" si="129"/>
        <v>0.46</v>
      </c>
      <c r="AX1219" s="19">
        <f t="shared" si="130"/>
        <v>9.2000000000000011</v>
      </c>
      <c r="AY1219" s="19" t="e">
        <f>VLOOKUP(AG1219,Cías!$A$1:$E$10000,5,0)</f>
        <v>#N/A</v>
      </c>
      <c r="AZ1219" s="19" t="str">
        <f t="shared" si="131"/>
        <v>1013597</v>
      </c>
      <c r="BA1219" s="19" t="str">
        <f t="shared" si="132"/>
        <v>RUIZ RUIZ EDISON FRANKLIN</v>
      </c>
      <c r="BB1219" s="19" t="e">
        <f>VLOOKUP(AG1219,Cías!$A$1:$E$10000,3,0)</f>
        <v>#N/A</v>
      </c>
      <c r="BC1219" s="19"/>
      <c r="BD1219" s="19"/>
      <c r="BE1219" s="19"/>
      <c r="BF1219" s="19"/>
      <c r="BG1219" s="19"/>
      <c r="BH1219" s="19"/>
      <c r="BI1219" s="19"/>
      <c r="BJ1219" s="19"/>
    </row>
    <row r="1220" spans="1:62" ht="15" x14ac:dyDescent="0.2">
      <c r="A1220" s="19" t="s">
        <v>11875</v>
      </c>
      <c r="B1220" s="19" t="s">
        <v>1479</v>
      </c>
      <c r="C1220" s="43">
        <v>44658</v>
      </c>
      <c r="D1220" s="44">
        <v>0.86250000000000004</v>
      </c>
      <c r="E1220" s="19" t="s">
        <v>11876</v>
      </c>
      <c r="F1220" s="19" t="s">
        <v>11877</v>
      </c>
      <c r="G1220" s="19" t="s">
        <v>11878</v>
      </c>
      <c r="H1220" s="45">
        <v>3834</v>
      </c>
      <c r="I1220" s="45">
        <v>4298.71</v>
      </c>
      <c r="J1220" s="19" t="s">
        <v>1560</v>
      </c>
      <c r="K1220" s="19" t="s">
        <v>11721</v>
      </c>
      <c r="L1220" s="19" t="s">
        <v>11879</v>
      </c>
      <c r="M1220" s="19" t="s">
        <v>11880</v>
      </c>
      <c r="N1220" s="19" t="s">
        <v>11875</v>
      </c>
      <c r="O1220" s="19" t="s">
        <v>1486</v>
      </c>
      <c r="P1220" s="19" t="s">
        <v>1487</v>
      </c>
      <c r="Q1220" s="46">
        <v>31.95</v>
      </c>
      <c r="R1220" s="19" t="s">
        <v>1488</v>
      </c>
      <c r="S1220" s="19" t="s">
        <v>8781</v>
      </c>
      <c r="T1220" s="19" t="s">
        <v>8782</v>
      </c>
      <c r="U1220" s="19" t="s">
        <v>8783</v>
      </c>
      <c r="V1220" s="19" t="s">
        <v>8784</v>
      </c>
      <c r="W1220" s="19" t="s">
        <v>415</v>
      </c>
      <c r="X1220" s="19" t="s">
        <v>8785</v>
      </c>
      <c r="Y1220" s="19" t="s">
        <v>8786</v>
      </c>
      <c r="Z1220" s="19" t="s">
        <v>8787</v>
      </c>
      <c r="AA1220" s="46">
        <v>127</v>
      </c>
      <c r="AB1220" s="19" t="s">
        <v>473</v>
      </c>
      <c r="AC1220" s="19" t="s">
        <v>96</v>
      </c>
      <c r="AD1220" s="19" t="s">
        <v>6649</v>
      </c>
      <c r="AE1220" s="19" t="s">
        <v>1481</v>
      </c>
      <c r="AF1220" s="19" t="s">
        <v>1497</v>
      </c>
      <c r="AG1220" s="19" t="s">
        <v>6650</v>
      </c>
      <c r="AH1220" s="19" t="s">
        <v>1499</v>
      </c>
      <c r="AI1220" s="19" t="s">
        <v>1500</v>
      </c>
      <c r="AJ1220" s="45">
        <v>0</v>
      </c>
      <c r="AK1220" s="45">
        <v>0</v>
      </c>
      <c r="AL1220" s="19" t="s">
        <v>1501</v>
      </c>
      <c r="AM1220" s="46">
        <v>50110</v>
      </c>
      <c r="AN1220" s="46">
        <v>31950</v>
      </c>
      <c r="AO1220" s="46">
        <v>18160</v>
      </c>
      <c r="AP1220" s="45">
        <v>359.12</v>
      </c>
      <c r="AQ1220" s="45"/>
      <c r="AR1220" s="45" t="str">
        <f>IFERROR(VLOOKUP(AB1220,'Pedidos marco'!$A$1:$D$10000,4,0)," ")</f>
        <v xml:space="preserve"> </v>
      </c>
      <c r="AS1220" s="45">
        <f t="shared" ref="AS1220:AS1283" si="133">DAY(C1220)</f>
        <v>7</v>
      </c>
      <c r="AT1220" s="45" t="str">
        <f t="shared" ref="AT1220:AT1283" si="134">TEXT(AS1220,"dd")</f>
        <v>07</v>
      </c>
      <c r="AU1220" s="47">
        <v>31.95</v>
      </c>
      <c r="AV1220" s="19" t="str">
        <f t="shared" ref="AV1220:AV1283" si="135">TEXT(C1220,"MM MMMM")</f>
        <v>04 April</v>
      </c>
      <c r="AW1220" s="19">
        <f t="shared" ref="AW1220:AW1283" si="136">IFERROR(AP1220/Q1220,"")</f>
        <v>11.240062597809077</v>
      </c>
      <c r="AX1220" s="19">
        <f t="shared" ref="AX1220:AX1283" si="137">IFERROR(AP1220/AU1220,"")</f>
        <v>11.240062597809077</v>
      </c>
      <c r="AY1220" s="19" t="e">
        <f>VLOOKUP(AG1220,Cías!$A$1:$E$10000,5,0)</f>
        <v>#N/A</v>
      </c>
      <c r="AZ1220" s="19" t="str">
        <f t="shared" ref="AZ1220:AZ1283" si="138">AB1220</f>
        <v>1013227</v>
      </c>
      <c r="BA1220" s="19" t="str">
        <f t="shared" ref="BA1220:BA1283" si="139">AC1220</f>
        <v>COMPAÑIA DE TRANSPORTE PESADO</v>
      </c>
      <c r="BB1220" s="19" t="e">
        <f>VLOOKUP(AG1220,Cías!$A$1:$E$10000,3,0)</f>
        <v>#N/A</v>
      </c>
      <c r="BC1220" s="19"/>
      <c r="BD1220" s="19"/>
      <c r="BE1220" s="19"/>
      <c r="BF1220" s="19"/>
      <c r="BG1220" s="19"/>
      <c r="BH1220" s="19"/>
      <c r="BI1220" s="19"/>
      <c r="BJ1220" s="19"/>
    </row>
    <row r="1221" spans="1:62" ht="15" x14ac:dyDescent="0.2">
      <c r="A1221" s="19" t="s">
        <v>11881</v>
      </c>
      <c r="B1221" s="19" t="s">
        <v>1479</v>
      </c>
      <c r="C1221" s="43">
        <v>44658</v>
      </c>
      <c r="D1221" s="44">
        <v>0.86180555555556004</v>
      </c>
      <c r="E1221" s="19" t="s">
        <v>11882</v>
      </c>
      <c r="F1221" s="19" t="s">
        <v>1481</v>
      </c>
      <c r="G1221" s="19" t="s">
        <v>1481</v>
      </c>
      <c r="H1221" s="45">
        <v>0</v>
      </c>
      <c r="I1221" s="45">
        <v>0</v>
      </c>
      <c r="J1221" s="19" t="s">
        <v>1482</v>
      </c>
      <c r="K1221" s="19" t="s">
        <v>11883</v>
      </c>
      <c r="L1221" s="19" t="s">
        <v>11884</v>
      </c>
      <c r="M1221" s="19" t="s">
        <v>11885</v>
      </c>
      <c r="N1221" s="19" t="s">
        <v>11881</v>
      </c>
      <c r="O1221" s="19" t="s">
        <v>371</v>
      </c>
      <c r="P1221" s="19" t="s">
        <v>372</v>
      </c>
      <c r="Q1221" s="46">
        <v>360</v>
      </c>
      <c r="R1221" s="19" t="s">
        <v>1544</v>
      </c>
      <c r="S1221" s="19" t="s">
        <v>1545</v>
      </c>
      <c r="T1221" s="19" t="s">
        <v>74</v>
      </c>
      <c r="U1221" s="19" t="s">
        <v>1546</v>
      </c>
      <c r="V1221" s="19" t="s">
        <v>1547</v>
      </c>
      <c r="W1221" s="19" t="s">
        <v>1548</v>
      </c>
      <c r="X1221" s="19" t="s">
        <v>1549</v>
      </c>
      <c r="Y1221" s="19" t="s">
        <v>1550</v>
      </c>
      <c r="Z1221" s="19" t="s">
        <v>1551</v>
      </c>
      <c r="AA1221" s="46">
        <v>178</v>
      </c>
      <c r="AB1221" s="19" t="s">
        <v>536</v>
      </c>
      <c r="AC1221" s="19" t="s">
        <v>224</v>
      </c>
      <c r="AD1221" s="19" t="s">
        <v>2408</v>
      </c>
      <c r="AE1221" s="19" t="s">
        <v>2409</v>
      </c>
      <c r="AF1221" s="19" t="s">
        <v>1554</v>
      </c>
      <c r="AG1221" s="19" t="s">
        <v>2410</v>
      </c>
      <c r="AH1221" s="19" t="s">
        <v>1499</v>
      </c>
      <c r="AI1221" s="19" t="s">
        <v>1500</v>
      </c>
      <c r="AJ1221" s="45">
        <v>0</v>
      </c>
      <c r="AK1221" s="45">
        <v>0</v>
      </c>
      <c r="AL1221" s="19" t="s">
        <v>1501</v>
      </c>
      <c r="AM1221" s="46">
        <v>27110</v>
      </c>
      <c r="AN1221" s="46">
        <v>18020</v>
      </c>
      <c r="AO1221" s="46">
        <v>9090</v>
      </c>
      <c r="AP1221" s="45">
        <v>248.4</v>
      </c>
      <c r="AQ1221" s="45"/>
      <c r="AR1221" s="45" t="str">
        <f>IFERROR(VLOOKUP(AB1221,'Pedidos marco'!$A$1:$D$10000,4,0)," ")</f>
        <v xml:space="preserve"> </v>
      </c>
      <c r="AS1221" s="45">
        <f t="shared" si="133"/>
        <v>7</v>
      </c>
      <c r="AT1221" s="45" t="str">
        <f t="shared" si="134"/>
        <v>07</v>
      </c>
      <c r="AU1221" s="47">
        <v>18</v>
      </c>
      <c r="AV1221" s="19" t="str">
        <f t="shared" si="135"/>
        <v>04 April</v>
      </c>
      <c r="AW1221" s="19">
        <f t="shared" si="136"/>
        <v>0.69000000000000006</v>
      </c>
      <c r="AX1221" s="19">
        <f t="shared" si="137"/>
        <v>13.8</v>
      </c>
      <c r="AY1221" s="19" t="e">
        <f>VLOOKUP(AG1221,Cías!$A$1:$E$10000,5,0)</f>
        <v>#N/A</v>
      </c>
      <c r="AZ1221" s="19" t="str">
        <f t="shared" si="138"/>
        <v>1014339</v>
      </c>
      <c r="BA1221" s="19" t="str">
        <f t="shared" si="139"/>
        <v>NICOLALDE FLORES MILTON FABIAN</v>
      </c>
      <c r="BB1221" s="19" t="e">
        <f>VLOOKUP(AG1221,Cías!$A$1:$E$10000,3,0)</f>
        <v>#N/A</v>
      </c>
      <c r="BC1221" s="19"/>
      <c r="BD1221" s="19"/>
      <c r="BE1221" s="19"/>
      <c r="BF1221" s="19"/>
      <c r="BG1221" s="19"/>
      <c r="BH1221" s="19"/>
      <c r="BI1221" s="19"/>
      <c r="BJ1221" s="19"/>
    </row>
    <row r="1222" spans="1:62" ht="15" x14ac:dyDescent="0.2">
      <c r="A1222" s="19" t="s">
        <v>11886</v>
      </c>
      <c r="B1222" s="19" t="s">
        <v>1479</v>
      </c>
      <c r="C1222" s="43">
        <v>44658</v>
      </c>
      <c r="D1222" s="44">
        <v>0.86805555555556002</v>
      </c>
      <c r="E1222" s="19" t="s">
        <v>11887</v>
      </c>
      <c r="F1222" s="19" t="s">
        <v>11888</v>
      </c>
      <c r="G1222" s="19" t="s">
        <v>11889</v>
      </c>
      <c r="H1222" s="45">
        <v>3235.2</v>
      </c>
      <c r="I1222" s="45">
        <v>3627.32</v>
      </c>
      <c r="J1222" s="19" t="s">
        <v>1560</v>
      </c>
      <c r="K1222" s="19" t="s">
        <v>11890</v>
      </c>
      <c r="L1222" s="19" t="s">
        <v>11891</v>
      </c>
      <c r="M1222" s="19" t="s">
        <v>11892</v>
      </c>
      <c r="N1222" s="19" t="s">
        <v>11886</v>
      </c>
      <c r="O1222" s="19" t="s">
        <v>367</v>
      </c>
      <c r="P1222" s="19" t="s">
        <v>368</v>
      </c>
      <c r="Q1222" s="46">
        <v>480</v>
      </c>
      <c r="R1222" s="19" t="s">
        <v>1544</v>
      </c>
      <c r="S1222" s="19" t="s">
        <v>3053</v>
      </c>
      <c r="T1222" s="19" t="s">
        <v>3054</v>
      </c>
      <c r="U1222" s="19" t="s">
        <v>7597</v>
      </c>
      <c r="V1222" s="19" t="s">
        <v>7598</v>
      </c>
      <c r="W1222" s="19" t="s">
        <v>415</v>
      </c>
      <c r="X1222" s="19" t="s">
        <v>7599</v>
      </c>
      <c r="Y1222" s="19" t="s">
        <v>417</v>
      </c>
      <c r="Z1222" s="19" t="s">
        <v>2159</v>
      </c>
      <c r="AA1222" s="46">
        <v>110</v>
      </c>
      <c r="AB1222" s="19" t="s">
        <v>485</v>
      </c>
      <c r="AC1222" s="19" t="s">
        <v>119</v>
      </c>
      <c r="AD1222" s="19" t="s">
        <v>2453</v>
      </c>
      <c r="AE1222" s="19" t="s">
        <v>1481</v>
      </c>
      <c r="AF1222" s="19" t="s">
        <v>1719</v>
      </c>
      <c r="AG1222" s="19" t="s">
        <v>2454</v>
      </c>
      <c r="AH1222" s="19" t="s">
        <v>1594</v>
      </c>
      <c r="AI1222" s="19" t="s">
        <v>1595</v>
      </c>
      <c r="AJ1222" s="45">
        <v>0.05</v>
      </c>
      <c r="AK1222" s="45">
        <v>24</v>
      </c>
      <c r="AL1222" s="19" t="s">
        <v>1501</v>
      </c>
      <c r="AM1222" s="46">
        <v>38660</v>
      </c>
      <c r="AN1222" s="46">
        <v>24000</v>
      </c>
      <c r="AO1222" s="46">
        <v>14660</v>
      </c>
      <c r="AP1222" s="45">
        <v>220.8</v>
      </c>
      <c r="AQ1222" s="45"/>
      <c r="AR1222" s="45" t="str">
        <f>IFERROR(VLOOKUP(AB1222,'Pedidos marco'!$A$1:$D$10000,4,0)," ")</f>
        <v xml:space="preserve"> </v>
      </c>
      <c r="AS1222" s="45">
        <f t="shared" si="133"/>
        <v>7</v>
      </c>
      <c r="AT1222" s="45" t="str">
        <f t="shared" si="134"/>
        <v>07</v>
      </c>
      <c r="AU1222" s="47">
        <v>24</v>
      </c>
      <c r="AV1222" s="19" t="str">
        <f t="shared" si="135"/>
        <v>04 April</v>
      </c>
      <c r="AW1222" s="19">
        <f t="shared" si="136"/>
        <v>0.46</v>
      </c>
      <c r="AX1222" s="19">
        <f t="shared" si="137"/>
        <v>9.2000000000000011</v>
      </c>
      <c r="AY1222" s="19" t="e">
        <f>VLOOKUP(AG1222,Cías!$A$1:$E$10000,5,0)</f>
        <v>#N/A</v>
      </c>
      <c r="AZ1222" s="19" t="str">
        <f t="shared" si="138"/>
        <v>1013502</v>
      </c>
      <c r="BA1222" s="19" t="str">
        <f t="shared" si="139"/>
        <v>ESPIN GUEVARA JOSE MARCELO</v>
      </c>
      <c r="BB1222" s="19" t="e">
        <f>VLOOKUP(AG1222,Cías!$A$1:$E$10000,3,0)</f>
        <v>#N/A</v>
      </c>
      <c r="BC1222" s="19"/>
      <c r="BD1222" s="19"/>
      <c r="BE1222" s="19"/>
      <c r="BF1222" s="19"/>
      <c r="BG1222" s="19"/>
      <c r="BH1222" s="19"/>
      <c r="BI1222" s="19"/>
      <c r="BJ1222" s="19"/>
    </row>
    <row r="1223" spans="1:62" ht="15" x14ac:dyDescent="0.2">
      <c r="A1223" s="19" t="s">
        <v>11893</v>
      </c>
      <c r="B1223" s="19" t="s">
        <v>1479</v>
      </c>
      <c r="C1223" s="43">
        <v>44658</v>
      </c>
      <c r="D1223" s="44">
        <v>0.87152777777778001</v>
      </c>
      <c r="E1223" s="19" t="s">
        <v>11894</v>
      </c>
      <c r="F1223" s="19" t="s">
        <v>11895</v>
      </c>
      <c r="G1223" s="19" t="s">
        <v>11896</v>
      </c>
      <c r="H1223" s="45">
        <v>3745.77</v>
      </c>
      <c r="I1223" s="45">
        <v>4199.78</v>
      </c>
      <c r="J1223" s="19" t="s">
        <v>1560</v>
      </c>
      <c r="K1223" s="19" t="s">
        <v>11897</v>
      </c>
      <c r="L1223" s="19" t="s">
        <v>11898</v>
      </c>
      <c r="M1223" s="19" t="s">
        <v>11899</v>
      </c>
      <c r="N1223" s="19" t="s">
        <v>11893</v>
      </c>
      <c r="O1223" s="19" t="s">
        <v>1823</v>
      </c>
      <c r="P1223" s="19" t="s">
        <v>1824</v>
      </c>
      <c r="Q1223" s="46">
        <v>30.34</v>
      </c>
      <c r="R1223" s="19" t="s">
        <v>1488</v>
      </c>
      <c r="S1223" s="19" t="s">
        <v>2026</v>
      </c>
      <c r="T1223" s="19" t="s">
        <v>2027</v>
      </c>
      <c r="U1223" s="19" t="s">
        <v>2028</v>
      </c>
      <c r="V1223" s="19" t="s">
        <v>2029</v>
      </c>
      <c r="W1223" s="19" t="s">
        <v>415</v>
      </c>
      <c r="X1223" s="19" t="s">
        <v>2030</v>
      </c>
      <c r="Y1223" s="19" t="s">
        <v>2031</v>
      </c>
      <c r="Z1223" s="19" t="s">
        <v>2032</v>
      </c>
      <c r="AA1223" s="46">
        <v>94.6</v>
      </c>
      <c r="AB1223" s="19" t="s">
        <v>432</v>
      </c>
      <c r="AC1223" s="19" t="s">
        <v>12</v>
      </c>
      <c r="AD1223" s="19" t="s">
        <v>4366</v>
      </c>
      <c r="AE1223" s="19" t="s">
        <v>4367</v>
      </c>
      <c r="AF1223" s="19" t="s">
        <v>1497</v>
      </c>
      <c r="AG1223" s="19" t="s">
        <v>4368</v>
      </c>
      <c r="AH1223" s="19" t="s">
        <v>1499</v>
      </c>
      <c r="AI1223" s="19" t="s">
        <v>1500</v>
      </c>
      <c r="AJ1223" s="45">
        <v>0</v>
      </c>
      <c r="AK1223" s="45">
        <v>0</v>
      </c>
      <c r="AL1223" s="19" t="s">
        <v>1501</v>
      </c>
      <c r="AM1223" s="46">
        <v>48440</v>
      </c>
      <c r="AN1223" s="46">
        <v>30340</v>
      </c>
      <c r="AO1223" s="46">
        <v>18100</v>
      </c>
      <c r="AP1223" s="45">
        <v>261.23</v>
      </c>
      <c r="AQ1223" s="45"/>
      <c r="AR1223" s="45" t="str">
        <f>IFERROR(VLOOKUP(AB1223,'Pedidos marco'!$A$1:$D$10000,4,0)," ")</f>
        <v xml:space="preserve"> </v>
      </c>
      <c r="AS1223" s="45">
        <f t="shared" si="133"/>
        <v>7</v>
      </c>
      <c r="AT1223" s="45" t="str">
        <f t="shared" si="134"/>
        <v>07</v>
      </c>
      <c r="AU1223" s="47">
        <v>30.34</v>
      </c>
      <c r="AV1223" s="19" t="str">
        <f t="shared" si="135"/>
        <v>04 April</v>
      </c>
      <c r="AW1223" s="19">
        <f t="shared" si="136"/>
        <v>8.6100856954515503</v>
      </c>
      <c r="AX1223" s="19">
        <f t="shared" si="137"/>
        <v>8.6100856954515503</v>
      </c>
      <c r="AY1223" s="19" t="e">
        <f>VLOOKUP(AG1223,Cías!$A$1:$E$10000,5,0)</f>
        <v>#N/A</v>
      </c>
      <c r="AZ1223" s="19" t="str">
        <f t="shared" si="138"/>
        <v>1013966</v>
      </c>
      <c r="BA1223" s="19" t="str">
        <f t="shared" si="139"/>
        <v>ALMEIDA CHICAIZA MIGUEL ANGEL</v>
      </c>
      <c r="BB1223" s="19" t="e">
        <f>VLOOKUP(AG1223,Cías!$A$1:$E$10000,3,0)</f>
        <v>#N/A</v>
      </c>
      <c r="BC1223" s="19"/>
      <c r="BD1223" s="19"/>
      <c r="BE1223" s="19"/>
      <c r="BF1223" s="19"/>
      <c r="BG1223" s="19"/>
      <c r="BH1223" s="19"/>
      <c r="BI1223" s="19"/>
      <c r="BJ1223" s="19"/>
    </row>
    <row r="1224" spans="1:62" ht="15" x14ac:dyDescent="0.2">
      <c r="A1224" s="19" t="s">
        <v>11900</v>
      </c>
      <c r="B1224" s="19" t="s">
        <v>1479</v>
      </c>
      <c r="C1224" s="43">
        <v>44658</v>
      </c>
      <c r="D1224" s="44">
        <v>0.87222222222222001</v>
      </c>
      <c r="E1224" s="19" t="s">
        <v>11901</v>
      </c>
      <c r="F1224" s="19" t="s">
        <v>11902</v>
      </c>
      <c r="G1224" s="19" t="s">
        <v>11903</v>
      </c>
      <c r="H1224" s="45">
        <v>4362.37</v>
      </c>
      <c r="I1224" s="45">
        <v>4891.1099999999997</v>
      </c>
      <c r="J1224" s="19" t="s">
        <v>1560</v>
      </c>
      <c r="K1224" s="19" t="s">
        <v>11904</v>
      </c>
      <c r="L1224" s="19" t="s">
        <v>11905</v>
      </c>
      <c r="M1224" s="19" t="s">
        <v>11906</v>
      </c>
      <c r="N1224" s="19" t="s">
        <v>11900</v>
      </c>
      <c r="O1224" s="19" t="s">
        <v>371</v>
      </c>
      <c r="P1224" s="19" t="s">
        <v>372</v>
      </c>
      <c r="Q1224" s="46">
        <v>640</v>
      </c>
      <c r="R1224" s="19" t="s">
        <v>1544</v>
      </c>
      <c r="S1224" s="19" t="s">
        <v>5443</v>
      </c>
      <c r="T1224" s="19" t="s">
        <v>5444</v>
      </c>
      <c r="U1224" s="19" t="s">
        <v>5445</v>
      </c>
      <c r="V1224" s="19" t="s">
        <v>5446</v>
      </c>
      <c r="W1224" s="19" t="s">
        <v>1865</v>
      </c>
      <c r="X1224" s="19" t="s">
        <v>5447</v>
      </c>
      <c r="Y1224" s="19" t="s">
        <v>1867</v>
      </c>
      <c r="Z1224" s="19" t="s">
        <v>1868</v>
      </c>
      <c r="AA1224" s="46">
        <v>30</v>
      </c>
      <c r="AB1224" s="19" t="s">
        <v>551</v>
      </c>
      <c r="AC1224" s="19" t="s">
        <v>256</v>
      </c>
      <c r="AD1224" s="19" t="s">
        <v>5924</v>
      </c>
      <c r="AE1224" s="19" t="s">
        <v>5925</v>
      </c>
      <c r="AF1224" s="19" t="s">
        <v>1592</v>
      </c>
      <c r="AG1224" s="19" t="s">
        <v>5926</v>
      </c>
      <c r="AH1224" s="19" t="s">
        <v>1594</v>
      </c>
      <c r="AI1224" s="19" t="s">
        <v>1595</v>
      </c>
      <c r="AJ1224" s="45">
        <v>0.05</v>
      </c>
      <c r="AK1224" s="45">
        <v>32</v>
      </c>
      <c r="AL1224" s="19" t="s">
        <v>1501</v>
      </c>
      <c r="AM1224" s="46">
        <v>50460</v>
      </c>
      <c r="AN1224" s="46">
        <v>32060</v>
      </c>
      <c r="AO1224" s="46">
        <v>18400</v>
      </c>
      <c r="AP1224" s="45">
        <v>121.6</v>
      </c>
      <c r="AQ1224" s="45"/>
      <c r="AR1224" s="45" t="str">
        <f>IFERROR(VLOOKUP(AB1224,'Pedidos marco'!$A$1:$D$10000,4,0)," ")</f>
        <v xml:space="preserve"> </v>
      </c>
      <c r="AS1224" s="45">
        <f t="shared" si="133"/>
        <v>7</v>
      </c>
      <c r="AT1224" s="45" t="str">
        <f t="shared" si="134"/>
        <v>07</v>
      </c>
      <c r="AU1224" s="47">
        <v>32</v>
      </c>
      <c r="AV1224" s="19" t="str">
        <f t="shared" si="135"/>
        <v>04 April</v>
      </c>
      <c r="AW1224" s="19">
        <f t="shared" si="136"/>
        <v>0.19</v>
      </c>
      <c r="AX1224" s="19">
        <f t="shared" si="137"/>
        <v>3.8</v>
      </c>
      <c r="AY1224" s="19" t="e">
        <f>VLOOKUP(AG1224,Cías!$A$1:$E$10000,5,0)</f>
        <v>#N/A</v>
      </c>
      <c r="AZ1224" s="19" t="str">
        <f t="shared" si="138"/>
        <v>1013556</v>
      </c>
      <c r="BA1224" s="19" t="str">
        <f t="shared" si="139"/>
        <v>RAMIREZ BAEZ FIDEL RAMIRO</v>
      </c>
      <c r="BB1224" s="19" t="e">
        <f>VLOOKUP(AG1224,Cías!$A$1:$E$10000,3,0)</f>
        <v>#N/A</v>
      </c>
      <c r="BC1224" s="19"/>
      <c r="BD1224" s="19"/>
      <c r="BE1224" s="19"/>
      <c r="BF1224" s="19"/>
      <c r="BG1224" s="19"/>
      <c r="BH1224" s="19"/>
      <c r="BI1224" s="19"/>
      <c r="BJ1224" s="19"/>
    </row>
    <row r="1225" spans="1:62" ht="15" x14ac:dyDescent="0.2">
      <c r="A1225" s="19" t="s">
        <v>11907</v>
      </c>
      <c r="B1225" s="19" t="s">
        <v>1479</v>
      </c>
      <c r="C1225" s="43">
        <v>44658</v>
      </c>
      <c r="D1225" s="44">
        <v>0.87430555555556</v>
      </c>
      <c r="E1225" s="19" t="s">
        <v>11908</v>
      </c>
      <c r="F1225" s="19" t="s">
        <v>11909</v>
      </c>
      <c r="G1225" s="19" t="s">
        <v>11910</v>
      </c>
      <c r="H1225" s="45">
        <v>2408.4</v>
      </c>
      <c r="I1225" s="45">
        <v>2700.32</v>
      </c>
      <c r="J1225" s="19" t="s">
        <v>1560</v>
      </c>
      <c r="K1225" s="19" t="s">
        <v>11911</v>
      </c>
      <c r="L1225" s="19" t="s">
        <v>11912</v>
      </c>
      <c r="M1225" s="19" t="s">
        <v>11913</v>
      </c>
      <c r="N1225" s="19" t="s">
        <v>11907</v>
      </c>
      <c r="O1225" s="19" t="s">
        <v>367</v>
      </c>
      <c r="P1225" s="19" t="s">
        <v>368</v>
      </c>
      <c r="Q1225" s="46">
        <v>360</v>
      </c>
      <c r="R1225" s="19" t="s">
        <v>1544</v>
      </c>
      <c r="S1225" s="19" t="s">
        <v>2839</v>
      </c>
      <c r="T1225" s="19" t="s">
        <v>2840</v>
      </c>
      <c r="U1225" s="19" t="s">
        <v>11914</v>
      </c>
      <c r="V1225" s="19" t="s">
        <v>11915</v>
      </c>
      <c r="W1225" s="19" t="s">
        <v>11916</v>
      </c>
      <c r="X1225" s="19" t="s">
        <v>11917</v>
      </c>
      <c r="Y1225" s="19" t="s">
        <v>11918</v>
      </c>
      <c r="Z1225" s="19" t="s">
        <v>11919</v>
      </c>
      <c r="AA1225" s="46">
        <v>127</v>
      </c>
      <c r="AB1225" s="19" t="s">
        <v>548</v>
      </c>
      <c r="AC1225" s="19" t="s">
        <v>248</v>
      </c>
      <c r="AD1225" s="19" t="s">
        <v>4885</v>
      </c>
      <c r="AE1225" s="19" t="s">
        <v>1481</v>
      </c>
      <c r="AF1225" s="19" t="s">
        <v>1554</v>
      </c>
      <c r="AG1225" s="19" t="s">
        <v>4886</v>
      </c>
      <c r="AH1225" s="19" t="s">
        <v>1499</v>
      </c>
      <c r="AI1225" s="19" t="s">
        <v>1500</v>
      </c>
      <c r="AJ1225" s="45">
        <v>0</v>
      </c>
      <c r="AK1225" s="45">
        <v>0</v>
      </c>
      <c r="AL1225" s="19" t="s">
        <v>1501</v>
      </c>
      <c r="AM1225" s="46">
        <v>26910</v>
      </c>
      <c r="AN1225" s="46">
        <v>18000</v>
      </c>
      <c r="AO1225" s="46">
        <v>8910</v>
      </c>
      <c r="AP1225" s="45">
        <v>190.8</v>
      </c>
      <c r="AQ1225" s="45"/>
      <c r="AR1225" s="45" t="str">
        <f>IFERROR(VLOOKUP(AB1225,'Pedidos marco'!$A$1:$D$10000,4,0)," ")</f>
        <v xml:space="preserve"> </v>
      </c>
      <c r="AS1225" s="45">
        <f t="shared" si="133"/>
        <v>7</v>
      </c>
      <c r="AT1225" s="45" t="str">
        <f t="shared" si="134"/>
        <v>07</v>
      </c>
      <c r="AU1225" s="47">
        <v>18</v>
      </c>
      <c r="AV1225" s="19" t="str">
        <f t="shared" si="135"/>
        <v>04 April</v>
      </c>
      <c r="AW1225" s="19">
        <f t="shared" si="136"/>
        <v>0.53</v>
      </c>
      <c r="AX1225" s="19">
        <f t="shared" si="137"/>
        <v>10.600000000000001</v>
      </c>
      <c r="AY1225" s="19" t="e">
        <f>VLOOKUP(AG1225,Cías!$A$1:$E$10000,5,0)</f>
        <v>#N/A</v>
      </c>
      <c r="AZ1225" s="19" t="str">
        <f t="shared" si="138"/>
        <v>1013643</v>
      </c>
      <c r="BA1225" s="19" t="str">
        <f t="shared" si="139"/>
        <v>POZO TARUPI MARCELO JAVIER</v>
      </c>
      <c r="BB1225" s="19" t="e">
        <f>VLOOKUP(AG1225,Cías!$A$1:$E$10000,3,0)</f>
        <v>#N/A</v>
      </c>
      <c r="BC1225" s="19"/>
      <c r="BD1225" s="19"/>
      <c r="BE1225" s="19"/>
      <c r="BF1225" s="19"/>
      <c r="BG1225" s="19"/>
      <c r="BH1225" s="19"/>
      <c r="BI1225" s="19"/>
      <c r="BJ1225" s="19"/>
    </row>
    <row r="1226" spans="1:62" ht="15" x14ac:dyDescent="0.2">
      <c r="A1226" s="19" t="s">
        <v>11920</v>
      </c>
      <c r="B1226" s="19" t="s">
        <v>1479</v>
      </c>
      <c r="C1226" s="43">
        <v>44658</v>
      </c>
      <c r="D1226" s="44">
        <v>0.875</v>
      </c>
      <c r="E1226" s="19" t="s">
        <v>11921</v>
      </c>
      <c r="F1226" s="19" t="s">
        <v>11922</v>
      </c>
      <c r="G1226" s="19" t="s">
        <v>11923</v>
      </c>
      <c r="H1226" s="45">
        <v>418.8</v>
      </c>
      <c r="I1226" s="45">
        <v>469.57</v>
      </c>
      <c r="J1226" s="19" t="s">
        <v>1560</v>
      </c>
      <c r="K1226" s="19" t="s">
        <v>11924</v>
      </c>
      <c r="L1226" s="19" t="s">
        <v>11925</v>
      </c>
      <c r="M1226" s="19" t="s">
        <v>11926</v>
      </c>
      <c r="N1226" s="19" t="s">
        <v>11920</v>
      </c>
      <c r="O1226" s="19" t="s">
        <v>371</v>
      </c>
      <c r="P1226" s="19" t="s">
        <v>372</v>
      </c>
      <c r="Q1226" s="46">
        <v>60</v>
      </c>
      <c r="R1226" s="19" t="s">
        <v>1544</v>
      </c>
      <c r="S1226" s="19" t="s">
        <v>5317</v>
      </c>
      <c r="T1226" s="19" t="s">
        <v>5318</v>
      </c>
      <c r="U1226" s="19" t="s">
        <v>11927</v>
      </c>
      <c r="V1226" s="19" t="s">
        <v>11928</v>
      </c>
      <c r="W1226" s="19" t="s">
        <v>1798</v>
      </c>
      <c r="X1226" s="19" t="s">
        <v>11929</v>
      </c>
      <c r="Y1226" s="19" t="s">
        <v>1800</v>
      </c>
      <c r="Z1226" s="19" t="s">
        <v>1801</v>
      </c>
      <c r="AA1226" s="46">
        <v>159</v>
      </c>
      <c r="AB1226" s="19" t="s">
        <v>526</v>
      </c>
      <c r="AC1226" s="19" t="s">
        <v>204</v>
      </c>
      <c r="AD1226" s="19" t="s">
        <v>2957</v>
      </c>
      <c r="AE1226" s="19" t="s">
        <v>2958</v>
      </c>
      <c r="AF1226" s="19" t="s">
        <v>1592</v>
      </c>
      <c r="AG1226" s="19" t="s">
        <v>2959</v>
      </c>
      <c r="AH1226" s="19" t="s">
        <v>1499</v>
      </c>
      <c r="AI1226" s="19" t="s">
        <v>1500</v>
      </c>
      <c r="AJ1226" s="45">
        <v>0</v>
      </c>
      <c r="AK1226" s="45">
        <v>0</v>
      </c>
      <c r="AL1226" s="19" t="s">
        <v>1501</v>
      </c>
      <c r="AM1226" s="46">
        <v>11427.727000000001</v>
      </c>
      <c r="AN1226" s="46">
        <v>3002.7269999999999</v>
      </c>
      <c r="AO1226" s="46">
        <v>8425</v>
      </c>
      <c r="AP1226" s="45">
        <v>34.799999999999997</v>
      </c>
      <c r="AQ1226" s="45"/>
      <c r="AR1226" s="45" t="str">
        <f>IFERROR(VLOOKUP(AB1226,'Pedidos marco'!$A$1:$D$10000,4,0)," ")</f>
        <v xml:space="preserve"> </v>
      </c>
      <c r="AS1226" s="45">
        <f t="shared" si="133"/>
        <v>7</v>
      </c>
      <c r="AT1226" s="45" t="str">
        <f t="shared" si="134"/>
        <v>07</v>
      </c>
      <c r="AU1226" s="47">
        <v>3</v>
      </c>
      <c r="AV1226" s="19" t="str">
        <f t="shared" si="135"/>
        <v>04 April</v>
      </c>
      <c r="AW1226" s="19">
        <f t="shared" si="136"/>
        <v>0.57999999999999996</v>
      </c>
      <c r="AX1226" s="19">
        <f t="shared" si="137"/>
        <v>11.6</v>
      </c>
      <c r="AY1226" s="19" t="e">
        <f>VLOOKUP(AG1226,Cías!$A$1:$E$10000,5,0)</f>
        <v>#N/A</v>
      </c>
      <c r="AZ1226" s="19" t="str">
        <f t="shared" si="138"/>
        <v>1013799</v>
      </c>
      <c r="BA1226" s="19" t="str">
        <f t="shared" si="139"/>
        <v>MONTEROS REYES ROBERTH ESTEBAN</v>
      </c>
      <c r="BB1226" s="19" t="e">
        <f>VLOOKUP(AG1226,Cías!$A$1:$E$10000,3,0)</f>
        <v>#N/A</v>
      </c>
      <c r="BC1226" s="19"/>
      <c r="BD1226" s="19"/>
      <c r="BE1226" s="19"/>
      <c r="BF1226" s="19"/>
      <c r="BG1226" s="19"/>
      <c r="BH1226" s="19"/>
      <c r="BI1226" s="19"/>
      <c r="BJ1226" s="19"/>
    </row>
    <row r="1227" spans="1:62" ht="15" x14ac:dyDescent="0.2">
      <c r="A1227" s="19" t="s">
        <v>11920</v>
      </c>
      <c r="B1227" s="19" t="s">
        <v>1479</v>
      </c>
      <c r="C1227" s="43">
        <v>44658</v>
      </c>
      <c r="D1227" s="44">
        <v>0.875</v>
      </c>
      <c r="E1227" s="19" t="s">
        <v>11930</v>
      </c>
      <c r="F1227" s="19" t="s">
        <v>11931</v>
      </c>
      <c r="G1227" s="19" t="s">
        <v>11932</v>
      </c>
      <c r="H1227" s="45">
        <v>4140</v>
      </c>
      <c r="I1227" s="45">
        <v>4641.79</v>
      </c>
      <c r="J1227" s="19" t="s">
        <v>1560</v>
      </c>
      <c r="K1227" s="19" t="s">
        <v>11924</v>
      </c>
      <c r="L1227" s="19" t="s">
        <v>11933</v>
      </c>
      <c r="M1227" s="19" t="s">
        <v>11934</v>
      </c>
      <c r="N1227" s="19" t="s">
        <v>11920</v>
      </c>
      <c r="O1227" s="19" t="s">
        <v>367</v>
      </c>
      <c r="P1227" s="19" t="s">
        <v>368</v>
      </c>
      <c r="Q1227" s="46">
        <v>600</v>
      </c>
      <c r="R1227" s="19" t="s">
        <v>1544</v>
      </c>
      <c r="S1227" s="19" t="s">
        <v>5317</v>
      </c>
      <c r="T1227" s="19" t="s">
        <v>5318</v>
      </c>
      <c r="U1227" s="19" t="s">
        <v>11927</v>
      </c>
      <c r="V1227" s="19" t="s">
        <v>11928</v>
      </c>
      <c r="W1227" s="19" t="s">
        <v>1798</v>
      </c>
      <c r="X1227" s="19" t="s">
        <v>11929</v>
      </c>
      <c r="Y1227" s="19" t="s">
        <v>1800</v>
      </c>
      <c r="Z1227" s="19" t="s">
        <v>1801</v>
      </c>
      <c r="AA1227" s="46">
        <v>159</v>
      </c>
      <c r="AB1227" s="19" t="s">
        <v>526</v>
      </c>
      <c r="AC1227" s="19" t="s">
        <v>204</v>
      </c>
      <c r="AD1227" s="19" t="s">
        <v>2957</v>
      </c>
      <c r="AE1227" s="19" t="s">
        <v>2958</v>
      </c>
      <c r="AF1227" s="19" t="s">
        <v>1592</v>
      </c>
      <c r="AG1227" s="19" t="s">
        <v>2959</v>
      </c>
      <c r="AH1227" s="19" t="s">
        <v>1499</v>
      </c>
      <c r="AI1227" s="19" t="s">
        <v>1500</v>
      </c>
      <c r="AJ1227" s="45">
        <v>0</v>
      </c>
      <c r="AK1227" s="45">
        <v>0</v>
      </c>
      <c r="AL1227" s="19" t="s">
        <v>1501</v>
      </c>
      <c r="AM1227" s="46">
        <v>38452.273000000001</v>
      </c>
      <c r="AN1227" s="46">
        <v>30027.273000000001</v>
      </c>
      <c r="AO1227" s="46">
        <v>8425</v>
      </c>
      <c r="AP1227" s="45">
        <v>348</v>
      </c>
      <c r="AQ1227" s="45"/>
      <c r="AR1227" s="45" t="str">
        <f>IFERROR(VLOOKUP(AB1227,'Pedidos marco'!$A$1:$D$10000,4,0)," ")</f>
        <v xml:space="preserve"> </v>
      </c>
      <c r="AS1227" s="45">
        <f t="shared" si="133"/>
        <v>7</v>
      </c>
      <c r="AT1227" s="45" t="str">
        <f t="shared" si="134"/>
        <v>07</v>
      </c>
      <c r="AU1227" s="47">
        <v>30</v>
      </c>
      <c r="AV1227" s="19" t="str">
        <f t="shared" si="135"/>
        <v>04 April</v>
      </c>
      <c r="AW1227" s="19">
        <f t="shared" si="136"/>
        <v>0.57999999999999996</v>
      </c>
      <c r="AX1227" s="19">
        <f t="shared" si="137"/>
        <v>11.6</v>
      </c>
      <c r="AY1227" s="19" t="e">
        <f>VLOOKUP(AG1227,Cías!$A$1:$E$10000,5,0)</f>
        <v>#N/A</v>
      </c>
      <c r="AZ1227" s="19" t="str">
        <f t="shared" si="138"/>
        <v>1013799</v>
      </c>
      <c r="BA1227" s="19" t="str">
        <f t="shared" si="139"/>
        <v>MONTEROS REYES ROBERTH ESTEBAN</v>
      </c>
      <c r="BB1227" s="19" t="e">
        <f>VLOOKUP(AG1227,Cías!$A$1:$E$10000,3,0)</f>
        <v>#N/A</v>
      </c>
      <c r="BC1227" s="19"/>
      <c r="BD1227" s="19"/>
      <c r="BE1227" s="19"/>
      <c r="BF1227" s="19"/>
      <c r="BG1227" s="19"/>
      <c r="BH1227" s="19"/>
      <c r="BI1227" s="19"/>
      <c r="BJ1227" s="19"/>
    </row>
    <row r="1228" spans="1:62" ht="15" x14ac:dyDescent="0.2">
      <c r="A1228" s="19" t="s">
        <v>11935</v>
      </c>
      <c r="B1228" s="19" t="s">
        <v>1479</v>
      </c>
      <c r="C1228" s="43">
        <v>44658</v>
      </c>
      <c r="D1228" s="44">
        <v>0.87777777777777999</v>
      </c>
      <c r="E1228" s="19" t="s">
        <v>11936</v>
      </c>
      <c r="F1228" s="19" t="s">
        <v>11937</v>
      </c>
      <c r="G1228" s="19" t="s">
        <v>11938</v>
      </c>
      <c r="H1228" s="45">
        <v>4371.2</v>
      </c>
      <c r="I1228" s="45">
        <v>4901.01</v>
      </c>
      <c r="J1228" s="19" t="s">
        <v>1560</v>
      </c>
      <c r="K1228" s="19" t="s">
        <v>11939</v>
      </c>
      <c r="L1228" s="19" t="s">
        <v>11940</v>
      </c>
      <c r="M1228" s="19" t="s">
        <v>11941</v>
      </c>
      <c r="N1228" s="19" t="s">
        <v>11935</v>
      </c>
      <c r="O1228" s="19" t="s">
        <v>367</v>
      </c>
      <c r="P1228" s="19" t="s">
        <v>368</v>
      </c>
      <c r="Q1228" s="46">
        <v>640</v>
      </c>
      <c r="R1228" s="19" t="s">
        <v>1544</v>
      </c>
      <c r="S1228" s="19" t="s">
        <v>6968</v>
      </c>
      <c r="T1228" s="19" t="s">
        <v>6969</v>
      </c>
      <c r="U1228" s="19" t="s">
        <v>6970</v>
      </c>
      <c r="V1228" s="19" t="s">
        <v>6971</v>
      </c>
      <c r="W1228" s="19" t="s">
        <v>1798</v>
      </c>
      <c r="X1228" s="19" t="s">
        <v>6972</v>
      </c>
      <c r="Y1228" s="19" t="s">
        <v>1800</v>
      </c>
      <c r="Z1228" s="19" t="s">
        <v>1801</v>
      </c>
      <c r="AA1228" s="46">
        <v>159</v>
      </c>
      <c r="AB1228" s="19" t="s">
        <v>546</v>
      </c>
      <c r="AC1228" s="19" t="s">
        <v>244</v>
      </c>
      <c r="AD1228" s="19" t="s">
        <v>2160</v>
      </c>
      <c r="AE1228" s="19" t="s">
        <v>2161</v>
      </c>
      <c r="AF1228" s="19" t="s">
        <v>1592</v>
      </c>
      <c r="AG1228" s="19" t="s">
        <v>2162</v>
      </c>
      <c r="AH1228" s="19" t="s">
        <v>1594</v>
      </c>
      <c r="AI1228" s="19" t="s">
        <v>1595</v>
      </c>
      <c r="AJ1228" s="45">
        <v>0.05</v>
      </c>
      <c r="AK1228" s="45">
        <v>32</v>
      </c>
      <c r="AL1228" s="19" t="s">
        <v>1501</v>
      </c>
      <c r="AM1228" s="46">
        <v>50710</v>
      </c>
      <c r="AN1228" s="46">
        <v>32050</v>
      </c>
      <c r="AO1228" s="46">
        <v>18660</v>
      </c>
      <c r="AP1228" s="45">
        <v>371.2</v>
      </c>
      <c r="AQ1228" s="45"/>
      <c r="AR1228" s="45" t="str">
        <f>IFERROR(VLOOKUP(AB1228,'Pedidos marco'!$A$1:$D$10000,4,0)," ")</f>
        <v xml:space="preserve"> </v>
      </c>
      <c r="AS1228" s="45">
        <f t="shared" si="133"/>
        <v>7</v>
      </c>
      <c r="AT1228" s="45" t="str">
        <f t="shared" si="134"/>
        <v>07</v>
      </c>
      <c r="AU1228" s="47">
        <v>32</v>
      </c>
      <c r="AV1228" s="19" t="str">
        <f t="shared" si="135"/>
        <v>04 April</v>
      </c>
      <c r="AW1228" s="19">
        <f t="shared" si="136"/>
        <v>0.57999999999999996</v>
      </c>
      <c r="AX1228" s="19">
        <f t="shared" si="137"/>
        <v>11.6</v>
      </c>
      <c r="AY1228" s="19" t="e">
        <f>VLOOKUP(AG1228,Cías!$A$1:$E$10000,5,0)</f>
        <v>#N/A</v>
      </c>
      <c r="AZ1228" s="19" t="str">
        <f t="shared" si="138"/>
        <v>1013568</v>
      </c>
      <c r="BA1228" s="19" t="str">
        <f t="shared" si="139"/>
        <v>PINTO TORRES AGUSTO GEOVANY</v>
      </c>
      <c r="BB1228" s="19" t="e">
        <f>VLOOKUP(AG1228,Cías!$A$1:$E$10000,3,0)</f>
        <v>#N/A</v>
      </c>
      <c r="BC1228" s="19"/>
      <c r="BD1228" s="19"/>
      <c r="BE1228" s="19"/>
      <c r="BF1228" s="19"/>
      <c r="BG1228" s="19"/>
      <c r="BH1228" s="19"/>
      <c r="BI1228" s="19"/>
      <c r="BJ1228" s="19"/>
    </row>
    <row r="1229" spans="1:62" ht="15" x14ac:dyDescent="0.2">
      <c r="A1229" s="19" t="s">
        <v>11942</v>
      </c>
      <c r="B1229" s="19" t="s">
        <v>1479</v>
      </c>
      <c r="C1229" s="43">
        <v>44658</v>
      </c>
      <c r="D1229" s="44">
        <v>0.87777777777777999</v>
      </c>
      <c r="E1229" s="19" t="s">
        <v>11943</v>
      </c>
      <c r="F1229" s="19" t="s">
        <v>11944</v>
      </c>
      <c r="G1229" s="19" t="s">
        <v>11945</v>
      </c>
      <c r="H1229" s="45">
        <v>3326.4</v>
      </c>
      <c r="I1229" s="45">
        <v>3729.58</v>
      </c>
      <c r="J1229" s="19" t="s">
        <v>1560</v>
      </c>
      <c r="K1229" s="19" t="s">
        <v>11946</v>
      </c>
      <c r="L1229" s="19" t="s">
        <v>11947</v>
      </c>
      <c r="M1229" s="19" t="s">
        <v>11948</v>
      </c>
      <c r="N1229" s="19" t="s">
        <v>11942</v>
      </c>
      <c r="O1229" s="19" t="s">
        <v>367</v>
      </c>
      <c r="P1229" s="19" t="s">
        <v>368</v>
      </c>
      <c r="Q1229" s="46">
        <v>480</v>
      </c>
      <c r="R1229" s="19" t="s">
        <v>1544</v>
      </c>
      <c r="S1229" s="19" t="s">
        <v>11949</v>
      </c>
      <c r="T1229" s="19" t="s">
        <v>11950</v>
      </c>
      <c r="U1229" s="19" t="s">
        <v>11951</v>
      </c>
      <c r="V1229" s="19" t="s">
        <v>11952</v>
      </c>
      <c r="W1229" s="19" t="s">
        <v>1567</v>
      </c>
      <c r="X1229" s="19" t="s">
        <v>11953</v>
      </c>
      <c r="Y1229" s="19" t="s">
        <v>11954</v>
      </c>
      <c r="Z1229" s="19" t="s">
        <v>11955</v>
      </c>
      <c r="AA1229" s="46">
        <v>122</v>
      </c>
      <c r="AB1229" s="19" t="s">
        <v>491</v>
      </c>
      <c r="AC1229" s="19" t="s">
        <v>131</v>
      </c>
      <c r="AD1229" s="19" t="s">
        <v>1992</v>
      </c>
      <c r="AE1229" s="19" t="s">
        <v>1993</v>
      </c>
      <c r="AF1229" s="19" t="s">
        <v>1719</v>
      </c>
      <c r="AG1229" s="19" t="s">
        <v>1994</v>
      </c>
      <c r="AH1229" s="19" t="s">
        <v>1594</v>
      </c>
      <c r="AI1229" s="19" t="s">
        <v>1595</v>
      </c>
      <c r="AJ1229" s="45">
        <v>0.05</v>
      </c>
      <c r="AK1229" s="45">
        <v>24</v>
      </c>
      <c r="AL1229" s="19" t="s">
        <v>1501</v>
      </c>
      <c r="AM1229" s="46">
        <v>40300</v>
      </c>
      <c r="AN1229" s="46">
        <v>24040</v>
      </c>
      <c r="AO1229" s="46">
        <v>16260</v>
      </c>
      <c r="AP1229" s="45">
        <v>244.8</v>
      </c>
      <c r="AQ1229" s="45"/>
      <c r="AR1229" s="45" t="str">
        <f>IFERROR(VLOOKUP(AB1229,'Pedidos marco'!$A$1:$D$10000,4,0)," ")</f>
        <v xml:space="preserve"> </v>
      </c>
      <c r="AS1229" s="45">
        <f t="shared" si="133"/>
        <v>7</v>
      </c>
      <c r="AT1229" s="45" t="str">
        <f t="shared" si="134"/>
        <v>07</v>
      </c>
      <c r="AU1229" s="47">
        <v>24</v>
      </c>
      <c r="AV1229" s="19" t="str">
        <f t="shared" si="135"/>
        <v>04 April</v>
      </c>
      <c r="AW1229" s="19">
        <f t="shared" si="136"/>
        <v>0.51</v>
      </c>
      <c r="AX1229" s="19">
        <f t="shared" si="137"/>
        <v>10.200000000000001</v>
      </c>
      <c r="AY1229" s="19" t="e">
        <f>VLOOKUP(AG1229,Cías!$A$1:$E$10000,5,0)</f>
        <v>#N/A</v>
      </c>
      <c r="AZ1229" s="19" t="str">
        <f t="shared" si="138"/>
        <v>1021996</v>
      </c>
      <c r="BA1229" s="19" t="str">
        <f t="shared" si="139"/>
        <v>FRANCO VEGA SANDRO MARCELO</v>
      </c>
      <c r="BB1229" s="19" t="e">
        <f>VLOOKUP(AG1229,Cías!$A$1:$E$10000,3,0)</f>
        <v>#N/A</v>
      </c>
      <c r="BC1229" s="19"/>
      <c r="BD1229" s="19"/>
      <c r="BE1229" s="19"/>
      <c r="BF1229" s="19"/>
      <c r="BG1229" s="19"/>
      <c r="BH1229" s="19"/>
      <c r="BI1229" s="19"/>
      <c r="BJ1229" s="19"/>
    </row>
    <row r="1230" spans="1:62" ht="15" x14ac:dyDescent="0.2">
      <c r="A1230" s="19" t="s">
        <v>11956</v>
      </c>
      <c r="B1230" s="19" t="s">
        <v>1479</v>
      </c>
      <c r="C1230" s="43">
        <v>44658</v>
      </c>
      <c r="D1230" s="44">
        <v>0.87986111111110998</v>
      </c>
      <c r="E1230" s="19" t="s">
        <v>11957</v>
      </c>
      <c r="F1230" s="19" t="s">
        <v>11958</v>
      </c>
      <c r="G1230" s="19" t="s">
        <v>11959</v>
      </c>
      <c r="H1230" s="45">
        <v>4015.42</v>
      </c>
      <c r="I1230" s="45">
        <v>4502.1099999999997</v>
      </c>
      <c r="J1230" s="19" t="s">
        <v>1560</v>
      </c>
      <c r="K1230" s="19" t="s">
        <v>11960</v>
      </c>
      <c r="L1230" s="19" t="s">
        <v>11961</v>
      </c>
      <c r="M1230" s="19" t="s">
        <v>11962</v>
      </c>
      <c r="N1230" s="19" t="s">
        <v>11956</v>
      </c>
      <c r="O1230" s="19" t="s">
        <v>1486</v>
      </c>
      <c r="P1230" s="19" t="s">
        <v>1487</v>
      </c>
      <c r="Q1230" s="46">
        <v>31.75</v>
      </c>
      <c r="R1230" s="19" t="s">
        <v>1488</v>
      </c>
      <c r="S1230" s="19" t="s">
        <v>4666</v>
      </c>
      <c r="T1230" s="19" t="s">
        <v>4667</v>
      </c>
      <c r="U1230" s="19" t="s">
        <v>4668</v>
      </c>
      <c r="V1230" s="19" t="s">
        <v>4669</v>
      </c>
      <c r="W1230" s="19" t="s">
        <v>1586</v>
      </c>
      <c r="X1230" s="19" t="s">
        <v>4670</v>
      </c>
      <c r="Y1230" s="19" t="s">
        <v>1588</v>
      </c>
      <c r="Z1230" s="19" t="s">
        <v>1589</v>
      </c>
      <c r="AA1230" s="46">
        <v>250</v>
      </c>
      <c r="AB1230" s="19" t="s">
        <v>466</v>
      </c>
      <c r="AC1230" s="19" t="s">
        <v>82</v>
      </c>
      <c r="AD1230" s="19" t="s">
        <v>3405</v>
      </c>
      <c r="AE1230" s="19" t="s">
        <v>3406</v>
      </c>
      <c r="AF1230" s="19" t="s">
        <v>1497</v>
      </c>
      <c r="AG1230" s="19" t="s">
        <v>3407</v>
      </c>
      <c r="AH1230" s="19" t="s">
        <v>1499</v>
      </c>
      <c r="AI1230" s="19" t="s">
        <v>1500</v>
      </c>
      <c r="AJ1230" s="45">
        <v>0</v>
      </c>
      <c r="AK1230" s="45">
        <v>0</v>
      </c>
      <c r="AL1230" s="19" t="s">
        <v>1501</v>
      </c>
      <c r="AM1230" s="46">
        <v>50930</v>
      </c>
      <c r="AN1230" s="46">
        <v>31750</v>
      </c>
      <c r="AO1230" s="46">
        <v>19180</v>
      </c>
      <c r="AP1230" s="45">
        <v>650.24</v>
      </c>
      <c r="AQ1230" s="45"/>
      <c r="AR1230" s="45" t="str">
        <f>IFERROR(VLOOKUP(AB1230,'Pedidos marco'!$A$1:$D$10000,4,0)," ")</f>
        <v xml:space="preserve"> </v>
      </c>
      <c r="AS1230" s="45">
        <f t="shared" si="133"/>
        <v>7</v>
      </c>
      <c r="AT1230" s="45" t="str">
        <f t="shared" si="134"/>
        <v>07</v>
      </c>
      <c r="AU1230" s="47">
        <v>31.75</v>
      </c>
      <c r="AV1230" s="19" t="str">
        <f t="shared" si="135"/>
        <v>04 April</v>
      </c>
      <c r="AW1230" s="19">
        <f t="shared" si="136"/>
        <v>20.48</v>
      </c>
      <c r="AX1230" s="19">
        <f t="shared" si="137"/>
        <v>20.48</v>
      </c>
      <c r="AY1230" s="19" t="e">
        <f>VLOOKUP(AG1230,Cías!$A$1:$E$10000,5,0)</f>
        <v>#N/A</v>
      </c>
      <c r="AZ1230" s="19" t="str">
        <f t="shared" si="138"/>
        <v>1013576</v>
      </c>
      <c r="BA1230" s="19" t="str">
        <f t="shared" si="139"/>
        <v>CASTRO SALGADO LUCIO OSWALDO</v>
      </c>
      <c r="BB1230" s="19" t="e">
        <f>VLOOKUP(AG1230,Cías!$A$1:$E$10000,3,0)</f>
        <v>#N/A</v>
      </c>
      <c r="BC1230" s="19"/>
      <c r="BD1230" s="19"/>
      <c r="BE1230" s="19"/>
      <c r="BF1230" s="19"/>
      <c r="BG1230" s="19"/>
      <c r="BH1230" s="19"/>
      <c r="BI1230" s="19"/>
      <c r="BJ1230" s="19"/>
    </row>
    <row r="1231" spans="1:62" ht="15" x14ac:dyDescent="0.2">
      <c r="A1231" s="19" t="s">
        <v>11963</v>
      </c>
      <c r="B1231" s="19" t="s">
        <v>1479</v>
      </c>
      <c r="C1231" s="43">
        <v>44658</v>
      </c>
      <c r="D1231" s="44">
        <v>0.88055555555555998</v>
      </c>
      <c r="E1231" s="19" t="s">
        <v>11964</v>
      </c>
      <c r="F1231" s="19" t="s">
        <v>11965</v>
      </c>
      <c r="G1231" s="19" t="s">
        <v>11966</v>
      </c>
      <c r="H1231" s="45">
        <v>4446.68</v>
      </c>
      <c r="I1231" s="45">
        <v>4985.6400000000003</v>
      </c>
      <c r="J1231" s="19" t="s">
        <v>1560</v>
      </c>
      <c r="K1231" s="19" t="s">
        <v>11967</v>
      </c>
      <c r="L1231" s="19" t="s">
        <v>11968</v>
      </c>
      <c r="M1231" s="19" t="s">
        <v>11969</v>
      </c>
      <c r="N1231" s="19" t="s">
        <v>11963</v>
      </c>
      <c r="O1231" s="19" t="s">
        <v>2600</v>
      </c>
      <c r="P1231" s="19" t="s">
        <v>2601</v>
      </c>
      <c r="Q1231" s="46">
        <v>660</v>
      </c>
      <c r="R1231" s="19" t="s">
        <v>1544</v>
      </c>
      <c r="S1231" s="19" t="s">
        <v>1777</v>
      </c>
      <c r="T1231" s="19" t="s">
        <v>1778</v>
      </c>
      <c r="U1231" s="19" t="s">
        <v>2602</v>
      </c>
      <c r="V1231" s="19" t="s">
        <v>2603</v>
      </c>
      <c r="W1231" s="19" t="s">
        <v>1492</v>
      </c>
      <c r="X1231" s="19" t="s">
        <v>2604</v>
      </c>
      <c r="Y1231" s="19" t="s">
        <v>2605</v>
      </c>
      <c r="Z1231" s="19" t="s">
        <v>2606</v>
      </c>
      <c r="AA1231" s="46">
        <v>242</v>
      </c>
      <c r="AB1231" s="19" t="s">
        <v>566</v>
      </c>
      <c r="AC1231" s="19" t="s">
        <v>285</v>
      </c>
      <c r="AD1231" s="19" t="s">
        <v>11313</v>
      </c>
      <c r="AE1231" s="19" t="s">
        <v>11314</v>
      </c>
      <c r="AF1231" s="19" t="s">
        <v>1592</v>
      </c>
      <c r="AG1231" s="19" t="s">
        <v>11315</v>
      </c>
      <c r="AH1231" s="19" t="s">
        <v>1499</v>
      </c>
      <c r="AI1231" s="19" t="s">
        <v>1500</v>
      </c>
      <c r="AJ1231" s="45">
        <v>0</v>
      </c>
      <c r="AK1231" s="45">
        <v>0</v>
      </c>
      <c r="AL1231" s="19" t="s">
        <v>1501</v>
      </c>
      <c r="AM1231" s="46">
        <v>50980</v>
      </c>
      <c r="AN1231" s="46">
        <v>33090</v>
      </c>
      <c r="AO1231" s="46">
        <v>17890</v>
      </c>
      <c r="AP1231" s="45">
        <v>574.20000000000005</v>
      </c>
      <c r="AQ1231" s="45"/>
      <c r="AR1231" s="45" t="str">
        <f>IFERROR(VLOOKUP(AB1231,'Pedidos marco'!$A$1:$D$10000,4,0)," ")</f>
        <v xml:space="preserve"> </v>
      </c>
      <c r="AS1231" s="45">
        <f t="shared" si="133"/>
        <v>7</v>
      </c>
      <c r="AT1231" s="45" t="str">
        <f t="shared" si="134"/>
        <v>07</v>
      </c>
      <c r="AU1231" s="47">
        <v>33</v>
      </c>
      <c r="AV1231" s="19" t="str">
        <f t="shared" si="135"/>
        <v>04 April</v>
      </c>
      <c r="AW1231" s="19">
        <f t="shared" si="136"/>
        <v>0.87000000000000011</v>
      </c>
      <c r="AX1231" s="19">
        <f t="shared" si="137"/>
        <v>17.400000000000002</v>
      </c>
      <c r="AY1231" s="19" t="e">
        <f>VLOOKUP(AG1231,Cías!$A$1:$E$10000,5,0)</f>
        <v>#N/A</v>
      </c>
      <c r="AZ1231" s="19" t="str">
        <f t="shared" si="138"/>
        <v>1013232</v>
      </c>
      <c r="BA1231" s="19" t="str">
        <f t="shared" si="139"/>
        <v>SANCHEZ VALLEJOS JORGE FABIAN</v>
      </c>
      <c r="BB1231" s="19" t="e">
        <f>VLOOKUP(AG1231,Cías!$A$1:$E$10000,3,0)</f>
        <v>#N/A</v>
      </c>
      <c r="BC1231" s="19"/>
      <c r="BD1231" s="19"/>
      <c r="BE1231" s="19"/>
      <c r="BF1231" s="19"/>
      <c r="BG1231" s="19"/>
      <c r="BH1231" s="19"/>
      <c r="BI1231" s="19"/>
      <c r="BJ1231" s="19"/>
    </row>
    <row r="1232" spans="1:62" ht="15" x14ac:dyDescent="0.2">
      <c r="A1232" s="19" t="s">
        <v>11970</v>
      </c>
      <c r="B1232" s="19" t="s">
        <v>1479</v>
      </c>
      <c r="C1232" s="43">
        <v>44658</v>
      </c>
      <c r="D1232" s="44">
        <v>0.88263888888888997</v>
      </c>
      <c r="E1232" s="19" t="s">
        <v>11971</v>
      </c>
      <c r="F1232" s="19" t="s">
        <v>11972</v>
      </c>
      <c r="G1232" s="19" t="s">
        <v>11973</v>
      </c>
      <c r="H1232" s="45">
        <v>4613.3999999999996</v>
      </c>
      <c r="I1232" s="45">
        <v>5172.58</v>
      </c>
      <c r="J1232" s="19" t="s">
        <v>1560</v>
      </c>
      <c r="K1232" s="19" t="s">
        <v>11974</v>
      </c>
      <c r="L1232" s="19" t="s">
        <v>11975</v>
      </c>
      <c r="M1232" s="19" t="s">
        <v>11976</v>
      </c>
      <c r="N1232" s="19" t="s">
        <v>11970</v>
      </c>
      <c r="O1232" s="19" t="s">
        <v>1603</v>
      </c>
      <c r="P1232" s="19" t="s">
        <v>1604</v>
      </c>
      <c r="Q1232" s="46">
        <v>660</v>
      </c>
      <c r="R1232" s="19" t="s">
        <v>1544</v>
      </c>
      <c r="S1232" s="19" t="s">
        <v>2140</v>
      </c>
      <c r="T1232" s="19" t="s">
        <v>2141</v>
      </c>
      <c r="U1232" s="19" t="s">
        <v>2142</v>
      </c>
      <c r="V1232" s="19" t="s">
        <v>2143</v>
      </c>
      <c r="W1232" s="19" t="s">
        <v>2144</v>
      </c>
      <c r="X1232" s="19" t="s">
        <v>2145</v>
      </c>
      <c r="Y1232" s="19" t="s">
        <v>2146</v>
      </c>
      <c r="Z1232" s="19" t="s">
        <v>2147</v>
      </c>
      <c r="AA1232" s="46">
        <v>388</v>
      </c>
      <c r="AB1232" s="19" t="s">
        <v>484</v>
      </c>
      <c r="AC1232" s="19" t="s">
        <v>117</v>
      </c>
      <c r="AD1232" s="19" t="s">
        <v>3947</v>
      </c>
      <c r="AE1232" s="19" t="s">
        <v>3948</v>
      </c>
      <c r="AF1232" s="19" t="s">
        <v>1592</v>
      </c>
      <c r="AG1232" s="19" t="s">
        <v>3949</v>
      </c>
      <c r="AH1232" s="19" t="s">
        <v>1499</v>
      </c>
      <c r="AI1232" s="19" t="s">
        <v>1500</v>
      </c>
      <c r="AJ1232" s="45">
        <v>0</v>
      </c>
      <c r="AK1232" s="45">
        <v>0</v>
      </c>
      <c r="AL1232" s="19" t="s">
        <v>1501</v>
      </c>
      <c r="AM1232" s="46">
        <v>51110</v>
      </c>
      <c r="AN1232" s="46">
        <v>33080</v>
      </c>
      <c r="AO1232" s="46">
        <v>18030</v>
      </c>
      <c r="AP1232" s="45">
        <v>699.6</v>
      </c>
      <c r="AQ1232" s="45"/>
      <c r="AR1232" s="45" t="str">
        <f>IFERROR(VLOOKUP(AB1232,'Pedidos marco'!$A$1:$D$10000,4,0)," ")</f>
        <v xml:space="preserve"> </v>
      </c>
      <c r="AS1232" s="45">
        <f t="shared" si="133"/>
        <v>7</v>
      </c>
      <c r="AT1232" s="45" t="str">
        <f t="shared" si="134"/>
        <v>07</v>
      </c>
      <c r="AU1232" s="47">
        <v>33</v>
      </c>
      <c r="AV1232" s="19" t="str">
        <f t="shared" si="135"/>
        <v>04 April</v>
      </c>
      <c r="AW1232" s="19">
        <f t="shared" si="136"/>
        <v>1.06</v>
      </c>
      <c r="AX1232" s="19">
        <f t="shared" si="137"/>
        <v>21.2</v>
      </c>
      <c r="AY1232" s="19" t="e">
        <f>VLOOKUP(AG1232,Cías!$A$1:$E$10000,5,0)</f>
        <v>#N/A</v>
      </c>
      <c r="AZ1232" s="19" t="str">
        <f t="shared" si="138"/>
        <v>1014322</v>
      </c>
      <c r="BA1232" s="19" t="str">
        <f t="shared" si="139"/>
        <v>ESPARZA REVELO JORGE MARCELO</v>
      </c>
      <c r="BB1232" s="19" t="e">
        <f>VLOOKUP(AG1232,Cías!$A$1:$E$10000,3,0)</f>
        <v>#N/A</v>
      </c>
      <c r="BC1232" s="19"/>
      <c r="BD1232" s="19"/>
      <c r="BE1232" s="19"/>
      <c r="BF1232" s="19"/>
      <c r="BG1232" s="19"/>
      <c r="BH1232" s="19"/>
      <c r="BI1232" s="19"/>
      <c r="BJ1232" s="19"/>
    </row>
    <row r="1233" spans="1:62" ht="15" x14ac:dyDescent="0.2">
      <c r="A1233" s="19" t="s">
        <v>11977</v>
      </c>
      <c r="B1233" s="19" t="s">
        <v>1479</v>
      </c>
      <c r="C1233" s="43">
        <v>44658</v>
      </c>
      <c r="D1233" s="44">
        <v>0.88541666666666996</v>
      </c>
      <c r="E1233" s="19" t="s">
        <v>11978</v>
      </c>
      <c r="F1233" s="19" t="s">
        <v>11979</v>
      </c>
      <c r="G1233" s="19" t="s">
        <v>11980</v>
      </c>
      <c r="H1233" s="45">
        <v>3340.8</v>
      </c>
      <c r="I1233" s="45">
        <v>3745.73</v>
      </c>
      <c r="J1233" s="19" t="s">
        <v>1560</v>
      </c>
      <c r="K1233" s="19" t="s">
        <v>11981</v>
      </c>
      <c r="L1233" s="19" t="s">
        <v>11982</v>
      </c>
      <c r="M1233" s="19" t="s">
        <v>11983</v>
      </c>
      <c r="N1233" s="19" t="s">
        <v>11977</v>
      </c>
      <c r="O1233" s="19" t="s">
        <v>371</v>
      </c>
      <c r="P1233" s="19" t="s">
        <v>372</v>
      </c>
      <c r="Q1233" s="46">
        <v>480</v>
      </c>
      <c r="R1233" s="19" t="s">
        <v>1544</v>
      </c>
      <c r="S1233" s="19" t="s">
        <v>11984</v>
      </c>
      <c r="T1233" s="19" t="s">
        <v>11985</v>
      </c>
      <c r="U1233" s="19" t="s">
        <v>11986</v>
      </c>
      <c r="V1233" s="19" t="s">
        <v>11987</v>
      </c>
      <c r="W1233" s="19" t="s">
        <v>415</v>
      </c>
      <c r="X1233" s="19" t="s">
        <v>11988</v>
      </c>
      <c r="Y1233" s="19" t="s">
        <v>10717</v>
      </c>
      <c r="Z1233" s="19" t="s">
        <v>10718</v>
      </c>
      <c r="AA1233" s="46">
        <v>91.4</v>
      </c>
      <c r="AB1233" s="19" t="s">
        <v>459</v>
      </c>
      <c r="AC1233" s="19" t="s">
        <v>68</v>
      </c>
      <c r="AD1233" s="19" t="s">
        <v>4807</v>
      </c>
      <c r="AE1233" s="19" t="s">
        <v>4808</v>
      </c>
      <c r="AF1233" s="19" t="s">
        <v>1719</v>
      </c>
      <c r="AG1233" s="19" t="s">
        <v>4809</v>
      </c>
      <c r="AH1233" s="19" t="s">
        <v>1594</v>
      </c>
      <c r="AI1233" s="19" t="s">
        <v>1595</v>
      </c>
      <c r="AJ1233" s="45">
        <v>0.05</v>
      </c>
      <c r="AK1233" s="45">
        <v>24</v>
      </c>
      <c r="AL1233" s="19" t="s">
        <v>1501</v>
      </c>
      <c r="AM1233" s="46">
        <v>37360</v>
      </c>
      <c r="AN1233" s="46">
        <v>24050</v>
      </c>
      <c r="AO1233" s="46">
        <v>13310</v>
      </c>
      <c r="AP1233" s="45">
        <v>211.2</v>
      </c>
      <c r="AQ1233" s="45"/>
      <c r="AR1233" s="45" t="str">
        <f>IFERROR(VLOOKUP(AB1233,'Pedidos marco'!$A$1:$D$10000,4,0)," ")</f>
        <v xml:space="preserve"> </v>
      </c>
      <c r="AS1233" s="45">
        <f t="shared" si="133"/>
        <v>7</v>
      </c>
      <c r="AT1233" s="45" t="str">
        <f t="shared" si="134"/>
        <v>07</v>
      </c>
      <c r="AU1233" s="47">
        <v>24</v>
      </c>
      <c r="AV1233" s="19" t="str">
        <f t="shared" si="135"/>
        <v>04 April</v>
      </c>
      <c r="AW1233" s="19">
        <f t="shared" si="136"/>
        <v>0.44</v>
      </c>
      <c r="AX1233" s="19">
        <f t="shared" si="137"/>
        <v>8.7999999999999989</v>
      </c>
      <c r="AY1233" s="19" t="e">
        <f>VLOOKUP(AG1233,Cías!$A$1:$E$10000,5,0)</f>
        <v>#N/A</v>
      </c>
      <c r="AZ1233" s="19" t="str">
        <f t="shared" si="138"/>
        <v>1021688</v>
      </c>
      <c r="BA1233" s="19" t="str">
        <f t="shared" si="139"/>
        <v>CADENA CIFUENTES IVON SILVANA</v>
      </c>
      <c r="BB1233" s="19" t="e">
        <f>VLOOKUP(AG1233,Cías!$A$1:$E$10000,3,0)</f>
        <v>#N/A</v>
      </c>
      <c r="BC1233" s="19"/>
      <c r="BD1233" s="19"/>
      <c r="BE1233" s="19"/>
      <c r="BF1233" s="19"/>
      <c r="BG1233" s="19"/>
      <c r="BH1233" s="19"/>
      <c r="BI1233" s="19"/>
      <c r="BJ1233" s="19"/>
    </row>
    <row r="1234" spans="1:62" ht="15" x14ac:dyDescent="0.2">
      <c r="A1234" s="19" t="s">
        <v>11989</v>
      </c>
      <c r="B1234" s="19" t="s">
        <v>1479</v>
      </c>
      <c r="C1234" s="43">
        <v>44658</v>
      </c>
      <c r="D1234" s="44">
        <v>0.88749999999999996</v>
      </c>
      <c r="E1234" s="19" t="s">
        <v>11990</v>
      </c>
      <c r="F1234" s="19" t="s">
        <v>11991</v>
      </c>
      <c r="G1234" s="19" t="s">
        <v>11992</v>
      </c>
      <c r="H1234" s="45">
        <v>4318.24</v>
      </c>
      <c r="I1234" s="45">
        <v>4841.6400000000003</v>
      </c>
      <c r="J1234" s="19" t="s">
        <v>1560</v>
      </c>
      <c r="K1234" s="19" t="s">
        <v>11993</v>
      </c>
      <c r="L1234" s="19" t="s">
        <v>11994</v>
      </c>
      <c r="M1234" s="19" t="s">
        <v>11995</v>
      </c>
      <c r="N1234" s="19" t="s">
        <v>11989</v>
      </c>
      <c r="O1234" s="19" t="s">
        <v>367</v>
      </c>
      <c r="P1234" s="19" t="s">
        <v>368</v>
      </c>
      <c r="Q1234" s="46">
        <v>640</v>
      </c>
      <c r="R1234" s="19" t="s">
        <v>1544</v>
      </c>
      <c r="S1234" s="19" t="s">
        <v>5443</v>
      </c>
      <c r="T1234" s="19" t="s">
        <v>5444</v>
      </c>
      <c r="U1234" s="19" t="s">
        <v>5445</v>
      </c>
      <c r="V1234" s="19" t="s">
        <v>5446</v>
      </c>
      <c r="W1234" s="19" t="s">
        <v>1865</v>
      </c>
      <c r="X1234" s="19" t="s">
        <v>5447</v>
      </c>
      <c r="Y1234" s="19" t="s">
        <v>1867</v>
      </c>
      <c r="Z1234" s="19" t="s">
        <v>1868</v>
      </c>
      <c r="AA1234" s="46">
        <v>30</v>
      </c>
      <c r="AB1234" s="19" t="s">
        <v>570</v>
      </c>
      <c r="AC1234" s="19" t="s">
        <v>293</v>
      </c>
      <c r="AD1234" s="19" t="s">
        <v>6925</v>
      </c>
      <c r="AE1234" s="19" t="s">
        <v>6926</v>
      </c>
      <c r="AF1234" s="19" t="s">
        <v>1592</v>
      </c>
      <c r="AG1234" s="19" t="s">
        <v>6927</v>
      </c>
      <c r="AH1234" s="19" t="s">
        <v>1594</v>
      </c>
      <c r="AI1234" s="19" t="s">
        <v>1595</v>
      </c>
      <c r="AJ1234" s="45">
        <v>0.05</v>
      </c>
      <c r="AK1234" s="45">
        <v>32</v>
      </c>
      <c r="AL1234" s="19" t="s">
        <v>1501</v>
      </c>
      <c r="AM1234" s="46">
        <v>50420</v>
      </c>
      <c r="AN1234" s="46">
        <v>32040</v>
      </c>
      <c r="AO1234" s="46">
        <v>18380</v>
      </c>
      <c r="AP1234" s="45">
        <v>121.6</v>
      </c>
      <c r="AQ1234" s="45"/>
      <c r="AR1234" s="45" t="str">
        <f>IFERROR(VLOOKUP(AB1234,'Pedidos marco'!$A$1:$D$10000,4,0)," ")</f>
        <v xml:space="preserve"> </v>
      </c>
      <c r="AS1234" s="45">
        <f t="shared" si="133"/>
        <v>7</v>
      </c>
      <c r="AT1234" s="45" t="str">
        <f t="shared" si="134"/>
        <v>07</v>
      </c>
      <c r="AU1234" s="47">
        <v>32</v>
      </c>
      <c r="AV1234" s="19" t="str">
        <f t="shared" si="135"/>
        <v>04 April</v>
      </c>
      <c r="AW1234" s="19">
        <f t="shared" si="136"/>
        <v>0.19</v>
      </c>
      <c r="AX1234" s="19">
        <f t="shared" si="137"/>
        <v>3.8</v>
      </c>
      <c r="AY1234" s="19" t="e">
        <f>VLOOKUP(AG1234,Cías!$A$1:$E$10000,5,0)</f>
        <v>#N/A</v>
      </c>
      <c r="AZ1234" s="19" t="str">
        <f t="shared" si="138"/>
        <v>1013772</v>
      </c>
      <c r="BA1234" s="19" t="str">
        <f t="shared" si="139"/>
        <v>SIERRA HERRERA MARCELO EDUARDO</v>
      </c>
      <c r="BB1234" s="19" t="e">
        <f>VLOOKUP(AG1234,Cías!$A$1:$E$10000,3,0)</f>
        <v>#N/A</v>
      </c>
      <c r="BC1234" s="19"/>
      <c r="BD1234" s="19"/>
      <c r="BE1234" s="19"/>
      <c r="BF1234" s="19"/>
      <c r="BG1234" s="19"/>
      <c r="BH1234" s="19"/>
      <c r="BI1234" s="19"/>
      <c r="BJ1234" s="19"/>
    </row>
    <row r="1235" spans="1:62" ht="15" x14ac:dyDescent="0.2">
      <c r="A1235" s="19" t="s">
        <v>11996</v>
      </c>
      <c r="B1235" s="19" t="s">
        <v>1479</v>
      </c>
      <c r="C1235" s="43">
        <v>44658</v>
      </c>
      <c r="D1235" s="44">
        <v>0.88888888888888995</v>
      </c>
      <c r="E1235" s="19" t="s">
        <v>11997</v>
      </c>
      <c r="F1235" s="19" t="s">
        <v>11998</v>
      </c>
      <c r="G1235" s="19" t="s">
        <v>11999</v>
      </c>
      <c r="H1235" s="45">
        <v>835.2</v>
      </c>
      <c r="I1235" s="45">
        <v>936.43</v>
      </c>
      <c r="J1235" s="19" t="s">
        <v>1560</v>
      </c>
      <c r="K1235" s="19" t="s">
        <v>12000</v>
      </c>
      <c r="L1235" s="19" t="s">
        <v>12001</v>
      </c>
      <c r="M1235" s="19" t="s">
        <v>12002</v>
      </c>
      <c r="N1235" s="19" t="s">
        <v>11996</v>
      </c>
      <c r="O1235" s="19" t="s">
        <v>371</v>
      </c>
      <c r="P1235" s="19" t="s">
        <v>372</v>
      </c>
      <c r="Q1235" s="46">
        <v>120</v>
      </c>
      <c r="R1235" s="19" t="s">
        <v>1544</v>
      </c>
      <c r="S1235" s="19" t="s">
        <v>12003</v>
      </c>
      <c r="T1235" s="19" t="s">
        <v>12004</v>
      </c>
      <c r="U1235" s="19" t="s">
        <v>12005</v>
      </c>
      <c r="V1235" s="19" t="s">
        <v>12006</v>
      </c>
      <c r="W1235" s="19" t="s">
        <v>415</v>
      </c>
      <c r="X1235" s="19" t="s">
        <v>12007</v>
      </c>
      <c r="Y1235" s="19" t="s">
        <v>2591</v>
      </c>
      <c r="Z1235" s="19" t="s">
        <v>2592</v>
      </c>
      <c r="AA1235" s="46">
        <v>102</v>
      </c>
      <c r="AB1235" s="19" t="s">
        <v>504</v>
      </c>
      <c r="AC1235" s="19" t="s">
        <v>157</v>
      </c>
      <c r="AD1235" s="19" t="s">
        <v>5075</v>
      </c>
      <c r="AE1235" s="19" t="s">
        <v>1481</v>
      </c>
      <c r="AF1235" s="19" t="s">
        <v>1554</v>
      </c>
      <c r="AG1235" s="19" t="s">
        <v>5076</v>
      </c>
      <c r="AH1235" s="19" t="s">
        <v>1499</v>
      </c>
      <c r="AI1235" s="19" t="s">
        <v>1500</v>
      </c>
      <c r="AJ1235" s="45">
        <v>0</v>
      </c>
      <c r="AK1235" s="45">
        <v>0</v>
      </c>
      <c r="AL1235" s="19" t="s">
        <v>1501</v>
      </c>
      <c r="AM1235" s="46">
        <v>10490</v>
      </c>
      <c r="AN1235" s="46">
        <v>6010</v>
      </c>
      <c r="AO1235" s="46">
        <v>4480</v>
      </c>
      <c r="AP1235" s="45">
        <v>51.6</v>
      </c>
      <c r="AQ1235" s="45"/>
      <c r="AR1235" s="45" t="str">
        <f>IFERROR(VLOOKUP(AB1235,'Pedidos marco'!$A$1:$D$10000,4,0)," ")</f>
        <v xml:space="preserve"> </v>
      </c>
      <c r="AS1235" s="45">
        <f t="shared" si="133"/>
        <v>7</v>
      </c>
      <c r="AT1235" s="45" t="str">
        <f t="shared" si="134"/>
        <v>07</v>
      </c>
      <c r="AU1235" s="47">
        <v>6</v>
      </c>
      <c r="AV1235" s="19" t="str">
        <f t="shared" si="135"/>
        <v>04 April</v>
      </c>
      <c r="AW1235" s="19">
        <f t="shared" si="136"/>
        <v>0.43</v>
      </c>
      <c r="AX1235" s="19">
        <f t="shared" si="137"/>
        <v>8.6</v>
      </c>
      <c r="AY1235" s="19" t="e">
        <f>VLOOKUP(AG1235,Cías!$A$1:$E$10000,5,0)</f>
        <v>#N/A</v>
      </c>
      <c r="AZ1235" s="19" t="str">
        <f t="shared" si="138"/>
        <v>1013275</v>
      </c>
      <c r="BA1235" s="19" t="str">
        <f t="shared" si="139"/>
        <v>HARO RUIZ SIXTO RIGOBERTO</v>
      </c>
      <c r="BB1235" s="19" t="e">
        <f>VLOOKUP(AG1235,Cías!$A$1:$E$10000,3,0)</f>
        <v>#N/A</v>
      </c>
      <c r="BC1235" s="19"/>
      <c r="BD1235" s="19"/>
      <c r="BE1235" s="19"/>
      <c r="BF1235" s="19"/>
      <c r="BG1235" s="19"/>
      <c r="BH1235" s="19"/>
      <c r="BI1235" s="19"/>
      <c r="BJ1235" s="19"/>
    </row>
    <row r="1236" spans="1:62" ht="15" x14ac:dyDescent="0.2">
      <c r="A1236" s="19" t="s">
        <v>11996</v>
      </c>
      <c r="B1236" s="19" t="s">
        <v>1479</v>
      </c>
      <c r="C1236" s="43">
        <v>44658</v>
      </c>
      <c r="D1236" s="44">
        <v>0.88888888888888995</v>
      </c>
      <c r="E1236" s="19" t="s">
        <v>12008</v>
      </c>
      <c r="F1236" s="19" t="s">
        <v>12009</v>
      </c>
      <c r="G1236" s="19" t="s">
        <v>12010</v>
      </c>
      <c r="H1236" s="45">
        <v>1663.2</v>
      </c>
      <c r="I1236" s="45">
        <v>1864.79</v>
      </c>
      <c r="J1236" s="19" t="s">
        <v>1560</v>
      </c>
      <c r="K1236" s="19" t="s">
        <v>12000</v>
      </c>
      <c r="L1236" s="19" t="s">
        <v>12011</v>
      </c>
      <c r="M1236" s="19" t="s">
        <v>12012</v>
      </c>
      <c r="N1236" s="19" t="s">
        <v>11996</v>
      </c>
      <c r="O1236" s="19" t="s">
        <v>367</v>
      </c>
      <c r="P1236" s="19" t="s">
        <v>368</v>
      </c>
      <c r="Q1236" s="46">
        <v>240</v>
      </c>
      <c r="R1236" s="19" t="s">
        <v>1544</v>
      </c>
      <c r="S1236" s="19" t="s">
        <v>12003</v>
      </c>
      <c r="T1236" s="19" t="s">
        <v>12004</v>
      </c>
      <c r="U1236" s="19" t="s">
        <v>12005</v>
      </c>
      <c r="V1236" s="19" t="s">
        <v>12006</v>
      </c>
      <c r="W1236" s="19" t="s">
        <v>415</v>
      </c>
      <c r="X1236" s="19" t="s">
        <v>12007</v>
      </c>
      <c r="Y1236" s="19" t="s">
        <v>2591</v>
      </c>
      <c r="Z1236" s="19" t="s">
        <v>2592</v>
      </c>
      <c r="AA1236" s="46">
        <v>102</v>
      </c>
      <c r="AB1236" s="19" t="s">
        <v>504</v>
      </c>
      <c r="AC1236" s="19" t="s">
        <v>157</v>
      </c>
      <c r="AD1236" s="19" t="s">
        <v>5075</v>
      </c>
      <c r="AE1236" s="19" t="s">
        <v>1481</v>
      </c>
      <c r="AF1236" s="19" t="s">
        <v>1554</v>
      </c>
      <c r="AG1236" s="19" t="s">
        <v>5076</v>
      </c>
      <c r="AH1236" s="19" t="s">
        <v>1499</v>
      </c>
      <c r="AI1236" s="19" t="s">
        <v>1500</v>
      </c>
      <c r="AJ1236" s="45">
        <v>0</v>
      </c>
      <c r="AK1236" s="45">
        <v>0</v>
      </c>
      <c r="AL1236" s="19" t="s">
        <v>1501</v>
      </c>
      <c r="AM1236" s="46">
        <v>16500</v>
      </c>
      <c r="AN1236" s="46">
        <v>12020</v>
      </c>
      <c r="AO1236" s="46">
        <v>4480</v>
      </c>
      <c r="AP1236" s="45">
        <v>103.2</v>
      </c>
      <c r="AQ1236" s="45"/>
      <c r="AR1236" s="45" t="str">
        <f>IFERROR(VLOOKUP(AB1236,'Pedidos marco'!$A$1:$D$10000,4,0)," ")</f>
        <v xml:space="preserve"> </v>
      </c>
      <c r="AS1236" s="45">
        <f t="shared" si="133"/>
        <v>7</v>
      </c>
      <c r="AT1236" s="45" t="str">
        <f t="shared" si="134"/>
        <v>07</v>
      </c>
      <c r="AU1236" s="47">
        <v>12</v>
      </c>
      <c r="AV1236" s="19" t="str">
        <f t="shared" si="135"/>
        <v>04 April</v>
      </c>
      <c r="AW1236" s="19">
        <f t="shared" si="136"/>
        <v>0.43</v>
      </c>
      <c r="AX1236" s="19">
        <f t="shared" si="137"/>
        <v>8.6</v>
      </c>
      <c r="AY1236" s="19" t="e">
        <f>VLOOKUP(AG1236,Cías!$A$1:$E$10000,5,0)</f>
        <v>#N/A</v>
      </c>
      <c r="AZ1236" s="19" t="str">
        <f t="shared" si="138"/>
        <v>1013275</v>
      </c>
      <c r="BA1236" s="19" t="str">
        <f t="shared" si="139"/>
        <v>HARO RUIZ SIXTO RIGOBERTO</v>
      </c>
      <c r="BB1236" s="19" t="e">
        <f>VLOOKUP(AG1236,Cías!$A$1:$E$10000,3,0)</f>
        <v>#N/A</v>
      </c>
      <c r="BC1236" s="19"/>
      <c r="BD1236" s="19"/>
      <c r="BE1236" s="19"/>
      <c r="BF1236" s="19"/>
      <c r="BG1236" s="19"/>
      <c r="BH1236" s="19"/>
      <c r="BI1236" s="19"/>
      <c r="BJ1236" s="19"/>
    </row>
    <row r="1237" spans="1:62" ht="15" x14ac:dyDescent="0.2">
      <c r="A1237" s="19" t="s">
        <v>12013</v>
      </c>
      <c r="B1237" s="19" t="s">
        <v>1479</v>
      </c>
      <c r="C1237" s="43">
        <v>44658</v>
      </c>
      <c r="D1237" s="44">
        <v>0.89027777777778005</v>
      </c>
      <c r="E1237" s="19" t="s">
        <v>12014</v>
      </c>
      <c r="F1237" s="19" t="s">
        <v>12015</v>
      </c>
      <c r="G1237" s="19" t="s">
        <v>12016</v>
      </c>
      <c r="H1237" s="45">
        <v>3897.99</v>
      </c>
      <c r="I1237" s="45">
        <v>4370.45</v>
      </c>
      <c r="J1237" s="19" t="s">
        <v>1560</v>
      </c>
      <c r="K1237" s="19" t="s">
        <v>12017</v>
      </c>
      <c r="L1237" s="19" t="s">
        <v>12018</v>
      </c>
      <c r="M1237" s="19" t="s">
        <v>12019</v>
      </c>
      <c r="N1237" s="19" t="s">
        <v>12013</v>
      </c>
      <c r="O1237" s="19" t="s">
        <v>1486</v>
      </c>
      <c r="P1237" s="19" t="s">
        <v>1487</v>
      </c>
      <c r="Q1237" s="46">
        <v>32.020000000000003</v>
      </c>
      <c r="R1237" s="19" t="s">
        <v>1488</v>
      </c>
      <c r="S1237" s="19" t="s">
        <v>1623</v>
      </c>
      <c r="T1237" s="19" t="s">
        <v>1624</v>
      </c>
      <c r="U1237" s="19" t="s">
        <v>4381</v>
      </c>
      <c r="V1237" s="19" t="s">
        <v>4382</v>
      </c>
      <c r="W1237" s="19" t="s">
        <v>1829</v>
      </c>
      <c r="X1237" s="19" t="s">
        <v>4383</v>
      </c>
      <c r="Y1237" s="19" t="s">
        <v>1831</v>
      </c>
      <c r="Z1237" s="19" t="s">
        <v>1832</v>
      </c>
      <c r="AA1237" s="46">
        <v>8</v>
      </c>
      <c r="AB1237" s="19" t="s">
        <v>466</v>
      </c>
      <c r="AC1237" s="19" t="s">
        <v>82</v>
      </c>
      <c r="AD1237" s="19" t="s">
        <v>3173</v>
      </c>
      <c r="AE1237" s="19" t="s">
        <v>3174</v>
      </c>
      <c r="AF1237" s="19" t="s">
        <v>1497</v>
      </c>
      <c r="AG1237" s="19" t="s">
        <v>3175</v>
      </c>
      <c r="AH1237" s="19" t="s">
        <v>1499</v>
      </c>
      <c r="AI1237" s="19" t="s">
        <v>1500</v>
      </c>
      <c r="AJ1237" s="45">
        <v>0</v>
      </c>
      <c r="AK1237" s="45">
        <v>0</v>
      </c>
      <c r="AL1237" s="19" t="s">
        <v>1501</v>
      </c>
      <c r="AM1237" s="46">
        <v>50460</v>
      </c>
      <c r="AN1237" s="46">
        <v>32020</v>
      </c>
      <c r="AO1237" s="46">
        <v>18440</v>
      </c>
      <c r="AP1237" s="45">
        <v>112.71</v>
      </c>
      <c r="AQ1237" s="45"/>
      <c r="AR1237" s="45" t="str">
        <f>IFERROR(VLOOKUP(AB1237,'Pedidos marco'!$A$1:$D$10000,4,0)," ")</f>
        <v xml:space="preserve"> </v>
      </c>
      <c r="AS1237" s="45">
        <f t="shared" si="133"/>
        <v>7</v>
      </c>
      <c r="AT1237" s="45" t="str">
        <f t="shared" si="134"/>
        <v>07</v>
      </c>
      <c r="AU1237" s="47">
        <v>32.020000000000003</v>
      </c>
      <c r="AV1237" s="19" t="str">
        <f t="shared" si="135"/>
        <v>04 April</v>
      </c>
      <c r="AW1237" s="19">
        <f t="shared" si="136"/>
        <v>3.5199875078076195</v>
      </c>
      <c r="AX1237" s="19">
        <f t="shared" si="137"/>
        <v>3.5199875078076195</v>
      </c>
      <c r="AY1237" s="19" t="e">
        <f>VLOOKUP(AG1237,Cías!$A$1:$E$10000,5,0)</f>
        <v>#N/A</v>
      </c>
      <c r="AZ1237" s="19" t="str">
        <f t="shared" si="138"/>
        <v>1013576</v>
      </c>
      <c r="BA1237" s="19" t="str">
        <f t="shared" si="139"/>
        <v>CASTRO SALGADO LUCIO OSWALDO</v>
      </c>
      <c r="BB1237" s="19" t="e">
        <f>VLOOKUP(AG1237,Cías!$A$1:$E$10000,3,0)</f>
        <v>#N/A</v>
      </c>
      <c r="BC1237" s="19"/>
      <c r="BD1237" s="19"/>
      <c r="BE1237" s="19"/>
      <c r="BF1237" s="19"/>
      <c r="BG1237" s="19"/>
      <c r="BH1237" s="19"/>
      <c r="BI1237" s="19"/>
      <c r="BJ1237" s="19"/>
    </row>
    <row r="1238" spans="1:62" ht="15" x14ac:dyDescent="0.2">
      <c r="A1238" s="19" t="s">
        <v>12020</v>
      </c>
      <c r="B1238" s="19" t="s">
        <v>1479</v>
      </c>
      <c r="C1238" s="43">
        <v>44658</v>
      </c>
      <c r="D1238" s="44">
        <v>0.89166666666667005</v>
      </c>
      <c r="E1238" s="19" t="s">
        <v>12021</v>
      </c>
      <c r="F1238" s="19" t="s">
        <v>12022</v>
      </c>
      <c r="G1238" s="19" t="s">
        <v>12023</v>
      </c>
      <c r="H1238" s="45">
        <v>4193.1400000000003</v>
      </c>
      <c r="I1238" s="45">
        <v>4701.38</v>
      </c>
      <c r="J1238" s="19" t="s">
        <v>1560</v>
      </c>
      <c r="K1238" s="19" t="s">
        <v>12024</v>
      </c>
      <c r="L1238" s="19" t="s">
        <v>12025</v>
      </c>
      <c r="M1238" s="19" t="s">
        <v>12026</v>
      </c>
      <c r="N1238" s="19" t="s">
        <v>12020</v>
      </c>
      <c r="O1238" s="19" t="s">
        <v>367</v>
      </c>
      <c r="P1238" s="19" t="s">
        <v>368</v>
      </c>
      <c r="Q1238" s="46">
        <v>660</v>
      </c>
      <c r="R1238" s="19" t="s">
        <v>1544</v>
      </c>
      <c r="S1238" s="19" t="s">
        <v>1754</v>
      </c>
      <c r="T1238" s="19" t="s">
        <v>104</v>
      </c>
      <c r="U1238" s="19" t="s">
        <v>2901</v>
      </c>
      <c r="V1238" s="19" t="s">
        <v>2902</v>
      </c>
      <c r="W1238" s="19" t="s">
        <v>2127</v>
      </c>
      <c r="X1238" s="19" t="s">
        <v>2903</v>
      </c>
      <c r="Y1238" s="19" t="s">
        <v>2129</v>
      </c>
      <c r="Z1238" s="19" t="s">
        <v>2130</v>
      </c>
      <c r="AA1238" s="46">
        <v>205</v>
      </c>
      <c r="AB1238" s="19" t="s">
        <v>477</v>
      </c>
      <c r="AC1238" s="19" t="s">
        <v>104</v>
      </c>
      <c r="AD1238" s="19" t="s">
        <v>1761</v>
      </c>
      <c r="AE1238" s="19" t="s">
        <v>1762</v>
      </c>
      <c r="AF1238" s="19" t="s">
        <v>1592</v>
      </c>
      <c r="AG1238" s="19" t="s">
        <v>1763</v>
      </c>
      <c r="AH1238" s="19" t="s">
        <v>1499</v>
      </c>
      <c r="AI1238" s="19" t="s">
        <v>1500</v>
      </c>
      <c r="AJ1238" s="45">
        <v>0</v>
      </c>
      <c r="AK1238" s="45">
        <v>0</v>
      </c>
      <c r="AL1238" s="19" t="s">
        <v>1501</v>
      </c>
      <c r="AM1238" s="46">
        <v>51080</v>
      </c>
      <c r="AN1238" s="46">
        <v>33030</v>
      </c>
      <c r="AO1238" s="46">
        <v>18050</v>
      </c>
      <c r="AP1238" s="45">
        <v>514.79999999999995</v>
      </c>
      <c r="AQ1238" s="45"/>
      <c r="AR1238" s="45" t="str">
        <f>IFERROR(VLOOKUP(AB1238,'Pedidos marco'!$A$1:$D$10000,4,0)," ")</f>
        <v xml:space="preserve"> </v>
      </c>
      <c r="AS1238" s="45">
        <f t="shared" si="133"/>
        <v>7</v>
      </c>
      <c r="AT1238" s="45" t="str">
        <f t="shared" si="134"/>
        <v>07</v>
      </c>
      <c r="AU1238" s="47">
        <v>33</v>
      </c>
      <c r="AV1238" s="19" t="str">
        <f t="shared" si="135"/>
        <v>04 April</v>
      </c>
      <c r="AW1238" s="19">
        <f t="shared" si="136"/>
        <v>0.77999999999999992</v>
      </c>
      <c r="AX1238" s="19">
        <f t="shared" si="137"/>
        <v>15.599999999999998</v>
      </c>
      <c r="AY1238" s="19" t="e">
        <f>VLOOKUP(AG1238,Cías!$A$1:$E$10000,5,0)</f>
        <v>#N/A</v>
      </c>
      <c r="AZ1238" s="19" t="str">
        <f t="shared" si="138"/>
        <v>1013863</v>
      </c>
      <c r="BA1238" s="19" t="str">
        <f t="shared" si="139"/>
        <v>DISTRIBUCIONES NARANJO</v>
      </c>
      <c r="BB1238" s="19" t="e">
        <f>VLOOKUP(AG1238,Cías!$A$1:$E$10000,3,0)</f>
        <v>#N/A</v>
      </c>
      <c r="BC1238" s="19"/>
      <c r="BD1238" s="19"/>
      <c r="BE1238" s="19"/>
      <c r="BF1238" s="19"/>
      <c r="BG1238" s="19"/>
      <c r="BH1238" s="19"/>
      <c r="BI1238" s="19"/>
      <c r="BJ1238" s="19"/>
    </row>
    <row r="1239" spans="1:62" ht="15" x14ac:dyDescent="0.2">
      <c r="A1239" s="19" t="s">
        <v>12027</v>
      </c>
      <c r="B1239" s="19" t="s">
        <v>1479</v>
      </c>
      <c r="C1239" s="43">
        <v>44658</v>
      </c>
      <c r="D1239" s="44">
        <v>0.89861111111111003</v>
      </c>
      <c r="E1239" s="19" t="s">
        <v>12028</v>
      </c>
      <c r="F1239" s="19" t="s">
        <v>12029</v>
      </c>
      <c r="G1239" s="19" t="s">
        <v>12030</v>
      </c>
      <c r="H1239" s="45">
        <v>1386.88</v>
      </c>
      <c r="I1239" s="45">
        <v>1554.98</v>
      </c>
      <c r="J1239" s="19" t="s">
        <v>1560</v>
      </c>
      <c r="K1239" s="19" t="s">
        <v>12031</v>
      </c>
      <c r="L1239" s="19" t="s">
        <v>12032</v>
      </c>
      <c r="M1239" s="19" t="s">
        <v>12033</v>
      </c>
      <c r="N1239" s="19" t="s">
        <v>12027</v>
      </c>
      <c r="O1239" s="19" t="s">
        <v>371</v>
      </c>
      <c r="P1239" s="19" t="s">
        <v>372</v>
      </c>
      <c r="Q1239" s="46">
        <v>200</v>
      </c>
      <c r="R1239" s="19" t="s">
        <v>1544</v>
      </c>
      <c r="S1239" s="19" t="s">
        <v>6314</v>
      </c>
      <c r="T1239" s="19" t="s">
        <v>6315</v>
      </c>
      <c r="U1239" s="19" t="s">
        <v>6316</v>
      </c>
      <c r="V1239" s="19" t="s">
        <v>6317</v>
      </c>
      <c r="W1239" s="19" t="s">
        <v>1917</v>
      </c>
      <c r="X1239" s="19" t="s">
        <v>6318</v>
      </c>
      <c r="Y1239" s="19" t="s">
        <v>1946</v>
      </c>
      <c r="Z1239" s="19" t="s">
        <v>1947</v>
      </c>
      <c r="AA1239" s="46">
        <v>15</v>
      </c>
      <c r="AB1239" s="19" t="s">
        <v>593</v>
      </c>
      <c r="AC1239" s="19" t="s">
        <v>343</v>
      </c>
      <c r="AD1239" s="19" t="s">
        <v>1933</v>
      </c>
      <c r="AE1239" s="19" t="s">
        <v>1934</v>
      </c>
      <c r="AF1239" s="19" t="s">
        <v>1719</v>
      </c>
      <c r="AG1239" s="19" t="s">
        <v>1935</v>
      </c>
      <c r="AH1239" s="19" t="s">
        <v>1594</v>
      </c>
      <c r="AI1239" s="19" t="s">
        <v>1595</v>
      </c>
      <c r="AJ1239" s="45">
        <v>0.05</v>
      </c>
      <c r="AK1239" s="45">
        <v>10</v>
      </c>
      <c r="AL1239" s="19" t="s">
        <v>1501</v>
      </c>
      <c r="AM1239" s="46">
        <v>17523.332999999999</v>
      </c>
      <c r="AN1239" s="46">
        <v>10008.333000000001</v>
      </c>
      <c r="AO1239" s="46">
        <v>7515</v>
      </c>
      <c r="AP1239" s="45">
        <v>30</v>
      </c>
      <c r="AQ1239" s="45"/>
      <c r="AR1239" s="45" t="str">
        <f>IFERROR(VLOOKUP(AB1239,'Pedidos marco'!$A$1:$D$10000,4,0)," ")</f>
        <v xml:space="preserve"> </v>
      </c>
      <c r="AS1239" s="45">
        <f t="shared" si="133"/>
        <v>7</v>
      </c>
      <c r="AT1239" s="45" t="str">
        <f t="shared" si="134"/>
        <v>07</v>
      </c>
      <c r="AU1239" s="47">
        <v>10</v>
      </c>
      <c r="AV1239" s="19" t="str">
        <f t="shared" si="135"/>
        <v>04 April</v>
      </c>
      <c r="AW1239" s="19">
        <f t="shared" si="136"/>
        <v>0.15</v>
      </c>
      <c r="AX1239" s="19">
        <f t="shared" si="137"/>
        <v>3</v>
      </c>
      <c r="AY1239" s="19" t="e">
        <f>VLOOKUP(AG1239,Cías!$A$1:$E$10000,5,0)</f>
        <v>#N/A</v>
      </c>
      <c r="AZ1239" s="19" t="str">
        <f t="shared" si="138"/>
        <v>1013102</v>
      </c>
      <c r="BA1239" s="19" t="str">
        <f t="shared" si="139"/>
        <v>VIZCAINO FLORES JENNY NARCISA</v>
      </c>
      <c r="BB1239" s="19" t="e">
        <f>VLOOKUP(AG1239,Cías!$A$1:$E$10000,3,0)</f>
        <v>#N/A</v>
      </c>
      <c r="BC1239" s="19"/>
      <c r="BD1239" s="19"/>
      <c r="BE1239" s="19"/>
      <c r="BF1239" s="19"/>
      <c r="BG1239" s="19"/>
      <c r="BH1239" s="19"/>
      <c r="BI1239" s="19"/>
      <c r="BJ1239" s="19"/>
    </row>
    <row r="1240" spans="1:62" ht="15" x14ac:dyDescent="0.2">
      <c r="A1240" s="19" t="s">
        <v>12027</v>
      </c>
      <c r="B1240" s="19" t="s">
        <v>1479</v>
      </c>
      <c r="C1240" s="43">
        <v>44658</v>
      </c>
      <c r="D1240" s="44">
        <v>0.89861111111111003</v>
      </c>
      <c r="E1240" s="19" t="s">
        <v>12034</v>
      </c>
      <c r="F1240" s="19" t="s">
        <v>12035</v>
      </c>
      <c r="G1240" s="19" t="s">
        <v>12036</v>
      </c>
      <c r="H1240" s="45">
        <v>1922.33</v>
      </c>
      <c r="I1240" s="45">
        <v>2155.33</v>
      </c>
      <c r="J1240" s="19" t="s">
        <v>1560</v>
      </c>
      <c r="K1240" s="19" t="s">
        <v>12031</v>
      </c>
      <c r="L1240" s="19" t="s">
        <v>12037</v>
      </c>
      <c r="M1240" s="19" t="s">
        <v>12038</v>
      </c>
      <c r="N1240" s="19" t="s">
        <v>12027</v>
      </c>
      <c r="O1240" s="19" t="s">
        <v>367</v>
      </c>
      <c r="P1240" s="19" t="s">
        <v>368</v>
      </c>
      <c r="Q1240" s="46">
        <v>280</v>
      </c>
      <c r="R1240" s="19" t="s">
        <v>1544</v>
      </c>
      <c r="S1240" s="19" t="s">
        <v>6314</v>
      </c>
      <c r="T1240" s="19" t="s">
        <v>6315</v>
      </c>
      <c r="U1240" s="19" t="s">
        <v>6316</v>
      </c>
      <c r="V1240" s="19" t="s">
        <v>6317</v>
      </c>
      <c r="W1240" s="19" t="s">
        <v>1917</v>
      </c>
      <c r="X1240" s="19" t="s">
        <v>6318</v>
      </c>
      <c r="Y1240" s="19" t="s">
        <v>1946</v>
      </c>
      <c r="Z1240" s="19" t="s">
        <v>1947</v>
      </c>
      <c r="AA1240" s="46">
        <v>15</v>
      </c>
      <c r="AB1240" s="19" t="s">
        <v>593</v>
      </c>
      <c r="AC1240" s="19" t="s">
        <v>343</v>
      </c>
      <c r="AD1240" s="19" t="s">
        <v>1933</v>
      </c>
      <c r="AE1240" s="19" t="s">
        <v>1934</v>
      </c>
      <c r="AF1240" s="19" t="s">
        <v>1719</v>
      </c>
      <c r="AG1240" s="19" t="s">
        <v>1935</v>
      </c>
      <c r="AH1240" s="19" t="s">
        <v>1594</v>
      </c>
      <c r="AI1240" s="19" t="s">
        <v>1595</v>
      </c>
      <c r="AJ1240" s="45">
        <v>0.05</v>
      </c>
      <c r="AK1240" s="45">
        <v>14</v>
      </c>
      <c r="AL1240" s="19" t="s">
        <v>1501</v>
      </c>
      <c r="AM1240" s="46">
        <v>21526.667000000001</v>
      </c>
      <c r="AN1240" s="46">
        <v>14011.666999999999</v>
      </c>
      <c r="AO1240" s="46">
        <v>7515</v>
      </c>
      <c r="AP1240" s="45">
        <v>42</v>
      </c>
      <c r="AQ1240" s="45"/>
      <c r="AR1240" s="45" t="str">
        <f>IFERROR(VLOOKUP(AB1240,'Pedidos marco'!$A$1:$D$10000,4,0)," ")</f>
        <v xml:space="preserve"> </v>
      </c>
      <c r="AS1240" s="45">
        <f t="shared" si="133"/>
        <v>7</v>
      </c>
      <c r="AT1240" s="45" t="str">
        <f t="shared" si="134"/>
        <v>07</v>
      </c>
      <c r="AU1240" s="47">
        <v>14</v>
      </c>
      <c r="AV1240" s="19" t="str">
        <f t="shared" si="135"/>
        <v>04 April</v>
      </c>
      <c r="AW1240" s="19">
        <f t="shared" si="136"/>
        <v>0.15</v>
      </c>
      <c r="AX1240" s="19">
        <f t="shared" si="137"/>
        <v>3</v>
      </c>
      <c r="AY1240" s="19" t="e">
        <f>VLOOKUP(AG1240,Cías!$A$1:$E$10000,5,0)</f>
        <v>#N/A</v>
      </c>
      <c r="AZ1240" s="19" t="str">
        <f t="shared" si="138"/>
        <v>1013102</v>
      </c>
      <c r="BA1240" s="19" t="str">
        <f t="shared" si="139"/>
        <v>VIZCAINO FLORES JENNY NARCISA</v>
      </c>
      <c r="BB1240" s="19" t="e">
        <f>VLOOKUP(AG1240,Cías!$A$1:$E$10000,3,0)</f>
        <v>#N/A</v>
      </c>
      <c r="BC1240" s="19"/>
      <c r="BD1240" s="19"/>
      <c r="BE1240" s="19"/>
      <c r="BF1240" s="19"/>
      <c r="BG1240" s="19"/>
      <c r="BH1240" s="19"/>
      <c r="BI1240" s="19"/>
      <c r="BJ1240" s="19"/>
    </row>
    <row r="1241" spans="1:62" ht="15" x14ac:dyDescent="0.2">
      <c r="A1241" s="19" t="s">
        <v>12039</v>
      </c>
      <c r="B1241" s="19" t="s">
        <v>1479</v>
      </c>
      <c r="C1241" s="43">
        <v>44658</v>
      </c>
      <c r="D1241" s="44">
        <v>0.9</v>
      </c>
      <c r="E1241" s="19" t="s">
        <v>12040</v>
      </c>
      <c r="F1241" s="19" t="s">
        <v>12041</v>
      </c>
      <c r="G1241" s="19" t="s">
        <v>12042</v>
      </c>
      <c r="H1241" s="45">
        <v>4268.8</v>
      </c>
      <c r="I1241" s="45">
        <v>4786.21</v>
      </c>
      <c r="J1241" s="19" t="s">
        <v>1560</v>
      </c>
      <c r="K1241" s="19" t="s">
        <v>12043</v>
      </c>
      <c r="L1241" s="19" t="s">
        <v>12044</v>
      </c>
      <c r="M1241" s="19" t="s">
        <v>12045</v>
      </c>
      <c r="N1241" s="19" t="s">
        <v>12039</v>
      </c>
      <c r="O1241" s="19" t="s">
        <v>1603</v>
      </c>
      <c r="P1241" s="19" t="s">
        <v>1604</v>
      </c>
      <c r="Q1241" s="46">
        <v>640</v>
      </c>
      <c r="R1241" s="19" t="s">
        <v>1544</v>
      </c>
      <c r="S1241" s="19" t="s">
        <v>3795</v>
      </c>
      <c r="T1241" s="19" t="s">
        <v>3796</v>
      </c>
      <c r="U1241" s="19" t="s">
        <v>3797</v>
      </c>
      <c r="V1241" s="19" t="s">
        <v>3798</v>
      </c>
      <c r="W1241" s="19" t="s">
        <v>2076</v>
      </c>
      <c r="X1241" s="19" t="s">
        <v>3799</v>
      </c>
      <c r="Y1241" s="19" t="s">
        <v>2078</v>
      </c>
      <c r="Z1241" s="19" t="s">
        <v>2079</v>
      </c>
      <c r="AA1241" s="46">
        <v>345</v>
      </c>
      <c r="AB1241" s="19" t="s">
        <v>463</v>
      </c>
      <c r="AC1241" s="19" t="s">
        <v>76</v>
      </c>
      <c r="AD1241" s="19" t="s">
        <v>4254</v>
      </c>
      <c r="AE1241" s="19" t="s">
        <v>4255</v>
      </c>
      <c r="AF1241" s="19" t="s">
        <v>1592</v>
      </c>
      <c r="AG1241" s="19" t="s">
        <v>4256</v>
      </c>
      <c r="AH1241" s="19" t="s">
        <v>1594</v>
      </c>
      <c r="AI1241" s="19" t="s">
        <v>1595</v>
      </c>
      <c r="AJ1241" s="45">
        <v>0.05</v>
      </c>
      <c r="AK1241" s="45">
        <v>32</v>
      </c>
      <c r="AL1241" s="19" t="s">
        <v>1501</v>
      </c>
      <c r="AM1241" s="46">
        <v>50390</v>
      </c>
      <c r="AN1241" s="46">
        <v>32090</v>
      </c>
      <c r="AO1241" s="46">
        <v>18300</v>
      </c>
      <c r="AP1241" s="45">
        <v>659.2</v>
      </c>
      <c r="AQ1241" s="45"/>
      <c r="AR1241" s="45" t="str">
        <f>IFERROR(VLOOKUP(AB1241,'Pedidos marco'!$A$1:$D$10000,4,0)," ")</f>
        <v xml:space="preserve"> </v>
      </c>
      <c r="AS1241" s="45">
        <f t="shared" si="133"/>
        <v>7</v>
      </c>
      <c r="AT1241" s="45" t="str">
        <f t="shared" si="134"/>
        <v>07</v>
      </c>
      <c r="AU1241" s="47">
        <v>32</v>
      </c>
      <c r="AV1241" s="19" t="str">
        <f t="shared" si="135"/>
        <v>04 April</v>
      </c>
      <c r="AW1241" s="19">
        <f t="shared" si="136"/>
        <v>1.03</v>
      </c>
      <c r="AX1241" s="19">
        <f t="shared" si="137"/>
        <v>20.6</v>
      </c>
      <c r="AY1241" s="19" t="e">
        <f>VLOOKUP(AG1241,Cías!$A$1:$E$10000,5,0)</f>
        <v>#N/A</v>
      </c>
      <c r="AZ1241" s="19" t="str">
        <f t="shared" si="138"/>
        <v>1014016</v>
      </c>
      <c r="BA1241" s="19" t="str">
        <f t="shared" si="139"/>
        <v>CARRILLO VARGAS MARIO ALFREDO</v>
      </c>
      <c r="BB1241" s="19" t="e">
        <f>VLOOKUP(AG1241,Cías!$A$1:$E$10000,3,0)</f>
        <v>#N/A</v>
      </c>
      <c r="BC1241" s="19"/>
      <c r="BD1241" s="19"/>
      <c r="BE1241" s="19"/>
      <c r="BF1241" s="19"/>
      <c r="BG1241" s="19"/>
      <c r="BH1241" s="19"/>
      <c r="BI1241" s="19"/>
      <c r="BJ1241" s="19"/>
    </row>
    <row r="1242" spans="1:62" ht="15" x14ac:dyDescent="0.2">
      <c r="A1242" s="19" t="s">
        <v>12046</v>
      </c>
      <c r="B1242" s="19" t="s">
        <v>1479</v>
      </c>
      <c r="C1242" s="43">
        <v>44658</v>
      </c>
      <c r="D1242" s="44">
        <v>0.90416666666667</v>
      </c>
      <c r="E1242" s="19" t="s">
        <v>12047</v>
      </c>
      <c r="F1242" s="19" t="s">
        <v>12048</v>
      </c>
      <c r="G1242" s="19" t="s">
        <v>12049</v>
      </c>
      <c r="H1242" s="45">
        <v>3775.2</v>
      </c>
      <c r="I1242" s="45">
        <v>4232.7700000000004</v>
      </c>
      <c r="J1242" s="19" t="s">
        <v>1560</v>
      </c>
      <c r="K1242" s="19" t="s">
        <v>11721</v>
      </c>
      <c r="L1242" s="19" t="s">
        <v>12050</v>
      </c>
      <c r="M1242" s="19" t="s">
        <v>12051</v>
      </c>
      <c r="N1242" s="19" t="s">
        <v>12046</v>
      </c>
      <c r="O1242" s="19" t="s">
        <v>1486</v>
      </c>
      <c r="P1242" s="19" t="s">
        <v>1487</v>
      </c>
      <c r="Q1242" s="46">
        <v>31.46</v>
      </c>
      <c r="R1242" s="19" t="s">
        <v>1488</v>
      </c>
      <c r="S1242" s="19" t="s">
        <v>8781</v>
      </c>
      <c r="T1242" s="19" t="s">
        <v>8782</v>
      </c>
      <c r="U1242" s="19" t="s">
        <v>8783</v>
      </c>
      <c r="V1242" s="19" t="s">
        <v>8784</v>
      </c>
      <c r="W1242" s="19" t="s">
        <v>415</v>
      </c>
      <c r="X1242" s="19" t="s">
        <v>8785</v>
      </c>
      <c r="Y1242" s="19" t="s">
        <v>8786</v>
      </c>
      <c r="Z1242" s="19" t="s">
        <v>8787</v>
      </c>
      <c r="AA1242" s="46">
        <v>127</v>
      </c>
      <c r="AB1242" s="19" t="s">
        <v>473</v>
      </c>
      <c r="AC1242" s="19" t="s">
        <v>96</v>
      </c>
      <c r="AD1242" s="19" t="s">
        <v>8875</v>
      </c>
      <c r="AE1242" s="19" t="s">
        <v>1481</v>
      </c>
      <c r="AF1242" s="19" t="s">
        <v>1497</v>
      </c>
      <c r="AG1242" s="19" t="s">
        <v>8876</v>
      </c>
      <c r="AH1242" s="19" t="s">
        <v>1499</v>
      </c>
      <c r="AI1242" s="19" t="s">
        <v>1500</v>
      </c>
      <c r="AJ1242" s="45">
        <v>0</v>
      </c>
      <c r="AK1242" s="45">
        <v>0</v>
      </c>
      <c r="AL1242" s="19" t="s">
        <v>1501</v>
      </c>
      <c r="AM1242" s="46">
        <v>51440</v>
      </c>
      <c r="AN1242" s="46">
        <v>31460</v>
      </c>
      <c r="AO1242" s="46">
        <v>19980</v>
      </c>
      <c r="AP1242" s="45">
        <v>353.61</v>
      </c>
      <c r="AQ1242" s="45"/>
      <c r="AR1242" s="45" t="str">
        <f>IFERROR(VLOOKUP(AB1242,'Pedidos marco'!$A$1:$D$10000,4,0)," ")</f>
        <v xml:space="preserve"> </v>
      </c>
      <c r="AS1242" s="45">
        <f t="shared" si="133"/>
        <v>7</v>
      </c>
      <c r="AT1242" s="45" t="str">
        <f t="shared" si="134"/>
        <v>07</v>
      </c>
      <c r="AU1242" s="47">
        <v>31.46</v>
      </c>
      <c r="AV1242" s="19" t="str">
        <f t="shared" si="135"/>
        <v>04 April</v>
      </c>
      <c r="AW1242" s="19">
        <f t="shared" si="136"/>
        <v>11.239987285441831</v>
      </c>
      <c r="AX1242" s="19">
        <f t="shared" si="137"/>
        <v>11.239987285441831</v>
      </c>
      <c r="AY1242" s="19" t="e">
        <f>VLOOKUP(AG1242,Cías!$A$1:$E$10000,5,0)</f>
        <v>#N/A</v>
      </c>
      <c r="AZ1242" s="19" t="str">
        <f t="shared" si="138"/>
        <v>1013227</v>
      </c>
      <c r="BA1242" s="19" t="str">
        <f t="shared" si="139"/>
        <v>COMPAÑIA DE TRANSPORTE PESADO</v>
      </c>
      <c r="BB1242" s="19" t="e">
        <f>VLOOKUP(AG1242,Cías!$A$1:$E$10000,3,0)</f>
        <v>#N/A</v>
      </c>
      <c r="BC1242" s="19"/>
      <c r="BD1242" s="19"/>
      <c r="BE1242" s="19"/>
      <c r="BF1242" s="19"/>
      <c r="BG1242" s="19"/>
      <c r="BH1242" s="19"/>
      <c r="BI1242" s="19"/>
      <c r="BJ1242" s="19"/>
    </row>
    <row r="1243" spans="1:62" ht="15" x14ac:dyDescent="0.2">
      <c r="A1243" s="19" t="s">
        <v>12052</v>
      </c>
      <c r="B1243" s="19" t="s">
        <v>1479</v>
      </c>
      <c r="C1243" s="43">
        <v>44658</v>
      </c>
      <c r="D1243" s="44">
        <v>0.90694444444444</v>
      </c>
      <c r="E1243" s="19" t="s">
        <v>12053</v>
      </c>
      <c r="F1243" s="19" t="s">
        <v>12054</v>
      </c>
      <c r="G1243" s="19" t="s">
        <v>12055</v>
      </c>
      <c r="H1243" s="45">
        <v>2966.4</v>
      </c>
      <c r="I1243" s="45">
        <v>3325.95</v>
      </c>
      <c r="J1243" s="19" t="s">
        <v>1560</v>
      </c>
      <c r="K1243" s="19" t="s">
        <v>12056</v>
      </c>
      <c r="L1243" s="19" t="s">
        <v>12057</v>
      </c>
      <c r="M1243" s="19" t="s">
        <v>12058</v>
      </c>
      <c r="N1243" s="19" t="s">
        <v>12052</v>
      </c>
      <c r="O1243" s="19" t="s">
        <v>369</v>
      </c>
      <c r="P1243" s="19" t="s">
        <v>370</v>
      </c>
      <c r="Q1243" s="46">
        <v>480</v>
      </c>
      <c r="R1243" s="19" t="s">
        <v>1544</v>
      </c>
      <c r="S1243" s="19" t="s">
        <v>3053</v>
      </c>
      <c r="T1243" s="19" t="s">
        <v>3054</v>
      </c>
      <c r="U1243" s="19" t="s">
        <v>7597</v>
      </c>
      <c r="V1243" s="19" t="s">
        <v>7598</v>
      </c>
      <c r="W1243" s="19" t="s">
        <v>415</v>
      </c>
      <c r="X1243" s="19" t="s">
        <v>7599</v>
      </c>
      <c r="Y1243" s="19" t="s">
        <v>417</v>
      </c>
      <c r="Z1243" s="19" t="s">
        <v>2159</v>
      </c>
      <c r="AA1243" s="46">
        <v>110</v>
      </c>
      <c r="AB1243" s="19" t="s">
        <v>580</v>
      </c>
      <c r="AC1243" s="19" t="s">
        <v>317</v>
      </c>
      <c r="AD1243" s="19" t="s">
        <v>3023</v>
      </c>
      <c r="AE1243" s="19" t="s">
        <v>3024</v>
      </c>
      <c r="AF1243" s="19" t="s">
        <v>1719</v>
      </c>
      <c r="AG1243" s="19" t="s">
        <v>3025</v>
      </c>
      <c r="AH1243" s="19" t="s">
        <v>1594</v>
      </c>
      <c r="AI1243" s="19" t="s">
        <v>1595</v>
      </c>
      <c r="AJ1243" s="45">
        <v>0.05</v>
      </c>
      <c r="AK1243" s="45">
        <v>24</v>
      </c>
      <c r="AL1243" s="19" t="s">
        <v>1501</v>
      </c>
      <c r="AM1243" s="46">
        <v>37440</v>
      </c>
      <c r="AN1243" s="46">
        <v>24090</v>
      </c>
      <c r="AO1243" s="46">
        <v>13350</v>
      </c>
      <c r="AP1243" s="45">
        <v>220.8</v>
      </c>
      <c r="AQ1243" s="45"/>
      <c r="AR1243" s="45" t="str">
        <f>IFERROR(VLOOKUP(AB1243,'Pedidos marco'!$A$1:$D$10000,4,0)," ")</f>
        <v xml:space="preserve"> </v>
      </c>
      <c r="AS1243" s="45">
        <f t="shared" si="133"/>
        <v>7</v>
      </c>
      <c r="AT1243" s="45" t="str">
        <f t="shared" si="134"/>
        <v>07</v>
      </c>
      <c r="AU1243" s="47">
        <v>24</v>
      </c>
      <c r="AV1243" s="19" t="str">
        <f t="shared" si="135"/>
        <v>04 April</v>
      </c>
      <c r="AW1243" s="19">
        <f t="shared" si="136"/>
        <v>0.46</v>
      </c>
      <c r="AX1243" s="19">
        <f t="shared" si="137"/>
        <v>9.2000000000000011</v>
      </c>
      <c r="AY1243" s="19" t="e">
        <f>VLOOKUP(AG1243,Cías!$A$1:$E$10000,5,0)</f>
        <v>#N/A</v>
      </c>
      <c r="AZ1243" s="19" t="str">
        <f t="shared" si="138"/>
        <v>1014036</v>
      </c>
      <c r="BA1243" s="19" t="str">
        <f t="shared" si="139"/>
        <v>TULCANAZA VASQUEZ EDISON MARCELO</v>
      </c>
      <c r="BB1243" s="19" t="e">
        <f>VLOOKUP(AG1243,Cías!$A$1:$E$10000,3,0)</f>
        <v>#N/A</v>
      </c>
      <c r="BC1243" s="19"/>
      <c r="BD1243" s="19"/>
      <c r="BE1243" s="19"/>
      <c r="BF1243" s="19"/>
      <c r="BG1243" s="19"/>
      <c r="BH1243" s="19"/>
      <c r="BI1243" s="19"/>
      <c r="BJ1243" s="19"/>
    </row>
    <row r="1244" spans="1:62" ht="15" x14ac:dyDescent="0.2">
      <c r="A1244" s="19" t="s">
        <v>12059</v>
      </c>
      <c r="B1244" s="19" t="s">
        <v>1479</v>
      </c>
      <c r="C1244" s="43">
        <v>44658</v>
      </c>
      <c r="D1244" s="44">
        <v>0.90972222222221999</v>
      </c>
      <c r="E1244" s="19" t="s">
        <v>12060</v>
      </c>
      <c r="F1244" s="19" t="s">
        <v>12061</v>
      </c>
      <c r="G1244" s="19" t="s">
        <v>12062</v>
      </c>
      <c r="H1244" s="45">
        <v>3903</v>
      </c>
      <c r="I1244" s="45">
        <v>4376.07</v>
      </c>
      <c r="J1244" s="19" t="s">
        <v>1560</v>
      </c>
      <c r="K1244" s="19" t="s">
        <v>12063</v>
      </c>
      <c r="L1244" s="19" t="s">
        <v>12064</v>
      </c>
      <c r="M1244" s="19" t="s">
        <v>12065</v>
      </c>
      <c r="N1244" s="19" t="s">
        <v>12059</v>
      </c>
      <c r="O1244" s="19" t="s">
        <v>1823</v>
      </c>
      <c r="P1244" s="19" t="s">
        <v>1824</v>
      </c>
      <c r="Q1244" s="46">
        <v>31.06</v>
      </c>
      <c r="R1244" s="19" t="s">
        <v>1488</v>
      </c>
      <c r="S1244" s="19" t="s">
        <v>12066</v>
      </c>
      <c r="T1244" s="19" t="s">
        <v>12067</v>
      </c>
      <c r="U1244" s="19" t="s">
        <v>12068</v>
      </c>
      <c r="V1244" s="19" t="s">
        <v>12069</v>
      </c>
      <c r="W1244" s="19" t="s">
        <v>415</v>
      </c>
      <c r="X1244" s="19" t="s">
        <v>12070</v>
      </c>
      <c r="Y1244" s="19" t="s">
        <v>3993</v>
      </c>
      <c r="Z1244" s="19" t="s">
        <v>3994</v>
      </c>
      <c r="AA1244" s="46">
        <v>89</v>
      </c>
      <c r="AB1244" s="19" t="s">
        <v>473</v>
      </c>
      <c r="AC1244" s="19" t="s">
        <v>96</v>
      </c>
      <c r="AD1244" s="19" t="s">
        <v>10657</v>
      </c>
      <c r="AE1244" s="19" t="s">
        <v>10658</v>
      </c>
      <c r="AF1244" s="19" t="s">
        <v>1497</v>
      </c>
      <c r="AG1244" s="19" t="s">
        <v>10659</v>
      </c>
      <c r="AH1244" s="19" t="s">
        <v>1499</v>
      </c>
      <c r="AI1244" s="19" t="s">
        <v>1500</v>
      </c>
      <c r="AJ1244" s="45">
        <v>0</v>
      </c>
      <c r="AK1244" s="45">
        <v>0</v>
      </c>
      <c r="AL1244" s="19" t="s">
        <v>1501</v>
      </c>
      <c r="AM1244" s="46">
        <v>49650</v>
      </c>
      <c r="AN1244" s="46">
        <v>31060</v>
      </c>
      <c r="AO1244" s="46">
        <v>18590</v>
      </c>
      <c r="AP1244" s="45">
        <v>251.9</v>
      </c>
      <c r="AQ1244" s="45"/>
      <c r="AR1244" s="45" t="str">
        <f>IFERROR(VLOOKUP(AB1244,'Pedidos marco'!$A$1:$D$10000,4,0)," ")</f>
        <v xml:space="preserve"> </v>
      </c>
      <c r="AS1244" s="45">
        <f t="shared" si="133"/>
        <v>7</v>
      </c>
      <c r="AT1244" s="45" t="str">
        <f t="shared" si="134"/>
        <v>07</v>
      </c>
      <c r="AU1244" s="47">
        <v>31.06</v>
      </c>
      <c r="AV1244" s="19" t="str">
        <f t="shared" si="135"/>
        <v>04 April</v>
      </c>
      <c r="AW1244" s="19">
        <f t="shared" si="136"/>
        <v>8.110109465550547</v>
      </c>
      <c r="AX1244" s="19">
        <f t="shared" si="137"/>
        <v>8.110109465550547</v>
      </c>
      <c r="AY1244" s="19" t="e">
        <f>VLOOKUP(AG1244,Cías!$A$1:$E$10000,5,0)</f>
        <v>#N/A</v>
      </c>
      <c r="AZ1244" s="19" t="str">
        <f t="shared" si="138"/>
        <v>1013227</v>
      </c>
      <c r="BA1244" s="19" t="str">
        <f t="shared" si="139"/>
        <v>COMPAÑIA DE TRANSPORTE PESADO</v>
      </c>
      <c r="BB1244" s="19" t="e">
        <f>VLOOKUP(AG1244,Cías!$A$1:$E$10000,3,0)</f>
        <v>#N/A</v>
      </c>
      <c r="BC1244" s="19"/>
      <c r="BD1244" s="19"/>
      <c r="BE1244" s="19"/>
      <c r="BF1244" s="19"/>
      <c r="BG1244" s="19"/>
      <c r="BH1244" s="19"/>
      <c r="BI1244" s="19"/>
      <c r="BJ1244" s="19"/>
    </row>
    <row r="1245" spans="1:62" ht="15" x14ac:dyDescent="0.2">
      <c r="A1245" s="19" t="s">
        <v>12071</v>
      </c>
      <c r="B1245" s="19" t="s">
        <v>1479</v>
      </c>
      <c r="C1245" s="43">
        <v>44658</v>
      </c>
      <c r="D1245" s="44">
        <v>0.91041666666666998</v>
      </c>
      <c r="E1245" s="19" t="s">
        <v>12072</v>
      </c>
      <c r="F1245" s="19" t="s">
        <v>12073</v>
      </c>
      <c r="G1245" s="19" t="s">
        <v>12074</v>
      </c>
      <c r="H1245" s="45">
        <v>3238.68</v>
      </c>
      <c r="I1245" s="45">
        <v>3631.23</v>
      </c>
      <c r="J1245" s="19" t="s">
        <v>1560</v>
      </c>
      <c r="K1245" s="19" t="s">
        <v>12075</v>
      </c>
      <c r="L1245" s="19" t="s">
        <v>12076</v>
      </c>
      <c r="M1245" s="19" t="s">
        <v>12077</v>
      </c>
      <c r="N1245" s="19" t="s">
        <v>12071</v>
      </c>
      <c r="O1245" s="19" t="s">
        <v>367</v>
      </c>
      <c r="P1245" s="19" t="s">
        <v>368</v>
      </c>
      <c r="Q1245" s="46">
        <v>480</v>
      </c>
      <c r="R1245" s="19" t="s">
        <v>1544</v>
      </c>
      <c r="S1245" s="19" t="s">
        <v>1712</v>
      </c>
      <c r="T1245" s="19" t="s">
        <v>1713</v>
      </c>
      <c r="U1245" s="19" t="s">
        <v>12078</v>
      </c>
      <c r="V1245" s="19" t="s">
        <v>12079</v>
      </c>
      <c r="W1245" s="19" t="s">
        <v>1829</v>
      </c>
      <c r="X1245" s="19" t="s">
        <v>12080</v>
      </c>
      <c r="Y1245" s="19" t="s">
        <v>1831</v>
      </c>
      <c r="Z1245" s="19" t="s">
        <v>1832</v>
      </c>
      <c r="AA1245" s="46">
        <v>8</v>
      </c>
      <c r="AB1245" s="19" t="s">
        <v>1419</v>
      </c>
      <c r="AC1245" s="19" t="s">
        <v>1390</v>
      </c>
      <c r="AD1245" s="19" t="s">
        <v>2481</v>
      </c>
      <c r="AE1245" s="19" t="s">
        <v>2482</v>
      </c>
      <c r="AF1245" s="19" t="s">
        <v>1719</v>
      </c>
      <c r="AG1245" s="19" t="s">
        <v>2483</v>
      </c>
      <c r="AH1245" s="19" t="s">
        <v>1499</v>
      </c>
      <c r="AI1245" s="19" t="s">
        <v>1500</v>
      </c>
      <c r="AJ1245" s="45">
        <v>0</v>
      </c>
      <c r="AK1245" s="45">
        <v>0</v>
      </c>
      <c r="AL1245" s="19" t="s">
        <v>1501</v>
      </c>
      <c r="AM1245" s="46">
        <v>40080</v>
      </c>
      <c r="AN1245" s="46">
        <v>24030</v>
      </c>
      <c r="AO1245" s="46">
        <v>16050</v>
      </c>
      <c r="AP1245" s="45">
        <v>43.2</v>
      </c>
      <c r="AQ1245" s="45"/>
      <c r="AR1245" s="45" t="str">
        <f>IFERROR(VLOOKUP(AB1245,'Pedidos marco'!$A$1:$D$10000,4,0)," ")</f>
        <v xml:space="preserve"> </v>
      </c>
      <c r="AS1245" s="45">
        <f t="shared" si="133"/>
        <v>7</v>
      </c>
      <c r="AT1245" s="45" t="str">
        <f t="shared" si="134"/>
        <v>07</v>
      </c>
      <c r="AU1245" s="47">
        <v>24</v>
      </c>
      <c r="AV1245" s="19" t="str">
        <f t="shared" si="135"/>
        <v>04 April</v>
      </c>
      <c r="AW1245" s="19">
        <f t="shared" si="136"/>
        <v>9.0000000000000011E-2</v>
      </c>
      <c r="AX1245" s="19">
        <f t="shared" si="137"/>
        <v>1.8</v>
      </c>
      <c r="AY1245" s="19" t="e">
        <f>VLOOKUP(AG1245,Cías!$A$1:$E$10000,5,0)</f>
        <v>#N/A</v>
      </c>
      <c r="AZ1245" s="19" t="str">
        <f t="shared" si="138"/>
        <v>10007064</v>
      </c>
      <c r="BA1245" s="19" t="str">
        <f t="shared" si="139"/>
        <v>GUERRERO HUALPA WILSON GILBERTO</v>
      </c>
      <c r="BB1245" s="19" t="e">
        <f>VLOOKUP(AG1245,Cías!$A$1:$E$10000,3,0)</f>
        <v>#N/A</v>
      </c>
      <c r="BC1245" s="19"/>
      <c r="BD1245" s="19"/>
      <c r="BE1245" s="19"/>
      <c r="BF1245" s="19"/>
      <c r="BG1245" s="19"/>
      <c r="BH1245" s="19"/>
      <c r="BI1245" s="19"/>
      <c r="BJ1245" s="19"/>
    </row>
    <row r="1246" spans="1:62" ht="15" x14ac:dyDescent="0.2">
      <c r="A1246" s="19" t="s">
        <v>12081</v>
      </c>
      <c r="B1246" s="19" t="s">
        <v>1479</v>
      </c>
      <c r="C1246" s="43">
        <v>44658</v>
      </c>
      <c r="D1246" s="44">
        <v>0.91249999999999998</v>
      </c>
      <c r="E1246" s="19" t="s">
        <v>12082</v>
      </c>
      <c r="F1246" s="19" t="s">
        <v>1481</v>
      </c>
      <c r="G1246" s="19" t="s">
        <v>1481</v>
      </c>
      <c r="H1246" s="45">
        <v>0</v>
      </c>
      <c r="I1246" s="45">
        <v>0</v>
      </c>
      <c r="J1246" s="19" t="s">
        <v>1482</v>
      </c>
      <c r="K1246" s="19" t="s">
        <v>12083</v>
      </c>
      <c r="L1246" s="19" t="s">
        <v>12084</v>
      </c>
      <c r="M1246" s="19" t="s">
        <v>12085</v>
      </c>
      <c r="N1246" s="19" t="s">
        <v>12081</v>
      </c>
      <c r="O1246" s="19" t="s">
        <v>1486</v>
      </c>
      <c r="P1246" s="19" t="s">
        <v>1487</v>
      </c>
      <c r="Q1246" s="46">
        <v>30.79</v>
      </c>
      <c r="R1246" s="19" t="s">
        <v>1488</v>
      </c>
      <c r="S1246" s="19" t="s">
        <v>1489</v>
      </c>
      <c r="T1246" s="19" t="s">
        <v>418</v>
      </c>
      <c r="U1246" s="19" t="s">
        <v>1490</v>
      </c>
      <c r="V1246" s="19" t="s">
        <v>1491</v>
      </c>
      <c r="W1246" s="19" t="s">
        <v>1492</v>
      </c>
      <c r="X1246" s="19" t="s">
        <v>1493</v>
      </c>
      <c r="Y1246" s="19" t="s">
        <v>1494</v>
      </c>
      <c r="Z1246" s="19" t="s">
        <v>1495</v>
      </c>
      <c r="AA1246" s="46">
        <v>247</v>
      </c>
      <c r="AB1246" s="19" t="s">
        <v>432</v>
      </c>
      <c r="AC1246" s="19" t="s">
        <v>12</v>
      </c>
      <c r="AD1246" s="19" t="s">
        <v>1496</v>
      </c>
      <c r="AE1246" s="19" t="s">
        <v>1481</v>
      </c>
      <c r="AF1246" s="19" t="s">
        <v>1497</v>
      </c>
      <c r="AG1246" s="19" t="s">
        <v>1498</v>
      </c>
      <c r="AH1246" s="19" t="s">
        <v>1499</v>
      </c>
      <c r="AI1246" s="19" t="s">
        <v>1500</v>
      </c>
      <c r="AJ1246" s="45">
        <v>0</v>
      </c>
      <c r="AK1246" s="45">
        <v>0</v>
      </c>
      <c r="AL1246" s="19" t="s">
        <v>1501</v>
      </c>
      <c r="AM1246" s="46">
        <v>50050</v>
      </c>
      <c r="AN1246" s="46">
        <v>30790</v>
      </c>
      <c r="AO1246" s="46">
        <v>19260</v>
      </c>
      <c r="AP1246" s="45">
        <v>623.5</v>
      </c>
      <c r="AQ1246" s="45"/>
      <c r="AR1246" s="45" t="str">
        <f>IFERROR(VLOOKUP(AB1246,'Pedidos marco'!$A$1:$D$10000,4,0)," ")</f>
        <v xml:space="preserve"> </v>
      </c>
      <c r="AS1246" s="45">
        <f t="shared" si="133"/>
        <v>7</v>
      </c>
      <c r="AT1246" s="45" t="str">
        <f t="shared" si="134"/>
        <v>07</v>
      </c>
      <c r="AU1246" s="47">
        <v>30.79</v>
      </c>
      <c r="AV1246" s="19" t="str">
        <f t="shared" si="135"/>
        <v>04 April</v>
      </c>
      <c r="AW1246" s="19">
        <f t="shared" si="136"/>
        <v>20.250081195193246</v>
      </c>
      <c r="AX1246" s="19">
        <f t="shared" si="137"/>
        <v>20.250081195193246</v>
      </c>
      <c r="AY1246" s="19" t="e">
        <f>VLOOKUP(AG1246,Cías!$A$1:$E$10000,5,0)</f>
        <v>#N/A</v>
      </c>
      <c r="AZ1246" s="19" t="str">
        <f t="shared" si="138"/>
        <v>1013966</v>
      </c>
      <c r="BA1246" s="19" t="str">
        <f t="shared" si="139"/>
        <v>ALMEIDA CHICAIZA MIGUEL ANGEL</v>
      </c>
      <c r="BB1246" s="19" t="e">
        <f>VLOOKUP(AG1246,Cías!$A$1:$E$10000,3,0)</f>
        <v>#N/A</v>
      </c>
      <c r="BC1246" s="19"/>
      <c r="BD1246" s="19"/>
      <c r="BE1246" s="19"/>
      <c r="BF1246" s="19"/>
      <c r="BG1246" s="19"/>
      <c r="BH1246" s="19"/>
      <c r="BI1246" s="19"/>
      <c r="BJ1246" s="19"/>
    </row>
    <row r="1247" spans="1:62" ht="15" x14ac:dyDescent="0.2">
      <c r="A1247" s="19" t="s">
        <v>12086</v>
      </c>
      <c r="B1247" s="19" t="s">
        <v>1479</v>
      </c>
      <c r="C1247" s="43">
        <v>44658</v>
      </c>
      <c r="D1247" s="44">
        <v>0.91319444444443998</v>
      </c>
      <c r="E1247" s="19" t="s">
        <v>12087</v>
      </c>
      <c r="F1247" s="19" t="s">
        <v>12088</v>
      </c>
      <c r="G1247" s="19" t="s">
        <v>12089</v>
      </c>
      <c r="H1247" s="45">
        <v>3853.2</v>
      </c>
      <c r="I1247" s="45">
        <v>4320.2299999999996</v>
      </c>
      <c r="J1247" s="19" t="s">
        <v>1560</v>
      </c>
      <c r="K1247" s="19" t="s">
        <v>11721</v>
      </c>
      <c r="L1247" s="19" t="s">
        <v>12090</v>
      </c>
      <c r="M1247" s="19" t="s">
        <v>12091</v>
      </c>
      <c r="N1247" s="19" t="s">
        <v>12086</v>
      </c>
      <c r="O1247" s="19" t="s">
        <v>1486</v>
      </c>
      <c r="P1247" s="19" t="s">
        <v>1487</v>
      </c>
      <c r="Q1247" s="46">
        <v>32.11</v>
      </c>
      <c r="R1247" s="19" t="s">
        <v>1488</v>
      </c>
      <c r="S1247" s="19" t="s">
        <v>8781</v>
      </c>
      <c r="T1247" s="19" t="s">
        <v>8782</v>
      </c>
      <c r="U1247" s="19" t="s">
        <v>8783</v>
      </c>
      <c r="V1247" s="19" t="s">
        <v>8784</v>
      </c>
      <c r="W1247" s="19" t="s">
        <v>415</v>
      </c>
      <c r="X1247" s="19" t="s">
        <v>8785</v>
      </c>
      <c r="Y1247" s="19" t="s">
        <v>8786</v>
      </c>
      <c r="Z1247" s="19" t="s">
        <v>8787</v>
      </c>
      <c r="AA1247" s="46">
        <v>127</v>
      </c>
      <c r="AB1247" s="19" t="s">
        <v>473</v>
      </c>
      <c r="AC1247" s="19" t="s">
        <v>96</v>
      </c>
      <c r="AD1247" s="19" t="s">
        <v>1670</v>
      </c>
      <c r="AE1247" s="19" t="s">
        <v>1671</v>
      </c>
      <c r="AF1247" s="19" t="s">
        <v>1497</v>
      </c>
      <c r="AG1247" s="19" t="s">
        <v>1672</v>
      </c>
      <c r="AH1247" s="19" t="s">
        <v>1499</v>
      </c>
      <c r="AI1247" s="19" t="s">
        <v>1500</v>
      </c>
      <c r="AJ1247" s="45">
        <v>0</v>
      </c>
      <c r="AK1247" s="45">
        <v>0</v>
      </c>
      <c r="AL1247" s="19" t="s">
        <v>1501</v>
      </c>
      <c r="AM1247" s="46">
        <v>51900</v>
      </c>
      <c r="AN1247" s="46">
        <v>32110</v>
      </c>
      <c r="AO1247" s="46">
        <v>19790</v>
      </c>
      <c r="AP1247" s="45">
        <v>360.92</v>
      </c>
      <c r="AQ1247" s="45"/>
      <c r="AR1247" s="45" t="str">
        <f>IFERROR(VLOOKUP(AB1247,'Pedidos marco'!$A$1:$D$10000,4,0)," ")</f>
        <v xml:space="preserve"> </v>
      </c>
      <c r="AS1247" s="45">
        <f t="shared" si="133"/>
        <v>7</v>
      </c>
      <c r="AT1247" s="45" t="str">
        <f t="shared" si="134"/>
        <v>07</v>
      </c>
      <c r="AU1247" s="47">
        <v>32.11</v>
      </c>
      <c r="AV1247" s="19" t="str">
        <f t="shared" si="135"/>
        <v>04 April</v>
      </c>
      <c r="AW1247" s="19">
        <f t="shared" si="136"/>
        <v>11.240112114606042</v>
      </c>
      <c r="AX1247" s="19">
        <f t="shared" si="137"/>
        <v>11.240112114606042</v>
      </c>
      <c r="AY1247" s="19" t="e">
        <f>VLOOKUP(AG1247,Cías!$A$1:$E$10000,5,0)</f>
        <v>#N/A</v>
      </c>
      <c r="AZ1247" s="19" t="str">
        <f t="shared" si="138"/>
        <v>1013227</v>
      </c>
      <c r="BA1247" s="19" t="str">
        <f t="shared" si="139"/>
        <v>COMPAÑIA DE TRANSPORTE PESADO</v>
      </c>
      <c r="BB1247" s="19" t="e">
        <f>VLOOKUP(AG1247,Cías!$A$1:$E$10000,3,0)</f>
        <v>#N/A</v>
      </c>
      <c r="BC1247" s="19"/>
      <c r="BD1247" s="19"/>
      <c r="BE1247" s="19"/>
      <c r="BF1247" s="19"/>
      <c r="BG1247" s="19"/>
      <c r="BH1247" s="19"/>
      <c r="BI1247" s="19"/>
      <c r="BJ1247" s="19"/>
    </row>
    <row r="1248" spans="1:62" ht="15" x14ac:dyDescent="0.2">
      <c r="A1248" s="19" t="s">
        <v>12092</v>
      </c>
      <c r="B1248" s="19" t="s">
        <v>1479</v>
      </c>
      <c r="C1248" s="43">
        <v>44658</v>
      </c>
      <c r="D1248" s="44">
        <v>0.91458333333332997</v>
      </c>
      <c r="E1248" s="19" t="s">
        <v>12093</v>
      </c>
      <c r="F1248" s="19" t="s">
        <v>1481</v>
      </c>
      <c r="G1248" s="19" t="s">
        <v>1481</v>
      </c>
      <c r="H1248" s="45">
        <v>0</v>
      </c>
      <c r="I1248" s="45">
        <v>0</v>
      </c>
      <c r="J1248" s="19" t="s">
        <v>1482</v>
      </c>
      <c r="K1248" s="19" t="s">
        <v>12094</v>
      </c>
      <c r="L1248" s="19" t="s">
        <v>12095</v>
      </c>
      <c r="M1248" s="19" t="s">
        <v>12096</v>
      </c>
      <c r="N1248" s="19" t="s">
        <v>12092</v>
      </c>
      <c r="O1248" s="19" t="s">
        <v>371</v>
      </c>
      <c r="P1248" s="19" t="s">
        <v>372</v>
      </c>
      <c r="Q1248" s="46">
        <v>360</v>
      </c>
      <c r="R1248" s="19" t="s">
        <v>1544</v>
      </c>
      <c r="S1248" s="19" t="s">
        <v>2651</v>
      </c>
      <c r="T1248" s="19" t="s">
        <v>2652</v>
      </c>
      <c r="U1248" s="19" t="s">
        <v>5389</v>
      </c>
      <c r="V1248" s="19" t="s">
        <v>5390</v>
      </c>
      <c r="W1248" s="19" t="s">
        <v>1865</v>
      </c>
      <c r="X1248" s="19" t="s">
        <v>5391</v>
      </c>
      <c r="Y1248" s="19" t="s">
        <v>1867</v>
      </c>
      <c r="Z1248" s="19" t="s">
        <v>1868</v>
      </c>
      <c r="AA1248" s="46">
        <v>30</v>
      </c>
      <c r="AB1248" s="19" t="s">
        <v>450</v>
      </c>
      <c r="AC1248" s="19" t="s">
        <v>47</v>
      </c>
      <c r="AD1248" s="19" t="s">
        <v>3310</v>
      </c>
      <c r="AE1248" s="19" t="s">
        <v>3311</v>
      </c>
      <c r="AF1248" s="19" t="s">
        <v>1719</v>
      </c>
      <c r="AG1248" s="19" t="s">
        <v>3312</v>
      </c>
      <c r="AH1248" s="19" t="s">
        <v>1594</v>
      </c>
      <c r="AI1248" s="19" t="s">
        <v>1595</v>
      </c>
      <c r="AJ1248" s="45">
        <v>0.05</v>
      </c>
      <c r="AK1248" s="45">
        <v>18</v>
      </c>
      <c r="AL1248" s="19" t="s">
        <v>1501</v>
      </c>
      <c r="AM1248" s="46">
        <v>26007.5</v>
      </c>
      <c r="AN1248" s="46">
        <v>18022.5</v>
      </c>
      <c r="AO1248" s="46">
        <v>7985</v>
      </c>
      <c r="AP1248" s="45">
        <v>68.400000000000006</v>
      </c>
      <c r="AQ1248" s="45"/>
      <c r="AR1248" s="45" t="str">
        <f>IFERROR(VLOOKUP(AB1248,'Pedidos marco'!$A$1:$D$10000,4,0)," ")</f>
        <v xml:space="preserve"> </v>
      </c>
      <c r="AS1248" s="45">
        <f t="shared" si="133"/>
        <v>7</v>
      </c>
      <c r="AT1248" s="45" t="str">
        <f t="shared" si="134"/>
        <v>07</v>
      </c>
      <c r="AU1248" s="47">
        <v>18</v>
      </c>
      <c r="AV1248" s="19" t="str">
        <f t="shared" si="135"/>
        <v>04 April</v>
      </c>
      <c r="AW1248" s="19">
        <f t="shared" si="136"/>
        <v>0.19</v>
      </c>
      <c r="AX1248" s="19">
        <f t="shared" si="137"/>
        <v>3.8000000000000003</v>
      </c>
      <c r="AY1248" s="19" t="e">
        <f>VLOOKUP(AG1248,Cías!$A$1:$E$10000,5,0)</f>
        <v>#N/A</v>
      </c>
      <c r="AZ1248" s="19" t="str">
        <f t="shared" si="138"/>
        <v>1013860</v>
      </c>
      <c r="BA1248" s="19" t="str">
        <f t="shared" si="139"/>
        <v>BEDON AYALA SIXTO LEONIDAS</v>
      </c>
      <c r="BB1248" s="19" t="e">
        <f>VLOOKUP(AG1248,Cías!$A$1:$E$10000,3,0)</f>
        <v>#N/A</v>
      </c>
      <c r="BC1248" s="19"/>
      <c r="BD1248" s="19"/>
      <c r="BE1248" s="19"/>
      <c r="BF1248" s="19"/>
      <c r="BG1248" s="19"/>
      <c r="BH1248" s="19"/>
      <c r="BI1248" s="19"/>
      <c r="BJ1248" s="19"/>
    </row>
    <row r="1249" spans="1:62" ht="15" x14ac:dyDescent="0.2">
      <c r="A1249" s="19" t="s">
        <v>12092</v>
      </c>
      <c r="B1249" s="19" t="s">
        <v>1479</v>
      </c>
      <c r="C1249" s="43">
        <v>44658</v>
      </c>
      <c r="D1249" s="44">
        <v>0.91458333333332997</v>
      </c>
      <c r="E1249" s="19" t="s">
        <v>12097</v>
      </c>
      <c r="F1249" s="19" t="s">
        <v>1481</v>
      </c>
      <c r="G1249" s="19" t="s">
        <v>1481</v>
      </c>
      <c r="H1249" s="45">
        <v>0</v>
      </c>
      <c r="I1249" s="45">
        <v>0</v>
      </c>
      <c r="J1249" s="19" t="s">
        <v>1482</v>
      </c>
      <c r="K1249" s="19" t="s">
        <v>12098</v>
      </c>
      <c r="L1249" s="19" t="s">
        <v>12099</v>
      </c>
      <c r="M1249" s="19" t="s">
        <v>12100</v>
      </c>
      <c r="N1249" s="19" t="s">
        <v>12092</v>
      </c>
      <c r="O1249" s="19" t="s">
        <v>367</v>
      </c>
      <c r="P1249" s="19" t="s">
        <v>368</v>
      </c>
      <c r="Q1249" s="46">
        <v>120</v>
      </c>
      <c r="R1249" s="19" t="s">
        <v>1544</v>
      </c>
      <c r="S1249" s="19" t="s">
        <v>2651</v>
      </c>
      <c r="T1249" s="19" t="s">
        <v>2652</v>
      </c>
      <c r="U1249" s="19" t="s">
        <v>5389</v>
      </c>
      <c r="V1249" s="19" t="s">
        <v>5390</v>
      </c>
      <c r="W1249" s="19" t="s">
        <v>1865</v>
      </c>
      <c r="X1249" s="19" t="s">
        <v>5391</v>
      </c>
      <c r="Y1249" s="19" t="s">
        <v>1867</v>
      </c>
      <c r="Z1249" s="19" t="s">
        <v>1868</v>
      </c>
      <c r="AA1249" s="46">
        <v>30</v>
      </c>
      <c r="AB1249" s="19" t="s">
        <v>450</v>
      </c>
      <c r="AC1249" s="19" t="s">
        <v>47</v>
      </c>
      <c r="AD1249" s="19" t="s">
        <v>3310</v>
      </c>
      <c r="AE1249" s="19" t="s">
        <v>3311</v>
      </c>
      <c r="AF1249" s="19" t="s">
        <v>1719</v>
      </c>
      <c r="AG1249" s="19" t="s">
        <v>3312</v>
      </c>
      <c r="AH1249" s="19" t="s">
        <v>1594</v>
      </c>
      <c r="AI1249" s="19" t="s">
        <v>1595</v>
      </c>
      <c r="AJ1249" s="45">
        <v>0.05</v>
      </c>
      <c r="AK1249" s="45">
        <v>6</v>
      </c>
      <c r="AL1249" s="19" t="s">
        <v>1501</v>
      </c>
      <c r="AM1249" s="46">
        <v>13992.5</v>
      </c>
      <c r="AN1249" s="46">
        <v>6007.5</v>
      </c>
      <c r="AO1249" s="46">
        <v>7985</v>
      </c>
      <c r="AP1249" s="45">
        <v>22.8</v>
      </c>
      <c r="AQ1249" s="45"/>
      <c r="AR1249" s="45" t="str">
        <f>IFERROR(VLOOKUP(AB1249,'Pedidos marco'!$A$1:$D$10000,4,0)," ")</f>
        <v xml:space="preserve"> </v>
      </c>
      <c r="AS1249" s="45">
        <f t="shared" si="133"/>
        <v>7</v>
      </c>
      <c r="AT1249" s="45" t="str">
        <f t="shared" si="134"/>
        <v>07</v>
      </c>
      <c r="AU1249" s="47">
        <v>6</v>
      </c>
      <c r="AV1249" s="19" t="str">
        <f t="shared" si="135"/>
        <v>04 April</v>
      </c>
      <c r="AW1249" s="19">
        <f t="shared" si="136"/>
        <v>0.19</v>
      </c>
      <c r="AX1249" s="19">
        <f t="shared" si="137"/>
        <v>3.8000000000000003</v>
      </c>
      <c r="AY1249" s="19" t="e">
        <f>VLOOKUP(AG1249,Cías!$A$1:$E$10000,5,0)</f>
        <v>#N/A</v>
      </c>
      <c r="AZ1249" s="19" t="str">
        <f t="shared" si="138"/>
        <v>1013860</v>
      </c>
      <c r="BA1249" s="19" t="str">
        <f t="shared" si="139"/>
        <v>BEDON AYALA SIXTO LEONIDAS</v>
      </c>
      <c r="BB1249" s="19" t="e">
        <f>VLOOKUP(AG1249,Cías!$A$1:$E$10000,3,0)</f>
        <v>#N/A</v>
      </c>
      <c r="BC1249" s="19"/>
      <c r="BD1249" s="19"/>
      <c r="BE1249" s="19"/>
      <c r="BF1249" s="19"/>
      <c r="BG1249" s="19"/>
      <c r="BH1249" s="19"/>
      <c r="BI1249" s="19"/>
      <c r="BJ1249" s="19"/>
    </row>
    <row r="1250" spans="1:62" ht="15" x14ac:dyDescent="0.2">
      <c r="A1250" s="19" t="s">
        <v>12101</v>
      </c>
      <c r="B1250" s="19" t="s">
        <v>1479</v>
      </c>
      <c r="C1250" s="43">
        <v>44658</v>
      </c>
      <c r="D1250" s="44">
        <v>0.91805555555555995</v>
      </c>
      <c r="E1250" s="19" t="s">
        <v>12102</v>
      </c>
      <c r="F1250" s="19" t="s">
        <v>12103</v>
      </c>
      <c r="G1250" s="19" t="s">
        <v>12104</v>
      </c>
      <c r="H1250" s="45">
        <v>2588.4</v>
      </c>
      <c r="I1250" s="45">
        <v>2902.13</v>
      </c>
      <c r="J1250" s="19" t="s">
        <v>1560</v>
      </c>
      <c r="K1250" s="19" t="s">
        <v>12105</v>
      </c>
      <c r="L1250" s="19" t="s">
        <v>12106</v>
      </c>
      <c r="M1250" s="19" t="s">
        <v>12107</v>
      </c>
      <c r="N1250" s="19" t="s">
        <v>12101</v>
      </c>
      <c r="O1250" s="19" t="s">
        <v>371</v>
      </c>
      <c r="P1250" s="19" t="s">
        <v>372</v>
      </c>
      <c r="Q1250" s="46">
        <v>360</v>
      </c>
      <c r="R1250" s="19" t="s">
        <v>1544</v>
      </c>
      <c r="S1250" s="19" t="s">
        <v>2884</v>
      </c>
      <c r="T1250" s="19" t="s">
        <v>2885</v>
      </c>
      <c r="U1250" s="19" t="s">
        <v>12108</v>
      </c>
      <c r="V1250" s="19" t="s">
        <v>12109</v>
      </c>
      <c r="W1250" s="19" t="s">
        <v>1917</v>
      </c>
      <c r="X1250" s="19" t="s">
        <v>12110</v>
      </c>
      <c r="Y1250" s="19" t="s">
        <v>1946</v>
      </c>
      <c r="Z1250" s="19" t="s">
        <v>1947</v>
      </c>
      <c r="AA1250" s="46">
        <v>15</v>
      </c>
      <c r="AB1250" s="19" t="s">
        <v>455</v>
      </c>
      <c r="AC1250" s="19" t="s">
        <v>58</v>
      </c>
      <c r="AD1250" s="19" t="s">
        <v>4023</v>
      </c>
      <c r="AE1250" s="19" t="s">
        <v>4024</v>
      </c>
      <c r="AF1250" s="19" t="s">
        <v>1554</v>
      </c>
      <c r="AG1250" s="19" t="s">
        <v>4025</v>
      </c>
      <c r="AH1250" s="19" t="s">
        <v>1499</v>
      </c>
      <c r="AI1250" s="19" t="s">
        <v>1500</v>
      </c>
      <c r="AJ1250" s="45">
        <v>0</v>
      </c>
      <c r="AK1250" s="45">
        <v>0</v>
      </c>
      <c r="AL1250" s="19" t="s">
        <v>1501</v>
      </c>
      <c r="AM1250" s="46">
        <v>27230</v>
      </c>
      <c r="AN1250" s="46">
        <v>18030</v>
      </c>
      <c r="AO1250" s="46">
        <v>9200</v>
      </c>
      <c r="AP1250" s="45">
        <v>54</v>
      </c>
      <c r="AQ1250" s="45"/>
      <c r="AR1250" s="45" t="str">
        <f>IFERROR(VLOOKUP(AB1250,'Pedidos marco'!$A$1:$D$10000,4,0)," ")</f>
        <v xml:space="preserve"> </v>
      </c>
      <c r="AS1250" s="45">
        <f t="shared" si="133"/>
        <v>7</v>
      </c>
      <c r="AT1250" s="45" t="str">
        <f t="shared" si="134"/>
        <v>07</v>
      </c>
      <c r="AU1250" s="47">
        <v>18</v>
      </c>
      <c r="AV1250" s="19" t="str">
        <f t="shared" si="135"/>
        <v>04 April</v>
      </c>
      <c r="AW1250" s="19">
        <f t="shared" si="136"/>
        <v>0.15</v>
      </c>
      <c r="AX1250" s="19">
        <f t="shared" si="137"/>
        <v>3</v>
      </c>
      <c r="AY1250" s="19" t="e">
        <f>VLOOKUP(AG1250,Cías!$A$1:$E$10000,5,0)</f>
        <v>#N/A</v>
      </c>
      <c r="AZ1250" s="19" t="str">
        <f t="shared" si="138"/>
        <v>1012819</v>
      </c>
      <c r="BA1250" s="19" t="str">
        <f t="shared" si="139"/>
        <v>BRAVO VASQUEZ JOSE LUIS SIGIFREDO</v>
      </c>
      <c r="BB1250" s="19" t="e">
        <f>VLOOKUP(AG1250,Cías!$A$1:$E$10000,3,0)</f>
        <v>#N/A</v>
      </c>
      <c r="BC1250" s="19"/>
      <c r="BD1250" s="19"/>
      <c r="BE1250" s="19"/>
      <c r="BF1250" s="19"/>
      <c r="BG1250" s="19"/>
      <c r="BH1250" s="19"/>
      <c r="BI1250" s="19"/>
      <c r="BJ1250" s="19"/>
    </row>
    <row r="1251" spans="1:62" ht="15" x14ac:dyDescent="0.2">
      <c r="A1251" s="19" t="s">
        <v>12111</v>
      </c>
      <c r="B1251" s="19" t="s">
        <v>1479</v>
      </c>
      <c r="C1251" s="43">
        <v>44658</v>
      </c>
      <c r="D1251" s="44">
        <v>0.92013888888888995</v>
      </c>
      <c r="E1251" s="19" t="s">
        <v>12112</v>
      </c>
      <c r="F1251" s="19" t="s">
        <v>12113</v>
      </c>
      <c r="G1251" s="19" t="s">
        <v>12114</v>
      </c>
      <c r="H1251" s="45">
        <v>4320.21</v>
      </c>
      <c r="I1251" s="45">
        <v>4843.8500000000004</v>
      </c>
      <c r="J1251" s="19" t="s">
        <v>1560</v>
      </c>
      <c r="K1251" s="19" t="s">
        <v>12115</v>
      </c>
      <c r="L1251" s="19" t="s">
        <v>12116</v>
      </c>
      <c r="M1251" s="19" t="s">
        <v>12117</v>
      </c>
      <c r="N1251" s="19" t="s">
        <v>12111</v>
      </c>
      <c r="O1251" s="19" t="s">
        <v>367</v>
      </c>
      <c r="P1251" s="19" t="s">
        <v>368</v>
      </c>
      <c r="Q1251" s="46">
        <v>680</v>
      </c>
      <c r="R1251" s="19" t="s">
        <v>1544</v>
      </c>
      <c r="S1251" s="19" t="s">
        <v>1754</v>
      </c>
      <c r="T1251" s="19" t="s">
        <v>104</v>
      </c>
      <c r="U1251" s="19" t="s">
        <v>2901</v>
      </c>
      <c r="V1251" s="19" t="s">
        <v>2902</v>
      </c>
      <c r="W1251" s="19" t="s">
        <v>2127</v>
      </c>
      <c r="X1251" s="19" t="s">
        <v>2903</v>
      </c>
      <c r="Y1251" s="19" t="s">
        <v>2129</v>
      </c>
      <c r="Z1251" s="19" t="s">
        <v>2130</v>
      </c>
      <c r="AA1251" s="46">
        <v>205</v>
      </c>
      <c r="AB1251" s="19" t="s">
        <v>477</v>
      </c>
      <c r="AC1251" s="19" t="s">
        <v>104</v>
      </c>
      <c r="AD1251" s="19" t="s">
        <v>2304</v>
      </c>
      <c r="AE1251" s="19" t="s">
        <v>2305</v>
      </c>
      <c r="AF1251" s="19" t="s">
        <v>1592</v>
      </c>
      <c r="AG1251" s="19" t="s">
        <v>2306</v>
      </c>
      <c r="AH1251" s="19" t="s">
        <v>1499</v>
      </c>
      <c r="AI1251" s="19" t="s">
        <v>1500</v>
      </c>
      <c r="AJ1251" s="45">
        <v>0</v>
      </c>
      <c r="AK1251" s="45">
        <v>0</v>
      </c>
      <c r="AL1251" s="19" t="s">
        <v>1501</v>
      </c>
      <c r="AM1251" s="46">
        <v>51540</v>
      </c>
      <c r="AN1251" s="46">
        <v>34060</v>
      </c>
      <c r="AO1251" s="46">
        <v>17480</v>
      </c>
      <c r="AP1251" s="45">
        <v>530.4</v>
      </c>
      <c r="AQ1251" s="45"/>
      <c r="AR1251" s="45" t="str">
        <f>IFERROR(VLOOKUP(AB1251,'Pedidos marco'!$A$1:$D$10000,4,0)," ")</f>
        <v xml:space="preserve"> </v>
      </c>
      <c r="AS1251" s="45">
        <f t="shared" si="133"/>
        <v>7</v>
      </c>
      <c r="AT1251" s="45" t="str">
        <f t="shared" si="134"/>
        <v>07</v>
      </c>
      <c r="AU1251" s="47">
        <v>34</v>
      </c>
      <c r="AV1251" s="19" t="str">
        <f t="shared" si="135"/>
        <v>04 April</v>
      </c>
      <c r="AW1251" s="19">
        <f t="shared" si="136"/>
        <v>0.77999999999999992</v>
      </c>
      <c r="AX1251" s="19">
        <f t="shared" si="137"/>
        <v>15.6</v>
      </c>
      <c r="AY1251" s="19" t="e">
        <f>VLOOKUP(AG1251,Cías!$A$1:$E$10000,5,0)</f>
        <v>#N/A</v>
      </c>
      <c r="AZ1251" s="19" t="str">
        <f t="shared" si="138"/>
        <v>1013863</v>
      </c>
      <c r="BA1251" s="19" t="str">
        <f t="shared" si="139"/>
        <v>DISTRIBUCIONES NARANJO</v>
      </c>
      <c r="BB1251" s="19" t="e">
        <f>VLOOKUP(AG1251,Cías!$A$1:$E$10000,3,0)</f>
        <v>#N/A</v>
      </c>
      <c r="BC1251" s="19"/>
      <c r="BD1251" s="19"/>
      <c r="BE1251" s="19"/>
      <c r="BF1251" s="19"/>
      <c r="BG1251" s="19"/>
      <c r="BH1251" s="19"/>
      <c r="BI1251" s="19"/>
      <c r="BJ1251" s="19"/>
    </row>
    <row r="1252" spans="1:62" ht="15" x14ac:dyDescent="0.2">
      <c r="A1252" s="19" t="s">
        <v>12118</v>
      </c>
      <c r="B1252" s="19" t="s">
        <v>1479</v>
      </c>
      <c r="C1252" s="43">
        <v>44658</v>
      </c>
      <c r="D1252" s="44">
        <v>0.92291666666667005</v>
      </c>
      <c r="E1252" s="19" t="s">
        <v>12119</v>
      </c>
      <c r="F1252" s="19" t="s">
        <v>12120</v>
      </c>
      <c r="G1252" s="19" t="s">
        <v>12121</v>
      </c>
      <c r="H1252" s="45">
        <v>4262.3999999999996</v>
      </c>
      <c r="I1252" s="45">
        <v>4779.03</v>
      </c>
      <c r="J1252" s="19" t="s">
        <v>1560</v>
      </c>
      <c r="K1252" s="19" t="s">
        <v>12122</v>
      </c>
      <c r="L1252" s="19" t="s">
        <v>12123</v>
      </c>
      <c r="M1252" s="19" t="s">
        <v>12124</v>
      </c>
      <c r="N1252" s="19" t="s">
        <v>12118</v>
      </c>
      <c r="O1252" s="19" t="s">
        <v>1641</v>
      </c>
      <c r="P1252" s="19" t="s">
        <v>1642</v>
      </c>
      <c r="Q1252" s="46">
        <v>640</v>
      </c>
      <c r="R1252" s="19" t="s">
        <v>1544</v>
      </c>
      <c r="S1252" s="19" t="s">
        <v>1736</v>
      </c>
      <c r="T1252" s="19" t="s">
        <v>1737</v>
      </c>
      <c r="U1252" s="19" t="s">
        <v>12125</v>
      </c>
      <c r="V1252" s="19" t="s">
        <v>12126</v>
      </c>
      <c r="W1252" s="19" t="s">
        <v>5893</v>
      </c>
      <c r="X1252" s="19" t="s">
        <v>12127</v>
      </c>
      <c r="Y1252" s="19" t="s">
        <v>5895</v>
      </c>
      <c r="Z1252" s="19" t="s">
        <v>5896</v>
      </c>
      <c r="AA1252" s="46">
        <v>529</v>
      </c>
      <c r="AB1252" s="19" t="s">
        <v>534</v>
      </c>
      <c r="AC1252" s="19" t="s">
        <v>220</v>
      </c>
      <c r="AD1252" s="19" t="s">
        <v>7720</v>
      </c>
      <c r="AE1252" s="19" t="s">
        <v>7721</v>
      </c>
      <c r="AF1252" s="19" t="s">
        <v>1592</v>
      </c>
      <c r="AG1252" s="19" t="s">
        <v>7722</v>
      </c>
      <c r="AH1252" s="19" t="s">
        <v>1594</v>
      </c>
      <c r="AI1252" s="19" t="s">
        <v>1595</v>
      </c>
      <c r="AJ1252" s="45">
        <v>0.05</v>
      </c>
      <c r="AK1252" s="45">
        <v>32</v>
      </c>
      <c r="AL1252" s="19" t="s">
        <v>1501</v>
      </c>
      <c r="AM1252" s="46">
        <v>50500</v>
      </c>
      <c r="AN1252" s="46">
        <v>32040</v>
      </c>
      <c r="AO1252" s="46">
        <v>18460</v>
      </c>
      <c r="AP1252" s="45">
        <v>928</v>
      </c>
      <c r="AQ1252" s="45"/>
      <c r="AR1252" s="45" t="str">
        <f>IFERROR(VLOOKUP(AB1252,'Pedidos marco'!$A$1:$D$10000,4,0)," ")</f>
        <v xml:space="preserve"> </v>
      </c>
      <c r="AS1252" s="45">
        <f t="shared" si="133"/>
        <v>7</v>
      </c>
      <c r="AT1252" s="45" t="str">
        <f t="shared" si="134"/>
        <v>07</v>
      </c>
      <c r="AU1252" s="47">
        <v>32</v>
      </c>
      <c r="AV1252" s="19" t="str">
        <f t="shared" si="135"/>
        <v>04 April</v>
      </c>
      <c r="AW1252" s="19">
        <f t="shared" si="136"/>
        <v>1.45</v>
      </c>
      <c r="AX1252" s="19">
        <f t="shared" si="137"/>
        <v>29</v>
      </c>
      <c r="AY1252" s="19" t="e">
        <f>VLOOKUP(AG1252,Cías!$A$1:$E$10000,5,0)</f>
        <v>#N/A</v>
      </c>
      <c r="AZ1252" s="19" t="str">
        <f t="shared" si="138"/>
        <v>1013256</v>
      </c>
      <c r="BA1252" s="19" t="str">
        <f t="shared" si="139"/>
        <v>NARVAEZ VILLACIS BLADIMIR EDGARDO</v>
      </c>
      <c r="BB1252" s="19" t="e">
        <f>VLOOKUP(AG1252,Cías!$A$1:$E$10000,3,0)</f>
        <v>#N/A</v>
      </c>
      <c r="BC1252" s="19"/>
      <c r="BD1252" s="19"/>
      <c r="BE1252" s="19"/>
      <c r="BF1252" s="19"/>
      <c r="BG1252" s="19"/>
      <c r="BH1252" s="19"/>
      <c r="BI1252" s="19"/>
      <c r="BJ1252" s="19"/>
    </row>
    <row r="1253" spans="1:62" ht="15" x14ac:dyDescent="0.2">
      <c r="A1253" s="19" t="s">
        <v>12128</v>
      </c>
      <c r="B1253" s="19" t="s">
        <v>1479</v>
      </c>
      <c r="C1253" s="43">
        <v>44658</v>
      </c>
      <c r="D1253" s="44">
        <v>0.92916666666667003</v>
      </c>
      <c r="E1253" s="19" t="s">
        <v>12129</v>
      </c>
      <c r="F1253" s="19" t="s">
        <v>1481</v>
      </c>
      <c r="G1253" s="19" t="s">
        <v>1481</v>
      </c>
      <c r="H1253" s="45">
        <v>0</v>
      </c>
      <c r="I1253" s="45">
        <v>0</v>
      </c>
      <c r="J1253" s="19" t="s">
        <v>1482</v>
      </c>
      <c r="K1253" s="19" t="s">
        <v>12130</v>
      </c>
      <c r="L1253" s="19" t="s">
        <v>12131</v>
      </c>
      <c r="M1253" s="19" t="s">
        <v>12132</v>
      </c>
      <c r="N1253" s="19" t="s">
        <v>12128</v>
      </c>
      <c r="O1253" s="19" t="s">
        <v>1603</v>
      </c>
      <c r="P1253" s="19" t="s">
        <v>1604</v>
      </c>
      <c r="Q1253" s="46">
        <v>640</v>
      </c>
      <c r="R1253" s="19" t="s">
        <v>1544</v>
      </c>
      <c r="S1253" s="19" t="s">
        <v>5651</v>
      </c>
      <c r="T1253" s="19" t="s">
        <v>5652</v>
      </c>
      <c r="U1253" s="19" t="s">
        <v>6793</v>
      </c>
      <c r="V1253" s="19" t="s">
        <v>6794</v>
      </c>
      <c r="W1253" s="19" t="s">
        <v>1609</v>
      </c>
      <c r="X1253" s="19" t="s">
        <v>6795</v>
      </c>
      <c r="Y1253" s="19" t="s">
        <v>1611</v>
      </c>
      <c r="Z1253" s="19" t="s">
        <v>1612</v>
      </c>
      <c r="AA1253" s="46">
        <v>486</v>
      </c>
      <c r="AB1253" s="19" t="s">
        <v>547</v>
      </c>
      <c r="AC1253" s="19" t="s">
        <v>246</v>
      </c>
      <c r="AD1253" s="19" t="s">
        <v>7340</v>
      </c>
      <c r="AE1253" s="19" t="s">
        <v>7341</v>
      </c>
      <c r="AF1253" s="19" t="s">
        <v>1592</v>
      </c>
      <c r="AG1253" s="19" t="s">
        <v>7342</v>
      </c>
      <c r="AH1253" s="19" t="s">
        <v>1594</v>
      </c>
      <c r="AI1253" s="19" t="s">
        <v>1595</v>
      </c>
      <c r="AJ1253" s="45">
        <v>0.05</v>
      </c>
      <c r="AK1253" s="45">
        <v>32</v>
      </c>
      <c r="AL1253" s="19" t="s">
        <v>1501</v>
      </c>
      <c r="AM1253" s="46">
        <v>50310</v>
      </c>
      <c r="AN1253" s="46">
        <v>32090</v>
      </c>
      <c r="AO1253" s="46">
        <v>18220</v>
      </c>
      <c r="AP1253" s="45">
        <v>723.2</v>
      </c>
      <c r="AQ1253" s="45"/>
      <c r="AR1253" s="45" t="str">
        <f>IFERROR(VLOOKUP(AB1253,'Pedidos marco'!$A$1:$D$10000,4,0)," ")</f>
        <v xml:space="preserve"> </v>
      </c>
      <c r="AS1253" s="45">
        <f t="shared" si="133"/>
        <v>7</v>
      </c>
      <c r="AT1253" s="45" t="str">
        <f t="shared" si="134"/>
        <v>07</v>
      </c>
      <c r="AU1253" s="47">
        <v>32</v>
      </c>
      <c r="AV1253" s="19" t="str">
        <f t="shared" si="135"/>
        <v>04 April</v>
      </c>
      <c r="AW1253" s="19">
        <f t="shared" si="136"/>
        <v>1.1300000000000001</v>
      </c>
      <c r="AX1253" s="19">
        <f t="shared" si="137"/>
        <v>22.6</v>
      </c>
      <c r="AY1253" s="19" t="e">
        <f>VLOOKUP(AG1253,Cías!$A$1:$E$10000,5,0)</f>
        <v>#N/A</v>
      </c>
      <c r="AZ1253" s="19" t="str">
        <f t="shared" si="138"/>
        <v>1013548</v>
      </c>
      <c r="BA1253" s="19" t="str">
        <f t="shared" si="139"/>
        <v>POZO FUENTES DIEGO FRANCISCO</v>
      </c>
      <c r="BB1253" s="19" t="e">
        <f>VLOOKUP(AG1253,Cías!$A$1:$E$10000,3,0)</f>
        <v>#N/A</v>
      </c>
      <c r="BC1253" s="19"/>
      <c r="BD1253" s="19"/>
      <c r="BE1253" s="19"/>
      <c r="BF1253" s="19"/>
      <c r="BG1253" s="19"/>
      <c r="BH1253" s="19"/>
      <c r="BI1253" s="19"/>
      <c r="BJ1253" s="19"/>
    </row>
    <row r="1254" spans="1:62" ht="15" x14ac:dyDescent="0.2">
      <c r="A1254" s="19" t="s">
        <v>12133</v>
      </c>
      <c r="B1254" s="19" t="s">
        <v>1479</v>
      </c>
      <c r="C1254" s="43">
        <v>44658</v>
      </c>
      <c r="D1254" s="44">
        <v>0.92986111111111003</v>
      </c>
      <c r="E1254" s="19" t="s">
        <v>12134</v>
      </c>
      <c r="F1254" s="19" t="s">
        <v>12135</v>
      </c>
      <c r="G1254" s="19" t="s">
        <v>12136</v>
      </c>
      <c r="H1254" s="45">
        <v>3226.61</v>
      </c>
      <c r="I1254" s="45">
        <v>3617.69</v>
      </c>
      <c r="J1254" s="19" t="s">
        <v>1560</v>
      </c>
      <c r="K1254" s="19" t="s">
        <v>12137</v>
      </c>
      <c r="L1254" s="19" t="s">
        <v>12138</v>
      </c>
      <c r="M1254" s="19" t="s">
        <v>12139</v>
      </c>
      <c r="N1254" s="19" t="s">
        <v>12133</v>
      </c>
      <c r="O1254" s="19" t="s">
        <v>367</v>
      </c>
      <c r="P1254" s="19" t="s">
        <v>368</v>
      </c>
      <c r="Q1254" s="46">
        <v>480</v>
      </c>
      <c r="R1254" s="19" t="s">
        <v>1544</v>
      </c>
      <c r="S1254" s="19" t="s">
        <v>4605</v>
      </c>
      <c r="T1254" s="19" t="s">
        <v>4606</v>
      </c>
      <c r="U1254" s="19" t="s">
        <v>4607</v>
      </c>
      <c r="V1254" s="19" t="s">
        <v>4608</v>
      </c>
      <c r="W1254" s="19" t="s">
        <v>1567</v>
      </c>
      <c r="X1254" s="19" t="s">
        <v>4609</v>
      </c>
      <c r="Y1254" s="19" t="s">
        <v>4610</v>
      </c>
      <c r="Z1254" s="19" t="s">
        <v>4611</v>
      </c>
      <c r="AA1254" s="46">
        <v>147</v>
      </c>
      <c r="AB1254" s="19" t="s">
        <v>521</v>
      </c>
      <c r="AC1254" s="19" t="s">
        <v>194</v>
      </c>
      <c r="AD1254" s="19" t="s">
        <v>3698</v>
      </c>
      <c r="AE1254" s="19" t="s">
        <v>3699</v>
      </c>
      <c r="AF1254" s="19" t="s">
        <v>1719</v>
      </c>
      <c r="AG1254" s="19" t="s">
        <v>3700</v>
      </c>
      <c r="AH1254" s="19" t="s">
        <v>1594</v>
      </c>
      <c r="AI1254" s="19" t="s">
        <v>1595</v>
      </c>
      <c r="AJ1254" s="45">
        <v>0.05</v>
      </c>
      <c r="AK1254" s="45">
        <v>24</v>
      </c>
      <c r="AL1254" s="19" t="s">
        <v>1501</v>
      </c>
      <c r="AM1254" s="46">
        <v>39340</v>
      </c>
      <c r="AN1254" s="46">
        <v>24060</v>
      </c>
      <c r="AO1254" s="46">
        <v>15280</v>
      </c>
      <c r="AP1254" s="45">
        <v>264</v>
      </c>
      <c r="AQ1254" s="45"/>
      <c r="AR1254" s="45" t="str">
        <f>IFERROR(VLOOKUP(AB1254,'Pedidos marco'!$A$1:$D$10000,4,0)," ")</f>
        <v xml:space="preserve"> </v>
      </c>
      <c r="AS1254" s="45">
        <f t="shared" si="133"/>
        <v>7</v>
      </c>
      <c r="AT1254" s="45" t="str">
        <f t="shared" si="134"/>
        <v>07</v>
      </c>
      <c r="AU1254" s="47">
        <v>24</v>
      </c>
      <c r="AV1254" s="19" t="str">
        <f t="shared" si="135"/>
        <v>04 April</v>
      </c>
      <c r="AW1254" s="19">
        <f t="shared" si="136"/>
        <v>0.55000000000000004</v>
      </c>
      <c r="AX1254" s="19">
        <f t="shared" si="137"/>
        <v>11</v>
      </c>
      <c r="AY1254" s="19" t="e">
        <f>VLOOKUP(AG1254,Cías!$A$1:$E$10000,5,0)</f>
        <v>#N/A</v>
      </c>
      <c r="AZ1254" s="19" t="str">
        <f t="shared" si="138"/>
        <v>1013809</v>
      </c>
      <c r="BA1254" s="19" t="str">
        <f t="shared" si="139"/>
        <v>MEDIAVILLA PERUGACHI JULIO MAURICIO</v>
      </c>
      <c r="BB1254" s="19" t="e">
        <f>VLOOKUP(AG1254,Cías!$A$1:$E$10000,3,0)</f>
        <v>#N/A</v>
      </c>
      <c r="BC1254" s="19"/>
      <c r="BD1254" s="19"/>
      <c r="BE1254" s="19"/>
      <c r="BF1254" s="19"/>
      <c r="BG1254" s="19"/>
      <c r="BH1254" s="19"/>
      <c r="BI1254" s="19"/>
      <c r="BJ1254" s="19"/>
    </row>
    <row r="1255" spans="1:62" ht="15" x14ac:dyDescent="0.2">
      <c r="A1255" s="19" t="s">
        <v>12140</v>
      </c>
      <c r="B1255" s="19" t="s">
        <v>1479</v>
      </c>
      <c r="C1255" s="43">
        <v>44658</v>
      </c>
      <c r="D1255" s="44">
        <v>0.93263888888889002</v>
      </c>
      <c r="E1255" s="19" t="s">
        <v>12141</v>
      </c>
      <c r="F1255" s="19" t="s">
        <v>1481</v>
      </c>
      <c r="G1255" s="19" t="s">
        <v>1481</v>
      </c>
      <c r="H1255" s="45">
        <v>0</v>
      </c>
      <c r="I1255" s="45">
        <v>0</v>
      </c>
      <c r="J1255" s="19" t="s">
        <v>1482</v>
      </c>
      <c r="K1255" s="19" t="s">
        <v>12142</v>
      </c>
      <c r="L1255" s="19" t="s">
        <v>12143</v>
      </c>
      <c r="M1255" s="19" t="s">
        <v>12144</v>
      </c>
      <c r="N1255" s="19" t="s">
        <v>12140</v>
      </c>
      <c r="O1255" s="19" t="s">
        <v>2057</v>
      </c>
      <c r="P1255" s="19" t="s">
        <v>2058</v>
      </c>
      <c r="Q1255" s="46">
        <v>30.07</v>
      </c>
      <c r="R1255" s="19" t="s">
        <v>1488</v>
      </c>
      <c r="S1255" s="19" t="s">
        <v>2384</v>
      </c>
      <c r="T1255" s="19" t="s">
        <v>2385</v>
      </c>
      <c r="U1255" s="19" t="s">
        <v>6778</v>
      </c>
      <c r="V1255" s="19" t="s">
        <v>6779</v>
      </c>
      <c r="W1255" s="19" t="s">
        <v>415</v>
      </c>
      <c r="X1255" s="19" t="s">
        <v>6780</v>
      </c>
      <c r="Y1255" s="19" t="s">
        <v>2389</v>
      </c>
      <c r="Z1255" s="19" t="s">
        <v>2390</v>
      </c>
      <c r="AA1255" s="46">
        <v>101</v>
      </c>
      <c r="AB1255" s="19" t="s">
        <v>473</v>
      </c>
      <c r="AC1255" s="19" t="s">
        <v>96</v>
      </c>
      <c r="AD1255" s="19" t="s">
        <v>1888</v>
      </c>
      <c r="AE1255" s="19" t="s">
        <v>1889</v>
      </c>
      <c r="AF1255" s="19" t="s">
        <v>1497</v>
      </c>
      <c r="AG1255" s="19" t="s">
        <v>1890</v>
      </c>
      <c r="AH1255" s="19" t="s">
        <v>1499</v>
      </c>
      <c r="AI1255" s="19" t="s">
        <v>1500</v>
      </c>
      <c r="AJ1255" s="45">
        <v>0</v>
      </c>
      <c r="AK1255" s="45">
        <v>0</v>
      </c>
      <c r="AL1255" s="19" t="s">
        <v>1501</v>
      </c>
      <c r="AM1255" s="46">
        <v>48820</v>
      </c>
      <c r="AN1255" s="46">
        <v>30070</v>
      </c>
      <c r="AO1255" s="46">
        <v>18750</v>
      </c>
      <c r="AP1255" s="45">
        <v>276.64</v>
      </c>
      <c r="AQ1255" s="45"/>
      <c r="AR1255" s="45" t="str">
        <f>IFERROR(VLOOKUP(AB1255,'Pedidos marco'!$A$1:$D$10000,4,0)," ")</f>
        <v xml:space="preserve"> </v>
      </c>
      <c r="AS1255" s="45">
        <f t="shared" si="133"/>
        <v>7</v>
      </c>
      <c r="AT1255" s="45" t="str">
        <f t="shared" si="134"/>
        <v>07</v>
      </c>
      <c r="AU1255" s="47">
        <v>30.07</v>
      </c>
      <c r="AV1255" s="19" t="str">
        <f t="shared" si="135"/>
        <v>04 April</v>
      </c>
      <c r="AW1255" s="19">
        <f t="shared" si="136"/>
        <v>9.1998669770535404</v>
      </c>
      <c r="AX1255" s="19">
        <f t="shared" si="137"/>
        <v>9.1998669770535404</v>
      </c>
      <c r="AY1255" s="19" t="e">
        <f>VLOOKUP(AG1255,Cías!$A$1:$E$10000,5,0)</f>
        <v>#N/A</v>
      </c>
      <c r="AZ1255" s="19" t="str">
        <f t="shared" si="138"/>
        <v>1013227</v>
      </c>
      <c r="BA1255" s="19" t="str">
        <f t="shared" si="139"/>
        <v>COMPAÑIA DE TRANSPORTE PESADO</v>
      </c>
      <c r="BB1255" s="19" t="e">
        <f>VLOOKUP(AG1255,Cías!$A$1:$E$10000,3,0)</f>
        <v>#N/A</v>
      </c>
      <c r="BC1255" s="19"/>
      <c r="BD1255" s="19"/>
      <c r="BE1255" s="19"/>
      <c r="BF1255" s="19"/>
      <c r="BG1255" s="19"/>
      <c r="BH1255" s="19"/>
      <c r="BI1255" s="19"/>
      <c r="BJ1255" s="19"/>
    </row>
    <row r="1256" spans="1:62" ht="15" x14ac:dyDescent="0.2">
      <c r="A1256" s="19" t="s">
        <v>12145</v>
      </c>
      <c r="B1256" s="19" t="s">
        <v>1479</v>
      </c>
      <c r="C1256" s="43">
        <v>44658</v>
      </c>
      <c r="D1256" s="44">
        <v>0.9375</v>
      </c>
      <c r="E1256" s="19" t="s">
        <v>12146</v>
      </c>
      <c r="F1256" s="19" t="s">
        <v>12147</v>
      </c>
      <c r="G1256" s="19" t="s">
        <v>12148</v>
      </c>
      <c r="H1256" s="45">
        <v>4446.68</v>
      </c>
      <c r="I1256" s="45">
        <v>4985.6400000000003</v>
      </c>
      <c r="J1256" s="19" t="s">
        <v>1560</v>
      </c>
      <c r="K1256" s="19" t="s">
        <v>11967</v>
      </c>
      <c r="L1256" s="19" t="s">
        <v>12149</v>
      </c>
      <c r="M1256" s="19" t="s">
        <v>12150</v>
      </c>
      <c r="N1256" s="19" t="s">
        <v>12145</v>
      </c>
      <c r="O1256" s="19" t="s">
        <v>2600</v>
      </c>
      <c r="P1256" s="19" t="s">
        <v>2601</v>
      </c>
      <c r="Q1256" s="46">
        <v>660</v>
      </c>
      <c r="R1256" s="19" t="s">
        <v>1544</v>
      </c>
      <c r="S1256" s="19" t="s">
        <v>1777</v>
      </c>
      <c r="T1256" s="19" t="s">
        <v>1778</v>
      </c>
      <c r="U1256" s="19" t="s">
        <v>2602</v>
      </c>
      <c r="V1256" s="19" t="s">
        <v>2603</v>
      </c>
      <c r="W1256" s="19" t="s">
        <v>1492</v>
      </c>
      <c r="X1256" s="19" t="s">
        <v>2604</v>
      </c>
      <c r="Y1256" s="19" t="s">
        <v>2605</v>
      </c>
      <c r="Z1256" s="19" t="s">
        <v>2606</v>
      </c>
      <c r="AA1256" s="46">
        <v>242</v>
      </c>
      <c r="AB1256" s="19" t="s">
        <v>481</v>
      </c>
      <c r="AC1256" s="19" t="s">
        <v>112</v>
      </c>
      <c r="AD1256" s="19" t="s">
        <v>6489</v>
      </c>
      <c r="AE1256" s="19" t="s">
        <v>6490</v>
      </c>
      <c r="AF1256" s="19" t="s">
        <v>1592</v>
      </c>
      <c r="AG1256" s="19" t="s">
        <v>6491</v>
      </c>
      <c r="AH1256" s="19" t="s">
        <v>1499</v>
      </c>
      <c r="AI1256" s="19" t="s">
        <v>1500</v>
      </c>
      <c r="AJ1256" s="45">
        <v>0</v>
      </c>
      <c r="AK1256" s="45">
        <v>0</v>
      </c>
      <c r="AL1256" s="19" t="s">
        <v>1501</v>
      </c>
      <c r="AM1256" s="46">
        <v>50900</v>
      </c>
      <c r="AN1256" s="46">
        <v>33070</v>
      </c>
      <c r="AO1256" s="46">
        <v>17830</v>
      </c>
      <c r="AP1256" s="45">
        <v>574.20000000000005</v>
      </c>
      <c r="AQ1256" s="45"/>
      <c r="AR1256" s="45" t="str">
        <f>IFERROR(VLOOKUP(AB1256,'Pedidos marco'!$A$1:$D$10000,4,0)," ")</f>
        <v xml:space="preserve"> </v>
      </c>
      <c r="AS1256" s="45">
        <f t="shared" si="133"/>
        <v>7</v>
      </c>
      <c r="AT1256" s="45" t="str">
        <f t="shared" si="134"/>
        <v>07</v>
      </c>
      <c r="AU1256" s="47">
        <v>33</v>
      </c>
      <c r="AV1256" s="19" t="str">
        <f t="shared" si="135"/>
        <v>04 April</v>
      </c>
      <c r="AW1256" s="19">
        <f t="shared" si="136"/>
        <v>0.87000000000000011</v>
      </c>
      <c r="AX1256" s="19">
        <f t="shared" si="137"/>
        <v>17.400000000000002</v>
      </c>
      <c r="AY1256" s="19" t="e">
        <f>VLOOKUP(AG1256,Cías!$A$1:$E$10000,5,0)</f>
        <v>#N/A</v>
      </c>
      <c r="AZ1256" s="19" t="str">
        <f t="shared" si="138"/>
        <v>1013510</v>
      </c>
      <c r="BA1256" s="19" t="str">
        <f t="shared" si="139"/>
        <v>ESPARZA ENDARA ALVARO DAMIAN</v>
      </c>
      <c r="BB1256" s="19" t="e">
        <f>VLOOKUP(AG1256,Cías!$A$1:$E$10000,3,0)</f>
        <v>#N/A</v>
      </c>
      <c r="BC1256" s="19"/>
      <c r="BD1256" s="19"/>
      <c r="BE1256" s="19"/>
      <c r="BF1256" s="19"/>
      <c r="BG1256" s="19"/>
      <c r="BH1256" s="19"/>
      <c r="BI1256" s="19"/>
      <c r="BJ1256" s="19"/>
    </row>
    <row r="1257" spans="1:62" ht="15" x14ac:dyDescent="0.2">
      <c r="A1257" s="19" t="s">
        <v>12151</v>
      </c>
      <c r="B1257" s="19" t="s">
        <v>1479</v>
      </c>
      <c r="C1257" s="43">
        <v>44658</v>
      </c>
      <c r="D1257" s="44">
        <v>0.94444444444443998</v>
      </c>
      <c r="E1257" s="19" t="s">
        <v>12152</v>
      </c>
      <c r="F1257" s="19" t="s">
        <v>12153</v>
      </c>
      <c r="G1257" s="19" t="s">
        <v>12154</v>
      </c>
      <c r="H1257" s="45">
        <v>3997.99</v>
      </c>
      <c r="I1257" s="45">
        <v>4482.57</v>
      </c>
      <c r="J1257" s="19" t="s">
        <v>1560</v>
      </c>
      <c r="K1257" s="19" t="s">
        <v>12155</v>
      </c>
      <c r="L1257" s="19" t="s">
        <v>12156</v>
      </c>
      <c r="M1257" s="19" t="s">
        <v>12157</v>
      </c>
      <c r="N1257" s="19" t="s">
        <v>12151</v>
      </c>
      <c r="O1257" s="19" t="s">
        <v>1486</v>
      </c>
      <c r="P1257" s="19" t="s">
        <v>1487</v>
      </c>
      <c r="Q1257" s="46">
        <v>32.94</v>
      </c>
      <c r="R1257" s="19" t="s">
        <v>1488</v>
      </c>
      <c r="S1257" s="19" t="s">
        <v>1623</v>
      </c>
      <c r="T1257" s="19" t="s">
        <v>1624</v>
      </c>
      <c r="U1257" s="19" t="s">
        <v>1625</v>
      </c>
      <c r="V1257" s="19" t="s">
        <v>1626</v>
      </c>
      <c r="W1257" s="19" t="s">
        <v>1627</v>
      </c>
      <c r="X1257" s="19" t="s">
        <v>1628</v>
      </c>
      <c r="Y1257" s="19" t="s">
        <v>1629</v>
      </c>
      <c r="Z1257" s="19" t="s">
        <v>1630</v>
      </c>
      <c r="AA1257" s="46">
        <v>40</v>
      </c>
      <c r="AB1257" s="19" t="s">
        <v>583</v>
      </c>
      <c r="AC1257" s="19" t="s">
        <v>323</v>
      </c>
      <c r="AD1257" s="19" t="s">
        <v>1631</v>
      </c>
      <c r="AE1257" s="19" t="s">
        <v>1632</v>
      </c>
      <c r="AF1257" s="19" t="s">
        <v>1497</v>
      </c>
      <c r="AG1257" s="19" t="s">
        <v>1633</v>
      </c>
      <c r="AH1257" s="19" t="s">
        <v>1499</v>
      </c>
      <c r="AI1257" s="19" t="s">
        <v>1500</v>
      </c>
      <c r="AJ1257" s="45">
        <v>0</v>
      </c>
      <c r="AK1257" s="45">
        <v>0</v>
      </c>
      <c r="AL1257" s="19" t="s">
        <v>1501</v>
      </c>
      <c r="AM1257" s="46">
        <v>52300</v>
      </c>
      <c r="AN1257" s="46">
        <v>32940</v>
      </c>
      <c r="AO1257" s="46">
        <v>19360</v>
      </c>
      <c r="AP1257" s="45">
        <v>115.95</v>
      </c>
      <c r="AQ1257" s="45"/>
      <c r="AR1257" s="45" t="str">
        <f>IFERROR(VLOOKUP(AB1257,'Pedidos marco'!$A$1:$D$10000,4,0)," ")</f>
        <v xml:space="preserve"> </v>
      </c>
      <c r="AS1257" s="45">
        <f t="shared" si="133"/>
        <v>7</v>
      </c>
      <c r="AT1257" s="45" t="str">
        <f t="shared" si="134"/>
        <v>07</v>
      </c>
      <c r="AU1257" s="47">
        <v>32.94</v>
      </c>
      <c r="AV1257" s="19" t="str">
        <f t="shared" si="135"/>
        <v>04 April</v>
      </c>
      <c r="AW1257" s="19">
        <f t="shared" si="136"/>
        <v>3.520036429872496</v>
      </c>
      <c r="AX1257" s="19">
        <f t="shared" si="137"/>
        <v>3.520036429872496</v>
      </c>
      <c r="AY1257" s="19" t="e">
        <f>VLOOKUP(AG1257,Cías!$A$1:$E$10000,5,0)</f>
        <v>#N/A</v>
      </c>
      <c r="AZ1257" s="19" t="str">
        <f t="shared" si="138"/>
        <v>1013906</v>
      </c>
      <c r="BA1257" s="19" t="str">
        <f t="shared" si="139"/>
        <v>VALLEJOS VILLEGAS SAUL EDUARDO</v>
      </c>
      <c r="BB1257" s="19" t="e">
        <f>VLOOKUP(AG1257,Cías!$A$1:$E$10000,3,0)</f>
        <v>#N/A</v>
      </c>
      <c r="BC1257" s="19"/>
      <c r="BD1257" s="19"/>
      <c r="BE1257" s="19"/>
      <c r="BF1257" s="19"/>
      <c r="BG1257" s="19"/>
      <c r="BH1257" s="19"/>
      <c r="BI1257" s="19"/>
      <c r="BJ1257" s="19"/>
    </row>
    <row r="1258" spans="1:62" ht="15" x14ac:dyDescent="0.2">
      <c r="A1258" s="19" t="s">
        <v>12158</v>
      </c>
      <c r="B1258" s="19" t="s">
        <v>1479</v>
      </c>
      <c r="C1258" s="43">
        <v>44658</v>
      </c>
      <c r="D1258" s="44">
        <v>0.94583333333332997</v>
      </c>
      <c r="E1258" s="19" t="s">
        <v>12159</v>
      </c>
      <c r="F1258" s="19" t="s">
        <v>12160</v>
      </c>
      <c r="G1258" s="19" t="s">
        <v>12161</v>
      </c>
      <c r="H1258" s="45">
        <v>2534.4</v>
      </c>
      <c r="I1258" s="45">
        <v>2841.59</v>
      </c>
      <c r="J1258" s="19" t="s">
        <v>1560</v>
      </c>
      <c r="K1258" s="19" t="s">
        <v>12162</v>
      </c>
      <c r="L1258" s="19" t="s">
        <v>12163</v>
      </c>
      <c r="M1258" s="19" t="s">
        <v>12164</v>
      </c>
      <c r="N1258" s="19" t="s">
        <v>12158</v>
      </c>
      <c r="O1258" s="19" t="s">
        <v>367</v>
      </c>
      <c r="P1258" s="19" t="s">
        <v>368</v>
      </c>
      <c r="Q1258" s="46">
        <v>360</v>
      </c>
      <c r="R1258" s="19" t="s">
        <v>1544</v>
      </c>
      <c r="S1258" s="19" t="s">
        <v>7178</v>
      </c>
      <c r="T1258" s="19" t="s">
        <v>7179</v>
      </c>
      <c r="U1258" s="19" t="s">
        <v>12165</v>
      </c>
      <c r="V1258" s="19" t="s">
        <v>12166</v>
      </c>
      <c r="W1258" s="19" t="s">
        <v>1917</v>
      </c>
      <c r="X1258" s="19" t="s">
        <v>12167</v>
      </c>
      <c r="Y1258" s="19" t="s">
        <v>1946</v>
      </c>
      <c r="Z1258" s="19" t="s">
        <v>1947</v>
      </c>
      <c r="AA1258" s="46">
        <v>15</v>
      </c>
      <c r="AB1258" s="19" t="s">
        <v>495</v>
      </c>
      <c r="AC1258" s="19" t="s">
        <v>139</v>
      </c>
      <c r="AD1258" s="19" t="s">
        <v>2131</v>
      </c>
      <c r="AE1258" s="19" t="s">
        <v>1481</v>
      </c>
      <c r="AF1258" s="19" t="s">
        <v>1554</v>
      </c>
      <c r="AG1258" s="19" t="s">
        <v>2132</v>
      </c>
      <c r="AH1258" s="19" t="s">
        <v>1499</v>
      </c>
      <c r="AI1258" s="19" t="s">
        <v>1500</v>
      </c>
      <c r="AJ1258" s="45">
        <v>0</v>
      </c>
      <c r="AK1258" s="45">
        <v>0</v>
      </c>
      <c r="AL1258" s="19" t="s">
        <v>1501</v>
      </c>
      <c r="AM1258" s="46">
        <v>27020</v>
      </c>
      <c r="AN1258" s="46">
        <v>18040</v>
      </c>
      <c r="AO1258" s="46">
        <v>8980</v>
      </c>
      <c r="AP1258" s="45">
        <v>54</v>
      </c>
      <c r="AQ1258" s="45"/>
      <c r="AR1258" s="45" t="str">
        <f>IFERROR(VLOOKUP(AB1258,'Pedidos marco'!$A$1:$D$10000,4,0)," ")</f>
        <v xml:space="preserve"> </v>
      </c>
      <c r="AS1258" s="45">
        <f t="shared" si="133"/>
        <v>7</v>
      </c>
      <c r="AT1258" s="45" t="str">
        <f t="shared" si="134"/>
        <v>07</v>
      </c>
      <c r="AU1258" s="47">
        <v>18</v>
      </c>
      <c r="AV1258" s="19" t="str">
        <f t="shared" si="135"/>
        <v>04 April</v>
      </c>
      <c r="AW1258" s="19">
        <f t="shared" si="136"/>
        <v>0.15</v>
      </c>
      <c r="AX1258" s="19">
        <f t="shared" si="137"/>
        <v>3</v>
      </c>
      <c r="AY1258" s="19" t="e">
        <f>VLOOKUP(AG1258,Cías!$A$1:$E$10000,5,0)</f>
        <v>#N/A</v>
      </c>
      <c r="AZ1258" s="19" t="str">
        <f t="shared" si="138"/>
        <v>1014271</v>
      </c>
      <c r="BA1258" s="19" t="str">
        <f t="shared" si="139"/>
        <v>GARATE CARDENAS CARLOS VINICIO</v>
      </c>
      <c r="BB1258" s="19" t="e">
        <f>VLOOKUP(AG1258,Cías!$A$1:$E$10000,3,0)</f>
        <v>#N/A</v>
      </c>
      <c r="BC1258" s="19"/>
      <c r="BD1258" s="19"/>
      <c r="BE1258" s="19"/>
      <c r="BF1258" s="19"/>
      <c r="BG1258" s="19"/>
      <c r="BH1258" s="19"/>
      <c r="BI1258" s="19"/>
      <c r="BJ1258" s="19"/>
    </row>
    <row r="1259" spans="1:62" ht="15" x14ac:dyDescent="0.2">
      <c r="A1259" s="19" t="s">
        <v>12168</v>
      </c>
      <c r="B1259" s="19" t="s">
        <v>1479</v>
      </c>
      <c r="C1259" s="43">
        <v>44658</v>
      </c>
      <c r="D1259" s="44">
        <v>0.94652777777777997</v>
      </c>
      <c r="E1259" s="19" t="s">
        <v>12169</v>
      </c>
      <c r="F1259" s="19" t="s">
        <v>12170</v>
      </c>
      <c r="G1259" s="19" t="s">
        <v>12171</v>
      </c>
      <c r="H1259" s="45">
        <v>2462.7199999999998</v>
      </c>
      <c r="I1259" s="45">
        <v>2761.22</v>
      </c>
      <c r="J1259" s="19" t="s">
        <v>1560</v>
      </c>
      <c r="K1259" s="19" t="s">
        <v>12172</v>
      </c>
      <c r="L1259" s="19" t="s">
        <v>12173</v>
      </c>
      <c r="M1259" s="19" t="s">
        <v>12174</v>
      </c>
      <c r="N1259" s="19" t="s">
        <v>12168</v>
      </c>
      <c r="O1259" s="19" t="s">
        <v>2600</v>
      </c>
      <c r="P1259" s="19" t="s">
        <v>2601</v>
      </c>
      <c r="Q1259" s="46">
        <v>360</v>
      </c>
      <c r="R1259" s="19" t="s">
        <v>1544</v>
      </c>
      <c r="S1259" s="19" t="s">
        <v>3514</v>
      </c>
      <c r="T1259" s="19" t="s">
        <v>3515</v>
      </c>
      <c r="U1259" s="19" t="s">
        <v>12175</v>
      </c>
      <c r="V1259" s="19" t="s">
        <v>12176</v>
      </c>
      <c r="W1259" s="19" t="s">
        <v>8092</v>
      </c>
      <c r="X1259" s="19" t="s">
        <v>12177</v>
      </c>
      <c r="Y1259" s="19" t="s">
        <v>8094</v>
      </c>
      <c r="Z1259" s="19" t="s">
        <v>8095</v>
      </c>
      <c r="AA1259" s="46">
        <v>168</v>
      </c>
      <c r="AB1259" s="19" t="s">
        <v>453</v>
      </c>
      <c r="AC1259" s="19" t="s">
        <v>52</v>
      </c>
      <c r="AD1259" s="19" t="s">
        <v>2758</v>
      </c>
      <c r="AE1259" s="19" t="s">
        <v>2759</v>
      </c>
      <c r="AF1259" s="19" t="s">
        <v>1554</v>
      </c>
      <c r="AG1259" s="19" t="s">
        <v>2760</v>
      </c>
      <c r="AH1259" s="19" t="s">
        <v>1499</v>
      </c>
      <c r="AI1259" s="19" t="s">
        <v>1500</v>
      </c>
      <c r="AJ1259" s="45">
        <v>0</v>
      </c>
      <c r="AK1259" s="45">
        <v>0</v>
      </c>
      <c r="AL1259" s="19" t="s">
        <v>1501</v>
      </c>
      <c r="AM1259" s="46">
        <v>27390</v>
      </c>
      <c r="AN1259" s="46">
        <v>18060</v>
      </c>
      <c r="AO1259" s="46">
        <v>9330</v>
      </c>
      <c r="AP1259" s="45">
        <v>244.8</v>
      </c>
      <c r="AQ1259" s="45"/>
      <c r="AR1259" s="45" t="str">
        <f>IFERROR(VLOOKUP(AB1259,'Pedidos marco'!$A$1:$D$10000,4,0)," ")</f>
        <v xml:space="preserve"> </v>
      </c>
      <c r="AS1259" s="45">
        <f t="shared" si="133"/>
        <v>7</v>
      </c>
      <c r="AT1259" s="45" t="str">
        <f t="shared" si="134"/>
        <v>07</v>
      </c>
      <c r="AU1259" s="47">
        <v>18</v>
      </c>
      <c r="AV1259" s="19" t="str">
        <f t="shared" si="135"/>
        <v>04 April</v>
      </c>
      <c r="AW1259" s="19">
        <f t="shared" si="136"/>
        <v>0.68</v>
      </c>
      <c r="AX1259" s="19">
        <f t="shared" si="137"/>
        <v>13.600000000000001</v>
      </c>
      <c r="AY1259" s="19" t="e">
        <f>VLOOKUP(AG1259,Cías!$A$1:$E$10000,5,0)</f>
        <v>#N/A</v>
      </c>
      <c r="AZ1259" s="19" t="str">
        <f t="shared" si="138"/>
        <v>1014167</v>
      </c>
      <c r="BA1259" s="19" t="str">
        <f t="shared" si="139"/>
        <v>BENALCAZAR RUIZ LUIS EDUARDO</v>
      </c>
      <c r="BB1259" s="19" t="e">
        <f>VLOOKUP(AG1259,Cías!$A$1:$E$10000,3,0)</f>
        <v>#N/A</v>
      </c>
      <c r="BC1259" s="19"/>
      <c r="BD1259" s="19"/>
      <c r="BE1259" s="19"/>
      <c r="BF1259" s="19"/>
      <c r="BG1259" s="19"/>
      <c r="BH1259" s="19"/>
      <c r="BI1259" s="19"/>
      <c r="BJ1259" s="19"/>
    </row>
    <row r="1260" spans="1:62" ht="15" x14ac:dyDescent="0.2">
      <c r="A1260" s="19" t="s">
        <v>12178</v>
      </c>
      <c r="B1260" s="19" t="s">
        <v>1479</v>
      </c>
      <c r="C1260" s="43">
        <v>44658</v>
      </c>
      <c r="D1260" s="44">
        <v>0.94930555555555995</v>
      </c>
      <c r="E1260" s="19" t="s">
        <v>12179</v>
      </c>
      <c r="F1260" s="19" t="s">
        <v>12180</v>
      </c>
      <c r="G1260" s="19" t="s">
        <v>12181</v>
      </c>
      <c r="H1260" s="45">
        <v>2356.1999999999998</v>
      </c>
      <c r="I1260" s="45">
        <v>2641.78</v>
      </c>
      <c r="J1260" s="19" t="s">
        <v>2037</v>
      </c>
      <c r="K1260" s="19" t="s">
        <v>12182</v>
      </c>
      <c r="L1260" s="19" t="s">
        <v>12183</v>
      </c>
      <c r="M1260" s="19" t="s">
        <v>12184</v>
      </c>
      <c r="N1260" s="19" t="s">
        <v>12178</v>
      </c>
      <c r="O1260" s="19" t="s">
        <v>367</v>
      </c>
      <c r="P1260" s="19" t="s">
        <v>368</v>
      </c>
      <c r="Q1260" s="46">
        <v>340</v>
      </c>
      <c r="R1260" s="19" t="s">
        <v>1544</v>
      </c>
      <c r="S1260" s="19" t="s">
        <v>2691</v>
      </c>
      <c r="T1260" s="19" t="s">
        <v>149</v>
      </c>
      <c r="U1260" s="19" t="s">
        <v>12185</v>
      </c>
      <c r="V1260" s="19" t="s">
        <v>12186</v>
      </c>
      <c r="W1260" s="19" t="s">
        <v>415</v>
      </c>
      <c r="X1260" s="19" t="s">
        <v>12187</v>
      </c>
      <c r="Y1260" s="19" t="s">
        <v>3748</v>
      </c>
      <c r="Z1260" s="19" t="s">
        <v>3749</v>
      </c>
      <c r="AA1260" s="46">
        <v>129</v>
      </c>
      <c r="AB1260" s="19" t="s">
        <v>500</v>
      </c>
      <c r="AC1260" s="19" t="s">
        <v>149</v>
      </c>
      <c r="AD1260" s="19" t="s">
        <v>2695</v>
      </c>
      <c r="AE1260" s="19" t="s">
        <v>1481</v>
      </c>
      <c r="AF1260" s="19" t="s">
        <v>1554</v>
      </c>
      <c r="AG1260" s="19" t="s">
        <v>2696</v>
      </c>
      <c r="AH1260" s="19" t="s">
        <v>1499</v>
      </c>
      <c r="AI1260" s="19" t="s">
        <v>1500</v>
      </c>
      <c r="AJ1260" s="45">
        <v>0</v>
      </c>
      <c r="AK1260" s="45">
        <v>0</v>
      </c>
      <c r="AL1260" s="19" t="s">
        <v>1501</v>
      </c>
      <c r="AM1260" s="46">
        <v>26790</v>
      </c>
      <c r="AN1260" s="46">
        <v>17020</v>
      </c>
      <c r="AO1260" s="46">
        <v>9770</v>
      </c>
      <c r="AP1260" s="45">
        <v>173.4</v>
      </c>
      <c r="AQ1260" s="45"/>
      <c r="AR1260" s="45" t="str">
        <f>IFERROR(VLOOKUP(AB1260,'Pedidos marco'!$A$1:$D$10000,4,0)," ")</f>
        <v xml:space="preserve"> </v>
      </c>
      <c r="AS1260" s="45">
        <f t="shared" si="133"/>
        <v>7</v>
      </c>
      <c r="AT1260" s="45" t="str">
        <f t="shared" si="134"/>
        <v>07</v>
      </c>
      <c r="AU1260" s="47">
        <v>17</v>
      </c>
      <c r="AV1260" s="19" t="str">
        <f t="shared" si="135"/>
        <v>04 April</v>
      </c>
      <c r="AW1260" s="19">
        <f t="shared" si="136"/>
        <v>0.51</v>
      </c>
      <c r="AX1260" s="19">
        <f t="shared" si="137"/>
        <v>10.200000000000001</v>
      </c>
      <c r="AY1260" s="19" t="e">
        <f>VLOOKUP(AG1260,Cías!$A$1:$E$10000,5,0)</f>
        <v>#N/A</v>
      </c>
      <c r="AZ1260" s="19" t="str">
        <f t="shared" si="138"/>
        <v>1021990</v>
      </c>
      <c r="BA1260" s="19" t="str">
        <f t="shared" si="139"/>
        <v>GRANJA GOMEZ VINICIO ROLANDO</v>
      </c>
      <c r="BB1260" s="19" t="e">
        <f>VLOOKUP(AG1260,Cías!$A$1:$E$10000,3,0)</f>
        <v>#N/A</v>
      </c>
      <c r="BC1260" s="19"/>
      <c r="BD1260" s="19"/>
      <c r="BE1260" s="19"/>
      <c r="BF1260" s="19"/>
      <c r="BG1260" s="19"/>
      <c r="BH1260" s="19"/>
      <c r="BI1260" s="19"/>
      <c r="BJ1260" s="19"/>
    </row>
    <row r="1261" spans="1:62" ht="15" x14ac:dyDescent="0.2">
      <c r="A1261" s="19" t="s">
        <v>12188</v>
      </c>
      <c r="B1261" s="19" t="s">
        <v>1479</v>
      </c>
      <c r="C1261" s="43">
        <v>44658</v>
      </c>
      <c r="D1261" s="44">
        <v>0.94930555555555995</v>
      </c>
      <c r="E1261" s="19" t="s">
        <v>12189</v>
      </c>
      <c r="F1261" s="19" t="s">
        <v>12190</v>
      </c>
      <c r="G1261" s="19" t="s">
        <v>12191</v>
      </c>
      <c r="H1261" s="45">
        <v>2336.4</v>
      </c>
      <c r="I1261" s="45">
        <v>2619.59</v>
      </c>
      <c r="J1261" s="19" t="s">
        <v>1560</v>
      </c>
      <c r="K1261" s="19" t="s">
        <v>12192</v>
      </c>
      <c r="L1261" s="19" t="s">
        <v>12193</v>
      </c>
      <c r="M1261" s="19" t="s">
        <v>12194</v>
      </c>
      <c r="N1261" s="19" t="s">
        <v>12188</v>
      </c>
      <c r="O1261" s="19" t="s">
        <v>371</v>
      </c>
      <c r="P1261" s="19" t="s">
        <v>372</v>
      </c>
      <c r="Q1261" s="46">
        <v>360</v>
      </c>
      <c r="R1261" s="19" t="s">
        <v>1544</v>
      </c>
      <c r="S1261" s="19" t="s">
        <v>1736</v>
      </c>
      <c r="T1261" s="19" t="s">
        <v>1737</v>
      </c>
      <c r="U1261" s="19" t="s">
        <v>6905</v>
      </c>
      <c r="V1261" s="19" t="s">
        <v>6906</v>
      </c>
      <c r="W1261" s="19" t="s">
        <v>1548</v>
      </c>
      <c r="X1261" s="19" t="s">
        <v>6907</v>
      </c>
      <c r="Y1261" s="19" t="s">
        <v>1684</v>
      </c>
      <c r="Z1261" s="19" t="s">
        <v>1685</v>
      </c>
      <c r="AA1261" s="46">
        <v>198</v>
      </c>
      <c r="AB1261" s="19" t="s">
        <v>1411</v>
      </c>
      <c r="AC1261" s="19" t="s">
        <v>1391</v>
      </c>
      <c r="AD1261" s="19" t="s">
        <v>6908</v>
      </c>
      <c r="AE1261" s="19" t="s">
        <v>1481</v>
      </c>
      <c r="AF1261" s="19" t="s">
        <v>1554</v>
      </c>
      <c r="AG1261" s="19" t="s">
        <v>6909</v>
      </c>
      <c r="AH1261" s="19" t="s">
        <v>1499</v>
      </c>
      <c r="AI1261" s="19" t="s">
        <v>1500</v>
      </c>
      <c r="AJ1261" s="45">
        <v>0</v>
      </c>
      <c r="AK1261" s="45">
        <v>0</v>
      </c>
      <c r="AL1261" s="19" t="s">
        <v>1501</v>
      </c>
      <c r="AM1261" s="46">
        <v>27080</v>
      </c>
      <c r="AN1261" s="46">
        <v>18030</v>
      </c>
      <c r="AO1261" s="46">
        <v>9050</v>
      </c>
      <c r="AP1261" s="45">
        <v>266.39999999999998</v>
      </c>
      <c r="AQ1261" s="45"/>
      <c r="AR1261" s="45" t="str">
        <f>IFERROR(VLOOKUP(AB1261,'Pedidos marco'!$A$1:$D$10000,4,0)," ")</f>
        <v xml:space="preserve"> </v>
      </c>
      <c r="AS1261" s="45">
        <f t="shared" si="133"/>
        <v>7</v>
      </c>
      <c r="AT1261" s="45" t="str">
        <f t="shared" si="134"/>
        <v>07</v>
      </c>
      <c r="AU1261" s="47">
        <v>18</v>
      </c>
      <c r="AV1261" s="19" t="str">
        <f t="shared" si="135"/>
        <v>04 April</v>
      </c>
      <c r="AW1261" s="19">
        <f t="shared" si="136"/>
        <v>0.74</v>
      </c>
      <c r="AX1261" s="19">
        <f t="shared" si="137"/>
        <v>14.799999999999999</v>
      </c>
      <c r="AY1261" s="19" t="e">
        <f>VLOOKUP(AG1261,Cías!$A$1:$E$10000,5,0)</f>
        <v>#N/A</v>
      </c>
      <c r="AZ1261" s="19" t="str">
        <f t="shared" si="138"/>
        <v>10007210</v>
      </c>
      <c r="BA1261" s="19" t="str">
        <f t="shared" si="139"/>
        <v>AREQUIPA GUANOLUISA RODRIGO</v>
      </c>
      <c r="BB1261" s="19" t="e">
        <f>VLOOKUP(AG1261,Cías!$A$1:$E$10000,3,0)</f>
        <v>#N/A</v>
      </c>
      <c r="BC1261" s="19"/>
      <c r="BD1261" s="19"/>
      <c r="BE1261" s="19"/>
      <c r="BF1261" s="19"/>
      <c r="BG1261" s="19"/>
      <c r="BH1261" s="19"/>
      <c r="BI1261" s="19"/>
      <c r="BJ1261" s="19"/>
    </row>
    <row r="1262" spans="1:62" ht="15" x14ac:dyDescent="0.2">
      <c r="A1262" s="19" t="s">
        <v>12195</v>
      </c>
      <c r="B1262" s="19" t="s">
        <v>1479</v>
      </c>
      <c r="C1262" s="43">
        <v>44658</v>
      </c>
      <c r="D1262" s="44">
        <v>0.95833333333333004</v>
      </c>
      <c r="E1262" s="19" t="s">
        <v>12196</v>
      </c>
      <c r="F1262" s="19" t="s">
        <v>12197</v>
      </c>
      <c r="G1262" s="19" t="s">
        <v>12198</v>
      </c>
      <c r="H1262" s="45">
        <v>4160</v>
      </c>
      <c r="I1262" s="45">
        <v>4664.22</v>
      </c>
      <c r="J1262" s="19" t="s">
        <v>1560</v>
      </c>
      <c r="K1262" s="19" t="s">
        <v>12199</v>
      </c>
      <c r="L1262" s="19" t="s">
        <v>12200</v>
      </c>
      <c r="M1262" s="19" t="s">
        <v>12201</v>
      </c>
      <c r="N1262" s="19" t="s">
        <v>12195</v>
      </c>
      <c r="O1262" s="19" t="s">
        <v>1641</v>
      </c>
      <c r="P1262" s="19" t="s">
        <v>1642</v>
      </c>
      <c r="Q1262" s="46">
        <v>640</v>
      </c>
      <c r="R1262" s="19" t="s">
        <v>1544</v>
      </c>
      <c r="S1262" s="19" t="s">
        <v>1736</v>
      </c>
      <c r="T1262" s="19" t="s">
        <v>1737</v>
      </c>
      <c r="U1262" s="19" t="s">
        <v>12202</v>
      </c>
      <c r="V1262" s="19" t="s">
        <v>12203</v>
      </c>
      <c r="W1262" s="19" t="s">
        <v>5202</v>
      </c>
      <c r="X1262" s="19" t="s">
        <v>12204</v>
      </c>
      <c r="Y1262" s="19" t="s">
        <v>5204</v>
      </c>
      <c r="Z1262" s="19" t="s">
        <v>5205</v>
      </c>
      <c r="AA1262" s="46">
        <v>355</v>
      </c>
      <c r="AB1262" s="19" t="s">
        <v>556</v>
      </c>
      <c r="AC1262" s="19" t="s">
        <v>266</v>
      </c>
      <c r="AD1262" s="19" t="s">
        <v>6839</v>
      </c>
      <c r="AE1262" s="19" t="s">
        <v>6840</v>
      </c>
      <c r="AF1262" s="19" t="s">
        <v>1592</v>
      </c>
      <c r="AG1262" s="19" t="s">
        <v>6841</v>
      </c>
      <c r="AH1262" s="19" t="s">
        <v>1499</v>
      </c>
      <c r="AI1262" s="19" t="s">
        <v>1500</v>
      </c>
      <c r="AJ1262" s="45">
        <v>0</v>
      </c>
      <c r="AK1262" s="45">
        <v>0</v>
      </c>
      <c r="AL1262" s="19" t="s">
        <v>1501</v>
      </c>
      <c r="AM1262" s="46">
        <v>50490</v>
      </c>
      <c r="AN1262" s="46">
        <v>32070</v>
      </c>
      <c r="AO1262" s="46">
        <v>18420</v>
      </c>
      <c r="AP1262" s="45">
        <v>844.8</v>
      </c>
      <c r="AQ1262" s="45"/>
      <c r="AR1262" s="45" t="str">
        <f>IFERROR(VLOOKUP(AB1262,'Pedidos marco'!$A$1:$D$10000,4,0)," ")</f>
        <v xml:space="preserve"> </v>
      </c>
      <c r="AS1262" s="45">
        <f t="shared" si="133"/>
        <v>7</v>
      </c>
      <c r="AT1262" s="45" t="str">
        <f t="shared" si="134"/>
        <v>07</v>
      </c>
      <c r="AU1262" s="47">
        <v>32</v>
      </c>
      <c r="AV1262" s="19" t="str">
        <f t="shared" si="135"/>
        <v>04 April</v>
      </c>
      <c r="AW1262" s="19">
        <f t="shared" si="136"/>
        <v>1.3199999999999998</v>
      </c>
      <c r="AX1262" s="19">
        <f t="shared" si="137"/>
        <v>26.4</v>
      </c>
      <c r="AY1262" s="19" t="e">
        <f>VLOOKUP(AG1262,Cías!$A$1:$E$10000,5,0)</f>
        <v>#N/A</v>
      </c>
      <c r="AZ1262" s="19" t="str">
        <f t="shared" si="138"/>
        <v>1013635</v>
      </c>
      <c r="BA1262" s="19" t="str">
        <f t="shared" si="139"/>
        <v>ROMAN BAJANA JHONATHAN MARCEL</v>
      </c>
      <c r="BB1262" s="19" t="e">
        <f>VLOOKUP(AG1262,Cías!$A$1:$E$10000,3,0)</f>
        <v>#N/A</v>
      </c>
      <c r="BC1262" s="19"/>
      <c r="BD1262" s="19"/>
      <c r="BE1262" s="19"/>
      <c r="BF1262" s="19"/>
      <c r="BG1262" s="19"/>
      <c r="BH1262" s="19"/>
      <c r="BI1262" s="19"/>
      <c r="BJ1262" s="19"/>
    </row>
    <row r="1263" spans="1:62" ht="15" x14ac:dyDescent="0.2">
      <c r="A1263" s="19" t="s">
        <v>12205</v>
      </c>
      <c r="B1263" s="19" t="s">
        <v>1479</v>
      </c>
      <c r="C1263" s="43">
        <v>44658</v>
      </c>
      <c r="D1263" s="44">
        <v>0.97013888888888999</v>
      </c>
      <c r="E1263" s="19" t="s">
        <v>12206</v>
      </c>
      <c r="F1263" s="19" t="s">
        <v>12207</v>
      </c>
      <c r="G1263" s="19" t="s">
        <v>12208</v>
      </c>
      <c r="H1263" s="45">
        <v>563.20000000000005</v>
      </c>
      <c r="I1263" s="45">
        <v>631.46</v>
      </c>
      <c r="J1263" s="19" t="s">
        <v>1560</v>
      </c>
      <c r="K1263" s="19" t="s">
        <v>12209</v>
      </c>
      <c r="L1263" s="19" t="s">
        <v>12210</v>
      </c>
      <c r="M1263" s="19" t="s">
        <v>12211</v>
      </c>
      <c r="N1263" s="19" t="s">
        <v>12205</v>
      </c>
      <c r="O1263" s="19" t="s">
        <v>371</v>
      </c>
      <c r="P1263" s="19" t="s">
        <v>372</v>
      </c>
      <c r="Q1263" s="46">
        <v>80</v>
      </c>
      <c r="R1263" s="19" t="s">
        <v>1544</v>
      </c>
      <c r="S1263" s="19" t="s">
        <v>5143</v>
      </c>
      <c r="T1263" s="19" t="s">
        <v>5144</v>
      </c>
      <c r="U1263" s="19" t="s">
        <v>5145</v>
      </c>
      <c r="V1263" s="19" t="s">
        <v>5146</v>
      </c>
      <c r="W1263" s="19" t="s">
        <v>1627</v>
      </c>
      <c r="X1263" s="19" t="s">
        <v>5147</v>
      </c>
      <c r="Y1263" s="19" t="s">
        <v>1629</v>
      </c>
      <c r="Z1263" s="19" t="s">
        <v>1630</v>
      </c>
      <c r="AA1263" s="46">
        <v>40</v>
      </c>
      <c r="AB1263" s="19" t="s">
        <v>12212</v>
      </c>
      <c r="AC1263" s="19" t="s">
        <v>1443</v>
      </c>
      <c r="AD1263" s="19" t="s">
        <v>12213</v>
      </c>
      <c r="AE1263" s="19" t="s">
        <v>12214</v>
      </c>
      <c r="AF1263" s="19" t="s">
        <v>1592</v>
      </c>
      <c r="AG1263" s="19" t="s">
        <v>12215</v>
      </c>
      <c r="AH1263" s="19" t="s">
        <v>1594</v>
      </c>
      <c r="AI1263" s="19" t="s">
        <v>1595</v>
      </c>
      <c r="AJ1263" s="45">
        <v>0.05</v>
      </c>
      <c r="AK1263" s="45">
        <v>4</v>
      </c>
      <c r="AL1263" s="19" t="s">
        <v>1501</v>
      </c>
      <c r="AM1263" s="46">
        <v>10314.583000000001</v>
      </c>
      <c r="AN1263" s="46">
        <v>4011.25</v>
      </c>
      <c r="AO1263" s="46">
        <v>6303.3329999999996</v>
      </c>
      <c r="AP1263" s="45">
        <v>16.8</v>
      </c>
      <c r="AQ1263" s="45"/>
      <c r="AR1263" s="45" t="str">
        <f>IFERROR(VLOOKUP(AB1263,'Pedidos marco'!$A$1:$D$10000,4,0)," ")</f>
        <v xml:space="preserve"> </v>
      </c>
      <c r="AS1263" s="45">
        <f t="shared" si="133"/>
        <v>7</v>
      </c>
      <c r="AT1263" s="45" t="str">
        <f t="shared" si="134"/>
        <v>07</v>
      </c>
      <c r="AU1263" s="47">
        <v>4</v>
      </c>
      <c r="AV1263" s="19" t="str">
        <f t="shared" si="135"/>
        <v>04 April</v>
      </c>
      <c r="AW1263" s="19">
        <f t="shared" si="136"/>
        <v>0.21000000000000002</v>
      </c>
      <c r="AX1263" s="19">
        <f t="shared" si="137"/>
        <v>4.2</v>
      </c>
      <c r="AY1263" s="19" t="e">
        <f>VLOOKUP(AG1263,Cías!$A$1:$E$10000,5,0)</f>
        <v>#N/A</v>
      </c>
      <c r="AZ1263" s="19" t="str">
        <f t="shared" si="138"/>
        <v>10008144</v>
      </c>
      <c r="BA1263" s="19" t="str">
        <f t="shared" si="139"/>
        <v>GARCES MARTINEZ NESTOR FABIAN</v>
      </c>
      <c r="BB1263" s="19" t="e">
        <f>VLOOKUP(AG1263,Cías!$A$1:$E$10000,3,0)</f>
        <v>#N/A</v>
      </c>
      <c r="BC1263" s="19"/>
      <c r="BD1263" s="19"/>
      <c r="BE1263" s="19"/>
      <c r="BF1263" s="19"/>
      <c r="BG1263" s="19"/>
      <c r="BH1263" s="19"/>
      <c r="BI1263" s="19"/>
      <c r="BJ1263" s="19"/>
    </row>
    <row r="1264" spans="1:62" ht="15" x14ac:dyDescent="0.2">
      <c r="A1264" s="19" t="s">
        <v>12205</v>
      </c>
      <c r="B1264" s="19" t="s">
        <v>1479</v>
      </c>
      <c r="C1264" s="43">
        <v>44658</v>
      </c>
      <c r="D1264" s="44">
        <v>0.97013888888888999</v>
      </c>
      <c r="E1264" s="19" t="s">
        <v>12216</v>
      </c>
      <c r="F1264" s="19" t="s">
        <v>12217</v>
      </c>
      <c r="G1264" s="19" t="s">
        <v>12218</v>
      </c>
      <c r="H1264" s="45">
        <v>256.8</v>
      </c>
      <c r="I1264" s="45">
        <v>287.93</v>
      </c>
      <c r="J1264" s="19" t="s">
        <v>1560</v>
      </c>
      <c r="K1264" s="19" t="s">
        <v>12209</v>
      </c>
      <c r="L1264" s="19" t="s">
        <v>12219</v>
      </c>
      <c r="M1264" s="19" t="s">
        <v>12220</v>
      </c>
      <c r="N1264" s="19" t="s">
        <v>12205</v>
      </c>
      <c r="O1264" s="19" t="s">
        <v>369</v>
      </c>
      <c r="P1264" s="19" t="s">
        <v>370</v>
      </c>
      <c r="Q1264" s="46">
        <v>40</v>
      </c>
      <c r="R1264" s="19" t="s">
        <v>1544</v>
      </c>
      <c r="S1264" s="19" t="s">
        <v>5143</v>
      </c>
      <c r="T1264" s="19" t="s">
        <v>5144</v>
      </c>
      <c r="U1264" s="19" t="s">
        <v>5145</v>
      </c>
      <c r="V1264" s="19" t="s">
        <v>5146</v>
      </c>
      <c r="W1264" s="19" t="s">
        <v>1627</v>
      </c>
      <c r="X1264" s="19" t="s">
        <v>5147</v>
      </c>
      <c r="Y1264" s="19" t="s">
        <v>1629</v>
      </c>
      <c r="Z1264" s="19" t="s">
        <v>1630</v>
      </c>
      <c r="AA1264" s="46">
        <v>40</v>
      </c>
      <c r="AB1264" s="19" t="s">
        <v>12212</v>
      </c>
      <c r="AC1264" s="19" t="s">
        <v>1443</v>
      </c>
      <c r="AD1264" s="19" t="s">
        <v>12213</v>
      </c>
      <c r="AE1264" s="19" t="s">
        <v>12214</v>
      </c>
      <c r="AF1264" s="19" t="s">
        <v>1592</v>
      </c>
      <c r="AG1264" s="19" t="s">
        <v>12215</v>
      </c>
      <c r="AH1264" s="19" t="s">
        <v>1594</v>
      </c>
      <c r="AI1264" s="19" t="s">
        <v>1595</v>
      </c>
      <c r="AJ1264" s="45">
        <v>0.05</v>
      </c>
      <c r="AK1264" s="45">
        <v>2</v>
      </c>
      <c r="AL1264" s="19" t="s">
        <v>1501</v>
      </c>
      <c r="AM1264" s="46">
        <v>8308.9580000000005</v>
      </c>
      <c r="AN1264" s="46">
        <v>2005.625</v>
      </c>
      <c r="AO1264" s="46">
        <v>6303.3329999999996</v>
      </c>
      <c r="AP1264" s="45">
        <v>8.4</v>
      </c>
      <c r="AQ1264" s="45"/>
      <c r="AR1264" s="45" t="str">
        <f>IFERROR(VLOOKUP(AB1264,'Pedidos marco'!$A$1:$D$10000,4,0)," ")</f>
        <v xml:space="preserve"> </v>
      </c>
      <c r="AS1264" s="45">
        <f t="shared" si="133"/>
        <v>7</v>
      </c>
      <c r="AT1264" s="45" t="str">
        <f t="shared" si="134"/>
        <v>07</v>
      </c>
      <c r="AU1264" s="47">
        <v>2</v>
      </c>
      <c r="AV1264" s="19" t="str">
        <f t="shared" si="135"/>
        <v>04 April</v>
      </c>
      <c r="AW1264" s="19">
        <f t="shared" si="136"/>
        <v>0.21000000000000002</v>
      </c>
      <c r="AX1264" s="19">
        <f t="shared" si="137"/>
        <v>4.2</v>
      </c>
      <c r="AY1264" s="19" t="e">
        <f>VLOOKUP(AG1264,Cías!$A$1:$E$10000,5,0)</f>
        <v>#N/A</v>
      </c>
      <c r="AZ1264" s="19" t="str">
        <f t="shared" si="138"/>
        <v>10008144</v>
      </c>
      <c r="BA1264" s="19" t="str">
        <f t="shared" si="139"/>
        <v>GARCES MARTINEZ NESTOR FABIAN</v>
      </c>
      <c r="BB1264" s="19" t="e">
        <f>VLOOKUP(AG1264,Cías!$A$1:$E$10000,3,0)</f>
        <v>#N/A</v>
      </c>
      <c r="BC1264" s="19"/>
      <c r="BD1264" s="19"/>
      <c r="BE1264" s="19"/>
      <c r="BF1264" s="19"/>
      <c r="BG1264" s="19"/>
      <c r="BH1264" s="19"/>
      <c r="BI1264" s="19"/>
      <c r="BJ1264" s="19"/>
    </row>
    <row r="1265" spans="1:62" ht="15" x14ac:dyDescent="0.2">
      <c r="A1265" s="19" t="s">
        <v>12205</v>
      </c>
      <c r="B1265" s="19" t="s">
        <v>1479</v>
      </c>
      <c r="C1265" s="43">
        <v>44658</v>
      </c>
      <c r="D1265" s="44">
        <v>0.97013888888888999</v>
      </c>
      <c r="E1265" s="19" t="s">
        <v>12221</v>
      </c>
      <c r="F1265" s="19" t="s">
        <v>12222</v>
      </c>
      <c r="G1265" s="19" t="s">
        <v>12223</v>
      </c>
      <c r="H1265" s="45">
        <v>3624.4</v>
      </c>
      <c r="I1265" s="45">
        <v>4063.7</v>
      </c>
      <c r="J1265" s="19" t="s">
        <v>1560</v>
      </c>
      <c r="K1265" s="19" t="s">
        <v>12209</v>
      </c>
      <c r="L1265" s="19" t="s">
        <v>12224</v>
      </c>
      <c r="M1265" s="19" t="s">
        <v>12225</v>
      </c>
      <c r="N1265" s="19" t="s">
        <v>12205</v>
      </c>
      <c r="O1265" s="19" t="s">
        <v>367</v>
      </c>
      <c r="P1265" s="19" t="s">
        <v>368</v>
      </c>
      <c r="Q1265" s="46">
        <v>520</v>
      </c>
      <c r="R1265" s="19" t="s">
        <v>1544</v>
      </c>
      <c r="S1265" s="19" t="s">
        <v>5143</v>
      </c>
      <c r="T1265" s="19" t="s">
        <v>5144</v>
      </c>
      <c r="U1265" s="19" t="s">
        <v>5145</v>
      </c>
      <c r="V1265" s="19" t="s">
        <v>5146</v>
      </c>
      <c r="W1265" s="19" t="s">
        <v>1627</v>
      </c>
      <c r="X1265" s="19" t="s">
        <v>5147</v>
      </c>
      <c r="Y1265" s="19" t="s">
        <v>1629</v>
      </c>
      <c r="Z1265" s="19" t="s">
        <v>1630</v>
      </c>
      <c r="AA1265" s="46">
        <v>40</v>
      </c>
      <c r="AB1265" s="19" t="s">
        <v>12212</v>
      </c>
      <c r="AC1265" s="19" t="s">
        <v>1443</v>
      </c>
      <c r="AD1265" s="19" t="s">
        <v>12213</v>
      </c>
      <c r="AE1265" s="19" t="s">
        <v>12214</v>
      </c>
      <c r="AF1265" s="19" t="s">
        <v>1592</v>
      </c>
      <c r="AG1265" s="19" t="s">
        <v>12215</v>
      </c>
      <c r="AH1265" s="19" t="s">
        <v>1594</v>
      </c>
      <c r="AI1265" s="19" t="s">
        <v>1595</v>
      </c>
      <c r="AJ1265" s="45">
        <v>0.05</v>
      </c>
      <c r="AK1265" s="45">
        <v>26</v>
      </c>
      <c r="AL1265" s="19" t="s">
        <v>1501</v>
      </c>
      <c r="AM1265" s="46">
        <v>32376.457999999999</v>
      </c>
      <c r="AN1265" s="46">
        <v>26073.125</v>
      </c>
      <c r="AO1265" s="46">
        <v>6303.3329999999996</v>
      </c>
      <c r="AP1265" s="45">
        <v>109.2</v>
      </c>
      <c r="AQ1265" s="45"/>
      <c r="AR1265" s="45" t="str">
        <f>IFERROR(VLOOKUP(AB1265,'Pedidos marco'!$A$1:$D$10000,4,0)," ")</f>
        <v xml:space="preserve"> </v>
      </c>
      <c r="AS1265" s="45">
        <f t="shared" si="133"/>
        <v>7</v>
      </c>
      <c r="AT1265" s="45" t="str">
        <f t="shared" si="134"/>
        <v>07</v>
      </c>
      <c r="AU1265" s="47">
        <v>26</v>
      </c>
      <c r="AV1265" s="19" t="str">
        <f t="shared" si="135"/>
        <v>04 April</v>
      </c>
      <c r="AW1265" s="19">
        <f t="shared" si="136"/>
        <v>0.21</v>
      </c>
      <c r="AX1265" s="19">
        <f t="shared" si="137"/>
        <v>4.2</v>
      </c>
      <c r="AY1265" s="19" t="e">
        <f>VLOOKUP(AG1265,Cías!$A$1:$E$10000,5,0)</f>
        <v>#N/A</v>
      </c>
      <c r="AZ1265" s="19" t="str">
        <f t="shared" si="138"/>
        <v>10008144</v>
      </c>
      <c r="BA1265" s="19" t="str">
        <f t="shared" si="139"/>
        <v>GARCES MARTINEZ NESTOR FABIAN</v>
      </c>
      <c r="BB1265" s="19" t="e">
        <f>VLOOKUP(AG1265,Cías!$A$1:$E$10000,3,0)</f>
        <v>#N/A</v>
      </c>
      <c r="BC1265" s="19"/>
      <c r="BD1265" s="19"/>
      <c r="BE1265" s="19"/>
      <c r="BF1265" s="19"/>
      <c r="BG1265" s="19"/>
      <c r="BH1265" s="19"/>
      <c r="BI1265" s="19"/>
      <c r="BJ1265" s="19"/>
    </row>
    <row r="1266" spans="1:62" ht="15" x14ac:dyDescent="0.2">
      <c r="A1266" s="19" t="s">
        <v>12226</v>
      </c>
      <c r="B1266" s="19" t="s">
        <v>1479</v>
      </c>
      <c r="C1266" s="43">
        <v>44658</v>
      </c>
      <c r="D1266" s="44">
        <v>0.97708333333332997</v>
      </c>
      <c r="E1266" s="19" t="s">
        <v>12227</v>
      </c>
      <c r="F1266" s="19" t="s">
        <v>12228</v>
      </c>
      <c r="G1266" s="19" t="s">
        <v>12229</v>
      </c>
      <c r="H1266" s="45">
        <v>4514.45</v>
      </c>
      <c r="I1266" s="45">
        <v>5061.63</v>
      </c>
      <c r="J1266" s="19" t="s">
        <v>1560</v>
      </c>
      <c r="K1266" s="19" t="s">
        <v>12230</v>
      </c>
      <c r="L1266" s="19" t="s">
        <v>12231</v>
      </c>
      <c r="M1266" s="19" t="s">
        <v>12232</v>
      </c>
      <c r="N1266" s="19" t="s">
        <v>12226</v>
      </c>
      <c r="O1266" s="19" t="s">
        <v>367</v>
      </c>
      <c r="P1266" s="19" t="s">
        <v>368</v>
      </c>
      <c r="Q1266" s="46">
        <v>680</v>
      </c>
      <c r="R1266" s="19" t="s">
        <v>1544</v>
      </c>
      <c r="S1266" s="19" t="s">
        <v>1696</v>
      </c>
      <c r="T1266" s="19" t="s">
        <v>72</v>
      </c>
      <c r="U1266" s="19" t="s">
        <v>1697</v>
      </c>
      <c r="V1266" s="19" t="s">
        <v>1698</v>
      </c>
      <c r="W1266" s="19" t="s">
        <v>415</v>
      </c>
      <c r="X1266" s="19" t="s">
        <v>1699</v>
      </c>
      <c r="Y1266" s="19" t="s">
        <v>1700</v>
      </c>
      <c r="Z1266" s="19" t="s">
        <v>1701</v>
      </c>
      <c r="AA1266" s="46">
        <v>127</v>
      </c>
      <c r="AB1266" s="19" t="s">
        <v>461</v>
      </c>
      <c r="AC1266" s="19" t="s">
        <v>72</v>
      </c>
      <c r="AD1266" s="19" t="s">
        <v>2332</v>
      </c>
      <c r="AE1266" s="19" t="s">
        <v>2333</v>
      </c>
      <c r="AF1266" s="19" t="s">
        <v>1592</v>
      </c>
      <c r="AG1266" s="19" t="s">
        <v>2334</v>
      </c>
      <c r="AH1266" s="19" t="s">
        <v>1499</v>
      </c>
      <c r="AI1266" s="19" t="s">
        <v>1500</v>
      </c>
      <c r="AJ1266" s="45">
        <v>0</v>
      </c>
      <c r="AK1266" s="45">
        <v>0</v>
      </c>
      <c r="AL1266" s="19" t="s">
        <v>1501</v>
      </c>
      <c r="AM1266" s="46">
        <v>51910</v>
      </c>
      <c r="AN1266" s="46">
        <v>34070</v>
      </c>
      <c r="AO1266" s="46">
        <v>17840</v>
      </c>
      <c r="AP1266" s="45">
        <v>346.8</v>
      </c>
      <c r="AQ1266" s="45"/>
      <c r="AR1266" s="45" t="str">
        <f>IFERROR(VLOOKUP(AB1266,'Pedidos marco'!$A$1:$D$10000,4,0)," ")</f>
        <v xml:space="preserve"> </v>
      </c>
      <c r="AS1266" s="45">
        <f t="shared" si="133"/>
        <v>7</v>
      </c>
      <c r="AT1266" s="45" t="str">
        <f t="shared" si="134"/>
        <v>07</v>
      </c>
      <c r="AU1266" s="47">
        <v>34</v>
      </c>
      <c r="AV1266" s="19" t="str">
        <f t="shared" si="135"/>
        <v>04 April</v>
      </c>
      <c r="AW1266" s="19">
        <f t="shared" si="136"/>
        <v>0.51</v>
      </c>
      <c r="AX1266" s="19">
        <f t="shared" si="137"/>
        <v>10.200000000000001</v>
      </c>
      <c r="AY1266" s="19" t="e">
        <f>VLOOKUP(AG1266,Cías!$A$1:$E$10000,5,0)</f>
        <v>#N/A</v>
      </c>
      <c r="AZ1266" s="19" t="str">
        <f t="shared" si="138"/>
        <v>1013388</v>
      </c>
      <c r="BA1266" s="19" t="str">
        <f t="shared" si="139"/>
        <v>CAMPAÑA MALDONADO BLANCA CECILIA</v>
      </c>
      <c r="BB1266" s="19" t="e">
        <f>VLOOKUP(AG1266,Cías!$A$1:$E$10000,3,0)</f>
        <v>#N/A</v>
      </c>
      <c r="BC1266" s="19"/>
      <c r="BD1266" s="19"/>
      <c r="BE1266" s="19"/>
      <c r="BF1266" s="19"/>
      <c r="BG1266" s="19"/>
      <c r="BH1266" s="19"/>
      <c r="BI1266" s="19"/>
      <c r="BJ1266" s="19"/>
    </row>
    <row r="1267" spans="1:62" ht="15" x14ac:dyDescent="0.2">
      <c r="A1267" s="19" t="s">
        <v>12233</v>
      </c>
      <c r="B1267" s="19" t="s">
        <v>1479</v>
      </c>
      <c r="C1267" s="43">
        <v>44658</v>
      </c>
      <c r="D1267" s="44">
        <v>0.97777777777777997</v>
      </c>
      <c r="E1267" s="19" t="s">
        <v>12234</v>
      </c>
      <c r="F1267" s="19" t="s">
        <v>12235</v>
      </c>
      <c r="G1267" s="19" t="s">
        <v>12236</v>
      </c>
      <c r="H1267" s="45">
        <v>274.62</v>
      </c>
      <c r="I1267" s="45">
        <v>307.89999999999998</v>
      </c>
      <c r="J1267" s="19" t="s">
        <v>1560</v>
      </c>
      <c r="K1267" s="19" t="s">
        <v>12237</v>
      </c>
      <c r="L1267" s="19" t="s">
        <v>12238</v>
      </c>
      <c r="M1267" s="19" t="s">
        <v>12239</v>
      </c>
      <c r="N1267" s="19" t="s">
        <v>12233</v>
      </c>
      <c r="O1267" s="19" t="s">
        <v>371</v>
      </c>
      <c r="P1267" s="19" t="s">
        <v>372</v>
      </c>
      <c r="Q1267" s="46">
        <v>40</v>
      </c>
      <c r="R1267" s="19" t="s">
        <v>1544</v>
      </c>
      <c r="S1267" s="19" t="s">
        <v>1712</v>
      </c>
      <c r="T1267" s="19" t="s">
        <v>1713</v>
      </c>
      <c r="U1267" s="19" t="s">
        <v>1714</v>
      </c>
      <c r="V1267" s="19" t="s">
        <v>1715</v>
      </c>
      <c r="W1267" s="19" t="s">
        <v>1627</v>
      </c>
      <c r="X1267" s="19" t="s">
        <v>1716</v>
      </c>
      <c r="Y1267" s="19" t="s">
        <v>1629</v>
      </c>
      <c r="Z1267" s="19" t="s">
        <v>1630</v>
      </c>
      <c r="AA1267" s="46">
        <v>40</v>
      </c>
      <c r="AB1267" s="19" t="s">
        <v>458</v>
      </c>
      <c r="AC1267" s="19" t="s">
        <v>66</v>
      </c>
      <c r="AD1267" s="19" t="s">
        <v>3980</v>
      </c>
      <c r="AE1267" s="19" t="s">
        <v>3981</v>
      </c>
      <c r="AF1267" s="19" t="s">
        <v>1719</v>
      </c>
      <c r="AG1267" s="19" t="s">
        <v>3982</v>
      </c>
      <c r="AH1267" s="19" t="s">
        <v>1594</v>
      </c>
      <c r="AI1267" s="19" t="s">
        <v>1595</v>
      </c>
      <c r="AJ1267" s="45">
        <v>0.05</v>
      </c>
      <c r="AK1267" s="45">
        <v>2</v>
      </c>
      <c r="AL1267" s="19" t="s">
        <v>1501</v>
      </c>
      <c r="AM1267" s="46">
        <v>9708.3330000000005</v>
      </c>
      <c r="AN1267" s="46">
        <v>2003.3330000000001</v>
      </c>
      <c r="AO1267" s="46">
        <v>7705</v>
      </c>
      <c r="AP1267" s="45">
        <v>8.4</v>
      </c>
      <c r="AQ1267" s="45"/>
      <c r="AR1267" s="45" t="str">
        <f>IFERROR(VLOOKUP(AB1267,'Pedidos marco'!$A$1:$D$10000,4,0)," ")</f>
        <v xml:space="preserve"> </v>
      </c>
      <c r="AS1267" s="45">
        <f t="shared" si="133"/>
        <v>7</v>
      </c>
      <c r="AT1267" s="45" t="str">
        <f t="shared" si="134"/>
        <v>07</v>
      </c>
      <c r="AU1267" s="47">
        <v>2</v>
      </c>
      <c r="AV1267" s="19" t="str">
        <f t="shared" si="135"/>
        <v>04 April</v>
      </c>
      <c r="AW1267" s="19">
        <f t="shared" si="136"/>
        <v>0.21000000000000002</v>
      </c>
      <c r="AX1267" s="19">
        <f t="shared" si="137"/>
        <v>4.2</v>
      </c>
      <c r="AY1267" s="19" t="e">
        <f>VLOOKUP(AG1267,Cías!$A$1:$E$10000,5,0)</f>
        <v>#N/A</v>
      </c>
      <c r="AZ1267" s="19" t="str">
        <f t="shared" si="138"/>
        <v>1020579</v>
      </c>
      <c r="BA1267" s="19" t="str">
        <f t="shared" si="139"/>
        <v>CABRERA RECALDE ALFREDO RAYMUNDO</v>
      </c>
      <c r="BB1267" s="19" t="e">
        <f>VLOOKUP(AG1267,Cías!$A$1:$E$10000,3,0)</f>
        <v>#N/A</v>
      </c>
      <c r="BC1267" s="19"/>
      <c r="BD1267" s="19"/>
      <c r="BE1267" s="19"/>
      <c r="BF1267" s="19"/>
      <c r="BG1267" s="19"/>
      <c r="BH1267" s="19"/>
      <c r="BI1267" s="19"/>
      <c r="BJ1267" s="19"/>
    </row>
    <row r="1268" spans="1:62" ht="15" x14ac:dyDescent="0.2">
      <c r="A1268" s="19" t="s">
        <v>12233</v>
      </c>
      <c r="B1268" s="19" t="s">
        <v>1479</v>
      </c>
      <c r="C1268" s="43">
        <v>44658</v>
      </c>
      <c r="D1268" s="44">
        <v>0.97777777777777997</v>
      </c>
      <c r="E1268" s="19" t="s">
        <v>12240</v>
      </c>
      <c r="F1268" s="19" t="s">
        <v>12241</v>
      </c>
      <c r="G1268" s="19" t="s">
        <v>12242</v>
      </c>
      <c r="H1268" s="45">
        <v>2990.46</v>
      </c>
      <c r="I1268" s="45">
        <v>3352.93</v>
      </c>
      <c r="J1268" s="19" t="s">
        <v>1560</v>
      </c>
      <c r="K1268" s="19" t="s">
        <v>12237</v>
      </c>
      <c r="L1268" s="19" t="s">
        <v>12243</v>
      </c>
      <c r="M1268" s="19" t="s">
        <v>12244</v>
      </c>
      <c r="N1268" s="19" t="s">
        <v>12233</v>
      </c>
      <c r="O1268" s="19" t="s">
        <v>367</v>
      </c>
      <c r="P1268" s="19" t="s">
        <v>368</v>
      </c>
      <c r="Q1268" s="46">
        <v>440</v>
      </c>
      <c r="R1268" s="19" t="s">
        <v>1544</v>
      </c>
      <c r="S1268" s="19" t="s">
        <v>1712</v>
      </c>
      <c r="T1268" s="19" t="s">
        <v>1713</v>
      </c>
      <c r="U1268" s="19" t="s">
        <v>1714</v>
      </c>
      <c r="V1268" s="19" t="s">
        <v>1715</v>
      </c>
      <c r="W1268" s="19" t="s">
        <v>1627</v>
      </c>
      <c r="X1268" s="19" t="s">
        <v>1716</v>
      </c>
      <c r="Y1268" s="19" t="s">
        <v>1629</v>
      </c>
      <c r="Z1268" s="19" t="s">
        <v>1630</v>
      </c>
      <c r="AA1268" s="46">
        <v>40</v>
      </c>
      <c r="AB1268" s="19" t="s">
        <v>458</v>
      </c>
      <c r="AC1268" s="19" t="s">
        <v>66</v>
      </c>
      <c r="AD1268" s="19" t="s">
        <v>3980</v>
      </c>
      <c r="AE1268" s="19" t="s">
        <v>3981</v>
      </c>
      <c r="AF1268" s="19" t="s">
        <v>1719</v>
      </c>
      <c r="AG1268" s="19" t="s">
        <v>3982</v>
      </c>
      <c r="AH1268" s="19" t="s">
        <v>1594</v>
      </c>
      <c r="AI1268" s="19" t="s">
        <v>1595</v>
      </c>
      <c r="AJ1268" s="45">
        <v>0.05</v>
      </c>
      <c r="AK1268" s="45">
        <v>22</v>
      </c>
      <c r="AL1268" s="19" t="s">
        <v>1501</v>
      </c>
      <c r="AM1268" s="46">
        <v>29741.667000000001</v>
      </c>
      <c r="AN1268" s="46">
        <v>22036.667000000001</v>
      </c>
      <c r="AO1268" s="46">
        <v>7705</v>
      </c>
      <c r="AP1268" s="45">
        <v>92.4</v>
      </c>
      <c r="AQ1268" s="45"/>
      <c r="AR1268" s="45" t="str">
        <f>IFERROR(VLOOKUP(AB1268,'Pedidos marco'!$A$1:$D$10000,4,0)," ")</f>
        <v xml:space="preserve"> </v>
      </c>
      <c r="AS1268" s="45">
        <f t="shared" si="133"/>
        <v>7</v>
      </c>
      <c r="AT1268" s="45" t="str">
        <f t="shared" si="134"/>
        <v>07</v>
      </c>
      <c r="AU1268" s="47">
        <v>22</v>
      </c>
      <c r="AV1268" s="19" t="str">
        <f t="shared" si="135"/>
        <v>04 April</v>
      </c>
      <c r="AW1268" s="19">
        <f t="shared" si="136"/>
        <v>0.21000000000000002</v>
      </c>
      <c r="AX1268" s="19">
        <f t="shared" si="137"/>
        <v>4.2</v>
      </c>
      <c r="AY1268" s="19" t="e">
        <f>VLOOKUP(AG1268,Cías!$A$1:$E$10000,5,0)</f>
        <v>#N/A</v>
      </c>
      <c r="AZ1268" s="19" t="str">
        <f t="shared" si="138"/>
        <v>1020579</v>
      </c>
      <c r="BA1268" s="19" t="str">
        <f t="shared" si="139"/>
        <v>CABRERA RECALDE ALFREDO RAYMUNDO</v>
      </c>
      <c r="BB1268" s="19" t="e">
        <f>VLOOKUP(AG1268,Cías!$A$1:$E$10000,3,0)</f>
        <v>#N/A</v>
      </c>
      <c r="BC1268" s="19"/>
      <c r="BD1268" s="19"/>
      <c r="BE1268" s="19"/>
      <c r="BF1268" s="19"/>
      <c r="BG1268" s="19"/>
      <c r="BH1268" s="19"/>
      <c r="BI1268" s="19"/>
      <c r="BJ1268" s="19"/>
    </row>
    <row r="1269" spans="1:62" ht="15" x14ac:dyDescent="0.2">
      <c r="A1269" s="19" t="s">
        <v>12245</v>
      </c>
      <c r="B1269" s="19" t="s">
        <v>1479</v>
      </c>
      <c r="C1269" s="43">
        <v>44658</v>
      </c>
      <c r="D1269" s="44">
        <v>0.98402777777778005</v>
      </c>
      <c r="E1269" s="19" t="s">
        <v>12246</v>
      </c>
      <c r="F1269" s="19" t="s">
        <v>12247</v>
      </c>
      <c r="G1269" s="19" t="s">
        <v>12248</v>
      </c>
      <c r="H1269" s="45">
        <v>4225.6499999999996</v>
      </c>
      <c r="I1269" s="45">
        <v>4737.83</v>
      </c>
      <c r="J1269" s="19" t="s">
        <v>2037</v>
      </c>
      <c r="K1269" s="19" t="s">
        <v>12249</v>
      </c>
      <c r="L1269" s="19" t="s">
        <v>12250</v>
      </c>
      <c r="M1269" s="19" t="s">
        <v>12251</v>
      </c>
      <c r="N1269" s="19" t="s">
        <v>12245</v>
      </c>
      <c r="O1269" s="19" t="s">
        <v>367</v>
      </c>
      <c r="P1269" s="19" t="s">
        <v>368</v>
      </c>
      <c r="Q1269" s="46">
        <v>660</v>
      </c>
      <c r="R1269" s="19" t="s">
        <v>1544</v>
      </c>
      <c r="S1269" s="19" t="s">
        <v>2013</v>
      </c>
      <c r="T1269" s="19" t="s">
        <v>226</v>
      </c>
      <c r="U1269" s="19" t="s">
        <v>2014</v>
      </c>
      <c r="V1269" s="19" t="s">
        <v>2015</v>
      </c>
      <c r="W1269" s="19" t="s">
        <v>1586</v>
      </c>
      <c r="X1269" s="19" t="s">
        <v>2016</v>
      </c>
      <c r="Y1269" s="19" t="s">
        <v>1588</v>
      </c>
      <c r="Z1269" s="19" t="s">
        <v>1589</v>
      </c>
      <c r="AA1269" s="46">
        <v>250</v>
      </c>
      <c r="AB1269" s="19" t="s">
        <v>537</v>
      </c>
      <c r="AC1269" s="19" t="s">
        <v>226</v>
      </c>
      <c r="AD1269" s="19" t="s">
        <v>2017</v>
      </c>
      <c r="AE1269" s="19" t="s">
        <v>1481</v>
      </c>
      <c r="AF1269" s="19" t="s">
        <v>1592</v>
      </c>
      <c r="AG1269" s="19" t="s">
        <v>2018</v>
      </c>
      <c r="AH1269" s="19" t="s">
        <v>1499</v>
      </c>
      <c r="AI1269" s="19" t="s">
        <v>1500</v>
      </c>
      <c r="AJ1269" s="45">
        <v>0</v>
      </c>
      <c r="AK1269" s="45">
        <v>0</v>
      </c>
      <c r="AL1269" s="19" t="s">
        <v>1501</v>
      </c>
      <c r="AM1269" s="46">
        <v>51450</v>
      </c>
      <c r="AN1269" s="46">
        <v>33060</v>
      </c>
      <c r="AO1269" s="46">
        <v>18390</v>
      </c>
      <c r="AP1269" s="45">
        <v>594</v>
      </c>
      <c r="AQ1269" s="45"/>
      <c r="AR1269" s="45" t="str">
        <f>IFERROR(VLOOKUP(AB1269,'Pedidos marco'!$A$1:$D$10000,4,0)," ")</f>
        <v xml:space="preserve"> </v>
      </c>
      <c r="AS1269" s="45">
        <f t="shared" si="133"/>
        <v>7</v>
      </c>
      <c r="AT1269" s="45" t="str">
        <f t="shared" si="134"/>
        <v>07</v>
      </c>
      <c r="AU1269" s="47">
        <v>33</v>
      </c>
      <c r="AV1269" s="19" t="str">
        <f t="shared" si="135"/>
        <v>04 April</v>
      </c>
      <c r="AW1269" s="19">
        <f t="shared" si="136"/>
        <v>0.9</v>
      </c>
      <c r="AX1269" s="19">
        <f t="shared" si="137"/>
        <v>18</v>
      </c>
      <c r="AY1269" s="19" t="e">
        <f>VLOOKUP(AG1269,Cías!$A$1:$E$10000,5,0)</f>
        <v>#N/A</v>
      </c>
      <c r="AZ1269" s="19" t="str">
        <f t="shared" si="138"/>
        <v>1017512</v>
      </c>
      <c r="BA1269" s="19" t="str">
        <f t="shared" si="139"/>
        <v>PACHECO SALAZAR WILSON FABIAN</v>
      </c>
      <c r="BB1269" s="19" t="e">
        <f>VLOOKUP(AG1269,Cías!$A$1:$E$10000,3,0)</f>
        <v>#N/A</v>
      </c>
      <c r="BC1269" s="19"/>
      <c r="BD1269" s="19"/>
      <c r="BE1269" s="19"/>
      <c r="BF1269" s="19"/>
      <c r="BG1269" s="19"/>
      <c r="BH1269" s="19"/>
      <c r="BI1269" s="19"/>
      <c r="BJ1269" s="19"/>
    </row>
    <row r="1270" spans="1:62" ht="15" x14ac:dyDescent="0.2">
      <c r="A1270" s="19" t="s">
        <v>12252</v>
      </c>
      <c r="B1270" s="19" t="s">
        <v>1479</v>
      </c>
      <c r="C1270" s="43">
        <v>44658</v>
      </c>
      <c r="D1270" s="44">
        <v>0.98819444444444005</v>
      </c>
      <c r="E1270" s="19" t="s">
        <v>12253</v>
      </c>
      <c r="F1270" s="19" t="s">
        <v>12254</v>
      </c>
      <c r="G1270" s="19" t="s">
        <v>12255</v>
      </c>
      <c r="H1270" s="45">
        <v>4415.3999999999996</v>
      </c>
      <c r="I1270" s="45">
        <v>4950.58</v>
      </c>
      <c r="J1270" s="19" t="s">
        <v>1560</v>
      </c>
      <c r="K1270" s="19" t="s">
        <v>12256</v>
      </c>
      <c r="L1270" s="19" t="s">
        <v>12257</v>
      </c>
      <c r="M1270" s="19" t="s">
        <v>12258</v>
      </c>
      <c r="N1270" s="19" t="s">
        <v>12252</v>
      </c>
      <c r="O1270" s="19" t="s">
        <v>367</v>
      </c>
      <c r="P1270" s="19" t="s">
        <v>368</v>
      </c>
      <c r="Q1270" s="46">
        <v>660</v>
      </c>
      <c r="R1270" s="19" t="s">
        <v>1544</v>
      </c>
      <c r="S1270" s="19" t="s">
        <v>1795</v>
      </c>
      <c r="T1270" s="19" t="s">
        <v>177</v>
      </c>
      <c r="U1270" s="19" t="s">
        <v>1796</v>
      </c>
      <c r="V1270" s="19" t="s">
        <v>1797</v>
      </c>
      <c r="W1270" s="19" t="s">
        <v>1798</v>
      </c>
      <c r="X1270" s="19" t="s">
        <v>1799</v>
      </c>
      <c r="Y1270" s="19" t="s">
        <v>1800</v>
      </c>
      <c r="Z1270" s="19" t="s">
        <v>1801</v>
      </c>
      <c r="AA1270" s="46">
        <v>159</v>
      </c>
      <c r="AB1270" s="19" t="s">
        <v>1802</v>
      </c>
      <c r="AC1270" s="19" t="s">
        <v>177</v>
      </c>
      <c r="AD1270" s="19" t="s">
        <v>1803</v>
      </c>
      <c r="AE1270" s="19" t="s">
        <v>1804</v>
      </c>
      <c r="AF1270" s="19" t="s">
        <v>1592</v>
      </c>
      <c r="AG1270" s="19" t="s">
        <v>1805</v>
      </c>
      <c r="AH1270" s="19" t="s">
        <v>1499</v>
      </c>
      <c r="AI1270" s="19" t="s">
        <v>1500</v>
      </c>
      <c r="AJ1270" s="45">
        <v>0</v>
      </c>
      <c r="AK1270" s="45">
        <v>0</v>
      </c>
      <c r="AL1270" s="19" t="s">
        <v>1501</v>
      </c>
      <c r="AM1270" s="46">
        <v>51550</v>
      </c>
      <c r="AN1270" s="46">
        <v>33030</v>
      </c>
      <c r="AO1270" s="46">
        <v>18520</v>
      </c>
      <c r="AP1270" s="45">
        <v>382.8</v>
      </c>
      <c r="AQ1270" s="45"/>
      <c r="AR1270" s="45" t="str">
        <f>IFERROR(VLOOKUP(AB1270,'Pedidos marco'!$A$1:$D$10000,4,0)," ")</f>
        <v xml:space="preserve"> </v>
      </c>
      <c r="AS1270" s="45">
        <f t="shared" si="133"/>
        <v>7</v>
      </c>
      <c r="AT1270" s="45" t="str">
        <f t="shared" si="134"/>
        <v>07</v>
      </c>
      <c r="AU1270" s="47">
        <v>33</v>
      </c>
      <c r="AV1270" s="19" t="str">
        <f t="shared" si="135"/>
        <v>04 April</v>
      </c>
      <c r="AW1270" s="19">
        <f t="shared" si="136"/>
        <v>0.58000000000000007</v>
      </c>
      <c r="AX1270" s="19">
        <f t="shared" si="137"/>
        <v>11.6</v>
      </c>
      <c r="AY1270" s="19" t="e">
        <f>VLOOKUP(AG1270,Cías!$A$1:$E$10000,5,0)</f>
        <v>#N/A</v>
      </c>
      <c r="AZ1270" s="19" t="str">
        <f t="shared" si="138"/>
        <v>1013478</v>
      </c>
      <c r="BA1270" s="19" t="str">
        <f t="shared" si="139"/>
        <v>LANDAZURI CORDOVA IVAN OSWALDO</v>
      </c>
      <c r="BB1270" s="19" t="e">
        <f>VLOOKUP(AG1270,Cías!$A$1:$E$10000,3,0)</f>
        <v>#N/A</v>
      </c>
      <c r="BC1270" s="19"/>
      <c r="BD1270" s="19"/>
      <c r="BE1270" s="19"/>
      <c r="BF1270" s="19"/>
      <c r="BG1270" s="19"/>
      <c r="BH1270" s="19"/>
      <c r="BI1270" s="19"/>
      <c r="BJ1270" s="19"/>
    </row>
    <row r="1271" spans="1:62" ht="15" x14ac:dyDescent="0.2">
      <c r="A1271" s="19" t="s">
        <v>12259</v>
      </c>
      <c r="B1271" s="19" t="s">
        <v>1479</v>
      </c>
      <c r="C1271" s="43">
        <v>44658</v>
      </c>
      <c r="D1271" s="44">
        <v>0.99097222222222003</v>
      </c>
      <c r="E1271" s="19" t="s">
        <v>12260</v>
      </c>
      <c r="F1271" s="19" t="s">
        <v>12261</v>
      </c>
      <c r="G1271" s="19" t="s">
        <v>12262</v>
      </c>
      <c r="H1271" s="45">
        <v>1194</v>
      </c>
      <c r="I1271" s="45">
        <v>1338.72</v>
      </c>
      <c r="J1271" s="19" t="s">
        <v>1560</v>
      </c>
      <c r="K1271" s="19" t="s">
        <v>12263</v>
      </c>
      <c r="L1271" s="19" t="s">
        <v>12264</v>
      </c>
      <c r="M1271" s="19" t="s">
        <v>12265</v>
      </c>
      <c r="N1271" s="19" t="s">
        <v>12259</v>
      </c>
      <c r="O1271" s="19" t="s">
        <v>369</v>
      </c>
      <c r="P1271" s="19" t="s">
        <v>370</v>
      </c>
      <c r="Q1271" s="46">
        <v>200</v>
      </c>
      <c r="R1271" s="19" t="s">
        <v>1544</v>
      </c>
      <c r="S1271" s="19" t="s">
        <v>2013</v>
      </c>
      <c r="T1271" s="19" t="s">
        <v>226</v>
      </c>
      <c r="U1271" s="19" t="s">
        <v>2014</v>
      </c>
      <c r="V1271" s="19" t="s">
        <v>2015</v>
      </c>
      <c r="W1271" s="19" t="s">
        <v>1586</v>
      </c>
      <c r="X1271" s="19" t="s">
        <v>2016</v>
      </c>
      <c r="Y1271" s="19" t="s">
        <v>1588</v>
      </c>
      <c r="Z1271" s="19" t="s">
        <v>1589</v>
      </c>
      <c r="AA1271" s="46">
        <v>250</v>
      </c>
      <c r="AB1271" s="19" t="s">
        <v>537</v>
      </c>
      <c r="AC1271" s="19" t="s">
        <v>226</v>
      </c>
      <c r="AD1271" s="19" t="s">
        <v>5958</v>
      </c>
      <c r="AE1271" s="19" t="s">
        <v>1481</v>
      </c>
      <c r="AF1271" s="19" t="s">
        <v>1592</v>
      </c>
      <c r="AG1271" s="19" t="s">
        <v>5959</v>
      </c>
      <c r="AH1271" s="19" t="s">
        <v>1499</v>
      </c>
      <c r="AI1271" s="19" t="s">
        <v>1500</v>
      </c>
      <c r="AJ1271" s="45">
        <v>0</v>
      </c>
      <c r="AK1271" s="45">
        <v>0</v>
      </c>
      <c r="AL1271" s="19" t="s">
        <v>1501</v>
      </c>
      <c r="AM1271" s="46">
        <v>19039.241999999998</v>
      </c>
      <c r="AN1271" s="46">
        <v>10024.242</v>
      </c>
      <c r="AO1271" s="46">
        <v>9015</v>
      </c>
      <c r="AP1271" s="45">
        <v>180</v>
      </c>
      <c r="AQ1271" s="45"/>
      <c r="AR1271" s="45" t="str">
        <f>IFERROR(VLOOKUP(AB1271,'Pedidos marco'!$A$1:$D$10000,4,0)," ")</f>
        <v xml:space="preserve"> </v>
      </c>
      <c r="AS1271" s="45">
        <f t="shared" si="133"/>
        <v>7</v>
      </c>
      <c r="AT1271" s="45" t="str">
        <f t="shared" si="134"/>
        <v>07</v>
      </c>
      <c r="AU1271" s="47">
        <v>10</v>
      </c>
      <c r="AV1271" s="19" t="str">
        <f t="shared" si="135"/>
        <v>04 April</v>
      </c>
      <c r="AW1271" s="19">
        <f t="shared" si="136"/>
        <v>0.9</v>
      </c>
      <c r="AX1271" s="19">
        <f t="shared" si="137"/>
        <v>18</v>
      </c>
      <c r="AY1271" s="19" t="e">
        <f>VLOOKUP(AG1271,Cías!$A$1:$E$10000,5,0)</f>
        <v>#N/A</v>
      </c>
      <c r="AZ1271" s="19" t="str">
        <f t="shared" si="138"/>
        <v>1017512</v>
      </c>
      <c r="BA1271" s="19" t="str">
        <f t="shared" si="139"/>
        <v>PACHECO SALAZAR WILSON FABIAN</v>
      </c>
      <c r="BB1271" s="19" t="e">
        <f>VLOOKUP(AG1271,Cías!$A$1:$E$10000,3,0)</f>
        <v>#N/A</v>
      </c>
      <c r="BC1271" s="19"/>
      <c r="BD1271" s="19"/>
      <c r="BE1271" s="19"/>
      <c r="BF1271" s="19"/>
      <c r="BG1271" s="19"/>
      <c r="BH1271" s="19"/>
      <c r="BI1271" s="19"/>
      <c r="BJ1271" s="19"/>
    </row>
    <row r="1272" spans="1:62" ht="15" x14ac:dyDescent="0.2">
      <c r="A1272" s="19" t="s">
        <v>12259</v>
      </c>
      <c r="B1272" s="19" t="s">
        <v>1479</v>
      </c>
      <c r="C1272" s="43">
        <v>44658</v>
      </c>
      <c r="D1272" s="44">
        <v>0.99097222222222003</v>
      </c>
      <c r="E1272" s="19" t="s">
        <v>12266</v>
      </c>
      <c r="F1272" s="19" t="s">
        <v>12267</v>
      </c>
      <c r="G1272" s="19" t="s">
        <v>12268</v>
      </c>
      <c r="H1272" s="45">
        <v>2990</v>
      </c>
      <c r="I1272" s="45">
        <v>3352.41</v>
      </c>
      <c r="J1272" s="19" t="s">
        <v>1560</v>
      </c>
      <c r="K1272" s="19" t="s">
        <v>12263</v>
      </c>
      <c r="L1272" s="19" t="s">
        <v>12269</v>
      </c>
      <c r="M1272" s="19" t="s">
        <v>12270</v>
      </c>
      <c r="N1272" s="19" t="s">
        <v>12259</v>
      </c>
      <c r="O1272" s="19" t="s">
        <v>367</v>
      </c>
      <c r="P1272" s="19" t="s">
        <v>368</v>
      </c>
      <c r="Q1272" s="46">
        <v>460</v>
      </c>
      <c r="R1272" s="19" t="s">
        <v>1544</v>
      </c>
      <c r="S1272" s="19" t="s">
        <v>2013</v>
      </c>
      <c r="T1272" s="19" t="s">
        <v>226</v>
      </c>
      <c r="U1272" s="19" t="s">
        <v>2014</v>
      </c>
      <c r="V1272" s="19" t="s">
        <v>2015</v>
      </c>
      <c r="W1272" s="19" t="s">
        <v>1586</v>
      </c>
      <c r="X1272" s="19" t="s">
        <v>2016</v>
      </c>
      <c r="Y1272" s="19" t="s">
        <v>1588</v>
      </c>
      <c r="Z1272" s="19" t="s">
        <v>1589</v>
      </c>
      <c r="AA1272" s="46">
        <v>250</v>
      </c>
      <c r="AB1272" s="19" t="s">
        <v>537</v>
      </c>
      <c r="AC1272" s="19" t="s">
        <v>226</v>
      </c>
      <c r="AD1272" s="19" t="s">
        <v>5958</v>
      </c>
      <c r="AE1272" s="19" t="s">
        <v>1481</v>
      </c>
      <c r="AF1272" s="19" t="s">
        <v>1592</v>
      </c>
      <c r="AG1272" s="19" t="s">
        <v>5959</v>
      </c>
      <c r="AH1272" s="19" t="s">
        <v>1499</v>
      </c>
      <c r="AI1272" s="19" t="s">
        <v>1500</v>
      </c>
      <c r="AJ1272" s="45">
        <v>0</v>
      </c>
      <c r="AK1272" s="45">
        <v>0</v>
      </c>
      <c r="AL1272" s="19" t="s">
        <v>1501</v>
      </c>
      <c r="AM1272" s="46">
        <v>32070.758000000002</v>
      </c>
      <c r="AN1272" s="46">
        <v>23055.758000000002</v>
      </c>
      <c r="AO1272" s="46">
        <v>9015</v>
      </c>
      <c r="AP1272" s="45">
        <v>414</v>
      </c>
      <c r="AQ1272" s="45"/>
      <c r="AR1272" s="45" t="str">
        <f>IFERROR(VLOOKUP(AB1272,'Pedidos marco'!$A$1:$D$10000,4,0)," ")</f>
        <v xml:space="preserve"> </v>
      </c>
      <c r="AS1272" s="45">
        <f t="shared" si="133"/>
        <v>7</v>
      </c>
      <c r="AT1272" s="45" t="str">
        <f t="shared" si="134"/>
        <v>07</v>
      </c>
      <c r="AU1272" s="47">
        <v>23</v>
      </c>
      <c r="AV1272" s="19" t="str">
        <f t="shared" si="135"/>
        <v>04 April</v>
      </c>
      <c r="AW1272" s="19">
        <f t="shared" si="136"/>
        <v>0.9</v>
      </c>
      <c r="AX1272" s="19">
        <f t="shared" si="137"/>
        <v>18</v>
      </c>
      <c r="AY1272" s="19" t="e">
        <f>VLOOKUP(AG1272,Cías!$A$1:$E$10000,5,0)</f>
        <v>#N/A</v>
      </c>
      <c r="AZ1272" s="19" t="str">
        <f t="shared" si="138"/>
        <v>1017512</v>
      </c>
      <c r="BA1272" s="19" t="str">
        <f t="shared" si="139"/>
        <v>PACHECO SALAZAR WILSON FABIAN</v>
      </c>
      <c r="BB1272" s="19" t="e">
        <f>VLOOKUP(AG1272,Cías!$A$1:$E$10000,3,0)</f>
        <v>#N/A</v>
      </c>
      <c r="BC1272" s="19"/>
      <c r="BD1272" s="19"/>
      <c r="BE1272" s="19"/>
      <c r="BF1272" s="19"/>
      <c r="BG1272" s="19"/>
      <c r="BH1272" s="19"/>
      <c r="BI1272" s="19"/>
      <c r="BJ1272" s="19"/>
    </row>
    <row r="1273" spans="1:62" ht="15" x14ac:dyDescent="0.2">
      <c r="A1273" s="19" t="s">
        <v>12271</v>
      </c>
      <c r="B1273" s="19" t="s">
        <v>1479</v>
      </c>
      <c r="C1273" s="43">
        <v>44658</v>
      </c>
      <c r="D1273" s="44">
        <v>0.99861111111111001</v>
      </c>
      <c r="E1273" s="19" t="s">
        <v>12272</v>
      </c>
      <c r="F1273" s="19" t="s">
        <v>12273</v>
      </c>
      <c r="G1273" s="19" t="s">
        <v>12274</v>
      </c>
      <c r="H1273" s="45">
        <v>2494.8000000000002</v>
      </c>
      <c r="I1273" s="45">
        <v>2797.19</v>
      </c>
      <c r="J1273" s="19" t="s">
        <v>1560</v>
      </c>
      <c r="K1273" s="19" t="s">
        <v>12275</v>
      </c>
      <c r="L1273" s="19" t="s">
        <v>12276</v>
      </c>
      <c r="M1273" s="19" t="s">
        <v>12277</v>
      </c>
      <c r="N1273" s="19" t="s">
        <v>12271</v>
      </c>
      <c r="O1273" s="19" t="s">
        <v>367</v>
      </c>
      <c r="P1273" s="19" t="s">
        <v>368</v>
      </c>
      <c r="Q1273" s="46">
        <v>360</v>
      </c>
      <c r="R1273" s="19" t="s">
        <v>1544</v>
      </c>
      <c r="S1273" s="19" t="s">
        <v>3826</v>
      </c>
      <c r="T1273" s="19" t="s">
        <v>3827</v>
      </c>
      <c r="U1273" s="19" t="s">
        <v>3828</v>
      </c>
      <c r="V1273" s="19" t="s">
        <v>3829</v>
      </c>
      <c r="W1273" s="19" t="s">
        <v>415</v>
      </c>
      <c r="X1273" s="19" t="s">
        <v>3830</v>
      </c>
      <c r="Y1273" s="19" t="s">
        <v>3831</v>
      </c>
      <c r="Z1273" s="19" t="s">
        <v>3832</v>
      </c>
      <c r="AA1273" s="46">
        <v>97.5</v>
      </c>
      <c r="AB1273" s="19" t="s">
        <v>541</v>
      </c>
      <c r="AC1273" s="19" t="s">
        <v>234</v>
      </c>
      <c r="AD1273" s="19" t="s">
        <v>2736</v>
      </c>
      <c r="AE1273" s="19" t="s">
        <v>2737</v>
      </c>
      <c r="AF1273" s="19" t="s">
        <v>1554</v>
      </c>
      <c r="AG1273" s="19" t="s">
        <v>2738</v>
      </c>
      <c r="AH1273" s="19" t="s">
        <v>1499</v>
      </c>
      <c r="AI1273" s="19" t="s">
        <v>1500</v>
      </c>
      <c r="AJ1273" s="45">
        <v>0</v>
      </c>
      <c r="AK1273" s="45">
        <v>0</v>
      </c>
      <c r="AL1273" s="19" t="s">
        <v>1501</v>
      </c>
      <c r="AM1273" s="46">
        <v>27030</v>
      </c>
      <c r="AN1273" s="46">
        <v>18010</v>
      </c>
      <c r="AO1273" s="46">
        <v>9020</v>
      </c>
      <c r="AP1273" s="45">
        <v>162</v>
      </c>
      <c r="AQ1273" s="45"/>
      <c r="AR1273" s="45" t="str">
        <f>IFERROR(VLOOKUP(AB1273,'Pedidos marco'!$A$1:$D$10000,4,0)," ")</f>
        <v xml:space="preserve"> </v>
      </c>
      <c r="AS1273" s="45">
        <f t="shared" si="133"/>
        <v>7</v>
      </c>
      <c r="AT1273" s="45" t="str">
        <f t="shared" si="134"/>
        <v>07</v>
      </c>
      <c r="AU1273" s="47">
        <v>18</v>
      </c>
      <c r="AV1273" s="19" t="str">
        <f t="shared" si="135"/>
        <v>04 April</v>
      </c>
      <c r="AW1273" s="19">
        <f t="shared" si="136"/>
        <v>0.45</v>
      </c>
      <c r="AX1273" s="19">
        <f t="shared" si="137"/>
        <v>9</v>
      </c>
      <c r="AY1273" s="19" t="e">
        <f>VLOOKUP(AG1273,Cías!$A$1:$E$10000,5,0)</f>
        <v>#N/A</v>
      </c>
      <c r="AZ1273" s="19" t="str">
        <f t="shared" si="138"/>
        <v>1014277</v>
      </c>
      <c r="BA1273" s="19" t="str">
        <f t="shared" si="139"/>
        <v>PERUGACHI PANAMA PEDRO CESAR</v>
      </c>
      <c r="BB1273" s="19" t="e">
        <f>VLOOKUP(AG1273,Cías!$A$1:$E$10000,3,0)</f>
        <v>#N/A</v>
      </c>
      <c r="BC1273" s="19"/>
      <c r="BD1273" s="19"/>
      <c r="BE1273" s="19"/>
      <c r="BF1273" s="19"/>
      <c r="BG1273" s="19"/>
      <c r="BH1273" s="19"/>
      <c r="BI1273" s="19"/>
      <c r="BJ1273" s="19"/>
    </row>
    <row r="1274" spans="1:62" ht="15" x14ac:dyDescent="0.2">
      <c r="A1274" s="19" t="s">
        <v>12278</v>
      </c>
      <c r="B1274" s="19" t="s">
        <v>1479</v>
      </c>
      <c r="C1274" s="43">
        <v>44659</v>
      </c>
      <c r="D1274" s="44">
        <v>1.38888888889E-3</v>
      </c>
      <c r="E1274" s="19" t="s">
        <v>12279</v>
      </c>
      <c r="F1274" s="19" t="s">
        <v>12280</v>
      </c>
      <c r="G1274" s="19" t="s">
        <v>12281</v>
      </c>
      <c r="H1274" s="45">
        <v>1584.79</v>
      </c>
      <c r="I1274" s="45">
        <v>1776.87</v>
      </c>
      <c r="J1274" s="19" t="s">
        <v>1560</v>
      </c>
      <c r="K1274" s="19" t="s">
        <v>12282</v>
      </c>
      <c r="L1274" s="19" t="s">
        <v>12283</v>
      </c>
      <c r="M1274" s="19" t="s">
        <v>12284</v>
      </c>
      <c r="N1274" s="19" t="s">
        <v>12278</v>
      </c>
      <c r="O1274" s="19" t="s">
        <v>371</v>
      </c>
      <c r="P1274" s="19" t="s">
        <v>372</v>
      </c>
      <c r="Q1274" s="46">
        <v>240</v>
      </c>
      <c r="R1274" s="19" t="s">
        <v>1544</v>
      </c>
      <c r="S1274" s="19" t="s">
        <v>2256</v>
      </c>
      <c r="T1274" s="19" t="s">
        <v>31</v>
      </c>
      <c r="U1274" s="19" t="s">
        <v>2257</v>
      </c>
      <c r="V1274" s="19" t="s">
        <v>2258</v>
      </c>
      <c r="W1274" s="19" t="s">
        <v>1586</v>
      </c>
      <c r="X1274" s="19" t="s">
        <v>2259</v>
      </c>
      <c r="Y1274" s="19" t="s">
        <v>1588</v>
      </c>
      <c r="Z1274" s="19" t="s">
        <v>1589</v>
      </c>
      <c r="AA1274" s="46">
        <v>250</v>
      </c>
      <c r="AB1274" s="19" t="s">
        <v>442</v>
      </c>
      <c r="AC1274" s="19" t="s">
        <v>31</v>
      </c>
      <c r="AD1274" s="19" t="s">
        <v>2260</v>
      </c>
      <c r="AE1274" s="19" t="s">
        <v>2261</v>
      </c>
      <c r="AF1274" s="19" t="s">
        <v>1592</v>
      </c>
      <c r="AG1274" s="19" t="s">
        <v>2262</v>
      </c>
      <c r="AH1274" s="19" t="s">
        <v>1499</v>
      </c>
      <c r="AI1274" s="19" t="s">
        <v>1500</v>
      </c>
      <c r="AJ1274" s="45">
        <v>0</v>
      </c>
      <c r="AK1274" s="45">
        <v>0</v>
      </c>
      <c r="AL1274" s="19" t="s">
        <v>1501</v>
      </c>
      <c r="AM1274" s="46">
        <v>21142.726999999999</v>
      </c>
      <c r="AN1274" s="46">
        <v>12032.727000000001</v>
      </c>
      <c r="AO1274" s="46">
        <v>9110</v>
      </c>
      <c r="AP1274" s="45">
        <v>216</v>
      </c>
      <c r="AQ1274" s="45"/>
      <c r="AR1274" s="45" t="str">
        <f>IFERROR(VLOOKUP(AB1274,'Pedidos marco'!$A$1:$D$10000,4,0)," ")</f>
        <v xml:space="preserve"> </v>
      </c>
      <c r="AS1274" s="45">
        <f t="shared" si="133"/>
        <v>8</v>
      </c>
      <c r="AT1274" s="45" t="str">
        <f t="shared" si="134"/>
        <v>08</v>
      </c>
      <c r="AU1274" s="47">
        <v>12</v>
      </c>
      <c r="AV1274" s="19" t="str">
        <f t="shared" si="135"/>
        <v>04 April</v>
      </c>
      <c r="AW1274" s="19">
        <f t="shared" si="136"/>
        <v>0.9</v>
      </c>
      <c r="AX1274" s="19">
        <f t="shared" si="137"/>
        <v>18</v>
      </c>
      <c r="AY1274" s="19" t="e">
        <f>VLOOKUP(AG1274,Cías!$A$1:$E$10000,5,0)</f>
        <v>#N/A</v>
      </c>
      <c r="AZ1274" s="19" t="str">
        <f t="shared" si="138"/>
        <v>1021138</v>
      </c>
      <c r="BA1274" s="19" t="str">
        <f t="shared" si="139"/>
        <v>ARCOS MENDOZA LUIS EDUARDO</v>
      </c>
      <c r="BB1274" s="19" t="e">
        <f>VLOOKUP(AG1274,Cías!$A$1:$E$10000,3,0)</f>
        <v>#N/A</v>
      </c>
      <c r="BC1274" s="19"/>
      <c r="BD1274" s="19"/>
      <c r="BE1274" s="19"/>
      <c r="BF1274" s="19"/>
      <c r="BG1274" s="19"/>
      <c r="BH1274" s="19"/>
      <c r="BI1274" s="19"/>
      <c r="BJ1274" s="19"/>
    </row>
    <row r="1275" spans="1:62" ht="15" x14ac:dyDescent="0.2">
      <c r="A1275" s="19" t="s">
        <v>12278</v>
      </c>
      <c r="B1275" s="19" t="s">
        <v>1479</v>
      </c>
      <c r="C1275" s="43">
        <v>44659</v>
      </c>
      <c r="D1275" s="44">
        <v>1.38888888889E-3</v>
      </c>
      <c r="E1275" s="19" t="s">
        <v>12285</v>
      </c>
      <c r="F1275" s="19" t="s">
        <v>12286</v>
      </c>
      <c r="G1275" s="19" t="s">
        <v>12287</v>
      </c>
      <c r="H1275" s="45">
        <v>2756.75</v>
      </c>
      <c r="I1275" s="45">
        <v>3090.89</v>
      </c>
      <c r="J1275" s="19" t="s">
        <v>1560</v>
      </c>
      <c r="K1275" s="19" t="s">
        <v>12282</v>
      </c>
      <c r="L1275" s="19" t="s">
        <v>12288</v>
      </c>
      <c r="M1275" s="19" t="s">
        <v>12289</v>
      </c>
      <c r="N1275" s="19" t="s">
        <v>12278</v>
      </c>
      <c r="O1275" s="19" t="s">
        <v>367</v>
      </c>
      <c r="P1275" s="19" t="s">
        <v>368</v>
      </c>
      <c r="Q1275" s="46">
        <v>420</v>
      </c>
      <c r="R1275" s="19" t="s">
        <v>1544</v>
      </c>
      <c r="S1275" s="19" t="s">
        <v>2256</v>
      </c>
      <c r="T1275" s="19" t="s">
        <v>31</v>
      </c>
      <c r="U1275" s="19" t="s">
        <v>2257</v>
      </c>
      <c r="V1275" s="19" t="s">
        <v>2258</v>
      </c>
      <c r="W1275" s="19" t="s">
        <v>1586</v>
      </c>
      <c r="X1275" s="19" t="s">
        <v>2259</v>
      </c>
      <c r="Y1275" s="19" t="s">
        <v>1588</v>
      </c>
      <c r="Z1275" s="19" t="s">
        <v>1589</v>
      </c>
      <c r="AA1275" s="46">
        <v>250</v>
      </c>
      <c r="AB1275" s="19" t="s">
        <v>442</v>
      </c>
      <c r="AC1275" s="19" t="s">
        <v>31</v>
      </c>
      <c r="AD1275" s="19" t="s">
        <v>2260</v>
      </c>
      <c r="AE1275" s="19" t="s">
        <v>2261</v>
      </c>
      <c r="AF1275" s="19" t="s">
        <v>1592</v>
      </c>
      <c r="AG1275" s="19" t="s">
        <v>2262</v>
      </c>
      <c r="AH1275" s="19" t="s">
        <v>1499</v>
      </c>
      <c r="AI1275" s="19" t="s">
        <v>1500</v>
      </c>
      <c r="AJ1275" s="45">
        <v>0</v>
      </c>
      <c r="AK1275" s="45">
        <v>0</v>
      </c>
      <c r="AL1275" s="19" t="s">
        <v>1501</v>
      </c>
      <c r="AM1275" s="46">
        <v>30167.273000000001</v>
      </c>
      <c r="AN1275" s="46">
        <v>21057.273000000001</v>
      </c>
      <c r="AO1275" s="46">
        <v>9110</v>
      </c>
      <c r="AP1275" s="45">
        <v>378</v>
      </c>
      <c r="AQ1275" s="45"/>
      <c r="AR1275" s="45" t="str">
        <f>IFERROR(VLOOKUP(AB1275,'Pedidos marco'!$A$1:$D$10000,4,0)," ")</f>
        <v xml:space="preserve"> </v>
      </c>
      <c r="AS1275" s="45">
        <f t="shared" si="133"/>
        <v>8</v>
      </c>
      <c r="AT1275" s="45" t="str">
        <f t="shared" si="134"/>
        <v>08</v>
      </c>
      <c r="AU1275" s="47">
        <v>21</v>
      </c>
      <c r="AV1275" s="19" t="str">
        <f t="shared" si="135"/>
        <v>04 April</v>
      </c>
      <c r="AW1275" s="19">
        <f t="shared" si="136"/>
        <v>0.9</v>
      </c>
      <c r="AX1275" s="19">
        <f t="shared" si="137"/>
        <v>18</v>
      </c>
      <c r="AY1275" s="19" t="e">
        <f>VLOOKUP(AG1275,Cías!$A$1:$E$10000,5,0)</f>
        <v>#N/A</v>
      </c>
      <c r="AZ1275" s="19" t="str">
        <f t="shared" si="138"/>
        <v>1021138</v>
      </c>
      <c r="BA1275" s="19" t="str">
        <f t="shared" si="139"/>
        <v>ARCOS MENDOZA LUIS EDUARDO</v>
      </c>
      <c r="BB1275" s="19" t="e">
        <f>VLOOKUP(AG1275,Cías!$A$1:$E$10000,3,0)</f>
        <v>#N/A</v>
      </c>
      <c r="BC1275" s="19"/>
      <c r="BD1275" s="19"/>
      <c r="BE1275" s="19"/>
      <c r="BF1275" s="19"/>
      <c r="BG1275" s="19"/>
      <c r="BH1275" s="19"/>
      <c r="BI1275" s="19"/>
      <c r="BJ1275" s="19"/>
    </row>
    <row r="1276" spans="1:62" ht="15" x14ac:dyDescent="0.2">
      <c r="A1276" s="19" t="s">
        <v>12290</v>
      </c>
      <c r="B1276" s="19" t="s">
        <v>1479</v>
      </c>
      <c r="C1276" s="43">
        <v>44659</v>
      </c>
      <c r="D1276" s="44">
        <v>4.8611111111100001E-3</v>
      </c>
      <c r="E1276" s="19" t="s">
        <v>12291</v>
      </c>
      <c r="F1276" s="19" t="s">
        <v>12292</v>
      </c>
      <c r="G1276" s="19" t="s">
        <v>12293</v>
      </c>
      <c r="H1276" s="45">
        <v>525.6</v>
      </c>
      <c r="I1276" s="45">
        <v>589.29999999999995</v>
      </c>
      <c r="J1276" s="19" t="s">
        <v>1560</v>
      </c>
      <c r="K1276" s="19" t="s">
        <v>12294</v>
      </c>
      <c r="L1276" s="19" t="s">
        <v>12295</v>
      </c>
      <c r="M1276" s="19" t="s">
        <v>12296</v>
      </c>
      <c r="N1276" s="19" t="s">
        <v>12290</v>
      </c>
      <c r="O1276" s="19" t="s">
        <v>371</v>
      </c>
      <c r="P1276" s="19" t="s">
        <v>372</v>
      </c>
      <c r="Q1276" s="46">
        <v>80</v>
      </c>
      <c r="R1276" s="19" t="s">
        <v>1544</v>
      </c>
      <c r="S1276" s="19" t="s">
        <v>12297</v>
      </c>
      <c r="T1276" s="19" t="s">
        <v>12298</v>
      </c>
      <c r="U1276" s="19" t="s">
        <v>12299</v>
      </c>
      <c r="V1276" s="19" t="s">
        <v>12300</v>
      </c>
      <c r="W1276" s="19" t="s">
        <v>1586</v>
      </c>
      <c r="X1276" s="19" t="s">
        <v>12301</v>
      </c>
      <c r="Y1276" s="19" t="s">
        <v>1588</v>
      </c>
      <c r="Z1276" s="19" t="s">
        <v>1589</v>
      </c>
      <c r="AA1276" s="46">
        <v>250</v>
      </c>
      <c r="AB1276" s="19" t="s">
        <v>522</v>
      </c>
      <c r="AC1276" s="19" t="s">
        <v>196</v>
      </c>
      <c r="AD1276" s="19" t="s">
        <v>1590</v>
      </c>
      <c r="AE1276" s="19" t="s">
        <v>1591</v>
      </c>
      <c r="AF1276" s="19" t="s">
        <v>1592</v>
      </c>
      <c r="AG1276" s="19" t="s">
        <v>1593</v>
      </c>
      <c r="AH1276" s="19" t="s">
        <v>1594</v>
      </c>
      <c r="AI1276" s="19" t="s">
        <v>1595</v>
      </c>
      <c r="AJ1276" s="45">
        <v>0.05</v>
      </c>
      <c r="AK1276" s="45">
        <v>4</v>
      </c>
      <c r="AL1276" s="19" t="s">
        <v>1501</v>
      </c>
      <c r="AM1276" s="46">
        <v>10299.583000000001</v>
      </c>
      <c r="AN1276" s="46">
        <v>4006.25</v>
      </c>
      <c r="AO1276" s="46">
        <v>6293.3329999999996</v>
      </c>
      <c r="AP1276" s="45">
        <v>72</v>
      </c>
      <c r="AQ1276" s="45"/>
      <c r="AR1276" s="45" t="str">
        <f>IFERROR(VLOOKUP(AB1276,'Pedidos marco'!$A$1:$D$10000,4,0)," ")</f>
        <v xml:space="preserve"> </v>
      </c>
      <c r="AS1276" s="45">
        <f t="shared" si="133"/>
        <v>8</v>
      </c>
      <c r="AT1276" s="45" t="str">
        <f t="shared" si="134"/>
        <v>08</v>
      </c>
      <c r="AU1276" s="47">
        <v>4</v>
      </c>
      <c r="AV1276" s="19" t="str">
        <f t="shared" si="135"/>
        <v>04 April</v>
      </c>
      <c r="AW1276" s="19">
        <f t="shared" si="136"/>
        <v>0.9</v>
      </c>
      <c r="AX1276" s="19">
        <f t="shared" si="137"/>
        <v>18</v>
      </c>
      <c r="AY1276" s="19" t="e">
        <f>VLOOKUP(AG1276,Cías!$A$1:$E$10000,5,0)</f>
        <v>#N/A</v>
      </c>
      <c r="AZ1276" s="19" t="str">
        <f t="shared" si="138"/>
        <v>1013493</v>
      </c>
      <c r="BA1276" s="19" t="str">
        <f t="shared" si="139"/>
        <v>MEDIAVILLA PERUGACHI LUIS ALFONSO</v>
      </c>
      <c r="BB1276" s="19" t="e">
        <f>VLOOKUP(AG1276,Cías!$A$1:$E$10000,3,0)</f>
        <v>#N/A</v>
      </c>
      <c r="BC1276" s="19"/>
      <c r="BD1276" s="19"/>
      <c r="BE1276" s="19"/>
      <c r="BF1276" s="19"/>
      <c r="BG1276" s="19"/>
      <c r="BH1276" s="19"/>
      <c r="BI1276" s="19"/>
      <c r="BJ1276" s="19"/>
    </row>
    <row r="1277" spans="1:62" ht="15" x14ac:dyDescent="0.2">
      <c r="A1277" s="19" t="s">
        <v>12290</v>
      </c>
      <c r="B1277" s="19" t="s">
        <v>1479</v>
      </c>
      <c r="C1277" s="43">
        <v>44659</v>
      </c>
      <c r="D1277" s="44">
        <v>4.8611111111100001E-3</v>
      </c>
      <c r="E1277" s="19" t="s">
        <v>12302</v>
      </c>
      <c r="F1277" s="19" t="s">
        <v>12303</v>
      </c>
      <c r="G1277" s="19" t="s">
        <v>12304</v>
      </c>
      <c r="H1277" s="45">
        <v>484.62</v>
      </c>
      <c r="I1277" s="45">
        <v>543.35</v>
      </c>
      <c r="J1277" s="19" t="s">
        <v>1560</v>
      </c>
      <c r="K1277" s="19" t="s">
        <v>12305</v>
      </c>
      <c r="L1277" s="19" t="s">
        <v>12306</v>
      </c>
      <c r="M1277" s="19" t="s">
        <v>12307</v>
      </c>
      <c r="N1277" s="19" t="s">
        <v>12290</v>
      </c>
      <c r="O1277" s="19" t="s">
        <v>369</v>
      </c>
      <c r="P1277" s="19" t="s">
        <v>370</v>
      </c>
      <c r="Q1277" s="46">
        <v>80</v>
      </c>
      <c r="R1277" s="19" t="s">
        <v>1544</v>
      </c>
      <c r="S1277" s="19" t="s">
        <v>12297</v>
      </c>
      <c r="T1277" s="19" t="s">
        <v>12298</v>
      </c>
      <c r="U1277" s="19" t="s">
        <v>12299</v>
      </c>
      <c r="V1277" s="19" t="s">
        <v>12300</v>
      </c>
      <c r="W1277" s="19" t="s">
        <v>1586</v>
      </c>
      <c r="X1277" s="19" t="s">
        <v>12301</v>
      </c>
      <c r="Y1277" s="19" t="s">
        <v>1588</v>
      </c>
      <c r="Z1277" s="19" t="s">
        <v>1589</v>
      </c>
      <c r="AA1277" s="46">
        <v>250</v>
      </c>
      <c r="AB1277" s="19" t="s">
        <v>522</v>
      </c>
      <c r="AC1277" s="19" t="s">
        <v>196</v>
      </c>
      <c r="AD1277" s="19" t="s">
        <v>1590</v>
      </c>
      <c r="AE1277" s="19" t="s">
        <v>1591</v>
      </c>
      <c r="AF1277" s="19" t="s">
        <v>1592</v>
      </c>
      <c r="AG1277" s="19" t="s">
        <v>1593</v>
      </c>
      <c r="AH1277" s="19" t="s">
        <v>1594</v>
      </c>
      <c r="AI1277" s="19" t="s">
        <v>1595</v>
      </c>
      <c r="AJ1277" s="45">
        <v>0.05</v>
      </c>
      <c r="AK1277" s="45">
        <v>4</v>
      </c>
      <c r="AL1277" s="19" t="s">
        <v>1501</v>
      </c>
      <c r="AM1277" s="46">
        <v>10299.583000000001</v>
      </c>
      <c r="AN1277" s="46">
        <v>4006.25</v>
      </c>
      <c r="AO1277" s="46">
        <v>6293.3329999999996</v>
      </c>
      <c r="AP1277" s="45">
        <v>72</v>
      </c>
      <c r="AQ1277" s="45"/>
      <c r="AR1277" s="45" t="str">
        <f>IFERROR(VLOOKUP(AB1277,'Pedidos marco'!$A$1:$D$10000,4,0)," ")</f>
        <v xml:space="preserve"> </v>
      </c>
      <c r="AS1277" s="45">
        <f t="shared" si="133"/>
        <v>8</v>
      </c>
      <c r="AT1277" s="45" t="str">
        <f t="shared" si="134"/>
        <v>08</v>
      </c>
      <c r="AU1277" s="47">
        <v>4</v>
      </c>
      <c r="AV1277" s="19" t="str">
        <f t="shared" si="135"/>
        <v>04 April</v>
      </c>
      <c r="AW1277" s="19">
        <f t="shared" si="136"/>
        <v>0.9</v>
      </c>
      <c r="AX1277" s="19">
        <f t="shared" si="137"/>
        <v>18</v>
      </c>
      <c r="AY1277" s="19" t="e">
        <f>VLOOKUP(AG1277,Cías!$A$1:$E$10000,5,0)</f>
        <v>#N/A</v>
      </c>
      <c r="AZ1277" s="19" t="str">
        <f t="shared" si="138"/>
        <v>1013493</v>
      </c>
      <c r="BA1277" s="19" t="str">
        <f t="shared" si="139"/>
        <v>MEDIAVILLA PERUGACHI LUIS ALFONSO</v>
      </c>
      <c r="BB1277" s="19" t="e">
        <f>VLOOKUP(AG1277,Cías!$A$1:$E$10000,3,0)</f>
        <v>#N/A</v>
      </c>
      <c r="BC1277" s="19"/>
      <c r="BD1277" s="19"/>
      <c r="BE1277" s="19"/>
      <c r="BF1277" s="19"/>
      <c r="BG1277" s="19"/>
      <c r="BH1277" s="19"/>
      <c r="BI1277" s="19"/>
      <c r="BJ1277" s="19"/>
    </row>
    <row r="1278" spans="1:62" ht="15" x14ac:dyDescent="0.2">
      <c r="A1278" s="19" t="s">
        <v>12290</v>
      </c>
      <c r="B1278" s="19" t="s">
        <v>1479</v>
      </c>
      <c r="C1278" s="43">
        <v>44659</v>
      </c>
      <c r="D1278" s="44">
        <v>4.8611111111100001E-3</v>
      </c>
      <c r="E1278" s="19" t="s">
        <v>12308</v>
      </c>
      <c r="F1278" s="19" t="s">
        <v>12309</v>
      </c>
      <c r="G1278" s="19" t="s">
        <v>12310</v>
      </c>
      <c r="H1278" s="45">
        <v>3134.66</v>
      </c>
      <c r="I1278" s="45">
        <v>3514.6</v>
      </c>
      <c r="J1278" s="19" t="s">
        <v>1560</v>
      </c>
      <c r="K1278" s="19" t="s">
        <v>12311</v>
      </c>
      <c r="L1278" s="19" t="s">
        <v>12312</v>
      </c>
      <c r="M1278" s="19" t="s">
        <v>12313</v>
      </c>
      <c r="N1278" s="19" t="s">
        <v>12290</v>
      </c>
      <c r="O1278" s="19" t="s">
        <v>367</v>
      </c>
      <c r="P1278" s="19" t="s">
        <v>368</v>
      </c>
      <c r="Q1278" s="46">
        <v>480</v>
      </c>
      <c r="R1278" s="19" t="s">
        <v>1544</v>
      </c>
      <c r="S1278" s="19" t="s">
        <v>12297</v>
      </c>
      <c r="T1278" s="19" t="s">
        <v>12298</v>
      </c>
      <c r="U1278" s="19" t="s">
        <v>12299</v>
      </c>
      <c r="V1278" s="19" t="s">
        <v>12300</v>
      </c>
      <c r="W1278" s="19" t="s">
        <v>1586</v>
      </c>
      <c r="X1278" s="19" t="s">
        <v>12301</v>
      </c>
      <c r="Y1278" s="19" t="s">
        <v>1588</v>
      </c>
      <c r="Z1278" s="19" t="s">
        <v>1589</v>
      </c>
      <c r="AA1278" s="46">
        <v>250</v>
      </c>
      <c r="AB1278" s="19" t="s">
        <v>522</v>
      </c>
      <c r="AC1278" s="19" t="s">
        <v>196</v>
      </c>
      <c r="AD1278" s="19" t="s">
        <v>1590</v>
      </c>
      <c r="AE1278" s="19" t="s">
        <v>1591</v>
      </c>
      <c r="AF1278" s="19" t="s">
        <v>1592</v>
      </c>
      <c r="AG1278" s="19" t="s">
        <v>1593</v>
      </c>
      <c r="AH1278" s="19" t="s">
        <v>1594</v>
      </c>
      <c r="AI1278" s="19" t="s">
        <v>1595</v>
      </c>
      <c r="AJ1278" s="45">
        <v>0.05</v>
      </c>
      <c r="AK1278" s="45">
        <v>24</v>
      </c>
      <c r="AL1278" s="19" t="s">
        <v>1501</v>
      </c>
      <c r="AM1278" s="46">
        <v>30330.832999999999</v>
      </c>
      <c r="AN1278" s="46">
        <v>24037.5</v>
      </c>
      <c r="AO1278" s="46">
        <v>6293.3329999999996</v>
      </c>
      <c r="AP1278" s="45">
        <v>432</v>
      </c>
      <c r="AQ1278" s="45"/>
      <c r="AR1278" s="45" t="str">
        <f>IFERROR(VLOOKUP(AB1278,'Pedidos marco'!$A$1:$D$10000,4,0)," ")</f>
        <v xml:space="preserve"> </v>
      </c>
      <c r="AS1278" s="45">
        <f t="shared" si="133"/>
        <v>8</v>
      </c>
      <c r="AT1278" s="45" t="str">
        <f t="shared" si="134"/>
        <v>08</v>
      </c>
      <c r="AU1278" s="47">
        <v>24</v>
      </c>
      <c r="AV1278" s="19" t="str">
        <f t="shared" si="135"/>
        <v>04 April</v>
      </c>
      <c r="AW1278" s="19">
        <f t="shared" si="136"/>
        <v>0.9</v>
      </c>
      <c r="AX1278" s="19">
        <f t="shared" si="137"/>
        <v>18</v>
      </c>
      <c r="AY1278" s="19" t="e">
        <f>VLOOKUP(AG1278,Cías!$A$1:$E$10000,5,0)</f>
        <v>#N/A</v>
      </c>
      <c r="AZ1278" s="19" t="str">
        <f t="shared" si="138"/>
        <v>1013493</v>
      </c>
      <c r="BA1278" s="19" t="str">
        <f t="shared" si="139"/>
        <v>MEDIAVILLA PERUGACHI LUIS ALFONSO</v>
      </c>
      <c r="BB1278" s="19" t="e">
        <f>VLOOKUP(AG1278,Cías!$A$1:$E$10000,3,0)</f>
        <v>#N/A</v>
      </c>
      <c r="BC1278" s="19"/>
      <c r="BD1278" s="19"/>
      <c r="BE1278" s="19"/>
      <c r="BF1278" s="19"/>
      <c r="BG1278" s="19"/>
      <c r="BH1278" s="19"/>
      <c r="BI1278" s="19"/>
      <c r="BJ1278" s="19"/>
    </row>
    <row r="1279" spans="1:62" ht="15" x14ac:dyDescent="0.2">
      <c r="A1279" s="19" t="s">
        <v>12314</v>
      </c>
      <c r="B1279" s="19" t="s">
        <v>1479</v>
      </c>
      <c r="C1279" s="43">
        <v>44659</v>
      </c>
      <c r="D1279" s="44">
        <v>6.9444444444399997E-3</v>
      </c>
      <c r="E1279" s="19" t="s">
        <v>12315</v>
      </c>
      <c r="F1279" s="19" t="s">
        <v>12316</v>
      </c>
      <c r="G1279" s="19" t="s">
        <v>12317</v>
      </c>
      <c r="H1279" s="45">
        <v>1555.2</v>
      </c>
      <c r="I1279" s="45">
        <v>1743.7</v>
      </c>
      <c r="J1279" s="19" t="s">
        <v>1560</v>
      </c>
      <c r="K1279" s="19" t="s">
        <v>12318</v>
      </c>
      <c r="L1279" s="19" t="s">
        <v>12319</v>
      </c>
      <c r="M1279" s="19" t="s">
        <v>12320</v>
      </c>
      <c r="N1279" s="19" t="s">
        <v>12314</v>
      </c>
      <c r="O1279" s="19" t="s">
        <v>1641</v>
      </c>
      <c r="P1279" s="19" t="s">
        <v>1642</v>
      </c>
      <c r="Q1279" s="46">
        <v>240</v>
      </c>
      <c r="R1279" s="19" t="s">
        <v>1544</v>
      </c>
      <c r="S1279" s="19" t="s">
        <v>7703</v>
      </c>
      <c r="T1279" s="19" t="s">
        <v>7704</v>
      </c>
      <c r="U1279" s="19" t="s">
        <v>7705</v>
      </c>
      <c r="V1279" s="19" t="s">
        <v>7706</v>
      </c>
      <c r="W1279" s="19" t="s">
        <v>2076</v>
      </c>
      <c r="X1279" s="19" t="s">
        <v>7707</v>
      </c>
      <c r="Y1279" s="19" t="s">
        <v>2078</v>
      </c>
      <c r="Z1279" s="19" t="s">
        <v>2079</v>
      </c>
      <c r="AA1279" s="46">
        <v>345</v>
      </c>
      <c r="AB1279" s="19" t="s">
        <v>557</v>
      </c>
      <c r="AC1279" s="19" t="s">
        <v>268</v>
      </c>
      <c r="AD1279" s="19" t="s">
        <v>6397</v>
      </c>
      <c r="AE1279" s="19" t="s">
        <v>1481</v>
      </c>
      <c r="AF1279" s="19" t="s">
        <v>1719</v>
      </c>
      <c r="AG1279" s="19" t="s">
        <v>6398</v>
      </c>
      <c r="AH1279" s="19" t="s">
        <v>1594</v>
      </c>
      <c r="AI1279" s="19" t="s">
        <v>1595</v>
      </c>
      <c r="AJ1279" s="45">
        <v>0.05</v>
      </c>
      <c r="AK1279" s="45">
        <v>12</v>
      </c>
      <c r="AL1279" s="19" t="s">
        <v>1501</v>
      </c>
      <c r="AM1279" s="46">
        <v>19020</v>
      </c>
      <c r="AN1279" s="46">
        <v>12045</v>
      </c>
      <c r="AO1279" s="46">
        <v>6975</v>
      </c>
      <c r="AP1279" s="45">
        <v>247.2</v>
      </c>
      <c r="AQ1279" s="45"/>
      <c r="AR1279" s="45" t="str">
        <f>IFERROR(VLOOKUP(AB1279,'Pedidos marco'!$A$1:$D$10000,4,0)," ")</f>
        <v xml:space="preserve"> </v>
      </c>
      <c r="AS1279" s="45">
        <f t="shared" si="133"/>
        <v>8</v>
      </c>
      <c r="AT1279" s="45" t="str">
        <f t="shared" si="134"/>
        <v>08</v>
      </c>
      <c r="AU1279" s="47">
        <v>12</v>
      </c>
      <c r="AV1279" s="19" t="str">
        <f t="shared" si="135"/>
        <v>04 April</v>
      </c>
      <c r="AW1279" s="19">
        <f t="shared" si="136"/>
        <v>1.03</v>
      </c>
      <c r="AX1279" s="19">
        <f t="shared" si="137"/>
        <v>20.599999999999998</v>
      </c>
      <c r="AY1279" s="19" t="e">
        <f>VLOOKUP(AG1279,Cías!$A$1:$E$10000,5,0)</f>
        <v>#N/A</v>
      </c>
      <c r="AZ1279" s="19" t="str">
        <f t="shared" si="138"/>
        <v>10004775</v>
      </c>
      <c r="BA1279" s="19" t="str">
        <f t="shared" si="139"/>
        <v>ROSERO REYES KAREN AMPARO</v>
      </c>
      <c r="BB1279" s="19" t="e">
        <f>VLOOKUP(AG1279,Cías!$A$1:$E$10000,3,0)</f>
        <v>#N/A</v>
      </c>
      <c r="BC1279" s="19"/>
      <c r="BD1279" s="19"/>
      <c r="BE1279" s="19"/>
      <c r="BF1279" s="19"/>
      <c r="BG1279" s="19"/>
      <c r="BH1279" s="19"/>
      <c r="BI1279" s="19"/>
      <c r="BJ1279" s="19"/>
    </row>
    <row r="1280" spans="1:62" ht="15" x14ac:dyDescent="0.2">
      <c r="A1280" s="19" t="s">
        <v>12314</v>
      </c>
      <c r="B1280" s="19" t="s">
        <v>1479</v>
      </c>
      <c r="C1280" s="43">
        <v>44659</v>
      </c>
      <c r="D1280" s="44">
        <v>6.9444444444399997E-3</v>
      </c>
      <c r="E1280" s="19" t="s">
        <v>12321</v>
      </c>
      <c r="F1280" s="19" t="s">
        <v>12322</v>
      </c>
      <c r="G1280" s="19" t="s">
        <v>12323</v>
      </c>
      <c r="H1280" s="45">
        <v>1617.6</v>
      </c>
      <c r="I1280" s="45">
        <v>1813.66</v>
      </c>
      <c r="J1280" s="19" t="s">
        <v>1560</v>
      </c>
      <c r="K1280" s="19" t="s">
        <v>12318</v>
      </c>
      <c r="L1280" s="19" t="s">
        <v>12324</v>
      </c>
      <c r="M1280" s="19" t="s">
        <v>12325</v>
      </c>
      <c r="N1280" s="19" t="s">
        <v>12314</v>
      </c>
      <c r="O1280" s="19" t="s">
        <v>1603</v>
      </c>
      <c r="P1280" s="19" t="s">
        <v>1604</v>
      </c>
      <c r="Q1280" s="46">
        <v>240</v>
      </c>
      <c r="R1280" s="19" t="s">
        <v>1544</v>
      </c>
      <c r="S1280" s="19" t="s">
        <v>7703</v>
      </c>
      <c r="T1280" s="19" t="s">
        <v>7704</v>
      </c>
      <c r="U1280" s="19" t="s">
        <v>7705</v>
      </c>
      <c r="V1280" s="19" t="s">
        <v>7706</v>
      </c>
      <c r="W1280" s="19" t="s">
        <v>2076</v>
      </c>
      <c r="X1280" s="19" t="s">
        <v>7707</v>
      </c>
      <c r="Y1280" s="19" t="s">
        <v>2078</v>
      </c>
      <c r="Z1280" s="19" t="s">
        <v>2079</v>
      </c>
      <c r="AA1280" s="46">
        <v>345</v>
      </c>
      <c r="AB1280" s="19" t="s">
        <v>557</v>
      </c>
      <c r="AC1280" s="19" t="s">
        <v>268</v>
      </c>
      <c r="AD1280" s="19" t="s">
        <v>6397</v>
      </c>
      <c r="AE1280" s="19" t="s">
        <v>1481</v>
      </c>
      <c r="AF1280" s="19" t="s">
        <v>1719</v>
      </c>
      <c r="AG1280" s="19" t="s">
        <v>6398</v>
      </c>
      <c r="AH1280" s="19" t="s">
        <v>1594</v>
      </c>
      <c r="AI1280" s="19" t="s">
        <v>1595</v>
      </c>
      <c r="AJ1280" s="45">
        <v>0.05</v>
      </c>
      <c r="AK1280" s="45">
        <v>12</v>
      </c>
      <c r="AL1280" s="19" t="s">
        <v>1501</v>
      </c>
      <c r="AM1280" s="46">
        <v>19020</v>
      </c>
      <c r="AN1280" s="46">
        <v>12045</v>
      </c>
      <c r="AO1280" s="46">
        <v>6975</v>
      </c>
      <c r="AP1280" s="45">
        <v>247.2</v>
      </c>
      <c r="AQ1280" s="45"/>
      <c r="AR1280" s="45" t="str">
        <f>IFERROR(VLOOKUP(AB1280,'Pedidos marco'!$A$1:$D$10000,4,0)," ")</f>
        <v xml:space="preserve"> </v>
      </c>
      <c r="AS1280" s="45">
        <f t="shared" si="133"/>
        <v>8</v>
      </c>
      <c r="AT1280" s="45" t="str">
        <f t="shared" si="134"/>
        <v>08</v>
      </c>
      <c r="AU1280" s="47">
        <v>12</v>
      </c>
      <c r="AV1280" s="19" t="str">
        <f t="shared" si="135"/>
        <v>04 April</v>
      </c>
      <c r="AW1280" s="19">
        <f t="shared" si="136"/>
        <v>1.03</v>
      </c>
      <c r="AX1280" s="19">
        <f t="shared" si="137"/>
        <v>20.599999999999998</v>
      </c>
      <c r="AY1280" s="19" t="e">
        <f>VLOOKUP(AG1280,Cías!$A$1:$E$10000,5,0)</f>
        <v>#N/A</v>
      </c>
      <c r="AZ1280" s="19" t="str">
        <f t="shared" si="138"/>
        <v>10004775</v>
      </c>
      <c r="BA1280" s="19" t="str">
        <f t="shared" si="139"/>
        <v>ROSERO REYES KAREN AMPARO</v>
      </c>
      <c r="BB1280" s="19" t="e">
        <f>VLOOKUP(AG1280,Cías!$A$1:$E$10000,3,0)</f>
        <v>#N/A</v>
      </c>
      <c r="BC1280" s="19"/>
      <c r="BD1280" s="19"/>
      <c r="BE1280" s="19"/>
      <c r="BF1280" s="19"/>
      <c r="BG1280" s="19"/>
      <c r="BH1280" s="19"/>
      <c r="BI1280" s="19"/>
      <c r="BJ1280" s="19"/>
    </row>
    <row r="1281" spans="1:62" ht="15" x14ac:dyDescent="0.2">
      <c r="A1281" s="19" t="s">
        <v>12326</v>
      </c>
      <c r="B1281" s="19" t="s">
        <v>1479</v>
      </c>
      <c r="C1281" s="43">
        <v>44659</v>
      </c>
      <c r="D1281" s="44">
        <v>1.041666666667E-2</v>
      </c>
      <c r="E1281" s="19" t="s">
        <v>12327</v>
      </c>
      <c r="F1281" s="19" t="s">
        <v>12328</v>
      </c>
      <c r="G1281" s="19" t="s">
        <v>12329</v>
      </c>
      <c r="H1281" s="45">
        <v>4316.3999999999996</v>
      </c>
      <c r="I1281" s="45">
        <v>4839.58</v>
      </c>
      <c r="J1281" s="19" t="s">
        <v>1560</v>
      </c>
      <c r="K1281" s="19" t="s">
        <v>12330</v>
      </c>
      <c r="L1281" s="19" t="s">
        <v>12331</v>
      </c>
      <c r="M1281" s="19" t="s">
        <v>12332</v>
      </c>
      <c r="N1281" s="19" t="s">
        <v>12326</v>
      </c>
      <c r="O1281" s="19" t="s">
        <v>371</v>
      </c>
      <c r="P1281" s="19" t="s">
        <v>372</v>
      </c>
      <c r="Q1281" s="46">
        <v>660</v>
      </c>
      <c r="R1281" s="19" t="s">
        <v>1544</v>
      </c>
      <c r="S1281" s="19" t="s">
        <v>1898</v>
      </c>
      <c r="T1281" s="19" t="s">
        <v>1899</v>
      </c>
      <c r="U1281" s="19" t="s">
        <v>1900</v>
      </c>
      <c r="V1281" s="19" t="s">
        <v>1901</v>
      </c>
      <c r="W1281" s="19" t="s">
        <v>1548</v>
      </c>
      <c r="X1281" s="19" t="s">
        <v>1902</v>
      </c>
      <c r="Y1281" s="19" t="s">
        <v>1684</v>
      </c>
      <c r="Z1281" s="19" t="s">
        <v>1685</v>
      </c>
      <c r="AA1281" s="46">
        <v>198</v>
      </c>
      <c r="AB1281" s="19" t="s">
        <v>525</v>
      </c>
      <c r="AC1281" s="19" t="s">
        <v>202</v>
      </c>
      <c r="AD1281" s="19" t="s">
        <v>1903</v>
      </c>
      <c r="AE1281" s="19" t="s">
        <v>1904</v>
      </c>
      <c r="AF1281" s="19" t="s">
        <v>1592</v>
      </c>
      <c r="AG1281" s="19" t="s">
        <v>1905</v>
      </c>
      <c r="AH1281" s="19" t="s">
        <v>1499</v>
      </c>
      <c r="AI1281" s="19" t="s">
        <v>1500</v>
      </c>
      <c r="AJ1281" s="45">
        <v>0</v>
      </c>
      <c r="AK1281" s="45">
        <v>0</v>
      </c>
      <c r="AL1281" s="19" t="s">
        <v>1501</v>
      </c>
      <c r="AM1281" s="46">
        <v>50680</v>
      </c>
      <c r="AN1281" s="46">
        <v>33060</v>
      </c>
      <c r="AO1281" s="46">
        <v>17620</v>
      </c>
      <c r="AP1281" s="45">
        <v>488.4</v>
      </c>
      <c r="AQ1281" s="45"/>
      <c r="AR1281" s="45" t="str">
        <f>IFERROR(VLOOKUP(AB1281,'Pedidos marco'!$A$1:$D$10000,4,0)," ")</f>
        <v xml:space="preserve"> </v>
      </c>
      <c r="AS1281" s="45">
        <f t="shared" si="133"/>
        <v>8</v>
      </c>
      <c r="AT1281" s="45" t="str">
        <f t="shared" si="134"/>
        <v>08</v>
      </c>
      <c r="AU1281" s="47">
        <v>33</v>
      </c>
      <c r="AV1281" s="19" t="str">
        <f t="shared" si="135"/>
        <v>04 April</v>
      </c>
      <c r="AW1281" s="19">
        <f t="shared" si="136"/>
        <v>0.74</v>
      </c>
      <c r="AX1281" s="19">
        <f t="shared" si="137"/>
        <v>14.799999999999999</v>
      </c>
      <c r="AY1281" s="19" t="e">
        <f>VLOOKUP(AG1281,Cías!$A$1:$E$10000,5,0)</f>
        <v>#N/A</v>
      </c>
      <c r="AZ1281" s="19" t="str">
        <f t="shared" si="138"/>
        <v>1017066</v>
      </c>
      <c r="BA1281" s="19" t="str">
        <f t="shared" si="139"/>
        <v>MISE MISE NESTOR SALOMON</v>
      </c>
      <c r="BB1281" s="19" t="e">
        <f>VLOOKUP(AG1281,Cías!$A$1:$E$10000,3,0)</f>
        <v>#N/A</v>
      </c>
      <c r="BC1281" s="19"/>
      <c r="BD1281" s="19"/>
      <c r="BE1281" s="19"/>
      <c r="BF1281" s="19"/>
      <c r="BG1281" s="19"/>
      <c r="BH1281" s="19"/>
      <c r="BI1281" s="19"/>
      <c r="BJ1281" s="19"/>
    </row>
    <row r="1282" spans="1:62" ht="15" x14ac:dyDescent="0.2">
      <c r="A1282" s="19" t="s">
        <v>12333</v>
      </c>
      <c r="B1282" s="19" t="s">
        <v>1479</v>
      </c>
      <c r="C1282" s="43">
        <v>44659</v>
      </c>
      <c r="D1282" s="44">
        <v>1.388888888889E-2</v>
      </c>
      <c r="E1282" s="19" t="s">
        <v>12334</v>
      </c>
      <c r="F1282" s="19" t="s">
        <v>12335</v>
      </c>
      <c r="G1282" s="19" t="s">
        <v>12336</v>
      </c>
      <c r="H1282" s="45">
        <v>565.6</v>
      </c>
      <c r="I1282" s="45">
        <v>634.15</v>
      </c>
      <c r="J1282" s="19" t="s">
        <v>1560</v>
      </c>
      <c r="K1282" s="19" t="s">
        <v>11631</v>
      </c>
      <c r="L1282" s="19" t="s">
        <v>12337</v>
      </c>
      <c r="M1282" s="19" t="s">
        <v>12338</v>
      </c>
      <c r="N1282" s="19" t="s">
        <v>12333</v>
      </c>
      <c r="O1282" s="19" t="s">
        <v>1603</v>
      </c>
      <c r="P1282" s="19" t="s">
        <v>1604</v>
      </c>
      <c r="Q1282" s="46">
        <v>80</v>
      </c>
      <c r="R1282" s="19" t="s">
        <v>1544</v>
      </c>
      <c r="S1282" s="19" t="s">
        <v>5317</v>
      </c>
      <c r="T1282" s="19" t="s">
        <v>5318</v>
      </c>
      <c r="U1282" s="19" t="s">
        <v>5330</v>
      </c>
      <c r="V1282" s="19" t="s">
        <v>5331</v>
      </c>
      <c r="W1282" s="19" t="s">
        <v>2144</v>
      </c>
      <c r="X1282" s="19" t="s">
        <v>5332</v>
      </c>
      <c r="Y1282" s="19" t="s">
        <v>2146</v>
      </c>
      <c r="Z1282" s="19" t="s">
        <v>2147</v>
      </c>
      <c r="AA1282" s="46">
        <v>388</v>
      </c>
      <c r="AB1282" s="19" t="s">
        <v>540</v>
      </c>
      <c r="AC1282" s="19" t="s">
        <v>232</v>
      </c>
      <c r="AD1282" s="19" t="s">
        <v>5667</v>
      </c>
      <c r="AE1282" s="19" t="s">
        <v>5668</v>
      </c>
      <c r="AF1282" s="19" t="s">
        <v>1554</v>
      </c>
      <c r="AG1282" s="19" t="s">
        <v>5669</v>
      </c>
      <c r="AH1282" s="19" t="s">
        <v>1499</v>
      </c>
      <c r="AI1282" s="19" t="s">
        <v>1500</v>
      </c>
      <c r="AJ1282" s="45">
        <v>0</v>
      </c>
      <c r="AK1282" s="45">
        <v>0</v>
      </c>
      <c r="AL1282" s="19" t="s">
        <v>1501</v>
      </c>
      <c r="AM1282" s="46">
        <v>8576.6669999999995</v>
      </c>
      <c r="AN1282" s="46">
        <v>4006.6669999999999</v>
      </c>
      <c r="AO1282" s="46">
        <v>4570</v>
      </c>
      <c r="AP1282" s="45">
        <v>84.8</v>
      </c>
      <c r="AQ1282" s="45"/>
      <c r="AR1282" s="45" t="str">
        <f>IFERROR(VLOOKUP(AB1282,'Pedidos marco'!$A$1:$D$10000,4,0)," ")</f>
        <v xml:space="preserve"> </v>
      </c>
      <c r="AS1282" s="45">
        <f t="shared" si="133"/>
        <v>8</v>
      </c>
      <c r="AT1282" s="45" t="str">
        <f t="shared" si="134"/>
        <v>08</v>
      </c>
      <c r="AU1282" s="47">
        <v>4</v>
      </c>
      <c r="AV1282" s="19" t="str">
        <f t="shared" si="135"/>
        <v>04 April</v>
      </c>
      <c r="AW1282" s="19">
        <f t="shared" si="136"/>
        <v>1.06</v>
      </c>
      <c r="AX1282" s="19">
        <f t="shared" si="137"/>
        <v>21.2</v>
      </c>
      <c r="AY1282" s="19" t="e">
        <f>VLOOKUP(AG1282,Cías!$A$1:$E$10000,5,0)</f>
        <v>#N/A</v>
      </c>
      <c r="AZ1282" s="19" t="str">
        <f t="shared" si="138"/>
        <v>1013485</v>
      </c>
      <c r="BA1282" s="19" t="str">
        <f t="shared" si="139"/>
        <v>PEREZ ALBUJA VICTOR ALEJANDRO</v>
      </c>
      <c r="BB1282" s="19" t="e">
        <f>VLOOKUP(AG1282,Cías!$A$1:$E$10000,3,0)</f>
        <v>#N/A</v>
      </c>
      <c r="BC1282" s="19"/>
      <c r="BD1282" s="19"/>
      <c r="BE1282" s="19"/>
      <c r="BF1282" s="19"/>
      <c r="BG1282" s="19"/>
      <c r="BH1282" s="19"/>
      <c r="BI1282" s="19"/>
      <c r="BJ1282" s="19"/>
    </row>
    <row r="1283" spans="1:62" ht="15" x14ac:dyDescent="0.2">
      <c r="A1283" s="19" t="s">
        <v>12333</v>
      </c>
      <c r="B1283" s="19" t="s">
        <v>1479</v>
      </c>
      <c r="C1283" s="43">
        <v>44659</v>
      </c>
      <c r="D1283" s="44">
        <v>1.388888888889E-2</v>
      </c>
      <c r="E1283" s="19" t="s">
        <v>12339</v>
      </c>
      <c r="F1283" s="19" t="s">
        <v>12340</v>
      </c>
      <c r="G1283" s="19" t="s">
        <v>12341</v>
      </c>
      <c r="H1283" s="45">
        <v>1979.6</v>
      </c>
      <c r="I1283" s="45">
        <v>2219.54</v>
      </c>
      <c r="J1283" s="19" t="s">
        <v>1560</v>
      </c>
      <c r="K1283" s="19" t="s">
        <v>11625</v>
      </c>
      <c r="L1283" s="19" t="s">
        <v>12342</v>
      </c>
      <c r="M1283" s="19" t="s">
        <v>12343</v>
      </c>
      <c r="N1283" s="19" t="s">
        <v>12333</v>
      </c>
      <c r="O1283" s="19" t="s">
        <v>1603</v>
      </c>
      <c r="P1283" s="19" t="s">
        <v>1604</v>
      </c>
      <c r="Q1283" s="46">
        <v>280</v>
      </c>
      <c r="R1283" s="19" t="s">
        <v>1544</v>
      </c>
      <c r="S1283" s="19" t="s">
        <v>5317</v>
      </c>
      <c r="T1283" s="19" t="s">
        <v>5318</v>
      </c>
      <c r="U1283" s="19" t="s">
        <v>5319</v>
      </c>
      <c r="V1283" s="19" t="s">
        <v>5320</v>
      </c>
      <c r="W1283" s="19" t="s">
        <v>2144</v>
      </c>
      <c r="X1283" s="19" t="s">
        <v>5321</v>
      </c>
      <c r="Y1283" s="19" t="s">
        <v>2146</v>
      </c>
      <c r="Z1283" s="19" t="s">
        <v>2147</v>
      </c>
      <c r="AA1283" s="46">
        <v>388</v>
      </c>
      <c r="AB1283" s="19" t="s">
        <v>540</v>
      </c>
      <c r="AC1283" s="19" t="s">
        <v>232</v>
      </c>
      <c r="AD1283" s="19" t="s">
        <v>5667</v>
      </c>
      <c r="AE1283" s="19" t="s">
        <v>5668</v>
      </c>
      <c r="AF1283" s="19" t="s">
        <v>1554</v>
      </c>
      <c r="AG1283" s="19" t="s">
        <v>5669</v>
      </c>
      <c r="AH1283" s="19" t="s">
        <v>1499</v>
      </c>
      <c r="AI1283" s="19" t="s">
        <v>1500</v>
      </c>
      <c r="AJ1283" s="45">
        <v>0</v>
      </c>
      <c r="AK1283" s="45">
        <v>0</v>
      </c>
      <c r="AL1283" s="19" t="s">
        <v>1501</v>
      </c>
      <c r="AM1283" s="46">
        <v>18593.332999999999</v>
      </c>
      <c r="AN1283" s="46">
        <v>14023.333000000001</v>
      </c>
      <c r="AO1283" s="46">
        <v>4570</v>
      </c>
      <c r="AP1283" s="45">
        <v>296.8</v>
      </c>
      <c r="AQ1283" s="45"/>
      <c r="AR1283" s="45" t="str">
        <f>IFERROR(VLOOKUP(AB1283,'Pedidos marco'!$A$1:$D$10000,4,0)," ")</f>
        <v xml:space="preserve"> </v>
      </c>
      <c r="AS1283" s="45">
        <f t="shared" si="133"/>
        <v>8</v>
      </c>
      <c r="AT1283" s="45" t="str">
        <f t="shared" si="134"/>
        <v>08</v>
      </c>
      <c r="AU1283" s="47">
        <v>14</v>
      </c>
      <c r="AV1283" s="19" t="str">
        <f t="shared" si="135"/>
        <v>04 April</v>
      </c>
      <c r="AW1283" s="19">
        <f t="shared" si="136"/>
        <v>1.06</v>
      </c>
      <c r="AX1283" s="19">
        <f t="shared" si="137"/>
        <v>21.2</v>
      </c>
      <c r="AY1283" s="19" t="e">
        <f>VLOOKUP(AG1283,Cías!$A$1:$E$10000,5,0)</f>
        <v>#N/A</v>
      </c>
      <c r="AZ1283" s="19" t="str">
        <f t="shared" si="138"/>
        <v>1013485</v>
      </c>
      <c r="BA1283" s="19" t="str">
        <f t="shared" si="139"/>
        <v>PEREZ ALBUJA VICTOR ALEJANDRO</v>
      </c>
      <c r="BB1283" s="19" t="e">
        <f>VLOOKUP(AG1283,Cías!$A$1:$E$10000,3,0)</f>
        <v>#N/A</v>
      </c>
      <c r="BC1283" s="19"/>
      <c r="BD1283" s="19"/>
      <c r="BE1283" s="19"/>
      <c r="BF1283" s="19"/>
      <c r="BG1283" s="19"/>
      <c r="BH1283" s="19"/>
      <c r="BI1283" s="19"/>
      <c r="BJ1283" s="19"/>
    </row>
    <row r="1284" spans="1:62" ht="15" x14ac:dyDescent="0.2">
      <c r="A1284" s="19" t="s">
        <v>12344</v>
      </c>
      <c r="B1284" s="19" t="s">
        <v>1479</v>
      </c>
      <c r="C1284" s="43">
        <v>44659</v>
      </c>
      <c r="D1284" s="44">
        <v>2.0833333333330002E-2</v>
      </c>
      <c r="E1284" s="19" t="s">
        <v>12345</v>
      </c>
      <c r="F1284" s="19" t="s">
        <v>12346</v>
      </c>
      <c r="G1284" s="19" t="s">
        <v>12347</v>
      </c>
      <c r="H1284" s="45">
        <v>2294.2600000000002</v>
      </c>
      <c r="I1284" s="45">
        <v>2572.34</v>
      </c>
      <c r="J1284" s="19" t="s">
        <v>2037</v>
      </c>
      <c r="K1284" s="19" t="s">
        <v>12348</v>
      </c>
      <c r="L1284" s="19" t="s">
        <v>12349</v>
      </c>
      <c r="M1284" s="19" t="s">
        <v>12350</v>
      </c>
      <c r="N1284" s="19" t="s">
        <v>12344</v>
      </c>
      <c r="O1284" s="19" t="s">
        <v>1603</v>
      </c>
      <c r="P1284" s="19" t="s">
        <v>1604</v>
      </c>
      <c r="Q1284" s="46">
        <v>360</v>
      </c>
      <c r="R1284" s="19" t="s">
        <v>1544</v>
      </c>
      <c r="S1284" s="19" t="s">
        <v>2041</v>
      </c>
      <c r="T1284" s="19" t="s">
        <v>2042</v>
      </c>
      <c r="U1284" s="19" t="s">
        <v>12351</v>
      </c>
      <c r="V1284" s="19" t="s">
        <v>12352</v>
      </c>
      <c r="W1284" s="19" t="s">
        <v>2045</v>
      </c>
      <c r="X1284" s="19" t="s">
        <v>12353</v>
      </c>
      <c r="Y1284" s="19" t="s">
        <v>2047</v>
      </c>
      <c r="Z1284" s="19" t="s">
        <v>2048</v>
      </c>
      <c r="AA1284" s="46">
        <v>516</v>
      </c>
      <c r="AB1284" s="19" t="s">
        <v>569</v>
      </c>
      <c r="AC1284" s="19" t="s">
        <v>291</v>
      </c>
      <c r="AD1284" s="19" t="s">
        <v>3867</v>
      </c>
      <c r="AE1284" s="19" t="s">
        <v>3868</v>
      </c>
      <c r="AF1284" s="19" t="s">
        <v>1554</v>
      </c>
      <c r="AG1284" s="19" t="s">
        <v>3869</v>
      </c>
      <c r="AH1284" s="19" t="s">
        <v>1499</v>
      </c>
      <c r="AI1284" s="19" t="s">
        <v>1500</v>
      </c>
      <c r="AJ1284" s="45">
        <v>0</v>
      </c>
      <c r="AK1284" s="45">
        <v>0</v>
      </c>
      <c r="AL1284" s="19" t="s">
        <v>1501</v>
      </c>
      <c r="AM1284" s="46">
        <v>27030</v>
      </c>
      <c r="AN1284" s="46">
        <v>18000</v>
      </c>
      <c r="AO1284" s="46">
        <v>9030</v>
      </c>
      <c r="AP1284" s="45">
        <v>468</v>
      </c>
      <c r="AQ1284" s="45"/>
      <c r="AR1284" s="45" t="str">
        <f>IFERROR(VLOOKUP(AB1284,'Pedidos marco'!$A$1:$D$10000,4,0)," ")</f>
        <v xml:space="preserve"> </v>
      </c>
      <c r="AS1284" s="45">
        <f t="shared" ref="AS1284:AS1347" si="140">DAY(C1284)</f>
        <v>8</v>
      </c>
      <c r="AT1284" s="45" t="str">
        <f t="shared" ref="AT1284:AT1347" si="141">TEXT(AS1284,"dd")</f>
        <v>08</v>
      </c>
      <c r="AU1284" s="47">
        <v>18</v>
      </c>
      <c r="AV1284" s="19" t="str">
        <f t="shared" ref="AV1284:AV1347" si="142">TEXT(C1284,"MM MMMM")</f>
        <v>04 April</v>
      </c>
      <c r="AW1284" s="19">
        <f t="shared" ref="AW1284:AW1347" si="143">IFERROR(AP1284/Q1284,"")</f>
        <v>1.3</v>
      </c>
      <c r="AX1284" s="19">
        <f t="shared" ref="AX1284:AX1347" si="144">IFERROR(AP1284/AU1284,"")</f>
        <v>26</v>
      </c>
      <c r="AY1284" s="19" t="e">
        <f>VLOOKUP(AG1284,Cías!$A$1:$E$10000,5,0)</f>
        <v>#N/A</v>
      </c>
      <c r="AZ1284" s="19" t="str">
        <f t="shared" ref="AZ1284:AZ1347" si="145">AB1284</f>
        <v>1013262</v>
      </c>
      <c r="BA1284" s="19" t="str">
        <f t="shared" ref="BA1284:BA1347" si="146">AC1284</f>
        <v>SEGOVIA ERAZO PATRICIA ALEXANDRA</v>
      </c>
      <c r="BB1284" s="19" t="e">
        <f>VLOOKUP(AG1284,Cías!$A$1:$E$10000,3,0)</f>
        <v>#N/A</v>
      </c>
      <c r="BC1284" s="19"/>
      <c r="BD1284" s="19"/>
      <c r="BE1284" s="19"/>
      <c r="BF1284" s="19"/>
      <c r="BG1284" s="19"/>
      <c r="BH1284" s="19"/>
      <c r="BI1284" s="19"/>
      <c r="BJ1284" s="19"/>
    </row>
    <row r="1285" spans="1:62" ht="15" x14ac:dyDescent="0.2">
      <c r="A1285" s="19" t="s">
        <v>12354</v>
      </c>
      <c r="B1285" s="19" t="s">
        <v>1479</v>
      </c>
      <c r="C1285" s="43">
        <v>44659</v>
      </c>
      <c r="D1285" s="44">
        <v>3.888888888889E-2</v>
      </c>
      <c r="E1285" s="19" t="s">
        <v>12355</v>
      </c>
      <c r="F1285" s="19" t="s">
        <v>12247</v>
      </c>
      <c r="G1285" s="19" t="s">
        <v>12248</v>
      </c>
      <c r="H1285" s="45">
        <v>4225.6499999999996</v>
      </c>
      <c r="I1285" s="45">
        <v>4737.83</v>
      </c>
      <c r="J1285" s="19" t="s">
        <v>2037</v>
      </c>
      <c r="K1285" s="19" t="s">
        <v>12249</v>
      </c>
      <c r="L1285" s="19" t="s">
        <v>12356</v>
      </c>
      <c r="M1285" s="19" t="s">
        <v>12357</v>
      </c>
      <c r="N1285" s="19" t="s">
        <v>12354</v>
      </c>
      <c r="O1285" s="19" t="s">
        <v>367</v>
      </c>
      <c r="P1285" s="19" t="s">
        <v>368</v>
      </c>
      <c r="Q1285" s="46">
        <v>660</v>
      </c>
      <c r="R1285" s="19" t="s">
        <v>1544</v>
      </c>
      <c r="S1285" s="19" t="s">
        <v>2013</v>
      </c>
      <c r="T1285" s="19" t="s">
        <v>226</v>
      </c>
      <c r="U1285" s="19" t="s">
        <v>2014</v>
      </c>
      <c r="V1285" s="19" t="s">
        <v>2015</v>
      </c>
      <c r="W1285" s="19" t="s">
        <v>1586</v>
      </c>
      <c r="X1285" s="19" t="s">
        <v>2016</v>
      </c>
      <c r="Y1285" s="19" t="s">
        <v>1588</v>
      </c>
      <c r="Z1285" s="19" t="s">
        <v>1589</v>
      </c>
      <c r="AA1285" s="46">
        <v>250</v>
      </c>
      <c r="AB1285" s="19" t="s">
        <v>537</v>
      </c>
      <c r="AC1285" s="19" t="s">
        <v>226</v>
      </c>
      <c r="AD1285" s="19" t="s">
        <v>6442</v>
      </c>
      <c r="AE1285" s="19" t="s">
        <v>6443</v>
      </c>
      <c r="AF1285" s="19" t="s">
        <v>1592</v>
      </c>
      <c r="AG1285" s="19" t="s">
        <v>6444</v>
      </c>
      <c r="AH1285" s="19" t="s">
        <v>1499</v>
      </c>
      <c r="AI1285" s="19" t="s">
        <v>1500</v>
      </c>
      <c r="AJ1285" s="45">
        <v>0</v>
      </c>
      <c r="AK1285" s="45">
        <v>0</v>
      </c>
      <c r="AL1285" s="19" t="s">
        <v>1501</v>
      </c>
      <c r="AM1285" s="46">
        <v>51040</v>
      </c>
      <c r="AN1285" s="46">
        <v>33060</v>
      </c>
      <c r="AO1285" s="46">
        <v>17980</v>
      </c>
      <c r="AP1285" s="45">
        <v>594</v>
      </c>
      <c r="AQ1285" s="45"/>
      <c r="AR1285" s="45" t="str">
        <f>IFERROR(VLOOKUP(AB1285,'Pedidos marco'!$A$1:$D$10000,4,0)," ")</f>
        <v xml:space="preserve"> </v>
      </c>
      <c r="AS1285" s="45">
        <f t="shared" si="140"/>
        <v>8</v>
      </c>
      <c r="AT1285" s="45" t="str">
        <f t="shared" si="141"/>
        <v>08</v>
      </c>
      <c r="AU1285" s="47">
        <v>33</v>
      </c>
      <c r="AV1285" s="19" t="str">
        <f t="shared" si="142"/>
        <v>04 April</v>
      </c>
      <c r="AW1285" s="19">
        <f t="shared" si="143"/>
        <v>0.9</v>
      </c>
      <c r="AX1285" s="19">
        <f t="shared" si="144"/>
        <v>18</v>
      </c>
      <c r="AY1285" s="19" t="e">
        <f>VLOOKUP(AG1285,Cías!$A$1:$E$10000,5,0)</f>
        <v>#N/A</v>
      </c>
      <c r="AZ1285" s="19" t="str">
        <f t="shared" si="145"/>
        <v>1017512</v>
      </c>
      <c r="BA1285" s="19" t="str">
        <f t="shared" si="146"/>
        <v>PACHECO SALAZAR WILSON FABIAN</v>
      </c>
      <c r="BB1285" s="19" t="e">
        <f>VLOOKUP(AG1285,Cías!$A$1:$E$10000,3,0)</f>
        <v>#N/A</v>
      </c>
      <c r="BC1285" s="19"/>
      <c r="BD1285" s="19"/>
      <c r="BE1285" s="19"/>
      <c r="BF1285" s="19"/>
      <c r="BG1285" s="19"/>
      <c r="BH1285" s="19"/>
      <c r="BI1285" s="19"/>
      <c r="BJ1285" s="19"/>
    </row>
    <row r="1286" spans="1:62" ht="15" x14ac:dyDescent="0.2">
      <c r="A1286" s="19" t="s">
        <v>12358</v>
      </c>
      <c r="B1286" s="19" t="s">
        <v>1479</v>
      </c>
      <c r="C1286" s="43">
        <v>44659</v>
      </c>
      <c r="D1286" s="44">
        <v>4.0972222222220002E-2</v>
      </c>
      <c r="E1286" s="19" t="s">
        <v>12359</v>
      </c>
      <c r="F1286" s="19" t="s">
        <v>12360</v>
      </c>
      <c r="G1286" s="19" t="s">
        <v>12361</v>
      </c>
      <c r="H1286" s="45">
        <v>3139.39</v>
      </c>
      <c r="I1286" s="45">
        <v>3519.91</v>
      </c>
      <c r="J1286" s="19" t="s">
        <v>1560</v>
      </c>
      <c r="K1286" s="19" t="s">
        <v>12362</v>
      </c>
      <c r="L1286" s="19" t="s">
        <v>12363</v>
      </c>
      <c r="M1286" s="19" t="s">
        <v>12364</v>
      </c>
      <c r="N1286" s="19" t="s">
        <v>12358</v>
      </c>
      <c r="O1286" s="19" t="s">
        <v>1641</v>
      </c>
      <c r="P1286" s="19" t="s">
        <v>1642</v>
      </c>
      <c r="Q1286" s="46">
        <v>480</v>
      </c>
      <c r="R1286" s="19" t="s">
        <v>1544</v>
      </c>
      <c r="S1286" s="19" t="s">
        <v>4546</v>
      </c>
      <c r="T1286" s="19" t="s">
        <v>4547</v>
      </c>
      <c r="U1286" s="19" t="s">
        <v>4548</v>
      </c>
      <c r="V1286" s="19" t="s">
        <v>4549</v>
      </c>
      <c r="W1286" s="19" t="s">
        <v>3636</v>
      </c>
      <c r="X1286" s="19" t="s">
        <v>4550</v>
      </c>
      <c r="Y1286" s="19" t="s">
        <v>3638</v>
      </c>
      <c r="Z1286" s="19" t="s">
        <v>3639</v>
      </c>
      <c r="AA1286" s="46">
        <v>347</v>
      </c>
      <c r="AB1286" s="19" t="s">
        <v>505</v>
      </c>
      <c r="AC1286" s="19" t="s">
        <v>159</v>
      </c>
      <c r="AD1286" s="19" t="s">
        <v>2743</v>
      </c>
      <c r="AE1286" s="19" t="s">
        <v>2744</v>
      </c>
      <c r="AF1286" s="19" t="s">
        <v>1719</v>
      </c>
      <c r="AG1286" s="19" t="s">
        <v>2745</v>
      </c>
      <c r="AH1286" s="19" t="s">
        <v>1594</v>
      </c>
      <c r="AI1286" s="19" t="s">
        <v>1595</v>
      </c>
      <c r="AJ1286" s="45">
        <v>0.05</v>
      </c>
      <c r="AK1286" s="45">
        <v>24</v>
      </c>
      <c r="AL1286" s="19" t="s">
        <v>1501</v>
      </c>
      <c r="AM1286" s="46">
        <v>39090</v>
      </c>
      <c r="AN1286" s="46">
        <v>24060</v>
      </c>
      <c r="AO1286" s="46">
        <v>15030</v>
      </c>
      <c r="AP1286" s="45">
        <v>456</v>
      </c>
      <c r="AQ1286" s="45"/>
      <c r="AR1286" s="45" t="str">
        <f>IFERROR(VLOOKUP(AB1286,'Pedidos marco'!$A$1:$D$10000,4,0)," ")</f>
        <v xml:space="preserve"> </v>
      </c>
      <c r="AS1286" s="45">
        <f t="shared" si="140"/>
        <v>8</v>
      </c>
      <c r="AT1286" s="45" t="str">
        <f t="shared" si="141"/>
        <v>08</v>
      </c>
      <c r="AU1286" s="47">
        <v>24</v>
      </c>
      <c r="AV1286" s="19" t="str">
        <f t="shared" si="142"/>
        <v>04 April</v>
      </c>
      <c r="AW1286" s="19">
        <f t="shared" si="143"/>
        <v>0.95</v>
      </c>
      <c r="AX1286" s="19">
        <f t="shared" si="144"/>
        <v>19</v>
      </c>
      <c r="AY1286" s="19" t="e">
        <f>VLOOKUP(AG1286,Cías!$A$1:$E$10000,5,0)</f>
        <v>#N/A</v>
      </c>
      <c r="AZ1286" s="19" t="str">
        <f t="shared" si="145"/>
        <v>1013505</v>
      </c>
      <c r="BA1286" s="19" t="str">
        <f t="shared" si="146"/>
        <v>HERMOZA LOZADA JORGE ABDON</v>
      </c>
      <c r="BB1286" s="19" t="e">
        <f>VLOOKUP(AG1286,Cías!$A$1:$E$10000,3,0)</f>
        <v>#N/A</v>
      </c>
      <c r="BC1286" s="19"/>
      <c r="BD1286" s="19"/>
      <c r="BE1286" s="19"/>
      <c r="BF1286" s="19"/>
      <c r="BG1286" s="19"/>
      <c r="BH1286" s="19"/>
      <c r="BI1286" s="19"/>
      <c r="BJ1286" s="19"/>
    </row>
    <row r="1287" spans="1:62" ht="15" x14ac:dyDescent="0.2">
      <c r="A1287" s="19" t="s">
        <v>12365</v>
      </c>
      <c r="B1287" s="19" t="s">
        <v>1479</v>
      </c>
      <c r="C1287" s="43">
        <v>44659</v>
      </c>
      <c r="D1287" s="44">
        <v>4.5833333333329999E-2</v>
      </c>
      <c r="E1287" s="19" t="s">
        <v>12366</v>
      </c>
      <c r="F1287" s="19" t="s">
        <v>12367</v>
      </c>
      <c r="G1287" s="19" t="s">
        <v>12368</v>
      </c>
      <c r="H1287" s="45">
        <v>3867.6</v>
      </c>
      <c r="I1287" s="45">
        <v>4336.38</v>
      </c>
      <c r="J1287" s="19" t="s">
        <v>1560</v>
      </c>
      <c r="K1287" s="19" t="s">
        <v>12369</v>
      </c>
      <c r="L1287" s="19" t="s">
        <v>12370</v>
      </c>
      <c r="M1287" s="19" t="s">
        <v>12371</v>
      </c>
      <c r="N1287" s="19" t="s">
        <v>12365</v>
      </c>
      <c r="O1287" s="19" t="s">
        <v>369</v>
      </c>
      <c r="P1287" s="19" t="s">
        <v>370</v>
      </c>
      <c r="Q1287" s="46">
        <v>660</v>
      </c>
      <c r="R1287" s="19" t="s">
        <v>1544</v>
      </c>
      <c r="S1287" s="19" t="s">
        <v>1736</v>
      </c>
      <c r="T1287" s="19" t="s">
        <v>1737</v>
      </c>
      <c r="U1287" s="19" t="s">
        <v>10757</v>
      </c>
      <c r="V1287" s="19" t="s">
        <v>10758</v>
      </c>
      <c r="W1287" s="19" t="s">
        <v>3037</v>
      </c>
      <c r="X1287" s="19" t="s">
        <v>10759</v>
      </c>
      <c r="Y1287" s="19" t="s">
        <v>3039</v>
      </c>
      <c r="Z1287" s="19" t="s">
        <v>3040</v>
      </c>
      <c r="AA1287" s="46">
        <v>261</v>
      </c>
      <c r="AB1287" s="19" t="s">
        <v>549</v>
      </c>
      <c r="AC1287" s="19" t="s">
        <v>250</v>
      </c>
      <c r="AD1287" s="19" t="s">
        <v>9192</v>
      </c>
      <c r="AE1287" s="19" t="s">
        <v>9193</v>
      </c>
      <c r="AF1287" s="19" t="s">
        <v>1592</v>
      </c>
      <c r="AG1287" s="19" t="s">
        <v>9194</v>
      </c>
      <c r="AH1287" s="19" t="s">
        <v>1499</v>
      </c>
      <c r="AI1287" s="19" t="s">
        <v>1500</v>
      </c>
      <c r="AJ1287" s="45">
        <v>0</v>
      </c>
      <c r="AK1287" s="45">
        <v>0</v>
      </c>
      <c r="AL1287" s="19" t="s">
        <v>1501</v>
      </c>
      <c r="AM1287" s="46">
        <v>51470</v>
      </c>
      <c r="AN1287" s="46">
        <v>33090</v>
      </c>
      <c r="AO1287" s="46">
        <v>18380</v>
      </c>
      <c r="AP1287" s="45">
        <v>620.4</v>
      </c>
      <c r="AQ1287" s="45"/>
      <c r="AR1287" s="45" t="str">
        <f>IFERROR(VLOOKUP(AB1287,'Pedidos marco'!$A$1:$D$10000,4,0)," ")</f>
        <v xml:space="preserve"> </v>
      </c>
      <c r="AS1287" s="45">
        <f t="shared" si="140"/>
        <v>8</v>
      </c>
      <c r="AT1287" s="45" t="str">
        <f t="shared" si="141"/>
        <v>08</v>
      </c>
      <c r="AU1287" s="47">
        <v>33</v>
      </c>
      <c r="AV1287" s="19" t="str">
        <f t="shared" si="142"/>
        <v>04 April</v>
      </c>
      <c r="AW1287" s="19">
        <f t="shared" si="143"/>
        <v>0.94</v>
      </c>
      <c r="AX1287" s="19">
        <f t="shared" si="144"/>
        <v>18.8</v>
      </c>
      <c r="AY1287" s="19" t="e">
        <f>VLOOKUP(AG1287,Cías!$A$1:$E$10000,5,0)</f>
        <v>#N/A</v>
      </c>
      <c r="AZ1287" s="19" t="str">
        <f t="shared" si="145"/>
        <v>1019410</v>
      </c>
      <c r="BA1287" s="19" t="str">
        <f t="shared" si="146"/>
        <v>POZO VILLAFUERTE EDISON ROBERTO</v>
      </c>
      <c r="BB1287" s="19" t="e">
        <f>VLOOKUP(AG1287,Cías!$A$1:$E$10000,3,0)</f>
        <v>#N/A</v>
      </c>
      <c r="BC1287" s="19"/>
      <c r="BD1287" s="19"/>
      <c r="BE1287" s="19"/>
      <c r="BF1287" s="19"/>
      <c r="BG1287" s="19"/>
      <c r="BH1287" s="19"/>
      <c r="BI1287" s="19"/>
      <c r="BJ1287" s="19"/>
    </row>
    <row r="1288" spans="1:62" ht="15" x14ac:dyDescent="0.2">
      <c r="A1288" s="19" t="s">
        <v>12372</v>
      </c>
      <c r="B1288" s="19" t="s">
        <v>1479</v>
      </c>
      <c r="C1288" s="43">
        <v>44659</v>
      </c>
      <c r="D1288" s="44">
        <v>5.486111111111E-2</v>
      </c>
      <c r="E1288" s="19" t="s">
        <v>12373</v>
      </c>
      <c r="F1288" s="19" t="s">
        <v>12374</v>
      </c>
      <c r="G1288" s="19" t="s">
        <v>12375</v>
      </c>
      <c r="H1288" s="45">
        <v>1300</v>
      </c>
      <c r="I1288" s="45">
        <v>1457.57</v>
      </c>
      <c r="J1288" s="19" t="s">
        <v>1560</v>
      </c>
      <c r="K1288" s="19" t="s">
        <v>12376</v>
      </c>
      <c r="L1288" s="19" t="s">
        <v>12377</v>
      </c>
      <c r="M1288" s="19" t="s">
        <v>12378</v>
      </c>
      <c r="N1288" s="19" t="s">
        <v>12372</v>
      </c>
      <c r="O1288" s="19" t="s">
        <v>1641</v>
      </c>
      <c r="P1288" s="19" t="s">
        <v>1642</v>
      </c>
      <c r="Q1288" s="46">
        <v>200</v>
      </c>
      <c r="R1288" s="19" t="s">
        <v>1544</v>
      </c>
      <c r="S1288" s="19" t="s">
        <v>7178</v>
      </c>
      <c r="T1288" s="19" t="s">
        <v>7179</v>
      </c>
      <c r="U1288" s="19" t="s">
        <v>12379</v>
      </c>
      <c r="V1288" s="19" t="s">
        <v>12380</v>
      </c>
      <c r="W1288" s="19" t="s">
        <v>12381</v>
      </c>
      <c r="X1288" s="19" t="s">
        <v>12382</v>
      </c>
      <c r="Y1288" s="19" t="s">
        <v>12383</v>
      </c>
      <c r="Z1288" s="19" t="s">
        <v>12384</v>
      </c>
      <c r="AA1288" s="46">
        <v>247</v>
      </c>
      <c r="AB1288" s="19" t="s">
        <v>565</v>
      </c>
      <c r="AC1288" s="19" t="s">
        <v>283</v>
      </c>
      <c r="AD1288" s="19" t="s">
        <v>5356</v>
      </c>
      <c r="AE1288" s="19" t="s">
        <v>5357</v>
      </c>
      <c r="AF1288" s="19" t="s">
        <v>1554</v>
      </c>
      <c r="AG1288" s="19" t="s">
        <v>5358</v>
      </c>
      <c r="AH1288" s="19" t="s">
        <v>1499</v>
      </c>
      <c r="AI1288" s="19" t="s">
        <v>1500</v>
      </c>
      <c r="AJ1288" s="45">
        <v>0</v>
      </c>
      <c r="AK1288" s="45">
        <v>0</v>
      </c>
      <c r="AL1288" s="19" t="s">
        <v>1501</v>
      </c>
      <c r="AM1288" s="46">
        <v>14556.111000000001</v>
      </c>
      <c r="AN1288" s="46">
        <v>10011.111000000001</v>
      </c>
      <c r="AO1288" s="46">
        <v>4545</v>
      </c>
      <c r="AP1288" s="45">
        <v>172</v>
      </c>
      <c r="AQ1288" s="45"/>
      <c r="AR1288" s="45" t="str">
        <f>IFERROR(VLOOKUP(AB1288,'Pedidos marco'!$A$1:$D$10000,4,0)," ")</f>
        <v xml:space="preserve"> </v>
      </c>
      <c r="AS1288" s="45">
        <f t="shared" si="140"/>
        <v>8</v>
      </c>
      <c r="AT1288" s="45" t="str">
        <f t="shared" si="141"/>
        <v>08</v>
      </c>
      <c r="AU1288" s="47">
        <v>10</v>
      </c>
      <c r="AV1288" s="19" t="str">
        <f t="shared" si="142"/>
        <v>04 April</v>
      </c>
      <c r="AW1288" s="19">
        <f t="shared" si="143"/>
        <v>0.86</v>
      </c>
      <c r="AX1288" s="19">
        <f t="shared" si="144"/>
        <v>17.2</v>
      </c>
      <c r="AY1288" s="19" t="e">
        <f>VLOOKUP(AG1288,Cías!$A$1:$E$10000,5,0)</f>
        <v>#N/A</v>
      </c>
      <c r="AZ1288" s="19" t="str">
        <f t="shared" si="145"/>
        <v>1013584</v>
      </c>
      <c r="BA1288" s="19" t="str">
        <f t="shared" si="146"/>
        <v>SANCHEZ TORRES MARCOS OSWALDO</v>
      </c>
      <c r="BB1288" s="19" t="e">
        <f>VLOOKUP(AG1288,Cías!$A$1:$E$10000,3,0)</f>
        <v>#N/A</v>
      </c>
      <c r="BC1288" s="19"/>
      <c r="BD1288" s="19"/>
      <c r="BE1288" s="19"/>
      <c r="BF1288" s="19"/>
      <c r="BG1288" s="19"/>
      <c r="BH1288" s="19"/>
      <c r="BI1288" s="19"/>
      <c r="BJ1288" s="19"/>
    </row>
    <row r="1289" spans="1:62" ht="15" x14ac:dyDescent="0.2">
      <c r="A1289" s="19" t="s">
        <v>12372</v>
      </c>
      <c r="B1289" s="19" t="s">
        <v>1479</v>
      </c>
      <c r="C1289" s="43">
        <v>44659</v>
      </c>
      <c r="D1289" s="44">
        <v>5.486111111111E-2</v>
      </c>
      <c r="E1289" s="19" t="s">
        <v>12385</v>
      </c>
      <c r="F1289" s="19" t="s">
        <v>12386</v>
      </c>
      <c r="G1289" s="19" t="s">
        <v>12387</v>
      </c>
      <c r="H1289" s="45">
        <v>1083.2</v>
      </c>
      <c r="I1289" s="45">
        <v>1214.49</v>
      </c>
      <c r="J1289" s="19" t="s">
        <v>1560</v>
      </c>
      <c r="K1289" s="19" t="s">
        <v>12376</v>
      </c>
      <c r="L1289" s="19" t="s">
        <v>12388</v>
      </c>
      <c r="M1289" s="19" t="s">
        <v>12389</v>
      </c>
      <c r="N1289" s="19" t="s">
        <v>12372</v>
      </c>
      <c r="O1289" s="19" t="s">
        <v>1603</v>
      </c>
      <c r="P1289" s="19" t="s">
        <v>1604</v>
      </c>
      <c r="Q1289" s="46">
        <v>160</v>
      </c>
      <c r="R1289" s="19" t="s">
        <v>1544</v>
      </c>
      <c r="S1289" s="19" t="s">
        <v>7178</v>
      </c>
      <c r="T1289" s="19" t="s">
        <v>7179</v>
      </c>
      <c r="U1289" s="19" t="s">
        <v>12379</v>
      </c>
      <c r="V1289" s="19" t="s">
        <v>12380</v>
      </c>
      <c r="W1289" s="19" t="s">
        <v>12381</v>
      </c>
      <c r="X1289" s="19" t="s">
        <v>12382</v>
      </c>
      <c r="Y1289" s="19" t="s">
        <v>12383</v>
      </c>
      <c r="Z1289" s="19" t="s">
        <v>12384</v>
      </c>
      <c r="AA1289" s="46">
        <v>247</v>
      </c>
      <c r="AB1289" s="19" t="s">
        <v>565</v>
      </c>
      <c r="AC1289" s="19" t="s">
        <v>283</v>
      </c>
      <c r="AD1289" s="19" t="s">
        <v>5356</v>
      </c>
      <c r="AE1289" s="19" t="s">
        <v>5357</v>
      </c>
      <c r="AF1289" s="19" t="s">
        <v>1554</v>
      </c>
      <c r="AG1289" s="19" t="s">
        <v>5358</v>
      </c>
      <c r="AH1289" s="19" t="s">
        <v>1499</v>
      </c>
      <c r="AI1289" s="19" t="s">
        <v>1500</v>
      </c>
      <c r="AJ1289" s="45">
        <v>0</v>
      </c>
      <c r="AK1289" s="45">
        <v>0</v>
      </c>
      <c r="AL1289" s="19" t="s">
        <v>1501</v>
      </c>
      <c r="AM1289" s="46">
        <v>12553.888999999999</v>
      </c>
      <c r="AN1289" s="46">
        <v>8008.8890000000001</v>
      </c>
      <c r="AO1289" s="46">
        <v>4545</v>
      </c>
      <c r="AP1289" s="45">
        <v>137.6</v>
      </c>
      <c r="AQ1289" s="45"/>
      <c r="AR1289" s="45" t="str">
        <f>IFERROR(VLOOKUP(AB1289,'Pedidos marco'!$A$1:$D$10000,4,0)," ")</f>
        <v xml:space="preserve"> </v>
      </c>
      <c r="AS1289" s="45">
        <f t="shared" si="140"/>
        <v>8</v>
      </c>
      <c r="AT1289" s="45" t="str">
        <f t="shared" si="141"/>
        <v>08</v>
      </c>
      <c r="AU1289" s="47">
        <v>8</v>
      </c>
      <c r="AV1289" s="19" t="str">
        <f t="shared" si="142"/>
        <v>04 April</v>
      </c>
      <c r="AW1289" s="19">
        <f t="shared" si="143"/>
        <v>0.86</v>
      </c>
      <c r="AX1289" s="19">
        <f t="shared" si="144"/>
        <v>17.2</v>
      </c>
      <c r="AY1289" s="19" t="e">
        <f>VLOOKUP(AG1289,Cías!$A$1:$E$10000,5,0)</f>
        <v>#N/A</v>
      </c>
      <c r="AZ1289" s="19" t="str">
        <f t="shared" si="145"/>
        <v>1013584</v>
      </c>
      <c r="BA1289" s="19" t="str">
        <f t="shared" si="146"/>
        <v>SANCHEZ TORRES MARCOS OSWALDO</v>
      </c>
      <c r="BB1289" s="19" t="e">
        <f>VLOOKUP(AG1289,Cías!$A$1:$E$10000,3,0)</f>
        <v>#N/A</v>
      </c>
      <c r="BC1289" s="19"/>
      <c r="BD1289" s="19"/>
      <c r="BE1289" s="19"/>
      <c r="BF1289" s="19"/>
      <c r="BG1289" s="19"/>
      <c r="BH1289" s="19"/>
      <c r="BI1289" s="19"/>
      <c r="BJ1289" s="19"/>
    </row>
    <row r="1290" spans="1:62" ht="15" x14ac:dyDescent="0.2">
      <c r="A1290" s="19" t="s">
        <v>12390</v>
      </c>
      <c r="B1290" s="19" t="s">
        <v>1479</v>
      </c>
      <c r="C1290" s="43">
        <v>44659</v>
      </c>
      <c r="D1290" s="44">
        <v>0.10069444444444001</v>
      </c>
      <c r="E1290" s="19" t="s">
        <v>12391</v>
      </c>
      <c r="F1290" s="19" t="s">
        <v>12392</v>
      </c>
      <c r="G1290" s="19" t="s">
        <v>12393</v>
      </c>
      <c r="H1290" s="45">
        <v>2878.23</v>
      </c>
      <c r="I1290" s="45">
        <v>3227.09</v>
      </c>
      <c r="J1290" s="19" t="s">
        <v>1560</v>
      </c>
      <c r="K1290" s="19" t="s">
        <v>12394</v>
      </c>
      <c r="L1290" s="19" t="s">
        <v>12395</v>
      </c>
      <c r="M1290" s="19" t="s">
        <v>12396</v>
      </c>
      <c r="N1290" s="19" t="s">
        <v>12390</v>
      </c>
      <c r="O1290" s="19" t="s">
        <v>1486</v>
      </c>
      <c r="P1290" s="19" t="s">
        <v>1487</v>
      </c>
      <c r="Q1290" s="46">
        <v>30.39</v>
      </c>
      <c r="R1290" s="19" t="s">
        <v>1488</v>
      </c>
      <c r="S1290" s="19" t="s">
        <v>3603</v>
      </c>
      <c r="T1290" s="19" t="s">
        <v>3604</v>
      </c>
      <c r="U1290" s="19" t="s">
        <v>3605</v>
      </c>
      <c r="V1290" s="19" t="s">
        <v>3606</v>
      </c>
      <c r="W1290" s="19" t="s">
        <v>3607</v>
      </c>
      <c r="X1290" s="19" t="s">
        <v>3608</v>
      </c>
      <c r="Y1290" s="19" t="s">
        <v>3609</v>
      </c>
      <c r="Z1290" s="19" t="s">
        <v>3610</v>
      </c>
      <c r="AA1290" s="46">
        <v>481</v>
      </c>
      <c r="AB1290" s="19" t="s">
        <v>3611</v>
      </c>
      <c r="AC1290" s="19" t="s">
        <v>2385</v>
      </c>
      <c r="AD1290" s="19" t="s">
        <v>3612</v>
      </c>
      <c r="AE1290" s="19" t="s">
        <v>3613</v>
      </c>
      <c r="AF1290" s="19" t="s">
        <v>1497</v>
      </c>
      <c r="AG1290" s="19" t="s">
        <v>3614</v>
      </c>
      <c r="AH1290" s="19" t="s">
        <v>1499</v>
      </c>
      <c r="AI1290" s="19" t="s">
        <v>1500</v>
      </c>
      <c r="AJ1290" s="45">
        <v>0</v>
      </c>
      <c r="AK1290" s="45">
        <v>0</v>
      </c>
      <c r="AL1290" s="19" t="s">
        <v>1517</v>
      </c>
      <c r="AM1290" s="46">
        <v>47980</v>
      </c>
      <c r="AN1290" s="46">
        <v>30390</v>
      </c>
      <c r="AO1290" s="46">
        <v>17590</v>
      </c>
      <c r="AP1290" s="45">
        <v>0</v>
      </c>
      <c r="AQ1290" s="45"/>
      <c r="AR1290" s="45" t="str">
        <f>IFERROR(VLOOKUP(AB1290,'Pedidos marco'!$A$1:$D$10000,4,0)," ")</f>
        <v xml:space="preserve"> </v>
      </c>
      <c r="AS1290" s="45">
        <f t="shared" si="140"/>
        <v>8</v>
      </c>
      <c r="AT1290" s="45" t="str">
        <f t="shared" si="141"/>
        <v>08</v>
      </c>
      <c r="AU1290" s="47">
        <v>30.39</v>
      </c>
      <c r="AV1290" s="19" t="str">
        <f t="shared" si="142"/>
        <v>04 April</v>
      </c>
      <c r="AW1290" s="19">
        <f t="shared" si="143"/>
        <v>0</v>
      </c>
      <c r="AX1290" s="19">
        <f t="shared" si="144"/>
        <v>0</v>
      </c>
      <c r="AY1290" s="19" t="e">
        <f>VLOOKUP(AG1290,Cías!$A$1:$E$10000,5,0)</f>
        <v>#N/A</v>
      </c>
      <c r="AZ1290" s="19" t="str">
        <f t="shared" si="145"/>
        <v>1014414</v>
      </c>
      <c r="BA1290" s="19" t="str">
        <f t="shared" si="146"/>
        <v>JEREZ ROMERO MARCO VINICIO</v>
      </c>
      <c r="BB1290" s="19" t="e">
        <f>VLOOKUP(AG1290,Cías!$A$1:$E$10000,3,0)</f>
        <v>#N/A</v>
      </c>
      <c r="BC1290" s="19"/>
      <c r="BD1290" s="19"/>
      <c r="BE1290" s="19"/>
      <c r="BF1290" s="19"/>
      <c r="BG1290" s="19"/>
      <c r="BH1290" s="19"/>
      <c r="BI1290" s="19"/>
      <c r="BJ1290" s="19"/>
    </row>
    <row r="1291" spans="1:62" ht="15" x14ac:dyDescent="0.2">
      <c r="A1291" s="19" t="s">
        <v>12397</v>
      </c>
      <c r="B1291" s="19" t="s">
        <v>1479</v>
      </c>
      <c r="C1291" s="43">
        <v>44659</v>
      </c>
      <c r="D1291" s="44">
        <v>0.17638888888889001</v>
      </c>
      <c r="E1291" s="19" t="s">
        <v>12398</v>
      </c>
      <c r="F1291" s="19" t="s">
        <v>12399</v>
      </c>
      <c r="G1291" s="19" t="s">
        <v>12400</v>
      </c>
      <c r="H1291" s="45">
        <v>2300.4</v>
      </c>
      <c r="I1291" s="45">
        <v>2579.23</v>
      </c>
      <c r="J1291" s="19" t="s">
        <v>1560</v>
      </c>
      <c r="K1291" s="19" t="s">
        <v>12401</v>
      </c>
      <c r="L1291" s="19" t="s">
        <v>12402</v>
      </c>
      <c r="M1291" s="19" t="s">
        <v>12403</v>
      </c>
      <c r="N1291" s="19" t="s">
        <v>12397</v>
      </c>
      <c r="O1291" s="19" t="s">
        <v>1641</v>
      </c>
      <c r="P1291" s="19" t="s">
        <v>1642</v>
      </c>
      <c r="Q1291" s="46">
        <v>360</v>
      </c>
      <c r="R1291" s="19" t="s">
        <v>1544</v>
      </c>
      <c r="S1291" s="19" t="s">
        <v>1736</v>
      </c>
      <c r="T1291" s="19" t="s">
        <v>1737</v>
      </c>
      <c r="U1291" s="19" t="s">
        <v>3665</v>
      </c>
      <c r="V1291" s="19" t="s">
        <v>3666</v>
      </c>
      <c r="W1291" s="19" t="s">
        <v>1492</v>
      </c>
      <c r="X1291" s="19" t="s">
        <v>3667</v>
      </c>
      <c r="Y1291" s="19" t="s">
        <v>1494</v>
      </c>
      <c r="Z1291" s="19" t="s">
        <v>1495</v>
      </c>
      <c r="AA1291" s="46">
        <v>247</v>
      </c>
      <c r="AB1291" s="19" t="s">
        <v>571</v>
      </c>
      <c r="AC1291" s="19" t="s">
        <v>295</v>
      </c>
      <c r="AD1291" s="19" t="s">
        <v>3622</v>
      </c>
      <c r="AE1291" s="19" t="s">
        <v>3623</v>
      </c>
      <c r="AF1291" s="19" t="s">
        <v>1554</v>
      </c>
      <c r="AG1291" s="19" t="s">
        <v>3624</v>
      </c>
      <c r="AH1291" s="19" t="s">
        <v>1499</v>
      </c>
      <c r="AI1291" s="19" t="s">
        <v>1500</v>
      </c>
      <c r="AJ1291" s="45">
        <v>0</v>
      </c>
      <c r="AK1291" s="45">
        <v>0</v>
      </c>
      <c r="AL1291" s="19" t="s">
        <v>1501</v>
      </c>
      <c r="AM1291" s="46">
        <v>26840</v>
      </c>
      <c r="AN1291" s="46">
        <v>18020</v>
      </c>
      <c r="AO1291" s="46">
        <v>8820</v>
      </c>
      <c r="AP1291" s="45">
        <v>302.39999999999998</v>
      </c>
      <c r="AQ1291" s="45"/>
      <c r="AR1291" s="45" t="str">
        <f>IFERROR(VLOOKUP(AB1291,'Pedidos marco'!$A$1:$D$10000,4,0)," ")</f>
        <v xml:space="preserve"> </v>
      </c>
      <c r="AS1291" s="45">
        <f t="shared" si="140"/>
        <v>8</v>
      </c>
      <c r="AT1291" s="45" t="str">
        <f t="shared" si="141"/>
        <v>08</v>
      </c>
      <c r="AU1291" s="47">
        <v>18</v>
      </c>
      <c r="AV1291" s="19" t="str">
        <f t="shared" si="142"/>
        <v>04 April</v>
      </c>
      <c r="AW1291" s="19">
        <f t="shared" si="143"/>
        <v>0.84</v>
      </c>
      <c r="AX1291" s="19">
        <f t="shared" si="144"/>
        <v>16.799999999999997</v>
      </c>
      <c r="AY1291" s="19" t="e">
        <f>VLOOKUP(AG1291,Cías!$A$1:$E$10000,5,0)</f>
        <v>#N/A</v>
      </c>
      <c r="AZ1291" s="19" t="str">
        <f t="shared" si="145"/>
        <v>1014100</v>
      </c>
      <c r="BA1291" s="19" t="str">
        <f t="shared" si="146"/>
        <v>SIGUENZA PARRA FROILAN ALEJANDRO</v>
      </c>
      <c r="BB1291" s="19" t="e">
        <f>VLOOKUP(AG1291,Cías!$A$1:$E$10000,3,0)</f>
        <v>#N/A</v>
      </c>
      <c r="BC1291" s="19"/>
      <c r="BD1291" s="19"/>
      <c r="BE1291" s="19"/>
      <c r="BF1291" s="19"/>
      <c r="BG1291" s="19"/>
      <c r="BH1291" s="19"/>
      <c r="BI1291" s="19"/>
      <c r="BJ1291" s="19"/>
    </row>
    <row r="1292" spans="1:62" ht="15" x14ac:dyDescent="0.2">
      <c r="A1292" s="19" t="s">
        <v>12404</v>
      </c>
      <c r="B1292" s="19" t="s">
        <v>1479</v>
      </c>
      <c r="C1292" s="43">
        <v>44659</v>
      </c>
      <c r="D1292" s="44">
        <v>0.20138888888889001</v>
      </c>
      <c r="E1292" s="19" t="s">
        <v>12405</v>
      </c>
      <c r="F1292" s="19" t="s">
        <v>12406</v>
      </c>
      <c r="G1292" s="19" t="s">
        <v>12407</v>
      </c>
      <c r="H1292" s="45">
        <v>4507.8</v>
      </c>
      <c r="I1292" s="45">
        <v>5054.18</v>
      </c>
      <c r="J1292" s="19" t="s">
        <v>1560</v>
      </c>
      <c r="K1292" s="19" t="s">
        <v>12408</v>
      </c>
      <c r="L1292" s="19" t="s">
        <v>12409</v>
      </c>
      <c r="M1292" s="19" t="s">
        <v>12410</v>
      </c>
      <c r="N1292" s="19" t="s">
        <v>12404</v>
      </c>
      <c r="O1292" s="19" t="s">
        <v>367</v>
      </c>
      <c r="P1292" s="19" t="s">
        <v>368</v>
      </c>
      <c r="Q1292" s="46">
        <v>660</v>
      </c>
      <c r="R1292" s="19" t="s">
        <v>1544</v>
      </c>
      <c r="S1292" s="19" t="s">
        <v>2290</v>
      </c>
      <c r="T1292" s="19" t="s">
        <v>161</v>
      </c>
      <c r="U1292" s="19" t="s">
        <v>2291</v>
      </c>
      <c r="V1292" s="19" t="s">
        <v>2292</v>
      </c>
      <c r="W1292" s="19" t="s">
        <v>1798</v>
      </c>
      <c r="X1292" s="19" t="s">
        <v>2293</v>
      </c>
      <c r="Y1292" s="19" t="s">
        <v>1800</v>
      </c>
      <c r="Z1292" s="19" t="s">
        <v>1801</v>
      </c>
      <c r="AA1292" s="46">
        <v>159</v>
      </c>
      <c r="AB1292" s="19" t="s">
        <v>506</v>
      </c>
      <c r="AC1292" s="19" t="s">
        <v>161</v>
      </c>
      <c r="AD1292" s="19" t="s">
        <v>8203</v>
      </c>
      <c r="AE1292" s="19" t="s">
        <v>1481</v>
      </c>
      <c r="AF1292" s="19" t="s">
        <v>1592</v>
      </c>
      <c r="AG1292" s="19" t="s">
        <v>8204</v>
      </c>
      <c r="AH1292" s="19" t="s">
        <v>1499</v>
      </c>
      <c r="AI1292" s="19" t="s">
        <v>1500</v>
      </c>
      <c r="AJ1292" s="45">
        <v>0</v>
      </c>
      <c r="AK1292" s="45">
        <v>0</v>
      </c>
      <c r="AL1292" s="19" t="s">
        <v>1501</v>
      </c>
      <c r="AM1292" s="46">
        <v>50810</v>
      </c>
      <c r="AN1292" s="46">
        <v>33060</v>
      </c>
      <c r="AO1292" s="46">
        <v>17750</v>
      </c>
      <c r="AP1292" s="45">
        <v>382.8</v>
      </c>
      <c r="AQ1292" s="45"/>
      <c r="AR1292" s="45" t="str">
        <f>IFERROR(VLOOKUP(AB1292,'Pedidos marco'!$A$1:$D$10000,4,0)," ")</f>
        <v xml:space="preserve"> </v>
      </c>
      <c r="AS1292" s="45">
        <f t="shared" si="140"/>
        <v>8</v>
      </c>
      <c r="AT1292" s="45" t="str">
        <f t="shared" si="141"/>
        <v>08</v>
      </c>
      <c r="AU1292" s="47">
        <v>33</v>
      </c>
      <c r="AV1292" s="19" t="str">
        <f t="shared" si="142"/>
        <v>04 April</v>
      </c>
      <c r="AW1292" s="19">
        <f t="shared" si="143"/>
        <v>0.58000000000000007</v>
      </c>
      <c r="AX1292" s="19">
        <f t="shared" si="144"/>
        <v>11.6</v>
      </c>
      <c r="AY1292" s="19" t="e">
        <f>VLOOKUP(AG1292,Cías!$A$1:$E$10000,5,0)</f>
        <v>#N/A</v>
      </c>
      <c r="AZ1292" s="19" t="str">
        <f t="shared" si="145"/>
        <v>1012608</v>
      </c>
      <c r="BA1292" s="19" t="str">
        <f t="shared" si="146"/>
        <v>HERRERA POZO ALEXANDER EFREN</v>
      </c>
      <c r="BB1292" s="19" t="e">
        <f>VLOOKUP(AG1292,Cías!$A$1:$E$10000,3,0)</f>
        <v>#N/A</v>
      </c>
      <c r="BC1292" s="19"/>
      <c r="BD1292" s="19"/>
      <c r="BE1292" s="19"/>
      <c r="BF1292" s="19"/>
      <c r="BG1292" s="19"/>
      <c r="BH1292" s="19"/>
      <c r="BI1292" s="19"/>
      <c r="BJ1292" s="19"/>
    </row>
    <row r="1293" spans="1:62" ht="15" x14ac:dyDescent="0.2">
      <c r="A1293" s="19" t="s">
        <v>12411</v>
      </c>
      <c r="B1293" s="19" t="s">
        <v>1479</v>
      </c>
      <c r="C1293" s="43">
        <v>44659</v>
      </c>
      <c r="D1293" s="44">
        <v>0.21249999999999999</v>
      </c>
      <c r="E1293" s="19" t="s">
        <v>12412</v>
      </c>
      <c r="F1293" s="19" t="s">
        <v>1481</v>
      </c>
      <c r="G1293" s="19" t="s">
        <v>1481</v>
      </c>
      <c r="H1293" s="45">
        <v>0</v>
      </c>
      <c r="I1293" s="45">
        <v>0</v>
      </c>
      <c r="J1293" s="19" t="s">
        <v>1482</v>
      </c>
      <c r="K1293" s="19" t="s">
        <v>12413</v>
      </c>
      <c r="L1293" s="19" t="s">
        <v>12414</v>
      </c>
      <c r="M1293" s="19" t="s">
        <v>12415</v>
      </c>
      <c r="N1293" s="19" t="s">
        <v>12411</v>
      </c>
      <c r="O1293" s="19" t="s">
        <v>369</v>
      </c>
      <c r="P1293" s="19" t="s">
        <v>370</v>
      </c>
      <c r="Q1293" s="46">
        <v>120</v>
      </c>
      <c r="R1293" s="19" t="s">
        <v>1544</v>
      </c>
      <c r="S1293" s="19" t="s">
        <v>2353</v>
      </c>
      <c r="T1293" s="19" t="s">
        <v>2354</v>
      </c>
      <c r="U1293" s="19" t="s">
        <v>12416</v>
      </c>
      <c r="V1293" s="19" t="s">
        <v>12417</v>
      </c>
      <c r="W1293" s="19" t="s">
        <v>1548</v>
      </c>
      <c r="X1293" s="19" t="s">
        <v>12418</v>
      </c>
      <c r="Y1293" s="19" t="s">
        <v>1550</v>
      </c>
      <c r="Z1293" s="19" t="s">
        <v>1551</v>
      </c>
      <c r="AA1293" s="46">
        <v>178</v>
      </c>
      <c r="AB1293" s="19" t="s">
        <v>578</v>
      </c>
      <c r="AC1293" s="19" t="s">
        <v>313</v>
      </c>
      <c r="AD1293" s="19" t="s">
        <v>4817</v>
      </c>
      <c r="AE1293" s="19" t="s">
        <v>4818</v>
      </c>
      <c r="AF1293" s="19" t="s">
        <v>1592</v>
      </c>
      <c r="AG1293" s="19" t="s">
        <v>4819</v>
      </c>
      <c r="AH1293" s="19" t="s">
        <v>1499</v>
      </c>
      <c r="AI1293" s="19" t="s">
        <v>1500</v>
      </c>
      <c r="AJ1293" s="45">
        <v>0</v>
      </c>
      <c r="AK1293" s="45">
        <v>0</v>
      </c>
      <c r="AL1293" s="19" t="s">
        <v>1501</v>
      </c>
      <c r="AM1293" s="46">
        <v>14679.091</v>
      </c>
      <c r="AN1293" s="46">
        <v>6009.0910000000003</v>
      </c>
      <c r="AO1293" s="46">
        <v>8670</v>
      </c>
      <c r="AP1293" s="45">
        <v>82.8</v>
      </c>
      <c r="AQ1293" s="45"/>
      <c r="AR1293" s="45" t="str">
        <f>IFERROR(VLOOKUP(AB1293,'Pedidos marco'!$A$1:$D$10000,4,0)," ")</f>
        <v xml:space="preserve"> </v>
      </c>
      <c r="AS1293" s="45">
        <f t="shared" si="140"/>
        <v>8</v>
      </c>
      <c r="AT1293" s="45" t="str">
        <f t="shared" si="141"/>
        <v>08</v>
      </c>
      <c r="AU1293" s="47">
        <v>6</v>
      </c>
      <c r="AV1293" s="19" t="str">
        <f t="shared" si="142"/>
        <v>04 April</v>
      </c>
      <c r="AW1293" s="19">
        <f t="shared" si="143"/>
        <v>0.69</v>
      </c>
      <c r="AX1293" s="19">
        <f t="shared" si="144"/>
        <v>13.799999999999999</v>
      </c>
      <c r="AY1293" s="19" t="e">
        <f>VLOOKUP(AG1293,Cías!$A$1:$E$10000,5,0)</f>
        <v>#N/A</v>
      </c>
      <c r="AZ1293" s="19" t="str">
        <f t="shared" si="145"/>
        <v>1018725</v>
      </c>
      <c r="BA1293" s="19" t="str">
        <f t="shared" si="146"/>
        <v>TRANSPORTE DE CARGA PESADA</v>
      </c>
      <c r="BB1293" s="19" t="e">
        <f>VLOOKUP(AG1293,Cías!$A$1:$E$10000,3,0)</f>
        <v>#N/A</v>
      </c>
      <c r="BC1293" s="19"/>
      <c r="BD1293" s="19"/>
      <c r="BE1293" s="19"/>
      <c r="BF1293" s="19"/>
      <c r="BG1293" s="19"/>
      <c r="BH1293" s="19"/>
      <c r="BI1293" s="19"/>
      <c r="BJ1293" s="19"/>
    </row>
    <row r="1294" spans="1:62" ht="15" x14ac:dyDescent="0.2">
      <c r="A1294" s="19" t="s">
        <v>12411</v>
      </c>
      <c r="B1294" s="19" t="s">
        <v>1479</v>
      </c>
      <c r="C1294" s="43">
        <v>44659</v>
      </c>
      <c r="D1294" s="44">
        <v>0.21249999999999999</v>
      </c>
      <c r="E1294" s="19" t="s">
        <v>12419</v>
      </c>
      <c r="F1294" s="19" t="s">
        <v>1481</v>
      </c>
      <c r="G1294" s="19" t="s">
        <v>1481</v>
      </c>
      <c r="H1294" s="45">
        <v>0</v>
      </c>
      <c r="I1294" s="45">
        <v>0</v>
      </c>
      <c r="J1294" s="19" t="s">
        <v>1482</v>
      </c>
      <c r="K1294" s="19" t="s">
        <v>12420</v>
      </c>
      <c r="L1294" s="19" t="s">
        <v>12421</v>
      </c>
      <c r="M1294" s="19" t="s">
        <v>12422</v>
      </c>
      <c r="N1294" s="19" t="s">
        <v>12411</v>
      </c>
      <c r="O1294" s="19" t="s">
        <v>367</v>
      </c>
      <c r="P1294" s="19" t="s">
        <v>368</v>
      </c>
      <c r="Q1294" s="46">
        <v>540</v>
      </c>
      <c r="R1294" s="19" t="s">
        <v>1544</v>
      </c>
      <c r="S1294" s="19" t="s">
        <v>2353</v>
      </c>
      <c r="T1294" s="19" t="s">
        <v>2354</v>
      </c>
      <c r="U1294" s="19" t="s">
        <v>12416</v>
      </c>
      <c r="V1294" s="19" t="s">
        <v>12417</v>
      </c>
      <c r="W1294" s="19" t="s">
        <v>1548</v>
      </c>
      <c r="X1294" s="19" t="s">
        <v>12418</v>
      </c>
      <c r="Y1294" s="19" t="s">
        <v>1550</v>
      </c>
      <c r="Z1294" s="19" t="s">
        <v>1551</v>
      </c>
      <c r="AA1294" s="46">
        <v>178</v>
      </c>
      <c r="AB1294" s="19" t="s">
        <v>578</v>
      </c>
      <c r="AC1294" s="19" t="s">
        <v>313</v>
      </c>
      <c r="AD1294" s="19" t="s">
        <v>4817</v>
      </c>
      <c r="AE1294" s="19" t="s">
        <v>4818</v>
      </c>
      <c r="AF1294" s="19" t="s">
        <v>1592</v>
      </c>
      <c r="AG1294" s="19" t="s">
        <v>4819</v>
      </c>
      <c r="AH1294" s="19" t="s">
        <v>1499</v>
      </c>
      <c r="AI1294" s="19" t="s">
        <v>1500</v>
      </c>
      <c r="AJ1294" s="45">
        <v>0</v>
      </c>
      <c r="AK1294" s="45">
        <v>0</v>
      </c>
      <c r="AL1294" s="19" t="s">
        <v>1501</v>
      </c>
      <c r="AM1294" s="46">
        <v>35710.909</v>
      </c>
      <c r="AN1294" s="46">
        <v>27040.909</v>
      </c>
      <c r="AO1294" s="46">
        <v>8670</v>
      </c>
      <c r="AP1294" s="45">
        <v>372.6</v>
      </c>
      <c r="AQ1294" s="45"/>
      <c r="AR1294" s="45" t="str">
        <f>IFERROR(VLOOKUP(AB1294,'Pedidos marco'!$A$1:$D$10000,4,0)," ")</f>
        <v xml:space="preserve"> </v>
      </c>
      <c r="AS1294" s="45">
        <f t="shared" si="140"/>
        <v>8</v>
      </c>
      <c r="AT1294" s="45" t="str">
        <f t="shared" si="141"/>
        <v>08</v>
      </c>
      <c r="AU1294" s="47">
        <v>27</v>
      </c>
      <c r="AV1294" s="19" t="str">
        <f t="shared" si="142"/>
        <v>04 April</v>
      </c>
      <c r="AW1294" s="19">
        <f t="shared" si="143"/>
        <v>0.69000000000000006</v>
      </c>
      <c r="AX1294" s="19">
        <f t="shared" si="144"/>
        <v>13.8</v>
      </c>
      <c r="AY1294" s="19" t="e">
        <f>VLOOKUP(AG1294,Cías!$A$1:$E$10000,5,0)</f>
        <v>#N/A</v>
      </c>
      <c r="AZ1294" s="19" t="str">
        <f t="shared" si="145"/>
        <v>1018725</v>
      </c>
      <c r="BA1294" s="19" t="str">
        <f t="shared" si="146"/>
        <v>TRANSPORTE DE CARGA PESADA</v>
      </c>
      <c r="BB1294" s="19" t="e">
        <f>VLOOKUP(AG1294,Cías!$A$1:$E$10000,3,0)</f>
        <v>#N/A</v>
      </c>
      <c r="BC1294" s="19"/>
      <c r="BD1294" s="19"/>
      <c r="BE1294" s="19"/>
      <c r="BF1294" s="19"/>
      <c r="BG1294" s="19"/>
      <c r="BH1294" s="19"/>
      <c r="BI1294" s="19"/>
      <c r="BJ1294" s="19"/>
    </row>
    <row r="1295" spans="1:62" ht="15" x14ac:dyDescent="0.2">
      <c r="A1295" s="19" t="s">
        <v>12423</v>
      </c>
      <c r="B1295" s="19" t="s">
        <v>1479</v>
      </c>
      <c r="C1295" s="43">
        <v>44659</v>
      </c>
      <c r="D1295" s="44">
        <v>0.21388888888888999</v>
      </c>
      <c r="E1295" s="19" t="s">
        <v>12424</v>
      </c>
      <c r="F1295" s="19" t="s">
        <v>12425</v>
      </c>
      <c r="G1295" s="19" t="s">
        <v>12426</v>
      </c>
      <c r="H1295" s="45">
        <v>3589.56</v>
      </c>
      <c r="I1295" s="45">
        <v>4024.64</v>
      </c>
      <c r="J1295" s="19" t="s">
        <v>1560</v>
      </c>
      <c r="K1295" s="19" t="s">
        <v>3254</v>
      </c>
      <c r="L1295" s="19" t="s">
        <v>12427</v>
      </c>
      <c r="M1295" s="19" t="s">
        <v>12428</v>
      </c>
      <c r="N1295" s="19" t="s">
        <v>12423</v>
      </c>
      <c r="O1295" s="19" t="s">
        <v>1486</v>
      </c>
      <c r="P1295" s="19" t="s">
        <v>1487</v>
      </c>
      <c r="Q1295" s="46">
        <v>30.87</v>
      </c>
      <c r="R1295" s="19" t="s">
        <v>1488</v>
      </c>
      <c r="S1295" s="19" t="s">
        <v>1564</v>
      </c>
      <c r="T1295" s="19" t="s">
        <v>416</v>
      </c>
      <c r="U1295" s="19" t="s">
        <v>1565</v>
      </c>
      <c r="V1295" s="19" t="s">
        <v>1566</v>
      </c>
      <c r="W1295" s="19" t="s">
        <v>1567</v>
      </c>
      <c r="X1295" s="19" t="s">
        <v>1568</v>
      </c>
      <c r="Y1295" s="19" t="s">
        <v>1569</v>
      </c>
      <c r="Z1295" s="19" t="s">
        <v>1570</v>
      </c>
      <c r="AA1295" s="46">
        <v>136</v>
      </c>
      <c r="AB1295" s="19" t="s">
        <v>1571</v>
      </c>
      <c r="AC1295" s="19" t="s">
        <v>416</v>
      </c>
      <c r="AD1295" s="19" t="s">
        <v>1572</v>
      </c>
      <c r="AE1295" s="19" t="s">
        <v>1573</v>
      </c>
      <c r="AF1295" s="19" t="s">
        <v>1497</v>
      </c>
      <c r="AG1295" s="19" t="s">
        <v>1574</v>
      </c>
      <c r="AH1295" s="19" t="s">
        <v>1499</v>
      </c>
      <c r="AI1295" s="19" t="s">
        <v>1500</v>
      </c>
      <c r="AJ1295" s="45">
        <v>0</v>
      </c>
      <c r="AK1295" s="45">
        <v>0</v>
      </c>
      <c r="AL1295" s="19" t="s">
        <v>1517</v>
      </c>
      <c r="AM1295" s="46">
        <v>50680</v>
      </c>
      <c r="AN1295" s="46">
        <v>30870</v>
      </c>
      <c r="AO1295" s="46">
        <v>19810</v>
      </c>
      <c r="AP1295" s="45">
        <v>0</v>
      </c>
      <c r="AQ1295" s="45"/>
      <c r="AR1295" s="45" t="str">
        <f>IFERROR(VLOOKUP(AB1295,'Pedidos marco'!$A$1:$D$10000,4,0)," ")</f>
        <v xml:space="preserve"> </v>
      </c>
      <c r="AS1295" s="45">
        <f t="shared" si="140"/>
        <v>8</v>
      </c>
      <c r="AT1295" s="45" t="str">
        <f t="shared" si="141"/>
        <v>08</v>
      </c>
      <c r="AU1295" s="47">
        <v>30.87</v>
      </c>
      <c r="AV1295" s="19" t="str">
        <f t="shared" si="142"/>
        <v>04 April</v>
      </c>
      <c r="AW1295" s="19">
        <f t="shared" si="143"/>
        <v>0</v>
      </c>
      <c r="AX1295" s="19">
        <f t="shared" si="144"/>
        <v>0</v>
      </c>
      <c r="AY1295" s="19" t="e">
        <f>VLOOKUP(AG1295,Cías!$A$1:$E$10000,5,0)</f>
        <v>#N/A</v>
      </c>
      <c r="AZ1295" s="19" t="str">
        <f t="shared" si="145"/>
        <v>1014407</v>
      </c>
      <c r="BA1295" s="19" t="str">
        <f t="shared" si="146"/>
        <v>HORMIANDES</v>
      </c>
      <c r="BB1295" s="19" t="e">
        <f>VLOOKUP(AG1295,Cías!$A$1:$E$10000,3,0)</f>
        <v>#N/A</v>
      </c>
      <c r="BC1295" s="19"/>
      <c r="BD1295" s="19"/>
      <c r="BE1295" s="19"/>
      <c r="BF1295" s="19"/>
      <c r="BG1295" s="19"/>
      <c r="BH1295" s="19"/>
      <c r="BI1295" s="19"/>
      <c r="BJ1295" s="19"/>
    </row>
    <row r="1296" spans="1:62" ht="15" x14ac:dyDescent="0.2">
      <c r="A1296" s="19" t="s">
        <v>12429</v>
      </c>
      <c r="B1296" s="19" t="s">
        <v>1479</v>
      </c>
      <c r="C1296" s="43">
        <v>44659</v>
      </c>
      <c r="D1296" s="44">
        <v>0.21527777777778001</v>
      </c>
      <c r="E1296" s="19" t="s">
        <v>12430</v>
      </c>
      <c r="F1296" s="19" t="s">
        <v>12431</v>
      </c>
      <c r="G1296" s="19" t="s">
        <v>12432</v>
      </c>
      <c r="H1296" s="45">
        <v>781.3</v>
      </c>
      <c r="I1296" s="45">
        <v>876</v>
      </c>
      <c r="J1296" s="19" t="s">
        <v>1560</v>
      </c>
      <c r="K1296" s="19" t="s">
        <v>12433</v>
      </c>
      <c r="L1296" s="19" t="s">
        <v>12434</v>
      </c>
      <c r="M1296" s="19" t="s">
        <v>12435</v>
      </c>
      <c r="N1296" s="19" t="s">
        <v>12429</v>
      </c>
      <c r="O1296" s="19" t="s">
        <v>371</v>
      </c>
      <c r="P1296" s="19" t="s">
        <v>372</v>
      </c>
      <c r="Q1296" s="46">
        <v>120</v>
      </c>
      <c r="R1296" s="19" t="s">
        <v>1544</v>
      </c>
      <c r="S1296" s="19" t="s">
        <v>2235</v>
      </c>
      <c r="T1296" s="19" t="s">
        <v>230</v>
      </c>
      <c r="U1296" s="19" t="s">
        <v>2236</v>
      </c>
      <c r="V1296" s="19" t="s">
        <v>2237</v>
      </c>
      <c r="W1296" s="19" t="s">
        <v>2238</v>
      </c>
      <c r="X1296" s="19" t="s">
        <v>2239</v>
      </c>
      <c r="Y1296" s="19" t="s">
        <v>2240</v>
      </c>
      <c r="Z1296" s="19" t="s">
        <v>2241</v>
      </c>
      <c r="AA1296" s="46">
        <v>259</v>
      </c>
      <c r="AB1296" s="19" t="s">
        <v>539</v>
      </c>
      <c r="AC1296" s="19" t="s">
        <v>230</v>
      </c>
      <c r="AD1296" s="19" t="s">
        <v>2242</v>
      </c>
      <c r="AE1296" s="19" t="s">
        <v>1481</v>
      </c>
      <c r="AF1296" s="19" t="s">
        <v>1592</v>
      </c>
      <c r="AG1296" s="19" t="s">
        <v>2243</v>
      </c>
      <c r="AH1296" s="19" t="s">
        <v>1499</v>
      </c>
      <c r="AI1296" s="19" t="s">
        <v>1500</v>
      </c>
      <c r="AJ1296" s="45">
        <v>0</v>
      </c>
      <c r="AK1296" s="45">
        <v>0</v>
      </c>
      <c r="AL1296" s="19" t="s">
        <v>1501</v>
      </c>
      <c r="AM1296" s="46">
        <v>11698.787</v>
      </c>
      <c r="AN1296" s="46">
        <v>6005.4539999999997</v>
      </c>
      <c r="AO1296" s="46">
        <v>5693.3329999999996</v>
      </c>
      <c r="AP1296" s="45">
        <v>112.8</v>
      </c>
      <c r="AQ1296" s="45"/>
      <c r="AR1296" s="45" t="str">
        <f>IFERROR(VLOOKUP(AB1296,'Pedidos marco'!$A$1:$D$10000,4,0)," ")</f>
        <v xml:space="preserve"> </v>
      </c>
      <c r="AS1296" s="45">
        <f t="shared" si="140"/>
        <v>8</v>
      </c>
      <c r="AT1296" s="45" t="str">
        <f t="shared" si="141"/>
        <v>08</v>
      </c>
      <c r="AU1296" s="47">
        <v>6</v>
      </c>
      <c r="AV1296" s="19" t="str">
        <f t="shared" si="142"/>
        <v>04 April</v>
      </c>
      <c r="AW1296" s="19">
        <f t="shared" si="143"/>
        <v>0.94</v>
      </c>
      <c r="AX1296" s="19">
        <f t="shared" si="144"/>
        <v>18.8</v>
      </c>
      <c r="AY1296" s="19" t="e">
        <f>VLOOKUP(AG1296,Cías!$A$1:$E$10000,5,0)</f>
        <v>#N/A</v>
      </c>
      <c r="AZ1296" s="19" t="str">
        <f t="shared" si="145"/>
        <v>1017790</v>
      </c>
      <c r="BA1296" s="19" t="str">
        <f t="shared" si="146"/>
        <v>PANIMBOZA CHAMBA NANCY PAULINA</v>
      </c>
      <c r="BB1296" s="19" t="e">
        <f>VLOOKUP(AG1296,Cías!$A$1:$E$10000,3,0)</f>
        <v>#N/A</v>
      </c>
      <c r="BC1296" s="19"/>
      <c r="BD1296" s="19"/>
      <c r="BE1296" s="19"/>
      <c r="BF1296" s="19"/>
      <c r="BG1296" s="19"/>
      <c r="BH1296" s="19"/>
      <c r="BI1296" s="19"/>
      <c r="BJ1296" s="19"/>
    </row>
    <row r="1297" spans="1:62" ht="15" x14ac:dyDescent="0.2">
      <c r="A1297" s="19" t="s">
        <v>12429</v>
      </c>
      <c r="B1297" s="19" t="s">
        <v>1479</v>
      </c>
      <c r="C1297" s="43">
        <v>44659</v>
      </c>
      <c r="D1297" s="44">
        <v>0.21527777777778001</v>
      </c>
      <c r="E1297" s="19" t="s">
        <v>12436</v>
      </c>
      <c r="F1297" s="19" t="s">
        <v>12437</v>
      </c>
      <c r="G1297" s="19" t="s">
        <v>12438</v>
      </c>
      <c r="H1297" s="45">
        <v>716.29</v>
      </c>
      <c r="I1297" s="45">
        <v>803.1</v>
      </c>
      <c r="J1297" s="19" t="s">
        <v>1560</v>
      </c>
      <c r="K1297" s="19" t="s">
        <v>12439</v>
      </c>
      <c r="L1297" s="19" t="s">
        <v>12440</v>
      </c>
      <c r="M1297" s="19" t="s">
        <v>12441</v>
      </c>
      <c r="N1297" s="19" t="s">
        <v>12429</v>
      </c>
      <c r="O1297" s="19" t="s">
        <v>369</v>
      </c>
      <c r="P1297" s="19" t="s">
        <v>370</v>
      </c>
      <c r="Q1297" s="46">
        <v>120</v>
      </c>
      <c r="R1297" s="19" t="s">
        <v>1544</v>
      </c>
      <c r="S1297" s="19" t="s">
        <v>2235</v>
      </c>
      <c r="T1297" s="19" t="s">
        <v>230</v>
      </c>
      <c r="U1297" s="19" t="s">
        <v>2236</v>
      </c>
      <c r="V1297" s="19" t="s">
        <v>2237</v>
      </c>
      <c r="W1297" s="19" t="s">
        <v>2238</v>
      </c>
      <c r="X1297" s="19" t="s">
        <v>2239</v>
      </c>
      <c r="Y1297" s="19" t="s">
        <v>2240</v>
      </c>
      <c r="Z1297" s="19" t="s">
        <v>2241</v>
      </c>
      <c r="AA1297" s="46">
        <v>259</v>
      </c>
      <c r="AB1297" s="19" t="s">
        <v>539</v>
      </c>
      <c r="AC1297" s="19" t="s">
        <v>230</v>
      </c>
      <c r="AD1297" s="19" t="s">
        <v>2242</v>
      </c>
      <c r="AE1297" s="19" t="s">
        <v>1481</v>
      </c>
      <c r="AF1297" s="19" t="s">
        <v>1592</v>
      </c>
      <c r="AG1297" s="19" t="s">
        <v>2243</v>
      </c>
      <c r="AH1297" s="19" t="s">
        <v>1499</v>
      </c>
      <c r="AI1297" s="19" t="s">
        <v>1500</v>
      </c>
      <c r="AJ1297" s="45">
        <v>0</v>
      </c>
      <c r="AK1297" s="45">
        <v>0</v>
      </c>
      <c r="AL1297" s="19" t="s">
        <v>1501</v>
      </c>
      <c r="AM1297" s="46">
        <v>11698.788</v>
      </c>
      <c r="AN1297" s="46">
        <v>6005.4549999999999</v>
      </c>
      <c r="AO1297" s="46">
        <v>5693.3329999999996</v>
      </c>
      <c r="AP1297" s="45">
        <v>112.8</v>
      </c>
      <c r="AQ1297" s="45"/>
      <c r="AR1297" s="45" t="str">
        <f>IFERROR(VLOOKUP(AB1297,'Pedidos marco'!$A$1:$D$10000,4,0)," ")</f>
        <v xml:space="preserve"> </v>
      </c>
      <c r="AS1297" s="45">
        <f t="shared" si="140"/>
        <v>8</v>
      </c>
      <c r="AT1297" s="45" t="str">
        <f t="shared" si="141"/>
        <v>08</v>
      </c>
      <c r="AU1297" s="47">
        <v>6</v>
      </c>
      <c r="AV1297" s="19" t="str">
        <f t="shared" si="142"/>
        <v>04 April</v>
      </c>
      <c r="AW1297" s="19">
        <f t="shared" si="143"/>
        <v>0.94</v>
      </c>
      <c r="AX1297" s="19">
        <f t="shared" si="144"/>
        <v>18.8</v>
      </c>
      <c r="AY1297" s="19" t="e">
        <f>VLOOKUP(AG1297,Cías!$A$1:$E$10000,5,0)</f>
        <v>#N/A</v>
      </c>
      <c r="AZ1297" s="19" t="str">
        <f t="shared" si="145"/>
        <v>1017790</v>
      </c>
      <c r="BA1297" s="19" t="str">
        <f t="shared" si="146"/>
        <v>PANIMBOZA CHAMBA NANCY PAULINA</v>
      </c>
      <c r="BB1297" s="19" t="e">
        <f>VLOOKUP(AG1297,Cías!$A$1:$E$10000,3,0)</f>
        <v>#N/A</v>
      </c>
      <c r="BC1297" s="19"/>
      <c r="BD1297" s="19"/>
      <c r="BE1297" s="19"/>
      <c r="BF1297" s="19"/>
      <c r="BG1297" s="19"/>
      <c r="BH1297" s="19"/>
      <c r="BI1297" s="19"/>
      <c r="BJ1297" s="19"/>
    </row>
    <row r="1298" spans="1:62" ht="15" x14ac:dyDescent="0.2">
      <c r="A1298" s="19" t="s">
        <v>12429</v>
      </c>
      <c r="B1298" s="19" t="s">
        <v>1479</v>
      </c>
      <c r="C1298" s="43">
        <v>44659</v>
      </c>
      <c r="D1298" s="44">
        <v>0.21527777777778001</v>
      </c>
      <c r="E1298" s="19" t="s">
        <v>12442</v>
      </c>
      <c r="F1298" s="19" t="s">
        <v>12443</v>
      </c>
      <c r="G1298" s="19" t="s">
        <v>12444</v>
      </c>
      <c r="H1298" s="45">
        <v>2718.01</v>
      </c>
      <c r="I1298" s="45">
        <v>3047.45</v>
      </c>
      <c r="J1298" s="19" t="s">
        <v>1560</v>
      </c>
      <c r="K1298" s="19" t="s">
        <v>12445</v>
      </c>
      <c r="L1298" s="19" t="s">
        <v>12446</v>
      </c>
      <c r="M1298" s="19" t="s">
        <v>12447</v>
      </c>
      <c r="N1298" s="19" t="s">
        <v>12429</v>
      </c>
      <c r="O1298" s="19" t="s">
        <v>367</v>
      </c>
      <c r="P1298" s="19" t="s">
        <v>368</v>
      </c>
      <c r="Q1298" s="46">
        <v>420</v>
      </c>
      <c r="R1298" s="19" t="s">
        <v>1544</v>
      </c>
      <c r="S1298" s="19" t="s">
        <v>2235</v>
      </c>
      <c r="T1298" s="19" t="s">
        <v>230</v>
      </c>
      <c r="U1298" s="19" t="s">
        <v>2236</v>
      </c>
      <c r="V1298" s="19" t="s">
        <v>2237</v>
      </c>
      <c r="W1298" s="19" t="s">
        <v>2238</v>
      </c>
      <c r="X1298" s="19" t="s">
        <v>2239</v>
      </c>
      <c r="Y1298" s="19" t="s">
        <v>2240</v>
      </c>
      <c r="Z1298" s="19" t="s">
        <v>2241</v>
      </c>
      <c r="AA1298" s="46">
        <v>259</v>
      </c>
      <c r="AB1298" s="19" t="s">
        <v>539</v>
      </c>
      <c r="AC1298" s="19" t="s">
        <v>230</v>
      </c>
      <c r="AD1298" s="19" t="s">
        <v>2242</v>
      </c>
      <c r="AE1298" s="19" t="s">
        <v>1481</v>
      </c>
      <c r="AF1298" s="19" t="s">
        <v>1592</v>
      </c>
      <c r="AG1298" s="19" t="s">
        <v>2243</v>
      </c>
      <c r="AH1298" s="19" t="s">
        <v>1499</v>
      </c>
      <c r="AI1298" s="19" t="s">
        <v>1500</v>
      </c>
      <c r="AJ1298" s="45">
        <v>0</v>
      </c>
      <c r="AK1298" s="45">
        <v>0</v>
      </c>
      <c r="AL1298" s="19" t="s">
        <v>1501</v>
      </c>
      <c r="AM1298" s="46">
        <v>26712.423999999999</v>
      </c>
      <c r="AN1298" s="46">
        <v>21019.091</v>
      </c>
      <c r="AO1298" s="46">
        <v>5693.3329999999996</v>
      </c>
      <c r="AP1298" s="45">
        <v>394.8</v>
      </c>
      <c r="AQ1298" s="45"/>
      <c r="AR1298" s="45" t="str">
        <f>IFERROR(VLOOKUP(AB1298,'Pedidos marco'!$A$1:$D$10000,4,0)," ")</f>
        <v xml:space="preserve"> </v>
      </c>
      <c r="AS1298" s="45">
        <f t="shared" si="140"/>
        <v>8</v>
      </c>
      <c r="AT1298" s="45" t="str">
        <f t="shared" si="141"/>
        <v>08</v>
      </c>
      <c r="AU1298" s="47">
        <v>21</v>
      </c>
      <c r="AV1298" s="19" t="str">
        <f t="shared" si="142"/>
        <v>04 April</v>
      </c>
      <c r="AW1298" s="19">
        <f t="shared" si="143"/>
        <v>0.94000000000000006</v>
      </c>
      <c r="AX1298" s="19">
        <f t="shared" si="144"/>
        <v>18.8</v>
      </c>
      <c r="AY1298" s="19" t="e">
        <f>VLOOKUP(AG1298,Cías!$A$1:$E$10000,5,0)</f>
        <v>#N/A</v>
      </c>
      <c r="AZ1298" s="19" t="str">
        <f t="shared" si="145"/>
        <v>1017790</v>
      </c>
      <c r="BA1298" s="19" t="str">
        <f t="shared" si="146"/>
        <v>PANIMBOZA CHAMBA NANCY PAULINA</v>
      </c>
      <c r="BB1298" s="19" t="e">
        <f>VLOOKUP(AG1298,Cías!$A$1:$E$10000,3,0)</f>
        <v>#N/A</v>
      </c>
      <c r="BC1298" s="19"/>
      <c r="BD1298" s="19"/>
      <c r="BE1298" s="19"/>
      <c r="BF1298" s="19"/>
      <c r="BG1298" s="19"/>
      <c r="BH1298" s="19"/>
      <c r="BI1298" s="19"/>
      <c r="BJ1298" s="19"/>
    </row>
    <row r="1299" spans="1:62" ht="15" x14ac:dyDescent="0.2">
      <c r="A1299" s="19" t="s">
        <v>12448</v>
      </c>
      <c r="B1299" s="19" t="s">
        <v>1479</v>
      </c>
      <c r="C1299" s="43">
        <v>44659</v>
      </c>
      <c r="D1299" s="44">
        <v>0.22708333333333</v>
      </c>
      <c r="E1299" s="19" t="s">
        <v>12449</v>
      </c>
      <c r="F1299" s="19" t="s">
        <v>12450</v>
      </c>
      <c r="G1299" s="19" t="s">
        <v>12451</v>
      </c>
      <c r="H1299" s="45">
        <v>2304.9</v>
      </c>
      <c r="I1299" s="45">
        <v>2584.27</v>
      </c>
      <c r="J1299" s="19" t="s">
        <v>1560</v>
      </c>
      <c r="K1299" s="19" t="s">
        <v>12452</v>
      </c>
      <c r="L1299" s="19" t="s">
        <v>12453</v>
      </c>
      <c r="M1299" s="19" t="s">
        <v>12454</v>
      </c>
      <c r="N1299" s="19" t="s">
        <v>12448</v>
      </c>
      <c r="O1299" s="19" t="s">
        <v>367</v>
      </c>
      <c r="P1299" s="19" t="s">
        <v>368</v>
      </c>
      <c r="Q1299" s="46">
        <v>360</v>
      </c>
      <c r="R1299" s="19" t="s">
        <v>1544</v>
      </c>
      <c r="S1299" s="19" t="s">
        <v>1696</v>
      </c>
      <c r="T1299" s="19" t="s">
        <v>72</v>
      </c>
      <c r="U1299" s="19" t="s">
        <v>2329</v>
      </c>
      <c r="V1299" s="19" t="s">
        <v>2330</v>
      </c>
      <c r="W1299" s="19" t="s">
        <v>1548</v>
      </c>
      <c r="X1299" s="19" t="s">
        <v>2331</v>
      </c>
      <c r="Y1299" s="19" t="s">
        <v>1684</v>
      </c>
      <c r="Z1299" s="19" t="s">
        <v>1685</v>
      </c>
      <c r="AA1299" s="46">
        <v>198</v>
      </c>
      <c r="AB1299" s="19" t="s">
        <v>461</v>
      </c>
      <c r="AC1299" s="19" t="s">
        <v>72</v>
      </c>
      <c r="AD1299" s="19" t="s">
        <v>1728</v>
      </c>
      <c r="AE1299" s="19" t="s">
        <v>1729</v>
      </c>
      <c r="AF1299" s="19" t="s">
        <v>1554</v>
      </c>
      <c r="AG1299" s="19" t="s">
        <v>1730</v>
      </c>
      <c r="AH1299" s="19" t="s">
        <v>1499</v>
      </c>
      <c r="AI1299" s="19" t="s">
        <v>1500</v>
      </c>
      <c r="AJ1299" s="45">
        <v>0</v>
      </c>
      <c r="AK1299" s="45">
        <v>0</v>
      </c>
      <c r="AL1299" s="19" t="s">
        <v>1501</v>
      </c>
      <c r="AM1299" s="46">
        <v>27330</v>
      </c>
      <c r="AN1299" s="46">
        <v>18030</v>
      </c>
      <c r="AO1299" s="46">
        <v>9300</v>
      </c>
      <c r="AP1299" s="45">
        <v>266.39999999999998</v>
      </c>
      <c r="AQ1299" s="45"/>
      <c r="AR1299" s="45" t="str">
        <f>IFERROR(VLOOKUP(AB1299,'Pedidos marco'!$A$1:$D$10000,4,0)," ")</f>
        <v xml:space="preserve"> </v>
      </c>
      <c r="AS1299" s="45">
        <f t="shared" si="140"/>
        <v>8</v>
      </c>
      <c r="AT1299" s="45" t="str">
        <f t="shared" si="141"/>
        <v>08</v>
      </c>
      <c r="AU1299" s="47">
        <v>18</v>
      </c>
      <c r="AV1299" s="19" t="str">
        <f t="shared" si="142"/>
        <v>04 April</v>
      </c>
      <c r="AW1299" s="19">
        <f t="shared" si="143"/>
        <v>0.74</v>
      </c>
      <c r="AX1299" s="19">
        <f t="shared" si="144"/>
        <v>14.799999999999999</v>
      </c>
      <c r="AY1299" s="19" t="e">
        <f>VLOOKUP(AG1299,Cías!$A$1:$E$10000,5,0)</f>
        <v>#N/A</v>
      </c>
      <c r="AZ1299" s="19" t="str">
        <f t="shared" si="145"/>
        <v>1013388</v>
      </c>
      <c r="BA1299" s="19" t="str">
        <f t="shared" si="146"/>
        <v>CAMPAÑA MALDONADO BLANCA CECILIA</v>
      </c>
      <c r="BB1299" s="19" t="e">
        <f>VLOOKUP(AG1299,Cías!$A$1:$E$10000,3,0)</f>
        <v>#N/A</v>
      </c>
      <c r="BC1299" s="19"/>
      <c r="BD1299" s="19"/>
      <c r="BE1299" s="19"/>
      <c r="BF1299" s="19"/>
      <c r="BG1299" s="19"/>
      <c r="BH1299" s="19"/>
      <c r="BI1299" s="19"/>
      <c r="BJ1299" s="19"/>
    </row>
    <row r="1300" spans="1:62" ht="15" x14ac:dyDescent="0.2">
      <c r="A1300" s="19" t="s">
        <v>12455</v>
      </c>
      <c r="B1300" s="19" t="s">
        <v>1479</v>
      </c>
      <c r="C1300" s="43">
        <v>44659</v>
      </c>
      <c r="D1300" s="44">
        <v>0.23263888888889001</v>
      </c>
      <c r="E1300" s="19" t="s">
        <v>12456</v>
      </c>
      <c r="F1300" s="19" t="s">
        <v>12457</v>
      </c>
      <c r="G1300" s="19" t="s">
        <v>12458</v>
      </c>
      <c r="H1300" s="45">
        <v>515.35</v>
      </c>
      <c r="I1300" s="45">
        <v>577.80999999999995</v>
      </c>
      <c r="J1300" s="19" t="s">
        <v>1560</v>
      </c>
      <c r="K1300" s="19" t="s">
        <v>12459</v>
      </c>
      <c r="L1300" s="19" t="s">
        <v>12460</v>
      </c>
      <c r="M1300" s="19" t="s">
        <v>12461</v>
      </c>
      <c r="N1300" s="19" t="s">
        <v>12455</v>
      </c>
      <c r="O1300" s="19" t="s">
        <v>371</v>
      </c>
      <c r="P1300" s="19" t="s">
        <v>372</v>
      </c>
      <c r="Q1300" s="46">
        <v>80</v>
      </c>
      <c r="R1300" s="19" t="s">
        <v>1544</v>
      </c>
      <c r="S1300" s="19" t="s">
        <v>1680</v>
      </c>
      <c r="T1300" s="19" t="s">
        <v>90</v>
      </c>
      <c r="U1300" s="19" t="s">
        <v>1681</v>
      </c>
      <c r="V1300" s="19" t="s">
        <v>1682</v>
      </c>
      <c r="W1300" s="19" t="s">
        <v>1548</v>
      </c>
      <c r="X1300" s="19" t="s">
        <v>1683</v>
      </c>
      <c r="Y1300" s="19" t="s">
        <v>1684</v>
      </c>
      <c r="Z1300" s="19" t="s">
        <v>1685</v>
      </c>
      <c r="AA1300" s="46">
        <v>198</v>
      </c>
      <c r="AB1300" s="19" t="s">
        <v>443</v>
      </c>
      <c r="AC1300" s="19" t="s">
        <v>33</v>
      </c>
      <c r="AD1300" s="19" t="s">
        <v>1686</v>
      </c>
      <c r="AE1300" s="19" t="s">
        <v>1687</v>
      </c>
      <c r="AF1300" s="19" t="s">
        <v>1592</v>
      </c>
      <c r="AG1300" s="19" t="s">
        <v>1688</v>
      </c>
      <c r="AH1300" s="19" t="s">
        <v>1499</v>
      </c>
      <c r="AI1300" s="19" t="s">
        <v>1500</v>
      </c>
      <c r="AJ1300" s="45">
        <v>0</v>
      </c>
      <c r="AK1300" s="45">
        <v>0</v>
      </c>
      <c r="AL1300" s="19" t="s">
        <v>1501</v>
      </c>
      <c r="AM1300" s="46">
        <v>9932.7279999999992</v>
      </c>
      <c r="AN1300" s="46">
        <v>4006.0610000000001</v>
      </c>
      <c r="AO1300" s="46">
        <v>5926.6670000000004</v>
      </c>
      <c r="AP1300" s="45">
        <v>59.2</v>
      </c>
      <c r="AQ1300" s="45"/>
      <c r="AR1300" s="45" t="str">
        <f>IFERROR(VLOOKUP(AB1300,'Pedidos marco'!$A$1:$D$10000,4,0)," ")</f>
        <v xml:space="preserve"> </v>
      </c>
      <c r="AS1300" s="45">
        <f t="shared" si="140"/>
        <v>8</v>
      </c>
      <c r="AT1300" s="45" t="str">
        <f t="shared" si="141"/>
        <v>08</v>
      </c>
      <c r="AU1300" s="47">
        <v>4</v>
      </c>
      <c r="AV1300" s="19" t="str">
        <f t="shared" si="142"/>
        <v>04 April</v>
      </c>
      <c r="AW1300" s="19">
        <f t="shared" si="143"/>
        <v>0.74</v>
      </c>
      <c r="AX1300" s="19">
        <f t="shared" si="144"/>
        <v>14.8</v>
      </c>
      <c r="AY1300" s="19" t="e">
        <f>VLOOKUP(AG1300,Cías!$A$1:$E$10000,5,0)</f>
        <v>#N/A</v>
      </c>
      <c r="AZ1300" s="19" t="str">
        <f t="shared" si="145"/>
        <v>1013812</v>
      </c>
      <c r="BA1300" s="19" t="str">
        <f t="shared" si="146"/>
        <v>ASHQUI ANDINO JORGE AQUILINO</v>
      </c>
      <c r="BB1300" s="19" t="e">
        <f>VLOOKUP(AG1300,Cías!$A$1:$E$10000,3,0)</f>
        <v>#N/A</v>
      </c>
      <c r="BC1300" s="19"/>
      <c r="BD1300" s="19"/>
      <c r="BE1300" s="19"/>
      <c r="BF1300" s="19"/>
      <c r="BG1300" s="19"/>
      <c r="BH1300" s="19"/>
      <c r="BI1300" s="19"/>
      <c r="BJ1300" s="19"/>
    </row>
    <row r="1301" spans="1:62" ht="15" x14ac:dyDescent="0.2">
      <c r="A1301" s="19" t="s">
        <v>12455</v>
      </c>
      <c r="B1301" s="19" t="s">
        <v>1479</v>
      </c>
      <c r="C1301" s="43">
        <v>44659</v>
      </c>
      <c r="D1301" s="44">
        <v>0.23263888888889001</v>
      </c>
      <c r="E1301" s="19" t="s">
        <v>12462</v>
      </c>
      <c r="F1301" s="19" t="s">
        <v>12463</v>
      </c>
      <c r="G1301" s="19" t="s">
        <v>12464</v>
      </c>
      <c r="H1301" s="45">
        <v>235.22</v>
      </c>
      <c r="I1301" s="45">
        <v>263.73</v>
      </c>
      <c r="J1301" s="19" t="s">
        <v>1560</v>
      </c>
      <c r="K1301" s="19" t="s">
        <v>12459</v>
      </c>
      <c r="L1301" s="19" t="s">
        <v>12465</v>
      </c>
      <c r="M1301" s="19" t="s">
        <v>12466</v>
      </c>
      <c r="N1301" s="19" t="s">
        <v>12455</v>
      </c>
      <c r="O1301" s="19" t="s">
        <v>369</v>
      </c>
      <c r="P1301" s="19" t="s">
        <v>370</v>
      </c>
      <c r="Q1301" s="46">
        <v>40</v>
      </c>
      <c r="R1301" s="19" t="s">
        <v>1544</v>
      </c>
      <c r="S1301" s="19" t="s">
        <v>1680</v>
      </c>
      <c r="T1301" s="19" t="s">
        <v>90</v>
      </c>
      <c r="U1301" s="19" t="s">
        <v>1681</v>
      </c>
      <c r="V1301" s="19" t="s">
        <v>1682</v>
      </c>
      <c r="W1301" s="19" t="s">
        <v>1548</v>
      </c>
      <c r="X1301" s="19" t="s">
        <v>1683</v>
      </c>
      <c r="Y1301" s="19" t="s">
        <v>1684</v>
      </c>
      <c r="Z1301" s="19" t="s">
        <v>1685</v>
      </c>
      <c r="AA1301" s="46">
        <v>198</v>
      </c>
      <c r="AB1301" s="19" t="s">
        <v>443</v>
      </c>
      <c r="AC1301" s="19" t="s">
        <v>33</v>
      </c>
      <c r="AD1301" s="19" t="s">
        <v>1686</v>
      </c>
      <c r="AE1301" s="19" t="s">
        <v>1687</v>
      </c>
      <c r="AF1301" s="19" t="s">
        <v>1592</v>
      </c>
      <c r="AG1301" s="19" t="s">
        <v>1688</v>
      </c>
      <c r="AH1301" s="19" t="s">
        <v>1499</v>
      </c>
      <c r="AI1301" s="19" t="s">
        <v>1500</v>
      </c>
      <c r="AJ1301" s="45">
        <v>0</v>
      </c>
      <c r="AK1301" s="45">
        <v>0</v>
      </c>
      <c r="AL1301" s="19" t="s">
        <v>1501</v>
      </c>
      <c r="AM1301" s="46">
        <v>7929.6970000000001</v>
      </c>
      <c r="AN1301" s="46">
        <v>2003.03</v>
      </c>
      <c r="AO1301" s="46">
        <v>5926.6670000000004</v>
      </c>
      <c r="AP1301" s="45">
        <v>29.6</v>
      </c>
      <c r="AQ1301" s="45"/>
      <c r="AR1301" s="45" t="str">
        <f>IFERROR(VLOOKUP(AB1301,'Pedidos marco'!$A$1:$D$10000,4,0)," ")</f>
        <v xml:space="preserve"> </v>
      </c>
      <c r="AS1301" s="45">
        <f t="shared" si="140"/>
        <v>8</v>
      </c>
      <c r="AT1301" s="45" t="str">
        <f t="shared" si="141"/>
        <v>08</v>
      </c>
      <c r="AU1301" s="47">
        <v>2</v>
      </c>
      <c r="AV1301" s="19" t="str">
        <f t="shared" si="142"/>
        <v>04 April</v>
      </c>
      <c r="AW1301" s="19">
        <f t="shared" si="143"/>
        <v>0.74</v>
      </c>
      <c r="AX1301" s="19">
        <f t="shared" si="144"/>
        <v>14.8</v>
      </c>
      <c r="AY1301" s="19" t="e">
        <f>VLOOKUP(AG1301,Cías!$A$1:$E$10000,5,0)</f>
        <v>#N/A</v>
      </c>
      <c r="AZ1301" s="19" t="str">
        <f t="shared" si="145"/>
        <v>1013812</v>
      </c>
      <c r="BA1301" s="19" t="str">
        <f t="shared" si="146"/>
        <v>ASHQUI ANDINO JORGE AQUILINO</v>
      </c>
      <c r="BB1301" s="19" t="e">
        <f>VLOOKUP(AG1301,Cías!$A$1:$E$10000,3,0)</f>
        <v>#N/A</v>
      </c>
      <c r="BC1301" s="19"/>
      <c r="BD1301" s="19"/>
      <c r="BE1301" s="19"/>
      <c r="BF1301" s="19"/>
      <c r="BG1301" s="19"/>
      <c r="BH1301" s="19"/>
      <c r="BI1301" s="19"/>
      <c r="BJ1301" s="19"/>
    </row>
    <row r="1302" spans="1:62" ht="15" x14ac:dyDescent="0.2">
      <c r="A1302" s="19" t="s">
        <v>12455</v>
      </c>
      <c r="B1302" s="19" t="s">
        <v>1479</v>
      </c>
      <c r="C1302" s="43">
        <v>44659</v>
      </c>
      <c r="D1302" s="44">
        <v>0.23263888888889001</v>
      </c>
      <c r="E1302" s="19" t="s">
        <v>12467</v>
      </c>
      <c r="F1302" s="19" t="s">
        <v>12468</v>
      </c>
      <c r="G1302" s="19" t="s">
        <v>12469</v>
      </c>
      <c r="H1302" s="45">
        <v>3457.35</v>
      </c>
      <c r="I1302" s="45">
        <v>3876.4</v>
      </c>
      <c r="J1302" s="19" t="s">
        <v>1560</v>
      </c>
      <c r="K1302" s="19" t="s">
        <v>12459</v>
      </c>
      <c r="L1302" s="19" t="s">
        <v>12470</v>
      </c>
      <c r="M1302" s="19" t="s">
        <v>12471</v>
      </c>
      <c r="N1302" s="19" t="s">
        <v>12455</v>
      </c>
      <c r="O1302" s="19" t="s">
        <v>367</v>
      </c>
      <c r="P1302" s="19" t="s">
        <v>368</v>
      </c>
      <c r="Q1302" s="46">
        <v>540</v>
      </c>
      <c r="R1302" s="19" t="s">
        <v>1544</v>
      </c>
      <c r="S1302" s="19" t="s">
        <v>1680</v>
      </c>
      <c r="T1302" s="19" t="s">
        <v>90</v>
      </c>
      <c r="U1302" s="19" t="s">
        <v>1681</v>
      </c>
      <c r="V1302" s="19" t="s">
        <v>1682</v>
      </c>
      <c r="W1302" s="19" t="s">
        <v>1548</v>
      </c>
      <c r="X1302" s="19" t="s">
        <v>1683</v>
      </c>
      <c r="Y1302" s="19" t="s">
        <v>1684</v>
      </c>
      <c r="Z1302" s="19" t="s">
        <v>1685</v>
      </c>
      <c r="AA1302" s="46">
        <v>198</v>
      </c>
      <c r="AB1302" s="19" t="s">
        <v>443</v>
      </c>
      <c r="AC1302" s="19" t="s">
        <v>33</v>
      </c>
      <c r="AD1302" s="19" t="s">
        <v>1686</v>
      </c>
      <c r="AE1302" s="19" t="s">
        <v>1687</v>
      </c>
      <c r="AF1302" s="19" t="s">
        <v>1592</v>
      </c>
      <c r="AG1302" s="19" t="s">
        <v>1688</v>
      </c>
      <c r="AH1302" s="19" t="s">
        <v>1499</v>
      </c>
      <c r="AI1302" s="19" t="s">
        <v>1500</v>
      </c>
      <c r="AJ1302" s="45">
        <v>0</v>
      </c>
      <c r="AK1302" s="45">
        <v>0</v>
      </c>
      <c r="AL1302" s="19" t="s">
        <v>1501</v>
      </c>
      <c r="AM1302" s="46">
        <v>32967.576000000001</v>
      </c>
      <c r="AN1302" s="46">
        <v>27040.909</v>
      </c>
      <c r="AO1302" s="46">
        <v>5926.6670000000004</v>
      </c>
      <c r="AP1302" s="45">
        <v>399.6</v>
      </c>
      <c r="AQ1302" s="45"/>
      <c r="AR1302" s="45" t="str">
        <f>IFERROR(VLOOKUP(AB1302,'Pedidos marco'!$A$1:$D$10000,4,0)," ")</f>
        <v xml:space="preserve"> </v>
      </c>
      <c r="AS1302" s="45">
        <f t="shared" si="140"/>
        <v>8</v>
      </c>
      <c r="AT1302" s="45" t="str">
        <f t="shared" si="141"/>
        <v>08</v>
      </c>
      <c r="AU1302" s="47">
        <v>27</v>
      </c>
      <c r="AV1302" s="19" t="str">
        <f t="shared" si="142"/>
        <v>04 April</v>
      </c>
      <c r="AW1302" s="19">
        <f t="shared" si="143"/>
        <v>0.74</v>
      </c>
      <c r="AX1302" s="19">
        <f t="shared" si="144"/>
        <v>14.8</v>
      </c>
      <c r="AY1302" s="19" t="e">
        <f>VLOOKUP(AG1302,Cías!$A$1:$E$10000,5,0)</f>
        <v>#N/A</v>
      </c>
      <c r="AZ1302" s="19" t="str">
        <f t="shared" si="145"/>
        <v>1013812</v>
      </c>
      <c r="BA1302" s="19" t="str">
        <f t="shared" si="146"/>
        <v>ASHQUI ANDINO JORGE AQUILINO</v>
      </c>
      <c r="BB1302" s="19" t="e">
        <f>VLOOKUP(AG1302,Cías!$A$1:$E$10000,3,0)</f>
        <v>#N/A</v>
      </c>
      <c r="BC1302" s="19"/>
      <c r="BD1302" s="19"/>
      <c r="BE1302" s="19"/>
      <c r="BF1302" s="19"/>
      <c r="BG1302" s="19"/>
      <c r="BH1302" s="19"/>
      <c r="BI1302" s="19"/>
      <c r="BJ1302" s="19"/>
    </row>
    <row r="1303" spans="1:62" ht="15" x14ac:dyDescent="0.2">
      <c r="A1303" s="19" t="s">
        <v>12472</v>
      </c>
      <c r="B1303" s="19" t="s">
        <v>1479</v>
      </c>
      <c r="C1303" s="43">
        <v>44659</v>
      </c>
      <c r="D1303" s="44">
        <v>0.24444444444444</v>
      </c>
      <c r="E1303" s="19" t="s">
        <v>12473</v>
      </c>
      <c r="F1303" s="19" t="s">
        <v>12474</v>
      </c>
      <c r="G1303" s="19" t="s">
        <v>12475</v>
      </c>
      <c r="H1303" s="45">
        <v>1672.8</v>
      </c>
      <c r="I1303" s="45">
        <v>1875.56</v>
      </c>
      <c r="J1303" s="19" t="s">
        <v>1560</v>
      </c>
      <c r="K1303" s="19" t="s">
        <v>12476</v>
      </c>
      <c r="L1303" s="19" t="s">
        <v>12477</v>
      </c>
      <c r="M1303" s="19" t="s">
        <v>12478</v>
      </c>
      <c r="N1303" s="19" t="s">
        <v>12472</v>
      </c>
      <c r="O1303" s="19" t="s">
        <v>371</v>
      </c>
      <c r="P1303" s="19" t="s">
        <v>372</v>
      </c>
      <c r="Q1303" s="46">
        <v>240</v>
      </c>
      <c r="R1303" s="19" t="s">
        <v>1544</v>
      </c>
      <c r="S1303" s="19" t="s">
        <v>1861</v>
      </c>
      <c r="T1303" s="19" t="s">
        <v>1862</v>
      </c>
      <c r="U1303" s="19" t="s">
        <v>1863</v>
      </c>
      <c r="V1303" s="19" t="s">
        <v>1864</v>
      </c>
      <c r="W1303" s="19" t="s">
        <v>1865</v>
      </c>
      <c r="X1303" s="19" t="s">
        <v>1866</v>
      </c>
      <c r="Y1303" s="19" t="s">
        <v>1867</v>
      </c>
      <c r="Z1303" s="19" t="s">
        <v>1868</v>
      </c>
      <c r="AA1303" s="46">
        <v>30</v>
      </c>
      <c r="AB1303" s="19" t="s">
        <v>437</v>
      </c>
      <c r="AC1303" s="19" t="s">
        <v>21</v>
      </c>
      <c r="AD1303" s="19" t="s">
        <v>1869</v>
      </c>
      <c r="AE1303" s="19" t="s">
        <v>1870</v>
      </c>
      <c r="AF1303" s="19" t="s">
        <v>1719</v>
      </c>
      <c r="AG1303" s="19" t="s">
        <v>1871</v>
      </c>
      <c r="AH1303" s="19" t="s">
        <v>1499</v>
      </c>
      <c r="AI1303" s="19" t="s">
        <v>1500</v>
      </c>
      <c r="AJ1303" s="45">
        <v>0</v>
      </c>
      <c r="AK1303" s="45">
        <v>0</v>
      </c>
      <c r="AL1303" s="19" t="s">
        <v>1501</v>
      </c>
      <c r="AM1303" s="46">
        <v>18375</v>
      </c>
      <c r="AN1303" s="46">
        <v>12005</v>
      </c>
      <c r="AO1303" s="46">
        <v>6370</v>
      </c>
      <c r="AP1303" s="45">
        <v>45.6</v>
      </c>
      <c r="AQ1303" s="45"/>
      <c r="AR1303" s="45" t="str">
        <f>IFERROR(VLOOKUP(AB1303,'Pedidos marco'!$A$1:$D$10000,4,0)," ")</f>
        <v xml:space="preserve"> </v>
      </c>
      <c r="AS1303" s="45">
        <f t="shared" si="140"/>
        <v>8</v>
      </c>
      <c r="AT1303" s="45" t="str">
        <f t="shared" si="141"/>
        <v>08</v>
      </c>
      <c r="AU1303" s="47">
        <v>12</v>
      </c>
      <c r="AV1303" s="19" t="str">
        <f t="shared" si="142"/>
        <v>04 April</v>
      </c>
      <c r="AW1303" s="19">
        <f t="shared" si="143"/>
        <v>0.19</v>
      </c>
      <c r="AX1303" s="19">
        <f t="shared" si="144"/>
        <v>3.8000000000000003</v>
      </c>
      <c r="AY1303" s="19" t="e">
        <f>VLOOKUP(AG1303,Cías!$A$1:$E$10000,5,0)</f>
        <v>#N/A</v>
      </c>
      <c r="AZ1303" s="19" t="str">
        <f t="shared" si="145"/>
        <v>1012808</v>
      </c>
      <c r="BA1303" s="19" t="str">
        <f t="shared" si="146"/>
        <v>ALVAREZ GONZAGA LASTEÑA MARIANA</v>
      </c>
      <c r="BB1303" s="19" t="e">
        <f>VLOOKUP(AG1303,Cías!$A$1:$E$10000,3,0)</f>
        <v>#N/A</v>
      </c>
      <c r="BC1303" s="19"/>
      <c r="BD1303" s="19"/>
      <c r="BE1303" s="19"/>
      <c r="BF1303" s="19"/>
      <c r="BG1303" s="19"/>
      <c r="BH1303" s="19"/>
      <c r="BI1303" s="19"/>
      <c r="BJ1303" s="19"/>
    </row>
    <row r="1304" spans="1:62" ht="15" x14ac:dyDescent="0.2">
      <c r="A1304" s="19" t="s">
        <v>12472</v>
      </c>
      <c r="B1304" s="19" t="s">
        <v>1479</v>
      </c>
      <c r="C1304" s="43">
        <v>44659</v>
      </c>
      <c r="D1304" s="44">
        <v>0.24444444444444</v>
      </c>
      <c r="E1304" s="19" t="s">
        <v>12479</v>
      </c>
      <c r="F1304" s="19" t="s">
        <v>12480</v>
      </c>
      <c r="G1304" s="19" t="s">
        <v>12481</v>
      </c>
      <c r="H1304" s="45">
        <v>1521.6</v>
      </c>
      <c r="I1304" s="45">
        <v>1706.03</v>
      </c>
      <c r="J1304" s="19" t="s">
        <v>1560</v>
      </c>
      <c r="K1304" s="19" t="s">
        <v>12482</v>
      </c>
      <c r="L1304" s="19" t="s">
        <v>12483</v>
      </c>
      <c r="M1304" s="19" t="s">
        <v>12484</v>
      </c>
      <c r="N1304" s="19" t="s">
        <v>12472</v>
      </c>
      <c r="O1304" s="19" t="s">
        <v>369</v>
      </c>
      <c r="P1304" s="19" t="s">
        <v>370</v>
      </c>
      <c r="Q1304" s="46">
        <v>240</v>
      </c>
      <c r="R1304" s="19" t="s">
        <v>1544</v>
      </c>
      <c r="S1304" s="19" t="s">
        <v>1861</v>
      </c>
      <c r="T1304" s="19" t="s">
        <v>1862</v>
      </c>
      <c r="U1304" s="19" t="s">
        <v>1863</v>
      </c>
      <c r="V1304" s="19" t="s">
        <v>1864</v>
      </c>
      <c r="W1304" s="19" t="s">
        <v>1865</v>
      </c>
      <c r="X1304" s="19" t="s">
        <v>1866</v>
      </c>
      <c r="Y1304" s="19" t="s">
        <v>1867</v>
      </c>
      <c r="Z1304" s="19" t="s">
        <v>1868</v>
      </c>
      <c r="AA1304" s="46">
        <v>30</v>
      </c>
      <c r="AB1304" s="19" t="s">
        <v>437</v>
      </c>
      <c r="AC1304" s="19" t="s">
        <v>21</v>
      </c>
      <c r="AD1304" s="19" t="s">
        <v>1869</v>
      </c>
      <c r="AE1304" s="19" t="s">
        <v>1870</v>
      </c>
      <c r="AF1304" s="19" t="s">
        <v>1719</v>
      </c>
      <c r="AG1304" s="19" t="s">
        <v>1871</v>
      </c>
      <c r="AH1304" s="19" t="s">
        <v>1499</v>
      </c>
      <c r="AI1304" s="19" t="s">
        <v>1500</v>
      </c>
      <c r="AJ1304" s="45">
        <v>0</v>
      </c>
      <c r="AK1304" s="45">
        <v>0</v>
      </c>
      <c r="AL1304" s="19" t="s">
        <v>1501</v>
      </c>
      <c r="AM1304" s="46">
        <v>18375</v>
      </c>
      <c r="AN1304" s="46">
        <v>12005</v>
      </c>
      <c r="AO1304" s="46">
        <v>6370</v>
      </c>
      <c r="AP1304" s="45">
        <v>45.6</v>
      </c>
      <c r="AQ1304" s="45"/>
      <c r="AR1304" s="45" t="str">
        <f>IFERROR(VLOOKUP(AB1304,'Pedidos marco'!$A$1:$D$10000,4,0)," ")</f>
        <v xml:space="preserve"> </v>
      </c>
      <c r="AS1304" s="45">
        <f t="shared" si="140"/>
        <v>8</v>
      </c>
      <c r="AT1304" s="45" t="str">
        <f t="shared" si="141"/>
        <v>08</v>
      </c>
      <c r="AU1304" s="47">
        <v>12</v>
      </c>
      <c r="AV1304" s="19" t="str">
        <f t="shared" si="142"/>
        <v>04 April</v>
      </c>
      <c r="AW1304" s="19">
        <f t="shared" si="143"/>
        <v>0.19</v>
      </c>
      <c r="AX1304" s="19">
        <f t="shared" si="144"/>
        <v>3.8000000000000003</v>
      </c>
      <c r="AY1304" s="19" t="e">
        <f>VLOOKUP(AG1304,Cías!$A$1:$E$10000,5,0)</f>
        <v>#N/A</v>
      </c>
      <c r="AZ1304" s="19" t="str">
        <f t="shared" si="145"/>
        <v>1012808</v>
      </c>
      <c r="BA1304" s="19" t="str">
        <f t="shared" si="146"/>
        <v>ALVAREZ GONZAGA LASTEÑA MARIANA</v>
      </c>
      <c r="BB1304" s="19" t="e">
        <f>VLOOKUP(AG1304,Cías!$A$1:$E$10000,3,0)</f>
        <v>#N/A</v>
      </c>
      <c r="BC1304" s="19"/>
      <c r="BD1304" s="19"/>
      <c r="BE1304" s="19"/>
      <c r="BF1304" s="19"/>
      <c r="BG1304" s="19"/>
      <c r="BH1304" s="19"/>
      <c r="BI1304" s="19"/>
      <c r="BJ1304" s="19"/>
    </row>
    <row r="1305" spans="1:62" ht="15" x14ac:dyDescent="0.2">
      <c r="A1305" s="19" t="s">
        <v>12485</v>
      </c>
      <c r="B1305" s="19" t="s">
        <v>1479</v>
      </c>
      <c r="C1305" s="43">
        <v>44659</v>
      </c>
      <c r="D1305" s="44">
        <v>0.24861111111111001</v>
      </c>
      <c r="E1305" s="19" t="s">
        <v>12486</v>
      </c>
      <c r="F1305" s="19" t="s">
        <v>1481</v>
      </c>
      <c r="G1305" s="19" t="s">
        <v>1481</v>
      </c>
      <c r="H1305" s="45">
        <v>0</v>
      </c>
      <c r="I1305" s="45">
        <v>0</v>
      </c>
      <c r="J1305" s="19" t="s">
        <v>1482</v>
      </c>
      <c r="K1305" s="19" t="s">
        <v>5163</v>
      </c>
      <c r="L1305" s="19" t="s">
        <v>12487</v>
      </c>
      <c r="M1305" s="19" t="s">
        <v>12488</v>
      </c>
      <c r="N1305" s="19" t="s">
        <v>12485</v>
      </c>
      <c r="O1305" s="19" t="s">
        <v>1811</v>
      </c>
      <c r="P1305" s="19" t="s">
        <v>1812</v>
      </c>
      <c r="Q1305" s="46">
        <v>31.28</v>
      </c>
      <c r="R1305" s="19" t="s">
        <v>1488</v>
      </c>
      <c r="S1305" s="19" t="s">
        <v>1663</v>
      </c>
      <c r="T1305" s="19" t="s">
        <v>1664</v>
      </c>
      <c r="U1305" s="19" t="s">
        <v>1665</v>
      </c>
      <c r="V1305" s="19" t="s">
        <v>1666</v>
      </c>
      <c r="W1305" s="19" t="s">
        <v>415</v>
      </c>
      <c r="X1305" s="19" t="s">
        <v>1667</v>
      </c>
      <c r="Y1305" s="19" t="s">
        <v>1668</v>
      </c>
      <c r="Z1305" s="19" t="s">
        <v>1669</v>
      </c>
      <c r="AA1305" s="46">
        <v>105</v>
      </c>
      <c r="AB1305" s="19" t="s">
        <v>473</v>
      </c>
      <c r="AC1305" s="19" t="s">
        <v>96</v>
      </c>
      <c r="AD1305" s="19" t="s">
        <v>2114</v>
      </c>
      <c r="AE1305" s="19" t="s">
        <v>1481</v>
      </c>
      <c r="AF1305" s="19" t="s">
        <v>1497</v>
      </c>
      <c r="AG1305" s="19" t="s">
        <v>2115</v>
      </c>
      <c r="AH1305" s="19" t="s">
        <v>1499</v>
      </c>
      <c r="AI1305" s="19" t="s">
        <v>1500</v>
      </c>
      <c r="AJ1305" s="45">
        <v>0</v>
      </c>
      <c r="AK1305" s="45">
        <v>0</v>
      </c>
      <c r="AL1305" s="19" t="s">
        <v>1501</v>
      </c>
      <c r="AM1305" s="46">
        <v>50090</v>
      </c>
      <c r="AN1305" s="46">
        <v>31280</v>
      </c>
      <c r="AO1305" s="46">
        <v>18810</v>
      </c>
      <c r="AP1305" s="45">
        <v>290.58999999999997</v>
      </c>
      <c r="AQ1305" s="45"/>
      <c r="AR1305" s="45" t="str">
        <f>IFERROR(VLOOKUP(AB1305,'Pedidos marco'!$A$1:$D$10000,4,0)," ")</f>
        <v xml:space="preserve"> </v>
      </c>
      <c r="AS1305" s="45">
        <f t="shared" si="140"/>
        <v>8</v>
      </c>
      <c r="AT1305" s="45" t="str">
        <f t="shared" si="141"/>
        <v>08</v>
      </c>
      <c r="AU1305" s="47">
        <v>31.28</v>
      </c>
      <c r="AV1305" s="19" t="str">
        <f t="shared" si="142"/>
        <v>04 April</v>
      </c>
      <c r="AW1305" s="19">
        <f t="shared" si="143"/>
        <v>9.2899616368286431</v>
      </c>
      <c r="AX1305" s="19">
        <f t="shared" si="144"/>
        <v>9.2899616368286431</v>
      </c>
      <c r="AY1305" s="19" t="e">
        <f>VLOOKUP(AG1305,Cías!$A$1:$E$10000,5,0)</f>
        <v>#N/A</v>
      </c>
      <c r="AZ1305" s="19" t="str">
        <f t="shared" si="145"/>
        <v>1013227</v>
      </c>
      <c r="BA1305" s="19" t="str">
        <f t="shared" si="146"/>
        <v>COMPAÑIA DE TRANSPORTE PESADO</v>
      </c>
      <c r="BB1305" s="19" t="e">
        <f>VLOOKUP(AG1305,Cías!$A$1:$E$10000,3,0)</f>
        <v>#N/A</v>
      </c>
      <c r="BC1305" s="19"/>
      <c r="BD1305" s="19"/>
      <c r="BE1305" s="19"/>
      <c r="BF1305" s="19"/>
      <c r="BG1305" s="19"/>
      <c r="BH1305" s="19"/>
      <c r="BI1305" s="19"/>
      <c r="BJ1305" s="19"/>
    </row>
    <row r="1306" spans="1:62" ht="15" x14ac:dyDescent="0.2">
      <c r="A1306" s="19" t="s">
        <v>12489</v>
      </c>
      <c r="B1306" s="19" t="s">
        <v>1479</v>
      </c>
      <c r="C1306" s="43">
        <v>44659</v>
      </c>
      <c r="D1306" s="44">
        <v>0.24930555555556</v>
      </c>
      <c r="E1306" s="19" t="s">
        <v>12490</v>
      </c>
      <c r="F1306" s="19" t="s">
        <v>1481</v>
      </c>
      <c r="G1306" s="19" t="s">
        <v>1481</v>
      </c>
      <c r="H1306" s="45">
        <v>0</v>
      </c>
      <c r="I1306" s="45">
        <v>0</v>
      </c>
      <c r="J1306" s="19" t="s">
        <v>1482</v>
      </c>
      <c r="K1306" s="19" t="s">
        <v>5052</v>
      </c>
      <c r="L1306" s="19" t="s">
        <v>12491</v>
      </c>
      <c r="M1306" s="19" t="s">
        <v>12492</v>
      </c>
      <c r="N1306" s="19" t="s">
        <v>12489</v>
      </c>
      <c r="O1306" s="19" t="s">
        <v>1486</v>
      </c>
      <c r="P1306" s="19" t="s">
        <v>1487</v>
      </c>
      <c r="Q1306" s="46">
        <v>32.700000000000003</v>
      </c>
      <c r="R1306" s="19" t="s">
        <v>1488</v>
      </c>
      <c r="S1306" s="19" t="s">
        <v>1663</v>
      </c>
      <c r="T1306" s="19" t="s">
        <v>1664</v>
      </c>
      <c r="U1306" s="19" t="s">
        <v>1665</v>
      </c>
      <c r="V1306" s="19" t="s">
        <v>1666</v>
      </c>
      <c r="W1306" s="19" t="s">
        <v>415</v>
      </c>
      <c r="X1306" s="19" t="s">
        <v>1667</v>
      </c>
      <c r="Y1306" s="19" t="s">
        <v>1668</v>
      </c>
      <c r="Z1306" s="19" t="s">
        <v>1669</v>
      </c>
      <c r="AA1306" s="46">
        <v>105</v>
      </c>
      <c r="AB1306" s="19" t="s">
        <v>473</v>
      </c>
      <c r="AC1306" s="19" t="s">
        <v>96</v>
      </c>
      <c r="AD1306" s="19" t="s">
        <v>4413</v>
      </c>
      <c r="AE1306" s="19" t="s">
        <v>4414</v>
      </c>
      <c r="AF1306" s="19" t="s">
        <v>1497</v>
      </c>
      <c r="AG1306" s="19" t="s">
        <v>4415</v>
      </c>
      <c r="AH1306" s="19" t="s">
        <v>1499</v>
      </c>
      <c r="AI1306" s="19" t="s">
        <v>1500</v>
      </c>
      <c r="AJ1306" s="45">
        <v>0</v>
      </c>
      <c r="AK1306" s="45">
        <v>0</v>
      </c>
      <c r="AL1306" s="19" t="s">
        <v>1501</v>
      </c>
      <c r="AM1306" s="46">
        <v>51310</v>
      </c>
      <c r="AN1306" s="46">
        <v>32700</v>
      </c>
      <c r="AO1306" s="46">
        <v>18610</v>
      </c>
      <c r="AP1306" s="45">
        <v>303.77999999999997</v>
      </c>
      <c r="AQ1306" s="45"/>
      <c r="AR1306" s="45" t="str">
        <f>IFERROR(VLOOKUP(AB1306,'Pedidos marco'!$A$1:$D$10000,4,0)," ")</f>
        <v xml:space="preserve"> </v>
      </c>
      <c r="AS1306" s="45">
        <f t="shared" si="140"/>
        <v>8</v>
      </c>
      <c r="AT1306" s="45" t="str">
        <f t="shared" si="141"/>
        <v>08</v>
      </c>
      <c r="AU1306" s="47">
        <v>32.700000000000003</v>
      </c>
      <c r="AV1306" s="19" t="str">
        <f t="shared" si="142"/>
        <v>04 April</v>
      </c>
      <c r="AW1306" s="19">
        <f t="shared" si="143"/>
        <v>9.2899082568807323</v>
      </c>
      <c r="AX1306" s="19">
        <f t="shared" si="144"/>
        <v>9.2899082568807323</v>
      </c>
      <c r="AY1306" s="19" t="e">
        <f>VLOOKUP(AG1306,Cías!$A$1:$E$10000,5,0)</f>
        <v>#N/A</v>
      </c>
      <c r="AZ1306" s="19" t="str">
        <f t="shared" si="145"/>
        <v>1013227</v>
      </c>
      <c r="BA1306" s="19" t="str">
        <f t="shared" si="146"/>
        <v>COMPAÑIA DE TRANSPORTE PESADO</v>
      </c>
      <c r="BB1306" s="19" t="e">
        <f>VLOOKUP(AG1306,Cías!$A$1:$E$10000,3,0)</f>
        <v>#N/A</v>
      </c>
      <c r="BC1306" s="19"/>
      <c r="BD1306" s="19"/>
      <c r="BE1306" s="19"/>
      <c r="BF1306" s="19"/>
      <c r="BG1306" s="19"/>
      <c r="BH1306" s="19"/>
      <c r="BI1306" s="19"/>
      <c r="BJ1306" s="19"/>
    </row>
    <row r="1307" spans="1:62" ht="15" x14ac:dyDescent="0.2">
      <c r="A1307" s="19" t="s">
        <v>12493</v>
      </c>
      <c r="B1307" s="19" t="s">
        <v>1479</v>
      </c>
      <c r="C1307" s="43">
        <v>44659</v>
      </c>
      <c r="D1307" s="44">
        <v>0.25138888888888999</v>
      </c>
      <c r="E1307" s="19" t="s">
        <v>12494</v>
      </c>
      <c r="F1307" s="19" t="s">
        <v>12495</v>
      </c>
      <c r="G1307" s="19" t="s">
        <v>12496</v>
      </c>
      <c r="H1307" s="45">
        <v>2076.8000000000002</v>
      </c>
      <c r="I1307" s="45">
        <v>2328.5300000000002</v>
      </c>
      <c r="J1307" s="19" t="s">
        <v>1560</v>
      </c>
      <c r="K1307" s="19" t="s">
        <v>12497</v>
      </c>
      <c r="L1307" s="19" t="s">
        <v>12498</v>
      </c>
      <c r="M1307" s="19" t="s">
        <v>12499</v>
      </c>
      <c r="N1307" s="19" t="s">
        <v>12493</v>
      </c>
      <c r="O1307" s="19" t="s">
        <v>371</v>
      </c>
      <c r="P1307" s="19" t="s">
        <v>372</v>
      </c>
      <c r="Q1307" s="46">
        <v>320</v>
      </c>
      <c r="R1307" s="19" t="s">
        <v>1544</v>
      </c>
      <c r="S1307" s="19" t="s">
        <v>1736</v>
      </c>
      <c r="T1307" s="19" t="s">
        <v>1737</v>
      </c>
      <c r="U1307" s="19" t="s">
        <v>12500</v>
      </c>
      <c r="V1307" s="19" t="s">
        <v>12501</v>
      </c>
      <c r="W1307" s="19" t="s">
        <v>1548</v>
      </c>
      <c r="X1307" s="19" t="s">
        <v>12502</v>
      </c>
      <c r="Y1307" s="19" t="s">
        <v>1684</v>
      </c>
      <c r="Z1307" s="19" t="s">
        <v>1685</v>
      </c>
      <c r="AA1307" s="46">
        <v>198</v>
      </c>
      <c r="AB1307" s="19" t="s">
        <v>552</v>
      </c>
      <c r="AC1307" s="19" t="s">
        <v>258</v>
      </c>
      <c r="AD1307" s="19" t="s">
        <v>4052</v>
      </c>
      <c r="AE1307" s="19" t="s">
        <v>4053</v>
      </c>
      <c r="AF1307" s="19" t="s">
        <v>1554</v>
      </c>
      <c r="AG1307" s="19" t="s">
        <v>4054</v>
      </c>
      <c r="AH1307" s="19" t="s">
        <v>1499</v>
      </c>
      <c r="AI1307" s="19" t="s">
        <v>1500</v>
      </c>
      <c r="AJ1307" s="45">
        <v>0</v>
      </c>
      <c r="AK1307" s="45">
        <v>0</v>
      </c>
      <c r="AL1307" s="19" t="s">
        <v>1501</v>
      </c>
      <c r="AM1307" s="46">
        <v>20543.332999999999</v>
      </c>
      <c r="AN1307" s="46">
        <v>16053.333000000001</v>
      </c>
      <c r="AO1307" s="46">
        <v>4490</v>
      </c>
      <c r="AP1307" s="45">
        <v>236.8</v>
      </c>
      <c r="AQ1307" s="45"/>
      <c r="AR1307" s="45" t="str">
        <f>IFERROR(VLOOKUP(AB1307,'Pedidos marco'!$A$1:$D$10000,4,0)," ")</f>
        <v xml:space="preserve"> </v>
      </c>
      <c r="AS1307" s="45">
        <f t="shared" si="140"/>
        <v>8</v>
      </c>
      <c r="AT1307" s="45" t="str">
        <f t="shared" si="141"/>
        <v>08</v>
      </c>
      <c r="AU1307" s="47">
        <v>16</v>
      </c>
      <c r="AV1307" s="19" t="str">
        <f t="shared" si="142"/>
        <v>04 April</v>
      </c>
      <c r="AW1307" s="19">
        <f t="shared" si="143"/>
        <v>0.74</v>
      </c>
      <c r="AX1307" s="19">
        <f t="shared" si="144"/>
        <v>14.8</v>
      </c>
      <c r="AY1307" s="19" t="e">
        <f>VLOOKUP(AG1307,Cías!$A$1:$E$10000,5,0)</f>
        <v>#N/A</v>
      </c>
      <c r="AZ1307" s="19" t="str">
        <f t="shared" si="145"/>
        <v>1013181</v>
      </c>
      <c r="BA1307" s="19" t="str">
        <f t="shared" si="146"/>
        <v>REASCOS GUZMAN HARVEY ESTANISLAO</v>
      </c>
      <c r="BB1307" s="19" t="e">
        <f>VLOOKUP(AG1307,Cías!$A$1:$E$10000,3,0)</f>
        <v>#N/A</v>
      </c>
      <c r="BC1307" s="19"/>
      <c r="BD1307" s="19"/>
      <c r="BE1307" s="19"/>
      <c r="BF1307" s="19"/>
      <c r="BG1307" s="19"/>
      <c r="BH1307" s="19"/>
      <c r="BI1307" s="19"/>
      <c r="BJ1307" s="19"/>
    </row>
    <row r="1308" spans="1:62" ht="15" x14ac:dyDescent="0.2">
      <c r="A1308" s="19" t="s">
        <v>12493</v>
      </c>
      <c r="B1308" s="19" t="s">
        <v>1479</v>
      </c>
      <c r="C1308" s="43">
        <v>44659</v>
      </c>
      <c r="D1308" s="44">
        <v>0.25138888888888999</v>
      </c>
      <c r="E1308" s="19" t="s">
        <v>12503</v>
      </c>
      <c r="F1308" s="19" t="s">
        <v>12504</v>
      </c>
      <c r="G1308" s="19" t="s">
        <v>12505</v>
      </c>
      <c r="H1308" s="45">
        <v>258</v>
      </c>
      <c r="I1308" s="45">
        <v>289.27</v>
      </c>
      <c r="J1308" s="19" t="s">
        <v>1560</v>
      </c>
      <c r="K1308" s="19" t="s">
        <v>12497</v>
      </c>
      <c r="L1308" s="19" t="s">
        <v>12506</v>
      </c>
      <c r="M1308" s="19" t="s">
        <v>12507</v>
      </c>
      <c r="N1308" s="19" t="s">
        <v>12493</v>
      </c>
      <c r="O1308" s="19" t="s">
        <v>367</v>
      </c>
      <c r="P1308" s="19" t="s">
        <v>368</v>
      </c>
      <c r="Q1308" s="46">
        <v>40</v>
      </c>
      <c r="R1308" s="19" t="s">
        <v>1544</v>
      </c>
      <c r="S1308" s="19" t="s">
        <v>1736</v>
      </c>
      <c r="T1308" s="19" t="s">
        <v>1737</v>
      </c>
      <c r="U1308" s="19" t="s">
        <v>12500</v>
      </c>
      <c r="V1308" s="19" t="s">
        <v>12501</v>
      </c>
      <c r="W1308" s="19" t="s">
        <v>1548</v>
      </c>
      <c r="X1308" s="19" t="s">
        <v>12502</v>
      </c>
      <c r="Y1308" s="19" t="s">
        <v>1684</v>
      </c>
      <c r="Z1308" s="19" t="s">
        <v>1685</v>
      </c>
      <c r="AA1308" s="46">
        <v>198</v>
      </c>
      <c r="AB1308" s="19" t="s">
        <v>552</v>
      </c>
      <c r="AC1308" s="19" t="s">
        <v>258</v>
      </c>
      <c r="AD1308" s="19" t="s">
        <v>4052</v>
      </c>
      <c r="AE1308" s="19" t="s">
        <v>4053</v>
      </c>
      <c r="AF1308" s="19" t="s">
        <v>1554</v>
      </c>
      <c r="AG1308" s="19" t="s">
        <v>4054</v>
      </c>
      <c r="AH1308" s="19" t="s">
        <v>1499</v>
      </c>
      <c r="AI1308" s="19" t="s">
        <v>1500</v>
      </c>
      <c r="AJ1308" s="45">
        <v>0</v>
      </c>
      <c r="AK1308" s="45">
        <v>0</v>
      </c>
      <c r="AL1308" s="19" t="s">
        <v>1501</v>
      </c>
      <c r="AM1308" s="46">
        <v>6496.6670000000004</v>
      </c>
      <c r="AN1308" s="46">
        <v>2006.6669999999999</v>
      </c>
      <c r="AO1308" s="46">
        <v>4490</v>
      </c>
      <c r="AP1308" s="45">
        <v>29.6</v>
      </c>
      <c r="AQ1308" s="45"/>
      <c r="AR1308" s="45" t="str">
        <f>IFERROR(VLOOKUP(AB1308,'Pedidos marco'!$A$1:$D$10000,4,0)," ")</f>
        <v xml:space="preserve"> </v>
      </c>
      <c r="AS1308" s="45">
        <f t="shared" si="140"/>
        <v>8</v>
      </c>
      <c r="AT1308" s="45" t="str">
        <f t="shared" si="141"/>
        <v>08</v>
      </c>
      <c r="AU1308" s="47">
        <v>2</v>
      </c>
      <c r="AV1308" s="19" t="str">
        <f t="shared" si="142"/>
        <v>04 April</v>
      </c>
      <c r="AW1308" s="19">
        <f t="shared" si="143"/>
        <v>0.74</v>
      </c>
      <c r="AX1308" s="19">
        <f t="shared" si="144"/>
        <v>14.8</v>
      </c>
      <c r="AY1308" s="19" t="e">
        <f>VLOOKUP(AG1308,Cías!$A$1:$E$10000,5,0)</f>
        <v>#N/A</v>
      </c>
      <c r="AZ1308" s="19" t="str">
        <f t="shared" si="145"/>
        <v>1013181</v>
      </c>
      <c r="BA1308" s="19" t="str">
        <f t="shared" si="146"/>
        <v>REASCOS GUZMAN HARVEY ESTANISLAO</v>
      </c>
      <c r="BB1308" s="19" t="e">
        <f>VLOOKUP(AG1308,Cías!$A$1:$E$10000,3,0)</f>
        <v>#N/A</v>
      </c>
      <c r="BC1308" s="19"/>
      <c r="BD1308" s="19"/>
      <c r="BE1308" s="19"/>
      <c r="BF1308" s="19"/>
      <c r="BG1308" s="19"/>
      <c r="BH1308" s="19"/>
      <c r="BI1308" s="19"/>
      <c r="BJ1308" s="19"/>
    </row>
    <row r="1309" spans="1:62" ht="15" x14ac:dyDescent="0.2">
      <c r="A1309" s="19" t="s">
        <v>12508</v>
      </c>
      <c r="B1309" s="19" t="s">
        <v>1479</v>
      </c>
      <c r="C1309" s="43">
        <v>44659</v>
      </c>
      <c r="D1309" s="44">
        <v>0.25624999999999998</v>
      </c>
      <c r="E1309" s="19" t="s">
        <v>12509</v>
      </c>
      <c r="F1309" s="19" t="s">
        <v>12510</v>
      </c>
      <c r="G1309" s="19" t="s">
        <v>12511</v>
      </c>
      <c r="H1309" s="45">
        <v>2294.2600000000002</v>
      </c>
      <c r="I1309" s="45">
        <v>2572.34</v>
      </c>
      <c r="J1309" s="19" t="s">
        <v>2037</v>
      </c>
      <c r="K1309" s="19" t="s">
        <v>12512</v>
      </c>
      <c r="L1309" s="19" t="s">
        <v>12513</v>
      </c>
      <c r="M1309" s="19" t="s">
        <v>12514</v>
      </c>
      <c r="N1309" s="19" t="s">
        <v>12508</v>
      </c>
      <c r="O1309" s="19" t="s">
        <v>1603</v>
      </c>
      <c r="P1309" s="19" t="s">
        <v>1604</v>
      </c>
      <c r="Q1309" s="46">
        <v>360</v>
      </c>
      <c r="R1309" s="19" t="s">
        <v>1544</v>
      </c>
      <c r="S1309" s="19" t="s">
        <v>2041</v>
      </c>
      <c r="T1309" s="19" t="s">
        <v>2042</v>
      </c>
      <c r="U1309" s="19" t="s">
        <v>12515</v>
      </c>
      <c r="V1309" s="19" t="s">
        <v>12516</v>
      </c>
      <c r="W1309" s="19" t="s">
        <v>3607</v>
      </c>
      <c r="X1309" s="19" t="s">
        <v>12517</v>
      </c>
      <c r="Y1309" s="19" t="s">
        <v>3921</v>
      </c>
      <c r="Z1309" s="19" t="s">
        <v>3922</v>
      </c>
      <c r="AA1309" s="46">
        <v>524</v>
      </c>
      <c r="AB1309" s="19" t="s">
        <v>451</v>
      </c>
      <c r="AC1309" s="19" t="s">
        <v>49</v>
      </c>
      <c r="AD1309" s="19" t="s">
        <v>2972</v>
      </c>
      <c r="AE1309" s="19" t="s">
        <v>2973</v>
      </c>
      <c r="AF1309" s="19" t="s">
        <v>1554</v>
      </c>
      <c r="AG1309" s="19" t="s">
        <v>2974</v>
      </c>
      <c r="AH1309" s="19" t="s">
        <v>1499</v>
      </c>
      <c r="AI1309" s="19" t="s">
        <v>1500</v>
      </c>
      <c r="AJ1309" s="45">
        <v>0</v>
      </c>
      <c r="AK1309" s="45">
        <v>0</v>
      </c>
      <c r="AL1309" s="19" t="s">
        <v>1501</v>
      </c>
      <c r="AM1309" s="46">
        <v>27210</v>
      </c>
      <c r="AN1309" s="46">
        <v>18020</v>
      </c>
      <c r="AO1309" s="46">
        <v>9190</v>
      </c>
      <c r="AP1309" s="45">
        <v>468</v>
      </c>
      <c r="AQ1309" s="45"/>
      <c r="AR1309" s="45" t="str">
        <f>IFERROR(VLOOKUP(AB1309,'Pedidos marco'!$A$1:$D$10000,4,0)," ")</f>
        <v xml:space="preserve"> </v>
      </c>
      <c r="AS1309" s="45">
        <f t="shared" si="140"/>
        <v>8</v>
      </c>
      <c r="AT1309" s="45" t="str">
        <f t="shared" si="141"/>
        <v>08</v>
      </c>
      <c r="AU1309" s="47">
        <v>18</v>
      </c>
      <c r="AV1309" s="19" t="str">
        <f t="shared" si="142"/>
        <v>04 April</v>
      </c>
      <c r="AW1309" s="19">
        <f t="shared" si="143"/>
        <v>1.3</v>
      </c>
      <c r="AX1309" s="19">
        <f t="shared" si="144"/>
        <v>26</v>
      </c>
      <c r="AY1309" s="19" t="e">
        <f>VLOOKUP(AG1309,Cías!$A$1:$E$10000,5,0)</f>
        <v>#N/A</v>
      </c>
      <c r="AZ1309" s="19" t="str">
        <f t="shared" si="145"/>
        <v>10005626</v>
      </c>
      <c r="BA1309" s="19" t="str">
        <f t="shared" si="146"/>
        <v>BENALCAZAR DE LA CRUZ CRISTIAN ROBE</v>
      </c>
      <c r="BB1309" s="19" t="e">
        <f>VLOOKUP(AG1309,Cías!$A$1:$E$10000,3,0)</f>
        <v>#N/A</v>
      </c>
      <c r="BC1309" s="19"/>
      <c r="BD1309" s="19"/>
      <c r="BE1309" s="19"/>
      <c r="BF1309" s="19"/>
      <c r="BG1309" s="19"/>
      <c r="BH1309" s="19"/>
      <c r="BI1309" s="19"/>
      <c r="BJ1309" s="19"/>
    </row>
    <row r="1310" spans="1:62" ht="15" x14ac:dyDescent="0.2">
      <c r="A1310" s="19" t="s">
        <v>12518</v>
      </c>
      <c r="B1310" s="19" t="s">
        <v>1479</v>
      </c>
      <c r="C1310" s="43">
        <v>44659</v>
      </c>
      <c r="D1310" s="44">
        <v>0.26111111111111002</v>
      </c>
      <c r="E1310" s="19" t="s">
        <v>12519</v>
      </c>
      <c r="F1310" s="19" t="s">
        <v>12520</v>
      </c>
      <c r="G1310" s="19" t="s">
        <v>12521</v>
      </c>
      <c r="H1310" s="45">
        <v>4134.3999999999996</v>
      </c>
      <c r="I1310" s="45">
        <v>4635.5200000000004</v>
      </c>
      <c r="J1310" s="19" t="s">
        <v>2037</v>
      </c>
      <c r="K1310" s="19" t="s">
        <v>12522</v>
      </c>
      <c r="L1310" s="19" t="s">
        <v>12523</v>
      </c>
      <c r="M1310" s="19" t="s">
        <v>12524</v>
      </c>
      <c r="N1310" s="19" t="s">
        <v>12518</v>
      </c>
      <c r="O1310" s="19" t="s">
        <v>1641</v>
      </c>
      <c r="P1310" s="19" t="s">
        <v>1642</v>
      </c>
      <c r="Q1310" s="46">
        <v>640</v>
      </c>
      <c r="R1310" s="19" t="s">
        <v>1544</v>
      </c>
      <c r="S1310" s="19" t="s">
        <v>3916</v>
      </c>
      <c r="T1310" s="19" t="s">
        <v>3917</v>
      </c>
      <c r="U1310" s="19" t="s">
        <v>3990</v>
      </c>
      <c r="V1310" s="19" t="s">
        <v>3991</v>
      </c>
      <c r="W1310" s="19" t="s">
        <v>415</v>
      </c>
      <c r="X1310" s="19" t="s">
        <v>3992</v>
      </c>
      <c r="Y1310" s="19" t="s">
        <v>3993</v>
      </c>
      <c r="Z1310" s="19" t="s">
        <v>3994</v>
      </c>
      <c r="AA1310" s="46">
        <v>89</v>
      </c>
      <c r="AB1310" s="19" t="s">
        <v>441</v>
      </c>
      <c r="AC1310" s="19" t="s">
        <v>29</v>
      </c>
      <c r="AD1310" s="19" t="s">
        <v>3233</v>
      </c>
      <c r="AE1310" s="19" t="s">
        <v>3234</v>
      </c>
      <c r="AF1310" s="19" t="s">
        <v>1592</v>
      </c>
      <c r="AG1310" s="19" t="s">
        <v>3235</v>
      </c>
      <c r="AH1310" s="19" t="s">
        <v>1594</v>
      </c>
      <c r="AI1310" s="19" t="s">
        <v>1595</v>
      </c>
      <c r="AJ1310" s="45">
        <v>0.05</v>
      </c>
      <c r="AK1310" s="45">
        <v>32</v>
      </c>
      <c r="AL1310" s="19" t="s">
        <v>1501</v>
      </c>
      <c r="AM1310" s="46">
        <v>50450</v>
      </c>
      <c r="AN1310" s="46">
        <v>32090</v>
      </c>
      <c r="AO1310" s="46">
        <v>18360</v>
      </c>
      <c r="AP1310" s="45">
        <v>262.39999999999998</v>
      </c>
      <c r="AQ1310" s="45"/>
      <c r="AR1310" s="45" t="str">
        <f>IFERROR(VLOOKUP(AB1310,'Pedidos marco'!$A$1:$D$10000,4,0)," ")</f>
        <v xml:space="preserve"> </v>
      </c>
      <c r="AS1310" s="45">
        <f t="shared" si="140"/>
        <v>8</v>
      </c>
      <c r="AT1310" s="45" t="str">
        <f t="shared" si="141"/>
        <v>08</v>
      </c>
      <c r="AU1310" s="47">
        <v>32</v>
      </c>
      <c r="AV1310" s="19" t="str">
        <f t="shared" si="142"/>
        <v>04 April</v>
      </c>
      <c r="AW1310" s="19">
        <f t="shared" si="143"/>
        <v>0.41</v>
      </c>
      <c r="AX1310" s="19">
        <f t="shared" si="144"/>
        <v>8.1999999999999993</v>
      </c>
      <c r="AY1310" s="19" t="e">
        <f>VLOOKUP(AG1310,Cías!$A$1:$E$10000,5,0)</f>
        <v>#N/A</v>
      </c>
      <c r="AZ1310" s="19" t="str">
        <f t="shared" si="145"/>
        <v>1014103</v>
      </c>
      <c r="BA1310" s="19" t="str">
        <f t="shared" si="146"/>
        <v>ANRRANGO CALDERON VICTOR HUGO</v>
      </c>
      <c r="BB1310" s="19" t="e">
        <f>VLOOKUP(AG1310,Cías!$A$1:$E$10000,3,0)</f>
        <v>#N/A</v>
      </c>
      <c r="BC1310" s="19"/>
      <c r="BD1310" s="19"/>
      <c r="BE1310" s="19"/>
      <c r="BF1310" s="19"/>
      <c r="BG1310" s="19"/>
      <c r="BH1310" s="19"/>
      <c r="BI1310" s="19"/>
      <c r="BJ1310" s="19"/>
    </row>
    <row r="1311" spans="1:62" ht="15" x14ac:dyDescent="0.2">
      <c r="A1311" s="19" t="s">
        <v>12525</v>
      </c>
      <c r="B1311" s="19" t="s">
        <v>1479</v>
      </c>
      <c r="C1311" s="43">
        <v>44659</v>
      </c>
      <c r="D1311" s="44">
        <v>0.26805555555555999</v>
      </c>
      <c r="E1311" s="19" t="s">
        <v>12526</v>
      </c>
      <c r="F1311" s="19" t="s">
        <v>12527</v>
      </c>
      <c r="G1311" s="19" t="s">
        <v>12528</v>
      </c>
      <c r="H1311" s="45">
        <v>1971.2</v>
      </c>
      <c r="I1311" s="45">
        <v>2210.12</v>
      </c>
      <c r="J1311" s="19" t="s">
        <v>1560</v>
      </c>
      <c r="K1311" s="19" t="s">
        <v>12529</v>
      </c>
      <c r="L1311" s="19" t="s">
        <v>12530</v>
      </c>
      <c r="M1311" s="19" t="s">
        <v>12531</v>
      </c>
      <c r="N1311" s="19" t="s">
        <v>12525</v>
      </c>
      <c r="O1311" s="19" t="s">
        <v>371</v>
      </c>
      <c r="P1311" s="19" t="s">
        <v>372</v>
      </c>
      <c r="Q1311" s="46">
        <v>280</v>
      </c>
      <c r="R1311" s="19" t="s">
        <v>1544</v>
      </c>
      <c r="S1311" s="19" t="s">
        <v>7027</v>
      </c>
      <c r="T1311" s="19" t="s">
        <v>7028</v>
      </c>
      <c r="U1311" s="19" t="s">
        <v>7029</v>
      </c>
      <c r="V1311" s="19" t="s">
        <v>7030</v>
      </c>
      <c r="W1311" s="19" t="s">
        <v>1865</v>
      </c>
      <c r="X1311" s="19" t="s">
        <v>7031</v>
      </c>
      <c r="Y1311" s="19" t="s">
        <v>1867</v>
      </c>
      <c r="Z1311" s="19" t="s">
        <v>1868</v>
      </c>
      <c r="AA1311" s="46">
        <v>30</v>
      </c>
      <c r="AB1311" s="19" t="s">
        <v>460</v>
      </c>
      <c r="AC1311" s="19" t="s">
        <v>70</v>
      </c>
      <c r="AD1311" s="19" t="s">
        <v>7032</v>
      </c>
      <c r="AE1311" s="19" t="s">
        <v>7033</v>
      </c>
      <c r="AF1311" s="19" t="s">
        <v>1554</v>
      </c>
      <c r="AG1311" s="19" t="s">
        <v>7034</v>
      </c>
      <c r="AH1311" s="19" t="s">
        <v>1499</v>
      </c>
      <c r="AI1311" s="19" t="s">
        <v>1500</v>
      </c>
      <c r="AJ1311" s="45">
        <v>0</v>
      </c>
      <c r="AK1311" s="45">
        <v>0</v>
      </c>
      <c r="AL1311" s="19" t="s">
        <v>1501</v>
      </c>
      <c r="AM1311" s="46">
        <v>18482.777999999998</v>
      </c>
      <c r="AN1311" s="46">
        <v>14007.778</v>
      </c>
      <c r="AO1311" s="46">
        <v>4475</v>
      </c>
      <c r="AP1311" s="45">
        <v>53.2</v>
      </c>
      <c r="AQ1311" s="45"/>
      <c r="AR1311" s="45" t="str">
        <f>IFERROR(VLOOKUP(AB1311,'Pedidos marco'!$A$1:$D$10000,4,0)," ")</f>
        <v xml:space="preserve"> </v>
      </c>
      <c r="AS1311" s="45">
        <f t="shared" si="140"/>
        <v>8</v>
      </c>
      <c r="AT1311" s="45" t="str">
        <f t="shared" si="141"/>
        <v>08</v>
      </c>
      <c r="AU1311" s="47">
        <v>14</v>
      </c>
      <c r="AV1311" s="19" t="str">
        <f t="shared" si="142"/>
        <v>04 April</v>
      </c>
      <c r="AW1311" s="19">
        <f t="shared" si="143"/>
        <v>0.19</v>
      </c>
      <c r="AX1311" s="19">
        <f t="shared" si="144"/>
        <v>3.8000000000000003</v>
      </c>
      <c r="AY1311" s="19" t="e">
        <f>VLOOKUP(AG1311,Cías!$A$1:$E$10000,5,0)</f>
        <v>#N/A</v>
      </c>
      <c r="AZ1311" s="19" t="str">
        <f t="shared" si="145"/>
        <v>1013603</v>
      </c>
      <c r="BA1311" s="19" t="str">
        <f t="shared" si="146"/>
        <v>CALDERON RIVERA FABIAN TARQUINO</v>
      </c>
      <c r="BB1311" s="19" t="e">
        <f>VLOOKUP(AG1311,Cías!$A$1:$E$10000,3,0)</f>
        <v>#N/A</v>
      </c>
      <c r="BC1311" s="19"/>
      <c r="BD1311" s="19"/>
      <c r="BE1311" s="19"/>
      <c r="BF1311" s="19"/>
      <c r="BG1311" s="19"/>
      <c r="BH1311" s="19"/>
      <c r="BI1311" s="19"/>
      <c r="BJ1311" s="19"/>
    </row>
    <row r="1312" spans="1:62" ht="15" x14ac:dyDescent="0.2">
      <c r="A1312" s="19" t="s">
        <v>12525</v>
      </c>
      <c r="B1312" s="19" t="s">
        <v>1479</v>
      </c>
      <c r="C1312" s="43">
        <v>44659</v>
      </c>
      <c r="D1312" s="44">
        <v>0.26805555555555999</v>
      </c>
      <c r="E1312" s="19" t="s">
        <v>12532</v>
      </c>
      <c r="F1312" s="19" t="s">
        <v>12533</v>
      </c>
      <c r="G1312" s="19" t="s">
        <v>12534</v>
      </c>
      <c r="H1312" s="45">
        <v>515.20000000000005</v>
      </c>
      <c r="I1312" s="45">
        <v>577.64</v>
      </c>
      <c r="J1312" s="19" t="s">
        <v>1560</v>
      </c>
      <c r="K1312" s="19" t="s">
        <v>12529</v>
      </c>
      <c r="L1312" s="19" t="s">
        <v>12535</v>
      </c>
      <c r="M1312" s="19" t="s">
        <v>12536</v>
      </c>
      <c r="N1312" s="19" t="s">
        <v>12525</v>
      </c>
      <c r="O1312" s="19" t="s">
        <v>369</v>
      </c>
      <c r="P1312" s="19" t="s">
        <v>370</v>
      </c>
      <c r="Q1312" s="46">
        <v>80</v>
      </c>
      <c r="R1312" s="19" t="s">
        <v>1544</v>
      </c>
      <c r="S1312" s="19" t="s">
        <v>7027</v>
      </c>
      <c r="T1312" s="19" t="s">
        <v>7028</v>
      </c>
      <c r="U1312" s="19" t="s">
        <v>7029</v>
      </c>
      <c r="V1312" s="19" t="s">
        <v>7030</v>
      </c>
      <c r="W1312" s="19" t="s">
        <v>1865</v>
      </c>
      <c r="X1312" s="19" t="s">
        <v>7031</v>
      </c>
      <c r="Y1312" s="19" t="s">
        <v>1867</v>
      </c>
      <c r="Z1312" s="19" t="s">
        <v>1868</v>
      </c>
      <c r="AA1312" s="46">
        <v>30</v>
      </c>
      <c r="AB1312" s="19" t="s">
        <v>460</v>
      </c>
      <c r="AC1312" s="19" t="s">
        <v>70</v>
      </c>
      <c r="AD1312" s="19" t="s">
        <v>7032</v>
      </c>
      <c r="AE1312" s="19" t="s">
        <v>7033</v>
      </c>
      <c r="AF1312" s="19" t="s">
        <v>1554</v>
      </c>
      <c r="AG1312" s="19" t="s">
        <v>7034</v>
      </c>
      <c r="AH1312" s="19" t="s">
        <v>1499</v>
      </c>
      <c r="AI1312" s="19" t="s">
        <v>1500</v>
      </c>
      <c r="AJ1312" s="45">
        <v>0</v>
      </c>
      <c r="AK1312" s="45">
        <v>0</v>
      </c>
      <c r="AL1312" s="19" t="s">
        <v>1501</v>
      </c>
      <c r="AM1312" s="46">
        <v>8477.2219999999998</v>
      </c>
      <c r="AN1312" s="46">
        <v>4002.2220000000002</v>
      </c>
      <c r="AO1312" s="46">
        <v>4475</v>
      </c>
      <c r="AP1312" s="45">
        <v>15.2</v>
      </c>
      <c r="AQ1312" s="45"/>
      <c r="AR1312" s="45" t="str">
        <f>IFERROR(VLOOKUP(AB1312,'Pedidos marco'!$A$1:$D$10000,4,0)," ")</f>
        <v xml:space="preserve"> </v>
      </c>
      <c r="AS1312" s="45">
        <f t="shared" si="140"/>
        <v>8</v>
      </c>
      <c r="AT1312" s="45" t="str">
        <f t="shared" si="141"/>
        <v>08</v>
      </c>
      <c r="AU1312" s="47">
        <v>4</v>
      </c>
      <c r="AV1312" s="19" t="str">
        <f t="shared" si="142"/>
        <v>04 April</v>
      </c>
      <c r="AW1312" s="19">
        <f t="shared" si="143"/>
        <v>0.19</v>
      </c>
      <c r="AX1312" s="19">
        <f t="shared" si="144"/>
        <v>3.8</v>
      </c>
      <c r="AY1312" s="19" t="e">
        <f>VLOOKUP(AG1312,Cías!$A$1:$E$10000,5,0)</f>
        <v>#N/A</v>
      </c>
      <c r="AZ1312" s="19" t="str">
        <f t="shared" si="145"/>
        <v>1013603</v>
      </c>
      <c r="BA1312" s="19" t="str">
        <f t="shared" si="146"/>
        <v>CALDERON RIVERA FABIAN TARQUINO</v>
      </c>
      <c r="BB1312" s="19" t="e">
        <f>VLOOKUP(AG1312,Cías!$A$1:$E$10000,3,0)</f>
        <v>#N/A</v>
      </c>
      <c r="BC1312" s="19"/>
      <c r="BD1312" s="19"/>
      <c r="BE1312" s="19"/>
      <c r="BF1312" s="19"/>
      <c r="BG1312" s="19"/>
      <c r="BH1312" s="19"/>
      <c r="BI1312" s="19"/>
      <c r="BJ1312" s="19"/>
    </row>
    <row r="1313" spans="1:62" ht="15" x14ac:dyDescent="0.2">
      <c r="A1313" s="19" t="s">
        <v>12537</v>
      </c>
      <c r="B1313" s="19" t="s">
        <v>1479</v>
      </c>
      <c r="C1313" s="43">
        <v>44659</v>
      </c>
      <c r="D1313" s="44">
        <v>0.29027777777778002</v>
      </c>
      <c r="E1313" s="19" t="s">
        <v>12538</v>
      </c>
      <c r="F1313" s="19" t="s">
        <v>1481</v>
      </c>
      <c r="G1313" s="19" t="s">
        <v>1481</v>
      </c>
      <c r="H1313" s="45">
        <v>0</v>
      </c>
      <c r="I1313" s="45">
        <v>0</v>
      </c>
      <c r="J1313" s="19" t="s">
        <v>1482</v>
      </c>
      <c r="K1313" s="19" t="s">
        <v>12539</v>
      </c>
      <c r="L1313" s="19" t="s">
        <v>12540</v>
      </c>
      <c r="M1313" s="19" t="s">
        <v>12541</v>
      </c>
      <c r="N1313" s="19" t="s">
        <v>12537</v>
      </c>
      <c r="O1313" s="19" t="s">
        <v>367</v>
      </c>
      <c r="P1313" s="19" t="s">
        <v>368</v>
      </c>
      <c r="Q1313" s="46">
        <v>680</v>
      </c>
      <c r="R1313" s="19" t="s">
        <v>1544</v>
      </c>
      <c r="S1313" s="19" t="s">
        <v>3092</v>
      </c>
      <c r="T1313" s="19" t="s">
        <v>289</v>
      </c>
      <c r="U1313" s="19" t="s">
        <v>3093</v>
      </c>
      <c r="V1313" s="19" t="s">
        <v>3094</v>
      </c>
      <c r="W1313" s="19" t="s">
        <v>1757</v>
      </c>
      <c r="X1313" s="19" t="s">
        <v>3095</v>
      </c>
      <c r="Y1313" s="19" t="s">
        <v>1759</v>
      </c>
      <c r="Z1313" s="19" t="s">
        <v>1760</v>
      </c>
      <c r="AA1313" s="46">
        <v>218</v>
      </c>
      <c r="AB1313" s="19" t="s">
        <v>469</v>
      </c>
      <c r="AC1313" s="19" t="s">
        <v>88</v>
      </c>
      <c r="AD1313" s="19" t="s">
        <v>3096</v>
      </c>
      <c r="AE1313" s="19" t="s">
        <v>3097</v>
      </c>
      <c r="AF1313" s="19" t="s">
        <v>1592</v>
      </c>
      <c r="AG1313" s="19" t="s">
        <v>3098</v>
      </c>
      <c r="AH1313" s="19" t="s">
        <v>1499</v>
      </c>
      <c r="AI1313" s="19" t="s">
        <v>1500</v>
      </c>
      <c r="AJ1313" s="45">
        <v>0</v>
      </c>
      <c r="AK1313" s="45">
        <v>0</v>
      </c>
      <c r="AL1313" s="19" t="s">
        <v>1501</v>
      </c>
      <c r="AM1313" s="46">
        <v>51990</v>
      </c>
      <c r="AN1313" s="46">
        <v>34050</v>
      </c>
      <c r="AO1313" s="46">
        <v>17940</v>
      </c>
      <c r="AP1313" s="45">
        <v>516.79999999999995</v>
      </c>
      <c r="AQ1313" s="45"/>
      <c r="AR1313" s="45" t="str">
        <f>IFERROR(VLOOKUP(AB1313,'Pedidos marco'!$A$1:$D$10000,4,0)," ")</f>
        <v xml:space="preserve"> </v>
      </c>
      <c r="AS1313" s="45">
        <f t="shared" si="140"/>
        <v>8</v>
      </c>
      <c r="AT1313" s="45" t="str">
        <f t="shared" si="141"/>
        <v>08</v>
      </c>
      <c r="AU1313" s="47">
        <v>34</v>
      </c>
      <c r="AV1313" s="19" t="str">
        <f t="shared" si="142"/>
        <v>04 April</v>
      </c>
      <c r="AW1313" s="19">
        <f t="shared" si="143"/>
        <v>0.7599999999999999</v>
      </c>
      <c r="AX1313" s="19">
        <f t="shared" si="144"/>
        <v>15.2</v>
      </c>
      <c r="AY1313" s="19" t="e">
        <f>VLOOKUP(AG1313,Cías!$A$1:$E$10000,5,0)</f>
        <v>#N/A</v>
      </c>
      <c r="AZ1313" s="19" t="str">
        <f t="shared" si="145"/>
        <v>1013625</v>
      </c>
      <c r="BA1313" s="19" t="str">
        <f t="shared" si="146"/>
        <v>CHICAIZA CHICAIZA CESAR ELOY</v>
      </c>
      <c r="BB1313" s="19" t="e">
        <f>VLOOKUP(AG1313,Cías!$A$1:$E$10000,3,0)</f>
        <v>#N/A</v>
      </c>
      <c r="BC1313" s="19"/>
      <c r="BD1313" s="19"/>
      <c r="BE1313" s="19"/>
      <c r="BF1313" s="19"/>
      <c r="BG1313" s="19"/>
      <c r="BH1313" s="19"/>
      <c r="BI1313" s="19"/>
      <c r="BJ1313" s="19"/>
    </row>
    <row r="1314" spans="1:62" ht="15" x14ac:dyDescent="0.2">
      <c r="A1314" s="19" t="s">
        <v>12542</v>
      </c>
      <c r="B1314" s="19" t="s">
        <v>1479</v>
      </c>
      <c r="C1314" s="43">
        <v>44659</v>
      </c>
      <c r="D1314" s="44">
        <v>0.29375000000000001</v>
      </c>
      <c r="E1314" s="19" t="s">
        <v>12543</v>
      </c>
      <c r="F1314" s="19" t="s">
        <v>12544</v>
      </c>
      <c r="G1314" s="19" t="s">
        <v>12545</v>
      </c>
      <c r="H1314" s="45">
        <v>3148.8</v>
      </c>
      <c r="I1314" s="45">
        <v>3530.46</v>
      </c>
      <c r="J1314" s="19" t="s">
        <v>1560</v>
      </c>
      <c r="K1314" s="19" t="s">
        <v>12546</v>
      </c>
      <c r="L1314" s="19" t="s">
        <v>12547</v>
      </c>
      <c r="M1314" s="19" t="s">
        <v>12548</v>
      </c>
      <c r="N1314" s="19" t="s">
        <v>12542</v>
      </c>
      <c r="O1314" s="19" t="s">
        <v>1641</v>
      </c>
      <c r="P1314" s="19" t="s">
        <v>1642</v>
      </c>
      <c r="Q1314" s="46">
        <v>480</v>
      </c>
      <c r="R1314" s="19" t="s">
        <v>1544</v>
      </c>
      <c r="S1314" s="19" t="s">
        <v>12549</v>
      </c>
      <c r="T1314" s="19" t="s">
        <v>12550</v>
      </c>
      <c r="U1314" s="19" t="s">
        <v>12551</v>
      </c>
      <c r="V1314" s="19" t="s">
        <v>12552</v>
      </c>
      <c r="W1314" s="19" t="s">
        <v>12553</v>
      </c>
      <c r="X1314" s="19" t="s">
        <v>12554</v>
      </c>
      <c r="Y1314" s="19" t="s">
        <v>12555</v>
      </c>
      <c r="Z1314" s="19" t="s">
        <v>12556</v>
      </c>
      <c r="AA1314" s="46">
        <v>643</v>
      </c>
      <c r="AB1314" s="19" t="s">
        <v>532</v>
      </c>
      <c r="AC1314" s="19" t="s">
        <v>216</v>
      </c>
      <c r="AD1314" s="19" t="s">
        <v>2080</v>
      </c>
      <c r="AE1314" s="19" t="s">
        <v>2081</v>
      </c>
      <c r="AF1314" s="19" t="s">
        <v>1719</v>
      </c>
      <c r="AG1314" s="19" t="s">
        <v>2082</v>
      </c>
      <c r="AH1314" s="19" t="s">
        <v>1594</v>
      </c>
      <c r="AI1314" s="19" t="s">
        <v>1595</v>
      </c>
      <c r="AJ1314" s="45">
        <v>0.05</v>
      </c>
      <c r="AK1314" s="45">
        <v>24</v>
      </c>
      <c r="AL1314" s="19" t="s">
        <v>1501</v>
      </c>
      <c r="AM1314" s="46">
        <v>40830</v>
      </c>
      <c r="AN1314" s="46">
        <v>24070</v>
      </c>
      <c r="AO1314" s="46">
        <v>16760</v>
      </c>
      <c r="AP1314" s="45">
        <v>763.2</v>
      </c>
      <c r="AQ1314" s="45"/>
      <c r="AR1314" s="45" t="str">
        <f>IFERROR(VLOOKUP(AB1314,'Pedidos marco'!$A$1:$D$10000,4,0)," ")</f>
        <v xml:space="preserve"> </v>
      </c>
      <c r="AS1314" s="45">
        <f t="shared" si="140"/>
        <v>8</v>
      </c>
      <c r="AT1314" s="45" t="str">
        <f t="shared" si="141"/>
        <v>08</v>
      </c>
      <c r="AU1314" s="47">
        <v>24</v>
      </c>
      <c r="AV1314" s="19" t="str">
        <f t="shared" si="142"/>
        <v>04 April</v>
      </c>
      <c r="AW1314" s="19">
        <f t="shared" si="143"/>
        <v>1.59</v>
      </c>
      <c r="AX1314" s="19">
        <f t="shared" si="144"/>
        <v>31.8</v>
      </c>
      <c r="AY1314" s="19" t="e">
        <f>VLOOKUP(AG1314,Cías!$A$1:$E$10000,5,0)</f>
        <v>#N/A</v>
      </c>
      <c r="AZ1314" s="19" t="str">
        <f t="shared" si="145"/>
        <v>1013859</v>
      </c>
      <c r="BA1314" s="19" t="str">
        <f t="shared" si="146"/>
        <v>MUÑOZ ORTIZ JUAN MANUEL</v>
      </c>
      <c r="BB1314" s="19" t="e">
        <f>VLOOKUP(AG1314,Cías!$A$1:$E$10000,3,0)</f>
        <v>#N/A</v>
      </c>
      <c r="BC1314" s="19"/>
      <c r="BD1314" s="19"/>
      <c r="BE1314" s="19"/>
      <c r="BF1314" s="19"/>
      <c r="BG1314" s="19"/>
      <c r="BH1314" s="19"/>
      <c r="BI1314" s="19"/>
      <c r="BJ1314" s="19"/>
    </row>
    <row r="1315" spans="1:62" ht="15" x14ac:dyDescent="0.2">
      <c r="A1315" s="19" t="s">
        <v>12557</v>
      </c>
      <c r="B1315" s="19" t="s">
        <v>1479</v>
      </c>
      <c r="C1315" s="43">
        <v>44659</v>
      </c>
      <c r="D1315" s="44">
        <v>0.29722222222222</v>
      </c>
      <c r="E1315" s="19" t="s">
        <v>12558</v>
      </c>
      <c r="F1315" s="19" t="s">
        <v>12559</v>
      </c>
      <c r="G1315" s="19" t="s">
        <v>12560</v>
      </c>
      <c r="H1315" s="45">
        <v>2617.56</v>
      </c>
      <c r="I1315" s="45">
        <v>2934.83</v>
      </c>
      <c r="J1315" s="19" t="s">
        <v>1560</v>
      </c>
      <c r="K1315" s="19" t="s">
        <v>12561</v>
      </c>
      <c r="L1315" s="19" t="s">
        <v>12562</v>
      </c>
      <c r="M1315" s="19" t="s">
        <v>12563</v>
      </c>
      <c r="N1315" s="19" t="s">
        <v>12557</v>
      </c>
      <c r="O1315" s="19" t="s">
        <v>371</v>
      </c>
      <c r="P1315" s="19" t="s">
        <v>372</v>
      </c>
      <c r="Q1315" s="46">
        <v>400</v>
      </c>
      <c r="R1315" s="19" t="s">
        <v>1544</v>
      </c>
      <c r="S1315" s="19" t="s">
        <v>5011</v>
      </c>
      <c r="T1315" s="19" t="s">
        <v>421</v>
      </c>
      <c r="U1315" s="19" t="s">
        <v>5012</v>
      </c>
      <c r="V1315" s="19" t="s">
        <v>5013</v>
      </c>
      <c r="W1315" s="19" t="s">
        <v>1757</v>
      </c>
      <c r="X1315" s="19" t="s">
        <v>1549</v>
      </c>
      <c r="Y1315" s="19" t="s">
        <v>1759</v>
      </c>
      <c r="Z1315" s="19" t="s">
        <v>1760</v>
      </c>
      <c r="AA1315" s="46">
        <v>218</v>
      </c>
      <c r="AB1315" s="19" t="s">
        <v>1420</v>
      </c>
      <c r="AC1315" s="19" t="s">
        <v>421</v>
      </c>
      <c r="AD1315" s="19" t="s">
        <v>5014</v>
      </c>
      <c r="AE1315" s="19" t="s">
        <v>5015</v>
      </c>
      <c r="AF1315" s="19" t="s">
        <v>1592</v>
      </c>
      <c r="AG1315" s="19" t="s">
        <v>5016</v>
      </c>
      <c r="AH1315" s="19" t="s">
        <v>1499</v>
      </c>
      <c r="AI1315" s="19" t="s">
        <v>1500</v>
      </c>
      <c r="AJ1315" s="45">
        <v>0</v>
      </c>
      <c r="AK1315" s="45">
        <v>0</v>
      </c>
      <c r="AL1315" s="19" t="s">
        <v>1501</v>
      </c>
      <c r="AM1315" s="46">
        <v>28956.061000000002</v>
      </c>
      <c r="AN1315" s="46">
        <v>20006.061000000002</v>
      </c>
      <c r="AO1315" s="46">
        <v>8950</v>
      </c>
      <c r="AP1315" s="45">
        <v>304</v>
      </c>
      <c r="AQ1315" s="45"/>
      <c r="AR1315" s="45" t="str">
        <f>IFERROR(VLOOKUP(AB1315,'Pedidos marco'!$A$1:$D$10000,4,0)," ")</f>
        <v xml:space="preserve"> </v>
      </c>
      <c r="AS1315" s="45">
        <f t="shared" si="140"/>
        <v>8</v>
      </c>
      <c r="AT1315" s="45" t="str">
        <f t="shared" si="141"/>
        <v>08</v>
      </c>
      <c r="AU1315" s="47">
        <v>20</v>
      </c>
      <c r="AV1315" s="19" t="str">
        <f t="shared" si="142"/>
        <v>04 April</v>
      </c>
      <c r="AW1315" s="19">
        <f t="shared" si="143"/>
        <v>0.76</v>
      </c>
      <c r="AX1315" s="19">
        <f t="shared" si="144"/>
        <v>15.2</v>
      </c>
      <c r="AY1315" s="19" t="e">
        <f>VLOOKUP(AG1315,Cías!$A$1:$E$10000,5,0)</f>
        <v>#N/A</v>
      </c>
      <c r="AZ1315" s="19" t="str">
        <f t="shared" si="145"/>
        <v>1023699</v>
      </c>
      <c r="BA1315" s="19" t="str">
        <f t="shared" si="146"/>
        <v>RIVADENEIRA MORALES KEVIN ANTONIO</v>
      </c>
      <c r="BB1315" s="19" t="e">
        <f>VLOOKUP(AG1315,Cías!$A$1:$E$10000,3,0)</f>
        <v>#N/A</v>
      </c>
      <c r="BC1315" s="19"/>
      <c r="BD1315" s="19"/>
      <c r="BE1315" s="19"/>
      <c r="BF1315" s="19"/>
      <c r="BG1315" s="19"/>
      <c r="BH1315" s="19"/>
      <c r="BI1315" s="19"/>
      <c r="BJ1315" s="19"/>
    </row>
    <row r="1316" spans="1:62" ht="15" x14ac:dyDescent="0.2">
      <c r="A1316" s="19" t="s">
        <v>12557</v>
      </c>
      <c r="B1316" s="19" t="s">
        <v>1479</v>
      </c>
      <c r="C1316" s="43">
        <v>44659</v>
      </c>
      <c r="D1316" s="44">
        <v>0.29722222222222</v>
      </c>
      <c r="E1316" s="19" t="s">
        <v>12564</v>
      </c>
      <c r="F1316" s="19" t="s">
        <v>12565</v>
      </c>
      <c r="G1316" s="19" t="s">
        <v>12566</v>
      </c>
      <c r="H1316" s="45">
        <v>1691.12</v>
      </c>
      <c r="I1316" s="45">
        <v>1896.09</v>
      </c>
      <c r="J1316" s="19" t="s">
        <v>1560</v>
      </c>
      <c r="K1316" s="19" t="s">
        <v>12561</v>
      </c>
      <c r="L1316" s="19" t="s">
        <v>12567</v>
      </c>
      <c r="M1316" s="19" t="s">
        <v>12568</v>
      </c>
      <c r="N1316" s="19" t="s">
        <v>12557</v>
      </c>
      <c r="O1316" s="19" t="s">
        <v>367</v>
      </c>
      <c r="P1316" s="19" t="s">
        <v>368</v>
      </c>
      <c r="Q1316" s="46">
        <v>260</v>
      </c>
      <c r="R1316" s="19" t="s">
        <v>1544</v>
      </c>
      <c r="S1316" s="19" t="s">
        <v>5011</v>
      </c>
      <c r="T1316" s="19" t="s">
        <v>421</v>
      </c>
      <c r="U1316" s="19" t="s">
        <v>5012</v>
      </c>
      <c r="V1316" s="19" t="s">
        <v>5013</v>
      </c>
      <c r="W1316" s="19" t="s">
        <v>1757</v>
      </c>
      <c r="X1316" s="19" t="s">
        <v>1549</v>
      </c>
      <c r="Y1316" s="19" t="s">
        <v>1759</v>
      </c>
      <c r="Z1316" s="19" t="s">
        <v>1760</v>
      </c>
      <c r="AA1316" s="46">
        <v>218</v>
      </c>
      <c r="AB1316" s="19" t="s">
        <v>1420</v>
      </c>
      <c r="AC1316" s="19" t="s">
        <v>421</v>
      </c>
      <c r="AD1316" s="19" t="s">
        <v>5014</v>
      </c>
      <c r="AE1316" s="19" t="s">
        <v>5015</v>
      </c>
      <c r="AF1316" s="19" t="s">
        <v>1592</v>
      </c>
      <c r="AG1316" s="19" t="s">
        <v>5016</v>
      </c>
      <c r="AH1316" s="19" t="s">
        <v>1499</v>
      </c>
      <c r="AI1316" s="19" t="s">
        <v>1500</v>
      </c>
      <c r="AJ1316" s="45">
        <v>0</v>
      </c>
      <c r="AK1316" s="45">
        <v>0</v>
      </c>
      <c r="AL1316" s="19" t="s">
        <v>1501</v>
      </c>
      <c r="AM1316" s="46">
        <v>21953.938999999998</v>
      </c>
      <c r="AN1316" s="46">
        <v>13003.939</v>
      </c>
      <c r="AO1316" s="46">
        <v>8950</v>
      </c>
      <c r="AP1316" s="45">
        <v>197.6</v>
      </c>
      <c r="AQ1316" s="45"/>
      <c r="AR1316" s="45" t="str">
        <f>IFERROR(VLOOKUP(AB1316,'Pedidos marco'!$A$1:$D$10000,4,0)," ")</f>
        <v xml:space="preserve"> </v>
      </c>
      <c r="AS1316" s="45">
        <f t="shared" si="140"/>
        <v>8</v>
      </c>
      <c r="AT1316" s="45" t="str">
        <f t="shared" si="141"/>
        <v>08</v>
      </c>
      <c r="AU1316" s="47">
        <v>13</v>
      </c>
      <c r="AV1316" s="19" t="str">
        <f t="shared" si="142"/>
        <v>04 April</v>
      </c>
      <c r="AW1316" s="19">
        <f t="shared" si="143"/>
        <v>0.76</v>
      </c>
      <c r="AX1316" s="19">
        <f t="shared" si="144"/>
        <v>15.2</v>
      </c>
      <c r="AY1316" s="19" t="e">
        <f>VLOOKUP(AG1316,Cías!$A$1:$E$10000,5,0)</f>
        <v>#N/A</v>
      </c>
      <c r="AZ1316" s="19" t="str">
        <f t="shared" si="145"/>
        <v>1023699</v>
      </c>
      <c r="BA1316" s="19" t="str">
        <f t="shared" si="146"/>
        <v>RIVADENEIRA MORALES KEVIN ANTONIO</v>
      </c>
      <c r="BB1316" s="19" t="e">
        <f>VLOOKUP(AG1316,Cías!$A$1:$E$10000,3,0)</f>
        <v>#N/A</v>
      </c>
      <c r="BC1316" s="19"/>
      <c r="BD1316" s="19"/>
      <c r="BE1316" s="19"/>
      <c r="BF1316" s="19"/>
      <c r="BG1316" s="19"/>
      <c r="BH1316" s="19"/>
      <c r="BI1316" s="19"/>
      <c r="BJ1316" s="19"/>
    </row>
    <row r="1317" spans="1:62" ht="15" x14ac:dyDescent="0.2">
      <c r="A1317" s="19" t="s">
        <v>12569</v>
      </c>
      <c r="B1317" s="19" t="s">
        <v>1479</v>
      </c>
      <c r="C1317" s="43">
        <v>44659</v>
      </c>
      <c r="D1317" s="44">
        <v>0.29930555555555999</v>
      </c>
      <c r="E1317" s="19" t="s">
        <v>12570</v>
      </c>
      <c r="F1317" s="19" t="s">
        <v>12571</v>
      </c>
      <c r="G1317" s="19" t="s">
        <v>12572</v>
      </c>
      <c r="H1317" s="45">
        <v>4225.6499999999996</v>
      </c>
      <c r="I1317" s="45">
        <v>4737.83</v>
      </c>
      <c r="J1317" s="19" t="s">
        <v>1560</v>
      </c>
      <c r="K1317" s="19" t="s">
        <v>12573</v>
      </c>
      <c r="L1317" s="19" t="s">
        <v>12574</v>
      </c>
      <c r="M1317" s="19" t="s">
        <v>12575</v>
      </c>
      <c r="N1317" s="19" t="s">
        <v>12569</v>
      </c>
      <c r="O1317" s="19" t="s">
        <v>367</v>
      </c>
      <c r="P1317" s="19" t="s">
        <v>368</v>
      </c>
      <c r="Q1317" s="46">
        <v>660</v>
      </c>
      <c r="R1317" s="19" t="s">
        <v>1544</v>
      </c>
      <c r="S1317" s="19" t="s">
        <v>3092</v>
      </c>
      <c r="T1317" s="19" t="s">
        <v>289</v>
      </c>
      <c r="U1317" s="19" t="s">
        <v>3093</v>
      </c>
      <c r="V1317" s="19" t="s">
        <v>3094</v>
      </c>
      <c r="W1317" s="19" t="s">
        <v>1757</v>
      </c>
      <c r="X1317" s="19" t="s">
        <v>3095</v>
      </c>
      <c r="Y1317" s="19" t="s">
        <v>1759</v>
      </c>
      <c r="Z1317" s="19" t="s">
        <v>1760</v>
      </c>
      <c r="AA1317" s="46">
        <v>218</v>
      </c>
      <c r="AB1317" s="19" t="s">
        <v>568</v>
      </c>
      <c r="AC1317" s="19" t="s">
        <v>289</v>
      </c>
      <c r="AD1317" s="19" t="s">
        <v>3110</v>
      </c>
      <c r="AE1317" s="19" t="s">
        <v>3111</v>
      </c>
      <c r="AF1317" s="19" t="s">
        <v>1592</v>
      </c>
      <c r="AG1317" s="19" t="s">
        <v>3112</v>
      </c>
      <c r="AH1317" s="19" t="s">
        <v>1499</v>
      </c>
      <c r="AI1317" s="19" t="s">
        <v>1500</v>
      </c>
      <c r="AJ1317" s="45">
        <v>0</v>
      </c>
      <c r="AK1317" s="45">
        <v>0</v>
      </c>
      <c r="AL1317" s="19" t="s">
        <v>1501</v>
      </c>
      <c r="AM1317" s="46">
        <v>51940</v>
      </c>
      <c r="AN1317" s="46">
        <v>33060</v>
      </c>
      <c r="AO1317" s="46">
        <v>18880</v>
      </c>
      <c r="AP1317" s="45">
        <v>501.6</v>
      </c>
      <c r="AQ1317" s="45"/>
      <c r="AR1317" s="45" t="str">
        <f>IFERROR(VLOOKUP(AB1317,'Pedidos marco'!$A$1:$D$10000,4,0)," ")</f>
        <v xml:space="preserve"> </v>
      </c>
      <c r="AS1317" s="45">
        <f t="shared" si="140"/>
        <v>8</v>
      </c>
      <c r="AT1317" s="45" t="str">
        <f t="shared" si="141"/>
        <v>08</v>
      </c>
      <c r="AU1317" s="47">
        <v>33</v>
      </c>
      <c r="AV1317" s="19" t="str">
        <f t="shared" si="142"/>
        <v>04 April</v>
      </c>
      <c r="AW1317" s="19">
        <f t="shared" si="143"/>
        <v>0.76</v>
      </c>
      <c r="AX1317" s="19">
        <f t="shared" si="144"/>
        <v>15.200000000000001</v>
      </c>
      <c r="AY1317" s="19" t="e">
        <f>VLOOKUP(AG1317,Cías!$A$1:$E$10000,5,0)</f>
        <v>#N/A</v>
      </c>
      <c r="AZ1317" s="19" t="str">
        <f t="shared" si="145"/>
        <v>1013820</v>
      </c>
      <c r="BA1317" s="19" t="str">
        <f t="shared" si="146"/>
        <v>SARABIA YEPEZ RUTH IRENE</v>
      </c>
      <c r="BB1317" s="19" t="e">
        <f>VLOOKUP(AG1317,Cías!$A$1:$E$10000,3,0)</f>
        <v>#N/A</v>
      </c>
      <c r="BC1317" s="19"/>
      <c r="BD1317" s="19"/>
      <c r="BE1317" s="19"/>
      <c r="BF1317" s="19"/>
      <c r="BG1317" s="19"/>
      <c r="BH1317" s="19"/>
      <c r="BI1317" s="19"/>
      <c r="BJ1317" s="19"/>
    </row>
    <row r="1318" spans="1:62" ht="15" x14ac:dyDescent="0.2">
      <c r="A1318" s="19" t="s">
        <v>12576</v>
      </c>
      <c r="B1318" s="19" t="s">
        <v>1479</v>
      </c>
      <c r="C1318" s="43">
        <v>44659</v>
      </c>
      <c r="D1318" s="44">
        <v>0.3</v>
      </c>
      <c r="E1318" s="19" t="s">
        <v>12577</v>
      </c>
      <c r="F1318" s="19" t="s">
        <v>12578</v>
      </c>
      <c r="G1318" s="19" t="s">
        <v>12579</v>
      </c>
      <c r="H1318" s="45">
        <v>2390</v>
      </c>
      <c r="I1318" s="45">
        <v>2679.68</v>
      </c>
      <c r="J1318" s="19" t="s">
        <v>1560</v>
      </c>
      <c r="K1318" s="19" t="s">
        <v>12580</v>
      </c>
      <c r="L1318" s="19" t="s">
        <v>12581</v>
      </c>
      <c r="M1318" s="19" t="s">
        <v>12582</v>
      </c>
      <c r="N1318" s="19" t="s">
        <v>12576</v>
      </c>
      <c r="O1318" s="19" t="s">
        <v>367</v>
      </c>
      <c r="P1318" s="19" t="s">
        <v>368</v>
      </c>
      <c r="Q1318" s="46">
        <v>360</v>
      </c>
      <c r="R1318" s="19" t="s">
        <v>1544</v>
      </c>
      <c r="S1318" s="19" t="s">
        <v>1696</v>
      </c>
      <c r="T1318" s="19" t="s">
        <v>72</v>
      </c>
      <c r="U1318" s="19" t="s">
        <v>1697</v>
      </c>
      <c r="V1318" s="19" t="s">
        <v>1698</v>
      </c>
      <c r="W1318" s="19" t="s">
        <v>415</v>
      </c>
      <c r="X1318" s="19" t="s">
        <v>1699</v>
      </c>
      <c r="Y1318" s="19" t="s">
        <v>1700</v>
      </c>
      <c r="Z1318" s="19" t="s">
        <v>1701</v>
      </c>
      <c r="AA1318" s="46">
        <v>127</v>
      </c>
      <c r="AB1318" s="19" t="s">
        <v>461</v>
      </c>
      <c r="AC1318" s="19" t="s">
        <v>72</v>
      </c>
      <c r="AD1318" s="19" t="s">
        <v>1702</v>
      </c>
      <c r="AE1318" s="19" t="s">
        <v>1703</v>
      </c>
      <c r="AF1318" s="19" t="s">
        <v>1554</v>
      </c>
      <c r="AG1318" s="19" t="s">
        <v>1704</v>
      </c>
      <c r="AH1318" s="19" t="s">
        <v>1499</v>
      </c>
      <c r="AI1318" s="19" t="s">
        <v>1500</v>
      </c>
      <c r="AJ1318" s="45">
        <v>0</v>
      </c>
      <c r="AK1318" s="45">
        <v>0</v>
      </c>
      <c r="AL1318" s="19" t="s">
        <v>1501</v>
      </c>
      <c r="AM1318" s="46">
        <v>27090</v>
      </c>
      <c r="AN1318" s="46">
        <v>18030</v>
      </c>
      <c r="AO1318" s="46">
        <v>9060</v>
      </c>
      <c r="AP1318" s="45">
        <v>183.6</v>
      </c>
      <c r="AQ1318" s="45"/>
      <c r="AR1318" s="45" t="str">
        <f>IFERROR(VLOOKUP(AB1318,'Pedidos marco'!$A$1:$D$10000,4,0)," ")</f>
        <v xml:space="preserve"> </v>
      </c>
      <c r="AS1318" s="45">
        <f t="shared" si="140"/>
        <v>8</v>
      </c>
      <c r="AT1318" s="45" t="str">
        <f t="shared" si="141"/>
        <v>08</v>
      </c>
      <c r="AU1318" s="47">
        <v>18</v>
      </c>
      <c r="AV1318" s="19" t="str">
        <f t="shared" si="142"/>
        <v>04 April</v>
      </c>
      <c r="AW1318" s="19">
        <f t="shared" si="143"/>
        <v>0.51</v>
      </c>
      <c r="AX1318" s="19">
        <f t="shared" si="144"/>
        <v>10.199999999999999</v>
      </c>
      <c r="AY1318" s="19" t="e">
        <f>VLOOKUP(AG1318,Cías!$A$1:$E$10000,5,0)</f>
        <v>#N/A</v>
      </c>
      <c r="AZ1318" s="19" t="str">
        <f t="shared" si="145"/>
        <v>1013388</v>
      </c>
      <c r="BA1318" s="19" t="str">
        <f t="shared" si="146"/>
        <v>CAMPAÑA MALDONADO BLANCA CECILIA</v>
      </c>
      <c r="BB1318" s="19" t="e">
        <f>VLOOKUP(AG1318,Cías!$A$1:$E$10000,3,0)</f>
        <v>#N/A</v>
      </c>
      <c r="BC1318" s="19"/>
      <c r="BD1318" s="19"/>
      <c r="BE1318" s="19"/>
      <c r="BF1318" s="19"/>
      <c r="BG1318" s="19"/>
      <c r="BH1318" s="19"/>
      <c r="BI1318" s="19"/>
      <c r="BJ1318" s="19"/>
    </row>
    <row r="1319" spans="1:62" ht="15" x14ac:dyDescent="0.2">
      <c r="A1319" s="19" t="s">
        <v>12583</v>
      </c>
      <c r="B1319" s="19" t="s">
        <v>1479</v>
      </c>
      <c r="C1319" s="43">
        <v>44659</v>
      </c>
      <c r="D1319" s="44">
        <v>0.31041666666667</v>
      </c>
      <c r="E1319" s="19" t="s">
        <v>12584</v>
      </c>
      <c r="F1319" s="19" t="s">
        <v>12585</v>
      </c>
      <c r="G1319" s="19" t="s">
        <v>12586</v>
      </c>
      <c r="H1319" s="45">
        <v>1223.6400000000001</v>
      </c>
      <c r="I1319" s="45">
        <v>1371.96</v>
      </c>
      <c r="J1319" s="19" t="s">
        <v>1560</v>
      </c>
      <c r="K1319" s="19" t="s">
        <v>12587</v>
      </c>
      <c r="L1319" s="19" t="s">
        <v>12588</v>
      </c>
      <c r="M1319" s="19" t="s">
        <v>12589</v>
      </c>
      <c r="N1319" s="19" t="s">
        <v>12583</v>
      </c>
      <c r="O1319" s="19" t="s">
        <v>369</v>
      </c>
      <c r="P1319" s="19" t="s">
        <v>370</v>
      </c>
      <c r="Q1319" s="46">
        <v>200</v>
      </c>
      <c r="R1319" s="19" t="s">
        <v>1544</v>
      </c>
      <c r="S1319" s="19" t="s">
        <v>2188</v>
      </c>
      <c r="T1319" s="19" t="s">
        <v>2189</v>
      </c>
      <c r="U1319" s="19" t="s">
        <v>7542</v>
      </c>
      <c r="V1319" s="19" t="s">
        <v>7543</v>
      </c>
      <c r="W1319" s="19" t="s">
        <v>415</v>
      </c>
      <c r="X1319" s="19" t="s">
        <v>7544</v>
      </c>
      <c r="Y1319" s="19" t="s">
        <v>1980</v>
      </c>
      <c r="Z1319" s="19" t="s">
        <v>1981</v>
      </c>
      <c r="AA1319" s="46">
        <v>89</v>
      </c>
      <c r="AB1319" s="19" t="s">
        <v>445</v>
      </c>
      <c r="AC1319" s="19" t="s">
        <v>37</v>
      </c>
      <c r="AD1319" s="19" t="s">
        <v>2193</v>
      </c>
      <c r="AE1319" s="19" t="s">
        <v>2194</v>
      </c>
      <c r="AF1319" s="19" t="s">
        <v>1592</v>
      </c>
      <c r="AG1319" s="19" t="s">
        <v>2195</v>
      </c>
      <c r="AH1319" s="19" t="s">
        <v>1594</v>
      </c>
      <c r="AI1319" s="19" t="s">
        <v>1595</v>
      </c>
      <c r="AJ1319" s="45">
        <v>0.05</v>
      </c>
      <c r="AK1319" s="45">
        <v>10</v>
      </c>
      <c r="AL1319" s="19" t="s">
        <v>1501</v>
      </c>
      <c r="AM1319" s="46">
        <v>18448.824000000001</v>
      </c>
      <c r="AN1319" s="46">
        <v>10008.824000000001</v>
      </c>
      <c r="AO1319" s="46">
        <v>8440</v>
      </c>
      <c r="AP1319" s="45">
        <v>88</v>
      </c>
      <c r="AQ1319" s="45"/>
      <c r="AR1319" s="45" t="str">
        <f>IFERROR(VLOOKUP(AB1319,'Pedidos marco'!$A$1:$D$10000,4,0)," ")</f>
        <v xml:space="preserve"> </v>
      </c>
      <c r="AS1319" s="45">
        <f t="shared" si="140"/>
        <v>8</v>
      </c>
      <c r="AT1319" s="45" t="str">
        <f t="shared" si="141"/>
        <v>08</v>
      </c>
      <c r="AU1319" s="47">
        <v>10</v>
      </c>
      <c r="AV1319" s="19" t="str">
        <f t="shared" si="142"/>
        <v>04 April</v>
      </c>
      <c r="AW1319" s="19">
        <f t="shared" si="143"/>
        <v>0.44</v>
      </c>
      <c r="AX1319" s="19">
        <f t="shared" si="144"/>
        <v>8.8000000000000007</v>
      </c>
      <c r="AY1319" s="19" t="e">
        <f>VLOOKUP(AG1319,Cías!$A$1:$E$10000,5,0)</f>
        <v>#N/A</v>
      </c>
      <c r="AZ1319" s="19" t="str">
        <f t="shared" si="145"/>
        <v>1024381</v>
      </c>
      <c r="BA1319" s="19" t="str">
        <f t="shared" si="146"/>
        <v>BALCAZAR GORDON ALEJANDRO</v>
      </c>
      <c r="BB1319" s="19" t="e">
        <f>VLOOKUP(AG1319,Cías!$A$1:$E$10000,3,0)</f>
        <v>#N/A</v>
      </c>
      <c r="BC1319" s="19"/>
      <c r="BD1319" s="19"/>
      <c r="BE1319" s="19"/>
      <c r="BF1319" s="19"/>
      <c r="BG1319" s="19"/>
      <c r="BH1319" s="19"/>
      <c r="BI1319" s="19"/>
      <c r="BJ1319" s="19"/>
    </row>
    <row r="1320" spans="1:62" ht="15" x14ac:dyDescent="0.2">
      <c r="A1320" s="19" t="s">
        <v>12583</v>
      </c>
      <c r="B1320" s="19" t="s">
        <v>1479</v>
      </c>
      <c r="C1320" s="43">
        <v>44659</v>
      </c>
      <c r="D1320" s="44">
        <v>0.31041666666667</v>
      </c>
      <c r="E1320" s="19" t="s">
        <v>12590</v>
      </c>
      <c r="F1320" s="19" t="s">
        <v>12591</v>
      </c>
      <c r="G1320" s="19" t="s">
        <v>12592</v>
      </c>
      <c r="H1320" s="45">
        <v>3202.85</v>
      </c>
      <c r="I1320" s="45">
        <v>3591.05</v>
      </c>
      <c r="J1320" s="19" t="s">
        <v>1560</v>
      </c>
      <c r="K1320" s="19" t="s">
        <v>12593</v>
      </c>
      <c r="L1320" s="19" t="s">
        <v>12594</v>
      </c>
      <c r="M1320" s="19" t="s">
        <v>12595</v>
      </c>
      <c r="N1320" s="19" t="s">
        <v>12583</v>
      </c>
      <c r="O1320" s="19" t="s">
        <v>367</v>
      </c>
      <c r="P1320" s="19" t="s">
        <v>368</v>
      </c>
      <c r="Q1320" s="46">
        <v>480</v>
      </c>
      <c r="R1320" s="19" t="s">
        <v>1544</v>
      </c>
      <c r="S1320" s="19" t="s">
        <v>2188</v>
      </c>
      <c r="T1320" s="19" t="s">
        <v>2189</v>
      </c>
      <c r="U1320" s="19" t="s">
        <v>7542</v>
      </c>
      <c r="V1320" s="19" t="s">
        <v>7543</v>
      </c>
      <c r="W1320" s="19" t="s">
        <v>415</v>
      </c>
      <c r="X1320" s="19" t="s">
        <v>7544</v>
      </c>
      <c r="Y1320" s="19" t="s">
        <v>1980</v>
      </c>
      <c r="Z1320" s="19" t="s">
        <v>1981</v>
      </c>
      <c r="AA1320" s="46">
        <v>89</v>
      </c>
      <c r="AB1320" s="19" t="s">
        <v>445</v>
      </c>
      <c r="AC1320" s="19" t="s">
        <v>37</v>
      </c>
      <c r="AD1320" s="19" t="s">
        <v>2193</v>
      </c>
      <c r="AE1320" s="19" t="s">
        <v>2194</v>
      </c>
      <c r="AF1320" s="19" t="s">
        <v>1592</v>
      </c>
      <c r="AG1320" s="19" t="s">
        <v>2195</v>
      </c>
      <c r="AH1320" s="19" t="s">
        <v>1594</v>
      </c>
      <c r="AI1320" s="19" t="s">
        <v>1595</v>
      </c>
      <c r="AJ1320" s="45">
        <v>0.05</v>
      </c>
      <c r="AK1320" s="45">
        <v>24</v>
      </c>
      <c r="AL1320" s="19" t="s">
        <v>1501</v>
      </c>
      <c r="AM1320" s="46">
        <v>32461.175999999999</v>
      </c>
      <c r="AN1320" s="46">
        <v>24021.175999999999</v>
      </c>
      <c r="AO1320" s="46">
        <v>8440</v>
      </c>
      <c r="AP1320" s="45">
        <v>211.2</v>
      </c>
      <c r="AQ1320" s="45"/>
      <c r="AR1320" s="45" t="str">
        <f>IFERROR(VLOOKUP(AB1320,'Pedidos marco'!$A$1:$D$10000,4,0)," ")</f>
        <v xml:space="preserve"> </v>
      </c>
      <c r="AS1320" s="45">
        <f t="shared" si="140"/>
        <v>8</v>
      </c>
      <c r="AT1320" s="45" t="str">
        <f t="shared" si="141"/>
        <v>08</v>
      </c>
      <c r="AU1320" s="47">
        <v>24</v>
      </c>
      <c r="AV1320" s="19" t="str">
        <f t="shared" si="142"/>
        <v>04 April</v>
      </c>
      <c r="AW1320" s="19">
        <f t="shared" si="143"/>
        <v>0.44</v>
      </c>
      <c r="AX1320" s="19">
        <f t="shared" si="144"/>
        <v>8.7999999999999989</v>
      </c>
      <c r="AY1320" s="19" t="e">
        <f>VLOOKUP(AG1320,Cías!$A$1:$E$10000,5,0)</f>
        <v>#N/A</v>
      </c>
      <c r="AZ1320" s="19" t="str">
        <f t="shared" si="145"/>
        <v>1024381</v>
      </c>
      <c r="BA1320" s="19" t="str">
        <f t="shared" si="146"/>
        <v>BALCAZAR GORDON ALEJANDRO</v>
      </c>
      <c r="BB1320" s="19" t="e">
        <f>VLOOKUP(AG1320,Cías!$A$1:$E$10000,3,0)</f>
        <v>#N/A</v>
      </c>
      <c r="BC1320" s="19"/>
      <c r="BD1320" s="19"/>
      <c r="BE1320" s="19"/>
      <c r="BF1320" s="19"/>
      <c r="BG1320" s="19"/>
      <c r="BH1320" s="19"/>
      <c r="BI1320" s="19"/>
      <c r="BJ1320" s="19"/>
    </row>
    <row r="1321" spans="1:62" ht="15" x14ac:dyDescent="0.2">
      <c r="A1321" s="19" t="s">
        <v>12596</v>
      </c>
      <c r="B1321" s="19" t="s">
        <v>1479</v>
      </c>
      <c r="C1321" s="43">
        <v>44659</v>
      </c>
      <c r="D1321" s="44">
        <v>0.3125</v>
      </c>
      <c r="E1321" s="19" t="s">
        <v>12597</v>
      </c>
      <c r="F1321" s="19" t="s">
        <v>12598</v>
      </c>
      <c r="G1321" s="19" t="s">
        <v>12599</v>
      </c>
      <c r="H1321" s="45">
        <v>2329.7199999999998</v>
      </c>
      <c r="I1321" s="45">
        <v>2612.1</v>
      </c>
      <c r="J1321" s="19" t="s">
        <v>1560</v>
      </c>
      <c r="K1321" s="19" t="s">
        <v>12600</v>
      </c>
      <c r="L1321" s="19" t="s">
        <v>12601</v>
      </c>
      <c r="M1321" s="19" t="s">
        <v>12602</v>
      </c>
      <c r="N1321" s="19" t="s">
        <v>12596</v>
      </c>
      <c r="O1321" s="19" t="s">
        <v>367</v>
      </c>
      <c r="P1321" s="19" t="s">
        <v>368</v>
      </c>
      <c r="Q1321" s="46">
        <v>360</v>
      </c>
      <c r="R1321" s="19" t="s">
        <v>1544</v>
      </c>
      <c r="S1321" s="19" t="s">
        <v>3432</v>
      </c>
      <c r="T1321" s="19" t="s">
        <v>137</v>
      </c>
      <c r="U1321" s="19" t="s">
        <v>3433</v>
      </c>
      <c r="V1321" s="19" t="s">
        <v>3434</v>
      </c>
      <c r="W1321" s="19" t="s">
        <v>1586</v>
      </c>
      <c r="X1321" s="19" t="s">
        <v>3435</v>
      </c>
      <c r="Y1321" s="19" t="s">
        <v>1588</v>
      </c>
      <c r="Z1321" s="19" t="s">
        <v>1589</v>
      </c>
      <c r="AA1321" s="46">
        <v>250</v>
      </c>
      <c r="AB1321" s="19" t="s">
        <v>494</v>
      </c>
      <c r="AC1321" s="19" t="s">
        <v>137</v>
      </c>
      <c r="AD1321" s="19" t="s">
        <v>3436</v>
      </c>
      <c r="AE1321" s="19" t="s">
        <v>3437</v>
      </c>
      <c r="AF1321" s="19" t="s">
        <v>1554</v>
      </c>
      <c r="AG1321" s="19" t="s">
        <v>3438</v>
      </c>
      <c r="AH1321" s="19" t="s">
        <v>1499</v>
      </c>
      <c r="AI1321" s="19" t="s">
        <v>1500</v>
      </c>
      <c r="AJ1321" s="45">
        <v>0</v>
      </c>
      <c r="AK1321" s="45">
        <v>0</v>
      </c>
      <c r="AL1321" s="19" t="s">
        <v>1501</v>
      </c>
      <c r="AM1321" s="46">
        <v>27220</v>
      </c>
      <c r="AN1321" s="46">
        <v>18020</v>
      </c>
      <c r="AO1321" s="46">
        <v>9200</v>
      </c>
      <c r="AP1321" s="45">
        <v>324</v>
      </c>
      <c r="AQ1321" s="45"/>
      <c r="AR1321" s="45" t="str">
        <f>IFERROR(VLOOKUP(AB1321,'Pedidos marco'!$A$1:$D$10000,4,0)," ")</f>
        <v xml:space="preserve"> </v>
      </c>
      <c r="AS1321" s="45">
        <f t="shared" si="140"/>
        <v>8</v>
      </c>
      <c r="AT1321" s="45" t="str">
        <f t="shared" si="141"/>
        <v>08</v>
      </c>
      <c r="AU1321" s="47">
        <v>18</v>
      </c>
      <c r="AV1321" s="19" t="str">
        <f t="shared" si="142"/>
        <v>04 April</v>
      </c>
      <c r="AW1321" s="19">
        <f t="shared" si="143"/>
        <v>0.9</v>
      </c>
      <c r="AX1321" s="19">
        <f t="shared" si="144"/>
        <v>18</v>
      </c>
      <c r="AY1321" s="19" t="e">
        <f>VLOOKUP(AG1321,Cías!$A$1:$E$10000,5,0)</f>
        <v>#N/A</v>
      </c>
      <c r="AZ1321" s="19" t="str">
        <f t="shared" si="145"/>
        <v>1017789</v>
      </c>
      <c r="BA1321" s="19" t="str">
        <f t="shared" si="146"/>
        <v>GALARZA PONCE FABIOLA CATHERINE</v>
      </c>
      <c r="BB1321" s="19" t="e">
        <f>VLOOKUP(AG1321,Cías!$A$1:$E$10000,3,0)</f>
        <v>#N/A</v>
      </c>
      <c r="BC1321" s="19"/>
      <c r="BD1321" s="19"/>
      <c r="BE1321" s="19"/>
      <c r="BF1321" s="19"/>
      <c r="BG1321" s="19"/>
      <c r="BH1321" s="19"/>
      <c r="BI1321" s="19"/>
      <c r="BJ1321" s="19"/>
    </row>
    <row r="1322" spans="1:62" ht="15" x14ac:dyDescent="0.2">
      <c r="A1322" s="19" t="s">
        <v>12603</v>
      </c>
      <c r="B1322" s="19" t="s">
        <v>1479</v>
      </c>
      <c r="C1322" s="43">
        <v>44659</v>
      </c>
      <c r="D1322" s="44">
        <v>0.31597222222221999</v>
      </c>
      <c r="E1322" s="19" t="s">
        <v>12604</v>
      </c>
      <c r="F1322" s="19" t="s">
        <v>12605</v>
      </c>
      <c r="G1322" s="19" t="s">
        <v>12606</v>
      </c>
      <c r="H1322" s="45">
        <v>3148.8</v>
      </c>
      <c r="I1322" s="45">
        <v>3530.46</v>
      </c>
      <c r="J1322" s="19" t="s">
        <v>1560</v>
      </c>
      <c r="K1322" s="19" t="s">
        <v>12546</v>
      </c>
      <c r="L1322" s="19" t="s">
        <v>12607</v>
      </c>
      <c r="M1322" s="19" t="s">
        <v>12608</v>
      </c>
      <c r="N1322" s="19" t="s">
        <v>12603</v>
      </c>
      <c r="O1322" s="19" t="s">
        <v>1641</v>
      </c>
      <c r="P1322" s="19" t="s">
        <v>1642</v>
      </c>
      <c r="Q1322" s="46">
        <v>480</v>
      </c>
      <c r="R1322" s="19" t="s">
        <v>1544</v>
      </c>
      <c r="S1322" s="19" t="s">
        <v>12549</v>
      </c>
      <c r="T1322" s="19" t="s">
        <v>12550</v>
      </c>
      <c r="U1322" s="19" t="s">
        <v>12551</v>
      </c>
      <c r="V1322" s="19" t="s">
        <v>12552</v>
      </c>
      <c r="W1322" s="19" t="s">
        <v>12553</v>
      </c>
      <c r="X1322" s="19" t="s">
        <v>12554</v>
      </c>
      <c r="Y1322" s="19" t="s">
        <v>12555</v>
      </c>
      <c r="Z1322" s="19" t="s">
        <v>12556</v>
      </c>
      <c r="AA1322" s="46">
        <v>643</v>
      </c>
      <c r="AB1322" s="19" t="s">
        <v>540</v>
      </c>
      <c r="AC1322" s="19" t="s">
        <v>232</v>
      </c>
      <c r="AD1322" s="19" t="s">
        <v>4144</v>
      </c>
      <c r="AE1322" s="19" t="s">
        <v>4145</v>
      </c>
      <c r="AF1322" s="19" t="s">
        <v>1719</v>
      </c>
      <c r="AG1322" s="19" t="s">
        <v>4146</v>
      </c>
      <c r="AH1322" s="19" t="s">
        <v>1594</v>
      </c>
      <c r="AI1322" s="19" t="s">
        <v>1595</v>
      </c>
      <c r="AJ1322" s="45">
        <v>0.05</v>
      </c>
      <c r="AK1322" s="45">
        <v>24</v>
      </c>
      <c r="AL1322" s="19" t="s">
        <v>1501</v>
      </c>
      <c r="AM1322" s="46">
        <v>39340</v>
      </c>
      <c r="AN1322" s="46">
        <v>24100</v>
      </c>
      <c r="AO1322" s="46">
        <v>15240</v>
      </c>
      <c r="AP1322" s="45">
        <v>763.2</v>
      </c>
      <c r="AQ1322" s="45"/>
      <c r="AR1322" s="45" t="str">
        <f>IFERROR(VLOOKUP(AB1322,'Pedidos marco'!$A$1:$D$10000,4,0)," ")</f>
        <v xml:space="preserve"> </v>
      </c>
      <c r="AS1322" s="45">
        <f t="shared" si="140"/>
        <v>8</v>
      </c>
      <c r="AT1322" s="45" t="str">
        <f t="shared" si="141"/>
        <v>08</v>
      </c>
      <c r="AU1322" s="47">
        <v>24</v>
      </c>
      <c r="AV1322" s="19" t="str">
        <f t="shared" si="142"/>
        <v>04 April</v>
      </c>
      <c r="AW1322" s="19">
        <f t="shared" si="143"/>
        <v>1.59</v>
      </c>
      <c r="AX1322" s="19">
        <f t="shared" si="144"/>
        <v>31.8</v>
      </c>
      <c r="AY1322" s="19" t="e">
        <f>VLOOKUP(AG1322,Cías!$A$1:$E$10000,5,0)</f>
        <v>#N/A</v>
      </c>
      <c r="AZ1322" s="19" t="str">
        <f t="shared" si="145"/>
        <v>1013485</v>
      </c>
      <c r="BA1322" s="19" t="str">
        <f t="shared" si="146"/>
        <v>PEREZ ALBUJA VICTOR ALEJANDRO</v>
      </c>
      <c r="BB1322" s="19" t="e">
        <f>VLOOKUP(AG1322,Cías!$A$1:$E$10000,3,0)</f>
        <v>#N/A</v>
      </c>
      <c r="BC1322" s="19"/>
      <c r="BD1322" s="19"/>
      <c r="BE1322" s="19"/>
      <c r="BF1322" s="19"/>
      <c r="BG1322" s="19"/>
      <c r="BH1322" s="19"/>
      <c r="BI1322" s="19"/>
      <c r="BJ1322" s="19"/>
    </row>
    <row r="1323" spans="1:62" ht="15" x14ac:dyDescent="0.2">
      <c r="A1323" s="19" t="s">
        <v>12609</v>
      </c>
      <c r="B1323" s="19" t="s">
        <v>1479</v>
      </c>
      <c r="C1323" s="43">
        <v>44659</v>
      </c>
      <c r="D1323" s="44">
        <v>0.32986111111110999</v>
      </c>
      <c r="E1323" s="19" t="s">
        <v>12610</v>
      </c>
      <c r="F1323" s="19" t="s">
        <v>12611</v>
      </c>
      <c r="G1323" s="19" t="s">
        <v>12612</v>
      </c>
      <c r="H1323" s="45">
        <v>3792.07</v>
      </c>
      <c r="I1323" s="45">
        <v>4251.7</v>
      </c>
      <c r="J1323" s="19" t="s">
        <v>1560</v>
      </c>
      <c r="K1323" s="19" t="s">
        <v>12613</v>
      </c>
      <c r="L1323" s="19" t="s">
        <v>12614</v>
      </c>
      <c r="M1323" s="19" t="s">
        <v>12615</v>
      </c>
      <c r="N1323" s="19" t="s">
        <v>12609</v>
      </c>
      <c r="O1323" s="19" t="s">
        <v>1823</v>
      </c>
      <c r="P1323" s="19" t="s">
        <v>1824</v>
      </c>
      <c r="Q1323" s="46">
        <v>31.08</v>
      </c>
      <c r="R1323" s="19" t="s">
        <v>1488</v>
      </c>
      <c r="S1323" s="19" t="s">
        <v>1825</v>
      </c>
      <c r="T1323" s="19" t="s">
        <v>1826</v>
      </c>
      <c r="U1323" s="19" t="s">
        <v>1827</v>
      </c>
      <c r="V1323" s="19" t="s">
        <v>1828</v>
      </c>
      <c r="W1323" s="19" t="s">
        <v>1829</v>
      </c>
      <c r="X1323" s="19" t="s">
        <v>1830</v>
      </c>
      <c r="Y1323" s="19" t="s">
        <v>1831</v>
      </c>
      <c r="Z1323" s="19" t="s">
        <v>1832</v>
      </c>
      <c r="AA1323" s="46">
        <v>8</v>
      </c>
      <c r="AB1323" s="19" t="s">
        <v>432</v>
      </c>
      <c r="AC1323" s="19" t="s">
        <v>12</v>
      </c>
      <c r="AD1323" s="19" t="s">
        <v>1833</v>
      </c>
      <c r="AE1323" s="19" t="s">
        <v>1834</v>
      </c>
      <c r="AF1323" s="19" t="s">
        <v>1497</v>
      </c>
      <c r="AG1323" s="19" t="s">
        <v>1835</v>
      </c>
      <c r="AH1323" s="19" t="s">
        <v>1499</v>
      </c>
      <c r="AI1323" s="19" t="s">
        <v>1500</v>
      </c>
      <c r="AJ1323" s="45">
        <v>0</v>
      </c>
      <c r="AK1323" s="45">
        <v>0</v>
      </c>
      <c r="AL1323" s="19" t="s">
        <v>1501</v>
      </c>
      <c r="AM1323" s="46">
        <v>49360</v>
      </c>
      <c r="AN1323" s="46">
        <v>31080</v>
      </c>
      <c r="AO1323" s="46">
        <v>18280</v>
      </c>
      <c r="AP1323" s="45">
        <v>109.4</v>
      </c>
      <c r="AQ1323" s="45"/>
      <c r="AR1323" s="45" t="str">
        <f>IFERROR(VLOOKUP(AB1323,'Pedidos marco'!$A$1:$D$10000,4,0)," ")</f>
        <v xml:space="preserve"> </v>
      </c>
      <c r="AS1323" s="45">
        <f t="shared" si="140"/>
        <v>8</v>
      </c>
      <c r="AT1323" s="45" t="str">
        <f t="shared" si="141"/>
        <v>08</v>
      </c>
      <c r="AU1323" s="47">
        <v>31.08</v>
      </c>
      <c r="AV1323" s="19" t="str">
        <f t="shared" si="142"/>
        <v>04 April</v>
      </c>
      <c r="AW1323" s="19">
        <f t="shared" si="143"/>
        <v>3.5199485199485205</v>
      </c>
      <c r="AX1323" s="19">
        <f t="shared" si="144"/>
        <v>3.5199485199485205</v>
      </c>
      <c r="AY1323" s="19" t="e">
        <f>VLOOKUP(AG1323,Cías!$A$1:$E$10000,5,0)</f>
        <v>#N/A</v>
      </c>
      <c r="AZ1323" s="19" t="str">
        <f t="shared" si="145"/>
        <v>1013966</v>
      </c>
      <c r="BA1323" s="19" t="str">
        <f t="shared" si="146"/>
        <v>ALMEIDA CHICAIZA MIGUEL ANGEL</v>
      </c>
      <c r="BB1323" s="19" t="e">
        <f>VLOOKUP(AG1323,Cías!$A$1:$E$10000,3,0)</f>
        <v>#N/A</v>
      </c>
      <c r="BC1323" s="19"/>
      <c r="BD1323" s="19"/>
      <c r="BE1323" s="19"/>
      <c r="BF1323" s="19"/>
      <c r="BG1323" s="19"/>
      <c r="BH1323" s="19"/>
      <c r="BI1323" s="19"/>
      <c r="BJ1323" s="19"/>
    </row>
    <row r="1324" spans="1:62" ht="15" x14ac:dyDescent="0.2">
      <c r="A1324" s="19" t="s">
        <v>12616</v>
      </c>
      <c r="B1324" s="19" t="s">
        <v>1479</v>
      </c>
      <c r="C1324" s="43">
        <v>44659</v>
      </c>
      <c r="D1324" s="44">
        <v>0.33402777777777998</v>
      </c>
      <c r="E1324" s="19" t="s">
        <v>12617</v>
      </c>
      <c r="F1324" s="19" t="s">
        <v>1481</v>
      </c>
      <c r="G1324" s="19" t="s">
        <v>1481</v>
      </c>
      <c r="H1324" s="45">
        <v>0</v>
      </c>
      <c r="I1324" s="45">
        <v>0</v>
      </c>
      <c r="J1324" s="19" t="s">
        <v>1482</v>
      </c>
      <c r="K1324" s="19" t="s">
        <v>12618</v>
      </c>
      <c r="L1324" s="19" t="s">
        <v>12619</v>
      </c>
      <c r="M1324" s="19" t="s">
        <v>12620</v>
      </c>
      <c r="N1324" s="19" t="s">
        <v>12616</v>
      </c>
      <c r="O1324" s="19" t="s">
        <v>1486</v>
      </c>
      <c r="P1324" s="19" t="s">
        <v>1487</v>
      </c>
      <c r="Q1324" s="46">
        <v>31.25</v>
      </c>
      <c r="R1324" s="19" t="s">
        <v>1488</v>
      </c>
      <c r="S1324" s="19" t="s">
        <v>1489</v>
      </c>
      <c r="T1324" s="19" t="s">
        <v>418</v>
      </c>
      <c r="U1324" s="19" t="s">
        <v>1508</v>
      </c>
      <c r="V1324" s="19" t="s">
        <v>1509</v>
      </c>
      <c r="W1324" s="19" t="s">
        <v>415</v>
      </c>
      <c r="X1324" s="19" t="s">
        <v>1510</v>
      </c>
      <c r="Y1324" s="19" t="s">
        <v>1511</v>
      </c>
      <c r="Z1324" s="19" t="s">
        <v>1512</v>
      </c>
      <c r="AA1324" s="46">
        <v>113</v>
      </c>
      <c r="AB1324" s="19" t="s">
        <v>1513</v>
      </c>
      <c r="AC1324" s="19" t="s">
        <v>418</v>
      </c>
      <c r="AD1324" s="19" t="s">
        <v>1496</v>
      </c>
      <c r="AE1324" s="19" t="s">
        <v>1481</v>
      </c>
      <c r="AF1324" s="19" t="s">
        <v>1497</v>
      </c>
      <c r="AG1324" s="19" t="s">
        <v>1538</v>
      </c>
      <c r="AH1324" s="19" t="s">
        <v>1499</v>
      </c>
      <c r="AI1324" s="19" t="s">
        <v>1500</v>
      </c>
      <c r="AJ1324" s="45">
        <v>0</v>
      </c>
      <c r="AK1324" s="45">
        <v>0</v>
      </c>
      <c r="AL1324" s="19" t="s">
        <v>1517</v>
      </c>
      <c r="AM1324" s="46">
        <v>50610</v>
      </c>
      <c r="AN1324" s="46">
        <v>31250</v>
      </c>
      <c r="AO1324" s="46">
        <v>19360</v>
      </c>
      <c r="AP1324" s="45">
        <v>0</v>
      </c>
      <c r="AQ1324" s="45"/>
      <c r="AR1324" s="45" t="str">
        <f>IFERROR(VLOOKUP(AB1324,'Pedidos marco'!$A$1:$D$10000,4,0)," ")</f>
        <v xml:space="preserve"> </v>
      </c>
      <c r="AS1324" s="45">
        <f t="shared" si="140"/>
        <v>8</v>
      </c>
      <c r="AT1324" s="45" t="str">
        <f t="shared" si="141"/>
        <v>08</v>
      </c>
      <c r="AU1324" s="47">
        <v>31.25</v>
      </c>
      <c r="AV1324" s="19" t="str">
        <f t="shared" si="142"/>
        <v>04 April</v>
      </c>
      <c r="AW1324" s="19">
        <f t="shared" si="143"/>
        <v>0</v>
      </c>
      <c r="AX1324" s="19">
        <f t="shared" si="144"/>
        <v>0</v>
      </c>
      <c r="AY1324" s="19" t="e">
        <f>VLOOKUP(AG1324,Cías!$A$1:$E$10000,5,0)</f>
        <v>#N/A</v>
      </c>
      <c r="AZ1324" s="19" t="str">
        <f t="shared" si="145"/>
        <v>1014412</v>
      </c>
      <c r="BA1324" s="19" t="str">
        <f t="shared" si="146"/>
        <v>UNION DE CONCRETERAS UNICON UCUE</v>
      </c>
      <c r="BB1324" s="19" t="e">
        <f>VLOOKUP(AG1324,Cías!$A$1:$E$10000,3,0)</f>
        <v>#N/A</v>
      </c>
      <c r="BC1324" s="19"/>
      <c r="BD1324" s="19"/>
      <c r="BE1324" s="19"/>
      <c r="BF1324" s="19"/>
      <c r="BG1324" s="19"/>
      <c r="BH1324" s="19"/>
      <c r="BI1324" s="19"/>
      <c r="BJ1324" s="19"/>
    </row>
    <row r="1325" spans="1:62" ht="15" x14ac:dyDescent="0.2">
      <c r="A1325" s="19" t="s">
        <v>12621</v>
      </c>
      <c r="B1325" s="19" t="s">
        <v>1479</v>
      </c>
      <c r="C1325" s="43">
        <v>44659</v>
      </c>
      <c r="D1325" s="44">
        <v>0.34027777777778001</v>
      </c>
      <c r="E1325" s="19" t="s">
        <v>12622</v>
      </c>
      <c r="F1325" s="19" t="s">
        <v>1481</v>
      </c>
      <c r="G1325" s="19" t="s">
        <v>1481</v>
      </c>
      <c r="H1325" s="45">
        <v>0</v>
      </c>
      <c r="I1325" s="45">
        <v>0</v>
      </c>
      <c r="J1325" s="19" t="s">
        <v>1482</v>
      </c>
      <c r="K1325" s="19" t="s">
        <v>5052</v>
      </c>
      <c r="L1325" s="19" t="s">
        <v>12623</v>
      </c>
      <c r="M1325" s="19" t="s">
        <v>12624</v>
      </c>
      <c r="N1325" s="19" t="s">
        <v>12621</v>
      </c>
      <c r="O1325" s="19" t="s">
        <v>1486</v>
      </c>
      <c r="P1325" s="19" t="s">
        <v>1487</v>
      </c>
      <c r="Q1325" s="46">
        <v>32.479999999999997</v>
      </c>
      <c r="R1325" s="19" t="s">
        <v>1488</v>
      </c>
      <c r="S1325" s="19" t="s">
        <v>1663</v>
      </c>
      <c r="T1325" s="19" t="s">
        <v>1664</v>
      </c>
      <c r="U1325" s="19" t="s">
        <v>1665</v>
      </c>
      <c r="V1325" s="19" t="s">
        <v>1666</v>
      </c>
      <c r="W1325" s="19" t="s">
        <v>415</v>
      </c>
      <c r="X1325" s="19" t="s">
        <v>1667</v>
      </c>
      <c r="Y1325" s="19" t="s">
        <v>1668</v>
      </c>
      <c r="Z1325" s="19" t="s">
        <v>1669</v>
      </c>
      <c r="AA1325" s="46">
        <v>105</v>
      </c>
      <c r="AB1325" s="19" t="s">
        <v>473</v>
      </c>
      <c r="AC1325" s="19" t="s">
        <v>96</v>
      </c>
      <c r="AD1325" s="19" t="s">
        <v>2858</v>
      </c>
      <c r="AE1325" s="19" t="s">
        <v>1481</v>
      </c>
      <c r="AF1325" s="19" t="s">
        <v>1497</v>
      </c>
      <c r="AG1325" s="19" t="s">
        <v>2859</v>
      </c>
      <c r="AH1325" s="19" t="s">
        <v>1499</v>
      </c>
      <c r="AI1325" s="19" t="s">
        <v>1500</v>
      </c>
      <c r="AJ1325" s="45">
        <v>0</v>
      </c>
      <c r="AK1325" s="45">
        <v>0</v>
      </c>
      <c r="AL1325" s="19" t="s">
        <v>1501</v>
      </c>
      <c r="AM1325" s="46">
        <v>51820</v>
      </c>
      <c r="AN1325" s="46">
        <v>32480</v>
      </c>
      <c r="AO1325" s="46">
        <v>19340</v>
      </c>
      <c r="AP1325" s="45">
        <v>301.74</v>
      </c>
      <c r="AQ1325" s="45"/>
      <c r="AR1325" s="45" t="str">
        <f>IFERROR(VLOOKUP(AB1325,'Pedidos marco'!$A$1:$D$10000,4,0)," ")</f>
        <v xml:space="preserve"> </v>
      </c>
      <c r="AS1325" s="45">
        <f t="shared" si="140"/>
        <v>8</v>
      </c>
      <c r="AT1325" s="45" t="str">
        <f t="shared" si="141"/>
        <v>08</v>
      </c>
      <c r="AU1325" s="47">
        <v>32.479999999999997</v>
      </c>
      <c r="AV1325" s="19" t="str">
        <f t="shared" si="142"/>
        <v>04 April</v>
      </c>
      <c r="AW1325" s="19">
        <f t="shared" si="143"/>
        <v>9.2900246305418737</v>
      </c>
      <c r="AX1325" s="19">
        <f t="shared" si="144"/>
        <v>9.2900246305418737</v>
      </c>
      <c r="AY1325" s="19" t="e">
        <f>VLOOKUP(AG1325,Cías!$A$1:$E$10000,5,0)</f>
        <v>#N/A</v>
      </c>
      <c r="AZ1325" s="19" t="str">
        <f t="shared" si="145"/>
        <v>1013227</v>
      </c>
      <c r="BA1325" s="19" t="str">
        <f t="shared" si="146"/>
        <v>COMPAÑIA DE TRANSPORTE PESADO</v>
      </c>
      <c r="BB1325" s="19" t="e">
        <f>VLOOKUP(AG1325,Cías!$A$1:$E$10000,3,0)</f>
        <v>#N/A</v>
      </c>
      <c r="BC1325" s="19"/>
      <c r="BD1325" s="19"/>
      <c r="BE1325" s="19"/>
      <c r="BF1325" s="19"/>
      <c r="BG1325" s="19"/>
      <c r="BH1325" s="19"/>
      <c r="BI1325" s="19"/>
      <c r="BJ1325" s="19"/>
    </row>
    <row r="1326" spans="1:62" ht="15" x14ac:dyDescent="0.2">
      <c r="A1326" s="19" t="s">
        <v>12625</v>
      </c>
      <c r="B1326" s="19" t="s">
        <v>1479</v>
      </c>
      <c r="C1326" s="43">
        <v>44659</v>
      </c>
      <c r="D1326" s="44">
        <v>0.34375</v>
      </c>
      <c r="E1326" s="19" t="s">
        <v>12626</v>
      </c>
      <c r="F1326" s="19" t="s">
        <v>12627</v>
      </c>
      <c r="G1326" s="19" t="s">
        <v>12628</v>
      </c>
      <c r="H1326" s="45">
        <v>282.8</v>
      </c>
      <c r="I1326" s="45">
        <v>317.08</v>
      </c>
      <c r="J1326" s="19" t="s">
        <v>1560</v>
      </c>
      <c r="K1326" s="19" t="s">
        <v>11631</v>
      </c>
      <c r="L1326" s="19" t="s">
        <v>12629</v>
      </c>
      <c r="M1326" s="19" t="s">
        <v>12630</v>
      </c>
      <c r="N1326" s="19" t="s">
        <v>12625</v>
      </c>
      <c r="O1326" s="19" t="s">
        <v>1603</v>
      </c>
      <c r="P1326" s="19" t="s">
        <v>1604</v>
      </c>
      <c r="Q1326" s="46">
        <v>40</v>
      </c>
      <c r="R1326" s="19" t="s">
        <v>1544</v>
      </c>
      <c r="S1326" s="19" t="s">
        <v>5317</v>
      </c>
      <c r="T1326" s="19" t="s">
        <v>5318</v>
      </c>
      <c r="U1326" s="19" t="s">
        <v>5330</v>
      </c>
      <c r="V1326" s="19" t="s">
        <v>5331</v>
      </c>
      <c r="W1326" s="19" t="s">
        <v>2144</v>
      </c>
      <c r="X1326" s="19" t="s">
        <v>5332</v>
      </c>
      <c r="Y1326" s="19" t="s">
        <v>2146</v>
      </c>
      <c r="Z1326" s="19" t="s">
        <v>2147</v>
      </c>
      <c r="AA1326" s="46">
        <v>388</v>
      </c>
      <c r="AB1326" s="19" t="s">
        <v>453</v>
      </c>
      <c r="AC1326" s="19" t="s">
        <v>52</v>
      </c>
      <c r="AD1326" s="19" t="s">
        <v>2758</v>
      </c>
      <c r="AE1326" s="19" t="s">
        <v>2759</v>
      </c>
      <c r="AF1326" s="19" t="s">
        <v>1554</v>
      </c>
      <c r="AG1326" s="19" t="s">
        <v>2760</v>
      </c>
      <c r="AH1326" s="19" t="s">
        <v>1499</v>
      </c>
      <c r="AI1326" s="19" t="s">
        <v>1500</v>
      </c>
      <c r="AJ1326" s="45">
        <v>0</v>
      </c>
      <c r="AK1326" s="45">
        <v>0</v>
      </c>
      <c r="AL1326" s="19" t="s">
        <v>1501</v>
      </c>
      <c r="AM1326" s="46">
        <v>6661.1109999999999</v>
      </c>
      <c r="AN1326" s="46">
        <v>2001.1110000000001</v>
      </c>
      <c r="AO1326" s="46">
        <v>4660</v>
      </c>
      <c r="AP1326" s="45">
        <v>42.4</v>
      </c>
      <c r="AQ1326" s="45"/>
      <c r="AR1326" s="45" t="str">
        <f>IFERROR(VLOOKUP(AB1326,'Pedidos marco'!$A$1:$D$10000,4,0)," ")</f>
        <v xml:space="preserve"> </v>
      </c>
      <c r="AS1326" s="45">
        <f t="shared" si="140"/>
        <v>8</v>
      </c>
      <c r="AT1326" s="45" t="str">
        <f t="shared" si="141"/>
        <v>08</v>
      </c>
      <c r="AU1326" s="47">
        <v>2</v>
      </c>
      <c r="AV1326" s="19" t="str">
        <f t="shared" si="142"/>
        <v>04 April</v>
      </c>
      <c r="AW1326" s="19">
        <f t="shared" si="143"/>
        <v>1.06</v>
      </c>
      <c r="AX1326" s="19">
        <f t="shared" si="144"/>
        <v>21.2</v>
      </c>
      <c r="AY1326" s="19" t="e">
        <f>VLOOKUP(AG1326,Cías!$A$1:$E$10000,5,0)</f>
        <v>#N/A</v>
      </c>
      <c r="AZ1326" s="19" t="str">
        <f t="shared" si="145"/>
        <v>1014167</v>
      </c>
      <c r="BA1326" s="19" t="str">
        <f t="shared" si="146"/>
        <v>BENALCAZAR RUIZ LUIS EDUARDO</v>
      </c>
      <c r="BB1326" s="19" t="e">
        <f>VLOOKUP(AG1326,Cías!$A$1:$E$10000,3,0)</f>
        <v>#N/A</v>
      </c>
      <c r="BC1326" s="19"/>
      <c r="BD1326" s="19"/>
      <c r="BE1326" s="19"/>
      <c r="BF1326" s="19"/>
      <c r="BG1326" s="19"/>
      <c r="BH1326" s="19"/>
      <c r="BI1326" s="19"/>
      <c r="BJ1326" s="19"/>
    </row>
    <row r="1327" spans="1:62" ht="15" x14ac:dyDescent="0.2">
      <c r="A1327" s="19" t="s">
        <v>12625</v>
      </c>
      <c r="B1327" s="19" t="s">
        <v>1479</v>
      </c>
      <c r="C1327" s="43">
        <v>44659</v>
      </c>
      <c r="D1327" s="44">
        <v>0.34375</v>
      </c>
      <c r="E1327" s="19" t="s">
        <v>12631</v>
      </c>
      <c r="F1327" s="19" t="s">
        <v>12632</v>
      </c>
      <c r="G1327" s="19" t="s">
        <v>12633</v>
      </c>
      <c r="H1327" s="45">
        <v>2262.4</v>
      </c>
      <c r="I1327" s="45">
        <v>2536.62</v>
      </c>
      <c r="J1327" s="19" t="s">
        <v>1560</v>
      </c>
      <c r="K1327" s="19" t="s">
        <v>11625</v>
      </c>
      <c r="L1327" s="19" t="s">
        <v>12634</v>
      </c>
      <c r="M1327" s="19" t="s">
        <v>12635</v>
      </c>
      <c r="N1327" s="19" t="s">
        <v>12625</v>
      </c>
      <c r="O1327" s="19" t="s">
        <v>1603</v>
      </c>
      <c r="P1327" s="19" t="s">
        <v>1604</v>
      </c>
      <c r="Q1327" s="46">
        <v>320</v>
      </c>
      <c r="R1327" s="19" t="s">
        <v>1544</v>
      </c>
      <c r="S1327" s="19" t="s">
        <v>5317</v>
      </c>
      <c r="T1327" s="19" t="s">
        <v>5318</v>
      </c>
      <c r="U1327" s="19" t="s">
        <v>5319</v>
      </c>
      <c r="V1327" s="19" t="s">
        <v>5320</v>
      </c>
      <c r="W1327" s="19" t="s">
        <v>2144</v>
      </c>
      <c r="X1327" s="19" t="s">
        <v>5321</v>
      </c>
      <c r="Y1327" s="19" t="s">
        <v>2146</v>
      </c>
      <c r="Z1327" s="19" t="s">
        <v>2147</v>
      </c>
      <c r="AA1327" s="46">
        <v>388</v>
      </c>
      <c r="AB1327" s="19" t="s">
        <v>453</v>
      </c>
      <c r="AC1327" s="19" t="s">
        <v>52</v>
      </c>
      <c r="AD1327" s="19" t="s">
        <v>2758</v>
      </c>
      <c r="AE1327" s="19" t="s">
        <v>2759</v>
      </c>
      <c r="AF1327" s="19" t="s">
        <v>1554</v>
      </c>
      <c r="AG1327" s="19" t="s">
        <v>2760</v>
      </c>
      <c r="AH1327" s="19" t="s">
        <v>1499</v>
      </c>
      <c r="AI1327" s="19" t="s">
        <v>1500</v>
      </c>
      <c r="AJ1327" s="45">
        <v>0</v>
      </c>
      <c r="AK1327" s="45">
        <v>0</v>
      </c>
      <c r="AL1327" s="19" t="s">
        <v>1501</v>
      </c>
      <c r="AM1327" s="46">
        <v>20668.888999999999</v>
      </c>
      <c r="AN1327" s="46">
        <v>16008.888999999999</v>
      </c>
      <c r="AO1327" s="46">
        <v>4660</v>
      </c>
      <c r="AP1327" s="45">
        <v>339.2</v>
      </c>
      <c r="AQ1327" s="45"/>
      <c r="AR1327" s="45" t="str">
        <f>IFERROR(VLOOKUP(AB1327,'Pedidos marco'!$A$1:$D$10000,4,0)," ")</f>
        <v xml:space="preserve"> </v>
      </c>
      <c r="AS1327" s="45">
        <f t="shared" si="140"/>
        <v>8</v>
      </c>
      <c r="AT1327" s="45" t="str">
        <f t="shared" si="141"/>
        <v>08</v>
      </c>
      <c r="AU1327" s="47">
        <v>16</v>
      </c>
      <c r="AV1327" s="19" t="str">
        <f t="shared" si="142"/>
        <v>04 April</v>
      </c>
      <c r="AW1327" s="19">
        <f t="shared" si="143"/>
        <v>1.06</v>
      </c>
      <c r="AX1327" s="19">
        <f t="shared" si="144"/>
        <v>21.2</v>
      </c>
      <c r="AY1327" s="19" t="e">
        <f>VLOOKUP(AG1327,Cías!$A$1:$E$10000,5,0)</f>
        <v>#N/A</v>
      </c>
      <c r="AZ1327" s="19" t="str">
        <f t="shared" si="145"/>
        <v>1014167</v>
      </c>
      <c r="BA1327" s="19" t="str">
        <f t="shared" si="146"/>
        <v>BENALCAZAR RUIZ LUIS EDUARDO</v>
      </c>
      <c r="BB1327" s="19" t="e">
        <f>VLOOKUP(AG1327,Cías!$A$1:$E$10000,3,0)</f>
        <v>#N/A</v>
      </c>
      <c r="BC1327" s="19"/>
      <c r="BD1327" s="19"/>
      <c r="BE1327" s="19"/>
      <c r="BF1327" s="19"/>
      <c r="BG1327" s="19"/>
      <c r="BH1327" s="19"/>
      <c r="BI1327" s="19"/>
      <c r="BJ1327" s="19"/>
    </row>
    <row r="1328" spans="1:62" ht="15" x14ac:dyDescent="0.2">
      <c r="A1328" s="19" t="s">
        <v>12636</v>
      </c>
      <c r="B1328" s="19" t="s">
        <v>1479</v>
      </c>
      <c r="C1328" s="43">
        <v>44659</v>
      </c>
      <c r="D1328" s="44">
        <v>0.35833333333333001</v>
      </c>
      <c r="E1328" s="19" t="s">
        <v>12637</v>
      </c>
      <c r="F1328" s="19" t="s">
        <v>12638</v>
      </c>
      <c r="G1328" s="19" t="s">
        <v>12639</v>
      </c>
      <c r="H1328" s="45">
        <v>556.79999999999995</v>
      </c>
      <c r="I1328" s="45">
        <v>624.29</v>
      </c>
      <c r="J1328" s="19" t="s">
        <v>1560</v>
      </c>
      <c r="K1328" s="19" t="s">
        <v>12640</v>
      </c>
      <c r="L1328" s="19" t="s">
        <v>12641</v>
      </c>
      <c r="M1328" s="19" t="s">
        <v>12642</v>
      </c>
      <c r="N1328" s="19" t="s">
        <v>12636</v>
      </c>
      <c r="O1328" s="19" t="s">
        <v>371</v>
      </c>
      <c r="P1328" s="19" t="s">
        <v>372</v>
      </c>
      <c r="Q1328" s="46">
        <v>80</v>
      </c>
      <c r="R1328" s="19" t="s">
        <v>1544</v>
      </c>
      <c r="S1328" s="19" t="s">
        <v>11984</v>
      </c>
      <c r="T1328" s="19" t="s">
        <v>11985</v>
      </c>
      <c r="U1328" s="19" t="s">
        <v>12643</v>
      </c>
      <c r="V1328" s="19" t="s">
        <v>12644</v>
      </c>
      <c r="W1328" s="19" t="s">
        <v>415</v>
      </c>
      <c r="X1328" s="19" t="s">
        <v>12645</v>
      </c>
      <c r="Y1328" s="19" t="s">
        <v>5779</v>
      </c>
      <c r="Z1328" s="19" t="s">
        <v>5780</v>
      </c>
      <c r="AA1328" s="46">
        <v>117</v>
      </c>
      <c r="AB1328" s="19" t="s">
        <v>479</v>
      </c>
      <c r="AC1328" s="19" t="s">
        <v>108</v>
      </c>
      <c r="AD1328" s="19" t="s">
        <v>1948</v>
      </c>
      <c r="AE1328" s="19" t="s">
        <v>1949</v>
      </c>
      <c r="AF1328" s="19" t="s">
        <v>1554</v>
      </c>
      <c r="AG1328" s="19" t="s">
        <v>1950</v>
      </c>
      <c r="AH1328" s="19" t="s">
        <v>1499</v>
      </c>
      <c r="AI1328" s="19" t="s">
        <v>1500</v>
      </c>
      <c r="AJ1328" s="45">
        <v>0</v>
      </c>
      <c r="AK1328" s="45">
        <v>0</v>
      </c>
      <c r="AL1328" s="19" t="s">
        <v>1501</v>
      </c>
      <c r="AM1328" s="46">
        <v>8579.4439999999995</v>
      </c>
      <c r="AN1328" s="46">
        <v>4004.444</v>
      </c>
      <c r="AO1328" s="46">
        <v>4575</v>
      </c>
      <c r="AP1328" s="45">
        <v>40</v>
      </c>
      <c r="AQ1328" s="45"/>
      <c r="AR1328" s="45" t="str">
        <f>IFERROR(VLOOKUP(AB1328,'Pedidos marco'!$A$1:$D$10000,4,0)," ")</f>
        <v xml:space="preserve"> </v>
      </c>
      <c r="AS1328" s="45">
        <f t="shared" si="140"/>
        <v>8</v>
      </c>
      <c r="AT1328" s="45" t="str">
        <f t="shared" si="141"/>
        <v>08</v>
      </c>
      <c r="AU1328" s="47">
        <v>4</v>
      </c>
      <c r="AV1328" s="19" t="str">
        <f t="shared" si="142"/>
        <v>04 April</v>
      </c>
      <c r="AW1328" s="19">
        <f t="shared" si="143"/>
        <v>0.5</v>
      </c>
      <c r="AX1328" s="19">
        <f t="shared" si="144"/>
        <v>10</v>
      </c>
      <c r="AY1328" s="19" t="e">
        <f>VLOOKUP(AG1328,Cías!$A$1:$E$10000,5,0)</f>
        <v>#N/A</v>
      </c>
      <c r="AZ1328" s="19" t="str">
        <f t="shared" si="145"/>
        <v>1022019</v>
      </c>
      <c r="BA1328" s="19" t="str">
        <f t="shared" si="146"/>
        <v>ENRIQUEZ LARA ORLANDO DANILO</v>
      </c>
      <c r="BB1328" s="19" t="e">
        <f>VLOOKUP(AG1328,Cías!$A$1:$E$10000,3,0)</f>
        <v>#N/A</v>
      </c>
      <c r="BC1328" s="19"/>
      <c r="BD1328" s="19"/>
      <c r="BE1328" s="19"/>
      <c r="BF1328" s="19"/>
      <c r="BG1328" s="19"/>
      <c r="BH1328" s="19"/>
      <c r="BI1328" s="19"/>
      <c r="BJ1328" s="19"/>
    </row>
    <row r="1329" spans="1:62" ht="15" x14ac:dyDescent="0.2">
      <c r="A1329" s="19" t="s">
        <v>12636</v>
      </c>
      <c r="B1329" s="19" t="s">
        <v>1479</v>
      </c>
      <c r="C1329" s="43">
        <v>44659</v>
      </c>
      <c r="D1329" s="44">
        <v>0.35833333333333001</v>
      </c>
      <c r="E1329" s="19" t="s">
        <v>12646</v>
      </c>
      <c r="F1329" s="19" t="s">
        <v>12647</v>
      </c>
      <c r="G1329" s="19" t="s">
        <v>12648</v>
      </c>
      <c r="H1329" s="45">
        <v>1940.4</v>
      </c>
      <c r="I1329" s="45">
        <v>2175.59</v>
      </c>
      <c r="J1329" s="19" t="s">
        <v>1560</v>
      </c>
      <c r="K1329" s="19" t="s">
        <v>12640</v>
      </c>
      <c r="L1329" s="19" t="s">
        <v>12649</v>
      </c>
      <c r="M1329" s="19" t="s">
        <v>12650</v>
      </c>
      <c r="N1329" s="19" t="s">
        <v>12636</v>
      </c>
      <c r="O1329" s="19" t="s">
        <v>367</v>
      </c>
      <c r="P1329" s="19" t="s">
        <v>368</v>
      </c>
      <c r="Q1329" s="46">
        <v>280</v>
      </c>
      <c r="R1329" s="19" t="s">
        <v>1544</v>
      </c>
      <c r="S1329" s="19" t="s">
        <v>11984</v>
      </c>
      <c r="T1329" s="19" t="s">
        <v>11985</v>
      </c>
      <c r="U1329" s="19" t="s">
        <v>12643</v>
      </c>
      <c r="V1329" s="19" t="s">
        <v>12644</v>
      </c>
      <c r="W1329" s="19" t="s">
        <v>415</v>
      </c>
      <c r="X1329" s="19" t="s">
        <v>12645</v>
      </c>
      <c r="Y1329" s="19" t="s">
        <v>5779</v>
      </c>
      <c r="Z1329" s="19" t="s">
        <v>5780</v>
      </c>
      <c r="AA1329" s="46">
        <v>117</v>
      </c>
      <c r="AB1329" s="19" t="s">
        <v>479</v>
      </c>
      <c r="AC1329" s="19" t="s">
        <v>108</v>
      </c>
      <c r="AD1329" s="19" t="s">
        <v>1948</v>
      </c>
      <c r="AE1329" s="19" t="s">
        <v>1949</v>
      </c>
      <c r="AF1329" s="19" t="s">
        <v>1554</v>
      </c>
      <c r="AG1329" s="19" t="s">
        <v>1950</v>
      </c>
      <c r="AH1329" s="19" t="s">
        <v>1499</v>
      </c>
      <c r="AI1329" s="19" t="s">
        <v>1500</v>
      </c>
      <c r="AJ1329" s="45">
        <v>0</v>
      </c>
      <c r="AK1329" s="45">
        <v>0</v>
      </c>
      <c r="AL1329" s="19" t="s">
        <v>1501</v>
      </c>
      <c r="AM1329" s="46">
        <v>18590.556</v>
      </c>
      <c r="AN1329" s="46">
        <v>14015.556</v>
      </c>
      <c r="AO1329" s="46">
        <v>4575</v>
      </c>
      <c r="AP1329" s="45">
        <v>140</v>
      </c>
      <c r="AQ1329" s="45"/>
      <c r="AR1329" s="45" t="str">
        <f>IFERROR(VLOOKUP(AB1329,'Pedidos marco'!$A$1:$D$10000,4,0)," ")</f>
        <v xml:space="preserve"> </v>
      </c>
      <c r="AS1329" s="45">
        <f t="shared" si="140"/>
        <v>8</v>
      </c>
      <c r="AT1329" s="45" t="str">
        <f t="shared" si="141"/>
        <v>08</v>
      </c>
      <c r="AU1329" s="47">
        <v>14</v>
      </c>
      <c r="AV1329" s="19" t="str">
        <f t="shared" si="142"/>
        <v>04 April</v>
      </c>
      <c r="AW1329" s="19">
        <f t="shared" si="143"/>
        <v>0.5</v>
      </c>
      <c r="AX1329" s="19">
        <f t="shared" si="144"/>
        <v>10</v>
      </c>
      <c r="AY1329" s="19" t="e">
        <f>VLOOKUP(AG1329,Cías!$A$1:$E$10000,5,0)</f>
        <v>#N/A</v>
      </c>
      <c r="AZ1329" s="19" t="str">
        <f t="shared" si="145"/>
        <v>1022019</v>
      </c>
      <c r="BA1329" s="19" t="str">
        <f t="shared" si="146"/>
        <v>ENRIQUEZ LARA ORLANDO DANILO</v>
      </c>
      <c r="BB1329" s="19" t="e">
        <f>VLOOKUP(AG1329,Cías!$A$1:$E$10000,3,0)</f>
        <v>#N/A</v>
      </c>
      <c r="BC1329" s="19"/>
      <c r="BD1329" s="19"/>
      <c r="BE1329" s="19"/>
      <c r="BF1329" s="19"/>
      <c r="BG1329" s="19"/>
      <c r="BH1329" s="19"/>
      <c r="BI1329" s="19"/>
      <c r="BJ1329" s="19"/>
    </row>
    <row r="1330" spans="1:62" ht="15" x14ac:dyDescent="0.2">
      <c r="A1330" s="19" t="s">
        <v>12651</v>
      </c>
      <c r="B1330" s="19" t="s">
        <v>1479</v>
      </c>
      <c r="C1330" s="43">
        <v>44659</v>
      </c>
      <c r="D1330" s="44">
        <v>0.38263888888889003</v>
      </c>
      <c r="E1330" s="19" t="s">
        <v>12652</v>
      </c>
      <c r="F1330" s="19" t="s">
        <v>12653</v>
      </c>
      <c r="G1330" s="19" t="s">
        <v>12654</v>
      </c>
      <c r="H1330" s="45">
        <v>2304.9</v>
      </c>
      <c r="I1330" s="45">
        <v>2584.27</v>
      </c>
      <c r="J1330" s="19" t="s">
        <v>1560</v>
      </c>
      <c r="K1330" s="19" t="s">
        <v>12655</v>
      </c>
      <c r="L1330" s="19" t="s">
        <v>12656</v>
      </c>
      <c r="M1330" s="19" t="s">
        <v>12657</v>
      </c>
      <c r="N1330" s="19" t="s">
        <v>12651</v>
      </c>
      <c r="O1330" s="19" t="s">
        <v>367</v>
      </c>
      <c r="P1330" s="19" t="s">
        <v>368</v>
      </c>
      <c r="Q1330" s="46">
        <v>360</v>
      </c>
      <c r="R1330" s="19" t="s">
        <v>1544</v>
      </c>
      <c r="S1330" s="19" t="s">
        <v>1680</v>
      </c>
      <c r="T1330" s="19" t="s">
        <v>90</v>
      </c>
      <c r="U1330" s="19" t="s">
        <v>1681</v>
      </c>
      <c r="V1330" s="19" t="s">
        <v>1682</v>
      </c>
      <c r="W1330" s="19" t="s">
        <v>1548</v>
      </c>
      <c r="X1330" s="19" t="s">
        <v>1683</v>
      </c>
      <c r="Y1330" s="19" t="s">
        <v>1684</v>
      </c>
      <c r="Z1330" s="19" t="s">
        <v>1685</v>
      </c>
      <c r="AA1330" s="46">
        <v>198</v>
      </c>
      <c r="AB1330" s="19" t="s">
        <v>470</v>
      </c>
      <c r="AC1330" s="19" t="s">
        <v>90</v>
      </c>
      <c r="AD1330" s="19" t="s">
        <v>2944</v>
      </c>
      <c r="AE1330" s="19" t="s">
        <v>2945</v>
      </c>
      <c r="AF1330" s="19" t="s">
        <v>1554</v>
      </c>
      <c r="AG1330" s="19" t="s">
        <v>2946</v>
      </c>
      <c r="AH1330" s="19" t="s">
        <v>1499</v>
      </c>
      <c r="AI1330" s="19" t="s">
        <v>1500</v>
      </c>
      <c r="AJ1330" s="45">
        <v>0</v>
      </c>
      <c r="AK1330" s="45">
        <v>0</v>
      </c>
      <c r="AL1330" s="19" t="s">
        <v>1501</v>
      </c>
      <c r="AM1330" s="46">
        <v>27430</v>
      </c>
      <c r="AN1330" s="46">
        <v>18000</v>
      </c>
      <c r="AO1330" s="46">
        <v>9430</v>
      </c>
      <c r="AP1330" s="45">
        <v>266.39999999999998</v>
      </c>
      <c r="AQ1330" s="45"/>
      <c r="AR1330" s="45" t="str">
        <f>IFERROR(VLOOKUP(AB1330,'Pedidos marco'!$A$1:$D$10000,4,0)," ")</f>
        <v xml:space="preserve"> </v>
      </c>
      <c r="AS1330" s="45">
        <f t="shared" si="140"/>
        <v>8</v>
      </c>
      <c r="AT1330" s="45" t="str">
        <f t="shared" si="141"/>
        <v>08</v>
      </c>
      <c r="AU1330" s="47">
        <v>18</v>
      </c>
      <c r="AV1330" s="19" t="str">
        <f t="shared" si="142"/>
        <v>04 April</v>
      </c>
      <c r="AW1330" s="19">
        <f t="shared" si="143"/>
        <v>0.74</v>
      </c>
      <c r="AX1330" s="19">
        <f t="shared" si="144"/>
        <v>14.799999999999999</v>
      </c>
      <c r="AY1330" s="19" t="e">
        <f>VLOOKUP(AG1330,Cías!$A$1:$E$10000,5,0)</f>
        <v>#N/A</v>
      </c>
      <c r="AZ1330" s="19" t="str">
        <f t="shared" si="145"/>
        <v>1018470</v>
      </c>
      <c r="BA1330" s="19" t="str">
        <f t="shared" si="146"/>
        <v>COMERCIAL LOS NEVADOS</v>
      </c>
      <c r="BB1330" s="19" t="e">
        <f>VLOOKUP(AG1330,Cías!$A$1:$E$10000,3,0)</f>
        <v>#N/A</v>
      </c>
      <c r="BC1330" s="19"/>
      <c r="BD1330" s="19"/>
      <c r="BE1330" s="19"/>
      <c r="BF1330" s="19"/>
      <c r="BG1330" s="19"/>
      <c r="BH1330" s="19"/>
      <c r="BI1330" s="19"/>
      <c r="BJ1330" s="19"/>
    </row>
    <row r="1331" spans="1:62" ht="15" x14ac:dyDescent="0.2">
      <c r="A1331" s="19" t="s">
        <v>12658</v>
      </c>
      <c r="B1331" s="19" t="s">
        <v>1479</v>
      </c>
      <c r="C1331" s="43">
        <v>44659</v>
      </c>
      <c r="D1331" s="44">
        <v>0.38680555555556001</v>
      </c>
      <c r="E1331" s="19" t="s">
        <v>12659</v>
      </c>
      <c r="F1331" s="19" t="s">
        <v>12520</v>
      </c>
      <c r="G1331" s="19" t="s">
        <v>12521</v>
      </c>
      <c r="H1331" s="45">
        <v>4134.3999999999996</v>
      </c>
      <c r="I1331" s="45">
        <v>4635.5200000000004</v>
      </c>
      <c r="J1331" s="19" t="s">
        <v>2037</v>
      </c>
      <c r="K1331" s="19" t="s">
        <v>12522</v>
      </c>
      <c r="L1331" s="19" t="s">
        <v>12660</v>
      </c>
      <c r="M1331" s="19" t="s">
        <v>12661</v>
      </c>
      <c r="N1331" s="19" t="s">
        <v>12658</v>
      </c>
      <c r="O1331" s="19" t="s">
        <v>1641</v>
      </c>
      <c r="P1331" s="19" t="s">
        <v>1642</v>
      </c>
      <c r="Q1331" s="46">
        <v>640</v>
      </c>
      <c r="R1331" s="19" t="s">
        <v>1544</v>
      </c>
      <c r="S1331" s="19" t="s">
        <v>3916</v>
      </c>
      <c r="T1331" s="19" t="s">
        <v>3917</v>
      </c>
      <c r="U1331" s="19" t="s">
        <v>3990</v>
      </c>
      <c r="V1331" s="19" t="s">
        <v>3991</v>
      </c>
      <c r="W1331" s="19" t="s">
        <v>415</v>
      </c>
      <c r="X1331" s="19" t="s">
        <v>3992</v>
      </c>
      <c r="Y1331" s="19" t="s">
        <v>3993</v>
      </c>
      <c r="Z1331" s="19" t="s">
        <v>3994</v>
      </c>
      <c r="AA1331" s="46">
        <v>89</v>
      </c>
      <c r="AB1331" s="19" t="s">
        <v>590</v>
      </c>
      <c r="AC1331" s="19" t="s">
        <v>337</v>
      </c>
      <c r="AD1331" s="19" t="s">
        <v>6237</v>
      </c>
      <c r="AE1331" s="19" t="s">
        <v>6238</v>
      </c>
      <c r="AF1331" s="19" t="s">
        <v>1592</v>
      </c>
      <c r="AG1331" s="19" t="s">
        <v>6239</v>
      </c>
      <c r="AH1331" s="19" t="s">
        <v>1594</v>
      </c>
      <c r="AI1331" s="19" t="s">
        <v>1595</v>
      </c>
      <c r="AJ1331" s="45">
        <v>0.05</v>
      </c>
      <c r="AK1331" s="45">
        <v>32</v>
      </c>
      <c r="AL1331" s="19" t="s">
        <v>1501</v>
      </c>
      <c r="AM1331" s="46">
        <v>49860</v>
      </c>
      <c r="AN1331" s="46">
        <v>32100</v>
      </c>
      <c r="AO1331" s="46">
        <v>17760</v>
      </c>
      <c r="AP1331" s="45">
        <v>262.39999999999998</v>
      </c>
      <c r="AQ1331" s="45"/>
      <c r="AR1331" s="45" t="str">
        <f>IFERROR(VLOOKUP(AB1331,'Pedidos marco'!$A$1:$D$10000,4,0)," ")</f>
        <v xml:space="preserve"> </v>
      </c>
      <c r="AS1331" s="45">
        <f t="shared" si="140"/>
        <v>8</v>
      </c>
      <c r="AT1331" s="45" t="str">
        <f t="shared" si="141"/>
        <v>08</v>
      </c>
      <c r="AU1331" s="47">
        <v>32</v>
      </c>
      <c r="AV1331" s="19" t="str">
        <f t="shared" si="142"/>
        <v>04 April</v>
      </c>
      <c r="AW1331" s="19">
        <f t="shared" si="143"/>
        <v>0.41</v>
      </c>
      <c r="AX1331" s="19">
        <f t="shared" si="144"/>
        <v>8.1999999999999993</v>
      </c>
      <c r="AY1331" s="19" t="e">
        <f>VLOOKUP(AG1331,Cías!$A$1:$E$10000,5,0)</f>
        <v>#N/A</v>
      </c>
      <c r="AZ1331" s="19" t="str">
        <f t="shared" si="145"/>
        <v>1013602</v>
      </c>
      <c r="BA1331" s="19" t="str">
        <f t="shared" si="146"/>
        <v>VILLEGAS PASQUEL RUBEN EDUARDO</v>
      </c>
      <c r="BB1331" s="19" t="e">
        <f>VLOOKUP(AG1331,Cías!$A$1:$E$10000,3,0)</f>
        <v>#N/A</v>
      </c>
      <c r="BC1331" s="19"/>
      <c r="BD1331" s="19"/>
      <c r="BE1331" s="19"/>
      <c r="BF1331" s="19"/>
      <c r="BG1331" s="19"/>
      <c r="BH1331" s="19"/>
      <c r="BI1331" s="19"/>
      <c r="BJ1331" s="19"/>
    </row>
    <row r="1332" spans="1:62" ht="15" x14ac:dyDescent="0.2">
      <c r="A1332" s="19" t="s">
        <v>12662</v>
      </c>
      <c r="B1332" s="19" t="s">
        <v>1479</v>
      </c>
      <c r="C1332" s="43">
        <v>44659</v>
      </c>
      <c r="D1332" s="44">
        <v>0.39444444444443999</v>
      </c>
      <c r="E1332" s="19" t="s">
        <v>12663</v>
      </c>
      <c r="F1332" s="19" t="s">
        <v>12664</v>
      </c>
      <c r="G1332" s="19" t="s">
        <v>12665</v>
      </c>
      <c r="H1332" s="45">
        <v>1408</v>
      </c>
      <c r="I1332" s="45">
        <v>1578.66</v>
      </c>
      <c r="J1332" s="19" t="s">
        <v>1560</v>
      </c>
      <c r="K1332" s="19" t="s">
        <v>12666</v>
      </c>
      <c r="L1332" s="19" t="s">
        <v>12667</v>
      </c>
      <c r="M1332" s="19" t="s">
        <v>12668</v>
      </c>
      <c r="N1332" s="19" t="s">
        <v>12662</v>
      </c>
      <c r="O1332" s="19" t="s">
        <v>371</v>
      </c>
      <c r="P1332" s="19" t="s">
        <v>372</v>
      </c>
      <c r="Q1332" s="46">
        <v>200</v>
      </c>
      <c r="R1332" s="19" t="s">
        <v>1544</v>
      </c>
      <c r="S1332" s="19" t="s">
        <v>7234</v>
      </c>
      <c r="T1332" s="19" t="s">
        <v>70</v>
      </c>
      <c r="U1332" s="19" t="s">
        <v>7235</v>
      </c>
      <c r="V1332" s="19" t="s">
        <v>7236</v>
      </c>
      <c r="W1332" s="19" t="s">
        <v>2800</v>
      </c>
      <c r="X1332" s="19" t="s">
        <v>7237</v>
      </c>
      <c r="Y1332" s="19" t="s">
        <v>2802</v>
      </c>
      <c r="Z1332" s="19" t="s">
        <v>2803</v>
      </c>
      <c r="AA1332" s="46">
        <v>20</v>
      </c>
      <c r="AB1332" s="19" t="s">
        <v>460</v>
      </c>
      <c r="AC1332" s="19" t="s">
        <v>70</v>
      </c>
      <c r="AD1332" s="19" t="s">
        <v>7032</v>
      </c>
      <c r="AE1332" s="19" t="s">
        <v>7033</v>
      </c>
      <c r="AF1332" s="19" t="s">
        <v>1554</v>
      </c>
      <c r="AG1332" s="19" t="s">
        <v>7034</v>
      </c>
      <c r="AH1332" s="19" t="s">
        <v>1499</v>
      </c>
      <c r="AI1332" s="19" t="s">
        <v>1500</v>
      </c>
      <c r="AJ1332" s="45">
        <v>0</v>
      </c>
      <c r="AK1332" s="45">
        <v>0</v>
      </c>
      <c r="AL1332" s="19" t="s">
        <v>1501</v>
      </c>
      <c r="AM1332" s="46">
        <v>14460</v>
      </c>
      <c r="AN1332" s="46">
        <v>10000</v>
      </c>
      <c r="AO1332" s="46">
        <v>4460</v>
      </c>
      <c r="AP1332" s="45">
        <v>32</v>
      </c>
      <c r="AQ1332" s="45"/>
      <c r="AR1332" s="45" t="str">
        <f>IFERROR(VLOOKUP(AB1332,'Pedidos marco'!$A$1:$D$10000,4,0)," ")</f>
        <v xml:space="preserve"> </v>
      </c>
      <c r="AS1332" s="45">
        <f t="shared" si="140"/>
        <v>8</v>
      </c>
      <c r="AT1332" s="45" t="str">
        <f t="shared" si="141"/>
        <v>08</v>
      </c>
      <c r="AU1332" s="47">
        <v>10</v>
      </c>
      <c r="AV1332" s="19" t="str">
        <f t="shared" si="142"/>
        <v>04 April</v>
      </c>
      <c r="AW1332" s="19">
        <f t="shared" si="143"/>
        <v>0.16</v>
      </c>
      <c r="AX1332" s="19">
        <f t="shared" si="144"/>
        <v>3.2</v>
      </c>
      <c r="AY1332" s="19" t="e">
        <f>VLOOKUP(AG1332,Cías!$A$1:$E$10000,5,0)</f>
        <v>#N/A</v>
      </c>
      <c r="AZ1332" s="19" t="str">
        <f t="shared" si="145"/>
        <v>1013603</v>
      </c>
      <c r="BA1332" s="19" t="str">
        <f t="shared" si="146"/>
        <v>CALDERON RIVERA FABIAN TARQUINO</v>
      </c>
      <c r="BB1332" s="19" t="e">
        <f>VLOOKUP(AG1332,Cías!$A$1:$E$10000,3,0)</f>
        <v>#N/A</v>
      </c>
      <c r="BC1332" s="19"/>
      <c r="BD1332" s="19"/>
      <c r="BE1332" s="19"/>
      <c r="BF1332" s="19"/>
      <c r="BG1332" s="19"/>
      <c r="BH1332" s="19"/>
      <c r="BI1332" s="19"/>
      <c r="BJ1332" s="19"/>
    </row>
    <row r="1333" spans="1:62" ht="15" x14ac:dyDescent="0.2">
      <c r="A1333" s="19" t="s">
        <v>12662</v>
      </c>
      <c r="B1333" s="19" t="s">
        <v>1479</v>
      </c>
      <c r="C1333" s="43">
        <v>44659</v>
      </c>
      <c r="D1333" s="44">
        <v>0.39444444444443999</v>
      </c>
      <c r="E1333" s="19" t="s">
        <v>12669</v>
      </c>
      <c r="F1333" s="19" t="s">
        <v>12670</v>
      </c>
      <c r="G1333" s="19" t="s">
        <v>12671</v>
      </c>
      <c r="H1333" s="45">
        <v>1115.2</v>
      </c>
      <c r="I1333" s="45">
        <v>1250.3699999999999</v>
      </c>
      <c r="J1333" s="19" t="s">
        <v>1560</v>
      </c>
      <c r="K1333" s="19" t="s">
        <v>12666</v>
      </c>
      <c r="L1333" s="19" t="s">
        <v>12672</v>
      </c>
      <c r="M1333" s="19" t="s">
        <v>12673</v>
      </c>
      <c r="N1333" s="19" t="s">
        <v>12662</v>
      </c>
      <c r="O1333" s="19" t="s">
        <v>367</v>
      </c>
      <c r="P1333" s="19" t="s">
        <v>368</v>
      </c>
      <c r="Q1333" s="46">
        <v>160</v>
      </c>
      <c r="R1333" s="19" t="s">
        <v>1544</v>
      </c>
      <c r="S1333" s="19" t="s">
        <v>7234</v>
      </c>
      <c r="T1333" s="19" t="s">
        <v>70</v>
      </c>
      <c r="U1333" s="19" t="s">
        <v>7235</v>
      </c>
      <c r="V1333" s="19" t="s">
        <v>7236</v>
      </c>
      <c r="W1333" s="19" t="s">
        <v>2800</v>
      </c>
      <c r="X1333" s="19" t="s">
        <v>7237</v>
      </c>
      <c r="Y1333" s="19" t="s">
        <v>2802</v>
      </c>
      <c r="Z1333" s="19" t="s">
        <v>2803</v>
      </c>
      <c r="AA1333" s="46">
        <v>20</v>
      </c>
      <c r="AB1333" s="19" t="s">
        <v>460</v>
      </c>
      <c r="AC1333" s="19" t="s">
        <v>70</v>
      </c>
      <c r="AD1333" s="19" t="s">
        <v>7032</v>
      </c>
      <c r="AE1333" s="19" t="s">
        <v>7033</v>
      </c>
      <c r="AF1333" s="19" t="s">
        <v>1554</v>
      </c>
      <c r="AG1333" s="19" t="s">
        <v>7034</v>
      </c>
      <c r="AH1333" s="19" t="s">
        <v>1499</v>
      </c>
      <c r="AI1333" s="19" t="s">
        <v>1500</v>
      </c>
      <c r="AJ1333" s="45">
        <v>0</v>
      </c>
      <c r="AK1333" s="45">
        <v>0</v>
      </c>
      <c r="AL1333" s="19" t="s">
        <v>1501</v>
      </c>
      <c r="AM1333" s="46">
        <v>12460</v>
      </c>
      <c r="AN1333" s="46">
        <v>8000</v>
      </c>
      <c r="AO1333" s="46">
        <v>4460</v>
      </c>
      <c r="AP1333" s="45">
        <v>25.6</v>
      </c>
      <c r="AQ1333" s="45"/>
      <c r="AR1333" s="45" t="str">
        <f>IFERROR(VLOOKUP(AB1333,'Pedidos marco'!$A$1:$D$10000,4,0)," ")</f>
        <v xml:space="preserve"> </v>
      </c>
      <c r="AS1333" s="45">
        <f t="shared" si="140"/>
        <v>8</v>
      </c>
      <c r="AT1333" s="45" t="str">
        <f t="shared" si="141"/>
        <v>08</v>
      </c>
      <c r="AU1333" s="47">
        <v>8</v>
      </c>
      <c r="AV1333" s="19" t="str">
        <f t="shared" si="142"/>
        <v>04 April</v>
      </c>
      <c r="AW1333" s="19">
        <f t="shared" si="143"/>
        <v>0.16</v>
      </c>
      <c r="AX1333" s="19">
        <f t="shared" si="144"/>
        <v>3.2</v>
      </c>
      <c r="AY1333" s="19" t="e">
        <f>VLOOKUP(AG1333,Cías!$A$1:$E$10000,5,0)</f>
        <v>#N/A</v>
      </c>
      <c r="AZ1333" s="19" t="str">
        <f t="shared" si="145"/>
        <v>1013603</v>
      </c>
      <c r="BA1333" s="19" t="str">
        <f t="shared" si="146"/>
        <v>CALDERON RIVERA FABIAN TARQUINO</v>
      </c>
      <c r="BB1333" s="19" t="e">
        <f>VLOOKUP(AG1333,Cías!$A$1:$E$10000,3,0)</f>
        <v>#N/A</v>
      </c>
      <c r="BC1333" s="19"/>
      <c r="BD1333" s="19"/>
      <c r="BE1333" s="19"/>
      <c r="BF1333" s="19"/>
      <c r="BG1333" s="19"/>
      <c r="BH1333" s="19"/>
      <c r="BI1333" s="19"/>
      <c r="BJ1333" s="19"/>
    </row>
    <row r="1334" spans="1:62" ht="15" x14ac:dyDescent="0.2">
      <c r="A1334" s="19" t="s">
        <v>12674</v>
      </c>
      <c r="B1334" s="19" t="s">
        <v>1479</v>
      </c>
      <c r="C1334" s="43">
        <v>44659</v>
      </c>
      <c r="D1334" s="44">
        <v>0.40277777777778001</v>
      </c>
      <c r="E1334" s="19" t="s">
        <v>12675</v>
      </c>
      <c r="F1334" s="19" t="s">
        <v>12676</v>
      </c>
      <c r="G1334" s="19" t="s">
        <v>12677</v>
      </c>
      <c r="H1334" s="45">
        <v>3115.2</v>
      </c>
      <c r="I1334" s="45">
        <v>3492.78</v>
      </c>
      <c r="J1334" s="19" t="s">
        <v>1560</v>
      </c>
      <c r="K1334" s="19" t="s">
        <v>12678</v>
      </c>
      <c r="L1334" s="19" t="s">
        <v>12679</v>
      </c>
      <c r="M1334" s="19" t="s">
        <v>12680</v>
      </c>
      <c r="N1334" s="19" t="s">
        <v>12674</v>
      </c>
      <c r="O1334" s="19" t="s">
        <v>1641</v>
      </c>
      <c r="P1334" s="19" t="s">
        <v>1642</v>
      </c>
      <c r="Q1334" s="46">
        <v>480</v>
      </c>
      <c r="R1334" s="19" t="s">
        <v>1544</v>
      </c>
      <c r="S1334" s="19" t="s">
        <v>4070</v>
      </c>
      <c r="T1334" s="19" t="s">
        <v>4071</v>
      </c>
      <c r="U1334" s="19" t="s">
        <v>4072</v>
      </c>
      <c r="V1334" s="19" t="s">
        <v>2126</v>
      </c>
      <c r="W1334" s="19" t="s">
        <v>4073</v>
      </c>
      <c r="X1334" s="19" t="s">
        <v>4074</v>
      </c>
      <c r="Y1334" s="19" t="s">
        <v>4075</v>
      </c>
      <c r="Z1334" s="19" t="s">
        <v>4076</v>
      </c>
      <c r="AA1334" s="46">
        <v>468</v>
      </c>
      <c r="AB1334" s="19" t="s">
        <v>472</v>
      </c>
      <c r="AC1334" s="19" t="s">
        <v>94</v>
      </c>
      <c r="AD1334" s="19" t="s">
        <v>10461</v>
      </c>
      <c r="AE1334" s="19" t="s">
        <v>1481</v>
      </c>
      <c r="AF1334" s="19" t="s">
        <v>1719</v>
      </c>
      <c r="AG1334" s="19" t="s">
        <v>10462</v>
      </c>
      <c r="AH1334" s="19" t="s">
        <v>1594</v>
      </c>
      <c r="AI1334" s="19" t="s">
        <v>1595</v>
      </c>
      <c r="AJ1334" s="45">
        <v>0.05</v>
      </c>
      <c r="AK1334" s="45">
        <v>24</v>
      </c>
      <c r="AL1334" s="19" t="s">
        <v>1501</v>
      </c>
      <c r="AM1334" s="46">
        <v>39820</v>
      </c>
      <c r="AN1334" s="46">
        <v>24040</v>
      </c>
      <c r="AO1334" s="46">
        <v>15780</v>
      </c>
      <c r="AP1334" s="45">
        <v>552</v>
      </c>
      <c r="AQ1334" s="45"/>
      <c r="AR1334" s="45" t="str">
        <f>IFERROR(VLOOKUP(AB1334,'Pedidos marco'!$A$1:$D$10000,4,0)," ")</f>
        <v xml:space="preserve"> </v>
      </c>
      <c r="AS1334" s="45">
        <f t="shared" si="140"/>
        <v>8</v>
      </c>
      <c r="AT1334" s="45" t="str">
        <f t="shared" si="141"/>
        <v>08</v>
      </c>
      <c r="AU1334" s="47">
        <v>24</v>
      </c>
      <c r="AV1334" s="19" t="str">
        <f t="shared" si="142"/>
        <v>04 April</v>
      </c>
      <c r="AW1334" s="19">
        <f t="shared" si="143"/>
        <v>1.1499999999999999</v>
      </c>
      <c r="AX1334" s="19">
        <f t="shared" si="144"/>
        <v>23</v>
      </c>
      <c r="AY1334" s="19" t="e">
        <f>VLOOKUP(AG1334,Cías!$A$1:$E$10000,5,0)</f>
        <v>#N/A</v>
      </c>
      <c r="AZ1334" s="19" t="str">
        <f t="shared" si="145"/>
        <v>1013241</v>
      </c>
      <c r="BA1334" s="19" t="str">
        <f t="shared" si="146"/>
        <v>COMPAÑÍA DE TRANSPORTE DE CARGA PES</v>
      </c>
      <c r="BB1334" s="19" t="e">
        <f>VLOOKUP(AG1334,Cías!$A$1:$E$10000,3,0)</f>
        <v>#N/A</v>
      </c>
      <c r="BC1334" s="19"/>
      <c r="BD1334" s="19"/>
      <c r="BE1334" s="19"/>
      <c r="BF1334" s="19"/>
      <c r="BG1334" s="19"/>
      <c r="BH1334" s="19"/>
      <c r="BI1334" s="19"/>
      <c r="BJ1334" s="19"/>
    </row>
    <row r="1335" spans="1:62" ht="15" x14ac:dyDescent="0.2">
      <c r="A1335" s="19" t="s">
        <v>12681</v>
      </c>
      <c r="B1335" s="19" t="s">
        <v>1479</v>
      </c>
      <c r="C1335" s="43">
        <v>44659</v>
      </c>
      <c r="D1335" s="44">
        <v>0.40625</v>
      </c>
      <c r="E1335" s="19" t="s">
        <v>12682</v>
      </c>
      <c r="F1335" s="19" t="s">
        <v>12683</v>
      </c>
      <c r="G1335" s="19" t="s">
        <v>12684</v>
      </c>
      <c r="H1335" s="45">
        <v>770.4</v>
      </c>
      <c r="I1335" s="45">
        <v>863.78</v>
      </c>
      <c r="J1335" s="19" t="s">
        <v>1560</v>
      </c>
      <c r="K1335" s="19" t="s">
        <v>12685</v>
      </c>
      <c r="L1335" s="19" t="s">
        <v>12686</v>
      </c>
      <c r="M1335" s="19" t="s">
        <v>12687</v>
      </c>
      <c r="N1335" s="19" t="s">
        <v>12681</v>
      </c>
      <c r="O1335" s="19" t="s">
        <v>369</v>
      </c>
      <c r="P1335" s="19" t="s">
        <v>370</v>
      </c>
      <c r="Q1335" s="46">
        <v>120</v>
      </c>
      <c r="R1335" s="19" t="s">
        <v>1544</v>
      </c>
      <c r="S1335" s="19" t="s">
        <v>12688</v>
      </c>
      <c r="T1335" s="19" t="s">
        <v>12689</v>
      </c>
      <c r="U1335" s="19" t="s">
        <v>12690</v>
      </c>
      <c r="V1335" s="19" t="s">
        <v>12691</v>
      </c>
      <c r="W1335" s="19" t="s">
        <v>415</v>
      </c>
      <c r="X1335" s="19" t="s">
        <v>12692</v>
      </c>
      <c r="Y1335" s="19" t="s">
        <v>1511</v>
      </c>
      <c r="Z1335" s="19" t="s">
        <v>1512</v>
      </c>
      <c r="AA1335" s="46">
        <v>113</v>
      </c>
      <c r="AB1335" s="19" t="s">
        <v>455</v>
      </c>
      <c r="AC1335" s="19" t="s">
        <v>58</v>
      </c>
      <c r="AD1335" s="19" t="s">
        <v>4023</v>
      </c>
      <c r="AE1335" s="19" t="s">
        <v>4024</v>
      </c>
      <c r="AF1335" s="19" t="s">
        <v>1554</v>
      </c>
      <c r="AG1335" s="19" t="s">
        <v>4025</v>
      </c>
      <c r="AH1335" s="19" t="s">
        <v>1499</v>
      </c>
      <c r="AI1335" s="19" t="s">
        <v>1500</v>
      </c>
      <c r="AJ1335" s="45">
        <v>0</v>
      </c>
      <c r="AK1335" s="45">
        <v>0</v>
      </c>
      <c r="AL1335" s="19" t="s">
        <v>1501</v>
      </c>
      <c r="AM1335" s="46">
        <v>10605</v>
      </c>
      <c r="AN1335" s="46">
        <v>6020</v>
      </c>
      <c r="AO1335" s="46">
        <v>4585</v>
      </c>
      <c r="AP1335" s="45">
        <v>55.2</v>
      </c>
      <c r="AQ1335" s="45"/>
      <c r="AR1335" s="45" t="str">
        <f>IFERROR(VLOOKUP(AB1335,'Pedidos marco'!$A$1:$D$10000,4,0)," ")</f>
        <v xml:space="preserve"> </v>
      </c>
      <c r="AS1335" s="45">
        <f t="shared" si="140"/>
        <v>8</v>
      </c>
      <c r="AT1335" s="45" t="str">
        <f t="shared" si="141"/>
        <v>08</v>
      </c>
      <c r="AU1335" s="47">
        <v>6</v>
      </c>
      <c r="AV1335" s="19" t="str">
        <f t="shared" si="142"/>
        <v>04 April</v>
      </c>
      <c r="AW1335" s="19">
        <f t="shared" si="143"/>
        <v>0.46</v>
      </c>
      <c r="AX1335" s="19">
        <f t="shared" si="144"/>
        <v>9.2000000000000011</v>
      </c>
      <c r="AY1335" s="19" t="e">
        <f>VLOOKUP(AG1335,Cías!$A$1:$E$10000,5,0)</f>
        <v>#N/A</v>
      </c>
      <c r="AZ1335" s="19" t="str">
        <f t="shared" si="145"/>
        <v>1012819</v>
      </c>
      <c r="BA1335" s="19" t="str">
        <f t="shared" si="146"/>
        <v>BRAVO VASQUEZ JOSE LUIS SIGIFREDO</v>
      </c>
      <c r="BB1335" s="19" t="e">
        <f>VLOOKUP(AG1335,Cías!$A$1:$E$10000,3,0)</f>
        <v>#N/A</v>
      </c>
      <c r="BC1335" s="19"/>
      <c r="BD1335" s="19"/>
      <c r="BE1335" s="19"/>
      <c r="BF1335" s="19"/>
      <c r="BG1335" s="19"/>
      <c r="BH1335" s="19"/>
      <c r="BI1335" s="19"/>
      <c r="BJ1335" s="19"/>
    </row>
    <row r="1336" spans="1:62" ht="15" x14ac:dyDescent="0.2">
      <c r="A1336" s="19" t="s">
        <v>12681</v>
      </c>
      <c r="B1336" s="19" t="s">
        <v>1479</v>
      </c>
      <c r="C1336" s="43">
        <v>44659</v>
      </c>
      <c r="D1336" s="44">
        <v>0.40625</v>
      </c>
      <c r="E1336" s="19" t="s">
        <v>12693</v>
      </c>
      <c r="F1336" s="19" t="s">
        <v>12694</v>
      </c>
      <c r="G1336" s="19" t="s">
        <v>12695</v>
      </c>
      <c r="H1336" s="45">
        <v>1663.2</v>
      </c>
      <c r="I1336" s="45">
        <v>1864.79</v>
      </c>
      <c r="J1336" s="19" t="s">
        <v>1560</v>
      </c>
      <c r="K1336" s="19" t="s">
        <v>12685</v>
      </c>
      <c r="L1336" s="19" t="s">
        <v>12696</v>
      </c>
      <c r="M1336" s="19" t="s">
        <v>12697</v>
      </c>
      <c r="N1336" s="19" t="s">
        <v>12681</v>
      </c>
      <c r="O1336" s="19" t="s">
        <v>367</v>
      </c>
      <c r="P1336" s="19" t="s">
        <v>368</v>
      </c>
      <c r="Q1336" s="46">
        <v>240</v>
      </c>
      <c r="R1336" s="19" t="s">
        <v>1544</v>
      </c>
      <c r="S1336" s="19" t="s">
        <v>12688</v>
      </c>
      <c r="T1336" s="19" t="s">
        <v>12689</v>
      </c>
      <c r="U1336" s="19" t="s">
        <v>12690</v>
      </c>
      <c r="V1336" s="19" t="s">
        <v>12691</v>
      </c>
      <c r="W1336" s="19" t="s">
        <v>415</v>
      </c>
      <c r="X1336" s="19" t="s">
        <v>12692</v>
      </c>
      <c r="Y1336" s="19" t="s">
        <v>1511</v>
      </c>
      <c r="Z1336" s="19" t="s">
        <v>1512</v>
      </c>
      <c r="AA1336" s="46">
        <v>113</v>
      </c>
      <c r="AB1336" s="19" t="s">
        <v>455</v>
      </c>
      <c r="AC1336" s="19" t="s">
        <v>58</v>
      </c>
      <c r="AD1336" s="19" t="s">
        <v>4023</v>
      </c>
      <c r="AE1336" s="19" t="s">
        <v>4024</v>
      </c>
      <c r="AF1336" s="19" t="s">
        <v>1554</v>
      </c>
      <c r="AG1336" s="19" t="s">
        <v>4025</v>
      </c>
      <c r="AH1336" s="19" t="s">
        <v>1499</v>
      </c>
      <c r="AI1336" s="19" t="s">
        <v>1500</v>
      </c>
      <c r="AJ1336" s="45">
        <v>0</v>
      </c>
      <c r="AK1336" s="45">
        <v>0</v>
      </c>
      <c r="AL1336" s="19" t="s">
        <v>1501</v>
      </c>
      <c r="AM1336" s="46">
        <v>16625</v>
      </c>
      <c r="AN1336" s="46">
        <v>12040</v>
      </c>
      <c r="AO1336" s="46">
        <v>4585</v>
      </c>
      <c r="AP1336" s="45">
        <v>110.4</v>
      </c>
      <c r="AQ1336" s="45"/>
      <c r="AR1336" s="45" t="str">
        <f>IFERROR(VLOOKUP(AB1336,'Pedidos marco'!$A$1:$D$10000,4,0)," ")</f>
        <v xml:space="preserve"> </v>
      </c>
      <c r="AS1336" s="45">
        <f t="shared" si="140"/>
        <v>8</v>
      </c>
      <c r="AT1336" s="45" t="str">
        <f t="shared" si="141"/>
        <v>08</v>
      </c>
      <c r="AU1336" s="47">
        <v>12</v>
      </c>
      <c r="AV1336" s="19" t="str">
        <f t="shared" si="142"/>
        <v>04 April</v>
      </c>
      <c r="AW1336" s="19">
        <f t="shared" si="143"/>
        <v>0.46</v>
      </c>
      <c r="AX1336" s="19">
        <f t="shared" si="144"/>
        <v>9.2000000000000011</v>
      </c>
      <c r="AY1336" s="19" t="e">
        <f>VLOOKUP(AG1336,Cías!$A$1:$E$10000,5,0)</f>
        <v>#N/A</v>
      </c>
      <c r="AZ1336" s="19" t="str">
        <f t="shared" si="145"/>
        <v>1012819</v>
      </c>
      <c r="BA1336" s="19" t="str">
        <f t="shared" si="146"/>
        <v>BRAVO VASQUEZ JOSE LUIS SIGIFREDO</v>
      </c>
      <c r="BB1336" s="19" t="e">
        <f>VLOOKUP(AG1336,Cías!$A$1:$E$10000,3,0)</f>
        <v>#N/A</v>
      </c>
      <c r="BC1336" s="19"/>
      <c r="BD1336" s="19"/>
      <c r="BE1336" s="19"/>
      <c r="BF1336" s="19"/>
      <c r="BG1336" s="19"/>
      <c r="BH1336" s="19"/>
      <c r="BI1336" s="19"/>
      <c r="BJ1336" s="19"/>
    </row>
    <row r="1337" spans="1:62" ht="15" x14ac:dyDescent="0.2">
      <c r="A1337" s="19" t="s">
        <v>12698</v>
      </c>
      <c r="B1337" s="19" t="s">
        <v>1479</v>
      </c>
      <c r="C1337" s="43">
        <v>44659</v>
      </c>
      <c r="D1337" s="44">
        <v>0.40972222222221999</v>
      </c>
      <c r="E1337" s="19" t="s">
        <v>12699</v>
      </c>
      <c r="F1337" s="19" t="s">
        <v>12700</v>
      </c>
      <c r="G1337" s="19" t="s">
        <v>12701</v>
      </c>
      <c r="H1337" s="45">
        <v>813.6</v>
      </c>
      <c r="I1337" s="45">
        <v>912.21</v>
      </c>
      <c r="J1337" s="19" t="s">
        <v>1560</v>
      </c>
      <c r="K1337" s="19" t="s">
        <v>12702</v>
      </c>
      <c r="L1337" s="19" t="s">
        <v>12703</v>
      </c>
      <c r="M1337" s="19" t="s">
        <v>12704</v>
      </c>
      <c r="N1337" s="19" t="s">
        <v>12698</v>
      </c>
      <c r="O1337" s="19" t="s">
        <v>371</v>
      </c>
      <c r="P1337" s="19" t="s">
        <v>372</v>
      </c>
      <c r="Q1337" s="46">
        <v>120</v>
      </c>
      <c r="R1337" s="19" t="s">
        <v>1544</v>
      </c>
      <c r="S1337" s="19" t="s">
        <v>2839</v>
      </c>
      <c r="T1337" s="19" t="s">
        <v>2840</v>
      </c>
      <c r="U1337" s="19" t="s">
        <v>6267</v>
      </c>
      <c r="V1337" s="19" t="s">
        <v>6268</v>
      </c>
      <c r="W1337" s="19" t="s">
        <v>1798</v>
      </c>
      <c r="X1337" s="19" t="s">
        <v>6269</v>
      </c>
      <c r="Y1337" s="19" t="s">
        <v>1800</v>
      </c>
      <c r="Z1337" s="19" t="s">
        <v>1801</v>
      </c>
      <c r="AA1337" s="46">
        <v>159</v>
      </c>
      <c r="AB1337" s="19" t="s">
        <v>548</v>
      </c>
      <c r="AC1337" s="19" t="s">
        <v>248</v>
      </c>
      <c r="AD1337" s="19" t="s">
        <v>5973</v>
      </c>
      <c r="AE1337" s="19" t="s">
        <v>5974</v>
      </c>
      <c r="AF1337" s="19" t="s">
        <v>1592</v>
      </c>
      <c r="AG1337" s="19" t="s">
        <v>5975</v>
      </c>
      <c r="AH1337" s="19" t="s">
        <v>1499</v>
      </c>
      <c r="AI1337" s="19" t="s">
        <v>1500</v>
      </c>
      <c r="AJ1337" s="45">
        <v>0</v>
      </c>
      <c r="AK1337" s="45">
        <v>0</v>
      </c>
      <c r="AL1337" s="19" t="s">
        <v>1501</v>
      </c>
      <c r="AM1337" s="46">
        <v>14123.529</v>
      </c>
      <c r="AN1337" s="46">
        <v>6003.5290000000005</v>
      </c>
      <c r="AO1337" s="46">
        <v>8120</v>
      </c>
      <c r="AP1337" s="45">
        <v>69.599999999999994</v>
      </c>
      <c r="AQ1337" s="45"/>
      <c r="AR1337" s="45" t="str">
        <f>IFERROR(VLOOKUP(AB1337,'Pedidos marco'!$A$1:$D$10000,4,0)," ")</f>
        <v xml:space="preserve"> </v>
      </c>
      <c r="AS1337" s="45">
        <f t="shared" si="140"/>
        <v>8</v>
      </c>
      <c r="AT1337" s="45" t="str">
        <f t="shared" si="141"/>
        <v>08</v>
      </c>
      <c r="AU1337" s="47">
        <v>6</v>
      </c>
      <c r="AV1337" s="19" t="str">
        <f t="shared" si="142"/>
        <v>04 April</v>
      </c>
      <c r="AW1337" s="19">
        <f t="shared" si="143"/>
        <v>0.57999999999999996</v>
      </c>
      <c r="AX1337" s="19">
        <f t="shared" si="144"/>
        <v>11.6</v>
      </c>
      <c r="AY1337" s="19" t="e">
        <f>VLOOKUP(AG1337,Cías!$A$1:$E$10000,5,0)</f>
        <v>#N/A</v>
      </c>
      <c r="AZ1337" s="19" t="str">
        <f t="shared" si="145"/>
        <v>1013643</v>
      </c>
      <c r="BA1337" s="19" t="str">
        <f t="shared" si="146"/>
        <v>POZO TARUPI MARCELO JAVIER</v>
      </c>
      <c r="BB1337" s="19" t="e">
        <f>VLOOKUP(AG1337,Cías!$A$1:$E$10000,3,0)</f>
        <v>#N/A</v>
      </c>
      <c r="BC1337" s="19"/>
      <c r="BD1337" s="19"/>
      <c r="BE1337" s="19"/>
      <c r="BF1337" s="19"/>
      <c r="BG1337" s="19"/>
      <c r="BH1337" s="19"/>
      <c r="BI1337" s="19"/>
      <c r="BJ1337" s="19"/>
    </row>
    <row r="1338" spans="1:62" ht="15" x14ac:dyDescent="0.2">
      <c r="A1338" s="19" t="s">
        <v>12698</v>
      </c>
      <c r="B1338" s="19" t="s">
        <v>1479</v>
      </c>
      <c r="C1338" s="43">
        <v>44659</v>
      </c>
      <c r="D1338" s="44">
        <v>0.40972222222221999</v>
      </c>
      <c r="E1338" s="19" t="s">
        <v>12705</v>
      </c>
      <c r="F1338" s="19" t="s">
        <v>12706</v>
      </c>
      <c r="G1338" s="19" t="s">
        <v>12707</v>
      </c>
      <c r="H1338" s="45">
        <v>3746.4</v>
      </c>
      <c r="I1338" s="45">
        <v>4200.49</v>
      </c>
      <c r="J1338" s="19" t="s">
        <v>1560</v>
      </c>
      <c r="K1338" s="19" t="s">
        <v>12708</v>
      </c>
      <c r="L1338" s="19" t="s">
        <v>12709</v>
      </c>
      <c r="M1338" s="19" t="s">
        <v>12710</v>
      </c>
      <c r="N1338" s="19" t="s">
        <v>12698</v>
      </c>
      <c r="O1338" s="19" t="s">
        <v>367</v>
      </c>
      <c r="P1338" s="19" t="s">
        <v>368</v>
      </c>
      <c r="Q1338" s="46">
        <v>560</v>
      </c>
      <c r="R1338" s="19" t="s">
        <v>1544</v>
      </c>
      <c r="S1338" s="19" t="s">
        <v>2839</v>
      </c>
      <c r="T1338" s="19" t="s">
        <v>2840</v>
      </c>
      <c r="U1338" s="19" t="s">
        <v>6267</v>
      </c>
      <c r="V1338" s="19" t="s">
        <v>6268</v>
      </c>
      <c r="W1338" s="19" t="s">
        <v>1798</v>
      </c>
      <c r="X1338" s="19" t="s">
        <v>6269</v>
      </c>
      <c r="Y1338" s="19" t="s">
        <v>1800</v>
      </c>
      <c r="Z1338" s="19" t="s">
        <v>1801</v>
      </c>
      <c r="AA1338" s="46">
        <v>159</v>
      </c>
      <c r="AB1338" s="19" t="s">
        <v>548</v>
      </c>
      <c r="AC1338" s="19" t="s">
        <v>248</v>
      </c>
      <c r="AD1338" s="19" t="s">
        <v>5973</v>
      </c>
      <c r="AE1338" s="19" t="s">
        <v>5974</v>
      </c>
      <c r="AF1338" s="19" t="s">
        <v>1592</v>
      </c>
      <c r="AG1338" s="19" t="s">
        <v>5975</v>
      </c>
      <c r="AH1338" s="19" t="s">
        <v>1499</v>
      </c>
      <c r="AI1338" s="19" t="s">
        <v>1500</v>
      </c>
      <c r="AJ1338" s="45">
        <v>0</v>
      </c>
      <c r="AK1338" s="45">
        <v>0</v>
      </c>
      <c r="AL1338" s="19" t="s">
        <v>1501</v>
      </c>
      <c r="AM1338" s="46">
        <v>36136.470999999998</v>
      </c>
      <c r="AN1338" s="46">
        <v>28016.471000000001</v>
      </c>
      <c r="AO1338" s="46">
        <v>8120</v>
      </c>
      <c r="AP1338" s="45">
        <v>324.8</v>
      </c>
      <c r="AQ1338" s="45"/>
      <c r="AR1338" s="45" t="str">
        <f>IFERROR(VLOOKUP(AB1338,'Pedidos marco'!$A$1:$D$10000,4,0)," ")</f>
        <v xml:space="preserve"> </v>
      </c>
      <c r="AS1338" s="45">
        <f t="shared" si="140"/>
        <v>8</v>
      </c>
      <c r="AT1338" s="45" t="str">
        <f t="shared" si="141"/>
        <v>08</v>
      </c>
      <c r="AU1338" s="47">
        <v>28</v>
      </c>
      <c r="AV1338" s="19" t="str">
        <f t="shared" si="142"/>
        <v>04 April</v>
      </c>
      <c r="AW1338" s="19">
        <f t="shared" si="143"/>
        <v>0.58000000000000007</v>
      </c>
      <c r="AX1338" s="19">
        <f t="shared" si="144"/>
        <v>11.6</v>
      </c>
      <c r="AY1338" s="19" t="e">
        <f>VLOOKUP(AG1338,Cías!$A$1:$E$10000,5,0)</f>
        <v>#N/A</v>
      </c>
      <c r="AZ1338" s="19" t="str">
        <f t="shared" si="145"/>
        <v>1013643</v>
      </c>
      <c r="BA1338" s="19" t="str">
        <f t="shared" si="146"/>
        <v>POZO TARUPI MARCELO JAVIER</v>
      </c>
      <c r="BB1338" s="19" t="e">
        <f>VLOOKUP(AG1338,Cías!$A$1:$E$10000,3,0)</f>
        <v>#N/A</v>
      </c>
      <c r="BC1338" s="19"/>
      <c r="BD1338" s="19"/>
      <c r="BE1338" s="19"/>
      <c r="BF1338" s="19"/>
      <c r="BG1338" s="19"/>
      <c r="BH1338" s="19"/>
      <c r="BI1338" s="19"/>
      <c r="BJ1338" s="19"/>
    </row>
    <row r="1339" spans="1:62" ht="15" x14ac:dyDescent="0.2">
      <c r="A1339" s="19" t="s">
        <v>12711</v>
      </c>
      <c r="B1339" s="19" t="s">
        <v>1479</v>
      </c>
      <c r="C1339" s="43">
        <v>44659</v>
      </c>
      <c r="D1339" s="44">
        <v>0.41805555555556001</v>
      </c>
      <c r="E1339" s="19" t="s">
        <v>12712</v>
      </c>
      <c r="F1339" s="19" t="s">
        <v>1481</v>
      </c>
      <c r="G1339" s="19" t="s">
        <v>1481</v>
      </c>
      <c r="H1339" s="45">
        <v>0</v>
      </c>
      <c r="I1339" s="45">
        <v>0</v>
      </c>
      <c r="J1339" s="19" t="s">
        <v>1482</v>
      </c>
      <c r="K1339" s="19" t="s">
        <v>12713</v>
      </c>
      <c r="L1339" s="19" t="s">
        <v>12714</v>
      </c>
      <c r="M1339" s="19" t="s">
        <v>12715</v>
      </c>
      <c r="N1339" s="19" t="s">
        <v>12711</v>
      </c>
      <c r="O1339" s="19" t="s">
        <v>371</v>
      </c>
      <c r="P1339" s="19" t="s">
        <v>372</v>
      </c>
      <c r="Q1339" s="46">
        <v>360</v>
      </c>
      <c r="R1339" s="19" t="s">
        <v>1544</v>
      </c>
      <c r="S1339" s="19" t="s">
        <v>1545</v>
      </c>
      <c r="T1339" s="19" t="s">
        <v>74</v>
      </c>
      <c r="U1339" s="19" t="s">
        <v>1546</v>
      </c>
      <c r="V1339" s="19" t="s">
        <v>1547</v>
      </c>
      <c r="W1339" s="19" t="s">
        <v>1548</v>
      </c>
      <c r="X1339" s="19" t="s">
        <v>1549</v>
      </c>
      <c r="Y1339" s="19" t="s">
        <v>1550</v>
      </c>
      <c r="Z1339" s="19" t="s">
        <v>1551</v>
      </c>
      <c r="AA1339" s="46">
        <v>178</v>
      </c>
      <c r="AB1339" s="19" t="s">
        <v>505</v>
      </c>
      <c r="AC1339" s="19" t="s">
        <v>159</v>
      </c>
      <c r="AD1339" s="19" t="s">
        <v>6669</v>
      </c>
      <c r="AE1339" s="19" t="s">
        <v>6670</v>
      </c>
      <c r="AF1339" s="19" t="s">
        <v>1554</v>
      </c>
      <c r="AG1339" s="19" t="s">
        <v>3398</v>
      </c>
      <c r="AH1339" s="19" t="s">
        <v>1499</v>
      </c>
      <c r="AI1339" s="19" t="s">
        <v>1500</v>
      </c>
      <c r="AJ1339" s="45">
        <v>0</v>
      </c>
      <c r="AK1339" s="45">
        <v>0</v>
      </c>
      <c r="AL1339" s="19" t="s">
        <v>1501</v>
      </c>
      <c r="AM1339" s="46">
        <v>27160</v>
      </c>
      <c r="AN1339" s="46">
        <v>18010</v>
      </c>
      <c r="AO1339" s="46">
        <v>9150</v>
      </c>
      <c r="AP1339" s="45">
        <v>248.4</v>
      </c>
      <c r="AQ1339" s="45"/>
      <c r="AR1339" s="45" t="str">
        <f>IFERROR(VLOOKUP(AB1339,'Pedidos marco'!$A$1:$D$10000,4,0)," ")</f>
        <v xml:space="preserve"> </v>
      </c>
      <c r="AS1339" s="45">
        <f t="shared" si="140"/>
        <v>8</v>
      </c>
      <c r="AT1339" s="45" t="str">
        <f t="shared" si="141"/>
        <v>08</v>
      </c>
      <c r="AU1339" s="47">
        <v>18</v>
      </c>
      <c r="AV1339" s="19" t="str">
        <f t="shared" si="142"/>
        <v>04 April</v>
      </c>
      <c r="AW1339" s="19">
        <f t="shared" si="143"/>
        <v>0.69000000000000006</v>
      </c>
      <c r="AX1339" s="19">
        <f t="shared" si="144"/>
        <v>13.8</v>
      </c>
      <c r="AY1339" s="19" t="e">
        <f>VLOOKUP(AG1339,Cías!$A$1:$E$10000,5,0)</f>
        <v>#N/A</v>
      </c>
      <c r="AZ1339" s="19" t="str">
        <f t="shared" si="145"/>
        <v>1013505</v>
      </c>
      <c r="BA1339" s="19" t="str">
        <f t="shared" si="146"/>
        <v>HERMOZA LOZADA JORGE ABDON</v>
      </c>
      <c r="BB1339" s="19" t="e">
        <f>VLOOKUP(AG1339,Cías!$A$1:$E$10000,3,0)</f>
        <v>#N/A</v>
      </c>
      <c r="BC1339" s="19"/>
      <c r="BD1339" s="19"/>
      <c r="BE1339" s="19"/>
      <c r="BF1339" s="19"/>
      <c r="BG1339" s="19"/>
      <c r="BH1339" s="19"/>
      <c r="BI1339" s="19"/>
      <c r="BJ1339" s="19"/>
    </row>
    <row r="1340" spans="1:62" ht="15" x14ac:dyDescent="0.2">
      <c r="A1340" s="19" t="s">
        <v>12716</v>
      </c>
      <c r="B1340" s="19" t="s">
        <v>1479</v>
      </c>
      <c r="C1340" s="43">
        <v>44659</v>
      </c>
      <c r="D1340" s="44">
        <v>0.42222222222222</v>
      </c>
      <c r="E1340" s="19" t="s">
        <v>12717</v>
      </c>
      <c r="F1340" s="19" t="s">
        <v>12718</v>
      </c>
      <c r="G1340" s="19" t="s">
        <v>12719</v>
      </c>
      <c r="H1340" s="45">
        <v>1278</v>
      </c>
      <c r="I1340" s="45">
        <v>1432.9</v>
      </c>
      <c r="J1340" s="19" t="s">
        <v>1560</v>
      </c>
      <c r="K1340" s="19" t="s">
        <v>12720</v>
      </c>
      <c r="L1340" s="19" t="s">
        <v>12721</v>
      </c>
      <c r="M1340" s="19" t="s">
        <v>12722</v>
      </c>
      <c r="N1340" s="19" t="s">
        <v>12716</v>
      </c>
      <c r="O1340" s="19" t="s">
        <v>1641</v>
      </c>
      <c r="P1340" s="19" t="s">
        <v>1642</v>
      </c>
      <c r="Q1340" s="46">
        <v>200</v>
      </c>
      <c r="R1340" s="19" t="s">
        <v>1544</v>
      </c>
      <c r="S1340" s="19" t="s">
        <v>1736</v>
      </c>
      <c r="T1340" s="19" t="s">
        <v>1737</v>
      </c>
      <c r="U1340" s="19" t="s">
        <v>12723</v>
      </c>
      <c r="V1340" s="19" t="s">
        <v>12724</v>
      </c>
      <c r="W1340" s="19" t="s">
        <v>6921</v>
      </c>
      <c r="X1340" s="19" t="s">
        <v>12725</v>
      </c>
      <c r="Y1340" s="19" t="s">
        <v>6923</v>
      </c>
      <c r="Z1340" s="19" t="s">
        <v>6924</v>
      </c>
      <c r="AA1340" s="46">
        <v>258</v>
      </c>
      <c r="AB1340" s="19" t="s">
        <v>551</v>
      </c>
      <c r="AC1340" s="19" t="s">
        <v>256</v>
      </c>
      <c r="AD1340" s="19" t="s">
        <v>5426</v>
      </c>
      <c r="AE1340" s="19" t="s">
        <v>5427</v>
      </c>
      <c r="AF1340" s="19" t="s">
        <v>1719</v>
      </c>
      <c r="AG1340" s="19" t="s">
        <v>5428</v>
      </c>
      <c r="AH1340" s="19" t="s">
        <v>1499</v>
      </c>
      <c r="AI1340" s="19" t="s">
        <v>1500</v>
      </c>
      <c r="AJ1340" s="45">
        <v>0</v>
      </c>
      <c r="AK1340" s="45">
        <v>0</v>
      </c>
      <c r="AL1340" s="19" t="s">
        <v>1501</v>
      </c>
      <c r="AM1340" s="46">
        <v>15085</v>
      </c>
      <c r="AN1340" s="46">
        <v>10025</v>
      </c>
      <c r="AO1340" s="46">
        <v>5060</v>
      </c>
      <c r="AP1340" s="45">
        <v>180</v>
      </c>
      <c r="AQ1340" s="45"/>
      <c r="AR1340" s="45" t="str">
        <f>IFERROR(VLOOKUP(AB1340,'Pedidos marco'!$A$1:$D$10000,4,0)," ")</f>
        <v xml:space="preserve"> </v>
      </c>
      <c r="AS1340" s="45">
        <f t="shared" si="140"/>
        <v>8</v>
      </c>
      <c r="AT1340" s="45" t="str">
        <f t="shared" si="141"/>
        <v>08</v>
      </c>
      <c r="AU1340" s="47">
        <v>10</v>
      </c>
      <c r="AV1340" s="19" t="str">
        <f t="shared" si="142"/>
        <v>04 April</v>
      </c>
      <c r="AW1340" s="19">
        <f t="shared" si="143"/>
        <v>0.9</v>
      </c>
      <c r="AX1340" s="19">
        <f t="shared" si="144"/>
        <v>18</v>
      </c>
      <c r="AY1340" s="19" t="e">
        <f>VLOOKUP(AG1340,Cías!$A$1:$E$10000,5,0)</f>
        <v>#N/A</v>
      </c>
      <c r="AZ1340" s="19" t="str">
        <f t="shared" si="145"/>
        <v>1013556</v>
      </c>
      <c r="BA1340" s="19" t="str">
        <f t="shared" si="146"/>
        <v>RAMIREZ BAEZ FIDEL RAMIRO</v>
      </c>
      <c r="BB1340" s="19" t="e">
        <f>VLOOKUP(AG1340,Cías!$A$1:$E$10000,3,0)</f>
        <v>#N/A</v>
      </c>
      <c r="BC1340" s="19"/>
      <c r="BD1340" s="19"/>
      <c r="BE1340" s="19"/>
      <c r="BF1340" s="19"/>
      <c r="BG1340" s="19"/>
      <c r="BH1340" s="19"/>
      <c r="BI1340" s="19"/>
      <c r="BJ1340" s="19"/>
    </row>
    <row r="1341" spans="1:62" ht="15" x14ac:dyDescent="0.2">
      <c r="A1341" s="19" t="s">
        <v>12716</v>
      </c>
      <c r="B1341" s="19" t="s">
        <v>1479</v>
      </c>
      <c r="C1341" s="43">
        <v>44659</v>
      </c>
      <c r="D1341" s="44">
        <v>0.42222222222222</v>
      </c>
      <c r="E1341" s="19" t="s">
        <v>12726</v>
      </c>
      <c r="F1341" s="19" t="s">
        <v>12727</v>
      </c>
      <c r="G1341" s="19" t="s">
        <v>12728</v>
      </c>
      <c r="H1341" s="45">
        <v>798</v>
      </c>
      <c r="I1341" s="45">
        <v>894.72</v>
      </c>
      <c r="J1341" s="19" t="s">
        <v>1560</v>
      </c>
      <c r="K1341" s="19" t="s">
        <v>12729</v>
      </c>
      <c r="L1341" s="19" t="s">
        <v>12730</v>
      </c>
      <c r="M1341" s="19" t="s">
        <v>12731</v>
      </c>
      <c r="N1341" s="19" t="s">
        <v>12716</v>
      </c>
      <c r="O1341" s="19" t="s">
        <v>1603</v>
      </c>
      <c r="P1341" s="19" t="s">
        <v>1604</v>
      </c>
      <c r="Q1341" s="46">
        <v>120</v>
      </c>
      <c r="R1341" s="19" t="s">
        <v>1544</v>
      </c>
      <c r="S1341" s="19" t="s">
        <v>1736</v>
      </c>
      <c r="T1341" s="19" t="s">
        <v>1737</v>
      </c>
      <c r="U1341" s="19" t="s">
        <v>12732</v>
      </c>
      <c r="V1341" s="19" t="s">
        <v>12733</v>
      </c>
      <c r="W1341" s="19" t="s">
        <v>6921</v>
      </c>
      <c r="X1341" s="19" t="s">
        <v>12734</v>
      </c>
      <c r="Y1341" s="19" t="s">
        <v>6923</v>
      </c>
      <c r="Z1341" s="19" t="s">
        <v>6924</v>
      </c>
      <c r="AA1341" s="46">
        <v>258</v>
      </c>
      <c r="AB1341" s="19" t="s">
        <v>551</v>
      </c>
      <c r="AC1341" s="19" t="s">
        <v>256</v>
      </c>
      <c r="AD1341" s="19" t="s">
        <v>5426</v>
      </c>
      <c r="AE1341" s="19" t="s">
        <v>5427</v>
      </c>
      <c r="AF1341" s="19" t="s">
        <v>1719</v>
      </c>
      <c r="AG1341" s="19" t="s">
        <v>5428</v>
      </c>
      <c r="AH1341" s="19" t="s">
        <v>1499</v>
      </c>
      <c r="AI1341" s="19" t="s">
        <v>1500</v>
      </c>
      <c r="AJ1341" s="45">
        <v>0</v>
      </c>
      <c r="AK1341" s="45">
        <v>0</v>
      </c>
      <c r="AL1341" s="19" t="s">
        <v>1501</v>
      </c>
      <c r="AM1341" s="46">
        <v>11075</v>
      </c>
      <c r="AN1341" s="46">
        <v>6015</v>
      </c>
      <c r="AO1341" s="46">
        <v>5060</v>
      </c>
      <c r="AP1341" s="45">
        <v>108</v>
      </c>
      <c r="AQ1341" s="45"/>
      <c r="AR1341" s="45" t="str">
        <f>IFERROR(VLOOKUP(AB1341,'Pedidos marco'!$A$1:$D$10000,4,0)," ")</f>
        <v xml:space="preserve"> </v>
      </c>
      <c r="AS1341" s="45">
        <f t="shared" si="140"/>
        <v>8</v>
      </c>
      <c r="AT1341" s="45" t="str">
        <f t="shared" si="141"/>
        <v>08</v>
      </c>
      <c r="AU1341" s="47">
        <v>6</v>
      </c>
      <c r="AV1341" s="19" t="str">
        <f t="shared" si="142"/>
        <v>04 April</v>
      </c>
      <c r="AW1341" s="19">
        <f t="shared" si="143"/>
        <v>0.9</v>
      </c>
      <c r="AX1341" s="19">
        <f t="shared" si="144"/>
        <v>18</v>
      </c>
      <c r="AY1341" s="19" t="e">
        <f>VLOOKUP(AG1341,Cías!$A$1:$E$10000,5,0)</f>
        <v>#N/A</v>
      </c>
      <c r="AZ1341" s="19" t="str">
        <f t="shared" si="145"/>
        <v>1013556</v>
      </c>
      <c r="BA1341" s="19" t="str">
        <f t="shared" si="146"/>
        <v>RAMIREZ BAEZ FIDEL RAMIRO</v>
      </c>
      <c r="BB1341" s="19" t="e">
        <f>VLOOKUP(AG1341,Cías!$A$1:$E$10000,3,0)</f>
        <v>#N/A</v>
      </c>
      <c r="BC1341" s="19"/>
      <c r="BD1341" s="19"/>
      <c r="BE1341" s="19"/>
      <c r="BF1341" s="19"/>
      <c r="BG1341" s="19"/>
      <c r="BH1341" s="19"/>
      <c r="BI1341" s="19"/>
      <c r="BJ1341" s="19"/>
    </row>
    <row r="1342" spans="1:62" ht="15" x14ac:dyDescent="0.2">
      <c r="A1342" s="19" t="s">
        <v>12716</v>
      </c>
      <c r="B1342" s="19" t="s">
        <v>1479</v>
      </c>
      <c r="C1342" s="43">
        <v>44659</v>
      </c>
      <c r="D1342" s="44">
        <v>0.42222222222222</v>
      </c>
      <c r="E1342" s="19" t="s">
        <v>12735</v>
      </c>
      <c r="F1342" s="19" t="s">
        <v>12736</v>
      </c>
      <c r="G1342" s="19" t="s">
        <v>12737</v>
      </c>
      <c r="H1342" s="45">
        <v>1064</v>
      </c>
      <c r="I1342" s="45">
        <v>1192.96</v>
      </c>
      <c r="J1342" s="19" t="s">
        <v>1560</v>
      </c>
      <c r="K1342" s="19" t="s">
        <v>12720</v>
      </c>
      <c r="L1342" s="19" t="s">
        <v>12738</v>
      </c>
      <c r="M1342" s="19" t="s">
        <v>12739</v>
      </c>
      <c r="N1342" s="19" t="s">
        <v>12716</v>
      </c>
      <c r="O1342" s="19" t="s">
        <v>1603</v>
      </c>
      <c r="P1342" s="19" t="s">
        <v>1604</v>
      </c>
      <c r="Q1342" s="46">
        <v>160</v>
      </c>
      <c r="R1342" s="19" t="s">
        <v>1544</v>
      </c>
      <c r="S1342" s="19" t="s">
        <v>1736</v>
      </c>
      <c r="T1342" s="19" t="s">
        <v>1737</v>
      </c>
      <c r="U1342" s="19" t="s">
        <v>12723</v>
      </c>
      <c r="V1342" s="19" t="s">
        <v>12724</v>
      </c>
      <c r="W1342" s="19" t="s">
        <v>6921</v>
      </c>
      <c r="X1342" s="19" t="s">
        <v>12725</v>
      </c>
      <c r="Y1342" s="19" t="s">
        <v>6923</v>
      </c>
      <c r="Z1342" s="19" t="s">
        <v>6924</v>
      </c>
      <c r="AA1342" s="46">
        <v>258</v>
      </c>
      <c r="AB1342" s="19" t="s">
        <v>551</v>
      </c>
      <c r="AC1342" s="19" t="s">
        <v>256</v>
      </c>
      <c r="AD1342" s="19" t="s">
        <v>5426</v>
      </c>
      <c r="AE1342" s="19" t="s">
        <v>5427</v>
      </c>
      <c r="AF1342" s="19" t="s">
        <v>1719</v>
      </c>
      <c r="AG1342" s="19" t="s">
        <v>5428</v>
      </c>
      <c r="AH1342" s="19" t="s">
        <v>1499</v>
      </c>
      <c r="AI1342" s="19" t="s">
        <v>1500</v>
      </c>
      <c r="AJ1342" s="45">
        <v>0</v>
      </c>
      <c r="AK1342" s="45">
        <v>0</v>
      </c>
      <c r="AL1342" s="19" t="s">
        <v>1501</v>
      </c>
      <c r="AM1342" s="46">
        <v>13080</v>
      </c>
      <c r="AN1342" s="46">
        <v>8020</v>
      </c>
      <c r="AO1342" s="46">
        <v>5060</v>
      </c>
      <c r="AP1342" s="45">
        <v>144</v>
      </c>
      <c r="AQ1342" s="45"/>
      <c r="AR1342" s="45" t="str">
        <f>IFERROR(VLOOKUP(AB1342,'Pedidos marco'!$A$1:$D$10000,4,0)," ")</f>
        <v xml:space="preserve"> </v>
      </c>
      <c r="AS1342" s="45">
        <f t="shared" si="140"/>
        <v>8</v>
      </c>
      <c r="AT1342" s="45" t="str">
        <f t="shared" si="141"/>
        <v>08</v>
      </c>
      <c r="AU1342" s="47">
        <v>8</v>
      </c>
      <c r="AV1342" s="19" t="str">
        <f t="shared" si="142"/>
        <v>04 April</v>
      </c>
      <c r="AW1342" s="19">
        <f t="shared" si="143"/>
        <v>0.9</v>
      </c>
      <c r="AX1342" s="19">
        <f t="shared" si="144"/>
        <v>18</v>
      </c>
      <c r="AY1342" s="19" t="e">
        <f>VLOOKUP(AG1342,Cías!$A$1:$E$10000,5,0)</f>
        <v>#N/A</v>
      </c>
      <c r="AZ1342" s="19" t="str">
        <f t="shared" si="145"/>
        <v>1013556</v>
      </c>
      <c r="BA1342" s="19" t="str">
        <f t="shared" si="146"/>
        <v>RAMIREZ BAEZ FIDEL RAMIRO</v>
      </c>
      <c r="BB1342" s="19" t="e">
        <f>VLOOKUP(AG1342,Cías!$A$1:$E$10000,3,0)</f>
        <v>#N/A</v>
      </c>
      <c r="BC1342" s="19"/>
      <c r="BD1342" s="19"/>
      <c r="BE1342" s="19"/>
      <c r="BF1342" s="19"/>
      <c r="BG1342" s="19"/>
      <c r="BH1342" s="19"/>
      <c r="BI1342" s="19"/>
      <c r="BJ1342" s="19"/>
    </row>
    <row r="1343" spans="1:62" ht="15" x14ac:dyDescent="0.2">
      <c r="A1343" s="19" t="s">
        <v>12740</v>
      </c>
      <c r="B1343" s="19" t="s">
        <v>1479</v>
      </c>
      <c r="C1343" s="43">
        <v>44659</v>
      </c>
      <c r="D1343" s="44">
        <v>0.42291666666666999</v>
      </c>
      <c r="E1343" s="19" t="s">
        <v>12741</v>
      </c>
      <c r="F1343" s="19" t="s">
        <v>12742</v>
      </c>
      <c r="G1343" s="19" t="s">
        <v>12743</v>
      </c>
      <c r="H1343" s="45">
        <v>4204.8</v>
      </c>
      <c r="I1343" s="45">
        <v>4714.45</v>
      </c>
      <c r="J1343" s="19" t="s">
        <v>1560</v>
      </c>
      <c r="K1343" s="19" t="s">
        <v>12744</v>
      </c>
      <c r="L1343" s="19" t="s">
        <v>12745</v>
      </c>
      <c r="M1343" s="19" t="s">
        <v>12746</v>
      </c>
      <c r="N1343" s="19" t="s">
        <v>12740</v>
      </c>
      <c r="O1343" s="19" t="s">
        <v>367</v>
      </c>
      <c r="P1343" s="19" t="s">
        <v>368</v>
      </c>
      <c r="Q1343" s="46">
        <v>640</v>
      </c>
      <c r="R1343" s="19" t="s">
        <v>1544</v>
      </c>
      <c r="S1343" s="19" t="s">
        <v>6251</v>
      </c>
      <c r="T1343" s="19" t="s">
        <v>6252</v>
      </c>
      <c r="U1343" s="19" t="s">
        <v>12747</v>
      </c>
      <c r="V1343" s="19" t="s">
        <v>12748</v>
      </c>
      <c r="W1343" s="19" t="s">
        <v>6127</v>
      </c>
      <c r="X1343" s="19" t="s">
        <v>12749</v>
      </c>
      <c r="Y1343" s="19" t="s">
        <v>6129</v>
      </c>
      <c r="Z1343" s="19" t="s">
        <v>6130</v>
      </c>
      <c r="AA1343" s="46">
        <v>303</v>
      </c>
      <c r="AB1343" s="19" t="s">
        <v>487</v>
      </c>
      <c r="AC1343" s="19" t="s">
        <v>123</v>
      </c>
      <c r="AD1343" s="19" t="s">
        <v>6257</v>
      </c>
      <c r="AE1343" s="19" t="s">
        <v>6258</v>
      </c>
      <c r="AF1343" s="19" t="s">
        <v>1592</v>
      </c>
      <c r="AG1343" s="19" t="s">
        <v>6259</v>
      </c>
      <c r="AH1343" s="19" t="s">
        <v>1499</v>
      </c>
      <c r="AI1343" s="19" t="s">
        <v>1500</v>
      </c>
      <c r="AJ1343" s="45">
        <v>0</v>
      </c>
      <c r="AK1343" s="45">
        <v>0</v>
      </c>
      <c r="AL1343" s="19" t="s">
        <v>1501</v>
      </c>
      <c r="AM1343" s="46">
        <v>50440</v>
      </c>
      <c r="AN1343" s="46">
        <v>32050</v>
      </c>
      <c r="AO1343" s="46">
        <v>18390</v>
      </c>
      <c r="AP1343" s="45">
        <v>710.4</v>
      </c>
      <c r="AQ1343" s="45"/>
      <c r="AR1343" s="45" t="str">
        <f>IFERROR(VLOOKUP(AB1343,'Pedidos marco'!$A$1:$D$10000,4,0)," ")</f>
        <v xml:space="preserve"> </v>
      </c>
      <c r="AS1343" s="45">
        <f t="shared" si="140"/>
        <v>8</v>
      </c>
      <c r="AT1343" s="45" t="str">
        <f t="shared" si="141"/>
        <v>08</v>
      </c>
      <c r="AU1343" s="47">
        <v>32</v>
      </c>
      <c r="AV1343" s="19" t="str">
        <f t="shared" si="142"/>
        <v>04 April</v>
      </c>
      <c r="AW1343" s="19">
        <f t="shared" si="143"/>
        <v>1.1099999999999999</v>
      </c>
      <c r="AX1343" s="19">
        <f t="shared" si="144"/>
        <v>22.2</v>
      </c>
      <c r="AY1343" s="19" t="e">
        <f>VLOOKUP(AG1343,Cías!$A$1:$E$10000,5,0)</f>
        <v>#N/A</v>
      </c>
      <c r="AZ1343" s="19" t="str">
        <f t="shared" si="145"/>
        <v>1013642</v>
      </c>
      <c r="BA1343" s="19" t="str">
        <f t="shared" si="146"/>
        <v>ESPINOZA PAREDES ANGEL POLIVIO</v>
      </c>
      <c r="BB1343" s="19" t="e">
        <f>VLOOKUP(AG1343,Cías!$A$1:$E$10000,3,0)</f>
        <v>#N/A</v>
      </c>
      <c r="BC1343" s="19"/>
      <c r="BD1343" s="19"/>
      <c r="BE1343" s="19"/>
      <c r="BF1343" s="19"/>
      <c r="BG1343" s="19"/>
      <c r="BH1343" s="19"/>
      <c r="BI1343" s="19"/>
      <c r="BJ1343" s="19"/>
    </row>
    <row r="1344" spans="1:62" ht="15" x14ac:dyDescent="0.2">
      <c r="A1344" s="19" t="s">
        <v>12750</v>
      </c>
      <c r="B1344" s="19" t="s">
        <v>1479</v>
      </c>
      <c r="C1344" s="43">
        <v>44659</v>
      </c>
      <c r="D1344" s="44">
        <v>0.42569444444443999</v>
      </c>
      <c r="E1344" s="19" t="s">
        <v>12751</v>
      </c>
      <c r="F1344" s="19" t="s">
        <v>12752</v>
      </c>
      <c r="G1344" s="19" t="s">
        <v>12753</v>
      </c>
      <c r="H1344" s="45">
        <v>2343.91</v>
      </c>
      <c r="I1344" s="45">
        <v>2628.01</v>
      </c>
      <c r="J1344" s="19" t="s">
        <v>1560</v>
      </c>
      <c r="K1344" s="19" t="s">
        <v>12754</v>
      </c>
      <c r="L1344" s="19" t="s">
        <v>12755</v>
      </c>
      <c r="M1344" s="19" t="s">
        <v>12756</v>
      </c>
      <c r="N1344" s="19" t="s">
        <v>12750</v>
      </c>
      <c r="O1344" s="19" t="s">
        <v>371</v>
      </c>
      <c r="P1344" s="19" t="s">
        <v>372</v>
      </c>
      <c r="Q1344" s="46">
        <v>360</v>
      </c>
      <c r="R1344" s="19" t="s">
        <v>1544</v>
      </c>
      <c r="S1344" s="19" t="s">
        <v>1913</v>
      </c>
      <c r="T1344" s="19" t="s">
        <v>1914</v>
      </c>
      <c r="U1344" s="19" t="s">
        <v>12757</v>
      </c>
      <c r="V1344" s="19" t="s">
        <v>12758</v>
      </c>
      <c r="W1344" s="19" t="s">
        <v>1548</v>
      </c>
      <c r="X1344" s="19" t="s">
        <v>12759</v>
      </c>
      <c r="Y1344" s="19" t="s">
        <v>1684</v>
      </c>
      <c r="Z1344" s="19" t="s">
        <v>1685</v>
      </c>
      <c r="AA1344" s="46">
        <v>198</v>
      </c>
      <c r="AB1344" s="19" t="s">
        <v>577</v>
      </c>
      <c r="AC1344" s="19" t="s">
        <v>311</v>
      </c>
      <c r="AD1344" s="19" t="s">
        <v>4863</v>
      </c>
      <c r="AE1344" s="19" t="s">
        <v>4864</v>
      </c>
      <c r="AF1344" s="19" t="s">
        <v>1554</v>
      </c>
      <c r="AG1344" s="19" t="s">
        <v>4865</v>
      </c>
      <c r="AH1344" s="19" t="s">
        <v>1499</v>
      </c>
      <c r="AI1344" s="19" t="s">
        <v>1500</v>
      </c>
      <c r="AJ1344" s="45">
        <v>0</v>
      </c>
      <c r="AK1344" s="45">
        <v>0</v>
      </c>
      <c r="AL1344" s="19" t="s">
        <v>1501</v>
      </c>
      <c r="AM1344" s="46">
        <v>27200</v>
      </c>
      <c r="AN1344" s="46">
        <v>18030</v>
      </c>
      <c r="AO1344" s="46">
        <v>9170</v>
      </c>
      <c r="AP1344" s="45">
        <v>266.39999999999998</v>
      </c>
      <c r="AQ1344" s="45"/>
      <c r="AR1344" s="45" t="str">
        <f>IFERROR(VLOOKUP(AB1344,'Pedidos marco'!$A$1:$D$10000,4,0)," ")</f>
        <v xml:space="preserve"> </v>
      </c>
      <c r="AS1344" s="45">
        <f t="shared" si="140"/>
        <v>8</v>
      </c>
      <c r="AT1344" s="45" t="str">
        <f t="shared" si="141"/>
        <v>08</v>
      </c>
      <c r="AU1344" s="47">
        <v>18</v>
      </c>
      <c r="AV1344" s="19" t="str">
        <f t="shared" si="142"/>
        <v>04 April</v>
      </c>
      <c r="AW1344" s="19">
        <f t="shared" si="143"/>
        <v>0.74</v>
      </c>
      <c r="AX1344" s="19">
        <f t="shared" si="144"/>
        <v>14.799999999999999</v>
      </c>
      <c r="AY1344" s="19" t="e">
        <f>VLOOKUP(AG1344,Cías!$A$1:$E$10000,5,0)</f>
        <v>#N/A</v>
      </c>
      <c r="AZ1344" s="19" t="str">
        <f t="shared" si="145"/>
        <v>1014266</v>
      </c>
      <c r="BA1344" s="19" t="str">
        <f t="shared" si="146"/>
        <v>TRANSBOSNA CIA. LTDA.</v>
      </c>
      <c r="BB1344" s="19" t="e">
        <f>VLOOKUP(AG1344,Cías!$A$1:$E$10000,3,0)</f>
        <v>#N/A</v>
      </c>
      <c r="BC1344" s="19"/>
      <c r="BD1344" s="19"/>
      <c r="BE1344" s="19"/>
      <c r="BF1344" s="19"/>
      <c r="BG1344" s="19"/>
      <c r="BH1344" s="19"/>
      <c r="BI1344" s="19"/>
      <c r="BJ1344" s="19"/>
    </row>
    <row r="1345" spans="1:62" ht="15" x14ac:dyDescent="0.2">
      <c r="A1345" s="19" t="s">
        <v>12760</v>
      </c>
      <c r="B1345" s="19" t="s">
        <v>1479</v>
      </c>
      <c r="C1345" s="43">
        <v>44659</v>
      </c>
      <c r="D1345" s="44">
        <v>0.43333333333333002</v>
      </c>
      <c r="E1345" s="19" t="s">
        <v>12761</v>
      </c>
      <c r="F1345" s="19" t="s">
        <v>1481</v>
      </c>
      <c r="G1345" s="19" t="s">
        <v>1481</v>
      </c>
      <c r="H1345" s="45">
        <v>0</v>
      </c>
      <c r="I1345" s="45">
        <v>0</v>
      </c>
      <c r="J1345" s="19" t="s">
        <v>1482</v>
      </c>
      <c r="K1345" s="19" t="s">
        <v>12762</v>
      </c>
      <c r="L1345" s="19" t="s">
        <v>12763</v>
      </c>
      <c r="M1345" s="19" t="s">
        <v>12764</v>
      </c>
      <c r="N1345" s="19" t="s">
        <v>12760</v>
      </c>
      <c r="O1345" s="19" t="s">
        <v>369</v>
      </c>
      <c r="P1345" s="19" t="s">
        <v>370</v>
      </c>
      <c r="Q1345" s="46">
        <v>120</v>
      </c>
      <c r="R1345" s="19" t="s">
        <v>1544</v>
      </c>
      <c r="S1345" s="19" t="s">
        <v>2384</v>
      </c>
      <c r="T1345" s="19" t="s">
        <v>2385</v>
      </c>
      <c r="U1345" s="19" t="s">
        <v>2386</v>
      </c>
      <c r="V1345" s="19" t="s">
        <v>2387</v>
      </c>
      <c r="W1345" s="19" t="s">
        <v>415</v>
      </c>
      <c r="X1345" s="19" t="s">
        <v>2388</v>
      </c>
      <c r="Y1345" s="19" t="s">
        <v>2389</v>
      </c>
      <c r="Z1345" s="19" t="s">
        <v>2390</v>
      </c>
      <c r="AA1345" s="46">
        <v>101</v>
      </c>
      <c r="AB1345" s="19" t="s">
        <v>550</v>
      </c>
      <c r="AC1345" s="19" t="s">
        <v>252</v>
      </c>
      <c r="AD1345" s="19" t="s">
        <v>2391</v>
      </c>
      <c r="AE1345" s="19" t="s">
        <v>2392</v>
      </c>
      <c r="AF1345" s="19" t="s">
        <v>1719</v>
      </c>
      <c r="AG1345" s="19" t="s">
        <v>2393</v>
      </c>
      <c r="AH1345" s="19" t="s">
        <v>1499</v>
      </c>
      <c r="AI1345" s="19" t="s">
        <v>1500</v>
      </c>
      <c r="AJ1345" s="45">
        <v>0</v>
      </c>
      <c r="AK1345" s="45">
        <v>0</v>
      </c>
      <c r="AL1345" s="19" t="s">
        <v>1501</v>
      </c>
      <c r="AM1345" s="46">
        <v>13720</v>
      </c>
      <c r="AN1345" s="46">
        <v>6005</v>
      </c>
      <c r="AO1345" s="46">
        <v>7715</v>
      </c>
      <c r="AP1345" s="45">
        <v>61.2</v>
      </c>
      <c r="AQ1345" s="45"/>
      <c r="AR1345" s="45" t="str">
        <f>IFERROR(VLOOKUP(AB1345,'Pedidos marco'!$A$1:$D$10000,4,0)," ")</f>
        <v xml:space="preserve"> </v>
      </c>
      <c r="AS1345" s="45">
        <f t="shared" si="140"/>
        <v>8</v>
      </c>
      <c r="AT1345" s="45" t="str">
        <f t="shared" si="141"/>
        <v>08</v>
      </c>
      <c r="AU1345" s="47">
        <v>6</v>
      </c>
      <c r="AV1345" s="19" t="str">
        <f t="shared" si="142"/>
        <v>04 April</v>
      </c>
      <c r="AW1345" s="19">
        <f t="shared" si="143"/>
        <v>0.51</v>
      </c>
      <c r="AX1345" s="19">
        <f t="shared" si="144"/>
        <v>10.200000000000001</v>
      </c>
      <c r="AY1345" s="19" t="e">
        <f>VLOOKUP(AG1345,Cías!$A$1:$E$10000,5,0)</f>
        <v>#N/A</v>
      </c>
      <c r="AZ1345" s="19" t="str">
        <f t="shared" si="145"/>
        <v>1013768</v>
      </c>
      <c r="BA1345" s="19" t="str">
        <f t="shared" si="146"/>
        <v>PROAÑO MESIAS JOSELITO</v>
      </c>
      <c r="BB1345" s="19" t="e">
        <f>VLOOKUP(AG1345,Cías!$A$1:$E$10000,3,0)</f>
        <v>#N/A</v>
      </c>
      <c r="BC1345" s="19"/>
      <c r="BD1345" s="19"/>
      <c r="BE1345" s="19"/>
      <c r="BF1345" s="19"/>
      <c r="BG1345" s="19"/>
      <c r="BH1345" s="19"/>
      <c r="BI1345" s="19"/>
      <c r="BJ1345" s="19"/>
    </row>
    <row r="1346" spans="1:62" ht="15" x14ac:dyDescent="0.2">
      <c r="A1346" s="19" t="s">
        <v>12760</v>
      </c>
      <c r="B1346" s="19" t="s">
        <v>1479</v>
      </c>
      <c r="C1346" s="43">
        <v>44659</v>
      </c>
      <c r="D1346" s="44">
        <v>0.43333333333333002</v>
      </c>
      <c r="E1346" s="19" t="s">
        <v>12765</v>
      </c>
      <c r="F1346" s="19" t="s">
        <v>1481</v>
      </c>
      <c r="G1346" s="19" t="s">
        <v>1481</v>
      </c>
      <c r="H1346" s="45">
        <v>0</v>
      </c>
      <c r="I1346" s="45">
        <v>0</v>
      </c>
      <c r="J1346" s="19" t="s">
        <v>1482</v>
      </c>
      <c r="K1346" s="19" t="s">
        <v>12762</v>
      </c>
      <c r="L1346" s="19" t="s">
        <v>12766</v>
      </c>
      <c r="M1346" s="19" t="s">
        <v>12767</v>
      </c>
      <c r="N1346" s="19" t="s">
        <v>12760</v>
      </c>
      <c r="O1346" s="19" t="s">
        <v>367</v>
      </c>
      <c r="P1346" s="19" t="s">
        <v>368</v>
      </c>
      <c r="Q1346" s="46">
        <v>360</v>
      </c>
      <c r="R1346" s="19" t="s">
        <v>1544</v>
      </c>
      <c r="S1346" s="19" t="s">
        <v>2384</v>
      </c>
      <c r="T1346" s="19" t="s">
        <v>2385</v>
      </c>
      <c r="U1346" s="19" t="s">
        <v>2386</v>
      </c>
      <c r="V1346" s="19" t="s">
        <v>2387</v>
      </c>
      <c r="W1346" s="19" t="s">
        <v>415</v>
      </c>
      <c r="X1346" s="19" t="s">
        <v>2388</v>
      </c>
      <c r="Y1346" s="19" t="s">
        <v>2389</v>
      </c>
      <c r="Z1346" s="19" t="s">
        <v>2390</v>
      </c>
      <c r="AA1346" s="46">
        <v>101</v>
      </c>
      <c r="AB1346" s="19" t="s">
        <v>550</v>
      </c>
      <c r="AC1346" s="19" t="s">
        <v>252</v>
      </c>
      <c r="AD1346" s="19" t="s">
        <v>2391</v>
      </c>
      <c r="AE1346" s="19" t="s">
        <v>2392</v>
      </c>
      <c r="AF1346" s="19" t="s">
        <v>1719</v>
      </c>
      <c r="AG1346" s="19" t="s">
        <v>2393</v>
      </c>
      <c r="AH1346" s="19" t="s">
        <v>1499</v>
      </c>
      <c r="AI1346" s="19" t="s">
        <v>1500</v>
      </c>
      <c r="AJ1346" s="45">
        <v>0</v>
      </c>
      <c r="AK1346" s="45">
        <v>0</v>
      </c>
      <c r="AL1346" s="19" t="s">
        <v>1501</v>
      </c>
      <c r="AM1346" s="46">
        <v>25730</v>
      </c>
      <c r="AN1346" s="46">
        <v>18015</v>
      </c>
      <c r="AO1346" s="46">
        <v>7715</v>
      </c>
      <c r="AP1346" s="45">
        <v>183.6</v>
      </c>
      <c r="AQ1346" s="45"/>
      <c r="AR1346" s="45" t="str">
        <f>IFERROR(VLOOKUP(AB1346,'Pedidos marco'!$A$1:$D$10000,4,0)," ")</f>
        <v xml:space="preserve"> </v>
      </c>
      <c r="AS1346" s="45">
        <f t="shared" si="140"/>
        <v>8</v>
      </c>
      <c r="AT1346" s="45" t="str">
        <f t="shared" si="141"/>
        <v>08</v>
      </c>
      <c r="AU1346" s="47">
        <v>18</v>
      </c>
      <c r="AV1346" s="19" t="str">
        <f t="shared" si="142"/>
        <v>04 April</v>
      </c>
      <c r="AW1346" s="19">
        <f t="shared" si="143"/>
        <v>0.51</v>
      </c>
      <c r="AX1346" s="19">
        <f t="shared" si="144"/>
        <v>10.199999999999999</v>
      </c>
      <c r="AY1346" s="19" t="e">
        <f>VLOOKUP(AG1346,Cías!$A$1:$E$10000,5,0)</f>
        <v>#N/A</v>
      </c>
      <c r="AZ1346" s="19" t="str">
        <f t="shared" si="145"/>
        <v>1013768</v>
      </c>
      <c r="BA1346" s="19" t="str">
        <f t="shared" si="146"/>
        <v>PROAÑO MESIAS JOSELITO</v>
      </c>
      <c r="BB1346" s="19" t="e">
        <f>VLOOKUP(AG1346,Cías!$A$1:$E$10000,3,0)</f>
        <v>#N/A</v>
      </c>
      <c r="BC1346" s="19"/>
      <c r="BD1346" s="19"/>
      <c r="BE1346" s="19"/>
      <c r="BF1346" s="19"/>
      <c r="BG1346" s="19"/>
      <c r="BH1346" s="19"/>
      <c r="BI1346" s="19"/>
      <c r="BJ1346" s="19"/>
    </row>
    <row r="1347" spans="1:62" ht="15" x14ac:dyDescent="0.2">
      <c r="A1347" s="19" t="s">
        <v>12768</v>
      </c>
      <c r="B1347" s="19" t="s">
        <v>1479</v>
      </c>
      <c r="C1347" s="43">
        <v>44659</v>
      </c>
      <c r="D1347" s="44">
        <v>0.43958333333333</v>
      </c>
      <c r="E1347" s="19" t="s">
        <v>12769</v>
      </c>
      <c r="F1347" s="19" t="s">
        <v>12770</v>
      </c>
      <c r="G1347" s="19" t="s">
        <v>12771</v>
      </c>
      <c r="H1347" s="45">
        <v>1574.4</v>
      </c>
      <c r="I1347" s="45">
        <v>1765.23</v>
      </c>
      <c r="J1347" s="19" t="s">
        <v>1560</v>
      </c>
      <c r="K1347" s="19" t="s">
        <v>12772</v>
      </c>
      <c r="L1347" s="19" t="s">
        <v>12773</v>
      </c>
      <c r="M1347" s="19" t="s">
        <v>12774</v>
      </c>
      <c r="N1347" s="19" t="s">
        <v>12768</v>
      </c>
      <c r="O1347" s="19" t="s">
        <v>1641</v>
      </c>
      <c r="P1347" s="19" t="s">
        <v>1642</v>
      </c>
      <c r="Q1347" s="46">
        <v>240</v>
      </c>
      <c r="R1347" s="19" t="s">
        <v>1544</v>
      </c>
      <c r="S1347" s="19" t="s">
        <v>1736</v>
      </c>
      <c r="T1347" s="19" t="s">
        <v>1737</v>
      </c>
      <c r="U1347" s="19" t="s">
        <v>10854</v>
      </c>
      <c r="V1347" s="19" t="s">
        <v>10855</v>
      </c>
      <c r="W1347" s="19" t="s">
        <v>2433</v>
      </c>
      <c r="X1347" s="19" t="s">
        <v>10856</v>
      </c>
      <c r="Y1347" s="19" t="s">
        <v>2435</v>
      </c>
      <c r="Z1347" s="19" t="s">
        <v>2436</v>
      </c>
      <c r="AA1347" s="46">
        <v>385</v>
      </c>
      <c r="AB1347" s="19" t="s">
        <v>505</v>
      </c>
      <c r="AC1347" s="19" t="s">
        <v>159</v>
      </c>
      <c r="AD1347" s="19" t="s">
        <v>3396</v>
      </c>
      <c r="AE1347" s="19" t="s">
        <v>3397</v>
      </c>
      <c r="AF1347" s="19" t="s">
        <v>1554</v>
      </c>
      <c r="AG1347" s="19" t="s">
        <v>6671</v>
      </c>
      <c r="AH1347" s="19" t="s">
        <v>1499</v>
      </c>
      <c r="AI1347" s="19" t="s">
        <v>1500</v>
      </c>
      <c r="AJ1347" s="45">
        <v>0</v>
      </c>
      <c r="AK1347" s="45">
        <v>0</v>
      </c>
      <c r="AL1347" s="19" t="s">
        <v>1501</v>
      </c>
      <c r="AM1347" s="46">
        <v>16486.667000000001</v>
      </c>
      <c r="AN1347" s="46">
        <v>12026.666999999999</v>
      </c>
      <c r="AO1347" s="46">
        <v>4460</v>
      </c>
      <c r="AP1347" s="45">
        <v>297.60000000000002</v>
      </c>
      <c r="AQ1347" s="45"/>
      <c r="AR1347" s="45" t="str">
        <f>IFERROR(VLOOKUP(AB1347,'Pedidos marco'!$A$1:$D$10000,4,0)," ")</f>
        <v xml:space="preserve"> </v>
      </c>
      <c r="AS1347" s="45">
        <f t="shared" si="140"/>
        <v>8</v>
      </c>
      <c r="AT1347" s="45" t="str">
        <f t="shared" si="141"/>
        <v>08</v>
      </c>
      <c r="AU1347" s="47">
        <v>12</v>
      </c>
      <c r="AV1347" s="19" t="str">
        <f t="shared" si="142"/>
        <v>04 April</v>
      </c>
      <c r="AW1347" s="19">
        <f t="shared" si="143"/>
        <v>1.24</v>
      </c>
      <c r="AX1347" s="19">
        <f t="shared" si="144"/>
        <v>24.8</v>
      </c>
      <c r="AY1347" s="19" t="e">
        <f>VLOOKUP(AG1347,Cías!$A$1:$E$10000,5,0)</f>
        <v>#N/A</v>
      </c>
      <c r="AZ1347" s="19" t="str">
        <f t="shared" si="145"/>
        <v>1013505</v>
      </c>
      <c r="BA1347" s="19" t="str">
        <f t="shared" si="146"/>
        <v>HERMOZA LOZADA JORGE ABDON</v>
      </c>
      <c r="BB1347" s="19" t="e">
        <f>VLOOKUP(AG1347,Cías!$A$1:$E$10000,3,0)</f>
        <v>#N/A</v>
      </c>
      <c r="BC1347" s="19"/>
      <c r="BD1347" s="19"/>
      <c r="BE1347" s="19"/>
      <c r="BF1347" s="19"/>
      <c r="BG1347" s="19"/>
      <c r="BH1347" s="19"/>
      <c r="BI1347" s="19"/>
      <c r="BJ1347" s="19"/>
    </row>
    <row r="1348" spans="1:62" ht="15" x14ac:dyDescent="0.2">
      <c r="A1348" s="19" t="s">
        <v>12768</v>
      </c>
      <c r="B1348" s="19" t="s">
        <v>1479</v>
      </c>
      <c r="C1348" s="43">
        <v>44659</v>
      </c>
      <c r="D1348" s="44">
        <v>0.43958333333333</v>
      </c>
      <c r="E1348" s="19" t="s">
        <v>12775</v>
      </c>
      <c r="F1348" s="19" t="s">
        <v>12776</v>
      </c>
      <c r="G1348" s="19" t="s">
        <v>12777</v>
      </c>
      <c r="H1348" s="45">
        <v>818.4</v>
      </c>
      <c r="I1348" s="45">
        <v>917.6</v>
      </c>
      <c r="J1348" s="19" t="s">
        <v>1560</v>
      </c>
      <c r="K1348" s="19" t="s">
        <v>12772</v>
      </c>
      <c r="L1348" s="19" t="s">
        <v>12778</v>
      </c>
      <c r="M1348" s="19" t="s">
        <v>12779</v>
      </c>
      <c r="N1348" s="19" t="s">
        <v>12768</v>
      </c>
      <c r="O1348" s="19" t="s">
        <v>1603</v>
      </c>
      <c r="P1348" s="19" t="s">
        <v>1604</v>
      </c>
      <c r="Q1348" s="46">
        <v>120</v>
      </c>
      <c r="R1348" s="19" t="s">
        <v>1544</v>
      </c>
      <c r="S1348" s="19" t="s">
        <v>1736</v>
      </c>
      <c r="T1348" s="19" t="s">
        <v>1737</v>
      </c>
      <c r="U1348" s="19" t="s">
        <v>10854</v>
      </c>
      <c r="V1348" s="19" t="s">
        <v>10855</v>
      </c>
      <c r="W1348" s="19" t="s">
        <v>2433</v>
      </c>
      <c r="X1348" s="19" t="s">
        <v>10856</v>
      </c>
      <c r="Y1348" s="19" t="s">
        <v>2435</v>
      </c>
      <c r="Z1348" s="19" t="s">
        <v>2436</v>
      </c>
      <c r="AA1348" s="46">
        <v>385</v>
      </c>
      <c r="AB1348" s="19" t="s">
        <v>505</v>
      </c>
      <c r="AC1348" s="19" t="s">
        <v>159</v>
      </c>
      <c r="AD1348" s="19" t="s">
        <v>3396</v>
      </c>
      <c r="AE1348" s="19" t="s">
        <v>3397</v>
      </c>
      <c r="AF1348" s="19" t="s">
        <v>1554</v>
      </c>
      <c r="AG1348" s="19" t="s">
        <v>6671</v>
      </c>
      <c r="AH1348" s="19" t="s">
        <v>1499</v>
      </c>
      <c r="AI1348" s="19" t="s">
        <v>1500</v>
      </c>
      <c r="AJ1348" s="45">
        <v>0</v>
      </c>
      <c r="AK1348" s="45">
        <v>0</v>
      </c>
      <c r="AL1348" s="19" t="s">
        <v>1501</v>
      </c>
      <c r="AM1348" s="46">
        <v>10473.333000000001</v>
      </c>
      <c r="AN1348" s="46">
        <v>6013.3329999999996</v>
      </c>
      <c r="AO1348" s="46">
        <v>4460</v>
      </c>
      <c r="AP1348" s="45">
        <v>148.80000000000001</v>
      </c>
      <c r="AQ1348" s="45"/>
      <c r="AR1348" s="45" t="str">
        <f>IFERROR(VLOOKUP(AB1348,'Pedidos marco'!$A$1:$D$10000,4,0)," ")</f>
        <v xml:space="preserve"> </v>
      </c>
      <c r="AS1348" s="45">
        <f t="shared" ref="AS1348:AS1411" si="147">DAY(C1348)</f>
        <v>8</v>
      </c>
      <c r="AT1348" s="45" t="str">
        <f t="shared" ref="AT1348:AT1411" si="148">TEXT(AS1348,"dd")</f>
        <v>08</v>
      </c>
      <c r="AU1348" s="47">
        <v>6</v>
      </c>
      <c r="AV1348" s="19" t="str">
        <f t="shared" ref="AV1348:AV1411" si="149">TEXT(C1348,"MM MMMM")</f>
        <v>04 April</v>
      </c>
      <c r="AW1348" s="19">
        <f t="shared" ref="AW1348:AW1411" si="150">IFERROR(AP1348/Q1348,"")</f>
        <v>1.24</v>
      </c>
      <c r="AX1348" s="19">
        <f t="shared" ref="AX1348:AX1411" si="151">IFERROR(AP1348/AU1348,"")</f>
        <v>24.8</v>
      </c>
      <c r="AY1348" s="19" t="e">
        <f>VLOOKUP(AG1348,Cías!$A$1:$E$10000,5,0)</f>
        <v>#N/A</v>
      </c>
      <c r="AZ1348" s="19" t="str">
        <f t="shared" ref="AZ1348:AZ1411" si="152">AB1348</f>
        <v>1013505</v>
      </c>
      <c r="BA1348" s="19" t="str">
        <f t="shared" ref="BA1348:BA1411" si="153">AC1348</f>
        <v>HERMOZA LOZADA JORGE ABDON</v>
      </c>
      <c r="BB1348" s="19" t="e">
        <f>VLOOKUP(AG1348,Cías!$A$1:$E$10000,3,0)</f>
        <v>#N/A</v>
      </c>
      <c r="BC1348" s="19"/>
      <c r="BD1348" s="19"/>
      <c r="BE1348" s="19"/>
      <c r="BF1348" s="19"/>
      <c r="BG1348" s="19"/>
      <c r="BH1348" s="19"/>
      <c r="BI1348" s="19"/>
      <c r="BJ1348" s="19"/>
    </row>
    <row r="1349" spans="1:62" ht="15" x14ac:dyDescent="0.2">
      <c r="A1349" s="19" t="s">
        <v>12780</v>
      </c>
      <c r="B1349" s="19" t="s">
        <v>1479</v>
      </c>
      <c r="C1349" s="43">
        <v>44659</v>
      </c>
      <c r="D1349" s="44">
        <v>0.44305555555555998</v>
      </c>
      <c r="E1349" s="19" t="s">
        <v>12781</v>
      </c>
      <c r="F1349" s="19" t="s">
        <v>1481</v>
      </c>
      <c r="G1349" s="19" t="s">
        <v>1481</v>
      </c>
      <c r="H1349" s="45">
        <v>0</v>
      </c>
      <c r="I1349" s="45">
        <v>0</v>
      </c>
      <c r="J1349" s="19" t="s">
        <v>1482</v>
      </c>
      <c r="K1349" s="19" t="s">
        <v>12782</v>
      </c>
      <c r="L1349" s="19" t="s">
        <v>12783</v>
      </c>
      <c r="M1349" s="19" t="s">
        <v>12784</v>
      </c>
      <c r="N1349" s="19" t="s">
        <v>12780</v>
      </c>
      <c r="O1349" s="19" t="s">
        <v>367</v>
      </c>
      <c r="P1349" s="19" t="s">
        <v>368</v>
      </c>
      <c r="Q1349" s="46">
        <v>660</v>
      </c>
      <c r="R1349" s="19" t="s">
        <v>1544</v>
      </c>
      <c r="S1349" s="19" t="s">
        <v>4997</v>
      </c>
      <c r="T1349" s="19" t="s">
        <v>264</v>
      </c>
      <c r="U1349" s="19" t="s">
        <v>4998</v>
      </c>
      <c r="V1349" s="19" t="s">
        <v>4999</v>
      </c>
      <c r="W1349" s="19" t="s">
        <v>1586</v>
      </c>
      <c r="X1349" s="19" t="s">
        <v>5000</v>
      </c>
      <c r="Y1349" s="19" t="s">
        <v>1588</v>
      </c>
      <c r="Z1349" s="19" t="s">
        <v>1589</v>
      </c>
      <c r="AA1349" s="46">
        <v>250</v>
      </c>
      <c r="AB1349" s="19" t="s">
        <v>555</v>
      </c>
      <c r="AC1349" s="19" t="s">
        <v>264</v>
      </c>
      <c r="AD1349" s="19" t="s">
        <v>5113</v>
      </c>
      <c r="AE1349" s="19" t="s">
        <v>5114</v>
      </c>
      <c r="AF1349" s="19" t="s">
        <v>1592</v>
      </c>
      <c r="AG1349" s="19" t="s">
        <v>5115</v>
      </c>
      <c r="AH1349" s="19" t="s">
        <v>1499</v>
      </c>
      <c r="AI1349" s="19" t="s">
        <v>1500</v>
      </c>
      <c r="AJ1349" s="45">
        <v>0</v>
      </c>
      <c r="AK1349" s="45">
        <v>0</v>
      </c>
      <c r="AL1349" s="19" t="s">
        <v>1501</v>
      </c>
      <c r="AM1349" s="46">
        <v>51640</v>
      </c>
      <c r="AN1349" s="46">
        <v>33020</v>
      </c>
      <c r="AO1349" s="46">
        <v>18620</v>
      </c>
      <c r="AP1349" s="45">
        <v>594</v>
      </c>
      <c r="AQ1349" s="45"/>
      <c r="AR1349" s="45" t="str">
        <f>IFERROR(VLOOKUP(AB1349,'Pedidos marco'!$A$1:$D$10000,4,0)," ")</f>
        <v xml:space="preserve"> </v>
      </c>
      <c r="AS1349" s="45">
        <f t="shared" si="147"/>
        <v>8</v>
      </c>
      <c r="AT1349" s="45" t="str">
        <f t="shared" si="148"/>
        <v>08</v>
      </c>
      <c r="AU1349" s="47">
        <v>33</v>
      </c>
      <c r="AV1349" s="19" t="str">
        <f t="shared" si="149"/>
        <v>04 April</v>
      </c>
      <c r="AW1349" s="19">
        <f t="shared" si="150"/>
        <v>0.9</v>
      </c>
      <c r="AX1349" s="19">
        <f t="shared" si="151"/>
        <v>18</v>
      </c>
      <c r="AY1349" s="19" t="e">
        <f>VLOOKUP(AG1349,Cías!$A$1:$E$10000,5,0)</f>
        <v>#N/A</v>
      </c>
      <c r="AZ1349" s="19" t="str">
        <f t="shared" si="152"/>
        <v>1014110</v>
      </c>
      <c r="BA1349" s="19" t="str">
        <f t="shared" si="153"/>
        <v>RODRIGUEZ CORREA ROSA AYDE</v>
      </c>
      <c r="BB1349" s="19" t="e">
        <f>VLOOKUP(AG1349,Cías!$A$1:$E$10000,3,0)</f>
        <v>#N/A</v>
      </c>
      <c r="BC1349" s="19"/>
      <c r="BD1349" s="19"/>
      <c r="BE1349" s="19"/>
      <c r="BF1349" s="19"/>
      <c r="BG1349" s="19"/>
      <c r="BH1349" s="19"/>
      <c r="BI1349" s="19"/>
      <c r="BJ1349" s="19"/>
    </row>
    <row r="1350" spans="1:62" ht="15" x14ac:dyDescent="0.2">
      <c r="A1350" s="19" t="s">
        <v>12785</v>
      </c>
      <c r="B1350" s="19" t="s">
        <v>1479</v>
      </c>
      <c r="C1350" s="43">
        <v>44659</v>
      </c>
      <c r="D1350" s="44">
        <v>0.45347222222222</v>
      </c>
      <c r="E1350" s="19" t="s">
        <v>12786</v>
      </c>
      <c r="F1350" s="19" t="s">
        <v>12787</v>
      </c>
      <c r="G1350" s="19" t="s">
        <v>12788</v>
      </c>
      <c r="H1350" s="45">
        <v>2287.17</v>
      </c>
      <c r="I1350" s="45">
        <v>2564.39</v>
      </c>
      <c r="J1350" s="19" t="s">
        <v>1560</v>
      </c>
      <c r="K1350" s="19" t="s">
        <v>12789</v>
      </c>
      <c r="L1350" s="19" t="s">
        <v>12790</v>
      </c>
      <c r="M1350" s="19" t="s">
        <v>12791</v>
      </c>
      <c r="N1350" s="19" t="s">
        <v>12785</v>
      </c>
      <c r="O1350" s="19" t="s">
        <v>367</v>
      </c>
      <c r="P1350" s="19" t="s">
        <v>368</v>
      </c>
      <c r="Q1350" s="46">
        <v>360</v>
      </c>
      <c r="R1350" s="19" t="s">
        <v>1544</v>
      </c>
      <c r="S1350" s="19" t="s">
        <v>1754</v>
      </c>
      <c r="T1350" s="19" t="s">
        <v>104</v>
      </c>
      <c r="U1350" s="19" t="s">
        <v>2901</v>
      </c>
      <c r="V1350" s="19" t="s">
        <v>2902</v>
      </c>
      <c r="W1350" s="19" t="s">
        <v>2127</v>
      </c>
      <c r="X1350" s="19" t="s">
        <v>2903</v>
      </c>
      <c r="Y1350" s="19" t="s">
        <v>2129</v>
      </c>
      <c r="Z1350" s="19" t="s">
        <v>2130</v>
      </c>
      <c r="AA1350" s="46">
        <v>205</v>
      </c>
      <c r="AB1350" s="19" t="s">
        <v>467</v>
      </c>
      <c r="AC1350" s="19" t="s">
        <v>84</v>
      </c>
      <c r="AD1350" s="19" t="s">
        <v>2225</v>
      </c>
      <c r="AE1350" s="19" t="s">
        <v>2226</v>
      </c>
      <c r="AF1350" s="19" t="s">
        <v>1554</v>
      </c>
      <c r="AG1350" s="19" t="s">
        <v>2227</v>
      </c>
      <c r="AH1350" s="19" t="s">
        <v>1499</v>
      </c>
      <c r="AI1350" s="19" t="s">
        <v>1500</v>
      </c>
      <c r="AJ1350" s="45">
        <v>0</v>
      </c>
      <c r="AK1350" s="45">
        <v>0</v>
      </c>
      <c r="AL1350" s="19" t="s">
        <v>1501</v>
      </c>
      <c r="AM1350" s="46">
        <v>27040</v>
      </c>
      <c r="AN1350" s="46">
        <v>18020</v>
      </c>
      <c r="AO1350" s="46">
        <v>9020</v>
      </c>
      <c r="AP1350" s="45">
        <v>280.8</v>
      </c>
      <c r="AQ1350" s="45"/>
      <c r="AR1350" s="45" t="str">
        <f>IFERROR(VLOOKUP(AB1350,'Pedidos marco'!$A$1:$D$10000,4,0)," ")</f>
        <v xml:space="preserve"> </v>
      </c>
      <c r="AS1350" s="45">
        <f t="shared" si="147"/>
        <v>8</v>
      </c>
      <c r="AT1350" s="45" t="str">
        <f t="shared" si="148"/>
        <v>08</v>
      </c>
      <c r="AU1350" s="47">
        <v>18</v>
      </c>
      <c r="AV1350" s="19" t="str">
        <f t="shared" si="149"/>
        <v>04 April</v>
      </c>
      <c r="AW1350" s="19">
        <f t="shared" si="150"/>
        <v>0.78</v>
      </c>
      <c r="AX1350" s="19">
        <f t="shared" si="151"/>
        <v>15.600000000000001</v>
      </c>
      <c r="AY1350" s="19" t="e">
        <f>VLOOKUP(AG1350,Cías!$A$1:$E$10000,5,0)</f>
        <v>#N/A</v>
      </c>
      <c r="AZ1350" s="19" t="str">
        <f t="shared" si="152"/>
        <v>10000368</v>
      </c>
      <c r="BA1350" s="19" t="str">
        <f t="shared" si="153"/>
        <v>CERVANTES GORDILLO CONSUELO DEL PIL</v>
      </c>
      <c r="BB1350" s="19" t="e">
        <f>VLOOKUP(AG1350,Cías!$A$1:$E$10000,3,0)</f>
        <v>#N/A</v>
      </c>
      <c r="BC1350" s="19"/>
      <c r="BD1350" s="19"/>
      <c r="BE1350" s="19"/>
      <c r="BF1350" s="19"/>
      <c r="BG1350" s="19"/>
      <c r="BH1350" s="19"/>
      <c r="BI1350" s="19"/>
      <c r="BJ1350" s="19"/>
    </row>
    <row r="1351" spans="1:62" ht="15" x14ac:dyDescent="0.2">
      <c r="A1351" s="19" t="s">
        <v>12792</v>
      </c>
      <c r="B1351" s="19" t="s">
        <v>1479</v>
      </c>
      <c r="C1351" s="43">
        <v>44659</v>
      </c>
      <c r="D1351" s="44">
        <v>0.45624999999999999</v>
      </c>
      <c r="E1351" s="19" t="s">
        <v>12793</v>
      </c>
      <c r="F1351" s="19" t="s">
        <v>1481</v>
      </c>
      <c r="G1351" s="19" t="s">
        <v>1481</v>
      </c>
      <c r="H1351" s="45">
        <v>0</v>
      </c>
      <c r="I1351" s="45">
        <v>0</v>
      </c>
      <c r="J1351" s="19" t="s">
        <v>1482</v>
      </c>
      <c r="K1351" s="19" t="s">
        <v>10300</v>
      </c>
      <c r="L1351" s="19" t="s">
        <v>12794</v>
      </c>
      <c r="M1351" s="19" t="s">
        <v>12795</v>
      </c>
      <c r="N1351" s="19" t="s">
        <v>12792</v>
      </c>
      <c r="O1351" s="19" t="s">
        <v>367</v>
      </c>
      <c r="P1351" s="19" t="s">
        <v>368</v>
      </c>
      <c r="Q1351" s="46">
        <v>640</v>
      </c>
      <c r="R1351" s="19" t="s">
        <v>1544</v>
      </c>
      <c r="S1351" s="19" t="s">
        <v>1976</v>
      </c>
      <c r="T1351" s="19" t="s">
        <v>92</v>
      </c>
      <c r="U1351" s="19" t="s">
        <v>4647</v>
      </c>
      <c r="V1351" s="19" t="s">
        <v>2091</v>
      </c>
      <c r="W1351" s="19" t="s">
        <v>415</v>
      </c>
      <c r="X1351" s="19" t="s">
        <v>4648</v>
      </c>
      <c r="Y1351" s="19" t="s">
        <v>4649</v>
      </c>
      <c r="Z1351" s="19" t="s">
        <v>4650</v>
      </c>
      <c r="AA1351" s="46">
        <v>96.3</v>
      </c>
      <c r="AB1351" s="19" t="s">
        <v>471</v>
      </c>
      <c r="AC1351" s="19" t="s">
        <v>92</v>
      </c>
      <c r="AD1351" s="19" t="s">
        <v>4871</v>
      </c>
      <c r="AE1351" s="19" t="s">
        <v>4872</v>
      </c>
      <c r="AF1351" s="19" t="s">
        <v>1592</v>
      </c>
      <c r="AG1351" s="19" t="s">
        <v>4873</v>
      </c>
      <c r="AH1351" s="19" t="s">
        <v>1502</v>
      </c>
      <c r="AI1351" s="19" t="s">
        <v>2099</v>
      </c>
      <c r="AJ1351" s="45">
        <v>0</v>
      </c>
      <c r="AK1351" s="45">
        <v>0</v>
      </c>
      <c r="AL1351" s="19" t="s">
        <v>1501</v>
      </c>
      <c r="AM1351" s="46">
        <v>50110</v>
      </c>
      <c r="AN1351" s="46">
        <v>32040</v>
      </c>
      <c r="AO1351" s="46">
        <v>18070</v>
      </c>
      <c r="AP1351" s="45">
        <v>288</v>
      </c>
      <c r="AQ1351" s="45"/>
      <c r="AR1351" s="45" t="str">
        <f>IFERROR(VLOOKUP(AB1351,'Pedidos marco'!$A$1:$D$10000,4,0)," ")</f>
        <v xml:space="preserve"> </v>
      </c>
      <c r="AS1351" s="45">
        <f t="shared" si="147"/>
        <v>8</v>
      </c>
      <c r="AT1351" s="45" t="str">
        <f t="shared" si="148"/>
        <v>08</v>
      </c>
      <c r="AU1351" s="47">
        <v>32</v>
      </c>
      <c r="AV1351" s="19" t="str">
        <f t="shared" si="149"/>
        <v>04 April</v>
      </c>
      <c r="AW1351" s="19">
        <f t="shared" si="150"/>
        <v>0.45</v>
      </c>
      <c r="AX1351" s="19">
        <f t="shared" si="151"/>
        <v>9</v>
      </c>
      <c r="AY1351" s="19" t="e">
        <f>VLOOKUP(AG1351,Cías!$A$1:$E$10000,5,0)</f>
        <v>#N/A</v>
      </c>
      <c r="AZ1351" s="19" t="str">
        <f t="shared" si="152"/>
        <v>1014509</v>
      </c>
      <c r="BA1351" s="19" t="str">
        <f t="shared" si="153"/>
        <v>COMERCIAL MICHELENA S.A.</v>
      </c>
      <c r="BB1351" s="19" t="e">
        <f>VLOOKUP(AG1351,Cías!$A$1:$E$10000,3,0)</f>
        <v>#N/A</v>
      </c>
      <c r="BC1351" s="19"/>
      <c r="BD1351" s="19"/>
      <c r="BE1351" s="19"/>
      <c r="BF1351" s="19"/>
      <c r="BG1351" s="19"/>
      <c r="BH1351" s="19"/>
      <c r="BI1351" s="19"/>
      <c r="BJ1351" s="19"/>
    </row>
    <row r="1352" spans="1:62" ht="15" x14ac:dyDescent="0.2">
      <c r="A1352" s="19" t="s">
        <v>12796</v>
      </c>
      <c r="B1352" s="19" t="s">
        <v>1479</v>
      </c>
      <c r="C1352" s="43">
        <v>44659</v>
      </c>
      <c r="D1352" s="44">
        <v>0.46666666666667</v>
      </c>
      <c r="E1352" s="19" t="s">
        <v>12797</v>
      </c>
      <c r="F1352" s="19" t="s">
        <v>12798</v>
      </c>
      <c r="G1352" s="19" t="s">
        <v>12799</v>
      </c>
      <c r="H1352" s="45">
        <v>2471.56</v>
      </c>
      <c r="I1352" s="45">
        <v>2771.13</v>
      </c>
      <c r="J1352" s="19" t="s">
        <v>1560</v>
      </c>
      <c r="K1352" s="19" t="s">
        <v>12800</v>
      </c>
      <c r="L1352" s="19" t="s">
        <v>12801</v>
      </c>
      <c r="M1352" s="19" t="s">
        <v>12802</v>
      </c>
      <c r="N1352" s="19" t="s">
        <v>12796</v>
      </c>
      <c r="O1352" s="19" t="s">
        <v>371</v>
      </c>
      <c r="P1352" s="19" t="s">
        <v>372</v>
      </c>
      <c r="Q1352" s="46">
        <v>360</v>
      </c>
      <c r="R1352" s="19" t="s">
        <v>1544</v>
      </c>
      <c r="S1352" s="19" t="s">
        <v>4683</v>
      </c>
      <c r="T1352" s="19" t="s">
        <v>4684</v>
      </c>
      <c r="U1352" s="19" t="s">
        <v>4967</v>
      </c>
      <c r="V1352" s="19" t="s">
        <v>4968</v>
      </c>
      <c r="W1352" s="19" t="s">
        <v>2800</v>
      </c>
      <c r="X1352" s="19" t="s">
        <v>4969</v>
      </c>
      <c r="Y1352" s="19" t="s">
        <v>2802</v>
      </c>
      <c r="Z1352" s="19" t="s">
        <v>2803</v>
      </c>
      <c r="AA1352" s="46">
        <v>20</v>
      </c>
      <c r="AB1352" s="19" t="s">
        <v>484</v>
      </c>
      <c r="AC1352" s="19" t="s">
        <v>117</v>
      </c>
      <c r="AD1352" s="19" t="s">
        <v>4565</v>
      </c>
      <c r="AE1352" s="19" t="s">
        <v>4566</v>
      </c>
      <c r="AF1352" s="19" t="s">
        <v>1719</v>
      </c>
      <c r="AG1352" s="19" t="s">
        <v>4567</v>
      </c>
      <c r="AH1352" s="19" t="s">
        <v>1594</v>
      </c>
      <c r="AI1352" s="19" t="s">
        <v>1595</v>
      </c>
      <c r="AJ1352" s="45">
        <v>0.05</v>
      </c>
      <c r="AK1352" s="45">
        <v>18</v>
      </c>
      <c r="AL1352" s="19" t="s">
        <v>1501</v>
      </c>
      <c r="AM1352" s="46">
        <v>25140</v>
      </c>
      <c r="AN1352" s="46">
        <v>18000</v>
      </c>
      <c r="AO1352" s="46">
        <v>7140</v>
      </c>
      <c r="AP1352" s="45">
        <v>57.6</v>
      </c>
      <c r="AQ1352" s="45"/>
      <c r="AR1352" s="45" t="str">
        <f>IFERROR(VLOOKUP(AB1352,'Pedidos marco'!$A$1:$D$10000,4,0)," ")</f>
        <v xml:space="preserve"> </v>
      </c>
      <c r="AS1352" s="45">
        <f t="shared" si="147"/>
        <v>8</v>
      </c>
      <c r="AT1352" s="45" t="str">
        <f t="shared" si="148"/>
        <v>08</v>
      </c>
      <c r="AU1352" s="47">
        <v>18</v>
      </c>
      <c r="AV1352" s="19" t="str">
        <f t="shared" si="149"/>
        <v>04 April</v>
      </c>
      <c r="AW1352" s="19">
        <f t="shared" si="150"/>
        <v>0.16</v>
      </c>
      <c r="AX1352" s="19">
        <f t="shared" si="151"/>
        <v>3.2</v>
      </c>
      <c r="AY1352" s="19" t="e">
        <f>VLOOKUP(AG1352,Cías!$A$1:$E$10000,5,0)</f>
        <v>#N/A</v>
      </c>
      <c r="AZ1352" s="19" t="str">
        <f t="shared" si="152"/>
        <v>1014322</v>
      </c>
      <c r="BA1352" s="19" t="str">
        <f t="shared" si="153"/>
        <v>ESPARZA REVELO JORGE MARCELO</v>
      </c>
      <c r="BB1352" s="19" t="e">
        <f>VLOOKUP(AG1352,Cías!$A$1:$E$10000,3,0)</f>
        <v>#N/A</v>
      </c>
      <c r="BC1352" s="19"/>
      <c r="BD1352" s="19"/>
      <c r="BE1352" s="19"/>
      <c r="BF1352" s="19"/>
      <c r="BG1352" s="19"/>
      <c r="BH1352" s="19"/>
      <c r="BI1352" s="19"/>
      <c r="BJ1352" s="19"/>
    </row>
    <row r="1353" spans="1:62" ht="15" x14ac:dyDescent="0.2">
      <c r="A1353" s="19" t="s">
        <v>12796</v>
      </c>
      <c r="B1353" s="19" t="s">
        <v>1479</v>
      </c>
      <c r="C1353" s="43">
        <v>44659</v>
      </c>
      <c r="D1353" s="44">
        <v>0.46666666666667</v>
      </c>
      <c r="E1353" s="19" t="s">
        <v>12803</v>
      </c>
      <c r="F1353" s="19" t="s">
        <v>12804</v>
      </c>
      <c r="G1353" s="19" t="s">
        <v>12805</v>
      </c>
      <c r="H1353" s="45">
        <v>815.58</v>
      </c>
      <c r="I1353" s="45">
        <v>914.43</v>
      </c>
      <c r="J1353" s="19" t="s">
        <v>1560</v>
      </c>
      <c r="K1353" s="19" t="s">
        <v>12806</v>
      </c>
      <c r="L1353" s="19" t="s">
        <v>12807</v>
      </c>
      <c r="M1353" s="19" t="s">
        <v>12808</v>
      </c>
      <c r="N1353" s="19" t="s">
        <v>12796</v>
      </c>
      <c r="O1353" s="19" t="s">
        <v>367</v>
      </c>
      <c r="P1353" s="19" t="s">
        <v>368</v>
      </c>
      <c r="Q1353" s="46">
        <v>120</v>
      </c>
      <c r="R1353" s="19" t="s">
        <v>1544</v>
      </c>
      <c r="S1353" s="19" t="s">
        <v>4683</v>
      </c>
      <c r="T1353" s="19" t="s">
        <v>4684</v>
      </c>
      <c r="U1353" s="19" t="s">
        <v>4967</v>
      </c>
      <c r="V1353" s="19" t="s">
        <v>4968</v>
      </c>
      <c r="W1353" s="19" t="s">
        <v>2800</v>
      </c>
      <c r="X1353" s="19" t="s">
        <v>4969</v>
      </c>
      <c r="Y1353" s="19" t="s">
        <v>2802</v>
      </c>
      <c r="Z1353" s="19" t="s">
        <v>2803</v>
      </c>
      <c r="AA1353" s="46">
        <v>20</v>
      </c>
      <c r="AB1353" s="19" t="s">
        <v>484</v>
      </c>
      <c r="AC1353" s="19" t="s">
        <v>117</v>
      </c>
      <c r="AD1353" s="19" t="s">
        <v>4565</v>
      </c>
      <c r="AE1353" s="19" t="s">
        <v>4566</v>
      </c>
      <c r="AF1353" s="19" t="s">
        <v>1719</v>
      </c>
      <c r="AG1353" s="19" t="s">
        <v>4567</v>
      </c>
      <c r="AH1353" s="19" t="s">
        <v>1594</v>
      </c>
      <c r="AI1353" s="19" t="s">
        <v>1595</v>
      </c>
      <c r="AJ1353" s="45">
        <v>0.05</v>
      </c>
      <c r="AK1353" s="45">
        <v>6</v>
      </c>
      <c r="AL1353" s="19" t="s">
        <v>1501</v>
      </c>
      <c r="AM1353" s="46">
        <v>13140</v>
      </c>
      <c r="AN1353" s="46">
        <v>6000</v>
      </c>
      <c r="AO1353" s="46">
        <v>7140</v>
      </c>
      <c r="AP1353" s="45">
        <v>19.2</v>
      </c>
      <c r="AQ1353" s="45"/>
      <c r="AR1353" s="45" t="str">
        <f>IFERROR(VLOOKUP(AB1353,'Pedidos marco'!$A$1:$D$10000,4,0)," ")</f>
        <v xml:space="preserve"> </v>
      </c>
      <c r="AS1353" s="45">
        <f t="shared" si="147"/>
        <v>8</v>
      </c>
      <c r="AT1353" s="45" t="str">
        <f t="shared" si="148"/>
        <v>08</v>
      </c>
      <c r="AU1353" s="47">
        <v>6</v>
      </c>
      <c r="AV1353" s="19" t="str">
        <f t="shared" si="149"/>
        <v>04 April</v>
      </c>
      <c r="AW1353" s="19">
        <f t="shared" si="150"/>
        <v>0.16</v>
      </c>
      <c r="AX1353" s="19">
        <f t="shared" si="151"/>
        <v>3.1999999999999997</v>
      </c>
      <c r="AY1353" s="19" t="e">
        <f>VLOOKUP(AG1353,Cías!$A$1:$E$10000,5,0)</f>
        <v>#N/A</v>
      </c>
      <c r="AZ1353" s="19" t="str">
        <f t="shared" si="152"/>
        <v>1014322</v>
      </c>
      <c r="BA1353" s="19" t="str">
        <f t="shared" si="153"/>
        <v>ESPARZA REVELO JORGE MARCELO</v>
      </c>
      <c r="BB1353" s="19" t="e">
        <f>VLOOKUP(AG1353,Cías!$A$1:$E$10000,3,0)</f>
        <v>#N/A</v>
      </c>
      <c r="BC1353" s="19"/>
      <c r="BD1353" s="19"/>
      <c r="BE1353" s="19"/>
      <c r="BF1353" s="19"/>
      <c r="BG1353" s="19"/>
      <c r="BH1353" s="19"/>
      <c r="BI1353" s="19"/>
      <c r="BJ1353" s="19"/>
    </row>
    <row r="1354" spans="1:62" ht="15" x14ac:dyDescent="0.2">
      <c r="A1354" s="19" t="s">
        <v>12809</v>
      </c>
      <c r="B1354" s="19" t="s">
        <v>1479</v>
      </c>
      <c r="C1354" s="43">
        <v>44659</v>
      </c>
      <c r="D1354" s="44">
        <v>0.47152777777777999</v>
      </c>
      <c r="E1354" s="19" t="s">
        <v>12810</v>
      </c>
      <c r="F1354" s="19" t="s">
        <v>12811</v>
      </c>
      <c r="G1354" s="19" t="s">
        <v>12812</v>
      </c>
      <c r="H1354" s="45">
        <v>3993.23</v>
      </c>
      <c r="I1354" s="45">
        <v>4477.24</v>
      </c>
      <c r="J1354" s="19" t="s">
        <v>1560</v>
      </c>
      <c r="K1354" s="19" t="s">
        <v>12813</v>
      </c>
      <c r="L1354" s="19" t="s">
        <v>12814</v>
      </c>
      <c r="M1354" s="19" t="s">
        <v>12815</v>
      </c>
      <c r="N1354" s="19" t="s">
        <v>12809</v>
      </c>
      <c r="O1354" s="19" t="s">
        <v>1823</v>
      </c>
      <c r="P1354" s="19" t="s">
        <v>1824</v>
      </c>
      <c r="Q1354" s="46">
        <v>31.29</v>
      </c>
      <c r="R1354" s="19" t="s">
        <v>1488</v>
      </c>
      <c r="S1354" s="19" t="s">
        <v>2270</v>
      </c>
      <c r="T1354" s="19" t="s">
        <v>2271</v>
      </c>
      <c r="U1354" s="19" t="s">
        <v>2272</v>
      </c>
      <c r="V1354" s="19" t="s">
        <v>2273</v>
      </c>
      <c r="W1354" s="19" t="s">
        <v>2274</v>
      </c>
      <c r="X1354" s="19" t="s">
        <v>2275</v>
      </c>
      <c r="Y1354" s="19" t="s">
        <v>2276</v>
      </c>
      <c r="Z1354" s="19" t="s">
        <v>2277</v>
      </c>
      <c r="AA1354" s="46">
        <v>551</v>
      </c>
      <c r="AB1354" s="19" t="s">
        <v>466</v>
      </c>
      <c r="AC1354" s="19" t="s">
        <v>82</v>
      </c>
      <c r="AD1354" s="19" t="s">
        <v>3173</v>
      </c>
      <c r="AE1354" s="19" t="s">
        <v>3174</v>
      </c>
      <c r="AF1354" s="19" t="s">
        <v>1497</v>
      </c>
      <c r="AG1354" s="19" t="s">
        <v>3175</v>
      </c>
      <c r="AH1354" s="19" t="s">
        <v>1499</v>
      </c>
      <c r="AI1354" s="19" t="s">
        <v>1500</v>
      </c>
      <c r="AJ1354" s="45">
        <v>0</v>
      </c>
      <c r="AK1354" s="45">
        <v>0</v>
      </c>
      <c r="AL1354" s="19" t="s">
        <v>1501</v>
      </c>
      <c r="AM1354" s="46">
        <v>49670</v>
      </c>
      <c r="AN1354" s="46">
        <v>31290</v>
      </c>
      <c r="AO1354" s="46">
        <v>18380</v>
      </c>
      <c r="AP1354" s="45">
        <v>1290.4000000000001</v>
      </c>
      <c r="AQ1354" s="45"/>
      <c r="AR1354" s="45" t="str">
        <f>IFERROR(VLOOKUP(AB1354,'Pedidos marco'!$A$1:$D$10000,4,0)," ")</f>
        <v xml:space="preserve"> </v>
      </c>
      <c r="AS1354" s="45">
        <f t="shared" si="147"/>
        <v>8</v>
      </c>
      <c r="AT1354" s="45" t="str">
        <f t="shared" si="148"/>
        <v>08</v>
      </c>
      <c r="AU1354" s="47">
        <v>31.29</v>
      </c>
      <c r="AV1354" s="19" t="str">
        <f t="shared" si="149"/>
        <v>04 April</v>
      </c>
      <c r="AW1354" s="19">
        <f t="shared" si="150"/>
        <v>41.240012783636949</v>
      </c>
      <c r="AX1354" s="19">
        <f t="shared" si="151"/>
        <v>41.240012783636949</v>
      </c>
      <c r="AY1354" s="19" t="e">
        <f>VLOOKUP(AG1354,Cías!$A$1:$E$10000,5,0)</f>
        <v>#N/A</v>
      </c>
      <c r="AZ1354" s="19" t="str">
        <f t="shared" si="152"/>
        <v>1013576</v>
      </c>
      <c r="BA1354" s="19" t="str">
        <f t="shared" si="153"/>
        <v>CASTRO SALGADO LUCIO OSWALDO</v>
      </c>
      <c r="BB1354" s="19" t="e">
        <f>VLOOKUP(AG1354,Cías!$A$1:$E$10000,3,0)</f>
        <v>#N/A</v>
      </c>
      <c r="BC1354" s="19"/>
      <c r="BD1354" s="19"/>
      <c r="BE1354" s="19"/>
      <c r="BF1354" s="19"/>
      <c r="BG1354" s="19"/>
      <c r="BH1354" s="19"/>
      <c r="BI1354" s="19"/>
      <c r="BJ1354" s="19"/>
    </row>
    <row r="1355" spans="1:62" ht="15" x14ac:dyDescent="0.2">
      <c r="A1355" s="19" t="s">
        <v>12816</v>
      </c>
      <c r="B1355" s="19" t="s">
        <v>1479</v>
      </c>
      <c r="C1355" s="43">
        <v>44659</v>
      </c>
      <c r="D1355" s="44">
        <v>0.47430555555555998</v>
      </c>
      <c r="E1355" s="19" t="s">
        <v>12817</v>
      </c>
      <c r="F1355" s="19" t="s">
        <v>12818</v>
      </c>
      <c r="G1355" s="19" t="s">
        <v>12819</v>
      </c>
      <c r="H1355" s="45">
        <v>2932.8</v>
      </c>
      <c r="I1355" s="45">
        <v>3288.28</v>
      </c>
      <c r="J1355" s="19" t="s">
        <v>1560</v>
      </c>
      <c r="K1355" s="19" t="s">
        <v>12820</v>
      </c>
      <c r="L1355" s="19" t="s">
        <v>12821</v>
      </c>
      <c r="M1355" s="19" t="s">
        <v>12822</v>
      </c>
      <c r="N1355" s="19" t="s">
        <v>12816</v>
      </c>
      <c r="O1355" s="19" t="s">
        <v>1641</v>
      </c>
      <c r="P1355" s="19" t="s">
        <v>1642</v>
      </c>
      <c r="Q1355" s="46">
        <v>480</v>
      </c>
      <c r="R1355" s="19" t="s">
        <v>1544</v>
      </c>
      <c r="S1355" s="19" t="s">
        <v>1736</v>
      </c>
      <c r="T1355" s="19" t="s">
        <v>1737</v>
      </c>
      <c r="U1355" s="19" t="s">
        <v>12823</v>
      </c>
      <c r="V1355" s="19" t="s">
        <v>12824</v>
      </c>
      <c r="W1355" s="19" t="s">
        <v>12825</v>
      </c>
      <c r="X1355" s="19" t="s">
        <v>12826</v>
      </c>
      <c r="Y1355" s="19" t="s">
        <v>12827</v>
      </c>
      <c r="Z1355" s="19" t="s">
        <v>12828</v>
      </c>
      <c r="AA1355" s="46">
        <v>481</v>
      </c>
      <c r="AB1355" s="19" t="s">
        <v>520</v>
      </c>
      <c r="AC1355" s="19" t="s">
        <v>192</v>
      </c>
      <c r="AD1355" s="19" t="s">
        <v>9821</v>
      </c>
      <c r="AE1355" s="19" t="s">
        <v>9822</v>
      </c>
      <c r="AF1355" s="19" t="s">
        <v>1719</v>
      </c>
      <c r="AG1355" s="19" t="s">
        <v>9823</v>
      </c>
      <c r="AH1355" s="19" t="s">
        <v>1594</v>
      </c>
      <c r="AI1355" s="19" t="s">
        <v>1595</v>
      </c>
      <c r="AJ1355" s="45">
        <v>0.05</v>
      </c>
      <c r="AK1355" s="45">
        <v>24</v>
      </c>
      <c r="AL1355" s="19" t="s">
        <v>1501</v>
      </c>
      <c r="AM1355" s="46">
        <v>39800</v>
      </c>
      <c r="AN1355" s="46">
        <v>24060</v>
      </c>
      <c r="AO1355" s="46">
        <v>15740</v>
      </c>
      <c r="AP1355" s="45">
        <v>633.6</v>
      </c>
      <c r="AQ1355" s="45"/>
      <c r="AR1355" s="45" t="str">
        <f>IFERROR(VLOOKUP(AB1355,'Pedidos marco'!$A$1:$D$10000,4,0)," ")</f>
        <v xml:space="preserve"> </v>
      </c>
      <c r="AS1355" s="45">
        <f t="shared" si="147"/>
        <v>8</v>
      </c>
      <c r="AT1355" s="45" t="str">
        <f t="shared" si="148"/>
        <v>08</v>
      </c>
      <c r="AU1355" s="47">
        <v>24</v>
      </c>
      <c r="AV1355" s="19" t="str">
        <f t="shared" si="149"/>
        <v>04 April</v>
      </c>
      <c r="AW1355" s="19">
        <f t="shared" si="150"/>
        <v>1.32</v>
      </c>
      <c r="AX1355" s="19">
        <f t="shared" si="151"/>
        <v>26.400000000000002</v>
      </c>
      <c r="AY1355" s="19" t="e">
        <f>VLOOKUP(AG1355,Cías!$A$1:$E$10000,5,0)</f>
        <v>#N/A</v>
      </c>
      <c r="AZ1355" s="19" t="str">
        <f t="shared" si="152"/>
        <v>1013949</v>
      </c>
      <c r="BA1355" s="19" t="str">
        <f t="shared" si="153"/>
        <v>MEDIAVILLA FLORES WILSON PATRICIO</v>
      </c>
      <c r="BB1355" s="19" t="e">
        <f>VLOOKUP(AG1355,Cías!$A$1:$E$10000,3,0)</f>
        <v>#N/A</v>
      </c>
      <c r="BC1355" s="19"/>
      <c r="BD1355" s="19"/>
      <c r="BE1355" s="19"/>
      <c r="BF1355" s="19"/>
      <c r="BG1355" s="19"/>
      <c r="BH1355" s="19"/>
      <c r="BI1355" s="19"/>
      <c r="BJ1355" s="19"/>
    </row>
    <row r="1356" spans="1:62" ht="15" x14ac:dyDescent="0.2">
      <c r="A1356" s="19" t="s">
        <v>12829</v>
      </c>
      <c r="B1356" s="19" t="s">
        <v>1479</v>
      </c>
      <c r="C1356" s="43">
        <v>44659</v>
      </c>
      <c r="D1356" s="44">
        <v>0.48125000000000001</v>
      </c>
      <c r="E1356" s="19" t="s">
        <v>12830</v>
      </c>
      <c r="F1356" s="19" t="s">
        <v>12831</v>
      </c>
      <c r="G1356" s="19" t="s">
        <v>12832</v>
      </c>
      <c r="H1356" s="45">
        <v>1304</v>
      </c>
      <c r="I1356" s="45">
        <v>1462.05</v>
      </c>
      <c r="J1356" s="19" t="s">
        <v>1560</v>
      </c>
      <c r="K1356" s="19" t="s">
        <v>12833</v>
      </c>
      <c r="L1356" s="19" t="s">
        <v>12834</v>
      </c>
      <c r="M1356" s="19" t="s">
        <v>12835</v>
      </c>
      <c r="N1356" s="19" t="s">
        <v>12829</v>
      </c>
      <c r="O1356" s="19" t="s">
        <v>369</v>
      </c>
      <c r="P1356" s="19" t="s">
        <v>370</v>
      </c>
      <c r="Q1356" s="46">
        <v>200</v>
      </c>
      <c r="R1356" s="19" t="s">
        <v>1544</v>
      </c>
      <c r="S1356" s="19" t="s">
        <v>12836</v>
      </c>
      <c r="T1356" s="19" t="s">
        <v>12837</v>
      </c>
      <c r="U1356" s="19" t="s">
        <v>12838</v>
      </c>
      <c r="V1356" s="19" t="s">
        <v>12839</v>
      </c>
      <c r="W1356" s="19" t="s">
        <v>3457</v>
      </c>
      <c r="X1356" s="19" t="s">
        <v>12840</v>
      </c>
      <c r="Y1356" s="19" t="s">
        <v>3459</v>
      </c>
      <c r="Z1356" s="19" t="s">
        <v>3460</v>
      </c>
      <c r="AA1356" s="46">
        <v>40</v>
      </c>
      <c r="AB1356" s="19" t="s">
        <v>553</v>
      </c>
      <c r="AC1356" s="19" t="s">
        <v>260</v>
      </c>
      <c r="AD1356" s="19" t="s">
        <v>7885</v>
      </c>
      <c r="AE1356" s="19" t="s">
        <v>2574</v>
      </c>
      <c r="AF1356" s="19" t="s">
        <v>1719</v>
      </c>
      <c r="AG1356" s="19" t="s">
        <v>7886</v>
      </c>
      <c r="AH1356" s="19" t="s">
        <v>1499</v>
      </c>
      <c r="AI1356" s="19" t="s">
        <v>1500</v>
      </c>
      <c r="AJ1356" s="45">
        <v>0</v>
      </c>
      <c r="AK1356" s="45">
        <v>0</v>
      </c>
      <c r="AL1356" s="19" t="s">
        <v>1501</v>
      </c>
      <c r="AM1356" s="46">
        <v>17919.167000000001</v>
      </c>
      <c r="AN1356" s="46">
        <v>10029.166999999999</v>
      </c>
      <c r="AO1356" s="46">
        <v>7890</v>
      </c>
      <c r="AP1356" s="45">
        <v>42</v>
      </c>
      <c r="AQ1356" s="45"/>
      <c r="AR1356" s="45" t="str">
        <f>IFERROR(VLOOKUP(AB1356,'Pedidos marco'!$A$1:$D$10000,4,0)," ")</f>
        <v xml:space="preserve"> </v>
      </c>
      <c r="AS1356" s="45">
        <f t="shared" si="147"/>
        <v>8</v>
      </c>
      <c r="AT1356" s="45" t="str">
        <f t="shared" si="148"/>
        <v>08</v>
      </c>
      <c r="AU1356" s="47">
        <v>10</v>
      </c>
      <c r="AV1356" s="19" t="str">
        <f t="shared" si="149"/>
        <v>04 April</v>
      </c>
      <c r="AW1356" s="19">
        <f t="shared" si="150"/>
        <v>0.21</v>
      </c>
      <c r="AX1356" s="19">
        <f t="shared" si="151"/>
        <v>4.2</v>
      </c>
      <c r="AY1356" s="19" t="e">
        <f>VLOOKUP(AG1356,Cías!$A$1:$E$10000,5,0)</f>
        <v>#N/A</v>
      </c>
      <c r="AZ1356" s="19" t="str">
        <f t="shared" si="152"/>
        <v>1020716</v>
      </c>
      <c r="BA1356" s="19" t="str">
        <f t="shared" si="153"/>
        <v>RIVADENEIRA AYALA BERTHA NARCIZA</v>
      </c>
      <c r="BB1356" s="19" t="e">
        <f>VLOOKUP(AG1356,Cías!$A$1:$E$10000,3,0)</f>
        <v>#N/A</v>
      </c>
      <c r="BC1356" s="19"/>
      <c r="BD1356" s="19"/>
      <c r="BE1356" s="19"/>
      <c r="BF1356" s="19"/>
      <c r="BG1356" s="19"/>
      <c r="BH1356" s="19"/>
      <c r="BI1356" s="19"/>
      <c r="BJ1356" s="19"/>
    </row>
    <row r="1357" spans="1:62" ht="15" x14ac:dyDescent="0.2">
      <c r="A1357" s="19" t="s">
        <v>12829</v>
      </c>
      <c r="B1357" s="19" t="s">
        <v>1479</v>
      </c>
      <c r="C1357" s="43">
        <v>44659</v>
      </c>
      <c r="D1357" s="44">
        <v>0.48125000000000001</v>
      </c>
      <c r="E1357" s="19" t="s">
        <v>12841</v>
      </c>
      <c r="F1357" s="19" t="s">
        <v>12842</v>
      </c>
      <c r="G1357" s="19" t="s">
        <v>12843</v>
      </c>
      <c r="H1357" s="45">
        <v>1951.6</v>
      </c>
      <c r="I1357" s="45">
        <v>2188.14</v>
      </c>
      <c r="J1357" s="19" t="s">
        <v>1560</v>
      </c>
      <c r="K1357" s="19" t="s">
        <v>12844</v>
      </c>
      <c r="L1357" s="19" t="s">
        <v>12845</v>
      </c>
      <c r="M1357" s="19" t="s">
        <v>12846</v>
      </c>
      <c r="N1357" s="19" t="s">
        <v>12829</v>
      </c>
      <c r="O1357" s="19" t="s">
        <v>367</v>
      </c>
      <c r="P1357" s="19" t="s">
        <v>368</v>
      </c>
      <c r="Q1357" s="46">
        <v>280</v>
      </c>
      <c r="R1357" s="19" t="s">
        <v>1544</v>
      </c>
      <c r="S1357" s="19" t="s">
        <v>5143</v>
      </c>
      <c r="T1357" s="19" t="s">
        <v>5144</v>
      </c>
      <c r="U1357" s="19" t="s">
        <v>5145</v>
      </c>
      <c r="V1357" s="19" t="s">
        <v>5146</v>
      </c>
      <c r="W1357" s="19" t="s">
        <v>1627</v>
      </c>
      <c r="X1357" s="19" t="s">
        <v>5147</v>
      </c>
      <c r="Y1357" s="19" t="s">
        <v>1629</v>
      </c>
      <c r="Z1357" s="19" t="s">
        <v>1630</v>
      </c>
      <c r="AA1357" s="46">
        <v>40</v>
      </c>
      <c r="AB1357" s="19" t="s">
        <v>553</v>
      </c>
      <c r="AC1357" s="19" t="s">
        <v>260</v>
      </c>
      <c r="AD1357" s="19" t="s">
        <v>7885</v>
      </c>
      <c r="AE1357" s="19" t="s">
        <v>2574</v>
      </c>
      <c r="AF1357" s="19" t="s">
        <v>1719</v>
      </c>
      <c r="AG1357" s="19" t="s">
        <v>7886</v>
      </c>
      <c r="AH1357" s="19" t="s">
        <v>1499</v>
      </c>
      <c r="AI1357" s="19" t="s">
        <v>1500</v>
      </c>
      <c r="AJ1357" s="45">
        <v>0</v>
      </c>
      <c r="AK1357" s="45">
        <v>0</v>
      </c>
      <c r="AL1357" s="19" t="s">
        <v>1501</v>
      </c>
      <c r="AM1357" s="46">
        <v>21930.832999999999</v>
      </c>
      <c r="AN1357" s="46">
        <v>14040.833000000001</v>
      </c>
      <c r="AO1357" s="46">
        <v>7890</v>
      </c>
      <c r="AP1357" s="45">
        <v>58.8</v>
      </c>
      <c r="AQ1357" s="45"/>
      <c r="AR1357" s="45" t="str">
        <f>IFERROR(VLOOKUP(AB1357,'Pedidos marco'!$A$1:$D$10000,4,0)," ")</f>
        <v xml:space="preserve"> </v>
      </c>
      <c r="AS1357" s="45">
        <f t="shared" si="147"/>
        <v>8</v>
      </c>
      <c r="AT1357" s="45" t="str">
        <f t="shared" si="148"/>
        <v>08</v>
      </c>
      <c r="AU1357" s="47">
        <v>14</v>
      </c>
      <c r="AV1357" s="19" t="str">
        <f t="shared" si="149"/>
        <v>04 April</v>
      </c>
      <c r="AW1357" s="19">
        <f t="shared" si="150"/>
        <v>0.21</v>
      </c>
      <c r="AX1357" s="19">
        <f t="shared" si="151"/>
        <v>4.2</v>
      </c>
      <c r="AY1357" s="19" t="e">
        <f>VLOOKUP(AG1357,Cías!$A$1:$E$10000,5,0)</f>
        <v>#N/A</v>
      </c>
      <c r="AZ1357" s="19" t="str">
        <f t="shared" si="152"/>
        <v>1020716</v>
      </c>
      <c r="BA1357" s="19" t="str">
        <f t="shared" si="153"/>
        <v>RIVADENEIRA AYALA BERTHA NARCIZA</v>
      </c>
      <c r="BB1357" s="19" t="e">
        <f>VLOOKUP(AG1357,Cías!$A$1:$E$10000,3,0)</f>
        <v>#N/A</v>
      </c>
      <c r="BC1357" s="19"/>
      <c r="BD1357" s="19"/>
      <c r="BE1357" s="19"/>
      <c r="BF1357" s="19"/>
      <c r="BG1357" s="19"/>
      <c r="BH1357" s="19"/>
      <c r="BI1357" s="19"/>
      <c r="BJ1357" s="19"/>
    </row>
    <row r="1358" spans="1:62" ht="15" x14ac:dyDescent="0.2">
      <c r="A1358" s="19" t="s">
        <v>12847</v>
      </c>
      <c r="B1358" s="19" t="s">
        <v>1479</v>
      </c>
      <c r="C1358" s="43">
        <v>44659</v>
      </c>
      <c r="D1358" s="44">
        <v>0.48541666666666999</v>
      </c>
      <c r="E1358" s="19" t="s">
        <v>12848</v>
      </c>
      <c r="F1358" s="19" t="s">
        <v>12849</v>
      </c>
      <c r="G1358" s="19" t="s">
        <v>12850</v>
      </c>
      <c r="H1358" s="45">
        <v>699.74</v>
      </c>
      <c r="I1358" s="45">
        <v>784.55</v>
      </c>
      <c r="J1358" s="19" t="s">
        <v>1560</v>
      </c>
      <c r="K1358" s="19" t="s">
        <v>12851</v>
      </c>
      <c r="L1358" s="19" t="s">
        <v>12852</v>
      </c>
      <c r="M1358" s="19" t="s">
        <v>12853</v>
      </c>
      <c r="N1358" s="19" t="s">
        <v>12847</v>
      </c>
      <c r="O1358" s="19" t="s">
        <v>369</v>
      </c>
      <c r="P1358" s="19" t="s">
        <v>370</v>
      </c>
      <c r="Q1358" s="46">
        <v>120</v>
      </c>
      <c r="R1358" s="19" t="s">
        <v>1544</v>
      </c>
      <c r="S1358" s="19" t="s">
        <v>1754</v>
      </c>
      <c r="T1358" s="19" t="s">
        <v>104</v>
      </c>
      <c r="U1358" s="19" t="s">
        <v>1755</v>
      </c>
      <c r="V1358" s="19" t="s">
        <v>1756</v>
      </c>
      <c r="W1358" s="19" t="s">
        <v>1757</v>
      </c>
      <c r="X1358" s="19" t="s">
        <v>1758</v>
      </c>
      <c r="Y1358" s="19" t="s">
        <v>1759</v>
      </c>
      <c r="Z1358" s="19" t="s">
        <v>1760</v>
      </c>
      <c r="AA1358" s="46">
        <v>218</v>
      </c>
      <c r="AB1358" s="19" t="s">
        <v>456</v>
      </c>
      <c r="AC1358" s="19" t="s">
        <v>60</v>
      </c>
      <c r="AD1358" s="19" t="s">
        <v>3058</v>
      </c>
      <c r="AE1358" s="19" t="s">
        <v>1481</v>
      </c>
      <c r="AF1358" s="19" t="s">
        <v>1554</v>
      </c>
      <c r="AG1358" s="19" t="s">
        <v>3059</v>
      </c>
      <c r="AH1358" s="19" t="s">
        <v>1499</v>
      </c>
      <c r="AI1358" s="19" t="s">
        <v>1500</v>
      </c>
      <c r="AJ1358" s="45">
        <v>0</v>
      </c>
      <c r="AK1358" s="45">
        <v>0</v>
      </c>
      <c r="AL1358" s="19" t="s">
        <v>1501</v>
      </c>
      <c r="AM1358" s="46">
        <v>10468.333000000001</v>
      </c>
      <c r="AN1358" s="46">
        <v>6003.3329999999996</v>
      </c>
      <c r="AO1358" s="46">
        <v>4465</v>
      </c>
      <c r="AP1358" s="45">
        <v>91.2</v>
      </c>
      <c r="AQ1358" s="45"/>
      <c r="AR1358" s="45" t="str">
        <f>IFERROR(VLOOKUP(AB1358,'Pedidos marco'!$A$1:$D$10000,4,0)," ")</f>
        <v xml:space="preserve"> </v>
      </c>
      <c r="AS1358" s="45">
        <f t="shared" si="147"/>
        <v>8</v>
      </c>
      <c r="AT1358" s="45" t="str">
        <f t="shared" si="148"/>
        <v>08</v>
      </c>
      <c r="AU1358" s="47">
        <v>6</v>
      </c>
      <c r="AV1358" s="19" t="str">
        <f t="shared" si="149"/>
        <v>04 April</v>
      </c>
      <c r="AW1358" s="19">
        <f t="shared" si="150"/>
        <v>0.76</v>
      </c>
      <c r="AX1358" s="19">
        <f t="shared" si="151"/>
        <v>15.200000000000001</v>
      </c>
      <c r="AY1358" s="19" t="e">
        <f>VLOOKUP(AG1358,Cías!$A$1:$E$10000,5,0)</f>
        <v>#N/A</v>
      </c>
      <c r="AZ1358" s="19" t="str">
        <f t="shared" si="152"/>
        <v>1023153</v>
      </c>
      <c r="BA1358" s="19" t="str">
        <f t="shared" si="153"/>
        <v>BUITRON MONTENEGRO JONNY</v>
      </c>
      <c r="BB1358" s="19" t="e">
        <f>VLOOKUP(AG1358,Cías!$A$1:$E$10000,3,0)</f>
        <v>#N/A</v>
      </c>
      <c r="BC1358" s="19"/>
      <c r="BD1358" s="19"/>
      <c r="BE1358" s="19"/>
      <c r="BF1358" s="19"/>
      <c r="BG1358" s="19"/>
      <c r="BH1358" s="19"/>
      <c r="BI1358" s="19"/>
      <c r="BJ1358" s="19"/>
    </row>
    <row r="1359" spans="1:62" ht="15" x14ac:dyDescent="0.2">
      <c r="A1359" s="19" t="s">
        <v>12847</v>
      </c>
      <c r="B1359" s="19" t="s">
        <v>1479</v>
      </c>
      <c r="C1359" s="43">
        <v>44659</v>
      </c>
      <c r="D1359" s="44">
        <v>0.48541666666666999</v>
      </c>
      <c r="E1359" s="19" t="s">
        <v>12854</v>
      </c>
      <c r="F1359" s="19" t="s">
        <v>12855</v>
      </c>
      <c r="G1359" s="19" t="s">
        <v>12856</v>
      </c>
      <c r="H1359" s="45">
        <v>1524.78</v>
      </c>
      <c r="I1359" s="45">
        <v>1709.59</v>
      </c>
      <c r="J1359" s="19" t="s">
        <v>1560</v>
      </c>
      <c r="K1359" s="19" t="s">
        <v>12857</v>
      </c>
      <c r="L1359" s="19" t="s">
        <v>12858</v>
      </c>
      <c r="M1359" s="19" t="s">
        <v>12859</v>
      </c>
      <c r="N1359" s="19" t="s">
        <v>12847</v>
      </c>
      <c r="O1359" s="19" t="s">
        <v>367</v>
      </c>
      <c r="P1359" s="19" t="s">
        <v>368</v>
      </c>
      <c r="Q1359" s="46">
        <v>240</v>
      </c>
      <c r="R1359" s="19" t="s">
        <v>1544</v>
      </c>
      <c r="S1359" s="19" t="s">
        <v>1754</v>
      </c>
      <c r="T1359" s="19" t="s">
        <v>104</v>
      </c>
      <c r="U1359" s="19" t="s">
        <v>1755</v>
      </c>
      <c r="V1359" s="19" t="s">
        <v>1756</v>
      </c>
      <c r="W1359" s="19" t="s">
        <v>1757</v>
      </c>
      <c r="X1359" s="19" t="s">
        <v>1758</v>
      </c>
      <c r="Y1359" s="19" t="s">
        <v>1759</v>
      </c>
      <c r="Z1359" s="19" t="s">
        <v>1760</v>
      </c>
      <c r="AA1359" s="46">
        <v>218</v>
      </c>
      <c r="AB1359" s="19" t="s">
        <v>456</v>
      </c>
      <c r="AC1359" s="19" t="s">
        <v>60</v>
      </c>
      <c r="AD1359" s="19" t="s">
        <v>3058</v>
      </c>
      <c r="AE1359" s="19" t="s">
        <v>1481</v>
      </c>
      <c r="AF1359" s="19" t="s">
        <v>1554</v>
      </c>
      <c r="AG1359" s="19" t="s">
        <v>3059</v>
      </c>
      <c r="AH1359" s="19" t="s">
        <v>1499</v>
      </c>
      <c r="AI1359" s="19" t="s">
        <v>1500</v>
      </c>
      <c r="AJ1359" s="45">
        <v>0</v>
      </c>
      <c r="AK1359" s="45">
        <v>0</v>
      </c>
      <c r="AL1359" s="19" t="s">
        <v>1501</v>
      </c>
      <c r="AM1359" s="46">
        <v>16471.667000000001</v>
      </c>
      <c r="AN1359" s="46">
        <v>12006.666999999999</v>
      </c>
      <c r="AO1359" s="46">
        <v>4465</v>
      </c>
      <c r="AP1359" s="45">
        <v>182.4</v>
      </c>
      <c r="AQ1359" s="45"/>
      <c r="AR1359" s="45" t="str">
        <f>IFERROR(VLOOKUP(AB1359,'Pedidos marco'!$A$1:$D$10000,4,0)," ")</f>
        <v xml:space="preserve"> </v>
      </c>
      <c r="AS1359" s="45">
        <f t="shared" si="147"/>
        <v>8</v>
      </c>
      <c r="AT1359" s="45" t="str">
        <f t="shared" si="148"/>
        <v>08</v>
      </c>
      <c r="AU1359" s="47">
        <v>12</v>
      </c>
      <c r="AV1359" s="19" t="str">
        <f t="shared" si="149"/>
        <v>04 April</v>
      </c>
      <c r="AW1359" s="19">
        <f t="shared" si="150"/>
        <v>0.76</v>
      </c>
      <c r="AX1359" s="19">
        <f t="shared" si="151"/>
        <v>15.200000000000001</v>
      </c>
      <c r="AY1359" s="19" t="e">
        <f>VLOOKUP(AG1359,Cías!$A$1:$E$10000,5,0)</f>
        <v>#N/A</v>
      </c>
      <c r="AZ1359" s="19" t="str">
        <f t="shared" si="152"/>
        <v>1023153</v>
      </c>
      <c r="BA1359" s="19" t="str">
        <f t="shared" si="153"/>
        <v>BUITRON MONTENEGRO JONNY</v>
      </c>
      <c r="BB1359" s="19" t="e">
        <f>VLOOKUP(AG1359,Cías!$A$1:$E$10000,3,0)</f>
        <v>#N/A</v>
      </c>
      <c r="BC1359" s="19"/>
      <c r="BD1359" s="19"/>
      <c r="BE1359" s="19"/>
      <c r="BF1359" s="19"/>
      <c r="BG1359" s="19"/>
      <c r="BH1359" s="19"/>
      <c r="BI1359" s="19"/>
      <c r="BJ1359" s="19"/>
    </row>
    <row r="1360" spans="1:62" ht="15" x14ac:dyDescent="0.2">
      <c r="A1360" s="19" t="s">
        <v>12860</v>
      </c>
      <c r="B1360" s="19" t="s">
        <v>1479</v>
      </c>
      <c r="C1360" s="43">
        <v>44659</v>
      </c>
      <c r="D1360" s="44">
        <v>0.48819444444443999</v>
      </c>
      <c r="E1360" s="19" t="s">
        <v>12861</v>
      </c>
      <c r="F1360" s="19" t="s">
        <v>12862</v>
      </c>
      <c r="G1360" s="19" t="s">
        <v>12863</v>
      </c>
      <c r="H1360" s="45">
        <v>1555.2</v>
      </c>
      <c r="I1360" s="45">
        <v>1743.7</v>
      </c>
      <c r="J1360" s="19" t="s">
        <v>1560</v>
      </c>
      <c r="K1360" s="19" t="s">
        <v>12864</v>
      </c>
      <c r="L1360" s="19" t="s">
        <v>12865</v>
      </c>
      <c r="M1360" s="19" t="s">
        <v>12866</v>
      </c>
      <c r="N1360" s="19" t="s">
        <v>12860</v>
      </c>
      <c r="O1360" s="19" t="s">
        <v>1641</v>
      </c>
      <c r="P1360" s="19" t="s">
        <v>1642</v>
      </c>
      <c r="Q1360" s="46">
        <v>240</v>
      </c>
      <c r="R1360" s="19" t="s">
        <v>1544</v>
      </c>
      <c r="S1360" s="19" t="s">
        <v>12867</v>
      </c>
      <c r="T1360" s="19" t="s">
        <v>12868</v>
      </c>
      <c r="U1360" s="19" t="s">
        <v>12869</v>
      </c>
      <c r="V1360" s="19" t="s">
        <v>12870</v>
      </c>
      <c r="W1360" s="19" t="s">
        <v>2076</v>
      </c>
      <c r="X1360" s="19" t="s">
        <v>12871</v>
      </c>
      <c r="Y1360" s="19" t="s">
        <v>2078</v>
      </c>
      <c r="Z1360" s="19" t="s">
        <v>2079</v>
      </c>
      <c r="AA1360" s="46">
        <v>345</v>
      </c>
      <c r="AB1360" s="19" t="s">
        <v>572</v>
      </c>
      <c r="AC1360" s="19" t="s">
        <v>297</v>
      </c>
      <c r="AD1360" s="19" t="s">
        <v>6108</v>
      </c>
      <c r="AE1360" s="19" t="s">
        <v>6109</v>
      </c>
      <c r="AF1360" s="19" t="s">
        <v>1719</v>
      </c>
      <c r="AG1360" s="19" t="s">
        <v>6110</v>
      </c>
      <c r="AH1360" s="19" t="s">
        <v>1594</v>
      </c>
      <c r="AI1360" s="19" t="s">
        <v>1595</v>
      </c>
      <c r="AJ1360" s="45">
        <v>0.05</v>
      </c>
      <c r="AK1360" s="45">
        <v>12</v>
      </c>
      <c r="AL1360" s="19" t="s">
        <v>1501</v>
      </c>
      <c r="AM1360" s="46">
        <v>20145</v>
      </c>
      <c r="AN1360" s="46">
        <v>12025</v>
      </c>
      <c r="AO1360" s="46">
        <v>8120</v>
      </c>
      <c r="AP1360" s="45">
        <v>247.2</v>
      </c>
      <c r="AQ1360" s="45"/>
      <c r="AR1360" s="45" t="str">
        <f>IFERROR(VLOOKUP(AB1360,'Pedidos marco'!$A$1:$D$10000,4,0)," ")</f>
        <v xml:space="preserve"> </v>
      </c>
      <c r="AS1360" s="45">
        <f t="shared" si="147"/>
        <v>8</v>
      </c>
      <c r="AT1360" s="45" t="str">
        <f t="shared" si="148"/>
        <v>08</v>
      </c>
      <c r="AU1360" s="47">
        <v>12</v>
      </c>
      <c r="AV1360" s="19" t="str">
        <f t="shared" si="149"/>
        <v>04 April</v>
      </c>
      <c r="AW1360" s="19">
        <f t="shared" si="150"/>
        <v>1.03</v>
      </c>
      <c r="AX1360" s="19">
        <f t="shared" si="151"/>
        <v>20.599999999999998</v>
      </c>
      <c r="AY1360" s="19" t="e">
        <f>VLOOKUP(AG1360,Cías!$A$1:$E$10000,5,0)</f>
        <v>#N/A</v>
      </c>
      <c r="AZ1360" s="19" t="str">
        <f t="shared" si="152"/>
        <v>1013279</v>
      </c>
      <c r="BA1360" s="19" t="str">
        <f t="shared" si="153"/>
        <v>TAPIA CAMPAÑA NESTOR HEMIRO</v>
      </c>
      <c r="BB1360" s="19" t="e">
        <f>VLOOKUP(AG1360,Cías!$A$1:$E$10000,3,0)</f>
        <v>#N/A</v>
      </c>
      <c r="BC1360" s="19"/>
      <c r="BD1360" s="19"/>
      <c r="BE1360" s="19"/>
      <c r="BF1360" s="19"/>
      <c r="BG1360" s="19"/>
      <c r="BH1360" s="19"/>
      <c r="BI1360" s="19"/>
      <c r="BJ1360" s="19"/>
    </row>
    <row r="1361" spans="1:62" ht="15" x14ac:dyDescent="0.2">
      <c r="A1361" s="19" t="s">
        <v>12860</v>
      </c>
      <c r="B1361" s="19" t="s">
        <v>1479</v>
      </c>
      <c r="C1361" s="43">
        <v>44659</v>
      </c>
      <c r="D1361" s="44">
        <v>0.48819444444443999</v>
      </c>
      <c r="E1361" s="19" t="s">
        <v>12872</v>
      </c>
      <c r="F1361" s="19" t="s">
        <v>12873</v>
      </c>
      <c r="G1361" s="19" t="s">
        <v>12874</v>
      </c>
      <c r="H1361" s="45">
        <v>1617.6</v>
      </c>
      <c r="I1361" s="45">
        <v>1813.66</v>
      </c>
      <c r="J1361" s="19" t="s">
        <v>1560</v>
      </c>
      <c r="K1361" s="19" t="s">
        <v>12864</v>
      </c>
      <c r="L1361" s="19" t="s">
        <v>12875</v>
      </c>
      <c r="M1361" s="19" t="s">
        <v>12876</v>
      </c>
      <c r="N1361" s="19" t="s">
        <v>12860</v>
      </c>
      <c r="O1361" s="19" t="s">
        <v>1603</v>
      </c>
      <c r="P1361" s="19" t="s">
        <v>1604</v>
      </c>
      <c r="Q1361" s="46">
        <v>240</v>
      </c>
      <c r="R1361" s="19" t="s">
        <v>1544</v>
      </c>
      <c r="S1361" s="19" t="s">
        <v>12867</v>
      </c>
      <c r="T1361" s="19" t="s">
        <v>12868</v>
      </c>
      <c r="U1361" s="19" t="s">
        <v>12869</v>
      </c>
      <c r="V1361" s="19" t="s">
        <v>12870</v>
      </c>
      <c r="W1361" s="19" t="s">
        <v>2076</v>
      </c>
      <c r="X1361" s="19" t="s">
        <v>12871</v>
      </c>
      <c r="Y1361" s="19" t="s">
        <v>2078</v>
      </c>
      <c r="Z1361" s="19" t="s">
        <v>2079</v>
      </c>
      <c r="AA1361" s="46">
        <v>345</v>
      </c>
      <c r="AB1361" s="19" t="s">
        <v>572</v>
      </c>
      <c r="AC1361" s="19" t="s">
        <v>297</v>
      </c>
      <c r="AD1361" s="19" t="s">
        <v>6108</v>
      </c>
      <c r="AE1361" s="19" t="s">
        <v>6109</v>
      </c>
      <c r="AF1361" s="19" t="s">
        <v>1719</v>
      </c>
      <c r="AG1361" s="19" t="s">
        <v>6110</v>
      </c>
      <c r="AH1361" s="19" t="s">
        <v>1594</v>
      </c>
      <c r="AI1361" s="19" t="s">
        <v>1595</v>
      </c>
      <c r="AJ1361" s="45">
        <v>0.05</v>
      </c>
      <c r="AK1361" s="45">
        <v>12</v>
      </c>
      <c r="AL1361" s="19" t="s">
        <v>1501</v>
      </c>
      <c r="AM1361" s="46">
        <v>20145</v>
      </c>
      <c r="AN1361" s="46">
        <v>12025</v>
      </c>
      <c r="AO1361" s="46">
        <v>8120</v>
      </c>
      <c r="AP1361" s="45">
        <v>247.2</v>
      </c>
      <c r="AQ1361" s="45"/>
      <c r="AR1361" s="45" t="str">
        <f>IFERROR(VLOOKUP(AB1361,'Pedidos marco'!$A$1:$D$10000,4,0)," ")</f>
        <v xml:space="preserve"> </v>
      </c>
      <c r="AS1361" s="45">
        <f t="shared" si="147"/>
        <v>8</v>
      </c>
      <c r="AT1361" s="45" t="str">
        <f t="shared" si="148"/>
        <v>08</v>
      </c>
      <c r="AU1361" s="47">
        <v>12</v>
      </c>
      <c r="AV1361" s="19" t="str">
        <f t="shared" si="149"/>
        <v>04 April</v>
      </c>
      <c r="AW1361" s="19">
        <f t="shared" si="150"/>
        <v>1.03</v>
      </c>
      <c r="AX1361" s="19">
        <f t="shared" si="151"/>
        <v>20.599999999999998</v>
      </c>
      <c r="AY1361" s="19" t="e">
        <f>VLOOKUP(AG1361,Cías!$A$1:$E$10000,5,0)</f>
        <v>#N/A</v>
      </c>
      <c r="AZ1361" s="19" t="str">
        <f t="shared" si="152"/>
        <v>1013279</v>
      </c>
      <c r="BA1361" s="19" t="str">
        <f t="shared" si="153"/>
        <v>TAPIA CAMPAÑA NESTOR HEMIRO</v>
      </c>
      <c r="BB1361" s="19" t="e">
        <f>VLOOKUP(AG1361,Cías!$A$1:$E$10000,3,0)</f>
        <v>#N/A</v>
      </c>
      <c r="BC1361" s="19"/>
      <c r="BD1361" s="19"/>
      <c r="BE1361" s="19"/>
      <c r="BF1361" s="19"/>
      <c r="BG1361" s="19"/>
      <c r="BH1361" s="19"/>
      <c r="BI1361" s="19"/>
      <c r="BJ1361" s="19"/>
    </row>
    <row r="1362" spans="1:62" ht="15" x14ac:dyDescent="0.2">
      <c r="A1362" s="19" t="s">
        <v>12877</v>
      </c>
      <c r="B1362" s="19" t="s">
        <v>1479</v>
      </c>
      <c r="C1362" s="43">
        <v>44659</v>
      </c>
      <c r="D1362" s="44">
        <v>0.49097222222221998</v>
      </c>
      <c r="E1362" s="19" t="s">
        <v>1444</v>
      </c>
      <c r="F1362" s="19" t="s">
        <v>1481</v>
      </c>
      <c r="G1362" s="19" t="s">
        <v>1481</v>
      </c>
      <c r="H1362" s="45">
        <v>0</v>
      </c>
      <c r="I1362" s="45">
        <v>0</v>
      </c>
      <c r="J1362" s="19" t="s">
        <v>1482</v>
      </c>
      <c r="K1362" s="19" t="s">
        <v>12878</v>
      </c>
      <c r="L1362" s="19" t="s">
        <v>12879</v>
      </c>
      <c r="M1362" s="19" t="s">
        <v>12880</v>
      </c>
      <c r="N1362" s="19" t="s">
        <v>12877</v>
      </c>
      <c r="O1362" s="19" t="s">
        <v>371</v>
      </c>
      <c r="P1362" s="19" t="s">
        <v>372</v>
      </c>
      <c r="Q1362" s="46">
        <v>40</v>
      </c>
      <c r="R1362" s="19" t="s">
        <v>1544</v>
      </c>
      <c r="S1362" s="19" t="s">
        <v>2156</v>
      </c>
      <c r="T1362" s="19" t="s">
        <v>419</v>
      </c>
      <c r="U1362" s="19" t="s">
        <v>2157</v>
      </c>
      <c r="V1362" s="19" t="s">
        <v>2091</v>
      </c>
      <c r="W1362" s="19" t="s">
        <v>415</v>
      </c>
      <c r="X1362" s="19" t="s">
        <v>2158</v>
      </c>
      <c r="Y1362" s="19" t="s">
        <v>417</v>
      </c>
      <c r="Z1362" s="19" t="s">
        <v>2159</v>
      </c>
      <c r="AA1362" s="46">
        <v>110</v>
      </c>
      <c r="AB1362" s="19" t="s">
        <v>579</v>
      </c>
      <c r="AC1362" s="19" t="s">
        <v>315</v>
      </c>
      <c r="AD1362" s="19" t="s">
        <v>12881</v>
      </c>
      <c r="AE1362" s="19" t="s">
        <v>1481</v>
      </c>
      <c r="AF1362" s="19" t="s">
        <v>1592</v>
      </c>
      <c r="AG1362" s="19" t="s">
        <v>12882</v>
      </c>
      <c r="AH1362" s="19" t="s">
        <v>1502</v>
      </c>
      <c r="AI1362" s="19" t="s">
        <v>2099</v>
      </c>
      <c r="AJ1362" s="45">
        <v>0</v>
      </c>
      <c r="AK1362" s="45">
        <v>0</v>
      </c>
      <c r="AL1362" s="19" t="s">
        <v>1501</v>
      </c>
      <c r="AM1362" s="46">
        <v>8392.5</v>
      </c>
      <c r="AN1362" s="46">
        <v>2002.5</v>
      </c>
      <c r="AO1362" s="46">
        <v>6390</v>
      </c>
      <c r="AP1362" s="45">
        <v>18.399999999999999</v>
      </c>
      <c r="AQ1362" s="45"/>
      <c r="AR1362" s="45" t="str">
        <f>IFERROR(VLOOKUP(AB1362,'Pedidos marco'!$A$1:$D$10000,4,0)," ")</f>
        <v xml:space="preserve"> </v>
      </c>
      <c r="AS1362" s="45">
        <f t="shared" si="147"/>
        <v>8</v>
      </c>
      <c r="AT1362" s="45" t="str">
        <f t="shared" si="148"/>
        <v>08</v>
      </c>
      <c r="AU1362" s="47">
        <v>2</v>
      </c>
      <c r="AV1362" s="19" t="str">
        <f t="shared" si="149"/>
        <v>04 April</v>
      </c>
      <c r="AW1362" s="19">
        <f t="shared" si="150"/>
        <v>0.45999999999999996</v>
      </c>
      <c r="AX1362" s="19">
        <f t="shared" si="151"/>
        <v>9.1999999999999993</v>
      </c>
      <c r="AY1362" s="19" t="e">
        <f>VLOOKUP(AG1362,Cías!$A$1:$E$10000,5,0)</f>
        <v>#N/A</v>
      </c>
      <c r="AZ1362" s="19" t="str">
        <f t="shared" si="152"/>
        <v>10003654</v>
      </c>
      <c r="BA1362" s="19" t="str">
        <f t="shared" si="153"/>
        <v>TRANSPORTES PALACIOS HIDALGO</v>
      </c>
      <c r="BB1362" s="19" t="e">
        <f>VLOOKUP(AG1362,Cías!$A$1:$E$10000,3,0)</f>
        <v>#N/A</v>
      </c>
      <c r="BC1362" s="19"/>
      <c r="BD1362" s="19"/>
      <c r="BE1362" s="19"/>
      <c r="BF1362" s="19"/>
      <c r="BG1362" s="19"/>
      <c r="BH1362" s="19"/>
      <c r="BI1362" s="19"/>
      <c r="BJ1362" s="19"/>
    </row>
    <row r="1363" spans="1:62" ht="15" x14ac:dyDescent="0.2">
      <c r="A1363" s="19" t="s">
        <v>12877</v>
      </c>
      <c r="B1363" s="19" t="s">
        <v>1479</v>
      </c>
      <c r="C1363" s="43">
        <v>44659</v>
      </c>
      <c r="D1363" s="44">
        <v>0.49097222222221998</v>
      </c>
      <c r="E1363" s="19" t="s">
        <v>1445</v>
      </c>
      <c r="F1363" s="19" t="s">
        <v>1481</v>
      </c>
      <c r="G1363" s="19" t="s">
        <v>1481</v>
      </c>
      <c r="H1363" s="45">
        <v>0</v>
      </c>
      <c r="I1363" s="45">
        <v>0</v>
      </c>
      <c r="J1363" s="19" t="s">
        <v>1482</v>
      </c>
      <c r="K1363" s="19" t="s">
        <v>12878</v>
      </c>
      <c r="L1363" s="19" t="s">
        <v>12883</v>
      </c>
      <c r="M1363" s="19" t="s">
        <v>12884</v>
      </c>
      <c r="N1363" s="19" t="s">
        <v>12877</v>
      </c>
      <c r="O1363" s="19" t="s">
        <v>369</v>
      </c>
      <c r="P1363" s="19" t="s">
        <v>370</v>
      </c>
      <c r="Q1363" s="46">
        <v>40</v>
      </c>
      <c r="R1363" s="19" t="s">
        <v>1544</v>
      </c>
      <c r="S1363" s="19" t="s">
        <v>2156</v>
      </c>
      <c r="T1363" s="19" t="s">
        <v>419</v>
      </c>
      <c r="U1363" s="19" t="s">
        <v>2157</v>
      </c>
      <c r="V1363" s="19" t="s">
        <v>2091</v>
      </c>
      <c r="W1363" s="19" t="s">
        <v>415</v>
      </c>
      <c r="X1363" s="19" t="s">
        <v>2158</v>
      </c>
      <c r="Y1363" s="19" t="s">
        <v>417</v>
      </c>
      <c r="Z1363" s="19" t="s">
        <v>2159</v>
      </c>
      <c r="AA1363" s="46">
        <v>110</v>
      </c>
      <c r="AB1363" s="19" t="s">
        <v>579</v>
      </c>
      <c r="AC1363" s="19" t="s">
        <v>315</v>
      </c>
      <c r="AD1363" s="19" t="s">
        <v>12881</v>
      </c>
      <c r="AE1363" s="19" t="s">
        <v>1481</v>
      </c>
      <c r="AF1363" s="19" t="s">
        <v>1592</v>
      </c>
      <c r="AG1363" s="19" t="s">
        <v>12882</v>
      </c>
      <c r="AH1363" s="19" t="s">
        <v>1502</v>
      </c>
      <c r="AI1363" s="19" t="s">
        <v>2099</v>
      </c>
      <c r="AJ1363" s="45">
        <v>0</v>
      </c>
      <c r="AK1363" s="45">
        <v>0</v>
      </c>
      <c r="AL1363" s="19" t="s">
        <v>1501</v>
      </c>
      <c r="AM1363" s="46">
        <v>8392.5</v>
      </c>
      <c r="AN1363" s="46">
        <v>2002.5</v>
      </c>
      <c r="AO1363" s="46">
        <v>6390</v>
      </c>
      <c r="AP1363" s="45">
        <v>18.399999999999999</v>
      </c>
      <c r="AQ1363" s="45"/>
      <c r="AR1363" s="45" t="str">
        <f>IFERROR(VLOOKUP(AB1363,'Pedidos marco'!$A$1:$D$10000,4,0)," ")</f>
        <v xml:space="preserve"> </v>
      </c>
      <c r="AS1363" s="45">
        <f t="shared" si="147"/>
        <v>8</v>
      </c>
      <c r="AT1363" s="45" t="str">
        <f t="shared" si="148"/>
        <v>08</v>
      </c>
      <c r="AU1363" s="47">
        <v>2</v>
      </c>
      <c r="AV1363" s="19" t="str">
        <f t="shared" si="149"/>
        <v>04 April</v>
      </c>
      <c r="AW1363" s="19">
        <f t="shared" si="150"/>
        <v>0.45999999999999996</v>
      </c>
      <c r="AX1363" s="19">
        <f t="shared" si="151"/>
        <v>9.1999999999999993</v>
      </c>
      <c r="AY1363" s="19" t="e">
        <f>VLOOKUP(AG1363,Cías!$A$1:$E$10000,5,0)</f>
        <v>#N/A</v>
      </c>
      <c r="AZ1363" s="19" t="str">
        <f t="shared" si="152"/>
        <v>10003654</v>
      </c>
      <c r="BA1363" s="19" t="str">
        <f t="shared" si="153"/>
        <v>TRANSPORTES PALACIOS HIDALGO</v>
      </c>
      <c r="BB1363" s="19" t="e">
        <f>VLOOKUP(AG1363,Cías!$A$1:$E$10000,3,0)</f>
        <v>#N/A</v>
      </c>
      <c r="BC1363" s="19"/>
      <c r="BD1363" s="19"/>
      <c r="BE1363" s="19"/>
      <c r="BF1363" s="19"/>
      <c r="BG1363" s="19"/>
      <c r="BH1363" s="19"/>
      <c r="BI1363" s="19"/>
      <c r="BJ1363" s="19"/>
    </row>
    <row r="1364" spans="1:62" ht="15" x14ac:dyDescent="0.2">
      <c r="A1364" s="19" t="s">
        <v>12877</v>
      </c>
      <c r="B1364" s="19" t="s">
        <v>1479</v>
      </c>
      <c r="C1364" s="43">
        <v>44659</v>
      </c>
      <c r="D1364" s="44">
        <v>0.49097222222221998</v>
      </c>
      <c r="E1364" s="19" t="s">
        <v>1446</v>
      </c>
      <c r="F1364" s="19" t="s">
        <v>1481</v>
      </c>
      <c r="G1364" s="19" t="s">
        <v>1481</v>
      </c>
      <c r="H1364" s="45">
        <v>0</v>
      </c>
      <c r="I1364" s="45">
        <v>0</v>
      </c>
      <c r="J1364" s="19" t="s">
        <v>1482</v>
      </c>
      <c r="K1364" s="19" t="s">
        <v>12878</v>
      </c>
      <c r="L1364" s="19" t="s">
        <v>12885</v>
      </c>
      <c r="M1364" s="19" t="s">
        <v>12886</v>
      </c>
      <c r="N1364" s="19" t="s">
        <v>12877</v>
      </c>
      <c r="O1364" s="19" t="s">
        <v>367</v>
      </c>
      <c r="P1364" s="19" t="s">
        <v>368</v>
      </c>
      <c r="Q1364" s="46">
        <v>560</v>
      </c>
      <c r="R1364" s="19" t="s">
        <v>1544</v>
      </c>
      <c r="S1364" s="19" t="s">
        <v>2156</v>
      </c>
      <c r="T1364" s="19" t="s">
        <v>419</v>
      </c>
      <c r="U1364" s="19" t="s">
        <v>2157</v>
      </c>
      <c r="V1364" s="19" t="s">
        <v>2091</v>
      </c>
      <c r="W1364" s="19" t="s">
        <v>415</v>
      </c>
      <c r="X1364" s="19" t="s">
        <v>2158</v>
      </c>
      <c r="Y1364" s="19" t="s">
        <v>417</v>
      </c>
      <c r="Z1364" s="19" t="s">
        <v>2159</v>
      </c>
      <c r="AA1364" s="46">
        <v>110</v>
      </c>
      <c r="AB1364" s="19" t="s">
        <v>579</v>
      </c>
      <c r="AC1364" s="19" t="s">
        <v>315</v>
      </c>
      <c r="AD1364" s="19" t="s">
        <v>12881</v>
      </c>
      <c r="AE1364" s="19" t="s">
        <v>1481</v>
      </c>
      <c r="AF1364" s="19" t="s">
        <v>1592</v>
      </c>
      <c r="AG1364" s="19" t="s">
        <v>12882</v>
      </c>
      <c r="AH1364" s="19" t="s">
        <v>1502</v>
      </c>
      <c r="AI1364" s="19" t="s">
        <v>2099</v>
      </c>
      <c r="AJ1364" s="45">
        <v>0</v>
      </c>
      <c r="AK1364" s="45">
        <v>0</v>
      </c>
      <c r="AL1364" s="19" t="s">
        <v>1501</v>
      </c>
      <c r="AM1364" s="46">
        <v>34425</v>
      </c>
      <c r="AN1364" s="46">
        <v>28035</v>
      </c>
      <c r="AO1364" s="46">
        <v>6390</v>
      </c>
      <c r="AP1364" s="45">
        <v>257.60000000000002</v>
      </c>
      <c r="AQ1364" s="45"/>
      <c r="AR1364" s="45" t="str">
        <f>IFERROR(VLOOKUP(AB1364,'Pedidos marco'!$A$1:$D$10000,4,0)," ")</f>
        <v xml:space="preserve"> </v>
      </c>
      <c r="AS1364" s="45">
        <f t="shared" si="147"/>
        <v>8</v>
      </c>
      <c r="AT1364" s="45" t="str">
        <f t="shared" si="148"/>
        <v>08</v>
      </c>
      <c r="AU1364" s="47">
        <v>28</v>
      </c>
      <c r="AV1364" s="19" t="str">
        <f t="shared" si="149"/>
        <v>04 April</v>
      </c>
      <c r="AW1364" s="19">
        <f t="shared" si="150"/>
        <v>0.46</v>
      </c>
      <c r="AX1364" s="19">
        <f t="shared" si="151"/>
        <v>9.2000000000000011</v>
      </c>
      <c r="AY1364" s="19" t="e">
        <f>VLOOKUP(AG1364,Cías!$A$1:$E$10000,5,0)</f>
        <v>#N/A</v>
      </c>
      <c r="AZ1364" s="19" t="str">
        <f t="shared" si="152"/>
        <v>10003654</v>
      </c>
      <c r="BA1364" s="19" t="str">
        <f t="shared" si="153"/>
        <v>TRANSPORTES PALACIOS HIDALGO</v>
      </c>
      <c r="BB1364" s="19" t="e">
        <f>VLOOKUP(AG1364,Cías!$A$1:$E$10000,3,0)</f>
        <v>#N/A</v>
      </c>
      <c r="BC1364" s="19"/>
      <c r="BD1364" s="19"/>
      <c r="BE1364" s="19"/>
      <c r="BF1364" s="19"/>
      <c r="BG1364" s="19"/>
      <c r="BH1364" s="19"/>
      <c r="BI1364" s="19"/>
      <c r="BJ1364" s="19"/>
    </row>
    <row r="1365" spans="1:62" ht="15" x14ac:dyDescent="0.2">
      <c r="A1365" s="19" t="s">
        <v>12887</v>
      </c>
      <c r="B1365" s="19" t="s">
        <v>1479</v>
      </c>
      <c r="C1365" s="43">
        <v>44659</v>
      </c>
      <c r="D1365" s="44">
        <v>0.49305555555556002</v>
      </c>
      <c r="E1365" s="19" t="s">
        <v>12888</v>
      </c>
      <c r="F1365" s="19" t="s">
        <v>1481</v>
      </c>
      <c r="G1365" s="19" t="s">
        <v>1481</v>
      </c>
      <c r="H1365" s="45">
        <v>0</v>
      </c>
      <c r="I1365" s="45">
        <v>0</v>
      </c>
      <c r="J1365" s="19" t="s">
        <v>1482</v>
      </c>
      <c r="K1365" s="19" t="s">
        <v>12889</v>
      </c>
      <c r="L1365" s="19" t="s">
        <v>12890</v>
      </c>
      <c r="M1365" s="19" t="s">
        <v>12891</v>
      </c>
      <c r="N1365" s="19" t="s">
        <v>12887</v>
      </c>
      <c r="O1365" s="19" t="s">
        <v>367</v>
      </c>
      <c r="P1365" s="19" t="s">
        <v>368</v>
      </c>
      <c r="Q1365" s="46">
        <v>360</v>
      </c>
      <c r="R1365" s="19" t="s">
        <v>1544</v>
      </c>
      <c r="S1365" s="19" t="s">
        <v>1545</v>
      </c>
      <c r="T1365" s="19" t="s">
        <v>74</v>
      </c>
      <c r="U1365" s="19" t="s">
        <v>1546</v>
      </c>
      <c r="V1365" s="19" t="s">
        <v>1547</v>
      </c>
      <c r="W1365" s="19" t="s">
        <v>1548</v>
      </c>
      <c r="X1365" s="19" t="s">
        <v>1549</v>
      </c>
      <c r="Y1365" s="19" t="s">
        <v>1550</v>
      </c>
      <c r="Z1365" s="19" t="s">
        <v>1551</v>
      </c>
      <c r="AA1365" s="46">
        <v>178</v>
      </c>
      <c r="AB1365" s="19" t="s">
        <v>495</v>
      </c>
      <c r="AC1365" s="19" t="s">
        <v>139</v>
      </c>
      <c r="AD1365" s="19" t="s">
        <v>2131</v>
      </c>
      <c r="AE1365" s="19" t="s">
        <v>1481</v>
      </c>
      <c r="AF1365" s="19" t="s">
        <v>1554</v>
      </c>
      <c r="AG1365" s="19" t="s">
        <v>2132</v>
      </c>
      <c r="AH1365" s="19" t="s">
        <v>1499</v>
      </c>
      <c r="AI1365" s="19" t="s">
        <v>1500</v>
      </c>
      <c r="AJ1365" s="45">
        <v>0</v>
      </c>
      <c r="AK1365" s="45">
        <v>0</v>
      </c>
      <c r="AL1365" s="19" t="s">
        <v>1501</v>
      </c>
      <c r="AM1365" s="46">
        <v>27000</v>
      </c>
      <c r="AN1365" s="46">
        <v>18030</v>
      </c>
      <c r="AO1365" s="46">
        <v>8970</v>
      </c>
      <c r="AP1365" s="45">
        <v>248.4</v>
      </c>
      <c r="AQ1365" s="45"/>
      <c r="AR1365" s="45" t="str">
        <f>IFERROR(VLOOKUP(AB1365,'Pedidos marco'!$A$1:$D$10000,4,0)," ")</f>
        <v xml:space="preserve"> </v>
      </c>
      <c r="AS1365" s="45">
        <f t="shared" si="147"/>
        <v>8</v>
      </c>
      <c r="AT1365" s="45" t="str">
        <f t="shared" si="148"/>
        <v>08</v>
      </c>
      <c r="AU1365" s="47">
        <v>18</v>
      </c>
      <c r="AV1365" s="19" t="str">
        <f t="shared" si="149"/>
        <v>04 April</v>
      </c>
      <c r="AW1365" s="19">
        <f t="shared" si="150"/>
        <v>0.69000000000000006</v>
      </c>
      <c r="AX1365" s="19">
        <f t="shared" si="151"/>
        <v>13.8</v>
      </c>
      <c r="AY1365" s="19" t="e">
        <f>VLOOKUP(AG1365,Cías!$A$1:$E$10000,5,0)</f>
        <v>#N/A</v>
      </c>
      <c r="AZ1365" s="19" t="str">
        <f t="shared" si="152"/>
        <v>1014271</v>
      </c>
      <c r="BA1365" s="19" t="str">
        <f t="shared" si="153"/>
        <v>GARATE CARDENAS CARLOS VINICIO</v>
      </c>
      <c r="BB1365" s="19" t="e">
        <f>VLOOKUP(AG1365,Cías!$A$1:$E$10000,3,0)</f>
        <v>#N/A</v>
      </c>
      <c r="BC1365" s="19"/>
      <c r="BD1365" s="19"/>
      <c r="BE1365" s="19"/>
      <c r="BF1365" s="19"/>
      <c r="BG1365" s="19"/>
      <c r="BH1365" s="19"/>
      <c r="BI1365" s="19"/>
      <c r="BJ1365" s="19"/>
    </row>
    <row r="1366" spans="1:62" ht="15" x14ac:dyDescent="0.2">
      <c r="A1366" s="19" t="s">
        <v>12892</v>
      </c>
      <c r="B1366" s="19" t="s">
        <v>1479</v>
      </c>
      <c r="C1366" s="43">
        <v>44659</v>
      </c>
      <c r="D1366" s="44">
        <v>0.50347222222221999</v>
      </c>
      <c r="E1366" s="19" t="s">
        <v>12893</v>
      </c>
      <c r="F1366" s="19" t="s">
        <v>12894</v>
      </c>
      <c r="G1366" s="19" t="s">
        <v>12895</v>
      </c>
      <c r="H1366" s="45">
        <v>3238.68</v>
      </c>
      <c r="I1366" s="45">
        <v>3631.23</v>
      </c>
      <c r="J1366" s="19" t="s">
        <v>1560</v>
      </c>
      <c r="K1366" s="19" t="s">
        <v>12896</v>
      </c>
      <c r="L1366" s="19" t="s">
        <v>12897</v>
      </c>
      <c r="M1366" s="19" t="s">
        <v>12898</v>
      </c>
      <c r="N1366" s="19" t="s">
        <v>12892</v>
      </c>
      <c r="O1366" s="19" t="s">
        <v>367</v>
      </c>
      <c r="P1366" s="19" t="s">
        <v>368</v>
      </c>
      <c r="Q1366" s="46">
        <v>480</v>
      </c>
      <c r="R1366" s="19" t="s">
        <v>1544</v>
      </c>
      <c r="S1366" s="19" t="s">
        <v>1913</v>
      </c>
      <c r="T1366" s="19" t="s">
        <v>1914</v>
      </c>
      <c r="U1366" s="19" t="s">
        <v>1930</v>
      </c>
      <c r="V1366" s="19" t="s">
        <v>1931</v>
      </c>
      <c r="W1366" s="19" t="s">
        <v>1829</v>
      </c>
      <c r="X1366" s="19" t="s">
        <v>1932</v>
      </c>
      <c r="Y1366" s="19" t="s">
        <v>1831</v>
      </c>
      <c r="Z1366" s="19" t="s">
        <v>1832</v>
      </c>
      <c r="AA1366" s="46">
        <v>8</v>
      </c>
      <c r="AB1366" s="19" t="s">
        <v>571</v>
      </c>
      <c r="AC1366" s="19" t="s">
        <v>295</v>
      </c>
      <c r="AD1366" s="19" t="s">
        <v>3461</v>
      </c>
      <c r="AE1366" s="19" t="s">
        <v>3462</v>
      </c>
      <c r="AF1366" s="19" t="s">
        <v>1719</v>
      </c>
      <c r="AG1366" s="19" t="s">
        <v>3463</v>
      </c>
      <c r="AH1366" s="19" t="s">
        <v>1594</v>
      </c>
      <c r="AI1366" s="19" t="s">
        <v>1595</v>
      </c>
      <c r="AJ1366" s="45">
        <v>0.05</v>
      </c>
      <c r="AK1366" s="45">
        <v>24</v>
      </c>
      <c r="AL1366" s="19" t="s">
        <v>1501</v>
      </c>
      <c r="AM1366" s="46">
        <v>38760</v>
      </c>
      <c r="AN1366" s="46">
        <v>24070</v>
      </c>
      <c r="AO1366" s="46">
        <v>14690</v>
      </c>
      <c r="AP1366" s="45">
        <v>43.2</v>
      </c>
      <c r="AQ1366" s="45"/>
      <c r="AR1366" s="45" t="str">
        <f>IFERROR(VLOOKUP(AB1366,'Pedidos marco'!$A$1:$D$10000,4,0)," ")</f>
        <v xml:space="preserve"> </v>
      </c>
      <c r="AS1366" s="45">
        <f t="shared" si="147"/>
        <v>8</v>
      </c>
      <c r="AT1366" s="45" t="str">
        <f t="shared" si="148"/>
        <v>08</v>
      </c>
      <c r="AU1366" s="47">
        <v>24</v>
      </c>
      <c r="AV1366" s="19" t="str">
        <f t="shared" si="149"/>
        <v>04 April</v>
      </c>
      <c r="AW1366" s="19">
        <f t="shared" si="150"/>
        <v>9.0000000000000011E-2</v>
      </c>
      <c r="AX1366" s="19">
        <f t="shared" si="151"/>
        <v>1.8</v>
      </c>
      <c r="AY1366" s="19" t="e">
        <f>VLOOKUP(AG1366,Cías!$A$1:$E$10000,5,0)</f>
        <v>#N/A</v>
      </c>
      <c r="AZ1366" s="19" t="str">
        <f t="shared" si="152"/>
        <v>1014100</v>
      </c>
      <c r="BA1366" s="19" t="str">
        <f t="shared" si="153"/>
        <v>SIGUENZA PARRA FROILAN ALEJANDRO</v>
      </c>
      <c r="BB1366" s="19" t="e">
        <f>VLOOKUP(AG1366,Cías!$A$1:$E$10000,3,0)</f>
        <v>#N/A</v>
      </c>
      <c r="BC1366" s="19"/>
      <c r="BD1366" s="19"/>
      <c r="BE1366" s="19"/>
      <c r="BF1366" s="19"/>
      <c r="BG1366" s="19"/>
      <c r="BH1366" s="19"/>
      <c r="BI1366" s="19"/>
      <c r="BJ1366" s="19"/>
    </row>
    <row r="1367" spans="1:62" ht="15" x14ac:dyDescent="0.2">
      <c r="A1367" s="19" t="s">
        <v>12899</v>
      </c>
      <c r="B1367" s="19" t="s">
        <v>1479</v>
      </c>
      <c r="C1367" s="43">
        <v>44659</v>
      </c>
      <c r="D1367" s="44">
        <v>0.50416666666666998</v>
      </c>
      <c r="E1367" s="19" t="s">
        <v>12900</v>
      </c>
      <c r="F1367" s="19" t="s">
        <v>12901</v>
      </c>
      <c r="G1367" s="19" t="s">
        <v>12902</v>
      </c>
      <c r="H1367" s="45">
        <v>3059.02</v>
      </c>
      <c r="I1367" s="45">
        <v>3429.79</v>
      </c>
      <c r="J1367" s="19" t="s">
        <v>2037</v>
      </c>
      <c r="K1367" s="19" t="s">
        <v>12903</v>
      </c>
      <c r="L1367" s="19" t="s">
        <v>12904</v>
      </c>
      <c r="M1367" s="19" t="s">
        <v>12905</v>
      </c>
      <c r="N1367" s="19" t="s">
        <v>12899</v>
      </c>
      <c r="O1367" s="19" t="s">
        <v>1603</v>
      </c>
      <c r="P1367" s="19" t="s">
        <v>1604</v>
      </c>
      <c r="Q1367" s="46">
        <v>480</v>
      </c>
      <c r="R1367" s="19" t="s">
        <v>1544</v>
      </c>
      <c r="S1367" s="19" t="s">
        <v>2041</v>
      </c>
      <c r="T1367" s="19" t="s">
        <v>2042</v>
      </c>
      <c r="U1367" s="19" t="s">
        <v>12906</v>
      </c>
      <c r="V1367" s="19" t="s">
        <v>12907</v>
      </c>
      <c r="W1367" s="19" t="s">
        <v>3607</v>
      </c>
      <c r="X1367" s="19" t="s">
        <v>12908</v>
      </c>
      <c r="Y1367" s="19" t="s">
        <v>3921</v>
      </c>
      <c r="Z1367" s="19" t="s">
        <v>3922</v>
      </c>
      <c r="AA1367" s="46">
        <v>524</v>
      </c>
      <c r="AB1367" s="19" t="s">
        <v>459</v>
      </c>
      <c r="AC1367" s="19" t="s">
        <v>68</v>
      </c>
      <c r="AD1367" s="19" t="s">
        <v>4807</v>
      </c>
      <c r="AE1367" s="19" t="s">
        <v>4808</v>
      </c>
      <c r="AF1367" s="19" t="s">
        <v>1719</v>
      </c>
      <c r="AG1367" s="19" t="s">
        <v>4809</v>
      </c>
      <c r="AH1367" s="19" t="s">
        <v>1594</v>
      </c>
      <c r="AI1367" s="19" t="s">
        <v>1595</v>
      </c>
      <c r="AJ1367" s="45">
        <v>0.05</v>
      </c>
      <c r="AK1367" s="45">
        <v>24</v>
      </c>
      <c r="AL1367" s="19" t="s">
        <v>1501</v>
      </c>
      <c r="AM1367" s="46">
        <v>37350</v>
      </c>
      <c r="AN1367" s="46">
        <v>24050</v>
      </c>
      <c r="AO1367" s="46">
        <v>13300</v>
      </c>
      <c r="AP1367" s="45">
        <v>624</v>
      </c>
      <c r="AQ1367" s="45"/>
      <c r="AR1367" s="45" t="str">
        <f>IFERROR(VLOOKUP(AB1367,'Pedidos marco'!$A$1:$D$10000,4,0)," ")</f>
        <v xml:space="preserve"> </v>
      </c>
      <c r="AS1367" s="45">
        <f t="shared" si="147"/>
        <v>8</v>
      </c>
      <c r="AT1367" s="45" t="str">
        <f t="shared" si="148"/>
        <v>08</v>
      </c>
      <c r="AU1367" s="47">
        <v>24</v>
      </c>
      <c r="AV1367" s="19" t="str">
        <f t="shared" si="149"/>
        <v>04 April</v>
      </c>
      <c r="AW1367" s="19">
        <f t="shared" si="150"/>
        <v>1.3</v>
      </c>
      <c r="AX1367" s="19">
        <f t="shared" si="151"/>
        <v>26</v>
      </c>
      <c r="AY1367" s="19" t="e">
        <f>VLOOKUP(AG1367,Cías!$A$1:$E$10000,5,0)</f>
        <v>#N/A</v>
      </c>
      <c r="AZ1367" s="19" t="str">
        <f t="shared" si="152"/>
        <v>1021688</v>
      </c>
      <c r="BA1367" s="19" t="str">
        <f t="shared" si="153"/>
        <v>CADENA CIFUENTES IVON SILVANA</v>
      </c>
      <c r="BB1367" s="19" t="e">
        <f>VLOOKUP(AG1367,Cías!$A$1:$E$10000,3,0)</f>
        <v>#N/A</v>
      </c>
      <c r="BC1367" s="19"/>
      <c r="BD1367" s="19"/>
      <c r="BE1367" s="19"/>
      <c r="BF1367" s="19"/>
      <c r="BG1367" s="19"/>
      <c r="BH1367" s="19"/>
      <c r="BI1367" s="19"/>
      <c r="BJ1367" s="19"/>
    </row>
    <row r="1368" spans="1:62" ht="15" x14ac:dyDescent="0.2">
      <c r="A1368" s="19" t="s">
        <v>12909</v>
      </c>
      <c r="B1368" s="19" t="s">
        <v>1479</v>
      </c>
      <c r="C1368" s="43">
        <v>44659</v>
      </c>
      <c r="D1368" s="44">
        <v>0.50763888888888997</v>
      </c>
      <c r="E1368" s="19" t="s">
        <v>12910</v>
      </c>
      <c r="F1368" s="19" t="s">
        <v>12911</v>
      </c>
      <c r="G1368" s="19" t="s">
        <v>12912</v>
      </c>
      <c r="H1368" s="45">
        <v>3182.4</v>
      </c>
      <c r="I1368" s="45">
        <v>3568.13</v>
      </c>
      <c r="J1368" s="19" t="s">
        <v>1560</v>
      </c>
      <c r="K1368" s="19" t="s">
        <v>12913</v>
      </c>
      <c r="L1368" s="19" t="s">
        <v>12914</v>
      </c>
      <c r="M1368" s="19" t="s">
        <v>12915</v>
      </c>
      <c r="N1368" s="19" t="s">
        <v>12909</v>
      </c>
      <c r="O1368" s="19" t="s">
        <v>1641</v>
      </c>
      <c r="P1368" s="19" t="s">
        <v>1642</v>
      </c>
      <c r="Q1368" s="46">
        <v>480</v>
      </c>
      <c r="R1368" s="19" t="s">
        <v>1544</v>
      </c>
      <c r="S1368" s="19" t="s">
        <v>12916</v>
      </c>
      <c r="T1368" s="19" t="s">
        <v>12917</v>
      </c>
      <c r="U1368" s="19" t="s">
        <v>12918</v>
      </c>
      <c r="V1368" s="19" t="s">
        <v>2126</v>
      </c>
      <c r="W1368" s="19" t="s">
        <v>12919</v>
      </c>
      <c r="X1368" s="19" t="s">
        <v>12920</v>
      </c>
      <c r="Y1368" s="19" t="s">
        <v>12921</v>
      </c>
      <c r="Z1368" s="19" t="s">
        <v>12922</v>
      </c>
      <c r="AA1368" s="46">
        <v>668</v>
      </c>
      <c r="AB1368" s="19" t="s">
        <v>450</v>
      </c>
      <c r="AC1368" s="19" t="s">
        <v>47</v>
      </c>
      <c r="AD1368" s="19" t="s">
        <v>3310</v>
      </c>
      <c r="AE1368" s="19" t="s">
        <v>3311</v>
      </c>
      <c r="AF1368" s="19" t="s">
        <v>1719</v>
      </c>
      <c r="AG1368" s="19" t="s">
        <v>3312</v>
      </c>
      <c r="AH1368" s="19" t="s">
        <v>1594</v>
      </c>
      <c r="AI1368" s="19" t="s">
        <v>1595</v>
      </c>
      <c r="AJ1368" s="45">
        <v>0.05</v>
      </c>
      <c r="AK1368" s="45">
        <v>24</v>
      </c>
      <c r="AL1368" s="19" t="s">
        <v>1501</v>
      </c>
      <c r="AM1368" s="46">
        <v>39940</v>
      </c>
      <c r="AN1368" s="46">
        <v>24040</v>
      </c>
      <c r="AO1368" s="46">
        <v>15900</v>
      </c>
      <c r="AP1368" s="45">
        <v>772.8</v>
      </c>
      <c r="AQ1368" s="45"/>
      <c r="AR1368" s="45" t="str">
        <f>IFERROR(VLOOKUP(AB1368,'Pedidos marco'!$A$1:$D$10000,4,0)," ")</f>
        <v xml:space="preserve"> </v>
      </c>
      <c r="AS1368" s="45">
        <f t="shared" si="147"/>
        <v>8</v>
      </c>
      <c r="AT1368" s="45" t="str">
        <f t="shared" si="148"/>
        <v>08</v>
      </c>
      <c r="AU1368" s="47">
        <v>24</v>
      </c>
      <c r="AV1368" s="19" t="str">
        <f t="shared" si="149"/>
        <v>04 April</v>
      </c>
      <c r="AW1368" s="19">
        <f t="shared" si="150"/>
        <v>1.6099999999999999</v>
      </c>
      <c r="AX1368" s="19">
        <f t="shared" si="151"/>
        <v>32.199999999999996</v>
      </c>
      <c r="AY1368" s="19" t="e">
        <f>VLOOKUP(AG1368,Cías!$A$1:$E$10000,5,0)</f>
        <v>#N/A</v>
      </c>
      <c r="AZ1368" s="19" t="str">
        <f t="shared" si="152"/>
        <v>1013860</v>
      </c>
      <c r="BA1368" s="19" t="str">
        <f t="shared" si="153"/>
        <v>BEDON AYALA SIXTO LEONIDAS</v>
      </c>
      <c r="BB1368" s="19" t="e">
        <f>VLOOKUP(AG1368,Cías!$A$1:$E$10000,3,0)</f>
        <v>#N/A</v>
      </c>
      <c r="BC1368" s="19"/>
      <c r="BD1368" s="19"/>
      <c r="BE1368" s="19"/>
      <c r="BF1368" s="19"/>
      <c r="BG1368" s="19"/>
      <c r="BH1368" s="19"/>
      <c r="BI1368" s="19"/>
      <c r="BJ1368" s="19"/>
    </row>
    <row r="1369" spans="1:62" ht="15" x14ac:dyDescent="0.2">
      <c r="A1369" s="19" t="s">
        <v>12923</v>
      </c>
      <c r="B1369" s="19" t="s">
        <v>1479</v>
      </c>
      <c r="C1369" s="43">
        <v>44659</v>
      </c>
      <c r="D1369" s="44">
        <v>0.50902777777777997</v>
      </c>
      <c r="E1369" s="19" t="s">
        <v>12924</v>
      </c>
      <c r="F1369" s="19" t="s">
        <v>12925</v>
      </c>
      <c r="G1369" s="19" t="s">
        <v>12926</v>
      </c>
      <c r="H1369" s="45">
        <v>3683.11</v>
      </c>
      <c r="I1369" s="45">
        <v>4129.5200000000004</v>
      </c>
      <c r="J1369" s="19" t="s">
        <v>1560</v>
      </c>
      <c r="K1369" s="19" t="s">
        <v>2104</v>
      </c>
      <c r="L1369" s="19" t="s">
        <v>12927</v>
      </c>
      <c r="M1369" s="19" t="s">
        <v>12928</v>
      </c>
      <c r="N1369" s="19" t="s">
        <v>12923</v>
      </c>
      <c r="O1369" s="19" t="s">
        <v>1486</v>
      </c>
      <c r="P1369" s="19" t="s">
        <v>1487</v>
      </c>
      <c r="Q1369" s="46">
        <v>31.65</v>
      </c>
      <c r="R1369" s="19" t="s">
        <v>1488</v>
      </c>
      <c r="S1369" s="19" t="s">
        <v>1564</v>
      </c>
      <c r="T1369" s="19" t="s">
        <v>416</v>
      </c>
      <c r="U1369" s="19" t="s">
        <v>2107</v>
      </c>
      <c r="V1369" s="19" t="s">
        <v>2108</v>
      </c>
      <c r="W1369" s="19" t="s">
        <v>415</v>
      </c>
      <c r="X1369" s="19" t="s">
        <v>2109</v>
      </c>
      <c r="Y1369" s="19" t="s">
        <v>2031</v>
      </c>
      <c r="Z1369" s="19" t="s">
        <v>2032</v>
      </c>
      <c r="AA1369" s="46">
        <v>94.6</v>
      </c>
      <c r="AB1369" s="19" t="s">
        <v>1571</v>
      </c>
      <c r="AC1369" s="19" t="s">
        <v>416</v>
      </c>
      <c r="AD1369" s="19" t="s">
        <v>1572</v>
      </c>
      <c r="AE1369" s="19" t="s">
        <v>1573</v>
      </c>
      <c r="AF1369" s="19" t="s">
        <v>1497</v>
      </c>
      <c r="AG1369" s="19" t="s">
        <v>1574</v>
      </c>
      <c r="AH1369" s="19" t="s">
        <v>1499</v>
      </c>
      <c r="AI1369" s="19" t="s">
        <v>1500</v>
      </c>
      <c r="AJ1369" s="45">
        <v>0</v>
      </c>
      <c r="AK1369" s="45">
        <v>0</v>
      </c>
      <c r="AL1369" s="19" t="s">
        <v>1517</v>
      </c>
      <c r="AM1369" s="46">
        <v>51170</v>
      </c>
      <c r="AN1369" s="46">
        <v>31650</v>
      </c>
      <c r="AO1369" s="46">
        <v>19520</v>
      </c>
      <c r="AP1369" s="45">
        <v>0</v>
      </c>
      <c r="AQ1369" s="45"/>
      <c r="AR1369" s="45" t="str">
        <f>IFERROR(VLOOKUP(AB1369,'Pedidos marco'!$A$1:$D$10000,4,0)," ")</f>
        <v xml:space="preserve"> </v>
      </c>
      <c r="AS1369" s="45">
        <f t="shared" si="147"/>
        <v>8</v>
      </c>
      <c r="AT1369" s="45" t="str">
        <f t="shared" si="148"/>
        <v>08</v>
      </c>
      <c r="AU1369" s="47">
        <v>31.65</v>
      </c>
      <c r="AV1369" s="19" t="str">
        <f t="shared" si="149"/>
        <v>04 April</v>
      </c>
      <c r="AW1369" s="19">
        <f t="shared" si="150"/>
        <v>0</v>
      </c>
      <c r="AX1369" s="19">
        <f t="shared" si="151"/>
        <v>0</v>
      </c>
      <c r="AY1369" s="19" t="e">
        <f>VLOOKUP(AG1369,Cías!$A$1:$E$10000,5,0)</f>
        <v>#N/A</v>
      </c>
      <c r="AZ1369" s="19" t="str">
        <f t="shared" si="152"/>
        <v>1014407</v>
      </c>
      <c r="BA1369" s="19" t="str">
        <f t="shared" si="153"/>
        <v>HORMIANDES</v>
      </c>
      <c r="BB1369" s="19" t="e">
        <f>VLOOKUP(AG1369,Cías!$A$1:$E$10000,3,0)</f>
        <v>#N/A</v>
      </c>
      <c r="BC1369" s="19"/>
      <c r="BD1369" s="19"/>
      <c r="BE1369" s="19"/>
      <c r="BF1369" s="19"/>
      <c r="BG1369" s="19"/>
      <c r="BH1369" s="19"/>
      <c r="BI1369" s="19"/>
      <c r="BJ1369" s="19"/>
    </row>
    <row r="1370" spans="1:62" ht="15" x14ac:dyDescent="0.2">
      <c r="A1370" s="19" t="s">
        <v>12929</v>
      </c>
      <c r="B1370" s="19" t="s">
        <v>1479</v>
      </c>
      <c r="C1370" s="43">
        <v>44659</v>
      </c>
      <c r="D1370" s="44">
        <v>0.51041666666666996</v>
      </c>
      <c r="E1370" s="19" t="s">
        <v>12930</v>
      </c>
      <c r="F1370" s="19" t="s">
        <v>1481</v>
      </c>
      <c r="G1370" s="19" t="s">
        <v>1481</v>
      </c>
      <c r="H1370" s="45">
        <v>0</v>
      </c>
      <c r="I1370" s="45">
        <v>0</v>
      </c>
      <c r="J1370" s="19" t="s">
        <v>1482</v>
      </c>
      <c r="K1370" s="19" t="s">
        <v>12931</v>
      </c>
      <c r="L1370" s="19" t="s">
        <v>12932</v>
      </c>
      <c r="M1370" s="19" t="s">
        <v>12933</v>
      </c>
      <c r="N1370" s="19" t="s">
        <v>12929</v>
      </c>
      <c r="O1370" s="19" t="s">
        <v>371</v>
      </c>
      <c r="P1370" s="19" t="s">
        <v>372</v>
      </c>
      <c r="Q1370" s="46">
        <v>80</v>
      </c>
      <c r="R1370" s="19" t="s">
        <v>1544</v>
      </c>
      <c r="S1370" s="19" t="s">
        <v>5213</v>
      </c>
      <c r="T1370" s="19" t="s">
        <v>5214</v>
      </c>
      <c r="U1370" s="19" t="s">
        <v>6951</v>
      </c>
      <c r="V1370" s="19" t="s">
        <v>6952</v>
      </c>
      <c r="W1370" s="19" t="s">
        <v>3457</v>
      </c>
      <c r="X1370" s="19" t="s">
        <v>6953</v>
      </c>
      <c r="Y1370" s="19" t="s">
        <v>3459</v>
      </c>
      <c r="Z1370" s="19" t="s">
        <v>3460</v>
      </c>
      <c r="AA1370" s="46">
        <v>40</v>
      </c>
      <c r="AB1370" s="19" t="s">
        <v>457</v>
      </c>
      <c r="AC1370" s="19" t="s">
        <v>64</v>
      </c>
      <c r="AD1370" s="19" t="s">
        <v>3930</v>
      </c>
      <c r="AE1370" s="19" t="s">
        <v>3931</v>
      </c>
      <c r="AF1370" s="19" t="s">
        <v>1592</v>
      </c>
      <c r="AG1370" s="19" t="s">
        <v>3932</v>
      </c>
      <c r="AH1370" s="19" t="s">
        <v>1594</v>
      </c>
      <c r="AI1370" s="19" t="s">
        <v>1595</v>
      </c>
      <c r="AJ1370" s="45">
        <v>0.05</v>
      </c>
      <c r="AK1370" s="45">
        <v>4</v>
      </c>
      <c r="AL1370" s="19" t="s">
        <v>1501</v>
      </c>
      <c r="AM1370" s="46">
        <v>9930</v>
      </c>
      <c r="AN1370" s="46">
        <v>4010</v>
      </c>
      <c r="AO1370" s="46">
        <v>5920</v>
      </c>
      <c r="AP1370" s="45">
        <v>16.8</v>
      </c>
      <c r="AQ1370" s="45"/>
      <c r="AR1370" s="45" t="str">
        <f>IFERROR(VLOOKUP(AB1370,'Pedidos marco'!$A$1:$D$10000,4,0)," ")</f>
        <v xml:space="preserve"> </v>
      </c>
      <c r="AS1370" s="45">
        <f t="shared" si="147"/>
        <v>8</v>
      </c>
      <c r="AT1370" s="45" t="str">
        <f t="shared" si="148"/>
        <v>08</v>
      </c>
      <c r="AU1370" s="47">
        <v>4</v>
      </c>
      <c r="AV1370" s="19" t="str">
        <f t="shared" si="149"/>
        <v>04 April</v>
      </c>
      <c r="AW1370" s="19">
        <f t="shared" si="150"/>
        <v>0.21000000000000002</v>
      </c>
      <c r="AX1370" s="19">
        <f t="shared" si="151"/>
        <v>4.2</v>
      </c>
      <c r="AY1370" s="19" t="e">
        <f>VLOOKUP(AG1370,Cías!$A$1:$E$10000,5,0)</f>
        <v>#N/A</v>
      </c>
      <c r="AZ1370" s="19" t="str">
        <f t="shared" si="152"/>
        <v>1013746</v>
      </c>
      <c r="BA1370" s="19" t="str">
        <f t="shared" si="153"/>
        <v>CABEZAS NARVAEZ NANCY JARDELY</v>
      </c>
      <c r="BB1370" s="19" t="e">
        <f>VLOOKUP(AG1370,Cías!$A$1:$E$10000,3,0)</f>
        <v>#N/A</v>
      </c>
      <c r="BC1370" s="19"/>
      <c r="BD1370" s="19"/>
      <c r="BE1370" s="19"/>
      <c r="BF1370" s="19"/>
      <c r="BG1370" s="19"/>
      <c r="BH1370" s="19"/>
      <c r="BI1370" s="19"/>
      <c r="BJ1370" s="19"/>
    </row>
    <row r="1371" spans="1:62" ht="15" x14ac:dyDescent="0.2">
      <c r="A1371" s="19" t="s">
        <v>12929</v>
      </c>
      <c r="B1371" s="19" t="s">
        <v>1479</v>
      </c>
      <c r="C1371" s="43">
        <v>44659</v>
      </c>
      <c r="D1371" s="44">
        <v>0.51041666666666996</v>
      </c>
      <c r="E1371" s="19" t="s">
        <v>12934</v>
      </c>
      <c r="F1371" s="19" t="s">
        <v>1481</v>
      </c>
      <c r="G1371" s="19" t="s">
        <v>1481</v>
      </c>
      <c r="H1371" s="45">
        <v>0</v>
      </c>
      <c r="I1371" s="45">
        <v>0</v>
      </c>
      <c r="J1371" s="19" t="s">
        <v>1482</v>
      </c>
      <c r="K1371" s="19" t="s">
        <v>12931</v>
      </c>
      <c r="L1371" s="19" t="s">
        <v>12935</v>
      </c>
      <c r="M1371" s="19" t="s">
        <v>12936</v>
      </c>
      <c r="N1371" s="19" t="s">
        <v>12929</v>
      </c>
      <c r="O1371" s="19" t="s">
        <v>369</v>
      </c>
      <c r="P1371" s="19" t="s">
        <v>370</v>
      </c>
      <c r="Q1371" s="46">
        <v>80</v>
      </c>
      <c r="R1371" s="19" t="s">
        <v>1544</v>
      </c>
      <c r="S1371" s="19" t="s">
        <v>5213</v>
      </c>
      <c r="T1371" s="19" t="s">
        <v>5214</v>
      </c>
      <c r="U1371" s="19" t="s">
        <v>6951</v>
      </c>
      <c r="V1371" s="19" t="s">
        <v>6952</v>
      </c>
      <c r="W1371" s="19" t="s">
        <v>3457</v>
      </c>
      <c r="X1371" s="19" t="s">
        <v>6953</v>
      </c>
      <c r="Y1371" s="19" t="s">
        <v>3459</v>
      </c>
      <c r="Z1371" s="19" t="s">
        <v>3460</v>
      </c>
      <c r="AA1371" s="46">
        <v>40</v>
      </c>
      <c r="AB1371" s="19" t="s">
        <v>457</v>
      </c>
      <c r="AC1371" s="19" t="s">
        <v>64</v>
      </c>
      <c r="AD1371" s="19" t="s">
        <v>3930</v>
      </c>
      <c r="AE1371" s="19" t="s">
        <v>3931</v>
      </c>
      <c r="AF1371" s="19" t="s">
        <v>1592</v>
      </c>
      <c r="AG1371" s="19" t="s">
        <v>3932</v>
      </c>
      <c r="AH1371" s="19" t="s">
        <v>1594</v>
      </c>
      <c r="AI1371" s="19" t="s">
        <v>1595</v>
      </c>
      <c r="AJ1371" s="45">
        <v>0.05</v>
      </c>
      <c r="AK1371" s="45">
        <v>4</v>
      </c>
      <c r="AL1371" s="19" t="s">
        <v>1501</v>
      </c>
      <c r="AM1371" s="46">
        <v>9930</v>
      </c>
      <c r="AN1371" s="46">
        <v>4010</v>
      </c>
      <c r="AO1371" s="46">
        <v>5920</v>
      </c>
      <c r="AP1371" s="45">
        <v>16.8</v>
      </c>
      <c r="AQ1371" s="45"/>
      <c r="AR1371" s="45" t="str">
        <f>IFERROR(VLOOKUP(AB1371,'Pedidos marco'!$A$1:$D$10000,4,0)," ")</f>
        <v xml:space="preserve"> </v>
      </c>
      <c r="AS1371" s="45">
        <f t="shared" si="147"/>
        <v>8</v>
      </c>
      <c r="AT1371" s="45" t="str">
        <f t="shared" si="148"/>
        <v>08</v>
      </c>
      <c r="AU1371" s="47">
        <v>4</v>
      </c>
      <c r="AV1371" s="19" t="str">
        <f t="shared" si="149"/>
        <v>04 April</v>
      </c>
      <c r="AW1371" s="19">
        <f t="shared" si="150"/>
        <v>0.21000000000000002</v>
      </c>
      <c r="AX1371" s="19">
        <f t="shared" si="151"/>
        <v>4.2</v>
      </c>
      <c r="AY1371" s="19" t="e">
        <f>VLOOKUP(AG1371,Cías!$A$1:$E$10000,5,0)</f>
        <v>#N/A</v>
      </c>
      <c r="AZ1371" s="19" t="str">
        <f t="shared" si="152"/>
        <v>1013746</v>
      </c>
      <c r="BA1371" s="19" t="str">
        <f t="shared" si="153"/>
        <v>CABEZAS NARVAEZ NANCY JARDELY</v>
      </c>
      <c r="BB1371" s="19" t="e">
        <f>VLOOKUP(AG1371,Cías!$A$1:$E$10000,3,0)</f>
        <v>#N/A</v>
      </c>
      <c r="BC1371" s="19"/>
      <c r="BD1371" s="19"/>
      <c r="BE1371" s="19"/>
      <c r="BF1371" s="19"/>
      <c r="BG1371" s="19"/>
      <c r="BH1371" s="19"/>
      <c r="BI1371" s="19"/>
      <c r="BJ1371" s="19"/>
    </row>
    <row r="1372" spans="1:62" ht="15" x14ac:dyDescent="0.2">
      <c r="A1372" s="19" t="s">
        <v>12929</v>
      </c>
      <c r="B1372" s="19" t="s">
        <v>1479</v>
      </c>
      <c r="C1372" s="43">
        <v>44659</v>
      </c>
      <c r="D1372" s="44">
        <v>0.51041666666666996</v>
      </c>
      <c r="E1372" s="19" t="s">
        <v>12937</v>
      </c>
      <c r="F1372" s="19" t="s">
        <v>1481</v>
      </c>
      <c r="G1372" s="19" t="s">
        <v>1481</v>
      </c>
      <c r="H1372" s="45">
        <v>0</v>
      </c>
      <c r="I1372" s="45">
        <v>0</v>
      </c>
      <c r="J1372" s="19" t="s">
        <v>1482</v>
      </c>
      <c r="K1372" s="19" t="s">
        <v>12931</v>
      </c>
      <c r="L1372" s="19" t="s">
        <v>12938</v>
      </c>
      <c r="M1372" s="19" t="s">
        <v>12939</v>
      </c>
      <c r="N1372" s="19" t="s">
        <v>12929</v>
      </c>
      <c r="O1372" s="19" t="s">
        <v>367</v>
      </c>
      <c r="P1372" s="19" t="s">
        <v>368</v>
      </c>
      <c r="Q1372" s="46">
        <v>480</v>
      </c>
      <c r="R1372" s="19" t="s">
        <v>1544</v>
      </c>
      <c r="S1372" s="19" t="s">
        <v>5213</v>
      </c>
      <c r="T1372" s="19" t="s">
        <v>5214</v>
      </c>
      <c r="U1372" s="19" t="s">
        <v>6951</v>
      </c>
      <c r="V1372" s="19" t="s">
        <v>6952</v>
      </c>
      <c r="W1372" s="19" t="s">
        <v>3457</v>
      </c>
      <c r="X1372" s="19" t="s">
        <v>6953</v>
      </c>
      <c r="Y1372" s="19" t="s">
        <v>3459</v>
      </c>
      <c r="Z1372" s="19" t="s">
        <v>3460</v>
      </c>
      <c r="AA1372" s="46">
        <v>40</v>
      </c>
      <c r="AB1372" s="19" t="s">
        <v>457</v>
      </c>
      <c r="AC1372" s="19" t="s">
        <v>64</v>
      </c>
      <c r="AD1372" s="19" t="s">
        <v>3930</v>
      </c>
      <c r="AE1372" s="19" t="s">
        <v>3931</v>
      </c>
      <c r="AF1372" s="19" t="s">
        <v>1592</v>
      </c>
      <c r="AG1372" s="19" t="s">
        <v>3932</v>
      </c>
      <c r="AH1372" s="19" t="s">
        <v>1594</v>
      </c>
      <c r="AI1372" s="19" t="s">
        <v>1595</v>
      </c>
      <c r="AJ1372" s="45">
        <v>0.05</v>
      </c>
      <c r="AK1372" s="45">
        <v>24</v>
      </c>
      <c r="AL1372" s="19" t="s">
        <v>1501</v>
      </c>
      <c r="AM1372" s="46">
        <v>29980</v>
      </c>
      <c r="AN1372" s="46">
        <v>24060</v>
      </c>
      <c r="AO1372" s="46">
        <v>5920</v>
      </c>
      <c r="AP1372" s="45">
        <v>100.8</v>
      </c>
      <c r="AQ1372" s="45"/>
      <c r="AR1372" s="45" t="str">
        <f>IFERROR(VLOOKUP(AB1372,'Pedidos marco'!$A$1:$D$10000,4,0)," ")</f>
        <v xml:space="preserve"> </v>
      </c>
      <c r="AS1372" s="45">
        <f t="shared" si="147"/>
        <v>8</v>
      </c>
      <c r="AT1372" s="45" t="str">
        <f t="shared" si="148"/>
        <v>08</v>
      </c>
      <c r="AU1372" s="47">
        <v>24</v>
      </c>
      <c r="AV1372" s="19" t="str">
        <f t="shared" si="149"/>
        <v>04 April</v>
      </c>
      <c r="AW1372" s="19">
        <f t="shared" si="150"/>
        <v>0.21</v>
      </c>
      <c r="AX1372" s="19">
        <f t="shared" si="151"/>
        <v>4.2</v>
      </c>
      <c r="AY1372" s="19" t="e">
        <f>VLOOKUP(AG1372,Cías!$A$1:$E$10000,5,0)</f>
        <v>#N/A</v>
      </c>
      <c r="AZ1372" s="19" t="str">
        <f t="shared" si="152"/>
        <v>1013746</v>
      </c>
      <c r="BA1372" s="19" t="str">
        <f t="shared" si="153"/>
        <v>CABEZAS NARVAEZ NANCY JARDELY</v>
      </c>
      <c r="BB1372" s="19" t="e">
        <f>VLOOKUP(AG1372,Cías!$A$1:$E$10000,3,0)</f>
        <v>#N/A</v>
      </c>
      <c r="BC1372" s="19"/>
      <c r="BD1372" s="19"/>
      <c r="BE1372" s="19"/>
      <c r="BF1372" s="19"/>
      <c r="BG1372" s="19"/>
      <c r="BH1372" s="19"/>
      <c r="BI1372" s="19"/>
      <c r="BJ1372" s="19"/>
    </row>
    <row r="1373" spans="1:62" ht="15" x14ac:dyDescent="0.2">
      <c r="A1373" s="19" t="s">
        <v>12940</v>
      </c>
      <c r="B1373" s="19" t="s">
        <v>1479</v>
      </c>
      <c r="C1373" s="43">
        <v>44659</v>
      </c>
      <c r="D1373" s="44">
        <v>0.51249999999999996</v>
      </c>
      <c r="E1373" s="19" t="s">
        <v>12941</v>
      </c>
      <c r="F1373" s="19" t="s">
        <v>12942</v>
      </c>
      <c r="G1373" s="19" t="s">
        <v>12943</v>
      </c>
      <c r="H1373" s="45">
        <v>2534.4</v>
      </c>
      <c r="I1373" s="45">
        <v>2841.59</v>
      </c>
      <c r="J1373" s="19" t="s">
        <v>1560</v>
      </c>
      <c r="K1373" s="19" t="s">
        <v>12529</v>
      </c>
      <c r="L1373" s="19" t="s">
        <v>12944</v>
      </c>
      <c r="M1373" s="19" t="s">
        <v>12945</v>
      </c>
      <c r="N1373" s="19" t="s">
        <v>12940</v>
      </c>
      <c r="O1373" s="19" t="s">
        <v>371</v>
      </c>
      <c r="P1373" s="19" t="s">
        <v>372</v>
      </c>
      <c r="Q1373" s="46">
        <v>360</v>
      </c>
      <c r="R1373" s="19" t="s">
        <v>1544</v>
      </c>
      <c r="S1373" s="19" t="s">
        <v>7027</v>
      </c>
      <c r="T1373" s="19" t="s">
        <v>7028</v>
      </c>
      <c r="U1373" s="19" t="s">
        <v>7029</v>
      </c>
      <c r="V1373" s="19" t="s">
        <v>7030</v>
      </c>
      <c r="W1373" s="19" t="s">
        <v>1865</v>
      </c>
      <c r="X1373" s="19" t="s">
        <v>7031</v>
      </c>
      <c r="Y1373" s="19" t="s">
        <v>1867</v>
      </c>
      <c r="Z1373" s="19" t="s">
        <v>1868</v>
      </c>
      <c r="AA1373" s="46">
        <v>30</v>
      </c>
      <c r="AB1373" s="19" t="s">
        <v>460</v>
      </c>
      <c r="AC1373" s="19" t="s">
        <v>70</v>
      </c>
      <c r="AD1373" s="19" t="s">
        <v>7032</v>
      </c>
      <c r="AE1373" s="19" t="s">
        <v>7033</v>
      </c>
      <c r="AF1373" s="19" t="s">
        <v>1554</v>
      </c>
      <c r="AG1373" s="19" t="s">
        <v>7034</v>
      </c>
      <c r="AH1373" s="19" t="s">
        <v>1499</v>
      </c>
      <c r="AI1373" s="19" t="s">
        <v>1500</v>
      </c>
      <c r="AJ1373" s="45">
        <v>0</v>
      </c>
      <c r="AK1373" s="45">
        <v>0</v>
      </c>
      <c r="AL1373" s="19" t="s">
        <v>1501</v>
      </c>
      <c r="AM1373" s="46">
        <v>26900</v>
      </c>
      <c r="AN1373" s="46">
        <v>18000</v>
      </c>
      <c r="AO1373" s="46">
        <v>8900</v>
      </c>
      <c r="AP1373" s="45">
        <v>68.400000000000006</v>
      </c>
      <c r="AQ1373" s="45"/>
      <c r="AR1373" s="45" t="str">
        <f>IFERROR(VLOOKUP(AB1373,'Pedidos marco'!$A$1:$D$10000,4,0)," ")</f>
        <v xml:space="preserve"> </v>
      </c>
      <c r="AS1373" s="45">
        <f t="shared" si="147"/>
        <v>8</v>
      </c>
      <c r="AT1373" s="45" t="str">
        <f t="shared" si="148"/>
        <v>08</v>
      </c>
      <c r="AU1373" s="47">
        <v>18</v>
      </c>
      <c r="AV1373" s="19" t="str">
        <f t="shared" si="149"/>
        <v>04 April</v>
      </c>
      <c r="AW1373" s="19">
        <f t="shared" si="150"/>
        <v>0.19</v>
      </c>
      <c r="AX1373" s="19">
        <f t="shared" si="151"/>
        <v>3.8000000000000003</v>
      </c>
      <c r="AY1373" s="19" t="e">
        <f>VLOOKUP(AG1373,Cías!$A$1:$E$10000,5,0)</f>
        <v>#N/A</v>
      </c>
      <c r="AZ1373" s="19" t="str">
        <f t="shared" si="152"/>
        <v>1013603</v>
      </c>
      <c r="BA1373" s="19" t="str">
        <f t="shared" si="153"/>
        <v>CALDERON RIVERA FABIAN TARQUINO</v>
      </c>
      <c r="BB1373" s="19" t="e">
        <f>VLOOKUP(AG1373,Cías!$A$1:$E$10000,3,0)</f>
        <v>#N/A</v>
      </c>
      <c r="BC1373" s="19"/>
      <c r="BD1373" s="19"/>
      <c r="BE1373" s="19"/>
      <c r="BF1373" s="19"/>
      <c r="BG1373" s="19"/>
      <c r="BH1373" s="19"/>
      <c r="BI1373" s="19"/>
      <c r="BJ1373" s="19"/>
    </row>
    <row r="1374" spans="1:62" ht="15" x14ac:dyDescent="0.2">
      <c r="A1374" s="19" t="s">
        <v>12946</v>
      </c>
      <c r="B1374" s="19" t="s">
        <v>1479</v>
      </c>
      <c r="C1374" s="43">
        <v>44659</v>
      </c>
      <c r="D1374" s="44">
        <v>0.51319444444443996</v>
      </c>
      <c r="E1374" s="19" t="s">
        <v>12947</v>
      </c>
      <c r="F1374" s="19" t="s">
        <v>1481</v>
      </c>
      <c r="G1374" s="19" t="s">
        <v>1481</v>
      </c>
      <c r="H1374" s="45">
        <v>0</v>
      </c>
      <c r="I1374" s="45">
        <v>0</v>
      </c>
      <c r="J1374" s="19" t="s">
        <v>1482</v>
      </c>
      <c r="K1374" s="19" t="s">
        <v>12130</v>
      </c>
      <c r="L1374" s="19" t="s">
        <v>12948</v>
      </c>
      <c r="M1374" s="19" t="s">
        <v>12949</v>
      </c>
      <c r="N1374" s="19" t="s">
        <v>12946</v>
      </c>
      <c r="O1374" s="19" t="s">
        <v>1603</v>
      </c>
      <c r="P1374" s="19" t="s">
        <v>1604</v>
      </c>
      <c r="Q1374" s="46">
        <v>640</v>
      </c>
      <c r="R1374" s="19" t="s">
        <v>1544</v>
      </c>
      <c r="S1374" s="19" t="s">
        <v>5651</v>
      </c>
      <c r="T1374" s="19" t="s">
        <v>5652</v>
      </c>
      <c r="U1374" s="19" t="s">
        <v>6793</v>
      </c>
      <c r="V1374" s="19" t="s">
        <v>6794</v>
      </c>
      <c r="W1374" s="19" t="s">
        <v>1609</v>
      </c>
      <c r="X1374" s="19" t="s">
        <v>6795</v>
      </c>
      <c r="Y1374" s="19" t="s">
        <v>1611</v>
      </c>
      <c r="Z1374" s="19" t="s">
        <v>1612</v>
      </c>
      <c r="AA1374" s="46">
        <v>486</v>
      </c>
      <c r="AB1374" s="19" t="s">
        <v>497</v>
      </c>
      <c r="AC1374" s="19" t="s">
        <v>143</v>
      </c>
      <c r="AD1374" s="19" t="s">
        <v>11526</v>
      </c>
      <c r="AE1374" s="19" t="s">
        <v>11527</v>
      </c>
      <c r="AF1374" s="19" t="s">
        <v>1592</v>
      </c>
      <c r="AG1374" s="19" t="s">
        <v>11528</v>
      </c>
      <c r="AH1374" s="19" t="s">
        <v>1594</v>
      </c>
      <c r="AI1374" s="19" t="s">
        <v>1595</v>
      </c>
      <c r="AJ1374" s="45">
        <v>0.05</v>
      </c>
      <c r="AK1374" s="45">
        <v>32</v>
      </c>
      <c r="AL1374" s="19" t="s">
        <v>1501</v>
      </c>
      <c r="AM1374" s="46">
        <v>50420</v>
      </c>
      <c r="AN1374" s="46">
        <v>32060</v>
      </c>
      <c r="AO1374" s="46">
        <v>18360</v>
      </c>
      <c r="AP1374" s="45">
        <v>723.2</v>
      </c>
      <c r="AQ1374" s="45"/>
      <c r="AR1374" s="45" t="str">
        <f>IFERROR(VLOOKUP(AB1374,'Pedidos marco'!$A$1:$D$10000,4,0)," ")</f>
        <v xml:space="preserve"> </v>
      </c>
      <c r="AS1374" s="45">
        <f t="shared" si="147"/>
        <v>8</v>
      </c>
      <c r="AT1374" s="45" t="str">
        <f t="shared" si="148"/>
        <v>08</v>
      </c>
      <c r="AU1374" s="47">
        <v>32</v>
      </c>
      <c r="AV1374" s="19" t="str">
        <f t="shared" si="149"/>
        <v>04 April</v>
      </c>
      <c r="AW1374" s="19">
        <f t="shared" si="150"/>
        <v>1.1300000000000001</v>
      </c>
      <c r="AX1374" s="19">
        <f t="shared" si="151"/>
        <v>22.6</v>
      </c>
      <c r="AY1374" s="19" t="e">
        <f>VLOOKUP(AG1374,Cías!$A$1:$E$10000,5,0)</f>
        <v>#N/A</v>
      </c>
      <c r="AZ1374" s="19" t="str">
        <f t="shared" si="152"/>
        <v>1013719</v>
      </c>
      <c r="BA1374" s="19" t="str">
        <f t="shared" si="153"/>
        <v>GARCES OSWALDO GERMAN</v>
      </c>
      <c r="BB1374" s="19" t="e">
        <f>VLOOKUP(AG1374,Cías!$A$1:$E$10000,3,0)</f>
        <v>#N/A</v>
      </c>
      <c r="BC1374" s="19"/>
      <c r="BD1374" s="19"/>
      <c r="BE1374" s="19"/>
      <c r="BF1374" s="19"/>
      <c r="BG1374" s="19"/>
      <c r="BH1374" s="19"/>
      <c r="BI1374" s="19"/>
      <c r="BJ1374" s="19"/>
    </row>
    <row r="1375" spans="1:62" ht="15" x14ac:dyDescent="0.2">
      <c r="A1375" s="19" t="s">
        <v>12950</v>
      </c>
      <c r="B1375" s="19" t="s">
        <v>1479</v>
      </c>
      <c r="C1375" s="43">
        <v>44659</v>
      </c>
      <c r="D1375" s="44">
        <v>0.51388888888888995</v>
      </c>
      <c r="E1375" s="19" t="s">
        <v>12951</v>
      </c>
      <c r="F1375" s="19" t="s">
        <v>12952</v>
      </c>
      <c r="G1375" s="19" t="s">
        <v>12953</v>
      </c>
      <c r="H1375" s="45">
        <v>2230.4</v>
      </c>
      <c r="I1375" s="45">
        <v>2500.7399999999998</v>
      </c>
      <c r="J1375" s="19" t="s">
        <v>1560</v>
      </c>
      <c r="K1375" s="19" t="s">
        <v>12954</v>
      </c>
      <c r="L1375" s="19" t="s">
        <v>12955</v>
      </c>
      <c r="M1375" s="19" t="s">
        <v>12956</v>
      </c>
      <c r="N1375" s="19" t="s">
        <v>12950</v>
      </c>
      <c r="O1375" s="19" t="s">
        <v>371</v>
      </c>
      <c r="P1375" s="19" t="s">
        <v>372</v>
      </c>
      <c r="Q1375" s="46">
        <v>320</v>
      </c>
      <c r="R1375" s="19" t="s">
        <v>1544</v>
      </c>
      <c r="S1375" s="19" t="s">
        <v>1825</v>
      </c>
      <c r="T1375" s="19" t="s">
        <v>1826</v>
      </c>
      <c r="U1375" s="19" t="s">
        <v>6021</v>
      </c>
      <c r="V1375" s="19" t="s">
        <v>6022</v>
      </c>
      <c r="W1375" s="19" t="s">
        <v>2800</v>
      </c>
      <c r="X1375" s="19" t="s">
        <v>6023</v>
      </c>
      <c r="Y1375" s="19" t="s">
        <v>2802</v>
      </c>
      <c r="Z1375" s="19" t="s">
        <v>2803</v>
      </c>
      <c r="AA1375" s="46">
        <v>20</v>
      </c>
      <c r="AB1375" s="19" t="s">
        <v>560</v>
      </c>
      <c r="AC1375" s="19" t="s">
        <v>273</v>
      </c>
      <c r="AD1375" s="19" t="s">
        <v>3014</v>
      </c>
      <c r="AE1375" s="19" t="s">
        <v>1481</v>
      </c>
      <c r="AF1375" s="19" t="s">
        <v>1554</v>
      </c>
      <c r="AG1375" s="19" t="s">
        <v>3015</v>
      </c>
      <c r="AH1375" s="19" t="s">
        <v>1499</v>
      </c>
      <c r="AI1375" s="19" t="s">
        <v>1500</v>
      </c>
      <c r="AJ1375" s="45">
        <v>0</v>
      </c>
      <c r="AK1375" s="45">
        <v>0</v>
      </c>
      <c r="AL1375" s="19" t="s">
        <v>1501</v>
      </c>
      <c r="AM1375" s="46">
        <v>20501.111000000001</v>
      </c>
      <c r="AN1375" s="46">
        <v>15991.111000000001</v>
      </c>
      <c r="AO1375" s="46">
        <v>4510</v>
      </c>
      <c r="AP1375" s="45">
        <v>51.2</v>
      </c>
      <c r="AQ1375" s="45"/>
      <c r="AR1375" s="45" t="str">
        <f>IFERROR(VLOOKUP(AB1375,'Pedidos marco'!$A$1:$D$10000,4,0)," ")</f>
        <v xml:space="preserve"> </v>
      </c>
      <c r="AS1375" s="45">
        <f t="shared" si="147"/>
        <v>8</v>
      </c>
      <c r="AT1375" s="45" t="str">
        <f t="shared" si="148"/>
        <v>08</v>
      </c>
      <c r="AU1375" s="47">
        <v>16</v>
      </c>
      <c r="AV1375" s="19" t="str">
        <f t="shared" si="149"/>
        <v>04 April</v>
      </c>
      <c r="AW1375" s="19">
        <f t="shared" si="150"/>
        <v>0.16</v>
      </c>
      <c r="AX1375" s="19">
        <f t="shared" si="151"/>
        <v>3.2</v>
      </c>
      <c r="AY1375" s="19" t="e">
        <f>VLOOKUP(AG1375,Cías!$A$1:$E$10000,5,0)</f>
        <v>#N/A</v>
      </c>
      <c r="AZ1375" s="19" t="str">
        <f t="shared" si="152"/>
        <v>1021773</v>
      </c>
      <c r="BA1375" s="19" t="str">
        <f t="shared" si="153"/>
        <v>RUIZ LASTRA OLGER FABIAN</v>
      </c>
      <c r="BB1375" s="19" t="e">
        <f>VLOOKUP(AG1375,Cías!$A$1:$E$10000,3,0)</f>
        <v>#N/A</v>
      </c>
      <c r="BC1375" s="19"/>
      <c r="BD1375" s="19"/>
      <c r="BE1375" s="19"/>
      <c r="BF1375" s="19"/>
      <c r="BG1375" s="19"/>
      <c r="BH1375" s="19"/>
      <c r="BI1375" s="19"/>
      <c r="BJ1375" s="19"/>
    </row>
    <row r="1376" spans="1:62" ht="15" x14ac:dyDescent="0.2">
      <c r="A1376" s="19" t="s">
        <v>12950</v>
      </c>
      <c r="B1376" s="19" t="s">
        <v>1479</v>
      </c>
      <c r="C1376" s="43">
        <v>44659</v>
      </c>
      <c r="D1376" s="44">
        <v>0.51388888888888995</v>
      </c>
      <c r="E1376" s="19" t="s">
        <v>12957</v>
      </c>
      <c r="F1376" s="19" t="s">
        <v>12958</v>
      </c>
      <c r="G1376" s="19" t="s">
        <v>12959</v>
      </c>
      <c r="H1376" s="45">
        <v>276</v>
      </c>
      <c r="I1376" s="45">
        <v>309.45</v>
      </c>
      <c r="J1376" s="19" t="s">
        <v>1560</v>
      </c>
      <c r="K1376" s="19" t="s">
        <v>12954</v>
      </c>
      <c r="L1376" s="19" t="s">
        <v>12960</v>
      </c>
      <c r="M1376" s="19" t="s">
        <v>12961</v>
      </c>
      <c r="N1376" s="19" t="s">
        <v>12950</v>
      </c>
      <c r="O1376" s="19" t="s">
        <v>367</v>
      </c>
      <c r="P1376" s="19" t="s">
        <v>368</v>
      </c>
      <c r="Q1376" s="46">
        <v>40</v>
      </c>
      <c r="R1376" s="19" t="s">
        <v>1544</v>
      </c>
      <c r="S1376" s="19" t="s">
        <v>1825</v>
      </c>
      <c r="T1376" s="19" t="s">
        <v>1826</v>
      </c>
      <c r="U1376" s="19" t="s">
        <v>6021</v>
      </c>
      <c r="V1376" s="19" t="s">
        <v>6022</v>
      </c>
      <c r="W1376" s="19" t="s">
        <v>2800</v>
      </c>
      <c r="X1376" s="19" t="s">
        <v>6023</v>
      </c>
      <c r="Y1376" s="19" t="s">
        <v>2802</v>
      </c>
      <c r="Z1376" s="19" t="s">
        <v>2803</v>
      </c>
      <c r="AA1376" s="46">
        <v>20</v>
      </c>
      <c r="AB1376" s="19" t="s">
        <v>560</v>
      </c>
      <c r="AC1376" s="19" t="s">
        <v>273</v>
      </c>
      <c r="AD1376" s="19" t="s">
        <v>3014</v>
      </c>
      <c r="AE1376" s="19" t="s">
        <v>1481</v>
      </c>
      <c r="AF1376" s="19" t="s">
        <v>1554</v>
      </c>
      <c r="AG1376" s="19" t="s">
        <v>3015</v>
      </c>
      <c r="AH1376" s="19" t="s">
        <v>1499</v>
      </c>
      <c r="AI1376" s="19" t="s">
        <v>1500</v>
      </c>
      <c r="AJ1376" s="45">
        <v>0</v>
      </c>
      <c r="AK1376" s="45">
        <v>0</v>
      </c>
      <c r="AL1376" s="19" t="s">
        <v>1501</v>
      </c>
      <c r="AM1376" s="46">
        <v>6508.8890000000001</v>
      </c>
      <c r="AN1376" s="46">
        <v>1998.8889999999999</v>
      </c>
      <c r="AO1376" s="46">
        <v>4510</v>
      </c>
      <c r="AP1376" s="45">
        <v>6.4</v>
      </c>
      <c r="AQ1376" s="45"/>
      <c r="AR1376" s="45" t="str">
        <f>IFERROR(VLOOKUP(AB1376,'Pedidos marco'!$A$1:$D$10000,4,0)," ")</f>
        <v xml:space="preserve"> </v>
      </c>
      <c r="AS1376" s="45">
        <f t="shared" si="147"/>
        <v>8</v>
      </c>
      <c r="AT1376" s="45" t="str">
        <f t="shared" si="148"/>
        <v>08</v>
      </c>
      <c r="AU1376" s="47">
        <v>2</v>
      </c>
      <c r="AV1376" s="19" t="str">
        <f t="shared" si="149"/>
        <v>04 April</v>
      </c>
      <c r="AW1376" s="19">
        <f t="shared" si="150"/>
        <v>0.16</v>
      </c>
      <c r="AX1376" s="19">
        <f t="shared" si="151"/>
        <v>3.2</v>
      </c>
      <c r="AY1376" s="19" t="e">
        <f>VLOOKUP(AG1376,Cías!$A$1:$E$10000,5,0)</f>
        <v>#N/A</v>
      </c>
      <c r="AZ1376" s="19" t="str">
        <f t="shared" si="152"/>
        <v>1021773</v>
      </c>
      <c r="BA1376" s="19" t="str">
        <f t="shared" si="153"/>
        <v>RUIZ LASTRA OLGER FABIAN</v>
      </c>
      <c r="BB1376" s="19" t="e">
        <f>VLOOKUP(AG1376,Cías!$A$1:$E$10000,3,0)</f>
        <v>#N/A</v>
      </c>
      <c r="BC1376" s="19"/>
      <c r="BD1376" s="19"/>
      <c r="BE1376" s="19"/>
      <c r="BF1376" s="19"/>
      <c r="BG1376" s="19"/>
      <c r="BH1376" s="19"/>
      <c r="BI1376" s="19"/>
      <c r="BJ1376" s="19"/>
    </row>
    <row r="1377" spans="1:62" ht="15" x14ac:dyDescent="0.2">
      <c r="A1377" s="19" t="s">
        <v>12962</v>
      </c>
      <c r="B1377" s="19" t="s">
        <v>1479</v>
      </c>
      <c r="C1377" s="43">
        <v>44659</v>
      </c>
      <c r="D1377" s="44">
        <v>0.51944444444444005</v>
      </c>
      <c r="E1377" s="19" t="s">
        <v>12963</v>
      </c>
      <c r="F1377" s="19" t="s">
        <v>12964</v>
      </c>
      <c r="G1377" s="19" t="s">
        <v>12965</v>
      </c>
      <c r="H1377" s="45">
        <v>4362.6000000000004</v>
      </c>
      <c r="I1377" s="45">
        <v>4891.37</v>
      </c>
      <c r="J1377" s="19" t="s">
        <v>1560</v>
      </c>
      <c r="K1377" s="19" t="s">
        <v>12966</v>
      </c>
      <c r="L1377" s="19" t="s">
        <v>12967</v>
      </c>
      <c r="M1377" s="19" t="s">
        <v>12968</v>
      </c>
      <c r="N1377" s="19" t="s">
        <v>12962</v>
      </c>
      <c r="O1377" s="19" t="s">
        <v>1641</v>
      </c>
      <c r="P1377" s="19" t="s">
        <v>1642</v>
      </c>
      <c r="Q1377" s="46">
        <v>660</v>
      </c>
      <c r="R1377" s="19" t="s">
        <v>1544</v>
      </c>
      <c r="S1377" s="19" t="s">
        <v>2631</v>
      </c>
      <c r="T1377" s="19" t="s">
        <v>2632</v>
      </c>
      <c r="U1377" s="19" t="s">
        <v>2669</v>
      </c>
      <c r="V1377" s="19" t="s">
        <v>2670</v>
      </c>
      <c r="W1377" s="19" t="s">
        <v>1740</v>
      </c>
      <c r="X1377" s="19" t="s">
        <v>2671</v>
      </c>
      <c r="Y1377" s="19" t="s">
        <v>1742</v>
      </c>
      <c r="Z1377" s="19" t="s">
        <v>1743</v>
      </c>
      <c r="AA1377" s="46">
        <v>469</v>
      </c>
      <c r="AB1377" s="19" t="s">
        <v>431</v>
      </c>
      <c r="AC1377" s="19" t="s">
        <v>10</v>
      </c>
      <c r="AD1377" s="19" t="s">
        <v>2672</v>
      </c>
      <c r="AE1377" s="19" t="s">
        <v>1481</v>
      </c>
      <c r="AF1377" s="19" t="s">
        <v>1592</v>
      </c>
      <c r="AG1377" s="19" t="s">
        <v>2673</v>
      </c>
      <c r="AH1377" s="19" t="s">
        <v>1499</v>
      </c>
      <c r="AI1377" s="19" t="s">
        <v>1500</v>
      </c>
      <c r="AJ1377" s="45">
        <v>0</v>
      </c>
      <c r="AK1377" s="45">
        <v>0</v>
      </c>
      <c r="AL1377" s="19" t="s">
        <v>1501</v>
      </c>
      <c r="AM1377" s="46">
        <v>51330</v>
      </c>
      <c r="AN1377" s="46">
        <v>33040</v>
      </c>
      <c r="AO1377" s="46">
        <v>18290</v>
      </c>
      <c r="AP1377" s="45">
        <v>917.4</v>
      </c>
      <c r="AQ1377" s="45"/>
      <c r="AR1377" s="45" t="str">
        <f>IFERROR(VLOOKUP(AB1377,'Pedidos marco'!$A$1:$D$10000,4,0)," ")</f>
        <v xml:space="preserve"> </v>
      </c>
      <c r="AS1377" s="45">
        <f t="shared" si="147"/>
        <v>8</v>
      </c>
      <c r="AT1377" s="45" t="str">
        <f t="shared" si="148"/>
        <v>08</v>
      </c>
      <c r="AU1377" s="47">
        <v>33</v>
      </c>
      <c r="AV1377" s="19" t="str">
        <f t="shared" si="149"/>
        <v>04 April</v>
      </c>
      <c r="AW1377" s="19">
        <f t="shared" si="150"/>
        <v>1.39</v>
      </c>
      <c r="AX1377" s="19">
        <f t="shared" si="151"/>
        <v>27.8</v>
      </c>
      <c r="AY1377" s="19" t="e">
        <f>VLOOKUP(AG1377,Cías!$A$1:$E$10000,5,0)</f>
        <v>#N/A</v>
      </c>
      <c r="AZ1377" s="19" t="str">
        <f t="shared" si="152"/>
        <v>1024814</v>
      </c>
      <c r="BA1377" s="19" t="str">
        <f t="shared" si="153"/>
        <v>ALEJANDRO CEVALLOS ELIJIO GERMAN</v>
      </c>
      <c r="BB1377" s="19" t="e">
        <f>VLOOKUP(AG1377,Cías!$A$1:$E$10000,3,0)</f>
        <v>#N/A</v>
      </c>
      <c r="BC1377" s="19"/>
      <c r="BD1377" s="19"/>
      <c r="BE1377" s="19"/>
      <c r="BF1377" s="19"/>
      <c r="BG1377" s="19"/>
      <c r="BH1377" s="19"/>
      <c r="BI1377" s="19"/>
      <c r="BJ1377" s="19"/>
    </row>
    <row r="1378" spans="1:62" ht="15" x14ac:dyDescent="0.2">
      <c r="A1378" s="19" t="s">
        <v>12969</v>
      </c>
      <c r="B1378" s="19" t="s">
        <v>1479</v>
      </c>
      <c r="C1378" s="43">
        <v>44659</v>
      </c>
      <c r="D1378" s="44">
        <v>0.52708333333333002</v>
      </c>
      <c r="E1378" s="19" t="s">
        <v>12970</v>
      </c>
      <c r="F1378" s="19" t="s">
        <v>12971</v>
      </c>
      <c r="G1378" s="19" t="s">
        <v>12972</v>
      </c>
      <c r="H1378" s="45">
        <v>250.8</v>
      </c>
      <c r="I1378" s="45">
        <v>281.2</v>
      </c>
      <c r="J1378" s="19" t="s">
        <v>1560</v>
      </c>
      <c r="K1378" s="19" t="s">
        <v>12973</v>
      </c>
      <c r="L1378" s="19" t="s">
        <v>12974</v>
      </c>
      <c r="M1378" s="19" t="s">
        <v>12975</v>
      </c>
      <c r="N1378" s="19" t="s">
        <v>12969</v>
      </c>
      <c r="O1378" s="19" t="s">
        <v>369</v>
      </c>
      <c r="P1378" s="19" t="s">
        <v>370</v>
      </c>
      <c r="Q1378" s="46">
        <v>40</v>
      </c>
      <c r="R1378" s="19" t="s">
        <v>1544</v>
      </c>
      <c r="S1378" s="19" t="s">
        <v>12976</v>
      </c>
      <c r="T1378" s="19" t="s">
        <v>12977</v>
      </c>
      <c r="U1378" s="19" t="s">
        <v>12978</v>
      </c>
      <c r="V1378" s="19" t="s">
        <v>12979</v>
      </c>
      <c r="W1378" s="19" t="s">
        <v>3037</v>
      </c>
      <c r="X1378" s="19" t="s">
        <v>12980</v>
      </c>
      <c r="Y1378" s="19" t="s">
        <v>3039</v>
      </c>
      <c r="Z1378" s="19" t="s">
        <v>3040</v>
      </c>
      <c r="AA1378" s="46">
        <v>261</v>
      </c>
      <c r="AB1378" s="19" t="s">
        <v>573</v>
      </c>
      <c r="AC1378" s="19" t="s">
        <v>299</v>
      </c>
      <c r="AD1378" s="19" t="s">
        <v>1982</v>
      </c>
      <c r="AE1378" s="19" t="s">
        <v>1983</v>
      </c>
      <c r="AF1378" s="19" t="s">
        <v>1554</v>
      </c>
      <c r="AG1378" s="19" t="s">
        <v>1984</v>
      </c>
      <c r="AH1378" s="19" t="s">
        <v>1499</v>
      </c>
      <c r="AI1378" s="19" t="s">
        <v>1500</v>
      </c>
      <c r="AJ1378" s="45">
        <v>0</v>
      </c>
      <c r="AK1378" s="45">
        <v>0</v>
      </c>
      <c r="AL1378" s="19" t="s">
        <v>1501</v>
      </c>
      <c r="AM1378" s="46">
        <v>6456.1109999999999</v>
      </c>
      <c r="AN1378" s="46">
        <v>2001.1110000000001</v>
      </c>
      <c r="AO1378" s="46">
        <v>4455</v>
      </c>
      <c r="AP1378" s="45">
        <v>37.6</v>
      </c>
      <c r="AQ1378" s="45"/>
      <c r="AR1378" s="45" t="str">
        <f>IFERROR(VLOOKUP(AB1378,'Pedidos marco'!$A$1:$D$10000,4,0)," ")</f>
        <v xml:space="preserve"> </v>
      </c>
      <c r="AS1378" s="45">
        <f t="shared" si="147"/>
        <v>8</v>
      </c>
      <c r="AT1378" s="45" t="str">
        <f t="shared" si="148"/>
        <v>08</v>
      </c>
      <c r="AU1378" s="47">
        <v>2</v>
      </c>
      <c r="AV1378" s="19" t="str">
        <f t="shared" si="149"/>
        <v>04 April</v>
      </c>
      <c r="AW1378" s="19">
        <f t="shared" si="150"/>
        <v>0.94000000000000006</v>
      </c>
      <c r="AX1378" s="19">
        <f t="shared" si="151"/>
        <v>18.8</v>
      </c>
      <c r="AY1378" s="19" t="e">
        <f>VLOOKUP(AG1378,Cías!$A$1:$E$10000,5,0)</f>
        <v>#N/A</v>
      </c>
      <c r="AZ1378" s="19" t="str">
        <f t="shared" si="152"/>
        <v>1021912</v>
      </c>
      <c r="BA1378" s="19" t="str">
        <f t="shared" si="153"/>
        <v>TAPIA MEJIA GEOVANNY FRANCISCO</v>
      </c>
      <c r="BB1378" s="19" t="e">
        <f>VLOOKUP(AG1378,Cías!$A$1:$E$10000,3,0)</f>
        <v>#N/A</v>
      </c>
      <c r="BC1378" s="19"/>
      <c r="BD1378" s="19"/>
      <c r="BE1378" s="19"/>
      <c r="BF1378" s="19"/>
      <c r="BG1378" s="19"/>
      <c r="BH1378" s="19"/>
      <c r="BI1378" s="19"/>
      <c r="BJ1378" s="19"/>
    </row>
    <row r="1379" spans="1:62" ht="15" x14ac:dyDescent="0.2">
      <c r="A1379" s="19" t="s">
        <v>12969</v>
      </c>
      <c r="B1379" s="19" t="s">
        <v>1479</v>
      </c>
      <c r="C1379" s="43">
        <v>44659</v>
      </c>
      <c r="D1379" s="44">
        <v>0.52708333333333002</v>
      </c>
      <c r="E1379" s="19" t="s">
        <v>12981</v>
      </c>
      <c r="F1379" s="19" t="s">
        <v>12982</v>
      </c>
      <c r="G1379" s="19" t="s">
        <v>12983</v>
      </c>
      <c r="H1379" s="45">
        <v>2144</v>
      </c>
      <c r="I1379" s="45">
        <v>2403.87</v>
      </c>
      <c r="J1379" s="19" t="s">
        <v>1560</v>
      </c>
      <c r="K1379" s="19" t="s">
        <v>12973</v>
      </c>
      <c r="L1379" s="19" t="s">
        <v>12984</v>
      </c>
      <c r="M1379" s="19" t="s">
        <v>12985</v>
      </c>
      <c r="N1379" s="19" t="s">
        <v>12969</v>
      </c>
      <c r="O1379" s="19" t="s">
        <v>367</v>
      </c>
      <c r="P1379" s="19" t="s">
        <v>368</v>
      </c>
      <c r="Q1379" s="46">
        <v>320</v>
      </c>
      <c r="R1379" s="19" t="s">
        <v>1544</v>
      </c>
      <c r="S1379" s="19" t="s">
        <v>12976</v>
      </c>
      <c r="T1379" s="19" t="s">
        <v>12977</v>
      </c>
      <c r="U1379" s="19" t="s">
        <v>12978</v>
      </c>
      <c r="V1379" s="19" t="s">
        <v>12979</v>
      </c>
      <c r="W1379" s="19" t="s">
        <v>3037</v>
      </c>
      <c r="X1379" s="19" t="s">
        <v>12980</v>
      </c>
      <c r="Y1379" s="19" t="s">
        <v>3039</v>
      </c>
      <c r="Z1379" s="19" t="s">
        <v>3040</v>
      </c>
      <c r="AA1379" s="46">
        <v>261</v>
      </c>
      <c r="AB1379" s="19" t="s">
        <v>573</v>
      </c>
      <c r="AC1379" s="19" t="s">
        <v>299</v>
      </c>
      <c r="AD1379" s="19" t="s">
        <v>1982</v>
      </c>
      <c r="AE1379" s="19" t="s">
        <v>1983</v>
      </c>
      <c r="AF1379" s="19" t="s">
        <v>1554</v>
      </c>
      <c r="AG1379" s="19" t="s">
        <v>1984</v>
      </c>
      <c r="AH1379" s="19" t="s">
        <v>1499</v>
      </c>
      <c r="AI1379" s="19" t="s">
        <v>1500</v>
      </c>
      <c r="AJ1379" s="45">
        <v>0</v>
      </c>
      <c r="AK1379" s="45">
        <v>0</v>
      </c>
      <c r="AL1379" s="19" t="s">
        <v>1501</v>
      </c>
      <c r="AM1379" s="46">
        <v>20463.888999999999</v>
      </c>
      <c r="AN1379" s="46">
        <v>16008.888999999999</v>
      </c>
      <c r="AO1379" s="46">
        <v>4455</v>
      </c>
      <c r="AP1379" s="45">
        <v>300.8</v>
      </c>
      <c r="AQ1379" s="45"/>
      <c r="AR1379" s="45" t="str">
        <f>IFERROR(VLOOKUP(AB1379,'Pedidos marco'!$A$1:$D$10000,4,0)," ")</f>
        <v xml:space="preserve"> </v>
      </c>
      <c r="AS1379" s="45">
        <f t="shared" si="147"/>
        <v>8</v>
      </c>
      <c r="AT1379" s="45" t="str">
        <f t="shared" si="148"/>
        <v>08</v>
      </c>
      <c r="AU1379" s="47">
        <v>16</v>
      </c>
      <c r="AV1379" s="19" t="str">
        <f t="shared" si="149"/>
        <v>04 April</v>
      </c>
      <c r="AW1379" s="19">
        <f t="shared" si="150"/>
        <v>0.94000000000000006</v>
      </c>
      <c r="AX1379" s="19">
        <f t="shared" si="151"/>
        <v>18.8</v>
      </c>
      <c r="AY1379" s="19" t="e">
        <f>VLOOKUP(AG1379,Cías!$A$1:$E$10000,5,0)</f>
        <v>#N/A</v>
      </c>
      <c r="AZ1379" s="19" t="str">
        <f t="shared" si="152"/>
        <v>1021912</v>
      </c>
      <c r="BA1379" s="19" t="str">
        <f t="shared" si="153"/>
        <v>TAPIA MEJIA GEOVANNY FRANCISCO</v>
      </c>
      <c r="BB1379" s="19" t="e">
        <f>VLOOKUP(AG1379,Cías!$A$1:$E$10000,3,0)</f>
        <v>#N/A</v>
      </c>
      <c r="BC1379" s="19"/>
      <c r="BD1379" s="19"/>
      <c r="BE1379" s="19"/>
      <c r="BF1379" s="19"/>
      <c r="BG1379" s="19"/>
      <c r="BH1379" s="19"/>
      <c r="BI1379" s="19"/>
      <c r="BJ1379" s="19"/>
    </row>
    <row r="1380" spans="1:62" ht="15" x14ac:dyDescent="0.2">
      <c r="A1380" s="19" t="s">
        <v>12986</v>
      </c>
      <c r="B1380" s="19" t="s">
        <v>1479</v>
      </c>
      <c r="C1380" s="43">
        <v>44659</v>
      </c>
      <c r="D1380" s="44">
        <v>0.52986111111111001</v>
      </c>
      <c r="E1380" s="19" t="s">
        <v>12987</v>
      </c>
      <c r="F1380" s="19" t="s">
        <v>1481</v>
      </c>
      <c r="G1380" s="19" t="s">
        <v>1481</v>
      </c>
      <c r="H1380" s="45">
        <v>0</v>
      </c>
      <c r="I1380" s="45">
        <v>0</v>
      </c>
      <c r="J1380" s="19" t="s">
        <v>1482</v>
      </c>
      <c r="K1380" s="19" t="s">
        <v>12988</v>
      </c>
      <c r="L1380" s="19" t="s">
        <v>12989</v>
      </c>
      <c r="M1380" s="19" t="s">
        <v>12990</v>
      </c>
      <c r="N1380" s="19" t="s">
        <v>12986</v>
      </c>
      <c r="O1380" s="19" t="s">
        <v>1641</v>
      </c>
      <c r="P1380" s="19" t="s">
        <v>1642</v>
      </c>
      <c r="Q1380" s="46">
        <v>360</v>
      </c>
      <c r="R1380" s="19" t="s">
        <v>1544</v>
      </c>
      <c r="S1380" s="19" t="s">
        <v>4733</v>
      </c>
      <c r="T1380" s="19" t="s">
        <v>4734</v>
      </c>
      <c r="U1380" s="19" t="s">
        <v>12991</v>
      </c>
      <c r="V1380" s="19" t="s">
        <v>12992</v>
      </c>
      <c r="W1380" s="19" t="s">
        <v>1609</v>
      </c>
      <c r="X1380" s="19" t="s">
        <v>12993</v>
      </c>
      <c r="Y1380" s="19" t="s">
        <v>1611</v>
      </c>
      <c r="Z1380" s="19" t="s">
        <v>1612</v>
      </c>
      <c r="AA1380" s="46">
        <v>486</v>
      </c>
      <c r="AB1380" s="19" t="s">
        <v>496</v>
      </c>
      <c r="AC1380" s="19" t="s">
        <v>141</v>
      </c>
      <c r="AD1380" s="19" t="s">
        <v>6555</v>
      </c>
      <c r="AE1380" s="19" t="s">
        <v>6556</v>
      </c>
      <c r="AF1380" s="19" t="s">
        <v>1554</v>
      </c>
      <c r="AG1380" s="19" t="s">
        <v>6557</v>
      </c>
      <c r="AH1380" s="19" t="s">
        <v>1499</v>
      </c>
      <c r="AI1380" s="19" t="s">
        <v>1500</v>
      </c>
      <c r="AJ1380" s="45">
        <v>0</v>
      </c>
      <c r="AK1380" s="45">
        <v>0</v>
      </c>
      <c r="AL1380" s="19" t="s">
        <v>1501</v>
      </c>
      <c r="AM1380" s="46">
        <v>27120</v>
      </c>
      <c r="AN1380" s="46">
        <v>18040</v>
      </c>
      <c r="AO1380" s="46">
        <v>9080</v>
      </c>
      <c r="AP1380" s="45">
        <v>406.8</v>
      </c>
      <c r="AQ1380" s="45"/>
      <c r="AR1380" s="45" t="str">
        <f>IFERROR(VLOOKUP(AB1380,'Pedidos marco'!$A$1:$D$10000,4,0)," ")</f>
        <v xml:space="preserve"> </v>
      </c>
      <c r="AS1380" s="45">
        <f t="shared" si="147"/>
        <v>8</v>
      </c>
      <c r="AT1380" s="45" t="str">
        <f t="shared" si="148"/>
        <v>08</v>
      </c>
      <c r="AU1380" s="47">
        <v>18</v>
      </c>
      <c r="AV1380" s="19" t="str">
        <f t="shared" si="149"/>
        <v>04 April</v>
      </c>
      <c r="AW1380" s="19">
        <f t="shared" si="150"/>
        <v>1.1300000000000001</v>
      </c>
      <c r="AX1380" s="19">
        <f t="shared" si="151"/>
        <v>22.6</v>
      </c>
      <c r="AY1380" s="19" t="e">
        <f>VLOOKUP(AG1380,Cías!$A$1:$E$10000,5,0)</f>
        <v>#N/A</v>
      </c>
      <c r="AZ1380" s="19" t="str">
        <f t="shared" si="152"/>
        <v>1021764</v>
      </c>
      <c r="BA1380" s="19" t="str">
        <f t="shared" si="153"/>
        <v>GARCES MARTINEZ MILTON EDUARDO</v>
      </c>
      <c r="BB1380" s="19" t="e">
        <f>VLOOKUP(AG1380,Cías!$A$1:$E$10000,3,0)</f>
        <v>#N/A</v>
      </c>
      <c r="BC1380" s="19"/>
      <c r="BD1380" s="19"/>
      <c r="BE1380" s="19"/>
      <c r="BF1380" s="19"/>
      <c r="BG1380" s="19"/>
      <c r="BH1380" s="19"/>
      <c r="BI1380" s="19"/>
      <c r="BJ1380" s="19"/>
    </row>
    <row r="1381" spans="1:62" ht="15" x14ac:dyDescent="0.2">
      <c r="A1381" s="19" t="s">
        <v>12994</v>
      </c>
      <c r="B1381" s="19" t="s">
        <v>1479</v>
      </c>
      <c r="C1381" s="43">
        <v>44659</v>
      </c>
      <c r="D1381" s="44">
        <v>0.53680555555555998</v>
      </c>
      <c r="E1381" s="19" t="s">
        <v>12995</v>
      </c>
      <c r="F1381" s="19" t="s">
        <v>12996</v>
      </c>
      <c r="G1381" s="19" t="s">
        <v>12997</v>
      </c>
      <c r="H1381" s="45">
        <v>3927.45</v>
      </c>
      <c r="I1381" s="45">
        <v>4403.4799999999996</v>
      </c>
      <c r="J1381" s="19" t="s">
        <v>2037</v>
      </c>
      <c r="K1381" s="19" t="s">
        <v>12998</v>
      </c>
      <c r="L1381" s="19" t="s">
        <v>12999</v>
      </c>
      <c r="M1381" s="19" t="s">
        <v>13000</v>
      </c>
      <c r="N1381" s="19" t="s">
        <v>12994</v>
      </c>
      <c r="O1381" s="19" t="s">
        <v>1823</v>
      </c>
      <c r="P1381" s="19" t="s">
        <v>1824</v>
      </c>
      <c r="Q1381" s="46">
        <v>30.7</v>
      </c>
      <c r="R1381" s="19" t="s">
        <v>1488</v>
      </c>
      <c r="S1381" s="19" t="s">
        <v>6575</v>
      </c>
      <c r="T1381" s="19" t="s">
        <v>6576</v>
      </c>
      <c r="U1381" s="19" t="s">
        <v>13001</v>
      </c>
      <c r="V1381" s="19" t="s">
        <v>13002</v>
      </c>
      <c r="W1381" s="19" t="s">
        <v>1627</v>
      </c>
      <c r="X1381" s="19" t="s">
        <v>13003</v>
      </c>
      <c r="Y1381" s="19" t="s">
        <v>1629</v>
      </c>
      <c r="Z1381" s="19" t="s">
        <v>1630</v>
      </c>
      <c r="AA1381" s="46">
        <v>40</v>
      </c>
      <c r="AB1381" s="19" t="s">
        <v>583</v>
      </c>
      <c r="AC1381" s="19" t="s">
        <v>323</v>
      </c>
      <c r="AD1381" s="19" t="s">
        <v>1631</v>
      </c>
      <c r="AE1381" s="19" t="s">
        <v>1632</v>
      </c>
      <c r="AF1381" s="19" t="s">
        <v>1497</v>
      </c>
      <c r="AG1381" s="19" t="s">
        <v>1633</v>
      </c>
      <c r="AH1381" s="19" t="s">
        <v>1499</v>
      </c>
      <c r="AI1381" s="19" t="s">
        <v>1500</v>
      </c>
      <c r="AJ1381" s="45">
        <v>0</v>
      </c>
      <c r="AK1381" s="45">
        <v>0</v>
      </c>
      <c r="AL1381" s="19" t="s">
        <v>1501</v>
      </c>
      <c r="AM1381" s="46">
        <v>50040</v>
      </c>
      <c r="AN1381" s="46">
        <v>30700</v>
      </c>
      <c r="AO1381" s="46">
        <v>19340</v>
      </c>
      <c r="AP1381" s="45">
        <v>108.06</v>
      </c>
      <c r="AQ1381" s="45"/>
      <c r="AR1381" s="45" t="str">
        <f>IFERROR(VLOOKUP(AB1381,'Pedidos marco'!$A$1:$D$10000,4,0)," ")</f>
        <v xml:space="preserve"> </v>
      </c>
      <c r="AS1381" s="45">
        <f t="shared" si="147"/>
        <v>8</v>
      </c>
      <c r="AT1381" s="45" t="str">
        <f t="shared" si="148"/>
        <v>08</v>
      </c>
      <c r="AU1381" s="47">
        <v>30.7</v>
      </c>
      <c r="AV1381" s="19" t="str">
        <f t="shared" si="149"/>
        <v>04 April</v>
      </c>
      <c r="AW1381" s="19">
        <f t="shared" si="150"/>
        <v>3.519869706840391</v>
      </c>
      <c r="AX1381" s="19">
        <f t="shared" si="151"/>
        <v>3.519869706840391</v>
      </c>
      <c r="AY1381" s="19" t="e">
        <f>VLOOKUP(AG1381,Cías!$A$1:$E$10000,5,0)</f>
        <v>#N/A</v>
      </c>
      <c r="AZ1381" s="19" t="str">
        <f t="shared" si="152"/>
        <v>1013906</v>
      </c>
      <c r="BA1381" s="19" t="str">
        <f t="shared" si="153"/>
        <v>VALLEJOS VILLEGAS SAUL EDUARDO</v>
      </c>
      <c r="BB1381" s="19" t="e">
        <f>VLOOKUP(AG1381,Cías!$A$1:$E$10000,3,0)</f>
        <v>#N/A</v>
      </c>
      <c r="BC1381" s="19"/>
      <c r="BD1381" s="19"/>
      <c r="BE1381" s="19"/>
      <c r="BF1381" s="19"/>
      <c r="BG1381" s="19"/>
      <c r="BH1381" s="19"/>
      <c r="BI1381" s="19"/>
      <c r="BJ1381" s="19"/>
    </row>
    <row r="1382" spans="1:62" ht="15" x14ac:dyDescent="0.2">
      <c r="A1382" s="19" t="s">
        <v>13004</v>
      </c>
      <c r="B1382" s="19" t="s">
        <v>1479</v>
      </c>
      <c r="C1382" s="43">
        <v>44659</v>
      </c>
      <c r="D1382" s="44">
        <v>0.54236111111110996</v>
      </c>
      <c r="E1382" s="19" t="s">
        <v>13005</v>
      </c>
      <c r="F1382" s="19" t="s">
        <v>13006</v>
      </c>
      <c r="G1382" s="19" t="s">
        <v>13007</v>
      </c>
      <c r="H1382" s="45">
        <v>4435.2</v>
      </c>
      <c r="I1382" s="45">
        <v>4972.7700000000004</v>
      </c>
      <c r="J1382" s="19" t="s">
        <v>1560</v>
      </c>
      <c r="K1382" s="19" t="s">
        <v>13008</v>
      </c>
      <c r="L1382" s="19" t="s">
        <v>13009</v>
      </c>
      <c r="M1382" s="19" t="s">
        <v>13010</v>
      </c>
      <c r="N1382" s="19" t="s">
        <v>13004</v>
      </c>
      <c r="O1382" s="19" t="s">
        <v>367</v>
      </c>
      <c r="P1382" s="19" t="s">
        <v>368</v>
      </c>
      <c r="Q1382" s="46">
        <v>640</v>
      </c>
      <c r="R1382" s="19" t="s">
        <v>1544</v>
      </c>
      <c r="S1382" s="19" t="s">
        <v>13011</v>
      </c>
      <c r="T1382" s="19" t="s">
        <v>13012</v>
      </c>
      <c r="U1382" s="19" t="s">
        <v>13013</v>
      </c>
      <c r="V1382" s="19" t="s">
        <v>2126</v>
      </c>
      <c r="W1382" s="19" t="s">
        <v>1567</v>
      </c>
      <c r="X1382" s="19" t="s">
        <v>13014</v>
      </c>
      <c r="Y1382" s="19" t="s">
        <v>4610</v>
      </c>
      <c r="Z1382" s="19" t="s">
        <v>4611</v>
      </c>
      <c r="AA1382" s="46">
        <v>147</v>
      </c>
      <c r="AB1382" s="19" t="s">
        <v>530</v>
      </c>
      <c r="AC1382" s="19" t="s">
        <v>212</v>
      </c>
      <c r="AD1382" s="19" t="s">
        <v>5148</v>
      </c>
      <c r="AE1382" s="19" t="s">
        <v>5149</v>
      </c>
      <c r="AF1382" s="19" t="s">
        <v>1592</v>
      </c>
      <c r="AG1382" s="19" t="s">
        <v>5150</v>
      </c>
      <c r="AH1382" s="19" t="s">
        <v>1594</v>
      </c>
      <c r="AI1382" s="19" t="s">
        <v>1595</v>
      </c>
      <c r="AJ1382" s="45">
        <v>0.05</v>
      </c>
      <c r="AK1382" s="45">
        <v>32</v>
      </c>
      <c r="AL1382" s="19" t="s">
        <v>1501</v>
      </c>
      <c r="AM1382" s="46">
        <v>50530</v>
      </c>
      <c r="AN1382" s="46">
        <v>32030</v>
      </c>
      <c r="AO1382" s="46">
        <v>18500</v>
      </c>
      <c r="AP1382" s="45">
        <v>352</v>
      </c>
      <c r="AQ1382" s="45"/>
      <c r="AR1382" s="45" t="str">
        <f>IFERROR(VLOOKUP(AB1382,'Pedidos marco'!$A$1:$D$10000,4,0)," ")</f>
        <v xml:space="preserve"> </v>
      </c>
      <c r="AS1382" s="45">
        <f t="shared" si="147"/>
        <v>8</v>
      </c>
      <c r="AT1382" s="45" t="str">
        <f t="shared" si="148"/>
        <v>08</v>
      </c>
      <c r="AU1382" s="47">
        <v>32</v>
      </c>
      <c r="AV1382" s="19" t="str">
        <f t="shared" si="149"/>
        <v>04 April</v>
      </c>
      <c r="AW1382" s="19">
        <f t="shared" si="150"/>
        <v>0.55000000000000004</v>
      </c>
      <c r="AX1382" s="19">
        <f t="shared" si="151"/>
        <v>11</v>
      </c>
      <c r="AY1382" s="19" t="e">
        <f>VLOOKUP(AG1382,Cías!$A$1:$E$10000,5,0)</f>
        <v>#N/A</v>
      </c>
      <c r="AZ1382" s="19" t="str">
        <f t="shared" si="152"/>
        <v>1013871</v>
      </c>
      <c r="BA1382" s="19" t="str">
        <f t="shared" si="153"/>
        <v>MORAN PERUGACHI ALONSO</v>
      </c>
      <c r="BB1382" s="19" t="e">
        <f>VLOOKUP(AG1382,Cías!$A$1:$E$10000,3,0)</f>
        <v>#N/A</v>
      </c>
      <c r="BC1382" s="19"/>
      <c r="BD1382" s="19"/>
      <c r="BE1382" s="19"/>
      <c r="BF1382" s="19"/>
      <c r="BG1382" s="19"/>
      <c r="BH1382" s="19"/>
      <c r="BI1382" s="19"/>
      <c r="BJ1382" s="19"/>
    </row>
    <row r="1383" spans="1:62" ht="15" x14ac:dyDescent="0.2">
      <c r="A1383" s="19" t="s">
        <v>13015</v>
      </c>
      <c r="B1383" s="19" t="s">
        <v>1479</v>
      </c>
      <c r="C1383" s="43">
        <v>44659</v>
      </c>
      <c r="D1383" s="44">
        <v>0.55069444444444005</v>
      </c>
      <c r="E1383" s="19" t="s">
        <v>13016</v>
      </c>
      <c r="F1383" s="19" t="s">
        <v>13017</v>
      </c>
      <c r="G1383" s="19" t="s">
        <v>13018</v>
      </c>
      <c r="H1383" s="45">
        <v>4498.6899999999996</v>
      </c>
      <c r="I1383" s="45">
        <v>5043.96</v>
      </c>
      <c r="J1383" s="19" t="s">
        <v>1560</v>
      </c>
      <c r="K1383" s="19" t="s">
        <v>13019</v>
      </c>
      <c r="L1383" s="19" t="s">
        <v>13020</v>
      </c>
      <c r="M1383" s="19" t="s">
        <v>13021</v>
      </c>
      <c r="N1383" s="19" t="s">
        <v>13015</v>
      </c>
      <c r="O1383" s="19" t="s">
        <v>1603</v>
      </c>
      <c r="P1383" s="19" t="s">
        <v>1604</v>
      </c>
      <c r="Q1383" s="46">
        <v>660</v>
      </c>
      <c r="R1383" s="19" t="s">
        <v>1544</v>
      </c>
      <c r="S1383" s="19" t="s">
        <v>2418</v>
      </c>
      <c r="T1383" s="19" t="s">
        <v>2419</v>
      </c>
      <c r="U1383" s="19" t="s">
        <v>2420</v>
      </c>
      <c r="V1383" s="19" t="s">
        <v>2421</v>
      </c>
      <c r="W1383" s="19" t="s">
        <v>2144</v>
      </c>
      <c r="X1383" s="19" t="s">
        <v>2422</v>
      </c>
      <c r="Y1383" s="19" t="s">
        <v>2146</v>
      </c>
      <c r="Z1383" s="19" t="s">
        <v>2147</v>
      </c>
      <c r="AA1383" s="46">
        <v>388</v>
      </c>
      <c r="AB1383" s="19" t="s">
        <v>436</v>
      </c>
      <c r="AC1383" s="19" t="s">
        <v>19</v>
      </c>
      <c r="AD1383" s="19" t="s">
        <v>5897</v>
      </c>
      <c r="AE1383" s="19" t="s">
        <v>5898</v>
      </c>
      <c r="AF1383" s="19" t="s">
        <v>1592</v>
      </c>
      <c r="AG1383" s="19" t="s">
        <v>5899</v>
      </c>
      <c r="AH1383" s="19" t="s">
        <v>1499</v>
      </c>
      <c r="AI1383" s="19" t="s">
        <v>1500</v>
      </c>
      <c r="AJ1383" s="45">
        <v>0</v>
      </c>
      <c r="AK1383" s="45">
        <v>0</v>
      </c>
      <c r="AL1383" s="19" t="s">
        <v>1501</v>
      </c>
      <c r="AM1383" s="46">
        <v>50880</v>
      </c>
      <c r="AN1383" s="46">
        <v>33050</v>
      </c>
      <c r="AO1383" s="46">
        <v>17830</v>
      </c>
      <c r="AP1383" s="45">
        <v>699.6</v>
      </c>
      <c r="AQ1383" s="45"/>
      <c r="AR1383" s="45" t="str">
        <f>IFERROR(VLOOKUP(AB1383,'Pedidos marco'!$A$1:$D$10000,4,0)," ")</f>
        <v xml:space="preserve"> </v>
      </c>
      <c r="AS1383" s="45">
        <f t="shared" si="147"/>
        <v>8</v>
      </c>
      <c r="AT1383" s="45" t="str">
        <f t="shared" si="148"/>
        <v>08</v>
      </c>
      <c r="AU1383" s="47">
        <v>33</v>
      </c>
      <c r="AV1383" s="19" t="str">
        <f t="shared" si="149"/>
        <v>04 April</v>
      </c>
      <c r="AW1383" s="19">
        <f t="shared" si="150"/>
        <v>1.06</v>
      </c>
      <c r="AX1383" s="19">
        <f t="shared" si="151"/>
        <v>21.2</v>
      </c>
      <c r="AY1383" s="19" t="e">
        <f>VLOOKUP(AG1383,Cías!$A$1:$E$10000,5,0)</f>
        <v>#N/A</v>
      </c>
      <c r="AZ1383" s="19" t="str">
        <f t="shared" si="152"/>
        <v>1013522</v>
      </c>
      <c r="BA1383" s="19" t="str">
        <f t="shared" si="153"/>
        <v>ALVARADO ROMAN JORGE XAVIER</v>
      </c>
      <c r="BB1383" s="19" t="e">
        <f>VLOOKUP(AG1383,Cías!$A$1:$E$10000,3,0)</f>
        <v>#N/A</v>
      </c>
      <c r="BC1383" s="19"/>
      <c r="BD1383" s="19"/>
      <c r="BE1383" s="19"/>
      <c r="BF1383" s="19"/>
      <c r="BG1383" s="19"/>
      <c r="BH1383" s="19"/>
      <c r="BI1383" s="19"/>
      <c r="BJ1383" s="19"/>
    </row>
    <row r="1384" spans="1:62" ht="15" x14ac:dyDescent="0.2">
      <c r="A1384" s="19" t="s">
        <v>13022</v>
      </c>
      <c r="B1384" s="19" t="s">
        <v>1479</v>
      </c>
      <c r="C1384" s="43">
        <v>44659</v>
      </c>
      <c r="D1384" s="44">
        <v>0.56180555555556</v>
      </c>
      <c r="E1384" s="19" t="s">
        <v>13023</v>
      </c>
      <c r="F1384" s="19" t="s">
        <v>13024</v>
      </c>
      <c r="G1384" s="19" t="s">
        <v>13025</v>
      </c>
      <c r="H1384" s="45">
        <v>2563.1999999999998</v>
      </c>
      <c r="I1384" s="45">
        <v>2873.87</v>
      </c>
      <c r="J1384" s="19" t="s">
        <v>1560</v>
      </c>
      <c r="K1384" s="19" t="s">
        <v>13026</v>
      </c>
      <c r="L1384" s="19" t="s">
        <v>13027</v>
      </c>
      <c r="M1384" s="19" t="s">
        <v>13028</v>
      </c>
      <c r="N1384" s="19" t="s">
        <v>13022</v>
      </c>
      <c r="O1384" s="19" t="s">
        <v>13029</v>
      </c>
      <c r="P1384" s="19" t="s">
        <v>13030</v>
      </c>
      <c r="Q1384" s="46">
        <v>360</v>
      </c>
      <c r="R1384" s="19" t="s">
        <v>1544</v>
      </c>
      <c r="S1384" s="19" t="s">
        <v>2839</v>
      </c>
      <c r="T1384" s="19" t="s">
        <v>2840</v>
      </c>
      <c r="U1384" s="19" t="s">
        <v>13031</v>
      </c>
      <c r="V1384" s="19" t="s">
        <v>13032</v>
      </c>
      <c r="W1384" s="19" t="s">
        <v>1798</v>
      </c>
      <c r="X1384" s="19" t="s">
        <v>13033</v>
      </c>
      <c r="Y1384" s="19" t="s">
        <v>13034</v>
      </c>
      <c r="Z1384" s="19" t="s">
        <v>13035</v>
      </c>
      <c r="AA1384" s="46">
        <v>131</v>
      </c>
      <c r="AB1384" s="19" t="s">
        <v>548</v>
      </c>
      <c r="AC1384" s="19" t="s">
        <v>248</v>
      </c>
      <c r="AD1384" s="19" t="s">
        <v>4885</v>
      </c>
      <c r="AE1384" s="19" t="s">
        <v>1481</v>
      </c>
      <c r="AF1384" s="19" t="s">
        <v>1554</v>
      </c>
      <c r="AG1384" s="19" t="s">
        <v>4886</v>
      </c>
      <c r="AH1384" s="19" t="s">
        <v>1499</v>
      </c>
      <c r="AI1384" s="19" t="s">
        <v>1500</v>
      </c>
      <c r="AJ1384" s="45">
        <v>0</v>
      </c>
      <c r="AK1384" s="45">
        <v>0</v>
      </c>
      <c r="AL1384" s="19" t="s">
        <v>1501</v>
      </c>
      <c r="AM1384" s="46">
        <v>26860</v>
      </c>
      <c r="AN1384" s="46">
        <v>18000</v>
      </c>
      <c r="AO1384" s="46">
        <v>8860</v>
      </c>
      <c r="AP1384" s="45">
        <v>190.8</v>
      </c>
      <c r="AQ1384" s="45"/>
      <c r="AR1384" s="45" t="str">
        <f>IFERROR(VLOOKUP(AB1384,'Pedidos marco'!$A$1:$D$10000,4,0)," ")</f>
        <v xml:space="preserve"> </v>
      </c>
      <c r="AS1384" s="45">
        <f t="shared" si="147"/>
        <v>8</v>
      </c>
      <c r="AT1384" s="45" t="str">
        <f t="shared" si="148"/>
        <v>08</v>
      </c>
      <c r="AU1384" s="47">
        <v>18</v>
      </c>
      <c r="AV1384" s="19" t="str">
        <f t="shared" si="149"/>
        <v>04 April</v>
      </c>
      <c r="AW1384" s="19">
        <f t="shared" si="150"/>
        <v>0.53</v>
      </c>
      <c r="AX1384" s="19">
        <f t="shared" si="151"/>
        <v>10.600000000000001</v>
      </c>
      <c r="AY1384" s="19" t="e">
        <f>VLOOKUP(AG1384,Cías!$A$1:$E$10000,5,0)</f>
        <v>#N/A</v>
      </c>
      <c r="AZ1384" s="19" t="str">
        <f t="shared" si="152"/>
        <v>1013643</v>
      </c>
      <c r="BA1384" s="19" t="str">
        <f t="shared" si="153"/>
        <v>POZO TARUPI MARCELO JAVIER</v>
      </c>
      <c r="BB1384" s="19" t="e">
        <f>VLOOKUP(AG1384,Cías!$A$1:$E$10000,3,0)</f>
        <v>#N/A</v>
      </c>
      <c r="BC1384" s="19"/>
      <c r="BD1384" s="19"/>
      <c r="BE1384" s="19"/>
      <c r="BF1384" s="19"/>
      <c r="BG1384" s="19"/>
      <c r="BH1384" s="19"/>
      <c r="BI1384" s="19"/>
      <c r="BJ1384" s="19"/>
    </row>
    <row r="1385" spans="1:62" ht="15" x14ac:dyDescent="0.2">
      <c r="A1385" s="19" t="s">
        <v>13036</v>
      </c>
      <c r="B1385" s="19" t="s">
        <v>1479</v>
      </c>
      <c r="C1385" s="43">
        <v>44659</v>
      </c>
      <c r="D1385" s="44">
        <v>0.56319444444444</v>
      </c>
      <c r="E1385" s="19" t="s">
        <v>13037</v>
      </c>
      <c r="F1385" s="19" t="s">
        <v>1481</v>
      </c>
      <c r="G1385" s="19" t="s">
        <v>1481</v>
      </c>
      <c r="H1385" s="45">
        <v>0</v>
      </c>
      <c r="I1385" s="45">
        <v>0</v>
      </c>
      <c r="J1385" s="19" t="s">
        <v>1482</v>
      </c>
      <c r="K1385" s="19" t="s">
        <v>13038</v>
      </c>
      <c r="L1385" s="19" t="s">
        <v>13039</v>
      </c>
      <c r="M1385" s="19" t="s">
        <v>13040</v>
      </c>
      <c r="N1385" s="19" t="s">
        <v>13036</v>
      </c>
      <c r="O1385" s="19" t="s">
        <v>371</v>
      </c>
      <c r="P1385" s="19" t="s">
        <v>372</v>
      </c>
      <c r="Q1385" s="46">
        <v>120</v>
      </c>
      <c r="R1385" s="19" t="s">
        <v>1544</v>
      </c>
      <c r="S1385" s="19" t="s">
        <v>5213</v>
      </c>
      <c r="T1385" s="19" t="s">
        <v>5214</v>
      </c>
      <c r="U1385" s="19" t="s">
        <v>5215</v>
      </c>
      <c r="V1385" s="19" t="s">
        <v>5216</v>
      </c>
      <c r="W1385" s="19" t="s">
        <v>1627</v>
      </c>
      <c r="X1385" s="19" t="s">
        <v>5217</v>
      </c>
      <c r="Y1385" s="19" t="s">
        <v>1629</v>
      </c>
      <c r="Z1385" s="19" t="s">
        <v>1630</v>
      </c>
      <c r="AA1385" s="46">
        <v>40</v>
      </c>
      <c r="AB1385" s="19" t="s">
        <v>446</v>
      </c>
      <c r="AC1385" s="19" t="s">
        <v>39</v>
      </c>
      <c r="AD1385" s="19" t="s">
        <v>1785</v>
      </c>
      <c r="AE1385" s="19" t="s">
        <v>1786</v>
      </c>
      <c r="AF1385" s="19" t="s">
        <v>1592</v>
      </c>
      <c r="AG1385" s="19" t="s">
        <v>1787</v>
      </c>
      <c r="AH1385" s="19" t="s">
        <v>1594</v>
      </c>
      <c r="AI1385" s="19" t="s">
        <v>1595</v>
      </c>
      <c r="AJ1385" s="45">
        <v>0.05</v>
      </c>
      <c r="AK1385" s="45">
        <v>6</v>
      </c>
      <c r="AL1385" s="19" t="s">
        <v>1501</v>
      </c>
      <c r="AM1385" s="46">
        <v>15200.625</v>
      </c>
      <c r="AN1385" s="46">
        <v>6005.625</v>
      </c>
      <c r="AO1385" s="46">
        <v>9195</v>
      </c>
      <c r="AP1385" s="45">
        <v>25.2</v>
      </c>
      <c r="AQ1385" s="45"/>
      <c r="AR1385" s="45" t="str">
        <f>IFERROR(VLOOKUP(AB1385,'Pedidos marco'!$A$1:$D$10000,4,0)," ")</f>
        <v xml:space="preserve"> </v>
      </c>
      <c r="AS1385" s="45">
        <f t="shared" si="147"/>
        <v>8</v>
      </c>
      <c r="AT1385" s="45" t="str">
        <f t="shared" si="148"/>
        <v>08</v>
      </c>
      <c r="AU1385" s="47">
        <v>6</v>
      </c>
      <c r="AV1385" s="19" t="str">
        <f t="shared" si="149"/>
        <v>04 April</v>
      </c>
      <c r="AW1385" s="19">
        <f t="shared" si="150"/>
        <v>0.21</v>
      </c>
      <c r="AX1385" s="19">
        <f t="shared" si="151"/>
        <v>4.2</v>
      </c>
      <c r="AY1385" s="19" t="e">
        <f>VLOOKUP(AG1385,Cías!$A$1:$E$10000,5,0)</f>
        <v>#N/A</v>
      </c>
      <c r="AZ1385" s="19" t="str">
        <f t="shared" si="152"/>
        <v>1013894</v>
      </c>
      <c r="BA1385" s="19" t="str">
        <f t="shared" si="153"/>
        <v>BARAHONA MARMOL ADRIAN EDMUNDO</v>
      </c>
      <c r="BB1385" s="19" t="e">
        <f>VLOOKUP(AG1385,Cías!$A$1:$E$10000,3,0)</f>
        <v>#N/A</v>
      </c>
      <c r="BC1385" s="19"/>
      <c r="BD1385" s="19"/>
      <c r="BE1385" s="19"/>
      <c r="BF1385" s="19"/>
      <c r="BG1385" s="19"/>
      <c r="BH1385" s="19"/>
      <c r="BI1385" s="19"/>
      <c r="BJ1385" s="19"/>
    </row>
    <row r="1386" spans="1:62" ht="15" x14ac:dyDescent="0.2">
      <c r="A1386" s="19" t="s">
        <v>13036</v>
      </c>
      <c r="B1386" s="19" t="s">
        <v>1479</v>
      </c>
      <c r="C1386" s="43">
        <v>44659</v>
      </c>
      <c r="D1386" s="44">
        <v>0.56319444444444</v>
      </c>
      <c r="E1386" s="19" t="s">
        <v>13041</v>
      </c>
      <c r="F1386" s="19" t="s">
        <v>1481</v>
      </c>
      <c r="G1386" s="19" t="s">
        <v>1481</v>
      </c>
      <c r="H1386" s="45">
        <v>0</v>
      </c>
      <c r="I1386" s="45">
        <v>0</v>
      </c>
      <c r="J1386" s="19" t="s">
        <v>1482</v>
      </c>
      <c r="K1386" s="19" t="s">
        <v>13042</v>
      </c>
      <c r="L1386" s="19" t="s">
        <v>13043</v>
      </c>
      <c r="M1386" s="19" t="s">
        <v>13044</v>
      </c>
      <c r="N1386" s="19" t="s">
        <v>13036</v>
      </c>
      <c r="O1386" s="19" t="s">
        <v>367</v>
      </c>
      <c r="P1386" s="19" t="s">
        <v>368</v>
      </c>
      <c r="Q1386" s="46">
        <v>520</v>
      </c>
      <c r="R1386" s="19" t="s">
        <v>1544</v>
      </c>
      <c r="S1386" s="19" t="s">
        <v>5213</v>
      </c>
      <c r="T1386" s="19" t="s">
        <v>5214</v>
      </c>
      <c r="U1386" s="19" t="s">
        <v>5215</v>
      </c>
      <c r="V1386" s="19" t="s">
        <v>5216</v>
      </c>
      <c r="W1386" s="19" t="s">
        <v>1627</v>
      </c>
      <c r="X1386" s="19" t="s">
        <v>5217</v>
      </c>
      <c r="Y1386" s="19" t="s">
        <v>1629</v>
      </c>
      <c r="Z1386" s="19" t="s">
        <v>1630</v>
      </c>
      <c r="AA1386" s="46">
        <v>40</v>
      </c>
      <c r="AB1386" s="19" t="s">
        <v>446</v>
      </c>
      <c r="AC1386" s="19" t="s">
        <v>39</v>
      </c>
      <c r="AD1386" s="19" t="s">
        <v>1785</v>
      </c>
      <c r="AE1386" s="19" t="s">
        <v>1786</v>
      </c>
      <c r="AF1386" s="19" t="s">
        <v>1592</v>
      </c>
      <c r="AG1386" s="19" t="s">
        <v>1787</v>
      </c>
      <c r="AH1386" s="19" t="s">
        <v>1594</v>
      </c>
      <c r="AI1386" s="19" t="s">
        <v>1595</v>
      </c>
      <c r="AJ1386" s="45">
        <v>0.05</v>
      </c>
      <c r="AK1386" s="45">
        <v>26</v>
      </c>
      <c r="AL1386" s="19" t="s">
        <v>1501</v>
      </c>
      <c r="AM1386" s="46">
        <v>35219.375</v>
      </c>
      <c r="AN1386" s="46">
        <v>26024.375</v>
      </c>
      <c r="AO1386" s="46">
        <v>9195</v>
      </c>
      <c r="AP1386" s="45">
        <v>109.2</v>
      </c>
      <c r="AQ1386" s="45"/>
      <c r="AR1386" s="45" t="str">
        <f>IFERROR(VLOOKUP(AB1386,'Pedidos marco'!$A$1:$D$10000,4,0)," ")</f>
        <v xml:space="preserve"> </v>
      </c>
      <c r="AS1386" s="45">
        <f t="shared" si="147"/>
        <v>8</v>
      </c>
      <c r="AT1386" s="45" t="str">
        <f t="shared" si="148"/>
        <v>08</v>
      </c>
      <c r="AU1386" s="47">
        <v>26</v>
      </c>
      <c r="AV1386" s="19" t="str">
        <f t="shared" si="149"/>
        <v>04 April</v>
      </c>
      <c r="AW1386" s="19">
        <f t="shared" si="150"/>
        <v>0.21</v>
      </c>
      <c r="AX1386" s="19">
        <f t="shared" si="151"/>
        <v>4.2</v>
      </c>
      <c r="AY1386" s="19" t="e">
        <f>VLOOKUP(AG1386,Cías!$A$1:$E$10000,5,0)</f>
        <v>#N/A</v>
      </c>
      <c r="AZ1386" s="19" t="str">
        <f t="shared" si="152"/>
        <v>1013894</v>
      </c>
      <c r="BA1386" s="19" t="str">
        <f t="shared" si="153"/>
        <v>BARAHONA MARMOL ADRIAN EDMUNDO</v>
      </c>
      <c r="BB1386" s="19" t="e">
        <f>VLOOKUP(AG1386,Cías!$A$1:$E$10000,3,0)</f>
        <v>#N/A</v>
      </c>
      <c r="BC1386" s="19"/>
      <c r="BD1386" s="19"/>
      <c r="BE1386" s="19"/>
      <c r="BF1386" s="19"/>
      <c r="BG1386" s="19"/>
      <c r="BH1386" s="19"/>
      <c r="BI1386" s="19"/>
      <c r="BJ1386" s="19"/>
    </row>
    <row r="1387" spans="1:62" ht="15" x14ac:dyDescent="0.2">
      <c r="A1387" s="19" t="s">
        <v>13045</v>
      </c>
      <c r="B1387" s="19" t="s">
        <v>1479</v>
      </c>
      <c r="C1387" s="43">
        <v>44659</v>
      </c>
      <c r="D1387" s="44">
        <v>0.56458333333333</v>
      </c>
      <c r="E1387" s="19" t="s">
        <v>13046</v>
      </c>
      <c r="F1387" s="19" t="s">
        <v>13047</v>
      </c>
      <c r="G1387" s="19" t="s">
        <v>13048</v>
      </c>
      <c r="H1387" s="45">
        <v>4390.3999999999996</v>
      </c>
      <c r="I1387" s="45">
        <v>4922.55</v>
      </c>
      <c r="J1387" s="19" t="s">
        <v>1560</v>
      </c>
      <c r="K1387" s="19" t="s">
        <v>13049</v>
      </c>
      <c r="L1387" s="19" t="s">
        <v>13050</v>
      </c>
      <c r="M1387" s="19" t="s">
        <v>13051</v>
      </c>
      <c r="N1387" s="19" t="s">
        <v>13045</v>
      </c>
      <c r="O1387" s="19" t="s">
        <v>367</v>
      </c>
      <c r="P1387" s="19" t="s">
        <v>368</v>
      </c>
      <c r="Q1387" s="46">
        <v>640</v>
      </c>
      <c r="R1387" s="19" t="s">
        <v>1544</v>
      </c>
      <c r="S1387" s="19" t="s">
        <v>13052</v>
      </c>
      <c r="T1387" s="19" t="s">
        <v>13053</v>
      </c>
      <c r="U1387" s="19" t="s">
        <v>13054</v>
      </c>
      <c r="V1387" s="19" t="s">
        <v>2126</v>
      </c>
      <c r="W1387" s="19" t="s">
        <v>415</v>
      </c>
      <c r="X1387" s="19" t="s">
        <v>13055</v>
      </c>
      <c r="Y1387" s="19" t="s">
        <v>3748</v>
      </c>
      <c r="Z1387" s="19" t="s">
        <v>3749</v>
      </c>
      <c r="AA1387" s="46">
        <v>129</v>
      </c>
      <c r="AB1387" s="19" t="s">
        <v>551</v>
      </c>
      <c r="AC1387" s="19" t="s">
        <v>256</v>
      </c>
      <c r="AD1387" s="19" t="s">
        <v>6859</v>
      </c>
      <c r="AE1387" s="19" t="s">
        <v>6860</v>
      </c>
      <c r="AF1387" s="19" t="s">
        <v>1592</v>
      </c>
      <c r="AG1387" s="19" t="s">
        <v>6861</v>
      </c>
      <c r="AH1387" s="19" t="s">
        <v>1594</v>
      </c>
      <c r="AI1387" s="19" t="s">
        <v>1595</v>
      </c>
      <c r="AJ1387" s="45">
        <v>0.05</v>
      </c>
      <c r="AK1387" s="45">
        <v>32</v>
      </c>
      <c r="AL1387" s="19" t="s">
        <v>1501</v>
      </c>
      <c r="AM1387" s="46">
        <v>49320</v>
      </c>
      <c r="AN1387" s="46">
        <v>32080</v>
      </c>
      <c r="AO1387" s="46">
        <v>17240</v>
      </c>
      <c r="AP1387" s="45">
        <v>326.39999999999998</v>
      </c>
      <c r="AQ1387" s="45"/>
      <c r="AR1387" s="45" t="str">
        <f>IFERROR(VLOOKUP(AB1387,'Pedidos marco'!$A$1:$D$10000,4,0)," ")</f>
        <v xml:space="preserve"> </v>
      </c>
      <c r="AS1387" s="45">
        <f t="shared" si="147"/>
        <v>8</v>
      </c>
      <c r="AT1387" s="45" t="str">
        <f t="shared" si="148"/>
        <v>08</v>
      </c>
      <c r="AU1387" s="47">
        <v>32</v>
      </c>
      <c r="AV1387" s="19" t="str">
        <f t="shared" si="149"/>
        <v>04 April</v>
      </c>
      <c r="AW1387" s="19">
        <f t="shared" si="150"/>
        <v>0.51</v>
      </c>
      <c r="AX1387" s="19">
        <f t="shared" si="151"/>
        <v>10.199999999999999</v>
      </c>
      <c r="AY1387" s="19" t="e">
        <f>VLOOKUP(AG1387,Cías!$A$1:$E$10000,5,0)</f>
        <v>#N/A</v>
      </c>
      <c r="AZ1387" s="19" t="str">
        <f t="shared" si="152"/>
        <v>1013556</v>
      </c>
      <c r="BA1387" s="19" t="str">
        <f t="shared" si="153"/>
        <v>RAMIREZ BAEZ FIDEL RAMIRO</v>
      </c>
      <c r="BB1387" s="19" t="e">
        <f>VLOOKUP(AG1387,Cías!$A$1:$E$10000,3,0)</f>
        <v>#N/A</v>
      </c>
      <c r="BC1387" s="19"/>
      <c r="BD1387" s="19"/>
      <c r="BE1387" s="19"/>
      <c r="BF1387" s="19"/>
      <c r="BG1387" s="19"/>
      <c r="BH1387" s="19"/>
      <c r="BI1387" s="19"/>
      <c r="BJ1387" s="19"/>
    </row>
    <row r="1388" spans="1:62" ht="15" x14ac:dyDescent="0.2">
      <c r="A1388" s="19" t="s">
        <v>13056</v>
      </c>
      <c r="B1388" s="19" t="s">
        <v>1479</v>
      </c>
      <c r="C1388" s="43">
        <v>44659</v>
      </c>
      <c r="D1388" s="44">
        <v>0.56527777777777999</v>
      </c>
      <c r="E1388" s="19" t="s">
        <v>13057</v>
      </c>
      <c r="F1388" s="19" t="s">
        <v>13058</v>
      </c>
      <c r="G1388" s="19" t="s">
        <v>13059</v>
      </c>
      <c r="H1388" s="45">
        <v>2239.1999999999998</v>
      </c>
      <c r="I1388" s="45">
        <v>2510.6</v>
      </c>
      <c r="J1388" s="19" t="s">
        <v>1560</v>
      </c>
      <c r="K1388" s="19" t="s">
        <v>13060</v>
      </c>
      <c r="L1388" s="19" t="s">
        <v>13061</v>
      </c>
      <c r="M1388" s="19" t="s">
        <v>13062</v>
      </c>
      <c r="N1388" s="19" t="s">
        <v>13056</v>
      </c>
      <c r="O1388" s="19" t="s">
        <v>1641</v>
      </c>
      <c r="P1388" s="19" t="s">
        <v>1642</v>
      </c>
      <c r="Q1388" s="46">
        <v>360</v>
      </c>
      <c r="R1388" s="19" t="s">
        <v>1544</v>
      </c>
      <c r="S1388" s="19" t="s">
        <v>7178</v>
      </c>
      <c r="T1388" s="19" t="s">
        <v>7179</v>
      </c>
      <c r="U1388" s="19" t="s">
        <v>13063</v>
      </c>
      <c r="V1388" s="19" t="s">
        <v>13064</v>
      </c>
      <c r="W1388" s="19" t="s">
        <v>3679</v>
      </c>
      <c r="X1388" s="19" t="s">
        <v>13065</v>
      </c>
      <c r="Y1388" s="19" t="s">
        <v>3681</v>
      </c>
      <c r="Z1388" s="19" t="s">
        <v>3682</v>
      </c>
      <c r="AA1388" s="46">
        <v>446</v>
      </c>
      <c r="AB1388" s="19" t="s">
        <v>504</v>
      </c>
      <c r="AC1388" s="19" t="s">
        <v>157</v>
      </c>
      <c r="AD1388" s="19" t="s">
        <v>5075</v>
      </c>
      <c r="AE1388" s="19" t="s">
        <v>1481</v>
      </c>
      <c r="AF1388" s="19" t="s">
        <v>1554</v>
      </c>
      <c r="AG1388" s="19" t="s">
        <v>5076</v>
      </c>
      <c r="AH1388" s="19" t="s">
        <v>1499</v>
      </c>
      <c r="AI1388" s="19" t="s">
        <v>1500</v>
      </c>
      <c r="AJ1388" s="45">
        <v>0</v>
      </c>
      <c r="AK1388" s="45">
        <v>0</v>
      </c>
      <c r="AL1388" s="19" t="s">
        <v>1501</v>
      </c>
      <c r="AM1388" s="46">
        <v>27010</v>
      </c>
      <c r="AN1388" s="46">
        <v>18050</v>
      </c>
      <c r="AO1388" s="46">
        <v>8960</v>
      </c>
      <c r="AP1388" s="45">
        <v>424.8</v>
      </c>
      <c r="AQ1388" s="45"/>
      <c r="AR1388" s="45" t="str">
        <f>IFERROR(VLOOKUP(AB1388,'Pedidos marco'!$A$1:$D$10000,4,0)," ")</f>
        <v xml:space="preserve"> </v>
      </c>
      <c r="AS1388" s="45">
        <f t="shared" si="147"/>
        <v>8</v>
      </c>
      <c r="AT1388" s="45" t="str">
        <f t="shared" si="148"/>
        <v>08</v>
      </c>
      <c r="AU1388" s="47">
        <v>18</v>
      </c>
      <c r="AV1388" s="19" t="str">
        <f t="shared" si="149"/>
        <v>04 April</v>
      </c>
      <c r="AW1388" s="19">
        <f t="shared" si="150"/>
        <v>1.18</v>
      </c>
      <c r="AX1388" s="19">
        <f t="shared" si="151"/>
        <v>23.6</v>
      </c>
      <c r="AY1388" s="19" t="e">
        <f>VLOOKUP(AG1388,Cías!$A$1:$E$10000,5,0)</f>
        <v>#N/A</v>
      </c>
      <c r="AZ1388" s="19" t="str">
        <f t="shared" si="152"/>
        <v>1013275</v>
      </c>
      <c r="BA1388" s="19" t="str">
        <f t="shared" si="153"/>
        <v>HARO RUIZ SIXTO RIGOBERTO</v>
      </c>
      <c r="BB1388" s="19" t="e">
        <f>VLOOKUP(AG1388,Cías!$A$1:$E$10000,3,0)</f>
        <v>#N/A</v>
      </c>
      <c r="BC1388" s="19"/>
      <c r="BD1388" s="19"/>
      <c r="BE1388" s="19"/>
      <c r="BF1388" s="19"/>
      <c r="BG1388" s="19"/>
      <c r="BH1388" s="19"/>
      <c r="BI1388" s="19"/>
      <c r="BJ1388" s="19"/>
    </row>
    <row r="1389" spans="1:62" ht="15" x14ac:dyDescent="0.2">
      <c r="A1389" s="19" t="s">
        <v>13066</v>
      </c>
      <c r="B1389" s="19" t="s">
        <v>1479</v>
      </c>
      <c r="C1389" s="43">
        <v>44659</v>
      </c>
      <c r="D1389" s="44">
        <v>0.56597222222221999</v>
      </c>
      <c r="E1389" s="19" t="s">
        <v>13067</v>
      </c>
      <c r="F1389" s="19" t="s">
        <v>1481</v>
      </c>
      <c r="G1389" s="19" t="s">
        <v>1481</v>
      </c>
      <c r="H1389" s="45">
        <v>0</v>
      </c>
      <c r="I1389" s="45">
        <v>0</v>
      </c>
      <c r="J1389" s="19" t="s">
        <v>1482</v>
      </c>
      <c r="K1389" s="19" t="s">
        <v>13068</v>
      </c>
      <c r="L1389" s="19" t="s">
        <v>13069</v>
      </c>
      <c r="M1389" s="19" t="s">
        <v>13070</v>
      </c>
      <c r="N1389" s="19" t="s">
        <v>13066</v>
      </c>
      <c r="O1389" s="19" t="s">
        <v>371</v>
      </c>
      <c r="P1389" s="19" t="s">
        <v>372</v>
      </c>
      <c r="Q1389" s="46">
        <v>120</v>
      </c>
      <c r="R1389" s="19" t="s">
        <v>1544</v>
      </c>
      <c r="S1389" s="19" t="s">
        <v>2088</v>
      </c>
      <c r="T1389" s="19" t="s">
        <v>2089</v>
      </c>
      <c r="U1389" s="19" t="s">
        <v>2090</v>
      </c>
      <c r="V1389" s="19" t="s">
        <v>2091</v>
      </c>
      <c r="W1389" s="19" t="s">
        <v>2092</v>
      </c>
      <c r="X1389" s="19" t="s">
        <v>2093</v>
      </c>
      <c r="Y1389" s="19" t="s">
        <v>2094</v>
      </c>
      <c r="Z1389" s="19" t="s">
        <v>2095</v>
      </c>
      <c r="AA1389" s="46">
        <v>130</v>
      </c>
      <c r="AB1389" s="19" t="s">
        <v>472</v>
      </c>
      <c r="AC1389" s="19" t="s">
        <v>94</v>
      </c>
      <c r="AD1389" s="19" t="s">
        <v>2096</v>
      </c>
      <c r="AE1389" s="19" t="s">
        <v>2097</v>
      </c>
      <c r="AF1389" s="19" t="s">
        <v>1719</v>
      </c>
      <c r="AG1389" s="19" t="s">
        <v>2098</v>
      </c>
      <c r="AH1389" s="19" t="s">
        <v>1502</v>
      </c>
      <c r="AI1389" s="19" t="s">
        <v>2099</v>
      </c>
      <c r="AJ1389" s="45">
        <v>0</v>
      </c>
      <c r="AK1389" s="45">
        <v>0</v>
      </c>
      <c r="AL1389" s="19" t="s">
        <v>1501</v>
      </c>
      <c r="AM1389" s="46">
        <v>11036.666999999999</v>
      </c>
      <c r="AN1389" s="46">
        <v>6010</v>
      </c>
      <c r="AO1389" s="46">
        <v>5026.6670000000004</v>
      </c>
      <c r="AP1389" s="45">
        <v>64.8</v>
      </c>
      <c r="AQ1389" s="45"/>
      <c r="AR1389" s="45" t="str">
        <f>IFERROR(VLOOKUP(AB1389,'Pedidos marco'!$A$1:$D$10000,4,0)," ")</f>
        <v xml:space="preserve"> </v>
      </c>
      <c r="AS1389" s="45">
        <f t="shared" si="147"/>
        <v>8</v>
      </c>
      <c r="AT1389" s="45" t="str">
        <f t="shared" si="148"/>
        <v>08</v>
      </c>
      <c r="AU1389" s="47">
        <v>6</v>
      </c>
      <c r="AV1389" s="19" t="str">
        <f t="shared" si="149"/>
        <v>04 April</v>
      </c>
      <c r="AW1389" s="19">
        <f t="shared" si="150"/>
        <v>0.53999999999999992</v>
      </c>
      <c r="AX1389" s="19">
        <f t="shared" si="151"/>
        <v>10.799999999999999</v>
      </c>
      <c r="AY1389" s="19" t="e">
        <f>VLOOKUP(AG1389,Cías!$A$1:$E$10000,5,0)</f>
        <v>#N/A</v>
      </c>
      <c r="AZ1389" s="19" t="str">
        <f t="shared" si="152"/>
        <v>1013241</v>
      </c>
      <c r="BA1389" s="19" t="str">
        <f t="shared" si="153"/>
        <v>COMPAÑÍA DE TRANSPORTE DE CARGA PES</v>
      </c>
      <c r="BB1389" s="19" t="e">
        <f>VLOOKUP(AG1389,Cías!$A$1:$E$10000,3,0)</f>
        <v>#N/A</v>
      </c>
      <c r="BC1389" s="19"/>
      <c r="BD1389" s="19"/>
      <c r="BE1389" s="19"/>
      <c r="BF1389" s="19"/>
      <c r="BG1389" s="19"/>
      <c r="BH1389" s="19"/>
      <c r="BI1389" s="19"/>
      <c r="BJ1389" s="19"/>
    </row>
    <row r="1390" spans="1:62" ht="15" x14ac:dyDescent="0.2">
      <c r="A1390" s="19" t="s">
        <v>13066</v>
      </c>
      <c r="B1390" s="19" t="s">
        <v>1479</v>
      </c>
      <c r="C1390" s="43">
        <v>44659</v>
      </c>
      <c r="D1390" s="44">
        <v>0.56597222222221999</v>
      </c>
      <c r="E1390" s="19" t="s">
        <v>13071</v>
      </c>
      <c r="F1390" s="19" t="s">
        <v>1481</v>
      </c>
      <c r="G1390" s="19" t="s">
        <v>1481</v>
      </c>
      <c r="H1390" s="45">
        <v>0</v>
      </c>
      <c r="I1390" s="45">
        <v>0</v>
      </c>
      <c r="J1390" s="19" t="s">
        <v>1482</v>
      </c>
      <c r="K1390" s="19" t="s">
        <v>13068</v>
      </c>
      <c r="L1390" s="19" t="s">
        <v>13072</v>
      </c>
      <c r="M1390" s="19" t="s">
        <v>13073</v>
      </c>
      <c r="N1390" s="19" t="s">
        <v>13066</v>
      </c>
      <c r="O1390" s="19" t="s">
        <v>369</v>
      </c>
      <c r="P1390" s="19" t="s">
        <v>370</v>
      </c>
      <c r="Q1390" s="46">
        <v>160</v>
      </c>
      <c r="R1390" s="19" t="s">
        <v>1544</v>
      </c>
      <c r="S1390" s="19" t="s">
        <v>2088</v>
      </c>
      <c r="T1390" s="19" t="s">
        <v>2089</v>
      </c>
      <c r="U1390" s="19" t="s">
        <v>2090</v>
      </c>
      <c r="V1390" s="19" t="s">
        <v>2091</v>
      </c>
      <c r="W1390" s="19" t="s">
        <v>2092</v>
      </c>
      <c r="X1390" s="19" t="s">
        <v>2093</v>
      </c>
      <c r="Y1390" s="19" t="s">
        <v>2094</v>
      </c>
      <c r="Z1390" s="19" t="s">
        <v>2095</v>
      </c>
      <c r="AA1390" s="46">
        <v>130</v>
      </c>
      <c r="AB1390" s="19" t="s">
        <v>472</v>
      </c>
      <c r="AC1390" s="19" t="s">
        <v>94</v>
      </c>
      <c r="AD1390" s="19" t="s">
        <v>2096</v>
      </c>
      <c r="AE1390" s="19" t="s">
        <v>2097</v>
      </c>
      <c r="AF1390" s="19" t="s">
        <v>1719</v>
      </c>
      <c r="AG1390" s="19" t="s">
        <v>2098</v>
      </c>
      <c r="AH1390" s="19" t="s">
        <v>1502</v>
      </c>
      <c r="AI1390" s="19" t="s">
        <v>2099</v>
      </c>
      <c r="AJ1390" s="45">
        <v>0</v>
      </c>
      <c r="AK1390" s="45">
        <v>0</v>
      </c>
      <c r="AL1390" s="19" t="s">
        <v>1501</v>
      </c>
      <c r="AM1390" s="46">
        <v>13040</v>
      </c>
      <c r="AN1390" s="46">
        <v>8013.3329999999996</v>
      </c>
      <c r="AO1390" s="46">
        <v>5026.6670000000004</v>
      </c>
      <c r="AP1390" s="45">
        <v>86.4</v>
      </c>
      <c r="AQ1390" s="45"/>
      <c r="AR1390" s="45" t="str">
        <f>IFERROR(VLOOKUP(AB1390,'Pedidos marco'!$A$1:$D$10000,4,0)," ")</f>
        <v xml:space="preserve"> </v>
      </c>
      <c r="AS1390" s="45">
        <f t="shared" si="147"/>
        <v>8</v>
      </c>
      <c r="AT1390" s="45" t="str">
        <f t="shared" si="148"/>
        <v>08</v>
      </c>
      <c r="AU1390" s="47">
        <v>8</v>
      </c>
      <c r="AV1390" s="19" t="str">
        <f t="shared" si="149"/>
        <v>04 April</v>
      </c>
      <c r="AW1390" s="19">
        <f t="shared" si="150"/>
        <v>0.54</v>
      </c>
      <c r="AX1390" s="19">
        <f t="shared" si="151"/>
        <v>10.8</v>
      </c>
      <c r="AY1390" s="19" t="e">
        <f>VLOOKUP(AG1390,Cías!$A$1:$E$10000,5,0)</f>
        <v>#N/A</v>
      </c>
      <c r="AZ1390" s="19" t="str">
        <f t="shared" si="152"/>
        <v>1013241</v>
      </c>
      <c r="BA1390" s="19" t="str">
        <f t="shared" si="153"/>
        <v>COMPAÑÍA DE TRANSPORTE DE CARGA PES</v>
      </c>
      <c r="BB1390" s="19" t="e">
        <f>VLOOKUP(AG1390,Cías!$A$1:$E$10000,3,0)</f>
        <v>#N/A</v>
      </c>
      <c r="BC1390" s="19"/>
      <c r="BD1390" s="19"/>
      <c r="BE1390" s="19"/>
      <c r="BF1390" s="19"/>
      <c r="BG1390" s="19"/>
      <c r="BH1390" s="19"/>
      <c r="BI1390" s="19"/>
      <c r="BJ1390" s="19"/>
    </row>
    <row r="1391" spans="1:62" ht="15" x14ac:dyDescent="0.2">
      <c r="A1391" s="19" t="s">
        <v>13066</v>
      </c>
      <c r="B1391" s="19" t="s">
        <v>1479</v>
      </c>
      <c r="C1391" s="43">
        <v>44659</v>
      </c>
      <c r="D1391" s="44">
        <v>0.56597222222221999</v>
      </c>
      <c r="E1391" s="19" t="s">
        <v>13074</v>
      </c>
      <c r="F1391" s="19" t="s">
        <v>1481</v>
      </c>
      <c r="G1391" s="19" t="s">
        <v>1481</v>
      </c>
      <c r="H1391" s="45">
        <v>0</v>
      </c>
      <c r="I1391" s="45">
        <v>0</v>
      </c>
      <c r="J1391" s="19" t="s">
        <v>1482</v>
      </c>
      <c r="K1391" s="19" t="s">
        <v>13068</v>
      </c>
      <c r="L1391" s="19" t="s">
        <v>13075</v>
      </c>
      <c r="M1391" s="19" t="s">
        <v>13076</v>
      </c>
      <c r="N1391" s="19" t="s">
        <v>13066</v>
      </c>
      <c r="O1391" s="19" t="s">
        <v>367</v>
      </c>
      <c r="P1391" s="19" t="s">
        <v>368</v>
      </c>
      <c r="Q1391" s="46">
        <v>200</v>
      </c>
      <c r="R1391" s="19" t="s">
        <v>1544</v>
      </c>
      <c r="S1391" s="19" t="s">
        <v>2088</v>
      </c>
      <c r="T1391" s="19" t="s">
        <v>2089</v>
      </c>
      <c r="U1391" s="19" t="s">
        <v>2090</v>
      </c>
      <c r="V1391" s="19" t="s">
        <v>2091</v>
      </c>
      <c r="W1391" s="19" t="s">
        <v>2092</v>
      </c>
      <c r="X1391" s="19" t="s">
        <v>2093</v>
      </c>
      <c r="Y1391" s="19" t="s">
        <v>2094</v>
      </c>
      <c r="Z1391" s="19" t="s">
        <v>2095</v>
      </c>
      <c r="AA1391" s="46">
        <v>130</v>
      </c>
      <c r="AB1391" s="19" t="s">
        <v>472</v>
      </c>
      <c r="AC1391" s="19" t="s">
        <v>94</v>
      </c>
      <c r="AD1391" s="19" t="s">
        <v>2096</v>
      </c>
      <c r="AE1391" s="19" t="s">
        <v>2097</v>
      </c>
      <c r="AF1391" s="19" t="s">
        <v>1719</v>
      </c>
      <c r="AG1391" s="19" t="s">
        <v>2098</v>
      </c>
      <c r="AH1391" s="19" t="s">
        <v>1502</v>
      </c>
      <c r="AI1391" s="19" t="s">
        <v>2099</v>
      </c>
      <c r="AJ1391" s="45">
        <v>0</v>
      </c>
      <c r="AK1391" s="45">
        <v>0</v>
      </c>
      <c r="AL1391" s="19" t="s">
        <v>1501</v>
      </c>
      <c r="AM1391" s="46">
        <v>15043.334000000001</v>
      </c>
      <c r="AN1391" s="46">
        <v>10016.666999999999</v>
      </c>
      <c r="AO1391" s="46">
        <v>5026.6670000000004</v>
      </c>
      <c r="AP1391" s="45">
        <v>108</v>
      </c>
      <c r="AQ1391" s="45"/>
      <c r="AR1391" s="45" t="str">
        <f>IFERROR(VLOOKUP(AB1391,'Pedidos marco'!$A$1:$D$10000,4,0)," ")</f>
        <v xml:space="preserve"> </v>
      </c>
      <c r="AS1391" s="45">
        <f t="shared" si="147"/>
        <v>8</v>
      </c>
      <c r="AT1391" s="45" t="str">
        <f t="shared" si="148"/>
        <v>08</v>
      </c>
      <c r="AU1391" s="47">
        <v>10</v>
      </c>
      <c r="AV1391" s="19" t="str">
        <f t="shared" si="149"/>
        <v>04 April</v>
      </c>
      <c r="AW1391" s="19">
        <f t="shared" si="150"/>
        <v>0.54</v>
      </c>
      <c r="AX1391" s="19">
        <f t="shared" si="151"/>
        <v>10.8</v>
      </c>
      <c r="AY1391" s="19" t="e">
        <f>VLOOKUP(AG1391,Cías!$A$1:$E$10000,5,0)</f>
        <v>#N/A</v>
      </c>
      <c r="AZ1391" s="19" t="str">
        <f t="shared" si="152"/>
        <v>1013241</v>
      </c>
      <c r="BA1391" s="19" t="str">
        <f t="shared" si="153"/>
        <v>COMPAÑÍA DE TRANSPORTE DE CARGA PES</v>
      </c>
      <c r="BB1391" s="19" t="e">
        <f>VLOOKUP(AG1391,Cías!$A$1:$E$10000,3,0)</f>
        <v>#N/A</v>
      </c>
      <c r="BC1391" s="19"/>
      <c r="BD1391" s="19"/>
      <c r="BE1391" s="19"/>
      <c r="BF1391" s="19"/>
      <c r="BG1391" s="19"/>
      <c r="BH1391" s="19"/>
      <c r="BI1391" s="19"/>
      <c r="BJ1391" s="19"/>
    </row>
    <row r="1392" spans="1:62" ht="15" x14ac:dyDescent="0.2">
      <c r="A1392" s="19" t="s">
        <v>13077</v>
      </c>
      <c r="B1392" s="19" t="s">
        <v>1479</v>
      </c>
      <c r="C1392" s="43">
        <v>44659</v>
      </c>
      <c r="D1392" s="44">
        <v>0.56736111111110998</v>
      </c>
      <c r="E1392" s="19" t="s">
        <v>13078</v>
      </c>
      <c r="F1392" s="19" t="s">
        <v>1481</v>
      </c>
      <c r="G1392" s="19" t="s">
        <v>1481</v>
      </c>
      <c r="H1392" s="45">
        <v>0</v>
      </c>
      <c r="I1392" s="45">
        <v>0</v>
      </c>
      <c r="J1392" s="19" t="s">
        <v>1482</v>
      </c>
      <c r="K1392" s="19" t="s">
        <v>13079</v>
      </c>
      <c r="L1392" s="19" t="s">
        <v>13080</v>
      </c>
      <c r="M1392" s="19" t="s">
        <v>13081</v>
      </c>
      <c r="N1392" s="19" t="s">
        <v>13077</v>
      </c>
      <c r="O1392" s="19" t="s">
        <v>371</v>
      </c>
      <c r="P1392" s="19" t="s">
        <v>372</v>
      </c>
      <c r="Q1392" s="46">
        <v>240</v>
      </c>
      <c r="R1392" s="19" t="s">
        <v>1544</v>
      </c>
      <c r="S1392" s="19" t="s">
        <v>2651</v>
      </c>
      <c r="T1392" s="19" t="s">
        <v>2652</v>
      </c>
      <c r="U1392" s="19" t="s">
        <v>5389</v>
      </c>
      <c r="V1392" s="19" t="s">
        <v>5390</v>
      </c>
      <c r="W1392" s="19" t="s">
        <v>1865</v>
      </c>
      <c r="X1392" s="19" t="s">
        <v>5391</v>
      </c>
      <c r="Y1392" s="19" t="s">
        <v>1867</v>
      </c>
      <c r="Z1392" s="19" t="s">
        <v>1868</v>
      </c>
      <c r="AA1392" s="46">
        <v>30</v>
      </c>
      <c r="AB1392" s="19" t="s">
        <v>520</v>
      </c>
      <c r="AC1392" s="19" t="s">
        <v>192</v>
      </c>
      <c r="AD1392" s="19" t="s">
        <v>1717</v>
      </c>
      <c r="AE1392" s="19" t="s">
        <v>1718</v>
      </c>
      <c r="AF1392" s="19" t="s">
        <v>1719</v>
      </c>
      <c r="AG1392" s="19" t="s">
        <v>1720</v>
      </c>
      <c r="AH1392" s="19" t="s">
        <v>1594</v>
      </c>
      <c r="AI1392" s="19" t="s">
        <v>1595</v>
      </c>
      <c r="AJ1392" s="45">
        <v>0.05</v>
      </c>
      <c r="AK1392" s="45">
        <v>12</v>
      </c>
      <c r="AL1392" s="19" t="s">
        <v>1501</v>
      </c>
      <c r="AM1392" s="46">
        <v>19770</v>
      </c>
      <c r="AN1392" s="46">
        <v>12030</v>
      </c>
      <c r="AO1392" s="46">
        <v>7740</v>
      </c>
      <c r="AP1392" s="45">
        <v>45.6</v>
      </c>
      <c r="AQ1392" s="45"/>
      <c r="AR1392" s="45" t="str">
        <f>IFERROR(VLOOKUP(AB1392,'Pedidos marco'!$A$1:$D$10000,4,0)," ")</f>
        <v xml:space="preserve"> </v>
      </c>
      <c r="AS1392" s="45">
        <f t="shared" si="147"/>
        <v>8</v>
      </c>
      <c r="AT1392" s="45" t="str">
        <f t="shared" si="148"/>
        <v>08</v>
      </c>
      <c r="AU1392" s="47">
        <v>12</v>
      </c>
      <c r="AV1392" s="19" t="str">
        <f t="shared" si="149"/>
        <v>04 April</v>
      </c>
      <c r="AW1392" s="19">
        <f t="shared" si="150"/>
        <v>0.19</v>
      </c>
      <c r="AX1392" s="19">
        <f t="shared" si="151"/>
        <v>3.8000000000000003</v>
      </c>
      <c r="AY1392" s="19" t="e">
        <f>VLOOKUP(AG1392,Cías!$A$1:$E$10000,5,0)</f>
        <v>#N/A</v>
      </c>
      <c r="AZ1392" s="19" t="str">
        <f t="shared" si="152"/>
        <v>1013949</v>
      </c>
      <c r="BA1392" s="19" t="str">
        <f t="shared" si="153"/>
        <v>MEDIAVILLA FLORES WILSON PATRICIO</v>
      </c>
      <c r="BB1392" s="19" t="e">
        <f>VLOOKUP(AG1392,Cías!$A$1:$E$10000,3,0)</f>
        <v>#N/A</v>
      </c>
      <c r="BC1392" s="19"/>
      <c r="BD1392" s="19"/>
      <c r="BE1392" s="19"/>
      <c r="BF1392" s="19"/>
      <c r="BG1392" s="19"/>
      <c r="BH1392" s="19"/>
      <c r="BI1392" s="19"/>
      <c r="BJ1392" s="19"/>
    </row>
    <row r="1393" spans="1:62" ht="15" x14ac:dyDescent="0.2">
      <c r="A1393" s="19" t="s">
        <v>13077</v>
      </c>
      <c r="B1393" s="19" t="s">
        <v>1479</v>
      </c>
      <c r="C1393" s="43">
        <v>44659</v>
      </c>
      <c r="D1393" s="44">
        <v>0.56736111111110998</v>
      </c>
      <c r="E1393" s="19" t="s">
        <v>13082</v>
      </c>
      <c r="F1393" s="19" t="s">
        <v>1481</v>
      </c>
      <c r="G1393" s="19" t="s">
        <v>1481</v>
      </c>
      <c r="H1393" s="45">
        <v>0</v>
      </c>
      <c r="I1393" s="45">
        <v>0</v>
      </c>
      <c r="J1393" s="19" t="s">
        <v>1482</v>
      </c>
      <c r="K1393" s="19" t="s">
        <v>13083</v>
      </c>
      <c r="L1393" s="19" t="s">
        <v>13084</v>
      </c>
      <c r="M1393" s="19" t="s">
        <v>13085</v>
      </c>
      <c r="N1393" s="19" t="s">
        <v>13077</v>
      </c>
      <c r="O1393" s="19" t="s">
        <v>367</v>
      </c>
      <c r="P1393" s="19" t="s">
        <v>368</v>
      </c>
      <c r="Q1393" s="46">
        <v>240</v>
      </c>
      <c r="R1393" s="19" t="s">
        <v>1544</v>
      </c>
      <c r="S1393" s="19" t="s">
        <v>2651</v>
      </c>
      <c r="T1393" s="19" t="s">
        <v>2652</v>
      </c>
      <c r="U1393" s="19" t="s">
        <v>5389</v>
      </c>
      <c r="V1393" s="19" t="s">
        <v>5390</v>
      </c>
      <c r="W1393" s="19" t="s">
        <v>1865</v>
      </c>
      <c r="X1393" s="19" t="s">
        <v>5391</v>
      </c>
      <c r="Y1393" s="19" t="s">
        <v>1867</v>
      </c>
      <c r="Z1393" s="19" t="s">
        <v>1868</v>
      </c>
      <c r="AA1393" s="46">
        <v>30</v>
      </c>
      <c r="AB1393" s="19" t="s">
        <v>520</v>
      </c>
      <c r="AC1393" s="19" t="s">
        <v>192</v>
      </c>
      <c r="AD1393" s="19" t="s">
        <v>1717</v>
      </c>
      <c r="AE1393" s="19" t="s">
        <v>1718</v>
      </c>
      <c r="AF1393" s="19" t="s">
        <v>1719</v>
      </c>
      <c r="AG1393" s="19" t="s">
        <v>1720</v>
      </c>
      <c r="AH1393" s="19" t="s">
        <v>1594</v>
      </c>
      <c r="AI1393" s="19" t="s">
        <v>1595</v>
      </c>
      <c r="AJ1393" s="45">
        <v>0.05</v>
      </c>
      <c r="AK1393" s="45">
        <v>12</v>
      </c>
      <c r="AL1393" s="19" t="s">
        <v>1501</v>
      </c>
      <c r="AM1393" s="46">
        <v>19770</v>
      </c>
      <c r="AN1393" s="46">
        <v>12030</v>
      </c>
      <c r="AO1393" s="46">
        <v>7740</v>
      </c>
      <c r="AP1393" s="45">
        <v>45.6</v>
      </c>
      <c r="AQ1393" s="45"/>
      <c r="AR1393" s="45" t="str">
        <f>IFERROR(VLOOKUP(AB1393,'Pedidos marco'!$A$1:$D$10000,4,0)," ")</f>
        <v xml:space="preserve"> </v>
      </c>
      <c r="AS1393" s="45">
        <f t="shared" si="147"/>
        <v>8</v>
      </c>
      <c r="AT1393" s="45" t="str">
        <f t="shared" si="148"/>
        <v>08</v>
      </c>
      <c r="AU1393" s="47">
        <v>12</v>
      </c>
      <c r="AV1393" s="19" t="str">
        <f t="shared" si="149"/>
        <v>04 April</v>
      </c>
      <c r="AW1393" s="19">
        <f t="shared" si="150"/>
        <v>0.19</v>
      </c>
      <c r="AX1393" s="19">
        <f t="shared" si="151"/>
        <v>3.8000000000000003</v>
      </c>
      <c r="AY1393" s="19" t="e">
        <f>VLOOKUP(AG1393,Cías!$A$1:$E$10000,5,0)</f>
        <v>#N/A</v>
      </c>
      <c r="AZ1393" s="19" t="str">
        <f t="shared" si="152"/>
        <v>1013949</v>
      </c>
      <c r="BA1393" s="19" t="str">
        <f t="shared" si="153"/>
        <v>MEDIAVILLA FLORES WILSON PATRICIO</v>
      </c>
      <c r="BB1393" s="19" t="e">
        <f>VLOOKUP(AG1393,Cías!$A$1:$E$10000,3,0)</f>
        <v>#N/A</v>
      </c>
      <c r="BC1393" s="19"/>
      <c r="BD1393" s="19"/>
      <c r="BE1393" s="19"/>
      <c r="BF1393" s="19"/>
      <c r="BG1393" s="19"/>
      <c r="BH1393" s="19"/>
      <c r="BI1393" s="19"/>
      <c r="BJ1393" s="19"/>
    </row>
    <row r="1394" spans="1:62" ht="15" x14ac:dyDescent="0.2">
      <c r="A1394" s="19" t="s">
        <v>13086</v>
      </c>
      <c r="B1394" s="19" t="s">
        <v>1479</v>
      </c>
      <c r="C1394" s="43">
        <v>44659</v>
      </c>
      <c r="D1394" s="44">
        <v>0.56874999999999998</v>
      </c>
      <c r="E1394" s="19" t="s">
        <v>13087</v>
      </c>
      <c r="F1394" s="19" t="s">
        <v>13088</v>
      </c>
      <c r="G1394" s="19" t="s">
        <v>13089</v>
      </c>
      <c r="H1394" s="45">
        <v>4336.2</v>
      </c>
      <c r="I1394" s="45">
        <v>4861.7700000000004</v>
      </c>
      <c r="J1394" s="19" t="s">
        <v>1560</v>
      </c>
      <c r="K1394" s="19" t="s">
        <v>13090</v>
      </c>
      <c r="L1394" s="19" t="s">
        <v>13091</v>
      </c>
      <c r="M1394" s="19" t="s">
        <v>13092</v>
      </c>
      <c r="N1394" s="19" t="s">
        <v>13086</v>
      </c>
      <c r="O1394" s="19" t="s">
        <v>367</v>
      </c>
      <c r="P1394" s="19" t="s">
        <v>368</v>
      </c>
      <c r="Q1394" s="46">
        <v>660</v>
      </c>
      <c r="R1394" s="19" t="s">
        <v>1544</v>
      </c>
      <c r="S1394" s="19" t="s">
        <v>13052</v>
      </c>
      <c r="T1394" s="19" t="s">
        <v>13053</v>
      </c>
      <c r="U1394" s="19" t="s">
        <v>13093</v>
      </c>
      <c r="V1394" s="19" t="s">
        <v>13094</v>
      </c>
      <c r="W1394" s="19" t="s">
        <v>1548</v>
      </c>
      <c r="X1394" s="19" t="s">
        <v>13095</v>
      </c>
      <c r="Y1394" s="19" t="s">
        <v>1684</v>
      </c>
      <c r="Z1394" s="19" t="s">
        <v>1685</v>
      </c>
      <c r="AA1394" s="46">
        <v>198</v>
      </c>
      <c r="AB1394" s="19" t="s">
        <v>551</v>
      </c>
      <c r="AC1394" s="19" t="s">
        <v>256</v>
      </c>
      <c r="AD1394" s="19" t="s">
        <v>5924</v>
      </c>
      <c r="AE1394" s="19" t="s">
        <v>5925</v>
      </c>
      <c r="AF1394" s="19" t="s">
        <v>1592</v>
      </c>
      <c r="AG1394" s="19" t="s">
        <v>5926</v>
      </c>
      <c r="AH1394" s="19" t="s">
        <v>1499</v>
      </c>
      <c r="AI1394" s="19" t="s">
        <v>1500</v>
      </c>
      <c r="AJ1394" s="45">
        <v>0</v>
      </c>
      <c r="AK1394" s="45">
        <v>0</v>
      </c>
      <c r="AL1394" s="19" t="s">
        <v>1501</v>
      </c>
      <c r="AM1394" s="46">
        <v>50790</v>
      </c>
      <c r="AN1394" s="46">
        <v>33030</v>
      </c>
      <c r="AO1394" s="46">
        <v>17760</v>
      </c>
      <c r="AP1394" s="45">
        <v>488.4</v>
      </c>
      <c r="AQ1394" s="45"/>
      <c r="AR1394" s="45" t="str">
        <f>IFERROR(VLOOKUP(AB1394,'Pedidos marco'!$A$1:$D$10000,4,0)," ")</f>
        <v xml:space="preserve"> </v>
      </c>
      <c r="AS1394" s="45">
        <f t="shared" si="147"/>
        <v>8</v>
      </c>
      <c r="AT1394" s="45" t="str">
        <f t="shared" si="148"/>
        <v>08</v>
      </c>
      <c r="AU1394" s="47">
        <v>33</v>
      </c>
      <c r="AV1394" s="19" t="str">
        <f t="shared" si="149"/>
        <v>04 April</v>
      </c>
      <c r="AW1394" s="19">
        <f t="shared" si="150"/>
        <v>0.74</v>
      </c>
      <c r="AX1394" s="19">
        <f t="shared" si="151"/>
        <v>14.799999999999999</v>
      </c>
      <c r="AY1394" s="19" t="e">
        <f>VLOOKUP(AG1394,Cías!$A$1:$E$10000,5,0)</f>
        <v>#N/A</v>
      </c>
      <c r="AZ1394" s="19" t="str">
        <f t="shared" si="152"/>
        <v>1013556</v>
      </c>
      <c r="BA1394" s="19" t="str">
        <f t="shared" si="153"/>
        <v>RAMIREZ BAEZ FIDEL RAMIRO</v>
      </c>
      <c r="BB1394" s="19" t="e">
        <f>VLOOKUP(AG1394,Cías!$A$1:$E$10000,3,0)</f>
        <v>#N/A</v>
      </c>
      <c r="BC1394" s="19"/>
      <c r="BD1394" s="19"/>
      <c r="BE1394" s="19"/>
      <c r="BF1394" s="19"/>
      <c r="BG1394" s="19"/>
      <c r="BH1394" s="19"/>
      <c r="BI1394" s="19"/>
      <c r="BJ1394" s="19"/>
    </row>
    <row r="1395" spans="1:62" ht="15" x14ac:dyDescent="0.2">
      <c r="A1395" s="19" t="s">
        <v>13096</v>
      </c>
      <c r="B1395" s="19" t="s">
        <v>1479</v>
      </c>
      <c r="C1395" s="43">
        <v>44659</v>
      </c>
      <c r="D1395" s="44">
        <v>0.58472222222222003</v>
      </c>
      <c r="E1395" s="19" t="s">
        <v>13097</v>
      </c>
      <c r="F1395" s="19" t="s">
        <v>13098</v>
      </c>
      <c r="G1395" s="19" t="s">
        <v>13099</v>
      </c>
      <c r="H1395" s="45">
        <v>1820</v>
      </c>
      <c r="I1395" s="45">
        <v>2040.6</v>
      </c>
      <c r="J1395" s="19" t="s">
        <v>1560</v>
      </c>
      <c r="K1395" s="19" t="s">
        <v>13100</v>
      </c>
      <c r="L1395" s="19" t="s">
        <v>13101</v>
      </c>
      <c r="M1395" s="19" t="s">
        <v>13102</v>
      </c>
      <c r="N1395" s="19" t="s">
        <v>13096</v>
      </c>
      <c r="O1395" s="19" t="s">
        <v>1641</v>
      </c>
      <c r="P1395" s="19" t="s">
        <v>1642</v>
      </c>
      <c r="Q1395" s="46">
        <v>280</v>
      </c>
      <c r="R1395" s="19" t="s">
        <v>1544</v>
      </c>
      <c r="S1395" s="19" t="s">
        <v>13103</v>
      </c>
      <c r="T1395" s="19" t="s">
        <v>13104</v>
      </c>
      <c r="U1395" s="19" t="s">
        <v>13105</v>
      </c>
      <c r="V1395" s="19" t="s">
        <v>13106</v>
      </c>
      <c r="W1395" s="19" t="s">
        <v>6921</v>
      </c>
      <c r="X1395" s="19" t="s">
        <v>13107</v>
      </c>
      <c r="Y1395" s="19" t="s">
        <v>6923</v>
      </c>
      <c r="Z1395" s="19" t="s">
        <v>6924</v>
      </c>
      <c r="AA1395" s="46">
        <v>258</v>
      </c>
      <c r="AB1395" s="19" t="s">
        <v>561</v>
      </c>
      <c r="AC1395" s="19" t="s">
        <v>275</v>
      </c>
      <c r="AD1395" s="19" t="s">
        <v>5825</v>
      </c>
      <c r="AE1395" s="19" t="s">
        <v>1481</v>
      </c>
      <c r="AF1395" s="19" t="s">
        <v>1554</v>
      </c>
      <c r="AG1395" s="19" t="s">
        <v>5826</v>
      </c>
      <c r="AH1395" s="19" t="s">
        <v>1499</v>
      </c>
      <c r="AI1395" s="19" t="s">
        <v>1500</v>
      </c>
      <c r="AJ1395" s="45">
        <v>0</v>
      </c>
      <c r="AK1395" s="45">
        <v>0</v>
      </c>
      <c r="AL1395" s="19" t="s">
        <v>1501</v>
      </c>
      <c r="AM1395" s="46">
        <v>18528.332999999999</v>
      </c>
      <c r="AN1395" s="46">
        <v>14023.333000000001</v>
      </c>
      <c r="AO1395" s="46">
        <v>4505</v>
      </c>
      <c r="AP1395" s="45">
        <v>252</v>
      </c>
      <c r="AQ1395" s="45"/>
      <c r="AR1395" s="45" t="str">
        <f>IFERROR(VLOOKUP(AB1395,'Pedidos marco'!$A$1:$D$10000,4,0)," ")</f>
        <v xml:space="preserve"> </v>
      </c>
      <c r="AS1395" s="45">
        <f t="shared" si="147"/>
        <v>8</v>
      </c>
      <c r="AT1395" s="45" t="str">
        <f t="shared" si="148"/>
        <v>08</v>
      </c>
      <c r="AU1395" s="47">
        <v>14</v>
      </c>
      <c r="AV1395" s="19" t="str">
        <f t="shared" si="149"/>
        <v>04 April</v>
      </c>
      <c r="AW1395" s="19">
        <f t="shared" si="150"/>
        <v>0.9</v>
      </c>
      <c r="AX1395" s="19">
        <f t="shared" si="151"/>
        <v>18</v>
      </c>
      <c r="AY1395" s="19" t="e">
        <f>VLOOKUP(AG1395,Cías!$A$1:$E$10000,5,0)</f>
        <v>#N/A</v>
      </c>
      <c r="AZ1395" s="19" t="str">
        <f t="shared" si="152"/>
        <v>1022120</v>
      </c>
      <c r="BA1395" s="19" t="str">
        <f t="shared" si="153"/>
        <v>RUIZ MORALES VANESSA SOLANGE</v>
      </c>
      <c r="BB1395" s="19" t="e">
        <f>VLOOKUP(AG1395,Cías!$A$1:$E$10000,3,0)</f>
        <v>#N/A</v>
      </c>
      <c r="BC1395" s="19"/>
      <c r="BD1395" s="19"/>
      <c r="BE1395" s="19"/>
      <c r="BF1395" s="19"/>
      <c r="BG1395" s="19"/>
      <c r="BH1395" s="19"/>
      <c r="BI1395" s="19"/>
      <c r="BJ1395" s="19"/>
    </row>
    <row r="1396" spans="1:62" ht="15" x14ac:dyDescent="0.2">
      <c r="A1396" s="19" t="s">
        <v>13096</v>
      </c>
      <c r="B1396" s="19" t="s">
        <v>1479</v>
      </c>
      <c r="C1396" s="43">
        <v>44659</v>
      </c>
      <c r="D1396" s="44">
        <v>0.58472222222222003</v>
      </c>
      <c r="E1396" s="19" t="s">
        <v>13108</v>
      </c>
      <c r="F1396" s="19" t="s">
        <v>13109</v>
      </c>
      <c r="G1396" s="19" t="s">
        <v>13110</v>
      </c>
      <c r="H1396" s="45">
        <v>541.6</v>
      </c>
      <c r="I1396" s="45">
        <v>607.24</v>
      </c>
      <c r="J1396" s="19" t="s">
        <v>1560</v>
      </c>
      <c r="K1396" s="19" t="s">
        <v>13111</v>
      </c>
      <c r="L1396" s="19" t="s">
        <v>13112</v>
      </c>
      <c r="M1396" s="19" t="s">
        <v>13113</v>
      </c>
      <c r="N1396" s="19" t="s">
        <v>13096</v>
      </c>
      <c r="O1396" s="19" t="s">
        <v>1603</v>
      </c>
      <c r="P1396" s="19" t="s">
        <v>1604</v>
      </c>
      <c r="Q1396" s="46">
        <v>80</v>
      </c>
      <c r="R1396" s="19" t="s">
        <v>1544</v>
      </c>
      <c r="S1396" s="19" t="s">
        <v>13103</v>
      </c>
      <c r="T1396" s="19" t="s">
        <v>13104</v>
      </c>
      <c r="U1396" s="19" t="s">
        <v>13105</v>
      </c>
      <c r="V1396" s="19" t="s">
        <v>13106</v>
      </c>
      <c r="W1396" s="19" t="s">
        <v>6921</v>
      </c>
      <c r="X1396" s="19" t="s">
        <v>13107</v>
      </c>
      <c r="Y1396" s="19" t="s">
        <v>6923</v>
      </c>
      <c r="Z1396" s="19" t="s">
        <v>6924</v>
      </c>
      <c r="AA1396" s="46">
        <v>258</v>
      </c>
      <c r="AB1396" s="19" t="s">
        <v>561</v>
      </c>
      <c r="AC1396" s="19" t="s">
        <v>275</v>
      </c>
      <c r="AD1396" s="19" t="s">
        <v>5825</v>
      </c>
      <c r="AE1396" s="19" t="s">
        <v>1481</v>
      </c>
      <c r="AF1396" s="19" t="s">
        <v>1554</v>
      </c>
      <c r="AG1396" s="19" t="s">
        <v>5826</v>
      </c>
      <c r="AH1396" s="19" t="s">
        <v>1499</v>
      </c>
      <c r="AI1396" s="19" t="s">
        <v>1500</v>
      </c>
      <c r="AJ1396" s="45">
        <v>0</v>
      </c>
      <c r="AK1396" s="45">
        <v>0</v>
      </c>
      <c r="AL1396" s="19" t="s">
        <v>1501</v>
      </c>
      <c r="AM1396" s="46">
        <v>8511.6669999999995</v>
      </c>
      <c r="AN1396" s="46">
        <v>4006.6669999999999</v>
      </c>
      <c r="AO1396" s="46">
        <v>4505</v>
      </c>
      <c r="AP1396" s="45">
        <v>72</v>
      </c>
      <c r="AQ1396" s="45"/>
      <c r="AR1396" s="45" t="str">
        <f>IFERROR(VLOOKUP(AB1396,'Pedidos marco'!$A$1:$D$10000,4,0)," ")</f>
        <v xml:space="preserve"> </v>
      </c>
      <c r="AS1396" s="45">
        <f t="shared" si="147"/>
        <v>8</v>
      </c>
      <c r="AT1396" s="45" t="str">
        <f t="shared" si="148"/>
        <v>08</v>
      </c>
      <c r="AU1396" s="47">
        <v>4</v>
      </c>
      <c r="AV1396" s="19" t="str">
        <f t="shared" si="149"/>
        <v>04 April</v>
      </c>
      <c r="AW1396" s="19">
        <f t="shared" si="150"/>
        <v>0.9</v>
      </c>
      <c r="AX1396" s="19">
        <f t="shared" si="151"/>
        <v>18</v>
      </c>
      <c r="AY1396" s="19" t="e">
        <f>VLOOKUP(AG1396,Cías!$A$1:$E$10000,5,0)</f>
        <v>#N/A</v>
      </c>
      <c r="AZ1396" s="19" t="str">
        <f t="shared" si="152"/>
        <v>1022120</v>
      </c>
      <c r="BA1396" s="19" t="str">
        <f t="shared" si="153"/>
        <v>RUIZ MORALES VANESSA SOLANGE</v>
      </c>
      <c r="BB1396" s="19" t="e">
        <f>VLOOKUP(AG1396,Cías!$A$1:$E$10000,3,0)</f>
        <v>#N/A</v>
      </c>
      <c r="BC1396" s="19"/>
      <c r="BD1396" s="19"/>
      <c r="BE1396" s="19"/>
      <c r="BF1396" s="19"/>
      <c r="BG1396" s="19"/>
      <c r="BH1396" s="19"/>
      <c r="BI1396" s="19"/>
      <c r="BJ1396" s="19"/>
    </row>
    <row r="1397" spans="1:62" ht="15" x14ac:dyDescent="0.2">
      <c r="A1397" s="19" t="s">
        <v>13114</v>
      </c>
      <c r="B1397" s="19" t="s">
        <v>1479</v>
      </c>
      <c r="C1397" s="43">
        <v>44659</v>
      </c>
      <c r="D1397" s="44">
        <v>0.58958333333333002</v>
      </c>
      <c r="E1397" s="19" t="s">
        <v>13115</v>
      </c>
      <c r="F1397" s="19" t="s">
        <v>13116</v>
      </c>
      <c r="G1397" s="19" t="s">
        <v>13117</v>
      </c>
      <c r="H1397" s="45">
        <v>1672.8</v>
      </c>
      <c r="I1397" s="45">
        <v>1875.56</v>
      </c>
      <c r="J1397" s="19" t="s">
        <v>1560</v>
      </c>
      <c r="K1397" s="19" t="s">
        <v>13118</v>
      </c>
      <c r="L1397" s="19" t="s">
        <v>13119</v>
      </c>
      <c r="M1397" s="19" t="s">
        <v>13120</v>
      </c>
      <c r="N1397" s="19" t="s">
        <v>13114</v>
      </c>
      <c r="O1397" s="19" t="s">
        <v>371</v>
      </c>
      <c r="P1397" s="19" t="s">
        <v>372</v>
      </c>
      <c r="Q1397" s="46">
        <v>240</v>
      </c>
      <c r="R1397" s="19" t="s">
        <v>1544</v>
      </c>
      <c r="S1397" s="19" t="s">
        <v>1861</v>
      </c>
      <c r="T1397" s="19" t="s">
        <v>1862</v>
      </c>
      <c r="U1397" s="19" t="s">
        <v>1863</v>
      </c>
      <c r="V1397" s="19" t="s">
        <v>1864</v>
      </c>
      <c r="W1397" s="19" t="s">
        <v>1865</v>
      </c>
      <c r="X1397" s="19" t="s">
        <v>1866</v>
      </c>
      <c r="Y1397" s="19" t="s">
        <v>1867</v>
      </c>
      <c r="Z1397" s="19" t="s">
        <v>1868</v>
      </c>
      <c r="AA1397" s="46">
        <v>30</v>
      </c>
      <c r="AB1397" s="19" t="s">
        <v>437</v>
      </c>
      <c r="AC1397" s="19" t="s">
        <v>21</v>
      </c>
      <c r="AD1397" s="19" t="s">
        <v>1869</v>
      </c>
      <c r="AE1397" s="19" t="s">
        <v>1870</v>
      </c>
      <c r="AF1397" s="19" t="s">
        <v>1719</v>
      </c>
      <c r="AG1397" s="19" t="s">
        <v>1871</v>
      </c>
      <c r="AH1397" s="19" t="s">
        <v>1499</v>
      </c>
      <c r="AI1397" s="19" t="s">
        <v>1500</v>
      </c>
      <c r="AJ1397" s="45">
        <v>0</v>
      </c>
      <c r="AK1397" s="45">
        <v>0</v>
      </c>
      <c r="AL1397" s="19" t="s">
        <v>1501</v>
      </c>
      <c r="AM1397" s="46">
        <v>18375</v>
      </c>
      <c r="AN1397" s="46">
        <v>12015</v>
      </c>
      <c r="AO1397" s="46">
        <v>6360</v>
      </c>
      <c r="AP1397" s="45">
        <v>45.6</v>
      </c>
      <c r="AQ1397" s="45"/>
      <c r="AR1397" s="45" t="str">
        <f>IFERROR(VLOOKUP(AB1397,'Pedidos marco'!$A$1:$D$10000,4,0)," ")</f>
        <v xml:space="preserve"> </v>
      </c>
      <c r="AS1397" s="45">
        <f t="shared" si="147"/>
        <v>8</v>
      </c>
      <c r="AT1397" s="45" t="str">
        <f t="shared" si="148"/>
        <v>08</v>
      </c>
      <c r="AU1397" s="47">
        <v>12</v>
      </c>
      <c r="AV1397" s="19" t="str">
        <f t="shared" si="149"/>
        <v>04 April</v>
      </c>
      <c r="AW1397" s="19">
        <f t="shared" si="150"/>
        <v>0.19</v>
      </c>
      <c r="AX1397" s="19">
        <f t="shared" si="151"/>
        <v>3.8000000000000003</v>
      </c>
      <c r="AY1397" s="19" t="e">
        <f>VLOOKUP(AG1397,Cías!$A$1:$E$10000,5,0)</f>
        <v>#N/A</v>
      </c>
      <c r="AZ1397" s="19" t="str">
        <f t="shared" si="152"/>
        <v>1012808</v>
      </c>
      <c r="BA1397" s="19" t="str">
        <f t="shared" si="153"/>
        <v>ALVAREZ GONZAGA LASTEÑA MARIANA</v>
      </c>
      <c r="BB1397" s="19" t="e">
        <f>VLOOKUP(AG1397,Cías!$A$1:$E$10000,3,0)</f>
        <v>#N/A</v>
      </c>
      <c r="BC1397" s="19"/>
      <c r="BD1397" s="19"/>
      <c r="BE1397" s="19"/>
      <c r="BF1397" s="19"/>
      <c r="BG1397" s="19"/>
      <c r="BH1397" s="19"/>
      <c r="BI1397" s="19"/>
      <c r="BJ1397" s="19"/>
    </row>
    <row r="1398" spans="1:62" ht="15" x14ac:dyDescent="0.2">
      <c r="A1398" s="19" t="s">
        <v>13114</v>
      </c>
      <c r="B1398" s="19" t="s">
        <v>1479</v>
      </c>
      <c r="C1398" s="43">
        <v>44659</v>
      </c>
      <c r="D1398" s="44">
        <v>0.58958333333333002</v>
      </c>
      <c r="E1398" s="19" t="s">
        <v>13121</v>
      </c>
      <c r="F1398" s="19" t="s">
        <v>13122</v>
      </c>
      <c r="G1398" s="19" t="s">
        <v>13123</v>
      </c>
      <c r="H1398" s="45">
        <v>1521.6</v>
      </c>
      <c r="I1398" s="45">
        <v>1706.03</v>
      </c>
      <c r="J1398" s="19" t="s">
        <v>1560</v>
      </c>
      <c r="K1398" s="19" t="s">
        <v>13124</v>
      </c>
      <c r="L1398" s="19" t="s">
        <v>13125</v>
      </c>
      <c r="M1398" s="19" t="s">
        <v>13126</v>
      </c>
      <c r="N1398" s="19" t="s">
        <v>13114</v>
      </c>
      <c r="O1398" s="19" t="s">
        <v>369</v>
      </c>
      <c r="P1398" s="19" t="s">
        <v>370</v>
      </c>
      <c r="Q1398" s="46">
        <v>240</v>
      </c>
      <c r="R1398" s="19" t="s">
        <v>1544</v>
      </c>
      <c r="S1398" s="19" t="s">
        <v>1861</v>
      </c>
      <c r="T1398" s="19" t="s">
        <v>1862</v>
      </c>
      <c r="U1398" s="19" t="s">
        <v>1863</v>
      </c>
      <c r="V1398" s="19" t="s">
        <v>1864</v>
      </c>
      <c r="W1398" s="19" t="s">
        <v>1865</v>
      </c>
      <c r="X1398" s="19" t="s">
        <v>1866</v>
      </c>
      <c r="Y1398" s="19" t="s">
        <v>1867</v>
      </c>
      <c r="Z1398" s="19" t="s">
        <v>1868</v>
      </c>
      <c r="AA1398" s="46">
        <v>30</v>
      </c>
      <c r="AB1398" s="19" t="s">
        <v>437</v>
      </c>
      <c r="AC1398" s="19" t="s">
        <v>21</v>
      </c>
      <c r="AD1398" s="19" t="s">
        <v>1869</v>
      </c>
      <c r="AE1398" s="19" t="s">
        <v>1870</v>
      </c>
      <c r="AF1398" s="19" t="s">
        <v>1719</v>
      </c>
      <c r="AG1398" s="19" t="s">
        <v>1871</v>
      </c>
      <c r="AH1398" s="19" t="s">
        <v>1499</v>
      </c>
      <c r="AI1398" s="19" t="s">
        <v>1500</v>
      </c>
      <c r="AJ1398" s="45">
        <v>0</v>
      </c>
      <c r="AK1398" s="45">
        <v>0</v>
      </c>
      <c r="AL1398" s="19" t="s">
        <v>1501</v>
      </c>
      <c r="AM1398" s="46">
        <v>18375</v>
      </c>
      <c r="AN1398" s="46">
        <v>12015</v>
      </c>
      <c r="AO1398" s="46">
        <v>6360</v>
      </c>
      <c r="AP1398" s="45">
        <v>45.6</v>
      </c>
      <c r="AQ1398" s="45"/>
      <c r="AR1398" s="45" t="str">
        <f>IFERROR(VLOOKUP(AB1398,'Pedidos marco'!$A$1:$D$10000,4,0)," ")</f>
        <v xml:space="preserve"> </v>
      </c>
      <c r="AS1398" s="45">
        <f t="shared" si="147"/>
        <v>8</v>
      </c>
      <c r="AT1398" s="45" t="str">
        <f t="shared" si="148"/>
        <v>08</v>
      </c>
      <c r="AU1398" s="47">
        <v>12</v>
      </c>
      <c r="AV1398" s="19" t="str">
        <f t="shared" si="149"/>
        <v>04 April</v>
      </c>
      <c r="AW1398" s="19">
        <f t="shared" si="150"/>
        <v>0.19</v>
      </c>
      <c r="AX1398" s="19">
        <f t="shared" si="151"/>
        <v>3.8000000000000003</v>
      </c>
      <c r="AY1398" s="19" t="e">
        <f>VLOOKUP(AG1398,Cías!$A$1:$E$10000,5,0)</f>
        <v>#N/A</v>
      </c>
      <c r="AZ1398" s="19" t="str">
        <f t="shared" si="152"/>
        <v>1012808</v>
      </c>
      <c r="BA1398" s="19" t="str">
        <f t="shared" si="153"/>
        <v>ALVAREZ GONZAGA LASTEÑA MARIANA</v>
      </c>
      <c r="BB1398" s="19" t="e">
        <f>VLOOKUP(AG1398,Cías!$A$1:$E$10000,3,0)</f>
        <v>#N/A</v>
      </c>
      <c r="BC1398" s="19"/>
      <c r="BD1398" s="19"/>
      <c r="BE1398" s="19"/>
      <c r="BF1398" s="19"/>
      <c r="BG1398" s="19"/>
      <c r="BH1398" s="19"/>
      <c r="BI1398" s="19"/>
      <c r="BJ1398" s="19"/>
    </row>
    <row r="1399" spans="1:62" ht="15" x14ac:dyDescent="0.2">
      <c r="A1399" s="19" t="s">
        <v>13127</v>
      </c>
      <c r="B1399" s="19" t="s">
        <v>1479</v>
      </c>
      <c r="C1399" s="43">
        <v>44659</v>
      </c>
      <c r="D1399" s="44">
        <v>0.59027777777778001</v>
      </c>
      <c r="E1399" s="19" t="s">
        <v>13128</v>
      </c>
      <c r="F1399" s="19" t="s">
        <v>13129</v>
      </c>
      <c r="G1399" s="19" t="s">
        <v>13130</v>
      </c>
      <c r="H1399" s="45">
        <v>1576.8</v>
      </c>
      <c r="I1399" s="45">
        <v>1767.92</v>
      </c>
      <c r="J1399" s="19" t="s">
        <v>1560</v>
      </c>
      <c r="K1399" s="19" t="s">
        <v>13131</v>
      </c>
      <c r="L1399" s="19" t="s">
        <v>13132</v>
      </c>
      <c r="M1399" s="19" t="s">
        <v>13133</v>
      </c>
      <c r="N1399" s="19" t="s">
        <v>13127</v>
      </c>
      <c r="O1399" s="19" t="s">
        <v>1641</v>
      </c>
      <c r="P1399" s="19" t="s">
        <v>1642</v>
      </c>
      <c r="Q1399" s="46">
        <v>240</v>
      </c>
      <c r="R1399" s="19" t="s">
        <v>1544</v>
      </c>
      <c r="S1399" s="19" t="s">
        <v>1736</v>
      </c>
      <c r="T1399" s="19" t="s">
        <v>1737</v>
      </c>
      <c r="U1399" s="19" t="s">
        <v>13134</v>
      </c>
      <c r="V1399" s="19" t="s">
        <v>13135</v>
      </c>
      <c r="W1399" s="19" t="s">
        <v>13136</v>
      </c>
      <c r="X1399" s="19" t="s">
        <v>13137</v>
      </c>
      <c r="Y1399" s="19" t="s">
        <v>5204</v>
      </c>
      <c r="Z1399" s="19" t="s">
        <v>5205</v>
      </c>
      <c r="AA1399" s="46">
        <v>355</v>
      </c>
      <c r="AB1399" s="19" t="s">
        <v>510</v>
      </c>
      <c r="AC1399" s="19" t="s">
        <v>169</v>
      </c>
      <c r="AD1399" s="19" t="s">
        <v>4690</v>
      </c>
      <c r="AE1399" s="19" t="s">
        <v>1481</v>
      </c>
      <c r="AF1399" s="19" t="s">
        <v>1554</v>
      </c>
      <c r="AG1399" s="19" t="s">
        <v>4691</v>
      </c>
      <c r="AH1399" s="19" t="s">
        <v>1499</v>
      </c>
      <c r="AI1399" s="19" t="s">
        <v>1500</v>
      </c>
      <c r="AJ1399" s="45">
        <v>0</v>
      </c>
      <c r="AK1399" s="45">
        <v>0</v>
      </c>
      <c r="AL1399" s="19" t="s">
        <v>1501</v>
      </c>
      <c r="AM1399" s="46">
        <v>16585</v>
      </c>
      <c r="AN1399" s="46">
        <v>12040</v>
      </c>
      <c r="AO1399" s="46">
        <v>4545</v>
      </c>
      <c r="AP1399" s="45">
        <v>316.8</v>
      </c>
      <c r="AQ1399" s="45"/>
      <c r="AR1399" s="45" t="str">
        <f>IFERROR(VLOOKUP(AB1399,'Pedidos marco'!$A$1:$D$10000,4,0)," ")</f>
        <v xml:space="preserve"> </v>
      </c>
      <c r="AS1399" s="45">
        <f t="shared" si="147"/>
        <v>8</v>
      </c>
      <c r="AT1399" s="45" t="str">
        <f t="shared" si="148"/>
        <v>08</v>
      </c>
      <c r="AU1399" s="47">
        <v>12</v>
      </c>
      <c r="AV1399" s="19" t="str">
        <f t="shared" si="149"/>
        <v>04 April</v>
      </c>
      <c r="AW1399" s="19">
        <f t="shared" si="150"/>
        <v>1.32</v>
      </c>
      <c r="AX1399" s="19">
        <f t="shared" si="151"/>
        <v>26.400000000000002</v>
      </c>
      <c r="AY1399" s="19" t="e">
        <f>VLOOKUP(AG1399,Cías!$A$1:$E$10000,5,0)</f>
        <v>#N/A</v>
      </c>
      <c r="AZ1399" s="19" t="str">
        <f t="shared" si="152"/>
        <v>1022327</v>
      </c>
      <c r="BA1399" s="19" t="str">
        <f t="shared" si="153"/>
        <v>JACOME ECHEVERRIA JEFFERSON SANTIAG</v>
      </c>
      <c r="BB1399" s="19" t="e">
        <f>VLOOKUP(AG1399,Cías!$A$1:$E$10000,3,0)</f>
        <v>#N/A</v>
      </c>
      <c r="BC1399" s="19"/>
      <c r="BD1399" s="19"/>
      <c r="BE1399" s="19"/>
      <c r="BF1399" s="19"/>
      <c r="BG1399" s="19"/>
      <c r="BH1399" s="19"/>
      <c r="BI1399" s="19"/>
      <c r="BJ1399" s="19"/>
    </row>
    <row r="1400" spans="1:62" ht="15" x14ac:dyDescent="0.2">
      <c r="A1400" s="19" t="s">
        <v>13127</v>
      </c>
      <c r="B1400" s="19" t="s">
        <v>1479</v>
      </c>
      <c r="C1400" s="43">
        <v>44659</v>
      </c>
      <c r="D1400" s="44">
        <v>0.59027777777778001</v>
      </c>
      <c r="E1400" s="19" t="s">
        <v>13138</v>
      </c>
      <c r="F1400" s="19" t="s">
        <v>13139</v>
      </c>
      <c r="G1400" s="19" t="s">
        <v>13140</v>
      </c>
      <c r="H1400" s="45">
        <v>820.8</v>
      </c>
      <c r="I1400" s="45">
        <v>920.29</v>
      </c>
      <c r="J1400" s="19" t="s">
        <v>1560</v>
      </c>
      <c r="K1400" s="19" t="s">
        <v>13131</v>
      </c>
      <c r="L1400" s="19" t="s">
        <v>13141</v>
      </c>
      <c r="M1400" s="19" t="s">
        <v>13142</v>
      </c>
      <c r="N1400" s="19" t="s">
        <v>13127</v>
      </c>
      <c r="O1400" s="19" t="s">
        <v>1603</v>
      </c>
      <c r="P1400" s="19" t="s">
        <v>1604</v>
      </c>
      <c r="Q1400" s="46">
        <v>120</v>
      </c>
      <c r="R1400" s="19" t="s">
        <v>1544</v>
      </c>
      <c r="S1400" s="19" t="s">
        <v>1736</v>
      </c>
      <c r="T1400" s="19" t="s">
        <v>1737</v>
      </c>
      <c r="U1400" s="19" t="s">
        <v>13134</v>
      </c>
      <c r="V1400" s="19" t="s">
        <v>13135</v>
      </c>
      <c r="W1400" s="19" t="s">
        <v>13136</v>
      </c>
      <c r="X1400" s="19" t="s">
        <v>13137</v>
      </c>
      <c r="Y1400" s="19" t="s">
        <v>5204</v>
      </c>
      <c r="Z1400" s="19" t="s">
        <v>5205</v>
      </c>
      <c r="AA1400" s="46">
        <v>355</v>
      </c>
      <c r="AB1400" s="19" t="s">
        <v>510</v>
      </c>
      <c r="AC1400" s="19" t="s">
        <v>169</v>
      </c>
      <c r="AD1400" s="19" t="s">
        <v>4690</v>
      </c>
      <c r="AE1400" s="19" t="s">
        <v>1481</v>
      </c>
      <c r="AF1400" s="19" t="s">
        <v>1554</v>
      </c>
      <c r="AG1400" s="19" t="s">
        <v>4691</v>
      </c>
      <c r="AH1400" s="19" t="s">
        <v>1499</v>
      </c>
      <c r="AI1400" s="19" t="s">
        <v>1500</v>
      </c>
      <c r="AJ1400" s="45">
        <v>0</v>
      </c>
      <c r="AK1400" s="45">
        <v>0</v>
      </c>
      <c r="AL1400" s="19" t="s">
        <v>1501</v>
      </c>
      <c r="AM1400" s="46">
        <v>10565</v>
      </c>
      <c r="AN1400" s="46">
        <v>6020</v>
      </c>
      <c r="AO1400" s="46">
        <v>4545</v>
      </c>
      <c r="AP1400" s="45">
        <v>158.4</v>
      </c>
      <c r="AQ1400" s="45"/>
      <c r="AR1400" s="45" t="str">
        <f>IFERROR(VLOOKUP(AB1400,'Pedidos marco'!$A$1:$D$10000,4,0)," ")</f>
        <v xml:space="preserve"> </v>
      </c>
      <c r="AS1400" s="45">
        <f t="shared" si="147"/>
        <v>8</v>
      </c>
      <c r="AT1400" s="45" t="str">
        <f t="shared" si="148"/>
        <v>08</v>
      </c>
      <c r="AU1400" s="47">
        <v>6</v>
      </c>
      <c r="AV1400" s="19" t="str">
        <f t="shared" si="149"/>
        <v>04 April</v>
      </c>
      <c r="AW1400" s="19">
        <f t="shared" si="150"/>
        <v>1.32</v>
      </c>
      <c r="AX1400" s="19">
        <f t="shared" si="151"/>
        <v>26.400000000000002</v>
      </c>
      <c r="AY1400" s="19" t="e">
        <f>VLOOKUP(AG1400,Cías!$A$1:$E$10000,5,0)</f>
        <v>#N/A</v>
      </c>
      <c r="AZ1400" s="19" t="str">
        <f t="shared" si="152"/>
        <v>1022327</v>
      </c>
      <c r="BA1400" s="19" t="str">
        <f t="shared" si="153"/>
        <v>JACOME ECHEVERRIA JEFFERSON SANTIAG</v>
      </c>
      <c r="BB1400" s="19" t="e">
        <f>VLOOKUP(AG1400,Cías!$A$1:$E$10000,3,0)</f>
        <v>#N/A</v>
      </c>
      <c r="BC1400" s="19"/>
      <c r="BD1400" s="19"/>
      <c r="BE1400" s="19"/>
      <c r="BF1400" s="19"/>
      <c r="BG1400" s="19"/>
      <c r="BH1400" s="19"/>
      <c r="BI1400" s="19"/>
      <c r="BJ1400" s="19"/>
    </row>
    <row r="1401" spans="1:62" ht="15" x14ac:dyDescent="0.2">
      <c r="A1401" s="19" t="s">
        <v>13143</v>
      </c>
      <c r="B1401" s="19" t="s">
        <v>1479</v>
      </c>
      <c r="C1401" s="43">
        <v>44659</v>
      </c>
      <c r="D1401" s="44">
        <v>0.59305555555556</v>
      </c>
      <c r="E1401" s="19" t="s">
        <v>13144</v>
      </c>
      <c r="F1401" s="19" t="s">
        <v>1481</v>
      </c>
      <c r="G1401" s="19" t="s">
        <v>1481</v>
      </c>
      <c r="H1401" s="45">
        <v>0</v>
      </c>
      <c r="I1401" s="45">
        <v>0</v>
      </c>
      <c r="J1401" s="19" t="s">
        <v>1482</v>
      </c>
      <c r="K1401" s="19" t="s">
        <v>13145</v>
      </c>
      <c r="L1401" s="19" t="s">
        <v>13146</v>
      </c>
      <c r="M1401" s="19" t="s">
        <v>13147</v>
      </c>
      <c r="N1401" s="19" t="s">
        <v>13143</v>
      </c>
      <c r="O1401" s="19" t="s">
        <v>1486</v>
      </c>
      <c r="P1401" s="19" t="s">
        <v>1487</v>
      </c>
      <c r="Q1401" s="46">
        <v>31.1</v>
      </c>
      <c r="R1401" s="19" t="s">
        <v>1488</v>
      </c>
      <c r="S1401" s="19" t="s">
        <v>1489</v>
      </c>
      <c r="T1401" s="19" t="s">
        <v>418</v>
      </c>
      <c r="U1401" s="19" t="s">
        <v>1508</v>
      </c>
      <c r="V1401" s="19" t="s">
        <v>1509</v>
      </c>
      <c r="W1401" s="19" t="s">
        <v>415</v>
      </c>
      <c r="X1401" s="19" t="s">
        <v>1510</v>
      </c>
      <c r="Y1401" s="19" t="s">
        <v>1511</v>
      </c>
      <c r="Z1401" s="19" t="s">
        <v>1512</v>
      </c>
      <c r="AA1401" s="46">
        <v>113</v>
      </c>
      <c r="AB1401" s="19" t="s">
        <v>1513</v>
      </c>
      <c r="AC1401" s="19" t="s">
        <v>418</v>
      </c>
      <c r="AD1401" s="19" t="s">
        <v>1496</v>
      </c>
      <c r="AE1401" s="19" t="s">
        <v>1481</v>
      </c>
      <c r="AF1401" s="19" t="s">
        <v>1497</v>
      </c>
      <c r="AG1401" s="19" t="s">
        <v>1538</v>
      </c>
      <c r="AH1401" s="19" t="s">
        <v>1499</v>
      </c>
      <c r="AI1401" s="19" t="s">
        <v>1500</v>
      </c>
      <c r="AJ1401" s="45">
        <v>0</v>
      </c>
      <c r="AK1401" s="45">
        <v>0</v>
      </c>
      <c r="AL1401" s="19" t="s">
        <v>1517</v>
      </c>
      <c r="AM1401" s="46">
        <v>47730</v>
      </c>
      <c r="AN1401" s="46">
        <v>31100</v>
      </c>
      <c r="AO1401" s="46">
        <v>16630</v>
      </c>
      <c r="AP1401" s="45">
        <v>0</v>
      </c>
      <c r="AQ1401" s="45"/>
      <c r="AR1401" s="45" t="str">
        <f>IFERROR(VLOOKUP(AB1401,'Pedidos marco'!$A$1:$D$10000,4,0)," ")</f>
        <v xml:space="preserve"> </v>
      </c>
      <c r="AS1401" s="45">
        <f t="shared" si="147"/>
        <v>8</v>
      </c>
      <c r="AT1401" s="45" t="str">
        <f t="shared" si="148"/>
        <v>08</v>
      </c>
      <c r="AU1401" s="47">
        <v>31.1</v>
      </c>
      <c r="AV1401" s="19" t="str">
        <f t="shared" si="149"/>
        <v>04 April</v>
      </c>
      <c r="AW1401" s="19">
        <f t="shared" si="150"/>
        <v>0</v>
      </c>
      <c r="AX1401" s="19">
        <f t="shared" si="151"/>
        <v>0</v>
      </c>
      <c r="AY1401" s="19" t="e">
        <f>VLOOKUP(AG1401,Cías!$A$1:$E$10000,5,0)</f>
        <v>#N/A</v>
      </c>
      <c r="AZ1401" s="19" t="str">
        <f t="shared" si="152"/>
        <v>1014412</v>
      </c>
      <c r="BA1401" s="19" t="str">
        <f t="shared" si="153"/>
        <v>UNION DE CONCRETERAS UNICON UCUE</v>
      </c>
      <c r="BB1401" s="19" t="e">
        <f>VLOOKUP(AG1401,Cías!$A$1:$E$10000,3,0)</f>
        <v>#N/A</v>
      </c>
      <c r="BC1401" s="19"/>
      <c r="BD1401" s="19"/>
      <c r="BE1401" s="19"/>
      <c r="BF1401" s="19"/>
      <c r="BG1401" s="19"/>
      <c r="BH1401" s="19"/>
      <c r="BI1401" s="19"/>
      <c r="BJ1401" s="19"/>
    </row>
    <row r="1402" spans="1:62" ht="15" x14ac:dyDescent="0.2">
      <c r="A1402" s="19" t="s">
        <v>13148</v>
      </c>
      <c r="B1402" s="19" t="s">
        <v>1479</v>
      </c>
      <c r="C1402" s="43">
        <v>44659</v>
      </c>
      <c r="D1402" s="44">
        <v>0.59444444444444</v>
      </c>
      <c r="E1402" s="19" t="s">
        <v>13149</v>
      </c>
      <c r="F1402" s="19" t="s">
        <v>13150</v>
      </c>
      <c r="G1402" s="19" t="s">
        <v>13151</v>
      </c>
      <c r="H1402" s="45">
        <v>3238.68</v>
      </c>
      <c r="I1402" s="45">
        <v>3631.23</v>
      </c>
      <c r="J1402" s="19" t="s">
        <v>1560</v>
      </c>
      <c r="K1402" s="19" t="s">
        <v>13152</v>
      </c>
      <c r="L1402" s="19" t="s">
        <v>13153</v>
      </c>
      <c r="M1402" s="19" t="s">
        <v>13154</v>
      </c>
      <c r="N1402" s="19" t="s">
        <v>13148</v>
      </c>
      <c r="O1402" s="19" t="s">
        <v>367</v>
      </c>
      <c r="P1402" s="19" t="s">
        <v>368</v>
      </c>
      <c r="Q1402" s="46">
        <v>480</v>
      </c>
      <c r="R1402" s="19" t="s">
        <v>1544</v>
      </c>
      <c r="S1402" s="19" t="s">
        <v>1913</v>
      </c>
      <c r="T1402" s="19" t="s">
        <v>1914</v>
      </c>
      <c r="U1402" s="19" t="s">
        <v>13155</v>
      </c>
      <c r="V1402" s="19" t="s">
        <v>13156</v>
      </c>
      <c r="W1402" s="19" t="s">
        <v>1829</v>
      </c>
      <c r="X1402" s="19" t="s">
        <v>13157</v>
      </c>
      <c r="Y1402" s="19" t="s">
        <v>1831</v>
      </c>
      <c r="Z1402" s="19" t="s">
        <v>1832</v>
      </c>
      <c r="AA1402" s="46">
        <v>8</v>
      </c>
      <c r="AB1402" s="19" t="s">
        <v>497</v>
      </c>
      <c r="AC1402" s="19" t="s">
        <v>143</v>
      </c>
      <c r="AD1402" s="19" t="s">
        <v>5468</v>
      </c>
      <c r="AE1402" s="19" t="s">
        <v>5469</v>
      </c>
      <c r="AF1402" s="19" t="s">
        <v>1719</v>
      </c>
      <c r="AG1402" s="19" t="s">
        <v>5470</v>
      </c>
      <c r="AH1402" s="19" t="s">
        <v>1594</v>
      </c>
      <c r="AI1402" s="19" t="s">
        <v>1595</v>
      </c>
      <c r="AJ1402" s="45">
        <v>0.05</v>
      </c>
      <c r="AK1402" s="45">
        <v>24</v>
      </c>
      <c r="AL1402" s="19" t="s">
        <v>1501</v>
      </c>
      <c r="AM1402" s="46">
        <v>37770</v>
      </c>
      <c r="AN1402" s="46">
        <v>24050</v>
      </c>
      <c r="AO1402" s="46">
        <v>13720</v>
      </c>
      <c r="AP1402" s="45">
        <v>43.2</v>
      </c>
      <c r="AQ1402" s="45"/>
      <c r="AR1402" s="45" t="str">
        <f>IFERROR(VLOOKUP(AB1402,'Pedidos marco'!$A$1:$D$10000,4,0)," ")</f>
        <v xml:space="preserve"> </v>
      </c>
      <c r="AS1402" s="45">
        <f t="shared" si="147"/>
        <v>8</v>
      </c>
      <c r="AT1402" s="45" t="str">
        <f t="shared" si="148"/>
        <v>08</v>
      </c>
      <c r="AU1402" s="47">
        <v>24</v>
      </c>
      <c r="AV1402" s="19" t="str">
        <f t="shared" si="149"/>
        <v>04 April</v>
      </c>
      <c r="AW1402" s="19">
        <f t="shared" si="150"/>
        <v>9.0000000000000011E-2</v>
      </c>
      <c r="AX1402" s="19">
        <f t="shared" si="151"/>
        <v>1.8</v>
      </c>
      <c r="AY1402" s="19" t="e">
        <f>VLOOKUP(AG1402,Cías!$A$1:$E$10000,5,0)</f>
        <v>#N/A</v>
      </c>
      <c r="AZ1402" s="19" t="str">
        <f t="shared" si="152"/>
        <v>1013719</v>
      </c>
      <c r="BA1402" s="19" t="str">
        <f t="shared" si="153"/>
        <v>GARCES OSWALDO GERMAN</v>
      </c>
      <c r="BB1402" s="19" t="e">
        <f>VLOOKUP(AG1402,Cías!$A$1:$E$10000,3,0)</f>
        <v>#N/A</v>
      </c>
      <c r="BC1402" s="19"/>
      <c r="BD1402" s="19"/>
      <c r="BE1402" s="19"/>
      <c r="BF1402" s="19"/>
      <c r="BG1402" s="19"/>
      <c r="BH1402" s="19"/>
      <c r="BI1402" s="19"/>
      <c r="BJ1402" s="19"/>
    </row>
    <row r="1403" spans="1:62" ht="15" x14ac:dyDescent="0.2">
      <c r="A1403" s="19" t="s">
        <v>13158</v>
      </c>
      <c r="B1403" s="19" t="s">
        <v>1479</v>
      </c>
      <c r="C1403" s="43">
        <v>44659</v>
      </c>
      <c r="D1403" s="44">
        <v>0.59583333333333</v>
      </c>
      <c r="E1403" s="19" t="s">
        <v>13159</v>
      </c>
      <c r="F1403" s="19" t="s">
        <v>13160</v>
      </c>
      <c r="G1403" s="19" t="s">
        <v>13161</v>
      </c>
      <c r="H1403" s="45">
        <v>4008.04</v>
      </c>
      <c r="I1403" s="45">
        <v>4493.84</v>
      </c>
      <c r="J1403" s="19" t="s">
        <v>1560</v>
      </c>
      <c r="K1403" s="19" t="s">
        <v>13162</v>
      </c>
      <c r="L1403" s="19" t="s">
        <v>13163</v>
      </c>
      <c r="M1403" s="19" t="s">
        <v>13164</v>
      </c>
      <c r="N1403" s="19" t="s">
        <v>13158</v>
      </c>
      <c r="O1403" s="19" t="s">
        <v>1486</v>
      </c>
      <c r="P1403" s="19" t="s">
        <v>1487</v>
      </c>
      <c r="Q1403" s="46">
        <v>29.72</v>
      </c>
      <c r="R1403" s="19" t="s">
        <v>1488</v>
      </c>
      <c r="S1403" s="19" t="s">
        <v>5176</v>
      </c>
      <c r="T1403" s="19" t="s">
        <v>5177</v>
      </c>
      <c r="U1403" s="19" t="s">
        <v>5178</v>
      </c>
      <c r="V1403" s="19" t="s">
        <v>5179</v>
      </c>
      <c r="W1403" s="19" t="s">
        <v>2800</v>
      </c>
      <c r="X1403" s="19" t="s">
        <v>5180</v>
      </c>
      <c r="Y1403" s="19" t="s">
        <v>2802</v>
      </c>
      <c r="Z1403" s="19" t="s">
        <v>2803</v>
      </c>
      <c r="AA1403" s="46">
        <v>20</v>
      </c>
      <c r="AB1403" s="19" t="s">
        <v>432</v>
      </c>
      <c r="AC1403" s="19" t="s">
        <v>12</v>
      </c>
      <c r="AD1403" s="19" t="s">
        <v>1833</v>
      </c>
      <c r="AE1403" s="19" t="s">
        <v>1834</v>
      </c>
      <c r="AF1403" s="19" t="s">
        <v>1497</v>
      </c>
      <c r="AG1403" s="19" t="s">
        <v>1835</v>
      </c>
      <c r="AH1403" s="19" t="s">
        <v>1499</v>
      </c>
      <c r="AI1403" s="19" t="s">
        <v>1500</v>
      </c>
      <c r="AJ1403" s="45">
        <v>0</v>
      </c>
      <c r="AK1403" s="45">
        <v>0</v>
      </c>
      <c r="AL1403" s="19" t="s">
        <v>1501</v>
      </c>
      <c r="AM1403" s="46">
        <v>47970</v>
      </c>
      <c r="AN1403" s="46">
        <v>29720</v>
      </c>
      <c r="AO1403" s="46">
        <v>18250</v>
      </c>
      <c r="AP1403" s="45">
        <v>132.55000000000001</v>
      </c>
      <c r="AQ1403" s="45"/>
      <c r="AR1403" s="45" t="str">
        <f>IFERROR(VLOOKUP(AB1403,'Pedidos marco'!$A$1:$D$10000,4,0)," ")</f>
        <v xml:space="preserve"> </v>
      </c>
      <c r="AS1403" s="45">
        <f t="shared" si="147"/>
        <v>8</v>
      </c>
      <c r="AT1403" s="45" t="str">
        <f t="shared" si="148"/>
        <v>08</v>
      </c>
      <c r="AU1403" s="47">
        <v>29.72</v>
      </c>
      <c r="AV1403" s="19" t="str">
        <f t="shared" si="149"/>
        <v>04 April</v>
      </c>
      <c r="AW1403" s="19">
        <f t="shared" si="150"/>
        <v>4.4599596231493948</v>
      </c>
      <c r="AX1403" s="19">
        <f t="shared" si="151"/>
        <v>4.4599596231493948</v>
      </c>
      <c r="AY1403" s="19" t="e">
        <f>VLOOKUP(AG1403,Cías!$A$1:$E$10000,5,0)</f>
        <v>#N/A</v>
      </c>
      <c r="AZ1403" s="19" t="str">
        <f t="shared" si="152"/>
        <v>1013966</v>
      </c>
      <c r="BA1403" s="19" t="str">
        <f t="shared" si="153"/>
        <v>ALMEIDA CHICAIZA MIGUEL ANGEL</v>
      </c>
      <c r="BB1403" s="19" t="e">
        <f>VLOOKUP(AG1403,Cías!$A$1:$E$10000,3,0)</f>
        <v>#N/A</v>
      </c>
      <c r="BC1403" s="19"/>
      <c r="BD1403" s="19"/>
      <c r="BE1403" s="19"/>
      <c r="BF1403" s="19"/>
      <c r="BG1403" s="19"/>
      <c r="BH1403" s="19"/>
      <c r="BI1403" s="19"/>
      <c r="BJ1403" s="19"/>
    </row>
    <row r="1404" spans="1:62" ht="15" x14ac:dyDescent="0.2">
      <c r="A1404" s="19" t="s">
        <v>13165</v>
      </c>
      <c r="B1404" s="19" t="s">
        <v>1479</v>
      </c>
      <c r="C1404" s="43">
        <v>44659</v>
      </c>
      <c r="D1404" s="44">
        <v>0.59791666666666998</v>
      </c>
      <c r="E1404" s="19" t="s">
        <v>13166</v>
      </c>
      <c r="F1404" s="19" t="s">
        <v>13167</v>
      </c>
      <c r="G1404" s="19" t="s">
        <v>13168</v>
      </c>
      <c r="H1404" s="45">
        <v>1557.6</v>
      </c>
      <c r="I1404" s="45">
        <v>1746.39</v>
      </c>
      <c r="J1404" s="19" t="s">
        <v>1560</v>
      </c>
      <c r="K1404" s="19" t="s">
        <v>13169</v>
      </c>
      <c r="L1404" s="19" t="s">
        <v>13170</v>
      </c>
      <c r="M1404" s="19" t="s">
        <v>13171</v>
      </c>
      <c r="N1404" s="19" t="s">
        <v>13165</v>
      </c>
      <c r="O1404" s="19" t="s">
        <v>1641</v>
      </c>
      <c r="P1404" s="19" t="s">
        <v>1642</v>
      </c>
      <c r="Q1404" s="46">
        <v>240</v>
      </c>
      <c r="R1404" s="19" t="s">
        <v>1544</v>
      </c>
      <c r="S1404" s="19" t="s">
        <v>4070</v>
      </c>
      <c r="T1404" s="19" t="s">
        <v>4071</v>
      </c>
      <c r="U1404" s="19" t="s">
        <v>4072</v>
      </c>
      <c r="V1404" s="19" t="s">
        <v>2126</v>
      </c>
      <c r="W1404" s="19" t="s">
        <v>4073</v>
      </c>
      <c r="X1404" s="19" t="s">
        <v>4074</v>
      </c>
      <c r="Y1404" s="19" t="s">
        <v>4075</v>
      </c>
      <c r="Z1404" s="19" t="s">
        <v>4076</v>
      </c>
      <c r="AA1404" s="46">
        <v>468</v>
      </c>
      <c r="AB1404" s="19" t="s">
        <v>589</v>
      </c>
      <c r="AC1404" s="19" t="s">
        <v>335</v>
      </c>
      <c r="AD1404" s="19" t="s">
        <v>6594</v>
      </c>
      <c r="AE1404" s="19" t="s">
        <v>6595</v>
      </c>
      <c r="AF1404" s="19" t="s">
        <v>1719</v>
      </c>
      <c r="AG1404" s="19" t="s">
        <v>6596</v>
      </c>
      <c r="AH1404" s="19" t="s">
        <v>1594</v>
      </c>
      <c r="AI1404" s="19" t="s">
        <v>1595</v>
      </c>
      <c r="AJ1404" s="45">
        <v>0.05</v>
      </c>
      <c r="AK1404" s="45">
        <v>12</v>
      </c>
      <c r="AL1404" s="19" t="s">
        <v>1501</v>
      </c>
      <c r="AM1404" s="46">
        <v>20150</v>
      </c>
      <c r="AN1404" s="46">
        <v>12035</v>
      </c>
      <c r="AO1404" s="46">
        <v>8115</v>
      </c>
      <c r="AP1404" s="45">
        <v>276</v>
      </c>
      <c r="AQ1404" s="45"/>
      <c r="AR1404" s="45" t="str">
        <f>IFERROR(VLOOKUP(AB1404,'Pedidos marco'!$A$1:$D$10000,4,0)," ")</f>
        <v xml:space="preserve"> </v>
      </c>
      <c r="AS1404" s="45">
        <f t="shared" si="147"/>
        <v>8</v>
      </c>
      <c r="AT1404" s="45" t="str">
        <f t="shared" si="148"/>
        <v>08</v>
      </c>
      <c r="AU1404" s="47">
        <v>12</v>
      </c>
      <c r="AV1404" s="19" t="str">
        <f t="shared" si="149"/>
        <v>04 April</v>
      </c>
      <c r="AW1404" s="19">
        <f t="shared" si="150"/>
        <v>1.1499999999999999</v>
      </c>
      <c r="AX1404" s="19">
        <f t="shared" si="151"/>
        <v>23</v>
      </c>
      <c r="AY1404" s="19" t="e">
        <f>VLOOKUP(AG1404,Cías!$A$1:$E$10000,5,0)</f>
        <v>#N/A</v>
      </c>
      <c r="AZ1404" s="19" t="str">
        <f t="shared" si="152"/>
        <v>1020170</v>
      </c>
      <c r="BA1404" s="19" t="str">
        <f t="shared" si="153"/>
        <v>VILLEGAS PASQUEL DARWIN EDMUNDO</v>
      </c>
      <c r="BB1404" s="19" t="e">
        <f>VLOOKUP(AG1404,Cías!$A$1:$E$10000,3,0)</f>
        <v>#N/A</v>
      </c>
      <c r="BC1404" s="19"/>
      <c r="BD1404" s="19"/>
      <c r="BE1404" s="19"/>
      <c r="BF1404" s="19"/>
      <c r="BG1404" s="19"/>
      <c r="BH1404" s="19"/>
      <c r="BI1404" s="19"/>
      <c r="BJ1404" s="19"/>
    </row>
    <row r="1405" spans="1:62" ht="15" x14ac:dyDescent="0.2">
      <c r="A1405" s="19" t="s">
        <v>13165</v>
      </c>
      <c r="B1405" s="19" t="s">
        <v>1479</v>
      </c>
      <c r="C1405" s="43">
        <v>44659</v>
      </c>
      <c r="D1405" s="44">
        <v>0.59791666666666998</v>
      </c>
      <c r="E1405" s="19" t="s">
        <v>13172</v>
      </c>
      <c r="F1405" s="19" t="s">
        <v>13173</v>
      </c>
      <c r="G1405" s="19" t="s">
        <v>13174</v>
      </c>
      <c r="H1405" s="45">
        <v>1620</v>
      </c>
      <c r="I1405" s="45">
        <v>1816.35</v>
      </c>
      <c r="J1405" s="19" t="s">
        <v>1560</v>
      </c>
      <c r="K1405" s="19" t="s">
        <v>13169</v>
      </c>
      <c r="L1405" s="19" t="s">
        <v>13175</v>
      </c>
      <c r="M1405" s="19" t="s">
        <v>13176</v>
      </c>
      <c r="N1405" s="19" t="s">
        <v>13165</v>
      </c>
      <c r="O1405" s="19" t="s">
        <v>1603</v>
      </c>
      <c r="P1405" s="19" t="s">
        <v>1604</v>
      </c>
      <c r="Q1405" s="46">
        <v>240</v>
      </c>
      <c r="R1405" s="19" t="s">
        <v>1544</v>
      </c>
      <c r="S1405" s="19" t="s">
        <v>4070</v>
      </c>
      <c r="T1405" s="19" t="s">
        <v>4071</v>
      </c>
      <c r="U1405" s="19" t="s">
        <v>4072</v>
      </c>
      <c r="V1405" s="19" t="s">
        <v>2126</v>
      </c>
      <c r="W1405" s="19" t="s">
        <v>4073</v>
      </c>
      <c r="X1405" s="19" t="s">
        <v>4074</v>
      </c>
      <c r="Y1405" s="19" t="s">
        <v>4075</v>
      </c>
      <c r="Z1405" s="19" t="s">
        <v>4076</v>
      </c>
      <c r="AA1405" s="46">
        <v>468</v>
      </c>
      <c r="AB1405" s="19" t="s">
        <v>589</v>
      </c>
      <c r="AC1405" s="19" t="s">
        <v>335</v>
      </c>
      <c r="AD1405" s="19" t="s">
        <v>6594</v>
      </c>
      <c r="AE1405" s="19" t="s">
        <v>6595</v>
      </c>
      <c r="AF1405" s="19" t="s">
        <v>1719</v>
      </c>
      <c r="AG1405" s="19" t="s">
        <v>6596</v>
      </c>
      <c r="AH1405" s="19" t="s">
        <v>1594</v>
      </c>
      <c r="AI1405" s="19" t="s">
        <v>1595</v>
      </c>
      <c r="AJ1405" s="45">
        <v>0.05</v>
      </c>
      <c r="AK1405" s="45">
        <v>12</v>
      </c>
      <c r="AL1405" s="19" t="s">
        <v>1501</v>
      </c>
      <c r="AM1405" s="46">
        <v>20150</v>
      </c>
      <c r="AN1405" s="46">
        <v>12035</v>
      </c>
      <c r="AO1405" s="46">
        <v>8115</v>
      </c>
      <c r="AP1405" s="45">
        <v>276</v>
      </c>
      <c r="AQ1405" s="45"/>
      <c r="AR1405" s="45" t="str">
        <f>IFERROR(VLOOKUP(AB1405,'Pedidos marco'!$A$1:$D$10000,4,0)," ")</f>
        <v xml:space="preserve"> </v>
      </c>
      <c r="AS1405" s="45">
        <f t="shared" si="147"/>
        <v>8</v>
      </c>
      <c r="AT1405" s="45" t="str">
        <f t="shared" si="148"/>
        <v>08</v>
      </c>
      <c r="AU1405" s="47">
        <v>12</v>
      </c>
      <c r="AV1405" s="19" t="str">
        <f t="shared" si="149"/>
        <v>04 April</v>
      </c>
      <c r="AW1405" s="19">
        <f t="shared" si="150"/>
        <v>1.1499999999999999</v>
      </c>
      <c r="AX1405" s="19">
        <f t="shared" si="151"/>
        <v>23</v>
      </c>
      <c r="AY1405" s="19" t="e">
        <f>VLOOKUP(AG1405,Cías!$A$1:$E$10000,5,0)</f>
        <v>#N/A</v>
      </c>
      <c r="AZ1405" s="19" t="str">
        <f t="shared" si="152"/>
        <v>1020170</v>
      </c>
      <c r="BA1405" s="19" t="str">
        <f t="shared" si="153"/>
        <v>VILLEGAS PASQUEL DARWIN EDMUNDO</v>
      </c>
      <c r="BB1405" s="19" t="e">
        <f>VLOOKUP(AG1405,Cías!$A$1:$E$10000,3,0)</f>
        <v>#N/A</v>
      </c>
      <c r="BC1405" s="19"/>
      <c r="BD1405" s="19"/>
      <c r="BE1405" s="19"/>
      <c r="BF1405" s="19"/>
      <c r="BG1405" s="19"/>
      <c r="BH1405" s="19"/>
      <c r="BI1405" s="19"/>
      <c r="BJ1405" s="19"/>
    </row>
    <row r="1406" spans="1:62" ht="15" x14ac:dyDescent="0.2">
      <c r="A1406" s="19" t="s">
        <v>13177</v>
      </c>
      <c r="B1406" s="19" t="s">
        <v>1479</v>
      </c>
      <c r="C1406" s="43">
        <v>44659</v>
      </c>
      <c r="D1406" s="44">
        <v>0.6</v>
      </c>
      <c r="E1406" s="19" t="s">
        <v>13178</v>
      </c>
      <c r="F1406" s="19" t="s">
        <v>13179</v>
      </c>
      <c r="G1406" s="19" t="s">
        <v>13180</v>
      </c>
      <c r="H1406" s="45">
        <v>3900.31</v>
      </c>
      <c r="I1406" s="45">
        <v>4373.0600000000004</v>
      </c>
      <c r="J1406" s="19" t="s">
        <v>1560</v>
      </c>
      <c r="K1406" s="19" t="s">
        <v>13181</v>
      </c>
      <c r="L1406" s="19" t="s">
        <v>13182</v>
      </c>
      <c r="M1406" s="19" t="s">
        <v>13183</v>
      </c>
      <c r="N1406" s="19" t="s">
        <v>13177</v>
      </c>
      <c r="O1406" s="19" t="s">
        <v>1486</v>
      </c>
      <c r="P1406" s="19" t="s">
        <v>1487</v>
      </c>
      <c r="Q1406" s="46">
        <v>31.51</v>
      </c>
      <c r="R1406" s="19" t="s">
        <v>1488</v>
      </c>
      <c r="S1406" s="19" t="s">
        <v>2270</v>
      </c>
      <c r="T1406" s="19" t="s">
        <v>2271</v>
      </c>
      <c r="U1406" s="19" t="s">
        <v>13184</v>
      </c>
      <c r="V1406" s="19" t="s">
        <v>13185</v>
      </c>
      <c r="W1406" s="19" t="s">
        <v>8241</v>
      </c>
      <c r="X1406" s="19" t="s">
        <v>13186</v>
      </c>
      <c r="Y1406" s="19" t="s">
        <v>13187</v>
      </c>
      <c r="Z1406" s="19" t="s">
        <v>13188</v>
      </c>
      <c r="AA1406" s="46">
        <v>544</v>
      </c>
      <c r="AB1406" s="19" t="s">
        <v>473</v>
      </c>
      <c r="AC1406" s="19" t="s">
        <v>96</v>
      </c>
      <c r="AD1406" s="19" t="s">
        <v>5747</v>
      </c>
      <c r="AE1406" s="19" t="s">
        <v>5748</v>
      </c>
      <c r="AF1406" s="19" t="s">
        <v>1497</v>
      </c>
      <c r="AG1406" s="19" t="s">
        <v>5749</v>
      </c>
      <c r="AH1406" s="19" t="s">
        <v>1499</v>
      </c>
      <c r="AI1406" s="19" t="s">
        <v>1500</v>
      </c>
      <c r="AJ1406" s="45">
        <v>0</v>
      </c>
      <c r="AK1406" s="45">
        <v>0</v>
      </c>
      <c r="AL1406" s="19" t="s">
        <v>1501</v>
      </c>
      <c r="AM1406" s="46">
        <v>49430</v>
      </c>
      <c r="AN1406" s="46">
        <v>31510</v>
      </c>
      <c r="AO1406" s="46">
        <v>17920</v>
      </c>
      <c r="AP1406" s="45">
        <v>1210.3</v>
      </c>
      <c r="AQ1406" s="45"/>
      <c r="AR1406" s="45" t="str">
        <f>IFERROR(VLOOKUP(AB1406,'Pedidos marco'!$A$1:$D$10000,4,0)," ")</f>
        <v xml:space="preserve"> </v>
      </c>
      <c r="AS1406" s="45">
        <f t="shared" si="147"/>
        <v>8</v>
      </c>
      <c r="AT1406" s="45" t="str">
        <f t="shared" si="148"/>
        <v>08</v>
      </c>
      <c r="AU1406" s="47">
        <v>31.51</v>
      </c>
      <c r="AV1406" s="19" t="str">
        <f t="shared" si="149"/>
        <v>04 April</v>
      </c>
      <c r="AW1406" s="19">
        <f t="shared" si="150"/>
        <v>38.410028562361148</v>
      </c>
      <c r="AX1406" s="19">
        <f t="shared" si="151"/>
        <v>38.410028562361148</v>
      </c>
      <c r="AY1406" s="19" t="e">
        <f>VLOOKUP(AG1406,Cías!$A$1:$E$10000,5,0)</f>
        <v>#N/A</v>
      </c>
      <c r="AZ1406" s="19" t="str">
        <f t="shared" si="152"/>
        <v>1013227</v>
      </c>
      <c r="BA1406" s="19" t="str">
        <f t="shared" si="153"/>
        <v>COMPAÑIA DE TRANSPORTE PESADO</v>
      </c>
      <c r="BB1406" s="19" t="e">
        <f>VLOOKUP(AG1406,Cías!$A$1:$E$10000,3,0)</f>
        <v>#N/A</v>
      </c>
      <c r="BC1406" s="19"/>
      <c r="BD1406" s="19"/>
      <c r="BE1406" s="19"/>
      <c r="BF1406" s="19"/>
      <c r="BG1406" s="19"/>
      <c r="BH1406" s="19"/>
      <c r="BI1406" s="19"/>
      <c r="BJ1406" s="19"/>
    </row>
    <row r="1407" spans="1:62" ht="15" x14ac:dyDescent="0.2">
      <c r="A1407" s="19" t="s">
        <v>13189</v>
      </c>
      <c r="B1407" s="19" t="s">
        <v>1479</v>
      </c>
      <c r="C1407" s="43">
        <v>44659</v>
      </c>
      <c r="D1407" s="44">
        <v>0.60138888888888997</v>
      </c>
      <c r="E1407" s="19" t="s">
        <v>13190</v>
      </c>
      <c r="F1407" s="19" t="s">
        <v>13191</v>
      </c>
      <c r="G1407" s="19" t="s">
        <v>13192</v>
      </c>
      <c r="H1407" s="45">
        <v>1314</v>
      </c>
      <c r="I1407" s="45">
        <v>1473.27</v>
      </c>
      <c r="J1407" s="19" t="s">
        <v>1560</v>
      </c>
      <c r="K1407" s="19" t="s">
        <v>13193</v>
      </c>
      <c r="L1407" s="19" t="s">
        <v>13194</v>
      </c>
      <c r="M1407" s="19" t="s">
        <v>13195</v>
      </c>
      <c r="N1407" s="19" t="s">
        <v>13189</v>
      </c>
      <c r="O1407" s="19" t="s">
        <v>1641</v>
      </c>
      <c r="P1407" s="19" t="s">
        <v>1642</v>
      </c>
      <c r="Q1407" s="46">
        <v>200</v>
      </c>
      <c r="R1407" s="19" t="s">
        <v>1544</v>
      </c>
      <c r="S1407" s="19" t="s">
        <v>1736</v>
      </c>
      <c r="T1407" s="19" t="s">
        <v>1737</v>
      </c>
      <c r="U1407" s="19" t="s">
        <v>13196</v>
      </c>
      <c r="V1407" s="19" t="s">
        <v>13197</v>
      </c>
      <c r="W1407" s="19" t="s">
        <v>13136</v>
      </c>
      <c r="X1407" s="19" t="s">
        <v>13198</v>
      </c>
      <c r="Y1407" s="19" t="s">
        <v>13199</v>
      </c>
      <c r="Z1407" s="19" t="s">
        <v>13200</v>
      </c>
      <c r="AA1407" s="46">
        <v>371</v>
      </c>
      <c r="AB1407" s="19" t="s">
        <v>543</v>
      </c>
      <c r="AC1407" s="19" t="s">
        <v>238</v>
      </c>
      <c r="AD1407" s="19" t="s">
        <v>6280</v>
      </c>
      <c r="AE1407" s="19" t="s">
        <v>6281</v>
      </c>
      <c r="AF1407" s="19" t="s">
        <v>1554</v>
      </c>
      <c r="AG1407" s="19" t="s">
        <v>6282</v>
      </c>
      <c r="AH1407" s="19" t="s">
        <v>1499</v>
      </c>
      <c r="AI1407" s="19" t="s">
        <v>1500</v>
      </c>
      <c r="AJ1407" s="45">
        <v>0</v>
      </c>
      <c r="AK1407" s="45">
        <v>0</v>
      </c>
      <c r="AL1407" s="19" t="s">
        <v>1501</v>
      </c>
      <c r="AM1407" s="46">
        <v>14532.222</v>
      </c>
      <c r="AN1407" s="46">
        <v>10022.222</v>
      </c>
      <c r="AO1407" s="46">
        <v>4510</v>
      </c>
      <c r="AP1407" s="45">
        <v>242</v>
      </c>
      <c r="AQ1407" s="45"/>
      <c r="AR1407" s="45" t="str">
        <f>IFERROR(VLOOKUP(AB1407,'Pedidos marco'!$A$1:$D$10000,4,0)," ")</f>
        <v xml:space="preserve"> </v>
      </c>
      <c r="AS1407" s="45">
        <f t="shared" si="147"/>
        <v>8</v>
      </c>
      <c r="AT1407" s="45" t="str">
        <f t="shared" si="148"/>
        <v>08</v>
      </c>
      <c r="AU1407" s="47">
        <v>10</v>
      </c>
      <c r="AV1407" s="19" t="str">
        <f t="shared" si="149"/>
        <v>04 April</v>
      </c>
      <c r="AW1407" s="19">
        <f t="shared" si="150"/>
        <v>1.21</v>
      </c>
      <c r="AX1407" s="19">
        <f t="shared" si="151"/>
        <v>24.2</v>
      </c>
      <c r="AY1407" s="19" t="e">
        <f>VLOOKUP(AG1407,Cías!$A$1:$E$10000,5,0)</f>
        <v>#N/A</v>
      </c>
      <c r="AZ1407" s="19" t="str">
        <f t="shared" si="152"/>
        <v>1014267</v>
      </c>
      <c r="BA1407" s="19" t="str">
        <f t="shared" si="153"/>
        <v>PILLAJO GUATEMAL VICTOR JULIO</v>
      </c>
      <c r="BB1407" s="19" t="e">
        <f>VLOOKUP(AG1407,Cías!$A$1:$E$10000,3,0)</f>
        <v>#N/A</v>
      </c>
      <c r="BC1407" s="19"/>
      <c r="BD1407" s="19"/>
      <c r="BE1407" s="19"/>
      <c r="BF1407" s="19"/>
      <c r="BG1407" s="19"/>
      <c r="BH1407" s="19"/>
      <c r="BI1407" s="19"/>
      <c r="BJ1407" s="19"/>
    </row>
    <row r="1408" spans="1:62" ht="15" x14ac:dyDescent="0.2">
      <c r="A1408" s="19" t="s">
        <v>13189</v>
      </c>
      <c r="B1408" s="19" t="s">
        <v>1479</v>
      </c>
      <c r="C1408" s="43">
        <v>44659</v>
      </c>
      <c r="D1408" s="44">
        <v>0.60138888888888997</v>
      </c>
      <c r="E1408" s="19" t="s">
        <v>13201</v>
      </c>
      <c r="F1408" s="19" t="s">
        <v>13202</v>
      </c>
      <c r="G1408" s="19" t="s">
        <v>13203</v>
      </c>
      <c r="H1408" s="45">
        <v>1094.4000000000001</v>
      </c>
      <c r="I1408" s="45">
        <v>1227.05</v>
      </c>
      <c r="J1408" s="19" t="s">
        <v>1560</v>
      </c>
      <c r="K1408" s="19" t="s">
        <v>13193</v>
      </c>
      <c r="L1408" s="19" t="s">
        <v>13204</v>
      </c>
      <c r="M1408" s="19" t="s">
        <v>13205</v>
      </c>
      <c r="N1408" s="19" t="s">
        <v>13189</v>
      </c>
      <c r="O1408" s="19" t="s">
        <v>1603</v>
      </c>
      <c r="P1408" s="19" t="s">
        <v>1604</v>
      </c>
      <c r="Q1408" s="46">
        <v>160</v>
      </c>
      <c r="R1408" s="19" t="s">
        <v>1544</v>
      </c>
      <c r="S1408" s="19" t="s">
        <v>1736</v>
      </c>
      <c r="T1408" s="19" t="s">
        <v>1737</v>
      </c>
      <c r="U1408" s="19" t="s">
        <v>13196</v>
      </c>
      <c r="V1408" s="19" t="s">
        <v>13197</v>
      </c>
      <c r="W1408" s="19" t="s">
        <v>13136</v>
      </c>
      <c r="X1408" s="19" t="s">
        <v>13198</v>
      </c>
      <c r="Y1408" s="19" t="s">
        <v>13199</v>
      </c>
      <c r="Z1408" s="19" t="s">
        <v>13200</v>
      </c>
      <c r="AA1408" s="46">
        <v>371</v>
      </c>
      <c r="AB1408" s="19" t="s">
        <v>543</v>
      </c>
      <c r="AC1408" s="19" t="s">
        <v>238</v>
      </c>
      <c r="AD1408" s="19" t="s">
        <v>6280</v>
      </c>
      <c r="AE1408" s="19" t="s">
        <v>6281</v>
      </c>
      <c r="AF1408" s="19" t="s">
        <v>1554</v>
      </c>
      <c r="AG1408" s="19" t="s">
        <v>6282</v>
      </c>
      <c r="AH1408" s="19" t="s">
        <v>1499</v>
      </c>
      <c r="AI1408" s="19" t="s">
        <v>1500</v>
      </c>
      <c r="AJ1408" s="45">
        <v>0</v>
      </c>
      <c r="AK1408" s="45">
        <v>0</v>
      </c>
      <c r="AL1408" s="19" t="s">
        <v>1501</v>
      </c>
      <c r="AM1408" s="46">
        <v>12527.778</v>
      </c>
      <c r="AN1408" s="46">
        <v>8017.7780000000002</v>
      </c>
      <c r="AO1408" s="46">
        <v>4510</v>
      </c>
      <c r="AP1408" s="45">
        <v>193.6</v>
      </c>
      <c r="AQ1408" s="45"/>
      <c r="AR1408" s="45" t="str">
        <f>IFERROR(VLOOKUP(AB1408,'Pedidos marco'!$A$1:$D$10000,4,0)," ")</f>
        <v xml:space="preserve"> </v>
      </c>
      <c r="AS1408" s="45">
        <f t="shared" si="147"/>
        <v>8</v>
      </c>
      <c r="AT1408" s="45" t="str">
        <f t="shared" si="148"/>
        <v>08</v>
      </c>
      <c r="AU1408" s="47">
        <v>8</v>
      </c>
      <c r="AV1408" s="19" t="str">
        <f t="shared" si="149"/>
        <v>04 April</v>
      </c>
      <c r="AW1408" s="19">
        <f t="shared" si="150"/>
        <v>1.21</v>
      </c>
      <c r="AX1408" s="19">
        <f t="shared" si="151"/>
        <v>24.2</v>
      </c>
      <c r="AY1408" s="19" t="e">
        <f>VLOOKUP(AG1408,Cías!$A$1:$E$10000,5,0)</f>
        <v>#N/A</v>
      </c>
      <c r="AZ1408" s="19" t="str">
        <f t="shared" si="152"/>
        <v>1014267</v>
      </c>
      <c r="BA1408" s="19" t="str">
        <f t="shared" si="153"/>
        <v>PILLAJO GUATEMAL VICTOR JULIO</v>
      </c>
      <c r="BB1408" s="19" t="e">
        <f>VLOOKUP(AG1408,Cías!$A$1:$E$10000,3,0)</f>
        <v>#N/A</v>
      </c>
      <c r="BC1408" s="19"/>
      <c r="BD1408" s="19"/>
      <c r="BE1408" s="19"/>
      <c r="BF1408" s="19"/>
      <c r="BG1408" s="19"/>
      <c r="BH1408" s="19"/>
      <c r="BI1408" s="19"/>
      <c r="BJ1408" s="19"/>
    </row>
    <row r="1409" spans="1:62" ht="15" x14ac:dyDescent="0.2">
      <c r="A1409" s="19" t="s">
        <v>13206</v>
      </c>
      <c r="B1409" s="19" t="s">
        <v>1479</v>
      </c>
      <c r="C1409" s="43">
        <v>44659</v>
      </c>
      <c r="D1409" s="44">
        <v>0.60416666666666996</v>
      </c>
      <c r="E1409" s="19" t="s">
        <v>13207</v>
      </c>
      <c r="F1409" s="19" t="s">
        <v>13208</v>
      </c>
      <c r="G1409" s="19" t="s">
        <v>13209</v>
      </c>
      <c r="H1409" s="45">
        <v>4440.18</v>
      </c>
      <c r="I1409" s="45">
        <v>4978.3599999999997</v>
      </c>
      <c r="J1409" s="19" t="s">
        <v>1560</v>
      </c>
      <c r="K1409" s="19" t="s">
        <v>13210</v>
      </c>
      <c r="L1409" s="19" t="s">
        <v>13211</v>
      </c>
      <c r="M1409" s="19" t="s">
        <v>13212</v>
      </c>
      <c r="N1409" s="19" t="s">
        <v>13206</v>
      </c>
      <c r="O1409" s="19" t="s">
        <v>2600</v>
      </c>
      <c r="P1409" s="19" t="s">
        <v>2601</v>
      </c>
      <c r="Q1409" s="46">
        <v>660</v>
      </c>
      <c r="R1409" s="19" t="s">
        <v>1544</v>
      </c>
      <c r="S1409" s="19" t="s">
        <v>1777</v>
      </c>
      <c r="T1409" s="19" t="s">
        <v>1778</v>
      </c>
      <c r="U1409" s="19" t="s">
        <v>3132</v>
      </c>
      <c r="V1409" s="19" t="s">
        <v>3133</v>
      </c>
      <c r="W1409" s="19" t="s">
        <v>2174</v>
      </c>
      <c r="X1409" s="19" t="s">
        <v>3134</v>
      </c>
      <c r="Y1409" s="19" t="s">
        <v>2176</v>
      </c>
      <c r="Z1409" s="19" t="s">
        <v>2177</v>
      </c>
      <c r="AA1409" s="46">
        <v>328</v>
      </c>
      <c r="AB1409" s="19" t="s">
        <v>572</v>
      </c>
      <c r="AC1409" s="19" t="s">
        <v>297</v>
      </c>
      <c r="AD1409" s="19" t="s">
        <v>13213</v>
      </c>
      <c r="AE1409" s="19" t="s">
        <v>1481</v>
      </c>
      <c r="AF1409" s="19" t="s">
        <v>1592</v>
      </c>
      <c r="AG1409" s="19" t="s">
        <v>13214</v>
      </c>
      <c r="AH1409" s="19" t="s">
        <v>1499</v>
      </c>
      <c r="AI1409" s="19" t="s">
        <v>1500</v>
      </c>
      <c r="AJ1409" s="45">
        <v>0</v>
      </c>
      <c r="AK1409" s="45">
        <v>0</v>
      </c>
      <c r="AL1409" s="19" t="s">
        <v>1501</v>
      </c>
      <c r="AM1409" s="46">
        <v>50430</v>
      </c>
      <c r="AN1409" s="46">
        <v>33110</v>
      </c>
      <c r="AO1409" s="46">
        <v>17320</v>
      </c>
      <c r="AP1409" s="45">
        <v>679.8</v>
      </c>
      <c r="AQ1409" s="45"/>
      <c r="AR1409" s="45" t="str">
        <f>IFERROR(VLOOKUP(AB1409,'Pedidos marco'!$A$1:$D$10000,4,0)," ")</f>
        <v xml:space="preserve"> </v>
      </c>
      <c r="AS1409" s="45">
        <f t="shared" si="147"/>
        <v>8</v>
      </c>
      <c r="AT1409" s="45" t="str">
        <f t="shared" si="148"/>
        <v>08</v>
      </c>
      <c r="AU1409" s="47">
        <v>33</v>
      </c>
      <c r="AV1409" s="19" t="str">
        <f t="shared" si="149"/>
        <v>04 April</v>
      </c>
      <c r="AW1409" s="19">
        <f t="shared" si="150"/>
        <v>1.03</v>
      </c>
      <c r="AX1409" s="19">
        <f t="shared" si="151"/>
        <v>20.599999999999998</v>
      </c>
      <c r="AY1409" s="19" t="e">
        <f>VLOOKUP(AG1409,Cías!$A$1:$E$10000,5,0)</f>
        <v>#N/A</v>
      </c>
      <c r="AZ1409" s="19" t="str">
        <f t="shared" si="152"/>
        <v>1013279</v>
      </c>
      <c r="BA1409" s="19" t="str">
        <f t="shared" si="153"/>
        <v>TAPIA CAMPAÑA NESTOR HEMIRO</v>
      </c>
      <c r="BB1409" s="19" t="e">
        <f>VLOOKUP(AG1409,Cías!$A$1:$E$10000,3,0)</f>
        <v>#N/A</v>
      </c>
      <c r="BC1409" s="19"/>
      <c r="BD1409" s="19"/>
      <c r="BE1409" s="19"/>
      <c r="BF1409" s="19"/>
      <c r="BG1409" s="19"/>
      <c r="BH1409" s="19"/>
      <c r="BI1409" s="19"/>
      <c r="BJ1409" s="19"/>
    </row>
    <row r="1410" spans="1:62" ht="15" x14ac:dyDescent="0.2">
      <c r="A1410" s="19" t="s">
        <v>13215</v>
      </c>
      <c r="B1410" s="19" t="s">
        <v>1479</v>
      </c>
      <c r="C1410" s="43">
        <v>44659</v>
      </c>
      <c r="D1410" s="44">
        <v>0.60763888888888995</v>
      </c>
      <c r="E1410" s="19" t="s">
        <v>13216</v>
      </c>
      <c r="F1410" s="19" t="s">
        <v>13217</v>
      </c>
      <c r="G1410" s="19" t="s">
        <v>13218</v>
      </c>
      <c r="H1410" s="45">
        <v>4332.04</v>
      </c>
      <c r="I1410" s="45">
        <v>4857.1099999999997</v>
      </c>
      <c r="J1410" s="19" t="s">
        <v>1560</v>
      </c>
      <c r="K1410" s="19" t="s">
        <v>13219</v>
      </c>
      <c r="L1410" s="19" t="s">
        <v>13220</v>
      </c>
      <c r="M1410" s="19" t="s">
        <v>13221</v>
      </c>
      <c r="N1410" s="19" t="s">
        <v>13215</v>
      </c>
      <c r="O1410" s="19" t="s">
        <v>367</v>
      </c>
      <c r="P1410" s="19" t="s">
        <v>368</v>
      </c>
      <c r="Q1410" s="46">
        <v>660</v>
      </c>
      <c r="R1410" s="19" t="s">
        <v>1544</v>
      </c>
      <c r="S1410" s="19" t="s">
        <v>2256</v>
      </c>
      <c r="T1410" s="19" t="s">
        <v>31</v>
      </c>
      <c r="U1410" s="19" t="s">
        <v>2257</v>
      </c>
      <c r="V1410" s="19" t="s">
        <v>2258</v>
      </c>
      <c r="W1410" s="19" t="s">
        <v>1586</v>
      </c>
      <c r="X1410" s="19" t="s">
        <v>2259</v>
      </c>
      <c r="Y1410" s="19" t="s">
        <v>1588</v>
      </c>
      <c r="Z1410" s="19" t="s">
        <v>1589</v>
      </c>
      <c r="AA1410" s="46">
        <v>250</v>
      </c>
      <c r="AB1410" s="19" t="s">
        <v>442</v>
      </c>
      <c r="AC1410" s="19" t="s">
        <v>31</v>
      </c>
      <c r="AD1410" s="19" t="s">
        <v>3581</v>
      </c>
      <c r="AE1410" s="19" t="s">
        <v>1481</v>
      </c>
      <c r="AF1410" s="19" t="s">
        <v>1592</v>
      </c>
      <c r="AG1410" s="19" t="s">
        <v>3582</v>
      </c>
      <c r="AH1410" s="19" t="s">
        <v>1499</v>
      </c>
      <c r="AI1410" s="19" t="s">
        <v>1500</v>
      </c>
      <c r="AJ1410" s="45">
        <v>0</v>
      </c>
      <c r="AK1410" s="45">
        <v>0</v>
      </c>
      <c r="AL1410" s="19" t="s">
        <v>1501</v>
      </c>
      <c r="AM1410" s="46">
        <v>50710</v>
      </c>
      <c r="AN1410" s="46">
        <v>33070</v>
      </c>
      <c r="AO1410" s="46">
        <v>17640</v>
      </c>
      <c r="AP1410" s="45">
        <v>594</v>
      </c>
      <c r="AQ1410" s="45"/>
      <c r="AR1410" s="45" t="str">
        <f>IFERROR(VLOOKUP(AB1410,'Pedidos marco'!$A$1:$D$10000,4,0)," ")</f>
        <v xml:space="preserve"> </v>
      </c>
      <c r="AS1410" s="45">
        <f t="shared" si="147"/>
        <v>8</v>
      </c>
      <c r="AT1410" s="45" t="str">
        <f t="shared" si="148"/>
        <v>08</v>
      </c>
      <c r="AU1410" s="47">
        <v>33</v>
      </c>
      <c r="AV1410" s="19" t="str">
        <f t="shared" si="149"/>
        <v>04 April</v>
      </c>
      <c r="AW1410" s="19">
        <f t="shared" si="150"/>
        <v>0.9</v>
      </c>
      <c r="AX1410" s="19">
        <f t="shared" si="151"/>
        <v>18</v>
      </c>
      <c r="AY1410" s="19" t="e">
        <f>VLOOKUP(AG1410,Cías!$A$1:$E$10000,5,0)</f>
        <v>#N/A</v>
      </c>
      <c r="AZ1410" s="19" t="str">
        <f t="shared" si="152"/>
        <v>1021138</v>
      </c>
      <c r="BA1410" s="19" t="str">
        <f t="shared" si="153"/>
        <v>ARCOS MENDOZA LUIS EDUARDO</v>
      </c>
      <c r="BB1410" s="19" t="e">
        <f>VLOOKUP(AG1410,Cías!$A$1:$E$10000,3,0)</f>
        <v>#N/A</v>
      </c>
      <c r="BC1410" s="19"/>
      <c r="BD1410" s="19"/>
      <c r="BE1410" s="19"/>
      <c r="BF1410" s="19"/>
      <c r="BG1410" s="19"/>
      <c r="BH1410" s="19"/>
      <c r="BI1410" s="19"/>
      <c r="BJ1410" s="19"/>
    </row>
    <row r="1411" spans="1:62" ht="15" x14ac:dyDescent="0.2">
      <c r="A1411" s="19" t="s">
        <v>13222</v>
      </c>
      <c r="B1411" s="19" t="s">
        <v>1479</v>
      </c>
      <c r="C1411" s="43">
        <v>44659</v>
      </c>
      <c r="D1411" s="44">
        <v>0.60833333333332995</v>
      </c>
      <c r="E1411" s="19" t="s">
        <v>13223</v>
      </c>
      <c r="F1411" s="19" t="s">
        <v>1481</v>
      </c>
      <c r="G1411" s="19" t="s">
        <v>1481</v>
      </c>
      <c r="H1411" s="45">
        <v>0</v>
      </c>
      <c r="I1411" s="45">
        <v>0</v>
      </c>
      <c r="J1411" s="19" t="s">
        <v>1482</v>
      </c>
      <c r="K1411" s="19" t="s">
        <v>13224</v>
      </c>
      <c r="L1411" s="19" t="s">
        <v>13225</v>
      </c>
      <c r="M1411" s="19" t="s">
        <v>13226</v>
      </c>
      <c r="N1411" s="19" t="s">
        <v>13222</v>
      </c>
      <c r="O1411" s="19" t="s">
        <v>371</v>
      </c>
      <c r="P1411" s="19" t="s">
        <v>372</v>
      </c>
      <c r="Q1411" s="46">
        <v>640</v>
      </c>
      <c r="R1411" s="19" t="s">
        <v>1544</v>
      </c>
      <c r="S1411" s="19" t="s">
        <v>2651</v>
      </c>
      <c r="T1411" s="19" t="s">
        <v>2652</v>
      </c>
      <c r="U1411" s="19" t="s">
        <v>5389</v>
      </c>
      <c r="V1411" s="19" t="s">
        <v>5390</v>
      </c>
      <c r="W1411" s="19" t="s">
        <v>1865</v>
      </c>
      <c r="X1411" s="19" t="s">
        <v>5391</v>
      </c>
      <c r="Y1411" s="19" t="s">
        <v>1867</v>
      </c>
      <c r="Z1411" s="19" t="s">
        <v>1868</v>
      </c>
      <c r="AA1411" s="46">
        <v>30</v>
      </c>
      <c r="AB1411" s="19" t="s">
        <v>13227</v>
      </c>
      <c r="AC1411" s="19" t="s">
        <v>1447</v>
      </c>
      <c r="AD1411" s="19" t="s">
        <v>13228</v>
      </c>
      <c r="AE1411" s="19" t="s">
        <v>1481</v>
      </c>
      <c r="AF1411" s="19" t="s">
        <v>1592</v>
      </c>
      <c r="AG1411" s="19" t="s">
        <v>13229</v>
      </c>
      <c r="AH1411" s="19" t="s">
        <v>1594</v>
      </c>
      <c r="AI1411" s="19" t="s">
        <v>1595</v>
      </c>
      <c r="AJ1411" s="45">
        <v>0.05</v>
      </c>
      <c r="AK1411" s="45">
        <v>32</v>
      </c>
      <c r="AL1411" s="19" t="s">
        <v>1501</v>
      </c>
      <c r="AM1411" s="46">
        <v>50380</v>
      </c>
      <c r="AN1411" s="46">
        <v>31990</v>
      </c>
      <c r="AO1411" s="46">
        <v>18390</v>
      </c>
      <c r="AP1411" s="45">
        <v>121.6</v>
      </c>
      <c r="AQ1411" s="45"/>
      <c r="AR1411" s="45" t="str">
        <f>IFERROR(VLOOKUP(AB1411,'Pedidos marco'!$A$1:$D$10000,4,0)," ")</f>
        <v xml:space="preserve"> </v>
      </c>
      <c r="AS1411" s="45">
        <f t="shared" si="147"/>
        <v>8</v>
      </c>
      <c r="AT1411" s="45" t="str">
        <f t="shared" si="148"/>
        <v>08</v>
      </c>
      <c r="AU1411" s="47">
        <v>32</v>
      </c>
      <c r="AV1411" s="19" t="str">
        <f t="shared" si="149"/>
        <v>04 April</v>
      </c>
      <c r="AW1411" s="19">
        <f t="shared" si="150"/>
        <v>0.19</v>
      </c>
      <c r="AX1411" s="19">
        <f t="shared" si="151"/>
        <v>3.8</v>
      </c>
      <c r="AY1411" s="19" t="e">
        <f>VLOOKUP(AG1411,Cías!$A$1:$E$10000,5,0)</f>
        <v>#N/A</v>
      </c>
      <c r="AZ1411" s="19" t="str">
        <f t="shared" si="152"/>
        <v>10008163</v>
      </c>
      <c r="BA1411" s="19" t="str">
        <f t="shared" si="153"/>
        <v>ESPARZA MENDEZ KEVIN ISRAEL</v>
      </c>
      <c r="BB1411" s="19" t="e">
        <f>VLOOKUP(AG1411,Cías!$A$1:$E$10000,3,0)</f>
        <v>#N/A</v>
      </c>
      <c r="BC1411" s="19"/>
      <c r="BD1411" s="19"/>
      <c r="BE1411" s="19"/>
      <c r="BF1411" s="19"/>
      <c r="BG1411" s="19"/>
      <c r="BH1411" s="19"/>
      <c r="BI1411" s="19"/>
      <c r="BJ1411" s="19"/>
    </row>
    <row r="1412" spans="1:62" ht="15" x14ac:dyDescent="0.2">
      <c r="A1412" s="19" t="s">
        <v>13230</v>
      </c>
      <c r="B1412" s="19" t="s">
        <v>1479</v>
      </c>
      <c r="C1412" s="43">
        <v>44659</v>
      </c>
      <c r="D1412" s="44">
        <v>0.60972222222221995</v>
      </c>
      <c r="E1412" s="19" t="s">
        <v>13231</v>
      </c>
      <c r="F1412" s="19" t="s">
        <v>13232</v>
      </c>
      <c r="G1412" s="19" t="s">
        <v>13233</v>
      </c>
      <c r="H1412" s="45">
        <v>3326.4</v>
      </c>
      <c r="I1412" s="45">
        <v>3729.58</v>
      </c>
      <c r="J1412" s="19" t="s">
        <v>1560</v>
      </c>
      <c r="K1412" s="19" t="s">
        <v>13234</v>
      </c>
      <c r="L1412" s="19" t="s">
        <v>13235</v>
      </c>
      <c r="M1412" s="19" t="s">
        <v>13236</v>
      </c>
      <c r="N1412" s="19" t="s">
        <v>13230</v>
      </c>
      <c r="O1412" s="19" t="s">
        <v>367</v>
      </c>
      <c r="P1412" s="19" t="s">
        <v>368</v>
      </c>
      <c r="Q1412" s="46">
        <v>480</v>
      </c>
      <c r="R1412" s="19" t="s">
        <v>1544</v>
      </c>
      <c r="S1412" s="19" t="s">
        <v>13237</v>
      </c>
      <c r="T1412" s="19" t="s">
        <v>13238</v>
      </c>
      <c r="U1412" s="19" t="s">
        <v>13239</v>
      </c>
      <c r="V1412" s="19" t="s">
        <v>13240</v>
      </c>
      <c r="W1412" s="19" t="s">
        <v>415</v>
      </c>
      <c r="X1412" s="19" t="s">
        <v>13241</v>
      </c>
      <c r="Y1412" s="19" t="s">
        <v>417</v>
      </c>
      <c r="Z1412" s="19" t="s">
        <v>2159</v>
      </c>
      <c r="AA1412" s="46">
        <v>110</v>
      </c>
      <c r="AB1412" s="19" t="s">
        <v>593</v>
      </c>
      <c r="AC1412" s="19" t="s">
        <v>343</v>
      </c>
      <c r="AD1412" s="19" t="s">
        <v>1933</v>
      </c>
      <c r="AE1412" s="19" t="s">
        <v>1934</v>
      </c>
      <c r="AF1412" s="19" t="s">
        <v>1719</v>
      </c>
      <c r="AG1412" s="19" t="s">
        <v>1935</v>
      </c>
      <c r="AH1412" s="19" t="s">
        <v>1594</v>
      </c>
      <c r="AI1412" s="19" t="s">
        <v>1595</v>
      </c>
      <c r="AJ1412" s="45">
        <v>0.05</v>
      </c>
      <c r="AK1412" s="45">
        <v>24</v>
      </c>
      <c r="AL1412" s="19" t="s">
        <v>1501</v>
      </c>
      <c r="AM1412" s="46">
        <v>38930</v>
      </c>
      <c r="AN1412" s="46">
        <v>24050</v>
      </c>
      <c r="AO1412" s="46">
        <v>14880</v>
      </c>
      <c r="AP1412" s="45">
        <v>220.8</v>
      </c>
      <c r="AQ1412" s="45"/>
      <c r="AR1412" s="45" t="str">
        <f>IFERROR(VLOOKUP(AB1412,'Pedidos marco'!$A$1:$D$10000,4,0)," ")</f>
        <v xml:space="preserve"> </v>
      </c>
      <c r="AS1412" s="45">
        <f t="shared" ref="AS1412:AS1475" si="154">DAY(C1412)</f>
        <v>8</v>
      </c>
      <c r="AT1412" s="45" t="str">
        <f t="shared" ref="AT1412:AT1475" si="155">TEXT(AS1412,"dd")</f>
        <v>08</v>
      </c>
      <c r="AU1412" s="47">
        <v>24</v>
      </c>
      <c r="AV1412" s="19" t="str">
        <f t="shared" ref="AV1412:AV1475" si="156">TEXT(C1412,"MM MMMM")</f>
        <v>04 April</v>
      </c>
      <c r="AW1412" s="19">
        <f t="shared" ref="AW1412:AW1475" si="157">IFERROR(AP1412/Q1412,"")</f>
        <v>0.46</v>
      </c>
      <c r="AX1412" s="19">
        <f t="shared" ref="AX1412:AX1475" si="158">IFERROR(AP1412/AU1412,"")</f>
        <v>9.2000000000000011</v>
      </c>
      <c r="AY1412" s="19" t="e">
        <f>VLOOKUP(AG1412,Cías!$A$1:$E$10000,5,0)</f>
        <v>#N/A</v>
      </c>
      <c r="AZ1412" s="19" t="str">
        <f t="shared" ref="AZ1412:AZ1475" si="159">AB1412</f>
        <v>1013102</v>
      </c>
      <c r="BA1412" s="19" t="str">
        <f t="shared" ref="BA1412:BA1475" si="160">AC1412</f>
        <v>VIZCAINO FLORES JENNY NARCISA</v>
      </c>
      <c r="BB1412" s="19" t="e">
        <f>VLOOKUP(AG1412,Cías!$A$1:$E$10000,3,0)</f>
        <v>#N/A</v>
      </c>
      <c r="BC1412" s="19"/>
      <c r="BD1412" s="19"/>
      <c r="BE1412" s="19"/>
      <c r="BF1412" s="19"/>
      <c r="BG1412" s="19"/>
      <c r="BH1412" s="19"/>
      <c r="BI1412" s="19"/>
      <c r="BJ1412" s="19"/>
    </row>
    <row r="1413" spans="1:62" ht="15" x14ac:dyDescent="0.2">
      <c r="A1413" s="19" t="s">
        <v>13242</v>
      </c>
      <c r="B1413" s="19" t="s">
        <v>1479</v>
      </c>
      <c r="C1413" s="43">
        <v>44659</v>
      </c>
      <c r="D1413" s="44">
        <v>0.61041666666667005</v>
      </c>
      <c r="E1413" s="19" t="s">
        <v>13243</v>
      </c>
      <c r="F1413" s="19" t="s">
        <v>13244</v>
      </c>
      <c r="G1413" s="19" t="s">
        <v>13245</v>
      </c>
      <c r="H1413" s="45">
        <v>2390</v>
      </c>
      <c r="I1413" s="45">
        <v>2679.68</v>
      </c>
      <c r="J1413" s="19" t="s">
        <v>1560</v>
      </c>
      <c r="K1413" s="19" t="s">
        <v>13246</v>
      </c>
      <c r="L1413" s="19" t="s">
        <v>13247</v>
      </c>
      <c r="M1413" s="19" t="s">
        <v>13248</v>
      </c>
      <c r="N1413" s="19" t="s">
        <v>13242</v>
      </c>
      <c r="O1413" s="19" t="s">
        <v>367</v>
      </c>
      <c r="P1413" s="19" t="s">
        <v>368</v>
      </c>
      <c r="Q1413" s="46">
        <v>360</v>
      </c>
      <c r="R1413" s="19" t="s">
        <v>1544</v>
      </c>
      <c r="S1413" s="19" t="s">
        <v>1696</v>
      </c>
      <c r="T1413" s="19" t="s">
        <v>72</v>
      </c>
      <c r="U1413" s="19" t="s">
        <v>4781</v>
      </c>
      <c r="V1413" s="19" t="s">
        <v>4782</v>
      </c>
      <c r="W1413" s="19" t="s">
        <v>415</v>
      </c>
      <c r="X1413" s="19" t="s">
        <v>4783</v>
      </c>
      <c r="Y1413" s="19" t="s">
        <v>3559</v>
      </c>
      <c r="Z1413" s="19" t="s">
        <v>3560</v>
      </c>
      <c r="AA1413" s="46">
        <v>67</v>
      </c>
      <c r="AB1413" s="19" t="s">
        <v>461</v>
      </c>
      <c r="AC1413" s="19" t="s">
        <v>72</v>
      </c>
      <c r="AD1413" s="19" t="s">
        <v>1702</v>
      </c>
      <c r="AE1413" s="19" t="s">
        <v>1703</v>
      </c>
      <c r="AF1413" s="19" t="s">
        <v>1554</v>
      </c>
      <c r="AG1413" s="19" t="s">
        <v>1704</v>
      </c>
      <c r="AH1413" s="19" t="s">
        <v>1499</v>
      </c>
      <c r="AI1413" s="19" t="s">
        <v>1500</v>
      </c>
      <c r="AJ1413" s="45">
        <v>0</v>
      </c>
      <c r="AK1413" s="45">
        <v>0</v>
      </c>
      <c r="AL1413" s="19" t="s">
        <v>1501</v>
      </c>
      <c r="AM1413" s="46">
        <v>27040</v>
      </c>
      <c r="AN1413" s="46">
        <v>18000</v>
      </c>
      <c r="AO1413" s="46">
        <v>9040</v>
      </c>
      <c r="AP1413" s="45">
        <v>118.8</v>
      </c>
      <c r="AQ1413" s="45"/>
      <c r="AR1413" s="45" t="str">
        <f>IFERROR(VLOOKUP(AB1413,'Pedidos marco'!$A$1:$D$10000,4,0)," ")</f>
        <v xml:space="preserve"> </v>
      </c>
      <c r="AS1413" s="45">
        <f t="shared" si="154"/>
        <v>8</v>
      </c>
      <c r="AT1413" s="45" t="str">
        <f t="shared" si="155"/>
        <v>08</v>
      </c>
      <c r="AU1413" s="47">
        <v>18</v>
      </c>
      <c r="AV1413" s="19" t="str">
        <f t="shared" si="156"/>
        <v>04 April</v>
      </c>
      <c r="AW1413" s="19">
        <f t="shared" si="157"/>
        <v>0.33</v>
      </c>
      <c r="AX1413" s="19">
        <f t="shared" si="158"/>
        <v>6.6</v>
      </c>
      <c r="AY1413" s="19" t="e">
        <f>VLOOKUP(AG1413,Cías!$A$1:$E$10000,5,0)</f>
        <v>#N/A</v>
      </c>
      <c r="AZ1413" s="19" t="str">
        <f t="shared" si="159"/>
        <v>1013388</v>
      </c>
      <c r="BA1413" s="19" t="str">
        <f t="shared" si="160"/>
        <v>CAMPAÑA MALDONADO BLANCA CECILIA</v>
      </c>
      <c r="BB1413" s="19" t="e">
        <f>VLOOKUP(AG1413,Cías!$A$1:$E$10000,3,0)</f>
        <v>#N/A</v>
      </c>
      <c r="BC1413" s="19"/>
      <c r="BD1413" s="19"/>
      <c r="BE1413" s="19"/>
      <c r="BF1413" s="19"/>
      <c r="BG1413" s="19"/>
      <c r="BH1413" s="19"/>
      <c r="BI1413" s="19"/>
      <c r="BJ1413" s="19"/>
    </row>
    <row r="1414" spans="1:62" ht="15" x14ac:dyDescent="0.2">
      <c r="A1414" s="19" t="s">
        <v>13249</v>
      </c>
      <c r="B1414" s="19" t="s">
        <v>1479</v>
      </c>
      <c r="C1414" s="43">
        <v>44659</v>
      </c>
      <c r="D1414" s="44">
        <v>0.61180555555556004</v>
      </c>
      <c r="E1414" s="19" t="s">
        <v>13250</v>
      </c>
      <c r="F1414" s="19" t="s">
        <v>13251</v>
      </c>
      <c r="G1414" s="19" t="s">
        <v>13252</v>
      </c>
      <c r="H1414" s="45">
        <v>557.6</v>
      </c>
      <c r="I1414" s="45">
        <v>625.17999999999995</v>
      </c>
      <c r="J1414" s="19" t="s">
        <v>1560</v>
      </c>
      <c r="K1414" s="19" t="s">
        <v>13253</v>
      </c>
      <c r="L1414" s="19" t="s">
        <v>13254</v>
      </c>
      <c r="M1414" s="19" t="s">
        <v>13255</v>
      </c>
      <c r="N1414" s="19" t="s">
        <v>13249</v>
      </c>
      <c r="O1414" s="19" t="s">
        <v>371</v>
      </c>
      <c r="P1414" s="19" t="s">
        <v>372</v>
      </c>
      <c r="Q1414" s="46">
        <v>80</v>
      </c>
      <c r="R1414" s="19" t="s">
        <v>1544</v>
      </c>
      <c r="S1414" s="19" t="s">
        <v>1825</v>
      </c>
      <c r="T1414" s="19" t="s">
        <v>1826</v>
      </c>
      <c r="U1414" s="19" t="s">
        <v>4297</v>
      </c>
      <c r="V1414" s="19" t="s">
        <v>4298</v>
      </c>
      <c r="W1414" s="19" t="s">
        <v>1829</v>
      </c>
      <c r="X1414" s="19" t="s">
        <v>4299</v>
      </c>
      <c r="Y1414" s="19" t="s">
        <v>1831</v>
      </c>
      <c r="Z1414" s="19" t="s">
        <v>1832</v>
      </c>
      <c r="AA1414" s="46">
        <v>8</v>
      </c>
      <c r="AB1414" s="19" t="s">
        <v>444</v>
      </c>
      <c r="AC1414" s="19" t="s">
        <v>35</v>
      </c>
      <c r="AD1414" s="19" t="s">
        <v>5448</v>
      </c>
      <c r="AE1414" s="19" t="s">
        <v>5449</v>
      </c>
      <c r="AF1414" s="19" t="s">
        <v>1592</v>
      </c>
      <c r="AG1414" s="19" t="s">
        <v>5450</v>
      </c>
      <c r="AH1414" s="19" t="s">
        <v>1594</v>
      </c>
      <c r="AI1414" s="19" t="s">
        <v>1595</v>
      </c>
      <c r="AJ1414" s="45">
        <v>0.05</v>
      </c>
      <c r="AK1414" s="45">
        <v>4</v>
      </c>
      <c r="AL1414" s="19" t="s">
        <v>1501</v>
      </c>
      <c r="AM1414" s="46">
        <v>13241.25</v>
      </c>
      <c r="AN1414" s="46">
        <v>4011.25</v>
      </c>
      <c r="AO1414" s="46">
        <v>9230</v>
      </c>
      <c r="AP1414" s="45">
        <v>7.2</v>
      </c>
      <c r="AQ1414" s="45"/>
      <c r="AR1414" s="45" t="str">
        <f>IFERROR(VLOOKUP(AB1414,'Pedidos marco'!$A$1:$D$10000,4,0)," ")</f>
        <v xml:space="preserve"> </v>
      </c>
      <c r="AS1414" s="45">
        <f t="shared" si="154"/>
        <v>8</v>
      </c>
      <c r="AT1414" s="45" t="str">
        <f t="shared" si="155"/>
        <v>08</v>
      </c>
      <c r="AU1414" s="47">
        <v>4</v>
      </c>
      <c r="AV1414" s="19" t="str">
        <f t="shared" si="156"/>
        <v>04 April</v>
      </c>
      <c r="AW1414" s="19">
        <f t="shared" si="157"/>
        <v>0.09</v>
      </c>
      <c r="AX1414" s="19">
        <f t="shared" si="158"/>
        <v>1.8</v>
      </c>
      <c r="AY1414" s="19" t="e">
        <f>VLOOKUP(AG1414,Cías!$A$1:$E$10000,5,0)</f>
        <v>#N/A</v>
      </c>
      <c r="AZ1414" s="19" t="str">
        <f t="shared" si="159"/>
        <v>10003459</v>
      </c>
      <c r="BA1414" s="19" t="str">
        <f t="shared" si="160"/>
        <v>AYALA LOPEZ PABLO ROBERTO</v>
      </c>
      <c r="BB1414" s="19" t="e">
        <f>VLOOKUP(AG1414,Cías!$A$1:$E$10000,3,0)</f>
        <v>#N/A</v>
      </c>
      <c r="BC1414" s="19"/>
      <c r="BD1414" s="19"/>
      <c r="BE1414" s="19"/>
      <c r="BF1414" s="19"/>
      <c r="BG1414" s="19"/>
      <c r="BH1414" s="19"/>
      <c r="BI1414" s="19"/>
      <c r="BJ1414" s="19"/>
    </row>
    <row r="1415" spans="1:62" ht="15" x14ac:dyDescent="0.2">
      <c r="A1415" s="19" t="s">
        <v>13249</v>
      </c>
      <c r="B1415" s="19" t="s">
        <v>1479</v>
      </c>
      <c r="C1415" s="43">
        <v>44659</v>
      </c>
      <c r="D1415" s="44">
        <v>0.61180555555556004</v>
      </c>
      <c r="E1415" s="19" t="s">
        <v>13256</v>
      </c>
      <c r="F1415" s="19" t="s">
        <v>13257</v>
      </c>
      <c r="G1415" s="19" t="s">
        <v>13258</v>
      </c>
      <c r="H1415" s="45">
        <v>3864</v>
      </c>
      <c r="I1415" s="45">
        <v>4332.34</v>
      </c>
      <c r="J1415" s="19" t="s">
        <v>1560</v>
      </c>
      <c r="K1415" s="19" t="s">
        <v>13253</v>
      </c>
      <c r="L1415" s="19" t="s">
        <v>13259</v>
      </c>
      <c r="M1415" s="19" t="s">
        <v>13260</v>
      </c>
      <c r="N1415" s="19" t="s">
        <v>13249</v>
      </c>
      <c r="O1415" s="19" t="s">
        <v>367</v>
      </c>
      <c r="P1415" s="19" t="s">
        <v>368</v>
      </c>
      <c r="Q1415" s="46">
        <v>560</v>
      </c>
      <c r="R1415" s="19" t="s">
        <v>1544</v>
      </c>
      <c r="S1415" s="19" t="s">
        <v>1825</v>
      </c>
      <c r="T1415" s="19" t="s">
        <v>1826</v>
      </c>
      <c r="U1415" s="19" t="s">
        <v>4297</v>
      </c>
      <c r="V1415" s="19" t="s">
        <v>4298</v>
      </c>
      <c r="W1415" s="19" t="s">
        <v>1829</v>
      </c>
      <c r="X1415" s="19" t="s">
        <v>4299</v>
      </c>
      <c r="Y1415" s="19" t="s">
        <v>1831</v>
      </c>
      <c r="Z1415" s="19" t="s">
        <v>1832</v>
      </c>
      <c r="AA1415" s="46">
        <v>8</v>
      </c>
      <c r="AB1415" s="19" t="s">
        <v>444</v>
      </c>
      <c r="AC1415" s="19" t="s">
        <v>35</v>
      </c>
      <c r="AD1415" s="19" t="s">
        <v>5448</v>
      </c>
      <c r="AE1415" s="19" t="s">
        <v>5449</v>
      </c>
      <c r="AF1415" s="19" t="s">
        <v>1592</v>
      </c>
      <c r="AG1415" s="19" t="s">
        <v>5450</v>
      </c>
      <c r="AH1415" s="19" t="s">
        <v>1594</v>
      </c>
      <c r="AI1415" s="19" t="s">
        <v>1595</v>
      </c>
      <c r="AJ1415" s="45">
        <v>0.05</v>
      </c>
      <c r="AK1415" s="45">
        <v>28</v>
      </c>
      <c r="AL1415" s="19" t="s">
        <v>1501</v>
      </c>
      <c r="AM1415" s="46">
        <v>37308.75</v>
      </c>
      <c r="AN1415" s="46">
        <v>28078.75</v>
      </c>
      <c r="AO1415" s="46">
        <v>9230</v>
      </c>
      <c r="AP1415" s="45">
        <v>50.4</v>
      </c>
      <c r="AQ1415" s="45"/>
      <c r="AR1415" s="45" t="str">
        <f>IFERROR(VLOOKUP(AB1415,'Pedidos marco'!$A$1:$D$10000,4,0)," ")</f>
        <v xml:space="preserve"> </v>
      </c>
      <c r="AS1415" s="45">
        <f t="shared" si="154"/>
        <v>8</v>
      </c>
      <c r="AT1415" s="45" t="str">
        <f t="shared" si="155"/>
        <v>08</v>
      </c>
      <c r="AU1415" s="47">
        <v>28</v>
      </c>
      <c r="AV1415" s="19" t="str">
        <f t="shared" si="156"/>
        <v>04 April</v>
      </c>
      <c r="AW1415" s="19">
        <f t="shared" si="157"/>
        <v>0.09</v>
      </c>
      <c r="AX1415" s="19">
        <f t="shared" si="158"/>
        <v>1.8</v>
      </c>
      <c r="AY1415" s="19" t="e">
        <f>VLOOKUP(AG1415,Cías!$A$1:$E$10000,5,0)</f>
        <v>#N/A</v>
      </c>
      <c r="AZ1415" s="19" t="str">
        <f t="shared" si="159"/>
        <v>10003459</v>
      </c>
      <c r="BA1415" s="19" t="str">
        <f t="shared" si="160"/>
        <v>AYALA LOPEZ PABLO ROBERTO</v>
      </c>
      <c r="BB1415" s="19" t="e">
        <f>VLOOKUP(AG1415,Cías!$A$1:$E$10000,3,0)</f>
        <v>#N/A</v>
      </c>
      <c r="BC1415" s="19"/>
      <c r="BD1415" s="19"/>
      <c r="BE1415" s="19"/>
      <c r="BF1415" s="19"/>
      <c r="BG1415" s="19"/>
      <c r="BH1415" s="19"/>
      <c r="BI1415" s="19"/>
      <c r="BJ1415" s="19"/>
    </row>
    <row r="1416" spans="1:62" ht="15" x14ac:dyDescent="0.2">
      <c r="A1416" s="19" t="s">
        <v>13261</v>
      </c>
      <c r="B1416" s="19" t="s">
        <v>1479</v>
      </c>
      <c r="C1416" s="43">
        <v>44659</v>
      </c>
      <c r="D1416" s="44">
        <v>0.61319444444444005</v>
      </c>
      <c r="E1416" s="19" t="s">
        <v>13262</v>
      </c>
      <c r="F1416" s="19" t="s">
        <v>13263</v>
      </c>
      <c r="G1416" s="19" t="s">
        <v>13264</v>
      </c>
      <c r="H1416" s="45">
        <v>2545.1999999999998</v>
      </c>
      <c r="I1416" s="45">
        <v>2853.69</v>
      </c>
      <c r="J1416" s="19" t="s">
        <v>1560</v>
      </c>
      <c r="K1416" s="19" t="s">
        <v>13265</v>
      </c>
      <c r="L1416" s="19" t="s">
        <v>13266</v>
      </c>
      <c r="M1416" s="19" t="s">
        <v>13267</v>
      </c>
      <c r="N1416" s="19" t="s">
        <v>13261</v>
      </c>
      <c r="O1416" s="19" t="s">
        <v>1603</v>
      </c>
      <c r="P1416" s="19" t="s">
        <v>1604</v>
      </c>
      <c r="Q1416" s="46">
        <v>360</v>
      </c>
      <c r="R1416" s="19" t="s">
        <v>1544</v>
      </c>
      <c r="S1416" s="19" t="s">
        <v>2914</v>
      </c>
      <c r="T1416" s="19" t="s">
        <v>2915</v>
      </c>
      <c r="U1416" s="19" t="s">
        <v>2916</v>
      </c>
      <c r="V1416" s="19" t="s">
        <v>2917</v>
      </c>
      <c r="W1416" s="19" t="s">
        <v>2144</v>
      </c>
      <c r="X1416" s="19" t="s">
        <v>2918</v>
      </c>
      <c r="Y1416" s="19" t="s">
        <v>2146</v>
      </c>
      <c r="Z1416" s="19" t="s">
        <v>2147</v>
      </c>
      <c r="AA1416" s="46">
        <v>388</v>
      </c>
      <c r="AB1416" s="19" t="s">
        <v>493</v>
      </c>
      <c r="AC1416" s="19" t="s">
        <v>135</v>
      </c>
      <c r="AD1416" s="19" t="s">
        <v>4204</v>
      </c>
      <c r="AE1416" s="19" t="s">
        <v>1481</v>
      </c>
      <c r="AF1416" s="19" t="s">
        <v>1554</v>
      </c>
      <c r="AG1416" s="19" t="s">
        <v>4205</v>
      </c>
      <c r="AH1416" s="19" t="s">
        <v>1499</v>
      </c>
      <c r="AI1416" s="19" t="s">
        <v>1500</v>
      </c>
      <c r="AJ1416" s="45">
        <v>0</v>
      </c>
      <c r="AK1416" s="45">
        <v>0</v>
      </c>
      <c r="AL1416" s="19" t="s">
        <v>1501</v>
      </c>
      <c r="AM1416" s="46">
        <v>26980</v>
      </c>
      <c r="AN1416" s="46">
        <v>17960</v>
      </c>
      <c r="AO1416" s="46">
        <v>9020</v>
      </c>
      <c r="AP1416" s="45">
        <v>381.6</v>
      </c>
      <c r="AQ1416" s="45"/>
      <c r="AR1416" s="45" t="str">
        <f>IFERROR(VLOOKUP(AB1416,'Pedidos marco'!$A$1:$D$10000,4,0)," ")</f>
        <v xml:space="preserve"> </v>
      </c>
      <c r="AS1416" s="45">
        <f t="shared" si="154"/>
        <v>8</v>
      </c>
      <c r="AT1416" s="45" t="str">
        <f t="shared" si="155"/>
        <v>08</v>
      </c>
      <c r="AU1416" s="47">
        <v>18</v>
      </c>
      <c r="AV1416" s="19" t="str">
        <f t="shared" si="156"/>
        <v>04 April</v>
      </c>
      <c r="AW1416" s="19">
        <f t="shared" si="157"/>
        <v>1.06</v>
      </c>
      <c r="AX1416" s="19">
        <f t="shared" si="158"/>
        <v>21.200000000000003</v>
      </c>
      <c r="AY1416" s="19" t="e">
        <f>VLOOKUP(AG1416,Cías!$A$1:$E$10000,5,0)</f>
        <v>#N/A</v>
      </c>
      <c r="AZ1416" s="19" t="str">
        <f t="shared" si="159"/>
        <v>1020060</v>
      </c>
      <c r="BA1416" s="19" t="str">
        <f t="shared" si="160"/>
        <v>FUERTES RUEDA HUGO BALDOMERO</v>
      </c>
      <c r="BB1416" s="19" t="e">
        <f>VLOOKUP(AG1416,Cías!$A$1:$E$10000,3,0)</f>
        <v>#N/A</v>
      </c>
      <c r="BC1416" s="19"/>
      <c r="BD1416" s="19"/>
      <c r="BE1416" s="19"/>
      <c r="BF1416" s="19"/>
      <c r="BG1416" s="19"/>
      <c r="BH1416" s="19"/>
      <c r="BI1416" s="19"/>
      <c r="BJ1416" s="19"/>
    </row>
    <row r="1417" spans="1:62" ht="15" x14ac:dyDescent="0.2">
      <c r="A1417" s="19" t="s">
        <v>13268</v>
      </c>
      <c r="B1417" s="19" t="s">
        <v>1479</v>
      </c>
      <c r="C1417" s="43">
        <v>44659</v>
      </c>
      <c r="D1417" s="44">
        <v>0.61458333333333004</v>
      </c>
      <c r="E1417" s="19" t="s">
        <v>13269</v>
      </c>
      <c r="F1417" s="19" t="s">
        <v>13270</v>
      </c>
      <c r="G1417" s="19" t="s">
        <v>13271</v>
      </c>
      <c r="H1417" s="45">
        <v>4422.3999999999996</v>
      </c>
      <c r="I1417" s="45">
        <v>4958.43</v>
      </c>
      <c r="J1417" s="19" t="s">
        <v>1560</v>
      </c>
      <c r="K1417" s="19" t="s">
        <v>13272</v>
      </c>
      <c r="L1417" s="19" t="s">
        <v>13273</v>
      </c>
      <c r="M1417" s="19" t="s">
        <v>13274</v>
      </c>
      <c r="N1417" s="19" t="s">
        <v>13268</v>
      </c>
      <c r="O1417" s="19" t="s">
        <v>1603</v>
      </c>
      <c r="P1417" s="19" t="s">
        <v>1604</v>
      </c>
      <c r="Q1417" s="46">
        <v>640</v>
      </c>
      <c r="R1417" s="19" t="s">
        <v>1544</v>
      </c>
      <c r="S1417" s="19" t="s">
        <v>5842</v>
      </c>
      <c r="T1417" s="19" t="s">
        <v>5843</v>
      </c>
      <c r="U1417" s="19" t="s">
        <v>13275</v>
      </c>
      <c r="V1417" s="19" t="s">
        <v>13276</v>
      </c>
      <c r="W1417" s="19" t="s">
        <v>5202</v>
      </c>
      <c r="X1417" s="19" t="s">
        <v>13277</v>
      </c>
      <c r="Y1417" s="19" t="s">
        <v>7923</v>
      </c>
      <c r="Z1417" s="19" t="s">
        <v>7924</v>
      </c>
      <c r="AA1417" s="46">
        <v>359</v>
      </c>
      <c r="AB1417" s="19" t="s">
        <v>481</v>
      </c>
      <c r="AC1417" s="19" t="s">
        <v>112</v>
      </c>
      <c r="AD1417" s="19" t="s">
        <v>3240</v>
      </c>
      <c r="AE1417" s="19" t="s">
        <v>3241</v>
      </c>
      <c r="AF1417" s="19" t="s">
        <v>1592</v>
      </c>
      <c r="AG1417" s="19" t="s">
        <v>3242</v>
      </c>
      <c r="AH1417" s="19" t="s">
        <v>1594</v>
      </c>
      <c r="AI1417" s="19" t="s">
        <v>1595</v>
      </c>
      <c r="AJ1417" s="45">
        <v>0.05</v>
      </c>
      <c r="AK1417" s="45">
        <v>32</v>
      </c>
      <c r="AL1417" s="19" t="s">
        <v>1501</v>
      </c>
      <c r="AM1417" s="46">
        <v>49580</v>
      </c>
      <c r="AN1417" s="46">
        <v>32090</v>
      </c>
      <c r="AO1417" s="46">
        <v>17490</v>
      </c>
      <c r="AP1417" s="45">
        <v>870.4</v>
      </c>
      <c r="AQ1417" s="45"/>
      <c r="AR1417" s="45" t="str">
        <f>IFERROR(VLOOKUP(AB1417,'Pedidos marco'!$A$1:$D$10000,4,0)," ")</f>
        <v xml:space="preserve"> </v>
      </c>
      <c r="AS1417" s="45">
        <f t="shared" si="154"/>
        <v>8</v>
      </c>
      <c r="AT1417" s="45" t="str">
        <f t="shared" si="155"/>
        <v>08</v>
      </c>
      <c r="AU1417" s="47">
        <v>32</v>
      </c>
      <c r="AV1417" s="19" t="str">
        <f t="shared" si="156"/>
        <v>04 April</v>
      </c>
      <c r="AW1417" s="19">
        <f t="shared" si="157"/>
        <v>1.3599999999999999</v>
      </c>
      <c r="AX1417" s="19">
        <f t="shared" si="158"/>
        <v>27.2</v>
      </c>
      <c r="AY1417" s="19" t="e">
        <f>VLOOKUP(AG1417,Cías!$A$1:$E$10000,5,0)</f>
        <v>#N/A</v>
      </c>
      <c r="AZ1417" s="19" t="str">
        <f t="shared" si="159"/>
        <v>1013510</v>
      </c>
      <c r="BA1417" s="19" t="str">
        <f t="shared" si="160"/>
        <v>ESPARZA ENDARA ALVARO DAMIAN</v>
      </c>
      <c r="BB1417" s="19" t="e">
        <f>VLOOKUP(AG1417,Cías!$A$1:$E$10000,3,0)</f>
        <v>#N/A</v>
      </c>
      <c r="BC1417" s="19"/>
      <c r="BD1417" s="19"/>
      <c r="BE1417" s="19"/>
      <c r="BF1417" s="19"/>
      <c r="BG1417" s="19"/>
      <c r="BH1417" s="19"/>
      <c r="BI1417" s="19"/>
      <c r="BJ1417" s="19"/>
    </row>
    <row r="1418" spans="1:62" ht="15" x14ac:dyDescent="0.2">
      <c r="A1418" s="19" t="s">
        <v>13278</v>
      </c>
      <c r="B1418" s="19" t="s">
        <v>1479</v>
      </c>
      <c r="C1418" s="43">
        <v>44659</v>
      </c>
      <c r="D1418" s="44">
        <v>0.61666666666667003</v>
      </c>
      <c r="E1418" s="19" t="s">
        <v>13279</v>
      </c>
      <c r="F1418" s="19" t="s">
        <v>13280</v>
      </c>
      <c r="G1418" s="19" t="s">
        <v>13281</v>
      </c>
      <c r="H1418" s="45">
        <v>4353.7</v>
      </c>
      <c r="I1418" s="45">
        <v>4881.3900000000003</v>
      </c>
      <c r="J1418" s="19" t="s">
        <v>1560</v>
      </c>
      <c r="K1418" s="19" t="s">
        <v>13282</v>
      </c>
      <c r="L1418" s="19" t="s">
        <v>13283</v>
      </c>
      <c r="M1418" s="19" t="s">
        <v>13284</v>
      </c>
      <c r="N1418" s="19" t="s">
        <v>13278</v>
      </c>
      <c r="O1418" s="19" t="s">
        <v>367</v>
      </c>
      <c r="P1418" s="19" t="s">
        <v>368</v>
      </c>
      <c r="Q1418" s="46">
        <v>680</v>
      </c>
      <c r="R1418" s="19" t="s">
        <v>1544</v>
      </c>
      <c r="S1418" s="19" t="s">
        <v>1696</v>
      </c>
      <c r="T1418" s="19" t="s">
        <v>72</v>
      </c>
      <c r="U1418" s="19" t="s">
        <v>2329</v>
      </c>
      <c r="V1418" s="19" t="s">
        <v>2330</v>
      </c>
      <c r="W1418" s="19" t="s">
        <v>1548</v>
      </c>
      <c r="X1418" s="19" t="s">
        <v>2331</v>
      </c>
      <c r="Y1418" s="19" t="s">
        <v>1684</v>
      </c>
      <c r="Z1418" s="19" t="s">
        <v>1685</v>
      </c>
      <c r="AA1418" s="46">
        <v>198</v>
      </c>
      <c r="AB1418" s="19" t="s">
        <v>461</v>
      </c>
      <c r="AC1418" s="19" t="s">
        <v>72</v>
      </c>
      <c r="AD1418" s="19" t="s">
        <v>2332</v>
      </c>
      <c r="AE1418" s="19" t="s">
        <v>2333</v>
      </c>
      <c r="AF1418" s="19" t="s">
        <v>1592</v>
      </c>
      <c r="AG1418" s="19" t="s">
        <v>2334</v>
      </c>
      <c r="AH1418" s="19" t="s">
        <v>1499</v>
      </c>
      <c r="AI1418" s="19" t="s">
        <v>1500</v>
      </c>
      <c r="AJ1418" s="45">
        <v>0</v>
      </c>
      <c r="AK1418" s="45">
        <v>0</v>
      </c>
      <c r="AL1418" s="19" t="s">
        <v>1501</v>
      </c>
      <c r="AM1418" s="46">
        <v>51980</v>
      </c>
      <c r="AN1418" s="46">
        <v>34060</v>
      </c>
      <c r="AO1418" s="46">
        <v>17920</v>
      </c>
      <c r="AP1418" s="45">
        <v>503.2</v>
      </c>
      <c r="AQ1418" s="45"/>
      <c r="AR1418" s="45" t="str">
        <f>IFERROR(VLOOKUP(AB1418,'Pedidos marco'!$A$1:$D$10000,4,0)," ")</f>
        <v xml:space="preserve"> </v>
      </c>
      <c r="AS1418" s="45">
        <f t="shared" si="154"/>
        <v>8</v>
      </c>
      <c r="AT1418" s="45" t="str">
        <f t="shared" si="155"/>
        <v>08</v>
      </c>
      <c r="AU1418" s="47">
        <v>34</v>
      </c>
      <c r="AV1418" s="19" t="str">
        <f t="shared" si="156"/>
        <v>04 April</v>
      </c>
      <c r="AW1418" s="19">
        <f t="shared" si="157"/>
        <v>0.74</v>
      </c>
      <c r="AX1418" s="19">
        <f t="shared" si="158"/>
        <v>14.799999999999999</v>
      </c>
      <c r="AY1418" s="19" t="e">
        <f>VLOOKUP(AG1418,Cías!$A$1:$E$10000,5,0)</f>
        <v>#N/A</v>
      </c>
      <c r="AZ1418" s="19" t="str">
        <f t="shared" si="159"/>
        <v>1013388</v>
      </c>
      <c r="BA1418" s="19" t="str">
        <f t="shared" si="160"/>
        <v>CAMPAÑA MALDONADO BLANCA CECILIA</v>
      </c>
      <c r="BB1418" s="19" t="e">
        <f>VLOOKUP(AG1418,Cías!$A$1:$E$10000,3,0)</f>
        <v>#N/A</v>
      </c>
      <c r="BC1418" s="19"/>
      <c r="BD1418" s="19"/>
      <c r="BE1418" s="19"/>
      <c r="BF1418" s="19"/>
      <c r="BG1418" s="19"/>
      <c r="BH1418" s="19"/>
      <c r="BI1418" s="19"/>
      <c r="BJ1418" s="19"/>
    </row>
    <row r="1419" spans="1:62" ht="15" x14ac:dyDescent="0.2">
      <c r="A1419" s="19" t="s">
        <v>13285</v>
      </c>
      <c r="B1419" s="19" t="s">
        <v>1479</v>
      </c>
      <c r="C1419" s="43">
        <v>44659</v>
      </c>
      <c r="D1419" s="44">
        <v>0.61805555555556002</v>
      </c>
      <c r="E1419" s="19" t="s">
        <v>13286</v>
      </c>
      <c r="F1419" s="19" t="s">
        <v>13287</v>
      </c>
      <c r="G1419" s="19" t="s">
        <v>13288</v>
      </c>
      <c r="H1419" s="45">
        <v>2329.7199999999998</v>
      </c>
      <c r="I1419" s="45">
        <v>2612.1</v>
      </c>
      <c r="J1419" s="19" t="s">
        <v>1560</v>
      </c>
      <c r="K1419" s="19" t="s">
        <v>13289</v>
      </c>
      <c r="L1419" s="19" t="s">
        <v>13290</v>
      </c>
      <c r="M1419" s="19" t="s">
        <v>13291</v>
      </c>
      <c r="N1419" s="19" t="s">
        <v>13285</v>
      </c>
      <c r="O1419" s="19" t="s">
        <v>367</v>
      </c>
      <c r="P1419" s="19" t="s">
        <v>368</v>
      </c>
      <c r="Q1419" s="46">
        <v>360</v>
      </c>
      <c r="R1419" s="19" t="s">
        <v>1544</v>
      </c>
      <c r="S1419" s="19" t="s">
        <v>2719</v>
      </c>
      <c r="T1419" s="19" t="s">
        <v>329</v>
      </c>
      <c r="U1419" s="19" t="s">
        <v>2720</v>
      </c>
      <c r="V1419" s="19" t="s">
        <v>2721</v>
      </c>
      <c r="W1419" s="19" t="s">
        <v>1548</v>
      </c>
      <c r="X1419" s="19" t="s">
        <v>2722</v>
      </c>
      <c r="Y1419" s="19" t="s">
        <v>1684</v>
      </c>
      <c r="Z1419" s="19" t="s">
        <v>1685</v>
      </c>
      <c r="AA1419" s="46">
        <v>198</v>
      </c>
      <c r="AB1419" s="19" t="s">
        <v>586</v>
      </c>
      <c r="AC1419" s="19" t="s">
        <v>329</v>
      </c>
      <c r="AD1419" s="19" t="s">
        <v>2723</v>
      </c>
      <c r="AE1419" s="19" t="s">
        <v>2724</v>
      </c>
      <c r="AF1419" s="19" t="s">
        <v>1554</v>
      </c>
      <c r="AG1419" s="19" t="s">
        <v>2725</v>
      </c>
      <c r="AH1419" s="19" t="s">
        <v>1499</v>
      </c>
      <c r="AI1419" s="19" t="s">
        <v>1500</v>
      </c>
      <c r="AJ1419" s="45">
        <v>0</v>
      </c>
      <c r="AK1419" s="45">
        <v>0</v>
      </c>
      <c r="AL1419" s="19" t="s">
        <v>1501</v>
      </c>
      <c r="AM1419" s="46">
        <v>27050</v>
      </c>
      <c r="AN1419" s="46">
        <v>18050</v>
      </c>
      <c r="AO1419" s="46">
        <v>9000</v>
      </c>
      <c r="AP1419" s="45">
        <v>266.39999999999998</v>
      </c>
      <c r="AQ1419" s="45"/>
      <c r="AR1419" s="45" t="str">
        <f>IFERROR(VLOOKUP(AB1419,'Pedidos marco'!$A$1:$D$10000,4,0)," ")</f>
        <v xml:space="preserve"> </v>
      </c>
      <c r="AS1419" s="45">
        <f t="shared" si="154"/>
        <v>8</v>
      </c>
      <c r="AT1419" s="45" t="str">
        <f t="shared" si="155"/>
        <v>08</v>
      </c>
      <c r="AU1419" s="47">
        <v>18</v>
      </c>
      <c r="AV1419" s="19" t="str">
        <f t="shared" si="156"/>
        <v>04 April</v>
      </c>
      <c r="AW1419" s="19">
        <f t="shared" si="157"/>
        <v>0.74</v>
      </c>
      <c r="AX1419" s="19">
        <f t="shared" si="158"/>
        <v>14.799999999999999</v>
      </c>
      <c r="AY1419" s="19" t="e">
        <f>VLOOKUP(AG1419,Cías!$A$1:$E$10000,5,0)</f>
        <v>#N/A</v>
      </c>
      <c r="AZ1419" s="19" t="str">
        <f t="shared" si="159"/>
        <v>1013789</v>
      </c>
      <c r="BA1419" s="19" t="str">
        <f t="shared" si="160"/>
        <v>VEGA VEGA FABIAN</v>
      </c>
      <c r="BB1419" s="19" t="e">
        <f>VLOOKUP(AG1419,Cías!$A$1:$E$10000,3,0)</f>
        <v>#N/A</v>
      </c>
      <c r="BC1419" s="19"/>
      <c r="BD1419" s="19"/>
      <c r="BE1419" s="19"/>
      <c r="BF1419" s="19"/>
      <c r="BG1419" s="19"/>
      <c r="BH1419" s="19"/>
      <c r="BI1419" s="19"/>
      <c r="BJ1419" s="19"/>
    </row>
    <row r="1420" spans="1:62" ht="15" x14ac:dyDescent="0.2">
      <c r="A1420" s="19" t="s">
        <v>13292</v>
      </c>
      <c r="B1420" s="19" t="s">
        <v>1479</v>
      </c>
      <c r="C1420" s="43">
        <v>44659</v>
      </c>
      <c r="D1420" s="44">
        <v>0.62152777777778001</v>
      </c>
      <c r="E1420" s="19" t="s">
        <v>13293</v>
      </c>
      <c r="F1420" s="19" t="s">
        <v>13294</v>
      </c>
      <c r="G1420" s="19" t="s">
        <v>13295</v>
      </c>
      <c r="H1420" s="45">
        <v>3059.02</v>
      </c>
      <c r="I1420" s="45">
        <v>3429.79</v>
      </c>
      <c r="J1420" s="19" t="s">
        <v>2037</v>
      </c>
      <c r="K1420" s="19" t="s">
        <v>13296</v>
      </c>
      <c r="L1420" s="19" t="s">
        <v>13297</v>
      </c>
      <c r="M1420" s="19" t="s">
        <v>13298</v>
      </c>
      <c r="N1420" s="19" t="s">
        <v>13292</v>
      </c>
      <c r="O1420" s="19" t="s">
        <v>1603</v>
      </c>
      <c r="P1420" s="19" t="s">
        <v>1604</v>
      </c>
      <c r="Q1420" s="46">
        <v>480</v>
      </c>
      <c r="R1420" s="19" t="s">
        <v>1544</v>
      </c>
      <c r="S1420" s="19" t="s">
        <v>2041</v>
      </c>
      <c r="T1420" s="19" t="s">
        <v>2042</v>
      </c>
      <c r="U1420" s="19" t="s">
        <v>13299</v>
      </c>
      <c r="V1420" s="19" t="s">
        <v>13300</v>
      </c>
      <c r="W1420" s="19" t="s">
        <v>8241</v>
      </c>
      <c r="X1420" s="19" t="s">
        <v>13301</v>
      </c>
      <c r="Y1420" s="19" t="s">
        <v>3609</v>
      </c>
      <c r="Z1420" s="19" t="s">
        <v>3610</v>
      </c>
      <c r="AA1420" s="46">
        <v>481</v>
      </c>
      <c r="AB1420" s="19" t="s">
        <v>524</v>
      </c>
      <c r="AC1420" s="19" t="s">
        <v>200</v>
      </c>
      <c r="AD1420" s="19" t="s">
        <v>11691</v>
      </c>
      <c r="AE1420" s="19" t="s">
        <v>11692</v>
      </c>
      <c r="AF1420" s="19" t="s">
        <v>1719</v>
      </c>
      <c r="AG1420" s="19" t="s">
        <v>11693</v>
      </c>
      <c r="AH1420" s="19" t="s">
        <v>1594</v>
      </c>
      <c r="AI1420" s="19" t="s">
        <v>1595</v>
      </c>
      <c r="AJ1420" s="45">
        <v>0.05</v>
      </c>
      <c r="AK1420" s="45">
        <v>24</v>
      </c>
      <c r="AL1420" s="19" t="s">
        <v>1501</v>
      </c>
      <c r="AM1420" s="46">
        <v>37900</v>
      </c>
      <c r="AN1420" s="46">
        <v>24020</v>
      </c>
      <c r="AO1420" s="46">
        <v>13880</v>
      </c>
      <c r="AP1420" s="45">
        <v>585.6</v>
      </c>
      <c r="AQ1420" s="45"/>
      <c r="AR1420" s="45" t="str">
        <f>IFERROR(VLOOKUP(AB1420,'Pedidos marco'!$A$1:$D$10000,4,0)," ")</f>
        <v xml:space="preserve"> </v>
      </c>
      <c r="AS1420" s="45">
        <f t="shared" si="154"/>
        <v>8</v>
      </c>
      <c r="AT1420" s="45" t="str">
        <f t="shared" si="155"/>
        <v>08</v>
      </c>
      <c r="AU1420" s="47">
        <v>24</v>
      </c>
      <c r="AV1420" s="19" t="str">
        <f t="shared" si="156"/>
        <v>04 April</v>
      </c>
      <c r="AW1420" s="19">
        <f t="shared" si="157"/>
        <v>1.22</v>
      </c>
      <c r="AX1420" s="19">
        <f t="shared" si="158"/>
        <v>24.400000000000002</v>
      </c>
      <c r="AY1420" s="19" t="e">
        <f>VLOOKUP(AG1420,Cías!$A$1:$E$10000,5,0)</f>
        <v>#N/A</v>
      </c>
      <c r="AZ1420" s="19" t="str">
        <f t="shared" si="159"/>
        <v>1022020</v>
      </c>
      <c r="BA1420" s="19" t="str">
        <f t="shared" si="160"/>
        <v>MENDEZ FIGUEROA JUAN CARLOS</v>
      </c>
      <c r="BB1420" s="19" t="e">
        <f>VLOOKUP(AG1420,Cías!$A$1:$E$10000,3,0)</f>
        <v>#N/A</v>
      </c>
      <c r="BC1420" s="19"/>
      <c r="BD1420" s="19"/>
      <c r="BE1420" s="19"/>
      <c r="BF1420" s="19"/>
      <c r="BG1420" s="19"/>
      <c r="BH1420" s="19"/>
      <c r="BI1420" s="19"/>
      <c r="BJ1420" s="19"/>
    </row>
    <row r="1421" spans="1:62" ht="15" x14ac:dyDescent="0.2">
      <c r="A1421" s="19" t="s">
        <v>13302</v>
      </c>
      <c r="B1421" s="19" t="s">
        <v>1479</v>
      </c>
      <c r="C1421" s="43">
        <v>44659</v>
      </c>
      <c r="D1421" s="44">
        <v>0.62361111111111001</v>
      </c>
      <c r="E1421" s="19" t="s">
        <v>13303</v>
      </c>
      <c r="F1421" s="19" t="s">
        <v>13304</v>
      </c>
      <c r="G1421" s="19" t="s">
        <v>13305</v>
      </c>
      <c r="H1421" s="45">
        <v>2444.9</v>
      </c>
      <c r="I1421" s="45">
        <v>2741.24</v>
      </c>
      <c r="J1421" s="19" t="s">
        <v>1560</v>
      </c>
      <c r="K1421" s="19" t="s">
        <v>13306</v>
      </c>
      <c r="L1421" s="19" t="s">
        <v>13307</v>
      </c>
      <c r="M1421" s="19" t="s">
        <v>13308</v>
      </c>
      <c r="N1421" s="19" t="s">
        <v>13302</v>
      </c>
      <c r="O1421" s="19" t="s">
        <v>367</v>
      </c>
      <c r="P1421" s="19" t="s">
        <v>368</v>
      </c>
      <c r="Q1421" s="46">
        <v>360</v>
      </c>
      <c r="R1421" s="19" t="s">
        <v>1544</v>
      </c>
      <c r="S1421" s="19" t="s">
        <v>2616</v>
      </c>
      <c r="T1421" s="19" t="s">
        <v>236</v>
      </c>
      <c r="U1421" s="19" t="s">
        <v>3556</v>
      </c>
      <c r="V1421" s="19" t="s">
        <v>3557</v>
      </c>
      <c r="W1421" s="19" t="s">
        <v>415</v>
      </c>
      <c r="X1421" s="19" t="s">
        <v>3558</v>
      </c>
      <c r="Y1421" s="19" t="s">
        <v>3559</v>
      </c>
      <c r="Z1421" s="19" t="s">
        <v>3560</v>
      </c>
      <c r="AA1421" s="46">
        <v>67</v>
      </c>
      <c r="AB1421" s="19" t="s">
        <v>542</v>
      </c>
      <c r="AC1421" s="19" t="s">
        <v>236</v>
      </c>
      <c r="AD1421" s="19" t="s">
        <v>2622</v>
      </c>
      <c r="AE1421" s="19" t="s">
        <v>1481</v>
      </c>
      <c r="AF1421" s="19" t="s">
        <v>1554</v>
      </c>
      <c r="AG1421" s="19" t="s">
        <v>2623</v>
      </c>
      <c r="AH1421" s="19" t="s">
        <v>1499</v>
      </c>
      <c r="AI1421" s="19" t="s">
        <v>1500</v>
      </c>
      <c r="AJ1421" s="45">
        <v>0</v>
      </c>
      <c r="AK1421" s="45">
        <v>0</v>
      </c>
      <c r="AL1421" s="19" t="s">
        <v>1501</v>
      </c>
      <c r="AM1421" s="46">
        <v>26890</v>
      </c>
      <c r="AN1421" s="46">
        <v>18020</v>
      </c>
      <c r="AO1421" s="46">
        <v>8870</v>
      </c>
      <c r="AP1421" s="45">
        <v>118.8</v>
      </c>
      <c r="AQ1421" s="45"/>
      <c r="AR1421" s="45" t="str">
        <f>IFERROR(VLOOKUP(AB1421,'Pedidos marco'!$A$1:$D$10000,4,0)," ")</f>
        <v xml:space="preserve"> </v>
      </c>
      <c r="AS1421" s="45">
        <f t="shared" si="154"/>
        <v>8</v>
      </c>
      <c r="AT1421" s="45" t="str">
        <f t="shared" si="155"/>
        <v>08</v>
      </c>
      <c r="AU1421" s="47">
        <v>18</v>
      </c>
      <c r="AV1421" s="19" t="str">
        <f t="shared" si="156"/>
        <v>04 April</v>
      </c>
      <c r="AW1421" s="19">
        <f t="shared" si="157"/>
        <v>0.33</v>
      </c>
      <c r="AX1421" s="19">
        <f t="shared" si="158"/>
        <v>6.6</v>
      </c>
      <c r="AY1421" s="19" t="e">
        <f>VLOOKUP(AG1421,Cías!$A$1:$E$10000,5,0)</f>
        <v>#N/A</v>
      </c>
      <c r="AZ1421" s="19" t="str">
        <f t="shared" si="159"/>
        <v>1021616</v>
      </c>
      <c r="BA1421" s="19" t="str">
        <f t="shared" si="160"/>
        <v>PERUGACHI SALCEDO HECTOR PATRICIO</v>
      </c>
      <c r="BB1421" s="19" t="e">
        <f>VLOOKUP(AG1421,Cías!$A$1:$E$10000,3,0)</f>
        <v>#N/A</v>
      </c>
      <c r="BC1421" s="19"/>
      <c r="BD1421" s="19"/>
      <c r="BE1421" s="19"/>
      <c r="BF1421" s="19"/>
      <c r="BG1421" s="19"/>
      <c r="BH1421" s="19"/>
      <c r="BI1421" s="19"/>
      <c r="BJ1421" s="19"/>
    </row>
    <row r="1422" spans="1:62" ht="15" x14ac:dyDescent="0.2">
      <c r="A1422" s="19" t="s">
        <v>13309</v>
      </c>
      <c r="B1422" s="19" t="s">
        <v>1479</v>
      </c>
      <c r="C1422" s="43">
        <v>44659</v>
      </c>
      <c r="D1422" s="44">
        <v>0.62638888888888999</v>
      </c>
      <c r="E1422" s="19" t="s">
        <v>13310</v>
      </c>
      <c r="F1422" s="19" t="s">
        <v>13311</v>
      </c>
      <c r="G1422" s="19" t="s">
        <v>13312</v>
      </c>
      <c r="H1422" s="45">
        <v>1386.88</v>
      </c>
      <c r="I1422" s="45">
        <v>1554.98</v>
      </c>
      <c r="J1422" s="19" t="s">
        <v>1560</v>
      </c>
      <c r="K1422" s="19" t="s">
        <v>13313</v>
      </c>
      <c r="L1422" s="19" t="s">
        <v>13314</v>
      </c>
      <c r="M1422" s="19" t="s">
        <v>13315</v>
      </c>
      <c r="N1422" s="19" t="s">
        <v>13309</v>
      </c>
      <c r="O1422" s="19" t="s">
        <v>371</v>
      </c>
      <c r="P1422" s="19" t="s">
        <v>372</v>
      </c>
      <c r="Q1422" s="46">
        <v>200</v>
      </c>
      <c r="R1422" s="19" t="s">
        <v>1544</v>
      </c>
      <c r="S1422" s="19" t="s">
        <v>6314</v>
      </c>
      <c r="T1422" s="19" t="s">
        <v>6315</v>
      </c>
      <c r="U1422" s="19" t="s">
        <v>6316</v>
      </c>
      <c r="V1422" s="19" t="s">
        <v>6317</v>
      </c>
      <c r="W1422" s="19" t="s">
        <v>1917</v>
      </c>
      <c r="X1422" s="19" t="s">
        <v>6318</v>
      </c>
      <c r="Y1422" s="19" t="s">
        <v>1946</v>
      </c>
      <c r="Z1422" s="19" t="s">
        <v>1947</v>
      </c>
      <c r="AA1422" s="46">
        <v>15</v>
      </c>
      <c r="AB1422" s="19" t="s">
        <v>575</v>
      </c>
      <c r="AC1422" s="19" t="s">
        <v>303</v>
      </c>
      <c r="AD1422" s="19" t="s">
        <v>4839</v>
      </c>
      <c r="AE1422" s="19" t="s">
        <v>4840</v>
      </c>
      <c r="AF1422" s="19" t="s">
        <v>1719</v>
      </c>
      <c r="AG1422" s="19" t="s">
        <v>4841</v>
      </c>
      <c r="AH1422" s="19" t="s">
        <v>1594</v>
      </c>
      <c r="AI1422" s="19" t="s">
        <v>1595</v>
      </c>
      <c r="AJ1422" s="45">
        <v>0.05</v>
      </c>
      <c r="AK1422" s="45">
        <v>10</v>
      </c>
      <c r="AL1422" s="19" t="s">
        <v>1501</v>
      </c>
      <c r="AM1422" s="46">
        <v>17570</v>
      </c>
      <c r="AN1422" s="46">
        <v>10000</v>
      </c>
      <c r="AO1422" s="46">
        <v>7570</v>
      </c>
      <c r="AP1422" s="45">
        <v>30</v>
      </c>
      <c r="AQ1422" s="45"/>
      <c r="AR1422" s="45" t="str">
        <f>IFERROR(VLOOKUP(AB1422,'Pedidos marco'!$A$1:$D$10000,4,0)," ")</f>
        <v xml:space="preserve"> </v>
      </c>
      <c r="AS1422" s="45">
        <f t="shared" si="154"/>
        <v>8</v>
      </c>
      <c r="AT1422" s="45" t="str">
        <f t="shared" si="155"/>
        <v>08</v>
      </c>
      <c r="AU1422" s="47">
        <v>10</v>
      </c>
      <c r="AV1422" s="19" t="str">
        <f t="shared" si="156"/>
        <v>04 April</v>
      </c>
      <c r="AW1422" s="19">
        <f t="shared" si="157"/>
        <v>0.15</v>
      </c>
      <c r="AX1422" s="19">
        <f t="shared" si="158"/>
        <v>3</v>
      </c>
      <c r="AY1422" s="19" t="e">
        <f>VLOOKUP(AG1422,Cías!$A$1:$E$10000,5,0)</f>
        <v>#N/A</v>
      </c>
      <c r="AZ1422" s="19" t="str">
        <f t="shared" si="159"/>
        <v>1013257</v>
      </c>
      <c r="BA1422" s="19" t="str">
        <f t="shared" si="160"/>
        <v>TERAN SARZOSA FRANCISCO BOLIVAR</v>
      </c>
      <c r="BB1422" s="19" t="e">
        <f>VLOOKUP(AG1422,Cías!$A$1:$E$10000,3,0)</f>
        <v>#N/A</v>
      </c>
      <c r="BC1422" s="19"/>
      <c r="BD1422" s="19"/>
      <c r="BE1422" s="19"/>
      <c r="BF1422" s="19"/>
      <c r="BG1422" s="19"/>
      <c r="BH1422" s="19"/>
      <c r="BI1422" s="19"/>
      <c r="BJ1422" s="19"/>
    </row>
    <row r="1423" spans="1:62" ht="15" x14ac:dyDescent="0.2">
      <c r="A1423" s="19" t="s">
        <v>13309</v>
      </c>
      <c r="B1423" s="19" t="s">
        <v>1479</v>
      </c>
      <c r="C1423" s="43">
        <v>44659</v>
      </c>
      <c r="D1423" s="44">
        <v>0.62638888888888999</v>
      </c>
      <c r="E1423" s="19" t="s">
        <v>13316</v>
      </c>
      <c r="F1423" s="19" t="s">
        <v>13317</v>
      </c>
      <c r="G1423" s="19" t="s">
        <v>13318</v>
      </c>
      <c r="H1423" s="45">
        <v>1922.33</v>
      </c>
      <c r="I1423" s="45">
        <v>2155.33</v>
      </c>
      <c r="J1423" s="19" t="s">
        <v>1560</v>
      </c>
      <c r="K1423" s="19" t="s">
        <v>13319</v>
      </c>
      <c r="L1423" s="19" t="s">
        <v>13320</v>
      </c>
      <c r="M1423" s="19" t="s">
        <v>13321</v>
      </c>
      <c r="N1423" s="19" t="s">
        <v>13309</v>
      </c>
      <c r="O1423" s="19" t="s">
        <v>367</v>
      </c>
      <c r="P1423" s="19" t="s">
        <v>368</v>
      </c>
      <c r="Q1423" s="46">
        <v>280</v>
      </c>
      <c r="R1423" s="19" t="s">
        <v>1544</v>
      </c>
      <c r="S1423" s="19" t="s">
        <v>6314</v>
      </c>
      <c r="T1423" s="19" t="s">
        <v>6315</v>
      </c>
      <c r="U1423" s="19" t="s">
        <v>6316</v>
      </c>
      <c r="V1423" s="19" t="s">
        <v>6317</v>
      </c>
      <c r="W1423" s="19" t="s">
        <v>1917</v>
      </c>
      <c r="X1423" s="19" t="s">
        <v>6318</v>
      </c>
      <c r="Y1423" s="19" t="s">
        <v>1946</v>
      </c>
      <c r="Z1423" s="19" t="s">
        <v>1947</v>
      </c>
      <c r="AA1423" s="46">
        <v>15</v>
      </c>
      <c r="AB1423" s="19" t="s">
        <v>575</v>
      </c>
      <c r="AC1423" s="19" t="s">
        <v>303</v>
      </c>
      <c r="AD1423" s="19" t="s">
        <v>4839</v>
      </c>
      <c r="AE1423" s="19" t="s">
        <v>4840</v>
      </c>
      <c r="AF1423" s="19" t="s">
        <v>1719</v>
      </c>
      <c r="AG1423" s="19" t="s">
        <v>4841</v>
      </c>
      <c r="AH1423" s="19" t="s">
        <v>1594</v>
      </c>
      <c r="AI1423" s="19" t="s">
        <v>1595</v>
      </c>
      <c r="AJ1423" s="45">
        <v>0.05</v>
      </c>
      <c r="AK1423" s="45">
        <v>14</v>
      </c>
      <c r="AL1423" s="19" t="s">
        <v>1501</v>
      </c>
      <c r="AM1423" s="46">
        <v>21570</v>
      </c>
      <c r="AN1423" s="46">
        <v>14000</v>
      </c>
      <c r="AO1423" s="46">
        <v>7570</v>
      </c>
      <c r="AP1423" s="45">
        <v>42</v>
      </c>
      <c r="AQ1423" s="45"/>
      <c r="AR1423" s="45" t="str">
        <f>IFERROR(VLOOKUP(AB1423,'Pedidos marco'!$A$1:$D$10000,4,0)," ")</f>
        <v xml:space="preserve"> </v>
      </c>
      <c r="AS1423" s="45">
        <f t="shared" si="154"/>
        <v>8</v>
      </c>
      <c r="AT1423" s="45" t="str">
        <f t="shared" si="155"/>
        <v>08</v>
      </c>
      <c r="AU1423" s="47">
        <v>14</v>
      </c>
      <c r="AV1423" s="19" t="str">
        <f t="shared" si="156"/>
        <v>04 April</v>
      </c>
      <c r="AW1423" s="19">
        <f t="shared" si="157"/>
        <v>0.15</v>
      </c>
      <c r="AX1423" s="19">
        <f t="shared" si="158"/>
        <v>3</v>
      </c>
      <c r="AY1423" s="19" t="e">
        <f>VLOOKUP(AG1423,Cías!$A$1:$E$10000,5,0)</f>
        <v>#N/A</v>
      </c>
      <c r="AZ1423" s="19" t="str">
        <f t="shared" si="159"/>
        <v>1013257</v>
      </c>
      <c r="BA1423" s="19" t="str">
        <f t="shared" si="160"/>
        <v>TERAN SARZOSA FRANCISCO BOLIVAR</v>
      </c>
      <c r="BB1423" s="19" t="e">
        <f>VLOOKUP(AG1423,Cías!$A$1:$E$10000,3,0)</f>
        <v>#N/A</v>
      </c>
      <c r="BC1423" s="19"/>
      <c r="BD1423" s="19"/>
      <c r="BE1423" s="19"/>
      <c r="BF1423" s="19"/>
      <c r="BG1423" s="19"/>
      <c r="BH1423" s="19"/>
      <c r="BI1423" s="19"/>
      <c r="BJ1423" s="19"/>
    </row>
    <row r="1424" spans="1:62" ht="15" x14ac:dyDescent="0.2">
      <c r="A1424" s="19" t="s">
        <v>13322</v>
      </c>
      <c r="B1424" s="19" t="s">
        <v>1479</v>
      </c>
      <c r="C1424" s="43">
        <v>44659</v>
      </c>
      <c r="D1424" s="44">
        <v>0.62986111111110998</v>
      </c>
      <c r="E1424" s="19" t="s">
        <v>13323</v>
      </c>
      <c r="F1424" s="19" t="s">
        <v>1481</v>
      </c>
      <c r="G1424" s="19" t="s">
        <v>1481</v>
      </c>
      <c r="H1424" s="45">
        <v>0</v>
      </c>
      <c r="I1424" s="45">
        <v>0</v>
      </c>
      <c r="J1424" s="19" t="s">
        <v>1482</v>
      </c>
      <c r="K1424" s="19" t="s">
        <v>13324</v>
      </c>
      <c r="L1424" s="19" t="s">
        <v>13325</v>
      </c>
      <c r="M1424" s="19" t="s">
        <v>13326</v>
      </c>
      <c r="N1424" s="19" t="s">
        <v>13322</v>
      </c>
      <c r="O1424" s="19" t="s">
        <v>369</v>
      </c>
      <c r="P1424" s="19" t="s">
        <v>370</v>
      </c>
      <c r="Q1424" s="46">
        <v>240</v>
      </c>
      <c r="R1424" s="19" t="s">
        <v>1544</v>
      </c>
      <c r="S1424" s="19" t="s">
        <v>1976</v>
      </c>
      <c r="T1424" s="19" t="s">
        <v>92</v>
      </c>
      <c r="U1424" s="19" t="s">
        <v>4647</v>
      </c>
      <c r="V1424" s="19" t="s">
        <v>2091</v>
      </c>
      <c r="W1424" s="19" t="s">
        <v>415</v>
      </c>
      <c r="X1424" s="19" t="s">
        <v>4648</v>
      </c>
      <c r="Y1424" s="19" t="s">
        <v>4649</v>
      </c>
      <c r="Z1424" s="19" t="s">
        <v>4650</v>
      </c>
      <c r="AA1424" s="46">
        <v>96.3</v>
      </c>
      <c r="AB1424" s="19" t="s">
        <v>1419</v>
      </c>
      <c r="AC1424" s="19" t="s">
        <v>1390</v>
      </c>
      <c r="AD1424" s="19" t="s">
        <v>2481</v>
      </c>
      <c r="AE1424" s="19" t="s">
        <v>2482</v>
      </c>
      <c r="AF1424" s="19" t="s">
        <v>1719</v>
      </c>
      <c r="AG1424" s="19" t="s">
        <v>2483</v>
      </c>
      <c r="AH1424" s="19" t="s">
        <v>1502</v>
      </c>
      <c r="AI1424" s="19" t="s">
        <v>2099</v>
      </c>
      <c r="AJ1424" s="45">
        <v>0</v>
      </c>
      <c r="AK1424" s="45">
        <v>0</v>
      </c>
      <c r="AL1424" s="19" t="s">
        <v>1501</v>
      </c>
      <c r="AM1424" s="46">
        <v>20400</v>
      </c>
      <c r="AN1424" s="46">
        <v>12020</v>
      </c>
      <c r="AO1424" s="46">
        <v>8380</v>
      </c>
      <c r="AP1424" s="45">
        <v>108</v>
      </c>
      <c r="AQ1424" s="45"/>
      <c r="AR1424" s="45" t="str">
        <f>IFERROR(VLOOKUP(AB1424,'Pedidos marco'!$A$1:$D$10000,4,0)," ")</f>
        <v xml:space="preserve"> </v>
      </c>
      <c r="AS1424" s="45">
        <f t="shared" si="154"/>
        <v>8</v>
      </c>
      <c r="AT1424" s="45" t="str">
        <f t="shared" si="155"/>
        <v>08</v>
      </c>
      <c r="AU1424" s="47">
        <v>12</v>
      </c>
      <c r="AV1424" s="19" t="str">
        <f t="shared" si="156"/>
        <v>04 April</v>
      </c>
      <c r="AW1424" s="19">
        <f t="shared" si="157"/>
        <v>0.45</v>
      </c>
      <c r="AX1424" s="19">
        <f t="shared" si="158"/>
        <v>9</v>
      </c>
      <c r="AY1424" s="19" t="e">
        <f>VLOOKUP(AG1424,Cías!$A$1:$E$10000,5,0)</f>
        <v>#N/A</v>
      </c>
      <c r="AZ1424" s="19" t="str">
        <f t="shared" si="159"/>
        <v>10007064</v>
      </c>
      <c r="BA1424" s="19" t="str">
        <f t="shared" si="160"/>
        <v>GUERRERO HUALPA WILSON GILBERTO</v>
      </c>
      <c r="BB1424" s="19" t="e">
        <f>VLOOKUP(AG1424,Cías!$A$1:$E$10000,3,0)</f>
        <v>#N/A</v>
      </c>
      <c r="BC1424" s="19"/>
      <c r="BD1424" s="19"/>
      <c r="BE1424" s="19"/>
      <c r="BF1424" s="19"/>
      <c r="BG1424" s="19"/>
      <c r="BH1424" s="19"/>
      <c r="BI1424" s="19"/>
      <c r="BJ1424" s="19"/>
    </row>
    <row r="1425" spans="1:62" ht="15" x14ac:dyDescent="0.2">
      <c r="A1425" s="19" t="s">
        <v>13322</v>
      </c>
      <c r="B1425" s="19" t="s">
        <v>1479</v>
      </c>
      <c r="C1425" s="43">
        <v>44659</v>
      </c>
      <c r="D1425" s="44">
        <v>0.62986111111110998</v>
      </c>
      <c r="E1425" s="19" t="s">
        <v>13327</v>
      </c>
      <c r="F1425" s="19" t="s">
        <v>1481</v>
      </c>
      <c r="G1425" s="19" t="s">
        <v>1481</v>
      </c>
      <c r="H1425" s="45">
        <v>0</v>
      </c>
      <c r="I1425" s="45">
        <v>0</v>
      </c>
      <c r="J1425" s="19" t="s">
        <v>1482</v>
      </c>
      <c r="K1425" s="19" t="s">
        <v>13324</v>
      </c>
      <c r="L1425" s="19" t="s">
        <v>13328</v>
      </c>
      <c r="M1425" s="19" t="s">
        <v>13329</v>
      </c>
      <c r="N1425" s="19" t="s">
        <v>13322</v>
      </c>
      <c r="O1425" s="19" t="s">
        <v>367</v>
      </c>
      <c r="P1425" s="19" t="s">
        <v>368</v>
      </c>
      <c r="Q1425" s="46">
        <v>240</v>
      </c>
      <c r="R1425" s="19" t="s">
        <v>1544</v>
      </c>
      <c r="S1425" s="19" t="s">
        <v>1976</v>
      </c>
      <c r="T1425" s="19" t="s">
        <v>92</v>
      </c>
      <c r="U1425" s="19" t="s">
        <v>4647</v>
      </c>
      <c r="V1425" s="19" t="s">
        <v>2091</v>
      </c>
      <c r="W1425" s="19" t="s">
        <v>415</v>
      </c>
      <c r="X1425" s="19" t="s">
        <v>4648</v>
      </c>
      <c r="Y1425" s="19" t="s">
        <v>4649</v>
      </c>
      <c r="Z1425" s="19" t="s">
        <v>4650</v>
      </c>
      <c r="AA1425" s="46">
        <v>96.3</v>
      </c>
      <c r="AB1425" s="19" t="s">
        <v>1419</v>
      </c>
      <c r="AC1425" s="19" t="s">
        <v>1390</v>
      </c>
      <c r="AD1425" s="19" t="s">
        <v>2481</v>
      </c>
      <c r="AE1425" s="19" t="s">
        <v>2482</v>
      </c>
      <c r="AF1425" s="19" t="s">
        <v>1719</v>
      </c>
      <c r="AG1425" s="19" t="s">
        <v>2483</v>
      </c>
      <c r="AH1425" s="19" t="s">
        <v>1502</v>
      </c>
      <c r="AI1425" s="19" t="s">
        <v>2099</v>
      </c>
      <c r="AJ1425" s="45">
        <v>0</v>
      </c>
      <c r="AK1425" s="45">
        <v>0</v>
      </c>
      <c r="AL1425" s="19" t="s">
        <v>1501</v>
      </c>
      <c r="AM1425" s="46">
        <v>20400</v>
      </c>
      <c r="AN1425" s="46">
        <v>12020</v>
      </c>
      <c r="AO1425" s="46">
        <v>8380</v>
      </c>
      <c r="AP1425" s="45">
        <v>108</v>
      </c>
      <c r="AQ1425" s="45"/>
      <c r="AR1425" s="45" t="str">
        <f>IFERROR(VLOOKUP(AB1425,'Pedidos marco'!$A$1:$D$10000,4,0)," ")</f>
        <v xml:space="preserve"> </v>
      </c>
      <c r="AS1425" s="45">
        <f t="shared" si="154"/>
        <v>8</v>
      </c>
      <c r="AT1425" s="45" t="str">
        <f t="shared" si="155"/>
        <v>08</v>
      </c>
      <c r="AU1425" s="47">
        <v>12</v>
      </c>
      <c r="AV1425" s="19" t="str">
        <f t="shared" si="156"/>
        <v>04 April</v>
      </c>
      <c r="AW1425" s="19">
        <f t="shared" si="157"/>
        <v>0.45</v>
      </c>
      <c r="AX1425" s="19">
        <f t="shared" si="158"/>
        <v>9</v>
      </c>
      <c r="AY1425" s="19" t="e">
        <f>VLOOKUP(AG1425,Cías!$A$1:$E$10000,5,0)</f>
        <v>#N/A</v>
      </c>
      <c r="AZ1425" s="19" t="str">
        <f t="shared" si="159"/>
        <v>10007064</v>
      </c>
      <c r="BA1425" s="19" t="str">
        <f t="shared" si="160"/>
        <v>GUERRERO HUALPA WILSON GILBERTO</v>
      </c>
      <c r="BB1425" s="19" t="e">
        <f>VLOOKUP(AG1425,Cías!$A$1:$E$10000,3,0)</f>
        <v>#N/A</v>
      </c>
      <c r="BC1425" s="19"/>
      <c r="BD1425" s="19"/>
      <c r="BE1425" s="19"/>
      <c r="BF1425" s="19"/>
      <c r="BG1425" s="19"/>
      <c r="BH1425" s="19"/>
      <c r="BI1425" s="19"/>
      <c r="BJ1425" s="19"/>
    </row>
    <row r="1426" spans="1:62" ht="15" x14ac:dyDescent="0.2">
      <c r="A1426" s="19" t="s">
        <v>13330</v>
      </c>
      <c r="B1426" s="19" t="s">
        <v>1479</v>
      </c>
      <c r="C1426" s="43">
        <v>44659</v>
      </c>
      <c r="D1426" s="44">
        <v>0.63263888888888997</v>
      </c>
      <c r="E1426" s="19" t="s">
        <v>13331</v>
      </c>
      <c r="F1426" s="19" t="s">
        <v>13332</v>
      </c>
      <c r="G1426" s="19" t="s">
        <v>13333</v>
      </c>
      <c r="H1426" s="45">
        <v>3288</v>
      </c>
      <c r="I1426" s="45">
        <v>3686.53</v>
      </c>
      <c r="J1426" s="19" t="s">
        <v>1560</v>
      </c>
      <c r="K1426" s="19" t="s">
        <v>13334</v>
      </c>
      <c r="L1426" s="19" t="s">
        <v>13335</v>
      </c>
      <c r="M1426" s="19" t="s">
        <v>13336</v>
      </c>
      <c r="N1426" s="19" t="s">
        <v>13330</v>
      </c>
      <c r="O1426" s="19" t="s">
        <v>371</v>
      </c>
      <c r="P1426" s="19" t="s">
        <v>372</v>
      </c>
      <c r="Q1426" s="46">
        <v>480</v>
      </c>
      <c r="R1426" s="19" t="s">
        <v>1544</v>
      </c>
      <c r="S1426" s="19" t="s">
        <v>1736</v>
      </c>
      <c r="T1426" s="19" t="s">
        <v>1737</v>
      </c>
      <c r="U1426" s="19" t="s">
        <v>2527</v>
      </c>
      <c r="V1426" s="19" t="s">
        <v>2528</v>
      </c>
      <c r="W1426" s="19" t="s">
        <v>1865</v>
      </c>
      <c r="X1426" s="19" t="s">
        <v>2529</v>
      </c>
      <c r="Y1426" s="19" t="s">
        <v>1867</v>
      </c>
      <c r="Z1426" s="19" t="s">
        <v>1868</v>
      </c>
      <c r="AA1426" s="46">
        <v>30</v>
      </c>
      <c r="AB1426" s="19" t="s">
        <v>583</v>
      </c>
      <c r="AC1426" s="19" t="s">
        <v>323</v>
      </c>
      <c r="AD1426" s="19" t="s">
        <v>7612</v>
      </c>
      <c r="AE1426" s="19" t="s">
        <v>7613</v>
      </c>
      <c r="AF1426" s="19" t="s">
        <v>1592</v>
      </c>
      <c r="AG1426" s="19" t="s">
        <v>7614</v>
      </c>
      <c r="AH1426" s="19" t="s">
        <v>1594</v>
      </c>
      <c r="AI1426" s="19" t="s">
        <v>1595</v>
      </c>
      <c r="AJ1426" s="45">
        <v>0.05</v>
      </c>
      <c r="AK1426" s="45">
        <v>24</v>
      </c>
      <c r="AL1426" s="19" t="s">
        <v>1501</v>
      </c>
      <c r="AM1426" s="46">
        <v>32882.5</v>
      </c>
      <c r="AN1426" s="46">
        <v>24022.5</v>
      </c>
      <c r="AO1426" s="46">
        <v>8860</v>
      </c>
      <c r="AP1426" s="45">
        <v>91.2</v>
      </c>
      <c r="AQ1426" s="45"/>
      <c r="AR1426" s="45" t="str">
        <f>IFERROR(VLOOKUP(AB1426,'Pedidos marco'!$A$1:$D$10000,4,0)," ")</f>
        <v xml:space="preserve"> </v>
      </c>
      <c r="AS1426" s="45">
        <f t="shared" si="154"/>
        <v>8</v>
      </c>
      <c r="AT1426" s="45" t="str">
        <f t="shared" si="155"/>
        <v>08</v>
      </c>
      <c r="AU1426" s="47">
        <v>24</v>
      </c>
      <c r="AV1426" s="19" t="str">
        <f t="shared" si="156"/>
        <v>04 April</v>
      </c>
      <c r="AW1426" s="19">
        <f t="shared" si="157"/>
        <v>0.19</v>
      </c>
      <c r="AX1426" s="19">
        <f t="shared" si="158"/>
        <v>3.8000000000000003</v>
      </c>
      <c r="AY1426" s="19" t="e">
        <f>VLOOKUP(AG1426,Cías!$A$1:$E$10000,5,0)</f>
        <v>#N/A</v>
      </c>
      <c r="AZ1426" s="19" t="str">
        <f t="shared" si="159"/>
        <v>1013906</v>
      </c>
      <c r="BA1426" s="19" t="str">
        <f t="shared" si="160"/>
        <v>VALLEJOS VILLEGAS SAUL EDUARDO</v>
      </c>
      <c r="BB1426" s="19" t="e">
        <f>VLOOKUP(AG1426,Cías!$A$1:$E$10000,3,0)</f>
        <v>#N/A</v>
      </c>
      <c r="BC1426" s="19"/>
      <c r="BD1426" s="19"/>
      <c r="BE1426" s="19"/>
      <c r="BF1426" s="19"/>
      <c r="BG1426" s="19"/>
      <c r="BH1426" s="19"/>
      <c r="BI1426" s="19"/>
      <c r="BJ1426" s="19"/>
    </row>
    <row r="1427" spans="1:62" ht="15" x14ac:dyDescent="0.2">
      <c r="A1427" s="19" t="s">
        <v>13330</v>
      </c>
      <c r="B1427" s="19" t="s">
        <v>1479</v>
      </c>
      <c r="C1427" s="43">
        <v>44659</v>
      </c>
      <c r="D1427" s="44">
        <v>0.63263888888888997</v>
      </c>
      <c r="E1427" s="19" t="s">
        <v>13337</v>
      </c>
      <c r="F1427" s="19" t="s">
        <v>13338</v>
      </c>
      <c r="G1427" s="19" t="s">
        <v>13339</v>
      </c>
      <c r="H1427" s="45">
        <v>1084.8</v>
      </c>
      <c r="I1427" s="45">
        <v>1216.29</v>
      </c>
      <c r="J1427" s="19" t="s">
        <v>1560</v>
      </c>
      <c r="K1427" s="19" t="s">
        <v>13334</v>
      </c>
      <c r="L1427" s="19" t="s">
        <v>13340</v>
      </c>
      <c r="M1427" s="19" t="s">
        <v>13341</v>
      </c>
      <c r="N1427" s="19" t="s">
        <v>13330</v>
      </c>
      <c r="O1427" s="19" t="s">
        <v>367</v>
      </c>
      <c r="P1427" s="19" t="s">
        <v>368</v>
      </c>
      <c r="Q1427" s="46">
        <v>160</v>
      </c>
      <c r="R1427" s="19" t="s">
        <v>1544</v>
      </c>
      <c r="S1427" s="19" t="s">
        <v>1736</v>
      </c>
      <c r="T1427" s="19" t="s">
        <v>1737</v>
      </c>
      <c r="U1427" s="19" t="s">
        <v>2527</v>
      </c>
      <c r="V1427" s="19" t="s">
        <v>2528</v>
      </c>
      <c r="W1427" s="19" t="s">
        <v>1865</v>
      </c>
      <c r="X1427" s="19" t="s">
        <v>2529</v>
      </c>
      <c r="Y1427" s="19" t="s">
        <v>1867</v>
      </c>
      <c r="Z1427" s="19" t="s">
        <v>1868</v>
      </c>
      <c r="AA1427" s="46">
        <v>30</v>
      </c>
      <c r="AB1427" s="19" t="s">
        <v>583</v>
      </c>
      <c r="AC1427" s="19" t="s">
        <v>323</v>
      </c>
      <c r="AD1427" s="19" t="s">
        <v>7612</v>
      </c>
      <c r="AE1427" s="19" t="s">
        <v>7613</v>
      </c>
      <c r="AF1427" s="19" t="s">
        <v>1592</v>
      </c>
      <c r="AG1427" s="19" t="s">
        <v>7614</v>
      </c>
      <c r="AH1427" s="19" t="s">
        <v>1594</v>
      </c>
      <c r="AI1427" s="19" t="s">
        <v>1595</v>
      </c>
      <c r="AJ1427" s="45">
        <v>0.05</v>
      </c>
      <c r="AK1427" s="45">
        <v>8</v>
      </c>
      <c r="AL1427" s="19" t="s">
        <v>1501</v>
      </c>
      <c r="AM1427" s="46">
        <v>16867.5</v>
      </c>
      <c r="AN1427" s="46">
        <v>8007.5</v>
      </c>
      <c r="AO1427" s="46">
        <v>8860</v>
      </c>
      <c r="AP1427" s="45">
        <v>30.4</v>
      </c>
      <c r="AQ1427" s="45"/>
      <c r="AR1427" s="45" t="str">
        <f>IFERROR(VLOOKUP(AB1427,'Pedidos marco'!$A$1:$D$10000,4,0)," ")</f>
        <v xml:space="preserve"> </v>
      </c>
      <c r="AS1427" s="45">
        <f t="shared" si="154"/>
        <v>8</v>
      </c>
      <c r="AT1427" s="45" t="str">
        <f t="shared" si="155"/>
        <v>08</v>
      </c>
      <c r="AU1427" s="47">
        <v>8</v>
      </c>
      <c r="AV1427" s="19" t="str">
        <f t="shared" si="156"/>
        <v>04 April</v>
      </c>
      <c r="AW1427" s="19">
        <f t="shared" si="157"/>
        <v>0.19</v>
      </c>
      <c r="AX1427" s="19">
        <f t="shared" si="158"/>
        <v>3.8</v>
      </c>
      <c r="AY1427" s="19" t="e">
        <f>VLOOKUP(AG1427,Cías!$A$1:$E$10000,5,0)</f>
        <v>#N/A</v>
      </c>
      <c r="AZ1427" s="19" t="str">
        <f t="shared" si="159"/>
        <v>1013906</v>
      </c>
      <c r="BA1427" s="19" t="str">
        <f t="shared" si="160"/>
        <v>VALLEJOS VILLEGAS SAUL EDUARDO</v>
      </c>
      <c r="BB1427" s="19" t="e">
        <f>VLOOKUP(AG1427,Cías!$A$1:$E$10000,3,0)</f>
        <v>#N/A</v>
      </c>
      <c r="BC1427" s="19"/>
      <c r="BD1427" s="19"/>
      <c r="BE1427" s="19"/>
      <c r="BF1427" s="19"/>
      <c r="BG1427" s="19"/>
      <c r="BH1427" s="19"/>
      <c r="BI1427" s="19"/>
      <c r="BJ1427" s="19"/>
    </row>
    <row r="1428" spans="1:62" ht="15" x14ac:dyDescent="0.2">
      <c r="A1428" s="19" t="s">
        <v>13342</v>
      </c>
      <c r="B1428" s="19" t="s">
        <v>1479</v>
      </c>
      <c r="C1428" s="43">
        <v>44659</v>
      </c>
      <c r="D1428" s="44">
        <v>0.63611111111110996</v>
      </c>
      <c r="E1428" s="19" t="s">
        <v>13343</v>
      </c>
      <c r="F1428" s="19" t="s">
        <v>1481</v>
      </c>
      <c r="G1428" s="19" t="s">
        <v>1481</v>
      </c>
      <c r="H1428" s="45">
        <v>0</v>
      </c>
      <c r="I1428" s="45">
        <v>0</v>
      </c>
      <c r="J1428" s="19" t="s">
        <v>1482</v>
      </c>
      <c r="K1428" s="19" t="s">
        <v>13344</v>
      </c>
      <c r="L1428" s="19" t="s">
        <v>13345</v>
      </c>
      <c r="M1428" s="19" t="s">
        <v>13346</v>
      </c>
      <c r="N1428" s="19" t="s">
        <v>13342</v>
      </c>
      <c r="O1428" s="19" t="s">
        <v>371</v>
      </c>
      <c r="P1428" s="19" t="s">
        <v>372</v>
      </c>
      <c r="Q1428" s="46">
        <v>480</v>
      </c>
      <c r="R1428" s="19" t="s">
        <v>1544</v>
      </c>
      <c r="S1428" s="19" t="s">
        <v>2651</v>
      </c>
      <c r="T1428" s="19" t="s">
        <v>2652</v>
      </c>
      <c r="U1428" s="19" t="s">
        <v>5389</v>
      </c>
      <c r="V1428" s="19" t="s">
        <v>5390</v>
      </c>
      <c r="W1428" s="19" t="s">
        <v>1865</v>
      </c>
      <c r="X1428" s="19" t="s">
        <v>5391</v>
      </c>
      <c r="Y1428" s="19" t="s">
        <v>1867</v>
      </c>
      <c r="Z1428" s="19" t="s">
        <v>1868</v>
      </c>
      <c r="AA1428" s="46">
        <v>30</v>
      </c>
      <c r="AB1428" s="19" t="s">
        <v>485</v>
      </c>
      <c r="AC1428" s="19" t="s">
        <v>119</v>
      </c>
      <c r="AD1428" s="19" t="s">
        <v>2453</v>
      </c>
      <c r="AE1428" s="19" t="s">
        <v>1481</v>
      </c>
      <c r="AF1428" s="19" t="s">
        <v>1719</v>
      </c>
      <c r="AG1428" s="19" t="s">
        <v>2454</v>
      </c>
      <c r="AH1428" s="19" t="s">
        <v>1594</v>
      </c>
      <c r="AI1428" s="19" t="s">
        <v>1595</v>
      </c>
      <c r="AJ1428" s="45">
        <v>0.05</v>
      </c>
      <c r="AK1428" s="45">
        <v>24</v>
      </c>
      <c r="AL1428" s="19" t="s">
        <v>1501</v>
      </c>
      <c r="AM1428" s="46">
        <v>38480</v>
      </c>
      <c r="AN1428" s="46">
        <v>24030</v>
      </c>
      <c r="AO1428" s="46">
        <v>14450</v>
      </c>
      <c r="AP1428" s="45">
        <v>91.2</v>
      </c>
      <c r="AQ1428" s="45"/>
      <c r="AR1428" s="45" t="str">
        <f>IFERROR(VLOOKUP(AB1428,'Pedidos marco'!$A$1:$D$10000,4,0)," ")</f>
        <v xml:space="preserve"> </v>
      </c>
      <c r="AS1428" s="45">
        <f t="shared" si="154"/>
        <v>8</v>
      </c>
      <c r="AT1428" s="45" t="str">
        <f t="shared" si="155"/>
        <v>08</v>
      </c>
      <c r="AU1428" s="47">
        <v>24</v>
      </c>
      <c r="AV1428" s="19" t="str">
        <f t="shared" si="156"/>
        <v>04 April</v>
      </c>
      <c r="AW1428" s="19">
        <f t="shared" si="157"/>
        <v>0.19</v>
      </c>
      <c r="AX1428" s="19">
        <f t="shared" si="158"/>
        <v>3.8000000000000003</v>
      </c>
      <c r="AY1428" s="19" t="e">
        <f>VLOOKUP(AG1428,Cías!$A$1:$E$10000,5,0)</f>
        <v>#N/A</v>
      </c>
      <c r="AZ1428" s="19" t="str">
        <f t="shared" si="159"/>
        <v>1013502</v>
      </c>
      <c r="BA1428" s="19" t="str">
        <f t="shared" si="160"/>
        <v>ESPIN GUEVARA JOSE MARCELO</v>
      </c>
      <c r="BB1428" s="19" t="e">
        <f>VLOOKUP(AG1428,Cías!$A$1:$E$10000,3,0)</f>
        <v>#N/A</v>
      </c>
      <c r="BC1428" s="19"/>
      <c r="BD1428" s="19"/>
      <c r="BE1428" s="19"/>
      <c r="BF1428" s="19"/>
      <c r="BG1428" s="19"/>
      <c r="BH1428" s="19"/>
      <c r="BI1428" s="19"/>
      <c r="BJ1428" s="19"/>
    </row>
    <row r="1429" spans="1:62" ht="15" x14ac:dyDescent="0.2">
      <c r="A1429" s="19" t="s">
        <v>13347</v>
      </c>
      <c r="B1429" s="19" t="s">
        <v>1479</v>
      </c>
      <c r="C1429" s="43">
        <v>44659</v>
      </c>
      <c r="D1429" s="44">
        <v>0.63888888888888995</v>
      </c>
      <c r="E1429" s="19" t="s">
        <v>13348</v>
      </c>
      <c r="F1429" s="19" t="s">
        <v>13349</v>
      </c>
      <c r="G1429" s="19" t="s">
        <v>13350</v>
      </c>
      <c r="H1429" s="45">
        <v>4422.3999999999996</v>
      </c>
      <c r="I1429" s="45">
        <v>4958.43</v>
      </c>
      <c r="J1429" s="19" t="s">
        <v>1560</v>
      </c>
      <c r="K1429" s="19" t="s">
        <v>13351</v>
      </c>
      <c r="L1429" s="19" t="s">
        <v>13352</v>
      </c>
      <c r="M1429" s="19" t="s">
        <v>13353</v>
      </c>
      <c r="N1429" s="19" t="s">
        <v>13347</v>
      </c>
      <c r="O1429" s="19" t="s">
        <v>2600</v>
      </c>
      <c r="P1429" s="19" t="s">
        <v>2601</v>
      </c>
      <c r="Q1429" s="46">
        <v>640</v>
      </c>
      <c r="R1429" s="19" t="s">
        <v>1544</v>
      </c>
      <c r="S1429" s="19" t="s">
        <v>13354</v>
      </c>
      <c r="T1429" s="19" t="s">
        <v>13355</v>
      </c>
      <c r="U1429" s="19" t="s">
        <v>13356</v>
      </c>
      <c r="V1429" s="19" t="s">
        <v>13357</v>
      </c>
      <c r="W1429" s="19" t="s">
        <v>1492</v>
      </c>
      <c r="X1429" s="19" t="s">
        <v>13358</v>
      </c>
      <c r="Y1429" s="19" t="s">
        <v>1494</v>
      </c>
      <c r="Z1429" s="19" t="s">
        <v>1495</v>
      </c>
      <c r="AA1429" s="46">
        <v>247</v>
      </c>
      <c r="AB1429" s="19" t="s">
        <v>558</v>
      </c>
      <c r="AC1429" s="19" t="s">
        <v>270</v>
      </c>
      <c r="AD1429" s="19" t="s">
        <v>7834</v>
      </c>
      <c r="AE1429" s="19" t="s">
        <v>7835</v>
      </c>
      <c r="AF1429" s="19" t="s">
        <v>1592</v>
      </c>
      <c r="AG1429" s="19" t="s">
        <v>7836</v>
      </c>
      <c r="AH1429" s="19" t="s">
        <v>1594</v>
      </c>
      <c r="AI1429" s="19" t="s">
        <v>1595</v>
      </c>
      <c r="AJ1429" s="45">
        <v>0.05</v>
      </c>
      <c r="AK1429" s="45">
        <v>32</v>
      </c>
      <c r="AL1429" s="19" t="s">
        <v>1501</v>
      </c>
      <c r="AM1429" s="46">
        <v>49980</v>
      </c>
      <c r="AN1429" s="46">
        <v>32120</v>
      </c>
      <c r="AO1429" s="46">
        <v>17860</v>
      </c>
      <c r="AP1429" s="45">
        <v>537.6</v>
      </c>
      <c r="AQ1429" s="45"/>
      <c r="AR1429" s="45" t="str">
        <f>IFERROR(VLOOKUP(AB1429,'Pedidos marco'!$A$1:$D$10000,4,0)," ")</f>
        <v xml:space="preserve"> </v>
      </c>
      <c r="AS1429" s="45">
        <f t="shared" si="154"/>
        <v>8</v>
      </c>
      <c r="AT1429" s="45" t="str">
        <f t="shared" si="155"/>
        <v>08</v>
      </c>
      <c r="AU1429" s="47">
        <v>32</v>
      </c>
      <c r="AV1429" s="19" t="str">
        <f t="shared" si="156"/>
        <v>04 April</v>
      </c>
      <c r="AW1429" s="19">
        <f t="shared" si="157"/>
        <v>0.84000000000000008</v>
      </c>
      <c r="AX1429" s="19">
        <f t="shared" si="158"/>
        <v>16.8</v>
      </c>
      <c r="AY1429" s="19" t="e">
        <f>VLOOKUP(AG1429,Cías!$A$1:$E$10000,5,0)</f>
        <v>#N/A</v>
      </c>
      <c r="AZ1429" s="19" t="str">
        <f t="shared" si="159"/>
        <v>1013538</v>
      </c>
      <c r="BA1429" s="19" t="str">
        <f t="shared" si="160"/>
        <v>ROSERO TAFUR JOSE STALIN</v>
      </c>
      <c r="BB1429" s="19" t="e">
        <f>VLOOKUP(AG1429,Cías!$A$1:$E$10000,3,0)</f>
        <v>#N/A</v>
      </c>
      <c r="BC1429" s="19"/>
      <c r="BD1429" s="19"/>
      <c r="BE1429" s="19"/>
      <c r="BF1429" s="19"/>
      <c r="BG1429" s="19"/>
      <c r="BH1429" s="19"/>
      <c r="BI1429" s="19"/>
      <c r="BJ1429" s="19"/>
    </row>
    <row r="1430" spans="1:62" ht="15" x14ac:dyDescent="0.2">
      <c r="A1430" s="19" t="s">
        <v>13359</v>
      </c>
      <c r="B1430" s="19" t="s">
        <v>1479</v>
      </c>
      <c r="C1430" s="43">
        <v>44659</v>
      </c>
      <c r="D1430" s="44">
        <v>0.64236111111111005</v>
      </c>
      <c r="E1430" s="19" t="s">
        <v>13360</v>
      </c>
      <c r="F1430" s="19" t="s">
        <v>13361</v>
      </c>
      <c r="G1430" s="19" t="s">
        <v>13362</v>
      </c>
      <c r="H1430" s="45">
        <v>3235.2</v>
      </c>
      <c r="I1430" s="45">
        <v>3627.32</v>
      </c>
      <c r="J1430" s="19" t="s">
        <v>1560</v>
      </c>
      <c r="K1430" s="19" t="s">
        <v>13363</v>
      </c>
      <c r="L1430" s="19" t="s">
        <v>13364</v>
      </c>
      <c r="M1430" s="19" t="s">
        <v>13365</v>
      </c>
      <c r="N1430" s="19" t="s">
        <v>13359</v>
      </c>
      <c r="O1430" s="19" t="s">
        <v>367</v>
      </c>
      <c r="P1430" s="19" t="s">
        <v>368</v>
      </c>
      <c r="Q1430" s="46">
        <v>480</v>
      </c>
      <c r="R1430" s="19" t="s">
        <v>1544</v>
      </c>
      <c r="S1430" s="19" t="s">
        <v>3053</v>
      </c>
      <c r="T1430" s="19" t="s">
        <v>3054</v>
      </c>
      <c r="U1430" s="19" t="s">
        <v>7597</v>
      </c>
      <c r="V1430" s="19" t="s">
        <v>7598</v>
      </c>
      <c r="W1430" s="19" t="s">
        <v>415</v>
      </c>
      <c r="X1430" s="19" t="s">
        <v>7599</v>
      </c>
      <c r="Y1430" s="19" t="s">
        <v>417</v>
      </c>
      <c r="Z1430" s="19" t="s">
        <v>2159</v>
      </c>
      <c r="AA1430" s="46">
        <v>110</v>
      </c>
      <c r="AB1430" s="19" t="s">
        <v>484</v>
      </c>
      <c r="AC1430" s="19" t="s">
        <v>117</v>
      </c>
      <c r="AD1430" s="19" t="s">
        <v>4565</v>
      </c>
      <c r="AE1430" s="19" t="s">
        <v>4566</v>
      </c>
      <c r="AF1430" s="19" t="s">
        <v>1719</v>
      </c>
      <c r="AG1430" s="19" t="s">
        <v>4567</v>
      </c>
      <c r="AH1430" s="19" t="s">
        <v>1594</v>
      </c>
      <c r="AI1430" s="19" t="s">
        <v>1595</v>
      </c>
      <c r="AJ1430" s="45">
        <v>0.05</v>
      </c>
      <c r="AK1430" s="45">
        <v>24</v>
      </c>
      <c r="AL1430" s="19" t="s">
        <v>1501</v>
      </c>
      <c r="AM1430" s="46">
        <v>38270</v>
      </c>
      <c r="AN1430" s="46">
        <v>24030</v>
      </c>
      <c r="AO1430" s="46">
        <v>14240</v>
      </c>
      <c r="AP1430" s="45">
        <v>220.8</v>
      </c>
      <c r="AQ1430" s="45"/>
      <c r="AR1430" s="45" t="str">
        <f>IFERROR(VLOOKUP(AB1430,'Pedidos marco'!$A$1:$D$10000,4,0)," ")</f>
        <v xml:space="preserve"> </v>
      </c>
      <c r="AS1430" s="45">
        <f t="shared" si="154"/>
        <v>8</v>
      </c>
      <c r="AT1430" s="45" t="str">
        <f t="shared" si="155"/>
        <v>08</v>
      </c>
      <c r="AU1430" s="47">
        <v>24</v>
      </c>
      <c r="AV1430" s="19" t="str">
        <f t="shared" si="156"/>
        <v>04 April</v>
      </c>
      <c r="AW1430" s="19">
        <f t="shared" si="157"/>
        <v>0.46</v>
      </c>
      <c r="AX1430" s="19">
        <f t="shared" si="158"/>
        <v>9.2000000000000011</v>
      </c>
      <c r="AY1430" s="19" t="e">
        <f>VLOOKUP(AG1430,Cías!$A$1:$E$10000,5,0)</f>
        <v>#N/A</v>
      </c>
      <c r="AZ1430" s="19" t="str">
        <f t="shared" si="159"/>
        <v>1014322</v>
      </c>
      <c r="BA1430" s="19" t="str">
        <f t="shared" si="160"/>
        <v>ESPARZA REVELO JORGE MARCELO</v>
      </c>
      <c r="BB1430" s="19" t="e">
        <f>VLOOKUP(AG1430,Cías!$A$1:$E$10000,3,0)</f>
        <v>#N/A</v>
      </c>
      <c r="BC1430" s="19"/>
      <c r="BD1430" s="19"/>
      <c r="BE1430" s="19"/>
      <c r="BF1430" s="19"/>
      <c r="BG1430" s="19"/>
      <c r="BH1430" s="19"/>
      <c r="BI1430" s="19"/>
      <c r="BJ1430" s="19"/>
    </row>
    <row r="1431" spans="1:62" ht="15" x14ac:dyDescent="0.2">
      <c r="A1431" s="19" t="s">
        <v>13366</v>
      </c>
      <c r="B1431" s="19" t="s">
        <v>1479</v>
      </c>
      <c r="C1431" s="43">
        <v>44659</v>
      </c>
      <c r="D1431" s="44">
        <v>0.64444444444444005</v>
      </c>
      <c r="E1431" s="19" t="s">
        <v>13367</v>
      </c>
      <c r="F1431" s="19" t="s">
        <v>13368</v>
      </c>
      <c r="G1431" s="19" t="s">
        <v>13369</v>
      </c>
      <c r="H1431" s="45">
        <v>4390.3999999999996</v>
      </c>
      <c r="I1431" s="45">
        <v>4922.55</v>
      </c>
      <c r="J1431" s="19" t="s">
        <v>1560</v>
      </c>
      <c r="K1431" s="19" t="s">
        <v>13370</v>
      </c>
      <c r="L1431" s="19" t="s">
        <v>13371</v>
      </c>
      <c r="M1431" s="19" t="s">
        <v>13372</v>
      </c>
      <c r="N1431" s="19" t="s">
        <v>13366</v>
      </c>
      <c r="O1431" s="19" t="s">
        <v>367</v>
      </c>
      <c r="P1431" s="19" t="s">
        <v>368</v>
      </c>
      <c r="Q1431" s="46">
        <v>640</v>
      </c>
      <c r="R1431" s="19" t="s">
        <v>1544</v>
      </c>
      <c r="S1431" s="19" t="s">
        <v>13052</v>
      </c>
      <c r="T1431" s="19" t="s">
        <v>13053</v>
      </c>
      <c r="U1431" s="19" t="s">
        <v>13373</v>
      </c>
      <c r="V1431" s="19" t="s">
        <v>13374</v>
      </c>
      <c r="W1431" s="19" t="s">
        <v>415</v>
      </c>
      <c r="X1431" s="19" t="s">
        <v>13375</v>
      </c>
      <c r="Y1431" s="19" t="s">
        <v>1980</v>
      </c>
      <c r="Z1431" s="19" t="s">
        <v>1981</v>
      </c>
      <c r="AA1431" s="46">
        <v>89</v>
      </c>
      <c r="AB1431" s="19" t="s">
        <v>570</v>
      </c>
      <c r="AC1431" s="19" t="s">
        <v>293</v>
      </c>
      <c r="AD1431" s="19" t="s">
        <v>6925</v>
      </c>
      <c r="AE1431" s="19" t="s">
        <v>6926</v>
      </c>
      <c r="AF1431" s="19" t="s">
        <v>1592</v>
      </c>
      <c r="AG1431" s="19" t="s">
        <v>6927</v>
      </c>
      <c r="AH1431" s="19" t="s">
        <v>1594</v>
      </c>
      <c r="AI1431" s="19" t="s">
        <v>1595</v>
      </c>
      <c r="AJ1431" s="45">
        <v>0.05</v>
      </c>
      <c r="AK1431" s="45">
        <v>32</v>
      </c>
      <c r="AL1431" s="19" t="s">
        <v>1501</v>
      </c>
      <c r="AM1431" s="46">
        <v>50350</v>
      </c>
      <c r="AN1431" s="46">
        <v>32050</v>
      </c>
      <c r="AO1431" s="46">
        <v>18300</v>
      </c>
      <c r="AP1431" s="45">
        <v>281.60000000000002</v>
      </c>
      <c r="AQ1431" s="45"/>
      <c r="AR1431" s="45" t="str">
        <f>IFERROR(VLOOKUP(AB1431,'Pedidos marco'!$A$1:$D$10000,4,0)," ")</f>
        <v xml:space="preserve"> </v>
      </c>
      <c r="AS1431" s="45">
        <f t="shared" si="154"/>
        <v>8</v>
      </c>
      <c r="AT1431" s="45" t="str">
        <f t="shared" si="155"/>
        <v>08</v>
      </c>
      <c r="AU1431" s="47">
        <v>32</v>
      </c>
      <c r="AV1431" s="19" t="str">
        <f t="shared" si="156"/>
        <v>04 April</v>
      </c>
      <c r="AW1431" s="19">
        <f t="shared" si="157"/>
        <v>0.44000000000000006</v>
      </c>
      <c r="AX1431" s="19">
        <f t="shared" si="158"/>
        <v>8.8000000000000007</v>
      </c>
      <c r="AY1431" s="19" t="e">
        <f>VLOOKUP(AG1431,Cías!$A$1:$E$10000,5,0)</f>
        <v>#N/A</v>
      </c>
      <c r="AZ1431" s="19" t="str">
        <f t="shared" si="159"/>
        <v>1013772</v>
      </c>
      <c r="BA1431" s="19" t="str">
        <f t="shared" si="160"/>
        <v>SIERRA HERRERA MARCELO EDUARDO</v>
      </c>
      <c r="BB1431" s="19" t="e">
        <f>VLOOKUP(AG1431,Cías!$A$1:$E$10000,3,0)</f>
        <v>#N/A</v>
      </c>
      <c r="BC1431" s="19"/>
      <c r="BD1431" s="19"/>
      <c r="BE1431" s="19"/>
      <c r="BF1431" s="19"/>
      <c r="BG1431" s="19"/>
      <c r="BH1431" s="19"/>
      <c r="BI1431" s="19"/>
      <c r="BJ1431" s="19"/>
    </row>
    <row r="1432" spans="1:62" ht="15" x14ac:dyDescent="0.2">
      <c r="A1432" s="19" t="s">
        <v>13376</v>
      </c>
      <c r="B1432" s="19" t="s">
        <v>1479</v>
      </c>
      <c r="C1432" s="43">
        <v>44659</v>
      </c>
      <c r="D1432" s="44">
        <v>0.65347222222222001</v>
      </c>
      <c r="E1432" s="19" t="s">
        <v>13377</v>
      </c>
      <c r="F1432" s="19" t="s">
        <v>13378</v>
      </c>
      <c r="G1432" s="19" t="s">
        <v>13379</v>
      </c>
      <c r="H1432" s="45">
        <v>277.38</v>
      </c>
      <c r="I1432" s="45">
        <v>311</v>
      </c>
      <c r="J1432" s="19" t="s">
        <v>1560</v>
      </c>
      <c r="K1432" s="19" t="s">
        <v>13380</v>
      </c>
      <c r="L1432" s="19" t="s">
        <v>13381</v>
      </c>
      <c r="M1432" s="19" t="s">
        <v>13382</v>
      </c>
      <c r="N1432" s="19" t="s">
        <v>13376</v>
      </c>
      <c r="O1432" s="19" t="s">
        <v>371</v>
      </c>
      <c r="P1432" s="19" t="s">
        <v>372</v>
      </c>
      <c r="Q1432" s="46">
        <v>40</v>
      </c>
      <c r="R1432" s="19" t="s">
        <v>1544</v>
      </c>
      <c r="S1432" s="19" t="s">
        <v>6314</v>
      </c>
      <c r="T1432" s="19" t="s">
        <v>6315</v>
      </c>
      <c r="U1432" s="19" t="s">
        <v>13383</v>
      </c>
      <c r="V1432" s="19" t="s">
        <v>13384</v>
      </c>
      <c r="W1432" s="19" t="s">
        <v>1917</v>
      </c>
      <c r="X1432" s="19" t="s">
        <v>13385</v>
      </c>
      <c r="Y1432" s="19" t="s">
        <v>1946</v>
      </c>
      <c r="Z1432" s="19" t="s">
        <v>1947</v>
      </c>
      <c r="AA1432" s="46">
        <v>15</v>
      </c>
      <c r="AB1432" s="19" t="s">
        <v>574</v>
      </c>
      <c r="AC1432" s="19" t="s">
        <v>301</v>
      </c>
      <c r="AD1432" s="19" t="s">
        <v>6375</v>
      </c>
      <c r="AE1432" s="19" t="s">
        <v>6376</v>
      </c>
      <c r="AF1432" s="19" t="s">
        <v>1554</v>
      </c>
      <c r="AG1432" s="19" t="s">
        <v>6377</v>
      </c>
      <c r="AH1432" s="19" t="s">
        <v>1499</v>
      </c>
      <c r="AI1432" s="19" t="s">
        <v>1500</v>
      </c>
      <c r="AJ1432" s="45">
        <v>0</v>
      </c>
      <c r="AK1432" s="45">
        <v>0</v>
      </c>
      <c r="AL1432" s="19" t="s">
        <v>1501</v>
      </c>
      <c r="AM1432" s="46">
        <v>6633.3329999999996</v>
      </c>
      <c r="AN1432" s="46">
        <v>2003.3330000000001</v>
      </c>
      <c r="AO1432" s="46">
        <v>4630</v>
      </c>
      <c r="AP1432" s="45">
        <v>6</v>
      </c>
      <c r="AQ1432" s="45"/>
      <c r="AR1432" s="45" t="str">
        <f>IFERROR(VLOOKUP(AB1432,'Pedidos marco'!$A$1:$D$10000,4,0)," ")</f>
        <v xml:space="preserve"> </v>
      </c>
      <c r="AS1432" s="45">
        <f t="shared" si="154"/>
        <v>8</v>
      </c>
      <c r="AT1432" s="45" t="str">
        <f t="shared" si="155"/>
        <v>08</v>
      </c>
      <c r="AU1432" s="47">
        <v>2</v>
      </c>
      <c r="AV1432" s="19" t="str">
        <f t="shared" si="156"/>
        <v>04 April</v>
      </c>
      <c r="AW1432" s="19">
        <f t="shared" si="157"/>
        <v>0.15</v>
      </c>
      <c r="AX1432" s="19">
        <f t="shared" si="158"/>
        <v>3</v>
      </c>
      <c r="AY1432" s="19" t="e">
        <f>VLOOKUP(AG1432,Cías!$A$1:$E$10000,5,0)</f>
        <v>#N/A</v>
      </c>
      <c r="AZ1432" s="19" t="str">
        <f t="shared" si="159"/>
        <v>1013764</v>
      </c>
      <c r="BA1432" s="19" t="str">
        <f t="shared" si="160"/>
        <v>TERAN SARZOSA CRISTIAN DAVID</v>
      </c>
      <c r="BB1432" s="19" t="e">
        <f>VLOOKUP(AG1432,Cías!$A$1:$E$10000,3,0)</f>
        <v>#N/A</v>
      </c>
      <c r="BC1432" s="19"/>
      <c r="BD1432" s="19"/>
      <c r="BE1432" s="19"/>
      <c r="BF1432" s="19"/>
      <c r="BG1432" s="19"/>
      <c r="BH1432" s="19"/>
      <c r="BI1432" s="19"/>
      <c r="BJ1432" s="19"/>
    </row>
    <row r="1433" spans="1:62" ht="15" x14ac:dyDescent="0.2">
      <c r="A1433" s="19" t="s">
        <v>13376</v>
      </c>
      <c r="B1433" s="19" t="s">
        <v>1479</v>
      </c>
      <c r="C1433" s="43">
        <v>44659</v>
      </c>
      <c r="D1433" s="44">
        <v>0.65347222222222001</v>
      </c>
      <c r="E1433" s="19" t="s">
        <v>13386</v>
      </c>
      <c r="F1433" s="19" t="s">
        <v>13387</v>
      </c>
      <c r="G1433" s="19" t="s">
        <v>13388</v>
      </c>
      <c r="H1433" s="45">
        <v>2196.94</v>
      </c>
      <c r="I1433" s="45">
        <v>2463.2199999999998</v>
      </c>
      <c r="J1433" s="19" t="s">
        <v>1560</v>
      </c>
      <c r="K1433" s="19" t="s">
        <v>13389</v>
      </c>
      <c r="L1433" s="19" t="s">
        <v>13390</v>
      </c>
      <c r="M1433" s="19" t="s">
        <v>13391</v>
      </c>
      <c r="N1433" s="19" t="s">
        <v>13376</v>
      </c>
      <c r="O1433" s="19" t="s">
        <v>367</v>
      </c>
      <c r="P1433" s="19" t="s">
        <v>368</v>
      </c>
      <c r="Q1433" s="46">
        <v>320</v>
      </c>
      <c r="R1433" s="19" t="s">
        <v>1544</v>
      </c>
      <c r="S1433" s="19" t="s">
        <v>6314</v>
      </c>
      <c r="T1433" s="19" t="s">
        <v>6315</v>
      </c>
      <c r="U1433" s="19" t="s">
        <v>13383</v>
      </c>
      <c r="V1433" s="19" t="s">
        <v>13384</v>
      </c>
      <c r="W1433" s="19" t="s">
        <v>1917</v>
      </c>
      <c r="X1433" s="19" t="s">
        <v>13385</v>
      </c>
      <c r="Y1433" s="19" t="s">
        <v>1946</v>
      </c>
      <c r="Z1433" s="19" t="s">
        <v>1947</v>
      </c>
      <c r="AA1433" s="46">
        <v>15</v>
      </c>
      <c r="AB1433" s="19" t="s">
        <v>574</v>
      </c>
      <c r="AC1433" s="19" t="s">
        <v>301</v>
      </c>
      <c r="AD1433" s="19" t="s">
        <v>6375</v>
      </c>
      <c r="AE1433" s="19" t="s">
        <v>6376</v>
      </c>
      <c r="AF1433" s="19" t="s">
        <v>1554</v>
      </c>
      <c r="AG1433" s="19" t="s">
        <v>6377</v>
      </c>
      <c r="AH1433" s="19" t="s">
        <v>1499</v>
      </c>
      <c r="AI1433" s="19" t="s">
        <v>1500</v>
      </c>
      <c r="AJ1433" s="45">
        <v>0</v>
      </c>
      <c r="AK1433" s="45">
        <v>0</v>
      </c>
      <c r="AL1433" s="19" t="s">
        <v>1501</v>
      </c>
      <c r="AM1433" s="46">
        <v>20656.667000000001</v>
      </c>
      <c r="AN1433" s="46">
        <v>16026.666999999999</v>
      </c>
      <c r="AO1433" s="46">
        <v>4630</v>
      </c>
      <c r="AP1433" s="45">
        <v>48</v>
      </c>
      <c r="AQ1433" s="45"/>
      <c r="AR1433" s="45" t="str">
        <f>IFERROR(VLOOKUP(AB1433,'Pedidos marco'!$A$1:$D$10000,4,0)," ")</f>
        <v xml:space="preserve"> </v>
      </c>
      <c r="AS1433" s="45">
        <f t="shared" si="154"/>
        <v>8</v>
      </c>
      <c r="AT1433" s="45" t="str">
        <f t="shared" si="155"/>
        <v>08</v>
      </c>
      <c r="AU1433" s="47">
        <v>16</v>
      </c>
      <c r="AV1433" s="19" t="str">
        <f t="shared" si="156"/>
        <v>04 April</v>
      </c>
      <c r="AW1433" s="19">
        <f t="shared" si="157"/>
        <v>0.15</v>
      </c>
      <c r="AX1433" s="19">
        <f t="shared" si="158"/>
        <v>3</v>
      </c>
      <c r="AY1433" s="19" t="e">
        <f>VLOOKUP(AG1433,Cías!$A$1:$E$10000,5,0)</f>
        <v>#N/A</v>
      </c>
      <c r="AZ1433" s="19" t="str">
        <f t="shared" si="159"/>
        <v>1013764</v>
      </c>
      <c r="BA1433" s="19" t="str">
        <f t="shared" si="160"/>
        <v>TERAN SARZOSA CRISTIAN DAVID</v>
      </c>
      <c r="BB1433" s="19" t="e">
        <f>VLOOKUP(AG1433,Cías!$A$1:$E$10000,3,0)</f>
        <v>#N/A</v>
      </c>
      <c r="BC1433" s="19"/>
      <c r="BD1433" s="19"/>
      <c r="BE1433" s="19"/>
      <c r="BF1433" s="19"/>
      <c r="BG1433" s="19"/>
      <c r="BH1433" s="19"/>
      <c r="BI1433" s="19"/>
      <c r="BJ1433" s="19"/>
    </row>
    <row r="1434" spans="1:62" ht="15" x14ac:dyDescent="0.2">
      <c r="A1434" s="19" t="s">
        <v>13392</v>
      </c>
      <c r="B1434" s="19" t="s">
        <v>1479</v>
      </c>
      <c r="C1434" s="43">
        <v>44659</v>
      </c>
      <c r="D1434" s="44">
        <v>0.65694444444444</v>
      </c>
      <c r="E1434" s="19" t="s">
        <v>13393</v>
      </c>
      <c r="F1434" s="19" t="s">
        <v>13394</v>
      </c>
      <c r="G1434" s="19" t="s">
        <v>13395</v>
      </c>
      <c r="H1434" s="45">
        <v>2484</v>
      </c>
      <c r="I1434" s="45">
        <v>2785.08</v>
      </c>
      <c r="J1434" s="19" t="s">
        <v>1560</v>
      </c>
      <c r="K1434" s="19" t="s">
        <v>13396</v>
      </c>
      <c r="L1434" s="19" t="s">
        <v>13397</v>
      </c>
      <c r="M1434" s="19" t="s">
        <v>13398</v>
      </c>
      <c r="N1434" s="19" t="s">
        <v>13392</v>
      </c>
      <c r="O1434" s="19" t="s">
        <v>367</v>
      </c>
      <c r="P1434" s="19" t="s">
        <v>368</v>
      </c>
      <c r="Q1434" s="46">
        <v>360</v>
      </c>
      <c r="R1434" s="19" t="s">
        <v>1544</v>
      </c>
      <c r="S1434" s="19" t="s">
        <v>1825</v>
      </c>
      <c r="T1434" s="19" t="s">
        <v>1826</v>
      </c>
      <c r="U1434" s="19" t="s">
        <v>5866</v>
      </c>
      <c r="V1434" s="19" t="s">
        <v>5867</v>
      </c>
      <c r="W1434" s="19" t="s">
        <v>1627</v>
      </c>
      <c r="X1434" s="19" t="s">
        <v>5868</v>
      </c>
      <c r="Y1434" s="19" t="s">
        <v>1629</v>
      </c>
      <c r="Z1434" s="19" t="s">
        <v>1630</v>
      </c>
      <c r="AA1434" s="46">
        <v>40</v>
      </c>
      <c r="AB1434" s="19" t="s">
        <v>536</v>
      </c>
      <c r="AC1434" s="19" t="s">
        <v>224</v>
      </c>
      <c r="AD1434" s="19" t="s">
        <v>5034</v>
      </c>
      <c r="AE1434" s="19" t="s">
        <v>5035</v>
      </c>
      <c r="AF1434" s="19" t="s">
        <v>1554</v>
      </c>
      <c r="AG1434" s="19" t="s">
        <v>5036</v>
      </c>
      <c r="AH1434" s="19" t="s">
        <v>1499</v>
      </c>
      <c r="AI1434" s="19" t="s">
        <v>1500</v>
      </c>
      <c r="AJ1434" s="45">
        <v>0</v>
      </c>
      <c r="AK1434" s="45">
        <v>0</v>
      </c>
      <c r="AL1434" s="19" t="s">
        <v>1501</v>
      </c>
      <c r="AM1434" s="46">
        <v>26890</v>
      </c>
      <c r="AN1434" s="46">
        <v>18020</v>
      </c>
      <c r="AO1434" s="46">
        <v>8870</v>
      </c>
      <c r="AP1434" s="45">
        <v>75.599999999999994</v>
      </c>
      <c r="AQ1434" s="45"/>
      <c r="AR1434" s="45" t="str">
        <f>IFERROR(VLOOKUP(AB1434,'Pedidos marco'!$A$1:$D$10000,4,0)," ")</f>
        <v xml:space="preserve"> </v>
      </c>
      <c r="AS1434" s="45">
        <f t="shared" si="154"/>
        <v>8</v>
      </c>
      <c r="AT1434" s="45" t="str">
        <f t="shared" si="155"/>
        <v>08</v>
      </c>
      <c r="AU1434" s="47">
        <v>18</v>
      </c>
      <c r="AV1434" s="19" t="str">
        <f t="shared" si="156"/>
        <v>04 April</v>
      </c>
      <c r="AW1434" s="19">
        <f t="shared" si="157"/>
        <v>0.21</v>
      </c>
      <c r="AX1434" s="19">
        <f t="shared" si="158"/>
        <v>4.1999999999999993</v>
      </c>
      <c r="AY1434" s="19" t="e">
        <f>VLOOKUP(AG1434,Cías!$A$1:$E$10000,5,0)</f>
        <v>#N/A</v>
      </c>
      <c r="AZ1434" s="19" t="str">
        <f t="shared" si="159"/>
        <v>1014339</v>
      </c>
      <c r="BA1434" s="19" t="str">
        <f t="shared" si="160"/>
        <v>NICOLALDE FLORES MILTON FABIAN</v>
      </c>
      <c r="BB1434" s="19" t="e">
        <f>VLOOKUP(AG1434,Cías!$A$1:$E$10000,3,0)</f>
        <v>#N/A</v>
      </c>
      <c r="BC1434" s="19"/>
      <c r="BD1434" s="19"/>
      <c r="BE1434" s="19"/>
      <c r="BF1434" s="19"/>
      <c r="BG1434" s="19"/>
      <c r="BH1434" s="19"/>
      <c r="BI1434" s="19"/>
      <c r="BJ1434" s="19"/>
    </row>
    <row r="1435" spans="1:62" ht="15" x14ac:dyDescent="0.2">
      <c r="A1435" s="19" t="s">
        <v>13399</v>
      </c>
      <c r="B1435" s="19" t="s">
        <v>1479</v>
      </c>
      <c r="C1435" s="43">
        <v>44659</v>
      </c>
      <c r="D1435" s="44">
        <v>0.65972222222221999</v>
      </c>
      <c r="E1435" s="19" t="s">
        <v>13400</v>
      </c>
      <c r="F1435" s="19" t="s">
        <v>13401</v>
      </c>
      <c r="G1435" s="19" t="s">
        <v>13402</v>
      </c>
      <c r="H1435" s="45">
        <v>2358</v>
      </c>
      <c r="I1435" s="45">
        <v>2643.8</v>
      </c>
      <c r="J1435" s="19" t="s">
        <v>1560</v>
      </c>
      <c r="K1435" s="19" t="s">
        <v>13403</v>
      </c>
      <c r="L1435" s="19" t="s">
        <v>13404</v>
      </c>
      <c r="M1435" s="19" t="s">
        <v>13405</v>
      </c>
      <c r="N1435" s="19" t="s">
        <v>13399</v>
      </c>
      <c r="O1435" s="19" t="s">
        <v>1641</v>
      </c>
      <c r="P1435" s="19" t="s">
        <v>1642</v>
      </c>
      <c r="Q1435" s="46">
        <v>360</v>
      </c>
      <c r="R1435" s="19" t="s">
        <v>1544</v>
      </c>
      <c r="S1435" s="19" t="s">
        <v>13406</v>
      </c>
      <c r="T1435" s="19" t="s">
        <v>13407</v>
      </c>
      <c r="U1435" s="19" t="s">
        <v>13408</v>
      </c>
      <c r="V1435" s="19" t="s">
        <v>2126</v>
      </c>
      <c r="W1435" s="19" t="s">
        <v>4073</v>
      </c>
      <c r="X1435" s="19" t="s">
        <v>13409</v>
      </c>
      <c r="Y1435" s="19" t="s">
        <v>4075</v>
      </c>
      <c r="Z1435" s="19" t="s">
        <v>4076</v>
      </c>
      <c r="AA1435" s="46">
        <v>468</v>
      </c>
      <c r="AB1435" s="19" t="s">
        <v>499</v>
      </c>
      <c r="AC1435" s="19" t="s">
        <v>147</v>
      </c>
      <c r="AD1435" s="19" t="s">
        <v>5526</v>
      </c>
      <c r="AE1435" s="19" t="s">
        <v>5527</v>
      </c>
      <c r="AF1435" s="19" t="s">
        <v>1554</v>
      </c>
      <c r="AG1435" s="19" t="s">
        <v>5528</v>
      </c>
      <c r="AH1435" s="19" t="s">
        <v>1499</v>
      </c>
      <c r="AI1435" s="19" t="s">
        <v>1500</v>
      </c>
      <c r="AJ1435" s="45">
        <v>0</v>
      </c>
      <c r="AK1435" s="45">
        <v>0</v>
      </c>
      <c r="AL1435" s="19" t="s">
        <v>1501</v>
      </c>
      <c r="AM1435" s="46">
        <v>27030</v>
      </c>
      <c r="AN1435" s="46">
        <v>18070</v>
      </c>
      <c r="AO1435" s="46">
        <v>8960</v>
      </c>
      <c r="AP1435" s="45">
        <v>414</v>
      </c>
      <c r="AQ1435" s="45"/>
      <c r="AR1435" s="45" t="str">
        <f>IFERROR(VLOOKUP(AB1435,'Pedidos marco'!$A$1:$D$10000,4,0)," ")</f>
        <v xml:space="preserve"> </v>
      </c>
      <c r="AS1435" s="45">
        <f t="shared" si="154"/>
        <v>8</v>
      </c>
      <c r="AT1435" s="45" t="str">
        <f t="shared" si="155"/>
        <v>08</v>
      </c>
      <c r="AU1435" s="47">
        <v>18</v>
      </c>
      <c r="AV1435" s="19" t="str">
        <f t="shared" si="156"/>
        <v>04 April</v>
      </c>
      <c r="AW1435" s="19">
        <f t="shared" si="157"/>
        <v>1.1499999999999999</v>
      </c>
      <c r="AX1435" s="19">
        <f t="shared" si="158"/>
        <v>23</v>
      </c>
      <c r="AY1435" s="19" t="e">
        <f>VLOOKUP(AG1435,Cías!$A$1:$E$10000,5,0)</f>
        <v>#N/A</v>
      </c>
      <c r="AZ1435" s="19" t="str">
        <f t="shared" si="159"/>
        <v>1024047</v>
      </c>
      <c r="BA1435" s="19" t="str">
        <f t="shared" si="160"/>
        <v>GRANDA ALMEIDA LUIS ANIBAL</v>
      </c>
      <c r="BB1435" s="19" t="e">
        <f>VLOOKUP(AG1435,Cías!$A$1:$E$10000,3,0)</f>
        <v>#N/A</v>
      </c>
      <c r="BC1435" s="19"/>
      <c r="BD1435" s="19"/>
      <c r="BE1435" s="19"/>
      <c r="BF1435" s="19"/>
      <c r="BG1435" s="19"/>
      <c r="BH1435" s="19"/>
      <c r="BI1435" s="19"/>
      <c r="BJ1435" s="19"/>
    </row>
    <row r="1436" spans="1:62" ht="15" x14ac:dyDescent="0.2">
      <c r="A1436" s="19" t="s">
        <v>13410</v>
      </c>
      <c r="B1436" s="19" t="s">
        <v>1479</v>
      </c>
      <c r="C1436" s="43">
        <v>44659</v>
      </c>
      <c r="D1436" s="44">
        <v>0.66111111111110998</v>
      </c>
      <c r="E1436" s="19" t="s">
        <v>13411</v>
      </c>
      <c r="F1436" s="19" t="s">
        <v>13412</v>
      </c>
      <c r="G1436" s="19" t="s">
        <v>13413</v>
      </c>
      <c r="H1436" s="45">
        <v>3578.4</v>
      </c>
      <c r="I1436" s="45">
        <v>4012.13</v>
      </c>
      <c r="J1436" s="19" t="s">
        <v>1560</v>
      </c>
      <c r="K1436" s="19" t="s">
        <v>13414</v>
      </c>
      <c r="L1436" s="19" t="s">
        <v>13415</v>
      </c>
      <c r="M1436" s="19" t="s">
        <v>13416</v>
      </c>
      <c r="N1436" s="19" t="s">
        <v>13410</v>
      </c>
      <c r="O1436" s="19" t="s">
        <v>1641</v>
      </c>
      <c r="P1436" s="19" t="s">
        <v>1642</v>
      </c>
      <c r="Q1436" s="46">
        <v>560</v>
      </c>
      <c r="R1436" s="19" t="s">
        <v>1544</v>
      </c>
      <c r="S1436" s="19" t="s">
        <v>1736</v>
      </c>
      <c r="T1436" s="19" t="s">
        <v>1737</v>
      </c>
      <c r="U1436" s="19" t="s">
        <v>3183</v>
      </c>
      <c r="V1436" s="19" t="s">
        <v>3184</v>
      </c>
      <c r="W1436" s="19" t="s">
        <v>1492</v>
      </c>
      <c r="X1436" s="19" t="s">
        <v>3185</v>
      </c>
      <c r="Y1436" s="19" t="s">
        <v>1494</v>
      </c>
      <c r="Z1436" s="19" t="s">
        <v>1495</v>
      </c>
      <c r="AA1436" s="46">
        <v>247</v>
      </c>
      <c r="AB1436" s="19" t="s">
        <v>1416</v>
      </c>
      <c r="AC1436" s="19" t="s">
        <v>1399</v>
      </c>
      <c r="AD1436" s="19" t="s">
        <v>2607</v>
      </c>
      <c r="AE1436" s="19" t="s">
        <v>1481</v>
      </c>
      <c r="AF1436" s="19" t="s">
        <v>1592</v>
      </c>
      <c r="AG1436" s="19" t="s">
        <v>2608</v>
      </c>
      <c r="AH1436" s="19" t="s">
        <v>1594</v>
      </c>
      <c r="AI1436" s="19" t="s">
        <v>1595</v>
      </c>
      <c r="AJ1436" s="45">
        <v>0.05</v>
      </c>
      <c r="AK1436" s="45">
        <v>28</v>
      </c>
      <c r="AL1436" s="19" t="s">
        <v>1501</v>
      </c>
      <c r="AM1436" s="46">
        <v>36907.5</v>
      </c>
      <c r="AN1436" s="46">
        <v>28052.5</v>
      </c>
      <c r="AO1436" s="46">
        <v>8855</v>
      </c>
      <c r="AP1436" s="45">
        <v>470.4</v>
      </c>
      <c r="AQ1436" s="45"/>
      <c r="AR1436" s="45" t="str">
        <f>IFERROR(VLOOKUP(AB1436,'Pedidos marco'!$A$1:$D$10000,4,0)," ")</f>
        <v xml:space="preserve"> </v>
      </c>
      <c r="AS1436" s="45">
        <f t="shared" si="154"/>
        <v>8</v>
      </c>
      <c r="AT1436" s="45" t="str">
        <f t="shared" si="155"/>
        <v>08</v>
      </c>
      <c r="AU1436" s="47">
        <v>28</v>
      </c>
      <c r="AV1436" s="19" t="str">
        <f t="shared" si="156"/>
        <v>04 April</v>
      </c>
      <c r="AW1436" s="19">
        <f t="shared" si="157"/>
        <v>0.84</v>
      </c>
      <c r="AX1436" s="19">
        <f t="shared" si="158"/>
        <v>16.8</v>
      </c>
      <c r="AY1436" s="19" t="e">
        <f>VLOOKUP(AG1436,Cías!$A$1:$E$10000,5,0)</f>
        <v>#N/A</v>
      </c>
      <c r="AZ1436" s="19" t="str">
        <f t="shared" si="159"/>
        <v>10006852</v>
      </c>
      <c r="BA1436" s="19" t="str">
        <f t="shared" si="160"/>
        <v>DE LA CRUZ MANUEL ALADINO</v>
      </c>
      <c r="BB1436" s="19" t="e">
        <f>VLOOKUP(AG1436,Cías!$A$1:$E$10000,3,0)</f>
        <v>#N/A</v>
      </c>
      <c r="BC1436" s="19"/>
      <c r="BD1436" s="19"/>
      <c r="BE1436" s="19"/>
      <c r="BF1436" s="19"/>
      <c r="BG1436" s="19"/>
      <c r="BH1436" s="19"/>
      <c r="BI1436" s="19"/>
      <c r="BJ1436" s="19"/>
    </row>
    <row r="1437" spans="1:62" ht="15" x14ac:dyDescent="0.2">
      <c r="A1437" s="19" t="s">
        <v>13410</v>
      </c>
      <c r="B1437" s="19" t="s">
        <v>1479</v>
      </c>
      <c r="C1437" s="43">
        <v>44659</v>
      </c>
      <c r="D1437" s="44">
        <v>0.66111111111110998</v>
      </c>
      <c r="E1437" s="19" t="s">
        <v>13417</v>
      </c>
      <c r="F1437" s="19" t="s">
        <v>13418</v>
      </c>
      <c r="G1437" s="19" t="s">
        <v>13419</v>
      </c>
      <c r="H1437" s="45">
        <v>532</v>
      </c>
      <c r="I1437" s="45">
        <v>596.48</v>
      </c>
      <c r="J1437" s="19" t="s">
        <v>1560</v>
      </c>
      <c r="K1437" s="19" t="s">
        <v>13414</v>
      </c>
      <c r="L1437" s="19" t="s">
        <v>13420</v>
      </c>
      <c r="M1437" s="19" t="s">
        <v>13421</v>
      </c>
      <c r="N1437" s="19" t="s">
        <v>13410</v>
      </c>
      <c r="O1437" s="19" t="s">
        <v>1603</v>
      </c>
      <c r="P1437" s="19" t="s">
        <v>1604</v>
      </c>
      <c r="Q1437" s="46">
        <v>80</v>
      </c>
      <c r="R1437" s="19" t="s">
        <v>1544</v>
      </c>
      <c r="S1437" s="19" t="s">
        <v>1736</v>
      </c>
      <c r="T1437" s="19" t="s">
        <v>1737</v>
      </c>
      <c r="U1437" s="19" t="s">
        <v>3183</v>
      </c>
      <c r="V1437" s="19" t="s">
        <v>3184</v>
      </c>
      <c r="W1437" s="19" t="s">
        <v>1492</v>
      </c>
      <c r="X1437" s="19" t="s">
        <v>3185</v>
      </c>
      <c r="Y1437" s="19" t="s">
        <v>1494</v>
      </c>
      <c r="Z1437" s="19" t="s">
        <v>1495</v>
      </c>
      <c r="AA1437" s="46">
        <v>247</v>
      </c>
      <c r="AB1437" s="19" t="s">
        <v>1416</v>
      </c>
      <c r="AC1437" s="19" t="s">
        <v>1399</v>
      </c>
      <c r="AD1437" s="19" t="s">
        <v>2607</v>
      </c>
      <c r="AE1437" s="19" t="s">
        <v>1481</v>
      </c>
      <c r="AF1437" s="19" t="s">
        <v>1592</v>
      </c>
      <c r="AG1437" s="19" t="s">
        <v>2608</v>
      </c>
      <c r="AH1437" s="19" t="s">
        <v>1594</v>
      </c>
      <c r="AI1437" s="19" t="s">
        <v>1595</v>
      </c>
      <c r="AJ1437" s="45">
        <v>0.05</v>
      </c>
      <c r="AK1437" s="45">
        <v>4</v>
      </c>
      <c r="AL1437" s="19" t="s">
        <v>1501</v>
      </c>
      <c r="AM1437" s="46">
        <v>12862.5</v>
      </c>
      <c r="AN1437" s="46">
        <v>4007.5</v>
      </c>
      <c r="AO1437" s="46">
        <v>8855</v>
      </c>
      <c r="AP1437" s="45">
        <v>67.2</v>
      </c>
      <c r="AQ1437" s="45"/>
      <c r="AR1437" s="45" t="str">
        <f>IFERROR(VLOOKUP(AB1437,'Pedidos marco'!$A$1:$D$10000,4,0)," ")</f>
        <v xml:space="preserve"> </v>
      </c>
      <c r="AS1437" s="45">
        <f t="shared" si="154"/>
        <v>8</v>
      </c>
      <c r="AT1437" s="45" t="str">
        <f t="shared" si="155"/>
        <v>08</v>
      </c>
      <c r="AU1437" s="47">
        <v>4</v>
      </c>
      <c r="AV1437" s="19" t="str">
        <f t="shared" si="156"/>
        <v>04 April</v>
      </c>
      <c r="AW1437" s="19">
        <f t="shared" si="157"/>
        <v>0.84000000000000008</v>
      </c>
      <c r="AX1437" s="19">
        <f t="shared" si="158"/>
        <v>16.8</v>
      </c>
      <c r="AY1437" s="19" t="e">
        <f>VLOOKUP(AG1437,Cías!$A$1:$E$10000,5,0)</f>
        <v>#N/A</v>
      </c>
      <c r="AZ1437" s="19" t="str">
        <f t="shared" si="159"/>
        <v>10006852</v>
      </c>
      <c r="BA1437" s="19" t="str">
        <f t="shared" si="160"/>
        <v>DE LA CRUZ MANUEL ALADINO</v>
      </c>
      <c r="BB1437" s="19" t="e">
        <f>VLOOKUP(AG1437,Cías!$A$1:$E$10000,3,0)</f>
        <v>#N/A</v>
      </c>
      <c r="BC1437" s="19"/>
      <c r="BD1437" s="19"/>
      <c r="BE1437" s="19"/>
      <c r="BF1437" s="19"/>
      <c r="BG1437" s="19"/>
      <c r="BH1437" s="19"/>
      <c r="BI1437" s="19"/>
      <c r="BJ1437" s="19"/>
    </row>
    <row r="1438" spans="1:62" ht="15" x14ac:dyDescent="0.2">
      <c r="A1438" s="19" t="s">
        <v>13422</v>
      </c>
      <c r="B1438" s="19" t="s">
        <v>1479</v>
      </c>
      <c r="C1438" s="43">
        <v>44659</v>
      </c>
      <c r="D1438" s="44">
        <v>0.66249999999999998</v>
      </c>
      <c r="E1438" s="19" t="s">
        <v>13423</v>
      </c>
      <c r="F1438" s="19" t="s">
        <v>1481</v>
      </c>
      <c r="G1438" s="19" t="s">
        <v>1481</v>
      </c>
      <c r="H1438" s="45">
        <v>0</v>
      </c>
      <c r="I1438" s="45">
        <v>0</v>
      </c>
      <c r="J1438" s="19" t="s">
        <v>1482</v>
      </c>
      <c r="K1438" s="19" t="s">
        <v>13424</v>
      </c>
      <c r="L1438" s="19" t="s">
        <v>13425</v>
      </c>
      <c r="M1438" s="19" t="s">
        <v>13426</v>
      </c>
      <c r="N1438" s="19" t="s">
        <v>13422</v>
      </c>
      <c r="O1438" s="19" t="s">
        <v>371</v>
      </c>
      <c r="P1438" s="19" t="s">
        <v>372</v>
      </c>
      <c r="Q1438" s="46">
        <v>360</v>
      </c>
      <c r="R1438" s="19" t="s">
        <v>1544</v>
      </c>
      <c r="S1438" s="19" t="s">
        <v>1545</v>
      </c>
      <c r="T1438" s="19" t="s">
        <v>74</v>
      </c>
      <c r="U1438" s="19" t="s">
        <v>9181</v>
      </c>
      <c r="V1438" s="19" t="s">
        <v>9182</v>
      </c>
      <c r="W1438" s="19" t="s">
        <v>1548</v>
      </c>
      <c r="X1438" s="19" t="s">
        <v>9183</v>
      </c>
      <c r="Y1438" s="19" t="s">
        <v>1684</v>
      </c>
      <c r="Z1438" s="19" t="s">
        <v>1685</v>
      </c>
      <c r="AA1438" s="46">
        <v>198</v>
      </c>
      <c r="AB1438" s="19" t="s">
        <v>562</v>
      </c>
      <c r="AC1438" s="19" t="s">
        <v>277</v>
      </c>
      <c r="AD1438" s="19" t="s">
        <v>2371</v>
      </c>
      <c r="AE1438" s="19" t="s">
        <v>1481</v>
      </c>
      <c r="AF1438" s="19" t="s">
        <v>1554</v>
      </c>
      <c r="AG1438" s="19" t="s">
        <v>2372</v>
      </c>
      <c r="AH1438" s="19" t="s">
        <v>1499</v>
      </c>
      <c r="AI1438" s="19" t="s">
        <v>1500</v>
      </c>
      <c r="AJ1438" s="45">
        <v>0</v>
      </c>
      <c r="AK1438" s="45">
        <v>0</v>
      </c>
      <c r="AL1438" s="19" t="s">
        <v>1501</v>
      </c>
      <c r="AM1438" s="46">
        <v>27040</v>
      </c>
      <c r="AN1438" s="46">
        <v>18000</v>
      </c>
      <c r="AO1438" s="46">
        <v>9040</v>
      </c>
      <c r="AP1438" s="45">
        <v>266.39999999999998</v>
      </c>
      <c r="AQ1438" s="45"/>
      <c r="AR1438" s="45" t="str">
        <f>IFERROR(VLOOKUP(AB1438,'Pedidos marco'!$A$1:$D$10000,4,0)," ")</f>
        <v xml:space="preserve"> </v>
      </c>
      <c r="AS1438" s="45">
        <f t="shared" si="154"/>
        <v>8</v>
      </c>
      <c r="AT1438" s="45" t="str">
        <f t="shared" si="155"/>
        <v>08</v>
      </c>
      <c r="AU1438" s="47">
        <v>18</v>
      </c>
      <c r="AV1438" s="19" t="str">
        <f t="shared" si="156"/>
        <v>04 April</v>
      </c>
      <c r="AW1438" s="19">
        <f t="shared" si="157"/>
        <v>0.74</v>
      </c>
      <c r="AX1438" s="19">
        <f t="shared" si="158"/>
        <v>14.799999999999999</v>
      </c>
      <c r="AY1438" s="19" t="e">
        <f>VLOOKUP(AG1438,Cías!$A$1:$E$10000,5,0)</f>
        <v>#N/A</v>
      </c>
      <c r="AZ1438" s="19" t="str">
        <f t="shared" si="159"/>
        <v>1013597</v>
      </c>
      <c r="BA1438" s="19" t="str">
        <f t="shared" si="160"/>
        <v>RUIZ RUIZ EDISON FRANKLIN</v>
      </c>
      <c r="BB1438" s="19" t="e">
        <f>VLOOKUP(AG1438,Cías!$A$1:$E$10000,3,0)</f>
        <v>#N/A</v>
      </c>
      <c r="BC1438" s="19"/>
      <c r="BD1438" s="19"/>
      <c r="BE1438" s="19"/>
      <c r="BF1438" s="19"/>
      <c r="BG1438" s="19"/>
      <c r="BH1438" s="19"/>
      <c r="BI1438" s="19"/>
      <c r="BJ1438" s="19"/>
    </row>
    <row r="1439" spans="1:62" ht="15" x14ac:dyDescent="0.2">
      <c r="A1439" s="19" t="s">
        <v>13427</v>
      </c>
      <c r="B1439" s="19" t="s">
        <v>1479</v>
      </c>
      <c r="C1439" s="43">
        <v>44659</v>
      </c>
      <c r="D1439" s="44">
        <v>0.66458333333332997</v>
      </c>
      <c r="E1439" s="19" t="s">
        <v>13428</v>
      </c>
      <c r="F1439" s="19" t="s">
        <v>13429</v>
      </c>
      <c r="G1439" s="19" t="s">
        <v>13430</v>
      </c>
      <c r="H1439" s="45">
        <v>4422.3999999999996</v>
      </c>
      <c r="I1439" s="45">
        <v>4958.43</v>
      </c>
      <c r="J1439" s="19" t="s">
        <v>1560</v>
      </c>
      <c r="K1439" s="19" t="s">
        <v>13272</v>
      </c>
      <c r="L1439" s="19" t="s">
        <v>13431</v>
      </c>
      <c r="M1439" s="19" t="s">
        <v>13432</v>
      </c>
      <c r="N1439" s="19" t="s">
        <v>13427</v>
      </c>
      <c r="O1439" s="19" t="s">
        <v>1603</v>
      </c>
      <c r="P1439" s="19" t="s">
        <v>1604</v>
      </c>
      <c r="Q1439" s="46">
        <v>640</v>
      </c>
      <c r="R1439" s="19" t="s">
        <v>1544</v>
      </c>
      <c r="S1439" s="19" t="s">
        <v>5842</v>
      </c>
      <c r="T1439" s="19" t="s">
        <v>5843</v>
      </c>
      <c r="U1439" s="19" t="s">
        <v>13275</v>
      </c>
      <c r="V1439" s="19" t="s">
        <v>13276</v>
      </c>
      <c r="W1439" s="19" t="s">
        <v>5202</v>
      </c>
      <c r="X1439" s="19" t="s">
        <v>13277</v>
      </c>
      <c r="Y1439" s="19" t="s">
        <v>7923</v>
      </c>
      <c r="Z1439" s="19" t="s">
        <v>7924</v>
      </c>
      <c r="AA1439" s="46">
        <v>359</v>
      </c>
      <c r="AB1439" s="19" t="s">
        <v>583</v>
      </c>
      <c r="AC1439" s="19" t="s">
        <v>323</v>
      </c>
      <c r="AD1439" s="19" t="s">
        <v>4300</v>
      </c>
      <c r="AE1439" s="19" t="s">
        <v>4301</v>
      </c>
      <c r="AF1439" s="19" t="s">
        <v>1592</v>
      </c>
      <c r="AG1439" s="19" t="s">
        <v>4302</v>
      </c>
      <c r="AH1439" s="19" t="s">
        <v>1594</v>
      </c>
      <c r="AI1439" s="19" t="s">
        <v>1595</v>
      </c>
      <c r="AJ1439" s="45">
        <v>0.05</v>
      </c>
      <c r="AK1439" s="45">
        <v>32</v>
      </c>
      <c r="AL1439" s="19" t="s">
        <v>1501</v>
      </c>
      <c r="AM1439" s="46">
        <v>49960</v>
      </c>
      <c r="AN1439" s="46">
        <v>32060</v>
      </c>
      <c r="AO1439" s="46">
        <v>17900</v>
      </c>
      <c r="AP1439" s="45">
        <v>870.4</v>
      </c>
      <c r="AQ1439" s="45"/>
      <c r="AR1439" s="45" t="str">
        <f>IFERROR(VLOOKUP(AB1439,'Pedidos marco'!$A$1:$D$10000,4,0)," ")</f>
        <v xml:space="preserve"> </v>
      </c>
      <c r="AS1439" s="45">
        <f t="shared" si="154"/>
        <v>8</v>
      </c>
      <c r="AT1439" s="45" t="str">
        <f t="shared" si="155"/>
        <v>08</v>
      </c>
      <c r="AU1439" s="47">
        <v>32</v>
      </c>
      <c r="AV1439" s="19" t="str">
        <f t="shared" si="156"/>
        <v>04 April</v>
      </c>
      <c r="AW1439" s="19">
        <f t="shared" si="157"/>
        <v>1.3599999999999999</v>
      </c>
      <c r="AX1439" s="19">
        <f t="shared" si="158"/>
        <v>27.2</v>
      </c>
      <c r="AY1439" s="19" t="e">
        <f>VLOOKUP(AG1439,Cías!$A$1:$E$10000,5,0)</f>
        <v>#N/A</v>
      </c>
      <c r="AZ1439" s="19" t="str">
        <f t="shared" si="159"/>
        <v>1013906</v>
      </c>
      <c r="BA1439" s="19" t="str">
        <f t="shared" si="160"/>
        <v>VALLEJOS VILLEGAS SAUL EDUARDO</v>
      </c>
      <c r="BB1439" s="19" t="e">
        <f>VLOOKUP(AG1439,Cías!$A$1:$E$10000,3,0)</f>
        <v>#N/A</v>
      </c>
      <c r="BC1439" s="19"/>
      <c r="BD1439" s="19"/>
      <c r="BE1439" s="19"/>
      <c r="BF1439" s="19"/>
      <c r="BG1439" s="19"/>
      <c r="BH1439" s="19"/>
      <c r="BI1439" s="19"/>
      <c r="BJ1439" s="19"/>
    </row>
    <row r="1440" spans="1:62" ht="15" x14ac:dyDescent="0.2">
      <c r="A1440" s="19" t="s">
        <v>13433</v>
      </c>
      <c r="B1440" s="19" t="s">
        <v>1479</v>
      </c>
      <c r="C1440" s="43">
        <v>44659</v>
      </c>
      <c r="D1440" s="44">
        <v>0.66527777777777997</v>
      </c>
      <c r="E1440" s="19" t="s">
        <v>13434</v>
      </c>
      <c r="F1440" s="19" t="s">
        <v>13435</v>
      </c>
      <c r="G1440" s="19" t="s">
        <v>13436</v>
      </c>
      <c r="H1440" s="45">
        <v>2484.11</v>
      </c>
      <c r="I1440" s="45">
        <v>2785.2</v>
      </c>
      <c r="J1440" s="19" t="s">
        <v>1560</v>
      </c>
      <c r="K1440" s="19" t="s">
        <v>13437</v>
      </c>
      <c r="L1440" s="19" t="s">
        <v>13438</v>
      </c>
      <c r="M1440" s="19" t="s">
        <v>13439</v>
      </c>
      <c r="N1440" s="19" t="s">
        <v>13433</v>
      </c>
      <c r="O1440" s="19" t="s">
        <v>371</v>
      </c>
      <c r="P1440" s="19" t="s">
        <v>372</v>
      </c>
      <c r="Q1440" s="46">
        <v>360</v>
      </c>
      <c r="R1440" s="19" t="s">
        <v>1544</v>
      </c>
      <c r="S1440" s="19" t="s">
        <v>3650</v>
      </c>
      <c r="T1440" s="19" t="s">
        <v>3651</v>
      </c>
      <c r="U1440" s="19" t="s">
        <v>13440</v>
      </c>
      <c r="V1440" s="19" t="s">
        <v>13441</v>
      </c>
      <c r="W1440" s="19" t="s">
        <v>2655</v>
      </c>
      <c r="X1440" s="19" t="s">
        <v>13442</v>
      </c>
      <c r="Y1440" s="19" t="s">
        <v>13443</v>
      </c>
      <c r="Z1440" s="19" t="s">
        <v>13444</v>
      </c>
      <c r="AA1440" s="46">
        <v>77</v>
      </c>
      <c r="AB1440" s="19" t="s">
        <v>507</v>
      </c>
      <c r="AC1440" s="19" t="s">
        <v>163</v>
      </c>
      <c r="AD1440" s="19" t="s">
        <v>6304</v>
      </c>
      <c r="AE1440" s="19" t="s">
        <v>6305</v>
      </c>
      <c r="AF1440" s="19" t="s">
        <v>1554</v>
      </c>
      <c r="AG1440" s="19" t="s">
        <v>6306</v>
      </c>
      <c r="AH1440" s="19" t="s">
        <v>1499</v>
      </c>
      <c r="AI1440" s="19" t="s">
        <v>1500</v>
      </c>
      <c r="AJ1440" s="45">
        <v>0</v>
      </c>
      <c r="AK1440" s="45">
        <v>0</v>
      </c>
      <c r="AL1440" s="19" t="s">
        <v>1501</v>
      </c>
      <c r="AM1440" s="46">
        <v>27190</v>
      </c>
      <c r="AN1440" s="46">
        <v>18040</v>
      </c>
      <c r="AO1440" s="46">
        <v>9150</v>
      </c>
      <c r="AP1440" s="45">
        <v>111.6</v>
      </c>
      <c r="AQ1440" s="45"/>
      <c r="AR1440" s="45" t="str">
        <f>IFERROR(VLOOKUP(AB1440,'Pedidos marco'!$A$1:$D$10000,4,0)," ")</f>
        <v xml:space="preserve"> </v>
      </c>
      <c r="AS1440" s="45">
        <f t="shared" si="154"/>
        <v>8</v>
      </c>
      <c r="AT1440" s="45" t="str">
        <f t="shared" si="155"/>
        <v>08</v>
      </c>
      <c r="AU1440" s="47">
        <v>18</v>
      </c>
      <c r="AV1440" s="19" t="str">
        <f t="shared" si="156"/>
        <v>04 April</v>
      </c>
      <c r="AW1440" s="19">
        <f t="shared" si="157"/>
        <v>0.31</v>
      </c>
      <c r="AX1440" s="19">
        <f t="shared" si="158"/>
        <v>6.1999999999999993</v>
      </c>
      <c r="AY1440" s="19" t="e">
        <f>VLOOKUP(AG1440,Cías!$A$1:$E$10000,5,0)</f>
        <v>#N/A</v>
      </c>
      <c r="AZ1440" s="19" t="str">
        <f t="shared" si="159"/>
        <v>1012878</v>
      </c>
      <c r="BA1440" s="19" t="str">
        <f t="shared" si="160"/>
        <v>HINOJOSA SAN ANDRES ANGEL PATRICIO</v>
      </c>
      <c r="BB1440" s="19" t="e">
        <f>VLOOKUP(AG1440,Cías!$A$1:$E$10000,3,0)</f>
        <v>#N/A</v>
      </c>
      <c r="BC1440" s="19"/>
      <c r="BD1440" s="19"/>
      <c r="BE1440" s="19"/>
      <c r="BF1440" s="19"/>
      <c r="BG1440" s="19"/>
      <c r="BH1440" s="19"/>
      <c r="BI1440" s="19"/>
      <c r="BJ1440" s="19"/>
    </row>
    <row r="1441" spans="1:62" ht="15" x14ac:dyDescent="0.2">
      <c r="A1441" s="19" t="s">
        <v>13445</v>
      </c>
      <c r="B1441" s="19" t="s">
        <v>1479</v>
      </c>
      <c r="C1441" s="43">
        <v>44659</v>
      </c>
      <c r="D1441" s="44">
        <v>0.66736111111110996</v>
      </c>
      <c r="E1441" s="19" t="s">
        <v>13446</v>
      </c>
      <c r="F1441" s="19" t="s">
        <v>13447</v>
      </c>
      <c r="G1441" s="19" t="s">
        <v>13448</v>
      </c>
      <c r="H1441" s="45">
        <v>247.2</v>
      </c>
      <c r="I1441" s="45">
        <v>277.16000000000003</v>
      </c>
      <c r="J1441" s="19" t="s">
        <v>1560</v>
      </c>
      <c r="K1441" s="19" t="s">
        <v>13449</v>
      </c>
      <c r="L1441" s="19" t="s">
        <v>13450</v>
      </c>
      <c r="M1441" s="19" t="s">
        <v>13451</v>
      </c>
      <c r="N1441" s="19" t="s">
        <v>13445</v>
      </c>
      <c r="O1441" s="19" t="s">
        <v>369</v>
      </c>
      <c r="P1441" s="19" t="s">
        <v>370</v>
      </c>
      <c r="Q1441" s="46">
        <v>40</v>
      </c>
      <c r="R1441" s="19" t="s">
        <v>1544</v>
      </c>
      <c r="S1441" s="19" t="s">
        <v>2401</v>
      </c>
      <c r="T1441" s="19" t="s">
        <v>2402</v>
      </c>
      <c r="U1441" s="19" t="s">
        <v>2820</v>
      </c>
      <c r="V1441" s="19" t="s">
        <v>2821</v>
      </c>
      <c r="W1441" s="19" t="s">
        <v>415</v>
      </c>
      <c r="X1441" s="19" t="s">
        <v>2822</v>
      </c>
      <c r="Y1441" s="19" t="s">
        <v>417</v>
      </c>
      <c r="Z1441" s="19" t="s">
        <v>2159</v>
      </c>
      <c r="AA1441" s="46">
        <v>110</v>
      </c>
      <c r="AB1441" s="19" t="s">
        <v>438</v>
      </c>
      <c r="AC1441" s="19" t="s">
        <v>23</v>
      </c>
      <c r="AD1441" s="19" t="s">
        <v>7819</v>
      </c>
      <c r="AE1441" s="19" t="s">
        <v>7820</v>
      </c>
      <c r="AF1441" s="19" t="s">
        <v>1719</v>
      </c>
      <c r="AG1441" s="19" t="s">
        <v>7821</v>
      </c>
      <c r="AH1441" s="19" t="s">
        <v>1594</v>
      </c>
      <c r="AI1441" s="19" t="s">
        <v>1595</v>
      </c>
      <c r="AJ1441" s="45">
        <v>0.05</v>
      </c>
      <c r="AK1441" s="45">
        <v>2</v>
      </c>
      <c r="AL1441" s="19" t="s">
        <v>1501</v>
      </c>
      <c r="AM1441" s="46">
        <v>9404.1669999999995</v>
      </c>
      <c r="AN1441" s="46">
        <v>2004.1669999999999</v>
      </c>
      <c r="AO1441" s="46">
        <v>7400</v>
      </c>
      <c r="AP1441" s="45">
        <v>18.399999999999999</v>
      </c>
      <c r="AQ1441" s="45"/>
      <c r="AR1441" s="45" t="str">
        <f>IFERROR(VLOOKUP(AB1441,'Pedidos marco'!$A$1:$D$10000,4,0)," ")</f>
        <v xml:space="preserve"> </v>
      </c>
      <c r="AS1441" s="45">
        <f t="shared" si="154"/>
        <v>8</v>
      </c>
      <c r="AT1441" s="45" t="str">
        <f t="shared" si="155"/>
        <v>08</v>
      </c>
      <c r="AU1441" s="47">
        <v>2</v>
      </c>
      <c r="AV1441" s="19" t="str">
        <f t="shared" si="156"/>
        <v>04 April</v>
      </c>
      <c r="AW1441" s="19">
        <f t="shared" si="157"/>
        <v>0.45999999999999996</v>
      </c>
      <c r="AX1441" s="19">
        <f t="shared" si="158"/>
        <v>9.1999999999999993</v>
      </c>
      <c r="AY1441" s="19" t="e">
        <f>VLOOKUP(AG1441,Cías!$A$1:$E$10000,5,0)</f>
        <v>#N/A</v>
      </c>
      <c r="AZ1441" s="19" t="str">
        <f t="shared" si="159"/>
        <v>1013747</v>
      </c>
      <c r="BA1441" s="19" t="str">
        <f t="shared" si="160"/>
        <v>ANDINO CHICO ERLINDA MARIA</v>
      </c>
      <c r="BB1441" s="19" t="e">
        <f>VLOOKUP(AG1441,Cías!$A$1:$E$10000,3,0)</f>
        <v>#N/A</v>
      </c>
      <c r="BC1441" s="19"/>
      <c r="BD1441" s="19"/>
      <c r="BE1441" s="19"/>
      <c r="BF1441" s="19"/>
      <c r="BG1441" s="19"/>
      <c r="BH1441" s="19"/>
      <c r="BI1441" s="19"/>
      <c r="BJ1441" s="19"/>
    </row>
    <row r="1442" spans="1:62" ht="15" x14ac:dyDescent="0.2">
      <c r="A1442" s="19" t="s">
        <v>13445</v>
      </c>
      <c r="B1442" s="19" t="s">
        <v>1479</v>
      </c>
      <c r="C1442" s="43">
        <v>44659</v>
      </c>
      <c r="D1442" s="44">
        <v>0.66736111111110996</v>
      </c>
      <c r="E1442" s="19" t="s">
        <v>13452</v>
      </c>
      <c r="F1442" s="19" t="s">
        <v>13453</v>
      </c>
      <c r="G1442" s="19" t="s">
        <v>13454</v>
      </c>
      <c r="H1442" s="45">
        <v>2965.6</v>
      </c>
      <c r="I1442" s="45">
        <v>3325.05</v>
      </c>
      <c r="J1442" s="19" t="s">
        <v>1560</v>
      </c>
      <c r="K1442" s="19" t="s">
        <v>13455</v>
      </c>
      <c r="L1442" s="19" t="s">
        <v>13456</v>
      </c>
      <c r="M1442" s="19" t="s">
        <v>13457</v>
      </c>
      <c r="N1442" s="19" t="s">
        <v>13445</v>
      </c>
      <c r="O1442" s="19" t="s">
        <v>367</v>
      </c>
      <c r="P1442" s="19" t="s">
        <v>368</v>
      </c>
      <c r="Q1442" s="46">
        <v>440</v>
      </c>
      <c r="R1442" s="19" t="s">
        <v>1544</v>
      </c>
      <c r="S1442" s="19" t="s">
        <v>2401</v>
      </c>
      <c r="T1442" s="19" t="s">
        <v>2402</v>
      </c>
      <c r="U1442" s="19" t="s">
        <v>2820</v>
      </c>
      <c r="V1442" s="19" t="s">
        <v>2821</v>
      </c>
      <c r="W1442" s="19" t="s">
        <v>415</v>
      </c>
      <c r="X1442" s="19" t="s">
        <v>2822</v>
      </c>
      <c r="Y1442" s="19" t="s">
        <v>417</v>
      </c>
      <c r="Z1442" s="19" t="s">
        <v>2159</v>
      </c>
      <c r="AA1442" s="46">
        <v>110</v>
      </c>
      <c r="AB1442" s="19" t="s">
        <v>438</v>
      </c>
      <c r="AC1442" s="19" t="s">
        <v>23</v>
      </c>
      <c r="AD1442" s="19" t="s">
        <v>7819</v>
      </c>
      <c r="AE1442" s="19" t="s">
        <v>7820</v>
      </c>
      <c r="AF1442" s="19" t="s">
        <v>1719</v>
      </c>
      <c r="AG1442" s="19" t="s">
        <v>7821</v>
      </c>
      <c r="AH1442" s="19" t="s">
        <v>1594</v>
      </c>
      <c r="AI1442" s="19" t="s">
        <v>1595</v>
      </c>
      <c r="AJ1442" s="45">
        <v>0.05</v>
      </c>
      <c r="AK1442" s="45">
        <v>22</v>
      </c>
      <c r="AL1442" s="19" t="s">
        <v>1501</v>
      </c>
      <c r="AM1442" s="46">
        <v>29445.832999999999</v>
      </c>
      <c r="AN1442" s="46">
        <v>22045.832999999999</v>
      </c>
      <c r="AO1442" s="46">
        <v>7400</v>
      </c>
      <c r="AP1442" s="45">
        <v>202.4</v>
      </c>
      <c r="AQ1442" s="45"/>
      <c r="AR1442" s="45" t="str">
        <f>IFERROR(VLOOKUP(AB1442,'Pedidos marco'!$A$1:$D$10000,4,0)," ")</f>
        <v xml:space="preserve"> </v>
      </c>
      <c r="AS1442" s="45">
        <f t="shared" si="154"/>
        <v>8</v>
      </c>
      <c r="AT1442" s="45" t="str">
        <f t="shared" si="155"/>
        <v>08</v>
      </c>
      <c r="AU1442" s="47">
        <v>22</v>
      </c>
      <c r="AV1442" s="19" t="str">
        <f t="shared" si="156"/>
        <v>04 April</v>
      </c>
      <c r="AW1442" s="19">
        <f t="shared" si="157"/>
        <v>0.46</v>
      </c>
      <c r="AX1442" s="19">
        <f t="shared" si="158"/>
        <v>9.2000000000000011</v>
      </c>
      <c r="AY1442" s="19" t="e">
        <f>VLOOKUP(AG1442,Cías!$A$1:$E$10000,5,0)</f>
        <v>#N/A</v>
      </c>
      <c r="AZ1442" s="19" t="str">
        <f t="shared" si="159"/>
        <v>1013747</v>
      </c>
      <c r="BA1442" s="19" t="str">
        <f t="shared" si="160"/>
        <v>ANDINO CHICO ERLINDA MARIA</v>
      </c>
      <c r="BB1442" s="19" t="e">
        <f>VLOOKUP(AG1442,Cías!$A$1:$E$10000,3,0)</f>
        <v>#N/A</v>
      </c>
      <c r="BC1442" s="19"/>
      <c r="BD1442" s="19"/>
      <c r="BE1442" s="19"/>
      <c r="BF1442" s="19"/>
      <c r="BG1442" s="19"/>
      <c r="BH1442" s="19"/>
      <c r="BI1442" s="19"/>
      <c r="BJ1442" s="19"/>
    </row>
    <row r="1443" spans="1:62" ht="15" x14ac:dyDescent="0.2">
      <c r="A1443" s="19" t="s">
        <v>13458</v>
      </c>
      <c r="B1443" s="19" t="s">
        <v>1479</v>
      </c>
      <c r="C1443" s="43">
        <v>44659</v>
      </c>
      <c r="D1443" s="44">
        <v>0.66874999999999996</v>
      </c>
      <c r="E1443" s="19" t="s">
        <v>13459</v>
      </c>
      <c r="F1443" s="19" t="s">
        <v>13460</v>
      </c>
      <c r="G1443" s="19" t="s">
        <v>13461</v>
      </c>
      <c r="H1443" s="45">
        <v>4054.8</v>
      </c>
      <c r="I1443" s="45">
        <v>4546.2700000000004</v>
      </c>
      <c r="J1443" s="19" t="s">
        <v>1560</v>
      </c>
      <c r="K1443" s="19" t="s">
        <v>13462</v>
      </c>
      <c r="L1443" s="19" t="s">
        <v>13463</v>
      </c>
      <c r="M1443" s="19" t="s">
        <v>13464</v>
      </c>
      <c r="N1443" s="19" t="s">
        <v>13458</v>
      </c>
      <c r="O1443" s="19" t="s">
        <v>371</v>
      </c>
      <c r="P1443" s="19" t="s">
        <v>372</v>
      </c>
      <c r="Q1443" s="46">
        <v>620</v>
      </c>
      <c r="R1443" s="19" t="s">
        <v>1544</v>
      </c>
      <c r="S1443" s="19" t="s">
        <v>1898</v>
      </c>
      <c r="T1443" s="19" t="s">
        <v>1899</v>
      </c>
      <c r="U1443" s="19" t="s">
        <v>1900</v>
      </c>
      <c r="V1443" s="19" t="s">
        <v>1901</v>
      </c>
      <c r="W1443" s="19" t="s">
        <v>1548</v>
      </c>
      <c r="X1443" s="19" t="s">
        <v>1902</v>
      </c>
      <c r="Y1443" s="19" t="s">
        <v>1684</v>
      </c>
      <c r="Z1443" s="19" t="s">
        <v>1685</v>
      </c>
      <c r="AA1443" s="46">
        <v>198</v>
      </c>
      <c r="AB1443" s="19" t="s">
        <v>525</v>
      </c>
      <c r="AC1443" s="19" t="s">
        <v>202</v>
      </c>
      <c r="AD1443" s="19" t="s">
        <v>1903</v>
      </c>
      <c r="AE1443" s="19" t="s">
        <v>1904</v>
      </c>
      <c r="AF1443" s="19" t="s">
        <v>1592</v>
      </c>
      <c r="AG1443" s="19" t="s">
        <v>1905</v>
      </c>
      <c r="AH1443" s="19" t="s">
        <v>1499</v>
      </c>
      <c r="AI1443" s="19" t="s">
        <v>1500</v>
      </c>
      <c r="AJ1443" s="45">
        <v>0</v>
      </c>
      <c r="AK1443" s="45">
        <v>0</v>
      </c>
      <c r="AL1443" s="19" t="s">
        <v>1501</v>
      </c>
      <c r="AM1443" s="46">
        <v>39910.606</v>
      </c>
      <c r="AN1443" s="46">
        <v>30990.606</v>
      </c>
      <c r="AO1443" s="46">
        <v>8920</v>
      </c>
      <c r="AP1443" s="45">
        <v>458.8</v>
      </c>
      <c r="AQ1443" s="45"/>
      <c r="AR1443" s="45" t="str">
        <f>IFERROR(VLOOKUP(AB1443,'Pedidos marco'!$A$1:$D$10000,4,0)," ")</f>
        <v xml:space="preserve"> </v>
      </c>
      <c r="AS1443" s="45">
        <f t="shared" si="154"/>
        <v>8</v>
      </c>
      <c r="AT1443" s="45" t="str">
        <f t="shared" si="155"/>
        <v>08</v>
      </c>
      <c r="AU1443" s="47">
        <v>31</v>
      </c>
      <c r="AV1443" s="19" t="str">
        <f t="shared" si="156"/>
        <v>04 April</v>
      </c>
      <c r="AW1443" s="19">
        <f t="shared" si="157"/>
        <v>0.74</v>
      </c>
      <c r="AX1443" s="19">
        <f t="shared" si="158"/>
        <v>14.8</v>
      </c>
      <c r="AY1443" s="19" t="e">
        <f>VLOOKUP(AG1443,Cías!$A$1:$E$10000,5,0)</f>
        <v>#N/A</v>
      </c>
      <c r="AZ1443" s="19" t="str">
        <f t="shared" si="159"/>
        <v>1017066</v>
      </c>
      <c r="BA1443" s="19" t="str">
        <f t="shared" si="160"/>
        <v>MISE MISE NESTOR SALOMON</v>
      </c>
      <c r="BB1443" s="19" t="e">
        <f>VLOOKUP(AG1443,Cías!$A$1:$E$10000,3,0)</f>
        <v>#N/A</v>
      </c>
      <c r="BC1443" s="19"/>
      <c r="BD1443" s="19"/>
      <c r="BE1443" s="19"/>
      <c r="BF1443" s="19"/>
      <c r="BG1443" s="19"/>
      <c r="BH1443" s="19"/>
      <c r="BI1443" s="19"/>
      <c r="BJ1443" s="19"/>
    </row>
    <row r="1444" spans="1:62" ht="15" x14ac:dyDescent="0.2">
      <c r="A1444" s="19" t="s">
        <v>13458</v>
      </c>
      <c r="B1444" s="19" t="s">
        <v>1479</v>
      </c>
      <c r="C1444" s="43">
        <v>44659</v>
      </c>
      <c r="D1444" s="44">
        <v>0.66874999999999996</v>
      </c>
      <c r="E1444" s="19" t="s">
        <v>13465</v>
      </c>
      <c r="F1444" s="19" t="s">
        <v>13466</v>
      </c>
      <c r="G1444" s="19" t="s">
        <v>13467</v>
      </c>
      <c r="H1444" s="45">
        <v>260</v>
      </c>
      <c r="I1444" s="45">
        <v>291.51</v>
      </c>
      <c r="J1444" s="19" t="s">
        <v>1560</v>
      </c>
      <c r="K1444" s="19" t="s">
        <v>13468</v>
      </c>
      <c r="L1444" s="19" t="s">
        <v>13469</v>
      </c>
      <c r="M1444" s="19" t="s">
        <v>13470</v>
      </c>
      <c r="N1444" s="19" t="s">
        <v>13458</v>
      </c>
      <c r="O1444" s="19" t="s">
        <v>367</v>
      </c>
      <c r="P1444" s="19" t="s">
        <v>368</v>
      </c>
      <c r="Q1444" s="46">
        <v>40</v>
      </c>
      <c r="R1444" s="19" t="s">
        <v>1544</v>
      </c>
      <c r="S1444" s="19" t="s">
        <v>1898</v>
      </c>
      <c r="T1444" s="19" t="s">
        <v>1899</v>
      </c>
      <c r="U1444" s="19" t="s">
        <v>1900</v>
      </c>
      <c r="V1444" s="19" t="s">
        <v>1901</v>
      </c>
      <c r="W1444" s="19" t="s">
        <v>1548</v>
      </c>
      <c r="X1444" s="19" t="s">
        <v>1902</v>
      </c>
      <c r="Y1444" s="19" t="s">
        <v>1684</v>
      </c>
      <c r="Z1444" s="19" t="s">
        <v>1685</v>
      </c>
      <c r="AA1444" s="46">
        <v>198</v>
      </c>
      <c r="AB1444" s="19" t="s">
        <v>525</v>
      </c>
      <c r="AC1444" s="19" t="s">
        <v>202</v>
      </c>
      <c r="AD1444" s="19" t="s">
        <v>1903</v>
      </c>
      <c r="AE1444" s="19" t="s">
        <v>1904</v>
      </c>
      <c r="AF1444" s="19" t="s">
        <v>1592</v>
      </c>
      <c r="AG1444" s="19" t="s">
        <v>1905</v>
      </c>
      <c r="AH1444" s="19" t="s">
        <v>1499</v>
      </c>
      <c r="AI1444" s="19" t="s">
        <v>1500</v>
      </c>
      <c r="AJ1444" s="45">
        <v>0</v>
      </c>
      <c r="AK1444" s="45">
        <v>0</v>
      </c>
      <c r="AL1444" s="19" t="s">
        <v>1501</v>
      </c>
      <c r="AM1444" s="46">
        <v>10919.394</v>
      </c>
      <c r="AN1444" s="46">
        <v>1999.394</v>
      </c>
      <c r="AO1444" s="46">
        <v>8920</v>
      </c>
      <c r="AP1444" s="45">
        <v>29.6</v>
      </c>
      <c r="AQ1444" s="45"/>
      <c r="AR1444" s="45" t="str">
        <f>IFERROR(VLOOKUP(AB1444,'Pedidos marco'!$A$1:$D$10000,4,0)," ")</f>
        <v xml:space="preserve"> </v>
      </c>
      <c r="AS1444" s="45">
        <f t="shared" si="154"/>
        <v>8</v>
      </c>
      <c r="AT1444" s="45" t="str">
        <f t="shared" si="155"/>
        <v>08</v>
      </c>
      <c r="AU1444" s="47">
        <v>2</v>
      </c>
      <c r="AV1444" s="19" t="str">
        <f t="shared" si="156"/>
        <v>04 April</v>
      </c>
      <c r="AW1444" s="19">
        <f t="shared" si="157"/>
        <v>0.74</v>
      </c>
      <c r="AX1444" s="19">
        <f t="shared" si="158"/>
        <v>14.8</v>
      </c>
      <c r="AY1444" s="19" t="e">
        <f>VLOOKUP(AG1444,Cías!$A$1:$E$10000,5,0)</f>
        <v>#N/A</v>
      </c>
      <c r="AZ1444" s="19" t="str">
        <f t="shared" si="159"/>
        <v>1017066</v>
      </c>
      <c r="BA1444" s="19" t="str">
        <f t="shared" si="160"/>
        <v>MISE MISE NESTOR SALOMON</v>
      </c>
      <c r="BB1444" s="19" t="e">
        <f>VLOOKUP(AG1444,Cías!$A$1:$E$10000,3,0)</f>
        <v>#N/A</v>
      </c>
      <c r="BC1444" s="19"/>
      <c r="BD1444" s="19"/>
      <c r="BE1444" s="19"/>
      <c r="BF1444" s="19"/>
      <c r="BG1444" s="19"/>
      <c r="BH1444" s="19"/>
      <c r="BI1444" s="19"/>
      <c r="BJ1444" s="19"/>
    </row>
    <row r="1445" spans="1:62" ht="15" x14ac:dyDescent="0.2">
      <c r="A1445" s="19" t="s">
        <v>13471</v>
      </c>
      <c r="B1445" s="19" t="s">
        <v>1479</v>
      </c>
      <c r="C1445" s="43">
        <v>44659</v>
      </c>
      <c r="D1445" s="44">
        <v>0.67083333333332995</v>
      </c>
      <c r="E1445" s="19" t="s">
        <v>13472</v>
      </c>
      <c r="F1445" s="19" t="s">
        <v>1481</v>
      </c>
      <c r="G1445" s="19" t="s">
        <v>1481</v>
      </c>
      <c r="H1445" s="45">
        <v>0</v>
      </c>
      <c r="I1445" s="45">
        <v>0</v>
      </c>
      <c r="J1445" s="19" t="s">
        <v>1482</v>
      </c>
      <c r="K1445" s="19" t="s">
        <v>13473</v>
      </c>
      <c r="L1445" s="19" t="s">
        <v>13474</v>
      </c>
      <c r="M1445" s="19" t="s">
        <v>13475</v>
      </c>
      <c r="N1445" s="19" t="s">
        <v>13471</v>
      </c>
      <c r="O1445" s="19" t="s">
        <v>1486</v>
      </c>
      <c r="P1445" s="19" t="s">
        <v>1487</v>
      </c>
      <c r="Q1445" s="46">
        <v>29.87</v>
      </c>
      <c r="R1445" s="19" t="s">
        <v>1488</v>
      </c>
      <c r="S1445" s="19" t="s">
        <v>1489</v>
      </c>
      <c r="T1445" s="19" t="s">
        <v>418</v>
      </c>
      <c r="U1445" s="19" t="s">
        <v>1508</v>
      </c>
      <c r="V1445" s="19" t="s">
        <v>1509</v>
      </c>
      <c r="W1445" s="19" t="s">
        <v>415</v>
      </c>
      <c r="X1445" s="19" t="s">
        <v>1510</v>
      </c>
      <c r="Y1445" s="19" t="s">
        <v>1511</v>
      </c>
      <c r="Z1445" s="19" t="s">
        <v>1512</v>
      </c>
      <c r="AA1445" s="46">
        <v>113</v>
      </c>
      <c r="AB1445" s="19" t="s">
        <v>1513</v>
      </c>
      <c r="AC1445" s="19" t="s">
        <v>418</v>
      </c>
      <c r="AD1445" s="19" t="s">
        <v>1530</v>
      </c>
      <c r="AE1445" s="19" t="s">
        <v>1531</v>
      </c>
      <c r="AF1445" s="19" t="s">
        <v>1497</v>
      </c>
      <c r="AG1445" s="19" t="s">
        <v>1532</v>
      </c>
      <c r="AH1445" s="19" t="s">
        <v>1499</v>
      </c>
      <c r="AI1445" s="19" t="s">
        <v>1500</v>
      </c>
      <c r="AJ1445" s="45">
        <v>0</v>
      </c>
      <c r="AK1445" s="45">
        <v>0</v>
      </c>
      <c r="AL1445" s="19" t="s">
        <v>1517</v>
      </c>
      <c r="AM1445" s="46">
        <v>45910</v>
      </c>
      <c r="AN1445" s="46">
        <v>29870</v>
      </c>
      <c r="AO1445" s="46">
        <v>16040</v>
      </c>
      <c r="AP1445" s="45">
        <v>0</v>
      </c>
      <c r="AQ1445" s="45"/>
      <c r="AR1445" s="45" t="str">
        <f>IFERROR(VLOOKUP(AB1445,'Pedidos marco'!$A$1:$D$10000,4,0)," ")</f>
        <v xml:space="preserve"> </v>
      </c>
      <c r="AS1445" s="45">
        <f t="shared" si="154"/>
        <v>8</v>
      </c>
      <c r="AT1445" s="45" t="str">
        <f t="shared" si="155"/>
        <v>08</v>
      </c>
      <c r="AU1445" s="47">
        <v>29.87</v>
      </c>
      <c r="AV1445" s="19" t="str">
        <f t="shared" si="156"/>
        <v>04 April</v>
      </c>
      <c r="AW1445" s="19">
        <f t="shared" si="157"/>
        <v>0</v>
      </c>
      <c r="AX1445" s="19">
        <f t="shared" si="158"/>
        <v>0</v>
      </c>
      <c r="AY1445" s="19" t="e">
        <f>VLOOKUP(AG1445,Cías!$A$1:$E$10000,5,0)</f>
        <v>#N/A</v>
      </c>
      <c r="AZ1445" s="19" t="str">
        <f t="shared" si="159"/>
        <v>1014412</v>
      </c>
      <c r="BA1445" s="19" t="str">
        <f t="shared" si="160"/>
        <v>UNION DE CONCRETERAS UNICON UCUE</v>
      </c>
      <c r="BB1445" s="19" t="e">
        <f>VLOOKUP(AG1445,Cías!$A$1:$E$10000,3,0)</f>
        <v>#N/A</v>
      </c>
      <c r="BC1445" s="19"/>
      <c r="BD1445" s="19"/>
      <c r="BE1445" s="19"/>
      <c r="BF1445" s="19"/>
      <c r="BG1445" s="19"/>
      <c r="BH1445" s="19"/>
      <c r="BI1445" s="19"/>
      <c r="BJ1445" s="19"/>
    </row>
    <row r="1446" spans="1:62" ht="15" x14ac:dyDescent="0.2">
      <c r="A1446" s="19" t="s">
        <v>13476</v>
      </c>
      <c r="B1446" s="19" t="s">
        <v>1479</v>
      </c>
      <c r="C1446" s="43">
        <v>44659</v>
      </c>
      <c r="D1446" s="44">
        <v>0.67152777777778005</v>
      </c>
      <c r="E1446" s="19" t="s">
        <v>13477</v>
      </c>
      <c r="F1446" s="19" t="s">
        <v>13478</v>
      </c>
      <c r="G1446" s="19" t="s">
        <v>13479</v>
      </c>
      <c r="H1446" s="45">
        <v>2559.6</v>
      </c>
      <c r="I1446" s="45">
        <v>2869.84</v>
      </c>
      <c r="J1446" s="19" t="s">
        <v>1560</v>
      </c>
      <c r="K1446" s="19" t="s">
        <v>13480</v>
      </c>
      <c r="L1446" s="19" t="s">
        <v>13481</v>
      </c>
      <c r="M1446" s="19" t="s">
        <v>13482</v>
      </c>
      <c r="N1446" s="19" t="s">
        <v>13476</v>
      </c>
      <c r="O1446" s="19" t="s">
        <v>2600</v>
      </c>
      <c r="P1446" s="19" t="s">
        <v>2601</v>
      </c>
      <c r="Q1446" s="46">
        <v>360</v>
      </c>
      <c r="R1446" s="19" t="s">
        <v>1544</v>
      </c>
      <c r="S1446" s="19" t="s">
        <v>7234</v>
      </c>
      <c r="T1446" s="19" t="s">
        <v>70</v>
      </c>
      <c r="U1446" s="19" t="s">
        <v>13483</v>
      </c>
      <c r="V1446" s="19" t="s">
        <v>13484</v>
      </c>
      <c r="W1446" s="19" t="s">
        <v>5893</v>
      </c>
      <c r="X1446" s="19" t="s">
        <v>13485</v>
      </c>
      <c r="Y1446" s="19" t="s">
        <v>5895</v>
      </c>
      <c r="Z1446" s="19" t="s">
        <v>5896</v>
      </c>
      <c r="AA1446" s="46">
        <v>529</v>
      </c>
      <c r="AB1446" s="19" t="s">
        <v>460</v>
      </c>
      <c r="AC1446" s="19" t="s">
        <v>70</v>
      </c>
      <c r="AD1446" s="19" t="s">
        <v>7032</v>
      </c>
      <c r="AE1446" s="19" t="s">
        <v>7033</v>
      </c>
      <c r="AF1446" s="19" t="s">
        <v>1554</v>
      </c>
      <c r="AG1446" s="19" t="s">
        <v>7034</v>
      </c>
      <c r="AH1446" s="19" t="s">
        <v>1499</v>
      </c>
      <c r="AI1446" s="19" t="s">
        <v>1500</v>
      </c>
      <c r="AJ1446" s="45">
        <v>0</v>
      </c>
      <c r="AK1446" s="45">
        <v>0</v>
      </c>
      <c r="AL1446" s="19" t="s">
        <v>1501</v>
      </c>
      <c r="AM1446" s="46">
        <v>27030</v>
      </c>
      <c r="AN1446" s="46">
        <v>18020</v>
      </c>
      <c r="AO1446" s="46">
        <v>9010</v>
      </c>
      <c r="AP1446" s="45">
        <v>522</v>
      </c>
      <c r="AQ1446" s="45"/>
      <c r="AR1446" s="45" t="str">
        <f>IFERROR(VLOOKUP(AB1446,'Pedidos marco'!$A$1:$D$10000,4,0)," ")</f>
        <v xml:space="preserve"> </v>
      </c>
      <c r="AS1446" s="45">
        <f t="shared" si="154"/>
        <v>8</v>
      </c>
      <c r="AT1446" s="45" t="str">
        <f t="shared" si="155"/>
        <v>08</v>
      </c>
      <c r="AU1446" s="47">
        <v>18</v>
      </c>
      <c r="AV1446" s="19" t="str">
        <f t="shared" si="156"/>
        <v>04 April</v>
      </c>
      <c r="AW1446" s="19">
        <f t="shared" si="157"/>
        <v>1.45</v>
      </c>
      <c r="AX1446" s="19">
        <f t="shared" si="158"/>
        <v>29</v>
      </c>
      <c r="AY1446" s="19" t="e">
        <f>VLOOKUP(AG1446,Cías!$A$1:$E$10000,5,0)</f>
        <v>#N/A</v>
      </c>
      <c r="AZ1446" s="19" t="str">
        <f t="shared" si="159"/>
        <v>1013603</v>
      </c>
      <c r="BA1446" s="19" t="str">
        <f t="shared" si="160"/>
        <v>CALDERON RIVERA FABIAN TARQUINO</v>
      </c>
      <c r="BB1446" s="19" t="e">
        <f>VLOOKUP(AG1446,Cías!$A$1:$E$10000,3,0)</f>
        <v>#N/A</v>
      </c>
      <c r="BC1446" s="19"/>
      <c r="BD1446" s="19"/>
      <c r="BE1446" s="19"/>
      <c r="BF1446" s="19"/>
      <c r="BG1446" s="19"/>
      <c r="BH1446" s="19"/>
      <c r="BI1446" s="19"/>
      <c r="BJ1446" s="19"/>
    </row>
    <row r="1447" spans="1:62" ht="15" x14ac:dyDescent="0.2">
      <c r="A1447" s="19" t="s">
        <v>13486</v>
      </c>
      <c r="B1447" s="19" t="s">
        <v>1479</v>
      </c>
      <c r="C1447" s="43">
        <v>44659</v>
      </c>
      <c r="D1447" s="44">
        <v>0.67430555555556004</v>
      </c>
      <c r="E1447" s="19" t="s">
        <v>13487</v>
      </c>
      <c r="F1447" s="19" t="s">
        <v>13488</v>
      </c>
      <c r="G1447" s="19" t="s">
        <v>13489</v>
      </c>
      <c r="H1447" s="45">
        <v>780</v>
      </c>
      <c r="I1447" s="45">
        <v>874.54</v>
      </c>
      <c r="J1447" s="19" t="s">
        <v>1560</v>
      </c>
      <c r="K1447" s="19" t="s">
        <v>13490</v>
      </c>
      <c r="L1447" s="19" t="s">
        <v>13491</v>
      </c>
      <c r="M1447" s="19" t="s">
        <v>13492</v>
      </c>
      <c r="N1447" s="19" t="s">
        <v>13486</v>
      </c>
      <c r="O1447" s="19" t="s">
        <v>1641</v>
      </c>
      <c r="P1447" s="19" t="s">
        <v>1642</v>
      </c>
      <c r="Q1447" s="46">
        <v>120</v>
      </c>
      <c r="R1447" s="19" t="s">
        <v>1544</v>
      </c>
      <c r="S1447" s="19" t="s">
        <v>8160</v>
      </c>
      <c r="T1447" s="19" t="s">
        <v>8161</v>
      </c>
      <c r="U1447" s="19" t="s">
        <v>8162</v>
      </c>
      <c r="V1447" s="19" t="s">
        <v>8163</v>
      </c>
      <c r="W1447" s="19" t="s">
        <v>8164</v>
      </c>
      <c r="X1447" s="19" t="s">
        <v>8165</v>
      </c>
      <c r="Y1447" s="19" t="s">
        <v>8166</v>
      </c>
      <c r="Z1447" s="19" t="s">
        <v>8167</v>
      </c>
      <c r="AA1447" s="46">
        <v>399</v>
      </c>
      <c r="AB1447" s="19" t="s">
        <v>475</v>
      </c>
      <c r="AC1447" s="19" t="s">
        <v>100</v>
      </c>
      <c r="AD1447" s="19" t="s">
        <v>5289</v>
      </c>
      <c r="AE1447" s="19" t="s">
        <v>5290</v>
      </c>
      <c r="AF1447" s="19" t="s">
        <v>1554</v>
      </c>
      <c r="AG1447" s="19" t="s">
        <v>5291</v>
      </c>
      <c r="AH1447" s="19" t="s">
        <v>1499</v>
      </c>
      <c r="AI1447" s="19" t="s">
        <v>1500</v>
      </c>
      <c r="AJ1447" s="45">
        <v>0</v>
      </c>
      <c r="AK1447" s="45">
        <v>0</v>
      </c>
      <c r="AL1447" s="19" t="s">
        <v>1501</v>
      </c>
      <c r="AM1447" s="46">
        <v>10496.666999999999</v>
      </c>
      <c r="AN1447" s="46">
        <v>6016.6670000000004</v>
      </c>
      <c r="AO1447" s="46">
        <v>4480</v>
      </c>
      <c r="AP1447" s="45">
        <v>153.6</v>
      </c>
      <c r="AQ1447" s="45"/>
      <c r="AR1447" s="45" t="str">
        <f>IFERROR(VLOOKUP(AB1447,'Pedidos marco'!$A$1:$D$10000,4,0)," ")</f>
        <v xml:space="preserve"> </v>
      </c>
      <c r="AS1447" s="45">
        <f t="shared" si="154"/>
        <v>8</v>
      </c>
      <c r="AT1447" s="45" t="str">
        <f t="shared" si="155"/>
        <v>08</v>
      </c>
      <c r="AU1447" s="47">
        <v>6</v>
      </c>
      <c r="AV1447" s="19" t="str">
        <f t="shared" si="156"/>
        <v>04 April</v>
      </c>
      <c r="AW1447" s="19">
        <f t="shared" si="157"/>
        <v>1.28</v>
      </c>
      <c r="AX1447" s="19">
        <f t="shared" si="158"/>
        <v>25.599999999999998</v>
      </c>
      <c r="AY1447" s="19" t="e">
        <f>VLOOKUP(AG1447,Cías!$A$1:$E$10000,5,0)</f>
        <v>#N/A</v>
      </c>
      <c r="AZ1447" s="19" t="str">
        <f t="shared" si="159"/>
        <v>1013573</v>
      </c>
      <c r="BA1447" s="19" t="str">
        <f t="shared" si="160"/>
        <v>CUASPA PEREZ SEGUNDO MANUEL</v>
      </c>
      <c r="BB1447" s="19" t="e">
        <f>VLOOKUP(AG1447,Cías!$A$1:$E$10000,3,0)</f>
        <v>#N/A</v>
      </c>
      <c r="BC1447" s="19"/>
      <c r="BD1447" s="19"/>
      <c r="BE1447" s="19"/>
      <c r="BF1447" s="19"/>
      <c r="BG1447" s="19"/>
      <c r="BH1447" s="19"/>
      <c r="BI1447" s="19"/>
      <c r="BJ1447" s="19"/>
    </row>
    <row r="1448" spans="1:62" ht="15" x14ac:dyDescent="0.2">
      <c r="A1448" s="19" t="s">
        <v>13486</v>
      </c>
      <c r="B1448" s="19" t="s">
        <v>1479</v>
      </c>
      <c r="C1448" s="43">
        <v>44659</v>
      </c>
      <c r="D1448" s="44">
        <v>0.67430555555556004</v>
      </c>
      <c r="E1448" s="19" t="s">
        <v>13493</v>
      </c>
      <c r="F1448" s="19" t="s">
        <v>13494</v>
      </c>
      <c r="G1448" s="19" t="s">
        <v>13495</v>
      </c>
      <c r="H1448" s="45">
        <v>1560</v>
      </c>
      <c r="I1448" s="45">
        <v>1749.08</v>
      </c>
      <c r="J1448" s="19" t="s">
        <v>1560</v>
      </c>
      <c r="K1448" s="19" t="s">
        <v>13496</v>
      </c>
      <c r="L1448" s="19" t="s">
        <v>13497</v>
      </c>
      <c r="M1448" s="19" t="s">
        <v>13498</v>
      </c>
      <c r="N1448" s="19" t="s">
        <v>13486</v>
      </c>
      <c r="O1448" s="19" t="s">
        <v>1641</v>
      </c>
      <c r="P1448" s="19" t="s">
        <v>1642</v>
      </c>
      <c r="Q1448" s="46">
        <v>240</v>
      </c>
      <c r="R1448" s="19" t="s">
        <v>1544</v>
      </c>
      <c r="S1448" s="19" t="s">
        <v>8160</v>
      </c>
      <c r="T1448" s="19" t="s">
        <v>8161</v>
      </c>
      <c r="U1448" s="19" t="s">
        <v>8174</v>
      </c>
      <c r="V1448" s="19" t="s">
        <v>8175</v>
      </c>
      <c r="W1448" s="19" t="s">
        <v>8164</v>
      </c>
      <c r="X1448" s="19" t="s">
        <v>8176</v>
      </c>
      <c r="Y1448" s="19" t="s">
        <v>8166</v>
      </c>
      <c r="Z1448" s="19" t="s">
        <v>8167</v>
      </c>
      <c r="AA1448" s="46">
        <v>399</v>
      </c>
      <c r="AB1448" s="19" t="s">
        <v>475</v>
      </c>
      <c r="AC1448" s="19" t="s">
        <v>100</v>
      </c>
      <c r="AD1448" s="19" t="s">
        <v>5289</v>
      </c>
      <c r="AE1448" s="19" t="s">
        <v>5290</v>
      </c>
      <c r="AF1448" s="19" t="s">
        <v>1554</v>
      </c>
      <c r="AG1448" s="19" t="s">
        <v>5291</v>
      </c>
      <c r="AH1448" s="19" t="s">
        <v>1499</v>
      </c>
      <c r="AI1448" s="19" t="s">
        <v>1500</v>
      </c>
      <c r="AJ1448" s="45">
        <v>0</v>
      </c>
      <c r="AK1448" s="45">
        <v>0</v>
      </c>
      <c r="AL1448" s="19" t="s">
        <v>1501</v>
      </c>
      <c r="AM1448" s="46">
        <v>16513.332999999999</v>
      </c>
      <c r="AN1448" s="46">
        <v>12033.333000000001</v>
      </c>
      <c r="AO1448" s="46">
        <v>4480</v>
      </c>
      <c r="AP1448" s="45">
        <v>307.2</v>
      </c>
      <c r="AQ1448" s="45"/>
      <c r="AR1448" s="45" t="str">
        <f>IFERROR(VLOOKUP(AB1448,'Pedidos marco'!$A$1:$D$10000,4,0)," ")</f>
        <v xml:space="preserve"> </v>
      </c>
      <c r="AS1448" s="45">
        <f t="shared" si="154"/>
        <v>8</v>
      </c>
      <c r="AT1448" s="45" t="str">
        <f t="shared" si="155"/>
        <v>08</v>
      </c>
      <c r="AU1448" s="47">
        <v>12</v>
      </c>
      <c r="AV1448" s="19" t="str">
        <f t="shared" si="156"/>
        <v>04 April</v>
      </c>
      <c r="AW1448" s="19">
        <f t="shared" si="157"/>
        <v>1.28</v>
      </c>
      <c r="AX1448" s="19">
        <f t="shared" si="158"/>
        <v>25.599999999999998</v>
      </c>
      <c r="AY1448" s="19" t="e">
        <f>VLOOKUP(AG1448,Cías!$A$1:$E$10000,5,0)</f>
        <v>#N/A</v>
      </c>
      <c r="AZ1448" s="19" t="str">
        <f t="shared" si="159"/>
        <v>1013573</v>
      </c>
      <c r="BA1448" s="19" t="str">
        <f t="shared" si="160"/>
        <v>CUASPA PEREZ SEGUNDO MANUEL</v>
      </c>
      <c r="BB1448" s="19" t="e">
        <f>VLOOKUP(AG1448,Cías!$A$1:$E$10000,3,0)</f>
        <v>#N/A</v>
      </c>
      <c r="BC1448" s="19"/>
      <c r="BD1448" s="19"/>
      <c r="BE1448" s="19"/>
      <c r="BF1448" s="19"/>
      <c r="BG1448" s="19"/>
      <c r="BH1448" s="19"/>
      <c r="BI1448" s="19"/>
      <c r="BJ1448" s="19"/>
    </row>
    <row r="1449" spans="1:62" ht="15" x14ac:dyDescent="0.2">
      <c r="A1449" s="19" t="s">
        <v>13499</v>
      </c>
      <c r="B1449" s="19" t="s">
        <v>1479</v>
      </c>
      <c r="C1449" s="43">
        <v>44659</v>
      </c>
      <c r="D1449" s="44">
        <v>0.67500000000000004</v>
      </c>
      <c r="E1449" s="19" t="s">
        <v>13500</v>
      </c>
      <c r="F1449" s="19" t="s">
        <v>13501</v>
      </c>
      <c r="G1449" s="19" t="s">
        <v>13502</v>
      </c>
      <c r="H1449" s="45">
        <v>2471.56</v>
      </c>
      <c r="I1449" s="45">
        <v>2771.13</v>
      </c>
      <c r="J1449" s="19" t="s">
        <v>1560</v>
      </c>
      <c r="K1449" s="19" t="s">
        <v>13503</v>
      </c>
      <c r="L1449" s="19" t="s">
        <v>13504</v>
      </c>
      <c r="M1449" s="19" t="s">
        <v>13505</v>
      </c>
      <c r="N1449" s="19" t="s">
        <v>13499</v>
      </c>
      <c r="O1449" s="19" t="s">
        <v>371</v>
      </c>
      <c r="P1449" s="19" t="s">
        <v>372</v>
      </c>
      <c r="Q1449" s="46">
        <v>360</v>
      </c>
      <c r="R1449" s="19" t="s">
        <v>1544</v>
      </c>
      <c r="S1449" s="19" t="s">
        <v>4683</v>
      </c>
      <c r="T1449" s="19" t="s">
        <v>4684</v>
      </c>
      <c r="U1449" s="19" t="s">
        <v>4967</v>
      </c>
      <c r="V1449" s="19" t="s">
        <v>4968</v>
      </c>
      <c r="W1449" s="19" t="s">
        <v>2800</v>
      </c>
      <c r="X1449" s="19" t="s">
        <v>4969</v>
      </c>
      <c r="Y1449" s="19" t="s">
        <v>2802</v>
      </c>
      <c r="Z1449" s="19" t="s">
        <v>2803</v>
      </c>
      <c r="AA1449" s="46">
        <v>20</v>
      </c>
      <c r="AB1449" s="19" t="s">
        <v>565</v>
      </c>
      <c r="AC1449" s="19" t="s">
        <v>283</v>
      </c>
      <c r="AD1449" s="19" t="s">
        <v>2437</v>
      </c>
      <c r="AE1449" s="19" t="s">
        <v>2438</v>
      </c>
      <c r="AF1449" s="19" t="s">
        <v>1719</v>
      </c>
      <c r="AG1449" s="19" t="s">
        <v>2439</v>
      </c>
      <c r="AH1449" s="19" t="s">
        <v>1594</v>
      </c>
      <c r="AI1449" s="19" t="s">
        <v>1595</v>
      </c>
      <c r="AJ1449" s="45">
        <v>0.05</v>
      </c>
      <c r="AK1449" s="45">
        <v>18</v>
      </c>
      <c r="AL1449" s="19" t="s">
        <v>1501</v>
      </c>
      <c r="AM1449" s="46">
        <v>26025</v>
      </c>
      <c r="AN1449" s="46">
        <v>18015</v>
      </c>
      <c r="AO1449" s="46">
        <v>8010</v>
      </c>
      <c r="AP1449" s="45">
        <v>57.6</v>
      </c>
      <c r="AQ1449" s="45"/>
      <c r="AR1449" s="45" t="str">
        <f>IFERROR(VLOOKUP(AB1449,'Pedidos marco'!$A$1:$D$10000,4,0)," ")</f>
        <v xml:space="preserve"> </v>
      </c>
      <c r="AS1449" s="45">
        <f t="shared" si="154"/>
        <v>8</v>
      </c>
      <c r="AT1449" s="45" t="str">
        <f t="shared" si="155"/>
        <v>08</v>
      </c>
      <c r="AU1449" s="47">
        <v>18</v>
      </c>
      <c r="AV1449" s="19" t="str">
        <f t="shared" si="156"/>
        <v>04 April</v>
      </c>
      <c r="AW1449" s="19">
        <f t="shared" si="157"/>
        <v>0.16</v>
      </c>
      <c r="AX1449" s="19">
        <f t="shared" si="158"/>
        <v>3.2</v>
      </c>
      <c r="AY1449" s="19" t="e">
        <f>VLOOKUP(AG1449,Cías!$A$1:$E$10000,5,0)</f>
        <v>#N/A</v>
      </c>
      <c r="AZ1449" s="19" t="str">
        <f t="shared" si="159"/>
        <v>1013584</v>
      </c>
      <c r="BA1449" s="19" t="str">
        <f t="shared" si="160"/>
        <v>SANCHEZ TORRES MARCOS OSWALDO</v>
      </c>
      <c r="BB1449" s="19" t="e">
        <f>VLOOKUP(AG1449,Cías!$A$1:$E$10000,3,0)</f>
        <v>#N/A</v>
      </c>
      <c r="BC1449" s="19"/>
      <c r="BD1449" s="19"/>
      <c r="BE1449" s="19"/>
      <c r="BF1449" s="19"/>
      <c r="BG1449" s="19"/>
      <c r="BH1449" s="19"/>
      <c r="BI1449" s="19"/>
      <c r="BJ1449" s="19"/>
    </row>
    <row r="1450" spans="1:62" ht="15" x14ac:dyDescent="0.2">
      <c r="A1450" s="19" t="s">
        <v>13499</v>
      </c>
      <c r="B1450" s="19" t="s">
        <v>1479</v>
      </c>
      <c r="C1450" s="43">
        <v>44659</v>
      </c>
      <c r="D1450" s="44">
        <v>0.67500000000000004</v>
      </c>
      <c r="E1450" s="19" t="s">
        <v>13506</v>
      </c>
      <c r="F1450" s="19" t="s">
        <v>13507</v>
      </c>
      <c r="G1450" s="19" t="s">
        <v>13508</v>
      </c>
      <c r="H1450" s="45">
        <v>749.39</v>
      </c>
      <c r="I1450" s="45">
        <v>840.22</v>
      </c>
      <c r="J1450" s="19" t="s">
        <v>1560</v>
      </c>
      <c r="K1450" s="19" t="s">
        <v>13509</v>
      </c>
      <c r="L1450" s="19" t="s">
        <v>13510</v>
      </c>
      <c r="M1450" s="19" t="s">
        <v>13511</v>
      </c>
      <c r="N1450" s="19" t="s">
        <v>13499</v>
      </c>
      <c r="O1450" s="19" t="s">
        <v>369</v>
      </c>
      <c r="P1450" s="19" t="s">
        <v>370</v>
      </c>
      <c r="Q1450" s="46">
        <v>120</v>
      </c>
      <c r="R1450" s="19" t="s">
        <v>1544</v>
      </c>
      <c r="S1450" s="19" t="s">
        <v>4683</v>
      </c>
      <c r="T1450" s="19" t="s">
        <v>4684</v>
      </c>
      <c r="U1450" s="19" t="s">
        <v>4967</v>
      </c>
      <c r="V1450" s="19" t="s">
        <v>4968</v>
      </c>
      <c r="W1450" s="19" t="s">
        <v>2800</v>
      </c>
      <c r="X1450" s="19" t="s">
        <v>4969</v>
      </c>
      <c r="Y1450" s="19" t="s">
        <v>2802</v>
      </c>
      <c r="Z1450" s="19" t="s">
        <v>2803</v>
      </c>
      <c r="AA1450" s="46">
        <v>20</v>
      </c>
      <c r="AB1450" s="19" t="s">
        <v>565</v>
      </c>
      <c r="AC1450" s="19" t="s">
        <v>283</v>
      </c>
      <c r="AD1450" s="19" t="s">
        <v>2437</v>
      </c>
      <c r="AE1450" s="19" t="s">
        <v>2438</v>
      </c>
      <c r="AF1450" s="19" t="s">
        <v>1719</v>
      </c>
      <c r="AG1450" s="19" t="s">
        <v>2439</v>
      </c>
      <c r="AH1450" s="19" t="s">
        <v>1594</v>
      </c>
      <c r="AI1450" s="19" t="s">
        <v>1595</v>
      </c>
      <c r="AJ1450" s="45">
        <v>0.05</v>
      </c>
      <c r="AK1450" s="45">
        <v>6</v>
      </c>
      <c r="AL1450" s="19" t="s">
        <v>1501</v>
      </c>
      <c r="AM1450" s="46">
        <v>14015</v>
      </c>
      <c r="AN1450" s="46">
        <v>6005</v>
      </c>
      <c r="AO1450" s="46">
        <v>8010</v>
      </c>
      <c r="AP1450" s="45">
        <v>19.2</v>
      </c>
      <c r="AQ1450" s="45"/>
      <c r="AR1450" s="45" t="str">
        <f>IFERROR(VLOOKUP(AB1450,'Pedidos marco'!$A$1:$D$10000,4,0)," ")</f>
        <v xml:space="preserve"> </v>
      </c>
      <c r="AS1450" s="45">
        <f t="shared" si="154"/>
        <v>8</v>
      </c>
      <c r="AT1450" s="45" t="str">
        <f t="shared" si="155"/>
        <v>08</v>
      </c>
      <c r="AU1450" s="47">
        <v>6</v>
      </c>
      <c r="AV1450" s="19" t="str">
        <f t="shared" si="156"/>
        <v>04 April</v>
      </c>
      <c r="AW1450" s="19">
        <f t="shared" si="157"/>
        <v>0.16</v>
      </c>
      <c r="AX1450" s="19">
        <f t="shared" si="158"/>
        <v>3.1999999999999997</v>
      </c>
      <c r="AY1450" s="19" t="e">
        <f>VLOOKUP(AG1450,Cías!$A$1:$E$10000,5,0)</f>
        <v>#N/A</v>
      </c>
      <c r="AZ1450" s="19" t="str">
        <f t="shared" si="159"/>
        <v>1013584</v>
      </c>
      <c r="BA1450" s="19" t="str">
        <f t="shared" si="160"/>
        <v>SANCHEZ TORRES MARCOS OSWALDO</v>
      </c>
      <c r="BB1450" s="19" t="e">
        <f>VLOOKUP(AG1450,Cías!$A$1:$E$10000,3,0)</f>
        <v>#N/A</v>
      </c>
      <c r="BC1450" s="19"/>
      <c r="BD1450" s="19"/>
      <c r="BE1450" s="19"/>
      <c r="BF1450" s="19"/>
      <c r="BG1450" s="19"/>
      <c r="BH1450" s="19"/>
      <c r="BI1450" s="19"/>
      <c r="BJ1450" s="19"/>
    </row>
    <row r="1451" spans="1:62" ht="15" x14ac:dyDescent="0.2">
      <c r="A1451" s="19" t="s">
        <v>13512</v>
      </c>
      <c r="B1451" s="19" t="s">
        <v>1479</v>
      </c>
      <c r="C1451" s="43">
        <v>44659</v>
      </c>
      <c r="D1451" s="44">
        <v>0.67777777777778003</v>
      </c>
      <c r="E1451" s="19" t="s">
        <v>13513</v>
      </c>
      <c r="F1451" s="19" t="s">
        <v>13514</v>
      </c>
      <c r="G1451" s="19" t="s">
        <v>13515</v>
      </c>
      <c r="H1451" s="45">
        <v>4320.21</v>
      </c>
      <c r="I1451" s="45">
        <v>4843.8500000000004</v>
      </c>
      <c r="J1451" s="19" t="s">
        <v>1560</v>
      </c>
      <c r="K1451" s="19" t="s">
        <v>13516</v>
      </c>
      <c r="L1451" s="19" t="s">
        <v>13517</v>
      </c>
      <c r="M1451" s="19" t="s">
        <v>13518</v>
      </c>
      <c r="N1451" s="19" t="s">
        <v>13512</v>
      </c>
      <c r="O1451" s="19" t="s">
        <v>367</v>
      </c>
      <c r="P1451" s="19" t="s">
        <v>368</v>
      </c>
      <c r="Q1451" s="46">
        <v>680</v>
      </c>
      <c r="R1451" s="19" t="s">
        <v>1544</v>
      </c>
      <c r="S1451" s="19" t="s">
        <v>1754</v>
      </c>
      <c r="T1451" s="19" t="s">
        <v>104</v>
      </c>
      <c r="U1451" s="19" t="s">
        <v>2901</v>
      </c>
      <c r="V1451" s="19" t="s">
        <v>2902</v>
      </c>
      <c r="W1451" s="19" t="s">
        <v>2127</v>
      </c>
      <c r="X1451" s="19" t="s">
        <v>2903</v>
      </c>
      <c r="Y1451" s="19" t="s">
        <v>2129</v>
      </c>
      <c r="Z1451" s="19" t="s">
        <v>2130</v>
      </c>
      <c r="AA1451" s="46">
        <v>205</v>
      </c>
      <c r="AB1451" s="19" t="s">
        <v>477</v>
      </c>
      <c r="AC1451" s="19" t="s">
        <v>104</v>
      </c>
      <c r="AD1451" s="19" t="s">
        <v>2304</v>
      </c>
      <c r="AE1451" s="19" t="s">
        <v>2305</v>
      </c>
      <c r="AF1451" s="19" t="s">
        <v>1592</v>
      </c>
      <c r="AG1451" s="19" t="s">
        <v>2306</v>
      </c>
      <c r="AH1451" s="19" t="s">
        <v>1499</v>
      </c>
      <c r="AI1451" s="19" t="s">
        <v>1500</v>
      </c>
      <c r="AJ1451" s="45">
        <v>0</v>
      </c>
      <c r="AK1451" s="45">
        <v>0</v>
      </c>
      <c r="AL1451" s="19" t="s">
        <v>1501</v>
      </c>
      <c r="AM1451" s="46">
        <v>51300</v>
      </c>
      <c r="AN1451" s="46">
        <v>34060</v>
      </c>
      <c r="AO1451" s="46">
        <v>17240</v>
      </c>
      <c r="AP1451" s="45">
        <v>530.4</v>
      </c>
      <c r="AQ1451" s="45"/>
      <c r="AR1451" s="45" t="str">
        <f>IFERROR(VLOOKUP(AB1451,'Pedidos marco'!$A$1:$D$10000,4,0)," ")</f>
        <v xml:space="preserve"> </v>
      </c>
      <c r="AS1451" s="45">
        <f t="shared" si="154"/>
        <v>8</v>
      </c>
      <c r="AT1451" s="45" t="str">
        <f t="shared" si="155"/>
        <v>08</v>
      </c>
      <c r="AU1451" s="47">
        <v>34</v>
      </c>
      <c r="AV1451" s="19" t="str">
        <f t="shared" si="156"/>
        <v>04 April</v>
      </c>
      <c r="AW1451" s="19">
        <f t="shared" si="157"/>
        <v>0.77999999999999992</v>
      </c>
      <c r="AX1451" s="19">
        <f t="shared" si="158"/>
        <v>15.6</v>
      </c>
      <c r="AY1451" s="19" t="e">
        <f>VLOOKUP(AG1451,Cías!$A$1:$E$10000,5,0)</f>
        <v>#N/A</v>
      </c>
      <c r="AZ1451" s="19" t="str">
        <f t="shared" si="159"/>
        <v>1013863</v>
      </c>
      <c r="BA1451" s="19" t="str">
        <f t="shared" si="160"/>
        <v>DISTRIBUCIONES NARANJO</v>
      </c>
      <c r="BB1451" s="19" t="e">
        <f>VLOOKUP(AG1451,Cías!$A$1:$E$10000,3,0)</f>
        <v>#N/A</v>
      </c>
      <c r="BC1451" s="19"/>
      <c r="BD1451" s="19"/>
      <c r="BE1451" s="19"/>
      <c r="BF1451" s="19"/>
      <c r="BG1451" s="19"/>
      <c r="BH1451" s="19"/>
      <c r="BI1451" s="19"/>
      <c r="BJ1451" s="19"/>
    </row>
    <row r="1452" spans="1:62" ht="15" x14ac:dyDescent="0.2">
      <c r="A1452" s="19" t="s">
        <v>13519</v>
      </c>
      <c r="B1452" s="19" t="s">
        <v>1479</v>
      </c>
      <c r="C1452" s="43">
        <v>44659</v>
      </c>
      <c r="D1452" s="44">
        <v>0.68263888888889002</v>
      </c>
      <c r="E1452" s="19" t="s">
        <v>13520</v>
      </c>
      <c r="F1452" s="19" t="s">
        <v>13521</v>
      </c>
      <c r="G1452" s="19" t="s">
        <v>13522</v>
      </c>
      <c r="H1452" s="45">
        <v>1917.79</v>
      </c>
      <c r="I1452" s="45">
        <v>2150.23</v>
      </c>
      <c r="J1452" s="19" t="s">
        <v>1560</v>
      </c>
      <c r="K1452" s="19" t="s">
        <v>13523</v>
      </c>
      <c r="L1452" s="19" t="s">
        <v>13524</v>
      </c>
      <c r="M1452" s="19" t="s">
        <v>13525</v>
      </c>
      <c r="N1452" s="19" t="s">
        <v>13519</v>
      </c>
      <c r="O1452" s="19" t="s">
        <v>371</v>
      </c>
      <c r="P1452" s="19" t="s">
        <v>372</v>
      </c>
      <c r="Q1452" s="46">
        <v>300</v>
      </c>
      <c r="R1452" s="19" t="s">
        <v>1544</v>
      </c>
      <c r="S1452" s="19" t="s">
        <v>1754</v>
      </c>
      <c r="T1452" s="19" t="s">
        <v>104</v>
      </c>
      <c r="U1452" s="19" t="s">
        <v>1755</v>
      </c>
      <c r="V1452" s="19" t="s">
        <v>1756</v>
      </c>
      <c r="W1452" s="19" t="s">
        <v>1757</v>
      </c>
      <c r="X1452" s="19" t="s">
        <v>1758</v>
      </c>
      <c r="Y1452" s="19" t="s">
        <v>1759</v>
      </c>
      <c r="Z1452" s="19" t="s">
        <v>1760</v>
      </c>
      <c r="AA1452" s="46">
        <v>218</v>
      </c>
      <c r="AB1452" s="19" t="s">
        <v>477</v>
      </c>
      <c r="AC1452" s="19" t="s">
        <v>104</v>
      </c>
      <c r="AD1452" s="19" t="s">
        <v>1761</v>
      </c>
      <c r="AE1452" s="19" t="s">
        <v>1762</v>
      </c>
      <c r="AF1452" s="19" t="s">
        <v>1592</v>
      </c>
      <c r="AG1452" s="19" t="s">
        <v>1763</v>
      </c>
      <c r="AH1452" s="19" t="s">
        <v>1499</v>
      </c>
      <c r="AI1452" s="19" t="s">
        <v>1500</v>
      </c>
      <c r="AJ1452" s="45">
        <v>0</v>
      </c>
      <c r="AK1452" s="45">
        <v>0</v>
      </c>
      <c r="AL1452" s="19" t="s">
        <v>1501</v>
      </c>
      <c r="AM1452" s="46">
        <v>21026.969000000001</v>
      </c>
      <c r="AN1452" s="46">
        <v>15013.636</v>
      </c>
      <c r="AO1452" s="46">
        <v>6013.3329999999996</v>
      </c>
      <c r="AP1452" s="45">
        <v>228</v>
      </c>
      <c r="AQ1452" s="45"/>
      <c r="AR1452" s="45" t="str">
        <f>IFERROR(VLOOKUP(AB1452,'Pedidos marco'!$A$1:$D$10000,4,0)," ")</f>
        <v xml:space="preserve"> </v>
      </c>
      <c r="AS1452" s="45">
        <f t="shared" si="154"/>
        <v>8</v>
      </c>
      <c r="AT1452" s="45" t="str">
        <f t="shared" si="155"/>
        <v>08</v>
      </c>
      <c r="AU1452" s="47">
        <v>15</v>
      </c>
      <c r="AV1452" s="19" t="str">
        <f t="shared" si="156"/>
        <v>04 April</v>
      </c>
      <c r="AW1452" s="19">
        <f t="shared" si="157"/>
        <v>0.76</v>
      </c>
      <c r="AX1452" s="19">
        <f t="shared" si="158"/>
        <v>15.2</v>
      </c>
      <c r="AY1452" s="19" t="e">
        <f>VLOOKUP(AG1452,Cías!$A$1:$E$10000,5,0)</f>
        <v>#N/A</v>
      </c>
      <c r="AZ1452" s="19" t="str">
        <f t="shared" si="159"/>
        <v>1013863</v>
      </c>
      <c r="BA1452" s="19" t="str">
        <f t="shared" si="160"/>
        <v>DISTRIBUCIONES NARANJO</v>
      </c>
      <c r="BB1452" s="19" t="e">
        <f>VLOOKUP(AG1452,Cías!$A$1:$E$10000,3,0)</f>
        <v>#N/A</v>
      </c>
      <c r="BC1452" s="19"/>
      <c r="BD1452" s="19"/>
      <c r="BE1452" s="19"/>
      <c r="BF1452" s="19"/>
      <c r="BG1452" s="19"/>
      <c r="BH1452" s="19"/>
      <c r="BI1452" s="19"/>
      <c r="BJ1452" s="19"/>
    </row>
    <row r="1453" spans="1:62" ht="15" x14ac:dyDescent="0.2">
      <c r="A1453" s="19" t="s">
        <v>13519</v>
      </c>
      <c r="B1453" s="19" t="s">
        <v>1479</v>
      </c>
      <c r="C1453" s="43">
        <v>44659</v>
      </c>
      <c r="D1453" s="44">
        <v>0.68263888888889002</v>
      </c>
      <c r="E1453" s="19" t="s">
        <v>13526</v>
      </c>
      <c r="F1453" s="19" t="s">
        <v>13527</v>
      </c>
      <c r="G1453" s="19" t="s">
        <v>13528</v>
      </c>
      <c r="H1453" s="45">
        <v>1166.24</v>
      </c>
      <c r="I1453" s="45">
        <v>1307.5999999999999</v>
      </c>
      <c r="J1453" s="19" t="s">
        <v>1560</v>
      </c>
      <c r="K1453" s="19" t="s">
        <v>13529</v>
      </c>
      <c r="L1453" s="19" t="s">
        <v>13530</v>
      </c>
      <c r="M1453" s="19" t="s">
        <v>13531</v>
      </c>
      <c r="N1453" s="19" t="s">
        <v>13519</v>
      </c>
      <c r="O1453" s="19" t="s">
        <v>369</v>
      </c>
      <c r="P1453" s="19" t="s">
        <v>370</v>
      </c>
      <c r="Q1453" s="46">
        <v>200</v>
      </c>
      <c r="R1453" s="19" t="s">
        <v>1544</v>
      </c>
      <c r="S1453" s="19" t="s">
        <v>1754</v>
      </c>
      <c r="T1453" s="19" t="s">
        <v>104</v>
      </c>
      <c r="U1453" s="19" t="s">
        <v>1755</v>
      </c>
      <c r="V1453" s="19" t="s">
        <v>1756</v>
      </c>
      <c r="W1453" s="19" t="s">
        <v>1757</v>
      </c>
      <c r="X1453" s="19" t="s">
        <v>1758</v>
      </c>
      <c r="Y1453" s="19" t="s">
        <v>1759</v>
      </c>
      <c r="Z1453" s="19" t="s">
        <v>1760</v>
      </c>
      <c r="AA1453" s="46">
        <v>218</v>
      </c>
      <c r="AB1453" s="19" t="s">
        <v>477</v>
      </c>
      <c r="AC1453" s="19" t="s">
        <v>104</v>
      </c>
      <c r="AD1453" s="19" t="s">
        <v>1761</v>
      </c>
      <c r="AE1453" s="19" t="s">
        <v>1762</v>
      </c>
      <c r="AF1453" s="19" t="s">
        <v>1592</v>
      </c>
      <c r="AG1453" s="19" t="s">
        <v>1763</v>
      </c>
      <c r="AH1453" s="19" t="s">
        <v>1499</v>
      </c>
      <c r="AI1453" s="19" t="s">
        <v>1500</v>
      </c>
      <c r="AJ1453" s="45">
        <v>0</v>
      </c>
      <c r="AK1453" s="45">
        <v>0</v>
      </c>
      <c r="AL1453" s="19" t="s">
        <v>1501</v>
      </c>
      <c r="AM1453" s="46">
        <v>16022.424000000001</v>
      </c>
      <c r="AN1453" s="46">
        <v>10009.091</v>
      </c>
      <c r="AO1453" s="46">
        <v>6013.3329999999996</v>
      </c>
      <c r="AP1453" s="45">
        <v>152</v>
      </c>
      <c r="AQ1453" s="45"/>
      <c r="AR1453" s="45" t="str">
        <f>IFERROR(VLOOKUP(AB1453,'Pedidos marco'!$A$1:$D$10000,4,0)," ")</f>
        <v xml:space="preserve"> </v>
      </c>
      <c r="AS1453" s="45">
        <f t="shared" si="154"/>
        <v>8</v>
      </c>
      <c r="AT1453" s="45" t="str">
        <f t="shared" si="155"/>
        <v>08</v>
      </c>
      <c r="AU1453" s="47">
        <v>10</v>
      </c>
      <c r="AV1453" s="19" t="str">
        <f t="shared" si="156"/>
        <v>04 April</v>
      </c>
      <c r="AW1453" s="19">
        <f t="shared" si="157"/>
        <v>0.76</v>
      </c>
      <c r="AX1453" s="19">
        <f t="shared" si="158"/>
        <v>15.2</v>
      </c>
      <c r="AY1453" s="19" t="e">
        <f>VLOOKUP(AG1453,Cías!$A$1:$E$10000,5,0)</f>
        <v>#N/A</v>
      </c>
      <c r="AZ1453" s="19" t="str">
        <f t="shared" si="159"/>
        <v>1013863</v>
      </c>
      <c r="BA1453" s="19" t="str">
        <f t="shared" si="160"/>
        <v>DISTRIBUCIONES NARANJO</v>
      </c>
      <c r="BB1453" s="19" t="e">
        <f>VLOOKUP(AG1453,Cías!$A$1:$E$10000,3,0)</f>
        <v>#N/A</v>
      </c>
      <c r="BC1453" s="19"/>
      <c r="BD1453" s="19"/>
      <c r="BE1453" s="19"/>
      <c r="BF1453" s="19"/>
      <c r="BG1453" s="19"/>
      <c r="BH1453" s="19"/>
      <c r="BI1453" s="19"/>
      <c r="BJ1453" s="19"/>
    </row>
    <row r="1454" spans="1:62" ht="15" x14ac:dyDescent="0.2">
      <c r="A1454" s="19" t="s">
        <v>13519</v>
      </c>
      <c r="B1454" s="19" t="s">
        <v>1479</v>
      </c>
      <c r="C1454" s="43">
        <v>44659</v>
      </c>
      <c r="D1454" s="44">
        <v>0.68263888888889002</v>
      </c>
      <c r="E1454" s="19" t="s">
        <v>13532</v>
      </c>
      <c r="F1454" s="19" t="s">
        <v>13533</v>
      </c>
      <c r="G1454" s="19" t="s">
        <v>13534</v>
      </c>
      <c r="H1454" s="45">
        <v>1016.52</v>
      </c>
      <c r="I1454" s="45">
        <v>1139.73</v>
      </c>
      <c r="J1454" s="19" t="s">
        <v>1560</v>
      </c>
      <c r="K1454" s="19" t="s">
        <v>13535</v>
      </c>
      <c r="L1454" s="19" t="s">
        <v>13536</v>
      </c>
      <c r="M1454" s="19" t="s">
        <v>13537</v>
      </c>
      <c r="N1454" s="19" t="s">
        <v>13519</v>
      </c>
      <c r="O1454" s="19" t="s">
        <v>367</v>
      </c>
      <c r="P1454" s="19" t="s">
        <v>368</v>
      </c>
      <c r="Q1454" s="46">
        <v>160</v>
      </c>
      <c r="R1454" s="19" t="s">
        <v>1544</v>
      </c>
      <c r="S1454" s="19" t="s">
        <v>1754</v>
      </c>
      <c r="T1454" s="19" t="s">
        <v>104</v>
      </c>
      <c r="U1454" s="19" t="s">
        <v>1755</v>
      </c>
      <c r="V1454" s="19" t="s">
        <v>1756</v>
      </c>
      <c r="W1454" s="19" t="s">
        <v>1757</v>
      </c>
      <c r="X1454" s="19" t="s">
        <v>1758</v>
      </c>
      <c r="Y1454" s="19" t="s">
        <v>1759</v>
      </c>
      <c r="Z1454" s="19" t="s">
        <v>1760</v>
      </c>
      <c r="AA1454" s="46">
        <v>218</v>
      </c>
      <c r="AB1454" s="19" t="s">
        <v>477</v>
      </c>
      <c r="AC1454" s="19" t="s">
        <v>104</v>
      </c>
      <c r="AD1454" s="19" t="s">
        <v>1761</v>
      </c>
      <c r="AE1454" s="19" t="s">
        <v>1762</v>
      </c>
      <c r="AF1454" s="19" t="s">
        <v>1592</v>
      </c>
      <c r="AG1454" s="19" t="s">
        <v>1763</v>
      </c>
      <c r="AH1454" s="19" t="s">
        <v>1499</v>
      </c>
      <c r="AI1454" s="19" t="s">
        <v>1500</v>
      </c>
      <c r="AJ1454" s="45">
        <v>0</v>
      </c>
      <c r="AK1454" s="45">
        <v>0</v>
      </c>
      <c r="AL1454" s="19" t="s">
        <v>1501</v>
      </c>
      <c r="AM1454" s="46">
        <v>14020.606</v>
      </c>
      <c r="AN1454" s="46">
        <v>8007.2730000000001</v>
      </c>
      <c r="AO1454" s="46">
        <v>6013.3329999999996</v>
      </c>
      <c r="AP1454" s="45">
        <v>121.6</v>
      </c>
      <c r="AQ1454" s="45"/>
      <c r="AR1454" s="45" t="str">
        <f>IFERROR(VLOOKUP(AB1454,'Pedidos marco'!$A$1:$D$10000,4,0)," ")</f>
        <v xml:space="preserve"> </v>
      </c>
      <c r="AS1454" s="45">
        <f t="shared" si="154"/>
        <v>8</v>
      </c>
      <c r="AT1454" s="45" t="str">
        <f t="shared" si="155"/>
        <v>08</v>
      </c>
      <c r="AU1454" s="47">
        <v>8</v>
      </c>
      <c r="AV1454" s="19" t="str">
        <f t="shared" si="156"/>
        <v>04 April</v>
      </c>
      <c r="AW1454" s="19">
        <f t="shared" si="157"/>
        <v>0.76</v>
      </c>
      <c r="AX1454" s="19">
        <f t="shared" si="158"/>
        <v>15.2</v>
      </c>
      <c r="AY1454" s="19" t="e">
        <f>VLOOKUP(AG1454,Cías!$A$1:$E$10000,5,0)</f>
        <v>#N/A</v>
      </c>
      <c r="AZ1454" s="19" t="str">
        <f t="shared" si="159"/>
        <v>1013863</v>
      </c>
      <c r="BA1454" s="19" t="str">
        <f t="shared" si="160"/>
        <v>DISTRIBUCIONES NARANJO</v>
      </c>
      <c r="BB1454" s="19" t="e">
        <f>VLOOKUP(AG1454,Cías!$A$1:$E$10000,3,0)</f>
        <v>#N/A</v>
      </c>
      <c r="BC1454" s="19"/>
      <c r="BD1454" s="19"/>
      <c r="BE1454" s="19"/>
      <c r="BF1454" s="19"/>
      <c r="BG1454" s="19"/>
      <c r="BH1454" s="19"/>
      <c r="BI1454" s="19"/>
      <c r="BJ1454" s="19"/>
    </row>
    <row r="1455" spans="1:62" ht="15" x14ac:dyDescent="0.2">
      <c r="A1455" s="19" t="s">
        <v>13538</v>
      </c>
      <c r="B1455" s="19" t="s">
        <v>1479</v>
      </c>
      <c r="C1455" s="43">
        <v>44659</v>
      </c>
      <c r="D1455" s="44">
        <v>0.68402777777778001</v>
      </c>
      <c r="E1455" s="19" t="s">
        <v>13539</v>
      </c>
      <c r="F1455" s="19" t="s">
        <v>1481</v>
      </c>
      <c r="G1455" s="19" t="s">
        <v>1481</v>
      </c>
      <c r="H1455" s="45">
        <v>0</v>
      </c>
      <c r="I1455" s="45">
        <v>0</v>
      </c>
      <c r="J1455" s="19" t="s">
        <v>1482</v>
      </c>
      <c r="K1455" s="19" t="s">
        <v>13540</v>
      </c>
      <c r="L1455" s="19" t="s">
        <v>13541</v>
      </c>
      <c r="M1455" s="19" t="s">
        <v>13542</v>
      </c>
      <c r="N1455" s="19" t="s">
        <v>13538</v>
      </c>
      <c r="O1455" s="19" t="s">
        <v>367</v>
      </c>
      <c r="P1455" s="19" t="s">
        <v>368</v>
      </c>
      <c r="Q1455" s="46">
        <v>360</v>
      </c>
      <c r="R1455" s="19" t="s">
        <v>1544</v>
      </c>
      <c r="S1455" s="19" t="s">
        <v>4234</v>
      </c>
      <c r="T1455" s="19" t="s">
        <v>4235</v>
      </c>
      <c r="U1455" s="19" t="s">
        <v>13543</v>
      </c>
      <c r="V1455" s="19" t="s">
        <v>13544</v>
      </c>
      <c r="W1455" s="19" t="s">
        <v>415</v>
      </c>
      <c r="X1455" s="19" t="s">
        <v>13545</v>
      </c>
      <c r="Y1455" s="19" t="s">
        <v>1980</v>
      </c>
      <c r="Z1455" s="19" t="s">
        <v>1981</v>
      </c>
      <c r="AA1455" s="46">
        <v>89</v>
      </c>
      <c r="AB1455" s="19" t="s">
        <v>452</v>
      </c>
      <c r="AC1455" s="19" t="s">
        <v>50</v>
      </c>
      <c r="AD1455" s="19" t="s">
        <v>1851</v>
      </c>
      <c r="AE1455" s="19" t="s">
        <v>1852</v>
      </c>
      <c r="AF1455" s="19" t="s">
        <v>1554</v>
      </c>
      <c r="AG1455" s="19" t="s">
        <v>1853</v>
      </c>
      <c r="AH1455" s="19" t="s">
        <v>1499</v>
      </c>
      <c r="AI1455" s="19" t="s">
        <v>1500</v>
      </c>
      <c r="AJ1455" s="45">
        <v>0</v>
      </c>
      <c r="AK1455" s="45">
        <v>0</v>
      </c>
      <c r="AL1455" s="19" t="s">
        <v>1501</v>
      </c>
      <c r="AM1455" s="46">
        <v>27010</v>
      </c>
      <c r="AN1455" s="46">
        <v>18030</v>
      </c>
      <c r="AO1455" s="46">
        <v>8980</v>
      </c>
      <c r="AP1455" s="45">
        <v>158.4</v>
      </c>
      <c r="AQ1455" s="45"/>
      <c r="AR1455" s="45" t="str">
        <f>IFERROR(VLOOKUP(AB1455,'Pedidos marco'!$A$1:$D$10000,4,0)," ")</f>
        <v xml:space="preserve"> </v>
      </c>
      <c r="AS1455" s="45">
        <f t="shared" si="154"/>
        <v>8</v>
      </c>
      <c r="AT1455" s="45" t="str">
        <f t="shared" si="155"/>
        <v>08</v>
      </c>
      <c r="AU1455" s="47">
        <v>18</v>
      </c>
      <c r="AV1455" s="19" t="str">
        <f t="shared" si="156"/>
        <v>04 April</v>
      </c>
      <c r="AW1455" s="19">
        <f t="shared" si="157"/>
        <v>0.44</v>
      </c>
      <c r="AX1455" s="19">
        <f t="shared" si="158"/>
        <v>8.8000000000000007</v>
      </c>
      <c r="AY1455" s="19" t="e">
        <f>VLOOKUP(AG1455,Cías!$A$1:$E$10000,5,0)</f>
        <v>#N/A</v>
      </c>
      <c r="AZ1455" s="19" t="str">
        <f t="shared" si="159"/>
        <v>1014062</v>
      </c>
      <c r="BA1455" s="19" t="str">
        <f t="shared" si="160"/>
        <v>BENALCAZAR DE LA CRUZ MILTON PATRIC</v>
      </c>
      <c r="BB1455" s="19" t="e">
        <f>VLOOKUP(AG1455,Cías!$A$1:$E$10000,3,0)</f>
        <v>#N/A</v>
      </c>
      <c r="BC1455" s="19"/>
      <c r="BD1455" s="19"/>
      <c r="BE1455" s="19"/>
      <c r="BF1455" s="19"/>
      <c r="BG1455" s="19"/>
      <c r="BH1455" s="19"/>
      <c r="BI1455" s="19"/>
      <c r="BJ1455" s="19"/>
    </row>
    <row r="1456" spans="1:62" ht="15" x14ac:dyDescent="0.2">
      <c r="A1456" s="19" t="s">
        <v>13546</v>
      </c>
      <c r="B1456" s="19" t="s">
        <v>1479</v>
      </c>
      <c r="C1456" s="43">
        <v>44659</v>
      </c>
      <c r="D1456" s="44">
        <v>0.6875</v>
      </c>
      <c r="E1456" s="19" t="s">
        <v>13547</v>
      </c>
      <c r="F1456" s="19" t="s">
        <v>13548</v>
      </c>
      <c r="G1456" s="19" t="s">
        <v>13549</v>
      </c>
      <c r="H1456" s="45">
        <v>4313.6000000000004</v>
      </c>
      <c r="I1456" s="45">
        <v>4836.43</v>
      </c>
      <c r="J1456" s="19" t="s">
        <v>1560</v>
      </c>
      <c r="K1456" s="19" t="s">
        <v>13550</v>
      </c>
      <c r="L1456" s="19" t="s">
        <v>13551</v>
      </c>
      <c r="M1456" s="19" t="s">
        <v>13552</v>
      </c>
      <c r="N1456" s="19" t="s">
        <v>13546</v>
      </c>
      <c r="O1456" s="19" t="s">
        <v>1641</v>
      </c>
      <c r="P1456" s="19" t="s">
        <v>1642</v>
      </c>
      <c r="Q1456" s="46">
        <v>640</v>
      </c>
      <c r="R1456" s="19" t="s">
        <v>1544</v>
      </c>
      <c r="S1456" s="19" t="s">
        <v>7490</v>
      </c>
      <c r="T1456" s="19" t="s">
        <v>7491</v>
      </c>
      <c r="U1456" s="19" t="s">
        <v>7492</v>
      </c>
      <c r="V1456" s="19" t="s">
        <v>7493</v>
      </c>
      <c r="W1456" s="19" t="s">
        <v>7494</v>
      </c>
      <c r="X1456" s="19" t="s">
        <v>7495</v>
      </c>
      <c r="Y1456" s="19" t="s">
        <v>7496</v>
      </c>
      <c r="Z1456" s="19" t="s">
        <v>7497</v>
      </c>
      <c r="AA1456" s="46">
        <v>461</v>
      </c>
      <c r="AB1456" s="19" t="s">
        <v>441</v>
      </c>
      <c r="AC1456" s="19" t="s">
        <v>29</v>
      </c>
      <c r="AD1456" s="19" t="s">
        <v>3233</v>
      </c>
      <c r="AE1456" s="19" t="s">
        <v>3234</v>
      </c>
      <c r="AF1456" s="19" t="s">
        <v>1592</v>
      </c>
      <c r="AG1456" s="19" t="s">
        <v>3235</v>
      </c>
      <c r="AH1456" s="19" t="s">
        <v>1594</v>
      </c>
      <c r="AI1456" s="19" t="s">
        <v>1595</v>
      </c>
      <c r="AJ1456" s="45">
        <v>0.05</v>
      </c>
      <c r="AK1456" s="45">
        <v>32</v>
      </c>
      <c r="AL1456" s="19" t="s">
        <v>1501</v>
      </c>
      <c r="AM1456" s="46">
        <v>50310</v>
      </c>
      <c r="AN1456" s="46">
        <v>32090</v>
      </c>
      <c r="AO1456" s="46">
        <v>18220</v>
      </c>
      <c r="AP1456" s="45">
        <v>921.6</v>
      </c>
      <c r="AQ1456" s="45"/>
      <c r="AR1456" s="45" t="str">
        <f>IFERROR(VLOOKUP(AB1456,'Pedidos marco'!$A$1:$D$10000,4,0)," ")</f>
        <v xml:space="preserve"> </v>
      </c>
      <c r="AS1456" s="45">
        <f t="shared" si="154"/>
        <v>8</v>
      </c>
      <c r="AT1456" s="45" t="str">
        <f t="shared" si="155"/>
        <v>08</v>
      </c>
      <c r="AU1456" s="47">
        <v>32</v>
      </c>
      <c r="AV1456" s="19" t="str">
        <f t="shared" si="156"/>
        <v>04 April</v>
      </c>
      <c r="AW1456" s="19">
        <f t="shared" si="157"/>
        <v>1.44</v>
      </c>
      <c r="AX1456" s="19">
        <f t="shared" si="158"/>
        <v>28.8</v>
      </c>
      <c r="AY1456" s="19" t="e">
        <f>VLOOKUP(AG1456,Cías!$A$1:$E$10000,5,0)</f>
        <v>#N/A</v>
      </c>
      <c r="AZ1456" s="19" t="str">
        <f t="shared" si="159"/>
        <v>1014103</v>
      </c>
      <c r="BA1456" s="19" t="str">
        <f t="shared" si="160"/>
        <v>ANRRANGO CALDERON VICTOR HUGO</v>
      </c>
      <c r="BB1456" s="19" t="e">
        <f>VLOOKUP(AG1456,Cías!$A$1:$E$10000,3,0)</f>
        <v>#N/A</v>
      </c>
      <c r="BC1456" s="19"/>
      <c r="BD1456" s="19"/>
      <c r="BE1456" s="19"/>
      <c r="BF1456" s="19"/>
      <c r="BG1456" s="19"/>
      <c r="BH1456" s="19"/>
      <c r="BI1456" s="19"/>
      <c r="BJ1456" s="19"/>
    </row>
    <row r="1457" spans="1:62" ht="15" x14ac:dyDescent="0.2">
      <c r="A1457" s="19" t="s">
        <v>13553</v>
      </c>
      <c r="B1457" s="19" t="s">
        <v>1479</v>
      </c>
      <c r="C1457" s="43">
        <v>44659</v>
      </c>
      <c r="D1457" s="44">
        <v>0.68819444444444</v>
      </c>
      <c r="E1457" s="19" t="s">
        <v>13554</v>
      </c>
      <c r="F1457" s="19" t="s">
        <v>1481</v>
      </c>
      <c r="G1457" s="19" t="s">
        <v>1481</v>
      </c>
      <c r="H1457" s="45">
        <v>0</v>
      </c>
      <c r="I1457" s="45">
        <v>0</v>
      </c>
      <c r="J1457" s="19" t="s">
        <v>1482</v>
      </c>
      <c r="K1457" s="19" t="s">
        <v>13555</v>
      </c>
      <c r="L1457" s="19" t="s">
        <v>13556</v>
      </c>
      <c r="M1457" s="19" t="s">
        <v>13557</v>
      </c>
      <c r="N1457" s="19" t="s">
        <v>13553</v>
      </c>
      <c r="O1457" s="19" t="s">
        <v>1486</v>
      </c>
      <c r="P1457" s="19" t="s">
        <v>1487</v>
      </c>
      <c r="Q1457" s="46">
        <v>25.99</v>
      </c>
      <c r="R1457" s="19" t="s">
        <v>1488</v>
      </c>
      <c r="S1457" s="19" t="s">
        <v>1489</v>
      </c>
      <c r="T1457" s="19" t="s">
        <v>418</v>
      </c>
      <c r="U1457" s="19" t="s">
        <v>1508</v>
      </c>
      <c r="V1457" s="19" t="s">
        <v>1509</v>
      </c>
      <c r="W1457" s="19" t="s">
        <v>415</v>
      </c>
      <c r="X1457" s="19" t="s">
        <v>1510</v>
      </c>
      <c r="Y1457" s="19" t="s">
        <v>1511</v>
      </c>
      <c r="Z1457" s="19" t="s">
        <v>1512</v>
      </c>
      <c r="AA1457" s="46">
        <v>113</v>
      </c>
      <c r="AB1457" s="19" t="s">
        <v>1513</v>
      </c>
      <c r="AC1457" s="19" t="s">
        <v>418</v>
      </c>
      <c r="AD1457" s="19" t="s">
        <v>1514</v>
      </c>
      <c r="AE1457" s="19" t="s">
        <v>1515</v>
      </c>
      <c r="AF1457" s="19" t="s">
        <v>1497</v>
      </c>
      <c r="AG1457" s="19" t="s">
        <v>1516</v>
      </c>
      <c r="AH1457" s="19" t="s">
        <v>1499</v>
      </c>
      <c r="AI1457" s="19" t="s">
        <v>1500</v>
      </c>
      <c r="AJ1457" s="45">
        <v>0</v>
      </c>
      <c r="AK1457" s="45">
        <v>0</v>
      </c>
      <c r="AL1457" s="19" t="s">
        <v>1517</v>
      </c>
      <c r="AM1457" s="46">
        <v>42380</v>
      </c>
      <c r="AN1457" s="46">
        <v>25990</v>
      </c>
      <c r="AO1457" s="46">
        <v>16390</v>
      </c>
      <c r="AP1457" s="45">
        <v>0</v>
      </c>
      <c r="AQ1457" s="45"/>
      <c r="AR1457" s="45" t="str">
        <f>IFERROR(VLOOKUP(AB1457,'Pedidos marco'!$A$1:$D$10000,4,0)," ")</f>
        <v xml:space="preserve"> </v>
      </c>
      <c r="AS1457" s="45">
        <f t="shared" si="154"/>
        <v>8</v>
      </c>
      <c r="AT1457" s="45" t="str">
        <f t="shared" si="155"/>
        <v>08</v>
      </c>
      <c r="AU1457" s="47">
        <v>25.99</v>
      </c>
      <c r="AV1457" s="19" t="str">
        <f t="shared" si="156"/>
        <v>04 April</v>
      </c>
      <c r="AW1457" s="19">
        <f t="shared" si="157"/>
        <v>0</v>
      </c>
      <c r="AX1457" s="19">
        <f t="shared" si="158"/>
        <v>0</v>
      </c>
      <c r="AY1457" s="19" t="e">
        <f>VLOOKUP(AG1457,Cías!$A$1:$E$10000,5,0)</f>
        <v>#N/A</v>
      </c>
      <c r="AZ1457" s="19" t="str">
        <f t="shared" si="159"/>
        <v>1014412</v>
      </c>
      <c r="BA1457" s="19" t="str">
        <f t="shared" si="160"/>
        <v>UNION DE CONCRETERAS UNICON UCUE</v>
      </c>
      <c r="BB1457" s="19" t="e">
        <f>VLOOKUP(AG1457,Cías!$A$1:$E$10000,3,0)</f>
        <v>#N/A</v>
      </c>
      <c r="BC1457" s="19"/>
      <c r="BD1457" s="19"/>
      <c r="BE1457" s="19"/>
      <c r="BF1457" s="19"/>
      <c r="BG1457" s="19"/>
      <c r="BH1457" s="19"/>
      <c r="BI1457" s="19"/>
      <c r="BJ1457" s="19"/>
    </row>
    <row r="1458" spans="1:62" ht="15" x14ac:dyDescent="0.2">
      <c r="A1458" s="19" t="s">
        <v>13558</v>
      </c>
      <c r="B1458" s="19" t="s">
        <v>1479</v>
      </c>
      <c r="C1458" s="43">
        <v>44659</v>
      </c>
      <c r="D1458" s="44">
        <v>0.69097222222221999</v>
      </c>
      <c r="E1458" s="19" t="s">
        <v>13559</v>
      </c>
      <c r="F1458" s="19" t="s">
        <v>13560</v>
      </c>
      <c r="G1458" s="19" t="s">
        <v>13561</v>
      </c>
      <c r="H1458" s="45">
        <v>4422.3999999999996</v>
      </c>
      <c r="I1458" s="45">
        <v>4958.43</v>
      </c>
      <c r="J1458" s="19" t="s">
        <v>1560</v>
      </c>
      <c r="K1458" s="19" t="s">
        <v>13351</v>
      </c>
      <c r="L1458" s="19" t="s">
        <v>13562</v>
      </c>
      <c r="M1458" s="19" t="s">
        <v>13563</v>
      </c>
      <c r="N1458" s="19" t="s">
        <v>13558</v>
      </c>
      <c r="O1458" s="19" t="s">
        <v>2600</v>
      </c>
      <c r="P1458" s="19" t="s">
        <v>2601</v>
      </c>
      <c r="Q1458" s="46">
        <v>640</v>
      </c>
      <c r="R1458" s="19" t="s">
        <v>1544</v>
      </c>
      <c r="S1458" s="19" t="s">
        <v>13354</v>
      </c>
      <c r="T1458" s="19" t="s">
        <v>13355</v>
      </c>
      <c r="U1458" s="19" t="s">
        <v>13356</v>
      </c>
      <c r="V1458" s="19" t="s">
        <v>13357</v>
      </c>
      <c r="W1458" s="19" t="s">
        <v>1492</v>
      </c>
      <c r="X1458" s="19" t="s">
        <v>13358</v>
      </c>
      <c r="Y1458" s="19" t="s">
        <v>1494</v>
      </c>
      <c r="Z1458" s="19" t="s">
        <v>1495</v>
      </c>
      <c r="AA1458" s="46">
        <v>247</v>
      </c>
      <c r="AB1458" s="19" t="s">
        <v>528</v>
      </c>
      <c r="AC1458" s="19" t="s">
        <v>208</v>
      </c>
      <c r="AD1458" s="19" t="s">
        <v>13564</v>
      </c>
      <c r="AE1458" s="19" t="s">
        <v>13565</v>
      </c>
      <c r="AF1458" s="19" t="s">
        <v>1592</v>
      </c>
      <c r="AG1458" s="19" t="s">
        <v>13566</v>
      </c>
      <c r="AH1458" s="19" t="s">
        <v>1594</v>
      </c>
      <c r="AI1458" s="19" t="s">
        <v>1595</v>
      </c>
      <c r="AJ1458" s="45">
        <v>0.05</v>
      </c>
      <c r="AK1458" s="45">
        <v>32</v>
      </c>
      <c r="AL1458" s="19" t="s">
        <v>1501</v>
      </c>
      <c r="AM1458" s="46">
        <v>50370</v>
      </c>
      <c r="AN1458" s="46">
        <v>32050</v>
      </c>
      <c r="AO1458" s="46">
        <v>18320</v>
      </c>
      <c r="AP1458" s="45">
        <v>537.6</v>
      </c>
      <c r="AQ1458" s="45"/>
      <c r="AR1458" s="45" t="str">
        <f>IFERROR(VLOOKUP(AB1458,'Pedidos marco'!$A$1:$D$10000,4,0)," ")</f>
        <v xml:space="preserve"> </v>
      </c>
      <c r="AS1458" s="45">
        <f t="shared" si="154"/>
        <v>8</v>
      </c>
      <c r="AT1458" s="45" t="str">
        <f t="shared" si="155"/>
        <v>08</v>
      </c>
      <c r="AU1458" s="47">
        <v>32</v>
      </c>
      <c r="AV1458" s="19" t="str">
        <f t="shared" si="156"/>
        <v>04 April</v>
      </c>
      <c r="AW1458" s="19">
        <f t="shared" si="157"/>
        <v>0.84000000000000008</v>
      </c>
      <c r="AX1458" s="19">
        <f t="shared" si="158"/>
        <v>16.8</v>
      </c>
      <c r="AY1458" s="19" t="e">
        <f>VLOOKUP(AG1458,Cías!$A$1:$E$10000,5,0)</f>
        <v>#N/A</v>
      </c>
      <c r="AZ1458" s="19" t="str">
        <f t="shared" si="159"/>
        <v>1021830</v>
      </c>
      <c r="BA1458" s="19" t="str">
        <f t="shared" si="160"/>
        <v>MORALES GARZON CHRISTIAN SANTIAGO</v>
      </c>
      <c r="BB1458" s="19" t="e">
        <f>VLOOKUP(AG1458,Cías!$A$1:$E$10000,3,0)</f>
        <v>#N/A</v>
      </c>
      <c r="BC1458" s="19"/>
      <c r="BD1458" s="19"/>
      <c r="BE1458" s="19"/>
      <c r="BF1458" s="19"/>
      <c r="BG1458" s="19"/>
      <c r="BH1458" s="19"/>
      <c r="BI1458" s="19"/>
      <c r="BJ1458" s="19"/>
    </row>
    <row r="1459" spans="1:62" ht="15" x14ac:dyDescent="0.2">
      <c r="A1459" s="19" t="s">
        <v>13567</v>
      </c>
      <c r="B1459" s="19" t="s">
        <v>1479</v>
      </c>
      <c r="C1459" s="43">
        <v>44659</v>
      </c>
      <c r="D1459" s="44">
        <v>0.69166666666666998</v>
      </c>
      <c r="E1459" s="19" t="s">
        <v>13568</v>
      </c>
      <c r="F1459" s="19" t="s">
        <v>13569</v>
      </c>
      <c r="G1459" s="19" t="s">
        <v>13570</v>
      </c>
      <c r="H1459" s="45">
        <v>2365.1999999999998</v>
      </c>
      <c r="I1459" s="45">
        <v>2651.87</v>
      </c>
      <c r="J1459" s="19" t="s">
        <v>2037</v>
      </c>
      <c r="K1459" s="19" t="s">
        <v>13571</v>
      </c>
      <c r="L1459" s="19" t="s">
        <v>13572</v>
      </c>
      <c r="M1459" s="19" t="s">
        <v>13573</v>
      </c>
      <c r="N1459" s="19" t="s">
        <v>13567</v>
      </c>
      <c r="O1459" s="19" t="s">
        <v>367</v>
      </c>
      <c r="P1459" s="19" t="s">
        <v>368</v>
      </c>
      <c r="Q1459" s="46">
        <v>360</v>
      </c>
      <c r="R1459" s="19" t="s">
        <v>1544</v>
      </c>
      <c r="S1459" s="19" t="s">
        <v>2691</v>
      </c>
      <c r="T1459" s="19" t="s">
        <v>149</v>
      </c>
      <c r="U1459" s="19" t="s">
        <v>2709</v>
      </c>
      <c r="V1459" s="19" t="s">
        <v>2710</v>
      </c>
      <c r="W1459" s="19" t="s">
        <v>1548</v>
      </c>
      <c r="X1459" s="19" t="s">
        <v>2711</v>
      </c>
      <c r="Y1459" s="19" t="s">
        <v>1684</v>
      </c>
      <c r="Z1459" s="19" t="s">
        <v>1685</v>
      </c>
      <c r="AA1459" s="46">
        <v>198</v>
      </c>
      <c r="AB1459" s="19" t="s">
        <v>500</v>
      </c>
      <c r="AC1459" s="19" t="s">
        <v>149</v>
      </c>
      <c r="AD1459" s="19" t="s">
        <v>2695</v>
      </c>
      <c r="AE1459" s="19" t="s">
        <v>1481</v>
      </c>
      <c r="AF1459" s="19" t="s">
        <v>1554</v>
      </c>
      <c r="AG1459" s="19" t="s">
        <v>2696</v>
      </c>
      <c r="AH1459" s="19" t="s">
        <v>1499</v>
      </c>
      <c r="AI1459" s="19" t="s">
        <v>1500</v>
      </c>
      <c r="AJ1459" s="45">
        <v>0</v>
      </c>
      <c r="AK1459" s="45">
        <v>0</v>
      </c>
      <c r="AL1459" s="19" t="s">
        <v>1501</v>
      </c>
      <c r="AM1459" s="46">
        <v>27420</v>
      </c>
      <c r="AN1459" s="46">
        <v>18010</v>
      </c>
      <c r="AO1459" s="46">
        <v>9410</v>
      </c>
      <c r="AP1459" s="45">
        <v>266.39999999999998</v>
      </c>
      <c r="AQ1459" s="45"/>
      <c r="AR1459" s="45" t="str">
        <f>IFERROR(VLOOKUP(AB1459,'Pedidos marco'!$A$1:$D$10000,4,0)," ")</f>
        <v xml:space="preserve"> </v>
      </c>
      <c r="AS1459" s="45">
        <f t="shared" si="154"/>
        <v>8</v>
      </c>
      <c r="AT1459" s="45" t="str">
        <f t="shared" si="155"/>
        <v>08</v>
      </c>
      <c r="AU1459" s="47">
        <v>18</v>
      </c>
      <c r="AV1459" s="19" t="str">
        <f t="shared" si="156"/>
        <v>04 April</v>
      </c>
      <c r="AW1459" s="19">
        <f t="shared" si="157"/>
        <v>0.74</v>
      </c>
      <c r="AX1459" s="19">
        <f t="shared" si="158"/>
        <v>14.799999999999999</v>
      </c>
      <c r="AY1459" s="19" t="e">
        <f>VLOOKUP(AG1459,Cías!$A$1:$E$10000,5,0)</f>
        <v>#N/A</v>
      </c>
      <c r="AZ1459" s="19" t="str">
        <f t="shared" si="159"/>
        <v>1021990</v>
      </c>
      <c r="BA1459" s="19" t="str">
        <f t="shared" si="160"/>
        <v>GRANJA GOMEZ VINICIO ROLANDO</v>
      </c>
      <c r="BB1459" s="19" t="e">
        <f>VLOOKUP(AG1459,Cías!$A$1:$E$10000,3,0)</f>
        <v>#N/A</v>
      </c>
      <c r="BC1459" s="19"/>
      <c r="BD1459" s="19"/>
      <c r="BE1459" s="19"/>
      <c r="BF1459" s="19"/>
      <c r="BG1459" s="19"/>
      <c r="BH1459" s="19"/>
      <c r="BI1459" s="19"/>
      <c r="BJ1459" s="19"/>
    </row>
    <row r="1460" spans="1:62" ht="15" x14ac:dyDescent="0.2">
      <c r="A1460" s="19" t="s">
        <v>13574</v>
      </c>
      <c r="B1460" s="19" t="s">
        <v>1479</v>
      </c>
      <c r="C1460" s="43">
        <v>44659</v>
      </c>
      <c r="D1460" s="44">
        <v>0.69513888888888997</v>
      </c>
      <c r="E1460" s="19" t="s">
        <v>13575</v>
      </c>
      <c r="F1460" s="19" t="s">
        <v>13576</v>
      </c>
      <c r="G1460" s="19" t="s">
        <v>13577</v>
      </c>
      <c r="H1460" s="45">
        <v>2283.62</v>
      </c>
      <c r="I1460" s="45">
        <v>2560.41</v>
      </c>
      <c r="J1460" s="19" t="s">
        <v>1560</v>
      </c>
      <c r="K1460" s="19" t="s">
        <v>13578</v>
      </c>
      <c r="L1460" s="19" t="s">
        <v>13579</v>
      </c>
      <c r="M1460" s="19" t="s">
        <v>13580</v>
      </c>
      <c r="N1460" s="19" t="s">
        <v>13574</v>
      </c>
      <c r="O1460" s="19" t="s">
        <v>1641</v>
      </c>
      <c r="P1460" s="19" t="s">
        <v>1642</v>
      </c>
      <c r="Q1460" s="46">
        <v>360</v>
      </c>
      <c r="R1460" s="19" t="s">
        <v>1544</v>
      </c>
      <c r="S1460" s="19" t="s">
        <v>3229</v>
      </c>
      <c r="T1460" s="19" t="s">
        <v>3230</v>
      </c>
      <c r="U1460" s="19" t="s">
        <v>6620</v>
      </c>
      <c r="V1460" s="19" t="s">
        <v>6621</v>
      </c>
      <c r="W1460" s="19" t="s">
        <v>1492</v>
      </c>
      <c r="X1460" s="19" t="s">
        <v>3232</v>
      </c>
      <c r="Y1460" s="19" t="s">
        <v>1494</v>
      </c>
      <c r="Z1460" s="19" t="s">
        <v>1495</v>
      </c>
      <c r="AA1460" s="46">
        <v>247</v>
      </c>
      <c r="AB1460" s="19" t="s">
        <v>541</v>
      </c>
      <c r="AC1460" s="19" t="s">
        <v>234</v>
      </c>
      <c r="AD1460" s="19" t="s">
        <v>2736</v>
      </c>
      <c r="AE1460" s="19" t="s">
        <v>2737</v>
      </c>
      <c r="AF1460" s="19" t="s">
        <v>1554</v>
      </c>
      <c r="AG1460" s="19" t="s">
        <v>2738</v>
      </c>
      <c r="AH1460" s="19" t="s">
        <v>1499</v>
      </c>
      <c r="AI1460" s="19" t="s">
        <v>1500</v>
      </c>
      <c r="AJ1460" s="45">
        <v>0</v>
      </c>
      <c r="AK1460" s="45">
        <v>0</v>
      </c>
      <c r="AL1460" s="19" t="s">
        <v>1501</v>
      </c>
      <c r="AM1460" s="46">
        <v>27150</v>
      </c>
      <c r="AN1460" s="46">
        <v>18020</v>
      </c>
      <c r="AO1460" s="46">
        <v>9130</v>
      </c>
      <c r="AP1460" s="45">
        <v>302.39999999999998</v>
      </c>
      <c r="AQ1460" s="45"/>
      <c r="AR1460" s="45" t="str">
        <f>IFERROR(VLOOKUP(AB1460,'Pedidos marco'!$A$1:$D$10000,4,0)," ")</f>
        <v xml:space="preserve"> </v>
      </c>
      <c r="AS1460" s="45">
        <f t="shared" si="154"/>
        <v>8</v>
      </c>
      <c r="AT1460" s="45" t="str">
        <f t="shared" si="155"/>
        <v>08</v>
      </c>
      <c r="AU1460" s="47">
        <v>18</v>
      </c>
      <c r="AV1460" s="19" t="str">
        <f t="shared" si="156"/>
        <v>04 April</v>
      </c>
      <c r="AW1460" s="19">
        <f t="shared" si="157"/>
        <v>0.84</v>
      </c>
      <c r="AX1460" s="19">
        <f t="shared" si="158"/>
        <v>16.799999999999997</v>
      </c>
      <c r="AY1460" s="19" t="e">
        <f>VLOOKUP(AG1460,Cías!$A$1:$E$10000,5,0)</f>
        <v>#N/A</v>
      </c>
      <c r="AZ1460" s="19" t="str">
        <f t="shared" si="159"/>
        <v>1014277</v>
      </c>
      <c r="BA1460" s="19" t="str">
        <f t="shared" si="160"/>
        <v>PERUGACHI PANAMA PEDRO CESAR</v>
      </c>
      <c r="BB1460" s="19" t="e">
        <f>VLOOKUP(AG1460,Cías!$A$1:$E$10000,3,0)</f>
        <v>#N/A</v>
      </c>
      <c r="BC1460" s="19"/>
      <c r="BD1460" s="19"/>
      <c r="BE1460" s="19"/>
      <c r="BF1460" s="19"/>
      <c r="BG1460" s="19"/>
      <c r="BH1460" s="19"/>
      <c r="BI1460" s="19"/>
      <c r="BJ1460" s="19"/>
    </row>
    <row r="1461" spans="1:62" ht="15" x14ac:dyDescent="0.2">
      <c r="A1461" s="19" t="s">
        <v>13581</v>
      </c>
      <c r="B1461" s="19" t="s">
        <v>1479</v>
      </c>
      <c r="C1461" s="43">
        <v>44659</v>
      </c>
      <c r="D1461" s="44">
        <v>0.69930555555555995</v>
      </c>
      <c r="E1461" s="19" t="s">
        <v>13582</v>
      </c>
      <c r="F1461" s="19" t="s">
        <v>13583</v>
      </c>
      <c r="G1461" s="19" t="s">
        <v>13584</v>
      </c>
      <c r="H1461" s="45">
        <v>2436.1</v>
      </c>
      <c r="I1461" s="45">
        <v>2731.37</v>
      </c>
      <c r="J1461" s="19" t="s">
        <v>2037</v>
      </c>
      <c r="K1461" s="19" t="s">
        <v>13585</v>
      </c>
      <c r="L1461" s="19" t="s">
        <v>13586</v>
      </c>
      <c r="M1461" s="19" t="s">
        <v>13587</v>
      </c>
      <c r="N1461" s="19" t="s">
        <v>13581</v>
      </c>
      <c r="O1461" s="19" t="s">
        <v>1603</v>
      </c>
      <c r="P1461" s="19" t="s">
        <v>1604</v>
      </c>
      <c r="Q1461" s="46">
        <v>360</v>
      </c>
      <c r="R1461" s="19" t="s">
        <v>1544</v>
      </c>
      <c r="S1461" s="19" t="s">
        <v>2631</v>
      </c>
      <c r="T1461" s="19" t="s">
        <v>2632</v>
      </c>
      <c r="U1461" s="19" t="s">
        <v>13588</v>
      </c>
      <c r="V1461" s="19" t="s">
        <v>13589</v>
      </c>
      <c r="W1461" s="19" t="s">
        <v>2635</v>
      </c>
      <c r="X1461" s="19" t="s">
        <v>13590</v>
      </c>
      <c r="Y1461" s="19" t="s">
        <v>2637</v>
      </c>
      <c r="Z1461" s="19" t="s">
        <v>2638</v>
      </c>
      <c r="AA1461" s="46">
        <v>506</v>
      </c>
      <c r="AB1461" s="19" t="s">
        <v>559</v>
      </c>
      <c r="AC1461" s="19" t="s">
        <v>272</v>
      </c>
      <c r="AD1461" s="19" t="s">
        <v>4454</v>
      </c>
      <c r="AE1461" s="19" t="s">
        <v>1481</v>
      </c>
      <c r="AF1461" s="19" t="s">
        <v>1554</v>
      </c>
      <c r="AG1461" s="19" t="s">
        <v>4455</v>
      </c>
      <c r="AH1461" s="19" t="s">
        <v>1499</v>
      </c>
      <c r="AI1461" s="19" t="s">
        <v>1500</v>
      </c>
      <c r="AJ1461" s="45">
        <v>0</v>
      </c>
      <c r="AK1461" s="45">
        <v>0</v>
      </c>
      <c r="AL1461" s="19" t="s">
        <v>1501</v>
      </c>
      <c r="AM1461" s="46">
        <v>26810</v>
      </c>
      <c r="AN1461" s="46">
        <v>18050</v>
      </c>
      <c r="AO1461" s="46">
        <v>8760</v>
      </c>
      <c r="AP1461" s="45">
        <v>543.6</v>
      </c>
      <c r="AQ1461" s="45"/>
      <c r="AR1461" s="45" t="str">
        <f>IFERROR(VLOOKUP(AB1461,'Pedidos marco'!$A$1:$D$10000,4,0)," ")</f>
        <v xml:space="preserve"> </v>
      </c>
      <c r="AS1461" s="45">
        <f t="shared" si="154"/>
        <v>8</v>
      </c>
      <c r="AT1461" s="45" t="str">
        <f t="shared" si="155"/>
        <v>08</v>
      </c>
      <c r="AU1461" s="47">
        <v>18</v>
      </c>
      <c r="AV1461" s="19" t="str">
        <f t="shared" si="156"/>
        <v>04 April</v>
      </c>
      <c r="AW1461" s="19">
        <f t="shared" si="157"/>
        <v>1.51</v>
      </c>
      <c r="AX1461" s="19">
        <f t="shared" si="158"/>
        <v>30.200000000000003</v>
      </c>
      <c r="AY1461" s="19" t="e">
        <f>VLOOKUP(AG1461,Cías!$A$1:$E$10000,5,0)</f>
        <v>#N/A</v>
      </c>
      <c r="AZ1461" s="19" t="str">
        <f t="shared" si="159"/>
        <v>10005834</v>
      </c>
      <c r="BA1461" s="19" t="str">
        <f t="shared" si="160"/>
        <v>RUIZ CHECA JOSE JAVIER</v>
      </c>
      <c r="BB1461" s="19" t="e">
        <f>VLOOKUP(AG1461,Cías!$A$1:$E$10000,3,0)</f>
        <v>#N/A</v>
      </c>
      <c r="BC1461" s="19"/>
      <c r="BD1461" s="19"/>
      <c r="BE1461" s="19"/>
      <c r="BF1461" s="19"/>
      <c r="BG1461" s="19"/>
      <c r="BH1461" s="19"/>
      <c r="BI1461" s="19"/>
      <c r="BJ1461" s="19"/>
    </row>
    <row r="1462" spans="1:62" ht="15" x14ac:dyDescent="0.2">
      <c r="A1462" s="19" t="s">
        <v>13591</v>
      </c>
      <c r="B1462" s="19" t="s">
        <v>1479</v>
      </c>
      <c r="C1462" s="43">
        <v>44659</v>
      </c>
      <c r="D1462" s="44">
        <v>0.69930555555555995</v>
      </c>
      <c r="E1462" s="19" t="s">
        <v>13592</v>
      </c>
      <c r="F1462" s="19" t="s">
        <v>13593</v>
      </c>
      <c r="G1462" s="19" t="s">
        <v>13594</v>
      </c>
      <c r="H1462" s="45">
        <v>1680</v>
      </c>
      <c r="I1462" s="45">
        <v>1883.63</v>
      </c>
      <c r="J1462" s="19" t="s">
        <v>1560</v>
      </c>
      <c r="K1462" s="19" t="s">
        <v>13595</v>
      </c>
      <c r="L1462" s="19" t="s">
        <v>13596</v>
      </c>
      <c r="M1462" s="19" t="s">
        <v>13597</v>
      </c>
      <c r="N1462" s="19" t="s">
        <v>13591</v>
      </c>
      <c r="O1462" s="19" t="s">
        <v>2600</v>
      </c>
      <c r="P1462" s="19" t="s">
        <v>2601</v>
      </c>
      <c r="Q1462" s="46">
        <v>240</v>
      </c>
      <c r="R1462" s="19" t="s">
        <v>1544</v>
      </c>
      <c r="S1462" s="19" t="s">
        <v>3320</v>
      </c>
      <c r="T1462" s="19" t="s">
        <v>228</v>
      </c>
      <c r="U1462" s="19" t="s">
        <v>3332</v>
      </c>
      <c r="V1462" s="19" t="s">
        <v>3333</v>
      </c>
      <c r="W1462" s="19" t="s">
        <v>1740</v>
      </c>
      <c r="X1462" s="19" t="s">
        <v>3334</v>
      </c>
      <c r="Y1462" s="19" t="s">
        <v>1742</v>
      </c>
      <c r="Z1462" s="19" t="s">
        <v>1743</v>
      </c>
      <c r="AA1462" s="46">
        <v>469</v>
      </c>
      <c r="AB1462" s="19" t="s">
        <v>538</v>
      </c>
      <c r="AC1462" s="19" t="s">
        <v>228</v>
      </c>
      <c r="AD1462" s="19" t="s">
        <v>4467</v>
      </c>
      <c r="AE1462" s="19" t="s">
        <v>4468</v>
      </c>
      <c r="AF1462" s="19" t="s">
        <v>1554</v>
      </c>
      <c r="AG1462" s="19" t="s">
        <v>4469</v>
      </c>
      <c r="AH1462" s="19" t="s">
        <v>1499</v>
      </c>
      <c r="AI1462" s="19" t="s">
        <v>1500</v>
      </c>
      <c r="AJ1462" s="45">
        <v>0</v>
      </c>
      <c r="AK1462" s="45">
        <v>0</v>
      </c>
      <c r="AL1462" s="19" t="s">
        <v>1501</v>
      </c>
      <c r="AM1462" s="46">
        <v>16791.175999999999</v>
      </c>
      <c r="AN1462" s="46">
        <v>12021.175999999999</v>
      </c>
      <c r="AO1462" s="46">
        <v>4770</v>
      </c>
      <c r="AP1462" s="45">
        <v>333.6</v>
      </c>
      <c r="AQ1462" s="45"/>
      <c r="AR1462" s="45" t="str">
        <f>IFERROR(VLOOKUP(AB1462,'Pedidos marco'!$A$1:$D$10000,4,0)," ")</f>
        <v xml:space="preserve"> </v>
      </c>
      <c r="AS1462" s="45">
        <f t="shared" si="154"/>
        <v>8</v>
      </c>
      <c r="AT1462" s="45" t="str">
        <f t="shared" si="155"/>
        <v>08</v>
      </c>
      <c r="AU1462" s="47">
        <v>12</v>
      </c>
      <c r="AV1462" s="19" t="str">
        <f t="shared" si="156"/>
        <v>04 April</v>
      </c>
      <c r="AW1462" s="19">
        <f t="shared" si="157"/>
        <v>1.3900000000000001</v>
      </c>
      <c r="AX1462" s="19">
        <f t="shared" si="158"/>
        <v>27.8</v>
      </c>
      <c r="AY1462" s="19" t="e">
        <f>VLOOKUP(AG1462,Cías!$A$1:$E$10000,5,0)</f>
        <v>#N/A</v>
      </c>
      <c r="AZ1462" s="19" t="str">
        <f t="shared" si="159"/>
        <v>1023011</v>
      </c>
      <c r="BA1462" s="19" t="str">
        <f t="shared" si="160"/>
        <v>PALOMEQUE CAIZA LUIS FERNANDO</v>
      </c>
      <c r="BB1462" s="19" t="e">
        <f>VLOOKUP(AG1462,Cías!$A$1:$E$10000,3,0)</f>
        <v>#N/A</v>
      </c>
      <c r="BC1462" s="19"/>
      <c r="BD1462" s="19"/>
      <c r="BE1462" s="19"/>
      <c r="BF1462" s="19"/>
      <c r="BG1462" s="19"/>
      <c r="BH1462" s="19"/>
      <c r="BI1462" s="19"/>
      <c r="BJ1462" s="19"/>
    </row>
    <row r="1463" spans="1:62" ht="15" x14ac:dyDescent="0.2">
      <c r="A1463" s="19" t="s">
        <v>13591</v>
      </c>
      <c r="B1463" s="19" t="s">
        <v>1479</v>
      </c>
      <c r="C1463" s="43">
        <v>44659</v>
      </c>
      <c r="D1463" s="44">
        <v>0.69930555555555995</v>
      </c>
      <c r="E1463" s="19" t="s">
        <v>13598</v>
      </c>
      <c r="F1463" s="19" t="s">
        <v>13599</v>
      </c>
      <c r="G1463" s="19" t="s">
        <v>13600</v>
      </c>
      <c r="H1463" s="45">
        <v>668</v>
      </c>
      <c r="I1463" s="45">
        <v>748.97</v>
      </c>
      <c r="J1463" s="19" t="s">
        <v>1560</v>
      </c>
      <c r="K1463" s="19" t="s">
        <v>13595</v>
      </c>
      <c r="L1463" s="19" t="s">
        <v>13601</v>
      </c>
      <c r="M1463" s="19" t="s">
        <v>13602</v>
      </c>
      <c r="N1463" s="19" t="s">
        <v>13591</v>
      </c>
      <c r="O1463" s="19" t="s">
        <v>1641</v>
      </c>
      <c r="P1463" s="19" t="s">
        <v>1642</v>
      </c>
      <c r="Q1463" s="46">
        <v>100</v>
      </c>
      <c r="R1463" s="19" t="s">
        <v>1544</v>
      </c>
      <c r="S1463" s="19" t="s">
        <v>3320</v>
      </c>
      <c r="T1463" s="19" t="s">
        <v>228</v>
      </c>
      <c r="U1463" s="19" t="s">
        <v>3332</v>
      </c>
      <c r="V1463" s="19" t="s">
        <v>3333</v>
      </c>
      <c r="W1463" s="19" t="s">
        <v>1740</v>
      </c>
      <c r="X1463" s="19" t="s">
        <v>3334</v>
      </c>
      <c r="Y1463" s="19" t="s">
        <v>1742</v>
      </c>
      <c r="Z1463" s="19" t="s">
        <v>1743</v>
      </c>
      <c r="AA1463" s="46">
        <v>469</v>
      </c>
      <c r="AB1463" s="19" t="s">
        <v>538</v>
      </c>
      <c r="AC1463" s="19" t="s">
        <v>228</v>
      </c>
      <c r="AD1463" s="19" t="s">
        <v>4467</v>
      </c>
      <c r="AE1463" s="19" t="s">
        <v>4468</v>
      </c>
      <c r="AF1463" s="19" t="s">
        <v>1554</v>
      </c>
      <c r="AG1463" s="19" t="s">
        <v>4469</v>
      </c>
      <c r="AH1463" s="19" t="s">
        <v>1499</v>
      </c>
      <c r="AI1463" s="19" t="s">
        <v>1500</v>
      </c>
      <c r="AJ1463" s="45">
        <v>0</v>
      </c>
      <c r="AK1463" s="45">
        <v>0</v>
      </c>
      <c r="AL1463" s="19" t="s">
        <v>1501</v>
      </c>
      <c r="AM1463" s="46">
        <v>9778.8240000000005</v>
      </c>
      <c r="AN1463" s="46">
        <v>5008.8239999999996</v>
      </c>
      <c r="AO1463" s="46">
        <v>4770</v>
      </c>
      <c r="AP1463" s="45">
        <v>139</v>
      </c>
      <c r="AQ1463" s="45"/>
      <c r="AR1463" s="45" t="str">
        <f>IFERROR(VLOOKUP(AB1463,'Pedidos marco'!$A$1:$D$10000,4,0)," ")</f>
        <v xml:space="preserve"> </v>
      </c>
      <c r="AS1463" s="45">
        <f t="shared" si="154"/>
        <v>8</v>
      </c>
      <c r="AT1463" s="45" t="str">
        <f t="shared" si="155"/>
        <v>08</v>
      </c>
      <c r="AU1463" s="47">
        <v>5</v>
      </c>
      <c r="AV1463" s="19" t="str">
        <f t="shared" si="156"/>
        <v>04 April</v>
      </c>
      <c r="AW1463" s="19">
        <f t="shared" si="157"/>
        <v>1.39</v>
      </c>
      <c r="AX1463" s="19">
        <f t="shared" si="158"/>
        <v>27.8</v>
      </c>
      <c r="AY1463" s="19" t="e">
        <f>VLOOKUP(AG1463,Cías!$A$1:$E$10000,5,0)</f>
        <v>#N/A</v>
      </c>
      <c r="AZ1463" s="19" t="str">
        <f t="shared" si="159"/>
        <v>1023011</v>
      </c>
      <c r="BA1463" s="19" t="str">
        <f t="shared" si="160"/>
        <v>PALOMEQUE CAIZA LUIS FERNANDO</v>
      </c>
      <c r="BB1463" s="19" t="e">
        <f>VLOOKUP(AG1463,Cías!$A$1:$E$10000,3,0)</f>
        <v>#N/A</v>
      </c>
      <c r="BC1463" s="19"/>
      <c r="BD1463" s="19"/>
      <c r="BE1463" s="19"/>
      <c r="BF1463" s="19"/>
      <c r="BG1463" s="19"/>
      <c r="BH1463" s="19"/>
      <c r="BI1463" s="19"/>
      <c r="BJ1463" s="19"/>
    </row>
    <row r="1464" spans="1:62" ht="15" x14ac:dyDescent="0.2">
      <c r="A1464" s="19" t="s">
        <v>13603</v>
      </c>
      <c r="B1464" s="19" t="s">
        <v>1479</v>
      </c>
      <c r="C1464" s="43">
        <v>44659</v>
      </c>
      <c r="D1464" s="44">
        <v>0.70138888888888995</v>
      </c>
      <c r="E1464" s="19" t="s">
        <v>13604</v>
      </c>
      <c r="F1464" s="19" t="s">
        <v>13605</v>
      </c>
      <c r="G1464" s="19" t="s">
        <v>13606</v>
      </c>
      <c r="H1464" s="45">
        <v>2287.17</v>
      </c>
      <c r="I1464" s="45">
        <v>2564.39</v>
      </c>
      <c r="J1464" s="19" t="s">
        <v>1560</v>
      </c>
      <c r="K1464" s="19" t="s">
        <v>13607</v>
      </c>
      <c r="L1464" s="19" t="s">
        <v>13608</v>
      </c>
      <c r="M1464" s="19" t="s">
        <v>13609</v>
      </c>
      <c r="N1464" s="19" t="s">
        <v>13603</v>
      </c>
      <c r="O1464" s="19" t="s">
        <v>367</v>
      </c>
      <c r="P1464" s="19" t="s">
        <v>368</v>
      </c>
      <c r="Q1464" s="46">
        <v>360</v>
      </c>
      <c r="R1464" s="19" t="s">
        <v>1544</v>
      </c>
      <c r="S1464" s="19" t="s">
        <v>1754</v>
      </c>
      <c r="T1464" s="19" t="s">
        <v>104</v>
      </c>
      <c r="U1464" s="19" t="s">
        <v>1755</v>
      </c>
      <c r="V1464" s="19" t="s">
        <v>1756</v>
      </c>
      <c r="W1464" s="19" t="s">
        <v>1757</v>
      </c>
      <c r="X1464" s="19" t="s">
        <v>1758</v>
      </c>
      <c r="Y1464" s="19" t="s">
        <v>1759</v>
      </c>
      <c r="Z1464" s="19" t="s">
        <v>1760</v>
      </c>
      <c r="AA1464" s="46">
        <v>218</v>
      </c>
      <c r="AB1464" s="19" t="s">
        <v>530</v>
      </c>
      <c r="AC1464" s="19" t="s">
        <v>212</v>
      </c>
      <c r="AD1464" s="19" t="s">
        <v>2804</v>
      </c>
      <c r="AE1464" s="19" t="s">
        <v>2805</v>
      </c>
      <c r="AF1464" s="19" t="s">
        <v>1554</v>
      </c>
      <c r="AG1464" s="19" t="s">
        <v>2806</v>
      </c>
      <c r="AH1464" s="19" t="s">
        <v>1499</v>
      </c>
      <c r="AI1464" s="19" t="s">
        <v>1500</v>
      </c>
      <c r="AJ1464" s="45">
        <v>0</v>
      </c>
      <c r="AK1464" s="45">
        <v>0</v>
      </c>
      <c r="AL1464" s="19" t="s">
        <v>1501</v>
      </c>
      <c r="AM1464" s="46">
        <v>27120</v>
      </c>
      <c r="AN1464" s="46">
        <v>18020</v>
      </c>
      <c r="AO1464" s="46">
        <v>9100</v>
      </c>
      <c r="AP1464" s="45">
        <v>273.60000000000002</v>
      </c>
      <c r="AQ1464" s="45"/>
      <c r="AR1464" s="45" t="str">
        <f>IFERROR(VLOOKUP(AB1464,'Pedidos marco'!$A$1:$D$10000,4,0)," ")</f>
        <v xml:space="preserve"> </v>
      </c>
      <c r="AS1464" s="45">
        <f t="shared" si="154"/>
        <v>8</v>
      </c>
      <c r="AT1464" s="45" t="str">
        <f t="shared" si="155"/>
        <v>08</v>
      </c>
      <c r="AU1464" s="47">
        <v>18</v>
      </c>
      <c r="AV1464" s="19" t="str">
        <f t="shared" si="156"/>
        <v>04 April</v>
      </c>
      <c r="AW1464" s="19">
        <f t="shared" si="157"/>
        <v>0.76</v>
      </c>
      <c r="AX1464" s="19">
        <f t="shared" si="158"/>
        <v>15.200000000000001</v>
      </c>
      <c r="AY1464" s="19" t="e">
        <f>VLOOKUP(AG1464,Cías!$A$1:$E$10000,5,0)</f>
        <v>#N/A</v>
      </c>
      <c r="AZ1464" s="19" t="str">
        <f t="shared" si="159"/>
        <v>1013871</v>
      </c>
      <c r="BA1464" s="19" t="str">
        <f t="shared" si="160"/>
        <v>MORAN PERUGACHI ALONSO</v>
      </c>
      <c r="BB1464" s="19" t="e">
        <f>VLOOKUP(AG1464,Cías!$A$1:$E$10000,3,0)</f>
        <v>#N/A</v>
      </c>
      <c r="BC1464" s="19"/>
      <c r="BD1464" s="19"/>
      <c r="BE1464" s="19"/>
      <c r="BF1464" s="19"/>
      <c r="BG1464" s="19"/>
      <c r="BH1464" s="19"/>
      <c r="BI1464" s="19"/>
      <c r="BJ1464" s="19"/>
    </row>
    <row r="1465" spans="1:62" ht="15" x14ac:dyDescent="0.2">
      <c r="A1465" s="19" t="s">
        <v>13610</v>
      </c>
      <c r="B1465" s="19" t="s">
        <v>1479</v>
      </c>
      <c r="C1465" s="43">
        <v>44659</v>
      </c>
      <c r="D1465" s="44">
        <v>0.70277777777778005</v>
      </c>
      <c r="E1465" s="19" t="s">
        <v>13611</v>
      </c>
      <c r="F1465" s="19" t="s">
        <v>1481</v>
      </c>
      <c r="G1465" s="19" t="s">
        <v>1481</v>
      </c>
      <c r="H1465" s="45">
        <v>0</v>
      </c>
      <c r="I1465" s="45">
        <v>0</v>
      </c>
      <c r="J1465" s="19" t="s">
        <v>1482</v>
      </c>
      <c r="K1465" s="19" t="s">
        <v>13612</v>
      </c>
      <c r="L1465" s="19" t="s">
        <v>13613</v>
      </c>
      <c r="M1465" s="19" t="s">
        <v>13614</v>
      </c>
      <c r="N1465" s="19" t="s">
        <v>13610</v>
      </c>
      <c r="O1465" s="19" t="s">
        <v>1486</v>
      </c>
      <c r="P1465" s="19" t="s">
        <v>1487</v>
      </c>
      <c r="Q1465" s="46">
        <v>31.87</v>
      </c>
      <c r="R1465" s="19" t="s">
        <v>1488</v>
      </c>
      <c r="S1465" s="19" t="s">
        <v>2853</v>
      </c>
      <c r="T1465" s="19" t="s">
        <v>2854</v>
      </c>
      <c r="U1465" s="19" t="s">
        <v>13615</v>
      </c>
      <c r="V1465" s="19" t="s">
        <v>13616</v>
      </c>
      <c r="W1465" s="19" t="s">
        <v>1586</v>
      </c>
      <c r="X1465" s="19" t="s">
        <v>13617</v>
      </c>
      <c r="Y1465" s="19" t="s">
        <v>1588</v>
      </c>
      <c r="Z1465" s="19" t="s">
        <v>1589</v>
      </c>
      <c r="AA1465" s="46">
        <v>250</v>
      </c>
      <c r="AB1465" s="19" t="s">
        <v>473</v>
      </c>
      <c r="AC1465" s="19" t="s">
        <v>96</v>
      </c>
      <c r="AD1465" s="19" t="s">
        <v>10657</v>
      </c>
      <c r="AE1465" s="19" t="s">
        <v>10658</v>
      </c>
      <c r="AF1465" s="19" t="s">
        <v>1497</v>
      </c>
      <c r="AG1465" s="19" t="s">
        <v>10659</v>
      </c>
      <c r="AH1465" s="19" t="s">
        <v>1499</v>
      </c>
      <c r="AI1465" s="19" t="s">
        <v>1500</v>
      </c>
      <c r="AJ1465" s="45">
        <v>0</v>
      </c>
      <c r="AK1465" s="45">
        <v>0</v>
      </c>
      <c r="AL1465" s="19" t="s">
        <v>1517</v>
      </c>
      <c r="AM1465" s="46">
        <v>50390</v>
      </c>
      <c r="AN1465" s="46">
        <v>31870</v>
      </c>
      <c r="AO1465" s="46">
        <v>18520</v>
      </c>
      <c r="AP1465" s="45">
        <v>0</v>
      </c>
      <c r="AQ1465" s="45"/>
      <c r="AR1465" s="45" t="str">
        <f>IFERROR(VLOOKUP(AB1465,'Pedidos marco'!$A$1:$D$10000,4,0)," ")</f>
        <v xml:space="preserve"> </v>
      </c>
      <c r="AS1465" s="45">
        <f t="shared" si="154"/>
        <v>8</v>
      </c>
      <c r="AT1465" s="45" t="str">
        <f t="shared" si="155"/>
        <v>08</v>
      </c>
      <c r="AU1465" s="47">
        <v>31.87</v>
      </c>
      <c r="AV1465" s="19" t="str">
        <f t="shared" si="156"/>
        <v>04 April</v>
      </c>
      <c r="AW1465" s="19">
        <f t="shared" si="157"/>
        <v>0</v>
      </c>
      <c r="AX1465" s="19">
        <f t="shared" si="158"/>
        <v>0</v>
      </c>
      <c r="AY1465" s="19" t="e">
        <f>VLOOKUP(AG1465,Cías!$A$1:$E$10000,5,0)</f>
        <v>#N/A</v>
      </c>
      <c r="AZ1465" s="19" t="str">
        <f t="shared" si="159"/>
        <v>1013227</v>
      </c>
      <c r="BA1465" s="19" t="str">
        <f t="shared" si="160"/>
        <v>COMPAÑIA DE TRANSPORTE PESADO</v>
      </c>
      <c r="BB1465" s="19" t="e">
        <f>VLOOKUP(AG1465,Cías!$A$1:$E$10000,3,0)</f>
        <v>#N/A</v>
      </c>
      <c r="BC1465" s="19"/>
      <c r="BD1465" s="19"/>
      <c r="BE1465" s="19"/>
      <c r="BF1465" s="19"/>
      <c r="BG1465" s="19"/>
      <c r="BH1465" s="19"/>
      <c r="BI1465" s="19"/>
      <c r="BJ1465" s="19"/>
    </row>
    <row r="1466" spans="1:62" ht="15" x14ac:dyDescent="0.2">
      <c r="A1466" s="19" t="s">
        <v>13618</v>
      </c>
      <c r="B1466" s="19" t="s">
        <v>1479</v>
      </c>
      <c r="C1466" s="43">
        <v>44659</v>
      </c>
      <c r="D1466" s="44">
        <v>0.70347222222221995</v>
      </c>
      <c r="E1466" s="19" t="s">
        <v>13619</v>
      </c>
      <c r="F1466" s="19" t="s">
        <v>13620</v>
      </c>
      <c r="G1466" s="19" t="s">
        <v>13621</v>
      </c>
      <c r="H1466" s="45">
        <v>3235.2</v>
      </c>
      <c r="I1466" s="45">
        <v>3627.32</v>
      </c>
      <c r="J1466" s="19" t="s">
        <v>1560</v>
      </c>
      <c r="K1466" s="19" t="s">
        <v>13622</v>
      </c>
      <c r="L1466" s="19" t="s">
        <v>13623</v>
      </c>
      <c r="M1466" s="19" t="s">
        <v>13624</v>
      </c>
      <c r="N1466" s="19" t="s">
        <v>13618</v>
      </c>
      <c r="O1466" s="19" t="s">
        <v>367</v>
      </c>
      <c r="P1466" s="19" t="s">
        <v>368</v>
      </c>
      <c r="Q1466" s="46">
        <v>480</v>
      </c>
      <c r="R1466" s="19" t="s">
        <v>1544</v>
      </c>
      <c r="S1466" s="19" t="s">
        <v>2401</v>
      </c>
      <c r="T1466" s="19" t="s">
        <v>2402</v>
      </c>
      <c r="U1466" s="19" t="s">
        <v>3280</v>
      </c>
      <c r="V1466" s="19" t="s">
        <v>3281</v>
      </c>
      <c r="W1466" s="19" t="s">
        <v>415</v>
      </c>
      <c r="X1466" s="19" t="s">
        <v>3282</v>
      </c>
      <c r="Y1466" s="19" t="s">
        <v>2571</v>
      </c>
      <c r="Z1466" s="19" t="s">
        <v>2572</v>
      </c>
      <c r="AA1466" s="46">
        <v>110</v>
      </c>
      <c r="AB1466" s="19" t="s">
        <v>571</v>
      </c>
      <c r="AC1466" s="19" t="s">
        <v>295</v>
      </c>
      <c r="AD1466" s="19" t="s">
        <v>3461</v>
      </c>
      <c r="AE1466" s="19" t="s">
        <v>3462</v>
      </c>
      <c r="AF1466" s="19" t="s">
        <v>1719</v>
      </c>
      <c r="AG1466" s="19" t="s">
        <v>3463</v>
      </c>
      <c r="AH1466" s="19" t="s">
        <v>1594</v>
      </c>
      <c r="AI1466" s="19" t="s">
        <v>1595</v>
      </c>
      <c r="AJ1466" s="45">
        <v>0.05</v>
      </c>
      <c r="AK1466" s="45">
        <v>24</v>
      </c>
      <c r="AL1466" s="19" t="s">
        <v>1501</v>
      </c>
      <c r="AM1466" s="46">
        <v>38710</v>
      </c>
      <c r="AN1466" s="46">
        <v>24040</v>
      </c>
      <c r="AO1466" s="46">
        <v>14670</v>
      </c>
      <c r="AP1466" s="45">
        <v>206.4</v>
      </c>
      <c r="AQ1466" s="45"/>
      <c r="AR1466" s="45" t="str">
        <f>IFERROR(VLOOKUP(AB1466,'Pedidos marco'!$A$1:$D$10000,4,0)," ")</f>
        <v xml:space="preserve"> </v>
      </c>
      <c r="AS1466" s="45">
        <f t="shared" si="154"/>
        <v>8</v>
      </c>
      <c r="AT1466" s="45" t="str">
        <f t="shared" si="155"/>
        <v>08</v>
      </c>
      <c r="AU1466" s="47">
        <v>24</v>
      </c>
      <c r="AV1466" s="19" t="str">
        <f t="shared" si="156"/>
        <v>04 April</v>
      </c>
      <c r="AW1466" s="19">
        <f t="shared" si="157"/>
        <v>0.43</v>
      </c>
      <c r="AX1466" s="19">
        <f t="shared" si="158"/>
        <v>8.6</v>
      </c>
      <c r="AY1466" s="19" t="e">
        <f>VLOOKUP(AG1466,Cías!$A$1:$E$10000,5,0)</f>
        <v>#N/A</v>
      </c>
      <c r="AZ1466" s="19" t="str">
        <f t="shared" si="159"/>
        <v>1014100</v>
      </c>
      <c r="BA1466" s="19" t="str">
        <f t="shared" si="160"/>
        <v>SIGUENZA PARRA FROILAN ALEJANDRO</v>
      </c>
      <c r="BB1466" s="19" t="e">
        <f>VLOOKUP(AG1466,Cías!$A$1:$E$10000,3,0)</f>
        <v>#N/A</v>
      </c>
      <c r="BC1466" s="19"/>
      <c r="BD1466" s="19"/>
      <c r="BE1466" s="19"/>
      <c r="BF1466" s="19"/>
      <c r="BG1466" s="19"/>
      <c r="BH1466" s="19"/>
      <c r="BI1466" s="19"/>
      <c r="BJ1466" s="19"/>
    </row>
    <row r="1467" spans="1:62" ht="15" x14ac:dyDescent="0.2">
      <c r="A1467" s="19" t="s">
        <v>13625</v>
      </c>
      <c r="B1467" s="19" t="s">
        <v>1479</v>
      </c>
      <c r="C1467" s="43">
        <v>44659</v>
      </c>
      <c r="D1467" s="44">
        <v>0.70486111111111005</v>
      </c>
      <c r="E1467" s="19" t="s">
        <v>13626</v>
      </c>
      <c r="F1467" s="19" t="s">
        <v>13627</v>
      </c>
      <c r="G1467" s="19" t="s">
        <v>13628</v>
      </c>
      <c r="H1467" s="45">
        <v>2563.1999999999998</v>
      </c>
      <c r="I1467" s="45">
        <v>2873.87</v>
      </c>
      <c r="J1467" s="19" t="s">
        <v>1560</v>
      </c>
      <c r="K1467" s="19" t="s">
        <v>13629</v>
      </c>
      <c r="L1467" s="19" t="s">
        <v>13630</v>
      </c>
      <c r="M1467" s="19" t="s">
        <v>13631</v>
      </c>
      <c r="N1467" s="19" t="s">
        <v>13625</v>
      </c>
      <c r="O1467" s="19" t="s">
        <v>371</v>
      </c>
      <c r="P1467" s="19" t="s">
        <v>372</v>
      </c>
      <c r="Q1467" s="46">
        <v>360</v>
      </c>
      <c r="R1467" s="19" t="s">
        <v>1544</v>
      </c>
      <c r="S1467" s="19" t="s">
        <v>2796</v>
      </c>
      <c r="T1467" s="19" t="s">
        <v>2797</v>
      </c>
      <c r="U1467" s="19" t="s">
        <v>2798</v>
      </c>
      <c r="V1467" s="19" t="s">
        <v>2799</v>
      </c>
      <c r="W1467" s="19" t="s">
        <v>2800</v>
      </c>
      <c r="X1467" s="19" t="s">
        <v>2801</v>
      </c>
      <c r="Y1467" s="19" t="s">
        <v>2802</v>
      </c>
      <c r="Z1467" s="19" t="s">
        <v>2803</v>
      </c>
      <c r="AA1467" s="46">
        <v>20</v>
      </c>
      <c r="AB1467" s="19" t="s">
        <v>569</v>
      </c>
      <c r="AC1467" s="19" t="s">
        <v>291</v>
      </c>
      <c r="AD1467" s="19" t="s">
        <v>3817</v>
      </c>
      <c r="AE1467" s="19" t="s">
        <v>3818</v>
      </c>
      <c r="AF1467" s="19" t="s">
        <v>1554</v>
      </c>
      <c r="AG1467" s="19" t="s">
        <v>3819</v>
      </c>
      <c r="AH1467" s="19" t="s">
        <v>1499</v>
      </c>
      <c r="AI1467" s="19" t="s">
        <v>1500</v>
      </c>
      <c r="AJ1467" s="45">
        <v>0</v>
      </c>
      <c r="AK1467" s="45">
        <v>0</v>
      </c>
      <c r="AL1467" s="19" t="s">
        <v>1501</v>
      </c>
      <c r="AM1467" s="46">
        <v>27090</v>
      </c>
      <c r="AN1467" s="46">
        <v>18030</v>
      </c>
      <c r="AO1467" s="46">
        <v>9060</v>
      </c>
      <c r="AP1467" s="45">
        <v>57.6</v>
      </c>
      <c r="AQ1467" s="45"/>
      <c r="AR1467" s="45" t="str">
        <f>IFERROR(VLOOKUP(AB1467,'Pedidos marco'!$A$1:$D$10000,4,0)," ")</f>
        <v xml:space="preserve"> </v>
      </c>
      <c r="AS1467" s="45">
        <f t="shared" si="154"/>
        <v>8</v>
      </c>
      <c r="AT1467" s="45" t="str">
        <f t="shared" si="155"/>
        <v>08</v>
      </c>
      <c r="AU1467" s="47">
        <v>18</v>
      </c>
      <c r="AV1467" s="19" t="str">
        <f t="shared" si="156"/>
        <v>04 April</v>
      </c>
      <c r="AW1467" s="19">
        <f t="shared" si="157"/>
        <v>0.16</v>
      </c>
      <c r="AX1467" s="19">
        <f t="shared" si="158"/>
        <v>3.2</v>
      </c>
      <c r="AY1467" s="19" t="e">
        <f>VLOOKUP(AG1467,Cías!$A$1:$E$10000,5,0)</f>
        <v>#N/A</v>
      </c>
      <c r="AZ1467" s="19" t="str">
        <f t="shared" si="159"/>
        <v>1013262</v>
      </c>
      <c r="BA1467" s="19" t="str">
        <f t="shared" si="160"/>
        <v>SEGOVIA ERAZO PATRICIA ALEXANDRA</v>
      </c>
      <c r="BB1467" s="19" t="e">
        <f>VLOOKUP(AG1467,Cías!$A$1:$E$10000,3,0)</f>
        <v>#N/A</v>
      </c>
      <c r="BC1467" s="19"/>
      <c r="BD1467" s="19"/>
      <c r="BE1467" s="19"/>
      <c r="BF1467" s="19"/>
      <c r="BG1467" s="19"/>
      <c r="BH1467" s="19"/>
      <c r="BI1467" s="19"/>
      <c r="BJ1467" s="19"/>
    </row>
    <row r="1468" spans="1:62" ht="15" x14ac:dyDescent="0.2">
      <c r="A1468" s="19" t="s">
        <v>13632</v>
      </c>
      <c r="B1468" s="19" t="s">
        <v>1479</v>
      </c>
      <c r="C1468" s="43">
        <v>44659</v>
      </c>
      <c r="D1468" s="44">
        <v>0.70972222222222003</v>
      </c>
      <c r="E1468" s="19" t="s">
        <v>13633</v>
      </c>
      <c r="F1468" s="19" t="s">
        <v>13634</v>
      </c>
      <c r="G1468" s="19" t="s">
        <v>13635</v>
      </c>
      <c r="H1468" s="45">
        <v>2556</v>
      </c>
      <c r="I1468" s="45">
        <v>2865.8</v>
      </c>
      <c r="J1468" s="19" t="s">
        <v>2037</v>
      </c>
      <c r="K1468" s="19" t="s">
        <v>13636</v>
      </c>
      <c r="L1468" s="19" t="s">
        <v>13637</v>
      </c>
      <c r="M1468" s="19" t="s">
        <v>13638</v>
      </c>
      <c r="N1468" s="19" t="s">
        <v>13632</v>
      </c>
      <c r="O1468" s="19" t="s">
        <v>1603</v>
      </c>
      <c r="P1468" s="19" t="s">
        <v>1604</v>
      </c>
      <c r="Q1468" s="46">
        <v>360</v>
      </c>
      <c r="R1468" s="19" t="s">
        <v>1544</v>
      </c>
      <c r="S1468" s="19" t="s">
        <v>4196</v>
      </c>
      <c r="T1468" s="19" t="s">
        <v>4197</v>
      </c>
      <c r="U1468" s="19" t="s">
        <v>4198</v>
      </c>
      <c r="V1468" s="19" t="s">
        <v>4199</v>
      </c>
      <c r="W1468" s="19" t="s">
        <v>4200</v>
      </c>
      <c r="X1468" s="19" t="s">
        <v>4201</v>
      </c>
      <c r="Y1468" s="19" t="s">
        <v>4202</v>
      </c>
      <c r="Z1468" s="19" t="s">
        <v>4203</v>
      </c>
      <c r="AA1468" s="46">
        <v>403</v>
      </c>
      <c r="AB1468" s="19" t="s">
        <v>511</v>
      </c>
      <c r="AC1468" s="19" t="s">
        <v>171</v>
      </c>
      <c r="AD1468" s="19" t="s">
        <v>2543</v>
      </c>
      <c r="AE1468" s="19" t="s">
        <v>2544</v>
      </c>
      <c r="AF1468" s="19" t="s">
        <v>1554</v>
      </c>
      <c r="AG1468" s="19" t="s">
        <v>2545</v>
      </c>
      <c r="AH1468" s="19" t="s">
        <v>1499</v>
      </c>
      <c r="AI1468" s="19" t="s">
        <v>1500</v>
      </c>
      <c r="AJ1468" s="45">
        <v>0</v>
      </c>
      <c r="AK1468" s="45">
        <v>0</v>
      </c>
      <c r="AL1468" s="19" t="s">
        <v>1501</v>
      </c>
      <c r="AM1468" s="46">
        <v>27110</v>
      </c>
      <c r="AN1468" s="46">
        <v>18040</v>
      </c>
      <c r="AO1468" s="46">
        <v>9070</v>
      </c>
      <c r="AP1468" s="45">
        <v>396</v>
      </c>
      <c r="AQ1468" s="45"/>
      <c r="AR1468" s="45" t="str">
        <f>IFERROR(VLOOKUP(AB1468,'Pedidos marco'!$A$1:$D$10000,4,0)," ")</f>
        <v xml:space="preserve"> </v>
      </c>
      <c r="AS1468" s="45">
        <f t="shared" si="154"/>
        <v>8</v>
      </c>
      <c r="AT1468" s="45" t="str">
        <f t="shared" si="155"/>
        <v>08</v>
      </c>
      <c r="AU1468" s="47">
        <v>18</v>
      </c>
      <c r="AV1468" s="19" t="str">
        <f t="shared" si="156"/>
        <v>04 April</v>
      </c>
      <c r="AW1468" s="19">
        <f t="shared" si="157"/>
        <v>1.1000000000000001</v>
      </c>
      <c r="AX1468" s="19">
        <f t="shared" si="158"/>
        <v>22</v>
      </c>
      <c r="AY1468" s="19" t="e">
        <f>VLOOKUP(AG1468,Cías!$A$1:$E$10000,5,0)</f>
        <v>#N/A</v>
      </c>
      <c r="AZ1468" s="19" t="str">
        <f t="shared" si="159"/>
        <v>1014289</v>
      </c>
      <c r="BA1468" s="19" t="str">
        <f t="shared" si="160"/>
        <v>JACOME ECHEVERRIA PEDRO PAUL</v>
      </c>
      <c r="BB1468" s="19" t="e">
        <f>VLOOKUP(AG1468,Cías!$A$1:$E$10000,3,0)</f>
        <v>#N/A</v>
      </c>
      <c r="BC1468" s="19"/>
      <c r="BD1468" s="19"/>
      <c r="BE1468" s="19"/>
      <c r="BF1468" s="19"/>
      <c r="BG1468" s="19"/>
      <c r="BH1468" s="19"/>
      <c r="BI1468" s="19"/>
      <c r="BJ1468" s="19"/>
    </row>
    <row r="1469" spans="1:62" ht="15" x14ac:dyDescent="0.2">
      <c r="A1469" s="19" t="s">
        <v>13639</v>
      </c>
      <c r="B1469" s="19" t="s">
        <v>1479</v>
      </c>
      <c r="C1469" s="43">
        <v>44659</v>
      </c>
      <c r="D1469" s="44">
        <v>0.71250000000000002</v>
      </c>
      <c r="E1469" s="19" t="s">
        <v>13640</v>
      </c>
      <c r="F1469" s="19" t="s">
        <v>13641</v>
      </c>
      <c r="G1469" s="19" t="s">
        <v>13642</v>
      </c>
      <c r="H1469" s="45">
        <v>2572.8000000000002</v>
      </c>
      <c r="I1469" s="45">
        <v>2884.64</v>
      </c>
      <c r="J1469" s="19" t="s">
        <v>2037</v>
      </c>
      <c r="K1469" s="19" t="s">
        <v>13643</v>
      </c>
      <c r="L1469" s="19" t="s">
        <v>13644</v>
      </c>
      <c r="M1469" s="19" t="s">
        <v>13645</v>
      </c>
      <c r="N1469" s="19" t="s">
        <v>13639</v>
      </c>
      <c r="O1469" s="19" t="s">
        <v>1641</v>
      </c>
      <c r="P1469" s="19" t="s">
        <v>1642</v>
      </c>
      <c r="Q1469" s="46">
        <v>640</v>
      </c>
      <c r="R1469" s="19" t="s">
        <v>1544</v>
      </c>
      <c r="S1469" s="19" t="s">
        <v>13646</v>
      </c>
      <c r="T1469" s="19" t="s">
        <v>13647</v>
      </c>
      <c r="U1469" s="19" t="s">
        <v>13648</v>
      </c>
      <c r="V1469" s="19" t="s">
        <v>13649</v>
      </c>
      <c r="W1469" s="19" t="s">
        <v>2433</v>
      </c>
      <c r="X1469" s="19" t="s">
        <v>13650</v>
      </c>
      <c r="Y1469" s="19" t="s">
        <v>13651</v>
      </c>
      <c r="Z1469" s="19" t="s">
        <v>13652</v>
      </c>
      <c r="AA1469" s="46">
        <v>423</v>
      </c>
      <c r="AB1469" s="19" t="s">
        <v>547</v>
      </c>
      <c r="AC1469" s="19" t="s">
        <v>246</v>
      </c>
      <c r="AD1469" s="19" t="s">
        <v>3923</v>
      </c>
      <c r="AE1469" s="19" t="s">
        <v>3924</v>
      </c>
      <c r="AF1469" s="19" t="s">
        <v>1592</v>
      </c>
      <c r="AG1469" s="19" t="s">
        <v>3925</v>
      </c>
      <c r="AH1469" s="19" t="s">
        <v>1499</v>
      </c>
      <c r="AI1469" s="19" t="s">
        <v>1500</v>
      </c>
      <c r="AJ1469" s="45">
        <v>0</v>
      </c>
      <c r="AK1469" s="45">
        <v>0</v>
      </c>
      <c r="AL1469" s="19" t="s">
        <v>1517</v>
      </c>
      <c r="AM1469" s="46">
        <v>49530</v>
      </c>
      <c r="AN1469" s="46">
        <v>32040</v>
      </c>
      <c r="AO1469" s="46">
        <v>17490</v>
      </c>
      <c r="AP1469" s="45">
        <v>0</v>
      </c>
      <c r="AQ1469" s="45"/>
      <c r="AR1469" s="45" t="str">
        <f>IFERROR(VLOOKUP(AB1469,'Pedidos marco'!$A$1:$D$10000,4,0)," ")</f>
        <v xml:space="preserve"> </v>
      </c>
      <c r="AS1469" s="45">
        <f t="shared" si="154"/>
        <v>8</v>
      </c>
      <c r="AT1469" s="45" t="str">
        <f t="shared" si="155"/>
        <v>08</v>
      </c>
      <c r="AU1469" s="47">
        <v>32</v>
      </c>
      <c r="AV1469" s="19" t="str">
        <f t="shared" si="156"/>
        <v>04 April</v>
      </c>
      <c r="AW1469" s="19">
        <f t="shared" si="157"/>
        <v>0</v>
      </c>
      <c r="AX1469" s="19">
        <f t="shared" si="158"/>
        <v>0</v>
      </c>
      <c r="AY1469" s="19" t="e">
        <f>VLOOKUP(AG1469,Cías!$A$1:$E$10000,5,0)</f>
        <v>#N/A</v>
      </c>
      <c r="AZ1469" s="19" t="str">
        <f t="shared" si="159"/>
        <v>1013548</v>
      </c>
      <c r="BA1469" s="19" t="str">
        <f t="shared" si="160"/>
        <v>POZO FUENTES DIEGO FRANCISCO</v>
      </c>
      <c r="BB1469" s="19" t="e">
        <f>VLOOKUP(AG1469,Cías!$A$1:$E$10000,3,0)</f>
        <v>#N/A</v>
      </c>
      <c r="BC1469" s="19"/>
      <c r="BD1469" s="19"/>
      <c r="BE1469" s="19"/>
      <c r="BF1469" s="19"/>
      <c r="BG1469" s="19"/>
      <c r="BH1469" s="19"/>
      <c r="BI1469" s="19"/>
      <c r="BJ1469" s="19"/>
    </row>
    <row r="1470" spans="1:62" ht="15" x14ac:dyDescent="0.2">
      <c r="A1470" s="19" t="s">
        <v>13653</v>
      </c>
      <c r="B1470" s="19" t="s">
        <v>1479</v>
      </c>
      <c r="C1470" s="43">
        <v>44659</v>
      </c>
      <c r="D1470" s="44">
        <v>0.71527777777778001</v>
      </c>
      <c r="E1470" s="19" t="s">
        <v>13654</v>
      </c>
      <c r="F1470" s="19" t="s">
        <v>13655</v>
      </c>
      <c r="G1470" s="19" t="s">
        <v>13656</v>
      </c>
      <c r="H1470" s="45">
        <v>4313.6000000000004</v>
      </c>
      <c r="I1470" s="45">
        <v>4836.43</v>
      </c>
      <c r="J1470" s="19" t="s">
        <v>1560</v>
      </c>
      <c r="K1470" s="19" t="s">
        <v>13657</v>
      </c>
      <c r="L1470" s="19" t="s">
        <v>13658</v>
      </c>
      <c r="M1470" s="19" t="s">
        <v>13659</v>
      </c>
      <c r="N1470" s="19" t="s">
        <v>13653</v>
      </c>
      <c r="O1470" s="19" t="s">
        <v>367</v>
      </c>
      <c r="P1470" s="19" t="s">
        <v>368</v>
      </c>
      <c r="Q1470" s="46">
        <v>640</v>
      </c>
      <c r="R1470" s="19" t="s">
        <v>1544</v>
      </c>
      <c r="S1470" s="19" t="s">
        <v>2401</v>
      </c>
      <c r="T1470" s="19" t="s">
        <v>2402</v>
      </c>
      <c r="U1470" s="19" t="s">
        <v>3280</v>
      </c>
      <c r="V1470" s="19" t="s">
        <v>3281</v>
      </c>
      <c r="W1470" s="19" t="s">
        <v>415</v>
      </c>
      <c r="X1470" s="19" t="s">
        <v>3282</v>
      </c>
      <c r="Y1470" s="19" t="s">
        <v>2571</v>
      </c>
      <c r="Z1470" s="19" t="s">
        <v>2572</v>
      </c>
      <c r="AA1470" s="46">
        <v>110</v>
      </c>
      <c r="AB1470" s="19" t="s">
        <v>581</v>
      </c>
      <c r="AC1470" s="19" t="s">
        <v>319</v>
      </c>
      <c r="AD1470" s="19" t="s">
        <v>3954</v>
      </c>
      <c r="AE1470" s="19" t="s">
        <v>3955</v>
      </c>
      <c r="AF1470" s="19" t="s">
        <v>1592</v>
      </c>
      <c r="AG1470" s="19" t="s">
        <v>3956</v>
      </c>
      <c r="AH1470" s="19" t="s">
        <v>1594</v>
      </c>
      <c r="AI1470" s="19" t="s">
        <v>1595</v>
      </c>
      <c r="AJ1470" s="45">
        <v>0.05</v>
      </c>
      <c r="AK1470" s="45">
        <v>32</v>
      </c>
      <c r="AL1470" s="19" t="s">
        <v>1501</v>
      </c>
      <c r="AM1470" s="46">
        <v>50130</v>
      </c>
      <c r="AN1470" s="46">
        <v>32040</v>
      </c>
      <c r="AO1470" s="46">
        <v>18090</v>
      </c>
      <c r="AP1470" s="45">
        <v>275.2</v>
      </c>
      <c r="AQ1470" s="45"/>
      <c r="AR1470" s="45" t="str">
        <f>IFERROR(VLOOKUP(AB1470,'Pedidos marco'!$A$1:$D$10000,4,0)," ")</f>
        <v xml:space="preserve"> </v>
      </c>
      <c r="AS1470" s="45">
        <f t="shared" si="154"/>
        <v>8</v>
      </c>
      <c r="AT1470" s="45" t="str">
        <f t="shared" si="155"/>
        <v>08</v>
      </c>
      <c r="AU1470" s="47">
        <v>32</v>
      </c>
      <c r="AV1470" s="19" t="str">
        <f t="shared" si="156"/>
        <v>04 April</v>
      </c>
      <c r="AW1470" s="19">
        <f t="shared" si="157"/>
        <v>0.43</v>
      </c>
      <c r="AX1470" s="19">
        <f t="shared" si="158"/>
        <v>8.6</v>
      </c>
      <c r="AY1470" s="19" t="e">
        <f>VLOOKUP(AG1470,Cías!$A$1:$E$10000,5,0)</f>
        <v>#N/A</v>
      </c>
      <c r="AZ1470" s="19" t="str">
        <f t="shared" si="159"/>
        <v>1013592</v>
      </c>
      <c r="BA1470" s="19" t="str">
        <f t="shared" si="160"/>
        <v>VALENCIA BENAVIDES GLADYS RUBY</v>
      </c>
      <c r="BB1470" s="19" t="e">
        <f>VLOOKUP(AG1470,Cías!$A$1:$E$10000,3,0)</f>
        <v>#N/A</v>
      </c>
      <c r="BC1470" s="19"/>
      <c r="BD1470" s="19"/>
      <c r="BE1470" s="19"/>
      <c r="BF1470" s="19"/>
      <c r="BG1470" s="19"/>
      <c r="BH1470" s="19"/>
      <c r="BI1470" s="19"/>
      <c r="BJ1470" s="19"/>
    </row>
    <row r="1471" spans="1:62" ht="15" x14ac:dyDescent="0.2">
      <c r="A1471" s="19" t="s">
        <v>13660</v>
      </c>
      <c r="B1471" s="19" t="s">
        <v>1479</v>
      </c>
      <c r="C1471" s="43">
        <v>44659</v>
      </c>
      <c r="D1471" s="44">
        <v>0.72152777777777999</v>
      </c>
      <c r="E1471" s="19" t="s">
        <v>13661</v>
      </c>
      <c r="F1471" s="19" t="s">
        <v>1481</v>
      </c>
      <c r="G1471" s="19" t="s">
        <v>1481</v>
      </c>
      <c r="H1471" s="45">
        <v>0</v>
      </c>
      <c r="I1471" s="45">
        <v>0</v>
      </c>
      <c r="J1471" s="19" t="s">
        <v>1482</v>
      </c>
      <c r="K1471" s="19" t="s">
        <v>13662</v>
      </c>
      <c r="L1471" s="19" t="s">
        <v>13663</v>
      </c>
      <c r="M1471" s="19" t="s">
        <v>13664</v>
      </c>
      <c r="N1471" s="19" t="s">
        <v>13660</v>
      </c>
      <c r="O1471" s="19" t="s">
        <v>1486</v>
      </c>
      <c r="P1471" s="19" t="s">
        <v>1487</v>
      </c>
      <c r="Q1471" s="46">
        <v>31.26</v>
      </c>
      <c r="R1471" s="19" t="s">
        <v>1488</v>
      </c>
      <c r="S1471" s="19" t="s">
        <v>1489</v>
      </c>
      <c r="T1471" s="19" t="s">
        <v>418</v>
      </c>
      <c r="U1471" s="19" t="s">
        <v>1508</v>
      </c>
      <c r="V1471" s="19" t="s">
        <v>1509</v>
      </c>
      <c r="W1471" s="19" t="s">
        <v>415</v>
      </c>
      <c r="X1471" s="19" t="s">
        <v>1510</v>
      </c>
      <c r="Y1471" s="19" t="s">
        <v>1511</v>
      </c>
      <c r="Z1471" s="19" t="s">
        <v>1512</v>
      </c>
      <c r="AA1471" s="46">
        <v>113</v>
      </c>
      <c r="AB1471" s="19" t="s">
        <v>1513</v>
      </c>
      <c r="AC1471" s="19" t="s">
        <v>418</v>
      </c>
      <c r="AD1471" s="19" t="s">
        <v>1523</v>
      </c>
      <c r="AE1471" s="19" t="s">
        <v>1481</v>
      </c>
      <c r="AF1471" s="19" t="s">
        <v>1497</v>
      </c>
      <c r="AG1471" s="19" t="s">
        <v>1524</v>
      </c>
      <c r="AH1471" s="19" t="s">
        <v>1499</v>
      </c>
      <c r="AI1471" s="19" t="s">
        <v>1500</v>
      </c>
      <c r="AJ1471" s="45">
        <v>0</v>
      </c>
      <c r="AK1471" s="45">
        <v>0</v>
      </c>
      <c r="AL1471" s="19" t="s">
        <v>1517</v>
      </c>
      <c r="AM1471" s="46">
        <v>50570</v>
      </c>
      <c r="AN1471" s="46">
        <v>31260</v>
      </c>
      <c r="AO1471" s="46">
        <v>19310</v>
      </c>
      <c r="AP1471" s="45">
        <v>0</v>
      </c>
      <c r="AQ1471" s="45"/>
      <c r="AR1471" s="45" t="str">
        <f>IFERROR(VLOOKUP(AB1471,'Pedidos marco'!$A$1:$D$10000,4,0)," ")</f>
        <v xml:space="preserve"> </v>
      </c>
      <c r="AS1471" s="45">
        <f t="shared" si="154"/>
        <v>8</v>
      </c>
      <c r="AT1471" s="45" t="str">
        <f t="shared" si="155"/>
        <v>08</v>
      </c>
      <c r="AU1471" s="47">
        <v>31.26</v>
      </c>
      <c r="AV1471" s="19" t="str">
        <f t="shared" si="156"/>
        <v>04 April</v>
      </c>
      <c r="AW1471" s="19">
        <f t="shared" si="157"/>
        <v>0</v>
      </c>
      <c r="AX1471" s="19">
        <f t="shared" si="158"/>
        <v>0</v>
      </c>
      <c r="AY1471" s="19" t="e">
        <f>VLOOKUP(AG1471,Cías!$A$1:$E$10000,5,0)</f>
        <v>#N/A</v>
      </c>
      <c r="AZ1471" s="19" t="str">
        <f t="shared" si="159"/>
        <v>1014412</v>
      </c>
      <c r="BA1471" s="19" t="str">
        <f t="shared" si="160"/>
        <v>UNION DE CONCRETERAS UNICON UCUE</v>
      </c>
      <c r="BB1471" s="19" t="e">
        <f>VLOOKUP(AG1471,Cías!$A$1:$E$10000,3,0)</f>
        <v>#N/A</v>
      </c>
      <c r="BC1471" s="19"/>
      <c r="BD1471" s="19"/>
      <c r="BE1471" s="19"/>
      <c r="BF1471" s="19"/>
      <c r="BG1471" s="19"/>
      <c r="BH1471" s="19"/>
      <c r="BI1471" s="19"/>
      <c r="BJ1471" s="19"/>
    </row>
    <row r="1472" spans="1:62" ht="15" x14ac:dyDescent="0.2">
      <c r="A1472" s="19" t="s">
        <v>13665</v>
      </c>
      <c r="B1472" s="19" t="s">
        <v>1479</v>
      </c>
      <c r="C1472" s="43">
        <v>44659</v>
      </c>
      <c r="D1472" s="44">
        <v>0.72499999999999998</v>
      </c>
      <c r="E1472" s="19" t="s">
        <v>13666</v>
      </c>
      <c r="F1472" s="19" t="s">
        <v>13667</v>
      </c>
      <c r="G1472" s="19" t="s">
        <v>13668</v>
      </c>
      <c r="H1472" s="45">
        <v>2498.4</v>
      </c>
      <c r="I1472" s="45">
        <v>2801.22</v>
      </c>
      <c r="J1472" s="19" t="s">
        <v>1560</v>
      </c>
      <c r="K1472" s="19" t="s">
        <v>13669</v>
      </c>
      <c r="L1472" s="19" t="s">
        <v>13670</v>
      </c>
      <c r="M1472" s="19" t="s">
        <v>13671</v>
      </c>
      <c r="N1472" s="19" t="s">
        <v>13665</v>
      </c>
      <c r="O1472" s="19" t="s">
        <v>1603</v>
      </c>
      <c r="P1472" s="19" t="s">
        <v>1604</v>
      </c>
      <c r="Q1472" s="46">
        <v>360</v>
      </c>
      <c r="R1472" s="19" t="s">
        <v>1544</v>
      </c>
      <c r="S1472" s="19" t="s">
        <v>2401</v>
      </c>
      <c r="T1472" s="19" t="s">
        <v>2402</v>
      </c>
      <c r="U1472" s="19" t="s">
        <v>13672</v>
      </c>
      <c r="V1472" s="19" t="s">
        <v>13673</v>
      </c>
      <c r="W1472" s="19" t="s">
        <v>7494</v>
      </c>
      <c r="X1472" s="19" t="s">
        <v>7495</v>
      </c>
      <c r="Y1472" s="19" t="s">
        <v>13674</v>
      </c>
      <c r="Z1472" s="19" t="s">
        <v>13675</v>
      </c>
      <c r="AA1472" s="46">
        <v>417</v>
      </c>
      <c r="AB1472" s="19" t="s">
        <v>474</v>
      </c>
      <c r="AC1472" s="19" t="s">
        <v>98</v>
      </c>
      <c r="AD1472" s="19" t="s">
        <v>1921</v>
      </c>
      <c r="AE1472" s="19" t="s">
        <v>1481</v>
      </c>
      <c r="AF1472" s="19" t="s">
        <v>1554</v>
      </c>
      <c r="AG1472" s="19" t="s">
        <v>1922</v>
      </c>
      <c r="AH1472" s="19" t="s">
        <v>1499</v>
      </c>
      <c r="AI1472" s="19" t="s">
        <v>1500</v>
      </c>
      <c r="AJ1472" s="45">
        <v>0</v>
      </c>
      <c r="AK1472" s="45">
        <v>0</v>
      </c>
      <c r="AL1472" s="19" t="s">
        <v>1501</v>
      </c>
      <c r="AM1472" s="46">
        <v>27110</v>
      </c>
      <c r="AN1472" s="46">
        <v>18070</v>
      </c>
      <c r="AO1472" s="46">
        <v>9040</v>
      </c>
      <c r="AP1472" s="45">
        <v>442.8</v>
      </c>
      <c r="AQ1472" s="45"/>
      <c r="AR1472" s="45" t="str">
        <f>IFERROR(VLOOKUP(AB1472,'Pedidos marco'!$A$1:$D$10000,4,0)," ")</f>
        <v xml:space="preserve"> </v>
      </c>
      <c r="AS1472" s="45">
        <f t="shared" si="154"/>
        <v>8</v>
      </c>
      <c r="AT1472" s="45" t="str">
        <f t="shared" si="155"/>
        <v>08</v>
      </c>
      <c r="AU1472" s="47">
        <v>18</v>
      </c>
      <c r="AV1472" s="19" t="str">
        <f t="shared" si="156"/>
        <v>04 April</v>
      </c>
      <c r="AW1472" s="19">
        <f t="shared" si="157"/>
        <v>1.23</v>
      </c>
      <c r="AX1472" s="19">
        <f t="shared" si="158"/>
        <v>24.6</v>
      </c>
      <c r="AY1472" s="19" t="e">
        <f>VLOOKUP(AG1472,Cías!$A$1:$E$10000,5,0)</f>
        <v>#N/A</v>
      </c>
      <c r="AZ1472" s="19" t="str">
        <f t="shared" si="159"/>
        <v>1014104</v>
      </c>
      <c r="BA1472" s="19" t="str">
        <f t="shared" si="160"/>
        <v>CORDOVA MEDIAVILLA ANDERSON OMAR</v>
      </c>
      <c r="BB1472" s="19" t="e">
        <f>VLOOKUP(AG1472,Cías!$A$1:$E$10000,3,0)</f>
        <v>#N/A</v>
      </c>
      <c r="BC1472" s="19"/>
      <c r="BD1472" s="19"/>
      <c r="BE1472" s="19"/>
      <c r="BF1472" s="19"/>
      <c r="BG1472" s="19"/>
      <c r="BH1472" s="19"/>
      <c r="BI1472" s="19"/>
      <c r="BJ1472" s="19"/>
    </row>
    <row r="1473" spans="1:62" ht="15" x14ac:dyDescent="0.2">
      <c r="A1473" s="19" t="s">
        <v>13676</v>
      </c>
      <c r="B1473" s="19" t="s">
        <v>1479</v>
      </c>
      <c r="C1473" s="43">
        <v>44659</v>
      </c>
      <c r="D1473" s="44">
        <v>0.72708333333332997</v>
      </c>
      <c r="E1473" s="19" t="s">
        <v>13677</v>
      </c>
      <c r="F1473" s="19" t="s">
        <v>13641</v>
      </c>
      <c r="G1473" s="19" t="s">
        <v>13642</v>
      </c>
      <c r="H1473" s="45">
        <v>2572.8000000000002</v>
      </c>
      <c r="I1473" s="45">
        <v>2884.64</v>
      </c>
      <c r="J1473" s="19" t="s">
        <v>2037</v>
      </c>
      <c r="K1473" s="19" t="s">
        <v>13643</v>
      </c>
      <c r="L1473" s="19" t="s">
        <v>13678</v>
      </c>
      <c r="M1473" s="19" t="s">
        <v>13679</v>
      </c>
      <c r="N1473" s="19" t="s">
        <v>13676</v>
      </c>
      <c r="O1473" s="19" t="s">
        <v>1641</v>
      </c>
      <c r="P1473" s="19" t="s">
        <v>1642</v>
      </c>
      <c r="Q1473" s="46">
        <v>640</v>
      </c>
      <c r="R1473" s="19" t="s">
        <v>1544</v>
      </c>
      <c r="S1473" s="19" t="s">
        <v>13646</v>
      </c>
      <c r="T1473" s="19" t="s">
        <v>13647</v>
      </c>
      <c r="U1473" s="19" t="s">
        <v>13648</v>
      </c>
      <c r="V1473" s="19" t="s">
        <v>13649</v>
      </c>
      <c r="W1473" s="19" t="s">
        <v>2433</v>
      </c>
      <c r="X1473" s="19" t="s">
        <v>13650</v>
      </c>
      <c r="Y1473" s="19" t="s">
        <v>13651</v>
      </c>
      <c r="Z1473" s="19" t="s">
        <v>13652</v>
      </c>
      <c r="AA1473" s="46">
        <v>423</v>
      </c>
      <c r="AB1473" s="19" t="s">
        <v>517</v>
      </c>
      <c r="AC1473" s="19" t="s">
        <v>187</v>
      </c>
      <c r="AD1473" s="19" t="s">
        <v>2148</v>
      </c>
      <c r="AE1473" s="19" t="s">
        <v>2149</v>
      </c>
      <c r="AF1473" s="19" t="s">
        <v>1592</v>
      </c>
      <c r="AG1473" s="19" t="s">
        <v>2150</v>
      </c>
      <c r="AH1473" s="19" t="s">
        <v>1499</v>
      </c>
      <c r="AI1473" s="19" t="s">
        <v>1500</v>
      </c>
      <c r="AJ1473" s="45">
        <v>0</v>
      </c>
      <c r="AK1473" s="45">
        <v>0</v>
      </c>
      <c r="AL1473" s="19" t="s">
        <v>1517</v>
      </c>
      <c r="AM1473" s="46">
        <v>50040</v>
      </c>
      <c r="AN1473" s="46">
        <v>32030</v>
      </c>
      <c r="AO1473" s="46">
        <v>18010</v>
      </c>
      <c r="AP1473" s="45">
        <v>0</v>
      </c>
      <c r="AQ1473" s="45"/>
      <c r="AR1473" s="45" t="str">
        <f>IFERROR(VLOOKUP(AB1473,'Pedidos marco'!$A$1:$D$10000,4,0)," ")</f>
        <v xml:space="preserve"> </v>
      </c>
      <c r="AS1473" s="45">
        <f t="shared" si="154"/>
        <v>8</v>
      </c>
      <c r="AT1473" s="45" t="str">
        <f t="shared" si="155"/>
        <v>08</v>
      </c>
      <c r="AU1473" s="47">
        <v>32</v>
      </c>
      <c r="AV1473" s="19" t="str">
        <f t="shared" si="156"/>
        <v>04 April</v>
      </c>
      <c r="AW1473" s="19">
        <f t="shared" si="157"/>
        <v>0</v>
      </c>
      <c r="AX1473" s="19">
        <f t="shared" si="158"/>
        <v>0</v>
      </c>
      <c r="AY1473" s="19" t="e">
        <f>VLOOKUP(AG1473,Cías!$A$1:$E$10000,5,0)</f>
        <v>#N/A</v>
      </c>
      <c r="AZ1473" s="19" t="str">
        <f t="shared" si="159"/>
        <v>1013947</v>
      </c>
      <c r="BA1473" s="19" t="str">
        <f t="shared" si="160"/>
        <v>LOYO LIMA JORGE FERNANDO</v>
      </c>
      <c r="BB1473" s="19" t="e">
        <f>VLOOKUP(AG1473,Cías!$A$1:$E$10000,3,0)</f>
        <v>#N/A</v>
      </c>
      <c r="BC1473" s="19"/>
      <c r="BD1473" s="19"/>
      <c r="BE1473" s="19"/>
      <c r="BF1473" s="19"/>
      <c r="BG1473" s="19"/>
      <c r="BH1473" s="19"/>
      <c r="BI1473" s="19"/>
      <c r="BJ1473" s="19"/>
    </row>
    <row r="1474" spans="1:62" ht="15" x14ac:dyDescent="0.2">
      <c r="A1474" s="19" t="s">
        <v>13680</v>
      </c>
      <c r="B1474" s="19" t="s">
        <v>1479</v>
      </c>
      <c r="C1474" s="43">
        <v>44659</v>
      </c>
      <c r="D1474" s="44">
        <v>0.72916666666666996</v>
      </c>
      <c r="E1474" s="19" t="s">
        <v>13681</v>
      </c>
      <c r="F1474" s="19" t="s">
        <v>13682</v>
      </c>
      <c r="G1474" s="19" t="s">
        <v>13683</v>
      </c>
      <c r="H1474" s="45">
        <v>2494.8000000000002</v>
      </c>
      <c r="I1474" s="45">
        <v>2797.19</v>
      </c>
      <c r="J1474" s="19" t="s">
        <v>1560</v>
      </c>
      <c r="K1474" s="19" t="s">
        <v>13684</v>
      </c>
      <c r="L1474" s="19" t="s">
        <v>13685</v>
      </c>
      <c r="M1474" s="19" t="s">
        <v>13686</v>
      </c>
      <c r="N1474" s="19" t="s">
        <v>13680</v>
      </c>
      <c r="O1474" s="19" t="s">
        <v>367</v>
      </c>
      <c r="P1474" s="19" t="s">
        <v>368</v>
      </c>
      <c r="Q1474" s="46">
        <v>360</v>
      </c>
      <c r="R1474" s="19" t="s">
        <v>1544</v>
      </c>
      <c r="S1474" s="19" t="s">
        <v>7178</v>
      </c>
      <c r="T1474" s="19" t="s">
        <v>7179</v>
      </c>
      <c r="U1474" s="19" t="s">
        <v>13687</v>
      </c>
      <c r="V1474" s="19" t="s">
        <v>13688</v>
      </c>
      <c r="W1474" s="19" t="s">
        <v>415</v>
      </c>
      <c r="X1474" s="19" t="s">
        <v>13689</v>
      </c>
      <c r="Y1474" s="19" t="s">
        <v>1980</v>
      </c>
      <c r="Z1474" s="19" t="s">
        <v>1981</v>
      </c>
      <c r="AA1474" s="46">
        <v>89</v>
      </c>
      <c r="AB1474" s="19" t="s">
        <v>588</v>
      </c>
      <c r="AC1474" s="19" t="s">
        <v>333</v>
      </c>
      <c r="AD1474" s="19" t="s">
        <v>2891</v>
      </c>
      <c r="AE1474" s="19" t="s">
        <v>2892</v>
      </c>
      <c r="AF1474" s="19" t="s">
        <v>1554</v>
      </c>
      <c r="AG1474" s="19" t="s">
        <v>2893</v>
      </c>
      <c r="AH1474" s="19" t="s">
        <v>1499</v>
      </c>
      <c r="AI1474" s="19" t="s">
        <v>1500</v>
      </c>
      <c r="AJ1474" s="45">
        <v>0</v>
      </c>
      <c r="AK1474" s="45">
        <v>0</v>
      </c>
      <c r="AL1474" s="19" t="s">
        <v>1501</v>
      </c>
      <c r="AM1474" s="46">
        <v>27000</v>
      </c>
      <c r="AN1474" s="46">
        <v>18020</v>
      </c>
      <c r="AO1474" s="46">
        <v>8980</v>
      </c>
      <c r="AP1474" s="45">
        <v>158.4</v>
      </c>
      <c r="AQ1474" s="45"/>
      <c r="AR1474" s="45" t="str">
        <f>IFERROR(VLOOKUP(AB1474,'Pedidos marco'!$A$1:$D$10000,4,0)," ")</f>
        <v xml:space="preserve"> </v>
      </c>
      <c r="AS1474" s="45">
        <f t="shared" si="154"/>
        <v>8</v>
      </c>
      <c r="AT1474" s="45" t="str">
        <f t="shared" si="155"/>
        <v>08</v>
      </c>
      <c r="AU1474" s="47">
        <v>18</v>
      </c>
      <c r="AV1474" s="19" t="str">
        <f t="shared" si="156"/>
        <v>04 April</v>
      </c>
      <c r="AW1474" s="19">
        <f t="shared" si="157"/>
        <v>0.44</v>
      </c>
      <c r="AX1474" s="19">
        <f t="shared" si="158"/>
        <v>8.8000000000000007</v>
      </c>
      <c r="AY1474" s="19" t="e">
        <f>VLOOKUP(AG1474,Cías!$A$1:$E$10000,5,0)</f>
        <v>#N/A</v>
      </c>
      <c r="AZ1474" s="19" t="str">
        <f t="shared" si="159"/>
        <v>1021623</v>
      </c>
      <c r="BA1474" s="19" t="str">
        <f t="shared" si="160"/>
        <v>VILLARREAL HIGUERA FERNANDO SALVADO</v>
      </c>
      <c r="BB1474" s="19" t="e">
        <f>VLOOKUP(AG1474,Cías!$A$1:$E$10000,3,0)</f>
        <v>#N/A</v>
      </c>
      <c r="BC1474" s="19"/>
      <c r="BD1474" s="19"/>
      <c r="BE1474" s="19"/>
      <c r="BF1474" s="19"/>
      <c r="BG1474" s="19"/>
      <c r="BH1474" s="19"/>
      <c r="BI1474" s="19"/>
      <c r="BJ1474" s="19"/>
    </row>
    <row r="1475" spans="1:62" ht="15" x14ac:dyDescent="0.2">
      <c r="A1475" s="19" t="s">
        <v>13690</v>
      </c>
      <c r="B1475" s="19" t="s">
        <v>1479</v>
      </c>
      <c r="C1475" s="43">
        <v>44659</v>
      </c>
      <c r="D1475" s="44">
        <v>0.72986111111110996</v>
      </c>
      <c r="E1475" s="19" t="s">
        <v>13691</v>
      </c>
      <c r="F1475" s="19" t="s">
        <v>13692</v>
      </c>
      <c r="G1475" s="19" t="s">
        <v>13693</v>
      </c>
      <c r="H1475" s="45">
        <v>1386.88</v>
      </c>
      <c r="I1475" s="45">
        <v>1554.98</v>
      </c>
      <c r="J1475" s="19" t="s">
        <v>1560</v>
      </c>
      <c r="K1475" s="19" t="s">
        <v>13694</v>
      </c>
      <c r="L1475" s="19" t="s">
        <v>13695</v>
      </c>
      <c r="M1475" s="19" t="s">
        <v>13696</v>
      </c>
      <c r="N1475" s="19" t="s">
        <v>13690</v>
      </c>
      <c r="O1475" s="19" t="s">
        <v>371</v>
      </c>
      <c r="P1475" s="19" t="s">
        <v>372</v>
      </c>
      <c r="Q1475" s="46">
        <v>200</v>
      </c>
      <c r="R1475" s="19" t="s">
        <v>1544</v>
      </c>
      <c r="S1475" s="19" t="s">
        <v>6314</v>
      </c>
      <c r="T1475" s="19" t="s">
        <v>6315</v>
      </c>
      <c r="U1475" s="19" t="s">
        <v>6316</v>
      </c>
      <c r="V1475" s="19" t="s">
        <v>6317</v>
      </c>
      <c r="W1475" s="19" t="s">
        <v>1917</v>
      </c>
      <c r="X1475" s="19" t="s">
        <v>6318</v>
      </c>
      <c r="Y1475" s="19" t="s">
        <v>1946</v>
      </c>
      <c r="Z1475" s="19" t="s">
        <v>1947</v>
      </c>
      <c r="AA1475" s="46">
        <v>15</v>
      </c>
      <c r="AB1475" s="19" t="s">
        <v>521</v>
      </c>
      <c r="AC1475" s="19" t="s">
        <v>194</v>
      </c>
      <c r="AD1475" s="19" t="s">
        <v>3698</v>
      </c>
      <c r="AE1475" s="19" t="s">
        <v>3699</v>
      </c>
      <c r="AF1475" s="19" t="s">
        <v>1719</v>
      </c>
      <c r="AG1475" s="19" t="s">
        <v>3700</v>
      </c>
      <c r="AH1475" s="19" t="s">
        <v>1594</v>
      </c>
      <c r="AI1475" s="19" t="s">
        <v>1595</v>
      </c>
      <c r="AJ1475" s="45">
        <v>0.05</v>
      </c>
      <c r="AK1475" s="45">
        <v>10</v>
      </c>
      <c r="AL1475" s="19" t="s">
        <v>1501</v>
      </c>
      <c r="AM1475" s="46">
        <v>17585</v>
      </c>
      <c r="AN1475" s="46">
        <v>10025</v>
      </c>
      <c r="AO1475" s="46">
        <v>7560</v>
      </c>
      <c r="AP1475" s="45">
        <v>30</v>
      </c>
      <c r="AQ1475" s="45"/>
      <c r="AR1475" s="45" t="str">
        <f>IFERROR(VLOOKUP(AB1475,'Pedidos marco'!$A$1:$D$10000,4,0)," ")</f>
        <v xml:space="preserve"> </v>
      </c>
      <c r="AS1475" s="45">
        <f t="shared" si="154"/>
        <v>8</v>
      </c>
      <c r="AT1475" s="45" t="str">
        <f t="shared" si="155"/>
        <v>08</v>
      </c>
      <c r="AU1475" s="47">
        <v>10</v>
      </c>
      <c r="AV1475" s="19" t="str">
        <f t="shared" si="156"/>
        <v>04 April</v>
      </c>
      <c r="AW1475" s="19">
        <f t="shared" si="157"/>
        <v>0.15</v>
      </c>
      <c r="AX1475" s="19">
        <f t="shared" si="158"/>
        <v>3</v>
      </c>
      <c r="AY1475" s="19" t="e">
        <f>VLOOKUP(AG1475,Cías!$A$1:$E$10000,5,0)</f>
        <v>#N/A</v>
      </c>
      <c r="AZ1475" s="19" t="str">
        <f t="shared" si="159"/>
        <v>1013809</v>
      </c>
      <c r="BA1475" s="19" t="str">
        <f t="shared" si="160"/>
        <v>MEDIAVILLA PERUGACHI JULIO MAURICIO</v>
      </c>
      <c r="BB1475" s="19" t="e">
        <f>VLOOKUP(AG1475,Cías!$A$1:$E$10000,3,0)</f>
        <v>#N/A</v>
      </c>
      <c r="BC1475" s="19"/>
      <c r="BD1475" s="19"/>
      <c r="BE1475" s="19"/>
      <c r="BF1475" s="19"/>
      <c r="BG1475" s="19"/>
      <c r="BH1475" s="19"/>
      <c r="BI1475" s="19"/>
      <c r="BJ1475" s="19"/>
    </row>
    <row r="1476" spans="1:62" ht="15" x14ac:dyDescent="0.2">
      <c r="A1476" s="19" t="s">
        <v>13690</v>
      </c>
      <c r="B1476" s="19" t="s">
        <v>1479</v>
      </c>
      <c r="C1476" s="43">
        <v>44659</v>
      </c>
      <c r="D1476" s="44">
        <v>0.72986111111110996</v>
      </c>
      <c r="E1476" s="19" t="s">
        <v>13697</v>
      </c>
      <c r="F1476" s="19" t="s">
        <v>13698</v>
      </c>
      <c r="G1476" s="19" t="s">
        <v>13699</v>
      </c>
      <c r="H1476" s="45">
        <v>1922.33</v>
      </c>
      <c r="I1476" s="45">
        <v>2155.33</v>
      </c>
      <c r="J1476" s="19" t="s">
        <v>1560</v>
      </c>
      <c r="K1476" s="19" t="s">
        <v>13700</v>
      </c>
      <c r="L1476" s="19" t="s">
        <v>13701</v>
      </c>
      <c r="M1476" s="19" t="s">
        <v>13702</v>
      </c>
      <c r="N1476" s="19" t="s">
        <v>13690</v>
      </c>
      <c r="O1476" s="19" t="s">
        <v>367</v>
      </c>
      <c r="P1476" s="19" t="s">
        <v>368</v>
      </c>
      <c r="Q1476" s="46">
        <v>280</v>
      </c>
      <c r="R1476" s="19" t="s">
        <v>1544</v>
      </c>
      <c r="S1476" s="19" t="s">
        <v>6314</v>
      </c>
      <c r="T1476" s="19" t="s">
        <v>6315</v>
      </c>
      <c r="U1476" s="19" t="s">
        <v>6316</v>
      </c>
      <c r="V1476" s="19" t="s">
        <v>6317</v>
      </c>
      <c r="W1476" s="19" t="s">
        <v>1917</v>
      </c>
      <c r="X1476" s="19" t="s">
        <v>6318</v>
      </c>
      <c r="Y1476" s="19" t="s">
        <v>1946</v>
      </c>
      <c r="Z1476" s="19" t="s">
        <v>1947</v>
      </c>
      <c r="AA1476" s="46">
        <v>15</v>
      </c>
      <c r="AB1476" s="19" t="s">
        <v>521</v>
      </c>
      <c r="AC1476" s="19" t="s">
        <v>194</v>
      </c>
      <c r="AD1476" s="19" t="s">
        <v>3698</v>
      </c>
      <c r="AE1476" s="19" t="s">
        <v>3699</v>
      </c>
      <c r="AF1476" s="19" t="s">
        <v>1719</v>
      </c>
      <c r="AG1476" s="19" t="s">
        <v>3700</v>
      </c>
      <c r="AH1476" s="19" t="s">
        <v>1594</v>
      </c>
      <c r="AI1476" s="19" t="s">
        <v>1595</v>
      </c>
      <c r="AJ1476" s="45">
        <v>0.05</v>
      </c>
      <c r="AK1476" s="45">
        <v>14</v>
      </c>
      <c r="AL1476" s="19" t="s">
        <v>1501</v>
      </c>
      <c r="AM1476" s="46">
        <v>21595</v>
      </c>
      <c r="AN1476" s="46">
        <v>14035</v>
      </c>
      <c r="AO1476" s="46">
        <v>7560</v>
      </c>
      <c r="AP1476" s="45">
        <v>42</v>
      </c>
      <c r="AQ1476" s="45"/>
      <c r="AR1476" s="45" t="str">
        <f>IFERROR(VLOOKUP(AB1476,'Pedidos marco'!$A$1:$D$10000,4,0)," ")</f>
        <v xml:space="preserve"> </v>
      </c>
      <c r="AS1476" s="45">
        <f t="shared" ref="AS1476:AS1539" si="161">DAY(C1476)</f>
        <v>8</v>
      </c>
      <c r="AT1476" s="45" t="str">
        <f t="shared" ref="AT1476:AT1539" si="162">TEXT(AS1476,"dd")</f>
        <v>08</v>
      </c>
      <c r="AU1476" s="47">
        <v>14</v>
      </c>
      <c r="AV1476" s="19" t="str">
        <f t="shared" ref="AV1476:AV1539" si="163">TEXT(C1476,"MM MMMM")</f>
        <v>04 April</v>
      </c>
      <c r="AW1476" s="19">
        <f t="shared" ref="AW1476:AW1539" si="164">IFERROR(AP1476/Q1476,"")</f>
        <v>0.15</v>
      </c>
      <c r="AX1476" s="19">
        <f t="shared" ref="AX1476:AX1539" si="165">IFERROR(AP1476/AU1476,"")</f>
        <v>3</v>
      </c>
      <c r="AY1476" s="19" t="e">
        <f>VLOOKUP(AG1476,Cías!$A$1:$E$10000,5,0)</f>
        <v>#N/A</v>
      </c>
      <c r="AZ1476" s="19" t="str">
        <f t="shared" ref="AZ1476:AZ1539" si="166">AB1476</f>
        <v>1013809</v>
      </c>
      <c r="BA1476" s="19" t="str">
        <f t="shared" ref="BA1476:BA1539" si="167">AC1476</f>
        <v>MEDIAVILLA PERUGACHI JULIO MAURICIO</v>
      </c>
      <c r="BB1476" s="19" t="e">
        <f>VLOOKUP(AG1476,Cías!$A$1:$E$10000,3,0)</f>
        <v>#N/A</v>
      </c>
      <c r="BC1476" s="19"/>
      <c r="BD1476" s="19"/>
      <c r="BE1476" s="19"/>
      <c r="BF1476" s="19"/>
      <c r="BG1476" s="19"/>
      <c r="BH1476" s="19"/>
      <c r="BI1476" s="19"/>
      <c r="BJ1476" s="19"/>
    </row>
    <row r="1477" spans="1:62" ht="15" x14ac:dyDescent="0.2">
      <c r="A1477" s="19" t="s">
        <v>13703</v>
      </c>
      <c r="B1477" s="19" t="s">
        <v>1479</v>
      </c>
      <c r="C1477" s="43">
        <v>44659</v>
      </c>
      <c r="D1477" s="44">
        <v>0.73124999999999996</v>
      </c>
      <c r="E1477" s="19" t="s">
        <v>13704</v>
      </c>
      <c r="F1477" s="19" t="s">
        <v>13705</v>
      </c>
      <c r="G1477" s="19" t="s">
        <v>13706</v>
      </c>
      <c r="H1477" s="45">
        <v>3278.88</v>
      </c>
      <c r="I1477" s="45">
        <v>3676.31</v>
      </c>
      <c r="J1477" s="19" t="s">
        <v>1560</v>
      </c>
      <c r="K1477" s="19" t="s">
        <v>13707</v>
      </c>
      <c r="L1477" s="19" t="s">
        <v>13708</v>
      </c>
      <c r="M1477" s="19" t="s">
        <v>13709</v>
      </c>
      <c r="N1477" s="19" t="s">
        <v>13703</v>
      </c>
      <c r="O1477" s="19" t="s">
        <v>367</v>
      </c>
      <c r="P1477" s="19" t="s">
        <v>368</v>
      </c>
      <c r="Q1477" s="46">
        <v>480</v>
      </c>
      <c r="R1477" s="19" t="s">
        <v>1544</v>
      </c>
      <c r="S1477" s="19" t="s">
        <v>3305</v>
      </c>
      <c r="T1477" s="19" t="s">
        <v>3306</v>
      </c>
      <c r="U1477" s="19" t="s">
        <v>3455</v>
      </c>
      <c r="V1477" s="19" t="s">
        <v>3456</v>
      </c>
      <c r="W1477" s="19" t="s">
        <v>3457</v>
      </c>
      <c r="X1477" s="19" t="s">
        <v>3458</v>
      </c>
      <c r="Y1477" s="19" t="s">
        <v>3459</v>
      </c>
      <c r="Z1477" s="19" t="s">
        <v>3460</v>
      </c>
      <c r="AA1477" s="46">
        <v>40</v>
      </c>
      <c r="AB1477" s="19" t="s">
        <v>587</v>
      </c>
      <c r="AC1477" s="19" t="s">
        <v>331</v>
      </c>
      <c r="AD1477" s="19" t="s">
        <v>4957</v>
      </c>
      <c r="AE1477" s="19" t="s">
        <v>4958</v>
      </c>
      <c r="AF1477" s="19" t="s">
        <v>1719</v>
      </c>
      <c r="AG1477" s="19" t="s">
        <v>4959</v>
      </c>
      <c r="AH1477" s="19" t="s">
        <v>1499</v>
      </c>
      <c r="AI1477" s="19" t="s">
        <v>1500</v>
      </c>
      <c r="AJ1477" s="45">
        <v>0</v>
      </c>
      <c r="AK1477" s="45">
        <v>0</v>
      </c>
      <c r="AL1477" s="19" t="s">
        <v>1501</v>
      </c>
      <c r="AM1477" s="46">
        <v>37950</v>
      </c>
      <c r="AN1477" s="46">
        <v>24030</v>
      </c>
      <c r="AO1477" s="46">
        <v>13920</v>
      </c>
      <c r="AP1477" s="45">
        <v>100.8</v>
      </c>
      <c r="AQ1477" s="45"/>
      <c r="AR1477" s="45" t="str">
        <f>IFERROR(VLOOKUP(AB1477,'Pedidos marco'!$A$1:$D$10000,4,0)," ")</f>
        <v xml:space="preserve"> </v>
      </c>
      <c r="AS1477" s="45">
        <f t="shared" si="161"/>
        <v>8</v>
      </c>
      <c r="AT1477" s="45" t="str">
        <f t="shared" si="162"/>
        <v>08</v>
      </c>
      <c r="AU1477" s="47">
        <v>24</v>
      </c>
      <c r="AV1477" s="19" t="str">
        <f t="shared" si="163"/>
        <v>04 April</v>
      </c>
      <c r="AW1477" s="19">
        <f t="shared" si="164"/>
        <v>0.21</v>
      </c>
      <c r="AX1477" s="19">
        <f t="shared" si="165"/>
        <v>4.2</v>
      </c>
      <c r="AY1477" s="19" t="e">
        <f>VLOOKUP(AG1477,Cías!$A$1:$E$10000,5,0)</f>
        <v>#N/A</v>
      </c>
      <c r="AZ1477" s="19" t="str">
        <f t="shared" si="166"/>
        <v>1021893</v>
      </c>
      <c r="BA1477" s="19" t="str">
        <f t="shared" si="167"/>
        <v>VELASTEGUI ROMO LENIN ALEXANDER</v>
      </c>
      <c r="BB1477" s="19" t="e">
        <f>VLOOKUP(AG1477,Cías!$A$1:$E$10000,3,0)</f>
        <v>#N/A</v>
      </c>
      <c r="BC1477" s="19"/>
      <c r="BD1477" s="19"/>
      <c r="BE1477" s="19"/>
      <c r="BF1477" s="19"/>
      <c r="BG1477" s="19"/>
      <c r="BH1477" s="19"/>
      <c r="BI1477" s="19"/>
      <c r="BJ1477" s="19"/>
    </row>
    <row r="1478" spans="1:62" ht="15" x14ac:dyDescent="0.2">
      <c r="A1478" s="19" t="s">
        <v>13710</v>
      </c>
      <c r="B1478" s="19" t="s">
        <v>1479</v>
      </c>
      <c r="C1478" s="43">
        <v>44659</v>
      </c>
      <c r="D1478" s="44">
        <v>0.73263888888888995</v>
      </c>
      <c r="E1478" s="19" t="s">
        <v>13711</v>
      </c>
      <c r="F1478" s="19" t="s">
        <v>13712</v>
      </c>
      <c r="G1478" s="19" t="s">
        <v>13713</v>
      </c>
      <c r="H1478" s="45">
        <v>3295.42</v>
      </c>
      <c r="I1478" s="45">
        <v>3694.85</v>
      </c>
      <c r="J1478" s="19" t="s">
        <v>1560</v>
      </c>
      <c r="K1478" s="19" t="s">
        <v>13714</v>
      </c>
      <c r="L1478" s="19" t="s">
        <v>13715</v>
      </c>
      <c r="M1478" s="19" t="s">
        <v>13716</v>
      </c>
      <c r="N1478" s="19" t="s">
        <v>13710</v>
      </c>
      <c r="O1478" s="19" t="s">
        <v>367</v>
      </c>
      <c r="P1478" s="19" t="s">
        <v>368</v>
      </c>
      <c r="Q1478" s="46">
        <v>480</v>
      </c>
      <c r="R1478" s="19" t="s">
        <v>1544</v>
      </c>
      <c r="S1478" s="19" t="s">
        <v>6314</v>
      </c>
      <c r="T1478" s="19" t="s">
        <v>6315</v>
      </c>
      <c r="U1478" s="19" t="s">
        <v>6316</v>
      </c>
      <c r="V1478" s="19" t="s">
        <v>6317</v>
      </c>
      <c r="W1478" s="19" t="s">
        <v>1917</v>
      </c>
      <c r="X1478" s="19" t="s">
        <v>6318</v>
      </c>
      <c r="Y1478" s="19" t="s">
        <v>1946</v>
      </c>
      <c r="Z1478" s="19" t="s">
        <v>1947</v>
      </c>
      <c r="AA1478" s="46">
        <v>15</v>
      </c>
      <c r="AB1478" s="19" t="s">
        <v>580</v>
      </c>
      <c r="AC1478" s="19" t="s">
        <v>317</v>
      </c>
      <c r="AD1478" s="19" t="s">
        <v>3023</v>
      </c>
      <c r="AE1478" s="19" t="s">
        <v>3024</v>
      </c>
      <c r="AF1478" s="19" t="s">
        <v>1719</v>
      </c>
      <c r="AG1478" s="19" t="s">
        <v>3025</v>
      </c>
      <c r="AH1478" s="19" t="s">
        <v>1594</v>
      </c>
      <c r="AI1478" s="19" t="s">
        <v>1595</v>
      </c>
      <c r="AJ1478" s="45">
        <v>0.05</v>
      </c>
      <c r="AK1478" s="45">
        <v>24</v>
      </c>
      <c r="AL1478" s="19" t="s">
        <v>1501</v>
      </c>
      <c r="AM1478" s="46">
        <v>37500</v>
      </c>
      <c r="AN1478" s="46">
        <v>24060</v>
      </c>
      <c r="AO1478" s="46">
        <v>13440</v>
      </c>
      <c r="AP1478" s="45">
        <v>72</v>
      </c>
      <c r="AQ1478" s="45"/>
      <c r="AR1478" s="45" t="str">
        <f>IFERROR(VLOOKUP(AB1478,'Pedidos marco'!$A$1:$D$10000,4,0)," ")</f>
        <v xml:space="preserve"> </v>
      </c>
      <c r="AS1478" s="45">
        <f t="shared" si="161"/>
        <v>8</v>
      </c>
      <c r="AT1478" s="45" t="str">
        <f t="shared" si="162"/>
        <v>08</v>
      </c>
      <c r="AU1478" s="47">
        <v>24</v>
      </c>
      <c r="AV1478" s="19" t="str">
        <f t="shared" si="163"/>
        <v>04 April</v>
      </c>
      <c r="AW1478" s="19">
        <f t="shared" si="164"/>
        <v>0.15</v>
      </c>
      <c r="AX1478" s="19">
        <f t="shared" si="165"/>
        <v>3</v>
      </c>
      <c r="AY1478" s="19" t="e">
        <f>VLOOKUP(AG1478,Cías!$A$1:$E$10000,5,0)</f>
        <v>#N/A</v>
      </c>
      <c r="AZ1478" s="19" t="str">
        <f t="shared" si="166"/>
        <v>1014036</v>
      </c>
      <c r="BA1478" s="19" t="str">
        <f t="shared" si="167"/>
        <v>TULCANAZA VASQUEZ EDISON MARCELO</v>
      </c>
      <c r="BB1478" s="19" t="e">
        <f>VLOOKUP(AG1478,Cías!$A$1:$E$10000,3,0)</f>
        <v>#N/A</v>
      </c>
      <c r="BC1478" s="19"/>
      <c r="BD1478" s="19"/>
      <c r="BE1478" s="19"/>
      <c r="BF1478" s="19"/>
      <c r="BG1478" s="19"/>
      <c r="BH1478" s="19"/>
      <c r="BI1478" s="19"/>
      <c r="BJ1478" s="19"/>
    </row>
    <row r="1479" spans="1:62" ht="15" x14ac:dyDescent="0.2">
      <c r="A1479" s="19" t="s">
        <v>13717</v>
      </c>
      <c r="B1479" s="19" t="s">
        <v>1479</v>
      </c>
      <c r="C1479" s="43">
        <v>44659</v>
      </c>
      <c r="D1479" s="44">
        <v>0.73333333333332995</v>
      </c>
      <c r="E1479" s="19" t="s">
        <v>13718</v>
      </c>
      <c r="F1479" s="19" t="s">
        <v>13719</v>
      </c>
      <c r="G1479" s="19" t="s">
        <v>13720</v>
      </c>
      <c r="H1479" s="45">
        <v>814.8</v>
      </c>
      <c r="I1479" s="45">
        <v>913.56</v>
      </c>
      <c r="J1479" s="19" t="s">
        <v>2037</v>
      </c>
      <c r="K1479" s="19" t="s">
        <v>13721</v>
      </c>
      <c r="L1479" s="19" t="s">
        <v>13722</v>
      </c>
      <c r="M1479" s="19" t="s">
        <v>13723</v>
      </c>
      <c r="N1479" s="19" t="s">
        <v>13717</v>
      </c>
      <c r="O1479" s="19" t="s">
        <v>1641</v>
      </c>
      <c r="P1479" s="19" t="s">
        <v>1642</v>
      </c>
      <c r="Q1479" s="46">
        <v>120</v>
      </c>
      <c r="R1479" s="19" t="s">
        <v>1544</v>
      </c>
      <c r="S1479" s="19" t="s">
        <v>13724</v>
      </c>
      <c r="T1479" s="19" t="s">
        <v>13725</v>
      </c>
      <c r="U1479" s="19" t="s">
        <v>13726</v>
      </c>
      <c r="V1479" s="19" t="s">
        <v>13727</v>
      </c>
      <c r="W1479" s="19" t="s">
        <v>6431</v>
      </c>
      <c r="X1479" s="19" t="s">
        <v>13728</v>
      </c>
      <c r="Y1479" s="19" t="s">
        <v>13729</v>
      </c>
      <c r="Z1479" s="19" t="s">
        <v>13730</v>
      </c>
      <c r="AA1479" s="46">
        <v>376</v>
      </c>
      <c r="AB1479" s="19" t="s">
        <v>452</v>
      </c>
      <c r="AC1479" s="19" t="s">
        <v>50</v>
      </c>
      <c r="AD1479" s="19" t="s">
        <v>4005</v>
      </c>
      <c r="AE1479" s="19" t="s">
        <v>4006</v>
      </c>
      <c r="AF1479" s="19" t="s">
        <v>1554</v>
      </c>
      <c r="AG1479" s="19" t="s">
        <v>4007</v>
      </c>
      <c r="AH1479" s="19" t="s">
        <v>1499</v>
      </c>
      <c r="AI1479" s="19" t="s">
        <v>1500</v>
      </c>
      <c r="AJ1479" s="45">
        <v>0</v>
      </c>
      <c r="AK1479" s="45">
        <v>0</v>
      </c>
      <c r="AL1479" s="19" t="s">
        <v>1501</v>
      </c>
      <c r="AM1479" s="46">
        <v>10621.666999999999</v>
      </c>
      <c r="AN1479" s="46">
        <v>6016.6670000000004</v>
      </c>
      <c r="AO1479" s="46">
        <v>4605</v>
      </c>
      <c r="AP1479" s="45">
        <v>123.6</v>
      </c>
      <c r="AQ1479" s="45"/>
      <c r="AR1479" s="45" t="str">
        <f>IFERROR(VLOOKUP(AB1479,'Pedidos marco'!$A$1:$D$10000,4,0)," ")</f>
        <v xml:space="preserve"> </v>
      </c>
      <c r="AS1479" s="45">
        <f t="shared" si="161"/>
        <v>8</v>
      </c>
      <c r="AT1479" s="45" t="str">
        <f t="shared" si="162"/>
        <v>08</v>
      </c>
      <c r="AU1479" s="47">
        <v>6</v>
      </c>
      <c r="AV1479" s="19" t="str">
        <f t="shared" si="163"/>
        <v>04 April</v>
      </c>
      <c r="AW1479" s="19">
        <f t="shared" si="164"/>
        <v>1.03</v>
      </c>
      <c r="AX1479" s="19">
        <f t="shared" si="165"/>
        <v>20.599999999999998</v>
      </c>
      <c r="AY1479" s="19" t="e">
        <f>VLOOKUP(AG1479,Cías!$A$1:$E$10000,5,0)</f>
        <v>#N/A</v>
      </c>
      <c r="AZ1479" s="19" t="str">
        <f t="shared" si="166"/>
        <v>1014062</v>
      </c>
      <c r="BA1479" s="19" t="str">
        <f t="shared" si="167"/>
        <v>BENALCAZAR DE LA CRUZ MILTON PATRIC</v>
      </c>
      <c r="BB1479" s="19" t="e">
        <f>VLOOKUP(AG1479,Cías!$A$1:$E$10000,3,0)</f>
        <v>#N/A</v>
      </c>
      <c r="BC1479" s="19"/>
      <c r="BD1479" s="19"/>
      <c r="BE1479" s="19"/>
      <c r="BF1479" s="19"/>
      <c r="BG1479" s="19"/>
      <c r="BH1479" s="19"/>
      <c r="BI1479" s="19"/>
      <c r="BJ1479" s="19"/>
    </row>
    <row r="1480" spans="1:62" ht="15" x14ac:dyDescent="0.2">
      <c r="A1480" s="19" t="s">
        <v>13717</v>
      </c>
      <c r="B1480" s="19" t="s">
        <v>1479</v>
      </c>
      <c r="C1480" s="43">
        <v>44659</v>
      </c>
      <c r="D1480" s="44">
        <v>0.73333333333332995</v>
      </c>
      <c r="E1480" s="19" t="s">
        <v>13731</v>
      </c>
      <c r="F1480" s="19" t="s">
        <v>13719</v>
      </c>
      <c r="G1480" s="19" t="s">
        <v>13720</v>
      </c>
      <c r="H1480" s="45">
        <v>1696.8</v>
      </c>
      <c r="I1480" s="45">
        <v>1902.46</v>
      </c>
      <c r="J1480" s="19" t="s">
        <v>2037</v>
      </c>
      <c r="K1480" s="19" t="s">
        <v>13721</v>
      </c>
      <c r="L1480" s="19" t="s">
        <v>13732</v>
      </c>
      <c r="M1480" s="19" t="s">
        <v>13733</v>
      </c>
      <c r="N1480" s="19" t="s">
        <v>13717</v>
      </c>
      <c r="O1480" s="19" t="s">
        <v>1603</v>
      </c>
      <c r="P1480" s="19" t="s">
        <v>1604</v>
      </c>
      <c r="Q1480" s="46">
        <v>240</v>
      </c>
      <c r="R1480" s="19" t="s">
        <v>1544</v>
      </c>
      <c r="S1480" s="19" t="s">
        <v>13724</v>
      </c>
      <c r="T1480" s="19" t="s">
        <v>13725</v>
      </c>
      <c r="U1480" s="19" t="s">
        <v>13726</v>
      </c>
      <c r="V1480" s="19" t="s">
        <v>13727</v>
      </c>
      <c r="W1480" s="19" t="s">
        <v>6431</v>
      </c>
      <c r="X1480" s="19" t="s">
        <v>13728</v>
      </c>
      <c r="Y1480" s="19" t="s">
        <v>13729</v>
      </c>
      <c r="Z1480" s="19" t="s">
        <v>13730</v>
      </c>
      <c r="AA1480" s="46">
        <v>376</v>
      </c>
      <c r="AB1480" s="19" t="s">
        <v>452</v>
      </c>
      <c r="AC1480" s="19" t="s">
        <v>50</v>
      </c>
      <c r="AD1480" s="19" t="s">
        <v>4005</v>
      </c>
      <c r="AE1480" s="19" t="s">
        <v>4006</v>
      </c>
      <c r="AF1480" s="19" t="s">
        <v>1554</v>
      </c>
      <c r="AG1480" s="19" t="s">
        <v>4007</v>
      </c>
      <c r="AH1480" s="19" t="s">
        <v>1499</v>
      </c>
      <c r="AI1480" s="19" t="s">
        <v>1500</v>
      </c>
      <c r="AJ1480" s="45">
        <v>0</v>
      </c>
      <c r="AK1480" s="45">
        <v>0</v>
      </c>
      <c r="AL1480" s="19" t="s">
        <v>1501</v>
      </c>
      <c r="AM1480" s="46">
        <v>16638.332999999999</v>
      </c>
      <c r="AN1480" s="46">
        <v>12033.333000000001</v>
      </c>
      <c r="AO1480" s="46">
        <v>4605</v>
      </c>
      <c r="AP1480" s="45">
        <v>247.2</v>
      </c>
      <c r="AQ1480" s="45"/>
      <c r="AR1480" s="45" t="str">
        <f>IFERROR(VLOOKUP(AB1480,'Pedidos marco'!$A$1:$D$10000,4,0)," ")</f>
        <v xml:space="preserve"> </v>
      </c>
      <c r="AS1480" s="45">
        <f t="shared" si="161"/>
        <v>8</v>
      </c>
      <c r="AT1480" s="45" t="str">
        <f t="shared" si="162"/>
        <v>08</v>
      </c>
      <c r="AU1480" s="47">
        <v>12</v>
      </c>
      <c r="AV1480" s="19" t="str">
        <f t="shared" si="163"/>
        <v>04 April</v>
      </c>
      <c r="AW1480" s="19">
        <f t="shared" si="164"/>
        <v>1.03</v>
      </c>
      <c r="AX1480" s="19">
        <f t="shared" si="165"/>
        <v>20.599999999999998</v>
      </c>
      <c r="AY1480" s="19" t="e">
        <f>VLOOKUP(AG1480,Cías!$A$1:$E$10000,5,0)</f>
        <v>#N/A</v>
      </c>
      <c r="AZ1480" s="19" t="str">
        <f t="shared" si="166"/>
        <v>1014062</v>
      </c>
      <c r="BA1480" s="19" t="str">
        <f t="shared" si="167"/>
        <v>BENALCAZAR DE LA CRUZ MILTON PATRIC</v>
      </c>
      <c r="BB1480" s="19" t="e">
        <f>VLOOKUP(AG1480,Cías!$A$1:$E$10000,3,0)</f>
        <v>#N/A</v>
      </c>
      <c r="BC1480" s="19"/>
      <c r="BD1480" s="19"/>
      <c r="BE1480" s="19"/>
      <c r="BF1480" s="19"/>
      <c r="BG1480" s="19"/>
      <c r="BH1480" s="19"/>
      <c r="BI1480" s="19"/>
      <c r="BJ1480" s="19"/>
    </row>
    <row r="1481" spans="1:62" ht="15" x14ac:dyDescent="0.2">
      <c r="A1481" s="19" t="s">
        <v>13734</v>
      </c>
      <c r="B1481" s="19" t="s">
        <v>1479</v>
      </c>
      <c r="C1481" s="43">
        <v>44659</v>
      </c>
      <c r="D1481" s="44">
        <v>0.73680555555556004</v>
      </c>
      <c r="E1481" s="19" t="s">
        <v>13735</v>
      </c>
      <c r="F1481" s="19" t="s">
        <v>13736</v>
      </c>
      <c r="G1481" s="19" t="s">
        <v>13737</v>
      </c>
      <c r="H1481" s="45">
        <v>3158.4</v>
      </c>
      <c r="I1481" s="45">
        <v>3541.22</v>
      </c>
      <c r="J1481" s="19" t="s">
        <v>1560</v>
      </c>
      <c r="K1481" s="19" t="s">
        <v>13738</v>
      </c>
      <c r="L1481" s="19" t="s">
        <v>13739</v>
      </c>
      <c r="M1481" s="19" t="s">
        <v>13740</v>
      </c>
      <c r="N1481" s="19" t="s">
        <v>13734</v>
      </c>
      <c r="O1481" s="19" t="s">
        <v>1641</v>
      </c>
      <c r="P1481" s="19" t="s">
        <v>1642</v>
      </c>
      <c r="Q1481" s="46">
        <v>480</v>
      </c>
      <c r="R1481" s="19" t="s">
        <v>1544</v>
      </c>
      <c r="S1481" s="19" t="s">
        <v>1736</v>
      </c>
      <c r="T1481" s="19" t="s">
        <v>1737</v>
      </c>
      <c r="U1481" s="19" t="s">
        <v>4501</v>
      </c>
      <c r="V1481" s="19" t="s">
        <v>4502</v>
      </c>
      <c r="W1481" s="19" t="s">
        <v>4503</v>
      </c>
      <c r="X1481" s="19" t="s">
        <v>4504</v>
      </c>
      <c r="Y1481" s="19" t="s">
        <v>4505</v>
      </c>
      <c r="Z1481" s="19" t="s">
        <v>4506</v>
      </c>
      <c r="AA1481" s="46">
        <v>439</v>
      </c>
      <c r="AB1481" s="19" t="s">
        <v>520</v>
      </c>
      <c r="AC1481" s="19" t="s">
        <v>192</v>
      </c>
      <c r="AD1481" s="19" t="s">
        <v>1717</v>
      </c>
      <c r="AE1481" s="19" t="s">
        <v>1718</v>
      </c>
      <c r="AF1481" s="19" t="s">
        <v>1719</v>
      </c>
      <c r="AG1481" s="19" t="s">
        <v>1720</v>
      </c>
      <c r="AH1481" s="19" t="s">
        <v>1499</v>
      </c>
      <c r="AI1481" s="19" t="s">
        <v>1500</v>
      </c>
      <c r="AJ1481" s="45">
        <v>0</v>
      </c>
      <c r="AK1481" s="45">
        <v>0</v>
      </c>
      <c r="AL1481" s="19" t="s">
        <v>1501</v>
      </c>
      <c r="AM1481" s="46">
        <v>38940</v>
      </c>
      <c r="AN1481" s="46">
        <v>24030</v>
      </c>
      <c r="AO1481" s="46">
        <v>14910</v>
      </c>
      <c r="AP1481" s="45">
        <v>542.4</v>
      </c>
      <c r="AQ1481" s="45"/>
      <c r="AR1481" s="45" t="str">
        <f>IFERROR(VLOOKUP(AB1481,'Pedidos marco'!$A$1:$D$10000,4,0)," ")</f>
        <v xml:space="preserve"> </v>
      </c>
      <c r="AS1481" s="45">
        <f t="shared" si="161"/>
        <v>8</v>
      </c>
      <c r="AT1481" s="45" t="str">
        <f t="shared" si="162"/>
        <v>08</v>
      </c>
      <c r="AU1481" s="47">
        <v>24</v>
      </c>
      <c r="AV1481" s="19" t="str">
        <f t="shared" si="163"/>
        <v>04 April</v>
      </c>
      <c r="AW1481" s="19">
        <f t="shared" si="164"/>
        <v>1.1299999999999999</v>
      </c>
      <c r="AX1481" s="19">
        <f t="shared" si="165"/>
        <v>22.599999999999998</v>
      </c>
      <c r="AY1481" s="19" t="e">
        <f>VLOOKUP(AG1481,Cías!$A$1:$E$10000,5,0)</f>
        <v>#N/A</v>
      </c>
      <c r="AZ1481" s="19" t="str">
        <f t="shared" si="166"/>
        <v>1013949</v>
      </c>
      <c r="BA1481" s="19" t="str">
        <f t="shared" si="167"/>
        <v>MEDIAVILLA FLORES WILSON PATRICIO</v>
      </c>
      <c r="BB1481" s="19" t="e">
        <f>VLOOKUP(AG1481,Cías!$A$1:$E$10000,3,0)</f>
        <v>#N/A</v>
      </c>
      <c r="BC1481" s="19"/>
      <c r="BD1481" s="19"/>
      <c r="BE1481" s="19"/>
      <c r="BF1481" s="19"/>
      <c r="BG1481" s="19"/>
      <c r="BH1481" s="19"/>
      <c r="BI1481" s="19"/>
      <c r="BJ1481" s="19"/>
    </row>
    <row r="1482" spans="1:62" ht="15" x14ac:dyDescent="0.2">
      <c r="A1482" s="19" t="s">
        <v>13741</v>
      </c>
      <c r="B1482" s="19" t="s">
        <v>1479</v>
      </c>
      <c r="C1482" s="43">
        <v>44659</v>
      </c>
      <c r="D1482" s="44">
        <v>0.73750000000000004</v>
      </c>
      <c r="E1482" s="19" t="s">
        <v>13742</v>
      </c>
      <c r="F1482" s="19" t="s">
        <v>13743</v>
      </c>
      <c r="G1482" s="19" t="s">
        <v>13744</v>
      </c>
      <c r="H1482" s="45">
        <v>4527.6000000000004</v>
      </c>
      <c r="I1482" s="45">
        <v>5076.37</v>
      </c>
      <c r="J1482" s="19" t="s">
        <v>1560</v>
      </c>
      <c r="K1482" s="19" t="s">
        <v>13745</v>
      </c>
      <c r="L1482" s="19" t="s">
        <v>13746</v>
      </c>
      <c r="M1482" s="19" t="s">
        <v>13747</v>
      </c>
      <c r="N1482" s="19" t="s">
        <v>13741</v>
      </c>
      <c r="O1482" s="19" t="s">
        <v>367</v>
      </c>
      <c r="P1482" s="19" t="s">
        <v>368</v>
      </c>
      <c r="Q1482" s="46">
        <v>660</v>
      </c>
      <c r="R1482" s="19" t="s">
        <v>1544</v>
      </c>
      <c r="S1482" s="19" t="s">
        <v>13748</v>
      </c>
      <c r="T1482" s="19" t="s">
        <v>13749</v>
      </c>
      <c r="U1482" s="19" t="s">
        <v>13750</v>
      </c>
      <c r="V1482" s="19" t="s">
        <v>13751</v>
      </c>
      <c r="W1482" s="19" t="s">
        <v>415</v>
      </c>
      <c r="X1482" s="19" t="s">
        <v>13752</v>
      </c>
      <c r="Y1482" s="19" t="s">
        <v>3748</v>
      </c>
      <c r="Z1482" s="19" t="s">
        <v>3749</v>
      </c>
      <c r="AA1482" s="46">
        <v>129</v>
      </c>
      <c r="AB1482" s="19" t="s">
        <v>514</v>
      </c>
      <c r="AC1482" s="19" t="s">
        <v>181</v>
      </c>
      <c r="AD1482" s="19" t="s">
        <v>3800</v>
      </c>
      <c r="AE1482" s="19" t="s">
        <v>3801</v>
      </c>
      <c r="AF1482" s="19" t="s">
        <v>1592</v>
      </c>
      <c r="AG1482" s="19" t="s">
        <v>3802</v>
      </c>
      <c r="AH1482" s="19" t="s">
        <v>1499</v>
      </c>
      <c r="AI1482" s="19" t="s">
        <v>1500</v>
      </c>
      <c r="AJ1482" s="45">
        <v>0</v>
      </c>
      <c r="AK1482" s="45">
        <v>0</v>
      </c>
      <c r="AL1482" s="19" t="s">
        <v>1501</v>
      </c>
      <c r="AM1482" s="46">
        <v>50780</v>
      </c>
      <c r="AN1482" s="46">
        <v>33080</v>
      </c>
      <c r="AO1482" s="46">
        <v>17700</v>
      </c>
      <c r="AP1482" s="45">
        <v>336.6</v>
      </c>
      <c r="AQ1482" s="45"/>
      <c r="AR1482" s="45" t="str">
        <f>IFERROR(VLOOKUP(AB1482,'Pedidos marco'!$A$1:$D$10000,4,0)," ")</f>
        <v xml:space="preserve"> </v>
      </c>
      <c r="AS1482" s="45">
        <f t="shared" si="161"/>
        <v>8</v>
      </c>
      <c r="AT1482" s="45" t="str">
        <f t="shared" si="162"/>
        <v>08</v>
      </c>
      <c r="AU1482" s="47">
        <v>33</v>
      </c>
      <c r="AV1482" s="19" t="str">
        <f t="shared" si="163"/>
        <v>04 April</v>
      </c>
      <c r="AW1482" s="19">
        <f t="shared" si="164"/>
        <v>0.51</v>
      </c>
      <c r="AX1482" s="19">
        <f t="shared" si="165"/>
        <v>10.200000000000001</v>
      </c>
      <c r="AY1482" s="19" t="e">
        <f>VLOOKUP(AG1482,Cías!$A$1:$E$10000,5,0)</f>
        <v>#N/A</v>
      </c>
      <c r="AZ1482" s="19" t="str">
        <f t="shared" si="166"/>
        <v>1013858</v>
      </c>
      <c r="BA1482" s="19" t="str">
        <f t="shared" si="167"/>
        <v>LARA VILLEGAS MARIANA DE JESUS</v>
      </c>
      <c r="BB1482" s="19" t="e">
        <f>VLOOKUP(AG1482,Cías!$A$1:$E$10000,3,0)</f>
        <v>#N/A</v>
      </c>
      <c r="BC1482" s="19"/>
      <c r="BD1482" s="19"/>
      <c r="BE1482" s="19"/>
      <c r="BF1482" s="19"/>
      <c r="BG1482" s="19"/>
      <c r="BH1482" s="19"/>
      <c r="BI1482" s="19"/>
      <c r="BJ1482" s="19"/>
    </row>
    <row r="1483" spans="1:62" ht="15" x14ac:dyDescent="0.2">
      <c r="A1483" s="19" t="s">
        <v>13753</v>
      </c>
      <c r="B1483" s="19" t="s">
        <v>1479</v>
      </c>
      <c r="C1483" s="43">
        <v>44659</v>
      </c>
      <c r="D1483" s="44">
        <v>0.74027777777778003</v>
      </c>
      <c r="E1483" s="19" t="s">
        <v>13754</v>
      </c>
      <c r="F1483" s="19" t="s">
        <v>13755</v>
      </c>
      <c r="G1483" s="19" t="s">
        <v>13756</v>
      </c>
      <c r="H1483" s="45">
        <v>3915.6</v>
      </c>
      <c r="I1483" s="45">
        <v>4390.1899999999996</v>
      </c>
      <c r="J1483" s="19" t="s">
        <v>1560</v>
      </c>
      <c r="K1483" s="19" t="s">
        <v>11721</v>
      </c>
      <c r="L1483" s="19" t="s">
        <v>13757</v>
      </c>
      <c r="M1483" s="19" t="s">
        <v>13758</v>
      </c>
      <c r="N1483" s="19" t="s">
        <v>13753</v>
      </c>
      <c r="O1483" s="19" t="s">
        <v>1486</v>
      </c>
      <c r="P1483" s="19" t="s">
        <v>1487</v>
      </c>
      <c r="Q1483" s="46">
        <v>32.630000000000003</v>
      </c>
      <c r="R1483" s="19" t="s">
        <v>1488</v>
      </c>
      <c r="S1483" s="19" t="s">
        <v>8781</v>
      </c>
      <c r="T1483" s="19" t="s">
        <v>8782</v>
      </c>
      <c r="U1483" s="19" t="s">
        <v>8783</v>
      </c>
      <c r="V1483" s="19" t="s">
        <v>8784</v>
      </c>
      <c r="W1483" s="19" t="s">
        <v>415</v>
      </c>
      <c r="X1483" s="19" t="s">
        <v>8785</v>
      </c>
      <c r="Y1483" s="19" t="s">
        <v>8786</v>
      </c>
      <c r="Z1483" s="19" t="s">
        <v>8787</v>
      </c>
      <c r="AA1483" s="46">
        <v>127</v>
      </c>
      <c r="AB1483" s="19" t="s">
        <v>473</v>
      </c>
      <c r="AC1483" s="19" t="s">
        <v>96</v>
      </c>
      <c r="AD1483" s="19" t="s">
        <v>6649</v>
      </c>
      <c r="AE1483" s="19" t="s">
        <v>1481</v>
      </c>
      <c r="AF1483" s="19" t="s">
        <v>1497</v>
      </c>
      <c r="AG1483" s="19" t="s">
        <v>6650</v>
      </c>
      <c r="AH1483" s="19" t="s">
        <v>1499</v>
      </c>
      <c r="AI1483" s="19" t="s">
        <v>1500</v>
      </c>
      <c r="AJ1483" s="45">
        <v>0</v>
      </c>
      <c r="AK1483" s="45">
        <v>0</v>
      </c>
      <c r="AL1483" s="19" t="s">
        <v>1501</v>
      </c>
      <c r="AM1483" s="46">
        <v>51120</v>
      </c>
      <c r="AN1483" s="46">
        <v>32630</v>
      </c>
      <c r="AO1483" s="46">
        <v>18490</v>
      </c>
      <c r="AP1483" s="45">
        <v>366.76</v>
      </c>
      <c r="AQ1483" s="45"/>
      <c r="AR1483" s="45" t="str">
        <f>IFERROR(VLOOKUP(AB1483,'Pedidos marco'!$A$1:$D$10000,4,0)," ")</f>
        <v xml:space="preserve"> </v>
      </c>
      <c r="AS1483" s="45">
        <f t="shared" si="161"/>
        <v>8</v>
      </c>
      <c r="AT1483" s="45" t="str">
        <f t="shared" si="162"/>
        <v>08</v>
      </c>
      <c r="AU1483" s="47">
        <v>32.630000000000003</v>
      </c>
      <c r="AV1483" s="19" t="str">
        <f t="shared" si="163"/>
        <v>04 April</v>
      </c>
      <c r="AW1483" s="19">
        <f t="shared" si="164"/>
        <v>11.239963224026967</v>
      </c>
      <c r="AX1483" s="19">
        <f t="shared" si="165"/>
        <v>11.239963224026967</v>
      </c>
      <c r="AY1483" s="19" t="e">
        <f>VLOOKUP(AG1483,Cías!$A$1:$E$10000,5,0)</f>
        <v>#N/A</v>
      </c>
      <c r="AZ1483" s="19" t="str">
        <f t="shared" si="166"/>
        <v>1013227</v>
      </c>
      <c r="BA1483" s="19" t="str">
        <f t="shared" si="167"/>
        <v>COMPAÑIA DE TRANSPORTE PESADO</v>
      </c>
      <c r="BB1483" s="19" t="e">
        <f>VLOOKUP(AG1483,Cías!$A$1:$E$10000,3,0)</f>
        <v>#N/A</v>
      </c>
      <c r="BC1483" s="19"/>
      <c r="BD1483" s="19"/>
      <c r="BE1483" s="19"/>
      <c r="BF1483" s="19"/>
      <c r="BG1483" s="19"/>
      <c r="BH1483" s="19"/>
      <c r="BI1483" s="19"/>
      <c r="BJ1483" s="19"/>
    </row>
    <row r="1484" spans="1:62" ht="15" x14ac:dyDescent="0.2">
      <c r="A1484" s="19" t="s">
        <v>13759</v>
      </c>
      <c r="B1484" s="19" t="s">
        <v>1479</v>
      </c>
      <c r="C1484" s="43">
        <v>44659</v>
      </c>
      <c r="D1484" s="44">
        <v>0.74583333333333002</v>
      </c>
      <c r="E1484" s="19" t="s">
        <v>13760</v>
      </c>
      <c r="F1484" s="19" t="s">
        <v>1481</v>
      </c>
      <c r="G1484" s="19" t="s">
        <v>1481</v>
      </c>
      <c r="H1484" s="45">
        <v>0</v>
      </c>
      <c r="I1484" s="45">
        <v>0</v>
      </c>
      <c r="J1484" s="19" t="s">
        <v>1482</v>
      </c>
      <c r="K1484" s="19" t="s">
        <v>13761</v>
      </c>
      <c r="L1484" s="19" t="s">
        <v>13762</v>
      </c>
      <c r="M1484" s="19" t="s">
        <v>13763</v>
      </c>
      <c r="N1484" s="19" t="s">
        <v>13759</v>
      </c>
      <c r="O1484" s="19" t="s">
        <v>371</v>
      </c>
      <c r="P1484" s="19" t="s">
        <v>372</v>
      </c>
      <c r="Q1484" s="46">
        <v>340</v>
      </c>
      <c r="R1484" s="19" t="s">
        <v>1544</v>
      </c>
      <c r="S1484" s="19" t="s">
        <v>2353</v>
      </c>
      <c r="T1484" s="19" t="s">
        <v>2354</v>
      </c>
      <c r="U1484" s="19" t="s">
        <v>12416</v>
      </c>
      <c r="V1484" s="19" t="s">
        <v>12417</v>
      </c>
      <c r="W1484" s="19" t="s">
        <v>1548</v>
      </c>
      <c r="X1484" s="19" t="s">
        <v>12418</v>
      </c>
      <c r="Y1484" s="19" t="s">
        <v>1550</v>
      </c>
      <c r="Z1484" s="19" t="s">
        <v>1551</v>
      </c>
      <c r="AA1484" s="46">
        <v>178</v>
      </c>
      <c r="AB1484" s="19" t="s">
        <v>578</v>
      </c>
      <c r="AC1484" s="19" t="s">
        <v>313</v>
      </c>
      <c r="AD1484" s="19" t="s">
        <v>2358</v>
      </c>
      <c r="AE1484" s="19" t="s">
        <v>2359</v>
      </c>
      <c r="AF1484" s="19" t="s">
        <v>1592</v>
      </c>
      <c r="AG1484" s="19" t="s">
        <v>2360</v>
      </c>
      <c r="AH1484" s="19" t="s">
        <v>1499</v>
      </c>
      <c r="AI1484" s="19" t="s">
        <v>1500</v>
      </c>
      <c r="AJ1484" s="45">
        <v>0</v>
      </c>
      <c r="AK1484" s="45">
        <v>0</v>
      </c>
      <c r="AL1484" s="19" t="s">
        <v>1501</v>
      </c>
      <c r="AM1484" s="46">
        <v>25960.606</v>
      </c>
      <c r="AN1484" s="46">
        <v>17020.606</v>
      </c>
      <c r="AO1484" s="46">
        <v>8940</v>
      </c>
      <c r="AP1484" s="45">
        <v>234.6</v>
      </c>
      <c r="AQ1484" s="45"/>
      <c r="AR1484" s="45" t="str">
        <f>IFERROR(VLOOKUP(AB1484,'Pedidos marco'!$A$1:$D$10000,4,0)," ")</f>
        <v xml:space="preserve"> </v>
      </c>
      <c r="AS1484" s="45">
        <f t="shared" si="161"/>
        <v>8</v>
      </c>
      <c r="AT1484" s="45" t="str">
        <f t="shared" si="162"/>
        <v>08</v>
      </c>
      <c r="AU1484" s="47">
        <v>17</v>
      </c>
      <c r="AV1484" s="19" t="str">
        <f t="shared" si="163"/>
        <v>04 April</v>
      </c>
      <c r="AW1484" s="19">
        <f t="shared" si="164"/>
        <v>0.69</v>
      </c>
      <c r="AX1484" s="19">
        <f t="shared" si="165"/>
        <v>13.799999999999999</v>
      </c>
      <c r="AY1484" s="19" t="e">
        <f>VLOOKUP(AG1484,Cías!$A$1:$E$10000,5,0)</f>
        <v>#N/A</v>
      </c>
      <c r="AZ1484" s="19" t="str">
        <f t="shared" si="166"/>
        <v>1018725</v>
      </c>
      <c r="BA1484" s="19" t="str">
        <f t="shared" si="167"/>
        <v>TRANSPORTE DE CARGA PESADA</v>
      </c>
      <c r="BB1484" s="19" t="e">
        <f>VLOOKUP(AG1484,Cías!$A$1:$E$10000,3,0)</f>
        <v>#N/A</v>
      </c>
      <c r="BC1484" s="19"/>
      <c r="BD1484" s="19"/>
      <c r="BE1484" s="19"/>
      <c r="BF1484" s="19"/>
      <c r="BG1484" s="19"/>
      <c r="BH1484" s="19"/>
      <c r="BI1484" s="19"/>
      <c r="BJ1484" s="19"/>
    </row>
    <row r="1485" spans="1:62" ht="15" x14ac:dyDescent="0.2">
      <c r="A1485" s="19" t="s">
        <v>13759</v>
      </c>
      <c r="B1485" s="19" t="s">
        <v>1479</v>
      </c>
      <c r="C1485" s="43">
        <v>44659</v>
      </c>
      <c r="D1485" s="44">
        <v>0.74583333333333002</v>
      </c>
      <c r="E1485" s="19" t="s">
        <v>13764</v>
      </c>
      <c r="F1485" s="19" t="s">
        <v>1481</v>
      </c>
      <c r="G1485" s="19" t="s">
        <v>1481</v>
      </c>
      <c r="H1485" s="45">
        <v>0</v>
      </c>
      <c r="I1485" s="45">
        <v>0</v>
      </c>
      <c r="J1485" s="19" t="s">
        <v>1482</v>
      </c>
      <c r="K1485" s="19" t="s">
        <v>13765</v>
      </c>
      <c r="L1485" s="19" t="s">
        <v>13766</v>
      </c>
      <c r="M1485" s="19" t="s">
        <v>13767</v>
      </c>
      <c r="N1485" s="19" t="s">
        <v>13759</v>
      </c>
      <c r="O1485" s="19" t="s">
        <v>367</v>
      </c>
      <c r="P1485" s="19" t="s">
        <v>368</v>
      </c>
      <c r="Q1485" s="46">
        <v>320</v>
      </c>
      <c r="R1485" s="19" t="s">
        <v>1544</v>
      </c>
      <c r="S1485" s="19" t="s">
        <v>2353</v>
      </c>
      <c r="T1485" s="19" t="s">
        <v>2354</v>
      </c>
      <c r="U1485" s="19" t="s">
        <v>12416</v>
      </c>
      <c r="V1485" s="19" t="s">
        <v>12417</v>
      </c>
      <c r="W1485" s="19" t="s">
        <v>1548</v>
      </c>
      <c r="X1485" s="19" t="s">
        <v>12418</v>
      </c>
      <c r="Y1485" s="19" t="s">
        <v>1550</v>
      </c>
      <c r="Z1485" s="19" t="s">
        <v>1551</v>
      </c>
      <c r="AA1485" s="46">
        <v>178</v>
      </c>
      <c r="AB1485" s="19" t="s">
        <v>578</v>
      </c>
      <c r="AC1485" s="19" t="s">
        <v>313</v>
      </c>
      <c r="AD1485" s="19" t="s">
        <v>2358</v>
      </c>
      <c r="AE1485" s="19" t="s">
        <v>2359</v>
      </c>
      <c r="AF1485" s="19" t="s">
        <v>1592</v>
      </c>
      <c r="AG1485" s="19" t="s">
        <v>2360</v>
      </c>
      <c r="AH1485" s="19" t="s">
        <v>1499</v>
      </c>
      <c r="AI1485" s="19" t="s">
        <v>1500</v>
      </c>
      <c r="AJ1485" s="45">
        <v>0</v>
      </c>
      <c r="AK1485" s="45">
        <v>0</v>
      </c>
      <c r="AL1485" s="19" t="s">
        <v>1501</v>
      </c>
      <c r="AM1485" s="46">
        <v>24959.394</v>
      </c>
      <c r="AN1485" s="46">
        <v>16019.394</v>
      </c>
      <c r="AO1485" s="46">
        <v>8940</v>
      </c>
      <c r="AP1485" s="45">
        <v>220.8</v>
      </c>
      <c r="AQ1485" s="45"/>
      <c r="AR1485" s="45" t="str">
        <f>IFERROR(VLOOKUP(AB1485,'Pedidos marco'!$A$1:$D$10000,4,0)," ")</f>
        <v xml:space="preserve"> </v>
      </c>
      <c r="AS1485" s="45">
        <f t="shared" si="161"/>
        <v>8</v>
      </c>
      <c r="AT1485" s="45" t="str">
        <f t="shared" si="162"/>
        <v>08</v>
      </c>
      <c r="AU1485" s="47">
        <v>16</v>
      </c>
      <c r="AV1485" s="19" t="str">
        <f t="shared" si="163"/>
        <v>04 April</v>
      </c>
      <c r="AW1485" s="19">
        <f t="shared" si="164"/>
        <v>0.69000000000000006</v>
      </c>
      <c r="AX1485" s="19">
        <f t="shared" si="165"/>
        <v>13.8</v>
      </c>
      <c r="AY1485" s="19" t="e">
        <f>VLOOKUP(AG1485,Cías!$A$1:$E$10000,5,0)</f>
        <v>#N/A</v>
      </c>
      <c r="AZ1485" s="19" t="str">
        <f t="shared" si="166"/>
        <v>1018725</v>
      </c>
      <c r="BA1485" s="19" t="str">
        <f t="shared" si="167"/>
        <v>TRANSPORTE DE CARGA PESADA</v>
      </c>
      <c r="BB1485" s="19" t="e">
        <f>VLOOKUP(AG1485,Cías!$A$1:$E$10000,3,0)</f>
        <v>#N/A</v>
      </c>
      <c r="BC1485" s="19"/>
      <c r="BD1485" s="19"/>
      <c r="BE1485" s="19"/>
      <c r="BF1485" s="19"/>
      <c r="BG1485" s="19"/>
      <c r="BH1485" s="19"/>
      <c r="BI1485" s="19"/>
      <c r="BJ1485" s="19"/>
    </row>
    <row r="1486" spans="1:62" ht="15" x14ac:dyDescent="0.2">
      <c r="A1486" s="19" t="s">
        <v>13768</v>
      </c>
      <c r="B1486" s="19" t="s">
        <v>1479</v>
      </c>
      <c r="C1486" s="43">
        <v>44659</v>
      </c>
      <c r="D1486" s="44">
        <v>0.74652777777778001</v>
      </c>
      <c r="E1486" s="19" t="s">
        <v>13769</v>
      </c>
      <c r="F1486" s="19" t="s">
        <v>13770</v>
      </c>
      <c r="G1486" s="19" t="s">
        <v>13771</v>
      </c>
      <c r="H1486" s="45">
        <v>2304.9</v>
      </c>
      <c r="I1486" s="45">
        <v>2584.27</v>
      </c>
      <c r="J1486" s="19" t="s">
        <v>1560</v>
      </c>
      <c r="K1486" s="19" t="s">
        <v>13772</v>
      </c>
      <c r="L1486" s="19" t="s">
        <v>13773</v>
      </c>
      <c r="M1486" s="19" t="s">
        <v>13774</v>
      </c>
      <c r="N1486" s="19" t="s">
        <v>13768</v>
      </c>
      <c r="O1486" s="19" t="s">
        <v>367</v>
      </c>
      <c r="P1486" s="19" t="s">
        <v>368</v>
      </c>
      <c r="Q1486" s="46">
        <v>360</v>
      </c>
      <c r="R1486" s="19" t="s">
        <v>1544</v>
      </c>
      <c r="S1486" s="19" t="s">
        <v>1696</v>
      </c>
      <c r="T1486" s="19" t="s">
        <v>72</v>
      </c>
      <c r="U1486" s="19" t="s">
        <v>13775</v>
      </c>
      <c r="V1486" s="19" t="s">
        <v>13776</v>
      </c>
      <c r="W1486" s="19" t="s">
        <v>1548</v>
      </c>
      <c r="X1486" s="19" t="s">
        <v>13777</v>
      </c>
      <c r="Y1486" s="19" t="s">
        <v>1684</v>
      </c>
      <c r="Z1486" s="19" t="s">
        <v>1685</v>
      </c>
      <c r="AA1486" s="46">
        <v>198</v>
      </c>
      <c r="AB1486" s="19" t="s">
        <v>461</v>
      </c>
      <c r="AC1486" s="19" t="s">
        <v>72</v>
      </c>
      <c r="AD1486" s="19" t="s">
        <v>1728</v>
      </c>
      <c r="AE1486" s="19" t="s">
        <v>1729</v>
      </c>
      <c r="AF1486" s="19" t="s">
        <v>1554</v>
      </c>
      <c r="AG1486" s="19" t="s">
        <v>1730</v>
      </c>
      <c r="AH1486" s="19" t="s">
        <v>1499</v>
      </c>
      <c r="AI1486" s="19" t="s">
        <v>1500</v>
      </c>
      <c r="AJ1486" s="45">
        <v>0</v>
      </c>
      <c r="AK1486" s="45">
        <v>0</v>
      </c>
      <c r="AL1486" s="19" t="s">
        <v>1501</v>
      </c>
      <c r="AM1486" s="46">
        <v>27360</v>
      </c>
      <c r="AN1486" s="46">
        <v>18040</v>
      </c>
      <c r="AO1486" s="46">
        <v>9320</v>
      </c>
      <c r="AP1486" s="45">
        <v>266.39999999999998</v>
      </c>
      <c r="AQ1486" s="45"/>
      <c r="AR1486" s="45" t="str">
        <f>IFERROR(VLOOKUP(AB1486,'Pedidos marco'!$A$1:$D$10000,4,0)," ")</f>
        <v xml:space="preserve"> </v>
      </c>
      <c r="AS1486" s="45">
        <f t="shared" si="161"/>
        <v>8</v>
      </c>
      <c r="AT1486" s="45" t="str">
        <f t="shared" si="162"/>
        <v>08</v>
      </c>
      <c r="AU1486" s="47">
        <v>18</v>
      </c>
      <c r="AV1486" s="19" t="str">
        <f t="shared" si="163"/>
        <v>04 April</v>
      </c>
      <c r="AW1486" s="19">
        <f t="shared" si="164"/>
        <v>0.74</v>
      </c>
      <c r="AX1486" s="19">
        <f t="shared" si="165"/>
        <v>14.799999999999999</v>
      </c>
      <c r="AY1486" s="19" t="e">
        <f>VLOOKUP(AG1486,Cías!$A$1:$E$10000,5,0)</f>
        <v>#N/A</v>
      </c>
      <c r="AZ1486" s="19" t="str">
        <f t="shared" si="166"/>
        <v>1013388</v>
      </c>
      <c r="BA1486" s="19" t="str">
        <f t="shared" si="167"/>
        <v>CAMPAÑA MALDONADO BLANCA CECILIA</v>
      </c>
      <c r="BB1486" s="19" t="e">
        <f>VLOOKUP(AG1486,Cías!$A$1:$E$10000,3,0)</f>
        <v>#N/A</v>
      </c>
      <c r="BC1486" s="19"/>
      <c r="BD1486" s="19"/>
      <c r="BE1486" s="19"/>
      <c r="BF1486" s="19"/>
      <c r="BG1486" s="19"/>
      <c r="BH1486" s="19"/>
      <c r="BI1486" s="19"/>
      <c r="BJ1486" s="19"/>
    </row>
    <row r="1487" spans="1:62" ht="15" x14ac:dyDescent="0.2">
      <c r="A1487" s="19" t="s">
        <v>13778</v>
      </c>
      <c r="B1487" s="19" t="s">
        <v>1479</v>
      </c>
      <c r="C1487" s="43">
        <v>44659</v>
      </c>
      <c r="D1487" s="44">
        <v>0.74861111111111001</v>
      </c>
      <c r="E1487" s="19" t="s">
        <v>13779</v>
      </c>
      <c r="F1487" s="19" t="s">
        <v>13780</v>
      </c>
      <c r="G1487" s="19" t="s">
        <v>13781</v>
      </c>
      <c r="H1487" s="45">
        <v>3014</v>
      </c>
      <c r="I1487" s="45">
        <v>3379.32</v>
      </c>
      <c r="J1487" s="19" t="s">
        <v>1560</v>
      </c>
      <c r="K1487" s="19" t="s">
        <v>13782</v>
      </c>
      <c r="L1487" s="19" t="s">
        <v>13783</v>
      </c>
      <c r="M1487" s="19" t="s">
        <v>13784</v>
      </c>
      <c r="N1487" s="19" t="s">
        <v>13778</v>
      </c>
      <c r="O1487" s="19" t="s">
        <v>371</v>
      </c>
      <c r="P1487" s="19" t="s">
        <v>372</v>
      </c>
      <c r="Q1487" s="46">
        <v>440</v>
      </c>
      <c r="R1487" s="19" t="s">
        <v>1544</v>
      </c>
      <c r="S1487" s="19" t="s">
        <v>1736</v>
      </c>
      <c r="T1487" s="19" t="s">
        <v>1737</v>
      </c>
      <c r="U1487" s="19" t="s">
        <v>2774</v>
      </c>
      <c r="V1487" s="19" t="s">
        <v>2775</v>
      </c>
      <c r="W1487" s="19" t="s">
        <v>1865</v>
      </c>
      <c r="X1487" s="19" t="s">
        <v>2776</v>
      </c>
      <c r="Y1487" s="19" t="s">
        <v>1867</v>
      </c>
      <c r="Z1487" s="19" t="s">
        <v>1868</v>
      </c>
      <c r="AA1487" s="46">
        <v>30</v>
      </c>
      <c r="AB1487" s="19" t="s">
        <v>2494</v>
      </c>
      <c r="AC1487" s="19" t="s">
        <v>1426</v>
      </c>
      <c r="AD1487" s="19" t="s">
        <v>2495</v>
      </c>
      <c r="AE1487" s="19" t="s">
        <v>2496</v>
      </c>
      <c r="AF1487" s="19" t="s">
        <v>1719</v>
      </c>
      <c r="AG1487" s="19" t="s">
        <v>2497</v>
      </c>
      <c r="AH1487" s="19" t="s">
        <v>1594</v>
      </c>
      <c r="AI1487" s="19" t="s">
        <v>1595</v>
      </c>
      <c r="AJ1487" s="45">
        <v>0.05</v>
      </c>
      <c r="AK1487" s="45">
        <v>22</v>
      </c>
      <c r="AL1487" s="19" t="s">
        <v>1501</v>
      </c>
      <c r="AM1487" s="46">
        <v>30116.667000000001</v>
      </c>
      <c r="AN1487" s="46">
        <v>22036.667000000001</v>
      </c>
      <c r="AO1487" s="46">
        <v>8080</v>
      </c>
      <c r="AP1487" s="45">
        <v>83.6</v>
      </c>
      <c r="AQ1487" s="45"/>
      <c r="AR1487" s="45" t="str">
        <f>IFERROR(VLOOKUP(AB1487,'Pedidos marco'!$A$1:$D$10000,4,0)," ")</f>
        <v xml:space="preserve"> </v>
      </c>
      <c r="AS1487" s="45">
        <f t="shared" si="161"/>
        <v>8</v>
      </c>
      <c r="AT1487" s="45" t="str">
        <f t="shared" si="162"/>
        <v>08</v>
      </c>
      <c r="AU1487" s="47">
        <v>22</v>
      </c>
      <c r="AV1487" s="19" t="str">
        <f t="shared" si="163"/>
        <v>04 April</v>
      </c>
      <c r="AW1487" s="19">
        <f t="shared" si="164"/>
        <v>0.18999999999999997</v>
      </c>
      <c r="AX1487" s="19">
        <f t="shared" si="165"/>
        <v>3.8</v>
      </c>
      <c r="AY1487" s="19" t="e">
        <f>VLOOKUP(AG1487,Cías!$A$1:$E$10000,5,0)</f>
        <v>#N/A</v>
      </c>
      <c r="AZ1487" s="19" t="str">
        <f t="shared" si="166"/>
        <v>1021911</v>
      </c>
      <c r="BA1487" s="19" t="str">
        <f t="shared" si="167"/>
        <v>MORALES GORDILLO VICENTE PATRICIO</v>
      </c>
      <c r="BB1487" s="19" t="e">
        <f>VLOOKUP(AG1487,Cías!$A$1:$E$10000,3,0)</f>
        <v>#N/A</v>
      </c>
      <c r="BC1487" s="19"/>
      <c r="BD1487" s="19"/>
      <c r="BE1487" s="19"/>
      <c r="BF1487" s="19"/>
      <c r="BG1487" s="19"/>
      <c r="BH1487" s="19"/>
      <c r="BI1487" s="19"/>
      <c r="BJ1487" s="19"/>
    </row>
    <row r="1488" spans="1:62" ht="15" x14ac:dyDescent="0.2">
      <c r="A1488" s="19" t="s">
        <v>13778</v>
      </c>
      <c r="B1488" s="19" t="s">
        <v>1479</v>
      </c>
      <c r="C1488" s="43">
        <v>44659</v>
      </c>
      <c r="D1488" s="44">
        <v>0.74861111111111001</v>
      </c>
      <c r="E1488" s="19" t="s">
        <v>13785</v>
      </c>
      <c r="F1488" s="19" t="s">
        <v>13786</v>
      </c>
      <c r="G1488" s="19" t="s">
        <v>13787</v>
      </c>
      <c r="H1488" s="45">
        <v>271.2</v>
      </c>
      <c r="I1488" s="45">
        <v>304.07</v>
      </c>
      <c r="J1488" s="19" t="s">
        <v>1560</v>
      </c>
      <c r="K1488" s="19" t="s">
        <v>13782</v>
      </c>
      <c r="L1488" s="19" t="s">
        <v>13788</v>
      </c>
      <c r="M1488" s="19" t="s">
        <v>13789</v>
      </c>
      <c r="N1488" s="19" t="s">
        <v>13778</v>
      </c>
      <c r="O1488" s="19" t="s">
        <v>367</v>
      </c>
      <c r="P1488" s="19" t="s">
        <v>368</v>
      </c>
      <c r="Q1488" s="46">
        <v>40</v>
      </c>
      <c r="R1488" s="19" t="s">
        <v>1544</v>
      </c>
      <c r="S1488" s="19" t="s">
        <v>1736</v>
      </c>
      <c r="T1488" s="19" t="s">
        <v>1737</v>
      </c>
      <c r="U1488" s="19" t="s">
        <v>2774</v>
      </c>
      <c r="V1488" s="19" t="s">
        <v>2775</v>
      </c>
      <c r="W1488" s="19" t="s">
        <v>1865</v>
      </c>
      <c r="X1488" s="19" t="s">
        <v>2776</v>
      </c>
      <c r="Y1488" s="19" t="s">
        <v>1867</v>
      </c>
      <c r="Z1488" s="19" t="s">
        <v>1868</v>
      </c>
      <c r="AA1488" s="46">
        <v>30</v>
      </c>
      <c r="AB1488" s="19" t="s">
        <v>2494</v>
      </c>
      <c r="AC1488" s="19" t="s">
        <v>1426</v>
      </c>
      <c r="AD1488" s="19" t="s">
        <v>2495</v>
      </c>
      <c r="AE1488" s="19" t="s">
        <v>2496</v>
      </c>
      <c r="AF1488" s="19" t="s">
        <v>1719</v>
      </c>
      <c r="AG1488" s="19" t="s">
        <v>2497</v>
      </c>
      <c r="AH1488" s="19" t="s">
        <v>1594</v>
      </c>
      <c r="AI1488" s="19" t="s">
        <v>1595</v>
      </c>
      <c r="AJ1488" s="45">
        <v>0.05</v>
      </c>
      <c r="AK1488" s="45">
        <v>2</v>
      </c>
      <c r="AL1488" s="19" t="s">
        <v>1501</v>
      </c>
      <c r="AM1488" s="46">
        <v>10083.333000000001</v>
      </c>
      <c r="AN1488" s="46">
        <v>2003.3330000000001</v>
      </c>
      <c r="AO1488" s="46">
        <v>8080</v>
      </c>
      <c r="AP1488" s="45">
        <v>7.6</v>
      </c>
      <c r="AQ1488" s="45"/>
      <c r="AR1488" s="45" t="str">
        <f>IFERROR(VLOOKUP(AB1488,'Pedidos marco'!$A$1:$D$10000,4,0)," ")</f>
        <v xml:space="preserve"> </v>
      </c>
      <c r="AS1488" s="45">
        <f t="shared" si="161"/>
        <v>8</v>
      </c>
      <c r="AT1488" s="45" t="str">
        <f t="shared" si="162"/>
        <v>08</v>
      </c>
      <c r="AU1488" s="47">
        <v>2</v>
      </c>
      <c r="AV1488" s="19" t="str">
        <f t="shared" si="163"/>
        <v>04 April</v>
      </c>
      <c r="AW1488" s="19">
        <f t="shared" si="164"/>
        <v>0.19</v>
      </c>
      <c r="AX1488" s="19">
        <f t="shared" si="165"/>
        <v>3.8</v>
      </c>
      <c r="AY1488" s="19" t="e">
        <f>VLOOKUP(AG1488,Cías!$A$1:$E$10000,5,0)</f>
        <v>#N/A</v>
      </c>
      <c r="AZ1488" s="19" t="str">
        <f t="shared" si="166"/>
        <v>1021911</v>
      </c>
      <c r="BA1488" s="19" t="str">
        <f t="shared" si="167"/>
        <v>MORALES GORDILLO VICENTE PATRICIO</v>
      </c>
      <c r="BB1488" s="19" t="e">
        <f>VLOOKUP(AG1488,Cías!$A$1:$E$10000,3,0)</f>
        <v>#N/A</v>
      </c>
      <c r="BC1488" s="19"/>
      <c r="BD1488" s="19"/>
      <c r="BE1488" s="19"/>
      <c r="BF1488" s="19"/>
      <c r="BG1488" s="19"/>
      <c r="BH1488" s="19"/>
      <c r="BI1488" s="19"/>
      <c r="BJ1488" s="19"/>
    </row>
    <row r="1489" spans="1:62" ht="15" x14ac:dyDescent="0.2">
      <c r="A1489" s="19" t="s">
        <v>13790</v>
      </c>
      <c r="B1489" s="19" t="s">
        <v>1479</v>
      </c>
      <c r="C1489" s="43">
        <v>44659</v>
      </c>
      <c r="D1489" s="44">
        <v>0.75</v>
      </c>
      <c r="E1489" s="19" t="s">
        <v>13791</v>
      </c>
      <c r="F1489" s="19" t="s">
        <v>13792</v>
      </c>
      <c r="G1489" s="19" t="s">
        <v>13793</v>
      </c>
      <c r="H1489" s="45">
        <v>1080</v>
      </c>
      <c r="I1489" s="45">
        <v>1210.9000000000001</v>
      </c>
      <c r="J1489" s="19" t="s">
        <v>1560</v>
      </c>
      <c r="K1489" s="19" t="s">
        <v>13794</v>
      </c>
      <c r="L1489" s="19" t="s">
        <v>13795</v>
      </c>
      <c r="M1489" s="19" t="s">
        <v>13796</v>
      </c>
      <c r="N1489" s="19" t="s">
        <v>13790</v>
      </c>
      <c r="O1489" s="19" t="s">
        <v>371</v>
      </c>
      <c r="P1489" s="19" t="s">
        <v>372</v>
      </c>
      <c r="Q1489" s="46">
        <v>160</v>
      </c>
      <c r="R1489" s="19" t="s">
        <v>1544</v>
      </c>
      <c r="S1489" s="19" t="s">
        <v>1736</v>
      </c>
      <c r="T1489" s="19" t="s">
        <v>1737</v>
      </c>
      <c r="U1489" s="19" t="s">
        <v>13797</v>
      </c>
      <c r="V1489" s="19" t="s">
        <v>13798</v>
      </c>
      <c r="W1489" s="19" t="s">
        <v>13799</v>
      </c>
      <c r="X1489" s="19" t="s">
        <v>13800</v>
      </c>
      <c r="Y1489" s="19" t="s">
        <v>13801</v>
      </c>
      <c r="Z1489" s="19" t="s">
        <v>13802</v>
      </c>
      <c r="AA1489" s="46">
        <v>78</v>
      </c>
      <c r="AB1489" s="19" t="s">
        <v>536</v>
      </c>
      <c r="AC1489" s="19" t="s">
        <v>224</v>
      </c>
      <c r="AD1489" s="19" t="s">
        <v>2408</v>
      </c>
      <c r="AE1489" s="19" t="s">
        <v>2409</v>
      </c>
      <c r="AF1489" s="19" t="s">
        <v>1554</v>
      </c>
      <c r="AG1489" s="19" t="s">
        <v>2410</v>
      </c>
      <c r="AH1489" s="19" t="s">
        <v>1499</v>
      </c>
      <c r="AI1489" s="19" t="s">
        <v>1500</v>
      </c>
      <c r="AJ1489" s="45">
        <v>0</v>
      </c>
      <c r="AK1489" s="45">
        <v>0</v>
      </c>
      <c r="AL1489" s="19" t="s">
        <v>1501</v>
      </c>
      <c r="AM1489" s="46">
        <v>11054.445</v>
      </c>
      <c r="AN1489" s="46">
        <v>8017.7780000000002</v>
      </c>
      <c r="AO1489" s="46">
        <v>3036.6669999999999</v>
      </c>
      <c r="AP1489" s="45">
        <v>65.599999999999994</v>
      </c>
      <c r="AQ1489" s="45"/>
      <c r="AR1489" s="45" t="str">
        <f>IFERROR(VLOOKUP(AB1489,'Pedidos marco'!$A$1:$D$10000,4,0)," ")</f>
        <v xml:space="preserve"> </v>
      </c>
      <c r="AS1489" s="45">
        <f t="shared" si="161"/>
        <v>8</v>
      </c>
      <c r="AT1489" s="45" t="str">
        <f t="shared" si="162"/>
        <v>08</v>
      </c>
      <c r="AU1489" s="47">
        <v>8</v>
      </c>
      <c r="AV1489" s="19" t="str">
        <f t="shared" si="163"/>
        <v>04 April</v>
      </c>
      <c r="AW1489" s="19">
        <f t="shared" si="164"/>
        <v>0.41</v>
      </c>
      <c r="AX1489" s="19">
        <f t="shared" si="165"/>
        <v>8.1999999999999993</v>
      </c>
      <c r="AY1489" s="19" t="e">
        <f>VLOOKUP(AG1489,Cías!$A$1:$E$10000,5,0)</f>
        <v>#N/A</v>
      </c>
      <c r="AZ1489" s="19" t="str">
        <f t="shared" si="166"/>
        <v>1014339</v>
      </c>
      <c r="BA1489" s="19" t="str">
        <f t="shared" si="167"/>
        <v>NICOLALDE FLORES MILTON FABIAN</v>
      </c>
      <c r="BB1489" s="19" t="e">
        <f>VLOOKUP(AG1489,Cías!$A$1:$E$10000,3,0)</f>
        <v>#N/A</v>
      </c>
      <c r="BC1489" s="19"/>
      <c r="BD1489" s="19"/>
      <c r="BE1489" s="19"/>
      <c r="BF1489" s="19"/>
      <c r="BG1489" s="19"/>
      <c r="BH1489" s="19"/>
      <c r="BI1489" s="19"/>
      <c r="BJ1489" s="19"/>
    </row>
    <row r="1490" spans="1:62" ht="15" x14ac:dyDescent="0.2">
      <c r="A1490" s="19" t="s">
        <v>13790</v>
      </c>
      <c r="B1490" s="19" t="s">
        <v>1479</v>
      </c>
      <c r="C1490" s="43">
        <v>44659</v>
      </c>
      <c r="D1490" s="44">
        <v>0.75</v>
      </c>
      <c r="E1490" s="19" t="s">
        <v>13803</v>
      </c>
      <c r="F1490" s="19" t="s">
        <v>13804</v>
      </c>
      <c r="G1490" s="19" t="s">
        <v>13805</v>
      </c>
      <c r="H1490" s="45">
        <v>734.4</v>
      </c>
      <c r="I1490" s="45">
        <v>823.42</v>
      </c>
      <c r="J1490" s="19" t="s">
        <v>1560</v>
      </c>
      <c r="K1490" s="19" t="s">
        <v>13794</v>
      </c>
      <c r="L1490" s="19" t="s">
        <v>13806</v>
      </c>
      <c r="M1490" s="19" t="s">
        <v>13807</v>
      </c>
      <c r="N1490" s="19" t="s">
        <v>13790</v>
      </c>
      <c r="O1490" s="19" t="s">
        <v>369</v>
      </c>
      <c r="P1490" s="19" t="s">
        <v>370</v>
      </c>
      <c r="Q1490" s="46">
        <v>120</v>
      </c>
      <c r="R1490" s="19" t="s">
        <v>1544</v>
      </c>
      <c r="S1490" s="19" t="s">
        <v>1736</v>
      </c>
      <c r="T1490" s="19" t="s">
        <v>1737</v>
      </c>
      <c r="U1490" s="19" t="s">
        <v>13797</v>
      </c>
      <c r="V1490" s="19" t="s">
        <v>13798</v>
      </c>
      <c r="W1490" s="19" t="s">
        <v>13799</v>
      </c>
      <c r="X1490" s="19" t="s">
        <v>13800</v>
      </c>
      <c r="Y1490" s="19" t="s">
        <v>13801</v>
      </c>
      <c r="Z1490" s="19" t="s">
        <v>13802</v>
      </c>
      <c r="AA1490" s="46">
        <v>78</v>
      </c>
      <c r="AB1490" s="19" t="s">
        <v>536</v>
      </c>
      <c r="AC1490" s="19" t="s">
        <v>224</v>
      </c>
      <c r="AD1490" s="19" t="s">
        <v>2408</v>
      </c>
      <c r="AE1490" s="19" t="s">
        <v>2409</v>
      </c>
      <c r="AF1490" s="19" t="s">
        <v>1554</v>
      </c>
      <c r="AG1490" s="19" t="s">
        <v>2410</v>
      </c>
      <c r="AH1490" s="19" t="s">
        <v>1499</v>
      </c>
      <c r="AI1490" s="19" t="s">
        <v>1500</v>
      </c>
      <c r="AJ1490" s="45">
        <v>0</v>
      </c>
      <c r="AK1490" s="45">
        <v>0</v>
      </c>
      <c r="AL1490" s="19" t="s">
        <v>1501</v>
      </c>
      <c r="AM1490" s="46">
        <v>9050</v>
      </c>
      <c r="AN1490" s="46">
        <v>6013.3329999999996</v>
      </c>
      <c r="AO1490" s="46">
        <v>3036.6669999999999</v>
      </c>
      <c r="AP1490" s="45">
        <v>49.2</v>
      </c>
      <c r="AQ1490" s="45"/>
      <c r="AR1490" s="45" t="str">
        <f>IFERROR(VLOOKUP(AB1490,'Pedidos marco'!$A$1:$D$10000,4,0)," ")</f>
        <v xml:space="preserve"> </v>
      </c>
      <c r="AS1490" s="45">
        <f t="shared" si="161"/>
        <v>8</v>
      </c>
      <c r="AT1490" s="45" t="str">
        <f t="shared" si="162"/>
        <v>08</v>
      </c>
      <c r="AU1490" s="47">
        <v>6</v>
      </c>
      <c r="AV1490" s="19" t="str">
        <f t="shared" si="163"/>
        <v>04 April</v>
      </c>
      <c r="AW1490" s="19">
        <f t="shared" si="164"/>
        <v>0.41000000000000003</v>
      </c>
      <c r="AX1490" s="19">
        <f t="shared" si="165"/>
        <v>8.2000000000000011</v>
      </c>
      <c r="AY1490" s="19" t="e">
        <f>VLOOKUP(AG1490,Cías!$A$1:$E$10000,5,0)</f>
        <v>#N/A</v>
      </c>
      <c r="AZ1490" s="19" t="str">
        <f t="shared" si="166"/>
        <v>1014339</v>
      </c>
      <c r="BA1490" s="19" t="str">
        <f t="shared" si="167"/>
        <v>NICOLALDE FLORES MILTON FABIAN</v>
      </c>
      <c r="BB1490" s="19" t="e">
        <f>VLOOKUP(AG1490,Cías!$A$1:$E$10000,3,0)</f>
        <v>#N/A</v>
      </c>
      <c r="BC1490" s="19"/>
      <c r="BD1490" s="19"/>
      <c r="BE1490" s="19"/>
      <c r="BF1490" s="19"/>
      <c r="BG1490" s="19"/>
      <c r="BH1490" s="19"/>
      <c r="BI1490" s="19"/>
      <c r="BJ1490" s="19"/>
    </row>
    <row r="1491" spans="1:62" ht="15" x14ac:dyDescent="0.2">
      <c r="A1491" s="19" t="s">
        <v>13790</v>
      </c>
      <c r="B1491" s="19" t="s">
        <v>1479</v>
      </c>
      <c r="C1491" s="43">
        <v>44659</v>
      </c>
      <c r="D1491" s="44">
        <v>0.75</v>
      </c>
      <c r="E1491" s="19" t="s">
        <v>13808</v>
      </c>
      <c r="F1491" s="19" t="s">
        <v>13809</v>
      </c>
      <c r="G1491" s="19" t="s">
        <v>13810</v>
      </c>
      <c r="H1491" s="45">
        <v>534.4</v>
      </c>
      <c r="I1491" s="45">
        <v>599.16999999999996</v>
      </c>
      <c r="J1491" s="19" t="s">
        <v>1560</v>
      </c>
      <c r="K1491" s="19" t="s">
        <v>13794</v>
      </c>
      <c r="L1491" s="19" t="s">
        <v>13811</v>
      </c>
      <c r="M1491" s="19" t="s">
        <v>13812</v>
      </c>
      <c r="N1491" s="19" t="s">
        <v>13790</v>
      </c>
      <c r="O1491" s="19" t="s">
        <v>367</v>
      </c>
      <c r="P1491" s="19" t="s">
        <v>368</v>
      </c>
      <c r="Q1491" s="46">
        <v>80</v>
      </c>
      <c r="R1491" s="19" t="s">
        <v>1544</v>
      </c>
      <c r="S1491" s="19" t="s">
        <v>1736</v>
      </c>
      <c r="T1491" s="19" t="s">
        <v>1737</v>
      </c>
      <c r="U1491" s="19" t="s">
        <v>13797</v>
      </c>
      <c r="V1491" s="19" t="s">
        <v>13798</v>
      </c>
      <c r="W1491" s="19" t="s">
        <v>13799</v>
      </c>
      <c r="X1491" s="19" t="s">
        <v>13800</v>
      </c>
      <c r="Y1491" s="19" t="s">
        <v>13801</v>
      </c>
      <c r="Z1491" s="19" t="s">
        <v>13802</v>
      </c>
      <c r="AA1491" s="46">
        <v>78</v>
      </c>
      <c r="AB1491" s="19" t="s">
        <v>536</v>
      </c>
      <c r="AC1491" s="19" t="s">
        <v>224</v>
      </c>
      <c r="AD1491" s="19" t="s">
        <v>2408</v>
      </c>
      <c r="AE1491" s="19" t="s">
        <v>2409</v>
      </c>
      <c r="AF1491" s="19" t="s">
        <v>1554</v>
      </c>
      <c r="AG1491" s="19" t="s">
        <v>2410</v>
      </c>
      <c r="AH1491" s="19" t="s">
        <v>1499</v>
      </c>
      <c r="AI1491" s="19" t="s">
        <v>1500</v>
      </c>
      <c r="AJ1491" s="45">
        <v>0</v>
      </c>
      <c r="AK1491" s="45">
        <v>0</v>
      </c>
      <c r="AL1491" s="19" t="s">
        <v>1501</v>
      </c>
      <c r="AM1491" s="46">
        <v>7045.5559999999996</v>
      </c>
      <c r="AN1491" s="46">
        <v>4008.8890000000001</v>
      </c>
      <c r="AO1491" s="46">
        <v>3036.6669999999999</v>
      </c>
      <c r="AP1491" s="45">
        <v>32.799999999999997</v>
      </c>
      <c r="AQ1491" s="45"/>
      <c r="AR1491" s="45" t="str">
        <f>IFERROR(VLOOKUP(AB1491,'Pedidos marco'!$A$1:$D$10000,4,0)," ")</f>
        <v xml:space="preserve"> </v>
      </c>
      <c r="AS1491" s="45">
        <f t="shared" si="161"/>
        <v>8</v>
      </c>
      <c r="AT1491" s="45" t="str">
        <f t="shared" si="162"/>
        <v>08</v>
      </c>
      <c r="AU1491" s="47">
        <v>4</v>
      </c>
      <c r="AV1491" s="19" t="str">
        <f t="shared" si="163"/>
        <v>04 April</v>
      </c>
      <c r="AW1491" s="19">
        <f t="shared" si="164"/>
        <v>0.41</v>
      </c>
      <c r="AX1491" s="19">
        <f t="shared" si="165"/>
        <v>8.1999999999999993</v>
      </c>
      <c r="AY1491" s="19" t="e">
        <f>VLOOKUP(AG1491,Cías!$A$1:$E$10000,5,0)</f>
        <v>#N/A</v>
      </c>
      <c r="AZ1491" s="19" t="str">
        <f t="shared" si="166"/>
        <v>1014339</v>
      </c>
      <c r="BA1491" s="19" t="str">
        <f t="shared" si="167"/>
        <v>NICOLALDE FLORES MILTON FABIAN</v>
      </c>
      <c r="BB1491" s="19" t="e">
        <f>VLOOKUP(AG1491,Cías!$A$1:$E$10000,3,0)</f>
        <v>#N/A</v>
      </c>
      <c r="BC1491" s="19"/>
      <c r="BD1491" s="19"/>
      <c r="BE1491" s="19"/>
      <c r="BF1491" s="19"/>
      <c r="BG1491" s="19"/>
      <c r="BH1491" s="19"/>
      <c r="BI1491" s="19"/>
      <c r="BJ1491" s="19"/>
    </row>
    <row r="1492" spans="1:62" ht="15" x14ac:dyDescent="0.2">
      <c r="A1492" s="19" t="s">
        <v>13813</v>
      </c>
      <c r="B1492" s="19" t="s">
        <v>1479</v>
      </c>
      <c r="C1492" s="43">
        <v>44659</v>
      </c>
      <c r="D1492" s="44">
        <v>0.75208333333333</v>
      </c>
      <c r="E1492" s="19" t="s">
        <v>13814</v>
      </c>
      <c r="F1492" s="19" t="s">
        <v>13815</v>
      </c>
      <c r="G1492" s="19" t="s">
        <v>13816</v>
      </c>
      <c r="H1492" s="45">
        <v>3864</v>
      </c>
      <c r="I1492" s="45">
        <v>4332.34</v>
      </c>
      <c r="J1492" s="19" t="s">
        <v>1560</v>
      </c>
      <c r="K1492" s="19" t="s">
        <v>11721</v>
      </c>
      <c r="L1492" s="19" t="s">
        <v>13817</v>
      </c>
      <c r="M1492" s="19" t="s">
        <v>13818</v>
      </c>
      <c r="N1492" s="19" t="s">
        <v>13813</v>
      </c>
      <c r="O1492" s="19" t="s">
        <v>1486</v>
      </c>
      <c r="P1492" s="19" t="s">
        <v>1487</v>
      </c>
      <c r="Q1492" s="46">
        <v>32.200000000000003</v>
      </c>
      <c r="R1492" s="19" t="s">
        <v>1488</v>
      </c>
      <c r="S1492" s="19" t="s">
        <v>8781</v>
      </c>
      <c r="T1492" s="19" t="s">
        <v>8782</v>
      </c>
      <c r="U1492" s="19" t="s">
        <v>8783</v>
      </c>
      <c r="V1492" s="19" t="s">
        <v>8784</v>
      </c>
      <c r="W1492" s="19" t="s">
        <v>415</v>
      </c>
      <c r="X1492" s="19" t="s">
        <v>8785</v>
      </c>
      <c r="Y1492" s="19" t="s">
        <v>8786</v>
      </c>
      <c r="Z1492" s="19" t="s">
        <v>8787</v>
      </c>
      <c r="AA1492" s="46">
        <v>127</v>
      </c>
      <c r="AB1492" s="19" t="s">
        <v>473</v>
      </c>
      <c r="AC1492" s="19" t="s">
        <v>96</v>
      </c>
      <c r="AD1492" s="19" t="s">
        <v>1670</v>
      </c>
      <c r="AE1492" s="19" t="s">
        <v>1671</v>
      </c>
      <c r="AF1492" s="19" t="s">
        <v>1497</v>
      </c>
      <c r="AG1492" s="19" t="s">
        <v>1672</v>
      </c>
      <c r="AH1492" s="19" t="s">
        <v>1499</v>
      </c>
      <c r="AI1492" s="19" t="s">
        <v>1500</v>
      </c>
      <c r="AJ1492" s="45">
        <v>0</v>
      </c>
      <c r="AK1492" s="45">
        <v>0</v>
      </c>
      <c r="AL1492" s="19" t="s">
        <v>1501</v>
      </c>
      <c r="AM1492" s="46">
        <v>51850</v>
      </c>
      <c r="AN1492" s="46">
        <v>32200</v>
      </c>
      <c r="AO1492" s="46">
        <v>19650</v>
      </c>
      <c r="AP1492" s="45">
        <v>361.93</v>
      </c>
      <c r="AQ1492" s="45"/>
      <c r="AR1492" s="45" t="str">
        <f>IFERROR(VLOOKUP(AB1492,'Pedidos marco'!$A$1:$D$10000,4,0)," ")</f>
        <v xml:space="preserve"> </v>
      </c>
      <c r="AS1492" s="45">
        <f t="shared" si="161"/>
        <v>8</v>
      </c>
      <c r="AT1492" s="45" t="str">
        <f t="shared" si="162"/>
        <v>08</v>
      </c>
      <c r="AU1492" s="47">
        <v>32.200000000000003</v>
      </c>
      <c r="AV1492" s="19" t="str">
        <f t="shared" si="163"/>
        <v>04 April</v>
      </c>
      <c r="AW1492" s="19">
        <f t="shared" si="164"/>
        <v>11.240062111801242</v>
      </c>
      <c r="AX1492" s="19">
        <f t="shared" si="165"/>
        <v>11.240062111801242</v>
      </c>
      <c r="AY1492" s="19" t="e">
        <f>VLOOKUP(AG1492,Cías!$A$1:$E$10000,5,0)</f>
        <v>#N/A</v>
      </c>
      <c r="AZ1492" s="19" t="str">
        <f t="shared" si="166"/>
        <v>1013227</v>
      </c>
      <c r="BA1492" s="19" t="str">
        <f t="shared" si="167"/>
        <v>COMPAÑIA DE TRANSPORTE PESADO</v>
      </c>
      <c r="BB1492" s="19" t="e">
        <f>VLOOKUP(AG1492,Cías!$A$1:$E$10000,3,0)</f>
        <v>#N/A</v>
      </c>
      <c r="BC1492" s="19"/>
      <c r="BD1492" s="19"/>
      <c r="BE1492" s="19"/>
      <c r="BF1492" s="19"/>
      <c r="BG1492" s="19"/>
      <c r="BH1492" s="19"/>
      <c r="BI1492" s="19"/>
      <c r="BJ1492" s="19"/>
    </row>
    <row r="1493" spans="1:62" ht="15" x14ac:dyDescent="0.2">
      <c r="A1493" s="19" t="s">
        <v>13819</v>
      </c>
      <c r="B1493" s="19" t="s">
        <v>1479</v>
      </c>
      <c r="C1493" s="43">
        <v>44659</v>
      </c>
      <c r="D1493" s="44">
        <v>0.75416666666666998</v>
      </c>
      <c r="E1493" s="19" t="s">
        <v>13820</v>
      </c>
      <c r="F1493" s="19" t="s">
        <v>13821</v>
      </c>
      <c r="G1493" s="19" t="s">
        <v>13822</v>
      </c>
      <c r="H1493" s="45">
        <v>3238.68</v>
      </c>
      <c r="I1493" s="45">
        <v>3631.23</v>
      </c>
      <c r="J1493" s="19" t="s">
        <v>1560</v>
      </c>
      <c r="K1493" s="19" t="s">
        <v>13823</v>
      </c>
      <c r="L1493" s="19" t="s">
        <v>13824</v>
      </c>
      <c r="M1493" s="19" t="s">
        <v>13825</v>
      </c>
      <c r="N1493" s="19" t="s">
        <v>13819</v>
      </c>
      <c r="O1493" s="19" t="s">
        <v>367</v>
      </c>
      <c r="P1493" s="19" t="s">
        <v>368</v>
      </c>
      <c r="Q1493" s="46">
        <v>480</v>
      </c>
      <c r="R1493" s="19" t="s">
        <v>1544</v>
      </c>
      <c r="S1493" s="19" t="s">
        <v>1913</v>
      </c>
      <c r="T1493" s="19" t="s">
        <v>1914</v>
      </c>
      <c r="U1493" s="19" t="s">
        <v>1930</v>
      </c>
      <c r="V1493" s="19" t="s">
        <v>1931</v>
      </c>
      <c r="W1493" s="19" t="s">
        <v>1829</v>
      </c>
      <c r="X1493" s="19" t="s">
        <v>1932</v>
      </c>
      <c r="Y1493" s="19" t="s">
        <v>1831</v>
      </c>
      <c r="Z1493" s="19" t="s">
        <v>1832</v>
      </c>
      <c r="AA1493" s="46">
        <v>8</v>
      </c>
      <c r="AB1493" s="19" t="s">
        <v>491</v>
      </c>
      <c r="AC1493" s="19" t="s">
        <v>131</v>
      </c>
      <c r="AD1493" s="19" t="s">
        <v>1992</v>
      </c>
      <c r="AE1493" s="19" t="s">
        <v>1993</v>
      </c>
      <c r="AF1493" s="19" t="s">
        <v>1719</v>
      </c>
      <c r="AG1493" s="19" t="s">
        <v>1994</v>
      </c>
      <c r="AH1493" s="19" t="s">
        <v>1594</v>
      </c>
      <c r="AI1493" s="19" t="s">
        <v>1595</v>
      </c>
      <c r="AJ1493" s="45">
        <v>0.05</v>
      </c>
      <c r="AK1493" s="45">
        <v>24</v>
      </c>
      <c r="AL1493" s="19" t="s">
        <v>1501</v>
      </c>
      <c r="AM1493" s="46">
        <v>40200</v>
      </c>
      <c r="AN1493" s="46">
        <v>24050</v>
      </c>
      <c r="AO1493" s="46">
        <v>16150</v>
      </c>
      <c r="AP1493" s="45">
        <v>43.2</v>
      </c>
      <c r="AQ1493" s="45"/>
      <c r="AR1493" s="45" t="str">
        <f>IFERROR(VLOOKUP(AB1493,'Pedidos marco'!$A$1:$D$10000,4,0)," ")</f>
        <v xml:space="preserve"> </v>
      </c>
      <c r="AS1493" s="45">
        <f t="shared" si="161"/>
        <v>8</v>
      </c>
      <c r="AT1493" s="45" t="str">
        <f t="shared" si="162"/>
        <v>08</v>
      </c>
      <c r="AU1493" s="47">
        <v>24</v>
      </c>
      <c r="AV1493" s="19" t="str">
        <f t="shared" si="163"/>
        <v>04 April</v>
      </c>
      <c r="AW1493" s="19">
        <f t="shared" si="164"/>
        <v>9.0000000000000011E-2</v>
      </c>
      <c r="AX1493" s="19">
        <f t="shared" si="165"/>
        <v>1.8</v>
      </c>
      <c r="AY1493" s="19" t="e">
        <f>VLOOKUP(AG1493,Cías!$A$1:$E$10000,5,0)</f>
        <v>#N/A</v>
      </c>
      <c r="AZ1493" s="19" t="str">
        <f t="shared" si="166"/>
        <v>1021996</v>
      </c>
      <c r="BA1493" s="19" t="str">
        <f t="shared" si="167"/>
        <v>FRANCO VEGA SANDRO MARCELO</v>
      </c>
      <c r="BB1493" s="19" t="e">
        <f>VLOOKUP(AG1493,Cías!$A$1:$E$10000,3,0)</f>
        <v>#N/A</v>
      </c>
      <c r="BC1493" s="19"/>
      <c r="BD1493" s="19"/>
      <c r="BE1493" s="19"/>
      <c r="BF1493" s="19"/>
      <c r="BG1493" s="19"/>
      <c r="BH1493" s="19"/>
      <c r="BI1493" s="19"/>
      <c r="BJ1493" s="19"/>
    </row>
    <row r="1494" spans="1:62" ht="15" x14ac:dyDescent="0.2">
      <c r="A1494" s="19" t="s">
        <v>13826</v>
      </c>
      <c r="B1494" s="19" t="s">
        <v>1479</v>
      </c>
      <c r="C1494" s="43">
        <v>44659</v>
      </c>
      <c r="D1494" s="44">
        <v>0.75833333333332997</v>
      </c>
      <c r="E1494" s="19" t="s">
        <v>13827</v>
      </c>
      <c r="F1494" s="19" t="s">
        <v>13828</v>
      </c>
      <c r="G1494" s="19" t="s">
        <v>13829</v>
      </c>
      <c r="H1494" s="45">
        <v>1635.89</v>
      </c>
      <c r="I1494" s="45">
        <v>1834.17</v>
      </c>
      <c r="J1494" s="19" t="s">
        <v>1560</v>
      </c>
      <c r="K1494" s="19" t="s">
        <v>13830</v>
      </c>
      <c r="L1494" s="19" t="s">
        <v>13831</v>
      </c>
      <c r="M1494" s="19" t="s">
        <v>13832</v>
      </c>
      <c r="N1494" s="19" t="s">
        <v>13826</v>
      </c>
      <c r="O1494" s="19" t="s">
        <v>371</v>
      </c>
      <c r="P1494" s="19" t="s">
        <v>372</v>
      </c>
      <c r="Q1494" s="46">
        <v>240</v>
      </c>
      <c r="R1494" s="19" t="s">
        <v>1544</v>
      </c>
      <c r="S1494" s="19" t="s">
        <v>5443</v>
      </c>
      <c r="T1494" s="19" t="s">
        <v>5444</v>
      </c>
      <c r="U1494" s="19" t="s">
        <v>6691</v>
      </c>
      <c r="V1494" s="19" t="s">
        <v>6692</v>
      </c>
      <c r="W1494" s="19" t="s">
        <v>1865</v>
      </c>
      <c r="X1494" s="19" t="s">
        <v>6693</v>
      </c>
      <c r="Y1494" s="19" t="s">
        <v>6694</v>
      </c>
      <c r="Z1494" s="19" t="s">
        <v>6695</v>
      </c>
      <c r="AA1494" s="46">
        <v>57</v>
      </c>
      <c r="AB1494" s="19" t="s">
        <v>585</v>
      </c>
      <c r="AC1494" s="19" t="s">
        <v>327</v>
      </c>
      <c r="AD1494" s="19" t="s">
        <v>2210</v>
      </c>
      <c r="AE1494" s="19" t="s">
        <v>2211</v>
      </c>
      <c r="AF1494" s="19" t="s">
        <v>1554</v>
      </c>
      <c r="AG1494" s="19" t="s">
        <v>2212</v>
      </c>
      <c r="AH1494" s="19" t="s">
        <v>1499</v>
      </c>
      <c r="AI1494" s="19" t="s">
        <v>1500</v>
      </c>
      <c r="AJ1494" s="45">
        <v>0</v>
      </c>
      <c r="AK1494" s="45">
        <v>0</v>
      </c>
      <c r="AL1494" s="19" t="s">
        <v>1501</v>
      </c>
      <c r="AM1494" s="46">
        <v>16591.667000000001</v>
      </c>
      <c r="AN1494" s="46">
        <v>12026.666999999999</v>
      </c>
      <c r="AO1494" s="46">
        <v>4565</v>
      </c>
      <c r="AP1494" s="45">
        <v>67.2</v>
      </c>
      <c r="AQ1494" s="45"/>
      <c r="AR1494" s="45" t="str">
        <f>IFERROR(VLOOKUP(AB1494,'Pedidos marco'!$A$1:$D$10000,4,0)," ")</f>
        <v xml:space="preserve"> </v>
      </c>
      <c r="AS1494" s="45">
        <f t="shared" si="161"/>
        <v>8</v>
      </c>
      <c r="AT1494" s="45" t="str">
        <f t="shared" si="162"/>
        <v>08</v>
      </c>
      <c r="AU1494" s="47">
        <v>12</v>
      </c>
      <c r="AV1494" s="19" t="str">
        <f t="shared" si="163"/>
        <v>04 April</v>
      </c>
      <c r="AW1494" s="19">
        <f t="shared" si="164"/>
        <v>0.28000000000000003</v>
      </c>
      <c r="AX1494" s="19">
        <f t="shared" si="165"/>
        <v>5.6000000000000005</v>
      </c>
      <c r="AY1494" s="19" t="e">
        <f>VLOOKUP(AG1494,Cías!$A$1:$E$10000,5,0)</f>
        <v>#N/A</v>
      </c>
      <c r="AZ1494" s="19" t="str">
        <f t="shared" si="166"/>
        <v>1014151</v>
      </c>
      <c r="BA1494" s="19" t="str">
        <f t="shared" si="167"/>
        <v>VEGA RUIZ WILSON MARCELO</v>
      </c>
      <c r="BB1494" s="19" t="e">
        <f>VLOOKUP(AG1494,Cías!$A$1:$E$10000,3,0)</f>
        <v>#N/A</v>
      </c>
      <c r="BC1494" s="19"/>
      <c r="BD1494" s="19"/>
      <c r="BE1494" s="19"/>
      <c r="BF1494" s="19"/>
      <c r="BG1494" s="19"/>
      <c r="BH1494" s="19"/>
      <c r="BI1494" s="19"/>
      <c r="BJ1494" s="19"/>
    </row>
    <row r="1495" spans="1:62" ht="15" x14ac:dyDescent="0.2">
      <c r="A1495" s="19" t="s">
        <v>13826</v>
      </c>
      <c r="B1495" s="19" t="s">
        <v>1479</v>
      </c>
      <c r="C1495" s="43">
        <v>44659</v>
      </c>
      <c r="D1495" s="44">
        <v>0.75833333333332997</v>
      </c>
      <c r="E1495" s="19" t="s">
        <v>13833</v>
      </c>
      <c r="F1495" s="19" t="s">
        <v>13834</v>
      </c>
      <c r="G1495" s="19" t="s">
        <v>13835</v>
      </c>
      <c r="H1495" s="45">
        <v>809.67</v>
      </c>
      <c r="I1495" s="45">
        <v>907.81</v>
      </c>
      <c r="J1495" s="19" t="s">
        <v>1560</v>
      </c>
      <c r="K1495" s="19" t="s">
        <v>13830</v>
      </c>
      <c r="L1495" s="19" t="s">
        <v>13836</v>
      </c>
      <c r="M1495" s="19" t="s">
        <v>13837</v>
      </c>
      <c r="N1495" s="19" t="s">
        <v>13826</v>
      </c>
      <c r="O1495" s="19" t="s">
        <v>367</v>
      </c>
      <c r="P1495" s="19" t="s">
        <v>368</v>
      </c>
      <c r="Q1495" s="46">
        <v>120</v>
      </c>
      <c r="R1495" s="19" t="s">
        <v>1544</v>
      </c>
      <c r="S1495" s="19" t="s">
        <v>5443</v>
      </c>
      <c r="T1495" s="19" t="s">
        <v>5444</v>
      </c>
      <c r="U1495" s="19" t="s">
        <v>6691</v>
      </c>
      <c r="V1495" s="19" t="s">
        <v>6692</v>
      </c>
      <c r="W1495" s="19" t="s">
        <v>1865</v>
      </c>
      <c r="X1495" s="19" t="s">
        <v>6693</v>
      </c>
      <c r="Y1495" s="19" t="s">
        <v>6694</v>
      </c>
      <c r="Z1495" s="19" t="s">
        <v>6695</v>
      </c>
      <c r="AA1495" s="46">
        <v>57</v>
      </c>
      <c r="AB1495" s="19" t="s">
        <v>585</v>
      </c>
      <c r="AC1495" s="19" t="s">
        <v>327</v>
      </c>
      <c r="AD1495" s="19" t="s">
        <v>2210</v>
      </c>
      <c r="AE1495" s="19" t="s">
        <v>2211</v>
      </c>
      <c r="AF1495" s="19" t="s">
        <v>1554</v>
      </c>
      <c r="AG1495" s="19" t="s">
        <v>2212</v>
      </c>
      <c r="AH1495" s="19" t="s">
        <v>1499</v>
      </c>
      <c r="AI1495" s="19" t="s">
        <v>1500</v>
      </c>
      <c r="AJ1495" s="45">
        <v>0</v>
      </c>
      <c r="AK1495" s="45">
        <v>0</v>
      </c>
      <c r="AL1495" s="19" t="s">
        <v>1501</v>
      </c>
      <c r="AM1495" s="46">
        <v>10578.333000000001</v>
      </c>
      <c r="AN1495" s="46">
        <v>6013.3329999999996</v>
      </c>
      <c r="AO1495" s="46">
        <v>4565</v>
      </c>
      <c r="AP1495" s="45">
        <v>33.6</v>
      </c>
      <c r="AQ1495" s="45"/>
      <c r="AR1495" s="45" t="str">
        <f>IFERROR(VLOOKUP(AB1495,'Pedidos marco'!$A$1:$D$10000,4,0)," ")</f>
        <v xml:space="preserve"> </v>
      </c>
      <c r="AS1495" s="45">
        <f t="shared" si="161"/>
        <v>8</v>
      </c>
      <c r="AT1495" s="45" t="str">
        <f t="shared" si="162"/>
        <v>08</v>
      </c>
      <c r="AU1495" s="47">
        <v>6</v>
      </c>
      <c r="AV1495" s="19" t="str">
        <f t="shared" si="163"/>
        <v>04 April</v>
      </c>
      <c r="AW1495" s="19">
        <f t="shared" si="164"/>
        <v>0.28000000000000003</v>
      </c>
      <c r="AX1495" s="19">
        <f t="shared" si="165"/>
        <v>5.6000000000000005</v>
      </c>
      <c r="AY1495" s="19" t="e">
        <f>VLOOKUP(AG1495,Cías!$A$1:$E$10000,5,0)</f>
        <v>#N/A</v>
      </c>
      <c r="AZ1495" s="19" t="str">
        <f t="shared" si="166"/>
        <v>1014151</v>
      </c>
      <c r="BA1495" s="19" t="str">
        <f t="shared" si="167"/>
        <v>VEGA RUIZ WILSON MARCELO</v>
      </c>
      <c r="BB1495" s="19" t="e">
        <f>VLOOKUP(AG1495,Cías!$A$1:$E$10000,3,0)</f>
        <v>#N/A</v>
      </c>
      <c r="BC1495" s="19"/>
      <c r="BD1495" s="19"/>
      <c r="BE1495" s="19"/>
      <c r="BF1495" s="19"/>
      <c r="BG1495" s="19"/>
      <c r="BH1495" s="19"/>
      <c r="BI1495" s="19"/>
      <c r="BJ1495" s="19"/>
    </row>
    <row r="1496" spans="1:62" ht="15" x14ac:dyDescent="0.2">
      <c r="A1496" s="19" t="s">
        <v>13838</v>
      </c>
      <c r="B1496" s="19" t="s">
        <v>1479</v>
      </c>
      <c r="C1496" s="43">
        <v>44659</v>
      </c>
      <c r="D1496" s="44">
        <v>0.76111111111110996</v>
      </c>
      <c r="E1496" s="19" t="s">
        <v>13839</v>
      </c>
      <c r="F1496" s="19" t="s">
        <v>1481</v>
      </c>
      <c r="G1496" s="19" t="s">
        <v>1481</v>
      </c>
      <c r="H1496" s="45">
        <v>0</v>
      </c>
      <c r="I1496" s="45">
        <v>0</v>
      </c>
      <c r="J1496" s="19" t="s">
        <v>1482</v>
      </c>
      <c r="K1496" s="19" t="s">
        <v>13840</v>
      </c>
      <c r="L1496" s="19" t="s">
        <v>13841</v>
      </c>
      <c r="M1496" s="19" t="s">
        <v>13842</v>
      </c>
      <c r="N1496" s="19" t="s">
        <v>13838</v>
      </c>
      <c r="O1496" s="19" t="s">
        <v>369</v>
      </c>
      <c r="P1496" s="19" t="s">
        <v>370</v>
      </c>
      <c r="Q1496" s="46">
        <v>120</v>
      </c>
      <c r="R1496" s="19" t="s">
        <v>1544</v>
      </c>
      <c r="S1496" s="19" t="s">
        <v>5213</v>
      </c>
      <c r="T1496" s="19" t="s">
        <v>5214</v>
      </c>
      <c r="U1496" s="19" t="s">
        <v>5215</v>
      </c>
      <c r="V1496" s="19" t="s">
        <v>5216</v>
      </c>
      <c r="W1496" s="19" t="s">
        <v>1627</v>
      </c>
      <c r="X1496" s="19" t="s">
        <v>5217</v>
      </c>
      <c r="Y1496" s="19" t="s">
        <v>1629</v>
      </c>
      <c r="Z1496" s="19" t="s">
        <v>1630</v>
      </c>
      <c r="AA1496" s="46">
        <v>40</v>
      </c>
      <c r="AB1496" s="19" t="s">
        <v>523</v>
      </c>
      <c r="AC1496" s="19" t="s">
        <v>198</v>
      </c>
      <c r="AD1496" s="19" t="s">
        <v>5682</v>
      </c>
      <c r="AE1496" s="19" t="s">
        <v>5683</v>
      </c>
      <c r="AF1496" s="19" t="s">
        <v>1719</v>
      </c>
      <c r="AG1496" s="19" t="s">
        <v>5684</v>
      </c>
      <c r="AH1496" s="19" t="s">
        <v>1594</v>
      </c>
      <c r="AI1496" s="19" t="s">
        <v>1595</v>
      </c>
      <c r="AJ1496" s="45">
        <v>0.05</v>
      </c>
      <c r="AK1496" s="45">
        <v>6</v>
      </c>
      <c r="AL1496" s="19" t="s">
        <v>1501</v>
      </c>
      <c r="AM1496" s="46">
        <v>14125</v>
      </c>
      <c r="AN1496" s="46">
        <v>6010</v>
      </c>
      <c r="AO1496" s="46">
        <v>8115</v>
      </c>
      <c r="AP1496" s="45">
        <v>25.2</v>
      </c>
      <c r="AQ1496" s="45"/>
      <c r="AR1496" s="45" t="str">
        <f>IFERROR(VLOOKUP(AB1496,'Pedidos marco'!$A$1:$D$10000,4,0)," ")</f>
        <v xml:space="preserve"> </v>
      </c>
      <c r="AS1496" s="45">
        <f t="shared" si="161"/>
        <v>8</v>
      </c>
      <c r="AT1496" s="45" t="str">
        <f t="shared" si="162"/>
        <v>08</v>
      </c>
      <c r="AU1496" s="47">
        <v>6</v>
      </c>
      <c r="AV1496" s="19" t="str">
        <f t="shared" si="163"/>
        <v>04 April</v>
      </c>
      <c r="AW1496" s="19">
        <f t="shared" si="164"/>
        <v>0.21</v>
      </c>
      <c r="AX1496" s="19">
        <f t="shared" si="165"/>
        <v>4.2</v>
      </c>
      <c r="AY1496" s="19" t="e">
        <f>VLOOKUP(AG1496,Cías!$A$1:$E$10000,5,0)</f>
        <v>#N/A</v>
      </c>
      <c r="AZ1496" s="19" t="str">
        <f t="shared" si="166"/>
        <v>1016455</v>
      </c>
      <c r="BA1496" s="19" t="str">
        <f t="shared" si="167"/>
        <v>MEDIAVILLA VALENZUELA MILTON SANTIA</v>
      </c>
      <c r="BB1496" s="19" t="e">
        <f>VLOOKUP(AG1496,Cías!$A$1:$E$10000,3,0)</f>
        <v>#N/A</v>
      </c>
      <c r="BC1496" s="19"/>
      <c r="BD1496" s="19"/>
      <c r="BE1496" s="19"/>
      <c r="BF1496" s="19"/>
      <c r="BG1496" s="19"/>
      <c r="BH1496" s="19"/>
      <c r="BI1496" s="19"/>
      <c r="BJ1496" s="19"/>
    </row>
    <row r="1497" spans="1:62" ht="15" x14ac:dyDescent="0.2">
      <c r="A1497" s="19" t="s">
        <v>13838</v>
      </c>
      <c r="B1497" s="19" t="s">
        <v>1479</v>
      </c>
      <c r="C1497" s="43">
        <v>44659</v>
      </c>
      <c r="D1497" s="44">
        <v>0.76111111111110996</v>
      </c>
      <c r="E1497" s="19" t="s">
        <v>13843</v>
      </c>
      <c r="F1497" s="19" t="s">
        <v>1481</v>
      </c>
      <c r="G1497" s="19" t="s">
        <v>1481</v>
      </c>
      <c r="H1497" s="45">
        <v>0</v>
      </c>
      <c r="I1497" s="45">
        <v>0</v>
      </c>
      <c r="J1497" s="19" t="s">
        <v>1482</v>
      </c>
      <c r="K1497" s="19" t="s">
        <v>13844</v>
      </c>
      <c r="L1497" s="19" t="s">
        <v>13845</v>
      </c>
      <c r="M1497" s="19" t="s">
        <v>13846</v>
      </c>
      <c r="N1497" s="19" t="s">
        <v>13838</v>
      </c>
      <c r="O1497" s="19" t="s">
        <v>367</v>
      </c>
      <c r="P1497" s="19" t="s">
        <v>368</v>
      </c>
      <c r="Q1497" s="46">
        <v>360</v>
      </c>
      <c r="R1497" s="19" t="s">
        <v>1544</v>
      </c>
      <c r="S1497" s="19" t="s">
        <v>5213</v>
      </c>
      <c r="T1497" s="19" t="s">
        <v>5214</v>
      </c>
      <c r="U1497" s="19" t="s">
        <v>5215</v>
      </c>
      <c r="V1497" s="19" t="s">
        <v>5216</v>
      </c>
      <c r="W1497" s="19" t="s">
        <v>1627</v>
      </c>
      <c r="X1497" s="19" t="s">
        <v>5217</v>
      </c>
      <c r="Y1497" s="19" t="s">
        <v>1629</v>
      </c>
      <c r="Z1497" s="19" t="s">
        <v>1630</v>
      </c>
      <c r="AA1497" s="46">
        <v>40</v>
      </c>
      <c r="AB1497" s="19" t="s">
        <v>523</v>
      </c>
      <c r="AC1497" s="19" t="s">
        <v>198</v>
      </c>
      <c r="AD1497" s="19" t="s">
        <v>5682</v>
      </c>
      <c r="AE1497" s="19" t="s">
        <v>5683</v>
      </c>
      <c r="AF1497" s="19" t="s">
        <v>1719</v>
      </c>
      <c r="AG1497" s="19" t="s">
        <v>5684</v>
      </c>
      <c r="AH1497" s="19" t="s">
        <v>1594</v>
      </c>
      <c r="AI1497" s="19" t="s">
        <v>1595</v>
      </c>
      <c r="AJ1497" s="45">
        <v>0.05</v>
      </c>
      <c r="AK1497" s="45">
        <v>18</v>
      </c>
      <c r="AL1497" s="19" t="s">
        <v>1501</v>
      </c>
      <c r="AM1497" s="46">
        <v>26145</v>
      </c>
      <c r="AN1497" s="46">
        <v>18030</v>
      </c>
      <c r="AO1497" s="46">
        <v>8115</v>
      </c>
      <c r="AP1497" s="45">
        <v>75.599999999999994</v>
      </c>
      <c r="AQ1497" s="45"/>
      <c r="AR1497" s="45" t="str">
        <f>IFERROR(VLOOKUP(AB1497,'Pedidos marco'!$A$1:$D$10000,4,0)," ")</f>
        <v xml:space="preserve"> </v>
      </c>
      <c r="AS1497" s="45">
        <f t="shared" si="161"/>
        <v>8</v>
      </c>
      <c r="AT1497" s="45" t="str">
        <f t="shared" si="162"/>
        <v>08</v>
      </c>
      <c r="AU1497" s="47">
        <v>18</v>
      </c>
      <c r="AV1497" s="19" t="str">
        <f t="shared" si="163"/>
        <v>04 April</v>
      </c>
      <c r="AW1497" s="19">
        <f t="shared" si="164"/>
        <v>0.21</v>
      </c>
      <c r="AX1497" s="19">
        <f t="shared" si="165"/>
        <v>4.1999999999999993</v>
      </c>
      <c r="AY1497" s="19" t="e">
        <f>VLOOKUP(AG1497,Cías!$A$1:$E$10000,5,0)</f>
        <v>#N/A</v>
      </c>
      <c r="AZ1497" s="19" t="str">
        <f t="shared" si="166"/>
        <v>1016455</v>
      </c>
      <c r="BA1497" s="19" t="str">
        <f t="shared" si="167"/>
        <v>MEDIAVILLA VALENZUELA MILTON SANTIA</v>
      </c>
      <c r="BB1497" s="19" t="e">
        <f>VLOOKUP(AG1497,Cías!$A$1:$E$10000,3,0)</f>
        <v>#N/A</v>
      </c>
      <c r="BC1497" s="19"/>
      <c r="BD1497" s="19"/>
      <c r="BE1497" s="19"/>
      <c r="BF1497" s="19"/>
      <c r="BG1497" s="19"/>
      <c r="BH1497" s="19"/>
      <c r="BI1497" s="19"/>
      <c r="BJ1497" s="19"/>
    </row>
    <row r="1498" spans="1:62" ht="15" x14ac:dyDescent="0.2">
      <c r="A1498" s="19" t="s">
        <v>13847</v>
      </c>
      <c r="B1498" s="19" t="s">
        <v>1479</v>
      </c>
      <c r="C1498" s="43">
        <v>44659</v>
      </c>
      <c r="D1498" s="44">
        <v>0.76249999999999996</v>
      </c>
      <c r="E1498" s="19" t="s">
        <v>13848</v>
      </c>
      <c r="F1498" s="19" t="s">
        <v>1481</v>
      </c>
      <c r="G1498" s="19" t="s">
        <v>1481</v>
      </c>
      <c r="H1498" s="45">
        <v>0</v>
      </c>
      <c r="I1498" s="45">
        <v>0</v>
      </c>
      <c r="J1498" s="19" t="s">
        <v>1482</v>
      </c>
      <c r="K1498" s="19" t="s">
        <v>13849</v>
      </c>
      <c r="L1498" s="19" t="s">
        <v>13850</v>
      </c>
      <c r="M1498" s="19" t="s">
        <v>13851</v>
      </c>
      <c r="N1498" s="19" t="s">
        <v>13847</v>
      </c>
      <c r="O1498" s="19" t="s">
        <v>1603</v>
      </c>
      <c r="P1498" s="19" t="s">
        <v>1604</v>
      </c>
      <c r="Q1498" s="46">
        <v>480</v>
      </c>
      <c r="R1498" s="19" t="s">
        <v>1544</v>
      </c>
      <c r="S1498" s="19" t="s">
        <v>5651</v>
      </c>
      <c r="T1498" s="19" t="s">
        <v>5652</v>
      </c>
      <c r="U1498" s="19" t="s">
        <v>6086</v>
      </c>
      <c r="V1498" s="19" t="s">
        <v>6087</v>
      </c>
      <c r="W1498" s="19" t="s">
        <v>1609</v>
      </c>
      <c r="X1498" s="19" t="s">
        <v>6088</v>
      </c>
      <c r="Y1498" s="19" t="s">
        <v>1611</v>
      </c>
      <c r="Z1498" s="19" t="s">
        <v>1612</v>
      </c>
      <c r="AA1498" s="46">
        <v>486</v>
      </c>
      <c r="AB1498" s="19" t="s">
        <v>497</v>
      </c>
      <c r="AC1498" s="19" t="s">
        <v>143</v>
      </c>
      <c r="AD1498" s="19" t="s">
        <v>5468</v>
      </c>
      <c r="AE1498" s="19" t="s">
        <v>5469</v>
      </c>
      <c r="AF1498" s="19" t="s">
        <v>1719</v>
      </c>
      <c r="AG1498" s="19" t="s">
        <v>5470</v>
      </c>
      <c r="AH1498" s="19" t="s">
        <v>1594</v>
      </c>
      <c r="AI1498" s="19" t="s">
        <v>1595</v>
      </c>
      <c r="AJ1498" s="45">
        <v>0.05</v>
      </c>
      <c r="AK1498" s="45">
        <v>24</v>
      </c>
      <c r="AL1498" s="19" t="s">
        <v>1501</v>
      </c>
      <c r="AM1498" s="46">
        <v>37650</v>
      </c>
      <c r="AN1498" s="46">
        <v>24080</v>
      </c>
      <c r="AO1498" s="46">
        <v>13570</v>
      </c>
      <c r="AP1498" s="45">
        <v>542.4</v>
      </c>
      <c r="AQ1498" s="45"/>
      <c r="AR1498" s="45" t="str">
        <f>IFERROR(VLOOKUP(AB1498,'Pedidos marco'!$A$1:$D$10000,4,0)," ")</f>
        <v xml:space="preserve"> </v>
      </c>
      <c r="AS1498" s="45">
        <f t="shared" si="161"/>
        <v>8</v>
      </c>
      <c r="AT1498" s="45" t="str">
        <f t="shared" si="162"/>
        <v>08</v>
      </c>
      <c r="AU1498" s="47">
        <v>24</v>
      </c>
      <c r="AV1498" s="19" t="str">
        <f t="shared" si="163"/>
        <v>04 April</v>
      </c>
      <c r="AW1498" s="19">
        <f t="shared" si="164"/>
        <v>1.1299999999999999</v>
      </c>
      <c r="AX1498" s="19">
        <f t="shared" si="165"/>
        <v>22.599999999999998</v>
      </c>
      <c r="AY1498" s="19" t="e">
        <f>VLOOKUP(AG1498,Cías!$A$1:$E$10000,5,0)</f>
        <v>#N/A</v>
      </c>
      <c r="AZ1498" s="19" t="str">
        <f t="shared" si="166"/>
        <v>1013719</v>
      </c>
      <c r="BA1498" s="19" t="str">
        <f t="shared" si="167"/>
        <v>GARCES OSWALDO GERMAN</v>
      </c>
      <c r="BB1498" s="19" t="e">
        <f>VLOOKUP(AG1498,Cías!$A$1:$E$10000,3,0)</f>
        <v>#N/A</v>
      </c>
      <c r="BC1498" s="19"/>
      <c r="BD1498" s="19"/>
      <c r="BE1498" s="19"/>
      <c r="BF1498" s="19"/>
      <c r="BG1498" s="19"/>
      <c r="BH1498" s="19"/>
      <c r="BI1498" s="19"/>
      <c r="BJ1498" s="19"/>
    </row>
    <row r="1499" spans="1:62" ht="15" x14ac:dyDescent="0.2">
      <c r="A1499" s="19" t="s">
        <v>13852</v>
      </c>
      <c r="B1499" s="19" t="s">
        <v>1479</v>
      </c>
      <c r="C1499" s="43">
        <v>44659</v>
      </c>
      <c r="D1499" s="44">
        <v>0.76527777777778005</v>
      </c>
      <c r="E1499" s="19" t="s">
        <v>13853</v>
      </c>
      <c r="F1499" s="19" t="s">
        <v>13854</v>
      </c>
      <c r="G1499" s="19" t="s">
        <v>13855</v>
      </c>
      <c r="H1499" s="45">
        <v>4745.3999999999996</v>
      </c>
      <c r="I1499" s="45">
        <v>5320.58</v>
      </c>
      <c r="J1499" s="19" t="s">
        <v>1560</v>
      </c>
      <c r="K1499" s="19" t="s">
        <v>13856</v>
      </c>
      <c r="L1499" s="19" t="s">
        <v>13857</v>
      </c>
      <c r="M1499" s="19" t="s">
        <v>13858</v>
      </c>
      <c r="N1499" s="19" t="s">
        <v>13852</v>
      </c>
      <c r="O1499" s="19" t="s">
        <v>371</v>
      </c>
      <c r="P1499" s="19" t="s">
        <v>372</v>
      </c>
      <c r="Q1499" s="46">
        <v>660</v>
      </c>
      <c r="R1499" s="19" t="s">
        <v>1544</v>
      </c>
      <c r="S1499" s="19" t="s">
        <v>3264</v>
      </c>
      <c r="T1499" s="19" t="s">
        <v>3265</v>
      </c>
      <c r="U1499" s="19" t="s">
        <v>3266</v>
      </c>
      <c r="V1499" s="19" t="s">
        <v>3267</v>
      </c>
      <c r="W1499" s="19" t="s">
        <v>1865</v>
      </c>
      <c r="X1499" s="19" t="s">
        <v>3268</v>
      </c>
      <c r="Y1499" s="19" t="s">
        <v>1867</v>
      </c>
      <c r="Z1499" s="19" t="s">
        <v>1868</v>
      </c>
      <c r="AA1499" s="46">
        <v>30</v>
      </c>
      <c r="AB1499" s="19" t="s">
        <v>478</v>
      </c>
      <c r="AC1499" s="19" t="s">
        <v>106</v>
      </c>
      <c r="AD1499" s="19" t="s">
        <v>5605</v>
      </c>
      <c r="AE1499" s="19" t="s">
        <v>5606</v>
      </c>
      <c r="AF1499" s="19" t="s">
        <v>1592</v>
      </c>
      <c r="AG1499" s="19" t="s">
        <v>5607</v>
      </c>
      <c r="AH1499" s="19" t="s">
        <v>1499</v>
      </c>
      <c r="AI1499" s="19" t="s">
        <v>1500</v>
      </c>
      <c r="AJ1499" s="45">
        <v>0</v>
      </c>
      <c r="AK1499" s="45">
        <v>0</v>
      </c>
      <c r="AL1499" s="19" t="s">
        <v>1501</v>
      </c>
      <c r="AM1499" s="46">
        <v>50270</v>
      </c>
      <c r="AN1499" s="46">
        <v>33100</v>
      </c>
      <c r="AO1499" s="46">
        <v>17170</v>
      </c>
      <c r="AP1499" s="45">
        <v>125.4</v>
      </c>
      <c r="AQ1499" s="45"/>
      <c r="AR1499" s="45" t="str">
        <f>IFERROR(VLOOKUP(AB1499,'Pedidos marco'!$A$1:$D$10000,4,0)," ")</f>
        <v xml:space="preserve"> </v>
      </c>
      <c r="AS1499" s="45">
        <f t="shared" si="161"/>
        <v>8</v>
      </c>
      <c r="AT1499" s="45" t="str">
        <f t="shared" si="162"/>
        <v>08</v>
      </c>
      <c r="AU1499" s="47">
        <v>33</v>
      </c>
      <c r="AV1499" s="19" t="str">
        <f t="shared" si="163"/>
        <v>04 April</v>
      </c>
      <c r="AW1499" s="19">
        <f t="shared" si="164"/>
        <v>0.19</v>
      </c>
      <c r="AX1499" s="19">
        <f t="shared" si="165"/>
        <v>3.8000000000000003</v>
      </c>
      <c r="AY1499" s="19" t="e">
        <f>VLOOKUP(AG1499,Cías!$A$1:$E$10000,5,0)</f>
        <v>#N/A</v>
      </c>
      <c r="AZ1499" s="19" t="str">
        <f t="shared" si="166"/>
        <v>1013759</v>
      </c>
      <c r="BA1499" s="19" t="str">
        <f t="shared" si="167"/>
        <v>DURAN VALENCIA CARLOS EFREN</v>
      </c>
      <c r="BB1499" s="19" t="e">
        <f>VLOOKUP(AG1499,Cías!$A$1:$E$10000,3,0)</f>
        <v>#N/A</v>
      </c>
      <c r="BC1499" s="19"/>
      <c r="BD1499" s="19"/>
      <c r="BE1499" s="19"/>
      <c r="BF1499" s="19"/>
      <c r="BG1499" s="19"/>
      <c r="BH1499" s="19"/>
      <c r="BI1499" s="19"/>
      <c r="BJ1499" s="19"/>
    </row>
    <row r="1500" spans="1:62" ht="15" x14ac:dyDescent="0.2">
      <c r="A1500" s="19" t="s">
        <v>13859</v>
      </c>
      <c r="B1500" s="19" t="s">
        <v>1479</v>
      </c>
      <c r="C1500" s="43">
        <v>44659</v>
      </c>
      <c r="D1500" s="44">
        <v>0.76736111111111005</v>
      </c>
      <c r="E1500" s="19" t="s">
        <v>13860</v>
      </c>
      <c r="F1500" s="19" t="s">
        <v>13861</v>
      </c>
      <c r="G1500" s="19" t="s">
        <v>13862</v>
      </c>
      <c r="H1500" s="45">
        <v>3238.68</v>
      </c>
      <c r="I1500" s="45">
        <v>3631.23</v>
      </c>
      <c r="J1500" s="19" t="s">
        <v>1560</v>
      </c>
      <c r="K1500" s="19" t="s">
        <v>13863</v>
      </c>
      <c r="L1500" s="19" t="s">
        <v>13864</v>
      </c>
      <c r="M1500" s="19" t="s">
        <v>13865</v>
      </c>
      <c r="N1500" s="19" t="s">
        <v>13859</v>
      </c>
      <c r="O1500" s="19" t="s">
        <v>367</v>
      </c>
      <c r="P1500" s="19" t="s">
        <v>368</v>
      </c>
      <c r="Q1500" s="46">
        <v>480</v>
      </c>
      <c r="R1500" s="19" t="s">
        <v>1544</v>
      </c>
      <c r="S1500" s="19" t="s">
        <v>1913</v>
      </c>
      <c r="T1500" s="19" t="s">
        <v>1914</v>
      </c>
      <c r="U1500" s="19" t="s">
        <v>1930</v>
      </c>
      <c r="V1500" s="19" t="s">
        <v>1931</v>
      </c>
      <c r="W1500" s="19" t="s">
        <v>1829</v>
      </c>
      <c r="X1500" s="19" t="s">
        <v>1932</v>
      </c>
      <c r="Y1500" s="19" t="s">
        <v>1831</v>
      </c>
      <c r="Z1500" s="19" t="s">
        <v>1832</v>
      </c>
      <c r="AA1500" s="46">
        <v>8</v>
      </c>
      <c r="AB1500" s="19" t="s">
        <v>504</v>
      </c>
      <c r="AC1500" s="19" t="s">
        <v>157</v>
      </c>
      <c r="AD1500" s="19" t="s">
        <v>3363</v>
      </c>
      <c r="AE1500" s="19" t="s">
        <v>1481</v>
      </c>
      <c r="AF1500" s="19" t="s">
        <v>1719</v>
      </c>
      <c r="AG1500" s="19" t="s">
        <v>3364</v>
      </c>
      <c r="AH1500" s="19" t="s">
        <v>1594</v>
      </c>
      <c r="AI1500" s="19" t="s">
        <v>1595</v>
      </c>
      <c r="AJ1500" s="45">
        <v>0.05</v>
      </c>
      <c r="AK1500" s="45">
        <v>24</v>
      </c>
      <c r="AL1500" s="19" t="s">
        <v>1501</v>
      </c>
      <c r="AM1500" s="46">
        <v>40170</v>
      </c>
      <c r="AN1500" s="46">
        <v>24030</v>
      </c>
      <c r="AO1500" s="46">
        <v>16140</v>
      </c>
      <c r="AP1500" s="45">
        <v>43.2</v>
      </c>
      <c r="AQ1500" s="45"/>
      <c r="AR1500" s="45" t="str">
        <f>IFERROR(VLOOKUP(AB1500,'Pedidos marco'!$A$1:$D$10000,4,0)," ")</f>
        <v xml:space="preserve"> </v>
      </c>
      <c r="AS1500" s="45">
        <f t="shared" si="161"/>
        <v>8</v>
      </c>
      <c r="AT1500" s="45" t="str">
        <f t="shared" si="162"/>
        <v>08</v>
      </c>
      <c r="AU1500" s="47">
        <v>24</v>
      </c>
      <c r="AV1500" s="19" t="str">
        <f t="shared" si="163"/>
        <v>04 April</v>
      </c>
      <c r="AW1500" s="19">
        <f t="shared" si="164"/>
        <v>9.0000000000000011E-2</v>
      </c>
      <c r="AX1500" s="19">
        <f t="shared" si="165"/>
        <v>1.8</v>
      </c>
      <c r="AY1500" s="19" t="e">
        <f>VLOOKUP(AG1500,Cías!$A$1:$E$10000,5,0)</f>
        <v>#N/A</v>
      </c>
      <c r="AZ1500" s="19" t="str">
        <f t="shared" si="166"/>
        <v>1013275</v>
      </c>
      <c r="BA1500" s="19" t="str">
        <f t="shared" si="167"/>
        <v>HARO RUIZ SIXTO RIGOBERTO</v>
      </c>
      <c r="BB1500" s="19" t="e">
        <f>VLOOKUP(AG1500,Cías!$A$1:$E$10000,3,0)</f>
        <v>#N/A</v>
      </c>
      <c r="BC1500" s="19"/>
      <c r="BD1500" s="19"/>
      <c r="BE1500" s="19"/>
      <c r="BF1500" s="19"/>
      <c r="BG1500" s="19"/>
      <c r="BH1500" s="19"/>
      <c r="BI1500" s="19"/>
      <c r="BJ1500" s="19"/>
    </row>
    <row r="1501" spans="1:62" ht="15" x14ac:dyDescent="0.2">
      <c r="A1501" s="19" t="s">
        <v>13866</v>
      </c>
      <c r="B1501" s="19" t="s">
        <v>1479</v>
      </c>
      <c r="C1501" s="43">
        <v>44659</v>
      </c>
      <c r="D1501" s="44">
        <v>0.76805555555556004</v>
      </c>
      <c r="E1501" s="19" t="s">
        <v>13867</v>
      </c>
      <c r="F1501" s="19" t="s">
        <v>13868</v>
      </c>
      <c r="G1501" s="19" t="s">
        <v>13869</v>
      </c>
      <c r="H1501" s="45">
        <v>3939.44</v>
      </c>
      <c r="I1501" s="45">
        <v>4416.92</v>
      </c>
      <c r="J1501" s="19" t="s">
        <v>1560</v>
      </c>
      <c r="K1501" s="19" t="s">
        <v>13870</v>
      </c>
      <c r="L1501" s="19" t="s">
        <v>13871</v>
      </c>
      <c r="M1501" s="19" t="s">
        <v>13872</v>
      </c>
      <c r="N1501" s="19" t="s">
        <v>13866</v>
      </c>
      <c r="O1501" s="19" t="s">
        <v>1823</v>
      </c>
      <c r="P1501" s="19" t="s">
        <v>1824</v>
      </c>
      <c r="Q1501" s="46">
        <v>31.35</v>
      </c>
      <c r="R1501" s="19" t="s">
        <v>1488</v>
      </c>
      <c r="S1501" s="19" t="s">
        <v>12066</v>
      </c>
      <c r="T1501" s="19" t="s">
        <v>12067</v>
      </c>
      <c r="U1501" s="19" t="s">
        <v>12068</v>
      </c>
      <c r="V1501" s="19" t="s">
        <v>12069</v>
      </c>
      <c r="W1501" s="19" t="s">
        <v>415</v>
      </c>
      <c r="X1501" s="19" t="s">
        <v>12070</v>
      </c>
      <c r="Y1501" s="19" t="s">
        <v>3993</v>
      </c>
      <c r="Z1501" s="19" t="s">
        <v>3994</v>
      </c>
      <c r="AA1501" s="46">
        <v>89</v>
      </c>
      <c r="AB1501" s="19" t="s">
        <v>473</v>
      </c>
      <c r="AC1501" s="19" t="s">
        <v>96</v>
      </c>
      <c r="AD1501" s="19" t="s">
        <v>5714</v>
      </c>
      <c r="AE1501" s="19" t="s">
        <v>5715</v>
      </c>
      <c r="AF1501" s="19" t="s">
        <v>1497</v>
      </c>
      <c r="AG1501" s="19" t="s">
        <v>5716</v>
      </c>
      <c r="AH1501" s="19" t="s">
        <v>1499</v>
      </c>
      <c r="AI1501" s="19" t="s">
        <v>1500</v>
      </c>
      <c r="AJ1501" s="45">
        <v>0</v>
      </c>
      <c r="AK1501" s="45">
        <v>0</v>
      </c>
      <c r="AL1501" s="19" t="s">
        <v>1501</v>
      </c>
      <c r="AM1501" s="46">
        <v>50060</v>
      </c>
      <c r="AN1501" s="46">
        <v>31350</v>
      </c>
      <c r="AO1501" s="46">
        <v>18710</v>
      </c>
      <c r="AP1501" s="45">
        <v>254.25</v>
      </c>
      <c r="AQ1501" s="45"/>
      <c r="AR1501" s="45" t="str">
        <f>IFERROR(VLOOKUP(AB1501,'Pedidos marco'!$A$1:$D$10000,4,0)," ")</f>
        <v xml:space="preserve"> </v>
      </c>
      <c r="AS1501" s="45">
        <f t="shared" si="161"/>
        <v>8</v>
      </c>
      <c r="AT1501" s="45" t="str">
        <f t="shared" si="162"/>
        <v>08</v>
      </c>
      <c r="AU1501" s="47">
        <v>31.35</v>
      </c>
      <c r="AV1501" s="19" t="str">
        <f t="shared" si="163"/>
        <v>04 April</v>
      </c>
      <c r="AW1501" s="19">
        <f t="shared" si="164"/>
        <v>8.1100478468899517</v>
      </c>
      <c r="AX1501" s="19">
        <f t="shared" si="165"/>
        <v>8.1100478468899517</v>
      </c>
      <c r="AY1501" s="19" t="e">
        <f>VLOOKUP(AG1501,Cías!$A$1:$E$10000,5,0)</f>
        <v>#N/A</v>
      </c>
      <c r="AZ1501" s="19" t="str">
        <f t="shared" si="166"/>
        <v>1013227</v>
      </c>
      <c r="BA1501" s="19" t="str">
        <f t="shared" si="167"/>
        <v>COMPAÑIA DE TRANSPORTE PESADO</v>
      </c>
      <c r="BB1501" s="19" t="e">
        <f>VLOOKUP(AG1501,Cías!$A$1:$E$10000,3,0)</f>
        <v>#N/A</v>
      </c>
      <c r="BC1501" s="19"/>
      <c r="BD1501" s="19"/>
      <c r="BE1501" s="19"/>
      <c r="BF1501" s="19"/>
      <c r="BG1501" s="19"/>
      <c r="BH1501" s="19"/>
      <c r="BI1501" s="19"/>
      <c r="BJ1501" s="19"/>
    </row>
    <row r="1502" spans="1:62" ht="15" x14ac:dyDescent="0.2">
      <c r="A1502" s="19" t="s">
        <v>13873</v>
      </c>
      <c r="B1502" s="19" t="s">
        <v>1479</v>
      </c>
      <c r="C1502" s="43">
        <v>44659</v>
      </c>
      <c r="D1502" s="44">
        <v>0.77430555555556002</v>
      </c>
      <c r="E1502" s="19" t="s">
        <v>13874</v>
      </c>
      <c r="F1502" s="19" t="s">
        <v>1481</v>
      </c>
      <c r="G1502" s="19" t="s">
        <v>1481</v>
      </c>
      <c r="H1502" s="45">
        <v>0</v>
      </c>
      <c r="I1502" s="45">
        <v>0</v>
      </c>
      <c r="J1502" s="19" t="s">
        <v>1482</v>
      </c>
      <c r="K1502" s="19" t="s">
        <v>13875</v>
      </c>
      <c r="L1502" s="19" t="s">
        <v>13876</v>
      </c>
      <c r="M1502" s="19" t="s">
        <v>13877</v>
      </c>
      <c r="N1502" s="19" t="s">
        <v>13873</v>
      </c>
      <c r="O1502" s="19" t="s">
        <v>1486</v>
      </c>
      <c r="P1502" s="19" t="s">
        <v>1487</v>
      </c>
      <c r="Q1502" s="46">
        <v>31.48</v>
      </c>
      <c r="R1502" s="19" t="s">
        <v>1488</v>
      </c>
      <c r="S1502" s="19" t="s">
        <v>1489</v>
      </c>
      <c r="T1502" s="19" t="s">
        <v>418</v>
      </c>
      <c r="U1502" s="19" t="s">
        <v>6637</v>
      </c>
      <c r="V1502" s="19" t="s">
        <v>6638</v>
      </c>
      <c r="W1502" s="19" t="s">
        <v>415</v>
      </c>
      <c r="X1502" s="19" t="s">
        <v>6639</v>
      </c>
      <c r="Y1502" s="19" t="s">
        <v>6640</v>
      </c>
      <c r="Z1502" s="19" t="s">
        <v>6641</v>
      </c>
      <c r="AA1502" s="46">
        <v>100</v>
      </c>
      <c r="AB1502" s="19" t="s">
        <v>432</v>
      </c>
      <c r="AC1502" s="19" t="s">
        <v>12</v>
      </c>
      <c r="AD1502" s="19" t="s">
        <v>4366</v>
      </c>
      <c r="AE1502" s="19" t="s">
        <v>4367</v>
      </c>
      <c r="AF1502" s="19" t="s">
        <v>1497</v>
      </c>
      <c r="AG1502" s="19" t="s">
        <v>4368</v>
      </c>
      <c r="AH1502" s="19" t="s">
        <v>1499</v>
      </c>
      <c r="AI1502" s="19" t="s">
        <v>1500</v>
      </c>
      <c r="AJ1502" s="45">
        <v>0</v>
      </c>
      <c r="AK1502" s="45">
        <v>0</v>
      </c>
      <c r="AL1502" s="19" t="s">
        <v>1501</v>
      </c>
      <c r="AM1502" s="46">
        <v>49900</v>
      </c>
      <c r="AN1502" s="46">
        <v>31480</v>
      </c>
      <c r="AO1502" s="46">
        <v>18420</v>
      </c>
      <c r="AP1502" s="45">
        <v>285.83999999999997</v>
      </c>
      <c r="AQ1502" s="45"/>
      <c r="AR1502" s="45" t="str">
        <f>IFERROR(VLOOKUP(AB1502,'Pedidos marco'!$A$1:$D$10000,4,0)," ")</f>
        <v xml:space="preserve"> </v>
      </c>
      <c r="AS1502" s="45">
        <f t="shared" si="161"/>
        <v>8</v>
      </c>
      <c r="AT1502" s="45" t="str">
        <f t="shared" si="162"/>
        <v>08</v>
      </c>
      <c r="AU1502" s="47">
        <v>31.48</v>
      </c>
      <c r="AV1502" s="19" t="str">
        <f t="shared" si="163"/>
        <v>04 April</v>
      </c>
      <c r="AW1502" s="19">
        <f t="shared" si="164"/>
        <v>9.0800508259212194</v>
      </c>
      <c r="AX1502" s="19">
        <f t="shared" si="165"/>
        <v>9.0800508259212194</v>
      </c>
      <c r="AY1502" s="19" t="e">
        <f>VLOOKUP(AG1502,Cías!$A$1:$E$10000,5,0)</f>
        <v>#N/A</v>
      </c>
      <c r="AZ1502" s="19" t="str">
        <f t="shared" si="166"/>
        <v>1013966</v>
      </c>
      <c r="BA1502" s="19" t="str">
        <f t="shared" si="167"/>
        <v>ALMEIDA CHICAIZA MIGUEL ANGEL</v>
      </c>
      <c r="BB1502" s="19" t="e">
        <f>VLOOKUP(AG1502,Cías!$A$1:$E$10000,3,0)</f>
        <v>#N/A</v>
      </c>
      <c r="BC1502" s="19"/>
      <c r="BD1502" s="19"/>
      <c r="BE1502" s="19"/>
      <c r="BF1502" s="19"/>
      <c r="BG1502" s="19"/>
      <c r="BH1502" s="19"/>
      <c r="BI1502" s="19"/>
      <c r="BJ1502" s="19"/>
    </row>
    <row r="1503" spans="1:62" ht="15" x14ac:dyDescent="0.2">
      <c r="A1503" s="19" t="s">
        <v>13878</v>
      </c>
      <c r="B1503" s="19" t="s">
        <v>1479</v>
      </c>
      <c r="C1503" s="43">
        <v>44659</v>
      </c>
      <c r="D1503" s="44">
        <v>0.77847222222222001</v>
      </c>
      <c r="E1503" s="19" t="s">
        <v>13879</v>
      </c>
      <c r="F1503" s="19" t="s">
        <v>13880</v>
      </c>
      <c r="G1503" s="19" t="s">
        <v>13881</v>
      </c>
      <c r="H1503" s="45">
        <v>1074.83</v>
      </c>
      <c r="I1503" s="45">
        <v>1205.1099999999999</v>
      </c>
      <c r="J1503" s="19" t="s">
        <v>1560</v>
      </c>
      <c r="K1503" s="19" t="s">
        <v>13882</v>
      </c>
      <c r="L1503" s="19" t="s">
        <v>13883</v>
      </c>
      <c r="M1503" s="19" t="s">
        <v>13884</v>
      </c>
      <c r="N1503" s="19" t="s">
        <v>13878</v>
      </c>
      <c r="O1503" s="19" t="s">
        <v>371</v>
      </c>
      <c r="P1503" s="19" t="s">
        <v>372</v>
      </c>
      <c r="Q1503" s="46">
        <v>160</v>
      </c>
      <c r="R1503" s="19" t="s">
        <v>1544</v>
      </c>
      <c r="S1503" s="19" t="s">
        <v>2566</v>
      </c>
      <c r="T1503" s="19" t="s">
        <v>2567</v>
      </c>
      <c r="U1503" s="19" t="s">
        <v>6078</v>
      </c>
      <c r="V1503" s="19" t="s">
        <v>6079</v>
      </c>
      <c r="W1503" s="19" t="s">
        <v>415</v>
      </c>
      <c r="X1503" s="19" t="s">
        <v>6080</v>
      </c>
      <c r="Y1503" s="19" t="s">
        <v>3993</v>
      </c>
      <c r="Z1503" s="19" t="s">
        <v>3994</v>
      </c>
      <c r="AA1503" s="46">
        <v>89</v>
      </c>
      <c r="AB1503" s="19" t="s">
        <v>479</v>
      </c>
      <c r="AC1503" s="19" t="s">
        <v>108</v>
      </c>
      <c r="AD1503" s="19" t="s">
        <v>1948</v>
      </c>
      <c r="AE1503" s="19" t="s">
        <v>1949</v>
      </c>
      <c r="AF1503" s="19" t="s">
        <v>1554</v>
      </c>
      <c r="AG1503" s="19" t="s">
        <v>1950</v>
      </c>
      <c r="AH1503" s="19" t="s">
        <v>1499</v>
      </c>
      <c r="AI1503" s="19" t="s">
        <v>1500</v>
      </c>
      <c r="AJ1503" s="45">
        <v>0</v>
      </c>
      <c r="AK1503" s="45">
        <v>0</v>
      </c>
      <c r="AL1503" s="19" t="s">
        <v>1501</v>
      </c>
      <c r="AM1503" s="46">
        <v>12512.778</v>
      </c>
      <c r="AN1503" s="46">
        <v>8017.7780000000002</v>
      </c>
      <c r="AO1503" s="46">
        <v>4495</v>
      </c>
      <c r="AP1503" s="45">
        <v>65.599999999999994</v>
      </c>
      <c r="AQ1503" s="45"/>
      <c r="AR1503" s="45" t="str">
        <f>IFERROR(VLOOKUP(AB1503,'Pedidos marco'!$A$1:$D$10000,4,0)," ")</f>
        <v xml:space="preserve"> </v>
      </c>
      <c r="AS1503" s="45">
        <f t="shared" si="161"/>
        <v>8</v>
      </c>
      <c r="AT1503" s="45" t="str">
        <f t="shared" si="162"/>
        <v>08</v>
      </c>
      <c r="AU1503" s="47">
        <v>8</v>
      </c>
      <c r="AV1503" s="19" t="str">
        <f t="shared" si="163"/>
        <v>04 April</v>
      </c>
      <c r="AW1503" s="19">
        <f t="shared" si="164"/>
        <v>0.41</v>
      </c>
      <c r="AX1503" s="19">
        <f t="shared" si="165"/>
        <v>8.1999999999999993</v>
      </c>
      <c r="AY1503" s="19" t="e">
        <f>VLOOKUP(AG1503,Cías!$A$1:$E$10000,5,0)</f>
        <v>#N/A</v>
      </c>
      <c r="AZ1503" s="19" t="str">
        <f t="shared" si="166"/>
        <v>1022019</v>
      </c>
      <c r="BA1503" s="19" t="str">
        <f t="shared" si="167"/>
        <v>ENRIQUEZ LARA ORLANDO DANILO</v>
      </c>
      <c r="BB1503" s="19" t="e">
        <f>VLOOKUP(AG1503,Cías!$A$1:$E$10000,3,0)</f>
        <v>#N/A</v>
      </c>
      <c r="BC1503" s="19"/>
      <c r="BD1503" s="19"/>
      <c r="BE1503" s="19"/>
      <c r="BF1503" s="19"/>
      <c r="BG1503" s="19"/>
      <c r="BH1503" s="19"/>
      <c r="BI1503" s="19"/>
      <c r="BJ1503" s="19"/>
    </row>
    <row r="1504" spans="1:62" ht="15" x14ac:dyDescent="0.2">
      <c r="A1504" s="19" t="s">
        <v>13878</v>
      </c>
      <c r="B1504" s="19" t="s">
        <v>1479</v>
      </c>
      <c r="C1504" s="43">
        <v>44659</v>
      </c>
      <c r="D1504" s="44">
        <v>0.77847222222222001</v>
      </c>
      <c r="E1504" s="19" t="s">
        <v>13885</v>
      </c>
      <c r="F1504" s="19" t="s">
        <v>13886</v>
      </c>
      <c r="G1504" s="19" t="s">
        <v>13887</v>
      </c>
      <c r="H1504" s="45">
        <v>1337.63</v>
      </c>
      <c r="I1504" s="45">
        <v>1499.76</v>
      </c>
      <c r="J1504" s="19" t="s">
        <v>1560</v>
      </c>
      <c r="K1504" s="19" t="s">
        <v>13888</v>
      </c>
      <c r="L1504" s="19" t="s">
        <v>13889</v>
      </c>
      <c r="M1504" s="19" t="s">
        <v>13890</v>
      </c>
      <c r="N1504" s="19" t="s">
        <v>13878</v>
      </c>
      <c r="O1504" s="19" t="s">
        <v>367</v>
      </c>
      <c r="P1504" s="19" t="s">
        <v>368</v>
      </c>
      <c r="Q1504" s="46">
        <v>200</v>
      </c>
      <c r="R1504" s="19" t="s">
        <v>1544</v>
      </c>
      <c r="S1504" s="19" t="s">
        <v>2566</v>
      </c>
      <c r="T1504" s="19" t="s">
        <v>2567</v>
      </c>
      <c r="U1504" s="19" t="s">
        <v>6078</v>
      </c>
      <c r="V1504" s="19" t="s">
        <v>6079</v>
      </c>
      <c r="W1504" s="19" t="s">
        <v>415</v>
      </c>
      <c r="X1504" s="19" t="s">
        <v>6080</v>
      </c>
      <c r="Y1504" s="19" t="s">
        <v>3993</v>
      </c>
      <c r="Z1504" s="19" t="s">
        <v>3994</v>
      </c>
      <c r="AA1504" s="46">
        <v>89</v>
      </c>
      <c r="AB1504" s="19" t="s">
        <v>479</v>
      </c>
      <c r="AC1504" s="19" t="s">
        <v>108</v>
      </c>
      <c r="AD1504" s="19" t="s">
        <v>1948</v>
      </c>
      <c r="AE1504" s="19" t="s">
        <v>1949</v>
      </c>
      <c r="AF1504" s="19" t="s">
        <v>1554</v>
      </c>
      <c r="AG1504" s="19" t="s">
        <v>1950</v>
      </c>
      <c r="AH1504" s="19" t="s">
        <v>1499</v>
      </c>
      <c r="AI1504" s="19" t="s">
        <v>1500</v>
      </c>
      <c r="AJ1504" s="45">
        <v>0</v>
      </c>
      <c r="AK1504" s="45">
        <v>0</v>
      </c>
      <c r="AL1504" s="19" t="s">
        <v>1501</v>
      </c>
      <c r="AM1504" s="46">
        <v>14517.222</v>
      </c>
      <c r="AN1504" s="46">
        <v>10022.222</v>
      </c>
      <c r="AO1504" s="46">
        <v>4495</v>
      </c>
      <c r="AP1504" s="45">
        <v>82</v>
      </c>
      <c r="AQ1504" s="45"/>
      <c r="AR1504" s="45" t="str">
        <f>IFERROR(VLOOKUP(AB1504,'Pedidos marco'!$A$1:$D$10000,4,0)," ")</f>
        <v xml:space="preserve"> </v>
      </c>
      <c r="AS1504" s="45">
        <f t="shared" si="161"/>
        <v>8</v>
      </c>
      <c r="AT1504" s="45" t="str">
        <f t="shared" si="162"/>
        <v>08</v>
      </c>
      <c r="AU1504" s="47">
        <v>10</v>
      </c>
      <c r="AV1504" s="19" t="str">
        <f t="shared" si="163"/>
        <v>04 April</v>
      </c>
      <c r="AW1504" s="19">
        <f t="shared" si="164"/>
        <v>0.41</v>
      </c>
      <c r="AX1504" s="19">
        <f t="shared" si="165"/>
        <v>8.1999999999999993</v>
      </c>
      <c r="AY1504" s="19" t="e">
        <f>VLOOKUP(AG1504,Cías!$A$1:$E$10000,5,0)</f>
        <v>#N/A</v>
      </c>
      <c r="AZ1504" s="19" t="str">
        <f t="shared" si="166"/>
        <v>1022019</v>
      </c>
      <c r="BA1504" s="19" t="str">
        <f t="shared" si="167"/>
        <v>ENRIQUEZ LARA ORLANDO DANILO</v>
      </c>
      <c r="BB1504" s="19" t="e">
        <f>VLOOKUP(AG1504,Cías!$A$1:$E$10000,3,0)</f>
        <v>#N/A</v>
      </c>
      <c r="BC1504" s="19"/>
      <c r="BD1504" s="19"/>
      <c r="BE1504" s="19"/>
      <c r="BF1504" s="19"/>
      <c r="BG1504" s="19"/>
      <c r="BH1504" s="19"/>
      <c r="BI1504" s="19"/>
      <c r="BJ1504" s="19"/>
    </row>
    <row r="1505" spans="1:62" ht="15" x14ac:dyDescent="0.2">
      <c r="A1505" s="19" t="s">
        <v>13891</v>
      </c>
      <c r="B1505" s="19" t="s">
        <v>1479</v>
      </c>
      <c r="C1505" s="43">
        <v>44659</v>
      </c>
      <c r="D1505" s="44">
        <v>0.77916666666667</v>
      </c>
      <c r="E1505" s="19" t="s">
        <v>13892</v>
      </c>
      <c r="F1505" s="19" t="s">
        <v>13893</v>
      </c>
      <c r="G1505" s="19" t="s">
        <v>13894</v>
      </c>
      <c r="H1505" s="45">
        <v>2301.35</v>
      </c>
      <c r="I1505" s="45">
        <v>2580.29</v>
      </c>
      <c r="J1505" s="19" t="s">
        <v>1560</v>
      </c>
      <c r="K1505" s="19" t="s">
        <v>13895</v>
      </c>
      <c r="L1505" s="19" t="s">
        <v>13896</v>
      </c>
      <c r="M1505" s="19" t="s">
        <v>13897</v>
      </c>
      <c r="N1505" s="19" t="s">
        <v>13891</v>
      </c>
      <c r="O1505" s="19" t="s">
        <v>371</v>
      </c>
      <c r="P1505" s="19" t="s">
        <v>372</v>
      </c>
      <c r="Q1505" s="46">
        <v>360</v>
      </c>
      <c r="R1505" s="19" t="s">
        <v>1544</v>
      </c>
      <c r="S1505" s="19" t="s">
        <v>1754</v>
      </c>
      <c r="T1505" s="19" t="s">
        <v>104</v>
      </c>
      <c r="U1505" s="19" t="s">
        <v>3530</v>
      </c>
      <c r="V1505" s="19" t="s">
        <v>3531</v>
      </c>
      <c r="W1505" s="19" t="s">
        <v>1548</v>
      </c>
      <c r="X1505" s="19" t="s">
        <v>3532</v>
      </c>
      <c r="Y1505" s="19" t="s">
        <v>1684</v>
      </c>
      <c r="Z1505" s="19" t="s">
        <v>1685</v>
      </c>
      <c r="AA1505" s="46">
        <v>198</v>
      </c>
      <c r="AB1505" s="19" t="s">
        <v>588</v>
      </c>
      <c r="AC1505" s="19" t="s">
        <v>333</v>
      </c>
      <c r="AD1505" s="19" t="s">
        <v>4094</v>
      </c>
      <c r="AE1505" s="19" t="s">
        <v>4095</v>
      </c>
      <c r="AF1505" s="19" t="s">
        <v>1554</v>
      </c>
      <c r="AG1505" s="19" t="s">
        <v>4096</v>
      </c>
      <c r="AH1505" s="19" t="s">
        <v>1499</v>
      </c>
      <c r="AI1505" s="19" t="s">
        <v>1500</v>
      </c>
      <c r="AJ1505" s="45">
        <v>0</v>
      </c>
      <c r="AK1505" s="45">
        <v>0</v>
      </c>
      <c r="AL1505" s="19" t="s">
        <v>1501</v>
      </c>
      <c r="AM1505" s="46">
        <v>27130</v>
      </c>
      <c r="AN1505" s="46">
        <v>18020</v>
      </c>
      <c r="AO1505" s="46">
        <v>9110</v>
      </c>
      <c r="AP1505" s="45">
        <v>266.39999999999998</v>
      </c>
      <c r="AQ1505" s="45"/>
      <c r="AR1505" s="45" t="str">
        <f>IFERROR(VLOOKUP(AB1505,'Pedidos marco'!$A$1:$D$10000,4,0)," ")</f>
        <v xml:space="preserve"> </v>
      </c>
      <c r="AS1505" s="45">
        <f t="shared" si="161"/>
        <v>8</v>
      </c>
      <c r="AT1505" s="45" t="str">
        <f t="shared" si="162"/>
        <v>08</v>
      </c>
      <c r="AU1505" s="47">
        <v>18</v>
      </c>
      <c r="AV1505" s="19" t="str">
        <f t="shared" si="163"/>
        <v>04 April</v>
      </c>
      <c r="AW1505" s="19">
        <f t="shared" si="164"/>
        <v>0.74</v>
      </c>
      <c r="AX1505" s="19">
        <f t="shared" si="165"/>
        <v>14.799999999999999</v>
      </c>
      <c r="AY1505" s="19" t="e">
        <f>VLOOKUP(AG1505,Cías!$A$1:$E$10000,5,0)</f>
        <v>#N/A</v>
      </c>
      <c r="AZ1505" s="19" t="str">
        <f t="shared" si="166"/>
        <v>1021623</v>
      </c>
      <c r="BA1505" s="19" t="str">
        <f t="shared" si="167"/>
        <v>VILLARREAL HIGUERA FERNANDO SALVADO</v>
      </c>
      <c r="BB1505" s="19" t="e">
        <f>VLOOKUP(AG1505,Cías!$A$1:$E$10000,3,0)</f>
        <v>#N/A</v>
      </c>
      <c r="BC1505" s="19"/>
      <c r="BD1505" s="19"/>
      <c r="BE1505" s="19"/>
      <c r="BF1505" s="19"/>
      <c r="BG1505" s="19"/>
      <c r="BH1505" s="19"/>
      <c r="BI1505" s="19"/>
      <c r="BJ1505" s="19"/>
    </row>
    <row r="1506" spans="1:62" ht="15" x14ac:dyDescent="0.2">
      <c r="A1506" s="19" t="s">
        <v>13898</v>
      </c>
      <c r="B1506" s="19" t="s">
        <v>1479</v>
      </c>
      <c r="C1506" s="43">
        <v>44659</v>
      </c>
      <c r="D1506" s="44">
        <v>0.78125</v>
      </c>
      <c r="E1506" s="19" t="s">
        <v>13899</v>
      </c>
      <c r="F1506" s="19" t="s">
        <v>13900</v>
      </c>
      <c r="G1506" s="19" t="s">
        <v>13901</v>
      </c>
      <c r="H1506" s="45">
        <v>2268</v>
      </c>
      <c r="I1506" s="45">
        <v>2542.9</v>
      </c>
      <c r="J1506" s="19" t="s">
        <v>1560</v>
      </c>
      <c r="K1506" s="19" t="s">
        <v>13902</v>
      </c>
      <c r="L1506" s="19" t="s">
        <v>13903</v>
      </c>
      <c r="M1506" s="19" t="s">
        <v>13904</v>
      </c>
      <c r="N1506" s="19" t="s">
        <v>13898</v>
      </c>
      <c r="O1506" s="19" t="s">
        <v>1641</v>
      </c>
      <c r="P1506" s="19" t="s">
        <v>1642</v>
      </c>
      <c r="Q1506" s="46">
        <v>360</v>
      </c>
      <c r="R1506" s="19" t="s">
        <v>1544</v>
      </c>
      <c r="S1506" s="19" t="s">
        <v>1736</v>
      </c>
      <c r="T1506" s="19" t="s">
        <v>1737</v>
      </c>
      <c r="U1506" s="19" t="s">
        <v>13905</v>
      </c>
      <c r="V1506" s="19" t="s">
        <v>13906</v>
      </c>
      <c r="W1506" s="19" t="s">
        <v>2076</v>
      </c>
      <c r="X1506" s="19" t="s">
        <v>13907</v>
      </c>
      <c r="Y1506" s="19" t="s">
        <v>2078</v>
      </c>
      <c r="Z1506" s="19" t="s">
        <v>2079</v>
      </c>
      <c r="AA1506" s="46">
        <v>345</v>
      </c>
      <c r="AB1506" s="19" t="s">
        <v>560</v>
      </c>
      <c r="AC1506" s="19" t="s">
        <v>273</v>
      </c>
      <c r="AD1506" s="19" t="s">
        <v>3014</v>
      </c>
      <c r="AE1506" s="19" t="s">
        <v>1481</v>
      </c>
      <c r="AF1506" s="19" t="s">
        <v>1554</v>
      </c>
      <c r="AG1506" s="19" t="s">
        <v>3015</v>
      </c>
      <c r="AH1506" s="19" t="s">
        <v>1499</v>
      </c>
      <c r="AI1506" s="19" t="s">
        <v>1500</v>
      </c>
      <c r="AJ1506" s="45">
        <v>0</v>
      </c>
      <c r="AK1506" s="45">
        <v>0</v>
      </c>
      <c r="AL1506" s="19" t="s">
        <v>1501</v>
      </c>
      <c r="AM1506" s="46">
        <v>27030</v>
      </c>
      <c r="AN1506" s="46">
        <v>18020</v>
      </c>
      <c r="AO1506" s="46">
        <v>9010</v>
      </c>
      <c r="AP1506" s="45">
        <v>370.8</v>
      </c>
      <c r="AQ1506" s="45"/>
      <c r="AR1506" s="45" t="str">
        <f>IFERROR(VLOOKUP(AB1506,'Pedidos marco'!$A$1:$D$10000,4,0)," ")</f>
        <v xml:space="preserve"> </v>
      </c>
      <c r="AS1506" s="45">
        <f t="shared" si="161"/>
        <v>8</v>
      </c>
      <c r="AT1506" s="45" t="str">
        <f t="shared" si="162"/>
        <v>08</v>
      </c>
      <c r="AU1506" s="47">
        <v>18</v>
      </c>
      <c r="AV1506" s="19" t="str">
        <f t="shared" si="163"/>
        <v>04 April</v>
      </c>
      <c r="AW1506" s="19">
        <f t="shared" si="164"/>
        <v>1.03</v>
      </c>
      <c r="AX1506" s="19">
        <f t="shared" si="165"/>
        <v>20.6</v>
      </c>
      <c r="AY1506" s="19" t="e">
        <f>VLOOKUP(AG1506,Cías!$A$1:$E$10000,5,0)</f>
        <v>#N/A</v>
      </c>
      <c r="AZ1506" s="19" t="str">
        <f t="shared" si="166"/>
        <v>1021773</v>
      </c>
      <c r="BA1506" s="19" t="str">
        <f t="shared" si="167"/>
        <v>RUIZ LASTRA OLGER FABIAN</v>
      </c>
      <c r="BB1506" s="19" t="e">
        <f>VLOOKUP(AG1506,Cías!$A$1:$E$10000,3,0)</f>
        <v>#N/A</v>
      </c>
      <c r="BC1506" s="19"/>
      <c r="BD1506" s="19"/>
      <c r="BE1506" s="19"/>
      <c r="BF1506" s="19"/>
      <c r="BG1506" s="19"/>
      <c r="BH1506" s="19"/>
      <c r="BI1506" s="19"/>
      <c r="BJ1506" s="19"/>
    </row>
    <row r="1507" spans="1:62" ht="15" x14ac:dyDescent="0.2">
      <c r="A1507" s="19" t="s">
        <v>13908</v>
      </c>
      <c r="B1507" s="19" t="s">
        <v>1479</v>
      </c>
      <c r="C1507" s="43">
        <v>44659</v>
      </c>
      <c r="D1507" s="44">
        <v>0.78263888888888999</v>
      </c>
      <c r="E1507" s="19" t="s">
        <v>13909</v>
      </c>
      <c r="F1507" s="19" t="s">
        <v>1481</v>
      </c>
      <c r="G1507" s="19" t="s">
        <v>1481</v>
      </c>
      <c r="H1507" s="45">
        <v>0</v>
      </c>
      <c r="I1507" s="45">
        <v>0</v>
      </c>
      <c r="J1507" s="19" t="s">
        <v>1482</v>
      </c>
      <c r="K1507" s="19" t="s">
        <v>13910</v>
      </c>
      <c r="L1507" s="19" t="s">
        <v>13911</v>
      </c>
      <c r="M1507" s="19" t="s">
        <v>13912</v>
      </c>
      <c r="N1507" s="19" t="s">
        <v>13908</v>
      </c>
      <c r="O1507" s="19" t="s">
        <v>1486</v>
      </c>
      <c r="P1507" s="19" t="s">
        <v>1487</v>
      </c>
      <c r="Q1507" s="46">
        <v>31.29</v>
      </c>
      <c r="R1507" s="19" t="s">
        <v>1488</v>
      </c>
      <c r="S1507" s="19" t="s">
        <v>1489</v>
      </c>
      <c r="T1507" s="19" t="s">
        <v>418</v>
      </c>
      <c r="U1507" s="19" t="s">
        <v>1508</v>
      </c>
      <c r="V1507" s="19" t="s">
        <v>1509</v>
      </c>
      <c r="W1507" s="19" t="s">
        <v>415</v>
      </c>
      <c r="X1507" s="19" t="s">
        <v>1510</v>
      </c>
      <c r="Y1507" s="19" t="s">
        <v>1511</v>
      </c>
      <c r="Z1507" s="19" t="s">
        <v>1512</v>
      </c>
      <c r="AA1507" s="46">
        <v>113</v>
      </c>
      <c r="AB1507" s="19" t="s">
        <v>1513</v>
      </c>
      <c r="AC1507" s="19" t="s">
        <v>418</v>
      </c>
      <c r="AD1507" s="19" t="s">
        <v>1496</v>
      </c>
      <c r="AE1507" s="19" t="s">
        <v>1481</v>
      </c>
      <c r="AF1507" s="19" t="s">
        <v>1497</v>
      </c>
      <c r="AG1507" s="19" t="s">
        <v>1538</v>
      </c>
      <c r="AH1507" s="19" t="s">
        <v>1499</v>
      </c>
      <c r="AI1507" s="19" t="s">
        <v>1500</v>
      </c>
      <c r="AJ1507" s="45">
        <v>0</v>
      </c>
      <c r="AK1507" s="45">
        <v>0</v>
      </c>
      <c r="AL1507" s="19" t="s">
        <v>1517</v>
      </c>
      <c r="AM1507" s="46">
        <v>50090</v>
      </c>
      <c r="AN1507" s="46">
        <v>31290</v>
      </c>
      <c r="AO1507" s="46">
        <v>18800</v>
      </c>
      <c r="AP1507" s="45">
        <v>0</v>
      </c>
      <c r="AQ1507" s="45"/>
      <c r="AR1507" s="45" t="str">
        <f>IFERROR(VLOOKUP(AB1507,'Pedidos marco'!$A$1:$D$10000,4,0)," ")</f>
        <v xml:space="preserve"> </v>
      </c>
      <c r="AS1507" s="45">
        <f t="shared" si="161"/>
        <v>8</v>
      </c>
      <c r="AT1507" s="45" t="str">
        <f t="shared" si="162"/>
        <v>08</v>
      </c>
      <c r="AU1507" s="47">
        <v>31.29</v>
      </c>
      <c r="AV1507" s="19" t="str">
        <f t="shared" si="163"/>
        <v>04 April</v>
      </c>
      <c r="AW1507" s="19">
        <f t="shared" si="164"/>
        <v>0</v>
      </c>
      <c r="AX1507" s="19">
        <f t="shared" si="165"/>
        <v>0</v>
      </c>
      <c r="AY1507" s="19" t="e">
        <f>VLOOKUP(AG1507,Cías!$A$1:$E$10000,5,0)</f>
        <v>#N/A</v>
      </c>
      <c r="AZ1507" s="19" t="str">
        <f t="shared" si="166"/>
        <v>1014412</v>
      </c>
      <c r="BA1507" s="19" t="str">
        <f t="shared" si="167"/>
        <v>UNION DE CONCRETERAS UNICON UCUE</v>
      </c>
      <c r="BB1507" s="19" t="e">
        <f>VLOOKUP(AG1507,Cías!$A$1:$E$10000,3,0)</f>
        <v>#N/A</v>
      </c>
      <c r="BC1507" s="19"/>
      <c r="BD1507" s="19"/>
      <c r="BE1507" s="19"/>
      <c r="BF1507" s="19"/>
      <c r="BG1507" s="19"/>
      <c r="BH1507" s="19"/>
      <c r="BI1507" s="19"/>
      <c r="BJ1507" s="19"/>
    </row>
    <row r="1508" spans="1:62" ht="15" x14ac:dyDescent="0.2">
      <c r="A1508" s="19" t="s">
        <v>13913</v>
      </c>
      <c r="B1508" s="19" t="s">
        <v>1479</v>
      </c>
      <c r="C1508" s="43">
        <v>44659</v>
      </c>
      <c r="D1508" s="44">
        <v>0.78472222222221999</v>
      </c>
      <c r="E1508" s="19" t="s">
        <v>13914</v>
      </c>
      <c r="F1508" s="19" t="s">
        <v>13915</v>
      </c>
      <c r="G1508" s="19" t="s">
        <v>13916</v>
      </c>
      <c r="H1508" s="45">
        <v>4375.8</v>
      </c>
      <c r="I1508" s="45">
        <v>4906.18</v>
      </c>
      <c r="J1508" s="19" t="s">
        <v>1560</v>
      </c>
      <c r="K1508" s="19" t="s">
        <v>13917</v>
      </c>
      <c r="L1508" s="19" t="s">
        <v>13918</v>
      </c>
      <c r="M1508" s="19" t="s">
        <v>13919</v>
      </c>
      <c r="N1508" s="19" t="s">
        <v>13913</v>
      </c>
      <c r="O1508" s="19" t="s">
        <v>1641</v>
      </c>
      <c r="P1508" s="19" t="s">
        <v>1642</v>
      </c>
      <c r="Q1508" s="46">
        <v>660</v>
      </c>
      <c r="R1508" s="19" t="s">
        <v>1544</v>
      </c>
      <c r="S1508" s="19" t="s">
        <v>13920</v>
      </c>
      <c r="T1508" s="19" t="s">
        <v>13921</v>
      </c>
      <c r="U1508" s="19" t="s">
        <v>13922</v>
      </c>
      <c r="V1508" s="19" t="s">
        <v>13923</v>
      </c>
      <c r="W1508" s="19" t="s">
        <v>12919</v>
      </c>
      <c r="X1508" s="19" t="s">
        <v>13924</v>
      </c>
      <c r="Y1508" s="19" t="s">
        <v>13925</v>
      </c>
      <c r="Z1508" s="19" t="s">
        <v>13926</v>
      </c>
      <c r="AA1508" s="46">
        <v>630</v>
      </c>
      <c r="AB1508" s="19" t="s">
        <v>592</v>
      </c>
      <c r="AC1508" s="19" t="s">
        <v>341</v>
      </c>
      <c r="AD1508" s="19" t="s">
        <v>7970</v>
      </c>
      <c r="AE1508" s="19" t="s">
        <v>7971</v>
      </c>
      <c r="AF1508" s="19" t="s">
        <v>1592</v>
      </c>
      <c r="AG1508" s="19" t="s">
        <v>7972</v>
      </c>
      <c r="AH1508" s="19" t="s">
        <v>1499</v>
      </c>
      <c r="AI1508" s="19" t="s">
        <v>1500</v>
      </c>
      <c r="AJ1508" s="45">
        <v>0</v>
      </c>
      <c r="AK1508" s="45">
        <v>0</v>
      </c>
      <c r="AL1508" s="19" t="s">
        <v>1501</v>
      </c>
      <c r="AM1508" s="46">
        <v>49920</v>
      </c>
      <c r="AN1508" s="46">
        <v>33150</v>
      </c>
      <c r="AO1508" s="46">
        <v>16770</v>
      </c>
      <c r="AP1508" s="45">
        <v>1036.2</v>
      </c>
      <c r="AQ1508" s="45"/>
      <c r="AR1508" s="45" t="str">
        <f>IFERROR(VLOOKUP(AB1508,'Pedidos marco'!$A$1:$D$10000,4,0)," ")</f>
        <v xml:space="preserve"> </v>
      </c>
      <c r="AS1508" s="45">
        <f t="shared" si="161"/>
        <v>8</v>
      </c>
      <c r="AT1508" s="45" t="str">
        <f t="shared" si="162"/>
        <v>08</v>
      </c>
      <c r="AU1508" s="47">
        <v>33</v>
      </c>
      <c r="AV1508" s="19" t="str">
        <f t="shared" si="163"/>
        <v>04 April</v>
      </c>
      <c r="AW1508" s="19">
        <f t="shared" si="164"/>
        <v>1.57</v>
      </c>
      <c r="AX1508" s="19">
        <f t="shared" si="165"/>
        <v>31.400000000000002</v>
      </c>
      <c r="AY1508" s="19" t="e">
        <f>VLOOKUP(AG1508,Cías!$A$1:$E$10000,5,0)</f>
        <v>#N/A</v>
      </c>
      <c r="AZ1508" s="19" t="str">
        <f t="shared" si="166"/>
        <v>1013564</v>
      </c>
      <c r="BA1508" s="19" t="str">
        <f t="shared" si="167"/>
        <v>VIVERO MORALES MILTON CICERON</v>
      </c>
      <c r="BB1508" s="19" t="e">
        <f>VLOOKUP(AG1508,Cías!$A$1:$E$10000,3,0)</f>
        <v>#N/A</v>
      </c>
      <c r="BC1508" s="19"/>
      <c r="BD1508" s="19"/>
      <c r="BE1508" s="19"/>
      <c r="BF1508" s="19"/>
      <c r="BG1508" s="19"/>
      <c r="BH1508" s="19"/>
      <c r="BI1508" s="19"/>
      <c r="BJ1508" s="19"/>
    </row>
    <row r="1509" spans="1:62" ht="15" x14ac:dyDescent="0.2">
      <c r="A1509" s="19" t="s">
        <v>13927</v>
      </c>
      <c r="B1509" s="19" t="s">
        <v>1479</v>
      </c>
      <c r="C1509" s="43">
        <v>44659</v>
      </c>
      <c r="D1509" s="44">
        <v>0.79027777777777997</v>
      </c>
      <c r="E1509" s="19" t="s">
        <v>13928</v>
      </c>
      <c r="F1509" s="19" t="s">
        <v>13929</v>
      </c>
      <c r="G1509" s="19" t="s">
        <v>13930</v>
      </c>
      <c r="H1509" s="45">
        <v>4121.6000000000004</v>
      </c>
      <c r="I1509" s="45">
        <v>4621.16</v>
      </c>
      <c r="J1509" s="19" t="s">
        <v>1560</v>
      </c>
      <c r="K1509" s="19" t="s">
        <v>13931</v>
      </c>
      <c r="L1509" s="19" t="s">
        <v>13932</v>
      </c>
      <c r="M1509" s="19" t="s">
        <v>13933</v>
      </c>
      <c r="N1509" s="19" t="s">
        <v>13927</v>
      </c>
      <c r="O1509" s="19" t="s">
        <v>1641</v>
      </c>
      <c r="P1509" s="19" t="s">
        <v>1642</v>
      </c>
      <c r="Q1509" s="46">
        <v>640</v>
      </c>
      <c r="R1509" s="19" t="s">
        <v>1544</v>
      </c>
      <c r="S1509" s="19" t="s">
        <v>5284</v>
      </c>
      <c r="T1509" s="19" t="s">
        <v>5285</v>
      </c>
      <c r="U1509" s="19" t="s">
        <v>6767</v>
      </c>
      <c r="V1509" s="19" t="s">
        <v>6768</v>
      </c>
      <c r="W1509" s="19" t="s">
        <v>1492</v>
      </c>
      <c r="X1509" s="19" t="s">
        <v>6769</v>
      </c>
      <c r="Y1509" s="19" t="s">
        <v>1494</v>
      </c>
      <c r="Z1509" s="19" t="s">
        <v>1495</v>
      </c>
      <c r="AA1509" s="46">
        <v>247</v>
      </c>
      <c r="AB1509" s="19" t="s">
        <v>546</v>
      </c>
      <c r="AC1509" s="19" t="s">
        <v>244</v>
      </c>
      <c r="AD1509" s="19" t="s">
        <v>2160</v>
      </c>
      <c r="AE1509" s="19" t="s">
        <v>2161</v>
      </c>
      <c r="AF1509" s="19" t="s">
        <v>1592</v>
      </c>
      <c r="AG1509" s="19" t="s">
        <v>2162</v>
      </c>
      <c r="AH1509" s="19" t="s">
        <v>1594</v>
      </c>
      <c r="AI1509" s="19" t="s">
        <v>1595</v>
      </c>
      <c r="AJ1509" s="45">
        <v>0.05</v>
      </c>
      <c r="AK1509" s="45">
        <v>32</v>
      </c>
      <c r="AL1509" s="19" t="s">
        <v>1501</v>
      </c>
      <c r="AM1509" s="46">
        <v>51000</v>
      </c>
      <c r="AN1509" s="46">
        <v>32070</v>
      </c>
      <c r="AO1509" s="46">
        <v>18930</v>
      </c>
      <c r="AP1509" s="45">
        <v>537.6</v>
      </c>
      <c r="AQ1509" s="45"/>
      <c r="AR1509" s="45" t="str">
        <f>IFERROR(VLOOKUP(AB1509,'Pedidos marco'!$A$1:$D$10000,4,0)," ")</f>
        <v xml:space="preserve"> </v>
      </c>
      <c r="AS1509" s="45">
        <f t="shared" si="161"/>
        <v>8</v>
      </c>
      <c r="AT1509" s="45" t="str">
        <f t="shared" si="162"/>
        <v>08</v>
      </c>
      <c r="AU1509" s="47">
        <v>32</v>
      </c>
      <c r="AV1509" s="19" t="str">
        <f t="shared" si="163"/>
        <v>04 April</v>
      </c>
      <c r="AW1509" s="19">
        <f t="shared" si="164"/>
        <v>0.84000000000000008</v>
      </c>
      <c r="AX1509" s="19">
        <f t="shared" si="165"/>
        <v>16.8</v>
      </c>
      <c r="AY1509" s="19" t="e">
        <f>VLOOKUP(AG1509,Cías!$A$1:$E$10000,5,0)</f>
        <v>#N/A</v>
      </c>
      <c r="AZ1509" s="19" t="str">
        <f t="shared" si="166"/>
        <v>1013568</v>
      </c>
      <c r="BA1509" s="19" t="str">
        <f t="shared" si="167"/>
        <v>PINTO TORRES AGUSTO GEOVANY</v>
      </c>
      <c r="BB1509" s="19" t="e">
        <f>VLOOKUP(AG1509,Cías!$A$1:$E$10000,3,0)</f>
        <v>#N/A</v>
      </c>
      <c r="BC1509" s="19"/>
      <c r="BD1509" s="19"/>
      <c r="BE1509" s="19"/>
      <c r="BF1509" s="19"/>
      <c r="BG1509" s="19"/>
      <c r="BH1509" s="19"/>
      <c r="BI1509" s="19"/>
      <c r="BJ1509" s="19"/>
    </row>
    <row r="1510" spans="1:62" ht="15" x14ac:dyDescent="0.2">
      <c r="A1510" s="19" t="s">
        <v>13934</v>
      </c>
      <c r="B1510" s="19" t="s">
        <v>1479</v>
      </c>
      <c r="C1510" s="43">
        <v>44659</v>
      </c>
      <c r="D1510" s="44">
        <v>0.79722222222221995</v>
      </c>
      <c r="E1510" s="19" t="s">
        <v>13935</v>
      </c>
      <c r="F1510" s="19" t="s">
        <v>1481</v>
      </c>
      <c r="G1510" s="19" t="s">
        <v>1481</v>
      </c>
      <c r="H1510" s="45">
        <v>0</v>
      </c>
      <c r="I1510" s="45">
        <v>0</v>
      </c>
      <c r="J1510" s="19" t="s">
        <v>1482</v>
      </c>
      <c r="K1510" s="19" t="s">
        <v>13936</v>
      </c>
      <c r="L1510" s="19" t="s">
        <v>13937</v>
      </c>
      <c r="M1510" s="19" t="s">
        <v>13938</v>
      </c>
      <c r="N1510" s="19" t="s">
        <v>13934</v>
      </c>
      <c r="O1510" s="19" t="s">
        <v>367</v>
      </c>
      <c r="P1510" s="19" t="s">
        <v>368</v>
      </c>
      <c r="Q1510" s="46">
        <v>640</v>
      </c>
      <c r="R1510" s="19" t="s">
        <v>1544</v>
      </c>
      <c r="S1510" s="19" t="s">
        <v>1976</v>
      </c>
      <c r="T1510" s="19" t="s">
        <v>92</v>
      </c>
      <c r="U1510" s="19" t="s">
        <v>4647</v>
      </c>
      <c r="V1510" s="19" t="s">
        <v>2091</v>
      </c>
      <c r="W1510" s="19" t="s">
        <v>415</v>
      </c>
      <c r="X1510" s="19" t="s">
        <v>4648</v>
      </c>
      <c r="Y1510" s="19" t="s">
        <v>4649</v>
      </c>
      <c r="Z1510" s="19" t="s">
        <v>4650</v>
      </c>
      <c r="AA1510" s="46">
        <v>96.3</v>
      </c>
      <c r="AB1510" s="19" t="s">
        <v>582</v>
      </c>
      <c r="AC1510" s="19" t="s">
        <v>321</v>
      </c>
      <c r="AD1510" s="19" t="s">
        <v>3135</v>
      </c>
      <c r="AE1510" s="19" t="s">
        <v>3136</v>
      </c>
      <c r="AF1510" s="19" t="s">
        <v>1592</v>
      </c>
      <c r="AG1510" s="19" t="s">
        <v>3137</v>
      </c>
      <c r="AH1510" s="19" t="s">
        <v>1502</v>
      </c>
      <c r="AI1510" s="19" t="s">
        <v>2099</v>
      </c>
      <c r="AJ1510" s="45">
        <v>0</v>
      </c>
      <c r="AK1510" s="45">
        <v>0</v>
      </c>
      <c r="AL1510" s="19" t="s">
        <v>1501</v>
      </c>
      <c r="AM1510" s="46">
        <v>50580</v>
      </c>
      <c r="AN1510" s="46">
        <v>32050</v>
      </c>
      <c r="AO1510" s="46">
        <v>18530</v>
      </c>
      <c r="AP1510" s="45">
        <v>288</v>
      </c>
      <c r="AQ1510" s="45"/>
      <c r="AR1510" s="45" t="str">
        <f>IFERROR(VLOOKUP(AB1510,'Pedidos marco'!$A$1:$D$10000,4,0)," ")</f>
        <v xml:space="preserve"> </v>
      </c>
      <c r="AS1510" s="45">
        <f t="shared" si="161"/>
        <v>8</v>
      </c>
      <c r="AT1510" s="45" t="str">
        <f t="shared" si="162"/>
        <v>08</v>
      </c>
      <c r="AU1510" s="47">
        <v>32</v>
      </c>
      <c r="AV1510" s="19" t="str">
        <f t="shared" si="163"/>
        <v>04 April</v>
      </c>
      <c r="AW1510" s="19">
        <f t="shared" si="164"/>
        <v>0.45</v>
      </c>
      <c r="AX1510" s="19">
        <f t="shared" si="165"/>
        <v>9</v>
      </c>
      <c r="AY1510" s="19" t="e">
        <f>VLOOKUP(AG1510,Cías!$A$1:$E$10000,5,0)</f>
        <v>#N/A</v>
      </c>
      <c r="AZ1510" s="19" t="str">
        <f t="shared" si="166"/>
        <v>1013539</v>
      </c>
      <c r="BA1510" s="19" t="str">
        <f t="shared" si="167"/>
        <v>VALENCIA BENAVIDES GUSTAVO PLUTARCO</v>
      </c>
      <c r="BB1510" s="19" t="e">
        <f>VLOOKUP(AG1510,Cías!$A$1:$E$10000,3,0)</f>
        <v>#N/A</v>
      </c>
      <c r="BC1510" s="19"/>
      <c r="BD1510" s="19"/>
      <c r="BE1510" s="19"/>
      <c r="BF1510" s="19"/>
      <c r="BG1510" s="19"/>
      <c r="BH1510" s="19"/>
      <c r="BI1510" s="19"/>
      <c r="BJ1510" s="19"/>
    </row>
    <row r="1511" spans="1:62" ht="15" x14ac:dyDescent="0.2">
      <c r="A1511" s="19" t="s">
        <v>13939</v>
      </c>
      <c r="B1511" s="19" t="s">
        <v>1479</v>
      </c>
      <c r="C1511" s="43">
        <v>44659</v>
      </c>
      <c r="D1511" s="44">
        <v>0.8</v>
      </c>
      <c r="E1511" s="19" t="s">
        <v>13940</v>
      </c>
      <c r="F1511" s="19" t="s">
        <v>1481</v>
      </c>
      <c r="G1511" s="19" t="s">
        <v>1481</v>
      </c>
      <c r="H1511" s="45">
        <v>0</v>
      </c>
      <c r="I1511" s="45">
        <v>0</v>
      </c>
      <c r="J1511" s="19" t="s">
        <v>1482</v>
      </c>
      <c r="K1511" s="19" t="s">
        <v>13941</v>
      </c>
      <c r="L1511" s="19" t="s">
        <v>13942</v>
      </c>
      <c r="M1511" s="19" t="s">
        <v>13943</v>
      </c>
      <c r="N1511" s="19" t="s">
        <v>13939</v>
      </c>
      <c r="O1511" s="19" t="s">
        <v>1641</v>
      </c>
      <c r="P1511" s="19" t="s">
        <v>1642</v>
      </c>
      <c r="Q1511" s="46">
        <v>200</v>
      </c>
      <c r="R1511" s="19" t="s">
        <v>1544</v>
      </c>
      <c r="S1511" s="19" t="s">
        <v>4733</v>
      </c>
      <c r="T1511" s="19" t="s">
        <v>4734</v>
      </c>
      <c r="U1511" s="19" t="s">
        <v>5852</v>
      </c>
      <c r="V1511" s="19" t="s">
        <v>5853</v>
      </c>
      <c r="W1511" s="19" t="s">
        <v>4073</v>
      </c>
      <c r="X1511" s="19" t="s">
        <v>5854</v>
      </c>
      <c r="Y1511" s="19" t="s">
        <v>4075</v>
      </c>
      <c r="Z1511" s="19" t="s">
        <v>4076</v>
      </c>
      <c r="AA1511" s="46">
        <v>468</v>
      </c>
      <c r="AB1511" s="19" t="s">
        <v>455</v>
      </c>
      <c r="AC1511" s="19" t="s">
        <v>58</v>
      </c>
      <c r="AD1511" s="19" t="s">
        <v>4023</v>
      </c>
      <c r="AE1511" s="19" t="s">
        <v>4024</v>
      </c>
      <c r="AF1511" s="19" t="s">
        <v>1554</v>
      </c>
      <c r="AG1511" s="19" t="s">
        <v>4025</v>
      </c>
      <c r="AH1511" s="19" t="s">
        <v>1499</v>
      </c>
      <c r="AI1511" s="19" t="s">
        <v>1500</v>
      </c>
      <c r="AJ1511" s="45">
        <v>0</v>
      </c>
      <c r="AK1511" s="45">
        <v>0</v>
      </c>
      <c r="AL1511" s="19" t="s">
        <v>1501</v>
      </c>
      <c r="AM1511" s="46">
        <v>14717.778</v>
      </c>
      <c r="AN1511" s="46">
        <v>10027.778</v>
      </c>
      <c r="AO1511" s="46">
        <v>4690</v>
      </c>
      <c r="AP1511" s="45">
        <v>230</v>
      </c>
      <c r="AQ1511" s="45"/>
      <c r="AR1511" s="45" t="str">
        <f>IFERROR(VLOOKUP(AB1511,'Pedidos marco'!$A$1:$D$10000,4,0)," ")</f>
        <v xml:space="preserve"> </v>
      </c>
      <c r="AS1511" s="45">
        <f t="shared" si="161"/>
        <v>8</v>
      </c>
      <c r="AT1511" s="45" t="str">
        <f t="shared" si="162"/>
        <v>08</v>
      </c>
      <c r="AU1511" s="47">
        <v>10</v>
      </c>
      <c r="AV1511" s="19" t="str">
        <f t="shared" si="163"/>
        <v>04 April</v>
      </c>
      <c r="AW1511" s="19">
        <f t="shared" si="164"/>
        <v>1.1499999999999999</v>
      </c>
      <c r="AX1511" s="19">
        <f t="shared" si="165"/>
        <v>23</v>
      </c>
      <c r="AY1511" s="19" t="e">
        <f>VLOOKUP(AG1511,Cías!$A$1:$E$10000,5,0)</f>
        <v>#N/A</v>
      </c>
      <c r="AZ1511" s="19" t="str">
        <f t="shared" si="166"/>
        <v>1012819</v>
      </c>
      <c r="BA1511" s="19" t="str">
        <f t="shared" si="167"/>
        <v>BRAVO VASQUEZ JOSE LUIS SIGIFREDO</v>
      </c>
      <c r="BB1511" s="19" t="e">
        <f>VLOOKUP(AG1511,Cías!$A$1:$E$10000,3,0)</f>
        <v>#N/A</v>
      </c>
      <c r="BC1511" s="19"/>
      <c r="BD1511" s="19"/>
      <c r="BE1511" s="19"/>
      <c r="BF1511" s="19"/>
      <c r="BG1511" s="19"/>
      <c r="BH1511" s="19"/>
      <c r="BI1511" s="19"/>
      <c r="BJ1511" s="19"/>
    </row>
    <row r="1512" spans="1:62" ht="15" x14ac:dyDescent="0.2">
      <c r="A1512" s="19" t="s">
        <v>13939</v>
      </c>
      <c r="B1512" s="19" t="s">
        <v>1479</v>
      </c>
      <c r="C1512" s="43">
        <v>44659</v>
      </c>
      <c r="D1512" s="44">
        <v>0.8</v>
      </c>
      <c r="E1512" s="19" t="s">
        <v>13944</v>
      </c>
      <c r="F1512" s="19" t="s">
        <v>1481</v>
      </c>
      <c r="G1512" s="19" t="s">
        <v>1481</v>
      </c>
      <c r="H1512" s="45">
        <v>0</v>
      </c>
      <c r="I1512" s="45">
        <v>0</v>
      </c>
      <c r="J1512" s="19" t="s">
        <v>1482</v>
      </c>
      <c r="K1512" s="19" t="s">
        <v>13945</v>
      </c>
      <c r="L1512" s="19" t="s">
        <v>13946</v>
      </c>
      <c r="M1512" s="19" t="s">
        <v>13947</v>
      </c>
      <c r="N1512" s="19" t="s">
        <v>13939</v>
      </c>
      <c r="O1512" s="19" t="s">
        <v>1603</v>
      </c>
      <c r="P1512" s="19" t="s">
        <v>1604</v>
      </c>
      <c r="Q1512" s="46">
        <v>160</v>
      </c>
      <c r="R1512" s="19" t="s">
        <v>1544</v>
      </c>
      <c r="S1512" s="19" t="s">
        <v>4733</v>
      </c>
      <c r="T1512" s="19" t="s">
        <v>4734</v>
      </c>
      <c r="U1512" s="19" t="s">
        <v>5852</v>
      </c>
      <c r="V1512" s="19" t="s">
        <v>5853</v>
      </c>
      <c r="W1512" s="19" t="s">
        <v>4073</v>
      </c>
      <c r="X1512" s="19" t="s">
        <v>5854</v>
      </c>
      <c r="Y1512" s="19" t="s">
        <v>4075</v>
      </c>
      <c r="Z1512" s="19" t="s">
        <v>4076</v>
      </c>
      <c r="AA1512" s="46">
        <v>468</v>
      </c>
      <c r="AB1512" s="19" t="s">
        <v>455</v>
      </c>
      <c r="AC1512" s="19" t="s">
        <v>58</v>
      </c>
      <c r="AD1512" s="19" t="s">
        <v>4023</v>
      </c>
      <c r="AE1512" s="19" t="s">
        <v>4024</v>
      </c>
      <c r="AF1512" s="19" t="s">
        <v>1554</v>
      </c>
      <c r="AG1512" s="19" t="s">
        <v>4025</v>
      </c>
      <c r="AH1512" s="19" t="s">
        <v>1499</v>
      </c>
      <c r="AI1512" s="19" t="s">
        <v>1500</v>
      </c>
      <c r="AJ1512" s="45">
        <v>0</v>
      </c>
      <c r="AK1512" s="45">
        <v>0</v>
      </c>
      <c r="AL1512" s="19" t="s">
        <v>1501</v>
      </c>
      <c r="AM1512" s="46">
        <v>12712.222</v>
      </c>
      <c r="AN1512" s="46">
        <v>8022.2219999999998</v>
      </c>
      <c r="AO1512" s="46">
        <v>4690</v>
      </c>
      <c r="AP1512" s="45">
        <v>184</v>
      </c>
      <c r="AQ1512" s="45"/>
      <c r="AR1512" s="45" t="str">
        <f>IFERROR(VLOOKUP(AB1512,'Pedidos marco'!$A$1:$D$10000,4,0)," ")</f>
        <v xml:space="preserve"> </v>
      </c>
      <c r="AS1512" s="45">
        <f t="shared" si="161"/>
        <v>8</v>
      </c>
      <c r="AT1512" s="45" t="str">
        <f t="shared" si="162"/>
        <v>08</v>
      </c>
      <c r="AU1512" s="47">
        <v>8</v>
      </c>
      <c r="AV1512" s="19" t="str">
        <f t="shared" si="163"/>
        <v>04 April</v>
      </c>
      <c r="AW1512" s="19">
        <f t="shared" si="164"/>
        <v>1.1499999999999999</v>
      </c>
      <c r="AX1512" s="19">
        <f t="shared" si="165"/>
        <v>23</v>
      </c>
      <c r="AY1512" s="19" t="e">
        <f>VLOOKUP(AG1512,Cías!$A$1:$E$10000,5,0)</f>
        <v>#N/A</v>
      </c>
      <c r="AZ1512" s="19" t="str">
        <f t="shared" si="166"/>
        <v>1012819</v>
      </c>
      <c r="BA1512" s="19" t="str">
        <f t="shared" si="167"/>
        <v>BRAVO VASQUEZ JOSE LUIS SIGIFREDO</v>
      </c>
      <c r="BB1512" s="19" t="e">
        <f>VLOOKUP(AG1512,Cías!$A$1:$E$10000,3,0)</f>
        <v>#N/A</v>
      </c>
      <c r="BC1512" s="19"/>
      <c r="BD1512" s="19"/>
      <c r="BE1512" s="19"/>
      <c r="BF1512" s="19"/>
      <c r="BG1512" s="19"/>
      <c r="BH1512" s="19"/>
      <c r="BI1512" s="19"/>
      <c r="BJ1512" s="19"/>
    </row>
    <row r="1513" spans="1:62" ht="15" x14ac:dyDescent="0.2">
      <c r="A1513" s="19" t="s">
        <v>13948</v>
      </c>
      <c r="B1513" s="19" t="s">
        <v>1479</v>
      </c>
      <c r="C1513" s="43">
        <v>44659</v>
      </c>
      <c r="D1513" s="44">
        <v>0.80277777777778003</v>
      </c>
      <c r="E1513" s="19" t="s">
        <v>13949</v>
      </c>
      <c r="F1513" s="19" t="s">
        <v>13950</v>
      </c>
      <c r="G1513" s="19" t="s">
        <v>13951</v>
      </c>
      <c r="H1513" s="45">
        <v>3715.2</v>
      </c>
      <c r="I1513" s="45">
        <v>4165.5</v>
      </c>
      <c r="J1513" s="19" t="s">
        <v>1560</v>
      </c>
      <c r="K1513" s="19" t="s">
        <v>13952</v>
      </c>
      <c r="L1513" s="19" t="s">
        <v>13953</v>
      </c>
      <c r="M1513" s="19" t="s">
        <v>13954</v>
      </c>
      <c r="N1513" s="19" t="s">
        <v>13948</v>
      </c>
      <c r="O1513" s="19" t="s">
        <v>1823</v>
      </c>
      <c r="P1513" s="19" t="s">
        <v>1824</v>
      </c>
      <c r="Q1513" s="46">
        <v>30.45</v>
      </c>
      <c r="R1513" s="19" t="s">
        <v>1488</v>
      </c>
      <c r="S1513" s="19" t="s">
        <v>1825</v>
      </c>
      <c r="T1513" s="19" t="s">
        <v>1826</v>
      </c>
      <c r="U1513" s="19" t="s">
        <v>1827</v>
      </c>
      <c r="V1513" s="19" t="s">
        <v>1828</v>
      </c>
      <c r="W1513" s="19" t="s">
        <v>1829</v>
      </c>
      <c r="X1513" s="19" t="s">
        <v>1830</v>
      </c>
      <c r="Y1513" s="19" t="s">
        <v>1831</v>
      </c>
      <c r="Z1513" s="19" t="s">
        <v>1832</v>
      </c>
      <c r="AA1513" s="46">
        <v>8</v>
      </c>
      <c r="AB1513" s="19" t="s">
        <v>528</v>
      </c>
      <c r="AC1513" s="19" t="s">
        <v>208</v>
      </c>
      <c r="AD1513" s="19" t="s">
        <v>3002</v>
      </c>
      <c r="AE1513" s="19" t="s">
        <v>1481</v>
      </c>
      <c r="AF1513" s="19" t="s">
        <v>1497</v>
      </c>
      <c r="AG1513" s="19" t="s">
        <v>3003</v>
      </c>
      <c r="AH1513" s="19" t="s">
        <v>1499</v>
      </c>
      <c r="AI1513" s="19" t="s">
        <v>1500</v>
      </c>
      <c r="AJ1513" s="45">
        <v>0</v>
      </c>
      <c r="AK1513" s="45">
        <v>0</v>
      </c>
      <c r="AL1513" s="19" t="s">
        <v>1501</v>
      </c>
      <c r="AM1513" s="46">
        <v>50440</v>
      </c>
      <c r="AN1513" s="46">
        <v>30450</v>
      </c>
      <c r="AO1513" s="46">
        <v>19990</v>
      </c>
      <c r="AP1513" s="45">
        <v>74.91</v>
      </c>
      <c r="AQ1513" s="45"/>
      <c r="AR1513" s="45" t="str">
        <f>IFERROR(VLOOKUP(AB1513,'Pedidos marco'!$A$1:$D$10000,4,0)," ")</f>
        <v xml:space="preserve"> </v>
      </c>
      <c r="AS1513" s="45">
        <f t="shared" si="161"/>
        <v>8</v>
      </c>
      <c r="AT1513" s="45" t="str">
        <f t="shared" si="162"/>
        <v>08</v>
      </c>
      <c r="AU1513" s="47">
        <v>30.45</v>
      </c>
      <c r="AV1513" s="19" t="str">
        <f t="shared" si="163"/>
        <v>04 April</v>
      </c>
      <c r="AW1513" s="19">
        <f t="shared" si="164"/>
        <v>2.4600985221674878</v>
      </c>
      <c r="AX1513" s="19">
        <f t="shared" si="165"/>
        <v>2.4600985221674878</v>
      </c>
      <c r="AY1513" s="19" t="e">
        <f>VLOOKUP(AG1513,Cías!$A$1:$E$10000,5,0)</f>
        <v>#N/A</v>
      </c>
      <c r="AZ1513" s="19" t="str">
        <f t="shared" si="166"/>
        <v>1021830</v>
      </c>
      <c r="BA1513" s="19" t="str">
        <f t="shared" si="167"/>
        <v>MORALES GARZON CHRISTIAN SANTIAGO</v>
      </c>
      <c r="BB1513" s="19" t="e">
        <f>VLOOKUP(AG1513,Cías!$A$1:$E$10000,3,0)</f>
        <v>#N/A</v>
      </c>
      <c r="BC1513" s="19"/>
      <c r="BD1513" s="19"/>
      <c r="BE1513" s="19"/>
      <c r="BF1513" s="19"/>
      <c r="BG1513" s="19"/>
      <c r="BH1513" s="19"/>
      <c r="BI1513" s="19"/>
      <c r="BJ1513" s="19"/>
    </row>
    <row r="1514" spans="1:62" ht="15" x14ac:dyDescent="0.2">
      <c r="A1514" s="19" t="s">
        <v>13955</v>
      </c>
      <c r="B1514" s="19" t="s">
        <v>1479</v>
      </c>
      <c r="C1514" s="43">
        <v>44659</v>
      </c>
      <c r="D1514" s="44">
        <v>0.80902777777778001</v>
      </c>
      <c r="E1514" s="19" t="s">
        <v>13956</v>
      </c>
      <c r="F1514" s="19" t="s">
        <v>13957</v>
      </c>
      <c r="G1514" s="19" t="s">
        <v>13958</v>
      </c>
      <c r="H1514" s="45">
        <v>4364.8</v>
      </c>
      <c r="I1514" s="45">
        <v>4893.8500000000004</v>
      </c>
      <c r="J1514" s="19" t="s">
        <v>1560</v>
      </c>
      <c r="K1514" s="19" t="s">
        <v>13959</v>
      </c>
      <c r="L1514" s="19" t="s">
        <v>13960</v>
      </c>
      <c r="M1514" s="19" t="s">
        <v>13961</v>
      </c>
      <c r="N1514" s="19" t="s">
        <v>13955</v>
      </c>
      <c r="O1514" s="19" t="s">
        <v>371</v>
      </c>
      <c r="P1514" s="19" t="s">
        <v>372</v>
      </c>
      <c r="Q1514" s="46">
        <v>640</v>
      </c>
      <c r="R1514" s="19" t="s">
        <v>1544</v>
      </c>
      <c r="S1514" s="19" t="s">
        <v>2566</v>
      </c>
      <c r="T1514" s="19" t="s">
        <v>2567</v>
      </c>
      <c r="U1514" s="19" t="s">
        <v>2568</v>
      </c>
      <c r="V1514" s="19" t="s">
        <v>2569</v>
      </c>
      <c r="W1514" s="19" t="s">
        <v>415</v>
      </c>
      <c r="X1514" s="19" t="s">
        <v>2570</v>
      </c>
      <c r="Y1514" s="19" t="s">
        <v>2571</v>
      </c>
      <c r="Z1514" s="19" t="s">
        <v>2572</v>
      </c>
      <c r="AA1514" s="46">
        <v>110</v>
      </c>
      <c r="AB1514" s="19" t="s">
        <v>13227</v>
      </c>
      <c r="AC1514" s="19" t="s">
        <v>1447</v>
      </c>
      <c r="AD1514" s="19" t="s">
        <v>13962</v>
      </c>
      <c r="AE1514" s="19" t="s">
        <v>1481</v>
      </c>
      <c r="AF1514" s="19" t="s">
        <v>1592</v>
      </c>
      <c r="AG1514" s="19" t="s">
        <v>13963</v>
      </c>
      <c r="AH1514" s="19" t="s">
        <v>1594</v>
      </c>
      <c r="AI1514" s="19" t="s">
        <v>1595</v>
      </c>
      <c r="AJ1514" s="45">
        <v>0.05</v>
      </c>
      <c r="AK1514" s="45">
        <v>32</v>
      </c>
      <c r="AL1514" s="19" t="s">
        <v>1501</v>
      </c>
      <c r="AM1514" s="46">
        <v>51390</v>
      </c>
      <c r="AN1514" s="46">
        <v>32120</v>
      </c>
      <c r="AO1514" s="46">
        <v>19270</v>
      </c>
      <c r="AP1514" s="45">
        <v>275.2</v>
      </c>
      <c r="AQ1514" s="45"/>
      <c r="AR1514" s="45" t="str">
        <f>IFERROR(VLOOKUP(AB1514,'Pedidos marco'!$A$1:$D$10000,4,0)," ")</f>
        <v xml:space="preserve"> </v>
      </c>
      <c r="AS1514" s="45">
        <f t="shared" si="161"/>
        <v>8</v>
      </c>
      <c r="AT1514" s="45" t="str">
        <f t="shared" si="162"/>
        <v>08</v>
      </c>
      <c r="AU1514" s="47">
        <v>32</v>
      </c>
      <c r="AV1514" s="19" t="str">
        <f t="shared" si="163"/>
        <v>04 April</v>
      </c>
      <c r="AW1514" s="19">
        <f t="shared" si="164"/>
        <v>0.43</v>
      </c>
      <c r="AX1514" s="19">
        <f t="shared" si="165"/>
        <v>8.6</v>
      </c>
      <c r="AY1514" s="19" t="e">
        <f>VLOOKUP(AG1514,Cías!$A$1:$E$10000,5,0)</f>
        <v>#N/A</v>
      </c>
      <c r="AZ1514" s="19" t="str">
        <f t="shared" si="166"/>
        <v>10008163</v>
      </c>
      <c r="BA1514" s="19" t="str">
        <f t="shared" si="167"/>
        <v>ESPARZA MENDEZ KEVIN ISRAEL</v>
      </c>
      <c r="BB1514" s="19" t="e">
        <f>VLOOKUP(AG1514,Cías!$A$1:$E$10000,3,0)</f>
        <v>#N/A</v>
      </c>
      <c r="BC1514" s="19"/>
      <c r="BD1514" s="19"/>
      <c r="BE1514" s="19"/>
      <c r="BF1514" s="19"/>
      <c r="BG1514" s="19"/>
      <c r="BH1514" s="19"/>
      <c r="BI1514" s="19"/>
      <c r="BJ1514" s="19"/>
    </row>
    <row r="1515" spans="1:62" ht="15" x14ac:dyDescent="0.2">
      <c r="A1515" s="19" t="s">
        <v>13964</v>
      </c>
      <c r="B1515" s="19" t="s">
        <v>1479</v>
      </c>
      <c r="C1515" s="43">
        <v>44659</v>
      </c>
      <c r="D1515" s="44">
        <v>0.81180555555556</v>
      </c>
      <c r="E1515" s="19" t="s">
        <v>13965</v>
      </c>
      <c r="F1515" s="19" t="s">
        <v>13966</v>
      </c>
      <c r="G1515" s="19" t="s">
        <v>13967</v>
      </c>
      <c r="H1515" s="45">
        <v>4415.3999999999996</v>
      </c>
      <c r="I1515" s="45">
        <v>4950.58</v>
      </c>
      <c r="J1515" s="19" t="s">
        <v>1560</v>
      </c>
      <c r="K1515" s="19" t="s">
        <v>13968</v>
      </c>
      <c r="L1515" s="19" t="s">
        <v>13969</v>
      </c>
      <c r="M1515" s="19" t="s">
        <v>13970</v>
      </c>
      <c r="N1515" s="19" t="s">
        <v>13964</v>
      </c>
      <c r="O1515" s="19" t="s">
        <v>367</v>
      </c>
      <c r="P1515" s="19" t="s">
        <v>368</v>
      </c>
      <c r="Q1515" s="46">
        <v>660</v>
      </c>
      <c r="R1515" s="19" t="s">
        <v>1544</v>
      </c>
      <c r="S1515" s="19" t="s">
        <v>1795</v>
      </c>
      <c r="T1515" s="19" t="s">
        <v>177</v>
      </c>
      <c r="U1515" s="19" t="s">
        <v>1796</v>
      </c>
      <c r="V1515" s="19" t="s">
        <v>1797</v>
      </c>
      <c r="W1515" s="19" t="s">
        <v>1798</v>
      </c>
      <c r="X1515" s="19" t="s">
        <v>1799</v>
      </c>
      <c r="Y1515" s="19" t="s">
        <v>1800</v>
      </c>
      <c r="Z1515" s="19" t="s">
        <v>1801</v>
      </c>
      <c r="AA1515" s="46">
        <v>159</v>
      </c>
      <c r="AB1515" s="19" t="s">
        <v>1802</v>
      </c>
      <c r="AC1515" s="19" t="s">
        <v>177</v>
      </c>
      <c r="AD1515" s="19" t="s">
        <v>1803</v>
      </c>
      <c r="AE1515" s="19" t="s">
        <v>1804</v>
      </c>
      <c r="AF1515" s="19" t="s">
        <v>1592</v>
      </c>
      <c r="AG1515" s="19" t="s">
        <v>1805</v>
      </c>
      <c r="AH1515" s="19" t="s">
        <v>1499</v>
      </c>
      <c r="AI1515" s="19" t="s">
        <v>1500</v>
      </c>
      <c r="AJ1515" s="45">
        <v>0</v>
      </c>
      <c r="AK1515" s="45">
        <v>0</v>
      </c>
      <c r="AL1515" s="19" t="s">
        <v>1501</v>
      </c>
      <c r="AM1515" s="46">
        <v>51360</v>
      </c>
      <c r="AN1515" s="46">
        <v>33090</v>
      </c>
      <c r="AO1515" s="46">
        <v>18270</v>
      </c>
      <c r="AP1515" s="45">
        <v>382.8</v>
      </c>
      <c r="AQ1515" s="45"/>
      <c r="AR1515" s="45" t="str">
        <f>IFERROR(VLOOKUP(AB1515,'Pedidos marco'!$A$1:$D$10000,4,0)," ")</f>
        <v xml:space="preserve"> </v>
      </c>
      <c r="AS1515" s="45">
        <f t="shared" si="161"/>
        <v>8</v>
      </c>
      <c r="AT1515" s="45" t="str">
        <f t="shared" si="162"/>
        <v>08</v>
      </c>
      <c r="AU1515" s="47">
        <v>33</v>
      </c>
      <c r="AV1515" s="19" t="str">
        <f t="shared" si="163"/>
        <v>04 April</v>
      </c>
      <c r="AW1515" s="19">
        <f t="shared" si="164"/>
        <v>0.58000000000000007</v>
      </c>
      <c r="AX1515" s="19">
        <f t="shared" si="165"/>
        <v>11.6</v>
      </c>
      <c r="AY1515" s="19" t="e">
        <f>VLOOKUP(AG1515,Cías!$A$1:$E$10000,5,0)</f>
        <v>#N/A</v>
      </c>
      <c r="AZ1515" s="19" t="str">
        <f t="shared" si="166"/>
        <v>1013478</v>
      </c>
      <c r="BA1515" s="19" t="str">
        <f t="shared" si="167"/>
        <v>LANDAZURI CORDOVA IVAN OSWALDO</v>
      </c>
      <c r="BB1515" s="19" t="e">
        <f>VLOOKUP(AG1515,Cías!$A$1:$E$10000,3,0)</f>
        <v>#N/A</v>
      </c>
      <c r="BC1515" s="19"/>
      <c r="BD1515" s="19"/>
      <c r="BE1515" s="19"/>
      <c r="BF1515" s="19"/>
      <c r="BG1515" s="19"/>
      <c r="BH1515" s="19"/>
      <c r="BI1515" s="19"/>
      <c r="BJ1515" s="19"/>
    </row>
    <row r="1516" spans="1:62" ht="15" x14ac:dyDescent="0.2">
      <c r="A1516" s="19" t="s">
        <v>13971</v>
      </c>
      <c r="B1516" s="19" t="s">
        <v>1479</v>
      </c>
      <c r="C1516" s="43">
        <v>44659</v>
      </c>
      <c r="D1516" s="44">
        <v>0.81319444444444</v>
      </c>
      <c r="E1516" s="19" t="s">
        <v>13972</v>
      </c>
      <c r="F1516" s="19" t="s">
        <v>13973</v>
      </c>
      <c r="G1516" s="19" t="s">
        <v>13974</v>
      </c>
      <c r="H1516" s="45">
        <v>4217.3999999999996</v>
      </c>
      <c r="I1516" s="45">
        <v>4728.58</v>
      </c>
      <c r="J1516" s="19" t="s">
        <v>1560</v>
      </c>
      <c r="K1516" s="19" t="s">
        <v>13975</v>
      </c>
      <c r="L1516" s="19" t="s">
        <v>13976</v>
      </c>
      <c r="M1516" s="19" t="s">
        <v>13977</v>
      </c>
      <c r="N1516" s="19" t="s">
        <v>13971</v>
      </c>
      <c r="O1516" s="19" t="s">
        <v>367</v>
      </c>
      <c r="P1516" s="19" t="s">
        <v>368</v>
      </c>
      <c r="Q1516" s="46">
        <v>660</v>
      </c>
      <c r="R1516" s="19" t="s">
        <v>1544</v>
      </c>
      <c r="S1516" s="19" t="s">
        <v>1736</v>
      </c>
      <c r="T1516" s="19" t="s">
        <v>1737</v>
      </c>
      <c r="U1516" s="19" t="s">
        <v>2000</v>
      </c>
      <c r="V1516" s="19" t="s">
        <v>2001</v>
      </c>
      <c r="W1516" s="19" t="s">
        <v>1586</v>
      </c>
      <c r="X1516" s="19" t="s">
        <v>2002</v>
      </c>
      <c r="Y1516" s="19" t="s">
        <v>1588</v>
      </c>
      <c r="Z1516" s="19" t="s">
        <v>1589</v>
      </c>
      <c r="AA1516" s="46">
        <v>250</v>
      </c>
      <c r="AB1516" s="19" t="s">
        <v>492</v>
      </c>
      <c r="AC1516" s="19" t="s">
        <v>133</v>
      </c>
      <c r="AD1516" s="19" t="s">
        <v>3423</v>
      </c>
      <c r="AE1516" s="19" t="s">
        <v>1481</v>
      </c>
      <c r="AF1516" s="19" t="s">
        <v>1592</v>
      </c>
      <c r="AG1516" s="19" t="s">
        <v>3424</v>
      </c>
      <c r="AH1516" s="19" t="s">
        <v>1499</v>
      </c>
      <c r="AI1516" s="19" t="s">
        <v>1500</v>
      </c>
      <c r="AJ1516" s="45">
        <v>0</v>
      </c>
      <c r="AK1516" s="45">
        <v>0</v>
      </c>
      <c r="AL1516" s="19" t="s">
        <v>1501</v>
      </c>
      <c r="AM1516" s="46">
        <v>50930</v>
      </c>
      <c r="AN1516" s="46">
        <v>33040</v>
      </c>
      <c r="AO1516" s="46">
        <v>17890</v>
      </c>
      <c r="AP1516" s="45">
        <v>594</v>
      </c>
      <c r="AQ1516" s="45"/>
      <c r="AR1516" s="45" t="str">
        <f>IFERROR(VLOOKUP(AB1516,'Pedidos marco'!$A$1:$D$10000,4,0)," ")</f>
        <v xml:space="preserve"> </v>
      </c>
      <c r="AS1516" s="45">
        <f t="shared" si="161"/>
        <v>8</v>
      </c>
      <c r="AT1516" s="45" t="str">
        <f t="shared" si="162"/>
        <v>08</v>
      </c>
      <c r="AU1516" s="47">
        <v>33</v>
      </c>
      <c r="AV1516" s="19" t="str">
        <f t="shared" si="163"/>
        <v>04 April</v>
      </c>
      <c r="AW1516" s="19">
        <f t="shared" si="164"/>
        <v>0.9</v>
      </c>
      <c r="AX1516" s="19">
        <f t="shared" si="165"/>
        <v>18</v>
      </c>
      <c r="AY1516" s="19" t="e">
        <f>VLOOKUP(AG1516,Cías!$A$1:$E$10000,5,0)</f>
        <v>#N/A</v>
      </c>
      <c r="AZ1516" s="19" t="str">
        <f t="shared" si="166"/>
        <v>1013244</v>
      </c>
      <c r="BA1516" s="19" t="str">
        <f t="shared" si="167"/>
        <v>FREVITRANSPORT CIA. LTDA.</v>
      </c>
      <c r="BB1516" s="19" t="e">
        <f>VLOOKUP(AG1516,Cías!$A$1:$E$10000,3,0)</f>
        <v>#N/A</v>
      </c>
      <c r="BC1516" s="19"/>
      <c r="BD1516" s="19"/>
      <c r="BE1516" s="19"/>
      <c r="BF1516" s="19"/>
      <c r="BG1516" s="19"/>
      <c r="BH1516" s="19"/>
      <c r="BI1516" s="19"/>
      <c r="BJ1516" s="19"/>
    </row>
    <row r="1517" spans="1:62" ht="15" x14ac:dyDescent="0.2">
      <c r="A1517" s="19" t="s">
        <v>13978</v>
      </c>
      <c r="B1517" s="19" t="s">
        <v>1479</v>
      </c>
      <c r="C1517" s="43">
        <v>44659</v>
      </c>
      <c r="D1517" s="44">
        <v>0.81458333333333</v>
      </c>
      <c r="E1517" s="19" t="s">
        <v>13979</v>
      </c>
      <c r="F1517" s="19" t="s">
        <v>13980</v>
      </c>
      <c r="G1517" s="19" t="s">
        <v>13981</v>
      </c>
      <c r="H1517" s="45">
        <v>4035.66</v>
      </c>
      <c r="I1517" s="45">
        <v>4524.8100000000004</v>
      </c>
      <c r="J1517" s="19" t="s">
        <v>1560</v>
      </c>
      <c r="K1517" s="19" t="s">
        <v>13982</v>
      </c>
      <c r="L1517" s="19" t="s">
        <v>13983</v>
      </c>
      <c r="M1517" s="19" t="s">
        <v>13984</v>
      </c>
      <c r="N1517" s="19" t="s">
        <v>13978</v>
      </c>
      <c r="O1517" s="19" t="s">
        <v>1486</v>
      </c>
      <c r="P1517" s="19" t="s">
        <v>1487</v>
      </c>
      <c r="Q1517" s="46">
        <v>31.91</v>
      </c>
      <c r="R1517" s="19" t="s">
        <v>1488</v>
      </c>
      <c r="S1517" s="19" t="s">
        <v>6521</v>
      </c>
      <c r="T1517" s="19" t="s">
        <v>6522</v>
      </c>
      <c r="U1517" s="19" t="s">
        <v>6523</v>
      </c>
      <c r="V1517" s="19" t="s">
        <v>6524</v>
      </c>
      <c r="W1517" s="19" t="s">
        <v>1586</v>
      </c>
      <c r="X1517" s="19" t="s">
        <v>6525</v>
      </c>
      <c r="Y1517" s="19" t="s">
        <v>1588</v>
      </c>
      <c r="Z1517" s="19" t="s">
        <v>1589</v>
      </c>
      <c r="AA1517" s="46">
        <v>250</v>
      </c>
      <c r="AB1517" s="19" t="s">
        <v>583</v>
      </c>
      <c r="AC1517" s="19" t="s">
        <v>323</v>
      </c>
      <c r="AD1517" s="19" t="s">
        <v>1631</v>
      </c>
      <c r="AE1517" s="19" t="s">
        <v>1632</v>
      </c>
      <c r="AF1517" s="19" t="s">
        <v>1497</v>
      </c>
      <c r="AG1517" s="19" t="s">
        <v>1633</v>
      </c>
      <c r="AH1517" s="19" t="s">
        <v>1499</v>
      </c>
      <c r="AI1517" s="19" t="s">
        <v>1500</v>
      </c>
      <c r="AJ1517" s="45">
        <v>0</v>
      </c>
      <c r="AK1517" s="45">
        <v>0</v>
      </c>
      <c r="AL1517" s="19" t="s">
        <v>1501</v>
      </c>
      <c r="AM1517" s="46">
        <v>51260</v>
      </c>
      <c r="AN1517" s="46">
        <v>31910</v>
      </c>
      <c r="AO1517" s="46">
        <v>19350</v>
      </c>
      <c r="AP1517" s="45">
        <v>461.42</v>
      </c>
      <c r="AQ1517" s="45"/>
      <c r="AR1517" s="45" t="str">
        <f>IFERROR(VLOOKUP(AB1517,'Pedidos marco'!$A$1:$D$10000,4,0)," ")</f>
        <v xml:space="preserve"> </v>
      </c>
      <c r="AS1517" s="45">
        <f t="shared" si="161"/>
        <v>8</v>
      </c>
      <c r="AT1517" s="45" t="str">
        <f t="shared" si="162"/>
        <v>08</v>
      </c>
      <c r="AU1517" s="47">
        <v>31.91</v>
      </c>
      <c r="AV1517" s="19" t="str">
        <f t="shared" si="163"/>
        <v>04 April</v>
      </c>
      <c r="AW1517" s="19">
        <f t="shared" si="164"/>
        <v>14.460043873393921</v>
      </c>
      <c r="AX1517" s="19">
        <f t="shared" si="165"/>
        <v>14.460043873393921</v>
      </c>
      <c r="AY1517" s="19" t="e">
        <f>VLOOKUP(AG1517,Cías!$A$1:$E$10000,5,0)</f>
        <v>#N/A</v>
      </c>
      <c r="AZ1517" s="19" t="str">
        <f t="shared" si="166"/>
        <v>1013906</v>
      </c>
      <c r="BA1517" s="19" t="str">
        <f t="shared" si="167"/>
        <v>VALLEJOS VILLEGAS SAUL EDUARDO</v>
      </c>
      <c r="BB1517" s="19" t="e">
        <f>VLOOKUP(AG1517,Cías!$A$1:$E$10000,3,0)</f>
        <v>#N/A</v>
      </c>
      <c r="BC1517" s="19"/>
      <c r="BD1517" s="19"/>
      <c r="BE1517" s="19"/>
      <c r="BF1517" s="19"/>
      <c r="BG1517" s="19"/>
      <c r="BH1517" s="19"/>
      <c r="BI1517" s="19"/>
      <c r="BJ1517" s="19"/>
    </row>
    <row r="1518" spans="1:62" ht="15" x14ac:dyDescent="0.2">
      <c r="A1518" s="19" t="s">
        <v>13985</v>
      </c>
      <c r="B1518" s="19" t="s">
        <v>1479</v>
      </c>
      <c r="C1518" s="43">
        <v>44659</v>
      </c>
      <c r="D1518" s="44">
        <v>0.81597222222221999</v>
      </c>
      <c r="E1518" s="19" t="s">
        <v>13986</v>
      </c>
      <c r="F1518" s="19" t="s">
        <v>1481</v>
      </c>
      <c r="G1518" s="19" t="s">
        <v>1481</v>
      </c>
      <c r="H1518" s="45">
        <v>0</v>
      </c>
      <c r="I1518" s="45">
        <v>0</v>
      </c>
      <c r="J1518" s="19" t="s">
        <v>1482</v>
      </c>
      <c r="K1518" s="19" t="s">
        <v>13987</v>
      </c>
      <c r="L1518" s="19" t="s">
        <v>13988</v>
      </c>
      <c r="M1518" s="19" t="s">
        <v>13989</v>
      </c>
      <c r="N1518" s="19" t="s">
        <v>13985</v>
      </c>
      <c r="O1518" s="19" t="s">
        <v>367</v>
      </c>
      <c r="P1518" s="19" t="s">
        <v>368</v>
      </c>
      <c r="Q1518" s="46">
        <v>360</v>
      </c>
      <c r="R1518" s="19" t="s">
        <v>1544</v>
      </c>
      <c r="S1518" s="19" t="s">
        <v>4234</v>
      </c>
      <c r="T1518" s="19" t="s">
        <v>4235</v>
      </c>
      <c r="U1518" s="19" t="s">
        <v>4236</v>
      </c>
      <c r="V1518" s="19" t="s">
        <v>4237</v>
      </c>
      <c r="W1518" s="19" t="s">
        <v>415</v>
      </c>
      <c r="X1518" s="19" t="s">
        <v>4238</v>
      </c>
      <c r="Y1518" s="19" t="s">
        <v>1980</v>
      </c>
      <c r="Z1518" s="19" t="s">
        <v>1981</v>
      </c>
      <c r="AA1518" s="46">
        <v>89</v>
      </c>
      <c r="AB1518" s="19" t="s">
        <v>509</v>
      </c>
      <c r="AC1518" s="19" t="s">
        <v>167</v>
      </c>
      <c r="AD1518" s="19" t="s">
        <v>5707</v>
      </c>
      <c r="AE1518" s="19" t="s">
        <v>5708</v>
      </c>
      <c r="AF1518" s="19" t="s">
        <v>1554</v>
      </c>
      <c r="AG1518" s="19" t="s">
        <v>5709</v>
      </c>
      <c r="AH1518" s="19" t="s">
        <v>1499</v>
      </c>
      <c r="AI1518" s="19" t="s">
        <v>1500</v>
      </c>
      <c r="AJ1518" s="45">
        <v>0</v>
      </c>
      <c r="AK1518" s="45">
        <v>0</v>
      </c>
      <c r="AL1518" s="19" t="s">
        <v>1501</v>
      </c>
      <c r="AM1518" s="46">
        <v>27250</v>
      </c>
      <c r="AN1518" s="46">
        <v>18040</v>
      </c>
      <c r="AO1518" s="46">
        <v>9210</v>
      </c>
      <c r="AP1518" s="45">
        <v>158.4</v>
      </c>
      <c r="AQ1518" s="45"/>
      <c r="AR1518" s="45" t="str">
        <f>IFERROR(VLOOKUP(AB1518,'Pedidos marco'!$A$1:$D$10000,4,0)," ")</f>
        <v xml:space="preserve"> </v>
      </c>
      <c r="AS1518" s="45">
        <f t="shared" si="161"/>
        <v>8</v>
      </c>
      <c r="AT1518" s="45" t="str">
        <f t="shared" si="162"/>
        <v>08</v>
      </c>
      <c r="AU1518" s="47">
        <v>18</v>
      </c>
      <c r="AV1518" s="19" t="str">
        <f t="shared" si="163"/>
        <v>04 April</v>
      </c>
      <c r="AW1518" s="19">
        <f t="shared" si="164"/>
        <v>0.44</v>
      </c>
      <c r="AX1518" s="19">
        <f t="shared" si="165"/>
        <v>8.8000000000000007</v>
      </c>
      <c r="AY1518" s="19" t="e">
        <f>VLOOKUP(AG1518,Cías!$A$1:$E$10000,5,0)</f>
        <v>#N/A</v>
      </c>
      <c r="AZ1518" s="19" t="str">
        <f t="shared" si="166"/>
        <v>1014323</v>
      </c>
      <c r="BA1518" s="19" t="str">
        <f t="shared" si="167"/>
        <v>JACOME AGUIRRE CARLOS ARTURO</v>
      </c>
      <c r="BB1518" s="19" t="e">
        <f>VLOOKUP(AG1518,Cías!$A$1:$E$10000,3,0)</f>
        <v>#N/A</v>
      </c>
      <c r="BC1518" s="19"/>
      <c r="BD1518" s="19"/>
      <c r="BE1518" s="19"/>
      <c r="BF1518" s="19"/>
      <c r="BG1518" s="19"/>
      <c r="BH1518" s="19"/>
      <c r="BI1518" s="19"/>
      <c r="BJ1518" s="19"/>
    </row>
    <row r="1519" spans="1:62" ht="15" x14ac:dyDescent="0.2">
      <c r="A1519" s="19" t="s">
        <v>13990</v>
      </c>
      <c r="B1519" s="19" t="s">
        <v>1479</v>
      </c>
      <c r="C1519" s="43">
        <v>44659</v>
      </c>
      <c r="D1519" s="44">
        <v>0.82569444444443996</v>
      </c>
      <c r="E1519" s="19" t="s">
        <v>13991</v>
      </c>
      <c r="F1519" s="19" t="s">
        <v>13992</v>
      </c>
      <c r="G1519" s="19" t="s">
        <v>13993</v>
      </c>
      <c r="H1519" s="45">
        <v>545.6</v>
      </c>
      <c r="I1519" s="45">
        <v>611.73</v>
      </c>
      <c r="J1519" s="19" t="s">
        <v>1560</v>
      </c>
      <c r="K1519" s="19" t="s">
        <v>13994</v>
      </c>
      <c r="L1519" s="19" t="s">
        <v>13995</v>
      </c>
      <c r="M1519" s="19" t="s">
        <v>13996</v>
      </c>
      <c r="N1519" s="19" t="s">
        <v>13990</v>
      </c>
      <c r="O1519" s="19" t="s">
        <v>371</v>
      </c>
      <c r="P1519" s="19" t="s">
        <v>372</v>
      </c>
      <c r="Q1519" s="46">
        <v>80</v>
      </c>
      <c r="R1519" s="19" t="s">
        <v>1544</v>
      </c>
      <c r="S1519" s="19" t="s">
        <v>2566</v>
      </c>
      <c r="T1519" s="19" t="s">
        <v>2567</v>
      </c>
      <c r="U1519" s="19" t="s">
        <v>2568</v>
      </c>
      <c r="V1519" s="19" t="s">
        <v>2569</v>
      </c>
      <c r="W1519" s="19" t="s">
        <v>415</v>
      </c>
      <c r="X1519" s="19" t="s">
        <v>2570</v>
      </c>
      <c r="Y1519" s="19" t="s">
        <v>2571</v>
      </c>
      <c r="Z1519" s="19" t="s">
        <v>2572</v>
      </c>
      <c r="AA1519" s="46">
        <v>110</v>
      </c>
      <c r="AB1519" s="19" t="s">
        <v>446</v>
      </c>
      <c r="AC1519" s="19" t="s">
        <v>39</v>
      </c>
      <c r="AD1519" s="19" t="s">
        <v>1785</v>
      </c>
      <c r="AE1519" s="19" t="s">
        <v>1786</v>
      </c>
      <c r="AF1519" s="19" t="s">
        <v>1592</v>
      </c>
      <c r="AG1519" s="19" t="s">
        <v>1787</v>
      </c>
      <c r="AH1519" s="19" t="s">
        <v>1594</v>
      </c>
      <c r="AI1519" s="19" t="s">
        <v>1595</v>
      </c>
      <c r="AJ1519" s="45">
        <v>0.05</v>
      </c>
      <c r="AK1519" s="45">
        <v>4</v>
      </c>
      <c r="AL1519" s="19" t="s">
        <v>1501</v>
      </c>
      <c r="AM1519" s="46">
        <v>13251.25</v>
      </c>
      <c r="AN1519" s="46">
        <v>4006.25</v>
      </c>
      <c r="AO1519" s="46">
        <v>9245</v>
      </c>
      <c r="AP1519" s="45">
        <v>34.4</v>
      </c>
      <c r="AQ1519" s="45"/>
      <c r="AR1519" s="45" t="str">
        <f>IFERROR(VLOOKUP(AB1519,'Pedidos marco'!$A$1:$D$10000,4,0)," ")</f>
        <v xml:space="preserve"> </v>
      </c>
      <c r="AS1519" s="45">
        <f t="shared" si="161"/>
        <v>8</v>
      </c>
      <c r="AT1519" s="45" t="str">
        <f t="shared" si="162"/>
        <v>08</v>
      </c>
      <c r="AU1519" s="47">
        <v>4</v>
      </c>
      <c r="AV1519" s="19" t="str">
        <f t="shared" si="163"/>
        <v>04 April</v>
      </c>
      <c r="AW1519" s="19">
        <f t="shared" si="164"/>
        <v>0.43</v>
      </c>
      <c r="AX1519" s="19">
        <f t="shared" si="165"/>
        <v>8.6</v>
      </c>
      <c r="AY1519" s="19" t="e">
        <f>VLOOKUP(AG1519,Cías!$A$1:$E$10000,5,0)</f>
        <v>#N/A</v>
      </c>
      <c r="AZ1519" s="19" t="str">
        <f t="shared" si="166"/>
        <v>1013894</v>
      </c>
      <c r="BA1519" s="19" t="str">
        <f t="shared" si="167"/>
        <v>BARAHONA MARMOL ADRIAN EDMUNDO</v>
      </c>
      <c r="BB1519" s="19" t="e">
        <f>VLOOKUP(AG1519,Cías!$A$1:$E$10000,3,0)</f>
        <v>#N/A</v>
      </c>
      <c r="BC1519" s="19"/>
      <c r="BD1519" s="19"/>
      <c r="BE1519" s="19"/>
      <c r="BF1519" s="19"/>
      <c r="BG1519" s="19"/>
      <c r="BH1519" s="19"/>
      <c r="BI1519" s="19"/>
      <c r="BJ1519" s="19"/>
    </row>
    <row r="1520" spans="1:62" ht="15" x14ac:dyDescent="0.2">
      <c r="A1520" s="19" t="s">
        <v>13990</v>
      </c>
      <c r="B1520" s="19" t="s">
        <v>1479</v>
      </c>
      <c r="C1520" s="43">
        <v>44659</v>
      </c>
      <c r="D1520" s="44">
        <v>0.82569444444443996</v>
      </c>
      <c r="E1520" s="19" t="s">
        <v>13997</v>
      </c>
      <c r="F1520" s="19" t="s">
        <v>13998</v>
      </c>
      <c r="G1520" s="19" t="s">
        <v>13999</v>
      </c>
      <c r="H1520" s="45">
        <v>3802.4</v>
      </c>
      <c r="I1520" s="45">
        <v>4263.28</v>
      </c>
      <c r="J1520" s="19" t="s">
        <v>1560</v>
      </c>
      <c r="K1520" s="19" t="s">
        <v>14000</v>
      </c>
      <c r="L1520" s="19" t="s">
        <v>14001</v>
      </c>
      <c r="M1520" s="19" t="s">
        <v>14002</v>
      </c>
      <c r="N1520" s="19" t="s">
        <v>13990</v>
      </c>
      <c r="O1520" s="19" t="s">
        <v>367</v>
      </c>
      <c r="P1520" s="19" t="s">
        <v>368</v>
      </c>
      <c r="Q1520" s="46">
        <v>560</v>
      </c>
      <c r="R1520" s="19" t="s">
        <v>1544</v>
      </c>
      <c r="S1520" s="19" t="s">
        <v>2566</v>
      </c>
      <c r="T1520" s="19" t="s">
        <v>2567</v>
      </c>
      <c r="U1520" s="19" t="s">
        <v>2568</v>
      </c>
      <c r="V1520" s="19" t="s">
        <v>2569</v>
      </c>
      <c r="W1520" s="19" t="s">
        <v>415</v>
      </c>
      <c r="X1520" s="19" t="s">
        <v>2570</v>
      </c>
      <c r="Y1520" s="19" t="s">
        <v>2571</v>
      </c>
      <c r="Z1520" s="19" t="s">
        <v>2572</v>
      </c>
      <c r="AA1520" s="46">
        <v>110</v>
      </c>
      <c r="AB1520" s="19" t="s">
        <v>446</v>
      </c>
      <c r="AC1520" s="19" t="s">
        <v>39</v>
      </c>
      <c r="AD1520" s="19" t="s">
        <v>1785</v>
      </c>
      <c r="AE1520" s="19" t="s">
        <v>1786</v>
      </c>
      <c r="AF1520" s="19" t="s">
        <v>1592</v>
      </c>
      <c r="AG1520" s="19" t="s">
        <v>1787</v>
      </c>
      <c r="AH1520" s="19" t="s">
        <v>1594</v>
      </c>
      <c r="AI1520" s="19" t="s">
        <v>1595</v>
      </c>
      <c r="AJ1520" s="45">
        <v>0.05</v>
      </c>
      <c r="AK1520" s="45">
        <v>28</v>
      </c>
      <c r="AL1520" s="19" t="s">
        <v>1501</v>
      </c>
      <c r="AM1520" s="46">
        <v>37288.75</v>
      </c>
      <c r="AN1520" s="46">
        <v>28043.75</v>
      </c>
      <c r="AO1520" s="46">
        <v>9245</v>
      </c>
      <c r="AP1520" s="45">
        <v>240.8</v>
      </c>
      <c r="AQ1520" s="45"/>
      <c r="AR1520" s="45" t="str">
        <f>IFERROR(VLOOKUP(AB1520,'Pedidos marco'!$A$1:$D$10000,4,0)," ")</f>
        <v xml:space="preserve"> </v>
      </c>
      <c r="AS1520" s="45">
        <f t="shared" si="161"/>
        <v>8</v>
      </c>
      <c r="AT1520" s="45" t="str">
        <f t="shared" si="162"/>
        <v>08</v>
      </c>
      <c r="AU1520" s="47">
        <v>28</v>
      </c>
      <c r="AV1520" s="19" t="str">
        <f t="shared" si="163"/>
        <v>04 April</v>
      </c>
      <c r="AW1520" s="19">
        <f t="shared" si="164"/>
        <v>0.43</v>
      </c>
      <c r="AX1520" s="19">
        <f t="shared" si="165"/>
        <v>8.6</v>
      </c>
      <c r="AY1520" s="19" t="e">
        <f>VLOOKUP(AG1520,Cías!$A$1:$E$10000,5,0)</f>
        <v>#N/A</v>
      </c>
      <c r="AZ1520" s="19" t="str">
        <f t="shared" si="166"/>
        <v>1013894</v>
      </c>
      <c r="BA1520" s="19" t="str">
        <f t="shared" si="167"/>
        <v>BARAHONA MARMOL ADRIAN EDMUNDO</v>
      </c>
      <c r="BB1520" s="19" t="e">
        <f>VLOOKUP(AG1520,Cías!$A$1:$E$10000,3,0)</f>
        <v>#N/A</v>
      </c>
      <c r="BC1520" s="19"/>
      <c r="BD1520" s="19"/>
      <c r="BE1520" s="19"/>
      <c r="BF1520" s="19"/>
      <c r="BG1520" s="19"/>
      <c r="BH1520" s="19"/>
      <c r="BI1520" s="19"/>
      <c r="BJ1520" s="19"/>
    </row>
    <row r="1521" spans="1:62" ht="15" x14ac:dyDescent="0.2">
      <c r="A1521" s="19" t="s">
        <v>14003</v>
      </c>
      <c r="B1521" s="19" t="s">
        <v>1479</v>
      </c>
      <c r="C1521" s="43">
        <v>44659</v>
      </c>
      <c r="D1521" s="44">
        <v>0.82638888888888995</v>
      </c>
      <c r="E1521" s="19" t="s">
        <v>14004</v>
      </c>
      <c r="F1521" s="19" t="s">
        <v>1481</v>
      </c>
      <c r="G1521" s="19" t="s">
        <v>1481</v>
      </c>
      <c r="H1521" s="45">
        <v>0</v>
      </c>
      <c r="I1521" s="45">
        <v>0</v>
      </c>
      <c r="J1521" s="19" t="s">
        <v>1482</v>
      </c>
      <c r="K1521" s="19" t="s">
        <v>13875</v>
      </c>
      <c r="L1521" s="19" t="s">
        <v>14005</v>
      </c>
      <c r="M1521" s="19" t="s">
        <v>14006</v>
      </c>
      <c r="N1521" s="19" t="s">
        <v>14003</v>
      </c>
      <c r="O1521" s="19" t="s">
        <v>1486</v>
      </c>
      <c r="P1521" s="19" t="s">
        <v>1487</v>
      </c>
      <c r="Q1521" s="46">
        <v>31.64</v>
      </c>
      <c r="R1521" s="19" t="s">
        <v>1488</v>
      </c>
      <c r="S1521" s="19" t="s">
        <v>1489</v>
      </c>
      <c r="T1521" s="19" t="s">
        <v>418</v>
      </c>
      <c r="U1521" s="19" t="s">
        <v>6637</v>
      </c>
      <c r="V1521" s="19" t="s">
        <v>6638</v>
      </c>
      <c r="W1521" s="19" t="s">
        <v>415</v>
      </c>
      <c r="X1521" s="19" t="s">
        <v>6639</v>
      </c>
      <c r="Y1521" s="19" t="s">
        <v>6640</v>
      </c>
      <c r="Z1521" s="19" t="s">
        <v>6641</v>
      </c>
      <c r="AA1521" s="46">
        <v>100</v>
      </c>
      <c r="AB1521" s="19" t="s">
        <v>432</v>
      </c>
      <c r="AC1521" s="19" t="s">
        <v>12</v>
      </c>
      <c r="AD1521" s="19" t="s">
        <v>1833</v>
      </c>
      <c r="AE1521" s="19" t="s">
        <v>1834</v>
      </c>
      <c r="AF1521" s="19" t="s">
        <v>1497</v>
      </c>
      <c r="AG1521" s="19" t="s">
        <v>1835</v>
      </c>
      <c r="AH1521" s="19" t="s">
        <v>1499</v>
      </c>
      <c r="AI1521" s="19" t="s">
        <v>1500</v>
      </c>
      <c r="AJ1521" s="45">
        <v>0</v>
      </c>
      <c r="AK1521" s="45">
        <v>0</v>
      </c>
      <c r="AL1521" s="19" t="s">
        <v>1501</v>
      </c>
      <c r="AM1521" s="46">
        <v>49860</v>
      </c>
      <c r="AN1521" s="46">
        <v>31640</v>
      </c>
      <c r="AO1521" s="46">
        <v>18220</v>
      </c>
      <c r="AP1521" s="45">
        <v>287.29000000000002</v>
      </c>
      <c r="AQ1521" s="45"/>
      <c r="AR1521" s="45" t="str">
        <f>IFERROR(VLOOKUP(AB1521,'Pedidos marco'!$A$1:$D$10000,4,0)," ")</f>
        <v xml:space="preserve"> </v>
      </c>
      <c r="AS1521" s="45">
        <f t="shared" si="161"/>
        <v>8</v>
      </c>
      <c r="AT1521" s="45" t="str">
        <f t="shared" si="162"/>
        <v>08</v>
      </c>
      <c r="AU1521" s="47">
        <v>31.64</v>
      </c>
      <c r="AV1521" s="19" t="str">
        <f t="shared" si="163"/>
        <v>04 April</v>
      </c>
      <c r="AW1521" s="19">
        <f t="shared" si="164"/>
        <v>9.0799620733249053</v>
      </c>
      <c r="AX1521" s="19">
        <f t="shared" si="165"/>
        <v>9.0799620733249053</v>
      </c>
      <c r="AY1521" s="19" t="e">
        <f>VLOOKUP(AG1521,Cías!$A$1:$E$10000,5,0)</f>
        <v>#N/A</v>
      </c>
      <c r="AZ1521" s="19" t="str">
        <f t="shared" si="166"/>
        <v>1013966</v>
      </c>
      <c r="BA1521" s="19" t="str">
        <f t="shared" si="167"/>
        <v>ALMEIDA CHICAIZA MIGUEL ANGEL</v>
      </c>
      <c r="BB1521" s="19" t="e">
        <f>VLOOKUP(AG1521,Cías!$A$1:$E$10000,3,0)</f>
        <v>#N/A</v>
      </c>
      <c r="BC1521" s="19"/>
      <c r="BD1521" s="19"/>
      <c r="BE1521" s="19"/>
      <c r="BF1521" s="19"/>
      <c r="BG1521" s="19"/>
      <c r="BH1521" s="19"/>
      <c r="BI1521" s="19"/>
      <c r="BJ1521" s="19"/>
    </row>
    <row r="1522" spans="1:62" ht="15" x14ac:dyDescent="0.2">
      <c r="A1522" s="19" t="s">
        <v>14007</v>
      </c>
      <c r="B1522" s="19" t="s">
        <v>1479</v>
      </c>
      <c r="C1522" s="43">
        <v>44659</v>
      </c>
      <c r="D1522" s="44">
        <v>0.82916666666667005</v>
      </c>
      <c r="E1522" s="19" t="s">
        <v>14008</v>
      </c>
      <c r="F1522" s="19" t="s">
        <v>14009</v>
      </c>
      <c r="G1522" s="19" t="s">
        <v>14010</v>
      </c>
      <c r="H1522" s="45">
        <v>4463.2299999999996</v>
      </c>
      <c r="I1522" s="45">
        <v>5004.2</v>
      </c>
      <c r="J1522" s="19" t="s">
        <v>2037</v>
      </c>
      <c r="K1522" s="19" t="s">
        <v>14011</v>
      </c>
      <c r="L1522" s="19" t="s">
        <v>14012</v>
      </c>
      <c r="M1522" s="19" t="s">
        <v>14013</v>
      </c>
      <c r="N1522" s="19" t="s">
        <v>14007</v>
      </c>
      <c r="O1522" s="19" t="s">
        <v>1603</v>
      </c>
      <c r="P1522" s="19" t="s">
        <v>1604</v>
      </c>
      <c r="Q1522" s="46">
        <v>640</v>
      </c>
      <c r="R1522" s="19" t="s">
        <v>1544</v>
      </c>
      <c r="S1522" s="19" t="s">
        <v>4350</v>
      </c>
      <c r="T1522" s="19" t="s">
        <v>242</v>
      </c>
      <c r="U1522" s="19" t="s">
        <v>14014</v>
      </c>
      <c r="V1522" s="19" t="s">
        <v>14015</v>
      </c>
      <c r="W1522" s="19" t="s">
        <v>7494</v>
      </c>
      <c r="X1522" s="19" t="s">
        <v>14016</v>
      </c>
      <c r="Y1522" s="19" t="s">
        <v>7496</v>
      </c>
      <c r="Z1522" s="19" t="s">
        <v>7497</v>
      </c>
      <c r="AA1522" s="46">
        <v>461</v>
      </c>
      <c r="AB1522" s="19" t="s">
        <v>590</v>
      </c>
      <c r="AC1522" s="19" t="s">
        <v>337</v>
      </c>
      <c r="AD1522" s="19" t="s">
        <v>6237</v>
      </c>
      <c r="AE1522" s="19" t="s">
        <v>6238</v>
      </c>
      <c r="AF1522" s="19" t="s">
        <v>1592</v>
      </c>
      <c r="AG1522" s="19" t="s">
        <v>6239</v>
      </c>
      <c r="AH1522" s="19" t="s">
        <v>1502</v>
      </c>
      <c r="AI1522" s="19" t="s">
        <v>2099</v>
      </c>
      <c r="AJ1522" s="45">
        <v>0</v>
      </c>
      <c r="AK1522" s="45">
        <v>0</v>
      </c>
      <c r="AL1522" s="19" t="s">
        <v>1501</v>
      </c>
      <c r="AM1522" s="46">
        <v>49820</v>
      </c>
      <c r="AN1522" s="46">
        <v>32160</v>
      </c>
      <c r="AO1522" s="46">
        <v>17660</v>
      </c>
      <c r="AP1522" s="45">
        <v>921.6</v>
      </c>
      <c r="AQ1522" s="45"/>
      <c r="AR1522" s="45" t="str">
        <f>IFERROR(VLOOKUP(AB1522,'Pedidos marco'!$A$1:$D$10000,4,0)," ")</f>
        <v xml:space="preserve"> </v>
      </c>
      <c r="AS1522" s="45">
        <f t="shared" si="161"/>
        <v>8</v>
      </c>
      <c r="AT1522" s="45" t="str">
        <f t="shared" si="162"/>
        <v>08</v>
      </c>
      <c r="AU1522" s="47">
        <v>32</v>
      </c>
      <c r="AV1522" s="19" t="str">
        <f t="shared" si="163"/>
        <v>04 April</v>
      </c>
      <c r="AW1522" s="19">
        <f t="shared" si="164"/>
        <v>1.44</v>
      </c>
      <c r="AX1522" s="19">
        <f t="shared" si="165"/>
        <v>28.8</v>
      </c>
      <c r="AY1522" s="19" t="e">
        <f>VLOOKUP(AG1522,Cías!$A$1:$E$10000,5,0)</f>
        <v>#N/A</v>
      </c>
      <c r="AZ1522" s="19" t="str">
        <f t="shared" si="166"/>
        <v>1013602</v>
      </c>
      <c r="BA1522" s="19" t="str">
        <f t="shared" si="167"/>
        <v>VILLEGAS PASQUEL RUBEN EDUARDO</v>
      </c>
      <c r="BB1522" s="19" t="e">
        <f>VLOOKUP(AG1522,Cías!$A$1:$E$10000,3,0)</f>
        <v>#N/A</v>
      </c>
      <c r="BC1522" s="19"/>
      <c r="BD1522" s="19"/>
      <c r="BE1522" s="19"/>
      <c r="BF1522" s="19"/>
      <c r="BG1522" s="19"/>
      <c r="BH1522" s="19"/>
      <c r="BI1522" s="19"/>
      <c r="BJ1522" s="19"/>
    </row>
    <row r="1523" spans="1:62" ht="15" x14ac:dyDescent="0.2">
      <c r="A1523" s="19" t="s">
        <v>14017</v>
      </c>
      <c r="B1523" s="19" t="s">
        <v>1479</v>
      </c>
      <c r="C1523" s="43">
        <v>44659</v>
      </c>
      <c r="D1523" s="44">
        <v>0.82916666666667005</v>
      </c>
      <c r="E1523" s="19" t="s">
        <v>14018</v>
      </c>
      <c r="F1523" s="19" t="s">
        <v>14019</v>
      </c>
      <c r="G1523" s="19" t="s">
        <v>14020</v>
      </c>
      <c r="H1523" s="45">
        <v>2287.17</v>
      </c>
      <c r="I1523" s="45">
        <v>2564.39</v>
      </c>
      <c r="J1523" s="19" t="s">
        <v>1560</v>
      </c>
      <c r="K1523" s="19" t="s">
        <v>14021</v>
      </c>
      <c r="L1523" s="19" t="s">
        <v>14022</v>
      </c>
      <c r="M1523" s="19" t="s">
        <v>14023</v>
      </c>
      <c r="N1523" s="19" t="s">
        <v>14017</v>
      </c>
      <c r="O1523" s="19" t="s">
        <v>367</v>
      </c>
      <c r="P1523" s="19" t="s">
        <v>368</v>
      </c>
      <c r="Q1523" s="46">
        <v>360</v>
      </c>
      <c r="R1523" s="19" t="s">
        <v>1544</v>
      </c>
      <c r="S1523" s="19" t="s">
        <v>1754</v>
      </c>
      <c r="T1523" s="19" t="s">
        <v>104</v>
      </c>
      <c r="U1523" s="19" t="s">
        <v>1755</v>
      </c>
      <c r="V1523" s="19" t="s">
        <v>1756</v>
      </c>
      <c r="W1523" s="19" t="s">
        <v>1757</v>
      </c>
      <c r="X1523" s="19" t="s">
        <v>1758</v>
      </c>
      <c r="Y1523" s="19" t="s">
        <v>1759</v>
      </c>
      <c r="Z1523" s="19" t="s">
        <v>1760</v>
      </c>
      <c r="AA1523" s="46">
        <v>218</v>
      </c>
      <c r="AB1523" s="19" t="s">
        <v>493</v>
      </c>
      <c r="AC1523" s="19" t="s">
        <v>135</v>
      </c>
      <c r="AD1523" s="19" t="s">
        <v>3880</v>
      </c>
      <c r="AE1523" s="19" t="s">
        <v>1481</v>
      </c>
      <c r="AF1523" s="19" t="s">
        <v>1554</v>
      </c>
      <c r="AG1523" s="19" t="s">
        <v>3881</v>
      </c>
      <c r="AH1523" s="19" t="s">
        <v>1499</v>
      </c>
      <c r="AI1523" s="19" t="s">
        <v>1500</v>
      </c>
      <c r="AJ1523" s="45">
        <v>0</v>
      </c>
      <c r="AK1523" s="45">
        <v>0</v>
      </c>
      <c r="AL1523" s="19" t="s">
        <v>1501</v>
      </c>
      <c r="AM1523" s="46">
        <v>27020</v>
      </c>
      <c r="AN1523" s="46">
        <v>18010</v>
      </c>
      <c r="AO1523" s="46">
        <v>9010</v>
      </c>
      <c r="AP1523" s="45">
        <v>273.60000000000002</v>
      </c>
      <c r="AQ1523" s="45"/>
      <c r="AR1523" s="45" t="str">
        <f>IFERROR(VLOOKUP(AB1523,'Pedidos marco'!$A$1:$D$10000,4,0)," ")</f>
        <v xml:space="preserve"> </v>
      </c>
      <c r="AS1523" s="45">
        <f t="shared" si="161"/>
        <v>8</v>
      </c>
      <c r="AT1523" s="45" t="str">
        <f t="shared" si="162"/>
        <v>08</v>
      </c>
      <c r="AU1523" s="47">
        <v>18</v>
      </c>
      <c r="AV1523" s="19" t="str">
        <f t="shared" si="163"/>
        <v>04 April</v>
      </c>
      <c r="AW1523" s="19">
        <f t="shared" si="164"/>
        <v>0.76</v>
      </c>
      <c r="AX1523" s="19">
        <f t="shared" si="165"/>
        <v>15.200000000000001</v>
      </c>
      <c r="AY1523" s="19" t="e">
        <f>VLOOKUP(AG1523,Cías!$A$1:$E$10000,5,0)</f>
        <v>#N/A</v>
      </c>
      <c r="AZ1523" s="19" t="str">
        <f t="shared" si="166"/>
        <v>1020060</v>
      </c>
      <c r="BA1523" s="19" t="str">
        <f t="shared" si="167"/>
        <v>FUERTES RUEDA HUGO BALDOMERO</v>
      </c>
      <c r="BB1523" s="19" t="e">
        <f>VLOOKUP(AG1523,Cías!$A$1:$E$10000,3,0)</f>
        <v>#N/A</v>
      </c>
      <c r="BC1523" s="19"/>
      <c r="BD1523" s="19"/>
      <c r="BE1523" s="19"/>
      <c r="BF1523" s="19"/>
      <c r="BG1523" s="19"/>
      <c r="BH1523" s="19"/>
      <c r="BI1523" s="19"/>
      <c r="BJ1523" s="19"/>
    </row>
    <row r="1524" spans="1:62" ht="15" x14ac:dyDescent="0.2">
      <c r="A1524" s="19" t="s">
        <v>14024</v>
      </c>
      <c r="B1524" s="19" t="s">
        <v>1479</v>
      </c>
      <c r="C1524" s="43">
        <v>44659</v>
      </c>
      <c r="D1524" s="44">
        <v>0.83125000000000004</v>
      </c>
      <c r="E1524" s="19" t="s">
        <v>14025</v>
      </c>
      <c r="F1524" s="19" t="s">
        <v>14026</v>
      </c>
      <c r="G1524" s="19" t="s">
        <v>14027</v>
      </c>
      <c r="H1524" s="45">
        <v>3853.2</v>
      </c>
      <c r="I1524" s="45">
        <v>4320.2299999999996</v>
      </c>
      <c r="J1524" s="19" t="s">
        <v>1560</v>
      </c>
      <c r="K1524" s="19" t="s">
        <v>11721</v>
      </c>
      <c r="L1524" s="19" t="s">
        <v>14028</v>
      </c>
      <c r="M1524" s="19" t="s">
        <v>14029</v>
      </c>
      <c r="N1524" s="19" t="s">
        <v>14024</v>
      </c>
      <c r="O1524" s="19" t="s">
        <v>1486</v>
      </c>
      <c r="P1524" s="19" t="s">
        <v>1487</v>
      </c>
      <c r="Q1524" s="46">
        <v>32.11</v>
      </c>
      <c r="R1524" s="19" t="s">
        <v>1488</v>
      </c>
      <c r="S1524" s="19" t="s">
        <v>8781</v>
      </c>
      <c r="T1524" s="19" t="s">
        <v>8782</v>
      </c>
      <c r="U1524" s="19" t="s">
        <v>8783</v>
      </c>
      <c r="V1524" s="19" t="s">
        <v>8784</v>
      </c>
      <c r="W1524" s="19" t="s">
        <v>415</v>
      </c>
      <c r="X1524" s="19" t="s">
        <v>8785</v>
      </c>
      <c r="Y1524" s="19" t="s">
        <v>8786</v>
      </c>
      <c r="Z1524" s="19" t="s">
        <v>8787</v>
      </c>
      <c r="AA1524" s="46">
        <v>127</v>
      </c>
      <c r="AB1524" s="19" t="s">
        <v>473</v>
      </c>
      <c r="AC1524" s="19" t="s">
        <v>96</v>
      </c>
      <c r="AD1524" s="19" t="s">
        <v>2858</v>
      </c>
      <c r="AE1524" s="19" t="s">
        <v>1481</v>
      </c>
      <c r="AF1524" s="19" t="s">
        <v>1497</v>
      </c>
      <c r="AG1524" s="19" t="s">
        <v>2859</v>
      </c>
      <c r="AH1524" s="19" t="s">
        <v>1499</v>
      </c>
      <c r="AI1524" s="19" t="s">
        <v>1500</v>
      </c>
      <c r="AJ1524" s="45">
        <v>0</v>
      </c>
      <c r="AK1524" s="45">
        <v>0</v>
      </c>
      <c r="AL1524" s="19" t="s">
        <v>1501</v>
      </c>
      <c r="AM1524" s="46">
        <v>51390</v>
      </c>
      <c r="AN1524" s="46">
        <v>32110</v>
      </c>
      <c r="AO1524" s="46">
        <v>19280</v>
      </c>
      <c r="AP1524" s="45">
        <v>360.92</v>
      </c>
      <c r="AQ1524" s="45"/>
      <c r="AR1524" s="45" t="str">
        <f>IFERROR(VLOOKUP(AB1524,'Pedidos marco'!$A$1:$D$10000,4,0)," ")</f>
        <v xml:space="preserve"> </v>
      </c>
      <c r="AS1524" s="45">
        <f t="shared" si="161"/>
        <v>8</v>
      </c>
      <c r="AT1524" s="45" t="str">
        <f t="shared" si="162"/>
        <v>08</v>
      </c>
      <c r="AU1524" s="47">
        <v>32.11</v>
      </c>
      <c r="AV1524" s="19" t="str">
        <f t="shared" si="163"/>
        <v>04 April</v>
      </c>
      <c r="AW1524" s="19">
        <f t="shared" si="164"/>
        <v>11.240112114606042</v>
      </c>
      <c r="AX1524" s="19">
        <f t="shared" si="165"/>
        <v>11.240112114606042</v>
      </c>
      <c r="AY1524" s="19" t="e">
        <f>VLOOKUP(AG1524,Cías!$A$1:$E$10000,5,0)</f>
        <v>#N/A</v>
      </c>
      <c r="AZ1524" s="19" t="str">
        <f t="shared" si="166"/>
        <v>1013227</v>
      </c>
      <c r="BA1524" s="19" t="str">
        <f t="shared" si="167"/>
        <v>COMPAÑIA DE TRANSPORTE PESADO</v>
      </c>
      <c r="BB1524" s="19" t="e">
        <f>VLOOKUP(AG1524,Cías!$A$1:$E$10000,3,0)</f>
        <v>#N/A</v>
      </c>
      <c r="BC1524" s="19"/>
      <c r="BD1524" s="19"/>
      <c r="BE1524" s="19"/>
      <c r="BF1524" s="19"/>
      <c r="BG1524" s="19"/>
      <c r="BH1524" s="19"/>
      <c r="BI1524" s="19"/>
      <c r="BJ1524" s="19"/>
    </row>
    <row r="1525" spans="1:62" ht="15" x14ac:dyDescent="0.2">
      <c r="A1525" s="19" t="s">
        <v>14030</v>
      </c>
      <c r="B1525" s="19" t="s">
        <v>1479</v>
      </c>
      <c r="C1525" s="43">
        <v>44659</v>
      </c>
      <c r="D1525" s="44">
        <v>0.83263888888889004</v>
      </c>
      <c r="E1525" s="19" t="s">
        <v>14031</v>
      </c>
      <c r="F1525" s="19" t="s">
        <v>14032</v>
      </c>
      <c r="G1525" s="19" t="s">
        <v>14033</v>
      </c>
      <c r="H1525" s="45">
        <v>3144</v>
      </c>
      <c r="I1525" s="45">
        <v>3525.07</v>
      </c>
      <c r="J1525" s="19" t="s">
        <v>1560</v>
      </c>
      <c r="K1525" s="19" t="s">
        <v>14034</v>
      </c>
      <c r="L1525" s="19" t="s">
        <v>14035</v>
      </c>
      <c r="M1525" s="19" t="s">
        <v>14036</v>
      </c>
      <c r="N1525" s="19" t="s">
        <v>14030</v>
      </c>
      <c r="O1525" s="19" t="s">
        <v>1603</v>
      </c>
      <c r="P1525" s="19" t="s">
        <v>1604</v>
      </c>
      <c r="Q1525" s="46">
        <v>480</v>
      </c>
      <c r="R1525" s="19" t="s">
        <v>1544</v>
      </c>
      <c r="S1525" s="19" t="s">
        <v>2170</v>
      </c>
      <c r="T1525" s="19" t="s">
        <v>2171</v>
      </c>
      <c r="U1525" s="19" t="s">
        <v>2491</v>
      </c>
      <c r="V1525" s="19" t="s">
        <v>2492</v>
      </c>
      <c r="W1525" s="19" t="s">
        <v>2076</v>
      </c>
      <c r="X1525" s="19" t="s">
        <v>2493</v>
      </c>
      <c r="Y1525" s="19" t="s">
        <v>2078</v>
      </c>
      <c r="Z1525" s="19" t="s">
        <v>2079</v>
      </c>
      <c r="AA1525" s="46">
        <v>345</v>
      </c>
      <c r="AB1525" s="19" t="s">
        <v>553</v>
      </c>
      <c r="AC1525" s="19" t="s">
        <v>260</v>
      </c>
      <c r="AD1525" s="19" t="s">
        <v>7885</v>
      </c>
      <c r="AE1525" s="19" t="s">
        <v>2574</v>
      </c>
      <c r="AF1525" s="19" t="s">
        <v>1719</v>
      </c>
      <c r="AG1525" s="19" t="s">
        <v>7886</v>
      </c>
      <c r="AH1525" s="19" t="s">
        <v>1594</v>
      </c>
      <c r="AI1525" s="19" t="s">
        <v>1595</v>
      </c>
      <c r="AJ1525" s="45">
        <v>0.05</v>
      </c>
      <c r="AK1525" s="45">
        <v>24</v>
      </c>
      <c r="AL1525" s="19" t="s">
        <v>1501</v>
      </c>
      <c r="AM1525" s="46">
        <v>40300</v>
      </c>
      <c r="AN1525" s="46">
        <v>24060</v>
      </c>
      <c r="AO1525" s="46">
        <v>16240</v>
      </c>
      <c r="AP1525" s="45">
        <v>494.4</v>
      </c>
      <c r="AQ1525" s="45"/>
      <c r="AR1525" s="45" t="str">
        <f>IFERROR(VLOOKUP(AB1525,'Pedidos marco'!$A$1:$D$10000,4,0)," ")</f>
        <v xml:space="preserve"> </v>
      </c>
      <c r="AS1525" s="45">
        <f t="shared" si="161"/>
        <v>8</v>
      </c>
      <c r="AT1525" s="45" t="str">
        <f t="shared" si="162"/>
        <v>08</v>
      </c>
      <c r="AU1525" s="47">
        <v>24</v>
      </c>
      <c r="AV1525" s="19" t="str">
        <f t="shared" si="163"/>
        <v>04 April</v>
      </c>
      <c r="AW1525" s="19">
        <f t="shared" si="164"/>
        <v>1.03</v>
      </c>
      <c r="AX1525" s="19">
        <f t="shared" si="165"/>
        <v>20.599999999999998</v>
      </c>
      <c r="AY1525" s="19" t="e">
        <f>VLOOKUP(AG1525,Cías!$A$1:$E$10000,5,0)</f>
        <v>#N/A</v>
      </c>
      <c r="AZ1525" s="19" t="str">
        <f t="shared" si="166"/>
        <v>1020716</v>
      </c>
      <c r="BA1525" s="19" t="str">
        <f t="shared" si="167"/>
        <v>RIVADENEIRA AYALA BERTHA NARCIZA</v>
      </c>
      <c r="BB1525" s="19" t="e">
        <f>VLOOKUP(AG1525,Cías!$A$1:$E$10000,3,0)</f>
        <v>#N/A</v>
      </c>
      <c r="BC1525" s="19"/>
      <c r="BD1525" s="19"/>
      <c r="BE1525" s="19"/>
      <c r="BF1525" s="19"/>
      <c r="BG1525" s="19"/>
      <c r="BH1525" s="19"/>
      <c r="BI1525" s="19"/>
      <c r="BJ1525" s="19"/>
    </row>
    <row r="1526" spans="1:62" ht="15" x14ac:dyDescent="0.2">
      <c r="A1526" s="19" t="s">
        <v>14037</v>
      </c>
      <c r="B1526" s="19" t="s">
        <v>1479</v>
      </c>
      <c r="C1526" s="43">
        <v>44659</v>
      </c>
      <c r="D1526" s="44">
        <v>0.83819444444444002</v>
      </c>
      <c r="E1526" s="19" t="s">
        <v>14038</v>
      </c>
      <c r="F1526" s="19" t="s">
        <v>14039</v>
      </c>
      <c r="G1526" s="19" t="s">
        <v>14040</v>
      </c>
      <c r="H1526" s="45">
        <v>3270</v>
      </c>
      <c r="I1526" s="45">
        <v>3666.35</v>
      </c>
      <c r="J1526" s="19" t="s">
        <v>1560</v>
      </c>
      <c r="K1526" s="19" t="s">
        <v>14041</v>
      </c>
      <c r="L1526" s="19" t="s">
        <v>14042</v>
      </c>
      <c r="M1526" s="19" t="s">
        <v>14043</v>
      </c>
      <c r="N1526" s="19" t="s">
        <v>14037</v>
      </c>
      <c r="O1526" s="19" t="s">
        <v>371</v>
      </c>
      <c r="P1526" s="19" t="s">
        <v>372</v>
      </c>
      <c r="Q1526" s="46">
        <v>500</v>
      </c>
      <c r="R1526" s="19" t="s">
        <v>1544</v>
      </c>
      <c r="S1526" s="19" t="s">
        <v>3902</v>
      </c>
      <c r="T1526" s="19" t="s">
        <v>173</v>
      </c>
      <c r="U1526" s="19" t="s">
        <v>4442</v>
      </c>
      <c r="V1526" s="19" t="s">
        <v>4443</v>
      </c>
      <c r="W1526" s="19" t="s">
        <v>1548</v>
      </c>
      <c r="X1526" s="19" t="s">
        <v>4444</v>
      </c>
      <c r="Y1526" s="19" t="s">
        <v>1684</v>
      </c>
      <c r="Z1526" s="19" t="s">
        <v>1685</v>
      </c>
      <c r="AA1526" s="46">
        <v>198</v>
      </c>
      <c r="AB1526" s="19" t="s">
        <v>512</v>
      </c>
      <c r="AC1526" s="19" t="s">
        <v>173</v>
      </c>
      <c r="AD1526" s="19" t="s">
        <v>10265</v>
      </c>
      <c r="AE1526" s="19" t="s">
        <v>10266</v>
      </c>
      <c r="AF1526" s="19" t="s">
        <v>1592</v>
      </c>
      <c r="AG1526" s="19" t="s">
        <v>14044</v>
      </c>
      <c r="AH1526" s="19" t="s">
        <v>1499</v>
      </c>
      <c r="AI1526" s="19" t="s">
        <v>1500</v>
      </c>
      <c r="AJ1526" s="45">
        <v>0</v>
      </c>
      <c r="AK1526" s="45">
        <v>0</v>
      </c>
      <c r="AL1526" s="19" t="s">
        <v>1501</v>
      </c>
      <c r="AM1526" s="46">
        <v>33962.576000000001</v>
      </c>
      <c r="AN1526" s="46">
        <v>25007.576000000001</v>
      </c>
      <c r="AO1526" s="46">
        <v>8955</v>
      </c>
      <c r="AP1526" s="45">
        <v>370</v>
      </c>
      <c r="AQ1526" s="45"/>
      <c r="AR1526" s="45" t="str">
        <f>IFERROR(VLOOKUP(AB1526,'Pedidos marco'!$A$1:$D$10000,4,0)," ")</f>
        <v xml:space="preserve"> </v>
      </c>
      <c r="AS1526" s="45">
        <f t="shared" si="161"/>
        <v>8</v>
      </c>
      <c r="AT1526" s="45" t="str">
        <f t="shared" si="162"/>
        <v>08</v>
      </c>
      <c r="AU1526" s="47">
        <v>25</v>
      </c>
      <c r="AV1526" s="19" t="str">
        <f t="shared" si="163"/>
        <v>04 April</v>
      </c>
      <c r="AW1526" s="19">
        <f t="shared" si="164"/>
        <v>0.74</v>
      </c>
      <c r="AX1526" s="19">
        <f t="shared" si="165"/>
        <v>14.8</v>
      </c>
      <c r="AY1526" s="19" t="e">
        <f>VLOOKUP(AG1526,Cías!$A$1:$E$10000,5,0)</f>
        <v>#N/A</v>
      </c>
      <c r="AZ1526" s="19" t="str">
        <f t="shared" si="166"/>
        <v>1013862</v>
      </c>
      <c r="BA1526" s="19" t="str">
        <f t="shared" si="167"/>
        <v>JACOME MARTINEZ EDGAR BOLIVAR</v>
      </c>
      <c r="BB1526" s="19" t="e">
        <f>VLOOKUP(AG1526,Cías!$A$1:$E$10000,3,0)</f>
        <v>#N/A</v>
      </c>
      <c r="BC1526" s="19"/>
      <c r="BD1526" s="19"/>
      <c r="BE1526" s="19"/>
      <c r="BF1526" s="19"/>
      <c r="BG1526" s="19"/>
      <c r="BH1526" s="19"/>
      <c r="BI1526" s="19"/>
      <c r="BJ1526" s="19"/>
    </row>
    <row r="1527" spans="1:62" ht="15" x14ac:dyDescent="0.2">
      <c r="A1527" s="19" t="s">
        <v>14037</v>
      </c>
      <c r="B1527" s="19" t="s">
        <v>1479</v>
      </c>
      <c r="C1527" s="43">
        <v>44659</v>
      </c>
      <c r="D1527" s="44">
        <v>0.83819444444444002</v>
      </c>
      <c r="E1527" s="19" t="s">
        <v>14045</v>
      </c>
      <c r="F1527" s="19" t="s">
        <v>14046</v>
      </c>
      <c r="G1527" s="19" t="s">
        <v>14047</v>
      </c>
      <c r="H1527" s="45">
        <v>1040</v>
      </c>
      <c r="I1527" s="45">
        <v>1166.05</v>
      </c>
      <c r="J1527" s="19" t="s">
        <v>1560</v>
      </c>
      <c r="K1527" s="19" t="s">
        <v>14048</v>
      </c>
      <c r="L1527" s="19" t="s">
        <v>14049</v>
      </c>
      <c r="M1527" s="19" t="s">
        <v>14050</v>
      </c>
      <c r="N1527" s="19" t="s">
        <v>14037</v>
      </c>
      <c r="O1527" s="19" t="s">
        <v>367</v>
      </c>
      <c r="P1527" s="19" t="s">
        <v>368</v>
      </c>
      <c r="Q1527" s="46">
        <v>160</v>
      </c>
      <c r="R1527" s="19" t="s">
        <v>1544</v>
      </c>
      <c r="S1527" s="19" t="s">
        <v>3902</v>
      </c>
      <c r="T1527" s="19" t="s">
        <v>173</v>
      </c>
      <c r="U1527" s="19" t="s">
        <v>4442</v>
      </c>
      <c r="V1527" s="19" t="s">
        <v>4443</v>
      </c>
      <c r="W1527" s="19" t="s">
        <v>1548</v>
      </c>
      <c r="X1527" s="19" t="s">
        <v>4444</v>
      </c>
      <c r="Y1527" s="19" t="s">
        <v>1684</v>
      </c>
      <c r="Z1527" s="19" t="s">
        <v>1685</v>
      </c>
      <c r="AA1527" s="46">
        <v>198</v>
      </c>
      <c r="AB1527" s="19" t="s">
        <v>512</v>
      </c>
      <c r="AC1527" s="19" t="s">
        <v>173</v>
      </c>
      <c r="AD1527" s="19" t="s">
        <v>10265</v>
      </c>
      <c r="AE1527" s="19" t="s">
        <v>10266</v>
      </c>
      <c r="AF1527" s="19" t="s">
        <v>1592</v>
      </c>
      <c r="AG1527" s="19" t="s">
        <v>14044</v>
      </c>
      <c r="AH1527" s="19" t="s">
        <v>1499</v>
      </c>
      <c r="AI1527" s="19" t="s">
        <v>1500</v>
      </c>
      <c r="AJ1527" s="45">
        <v>0</v>
      </c>
      <c r="AK1527" s="45">
        <v>0</v>
      </c>
      <c r="AL1527" s="19" t="s">
        <v>1501</v>
      </c>
      <c r="AM1527" s="46">
        <v>16957.423999999999</v>
      </c>
      <c r="AN1527" s="46">
        <v>8002.424</v>
      </c>
      <c r="AO1527" s="46">
        <v>8955</v>
      </c>
      <c r="AP1527" s="45">
        <v>118.4</v>
      </c>
      <c r="AQ1527" s="45"/>
      <c r="AR1527" s="45" t="str">
        <f>IFERROR(VLOOKUP(AB1527,'Pedidos marco'!$A$1:$D$10000,4,0)," ")</f>
        <v xml:space="preserve"> </v>
      </c>
      <c r="AS1527" s="45">
        <f t="shared" si="161"/>
        <v>8</v>
      </c>
      <c r="AT1527" s="45" t="str">
        <f t="shared" si="162"/>
        <v>08</v>
      </c>
      <c r="AU1527" s="47">
        <v>8</v>
      </c>
      <c r="AV1527" s="19" t="str">
        <f t="shared" si="163"/>
        <v>04 April</v>
      </c>
      <c r="AW1527" s="19">
        <f t="shared" si="164"/>
        <v>0.74</v>
      </c>
      <c r="AX1527" s="19">
        <f t="shared" si="165"/>
        <v>14.8</v>
      </c>
      <c r="AY1527" s="19" t="e">
        <f>VLOOKUP(AG1527,Cías!$A$1:$E$10000,5,0)</f>
        <v>#N/A</v>
      </c>
      <c r="AZ1527" s="19" t="str">
        <f t="shared" si="166"/>
        <v>1013862</v>
      </c>
      <c r="BA1527" s="19" t="str">
        <f t="shared" si="167"/>
        <v>JACOME MARTINEZ EDGAR BOLIVAR</v>
      </c>
      <c r="BB1527" s="19" t="e">
        <f>VLOOKUP(AG1527,Cías!$A$1:$E$10000,3,0)</f>
        <v>#N/A</v>
      </c>
      <c r="BC1527" s="19"/>
      <c r="BD1527" s="19"/>
      <c r="BE1527" s="19"/>
      <c r="BF1527" s="19"/>
      <c r="BG1527" s="19"/>
      <c r="BH1527" s="19"/>
      <c r="BI1527" s="19"/>
      <c r="BJ1527" s="19"/>
    </row>
    <row r="1528" spans="1:62" ht="15" x14ac:dyDescent="0.2">
      <c r="A1528" s="19" t="s">
        <v>14051</v>
      </c>
      <c r="B1528" s="19" t="s">
        <v>1479</v>
      </c>
      <c r="C1528" s="43">
        <v>44659</v>
      </c>
      <c r="D1528" s="44">
        <v>0.84305555555556</v>
      </c>
      <c r="E1528" s="19" t="s">
        <v>14052</v>
      </c>
      <c r="F1528" s="19" t="s">
        <v>14053</v>
      </c>
      <c r="G1528" s="19" t="s">
        <v>14054</v>
      </c>
      <c r="H1528" s="45">
        <v>3182.4</v>
      </c>
      <c r="I1528" s="45">
        <v>3568.13</v>
      </c>
      <c r="J1528" s="19" t="s">
        <v>1560</v>
      </c>
      <c r="K1528" s="19" t="s">
        <v>14055</v>
      </c>
      <c r="L1528" s="19" t="s">
        <v>14056</v>
      </c>
      <c r="M1528" s="19" t="s">
        <v>14057</v>
      </c>
      <c r="N1528" s="19" t="s">
        <v>14051</v>
      </c>
      <c r="O1528" s="19" t="s">
        <v>1641</v>
      </c>
      <c r="P1528" s="19" t="s">
        <v>1642</v>
      </c>
      <c r="Q1528" s="46">
        <v>480</v>
      </c>
      <c r="R1528" s="19" t="s">
        <v>1544</v>
      </c>
      <c r="S1528" s="19" t="s">
        <v>14058</v>
      </c>
      <c r="T1528" s="19" t="s">
        <v>14059</v>
      </c>
      <c r="U1528" s="19" t="s">
        <v>14060</v>
      </c>
      <c r="V1528" s="19" t="s">
        <v>2126</v>
      </c>
      <c r="W1528" s="19" t="s">
        <v>14061</v>
      </c>
      <c r="X1528" s="19" t="s">
        <v>14062</v>
      </c>
      <c r="Y1528" s="19" t="s">
        <v>12921</v>
      </c>
      <c r="Z1528" s="19" t="s">
        <v>12922</v>
      </c>
      <c r="AA1528" s="46">
        <v>668</v>
      </c>
      <c r="AB1528" s="19" t="s">
        <v>575</v>
      </c>
      <c r="AC1528" s="19" t="s">
        <v>303</v>
      </c>
      <c r="AD1528" s="19" t="s">
        <v>4839</v>
      </c>
      <c r="AE1528" s="19" t="s">
        <v>4840</v>
      </c>
      <c r="AF1528" s="19" t="s">
        <v>1719</v>
      </c>
      <c r="AG1528" s="19" t="s">
        <v>4841</v>
      </c>
      <c r="AH1528" s="19" t="s">
        <v>1594</v>
      </c>
      <c r="AI1528" s="19" t="s">
        <v>1595</v>
      </c>
      <c r="AJ1528" s="45">
        <v>0.05</v>
      </c>
      <c r="AK1528" s="45">
        <v>24</v>
      </c>
      <c r="AL1528" s="19" t="s">
        <v>1501</v>
      </c>
      <c r="AM1528" s="46">
        <v>39180</v>
      </c>
      <c r="AN1528" s="46">
        <v>24070</v>
      </c>
      <c r="AO1528" s="46">
        <v>15110</v>
      </c>
      <c r="AP1528" s="45">
        <v>772.8</v>
      </c>
      <c r="AQ1528" s="45"/>
      <c r="AR1528" s="45" t="str">
        <f>IFERROR(VLOOKUP(AB1528,'Pedidos marco'!$A$1:$D$10000,4,0)," ")</f>
        <v xml:space="preserve"> </v>
      </c>
      <c r="AS1528" s="45">
        <f t="shared" si="161"/>
        <v>8</v>
      </c>
      <c r="AT1528" s="45" t="str">
        <f t="shared" si="162"/>
        <v>08</v>
      </c>
      <c r="AU1528" s="47">
        <v>24</v>
      </c>
      <c r="AV1528" s="19" t="str">
        <f t="shared" si="163"/>
        <v>04 April</v>
      </c>
      <c r="AW1528" s="19">
        <f t="shared" si="164"/>
        <v>1.6099999999999999</v>
      </c>
      <c r="AX1528" s="19">
        <f t="shared" si="165"/>
        <v>32.199999999999996</v>
      </c>
      <c r="AY1528" s="19" t="e">
        <f>VLOOKUP(AG1528,Cías!$A$1:$E$10000,5,0)</f>
        <v>#N/A</v>
      </c>
      <c r="AZ1528" s="19" t="str">
        <f t="shared" si="166"/>
        <v>1013257</v>
      </c>
      <c r="BA1528" s="19" t="str">
        <f t="shared" si="167"/>
        <v>TERAN SARZOSA FRANCISCO BOLIVAR</v>
      </c>
      <c r="BB1528" s="19" t="e">
        <f>VLOOKUP(AG1528,Cías!$A$1:$E$10000,3,0)</f>
        <v>#N/A</v>
      </c>
      <c r="BC1528" s="19"/>
      <c r="BD1528" s="19"/>
      <c r="BE1528" s="19"/>
      <c r="BF1528" s="19"/>
      <c r="BG1528" s="19"/>
      <c r="BH1528" s="19"/>
      <c r="BI1528" s="19"/>
      <c r="BJ1528" s="19"/>
    </row>
    <row r="1529" spans="1:62" ht="15" x14ac:dyDescent="0.2">
      <c r="A1529" s="19" t="s">
        <v>14063</v>
      </c>
      <c r="B1529" s="19" t="s">
        <v>1479</v>
      </c>
      <c r="C1529" s="43">
        <v>44659</v>
      </c>
      <c r="D1529" s="44">
        <v>0.85902777777778005</v>
      </c>
      <c r="E1529" s="19" t="s">
        <v>14064</v>
      </c>
      <c r="F1529" s="19" t="s">
        <v>1481</v>
      </c>
      <c r="G1529" s="19" t="s">
        <v>1481</v>
      </c>
      <c r="H1529" s="45">
        <v>0</v>
      </c>
      <c r="I1529" s="45">
        <v>0</v>
      </c>
      <c r="J1529" s="19" t="s">
        <v>1482</v>
      </c>
      <c r="K1529" s="19" t="s">
        <v>14065</v>
      </c>
      <c r="L1529" s="19" t="s">
        <v>14066</v>
      </c>
      <c r="M1529" s="19" t="s">
        <v>14067</v>
      </c>
      <c r="N1529" s="19" t="s">
        <v>14063</v>
      </c>
      <c r="O1529" s="19" t="s">
        <v>371</v>
      </c>
      <c r="P1529" s="19" t="s">
        <v>372</v>
      </c>
      <c r="Q1529" s="46">
        <v>360</v>
      </c>
      <c r="R1529" s="19" t="s">
        <v>1544</v>
      </c>
      <c r="S1529" s="19" t="s">
        <v>1545</v>
      </c>
      <c r="T1529" s="19" t="s">
        <v>74</v>
      </c>
      <c r="U1529" s="19" t="s">
        <v>4451</v>
      </c>
      <c r="V1529" s="19" t="s">
        <v>4452</v>
      </c>
      <c r="W1529" s="19" t="s">
        <v>1548</v>
      </c>
      <c r="X1529" s="19" t="s">
        <v>4453</v>
      </c>
      <c r="Y1529" s="19" t="s">
        <v>1684</v>
      </c>
      <c r="Z1529" s="19" t="s">
        <v>1685</v>
      </c>
      <c r="AA1529" s="46">
        <v>198</v>
      </c>
      <c r="AB1529" s="19" t="s">
        <v>480</v>
      </c>
      <c r="AC1529" s="19" t="s">
        <v>110</v>
      </c>
      <c r="AD1529" s="19" t="s">
        <v>3164</v>
      </c>
      <c r="AE1529" s="19" t="s">
        <v>1481</v>
      </c>
      <c r="AF1529" s="19" t="s">
        <v>1554</v>
      </c>
      <c r="AG1529" s="19" t="s">
        <v>3165</v>
      </c>
      <c r="AH1529" s="19" t="s">
        <v>1499</v>
      </c>
      <c r="AI1529" s="19" t="s">
        <v>1500</v>
      </c>
      <c r="AJ1529" s="45">
        <v>0</v>
      </c>
      <c r="AK1529" s="45">
        <v>0</v>
      </c>
      <c r="AL1529" s="19" t="s">
        <v>1501</v>
      </c>
      <c r="AM1529" s="46">
        <v>27310</v>
      </c>
      <c r="AN1529" s="46">
        <v>18020</v>
      </c>
      <c r="AO1529" s="46">
        <v>9290</v>
      </c>
      <c r="AP1529" s="45">
        <v>266.39999999999998</v>
      </c>
      <c r="AQ1529" s="45"/>
      <c r="AR1529" s="45" t="str">
        <f>IFERROR(VLOOKUP(AB1529,'Pedidos marco'!$A$1:$D$10000,4,0)," ")</f>
        <v xml:space="preserve"> </v>
      </c>
      <c r="AS1529" s="45">
        <f t="shared" si="161"/>
        <v>8</v>
      </c>
      <c r="AT1529" s="45" t="str">
        <f t="shared" si="162"/>
        <v>08</v>
      </c>
      <c r="AU1529" s="47">
        <v>18</v>
      </c>
      <c r="AV1529" s="19" t="str">
        <f t="shared" si="163"/>
        <v>04 April</v>
      </c>
      <c r="AW1529" s="19">
        <f t="shared" si="164"/>
        <v>0.74</v>
      </c>
      <c r="AX1529" s="19">
        <f t="shared" si="165"/>
        <v>14.799999999999999</v>
      </c>
      <c r="AY1529" s="19" t="e">
        <f>VLOOKUP(AG1529,Cías!$A$1:$E$10000,5,0)</f>
        <v>#N/A</v>
      </c>
      <c r="AZ1529" s="19" t="str">
        <f t="shared" si="166"/>
        <v>1022361</v>
      </c>
      <c r="BA1529" s="19" t="str">
        <f t="shared" si="167"/>
        <v>ESCOBAR VILLARREAL JORGE FRANCISCO</v>
      </c>
      <c r="BB1529" s="19" t="e">
        <f>VLOOKUP(AG1529,Cías!$A$1:$E$10000,3,0)</f>
        <v>#N/A</v>
      </c>
      <c r="BC1529" s="19"/>
      <c r="BD1529" s="19"/>
      <c r="BE1529" s="19"/>
      <c r="BF1529" s="19"/>
      <c r="BG1529" s="19"/>
      <c r="BH1529" s="19"/>
      <c r="BI1529" s="19"/>
      <c r="BJ1529" s="19"/>
    </row>
    <row r="1530" spans="1:62" ht="15" x14ac:dyDescent="0.2">
      <c r="A1530" s="19" t="s">
        <v>14068</v>
      </c>
      <c r="B1530" s="19" t="s">
        <v>1479</v>
      </c>
      <c r="C1530" s="43">
        <v>44659</v>
      </c>
      <c r="D1530" s="44">
        <v>0.86041666666667005</v>
      </c>
      <c r="E1530" s="19" t="s">
        <v>14069</v>
      </c>
      <c r="F1530" s="19" t="s">
        <v>1481</v>
      </c>
      <c r="G1530" s="19" t="s">
        <v>1481</v>
      </c>
      <c r="H1530" s="45">
        <v>0</v>
      </c>
      <c r="I1530" s="45">
        <v>0</v>
      </c>
      <c r="J1530" s="19" t="s">
        <v>1482</v>
      </c>
      <c r="K1530" s="19" t="s">
        <v>14070</v>
      </c>
      <c r="L1530" s="19" t="s">
        <v>14071</v>
      </c>
      <c r="M1530" s="19" t="s">
        <v>14072</v>
      </c>
      <c r="N1530" s="19" t="s">
        <v>14068</v>
      </c>
      <c r="O1530" s="19" t="s">
        <v>1641</v>
      </c>
      <c r="P1530" s="19" t="s">
        <v>1642</v>
      </c>
      <c r="Q1530" s="46">
        <v>480</v>
      </c>
      <c r="R1530" s="19" t="s">
        <v>1544</v>
      </c>
      <c r="S1530" s="19" t="s">
        <v>4733</v>
      </c>
      <c r="T1530" s="19" t="s">
        <v>4734</v>
      </c>
      <c r="U1530" s="19" t="s">
        <v>4735</v>
      </c>
      <c r="V1530" s="19" t="s">
        <v>4736</v>
      </c>
      <c r="W1530" s="19" t="s">
        <v>1609</v>
      </c>
      <c r="X1530" s="19" t="s">
        <v>4737</v>
      </c>
      <c r="Y1530" s="19" t="s">
        <v>1611</v>
      </c>
      <c r="Z1530" s="19" t="s">
        <v>1612</v>
      </c>
      <c r="AA1530" s="46">
        <v>486</v>
      </c>
      <c r="AB1530" s="19" t="s">
        <v>465</v>
      </c>
      <c r="AC1530" s="19" t="s">
        <v>80</v>
      </c>
      <c r="AD1530" s="19" t="s">
        <v>6811</v>
      </c>
      <c r="AE1530" s="19" t="s">
        <v>6812</v>
      </c>
      <c r="AF1530" s="19" t="s">
        <v>1719</v>
      </c>
      <c r="AG1530" s="19" t="s">
        <v>6813</v>
      </c>
      <c r="AH1530" s="19" t="s">
        <v>1594</v>
      </c>
      <c r="AI1530" s="19" t="s">
        <v>1595</v>
      </c>
      <c r="AJ1530" s="45">
        <v>0.05</v>
      </c>
      <c r="AK1530" s="45">
        <v>24</v>
      </c>
      <c r="AL1530" s="19" t="s">
        <v>1501</v>
      </c>
      <c r="AM1530" s="46">
        <v>38320</v>
      </c>
      <c r="AN1530" s="46">
        <v>24050</v>
      </c>
      <c r="AO1530" s="46">
        <v>14270</v>
      </c>
      <c r="AP1530" s="45">
        <v>542.4</v>
      </c>
      <c r="AQ1530" s="45"/>
      <c r="AR1530" s="45" t="str">
        <f>IFERROR(VLOOKUP(AB1530,'Pedidos marco'!$A$1:$D$10000,4,0)," ")</f>
        <v xml:space="preserve"> </v>
      </c>
      <c r="AS1530" s="45">
        <f t="shared" si="161"/>
        <v>8</v>
      </c>
      <c r="AT1530" s="45" t="str">
        <f t="shared" si="162"/>
        <v>08</v>
      </c>
      <c r="AU1530" s="47">
        <v>24</v>
      </c>
      <c r="AV1530" s="19" t="str">
        <f t="shared" si="163"/>
        <v>04 April</v>
      </c>
      <c r="AW1530" s="19">
        <f t="shared" si="164"/>
        <v>1.1299999999999999</v>
      </c>
      <c r="AX1530" s="19">
        <f t="shared" si="165"/>
        <v>22.599999999999998</v>
      </c>
      <c r="AY1530" s="19" t="e">
        <f>VLOOKUP(AG1530,Cías!$A$1:$E$10000,5,0)</f>
        <v>#N/A</v>
      </c>
      <c r="AZ1530" s="19" t="str">
        <f t="shared" si="166"/>
        <v>1014038</v>
      </c>
      <c r="BA1530" s="19" t="str">
        <f t="shared" si="167"/>
        <v>CASTRO NAVARRETE MILTON GEOVANNY</v>
      </c>
      <c r="BB1530" s="19" t="e">
        <f>VLOOKUP(AG1530,Cías!$A$1:$E$10000,3,0)</f>
        <v>#N/A</v>
      </c>
      <c r="BC1530" s="19"/>
      <c r="BD1530" s="19"/>
      <c r="BE1530" s="19"/>
      <c r="BF1530" s="19"/>
      <c r="BG1530" s="19"/>
      <c r="BH1530" s="19"/>
      <c r="BI1530" s="19"/>
      <c r="BJ1530" s="19"/>
    </row>
    <row r="1531" spans="1:62" ht="15" x14ac:dyDescent="0.2">
      <c r="A1531" s="19" t="s">
        <v>14073</v>
      </c>
      <c r="B1531" s="19" t="s">
        <v>1479</v>
      </c>
      <c r="C1531" s="43">
        <v>44659</v>
      </c>
      <c r="D1531" s="44">
        <v>0.86805555555556002</v>
      </c>
      <c r="E1531" s="19" t="s">
        <v>14074</v>
      </c>
      <c r="F1531" s="19" t="s">
        <v>14075</v>
      </c>
      <c r="G1531" s="19" t="s">
        <v>14076</v>
      </c>
      <c r="H1531" s="45">
        <v>3220.8</v>
      </c>
      <c r="I1531" s="45">
        <v>3611.19</v>
      </c>
      <c r="J1531" s="19" t="s">
        <v>1560</v>
      </c>
      <c r="K1531" s="19" t="s">
        <v>14077</v>
      </c>
      <c r="L1531" s="19" t="s">
        <v>14078</v>
      </c>
      <c r="M1531" s="19" t="s">
        <v>14079</v>
      </c>
      <c r="N1531" s="19" t="s">
        <v>14073</v>
      </c>
      <c r="O1531" s="19" t="s">
        <v>1603</v>
      </c>
      <c r="P1531" s="19" t="s">
        <v>1604</v>
      </c>
      <c r="Q1531" s="46">
        <v>480</v>
      </c>
      <c r="R1531" s="19" t="s">
        <v>1544</v>
      </c>
      <c r="S1531" s="19" t="s">
        <v>5284</v>
      </c>
      <c r="T1531" s="19" t="s">
        <v>5285</v>
      </c>
      <c r="U1531" s="19" t="s">
        <v>6767</v>
      </c>
      <c r="V1531" s="19" t="s">
        <v>6768</v>
      </c>
      <c r="W1531" s="19" t="s">
        <v>1492</v>
      </c>
      <c r="X1531" s="19" t="s">
        <v>6769</v>
      </c>
      <c r="Y1531" s="19" t="s">
        <v>1494</v>
      </c>
      <c r="Z1531" s="19" t="s">
        <v>1495</v>
      </c>
      <c r="AA1531" s="46">
        <v>247</v>
      </c>
      <c r="AB1531" s="19" t="s">
        <v>488</v>
      </c>
      <c r="AC1531" s="19" t="s">
        <v>125</v>
      </c>
      <c r="AD1531" s="19" t="s">
        <v>2505</v>
      </c>
      <c r="AE1531" s="19" t="s">
        <v>2506</v>
      </c>
      <c r="AF1531" s="19" t="s">
        <v>1719</v>
      </c>
      <c r="AG1531" s="19" t="s">
        <v>2507</v>
      </c>
      <c r="AH1531" s="19" t="s">
        <v>1594</v>
      </c>
      <c r="AI1531" s="19" t="s">
        <v>1595</v>
      </c>
      <c r="AJ1531" s="45">
        <v>0.05</v>
      </c>
      <c r="AK1531" s="45">
        <v>24</v>
      </c>
      <c r="AL1531" s="19" t="s">
        <v>1501</v>
      </c>
      <c r="AM1531" s="46">
        <v>39960</v>
      </c>
      <c r="AN1531" s="46">
        <v>24020</v>
      </c>
      <c r="AO1531" s="46">
        <v>15940</v>
      </c>
      <c r="AP1531" s="45">
        <v>403.2</v>
      </c>
      <c r="AQ1531" s="45"/>
      <c r="AR1531" s="45" t="str">
        <f>IFERROR(VLOOKUP(AB1531,'Pedidos marco'!$A$1:$D$10000,4,0)," ")</f>
        <v xml:space="preserve"> </v>
      </c>
      <c r="AS1531" s="45">
        <f t="shared" si="161"/>
        <v>8</v>
      </c>
      <c r="AT1531" s="45" t="str">
        <f t="shared" si="162"/>
        <v>08</v>
      </c>
      <c r="AU1531" s="47">
        <v>24</v>
      </c>
      <c r="AV1531" s="19" t="str">
        <f t="shared" si="163"/>
        <v>04 April</v>
      </c>
      <c r="AW1531" s="19">
        <f t="shared" si="164"/>
        <v>0.84</v>
      </c>
      <c r="AX1531" s="19">
        <f t="shared" si="165"/>
        <v>16.8</v>
      </c>
      <c r="AY1531" s="19" t="e">
        <f>VLOOKUP(AG1531,Cías!$A$1:$E$10000,5,0)</f>
        <v>#N/A</v>
      </c>
      <c r="AZ1531" s="19" t="str">
        <f t="shared" si="166"/>
        <v>10003431</v>
      </c>
      <c r="BA1531" s="19" t="str">
        <f t="shared" si="167"/>
        <v>FIALLOS ARTEAGA ESTEFANIA CAROLINA</v>
      </c>
      <c r="BB1531" s="19" t="e">
        <f>VLOOKUP(AG1531,Cías!$A$1:$E$10000,3,0)</f>
        <v>#N/A</v>
      </c>
      <c r="BC1531" s="19"/>
      <c r="BD1531" s="19"/>
      <c r="BE1531" s="19"/>
      <c r="BF1531" s="19"/>
      <c r="BG1531" s="19"/>
      <c r="BH1531" s="19"/>
      <c r="BI1531" s="19"/>
      <c r="BJ1531" s="19"/>
    </row>
    <row r="1532" spans="1:62" ht="15" x14ac:dyDescent="0.2">
      <c r="A1532" s="19" t="s">
        <v>14080</v>
      </c>
      <c r="B1532" s="19" t="s">
        <v>1479</v>
      </c>
      <c r="C1532" s="43">
        <v>44659</v>
      </c>
      <c r="D1532" s="44">
        <v>0.87222222222222001</v>
      </c>
      <c r="E1532" s="19" t="s">
        <v>14081</v>
      </c>
      <c r="F1532" s="19" t="s">
        <v>1481</v>
      </c>
      <c r="G1532" s="19" t="s">
        <v>1481</v>
      </c>
      <c r="H1532" s="45">
        <v>0</v>
      </c>
      <c r="I1532" s="45">
        <v>0</v>
      </c>
      <c r="J1532" s="19" t="s">
        <v>1482</v>
      </c>
      <c r="K1532" s="19" t="s">
        <v>13936</v>
      </c>
      <c r="L1532" s="19" t="s">
        <v>14082</v>
      </c>
      <c r="M1532" s="19" t="s">
        <v>14083</v>
      </c>
      <c r="N1532" s="19" t="s">
        <v>14080</v>
      </c>
      <c r="O1532" s="19" t="s">
        <v>367</v>
      </c>
      <c r="P1532" s="19" t="s">
        <v>368</v>
      </c>
      <c r="Q1532" s="46">
        <v>640</v>
      </c>
      <c r="R1532" s="19" t="s">
        <v>1544</v>
      </c>
      <c r="S1532" s="19" t="s">
        <v>1976</v>
      </c>
      <c r="T1532" s="19" t="s">
        <v>92</v>
      </c>
      <c r="U1532" s="19" t="s">
        <v>4647</v>
      </c>
      <c r="V1532" s="19" t="s">
        <v>2091</v>
      </c>
      <c r="W1532" s="19" t="s">
        <v>415</v>
      </c>
      <c r="X1532" s="19" t="s">
        <v>4648</v>
      </c>
      <c r="Y1532" s="19" t="s">
        <v>4649</v>
      </c>
      <c r="Z1532" s="19" t="s">
        <v>4650</v>
      </c>
      <c r="AA1532" s="46">
        <v>96.3</v>
      </c>
      <c r="AB1532" s="19" t="s">
        <v>444</v>
      </c>
      <c r="AC1532" s="19" t="s">
        <v>35</v>
      </c>
      <c r="AD1532" s="19" t="s">
        <v>5448</v>
      </c>
      <c r="AE1532" s="19" t="s">
        <v>5449</v>
      </c>
      <c r="AF1532" s="19" t="s">
        <v>1592</v>
      </c>
      <c r="AG1532" s="19" t="s">
        <v>5450</v>
      </c>
      <c r="AH1532" s="19" t="s">
        <v>1502</v>
      </c>
      <c r="AI1532" s="19" t="s">
        <v>2099</v>
      </c>
      <c r="AJ1532" s="45">
        <v>0</v>
      </c>
      <c r="AK1532" s="45">
        <v>0</v>
      </c>
      <c r="AL1532" s="19" t="s">
        <v>1501</v>
      </c>
      <c r="AM1532" s="46">
        <v>50550</v>
      </c>
      <c r="AN1532" s="46">
        <v>32070</v>
      </c>
      <c r="AO1532" s="46">
        <v>18480</v>
      </c>
      <c r="AP1532" s="45">
        <v>288</v>
      </c>
      <c r="AQ1532" s="45"/>
      <c r="AR1532" s="45" t="str">
        <f>IFERROR(VLOOKUP(AB1532,'Pedidos marco'!$A$1:$D$10000,4,0)," ")</f>
        <v xml:space="preserve"> </v>
      </c>
      <c r="AS1532" s="45">
        <f t="shared" si="161"/>
        <v>8</v>
      </c>
      <c r="AT1532" s="45" t="str">
        <f t="shared" si="162"/>
        <v>08</v>
      </c>
      <c r="AU1532" s="47">
        <v>32</v>
      </c>
      <c r="AV1532" s="19" t="str">
        <f t="shared" si="163"/>
        <v>04 April</v>
      </c>
      <c r="AW1532" s="19">
        <f t="shared" si="164"/>
        <v>0.45</v>
      </c>
      <c r="AX1532" s="19">
        <f t="shared" si="165"/>
        <v>9</v>
      </c>
      <c r="AY1532" s="19" t="e">
        <f>VLOOKUP(AG1532,Cías!$A$1:$E$10000,5,0)</f>
        <v>#N/A</v>
      </c>
      <c r="AZ1532" s="19" t="str">
        <f t="shared" si="166"/>
        <v>10003459</v>
      </c>
      <c r="BA1532" s="19" t="str">
        <f t="shared" si="167"/>
        <v>AYALA LOPEZ PABLO ROBERTO</v>
      </c>
      <c r="BB1532" s="19" t="e">
        <f>VLOOKUP(AG1532,Cías!$A$1:$E$10000,3,0)</f>
        <v>#N/A</v>
      </c>
      <c r="BC1532" s="19"/>
      <c r="BD1532" s="19"/>
      <c r="BE1532" s="19"/>
      <c r="BF1532" s="19"/>
      <c r="BG1532" s="19"/>
      <c r="BH1532" s="19"/>
      <c r="BI1532" s="19"/>
      <c r="BJ1532" s="19"/>
    </row>
    <row r="1533" spans="1:62" ht="15" x14ac:dyDescent="0.2">
      <c r="A1533" s="19" t="s">
        <v>14084</v>
      </c>
      <c r="B1533" s="19" t="s">
        <v>1479</v>
      </c>
      <c r="C1533" s="43">
        <v>44659</v>
      </c>
      <c r="D1533" s="44">
        <v>0.88194444444443998</v>
      </c>
      <c r="E1533" s="19" t="s">
        <v>14085</v>
      </c>
      <c r="F1533" s="19" t="s">
        <v>1481</v>
      </c>
      <c r="G1533" s="19" t="s">
        <v>1481</v>
      </c>
      <c r="H1533" s="45">
        <v>0</v>
      </c>
      <c r="I1533" s="45">
        <v>0</v>
      </c>
      <c r="J1533" s="19" t="s">
        <v>1482</v>
      </c>
      <c r="K1533" s="19" t="s">
        <v>14086</v>
      </c>
      <c r="L1533" s="19" t="s">
        <v>14087</v>
      </c>
      <c r="M1533" s="19" t="s">
        <v>14088</v>
      </c>
      <c r="N1533" s="19" t="s">
        <v>14084</v>
      </c>
      <c r="O1533" s="19" t="s">
        <v>371</v>
      </c>
      <c r="P1533" s="19" t="s">
        <v>372</v>
      </c>
      <c r="Q1533" s="46">
        <v>360</v>
      </c>
      <c r="R1533" s="19" t="s">
        <v>1544</v>
      </c>
      <c r="S1533" s="19" t="s">
        <v>1545</v>
      </c>
      <c r="T1533" s="19" t="s">
        <v>74</v>
      </c>
      <c r="U1533" s="19" t="s">
        <v>1546</v>
      </c>
      <c r="V1533" s="19" t="s">
        <v>1547</v>
      </c>
      <c r="W1533" s="19" t="s">
        <v>1548</v>
      </c>
      <c r="X1533" s="19" t="s">
        <v>1549</v>
      </c>
      <c r="Y1533" s="19" t="s">
        <v>1550</v>
      </c>
      <c r="Z1533" s="19" t="s">
        <v>1551</v>
      </c>
      <c r="AA1533" s="46">
        <v>178</v>
      </c>
      <c r="AB1533" s="19" t="s">
        <v>452</v>
      </c>
      <c r="AC1533" s="19" t="s">
        <v>50</v>
      </c>
      <c r="AD1533" s="19" t="s">
        <v>2345</v>
      </c>
      <c r="AE1533" s="19" t="s">
        <v>2346</v>
      </c>
      <c r="AF1533" s="19" t="s">
        <v>1554</v>
      </c>
      <c r="AG1533" s="19" t="s">
        <v>2347</v>
      </c>
      <c r="AH1533" s="19" t="s">
        <v>1499</v>
      </c>
      <c r="AI1533" s="19" t="s">
        <v>1500</v>
      </c>
      <c r="AJ1533" s="45">
        <v>0</v>
      </c>
      <c r="AK1533" s="45">
        <v>0</v>
      </c>
      <c r="AL1533" s="19" t="s">
        <v>1501</v>
      </c>
      <c r="AM1533" s="46">
        <v>27230</v>
      </c>
      <c r="AN1533" s="46">
        <v>18030</v>
      </c>
      <c r="AO1533" s="46">
        <v>9200</v>
      </c>
      <c r="AP1533" s="45">
        <v>248.4</v>
      </c>
      <c r="AQ1533" s="45"/>
      <c r="AR1533" s="45" t="str">
        <f>IFERROR(VLOOKUP(AB1533,'Pedidos marco'!$A$1:$D$10000,4,0)," ")</f>
        <v xml:space="preserve"> </v>
      </c>
      <c r="AS1533" s="45">
        <f t="shared" si="161"/>
        <v>8</v>
      </c>
      <c r="AT1533" s="45" t="str">
        <f t="shared" si="162"/>
        <v>08</v>
      </c>
      <c r="AU1533" s="47">
        <v>18</v>
      </c>
      <c r="AV1533" s="19" t="str">
        <f t="shared" si="163"/>
        <v>04 April</v>
      </c>
      <c r="AW1533" s="19">
        <f t="shared" si="164"/>
        <v>0.69000000000000006</v>
      </c>
      <c r="AX1533" s="19">
        <f t="shared" si="165"/>
        <v>13.8</v>
      </c>
      <c r="AY1533" s="19" t="e">
        <f>VLOOKUP(AG1533,Cías!$A$1:$E$10000,5,0)</f>
        <v>#N/A</v>
      </c>
      <c r="AZ1533" s="19" t="str">
        <f t="shared" si="166"/>
        <v>1014062</v>
      </c>
      <c r="BA1533" s="19" t="str">
        <f t="shared" si="167"/>
        <v>BENALCAZAR DE LA CRUZ MILTON PATRIC</v>
      </c>
      <c r="BB1533" s="19" t="e">
        <f>VLOOKUP(AG1533,Cías!$A$1:$E$10000,3,0)</f>
        <v>#N/A</v>
      </c>
      <c r="BC1533" s="19"/>
      <c r="BD1533" s="19"/>
      <c r="BE1533" s="19"/>
      <c r="BF1533" s="19"/>
      <c r="BG1533" s="19"/>
      <c r="BH1533" s="19"/>
      <c r="BI1533" s="19"/>
      <c r="BJ1533" s="19"/>
    </row>
    <row r="1534" spans="1:62" ht="15" x14ac:dyDescent="0.2">
      <c r="A1534" s="19" t="s">
        <v>14089</v>
      </c>
      <c r="B1534" s="19" t="s">
        <v>1479</v>
      </c>
      <c r="C1534" s="43">
        <v>44659</v>
      </c>
      <c r="D1534" s="44">
        <v>0.88263888888888997</v>
      </c>
      <c r="E1534" s="19" t="s">
        <v>14090</v>
      </c>
      <c r="F1534" s="19" t="s">
        <v>14091</v>
      </c>
      <c r="G1534" s="19" t="s">
        <v>14092</v>
      </c>
      <c r="H1534" s="45">
        <v>3150.58</v>
      </c>
      <c r="I1534" s="45">
        <v>3532.45</v>
      </c>
      <c r="J1534" s="19" t="s">
        <v>1560</v>
      </c>
      <c r="K1534" s="19" t="s">
        <v>14093</v>
      </c>
      <c r="L1534" s="19" t="s">
        <v>14094</v>
      </c>
      <c r="M1534" s="19" t="s">
        <v>14095</v>
      </c>
      <c r="N1534" s="19" t="s">
        <v>14089</v>
      </c>
      <c r="O1534" s="19" t="s">
        <v>367</v>
      </c>
      <c r="P1534" s="19" t="s">
        <v>368</v>
      </c>
      <c r="Q1534" s="46">
        <v>480</v>
      </c>
      <c r="R1534" s="19" t="s">
        <v>1544</v>
      </c>
      <c r="S1534" s="19" t="s">
        <v>14096</v>
      </c>
      <c r="T1534" s="19" t="s">
        <v>14097</v>
      </c>
      <c r="U1534" s="19" t="s">
        <v>14098</v>
      </c>
      <c r="V1534" s="19" t="s">
        <v>14099</v>
      </c>
      <c r="W1534" s="19" t="s">
        <v>6127</v>
      </c>
      <c r="X1534" s="19" t="s">
        <v>14100</v>
      </c>
      <c r="Y1534" s="19" t="s">
        <v>6129</v>
      </c>
      <c r="Z1534" s="19" t="s">
        <v>6130</v>
      </c>
      <c r="AA1534" s="46">
        <v>303</v>
      </c>
      <c r="AB1534" s="19" t="s">
        <v>485</v>
      </c>
      <c r="AC1534" s="19" t="s">
        <v>119</v>
      </c>
      <c r="AD1534" s="19" t="s">
        <v>2453</v>
      </c>
      <c r="AE1534" s="19" t="s">
        <v>1481</v>
      </c>
      <c r="AF1534" s="19" t="s">
        <v>1719</v>
      </c>
      <c r="AG1534" s="19" t="s">
        <v>2454</v>
      </c>
      <c r="AH1534" s="19" t="s">
        <v>1594</v>
      </c>
      <c r="AI1534" s="19" t="s">
        <v>1595</v>
      </c>
      <c r="AJ1534" s="45">
        <v>0.05</v>
      </c>
      <c r="AK1534" s="45">
        <v>24</v>
      </c>
      <c r="AL1534" s="19" t="s">
        <v>1501</v>
      </c>
      <c r="AM1534" s="46">
        <v>38640</v>
      </c>
      <c r="AN1534" s="46">
        <v>24080</v>
      </c>
      <c r="AO1534" s="46">
        <v>14560</v>
      </c>
      <c r="AP1534" s="45">
        <v>532.79999999999995</v>
      </c>
      <c r="AQ1534" s="45"/>
      <c r="AR1534" s="45" t="str">
        <f>IFERROR(VLOOKUP(AB1534,'Pedidos marco'!$A$1:$D$10000,4,0)," ")</f>
        <v xml:space="preserve"> </v>
      </c>
      <c r="AS1534" s="45">
        <f t="shared" si="161"/>
        <v>8</v>
      </c>
      <c r="AT1534" s="45" t="str">
        <f t="shared" si="162"/>
        <v>08</v>
      </c>
      <c r="AU1534" s="47">
        <v>24</v>
      </c>
      <c r="AV1534" s="19" t="str">
        <f t="shared" si="163"/>
        <v>04 April</v>
      </c>
      <c r="AW1534" s="19">
        <f t="shared" si="164"/>
        <v>1.1099999999999999</v>
      </c>
      <c r="AX1534" s="19">
        <f t="shared" si="165"/>
        <v>22.2</v>
      </c>
      <c r="AY1534" s="19" t="e">
        <f>VLOOKUP(AG1534,Cías!$A$1:$E$10000,5,0)</f>
        <v>#N/A</v>
      </c>
      <c r="AZ1534" s="19" t="str">
        <f t="shared" si="166"/>
        <v>1013502</v>
      </c>
      <c r="BA1534" s="19" t="str">
        <f t="shared" si="167"/>
        <v>ESPIN GUEVARA JOSE MARCELO</v>
      </c>
      <c r="BB1534" s="19" t="e">
        <f>VLOOKUP(AG1534,Cías!$A$1:$E$10000,3,0)</f>
        <v>#N/A</v>
      </c>
      <c r="BC1534" s="19"/>
      <c r="BD1534" s="19"/>
      <c r="BE1534" s="19"/>
      <c r="BF1534" s="19"/>
      <c r="BG1534" s="19"/>
      <c r="BH1534" s="19"/>
      <c r="BI1534" s="19"/>
      <c r="BJ1534" s="19"/>
    </row>
    <row r="1535" spans="1:62" ht="15" x14ac:dyDescent="0.2">
      <c r="A1535" s="19" t="s">
        <v>14101</v>
      </c>
      <c r="B1535" s="19" t="s">
        <v>1479</v>
      </c>
      <c r="C1535" s="43">
        <v>44659</v>
      </c>
      <c r="D1535" s="44">
        <v>0.89236111111111005</v>
      </c>
      <c r="E1535" s="19" t="s">
        <v>14102</v>
      </c>
      <c r="F1535" s="19" t="s">
        <v>1481</v>
      </c>
      <c r="G1535" s="19" t="s">
        <v>1481</v>
      </c>
      <c r="H1535" s="45">
        <v>0</v>
      </c>
      <c r="I1535" s="45">
        <v>0</v>
      </c>
      <c r="J1535" s="19" t="s">
        <v>1482</v>
      </c>
      <c r="K1535" s="19" t="s">
        <v>13875</v>
      </c>
      <c r="L1535" s="19" t="s">
        <v>14103</v>
      </c>
      <c r="M1535" s="19" t="s">
        <v>14104</v>
      </c>
      <c r="N1535" s="19" t="s">
        <v>14101</v>
      </c>
      <c r="O1535" s="19" t="s">
        <v>1486</v>
      </c>
      <c r="P1535" s="19" t="s">
        <v>1487</v>
      </c>
      <c r="Q1535" s="46">
        <v>31.89</v>
      </c>
      <c r="R1535" s="19" t="s">
        <v>1488</v>
      </c>
      <c r="S1535" s="19" t="s">
        <v>1489</v>
      </c>
      <c r="T1535" s="19" t="s">
        <v>418</v>
      </c>
      <c r="U1535" s="19" t="s">
        <v>6637</v>
      </c>
      <c r="V1535" s="19" t="s">
        <v>6638</v>
      </c>
      <c r="W1535" s="19" t="s">
        <v>415</v>
      </c>
      <c r="X1535" s="19" t="s">
        <v>6639</v>
      </c>
      <c r="Y1535" s="19" t="s">
        <v>6640</v>
      </c>
      <c r="Z1535" s="19" t="s">
        <v>6641</v>
      </c>
      <c r="AA1535" s="46">
        <v>100</v>
      </c>
      <c r="AB1535" s="19" t="s">
        <v>466</v>
      </c>
      <c r="AC1535" s="19" t="s">
        <v>82</v>
      </c>
      <c r="AD1535" s="19" t="s">
        <v>3405</v>
      </c>
      <c r="AE1535" s="19" t="s">
        <v>3406</v>
      </c>
      <c r="AF1535" s="19" t="s">
        <v>1497</v>
      </c>
      <c r="AG1535" s="19" t="s">
        <v>3407</v>
      </c>
      <c r="AH1535" s="19" t="s">
        <v>1499</v>
      </c>
      <c r="AI1535" s="19" t="s">
        <v>1500</v>
      </c>
      <c r="AJ1535" s="45">
        <v>0</v>
      </c>
      <c r="AK1535" s="45">
        <v>0</v>
      </c>
      <c r="AL1535" s="19" t="s">
        <v>1501</v>
      </c>
      <c r="AM1535" s="46">
        <v>50900</v>
      </c>
      <c r="AN1535" s="46">
        <v>31890</v>
      </c>
      <c r="AO1535" s="46">
        <v>19010</v>
      </c>
      <c r="AP1535" s="45">
        <v>289.56</v>
      </c>
      <c r="AQ1535" s="45"/>
      <c r="AR1535" s="45" t="str">
        <f>IFERROR(VLOOKUP(AB1535,'Pedidos marco'!$A$1:$D$10000,4,0)," ")</f>
        <v xml:space="preserve"> </v>
      </c>
      <c r="AS1535" s="45">
        <f t="shared" si="161"/>
        <v>8</v>
      </c>
      <c r="AT1535" s="45" t="str">
        <f t="shared" si="162"/>
        <v>08</v>
      </c>
      <c r="AU1535" s="47">
        <v>31.89</v>
      </c>
      <c r="AV1535" s="19" t="str">
        <f t="shared" si="163"/>
        <v>04 April</v>
      </c>
      <c r="AW1535" s="19">
        <f t="shared" si="164"/>
        <v>9.0799623706491062</v>
      </c>
      <c r="AX1535" s="19">
        <f t="shared" si="165"/>
        <v>9.0799623706491062</v>
      </c>
      <c r="AY1535" s="19" t="e">
        <f>VLOOKUP(AG1535,Cías!$A$1:$E$10000,5,0)</f>
        <v>#N/A</v>
      </c>
      <c r="AZ1535" s="19" t="str">
        <f t="shared" si="166"/>
        <v>1013576</v>
      </c>
      <c r="BA1535" s="19" t="str">
        <f t="shared" si="167"/>
        <v>CASTRO SALGADO LUCIO OSWALDO</v>
      </c>
      <c r="BB1535" s="19" t="e">
        <f>VLOOKUP(AG1535,Cías!$A$1:$E$10000,3,0)</f>
        <v>#N/A</v>
      </c>
      <c r="BC1535" s="19"/>
      <c r="BD1535" s="19"/>
      <c r="BE1535" s="19"/>
      <c r="BF1535" s="19"/>
      <c r="BG1535" s="19"/>
      <c r="BH1535" s="19"/>
      <c r="BI1535" s="19"/>
      <c r="BJ1535" s="19"/>
    </row>
    <row r="1536" spans="1:62" ht="15" x14ac:dyDescent="0.2">
      <c r="A1536" s="19" t="s">
        <v>14105</v>
      </c>
      <c r="B1536" s="19" t="s">
        <v>1479</v>
      </c>
      <c r="C1536" s="43">
        <v>44659</v>
      </c>
      <c r="D1536" s="44">
        <v>0.89652777777778003</v>
      </c>
      <c r="E1536" s="19" t="s">
        <v>14106</v>
      </c>
      <c r="F1536" s="19" t="s">
        <v>1481</v>
      </c>
      <c r="G1536" s="19" t="s">
        <v>1481</v>
      </c>
      <c r="H1536" s="45">
        <v>0</v>
      </c>
      <c r="I1536" s="45">
        <v>0</v>
      </c>
      <c r="J1536" s="19" t="s">
        <v>1482</v>
      </c>
      <c r="K1536" s="19" t="s">
        <v>2994</v>
      </c>
      <c r="L1536" s="19" t="s">
        <v>14107</v>
      </c>
      <c r="M1536" s="19" t="s">
        <v>14108</v>
      </c>
      <c r="N1536" s="19" t="s">
        <v>14105</v>
      </c>
      <c r="O1536" s="19" t="s">
        <v>1486</v>
      </c>
      <c r="P1536" s="19" t="s">
        <v>1487</v>
      </c>
      <c r="Q1536" s="46">
        <v>31.77</v>
      </c>
      <c r="R1536" s="19" t="s">
        <v>1488</v>
      </c>
      <c r="S1536" s="19" t="s">
        <v>2997</v>
      </c>
      <c r="T1536" s="19" t="s">
        <v>2998</v>
      </c>
      <c r="U1536" s="19" t="s">
        <v>2999</v>
      </c>
      <c r="V1536" s="19" t="s">
        <v>3000</v>
      </c>
      <c r="W1536" s="19" t="s">
        <v>1586</v>
      </c>
      <c r="X1536" s="19" t="s">
        <v>3001</v>
      </c>
      <c r="Y1536" s="19" t="s">
        <v>1588</v>
      </c>
      <c r="Z1536" s="19" t="s">
        <v>1589</v>
      </c>
      <c r="AA1536" s="46">
        <v>250</v>
      </c>
      <c r="AB1536" s="19" t="s">
        <v>473</v>
      </c>
      <c r="AC1536" s="19" t="s">
        <v>96</v>
      </c>
      <c r="AD1536" s="19" t="s">
        <v>2114</v>
      </c>
      <c r="AE1536" s="19" t="s">
        <v>1481</v>
      </c>
      <c r="AF1536" s="19" t="s">
        <v>1497</v>
      </c>
      <c r="AG1536" s="19" t="s">
        <v>2115</v>
      </c>
      <c r="AH1536" s="19" t="s">
        <v>1499</v>
      </c>
      <c r="AI1536" s="19" t="s">
        <v>1500</v>
      </c>
      <c r="AJ1536" s="45">
        <v>0</v>
      </c>
      <c r="AK1536" s="45">
        <v>0</v>
      </c>
      <c r="AL1536" s="19" t="s">
        <v>1501</v>
      </c>
      <c r="AM1536" s="46">
        <v>50510</v>
      </c>
      <c r="AN1536" s="46">
        <v>31770</v>
      </c>
      <c r="AO1536" s="46">
        <v>18740</v>
      </c>
      <c r="AP1536" s="45">
        <v>650.65</v>
      </c>
      <c r="AQ1536" s="45"/>
      <c r="AR1536" s="45" t="str">
        <f>IFERROR(VLOOKUP(AB1536,'Pedidos marco'!$A$1:$D$10000,4,0)," ")</f>
        <v xml:space="preserve"> </v>
      </c>
      <c r="AS1536" s="45">
        <f t="shared" si="161"/>
        <v>8</v>
      </c>
      <c r="AT1536" s="45" t="str">
        <f t="shared" si="162"/>
        <v>08</v>
      </c>
      <c r="AU1536" s="47">
        <v>31.77</v>
      </c>
      <c r="AV1536" s="19" t="str">
        <f t="shared" si="163"/>
        <v>04 April</v>
      </c>
      <c r="AW1536" s="19">
        <f t="shared" si="164"/>
        <v>20.480012590494177</v>
      </c>
      <c r="AX1536" s="19">
        <f t="shared" si="165"/>
        <v>20.480012590494177</v>
      </c>
      <c r="AY1536" s="19" t="e">
        <f>VLOOKUP(AG1536,Cías!$A$1:$E$10000,5,0)</f>
        <v>#N/A</v>
      </c>
      <c r="AZ1536" s="19" t="str">
        <f t="shared" si="166"/>
        <v>1013227</v>
      </c>
      <c r="BA1536" s="19" t="str">
        <f t="shared" si="167"/>
        <v>COMPAÑIA DE TRANSPORTE PESADO</v>
      </c>
      <c r="BB1536" s="19" t="e">
        <f>VLOOKUP(AG1536,Cías!$A$1:$E$10000,3,0)</f>
        <v>#N/A</v>
      </c>
      <c r="BC1536" s="19"/>
      <c r="BD1536" s="19"/>
      <c r="BE1536" s="19"/>
      <c r="BF1536" s="19"/>
      <c r="BG1536" s="19"/>
      <c r="BH1536" s="19"/>
      <c r="BI1536" s="19"/>
      <c r="BJ1536" s="19"/>
    </row>
    <row r="1537" spans="1:62" ht="15" x14ac:dyDescent="0.2">
      <c r="A1537" s="19" t="s">
        <v>14109</v>
      </c>
      <c r="B1537" s="19" t="s">
        <v>1479</v>
      </c>
      <c r="C1537" s="43">
        <v>44659</v>
      </c>
      <c r="D1537" s="44">
        <v>0.90069444444444002</v>
      </c>
      <c r="E1537" s="19" t="s">
        <v>14110</v>
      </c>
      <c r="F1537" s="19" t="s">
        <v>14111</v>
      </c>
      <c r="G1537" s="19" t="s">
        <v>14112</v>
      </c>
      <c r="H1537" s="45">
        <v>818.53</v>
      </c>
      <c r="I1537" s="45">
        <v>917.74</v>
      </c>
      <c r="J1537" s="19" t="s">
        <v>1560</v>
      </c>
      <c r="K1537" s="19" t="s">
        <v>14113</v>
      </c>
      <c r="L1537" s="19" t="s">
        <v>14114</v>
      </c>
      <c r="M1537" s="19" t="s">
        <v>14115</v>
      </c>
      <c r="N1537" s="19" t="s">
        <v>14109</v>
      </c>
      <c r="O1537" s="19" t="s">
        <v>371</v>
      </c>
      <c r="P1537" s="19" t="s">
        <v>372</v>
      </c>
      <c r="Q1537" s="46">
        <v>120</v>
      </c>
      <c r="R1537" s="19" t="s">
        <v>1544</v>
      </c>
      <c r="S1537" s="19" t="s">
        <v>2616</v>
      </c>
      <c r="T1537" s="19" t="s">
        <v>236</v>
      </c>
      <c r="U1537" s="19" t="s">
        <v>3556</v>
      </c>
      <c r="V1537" s="19" t="s">
        <v>3557</v>
      </c>
      <c r="W1537" s="19" t="s">
        <v>415</v>
      </c>
      <c r="X1537" s="19" t="s">
        <v>3558</v>
      </c>
      <c r="Y1537" s="19" t="s">
        <v>3559</v>
      </c>
      <c r="Z1537" s="19" t="s">
        <v>3560</v>
      </c>
      <c r="AA1537" s="46">
        <v>67</v>
      </c>
      <c r="AB1537" s="19" t="s">
        <v>542</v>
      </c>
      <c r="AC1537" s="19" t="s">
        <v>236</v>
      </c>
      <c r="AD1537" s="19" t="s">
        <v>2622</v>
      </c>
      <c r="AE1537" s="19" t="s">
        <v>1481</v>
      </c>
      <c r="AF1537" s="19" t="s">
        <v>1554</v>
      </c>
      <c r="AG1537" s="19" t="s">
        <v>2623</v>
      </c>
      <c r="AH1537" s="19" t="s">
        <v>1499</v>
      </c>
      <c r="AI1537" s="19" t="s">
        <v>1500</v>
      </c>
      <c r="AJ1537" s="45">
        <v>0</v>
      </c>
      <c r="AK1537" s="45">
        <v>0</v>
      </c>
      <c r="AL1537" s="19" t="s">
        <v>1501</v>
      </c>
      <c r="AM1537" s="46">
        <v>10628.333000000001</v>
      </c>
      <c r="AN1537" s="46">
        <v>6013.3329999999996</v>
      </c>
      <c r="AO1537" s="46">
        <v>4615</v>
      </c>
      <c r="AP1537" s="45">
        <v>39.6</v>
      </c>
      <c r="AQ1537" s="45"/>
      <c r="AR1537" s="45" t="str">
        <f>IFERROR(VLOOKUP(AB1537,'Pedidos marco'!$A$1:$D$10000,4,0)," ")</f>
        <v xml:space="preserve"> </v>
      </c>
      <c r="AS1537" s="45">
        <f t="shared" si="161"/>
        <v>8</v>
      </c>
      <c r="AT1537" s="45" t="str">
        <f t="shared" si="162"/>
        <v>08</v>
      </c>
      <c r="AU1537" s="47">
        <v>6</v>
      </c>
      <c r="AV1537" s="19" t="str">
        <f t="shared" si="163"/>
        <v>04 April</v>
      </c>
      <c r="AW1537" s="19">
        <f t="shared" si="164"/>
        <v>0.33</v>
      </c>
      <c r="AX1537" s="19">
        <f t="shared" si="165"/>
        <v>6.6000000000000005</v>
      </c>
      <c r="AY1537" s="19" t="e">
        <f>VLOOKUP(AG1537,Cías!$A$1:$E$10000,5,0)</f>
        <v>#N/A</v>
      </c>
      <c r="AZ1537" s="19" t="str">
        <f t="shared" si="166"/>
        <v>1021616</v>
      </c>
      <c r="BA1537" s="19" t="str">
        <f t="shared" si="167"/>
        <v>PERUGACHI SALCEDO HECTOR PATRICIO</v>
      </c>
      <c r="BB1537" s="19" t="e">
        <f>VLOOKUP(AG1537,Cías!$A$1:$E$10000,3,0)</f>
        <v>#N/A</v>
      </c>
      <c r="BC1537" s="19"/>
      <c r="BD1537" s="19"/>
      <c r="BE1537" s="19"/>
      <c r="BF1537" s="19"/>
      <c r="BG1537" s="19"/>
      <c r="BH1537" s="19"/>
      <c r="BI1537" s="19"/>
      <c r="BJ1537" s="19"/>
    </row>
    <row r="1538" spans="1:62" ht="15" x14ac:dyDescent="0.2">
      <c r="A1538" s="19" t="s">
        <v>14109</v>
      </c>
      <c r="B1538" s="19" t="s">
        <v>1479</v>
      </c>
      <c r="C1538" s="43">
        <v>44659</v>
      </c>
      <c r="D1538" s="44">
        <v>0.90069444444444002</v>
      </c>
      <c r="E1538" s="19" t="s">
        <v>14116</v>
      </c>
      <c r="F1538" s="19" t="s">
        <v>14117</v>
      </c>
      <c r="G1538" s="19" t="s">
        <v>14118</v>
      </c>
      <c r="H1538" s="45">
        <v>1629.94</v>
      </c>
      <c r="I1538" s="45">
        <v>1827.5</v>
      </c>
      <c r="J1538" s="19" t="s">
        <v>1560</v>
      </c>
      <c r="K1538" s="19" t="s">
        <v>14119</v>
      </c>
      <c r="L1538" s="19" t="s">
        <v>14120</v>
      </c>
      <c r="M1538" s="19" t="s">
        <v>14121</v>
      </c>
      <c r="N1538" s="19" t="s">
        <v>14109</v>
      </c>
      <c r="O1538" s="19" t="s">
        <v>367</v>
      </c>
      <c r="P1538" s="19" t="s">
        <v>368</v>
      </c>
      <c r="Q1538" s="46">
        <v>240</v>
      </c>
      <c r="R1538" s="19" t="s">
        <v>1544</v>
      </c>
      <c r="S1538" s="19" t="s">
        <v>2616</v>
      </c>
      <c r="T1538" s="19" t="s">
        <v>236</v>
      </c>
      <c r="U1538" s="19" t="s">
        <v>3556</v>
      </c>
      <c r="V1538" s="19" t="s">
        <v>3557</v>
      </c>
      <c r="W1538" s="19" t="s">
        <v>415</v>
      </c>
      <c r="X1538" s="19" t="s">
        <v>3558</v>
      </c>
      <c r="Y1538" s="19" t="s">
        <v>3559</v>
      </c>
      <c r="Z1538" s="19" t="s">
        <v>3560</v>
      </c>
      <c r="AA1538" s="46">
        <v>67</v>
      </c>
      <c r="AB1538" s="19" t="s">
        <v>542</v>
      </c>
      <c r="AC1538" s="19" t="s">
        <v>236</v>
      </c>
      <c r="AD1538" s="19" t="s">
        <v>2622</v>
      </c>
      <c r="AE1538" s="19" t="s">
        <v>1481</v>
      </c>
      <c r="AF1538" s="19" t="s">
        <v>1554</v>
      </c>
      <c r="AG1538" s="19" t="s">
        <v>2623</v>
      </c>
      <c r="AH1538" s="19" t="s">
        <v>1499</v>
      </c>
      <c r="AI1538" s="19" t="s">
        <v>1500</v>
      </c>
      <c r="AJ1538" s="45">
        <v>0</v>
      </c>
      <c r="AK1538" s="45">
        <v>0</v>
      </c>
      <c r="AL1538" s="19" t="s">
        <v>1501</v>
      </c>
      <c r="AM1538" s="46">
        <v>16641.667000000001</v>
      </c>
      <c r="AN1538" s="46">
        <v>12026.666999999999</v>
      </c>
      <c r="AO1538" s="46">
        <v>4615</v>
      </c>
      <c r="AP1538" s="45">
        <v>79.2</v>
      </c>
      <c r="AQ1538" s="45"/>
      <c r="AR1538" s="45" t="str">
        <f>IFERROR(VLOOKUP(AB1538,'Pedidos marco'!$A$1:$D$10000,4,0)," ")</f>
        <v xml:space="preserve"> </v>
      </c>
      <c r="AS1538" s="45">
        <f t="shared" si="161"/>
        <v>8</v>
      </c>
      <c r="AT1538" s="45" t="str">
        <f t="shared" si="162"/>
        <v>08</v>
      </c>
      <c r="AU1538" s="47">
        <v>12</v>
      </c>
      <c r="AV1538" s="19" t="str">
        <f t="shared" si="163"/>
        <v>04 April</v>
      </c>
      <c r="AW1538" s="19">
        <f t="shared" si="164"/>
        <v>0.33</v>
      </c>
      <c r="AX1538" s="19">
        <f t="shared" si="165"/>
        <v>6.6000000000000005</v>
      </c>
      <c r="AY1538" s="19" t="e">
        <f>VLOOKUP(AG1538,Cías!$A$1:$E$10000,5,0)</f>
        <v>#N/A</v>
      </c>
      <c r="AZ1538" s="19" t="str">
        <f t="shared" si="166"/>
        <v>1021616</v>
      </c>
      <c r="BA1538" s="19" t="str">
        <f t="shared" si="167"/>
        <v>PERUGACHI SALCEDO HECTOR PATRICIO</v>
      </c>
      <c r="BB1538" s="19" t="e">
        <f>VLOOKUP(AG1538,Cías!$A$1:$E$10000,3,0)</f>
        <v>#N/A</v>
      </c>
      <c r="BC1538" s="19"/>
      <c r="BD1538" s="19"/>
      <c r="BE1538" s="19"/>
      <c r="BF1538" s="19"/>
      <c r="BG1538" s="19"/>
      <c r="BH1538" s="19"/>
      <c r="BI1538" s="19"/>
      <c r="BJ1538" s="19"/>
    </row>
    <row r="1539" spans="1:62" ht="15" x14ac:dyDescent="0.2">
      <c r="A1539" s="19" t="s">
        <v>14122</v>
      </c>
      <c r="B1539" s="19" t="s">
        <v>1479</v>
      </c>
      <c r="C1539" s="43">
        <v>44659</v>
      </c>
      <c r="D1539" s="44">
        <v>0.91111111111110998</v>
      </c>
      <c r="E1539" s="19" t="s">
        <v>14123</v>
      </c>
      <c r="F1539" s="19" t="s">
        <v>1481</v>
      </c>
      <c r="G1539" s="19" t="s">
        <v>1481</v>
      </c>
      <c r="H1539" s="45">
        <v>0</v>
      </c>
      <c r="I1539" s="45">
        <v>0</v>
      </c>
      <c r="J1539" s="19" t="s">
        <v>1482</v>
      </c>
      <c r="K1539" s="19" t="s">
        <v>14124</v>
      </c>
      <c r="L1539" s="19" t="s">
        <v>14125</v>
      </c>
      <c r="M1539" s="19" t="s">
        <v>14126</v>
      </c>
      <c r="N1539" s="19" t="s">
        <v>14122</v>
      </c>
      <c r="O1539" s="19" t="s">
        <v>369</v>
      </c>
      <c r="P1539" s="19" t="s">
        <v>370</v>
      </c>
      <c r="Q1539" s="46">
        <v>120</v>
      </c>
      <c r="R1539" s="19" t="s">
        <v>1544</v>
      </c>
      <c r="S1539" s="19" t="s">
        <v>2088</v>
      </c>
      <c r="T1539" s="19" t="s">
        <v>2089</v>
      </c>
      <c r="U1539" s="19" t="s">
        <v>2090</v>
      </c>
      <c r="V1539" s="19" t="s">
        <v>2091</v>
      </c>
      <c r="W1539" s="19" t="s">
        <v>2092</v>
      </c>
      <c r="X1539" s="19" t="s">
        <v>2093</v>
      </c>
      <c r="Y1539" s="19" t="s">
        <v>2094</v>
      </c>
      <c r="Z1539" s="19" t="s">
        <v>2095</v>
      </c>
      <c r="AA1539" s="46">
        <v>130</v>
      </c>
      <c r="AB1539" s="19" t="s">
        <v>472</v>
      </c>
      <c r="AC1539" s="19" t="s">
        <v>94</v>
      </c>
      <c r="AD1539" s="19" t="s">
        <v>6566</v>
      </c>
      <c r="AE1539" s="19" t="s">
        <v>1481</v>
      </c>
      <c r="AF1539" s="19" t="s">
        <v>1592</v>
      </c>
      <c r="AG1539" s="19" t="s">
        <v>6567</v>
      </c>
      <c r="AH1539" s="19" t="s">
        <v>1502</v>
      </c>
      <c r="AI1539" s="19" t="s">
        <v>2099</v>
      </c>
      <c r="AJ1539" s="45">
        <v>0</v>
      </c>
      <c r="AK1539" s="45">
        <v>0</v>
      </c>
      <c r="AL1539" s="19" t="s">
        <v>1501</v>
      </c>
      <c r="AM1539" s="46">
        <v>15401.25</v>
      </c>
      <c r="AN1539" s="46">
        <v>6011.25</v>
      </c>
      <c r="AO1539" s="46">
        <v>9390</v>
      </c>
      <c r="AP1539" s="45">
        <v>64.8</v>
      </c>
      <c r="AQ1539" s="45"/>
      <c r="AR1539" s="45" t="str">
        <f>IFERROR(VLOOKUP(AB1539,'Pedidos marco'!$A$1:$D$10000,4,0)," ")</f>
        <v xml:space="preserve"> </v>
      </c>
      <c r="AS1539" s="45">
        <f t="shared" si="161"/>
        <v>8</v>
      </c>
      <c r="AT1539" s="45" t="str">
        <f t="shared" si="162"/>
        <v>08</v>
      </c>
      <c r="AU1539" s="47">
        <v>6</v>
      </c>
      <c r="AV1539" s="19" t="str">
        <f t="shared" si="163"/>
        <v>04 April</v>
      </c>
      <c r="AW1539" s="19">
        <f t="shared" si="164"/>
        <v>0.53999999999999992</v>
      </c>
      <c r="AX1539" s="19">
        <f t="shared" si="165"/>
        <v>10.799999999999999</v>
      </c>
      <c r="AY1539" s="19" t="e">
        <f>VLOOKUP(AG1539,Cías!$A$1:$E$10000,5,0)</f>
        <v>#N/A</v>
      </c>
      <c r="AZ1539" s="19" t="str">
        <f t="shared" si="166"/>
        <v>1013241</v>
      </c>
      <c r="BA1539" s="19" t="str">
        <f t="shared" si="167"/>
        <v>COMPAÑÍA DE TRANSPORTE DE CARGA PES</v>
      </c>
      <c r="BB1539" s="19" t="e">
        <f>VLOOKUP(AG1539,Cías!$A$1:$E$10000,3,0)</f>
        <v>#N/A</v>
      </c>
      <c r="BC1539" s="19"/>
      <c r="BD1539" s="19"/>
      <c r="BE1539" s="19"/>
      <c r="BF1539" s="19"/>
      <c r="BG1539" s="19"/>
      <c r="BH1539" s="19"/>
      <c r="BI1539" s="19"/>
      <c r="BJ1539" s="19"/>
    </row>
    <row r="1540" spans="1:62" ht="15" x14ac:dyDescent="0.2">
      <c r="A1540" s="19" t="s">
        <v>14122</v>
      </c>
      <c r="B1540" s="19" t="s">
        <v>1479</v>
      </c>
      <c r="C1540" s="43">
        <v>44659</v>
      </c>
      <c r="D1540" s="44">
        <v>0.91111111111110998</v>
      </c>
      <c r="E1540" s="19" t="s">
        <v>14127</v>
      </c>
      <c r="F1540" s="19" t="s">
        <v>1481</v>
      </c>
      <c r="G1540" s="19" t="s">
        <v>1481</v>
      </c>
      <c r="H1540" s="45">
        <v>0</v>
      </c>
      <c r="I1540" s="45">
        <v>0</v>
      </c>
      <c r="J1540" s="19" t="s">
        <v>1482</v>
      </c>
      <c r="K1540" s="19" t="s">
        <v>14124</v>
      </c>
      <c r="L1540" s="19" t="s">
        <v>14128</v>
      </c>
      <c r="M1540" s="19" t="s">
        <v>14129</v>
      </c>
      <c r="N1540" s="19" t="s">
        <v>14122</v>
      </c>
      <c r="O1540" s="19" t="s">
        <v>367</v>
      </c>
      <c r="P1540" s="19" t="s">
        <v>368</v>
      </c>
      <c r="Q1540" s="46">
        <v>520</v>
      </c>
      <c r="R1540" s="19" t="s">
        <v>1544</v>
      </c>
      <c r="S1540" s="19" t="s">
        <v>2088</v>
      </c>
      <c r="T1540" s="19" t="s">
        <v>2089</v>
      </c>
      <c r="U1540" s="19" t="s">
        <v>2090</v>
      </c>
      <c r="V1540" s="19" t="s">
        <v>2091</v>
      </c>
      <c r="W1540" s="19" t="s">
        <v>2092</v>
      </c>
      <c r="X1540" s="19" t="s">
        <v>2093</v>
      </c>
      <c r="Y1540" s="19" t="s">
        <v>2094</v>
      </c>
      <c r="Z1540" s="19" t="s">
        <v>2095</v>
      </c>
      <c r="AA1540" s="46">
        <v>130</v>
      </c>
      <c r="AB1540" s="19" t="s">
        <v>472</v>
      </c>
      <c r="AC1540" s="19" t="s">
        <v>94</v>
      </c>
      <c r="AD1540" s="19" t="s">
        <v>6566</v>
      </c>
      <c r="AE1540" s="19" t="s">
        <v>1481</v>
      </c>
      <c r="AF1540" s="19" t="s">
        <v>1592</v>
      </c>
      <c r="AG1540" s="19" t="s">
        <v>6567</v>
      </c>
      <c r="AH1540" s="19" t="s">
        <v>1502</v>
      </c>
      <c r="AI1540" s="19" t="s">
        <v>2099</v>
      </c>
      <c r="AJ1540" s="45">
        <v>0</v>
      </c>
      <c r="AK1540" s="45">
        <v>0</v>
      </c>
      <c r="AL1540" s="19" t="s">
        <v>1501</v>
      </c>
      <c r="AM1540" s="46">
        <v>35438.75</v>
      </c>
      <c r="AN1540" s="46">
        <v>26048.75</v>
      </c>
      <c r="AO1540" s="46">
        <v>9390</v>
      </c>
      <c r="AP1540" s="45">
        <v>280.8</v>
      </c>
      <c r="AQ1540" s="45"/>
      <c r="AR1540" s="45" t="str">
        <f>IFERROR(VLOOKUP(AB1540,'Pedidos marco'!$A$1:$D$10000,4,0)," ")</f>
        <v xml:space="preserve"> </v>
      </c>
      <c r="AS1540" s="45">
        <f t="shared" ref="AS1540:AS1603" si="168">DAY(C1540)</f>
        <v>8</v>
      </c>
      <c r="AT1540" s="45" t="str">
        <f t="shared" ref="AT1540:AT1603" si="169">TEXT(AS1540,"dd")</f>
        <v>08</v>
      </c>
      <c r="AU1540" s="47">
        <v>26</v>
      </c>
      <c r="AV1540" s="19" t="str">
        <f t="shared" ref="AV1540:AV1603" si="170">TEXT(C1540,"MM MMMM")</f>
        <v>04 April</v>
      </c>
      <c r="AW1540" s="19">
        <f t="shared" ref="AW1540:AW1603" si="171">IFERROR(AP1540/Q1540,"")</f>
        <v>0.54</v>
      </c>
      <c r="AX1540" s="19">
        <f t="shared" ref="AX1540:AX1603" si="172">IFERROR(AP1540/AU1540,"")</f>
        <v>10.8</v>
      </c>
      <c r="AY1540" s="19" t="e">
        <f>VLOOKUP(AG1540,Cías!$A$1:$E$10000,5,0)</f>
        <v>#N/A</v>
      </c>
      <c r="AZ1540" s="19" t="str">
        <f t="shared" ref="AZ1540:AZ1603" si="173">AB1540</f>
        <v>1013241</v>
      </c>
      <c r="BA1540" s="19" t="str">
        <f t="shared" ref="BA1540:BA1603" si="174">AC1540</f>
        <v>COMPAÑÍA DE TRANSPORTE DE CARGA PES</v>
      </c>
      <c r="BB1540" s="19" t="e">
        <f>VLOOKUP(AG1540,Cías!$A$1:$E$10000,3,0)</f>
        <v>#N/A</v>
      </c>
      <c r="BC1540" s="19"/>
      <c r="BD1540" s="19"/>
      <c r="BE1540" s="19"/>
      <c r="BF1540" s="19"/>
      <c r="BG1540" s="19"/>
      <c r="BH1540" s="19"/>
      <c r="BI1540" s="19"/>
      <c r="BJ1540" s="19"/>
    </row>
    <row r="1541" spans="1:62" ht="15" x14ac:dyDescent="0.2">
      <c r="A1541" s="19" t="s">
        <v>14130</v>
      </c>
      <c r="B1541" s="19" t="s">
        <v>1479</v>
      </c>
      <c r="C1541" s="43">
        <v>44659</v>
      </c>
      <c r="D1541" s="44">
        <v>0.93194444444444002</v>
      </c>
      <c r="E1541" s="19" t="s">
        <v>14131</v>
      </c>
      <c r="F1541" s="19" t="s">
        <v>14132</v>
      </c>
      <c r="G1541" s="19" t="s">
        <v>14133</v>
      </c>
      <c r="H1541" s="45">
        <v>4332.04</v>
      </c>
      <c r="I1541" s="45">
        <v>4857.1099999999997</v>
      </c>
      <c r="J1541" s="19" t="s">
        <v>1560</v>
      </c>
      <c r="K1541" s="19" t="s">
        <v>14134</v>
      </c>
      <c r="L1541" s="19" t="s">
        <v>14135</v>
      </c>
      <c r="M1541" s="19" t="s">
        <v>14136</v>
      </c>
      <c r="N1541" s="19" t="s">
        <v>14130</v>
      </c>
      <c r="O1541" s="19" t="s">
        <v>367</v>
      </c>
      <c r="P1541" s="19" t="s">
        <v>368</v>
      </c>
      <c r="Q1541" s="46">
        <v>660</v>
      </c>
      <c r="R1541" s="19" t="s">
        <v>1544</v>
      </c>
      <c r="S1541" s="19" t="s">
        <v>2256</v>
      </c>
      <c r="T1541" s="19" t="s">
        <v>31</v>
      </c>
      <c r="U1541" s="19" t="s">
        <v>2257</v>
      </c>
      <c r="V1541" s="19" t="s">
        <v>2258</v>
      </c>
      <c r="W1541" s="19" t="s">
        <v>1586</v>
      </c>
      <c r="X1541" s="19" t="s">
        <v>2259</v>
      </c>
      <c r="Y1541" s="19" t="s">
        <v>1588</v>
      </c>
      <c r="Z1541" s="19" t="s">
        <v>1589</v>
      </c>
      <c r="AA1541" s="46">
        <v>250</v>
      </c>
      <c r="AB1541" s="19" t="s">
        <v>442</v>
      </c>
      <c r="AC1541" s="19" t="s">
        <v>31</v>
      </c>
      <c r="AD1541" s="19" t="s">
        <v>2260</v>
      </c>
      <c r="AE1541" s="19" t="s">
        <v>2261</v>
      </c>
      <c r="AF1541" s="19" t="s">
        <v>1592</v>
      </c>
      <c r="AG1541" s="19" t="s">
        <v>2262</v>
      </c>
      <c r="AH1541" s="19" t="s">
        <v>1499</v>
      </c>
      <c r="AI1541" s="19" t="s">
        <v>1500</v>
      </c>
      <c r="AJ1541" s="45">
        <v>0</v>
      </c>
      <c r="AK1541" s="45">
        <v>0</v>
      </c>
      <c r="AL1541" s="19" t="s">
        <v>1501</v>
      </c>
      <c r="AM1541" s="46">
        <v>51480</v>
      </c>
      <c r="AN1541" s="46">
        <v>33060</v>
      </c>
      <c r="AO1541" s="46">
        <v>18420</v>
      </c>
      <c r="AP1541" s="45">
        <v>594</v>
      </c>
      <c r="AQ1541" s="45"/>
      <c r="AR1541" s="45" t="str">
        <f>IFERROR(VLOOKUP(AB1541,'Pedidos marco'!$A$1:$D$10000,4,0)," ")</f>
        <v xml:space="preserve"> </v>
      </c>
      <c r="AS1541" s="45">
        <f t="shared" si="168"/>
        <v>8</v>
      </c>
      <c r="AT1541" s="45" t="str">
        <f t="shared" si="169"/>
        <v>08</v>
      </c>
      <c r="AU1541" s="47">
        <v>33</v>
      </c>
      <c r="AV1541" s="19" t="str">
        <f t="shared" si="170"/>
        <v>04 April</v>
      </c>
      <c r="AW1541" s="19">
        <f t="shared" si="171"/>
        <v>0.9</v>
      </c>
      <c r="AX1541" s="19">
        <f t="shared" si="172"/>
        <v>18</v>
      </c>
      <c r="AY1541" s="19" t="e">
        <f>VLOOKUP(AG1541,Cías!$A$1:$E$10000,5,0)</f>
        <v>#N/A</v>
      </c>
      <c r="AZ1541" s="19" t="str">
        <f t="shared" si="173"/>
        <v>1021138</v>
      </c>
      <c r="BA1541" s="19" t="str">
        <f t="shared" si="174"/>
        <v>ARCOS MENDOZA LUIS EDUARDO</v>
      </c>
      <c r="BB1541" s="19" t="e">
        <f>VLOOKUP(AG1541,Cías!$A$1:$E$10000,3,0)</f>
        <v>#N/A</v>
      </c>
      <c r="BC1541" s="19"/>
      <c r="BD1541" s="19"/>
      <c r="BE1541" s="19"/>
      <c r="BF1541" s="19"/>
      <c r="BG1541" s="19"/>
      <c r="BH1541" s="19"/>
      <c r="BI1541" s="19"/>
      <c r="BJ1541" s="19"/>
    </row>
    <row r="1542" spans="1:62" ht="15" x14ac:dyDescent="0.2">
      <c r="A1542" s="19" t="s">
        <v>14137</v>
      </c>
      <c r="B1542" s="19" t="s">
        <v>1479</v>
      </c>
      <c r="C1542" s="43">
        <v>44659</v>
      </c>
      <c r="D1542" s="44">
        <v>0.93472222222222001</v>
      </c>
      <c r="E1542" s="19" t="s">
        <v>14138</v>
      </c>
      <c r="F1542" s="19" t="s">
        <v>14139</v>
      </c>
      <c r="G1542" s="19" t="s">
        <v>14140</v>
      </c>
      <c r="H1542" s="45">
        <v>1308</v>
      </c>
      <c r="I1542" s="45">
        <v>1466.54</v>
      </c>
      <c r="J1542" s="19" t="s">
        <v>1560</v>
      </c>
      <c r="K1542" s="19" t="s">
        <v>12263</v>
      </c>
      <c r="L1542" s="19" t="s">
        <v>14141</v>
      </c>
      <c r="M1542" s="19" t="s">
        <v>14142</v>
      </c>
      <c r="N1542" s="19" t="s">
        <v>14137</v>
      </c>
      <c r="O1542" s="19" t="s">
        <v>371</v>
      </c>
      <c r="P1542" s="19" t="s">
        <v>372</v>
      </c>
      <c r="Q1542" s="46">
        <v>200</v>
      </c>
      <c r="R1542" s="19" t="s">
        <v>1544</v>
      </c>
      <c r="S1542" s="19" t="s">
        <v>2013</v>
      </c>
      <c r="T1542" s="19" t="s">
        <v>226</v>
      </c>
      <c r="U1542" s="19" t="s">
        <v>2014</v>
      </c>
      <c r="V1542" s="19" t="s">
        <v>2015</v>
      </c>
      <c r="W1542" s="19" t="s">
        <v>1586</v>
      </c>
      <c r="X1542" s="19" t="s">
        <v>2016</v>
      </c>
      <c r="Y1542" s="19" t="s">
        <v>1588</v>
      </c>
      <c r="Z1542" s="19" t="s">
        <v>1589</v>
      </c>
      <c r="AA1542" s="46">
        <v>250</v>
      </c>
      <c r="AB1542" s="19" t="s">
        <v>537</v>
      </c>
      <c r="AC1542" s="19" t="s">
        <v>226</v>
      </c>
      <c r="AD1542" s="19" t="s">
        <v>6442</v>
      </c>
      <c r="AE1542" s="19" t="s">
        <v>6443</v>
      </c>
      <c r="AF1542" s="19" t="s">
        <v>1592</v>
      </c>
      <c r="AG1542" s="19" t="s">
        <v>6444</v>
      </c>
      <c r="AH1542" s="19" t="s">
        <v>1499</v>
      </c>
      <c r="AI1542" s="19" t="s">
        <v>1500</v>
      </c>
      <c r="AJ1542" s="45">
        <v>0</v>
      </c>
      <c r="AK1542" s="45">
        <v>0</v>
      </c>
      <c r="AL1542" s="19" t="s">
        <v>1501</v>
      </c>
      <c r="AM1542" s="46">
        <v>19050.151999999998</v>
      </c>
      <c r="AN1542" s="46">
        <v>10015.152</v>
      </c>
      <c r="AO1542" s="46">
        <v>9035</v>
      </c>
      <c r="AP1542" s="45">
        <v>180</v>
      </c>
      <c r="AQ1542" s="45"/>
      <c r="AR1542" s="45" t="str">
        <f>IFERROR(VLOOKUP(AB1542,'Pedidos marco'!$A$1:$D$10000,4,0)," ")</f>
        <v xml:space="preserve"> </v>
      </c>
      <c r="AS1542" s="45">
        <f t="shared" si="168"/>
        <v>8</v>
      </c>
      <c r="AT1542" s="45" t="str">
        <f t="shared" si="169"/>
        <v>08</v>
      </c>
      <c r="AU1542" s="47">
        <v>10</v>
      </c>
      <c r="AV1542" s="19" t="str">
        <f t="shared" si="170"/>
        <v>04 April</v>
      </c>
      <c r="AW1542" s="19">
        <f t="shared" si="171"/>
        <v>0.9</v>
      </c>
      <c r="AX1542" s="19">
        <f t="shared" si="172"/>
        <v>18</v>
      </c>
      <c r="AY1542" s="19" t="e">
        <f>VLOOKUP(AG1542,Cías!$A$1:$E$10000,5,0)</f>
        <v>#N/A</v>
      </c>
      <c r="AZ1542" s="19" t="str">
        <f t="shared" si="173"/>
        <v>1017512</v>
      </c>
      <c r="BA1542" s="19" t="str">
        <f t="shared" si="174"/>
        <v>PACHECO SALAZAR WILSON FABIAN</v>
      </c>
      <c r="BB1542" s="19" t="e">
        <f>VLOOKUP(AG1542,Cías!$A$1:$E$10000,3,0)</f>
        <v>#N/A</v>
      </c>
      <c r="BC1542" s="19"/>
      <c r="BD1542" s="19"/>
      <c r="BE1542" s="19"/>
      <c r="BF1542" s="19"/>
      <c r="BG1542" s="19"/>
      <c r="BH1542" s="19"/>
      <c r="BI1542" s="19"/>
      <c r="BJ1542" s="19"/>
    </row>
    <row r="1543" spans="1:62" ht="15" x14ac:dyDescent="0.2">
      <c r="A1543" s="19" t="s">
        <v>14137</v>
      </c>
      <c r="B1543" s="19" t="s">
        <v>1479</v>
      </c>
      <c r="C1543" s="43">
        <v>44659</v>
      </c>
      <c r="D1543" s="44">
        <v>0.93472222222222001</v>
      </c>
      <c r="E1543" s="19" t="s">
        <v>14143</v>
      </c>
      <c r="F1543" s="19" t="s">
        <v>14144</v>
      </c>
      <c r="G1543" s="19" t="s">
        <v>14145</v>
      </c>
      <c r="H1543" s="45">
        <v>2990</v>
      </c>
      <c r="I1543" s="45">
        <v>3352.41</v>
      </c>
      <c r="J1543" s="19" t="s">
        <v>1560</v>
      </c>
      <c r="K1543" s="19" t="s">
        <v>12263</v>
      </c>
      <c r="L1543" s="19" t="s">
        <v>14146</v>
      </c>
      <c r="M1543" s="19" t="s">
        <v>14147</v>
      </c>
      <c r="N1543" s="19" t="s">
        <v>14137</v>
      </c>
      <c r="O1543" s="19" t="s">
        <v>367</v>
      </c>
      <c r="P1543" s="19" t="s">
        <v>368</v>
      </c>
      <c r="Q1543" s="46">
        <v>460</v>
      </c>
      <c r="R1543" s="19" t="s">
        <v>1544</v>
      </c>
      <c r="S1543" s="19" t="s">
        <v>2013</v>
      </c>
      <c r="T1543" s="19" t="s">
        <v>226</v>
      </c>
      <c r="U1543" s="19" t="s">
        <v>2014</v>
      </c>
      <c r="V1543" s="19" t="s">
        <v>2015</v>
      </c>
      <c r="W1543" s="19" t="s">
        <v>1586</v>
      </c>
      <c r="X1543" s="19" t="s">
        <v>2016</v>
      </c>
      <c r="Y1543" s="19" t="s">
        <v>1588</v>
      </c>
      <c r="Z1543" s="19" t="s">
        <v>1589</v>
      </c>
      <c r="AA1543" s="46">
        <v>250</v>
      </c>
      <c r="AB1543" s="19" t="s">
        <v>537</v>
      </c>
      <c r="AC1543" s="19" t="s">
        <v>226</v>
      </c>
      <c r="AD1543" s="19" t="s">
        <v>6442</v>
      </c>
      <c r="AE1543" s="19" t="s">
        <v>6443</v>
      </c>
      <c r="AF1543" s="19" t="s">
        <v>1592</v>
      </c>
      <c r="AG1543" s="19" t="s">
        <v>6444</v>
      </c>
      <c r="AH1543" s="19" t="s">
        <v>1499</v>
      </c>
      <c r="AI1543" s="19" t="s">
        <v>1500</v>
      </c>
      <c r="AJ1543" s="45">
        <v>0</v>
      </c>
      <c r="AK1543" s="45">
        <v>0</v>
      </c>
      <c r="AL1543" s="19" t="s">
        <v>1501</v>
      </c>
      <c r="AM1543" s="46">
        <v>32069.848000000002</v>
      </c>
      <c r="AN1543" s="46">
        <v>23034.848000000002</v>
      </c>
      <c r="AO1543" s="46">
        <v>9035</v>
      </c>
      <c r="AP1543" s="45">
        <v>414</v>
      </c>
      <c r="AQ1543" s="45"/>
      <c r="AR1543" s="45" t="str">
        <f>IFERROR(VLOOKUP(AB1543,'Pedidos marco'!$A$1:$D$10000,4,0)," ")</f>
        <v xml:space="preserve"> </v>
      </c>
      <c r="AS1543" s="45">
        <f t="shared" si="168"/>
        <v>8</v>
      </c>
      <c r="AT1543" s="45" t="str">
        <f t="shared" si="169"/>
        <v>08</v>
      </c>
      <c r="AU1543" s="47">
        <v>23</v>
      </c>
      <c r="AV1543" s="19" t="str">
        <f t="shared" si="170"/>
        <v>04 April</v>
      </c>
      <c r="AW1543" s="19">
        <f t="shared" si="171"/>
        <v>0.9</v>
      </c>
      <c r="AX1543" s="19">
        <f t="shared" si="172"/>
        <v>18</v>
      </c>
      <c r="AY1543" s="19" t="e">
        <f>VLOOKUP(AG1543,Cías!$A$1:$E$10000,5,0)</f>
        <v>#N/A</v>
      </c>
      <c r="AZ1543" s="19" t="str">
        <f t="shared" si="173"/>
        <v>1017512</v>
      </c>
      <c r="BA1543" s="19" t="str">
        <f t="shared" si="174"/>
        <v>PACHECO SALAZAR WILSON FABIAN</v>
      </c>
      <c r="BB1543" s="19" t="e">
        <f>VLOOKUP(AG1543,Cías!$A$1:$E$10000,3,0)</f>
        <v>#N/A</v>
      </c>
      <c r="BC1543" s="19"/>
      <c r="BD1543" s="19"/>
      <c r="BE1543" s="19"/>
      <c r="BF1543" s="19"/>
      <c r="BG1543" s="19"/>
      <c r="BH1543" s="19"/>
      <c r="BI1543" s="19"/>
      <c r="BJ1543" s="19"/>
    </row>
    <row r="1544" spans="1:62" ht="15" x14ac:dyDescent="0.2">
      <c r="A1544" s="19" t="s">
        <v>14148</v>
      </c>
      <c r="B1544" s="19" t="s">
        <v>1479</v>
      </c>
      <c r="C1544" s="43">
        <v>44659</v>
      </c>
      <c r="D1544" s="44">
        <v>0.93472222222222001</v>
      </c>
      <c r="E1544" s="19" t="s">
        <v>14149</v>
      </c>
      <c r="F1544" s="19" t="s">
        <v>14150</v>
      </c>
      <c r="G1544" s="19" t="s">
        <v>14151</v>
      </c>
      <c r="H1544" s="45">
        <v>3765.6</v>
      </c>
      <c r="I1544" s="45">
        <v>4222.01</v>
      </c>
      <c r="J1544" s="19" t="s">
        <v>1560</v>
      </c>
      <c r="K1544" s="19" t="s">
        <v>11721</v>
      </c>
      <c r="L1544" s="19" t="s">
        <v>14152</v>
      </c>
      <c r="M1544" s="19" t="s">
        <v>14153</v>
      </c>
      <c r="N1544" s="19" t="s">
        <v>14148</v>
      </c>
      <c r="O1544" s="19" t="s">
        <v>1486</v>
      </c>
      <c r="P1544" s="19" t="s">
        <v>1487</v>
      </c>
      <c r="Q1544" s="46">
        <v>31.38</v>
      </c>
      <c r="R1544" s="19" t="s">
        <v>1488</v>
      </c>
      <c r="S1544" s="19" t="s">
        <v>8781</v>
      </c>
      <c r="T1544" s="19" t="s">
        <v>8782</v>
      </c>
      <c r="U1544" s="19" t="s">
        <v>8783</v>
      </c>
      <c r="V1544" s="19" t="s">
        <v>8784</v>
      </c>
      <c r="W1544" s="19" t="s">
        <v>415</v>
      </c>
      <c r="X1544" s="19" t="s">
        <v>8785</v>
      </c>
      <c r="Y1544" s="19" t="s">
        <v>8786</v>
      </c>
      <c r="Z1544" s="19" t="s">
        <v>8787</v>
      </c>
      <c r="AA1544" s="46">
        <v>127</v>
      </c>
      <c r="AB1544" s="19" t="s">
        <v>473</v>
      </c>
      <c r="AC1544" s="19" t="s">
        <v>96</v>
      </c>
      <c r="AD1544" s="19" t="s">
        <v>1888</v>
      </c>
      <c r="AE1544" s="19" t="s">
        <v>1889</v>
      </c>
      <c r="AF1544" s="19" t="s">
        <v>1497</v>
      </c>
      <c r="AG1544" s="19" t="s">
        <v>1890</v>
      </c>
      <c r="AH1544" s="19" t="s">
        <v>1499</v>
      </c>
      <c r="AI1544" s="19" t="s">
        <v>1500</v>
      </c>
      <c r="AJ1544" s="45">
        <v>0</v>
      </c>
      <c r="AK1544" s="45">
        <v>0</v>
      </c>
      <c r="AL1544" s="19" t="s">
        <v>1501</v>
      </c>
      <c r="AM1544" s="46">
        <v>49940</v>
      </c>
      <c r="AN1544" s="46">
        <v>31380</v>
      </c>
      <c r="AO1544" s="46">
        <v>18560</v>
      </c>
      <c r="AP1544" s="45">
        <v>352.71</v>
      </c>
      <c r="AQ1544" s="45"/>
      <c r="AR1544" s="45" t="str">
        <f>IFERROR(VLOOKUP(AB1544,'Pedidos marco'!$A$1:$D$10000,4,0)," ")</f>
        <v xml:space="preserve"> </v>
      </c>
      <c r="AS1544" s="45">
        <f t="shared" si="168"/>
        <v>8</v>
      </c>
      <c r="AT1544" s="45" t="str">
        <f t="shared" si="169"/>
        <v>08</v>
      </c>
      <c r="AU1544" s="47">
        <v>31.38</v>
      </c>
      <c r="AV1544" s="19" t="str">
        <f t="shared" si="170"/>
        <v>04 April</v>
      </c>
      <c r="AW1544" s="19">
        <f t="shared" si="171"/>
        <v>11.239961759082219</v>
      </c>
      <c r="AX1544" s="19">
        <f t="shared" si="172"/>
        <v>11.239961759082219</v>
      </c>
      <c r="AY1544" s="19" t="e">
        <f>VLOOKUP(AG1544,Cías!$A$1:$E$10000,5,0)</f>
        <v>#N/A</v>
      </c>
      <c r="AZ1544" s="19" t="str">
        <f t="shared" si="173"/>
        <v>1013227</v>
      </c>
      <c r="BA1544" s="19" t="str">
        <f t="shared" si="174"/>
        <v>COMPAÑIA DE TRANSPORTE PESADO</v>
      </c>
      <c r="BB1544" s="19" t="e">
        <f>VLOOKUP(AG1544,Cías!$A$1:$E$10000,3,0)</f>
        <v>#N/A</v>
      </c>
      <c r="BC1544" s="19"/>
      <c r="BD1544" s="19"/>
      <c r="BE1544" s="19"/>
      <c r="BF1544" s="19"/>
      <c r="BG1544" s="19"/>
      <c r="BH1544" s="19"/>
      <c r="BI1544" s="19"/>
      <c r="BJ1544" s="19"/>
    </row>
    <row r="1545" spans="1:62" ht="15" x14ac:dyDescent="0.2">
      <c r="A1545" s="19" t="s">
        <v>14154</v>
      </c>
      <c r="B1545" s="19" t="s">
        <v>1479</v>
      </c>
      <c r="C1545" s="43">
        <v>44659</v>
      </c>
      <c r="D1545" s="44">
        <v>0.94027777777777999</v>
      </c>
      <c r="E1545" s="19" t="s">
        <v>14155</v>
      </c>
      <c r="F1545" s="19" t="s">
        <v>14156</v>
      </c>
      <c r="G1545" s="19" t="s">
        <v>14157</v>
      </c>
      <c r="H1545" s="45">
        <v>3024</v>
      </c>
      <c r="I1545" s="45">
        <v>3390.53</v>
      </c>
      <c r="J1545" s="19" t="s">
        <v>1560</v>
      </c>
      <c r="K1545" s="19" t="s">
        <v>14158</v>
      </c>
      <c r="L1545" s="19" t="s">
        <v>14159</v>
      </c>
      <c r="M1545" s="19" t="s">
        <v>14160</v>
      </c>
      <c r="N1545" s="19" t="s">
        <v>14154</v>
      </c>
      <c r="O1545" s="19" t="s">
        <v>1641</v>
      </c>
      <c r="P1545" s="19" t="s">
        <v>1642</v>
      </c>
      <c r="Q1545" s="46">
        <v>480</v>
      </c>
      <c r="R1545" s="19" t="s">
        <v>1544</v>
      </c>
      <c r="S1545" s="19" t="s">
        <v>2170</v>
      </c>
      <c r="T1545" s="19" t="s">
        <v>2171</v>
      </c>
      <c r="U1545" s="19" t="s">
        <v>2172</v>
      </c>
      <c r="V1545" s="19" t="s">
        <v>2173</v>
      </c>
      <c r="W1545" s="19" t="s">
        <v>2174</v>
      </c>
      <c r="X1545" s="19" t="s">
        <v>2175</v>
      </c>
      <c r="Y1545" s="19" t="s">
        <v>2176</v>
      </c>
      <c r="Z1545" s="19" t="s">
        <v>2177</v>
      </c>
      <c r="AA1545" s="46">
        <v>328</v>
      </c>
      <c r="AB1545" s="19" t="s">
        <v>522</v>
      </c>
      <c r="AC1545" s="19" t="s">
        <v>196</v>
      </c>
      <c r="AD1545" s="19" t="s">
        <v>3714</v>
      </c>
      <c r="AE1545" s="19" t="s">
        <v>3715</v>
      </c>
      <c r="AF1545" s="19" t="s">
        <v>1719</v>
      </c>
      <c r="AG1545" s="19" t="s">
        <v>3716</v>
      </c>
      <c r="AH1545" s="19" t="s">
        <v>1594</v>
      </c>
      <c r="AI1545" s="19" t="s">
        <v>1595</v>
      </c>
      <c r="AJ1545" s="45">
        <v>0.05</v>
      </c>
      <c r="AK1545" s="45">
        <v>24</v>
      </c>
      <c r="AL1545" s="19" t="s">
        <v>1501</v>
      </c>
      <c r="AM1545" s="46">
        <v>39940</v>
      </c>
      <c r="AN1545" s="46">
        <v>24090</v>
      </c>
      <c r="AO1545" s="46">
        <v>15850</v>
      </c>
      <c r="AP1545" s="45">
        <v>494.4</v>
      </c>
      <c r="AQ1545" s="45"/>
      <c r="AR1545" s="45" t="str">
        <f>IFERROR(VLOOKUP(AB1545,'Pedidos marco'!$A$1:$D$10000,4,0)," ")</f>
        <v xml:space="preserve"> </v>
      </c>
      <c r="AS1545" s="45">
        <f t="shared" si="168"/>
        <v>8</v>
      </c>
      <c r="AT1545" s="45" t="str">
        <f t="shared" si="169"/>
        <v>08</v>
      </c>
      <c r="AU1545" s="47">
        <v>24</v>
      </c>
      <c r="AV1545" s="19" t="str">
        <f t="shared" si="170"/>
        <v>04 April</v>
      </c>
      <c r="AW1545" s="19">
        <f t="shared" si="171"/>
        <v>1.03</v>
      </c>
      <c r="AX1545" s="19">
        <f t="shared" si="172"/>
        <v>20.599999999999998</v>
      </c>
      <c r="AY1545" s="19" t="e">
        <f>VLOOKUP(AG1545,Cías!$A$1:$E$10000,5,0)</f>
        <v>#N/A</v>
      </c>
      <c r="AZ1545" s="19" t="str">
        <f t="shared" si="173"/>
        <v>1013493</v>
      </c>
      <c r="BA1545" s="19" t="str">
        <f t="shared" si="174"/>
        <v>MEDIAVILLA PERUGACHI LUIS ALFONSO</v>
      </c>
      <c r="BB1545" s="19" t="e">
        <f>VLOOKUP(AG1545,Cías!$A$1:$E$10000,3,0)</f>
        <v>#N/A</v>
      </c>
      <c r="BC1545" s="19"/>
      <c r="BD1545" s="19"/>
      <c r="BE1545" s="19"/>
      <c r="BF1545" s="19"/>
      <c r="BG1545" s="19"/>
      <c r="BH1545" s="19"/>
      <c r="BI1545" s="19"/>
      <c r="BJ1545" s="19"/>
    </row>
    <row r="1546" spans="1:62" ht="15" x14ac:dyDescent="0.2">
      <c r="A1546" s="19" t="s">
        <v>14161</v>
      </c>
      <c r="B1546" s="19" t="s">
        <v>1479</v>
      </c>
      <c r="C1546" s="43">
        <v>44659</v>
      </c>
      <c r="D1546" s="44">
        <v>0.94583333333332997</v>
      </c>
      <c r="E1546" s="19" t="s">
        <v>14162</v>
      </c>
      <c r="F1546" s="19" t="s">
        <v>14163</v>
      </c>
      <c r="G1546" s="19" t="s">
        <v>14164</v>
      </c>
      <c r="H1546" s="45">
        <v>4089.35</v>
      </c>
      <c r="I1546" s="45">
        <v>4585</v>
      </c>
      <c r="J1546" s="19" t="s">
        <v>1560</v>
      </c>
      <c r="K1546" s="19" t="s">
        <v>14165</v>
      </c>
      <c r="L1546" s="19" t="s">
        <v>14166</v>
      </c>
      <c r="M1546" s="19" t="s">
        <v>14167</v>
      </c>
      <c r="N1546" s="19" t="s">
        <v>14161</v>
      </c>
      <c r="O1546" s="19" t="s">
        <v>1486</v>
      </c>
      <c r="P1546" s="19" t="s">
        <v>1487</v>
      </c>
      <c r="Q1546" s="46">
        <v>32.72</v>
      </c>
      <c r="R1546" s="19" t="s">
        <v>1488</v>
      </c>
      <c r="S1546" s="19" t="s">
        <v>1564</v>
      </c>
      <c r="T1546" s="19" t="s">
        <v>416</v>
      </c>
      <c r="U1546" s="19" t="s">
        <v>2107</v>
      </c>
      <c r="V1546" s="19" t="s">
        <v>2108</v>
      </c>
      <c r="W1546" s="19" t="s">
        <v>415</v>
      </c>
      <c r="X1546" s="19" t="s">
        <v>2109</v>
      </c>
      <c r="Y1546" s="19" t="s">
        <v>2031</v>
      </c>
      <c r="Z1546" s="19" t="s">
        <v>2032</v>
      </c>
      <c r="AA1546" s="46">
        <v>94.6</v>
      </c>
      <c r="AB1546" s="19" t="s">
        <v>473</v>
      </c>
      <c r="AC1546" s="19" t="s">
        <v>96</v>
      </c>
      <c r="AD1546" s="19" t="s">
        <v>7156</v>
      </c>
      <c r="AE1546" s="19" t="s">
        <v>7157</v>
      </c>
      <c r="AF1546" s="19" t="s">
        <v>1497</v>
      </c>
      <c r="AG1546" s="19" t="s">
        <v>7158</v>
      </c>
      <c r="AH1546" s="19" t="s">
        <v>1499</v>
      </c>
      <c r="AI1546" s="19" t="s">
        <v>1500</v>
      </c>
      <c r="AJ1546" s="45">
        <v>0</v>
      </c>
      <c r="AK1546" s="45">
        <v>0</v>
      </c>
      <c r="AL1546" s="19" t="s">
        <v>1501</v>
      </c>
      <c r="AM1546" s="46">
        <v>52180</v>
      </c>
      <c r="AN1546" s="46">
        <v>32720</v>
      </c>
      <c r="AO1546" s="46">
        <v>19460</v>
      </c>
      <c r="AP1546" s="45">
        <v>281.72000000000003</v>
      </c>
      <c r="AQ1546" s="45"/>
      <c r="AR1546" s="45" t="str">
        <f>IFERROR(VLOOKUP(AB1546,'Pedidos marco'!$A$1:$D$10000,4,0)," ")</f>
        <v xml:space="preserve"> </v>
      </c>
      <c r="AS1546" s="45">
        <f t="shared" si="168"/>
        <v>8</v>
      </c>
      <c r="AT1546" s="45" t="str">
        <f t="shared" si="169"/>
        <v>08</v>
      </c>
      <c r="AU1546" s="47">
        <v>32.72</v>
      </c>
      <c r="AV1546" s="19" t="str">
        <f t="shared" si="170"/>
        <v>04 April</v>
      </c>
      <c r="AW1546" s="19">
        <f t="shared" si="171"/>
        <v>8.6100244498777521</v>
      </c>
      <c r="AX1546" s="19">
        <f t="shared" si="172"/>
        <v>8.6100244498777521</v>
      </c>
      <c r="AY1546" s="19" t="e">
        <f>VLOOKUP(AG1546,Cías!$A$1:$E$10000,5,0)</f>
        <v>#N/A</v>
      </c>
      <c r="AZ1546" s="19" t="str">
        <f t="shared" si="173"/>
        <v>1013227</v>
      </c>
      <c r="BA1546" s="19" t="str">
        <f t="shared" si="174"/>
        <v>COMPAÑIA DE TRANSPORTE PESADO</v>
      </c>
      <c r="BB1546" s="19" t="e">
        <f>VLOOKUP(AG1546,Cías!$A$1:$E$10000,3,0)</f>
        <v>#N/A</v>
      </c>
      <c r="BC1546" s="19"/>
      <c r="BD1546" s="19"/>
      <c r="BE1546" s="19"/>
      <c r="BF1546" s="19"/>
      <c r="BG1546" s="19"/>
      <c r="BH1546" s="19"/>
      <c r="BI1546" s="19"/>
      <c r="BJ1546" s="19"/>
    </row>
    <row r="1547" spans="1:62" ht="15" x14ac:dyDescent="0.2">
      <c r="A1547" s="19" t="s">
        <v>14168</v>
      </c>
      <c r="B1547" s="19" t="s">
        <v>1479</v>
      </c>
      <c r="C1547" s="43">
        <v>44659</v>
      </c>
      <c r="D1547" s="44">
        <v>0.94652777777777997</v>
      </c>
      <c r="E1547" s="19" t="s">
        <v>14169</v>
      </c>
      <c r="F1547" s="19" t="s">
        <v>14170</v>
      </c>
      <c r="G1547" s="19" t="s">
        <v>14171</v>
      </c>
      <c r="H1547" s="45">
        <v>660</v>
      </c>
      <c r="I1547" s="45">
        <v>740</v>
      </c>
      <c r="J1547" s="19" t="s">
        <v>1560</v>
      </c>
      <c r="K1547" s="19" t="s">
        <v>14172</v>
      </c>
      <c r="L1547" s="19" t="s">
        <v>14173</v>
      </c>
      <c r="M1547" s="19" t="s">
        <v>14174</v>
      </c>
      <c r="N1547" s="19" t="s">
        <v>14168</v>
      </c>
      <c r="O1547" s="19" t="s">
        <v>2600</v>
      </c>
      <c r="P1547" s="19" t="s">
        <v>2601</v>
      </c>
      <c r="Q1547" s="46">
        <v>100</v>
      </c>
      <c r="R1547" s="19" t="s">
        <v>1544</v>
      </c>
      <c r="S1547" s="19" t="s">
        <v>1643</v>
      </c>
      <c r="T1547" s="19" t="s">
        <v>56</v>
      </c>
      <c r="U1547" s="19" t="s">
        <v>1644</v>
      </c>
      <c r="V1547" s="19" t="s">
        <v>1645</v>
      </c>
      <c r="W1547" s="19" t="s">
        <v>1646</v>
      </c>
      <c r="X1547" s="19" t="s">
        <v>1647</v>
      </c>
      <c r="Y1547" s="19" t="s">
        <v>1648</v>
      </c>
      <c r="Z1547" s="19" t="s">
        <v>1649</v>
      </c>
      <c r="AA1547" s="46">
        <v>330</v>
      </c>
      <c r="AB1547" s="19" t="s">
        <v>454</v>
      </c>
      <c r="AC1547" s="19" t="s">
        <v>56</v>
      </c>
      <c r="AD1547" s="19" t="s">
        <v>3773</v>
      </c>
      <c r="AE1547" s="19" t="s">
        <v>3774</v>
      </c>
      <c r="AF1547" s="19" t="s">
        <v>1592</v>
      </c>
      <c r="AG1547" s="19" t="s">
        <v>3775</v>
      </c>
      <c r="AH1547" s="19" t="s">
        <v>1499</v>
      </c>
      <c r="AI1547" s="19" t="s">
        <v>1500</v>
      </c>
      <c r="AJ1547" s="45">
        <v>0</v>
      </c>
      <c r="AK1547" s="45">
        <v>0</v>
      </c>
      <c r="AL1547" s="19" t="s">
        <v>1501</v>
      </c>
      <c r="AM1547" s="46">
        <v>10750.909</v>
      </c>
      <c r="AN1547" s="46">
        <v>5007.576</v>
      </c>
      <c r="AO1547" s="46">
        <v>5743.3329999999996</v>
      </c>
      <c r="AP1547" s="45">
        <v>133</v>
      </c>
      <c r="AQ1547" s="45"/>
      <c r="AR1547" s="45" t="str">
        <f>IFERROR(VLOOKUP(AB1547,'Pedidos marco'!$A$1:$D$10000,4,0)," ")</f>
        <v xml:space="preserve"> </v>
      </c>
      <c r="AS1547" s="45">
        <f t="shared" si="168"/>
        <v>8</v>
      </c>
      <c r="AT1547" s="45" t="str">
        <f t="shared" si="169"/>
        <v>08</v>
      </c>
      <c r="AU1547" s="47">
        <v>5</v>
      </c>
      <c r="AV1547" s="19" t="str">
        <f t="shared" si="170"/>
        <v>04 April</v>
      </c>
      <c r="AW1547" s="19">
        <f t="shared" si="171"/>
        <v>1.33</v>
      </c>
      <c r="AX1547" s="19">
        <f t="shared" si="172"/>
        <v>26.6</v>
      </c>
      <c r="AY1547" s="19" t="e">
        <f>VLOOKUP(AG1547,Cías!$A$1:$E$10000,5,0)</f>
        <v>#N/A</v>
      </c>
      <c r="AZ1547" s="19" t="str">
        <f t="shared" si="173"/>
        <v>1024926</v>
      </c>
      <c r="BA1547" s="19" t="str">
        <f t="shared" si="174"/>
        <v>BONILLA PILATAXI CHRISTIAN</v>
      </c>
      <c r="BB1547" s="19" t="e">
        <f>VLOOKUP(AG1547,Cías!$A$1:$E$10000,3,0)</f>
        <v>#N/A</v>
      </c>
      <c r="BC1547" s="19"/>
      <c r="BD1547" s="19"/>
      <c r="BE1547" s="19"/>
      <c r="BF1547" s="19"/>
      <c r="BG1547" s="19"/>
      <c r="BH1547" s="19"/>
      <c r="BI1547" s="19"/>
      <c r="BJ1547" s="19"/>
    </row>
    <row r="1548" spans="1:62" ht="15" x14ac:dyDescent="0.2">
      <c r="A1548" s="19" t="s">
        <v>14168</v>
      </c>
      <c r="B1548" s="19" t="s">
        <v>1479</v>
      </c>
      <c r="C1548" s="43">
        <v>44659</v>
      </c>
      <c r="D1548" s="44">
        <v>0.94652777777777997</v>
      </c>
      <c r="E1548" s="19" t="s">
        <v>14175</v>
      </c>
      <c r="F1548" s="19" t="s">
        <v>14176</v>
      </c>
      <c r="G1548" s="19" t="s">
        <v>14177</v>
      </c>
      <c r="H1548" s="45">
        <v>1504.8</v>
      </c>
      <c r="I1548" s="45">
        <v>1687.2</v>
      </c>
      <c r="J1548" s="19" t="s">
        <v>1560</v>
      </c>
      <c r="K1548" s="19" t="s">
        <v>14178</v>
      </c>
      <c r="L1548" s="19" t="s">
        <v>14179</v>
      </c>
      <c r="M1548" s="19" t="s">
        <v>14180</v>
      </c>
      <c r="N1548" s="19" t="s">
        <v>14168</v>
      </c>
      <c r="O1548" s="19" t="s">
        <v>1641</v>
      </c>
      <c r="P1548" s="19" t="s">
        <v>1642</v>
      </c>
      <c r="Q1548" s="46">
        <v>240</v>
      </c>
      <c r="R1548" s="19" t="s">
        <v>1544</v>
      </c>
      <c r="S1548" s="19" t="s">
        <v>1643</v>
      </c>
      <c r="T1548" s="19" t="s">
        <v>56</v>
      </c>
      <c r="U1548" s="19" t="s">
        <v>1644</v>
      </c>
      <c r="V1548" s="19" t="s">
        <v>1645</v>
      </c>
      <c r="W1548" s="19" t="s">
        <v>1646</v>
      </c>
      <c r="X1548" s="19" t="s">
        <v>1647</v>
      </c>
      <c r="Y1548" s="19" t="s">
        <v>1648</v>
      </c>
      <c r="Z1548" s="19" t="s">
        <v>1649</v>
      </c>
      <c r="AA1548" s="46">
        <v>330</v>
      </c>
      <c r="AB1548" s="19" t="s">
        <v>454</v>
      </c>
      <c r="AC1548" s="19" t="s">
        <v>56</v>
      </c>
      <c r="AD1548" s="19" t="s">
        <v>3773</v>
      </c>
      <c r="AE1548" s="19" t="s">
        <v>3774</v>
      </c>
      <c r="AF1548" s="19" t="s">
        <v>1592</v>
      </c>
      <c r="AG1548" s="19" t="s">
        <v>3775</v>
      </c>
      <c r="AH1548" s="19" t="s">
        <v>1499</v>
      </c>
      <c r="AI1548" s="19" t="s">
        <v>1500</v>
      </c>
      <c r="AJ1548" s="45">
        <v>0</v>
      </c>
      <c r="AK1548" s="45">
        <v>0</v>
      </c>
      <c r="AL1548" s="19" t="s">
        <v>1501</v>
      </c>
      <c r="AM1548" s="46">
        <v>17761.514999999999</v>
      </c>
      <c r="AN1548" s="46">
        <v>12018.182000000001</v>
      </c>
      <c r="AO1548" s="46">
        <v>5743.3329999999996</v>
      </c>
      <c r="AP1548" s="45">
        <v>319.2</v>
      </c>
      <c r="AQ1548" s="45"/>
      <c r="AR1548" s="45" t="str">
        <f>IFERROR(VLOOKUP(AB1548,'Pedidos marco'!$A$1:$D$10000,4,0)," ")</f>
        <v xml:space="preserve"> </v>
      </c>
      <c r="AS1548" s="45">
        <f t="shared" si="168"/>
        <v>8</v>
      </c>
      <c r="AT1548" s="45" t="str">
        <f t="shared" si="169"/>
        <v>08</v>
      </c>
      <c r="AU1548" s="47">
        <v>12</v>
      </c>
      <c r="AV1548" s="19" t="str">
        <f t="shared" si="170"/>
        <v>04 April</v>
      </c>
      <c r="AW1548" s="19">
        <f t="shared" si="171"/>
        <v>1.3299999999999998</v>
      </c>
      <c r="AX1548" s="19">
        <f t="shared" si="172"/>
        <v>26.599999999999998</v>
      </c>
      <c r="AY1548" s="19" t="e">
        <f>VLOOKUP(AG1548,Cías!$A$1:$E$10000,5,0)</f>
        <v>#N/A</v>
      </c>
      <c r="AZ1548" s="19" t="str">
        <f t="shared" si="173"/>
        <v>1024926</v>
      </c>
      <c r="BA1548" s="19" t="str">
        <f t="shared" si="174"/>
        <v>BONILLA PILATAXI CHRISTIAN</v>
      </c>
      <c r="BB1548" s="19" t="e">
        <f>VLOOKUP(AG1548,Cías!$A$1:$E$10000,3,0)</f>
        <v>#N/A</v>
      </c>
      <c r="BC1548" s="19"/>
      <c r="BD1548" s="19"/>
      <c r="BE1548" s="19"/>
      <c r="BF1548" s="19"/>
      <c r="BG1548" s="19"/>
      <c r="BH1548" s="19"/>
      <c r="BI1548" s="19"/>
      <c r="BJ1548" s="19"/>
    </row>
    <row r="1549" spans="1:62" ht="15" x14ac:dyDescent="0.2">
      <c r="A1549" s="19" t="s">
        <v>14168</v>
      </c>
      <c r="B1549" s="19" t="s">
        <v>1479</v>
      </c>
      <c r="C1549" s="43">
        <v>44659</v>
      </c>
      <c r="D1549" s="44">
        <v>0.94652777777777997</v>
      </c>
      <c r="E1549" s="19" t="s">
        <v>14181</v>
      </c>
      <c r="F1549" s="19" t="s">
        <v>14182</v>
      </c>
      <c r="G1549" s="19" t="s">
        <v>14183</v>
      </c>
      <c r="H1549" s="45">
        <v>2086.4</v>
      </c>
      <c r="I1549" s="45">
        <v>2339.29</v>
      </c>
      <c r="J1549" s="19" t="s">
        <v>1560</v>
      </c>
      <c r="K1549" s="19" t="s">
        <v>14184</v>
      </c>
      <c r="L1549" s="19" t="s">
        <v>14185</v>
      </c>
      <c r="M1549" s="19" t="s">
        <v>14186</v>
      </c>
      <c r="N1549" s="19" t="s">
        <v>14168</v>
      </c>
      <c r="O1549" s="19" t="s">
        <v>1603</v>
      </c>
      <c r="P1549" s="19" t="s">
        <v>1604</v>
      </c>
      <c r="Q1549" s="46">
        <v>320</v>
      </c>
      <c r="R1549" s="19" t="s">
        <v>1544</v>
      </c>
      <c r="S1549" s="19" t="s">
        <v>1643</v>
      </c>
      <c r="T1549" s="19" t="s">
        <v>56</v>
      </c>
      <c r="U1549" s="19" t="s">
        <v>1644</v>
      </c>
      <c r="V1549" s="19" t="s">
        <v>1645</v>
      </c>
      <c r="W1549" s="19" t="s">
        <v>1646</v>
      </c>
      <c r="X1549" s="19" t="s">
        <v>1647</v>
      </c>
      <c r="Y1549" s="19" t="s">
        <v>1648</v>
      </c>
      <c r="Z1549" s="19" t="s">
        <v>1649</v>
      </c>
      <c r="AA1549" s="46">
        <v>330</v>
      </c>
      <c r="AB1549" s="19" t="s">
        <v>454</v>
      </c>
      <c r="AC1549" s="19" t="s">
        <v>56</v>
      </c>
      <c r="AD1549" s="19" t="s">
        <v>3773</v>
      </c>
      <c r="AE1549" s="19" t="s">
        <v>3774</v>
      </c>
      <c r="AF1549" s="19" t="s">
        <v>1592</v>
      </c>
      <c r="AG1549" s="19" t="s">
        <v>3775</v>
      </c>
      <c r="AH1549" s="19" t="s">
        <v>1499</v>
      </c>
      <c r="AI1549" s="19" t="s">
        <v>1500</v>
      </c>
      <c r="AJ1549" s="45">
        <v>0</v>
      </c>
      <c r="AK1549" s="45">
        <v>0</v>
      </c>
      <c r="AL1549" s="19" t="s">
        <v>1501</v>
      </c>
      <c r="AM1549" s="46">
        <v>21767.575000000001</v>
      </c>
      <c r="AN1549" s="46">
        <v>16024.242</v>
      </c>
      <c r="AO1549" s="46">
        <v>5743.3329999999996</v>
      </c>
      <c r="AP1549" s="45">
        <v>425.6</v>
      </c>
      <c r="AQ1549" s="45"/>
      <c r="AR1549" s="45" t="str">
        <f>IFERROR(VLOOKUP(AB1549,'Pedidos marco'!$A$1:$D$10000,4,0)," ")</f>
        <v xml:space="preserve"> </v>
      </c>
      <c r="AS1549" s="45">
        <f t="shared" si="168"/>
        <v>8</v>
      </c>
      <c r="AT1549" s="45" t="str">
        <f t="shared" si="169"/>
        <v>08</v>
      </c>
      <c r="AU1549" s="47">
        <v>16</v>
      </c>
      <c r="AV1549" s="19" t="str">
        <f t="shared" si="170"/>
        <v>04 April</v>
      </c>
      <c r="AW1549" s="19">
        <f t="shared" si="171"/>
        <v>1.33</v>
      </c>
      <c r="AX1549" s="19">
        <f t="shared" si="172"/>
        <v>26.6</v>
      </c>
      <c r="AY1549" s="19" t="e">
        <f>VLOOKUP(AG1549,Cías!$A$1:$E$10000,5,0)</f>
        <v>#N/A</v>
      </c>
      <c r="AZ1549" s="19" t="str">
        <f t="shared" si="173"/>
        <v>1024926</v>
      </c>
      <c r="BA1549" s="19" t="str">
        <f t="shared" si="174"/>
        <v>BONILLA PILATAXI CHRISTIAN</v>
      </c>
      <c r="BB1549" s="19" t="e">
        <f>VLOOKUP(AG1549,Cías!$A$1:$E$10000,3,0)</f>
        <v>#N/A</v>
      </c>
      <c r="BC1549" s="19"/>
      <c r="BD1549" s="19"/>
      <c r="BE1549" s="19"/>
      <c r="BF1549" s="19"/>
      <c r="BG1549" s="19"/>
      <c r="BH1549" s="19"/>
      <c r="BI1549" s="19"/>
      <c r="BJ1549" s="19"/>
    </row>
    <row r="1550" spans="1:62" ht="15" x14ac:dyDescent="0.2">
      <c r="A1550" s="19" t="s">
        <v>14187</v>
      </c>
      <c r="B1550" s="19" t="s">
        <v>1479</v>
      </c>
      <c r="C1550" s="43">
        <v>44659</v>
      </c>
      <c r="D1550" s="44">
        <v>0.94861111111110996</v>
      </c>
      <c r="E1550" s="19" t="s">
        <v>14188</v>
      </c>
      <c r="F1550" s="19" t="s">
        <v>14189</v>
      </c>
      <c r="G1550" s="19" t="s">
        <v>14190</v>
      </c>
      <c r="H1550" s="45">
        <v>4384</v>
      </c>
      <c r="I1550" s="45">
        <v>4915.37</v>
      </c>
      <c r="J1550" s="19" t="s">
        <v>1560</v>
      </c>
      <c r="K1550" s="19" t="s">
        <v>14191</v>
      </c>
      <c r="L1550" s="19" t="s">
        <v>14192</v>
      </c>
      <c r="M1550" s="19" t="s">
        <v>14193</v>
      </c>
      <c r="N1550" s="19" t="s">
        <v>14187</v>
      </c>
      <c r="O1550" s="19" t="s">
        <v>371</v>
      </c>
      <c r="P1550" s="19" t="s">
        <v>372</v>
      </c>
      <c r="Q1550" s="46">
        <v>640</v>
      </c>
      <c r="R1550" s="19" t="s">
        <v>1544</v>
      </c>
      <c r="S1550" s="19" t="s">
        <v>1736</v>
      </c>
      <c r="T1550" s="19" t="s">
        <v>1737</v>
      </c>
      <c r="U1550" s="19" t="s">
        <v>2527</v>
      </c>
      <c r="V1550" s="19" t="s">
        <v>2528</v>
      </c>
      <c r="W1550" s="19" t="s">
        <v>1865</v>
      </c>
      <c r="X1550" s="19" t="s">
        <v>2529</v>
      </c>
      <c r="Y1550" s="19" t="s">
        <v>1867</v>
      </c>
      <c r="Z1550" s="19" t="s">
        <v>1868</v>
      </c>
      <c r="AA1550" s="46">
        <v>30</v>
      </c>
      <c r="AB1550" s="19" t="s">
        <v>491</v>
      </c>
      <c r="AC1550" s="19" t="s">
        <v>131</v>
      </c>
      <c r="AD1550" s="19" t="s">
        <v>2294</v>
      </c>
      <c r="AE1550" s="19" t="s">
        <v>2295</v>
      </c>
      <c r="AF1550" s="19" t="s">
        <v>1592</v>
      </c>
      <c r="AG1550" s="19" t="s">
        <v>2296</v>
      </c>
      <c r="AH1550" s="19" t="s">
        <v>1594</v>
      </c>
      <c r="AI1550" s="19" t="s">
        <v>1595</v>
      </c>
      <c r="AJ1550" s="45">
        <v>0.05</v>
      </c>
      <c r="AK1550" s="45">
        <v>32</v>
      </c>
      <c r="AL1550" s="19" t="s">
        <v>1501</v>
      </c>
      <c r="AM1550" s="46">
        <v>49950</v>
      </c>
      <c r="AN1550" s="46">
        <v>32050</v>
      </c>
      <c r="AO1550" s="46">
        <v>17900</v>
      </c>
      <c r="AP1550" s="45">
        <v>121.6</v>
      </c>
      <c r="AQ1550" s="45"/>
      <c r="AR1550" s="45" t="str">
        <f>IFERROR(VLOOKUP(AB1550,'Pedidos marco'!$A$1:$D$10000,4,0)," ")</f>
        <v xml:space="preserve"> </v>
      </c>
      <c r="AS1550" s="45">
        <f t="shared" si="168"/>
        <v>8</v>
      </c>
      <c r="AT1550" s="45" t="str">
        <f t="shared" si="169"/>
        <v>08</v>
      </c>
      <c r="AU1550" s="47">
        <v>32</v>
      </c>
      <c r="AV1550" s="19" t="str">
        <f t="shared" si="170"/>
        <v>04 April</v>
      </c>
      <c r="AW1550" s="19">
        <f t="shared" si="171"/>
        <v>0.19</v>
      </c>
      <c r="AX1550" s="19">
        <f t="shared" si="172"/>
        <v>3.8</v>
      </c>
      <c r="AY1550" s="19" t="e">
        <f>VLOOKUP(AG1550,Cías!$A$1:$E$10000,5,0)</f>
        <v>#N/A</v>
      </c>
      <c r="AZ1550" s="19" t="str">
        <f t="shared" si="173"/>
        <v>1021996</v>
      </c>
      <c r="BA1550" s="19" t="str">
        <f t="shared" si="174"/>
        <v>FRANCO VEGA SANDRO MARCELO</v>
      </c>
      <c r="BB1550" s="19" t="e">
        <f>VLOOKUP(AG1550,Cías!$A$1:$E$10000,3,0)</f>
        <v>#N/A</v>
      </c>
      <c r="BC1550" s="19"/>
      <c r="BD1550" s="19"/>
      <c r="BE1550" s="19"/>
      <c r="BF1550" s="19"/>
      <c r="BG1550" s="19"/>
      <c r="BH1550" s="19"/>
      <c r="BI1550" s="19"/>
      <c r="BJ1550" s="19"/>
    </row>
    <row r="1551" spans="1:62" ht="15" x14ac:dyDescent="0.2">
      <c r="A1551" s="19" t="s">
        <v>14194</v>
      </c>
      <c r="B1551" s="19" t="s">
        <v>1479</v>
      </c>
      <c r="C1551" s="43">
        <v>44659</v>
      </c>
      <c r="D1551" s="44">
        <v>0.95486111111111005</v>
      </c>
      <c r="E1551" s="19" t="s">
        <v>14195</v>
      </c>
      <c r="F1551" s="19" t="s">
        <v>14196</v>
      </c>
      <c r="G1551" s="19" t="s">
        <v>14197</v>
      </c>
      <c r="H1551" s="45">
        <v>247.2</v>
      </c>
      <c r="I1551" s="45">
        <v>277.16000000000003</v>
      </c>
      <c r="J1551" s="19" t="s">
        <v>1560</v>
      </c>
      <c r="K1551" s="19" t="s">
        <v>14198</v>
      </c>
      <c r="L1551" s="19" t="s">
        <v>14199</v>
      </c>
      <c r="M1551" s="19" t="s">
        <v>14200</v>
      </c>
      <c r="N1551" s="19" t="s">
        <v>14194</v>
      </c>
      <c r="O1551" s="19" t="s">
        <v>369</v>
      </c>
      <c r="P1551" s="19" t="s">
        <v>370</v>
      </c>
      <c r="Q1551" s="46">
        <v>40</v>
      </c>
      <c r="R1551" s="19" t="s">
        <v>1544</v>
      </c>
      <c r="S1551" s="19" t="s">
        <v>2401</v>
      </c>
      <c r="T1551" s="19" t="s">
        <v>2402</v>
      </c>
      <c r="U1551" s="19" t="s">
        <v>14201</v>
      </c>
      <c r="V1551" s="19" t="s">
        <v>14202</v>
      </c>
      <c r="W1551" s="19" t="s">
        <v>415</v>
      </c>
      <c r="X1551" s="19" t="s">
        <v>14203</v>
      </c>
      <c r="Y1551" s="19" t="s">
        <v>1511</v>
      </c>
      <c r="Z1551" s="19" t="s">
        <v>1512</v>
      </c>
      <c r="AA1551" s="46">
        <v>113</v>
      </c>
      <c r="AB1551" s="19" t="s">
        <v>456</v>
      </c>
      <c r="AC1551" s="19" t="s">
        <v>60</v>
      </c>
      <c r="AD1551" s="19" t="s">
        <v>3222</v>
      </c>
      <c r="AE1551" s="19" t="s">
        <v>1481</v>
      </c>
      <c r="AF1551" s="19" t="s">
        <v>1554</v>
      </c>
      <c r="AG1551" s="19" t="s">
        <v>3223</v>
      </c>
      <c r="AH1551" s="19" t="s">
        <v>1594</v>
      </c>
      <c r="AI1551" s="19" t="s">
        <v>1595</v>
      </c>
      <c r="AJ1551" s="45">
        <v>0.05</v>
      </c>
      <c r="AK1551" s="45">
        <v>2</v>
      </c>
      <c r="AL1551" s="19" t="s">
        <v>1501</v>
      </c>
      <c r="AM1551" s="46">
        <v>6665</v>
      </c>
      <c r="AN1551" s="46">
        <v>2000</v>
      </c>
      <c r="AO1551" s="46">
        <v>4665</v>
      </c>
      <c r="AP1551" s="45">
        <v>18.399999999999999</v>
      </c>
      <c r="AQ1551" s="45"/>
      <c r="AR1551" s="45" t="str">
        <f>IFERROR(VLOOKUP(AB1551,'Pedidos marco'!$A$1:$D$10000,4,0)," ")</f>
        <v xml:space="preserve"> </v>
      </c>
      <c r="AS1551" s="45">
        <f t="shared" si="168"/>
        <v>8</v>
      </c>
      <c r="AT1551" s="45" t="str">
        <f t="shared" si="169"/>
        <v>08</v>
      </c>
      <c r="AU1551" s="47">
        <v>2</v>
      </c>
      <c r="AV1551" s="19" t="str">
        <f t="shared" si="170"/>
        <v>04 April</v>
      </c>
      <c r="AW1551" s="19">
        <f t="shared" si="171"/>
        <v>0.45999999999999996</v>
      </c>
      <c r="AX1551" s="19">
        <f t="shared" si="172"/>
        <v>9.1999999999999993</v>
      </c>
      <c r="AY1551" s="19" t="e">
        <f>VLOOKUP(AG1551,Cías!$A$1:$E$10000,5,0)</f>
        <v>#N/A</v>
      </c>
      <c r="AZ1551" s="19" t="str">
        <f t="shared" si="173"/>
        <v>1023153</v>
      </c>
      <c r="BA1551" s="19" t="str">
        <f t="shared" si="174"/>
        <v>BUITRON MONTENEGRO JONNY</v>
      </c>
      <c r="BB1551" s="19" t="e">
        <f>VLOOKUP(AG1551,Cías!$A$1:$E$10000,3,0)</f>
        <v>#N/A</v>
      </c>
      <c r="BC1551" s="19"/>
      <c r="BD1551" s="19"/>
      <c r="BE1551" s="19"/>
      <c r="BF1551" s="19"/>
      <c r="BG1551" s="19"/>
      <c r="BH1551" s="19"/>
      <c r="BI1551" s="19"/>
      <c r="BJ1551" s="19"/>
    </row>
    <row r="1552" spans="1:62" ht="15" x14ac:dyDescent="0.2">
      <c r="A1552" s="19" t="s">
        <v>14194</v>
      </c>
      <c r="B1552" s="19" t="s">
        <v>1479</v>
      </c>
      <c r="C1552" s="43">
        <v>44659</v>
      </c>
      <c r="D1552" s="44">
        <v>0.95486111111111005</v>
      </c>
      <c r="E1552" s="19" t="s">
        <v>14204</v>
      </c>
      <c r="F1552" s="19" t="s">
        <v>14205</v>
      </c>
      <c r="G1552" s="19" t="s">
        <v>14206</v>
      </c>
      <c r="H1552" s="45">
        <v>2156.8000000000002</v>
      </c>
      <c r="I1552" s="45">
        <v>2418.2199999999998</v>
      </c>
      <c r="J1552" s="19" t="s">
        <v>1560</v>
      </c>
      <c r="K1552" s="19" t="s">
        <v>14207</v>
      </c>
      <c r="L1552" s="19" t="s">
        <v>14208</v>
      </c>
      <c r="M1552" s="19" t="s">
        <v>14209</v>
      </c>
      <c r="N1552" s="19" t="s">
        <v>14194</v>
      </c>
      <c r="O1552" s="19" t="s">
        <v>367</v>
      </c>
      <c r="P1552" s="19" t="s">
        <v>368</v>
      </c>
      <c r="Q1552" s="46">
        <v>320</v>
      </c>
      <c r="R1552" s="19" t="s">
        <v>1544</v>
      </c>
      <c r="S1552" s="19" t="s">
        <v>2401</v>
      </c>
      <c r="T1552" s="19" t="s">
        <v>2402</v>
      </c>
      <c r="U1552" s="19" t="s">
        <v>14201</v>
      </c>
      <c r="V1552" s="19" t="s">
        <v>14202</v>
      </c>
      <c r="W1552" s="19" t="s">
        <v>415</v>
      </c>
      <c r="X1552" s="19" t="s">
        <v>14203</v>
      </c>
      <c r="Y1552" s="19" t="s">
        <v>1511</v>
      </c>
      <c r="Z1552" s="19" t="s">
        <v>1512</v>
      </c>
      <c r="AA1552" s="46">
        <v>113</v>
      </c>
      <c r="AB1552" s="19" t="s">
        <v>456</v>
      </c>
      <c r="AC1552" s="19" t="s">
        <v>60</v>
      </c>
      <c r="AD1552" s="19" t="s">
        <v>3222</v>
      </c>
      <c r="AE1552" s="19" t="s">
        <v>1481</v>
      </c>
      <c r="AF1552" s="19" t="s">
        <v>1554</v>
      </c>
      <c r="AG1552" s="19" t="s">
        <v>3223</v>
      </c>
      <c r="AH1552" s="19" t="s">
        <v>1594</v>
      </c>
      <c r="AI1552" s="19" t="s">
        <v>1595</v>
      </c>
      <c r="AJ1552" s="45">
        <v>0.05</v>
      </c>
      <c r="AK1552" s="45">
        <v>16</v>
      </c>
      <c r="AL1552" s="19" t="s">
        <v>1501</v>
      </c>
      <c r="AM1552" s="46">
        <v>20665</v>
      </c>
      <c r="AN1552" s="46">
        <v>16000</v>
      </c>
      <c r="AO1552" s="46">
        <v>4665</v>
      </c>
      <c r="AP1552" s="45">
        <v>147.19999999999999</v>
      </c>
      <c r="AQ1552" s="45"/>
      <c r="AR1552" s="45" t="str">
        <f>IFERROR(VLOOKUP(AB1552,'Pedidos marco'!$A$1:$D$10000,4,0)," ")</f>
        <v xml:space="preserve"> </v>
      </c>
      <c r="AS1552" s="45">
        <f t="shared" si="168"/>
        <v>8</v>
      </c>
      <c r="AT1552" s="45" t="str">
        <f t="shared" si="169"/>
        <v>08</v>
      </c>
      <c r="AU1552" s="47">
        <v>16</v>
      </c>
      <c r="AV1552" s="19" t="str">
        <f t="shared" si="170"/>
        <v>04 April</v>
      </c>
      <c r="AW1552" s="19">
        <f t="shared" si="171"/>
        <v>0.45999999999999996</v>
      </c>
      <c r="AX1552" s="19">
        <f t="shared" si="172"/>
        <v>9.1999999999999993</v>
      </c>
      <c r="AY1552" s="19" t="e">
        <f>VLOOKUP(AG1552,Cías!$A$1:$E$10000,5,0)</f>
        <v>#N/A</v>
      </c>
      <c r="AZ1552" s="19" t="str">
        <f t="shared" si="173"/>
        <v>1023153</v>
      </c>
      <c r="BA1552" s="19" t="str">
        <f t="shared" si="174"/>
        <v>BUITRON MONTENEGRO JONNY</v>
      </c>
      <c r="BB1552" s="19" t="e">
        <f>VLOOKUP(AG1552,Cías!$A$1:$E$10000,3,0)</f>
        <v>#N/A</v>
      </c>
      <c r="BC1552" s="19"/>
      <c r="BD1552" s="19"/>
      <c r="BE1552" s="19"/>
      <c r="BF1552" s="19"/>
      <c r="BG1552" s="19"/>
      <c r="BH1552" s="19"/>
      <c r="BI1552" s="19"/>
      <c r="BJ1552" s="19"/>
    </row>
    <row r="1553" spans="1:62" ht="15" x14ac:dyDescent="0.2">
      <c r="A1553" s="19" t="s">
        <v>14210</v>
      </c>
      <c r="B1553" s="19" t="s">
        <v>1479</v>
      </c>
      <c r="C1553" s="43">
        <v>44659</v>
      </c>
      <c r="D1553" s="44">
        <v>0.96527777777778001</v>
      </c>
      <c r="E1553" s="19" t="s">
        <v>14211</v>
      </c>
      <c r="F1553" s="19" t="s">
        <v>14212</v>
      </c>
      <c r="G1553" s="19" t="s">
        <v>14213</v>
      </c>
      <c r="H1553" s="45">
        <v>3636.08</v>
      </c>
      <c r="I1553" s="45">
        <v>4076.8</v>
      </c>
      <c r="J1553" s="19" t="s">
        <v>1560</v>
      </c>
      <c r="K1553" s="19" t="s">
        <v>3254</v>
      </c>
      <c r="L1553" s="19" t="s">
        <v>14214</v>
      </c>
      <c r="M1553" s="19" t="s">
        <v>14215</v>
      </c>
      <c r="N1553" s="19" t="s">
        <v>14210</v>
      </c>
      <c r="O1553" s="19" t="s">
        <v>1486</v>
      </c>
      <c r="P1553" s="19" t="s">
        <v>1487</v>
      </c>
      <c r="Q1553" s="46">
        <v>31.27</v>
      </c>
      <c r="R1553" s="19" t="s">
        <v>1488</v>
      </c>
      <c r="S1553" s="19" t="s">
        <v>1564</v>
      </c>
      <c r="T1553" s="19" t="s">
        <v>416</v>
      </c>
      <c r="U1553" s="19" t="s">
        <v>1565</v>
      </c>
      <c r="V1553" s="19" t="s">
        <v>1566</v>
      </c>
      <c r="W1553" s="19" t="s">
        <v>1567</v>
      </c>
      <c r="X1553" s="19" t="s">
        <v>1568</v>
      </c>
      <c r="Y1553" s="19" t="s">
        <v>1569</v>
      </c>
      <c r="Z1553" s="19" t="s">
        <v>1570</v>
      </c>
      <c r="AA1553" s="46">
        <v>136</v>
      </c>
      <c r="AB1553" s="19" t="s">
        <v>1571</v>
      </c>
      <c r="AC1553" s="19" t="s">
        <v>416</v>
      </c>
      <c r="AD1553" s="19" t="s">
        <v>1572</v>
      </c>
      <c r="AE1553" s="19" t="s">
        <v>1573</v>
      </c>
      <c r="AF1553" s="19" t="s">
        <v>1497</v>
      </c>
      <c r="AG1553" s="19" t="s">
        <v>1574</v>
      </c>
      <c r="AH1553" s="19" t="s">
        <v>1499</v>
      </c>
      <c r="AI1553" s="19" t="s">
        <v>1500</v>
      </c>
      <c r="AJ1553" s="45">
        <v>0</v>
      </c>
      <c r="AK1553" s="45">
        <v>0</v>
      </c>
      <c r="AL1553" s="19" t="s">
        <v>1517</v>
      </c>
      <c r="AM1553" s="46">
        <v>51120</v>
      </c>
      <c r="AN1553" s="46">
        <v>31270</v>
      </c>
      <c r="AO1553" s="46">
        <v>19850</v>
      </c>
      <c r="AP1553" s="45">
        <v>0</v>
      </c>
      <c r="AQ1553" s="45"/>
      <c r="AR1553" s="45" t="str">
        <f>IFERROR(VLOOKUP(AB1553,'Pedidos marco'!$A$1:$D$10000,4,0)," ")</f>
        <v xml:space="preserve"> </v>
      </c>
      <c r="AS1553" s="45">
        <f t="shared" si="168"/>
        <v>8</v>
      </c>
      <c r="AT1553" s="45" t="str">
        <f t="shared" si="169"/>
        <v>08</v>
      </c>
      <c r="AU1553" s="47">
        <v>31.27</v>
      </c>
      <c r="AV1553" s="19" t="str">
        <f t="shared" si="170"/>
        <v>04 April</v>
      </c>
      <c r="AW1553" s="19">
        <f t="shared" si="171"/>
        <v>0</v>
      </c>
      <c r="AX1553" s="19">
        <f t="shared" si="172"/>
        <v>0</v>
      </c>
      <c r="AY1553" s="19" t="e">
        <f>VLOOKUP(AG1553,Cías!$A$1:$E$10000,5,0)</f>
        <v>#N/A</v>
      </c>
      <c r="AZ1553" s="19" t="str">
        <f t="shared" si="173"/>
        <v>1014407</v>
      </c>
      <c r="BA1553" s="19" t="str">
        <f t="shared" si="174"/>
        <v>HORMIANDES</v>
      </c>
      <c r="BB1553" s="19" t="e">
        <f>VLOOKUP(AG1553,Cías!$A$1:$E$10000,3,0)</f>
        <v>#N/A</v>
      </c>
      <c r="BC1553" s="19"/>
      <c r="BD1553" s="19"/>
      <c r="BE1553" s="19"/>
      <c r="BF1553" s="19"/>
      <c r="BG1553" s="19"/>
      <c r="BH1553" s="19"/>
      <c r="BI1553" s="19"/>
      <c r="BJ1553" s="19"/>
    </row>
    <row r="1554" spans="1:62" ht="15" x14ac:dyDescent="0.2">
      <c r="A1554" s="19" t="s">
        <v>14216</v>
      </c>
      <c r="B1554" s="19" t="s">
        <v>1479</v>
      </c>
      <c r="C1554" s="43">
        <v>44659</v>
      </c>
      <c r="D1554" s="44">
        <v>0.96666666666667</v>
      </c>
      <c r="E1554" s="19" t="s">
        <v>14217</v>
      </c>
      <c r="F1554" s="19" t="s">
        <v>14218</v>
      </c>
      <c r="G1554" s="19" t="s">
        <v>14219</v>
      </c>
      <c r="H1554" s="45">
        <v>4384</v>
      </c>
      <c r="I1554" s="45">
        <v>4915.37</v>
      </c>
      <c r="J1554" s="19" t="s">
        <v>1560</v>
      </c>
      <c r="K1554" s="19" t="s">
        <v>14220</v>
      </c>
      <c r="L1554" s="19" t="s">
        <v>14221</v>
      </c>
      <c r="M1554" s="19" t="s">
        <v>14222</v>
      </c>
      <c r="N1554" s="19" t="s">
        <v>14216</v>
      </c>
      <c r="O1554" s="19" t="s">
        <v>371</v>
      </c>
      <c r="P1554" s="19" t="s">
        <v>372</v>
      </c>
      <c r="Q1554" s="46">
        <v>640</v>
      </c>
      <c r="R1554" s="19" t="s">
        <v>1544</v>
      </c>
      <c r="S1554" s="19" t="s">
        <v>1736</v>
      </c>
      <c r="T1554" s="19" t="s">
        <v>1737</v>
      </c>
      <c r="U1554" s="19" t="s">
        <v>9126</v>
      </c>
      <c r="V1554" s="19" t="s">
        <v>9127</v>
      </c>
      <c r="W1554" s="19" t="s">
        <v>1865</v>
      </c>
      <c r="X1554" s="19" t="s">
        <v>9128</v>
      </c>
      <c r="Y1554" s="19" t="s">
        <v>1867</v>
      </c>
      <c r="Z1554" s="19" t="s">
        <v>1868</v>
      </c>
      <c r="AA1554" s="46">
        <v>30</v>
      </c>
      <c r="AB1554" s="19" t="s">
        <v>433</v>
      </c>
      <c r="AC1554" s="19" t="s">
        <v>13</v>
      </c>
      <c r="AD1554" s="19" t="s">
        <v>3750</v>
      </c>
      <c r="AE1554" s="19" t="s">
        <v>3751</v>
      </c>
      <c r="AF1554" s="19" t="s">
        <v>1592</v>
      </c>
      <c r="AG1554" s="19" t="s">
        <v>3997</v>
      </c>
      <c r="AH1554" s="19" t="s">
        <v>1594</v>
      </c>
      <c r="AI1554" s="19" t="s">
        <v>1595</v>
      </c>
      <c r="AJ1554" s="45">
        <v>0.05</v>
      </c>
      <c r="AK1554" s="45">
        <v>32</v>
      </c>
      <c r="AL1554" s="19" t="s">
        <v>1501</v>
      </c>
      <c r="AM1554" s="46">
        <v>50060</v>
      </c>
      <c r="AN1554" s="46">
        <v>32090</v>
      </c>
      <c r="AO1554" s="46">
        <v>17970</v>
      </c>
      <c r="AP1554" s="45">
        <v>121.6</v>
      </c>
      <c r="AQ1554" s="45"/>
      <c r="AR1554" s="45" t="str">
        <f>IFERROR(VLOOKUP(AB1554,'Pedidos marco'!$A$1:$D$10000,4,0)," ")</f>
        <v xml:space="preserve"> </v>
      </c>
      <c r="AS1554" s="45">
        <f t="shared" si="168"/>
        <v>8</v>
      </c>
      <c r="AT1554" s="45" t="str">
        <f t="shared" si="169"/>
        <v>08</v>
      </c>
      <c r="AU1554" s="47">
        <v>32</v>
      </c>
      <c r="AV1554" s="19" t="str">
        <f t="shared" si="170"/>
        <v>04 April</v>
      </c>
      <c r="AW1554" s="19">
        <f t="shared" si="171"/>
        <v>0.19</v>
      </c>
      <c r="AX1554" s="19">
        <f t="shared" si="172"/>
        <v>3.8</v>
      </c>
      <c r="AY1554" s="19" t="e">
        <f>VLOOKUP(AG1554,Cías!$A$1:$E$10000,5,0)</f>
        <v>#N/A</v>
      </c>
      <c r="AZ1554" s="19" t="str">
        <f t="shared" si="173"/>
        <v>1013827</v>
      </c>
      <c r="BA1554" s="19" t="str">
        <f t="shared" si="174"/>
        <v>ALMEIDA ECHEVERRIA NELSON EDUARDO</v>
      </c>
      <c r="BB1554" s="19" t="e">
        <f>VLOOKUP(AG1554,Cías!$A$1:$E$10000,3,0)</f>
        <v>#N/A</v>
      </c>
      <c r="BC1554" s="19"/>
      <c r="BD1554" s="19"/>
      <c r="BE1554" s="19"/>
      <c r="BF1554" s="19"/>
      <c r="BG1554" s="19"/>
      <c r="BH1554" s="19"/>
      <c r="BI1554" s="19"/>
      <c r="BJ1554" s="19"/>
    </row>
    <row r="1555" spans="1:62" ht="15" x14ac:dyDescent="0.2">
      <c r="A1555" s="19" t="s">
        <v>14223</v>
      </c>
      <c r="B1555" s="19" t="s">
        <v>1479</v>
      </c>
      <c r="C1555" s="43">
        <v>44659</v>
      </c>
      <c r="D1555" s="44">
        <v>0.97013888888888999</v>
      </c>
      <c r="E1555" s="19" t="s">
        <v>14224</v>
      </c>
      <c r="F1555" s="19" t="s">
        <v>14225</v>
      </c>
      <c r="G1555" s="19" t="s">
        <v>14226</v>
      </c>
      <c r="H1555" s="45">
        <v>541.6</v>
      </c>
      <c r="I1555" s="45">
        <v>607.24</v>
      </c>
      <c r="J1555" s="19" t="s">
        <v>1560</v>
      </c>
      <c r="K1555" s="19" t="s">
        <v>14227</v>
      </c>
      <c r="L1555" s="19" t="s">
        <v>14228</v>
      </c>
      <c r="M1555" s="19" t="s">
        <v>14229</v>
      </c>
      <c r="N1555" s="19" t="s">
        <v>14223</v>
      </c>
      <c r="O1555" s="19" t="s">
        <v>371</v>
      </c>
      <c r="P1555" s="19" t="s">
        <v>372</v>
      </c>
      <c r="Q1555" s="46">
        <v>80</v>
      </c>
      <c r="R1555" s="19" t="s">
        <v>1544</v>
      </c>
      <c r="S1555" s="19" t="s">
        <v>2401</v>
      </c>
      <c r="T1555" s="19" t="s">
        <v>2402</v>
      </c>
      <c r="U1555" s="19" t="s">
        <v>14230</v>
      </c>
      <c r="V1555" s="19" t="s">
        <v>14231</v>
      </c>
      <c r="W1555" s="19" t="s">
        <v>415</v>
      </c>
      <c r="X1555" s="19" t="s">
        <v>14232</v>
      </c>
      <c r="Y1555" s="19" t="s">
        <v>2571</v>
      </c>
      <c r="Z1555" s="19" t="s">
        <v>2572</v>
      </c>
      <c r="AA1555" s="46">
        <v>110</v>
      </c>
      <c r="AB1555" s="19" t="s">
        <v>588</v>
      </c>
      <c r="AC1555" s="19" t="s">
        <v>333</v>
      </c>
      <c r="AD1555" s="19" t="s">
        <v>4094</v>
      </c>
      <c r="AE1555" s="19" t="s">
        <v>4095</v>
      </c>
      <c r="AF1555" s="19" t="s">
        <v>1554</v>
      </c>
      <c r="AG1555" s="19" t="s">
        <v>4096</v>
      </c>
      <c r="AH1555" s="19" t="s">
        <v>1499</v>
      </c>
      <c r="AI1555" s="19" t="s">
        <v>1500</v>
      </c>
      <c r="AJ1555" s="45">
        <v>0</v>
      </c>
      <c r="AK1555" s="45">
        <v>0</v>
      </c>
      <c r="AL1555" s="19" t="s">
        <v>1501</v>
      </c>
      <c r="AM1555" s="46">
        <v>8534.4439999999995</v>
      </c>
      <c r="AN1555" s="46">
        <v>4004.444</v>
      </c>
      <c r="AO1555" s="46">
        <v>4530</v>
      </c>
      <c r="AP1555" s="45">
        <v>34.4</v>
      </c>
      <c r="AQ1555" s="45"/>
      <c r="AR1555" s="45" t="str">
        <f>IFERROR(VLOOKUP(AB1555,'Pedidos marco'!$A$1:$D$10000,4,0)," ")</f>
        <v xml:space="preserve"> </v>
      </c>
      <c r="AS1555" s="45">
        <f t="shared" si="168"/>
        <v>8</v>
      </c>
      <c r="AT1555" s="45" t="str">
        <f t="shared" si="169"/>
        <v>08</v>
      </c>
      <c r="AU1555" s="47">
        <v>4</v>
      </c>
      <c r="AV1555" s="19" t="str">
        <f t="shared" si="170"/>
        <v>04 April</v>
      </c>
      <c r="AW1555" s="19">
        <f t="shared" si="171"/>
        <v>0.43</v>
      </c>
      <c r="AX1555" s="19">
        <f t="shared" si="172"/>
        <v>8.6</v>
      </c>
      <c r="AY1555" s="19" t="e">
        <f>VLOOKUP(AG1555,Cías!$A$1:$E$10000,5,0)</f>
        <v>#N/A</v>
      </c>
      <c r="AZ1555" s="19" t="str">
        <f t="shared" si="173"/>
        <v>1021623</v>
      </c>
      <c r="BA1555" s="19" t="str">
        <f t="shared" si="174"/>
        <v>VILLARREAL HIGUERA FERNANDO SALVADO</v>
      </c>
      <c r="BB1555" s="19" t="e">
        <f>VLOOKUP(AG1555,Cías!$A$1:$E$10000,3,0)</f>
        <v>#N/A</v>
      </c>
      <c r="BC1555" s="19"/>
      <c r="BD1555" s="19"/>
      <c r="BE1555" s="19"/>
      <c r="BF1555" s="19"/>
      <c r="BG1555" s="19"/>
      <c r="BH1555" s="19"/>
      <c r="BI1555" s="19"/>
      <c r="BJ1555" s="19"/>
    </row>
    <row r="1556" spans="1:62" ht="15" x14ac:dyDescent="0.2">
      <c r="A1556" s="19" t="s">
        <v>14223</v>
      </c>
      <c r="B1556" s="19" t="s">
        <v>1479</v>
      </c>
      <c r="C1556" s="43">
        <v>44659</v>
      </c>
      <c r="D1556" s="44">
        <v>0.97013888888888999</v>
      </c>
      <c r="E1556" s="19" t="s">
        <v>14233</v>
      </c>
      <c r="F1556" s="19" t="s">
        <v>14234</v>
      </c>
      <c r="G1556" s="19" t="s">
        <v>14235</v>
      </c>
      <c r="H1556" s="45">
        <v>1887.2</v>
      </c>
      <c r="I1556" s="45">
        <v>2115.94</v>
      </c>
      <c r="J1556" s="19" t="s">
        <v>1560</v>
      </c>
      <c r="K1556" s="19" t="s">
        <v>14227</v>
      </c>
      <c r="L1556" s="19" t="s">
        <v>14236</v>
      </c>
      <c r="M1556" s="19" t="s">
        <v>14237</v>
      </c>
      <c r="N1556" s="19" t="s">
        <v>14223</v>
      </c>
      <c r="O1556" s="19" t="s">
        <v>367</v>
      </c>
      <c r="P1556" s="19" t="s">
        <v>368</v>
      </c>
      <c r="Q1556" s="46">
        <v>280</v>
      </c>
      <c r="R1556" s="19" t="s">
        <v>1544</v>
      </c>
      <c r="S1556" s="19" t="s">
        <v>2401</v>
      </c>
      <c r="T1556" s="19" t="s">
        <v>2402</v>
      </c>
      <c r="U1556" s="19" t="s">
        <v>14230</v>
      </c>
      <c r="V1556" s="19" t="s">
        <v>14231</v>
      </c>
      <c r="W1556" s="19" t="s">
        <v>415</v>
      </c>
      <c r="X1556" s="19" t="s">
        <v>14232</v>
      </c>
      <c r="Y1556" s="19" t="s">
        <v>2571</v>
      </c>
      <c r="Z1556" s="19" t="s">
        <v>2572</v>
      </c>
      <c r="AA1556" s="46">
        <v>110</v>
      </c>
      <c r="AB1556" s="19" t="s">
        <v>588</v>
      </c>
      <c r="AC1556" s="19" t="s">
        <v>333</v>
      </c>
      <c r="AD1556" s="19" t="s">
        <v>4094</v>
      </c>
      <c r="AE1556" s="19" t="s">
        <v>4095</v>
      </c>
      <c r="AF1556" s="19" t="s">
        <v>1554</v>
      </c>
      <c r="AG1556" s="19" t="s">
        <v>4096</v>
      </c>
      <c r="AH1556" s="19" t="s">
        <v>1499</v>
      </c>
      <c r="AI1556" s="19" t="s">
        <v>1500</v>
      </c>
      <c r="AJ1556" s="45">
        <v>0</v>
      </c>
      <c r="AK1556" s="45">
        <v>0</v>
      </c>
      <c r="AL1556" s="19" t="s">
        <v>1501</v>
      </c>
      <c r="AM1556" s="46">
        <v>18545.556</v>
      </c>
      <c r="AN1556" s="46">
        <v>14015.556</v>
      </c>
      <c r="AO1556" s="46">
        <v>4530</v>
      </c>
      <c r="AP1556" s="45">
        <v>120.4</v>
      </c>
      <c r="AQ1556" s="45"/>
      <c r="AR1556" s="45" t="str">
        <f>IFERROR(VLOOKUP(AB1556,'Pedidos marco'!$A$1:$D$10000,4,0)," ")</f>
        <v xml:space="preserve"> </v>
      </c>
      <c r="AS1556" s="45">
        <f t="shared" si="168"/>
        <v>8</v>
      </c>
      <c r="AT1556" s="45" t="str">
        <f t="shared" si="169"/>
        <v>08</v>
      </c>
      <c r="AU1556" s="47">
        <v>14</v>
      </c>
      <c r="AV1556" s="19" t="str">
        <f t="shared" si="170"/>
        <v>04 April</v>
      </c>
      <c r="AW1556" s="19">
        <f t="shared" si="171"/>
        <v>0.43</v>
      </c>
      <c r="AX1556" s="19">
        <f t="shared" si="172"/>
        <v>8.6</v>
      </c>
      <c r="AY1556" s="19" t="e">
        <f>VLOOKUP(AG1556,Cías!$A$1:$E$10000,5,0)</f>
        <v>#N/A</v>
      </c>
      <c r="AZ1556" s="19" t="str">
        <f t="shared" si="173"/>
        <v>1021623</v>
      </c>
      <c r="BA1556" s="19" t="str">
        <f t="shared" si="174"/>
        <v>VILLARREAL HIGUERA FERNANDO SALVADO</v>
      </c>
      <c r="BB1556" s="19" t="e">
        <f>VLOOKUP(AG1556,Cías!$A$1:$E$10000,3,0)</f>
        <v>#N/A</v>
      </c>
      <c r="BC1556" s="19"/>
      <c r="BD1556" s="19"/>
      <c r="BE1556" s="19"/>
      <c r="BF1556" s="19"/>
      <c r="BG1556" s="19"/>
      <c r="BH1556" s="19"/>
      <c r="BI1556" s="19"/>
      <c r="BJ1556" s="19"/>
    </row>
    <row r="1557" spans="1:62" ht="15" x14ac:dyDescent="0.2">
      <c r="A1557" s="19" t="s">
        <v>14238</v>
      </c>
      <c r="B1557" s="19" t="s">
        <v>1479</v>
      </c>
      <c r="C1557" s="43">
        <v>44659</v>
      </c>
      <c r="D1557" s="44">
        <v>0.97013888888888999</v>
      </c>
      <c r="E1557" s="19" t="s">
        <v>14239</v>
      </c>
      <c r="F1557" s="19" t="s">
        <v>14240</v>
      </c>
      <c r="G1557" s="19" t="s">
        <v>14241</v>
      </c>
      <c r="H1557" s="45">
        <v>494.4</v>
      </c>
      <c r="I1557" s="45">
        <v>554.33000000000004</v>
      </c>
      <c r="J1557" s="19" t="s">
        <v>1560</v>
      </c>
      <c r="K1557" s="19" t="s">
        <v>14242</v>
      </c>
      <c r="L1557" s="19" t="s">
        <v>14243</v>
      </c>
      <c r="M1557" s="19" t="s">
        <v>14244</v>
      </c>
      <c r="N1557" s="19" t="s">
        <v>14238</v>
      </c>
      <c r="O1557" s="19" t="s">
        <v>369</v>
      </c>
      <c r="P1557" s="19" t="s">
        <v>370</v>
      </c>
      <c r="Q1557" s="46">
        <v>80</v>
      </c>
      <c r="R1557" s="19" t="s">
        <v>1544</v>
      </c>
      <c r="S1557" s="19" t="s">
        <v>2156</v>
      </c>
      <c r="T1557" s="19" t="s">
        <v>419</v>
      </c>
      <c r="U1557" s="19" t="s">
        <v>2753</v>
      </c>
      <c r="V1557" s="19" t="s">
        <v>2754</v>
      </c>
      <c r="W1557" s="19" t="s">
        <v>415</v>
      </c>
      <c r="X1557" s="19" t="s">
        <v>2755</v>
      </c>
      <c r="Y1557" s="19" t="s">
        <v>2756</v>
      </c>
      <c r="Z1557" s="19" t="s">
        <v>2757</v>
      </c>
      <c r="AA1557" s="46">
        <v>76</v>
      </c>
      <c r="AB1557" s="19" t="s">
        <v>493</v>
      </c>
      <c r="AC1557" s="19" t="s">
        <v>135</v>
      </c>
      <c r="AD1557" s="19" t="s">
        <v>4204</v>
      </c>
      <c r="AE1557" s="19" t="s">
        <v>1481</v>
      </c>
      <c r="AF1557" s="19" t="s">
        <v>1554</v>
      </c>
      <c r="AG1557" s="19" t="s">
        <v>4205</v>
      </c>
      <c r="AH1557" s="19" t="s">
        <v>1499</v>
      </c>
      <c r="AI1557" s="19" t="s">
        <v>1500</v>
      </c>
      <c r="AJ1557" s="45">
        <v>0</v>
      </c>
      <c r="AK1557" s="45">
        <v>0</v>
      </c>
      <c r="AL1557" s="19" t="s">
        <v>1501</v>
      </c>
      <c r="AM1557" s="46">
        <v>8472.7780000000002</v>
      </c>
      <c r="AN1557" s="46">
        <v>4017.7779999999998</v>
      </c>
      <c r="AO1557" s="46">
        <v>4455</v>
      </c>
      <c r="AP1557" s="45">
        <v>28</v>
      </c>
      <c r="AQ1557" s="45"/>
      <c r="AR1557" s="45" t="str">
        <f>IFERROR(VLOOKUP(AB1557,'Pedidos marco'!$A$1:$D$10000,4,0)," ")</f>
        <v xml:space="preserve"> </v>
      </c>
      <c r="AS1557" s="45">
        <f t="shared" si="168"/>
        <v>8</v>
      </c>
      <c r="AT1557" s="45" t="str">
        <f t="shared" si="169"/>
        <v>08</v>
      </c>
      <c r="AU1557" s="47">
        <v>4</v>
      </c>
      <c r="AV1557" s="19" t="str">
        <f t="shared" si="170"/>
        <v>04 April</v>
      </c>
      <c r="AW1557" s="19">
        <f t="shared" si="171"/>
        <v>0.35</v>
      </c>
      <c r="AX1557" s="19">
        <f t="shared" si="172"/>
        <v>7</v>
      </c>
      <c r="AY1557" s="19" t="e">
        <f>VLOOKUP(AG1557,Cías!$A$1:$E$10000,5,0)</f>
        <v>#N/A</v>
      </c>
      <c r="AZ1557" s="19" t="str">
        <f t="shared" si="173"/>
        <v>1020060</v>
      </c>
      <c r="BA1557" s="19" t="str">
        <f t="shared" si="174"/>
        <v>FUERTES RUEDA HUGO BALDOMERO</v>
      </c>
      <c r="BB1557" s="19" t="e">
        <f>VLOOKUP(AG1557,Cías!$A$1:$E$10000,3,0)</f>
        <v>#N/A</v>
      </c>
      <c r="BC1557" s="19"/>
      <c r="BD1557" s="19"/>
      <c r="BE1557" s="19"/>
      <c r="BF1557" s="19"/>
      <c r="BG1557" s="19"/>
      <c r="BH1557" s="19"/>
      <c r="BI1557" s="19"/>
      <c r="BJ1557" s="19"/>
    </row>
    <row r="1558" spans="1:62" ht="15" x14ac:dyDescent="0.2">
      <c r="A1558" s="19" t="s">
        <v>14238</v>
      </c>
      <c r="B1558" s="19" t="s">
        <v>1479</v>
      </c>
      <c r="C1558" s="43">
        <v>44659</v>
      </c>
      <c r="D1558" s="44">
        <v>0.97013888888888999</v>
      </c>
      <c r="E1558" s="19" t="s">
        <v>14245</v>
      </c>
      <c r="F1558" s="19" t="s">
        <v>14246</v>
      </c>
      <c r="G1558" s="19" t="s">
        <v>14247</v>
      </c>
      <c r="H1558" s="45">
        <v>1887.2</v>
      </c>
      <c r="I1558" s="45">
        <v>2115.94</v>
      </c>
      <c r="J1558" s="19" t="s">
        <v>1560</v>
      </c>
      <c r="K1558" s="19" t="s">
        <v>14242</v>
      </c>
      <c r="L1558" s="19" t="s">
        <v>14248</v>
      </c>
      <c r="M1558" s="19" t="s">
        <v>14249</v>
      </c>
      <c r="N1558" s="19" t="s">
        <v>14238</v>
      </c>
      <c r="O1558" s="19" t="s">
        <v>367</v>
      </c>
      <c r="P1558" s="19" t="s">
        <v>368</v>
      </c>
      <c r="Q1558" s="46">
        <v>280</v>
      </c>
      <c r="R1558" s="19" t="s">
        <v>1544</v>
      </c>
      <c r="S1558" s="19" t="s">
        <v>2156</v>
      </c>
      <c r="T1558" s="19" t="s">
        <v>419</v>
      </c>
      <c r="U1558" s="19" t="s">
        <v>2753</v>
      </c>
      <c r="V1558" s="19" t="s">
        <v>2754</v>
      </c>
      <c r="W1558" s="19" t="s">
        <v>415</v>
      </c>
      <c r="X1558" s="19" t="s">
        <v>2755</v>
      </c>
      <c r="Y1558" s="19" t="s">
        <v>2756</v>
      </c>
      <c r="Z1558" s="19" t="s">
        <v>2757</v>
      </c>
      <c r="AA1558" s="46">
        <v>76</v>
      </c>
      <c r="AB1558" s="19" t="s">
        <v>493</v>
      </c>
      <c r="AC1558" s="19" t="s">
        <v>135</v>
      </c>
      <c r="AD1558" s="19" t="s">
        <v>4204</v>
      </c>
      <c r="AE1558" s="19" t="s">
        <v>1481</v>
      </c>
      <c r="AF1558" s="19" t="s">
        <v>1554</v>
      </c>
      <c r="AG1558" s="19" t="s">
        <v>4205</v>
      </c>
      <c r="AH1558" s="19" t="s">
        <v>1499</v>
      </c>
      <c r="AI1558" s="19" t="s">
        <v>1500</v>
      </c>
      <c r="AJ1558" s="45">
        <v>0</v>
      </c>
      <c r="AK1558" s="45">
        <v>0</v>
      </c>
      <c r="AL1558" s="19" t="s">
        <v>1501</v>
      </c>
      <c r="AM1558" s="46">
        <v>18517.222000000002</v>
      </c>
      <c r="AN1558" s="46">
        <v>14062.222</v>
      </c>
      <c r="AO1558" s="46">
        <v>4455</v>
      </c>
      <c r="AP1558" s="45">
        <v>98</v>
      </c>
      <c r="AQ1558" s="45"/>
      <c r="AR1558" s="45" t="str">
        <f>IFERROR(VLOOKUP(AB1558,'Pedidos marco'!$A$1:$D$10000,4,0)," ")</f>
        <v xml:space="preserve"> </v>
      </c>
      <c r="AS1558" s="45">
        <f t="shared" si="168"/>
        <v>8</v>
      </c>
      <c r="AT1558" s="45" t="str">
        <f t="shared" si="169"/>
        <v>08</v>
      </c>
      <c r="AU1558" s="47">
        <v>14</v>
      </c>
      <c r="AV1558" s="19" t="str">
        <f t="shared" si="170"/>
        <v>04 April</v>
      </c>
      <c r="AW1558" s="19">
        <f t="shared" si="171"/>
        <v>0.35</v>
      </c>
      <c r="AX1558" s="19">
        <f t="shared" si="172"/>
        <v>7</v>
      </c>
      <c r="AY1558" s="19" t="e">
        <f>VLOOKUP(AG1558,Cías!$A$1:$E$10000,5,0)</f>
        <v>#N/A</v>
      </c>
      <c r="AZ1558" s="19" t="str">
        <f t="shared" si="173"/>
        <v>1020060</v>
      </c>
      <c r="BA1558" s="19" t="str">
        <f t="shared" si="174"/>
        <v>FUERTES RUEDA HUGO BALDOMERO</v>
      </c>
      <c r="BB1558" s="19" t="e">
        <f>VLOOKUP(AG1558,Cías!$A$1:$E$10000,3,0)</f>
        <v>#N/A</v>
      </c>
      <c r="BC1558" s="19"/>
      <c r="BD1558" s="19"/>
      <c r="BE1558" s="19"/>
      <c r="BF1558" s="19"/>
      <c r="BG1558" s="19"/>
      <c r="BH1558" s="19"/>
      <c r="BI1558" s="19"/>
      <c r="BJ1558" s="19"/>
    </row>
    <row r="1559" spans="1:62" ht="15" x14ac:dyDescent="0.2">
      <c r="A1559" s="19" t="s">
        <v>14250</v>
      </c>
      <c r="B1559" s="19" t="s">
        <v>1479</v>
      </c>
      <c r="C1559" s="43">
        <v>44659</v>
      </c>
      <c r="D1559" s="44">
        <v>0.97222222222221999</v>
      </c>
      <c r="E1559" s="19" t="s">
        <v>14251</v>
      </c>
      <c r="F1559" s="19" t="s">
        <v>1481</v>
      </c>
      <c r="G1559" s="19" t="s">
        <v>1481</v>
      </c>
      <c r="H1559" s="45">
        <v>0</v>
      </c>
      <c r="I1559" s="45">
        <v>0</v>
      </c>
      <c r="J1559" s="19" t="s">
        <v>1482</v>
      </c>
      <c r="K1559" s="19" t="s">
        <v>14252</v>
      </c>
      <c r="L1559" s="19" t="s">
        <v>14253</v>
      </c>
      <c r="M1559" s="19" t="s">
        <v>14254</v>
      </c>
      <c r="N1559" s="19" t="s">
        <v>14250</v>
      </c>
      <c r="O1559" s="19" t="s">
        <v>1603</v>
      </c>
      <c r="P1559" s="19" t="s">
        <v>1604</v>
      </c>
      <c r="Q1559" s="46">
        <v>480</v>
      </c>
      <c r="R1559" s="19" t="s">
        <v>1544</v>
      </c>
      <c r="S1559" s="19" t="s">
        <v>5651</v>
      </c>
      <c r="T1559" s="19" t="s">
        <v>5652</v>
      </c>
      <c r="U1559" s="19" t="s">
        <v>14255</v>
      </c>
      <c r="V1559" s="19" t="s">
        <v>14256</v>
      </c>
      <c r="W1559" s="19" t="s">
        <v>1609</v>
      </c>
      <c r="X1559" s="19" t="s">
        <v>14257</v>
      </c>
      <c r="Y1559" s="19" t="s">
        <v>1611</v>
      </c>
      <c r="Z1559" s="19" t="s">
        <v>1612</v>
      </c>
      <c r="AA1559" s="46">
        <v>486</v>
      </c>
      <c r="AB1559" s="19" t="s">
        <v>488</v>
      </c>
      <c r="AC1559" s="19" t="s">
        <v>125</v>
      </c>
      <c r="AD1559" s="19" t="s">
        <v>5392</v>
      </c>
      <c r="AE1559" s="19" t="s">
        <v>5393</v>
      </c>
      <c r="AF1559" s="19" t="s">
        <v>1719</v>
      </c>
      <c r="AG1559" s="19" t="s">
        <v>5394</v>
      </c>
      <c r="AH1559" s="19" t="s">
        <v>1594</v>
      </c>
      <c r="AI1559" s="19" t="s">
        <v>1595</v>
      </c>
      <c r="AJ1559" s="45">
        <v>0.05</v>
      </c>
      <c r="AK1559" s="45">
        <v>24</v>
      </c>
      <c r="AL1559" s="19" t="s">
        <v>1501</v>
      </c>
      <c r="AM1559" s="46">
        <v>40290</v>
      </c>
      <c r="AN1559" s="46">
        <v>24010</v>
      </c>
      <c r="AO1559" s="46">
        <v>16280</v>
      </c>
      <c r="AP1559" s="45">
        <v>542.4</v>
      </c>
      <c r="AQ1559" s="45"/>
      <c r="AR1559" s="45" t="str">
        <f>IFERROR(VLOOKUP(AB1559,'Pedidos marco'!$A$1:$D$10000,4,0)," ")</f>
        <v xml:space="preserve"> </v>
      </c>
      <c r="AS1559" s="45">
        <f t="shared" si="168"/>
        <v>8</v>
      </c>
      <c r="AT1559" s="45" t="str">
        <f t="shared" si="169"/>
        <v>08</v>
      </c>
      <c r="AU1559" s="47">
        <v>24</v>
      </c>
      <c r="AV1559" s="19" t="str">
        <f t="shared" si="170"/>
        <v>04 April</v>
      </c>
      <c r="AW1559" s="19">
        <f t="shared" si="171"/>
        <v>1.1299999999999999</v>
      </c>
      <c r="AX1559" s="19">
        <f t="shared" si="172"/>
        <v>22.599999999999998</v>
      </c>
      <c r="AY1559" s="19" t="e">
        <f>VLOOKUP(AG1559,Cías!$A$1:$E$10000,5,0)</f>
        <v>#N/A</v>
      </c>
      <c r="AZ1559" s="19" t="str">
        <f t="shared" si="173"/>
        <v>10003431</v>
      </c>
      <c r="BA1559" s="19" t="str">
        <f t="shared" si="174"/>
        <v>FIALLOS ARTEAGA ESTEFANIA CAROLINA</v>
      </c>
      <c r="BB1559" s="19" t="e">
        <f>VLOOKUP(AG1559,Cías!$A$1:$E$10000,3,0)</f>
        <v>#N/A</v>
      </c>
      <c r="BC1559" s="19"/>
      <c r="BD1559" s="19"/>
      <c r="BE1559" s="19"/>
      <c r="BF1559" s="19"/>
      <c r="BG1559" s="19"/>
      <c r="BH1559" s="19"/>
      <c r="BI1559" s="19"/>
      <c r="BJ1559" s="19"/>
    </row>
    <row r="1560" spans="1:62" ht="15" x14ac:dyDescent="0.2">
      <c r="A1560" s="19" t="s">
        <v>14258</v>
      </c>
      <c r="B1560" s="19" t="s">
        <v>1479</v>
      </c>
      <c r="C1560" s="43">
        <v>44659</v>
      </c>
      <c r="D1560" s="44">
        <v>0.97847222222221997</v>
      </c>
      <c r="E1560" s="19" t="s">
        <v>14259</v>
      </c>
      <c r="F1560" s="19" t="s">
        <v>14260</v>
      </c>
      <c r="G1560" s="19" t="s">
        <v>14261</v>
      </c>
      <c r="H1560" s="45">
        <v>271.60000000000002</v>
      </c>
      <c r="I1560" s="45">
        <v>304.52</v>
      </c>
      <c r="J1560" s="19" t="s">
        <v>1560</v>
      </c>
      <c r="K1560" s="19" t="s">
        <v>14262</v>
      </c>
      <c r="L1560" s="19" t="s">
        <v>14263</v>
      </c>
      <c r="M1560" s="19" t="s">
        <v>14264</v>
      </c>
      <c r="N1560" s="19" t="s">
        <v>14258</v>
      </c>
      <c r="O1560" s="19" t="s">
        <v>1641</v>
      </c>
      <c r="P1560" s="19" t="s">
        <v>1642</v>
      </c>
      <c r="Q1560" s="46">
        <v>40</v>
      </c>
      <c r="R1560" s="19" t="s">
        <v>1544</v>
      </c>
      <c r="S1560" s="19" t="s">
        <v>14265</v>
      </c>
      <c r="T1560" s="19" t="s">
        <v>14266</v>
      </c>
      <c r="U1560" s="19" t="s">
        <v>14267</v>
      </c>
      <c r="V1560" s="19" t="s">
        <v>14268</v>
      </c>
      <c r="W1560" s="19" t="s">
        <v>2144</v>
      </c>
      <c r="X1560" s="19" t="s">
        <v>14269</v>
      </c>
      <c r="Y1560" s="19" t="s">
        <v>2146</v>
      </c>
      <c r="Z1560" s="19" t="s">
        <v>2147</v>
      </c>
      <c r="AA1560" s="46">
        <v>388</v>
      </c>
      <c r="AB1560" s="19" t="s">
        <v>536</v>
      </c>
      <c r="AC1560" s="19" t="s">
        <v>224</v>
      </c>
      <c r="AD1560" s="19" t="s">
        <v>5034</v>
      </c>
      <c r="AE1560" s="19" t="s">
        <v>5035</v>
      </c>
      <c r="AF1560" s="19" t="s">
        <v>1554</v>
      </c>
      <c r="AG1560" s="19" t="s">
        <v>5036</v>
      </c>
      <c r="AH1560" s="19" t="s">
        <v>1499</v>
      </c>
      <c r="AI1560" s="19" t="s">
        <v>1500</v>
      </c>
      <c r="AJ1560" s="45">
        <v>0</v>
      </c>
      <c r="AK1560" s="45">
        <v>0</v>
      </c>
      <c r="AL1560" s="19" t="s">
        <v>1501</v>
      </c>
      <c r="AM1560" s="46">
        <v>4956.6670000000004</v>
      </c>
      <c r="AN1560" s="46">
        <v>2000</v>
      </c>
      <c r="AO1560" s="46">
        <v>2956.6669999999999</v>
      </c>
      <c r="AP1560" s="45">
        <v>42.4</v>
      </c>
      <c r="AQ1560" s="45"/>
      <c r="AR1560" s="45" t="str">
        <f>IFERROR(VLOOKUP(AB1560,'Pedidos marco'!$A$1:$D$10000,4,0)," ")</f>
        <v xml:space="preserve"> </v>
      </c>
      <c r="AS1560" s="45">
        <f t="shared" si="168"/>
        <v>8</v>
      </c>
      <c r="AT1560" s="45" t="str">
        <f t="shared" si="169"/>
        <v>08</v>
      </c>
      <c r="AU1560" s="47">
        <v>2</v>
      </c>
      <c r="AV1560" s="19" t="str">
        <f t="shared" si="170"/>
        <v>04 April</v>
      </c>
      <c r="AW1560" s="19">
        <f t="shared" si="171"/>
        <v>1.06</v>
      </c>
      <c r="AX1560" s="19">
        <f t="shared" si="172"/>
        <v>21.2</v>
      </c>
      <c r="AY1560" s="19" t="e">
        <f>VLOOKUP(AG1560,Cías!$A$1:$E$10000,5,0)</f>
        <v>#N/A</v>
      </c>
      <c r="AZ1560" s="19" t="str">
        <f t="shared" si="173"/>
        <v>1014339</v>
      </c>
      <c r="BA1560" s="19" t="str">
        <f t="shared" si="174"/>
        <v>NICOLALDE FLORES MILTON FABIAN</v>
      </c>
      <c r="BB1560" s="19" t="e">
        <f>VLOOKUP(AG1560,Cías!$A$1:$E$10000,3,0)</f>
        <v>#N/A</v>
      </c>
      <c r="BC1560" s="19"/>
      <c r="BD1560" s="19"/>
      <c r="BE1560" s="19"/>
      <c r="BF1560" s="19"/>
      <c r="BG1560" s="19"/>
      <c r="BH1560" s="19"/>
      <c r="BI1560" s="19"/>
      <c r="BJ1560" s="19"/>
    </row>
    <row r="1561" spans="1:62" ht="15" x14ac:dyDescent="0.2">
      <c r="A1561" s="19" t="s">
        <v>14258</v>
      </c>
      <c r="B1561" s="19" t="s">
        <v>1479</v>
      </c>
      <c r="C1561" s="43">
        <v>44659</v>
      </c>
      <c r="D1561" s="44">
        <v>0.97847222222221997</v>
      </c>
      <c r="E1561" s="19" t="s">
        <v>14270</v>
      </c>
      <c r="F1561" s="19" t="s">
        <v>14271</v>
      </c>
      <c r="G1561" s="19" t="s">
        <v>14272</v>
      </c>
      <c r="H1561" s="45">
        <v>1312.02</v>
      </c>
      <c r="I1561" s="45">
        <v>1471.04</v>
      </c>
      <c r="J1561" s="19" t="s">
        <v>1560</v>
      </c>
      <c r="K1561" s="19" t="s">
        <v>14273</v>
      </c>
      <c r="L1561" s="19" t="s">
        <v>14274</v>
      </c>
      <c r="M1561" s="19" t="s">
        <v>14275</v>
      </c>
      <c r="N1561" s="19" t="s">
        <v>14258</v>
      </c>
      <c r="O1561" s="19" t="s">
        <v>1641</v>
      </c>
      <c r="P1561" s="19" t="s">
        <v>1642</v>
      </c>
      <c r="Q1561" s="46">
        <v>200</v>
      </c>
      <c r="R1561" s="19" t="s">
        <v>1544</v>
      </c>
      <c r="S1561" s="19" t="s">
        <v>2418</v>
      </c>
      <c r="T1561" s="19" t="s">
        <v>2419</v>
      </c>
      <c r="U1561" s="19" t="s">
        <v>2420</v>
      </c>
      <c r="V1561" s="19" t="s">
        <v>2421</v>
      </c>
      <c r="W1561" s="19" t="s">
        <v>2144</v>
      </c>
      <c r="X1561" s="19" t="s">
        <v>2422</v>
      </c>
      <c r="Y1561" s="19" t="s">
        <v>2146</v>
      </c>
      <c r="Z1561" s="19" t="s">
        <v>2147</v>
      </c>
      <c r="AA1561" s="46">
        <v>388</v>
      </c>
      <c r="AB1561" s="19" t="s">
        <v>536</v>
      </c>
      <c r="AC1561" s="19" t="s">
        <v>224</v>
      </c>
      <c r="AD1561" s="19" t="s">
        <v>5034</v>
      </c>
      <c r="AE1561" s="19" t="s">
        <v>5035</v>
      </c>
      <c r="AF1561" s="19" t="s">
        <v>1554</v>
      </c>
      <c r="AG1561" s="19" t="s">
        <v>5036</v>
      </c>
      <c r="AH1561" s="19" t="s">
        <v>1499</v>
      </c>
      <c r="AI1561" s="19" t="s">
        <v>1500</v>
      </c>
      <c r="AJ1561" s="45">
        <v>0</v>
      </c>
      <c r="AK1561" s="45">
        <v>0</v>
      </c>
      <c r="AL1561" s="19" t="s">
        <v>1501</v>
      </c>
      <c r="AM1561" s="46">
        <v>12956.666999999999</v>
      </c>
      <c r="AN1561" s="46">
        <v>10000</v>
      </c>
      <c r="AO1561" s="46">
        <v>2956.6669999999999</v>
      </c>
      <c r="AP1561" s="45">
        <v>212</v>
      </c>
      <c r="AQ1561" s="45"/>
      <c r="AR1561" s="45" t="str">
        <f>IFERROR(VLOOKUP(AB1561,'Pedidos marco'!$A$1:$D$10000,4,0)," ")</f>
        <v xml:space="preserve"> </v>
      </c>
      <c r="AS1561" s="45">
        <f t="shared" si="168"/>
        <v>8</v>
      </c>
      <c r="AT1561" s="45" t="str">
        <f t="shared" si="169"/>
        <v>08</v>
      </c>
      <c r="AU1561" s="47">
        <v>10</v>
      </c>
      <c r="AV1561" s="19" t="str">
        <f t="shared" si="170"/>
        <v>04 April</v>
      </c>
      <c r="AW1561" s="19">
        <f t="shared" si="171"/>
        <v>1.06</v>
      </c>
      <c r="AX1561" s="19">
        <f t="shared" si="172"/>
        <v>21.2</v>
      </c>
      <c r="AY1561" s="19" t="e">
        <f>VLOOKUP(AG1561,Cías!$A$1:$E$10000,5,0)</f>
        <v>#N/A</v>
      </c>
      <c r="AZ1561" s="19" t="str">
        <f t="shared" si="173"/>
        <v>1014339</v>
      </c>
      <c r="BA1561" s="19" t="str">
        <f t="shared" si="174"/>
        <v>NICOLALDE FLORES MILTON FABIAN</v>
      </c>
      <c r="BB1561" s="19" t="e">
        <f>VLOOKUP(AG1561,Cías!$A$1:$E$10000,3,0)</f>
        <v>#N/A</v>
      </c>
      <c r="BC1561" s="19"/>
      <c r="BD1561" s="19"/>
      <c r="BE1561" s="19"/>
      <c r="BF1561" s="19"/>
      <c r="BG1561" s="19"/>
      <c r="BH1561" s="19"/>
      <c r="BI1561" s="19"/>
      <c r="BJ1561" s="19"/>
    </row>
    <row r="1562" spans="1:62" ht="15" x14ac:dyDescent="0.2">
      <c r="A1562" s="19" t="s">
        <v>14258</v>
      </c>
      <c r="B1562" s="19" t="s">
        <v>1479</v>
      </c>
      <c r="C1562" s="43">
        <v>44659</v>
      </c>
      <c r="D1562" s="44">
        <v>0.97847222222221997</v>
      </c>
      <c r="E1562" s="19" t="s">
        <v>14276</v>
      </c>
      <c r="F1562" s="19" t="s">
        <v>14277</v>
      </c>
      <c r="G1562" s="19" t="s">
        <v>14278</v>
      </c>
      <c r="H1562" s="45">
        <v>848.4</v>
      </c>
      <c r="I1562" s="45">
        <v>951.23</v>
      </c>
      <c r="J1562" s="19" t="s">
        <v>1560</v>
      </c>
      <c r="K1562" s="19" t="s">
        <v>14262</v>
      </c>
      <c r="L1562" s="19" t="s">
        <v>14279</v>
      </c>
      <c r="M1562" s="19" t="s">
        <v>14280</v>
      </c>
      <c r="N1562" s="19" t="s">
        <v>14258</v>
      </c>
      <c r="O1562" s="19" t="s">
        <v>1603</v>
      </c>
      <c r="P1562" s="19" t="s">
        <v>1604</v>
      </c>
      <c r="Q1562" s="46">
        <v>120</v>
      </c>
      <c r="R1562" s="19" t="s">
        <v>1544</v>
      </c>
      <c r="S1562" s="19" t="s">
        <v>14265</v>
      </c>
      <c r="T1562" s="19" t="s">
        <v>14266</v>
      </c>
      <c r="U1562" s="19" t="s">
        <v>14267</v>
      </c>
      <c r="V1562" s="19" t="s">
        <v>14268</v>
      </c>
      <c r="W1562" s="19" t="s">
        <v>2144</v>
      </c>
      <c r="X1562" s="19" t="s">
        <v>14269</v>
      </c>
      <c r="Y1562" s="19" t="s">
        <v>2146</v>
      </c>
      <c r="Z1562" s="19" t="s">
        <v>2147</v>
      </c>
      <c r="AA1562" s="46">
        <v>388</v>
      </c>
      <c r="AB1562" s="19" t="s">
        <v>536</v>
      </c>
      <c r="AC1562" s="19" t="s">
        <v>224</v>
      </c>
      <c r="AD1562" s="19" t="s">
        <v>5034</v>
      </c>
      <c r="AE1562" s="19" t="s">
        <v>5035</v>
      </c>
      <c r="AF1562" s="19" t="s">
        <v>1554</v>
      </c>
      <c r="AG1562" s="19" t="s">
        <v>5036</v>
      </c>
      <c r="AH1562" s="19" t="s">
        <v>1499</v>
      </c>
      <c r="AI1562" s="19" t="s">
        <v>1500</v>
      </c>
      <c r="AJ1562" s="45">
        <v>0</v>
      </c>
      <c r="AK1562" s="45">
        <v>0</v>
      </c>
      <c r="AL1562" s="19" t="s">
        <v>1501</v>
      </c>
      <c r="AM1562" s="46">
        <v>8956.6669999999995</v>
      </c>
      <c r="AN1562" s="46">
        <v>6000</v>
      </c>
      <c r="AO1562" s="46">
        <v>2956.6669999999999</v>
      </c>
      <c r="AP1562" s="45">
        <v>127.2</v>
      </c>
      <c r="AQ1562" s="45"/>
      <c r="AR1562" s="45" t="str">
        <f>IFERROR(VLOOKUP(AB1562,'Pedidos marco'!$A$1:$D$10000,4,0)," ")</f>
        <v xml:space="preserve"> </v>
      </c>
      <c r="AS1562" s="45">
        <f t="shared" si="168"/>
        <v>8</v>
      </c>
      <c r="AT1562" s="45" t="str">
        <f t="shared" si="169"/>
        <v>08</v>
      </c>
      <c r="AU1562" s="47">
        <v>6</v>
      </c>
      <c r="AV1562" s="19" t="str">
        <f t="shared" si="170"/>
        <v>04 April</v>
      </c>
      <c r="AW1562" s="19">
        <f t="shared" si="171"/>
        <v>1.06</v>
      </c>
      <c r="AX1562" s="19">
        <f t="shared" si="172"/>
        <v>21.2</v>
      </c>
      <c r="AY1562" s="19" t="e">
        <f>VLOOKUP(AG1562,Cías!$A$1:$E$10000,5,0)</f>
        <v>#N/A</v>
      </c>
      <c r="AZ1562" s="19" t="str">
        <f t="shared" si="173"/>
        <v>1014339</v>
      </c>
      <c r="BA1562" s="19" t="str">
        <f t="shared" si="174"/>
        <v>NICOLALDE FLORES MILTON FABIAN</v>
      </c>
      <c r="BB1562" s="19" t="e">
        <f>VLOOKUP(AG1562,Cías!$A$1:$E$10000,3,0)</f>
        <v>#N/A</v>
      </c>
      <c r="BC1562" s="19"/>
      <c r="BD1562" s="19"/>
      <c r="BE1562" s="19"/>
      <c r="BF1562" s="19"/>
      <c r="BG1562" s="19"/>
      <c r="BH1562" s="19"/>
      <c r="BI1562" s="19"/>
      <c r="BJ1562" s="19"/>
    </row>
    <row r="1563" spans="1:62" ht="15" x14ac:dyDescent="0.2">
      <c r="A1563" s="19" t="s">
        <v>14281</v>
      </c>
      <c r="B1563" s="19" t="s">
        <v>1479</v>
      </c>
      <c r="C1563" s="43">
        <v>44659</v>
      </c>
      <c r="D1563" s="44">
        <v>0.98333333333332995</v>
      </c>
      <c r="E1563" s="19" t="s">
        <v>14282</v>
      </c>
      <c r="F1563" s="19" t="s">
        <v>1481</v>
      </c>
      <c r="G1563" s="19" t="s">
        <v>1481</v>
      </c>
      <c r="H1563" s="45">
        <v>0</v>
      </c>
      <c r="I1563" s="45">
        <v>0</v>
      </c>
      <c r="J1563" s="19" t="s">
        <v>1482</v>
      </c>
      <c r="K1563" s="19" t="s">
        <v>14252</v>
      </c>
      <c r="L1563" s="19" t="s">
        <v>14283</v>
      </c>
      <c r="M1563" s="19" t="s">
        <v>14284</v>
      </c>
      <c r="N1563" s="19" t="s">
        <v>14281</v>
      </c>
      <c r="O1563" s="19" t="s">
        <v>1641</v>
      </c>
      <c r="P1563" s="19" t="s">
        <v>1642</v>
      </c>
      <c r="Q1563" s="46">
        <v>480</v>
      </c>
      <c r="R1563" s="19" t="s">
        <v>1544</v>
      </c>
      <c r="S1563" s="19" t="s">
        <v>5651</v>
      </c>
      <c r="T1563" s="19" t="s">
        <v>5652</v>
      </c>
      <c r="U1563" s="19" t="s">
        <v>14255</v>
      </c>
      <c r="V1563" s="19" t="s">
        <v>14256</v>
      </c>
      <c r="W1563" s="19" t="s">
        <v>1609</v>
      </c>
      <c r="X1563" s="19" t="s">
        <v>14257</v>
      </c>
      <c r="Y1563" s="19" t="s">
        <v>1611</v>
      </c>
      <c r="Z1563" s="19" t="s">
        <v>1612</v>
      </c>
      <c r="AA1563" s="46">
        <v>486</v>
      </c>
      <c r="AB1563" s="19" t="s">
        <v>1419</v>
      </c>
      <c r="AC1563" s="19" t="s">
        <v>1390</v>
      </c>
      <c r="AD1563" s="19" t="s">
        <v>2481</v>
      </c>
      <c r="AE1563" s="19" t="s">
        <v>2482</v>
      </c>
      <c r="AF1563" s="19" t="s">
        <v>1719</v>
      </c>
      <c r="AG1563" s="19" t="s">
        <v>2483</v>
      </c>
      <c r="AH1563" s="19" t="s">
        <v>1594</v>
      </c>
      <c r="AI1563" s="19" t="s">
        <v>1595</v>
      </c>
      <c r="AJ1563" s="45">
        <v>0.05</v>
      </c>
      <c r="AK1563" s="45">
        <v>24</v>
      </c>
      <c r="AL1563" s="19" t="s">
        <v>1501</v>
      </c>
      <c r="AM1563" s="46">
        <v>40610</v>
      </c>
      <c r="AN1563" s="46">
        <v>24030</v>
      </c>
      <c r="AO1563" s="46">
        <v>16580</v>
      </c>
      <c r="AP1563" s="45">
        <v>542.4</v>
      </c>
      <c r="AQ1563" s="45"/>
      <c r="AR1563" s="45" t="str">
        <f>IFERROR(VLOOKUP(AB1563,'Pedidos marco'!$A$1:$D$10000,4,0)," ")</f>
        <v xml:space="preserve"> </v>
      </c>
      <c r="AS1563" s="45">
        <f t="shared" si="168"/>
        <v>8</v>
      </c>
      <c r="AT1563" s="45" t="str">
        <f t="shared" si="169"/>
        <v>08</v>
      </c>
      <c r="AU1563" s="47">
        <v>24</v>
      </c>
      <c r="AV1563" s="19" t="str">
        <f t="shared" si="170"/>
        <v>04 April</v>
      </c>
      <c r="AW1563" s="19">
        <f t="shared" si="171"/>
        <v>1.1299999999999999</v>
      </c>
      <c r="AX1563" s="19">
        <f t="shared" si="172"/>
        <v>22.599999999999998</v>
      </c>
      <c r="AY1563" s="19" t="e">
        <f>VLOOKUP(AG1563,Cías!$A$1:$E$10000,5,0)</f>
        <v>#N/A</v>
      </c>
      <c r="AZ1563" s="19" t="str">
        <f t="shared" si="173"/>
        <v>10007064</v>
      </c>
      <c r="BA1563" s="19" t="str">
        <f t="shared" si="174"/>
        <v>GUERRERO HUALPA WILSON GILBERTO</v>
      </c>
      <c r="BB1563" s="19" t="e">
        <f>VLOOKUP(AG1563,Cías!$A$1:$E$10000,3,0)</f>
        <v>#N/A</v>
      </c>
      <c r="BC1563" s="19"/>
      <c r="BD1563" s="19"/>
      <c r="BE1563" s="19"/>
      <c r="BF1563" s="19"/>
      <c r="BG1563" s="19"/>
      <c r="BH1563" s="19"/>
      <c r="BI1563" s="19"/>
      <c r="BJ1563" s="19"/>
    </row>
    <row r="1564" spans="1:62" ht="15" x14ac:dyDescent="0.2">
      <c r="A1564" s="19" t="s">
        <v>14285</v>
      </c>
      <c r="B1564" s="19" t="s">
        <v>1479</v>
      </c>
      <c r="C1564" s="43">
        <v>44659</v>
      </c>
      <c r="D1564" s="44">
        <v>0.99097222222222003</v>
      </c>
      <c r="E1564" s="19" t="s">
        <v>14286</v>
      </c>
      <c r="F1564" s="19" t="s">
        <v>14287</v>
      </c>
      <c r="G1564" s="19" t="s">
        <v>14288</v>
      </c>
      <c r="H1564" s="45">
        <v>4332.8</v>
      </c>
      <c r="I1564" s="45">
        <v>4857.97</v>
      </c>
      <c r="J1564" s="19" t="s">
        <v>1560</v>
      </c>
      <c r="K1564" s="19" t="s">
        <v>14289</v>
      </c>
      <c r="L1564" s="19" t="s">
        <v>14290</v>
      </c>
      <c r="M1564" s="19" t="s">
        <v>14291</v>
      </c>
      <c r="N1564" s="19" t="s">
        <v>14285</v>
      </c>
      <c r="O1564" s="19" t="s">
        <v>371</v>
      </c>
      <c r="P1564" s="19" t="s">
        <v>372</v>
      </c>
      <c r="Q1564" s="46">
        <v>640</v>
      </c>
      <c r="R1564" s="19" t="s">
        <v>1544</v>
      </c>
      <c r="S1564" s="19" t="s">
        <v>2401</v>
      </c>
      <c r="T1564" s="19" t="s">
        <v>2402</v>
      </c>
      <c r="U1564" s="19" t="s">
        <v>3280</v>
      </c>
      <c r="V1564" s="19" t="s">
        <v>3281</v>
      </c>
      <c r="W1564" s="19" t="s">
        <v>415</v>
      </c>
      <c r="X1564" s="19" t="s">
        <v>3282</v>
      </c>
      <c r="Y1564" s="19" t="s">
        <v>2571</v>
      </c>
      <c r="Z1564" s="19" t="s">
        <v>2572</v>
      </c>
      <c r="AA1564" s="46">
        <v>110</v>
      </c>
      <c r="AB1564" s="19" t="s">
        <v>502</v>
      </c>
      <c r="AC1564" s="19" t="s">
        <v>153</v>
      </c>
      <c r="AD1564" s="19" t="s">
        <v>5236</v>
      </c>
      <c r="AE1564" s="19" t="s">
        <v>5237</v>
      </c>
      <c r="AF1564" s="19" t="s">
        <v>1592</v>
      </c>
      <c r="AG1564" s="19" t="s">
        <v>5238</v>
      </c>
      <c r="AH1564" s="19" t="s">
        <v>1594</v>
      </c>
      <c r="AI1564" s="19" t="s">
        <v>1595</v>
      </c>
      <c r="AJ1564" s="45">
        <v>0.05</v>
      </c>
      <c r="AK1564" s="45">
        <v>32</v>
      </c>
      <c r="AL1564" s="19" t="s">
        <v>1501</v>
      </c>
      <c r="AM1564" s="46">
        <v>49780</v>
      </c>
      <c r="AN1564" s="46">
        <v>32060</v>
      </c>
      <c r="AO1564" s="46">
        <v>17720</v>
      </c>
      <c r="AP1564" s="45">
        <v>275.2</v>
      </c>
      <c r="AQ1564" s="45"/>
      <c r="AR1564" s="45" t="str">
        <f>IFERROR(VLOOKUP(AB1564,'Pedidos marco'!$A$1:$D$10000,4,0)," ")</f>
        <v xml:space="preserve"> </v>
      </c>
      <c r="AS1564" s="45">
        <f t="shared" si="168"/>
        <v>8</v>
      </c>
      <c r="AT1564" s="45" t="str">
        <f t="shared" si="169"/>
        <v>08</v>
      </c>
      <c r="AU1564" s="47">
        <v>32</v>
      </c>
      <c r="AV1564" s="19" t="str">
        <f t="shared" si="170"/>
        <v>04 April</v>
      </c>
      <c r="AW1564" s="19">
        <f t="shared" si="171"/>
        <v>0.43</v>
      </c>
      <c r="AX1564" s="19">
        <f t="shared" si="172"/>
        <v>8.6</v>
      </c>
      <c r="AY1564" s="19" t="e">
        <f>VLOOKUP(AG1564,Cías!$A$1:$E$10000,5,0)</f>
        <v>#N/A</v>
      </c>
      <c r="AZ1564" s="19" t="str">
        <f t="shared" si="173"/>
        <v>1013882</v>
      </c>
      <c r="BA1564" s="19" t="str">
        <f t="shared" si="174"/>
        <v>GUERRERO ANDRADE EDUARDO MARCELO</v>
      </c>
      <c r="BB1564" s="19" t="e">
        <f>VLOOKUP(AG1564,Cías!$A$1:$E$10000,3,0)</f>
        <v>#N/A</v>
      </c>
      <c r="BC1564" s="19"/>
      <c r="BD1564" s="19"/>
      <c r="BE1564" s="19"/>
      <c r="BF1564" s="19"/>
      <c r="BG1564" s="19"/>
      <c r="BH1564" s="19"/>
      <c r="BI1564" s="19"/>
      <c r="BJ1564" s="19"/>
    </row>
    <row r="1565" spans="1:62" ht="15" x14ac:dyDescent="0.2">
      <c r="A1565" s="19" t="s">
        <v>14292</v>
      </c>
      <c r="B1565" s="19" t="s">
        <v>1479</v>
      </c>
      <c r="C1565" s="43">
        <v>44659</v>
      </c>
      <c r="D1565" s="44">
        <v>0.99236111111111003</v>
      </c>
      <c r="E1565" s="19" t="s">
        <v>14293</v>
      </c>
      <c r="F1565" s="19" t="s">
        <v>14294</v>
      </c>
      <c r="G1565" s="19" t="s">
        <v>14295</v>
      </c>
      <c r="H1565" s="45">
        <v>4362.6000000000004</v>
      </c>
      <c r="I1565" s="45">
        <v>4891.37</v>
      </c>
      <c r="J1565" s="19" t="s">
        <v>1560</v>
      </c>
      <c r="K1565" s="19" t="s">
        <v>14296</v>
      </c>
      <c r="L1565" s="19" t="s">
        <v>14297</v>
      </c>
      <c r="M1565" s="19" t="s">
        <v>14298</v>
      </c>
      <c r="N1565" s="19" t="s">
        <v>14292</v>
      </c>
      <c r="O1565" s="19" t="s">
        <v>1641</v>
      </c>
      <c r="P1565" s="19" t="s">
        <v>1642</v>
      </c>
      <c r="Q1565" s="46">
        <v>660</v>
      </c>
      <c r="R1565" s="19" t="s">
        <v>1544</v>
      </c>
      <c r="S1565" s="19" t="s">
        <v>2631</v>
      </c>
      <c r="T1565" s="19" t="s">
        <v>2632</v>
      </c>
      <c r="U1565" s="19" t="s">
        <v>2633</v>
      </c>
      <c r="V1565" s="19" t="s">
        <v>2634</v>
      </c>
      <c r="W1565" s="19" t="s">
        <v>2635</v>
      </c>
      <c r="X1565" s="19" t="s">
        <v>2636</v>
      </c>
      <c r="Y1565" s="19" t="s">
        <v>2637</v>
      </c>
      <c r="Z1565" s="19" t="s">
        <v>2638</v>
      </c>
      <c r="AA1565" s="46">
        <v>506</v>
      </c>
      <c r="AB1565" s="19" t="s">
        <v>431</v>
      </c>
      <c r="AC1565" s="19" t="s">
        <v>10</v>
      </c>
      <c r="AD1565" s="19" t="s">
        <v>2639</v>
      </c>
      <c r="AE1565" s="19" t="s">
        <v>1481</v>
      </c>
      <c r="AF1565" s="19" t="s">
        <v>1592</v>
      </c>
      <c r="AG1565" s="19" t="s">
        <v>2640</v>
      </c>
      <c r="AH1565" s="19" t="s">
        <v>1499</v>
      </c>
      <c r="AI1565" s="19" t="s">
        <v>1500</v>
      </c>
      <c r="AJ1565" s="45">
        <v>0</v>
      </c>
      <c r="AK1565" s="45">
        <v>0</v>
      </c>
      <c r="AL1565" s="19" t="s">
        <v>1501</v>
      </c>
      <c r="AM1565" s="46">
        <v>52170</v>
      </c>
      <c r="AN1565" s="46">
        <v>33060</v>
      </c>
      <c r="AO1565" s="46">
        <v>19110</v>
      </c>
      <c r="AP1565" s="45">
        <v>996.6</v>
      </c>
      <c r="AQ1565" s="45"/>
      <c r="AR1565" s="45" t="str">
        <f>IFERROR(VLOOKUP(AB1565,'Pedidos marco'!$A$1:$D$10000,4,0)," ")</f>
        <v xml:space="preserve"> </v>
      </c>
      <c r="AS1565" s="45">
        <f t="shared" si="168"/>
        <v>8</v>
      </c>
      <c r="AT1565" s="45" t="str">
        <f t="shared" si="169"/>
        <v>08</v>
      </c>
      <c r="AU1565" s="47">
        <v>33</v>
      </c>
      <c r="AV1565" s="19" t="str">
        <f t="shared" si="170"/>
        <v>04 April</v>
      </c>
      <c r="AW1565" s="19">
        <f t="shared" si="171"/>
        <v>1.51</v>
      </c>
      <c r="AX1565" s="19">
        <f t="shared" si="172"/>
        <v>30.2</v>
      </c>
      <c r="AY1565" s="19" t="e">
        <f>VLOOKUP(AG1565,Cías!$A$1:$E$10000,5,0)</f>
        <v>#N/A</v>
      </c>
      <c r="AZ1565" s="19" t="str">
        <f t="shared" si="173"/>
        <v>1024814</v>
      </c>
      <c r="BA1565" s="19" t="str">
        <f t="shared" si="174"/>
        <v>ALEJANDRO CEVALLOS ELIJIO GERMAN</v>
      </c>
      <c r="BB1565" s="19" t="e">
        <f>VLOOKUP(AG1565,Cías!$A$1:$E$10000,3,0)</f>
        <v>#N/A</v>
      </c>
      <c r="BC1565" s="19"/>
      <c r="BD1565" s="19"/>
      <c r="BE1565" s="19"/>
      <c r="BF1565" s="19"/>
      <c r="BG1565" s="19"/>
      <c r="BH1565" s="19"/>
      <c r="BI1565" s="19"/>
      <c r="BJ1565" s="19"/>
    </row>
    <row r="1566" spans="1:62" ht="15" x14ac:dyDescent="0.2">
      <c r="A1566" s="19" t="s">
        <v>14299</v>
      </c>
      <c r="B1566" s="19" t="s">
        <v>1479</v>
      </c>
      <c r="C1566" s="43">
        <v>44660</v>
      </c>
      <c r="D1566" s="44">
        <v>2.7777777777800001E-3</v>
      </c>
      <c r="E1566" s="19" t="s">
        <v>14300</v>
      </c>
      <c r="F1566" s="19" t="s">
        <v>1481</v>
      </c>
      <c r="G1566" s="19" t="s">
        <v>1481</v>
      </c>
      <c r="H1566" s="45">
        <v>0</v>
      </c>
      <c r="I1566" s="45">
        <v>0</v>
      </c>
      <c r="J1566" s="19" t="s">
        <v>1482</v>
      </c>
      <c r="K1566" s="19" t="s">
        <v>14301</v>
      </c>
      <c r="L1566" s="19" t="s">
        <v>14302</v>
      </c>
      <c r="M1566" s="19" t="s">
        <v>14303</v>
      </c>
      <c r="N1566" s="19" t="s">
        <v>14299</v>
      </c>
      <c r="O1566" s="19" t="s">
        <v>1486</v>
      </c>
      <c r="P1566" s="19" t="s">
        <v>1487</v>
      </c>
      <c r="Q1566" s="46">
        <v>30.35</v>
      </c>
      <c r="R1566" s="19" t="s">
        <v>1488</v>
      </c>
      <c r="S1566" s="19" t="s">
        <v>1489</v>
      </c>
      <c r="T1566" s="19" t="s">
        <v>418</v>
      </c>
      <c r="U1566" s="19" t="s">
        <v>1490</v>
      </c>
      <c r="V1566" s="19" t="s">
        <v>1491</v>
      </c>
      <c r="W1566" s="19" t="s">
        <v>1492</v>
      </c>
      <c r="X1566" s="19" t="s">
        <v>1493</v>
      </c>
      <c r="Y1566" s="19" t="s">
        <v>1494</v>
      </c>
      <c r="Z1566" s="19" t="s">
        <v>1495</v>
      </c>
      <c r="AA1566" s="46">
        <v>247</v>
      </c>
      <c r="AB1566" s="19" t="s">
        <v>432</v>
      </c>
      <c r="AC1566" s="19" t="s">
        <v>12</v>
      </c>
      <c r="AD1566" s="19" t="s">
        <v>1496</v>
      </c>
      <c r="AE1566" s="19" t="s">
        <v>1481</v>
      </c>
      <c r="AF1566" s="19" t="s">
        <v>1497</v>
      </c>
      <c r="AG1566" s="19" t="s">
        <v>1498</v>
      </c>
      <c r="AH1566" s="19" t="s">
        <v>1499</v>
      </c>
      <c r="AI1566" s="19" t="s">
        <v>1500</v>
      </c>
      <c r="AJ1566" s="45">
        <v>0</v>
      </c>
      <c r="AK1566" s="45">
        <v>0</v>
      </c>
      <c r="AL1566" s="19" t="s">
        <v>1501</v>
      </c>
      <c r="AM1566" s="46">
        <v>49450</v>
      </c>
      <c r="AN1566" s="46">
        <v>30350</v>
      </c>
      <c r="AO1566" s="46">
        <v>19100</v>
      </c>
      <c r="AP1566" s="45">
        <v>614.59</v>
      </c>
      <c r="AQ1566" s="45"/>
      <c r="AR1566" s="45" t="str">
        <f>IFERROR(VLOOKUP(AB1566,'Pedidos marco'!$A$1:$D$10000,4,0)," ")</f>
        <v xml:space="preserve"> </v>
      </c>
      <c r="AS1566" s="45">
        <f t="shared" si="168"/>
        <v>9</v>
      </c>
      <c r="AT1566" s="45" t="str">
        <f t="shared" si="169"/>
        <v>09</v>
      </c>
      <c r="AU1566" s="47">
        <v>30.35</v>
      </c>
      <c r="AV1566" s="19" t="str">
        <f t="shared" si="170"/>
        <v>04 April</v>
      </c>
      <c r="AW1566" s="19">
        <f t="shared" si="171"/>
        <v>20.2500823723229</v>
      </c>
      <c r="AX1566" s="19">
        <f t="shared" si="172"/>
        <v>20.2500823723229</v>
      </c>
      <c r="AY1566" s="19" t="e">
        <f>VLOOKUP(AG1566,Cías!$A$1:$E$10000,5,0)</f>
        <v>#N/A</v>
      </c>
      <c r="AZ1566" s="19" t="str">
        <f t="shared" si="173"/>
        <v>1013966</v>
      </c>
      <c r="BA1566" s="19" t="str">
        <f t="shared" si="174"/>
        <v>ALMEIDA CHICAIZA MIGUEL ANGEL</v>
      </c>
      <c r="BB1566" s="19" t="e">
        <f>VLOOKUP(AG1566,Cías!$A$1:$E$10000,3,0)</f>
        <v>#N/A</v>
      </c>
      <c r="BC1566" s="19"/>
      <c r="BD1566" s="19"/>
      <c r="BE1566" s="19"/>
      <c r="BF1566" s="19"/>
      <c r="BG1566" s="19"/>
      <c r="BH1566" s="19"/>
      <c r="BI1566" s="19"/>
      <c r="BJ1566" s="19"/>
    </row>
    <row r="1567" spans="1:62" ht="15" x14ac:dyDescent="0.2">
      <c r="A1567" s="19" t="s">
        <v>14304</v>
      </c>
      <c r="B1567" s="19" t="s">
        <v>1479</v>
      </c>
      <c r="C1567" s="43">
        <v>44660</v>
      </c>
      <c r="D1567" s="44">
        <v>0.22152777777777999</v>
      </c>
      <c r="E1567" s="19" t="s">
        <v>14305</v>
      </c>
      <c r="F1567" s="19" t="s">
        <v>1481</v>
      </c>
      <c r="G1567" s="19" t="s">
        <v>1481</v>
      </c>
      <c r="H1567" s="45">
        <v>0</v>
      </c>
      <c r="I1567" s="45">
        <v>0</v>
      </c>
      <c r="J1567" s="19" t="s">
        <v>1482</v>
      </c>
      <c r="K1567" s="19" t="s">
        <v>14252</v>
      </c>
      <c r="L1567" s="19" t="s">
        <v>14306</v>
      </c>
      <c r="M1567" s="19" t="s">
        <v>14307</v>
      </c>
      <c r="N1567" s="19" t="s">
        <v>14304</v>
      </c>
      <c r="O1567" s="19" t="s">
        <v>1641</v>
      </c>
      <c r="P1567" s="19" t="s">
        <v>1642</v>
      </c>
      <c r="Q1567" s="46">
        <v>480</v>
      </c>
      <c r="R1567" s="19" t="s">
        <v>1544</v>
      </c>
      <c r="S1567" s="19" t="s">
        <v>5651</v>
      </c>
      <c r="T1567" s="19" t="s">
        <v>5652</v>
      </c>
      <c r="U1567" s="19" t="s">
        <v>14255</v>
      </c>
      <c r="V1567" s="19" t="s">
        <v>14256</v>
      </c>
      <c r="W1567" s="19" t="s">
        <v>1609</v>
      </c>
      <c r="X1567" s="19" t="s">
        <v>14257</v>
      </c>
      <c r="Y1567" s="19" t="s">
        <v>1611</v>
      </c>
      <c r="Z1567" s="19" t="s">
        <v>1612</v>
      </c>
      <c r="AA1567" s="46">
        <v>486</v>
      </c>
      <c r="AB1567" s="19" t="s">
        <v>430</v>
      </c>
      <c r="AC1567" s="19" t="s">
        <v>8</v>
      </c>
      <c r="AD1567" s="19" t="s">
        <v>2823</v>
      </c>
      <c r="AE1567" s="19" t="s">
        <v>2824</v>
      </c>
      <c r="AF1567" s="19" t="s">
        <v>1719</v>
      </c>
      <c r="AG1567" s="19" t="s">
        <v>2825</v>
      </c>
      <c r="AH1567" s="19" t="s">
        <v>1594</v>
      </c>
      <c r="AI1567" s="19" t="s">
        <v>1595</v>
      </c>
      <c r="AJ1567" s="45">
        <v>0.05</v>
      </c>
      <c r="AK1567" s="45">
        <v>24</v>
      </c>
      <c r="AL1567" s="19" t="s">
        <v>1501</v>
      </c>
      <c r="AM1567" s="46">
        <v>38810</v>
      </c>
      <c r="AN1567" s="46">
        <v>24030</v>
      </c>
      <c r="AO1567" s="46">
        <v>14780</v>
      </c>
      <c r="AP1567" s="45">
        <v>542.4</v>
      </c>
      <c r="AQ1567" s="45"/>
      <c r="AR1567" s="45" t="str">
        <f>IFERROR(VLOOKUP(AB1567,'Pedidos marco'!$A$1:$D$10000,4,0)," ")</f>
        <v xml:space="preserve"> </v>
      </c>
      <c r="AS1567" s="45">
        <f t="shared" si="168"/>
        <v>9</v>
      </c>
      <c r="AT1567" s="45" t="str">
        <f t="shared" si="169"/>
        <v>09</v>
      </c>
      <c r="AU1567" s="47">
        <v>24</v>
      </c>
      <c r="AV1567" s="19" t="str">
        <f t="shared" si="170"/>
        <v>04 April</v>
      </c>
      <c r="AW1567" s="19">
        <f t="shared" si="171"/>
        <v>1.1299999999999999</v>
      </c>
      <c r="AX1567" s="19">
        <f t="shared" si="172"/>
        <v>22.599999999999998</v>
      </c>
      <c r="AY1567" s="19" t="e">
        <f>VLOOKUP(AG1567,Cías!$A$1:$E$10000,5,0)</f>
        <v>#N/A</v>
      </c>
      <c r="AZ1567" s="19" t="str">
        <f t="shared" si="173"/>
        <v>1013946</v>
      </c>
      <c r="BA1567" s="19" t="str">
        <f t="shared" si="174"/>
        <v>ALBUJA RUIZ CESAR UBEN</v>
      </c>
      <c r="BB1567" s="19" t="e">
        <f>VLOOKUP(AG1567,Cías!$A$1:$E$10000,3,0)</f>
        <v>#N/A</v>
      </c>
      <c r="BC1567" s="19"/>
      <c r="BD1567" s="19"/>
      <c r="BE1567" s="19"/>
      <c r="BF1567" s="19"/>
      <c r="BG1567" s="19"/>
      <c r="BH1567" s="19"/>
      <c r="BI1567" s="19"/>
      <c r="BJ1567" s="19"/>
    </row>
    <row r="1568" spans="1:62" ht="15" x14ac:dyDescent="0.2">
      <c r="A1568" s="19" t="s">
        <v>14308</v>
      </c>
      <c r="B1568" s="19" t="s">
        <v>1479</v>
      </c>
      <c r="C1568" s="43">
        <v>44660</v>
      </c>
      <c r="D1568" s="44">
        <v>0.27152777777777998</v>
      </c>
      <c r="E1568" s="19" t="s">
        <v>14309</v>
      </c>
      <c r="F1568" s="19" t="s">
        <v>1481</v>
      </c>
      <c r="G1568" s="19" t="s">
        <v>1481</v>
      </c>
      <c r="H1568" s="45">
        <v>0</v>
      </c>
      <c r="I1568" s="45">
        <v>0</v>
      </c>
      <c r="J1568" s="19" t="s">
        <v>1482</v>
      </c>
      <c r="K1568" s="19" t="s">
        <v>14252</v>
      </c>
      <c r="L1568" s="19" t="s">
        <v>14310</v>
      </c>
      <c r="M1568" s="19" t="s">
        <v>14311</v>
      </c>
      <c r="N1568" s="19" t="s">
        <v>14308</v>
      </c>
      <c r="O1568" s="19" t="s">
        <v>1603</v>
      </c>
      <c r="P1568" s="19" t="s">
        <v>1604</v>
      </c>
      <c r="Q1568" s="46">
        <v>480</v>
      </c>
      <c r="R1568" s="19" t="s">
        <v>1544</v>
      </c>
      <c r="S1568" s="19" t="s">
        <v>5651</v>
      </c>
      <c r="T1568" s="19" t="s">
        <v>5652</v>
      </c>
      <c r="U1568" s="19" t="s">
        <v>14255</v>
      </c>
      <c r="V1568" s="19" t="s">
        <v>14256</v>
      </c>
      <c r="W1568" s="19" t="s">
        <v>1609</v>
      </c>
      <c r="X1568" s="19" t="s">
        <v>14257</v>
      </c>
      <c r="Y1568" s="19" t="s">
        <v>1611</v>
      </c>
      <c r="Z1568" s="19" t="s">
        <v>1612</v>
      </c>
      <c r="AA1568" s="46">
        <v>486</v>
      </c>
      <c r="AB1568" s="19" t="s">
        <v>564</v>
      </c>
      <c r="AC1568" s="19" t="s">
        <v>281</v>
      </c>
      <c r="AD1568" s="19" t="s">
        <v>2049</v>
      </c>
      <c r="AE1568" s="19" t="s">
        <v>2050</v>
      </c>
      <c r="AF1568" s="19" t="s">
        <v>1719</v>
      </c>
      <c r="AG1568" s="19" t="s">
        <v>2051</v>
      </c>
      <c r="AH1568" s="19" t="s">
        <v>1594</v>
      </c>
      <c r="AI1568" s="19" t="s">
        <v>1595</v>
      </c>
      <c r="AJ1568" s="45">
        <v>0.05</v>
      </c>
      <c r="AK1568" s="45">
        <v>24</v>
      </c>
      <c r="AL1568" s="19" t="s">
        <v>1501</v>
      </c>
      <c r="AM1568" s="46">
        <v>39180</v>
      </c>
      <c r="AN1568" s="46">
        <v>24010</v>
      </c>
      <c r="AO1568" s="46">
        <v>15170</v>
      </c>
      <c r="AP1568" s="45">
        <v>542.4</v>
      </c>
      <c r="AQ1568" s="45"/>
      <c r="AR1568" s="45" t="str">
        <f>IFERROR(VLOOKUP(AB1568,'Pedidos marco'!$A$1:$D$10000,4,0)," ")</f>
        <v xml:space="preserve"> </v>
      </c>
      <c r="AS1568" s="45">
        <f t="shared" si="168"/>
        <v>9</v>
      </c>
      <c r="AT1568" s="45" t="str">
        <f t="shared" si="169"/>
        <v>09</v>
      </c>
      <c r="AU1568" s="47">
        <v>24</v>
      </c>
      <c r="AV1568" s="19" t="str">
        <f t="shared" si="170"/>
        <v>04 April</v>
      </c>
      <c r="AW1568" s="19">
        <f t="shared" si="171"/>
        <v>1.1299999999999999</v>
      </c>
      <c r="AX1568" s="19">
        <f t="shared" si="172"/>
        <v>22.599999999999998</v>
      </c>
      <c r="AY1568" s="19" t="e">
        <f>VLOOKUP(AG1568,Cías!$A$1:$E$10000,5,0)</f>
        <v>#N/A</v>
      </c>
      <c r="AZ1568" s="19" t="str">
        <f t="shared" si="173"/>
        <v>1014106</v>
      </c>
      <c r="BA1568" s="19" t="str">
        <f t="shared" si="174"/>
        <v>SANCHEZ PILA FRANKLIN EDUARDO</v>
      </c>
      <c r="BB1568" s="19" t="e">
        <f>VLOOKUP(AG1568,Cías!$A$1:$E$10000,3,0)</f>
        <v>#N/A</v>
      </c>
      <c r="BC1568" s="19"/>
      <c r="BD1568" s="19"/>
      <c r="BE1568" s="19"/>
      <c r="BF1568" s="19"/>
      <c r="BG1568" s="19"/>
      <c r="BH1568" s="19"/>
      <c r="BI1568" s="19"/>
      <c r="BJ1568" s="19"/>
    </row>
    <row r="1569" spans="1:62" ht="15" x14ac:dyDescent="0.2">
      <c r="A1569" s="19" t="s">
        <v>14312</v>
      </c>
      <c r="B1569" s="19" t="s">
        <v>1479</v>
      </c>
      <c r="C1569" s="43">
        <v>44660</v>
      </c>
      <c r="D1569" s="44">
        <v>0.29444444444444001</v>
      </c>
      <c r="E1569" s="19" t="s">
        <v>14313</v>
      </c>
      <c r="F1569" s="19" t="s">
        <v>14314</v>
      </c>
      <c r="G1569" s="19" t="s">
        <v>14315</v>
      </c>
      <c r="H1569" s="45">
        <v>2064</v>
      </c>
      <c r="I1569" s="45">
        <v>2314.17</v>
      </c>
      <c r="J1569" s="19" t="s">
        <v>1560</v>
      </c>
      <c r="K1569" s="19" t="s">
        <v>14316</v>
      </c>
      <c r="L1569" s="19" t="s">
        <v>14317</v>
      </c>
      <c r="M1569" s="19" t="s">
        <v>14318</v>
      </c>
      <c r="N1569" s="19" t="s">
        <v>14312</v>
      </c>
      <c r="O1569" s="19" t="s">
        <v>367</v>
      </c>
      <c r="P1569" s="19" t="s">
        <v>368</v>
      </c>
      <c r="Q1569" s="46">
        <v>320</v>
      </c>
      <c r="R1569" s="19" t="s">
        <v>1544</v>
      </c>
      <c r="S1569" s="19" t="s">
        <v>1736</v>
      </c>
      <c r="T1569" s="19" t="s">
        <v>1737</v>
      </c>
      <c r="U1569" s="19" t="s">
        <v>3385</v>
      </c>
      <c r="V1569" s="19" t="s">
        <v>3386</v>
      </c>
      <c r="W1569" s="19" t="s">
        <v>1548</v>
      </c>
      <c r="X1569" s="19" t="s">
        <v>3387</v>
      </c>
      <c r="Y1569" s="19" t="s">
        <v>1684</v>
      </c>
      <c r="Z1569" s="19" t="s">
        <v>1685</v>
      </c>
      <c r="AA1569" s="46">
        <v>198</v>
      </c>
      <c r="AB1569" s="19" t="s">
        <v>3388</v>
      </c>
      <c r="AC1569" s="19" t="s">
        <v>1424</v>
      </c>
      <c r="AD1569" s="19" t="s">
        <v>3389</v>
      </c>
      <c r="AE1569" s="19" t="s">
        <v>1481</v>
      </c>
      <c r="AF1569" s="19" t="s">
        <v>1554</v>
      </c>
      <c r="AG1569" s="19" t="s">
        <v>3390</v>
      </c>
      <c r="AH1569" s="19" t="s">
        <v>1499</v>
      </c>
      <c r="AI1569" s="19" t="s">
        <v>1500</v>
      </c>
      <c r="AJ1569" s="45">
        <v>0</v>
      </c>
      <c r="AK1569" s="45">
        <v>0</v>
      </c>
      <c r="AL1569" s="19" t="s">
        <v>1501</v>
      </c>
      <c r="AM1569" s="46">
        <v>26870</v>
      </c>
      <c r="AN1569" s="46">
        <v>16040</v>
      </c>
      <c r="AO1569" s="46">
        <v>10830</v>
      </c>
      <c r="AP1569" s="45">
        <v>236.8</v>
      </c>
      <c r="AQ1569" s="45"/>
      <c r="AR1569" s="45" t="str">
        <f>IFERROR(VLOOKUP(AB1569,'Pedidos marco'!$A$1:$D$10000,4,0)," ")</f>
        <v xml:space="preserve"> </v>
      </c>
      <c r="AS1569" s="45">
        <f t="shared" si="168"/>
        <v>9</v>
      </c>
      <c r="AT1569" s="45" t="str">
        <f t="shared" si="169"/>
        <v>09</v>
      </c>
      <c r="AU1569" s="47">
        <v>16</v>
      </c>
      <c r="AV1569" s="19" t="str">
        <f t="shared" si="170"/>
        <v>04 April</v>
      </c>
      <c r="AW1569" s="19">
        <f t="shared" si="171"/>
        <v>0.74</v>
      </c>
      <c r="AX1569" s="19">
        <f t="shared" si="172"/>
        <v>14.8</v>
      </c>
      <c r="AY1569" s="19" t="e">
        <f>VLOOKUP(AG1569,Cías!$A$1:$E$10000,5,0)</f>
        <v>#N/A</v>
      </c>
      <c r="AZ1569" s="19" t="str">
        <f t="shared" si="173"/>
        <v>10007245</v>
      </c>
      <c r="BA1569" s="19" t="str">
        <f t="shared" si="174"/>
        <v>TOAQUIZA VILCA EDISON VLADIMIR</v>
      </c>
      <c r="BB1569" s="19" t="e">
        <f>VLOOKUP(AG1569,Cías!$A$1:$E$10000,3,0)</f>
        <v>#N/A</v>
      </c>
      <c r="BC1569" s="19"/>
      <c r="BD1569" s="19"/>
      <c r="BE1569" s="19"/>
      <c r="BF1569" s="19"/>
      <c r="BG1569" s="19"/>
      <c r="BH1569" s="19"/>
      <c r="BI1569" s="19"/>
      <c r="BJ1569" s="19"/>
    </row>
    <row r="1570" spans="1:62" ht="15" x14ac:dyDescent="0.2">
      <c r="A1570" s="19" t="s">
        <v>14319</v>
      </c>
      <c r="B1570" s="19" t="s">
        <v>1479</v>
      </c>
      <c r="C1570" s="43">
        <v>44660</v>
      </c>
      <c r="D1570" s="44">
        <v>0.3125</v>
      </c>
      <c r="E1570" s="19" t="s">
        <v>14320</v>
      </c>
      <c r="F1570" s="19" t="s">
        <v>14321</v>
      </c>
      <c r="G1570" s="19" t="s">
        <v>14322</v>
      </c>
      <c r="H1570" s="45">
        <v>3235.2</v>
      </c>
      <c r="I1570" s="45">
        <v>3627.32</v>
      </c>
      <c r="J1570" s="19" t="s">
        <v>1560</v>
      </c>
      <c r="K1570" s="19" t="s">
        <v>14323</v>
      </c>
      <c r="L1570" s="19" t="s">
        <v>14324</v>
      </c>
      <c r="M1570" s="19" t="s">
        <v>14325</v>
      </c>
      <c r="N1570" s="19" t="s">
        <v>14319</v>
      </c>
      <c r="O1570" s="19" t="s">
        <v>367</v>
      </c>
      <c r="P1570" s="19" t="s">
        <v>368</v>
      </c>
      <c r="Q1570" s="46">
        <v>480</v>
      </c>
      <c r="R1570" s="19" t="s">
        <v>1544</v>
      </c>
      <c r="S1570" s="19" t="s">
        <v>2401</v>
      </c>
      <c r="T1570" s="19" t="s">
        <v>2402</v>
      </c>
      <c r="U1570" s="19" t="s">
        <v>3280</v>
      </c>
      <c r="V1570" s="19" t="s">
        <v>3281</v>
      </c>
      <c r="W1570" s="19" t="s">
        <v>415</v>
      </c>
      <c r="X1570" s="19" t="s">
        <v>3282</v>
      </c>
      <c r="Y1570" s="19" t="s">
        <v>2571</v>
      </c>
      <c r="Z1570" s="19" t="s">
        <v>2572</v>
      </c>
      <c r="AA1570" s="46">
        <v>110</v>
      </c>
      <c r="AB1570" s="19" t="s">
        <v>447</v>
      </c>
      <c r="AC1570" s="19" t="s">
        <v>41</v>
      </c>
      <c r="AD1570" s="19" t="s">
        <v>4970</v>
      </c>
      <c r="AE1570" s="19" t="s">
        <v>4971</v>
      </c>
      <c r="AF1570" s="19" t="s">
        <v>1719</v>
      </c>
      <c r="AG1570" s="19" t="s">
        <v>4972</v>
      </c>
      <c r="AH1570" s="19" t="s">
        <v>1594</v>
      </c>
      <c r="AI1570" s="19" t="s">
        <v>1595</v>
      </c>
      <c r="AJ1570" s="45">
        <v>0.05</v>
      </c>
      <c r="AK1570" s="45">
        <v>24</v>
      </c>
      <c r="AL1570" s="19" t="s">
        <v>1501</v>
      </c>
      <c r="AM1570" s="46">
        <v>39830</v>
      </c>
      <c r="AN1570" s="46">
        <v>24070</v>
      </c>
      <c r="AO1570" s="46">
        <v>15760</v>
      </c>
      <c r="AP1570" s="45">
        <v>206.4</v>
      </c>
      <c r="AQ1570" s="45"/>
      <c r="AR1570" s="45" t="str">
        <f>IFERROR(VLOOKUP(AB1570,'Pedidos marco'!$A$1:$D$10000,4,0)," ")</f>
        <v xml:space="preserve"> </v>
      </c>
      <c r="AS1570" s="45">
        <f t="shared" si="168"/>
        <v>9</v>
      </c>
      <c r="AT1570" s="45" t="str">
        <f t="shared" si="169"/>
        <v>09</v>
      </c>
      <c r="AU1570" s="47">
        <v>24</v>
      </c>
      <c r="AV1570" s="19" t="str">
        <f t="shared" si="170"/>
        <v>04 April</v>
      </c>
      <c r="AW1570" s="19">
        <f t="shared" si="171"/>
        <v>0.43</v>
      </c>
      <c r="AX1570" s="19">
        <f t="shared" si="172"/>
        <v>8.6</v>
      </c>
      <c r="AY1570" s="19" t="e">
        <f>VLOOKUP(AG1570,Cías!$A$1:$E$10000,5,0)</f>
        <v>#N/A</v>
      </c>
      <c r="AZ1570" s="19" t="str">
        <f t="shared" si="173"/>
        <v>1013581</v>
      </c>
      <c r="BA1570" s="19" t="str">
        <f t="shared" si="174"/>
        <v>BARRERA GALLEGOS FRANKLIN GUILLERMO</v>
      </c>
      <c r="BB1570" s="19" t="e">
        <f>VLOOKUP(AG1570,Cías!$A$1:$E$10000,3,0)</f>
        <v>#N/A</v>
      </c>
      <c r="BC1570" s="19"/>
      <c r="BD1570" s="19"/>
      <c r="BE1570" s="19"/>
      <c r="BF1570" s="19"/>
      <c r="BG1570" s="19"/>
      <c r="BH1570" s="19"/>
      <c r="BI1570" s="19"/>
      <c r="BJ1570" s="19"/>
    </row>
    <row r="1571" spans="1:62" ht="15" x14ac:dyDescent="0.2">
      <c r="A1571" s="19" t="s">
        <v>14326</v>
      </c>
      <c r="B1571" s="19" t="s">
        <v>1479</v>
      </c>
      <c r="C1571" s="43">
        <v>44660</v>
      </c>
      <c r="D1571" s="44">
        <v>0.33541666666667003</v>
      </c>
      <c r="E1571" s="19" t="s">
        <v>14327</v>
      </c>
      <c r="F1571" s="19" t="s">
        <v>14328</v>
      </c>
      <c r="G1571" s="19" t="s">
        <v>14329</v>
      </c>
      <c r="H1571" s="45">
        <v>3631.2</v>
      </c>
      <c r="I1571" s="45">
        <v>4071.32</v>
      </c>
      <c r="J1571" s="19" t="s">
        <v>1560</v>
      </c>
      <c r="K1571" s="19" t="s">
        <v>11721</v>
      </c>
      <c r="L1571" s="19" t="s">
        <v>14330</v>
      </c>
      <c r="M1571" s="19" t="s">
        <v>14331</v>
      </c>
      <c r="N1571" s="19" t="s">
        <v>14326</v>
      </c>
      <c r="O1571" s="19" t="s">
        <v>1486</v>
      </c>
      <c r="P1571" s="19" t="s">
        <v>1487</v>
      </c>
      <c r="Q1571" s="46">
        <v>30.26</v>
      </c>
      <c r="R1571" s="19" t="s">
        <v>1488</v>
      </c>
      <c r="S1571" s="19" t="s">
        <v>8781</v>
      </c>
      <c r="T1571" s="19" t="s">
        <v>8782</v>
      </c>
      <c r="U1571" s="19" t="s">
        <v>8783</v>
      </c>
      <c r="V1571" s="19" t="s">
        <v>8784</v>
      </c>
      <c r="W1571" s="19" t="s">
        <v>415</v>
      </c>
      <c r="X1571" s="19" t="s">
        <v>8785</v>
      </c>
      <c r="Y1571" s="19" t="s">
        <v>8786</v>
      </c>
      <c r="Z1571" s="19" t="s">
        <v>8787</v>
      </c>
      <c r="AA1571" s="46">
        <v>127</v>
      </c>
      <c r="AB1571" s="19" t="s">
        <v>473</v>
      </c>
      <c r="AC1571" s="19" t="s">
        <v>96</v>
      </c>
      <c r="AD1571" s="19" t="s">
        <v>8875</v>
      </c>
      <c r="AE1571" s="19" t="s">
        <v>1481</v>
      </c>
      <c r="AF1571" s="19" t="s">
        <v>1497</v>
      </c>
      <c r="AG1571" s="19" t="s">
        <v>8876</v>
      </c>
      <c r="AH1571" s="19" t="s">
        <v>1499</v>
      </c>
      <c r="AI1571" s="19" t="s">
        <v>1500</v>
      </c>
      <c r="AJ1571" s="45">
        <v>0</v>
      </c>
      <c r="AK1571" s="45">
        <v>0</v>
      </c>
      <c r="AL1571" s="19" t="s">
        <v>1501</v>
      </c>
      <c r="AM1571" s="46">
        <v>50190</v>
      </c>
      <c r="AN1571" s="46">
        <v>30260</v>
      </c>
      <c r="AO1571" s="46">
        <v>19930</v>
      </c>
      <c r="AP1571" s="45">
        <v>340.12</v>
      </c>
      <c r="AQ1571" s="45"/>
      <c r="AR1571" s="45" t="str">
        <f>IFERROR(VLOOKUP(AB1571,'Pedidos marco'!$A$1:$D$10000,4,0)," ")</f>
        <v xml:space="preserve"> </v>
      </c>
      <c r="AS1571" s="45">
        <f t="shared" si="168"/>
        <v>9</v>
      </c>
      <c r="AT1571" s="45" t="str">
        <f t="shared" si="169"/>
        <v>09</v>
      </c>
      <c r="AU1571" s="47">
        <v>30.26</v>
      </c>
      <c r="AV1571" s="19" t="str">
        <f t="shared" si="170"/>
        <v>04 April</v>
      </c>
      <c r="AW1571" s="19">
        <f t="shared" si="171"/>
        <v>11.239920687376074</v>
      </c>
      <c r="AX1571" s="19">
        <f t="shared" si="172"/>
        <v>11.239920687376074</v>
      </c>
      <c r="AY1571" s="19" t="e">
        <f>VLOOKUP(AG1571,Cías!$A$1:$E$10000,5,0)</f>
        <v>#N/A</v>
      </c>
      <c r="AZ1571" s="19" t="str">
        <f t="shared" si="173"/>
        <v>1013227</v>
      </c>
      <c r="BA1571" s="19" t="str">
        <f t="shared" si="174"/>
        <v>COMPAÑIA DE TRANSPORTE PESADO</v>
      </c>
      <c r="BB1571" s="19" t="e">
        <f>VLOOKUP(AG1571,Cías!$A$1:$E$10000,3,0)</f>
        <v>#N/A</v>
      </c>
      <c r="BC1571" s="19"/>
      <c r="BD1571" s="19"/>
      <c r="BE1571" s="19"/>
      <c r="BF1571" s="19"/>
      <c r="BG1571" s="19"/>
      <c r="BH1571" s="19"/>
      <c r="BI1571" s="19"/>
      <c r="BJ1571" s="19"/>
    </row>
    <row r="1572" spans="1:62" ht="15" x14ac:dyDescent="0.2">
      <c r="A1572" s="19" t="s">
        <v>14332</v>
      </c>
      <c r="B1572" s="19" t="s">
        <v>1479</v>
      </c>
      <c r="C1572" s="43">
        <v>44660</v>
      </c>
      <c r="D1572" s="44">
        <v>0.38055555555555998</v>
      </c>
      <c r="E1572" s="19" t="s">
        <v>14333</v>
      </c>
      <c r="F1572" s="19" t="s">
        <v>14334</v>
      </c>
      <c r="G1572" s="19" t="s">
        <v>14335</v>
      </c>
      <c r="H1572" s="45">
        <v>660</v>
      </c>
      <c r="I1572" s="45">
        <v>740</v>
      </c>
      <c r="J1572" s="19" t="s">
        <v>1560</v>
      </c>
      <c r="K1572" s="19" t="s">
        <v>14336</v>
      </c>
      <c r="L1572" s="19" t="s">
        <v>14337</v>
      </c>
      <c r="M1572" s="19" t="s">
        <v>14338</v>
      </c>
      <c r="N1572" s="19" t="s">
        <v>14332</v>
      </c>
      <c r="O1572" s="19" t="s">
        <v>2600</v>
      </c>
      <c r="P1572" s="19" t="s">
        <v>2601</v>
      </c>
      <c r="Q1572" s="46">
        <v>100</v>
      </c>
      <c r="R1572" s="19" t="s">
        <v>1544</v>
      </c>
      <c r="S1572" s="19" t="s">
        <v>1643</v>
      </c>
      <c r="T1572" s="19" t="s">
        <v>56</v>
      </c>
      <c r="U1572" s="19" t="s">
        <v>1644</v>
      </c>
      <c r="V1572" s="19" t="s">
        <v>1645</v>
      </c>
      <c r="W1572" s="19" t="s">
        <v>1646</v>
      </c>
      <c r="X1572" s="19" t="s">
        <v>1647</v>
      </c>
      <c r="Y1572" s="19" t="s">
        <v>1648</v>
      </c>
      <c r="Z1572" s="19" t="s">
        <v>1649</v>
      </c>
      <c r="AA1572" s="46">
        <v>330</v>
      </c>
      <c r="AB1572" s="19" t="s">
        <v>454</v>
      </c>
      <c r="AC1572" s="19" t="s">
        <v>56</v>
      </c>
      <c r="AD1572" s="19" t="s">
        <v>1650</v>
      </c>
      <c r="AE1572" s="19" t="s">
        <v>1481</v>
      </c>
      <c r="AF1572" s="19" t="s">
        <v>1592</v>
      </c>
      <c r="AG1572" s="19" t="s">
        <v>1651</v>
      </c>
      <c r="AH1572" s="19" t="s">
        <v>1499</v>
      </c>
      <c r="AI1572" s="19" t="s">
        <v>1500</v>
      </c>
      <c r="AJ1572" s="45">
        <v>0</v>
      </c>
      <c r="AK1572" s="45">
        <v>0</v>
      </c>
      <c r="AL1572" s="19" t="s">
        <v>1501</v>
      </c>
      <c r="AM1572" s="46">
        <v>11006.362999999999</v>
      </c>
      <c r="AN1572" s="46">
        <v>5003.03</v>
      </c>
      <c r="AO1572" s="46">
        <v>6003.3329999999996</v>
      </c>
      <c r="AP1572" s="45">
        <v>133</v>
      </c>
      <c r="AQ1572" s="45"/>
      <c r="AR1572" s="45" t="str">
        <f>IFERROR(VLOOKUP(AB1572,'Pedidos marco'!$A$1:$D$10000,4,0)," ")</f>
        <v xml:space="preserve"> </v>
      </c>
      <c r="AS1572" s="45">
        <f t="shared" si="168"/>
        <v>9</v>
      </c>
      <c r="AT1572" s="45" t="str">
        <f t="shared" si="169"/>
        <v>09</v>
      </c>
      <c r="AU1572" s="47">
        <v>5</v>
      </c>
      <c r="AV1572" s="19" t="str">
        <f t="shared" si="170"/>
        <v>04 April</v>
      </c>
      <c r="AW1572" s="19">
        <f t="shared" si="171"/>
        <v>1.33</v>
      </c>
      <c r="AX1572" s="19">
        <f t="shared" si="172"/>
        <v>26.6</v>
      </c>
      <c r="AY1572" s="19" t="e">
        <f>VLOOKUP(AG1572,Cías!$A$1:$E$10000,5,0)</f>
        <v>#N/A</v>
      </c>
      <c r="AZ1572" s="19" t="str">
        <f t="shared" si="173"/>
        <v>1024926</v>
      </c>
      <c r="BA1572" s="19" t="str">
        <f t="shared" si="174"/>
        <v>BONILLA PILATAXI CHRISTIAN</v>
      </c>
      <c r="BB1572" s="19" t="e">
        <f>VLOOKUP(AG1572,Cías!$A$1:$E$10000,3,0)</f>
        <v>#N/A</v>
      </c>
      <c r="BC1572" s="19"/>
      <c r="BD1572" s="19"/>
      <c r="BE1572" s="19"/>
      <c r="BF1572" s="19"/>
      <c r="BG1572" s="19"/>
      <c r="BH1572" s="19"/>
      <c r="BI1572" s="19"/>
      <c r="BJ1572" s="19"/>
    </row>
    <row r="1573" spans="1:62" ht="15" x14ac:dyDescent="0.2">
      <c r="A1573" s="19" t="s">
        <v>14332</v>
      </c>
      <c r="B1573" s="19" t="s">
        <v>1479</v>
      </c>
      <c r="C1573" s="43">
        <v>44660</v>
      </c>
      <c r="D1573" s="44">
        <v>0.38055555555555998</v>
      </c>
      <c r="E1573" s="19" t="s">
        <v>14339</v>
      </c>
      <c r="F1573" s="19" t="s">
        <v>14340</v>
      </c>
      <c r="G1573" s="19" t="s">
        <v>14341</v>
      </c>
      <c r="H1573" s="45">
        <v>752.4</v>
      </c>
      <c r="I1573" s="45">
        <v>843.6</v>
      </c>
      <c r="J1573" s="19" t="s">
        <v>1560</v>
      </c>
      <c r="K1573" s="19" t="s">
        <v>14342</v>
      </c>
      <c r="L1573" s="19" t="s">
        <v>14343</v>
      </c>
      <c r="M1573" s="19" t="s">
        <v>14344</v>
      </c>
      <c r="N1573" s="19" t="s">
        <v>14332</v>
      </c>
      <c r="O1573" s="19" t="s">
        <v>1641</v>
      </c>
      <c r="P1573" s="19" t="s">
        <v>1642</v>
      </c>
      <c r="Q1573" s="46">
        <v>120</v>
      </c>
      <c r="R1573" s="19" t="s">
        <v>1544</v>
      </c>
      <c r="S1573" s="19" t="s">
        <v>1643</v>
      </c>
      <c r="T1573" s="19" t="s">
        <v>56</v>
      </c>
      <c r="U1573" s="19" t="s">
        <v>1644</v>
      </c>
      <c r="V1573" s="19" t="s">
        <v>1645</v>
      </c>
      <c r="W1573" s="19" t="s">
        <v>1646</v>
      </c>
      <c r="X1573" s="19" t="s">
        <v>1647</v>
      </c>
      <c r="Y1573" s="19" t="s">
        <v>1648</v>
      </c>
      <c r="Z1573" s="19" t="s">
        <v>1649</v>
      </c>
      <c r="AA1573" s="46">
        <v>330</v>
      </c>
      <c r="AB1573" s="19" t="s">
        <v>454</v>
      </c>
      <c r="AC1573" s="19" t="s">
        <v>56</v>
      </c>
      <c r="AD1573" s="19" t="s">
        <v>1650</v>
      </c>
      <c r="AE1573" s="19" t="s">
        <v>1481</v>
      </c>
      <c r="AF1573" s="19" t="s">
        <v>1592</v>
      </c>
      <c r="AG1573" s="19" t="s">
        <v>1651</v>
      </c>
      <c r="AH1573" s="19" t="s">
        <v>1499</v>
      </c>
      <c r="AI1573" s="19" t="s">
        <v>1500</v>
      </c>
      <c r="AJ1573" s="45">
        <v>0</v>
      </c>
      <c r="AK1573" s="45">
        <v>0</v>
      </c>
      <c r="AL1573" s="19" t="s">
        <v>1501</v>
      </c>
      <c r="AM1573" s="46">
        <v>12006.968999999999</v>
      </c>
      <c r="AN1573" s="46">
        <v>6003.6360000000004</v>
      </c>
      <c r="AO1573" s="46">
        <v>6003.3329999999996</v>
      </c>
      <c r="AP1573" s="45">
        <v>159.6</v>
      </c>
      <c r="AQ1573" s="45"/>
      <c r="AR1573" s="45" t="str">
        <f>IFERROR(VLOOKUP(AB1573,'Pedidos marco'!$A$1:$D$10000,4,0)," ")</f>
        <v xml:space="preserve"> </v>
      </c>
      <c r="AS1573" s="45">
        <f t="shared" si="168"/>
        <v>9</v>
      </c>
      <c r="AT1573" s="45" t="str">
        <f t="shared" si="169"/>
        <v>09</v>
      </c>
      <c r="AU1573" s="47">
        <v>6</v>
      </c>
      <c r="AV1573" s="19" t="str">
        <f t="shared" si="170"/>
        <v>04 April</v>
      </c>
      <c r="AW1573" s="19">
        <f t="shared" si="171"/>
        <v>1.3299999999999998</v>
      </c>
      <c r="AX1573" s="19">
        <f t="shared" si="172"/>
        <v>26.599999999999998</v>
      </c>
      <c r="AY1573" s="19" t="e">
        <f>VLOOKUP(AG1573,Cías!$A$1:$E$10000,5,0)</f>
        <v>#N/A</v>
      </c>
      <c r="AZ1573" s="19" t="str">
        <f t="shared" si="173"/>
        <v>1024926</v>
      </c>
      <c r="BA1573" s="19" t="str">
        <f t="shared" si="174"/>
        <v>BONILLA PILATAXI CHRISTIAN</v>
      </c>
      <c r="BB1573" s="19" t="e">
        <f>VLOOKUP(AG1573,Cías!$A$1:$E$10000,3,0)</f>
        <v>#N/A</v>
      </c>
      <c r="BC1573" s="19"/>
      <c r="BD1573" s="19"/>
      <c r="BE1573" s="19"/>
      <c r="BF1573" s="19"/>
      <c r="BG1573" s="19"/>
      <c r="BH1573" s="19"/>
      <c r="BI1573" s="19"/>
      <c r="BJ1573" s="19"/>
    </row>
    <row r="1574" spans="1:62" ht="15" x14ac:dyDescent="0.2">
      <c r="A1574" s="19" t="s">
        <v>14332</v>
      </c>
      <c r="B1574" s="19" t="s">
        <v>1479</v>
      </c>
      <c r="C1574" s="43">
        <v>44660</v>
      </c>
      <c r="D1574" s="44">
        <v>0.38055555555555998</v>
      </c>
      <c r="E1574" s="19" t="s">
        <v>14345</v>
      </c>
      <c r="F1574" s="19" t="s">
        <v>14346</v>
      </c>
      <c r="G1574" s="19" t="s">
        <v>14347</v>
      </c>
      <c r="H1574" s="45">
        <v>2868.8</v>
      </c>
      <c r="I1574" s="45">
        <v>3216.52</v>
      </c>
      <c r="J1574" s="19" t="s">
        <v>1560</v>
      </c>
      <c r="K1574" s="19" t="s">
        <v>14348</v>
      </c>
      <c r="L1574" s="19" t="s">
        <v>14349</v>
      </c>
      <c r="M1574" s="19" t="s">
        <v>14350</v>
      </c>
      <c r="N1574" s="19" t="s">
        <v>14332</v>
      </c>
      <c r="O1574" s="19" t="s">
        <v>1603</v>
      </c>
      <c r="P1574" s="19" t="s">
        <v>1604</v>
      </c>
      <c r="Q1574" s="46">
        <v>440</v>
      </c>
      <c r="R1574" s="19" t="s">
        <v>1544</v>
      </c>
      <c r="S1574" s="19" t="s">
        <v>1643</v>
      </c>
      <c r="T1574" s="19" t="s">
        <v>56</v>
      </c>
      <c r="U1574" s="19" t="s">
        <v>1644</v>
      </c>
      <c r="V1574" s="19" t="s">
        <v>1645</v>
      </c>
      <c r="W1574" s="19" t="s">
        <v>1646</v>
      </c>
      <c r="X1574" s="19" t="s">
        <v>1647</v>
      </c>
      <c r="Y1574" s="19" t="s">
        <v>1648</v>
      </c>
      <c r="Z1574" s="19" t="s">
        <v>1649</v>
      </c>
      <c r="AA1574" s="46">
        <v>330</v>
      </c>
      <c r="AB1574" s="19" t="s">
        <v>454</v>
      </c>
      <c r="AC1574" s="19" t="s">
        <v>56</v>
      </c>
      <c r="AD1574" s="19" t="s">
        <v>1650</v>
      </c>
      <c r="AE1574" s="19" t="s">
        <v>1481</v>
      </c>
      <c r="AF1574" s="19" t="s">
        <v>1592</v>
      </c>
      <c r="AG1574" s="19" t="s">
        <v>1651</v>
      </c>
      <c r="AH1574" s="19" t="s">
        <v>1499</v>
      </c>
      <c r="AI1574" s="19" t="s">
        <v>1500</v>
      </c>
      <c r="AJ1574" s="45">
        <v>0</v>
      </c>
      <c r="AK1574" s="45">
        <v>0</v>
      </c>
      <c r="AL1574" s="19" t="s">
        <v>1501</v>
      </c>
      <c r="AM1574" s="46">
        <v>28016.667000000001</v>
      </c>
      <c r="AN1574" s="46">
        <v>22013.333999999999</v>
      </c>
      <c r="AO1574" s="46">
        <v>6003.3329999999996</v>
      </c>
      <c r="AP1574" s="45">
        <v>585.20000000000005</v>
      </c>
      <c r="AQ1574" s="45"/>
      <c r="AR1574" s="45" t="str">
        <f>IFERROR(VLOOKUP(AB1574,'Pedidos marco'!$A$1:$D$10000,4,0)," ")</f>
        <v xml:space="preserve"> </v>
      </c>
      <c r="AS1574" s="45">
        <f t="shared" si="168"/>
        <v>9</v>
      </c>
      <c r="AT1574" s="45" t="str">
        <f t="shared" si="169"/>
        <v>09</v>
      </c>
      <c r="AU1574" s="47">
        <v>22</v>
      </c>
      <c r="AV1574" s="19" t="str">
        <f t="shared" si="170"/>
        <v>04 April</v>
      </c>
      <c r="AW1574" s="19">
        <f t="shared" si="171"/>
        <v>1.33</v>
      </c>
      <c r="AX1574" s="19">
        <f t="shared" si="172"/>
        <v>26.6</v>
      </c>
      <c r="AY1574" s="19" t="e">
        <f>VLOOKUP(AG1574,Cías!$A$1:$E$10000,5,0)</f>
        <v>#N/A</v>
      </c>
      <c r="AZ1574" s="19" t="str">
        <f t="shared" si="173"/>
        <v>1024926</v>
      </c>
      <c r="BA1574" s="19" t="str">
        <f t="shared" si="174"/>
        <v>BONILLA PILATAXI CHRISTIAN</v>
      </c>
      <c r="BB1574" s="19" t="e">
        <f>VLOOKUP(AG1574,Cías!$A$1:$E$10000,3,0)</f>
        <v>#N/A</v>
      </c>
      <c r="BC1574" s="19"/>
      <c r="BD1574" s="19"/>
      <c r="BE1574" s="19"/>
      <c r="BF1574" s="19"/>
      <c r="BG1574" s="19"/>
      <c r="BH1574" s="19"/>
      <c r="BI1574" s="19"/>
      <c r="BJ1574" s="19"/>
    </row>
    <row r="1575" spans="1:62" ht="15" x14ac:dyDescent="0.2">
      <c r="A1575" s="19" t="s">
        <v>14351</v>
      </c>
      <c r="B1575" s="19" t="s">
        <v>1479</v>
      </c>
      <c r="C1575" s="43">
        <v>44660</v>
      </c>
      <c r="D1575" s="44">
        <v>0.39374999999999999</v>
      </c>
      <c r="E1575" s="19" t="s">
        <v>14352</v>
      </c>
      <c r="F1575" s="19" t="s">
        <v>14353</v>
      </c>
      <c r="G1575" s="19" t="s">
        <v>14354</v>
      </c>
      <c r="H1575" s="45">
        <v>2167.1999999999998</v>
      </c>
      <c r="I1575" s="45">
        <v>2429.87</v>
      </c>
      <c r="J1575" s="19" t="s">
        <v>1560</v>
      </c>
      <c r="K1575" s="19" t="s">
        <v>14355</v>
      </c>
      <c r="L1575" s="19" t="s">
        <v>14356</v>
      </c>
      <c r="M1575" s="19" t="s">
        <v>14357</v>
      </c>
      <c r="N1575" s="19" t="s">
        <v>14351</v>
      </c>
      <c r="O1575" s="19" t="s">
        <v>369</v>
      </c>
      <c r="P1575" s="19" t="s">
        <v>370</v>
      </c>
      <c r="Q1575" s="46">
        <v>360</v>
      </c>
      <c r="R1575" s="19" t="s">
        <v>1544</v>
      </c>
      <c r="S1575" s="19" t="s">
        <v>1736</v>
      </c>
      <c r="T1575" s="19" t="s">
        <v>1737</v>
      </c>
      <c r="U1575" s="19" t="s">
        <v>14358</v>
      </c>
      <c r="V1575" s="19" t="s">
        <v>14359</v>
      </c>
      <c r="W1575" s="19" t="s">
        <v>14360</v>
      </c>
      <c r="X1575" s="19" t="s">
        <v>14361</v>
      </c>
      <c r="Y1575" s="19" t="s">
        <v>14362</v>
      </c>
      <c r="Z1575" s="19" t="s">
        <v>14363</v>
      </c>
      <c r="AA1575" s="46">
        <v>519</v>
      </c>
      <c r="AB1575" s="19" t="s">
        <v>507</v>
      </c>
      <c r="AC1575" s="19" t="s">
        <v>163</v>
      </c>
      <c r="AD1575" s="19" t="s">
        <v>6304</v>
      </c>
      <c r="AE1575" s="19" t="s">
        <v>6305</v>
      </c>
      <c r="AF1575" s="19" t="s">
        <v>1554</v>
      </c>
      <c r="AG1575" s="19" t="s">
        <v>6306</v>
      </c>
      <c r="AH1575" s="19" t="s">
        <v>1499</v>
      </c>
      <c r="AI1575" s="19" t="s">
        <v>1500</v>
      </c>
      <c r="AJ1575" s="45">
        <v>0</v>
      </c>
      <c r="AK1575" s="45">
        <v>0</v>
      </c>
      <c r="AL1575" s="19" t="s">
        <v>1501</v>
      </c>
      <c r="AM1575" s="46">
        <v>27250</v>
      </c>
      <c r="AN1575" s="46">
        <v>18060</v>
      </c>
      <c r="AO1575" s="46">
        <v>9190</v>
      </c>
      <c r="AP1575" s="45">
        <v>612</v>
      </c>
      <c r="AQ1575" s="45"/>
      <c r="AR1575" s="45" t="str">
        <f>IFERROR(VLOOKUP(AB1575,'Pedidos marco'!$A$1:$D$10000,4,0)," ")</f>
        <v xml:space="preserve"> </v>
      </c>
      <c r="AS1575" s="45">
        <f t="shared" si="168"/>
        <v>9</v>
      </c>
      <c r="AT1575" s="45" t="str">
        <f t="shared" si="169"/>
        <v>09</v>
      </c>
      <c r="AU1575" s="47">
        <v>18</v>
      </c>
      <c r="AV1575" s="19" t="str">
        <f t="shared" si="170"/>
        <v>04 April</v>
      </c>
      <c r="AW1575" s="19">
        <f t="shared" si="171"/>
        <v>1.7</v>
      </c>
      <c r="AX1575" s="19">
        <f t="shared" si="172"/>
        <v>34</v>
      </c>
      <c r="AY1575" s="19" t="e">
        <f>VLOOKUP(AG1575,Cías!$A$1:$E$10000,5,0)</f>
        <v>#N/A</v>
      </c>
      <c r="AZ1575" s="19" t="str">
        <f t="shared" si="173"/>
        <v>1012878</v>
      </c>
      <c r="BA1575" s="19" t="str">
        <f t="shared" si="174"/>
        <v>HINOJOSA SAN ANDRES ANGEL PATRICIO</v>
      </c>
      <c r="BB1575" s="19" t="e">
        <f>VLOOKUP(AG1575,Cías!$A$1:$E$10000,3,0)</f>
        <v>#N/A</v>
      </c>
      <c r="BC1575" s="19"/>
      <c r="BD1575" s="19"/>
      <c r="BE1575" s="19"/>
      <c r="BF1575" s="19"/>
      <c r="BG1575" s="19"/>
      <c r="BH1575" s="19"/>
      <c r="BI1575" s="19"/>
      <c r="BJ1575" s="19"/>
    </row>
    <row r="1576" spans="1:62" ht="15" x14ac:dyDescent="0.2">
      <c r="A1576" s="19" t="s">
        <v>14364</v>
      </c>
      <c r="B1576" s="19" t="s">
        <v>1479</v>
      </c>
      <c r="C1576" s="43">
        <v>44660</v>
      </c>
      <c r="D1576" s="44">
        <v>0.40625</v>
      </c>
      <c r="E1576" s="19" t="s">
        <v>14365</v>
      </c>
      <c r="F1576" s="19" t="s">
        <v>14366</v>
      </c>
      <c r="G1576" s="19" t="s">
        <v>14367</v>
      </c>
      <c r="H1576" s="45">
        <v>236.8</v>
      </c>
      <c r="I1576" s="45">
        <v>265.51</v>
      </c>
      <c r="J1576" s="19" t="s">
        <v>1560</v>
      </c>
      <c r="K1576" s="19" t="s">
        <v>14368</v>
      </c>
      <c r="L1576" s="19" t="s">
        <v>14369</v>
      </c>
      <c r="M1576" s="19" t="s">
        <v>14370</v>
      </c>
      <c r="N1576" s="19" t="s">
        <v>14364</v>
      </c>
      <c r="O1576" s="19" t="s">
        <v>369</v>
      </c>
      <c r="P1576" s="19" t="s">
        <v>370</v>
      </c>
      <c r="Q1576" s="46">
        <v>40</v>
      </c>
      <c r="R1576" s="19" t="s">
        <v>1544</v>
      </c>
      <c r="S1576" s="19" t="s">
        <v>1736</v>
      </c>
      <c r="T1576" s="19" t="s">
        <v>1737</v>
      </c>
      <c r="U1576" s="19" t="s">
        <v>6394</v>
      </c>
      <c r="V1576" s="19" t="s">
        <v>6395</v>
      </c>
      <c r="W1576" s="19" t="s">
        <v>1586</v>
      </c>
      <c r="X1576" s="19" t="s">
        <v>6396</v>
      </c>
      <c r="Y1576" s="19" t="s">
        <v>1588</v>
      </c>
      <c r="Z1576" s="19" t="s">
        <v>1589</v>
      </c>
      <c r="AA1576" s="46">
        <v>250</v>
      </c>
      <c r="AB1576" s="19" t="s">
        <v>458</v>
      </c>
      <c r="AC1576" s="19" t="s">
        <v>66</v>
      </c>
      <c r="AD1576" s="19" t="s">
        <v>3980</v>
      </c>
      <c r="AE1576" s="19" t="s">
        <v>3981</v>
      </c>
      <c r="AF1576" s="19" t="s">
        <v>1719</v>
      </c>
      <c r="AG1576" s="19" t="s">
        <v>3982</v>
      </c>
      <c r="AH1576" s="19" t="s">
        <v>1499</v>
      </c>
      <c r="AI1576" s="19" t="s">
        <v>1500</v>
      </c>
      <c r="AJ1576" s="45">
        <v>0</v>
      </c>
      <c r="AK1576" s="45">
        <v>0</v>
      </c>
      <c r="AL1576" s="19" t="s">
        <v>1501</v>
      </c>
      <c r="AM1576" s="46">
        <v>9328.3330000000005</v>
      </c>
      <c r="AN1576" s="46">
        <v>2003.3330000000001</v>
      </c>
      <c r="AO1576" s="46">
        <v>7325</v>
      </c>
      <c r="AP1576" s="45">
        <v>36</v>
      </c>
      <c r="AQ1576" s="45"/>
      <c r="AR1576" s="45" t="str">
        <f>IFERROR(VLOOKUP(AB1576,'Pedidos marco'!$A$1:$D$10000,4,0)," ")</f>
        <v xml:space="preserve"> </v>
      </c>
      <c r="AS1576" s="45">
        <f t="shared" si="168"/>
        <v>9</v>
      </c>
      <c r="AT1576" s="45" t="str">
        <f t="shared" si="169"/>
        <v>09</v>
      </c>
      <c r="AU1576" s="47">
        <v>2</v>
      </c>
      <c r="AV1576" s="19" t="str">
        <f t="shared" si="170"/>
        <v>04 April</v>
      </c>
      <c r="AW1576" s="19">
        <f t="shared" si="171"/>
        <v>0.9</v>
      </c>
      <c r="AX1576" s="19">
        <f t="shared" si="172"/>
        <v>18</v>
      </c>
      <c r="AY1576" s="19" t="e">
        <f>VLOOKUP(AG1576,Cías!$A$1:$E$10000,5,0)</f>
        <v>#N/A</v>
      </c>
      <c r="AZ1576" s="19" t="str">
        <f t="shared" si="173"/>
        <v>1020579</v>
      </c>
      <c r="BA1576" s="19" t="str">
        <f t="shared" si="174"/>
        <v>CABRERA RECALDE ALFREDO RAYMUNDO</v>
      </c>
      <c r="BB1576" s="19" t="e">
        <f>VLOOKUP(AG1576,Cías!$A$1:$E$10000,3,0)</f>
        <v>#N/A</v>
      </c>
      <c r="BC1576" s="19"/>
      <c r="BD1576" s="19"/>
      <c r="BE1576" s="19"/>
      <c r="BF1576" s="19"/>
      <c r="BG1576" s="19"/>
      <c r="BH1576" s="19"/>
      <c r="BI1576" s="19"/>
      <c r="BJ1576" s="19"/>
    </row>
    <row r="1577" spans="1:62" ht="15" x14ac:dyDescent="0.2">
      <c r="A1577" s="19" t="s">
        <v>14364</v>
      </c>
      <c r="B1577" s="19" t="s">
        <v>1479</v>
      </c>
      <c r="C1577" s="43">
        <v>44660</v>
      </c>
      <c r="D1577" s="44">
        <v>0.40625</v>
      </c>
      <c r="E1577" s="19" t="s">
        <v>14371</v>
      </c>
      <c r="F1577" s="19" t="s">
        <v>14372</v>
      </c>
      <c r="G1577" s="19" t="s">
        <v>14373</v>
      </c>
      <c r="H1577" s="45">
        <v>2838</v>
      </c>
      <c r="I1577" s="45">
        <v>3181.98</v>
      </c>
      <c r="J1577" s="19" t="s">
        <v>1560</v>
      </c>
      <c r="K1577" s="19" t="s">
        <v>14368</v>
      </c>
      <c r="L1577" s="19" t="s">
        <v>14374</v>
      </c>
      <c r="M1577" s="19" t="s">
        <v>14375</v>
      </c>
      <c r="N1577" s="19" t="s">
        <v>14364</v>
      </c>
      <c r="O1577" s="19" t="s">
        <v>367</v>
      </c>
      <c r="P1577" s="19" t="s">
        <v>368</v>
      </c>
      <c r="Q1577" s="46">
        <v>440</v>
      </c>
      <c r="R1577" s="19" t="s">
        <v>1544</v>
      </c>
      <c r="S1577" s="19" t="s">
        <v>1736</v>
      </c>
      <c r="T1577" s="19" t="s">
        <v>1737</v>
      </c>
      <c r="U1577" s="19" t="s">
        <v>6394</v>
      </c>
      <c r="V1577" s="19" t="s">
        <v>6395</v>
      </c>
      <c r="W1577" s="19" t="s">
        <v>1586</v>
      </c>
      <c r="X1577" s="19" t="s">
        <v>6396</v>
      </c>
      <c r="Y1577" s="19" t="s">
        <v>1588</v>
      </c>
      <c r="Z1577" s="19" t="s">
        <v>1589</v>
      </c>
      <c r="AA1577" s="46">
        <v>250</v>
      </c>
      <c r="AB1577" s="19" t="s">
        <v>458</v>
      </c>
      <c r="AC1577" s="19" t="s">
        <v>66</v>
      </c>
      <c r="AD1577" s="19" t="s">
        <v>3980</v>
      </c>
      <c r="AE1577" s="19" t="s">
        <v>3981</v>
      </c>
      <c r="AF1577" s="19" t="s">
        <v>1719</v>
      </c>
      <c r="AG1577" s="19" t="s">
        <v>3982</v>
      </c>
      <c r="AH1577" s="19" t="s">
        <v>1499</v>
      </c>
      <c r="AI1577" s="19" t="s">
        <v>1500</v>
      </c>
      <c r="AJ1577" s="45">
        <v>0</v>
      </c>
      <c r="AK1577" s="45">
        <v>0</v>
      </c>
      <c r="AL1577" s="19" t="s">
        <v>1501</v>
      </c>
      <c r="AM1577" s="46">
        <v>29361.667000000001</v>
      </c>
      <c r="AN1577" s="46">
        <v>22036.667000000001</v>
      </c>
      <c r="AO1577" s="46">
        <v>7325</v>
      </c>
      <c r="AP1577" s="45">
        <v>396</v>
      </c>
      <c r="AQ1577" s="45"/>
      <c r="AR1577" s="45" t="str">
        <f>IFERROR(VLOOKUP(AB1577,'Pedidos marco'!$A$1:$D$10000,4,0)," ")</f>
        <v xml:space="preserve"> </v>
      </c>
      <c r="AS1577" s="45">
        <f t="shared" si="168"/>
        <v>9</v>
      </c>
      <c r="AT1577" s="45" t="str">
        <f t="shared" si="169"/>
        <v>09</v>
      </c>
      <c r="AU1577" s="47">
        <v>22</v>
      </c>
      <c r="AV1577" s="19" t="str">
        <f t="shared" si="170"/>
        <v>04 April</v>
      </c>
      <c r="AW1577" s="19">
        <f t="shared" si="171"/>
        <v>0.9</v>
      </c>
      <c r="AX1577" s="19">
        <f t="shared" si="172"/>
        <v>18</v>
      </c>
      <c r="AY1577" s="19" t="e">
        <f>VLOOKUP(AG1577,Cías!$A$1:$E$10000,5,0)</f>
        <v>#N/A</v>
      </c>
      <c r="AZ1577" s="19" t="str">
        <f t="shared" si="173"/>
        <v>1020579</v>
      </c>
      <c r="BA1577" s="19" t="str">
        <f t="shared" si="174"/>
        <v>CABRERA RECALDE ALFREDO RAYMUNDO</v>
      </c>
      <c r="BB1577" s="19" t="e">
        <f>VLOOKUP(AG1577,Cías!$A$1:$E$10000,3,0)</f>
        <v>#N/A</v>
      </c>
      <c r="BC1577" s="19"/>
      <c r="BD1577" s="19"/>
      <c r="BE1577" s="19"/>
      <c r="BF1577" s="19"/>
      <c r="BG1577" s="19"/>
      <c r="BH1577" s="19"/>
      <c r="BI1577" s="19"/>
      <c r="BJ1577" s="19"/>
    </row>
    <row r="1578" spans="1:62" ht="15" x14ac:dyDescent="0.2">
      <c r="A1578" s="19" t="s">
        <v>14376</v>
      </c>
      <c r="B1578" s="19" t="s">
        <v>1479</v>
      </c>
      <c r="C1578" s="43">
        <v>44660</v>
      </c>
      <c r="D1578" s="44">
        <v>0.41319444444443998</v>
      </c>
      <c r="E1578" s="19" t="s">
        <v>14377</v>
      </c>
      <c r="F1578" s="19" t="s">
        <v>14378</v>
      </c>
      <c r="G1578" s="19" t="s">
        <v>14379</v>
      </c>
      <c r="H1578" s="45">
        <v>3853.2</v>
      </c>
      <c r="I1578" s="45">
        <v>4320.2299999999996</v>
      </c>
      <c r="J1578" s="19" t="s">
        <v>1560</v>
      </c>
      <c r="K1578" s="19" t="s">
        <v>11721</v>
      </c>
      <c r="L1578" s="19" t="s">
        <v>14380</v>
      </c>
      <c r="M1578" s="19" t="s">
        <v>14381</v>
      </c>
      <c r="N1578" s="19" t="s">
        <v>14376</v>
      </c>
      <c r="O1578" s="19" t="s">
        <v>1486</v>
      </c>
      <c r="P1578" s="19" t="s">
        <v>1487</v>
      </c>
      <c r="Q1578" s="46">
        <v>32.11</v>
      </c>
      <c r="R1578" s="19" t="s">
        <v>1488</v>
      </c>
      <c r="S1578" s="19" t="s">
        <v>8781</v>
      </c>
      <c r="T1578" s="19" t="s">
        <v>8782</v>
      </c>
      <c r="U1578" s="19" t="s">
        <v>8783</v>
      </c>
      <c r="V1578" s="19" t="s">
        <v>8784</v>
      </c>
      <c r="W1578" s="19" t="s">
        <v>415</v>
      </c>
      <c r="X1578" s="19" t="s">
        <v>8785</v>
      </c>
      <c r="Y1578" s="19" t="s">
        <v>8786</v>
      </c>
      <c r="Z1578" s="19" t="s">
        <v>8787</v>
      </c>
      <c r="AA1578" s="46">
        <v>127</v>
      </c>
      <c r="AB1578" s="19" t="s">
        <v>473</v>
      </c>
      <c r="AC1578" s="19" t="s">
        <v>96</v>
      </c>
      <c r="AD1578" s="19" t="s">
        <v>4413</v>
      </c>
      <c r="AE1578" s="19" t="s">
        <v>4414</v>
      </c>
      <c r="AF1578" s="19" t="s">
        <v>1497</v>
      </c>
      <c r="AG1578" s="19" t="s">
        <v>4415</v>
      </c>
      <c r="AH1578" s="19" t="s">
        <v>1499</v>
      </c>
      <c r="AI1578" s="19" t="s">
        <v>1500</v>
      </c>
      <c r="AJ1578" s="45">
        <v>0</v>
      </c>
      <c r="AK1578" s="45">
        <v>0</v>
      </c>
      <c r="AL1578" s="19" t="s">
        <v>1501</v>
      </c>
      <c r="AM1578" s="46">
        <v>50910</v>
      </c>
      <c r="AN1578" s="46">
        <v>32110</v>
      </c>
      <c r="AO1578" s="46">
        <v>18800</v>
      </c>
      <c r="AP1578" s="45">
        <v>360.92</v>
      </c>
      <c r="AQ1578" s="45"/>
      <c r="AR1578" s="45" t="str">
        <f>IFERROR(VLOOKUP(AB1578,'Pedidos marco'!$A$1:$D$10000,4,0)," ")</f>
        <v xml:space="preserve"> </v>
      </c>
      <c r="AS1578" s="45">
        <f t="shared" si="168"/>
        <v>9</v>
      </c>
      <c r="AT1578" s="45" t="str">
        <f t="shared" si="169"/>
        <v>09</v>
      </c>
      <c r="AU1578" s="47">
        <v>32.11</v>
      </c>
      <c r="AV1578" s="19" t="str">
        <f t="shared" si="170"/>
        <v>04 April</v>
      </c>
      <c r="AW1578" s="19">
        <f t="shared" si="171"/>
        <v>11.240112114606042</v>
      </c>
      <c r="AX1578" s="19">
        <f t="shared" si="172"/>
        <v>11.240112114606042</v>
      </c>
      <c r="AY1578" s="19" t="e">
        <f>VLOOKUP(AG1578,Cías!$A$1:$E$10000,5,0)</f>
        <v>#N/A</v>
      </c>
      <c r="AZ1578" s="19" t="str">
        <f t="shared" si="173"/>
        <v>1013227</v>
      </c>
      <c r="BA1578" s="19" t="str">
        <f t="shared" si="174"/>
        <v>COMPAÑIA DE TRANSPORTE PESADO</v>
      </c>
      <c r="BB1578" s="19" t="e">
        <f>VLOOKUP(AG1578,Cías!$A$1:$E$10000,3,0)</f>
        <v>#N/A</v>
      </c>
      <c r="BC1578" s="19"/>
      <c r="BD1578" s="19"/>
      <c r="BE1578" s="19"/>
      <c r="BF1578" s="19"/>
      <c r="BG1578" s="19"/>
      <c r="BH1578" s="19"/>
      <c r="BI1578" s="19"/>
      <c r="BJ1578" s="19"/>
    </row>
    <row r="1579" spans="1:62" ht="15" x14ac:dyDescent="0.2">
      <c r="A1579" s="19" t="s">
        <v>14382</v>
      </c>
      <c r="B1579" s="19" t="s">
        <v>1479</v>
      </c>
      <c r="C1579" s="43">
        <v>44660</v>
      </c>
      <c r="D1579" s="44">
        <v>0.41597222222222002</v>
      </c>
      <c r="E1579" s="19" t="s">
        <v>14383</v>
      </c>
      <c r="F1579" s="19" t="s">
        <v>14384</v>
      </c>
      <c r="G1579" s="19" t="s">
        <v>14385</v>
      </c>
      <c r="H1579" s="45">
        <v>4626.6000000000004</v>
      </c>
      <c r="I1579" s="45">
        <v>5187.37</v>
      </c>
      <c r="J1579" s="19" t="s">
        <v>1560</v>
      </c>
      <c r="K1579" s="19" t="s">
        <v>14386</v>
      </c>
      <c r="L1579" s="19" t="s">
        <v>14387</v>
      </c>
      <c r="M1579" s="19" t="s">
        <v>14388</v>
      </c>
      <c r="N1579" s="19" t="s">
        <v>14382</v>
      </c>
      <c r="O1579" s="19" t="s">
        <v>2600</v>
      </c>
      <c r="P1579" s="19" t="s">
        <v>2601</v>
      </c>
      <c r="Q1579" s="46">
        <v>660</v>
      </c>
      <c r="R1579" s="19" t="s">
        <v>1544</v>
      </c>
      <c r="S1579" s="19" t="s">
        <v>4033</v>
      </c>
      <c r="T1579" s="19" t="s">
        <v>1624</v>
      </c>
      <c r="U1579" s="19" t="s">
        <v>7380</v>
      </c>
      <c r="V1579" s="19" t="s">
        <v>7381</v>
      </c>
      <c r="W1579" s="19" t="s">
        <v>4200</v>
      </c>
      <c r="X1579" s="19" t="s">
        <v>7382</v>
      </c>
      <c r="Y1579" s="19" t="s">
        <v>4202</v>
      </c>
      <c r="Z1579" s="19" t="s">
        <v>4203</v>
      </c>
      <c r="AA1579" s="46">
        <v>403</v>
      </c>
      <c r="AB1579" s="19" t="s">
        <v>567</v>
      </c>
      <c r="AC1579" s="19" t="s">
        <v>287</v>
      </c>
      <c r="AD1579" s="19" t="s">
        <v>4037</v>
      </c>
      <c r="AE1579" s="19" t="s">
        <v>4038</v>
      </c>
      <c r="AF1579" s="19" t="s">
        <v>1592</v>
      </c>
      <c r="AG1579" s="19" t="s">
        <v>4039</v>
      </c>
      <c r="AH1579" s="19" t="s">
        <v>1499</v>
      </c>
      <c r="AI1579" s="19" t="s">
        <v>1500</v>
      </c>
      <c r="AJ1579" s="45">
        <v>0</v>
      </c>
      <c r="AK1579" s="45">
        <v>0</v>
      </c>
      <c r="AL1579" s="19" t="s">
        <v>1501</v>
      </c>
      <c r="AM1579" s="46">
        <v>51540</v>
      </c>
      <c r="AN1579" s="46">
        <v>33010</v>
      </c>
      <c r="AO1579" s="46">
        <v>18530</v>
      </c>
      <c r="AP1579" s="45">
        <v>726</v>
      </c>
      <c r="AQ1579" s="45"/>
      <c r="AR1579" s="45" t="str">
        <f>IFERROR(VLOOKUP(AB1579,'Pedidos marco'!$A$1:$D$10000,4,0)," ")</f>
        <v xml:space="preserve"> </v>
      </c>
      <c r="AS1579" s="45">
        <f t="shared" si="168"/>
        <v>9</v>
      </c>
      <c r="AT1579" s="45" t="str">
        <f t="shared" si="169"/>
        <v>09</v>
      </c>
      <c r="AU1579" s="47">
        <v>33</v>
      </c>
      <c r="AV1579" s="19" t="str">
        <f t="shared" si="170"/>
        <v>04 April</v>
      </c>
      <c r="AW1579" s="19">
        <f t="shared" si="171"/>
        <v>1.1000000000000001</v>
      </c>
      <c r="AX1579" s="19">
        <f t="shared" si="172"/>
        <v>22</v>
      </c>
      <c r="AY1579" s="19" t="e">
        <f>VLOOKUP(AG1579,Cías!$A$1:$E$10000,5,0)</f>
        <v>#N/A</v>
      </c>
      <c r="AZ1579" s="19" t="str">
        <f t="shared" si="173"/>
        <v>1024017</v>
      </c>
      <c r="BA1579" s="19" t="str">
        <f t="shared" si="174"/>
        <v>SANTO CHICAIZA EDISON XAVIER</v>
      </c>
      <c r="BB1579" s="19" t="e">
        <f>VLOOKUP(AG1579,Cías!$A$1:$E$10000,3,0)</f>
        <v>#N/A</v>
      </c>
      <c r="BC1579" s="19"/>
      <c r="BD1579" s="19"/>
      <c r="BE1579" s="19"/>
      <c r="BF1579" s="19"/>
      <c r="BG1579" s="19"/>
      <c r="BH1579" s="19"/>
      <c r="BI1579" s="19"/>
      <c r="BJ1579" s="19"/>
    </row>
    <row r="1580" spans="1:62" ht="15" x14ac:dyDescent="0.2">
      <c r="A1580" s="19" t="s">
        <v>14389</v>
      </c>
      <c r="B1580" s="19" t="s">
        <v>1479</v>
      </c>
      <c r="C1580" s="43">
        <v>44660</v>
      </c>
      <c r="D1580" s="44">
        <v>0.42222222222222</v>
      </c>
      <c r="E1580" s="19" t="s">
        <v>14390</v>
      </c>
      <c r="F1580" s="19" t="s">
        <v>11000</v>
      </c>
      <c r="G1580" s="19" t="s">
        <v>11001</v>
      </c>
      <c r="H1580" s="45">
        <v>4448.3999999999996</v>
      </c>
      <c r="I1580" s="45">
        <v>4987.58</v>
      </c>
      <c r="J1580" s="19" t="s">
        <v>2037</v>
      </c>
      <c r="K1580" s="19" t="s">
        <v>11002</v>
      </c>
      <c r="L1580" s="19" t="s">
        <v>14391</v>
      </c>
      <c r="M1580" s="19" t="s">
        <v>14392</v>
      </c>
      <c r="N1580" s="19" t="s">
        <v>14389</v>
      </c>
      <c r="O1580" s="19" t="s">
        <v>1641</v>
      </c>
      <c r="P1580" s="19" t="s">
        <v>1642</v>
      </c>
      <c r="Q1580" s="46">
        <v>660</v>
      </c>
      <c r="R1580" s="19" t="s">
        <v>1544</v>
      </c>
      <c r="S1580" s="19" t="s">
        <v>6575</v>
      </c>
      <c r="T1580" s="19" t="s">
        <v>6576</v>
      </c>
      <c r="U1580" s="19" t="s">
        <v>6577</v>
      </c>
      <c r="V1580" s="19" t="s">
        <v>6578</v>
      </c>
      <c r="W1580" s="19" t="s">
        <v>2635</v>
      </c>
      <c r="X1580" s="19" t="s">
        <v>6579</v>
      </c>
      <c r="Y1580" s="19" t="s">
        <v>2637</v>
      </c>
      <c r="Z1580" s="19" t="s">
        <v>2638</v>
      </c>
      <c r="AA1580" s="46">
        <v>506</v>
      </c>
      <c r="AB1580" s="19" t="s">
        <v>566</v>
      </c>
      <c r="AC1580" s="19" t="s">
        <v>285</v>
      </c>
      <c r="AD1580" s="19" t="s">
        <v>11313</v>
      </c>
      <c r="AE1580" s="19" t="s">
        <v>11314</v>
      </c>
      <c r="AF1580" s="19" t="s">
        <v>1592</v>
      </c>
      <c r="AG1580" s="19" t="s">
        <v>11315</v>
      </c>
      <c r="AH1580" s="19" t="s">
        <v>1499</v>
      </c>
      <c r="AI1580" s="19" t="s">
        <v>1500</v>
      </c>
      <c r="AJ1580" s="45">
        <v>0</v>
      </c>
      <c r="AK1580" s="45">
        <v>0</v>
      </c>
      <c r="AL1580" s="19" t="s">
        <v>1501</v>
      </c>
      <c r="AM1580" s="46">
        <v>50860</v>
      </c>
      <c r="AN1580" s="46">
        <v>33080</v>
      </c>
      <c r="AO1580" s="46">
        <v>17780</v>
      </c>
      <c r="AP1580" s="45">
        <v>996.6</v>
      </c>
      <c r="AQ1580" s="45"/>
      <c r="AR1580" s="45" t="str">
        <f>IFERROR(VLOOKUP(AB1580,'Pedidos marco'!$A$1:$D$10000,4,0)," ")</f>
        <v xml:space="preserve"> </v>
      </c>
      <c r="AS1580" s="45">
        <f t="shared" si="168"/>
        <v>9</v>
      </c>
      <c r="AT1580" s="45" t="str">
        <f t="shared" si="169"/>
        <v>09</v>
      </c>
      <c r="AU1580" s="47">
        <v>33</v>
      </c>
      <c r="AV1580" s="19" t="str">
        <f t="shared" si="170"/>
        <v>04 April</v>
      </c>
      <c r="AW1580" s="19">
        <f t="shared" si="171"/>
        <v>1.51</v>
      </c>
      <c r="AX1580" s="19">
        <f t="shared" si="172"/>
        <v>30.2</v>
      </c>
      <c r="AY1580" s="19" t="e">
        <f>VLOOKUP(AG1580,Cías!$A$1:$E$10000,5,0)</f>
        <v>#N/A</v>
      </c>
      <c r="AZ1580" s="19" t="str">
        <f t="shared" si="173"/>
        <v>1013232</v>
      </c>
      <c r="BA1580" s="19" t="str">
        <f t="shared" si="174"/>
        <v>SANCHEZ VALLEJOS JORGE FABIAN</v>
      </c>
      <c r="BB1580" s="19" t="e">
        <f>VLOOKUP(AG1580,Cías!$A$1:$E$10000,3,0)</f>
        <v>#N/A</v>
      </c>
      <c r="BC1580" s="19"/>
      <c r="BD1580" s="19"/>
      <c r="BE1580" s="19"/>
      <c r="BF1580" s="19"/>
      <c r="BG1580" s="19"/>
      <c r="BH1580" s="19"/>
      <c r="BI1580" s="19"/>
      <c r="BJ1580" s="19"/>
    </row>
    <row r="1581" spans="1:62" ht="15" x14ac:dyDescent="0.2">
      <c r="A1581" s="19" t="s">
        <v>14393</v>
      </c>
      <c r="B1581" s="19" t="s">
        <v>1479</v>
      </c>
      <c r="C1581" s="43">
        <v>44660</v>
      </c>
      <c r="D1581" s="44">
        <v>0.42291666666666999</v>
      </c>
      <c r="E1581" s="19" t="s">
        <v>14394</v>
      </c>
      <c r="F1581" s="19" t="s">
        <v>14395</v>
      </c>
      <c r="G1581" s="19" t="s">
        <v>14396</v>
      </c>
      <c r="H1581" s="45">
        <v>2462.4</v>
      </c>
      <c r="I1581" s="45">
        <v>2760.86</v>
      </c>
      <c r="J1581" s="19" t="s">
        <v>1560</v>
      </c>
      <c r="K1581" s="19" t="s">
        <v>14397</v>
      </c>
      <c r="L1581" s="19" t="s">
        <v>14398</v>
      </c>
      <c r="M1581" s="19" t="s">
        <v>14399</v>
      </c>
      <c r="N1581" s="19" t="s">
        <v>14393</v>
      </c>
      <c r="O1581" s="19" t="s">
        <v>1603</v>
      </c>
      <c r="P1581" s="19" t="s">
        <v>1604</v>
      </c>
      <c r="Q1581" s="46">
        <v>360</v>
      </c>
      <c r="R1581" s="19" t="s">
        <v>1544</v>
      </c>
      <c r="S1581" s="19" t="s">
        <v>7413</v>
      </c>
      <c r="T1581" s="19" t="s">
        <v>7414</v>
      </c>
      <c r="U1581" s="19" t="s">
        <v>7415</v>
      </c>
      <c r="V1581" s="19" t="s">
        <v>7416</v>
      </c>
      <c r="W1581" s="19" t="s">
        <v>1781</v>
      </c>
      <c r="X1581" s="19" t="s">
        <v>7417</v>
      </c>
      <c r="Y1581" s="19" t="s">
        <v>1783</v>
      </c>
      <c r="Z1581" s="19" t="s">
        <v>1784</v>
      </c>
      <c r="AA1581" s="46">
        <v>233</v>
      </c>
      <c r="AB1581" s="19" t="s">
        <v>505</v>
      </c>
      <c r="AC1581" s="19" t="s">
        <v>159</v>
      </c>
      <c r="AD1581" s="19" t="s">
        <v>6669</v>
      </c>
      <c r="AE1581" s="19" t="s">
        <v>6670</v>
      </c>
      <c r="AF1581" s="19" t="s">
        <v>1554</v>
      </c>
      <c r="AG1581" s="19" t="s">
        <v>3398</v>
      </c>
      <c r="AH1581" s="19" t="s">
        <v>1499</v>
      </c>
      <c r="AI1581" s="19" t="s">
        <v>1500</v>
      </c>
      <c r="AJ1581" s="45">
        <v>0</v>
      </c>
      <c r="AK1581" s="45">
        <v>0</v>
      </c>
      <c r="AL1581" s="19" t="s">
        <v>1501</v>
      </c>
      <c r="AM1581" s="46">
        <v>27200</v>
      </c>
      <c r="AN1581" s="46">
        <v>18010</v>
      </c>
      <c r="AO1581" s="46">
        <v>9190</v>
      </c>
      <c r="AP1581" s="45">
        <v>277.2</v>
      </c>
      <c r="AQ1581" s="45"/>
      <c r="AR1581" s="45" t="str">
        <f>IFERROR(VLOOKUP(AB1581,'Pedidos marco'!$A$1:$D$10000,4,0)," ")</f>
        <v xml:space="preserve"> </v>
      </c>
      <c r="AS1581" s="45">
        <f t="shared" si="168"/>
        <v>9</v>
      </c>
      <c r="AT1581" s="45" t="str">
        <f t="shared" si="169"/>
        <v>09</v>
      </c>
      <c r="AU1581" s="47">
        <v>18</v>
      </c>
      <c r="AV1581" s="19" t="str">
        <f t="shared" si="170"/>
        <v>04 April</v>
      </c>
      <c r="AW1581" s="19">
        <f t="shared" si="171"/>
        <v>0.77</v>
      </c>
      <c r="AX1581" s="19">
        <f t="shared" si="172"/>
        <v>15.399999999999999</v>
      </c>
      <c r="AY1581" s="19" t="e">
        <f>VLOOKUP(AG1581,Cías!$A$1:$E$10000,5,0)</f>
        <v>#N/A</v>
      </c>
      <c r="AZ1581" s="19" t="str">
        <f t="shared" si="173"/>
        <v>1013505</v>
      </c>
      <c r="BA1581" s="19" t="str">
        <f t="shared" si="174"/>
        <v>HERMOZA LOZADA JORGE ABDON</v>
      </c>
      <c r="BB1581" s="19" t="e">
        <f>VLOOKUP(AG1581,Cías!$A$1:$E$10000,3,0)</f>
        <v>#N/A</v>
      </c>
      <c r="BC1581" s="19"/>
      <c r="BD1581" s="19"/>
      <c r="BE1581" s="19"/>
      <c r="BF1581" s="19"/>
      <c r="BG1581" s="19"/>
      <c r="BH1581" s="19"/>
      <c r="BI1581" s="19"/>
      <c r="BJ1581" s="19"/>
    </row>
    <row r="1582" spans="1:62" ht="15" x14ac:dyDescent="0.2">
      <c r="A1582" s="19" t="s">
        <v>14400</v>
      </c>
      <c r="B1582" s="19" t="s">
        <v>1479</v>
      </c>
      <c r="C1582" s="43">
        <v>44660</v>
      </c>
      <c r="D1582" s="44">
        <v>0.43055555555556002</v>
      </c>
      <c r="E1582" s="19" t="s">
        <v>14401</v>
      </c>
      <c r="F1582" s="19" t="s">
        <v>14402</v>
      </c>
      <c r="G1582" s="19" t="s">
        <v>14403</v>
      </c>
      <c r="H1582" s="45">
        <v>2386.8000000000002</v>
      </c>
      <c r="I1582" s="45">
        <v>2676.1</v>
      </c>
      <c r="J1582" s="19" t="s">
        <v>1560</v>
      </c>
      <c r="K1582" s="19" t="s">
        <v>14404</v>
      </c>
      <c r="L1582" s="19" t="s">
        <v>14405</v>
      </c>
      <c r="M1582" s="19" t="s">
        <v>14406</v>
      </c>
      <c r="N1582" s="19" t="s">
        <v>14400</v>
      </c>
      <c r="O1582" s="19" t="s">
        <v>367</v>
      </c>
      <c r="P1582" s="19" t="s">
        <v>368</v>
      </c>
      <c r="Q1582" s="46">
        <v>360</v>
      </c>
      <c r="R1582" s="19" t="s">
        <v>1544</v>
      </c>
      <c r="S1582" s="19" t="s">
        <v>14407</v>
      </c>
      <c r="T1582" s="19" t="s">
        <v>14408</v>
      </c>
      <c r="U1582" s="19" t="s">
        <v>14409</v>
      </c>
      <c r="V1582" s="19" t="s">
        <v>14410</v>
      </c>
      <c r="W1582" s="19" t="s">
        <v>1548</v>
      </c>
      <c r="X1582" s="19" t="s">
        <v>14411</v>
      </c>
      <c r="Y1582" s="19" t="s">
        <v>1684</v>
      </c>
      <c r="Z1582" s="19" t="s">
        <v>1685</v>
      </c>
      <c r="AA1582" s="46">
        <v>198</v>
      </c>
      <c r="AB1582" s="19" t="s">
        <v>5575</v>
      </c>
      <c r="AC1582" s="19" t="s">
        <v>175</v>
      </c>
      <c r="AD1582" s="19" t="s">
        <v>5576</v>
      </c>
      <c r="AE1582" s="19" t="s">
        <v>5577</v>
      </c>
      <c r="AF1582" s="19" t="s">
        <v>1554</v>
      </c>
      <c r="AG1582" s="19" t="s">
        <v>5578</v>
      </c>
      <c r="AH1582" s="19" t="s">
        <v>1499</v>
      </c>
      <c r="AI1582" s="19" t="s">
        <v>1500</v>
      </c>
      <c r="AJ1582" s="45">
        <v>0</v>
      </c>
      <c r="AK1582" s="45">
        <v>0</v>
      </c>
      <c r="AL1582" s="19" t="s">
        <v>1501</v>
      </c>
      <c r="AM1582" s="46">
        <v>27260</v>
      </c>
      <c r="AN1582" s="46">
        <v>18030</v>
      </c>
      <c r="AO1582" s="46">
        <v>9230</v>
      </c>
      <c r="AP1582" s="45">
        <v>266.39999999999998</v>
      </c>
      <c r="AQ1582" s="45"/>
      <c r="AR1582" s="45" t="str">
        <f>IFERROR(VLOOKUP(AB1582,'Pedidos marco'!$A$1:$D$10000,4,0)," ")</f>
        <v xml:space="preserve"> </v>
      </c>
      <c r="AS1582" s="45">
        <f t="shared" si="168"/>
        <v>9</v>
      </c>
      <c r="AT1582" s="45" t="str">
        <f t="shared" si="169"/>
        <v>09</v>
      </c>
      <c r="AU1582" s="47">
        <v>18</v>
      </c>
      <c r="AV1582" s="19" t="str">
        <f t="shared" si="170"/>
        <v>04 April</v>
      </c>
      <c r="AW1582" s="19">
        <f t="shared" si="171"/>
        <v>0.74</v>
      </c>
      <c r="AX1582" s="19">
        <f t="shared" si="172"/>
        <v>14.799999999999999</v>
      </c>
      <c r="AY1582" s="19" t="e">
        <f>VLOOKUP(AG1582,Cías!$A$1:$E$10000,5,0)</f>
        <v>#N/A</v>
      </c>
      <c r="AZ1582" s="19" t="str">
        <f t="shared" si="173"/>
        <v>1023077</v>
      </c>
      <c r="BA1582" s="19" t="str">
        <f t="shared" si="174"/>
        <v>JIMENEZ ICAZA HENRY ELADIO</v>
      </c>
      <c r="BB1582" s="19" t="e">
        <f>VLOOKUP(AG1582,Cías!$A$1:$E$10000,3,0)</f>
        <v>#N/A</v>
      </c>
      <c r="BC1582" s="19"/>
      <c r="BD1582" s="19"/>
      <c r="BE1582" s="19"/>
      <c r="BF1582" s="19"/>
      <c r="BG1582" s="19"/>
      <c r="BH1582" s="19"/>
      <c r="BI1582" s="19"/>
      <c r="BJ1582" s="19"/>
    </row>
    <row r="1583" spans="1:62" ht="15" x14ac:dyDescent="0.2">
      <c r="A1583" s="19" t="s">
        <v>14412</v>
      </c>
      <c r="B1583" s="19" t="s">
        <v>1479</v>
      </c>
      <c r="C1583" s="43">
        <v>44660</v>
      </c>
      <c r="D1583" s="44">
        <v>0.43125000000000002</v>
      </c>
      <c r="E1583" s="19" t="s">
        <v>14413</v>
      </c>
      <c r="F1583" s="19" t="s">
        <v>14414</v>
      </c>
      <c r="G1583" s="19" t="s">
        <v>14415</v>
      </c>
      <c r="H1583" s="45">
        <v>2301.35</v>
      </c>
      <c r="I1583" s="45">
        <v>2580.29</v>
      </c>
      <c r="J1583" s="19" t="s">
        <v>1560</v>
      </c>
      <c r="K1583" s="19" t="s">
        <v>14416</v>
      </c>
      <c r="L1583" s="19" t="s">
        <v>14417</v>
      </c>
      <c r="M1583" s="19" t="s">
        <v>14418</v>
      </c>
      <c r="N1583" s="19" t="s">
        <v>14412</v>
      </c>
      <c r="O1583" s="19" t="s">
        <v>371</v>
      </c>
      <c r="P1583" s="19" t="s">
        <v>372</v>
      </c>
      <c r="Q1583" s="46">
        <v>360</v>
      </c>
      <c r="R1583" s="19" t="s">
        <v>1544</v>
      </c>
      <c r="S1583" s="19" t="s">
        <v>1754</v>
      </c>
      <c r="T1583" s="19" t="s">
        <v>104</v>
      </c>
      <c r="U1583" s="19" t="s">
        <v>1755</v>
      </c>
      <c r="V1583" s="19" t="s">
        <v>1756</v>
      </c>
      <c r="W1583" s="19" t="s">
        <v>1757</v>
      </c>
      <c r="X1583" s="19" t="s">
        <v>1758</v>
      </c>
      <c r="Y1583" s="19" t="s">
        <v>1759</v>
      </c>
      <c r="Z1583" s="19" t="s">
        <v>1760</v>
      </c>
      <c r="AA1583" s="46">
        <v>218</v>
      </c>
      <c r="AB1583" s="19" t="s">
        <v>515</v>
      </c>
      <c r="AC1583" s="19" t="s">
        <v>183</v>
      </c>
      <c r="AD1583" s="19" t="s">
        <v>8596</v>
      </c>
      <c r="AE1583" s="19" t="s">
        <v>1481</v>
      </c>
      <c r="AF1583" s="19" t="s">
        <v>1554</v>
      </c>
      <c r="AG1583" s="19" t="s">
        <v>8597</v>
      </c>
      <c r="AH1583" s="19" t="s">
        <v>1499</v>
      </c>
      <c r="AI1583" s="19" t="s">
        <v>1500</v>
      </c>
      <c r="AJ1583" s="45">
        <v>0</v>
      </c>
      <c r="AK1583" s="45">
        <v>0</v>
      </c>
      <c r="AL1583" s="19" t="s">
        <v>1501</v>
      </c>
      <c r="AM1583" s="46">
        <v>27270</v>
      </c>
      <c r="AN1583" s="46">
        <v>18040</v>
      </c>
      <c r="AO1583" s="46">
        <v>9230</v>
      </c>
      <c r="AP1583" s="45">
        <v>273.60000000000002</v>
      </c>
      <c r="AQ1583" s="45"/>
      <c r="AR1583" s="45" t="str">
        <f>IFERROR(VLOOKUP(AB1583,'Pedidos marco'!$A$1:$D$10000,4,0)," ")</f>
        <v xml:space="preserve"> </v>
      </c>
      <c r="AS1583" s="45">
        <f t="shared" si="168"/>
        <v>9</v>
      </c>
      <c r="AT1583" s="45" t="str">
        <f t="shared" si="169"/>
        <v>09</v>
      </c>
      <c r="AU1583" s="47">
        <v>18</v>
      </c>
      <c r="AV1583" s="19" t="str">
        <f t="shared" si="170"/>
        <v>04 April</v>
      </c>
      <c r="AW1583" s="19">
        <f t="shared" si="171"/>
        <v>0.76</v>
      </c>
      <c r="AX1583" s="19">
        <f t="shared" si="172"/>
        <v>15.200000000000001</v>
      </c>
      <c r="AY1583" s="19" t="e">
        <f>VLOOKUP(AG1583,Cías!$A$1:$E$10000,5,0)</f>
        <v>#N/A</v>
      </c>
      <c r="AZ1583" s="19" t="str">
        <f t="shared" si="173"/>
        <v>1013806</v>
      </c>
      <c r="BA1583" s="19" t="str">
        <f t="shared" si="174"/>
        <v>LOPEZ FREDY HERNAN</v>
      </c>
      <c r="BB1583" s="19" t="e">
        <f>VLOOKUP(AG1583,Cías!$A$1:$E$10000,3,0)</f>
        <v>#N/A</v>
      </c>
      <c r="BC1583" s="19"/>
      <c r="BD1583" s="19"/>
      <c r="BE1583" s="19"/>
      <c r="BF1583" s="19"/>
      <c r="BG1583" s="19"/>
      <c r="BH1583" s="19"/>
      <c r="BI1583" s="19"/>
      <c r="BJ1583" s="19"/>
    </row>
    <row r="1584" spans="1:62" ht="15" x14ac:dyDescent="0.2">
      <c r="A1584" s="19" t="s">
        <v>14419</v>
      </c>
      <c r="B1584" s="19" t="s">
        <v>1479</v>
      </c>
      <c r="C1584" s="43">
        <v>44660</v>
      </c>
      <c r="D1584" s="44">
        <v>0.43333333333333002</v>
      </c>
      <c r="E1584" s="19" t="s">
        <v>14420</v>
      </c>
      <c r="F1584" s="19" t="s">
        <v>14421</v>
      </c>
      <c r="G1584" s="19" t="s">
        <v>14422</v>
      </c>
      <c r="H1584" s="45">
        <v>2230.4</v>
      </c>
      <c r="I1584" s="45">
        <v>2500.7399999999998</v>
      </c>
      <c r="J1584" s="19" t="s">
        <v>1560</v>
      </c>
      <c r="K1584" s="19" t="s">
        <v>14423</v>
      </c>
      <c r="L1584" s="19" t="s">
        <v>14424</v>
      </c>
      <c r="M1584" s="19" t="s">
        <v>14425</v>
      </c>
      <c r="N1584" s="19" t="s">
        <v>14419</v>
      </c>
      <c r="O1584" s="19" t="s">
        <v>371</v>
      </c>
      <c r="P1584" s="19" t="s">
        <v>372</v>
      </c>
      <c r="Q1584" s="46">
        <v>320</v>
      </c>
      <c r="R1584" s="19" t="s">
        <v>1544</v>
      </c>
      <c r="S1584" s="19" t="s">
        <v>1825</v>
      </c>
      <c r="T1584" s="19" t="s">
        <v>1826</v>
      </c>
      <c r="U1584" s="19" t="s">
        <v>6021</v>
      </c>
      <c r="V1584" s="19" t="s">
        <v>6022</v>
      </c>
      <c r="W1584" s="19" t="s">
        <v>2800</v>
      </c>
      <c r="X1584" s="19" t="s">
        <v>6023</v>
      </c>
      <c r="Y1584" s="19" t="s">
        <v>2802</v>
      </c>
      <c r="Z1584" s="19" t="s">
        <v>2803</v>
      </c>
      <c r="AA1584" s="46">
        <v>20</v>
      </c>
      <c r="AB1584" s="19" t="s">
        <v>588</v>
      </c>
      <c r="AC1584" s="19" t="s">
        <v>333</v>
      </c>
      <c r="AD1584" s="19" t="s">
        <v>5105</v>
      </c>
      <c r="AE1584" s="19" t="s">
        <v>5106</v>
      </c>
      <c r="AF1584" s="19" t="s">
        <v>1554</v>
      </c>
      <c r="AG1584" s="19" t="s">
        <v>5107</v>
      </c>
      <c r="AH1584" s="19" t="s">
        <v>1499</v>
      </c>
      <c r="AI1584" s="19" t="s">
        <v>1500</v>
      </c>
      <c r="AJ1584" s="45">
        <v>0</v>
      </c>
      <c r="AK1584" s="45">
        <v>0</v>
      </c>
      <c r="AL1584" s="19" t="s">
        <v>1501</v>
      </c>
      <c r="AM1584" s="46">
        <v>20549.444</v>
      </c>
      <c r="AN1584" s="46">
        <v>16044.444</v>
      </c>
      <c r="AO1584" s="46">
        <v>4505</v>
      </c>
      <c r="AP1584" s="45">
        <v>51.2</v>
      </c>
      <c r="AQ1584" s="45"/>
      <c r="AR1584" s="45" t="str">
        <f>IFERROR(VLOOKUP(AB1584,'Pedidos marco'!$A$1:$D$10000,4,0)," ")</f>
        <v xml:space="preserve"> </v>
      </c>
      <c r="AS1584" s="45">
        <f t="shared" si="168"/>
        <v>9</v>
      </c>
      <c r="AT1584" s="45" t="str">
        <f t="shared" si="169"/>
        <v>09</v>
      </c>
      <c r="AU1584" s="47">
        <v>16</v>
      </c>
      <c r="AV1584" s="19" t="str">
        <f t="shared" si="170"/>
        <v>04 April</v>
      </c>
      <c r="AW1584" s="19">
        <f t="shared" si="171"/>
        <v>0.16</v>
      </c>
      <c r="AX1584" s="19">
        <f t="shared" si="172"/>
        <v>3.2</v>
      </c>
      <c r="AY1584" s="19" t="e">
        <f>VLOOKUP(AG1584,Cías!$A$1:$E$10000,5,0)</f>
        <v>#N/A</v>
      </c>
      <c r="AZ1584" s="19" t="str">
        <f t="shared" si="173"/>
        <v>1021623</v>
      </c>
      <c r="BA1584" s="19" t="str">
        <f t="shared" si="174"/>
        <v>VILLARREAL HIGUERA FERNANDO SALVADO</v>
      </c>
      <c r="BB1584" s="19" t="e">
        <f>VLOOKUP(AG1584,Cías!$A$1:$E$10000,3,0)</f>
        <v>#N/A</v>
      </c>
      <c r="BC1584" s="19"/>
      <c r="BD1584" s="19"/>
      <c r="BE1584" s="19"/>
      <c r="BF1584" s="19"/>
      <c r="BG1584" s="19"/>
      <c r="BH1584" s="19"/>
      <c r="BI1584" s="19"/>
      <c r="BJ1584" s="19"/>
    </row>
    <row r="1585" spans="1:62" ht="15" x14ac:dyDescent="0.2">
      <c r="A1585" s="19" t="s">
        <v>14419</v>
      </c>
      <c r="B1585" s="19" t="s">
        <v>1479</v>
      </c>
      <c r="C1585" s="43">
        <v>44660</v>
      </c>
      <c r="D1585" s="44">
        <v>0.43333333333333002</v>
      </c>
      <c r="E1585" s="19" t="s">
        <v>14426</v>
      </c>
      <c r="F1585" s="19" t="s">
        <v>14427</v>
      </c>
      <c r="G1585" s="19" t="s">
        <v>14428</v>
      </c>
      <c r="H1585" s="45">
        <v>276</v>
      </c>
      <c r="I1585" s="45">
        <v>309.45</v>
      </c>
      <c r="J1585" s="19" t="s">
        <v>1560</v>
      </c>
      <c r="K1585" s="19" t="s">
        <v>14429</v>
      </c>
      <c r="L1585" s="19" t="s">
        <v>14430</v>
      </c>
      <c r="M1585" s="19" t="s">
        <v>14431</v>
      </c>
      <c r="N1585" s="19" t="s">
        <v>14419</v>
      </c>
      <c r="O1585" s="19" t="s">
        <v>367</v>
      </c>
      <c r="P1585" s="19" t="s">
        <v>368</v>
      </c>
      <c r="Q1585" s="46">
        <v>40</v>
      </c>
      <c r="R1585" s="19" t="s">
        <v>1544</v>
      </c>
      <c r="S1585" s="19" t="s">
        <v>1825</v>
      </c>
      <c r="T1585" s="19" t="s">
        <v>1826</v>
      </c>
      <c r="U1585" s="19" t="s">
        <v>6021</v>
      </c>
      <c r="V1585" s="19" t="s">
        <v>6022</v>
      </c>
      <c r="W1585" s="19" t="s">
        <v>2800</v>
      </c>
      <c r="X1585" s="19" t="s">
        <v>6023</v>
      </c>
      <c r="Y1585" s="19" t="s">
        <v>2802</v>
      </c>
      <c r="Z1585" s="19" t="s">
        <v>2803</v>
      </c>
      <c r="AA1585" s="46">
        <v>20</v>
      </c>
      <c r="AB1585" s="19" t="s">
        <v>588</v>
      </c>
      <c r="AC1585" s="19" t="s">
        <v>333</v>
      </c>
      <c r="AD1585" s="19" t="s">
        <v>5105</v>
      </c>
      <c r="AE1585" s="19" t="s">
        <v>5106</v>
      </c>
      <c r="AF1585" s="19" t="s">
        <v>1554</v>
      </c>
      <c r="AG1585" s="19" t="s">
        <v>5107</v>
      </c>
      <c r="AH1585" s="19" t="s">
        <v>1499</v>
      </c>
      <c r="AI1585" s="19" t="s">
        <v>1500</v>
      </c>
      <c r="AJ1585" s="45">
        <v>0</v>
      </c>
      <c r="AK1585" s="45">
        <v>0</v>
      </c>
      <c r="AL1585" s="19" t="s">
        <v>1501</v>
      </c>
      <c r="AM1585" s="46">
        <v>6510.5559999999996</v>
      </c>
      <c r="AN1585" s="46">
        <v>2005.556</v>
      </c>
      <c r="AO1585" s="46">
        <v>4505</v>
      </c>
      <c r="AP1585" s="45">
        <v>6.4</v>
      </c>
      <c r="AQ1585" s="45"/>
      <c r="AR1585" s="45" t="str">
        <f>IFERROR(VLOOKUP(AB1585,'Pedidos marco'!$A$1:$D$10000,4,0)," ")</f>
        <v xml:space="preserve"> </v>
      </c>
      <c r="AS1585" s="45">
        <f t="shared" si="168"/>
        <v>9</v>
      </c>
      <c r="AT1585" s="45" t="str">
        <f t="shared" si="169"/>
        <v>09</v>
      </c>
      <c r="AU1585" s="47">
        <v>2</v>
      </c>
      <c r="AV1585" s="19" t="str">
        <f t="shared" si="170"/>
        <v>04 April</v>
      </c>
      <c r="AW1585" s="19">
        <f t="shared" si="171"/>
        <v>0.16</v>
      </c>
      <c r="AX1585" s="19">
        <f t="shared" si="172"/>
        <v>3.2</v>
      </c>
      <c r="AY1585" s="19" t="e">
        <f>VLOOKUP(AG1585,Cías!$A$1:$E$10000,5,0)</f>
        <v>#N/A</v>
      </c>
      <c r="AZ1585" s="19" t="str">
        <f t="shared" si="173"/>
        <v>1021623</v>
      </c>
      <c r="BA1585" s="19" t="str">
        <f t="shared" si="174"/>
        <v>VILLARREAL HIGUERA FERNANDO SALVADO</v>
      </c>
      <c r="BB1585" s="19" t="e">
        <f>VLOOKUP(AG1585,Cías!$A$1:$E$10000,3,0)</f>
        <v>#N/A</v>
      </c>
      <c r="BC1585" s="19"/>
      <c r="BD1585" s="19"/>
      <c r="BE1585" s="19"/>
      <c r="BF1585" s="19"/>
      <c r="BG1585" s="19"/>
      <c r="BH1585" s="19"/>
      <c r="BI1585" s="19"/>
      <c r="BJ1585" s="19"/>
    </row>
    <row r="1586" spans="1:62" ht="15" x14ac:dyDescent="0.2">
      <c r="A1586" s="19" t="s">
        <v>14432</v>
      </c>
      <c r="B1586" s="19" t="s">
        <v>1479</v>
      </c>
      <c r="C1586" s="43">
        <v>44660</v>
      </c>
      <c r="D1586" s="44">
        <v>0.43472222222222001</v>
      </c>
      <c r="E1586" s="19" t="s">
        <v>14433</v>
      </c>
      <c r="F1586" s="19" t="s">
        <v>14434</v>
      </c>
      <c r="G1586" s="19" t="s">
        <v>14435</v>
      </c>
      <c r="H1586" s="45">
        <v>3205.58</v>
      </c>
      <c r="I1586" s="45">
        <v>3594.12</v>
      </c>
      <c r="J1586" s="19" t="s">
        <v>1560</v>
      </c>
      <c r="K1586" s="19" t="s">
        <v>14436</v>
      </c>
      <c r="L1586" s="19" t="s">
        <v>14437</v>
      </c>
      <c r="M1586" s="19" t="s">
        <v>14438</v>
      </c>
      <c r="N1586" s="19" t="s">
        <v>14432</v>
      </c>
      <c r="O1586" s="19" t="s">
        <v>1641</v>
      </c>
      <c r="P1586" s="19" t="s">
        <v>1642</v>
      </c>
      <c r="Q1586" s="46">
        <v>480</v>
      </c>
      <c r="R1586" s="19" t="s">
        <v>1544</v>
      </c>
      <c r="S1586" s="19" t="s">
        <v>1712</v>
      </c>
      <c r="T1586" s="19" t="s">
        <v>1713</v>
      </c>
      <c r="U1586" s="19" t="s">
        <v>14439</v>
      </c>
      <c r="V1586" s="19" t="s">
        <v>14440</v>
      </c>
      <c r="W1586" s="19" t="s">
        <v>5893</v>
      </c>
      <c r="X1586" s="19" t="s">
        <v>14441</v>
      </c>
      <c r="Y1586" s="19" t="s">
        <v>5895</v>
      </c>
      <c r="Z1586" s="19" t="s">
        <v>5896</v>
      </c>
      <c r="AA1586" s="46">
        <v>529</v>
      </c>
      <c r="AB1586" s="19" t="s">
        <v>565</v>
      </c>
      <c r="AC1586" s="19" t="s">
        <v>283</v>
      </c>
      <c r="AD1586" s="19" t="s">
        <v>2437</v>
      </c>
      <c r="AE1586" s="19" t="s">
        <v>2438</v>
      </c>
      <c r="AF1586" s="19" t="s">
        <v>1719</v>
      </c>
      <c r="AG1586" s="19" t="s">
        <v>2439</v>
      </c>
      <c r="AH1586" s="19" t="s">
        <v>1594</v>
      </c>
      <c r="AI1586" s="19" t="s">
        <v>1595</v>
      </c>
      <c r="AJ1586" s="45">
        <v>0.05</v>
      </c>
      <c r="AK1586" s="45">
        <v>24</v>
      </c>
      <c r="AL1586" s="19" t="s">
        <v>1501</v>
      </c>
      <c r="AM1586" s="46">
        <v>40240</v>
      </c>
      <c r="AN1586" s="46">
        <v>24040</v>
      </c>
      <c r="AO1586" s="46">
        <v>16200</v>
      </c>
      <c r="AP1586" s="45">
        <v>696</v>
      </c>
      <c r="AQ1586" s="45"/>
      <c r="AR1586" s="45" t="str">
        <f>IFERROR(VLOOKUP(AB1586,'Pedidos marco'!$A$1:$D$10000,4,0)," ")</f>
        <v xml:space="preserve"> </v>
      </c>
      <c r="AS1586" s="45">
        <f t="shared" si="168"/>
        <v>9</v>
      </c>
      <c r="AT1586" s="45" t="str">
        <f t="shared" si="169"/>
        <v>09</v>
      </c>
      <c r="AU1586" s="47">
        <v>24</v>
      </c>
      <c r="AV1586" s="19" t="str">
        <f t="shared" si="170"/>
        <v>04 April</v>
      </c>
      <c r="AW1586" s="19">
        <f t="shared" si="171"/>
        <v>1.45</v>
      </c>
      <c r="AX1586" s="19">
        <f t="shared" si="172"/>
        <v>29</v>
      </c>
      <c r="AY1586" s="19" t="e">
        <f>VLOOKUP(AG1586,Cías!$A$1:$E$10000,5,0)</f>
        <v>#N/A</v>
      </c>
      <c r="AZ1586" s="19" t="str">
        <f t="shared" si="173"/>
        <v>1013584</v>
      </c>
      <c r="BA1586" s="19" t="str">
        <f t="shared" si="174"/>
        <v>SANCHEZ TORRES MARCOS OSWALDO</v>
      </c>
      <c r="BB1586" s="19" t="e">
        <f>VLOOKUP(AG1586,Cías!$A$1:$E$10000,3,0)</f>
        <v>#N/A</v>
      </c>
      <c r="BC1586" s="19"/>
      <c r="BD1586" s="19"/>
      <c r="BE1586" s="19"/>
      <c r="BF1586" s="19"/>
      <c r="BG1586" s="19"/>
      <c r="BH1586" s="19"/>
      <c r="BI1586" s="19"/>
      <c r="BJ1586" s="19"/>
    </row>
    <row r="1587" spans="1:62" ht="15" x14ac:dyDescent="0.2">
      <c r="A1587" s="19" t="s">
        <v>14442</v>
      </c>
      <c r="B1587" s="19" t="s">
        <v>1479</v>
      </c>
      <c r="C1587" s="43">
        <v>44660</v>
      </c>
      <c r="D1587" s="44">
        <v>0.43819444444444</v>
      </c>
      <c r="E1587" s="19" t="s">
        <v>14443</v>
      </c>
      <c r="F1587" s="19" t="s">
        <v>14444</v>
      </c>
      <c r="G1587" s="19" t="s">
        <v>14445</v>
      </c>
      <c r="H1587" s="45">
        <v>4560.6000000000004</v>
      </c>
      <c r="I1587" s="45">
        <v>5113.37</v>
      </c>
      <c r="J1587" s="19" t="s">
        <v>1560</v>
      </c>
      <c r="K1587" s="19" t="s">
        <v>14446</v>
      </c>
      <c r="L1587" s="19" t="s">
        <v>14447</v>
      </c>
      <c r="M1587" s="19" t="s">
        <v>14448</v>
      </c>
      <c r="N1587" s="19" t="s">
        <v>14442</v>
      </c>
      <c r="O1587" s="19" t="s">
        <v>367</v>
      </c>
      <c r="P1587" s="19" t="s">
        <v>368</v>
      </c>
      <c r="Q1587" s="46">
        <v>660</v>
      </c>
      <c r="R1587" s="19" t="s">
        <v>1544</v>
      </c>
      <c r="S1587" s="19" t="s">
        <v>1736</v>
      </c>
      <c r="T1587" s="19" t="s">
        <v>1737</v>
      </c>
      <c r="U1587" s="19" t="s">
        <v>14449</v>
      </c>
      <c r="V1587" s="19" t="s">
        <v>14450</v>
      </c>
      <c r="W1587" s="19" t="s">
        <v>14451</v>
      </c>
      <c r="X1587" s="19" t="s">
        <v>14452</v>
      </c>
      <c r="Y1587" s="19" t="s">
        <v>14453</v>
      </c>
      <c r="Z1587" s="19" t="s">
        <v>14454</v>
      </c>
      <c r="AA1587" s="46">
        <v>738</v>
      </c>
      <c r="AB1587" s="19" t="s">
        <v>526</v>
      </c>
      <c r="AC1587" s="19" t="s">
        <v>204</v>
      </c>
      <c r="AD1587" s="19" t="s">
        <v>2957</v>
      </c>
      <c r="AE1587" s="19" t="s">
        <v>2958</v>
      </c>
      <c r="AF1587" s="19" t="s">
        <v>1592</v>
      </c>
      <c r="AG1587" s="19" t="s">
        <v>2959</v>
      </c>
      <c r="AH1587" s="19" t="s">
        <v>1499</v>
      </c>
      <c r="AI1587" s="19" t="s">
        <v>1500</v>
      </c>
      <c r="AJ1587" s="45">
        <v>0</v>
      </c>
      <c r="AK1587" s="45">
        <v>0</v>
      </c>
      <c r="AL1587" s="19" t="s">
        <v>1501</v>
      </c>
      <c r="AM1587" s="46">
        <v>49810</v>
      </c>
      <c r="AN1587" s="46">
        <v>33060</v>
      </c>
      <c r="AO1587" s="46">
        <v>16750</v>
      </c>
      <c r="AP1587" s="45">
        <v>1432.2</v>
      </c>
      <c r="AQ1587" s="45"/>
      <c r="AR1587" s="45" t="str">
        <f>IFERROR(VLOOKUP(AB1587,'Pedidos marco'!$A$1:$D$10000,4,0)," ")</f>
        <v xml:space="preserve"> </v>
      </c>
      <c r="AS1587" s="45">
        <f t="shared" si="168"/>
        <v>9</v>
      </c>
      <c r="AT1587" s="45" t="str">
        <f t="shared" si="169"/>
        <v>09</v>
      </c>
      <c r="AU1587" s="47">
        <v>33</v>
      </c>
      <c r="AV1587" s="19" t="str">
        <f t="shared" si="170"/>
        <v>04 April</v>
      </c>
      <c r="AW1587" s="19">
        <f t="shared" si="171"/>
        <v>2.17</v>
      </c>
      <c r="AX1587" s="19">
        <f t="shared" si="172"/>
        <v>43.4</v>
      </c>
      <c r="AY1587" s="19" t="e">
        <f>VLOOKUP(AG1587,Cías!$A$1:$E$10000,5,0)</f>
        <v>#N/A</v>
      </c>
      <c r="AZ1587" s="19" t="str">
        <f t="shared" si="173"/>
        <v>1013799</v>
      </c>
      <c r="BA1587" s="19" t="str">
        <f t="shared" si="174"/>
        <v>MONTEROS REYES ROBERTH ESTEBAN</v>
      </c>
      <c r="BB1587" s="19" t="e">
        <f>VLOOKUP(AG1587,Cías!$A$1:$E$10000,3,0)</f>
        <v>#N/A</v>
      </c>
      <c r="BC1587" s="19"/>
      <c r="BD1587" s="19"/>
      <c r="BE1587" s="19"/>
      <c r="BF1587" s="19"/>
      <c r="BG1587" s="19"/>
      <c r="BH1587" s="19"/>
      <c r="BI1587" s="19"/>
      <c r="BJ1587" s="19"/>
    </row>
    <row r="1588" spans="1:62" ht="15" x14ac:dyDescent="0.2">
      <c r="A1588" s="19" t="s">
        <v>14455</v>
      </c>
      <c r="B1588" s="19" t="s">
        <v>1479</v>
      </c>
      <c r="C1588" s="43">
        <v>44660</v>
      </c>
      <c r="D1588" s="44">
        <v>0.44305555555555998</v>
      </c>
      <c r="E1588" s="19" t="s">
        <v>14456</v>
      </c>
      <c r="F1588" s="19" t="s">
        <v>14457</v>
      </c>
      <c r="G1588" s="19" t="s">
        <v>14458</v>
      </c>
      <c r="H1588" s="45">
        <v>2301.35</v>
      </c>
      <c r="I1588" s="45">
        <v>2580.29</v>
      </c>
      <c r="J1588" s="19" t="s">
        <v>1560</v>
      </c>
      <c r="K1588" s="19" t="s">
        <v>14459</v>
      </c>
      <c r="L1588" s="19" t="s">
        <v>14460</v>
      </c>
      <c r="M1588" s="19" t="s">
        <v>14461</v>
      </c>
      <c r="N1588" s="19" t="s">
        <v>14455</v>
      </c>
      <c r="O1588" s="19" t="s">
        <v>1641</v>
      </c>
      <c r="P1588" s="19" t="s">
        <v>1642</v>
      </c>
      <c r="Q1588" s="46">
        <v>360</v>
      </c>
      <c r="R1588" s="19" t="s">
        <v>1544</v>
      </c>
      <c r="S1588" s="19" t="s">
        <v>1976</v>
      </c>
      <c r="T1588" s="19" t="s">
        <v>92</v>
      </c>
      <c r="U1588" s="19" t="s">
        <v>14462</v>
      </c>
      <c r="V1588" s="19" t="s">
        <v>14463</v>
      </c>
      <c r="W1588" s="19" t="s">
        <v>1609</v>
      </c>
      <c r="X1588" s="19" t="s">
        <v>14464</v>
      </c>
      <c r="Y1588" s="19" t="s">
        <v>1611</v>
      </c>
      <c r="Z1588" s="19" t="s">
        <v>1612</v>
      </c>
      <c r="AA1588" s="46">
        <v>486</v>
      </c>
      <c r="AB1588" s="19" t="s">
        <v>498</v>
      </c>
      <c r="AC1588" s="19" t="s">
        <v>145</v>
      </c>
      <c r="AD1588" s="19" t="s">
        <v>1613</v>
      </c>
      <c r="AE1588" s="19" t="s">
        <v>1614</v>
      </c>
      <c r="AF1588" s="19" t="s">
        <v>1554</v>
      </c>
      <c r="AG1588" s="19" t="s">
        <v>1615</v>
      </c>
      <c r="AH1588" s="19" t="s">
        <v>1499</v>
      </c>
      <c r="AI1588" s="19" t="s">
        <v>1500</v>
      </c>
      <c r="AJ1588" s="45">
        <v>0</v>
      </c>
      <c r="AK1588" s="45">
        <v>0</v>
      </c>
      <c r="AL1588" s="19" t="s">
        <v>1501</v>
      </c>
      <c r="AM1588" s="46">
        <v>27060</v>
      </c>
      <c r="AN1588" s="46">
        <v>18040</v>
      </c>
      <c r="AO1588" s="46">
        <v>9020</v>
      </c>
      <c r="AP1588" s="45">
        <v>406.8</v>
      </c>
      <c r="AQ1588" s="45"/>
      <c r="AR1588" s="45" t="str">
        <f>IFERROR(VLOOKUP(AB1588,'Pedidos marco'!$A$1:$D$10000,4,0)," ")</f>
        <v xml:space="preserve"> </v>
      </c>
      <c r="AS1588" s="45">
        <f t="shared" si="168"/>
        <v>9</v>
      </c>
      <c r="AT1588" s="45" t="str">
        <f t="shared" si="169"/>
        <v>09</v>
      </c>
      <c r="AU1588" s="47">
        <v>18</v>
      </c>
      <c r="AV1588" s="19" t="str">
        <f t="shared" si="170"/>
        <v>04 April</v>
      </c>
      <c r="AW1588" s="19">
        <f t="shared" si="171"/>
        <v>1.1300000000000001</v>
      </c>
      <c r="AX1588" s="19">
        <f t="shared" si="172"/>
        <v>22.6</v>
      </c>
      <c r="AY1588" s="19" t="e">
        <f>VLOOKUP(AG1588,Cías!$A$1:$E$10000,5,0)</f>
        <v>#N/A</v>
      </c>
      <c r="AZ1588" s="19" t="str">
        <f t="shared" si="173"/>
        <v>1012880</v>
      </c>
      <c r="BA1588" s="19" t="str">
        <f t="shared" si="174"/>
        <v>GOMEZ MORALES NORA MONSERRATT</v>
      </c>
      <c r="BB1588" s="19" t="e">
        <f>VLOOKUP(AG1588,Cías!$A$1:$E$10000,3,0)</f>
        <v>#N/A</v>
      </c>
      <c r="BC1588" s="19"/>
      <c r="BD1588" s="19"/>
      <c r="BE1588" s="19"/>
      <c r="BF1588" s="19"/>
      <c r="BG1588" s="19"/>
      <c r="BH1588" s="19"/>
      <c r="BI1588" s="19"/>
      <c r="BJ1588" s="19"/>
    </row>
    <row r="1589" spans="1:62" ht="15" x14ac:dyDescent="0.2">
      <c r="A1589" s="19" t="s">
        <v>14465</v>
      </c>
      <c r="B1589" s="19" t="s">
        <v>1479</v>
      </c>
      <c r="C1589" s="43">
        <v>44660</v>
      </c>
      <c r="D1589" s="44">
        <v>0.44583333333332997</v>
      </c>
      <c r="E1589" s="19" t="s">
        <v>14466</v>
      </c>
      <c r="F1589" s="19" t="s">
        <v>14467</v>
      </c>
      <c r="G1589" s="19" t="s">
        <v>14468</v>
      </c>
      <c r="H1589" s="45">
        <v>2105.54</v>
      </c>
      <c r="I1589" s="45">
        <v>2360.7399999999998</v>
      </c>
      <c r="J1589" s="19" t="s">
        <v>1560</v>
      </c>
      <c r="K1589" s="19" t="s">
        <v>14469</v>
      </c>
      <c r="L1589" s="19" t="s">
        <v>14470</v>
      </c>
      <c r="M1589" s="19" t="s">
        <v>14471</v>
      </c>
      <c r="N1589" s="19" t="s">
        <v>14465</v>
      </c>
      <c r="O1589" s="19" t="s">
        <v>1641</v>
      </c>
      <c r="P1589" s="19" t="s">
        <v>1642</v>
      </c>
      <c r="Q1589" s="46">
        <v>320</v>
      </c>
      <c r="R1589" s="19" t="s">
        <v>1544</v>
      </c>
      <c r="S1589" s="19" t="s">
        <v>3320</v>
      </c>
      <c r="T1589" s="19" t="s">
        <v>228</v>
      </c>
      <c r="U1589" s="19" t="s">
        <v>3332</v>
      </c>
      <c r="V1589" s="19" t="s">
        <v>3333</v>
      </c>
      <c r="W1589" s="19" t="s">
        <v>1740</v>
      </c>
      <c r="X1589" s="19" t="s">
        <v>3334</v>
      </c>
      <c r="Y1589" s="19" t="s">
        <v>1742</v>
      </c>
      <c r="Z1589" s="19" t="s">
        <v>1743</v>
      </c>
      <c r="AA1589" s="46">
        <v>469</v>
      </c>
      <c r="AB1589" s="19" t="s">
        <v>538</v>
      </c>
      <c r="AC1589" s="19" t="s">
        <v>228</v>
      </c>
      <c r="AD1589" s="19" t="s">
        <v>3324</v>
      </c>
      <c r="AE1589" s="19" t="s">
        <v>1481</v>
      </c>
      <c r="AF1589" s="19" t="s">
        <v>1592</v>
      </c>
      <c r="AG1589" s="19" t="s">
        <v>3325</v>
      </c>
      <c r="AH1589" s="19" t="s">
        <v>1499</v>
      </c>
      <c r="AI1589" s="19" t="s">
        <v>1500</v>
      </c>
      <c r="AJ1589" s="45">
        <v>0</v>
      </c>
      <c r="AK1589" s="45">
        <v>0</v>
      </c>
      <c r="AL1589" s="19" t="s">
        <v>1501</v>
      </c>
      <c r="AM1589" s="46">
        <v>25415</v>
      </c>
      <c r="AN1589" s="46">
        <v>16030</v>
      </c>
      <c r="AO1589" s="46">
        <v>9385</v>
      </c>
      <c r="AP1589" s="45">
        <v>444.8</v>
      </c>
      <c r="AQ1589" s="45"/>
      <c r="AR1589" s="45" t="str">
        <f>IFERROR(VLOOKUP(AB1589,'Pedidos marco'!$A$1:$D$10000,4,0)," ")</f>
        <v xml:space="preserve"> </v>
      </c>
      <c r="AS1589" s="45">
        <f t="shared" si="168"/>
        <v>9</v>
      </c>
      <c r="AT1589" s="45" t="str">
        <f t="shared" si="169"/>
        <v>09</v>
      </c>
      <c r="AU1589" s="47">
        <v>16</v>
      </c>
      <c r="AV1589" s="19" t="str">
        <f t="shared" si="170"/>
        <v>04 April</v>
      </c>
      <c r="AW1589" s="19">
        <f t="shared" si="171"/>
        <v>1.3900000000000001</v>
      </c>
      <c r="AX1589" s="19">
        <f t="shared" si="172"/>
        <v>27.8</v>
      </c>
      <c r="AY1589" s="19" t="e">
        <f>VLOOKUP(AG1589,Cías!$A$1:$E$10000,5,0)</f>
        <v>#N/A</v>
      </c>
      <c r="AZ1589" s="19" t="str">
        <f t="shared" si="173"/>
        <v>1023011</v>
      </c>
      <c r="BA1589" s="19" t="str">
        <f t="shared" si="174"/>
        <v>PALOMEQUE CAIZA LUIS FERNANDO</v>
      </c>
      <c r="BB1589" s="19" t="e">
        <f>VLOOKUP(AG1589,Cías!$A$1:$E$10000,3,0)</f>
        <v>#N/A</v>
      </c>
      <c r="BC1589" s="19"/>
      <c r="BD1589" s="19"/>
      <c r="BE1589" s="19"/>
      <c r="BF1589" s="19"/>
      <c r="BG1589" s="19"/>
      <c r="BH1589" s="19"/>
      <c r="BI1589" s="19"/>
      <c r="BJ1589" s="19"/>
    </row>
    <row r="1590" spans="1:62" ht="15" x14ac:dyDescent="0.2">
      <c r="A1590" s="19" t="s">
        <v>14465</v>
      </c>
      <c r="B1590" s="19" t="s">
        <v>1479</v>
      </c>
      <c r="C1590" s="43">
        <v>44660</v>
      </c>
      <c r="D1590" s="44">
        <v>0.44583333333332997</v>
      </c>
      <c r="E1590" s="19" t="s">
        <v>14472</v>
      </c>
      <c r="F1590" s="19" t="s">
        <v>14473</v>
      </c>
      <c r="G1590" s="19" t="s">
        <v>14474</v>
      </c>
      <c r="H1590" s="45">
        <v>2137.6</v>
      </c>
      <c r="I1590" s="45">
        <v>2396.69</v>
      </c>
      <c r="J1590" s="19" t="s">
        <v>1560</v>
      </c>
      <c r="K1590" s="19" t="s">
        <v>14475</v>
      </c>
      <c r="L1590" s="19" t="s">
        <v>14476</v>
      </c>
      <c r="M1590" s="19" t="s">
        <v>14477</v>
      </c>
      <c r="N1590" s="19" t="s">
        <v>14465</v>
      </c>
      <c r="O1590" s="19" t="s">
        <v>1641</v>
      </c>
      <c r="P1590" s="19" t="s">
        <v>1642</v>
      </c>
      <c r="Q1590" s="46">
        <v>320</v>
      </c>
      <c r="R1590" s="19" t="s">
        <v>1544</v>
      </c>
      <c r="S1590" s="19" t="s">
        <v>3320</v>
      </c>
      <c r="T1590" s="19" t="s">
        <v>228</v>
      </c>
      <c r="U1590" s="19" t="s">
        <v>3321</v>
      </c>
      <c r="V1590" s="19" t="s">
        <v>3322</v>
      </c>
      <c r="W1590" s="19" t="s">
        <v>2635</v>
      </c>
      <c r="X1590" s="19" t="s">
        <v>3323</v>
      </c>
      <c r="Y1590" s="19" t="s">
        <v>2637</v>
      </c>
      <c r="Z1590" s="19" t="s">
        <v>2638</v>
      </c>
      <c r="AA1590" s="46">
        <v>506</v>
      </c>
      <c r="AB1590" s="19" t="s">
        <v>538</v>
      </c>
      <c r="AC1590" s="19" t="s">
        <v>228</v>
      </c>
      <c r="AD1590" s="19" t="s">
        <v>3324</v>
      </c>
      <c r="AE1590" s="19" t="s">
        <v>1481</v>
      </c>
      <c r="AF1590" s="19" t="s">
        <v>1592</v>
      </c>
      <c r="AG1590" s="19" t="s">
        <v>3325</v>
      </c>
      <c r="AH1590" s="19" t="s">
        <v>1499</v>
      </c>
      <c r="AI1590" s="19" t="s">
        <v>1500</v>
      </c>
      <c r="AJ1590" s="45">
        <v>0</v>
      </c>
      <c r="AK1590" s="45">
        <v>0</v>
      </c>
      <c r="AL1590" s="19" t="s">
        <v>1501</v>
      </c>
      <c r="AM1590" s="46">
        <v>25415</v>
      </c>
      <c r="AN1590" s="46">
        <v>16030</v>
      </c>
      <c r="AO1590" s="46">
        <v>9385</v>
      </c>
      <c r="AP1590" s="45">
        <v>483.2</v>
      </c>
      <c r="AQ1590" s="45"/>
      <c r="AR1590" s="45" t="str">
        <f>IFERROR(VLOOKUP(AB1590,'Pedidos marco'!$A$1:$D$10000,4,0)," ")</f>
        <v xml:space="preserve"> </v>
      </c>
      <c r="AS1590" s="45">
        <f t="shared" si="168"/>
        <v>9</v>
      </c>
      <c r="AT1590" s="45" t="str">
        <f t="shared" si="169"/>
        <v>09</v>
      </c>
      <c r="AU1590" s="47">
        <v>16</v>
      </c>
      <c r="AV1590" s="19" t="str">
        <f t="shared" si="170"/>
        <v>04 April</v>
      </c>
      <c r="AW1590" s="19">
        <f t="shared" si="171"/>
        <v>1.51</v>
      </c>
      <c r="AX1590" s="19">
        <f t="shared" si="172"/>
        <v>30.2</v>
      </c>
      <c r="AY1590" s="19" t="e">
        <f>VLOOKUP(AG1590,Cías!$A$1:$E$10000,5,0)</f>
        <v>#N/A</v>
      </c>
      <c r="AZ1590" s="19" t="str">
        <f t="shared" si="173"/>
        <v>1023011</v>
      </c>
      <c r="BA1590" s="19" t="str">
        <f t="shared" si="174"/>
        <v>PALOMEQUE CAIZA LUIS FERNANDO</v>
      </c>
      <c r="BB1590" s="19" t="e">
        <f>VLOOKUP(AG1590,Cías!$A$1:$E$10000,3,0)</f>
        <v>#N/A</v>
      </c>
      <c r="BC1590" s="19"/>
      <c r="BD1590" s="19"/>
      <c r="BE1590" s="19"/>
      <c r="BF1590" s="19"/>
      <c r="BG1590" s="19"/>
      <c r="BH1590" s="19"/>
      <c r="BI1590" s="19"/>
      <c r="BJ1590" s="19"/>
    </row>
    <row r="1591" spans="1:62" ht="15" x14ac:dyDescent="0.2">
      <c r="A1591" s="19" t="s">
        <v>14478</v>
      </c>
      <c r="B1591" s="19" t="s">
        <v>1479</v>
      </c>
      <c r="C1591" s="43">
        <v>44660</v>
      </c>
      <c r="D1591" s="44">
        <v>0.44861111111111002</v>
      </c>
      <c r="E1591" s="19" t="s">
        <v>14479</v>
      </c>
      <c r="F1591" s="19" t="s">
        <v>14480</v>
      </c>
      <c r="G1591" s="19" t="s">
        <v>14481</v>
      </c>
      <c r="H1591" s="45">
        <v>1354</v>
      </c>
      <c r="I1591" s="45">
        <v>1518.11</v>
      </c>
      <c r="J1591" s="19" t="s">
        <v>1560</v>
      </c>
      <c r="K1591" s="19" t="s">
        <v>14482</v>
      </c>
      <c r="L1591" s="19" t="s">
        <v>14483</v>
      </c>
      <c r="M1591" s="19" t="s">
        <v>14484</v>
      </c>
      <c r="N1591" s="19" t="s">
        <v>14478</v>
      </c>
      <c r="O1591" s="19" t="s">
        <v>371</v>
      </c>
      <c r="P1591" s="19" t="s">
        <v>372</v>
      </c>
      <c r="Q1591" s="46">
        <v>200</v>
      </c>
      <c r="R1591" s="19" t="s">
        <v>1544</v>
      </c>
      <c r="S1591" s="19" t="s">
        <v>3053</v>
      </c>
      <c r="T1591" s="19" t="s">
        <v>3054</v>
      </c>
      <c r="U1591" s="19" t="s">
        <v>14485</v>
      </c>
      <c r="V1591" s="19" t="s">
        <v>14486</v>
      </c>
      <c r="W1591" s="19" t="s">
        <v>415</v>
      </c>
      <c r="X1591" s="19" t="s">
        <v>14487</v>
      </c>
      <c r="Y1591" s="19" t="s">
        <v>417</v>
      </c>
      <c r="Z1591" s="19" t="s">
        <v>2159</v>
      </c>
      <c r="AA1591" s="46">
        <v>110</v>
      </c>
      <c r="AB1591" s="19" t="s">
        <v>569</v>
      </c>
      <c r="AC1591" s="19" t="s">
        <v>291</v>
      </c>
      <c r="AD1591" s="19" t="s">
        <v>3817</v>
      </c>
      <c r="AE1591" s="19" t="s">
        <v>3818</v>
      </c>
      <c r="AF1591" s="19" t="s">
        <v>1554</v>
      </c>
      <c r="AG1591" s="19" t="s">
        <v>3819</v>
      </c>
      <c r="AH1591" s="19" t="s">
        <v>1499</v>
      </c>
      <c r="AI1591" s="19" t="s">
        <v>1500</v>
      </c>
      <c r="AJ1591" s="45">
        <v>0</v>
      </c>
      <c r="AK1591" s="45">
        <v>0</v>
      </c>
      <c r="AL1591" s="19" t="s">
        <v>1501</v>
      </c>
      <c r="AM1591" s="46">
        <v>14542.222</v>
      </c>
      <c r="AN1591" s="46">
        <v>10022.222</v>
      </c>
      <c r="AO1591" s="46">
        <v>4520</v>
      </c>
      <c r="AP1591" s="45">
        <v>92</v>
      </c>
      <c r="AQ1591" s="45"/>
      <c r="AR1591" s="45" t="str">
        <f>IFERROR(VLOOKUP(AB1591,'Pedidos marco'!$A$1:$D$10000,4,0)," ")</f>
        <v xml:space="preserve"> </v>
      </c>
      <c r="AS1591" s="45">
        <f t="shared" si="168"/>
        <v>9</v>
      </c>
      <c r="AT1591" s="45" t="str">
        <f t="shared" si="169"/>
        <v>09</v>
      </c>
      <c r="AU1591" s="47">
        <v>10</v>
      </c>
      <c r="AV1591" s="19" t="str">
        <f t="shared" si="170"/>
        <v>04 April</v>
      </c>
      <c r="AW1591" s="19">
        <f t="shared" si="171"/>
        <v>0.46</v>
      </c>
      <c r="AX1591" s="19">
        <f t="shared" si="172"/>
        <v>9.1999999999999993</v>
      </c>
      <c r="AY1591" s="19" t="e">
        <f>VLOOKUP(AG1591,Cías!$A$1:$E$10000,5,0)</f>
        <v>#N/A</v>
      </c>
      <c r="AZ1591" s="19" t="str">
        <f t="shared" si="173"/>
        <v>1013262</v>
      </c>
      <c r="BA1591" s="19" t="str">
        <f t="shared" si="174"/>
        <v>SEGOVIA ERAZO PATRICIA ALEXANDRA</v>
      </c>
      <c r="BB1591" s="19" t="e">
        <f>VLOOKUP(AG1591,Cías!$A$1:$E$10000,3,0)</f>
        <v>#N/A</v>
      </c>
      <c r="BC1591" s="19"/>
      <c r="BD1591" s="19"/>
      <c r="BE1591" s="19"/>
      <c r="BF1591" s="19"/>
      <c r="BG1591" s="19"/>
      <c r="BH1591" s="19"/>
      <c r="BI1591" s="19"/>
      <c r="BJ1591" s="19"/>
    </row>
    <row r="1592" spans="1:62" ht="15" x14ac:dyDescent="0.2">
      <c r="A1592" s="19" t="s">
        <v>14478</v>
      </c>
      <c r="B1592" s="19" t="s">
        <v>1479</v>
      </c>
      <c r="C1592" s="43">
        <v>44660</v>
      </c>
      <c r="D1592" s="44">
        <v>0.44861111111111002</v>
      </c>
      <c r="E1592" s="19" t="s">
        <v>14488</v>
      </c>
      <c r="F1592" s="19" t="s">
        <v>14489</v>
      </c>
      <c r="G1592" s="19" t="s">
        <v>14490</v>
      </c>
      <c r="H1592" s="45">
        <v>1078.4000000000001</v>
      </c>
      <c r="I1592" s="45">
        <v>1209.1099999999999</v>
      </c>
      <c r="J1592" s="19" t="s">
        <v>1560</v>
      </c>
      <c r="K1592" s="19" t="s">
        <v>14491</v>
      </c>
      <c r="L1592" s="19" t="s">
        <v>14492</v>
      </c>
      <c r="M1592" s="19" t="s">
        <v>14493</v>
      </c>
      <c r="N1592" s="19" t="s">
        <v>14478</v>
      </c>
      <c r="O1592" s="19" t="s">
        <v>367</v>
      </c>
      <c r="P1592" s="19" t="s">
        <v>368</v>
      </c>
      <c r="Q1592" s="46">
        <v>160</v>
      </c>
      <c r="R1592" s="19" t="s">
        <v>1544</v>
      </c>
      <c r="S1592" s="19" t="s">
        <v>3053</v>
      </c>
      <c r="T1592" s="19" t="s">
        <v>3054</v>
      </c>
      <c r="U1592" s="19" t="s">
        <v>7597</v>
      </c>
      <c r="V1592" s="19" t="s">
        <v>7598</v>
      </c>
      <c r="W1592" s="19" t="s">
        <v>415</v>
      </c>
      <c r="X1592" s="19" t="s">
        <v>7599</v>
      </c>
      <c r="Y1592" s="19" t="s">
        <v>417</v>
      </c>
      <c r="Z1592" s="19" t="s">
        <v>2159</v>
      </c>
      <c r="AA1592" s="46">
        <v>110</v>
      </c>
      <c r="AB1592" s="19" t="s">
        <v>569</v>
      </c>
      <c r="AC1592" s="19" t="s">
        <v>291</v>
      </c>
      <c r="AD1592" s="19" t="s">
        <v>3817</v>
      </c>
      <c r="AE1592" s="19" t="s">
        <v>3818</v>
      </c>
      <c r="AF1592" s="19" t="s">
        <v>1554</v>
      </c>
      <c r="AG1592" s="19" t="s">
        <v>3819</v>
      </c>
      <c r="AH1592" s="19" t="s">
        <v>1499</v>
      </c>
      <c r="AI1592" s="19" t="s">
        <v>1500</v>
      </c>
      <c r="AJ1592" s="45">
        <v>0</v>
      </c>
      <c r="AK1592" s="45">
        <v>0</v>
      </c>
      <c r="AL1592" s="19" t="s">
        <v>1501</v>
      </c>
      <c r="AM1592" s="46">
        <v>12537.778</v>
      </c>
      <c r="AN1592" s="46">
        <v>8017.7780000000002</v>
      </c>
      <c r="AO1592" s="46">
        <v>4520</v>
      </c>
      <c r="AP1592" s="45">
        <v>73.599999999999994</v>
      </c>
      <c r="AQ1592" s="45"/>
      <c r="AR1592" s="45" t="str">
        <f>IFERROR(VLOOKUP(AB1592,'Pedidos marco'!$A$1:$D$10000,4,0)," ")</f>
        <v xml:space="preserve"> </v>
      </c>
      <c r="AS1592" s="45">
        <f t="shared" si="168"/>
        <v>9</v>
      </c>
      <c r="AT1592" s="45" t="str">
        <f t="shared" si="169"/>
        <v>09</v>
      </c>
      <c r="AU1592" s="47">
        <v>8</v>
      </c>
      <c r="AV1592" s="19" t="str">
        <f t="shared" si="170"/>
        <v>04 April</v>
      </c>
      <c r="AW1592" s="19">
        <f t="shared" si="171"/>
        <v>0.45999999999999996</v>
      </c>
      <c r="AX1592" s="19">
        <f t="shared" si="172"/>
        <v>9.1999999999999993</v>
      </c>
      <c r="AY1592" s="19" t="e">
        <f>VLOOKUP(AG1592,Cías!$A$1:$E$10000,5,0)</f>
        <v>#N/A</v>
      </c>
      <c r="AZ1592" s="19" t="str">
        <f t="shared" si="173"/>
        <v>1013262</v>
      </c>
      <c r="BA1592" s="19" t="str">
        <f t="shared" si="174"/>
        <v>SEGOVIA ERAZO PATRICIA ALEXANDRA</v>
      </c>
      <c r="BB1592" s="19" t="e">
        <f>VLOOKUP(AG1592,Cías!$A$1:$E$10000,3,0)</f>
        <v>#N/A</v>
      </c>
      <c r="BC1592" s="19"/>
      <c r="BD1592" s="19"/>
      <c r="BE1592" s="19"/>
      <c r="BF1592" s="19"/>
      <c r="BG1592" s="19"/>
      <c r="BH1592" s="19"/>
      <c r="BI1592" s="19"/>
      <c r="BJ1592" s="19"/>
    </row>
    <row r="1593" spans="1:62" ht="15" x14ac:dyDescent="0.2">
      <c r="A1593" s="19" t="s">
        <v>14494</v>
      </c>
      <c r="B1593" s="19" t="s">
        <v>1479</v>
      </c>
      <c r="C1593" s="43">
        <v>44660</v>
      </c>
      <c r="D1593" s="44">
        <v>0.45208333333333001</v>
      </c>
      <c r="E1593" s="19" t="s">
        <v>14495</v>
      </c>
      <c r="F1593" s="19" t="s">
        <v>1481</v>
      </c>
      <c r="G1593" s="19" t="s">
        <v>1481</v>
      </c>
      <c r="H1593" s="45">
        <v>0</v>
      </c>
      <c r="I1593" s="45">
        <v>0</v>
      </c>
      <c r="J1593" s="19" t="s">
        <v>1482</v>
      </c>
      <c r="K1593" s="19" t="s">
        <v>14496</v>
      </c>
      <c r="L1593" s="19" t="s">
        <v>14497</v>
      </c>
      <c r="M1593" s="19" t="s">
        <v>14498</v>
      </c>
      <c r="N1593" s="19" t="s">
        <v>14494</v>
      </c>
      <c r="O1593" s="19" t="s">
        <v>1486</v>
      </c>
      <c r="P1593" s="19" t="s">
        <v>1487</v>
      </c>
      <c r="Q1593" s="46">
        <v>29.46</v>
      </c>
      <c r="R1593" s="19" t="s">
        <v>1488</v>
      </c>
      <c r="S1593" s="19" t="s">
        <v>1489</v>
      </c>
      <c r="T1593" s="19" t="s">
        <v>418</v>
      </c>
      <c r="U1593" s="19" t="s">
        <v>1508</v>
      </c>
      <c r="V1593" s="19" t="s">
        <v>1509</v>
      </c>
      <c r="W1593" s="19" t="s">
        <v>415</v>
      </c>
      <c r="X1593" s="19" t="s">
        <v>1510</v>
      </c>
      <c r="Y1593" s="19" t="s">
        <v>1511</v>
      </c>
      <c r="Z1593" s="19" t="s">
        <v>1512</v>
      </c>
      <c r="AA1593" s="46">
        <v>113</v>
      </c>
      <c r="AB1593" s="19" t="s">
        <v>1513</v>
      </c>
      <c r="AC1593" s="19" t="s">
        <v>418</v>
      </c>
      <c r="AD1593" s="19" t="s">
        <v>1530</v>
      </c>
      <c r="AE1593" s="19" t="s">
        <v>1531</v>
      </c>
      <c r="AF1593" s="19" t="s">
        <v>1497</v>
      </c>
      <c r="AG1593" s="19" t="s">
        <v>1532</v>
      </c>
      <c r="AH1593" s="19" t="s">
        <v>1499</v>
      </c>
      <c r="AI1593" s="19" t="s">
        <v>1500</v>
      </c>
      <c r="AJ1593" s="45">
        <v>0</v>
      </c>
      <c r="AK1593" s="45">
        <v>0</v>
      </c>
      <c r="AL1593" s="19" t="s">
        <v>1517</v>
      </c>
      <c r="AM1593" s="46">
        <v>45340</v>
      </c>
      <c r="AN1593" s="46">
        <v>29460</v>
      </c>
      <c r="AO1593" s="46">
        <v>15880</v>
      </c>
      <c r="AP1593" s="45">
        <v>0</v>
      </c>
      <c r="AQ1593" s="45"/>
      <c r="AR1593" s="45" t="str">
        <f>IFERROR(VLOOKUP(AB1593,'Pedidos marco'!$A$1:$D$10000,4,0)," ")</f>
        <v xml:space="preserve"> </v>
      </c>
      <c r="AS1593" s="45">
        <f t="shared" si="168"/>
        <v>9</v>
      </c>
      <c r="AT1593" s="45" t="str">
        <f t="shared" si="169"/>
        <v>09</v>
      </c>
      <c r="AU1593" s="47">
        <v>29.46</v>
      </c>
      <c r="AV1593" s="19" t="str">
        <f t="shared" si="170"/>
        <v>04 April</v>
      </c>
      <c r="AW1593" s="19">
        <f t="shared" si="171"/>
        <v>0</v>
      </c>
      <c r="AX1593" s="19">
        <f t="shared" si="172"/>
        <v>0</v>
      </c>
      <c r="AY1593" s="19" t="e">
        <f>VLOOKUP(AG1593,Cías!$A$1:$E$10000,5,0)</f>
        <v>#N/A</v>
      </c>
      <c r="AZ1593" s="19" t="str">
        <f t="shared" si="173"/>
        <v>1014412</v>
      </c>
      <c r="BA1593" s="19" t="str">
        <f t="shared" si="174"/>
        <v>UNION DE CONCRETERAS UNICON UCUE</v>
      </c>
      <c r="BB1593" s="19" t="e">
        <f>VLOOKUP(AG1593,Cías!$A$1:$E$10000,3,0)</f>
        <v>#N/A</v>
      </c>
      <c r="BC1593" s="19"/>
      <c r="BD1593" s="19"/>
      <c r="BE1593" s="19"/>
      <c r="BF1593" s="19"/>
      <c r="BG1593" s="19"/>
      <c r="BH1593" s="19"/>
      <c r="BI1593" s="19"/>
      <c r="BJ1593" s="19"/>
    </row>
    <row r="1594" spans="1:62" ht="15" x14ac:dyDescent="0.2">
      <c r="A1594" s="19" t="s">
        <v>14499</v>
      </c>
      <c r="B1594" s="19" t="s">
        <v>1479</v>
      </c>
      <c r="C1594" s="43">
        <v>44660</v>
      </c>
      <c r="D1594" s="44">
        <v>0.45208333333333001</v>
      </c>
      <c r="E1594" s="19" t="s">
        <v>14500</v>
      </c>
      <c r="F1594" s="19" t="s">
        <v>14501</v>
      </c>
      <c r="G1594" s="19" t="s">
        <v>14502</v>
      </c>
      <c r="H1594" s="45">
        <v>2469.6</v>
      </c>
      <c r="I1594" s="45">
        <v>2768.93</v>
      </c>
      <c r="J1594" s="19" t="s">
        <v>2037</v>
      </c>
      <c r="K1594" s="19" t="s">
        <v>14503</v>
      </c>
      <c r="L1594" s="19" t="s">
        <v>14504</v>
      </c>
      <c r="M1594" s="19" t="s">
        <v>14505</v>
      </c>
      <c r="N1594" s="19" t="s">
        <v>14499</v>
      </c>
      <c r="O1594" s="19" t="s">
        <v>367</v>
      </c>
      <c r="P1594" s="19" t="s">
        <v>368</v>
      </c>
      <c r="Q1594" s="46">
        <v>360</v>
      </c>
      <c r="R1594" s="19" t="s">
        <v>1544</v>
      </c>
      <c r="S1594" s="19" t="s">
        <v>11091</v>
      </c>
      <c r="T1594" s="19" t="s">
        <v>11092</v>
      </c>
      <c r="U1594" s="19" t="s">
        <v>11093</v>
      </c>
      <c r="V1594" s="19" t="s">
        <v>11094</v>
      </c>
      <c r="W1594" s="19" t="s">
        <v>415</v>
      </c>
      <c r="X1594" s="19" t="s">
        <v>11095</v>
      </c>
      <c r="Y1594" s="19" t="s">
        <v>2031</v>
      </c>
      <c r="Z1594" s="19" t="s">
        <v>2032</v>
      </c>
      <c r="AA1594" s="46">
        <v>94.6</v>
      </c>
      <c r="AB1594" s="19" t="s">
        <v>464</v>
      </c>
      <c r="AC1594" s="19" t="s">
        <v>78</v>
      </c>
      <c r="AD1594" s="19" t="s">
        <v>2573</v>
      </c>
      <c r="AE1594" s="19" t="s">
        <v>2574</v>
      </c>
      <c r="AF1594" s="19" t="s">
        <v>1554</v>
      </c>
      <c r="AG1594" s="19" t="s">
        <v>2575</v>
      </c>
      <c r="AH1594" s="19" t="s">
        <v>1499</v>
      </c>
      <c r="AI1594" s="19" t="s">
        <v>1500</v>
      </c>
      <c r="AJ1594" s="45">
        <v>0</v>
      </c>
      <c r="AK1594" s="45">
        <v>0</v>
      </c>
      <c r="AL1594" s="19" t="s">
        <v>1501</v>
      </c>
      <c r="AM1594" s="46">
        <v>27260</v>
      </c>
      <c r="AN1594" s="46">
        <v>18030</v>
      </c>
      <c r="AO1594" s="46">
        <v>9230</v>
      </c>
      <c r="AP1594" s="45">
        <v>162</v>
      </c>
      <c r="AQ1594" s="45"/>
      <c r="AR1594" s="45" t="str">
        <f>IFERROR(VLOOKUP(AB1594,'Pedidos marco'!$A$1:$D$10000,4,0)," ")</f>
        <v xml:space="preserve"> </v>
      </c>
      <c r="AS1594" s="45">
        <f t="shared" si="168"/>
        <v>9</v>
      </c>
      <c r="AT1594" s="45" t="str">
        <f t="shared" si="169"/>
        <v>09</v>
      </c>
      <c r="AU1594" s="47">
        <v>18</v>
      </c>
      <c r="AV1594" s="19" t="str">
        <f t="shared" si="170"/>
        <v>04 April</v>
      </c>
      <c r="AW1594" s="19">
        <f t="shared" si="171"/>
        <v>0.45</v>
      </c>
      <c r="AX1594" s="19">
        <f t="shared" si="172"/>
        <v>9</v>
      </c>
      <c r="AY1594" s="19" t="e">
        <f>VLOOKUP(AG1594,Cías!$A$1:$E$10000,5,0)</f>
        <v>#N/A</v>
      </c>
      <c r="AZ1594" s="19" t="str">
        <f t="shared" si="173"/>
        <v>1013684</v>
      </c>
      <c r="BA1594" s="19" t="str">
        <f t="shared" si="174"/>
        <v>CASTRO NAVARRETE FRANCISCO ARMANDO</v>
      </c>
      <c r="BB1594" s="19" t="e">
        <f>VLOOKUP(AG1594,Cías!$A$1:$E$10000,3,0)</f>
        <v>#N/A</v>
      </c>
      <c r="BC1594" s="19"/>
      <c r="BD1594" s="19"/>
      <c r="BE1594" s="19"/>
      <c r="BF1594" s="19"/>
      <c r="BG1594" s="19"/>
      <c r="BH1594" s="19"/>
      <c r="BI1594" s="19"/>
      <c r="BJ1594" s="19"/>
    </row>
    <row r="1595" spans="1:62" ht="15" x14ac:dyDescent="0.2">
      <c r="A1595" s="19" t="s">
        <v>14506</v>
      </c>
      <c r="B1595" s="19" t="s">
        <v>1479</v>
      </c>
      <c r="C1595" s="43">
        <v>44660</v>
      </c>
      <c r="D1595" s="44">
        <v>0.45486111111110999</v>
      </c>
      <c r="E1595" s="19" t="s">
        <v>14507</v>
      </c>
      <c r="F1595" s="19" t="s">
        <v>14508</v>
      </c>
      <c r="G1595" s="19" t="s">
        <v>14509</v>
      </c>
      <c r="H1595" s="45">
        <v>3120</v>
      </c>
      <c r="I1595" s="45">
        <v>3498.16</v>
      </c>
      <c r="J1595" s="19" t="s">
        <v>1560</v>
      </c>
      <c r="K1595" s="19" t="s">
        <v>14510</v>
      </c>
      <c r="L1595" s="19" t="s">
        <v>14511</v>
      </c>
      <c r="M1595" s="19" t="s">
        <v>14512</v>
      </c>
      <c r="N1595" s="19" t="s">
        <v>14506</v>
      </c>
      <c r="O1595" s="19" t="s">
        <v>1641</v>
      </c>
      <c r="P1595" s="19" t="s">
        <v>1642</v>
      </c>
      <c r="Q1595" s="46">
        <v>480</v>
      </c>
      <c r="R1595" s="19" t="s">
        <v>1544</v>
      </c>
      <c r="S1595" s="19" t="s">
        <v>7325</v>
      </c>
      <c r="T1595" s="19" t="s">
        <v>7326</v>
      </c>
      <c r="U1595" s="19" t="s">
        <v>14513</v>
      </c>
      <c r="V1595" s="19" t="s">
        <v>14514</v>
      </c>
      <c r="W1595" s="19" t="s">
        <v>3976</v>
      </c>
      <c r="X1595" s="19" t="s">
        <v>14515</v>
      </c>
      <c r="Y1595" s="19" t="s">
        <v>7101</v>
      </c>
      <c r="Z1595" s="19" t="s">
        <v>7102</v>
      </c>
      <c r="AA1595" s="46">
        <v>512</v>
      </c>
      <c r="AB1595" s="19" t="s">
        <v>594</v>
      </c>
      <c r="AC1595" s="19" t="s">
        <v>345</v>
      </c>
      <c r="AD1595" s="19" t="s">
        <v>4825</v>
      </c>
      <c r="AE1595" s="19" t="s">
        <v>4826</v>
      </c>
      <c r="AF1595" s="19" t="s">
        <v>1719</v>
      </c>
      <c r="AG1595" s="19" t="s">
        <v>4827</v>
      </c>
      <c r="AH1595" s="19" t="s">
        <v>1594</v>
      </c>
      <c r="AI1595" s="19" t="s">
        <v>1595</v>
      </c>
      <c r="AJ1595" s="45">
        <v>0.05</v>
      </c>
      <c r="AK1595" s="45">
        <v>24</v>
      </c>
      <c r="AL1595" s="19" t="s">
        <v>1501</v>
      </c>
      <c r="AM1595" s="46">
        <v>39980</v>
      </c>
      <c r="AN1595" s="46">
        <v>24050</v>
      </c>
      <c r="AO1595" s="46">
        <v>15930</v>
      </c>
      <c r="AP1595" s="45">
        <v>547.20000000000005</v>
      </c>
      <c r="AQ1595" s="45"/>
      <c r="AR1595" s="45" t="str">
        <f>IFERROR(VLOOKUP(AB1595,'Pedidos marco'!$A$1:$D$10000,4,0)," ")</f>
        <v xml:space="preserve"> </v>
      </c>
      <c r="AS1595" s="45">
        <f t="shared" si="168"/>
        <v>9</v>
      </c>
      <c r="AT1595" s="45" t="str">
        <f t="shared" si="169"/>
        <v>09</v>
      </c>
      <c r="AU1595" s="47">
        <v>24</v>
      </c>
      <c r="AV1595" s="19" t="str">
        <f t="shared" si="170"/>
        <v>04 April</v>
      </c>
      <c r="AW1595" s="19">
        <f t="shared" si="171"/>
        <v>1.1400000000000001</v>
      </c>
      <c r="AX1595" s="19">
        <f t="shared" si="172"/>
        <v>22.8</v>
      </c>
      <c r="AY1595" s="19" t="e">
        <f>VLOOKUP(AG1595,Cías!$A$1:$E$10000,5,0)</f>
        <v>#N/A</v>
      </c>
      <c r="AZ1595" s="19" t="str">
        <f t="shared" si="173"/>
        <v>1013273</v>
      </c>
      <c r="BA1595" s="19" t="str">
        <f t="shared" si="174"/>
        <v>YEPEZ DIAZ LEONEL MANUEL</v>
      </c>
      <c r="BB1595" s="19" t="e">
        <f>VLOOKUP(AG1595,Cías!$A$1:$E$10000,3,0)</f>
        <v>#N/A</v>
      </c>
      <c r="BC1595" s="19"/>
      <c r="BD1595" s="19"/>
      <c r="BE1595" s="19"/>
      <c r="BF1595" s="19"/>
      <c r="BG1595" s="19"/>
      <c r="BH1595" s="19"/>
      <c r="BI1595" s="19"/>
      <c r="BJ1595" s="19"/>
    </row>
    <row r="1596" spans="1:62" ht="15" x14ac:dyDescent="0.2">
      <c r="A1596" s="19" t="s">
        <v>14516</v>
      </c>
      <c r="B1596" s="19" t="s">
        <v>1479</v>
      </c>
      <c r="C1596" s="43">
        <v>44660</v>
      </c>
      <c r="D1596" s="44">
        <v>0.45624999999999999</v>
      </c>
      <c r="E1596" s="19" t="s">
        <v>14517</v>
      </c>
      <c r="F1596" s="19" t="s">
        <v>14518</v>
      </c>
      <c r="G1596" s="19" t="s">
        <v>14519</v>
      </c>
      <c r="H1596" s="45">
        <v>3772.8</v>
      </c>
      <c r="I1596" s="45">
        <v>4230.09</v>
      </c>
      <c r="J1596" s="19" t="s">
        <v>1560</v>
      </c>
      <c r="K1596" s="19" t="s">
        <v>11721</v>
      </c>
      <c r="L1596" s="19" t="s">
        <v>14520</v>
      </c>
      <c r="M1596" s="19" t="s">
        <v>14521</v>
      </c>
      <c r="N1596" s="19" t="s">
        <v>14516</v>
      </c>
      <c r="O1596" s="19" t="s">
        <v>1486</v>
      </c>
      <c r="P1596" s="19" t="s">
        <v>1487</v>
      </c>
      <c r="Q1596" s="46">
        <v>31.44</v>
      </c>
      <c r="R1596" s="19" t="s">
        <v>1488</v>
      </c>
      <c r="S1596" s="19" t="s">
        <v>8781</v>
      </c>
      <c r="T1596" s="19" t="s">
        <v>8782</v>
      </c>
      <c r="U1596" s="19" t="s">
        <v>8783</v>
      </c>
      <c r="V1596" s="19" t="s">
        <v>8784</v>
      </c>
      <c r="W1596" s="19" t="s">
        <v>415</v>
      </c>
      <c r="X1596" s="19" t="s">
        <v>8785</v>
      </c>
      <c r="Y1596" s="19" t="s">
        <v>8786</v>
      </c>
      <c r="Z1596" s="19" t="s">
        <v>8787</v>
      </c>
      <c r="AA1596" s="46">
        <v>127</v>
      </c>
      <c r="AB1596" s="19" t="s">
        <v>528</v>
      </c>
      <c r="AC1596" s="19" t="s">
        <v>208</v>
      </c>
      <c r="AD1596" s="19" t="s">
        <v>3002</v>
      </c>
      <c r="AE1596" s="19" t="s">
        <v>1481</v>
      </c>
      <c r="AF1596" s="19" t="s">
        <v>1497</v>
      </c>
      <c r="AG1596" s="19" t="s">
        <v>3003</v>
      </c>
      <c r="AH1596" s="19" t="s">
        <v>1499</v>
      </c>
      <c r="AI1596" s="19" t="s">
        <v>1500</v>
      </c>
      <c r="AJ1596" s="45">
        <v>0</v>
      </c>
      <c r="AK1596" s="45">
        <v>0</v>
      </c>
      <c r="AL1596" s="19" t="s">
        <v>1501</v>
      </c>
      <c r="AM1596" s="46">
        <v>51390</v>
      </c>
      <c r="AN1596" s="46">
        <v>31440</v>
      </c>
      <c r="AO1596" s="46">
        <v>19950</v>
      </c>
      <c r="AP1596" s="45">
        <v>247.43</v>
      </c>
      <c r="AQ1596" s="45"/>
      <c r="AR1596" s="45" t="str">
        <f>IFERROR(VLOOKUP(AB1596,'Pedidos marco'!$A$1:$D$10000,4,0)," ")</f>
        <v xml:space="preserve"> </v>
      </c>
      <c r="AS1596" s="45">
        <f t="shared" si="168"/>
        <v>9</v>
      </c>
      <c r="AT1596" s="45" t="str">
        <f t="shared" si="169"/>
        <v>09</v>
      </c>
      <c r="AU1596" s="47">
        <v>31.44</v>
      </c>
      <c r="AV1596" s="19" t="str">
        <f t="shared" si="170"/>
        <v>04 April</v>
      </c>
      <c r="AW1596" s="19">
        <f t="shared" si="171"/>
        <v>7.869910941475827</v>
      </c>
      <c r="AX1596" s="19">
        <f t="shared" si="172"/>
        <v>7.869910941475827</v>
      </c>
      <c r="AY1596" s="19" t="e">
        <f>VLOOKUP(AG1596,Cías!$A$1:$E$10000,5,0)</f>
        <v>#N/A</v>
      </c>
      <c r="AZ1596" s="19" t="str">
        <f t="shared" si="173"/>
        <v>1021830</v>
      </c>
      <c r="BA1596" s="19" t="str">
        <f t="shared" si="174"/>
        <v>MORALES GARZON CHRISTIAN SANTIAGO</v>
      </c>
      <c r="BB1596" s="19" t="e">
        <f>VLOOKUP(AG1596,Cías!$A$1:$E$10000,3,0)</f>
        <v>#N/A</v>
      </c>
      <c r="BC1596" s="19"/>
      <c r="BD1596" s="19"/>
      <c r="BE1596" s="19"/>
      <c r="BF1596" s="19"/>
      <c r="BG1596" s="19"/>
      <c r="BH1596" s="19"/>
      <c r="BI1596" s="19"/>
      <c r="BJ1596" s="19"/>
    </row>
    <row r="1597" spans="1:62" ht="15" x14ac:dyDescent="0.2">
      <c r="A1597" s="19" t="s">
        <v>14522</v>
      </c>
      <c r="B1597" s="19" t="s">
        <v>1479</v>
      </c>
      <c r="C1597" s="43">
        <v>44660</v>
      </c>
      <c r="D1597" s="44">
        <v>0.46041666666667003</v>
      </c>
      <c r="E1597" s="19" t="s">
        <v>14523</v>
      </c>
      <c r="F1597" s="19" t="s">
        <v>14524</v>
      </c>
      <c r="G1597" s="19" t="s">
        <v>14525</v>
      </c>
      <c r="H1597" s="45">
        <v>2343.91</v>
      </c>
      <c r="I1597" s="45">
        <v>2628.01</v>
      </c>
      <c r="J1597" s="19" t="s">
        <v>1560</v>
      </c>
      <c r="K1597" s="19" t="s">
        <v>14526</v>
      </c>
      <c r="L1597" s="19" t="s">
        <v>14527</v>
      </c>
      <c r="M1597" s="19" t="s">
        <v>14528</v>
      </c>
      <c r="N1597" s="19" t="s">
        <v>14522</v>
      </c>
      <c r="O1597" s="19" t="s">
        <v>371</v>
      </c>
      <c r="P1597" s="19" t="s">
        <v>372</v>
      </c>
      <c r="Q1597" s="46">
        <v>360</v>
      </c>
      <c r="R1597" s="19" t="s">
        <v>1544</v>
      </c>
      <c r="S1597" s="19" t="s">
        <v>2719</v>
      </c>
      <c r="T1597" s="19" t="s">
        <v>329</v>
      </c>
      <c r="U1597" s="19" t="s">
        <v>2720</v>
      </c>
      <c r="V1597" s="19" t="s">
        <v>2721</v>
      </c>
      <c r="W1597" s="19" t="s">
        <v>1548</v>
      </c>
      <c r="X1597" s="19" t="s">
        <v>2722</v>
      </c>
      <c r="Y1597" s="19" t="s">
        <v>1684</v>
      </c>
      <c r="Z1597" s="19" t="s">
        <v>1685</v>
      </c>
      <c r="AA1597" s="46">
        <v>198</v>
      </c>
      <c r="AB1597" s="19" t="s">
        <v>586</v>
      </c>
      <c r="AC1597" s="19" t="s">
        <v>329</v>
      </c>
      <c r="AD1597" s="19" t="s">
        <v>2723</v>
      </c>
      <c r="AE1597" s="19" t="s">
        <v>2724</v>
      </c>
      <c r="AF1597" s="19" t="s">
        <v>1554</v>
      </c>
      <c r="AG1597" s="19" t="s">
        <v>2725</v>
      </c>
      <c r="AH1597" s="19" t="s">
        <v>1499</v>
      </c>
      <c r="AI1597" s="19" t="s">
        <v>1500</v>
      </c>
      <c r="AJ1597" s="45">
        <v>0</v>
      </c>
      <c r="AK1597" s="45">
        <v>0</v>
      </c>
      <c r="AL1597" s="19" t="s">
        <v>1501</v>
      </c>
      <c r="AM1597" s="46">
        <v>27000</v>
      </c>
      <c r="AN1597" s="46">
        <v>18060</v>
      </c>
      <c r="AO1597" s="46">
        <v>8940</v>
      </c>
      <c r="AP1597" s="45">
        <v>266.39999999999998</v>
      </c>
      <c r="AQ1597" s="45"/>
      <c r="AR1597" s="45" t="str">
        <f>IFERROR(VLOOKUP(AB1597,'Pedidos marco'!$A$1:$D$10000,4,0)," ")</f>
        <v xml:space="preserve"> </v>
      </c>
      <c r="AS1597" s="45">
        <f t="shared" si="168"/>
        <v>9</v>
      </c>
      <c r="AT1597" s="45" t="str">
        <f t="shared" si="169"/>
        <v>09</v>
      </c>
      <c r="AU1597" s="47">
        <v>18</v>
      </c>
      <c r="AV1597" s="19" t="str">
        <f t="shared" si="170"/>
        <v>04 April</v>
      </c>
      <c r="AW1597" s="19">
        <f t="shared" si="171"/>
        <v>0.74</v>
      </c>
      <c r="AX1597" s="19">
        <f t="shared" si="172"/>
        <v>14.799999999999999</v>
      </c>
      <c r="AY1597" s="19" t="e">
        <f>VLOOKUP(AG1597,Cías!$A$1:$E$10000,5,0)</f>
        <v>#N/A</v>
      </c>
      <c r="AZ1597" s="19" t="str">
        <f t="shared" si="173"/>
        <v>1013789</v>
      </c>
      <c r="BA1597" s="19" t="str">
        <f t="shared" si="174"/>
        <v>VEGA VEGA FABIAN</v>
      </c>
      <c r="BB1597" s="19" t="e">
        <f>VLOOKUP(AG1597,Cías!$A$1:$E$10000,3,0)</f>
        <v>#N/A</v>
      </c>
      <c r="BC1597" s="19"/>
      <c r="BD1597" s="19"/>
      <c r="BE1597" s="19"/>
      <c r="BF1597" s="19"/>
      <c r="BG1597" s="19"/>
      <c r="BH1597" s="19"/>
      <c r="BI1597" s="19"/>
      <c r="BJ1597" s="19"/>
    </row>
    <row r="1598" spans="1:62" ht="15" x14ac:dyDescent="0.2">
      <c r="A1598" s="19" t="s">
        <v>14529</v>
      </c>
      <c r="B1598" s="19" t="s">
        <v>1479</v>
      </c>
      <c r="C1598" s="43">
        <v>44660</v>
      </c>
      <c r="D1598" s="44">
        <v>0.46180555555556002</v>
      </c>
      <c r="E1598" s="19" t="s">
        <v>14530</v>
      </c>
      <c r="F1598" s="19" t="s">
        <v>14531</v>
      </c>
      <c r="G1598" s="19" t="s">
        <v>14532</v>
      </c>
      <c r="H1598" s="45">
        <v>2447.2800000000002</v>
      </c>
      <c r="I1598" s="45">
        <v>2743.9</v>
      </c>
      <c r="J1598" s="19" t="s">
        <v>1560</v>
      </c>
      <c r="K1598" s="19" t="s">
        <v>14533</v>
      </c>
      <c r="L1598" s="19" t="s">
        <v>14534</v>
      </c>
      <c r="M1598" s="19" t="s">
        <v>14535</v>
      </c>
      <c r="N1598" s="19" t="s">
        <v>14529</v>
      </c>
      <c r="O1598" s="19" t="s">
        <v>369</v>
      </c>
      <c r="P1598" s="19" t="s">
        <v>370</v>
      </c>
      <c r="Q1598" s="46">
        <v>400</v>
      </c>
      <c r="R1598" s="19" t="s">
        <v>1544</v>
      </c>
      <c r="S1598" s="19" t="s">
        <v>2188</v>
      </c>
      <c r="T1598" s="19" t="s">
        <v>2189</v>
      </c>
      <c r="U1598" s="19" t="s">
        <v>2190</v>
      </c>
      <c r="V1598" s="19" t="s">
        <v>2191</v>
      </c>
      <c r="W1598" s="19" t="s">
        <v>415</v>
      </c>
      <c r="X1598" s="19" t="s">
        <v>2192</v>
      </c>
      <c r="Y1598" s="19" t="s">
        <v>1980</v>
      </c>
      <c r="Z1598" s="19" t="s">
        <v>1981</v>
      </c>
      <c r="AA1598" s="46">
        <v>89</v>
      </c>
      <c r="AB1598" s="19" t="s">
        <v>445</v>
      </c>
      <c r="AC1598" s="19" t="s">
        <v>37</v>
      </c>
      <c r="AD1598" s="19" t="s">
        <v>2193</v>
      </c>
      <c r="AE1598" s="19" t="s">
        <v>2194</v>
      </c>
      <c r="AF1598" s="19" t="s">
        <v>1592</v>
      </c>
      <c r="AG1598" s="19" t="s">
        <v>2195</v>
      </c>
      <c r="AH1598" s="19" t="s">
        <v>1594</v>
      </c>
      <c r="AI1598" s="19" t="s">
        <v>1595</v>
      </c>
      <c r="AJ1598" s="45">
        <v>0.05</v>
      </c>
      <c r="AK1598" s="45">
        <v>20</v>
      </c>
      <c r="AL1598" s="19" t="s">
        <v>1501</v>
      </c>
      <c r="AM1598" s="46">
        <v>28391.175999999999</v>
      </c>
      <c r="AN1598" s="46">
        <v>20041.175999999999</v>
      </c>
      <c r="AO1598" s="46">
        <v>8350</v>
      </c>
      <c r="AP1598" s="45">
        <v>176</v>
      </c>
      <c r="AQ1598" s="45"/>
      <c r="AR1598" s="45" t="str">
        <f>IFERROR(VLOOKUP(AB1598,'Pedidos marco'!$A$1:$D$10000,4,0)," ")</f>
        <v xml:space="preserve"> </v>
      </c>
      <c r="AS1598" s="45">
        <f t="shared" si="168"/>
        <v>9</v>
      </c>
      <c r="AT1598" s="45" t="str">
        <f t="shared" si="169"/>
        <v>09</v>
      </c>
      <c r="AU1598" s="47">
        <v>20</v>
      </c>
      <c r="AV1598" s="19" t="str">
        <f t="shared" si="170"/>
        <v>04 April</v>
      </c>
      <c r="AW1598" s="19">
        <f t="shared" si="171"/>
        <v>0.44</v>
      </c>
      <c r="AX1598" s="19">
        <f t="shared" si="172"/>
        <v>8.8000000000000007</v>
      </c>
      <c r="AY1598" s="19" t="e">
        <f>VLOOKUP(AG1598,Cías!$A$1:$E$10000,5,0)</f>
        <v>#N/A</v>
      </c>
      <c r="AZ1598" s="19" t="str">
        <f t="shared" si="173"/>
        <v>1024381</v>
      </c>
      <c r="BA1598" s="19" t="str">
        <f t="shared" si="174"/>
        <v>BALCAZAR GORDON ALEJANDRO</v>
      </c>
      <c r="BB1598" s="19" t="e">
        <f>VLOOKUP(AG1598,Cías!$A$1:$E$10000,3,0)</f>
        <v>#N/A</v>
      </c>
      <c r="BC1598" s="19"/>
      <c r="BD1598" s="19"/>
      <c r="BE1598" s="19"/>
      <c r="BF1598" s="19"/>
      <c r="BG1598" s="19"/>
      <c r="BH1598" s="19"/>
      <c r="BI1598" s="19"/>
      <c r="BJ1598" s="19"/>
    </row>
    <row r="1599" spans="1:62" ht="15" x14ac:dyDescent="0.2">
      <c r="A1599" s="19" t="s">
        <v>14529</v>
      </c>
      <c r="B1599" s="19" t="s">
        <v>1479</v>
      </c>
      <c r="C1599" s="43">
        <v>44660</v>
      </c>
      <c r="D1599" s="44">
        <v>0.46180555555556002</v>
      </c>
      <c r="E1599" s="19" t="s">
        <v>14536</v>
      </c>
      <c r="F1599" s="19" t="s">
        <v>14537</v>
      </c>
      <c r="G1599" s="19" t="s">
        <v>14538</v>
      </c>
      <c r="H1599" s="45">
        <v>1868.33</v>
      </c>
      <c r="I1599" s="45">
        <v>2094.7800000000002</v>
      </c>
      <c r="J1599" s="19" t="s">
        <v>1560</v>
      </c>
      <c r="K1599" s="19" t="s">
        <v>14539</v>
      </c>
      <c r="L1599" s="19" t="s">
        <v>14540</v>
      </c>
      <c r="M1599" s="19" t="s">
        <v>14541</v>
      </c>
      <c r="N1599" s="19" t="s">
        <v>14529</v>
      </c>
      <c r="O1599" s="19" t="s">
        <v>367</v>
      </c>
      <c r="P1599" s="19" t="s">
        <v>368</v>
      </c>
      <c r="Q1599" s="46">
        <v>280</v>
      </c>
      <c r="R1599" s="19" t="s">
        <v>1544</v>
      </c>
      <c r="S1599" s="19" t="s">
        <v>2188</v>
      </c>
      <c r="T1599" s="19" t="s">
        <v>2189</v>
      </c>
      <c r="U1599" s="19" t="s">
        <v>2190</v>
      </c>
      <c r="V1599" s="19" t="s">
        <v>2191</v>
      </c>
      <c r="W1599" s="19" t="s">
        <v>415</v>
      </c>
      <c r="X1599" s="19" t="s">
        <v>2192</v>
      </c>
      <c r="Y1599" s="19" t="s">
        <v>1980</v>
      </c>
      <c r="Z1599" s="19" t="s">
        <v>1981</v>
      </c>
      <c r="AA1599" s="46">
        <v>89</v>
      </c>
      <c r="AB1599" s="19" t="s">
        <v>445</v>
      </c>
      <c r="AC1599" s="19" t="s">
        <v>37</v>
      </c>
      <c r="AD1599" s="19" t="s">
        <v>2193</v>
      </c>
      <c r="AE1599" s="19" t="s">
        <v>2194</v>
      </c>
      <c r="AF1599" s="19" t="s">
        <v>1592</v>
      </c>
      <c r="AG1599" s="19" t="s">
        <v>2195</v>
      </c>
      <c r="AH1599" s="19" t="s">
        <v>1594</v>
      </c>
      <c r="AI1599" s="19" t="s">
        <v>1595</v>
      </c>
      <c r="AJ1599" s="45">
        <v>0.05</v>
      </c>
      <c r="AK1599" s="45">
        <v>14</v>
      </c>
      <c r="AL1599" s="19" t="s">
        <v>1501</v>
      </c>
      <c r="AM1599" s="46">
        <v>22378.824000000001</v>
      </c>
      <c r="AN1599" s="46">
        <v>14028.824000000001</v>
      </c>
      <c r="AO1599" s="46">
        <v>8350</v>
      </c>
      <c r="AP1599" s="45">
        <v>123.2</v>
      </c>
      <c r="AQ1599" s="45"/>
      <c r="AR1599" s="45" t="str">
        <f>IFERROR(VLOOKUP(AB1599,'Pedidos marco'!$A$1:$D$10000,4,0)," ")</f>
        <v xml:space="preserve"> </v>
      </c>
      <c r="AS1599" s="45">
        <f t="shared" si="168"/>
        <v>9</v>
      </c>
      <c r="AT1599" s="45" t="str">
        <f t="shared" si="169"/>
        <v>09</v>
      </c>
      <c r="AU1599" s="47">
        <v>14</v>
      </c>
      <c r="AV1599" s="19" t="str">
        <f t="shared" si="170"/>
        <v>04 April</v>
      </c>
      <c r="AW1599" s="19">
        <f t="shared" si="171"/>
        <v>0.44</v>
      </c>
      <c r="AX1599" s="19">
        <f t="shared" si="172"/>
        <v>8.8000000000000007</v>
      </c>
      <c r="AY1599" s="19" t="e">
        <f>VLOOKUP(AG1599,Cías!$A$1:$E$10000,5,0)</f>
        <v>#N/A</v>
      </c>
      <c r="AZ1599" s="19" t="str">
        <f t="shared" si="173"/>
        <v>1024381</v>
      </c>
      <c r="BA1599" s="19" t="str">
        <f t="shared" si="174"/>
        <v>BALCAZAR GORDON ALEJANDRO</v>
      </c>
      <c r="BB1599" s="19" t="e">
        <f>VLOOKUP(AG1599,Cías!$A$1:$E$10000,3,0)</f>
        <v>#N/A</v>
      </c>
      <c r="BC1599" s="19"/>
      <c r="BD1599" s="19"/>
      <c r="BE1599" s="19"/>
      <c r="BF1599" s="19"/>
      <c r="BG1599" s="19"/>
      <c r="BH1599" s="19"/>
      <c r="BI1599" s="19"/>
      <c r="BJ1599" s="19"/>
    </row>
    <row r="1600" spans="1:62" ht="15" x14ac:dyDescent="0.2">
      <c r="A1600" s="19" t="s">
        <v>14542</v>
      </c>
      <c r="B1600" s="19" t="s">
        <v>1479</v>
      </c>
      <c r="C1600" s="43">
        <v>44660</v>
      </c>
      <c r="D1600" s="44">
        <v>0.46597222222222001</v>
      </c>
      <c r="E1600" s="19" t="s">
        <v>14543</v>
      </c>
      <c r="F1600" s="19" t="s">
        <v>14544</v>
      </c>
      <c r="G1600" s="19" t="s">
        <v>14545</v>
      </c>
      <c r="H1600" s="45">
        <v>2568</v>
      </c>
      <c r="I1600" s="45">
        <v>2879.26</v>
      </c>
      <c r="J1600" s="19" t="s">
        <v>1560</v>
      </c>
      <c r="K1600" s="19" t="s">
        <v>14546</v>
      </c>
      <c r="L1600" s="19" t="s">
        <v>14547</v>
      </c>
      <c r="M1600" s="19" t="s">
        <v>14548</v>
      </c>
      <c r="N1600" s="19" t="s">
        <v>14542</v>
      </c>
      <c r="O1600" s="19" t="s">
        <v>369</v>
      </c>
      <c r="P1600" s="19" t="s">
        <v>370</v>
      </c>
      <c r="Q1600" s="46">
        <v>400</v>
      </c>
      <c r="R1600" s="19" t="s">
        <v>1544</v>
      </c>
      <c r="S1600" s="19" t="s">
        <v>14549</v>
      </c>
      <c r="T1600" s="19" t="s">
        <v>14550</v>
      </c>
      <c r="U1600" s="19" t="s">
        <v>14551</v>
      </c>
      <c r="V1600" s="19" t="s">
        <v>14552</v>
      </c>
      <c r="W1600" s="19" t="s">
        <v>415</v>
      </c>
      <c r="X1600" s="19" t="s">
        <v>14553</v>
      </c>
      <c r="Y1600" s="19" t="s">
        <v>14554</v>
      </c>
      <c r="Z1600" s="19" t="s">
        <v>14555</v>
      </c>
      <c r="AA1600" s="46">
        <v>121</v>
      </c>
      <c r="AB1600" s="19" t="s">
        <v>524</v>
      </c>
      <c r="AC1600" s="19" t="s">
        <v>200</v>
      </c>
      <c r="AD1600" s="19" t="s">
        <v>10509</v>
      </c>
      <c r="AE1600" s="19" t="s">
        <v>10510</v>
      </c>
      <c r="AF1600" s="19" t="s">
        <v>1719</v>
      </c>
      <c r="AG1600" s="19" t="s">
        <v>10511</v>
      </c>
      <c r="AH1600" s="19" t="s">
        <v>1594</v>
      </c>
      <c r="AI1600" s="19" t="s">
        <v>1595</v>
      </c>
      <c r="AJ1600" s="45">
        <v>0.05</v>
      </c>
      <c r="AK1600" s="45">
        <v>20</v>
      </c>
      <c r="AL1600" s="19" t="s">
        <v>1501</v>
      </c>
      <c r="AM1600" s="46">
        <v>28210</v>
      </c>
      <c r="AN1600" s="46">
        <v>20025</v>
      </c>
      <c r="AO1600" s="46">
        <v>8185</v>
      </c>
      <c r="AP1600" s="45">
        <v>204</v>
      </c>
      <c r="AQ1600" s="45"/>
      <c r="AR1600" s="45" t="str">
        <f>IFERROR(VLOOKUP(AB1600,'Pedidos marco'!$A$1:$D$10000,4,0)," ")</f>
        <v xml:space="preserve"> </v>
      </c>
      <c r="AS1600" s="45">
        <f t="shared" si="168"/>
        <v>9</v>
      </c>
      <c r="AT1600" s="45" t="str">
        <f t="shared" si="169"/>
        <v>09</v>
      </c>
      <c r="AU1600" s="47">
        <v>20</v>
      </c>
      <c r="AV1600" s="19" t="str">
        <f t="shared" si="170"/>
        <v>04 April</v>
      </c>
      <c r="AW1600" s="19">
        <f t="shared" si="171"/>
        <v>0.51</v>
      </c>
      <c r="AX1600" s="19">
        <f t="shared" si="172"/>
        <v>10.199999999999999</v>
      </c>
      <c r="AY1600" s="19" t="e">
        <f>VLOOKUP(AG1600,Cías!$A$1:$E$10000,5,0)</f>
        <v>#N/A</v>
      </c>
      <c r="AZ1600" s="19" t="str">
        <f t="shared" si="173"/>
        <v>1022020</v>
      </c>
      <c r="BA1600" s="19" t="str">
        <f t="shared" si="174"/>
        <v>MENDEZ FIGUEROA JUAN CARLOS</v>
      </c>
      <c r="BB1600" s="19" t="e">
        <f>VLOOKUP(AG1600,Cías!$A$1:$E$10000,3,0)</f>
        <v>#N/A</v>
      </c>
      <c r="BC1600" s="19"/>
      <c r="BD1600" s="19"/>
      <c r="BE1600" s="19"/>
      <c r="BF1600" s="19"/>
      <c r="BG1600" s="19"/>
      <c r="BH1600" s="19"/>
      <c r="BI1600" s="19"/>
      <c r="BJ1600" s="19"/>
    </row>
    <row r="1601" spans="1:62" ht="15" x14ac:dyDescent="0.2">
      <c r="A1601" s="19" t="s">
        <v>14542</v>
      </c>
      <c r="B1601" s="19" t="s">
        <v>1479</v>
      </c>
      <c r="C1601" s="43">
        <v>44660</v>
      </c>
      <c r="D1601" s="44">
        <v>0.46597222222222001</v>
      </c>
      <c r="E1601" s="19" t="s">
        <v>14556</v>
      </c>
      <c r="F1601" s="19" t="s">
        <v>14557</v>
      </c>
      <c r="G1601" s="19" t="s">
        <v>14558</v>
      </c>
      <c r="H1601" s="45">
        <v>554.4</v>
      </c>
      <c r="I1601" s="45">
        <v>621.6</v>
      </c>
      <c r="J1601" s="19" t="s">
        <v>1560</v>
      </c>
      <c r="K1601" s="19" t="s">
        <v>14546</v>
      </c>
      <c r="L1601" s="19" t="s">
        <v>14559</v>
      </c>
      <c r="M1601" s="19" t="s">
        <v>14560</v>
      </c>
      <c r="N1601" s="19" t="s">
        <v>14542</v>
      </c>
      <c r="O1601" s="19" t="s">
        <v>367</v>
      </c>
      <c r="P1601" s="19" t="s">
        <v>368</v>
      </c>
      <c r="Q1601" s="46">
        <v>80</v>
      </c>
      <c r="R1601" s="19" t="s">
        <v>1544</v>
      </c>
      <c r="S1601" s="19" t="s">
        <v>14549</v>
      </c>
      <c r="T1601" s="19" t="s">
        <v>14550</v>
      </c>
      <c r="U1601" s="19" t="s">
        <v>14551</v>
      </c>
      <c r="V1601" s="19" t="s">
        <v>14552</v>
      </c>
      <c r="W1601" s="19" t="s">
        <v>415</v>
      </c>
      <c r="X1601" s="19" t="s">
        <v>14553</v>
      </c>
      <c r="Y1601" s="19" t="s">
        <v>14554</v>
      </c>
      <c r="Z1601" s="19" t="s">
        <v>14555</v>
      </c>
      <c r="AA1601" s="46">
        <v>121</v>
      </c>
      <c r="AB1601" s="19" t="s">
        <v>524</v>
      </c>
      <c r="AC1601" s="19" t="s">
        <v>200</v>
      </c>
      <c r="AD1601" s="19" t="s">
        <v>10509</v>
      </c>
      <c r="AE1601" s="19" t="s">
        <v>10510</v>
      </c>
      <c r="AF1601" s="19" t="s">
        <v>1719</v>
      </c>
      <c r="AG1601" s="19" t="s">
        <v>10511</v>
      </c>
      <c r="AH1601" s="19" t="s">
        <v>1594</v>
      </c>
      <c r="AI1601" s="19" t="s">
        <v>1595</v>
      </c>
      <c r="AJ1601" s="45">
        <v>0.05</v>
      </c>
      <c r="AK1601" s="45">
        <v>4</v>
      </c>
      <c r="AL1601" s="19" t="s">
        <v>1501</v>
      </c>
      <c r="AM1601" s="46">
        <v>12190</v>
      </c>
      <c r="AN1601" s="46">
        <v>4005</v>
      </c>
      <c r="AO1601" s="46">
        <v>8185</v>
      </c>
      <c r="AP1601" s="45">
        <v>40.799999999999997</v>
      </c>
      <c r="AQ1601" s="45"/>
      <c r="AR1601" s="45" t="str">
        <f>IFERROR(VLOOKUP(AB1601,'Pedidos marco'!$A$1:$D$10000,4,0)," ")</f>
        <v xml:space="preserve"> </v>
      </c>
      <c r="AS1601" s="45">
        <f t="shared" si="168"/>
        <v>9</v>
      </c>
      <c r="AT1601" s="45" t="str">
        <f t="shared" si="169"/>
        <v>09</v>
      </c>
      <c r="AU1601" s="47">
        <v>4</v>
      </c>
      <c r="AV1601" s="19" t="str">
        <f t="shared" si="170"/>
        <v>04 April</v>
      </c>
      <c r="AW1601" s="19">
        <f t="shared" si="171"/>
        <v>0.51</v>
      </c>
      <c r="AX1601" s="19">
        <f t="shared" si="172"/>
        <v>10.199999999999999</v>
      </c>
      <c r="AY1601" s="19" t="e">
        <f>VLOOKUP(AG1601,Cías!$A$1:$E$10000,5,0)</f>
        <v>#N/A</v>
      </c>
      <c r="AZ1601" s="19" t="str">
        <f t="shared" si="173"/>
        <v>1022020</v>
      </c>
      <c r="BA1601" s="19" t="str">
        <f t="shared" si="174"/>
        <v>MENDEZ FIGUEROA JUAN CARLOS</v>
      </c>
      <c r="BB1601" s="19" t="e">
        <f>VLOOKUP(AG1601,Cías!$A$1:$E$10000,3,0)</f>
        <v>#N/A</v>
      </c>
      <c r="BC1601" s="19"/>
      <c r="BD1601" s="19"/>
      <c r="BE1601" s="19"/>
      <c r="BF1601" s="19"/>
      <c r="BG1601" s="19"/>
      <c r="BH1601" s="19"/>
      <c r="BI1601" s="19"/>
      <c r="BJ1601" s="19"/>
    </row>
    <row r="1602" spans="1:62" ht="15" x14ac:dyDescent="0.2">
      <c r="A1602" s="19" t="s">
        <v>14561</v>
      </c>
      <c r="B1602" s="19" t="s">
        <v>1479</v>
      </c>
      <c r="C1602" s="43">
        <v>44660</v>
      </c>
      <c r="D1602" s="44">
        <v>0.47569444444443998</v>
      </c>
      <c r="E1602" s="19" t="s">
        <v>14562</v>
      </c>
      <c r="F1602" s="19" t="s">
        <v>14563</v>
      </c>
      <c r="G1602" s="19" t="s">
        <v>14564</v>
      </c>
      <c r="H1602" s="45">
        <v>4051.2</v>
      </c>
      <c r="I1602" s="45">
        <v>4542.2299999999996</v>
      </c>
      <c r="J1602" s="19" t="s">
        <v>1560</v>
      </c>
      <c r="K1602" s="19" t="s">
        <v>14565</v>
      </c>
      <c r="L1602" s="19" t="s">
        <v>14566</v>
      </c>
      <c r="M1602" s="19" t="s">
        <v>14567</v>
      </c>
      <c r="N1602" s="19" t="s">
        <v>14561</v>
      </c>
      <c r="O1602" s="19" t="s">
        <v>1641</v>
      </c>
      <c r="P1602" s="19" t="s">
        <v>1642</v>
      </c>
      <c r="Q1602" s="46">
        <v>640</v>
      </c>
      <c r="R1602" s="19" t="s">
        <v>1544</v>
      </c>
      <c r="S1602" s="19" t="s">
        <v>1736</v>
      </c>
      <c r="T1602" s="19" t="s">
        <v>1737</v>
      </c>
      <c r="U1602" s="19" t="s">
        <v>8106</v>
      </c>
      <c r="V1602" s="19" t="s">
        <v>8107</v>
      </c>
      <c r="W1602" s="19" t="s">
        <v>8108</v>
      </c>
      <c r="X1602" s="19" t="s">
        <v>8109</v>
      </c>
      <c r="Y1602" s="19" t="s">
        <v>3978</v>
      </c>
      <c r="Z1602" s="19" t="s">
        <v>3979</v>
      </c>
      <c r="AA1602" s="46">
        <v>565</v>
      </c>
      <c r="AB1602" s="19" t="s">
        <v>583</v>
      </c>
      <c r="AC1602" s="19" t="s">
        <v>323</v>
      </c>
      <c r="AD1602" s="19" t="s">
        <v>7612</v>
      </c>
      <c r="AE1602" s="19" t="s">
        <v>7613</v>
      </c>
      <c r="AF1602" s="19" t="s">
        <v>1592</v>
      </c>
      <c r="AG1602" s="19" t="s">
        <v>7614</v>
      </c>
      <c r="AH1602" s="19" t="s">
        <v>1594</v>
      </c>
      <c r="AI1602" s="19" t="s">
        <v>1595</v>
      </c>
      <c r="AJ1602" s="45">
        <v>0.05</v>
      </c>
      <c r="AK1602" s="45">
        <v>32</v>
      </c>
      <c r="AL1602" s="19" t="s">
        <v>1501</v>
      </c>
      <c r="AM1602" s="46">
        <v>49580</v>
      </c>
      <c r="AN1602" s="46">
        <v>32060</v>
      </c>
      <c r="AO1602" s="46">
        <v>17520</v>
      </c>
      <c r="AP1602" s="45">
        <v>800</v>
      </c>
      <c r="AQ1602" s="45"/>
      <c r="AR1602" s="45" t="str">
        <f>IFERROR(VLOOKUP(AB1602,'Pedidos marco'!$A$1:$D$10000,4,0)," ")</f>
        <v xml:space="preserve"> </v>
      </c>
      <c r="AS1602" s="45">
        <f t="shared" si="168"/>
        <v>9</v>
      </c>
      <c r="AT1602" s="45" t="str">
        <f t="shared" si="169"/>
        <v>09</v>
      </c>
      <c r="AU1602" s="47">
        <v>32</v>
      </c>
      <c r="AV1602" s="19" t="str">
        <f t="shared" si="170"/>
        <v>04 April</v>
      </c>
      <c r="AW1602" s="19">
        <f t="shared" si="171"/>
        <v>1.25</v>
      </c>
      <c r="AX1602" s="19">
        <f t="shared" si="172"/>
        <v>25</v>
      </c>
      <c r="AY1602" s="19" t="e">
        <f>VLOOKUP(AG1602,Cías!$A$1:$E$10000,5,0)</f>
        <v>#N/A</v>
      </c>
      <c r="AZ1602" s="19" t="str">
        <f t="shared" si="173"/>
        <v>1013906</v>
      </c>
      <c r="BA1602" s="19" t="str">
        <f t="shared" si="174"/>
        <v>VALLEJOS VILLEGAS SAUL EDUARDO</v>
      </c>
      <c r="BB1602" s="19" t="e">
        <f>VLOOKUP(AG1602,Cías!$A$1:$E$10000,3,0)</f>
        <v>#N/A</v>
      </c>
      <c r="BC1602" s="19"/>
      <c r="BD1602" s="19"/>
      <c r="BE1602" s="19"/>
      <c r="BF1602" s="19"/>
      <c r="BG1602" s="19"/>
      <c r="BH1602" s="19"/>
      <c r="BI1602" s="19"/>
      <c r="BJ1602" s="19"/>
    </row>
    <row r="1603" spans="1:62" ht="15" x14ac:dyDescent="0.2">
      <c r="A1603" s="19" t="s">
        <v>14568</v>
      </c>
      <c r="B1603" s="19" t="s">
        <v>1479</v>
      </c>
      <c r="C1603" s="43">
        <v>44660</v>
      </c>
      <c r="D1603" s="44">
        <v>0.48333333333333001</v>
      </c>
      <c r="E1603" s="19" t="s">
        <v>14569</v>
      </c>
      <c r="F1603" s="19" t="s">
        <v>14570</v>
      </c>
      <c r="G1603" s="19" t="s">
        <v>14571</v>
      </c>
      <c r="H1603" s="45">
        <v>2140.8000000000002</v>
      </c>
      <c r="I1603" s="45">
        <v>2400.2800000000002</v>
      </c>
      <c r="J1603" s="19" t="s">
        <v>1560</v>
      </c>
      <c r="K1603" s="19" t="s">
        <v>14572</v>
      </c>
      <c r="L1603" s="19" t="s">
        <v>14573</v>
      </c>
      <c r="M1603" s="19" t="s">
        <v>14574</v>
      </c>
      <c r="N1603" s="19" t="s">
        <v>14568</v>
      </c>
      <c r="O1603" s="19" t="s">
        <v>1641</v>
      </c>
      <c r="P1603" s="19" t="s">
        <v>1642</v>
      </c>
      <c r="Q1603" s="46">
        <v>320</v>
      </c>
      <c r="R1603" s="19" t="s">
        <v>1544</v>
      </c>
      <c r="S1603" s="19" t="s">
        <v>14575</v>
      </c>
      <c r="T1603" s="19" t="s">
        <v>14576</v>
      </c>
      <c r="U1603" s="19" t="s">
        <v>14577</v>
      </c>
      <c r="V1603" s="19" t="s">
        <v>14578</v>
      </c>
      <c r="W1603" s="19" t="s">
        <v>13136</v>
      </c>
      <c r="X1603" s="19" t="s">
        <v>14579</v>
      </c>
      <c r="Y1603" s="19" t="s">
        <v>13199</v>
      </c>
      <c r="Z1603" s="19" t="s">
        <v>13200</v>
      </c>
      <c r="AA1603" s="46">
        <v>371</v>
      </c>
      <c r="AB1603" s="19" t="s">
        <v>435</v>
      </c>
      <c r="AC1603" s="19" t="s">
        <v>17</v>
      </c>
      <c r="AD1603" s="19" t="s">
        <v>4799</v>
      </c>
      <c r="AE1603" s="19" t="s">
        <v>4800</v>
      </c>
      <c r="AF1603" s="19" t="s">
        <v>1719</v>
      </c>
      <c r="AG1603" s="19" t="s">
        <v>4801</v>
      </c>
      <c r="AH1603" s="19" t="s">
        <v>1594</v>
      </c>
      <c r="AI1603" s="19" t="s">
        <v>1595</v>
      </c>
      <c r="AJ1603" s="45">
        <v>0.05</v>
      </c>
      <c r="AK1603" s="45">
        <v>16</v>
      </c>
      <c r="AL1603" s="19" t="s">
        <v>1501</v>
      </c>
      <c r="AM1603" s="46">
        <v>23905</v>
      </c>
      <c r="AN1603" s="46">
        <v>16020</v>
      </c>
      <c r="AO1603" s="46">
        <v>7885</v>
      </c>
      <c r="AP1603" s="45">
        <v>387.2</v>
      </c>
      <c r="AQ1603" s="45"/>
      <c r="AR1603" s="45" t="str">
        <f>IFERROR(VLOOKUP(AB1603,'Pedidos marco'!$A$1:$D$10000,4,0)," ")</f>
        <v xml:space="preserve"> </v>
      </c>
      <c r="AS1603" s="45">
        <f t="shared" si="168"/>
        <v>9</v>
      </c>
      <c r="AT1603" s="45" t="str">
        <f t="shared" si="169"/>
        <v>09</v>
      </c>
      <c r="AU1603" s="47">
        <v>16</v>
      </c>
      <c r="AV1603" s="19" t="str">
        <f t="shared" si="170"/>
        <v>04 April</v>
      </c>
      <c r="AW1603" s="19">
        <f t="shared" si="171"/>
        <v>1.21</v>
      </c>
      <c r="AX1603" s="19">
        <f t="shared" si="172"/>
        <v>24.2</v>
      </c>
      <c r="AY1603" s="19" t="e">
        <f>VLOOKUP(AG1603,Cías!$A$1:$E$10000,5,0)</f>
        <v>#N/A</v>
      </c>
      <c r="AZ1603" s="19" t="str">
        <f t="shared" si="173"/>
        <v>1013844</v>
      </c>
      <c r="BA1603" s="19" t="str">
        <f t="shared" si="174"/>
        <v>ALQUINGA LUCERO WILTER FABIAN</v>
      </c>
      <c r="BB1603" s="19" t="e">
        <f>VLOOKUP(AG1603,Cías!$A$1:$E$10000,3,0)</f>
        <v>#N/A</v>
      </c>
      <c r="BC1603" s="19"/>
      <c r="BD1603" s="19"/>
      <c r="BE1603" s="19"/>
      <c r="BF1603" s="19"/>
      <c r="BG1603" s="19"/>
      <c r="BH1603" s="19"/>
      <c r="BI1603" s="19"/>
      <c r="BJ1603" s="19"/>
    </row>
    <row r="1604" spans="1:62" ht="15" x14ac:dyDescent="0.2">
      <c r="A1604" s="19" t="s">
        <v>14568</v>
      </c>
      <c r="B1604" s="19" t="s">
        <v>1479</v>
      </c>
      <c r="C1604" s="43">
        <v>44660</v>
      </c>
      <c r="D1604" s="44">
        <v>0.48333333333333001</v>
      </c>
      <c r="E1604" s="19" t="s">
        <v>14580</v>
      </c>
      <c r="F1604" s="19" t="s">
        <v>14581</v>
      </c>
      <c r="G1604" s="19" t="s">
        <v>14582</v>
      </c>
      <c r="H1604" s="45">
        <v>1113.5999999999999</v>
      </c>
      <c r="I1604" s="45">
        <v>1248.57</v>
      </c>
      <c r="J1604" s="19" t="s">
        <v>1560</v>
      </c>
      <c r="K1604" s="19" t="s">
        <v>14583</v>
      </c>
      <c r="L1604" s="19" t="s">
        <v>14584</v>
      </c>
      <c r="M1604" s="19" t="s">
        <v>14585</v>
      </c>
      <c r="N1604" s="19" t="s">
        <v>14568</v>
      </c>
      <c r="O1604" s="19" t="s">
        <v>1603</v>
      </c>
      <c r="P1604" s="19" t="s">
        <v>1604</v>
      </c>
      <c r="Q1604" s="46">
        <v>160</v>
      </c>
      <c r="R1604" s="19" t="s">
        <v>1544</v>
      </c>
      <c r="S1604" s="19" t="s">
        <v>14575</v>
      </c>
      <c r="T1604" s="19" t="s">
        <v>14576</v>
      </c>
      <c r="U1604" s="19" t="s">
        <v>14577</v>
      </c>
      <c r="V1604" s="19" t="s">
        <v>14578</v>
      </c>
      <c r="W1604" s="19" t="s">
        <v>13136</v>
      </c>
      <c r="X1604" s="19" t="s">
        <v>14579</v>
      </c>
      <c r="Y1604" s="19" t="s">
        <v>13199</v>
      </c>
      <c r="Z1604" s="19" t="s">
        <v>13200</v>
      </c>
      <c r="AA1604" s="46">
        <v>371</v>
      </c>
      <c r="AB1604" s="19" t="s">
        <v>435</v>
      </c>
      <c r="AC1604" s="19" t="s">
        <v>17</v>
      </c>
      <c r="AD1604" s="19" t="s">
        <v>4799</v>
      </c>
      <c r="AE1604" s="19" t="s">
        <v>4800</v>
      </c>
      <c r="AF1604" s="19" t="s">
        <v>1719</v>
      </c>
      <c r="AG1604" s="19" t="s">
        <v>4801</v>
      </c>
      <c r="AH1604" s="19" t="s">
        <v>1594</v>
      </c>
      <c r="AI1604" s="19" t="s">
        <v>1595</v>
      </c>
      <c r="AJ1604" s="45">
        <v>0.05</v>
      </c>
      <c r="AK1604" s="45">
        <v>8</v>
      </c>
      <c r="AL1604" s="19" t="s">
        <v>1501</v>
      </c>
      <c r="AM1604" s="46">
        <v>15895</v>
      </c>
      <c r="AN1604" s="46">
        <v>8010</v>
      </c>
      <c r="AO1604" s="46">
        <v>7885</v>
      </c>
      <c r="AP1604" s="45">
        <v>193.6</v>
      </c>
      <c r="AQ1604" s="45"/>
      <c r="AR1604" s="45" t="str">
        <f>IFERROR(VLOOKUP(AB1604,'Pedidos marco'!$A$1:$D$10000,4,0)," ")</f>
        <v xml:space="preserve"> </v>
      </c>
      <c r="AS1604" s="45">
        <f t="shared" ref="AS1604:AS1667" si="175">DAY(C1604)</f>
        <v>9</v>
      </c>
      <c r="AT1604" s="45" t="str">
        <f t="shared" ref="AT1604:AT1667" si="176">TEXT(AS1604,"dd")</f>
        <v>09</v>
      </c>
      <c r="AU1604" s="47">
        <v>8</v>
      </c>
      <c r="AV1604" s="19" t="str">
        <f t="shared" ref="AV1604:AV1667" si="177">TEXT(C1604,"MM MMMM")</f>
        <v>04 April</v>
      </c>
      <c r="AW1604" s="19">
        <f t="shared" ref="AW1604:AW1667" si="178">IFERROR(AP1604/Q1604,"")</f>
        <v>1.21</v>
      </c>
      <c r="AX1604" s="19">
        <f t="shared" ref="AX1604:AX1667" si="179">IFERROR(AP1604/AU1604,"")</f>
        <v>24.2</v>
      </c>
      <c r="AY1604" s="19" t="e">
        <f>VLOOKUP(AG1604,Cías!$A$1:$E$10000,5,0)</f>
        <v>#N/A</v>
      </c>
      <c r="AZ1604" s="19" t="str">
        <f t="shared" ref="AZ1604:AZ1667" si="180">AB1604</f>
        <v>1013844</v>
      </c>
      <c r="BA1604" s="19" t="str">
        <f t="shared" ref="BA1604:BA1667" si="181">AC1604</f>
        <v>ALQUINGA LUCERO WILTER FABIAN</v>
      </c>
      <c r="BB1604" s="19" t="e">
        <f>VLOOKUP(AG1604,Cías!$A$1:$E$10000,3,0)</f>
        <v>#N/A</v>
      </c>
      <c r="BC1604" s="19"/>
      <c r="BD1604" s="19"/>
      <c r="BE1604" s="19"/>
      <c r="BF1604" s="19"/>
      <c r="BG1604" s="19"/>
      <c r="BH1604" s="19"/>
      <c r="BI1604" s="19"/>
      <c r="BJ1604" s="19"/>
    </row>
    <row r="1605" spans="1:62" ht="15" x14ac:dyDescent="0.2">
      <c r="A1605" s="19" t="s">
        <v>14586</v>
      </c>
      <c r="B1605" s="19" t="s">
        <v>1479</v>
      </c>
      <c r="C1605" s="43">
        <v>44660</v>
      </c>
      <c r="D1605" s="44">
        <v>0.48749999999999999</v>
      </c>
      <c r="E1605" s="19" t="s">
        <v>14587</v>
      </c>
      <c r="F1605" s="19" t="s">
        <v>14588</v>
      </c>
      <c r="G1605" s="19" t="s">
        <v>14589</v>
      </c>
      <c r="H1605" s="45">
        <v>1839.6</v>
      </c>
      <c r="I1605" s="45">
        <v>2062.5700000000002</v>
      </c>
      <c r="J1605" s="19" t="s">
        <v>1560</v>
      </c>
      <c r="K1605" s="19" t="s">
        <v>14590</v>
      </c>
      <c r="L1605" s="19" t="s">
        <v>14591</v>
      </c>
      <c r="M1605" s="19" t="s">
        <v>14592</v>
      </c>
      <c r="N1605" s="19" t="s">
        <v>14586</v>
      </c>
      <c r="O1605" s="19" t="s">
        <v>1641</v>
      </c>
      <c r="P1605" s="19" t="s">
        <v>1642</v>
      </c>
      <c r="Q1605" s="46">
        <v>280</v>
      </c>
      <c r="R1605" s="19" t="s">
        <v>1544</v>
      </c>
      <c r="S1605" s="19" t="s">
        <v>14593</v>
      </c>
      <c r="T1605" s="19" t="s">
        <v>14594</v>
      </c>
      <c r="U1605" s="19" t="s">
        <v>14595</v>
      </c>
      <c r="V1605" s="19" t="s">
        <v>14596</v>
      </c>
      <c r="W1605" s="19" t="s">
        <v>1492</v>
      </c>
      <c r="X1605" s="19" t="s">
        <v>14597</v>
      </c>
      <c r="Y1605" s="19" t="s">
        <v>1494</v>
      </c>
      <c r="Z1605" s="19" t="s">
        <v>1495</v>
      </c>
      <c r="AA1605" s="46">
        <v>247</v>
      </c>
      <c r="AB1605" s="19" t="s">
        <v>507</v>
      </c>
      <c r="AC1605" s="19" t="s">
        <v>163</v>
      </c>
      <c r="AD1605" s="19" t="s">
        <v>9717</v>
      </c>
      <c r="AE1605" s="19" t="s">
        <v>1481</v>
      </c>
      <c r="AF1605" s="19" t="s">
        <v>1554</v>
      </c>
      <c r="AG1605" s="19" t="s">
        <v>9718</v>
      </c>
      <c r="AH1605" s="19" t="s">
        <v>1499</v>
      </c>
      <c r="AI1605" s="19" t="s">
        <v>1500</v>
      </c>
      <c r="AJ1605" s="45">
        <v>0</v>
      </c>
      <c r="AK1605" s="45">
        <v>0</v>
      </c>
      <c r="AL1605" s="19" t="s">
        <v>1501</v>
      </c>
      <c r="AM1605" s="46">
        <v>18396.667000000001</v>
      </c>
      <c r="AN1605" s="46">
        <v>14046.666999999999</v>
      </c>
      <c r="AO1605" s="46">
        <v>4350</v>
      </c>
      <c r="AP1605" s="45">
        <v>235.2</v>
      </c>
      <c r="AQ1605" s="45"/>
      <c r="AR1605" s="45" t="str">
        <f>IFERROR(VLOOKUP(AB1605,'Pedidos marco'!$A$1:$D$10000,4,0)," ")</f>
        <v xml:space="preserve"> </v>
      </c>
      <c r="AS1605" s="45">
        <f t="shared" si="175"/>
        <v>9</v>
      </c>
      <c r="AT1605" s="45" t="str">
        <f t="shared" si="176"/>
        <v>09</v>
      </c>
      <c r="AU1605" s="47">
        <v>14</v>
      </c>
      <c r="AV1605" s="19" t="str">
        <f t="shared" si="177"/>
        <v>04 April</v>
      </c>
      <c r="AW1605" s="19">
        <f t="shared" si="178"/>
        <v>0.84</v>
      </c>
      <c r="AX1605" s="19">
        <f t="shared" si="179"/>
        <v>16.8</v>
      </c>
      <c r="AY1605" s="19" t="e">
        <f>VLOOKUP(AG1605,Cías!$A$1:$E$10000,5,0)</f>
        <v>#N/A</v>
      </c>
      <c r="AZ1605" s="19" t="str">
        <f t="shared" si="180"/>
        <v>1012878</v>
      </c>
      <c r="BA1605" s="19" t="str">
        <f t="shared" si="181"/>
        <v>HINOJOSA SAN ANDRES ANGEL PATRICIO</v>
      </c>
      <c r="BB1605" s="19" t="e">
        <f>VLOOKUP(AG1605,Cías!$A$1:$E$10000,3,0)</f>
        <v>#N/A</v>
      </c>
      <c r="BC1605" s="19"/>
      <c r="BD1605" s="19"/>
      <c r="BE1605" s="19"/>
      <c r="BF1605" s="19"/>
      <c r="BG1605" s="19"/>
      <c r="BH1605" s="19"/>
      <c r="BI1605" s="19"/>
      <c r="BJ1605" s="19"/>
    </row>
    <row r="1606" spans="1:62" ht="15" x14ac:dyDescent="0.2">
      <c r="A1606" s="19" t="s">
        <v>14586</v>
      </c>
      <c r="B1606" s="19" t="s">
        <v>1479</v>
      </c>
      <c r="C1606" s="43">
        <v>44660</v>
      </c>
      <c r="D1606" s="44">
        <v>0.48749999999999999</v>
      </c>
      <c r="E1606" s="19" t="s">
        <v>14598</v>
      </c>
      <c r="F1606" s="19" t="s">
        <v>14599</v>
      </c>
      <c r="G1606" s="19" t="s">
        <v>14600</v>
      </c>
      <c r="H1606" s="45">
        <v>547.20000000000005</v>
      </c>
      <c r="I1606" s="45">
        <v>613.52</v>
      </c>
      <c r="J1606" s="19" t="s">
        <v>1560</v>
      </c>
      <c r="K1606" s="19" t="s">
        <v>14590</v>
      </c>
      <c r="L1606" s="19" t="s">
        <v>14601</v>
      </c>
      <c r="M1606" s="19" t="s">
        <v>14602</v>
      </c>
      <c r="N1606" s="19" t="s">
        <v>14586</v>
      </c>
      <c r="O1606" s="19" t="s">
        <v>1603</v>
      </c>
      <c r="P1606" s="19" t="s">
        <v>1604</v>
      </c>
      <c r="Q1606" s="46">
        <v>80</v>
      </c>
      <c r="R1606" s="19" t="s">
        <v>1544</v>
      </c>
      <c r="S1606" s="19" t="s">
        <v>14593</v>
      </c>
      <c r="T1606" s="19" t="s">
        <v>14594</v>
      </c>
      <c r="U1606" s="19" t="s">
        <v>14595</v>
      </c>
      <c r="V1606" s="19" t="s">
        <v>14596</v>
      </c>
      <c r="W1606" s="19" t="s">
        <v>1492</v>
      </c>
      <c r="X1606" s="19" t="s">
        <v>14597</v>
      </c>
      <c r="Y1606" s="19" t="s">
        <v>1494</v>
      </c>
      <c r="Z1606" s="19" t="s">
        <v>1495</v>
      </c>
      <c r="AA1606" s="46">
        <v>247</v>
      </c>
      <c r="AB1606" s="19" t="s">
        <v>507</v>
      </c>
      <c r="AC1606" s="19" t="s">
        <v>163</v>
      </c>
      <c r="AD1606" s="19" t="s">
        <v>9717</v>
      </c>
      <c r="AE1606" s="19" t="s">
        <v>1481</v>
      </c>
      <c r="AF1606" s="19" t="s">
        <v>1554</v>
      </c>
      <c r="AG1606" s="19" t="s">
        <v>9718</v>
      </c>
      <c r="AH1606" s="19" t="s">
        <v>1499</v>
      </c>
      <c r="AI1606" s="19" t="s">
        <v>1500</v>
      </c>
      <c r="AJ1606" s="45">
        <v>0</v>
      </c>
      <c r="AK1606" s="45">
        <v>0</v>
      </c>
      <c r="AL1606" s="19" t="s">
        <v>1501</v>
      </c>
      <c r="AM1606" s="46">
        <v>8363.3330000000005</v>
      </c>
      <c r="AN1606" s="46">
        <v>4013.3330000000001</v>
      </c>
      <c r="AO1606" s="46">
        <v>4350</v>
      </c>
      <c r="AP1606" s="45">
        <v>67.2</v>
      </c>
      <c r="AQ1606" s="45"/>
      <c r="AR1606" s="45" t="str">
        <f>IFERROR(VLOOKUP(AB1606,'Pedidos marco'!$A$1:$D$10000,4,0)," ")</f>
        <v xml:space="preserve"> </v>
      </c>
      <c r="AS1606" s="45">
        <f t="shared" si="175"/>
        <v>9</v>
      </c>
      <c r="AT1606" s="45" t="str">
        <f t="shared" si="176"/>
        <v>09</v>
      </c>
      <c r="AU1606" s="47">
        <v>4</v>
      </c>
      <c r="AV1606" s="19" t="str">
        <f t="shared" si="177"/>
        <v>04 April</v>
      </c>
      <c r="AW1606" s="19">
        <f t="shared" si="178"/>
        <v>0.84000000000000008</v>
      </c>
      <c r="AX1606" s="19">
        <f t="shared" si="179"/>
        <v>16.8</v>
      </c>
      <c r="AY1606" s="19" t="e">
        <f>VLOOKUP(AG1606,Cías!$A$1:$E$10000,5,0)</f>
        <v>#N/A</v>
      </c>
      <c r="AZ1606" s="19" t="str">
        <f t="shared" si="180"/>
        <v>1012878</v>
      </c>
      <c r="BA1606" s="19" t="str">
        <f t="shared" si="181"/>
        <v>HINOJOSA SAN ANDRES ANGEL PATRICIO</v>
      </c>
      <c r="BB1606" s="19" t="e">
        <f>VLOOKUP(AG1606,Cías!$A$1:$E$10000,3,0)</f>
        <v>#N/A</v>
      </c>
      <c r="BC1606" s="19"/>
      <c r="BD1606" s="19"/>
      <c r="BE1606" s="19"/>
      <c r="BF1606" s="19"/>
      <c r="BG1606" s="19"/>
      <c r="BH1606" s="19"/>
      <c r="BI1606" s="19"/>
      <c r="BJ1606" s="19"/>
    </row>
    <row r="1607" spans="1:62" ht="15" x14ac:dyDescent="0.2">
      <c r="A1607" s="19" t="s">
        <v>14603</v>
      </c>
      <c r="B1607" s="19" t="s">
        <v>1479</v>
      </c>
      <c r="C1607" s="43">
        <v>44660</v>
      </c>
      <c r="D1607" s="44">
        <v>0.49027777777777998</v>
      </c>
      <c r="E1607" s="19" t="s">
        <v>14604</v>
      </c>
      <c r="F1607" s="19" t="s">
        <v>14605</v>
      </c>
      <c r="G1607" s="19" t="s">
        <v>14606</v>
      </c>
      <c r="H1607" s="45">
        <v>2494.8000000000002</v>
      </c>
      <c r="I1607" s="45">
        <v>2797.19</v>
      </c>
      <c r="J1607" s="19" t="s">
        <v>1560</v>
      </c>
      <c r="K1607" s="19" t="s">
        <v>14607</v>
      </c>
      <c r="L1607" s="19" t="s">
        <v>14608</v>
      </c>
      <c r="M1607" s="19" t="s">
        <v>14609</v>
      </c>
      <c r="N1607" s="19" t="s">
        <v>14603</v>
      </c>
      <c r="O1607" s="19" t="s">
        <v>367</v>
      </c>
      <c r="P1607" s="19" t="s">
        <v>368</v>
      </c>
      <c r="Q1607" s="46">
        <v>360</v>
      </c>
      <c r="R1607" s="19" t="s">
        <v>1544</v>
      </c>
      <c r="S1607" s="19" t="s">
        <v>13237</v>
      </c>
      <c r="T1607" s="19" t="s">
        <v>13238</v>
      </c>
      <c r="U1607" s="19" t="s">
        <v>13239</v>
      </c>
      <c r="V1607" s="19" t="s">
        <v>13240</v>
      </c>
      <c r="W1607" s="19" t="s">
        <v>415</v>
      </c>
      <c r="X1607" s="19" t="s">
        <v>13241</v>
      </c>
      <c r="Y1607" s="19" t="s">
        <v>417</v>
      </c>
      <c r="Z1607" s="19" t="s">
        <v>2159</v>
      </c>
      <c r="AA1607" s="46">
        <v>110</v>
      </c>
      <c r="AB1607" s="19" t="s">
        <v>483</v>
      </c>
      <c r="AC1607" s="19" t="s">
        <v>115</v>
      </c>
      <c r="AD1607" s="19" t="s">
        <v>2556</v>
      </c>
      <c r="AE1607" s="19" t="s">
        <v>2557</v>
      </c>
      <c r="AF1607" s="19" t="s">
        <v>1554</v>
      </c>
      <c r="AG1607" s="19" t="s">
        <v>2558</v>
      </c>
      <c r="AH1607" s="19" t="s">
        <v>1499</v>
      </c>
      <c r="AI1607" s="19" t="s">
        <v>1500</v>
      </c>
      <c r="AJ1607" s="45">
        <v>0</v>
      </c>
      <c r="AK1607" s="45">
        <v>0</v>
      </c>
      <c r="AL1607" s="19" t="s">
        <v>1501</v>
      </c>
      <c r="AM1607" s="46">
        <v>27120</v>
      </c>
      <c r="AN1607" s="46">
        <v>18050</v>
      </c>
      <c r="AO1607" s="46">
        <v>9070</v>
      </c>
      <c r="AP1607" s="45">
        <v>165.6</v>
      </c>
      <c r="AQ1607" s="45"/>
      <c r="AR1607" s="45" t="str">
        <f>IFERROR(VLOOKUP(AB1607,'Pedidos marco'!$A$1:$D$10000,4,0)," ")</f>
        <v xml:space="preserve"> </v>
      </c>
      <c r="AS1607" s="45">
        <f t="shared" si="175"/>
        <v>9</v>
      </c>
      <c r="AT1607" s="45" t="str">
        <f t="shared" si="176"/>
        <v>09</v>
      </c>
      <c r="AU1607" s="47">
        <v>18</v>
      </c>
      <c r="AV1607" s="19" t="str">
        <f t="shared" si="177"/>
        <v>04 April</v>
      </c>
      <c r="AW1607" s="19">
        <f t="shared" si="178"/>
        <v>0.45999999999999996</v>
      </c>
      <c r="AX1607" s="19">
        <f t="shared" si="179"/>
        <v>9.1999999999999993</v>
      </c>
      <c r="AY1607" s="19" t="e">
        <f>VLOOKUP(AG1607,Cías!$A$1:$E$10000,5,0)</f>
        <v>#N/A</v>
      </c>
      <c r="AZ1607" s="19" t="str">
        <f t="shared" si="180"/>
        <v>1013565</v>
      </c>
      <c r="BA1607" s="19" t="str">
        <f t="shared" si="181"/>
        <v>ESPARZA ESPINOZA JIMMY ERNESTO</v>
      </c>
      <c r="BB1607" s="19" t="e">
        <f>VLOOKUP(AG1607,Cías!$A$1:$E$10000,3,0)</f>
        <v>#N/A</v>
      </c>
      <c r="BC1607" s="19"/>
      <c r="BD1607" s="19"/>
      <c r="BE1607" s="19"/>
      <c r="BF1607" s="19"/>
      <c r="BG1607" s="19"/>
      <c r="BH1607" s="19"/>
      <c r="BI1607" s="19"/>
      <c r="BJ1607" s="19"/>
    </row>
    <row r="1608" spans="1:62" ht="15" x14ac:dyDescent="0.2">
      <c r="A1608" s="19" t="s">
        <v>14610</v>
      </c>
      <c r="B1608" s="19" t="s">
        <v>1479</v>
      </c>
      <c r="C1608" s="43">
        <v>44660</v>
      </c>
      <c r="D1608" s="44">
        <v>0.49583333333333002</v>
      </c>
      <c r="E1608" s="19" t="s">
        <v>14611</v>
      </c>
      <c r="F1608" s="19" t="s">
        <v>14612</v>
      </c>
      <c r="G1608" s="19" t="s">
        <v>14613</v>
      </c>
      <c r="H1608" s="45">
        <v>4320</v>
      </c>
      <c r="I1608" s="45">
        <v>4843.6099999999997</v>
      </c>
      <c r="J1608" s="19" t="s">
        <v>1560</v>
      </c>
      <c r="K1608" s="19" t="s">
        <v>14614</v>
      </c>
      <c r="L1608" s="19" t="s">
        <v>14615</v>
      </c>
      <c r="M1608" s="19" t="s">
        <v>14616</v>
      </c>
      <c r="N1608" s="19" t="s">
        <v>14610</v>
      </c>
      <c r="O1608" s="19" t="s">
        <v>1603</v>
      </c>
      <c r="P1608" s="19" t="s">
        <v>1604</v>
      </c>
      <c r="Q1608" s="46">
        <v>640</v>
      </c>
      <c r="R1608" s="19" t="s">
        <v>1544</v>
      </c>
      <c r="S1608" s="19" t="s">
        <v>1736</v>
      </c>
      <c r="T1608" s="19" t="s">
        <v>1737</v>
      </c>
      <c r="U1608" s="19" t="s">
        <v>6679</v>
      </c>
      <c r="V1608" s="19" t="s">
        <v>6680</v>
      </c>
      <c r="W1608" s="19" t="s">
        <v>2635</v>
      </c>
      <c r="X1608" s="19" t="s">
        <v>6681</v>
      </c>
      <c r="Y1608" s="19" t="s">
        <v>2637</v>
      </c>
      <c r="Z1608" s="19" t="s">
        <v>2638</v>
      </c>
      <c r="AA1608" s="46">
        <v>506</v>
      </c>
      <c r="AB1608" s="19" t="s">
        <v>556</v>
      </c>
      <c r="AC1608" s="19" t="s">
        <v>266</v>
      </c>
      <c r="AD1608" s="19" t="s">
        <v>9433</v>
      </c>
      <c r="AE1608" s="19" t="s">
        <v>1481</v>
      </c>
      <c r="AF1608" s="19" t="s">
        <v>1592</v>
      </c>
      <c r="AG1608" s="19" t="s">
        <v>9434</v>
      </c>
      <c r="AH1608" s="19" t="s">
        <v>1499</v>
      </c>
      <c r="AI1608" s="19" t="s">
        <v>1500</v>
      </c>
      <c r="AJ1608" s="45">
        <v>0</v>
      </c>
      <c r="AK1608" s="45">
        <v>0</v>
      </c>
      <c r="AL1608" s="19" t="s">
        <v>1501</v>
      </c>
      <c r="AM1608" s="46">
        <v>49630</v>
      </c>
      <c r="AN1608" s="46">
        <v>32000</v>
      </c>
      <c r="AO1608" s="46">
        <v>17630</v>
      </c>
      <c r="AP1608" s="45">
        <v>966.4</v>
      </c>
      <c r="AQ1608" s="45"/>
      <c r="AR1608" s="45" t="str">
        <f>IFERROR(VLOOKUP(AB1608,'Pedidos marco'!$A$1:$D$10000,4,0)," ")</f>
        <v xml:space="preserve"> </v>
      </c>
      <c r="AS1608" s="45">
        <f t="shared" si="175"/>
        <v>9</v>
      </c>
      <c r="AT1608" s="45" t="str">
        <f t="shared" si="176"/>
        <v>09</v>
      </c>
      <c r="AU1608" s="47">
        <v>32</v>
      </c>
      <c r="AV1608" s="19" t="str">
        <f t="shared" si="177"/>
        <v>04 April</v>
      </c>
      <c r="AW1608" s="19">
        <f t="shared" si="178"/>
        <v>1.51</v>
      </c>
      <c r="AX1608" s="19">
        <f t="shared" si="179"/>
        <v>30.2</v>
      </c>
      <c r="AY1608" s="19" t="e">
        <f>VLOOKUP(AG1608,Cías!$A$1:$E$10000,5,0)</f>
        <v>#N/A</v>
      </c>
      <c r="AZ1608" s="19" t="str">
        <f t="shared" si="180"/>
        <v>1013635</v>
      </c>
      <c r="BA1608" s="19" t="str">
        <f t="shared" si="181"/>
        <v>ROMAN BAJANA JHONATHAN MARCEL</v>
      </c>
      <c r="BB1608" s="19" t="e">
        <f>VLOOKUP(AG1608,Cías!$A$1:$E$10000,3,0)</f>
        <v>#N/A</v>
      </c>
      <c r="BC1608" s="19"/>
      <c r="BD1608" s="19"/>
      <c r="BE1608" s="19"/>
      <c r="BF1608" s="19"/>
      <c r="BG1608" s="19"/>
      <c r="BH1608" s="19"/>
      <c r="BI1608" s="19"/>
      <c r="BJ1608" s="19"/>
    </row>
    <row r="1609" spans="1:62" ht="15" x14ac:dyDescent="0.2">
      <c r="A1609" s="19" t="s">
        <v>14617</v>
      </c>
      <c r="B1609" s="19" t="s">
        <v>1479</v>
      </c>
      <c r="C1609" s="43">
        <v>44660</v>
      </c>
      <c r="D1609" s="44">
        <v>0.49861111111111001</v>
      </c>
      <c r="E1609" s="19" t="s">
        <v>14618</v>
      </c>
      <c r="F1609" s="19" t="s">
        <v>1481</v>
      </c>
      <c r="G1609" s="19" t="s">
        <v>1481</v>
      </c>
      <c r="H1609" s="45">
        <v>0</v>
      </c>
      <c r="I1609" s="45">
        <v>0</v>
      </c>
      <c r="J1609" s="19" t="s">
        <v>1482</v>
      </c>
      <c r="K1609" s="19" t="s">
        <v>14619</v>
      </c>
      <c r="L1609" s="19" t="s">
        <v>14620</v>
      </c>
      <c r="M1609" s="19" t="s">
        <v>14621</v>
      </c>
      <c r="N1609" s="19" t="s">
        <v>14617</v>
      </c>
      <c r="O1609" s="19" t="s">
        <v>1641</v>
      </c>
      <c r="P1609" s="19" t="s">
        <v>1642</v>
      </c>
      <c r="Q1609" s="46">
        <v>480</v>
      </c>
      <c r="R1609" s="19" t="s">
        <v>1544</v>
      </c>
      <c r="S1609" s="19" t="s">
        <v>4733</v>
      </c>
      <c r="T1609" s="19" t="s">
        <v>4734</v>
      </c>
      <c r="U1609" s="19" t="s">
        <v>4735</v>
      </c>
      <c r="V1609" s="19" t="s">
        <v>4736</v>
      </c>
      <c r="W1609" s="19" t="s">
        <v>1609</v>
      </c>
      <c r="X1609" s="19" t="s">
        <v>4737</v>
      </c>
      <c r="Y1609" s="19" t="s">
        <v>1611</v>
      </c>
      <c r="Z1609" s="19" t="s">
        <v>1612</v>
      </c>
      <c r="AA1609" s="46">
        <v>486</v>
      </c>
      <c r="AB1609" s="19" t="s">
        <v>523</v>
      </c>
      <c r="AC1609" s="19" t="s">
        <v>198</v>
      </c>
      <c r="AD1609" s="19" t="s">
        <v>5682</v>
      </c>
      <c r="AE1609" s="19" t="s">
        <v>5683</v>
      </c>
      <c r="AF1609" s="19" t="s">
        <v>1719</v>
      </c>
      <c r="AG1609" s="19" t="s">
        <v>5684</v>
      </c>
      <c r="AH1609" s="19" t="s">
        <v>1594</v>
      </c>
      <c r="AI1609" s="19" t="s">
        <v>1595</v>
      </c>
      <c r="AJ1609" s="45">
        <v>0.05</v>
      </c>
      <c r="AK1609" s="45">
        <v>24</v>
      </c>
      <c r="AL1609" s="19" t="s">
        <v>1501</v>
      </c>
      <c r="AM1609" s="46">
        <v>40210</v>
      </c>
      <c r="AN1609" s="46">
        <v>24000</v>
      </c>
      <c r="AO1609" s="46">
        <v>16210</v>
      </c>
      <c r="AP1609" s="45">
        <v>542.4</v>
      </c>
      <c r="AQ1609" s="45"/>
      <c r="AR1609" s="45" t="str">
        <f>IFERROR(VLOOKUP(AB1609,'Pedidos marco'!$A$1:$D$10000,4,0)," ")</f>
        <v xml:space="preserve"> </v>
      </c>
      <c r="AS1609" s="45">
        <f t="shared" si="175"/>
        <v>9</v>
      </c>
      <c r="AT1609" s="45" t="str">
        <f t="shared" si="176"/>
        <v>09</v>
      </c>
      <c r="AU1609" s="47">
        <v>24</v>
      </c>
      <c r="AV1609" s="19" t="str">
        <f t="shared" si="177"/>
        <v>04 April</v>
      </c>
      <c r="AW1609" s="19">
        <f t="shared" si="178"/>
        <v>1.1299999999999999</v>
      </c>
      <c r="AX1609" s="19">
        <f t="shared" si="179"/>
        <v>22.599999999999998</v>
      </c>
      <c r="AY1609" s="19" t="e">
        <f>VLOOKUP(AG1609,Cías!$A$1:$E$10000,5,0)</f>
        <v>#N/A</v>
      </c>
      <c r="AZ1609" s="19" t="str">
        <f t="shared" si="180"/>
        <v>1016455</v>
      </c>
      <c r="BA1609" s="19" t="str">
        <f t="shared" si="181"/>
        <v>MEDIAVILLA VALENZUELA MILTON SANTIA</v>
      </c>
      <c r="BB1609" s="19" t="e">
        <f>VLOOKUP(AG1609,Cías!$A$1:$E$10000,3,0)</f>
        <v>#N/A</v>
      </c>
      <c r="BC1609" s="19"/>
      <c r="BD1609" s="19"/>
      <c r="BE1609" s="19"/>
      <c r="BF1609" s="19"/>
      <c r="BG1609" s="19"/>
      <c r="BH1609" s="19"/>
      <c r="BI1609" s="19"/>
      <c r="BJ1609" s="19"/>
    </row>
    <row r="1610" spans="1:62" ht="15" x14ac:dyDescent="0.2">
      <c r="A1610" s="19" t="s">
        <v>14622</v>
      </c>
      <c r="B1610" s="19" t="s">
        <v>1479</v>
      </c>
      <c r="C1610" s="43">
        <v>44660</v>
      </c>
      <c r="D1610" s="44">
        <v>0.50138888888888999</v>
      </c>
      <c r="E1610" s="19" t="s">
        <v>14623</v>
      </c>
      <c r="F1610" s="19" t="s">
        <v>14624</v>
      </c>
      <c r="G1610" s="19" t="s">
        <v>14625</v>
      </c>
      <c r="H1610" s="45">
        <v>2310</v>
      </c>
      <c r="I1610" s="45">
        <v>2589.9899999999998</v>
      </c>
      <c r="J1610" s="19" t="s">
        <v>1560</v>
      </c>
      <c r="K1610" s="19" t="s">
        <v>14626</v>
      </c>
      <c r="L1610" s="19" t="s">
        <v>14627</v>
      </c>
      <c r="M1610" s="19" t="s">
        <v>14628</v>
      </c>
      <c r="N1610" s="19" t="s">
        <v>14622</v>
      </c>
      <c r="O1610" s="19" t="s">
        <v>1641</v>
      </c>
      <c r="P1610" s="19" t="s">
        <v>1642</v>
      </c>
      <c r="Q1610" s="46">
        <v>660</v>
      </c>
      <c r="R1610" s="19" t="s">
        <v>1544</v>
      </c>
      <c r="S1610" s="19" t="s">
        <v>1795</v>
      </c>
      <c r="T1610" s="19" t="s">
        <v>177</v>
      </c>
      <c r="U1610" s="19" t="s">
        <v>4126</v>
      </c>
      <c r="V1610" s="19" t="s">
        <v>4127</v>
      </c>
      <c r="W1610" s="19" t="s">
        <v>1740</v>
      </c>
      <c r="X1610" s="19" t="s">
        <v>4128</v>
      </c>
      <c r="Y1610" s="19" t="s">
        <v>1742</v>
      </c>
      <c r="Z1610" s="19" t="s">
        <v>1743</v>
      </c>
      <c r="AA1610" s="46">
        <v>469</v>
      </c>
      <c r="AB1610" s="19" t="s">
        <v>1802</v>
      </c>
      <c r="AC1610" s="19" t="s">
        <v>177</v>
      </c>
      <c r="AD1610" s="19" t="s">
        <v>4129</v>
      </c>
      <c r="AE1610" s="19" t="s">
        <v>1481</v>
      </c>
      <c r="AF1610" s="19" t="s">
        <v>1592</v>
      </c>
      <c r="AG1610" s="19" t="s">
        <v>4130</v>
      </c>
      <c r="AH1610" s="19" t="s">
        <v>1499</v>
      </c>
      <c r="AI1610" s="19" t="s">
        <v>1500</v>
      </c>
      <c r="AJ1610" s="45">
        <v>0</v>
      </c>
      <c r="AK1610" s="45">
        <v>0</v>
      </c>
      <c r="AL1610" s="19" t="s">
        <v>1517</v>
      </c>
      <c r="AM1610" s="46">
        <v>51540</v>
      </c>
      <c r="AN1610" s="46">
        <v>33050</v>
      </c>
      <c r="AO1610" s="46">
        <v>18490</v>
      </c>
      <c r="AP1610" s="45">
        <v>0</v>
      </c>
      <c r="AQ1610" s="45"/>
      <c r="AR1610" s="45" t="str">
        <f>IFERROR(VLOOKUP(AB1610,'Pedidos marco'!$A$1:$D$10000,4,0)," ")</f>
        <v xml:space="preserve"> </v>
      </c>
      <c r="AS1610" s="45">
        <f t="shared" si="175"/>
        <v>9</v>
      </c>
      <c r="AT1610" s="45" t="str">
        <f t="shared" si="176"/>
        <v>09</v>
      </c>
      <c r="AU1610" s="47">
        <v>33</v>
      </c>
      <c r="AV1610" s="19" t="str">
        <f t="shared" si="177"/>
        <v>04 April</v>
      </c>
      <c r="AW1610" s="19">
        <f t="shared" si="178"/>
        <v>0</v>
      </c>
      <c r="AX1610" s="19">
        <f t="shared" si="179"/>
        <v>0</v>
      </c>
      <c r="AY1610" s="19" t="e">
        <f>VLOOKUP(AG1610,Cías!$A$1:$E$10000,5,0)</f>
        <v>#N/A</v>
      </c>
      <c r="AZ1610" s="19" t="str">
        <f t="shared" si="180"/>
        <v>1013478</v>
      </c>
      <c r="BA1610" s="19" t="str">
        <f t="shared" si="181"/>
        <v>LANDAZURI CORDOVA IVAN OSWALDO</v>
      </c>
      <c r="BB1610" s="19" t="e">
        <f>VLOOKUP(AG1610,Cías!$A$1:$E$10000,3,0)</f>
        <v>#N/A</v>
      </c>
      <c r="BC1610" s="19"/>
      <c r="BD1610" s="19"/>
      <c r="BE1610" s="19"/>
      <c r="BF1610" s="19"/>
      <c r="BG1610" s="19"/>
      <c r="BH1610" s="19"/>
      <c r="BI1610" s="19"/>
      <c r="BJ1610" s="19"/>
    </row>
    <row r="1611" spans="1:62" ht="15" x14ac:dyDescent="0.2">
      <c r="A1611" s="19" t="s">
        <v>14629</v>
      </c>
      <c r="B1611" s="19" t="s">
        <v>1479</v>
      </c>
      <c r="C1611" s="43">
        <v>44660</v>
      </c>
      <c r="D1611" s="44">
        <v>0.50694444444443998</v>
      </c>
      <c r="E1611" s="19" t="s">
        <v>14630</v>
      </c>
      <c r="F1611" s="19" t="s">
        <v>1481</v>
      </c>
      <c r="G1611" s="19" t="s">
        <v>1481</v>
      </c>
      <c r="H1611" s="45">
        <v>0</v>
      </c>
      <c r="I1611" s="45">
        <v>0</v>
      </c>
      <c r="J1611" s="19" t="s">
        <v>1482</v>
      </c>
      <c r="K1611" s="19" t="s">
        <v>14631</v>
      </c>
      <c r="L1611" s="19" t="s">
        <v>14632</v>
      </c>
      <c r="M1611" s="19" t="s">
        <v>14633</v>
      </c>
      <c r="N1611" s="19" t="s">
        <v>14629</v>
      </c>
      <c r="O1611" s="19" t="s">
        <v>1603</v>
      </c>
      <c r="P1611" s="19" t="s">
        <v>1604</v>
      </c>
      <c r="Q1611" s="46">
        <v>480</v>
      </c>
      <c r="R1611" s="19" t="s">
        <v>1544</v>
      </c>
      <c r="S1611" s="19" t="s">
        <v>4733</v>
      </c>
      <c r="T1611" s="19" t="s">
        <v>4734</v>
      </c>
      <c r="U1611" s="19" t="s">
        <v>4735</v>
      </c>
      <c r="V1611" s="19" t="s">
        <v>4736</v>
      </c>
      <c r="W1611" s="19" t="s">
        <v>1609</v>
      </c>
      <c r="X1611" s="19" t="s">
        <v>4737</v>
      </c>
      <c r="Y1611" s="19" t="s">
        <v>1611</v>
      </c>
      <c r="Z1611" s="19" t="s">
        <v>1612</v>
      </c>
      <c r="AA1611" s="46">
        <v>486</v>
      </c>
      <c r="AB1611" s="19" t="s">
        <v>504</v>
      </c>
      <c r="AC1611" s="19" t="s">
        <v>157</v>
      </c>
      <c r="AD1611" s="19" t="s">
        <v>3363</v>
      </c>
      <c r="AE1611" s="19" t="s">
        <v>1481</v>
      </c>
      <c r="AF1611" s="19" t="s">
        <v>1719</v>
      </c>
      <c r="AG1611" s="19" t="s">
        <v>3364</v>
      </c>
      <c r="AH1611" s="19" t="s">
        <v>1594</v>
      </c>
      <c r="AI1611" s="19" t="s">
        <v>1595</v>
      </c>
      <c r="AJ1611" s="45">
        <v>0.05</v>
      </c>
      <c r="AK1611" s="45">
        <v>24</v>
      </c>
      <c r="AL1611" s="19" t="s">
        <v>1501</v>
      </c>
      <c r="AM1611" s="46">
        <v>40100</v>
      </c>
      <c r="AN1611" s="46">
        <v>24010</v>
      </c>
      <c r="AO1611" s="46">
        <v>16090</v>
      </c>
      <c r="AP1611" s="45">
        <v>542.4</v>
      </c>
      <c r="AQ1611" s="45"/>
      <c r="AR1611" s="45" t="str">
        <f>IFERROR(VLOOKUP(AB1611,'Pedidos marco'!$A$1:$D$10000,4,0)," ")</f>
        <v xml:space="preserve"> </v>
      </c>
      <c r="AS1611" s="45">
        <f t="shared" si="175"/>
        <v>9</v>
      </c>
      <c r="AT1611" s="45" t="str">
        <f t="shared" si="176"/>
        <v>09</v>
      </c>
      <c r="AU1611" s="47">
        <v>24</v>
      </c>
      <c r="AV1611" s="19" t="str">
        <f t="shared" si="177"/>
        <v>04 April</v>
      </c>
      <c r="AW1611" s="19">
        <f t="shared" si="178"/>
        <v>1.1299999999999999</v>
      </c>
      <c r="AX1611" s="19">
        <f t="shared" si="179"/>
        <v>22.599999999999998</v>
      </c>
      <c r="AY1611" s="19" t="e">
        <f>VLOOKUP(AG1611,Cías!$A$1:$E$10000,5,0)</f>
        <v>#N/A</v>
      </c>
      <c r="AZ1611" s="19" t="str">
        <f t="shared" si="180"/>
        <v>1013275</v>
      </c>
      <c r="BA1611" s="19" t="str">
        <f t="shared" si="181"/>
        <v>HARO RUIZ SIXTO RIGOBERTO</v>
      </c>
      <c r="BB1611" s="19" t="e">
        <f>VLOOKUP(AG1611,Cías!$A$1:$E$10000,3,0)</f>
        <v>#N/A</v>
      </c>
      <c r="BC1611" s="19"/>
      <c r="BD1611" s="19"/>
      <c r="BE1611" s="19"/>
      <c r="BF1611" s="19"/>
      <c r="BG1611" s="19"/>
      <c r="BH1611" s="19"/>
      <c r="BI1611" s="19"/>
      <c r="BJ1611" s="19"/>
    </row>
    <row r="1612" spans="1:62" ht="15" x14ac:dyDescent="0.2">
      <c r="A1612" s="19" t="s">
        <v>14634</v>
      </c>
      <c r="B1612" s="19" t="s">
        <v>1479</v>
      </c>
      <c r="C1612" s="43">
        <v>44660</v>
      </c>
      <c r="D1612" s="44">
        <v>0.50902777777777997</v>
      </c>
      <c r="E1612" s="19" t="s">
        <v>14635</v>
      </c>
      <c r="F1612" s="19" t="s">
        <v>14636</v>
      </c>
      <c r="G1612" s="19" t="s">
        <v>14637</v>
      </c>
      <c r="H1612" s="45">
        <v>2507.02</v>
      </c>
      <c r="I1612" s="45">
        <v>2810.88</v>
      </c>
      <c r="J1612" s="19" t="s">
        <v>1560</v>
      </c>
      <c r="K1612" s="19" t="s">
        <v>14638</v>
      </c>
      <c r="L1612" s="19" t="s">
        <v>14639</v>
      </c>
      <c r="M1612" s="19" t="s">
        <v>14640</v>
      </c>
      <c r="N1612" s="19" t="s">
        <v>14634</v>
      </c>
      <c r="O1612" s="19" t="s">
        <v>1603</v>
      </c>
      <c r="P1612" s="19" t="s">
        <v>1604</v>
      </c>
      <c r="Q1612" s="46">
        <v>360</v>
      </c>
      <c r="R1612" s="19" t="s">
        <v>1544</v>
      </c>
      <c r="S1612" s="19" t="s">
        <v>2220</v>
      </c>
      <c r="T1612" s="19" t="s">
        <v>2221</v>
      </c>
      <c r="U1612" s="19" t="s">
        <v>2222</v>
      </c>
      <c r="V1612" s="19" t="s">
        <v>2223</v>
      </c>
      <c r="W1612" s="19" t="s">
        <v>2144</v>
      </c>
      <c r="X1612" s="19" t="s">
        <v>2224</v>
      </c>
      <c r="Y1612" s="19" t="s">
        <v>2146</v>
      </c>
      <c r="Z1612" s="19" t="s">
        <v>2147</v>
      </c>
      <c r="AA1612" s="46">
        <v>388</v>
      </c>
      <c r="AB1612" s="19" t="s">
        <v>482</v>
      </c>
      <c r="AC1612" s="19" t="s">
        <v>113</v>
      </c>
      <c r="AD1612" s="19" t="s">
        <v>5191</v>
      </c>
      <c r="AE1612" s="19" t="s">
        <v>1481</v>
      </c>
      <c r="AF1612" s="19" t="s">
        <v>1554</v>
      </c>
      <c r="AG1612" s="19" t="s">
        <v>5192</v>
      </c>
      <c r="AH1612" s="19" t="s">
        <v>1499</v>
      </c>
      <c r="AI1612" s="19" t="s">
        <v>1500</v>
      </c>
      <c r="AJ1612" s="45">
        <v>0</v>
      </c>
      <c r="AK1612" s="45">
        <v>0</v>
      </c>
      <c r="AL1612" s="19" t="s">
        <v>1501</v>
      </c>
      <c r="AM1612" s="46">
        <v>27130</v>
      </c>
      <c r="AN1612" s="46">
        <v>18010</v>
      </c>
      <c r="AO1612" s="46">
        <v>9120</v>
      </c>
      <c r="AP1612" s="45">
        <v>381.6</v>
      </c>
      <c r="AQ1612" s="45"/>
      <c r="AR1612" s="45" t="str">
        <f>IFERROR(VLOOKUP(AB1612,'Pedidos marco'!$A$1:$D$10000,4,0)," ")</f>
        <v xml:space="preserve"> </v>
      </c>
      <c r="AS1612" s="45">
        <f t="shared" si="175"/>
        <v>9</v>
      </c>
      <c r="AT1612" s="45" t="str">
        <f t="shared" si="176"/>
        <v>09</v>
      </c>
      <c r="AU1612" s="47">
        <v>18</v>
      </c>
      <c r="AV1612" s="19" t="str">
        <f t="shared" si="177"/>
        <v>04 April</v>
      </c>
      <c r="AW1612" s="19">
        <f t="shared" si="178"/>
        <v>1.06</v>
      </c>
      <c r="AX1612" s="19">
        <f t="shared" si="179"/>
        <v>21.200000000000003</v>
      </c>
      <c r="AY1612" s="19" t="e">
        <f>VLOOKUP(AG1612,Cías!$A$1:$E$10000,5,0)</f>
        <v>#N/A</v>
      </c>
      <c r="AZ1612" s="19" t="str">
        <f t="shared" si="180"/>
        <v>1013819</v>
      </c>
      <c r="BA1612" s="19" t="str">
        <f t="shared" si="181"/>
        <v>ESPARZA ENDARA GUIDO MAURICIO</v>
      </c>
      <c r="BB1612" s="19" t="e">
        <f>VLOOKUP(AG1612,Cías!$A$1:$E$10000,3,0)</f>
        <v>#N/A</v>
      </c>
      <c r="BC1612" s="19"/>
      <c r="BD1612" s="19"/>
      <c r="BE1612" s="19"/>
      <c r="BF1612" s="19"/>
      <c r="BG1612" s="19"/>
      <c r="BH1612" s="19"/>
      <c r="BI1612" s="19"/>
      <c r="BJ1612" s="19"/>
    </row>
    <row r="1613" spans="1:62" ht="15" x14ac:dyDescent="0.2">
      <c r="A1613" s="19" t="s">
        <v>14641</v>
      </c>
      <c r="B1613" s="19" t="s">
        <v>1479</v>
      </c>
      <c r="C1613" s="43">
        <v>44660</v>
      </c>
      <c r="D1613" s="44">
        <v>0.51111111111110996</v>
      </c>
      <c r="E1613" s="19" t="s">
        <v>14642</v>
      </c>
      <c r="F1613" s="19" t="s">
        <v>1481</v>
      </c>
      <c r="G1613" s="19" t="s">
        <v>1481</v>
      </c>
      <c r="H1613" s="45">
        <v>0</v>
      </c>
      <c r="I1613" s="45">
        <v>0</v>
      </c>
      <c r="J1613" s="19" t="s">
        <v>1482</v>
      </c>
      <c r="K1613" s="19" t="s">
        <v>14643</v>
      </c>
      <c r="L1613" s="19" t="s">
        <v>14644</v>
      </c>
      <c r="M1613" s="19" t="s">
        <v>14645</v>
      </c>
      <c r="N1613" s="19" t="s">
        <v>14641</v>
      </c>
      <c r="O1613" s="19" t="s">
        <v>1486</v>
      </c>
      <c r="P1613" s="19" t="s">
        <v>1487</v>
      </c>
      <c r="Q1613" s="46">
        <v>30.38</v>
      </c>
      <c r="R1613" s="19" t="s">
        <v>1488</v>
      </c>
      <c r="S1613" s="19" t="s">
        <v>1489</v>
      </c>
      <c r="T1613" s="19" t="s">
        <v>418</v>
      </c>
      <c r="U1613" s="19" t="s">
        <v>2318</v>
      </c>
      <c r="V1613" s="19" t="s">
        <v>2319</v>
      </c>
      <c r="W1613" s="19" t="s">
        <v>2174</v>
      </c>
      <c r="X1613" s="19" t="s">
        <v>2320</v>
      </c>
      <c r="Y1613" s="19" t="s">
        <v>2176</v>
      </c>
      <c r="Z1613" s="19" t="s">
        <v>2177</v>
      </c>
      <c r="AA1613" s="46">
        <v>328</v>
      </c>
      <c r="AB1613" s="19" t="s">
        <v>432</v>
      </c>
      <c r="AC1613" s="19" t="s">
        <v>12</v>
      </c>
      <c r="AD1613" s="19" t="s">
        <v>1514</v>
      </c>
      <c r="AE1613" s="19" t="s">
        <v>1515</v>
      </c>
      <c r="AF1613" s="19" t="s">
        <v>1497</v>
      </c>
      <c r="AG1613" s="19" t="s">
        <v>2321</v>
      </c>
      <c r="AH1613" s="19" t="s">
        <v>1499</v>
      </c>
      <c r="AI1613" s="19" t="s">
        <v>1500</v>
      </c>
      <c r="AJ1613" s="45">
        <v>0</v>
      </c>
      <c r="AK1613" s="45">
        <v>0</v>
      </c>
      <c r="AL1613" s="19" t="s">
        <v>1501</v>
      </c>
      <c r="AM1613" s="46">
        <v>48850</v>
      </c>
      <c r="AN1613" s="46">
        <v>30380</v>
      </c>
      <c r="AO1613" s="46">
        <v>18470</v>
      </c>
      <c r="AP1613" s="45">
        <v>771.96</v>
      </c>
      <c r="AQ1613" s="45"/>
      <c r="AR1613" s="45" t="str">
        <f>IFERROR(VLOOKUP(AB1613,'Pedidos marco'!$A$1:$D$10000,4,0)," ")</f>
        <v xml:space="preserve"> </v>
      </c>
      <c r="AS1613" s="45">
        <f t="shared" si="175"/>
        <v>9</v>
      </c>
      <c r="AT1613" s="45" t="str">
        <f t="shared" si="176"/>
        <v>09</v>
      </c>
      <c r="AU1613" s="47">
        <v>30.38</v>
      </c>
      <c r="AV1613" s="19" t="str">
        <f t="shared" si="177"/>
        <v>04 April</v>
      </c>
      <c r="AW1613" s="19">
        <f t="shared" si="178"/>
        <v>25.410138248847929</v>
      </c>
      <c r="AX1613" s="19">
        <f t="shared" si="179"/>
        <v>25.410138248847929</v>
      </c>
      <c r="AY1613" s="19" t="e">
        <f>VLOOKUP(AG1613,Cías!$A$1:$E$10000,5,0)</f>
        <v>#N/A</v>
      </c>
      <c r="AZ1613" s="19" t="str">
        <f t="shared" si="180"/>
        <v>1013966</v>
      </c>
      <c r="BA1613" s="19" t="str">
        <f t="shared" si="181"/>
        <v>ALMEIDA CHICAIZA MIGUEL ANGEL</v>
      </c>
      <c r="BB1613" s="19" t="e">
        <f>VLOOKUP(AG1613,Cías!$A$1:$E$10000,3,0)</f>
        <v>#N/A</v>
      </c>
      <c r="BC1613" s="19"/>
      <c r="BD1613" s="19"/>
      <c r="BE1613" s="19"/>
      <c r="BF1613" s="19"/>
      <c r="BG1613" s="19"/>
      <c r="BH1613" s="19"/>
      <c r="BI1613" s="19"/>
      <c r="BJ1613" s="19"/>
    </row>
    <row r="1614" spans="1:62" ht="15" x14ac:dyDescent="0.2">
      <c r="A1614" s="19" t="s">
        <v>14646</v>
      </c>
      <c r="B1614" s="19" t="s">
        <v>1479</v>
      </c>
      <c r="C1614" s="43">
        <v>44660</v>
      </c>
      <c r="D1614" s="44">
        <v>0.51319444444443996</v>
      </c>
      <c r="E1614" s="19" t="s">
        <v>14647</v>
      </c>
      <c r="F1614" s="19" t="s">
        <v>14648</v>
      </c>
      <c r="G1614" s="19" t="s">
        <v>14649</v>
      </c>
      <c r="H1614" s="45">
        <v>4153.6000000000004</v>
      </c>
      <c r="I1614" s="45">
        <v>4657.04</v>
      </c>
      <c r="J1614" s="19" t="s">
        <v>1560</v>
      </c>
      <c r="K1614" s="19" t="s">
        <v>14650</v>
      </c>
      <c r="L1614" s="19" t="s">
        <v>14651</v>
      </c>
      <c r="M1614" s="19" t="s">
        <v>14652</v>
      </c>
      <c r="N1614" s="19" t="s">
        <v>14646</v>
      </c>
      <c r="O1614" s="19" t="s">
        <v>1641</v>
      </c>
      <c r="P1614" s="19" t="s">
        <v>1642</v>
      </c>
      <c r="Q1614" s="46">
        <v>640</v>
      </c>
      <c r="R1614" s="19" t="s">
        <v>1544</v>
      </c>
      <c r="S1614" s="19" t="s">
        <v>1736</v>
      </c>
      <c r="T1614" s="19" t="s">
        <v>1737</v>
      </c>
      <c r="U1614" s="19" t="s">
        <v>6679</v>
      </c>
      <c r="V1614" s="19" t="s">
        <v>6680</v>
      </c>
      <c r="W1614" s="19" t="s">
        <v>2635</v>
      </c>
      <c r="X1614" s="19" t="s">
        <v>6681</v>
      </c>
      <c r="Y1614" s="19" t="s">
        <v>2637</v>
      </c>
      <c r="Z1614" s="19" t="s">
        <v>2638</v>
      </c>
      <c r="AA1614" s="46">
        <v>506</v>
      </c>
      <c r="AB1614" s="19" t="s">
        <v>556</v>
      </c>
      <c r="AC1614" s="19" t="s">
        <v>266</v>
      </c>
      <c r="AD1614" s="19" t="s">
        <v>6682</v>
      </c>
      <c r="AE1614" s="19" t="s">
        <v>1481</v>
      </c>
      <c r="AF1614" s="19" t="s">
        <v>1592</v>
      </c>
      <c r="AG1614" s="19" t="s">
        <v>6683</v>
      </c>
      <c r="AH1614" s="19" t="s">
        <v>1499</v>
      </c>
      <c r="AI1614" s="19" t="s">
        <v>1500</v>
      </c>
      <c r="AJ1614" s="45">
        <v>0</v>
      </c>
      <c r="AK1614" s="45">
        <v>0</v>
      </c>
      <c r="AL1614" s="19" t="s">
        <v>1501</v>
      </c>
      <c r="AM1614" s="46">
        <v>50730</v>
      </c>
      <c r="AN1614" s="46">
        <v>32030</v>
      </c>
      <c r="AO1614" s="46">
        <v>18700</v>
      </c>
      <c r="AP1614" s="45">
        <v>966.4</v>
      </c>
      <c r="AQ1614" s="45"/>
      <c r="AR1614" s="45" t="str">
        <f>IFERROR(VLOOKUP(AB1614,'Pedidos marco'!$A$1:$D$10000,4,0)," ")</f>
        <v xml:space="preserve"> </v>
      </c>
      <c r="AS1614" s="45">
        <f t="shared" si="175"/>
        <v>9</v>
      </c>
      <c r="AT1614" s="45" t="str">
        <f t="shared" si="176"/>
        <v>09</v>
      </c>
      <c r="AU1614" s="47">
        <v>32</v>
      </c>
      <c r="AV1614" s="19" t="str">
        <f t="shared" si="177"/>
        <v>04 April</v>
      </c>
      <c r="AW1614" s="19">
        <f t="shared" si="178"/>
        <v>1.51</v>
      </c>
      <c r="AX1614" s="19">
        <f t="shared" si="179"/>
        <v>30.2</v>
      </c>
      <c r="AY1614" s="19" t="e">
        <f>VLOOKUP(AG1614,Cías!$A$1:$E$10000,5,0)</f>
        <v>#N/A</v>
      </c>
      <c r="AZ1614" s="19" t="str">
        <f t="shared" si="180"/>
        <v>1013635</v>
      </c>
      <c r="BA1614" s="19" t="str">
        <f t="shared" si="181"/>
        <v>ROMAN BAJANA JHONATHAN MARCEL</v>
      </c>
      <c r="BB1614" s="19" t="e">
        <f>VLOOKUP(AG1614,Cías!$A$1:$E$10000,3,0)</f>
        <v>#N/A</v>
      </c>
      <c r="BC1614" s="19"/>
      <c r="BD1614" s="19"/>
      <c r="BE1614" s="19"/>
      <c r="BF1614" s="19"/>
      <c r="BG1614" s="19"/>
      <c r="BH1614" s="19"/>
      <c r="BI1614" s="19"/>
      <c r="BJ1614" s="19"/>
    </row>
    <row r="1615" spans="1:62" ht="15" x14ac:dyDescent="0.2">
      <c r="A1615" s="19" t="s">
        <v>14653</v>
      </c>
      <c r="B1615" s="19" t="s">
        <v>1479</v>
      </c>
      <c r="C1615" s="43">
        <v>44660</v>
      </c>
      <c r="D1615" s="44">
        <v>0.51388888888888995</v>
      </c>
      <c r="E1615" s="19" t="s">
        <v>14654</v>
      </c>
      <c r="F1615" s="19" t="s">
        <v>14655</v>
      </c>
      <c r="G1615" s="19" t="s">
        <v>14656</v>
      </c>
      <c r="H1615" s="45">
        <v>2458.8000000000002</v>
      </c>
      <c r="I1615" s="45">
        <v>2756.83</v>
      </c>
      <c r="J1615" s="19" t="s">
        <v>1560</v>
      </c>
      <c r="K1615" s="19" t="s">
        <v>14657</v>
      </c>
      <c r="L1615" s="19" t="s">
        <v>14658</v>
      </c>
      <c r="M1615" s="19" t="s">
        <v>14659</v>
      </c>
      <c r="N1615" s="19" t="s">
        <v>14653</v>
      </c>
      <c r="O1615" s="19" t="s">
        <v>1603</v>
      </c>
      <c r="P1615" s="19" t="s">
        <v>1604</v>
      </c>
      <c r="Q1615" s="46">
        <v>360</v>
      </c>
      <c r="R1615" s="19" t="s">
        <v>1544</v>
      </c>
      <c r="S1615" s="19" t="s">
        <v>8414</v>
      </c>
      <c r="T1615" s="19" t="s">
        <v>8415</v>
      </c>
      <c r="U1615" s="19" t="s">
        <v>8416</v>
      </c>
      <c r="V1615" s="19" t="s">
        <v>8417</v>
      </c>
      <c r="W1615" s="19" t="s">
        <v>1962</v>
      </c>
      <c r="X1615" s="19" t="s">
        <v>8418</v>
      </c>
      <c r="Y1615" s="19" t="s">
        <v>1964</v>
      </c>
      <c r="Z1615" s="19" t="s">
        <v>1965</v>
      </c>
      <c r="AA1615" s="46">
        <v>210</v>
      </c>
      <c r="AB1615" s="19" t="s">
        <v>574</v>
      </c>
      <c r="AC1615" s="19" t="s">
        <v>301</v>
      </c>
      <c r="AD1615" s="19" t="s">
        <v>6375</v>
      </c>
      <c r="AE1615" s="19" t="s">
        <v>6376</v>
      </c>
      <c r="AF1615" s="19" t="s">
        <v>1554</v>
      </c>
      <c r="AG1615" s="19" t="s">
        <v>6377</v>
      </c>
      <c r="AH1615" s="19" t="s">
        <v>1499</v>
      </c>
      <c r="AI1615" s="19" t="s">
        <v>1500</v>
      </c>
      <c r="AJ1615" s="45">
        <v>0</v>
      </c>
      <c r="AK1615" s="45">
        <v>0</v>
      </c>
      <c r="AL1615" s="19" t="s">
        <v>1501</v>
      </c>
      <c r="AM1615" s="46">
        <v>27270</v>
      </c>
      <c r="AN1615" s="46">
        <v>18020</v>
      </c>
      <c r="AO1615" s="46">
        <v>9250</v>
      </c>
      <c r="AP1615" s="45">
        <v>255.6</v>
      </c>
      <c r="AQ1615" s="45"/>
      <c r="AR1615" s="45" t="str">
        <f>IFERROR(VLOOKUP(AB1615,'Pedidos marco'!$A$1:$D$10000,4,0)," ")</f>
        <v xml:space="preserve"> </v>
      </c>
      <c r="AS1615" s="45">
        <f t="shared" si="175"/>
        <v>9</v>
      </c>
      <c r="AT1615" s="45" t="str">
        <f t="shared" si="176"/>
        <v>09</v>
      </c>
      <c r="AU1615" s="47">
        <v>18</v>
      </c>
      <c r="AV1615" s="19" t="str">
        <f t="shared" si="177"/>
        <v>04 April</v>
      </c>
      <c r="AW1615" s="19">
        <f t="shared" si="178"/>
        <v>0.71</v>
      </c>
      <c r="AX1615" s="19">
        <f t="shared" si="179"/>
        <v>14.2</v>
      </c>
      <c r="AY1615" s="19" t="e">
        <f>VLOOKUP(AG1615,Cías!$A$1:$E$10000,5,0)</f>
        <v>#N/A</v>
      </c>
      <c r="AZ1615" s="19" t="str">
        <f t="shared" si="180"/>
        <v>1013764</v>
      </c>
      <c r="BA1615" s="19" t="str">
        <f t="shared" si="181"/>
        <v>TERAN SARZOSA CRISTIAN DAVID</v>
      </c>
      <c r="BB1615" s="19" t="e">
        <f>VLOOKUP(AG1615,Cías!$A$1:$E$10000,3,0)</f>
        <v>#N/A</v>
      </c>
      <c r="BC1615" s="19"/>
      <c r="BD1615" s="19"/>
      <c r="BE1615" s="19"/>
      <c r="BF1615" s="19"/>
      <c r="BG1615" s="19"/>
      <c r="BH1615" s="19"/>
      <c r="BI1615" s="19"/>
      <c r="BJ1615" s="19"/>
    </row>
    <row r="1616" spans="1:62" ht="15" x14ac:dyDescent="0.2">
      <c r="A1616" s="19" t="s">
        <v>14660</v>
      </c>
      <c r="B1616" s="19" t="s">
        <v>1479</v>
      </c>
      <c r="C1616" s="43">
        <v>44660</v>
      </c>
      <c r="D1616" s="44">
        <v>0.51597222222221995</v>
      </c>
      <c r="E1616" s="19" t="s">
        <v>14661</v>
      </c>
      <c r="F1616" s="19" t="s">
        <v>14662</v>
      </c>
      <c r="G1616" s="19" t="s">
        <v>14663</v>
      </c>
      <c r="H1616" s="45">
        <v>4448.3999999999996</v>
      </c>
      <c r="I1616" s="45">
        <v>4987.58</v>
      </c>
      <c r="J1616" s="19" t="s">
        <v>1560</v>
      </c>
      <c r="K1616" s="19" t="s">
        <v>14664</v>
      </c>
      <c r="L1616" s="19" t="s">
        <v>14665</v>
      </c>
      <c r="M1616" s="19" t="s">
        <v>14666</v>
      </c>
      <c r="N1616" s="19" t="s">
        <v>14660</v>
      </c>
      <c r="O1616" s="19" t="s">
        <v>1641</v>
      </c>
      <c r="P1616" s="19" t="s">
        <v>1642</v>
      </c>
      <c r="Q1616" s="46">
        <v>660</v>
      </c>
      <c r="R1616" s="19" t="s">
        <v>1544</v>
      </c>
      <c r="S1616" s="19" t="s">
        <v>7490</v>
      </c>
      <c r="T1616" s="19" t="s">
        <v>7491</v>
      </c>
      <c r="U1616" s="19" t="s">
        <v>7492</v>
      </c>
      <c r="V1616" s="19" t="s">
        <v>7493</v>
      </c>
      <c r="W1616" s="19" t="s">
        <v>7494</v>
      </c>
      <c r="X1616" s="19" t="s">
        <v>7495</v>
      </c>
      <c r="Y1616" s="19" t="s">
        <v>7496</v>
      </c>
      <c r="Z1616" s="19" t="s">
        <v>7497</v>
      </c>
      <c r="AA1616" s="46">
        <v>461</v>
      </c>
      <c r="AB1616" s="19" t="s">
        <v>481</v>
      </c>
      <c r="AC1616" s="19" t="s">
        <v>112</v>
      </c>
      <c r="AD1616" s="19" t="s">
        <v>6489</v>
      </c>
      <c r="AE1616" s="19" t="s">
        <v>6490</v>
      </c>
      <c r="AF1616" s="19" t="s">
        <v>1592</v>
      </c>
      <c r="AG1616" s="19" t="s">
        <v>6491</v>
      </c>
      <c r="AH1616" s="19" t="s">
        <v>1499</v>
      </c>
      <c r="AI1616" s="19" t="s">
        <v>1500</v>
      </c>
      <c r="AJ1616" s="45">
        <v>0</v>
      </c>
      <c r="AK1616" s="45">
        <v>0</v>
      </c>
      <c r="AL1616" s="19" t="s">
        <v>1501</v>
      </c>
      <c r="AM1616" s="46">
        <v>51040</v>
      </c>
      <c r="AN1616" s="46">
        <v>33040</v>
      </c>
      <c r="AO1616" s="46">
        <v>18000</v>
      </c>
      <c r="AP1616" s="45">
        <v>950.4</v>
      </c>
      <c r="AQ1616" s="45"/>
      <c r="AR1616" s="45" t="str">
        <f>IFERROR(VLOOKUP(AB1616,'Pedidos marco'!$A$1:$D$10000,4,0)," ")</f>
        <v xml:space="preserve"> </v>
      </c>
      <c r="AS1616" s="45">
        <f t="shared" si="175"/>
        <v>9</v>
      </c>
      <c r="AT1616" s="45" t="str">
        <f t="shared" si="176"/>
        <v>09</v>
      </c>
      <c r="AU1616" s="47">
        <v>33</v>
      </c>
      <c r="AV1616" s="19" t="str">
        <f t="shared" si="177"/>
        <v>04 April</v>
      </c>
      <c r="AW1616" s="19">
        <f t="shared" si="178"/>
        <v>1.44</v>
      </c>
      <c r="AX1616" s="19">
        <f t="shared" si="179"/>
        <v>28.8</v>
      </c>
      <c r="AY1616" s="19" t="e">
        <f>VLOOKUP(AG1616,Cías!$A$1:$E$10000,5,0)</f>
        <v>#N/A</v>
      </c>
      <c r="AZ1616" s="19" t="str">
        <f t="shared" si="180"/>
        <v>1013510</v>
      </c>
      <c r="BA1616" s="19" t="str">
        <f t="shared" si="181"/>
        <v>ESPARZA ENDARA ALVARO DAMIAN</v>
      </c>
      <c r="BB1616" s="19" t="e">
        <f>VLOOKUP(AG1616,Cías!$A$1:$E$10000,3,0)</f>
        <v>#N/A</v>
      </c>
      <c r="BC1616" s="19"/>
      <c r="BD1616" s="19"/>
      <c r="BE1616" s="19"/>
      <c r="BF1616" s="19"/>
      <c r="BG1616" s="19"/>
      <c r="BH1616" s="19"/>
      <c r="BI1616" s="19"/>
      <c r="BJ1616" s="19"/>
    </row>
    <row r="1617" spans="1:62" ht="15" x14ac:dyDescent="0.2">
      <c r="A1617" s="19" t="s">
        <v>14667</v>
      </c>
      <c r="B1617" s="19" t="s">
        <v>1479</v>
      </c>
      <c r="C1617" s="43">
        <v>44660</v>
      </c>
      <c r="D1617" s="44">
        <v>0.51805555555556004</v>
      </c>
      <c r="E1617" s="19" t="s">
        <v>14668</v>
      </c>
      <c r="F1617" s="19" t="s">
        <v>14669</v>
      </c>
      <c r="G1617" s="19" t="s">
        <v>14670</v>
      </c>
      <c r="H1617" s="45">
        <v>4560.6000000000004</v>
      </c>
      <c r="I1617" s="45">
        <v>5113.37</v>
      </c>
      <c r="J1617" s="19" t="s">
        <v>1560</v>
      </c>
      <c r="K1617" s="19" t="s">
        <v>14446</v>
      </c>
      <c r="L1617" s="19" t="s">
        <v>14671</v>
      </c>
      <c r="M1617" s="19" t="s">
        <v>14672</v>
      </c>
      <c r="N1617" s="19" t="s">
        <v>14667</v>
      </c>
      <c r="O1617" s="19" t="s">
        <v>367</v>
      </c>
      <c r="P1617" s="19" t="s">
        <v>368</v>
      </c>
      <c r="Q1617" s="46">
        <v>660</v>
      </c>
      <c r="R1617" s="19" t="s">
        <v>1544</v>
      </c>
      <c r="S1617" s="19" t="s">
        <v>1736</v>
      </c>
      <c r="T1617" s="19" t="s">
        <v>1737</v>
      </c>
      <c r="U1617" s="19" t="s">
        <v>14449</v>
      </c>
      <c r="V1617" s="19" t="s">
        <v>14450</v>
      </c>
      <c r="W1617" s="19" t="s">
        <v>14451</v>
      </c>
      <c r="X1617" s="19" t="s">
        <v>14452</v>
      </c>
      <c r="Y1617" s="19" t="s">
        <v>14453</v>
      </c>
      <c r="Z1617" s="19" t="s">
        <v>14454</v>
      </c>
      <c r="AA1617" s="46">
        <v>738</v>
      </c>
      <c r="AB1617" s="19" t="s">
        <v>13227</v>
      </c>
      <c r="AC1617" s="19" t="s">
        <v>1447</v>
      </c>
      <c r="AD1617" s="19" t="s">
        <v>13228</v>
      </c>
      <c r="AE1617" s="19" t="s">
        <v>1481</v>
      </c>
      <c r="AF1617" s="19" t="s">
        <v>1592</v>
      </c>
      <c r="AG1617" s="19" t="s">
        <v>13229</v>
      </c>
      <c r="AH1617" s="19" t="s">
        <v>1499</v>
      </c>
      <c r="AI1617" s="19" t="s">
        <v>1500</v>
      </c>
      <c r="AJ1617" s="45">
        <v>0</v>
      </c>
      <c r="AK1617" s="45">
        <v>0</v>
      </c>
      <c r="AL1617" s="19" t="s">
        <v>1501</v>
      </c>
      <c r="AM1617" s="46">
        <v>50780</v>
      </c>
      <c r="AN1617" s="46">
        <v>33100</v>
      </c>
      <c r="AO1617" s="46">
        <v>17680</v>
      </c>
      <c r="AP1617" s="45">
        <v>1432.2</v>
      </c>
      <c r="AQ1617" s="45"/>
      <c r="AR1617" s="45" t="str">
        <f>IFERROR(VLOOKUP(AB1617,'Pedidos marco'!$A$1:$D$10000,4,0)," ")</f>
        <v xml:space="preserve"> </v>
      </c>
      <c r="AS1617" s="45">
        <f t="shared" si="175"/>
        <v>9</v>
      </c>
      <c r="AT1617" s="45" t="str">
        <f t="shared" si="176"/>
        <v>09</v>
      </c>
      <c r="AU1617" s="47">
        <v>33</v>
      </c>
      <c r="AV1617" s="19" t="str">
        <f t="shared" si="177"/>
        <v>04 April</v>
      </c>
      <c r="AW1617" s="19">
        <f t="shared" si="178"/>
        <v>2.17</v>
      </c>
      <c r="AX1617" s="19">
        <f t="shared" si="179"/>
        <v>43.4</v>
      </c>
      <c r="AY1617" s="19" t="e">
        <f>VLOOKUP(AG1617,Cías!$A$1:$E$10000,5,0)</f>
        <v>#N/A</v>
      </c>
      <c r="AZ1617" s="19" t="str">
        <f t="shared" si="180"/>
        <v>10008163</v>
      </c>
      <c r="BA1617" s="19" t="str">
        <f t="shared" si="181"/>
        <v>ESPARZA MENDEZ KEVIN ISRAEL</v>
      </c>
      <c r="BB1617" s="19" t="e">
        <f>VLOOKUP(AG1617,Cías!$A$1:$E$10000,3,0)</f>
        <v>#N/A</v>
      </c>
      <c r="BC1617" s="19"/>
      <c r="BD1617" s="19"/>
      <c r="BE1617" s="19"/>
      <c r="BF1617" s="19"/>
      <c r="BG1617" s="19"/>
      <c r="BH1617" s="19"/>
      <c r="BI1617" s="19"/>
      <c r="BJ1617" s="19"/>
    </row>
    <row r="1618" spans="1:62" ht="15" x14ac:dyDescent="0.2">
      <c r="A1618" s="19" t="s">
        <v>14673</v>
      </c>
      <c r="B1618" s="19" t="s">
        <v>1479</v>
      </c>
      <c r="C1618" s="43">
        <v>44660</v>
      </c>
      <c r="D1618" s="44">
        <v>0.52013888888889004</v>
      </c>
      <c r="E1618" s="19" t="s">
        <v>14674</v>
      </c>
      <c r="F1618" s="19" t="s">
        <v>1481</v>
      </c>
      <c r="G1618" s="19" t="s">
        <v>1481</v>
      </c>
      <c r="H1618" s="45">
        <v>0</v>
      </c>
      <c r="I1618" s="45">
        <v>0</v>
      </c>
      <c r="J1618" s="19" t="s">
        <v>1482</v>
      </c>
      <c r="K1618" s="19" t="s">
        <v>14675</v>
      </c>
      <c r="L1618" s="19" t="s">
        <v>14676</v>
      </c>
      <c r="M1618" s="19" t="s">
        <v>14677</v>
      </c>
      <c r="N1618" s="19" t="s">
        <v>14673</v>
      </c>
      <c r="O1618" s="19" t="s">
        <v>371</v>
      </c>
      <c r="P1618" s="19" t="s">
        <v>372</v>
      </c>
      <c r="Q1618" s="46">
        <v>360</v>
      </c>
      <c r="R1618" s="19" t="s">
        <v>1544</v>
      </c>
      <c r="S1618" s="19" t="s">
        <v>1545</v>
      </c>
      <c r="T1618" s="19" t="s">
        <v>74</v>
      </c>
      <c r="U1618" s="19" t="s">
        <v>1848</v>
      </c>
      <c r="V1618" s="19" t="s">
        <v>1849</v>
      </c>
      <c r="W1618" s="19" t="s">
        <v>1548</v>
      </c>
      <c r="X1618" s="19" t="s">
        <v>1850</v>
      </c>
      <c r="Y1618" s="19" t="s">
        <v>1684</v>
      </c>
      <c r="Z1618" s="19" t="s">
        <v>1685</v>
      </c>
      <c r="AA1618" s="46">
        <v>198</v>
      </c>
      <c r="AB1618" s="19" t="s">
        <v>452</v>
      </c>
      <c r="AC1618" s="19" t="s">
        <v>50</v>
      </c>
      <c r="AD1618" s="19" t="s">
        <v>1851</v>
      </c>
      <c r="AE1618" s="19" t="s">
        <v>1852</v>
      </c>
      <c r="AF1618" s="19" t="s">
        <v>1554</v>
      </c>
      <c r="AG1618" s="19" t="s">
        <v>1853</v>
      </c>
      <c r="AH1618" s="19" t="s">
        <v>1499</v>
      </c>
      <c r="AI1618" s="19" t="s">
        <v>1500</v>
      </c>
      <c r="AJ1618" s="45">
        <v>0</v>
      </c>
      <c r="AK1618" s="45">
        <v>0</v>
      </c>
      <c r="AL1618" s="19" t="s">
        <v>1501</v>
      </c>
      <c r="AM1618" s="46">
        <v>27120</v>
      </c>
      <c r="AN1618" s="46">
        <v>18050</v>
      </c>
      <c r="AO1618" s="46">
        <v>9070</v>
      </c>
      <c r="AP1618" s="45">
        <v>266.39999999999998</v>
      </c>
      <c r="AQ1618" s="45"/>
      <c r="AR1618" s="45" t="str">
        <f>IFERROR(VLOOKUP(AB1618,'Pedidos marco'!$A$1:$D$10000,4,0)," ")</f>
        <v xml:space="preserve"> </v>
      </c>
      <c r="AS1618" s="45">
        <f t="shared" si="175"/>
        <v>9</v>
      </c>
      <c r="AT1618" s="45" t="str">
        <f t="shared" si="176"/>
        <v>09</v>
      </c>
      <c r="AU1618" s="47">
        <v>18</v>
      </c>
      <c r="AV1618" s="19" t="str">
        <f t="shared" si="177"/>
        <v>04 April</v>
      </c>
      <c r="AW1618" s="19">
        <f t="shared" si="178"/>
        <v>0.74</v>
      </c>
      <c r="AX1618" s="19">
        <f t="shared" si="179"/>
        <v>14.799999999999999</v>
      </c>
      <c r="AY1618" s="19" t="e">
        <f>VLOOKUP(AG1618,Cías!$A$1:$E$10000,5,0)</f>
        <v>#N/A</v>
      </c>
      <c r="AZ1618" s="19" t="str">
        <f t="shared" si="180"/>
        <v>1014062</v>
      </c>
      <c r="BA1618" s="19" t="str">
        <f t="shared" si="181"/>
        <v>BENALCAZAR DE LA CRUZ MILTON PATRIC</v>
      </c>
      <c r="BB1618" s="19" t="e">
        <f>VLOOKUP(AG1618,Cías!$A$1:$E$10000,3,0)</f>
        <v>#N/A</v>
      </c>
      <c r="BC1618" s="19"/>
      <c r="BD1618" s="19"/>
      <c r="BE1618" s="19"/>
      <c r="BF1618" s="19"/>
      <c r="BG1618" s="19"/>
      <c r="BH1618" s="19"/>
      <c r="BI1618" s="19"/>
      <c r="BJ1618" s="19"/>
    </row>
    <row r="1619" spans="1:62" ht="15" x14ac:dyDescent="0.2">
      <c r="A1619" s="19" t="s">
        <v>14678</v>
      </c>
      <c r="B1619" s="19" t="s">
        <v>1479</v>
      </c>
      <c r="C1619" s="43">
        <v>44660</v>
      </c>
      <c r="D1619" s="44">
        <v>0.52152777777778003</v>
      </c>
      <c r="E1619" s="19" t="s">
        <v>14679</v>
      </c>
      <c r="F1619" s="19" t="s">
        <v>1481</v>
      </c>
      <c r="G1619" s="19" t="s">
        <v>1481</v>
      </c>
      <c r="H1619" s="45">
        <v>0</v>
      </c>
      <c r="I1619" s="45">
        <v>0</v>
      </c>
      <c r="J1619" s="19" t="s">
        <v>1482</v>
      </c>
      <c r="K1619" s="19" t="s">
        <v>14680</v>
      </c>
      <c r="L1619" s="19" t="s">
        <v>14681</v>
      </c>
      <c r="M1619" s="19" t="s">
        <v>14682</v>
      </c>
      <c r="N1619" s="19" t="s">
        <v>14678</v>
      </c>
      <c r="O1619" s="19" t="s">
        <v>1823</v>
      </c>
      <c r="P1619" s="19" t="s">
        <v>1824</v>
      </c>
      <c r="Q1619" s="46">
        <v>30.89</v>
      </c>
      <c r="R1619" s="19" t="s">
        <v>1488</v>
      </c>
      <c r="S1619" s="19" t="s">
        <v>5651</v>
      </c>
      <c r="T1619" s="19" t="s">
        <v>5652</v>
      </c>
      <c r="U1619" s="19" t="s">
        <v>8329</v>
      </c>
      <c r="V1619" s="19" t="s">
        <v>8330</v>
      </c>
      <c r="W1619" s="19" t="s">
        <v>3201</v>
      </c>
      <c r="X1619" s="19" t="s">
        <v>8331</v>
      </c>
      <c r="Y1619" s="19" t="s">
        <v>3203</v>
      </c>
      <c r="Z1619" s="19" t="s">
        <v>3204</v>
      </c>
      <c r="AA1619" s="46">
        <v>396</v>
      </c>
      <c r="AB1619" s="19" t="s">
        <v>432</v>
      </c>
      <c r="AC1619" s="19" t="s">
        <v>12</v>
      </c>
      <c r="AD1619" s="19" t="s">
        <v>4366</v>
      </c>
      <c r="AE1619" s="19" t="s">
        <v>4367</v>
      </c>
      <c r="AF1619" s="19" t="s">
        <v>1497</v>
      </c>
      <c r="AG1619" s="19" t="s">
        <v>4368</v>
      </c>
      <c r="AH1619" s="19" t="s">
        <v>1499</v>
      </c>
      <c r="AI1619" s="19" t="s">
        <v>1500</v>
      </c>
      <c r="AJ1619" s="45">
        <v>0</v>
      </c>
      <c r="AK1619" s="45">
        <v>0</v>
      </c>
      <c r="AL1619" s="19" t="s">
        <v>1501</v>
      </c>
      <c r="AM1619" s="46">
        <v>49050</v>
      </c>
      <c r="AN1619" s="46">
        <v>30890</v>
      </c>
      <c r="AO1619" s="46">
        <v>18160</v>
      </c>
      <c r="AP1619" s="45">
        <v>929.79</v>
      </c>
      <c r="AQ1619" s="45"/>
      <c r="AR1619" s="45" t="str">
        <f>IFERROR(VLOOKUP(AB1619,'Pedidos marco'!$A$1:$D$10000,4,0)," ")</f>
        <v xml:space="preserve"> </v>
      </c>
      <c r="AS1619" s="45">
        <f t="shared" si="175"/>
        <v>9</v>
      </c>
      <c r="AT1619" s="45" t="str">
        <f t="shared" si="176"/>
        <v>09</v>
      </c>
      <c r="AU1619" s="47">
        <v>30.89</v>
      </c>
      <c r="AV1619" s="19" t="str">
        <f t="shared" si="177"/>
        <v>04 April</v>
      </c>
      <c r="AW1619" s="19">
        <f t="shared" si="178"/>
        <v>30.100032372936223</v>
      </c>
      <c r="AX1619" s="19">
        <f t="shared" si="179"/>
        <v>30.100032372936223</v>
      </c>
      <c r="AY1619" s="19" t="e">
        <f>VLOOKUP(AG1619,Cías!$A$1:$E$10000,5,0)</f>
        <v>#N/A</v>
      </c>
      <c r="AZ1619" s="19" t="str">
        <f t="shared" si="180"/>
        <v>1013966</v>
      </c>
      <c r="BA1619" s="19" t="str">
        <f t="shared" si="181"/>
        <v>ALMEIDA CHICAIZA MIGUEL ANGEL</v>
      </c>
      <c r="BB1619" s="19" t="e">
        <f>VLOOKUP(AG1619,Cías!$A$1:$E$10000,3,0)</f>
        <v>#N/A</v>
      </c>
      <c r="BC1619" s="19"/>
      <c r="BD1619" s="19"/>
      <c r="BE1619" s="19"/>
      <c r="BF1619" s="19"/>
      <c r="BG1619" s="19"/>
      <c r="BH1619" s="19"/>
      <c r="BI1619" s="19"/>
      <c r="BJ1619" s="19"/>
    </row>
    <row r="1620" spans="1:62" ht="15" x14ac:dyDescent="0.2">
      <c r="A1620" s="19" t="s">
        <v>14683</v>
      </c>
      <c r="B1620" s="19" t="s">
        <v>1479</v>
      </c>
      <c r="C1620" s="43">
        <v>44660</v>
      </c>
      <c r="D1620" s="44">
        <v>0.52291666666667003</v>
      </c>
      <c r="E1620" s="19" t="s">
        <v>14684</v>
      </c>
      <c r="F1620" s="19" t="s">
        <v>14685</v>
      </c>
      <c r="G1620" s="19" t="s">
        <v>14686</v>
      </c>
      <c r="H1620" s="45">
        <v>2386.8000000000002</v>
      </c>
      <c r="I1620" s="45">
        <v>2676.1</v>
      </c>
      <c r="J1620" s="19" t="s">
        <v>1560</v>
      </c>
      <c r="K1620" s="19" t="s">
        <v>14687</v>
      </c>
      <c r="L1620" s="19" t="s">
        <v>14688</v>
      </c>
      <c r="M1620" s="19" t="s">
        <v>14689</v>
      </c>
      <c r="N1620" s="19" t="s">
        <v>14683</v>
      </c>
      <c r="O1620" s="19" t="s">
        <v>1603</v>
      </c>
      <c r="P1620" s="19" t="s">
        <v>1604</v>
      </c>
      <c r="Q1620" s="46">
        <v>360</v>
      </c>
      <c r="R1620" s="19" t="s">
        <v>1544</v>
      </c>
      <c r="S1620" s="19" t="s">
        <v>1736</v>
      </c>
      <c r="T1620" s="19" t="s">
        <v>1737</v>
      </c>
      <c r="U1620" s="19" t="s">
        <v>14690</v>
      </c>
      <c r="V1620" s="19" t="s">
        <v>14691</v>
      </c>
      <c r="W1620" s="19" t="s">
        <v>4073</v>
      </c>
      <c r="X1620" s="19" t="s">
        <v>14692</v>
      </c>
      <c r="Y1620" s="19" t="s">
        <v>4075</v>
      </c>
      <c r="Z1620" s="19" t="s">
        <v>4076</v>
      </c>
      <c r="AA1620" s="46">
        <v>468</v>
      </c>
      <c r="AB1620" s="19" t="s">
        <v>456</v>
      </c>
      <c r="AC1620" s="19" t="s">
        <v>60</v>
      </c>
      <c r="AD1620" s="19" t="s">
        <v>3058</v>
      </c>
      <c r="AE1620" s="19" t="s">
        <v>1481</v>
      </c>
      <c r="AF1620" s="19" t="s">
        <v>1554</v>
      </c>
      <c r="AG1620" s="19" t="s">
        <v>3059</v>
      </c>
      <c r="AH1620" s="19" t="s">
        <v>1499</v>
      </c>
      <c r="AI1620" s="19" t="s">
        <v>1500</v>
      </c>
      <c r="AJ1620" s="45">
        <v>0</v>
      </c>
      <c r="AK1620" s="45">
        <v>0</v>
      </c>
      <c r="AL1620" s="19" t="s">
        <v>1501</v>
      </c>
      <c r="AM1620" s="46">
        <v>26830</v>
      </c>
      <c r="AN1620" s="46">
        <v>18010</v>
      </c>
      <c r="AO1620" s="46">
        <v>8820</v>
      </c>
      <c r="AP1620" s="45">
        <v>414</v>
      </c>
      <c r="AQ1620" s="45"/>
      <c r="AR1620" s="45" t="str">
        <f>IFERROR(VLOOKUP(AB1620,'Pedidos marco'!$A$1:$D$10000,4,0)," ")</f>
        <v xml:space="preserve"> </v>
      </c>
      <c r="AS1620" s="45">
        <f t="shared" si="175"/>
        <v>9</v>
      </c>
      <c r="AT1620" s="45" t="str">
        <f t="shared" si="176"/>
        <v>09</v>
      </c>
      <c r="AU1620" s="47">
        <v>18</v>
      </c>
      <c r="AV1620" s="19" t="str">
        <f t="shared" si="177"/>
        <v>04 April</v>
      </c>
      <c r="AW1620" s="19">
        <f t="shared" si="178"/>
        <v>1.1499999999999999</v>
      </c>
      <c r="AX1620" s="19">
        <f t="shared" si="179"/>
        <v>23</v>
      </c>
      <c r="AY1620" s="19" t="e">
        <f>VLOOKUP(AG1620,Cías!$A$1:$E$10000,5,0)</f>
        <v>#N/A</v>
      </c>
      <c r="AZ1620" s="19" t="str">
        <f t="shared" si="180"/>
        <v>1023153</v>
      </c>
      <c r="BA1620" s="19" t="str">
        <f t="shared" si="181"/>
        <v>BUITRON MONTENEGRO JONNY</v>
      </c>
      <c r="BB1620" s="19" t="e">
        <f>VLOOKUP(AG1620,Cías!$A$1:$E$10000,3,0)</f>
        <v>#N/A</v>
      </c>
      <c r="BC1620" s="19"/>
      <c r="BD1620" s="19"/>
      <c r="BE1620" s="19"/>
      <c r="BF1620" s="19"/>
      <c r="BG1620" s="19"/>
      <c r="BH1620" s="19"/>
      <c r="BI1620" s="19"/>
      <c r="BJ1620" s="19"/>
    </row>
    <row r="1621" spans="1:62" ht="15" x14ac:dyDescent="0.2">
      <c r="A1621" s="19" t="s">
        <v>14693</v>
      </c>
      <c r="B1621" s="19" t="s">
        <v>1479</v>
      </c>
      <c r="C1621" s="43">
        <v>44660</v>
      </c>
      <c r="D1621" s="44">
        <v>0.52361111111111003</v>
      </c>
      <c r="E1621" s="19" t="s">
        <v>14694</v>
      </c>
      <c r="F1621" s="19" t="s">
        <v>14695</v>
      </c>
      <c r="G1621" s="19" t="s">
        <v>14696</v>
      </c>
      <c r="H1621" s="45">
        <v>1083.2</v>
      </c>
      <c r="I1621" s="45">
        <v>1214.49</v>
      </c>
      <c r="J1621" s="19" t="s">
        <v>1560</v>
      </c>
      <c r="K1621" s="19" t="s">
        <v>14697</v>
      </c>
      <c r="L1621" s="19" t="s">
        <v>14698</v>
      </c>
      <c r="M1621" s="19" t="s">
        <v>14699</v>
      </c>
      <c r="N1621" s="19" t="s">
        <v>14693</v>
      </c>
      <c r="O1621" s="19" t="s">
        <v>371</v>
      </c>
      <c r="P1621" s="19" t="s">
        <v>372</v>
      </c>
      <c r="Q1621" s="46">
        <v>160</v>
      </c>
      <c r="R1621" s="19" t="s">
        <v>1544</v>
      </c>
      <c r="S1621" s="19" t="s">
        <v>2401</v>
      </c>
      <c r="T1621" s="19" t="s">
        <v>2402</v>
      </c>
      <c r="U1621" s="19" t="s">
        <v>14700</v>
      </c>
      <c r="V1621" s="19" t="s">
        <v>14701</v>
      </c>
      <c r="W1621" s="19" t="s">
        <v>415</v>
      </c>
      <c r="X1621" s="19" t="s">
        <v>14702</v>
      </c>
      <c r="Y1621" s="19" t="s">
        <v>2591</v>
      </c>
      <c r="Z1621" s="19" t="s">
        <v>2592</v>
      </c>
      <c r="AA1621" s="46">
        <v>102</v>
      </c>
      <c r="AB1621" s="19" t="s">
        <v>536</v>
      </c>
      <c r="AC1621" s="19" t="s">
        <v>224</v>
      </c>
      <c r="AD1621" s="19" t="s">
        <v>2408</v>
      </c>
      <c r="AE1621" s="19" t="s">
        <v>2409</v>
      </c>
      <c r="AF1621" s="19" t="s">
        <v>1554</v>
      </c>
      <c r="AG1621" s="19" t="s">
        <v>2410</v>
      </c>
      <c r="AH1621" s="19" t="s">
        <v>1499</v>
      </c>
      <c r="AI1621" s="19" t="s">
        <v>1500</v>
      </c>
      <c r="AJ1621" s="45">
        <v>0</v>
      </c>
      <c r="AK1621" s="45">
        <v>0</v>
      </c>
      <c r="AL1621" s="19" t="s">
        <v>1501</v>
      </c>
      <c r="AM1621" s="46">
        <v>12566.111000000001</v>
      </c>
      <c r="AN1621" s="46">
        <v>8031.1109999999999</v>
      </c>
      <c r="AO1621" s="46">
        <v>4535</v>
      </c>
      <c r="AP1621" s="45">
        <v>68.8</v>
      </c>
      <c r="AQ1621" s="45"/>
      <c r="AR1621" s="45" t="str">
        <f>IFERROR(VLOOKUP(AB1621,'Pedidos marco'!$A$1:$D$10000,4,0)," ")</f>
        <v xml:space="preserve"> </v>
      </c>
      <c r="AS1621" s="45">
        <f t="shared" si="175"/>
        <v>9</v>
      </c>
      <c r="AT1621" s="45" t="str">
        <f t="shared" si="176"/>
        <v>09</v>
      </c>
      <c r="AU1621" s="47">
        <v>8</v>
      </c>
      <c r="AV1621" s="19" t="str">
        <f t="shared" si="177"/>
        <v>04 April</v>
      </c>
      <c r="AW1621" s="19">
        <f t="shared" si="178"/>
        <v>0.43</v>
      </c>
      <c r="AX1621" s="19">
        <f t="shared" si="179"/>
        <v>8.6</v>
      </c>
      <c r="AY1621" s="19" t="e">
        <f>VLOOKUP(AG1621,Cías!$A$1:$E$10000,5,0)</f>
        <v>#N/A</v>
      </c>
      <c r="AZ1621" s="19" t="str">
        <f t="shared" si="180"/>
        <v>1014339</v>
      </c>
      <c r="BA1621" s="19" t="str">
        <f t="shared" si="181"/>
        <v>NICOLALDE FLORES MILTON FABIAN</v>
      </c>
      <c r="BB1621" s="19" t="e">
        <f>VLOOKUP(AG1621,Cías!$A$1:$E$10000,3,0)</f>
        <v>#N/A</v>
      </c>
      <c r="BC1621" s="19"/>
      <c r="BD1621" s="19"/>
      <c r="BE1621" s="19"/>
      <c r="BF1621" s="19"/>
      <c r="BG1621" s="19"/>
      <c r="BH1621" s="19"/>
      <c r="BI1621" s="19"/>
      <c r="BJ1621" s="19"/>
    </row>
    <row r="1622" spans="1:62" ht="15" x14ac:dyDescent="0.2">
      <c r="A1622" s="19" t="s">
        <v>14693</v>
      </c>
      <c r="B1622" s="19" t="s">
        <v>1479</v>
      </c>
      <c r="C1622" s="43">
        <v>44660</v>
      </c>
      <c r="D1622" s="44">
        <v>0.52361111111111003</v>
      </c>
      <c r="E1622" s="19" t="s">
        <v>14703</v>
      </c>
      <c r="F1622" s="19" t="s">
        <v>14704</v>
      </c>
      <c r="G1622" s="19" t="s">
        <v>14705</v>
      </c>
      <c r="H1622" s="45">
        <v>1348</v>
      </c>
      <c r="I1622" s="45">
        <v>1511.39</v>
      </c>
      <c r="J1622" s="19" t="s">
        <v>1560</v>
      </c>
      <c r="K1622" s="19" t="s">
        <v>14697</v>
      </c>
      <c r="L1622" s="19" t="s">
        <v>14706</v>
      </c>
      <c r="M1622" s="19" t="s">
        <v>14707</v>
      </c>
      <c r="N1622" s="19" t="s">
        <v>14693</v>
      </c>
      <c r="O1622" s="19" t="s">
        <v>367</v>
      </c>
      <c r="P1622" s="19" t="s">
        <v>368</v>
      </c>
      <c r="Q1622" s="46">
        <v>200</v>
      </c>
      <c r="R1622" s="19" t="s">
        <v>1544</v>
      </c>
      <c r="S1622" s="19" t="s">
        <v>2401</v>
      </c>
      <c r="T1622" s="19" t="s">
        <v>2402</v>
      </c>
      <c r="U1622" s="19" t="s">
        <v>14700</v>
      </c>
      <c r="V1622" s="19" t="s">
        <v>14701</v>
      </c>
      <c r="W1622" s="19" t="s">
        <v>415</v>
      </c>
      <c r="X1622" s="19" t="s">
        <v>14702</v>
      </c>
      <c r="Y1622" s="19" t="s">
        <v>2591</v>
      </c>
      <c r="Z1622" s="19" t="s">
        <v>2592</v>
      </c>
      <c r="AA1622" s="46">
        <v>102</v>
      </c>
      <c r="AB1622" s="19" t="s">
        <v>536</v>
      </c>
      <c r="AC1622" s="19" t="s">
        <v>224</v>
      </c>
      <c r="AD1622" s="19" t="s">
        <v>2408</v>
      </c>
      <c r="AE1622" s="19" t="s">
        <v>2409</v>
      </c>
      <c r="AF1622" s="19" t="s">
        <v>1554</v>
      </c>
      <c r="AG1622" s="19" t="s">
        <v>2410</v>
      </c>
      <c r="AH1622" s="19" t="s">
        <v>1499</v>
      </c>
      <c r="AI1622" s="19" t="s">
        <v>1500</v>
      </c>
      <c r="AJ1622" s="45">
        <v>0</v>
      </c>
      <c r="AK1622" s="45">
        <v>0</v>
      </c>
      <c r="AL1622" s="19" t="s">
        <v>1501</v>
      </c>
      <c r="AM1622" s="46">
        <v>14573.888999999999</v>
      </c>
      <c r="AN1622" s="46">
        <v>10038.888999999999</v>
      </c>
      <c r="AO1622" s="46">
        <v>4535</v>
      </c>
      <c r="AP1622" s="45">
        <v>86</v>
      </c>
      <c r="AQ1622" s="45"/>
      <c r="AR1622" s="45" t="str">
        <f>IFERROR(VLOOKUP(AB1622,'Pedidos marco'!$A$1:$D$10000,4,0)," ")</f>
        <v xml:space="preserve"> </v>
      </c>
      <c r="AS1622" s="45">
        <f t="shared" si="175"/>
        <v>9</v>
      </c>
      <c r="AT1622" s="45" t="str">
        <f t="shared" si="176"/>
        <v>09</v>
      </c>
      <c r="AU1622" s="47">
        <v>10</v>
      </c>
      <c r="AV1622" s="19" t="str">
        <f t="shared" si="177"/>
        <v>04 April</v>
      </c>
      <c r="AW1622" s="19">
        <f t="shared" si="178"/>
        <v>0.43</v>
      </c>
      <c r="AX1622" s="19">
        <f t="shared" si="179"/>
        <v>8.6</v>
      </c>
      <c r="AY1622" s="19" t="e">
        <f>VLOOKUP(AG1622,Cías!$A$1:$E$10000,5,0)</f>
        <v>#N/A</v>
      </c>
      <c r="AZ1622" s="19" t="str">
        <f t="shared" si="180"/>
        <v>1014339</v>
      </c>
      <c r="BA1622" s="19" t="str">
        <f t="shared" si="181"/>
        <v>NICOLALDE FLORES MILTON FABIAN</v>
      </c>
      <c r="BB1622" s="19" t="e">
        <f>VLOOKUP(AG1622,Cías!$A$1:$E$10000,3,0)</f>
        <v>#N/A</v>
      </c>
      <c r="BC1622" s="19"/>
      <c r="BD1622" s="19"/>
      <c r="BE1622" s="19"/>
      <c r="BF1622" s="19"/>
      <c r="BG1622" s="19"/>
      <c r="BH1622" s="19"/>
      <c r="BI1622" s="19"/>
      <c r="BJ1622" s="19"/>
    </row>
    <row r="1623" spans="1:62" ht="15" x14ac:dyDescent="0.2">
      <c r="A1623" s="19" t="s">
        <v>14708</v>
      </c>
      <c r="B1623" s="19" t="s">
        <v>1479</v>
      </c>
      <c r="C1623" s="43">
        <v>44660</v>
      </c>
      <c r="D1623" s="44">
        <v>0.52500000000000002</v>
      </c>
      <c r="E1623" s="19" t="s">
        <v>1448</v>
      </c>
      <c r="F1623" s="19" t="s">
        <v>14709</v>
      </c>
      <c r="G1623" s="19" t="s">
        <v>14710</v>
      </c>
      <c r="H1623" s="45">
        <v>4390.3999999999996</v>
      </c>
      <c r="I1623" s="45">
        <v>4922.55</v>
      </c>
      <c r="J1623" s="19" t="s">
        <v>1560</v>
      </c>
      <c r="K1623" s="19" t="s">
        <v>14711</v>
      </c>
      <c r="L1623" s="19" t="s">
        <v>14712</v>
      </c>
      <c r="M1623" s="19" t="s">
        <v>14713</v>
      </c>
      <c r="N1623" s="19" t="s">
        <v>14708</v>
      </c>
      <c r="O1623" s="19" t="s">
        <v>367</v>
      </c>
      <c r="P1623" s="19" t="s">
        <v>368</v>
      </c>
      <c r="Q1623" s="46">
        <v>640</v>
      </c>
      <c r="R1623" s="19" t="s">
        <v>1544</v>
      </c>
      <c r="S1623" s="19" t="s">
        <v>14714</v>
      </c>
      <c r="T1623" s="19" t="s">
        <v>1392</v>
      </c>
      <c r="U1623" s="19" t="s">
        <v>14715</v>
      </c>
      <c r="V1623" s="19" t="s">
        <v>2126</v>
      </c>
      <c r="W1623" s="19" t="s">
        <v>415</v>
      </c>
      <c r="X1623" s="19" t="s">
        <v>14716</v>
      </c>
      <c r="Y1623" s="19" t="s">
        <v>420</v>
      </c>
      <c r="Z1623" s="19" t="s">
        <v>6256</v>
      </c>
      <c r="AA1623" s="46">
        <v>128</v>
      </c>
      <c r="AB1623" s="19" t="s">
        <v>579</v>
      </c>
      <c r="AC1623" s="19" t="s">
        <v>315</v>
      </c>
      <c r="AD1623" s="19" t="s">
        <v>12881</v>
      </c>
      <c r="AE1623" s="19" t="s">
        <v>1481</v>
      </c>
      <c r="AF1623" s="19" t="s">
        <v>1592</v>
      </c>
      <c r="AG1623" s="19" t="s">
        <v>12882</v>
      </c>
      <c r="AH1623" s="19" t="s">
        <v>1499</v>
      </c>
      <c r="AI1623" s="19" t="s">
        <v>1500</v>
      </c>
      <c r="AJ1623" s="45">
        <v>0</v>
      </c>
      <c r="AK1623" s="45">
        <v>0</v>
      </c>
      <c r="AL1623" s="19" t="s">
        <v>1501</v>
      </c>
      <c r="AM1623" s="46">
        <v>50700</v>
      </c>
      <c r="AN1623" s="46">
        <v>32070</v>
      </c>
      <c r="AO1623" s="46">
        <v>18630</v>
      </c>
      <c r="AP1623" s="45">
        <v>326.39999999999998</v>
      </c>
      <c r="AQ1623" s="45"/>
      <c r="AR1623" s="45" t="str">
        <f>IFERROR(VLOOKUP(AB1623,'Pedidos marco'!$A$1:$D$10000,4,0)," ")</f>
        <v xml:space="preserve"> </v>
      </c>
      <c r="AS1623" s="45">
        <f t="shared" si="175"/>
        <v>9</v>
      </c>
      <c r="AT1623" s="45" t="str">
        <f t="shared" si="176"/>
        <v>09</v>
      </c>
      <c r="AU1623" s="47">
        <v>32</v>
      </c>
      <c r="AV1623" s="19" t="str">
        <f t="shared" si="177"/>
        <v>04 April</v>
      </c>
      <c r="AW1623" s="19">
        <f t="shared" si="178"/>
        <v>0.51</v>
      </c>
      <c r="AX1623" s="19">
        <f t="shared" si="179"/>
        <v>10.199999999999999</v>
      </c>
      <c r="AY1623" s="19" t="e">
        <f>VLOOKUP(AG1623,Cías!$A$1:$E$10000,5,0)</f>
        <v>#N/A</v>
      </c>
      <c r="AZ1623" s="19" t="str">
        <f t="shared" si="180"/>
        <v>10003654</v>
      </c>
      <c r="BA1623" s="19" t="str">
        <f t="shared" si="181"/>
        <v>TRANSPORTES PALACIOS HIDALGO</v>
      </c>
      <c r="BB1623" s="19" t="e">
        <f>VLOOKUP(AG1623,Cías!$A$1:$E$10000,3,0)</f>
        <v>#N/A</v>
      </c>
      <c r="BC1623" s="19"/>
      <c r="BD1623" s="19"/>
      <c r="BE1623" s="19"/>
      <c r="BF1623" s="19"/>
      <c r="BG1623" s="19"/>
      <c r="BH1623" s="19"/>
      <c r="BI1623" s="19"/>
      <c r="BJ1623" s="19"/>
    </row>
    <row r="1624" spans="1:62" ht="15" x14ac:dyDescent="0.2">
      <c r="A1624" s="19" t="s">
        <v>14717</v>
      </c>
      <c r="B1624" s="19" t="s">
        <v>1479</v>
      </c>
      <c r="C1624" s="43">
        <v>44660</v>
      </c>
      <c r="D1624" s="44">
        <v>0.52569444444444002</v>
      </c>
      <c r="E1624" s="19" t="s">
        <v>14718</v>
      </c>
      <c r="F1624" s="19" t="s">
        <v>14719</v>
      </c>
      <c r="G1624" s="19" t="s">
        <v>14720</v>
      </c>
      <c r="H1624" s="45">
        <v>4556.8</v>
      </c>
      <c r="I1624" s="45">
        <v>5109.12</v>
      </c>
      <c r="J1624" s="19" t="s">
        <v>1560</v>
      </c>
      <c r="K1624" s="19" t="s">
        <v>14721</v>
      </c>
      <c r="L1624" s="19" t="s">
        <v>14722</v>
      </c>
      <c r="M1624" s="19" t="s">
        <v>14723</v>
      </c>
      <c r="N1624" s="19" t="s">
        <v>14717</v>
      </c>
      <c r="O1624" s="19" t="s">
        <v>1603</v>
      </c>
      <c r="P1624" s="19" t="s">
        <v>1604</v>
      </c>
      <c r="Q1624" s="46">
        <v>640</v>
      </c>
      <c r="R1624" s="19" t="s">
        <v>1544</v>
      </c>
      <c r="S1624" s="19" t="s">
        <v>8212</v>
      </c>
      <c r="T1624" s="19" t="s">
        <v>8213</v>
      </c>
      <c r="U1624" s="19" t="s">
        <v>8214</v>
      </c>
      <c r="V1624" s="19" t="s">
        <v>8215</v>
      </c>
      <c r="W1624" s="19" t="s">
        <v>3694</v>
      </c>
      <c r="X1624" s="19" t="s">
        <v>8216</v>
      </c>
      <c r="Y1624" s="19" t="s">
        <v>3696</v>
      </c>
      <c r="Z1624" s="19" t="s">
        <v>3697</v>
      </c>
      <c r="AA1624" s="46">
        <v>477</v>
      </c>
      <c r="AB1624" s="19" t="s">
        <v>508</v>
      </c>
      <c r="AC1624" s="19" t="s">
        <v>165</v>
      </c>
      <c r="AD1624" s="19" t="s">
        <v>1966</v>
      </c>
      <c r="AE1624" s="19" t="s">
        <v>1967</v>
      </c>
      <c r="AF1624" s="19" t="s">
        <v>1592</v>
      </c>
      <c r="AG1624" s="19" t="s">
        <v>1968</v>
      </c>
      <c r="AH1624" s="19" t="s">
        <v>1594</v>
      </c>
      <c r="AI1624" s="19" t="s">
        <v>1595</v>
      </c>
      <c r="AJ1624" s="45">
        <v>0.05</v>
      </c>
      <c r="AK1624" s="45">
        <v>32</v>
      </c>
      <c r="AL1624" s="19" t="s">
        <v>1501</v>
      </c>
      <c r="AM1624" s="46">
        <v>50290</v>
      </c>
      <c r="AN1624" s="46">
        <v>32070</v>
      </c>
      <c r="AO1624" s="46">
        <v>18220</v>
      </c>
      <c r="AP1624" s="45">
        <v>832</v>
      </c>
      <c r="AQ1624" s="45"/>
      <c r="AR1624" s="45" t="str">
        <f>IFERROR(VLOOKUP(AB1624,'Pedidos marco'!$A$1:$D$10000,4,0)," ")</f>
        <v xml:space="preserve"> </v>
      </c>
      <c r="AS1624" s="45">
        <f t="shared" si="175"/>
        <v>9</v>
      </c>
      <c r="AT1624" s="45" t="str">
        <f t="shared" si="176"/>
        <v>09</v>
      </c>
      <c r="AU1624" s="47">
        <v>32</v>
      </c>
      <c r="AV1624" s="19" t="str">
        <f t="shared" si="177"/>
        <v>04 April</v>
      </c>
      <c r="AW1624" s="19">
        <f t="shared" si="178"/>
        <v>1.3</v>
      </c>
      <c r="AX1624" s="19">
        <f t="shared" si="179"/>
        <v>26</v>
      </c>
      <c r="AY1624" s="19" t="e">
        <f>VLOOKUP(AG1624,Cías!$A$1:$E$10000,5,0)</f>
        <v>#N/A</v>
      </c>
      <c r="AZ1624" s="19" t="str">
        <f t="shared" si="180"/>
        <v>1014153</v>
      </c>
      <c r="BA1624" s="19" t="str">
        <f t="shared" si="181"/>
        <v>INLAGO ANDRANGO LUIS RODRIGO</v>
      </c>
      <c r="BB1624" s="19" t="e">
        <f>VLOOKUP(AG1624,Cías!$A$1:$E$10000,3,0)</f>
        <v>#N/A</v>
      </c>
      <c r="BC1624" s="19"/>
      <c r="BD1624" s="19"/>
      <c r="BE1624" s="19"/>
      <c r="BF1624" s="19"/>
      <c r="BG1624" s="19"/>
      <c r="BH1624" s="19"/>
      <c r="BI1624" s="19"/>
      <c r="BJ1624" s="19"/>
    </row>
    <row r="1625" spans="1:62" ht="15" x14ac:dyDescent="0.2">
      <c r="A1625" s="19" t="s">
        <v>14724</v>
      </c>
      <c r="B1625" s="19" t="s">
        <v>1479</v>
      </c>
      <c r="C1625" s="43">
        <v>44660</v>
      </c>
      <c r="D1625" s="44">
        <v>0.52916666666667</v>
      </c>
      <c r="E1625" s="19" t="s">
        <v>14725</v>
      </c>
      <c r="F1625" s="19" t="s">
        <v>14726</v>
      </c>
      <c r="G1625" s="19" t="s">
        <v>14727</v>
      </c>
      <c r="H1625" s="45">
        <v>2426.4</v>
      </c>
      <c r="I1625" s="45">
        <v>2720.5</v>
      </c>
      <c r="J1625" s="19" t="s">
        <v>1560</v>
      </c>
      <c r="K1625" s="19" t="s">
        <v>14728</v>
      </c>
      <c r="L1625" s="19" t="s">
        <v>14729</v>
      </c>
      <c r="M1625" s="19" t="s">
        <v>14730</v>
      </c>
      <c r="N1625" s="19" t="s">
        <v>14724</v>
      </c>
      <c r="O1625" s="19" t="s">
        <v>1603</v>
      </c>
      <c r="P1625" s="19" t="s">
        <v>1604</v>
      </c>
      <c r="Q1625" s="46">
        <v>360</v>
      </c>
      <c r="R1625" s="19" t="s">
        <v>1544</v>
      </c>
      <c r="S1625" s="19" t="s">
        <v>7703</v>
      </c>
      <c r="T1625" s="19" t="s">
        <v>7704</v>
      </c>
      <c r="U1625" s="19" t="s">
        <v>7705</v>
      </c>
      <c r="V1625" s="19" t="s">
        <v>7706</v>
      </c>
      <c r="W1625" s="19" t="s">
        <v>2076</v>
      </c>
      <c r="X1625" s="19" t="s">
        <v>7707</v>
      </c>
      <c r="Y1625" s="19" t="s">
        <v>2078</v>
      </c>
      <c r="Z1625" s="19" t="s">
        <v>2079</v>
      </c>
      <c r="AA1625" s="46">
        <v>345</v>
      </c>
      <c r="AB1625" s="19" t="s">
        <v>456</v>
      </c>
      <c r="AC1625" s="19" t="s">
        <v>60</v>
      </c>
      <c r="AD1625" s="19" t="s">
        <v>3205</v>
      </c>
      <c r="AE1625" s="19" t="s">
        <v>1481</v>
      </c>
      <c r="AF1625" s="19" t="s">
        <v>1554</v>
      </c>
      <c r="AG1625" s="19" t="s">
        <v>3206</v>
      </c>
      <c r="AH1625" s="19" t="s">
        <v>1499</v>
      </c>
      <c r="AI1625" s="19" t="s">
        <v>1500</v>
      </c>
      <c r="AJ1625" s="45">
        <v>0</v>
      </c>
      <c r="AK1625" s="45">
        <v>0</v>
      </c>
      <c r="AL1625" s="19" t="s">
        <v>1501</v>
      </c>
      <c r="AM1625" s="46">
        <v>26790</v>
      </c>
      <c r="AN1625" s="46">
        <v>18010</v>
      </c>
      <c r="AO1625" s="46">
        <v>8780</v>
      </c>
      <c r="AP1625" s="45">
        <v>370.8</v>
      </c>
      <c r="AQ1625" s="45"/>
      <c r="AR1625" s="45" t="str">
        <f>IFERROR(VLOOKUP(AB1625,'Pedidos marco'!$A$1:$D$10000,4,0)," ")</f>
        <v xml:space="preserve"> </v>
      </c>
      <c r="AS1625" s="45">
        <f t="shared" si="175"/>
        <v>9</v>
      </c>
      <c r="AT1625" s="45" t="str">
        <f t="shared" si="176"/>
        <v>09</v>
      </c>
      <c r="AU1625" s="47">
        <v>18</v>
      </c>
      <c r="AV1625" s="19" t="str">
        <f t="shared" si="177"/>
        <v>04 April</v>
      </c>
      <c r="AW1625" s="19">
        <f t="shared" si="178"/>
        <v>1.03</v>
      </c>
      <c r="AX1625" s="19">
        <f t="shared" si="179"/>
        <v>20.6</v>
      </c>
      <c r="AY1625" s="19" t="e">
        <f>VLOOKUP(AG1625,Cías!$A$1:$E$10000,5,0)</f>
        <v>#N/A</v>
      </c>
      <c r="AZ1625" s="19" t="str">
        <f t="shared" si="180"/>
        <v>1023153</v>
      </c>
      <c r="BA1625" s="19" t="str">
        <f t="shared" si="181"/>
        <v>BUITRON MONTENEGRO JONNY</v>
      </c>
      <c r="BB1625" s="19" t="e">
        <f>VLOOKUP(AG1625,Cías!$A$1:$E$10000,3,0)</f>
        <v>#N/A</v>
      </c>
      <c r="BC1625" s="19"/>
      <c r="BD1625" s="19"/>
      <c r="BE1625" s="19"/>
      <c r="BF1625" s="19"/>
      <c r="BG1625" s="19"/>
      <c r="BH1625" s="19"/>
      <c r="BI1625" s="19"/>
      <c r="BJ1625" s="19"/>
    </row>
    <row r="1626" spans="1:62" ht="15" x14ac:dyDescent="0.2">
      <c r="A1626" s="19" t="s">
        <v>14731</v>
      </c>
      <c r="B1626" s="19" t="s">
        <v>1479</v>
      </c>
      <c r="C1626" s="43">
        <v>44660</v>
      </c>
      <c r="D1626" s="44">
        <v>0.53263888888888999</v>
      </c>
      <c r="E1626" s="19" t="s">
        <v>14732</v>
      </c>
      <c r="F1626" s="19" t="s">
        <v>1481</v>
      </c>
      <c r="G1626" s="19" t="s">
        <v>1481</v>
      </c>
      <c r="H1626" s="45">
        <v>0</v>
      </c>
      <c r="I1626" s="45">
        <v>0</v>
      </c>
      <c r="J1626" s="19" t="s">
        <v>1482</v>
      </c>
      <c r="K1626" s="19" t="s">
        <v>14733</v>
      </c>
      <c r="L1626" s="19" t="s">
        <v>14734</v>
      </c>
      <c r="M1626" s="19" t="s">
        <v>14735</v>
      </c>
      <c r="N1626" s="19" t="s">
        <v>14731</v>
      </c>
      <c r="O1626" s="19" t="s">
        <v>371</v>
      </c>
      <c r="P1626" s="19" t="s">
        <v>372</v>
      </c>
      <c r="Q1626" s="46">
        <v>80</v>
      </c>
      <c r="R1626" s="19" t="s">
        <v>1544</v>
      </c>
      <c r="S1626" s="19" t="s">
        <v>1545</v>
      </c>
      <c r="T1626" s="19" t="s">
        <v>74</v>
      </c>
      <c r="U1626" s="19" t="s">
        <v>1546</v>
      </c>
      <c r="V1626" s="19" t="s">
        <v>1547</v>
      </c>
      <c r="W1626" s="19" t="s">
        <v>1548</v>
      </c>
      <c r="X1626" s="19" t="s">
        <v>1549</v>
      </c>
      <c r="Y1626" s="19" t="s">
        <v>1550</v>
      </c>
      <c r="Z1626" s="19" t="s">
        <v>1551</v>
      </c>
      <c r="AA1626" s="46">
        <v>178</v>
      </c>
      <c r="AB1626" s="19" t="s">
        <v>479</v>
      </c>
      <c r="AC1626" s="19" t="s">
        <v>108</v>
      </c>
      <c r="AD1626" s="19" t="s">
        <v>1948</v>
      </c>
      <c r="AE1626" s="19" t="s">
        <v>1949</v>
      </c>
      <c r="AF1626" s="19" t="s">
        <v>1554</v>
      </c>
      <c r="AG1626" s="19" t="s">
        <v>1950</v>
      </c>
      <c r="AH1626" s="19" t="s">
        <v>1499</v>
      </c>
      <c r="AI1626" s="19" t="s">
        <v>1500</v>
      </c>
      <c r="AJ1626" s="45">
        <v>0</v>
      </c>
      <c r="AK1626" s="45">
        <v>0</v>
      </c>
      <c r="AL1626" s="19" t="s">
        <v>1501</v>
      </c>
      <c r="AM1626" s="46">
        <v>8576.1110000000008</v>
      </c>
      <c r="AN1626" s="46">
        <v>4011.1109999999999</v>
      </c>
      <c r="AO1626" s="46">
        <v>4565</v>
      </c>
      <c r="AP1626" s="45">
        <v>55.2</v>
      </c>
      <c r="AQ1626" s="45"/>
      <c r="AR1626" s="45" t="str">
        <f>IFERROR(VLOOKUP(AB1626,'Pedidos marco'!$A$1:$D$10000,4,0)," ")</f>
        <v xml:space="preserve"> </v>
      </c>
      <c r="AS1626" s="45">
        <f t="shared" si="175"/>
        <v>9</v>
      </c>
      <c r="AT1626" s="45" t="str">
        <f t="shared" si="176"/>
        <v>09</v>
      </c>
      <c r="AU1626" s="47">
        <v>4</v>
      </c>
      <c r="AV1626" s="19" t="str">
        <f t="shared" si="177"/>
        <v>04 April</v>
      </c>
      <c r="AW1626" s="19">
        <f t="shared" si="178"/>
        <v>0.69000000000000006</v>
      </c>
      <c r="AX1626" s="19">
        <f t="shared" si="179"/>
        <v>13.8</v>
      </c>
      <c r="AY1626" s="19" t="e">
        <f>VLOOKUP(AG1626,Cías!$A$1:$E$10000,5,0)</f>
        <v>#N/A</v>
      </c>
      <c r="AZ1626" s="19" t="str">
        <f t="shared" si="180"/>
        <v>1022019</v>
      </c>
      <c r="BA1626" s="19" t="str">
        <f t="shared" si="181"/>
        <v>ENRIQUEZ LARA ORLANDO DANILO</v>
      </c>
      <c r="BB1626" s="19" t="e">
        <f>VLOOKUP(AG1626,Cías!$A$1:$E$10000,3,0)</f>
        <v>#N/A</v>
      </c>
      <c r="BC1626" s="19"/>
      <c r="BD1626" s="19"/>
      <c r="BE1626" s="19"/>
      <c r="BF1626" s="19"/>
      <c r="BG1626" s="19"/>
      <c r="BH1626" s="19"/>
      <c r="BI1626" s="19"/>
      <c r="BJ1626" s="19"/>
    </row>
    <row r="1627" spans="1:62" ht="15" x14ac:dyDescent="0.2">
      <c r="A1627" s="19" t="s">
        <v>14731</v>
      </c>
      <c r="B1627" s="19" t="s">
        <v>1479</v>
      </c>
      <c r="C1627" s="43">
        <v>44660</v>
      </c>
      <c r="D1627" s="44">
        <v>0.53263888888888999</v>
      </c>
      <c r="E1627" s="19" t="s">
        <v>14736</v>
      </c>
      <c r="F1627" s="19" t="s">
        <v>1481</v>
      </c>
      <c r="G1627" s="19" t="s">
        <v>1481</v>
      </c>
      <c r="H1627" s="45">
        <v>0</v>
      </c>
      <c r="I1627" s="45">
        <v>0</v>
      </c>
      <c r="J1627" s="19" t="s">
        <v>1482</v>
      </c>
      <c r="K1627" s="19" t="s">
        <v>14737</v>
      </c>
      <c r="L1627" s="19" t="s">
        <v>14738</v>
      </c>
      <c r="M1627" s="19" t="s">
        <v>14739</v>
      </c>
      <c r="N1627" s="19" t="s">
        <v>14731</v>
      </c>
      <c r="O1627" s="19" t="s">
        <v>367</v>
      </c>
      <c r="P1627" s="19" t="s">
        <v>368</v>
      </c>
      <c r="Q1627" s="46">
        <v>280</v>
      </c>
      <c r="R1627" s="19" t="s">
        <v>1544</v>
      </c>
      <c r="S1627" s="19" t="s">
        <v>1545</v>
      </c>
      <c r="T1627" s="19" t="s">
        <v>74</v>
      </c>
      <c r="U1627" s="19" t="s">
        <v>1546</v>
      </c>
      <c r="V1627" s="19" t="s">
        <v>1547</v>
      </c>
      <c r="W1627" s="19" t="s">
        <v>1548</v>
      </c>
      <c r="X1627" s="19" t="s">
        <v>1549</v>
      </c>
      <c r="Y1627" s="19" t="s">
        <v>1550</v>
      </c>
      <c r="Z1627" s="19" t="s">
        <v>1551</v>
      </c>
      <c r="AA1627" s="46">
        <v>178</v>
      </c>
      <c r="AB1627" s="19" t="s">
        <v>479</v>
      </c>
      <c r="AC1627" s="19" t="s">
        <v>108</v>
      </c>
      <c r="AD1627" s="19" t="s">
        <v>1948</v>
      </c>
      <c r="AE1627" s="19" t="s">
        <v>1949</v>
      </c>
      <c r="AF1627" s="19" t="s">
        <v>1554</v>
      </c>
      <c r="AG1627" s="19" t="s">
        <v>1950</v>
      </c>
      <c r="AH1627" s="19" t="s">
        <v>1499</v>
      </c>
      <c r="AI1627" s="19" t="s">
        <v>1500</v>
      </c>
      <c r="AJ1627" s="45">
        <v>0</v>
      </c>
      <c r="AK1627" s="45">
        <v>0</v>
      </c>
      <c r="AL1627" s="19" t="s">
        <v>1501</v>
      </c>
      <c r="AM1627" s="46">
        <v>18603.888999999999</v>
      </c>
      <c r="AN1627" s="46">
        <v>14038.888999999999</v>
      </c>
      <c r="AO1627" s="46">
        <v>4565</v>
      </c>
      <c r="AP1627" s="45">
        <v>193.2</v>
      </c>
      <c r="AQ1627" s="45"/>
      <c r="AR1627" s="45" t="str">
        <f>IFERROR(VLOOKUP(AB1627,'Pedidos marco'!$A$1:$D$10000,4,0)," ")</f>
        <v xml:space="preserve"> </v>
      </c>
      <c r="AS1627" s="45">
        <f t="shared" si="175"/>
        <v>9</v>
      </c>
      <c r="AT1627" s="45" t="str">
        <f t="shared" si="176"/>
        <v>09</v>
      </c>
      <c r="AU1627" s="47">
        <v>14</v>
      </c>
      <c r="AV1627" s="19" t="str">
        <f t="shared" si="177"/>
        <v>04 April</v>
      </c>
      <c r="AW1627" s="19">
        <f t="shared" si="178"/>
        <v>0.69</v>
      </c>
      <c r="AX1627" s="19">
        <f t="shared" si="179"/>
        <v>13.799999999999999</v>
      </c>
      <c r="AY1627" s="19" t="e">
        <f>VLOOKUP(AG1627,Cías!$A$1:$E$10000,5,0)</f>
        <v>#N/A</v>
      </c>
      <c r="AZ1627" s="19" t="str">
        <f t="shared" si="180"/>
        <v>1022019</v>
      </c>
      <c r="BA1627" s="19" t="str">
        <f t="shared" si="181"/>
        <v>ENRIQUEZ LARA ORLANDO DANILO</v>
      </c>
      <c r="BB1627" s="19" t="e">
        <f>VLOOKUP(AG1627,Cías!$A$1:$E$10000,3,0)</f>
        <v>#N/A</v>
      </c>
      <c r="BC1627" s="19"/>
      <c r="BD1627" s="19"/>
      <c r="BE1627" s="19"/>
      <c r="BF1627" s="19"/>
      <c r="BG1627" s="19"/>
      <c r="BH1627" s="19"/>
      <c r="BI1627" s="19"/>
      <c r="BJ1627" s="19"/>
    </row>
    <row r="1628" spans="1:62" ht="15" x14ac:dyDescent="0.2">
      <c r="A1628" s="19" t="s">
        <v>14740</v>
      </c>
      <c r="B1628" s="19" t="s">
        <v>1479</v>
      </c>
      <c r="C1628" s="43">
        <v>44660</v>
      </c>
      <c r="D1628" s="44">
        <v>0.53680555555555998</v>
      </c>
      <c r="E1628" s="19" t="s">
        <v>14741</v>
      </c>
      <c r="F1628" s="19" t="s">
        <v>14742</v>
      </c>
      <c r="G1628" s="19" t="s">
        <v>14743</v>
      </c>
      <c r="H1628" s="45">
        <v>3927.6</v>
      </c>
      <c r="I1628" s="45">
        <v>4403.6499999999996</v>
      </c>
      <c r="J1628" s="19" t="s">
        <v>1560</v>
      </c>
      <c r="K1628" s="19" t="s">
        <v>11721</v>
      </c>
      <c r="L1628" s="19" t="s">
        <v>14744</v>
      </c>
      <c r="M1628" s="19" t="s">
        <v>14745</v>
      </c>
      <c r="N1628" s="19" t="s">
        <v>14740</v>
      </c>
      <c r="O1628" s="19" t="s">
        <v>1486</v>
      </c>
      <c r="P1628" s="19" t="s">
        <v>1487</v>
      </c>
      <c r="Q1628" s="46">
        <v>32.729999999999997</v>
      </c>
      <c r="R1628" s="19" t="s">
        <v>1488</v>
      </c>
      <c r="S1628" s="19" t="s">
        <v>8781</v>
      </c>
      <c r="T1628" s="19" t="s">
        <v>8782</v>
      </c>
      <c r="U1628" s="19" t="s">
        <v>8783</v>
      </c>
      <c r="V1628" s="19" t="s">
        <v>8784</v>
      </c>
      <c r="W1628" s="19" t="s">
        <v>415</v>
      </c>
      <c r="X1628" s="19" t="s">
        <v>8785</v>
      </c>
      <c r="Y1628" s="19" t="s">
        <v>8786</v>
      </c>
      <c r="Z1628" s="19" t="s">
        <v>8787</v>
      </c>
      <c r="AA1628" s="46">
        <v>127</v>
      </c>
      <c r="AB1628" s="19" t="s">
        <v>473</v>
      </c>
      <c r="AC1628" s="19" t="s">
        <v>96</v>
      </c>
      <c r="AD1628" s="19" t="s">
        <v>5714</v>
      </c>
      <c r="AE1628" s="19" t="s">
        <v>5715</v>
      </c>
      <c r="AF1628" s="19" t="s">
        <v>1497</v>
      </c>
      <c r="AG1628" s="19" t="s">
        <v>5716</v>
      </c>
      <c r="AH1628" s="19" t="s">
        <v>1499</v>
      </c>
      <c r="AI1628" s="19" t="s">
        <v>1500</v>
      </c>
      <c r="AJ1628" s="45">
        <v>0</v>
      </c>
      <c r="AK1628" s="45">
        <v>0</v>
      </c>
      <c r="AL1628" s="19" t="s">
        <v>1501</v>
      </c>
      <c r="AM1628" s="46">
        <v>51730</v>
      </c>
      <c r="AN1628" s="46">
        <v>32730</v>
      </c>
      <c r="AO1628" s="46">
        <v>19000</v>
      </c>
      <c r="AP1628" s="45">
        <v>367.89</v>
      </c>
      <c r="AQ1628" s="45"/>
      <c r="AR1628" s="45" t="str">
        <f>IFERROR(VLOOKUP(AB1628,'Pedidos marco'!$A$1:$D$10000,4,0)," ")</f>
        <v xml:space="preserve"> </v>
      </c>
      <c r="AS1628" s="45">
        <f t="shared" si="175"/>
        <v>9</v>
      </c>
      <c r="AT1628" s="45" t="str">
        <f t="shared" si="176"/>
        <v>09</v>
      </c>
      <c r="AU1628" s="47">
        <v>32.729999999999997</v>
      </c>
      <c r="AV1628" s="19" t="str">
        <f t="shared" si="177"/>
        <v>04 April</v>
      </c>
      <c r="AW1628" s="19">
        <f t="shared" si="178"/>
        <v>11.240146654445464</v>
      </c>
      <c r="AX1628" s="19">
        <f t="shared" si="179"/>
        <v>11.240146654445464</v>
      </c>
      <c r="AY1628" s="19" t="e">
        <f>VLOOKUP(AG1628,Cías!$A$1:$E$10000,5,0)</f>
        <v>#N/A</v>
      </c>
      <c r="AZ1628" s="19" t="str">
        <f t="shared" si="180"/>
        <v>1013227</v>
      </c>
      <c r="BA1628" s="19" t="str">
        <f t="shared" si="181"/>
        <v>COMPAÑIA DE TRANSPORTE PESADO</v>
      </c>
      <c r="BB1628" s="19" t="e">
        <f>VLOOKUP(AG1628,Cías!$A$1:$E$10000,3,0)</f>
        <v>#N/A</v>
      </c>
      <c r="BC1628" s="19"/>
      <c r="BD1628" s="19"/>
      <c r="BE1628" s="19"/>
      <c r="BF1628" s="19"/>
      <c r="BG1628" s="19"/>
      <c r="BH1628" s="19"/>
      <c r="BI1628" s="19"/>
      <c r="BJ1628" s="19"/>
    </row>
    <row r="1629" spans="1:62" ht="15" x14ac:dyDescent="0.2">
      <c r="A1629" s="19" t="s">
        <v>14746</v>
      </c>
      <c r="B1629" s="19" t="s">
        <v>1479</v>
      </c>
      <c r="C1629" s="43">
        <v>44660</v>
      </c>
      <c r="D1629" s="44">
        <v>0.53888888888888997</v>
      </c>
      <c r="E1629" s="19" t="s">
        <v>14747</v>
      </c>
      <c r="F1629" s="19" t="s">
        <v>14748</v>
      </c>
      <c r="G1629" s="19" t="s">
        <v>14749</v>
      </c>
      <c r="H1629" s="45">
        <v>1048</v>
      </c>
      <c r="I1629" s="45">
        <v>1175.02</v>
      </c>
      <c r="J1629" s="19" t="s">
        <v>1560</v>
      </c>
      <c r="K1629" s="19" t="s">
        <v>14750</v>
      </c>
      <c r="L1629" s="19" t="s">
        <v>14751</v>
      </c>
      <c r="M1629" s="19" t="s">
        <v>14752</v>
      </c>
      <c r="N1629" s="19" t="s">
        <v>14746</v>
      </c>
      <c r="O1629" s="19" t="s">
        <v>1641</v>
      </c>
      <c r="P1629" s="19" t="s">
        <v>1642</v>
      </c>
      <c r="Q1629" s="46">
        <v>160</v>
      </c>
      <c r="R1629" s="19" t="s">
        <v>1544</v>
      </c>
      <c r="S1629" s="19" t="s">
        <v>5941</v>
      </c>
      <c r="T1629" s="19" t="s">
        <v>5942</v>
      </c>
      <c r="U1629" s="19" t="s">
        <v>5943</v>
      </c>
      <c r="V1629" s="19" t="s">
        <v>5944</v>
      </c>
      <c r="W1629" s="19" t="s">
        <v>4073</v>
      </c>
      <c r="X1629" s="19" t="s">
        <v>5945</v>
      </c>
      <c r="Y1629" s="19" t="s">
        <v>4075</v>
      </c>
      <c r="Z1629" s="19" t="s">
        <v>4076</v>
      </c>
      <c r="AA1629" s="46">
        <v>468</v>
      </c>
      <c r="AB1629" s="19" t="s">
        <v>571</v>
      </c>
      <c r="AC1629" s="19" t="s">
        <v>295</v>
      </c>
      <c r="AD1629" s="19" t="s">
        <v>3622</v>
      </c>
      <c r="AE1629" s="19" t="s">
        <v>3623</v>
      </c>
      <c r="AF1629" s="19" t="s">
        <v>1554</v>
      </c>
      <c r="AG1629" s="19" t="s">
        <v>3624</v>
      </c>
      <c r="AH1629" s="19" t="s">
        <v>1499</v>
      </c>
      <c r="AI1629" s="19" t="s">
        <v>1500</v>
      </c>
      <c r="AJ1629" s="45">
        <v>0</v>
      </c>
      <c r="AK1629" s="45">
        <v>0</v>
      </c>
      <c r="AL1629" s="19" t="s">
        <v>1501</v>
      </c>
      <c r="AM1629" s="46">
        <v>12444.444</v>
      </c>
      <c r="AN1629" s="46">
        <v>8004.4440000000004</v>
      </c>
      <c r="AO1629" s="46">
        <v>4440</v>
      </c>
      <c r="AP1629" s="45">
        <v>184</v>
      </c>
      <c r="AQ1629" s="45"/>
      <c r="AR1629" s="45" t="str">
        <f>IFERROR(VLOOKUP(AB1629,'Pedidos marco'!$A$1:$D$10000,4,0)," ")</f>
        <v xml:space="preserve"> </v>
      </c>
      <c r="AS1629" s="45">
        <f t="shared" si="175"/>
        <v>9</v>
      </c>
      <c r="AT1629" s="45" t="str">
        <f t="shared" si="176"/>
        <v>09</v>
      </c>
      <c r="AU1629" s="47">
        <v>8</v>
      </c>
      <c r="AV1629" s="19" t="str">
        <f t="shared" si="177"/>
        <v>04 April</v>
      </c>
      <c r="AW1629" s="19">
        <f t="shared" si="178"/>
        <v>1.1499999999999999</v>
      </c>
      <c r="AX1629" s="19">
        <f t="shared" si="179"/>
        <v>23</v>
      </c>
      <c r="AY1629" s="19" t="e">
        <f>VLOOKUP(AG1629,Cías!$A$1:$E$10000,5,0)</f>
        <v>#N/A</v>
      </c>
      <c r="AZ1629" s="19" t="str">
        <f t="shared" si="180"/>
        <v>1014100</v>
      </c>
      <c r="BA1629" s="19" t="str">
        <f t="shared" si="181"/>
        <v>SIGUENZA PARRA FROILAN ALEJANDRO</v>
      </c>
      <c r="BB1629" s="19" t="e">
        <f>VLOOKUP(AG1629,Cías!$A$1:$E$10000,3,0)</f>
        <v>#N/A</v>
      </c>
      <c r="BC1629" s="19"/>
      <c r="BD1629" s="19"/>
      <c r="BE1629" s="19"/>
      <c r="BF1629" s="19"/>
      <c r="BG1629" s="19"/>
      <c r="BH1629" s="19"/>
      <c r="BI1629" s="19"/>
      <c r="BJ1629" s="19"/>
    </row>
    <row r="1630" spans="1:62" ht="15" x14ac:dyDescent="0.2">
      <c r="A1630" s="19" t="s">
        <v>14746</v>
      </c>
      <c r="B1630" s="19" t="s">
        <v>1479</v>
      </c>
      <c r="C1630" s="43">
        <v>44660</v>
      </c>
      <c r="D1630" s="44">
        <v>0.53888888888888997</v>
      </c>
      <c r="E1630" s="19" t="s">
        <v>14753</v>
      </c>
      <c r="F1630" s="19" t="s">
        <v>14754</v>
      </c>
      <c r="G1630" s="19" t="s">
        <v>14755</v>
      </c>
      <c r="H1630" s="45">
        <v>1362</v>
      </c>
      <c r="I1630" s="45">
        <v>1527.08</v>
      </c>
      <c r="J1630" s="19" t="s">
        <v>1560</v>
      </c>
      <c r="K1630" s="19" t="s">
        <v>14750</v>
      </c>
      <c r="L1630" s="19" t="s">
        <v>14756</v>
      </c>
      <c r="M1630" s="19" t="s">
        <v>14757</v>
      </c>
      <c r="N1630" s="19" t="s">
        <v>14746</v>
      </c>
      <c r="O1630" s="19" t="s">
        <v>1603</v>
      </c>
      <c r="P1630" s="19" t="s">
        <v>1604</v>
      </c>
      <c r="Q1630" s="46">
        <v>200</v>
      </c>
      <c r="R1630" s="19" t="s">
        <v>1544</v>
      </c>
      <c r="S1630" s="19" t="s">
        <v>5941</v>
      </c>
      <c r="T1630" s="19" t="s">
        <v>5942</v>
      </c>
      <c r="U1630" s="19" t="s">
        <v>5943</v>
      </c>
      <c r="V1630" s="19" t="s">
        <v>5944</v>
      </c>
      <c r="W1630" s="19" t="s">
        <v>4073</v>
      </c>
      <c r="X1630" s="19" t="s">
        <v>5945</v>
      </c>
      <c r="Y1630" s="19" t="s">
        <v>4075</v>
      </c>
      <c r="Z1630" s="19" t="s">
        <v>4076</v>
      </c>
      <c r="AA1630" s="46">
        <v>468</v>
      </c>
      <c r="AB1630" s="19" t="s">
        <v>571</v>
      </c>
      <c r="AC1630" s="19" t="s">
        <v>295</v>
      </c>
      <c r="AD1630" s="19" t="s">
        <v>3622</v>
      </c>
      <c r="AE1630" s="19" t="s">
        <v>3623</v>
      </c>
      <c r="AF1630" s="19" t="s">
        <v>1554</v>
      </c>
      <c r="AG1630" s="19" t="s">
        <v>3624</v>
      </c>
      <c r="AH1630" s="19" t="s">
        <v>1499</v>
      </c>
      <c r="AI1630" s="19" t="s">
        <v>1500</v>
      </c>
      <c r="AJ1630" s="45">
        <v>0</v>
      </c>
      <c r="AK1630" s="45">
        <v>0</v>
      </c>
      <c r="AL1630" s="19" t="s">
        <v>1501</v>
      </c>
      <c r="AM1630" s="46">
        <v>14445.556</v>
      </c>
      <c r="AN1630" s="46">
        <v>10005.556</v>
      </c>
      <c r="AO1630" s="46">
        <v>4440</v>
      </c>
      <c r="AP1630" s="45">
        <v>230</v>
      </c>
      <c r="AQ1630" s="45"/>
      <c r="AR1630" s="45" t="str">
        <f>IFERROR(VLOOKUP(AB1630,'Pedidos marco'!$A$1:$D$10000,4,0)," ")</f>
        <v xml:space="preserve"> </v>
      </c>
      <c r="AS1630" s="45">
        <f t="shared" si="175"/>
        <v>9</v>
      </c>
      <c r="AT1630" s="45" t="str">
        <f t="shared" si="176"/>
        <v>09</v>
      </c>
      <c r="AU1630" s="47">
        <v>10</v>
      </c>
      <c r="AV1630" s="19" t="str">
        <f t="shared" si="177"/>
        <v>04 April</v>
      </c>
      <c r="AW1630" s="19">
        <f t="shared" si="178"/>
        <v>1.1499999999999999</v>
      </c>
      <c r="AX1630" s="19">
        <f t="shared" si="179"/>
        <v>23</v>
      </c>
      <c r="AY1630" s="19" t="e">
        <f>VLOOKUP(AG1630,Cías!$A$1:$E$10000,5,0)</f>
        <v>#N/A</v>
      </c>
      <c r="AZ1630" s="19" t="str">
        <f t="shared" si="180"/>
        <v>1014100</v>
      </c>
      <c r="BA1630" s="19" t="str">
        <f t="shared" si="181"/>
        <v>SIGUENZA PARRA FROILAN ALEJANDRO</v>
      </c>
      <c r="BB1630" s="19" t="e">
        <f>VLOOKUP(AG1630,Cías!$A$1:$E$10000,3,0)</f>
        <v>#N/A</v>
      </c>
      <c r="BC1630" s="19"/>
      <c r="BD1630" s="19"/>
      <c r="BE1630" s="19"/>
      <c r="BF1630" s="19"/>
      <c r="BG1630" s="19"/>
      <c r="BH1630" s="19"/>
      <c r="BI1630" s="19"/>
      <c r="BJ1630" s="19"/>
    </row>
    <row r="1631" spans="1:62" ht="15" x14ac:dyDescent="0.2">
      <c r="A1631" s="19" t="s">
        <v>14758</v>
      </c>
      <c r="B1631" s="19" t="s">
        <v>1479</v>
      </c>
      <c r="C1631" s="43">
        <v>44660</v>
      </c>
      <c r="D1631" s="44">
        <v>0.54027777777777997</v>
      </c>
      <c r="E1631" s="19" t="s">
        <v>14759</v>
      </c>
      <c r="F1631" s="19" t="s">
        <v>14760</v>
      </c>
      <c r="G1631" s="19" t="s">
        <v>14761</v>
      </c>
      <c r="H1631" s="45">
        <v>3460.85</v>
      </c>
      <c r="I1631" s="45">
        <v>3880.33</v>
      </c>
      <c r="J1631" s="19" t="s">
        <v>1560</v>
      </c>
      <c r="K1631" s="19" t="s">
        <v>2104</v>
      </c>
      <c r="L1631" s="19" t="s">
        <v>14762</v>
      </c>
      <c r="M1631" s="19" t="s">
        <v>14763</v>
      </c>
      <c r="N1631" s="19" t="s">
        <v>14758</v>
      </c>
      <c r="O1631" s="19" t="s">
        <v>1486</v>
      </c>
      <c r="P1631" s="19" t="s">
        <v>1487</v>
      </c>
      <c r="Q1631" s="46">
        <v>29.74</v>
      </c>
      <c r="R1631" s="19" t="s">
        <v>1488</v>
      </c>
      <c r="S1631" s="19" t="s">
        <v>1564</v>
      </c>
      <c r="T1631" s="19" t="s">
        <v>416</v>
      </c>
      <c r="U1631" s="19" t="s">
        <v>2107</v>
      </c>
      <c r="V1631" s="19" t="s">
        <v>2108</v>
      </c>
      <c r="W1631" s="19" t="s">
        <v>415</v>
      </c>
      <c r="X1631" s="19" t="s">
        <v>2109</v>
      </c>
      <c r="Y1631" s="19" t="s">
        <v>2031</v>
      </c>
      <c r="Z1631" s="19" t="s">
        <v>2032</v>
      </c>
      <c r="AA1631" s="46">
        <v>94.6</v>
      </c>
      <c r="AB1631" s="19" t="s">
        <v>1571</v>
      </c>
      <c r="AC1631" s="19" t="s">
        <v>416</v>
      </c>
      <c r="AD1631" s="19" t="s">
        <v>1572</v>
      </c>
      <c r="AE1631" s="19" t="s">
        <v>1573</v>
      </c>
      <c r="AF1631" s="19" t="s">
        <v>1497</v>
      </c>
      <c r="AG1631" s="19" t="s">
        <v>1574</v>
      </c>
      <c r="AH1631" s="19" t="s">
        <v>1499</v>
      </c>
      <c r="AI1631" s="19" t="s">
        <v>1500</v>
      </c>
      <c r="AJ1631" s="45">
        <v>0</v>
      </c>
      <c r="AK1631" s="45">
        <v>0</v>
      </c>
      <c r="AL1631" s="19" t="s">
        <v>1517</v>
      </c>
      <c r="AM1631" s="46">
        <v>49390</v>
      </c>
      <c r="AN1631" s="46">
        <v>29740</v>
      </c>
      <c r="AO1631" s="46">
        <v>19650</v>
      </c>
      <c r="AP1631" s="45">
        <v>0</v>
      </c>
      <c r="AQ1631" s="45"/>
      <c r="AR1631" s="45" t="str">
        <f>IFERROR(VLOOKUP(AB1631,'Pedidos marco'!$A$1:$D$10000,4,0)," ")</f>
        <v xml:space="preserve"> </v>
      </c>
      <c r="AS1631" s="45">
        <f t="shared" si="175"/>
        <v>9</v>
      </c>
      <c r="AT1631" s="45" t="str">
        <f t="shared" si="176"/>
        <v>09</v>
      </c>
      <c r="AU1631" s="47">
        <v>29.74</v>
      </c>
      <c r="AV1631" s="19" t="str">
        <f t="shared" si="177"/>
        <v>04 April</v>
      </c>
      <c r="AW1631" s="19">
        <f t="shared" si="178"/>
        <v>0</v>
      </c>
      <c r="AX1631" s="19">
        <f t="shared" si="179"/>
        <v>0</v>
      </c>
      <c r="AY1631" s="19" t="e">
        <f>VLOOKUP(AG1631,Cías!$A$1:$E$10000,5,0)</f>
        <v>#N/A</v>
      </c>
      <c r="AZ1631" s="19" t="str">
        <f t="shared" si="180"/>
        <v>1014407</v>
      </c>
      <c r="BA1631" s="19" t="str">
        <f t="shared" si="181"/>
        <v>HORMIANDES</v>
      </c>
      <c r="BB1631" s="19" t="e">
        <f>VLOOKUP(AG1631,Cías!$A$1:$E$10000,3,0)</f>
        <v>#N/A</v>
      </c>
      <c r="BC1631" s="19"/>
      <c r="BD1631" s="19"/>
      <c r="BE1631" s="19"/>
      <c r="BF1631" s="19"/>
      <c r="BG1631" s="19"/>
      <c r="BH1631" s="19"/>
      <c r="BI1631" s="19"/>
      <c r="BJ1631" s="19"/>
    </row>
    <row r="1632" spans="1:62" ht="15" x14ac:dyDescent="0.2">
      <c r="A1632" s="19" t="s">
        <v>14764</v>
      </c>
      <c r="B1632" s="19" t="s">
        <v>1479</v>
      </c>
      <c r="C1632" s="43">
        <v>44660</v>
      </c>
      <c r="D1632" s="44">
        <v>0.54166666666666996</v>
      </c>
      <c r="E1632" s="19" t="s">
        <v>14765</v>
      </c>
      <c r="F1632" s="19" t="s">
        <v>14766</v>
      </c>
      <c r="G1632" s="19" t="s">
        <v>14767</v>
      </c>
      <c r="H1632" s="45">
        <v>4217.3999999999996</v>
      </c>
      <c r="I1632" s="45">
        <v>4728.58</v>
      </c>
      <c r="J1632" s="19" t="s">
        <v>1560</v>
      </c>
      <c r="K1632" s="19" t="s">
        <v>14768</v>
      </c>
      <c r="L1632" s="19" t="s">
        <v>14769</v>
      </c>
      <c r="M1632" s="19" t="s">
        <v>14770</v>
      </c>
      <c r="N1632" s="19" t="s">
        <v>14764</v>
      </c>
      <c r="O1632" s="19" t="s">
        <v>1641</v>
      </c>
      <c r="P1632" s="19" t="s">
        <v>1642</v>
      </c>
      <c r="Q1632" s="46">
        <v>660</v>
      </c>
      <c r="R1632" s="19" t="s">
        <v>1544</v>
      </c>
      <c r="S1632" s="19" t="s">
        <v>1736</v>
      </c>
      <c r="T1632" s="19" t="s">
        <v>1737</v>
      </c>
      <c r="U1632" s="19" t="s">
        <v>14771</v>
      </c>
      <c r="V1632" s="19" t="s">
        <v>14772</v>
      </c>
      <c r="W1632" s="19" t="s">
        <v>1781</v>
      </c>
      <c r="X1632" s="19" t="s">
        <v>14773</v>
      </c>
      <c r="Y1632" s="19" t="s">
        <v>1783</v>
      </c>
      <c r="Z1632" s="19" t="s">
        <v>1784</v>
      </c>
      <c r="AA1632" s="46">
        <v>233</v>
      </c>
      <c r="AB1632" s="19" t="s">
        <v>449</v>
      </c>
      <c r="AC1632" s="19" t="s">
        <v>45</v>
      </c>
      <c r="AD1632" s="19" t="s">
        <v>5562</v>
      </c>
      <c r="AE1632" s="19" t="s">
        <v>5563</v>
      </c>
      <c r="AF1632" s="19" t="s">
        <v>1592</v>
      </c>
      <c r="AG1632" s="19" t="s">
        <v>5564</v>
      </c>
      <c r="AH1632" s="19" t="s">
        <v>1499</v>
      </c>
      <c r="AI1632" s="19" t="s">
        <v>1500</v>
      </c>
      <c r="AJ1632" s="45">
        <v>0</v>
      </c>
      <c r="AK1632" s="45">
        <v>0</v>
      </c>
      <c r="AL1632" s="19" t="s">
        <v>1501</v>
      </c>
      <c r="AM1632" s="46">
        <v>50050</v>
      </c>
      <c r="AN1632" s="46">
        <v>33060</v>
      </c>
      <c r="AO1632" s="46">
        <v>16990</v>
      </c>
      <c r="AP1632" s="45">
        <v>508.2</v>
      </c>
      <c r="AQ1632" s="45"/>
      <c r="AR1632" s="45" t="str">
        <f>IFERROR(VLOOKUP(AB1632,'Pedidos marco'!$A$1:$D$10000,4,0)," ")</f>
        <v xml:space="preserve"> </v>
      </c>
      <c r="AS1632" s="45">
        <f t="shared" si="175"/>
        <v>9</v>
      </c>
      <c r="AT1632" s="45" t="str">
        <f t="shared" si="176"/>
        <v>09</v>
      </c>
      <c r="AU1632" s="47">
        <v>33</v>
      </c>
      <c r="AV1632" s="19" t="str">
        <f t="shared" si="177"/>
        <v>04 April</v>
      </c>
      <c r="AW1632" s="19">
        <f t="shared" si="178"/>
        <v>0.77</v>
      </c>
      <c r="AX1632" s="19">
        <f t="shared" si="179"/>
        <v>15.4</v>
      </c>
      <c r="AY1632" s="19" t="e">
        <f>VLOOKUP(AG1632,Cías!$A$1:$E$10000,5,0)</f>
        <v>#N/A</v>
      </c>
      <c r="AZ1632" s="19" t="str">
        <f t="shared" si="180"/>
        <v>1013915</v>
      </c>
      <c r="BA1632" s="19" t="str">
        <f t="shared" si="181"/>
        <v>BEDON ALMEIDA EDWIN FABIÁN</v>
      </c>
      <c r="BB1632" s="19" t="e">
        <f>VLOOKUP(AG1632,Cías!$A$1:$E$10000,3,0)</f>
        <v>#N/A</v>
      </c>
      <c r="BC1632" s="19"/>
      <c r="BD1632" s="19"/>
      <c r="BE1632" s="19"/>
      <c r="BF1632" s="19"/>
      <c r="BG1632" s="19"/>
      <c r="BH1632" s="19"/>
      <c r="BI1632" s="19"/>
      <c r="BJ1632" s="19"/>
    </row>
    <row r="1633" spans="1:62" ht="15" x14ac:dyDescent="0.2">
      <c r="A1633" s="19" t="s">
        <v>14774</v>
      </c>
      <c r="B1633" s="19" t="s">
        <v>1479</v>
      </c>
      <c r="C1633" s="43">
        <v>44660</v>
      </c>
      <c r="D1633" s="44">
        <v>0.54583333333332995</v>
      </c>
      <c r="E1633" s="19" t="s">
        <v>14775</v>
      </c>
      <c r="F1633" s="19" t="s">
        <v>14776</v>
      </c>
      <c r="G1633" s="19" t="s">
        <v>14777</v>
      </c>
      <c r="H1633" s="45">
        <v>3076.8</v>
      </c>
      <c r="I1633" s="45">
        <v>3449.73</v>
      </c>
      <c r="J1633" s="19" t="s">
        <v>1560</v>
      </c>
      <c r="K1633" s="19" t="s">
        <v>14778</v>
      </c>
      <c r="L1633" s="19" t="s">
        <v>14779</v>
      </c>
      <c r="M1633" s="19" t="s">
        <v>14780</v>
      </c>
      <c r="N1633" s="19" t="s">
        <v>14774</v>
      </c>
      <c r="O1633" s="19" t="s">
        <v>1641</v>
      </c>
      <c r="P1633" s="19" t="s">
        <v>1642</v>
      </c>
      <c r="Q1633" s="46">
        <v>480</v>
      </c>
      <c r="R1633" s="19" t="s">
        <v>1544</v>
      </c>
      <c r="S1633" s="19" t="s">
        <v>2072</v>
      </c>
      <c r="T1633" s="19" t="s">
        <v>2073</v>
      </c>
      <c r="U1633" s="19" t="s">
        <v>8057</v>
      </c>
      <c r="V1633" s="19" t="s">
        <v>8058</v>
      </c>
      <c r="W1633" s="19" t="s">
        <v>2174</v>
      </c>
      <c r="X1633" s="19" t="s">
        <v>8059</v>
      </c>
      <c r="Y1633" s="19" t="s">
        <v>2176</v>
      </c>
      <c r="Z1633" s="19" t="s">
        <v>2177</v>
      </c>
      <c r="AA1633" s="46">
        <v>328</v>
      </c>
      <c r="AB1633" s="19" t="s">
        <v>587</v>
      </c>
      <c r="AC1633" s="19" t="s">
        <v>331</v>
      </c>
      <c r="AD1633" s="19" t="s">
        <v>4957</v>
      </c>
      <c r="AE1633" s="19" t="s">
        <v>4958</v>
      </c>
      <c r="AF1633" s="19" t="s">
        <v>1719</v>
      </c>
      <c r="AG1633" s="19" t="s">
        <v>4959</v>
      </c>
      <c r="AH1633" s="19" t="s">
        <v>1594</v>
      </c>
      <c r="AI1633" s="19" t="s">
        <v>1595</v>
      </c>
      <c r="AJ1633" s="45">
        <v>0.05</v>
      </c>
      <c r="AK1633" s="45">
        <v>24</v>
      </c>
      <c r="AL1633" s="19" t="s">
        <v>1501</v>
      </c>
      <c r="AM1633" s="46">
        <v>38530</v>
      </c>
      <c r="AN1633" s="46">
        <v>24040</v>
      </c>
      <c r="AO1633" s="46">
        <v>14490</v>
      </c>
      <c r="AP1633" s="45">
        <v>494.4</v>
      </c>
      <c r="AQ1633" s="45"/>
      <c r="AR1633" s="45" t="str">
        <f>IFERROR(VLOOKUP(AB1633,'Pedidos marco'!$A$1:$D$10000,4,0)," ")</f>
        <v xml:space="preserve"> </v>
      </c>
      <c r="AS1633" s="45">
        <f t="shared" si="175"/>
        <v>9</v>
      </c>
      <c r="AT1633" s="45" t="str">
        <f t="shared" si="176"/>
        <v>09</v>
      </c>
      <c r="AU1633" s="47">
        <v>24</v>
      </c>
      <c r="AV1633" s="19" t="str">
        <f t="shared" si="177"/>
        <v>04 April</v>
      </c>
      <c r="AW1633" s="19">
        <f t="shared" si="178"/>
        <v>1.03</v>
      </c>
      <c r="AX1633" s="19">
        <f t="shared" si="179"/>
        <v>20.599999999999998</v>
      </c>
      <c r="AY1633" s="19" t="e">
        <f>VLOOKUP(AG1633,Cías!$A$1:$E$10000,5,0)</f>
        <v>#N/A</v>
      </c>
      <c r="AZ1633" s="19" t="str">
        <f t="shared" si="180"/>
        <v>1021893</v>
      </c>
      <c r="BA1633" s="19" t="str">
        <f t="shared" si="181"/>
        <v>VELASTEGUI ROMO LENIN ALEXANDER</v>
      </c>
      <c r="BB1633" s="19" t="e">
        <f>VLOOKUP(AG1633,Cías!$A$1:$E$10000,3,0)</f>
        <v>#N/A</v>
      </c>
      <c r="BC1633" s="19"/>
      <c r="BD1633" s="19"/>
      <c r="BE1633" s="19"/>
      <c r="BF1633" s="19"/>
      <c r="BG1633" s="19"/>
      <c r="BH1633" s="19"/>
      <c r="BI1633" s="19"/>
      <c r="BJ1633" s="19"/>
    </row>
    <row r="1634" spans="1:62" ht="15" x14ac:dyDescent="0.2">
      <c r="A1634" s="19" t="s">
        <v>14781</v>
      </c>
      <c r="B1634" s="19" t="s">
        <v>1479</v>
      </c>
      <c r="C1634" s="43">
        <v>44660</v>
      </c>
      <c r="D1634" s="44">
        <v>0.54722222222221995</v>
      </c>
      <c r="E1634" s="19" t="s">
        <v>14782</v>
      </c>
      <c r="F1634" s="19" t="s">
        <v>14783</v>
      </c>
      <c r="G1634" s="19" t="s">
        <v>14784</v>
      </c>
      <c r="H1634" s="45">
        <v>4356.0600000000004</v>
      </c>
      <c r="I1634" s="45">
        <v>4884.05</v>
      </c>
      <c r="J1634" s="19" t="s">
        <v>1560</v>
      </c>
      <c r="K1634" s="19" t="s">
        <v>14785</v>
      </c>
      <c r="L1634" s="19" t="s">
        <v>14786</v>
      </c>
      <c r="M1634" s="19" t="s">
        <v>14787</v>
      </c>
      <c r="N1634" s="19" t="s">
        <v>14781</v>
      </c>
      <c r="O1634" s="19" t="s">
        <v>1603</v>
      </c>
      <c r="P1634" s="19" t="s">
        <v>1604</v>
      </c>
      <c r="Q1634" s="46">
        <v>640</v>
      </c>
      <c r="R1634" s="19" t="s">
        <v>1544</v>
      </c>
      <c r="S1634" s="19" t="s">
        <v>4546</v>
      </c>
      <c r="T1634" s="19" t="s">
        <v>4547</v>
      </c>
      <c r="U1634" s="19" t="s">
        <v>4548</v>
      </c>
      <c r="V1634" s="19" t="s">
        <v>4549</v>
      </c>
      <c r="W1634" s="19" t="s">
        <v>3636</v>
      </c>
      <c r="X1634" s="19" t="s">
        <v>4550</v>
      </c>
      <c r="Y1634" s="19" t="s">
        <v>3638</v>
      </c>
      <c r="Z1634" s="19" t="s">
        <v>3639</v>
      </c>
      <c r="AA1634" s="46">
        <v>347</v>
      </c>
      <c r="AB1634" s="19" t="s">
        <v>591</v>
      </c>
      <c r="AC1634" s="19" t="s">
        <v>339</v>
      </c>
      <c r="AD1634" s="19" t="s">
        <v>6796</v>
      </c>
      <c r="AE1634" s="19" t="s">
        <v>6797</v>
      </c>
      <c r="AF1634" s="19" t="s">
        <v>1592</v>
      </c>
      <c r="AG1634" s="19" t="s">
        <v>6798</v>
      </c>
      <c r="AH1634" s="19" t="s">
        <v>1594</v>
      </c>
      <c r="AI1634" s="19" t="s">
        <v>1595</v>
      </c>
      <c r="AJ1634" s="45">
        <v>0.05</v>
      </c>
      <c r="AK1634" s="45">
        <v>32</v>
      </c>
      <c r="AL1634" s="19" t="s">
        <v>1501</v>
      </c>
      <c r="AM1634" s="46">
        <v>50230</v>
      </c>
      <c r="AN1634" s="46">
        <v>32010</v>
      </c>
      <c r="AO1634" s="46">
        <v>18220</v>
      </c>
      <c r="AP1634" s="45">
        <v>608</v>
      </c>
      <c r="AQ1634" s="45"/>
      <c r="AR1634" s="45" t="str">
        <f>IFERROR(VLOOKUP(AB1634,'Pedidos marco'!$A$1:$D$10000,4,0)," ")</f>
        <v xml:space="preserve"> </v>
      </c>
      <c r="AS1634" s="45">
        <f t="shared" si="175"/>
        <v>9</v>
      </c>
      <c r="AT1634" s="45" t="str">
        <f t="shared" si="176"/>
        <v>09</v>
      </c>
      <c r="AU1634" s="47">
        <v>32</v>
      </c>
      <c r="AV1634" s="19" t="str">
        <f t="shared" si="177"/>
        <v>04 April</v>
      </c>
      <c r="AW1634" s="19">
        <f t="shared" si="178"/>
        <v>0.95</v>
      </c>
      <c r="AX1634" s="19">
        <f t="shared" si="179"/>
        <v>19</v>
      </c>
      <c r="AY1634" s="19" t="e">
        <f>VLOOKUP(AG1634,Cías!$A$1:$E$10000,5,0)</f>
        <v>#N/A</v>
      </c>
      <c r="AZ1634" s="19" t="str">
        <f t="shared" si="180"/>
        <v>1014018</v>
      </c>
      <c r="BA1634" s="19" t="str">
        <f t="shared" si="181"/>
        <v>VINUEZA PINTO EDISON CRISTOBAL</v>
      </c>
      <c r="BB1634" s="19" t="e">
        <f>VLOOKUP(AG1634,Cías!$A$1:$E$10000,3,0)</f>
        <v>#N/A</v>
      </c>
      <c r="BC1634" s="19"/>
      <c r="BD1634" s="19"/>
      <c r="BE1634" s="19"/>
      <c r="BF1634" s="19"/>
      <c r="BG1634" s="19"/>
      <c r="BH1634" s="19"/>
      <c r="BI1634" s="19"/>
      <c r="BJ1634" s="19"/>
    </row>
    <row r="1635" spans="1:62" ht="15" x14ac:dyDescent="0.2">
      <c r="A1635" s="19" t="s">
        <v>14788</v>
      </c>
      <c r="B1635" s="19" t="s">
        <v>1479</v>
      </c>
      <c r="C1635" s="43">
        <v>44660</v>
      </c>
      <c r="D1635" s="44">
        <v>0.55555555555556002</v>
      </c>
      <c r="E1635" s="19" t="s">
        <v>14789</v>
      </c>
      <c r="F1635" s="19" t="s">
        <v>14790</v>
      </c>
      <c r="G1635" s="19" t="s">
        <v>14791</v>
      </c>
      <c r="H1635" s="45">
        <v>4313.6000000000004</v>
      </c>
      <c r="I1635" s="45">
        <v>4836.43</v>
      </c>
      <c r="J1635" s="19" t="s">
        <v>1560</v>
      </c>
      <c r="K1635" s="19" t="s">
        <v>14792</v>
      </c>
      <c r="L1635" s="19" t="s">
        <v>14793</v>
      </c>
      <c r="M1635" s="19" t="s">
        <v>14794</v>
      </c>
      <c r="N1635" s="19" t="s">
        <v>14788</v>
      </c>
      <c r="O1635" s="19" t="s">
        <v>1641</v>
      </c>
      <c r="P1635" s="19" t="s">
        <v>1642</v>
      </c>
      <c r="Q1635" s="46">
        <v>640</v>
      </c>
      <c r="R1635" s="19" t="s">
        <v>1544</v>
      </c>
      <c r="S1635" s="19" t="s">
        <v>7490</v>
      </c>
      <c r="T1635" s="19" t="s">
        <v>7491</v>
      </c>
      <c r="U1635" s="19" t="s">
        <v>7492</v>
      </c>
      <c r="V1635" s="19" t="s">
        <v>7493</v>
      </c>
      <c r="W1635" s="19" t="s">
        <v>7494</v>
      </c>
      <c r="X1635" s="19" t="s">
        <v>7495</v>
      </c>
      <c r="Y1635" s="19" t="s">
        <v>7496</v>
      </c>
      <c r="Z1635" s="19" t="s">
        <v>7497</v>
      </c>
      <c r="AA1635" s="46">
        <v>461</v>
      </c>
      <c r="AB1635" s="19" t="s">
        <v>544</v>
      </c>
      <c r="AC1635" s="19" t="s">
        <v>240</v>
      </c>
      <c r="AD1635" s="19" t="s">
        <v>4656</v>
      </c>
      <c r="AE1635" s="19" t="s">
        <v>4657</v>
      </c>
      <c r="AF1635" s="19" t="s">
        <v>1592</v>
      </c>
      <c r="AG1635" s="19" t="s">
        <v>4658</v>
      </c>
      <c r="AH1635" s="19" t="s">
        <v>1594</v>
      </c>
      <c r="AI1635" s="19" t="s">
        <v>1595</v>
      </c>
      <c r="AJ1635" s="45">
        <v>0.05</v>
      </c>
      <c r="AK1635" s="45">
        <v>32</v>
      </c>
      <c r="AL1635" s="19" t="s">
        <v>1501</v>
      </c>
      <c r="AM1635" s="46">
        <v>50960</v>
      </c>
      <c r="AN1635" s="46">
        <v>32050</v>
      </c>
      <c r="AO1635" s="46">
        <v>18910</v>
      </c>
      <c r="AP1635" s="45">
        <v>921.6</v>
      </c>
      <c r="AQ1635" s="45"/>
      <c r="AR1635" s="45" t="str">
        <f>IFERROR(VLOOKUP(AB1635,'Pedidos marco'!$A$1:$D$10000,4,0)," ")</f>
        <v xml:space="preserve"> </v>
      </c>
      <c r="AS1635" s="45">
        <f t="shared" si="175"/>
        <v>9</v>
      </c>
      <c r="AT1635" s="45" t="str">
        <f t="shared" si="176"/>
        <v>09</v>
      </c>
      <c r="AU1635" s="47">
        <v>32</v>
      </c>
      <c r="AV1635" s="19" t="str">
        <f t="shared" si="177"/>
        <v>04 April</v>
      </c>
      <c r="AW1635" s="19">
        <f t="shared" si="178"/>
        <v>1.44</v>
      </c>
      <c r="AX1635" s="19">
        <f t="shared" si="179"/>
        <v>28.8</v>
      </c>
      <c r="AY1635" s="19" t="e">
        <f>VLOOKUP(AG1635,Cías!$A$1:$E$10000,5,0)</f>
        <v>#N/A</v>
      </c>
      <c r="AZ1635" s="19" t="str">
        <f t="shared" si="180"/>
        <v>1013148</v>
      </c>
      <c r="BA1635" s="19" t="str">
        <f t="shared" si="181"/>
        <v>PINDUISACA MACHADO BLANCA MARIA</v>
      </c>
      <c r="BB1635" s="19" t="e">
        <f>VLOOKUP(AG1635,Cías!$A$1:$E$10000,3,0)</f>
        <v>#N/A</v>
      </c>
      <c r="BC1635" s="19"/>
      <c r="BD1635" s="19"/>
      <c r="BE1635" s="19"/>
      <c r="BF1635" s="19"/>
      <c r="BG1635" s="19"/>
      <c r="BH1635" s="19"/>
      <c r="BI1635" s="19"/>
      <c r="BJ1635" s="19"/>
    </row>
    <row r="1636" spans="1:62" ht="15" x14ac:dyDescent="0.2">
      <c r="A1636" s="19" t="s">
        <v>14795</v>
      </c>
      <c r="B1636" s="19" t="s">
        <v>1479</v>
      </c>
      <c r="C1636" s="43">
        <v>44660</v>
      </c>
      <c r="D1636" s="44">
        <v>0.55763888888889002</v>
      </c>
      <c r="E1636" s="19" t="s">
        <v>14796</v>
      </c>
      <c r="F1636" s="19" t="s">
        <v>14797</v>
      </c>
      <c r="G1636" s="19" t="s">
        <v>14798</v>
      </c>
      <c r="H1636" s="45">
        <v>4440.18</v>
      </c>
      <c r="I1636" s="45">
        <v>4978.3599999999997</v>
      </c>
      <c r="J1636" s="19" t="s">
        <v>1560</v>
      </c>
      <c r="K1636" s="19" t="s">
        <v>14799</v>
      </c>
      <c r="L1636" s="19" t="s">
        <v>14800</v>
      </c>
      <c r="M1636" s="19" t="s">
        <v>14801</v>
      </c>
      <c r="N1636" s="19" t="s">
        <v>14795</v>
      </c>
      <c r="O1636" s="19" t="s">
        <v>2600</v>
      </c>
      <c r="P1636" s="19" t="s">
        <v>2601</v>
      </c>
      <c r="Q1636" s="46">
        <v>660</v>
      </c>
      <c r="R1636" s="19" t="s">
        <v>1544</v>
      </c>
      <c r="S1636" s="19" t="s">
        <v>1777</v>
      </c>
      <c r="T1636" s="19" t="s">
        <v>1778</v>
      </c>
      <c r="U1636" s="19" t="s">
        <v>3132</v>
      </c>
      <c r="V1636" s="19" t="s">
        <v>3133</v>
      </c>
      <c r="W1636" s="19" t="s">
        <v>2174</v>
      </c>
      <c r="X1636" s="19" t="s">
        <v>3134</v>
      </c>
      <c r="Y1636" s="19" t="s">
        <v>2176</v>
      </c>
      <c r="Z1636" s="19" t="s">
        <v>2177</v>
      </c>
      <c r="AA1636" s="46">
        <v>328</v>
      </c>
      <c r="AB1636" s="19" t="s">
        <v>514</v>
      </c>
      <c r="AC1636" s="19" t="s">
        <v>181</v>
      </c>
      <c r="AD1636" s="19" t="s">
        <v>3800</v>
      </c>
      <c r="AE1636" s="19" t="s">
        <v>3801</v>
      </c>
      <c r="AF1636" s="19" t="s">
        <v>1592</v>
      </c>
      <c r="AG1636" s="19" t="s">
        <v>3802</v>
      </c>
      <c r="AH1636" s="19" t="s">
        <v>1499</v>
      </c>
      <c r="AI1636" s="19" t="s">
        <v>1500</v>
      </c>
      <c r="AJ1636" s="45">
        <v>0</v>
      </c>
      <c r="AK1636" s="45">
        <v>0</v>
      </c>
      <c r="AL1636" s="19" t="s">
        <v>1501</v>
      </c>
      <c r="AM1636" s="46">
        <v>50620</v>
      </c>
      <c r="AN1636" s="46">
        <v>33100</v>
      </c>
      <c r="AO1636" s="46">
        <v>17520</v>
      </c>
      <c r="AP1636" s="45">
        <v>679.8</v>
      </c>
      <c r="AQ1636" s="45"/>
      <c r="AR1636" s="45" t="str">
        <f>IFERROR(VLOOKUP(AB1636,'Pedidos marco'!$A$1:$D$10000,4,0)," ")</f>
        <v xml:space="preserve"> </v>
      </c>
      <c r="AS1636" s="45">
        <f t="shared" si="175"/>
        <v>9</v>
      </c>
      <c r="AT1636" s="45" t="str">
        <f t="shared" si="176"/>
        <v>09</v>
      </c>
      <c r="AU1636" s="47">
        <v>33</v>
      </c>
      <c r="AV1636" s="19" t="str">
        <f t="shared" si="177"/>
        <v>04 April</v>
      </c>
      <c r="AW1636" s="19">
        <f t="shared" si="178"/>
        <v>1.03</v>
      </c>
      <c r="AX1636" s="19">
        <f t="shared" si="179"/>
        <v>20.599999999999998</v>
      </c>
      <c r="AY1636" s="19" t="e">
        <f>VLOOKUP(AG1636,Cías!$A$1:$E$10000,5,0)</f>
        <v>#N/A</v>
      </c>
      <c r="AZ1636" s="19" t="str">
        <f t="shared" si="180"/>
        <v>1013858</v>
      </c>
      <c r="BA1636" s="19" t="str">
        <f t="shared" si="181"/>
        <v>LARA VILLEGAS MARIANA DE JESUS</v>
      </c>
      <c r="BB1636" s="19" t="e">
        <f>VLOOKUP(AG1636,Cías!$A$1:$E$10000,3,0)</f>
        <v>#N/A</v>
      </c>
      <c r="BC1636" s="19"/>
      <c r="BD1636" s="19"/>
      <c r="BE1636" s="19"/>
      <c r="BF1636" s="19"/>
      <c r="BG1636" s="19"/>
      <c r="BH1636" s="19"/>
      <c r="BI1636" s="19"/>
      <c r="BJ1636" s="19"/>
    </row>
    <row r="1637" spans="1:62" ht="15" x14ac:dyDescent="0.2">
      <c r="A1637" s="19" t="s">
        <v>14802</v>
      </c>
      <c r="B1637" s="19" t="s">
        <v>1479</v>
      </c>
      <c r="C1637" s="43">
        <v>44660</v>
      </c>
      <c r="D1637" s="44">
        <v>0.55833333333333002</v>
      </c>
      <c r="E1637" s="19" t="s">
        <v>14803</v>
      </c>
      <c r="F1637" s="19" t="s">
        <v>14804</v>
      </c>
      <c r="G1637" s="19" t="s">
        <v>14805</v>
      </c>
      <c r="H1637" s="45">
        <v>3936</v>
      </c>
      <c r="I1637" s="45">
        <v>4413.07</v>
      </c>
      <c r="J1637" s="19" t="s">
        <v>1560</v>
      </c>
      <c r="K1637" s="19" t="s">
        <v>14806</v>
      </c>
      <c r="L1637" s="19" t="s">
        <v>14807</v>
      </c>
      <c r="M1637" s="19" t="s">
        <v>14808</v>
      </c>
      <c r="N1637" s="19" t="s">
        <v>14802</v>
      </c>
      <c r="O1637" s="19" t="s">
        <v>369</v>
      </c>
      <c r="P1637" s="19" t="s">
        <v>370</v>
      </c>
      <c r="Q1637" s="46">
        <v>640</v>
      </c>
      <c r="R1637" s="19" t="s">
        <v>1544</v>
      </c>
      <c r="S1637" s="19" t="s">
        <v>14096</v>
      </c>
      <c r="T1637" s="19" t="s">
        <v>14097</v>
      </c>
      <c r="U1637" s="19" t="s">
        <v>14098</v>
      </c>
      <c r="V1637" s="19" t="s">
        <v>14099</v>
      </c>
      <c r="W1637" s="19" t="s">
        <v>6127</v>
      </c>
      <c r="X1637" s="19" t="s">
        <v>14100</v>
      </c>
      <c r="Y1637" s="19" t="s">
        <v>6129</v>
      </c>
      <c r="Z1637" s="19" t="s">
        <v>6130</v>
      </c>
      <c r="AA1637" s="46">
        <v>303</v>
      </c>
      <c r="AB1637" s="19" t="s">
        <v>530</v>
      </c>
      <c r="AC1637" s="19" t="s">
        <v>212</v>
      </c>
      <c r="AD1637" s="19" t="s">
        <v>5148</v>
      </c>
      <c r="AE1637" s="19" t="s">
        <v>5149</v>
      </c>
      <c r="AF1637" s="19" t="s">
        <v>1592</v>
      </c>
      <c r="AG1637" s="19" t="s">
        <v>5150</v>
      </c>
      <c r="AH1637" s="19" t="s">
        <v>1594</v>
      </c>
      <c r="AI1637" s="19" t="s">
        <v>1595</v>
      </c>
      <c r="AJ1637" s="45">
        <v>0.05</v>
      </c>
      <c r="AK1637" s="45">
        <v>32</v>
      </c>
      <c r="AL1637" s="19" t="s">
        <v>1501</v>
      </c>
      <c r="AM1637" s="46">
        <v>50390</v>
      </c>
      <c r="AN1637" s="46">
        <v>32070</v>
      </c>
      <c r="AO1637" s="46">
        <v>18320</v>
      </c>
      <c r="AP1637" s="45">
        <v>710.4</v>
      </c>
      <c r="AQ1637" s="45"/>
      <c r="AR1637" s="45" t="str">
        <f>IFERROR(VLOOKUP(AB1637,'Pedidos marco'!$A$1:$D$10000,4,0)," ")</f>
        <v xml:space="preserve"> </v>
      </c>
      <c r="AS1637" s="45">
        <f t="shared" si="175"/>
        <v>9</v>
      </c>
      <c r="AT1637" s="45" t="str">
        <f t="shared" si="176"/>
        <v>09</v>
      </c>
      <c r="AU1637" s="47">
        <v>32</v>
      </c>
      <c r="AV1637" s="19" t="str">
        <f t="shared" si="177"/>
        <v>04 April</v>
      </c>
      <c r="AW1637" s="19">
        <f t="shared" si="178"/>
        <v>1.1099999999999999</v>
      </c>
      <c r="AX1637" s="19">
        <f t="shared" si="179"/>
        <v>22.2</v>
      </c>
      <c r="AY1637" s="19" t="e">
        <f>VLOOKUP(AG1637,Cías!$A$1:$E$10000,5,0)</f>
        <v>#N/A</v>
      </c>
      <c r="AZ1637" s="19" t="str">
        <f t="shared" si="180"/>
        <v>1013871</v>
      </c>
      <c r="BA1637" s="19" t="str">
        <f t="shared" si="181"/>
        <v>MORAN PERUGACHI ALONSO</v>
      </c>
      <c r="BB1637" s="19" t="e">
        <f>VLOOKUP(AG1637,Cías!$A$1:$E$10000,3,0)</f>
        <v>#N/A</v>
      </c>
      <c r="BC1637" s="19"/>
      <c r="BD1637" s="19"/>
      <c r="BE1637" s="19"/>
      <c r="BF1637" s="19"/>
      <c r="BG1637" s="19"/>
      <c r="BH1637" s="19"/>
      <c r="BI1637" s="19"/>
      <c r="BJ1637" s="19"/>
    </row>
    <row r="1638" spans="1:62" ht="15" x14ac:dyDescent="0.2">
      <c r="A1638" s="19" t="s">
        <v>14809</v>
      </c>
      <c r="B1638" s="19" t="s">
        <v>1479</v>
      </c>
      <c r="C1638" s="43">
        <v>44660</v>
      </c>
      <c r="D1638" s="44">
        <v>0.56388888888888999</v>
      </c>
      <c r="E1638" s="19" t="s">
        <v>14810</v>
      </c>
      <c r="F1638" s="19" t="s">
        <v>14811</v>
      </c>
      <c r="G1638" s="19" t="s">
        <v>14812</v>
      </c>
      <c r="H1638" s="45">
        <v>3067.2</v>
      </c>
      <c r="I1638" s="45">
        <v>3438.96</v>
      </c>
      <c r="J1638" s="19" t="s">
        <v>1560</v>
      </c>
      <c r="K1638" s="19" t="s">
        <v>14813</v>
      </c>
      <c r="L1638" s="19" t="s">
        <v>14814</v>
      </c>
      <c r="M1638" s="19" t="s">
        <v>14815</v>
      </c>
      <c r="N1638" s="19" t="s">
        <v>14809</v>
      </c>
      <c r="O1638" s="19" t="s">
        <v>1641</v>
      </c>
      <c r="P1638" s="19" t="s">
        <v>1642</v>
      </c>
      <c r="Q1638" s="46">
        <v>480</v>
      </c>
      <c r="R1638" s="19" t="s">
        <v>1544</v>
      </c>
      <c r="S1638" s="19" t="s">
        <v>1736</v>
      </c>
      <c r="T1638" s="19" t="s">
        <v>1737</v>
      </c>
      <c r="U1638" s="19" t="s">
        <v>14816</v>
      </c>
      <c r="V1638" s="19" t="s">
        <v>14817</v>
      </c>
      <c r="W1638" s="19" t="s">
        <v>1781</v>
      </c>
      <c r="X1638" s="19" t="s">
        <v>14818</v>
      </c>
      <c r="Y1638" s="19" t="s">
        <v>1783</v>
      </c>
      <c r="Z1638" s="19" t="s">
        <v>1784</v>
      </c>
      <c r="AA1638" s="46">
        <v>233</v>
      </c>
      <c r="AB1638" s="19" t="s">
        <v>491</v>
      </c>
      <c r="AC1638" s="19" t="s">
        <v>131</v>
      </c>
      <c r="AD1638" s="19" t="s">
        <v>1992</v>
      </c>
      <c r="AE1638" s="19" t="s">
        <v>1993</v>
      </c>
      <c r="AF1638" s="19" t="s">
        <v>1719</v>
      </c>
      <c r="AG1638" s="19" t="s">
        <v>1994</v>
      </c>
      <c r="AH1638" s="19" t="s">
        <v>1594</v>
      </c>
      <c r="AI1638" s="19" t="s">
        <v>1595</v>
      </c>
      <c r="AJ1638" s="45">
        <v>0.05</v>
      </c>
      <c r="AK1638" s="45">
        <v>24</v>
      </c>
      <c r="AL1638" s="19" t="s">
        <v>1501</v>
      </c>
      <c r="AM1638" s="46">
        <v>40160</v>
      </c>
      <c r="AN1638" s="46">
        <v>24070</v>
      </c>
      <c r="AO1638" s="46">
        <v>16090</v>
      </c>
      <c r="AP1638" s="45">
        <v>369.6</v>
      </c>
      <c r="AQ1638" s="45"/>
      <c r="AR1638" s="45" t="str">
        <f>IFERROR(VLOOKUP(AB1638,'Pedidos marco'!$A$1:$D$10000,4,0)," ")</f>
        <v xml:space="preserve"> </v>
      </c>
      <c r="AS1638" s="45">
        <f t="shared" si="175"/>
        <v>9</v>
      </c>
      <c r="AT1638" s="45" t="str">
        <f t="shared" si="176"/>
        <v>09</v>
      </c>
      <c r="AU1638" s="47">
        <v>24</v>
      </c>
      <c r="AV1638" s="19" t="str">
        <f t="shared" si="177"/>
        <v>04 April</v>
      </c>
      <c r="AW1638" s="19">
        <f t="shared" si="178"/>
        <v>0.77</v>
      </c>
      <c r="AX1638" s="19">
        <f t="shared" si="179"/>
        <v>15.4</v>
      </c>
      <c r="AY1638" s="19" t="e">
        <f>VLOOKUP(AG1638,Cías!$A$1:$E$10000,5,0)</f>
        <v>#N/A</v>
      </c>
      <c r="AZ1638" s="19" t="str">
        <f t="shared" si="180"/>
        <v>1021996</v>
      </c>
      <c r="BA1638" s="19" t="str">
        <f t="shared" si="181"/>
        <v>FRANCO VEGA SANDRO MARCELO</v>
      </c>
      <c r="BB1638" s="19" t="e">
        <f>VLOOKUP(AG1638,Cías!$A$1:$E$10000,3,0)</f>
        <v>#N/A</v>
      </c>
      <c r="BC1638" s="19"/>
      <c r="BD1638" s="19"/>
      <c r="BE1638" s="19"/>
      <c r="BF1638" s="19"/>
      <c r="BG1638" s="19"/>
      <c r="BH1638" s="19"/>
      <c r="BI1638" s="19"/>
      <c r="BJ1638" s="19"/>
    </row>
    <row r="1639" spans="1:62" ht="15" x14ac:dyDescent="0.2">
      <c r="A1639" s="19" t="s">
        <v>14819</v>
      </c>
      <c r="B1639" s="19" t="s">
        <v>1479</v>
      </c>
      <c r="C1639" s="43">
        <v>44660</v>
      </c>
      <c r="D1639" s="44">
        <v>0.56666666666666998</v>
      </c>
      <c r="E1639" s="19" t="s">
        <v>14820</v>
      </c>
      <c r="F1639" s="19" t="s">
        <v>1481</v>
      </c>
      <c r="G1639" s="19" t="s">
        <v>1481</v>
      </c>
      <c r="H1639" s="45">
        <v>0</v>
      </c>
      <c r="I1639" s="45">
        <v>0</v>
      </c>
      <c r="J1639" s="19" t="s">
        <v>1482</v>
      </c>
      <c r="K1639" s="19" t="s">
        <v>14821</v>
      </c>
      <c r="L1639" s="19" t="s">
        <v>14822</v>
      </c>
      <c r="M1639" s="19" t="s">
        <v>14823</v>
      </c>
      <c r="N1639" s="19" t="s">
        <v>14819</v>
      </c>
      <c r="O1639" s="19" t="s">
        <v>371</v>
      </c>
      <c r="P1639" s="19" t="s">
        <v>372</v>
      </c>
      <c r="Q1639" s="46">
        <v>360</v>
      </c>
      <c r="R1639" s="19" t="s">
        <v>1544</v>
      </c>
      <c r="S1639" s="19" t="s">
        <v>1545</v>
      </c>
      <c r="T1639" s="19" t="s">
        <v>74</v>
      </c>
      <c r="U1639" s="19" t="s">
        <v>1546</v>
      </c>
      <c r="V1639" s="19" t="s">
        <v>1547</v>
      </c>
      <c r="W1639" s="19" t="s">
        <v>1548</v>
      </c>
      <c r="X1639" s="19" t="s">
        <v>1549</v>
      </c>
      <c r="Y1639" s="19" t="s">
        <v>1550</v>
      </c>
      <c r="Z1639" s="19" t="s">
        <v>1551</v>
      </c>
      <c r="AA1639" s="46">
        <v>178</v>
      </c>
      <c r="AB1639" s="19" t="s">
        <v>565</v>
      </c>
      <c r="AC1639" s="19" t="s">
        <v>283</v>
      </c>
      <c r="AD1639" s="19" t="s">
        <v>5356</v>
      </c>
      <c r="AE1639" s="19" t="s">
        <v>5357</v>
      </c>
      <c r="AF1639" s="19" t="s">
        <v>1554</v>
      </c>
      <c r="AG1639" s="19" t="s">
        <v>5358</v>
      </c>
      <c r="AH1639" s="19" t="s">
        <v>1499</v>
      </c>
      <c r="AI1639" s="19" t="s">
        <v>1500</v>
      </c>
      <c r="AJ1639" s="45">
        <v>0</v>
      </c>
      <c r="AK1639" s="45">
        <v>0</v>
      </c>
      <c r="AL1639" s="19" t="s">
        <v>1501</v>
      </c>
      <c r="AM1639" s="46">
        <v>27130</v>
      </c>
      <c r="AN1639" s="46">
        <v>18040</v>
      </c>
      <c r="AO1639" s="46">
        <v>9090</v>
      </c>
      <c r="AP1639" s="45">
        <v>248.4</v>
      </c>
      <c r="AQ1639" s="45"/>
      <c r="AR1639" s="45" t="str">
        <f>IFERROR(VLOOKUP(AB1639,'Pedidos marco'!$A$1:$D$10000,4,0)," ")</f>
        <v xml:space="preserve"> </v>
      </c>
      <c r="AS1639" s="45">
        <f t="shared" si="175"/>
        <v>9</v>
      </c>
      <c r="AT1639" s="45" t="str">
        <f t="shared" si="176"/>
        <v>09</v>
      </c>
      <c r="AU1639" s="47">
        <v>18</v>
      </c>
      <c r="AV1639" s="19" t="str">
        <f t="shared" si="177"/>
        <v>04 April</v>
      </c>
      <c r="AW1639" s="19">
        <f t="shared" si="178"/>
        <v>0.69000000000000006</v>
      </c>
      <c r="AX1639" s="19">
        <f t="shared" si="179"/>
        <v>13.8</v>
      </c>
      <c r="AY1639" s="19" t="e">
        <f>VLOOKUP(AG1639,Cías!$A$1:$E$10000,5,0)</f>
        <v>#N/A</v>
      </c>
      <c r="AZ1639" s="19" t="str">
        <f t="shared" si="180"/>
        <v>1013584</v>
      </c>
      <c r="BA1639" s="19" t="str">
        <f t="shared" si="181"/>
        <v>SANCHEZ TORRES MARCOS OSWALDO</v>
      </c>
      <c r="BB1639" s="19" t="e">
        <f>VLOOKUP(AG1639,Cías!$A$1:$E$10000,3,0)</f>
        <v>#N/A</v>
      </c>
      <c r="BC1639" s="19"/>
      <c r="BD1639" s="19"/>
      <c r="BE1639" s="19"/>
      <c r="BF1639" s="19"/>
      <c r="BG1639" s="19"/>
      <c r="BH1639" s="19"/>
      <c r="BI1639" s="19"/>
      <c r="BJ1639" s="19"/>
    </row>
    <row r="1640" spans="1:62" ht="15" x14ac:dyDescent="0.2">
      <c r="A1640" s="19" t="s">
        <v>14824</v>
      </c>
      <c r="B1640" s="19" t="s">
        <v>1479</v>
      </c>
      <c r="C1640" s="43">
        <v>44660</v>
      </c>
      <c r="D1640" s="44">
        <v>0.56736111111110998</v>
      </c>
      <c r="E1640" s="19" t="s">
        <v>14825</v>
      </c>
      <c r="F1640" s="19" t="s">
        <v>14826</v>
      </c>
      <c r="G1640" s="19" t="s">
        <v>14827</v>
      </c>
      <c r="H1640" s="45">
        <v>3182.4</v>
      </c>
      <c r="I1640" s="45">
        <v>3568.13</v>
      </c>
      <c r="J1640" s="19" t="s">
        <v>1560</v>
      </c>
      <c r="K1640" s="19" t="s">
        <v>14828</v>
      </c>
      <c r="L1640" s="19" t="s">
        <v>14829</v>
      </c>
      <c r="M1640" s="19" t="s">
        <v>14830</v>
      </c>
      <c r="N1640" s="19" t="s">
        <v>14824</v>
      </c>
      <c r="O1640" s="19" t="s">
        <v>367</v>
      </c>
      <c r="P1640" s="19" t="s">
        <v>368</v>
      </c>
      <c r="Q1640" s="46">
        <v>480</v>
      </c>
      <c r="R1640" s="19" t="s">
        <v>1544</v>
      </c>
      <c r="S1640" s="19" t="s">
        <v>7178</v>
      </c>
      <c r="T1640" s="19" t="s">
        <v>7179</v>
      </c>
      <c r="U1640" s="19" t="s">
        <v>14831</v>
      </c>
      <c r="V1640" s="19" t="s">
        <v>14832</v>
      </c>
      <c r="W1640" s="19" t="s">
        <v>1586</v>
      </c>
      <c r="X1640" s="19" t="s">
        <v>14833</v>
      </c>
      <c r="Y1640" s="19" t="s">
        <v>1588</v>
      </c>
      <c r="Z1640" s="19" t="s">
        <v>1589</v>
      </c>
      <c r="AA1640" s="46">
        <v>250</v>
      </c>
      <c r="AB1640" s="19" t="s">
        <v>505</v>
      </c>
      <c r="AC1640" s="19" t="s">
        <v>159</v>
      </c>
      <c r="AD1640" s="19" t="s">
        <v>2743</v>
      </c>
      <c r="AE1640" s="19" t="s">
        <v>2744</v>
      </c>
      <c r="AF1640" s="19" t="s">
        <v>1719</v>
      </c>
      <c r="AG1640" s="19" t="s">
        <v>2745</v>
      </c>
      <c r="AH1640" s="19" t="s">
        <v>1594</v>
      </c>
      <c r="AI1640" s="19" t="s">
        <v>1595</v>
      </c>
      <c r="AJ1640" s="45">
        <v>0.05</v>
      </c>
      <c r="AK1640" s="45">
        <v>24</v>
      </c>
      <c r="AL1640" s="19" t="s">
        <v>1501</v>
      </c>
      <c r="AM1640" s="46">
        <v>38930</v>
      </c>
      <c r="AN1640" s="46">
        <v>24090</v>
      </c>
      <c r="AO1640" s="46">
        <v>14840</v>
      </c>
      <c r="AP1640" s="45">
        <v>432</v>
      </c>
      <c r="AQ1640" s="45"/>
      <c r="AR1640" s="45" t="str">
        <f>IFERROR(VLOOKUP(AB1640,'Pedidos marco'!$A$1:$D$10000,4,0)," ")</f>
        <v xml:space="preserve"> </v>
      </c>
      <c r="AS1640" s="45">
        <f t="shared" si="175"/>
        <v>9</v>
      </c>
      <c r="AT1640" s="45" t="str">
        <f t="shared" si="176"/>
        <v>09</v>
      </c>
      <c r="AU1640" s="47">
        <v>24</v>
      </c>
      <c r="AV1640" s="19" t="str">
        <f t="shared" si="177"/>
        <v>04 April</v>
      </c>
      <c r="AW1640" s="19">
        <f t="shared" si="178"/>
        <v>0.9</v>
      </c>
      <c r="AX1640" s="19">
        <f t="shared" si="179"/>
        <v>18</v>
      </c>
      <c r="AY1640" s="19" t="e">
        <f>VLOOKUP(AG1640,Cías!$A$1:$E$10000,5,0)</f>
        <v>#N/A</v>
      </c>
      <c r="AZ1640" s="19" t="str">
        <f t="shared" si="180"/>
        <v>1013505</v>
      </c>
      <c r="BA1640" s="19" t="str">
        <f t="shared" si="181"/>
        <v>HERMOZA LOZADA JORGE ABDON</v>
      </c>
      <c r="BB1640" s="19" t="e">
        <f>VLOOKUP(AG1640,Cías!$A$1:$E$10000,3,0)</f>
        <v>#N/A</v>
      </c>
      <c r="BC1640" s="19"/>
      <c r="BD1640" s="19"/>
      <c r="BE1640" s="19"/>
      <c r="BF1640" s="19"/>
      <c r="BG1640" s="19"/>
      <c r="BH1640" s="19"/>
      <c r="BI1640" s="19"/>
      <c r="BJ1640" s="19"/>
    </row>
    <row r="1641" spans="1:62" ht="15" x14ac:dyDescent="0.2">
      <c r="A1641" s="19" t="s">
        <v>14834</v>
      </c>
      <c r="B1641" s="19" t="s">
        <v>1479</v>
      </c>
      <c r="C1641" s="43">
        <v>44660</v>
      </c>
      <c r="D1641" s="44">
        <v>0.56874999999999998</v>
      </c>
      <c r="E1641" s="19" t="s">
        <v>14835</v>
      </c>
      <c r="F1641" s="19" t="s">
        <v>1481</v>
      </c>
      <c r="G1641" s="19" t="s">
        <v>1481</v>
      </c>
      <c r="H1641" s="45">
        <v>0</v>
      </c>
      <c r="I1641" s="45">
        <v>0</v>
      </c>
      <c r="J1641" s="19" t="s">
        <v>1482</v>
      </c>
      <c r="K1641" s="19" t="s">
        <v>14836</v>
      </c>
      <c r="L1641" s="19" t="s">
        <v>14837</v>
      </c>
      <c r="M1641" s="19" t="s">
        <v>14838</v>
      </c>
      <c r="N1641" s="19" t="s">
        <v>14834</v>
      </c>
      <c r="O1641" s="19" t="s">
        <v>371</v>
      </c>
      <c r="P1641" s="19" t="s">
        <v>372</v>
      </c>
      <c r="Q1641" s="46">
        <v>360</v>
      </c>
      <c r="R1641" s="19" t="s">
        <v>1544</v>
      </c>
      <c r="S1641" s="19" t="s">
        <v>1545</v>
      </c>
      <c r="T1641" s="19" t="s">
        <v>74</v>
      </c>
      <c r="U1641" s="19" t="s">
        <v>4451</v>
      </c>
      <c r="V1641" s="19" t="s">
        <v>4452</v>
      </c>
      <c r="W1641" s="19" t="s">
        <v>1548</v>
      </c>
      <c r="X1641" s="19" t="s">
        <v>4453</v>
      </c>
      <c r="Y1641" s="19" t="s">
        <v>1684</v>
      </c>
      <c r="Z1641" s="19" t="s">
        <v>1685</v>
      </c>
      <c r="AA1641" s="46">
        <v>198</v>
      </c>
      <c r="AB1641" s="19" t="s">
        <v>540</v>
      </c>
      <c r="AC1641" s="19" t="s">
        <v>232</v>
      </c>
      <c r="AD1641" s="19" t="s">
        <v>5667</v>
      </c>
      <c r="AE1641" s="19" t="s">
        <v>5668</v>
      </c>
      <c r="AF1641" s="19" t="s">
        <v>1554</v>
      </c>
      <c r="AG1641" s="19" t="s">
        <v>5669</v>
      </c>
      <c r="AH1641" s="19" t="s">
        <v>1499</v>
      </c>
      <c r="AI1641" s="19" t="s">
        <v>1500</v>
      </c>
      <c r="AJ1641" s="45">
        <v>0</v>
      </c>
      <c r="AK1641" s="45">
        <v>0</v>
      </c>
      <c r="AL1641" s="19" t="s">
        <v>1501</v>
      </c>
      <c r="AM1641" s="46">
        <v>27130</v>
      </c>
      <c r="AN1641" s="46">
        <v>18040</v>
      </c>
      <c r="AO1641" s="46">
        <v>9090</v>
      </c>
      <c r="AP1641" s="45">
        <v>266.39999999999998</v>
      </c>
      <c r="AQ1641" s="45"/>
      <c r="AR1641" s="45" t="str">
        <f>IFERROR(VLOOKUP(AB1641,'Pedidos marco'!$A$1:$D$10000,4,0)," ")</f>
        <v xml:space="preserve"> </v>
      </c>
      <c r="AS1641" s="45">
        <f t="shared" si="175"/>
        <v>9</v>
      </c>
      <c r="AT1641" s="45" t="str">
        <f t="shared" si="176"/>
        <v>09</v>
      </c>
      <c r="AU1641" s="47">
        <v>18</v>
      </c>
      <c r="AV1641" s="19" t="str">
        <f t="shared" si="177"/>
        <v>04 April</v>
      </c>
      <c r="AW1641" s="19">
        <f t="shared" si="178"/>
        <v>0.74</v>
      </c>
      <c r="AX1641" s="19">
        <f t="shared" si="179"/>
        <v>14.799999999999999</v>
      </c>
      <c r="AY1641" s="19" t="e">
        <f>VLOOKUP(AG1641,Cías!$A$1:$E$10000,5,0)</f>
        <v>#N/A</v>
      </c>
      <c r="AZ1641" s="19" t="str">
        <f t="shared" si="180"/>
        <v>1013485</v>
      </c>
      <c r="BA1641" s="19" t="str">
        <f t="shared" si="181"/>
        <v>PEREZ ALBUJA VICTOR ALEJANDRO</v>
      </c>
      <c r="BB1641" s="19" t="e">
        <f>VLOOKUP(AG1641,Cías!$A$1:$E$10000,3,0)</f>
        <v>#N/A</v>
      </c>
      <c r="BC1641" s="19"/>
      <c r="BD1641" s="19"/>
      <c r="BE1641" s="19"/>
      <c r="BF1641" s="19"/>
      <c r="BG1641" s="19"/>
      <c r="BH1641" s="19"/>
      <c r="BI1641" s="19"/>
      <c r="BJ1641" s="19"/>
    </row>
    <row r="1642" spans="1:62" ht="15" x14ac:dyDescent="0.2">
      <c r="A1642" s="19" t="s">
        <v>14839</v>
      </c>
      <c r="B1642" s="19" t="s">
        <v>1479</v>
      </c>
      <c r="C1642" s="43">
        <v>44660</v>
      </c>
      <c r="D1642" s="44">
        <v>0.57430555555555995</v>
      </c>
      <c r="E1642" s="19" t="s">
        <v>14840</v>
      </c>
      <c r="F1642" s="19" t="s">
        <v>14841</v>
      </c>
      <c r="G1642" s="19" t="s">
        <v>14842</v>
      </c>
      <c r="H1642" s="45">
        <v>4336.2</v>
      </c>
      <c r="I1642" s="45">
        <v>4861.7700000000004</v>
      </c>
      <c r="J1642" s="19" t="s">
        <v>1560</v>
      </c>
      <c r="K1642" s="19" t="s">
        <v>14843</v>
      </c>
      <c r="L1642" s="19" t="s">
        <v>14844</v>
      </c>
      <c r="M1642" s="19" t="s">
        <v>14845</v>
      </c>
      <c r="N1642" s="19" t="s">
        <v>14839</v>
      </c>
      <c r="O1642" s="19" t="s">
        <v>367</v>
      </c>
      <c r="P1642" s="19" t="s">
        <v>368</v>
      </c>
      <c r="Q1642" s="46">
        <v>660</v>
      </c>
      <c r="R1642" s="19" t="s">
        <v>1544</v>
      </c>
      <c r="S1642" s="19" t="s">
        <v>13052</v>
      </c>
      <c r="T1642" s="19" t="s">
        <v>13053</v>
      </c>
      <c r="U1642" s="19" t="s">
        <v>13093</v>
      </c>
      <c r="V1642" s="19" t="s">
        <v>13094</v>
      </c>
      <c r="W1642" s="19" t="s">
        <v>1548</v>
      </c>
      <c r="X1642" s="19" t="s">
        <v>13095</v>
      </c>
      <c r="Y1642" s="19" t="s">
        <v>1684</v>
      </c>
      <c r="Z1642" s="19" t="s">
        <v>1685</v>
      </c>
      <c r="AA1642" s="46">
        <v>198</v>
      </c>
      <c r="AB1642" s="19" t="s">
        <v>463</v>
      </c>
      <c r="AC1642" s="19" t="s">
        <v>76</v>
      </c>
      <c r="AD1642" s="19" t="s">
        <v>4254</v>
      </c>
      <c r="AE1642" s="19" t="s">
        <v>4255</v>
      </c>
      <c r="AF1642" s="19" t="s">
        <v>1592</v>
      </c>
      <c r="AG1642" s="19" t="s">
        <v>4256</v>
      </c>
      <c r="AH1642" s="19" t="s">
        <v>1499</v>
      </c>
      <c r="AI1642" s="19" t="s">
        <v>1500</v>
      </c>
      <c r="AJ1642" s="45">
        <v>0</v>
      </c>
      <c r="AK1642" s="45">
        <v>0</v>
      </c>
      <c r="AL1642" s="19" t="s">
        <v>1501</v>
      </c>
      <c r="AM1642" s="46">
        <v>50700</v>
      </c>
      <c r="AN1642" s="46">
        <v>33060</v>
      </c>
      <c r="AO1642" s="46">
        <v>17640</v>
      </c>
      <c r="AP1642" s="45">
        <v>488.4</v>
      </c>
      <c r="AQ1642" s="45"/>
      <c r="AR1642" s="45" t="str">
        <f>IFERROR(VLOOKUP(AB1642,'Pedidos marco'!$A$1:$D$10000,4,0)," ")</f>
        <v xml:space="preserve"> </v>
      </c>
      <c r="AS1642" s="45">
        <f t="shared" si="175"/>
        <v>9</v>
      </c>
      <c r="AT1642" s="45" t="str">
        <f t="shared" si="176"/>
        <v>09</v>
      </c>
      <c r="AU1642" s="47">
        <v>33</v>
      </c>
      <c r="AV1642" s="19" t="str">
        <f t="shared" si="177"/>
        <v>04 April</v>
      </c>
      <c r="AW1642" s="19">
        <f t="shared" si="178"/>
        <v>0.74</v>
      </c>
      <c r="AX1642" s="19">
        <f t="shared" si="179"/>
        <v>14.799999999999999</v>
      </c>
      <c r="AY1642" s="19" t="e">
        <f>VLOOKUP(AG1642,Cías!$A$1:$E$10000,5,0)</f>
        <v>#N/A</v>
      </c>
      <c r="AZ1642" s="19" t="str">
        <f t="shared" si="180"/>
        <v>1014016</v>
      </c>
      <c r="BA1642" s="19" t="str">
        <f t="shared" si="181"/>
        <v>CARRILLO VARGAS MARIO ALFREDO</v>
      </c>
      <c r="BB1642" s="19" t="e">
        <f>VLOOKUP(AG1642,Cías!$A$1:$E$10000,3,0)</f>
        <v>#N/A</v>
      </c>
      <c r="BC1642" s="19"/>
      <c r="BD1642" s="19"/>
      <c r="BE1642" s="19"/>
      <c r="BF1642" s="19"/>
      <c r="BG1642" s="19"/>
      <c r="BH1642" s="19"/>
      <c r="BI1642" s="19"/>
      <c r="BJ1642" s="19"/>
    </row>
    <row r="1643" spans="1:62" ht="15" x14ac:dyDescent="0.2">
      <c r="A1643" s="19" t="s">
        <v>14846</v>
      </c>
      <c r="B1643" s="19" t="s">
        <v>1479</v>
      </c>
      <c r="C1643" s="43">
        <v>44660</v>
      </c>
      <c r="D1643" s="44">
        <v>0.57638888888888995</v>
      </c>
      <c r="E1643" s="19" t="s">
        <v>14847</v>
      </c>
      <c r="F1643" s="19" t="s">
        <v>14848</v>
      </c>
      <c r="G1643" s="19" t="s">
        <v>14849</v>
      </c>
      <c r="H1643" s="45">
        <v>3009.6</v>
      </c>
      <c r="I1643" s="45">
        <v>3374.38</v>
      </c>
      <c r="J1643" s="19" t="s">
        <v>1560</v>
      </c>
      <c r="K1643" s="19" t="s">
        <v>14850</v>
      </c>
      <c r="L1643" s="19" t="s">
        <v>14851</v>
      </c>
      <c r="M1643" s="19" t="s">
        <v>14852</v>
      </c>
      <c r="N1643" s="19" t="s">
        <v>14846</v>
      </c>
      <c r="O1643" s="19" t="s">
        <v>1641</v>
      </c>
      <c r="P1643" s="19" t="s">
        <v>1642</v>
      </c>
      <c r="Q1643" s="46">
        <v>480</v>
      </c>
      <c r="R1643" s="19" t="s">
        <v>1544</v>
      </c>
      <c r="S1643" s="19" t="s">
        <v>1736</v>
      </c>
      <c r="T1643" s="19" t="s">
        <v>1737</v>
      </c>
      <c r="U1643" s="19" t="s">
        <v>14853</v>
      </c>
      <c r="V1643" s="19" t="s">
        <v>14854</v>
      </c>
      <c r="W1643" s="19" t="s">
        <v>4019</v>
      </c>
      <c r="X1643" s="19" t="s">
        <v>14855</v>
      </c>
      <c r="Y1643" s="19" t="s">
        <v>4021</v>
      </c>
      <c r="Z1643" s="19" t="s">
        <v>4022</v>
      </c>
      <c r="AA1643" s="46">
        <v>331</v>
      </c>
      <c r="AB1643" s="19" t="s">
        <v>557</v>
      </c>
      <c r="AC1643" s="19" t="s">
        <v>268</v>
      </c>
      <c r="AD1643" s="19" t="s">
        <v>6397</v>
      </c>
      <c r="AE1643" s="19" t="s">
        <v>1481</v>
      </c>
      <c r="AF1643" s="19" t="s">
        <v>1719</v>
      </c>
      <c r="AG1643" s="19" t="s">
        <v>6398</v>
      </c>
      <c r="AH1643" s="19" t="s">
        <v>1594</v>
      </c>
      <c r="AI1643" s="19" t="s">
        <v>1595</v>
      </c>
      <c r="AJ1643" s="45">
        <v>0.05</v>
      </c>
      <c r="AK1643" s="45">
        <v>24</v>
      </c>
      <c r="AL1643" s="19" t="s">
        <v>1501</v>
      </c>
      <c r="AM1643" s="46">
        <v>37930</v>
      </c>
      <c r="AN1643" s="46">
        <v>24040</v>
      </c>
      <c r="AO1643" s="46">
        <v>13890</v>
      </c>
      <c r="AP1643" s="45">
        <v>475.2</v>
      </c>
      <c r="AQ1643" s="45"/>
      <c r="AR1643" s="45" t="str">
        <f>IFERROR(VLOOKUP(AB1643,'Pedidos marco'!$A$1:$D$10000,4,0)," ")</f>
        <v xml:space="preserve"> </v>
      </c>
      <c r="AS1643" s="45">
        <f t="shared" si="175"/>
        <v>9</v>
      </c>
      <c r="AT1643" s="45" t="str">
        <f t="shared" si="176"/>
        <v>09</v>
      </c>
      <c r="AU1643" s="47">
        <v>24</v>
      </c>
      <c r="AV1643" s="19" t="str">
        <f t="shared" si="177"/>
        <v>04 April</v>
      </c>
      <c r="AW1643" s="19">
        <f t="shared" si="178"/>
        <v>0.99</v>
      </c>
      <c r="AX1643" s="19">
        <f t="shared" si="179"/>
        <v>19.8</v>
      </c>
      <c r="AY1643" s="19" t="e">
        <f>VLOOKUP(AG1643,Cías!$A$1:$E$10000,5,0)</f>
        <v>#N/A</v>
      </c>
      <c r="AZ1643" s="19" t="str">
        <f t="shared" si="180"/>
        <v>10004775</v>
      </c>
      <c r="BA1643" s="19" t="str">
        <f t="shared" si="181"/>
        <v>ROSERO REYES KAREN AMPARO</v>
      </c>
      <c r="BB1643" s="19" t="e">
        <f>VLOOKUP(AG1643,Cías!$A$1:$E$10000,3,0)</f>
        <v>#N/A</v>
      </c>
      <c r="BC1643" s="19"/>
      <c r="BD1643" s="19"/>
      <c r="BE1643" s="19"/>
      <c r="BF1643" s="19"/>
      <c r="BG1643" s="19"/>
      <c r="BH1643" s="19"/>
      <c r="BI1643" s="19"/>
      <c r="BJ1643" s="19"/>
    </row>
    <row r="1644" spans="1:62" ht="15" x14ac:dyDescent="0.2">
      <c r="A1644" s="19" t="s">
        <v>14856</v>
      </c>
      <c r="B1644" s="19" t="s">
        <v>1479</v>
      </c>
      <c r="C1644" s="43">
        <v>44660</v>
      </c>
      <c r="D1644" s="44">
        <v>0.58125000000000004</v>
      </c>
      <c r="E1644" s="19" t="s">
        <v>14857</v>
      </c>
      <c r="F1644" s="19" t="s">
        <v>14858</v>
      </c>
      <c r="G1644" s="19" t="s">
        <v>14859</v>
      </c>
      <c r="H1644" s="45">
        <v>2772</v>
      </c>
      <c r="I1644" s="45">
        <v>3107.98</v>
      </c>
      <c r="J1644" s="19" t="s">
        <v>1560</v>
      </c>
      <c r="K1644" s="19" t="s">
        <v>14860</v>
      </c>
      <c r="L1644" s="19" t="s">
        <v>14861</v>
      </c>
      <c r="M1644" s="19" t="s">
        <v>14862</v>
      </c>
      <c r="N1644" s="19" t="s">
        <v>14856</v>
      </c>
      <c r="O1644" s="19" t="s">
        <v>1641</v>
      </c>
      <c r="P1644" s="19" t="s">
        <v>1642</v>
      </c>
      <c r="Q1644" s="46">
        <v>440</v>
      </c>
      <c r="R1644" s="19" t="s">
        <v>1544</v>
      </c>
      <c r="S1644" s="19" t="s">
        <v>2170</v>
      </c>
      <c r="T1644" s="19" t="s">
        <v>2171</v>
      </c>
      <c r="U1644" s="19" t="s">
        <v>2491</v>
      </c>
      <c r="V1644" s="19" t="s">
        <v>2492</v>
      </c>
      <c r="W1644" s="19" t="s">
        <v>2076</v>
      </c>
      <c r="X1644" s="19" t="s">
        <v>2493</v>
      </c>
      <c r="Y1644" s="19" t="s">
        <v>2078</v>
      </c>
      <c r="Z1644" s="19" t="s">
        <v>2079</v>
      </c>
      <c r="AA1644" s="46">
        <v>345</v>
      </c>
      <c r="AB1644" s="19" t="s">
        <v>446</v>
      </c>
      <c r="AC1644" s="19" t="s">
        <v>39</v>
      </c>
      <c r="AD1644" s="19" t="s">
        <v>1785</v>
      </c>
      <c r="AE1644" s="19" t="s">
        <v>1786</v>
      </c>
      <c r="AF1644" s="19" t="s">
        <v>1592</v>
      </c>
      <c r="AG1644" s="19" t="s">
        <v>1787</v>
      </c>
      <c r="AH1644" s="19" t="s">
        <v>1594</v>
      </c>
      <c r="AI1644" s="19" t="s">
        <v>1595</v>
      </c>
      <c r="AJ1644" s="45">
        <v>0.05</v>
      </c>
      <c r="AK1644" s="45">
        <v>22</v>
      </c>
      <c r="AL1644" s="19" t="s">
        <v>1501</v>
      </c>
      <c r="AM1644" s="46">
        <v>31250</v>
      </c>
      <c r="AN1644" s="46">
        <v>22000</v>
      </c>
      <c r="AO1644" s="46">
        <v>9250</v>
      </c>
      <c r="AP1644" s="45">
        <v>453.2</v>
      </c>
      <c r="AQ1644" s="45"/>
      <c r="AR1644" s="45" t="str">
        <f>IFERROR(VLOOKUP(AB1644,'Pedidos marco'!$A$1:$D$10000,4,0)," ")</f>
        <v xml:space="preserve"> </v>
      </c>
      <c r="AS1644" s="45">
        <f t="shared" si="175"/>
        <v>9</v>
      </c>
      <c r="AT1644" s="45" t="str">
        <f t="shared" si="176"/>
        <v>09</v>
      </c>
      <c r="AU1644" s="47">
        <v>22</v>
      </c>
      <c r="AV1644" s="19" t="str">
        <f t="shared" si="177"/>
        <v>04 April</v>
      </c>
      <c r="AW1644" s="19">
        <f t="shared" si="178"/>
        <v>1.03</v>
      </c>
      <c r="AX1644" s="19">
        <f t="shared" si="179"/>
        <v>20.599999999999998</v>
      </c>
      <c r="AY1644" s="19" t="e">
        <f>VLOOKUP(AG1644,Cías!$A$1:$E$10000,5,0)</f>
        <v>#N/A</v>
      </c>
      <c r="AZ1644" s="19" t="str">
        <f t="shared" si="180"/>
        <v>1013894</v>
      </c>
      <c r="BA1644" s="19" t="str">
        <f t="shared" si="181"/>
        <v>BARAHONA MARMOL ADRIAN EDMUNDO</v>
      </c>
      <c r="BB1644" s="19" t="e">
        <f>VLOOKUP(AG1644,Cías!$A$1:$E$10000,3,0)</f>
        <v>#N/A</v>
      </c>
      <c r="BC1644" s="19"/>
      <c r="BD1644" s="19"/>
      <c r="BE1644" s="19"/>
      <c r="BF1644" s="19"/>
      <c r="BG1644" s="19"/>
      <c r="BH1644" s="19"/>
      <c r="BI1644" s="19"/>
      <c r="BJ1644" s="19"/>
    </row>
    <row r="1645" spans="1:62" ht="15" x14ac:dyDescent="0.2">
      <c r="A1645" s="19" t="s">
        <v>14856</v>
      </c>
      <c r="B1645" s="19" t="s">
        <v>1479</v>
      </c>
      <c r="C1645" s="43">
        <v>44660</v>
      </c>
      <c r="D1645" s="44">
        <v>0.58125000000000004</v>
      </c>
      <c r="E1645" s="19" t="s">
        <v>14863</v>
      </c>
      <c r="F1645" s="19" t="s">
        <v>14864</v>
      </c>
      <c r="G1645" s="19" t="s">
        <v>14865</v>
      </c>
      <c r="H1645" s="45">
        <v>1310</v>
      </c>
      <c r="I1645" s="45">
        <v>1468.78</v>
      </c>
      <c r="J1645" s="19" t="s">
        <v>1560</v>
      </c>
      <c r="K1645" s="19" t="s">
        <v>14860</v>
      </c>
      <c r="L1645" s="19" t="s">
        <v>14866</v>
      </c>
      <c r="M1645" s="19" t="s">
        <v>14867</v>
      </c>
      <c r="N1645" s="19" t="s">
        <v>14856</v>
      </c>
      <c r="O1645" s="19" t="s">
        <v>1603</v>
      </c>
      <c r="P1645" s="19" t="s">
        <v>1604</v>
      </c>
      <c r="Q1645" s="46">
        <v>200</v>
      </c>
      <c r="R1645" s="19" t="s">
        <v>1544</v>
      </c>
      <c r="S1645" s="19" t="s">
        <v>2170</v>
      </c>
      <c r="T1645" s="19" t="s">
        <v>2171</v>
      </c>
      <c r="U1645" s="19" t="s">
        <v>2491</v>
      </c>
      <c r="V1645" s="19" t="s">
        <v>2492</v>
      </c>
      <c r="W1645" s="19" t="s">
        <v>2076</v>
      </c>
      <c r="X1645" s="19" t="s">
        <v>2493</v>
      </c>
      <c r="Y1645" s="19" t="s">
        <v>2078</v>
      </c>
      <c r="Z1645" s="19" t="s">
        <v>2079</v>
      </c>
      <c r="AA1645" s="46">
        <v>345</v>
      </c>
      <c r="AB1645" s="19" t="s">
        <v>446</v>
      </c>
      <c r="AC1645" s="19" t="s">
        <v>39</v>
      </c>
      <c r="AD1645" s="19" t="s">
        <v>1785</v>
      </c>
      <c r="AE1645" s="19" t="s">
        <v>1786</v>
      </c>
      <c r="AF1645" s="19" t="s">
        <v>1592</v>
      </c>
      <c r="AG1645" s="19" t="s">
        <v>1787</v>
      </c>
      <c r="AH1645" s="19" t="s">
        <v>1594</v>
      </c>
      <c r="AI1645" s="19" t="s">
        <v>1595</v>
      </c>
      <c r="AJ1645" s="45">
        <v>0.05</v>
      </c>
      <c r="AK1645" s="45">
        <v>10</v>
      </c>
      <c r="AL1645" s="19" t="s">
        <v>1501</v>
      </c>
      <c r="AM1645" s="46">
        <v>19250</v>
      </c>
      <c r="AN1645" s="46">
        <v>10000</v>
      </c>
      <c r="AO1645" s="46">
        <v>9250</v>
      </c>
      <c r="AP1645" s="45">
        <v>206</v>
      </c>
      <c r="AQ1645" s="45"/>
      <c r="AR1645" s="45" t="str">
        <f>IFERROR(VLOOKUP(AB1645,'Pedidos marco'!$A$1:$D$10000,4,0)," ")</f>
        <v xml:space="preserve"> </v>
      </c>
      <c r="AS1645" s="45">
        <f t="shared" si="175"/>
        <v>9</v>
      </c>
      <c r="AT1645" s="45" t="str">
        <f t="shared" si="176"/>
        <v>09</v>
      </c>
      <c r="AU1645" s="47">
        <v>10</v>
      </c>
      <c r="AV1645" s="19" t="str">
        <f t="shared" si="177"/>
        <v>04 April</v>
      </c>
      <c r="AW1645" s="19">
        <f t="shared" si="178"/>
        <v>1.03</v>
      </c>
      <c r="AX1645" s="19">
        <f t="shared" si="179"/>
        <v>20.6</v>
      </c>
      <c r="AY1645" s="19" t="e">
        <f>VLOOKUP(AG1645,Cías!$A$1:$E$10000,5,0)</f>
        <v>#N/A</v>
      </c>
      <c r="AZ1645" s="19" t="str">
        <f t="shared" si="180"/>
        <v>1013894</v>
      </c>
      <c r="BA1645" s="19" t="str">
        <f t="shared" si="181"/>
        <v>BARAHONA MARMOL ADRIAN EDMUNDO</v>
      </c>
      <c r="BB1645" s="19" t="e">
        <f>VLOOKUP(AG1645,Cías!$A$1:$E$10000,3,0)</f>
        <v>#N/A</v>
      </c>
      <c r="BC1645" s="19"/>
      <c r="BD1645" s="19"/>
      <c r="BE1645" s="19"/>
      <c r="BF1645" s="19"/>
      <c r="BG1645" s="19"/>
      <c r="BH1645" s="19"/>
      <c r="BI1645" s="19"/>
      <c r="BJ1645" s="19"/>
    </row>
    <row r="1646" spans="1:62" ht="15" x14ac:dyDescent="0.2">
      <c r="A1646" s="19" t="s">
        <v>14868</v>
      </c>
      <c r="B1646" s="19" t="s">
        <v>1479</v>
      </c>
      <c r="C1646" s="43">
        <v>44660</v>
      </c>
      <c r="D1646" s="44">
        <v>0.59583333333333</v>
      </c>
      <c r="E1646" s="19" t="s">
        <v>14869</v>
      </c>
      <c r="F1646" s="19" t="s">
        <v>14870</v>
      </c>
      <c r="G1646" s="19" t="s">
        <v>14871</v>
      </c>
      <c r="H1646" s="45">
        <v>4244.54</v>
      </c>
      <c r="I1646" s="45">
        <v>4759</v>
      </c>
      <c r="J1646" s="19" t="s">
        <v>1560</v>
      </c>
      <c r="K1646" s="19" t="s">
        <v>14872</v>
      </c>
      <c r="L1646" s="19" t="s">
        <v>14873</v>
      </c>
      <c r="M1646" s="19" t="s">
        <v>14874</v>
      </c>
      <c r="N1646" s="19" t="s">
        <v>14868</v>
      </c>
      <c r="O1646" s="19" t="s">
        <v>1486</v>
      </c>
      <c r="P1646" s="19" t="s">
        <v>1487</v>
      </c>
      <c r="Q1646" s="46">
        <v>32.299999999999997</v>
      </c>
      <c r="R1646" s="19" t="s">
        <v>1488</v>
      </c>
      <c r="S1646" s="19" t="s">
        <v>3092</v>
      </c>
      <c r="T1646" s="19" t="s">
        <v>289</v>
      </c>
      <c r="U1646" s="19" t="s">
        <v>3964</v>
      </c>
      <c r="V1646" s="19" t="s">
        <v>3965</v>
      </c>
      <c r="W1646" s="19" t="s">
        <v>1548</v>
      </c>
      <c r="X1646" s="19" t="s">
        <v>3966</v>
      </c>
      <c r="Y1646" s="19" t="s">
        <v>1684</v>
      </c>
      <c r="Z1646" s="19" t="s">
        <v>1685</v>
      </c>
      <c r="AA1646" s="46">
        <v>198</v>
      </c>
      <c r="AB1646" s="19" t="s">
        <v>432</v>
      </c>
      <c r="AC1646" s="19" t="s">
        <v>12</v>
      </c>
      <c r="AD1646" s="19" t="s">
        <v>1833</v>
      </c>
      <c r="AE1646" s="19" t="s">
        <v>1834</v>
      </c>
      <c r="AF1646" s="19" t="s">
        <v>1497</v>
      </c>
      <c r="AG1646" s="19" t="s">
        <v>1835</v>
      </c>
      <c r="AH1646" s="19" t="s">
        <v>1499</v>
      </c>
      <c r="AI1646" s="19" t="s">
        <v>1500</v>
      </c>
      <c r="AJ1646" s="45">
        <v>0</v>
      </c>
      <c r="AK1646" s="45">
        <v>0</v>
      </c>
      <c r="AL1646" s="19" t="s">
        <v>1501</v>
      </c>
      <c r="AM1646" s="46">
        <v>50360</v>
      </c>
      <c r="AN1646" s="46">
        <v>32300</v>
      </c>
      <c r="AO1646" s="46">
        <v>18060</v>
      </c>
      <c r="AP1646" s="45">
        <v>526.49</v>
      </c>
      <c r="AQ1646" s="45"/>
      <c r="AR1646" s="45" t="str">
        <f>IFERROR(VLOOKUP(AB1646,'Pedidos marco'!$A$1:$D$10000,4,0)," ")</f>
        <v xml:space="preserve"> </v>
      </c>
      <c r="AS1646" s="45">
        <f t="shared" si="175"/>
        <v>9</v>
      </c>
      <c r="AT1646" s="45" t="str">
        <f t="shared" si="176"/>
        <v>09</v>
      </c>
      <c r="AU1646" s="47">
        <v>32.299999999999997</v>
      </c>
      <c r="AV1646" s="19" t="str">
        <f t="shared" si="177"/>
        <v>04 April</v>
      </c>
      <c r="AW1646" s="19">
        <f t="shared" si="178"/>
        <v>16.3</v>
      </c>
      <c r="AX1646" s="19">
        <f t="shared" si="179"/>
        <v>16.3</v>
      </c>
      <c r="AY1646" s="19" t="e">
        <f>VLOOKUP(AG1646,Cías!$A$1:$E$10000,5,0)</f>
        <v>#N/A</v>
      </c>
      <c r="AZ1646" s="19" t="str">
        <f t="shared" si="180"/>
        <v>1013966</v>
      </c>
      <c r="BA1646" s="19" t="str">
        <f t="shared" si="181"/>
        <v>ALMEIDA CHICAIZA MIGUEL ANGEL</v>
      </c>
      <c r="BB1646" s="19" t="e">
        <f>VLOOKUP(AG1646,Cías!$A$1:$E$10000,3,0)</f>
        <v>#N/A</v>
      </c>
      <c r="BC1646" s="19"/>
      <c r="BD1646" s="19"/>
      <c r="BE1646" s="19"/>
      <c r="BF1646" s="19"/>
      <c r="BG1646" s="19"/>
      <c r="BH1646" s="19"/>
      <c r="BI1646" s="19"/>
      <c r="BJ1646" s="19"/>
    </row>
    <row r="1647" spans="1:62" ht="15" x14ac:dyDescent="0.2">
      <c r="A1647" s="19" t="s">
        <v>14875</v>
      </c>
      <c r="B1647" s="19" t="s">
        <v>1479</v>
      </c>
      <c r="C1647" s="43">
        <v>44661</v>
      </c>
      <c r="D1647" s="44">
        <v>0.87430555555556</v>
      </c>
      <c r="E1647" s="19" t="s">
        <v>14876</v>
      </c>
      <c r="F1647" s="19" t="s">
        <v>1481</v>
      </c>
      <c r="G1647" s="19" t="s">
        <v>1481</v>
      </c>
      <c r="H1647" s="45">
        <v>0</v>
      </c>
      <c r="I1647" s="45">
        <v>0</v>
      </c>
      <c r="J1647" s="19" t="s">
        <v>1482</v>
      </c>
      <c r="K1647" s="19" t="s">
        <v>14877</v>
      </c>
      <c r="L1647" s="19" t="s">
        <v>14878</v>
      </c>
      <c r="M1647" s="19" t="s">
        <v>14879</v>
      </c>
      <c r="N1647" s="19" t="s">
        <v>14875</v>
      </c>
      <c r="O1647" s="19" t="s">
        <v>1603</v>
      </c>
      <c r="P1647" s="19" t="s">
        <v>1604</v>
      </c>
      <c r="Q1647" s="46">
        <v>660</v>
      </c>
      <c r="R1647" s="19" t="s">
        <v>1544</v>
      </c>
      <c r="S1647" s="19" t="s">
        <v>2353</v>
      </c>
      <c r="T1647" s="19" t="s">
        <v>2354</v>
      </c>
      <c r="U1647" s="19" t="s">
        <v>6610</v>
      </c>
      <c r="V1647" s="19" t="s">
        <v>6611</v>
      </c>
      <c r="W1647" s="19" t="s">
        <v>1492</v>
      </c>
      <c r="X1647" s="19" t="s">
        <v>6612</v>
      </c>
      <c r="Y1647" s="19" t="s">
        <v>1494</v>
      </c>
      <c r="Z1647" s="19" t="s">
        <v>1495</v>
      </c>
      <c r="AA1647" s="46">
        <v>247</v>
      </c>
      <c r="AB1647" s="19" t="s">
        <v>578</v>
      </c>
      <c r="AC1647" s="19" t="s">
        <v>313</v>
      </c>
      <c r="AD1647" s="19" t="s">
        <v>2358</v>
      </c>
      <c r="AE1647" s="19" t="s">
        <v>2359</v>
      </c>
      <c r="AF1647" s="19" t="s">
        <v>1592</v>
      </c>
      <c r="AG1647" s="19" t="s">
        <v>2360</v>
      </c>
      <c r="AH1647" s="19" t="s">
        <v>1499</v>
      </c>
      <c r="AI1647" s="19" t="s">
        <v>1500</v>
      </c>
      <c r="AJ1647" s="45">
        <v>0</v>
      </c>
      <c r="AK1647" s="45">
        <v>0</v>
      </c>
      <c r="AL1647" s="19" t="s">
        <v>1501</v>
      </c>
      <c r="AM1647" s="46">
        <v>50850</v>
      </c>
      <c r="AN1647" s="46">
        <v>32990</v>
      </c>
      <c r="AO1647" s="46">
        <v>17860</v>
      </c>
      <c r="AP1647" s="45">
        <v>554.4</v>
      </c>
      <c r="AQ1647" s="45"/>
      <c r="AR1647" s="45" t="str">
        <f>IFERROR(VLOOKUP(AB1647,'Pedidos marco'!$A$1:$D$10000,4,0)," ")</f>
        <v xml:space="preserve"> </v>
      </c>
      <c r="AS1647" s="45">
        <f t="shared" si="175"/>
        <v>10</v>
      </c>
      <c r="AT1647" s="45" t="str">
        <f t="shared" si="176"/>
        <v>10</v>
      </c>
      <c r="AU1647" s="47">
        <v>33</v>
      </c>
      <c r="AV1647" s="19" t="str">
        <f t="shared" si="177"/>
        <v>04 April</v>
      </c>
      <c r="AW1647" s="19">
        <f t="shared" si="178"/>
        <v>0.84</v>
      </c>
      <c r="AX1647" s="19">
        <f t="shared" si="179"/>
        <v>16.8</v>
      </c>
      <c r="AY1647" s="19" t="e">
        <f>VLOOKUP(AG1647,Cías!$A$1:$E$10000,5,0)</f>
        <v>#N/A</v>
      </c>
      <c r="AZ1647" s="19" t="str">
        <f t="shared" si="180"/>
        <v>1018725</v>
      </c>
      <c r="BA1647" s="19" t="str">
        <f t="shared" si="181"/>
        <v>TRANSPORTE DE CARGA PESADA</v>
      </c>
      <c r="BB1647" s="19" t="e">
        <f>VLOOKUP(AG1647,Cías!$A$1:$E$10000,3,0)</f>
        <v>#N/A</v>
      </c>
      <c r="BC1647" s="19"/>
      <c r="BD1647" s="19"/>
      <c r="BE1647" s="19"/>
      <c r="BF1647" s="19"/>
      <c r="BG1647" s="19"/>
      <c r="BH1647" s="19"/>
      <c r="BI1647" s="19"/>
      <c r="BJ1647" s="19"/>
    </row>
    <row r="1648" spans="1:62" ht="15" x14ac:dyDescent="0.2">
      <c r="A1648" s="19" t="s">
        <v>14880</v>
      </c>
      <c r="B1648" s="19" t="s">
        <v>1479</v>
      </c>
      <c r="C1648" s="43">
        <v>44661</v>
      </c>
      <c r="D1648" s="44">
        <v>0.87708333333333</v>
      </c>
      <c r="E1648" s="19" t="s">
        <v>14881</v>
      </c>
      <c r="F1648" s="19" t="s">
        <v>14882</v>
      </c>
      <c r="G1648" s="19" t="s">
        <v>14883</v>
      </c>
      <c r="H1648" s="45">
        <v>3467.47</v>
      </c>
      <c r="I1648" s="45">
        <v>3887.75</v>
      </c>
      <c r="J1648" s="19" t="s">
        <v>1560</v>
      </c>
      <c r="K1648" s="19" t="s">
        <v>14884</v>
      </c>
      <c r="L1648" s="19" t="s">
        <v>14885</v>
      </c>
      <c r="M1648" s="19" t="s">
        <v>14886</v>
      </c>
      <c r="N1648" s="19" t="s">
        <v>14880</v>
      </c>
      <c r="O1648" s="19" t="s">
        <v>1486</v>
      </c>
      <c r="P1648" s="19" t="s">
        <v>1487</v>
      </c>
      <c r="Q1648" s="46">
        <v>29.82</v>
      </c>
      <c r="R1648" s="19" t="s">
        <v>1488</v>
      </c>
      <c r="S1648" s="19" t="s">
        <v>1564</v>
      </c>
      <c r="T1648" s="19" t="s">
        <v>416</v>
      </c>
      <c r="U1648" s="19" t="s">
        <v>1565</v>
      </c>
      <c r="V1648" s="19" t="s">
        <v>1566</v>
      </c>
      <c r="W1648" s="19" t="s">
        <v>1567</v>
      </c>
      <c r="X1648" s="19" t="s">
        <v>1568</v>
      </c>
      <c r="Y1648" s="19" t="s">
        <v>1569</v>
      </c>
      <c r="Z1648" s="19" t="s">
        <v>1570</v>
      </c>
      <c r="AA1648" s="46">
        <v>136</v>
      </c>
      <c r="AB1648" s="19" t="s">
        <v>1571</v>
      </c>
      <c r="AC1648" s="19" t="s">
        <v>416</v>
      </c>
      <c r="AD1648" s="19" t="s">
        <v>1572</v>
      </c>
      <c r="AE1648" s="19" t="s">
        <v>1573</v>
      </c>
      <c r="AF1648" s="19" t="s">
        <v>1497</v>
      </c>
      <c r="AG1648" s="19" t="s">
        <v>1574</v>
      </c>
      <c r="AH1648" s="19" t="s">
        <v>1499</v>
      </c>
      <c r="AI1648" s="19" t="s">
        <v>1500</v>
      </c>
      <c r="AJ1648" s="45">
        <v>0</v>
      </c>
      <c r="AK1648" s="45">
        <v>0</v>
      </c>
      <c r="AL1648" s="19" t="s">
        <v>1517</v>
      </c>
      <c r="AM1648" s="46">
        <v>49110</v>
      </c>
      <c r="AN1648" s="46">
        <v>29820</v>
      </c>
      <c r="AO1648" s="46">
        <v>19290</v>
      </c>
      <c r="AP1648" s="45">
        <v>0</v>
      </c>
      <c r="AQ1648" s="45"/>
      <c r="AR1648" s="45" t="str">
        <f>IFERROR(VLOOKUP(AB1648,'Pedidos marco'!$A$1:$D$10000,4,0)," ")</f>
        <v xml:space="preserve"> </v>
      </c>
      <c r="AS1648" s="45">
        <f t="shared" si="175"/>
        <v>10</v>
      </c>
      <c r="AT1648" s="45" t="str">
        <f t="shared" si="176"/>
        <v>10</v>
      </c>
      <c r="AU1648" s="47">
        <v>29.82</v>
      </c>
      <c r="AV1648" s="19" t="str">
        <f t="shared" si="177"/>
        <v>04 April</v>
      </c>
      <c r="AW1648" s="19">
        <f t="shared" si="178"/>
        <v>0</v>
      </c>
      <c r="AX1648" s="19">
        <f t="shared" si="179"/>
        <v>0</v>
      </c>
      <c r="AY1648" s="19" t="e">
        <f>VLOOKUP(AG1648,Cías!$A$1:$E$10000,5,0)</f>
        <v>#N/A</v>
      </c>
      <c r="AZ1648" s="19" t="str">
        <f t="shared" si="180"/>
        <v>1014407</v>
      </c>
      <c r="BA1648" s="19" t="str">
        <f t="shared" si="181"/>
        <v>HORMIANDES</v>
      </c>
      <c r="BB1648" s="19" t="e">
        <f>VLOOKUP(AG1648,Cías!$A$1:$E$10000,3,0)</f>
        <v>#N/A</v>
      </c>
      <c r="BC1648" s="19"/>
      <c r="BD1648" s="19"/>
      <c r="BE1648" s="19"/>
      <c r="BF1648" s="19"/>
      <c r="BG1648" s="19"/>
      <c r="BH1648" s="19"/>
      <c r="BI1648" s="19"/>
      <c r="BJ1648" s="19"/>
    </row>
    <row r="1649" spans="1:62" ht="15" x14ac:dyDescent="0.2">
      <c r="A1649" s="19" t="s">
        <v>14887</v>
      </c>
      <c r="B1649" s="19" t="s">
        <v>1479</v>
      </c>
      <c r="C1649" s="43">
        <v>44661</v>
      </c>
      <c r="D1649" s="44">
        <v>0.88055555555555998</v>
      </c>
      <c r="E1649" s="19" t="s">
        <v>14888</v>
      </c>
      <c r="F1649" s="19" t="s">
        <v>14889</v>
      </c>
      <c r="G1649" s="19" t="s">
        <v>14890</v>
      </c>
      <c r="H1649" s="45">
        <v>1084.8</v>
      </c>
      <c r="I1649" s="45">
        <v>1216.29</v>
      </c>
      <c r="J1649" s="19" t="s">
        <v>1560</v>
      </c>
      <c r="K1649" s="19" t="s">
        <v>14891</v>
      </c>
      <c r="L1649" s="19" t="s">
        <v>14892</v>
      </c>
      <c r="M1649" s="19" t="s">
        <v>14893</v>
      </c>
      <c r="N1649" s="19" t="s">
        <v>14887</v>
      </c>
      <c r="O1649" s="19" t="s">
        <v>371</v>
      </c>
      <c r="P1649" s="19" t="s">
        <v>372</v>
      </c>
      <c r="Q1649" s="46">
        <v>160</v>
      </c>
      <c r="R1649" s="19" t="s">
        <v>1544</v>
      </c>
      <c r="S1649" s="19" t="s">
        <v>1795</v>
      </c>
      <c r="T1649" s="19" t="s">
        <v>177</v>
      </c>
      <c r="U1649" s="19" t="s">
        <v>1796</v>
      </c>
      <c r="V1649" s="19" t="s">
        <v>1797</v>
      </c>
      <c r="W1649" s="19" t="s">
        <v>1798</v>
      </c>
      <c r="X1649" s="19" t="s">
        <v>1799</v>
      </c>
      <c r="Y1649" s="19" t="s">
        <v>1800</v>
      </c>
      <c r="Z1649" s="19" t="s">
        <v>1801</v>
      </c>
      <c r="AA1649" s="46">
        <v>159</v>
      </c>
      <c r="AB1649" s="19" t="s">
        <v>1802</v>
      </c>
      <c r="AC1649" s="19" t="s">
        <v>177</v>
      </c>
      <c r="AD1649" s="19" t="s">
        <v>1803</v>
      </c>
      <c r="AE1649" s="19" t="s">
        <v>1804</v>
      </c>
      <c r="AF1649" s="19" t="s">
        <v>1592</v>
      </c>
      <c r="AG1649" s="19" t="s">
        <v>1805</v>
      </c>
      <c r="AH1649" s="19" t="s">
        <v>1499</v>
      </c>
      <c r="AI1649" s="19" t="s">
        <v>1500</v>
      </c>
      <c r="AJ1649" s="45">
        <v>0</v>
      </c>
      <c r="AK1649" s="45">
        <v>0</v>
      </c>
      <c r="AL1649" s="19" t="s">
        <v>1501</v>
      </c>
      <c r="AM1649" s="46">
        <v>17226.97</v>
      </c>
      <c r="AN1649" s="46">
        <v>8016.97</v>
      </c>
      <c r="AO1649" s="46">
        <v>9210</v>
      </c>
      <c r="AP1649" s="45">
        <v>92.8</v>
      </c>
      <c r="AQ1649" s="45"/>
      <c r="AR1649" s="45" t="str">
        <f>IFERROR(VLOOKUP(AB1649,'Pedidos marco'!$A$1:$D$10000,4,0)," ")</f>
        <v xml:space="preserve"> </v>
      </c>
      <c r="AS1649" s="45">
        <f t="shared" si="175"/>
        <v>10</v>
      </c>
      <c r="AT1649" s="45" t="str">
        <f t="shared" si="176"/>
        <v>10</v>
      </c>
      <c r="AU1649" s="47">
        <v>8</v>
      </c>
      <c r="AV1649" s="19" t="str">
        <f t="shared" si="177"/>
        <v>04 April</v>
      </c>
      <c r="AW1649" s="19">
        <f t="shared" si="178"/>
        <v>0.57999999999999996</v>
      </c>
      <c r="AX1649" s="19">
        <f t="shared" si="179"/>
        <v>11.6</v>
      </c>
      <c r="AY1649" s="19" t="e">
        <f>VLOOKUP(AG1649,Cías!$A$1:$E$10000,5,0)</f>
        <v>#N/A</v>
      </c>
      <c r="AZ1649" s="19" t="str">
        <f t="shared" si="180"/>
        <v>1013478</v>
      </c>
      <c r="BA1649" s="19" t="str">
        <f t="shared" si="181"/>
        <v>LANDAZURI CORDOVA IVAN OSWALDO</v>
      </c>
      <c r="BB1649" s="19" t="e">
        <f>VLOOKUP(AG1649,Cías!$A$1:$E$10000,3,0)</f>
        <v>#N/A</v>
      </c>
      <c r="BC1649" s="19"/>
      <c r="BD1649" s="19"/>
      <c r="BE1649" s="19"/>
      <c r="BF1649" s="19"/>
      <c r="BG1649" s="19"/>
      <c r="BH1649" s="19"/>
      <c r="BI1649" s="19"/>
      <c r="BJ1649" s="19"/>
    </row>
    <row r="1650" spans="1:62" ht="15" x14ac:dyDescent="0.2">
      <c r="A1650" s="19" t="s">
        <v>14887</v>
      </c>
      <c r="B1650" s="19" t="s">
        <v>1479</v>
      </c>
      <c r="C1650" s="43">
        <v>44661</v>
      </c>
      <c r="D1650" s="44">
        <v>0.88055555555555998</v>
      </c>
      <c r="E1650" s="19" t="s">
        <v>14894</v>
      </c>
      <c r="F1650" s="19" t="s">
        <v>14895</v>
      </c>
      <c r="G1650" s="19" t="s">
        <v>14896</v>
      </c>
      <c r="H1650" s="45">
        <v>3345</v>
      </c>
      <c r="I1650" s="45">
        <v>3750.44</v>
      </c>
      <c r="J1650" s="19" t="s">
        <v>1560</v>
      </c>
      <c r="K1650" s="19" t="s">
        <v>14897</v>
      </c>
      <c r="L1650" s="19" t="s">
        <v>14898</v>
      </c>
      <c r="M1650" s="19" t="s">
        <v>14899</v>
      </c>
      <c r="N1650" s="19" t="s">
        <v>14887</v>
      </c>
      <c r="O1650" s="19" t="s">
        <v>367</v>
      </c>
      <c r="P1650" s="19" t="s">
        <v>368</v>
      </c>
      <c r="Q1650" s="46">
        <v>500</v>
      </c>
      <c r="R1650" s="19" t="s">
        <v>1544</v>
      </c>
      <c r="S1650" s="19" t="s">
        <v>1795</v>
      </c>
      <c r="T1650" s="19" t="s">
        <v>177</v>
      </c>
      <c r="U1650" s="19" t="s">
        <v>1796</v>
      </c>
      <c r="V1650" s="19" t="s">
        <v>1797</v>
      </c>
      <c r="W1650" s="19" t="s">
        <v>1798</v>
      </c>
      <c r="X1650" s="19" t="s">
        <v>1799</v>
      </c>
      <c r="Y1650" s="19" t="s">
        <v>1800</v>
      </c>
      <c r="Z1650" s="19" t="s">
        <v>1801</v>
      </c>
      <c r="AA1650" s="46">
        <v>159</v>
      </c>
      <c r="AB1650" s="19" t="s">
        <v>1802</v>
      </c>
      <c r="AC1650" s="19" t="s">
        <v>177</v>
      </c>
      <c r="AD1650" s="19" t="s">
        <v>1803</v>
      </c>
      <c r="AE1650" s="19" t="s">
        <v>1804</v>
      </c>
      <c r="AF1650" s="19" t="s">
        <v>1592</v>
      </c>
      <c r="AG1650" s="19" t="s">
        <v>1805</v>
      </c>
      <c r="AH1650" s="19" t="s">
        <v>1499</v>
      </c>
      <c r="AI1650" s="19" t="s">
        <v>1500</v>
      </c>
      <c r="AJ1650" s="45">
        <v>0</v>
      </c>
      <c r="AK1650" s="45">
        <v>0</v>
      </c>
      <c r="AL1650" s="19" t="s">
        <v>1501</v>
      </c>
      <c r="AM1650" s="46">
        <v>34263.03</v>
      </c>
      <c r="AN1650" s="46">
        <v>25053.03</v>
      </c>
      <c r="AO1650" s="46">
        <v>9210</v>
      </c>
      <c r="AP1650" s="45">
        <v>290</v>
      </c>
      <c r="AQ1650" s="45"/>
      <c r="AR1650" s="45" t="str">
        <f>IFERROR(VLOOKUP(AB1650,'Pedidos marco'!$A$1:$D$10000,4,0)," ")</f>
        <v xml:space="preserve"> </v>
      </c>
      <c r="AS1650" s="45">
        <f t="shared" si="175"/>
        <v>10</v>
      </c>
      <c r="AT1650" s="45" t="str">
        <f t="shared" si="176"/>
        <v>10</v>
      </c>
      <c r="AU1650" s="47">
        <v>25</v>
      </c>
      <c r="AV1650" s="19" t="str">
        <f t="shared" si="177"/>
        <v>04 April</v>
      </c>
      <c r="AW1650" s="19">
        <f t="shared" si="178"/>
        <v>0.57999999999999996</v>
      </c>
      <c r="AX1650" s="19">
        <f t="shared" si="179"/>
        <v>11.6</v>
      </c>
      <c r="AY1650" s="19" t="e">
        <f>VLOOKUP(AG1650,Cías!$A$1:$E$10000,5,0)</f>
        <v>#N/A</v>
      </c>
      <c r="AZ1650" s="19" t="str">
        <f t="shared" si="180"/>
        <v>1013478</v>
      </c>
      <c r="BA1650" s="19" t="str">
        <f t="shared" si="181"/>
        <v>LANDAZURI CORDOVA IVAN OSWALDO</v>
      </c>
      <c r="BB1650" s="19" t="e">
        <f>VLOOKUP(AG1650,Cías!$A$1:$E$10000,3,0)</f>
        <v>#N/A</v>
      </c>
      <c r="BC1650" s="19"/>
      <c r="BD1650" s="19"/>
      <c r="BE1650" s="19"/>
      <c r="BF1650" s="19"/>
      <c r="BG1650" s="19"/>
      <c r="BH1650" s="19"/>
      <c r="BI1650" s="19"/>
      <c r="BJ1650" s="19"/>
    </row>
    <row r="1651" spans="1:62" ht="15" x14ac:dyDescent="0.2">
      <c r="A1651" s="19" t="s">
        <v>14900</v>
      </c>
      <c r="B1651" s="19" t="s">
        <v>1479</v>
      </c>
      <c r="C1651" s="43">
        <v>44661</v>
      </c>
      <c r="D1651" s="44">
        <v>0.88888888888888995</v>
      </c>
      <c r="E1651" s="19" t="s">
        <v>14901</v>
      </c>
      <c r="F1651" s="19" t="s">
        <v>14902</v>
      </c>
      <c r="G1651" s="19" t="s">
        <v>14903</v>
      </c>
      <c r="H1651" s="45">
        <v>4193.1400000000003</v>
      </c>
      <c r="I1651" s="45">
        <v>4701.38</v>
      </c>
      <c r="J1651" s="19" t="s">
        <v>1560</v>
      </c>
      <c r="K1651" s="19" t="s">
        <v>14904</v>
      </c>
      <c r="L1651" s="19" t="s">
        <v>14905</v>
      </c>
      <c r="M1651" s="19" t="s">
        <v>14906</v>
      </c>
      <c r="N1651" s="19" t="s">
        <v>14900</v>
      </c>
      <c r="O1651" s="19" t="s">
        <v>367</v>
      </c>
      <c r="P1651" s="19" t="s">
        <v>368</v>
      </c>
      <c r="Q1651" s="46">
        <v>660</v>
      </c>
      <c r="R1651" s="19" t="s">
        <v>1544</v>
      </c>
      <c r="S1651" s="19" t="s">
        <v>1754</v>
      </c>
      <c r="T1651" s="19" t="s">
        <v>104</v>
      </c>
      <c r="U1651" s="19" t="s">
        <v>1755</v>
      </c>
      <c r="V1651" s="19" t="s">
        <v>1756</v>
      </c>
      <c r="W1651" s="19" t="s">
        <v>1757</v>
      </c>
      <c r="X1651" s="19" t="s">
        <v>1758</v>
      </c>
      <c r="Y1651" s="19" t="s">
        <v>1759</v>
      </c>
      <c r="Z1651" s="19" t="s">
        <v>1760</v>
      </c>
      <c r="AA1651" s="46">
        <v>218</v>
      </c>
      <c r="AB1651" s="19" t="s">
        <v>477</v>
      </c>
      <c r="AC1651" s="19" t="s">
        <v>104</v>
      </c>
      <c r="AD1651" s="19" t="s">
        <v>1761</v>
      </c>
      <c r="AE1651" s="19" t="s">
        <v>1762</v>
      </c>
      <c r="AF1651" s="19" t="s">
        <v>1592</v>
      </c>
      <c r="AG1651" s="19" t="s">
        <v>1763</v>
      </c>
      <c r="AH1651" s="19" t="s">
        <v>1499</v>
      </c>
      <c r="AI1651" s="19" t="s">
        <v>1500</v>
      </c>
      <c r="AJ1651" s="45">
        <v>0</v>
      </c>
      <c r="AK1651" s="45">
        <v>0</v>
      </c>
      <c r="AL1651" s="19" t="s">
        <v>1501</v>
      </c>
      <c r="AM1651" s="46">
        <v>51340</v>
      </c>
      <c r="AN1651" s="46">
        <v>33090</v>
      </c>
      <c r="AO1651" s="46">
        <v>18250</v>
      </c>
      <c r="AP1651" s="45">
        <v>501.6</v>
      </c>
      <c r="AQ1651" s="45"/>
      <c r="AR1651" s="45" t="str">
        <f>IFERROR(VLOOKUP(AB1651,'Pedidos marco'!$A$1:$D$10000,4,0)," ")</f>
        <v xml:space="preserve"> </v>
      </c>
      <c r="AS1651" s="45">
        <f t="shared" si="175"/>
        <v>10</v>
      </c>
      <c r="AT1651" s="45" t="str">
        <f t="shared" si="176"/>
        <v>10</v>
      </c>
      <c r="AU1651" s="47">
        <v>33</v>
      </c>
      <c r="AV1651" s="19" t="str">
        <f t="shared" si="177"/>
        <v>04 April</v>
      </c>
      <c r="AW1651" s="19">
        <f t="shared" si="178"/>
        <v>0.76</v>
      </c>
      <c r="AX1651" s="19">
        <f t="shared" si="179"/>
        <v>15.200000000000001</v>
      </c>
      <c r="AY1651" s="19" t="e">
        <f>VLOOKUP(AG1651,Cías!$A$1:$E$10000,5,0)</f>
        <v>#N/A</v>
      </c>
      <c r="AZ1651" s="19" t="str">
        <f t="shared" si="180"/>
        <v>1013863</v>
      </c>
      <c r="BA1651" s="19" t="str">
        <f t="shared" si="181"/>
        <v>DISTRIBUCIONES NARANJO</v>
      </c>
      <c r="BB1651" s="19" t="e">
        <f>VLOOKUP(AG1651,Cías!$A$1:$E$10000,3,0)</f>
        <v>#N/A</v>
      </c>
      <c r="BC1651" s="19"/>
      <c r="BD1651" s="19"/>
      <c r="BE1651" s="19"/>
      <c r="BF1651" s="19"/>
      <c r="BG1651" s="19"/>
      <c r="BH1651" s="19"/>
      <c r="BI1651" s="19"/>
      <c r="BJ1651" s="19"/>
    </row>
    <row r="1652" spans="1:62" ht="15" x14ac:dyDescent="0.2">
      <c r="A1652" s="19" t="s">
        <v>14907</v>
      </c>
      <c r="B1652" s="19" t="s">
        <v>1479</v>
      </c>
      <c r="C1652" s="43">
        <v>44661</v>
      </c>
      <c r="D1652" s="44">
        <v>0.89236111111111005</v>
      </c>
      <c r="E1652" s="19" t="s">
        <v>14908</v>
      </c>
      <c r="F1652" s="19" t="s">
        <v>1481</v>
      </c>
      <c r="G1652" s="19" t="s">
        <v>1481</v>
      </c>
      <c r="H1652" s="45">
        <v>0</v>
      </c>
      <c r="I1652" s="45">
        <v>0</v>
      </c>
      <c r="J1652" s="19" t="s">
        <v>1482</v>
      </c>
      <c r="K1652" s="19" t="s">
        <v>14909</v>
      </c>
      <c r="L1652" s="19" t="s">
        <v>14910</v>
      </c>
      <c r="M1652" s="19" t="s">
        <v>14911</v>
      </c>
      <c r="N1652" s="19" t="s">
        <v>14907</v>
      </c>
      <c r="O1652" s="19" t="s">
        <v>2057</v>
      </c>
      <c r="P1652" s="19" t="s">
        <v>2058</v>
      </c>
      <c r="Q1652" s="46">
        <v>31.69</v>
      </c>
      <c r="R1652" s="19" t="s">
        <v>1488</v>
      </c>
      <c r="S1652" s="19" t="s">
        <v>1545</v>
      </c>
      <c r="T1652" s="19" t="s">
        <v>74</v>
      </c>
      <c r="U1652" s="19" t="s">
        <v>2059</v>
      </c>
      <c r="V1652" s="19" t="s">
        <v>2060</v>
      </c>
      <c r="W1652" s="19" t="s">
        <v>1548</v>
      </c>
      <c r="X1652" s="19" t="s">
        <v>2061</v>
      </c>
      <c r="Y1652" s="19" t="s">
        <v>1550</v>
      </c>
      <c r="Z1652" s="19" t="s">
        <v>1551</v>
      </c>
      <c r="AA1652" s="46">
        <v>178</v>
      </c>
      <c r="AB1652" s="19" t="s">
        <v>461</v>
      </c>
      <c r="AC1652" s="19" t="s">
        <v>72</v>
      </c>
      <c r="AD1652" s="19" t="s">
        <v>2062</v>
      </c>
      <c r="AE1652" s="19" t="s">
        <v>2063</v>
      </c>
      <c r="AF1652" s="19" t="s">
        <v>1497</v>
      </c>
      <c r="AG1652" s="19" t="s">
        <v>2064</v>
      </c>
      <c r="AH1652" s="19" t="s">
        <v>1499</v>
      </c>
      <c r="AI1652" s="19" t="s">
        <v>1500</v>
      </c>
      <c r="AJ1652" s="45">
        <v>0</v>
      </c>
      <c r="AK1652" s="45">
        <v>0</v>
      </c>
      <c r="AL1652" s="19" t="s">
        <v>1501</v>
      </c>
      <c r="AM1652" s="46">
        <v>50030</v>
      </c>
      <c r="AN1652" s="46">
        <v>31690</v>
      </c>
      <c r="AO1652" s="46">
        <v>18340</v>
      </c>
      <c r="AP1652" s="45">
        <v>465.84</v>
      </c>
      <c r="AQ1652" s="45"/>
      <c r="AR1652" s="45" t="str">
        <f>IFERROR(VLOOKUP(AB1652,'Pedidos marco'!$A$1:$D$10000,4,0)," ")</f>
        <v xml:space="preserve"> </v>
      </c>
      <c r="AS1652" s="45">
        <f t="shared" si="175"/>
        <v>10</v>
      </c>
      <c r="AT1652" s="45" t="str">
        <f t="shared" si="176"/>
        <v>10</v>
      </c>
      <c r="AU1652" s="47">
        <v>31.69</v>
      </c>
      <c r="AV1652" s="19" t="str">
        <f t="shared" si="177"/>
        <v>04 April</v>
      </c>
      <c r="AW1652" s="19">
        <f t="shared" si="178"/>
        <v>14.699905332912589</v>
      </c>
      <c r="AX1652" s="19">
        <f t="shared" si="179"/>
        <v>14.699905332912589</v>
      </c>
      <c r="AY1652" s="19" t="e">
        <f>VLOOKUP(AG1652,Cías!$A$1:$E$10000,5,0)</f>
        <v>#N/A</v>
      </c>
      <c r="AZ1652" s="19" t="str">
        <f t="shared" si="180"/>
        <v>1013388</v>
      </c>
      <c r="BA1652" s="19" t="str">
        <f t="shared" si="181"/>
        <v>CAMPAÑA MALDONADO BLANCA CECILIA</v>
      </c>
      <c r="BB1652" s="19" t="e">
        <f>VLOOKUP(AG1652,Cías!$A$1:$E$10000,3,0)</f>
        <v>#N/A</v>
      </c>
      <c r="BC1652" s="19"/>
      <c r="BD1652" s="19"/>
      <c r="BE1652" s="19"/>
      <c r="BF1652" s="19"/>
      <c r="BG1652" s="19"/>
      <c r="BH1652" s="19"/>
      <c r="BI1652" s="19"/>
      <c r="BJ1652" s="19"/>
    </row>
    <row r="1653" spans="1:62" ht="15" x14ac:dyDescent="0.2">
      <c r="A1653" s="19" t="s">
        <v>14912</v>
      </c>
      <c r="B1653" s="19" t="s">
        <v>1479</v>
      </c>
      <c r="C1653" s="43">
        <v>44661</v>
      </c>
      <c r="D1653" s="44">
        <v>0.89722222222222003</v>
      </c>
      <c r="E1653" s="19" t="s">
        <v>14913</v>
      </c>
      <c r="F1653" s="19" t="s">
        <v>14914</v>
      </c>
      <c r="G1653" s="19" t="s">
        <v>14915</v>
      </c>
      <c r="H1653" s="45">
        <v>1030.7</v>
      </c>
      <c r="I1653" s="45">
        <v>1155.6199999999999</v>
      </c>
      <c r="J1653" s="19" t="s">
        <v>1560</v>
      </c>
      <c r="K1653" s="19" t="s">
        <v>14916</v>
      </c>
      <c r="L1653" s="19" t="s">
        <v>14917</v>
      </c>
      <c r="M1653" s="19" t="s">
        <v>14918</v>
      </c>
      <c r="N1653" s="19" t="s">
        <v>14912</v>
      </c>
      <c r="O1653" s="19" t="s">
        <v>371</v>
      </c>
      <c r="P1653" s="19" t="s">
        <v>372</v>
      </c>
      <c r="Q1653" s="46">
        <v>160</v>
      </c>
      <c r="R1653" s="19" t="s">
        <v>1544</v>
      </c>
      <c r="S1653" s="19" t="s">
        <v>3092</v>
      </c>
      <c r="T1653" s="19" t="s">
        <v>289</v>
      </c>
      <c r="U1653" s="19" t="s">
        <v>3093</v>
      </c>
      <c r="V1653" s="19" t="s">
        <v>3094</v>
      </c>
      <c r="W1653" s="19" t="s">
        <v>1757</v>
      </c>
      <c r="X1653" s="19" t="s">
        <v>3095</v>
      </c>
      <c r="Y1653" s="19" t="s">
        <v>1759</v>
      </c>
      <c r="Z1653" s="19" t="s">
        <v>1760</v>
      </c>
      <c r="AA1653" s="46">
        <v>218</v>
      </c>
      <c r="AB1653" s="19" t="s">
        <v>469</v>
      </c>
      <c r="AC1653" s="19" t="s">
        <v>88</v>
      </c>
      <c r="AD1653" s="19" t="s">
        <v>3096</v>
      </c>
      <c r="AE1653" s="19" t="s">
        <v>3097</v>
      </c>
      <c r="AF1653" s="19" t="s">
        <v>1592</v>
      </c>
      <c r="AG1653" s="19" t="s">
        <v>3098</v>
      </c>
      <c r="AH1653" s="19" t="s">
        <v>1499</v>
      </c>
      <c r="AI1653" s="19" t="s">
        <v>1500</v>
      </c>
      <c r="AJ1653" s="45">
        <v>0</v>
      </c>
      <c r="AK1653" s="45">
        <v>0</v>
      </c>
      <c r="AL1653" s="19" t="s">
        <v>1501</v>
      </c>
      <c r="AM1653" s="46">
        <v>14004.51</v>
      </c>
      <c r="AN1653" s="46">
        <v>8021.1769999999997</v>
      </c>
      <c r="AO1653" s="46">
        <v>5983.3329999999996</v>
      </c>
      <c r="AP1653" s="45">
        <v>121.6</v>
      </c>
      <c r="AQ1653" s="45"/>
      <c r="AR1653" s="45" t="str">
        <f>IFERROR(VLOOKUP(AB1653,'Pedidos marco'!$A$1:$D$10000,4,0)," ")</f>
        <v xml:space="preserve"> </v>
      </c>
      <c r="AS1653" s="45">
        <f t="shared" si="175"/>
        <v>10</v>
      </c>
      <c r="AT1653" s="45" t="str">
        <f t="shared" si="176"/>
        <v>10</v>
      </c>
      <c r="AU1653" s="47">
        <v>8</v>
      </c>
      <c r="AV1653" s="19" t="str">
        <f t="shared" si="177"/>
        <v>04 April</v>
      </c>
      <c r="AW1653" s="19">
        <f t="shared" si="178"/>
        <v>0.76</v>
      </c>
      <c r="AX1653" s="19">
        <f t="shared" si="179"/>
        <v>15.2</v>
      </c>
      <c r="AY1653" s="19" t="e">
        <f>VLOOKUP(AG1653,Cías!$A$1:$E$10000,5,0)</f>
        <v>#N/A</v>
      </c>
      <c r="AZ1653" s="19" t="str">
        <f t="shared" si="180"/>
        <v>1013625</v>
      </c>
      <c r="BA1653" s="19" t="str">
        <f t="shared" si="181"/>
        <v>CHICAIZA CHICAIZA CESAR ELOY</v>
      </c>
      <c r="BB1653" s="19" t="e">
        <f>VLOOKUP(AG1653,Cías!$A$1:$E$10000,3,0)</f>
        <v>#N/A</v>
      </c>
      <c r="BC1653" s="19"/>
      <c r="BD1653" s="19"/>
      <c r="BE1653" s="19"/>
      <c r="BF1653" s="19"/>
      <c r="BG1653" s="19"/>
      <c r="BH1653" s="19"/>
      <c r="BI1653" s="19"/>
      <c r="BJ1653" s="19"/>
    </row>
    <row r="1654" spans="1:62" ht="15" x14ac:dyDescent="0.2">
      <c r="A1654" s="19" t="s">
        <v>14912</v>
      </c>
      <c r="B1654" s="19" t="s">
        <v>1479</v>
      </c>
      <c r="C1654" s="43">
        <v>44661</v>
      </c>
      <c r="D1654" s="44">
        <v>0.89722222222222003</v>
      </c>
      <c r="E1654" s="19" t="s">
        <v>14919</v>
      </c>
      <c r="F1654" s="19" t="s">
        <v>14920</v>
      </c>
      <c r="G1654" s="19" t="s">
        <v>14921</v>
      </c>
      <c r="H1654" s="45">
        <v>705.65</v>
      </c>
      <c r="I1654" s="45">
        <v>791.18</v>
      </c>
      <c r="J1654" s="19" t="s">
        <v>1560</v>
      </c>
      <c r="K1654" s="19" t="s">
        <v>14922</v>
      </c>
      <c r="L1654" s="19" t="s">
        <v>14923</v>
      </c>
      <c r="M1654" s="19" t="s">
        <v>14924</v>
      </c>
      <c r="N1654" s="19" t="s">
        <v>14912</v>
      </c>
      <c r="O1654" s="19" t="s">
        <v>369</v>
      </c>
      <c r="P1654" s="19" t="s">
        <v>370</v>
      </c>
      <c r="Q1654" s="46">
        <v>120</v>
      </c>
      <c r="R1654" s="19" t="s">
        <v>1544</v>
      </c>
      <c r="S1654" s="19" t="s">
        <v>3092</v>
      </c>
      <c r="T1654" s="19" t="s">
        <v>289</v>
      </c>
      <c r="U1654" s="19" t="s">
        <v>3093</v>
      </c>
      <c r="V1654" s="19" t="s">
        <v>3094</v>
      </c>
      <c r="W1654" s="19" t="s">
        <v>1757</v>
      </c>
      <c r="X1654" s="19" t="s">
        <v>3095</v>
      </c>
      <c r="Y1654" s="19" t="s">
        <v>1759</v>
      </c>
      <c r="Z1654" s="19" t="s">
        <v>1760</v>
      </c>
      <c r="AA1654" s="46">
        <v>218</v>
      </c>
      <c r="AB1654" s="19" t="s">
        <v>469</v>
      </c>
      <c r="AC1654" s="19" t="s">
        <v>88</v>
      </c>
      <c r="AD1654" s="19" t="s">
        <v>3096</v>
      </c>
      <c r="AE1654" s="19" t="s">
        <v>3097</v>
      </c>
      <c r="AF1654" s="19" t="s">
        <v>1592</v>
      </c>
      <c r="AG1654" s="19" t="s">
        <v>3098</v>
      </c>
      <c r="AH1654" s="19" t="s">
        <v>1499</v>
      </c>
      <c r="AI1654" s="19" t="s">
        <v>1500</v>
      </c>
      <c r="AJ1654" s="45">
        <v>0</v>
      </c>
      <c r="AK1654" s="45">
        <v>0</v>
      </c>
      <c r="AL1654" s="19" t="s">
        <v>1501</v>
      </c>
      <c r="AM1654" s="46">
        <v>11999.215</v>
      </c>
      <c r="AN1654" s="46">
        <v>6015.8819999999996</v>
      </c>
      <c r="AO1654" s="46">
        <v>5983.3329999999996</v>
      </c>
      <c r="AP1654" s="45">
        <v>91.2</v>
      </c>
      <c r="AQ1654" s="45"/>
      <c r="AR1654" s="45" t="str">
        <f>IFERROR(VLOOKUP(AB1654,'Pedidos marco'!$A$1:$D$10000,4,0)," ")</f>
        <v xml:space="preserve"> </v>
      </c>
      <c r="AS1654" s="45">
        <f t="shared" si="175"/>
        <v>10</v>
      </c>
      <c r="AT1654" s="45" t="str">
        <f t="shared" si="176"/>
        <v>10</v>
      </c>
      <c r="AU1654" s="47">
        <v>6</v>
      </c>
      <c r="AV1654" s="19" t="str">
        <f t="shared" si="177"/>
        <v>04 April</v>
      </c>
      <c r="AW1654" s="19">
        <f t="shared" si="178"/>
        <v>0.76</v>
      </c>
      <c r="AX1654" s="19">
        <f t="shared" si="179"/>
        <v>15.200000000000001</v>
      </c>
      <c r="AY1654" s="19" t="e">
        <f>VLOOKUP(AG1654,Cías!$A$1:$E$10000,5,0)</f>
        <v>#N/A</v>
      </c>
      <c r="AZ1654" s="19" t="str">
        <f t="shared" si="180"/>
        <v>1013625</v>
      </c>
      <c r="BA1654" s="19" t="str">
        <f t="shared" si="181"/>
        <v>CHICAIZA CHICAIZA CESAR ELOY</v>
      </c>
      <c r="BB1654" s="19" t="e">
        <f>VLOOKUP(AG1654,Cías!$A$1:$E$10000,3,0)</f>
        <v>#N/A</v>
      </c>
      <c r="BC1654" s="19"/>
      <c r="BD1654" s="19"/>
      <c r="BE1654" s="19"/>
      <c r="BF1654" s="19"/>
      <c r="BG1654" s="19"/>
      <c r="BH1654" s="19"/>
      <c r="BI1654" s="19"/>
      <c r="BJ1654" s="19"/>
    </row>
    <row r="1655" spans="1:62" ht="15" x14ac:dyDescent="0.2">
      <c r="A1655" s="19" t="s">
        <v>14912</v>
      </c>
      <c r="B1655" s="19" t="s">
        <v>1479</v>
      </c>
      <c r="C1655" s="43">
        <v>44661</v>
      </c>
      <c r="D1655" s="44">
        <v>0.89722222222222003</v>
      </c>
      <c r="E1655" s="19" t="s">
        <v>14925</v>
      </c>
      <c r="F1655" s="19" t="s">
        <v>14926</v>
      </c>
      <c r="G1655" s="19" t="s">
        <v>14927</v>
      </c>
      <c r="H1655" s="45">
        <v>2561</v>
      </c>
      <c r="I1655" s="45">
        <v>2871.41</v>
      </c>
      <c r="J1655" s="19" t="s">
        <v>1560</v>
      </c>
      <c r="K1655" s="19" t="s">
        <v>14928</v>
      </c>
      <c r="L1655" s="19" t="s">
        <v>14929</v>
      </c>
      <c r="M1655" s="19" t="s">
        <v>14930</v>
      </c>
      <c r="N1655" s="19" t="s">
        <v>14912</v>
      </c>
      <c r="O1655" s="19" t="s">
        <v>367</v>
      </c>
      <c r="P1655" s="19" t="s">
        <v>368</v>
      </c>
      <c r="Q1655" s="46">
        <v>400</v>
      </c>
      <c r="R1655" s="19" t="s">
        <v>1544</v>
      </c>
      <c r="S1655" s="19" t="s">
        <v>3092</v>
      </c>
      <c r="T1655" s="19" t="s">
        <v>289</v>
      </c>
      <c r="U1655" s="19" t="s">
        <v>3093</v>
      </c>
      <c r="V1655" s="19" t="s">
        <v>3094</v>
      </c>
      <c r="W1655" s="19" t="s">
        <v>1757</v>
      </c>
      <c r="X1655" s="19" t="s">
        <v>3095</v>
      </c>
      <c r="Y1655" s="19" t="s">
        <v>1759</v>
      </c>
      <c r="Z1655" s="19" t="s">
        <v>1760</v>
      </c>
      <c r="AA1655" s="46">
        <v>218</v>
      </c>
      <c r="AB1655" s="19" t="s">
        <v>469</v>
      </c>
      <c r="AC1655" s="19" t="s">
        <v>88</v>
      </c>
      <c r="AD1655" s="19" t="s">
        <v>3096</v>
      </c>
      <c r="AE1655" s="19" t="s">
        <v>3097</v>
      </c>
      <c r="AF1655" s="19" t="s">
        <v>1592</v>
      </c>
      <c r="AG1655" s="19" t="s">
        <v>3098</v>
      </c>
      <c r="AH1655" s="19" t="s">
        <v>1499</v>
      </c>
      <c r="AI1655" s="19" t="s">
        <v>1500</v>
      </c>
      <c r="AJ1655" s="45">
        <v>0</v>
      </c>
      <c r="AK1655" s="45">
        <v>0</v>
      </c>
      <c r="AL1655" s="19" t="s">
        <v>1501</v>
      </c>
      <c r="AM1655" s="46">
        <v>26036.274000000001</v>
      </c>
      <c r="AN1655" s="46">
        <v>20052.940999999999</v>
      </c>
      <c r="AO1655" s="46">
        <v>5983.3329999999996</v>
      </c>
      <c r="AP1655" s="45">
        <v>304</v>
      </c>
      <c r="AQ1655" s="45"/>
      <c r="AR1655" s="45" t="str">
        <f>IFERROR(VLOOKUP(AB1655,'Pedidos marco'!$A$1:$D$10000,4,0)," ")</f>
        <v xml:space="preserve"> </v>
      </c>
      <c r="AS1655" s="45">
        <f t="shared" si="175"/>
        <v>10</v>
      </c>
      <c r="AT1655" s="45" t="str">
        <f t="shared" si="176"/>
        <v>10</v>
      </c>
      <c r="AU1655" s="47">
        <v>20</v>
      </c>
      <c r="AV1655" s="19" t="str">
        <f t="shared" si="177"/>
        <v>04 April</v>
      </c>
      <c r="AW1655" s="19">
        <f t="shared" si="178"/>
        <v>0.76</v>
      </c>
      <c r="AX1655" s="19">
        <f t="shared" si="179"/>
        <v>15.2</v>
      </c>
      <c r="AY1655" s="19" t="e">
        <f>VLOOKUP(AG1655,Cías!$A$1:$E$10000,5,0)</f>
        <v>#N/A</v>
      </c>
      <c r="AZ1655" s="19" t="str">
        <f t="shared" si="180"/>
        <v>1013625</v>
      </c>
      <c r="BA1655" s="19" t="str">
        <f t="shared" si="181"/>
        <v>CHICAIZA CHICAIZA CESAR ELOY</v>
      </c>
      <c r="BB1655" s="19" t="e">
        <f>VLOOKUP(AG1655,Cías!$A$1:$E$10000,3,0)</f>
        <v>#N/A</v>
      </c>
      <c r="BC1655" s="19"/>
      <c r="BD1655" s="19"/>
      <c r="BE1655" s="19"/>
      <c r="BF1655" s="19"/>
      <c r="BG1655" s="19"/>
      <c r="BH1655" s="19"/>
      <c r="BI1655" s="19"/>
      <c r="BJ1655" s="19"/>
    </row>
    <row r="1656" spans="1:62" ht="15" x14ac:dyDescent="0.2">
      <c r="A1656" s="19" t="s">
        <v>14931</v>
      </c>
      <c r="B1656" s="19" t="s">
        <v>1479</v>
      </c>
      <c r="C1656" s="43">
        <v>44661</v>
      </c>
      <c r="D1656" s="44">
        <v>0.90069444444444002</v>
      </c>
      <c r="E1656" s="19" t="s">
        <v>14932</v>
      </c>
      <c r="F1656" s="19" t="s">
        <v>14933</v>
      </c>
      <c r="G1656" s="19" t="s">
        <v>14934</v>
      </c>
      <c r="H1656" s="45">
        <v>4225.6499999999996</v>
      </c>
      <c r="I1656" s="45">
        <v>4737.83</v>
      </c>
      <c r="J1656" s="19" t="s">
        <v>1560</v>
      </c>
      <c r="K1656" s="19" t="s">
        <v>14935</v>
      </c>
      <c r="L1656" s="19" t="s">
        <v>14936</v>
      </c>
      <c r="M1656" s="19" t="s">
        <v>14937</v>
      </c>
      <c r="N1656" s="19" t="s">
        <v>14931</v>
      </c>
      <c r="O1656" s="19" t="s">
        <v>367</v>
      </c>
      <c r="P1656" s="19" t="s">
        <v>368</v>
      </c>
      <c r="Q1656" s="46">
        <v>660</v>
      </c>
      <c r="R1656" s="19" t="s">
        <v>1544</v>
      </c>
      <c r="S1656" s="19" t="s">
        <v>3092</v>
      </c>
      <c r="T1656" s="19" t="s">
        <v>289</v>
      </c>
      <c r="U1656" s="19" t="s">
        <v>3093</v>
      </c>
      <c r="V1656" s="19" t="s">
        <v>3094</v>
      </c>
      <c r="W1656" s="19" t="s">
        <v>1757</v>
      </c>
      <c r="X1656" s="19" t="s">
        <v>3095</v>
      </c>
      <c r="Y1656" s="19" t="s">
        <v>1759</v>
      </c>
      <c r="Z1656" s="19" t="s">
        <v>1760</v>
      </c>
      <c r="AA1656" s="46">
        <v>218</v>
      </c>
      <c r="AB1656" s="19" t="s">
        <v>568</v>
      </c>
      <c r="AC1656" s="19" t="s">
        <v>289</v>
      </c>
      <c r="AD1656" s="19" t="s">
        <v>3110</v>
      </c>
      <c r="AE1656" s="19" t="s">
        <v>3111</v>
      </c>
      <c r="AF1656" s="19" t="s">
        <v>1592</v>
      </c>
      <c r="AG1656" s="19" t="s">
        <v>3112</v>
      </c>
      <c r="AH1656" s="19" t="s">
        <v>1499</v>
      </c>
      <c r="AI1656" s="19" t="s">
        <v>1500</v>
      </c>
      <c r="AJ1656" s="45">
        <v>0</v>
      </c>
      <c r="AK1656" s="45">
        <v>0</v>
      </c>
      <c r="AL1656" s="19" t="s">
        <v>1501</v>
      </c>
      <c r="AM1656" s="46">
        <v>51860</v>
      </c>
      <c r="AN1656" s="46">
        <v>33100</v>
      </c>
      <c r="AO1656" s="46">
        <v>18760</v>
      </c>
      <c r="AP1656" s="45">
        <v>501.6</v>
      </c>
      <c r="AQ1656" s="45"/>
      <c r="AR1656" s="45" t="str">
        <f>IFERROR(VLOOKUP(AB1656,'Pedidos marco'!$A$1:$D$10000,4,0)," ")</f>
        <v xml:space="preserve"> </v>
      </c>
      <c r="AS1656" s="45">
        <f t="shared" si="175"/>
        <v>10</v>
      </c>
      <c r="AT1656" s="45" t="str">
        <f t="shared" si="176"/>
        <v>10</v>
      </c>
      <c r="AU1656" s="47">
        <v>33</v>
      </c>
      <c r="AV1656" s="19" t="str">
        <f t="shared" si="177"/>
        <v>04 April</v>
      </c>
      <c r="AW1656" s="19">
        <f t="shared" si="178"/>
        <v>0.76</v>
      </c>
      <c r="AX1656" s="19">
        <f t="shared" si="179"/>
        <v>15.200000000000001</v>
      </c>
      <c r="AY1656" s="19" t="e">
        <f>VLOOKUP(AG1656,Cías!$A$1:$E$10000,5,0)</f>
        <v>#N/A</v>
      </c>
      <c r="AZ1656" s="19" t="str">
        <f t="shared" si="180"/>
        <v>1013820</v>
      </c>
      <c r="BA1656" s="19" t="str">
        <f t="shared" si="181"/>
        <v>SARABIA YEPEZ RUTH IRENE</v>
      </c>
      <c r="BB1656" s="19" t="e">
        <f>VLOOKUP(AG1656,Cías!$A$1:$E$10000,3,0)</f>
        <v>#N/A</v>
      </c>
      <c r="BC1656" s="19"/>
      <c r="BD1656" s="19"/>
      <c r="BE1656" s="19"/>
      <c r="BF1656" s="19"/>
      <c r="BG1656" s="19"/>
      <c r="BH1656" s="19"/>
      <c r="BI1656" s="19"/>
      <c r="BJ1656" s="19"/>
    </row>
    <row r="1657" spans="1:62" ht="15" x14ac:dyDescent="0.2">
      <c r="A1657" s="19" t="s">
        <v>14938</v>
      </c>
      <c r="B1657" s="19" t="s">
        <v>1479</v>
      </c>
      <c r="C1657" s="43">
        <v>44661</v>
      </c>
      <c r="D1657" s="44">
        <v>0.91805555555555995</v>
      </c>
      <c r="E1657" s="19" t="s">
        <v>14939</v>
      </c>
      <c r="F1657" s="19" t="s">
        <v>14940</v>
      </c>
      <c r="G1657" s="19" t="s">
        <v>14941</v>
      </c>
      <c r="H1657" s="45">
        <v>2414.83</v>
      </c>
      <c r="I1657" s="45">
        <v>2707.52</v>
      </c>
      <c r="J1657" s="19" t="s">
        <v>2037</v>
      </c>
      <c r="K1657" s="19" t="s">
        <v>14942</v>
      </c>
      <c r="L1657" s="19" t="s">
        <v>14943</v>
      </c>
      <c r="M1657" s="19" t="s">
        <v>14944</v>
      </c>
      <c r="N1657" s="19" t="s">
        <v>14938</v>
      </c>
      <c r="O1657" s="19" t="s">
        <v>1641</v>
      </c>
      <c r="P1657" s="19" t="s">
        <v>1642</v>
      </c>
      <c r="Q1657" s="46">
        <v>360</v>
      </c>
      <c r="R1657" s="19" t="s">
        <v>1544</v>
      </c>
      <c r="S1657" s="19" t="s">
        <v>4350</v>
      </c>
      <c r="T1657" s="19" t="s">
        <v>242</v>
      </c>
      <c r="U1657" s="19" t="s">
        <v>4351</v>
      </c>
      <c r="V1657" s="19" t="s">
        <v>4352</v>
      </c>
      <c r="W1657" s="19" t="s">
        <v>2635</v>
      </c>
      <c r="X1657" s="19" t="s">
        <v>4353</v>
      </c>
      <c r="Y1657" s="19" t="s">
        <v>2637</v>
      </c>
      <c r="Z1657" s="19" t="s">
        <v>2638</v>
      </c>
      <c r="AA1657" s="46">
        <v>506</v>
      </c>
      <c r="AB1657" s="19" t="s">
        <v>545</v>
      </c>
      <c r="AC1657" s="19" t="s">
        <v>242</v>
      </c>
      <c r="AD1657" s="19" t="s">
        <v>4354</v>
      </c>
      <c r="AE1657" s="19" t="s">
        <v>1481</v>
      </c>
      <c r="AF1657" s="19" t="s">
        <v>1554</v>
      </c>
      <c r="AG1657" s="19" t="s">
        <v>4355</v>
      </c>
      <c r="AH1657" s="19" t="s">
        <v>1499</v>
      </c>
      <c r="AI1657" s="19" t="s">
        <v>1500</v>
      </c>
      <c r="AJ1657" s="45">
        <v>0</v>
      </c>
      <c r="AK1657" s="45">
        <v>0</v>
      </c>
      <c r="AL1657" s="19" t="s">
        <v>1501</v>
      </c>
      <c r="AM1657" s="46">
        <v>27490</v>
      </c>
      <c r="AN1657" s="46">
        <v>18040</v>
      </c>
      <c r="AO1657" s="46">
        <v>9450</v>
      </c>
      <c r="AP1657" s="45">
        <v>543.6</v>
      </c>
      <c r="AQ1657" s="45"/>
      <c r="AR1657" s="45" t="str">
        <f>IFERROR(VLOOKUP(AB1657,'Pedidos marco'!$A$1:$D$10000,4,0)," ")</f>
        <v xml:space="preserve"> </v>
      </c>
      <c r="AS1657" s="45">
        <f t="shared" si="175"/>
        <v>10</v>
      </c>
      <c r="AT1657" s="45" t="str">
        <f t="shared" si="176"/>
        <v>10</v>
      </c>
      <c r="AU1657" s="47">
        <v>18</v>
      </c>
      <c r="AV1657" s="19" t="str">
        <f t="shared" si="177"/>
        <v>04 April</v>
      </c>
      <c r="AW1657" s="19">
        <f t="shared" si="178"/>
        <v>1.51</v>
      </c>
      <c r="AX1657" s="19">
        <f t="shared" si="179"/>
        <v>30.200000000000003</v>
      </c>
      <c r="AY1657" s="19" t="e">
        <f>VLOOKUP(AG1657,Cías!$A$1:$E$10000,5,0)</f>
        <v>#N/A</v>
      </c>
      <c r="AZ1657" s="19" t="str">
        <f t="shared" si="180"/>
        <v>1022996</v>
      </c>
      <c r="BA1657" s="19" t="str">
        <f t="shared" si="181"/>
        <v>PINOS MONTENEGRO MARCO ANTONIO</v>
      </c>
      <c r="BB1657" s="19" t="e">
        <f>VLOOKUP(AG1657,Cías!$A$1:$E$10000,3,0)</f>
        <v>#N/A</v>
      </c>
      <c r="BC1657" s="19"/>
      <c r="BD1657" s="19"/>
      <c r="BE1657" s="19"/>
      <c r="BF1657" s="19"/>
      <c r="BG1657" s="19"/>
      <c r="BH1657" s="19"/>
      <c r="BI1657" s="19"/>
      <c r="BJ1657" s="19"/>
    </row>
    <row r="1658" spans="1:62" ht="15" x14ac:dyDescent="0.2">
      <c r="A1658" s="19" t="s">
        <v>14945</v>
      </c>
      <c r="B1658" s="19" t="s">
        <v>1479</v>
      </c>
      <c r="C1658" s="43">
        <v>44661</v>
      </c>
      <c r="D1658" s="44">
        <v>0.91944444444443996</v>
      </c>
      <c r="E1658" s="19" t="s">
        <v>14946</v>
      </c>
      <c r="F1658" s="19" t="s">
        <v>1481</v>
      </c>
      <c r="G1658" s="19" t="s">
        <v>1481</v>
      </c>
      <c r="H1658" s="45">
        <v>0</v>
      </c>
      <c r="I1658" s="45">
        <v>0</v>
      </c>
      <c r="J1658" s="19" t="s">
        <v>1482</v>
      </c>
      <c r="K1658" s="19" t="s">
        <v>14947</v>
      </c>
      <c r="L1658" s="19" t="s">
        <v>14948</v>
      </c>
      <c r="M1658" s="19" t="s">
        <v>14949</v>
      </c>
      <c r="N1658" s="19" t="s">
        <v>14945</v>
      </c>
      <c r="O1658" s="19" t="s">
        <v>1486</v>
      </c>
      <c r="P1658" s="19" t="s">
        <v>1487</v>
      </c>
      <c r="Q1658" s="46">
        <v>31.2</v>
      </c>
      <c r="R1658" s="19" t="s">
        <v>1488</v>
      </c>
      <c r="S1658" s="19" t="s">
        <v>2384</v>
      </c>
      <c r="T1658" s="19" t="s">
        <v>2385</v>
      </c>
      <c r="U1658" s="19" t="s">
        <v>14950</v>
      </c>
      <c r="V1658" s="19" t="s">
        <v>14951</v>
      </c>
      <c r="W1658" s="19" t="s">
        <v>415</v>
      </c>
      <c r="X1658" s="19" t="s">
        <v>14952</v>
      </c>
      <c r="Y1658" s="19" t="s">
        <v>14953</v>
      </c>
      <c r="Z1658" s="19" t="s">
        <v>14954</v>
      </c>
      <c r="AA1658" s="46">
        <v>109</v>
      </c>
      <c r="AB1658" s="19" t="s">
        <v>466</v>
      </c>
      <c r="AC1658" s="19" t="s">
        <v>82</v>
      </c>
      <c r="AD1658" s="19" t="s">
        <v>3405</v>
      </c>
      <c r="AE1658" s="19" t="s">
        <v>3406</v>
      </c>
      <c r="AF1658" s="19" t="s">
        <v>1497</v>
      </c>
      <c r="AG1658" s="19" t="s">
        <v>3407</v>
      </c>
      <c r="AH1658" s="19" t="s">
        <v>1499</v>
      </c>
      <c r="AI1658" s="19" t="s">
        <v>1500</v>
      </c>
      <c r="AJ1658" s="45">
        <v>0</v>
      </c>
      <c r="AK1658" s="45">
        <v>0</v>
      </c>
      <c r="AL1658" s="19" t="s">
        <v>1501</v>
      </c>
      <c r="AM1658" s="46">
        <v>50280</v>
      </c>
      <c r="AN1658" s="46">
        <v>31200</v>
      </c>
      <c r="AO1658" s="46">
        <v>19080</v>
      </c>
      <c r="AP1658" s="45">
        <v>309.82</v>
      </c>
      <c r="AQ1658" s="45"/>
      <c r="AR1658" s="45" t="str">
        <f>IFERROR(VLOOKUP(AB1658,'Pedidos marco'!$A$1:$D$10000,4,0)," ")</f>
        <v xml:space="preserve"> </v>
      </c>
      <c r="AS1658" s="45">
        <f t="shared" si="175"/>
        <v>10</v>
      </c>
      <c r="AT1658" s="45" t="str">
        <f t="shared" si="176"/>
        <v>10</v>
      </c>
      <c r="AU1658" s="47">
        <v>31.2</v>
      </c>
      <c r="AV1658" s="19" t="str">
        <f t="shared" si="177"/>
        <v>04 April</v>
      </c>
      <c r="AW1658" s="19">
        <f t="shared" si="178"/>
        <v>9.9301282051282058</v>
      </c>
      <c r="AX1658" s="19">
        <f t="shared" si="179"/>
        <v>9.9301282051282058</v>
      </c>
      <c r="AY1658" s="19" t="e">
        <f>VLOOKUP(AG1658,Cías!$A$1:$E$10000,5,0)</f>
        <v>#N/A</v>
      </c>
      <c r="AZ1658" s="19" t="str">
        <f t="shared" si="180"/>
        <v>1013576</v>
      </c>
      <c r="BA1658" s="19" t="str">
        <f t="shared" si="181"/>
        <v>CASTRO SALGADO LUCIO OSWALDO</v>
      </c>
      <c r="BB1658" s="19" t="e">
        <f>VLOOKUP(AG1658,Cías!$A$1:$E$10000,3,0)</f>
        <v>#N/A</v>
      </c>
      <c r="BC1658" s="19"/>
      <c r="BD1658" s="19"/>
      <c r="BE1658" s="19"/>
      <c r="BF1658" s="19"/>
      <c r="BG1658" s="19"/>
      <c r="BH1658" s="19"/>
      <c r="BI1658" s="19"/>
      <c r="BJ1658" s="19"/>
    </row>
    <row r="1659" spans="1:62" ht="15" x14ac:dyDescent="0.2">
      <c r="A1659" s="19" t="s">
        <v>14955</v>
      </c>
      <c r="B1659" s="19" t="s">
        <v>1479</v>
      </c>
      <c r="C1659" s="43">
        <v>44661</v>
      </c>
      <c r="D1659" s="44">
        <v>0.91527777777777997</v>
      </c>
      <c r="E1659" s="19" t="s">
        <v>14956</v>
      </c>
      <c r="F1659" s="19" t="s">
        <v>14957</v>
      </c>
      <c r="G1659" s="19" t="s">
        <v>14958</v>
      </c>
      <c r="H1659" s="45">
        <v>1113.5999999999999</v>
      </c>
      <c r="I1659" s="45">
        <v>1248.57</v>
      </c>
      <c r="J1659" s="19" t="s">
        <v>1560</v>
      </c>
      <c r="K1659" s="19" t="s">
        <v>14959</v>
      </c>
      <c r="L1659" s="19" t="s">
        <v>14960</v>
      </c>
      <c r="M1659" s="19" t="s">
        <v>14961</v>
      </c>
      <c r="N1659" s="19" t="s">
        <v>14955</v>
      </c>
      <c r="O1659" s="19" t="s">
        <v>371</v>
      </c>
      <c r="P1659" s="19" t="s">
        <v>372</v>
      </c>
      <c r="Q1659" s="46">
        <v>160</v>
      </c>
      <c r="R1659" s="19" t="s">
        <v>1544</v>
      </c>
      <c r="S1659" s="19" t="s">
        <v>8143</v>
      </c>
      <c r="T1659" s="19" t="s">
        <v>8144</v>
      </c>
      <c r="U1659" s="19" t="s">
        <v>8145</v>
      </c>
      <c r="V1659" s="19" t="s">
        <v>8146</v>
      </c>
      <c r="W1659" s="19" t="s">
        <v>415</v>
      </c>
      <c r="X1659" s="19" t="s">
        <v>8147</v>
      </c>
      <c r="Y1659" s="19" t="s">
        <v>2620</v>
      </c>
      <c r="Z1659" s="19" t="s">
        <v>2621</v>
      </c>
      <c r="AA1659" s="46">
        <v>84</v>
      </c>
      <c r="AB1659" s="19" t="s">
        <v>571</v>
      </c>
      <c r="AC1659" s="19" t="s">
        <v>295</v>
      </c>
      <c r="AD1659" s="19" t="s">
        <v>5206</v>
      </c>
      <c r="AE1659" s="19" t="s">
        <v>1481</v>
      </c>
      <c r="AF1659" s="19" t="s">
        <v>1554</v>
      </c>
      <c r="AG1659" s="19" t="s">
        <v>5207</v>
      </c>
      <c r="AH1659" s="19" t="s">
        <v>1499</v>
      </c>
      <c r="AI1659" s="19" t="s">
        <v>1500</v>
      </c>
      <c r="AJ1659" s="45">
        <v>0</v>
      </c>
      <c r="AK1659" s="45">
        <v>0</v>
      </c>
      <c r="AL1659" s="19" t="s">
        <v>1501</v>
      </c>
      <c r="AM1659" s="46">
        <v>12467.778</v>
      </c>
      <c r="AN1659" s="46">
        <v>8017.7780000000002</v>
      </c>
      <c r="AO1659" s="46">
        <v>4450</v>
      </c>
      <c r="AP1659" s="45">
        <v>65.599999999999994</v>
      </c>
      <c r="AQ1659" s="45"/>
      <c r="AR1659" s="45" t="str">
        <f>IFERROR(VLOOKUP(AB1659,'Pedidos marco'!$A$1:$D$10000,4,0)," ")</f>
        <v xml:space="preserve"> </v>
      </c>
      <c r="AS1659" s="45">
        <f t="shared" si="175"/>
        <v>10</v>
      </c>
      <c r="AT1659" s="45" t="str">
        <f t="shared" si="176"/>
        <v>10</v>
      </c>
      <c r="AU1659" s="47">
        <v>8</v>
      </c>
      <c r="AV1659" s="19" t="str">
        <f t="shared" si="177"/>
        <v>04 April</v>
      </c>
      <c r="AW1659" s="19">
        <f t="shared" si="178"/>
        <v>0.41</v>
      </c>
      <c r="AX1659" s="19">
        <f t="shared" si="179"/>
        <v>8.1999999999999993</v>
      </c>
      <c r="AY1659" s="19" t="e">
        <f>VLOOKUP(AG1659,Cías!$A$1:$E$10000,5,0)</f>
        <v>#N/A</v>
      </c>
      <c r="AZ1659" s="19" t="str">
        <f t="shared" si="180"/>
        <v>1014100</v>
      </c>
      <c r="BA1659" s="19" t="str">
        <f t="shared" si="181"/>
        <v>SIGUENZA PARRA FROILAN ALEJANDRO</v>
      </c>
      <c r="BB1659" s="19" t="e">
        <f>VLOOKUP(AG1659,Cías!$A$1:$E$10000,3,0)</f>
        <v>#N/A</v>
      </c>
      <c r="BC1659" s="19"/>
      <c r="BD1659" s="19"/>
      <c r="BE1659" s="19"/>
      <c r="BF1659" s="19"/>
      <c r="BG1659" s="19"/>
      <c r="BH1659" s="19"/>
      <c r="BI1659" s="19"/>
      <c r="BJ1659" s="19"/>
    </row>
    <row r="1660" spans="1:62" ht="15" x14ac:dyDescent="0.2">
      <c r="A1660" s="19" t="s">
        <v>14955</v>
      </c>
      <c r="B1660" s="19" t="s">
        <v>1479</v>
      </c>
      <c r="C1660" s="43">
        <v>44661</v>
      </c>
      <c r="D1660" s="44">
        <v>0.91527777777777997</v>
      </c>
      <c r="E1660" s="19" t="s">
        <v>14962</v>
      </c>
      <c r="F1660" s="19" t="s">
        <v>14963</v>
      </c>
      <c r="G1660" s="19" t="s">
        <v>14964</v>
      </c>
      <c r="H1660" s="45">
        <v>1386</v>
      </c>
      <c r="I1660" s="45">
        <v>1553.99</v>
      </c>
      <c r="J1660" s="19" t="s">
        <v>1560</v>
      </c>
      <c r="K1660" s="19" t="s">
        <v>14959</v>
      </c>
      <c r="L1660" s="19" t="s">
        <v>14965</v>
      </c>
      <c r="M1660" s="19" t="s">
        <v>14966</v>
      </c>
      <c r="N1660" s="19" t="s">
        <v>14955</v>
      </c>
      <c r="O1660" s="19" t="s">
        <v>367</v>
      </c>
      <c r="P1660" s="19" t="s">
        <v>368</v>
      </c>
      <c r="Q1660" s="46">
        <v>200</v>
      </c>
      <c r="R1660" s="19" t="s">
        <v>1544</v>
      </c>
      <c r="S1660" s="19" t="s">
        <v>8143</v>
      </c>
      <c r="T1660" s="19" t="s">
        <v>8144</v>
      </c>
      <c r="U1660" s="19" t="s">
        <v>8145</v>
      </c>
      <c r="V1660" s="19" t="s">
        <v>8146</v>
      </c>
      <c r="W1660" s="19" t="s">
        <v>415</v>
      </c>
      <c r="X1660" s="19" t="s">
        <v>8147</v>
      </c>
      <c r="Y1660" s="19" t="s">
        <v>2620</v>
      </c>
      <c r="Z1660" s="19" t="s">
        <v>2621</v>
      </c>
      <c r="AA1660" s="46">
        <v>84</v>
      </c>
      <c r="AB1660" s="19" t="s">
        <v>571</v>
      </c>
      <c r="AC1660" s="19" t="s">
        <v>295</v>
      </c>
      <c r="AD1660" s="19" t="s">
        <v>5206</v>
      </c>
      <c r="AE1660" s="19" t="s">
        <v>1481</v>
      </c>
      <c r="AF1660" s="19" t="s">
        <v>1554</v>
      </c>
      <c r="AG1660" s="19" t="s">
        <v>5207</v>
      </c>
      <c r="AH1660" s="19" t="s">
        <v>1499</v>
      </c>
      <c r="AI1660" s="19" t="s">
        <v>1500</v>
      </c>
      <c r="AJ1660" s="45">
        <v>0</v>
      </c>
      <c r="AK1660" s="45">
        <v>0</v>
      </c>
      <c r="AL1660" s="19" t="s">
        <v>1501</v>
      </c>
      <c r="AM1660" s="46">
        <v>14472.222</v>
      </c>
      <c r="AN1660" s="46">
        <v>10022.222</v>
      </c>
      <c r="AO1660" s="46">
        <v>4450</v>
      </c>
      <c r="AP1660" s="45">
        <v>82</v>
      </c>
      <c r="AQ1660" s="45"/>
      <c r="AR1660" s="45" t="str">
        <f>IFERROR(VLOOKUP(AB1660,'Pedidos marco'!$A$1:$D$10000,4,0)," ")</f>
        <v xml:space="preserve"> </v>
      </c>
      <c r="AS1660" s="45">
        <f t="shared" si="175"/>
        <v>10</v>
      </c>
      <c r="AT1660" s="45" t="str">
        <f t="shared" si="176"/>
        <v>10</v>
      </c>
      <c r="AU1660" s="47">
        <v>10</v>
      </c>
      <c r="AV1660" s="19" t="str">
        <f t="shared" si="177"/>
        <v>04 April</v>
      </c>
      <c r="AW1660" s="19">
        <f t="shared" si="178"/>
        <v>0.41</v>
      </c>
      <c r="AX1660" s="19">
        <f t="shared" si="179"/>
        <v>8.1999999999999993</v>
      </c>
      <c r="AY1660" s="19" t="e">
        <f>VLOOKUP(AG1660,Cías!$A$1:$E$10000,5,0)</f>
        <v>#N/A</v>
      </c>
      <c r="AZ1660" s="19" t="str">
        <f t="shared" si="180"/>
        <v>1014100</v>
      </c>
      <c r="BA1660" s="19" t="str">
        <f t="shared" si="181"/>
        <v>SIGUENZA PARRA FROILAN ALEJANDRO</v>
      </c>
      <c r="BB1660" s="19" t="e">
        <f>VLOOKUP(AG1660,Cías!$A$1:$E$10000,3,0)</f>
        <v>#N/A</v>
      </c>
      <c r="BC1660" s="19"/>
      <c r="BD1660" s="19"/>
      <c r="BE1660" s="19"/>
      <c r="BF1660" s="19"/>
      <c r="BG1660" s="19"/>
      <c r="BH1660" s="19"/>
      <c r="BI1660" s="19"/>
      <c r="BJ1660" s="19"/>
    </row>
    <row r="1661" spans="1:62" ht="15" x14ac:dyDescent="0.2">
      <c r="A1661" s="19" t="s">
        <v>14967</v>
      </c>
      <c r="B1661" s="19" t="s">
        <v>1479</v>
      </c>
      <c r="C1661" s="43">
        <v>44661</v>
      </c>
      <c r="D1661" s="44">
        <v>0.91805555555555995</v>
      </c>
      <c r="E1661" s="19" t="s">
        <v>14968</v>
      </c>
      <c r="F1661" s="19" t="s">
        <v>14969</v>
      </c>
      <c r="G1661" s="19" t="s">
        <v>14970</v>
      </c>
      <c r="H1661" s="45">
        <v>2287.17</v>
      </c>
      <c r="I1661" s="45">
        <v>2564.39</v>
      </c>
      <c r="J1661" s="19" t="s">
        <v>1560</v>
      </c>
      <c r="K1661" s="19" t="s">
        <v>14971</v>
      </c>
      <c r="L1661" s="19" t="s">
        <v>14972</v>
      </c>
      <c r="M1661" s="19" t="s">
        <v>14973</v>
      </c>
      <c r="N1661" s="19" t="s">
        <v>14967</v>
      </c>
      <c r="O1661" s="19" t="s">
        <v>367</v>
      </c>
      <c r="P1661" s="19" t="s">
        <v>368</v>
      </c>
      <c r="Q1661" s="46">
        <v>360</v>
      </c>
      <c r="R1661" s="19" t="s">
        <v>1544</v>
      </c>
      <c r="S1661" s="19" t="s">
        <v>1754</v>
      </c>
      <c r="T1661" s="19" t="s">
        <v>104</v>
      </c>
      <c r="U1661" s="19" t="s">
        <v>3011</v>
      </c>
      <c r="V1661" s="19" t="s">
        <v>3012</v>
      </c>
      <c r="W1661" s="19" t="s">
        <v>1548</v>
      </c>
      <c r="X1661" s="19" t="s">
        <v>3013</v>
      </c>
      <c r="Y1661" s="19" t="s">
        <v>1684</v>
      </c>
      <c r="Z1661" s="19" t="s">
        <v>1685</v>
      </c>
      <c r="AA1661" s="46">
        <v>198</v>
      </c>
      <c r="AB1661" s="19" t="s">
        <v>486</v>
      </c>
      <c r="AC1661" s="19" t="s">
        <v>121</v>
      </c>
      <c r="AD1661" s="19" t="s">
        <v>2904</v>
      </c>
      <c r="AE1661" s="19" t="s">
        <v>2905</v>
      </c>
      <c r="AF1661" s="19" t="s">
        <v>1554</v>
      </c>
      <c r="AG1661" s="19" t="s">
        <v>2906</v>
      </c>
      <c r="AH1661" s="19" t="s">
        <v>1499</v>
      </c>
      <c r="AI1661" s="19" t="s">
        <v>1500</v>
      </c>
      <c r="AJ1661" s="45">
        <v>0</v>
      </c>
      <c r="AK1661" s="45">
        <v>0</v>
      </c>
      <c r="AL1661" s="19" t="s">
        <v>1501</v>
      </c>
      <c r="AM1661" s="46">
        <v>26980</v>
      </c>
      <c r="AN1661" s="46">
        <v>18010</v>
      </c>
      <c r="AO1661" s="46">
        <v>8970</v>
      </c>
      <c r="AP1661" s="45">
        <v>266.39999999999998</v>
      </c>
      <c r="AQ1661" s="45"/>
      <c r="AR1661" s="45" t="str">
        <f>IFERROR(VLOOKUP(AB1661,'Pedidos marco'!$A$1:$D$10000,4,0)," ")</f>
        <v xml:space="preserve"> </v>
      </c>
      <c r="AS1661" s="45">
        <f t="shared" si="175"/>
        <v>10</v>
      </c>
      <c r="AT1661" s="45" t="str">
        <f t="shared" si="176"/>
        <v>10</v>
      </c>
      <c r="AU1661" s="47">
        <v>18</v>
      </c>
      <c r="AV1661" s="19" t="str">
        <f t="shared" si="177"/>
        <v>04 April</v>
      </c>
      <c r="AW1661" s="19">
        <f t="shared" si="178"/>
        <v>0.74</v>
      </c>
      <c r="AX1661" s="19">
        <f t="shared" si="179"/>
        <v>14.799999999999999</v>
      </c>
      <c r="AY1661" s="19" t="e">
        <f>VLOOKUP(AG1661,Cías!$A$1:$E$10000,5,0)</f>
        <v>#N/A</v>
      </c>
      <c r="AZ1661" s="19" t="str">
        <f t="shared" si="180"/>
        <v>1023045</v>
      </c>
      <c r="BA1661" s="19" t="str">
        <f t="shared" si="181"/>
        <v>ESPINOSA OTAVALO PABLO ANIBAL</v>
      </c>
      <c r="BB1661" s="19" t="e">
        <f>VLOOKUP(AG1661,Cías!$A$1:$E$10000,3,0)</f>
        <v>#N/A</v>
      </c>
      <c r="BC1661" s="19"/>
      <c r="BD1661" s="19"/>
      <c r="BE1661" s="19"/>
      <c r="BF1661" s="19"/>
      <c r="BG1661" s="19"/>
      <c r="BH1661" s="19"/>
      <c r="BI1661" s="19"/>
      <c r="BJ1661" s="19"/>
    </row>
    <row r="1662" spans="1:62" ht="15" x14ac:dyDescent="0.2">
      <c r="A1662" s="19" t="s">
        <v>14974</v>
      </c>
      <c r="B1662" s="19" t="s">
        <v>1479</v>
      </c>
      <c r="C1662" s="43">
        <v>44661</v>
      </c>
      <c r="D1662" s="44">
        <v>0.91597222222221997</v>
      </c>
      <c r="E1662" s="19" t="s">
        <v>14975</v>
      </c>
      <c r="F1662" s="19" t="s">
        <v>1481</v>
      </c>
      <c r="G1662" s="19" t="s">
        <v>1481</v>
      </c>
      <c r="H1662" s="45">
        <v>0</v>
      </c>
      <c r="I1662" s="45">
        <v>0</v>
      </c>
      <c r="J1662" s="19" t="s">
        <v>1482</v>
      </c>
      <c r="K1662" s="19" t="s">
        <v>14976</v>
      </c>
      <c r="L1662" s="19" t="s">
        <v>14977</v>
      </c>
      <c r="M1662" s="19" t="s">
        <v>14978</v>
      </c>
      <c r="N1662" s="19" t="s">
        <v>14974</v>
      </c>
      <c r="O1662" s="19" t="s">
        <v>1641</v>
      </c>
      <c r="P1662" s="19" t="s">
        <v>1642</v>
      </c>
      <c r="Q1662" s="46">
        <v>480</v>
      </c>
      <c r="R1662" s="19" t="s">
        <v>1544</v>
      </c>
      <c r="S1662" s="19" t="s">
        <v>3229</v>
      </c>
      <c r="T1662" s="19" t="s">
        <v>3230</v>
      </c>
      <c r="U1662" s="19" t="s">
        <v>3231</v>
      </c>
      <c r="V1662" s="19" t="s">
        <v>2091</v>
      </c>
      <c r="W1662" s="19" t="s">
        <v>1492</v>
      </c>
      <c r="X1662" s="19" t="s">
        <v>3232</v>
      </c>
      <c r="Y1662" s="19" t="s">
        <v>1494</v>
      </c>
      <c r="Z1662" s="19" t="s">
        <v>1495</v>
      </c>
      <c r="AA1662" s="46">
        <v>247</v>
      </c>
      <c r="AB1662" s="19" t="s">
        <v>430</v>
      </c>
      <c r="AC1662" s="19" t="s">
        <v>8</v>
      </c>
      <c r="AD1662" s="19" t="s">
        <v>2823</v>
      </c>
      <c r="AE1662" s="19" t="s">
        <v>2824</v>
      </c>
      <c r="AF1662" s="19" t="s">
        <v>1719</v>
      </c>
      <c r="AG1662" s="19" t="s">
        <v>2825</v>
      </c>
      <c r="AH1662" s="19" t="s">
        <v>1502</v>
      </c>
      <c r="AI1662" s="19" t="s">
        <v>2099</v>
      </c>
      <c r="AJ1662" s="45">
        <v>0</v>
      </c>
      <c r="AK1662" s="45">
        <v>0</v>
      </c>
      <c r="AL1662" s="19" t="s">
        <v>1501</v>
      </c>
      <c r="AM1662" s="46">
        <v>38680</v>
      </c>
      <c r="AN1662" s="46">
        <v>24010</v>
      </c>
      <c r="AO1662" s="46">
        <v>14670</v>
      </c>
      <c r="AP1662" s="45">
        <v>403.2</v>
      </c>
      <c r="AQ1662" s="45"/>
      <c r="AR1662" s="45" t="str">
        <f>IFERROR(VLOOKUP(AB1662,'Pedidos marco'!$A$1:$D$10000,4,0)," ")</f>
        <v xml:space="preserve"> </v>
      </c>
      <c r="AS1662" s="45">
        <f t="shared" si="175"/>
        <v>10</v>
      </c>
      <c r="AT1662" s="45" t="str">
        <f t="shared" si="176"/>
        <v>10</v>
      </c>
      <c r="AU1662" s="47">
        <v>24</v>
      </c>
      <c r="AV1662" s="19" t="str">
        <f t="shared" si="177"/>
        <v>04 April</v>
      </c>
      <c r="AW1662" s="19">
        <f t="shared" si="178"/>
        <v>0.84</v>
      </c>
      <c r="AX1662" s="19">
        <f t="shared" si="179"/>
        <v>16.8</v>
      </c>
      <c r="AY1662" s="19" t="e">
        <f>VLOOKUP(AG1662,Cías!$A$1:$E$10000,5,0)</f>
        <v>#N/A</v>
      </c>
      <c r="AZ1662" s="19" t="str">
        <f t="shared" si="180"/>
        <v>1013946</v>
      </c>
      <c r="BA1662" s="19" t="str">
        <f t="shared" si="181"/>
        <v>ALBUJA RUIZ CESAR UBEN</v>
      </c>
      <c r="BB1662" s="19" t="e">
        <f>VLOOKUP(AG1662,Cías!$A$1:$E$10000,3,0)</f>
        <v>#N/A</v>
      </c>
      <c r="BC1662" s="19"/>
      <c r="BD1662" s="19"/>
      <c r="BE1662" s="19"/>
      <c r="BF1662" s="19"/>
      <c r="BG1662" s="19"/>
      <c r="BH1662" s="19"/>
      <c r="BI1662" s="19"/>
      <c r="BJ1662" s="19"/>
    </row>
    <row r="1663" spans="1:62" ht="15" x14ac:dyDescent="0.2">
      <c r="A1663" s="19" t="s">
        <v>14979</v>
      </c>
      <c r="B1663" s="19" t="s">
        <v>1479</v>
      </c>
      <c r="C1663" s="43">
        <v>44661</v>
      </c>
      <c r="D1663" s="44">
        <v>0.92361111111111005</v>
      </c>
      <c r="E1663" s="19" t="s">
        <v>14980</v>
      </c>
      <c r="F1663" s="19" t="s">
        <v>14981</v>
      </c>
      <c r="G1663" s="19" t="s">
        <v>14982</v>
      </c>
      <c r="H1663" s="45">
        <v>4153.6000000000004</v>
      </c>
      <c r="I1663" s="45">
        <v>4657.04</v>
      </c>
      <c r="J1663" s="19" t="s">
        <v>1560</v>
      </c>
      <c r="K1663" s="19" t="s">
        <v>14650</v>
      </c>
      <c r="L1663" s="19" t="s">
        <v>14983</v>
      </c>
      <c r="M1663" s="19" t="s">
        <v>14984</v>
      </c>
      <c r="N1663" s="19" t="s">
        <v>14979</v>
      </c>
      <c r="O1663" s="19" t="s">
        <v>1641</v>
      </c>
      <c r="P1663" s="19" t="s">
        <v>1642</v>
      </c>
      <c r="Q1663" s="46">
        <v>640</v>
      </c>
      <c r="R1663" s="19" t="s">
        <v>1544</v>
      </c>
      <c r="S1663" s="19" t="s">
        <v>1736</v>
      </c>
      <c r="T1663" s="19" t="s">
        <v>1737</v>
      </c>
      <c r="U1663" s="19" t="s">
        <v>6679</v>
      </c>
      <c r="V1663" s="19" t="s">
        <v>6680</v>
      </c>
      <c r="W1663" s="19" t="s">
        <v>2635</v>
      </c>
      <c r="X1663" s="19" t="s">
        <v>6681</v>
      </c>
      <c r="Y1663" s="19" t="s">
        <v>2637</v>
      </c>
      <c r="Z1663" s="19" t="s">
        <v>2638</v>
      </c>
      <c r="AA1663" s="46">
        <v>506</v>
      </c>
      <c r="AB1663" s="19" t="s">
        <v>556</v>
      </c>
      <c r="AC1663" s="19" t="s">
        <v>266</v>
      </c>
      <c r="AD1663" s="19" t="s">
        <v>6750</v>
      </c>
      <c r="AE1663" s="19" t="s">
        <v>6751</v>
      </c>
      <c r="AF1663" s="19" t="s">
        <v>1592</v>
      </c>
      <c r="AG1663" s="19" t="s">
        <v>6752</v>
      </c>
      <c r="AH1663" s="19" t="s">
        <v>1499</v>
      </c>
      <c r="AI1663" s="19" t="s">
        <v>1500</v>
      </c>
      <c r="AJ1663" s="45">
        <v>0</v>
      </c>
      <c r="AK1663" s="45">
        <v>0</v>
      </c>
      <c r="AL1663" s="19" t="s">
        <v>1501</v>
      </c>
      <c r="AM1663" s="46">
        <v>49510</v>
      </c>
      <c r="AN1663" s="46">
        <v>32090</v>
      </c>
      <c r="AO1663" s="46">
        <v>17420</v>
      </c>
      <c r="AP1663" s="45">
        <v>966.4</v>
      </c>
      <c r="AQ1663" s="45"/>
      <c r="AR1663" s="45" t="str">
        <f>IFERROR(VLOOKUP(AB1663,'Pedidos marco'!$A$1:$D$10000,4,0)," ")</f>
        <v xml:space="preserve"> </v>
      </c>
      <c r="AS1663" s="45">
        <f t="shared" si="175"/>
        <v>10</v>
      </c>
      <c r="AT1663" s="45" t="str">
        <f t="shared" si="176"/>
        <v>10</v>
      </c>
      <c r="AU1663" s="47">
        <v>32</v>
      </c>
      <c r="AV1663" s="19" t="str">
        <f t="shared" si="177"/>
        <v>04 April</v>
      </c>
      <c r="AW1663" s="19">
        <f t="shared" si="178"/>
        <v>1.51</v>
      </c>
      <c r="AX1663" s="19">
        <f t="shared" si="179"/>
        <v>30.2</v>
      </c>
      <c r="AY1663" s="19" t="e">
        <f>VLOOKUP(AG1663,Cías!$A$1:$E$10000,5,0)</f>
        <v>#N/A</v>
      </c>
      <c r="AZ1663" s="19" t="str">
        <f t="shared" si="180"/>
        <v>1013635</v>
      </c>
      <c r="BA1663" s="19" t="str">
        <f t="shared" si="181"/>
        <v>ROMAN BAJANA JHONATHAN MARCEL</v>
      </c>
      <c r="BB1663" s="19" t="e">
        <f>VLOOKUP(AG1663,Cías!$A$1:$E$10000,3,0)</f>
        <v>#N/A</v>
      </c>
      <c r="BC1663" s="19"/>
      <c r="BD1663" s="19"/>
      <c r="BE1663" s="19"/>
      <c r="BF1663" s="19"/>
      <c r="BG1663" s="19"/>
      <c r="BH1663" s="19"/>
      <c r="BI1663" s="19"/>
      <c r="BJ1663" s="19"/>
    </row>
    <row r="1664" spans="1:62" ht="15" x14ac:dyDescent="0.2">
      <c r="A1664" s="19" t="s">
        <v>14985</v>
      </c>
      <c r="B1664" s="19" t="s">
        <v>1479</v>
      </c>
      <c r="C1664" s="43">
        <v>44661</v>
      </c>
      <c r="D1664" s="44">
        <v>0.91736111111110996</v>
      </c>
      <c r="E1664" s="19" t="s">
        <v>14986</v>
      </c>
      <c r="F1664" s="19" t="s">
        <v>14987</v>
      </c>
      <c r="G1664" s="19" t="s">
        <v>14988</v>
      </c>
      <c r="H1664" s="45">
        <v>4166.3999999999996</v>
      </c>
      <c r="I1664" s="45">
        <v>4671.3999999999996</v>
      </c>
      <c r="J1664" s="19" t="s">
        <v>1560</v>
      </c>
      <c r="K1664" s="19" t="s">
        <v>14989</v>
      </c>
      <c r="L1664" s="19" t="s">
        <v>14990</v>
      </c>
      <c r="M1664" s="19" t="s">
        <v>14991</v>
      </c>
      <c r="N1664" s="19" t="s">
        <v>14985</v>
      </c>
      <c r="O1664" s="19" t="s">
        <v>1641</v>
      </c>
      <c r="P1664" s="19" t="s">
        <v>1642</v>
      </c>
      <c r="Q1664" s="46">
        <v>640</v>
      </c>
      <c r="R1664" s="19" t="s">
        <v>1544</v>
      </c>
      <c r="S1664" s="19" t="s">
        <v>1777</v>
      </c>
      <c r="T1664" s="19" t="s">
        <v>1778</v>
      </c>
      <c r="U1664" s="19" t="s">
        <v>1779</v>
      </c>
      <c r="V1664" s="19" t="s">
        <v>1780</v>
      </c>
      <c r="W1664" s="19" t="s">
        <v>1781</v>
      </c>
      <c r="X1664" s="19" t="s">
        <v>1782</v>
      </c>
      <c r="Y1664" s="19" t="s">
        <v>1783</v>
      </c>
      <c r="Z1664" s="19" t="s">
        <v>1784</v>
      </c>
      <c r="AA1664" s="46">
        <v>233</v>
      </c>
      <c r="AB1664" s="19" t="s">
        <v>12212</v>
      </c>
      <c r="AC1664" s="19" t="s">
        <v>1443</v>
      </c>
      <c r="AD1664" s="19" t="s">
        <v>12213</v>
      </c>
      <c r="AE1664" s="19" t="s">
        <v>12214</v>
      </c>
      <c r="AF1664" s="19" t="s">
        <v>1592</v>
      </c>
      <c r="AG1664" s="19" t="s">
        <v>12215</v>
      </c>
      <c r="AH1664" s="19" t="s">
        <v>1594</v>
      </c>
      <c r="AI1664" s="19" t="s">
        <v>1595</v>
      </c>
      <c r="AJ1664" s="45">
        <v>0.05</v>
      </c>
      <c r="AK1664" s="45">
        <v>32</v>
      </c>
      <c r="AL1664" s="19" t="s">
        <v>1501</v>
      </c>
      <c r="AM1664" s="46">
        <v>50690</v>
      </c>
      <c r="AN1664" s="46">
        <v>32090</v>
      </c>
      <c r="AO1664" s="46">
        <v>18600</v>
      </c>
      <c r="AP1664" s="45">
        <v>492.8</v>
      </c>
      <c r="AQ1664" s="45"/>
      <c r="AR1664" s="45" t="str">
        <f>IFERROR(VLOOKUP(AB1664,'Pedidos marco'!$A$1:$D$10000,4,0)," ")</f>
        <v xml:space="preserve"> </v>
      </c>
      <c r="AS1664" s="45">
        <f t="shared" si="175"/>
        <v>10</v>
      </c>
      <c r="AT1664" s="45" t="str">
        <f t="shared" si="176"/>
        <v>10</v>
      </c>
      <c r="AU1664" s="47">
        <v>32</v>
      </c>
      <c r="AV1664" s="19" t="str">
        <f t="shared" si="177"/>
        <v>04 April</v>
      </c>
      <c r="AW1664" s="19">
        <f t="shared" si="178"/>
        <v>0.77</v>
      </c>
      <c r="AX1664" s="19">
        <f t="shared" si="179"/>
        <v>15.4</v>
      </c>
      <c r="AY1664" s="19" t="e">
        <f>VLOOKUP(AG1664,Cías!$A$1:$E$10000,5,0)</f>
        <v>#N/A</v>
      </c>
      <c r="AZ1664" s="19" t="str">
        <f t="shared" si="180"/>
        <v>10008144</v>
      </c>
      <c r="BA1664" s="19" t="str">
        <f t="shared" si="181"/>
        <v>GARCES MARTINEZ NESTOR FABIAN</v>
      </c>
      <c r="BB1664" s="19" t="e">
        <f>VLOOKUP(AG1664,Cías!$A$1:$E$10000,3,0)</f>
        <v>#N/A</v>
      </c>
      <c r="BC1664" s="19"/>
      <c r="BD1664" s="19"/>
      <c r="BE1664" s="19"/>
      <c r="BF1664" s="19"/>
      <c r="BG1664" s="19"/>
      <c r="BH1664" s="19"/>
      <c r="BI1664" s="19"/>
      <c r="BJ1664" s="19"/>
    </row>
    <row r="1665" spans="1:62" ht="15" x14ac:dyDescent="0.2">
      <c r="A1665" s="19" t="s">
        <v>14992</v>
      </c>
      <c r="B1665" s="19" t="s">
        <v>1479</v>
      </c>
      <c r="C1665" s="43">
        <v>44661</v>
      </c>
      <c r="D1665" s="44">
        <v>0.93263888888889002</v>
      </c>
      <c r="E1665" s="19" t="s">
        <v>14993</v>
      </c>
      <c r="F1665" s="19" t="s">
        <v>1481</v>
      </c>
      <c r="G1665" s="19" t="s">
        <v>1481</v>
      </c>
      <c r="H1665" s="45">
        <v>0</v>
      </c>
      <c r="I1665" s="45">
        <v>0</v>
      </c>
      <c r="J1665" s="19" t="s">
        <v>1482</v>
      </c>
      <c r="K1665" s="19" t="s">
        <v>14994</v>
      </c>
      <c r="L1665" s="19" t="s">
        <v>14995</v>
      </c>
      <c r="M1665" s="19" t="s">
        <v>14996</v>
      </c>
      <c r="N1665" s="19" t="s">
        <v>14992</v>
      </c>
      <c r="O1665" s="19" t="s">
        <v>1486</v>
      </c>
      <c r="P1665" s="19" t="s">
        <v>1487</v>
      </c>
      <c r="Q1665" s="46">
        <v>30.42</v>
      </c>
      <c r="R1665" s="19" t="s">
        <v>1488</v>
      </c>
      <c r="S1665" s="19" t="s">
        <v>1489</v>
      </c>
      <c r="T1665" s="19" t="s">
        <v>418</v>
      </c>
      <c r="U1665" s="19" t="s">
        <v>1508</v>
      </c>
      <c r="V1665" s="19" t="s">
        <v>1509</v>
      </c>
      <c r="W1665" s="19" t="s">
        <v>415</v>
      </c>
      <c r="X1665" s="19" t="s">
        <v>1510</v>
      </c>
      <c r="Y1665" s="19" t="s">
        <v>1511</v>
      </c>
      <c r="Z1665" s="19" t="s">
        <v>1512</v>
      </c>
      <c r="AA1665" s="46">
        <v>113</v>
      </c>
      <c r="AB1665" s="19" t="s">
        <v>1513</v>
      </c>
      <c r="AC1665" s="19" t="s">
        <v>418</v>
      </c>
      <c r="AD1665" s="19" t="s">
        <v>1523</v>
      </c>
      <c r="AE1665" s="19" t="s">
        <v>1481</v>
      </c>
      <c r="AF1665" s="19" t="s">
        <v>1497</v>
      </c>
      <c r="AG1665" s="19" t="s">
        <v>1524</v>
      </c>
      <c r="AH1665" s="19" t="s">
        <v>1499</v>
      </c>
      <c r="AI1665" s="19" t="s">
        <v>1500</v>
      </c>
      <c r="AJ1665" s="45">
        <v>0</v>
      </c>
      <c r="AK1665" s="45">
        <v>0</v>
      </c>
      <c r="AL1665" s="19" t="s">
        <v>1517</v>
      </c>
      <c r="AM1665" s="46">
        <v>49320</v>
      </c>
      <c r="AN1665" s="46">
        <v>30420</v>
      </c>
      <c r="AO1665" s="46">
        <v>18900</v>
      </c>
      <c r="AP1665" s="45">
        <v>0</v>
      </c>
      <c r="AQ1665" s="45"/>
      <c r="AR1665" s="45" t="str">
        <f>IFERROR(VLOOKUP(AB1665,'Pedidos marco'!$A$1:$D$10000,4,0)," ")</f>
        <v xml:space="preserve"> </v>
      </c>
      <c r="AS1665" s="45">
        <f t="shared" si="175"/>
        <v>10</v>
      </c>
      <c r="AT1665" s="45" t="str">
        <f t="shared" si="176"/>
        <v>10</v>
      </c>
      <c r="AU1665" s="47">
        <v>30.42</v>
      </c>
      <c r="AV1665" s="19" t="str">
        <f t="shared" si="177"/>
        <v>04 April</v>
      </c>
      <c r="AW1665" s="19">
        <f t="shared" si="178"/>
        <v>0</v>
      </c>
      <c r="AX1665" s="19">
        <f t="shared" si="179"/>
        <v>0</v>
      </c>
      <c r="AY1665" s="19" t="e">
        <f>VLOOKUP(AG1665,Cías!$A$1:$E$10000,5,0)</f>
        <v>#N/A</v>
      </c>
      <c r="AZ1665" s="19" t="str">
        <f t="shared" si="180"/>
        <v>1014412</v>
      </c>
      <c r="BA1665" s="19" t="str">
        <f t="shared" si="181"/>
        <v>UNION DE CONCRETERAS UNICON UCUE</v>
      </c>
      <c r="BB1665" s="19" t="e">
        <f>VLOOKUP(AG1665,Cías!$A$1:$E$10000,3,0)</f>
        <v>#N/A</v>
      </c>
      <c r="BC1665" s="19"/>
      <c r="BD1665" s="19"/>
      <c r="BE1665" s="19"/>
      <c r="BF1665" s="19"/>
      <c r="BG1665" s="19"/>
      <c r="BH1665" s="19"/>
      <c r="BI1665" s="19"/>
      <c r="BJ1665" s="19"/>
    </row>
    <row r="1666" spans="1:62" ht="15" x14ac:dyDescent="0.2">
      <c r="A1666" s="19" t="s">
        <v>14997</v>
      </c>
      <c r="B1666" s="19" t="s">
        <v>1479</v>
      </c>
      <c r="C1666" s="43">
        <v>44661</v>
      </c>
      <c r="D1666" s="44">
        <v>0.94097222222221999</v>
      </c>
      <c r="E1666" s="19" t="s">
        <v>14998</v>
      </c>
      <c r="F1666" s="19" t="s">
        <v>14999</v>
      </c>
      <c r="G1666" s="19" t="s">
        <v>15000</v>
      </c>
      <c r="H1666" s="45">
        <v>3768</v>
      </c>
      <c r="I1666" s="45">
        <v>4224.71</v>
      </c>
      <c r="J1666" s="19" t="s">
        <v>1560</v>
      </c>
      <c r="K1666" s="19" t="s">
        <v>11721</v>
      </c>
      <c r="L1666" s="19" t="s">
        <v>15001</v>
      </c>
      <c r="M1666" s="19" t="s">
        <v>15002</v>
      </c>
      <c r="N1666" s="19" t="s">
        <v>14997</v>
      </c>
      <c r="O1666" s="19" t="s">
        <v>1486</v>
      </c>
      <c r="P1666" s="19" t="s">
        <v>1487</v>
      </c>
      <c r="Q1666" s="46">
        <v>31.4</v>
      </c>
      <c r="R1666" s="19" t="s">
        <v>1488</v>
      </c>
      <c r="S1666" s="19" t="s">
        <v>8781</v>
      </c>
      <c r="T1666" s="19" t="s">
        <v>8782</v>
      </c>
      <c r="U1666" s="19" t="s">
        <v>8783</v>
      </c>
      <c r="V1666" s="19" t="s">
        <v>8784</v>
      </c>
      <c r="W1666" s="19" t="s">
        <v>415</v>
      </c>
      <c r="X1666" s="19" t="s">
        <v>8785</v>
      </c>
      <c r="Y1666" s="19" t="s">
        <v>8786</v>
      </c>
      <c r="Z1666" s="19" t="s">
        <v>8787</v>
      </c>
      <c r="AA1666" s="46">
        <v>127</v>
      </c>
      <c r="AB1666" s="19" t="s">
        <v>473</v>
      </c>
      <c r="AC1666" s="19" t="s">
        <v>96</v>
      </c>
      <c r="AD1666" s="19" t="s">
        <v>4413</v>
      </c>
      <c r="AE1666" s="19" t="s">
        <v>4414</v>
      </c>
      <c r="AF1666" s="19" t="s">
        <v>1497</v>
      </c>
      <c r="AG1666" s="19" t="s">
        <v>4415</v>
      </c>
      <c r="AH1666" s="19" t="s">
        <v>1499</v>
      </c>
      <c r="AI1666" s="19" t="s">
        <v>1500</v>
      </c>
      <c r="AJ1666" s="45">
        <v>0</v>
      </c>
      <c r="AK1666" s="45">
        <v>0</v>
      </c>
      <c r="AL1666" s="19" t="s">
        <v>1501</v>
      </c>
      <c r="AM1666" s="46">
        <v>50010</v>
      </c>
      <c r="AN1666" s="46">
        <v>31400</v>
      </c>
      <c r="AO1666" s="46">
        <v>18610</v>
      </c>
      <c r="AP1666" s="45">
        <v>352.94</v>
      </c>
      <c r="AQ1666" s="45"/>
      <c r="AR1666" s="45" t="str">
        <f>IFERROR(VLOOKUP(AB1666,'Pedidos marco'!$A$1:$D$10000,4,0)," ")</f>
        <v xml:space="preserve"> </v>
      </c>
      <c r="AS1666" s="45">
        <f t="shared" si="175"/>
        <v>10</v>
      </c>
      <c r="AT1666" s="45" t="str">
        <f t="shared" si="176"/>
        <v>10</v>
      </c>
      <c r="AU1666" s="47">
        <v>31.4</v>
      </c>
      <c r="AV1666" s="19" t="str">
        <f t="shared" si="177"/>
        <v>04 April</v>
      </c>
      <c r="AW1666" s="19">
        <f t="shared" si="178"/>
        <v>11.240127388535033</v>
      </c>
      <c r="AX1666" s="19">
        <f t="shared" si="179"/>
        <v>11.240127388535033</v>
      </c>
      <c r="AY1666" s="19" t="e">
        <f>VLOOKUP(AG1666,Cías!$A$1:$E$10000,5,0)</f>
        <v>#N/A</v>
      </c>
      <c r="AZ1666" s="19" t="str">
        <f t="shared" si="180"/>
        <v>1013227</v>
      </c>
      <c r="BA1666" s="19" t="str">
        <f t="shared" si="181"/>
        <v>COMPAÑIA DE TRANSPORTE PESADO</v>
      </c>
      <c r="BB1666" s="19" t="e">
        <f>VLOOKUP(AG1666,Cías!$A$1:$E$10000,3,0)</f>
        <v>#N/A</v>
      </c>
      <c r="BC1666" s="19"/>
      <c r="BD1666" s="19"/>
      <c r="BE1666" s="19"/>
      <c r="BF1666" s="19"/>
      <c r="BG1666" s="19"/>
      <c r="BH1666" s="19"/>
      <c r="BI1666" s="19"/>
      <c r="BJ1666" s="19"/>
    </row>
    <row r="1667" spans="1:62" ht="15" x14ac:dyDescent="0.2">
      <c r="A1667" s="19" t="s">
        <v>15003</v>
      </c>
      <c r="B1667" s="19" t="s">
        <v>1479</v>
      </c>
      <c r="C1667" s="43">
        <v>44661</v>
      </c>
      <c r="D1667" s="44">
        <v>0.94236111111110998</v>
      </c>
      <c r="E1667" s="19" t="s">
        <v>15004</v>
      </c>
      <c r="F1667" s="19" t="s">
        <v>15005</v>
      </c>
      <c r="G1667" s="19" t="s">
        <v>15006</v>
      </c>
      <c r="H1667" s="45">
        <v>2310</v>
      </c>
      <c r="I1667" s="45">
        <v>2589.9899999999998</v>
      </c>
      <c r="J1667" s="19" t="s">
        <v>1560</v>
      </c>
      <c r="K1667" s="19" t="s">
        <v>15007</v>
      </c>
      <c r="L1667" s="19" t="s">
        <v>15008</v>
      </c>
      <c r="M1667" s="19" t="s">
        <v>15009</v>
      </c>
      <c r="N1667" s="19" t="s">
        <v>15003</v>
      </c>
      <c r="O1667" s="19" t="s">
        <v>1641</v>
      </c>
      <c r="P1667" s="19" t="s">
        <v>1642</v>
      </c>
      <c r="Q1667" s="46">
        <v>660</v>
      </c>
      <c r="R1667" s="19" t="s">
        <v>1544</v>
      </c>
      <c r="S1667" s="19" t="s">
        <v>1795</v>
      </c>
      <c r="T1667" s="19" t="s">
        <v>177</v>
      </c>
      <c r="U1667" s="19" t="s">
        <v>4126</v>
      </c>
      <c r="V1667" s="19" t="s">
        <v>4127</v>
      </c>
      <c r="W1667" s="19" t="s">
        <v>1740</v>
      </c>
      <c r="X1667" s="19" t="s">
        <v>4128</v>
      </c>
      <c r="Y1667" s="19" t="s">
        <v>1742</v>
      </c>
      <c r="Z1667" s="19" t="s">
        <v>1743</v>
      </c>
      <c r="AA1667" s="46">
        <v>469</v>
      </c>
      <c r="AB1667" s="19" t="s">
        <v>8664</v>
      </c>
      <c r="AC1667" s="19" t="s">
        <v>8665</v>
      </c>
      <c r="AD1667" s="19" t="s">
        <v>8681</v>
      </c>
      <c r="AE1667" s="19" t="s">
        <v>1481</v>
      </c>
      <c r="AF1667" s="19" t="s">
        <v>1592</v>
      </c>
      <c r="AG1667" s="19" t="s">
        <v>8682</v>
      </c>
      <c r="AH1667" s="19" t="s">
        <v>1499</v>
      </c>
      <c r="AI1667" s="19" t="s">
        <v>1500</v>
      </c>
      <c r="AJ1667" s="45">
        <v>0</v>
      </c>
      <c r="AK1667" s="45">
        <v>0</v>
      </c>
      <c r="AL1667" s="19" t="s">
        <v>1517</v>
      </c>
      <c r="AM1667" s="46">
        <v>51380</v>
      </c>
      <c r="AN1667" s="46">
        <v>33050</v>
      </c>
      <c r="AO1667" s="46">
        <v>18330</v>
      </c>
      <c r="AP1667" s="45">
        <v>0</v>
      </c>
      <c r="AQ1667" s="45"/>
      <c r="AR1667" s="45" t="str">
        <f>IFERROR(VLOOKUP(AB1667,'Pedidos marco'!$A$1:$D$10000,4,0)," ")</f>
        <v xml:space="preserve"> </v>
      </c>
      <c r="AS1667" s="45">
        <f t="shared" si="175"/>
        <v>10</v>
      </c>
      <c r="AT1667" s="45" t="str">
        <f t="shared" si="176"/>
        <v>10</v>
      </c>
      <c r="AU1667" s="47">
        <v>33</v>
      </c>
      <c r="AV1667" s="19" t="str">
        <f t="shared" si="177"/>
        <v>04 April</v>
      </c>
      <c r="AW1667" s="19">
        <f t="shared" si="178"/>
        <v>0</v>
      </c>
      <c r="AX1667" s="19">
        <f t="shared" si="179"/>
        <v>0</v>
      </c>
      <c r="AY1667" s="19" t="e">
        <f>VLOOKUP(AG1667,Cías!$A$1:$E$10000,5,0)</f>
        <v>#N/A</v>
      </c>
      <c r="AZ1667" s="19" t="str">
        <f t="shared" si="180"/>
        <v>10008261</v>
      </c>
      <c r="BA1667" s="19" t="str">
        <f t="shared" si="181"/>
        <v>TARUPI ROSERO SEGUNDO JAIME</v>
      </c>
      <c r="BB1667" s="19" t="e">
        <f>VLOOKUP(AG1667,Cías!$A$1:$E$10000,3,0)</f>
        <v>#N/A</v>
      </c>
      <c r="BC1667" s="19"/>
      <c r="BD1667" s="19"/>
      <c r="BE1667" s="19"/>
      <c r="BF1667" s="19"/>
      <c r="BG1667" s="19"/>
      <c r="BH1667" s="19"/>
      <c r="BI1667" s="19"/>
      <c r="BJ1667" s="19"/>
    </row>
    <row r="1668" spans="1:62" ht="15" x14ac:dyDescent="0.2">
      <c r="A1668" s="19" t="s">
        <v>15010</v>
      </c>
      <c r="B1668" s="19" t="s">
        <v>1479</v>
      </c>
      <c r="C1668" s="43">
        <v>44661</v>
      </c>
      <c r="D1668" s="44">
        <v>0.94444444444443998</v>
      </c>
      <c r="E1668" s="19" t="s">
        <v>15011</v>
      </c>
      <c r="F1668" s="19" t="s">
        <v>15012</v>
      </c>
      <c r="G1668" s="19" t="s">
        <v>15013</v>
      </c>
      <c r="H1668" s="45">
        <v>3874.8</v>
      </c>
      <c r="I1668" s="45">
        <v>4344.45</v>
      </c>
      <c r="J1668" s="19" t="s">
        <v>1560</v>
      </c>
      <c r="K1668" s="19" t="s">
        <v>11721</v>
      </c>
      <c r="L1668" s="19" t="s">
        <v>15014</v>
      </c>
      <c r="M1668" s="19" t="s">
        <v>15015</v>
      </c>
      <c r="N1668" s="19" t="s">
        <v>15010</v>
      </c>
      <c r="O1668" s="19" t="s">
        <v>1486</v>
      </c>
      <c r="P1668" s="19" t="s">
        <v>1487</v>
      </c>
      <c r="Q1668" s="46">
        <v>32.29</v>
      </c>
      <c r="R1668" s="19" t="s">
        <v>1488</v>
      </c>
      <c r="S1668" s="19" t="s">
        <v>8781</v>
      </c>
      <c r="T1668" s="19" t="s">
        <v>8782</v>
      </c>
      <c r="U1668" s="19" t="s">
        <v>8783</v>
      </c>
      <c r="V1668" s="19" t="s">
        <v>8784</v>
      </c>
      <c r="W1668" s="19" t="s">
        <v>415</v>
      </c>
      <c r="X1668" s="19" t="s">
        <v>8785</v>
      </c>
      <c r="Y1668" s="19" t="s">
        <v>8786</v>
      </c>
      <c r="Z1668" s="19" t="s">
        <v>8787</v>
      </c>
      <c r="AA1668" s="46">
        <v>127</v>
      </c>
      <c r="AB1668" s="19" t="s">
        <v>473</v>
      </c>
      <c r="AC1668" s="19" t="s">
        <v>96</v>
      </c>
      <c r="AD1668" s="19" t="s">
        <v>2858</v>
      </c>
      <c r="AE1668" s="19" t="s">
        <v>1481</v>
      </c>
      <c r="AF1668" s="19" t="s">
        <v>1497</v>
      </c>
      <c r="AG1668" s="19" t="s">
        <v>2859</v>
      </c>
      <c r="AH1668" s="19" t="s">
        <v>1499</v>
      </c>
      <c r="AI1668" s="19" t="s">
        <v>1500</v>
      </c>
      <c r="AJ1668" s="45">
        <v>0</v>
      </c>
      <c r="AK1668" s="45">
        <v>0</v>
      </c>
      <c r="AL1668" s="19" t="s">
        <v>1501</v>
      </c>
      <c r="AM1668" s="46">
        <v>51700</v>
      </c>
      <c r="AN1668" s="46">
        <v>32290</v>
      </c>
      <c r="AO1668" s="46">
        <v>19410</v>
      </c>
      <c r="AP1668" s="45">
        <v>362.94</v>
      </c>
      <c r="AQ1668" s="45"/>
      <c r="AR1668" s="45" t="str">
        <f>IFERROR(VLOOKUP(AB1668,'Pedidos marco'!$A$1:$D$10000,4,0)," ")</f>
        <v xml:space="preserve"> </v>
      </c>
      <c r="AS1668" s="45">
        <f t="shared" ref="AS1668:AS1731" si="182">DAY(C1668)</f>
        <v>10</v>
      </c>
      <c r="AT1668" s="45" t="str">
        <f t="shared" ref="AT1668:AT1731" si="183">TEXT(AS1668,"dd")</f>
        <v>10</v>
      </c>
      <c r="AU1668" s="47">
        <v>32.29</v>
      </c>
      <c r="AV1668" s="19" t="str">
        <f t="shared" ref="AV1668:AV1731" si="184">TEXT(C1668,"MM MMMM")</f>
        <v>04 April</v>
      </c>
      <c r="AW1668" s="19">
        <f t="shared" ref="AW1668:AW1731" si="185">IFERROR(AP1668/Q1668,"")</f>
        <v>11.240012387736142</v>
      </c>
      <c r="AX1668" s="19">
        <f t="shared" ref="AX1668:AX1731" si="186">IFERROR(AP1668/AU1668,"")</f>
        <v>11.240012387736142</v>
      </c>
      <c r="AY1668" s="19" t="e">
        <f>VLOOKUP(AG1668,Cías!$A$1:$E$10000,5,0)</f>
        <v>#N/A</v>
      </c>
      <c r="AZ1668" s="19" t="str">
        <f t="shared" ref="AZ1668:AZ1731" si="187">AB1668</f>
        <v>1013227</v>
      </c>
      <c r="BA1668" s="19" t="str">
        <f t="shared" ref="BA1668:BA1731" si="188">AC1668</f>
        <v>COMPAÑIA DE TRANSPORTE PESADO</v>
      </c>
      <c r="BB1668" s="19" t="e">
        <f>VLOOKUP(AG1668,Cías!$A$1:$E$10000,3,0)</f>
        <v>#N/A</v>
      </c>
      <c r="BC1668" s="19"/>
      <c r="BD1668" s="19"/>
      <c r="BE1668" s="19"/>
      <c r="BF1668" s="19"/>
      <c r="BG1668" s="19"/>
      <c r="BH1668" s="19"/>
      <c r="BI1668" s="19"/>
      <c r="BJ1668" s="19"/>
    </row>
    <row r="1669" spans="1:62" ht="15" x14ac:dyDescent="0.2">
      <c r="A1669" s="19" t="s">
        <v>15016</v>
      </c>
      <c r="B1669" s="19" t="s">
        <v>1479</v>
      </c>
      <c r="C1669" s="43">
        <v>44661</v>
      </c>
      <c r="D1669" s="44">
        <v>0.94861111111110996</v>
      </c>
      <c r="E1669" s="19" t="s">
        <v>15017</v>
      </c>
      <c r="F1669" s="19" t="s">
        <v>1481</v>
      </c>
      <c r="G1669" s="19" t="s">
        <v>1481</v>
      </c>
      <c r="H1669" s="45">
        <v>0</v>
      </c>
      <c r="I1669" s="45">
        <v>0</v>
      </c>
      <c r="J1669" s="19" t="s">
        <v>1482</v>
      </c>
      <c r="K1669" s="19" t="s">
        <v>15018</v>
      </c>
      <c r="L1669" s="19" t="s">
        <v>15019</v>
      </c>
      <c r="M1669" s="19" t="s">
        <v>15020</v>
      </c>
      <c r="N1669" s="19" t="s">
        <v>15016</v>
      </c>
      <c r="O1669" s="19" t="s">
        <v>1486</v>
      </c>
      <c r="P1669" s="19" t="s">
        <v>1487</v>
      </c>
      <c r="Q1669" s="46">
        <v>31.34</v>
      </c>
      <c r="R1669" s="19" t="s">
        <v>1488</v>
      </c>
      <c r="S1669" s="19" t="s">
        <v>1489</v>
      </c>
      <c r="T1669" s="19" t="s">
        <v>418</v>
      </c>
      <c r="U1669" s="19" t="s">
        <v>1508</v>
      </c>
      <c r="V1669" s="19" t="s">
        <v>1509</v>
      </c>
      <c r="W1669" s="19" t="s">
        <v>415</v>
      </c>
      <c r="X1669" s="19" t="s">
        <v>1510</v>
      </c>
      <c r="Y1669" s="19" t="s">
        <v>1511</v>
      </c>
      <c r="Z1669" s="19" t="s">
        <v>1512</v>
      </c>
      <c r="AA1669" s="46">
        <v>113</v>
      </c>
      <c r="AB1669" s="19" t="s">
        <v>1513</v>
      </c>
      <c r="AC1669" s="19" t="s">
        <v>418</v>
      </c>
      <c r="AD1669" s="19" t="s">
        <v>1514</v>
      </c>
      <c r="AE1669" s="19" t="s">
        <v>1515</v>
      </c>
      <c r="AF1669" s="19" t="s">
        <v>1497</v>
      </c>
      <c r="AG1669" s="19" t="s">
        <v>1516</v>
      </c>
      <c r="AH1669" s="19" t="s">
        <v>1499</v>
      </c>
      <c r="AI1669" s="19" t="s">
        <v>1500</v>
      </c>
      <c r="AJ1669" s="45">
        <v>0</v>
      </c>
      <c r="AK1669" s="45">
        <v>0</v>
      </c>
      <c r="AL1669" s="19" t="s">
        <v>1517</v>
      </c>
      <c r="AM1669" s="46">
        <v>50010</v>
      </c>
      <c r="AN1669" s="46">
        <v>31340</v>
      </c>
      <c r="AO1669" s="46">
        <v>18670</v>
      </c>
      <c r="AP1669" s="45">
        <v>0</v>
      </c>
      <c r="AQ1669" s="45"/>
      <c r="AR1669" s="45" t="str">
        <f>IFERROR(VLOOKUP(AB1669,'Pedidos marco'!$A$1:$D$10000,4,0)," ")</f>
        <v xml:space="preserve"> </v>
      </c>
      <c r="AS1669" s="45">
        <f t="shared" si="182"/>
        <v>10</v>
      </c>
      <c r="AT1669" s="45" t="str">
        <f t="shared" si="183"/>
        <v>10</v>
      </c>
      <c r="AU1669" s="47">
        <v>31.34</v>
      </c>
      <c r="AV1669" s="19" t="str">
        <f t="shared" si="184"/>
        <v>04 April</v>
      </c>
      <c r="AW1669" s="19">
        <f t="shared" si="185"/>
        <v>0</v>
      </c>
      <c r="AX1669" s="19">
        <f t="shared" si="186"/>
        <v>0</v>
      </c>
      <c r="AY1669" s="19" t="e">
        <f>VLOOKUP(AG1669,Cías!$A$1:$E$10000,5,0)</f>
        <v>#N/A</v>
      </c>
      <c r="AZ1669" s="19" t="str">
        <f t="shared" si="187"/>
        <v>1014412</v>
      </c>
      <c r="BA1669" s="19" t="str">
        <f t="shared" si="188"/>
        <v>UNION DE CONCRETERAS UNICON UCUE</v>
      </c>
      <c r="BB1669" s="19" t="e">
        <f>VLOOKUP(AG1669,Cías!$A$1:$E$10000,3,0)</f>
        <v>#N/A</v>
      </c>
      <c r="BC1669" s="19"/>
      <c r="BD1669" s="19"/>
      <c r="BE1669" s="19"/>
      <c r="BF1669" s="19"/>
      <c r="BG1669" s="19"/>
      <c r="BH1669" s="19"/>
      <c r="BI1669" s="19"/>
      <c r="BJ1669" s="19"/>
    </row>
    <row r="1670" spans="1:62" ht="15" x14ac:dyDescent="0.2">
      <c r="A1670" s="19" t="s">
        <v>15021</v>
      </c>
      <c r="B1670" s="19" t="s">
        <v>1479</v>
      </c>
      <c r="C1670" s="43">
        <v>44661</v>
      </c>
      <c r="D1670" s="44">
        <v>0.95902777777778003</v>
      </c>
      <c r="E1670" s="19" t="s">
        <v>15022</v>
      </c>
      <c r="F1670" s="19" t="s">
        <v>15023</v>
      </c>
      <c r="G1670" s="19" t="s">
        <v>15024</v>
      </c>
      <c r="H1670" s="45">
        <v>4303.2</v>
      </c>
      <c r="I1670" s="45">
        <v>4824.7700000000004</v>
      </c>
      <c r="J1670" s="19" t="s">
        <v>1560</v>
      </c>
      <c r="K1670" s="19" t="s">
        <v>15025</v>
      </c>
      <c r="L1670" s="19" t="s">
        <v>15026</v>
      </c>
      <c r="M1670" s="19" t="s">
        <v>15027</v>
      </c>
      <c r="N1670" s="19" t="s">
        <v>15021</v>
      </c>
      <c r="O1670" s="19" t="s">
        <v>1603</v>
      </c>
      <c r="P1670" s="19" t="s">
        <v>1604</v>
      </c>
      <c r="Q1670" s="46">
        <v>660</v>
      </c>
      <c r="R1670" s="19" t="s">
        <v>1544</v>
      </c>
      <c r="S1670" s="19" t="s">
        <v>1643</v>
      </c>
      <c r="T1670" s="19" t="s">
        <v>56</v>
      </c>
      <c r="U1670" s="19" t="s">
        <v>1644</v>
      </c>
      <c r="V1670" s="19" t="s">
        <v>1645</v>
      </c>
      <c r="W1670" s="19" t="s">
        <v>1646</v>
      </c>
      <c r="X1670" s="19" t="s">
        <v>1647</v>
      </c>
      <c r="Y1670" s="19" t="s">
        <v>1648</v>
      </c>
      <c r="Z1670" s="19" t="s">
        <v>1649</v>
      </c>
      <c r="AA1670" s="46">
        <v>330</v>
      </c>
      <c r="AB1670" s="19" t="s">
        <v>454</v>
      </c>
      <c r="AC1670" s="19" t="s">
        <v>56</v>
      </c>
      <c r="AD1670" s="19" t="s">
        <v>3773</v>
      </c>
      <c r="AE1670" s="19" t="s">
        <v>3774</v>
      </c>
      <c r="AF1670" s="19" t="s">
        <v>1592</v>
      </c>
      <c r="AG1670" s="19" t="s">
        <v>3775</v>
      </c>
      <c r="AH1670" s="19" t="s">
        <v>1499</v>
      </c>
      <c r="AI1670" s="19" t="s">
        <v>1500</v>
      </c>
      <c r="AJ1670" s="45">
        <v>0</v>
      </c>
      <c r="AK1670" s="45">
        <v>0</v>
      </c>
      <c r="AL1670" s="19" t="s">
        <v>1501</v>
      </c>
      <c r="AM1670" s="46">
        <v>50290</v>
      </c>
      <c r="AN1670" s="46">
        <v>33030</v>
      </c>
      <c r="AO1670" s="46">
        <v>17260</v>
      </c>
      <c r="AP1670" s="45">
        <v>877.8</v>
      </c>
      <c r="AQ1670" s="45"/>
      <c r="AR1670" s="45" t="str">
        <f>IFERROR(VLOOKUP(AB1670,'Pedidos marco'!$A$1:$D$10000,4,0)," ")</f>
        <v xml:space="preserve"> </v>
      </c>
      <c r="AS1670" s="45">
        <f t="shared" si="182"/>
        <v>10</v>
      </c>
      <c r="AT1670" s="45" t="str">
        <f t="shared" si="183"/>
        <v>10</v>
      </c>
      <c r="AU1670" s="47">
        <v>33</v>
      </c>
      <c r="AV1670" s="19" t="str">
        <f t="shared" si="184"/>
        <v>04 April</v>
      </c>
      <c r="AW1670" s="19">
        <f t="shared" si="185"/>
        <v>1.3299999999999998</v>
      </c>
      <c r="AX1670" s="19">
        <f t="shared" si="186"/>
        <v>26.599999999999998</v>
      </c>
      <c r="AY1670" s="19" t="e">
        <f>VLOOKUP(AG1670,Cías!$A$1:$E$10000,5,0)</f>
        <v>#N/A</v>
      </c>
      <c r="AZ1670" s="19" t="str">
        <f t="shared" si="187"/>
        <v>1024926</v>
      </c>
      <c r="BA1670" s="19" t="str">
        <f t="shared" si="188"/>
        <v>BONILLA PILATAXI CHRISTIAN</v>
      </c>
      <c r="BB1670" s="19" t="e">
        <f>VLOOKUP(AG1670,Cías!$A$1:$E$10000,3,0)</f>
        <v>#N/A</v>
      </c>
      <c r="BC1670" s="19"/>
      <c r="BD1670" s="19"/>
      <c r="BE1670" s="19"/>
      <c r="BF1670" s="19"/>
      <c r="BG1670" s="19"/>
      <c r="BH1670" s="19"/>
      <c r="BI1670" s="19"/>
      <c r="BJ1670" s="19"/>
    </row>
    <row r="1671" spans="1:62" ht="15" x14ac:dyDescent="0.2">
      <c r="A1671" s="19" t="s">
        <v>15028</v>
      </c>
      <c r="B1671" s="19" t="s">
        <v>1479</v>
      </c>
      <c r="C1671" s="43">
        <v>44661</v>
      </c>
      <c r="D1671" s="44">
        <v>0.98541666666667005</v>
      </c>
      <c r="E1671" s="19" t="s">
        <v>15029</v>
      </c>
      <c r="F1671" s="19" t="s">
        <v>15030</v>
      </c>
      <c r="G1671" s="19" t="s">
        <v>15031</v>
      </c>
      <c r="H1671" s="45">
        <v>3770.4</v>
      </c>
      <c r="I1671" s="45">
        <v>4227.3999999999996</v>
      </c>
      <c r="J1671" s="19" t="s">
        <v>1560</v>
      </c>
      <c r="K1671" s="19" t="s">
        <v>11721</v>
      </c>
      <c r="L1671" s="19" t="s">
        <v>15032</v>
      </c>
      <c r="M1671" s="19" t="s">
        <v>15033</v>
      </c>
      <c r="N1671" s="19" t="s">
        <v>15028</v>
      </c>
      <c r="O1671" s="19" t="s">
        <v>1486</v>
      </c>
      <c r="P1671" s="19" t="s">
        <v>1487</v>
      </c>
      <c r="Q1671" s="46">
        <v>31.42</v>
      </c>
      <c r="R1671" s="19" t="s">
        <v>1488</v>
      </c>
      <c r="S1671" s="19" t="s">
        <v>8781</v>
      </c>
      <c r="T1671" s="19" t="s">
        <v>8782</v>
      </c>
      <c r="U1671" s="19" t="s">
        <v>8783</v>
      </c>
      <c r="V1671" s="19" t="s">
        <v>8784</v>
      </c>
      <c r="W1671" s="19" t="s">
        <v>415</v>
      </c>
      <c r="X1671" s="19" t="s">
        <v>8785</v>
      </c>
      <c r="Y1671" s="19" t="s">
        <v>8786</v>
      </c>
      <c r="Z1671" s="19" t="s">
        <v>8787</v>
      </c>
      <c r="AA1671" s="46">
        <v>127</v>
      </c>
      <c r="AB1671" s="19" t="s">
        <v>473</v>
      </c>
      <c r="AC1671" s="19" t="s">
        <v>96</v>
      </c>
      <c r="AD1671" s="19" t="s">
        <v>2114</v>
      </c>
      <c r="AE1671" s="19" t="s">
        <v>1481</v>
      </c>
      <c r="AF1671" s="19" t="s">
        <v>1497</v>
      </c>
      <c r="AG1671" s="19" t="s">
        <v>2115</v>
      </c>
      <c r="AH1671" s="19" t="s">
        <v>1499</v>
      </c>
      <c r="AI1671" s="19" t="s">
        <v>1500</v>
      </c>
      <c r="AJ1671" s="45">
        <v>0</v>
      </c>
      <c r="AK1671" s="45">
        <v>0</v>
      </c>
      <c r="AL1671" s="19" t="s">
        <v>1501</v>
      </c>
      <c r="AM1671" s="46">
        <v>50420</v>
      </c>
      <c r="AN1671" s="46">
        <v>31420</v>
      </c>
      <c r="AO1671" s="46">
        <v>19000</v>
      </c>
      <c r="AP1671" s="45">
        <v>353.16</v>
      </c>
      <c r="AQ1671" s="45"/>
      <c r="AR1671" s="45" t="str">
        <f>IFERROR(VLOOKUP(AB1671,'Pedidos marco'!$A$1:$D$10000,4,0)," ")</f>
        <v xml:space="preserve"> </v>
      </c>
      <c r="AS1671" s="45">
        <f t="shared" si="182"/>
        <v>10</v>
      </c>
      <c r="AT1671" s="45" t="str">
        <f t="shared" si="183"/>
        <v>10</v>
      </c>
      <c r="AU1671" s="47">
        <v>31.42</v>
      </c>
      <c r="AV1671" s="19" t="str">
        <f t="shared" si="184"/>
        <v>04 April</v>
      </c>
      <c r="AW1671" s="19">
        <f t="shared" si="185"/>
        <v>11.239974538510504</v>
      </c>
      <c r="AX1671" s="19">
        <f t="shared" si="186"/>
        <v>11.239974538510504</v>
      </c>
      <c r="AY1671" s="19" t="e">
        <f>VLOOKUP(AG1671,Cías!$A$1:$E$10000,5,0)</f>
        <v>#N/A</v>
      </c>
      <c r="AZ1671" s="19" t="str">
        <f t="shared" si="187"/>
        <v>1013227</v>
      </c>
      <c r="BA1671" s="19" t="str">
        <f t="shared" si="188"/>
        <v>COMPAÑIA DE TRANSPORTE PESADO</v>
      </c>
      <c r="BB1671" s="19" t="e">
        <f>VLOOKUP(AG1671,Cías!$A$1:$E$10000,3,0)</f>
        <v>#N/A</v>
      </c>
      <c r="BC1671" s="19"/>
      <c r="BD1671" s="19"/>
      <c r="BE1671" s="19"/>
      <c r="BF1671" s="19"/>
      <c r="BG1671" s="19"/>
      <c r="BH1671" s="19"/>
      <c r="BI1671" s="19"/>
      <c r="BJ1671" s="19"/>
    </row>
    <row r="1672" spans="1:62" ht="15" x14ac:dyDescent="0.2">
      <c r="A1672" s="19" t="s">
        <v>15034</v>
      </c>
      <c r="B1672" s="19" t="s">
        <v>1479</v>
      </c>
      <c r="C1672" s="43">
        <v>44661</v>
      </c>
      <c r="D1672" s="44">
        <v>0.99791666666667</v>
      </c>
      <c r="E1672" s="19" t="s">
        <v>15035</v>
      </c>
      <c r="F1672" s="19" t="s">
        <v>15036</v>
      </c>
      <c r="G1672" s="19" t="s">
        <v>15037</v>
      </c>
      <c r="H1672" s="45">
        <v>3944.4</v>
      </c>
      <c r="I1672" s="45">
        <v>4422.49</v>
      </c>
      <c r="J1672" s="19" t="s">
        <v>1560</v>
      </c>
      <c r="K1672" s="19" t="s">
        <v>11721</v>
      </c>
      <c r="L1672" s="19" t="s">
        <v>15038</v>
      </c>
      <c r="M1672" s="19" t="s">
        <v>15039</v>
      </c>
      <c r="N1672" s="19" t="s">
        <v>15034</v>
      </c>
      <c r="O1672" s="19" t="s">
        <v>1486</v>
      </c>
      <c r="P1672" s="19" t="s">
        <v>1487</v>
      </c>
      <c r="Q1672" s="46">
        <v>32.869999999999997</v>
      </c>
      <c r="R1672" s="19" t="s">
        <v>1488</v>
      </c>
      <c r="S1672" s="19" t="s">
        <v>8781</v>
      </c>
      <c r="T1672" s="19" t="s">
        <v>8782</v>
      </c>
      <c r="U1672" s="19" t="s">
        <v>8783</v>
      </c>
      <c r="V1672" s="19" t="s">
        <v>8784</v>
      </c>
      <c r="W1672" s="19" t="s">
        <v>415</v>
      </c>
      <c r="X1672" s="19" t="s">
        <v>8785</v>
      </c>
      <c r="Y1672" s="19" t="s">
        <v>8786</v>
      </c>
      <c r="Z1672" s="19" t="s">
        <v>8787</v>
      </c>
      <c r="AA1672" s="46">
        <v>127</v>
      </c>
      <c r="AB1672" s="19" t="s">
        <v>473</v>
      </c>
      <c r="AC1672" s="19" t="s">
        <v>96</v>
      </c>
      <c r="AD1672" s="19" t="s">
        <v>1670</v>
      </c>
      <c r="AE1672" s="19" t="s">
        <v>1671</v>
      </c>
      <c r="AF1672" s="19" t="s">
        <v>1497</v>
      </c>
      <c r="AG1672" s="19" t="s">
        <v>1672</v>
      </c>
      <c r="AH1672" s="19" t="s">
        <v>1499</v>
      </c>
      <c r="AI1672" s="19" t="s">
        <v>1500</v>
      </c>
      <c r="AJ1672" s="45">
        <v>0</v>
      </c>
      <c r="AK1672" s="45">
        <v>0</v>
      </c>
      <c r="AL1672" s="19" t="s">
        <v>1501</v>
      </c>
      <c r="AM1672" s="46">
        <v>52130</v>
      </c>
      <c r="AN1672" s="46">
        <v>32870</v>
      </c>
      <c r="AO1672" s="46">
        <v>19260</v>
      </c>
      <c r="AP1672" s="45">
        <v>369.46</v>
      </c>
      <c r="AQ1672" s="45"/>
      <c r="AR1672" s="45" t="str">
        <f>IFERROR(VLOOKUP(AB1672,'Pedidos marco'!$A$1:$D$10000,4,0)," ")</f>
        <v xml:space="preserve"> </v>
      </c>
      <c r="AS1672" s="45">
        <f t="shared" si="182"/>
        <v>10</v>
      </c>
      <c r="AT1672" s="45" t="str">
        <f t="shared" si="183"/>
        <v>10</v>
      </c>
      <c r="AU1672" s="47">
        <v>32.869999999999997</v>
      </c>
      <c r="AV1672" s="19" t="str">
        <f t="shared" si="184"/>
        <v>04 April</v>
      </c>
      <c r="AW1672" s="19">
        <f t="shared" si="185"/>
        <v>11.240036507453606</v>
      </c>
      <c r="AX1672" s="19">
        <f t="shared" si="186"/>
        <v>11.240036507453606</v>
      </c>
      <c r="AY1672" s="19" t="e">
        <f>VLOOKUP(AG1672,Cías!$A$1:$E$10000,5,0)</f>
        <v>#N/A</v>
      </c>
      <c r="AZ1672" s="19" t="str">
        <f t="shared" si="187"/>
        <v>1013227</v>
      </c>
      <c r="BA1672" s="19" t="str">
        <f t="shared" si="188"/>
        <v>COMPAÑIA DE TRANSPORTE PESADO</v>
      </c>
      <c r="BB1672" s="19" t="e">
        <f>VLOOKUP(AG1672,Cías!$A$1:$E$10000,3,0)</f>
        <v>#N/A</v>
      </c>
      <c r="BC1672" s="19"/>
      <c r="BD1672" s="19"/>
      <c r="BE1672" s="19"/>
      <c r="BF1672" s="19"/>
      <c r="BG1672" s="19"/>
      <c r="BH1672" s="19"/>
      <c r="BI1672" s="19"/>
      <c r="BJ1672" s="19"/>
    </row>
    <row r="1673" spans="1:62" ht="15" x14ac:dyDescent="0.2">
      <c r="A1673" s="19" t="s">
        <v>15040</v>
      </c>
      <c r="B1673" s="19" t="s">
        <v>1479</v>
      </c>
      <c r="C1673" s="43">
        <v>44662</v>
      </c>
      <c r="D1673" s="44">
        <v>4.8611111111100001E-3</v>
      </c>
      <c r="E1673" s="19" t="s">
        <v>15041</v>
      </c>
      <c r="F1673" s="19" t="s">
        <v>15042</v>
      </c>
      <c r="G1673" s="19" t="s">
        <v>15043</v>
      </c>
      <c r="H1673" s="45">
        <v>2624</v>
      </c>
      <c r="I1673" s="45">
        <v>2942.05</v>
      </c>
      <c r="J1673" s="19" t="s">
        <v>1560</v>
      </c>
      <c r="K1673" s="19" t="s">
        <v>15044</v>
      </c>
      <c r="L1673" s="19" t="s">
        <v>15045</v>
      </c>
      <c r="M1673" s="19" t="s">
        <v>15046</v>
      </c>
      <c r="N1673" s="19" t="s">
        <v>15040</v>
      </c>
      <c r="O1673" s="19" t="s">
        <v>1641</v>
      </c>
      <c r="P1673" s="19" t="s">
        <v>1642</v>
      </c>
      <c r="Q1673" s="46">
        <v>400</v>
      </c>
      <c r="R1673" s="19" t="s">
        <v>1544</v>
      </c>
      <c r="S1673" s="19" t="s">
        <v>1736</v>
      </c>
      <c r="T1673" s="19" t="s">
        <v>1737</v>
      </c>
      <c r="U1673" s="19" t="s">
        <v>15047</v>
      </c>
      <c r="V1673" s="19" t="s">
        <v>15048</v>
      </c>
      <c r="W1673" s="19" t="s">
        <v>2433</v>
      </c>
      <c r="X1673" s="19" t="s">
        <v>15049</v>
      </c>
      <c r="Y1673" s="19" t="s">
        <v>2435</v>
      </c>
      <c r="Z1673" s="19" t="s">
        <v>2436</v>
      </c>
      <c r="AA1673" s="46">
        <v>385</v>
      </c>
      <c r="AB1673" s="19" t="s">
        <v>472</v>
      </c>
      <c r="AC1673" s="19" t="s">
        <v>94</v>
      </c>
      <c r="AD1673" s="19" t="s">
        <v>10461</v>
      </c>
      <c r="AE1673" s="19" t="s">
        <v>1481</v>
      </c>
      <c r="AF1673" s="19" t="s">
        <v>1719</v>
      </c>
      <c r="AG1673" s="19" t="s">
        <v>10462</v>
      </c>
      <c r="AH1673" s="19" t="s">
        <v>1594</v>
      </c>
      <c r="AI1673" s="19" t="s">
        <v>1595</v>
      </c>
      <c r="AJ1673" s="45">
        <v>0.05</v>
      </c>
      <c r="AK1673" s="45">
        <v>20</v>
      </c>
      <c r="AL1673" s="19" t="s">
        <v>1501</v>
      </c>
      <c r="AM1673" s="46">
        <v>27873.332999999999</v>
      </c>
      <c r="AN1673" s="46">
        <v>20033.332999999999</v>
      </c>
      <c r="AO1673" s="46">
        <v>7840</v>
      </c>
      <c r="AP1673" s="45">
        <v>496</v>
      </c>
      <c r="AQ1673" s="45"/>
      <c r="AR1673" s="45" t="str">
        <f>IFERROR(VLOOKUP(AB1673,'Pedidos marco'!$A$1:$D$10000,4,0)," ")</f>
        <v xml:space="preserve"> </v>
      </c>
      <c r="AS1673" s="45">
        <f t="shared" si="182"/>
        <v>11</v>
      </c>
      <c r="AT1673" s="45" t="str">
        <f t="shared" si="183"/>
        <v>11</v>
      </c>
      <c r="AU1673" s="47">
        <v>20</v>
      </c>
      <c r="AV1673" s="19" t="str">
        <f t="shared" si="184"/>
        <v>04 April</v>
      </c>
      <c r="AW1673" s="19">
        <f t="shared" si="185"/>
        <v>1.24</v>
      </c>
      <c r="AX1673" s="19">
        <f t="shared" si="186"/>
        <v>24.8</v>
      </c>
      <c r="AY1673" s="19" t="e">
        <f>VLOOKUP(AG1673,Cías!$A$1:$E$10000,5,0)</f>
        <v>#N/A</v>
      </c>
      <c r="AZ1673" s="19" t="str">
        <f t="shared" si="187"/>
        <v>1013241</v>
      </c>
      <c r="BA1673" s="19" t="str">
        <f t="shared" si="188"/>
        <v>COMPAÑÍA DE TRANSPORTE DE CARGA PES</v>
      </c>
      <c r="BB1673" s="19" t="e">
        <f>VLOOKUP(AG1673,Cías!$A$1:$E$10000,3,0)</f>
        <v>#N/A</v>
      </c>
      <c r="BC1673" s="19"/>
      <c r="BD1673" s="19"/>
      <c r="BE1673" s="19"/>
      <c r="BF1673" s="19"/>
      <c r="BG1673" s="19"/>
      <c r="BH1673" s="19"/>
      <c r="BI1673" s="19"/>
      <c r="BJ1673" s="19"/>
    </row>
    <row r="1674" spans="1:62" ht="15" x14ac:dyDescent="0.2">
      <c r="A1674" s="19" t="s">
        <v>15040</v>
      </c>
      <c r="B1674" s="19" t="s">
        <v>1479</v>
      </c>
      <c r="C1674" s="43">
        <v>44662</v>
      </c>
      <c r="D1674" s="44">
        <v>4.8611111111100001E-3</v>
      </c>
      <c r="E1674" s="19" t="s">
        <v>15050</v>
      </c>
      <c r="F1674" s="19" t="s">
        <v>15051</v>
      </c>
      <c r="G1674" s="19" t="s">
        <v>15052</v>
      </c>
      <c r="H1674" s="45">
        <v>545.6</v>
      </c>
      <c r="I1674" s="45">
        <v>611.73</v>
      </c>
      <c r="J1674" s="19" t="s">
        <v>1560</v>
      </c>
      <c r="K1674" s="19" t="s">
        <v>15044</v>
      </c>
      <c r="L1674" s="19" t="s">
        <v>15053</v>
      </c>
      <c r="M1674" s="19" t="s">
        <v>15054</v>
      </c>
      <c r="N1674" s="19" t="s">
        <v>15040</v>
      </c>
      <c r="O1674" s="19" t="s">
        <v>1603</v>
      </c>
      <c r="P1674" s="19" t="s">
        <v>1604</v>
      </c>
      <c r="Q1674" s="46">
        <v>80</v>
      </c>
      <c r="R1674" s="19" t="s">
        <v>1544</v>
      </c>
      <c r="S1674" s="19" t="s">
        <v>1736</v>
      </c>
      <c r="T1674" s="19" t="s">
        <v>1737</v>
      </c>
      <c r="U1674" s="19" t="s">
        <v>15047</v>
      </c>
      <c r="V1674" s="19" t="s">
        <v>15048</v>
      </c>
      <c r="W1674" s="19" t="s">
        <v>2433</v>
      </c>
      <c r="X1674" s="19" t="s">
        <v>15049</v>
      </c>
      <c r="Y1674" s="19" t="s">
        <v>2435</v>
      </c>
      <c r="Z1674" s="19" t="s">
        <v>2436</v>
      </c>
      <c r="AA1674" s="46">
        <v>385</v>
      </c>
      <c r="AB1674" s="19" t="s">
        <v>472</v>
      </c>
      <c r="AC1674" s="19" t="s">
        <v>94</v>
      </c>
      <c r="AD1674" s="19" t="s">
        <v>10461</v>
      </c>
      <c r="AE1674" s="19" t="s">
        <v>1481</v>
      </c>
      <c r="AF1674" s="19" t="s">
        <v>1719</v>
      </c>
      <c r="AG1674" s="19" t="s">
        <v>10462</v>
      </c>
      <c r="AH1674" s="19" t="s">
        <v>1594</v>
      </c>
      <c r="AI1674" s="19" t="s">
        <v>1595</v>
      </c>
      <c r="AJ1674" s="45">
        <v>0.05</v>
      </c>
      <c r="AK1674" s="45">
        <v>4</v>
      </c>
      <c r="AL1674" s="19" t="s">
        <v>1501</v>
      </c>
      <c r="AM1674" s="46">
        <v>11846.666999999999</v>
      </c>
      <c r="AN1674" s="46">
        <v>4006.6669999999999</v>
      </c>
      <c r="AO1674" s="46">
        <v>7840</v>
      </c>
      <c r="AP1674" s="45">
        <v>99.2</v>
      </c>
      <c r="AQ1674" s="45"/>
      <c r="AR1674" s="45" t="str">
        <f>IFERROR(VLOOKUP(AB1674,'Pedidos marco'!$A$1:$D$10000,4,0)," ")</f>
        <v xml:space="preserve"> </v>
      </c>
      <c r="AS1674" s="45">
        <f t="shared" si="182"/>
        <v>11</v>
      </c>
      <c r="AT1674" s="45" t="str">
        <f t="shared" si="183"/>
        <v>11</v>
      </c>
      <c r="AU1674" s="47">
        <v>4</v>
      </c>
      <c r="AV1674" s="19" t="str">
        <f t="shared" si="184"/>
        <v>04 April</v>
      </c>
      <c r="AW1674" s="19">
        <f t="shared" si="185"/>
        <v>1.24</v>
      </c>
      <c r="AX1674" s="19">
        <f t="shared" si="186"/>
        <v>24.8</v>
      </c>
      <c r="AY1674" s="19" t="e">
        <f>VLOOKUP(AG1674,Cías!$A$1:$E$10000,5,0)</f>
        <v>#N/A</v>
      </c>
      <c r="AZ1674" s="19" t="str">
        <f t="shared" si="187"/>
        <v>1013241</v>
      </c>
      <c r="BA1674" s="19" t="str">
        <f t="shared" si="188"/>
        <v>COMPAÑÍA DE TRANSPORTE DE CARGA PES</v>
      </c>
      <c r="BB1674" s="19" t="e">
        <f>VLOOKUP(AG1674,Cías!$A$1:$E$10000,3,0)</f>
        <v>#N/A</v>
      </c>
      <c r="BC1674" s="19"/>
      <c r="BD1674" s="19"/>
      <c r="BE1674" s="19"/>
      <c r="BF1674" s="19"/>
      <c r="BG1674" s="19"/>
      <c r="BH1674" s="19"/>
      <c r="BI1674" s="19"/>
      <c r="BJ1674" s="19"/>
    </row>
    <row r="1675" spans="1:62" ht="15" x14ac:dyDescent="0.2">
      <c r="A1675" s="19" t="s">
        <v>15055</v>
      </c>
      <c r="B1675" s="19" t="s">
        <v>1479</v>
      </c>
      <c r="C1675" s="43">
        <v>44662</v>
      </c>
      <c r="D1675" s="44">
        <v>6.2500000000000003E-3</v>
      </c>
      <c r="E1675" s="19" t="s">
        <v>15056</v>
      </c>
      <c r="F1675" s="19" t="s">
        <v>15057</v>
      </c>
      <c r="G1675" s="19" t="s">
        <v>15058</v>
      </c>
      <c r="H1675" s="45">
        <v>3100.8</v>
      </c>
      <c r="I1675" s="45">
        <v>3476.64</v>
      </c>
      <c r="J1675" s="19" t="s">
        <v>1560</v>
      </c>
      <c r="K1675" s="19" t="s">
        <v>15059</v>
      </c>
      <c r="L1675" s="19" t="s">
        <v>15060</v>
      </c>
      <c r="M1675" s="19" t="s">
        <v>15061</v>
      </c>
      <c r="N1675" s="19" t="s">
        <v>15055</v>
      </c>
      <c r="O1675" s="19" t="s">
        <v>1603</v>
      </c>
      <c r="P1675" s="19" t="s">
        <v>1604</v>
      </c>
      <c r="Q1675" s="46">
        <v>480</v>
      </c>
      <c r="R1675" s="19" t="s">
        <v>1544</v>
      </c>
      <c r="S1675" s="19" t="s">
        <v>7178</v>
      </c>
      <c r="T1675" s="19" t="s">
        <v>7179</v>
      </c>
      <c r="U1675" s="19" t="s">
        <v>8455</v>
      </c>
      <c r="V1675" s="19" t="s">
        <v>8456</v>
      </c>
      <c r="W1675" s="19" t="s">
        <v>8457</v>
      </c>
      <c r="X1675" s="19" t="s">
        <v>8458</v>
      </c>
      <c r="Y1675" s="19" t="s">
        <v>8459</v>
      </c>
      <c r="Z1675" s="19" t="s">
        <v>8460</v>
      </c>
      <c r="AA1675" s="46">
        <v>482</v>
      </c>
      <c r="AB1675" s="19" t="s">
        <v>476</v>
      </c>
      <c r="AC1675" s="19" t="s">
        <v>102</v>
      </c>
      <c r="AD1675" s="19" t="s">
        <v>2777</v>
      </c>
      <c r="AE1675" s="19" t="s">
        <v>1481</v>
      </c>
      <c r="AF1675" s="19" t="s">
        <v>1719</v>
      </c>
      <c r="AG1675" s="19" t="s">
        <v>2778</v>
      </c>
      <c r="AH1675" s="19" t="s">
        <v>1594</v>
      </c>
      <c r="AI1675" s="19" t="s">
        <v>1595</v>
      </c>
      <c r="AJ1675" s="45">
        <v>0.05</v>
      </c>
      <c r="AK1675" s="45">
        <v>24</v>
      </c>
      <c r="AL1675" s="19" t="s">
        <v>1501</v>
      </c>
      <c r="AM1675" s="46">
        <v>37340</v>
      </c>
      <c r="AN1675" s="46">
        <v>24010</v>
      </c>
      <c r="AO1675" s="46">
        <v>13330</v>
      </c>
      <c r="AP1675" s="45">
        <v>576</v>
      </c>
      <c r="AQ1675" s="45"/>
      <c r="AR1675" s="45" t="str">
        <f>IFERROR(VLOOKUP(AB1675,'Pedidos marco'!$A$1:$D$10000,4,0)," ")</f>
        <v xml:space="preserve"> </v>
      </c>
      <c r="AS1675" s="45">
        <f t="shared" si="182"/>
        <v>11</v>
      </c>
      <c r="AT1675" s="45" t="str">
        <f t="shared" si="183"/>
        <v>11</v>
      </c>
      <c r="AU1675" s="47">
        <v>24</v>
      </c>
      <c r="AV1675" s="19" t="str">
        <f t="shared" si="184"/>
        <v>04 April</v>
      </c>
      <c r="AW1675" s="19">
        <f t="shared" si="185"/>
        <v>1.2</v>
      </c>
      <c r="AX1675" s="19">
        <f t="shared" si="186"/>
        <v>24</v>
      </c>
      <c r="AY1675" s="19" t="e">
        <f>VLOOKUP(AG1675,Cías!$A$1:$E$10000,5,0)</f>
        <v>#N/A</v>
      </c>
      <c r="AZ1675" s="19" t="str">
        <f t="shared" si="187"/>
        <v>1013724</v>
      </c>
      <c r="BA1675" s="19" t="str">
        <f t="shared" si="188"/>
        <v>DAVILA GONZALES WILMAN GUILLERMO</v>
      </c>
      <c r="BB1675" s="19" t="e">
        <f>VLOOKUP(AG1675,Cías!$A$1:$E$10000,3,0)</f>
        <v>#N/A</v>
      </c>
      <c r="BC1675" s="19"/>
      <c r="BD1675" s="19"/>
      <c r="BE1675" s="19"/>
      <c r="BF1675" s="19"/>
      <c r="BG1675" s="19"/>
      <c r="BH1675" s="19"/>
      <c r="BI1675" s="19"/>
      <c r="BJ1675" s="19"/>
    </row>
    <row r="1676" spans="1:62" ht="15" x14ac:dyDescent="0.2">
      <c r="A1676" s="19" t="s">
        <v>15062</v>
      </c>
      <c r="B1676" s="19" t="s">
        <v>1479</v>
      </c>
      <c r="C1676" s="43">
        <v>44662</v>
      </c>
      <c r="D1676" s="44">
        <v>6.9444444444399997E-3</v>
      </c>
      <c r="E1676" s="19" t="s">
        <v>15063</v>
      </c>
      <c r="F1676" s="19" t="s">
        <v>15064</v>
      </c>
      <c r="G1676" s="19" t="s">
        <v>15065</v>
      </c>
      <c r="H1676" s="45">
        <v>2128.9</v>
      </c>
      <c r="I1676" s="45">
        <v>2386.94</v>
      </c>
      <c r="J1676" s="19" t="s">
        <v>1560</v>
      </c>
      <c r="K1676" s="19" t="s">
        <v>15066</v>
      </c>
      <c r="L1676" s="19" t="s">
        <v>15067</v>
      </c>
      <c r="M1676" s="19" t="s">
        <v>15068</v>
      </c>
      <c r="N1676" s="19" t="s">
        <v>15062</v>
      </c>
      <c r="O1676" s="19" t="s">
        <v>1641</v>
      </c>
      <c r="P1676" s="19" t="s">
        <v>1642</v>
      </c>
      <c r="Q1676" s="46">
        <v>320</v>
      </c>
      <c r="R1676" s="19" t="s">
        <v>1544</v>
      </c>
      <c r="S1676" s="19" t="s">
        <v>4587</v>
      </c>
      <c r="T1676" s="19" t="s">
        <v>4588</v>
      </c>
      <c r="U1676" s="19" t="s">
        <v>4589</v>
      </c>
      <c r="V1676" s="19" t="s">
        <v>4590</v>
      </c>
      <c r="W1676" s="19" t="s">
        <v>2144</v>
      </c>
      <c r="X1676" s="19" t="s">
        <v>4591</v>
      </c>
      <c r="Y1676" s="19" t="s">
        <v>2146</v>
      </c>
      <c r="Z1676" s="19" t="s">
        <v>2147</v>
      </c>
      <c r="AA1676" s="46">
        <v>388</v>
      </c>
      <c r="AB1676" s="19" t="s">
        <v>571</v>
      </c>
      <c r="AC1676" s="19" t="s">
        <v>295</v>
      </c>
      <c r="AD1676" s="19" t="s">
        <v>3461</v>
      </c>
      <c r="AE1676" s="19" t="s">
        <v>3462</v>
      </c>
      <c r="AF1676" s="19" t="s">
        <v>1719</v>
      </c>
      <c r="AG1676" s="19" t="s">
        <v>3463</v>
      </c>
      <c r="AH1676" s="19" t="s">
        <v>1594</v>
      </c>
      <c r="AI1676" s="19" t="s">
        <v>1595</v>
      </c>
      <c r="AJ1676" s="45">
        <v>0.05</v>
      </c>
      <c r="AK1676" s="45">
        <v>16</v>
      </c>
      <c r="AL1676" s="19" t="s">
        <v>1501</v>
      </c>
      <c r="AM1676" s="46">
        <v>23280</v>
      </c>
      <c r="AN1676" s="46">
        <v>16020</v>
      </c>
      <c r="AO1676" s="46">
        <v>7260</v>
      </c>
      <c r="AP1676" s="45">
        <v>339.2</v>
      </c>
      <c r="AQ1676" s="45"/>
      <c r="AR1676" s="45" t="str">
        <f>IFERROR(VLOOKUP(AB1676,'Pedidos marco'!$A$1:$D$10000,4,0)," ")</f>
        <v xml:space="preserve"> </v>
      </c>
      <c r="AS1676" s="45">
        <f t="shared" si="182"/>
        <v>11</v>
      </c>
      <c r="AT1676" s="45" t="str">
        <f t="shared" si="183"/>
        <v>11</v>
      </c>
      <c r="AU1676" s="47">
        <v>16</v>
      </c>
      <c r="AV1676" s="19" t="str">
        <f t="shared" si="184"/>
        <v>04 April</v>
      </c>
      <c r="AW1676" s="19">
        <f t="shared" si="185"/>
        <v>1.06</v>
      </c>
      <c r="AX1676" s="19">
        <f t="shared" si="186"/>
        <v>21.2</v>
      </c>
      <c r="AY1676" s="19" t="e">
        <f>VLOOKUP(AG1676,Cías!$A$1:$E$10000,5,0)</f>
        <v>#N/A</v>
      </c>
      <c r="AZ1676" s="19" t="str">
        <f t="shared" si="187"/>
        <v>1014100</v>
      </c>
      <c r="BA1676" s="19" t="str">
        <f t="shared" si="188"/>
        <v>SIGUENZA PARRA FROILAN ALEJANDRO</v>
      </c>
      <c r="BB1676" s="19" t="e">
        <f>VLOOKUP(AG1676,Cías!$A$1:$E$10000,3,0)</f>
        <v>#N/A</v>
      </c>
      <c r="BC1676" s="19"/>
      <c r="BD1676" s="19"/>
      <c r="BE1676" s="19"/>
      <c r="BF1676" s="19"/>
      <c r="BG1676" s="19"/>
      <c r="BH1676" s="19"/>
      <c r="BI1676" s="19"/>
      <c r="BJ1676" s="19"/>
    </row>
    <row r="1677" spans="1:62" ht="15" x14ac:dyDescent="0.2">
      <c r="A1677" s="19" t="s">
        <v>15062</v>
      </c>
      <c r="B1677" s="19" t="s">
        <v>1479</v>
      </c>
      <c r="C1677" s="43">
        <v>44662</v>
      </c>
      <c r="D1677" s="44">
        <v>6.9444444444399997E-3</v>
      </c>
      <c r="E1677" s="19" t="s">
        <v>15069</v>
      </c>
      <c r="F1677" s="19" t="s">
        <v>15070</v>
      </c>
      <c r="G1677" s="19" t="s">
        <v>15071</v>
      </c>
      <c r="H1677" s="45">
        <v>1107.22</v>
      </c>
      <c r="I1677" s="45">
        <v>1241.43</v>
      </c>
      <c r="J1677" s="19" t="s">
        <v>1560</v>
      </c>
      <c r="K1677" s="19" t="s">
        <v>15072</v>
      </c>
      <c r="L1677" s="19" t="s">
        <v>15073</v>
      </c>
      <c r="M1677" s="19" t="s">
        <v>15074</v>
      </c>
      <c r="N1677" s="19" t="s">
        <v>15062</v>
      </c>
      <c r="O1677" s="19" t="s">
        <v>1603</v>
      </c>
      <c r="P1677" s="19" t="s">
        <v>1604</v>
      </c>
      <c r="Q1677" s="46">
        <v>160</v>
      </c>
      <c r="R1677" s="19" t="s">
        <v>1544</v>
      </c>
      <c r="S1677" s="19" t="s">
        <v>4587</v>
      </c>
      <c r="T1677" s="19" t="s">
        <v>4588</v>
      </c>
      <c r="U1677" s="19" t="s">
        <v>4589</v>
      </c>
      <c r="V1677" s="19" t="s">
        <v>4590</v>
      </c>
      <c r="W1677" s="19" t="s">
        <v>2144</v>
      </c>
      <c r="X1677" s="19" t="s">
        <v>4591</v>
      </c>
      <c r="Y1677" s="19" t="s">
        <v>2146</v>
      </c>
      <c r="Z1677" s="19" t="s">
        <v>2147</v>
      </c>
      <c r="AA1677" s="46">
        <v>388</v>
      </c>
      <c r="AB1677" s="19" t="s">
        <v>571</v>
      </c>
      <c r="AC1677" s="19" t="s">
        <v>295</v>
      </c>
      <c r="AD1677" s="19" t="s">
        <v>3461</v>
      </c>
      <c r="AE1677" s="19" t="s">
        <v>3462</v>
      </c>
      <c r="AF1677" s="19" t="s">
        <v>1719</v>
      </c>
      <c r="AG1677" s="19" t="s">
        <v>3463</v>
      </c>
      <c r="AH1677" s="19" t="s">
        <v>1594</v>
      </c>
      <c r="AI1677" s="19" t="s">
        <v>1595</v>
      </c>
      <c r="AJ1677" s="45">
        <v>0.05</v>
      </c>
      <c r="AK1677" s="45">
        <v>8</v>
      </c>
      <c r="AL1677" s="19" t="s">
        <v>1501</v>
      </c>
      <c r="AM1677" s="46">
        <v>15270</v>
      </c>
      <c r="AN1677" s="46">
        <v>8010</v>
      </c>
      <c r="AO1677" s="46">
        <v>7260</v>
      </c>
      <c r="AP1677" s="45">
        <v>169.6</v>
      </c>
      <c r="AQ1677" s="45"/>
      <c r="AR1677" s="45" t="str">
        <f>IFERROR(VLOOKUP(AB1677,'Pedidos marco'!$A$1:$D$10000,4,0)," ")</f>
        <v xml:space="preserve"> </v>
      </c>
      <c r="AS1677" s="45">
        <f t="shared" si="182"/>
        <v>11</v>
      </c>
      <c r="AT1677" s="45" t="str">
        <f t="shared" si="183"/>
        <v>11</v>
      </c>
      <c r="AU1677" s="47">
        <v>8</v>
      </c>
      <c r="AV1677" s="19" t="str">
        <f t="shared" si="184"/>
        <v>04 April</v>
      </c>
      <c r="AW1677" s="19">
        <f t="shared" si="185"/>
        <v>1.06</v>
      </c>
      <c r="AX1677" s="19">
        <f t="shared" si="186"/>
        <v>21.2</v>
      </c>
      <c r="AY1677" s="19" t="e">
        <f>VLOOKUP(AG1677,Cías!$A$1:$E$10000,5,0)</f>
        <v>#N/A</v>
      </c>
      <c r="AZ1677" s="19" t="str">
        <f t="shared" si="187"/>
        <v>1014100</v>
      </c>
      <c r="BA1677" s="19" t="str">
        <f t="shared" si="188"/>
        <v>SIGUENZA PARRA FROILAN ALEJANDRO</v>
      </c>
      <c r="BB1677" s="19" t="e">
        <f>VLOOKUP(AG1677,Cías!$A$1:$E$10000,3,0)</f>
        <v>#N/A</v>
      </c>
      <c r="BC1677" s="19"/>
      <c r="BD1677" s="19"/>
      <c r="BE1677" s="19"/>
      <c r="BF1677" s="19"/>
      <c r="BG1677" s="19"/>
      <c r="BH1677" s="19"/>
      <c r="BI1677" s="19"/>
      <c r="BJ1677" s="19"/>
    </row>
    <row r="1678" spans="1:62" ht="15" x14ac:dyDescent="0.2">
      <c r="A1678" s="19" t="s">
        <v>15075</v>
      </c>
      <c r="B1678" s="19" t="s">
        <v>1479</v>
      </c>
      <c r="C1678" s="43">
        <v>44662</v>
      </c>
      <c r="D1678" s="44">
        <v>7.6388888888899997E-3</v>
      </c>
      <c r="E1678" s="19" t="s">
        <v>15076</v>
      </c>
      <c r="F1678" s="19" t="s">
        <v>15077</v>
      </c>
      <c r="G1678" s="19" t="s">
        <v>15078</v>
      </c>
      <c r="H1678" s="45">
        <v>4745.3999999999996</v>
      </c>
      <c r="I1678" s="45">
        <v>5320.58</v>
      </c>
      <c r="J1678" s="19" t="s">
        <v>1560</v>
      </c>
      <c r="K1678" s="19" t="s">
        <v>15079</v>
      </c>
      <c r="L1678" s="19" t="s">
        <v>15080</v>
      </c>
      <c r="M1678" s="19" t="s">
        <v>15081</v>
      </c>
      <c r="N1678" s="19" t="s">
        <v>15075</v>
      </c>
      <c r="O1678" s="19" t="s">
        <v>1603</v>
      </c>
      <c r="P1678" s="19" t="s">
        <v>1604</v>
      </c>
      <c r="Q1678" s="46">
        <v>660</v>
      </c>
      <c r="R1678" s="19" t="s">
        <v>1544</v>
      </c>
      <c r="S1678" s="19" t="s">
        <v>7901</v>
      </c>
      <c r="T1678" s="19" t="s">
        <v>7902</v>
      </c>
      <c r="U1678" s="19" t="s">
        <v>7920</v>
      </c>
      <c r="V1678" s="19" t="s">
        <v>7921</v>
      </c>
      <c r="W1678" s="19" t="s">
        <v>5202</v>
      </c>
      <c r="X1678" s="19" t="s">
        <v>7922</v>
      </c>
      <c r="Y1678" s="19" t="s">
        <v>7923</v>
      </c>
      <c r="Z1678" s="19" t="s">
        <v>7924</v>
      </c>
      <c r="AA1678" s="46">
        <v>359</v>
      </c>
      <c r="AB1678" s="19" t="s">
        <v>433</v>
      </c>
      <c r="AC1678" s="19" t="s">
        <v>13</v>
      </c>
      <c r="AD1678" s="19" t="s">
        <v>3750</v>
      </c>
      <c r="AE1678" s="19" t="s">
        <v>3751</v>
      </c>
      <c r="AF1678" s="19" t="s">
        <v>1592</v>
      </c>
      <c r="AG1678" s="19" t="s">
        <v>3997</v>
      </c>
      <c r="AH1678" s="19" t="s">
        <v>1499</v>
      </c>
      <c r="AI1678" s="19" t="s">
        <v>1500</v>
      </c>
      <c r="AJ1678" s="45">
        <v>0</v>
      </c>
      <c r="AK1678" s="45">
        <v>0</v>
      </c>
      <c r="AL1678" s="19" t="s">
        <v>1501</v>
      </c>
      <c r="AM1678" s="46">
        <v>50240</v>
      </c>
      <c r="AN1678" s="46">
        <v>33010</v>
      </c>
      <c r="AO1678" s="46">
        <v>17230</v>
      </c>
      <c r="AP1678" s="45">
        <v>897.6</v>
      </c>
      <c r="AQ1678" s="45"/>
      <c r="AR1678" s="45" t="str">
        <f>IFERROR(VLOOKUP(AB1678,'Pedidos marco'!$A$1:$D$10000,4,0)," ")</f>
        <v xml:space="preserve"> </v>
      </c>
      <c r="AS1678" s="45">
        <f t="shared" si="182"/>
        <v>11</v>
      </c>
      <c r="AT1678" s="45" t="str">
        <f t="shared" si="183"/>
        <v>11</v>
      </c>
      <c r="AU1678" s="47">
        <v>33</v>
      </c>
      <c r="AV1678" s="19" t="str">
        <f t="shared" si="184"/>
        <v>04 April</v>
      </c>
      <c r="AW1678" s="19">
        <f t="shared" si="185"/>
        <v>1.36</v>
      </c>
      <c r="AX1678" s="19">
        <f t="shared" si="186"/>
        <v>27.2</v>
      </c>
      <c r="AY1678" s="19" t="e">
        <f>VLOOKUP(AG1678,Cías!$A$1:$E$10000,5,0)</f>
        <v>#N/A</v>
      </c>
      <c r="AZ1678" s="19" t="str">
        <f t="shared" si="187"/>
        <v>1013827</v>
      </c>
      <c r="BA1678" s="19" t="str">
        <f t="shared" si="188"/>
        <v>ALMEIDA ECHEVERRIA NELSON EDUARDO</v>
      </c>
      <c r="BB1678" s="19" t="e">
        <f>VLOOKUP(AG1678,Cías!$A$1:$E$10000,3,0)</f>
        <v>#N/A</v>
      </c>
      <c r="BC1678" s="19"/>
      <c r="BD1678" s="19"/>
      <c r="BE1678" s="19"/>
      <c r="BF1678" s="19"/>
      <c r="BG1678" s="19"/>
      <c r="BH1678" s="19"/>
      <c r="BI1678" s="19"/>
      <c r="BJ1678" s="19"/>
    </row>
    <row r="1679" spans="1:62" ht="15" x14ac:dyDescent="0.2">
      <c r="A1679" s="19" t="s">
        <v>15082</v>
      </c>
      <c r="B1679" s="19" t="s">
        <v>1479</v>
      </c>
      <c r="C1679" s="43">
        <v>44662</v>
      </c>
      <c r="D1679" s="44">
        <v>8.3333333333300008E-3</v>
      </c>
      <c r="E1679" s="19" t="s">
        <v>15083</v>
      </c>
      <c r="F1679" s="19" t="s">
        <v>1481</v>
      </c>
      <c r="G1679" s="19" t="s">
        <v>1481</v>
      </c>
      <c r="H1679" s="45">
        <v>0</v>
      </c>
      <c r="I1679" s="45">
        <v>0</v>
      </c>
      <c r="J1679" s="19" t="s">
        <v>1482</v>
      </c>
      <c r="K1679" s="19" t="s">
        <v>15084</v>
      </c>
      <c r="L1679" s="19" t="s">
        <v>15085</v>
      </c>
      <c r="M1679" s="19" t="s">
        <v>15086</v>
      </c>
      <c r="N1679" s="19" t="s">
        <v>15082</v>
      </c>
      <c r="O1679" s="19" t="s">
        <v>367</v>
      </c>
      <c r="P1679" s="19" t="s">
        <v>368</v>
      </c>
      <c r="Q1679" s="46">
        <v>640</v>
      </c>
      <c r="R1679" s="19" t="s">
        <v>1544</v>
      </c>
      <c r="S1679" s="19" t="s">
        <v>2156</v>
      </c>
      <c r="T1679" s="19" t="s">
        <v>419</v>
      </c>
      <c r="U1679" s="19" t="s">
        <v>2157</v>
      </c>
      <c r="V1679" s="19" t="s">
        <v>2091</v>
      </c>
      <c r="W1679" s="19" t="s">
        <v>415</v>
      </c>
      <c r="X1679" s="19" t="s">
        <v>2158</v>
      </c>
      <c r="Y1679" s="19" t="s">
        <v>417</v>
      </c>
      <c r="Z1679" s="19" t="s">
        <v>2159</v>
      </c>
      <c r="AA1679" s="46">
        <v>110</v>
      </c>
      <c r="AB1679" s="19" t="s">
        <v>583</v>
      </c>
      <c r="AC1679" s="19" t="s">
        <v>323</v>
      </c>
      <c r="AD1679" s="19" t="s">
        <v>8110</v>
      </c>
      <c r="AE1679" s="19" t="s">
        <v>8111</v>
      </c>
      <c r="AF1679" s="19" t="s">
        <v>1592</v>
      </c>
      <c r="AG1679" s="19" t="s">
        <v>8112</v>
      </c>
      <c r="AH1679" s="19" t="s">
        <v>1502</v>
      </c>
      <c r="AI1679" s="19" t="s">
        <v>2099</v>
      </c>
      <c r="AJ1679" s="45">
        <v>0</v>
      </c>
      <c r="AK1679" s="45">
        <v>0</v>
      </c>
      <c r="AL1679" s="19" t="s">
        <v>1501</v>
      </c>
      <c r="AM1679" s="46">
        <v>49350</v>
      </c>
      <c r="AN1679" s="46">
        <v>31990</v>
      </c>
      <c r="AO1679" s="46">
        <v>17360</v>
      </c>
      <c r="AP1679" s="45">
        <v>294.39999999999998</v>
      </c>
      <c r="AQ1679" s="45"/>
      <c r="AR1679" s="45" t="str">
        <f>IFERROR(VLOOKUP(AB1679,'Pedidos marco'!$A$1:$D$10000,4,0)," ")</f>
        <v xml:space="preserve"> </v>
      </c>
      <c r="AS1679" s="45">
        <f t="shared" si="182"/>
        <v>11</v>
      </c>
      <c r="AT1679" s="45" t="str">
        <f t="shared" si="183"/>
        <v>11</v>
      </c>
      <c r="AU1679" s="47">
        <v>32</v>
      </c>
      <c r="AV1679" s="19" t="str">
        <f t="shared" si="184"/>
        <v>04 April</v>
      </c>
      <c r="AW1679" s="19">
        <f t="shared" si="185"/>
        <v>0.45999999999999996</v>
      </c>
      <c r="AX1679" s="19">
        <f t="shared" si="186"/>
        <v>9.1999999999999993</v>
      </c>
      <c r="AY1679" s="19" t="e">
        <f>VLOOKUP(AG1679,Cías!$A$1:$E$10000,5,0)</f>
        <v>#N/A</v>
      </c>
      <c r="AZ1679" s="19" t="str">
        <f t="shared" si="187"/>
        <v>1013906</v>
      </c>
      <c r="BA1679" s="19" t="str">
        <f t="shared" si="188"/>
        <v>VALLEJOS VILLEGAS SAUL EDUARDO</v>
      </c>
      <c r="BB1679" s="19" t="e">
        <f>VLOOKUP(AG1679,Cías!$A$1:$E$10000,3,0)</f>
        <v>#N/A</v>
      </c>
      <c r="BC1679" s="19"/>
      <c r="BD1679" s="19"/>
      <c r="BE1679" s="19"/>
      <c r="BF1679" s="19"/>
      <c r="BG1679" s="19"/>
      <c r="BH1679" s="19"/>
      <c r="BI1679" s="19"/>
      <c r="BJ1679" s="19"/>
    </row>
    <row r="1680" spans="1:62" ht="15" x14ac:dyDescent="0.2">
      <c r="A1680" s="19" t="s">
        <v>15087</v>
      </c>
      <c r="B1680" s="19" t="s">
        <v>1479</v>
      </c>
      <c r="C1680" s="43">
        <v>44662</v>
      </c>
      <c r="D1680" s="44">
        <v>9.0277777777800008E-3</v>
      </c>
      <c r="E1680" s="19" t="s">
        <v>15088</v>
      </c>
      <c r="F1680" s="19" t="s">
        <v>15089</v>
      </c>
      <c r="G1680" s="19" t="s">
        <v>15090</v>
      </c>
      <c r="H1680" s="45">
        <v>257.60000000000002</v>
      </c>
      <c r="I1680" s="45">
        <v>288.82</v>
      </c>
      <c r="J1680" s="19" t="s">
        <v>1560</v>
      </c>
      <c r="K1680" s="19" t="s">
        <v>15091</v>
      </c>
      <c r="L1680" s="19" t="s">
        <v>15092</v>
      </c>
      <c r="M1680" s="19" t="s">
        <v>15093</v>
      </c>
      <c r="N1680" s="19" t="s">
        <v>15087</v>
      </c>
      <c r="O1680" s="19" t="s">
        <v>369</v>
      </c>
      <c r="P1680" s="19" t="s">
        <v>370</v>
      </c>
      <c r="Q1680" s="46">
        <v>40</v>
      </c>
      <c r="R1680" s="19" t="s">
        <v>1544</v>
      </c>
      <c r="S1680" s="19" t="s">
        <v>4723</v>
      </c>
      <c r="T1680" s="19" t="s">
        <v>4724</v>
      </c>
      <c r="U1680" s="19" t="s">
        <v>4725</v>
      </c>
      <c r="V1680" s="19" t="s">
        <v>4726</v>
      </c>
      <c r="W1680" s="19" t="s">
        <v>1829</v>
      </c>
      <c r="X1680" s="19" t="s">
        <v>4727</v>
      </c>
      <c r="Y1680" s="19" t="s">
        <v>1831</v>
      </c>
      <c r="Z1680" s="19" t="s">
        <v>1832</v>
      </c>
      <c r="AA1680" s="46">
        <v>8</v>
      </c>
      <c r="AB1680" s="19" t="s">
        <v>455</v>
      </c>
      <c r="AC1680" s="19" t="s">
        <v>58</v>
      </c>
      <c r="AD1680" s="19" t="s">
        <v>3533</v>
      </c>
      <c r="AE1680" s="19" t="s">
        <v>3534</v>
      </c>
      <c r="AF1680" s="19" t="s">
        <v>1554</v>
      </c>
      <c r="AG1680" s="19" t="s">
        <v>3535</v>
      </c>
      <c r="AH1680" s="19" t="s">
        <v>1499</v>
      </c>
      <c r="AI1680" s="19" t="s">
        <v>1500</v>
      </c>
      <c r="AJ1680" s="45">
        <v>0</v>
      </c>
      <c r="AK1680" s="45">
        <v>0</v>
      </c>
      <c r="AL1680" s="19" t="s">
        <v>1501</v>
      </c>
      <c r="AM1680" s="46">
        <v>6506.1109999999999</v>
      </c>
      <c r="AN1680" s="46">
        <v>2001.1110000000001</v>
      </c>
      <c r="AO1680" s="46">
        <v>4505</v>
      </c>
      <c r="AP1680" s="45">
        <v>3.6</v>
      </c>
      <c r="AQ1680" s="45"/>
      <c r="AR1680" s="45" t="str">
        <f>IFERROR(VLOOKUP(AB1680,'Pedidos marco'!$A$1:$D$10000,4,0)," ")</f>
        <v xml:space="preserve"> </v>
      </c>
      <c r="AS1680" s="45">
        <f t="shared" si="182"/>
        <v>11</v>
      </c>
      <c r="AT1680" s="45" t="str">
        <f t="shared" si="183"/>
        <v>11</v>
      </c>
      <c r="AU1680" s="47">
        <v>2</v>
      </c>
      <c r="AV1680" s="19" t="str">
        <f t="shared" si="184"/>
        <v>04 April</v>
      </c>
      <c r="AW1680" s="19">
        <f t="shared" si="185"/>
        <v>0.09</v>
      </c>
      <c r="AX1680" s="19">
        <f t="shared" si="186"/>
        <v>1.8</v>
      </c>
      <c r="AY1680" s="19" t="e">
        <f>VLOOKUP(AG1680,Cías!$A$1:$E$10000,5,0)</f>
        <v>#N/A</v>
      </c>
      <c r="AZ1680" s="19" t="str">
        <f t="shared" si="187"/>
        <v>1012819</v>
      </c>
      <c r="BA1680" s="19" t="str">
        <f t="shared" si="188"/>
        <v>BRAVO VASQUEZ JOSE LUIS SIGIFREDO</v>
      </c>
      <c r="BB1680" s="19" t="e">
        <f>VLOOKUP(AG1680,Cías!$A$1:$E$10000,3,0)</f>
        <v>#N/A</v>
      </c>
      <c r="BC1680" s="19"/>
      <c r="BD1680" s="19"/>
      <c r="BE1680" s="19"/>
      <c r="BF1680" s="19"/>
      <c r="BG1680" s="19"/>
      <c r="BH1680" s="19"/>
      <c r="BI1680" s="19"/>
      <c r="BJ1680" s="19"/>
    </row>
    <row r="1681" spans="1:62" ht="15" x14ac:dyDescent="0.2">
      <c r="A1681" s="19" t="s">
        <v>15087</v>
      </c>
      <c r="B1681" s="19" t="s">
        <v>1479</v>
      </c>
      <c r="C1681" s="43">
        <v>44662</v>
      </c>
      <c r="D1681" s="44">
        <v>9.0277777777800008E-3</v>
      </c>
      <c r="E1681" s="19" t="s">
        <v>15094</v>
      </c>
      <c r="F1681" s="19" t="s">
        <v>15095</v>
      </c>
      <c r="G1681" s="19" t="s">
        <v>15096</v>
      </c>
      <c r="H1681" s="45">
        <v>2230.4</v>
      </c>
      <c r="I1681" s="45">
        <v>2500.7399999999998</v>
      </c>
      <c r="J1681" s="19" t="s">
        <v>1560</v>
      </c>
      <c r="K1681" s="19" t="s">
        <v>15097</v>
      </c>
      <c r="L1681" s="19" t="s">
        <v>15098</v>
      </c>
      <c r="M1681" s="19" t="s">
        <v>15099</v>
      </c>
      <c r="N1681" s="19" t="s">
        <v>15087</v>
      </c>
      <c r="O1681" s="19" t="s">
        <v>367</v>
      </c>
      <c r="P1681" s="19" t="s">
        <v>368</v>
      </c>
      <c r="Q1681" s="46">
        <v>320</v>
      </c>
      <c r="R1681" s="19" t="s">
        <v>1544</v>
      </c>
      <c r="S1681" s="19" t="s">
        <v>4723</v>
      </c>
      <c r="T1681" s="19" t="s">
        <v>4724</v>
      </c>
      <c r="U1681" s="19" t="s">
        <v>4725</v>
      </c>
      <c r="V1681" s="19" t="s">
        <v>4726</v>
      </c>
      <c r="W1681" s="19" t="s">
        <v>1829</v>
      </c>
      <c r="X1681" s="19" t="s">
        <v>4727</v>
      </c>
      <c r="Y1681" s="19" t="s">
        <v>1831</v>
      </c>
      <c r="Z1681" s="19" t="s">
        <v>1832</v>
      </c>
      <c r="AA1681" s="46">
        <v>8</v>
      </c>
      <c r="AB1681" s="19" t="s">
        <v>455</v>
      </c>
      <c r="AC1681" s="19" t="s">
        <v>58</v>
      </c>
      <c r="AD1681" s="19" t="s">
        <v>3533</v>
      </c>
      <c r="AE1681" s="19" t="s">
        <v>3534</v>
      </c>
      <c r="AF1681" s="19" t="s">
        <v>1554</v>
      </c>
      <c r="AG1681" s="19" t="s">
        <v>3535</v>
      </c>
      <c r="AH1681" s="19" t="s">
        <v>1499</v>
      </c>
      <c r="AI1681" s="19" t="s">
        <v>1500</v>
      </c>
      <c r="AJ1681" s="45">
        <v>0</v>
      </c>
      <c r="AK1681" s="45">
        <v>0</v>
      </c>
      <c r="AL1681" s="19" t="s">
        <v>1501</v>
      </c>
      <c r="AM1681" s="46">
        <v>20513.888999999999</v>
      </c>
      <c r="AN1681" s="46">
        <v>16008.888999999999</v>
      </c>
      <c r="AO1681" s="46">
        <v>4505</v>
      </c>
      <c r="AP1681" s="45">
        <v>28.8</v>
      </c>
      <c r="AQ1681" s="45"/>
      <c r="AR1681" s="45" t="str">
        <f>IFERROR(VLOOKUP(AB1681,'Pedidos marco'!$A$1:$D$10000,4,0)," ")</f>
        <v xml:space="preserve"> </v>
      </c>
      <c r="AS1681" s="45">
        <f t="shared" si="182"/>
        <v>11</v>
      </c>
      <c r="AT1681" s="45" t="str">
        <f t="shared" si="183"/>
        <v>11</v>
      </c>
      <c r="AU1681" s="47">
        <v>16</v>
      </c>
      <c r="AV1681" s="19" t="str">
        <f t="shared" si="184"/>
        <v>04 April</v>
      </c>
      <c r="AW1681" s="19">
        <f t="shared" si="185"/>
        <v>0.09</v>
      </c>
      <c r="AX1681" s="19">
        <f t="shared" si="186"/>
        <v>1.8</v>
      </c>
      <c r="AY1681" s="19" t="e">
        <f>VLOOKUP(AG1681,Cías!$A$1:$E$10000,5,0)</f>
        <v>#N/A</v>
      </c>
      <c r="AZ1681" s="19" t="str">
        <f t="shared" si="187"/>
        <v>1012819</v>
      </c>
      <c r="BA1681" s="19" t="str">
        <f t="shared" si="188"/>
        <v>BRAVO VASQUEZ JOSE LUIS SIGIFREDO</v>
      </c>
      <c r="BB1681" s="19" t="e">
        <f>VLOOKUP(AG1681,Cías!$A$1:$E$10000,3,0)</f>
        <v>#N/A</v>
      </c>
      <c r="BC1681" s="19"/>
      <c r="BD1681" s="19"/>
      <c r="BE1681" s="19"/>
      <c r="BF1681" s="19"/>
      <c r="BG1681" s="19"/>
      <c r="BH1681" s="19"/>
      <c r="BI1681" s="19"/>
      <c r="BJ1681" s="19"/>
    </row>
    <row r="1682" spans="1:62" ht="15" x14ac:dyDescent="0.2">
      <c r="A1682" s="19" t="s">
        <v>15100</v>
      </c>
      <c r="B1682" s="19" t="s">
        <v>1479</v>
      </c>
      <c r="C1682" s="43">
        <v>44662</v>
      </c>
      <c r="D1682" s="44">
        <v>9.7222222222200002E-3</v>
      </c>
      <c r="E1682" s="19" t="s">
        <v>15101</v>
      </c>
      <c r="F1682" s="19" t="s">
        <v>15102</v>
      </c>
      <c r="G1682" s="19" t="s">
        <v>15103</v>
      </c>
      <c r="H1682" s="45">
        <v>2386.8000000000002</v>
      </c>
      <c r="I1682" s="45">
        <v>2676.1</v>
      </c>
      <c r="J1682" s="19" t="s">
        <v>1560</v>
      </c>
      <c r="K1682" s="19" t="s">
        <v>15104</v>
      </c>
      <c r="L1682" s="19" t="s">
        <v>15105</v>
      </c>
      <c r="M1682" s="19" t="s">
        <v>15106</v>
      </c>
      <c r="N1682" s="19" t="s">
        <v>15100</v>
      </c>
      <c r="O1682" s="19" t="s">
        <v>367</v>
      </c>
      <c r="P1682" s="19" t="s">
        <v>368</v>
      </c>
      <c r="Q1682" s="46">
        <v>360</v>
      </c>
      <c r="R1682" s="19" t="s">
        <v>1544</v>
      </c>
      <c r="S1682" s="19" t="s">
        <v>4181</v>
      </c>
      <c r="T1682" s="19" t="s">
        <v>4182</v>
      </c>
      <c r="U1682" s="19" t="s">
        <v>4183</v>
      </c>
      <c r="V1682" s="19" t="s">
        <v>4184</v>
      </c>
      <c r="W1682" s="19" t="s">
        <v>4185</v>
      </c>
      <c r="X1682" s="19" t="s">
        <v>4186</v>
      </c>
      <c r="Y1682" s="19" t="s">
        <v>4187</v>
      </c>
      <c r="Z1682" s="19" t="s">
        <v>4188</v>
      </c>
      <c r="AA1682" s="46">
        <v>188</v>
      </c>
      <c r="AB1682" s="19" t="s">
        <v>509</v>
      </c>
      <c r="AC1682" s="19" t="s">
        <v>167</v>
      </c>
      <c r="AD1682" s="19" t="s">
        <v>5707</v>
      </c>
      <c r="AE1682" s="19" t="s">
        <v>5708</v>
      </c>
      <c r="AF1682" s="19" t="s">
        <v>1554</v>
      </c>
      <c r="AG1682" s="19" t="s">
        <v>5709</v>
      </c>
      <c r="AH1682" s="19" t="s">
        <v>1499</v>
      </c>
      <c r="AI1682" s="19" t="s">
        <v>1500</v>
      </c>
      <c r="AJ1682" s="45">
        <v>0</v>
      </c>
      <c r="AK1682" s="45">
        <v>0</v>
      </c>
      <c r="AL1682" s="19" t="s">
        <v>1501</v>
      </c>
      <c r="AM1682" s="46">
        <v>27310</v>
      </c>
      <c r="AN1682" s="46">
        <v>18080</v>
      </c>
      <c r="AO1682" s="46">
        <v>9230</v>
      </c>
      <c r="AP1682" s="45">
        <v>262.8</v>
      </c>
      <c r="AQ1682" s="45"/>
      <c r="AR1682" s="45" t="str">
        <f>IFERROR(VLOOKUP(AB1682,'Pedidos marco'!$A$1:$D$10000,4,0)," ")</f>
        <v xml:space="preserve"> </v>
      </c>
      <c r="AS1682" s="45">
        <f t="shared" si="182"/>
        <v>11</v>
      </c>
      <c r="AT1682" s="45" t="str">
        <f t="shared" si="183"/>
        <v>11</v>
      </c>
      <c r="AU1682" s="47">
        <v>18</v>
      </c>
      <c r="AV1682" s="19" t="str">
        <f t="shared" si="184"/>
        <v>04 April</v>
      </c>
      <c r="AW1682" s="19">
        <f t="shared" si="185"/>
        <v>0.73</v>
      </c>
      <c r="AX1682" s="19">
        <f t="shared" si="186"/>
        <v>14.600000000000001</v>
      </c>
      <c r="AY1682" s="19" t="e">
        <f>VLOOKUP(AG1682,Cías!$A$1:$E$10000,5,0)</f>
        <v>#N/A</v>
      </c>
      <c r="AZ1682" s="19" t="str">
        <f t="shared" si="187"/>
        <v>1014323</v>
      </c>
      <c r="BA1682" s="19" t="str">
        <f t="shared" si="188"/>
        <v>JACOME AGUIRRE CARLOS ARTURO</v>
      </c>
      <c r="BB1682" s="19" t="e">
        <f>VLOOKUP(AG1682,Cías!$A$1:$E$10000,3,0)</f>
        <v>#N/A</v>
      </c>
      <c r="BC1682" s="19"/>
      <c r="BD1682" s="19"/>
      <c r="BE1682" s="19"/>
      <c r="BF1682" s="19"/>
      <c r="BG1682" s="19"/>
      <c r="BH1682" s="19"/>
      <c r="BI1682" s="19"/>
      <c r="BJ1682" s="19"/>
    </row>
    <row r="1683" spans="1:62" ht="15" x14ac:dyDescent="0.2">
      <c r="A1683" s="19" t="s">
        <v>15107</v>
      </c>
      <c r="B1683" s="19" t="s">
        <v>1479</v>
      </c>
      <c r="C1683" s="43">
        <v>44662</v>
      </c>
      <c r="D1683" s="44">
        <v>1.041666666667E-2</v>
      </c>
      <c r="E1683" s="19" t="s">
        <v>15108</v>
      </c>
      <c r="F1683" s="19" t="s">
        <v>1481</v>
      </c>
      <c r="G1683" s="19" t="s">
        <v>1481</v>
      </c>
      <c r="H1683" s="45">
        <v>0</v>
      </c>
      <c r="I1683" s="45">
        <v>0</v>
      </c>
      <c r="J1683" s="19" t="s">
        <v>1482</v>
      </c>
      <c r="K1683" s="19" t="s">
        <v>15109</v>
      </c>
      <c r="L1683" s="19" t="s">
        <v>15110</v>
      </c>
      <c r="M1683" s="19" t="s">
        <v>15111</v>
      </c>
      <c r="N1683" s="19" t="s">
        <v>15107</v>
      </c>
      <c r="O1683" s="19" t="s">
        <v>1603</v>
      </c>
      <c r="P1683" s="19" t="s">
        <v>1604</v>
      </c>
      <c r="Q1683" s="46">
        <v>480</v>
      </c>
      <c r="R1683" s="19" t="s">
        <v>1544</v>
      </c>
      <c r="S1683" s="19" t="s">
        <v>4733</v>
      </c>
      <c r="T1683" s="19" t="s">
        <v>4734</v>
      </c>
      <c r="U1683" s="19" t="s">
        <v>4735</v>
      </c>
      <c r="V1683" s="19" t="s">
        <v>4736</v>
      </c>
      <c r="W1683" s="19" t="s">
        <v>1609</v>
      </c>
      <c r="X1683" s="19" t="s">
        <v>4737</v>
      </c>
      <c r="Y1683" s="19" t="s">
        <v>1611</v>
      </c>
      <c r="Z1683" s="19" t="s">
        <v>1612</v>
      </c>
      <c r="AA1683" s="46">
        <v>486</v>
      </c>
      <c r="AB1683" s="19" t="s">
        <v>520</v>
      </c>
      <c r="AC1683" s="19" t="s">
        <v>192</v>
      </c>
      <c r="AD1683" s="19" t="s">
        <v>9821</v>
      </c>
      <c r="AE1683" s="19" t="s">
        <v>9822</v>
      </c>
      <c r="AF1683" s="19" t="s">
        <v>1719</v>
      </c>
      <c r="AG1683" s="19" t="s">
        <v>9823</v>
      </c>
      <c r="AH1683" s="19" t="s">
        <v>1594</v>
      </c>
      <c r="AI1683" s="19" t="s">
        <v>1595</v>
      </c>
      <c r="AJ1683" s="45">
        <v>0.05</v>
      </c>
      <c r="AK1683" s="45">
        <v>24</v>
      </c>
      <c r="AL1683" s="19" t="s">
        <v>1501</v>
      </c>
      <c r="AM1683" s="46">
        <v>39650</v>
      </c>
      <c r="AN1683" s="46">
        <v>24000</v>
      </c>
      <c r="AO1683" s="46">
        <v>15650</v>
      </c>
      <c r="AP1683" s="45">
        <v>542.4</v>
      </c>
      <c r="AQ1683" s="45"/>
      <c r="AR1683" s="45" t="str">
        <f>IFERROR(VLOOKUP(AB1683,'Pedidos marco'!$A$1:$D$10000,4,0)," ")</f>
        <v xml:space="preserve"> </v>
      </c>
      <c r="AS1683" s="45">
        <f t="shared" si="182"/>
        <v>11</v>
      </c>
      <c r="AT1683" s="45" t="str">
        <f t="shared" si="183"/>
        <v>11</v>
      </c>
      <c r="AU1683" s="47">
        <v>24</v>
      </c>
      <c r="AV1683" s="19" t="str">
        <f t="shared" si="184"/>
        <v>04 April</v>
      </c>
      <c r="AW1683" s="19">
        <f t="shared" si="185"/>
        <v>1.1299999999999999</v>
      </c>
      <c r="AX1683" s="19">
        <f t="shared" si="186"/>
        <v>22.599999999999998</v>
      </c>
      <c r="AY1683" s="19" t="e">
        <f>VLOOKUP(AG1683,Cías!$A$1:$E$10000,5,0)</f>
        <v>#N/A</v>
      </c>
      <c r="AZ1683" s="19" t="str">
        <f t="shared" si="187"/>
        <v>1013949</v>
      </c>
      <c r="BA1683" s="19" t="str">
        <f t="shared" si="188"/>
        <v>MEDIAVILLA FLORES WILSON PATRICIO</v>
      </c>
      <c r="BB1683" s="19" t="e">
        <f>VLOOKUP(AG1683,Cías!$A$1:$E$10000,3,0)</f>
        <v>#N/A</v>
      </c>
      <c r="BC1683" s="19"/>
      <c r="BD1683" s="19"/>
      <c r="BE1683" s="19"/>
      <c r="BF1683" s="19"/>
      <c r="BG1683" s="19"/>
      <c r="BH1683" s="19"/>
      <c r="BI1683" s="19"/>
      <c r="BJ1683" s="19"/>
    </row>
    <row r="1684" spans="1:62" ht="15" x14ac:dyDescent="0.2">
      <c r="A1684" s="19" t="s">
        <v>15112</v>
      </c>
      <c r="B1684" s="19" t="s">
        <v>1479</v>
      </c>
      <c r="C1684" s="43">
        <v>44662</v>
      </c>
      <c r="D1684" s="44">
        <v>1.111111111111E-2</v>
      </c>
      <c r="E1684" s="19" t="s">
        <v>15113</v>
      </c>
      <c r="F1684" s="19" t="s">
        <v>1481</v>
      </c>
      <c r="G1684" s="19" t="s">
        <v>1481</v>
      </c>
      <c r="H1684" s="45">
        <v>0</v>
      </c>
      <c r="I1684" s="45">
        <v>0</v>
      </c>
      <c r="J1684" s="19" t="s">
        <v>1482</v>
      </c>
      <c r="K1684" s="19" t="s">
        <v>15114</v>
      </c>
      <c r="L1684" s="19" t="s">
        <v>15115</v>
      </c>
      <c r="M1684" s="19" t="s">
        <v>15116</v>
      </c>
      <c r="N1684" s="19" t="s">
        <v>15112</v>
      </c>
      <c r="O1684" s="19" t="s">
        <v>371</v>
      </c>
      <c r="P1684" s="19" t="s">
        <v>372</v>
      </c>
      <c r="Q1684" s="46">
        <v>360</v>
      </c>
      <c r="R1684" s="19" t="s">
        <v>1544</v>
      </c>
      <c r="S1684" s="19" t="s">
        <v>1545</v>
      </c>
      <c r="T1684" s="19" t="s">
        <v>74</v>
      </c>
      <c r="U1684" s="19" t="s">
        <v>4451</v>
      </c>
      <c r="V1684" s="19" t="s">
        <v>4452</v>
      </c>
      <c r="W1684" s="19" t="s">
        <v>1548</v>
      </c>
      <c r="X1684" s="19" t="s">
        <v>4453</v>
      </c>
      <c r="Y1684" s="19" t="s">
        <v>1684</v>
      </c>
      <c r="Z1684" s="19" t="s">
        <v>1685</v>
      </c>
      <c r="AA1684" s="46">
        <v>198</v>
      </c>
      <c r="AB1684" s="19" t="s">
        <v>585</v>
      </c>
      <c r="AC1684" s="19" t="s">
        <v>327</v>
      </c>
      <c r="AD1684" s="19" t="s">
        <v>2210</v>
      </c>
      <c r="AE1684" s="19" t="s">
        <v>2211</v>
      </c>
      <c r="AF1684" s="19" t="s">
        <v>1554</v>
      </c>
      <c r="AG1684" s="19" t="s">
        <v>2212</v>
      </c>
      <c r="AH1684" s="19" t="s">
        <v>1499</v>
      </c>
      <c r="AI1684" s="19" t="s">
        <v>1500</v>
      </c>
      <c r="AJ1684" s="45">
        <v>0</v>
      </c>
      <c r="AK1684" s="45">
        <v>0</v>
      </c>
      <c r="AL1684" s="19" t="s">
        <v>1501</v>
      </c>
      <c r="AM1684" s="46">
        <v>27120</v>
      </c>
      <c r="AN1684" s="46">
        <v>18050</v>
      </c>
      <c r="AO1684" s="46">
        <v>9070</v>
      </c>
      <c r="AP1684" s="45">
        <v>266.39999999999998</v>
      </c>
      <c r="AQ1684" s="45"/>
      <c r="AR1684" s="45" t="str">
        <f>IFERROR(VLOOKUP(AB1684,'Pedidos marco'!$A$1:$D$10000,4,0)," ")</f>
        <v xml:space="preserve"> </v>
      </c>
      <c r="AS1684" s="45">
        <f t="shared" si="182"/>
        <v>11</v>
      </c>
      <c r="AT1684" s="45" t="str">
        <f t="shared" si="183"/>
        <v>11</v>
      </c>
      <c r="AU1684" s="47">
        <v>18</v>
      </c>
      <c r="AV1684" s="19" t="str">
        <f t="shared" si="184"/>
        <v>04 April</v>
      </c>
      <c r="AW1684" s="19">
        <f t="shared" si="185"/>
        <v>0.74</v>
      </c>
      <c r="AX1684" s="19">
        <f t="shared" si="186"/>
        <v>14.799999999999999</v>
      </c>
      <c r="AY1684" s="19" t="e">
        <f>VLOOKUP(AG1684,Cías!$A$1:$E$10000,5,0)</f>
        <v>#N/A</v>
      </c>
      <c r="AZ1684" s="19" t="str">
        <f t="shared" si="187"/>
        <v>1014151</v>
      </c>
      <c r="BA1684" s="19" t="str">
        <f t="shared" si="188"/>
        <v>VEGA RUIZ WILSON MARCELO</v>
      </c>
      <c r="BB1684" s="19" t="e">
        <f>VLOOKUP(AG1684,Cías!$A$1:$E$10000,3,0)</f>
        <v>#N/A</v>
      </c>
      <c r="BC1684" s="19"/>
      <c r="BD1684" s="19"/>
      <c r="BE1684" s="19"/>
      <c r="BF1684" s="19"/>
      <c r="BG1684" s="19"/>
      <c r="BH1684" s="19"/>
      <c r="BI1684" s="19"/>
      <c r="BJ1684" s="19"/>
    </row>
    <row r="1685" spans="1:62" ht="15" x14ac:dyDescent="0.2">
      <c r="A1685" s="19" t="s">
        <v>15117</v>
      </c>
      <c r="B1685" s="19" t="s">
        <v>1479</v>
      </c>
      <c r="C1685" s="43">
        <v>44662</v>
      </c>
      <c r="D1685" s="44">
        <v>1.2500000000000001E-2</v>
      </c>
      <c r="E1685" s="19" t="s">
        <v>15118</v>
      </c>
      <c r="F1685" s="19" t="s">
        <v>15119</v>
      </c>
      <c r="G1685" s="19" t="s">
        <v>15120</v>
      </c>
      <c r="H1685" s="45">
        <v>2354.4</v>
      </c>
      <c r="I1685" s="45">
        <v>2639.77</v>
      </c>
      <c r="J1685" s="19" t="s">
        <v>1560</v>
      </c>
      <c r="K1685" s="19" t="s">
        <v>15121</v>
      </c>
      <c r="L1685" s="19" t="s">
        <v>15122</v>
      </c>
      <c r="M1685" s="19" t="s">
        <v>15123</v>
      </c>
      <c r="N1685" s="19" t="s">
        <v>15117</v>
      </c>
      <c r="O1685" s="19" t="s">
        <v>371</v>
      </c>
      <c r="P1685" s="19" t="s">
        <v>372</v>
      </c>
      <c r="Q1685" s="46">
        <v>360</v>
      </c>
      <c r="R1685" s="19" t="s">
        <v>1544</v>
      </c>
      <c r="S1685" s="19" t="s">
        <v>4033</v>
      </c>
      <c r="T1685" s="19" t="s">
        <v>1624</v>
      </c>
      <c r="U1685" s="19" t="s">
        <v>4520</v>
      </c>
      <c r="V1685" s="19" t="s">
        <v>4521</v>
      </c>
      <c r="W1685" s="19" t="s">
        <v>1548</v>
      </c>
      <c r="X1685" s="19" t="s">
        <v>4522</v>
      </c>
      <c r="Y1685" s="19" t="s">
        <v>1684</v>
      </c>
      <c r="Z1685" s="19" t="s">
        <v>1685</v>
      </c>
      <c r="AA1685" s="46">
        <v>198</v>
      </c>
      <c r="AB1685" s="19" t="s">
        <v>452</v>
      </c>
      <c r="AC1685" s="19" t="s">
        <v>50</v>
      </c>
      <c r="AD1685" s="19" t="s">
        <v>2345</v>
      </c>
      <c r="AE1685" s="19" t="s">
        <v>2346</v>
      </c>
      <c r="AF1685" s="19" t="s">
        <v>1554</v>
      </c>
      <c r="AG1685" s="19" t="s">
        <v>2347</v>
      </c>
      <c r="AH1685" s="19" t="s">
        <v>1499</v>
      </c>
      <c r="AI1685" s="19" t="s">
        <v>1500</v>
      </c>
      <c r="AJ1685" s="45">
        <v>0</v>
      </c>
      <c r="AK1685" s="45">
        <v>0</v>
      </c>
      <c r="AL1685" s="19" t="s">
        <v>1501</v>
      </c>
      <c r="AM1685" s="46">
        <v>27180</v>
      </c>
      <c r="AN1685" s="46">
        <v>18060</v>
      </c>
      <c r="AO1685" s="46">
        <v>9120</v>
      </c>
      <c r="AP1685" s="45">
        <v>266.39999999999998</v>
      </c>
      <c r="AQ1685" s="45"/>
      <c r="AR1685" s="45" t="str">
        <f>IFERROR(VLOOKUP(AB1685,'Pedidos marco'!$A$1:$D$10000,4,0)," ")</f>
        <v xml:space="preserve"> </v>
      </c>
      <c r="AS1685" s="45">
        <f t="shared" si="182"/>
        <v>11</v>
      </c>
      <c r="AT1685" s="45" t="str">
        <f t="shared" si="183"/>
        <v>11</v>
      </c>
      <c r="AU1685" s="47">
        <v>18</v>
      </c>
      <c r="AV1685" s="19" t="str">
        <f t="shared" si="184"/>
        <v>04 April</v>
      </c>
      <c r="AW1685" s="19">
        <f t="shared" si="185"/>
        <v>0.74</v>
      </c>
      <c r="AX1685" s="19">
        <f t="shared" si="186"/>
        <v>14.799999999999999</v>
      </c>
      <c r="AY1685" s="19" t="e">
        <f>VLOOKUP(AG1685,Cías!$A$1:$E$10000,5,0)</f>
        <v>#N/A</v>
      </c>
      <c r="AZ1685" s="19" t="str">
        <f t="shared" si="187"/>
        <v>1014062</v>
      </c>
      <c r="BA1685" s="19" t="str">
        <f t="shared" si="188"/>
        <v>BENALCAZAR DE LA CRUZ MILTON PATRIC</v>
      </c>
      <c r="BB1685" s="19" t="e">
        <f>VLOOKUP(AG1685,Cías!$A$1:$E$10000,3,0)</f>
        <v>#N/A</v>
      </c>
      <c r="BC1685" s="19"/>
      <c r="BD1685" s="19"/>
      <c r="BE1685" s="19"/>
      <c r="BF1685" s="19"/>
      <c r="BG1685" s="19"/>
      <c r="BH1685" s="19"/>
      <c r="BI1685" s="19"/>
      <c r="BJ1685" s="19"/>
    </row>
    <row r="1686" spans="1:62" ht="15" x14ac:dyDescent="0.2">
      <c r="A1686" s="19" t="s">
        <v>15124</v>
      </c>
      <c r="B1686" s="19" t="s">
        <v>1479</v>
      </c>
      <c r="C1686" s="43">
        <v>44662</v>
      </c>
      <c r="D1686" s="44">
        <v>1.319444444444E-2</v>
      </c>
      <c r="E1686" s="19" t="s">
        <v>15125</v>
      </c>
      <c r="F1686" s="19" t="s">
        <v>15126</v>
      </c>
      <c r="G1686" s="19" t="s">
        <v>15127</v>
      </c>
      <c r="H1686" s="45">
        <v>4280.42</v>
      </c>
      <c r="I1686" s="45">
        <v>4799.2299999999996</v>
      </c>
      <c r="J1686" s="19" t="s">
        <v>1560</v>
      </c>
      <c r="K1686" s="19" t="s">
        <v>15128</v>
      </c>
      <c r="L1686" s="19" t="s">
        <v>15129</v>
      </c>
      <c r="M1686" s="19" t="s">
        <v>15130</v>
      </c>
      <c r="N1686" s="19" t="s">
        <v>15124</v>
      </c>
      <c r="O1686" s="19" t="s">
        <v>367</v>
      </c>
      <c r="P1686" s="19" t="s">
        <v>368</v>
      </c>
      <c r="Q1686" s="46">
        <v>640</v>
      </c>
      <c r="R1686" s="19" t="s">
        <v>1544</v>
      </c>
      <c r="S1686" s="19" t="s">
        <v>8012</v>
      </c>
      <c r="T1686" s="19" t="s">
        <v>155</v>
      </c>
      <c r="U1686" s="19" t="s">
        <v>8013</v>
      </c>
      <c r="V1686" s="19" t="s">
        <v>8014</v>
      </c>
      <c r="W1686" s="19" t="s">
        <v>415</v>
      </c>
      <c r="X1686" s="19" t="s">
        <v>8015</v>
      </c>
      <c r="Y1686" s="19" t="s">
        <v>8016</v>
      </c>
      <c r="Z1686" s="19" t="s">
        <v>8017</v>
      </c>
      <c r="AA1686" s="46">
        <v>118</v>
      </c>
      <c r="AB1686" s="19" t="s">
        <v>3186</v>
      </c>
      <c r="AC1686" s="19" t="s">
        <v>309</v>
      </c>
      <c r="AD1686" s="19" t="s">
        <v>3187</v>
      </c>
      <c r="AE1686" s="19" t="s">
        <v>3188</v>
      </c>
      <c r="AF1686" s="19" t="s">
        <v>1592</v>
      </c>
      <c r="AG1686" s="19" t="s">
        <v>3189</v>
      </c>
      <c r="AH1686" s="19" t="s">
        <v>1594</v>
      </c>
      <c r="AI1686" s="19" t="s">
        <v>1595</v>
      </c>
      <c r="AJ1686" s="45">
        <v>0.05</v>
      </c>
      <c r="AK1686" s="45">
        <v>32</v>
      </c>
      <c r="AL1686" s="19" t="s">
        <v>1501</v>
      </c>
      <c r="AM1686" s="46">
        <v>50430</v>
      </c>
      <c r="AN1686" s="46">
        <v>32040</v>
      </c>
      <c r="AO1686" s="46">
        <v>18390</v>
      </c>
      <c r="AP1686" s="45">
        <v>320</v>
      </c>
      <c r="AQ1686" s="45"/>
      <c r="AR1686" s="45" t="str">
        <f>IFERROR(VLOOKUP(AB1686,'Pedidos marco'!$A$1:$D$10000,4,0)," ")</f>
        <v xml:space="preserve"> </v>
      </c>
      <c r="AS1686" s="45">
        <f t="shared" si="182"/>
        <v>11</v>
      </c>
      <c r="AT1686" s="45" t="str">
        <f t="shared" si="183"/>
        <v>11</v>
      </c>
      <c r="AU1686" s="47">
        <v>32</v>
      </c>
      <c r="AV1686" s="19" t="str">
        <f t="shared" si="184"/>
        <v>04 April</v>
      </c>
      <c r="AW1686" s="19">
        <f t="shared" si="185"/>
        <v>0.5</v>
      </c>
      <c r="AX1686" s="19">
        <f t="shared" si="186"/>
        <v>10</v>
      </c>
      <c r="AY1686" s="19" t="e">
        <f>VLOOKUP(AG1686,Cías!$A$1:$E$10000,5,0)</f>
        <v>#N/A</v>
      </c>
      <c r="AZ1686" s="19" t="str">
        <f t="shared" si="187"/>
        <v>1013885</v>
      </c>
      <c r="BA1686" s="19" t="str">
        <f t="shared" si="188"/>
        <v>TORRES POZO FABIAN ENRIQUE</v>
      </c>
      <c r="BB1686" s="19" t="e">
        <f>VLOOKUP(AG1686,Cías!$A$1:$E$10000,3,0)</f>
        <v>#N/A</v>
      </c>
      <c r="BC1686" s="19"/>
      <c r="BD1686" s="19"/>
      <c r="BE1686" s="19"/>
      <c r="BF1686" s="19"/>
      <c r="BG1686" s="19"/>
      <c r="BH1686" s="19"/>
      <c r="BI1686" s="19"/>
      <c r="BJ1686" s="19"/>
    </row>
    <row r="1687" spans="1:62" ht="15" x14ac:dyDescent="0.2">
      <c r="A1687" s="19" t="s">
        <v>15131</v>
      </c>
      <c r="B1687" s="19" t="s">
        <v>1479</v>
      </c>
      <c r="C1687" s="43">
        <v>44662</v>
      </c>
      <c r="D1687" s="44">
        <v>1.388888888889E-2</v>
      </c>
      <c r="E1687" s="19" t="s">
        <v>15132</v>
      </c>
      <c r="F1687" s="19" t="s">
        <v>15133</v>
      </c>
      <c r="G1687" s="19" t="s">
        <v>15134</v>
      </c>
      <c r="H1687" s="45">
        <v>2301.35</v>
      </c>
      <c r="I1687" s="45">
        <v>2580.29</v>
      </c>
      <c r="J1687" s="19" t="s">
        <v>1560</v>
      </c>
      <c r="K1687" s="19" t="s">
        <v>15135</v>
      </c>
      <c r="L1687" s="19" t="s">
        <v>15136</v>
      </c>
      <c r="M1687" s="19" t="s">
        <v>15137</v>
      </c>
      <c r="N1687" s="19" t="s">
        <v>15131</v>
      </c>
      <c r="O1687" s="19" t="s">
        <v>371</v>
      </c>
      <c r="P1687" s="19" t="s">
        <v>372</v>
      </c>
      <c r="Q1687" s="46">
        <v>360</v>
      </c>
      <c r="R1687" s="19" t="s">
        <v>1544</v>
      </c>
      <c r="S1687" s="19" t="s">
        <v>1754</v>
      </c>
      <c r="T1687" s="19" t="s">
        <v>104</v>
      </c>
      <c r="U1687" s="19" t="s">
        <v>3530</v>
      </c>
      <c r="V1687" s="19" t="s">
        <v>3531</v>
      </c>
      <c r="W1687" s="19" t="s">
        <v>1548</v>
      </c>
      <c r="X1687" s="19" t="s">
        <v>3532</v>
      </c>
      <c r="Y1687" s="19" t="s">
        <v>1684</v>
      </c>
      <c r="Z1687" s="19" t="s">
        <v>1685</v>
      </c>
      <c r="AA1687" s="46">
        <v>198</v>
      </c>
      <c r="AB1687" s="19" t="s">
        <v>480</v>
      </c>
      <c r="AC1687" s="19" t="s">
        <v>110</v>
      </c>
      <c r="AD1687" s="19" t="s">
        <v>3164</v>
      </c>
      <c r="AE1687" s="19" t="s">
        <v>1481</v>
      </c>
      <c r="AF1687" s="19" t="s">
        <v>1554</v>
      </c>
      <c r="AG1687" s="19" t="s">
        <v>3165</v>
      </c>
      <c r="AH1687" s="19" t="s">
        <v>1499</v>
      </c>
      <c r="AI1687" s="19" t="s">
        <v>1500</v>
      </c>
      <c r="AJ1687" s="45">
        <v>0</v>
      </c>
      <c r="AK1687" s="45">
        <v>0</v>
      </c>
      <c r="AL1687" s="19" t="s">
        <v>1501</v>
      </c>
      <c r="AM1687" s="46">
        <v>27370</v>
      </c>
      <c r="AN1687" s="46">
        <v>18070</v>
      </c>
      <c r="AO1687" s="46">
        <v>9300</v>
      </c>
      <c r="AP1687" s="45">
        <v>266.39999999999998</v>
      </c>
      <c r="AQ1687" s="45"/>
      <c r="AR1687" s="45" t="str">
        <f>IFERROR(VLOOKUP(AB1687,'Pedidos marco'!$A$1:$D$10000,4,0)," ")</f>
        <v xml:space="preserve"> </v>
      </c>
      <c r="AS1687" s="45">
        <f t="shared" si="182"/>
        <v>11</v>
      </c>
      <c r="AT1687" s="45" t="str">
        <f t="shared" si="183"/>
        <v>11</v>
      </c>
      <c r="AU1687" s="47">
        <v>18</v>
      </c>
      <c r="AV1687" s="19" t="str">
        <f t="shared" si="184"/>
        <v>04 April</v>
      </c>
      <c r="AW1687" s="19">
        <f t="shared" si="185"/>
        <v>0.74</v>
      </c>
      <c r="AX1687" s="19">
        <f t="shared" si="186"/>
        <v>14.799999999999999</v>
      </c>
      <c r="AY1687" s="19" t="e">
        <f>VLOOKUP(AG1687,Cías!$A$1:$E$10000,5,0)</f>
        <v>#N/A</v>
      </c>
      <c r="AZ1687" s="19" t="str">
        <f t="shared" si="187"/>
        <v>1022361</v>
      </c>
      <c r="BA1687" s="19" t="str">
        <f t="shared" si="188"/>
        <v>ESCOBAR VILLARREAL JORGE FRANCISCO</v>
      </c>
      <c r="BB1687" s="19" t="e">
        <f>VLOOKUP(AG1687,Cías!$A$1:$E$10000,3,0)</f>
        <v>#N/A</v>
      </c>
      <c r="BC1687" s="19"/>
      <c r="BD1687" s="19"/>
      <c r="BE1687" s="19"/>
      <c r="BF1687" s="19"/>
      <c r="BG1687" s="19"/>
      <c r="BH1687" s="19"/>
      <c r="BI1687" s="19"/>
      <c r="BJ1687" s="19"/>
    </row>
    <row r="1688" spans="1:62" ht="15" x14ac:dyDescent="0.2">
      <c r="A1688" s="19" t="s">
        <v>15138</v>
      </c>
      <c r="B1688" s="19" t="s">
        <v>1479</v>
      </c>
      <c r="C1688" s="43">
        <v>44662</v>
      </c>
      <c r="D1688" s="44">
        <v>1.4583333333329999E-2</v>
      </c>
      <c r="E1688" s="19" t="s">
        <v>15139</v>
      </c>
      <c r="F1688" s="19" t="s">
        <v>15140</v>
      </c>
      <c r="G1688" s="19" t="s">
        <v>15141</v>
      </c>
      <c r="H1688" s="45">
        <v>2563.1999999999998</v>
      </c>
      <c r="I1688" s="45">
        <v>2873.87</v>
      </c>
      <c r="J1688" s="19" t="s">
        <v>2037</v>
      </c>
      <c r="K1688" s="19" t="s">
        <v>15142</v>
      </c>
      <c r="L1688" s="19" t="s">
        <v>15143</v>
      </c>
      <c r="M1688" s="19" t="s">
        <v>15144</v>
      </c>
      <c r="N1688" s="19" t="s">
        <v>15138</v>
      </c>
      <c r="O1688" s="19" t="s">
        <v>371</v>
      </c>
      <c r="P1688" s="19" t="s">
        <v>372</v>
      </c>
      <c r="Q1688" s="46">
        <v>360</v>
      </c>
      <c r="R1688" s="19" t="s">
        <v>1544</v>
      </c>
      <c r="S1688" s="19" t="s">
        <v>15145</v>
      </c>
      <c r="T1688" s="19" t="s">
        <v>15146</v>
      </c>
      <c r="U1688" s="19" t="s">
        <v>15147</v>
      </c>
      <c r="V1688" s="19" t="s">
        <v>15148</v>
      </c>
      <c r="W1688" s="19" t="s">
        <v>1865</v>
      </c>
      <c r="X1688" s="19" t="s">
        <v>15149</v>
      </c>
      <c r="Y1688" s="19" t="s">
        <v>1867</v>
      </c>
      <c r="Z1688" s="19" t="s">
        <v>1868</v>
      </c>
      <c r="AA1688" s="46">
        <v>30</v>
      </c>
      <c r="AB1688" s="19" t="s">
        <v>490</v>
      </c>
      <c r="AC1688" s="19" t="s">
        <v>129</v>
      </c>
      <c r="AD1688" s="19" t="s">
        <v>4630</v>
      </c>
      <c r="AE1688" s="19" t="s">
        <v>1481</v>
      </c>
      <c r="AF1688" s="19" t="s">
        <v>1554</v>
      </c>
      <c r="AG1688" s="19" t="s">
        <v>4631</v>
      </c>
      <c r="AH1688" s="19" t="s">
        <v>1499</v>
      </c>
      <c r="AI1688" s="19" t="s">
        <v>1500</v>
      </c>
      <c r="AJ1688" s="45">
        <v>0</v>
      </c>
      <c r="AK1688" s="45">
        <v>0</v>
      </c>
      <c r="AL1688" s="19" t="s">
        <v>1501</v>
      </c>
      <c r="AM1688" s="46">
        <v>26940</v>
      </c>
      <c r="AN1688" s="46">
        <v>18060</v>
      </c>
      <c r="AO1688" s="46">
        <v>8880</v>
      </c>
      <c r="AP1688" s="45">
        <v>68.400000000000006</v>
      </c>
      <c r="AQ1688" s="45"/>
      <c r="AR1688" s="45" t="str">
        <f>IFERROR(VLOOKUP(AB1688,'Pedidos marco'!$A$1:$D$10000,4,0)," ")</f>
        <v xml:space="preserve"> </v>
      </c>
      <c r="AS1688" s="45">
        <f t="shared" si="182"/>
        <v>11</v>
      </c>
      <c r="AT1688" s="45" t="str">
        <f t="shared" si="183"/>
        <v>11</v>
      </c>
      <c r="AU1688" s="47">
        <v>18</v>
      </c>
      <c r="AV1688" s="19" t="str">
        <f t="shared" si="184"/>
        <v>04 April</v>
      </c>
      <c r="AW1688" s="19">
        <f t="shared" si="185"/>
        <v>0.19</v>
      </c>
      <c r="AX1688" s="19">
        <f t="shared" si="186"/>
        <v>3.8000000000000003</v>
      </c>
      <c r="AY1688" s="19" t="e">
        <f>VLOOKUP(AG1688,Cías!$A$1:$E$10000,5,0)</f>
        <v>#N/A</v>
      </c>
      <c r="AZ1688" s="19" t="str">
        <f t="shared" si="187"/>
        <v>1022501</v>
      </c>
      <c r="BA1688" s="19" t="str">
        <f t="shared" si="188"/>
        <v>FLORES RAMIREZ ROGER WILLAN</v>
      </c>
      <c r="BB1688" s="19" t="e">
        <f>VLOOKUP(AG1688,Cías!$A$1:$E$10000,3,0)</f>
        <v>#N/A</v>
      </c>
      <c r="BC1688" s="19"/>
      <c r="BD1688" s="19"/>
      <c r="BE1688" s="19"/>
      <c r="BF1688" s="19"/>
      <c r="BG1688" s="19"/>
      <c r="BH1688" s="19"/>
      <c r="BI1688" s="19"/>
      <c r="BJ1688" s="19"/>
    </row>
    <row r="1689" spans="1:62" ht="15" x14ac:dyDescent="0.2">
      <c r="A1689" s="19" t="s">
        <v>15150</v>
      </c>
      <c r="B1689" s="19" t="s">
        <v>1479</v>
      </c>
      <c r="C1689" s="43">
        <v>44662</v>
      </c>
      <c r="D1689" s="44">
        <v>1.4583333333329999E-2</v>
      </c>
      <c r="E1689" s="19" t="s">
        <v>15151</v>
      </c>
      <c r="F1689" s="19" t="s">
        <v>15152</v>
      </c>
      <c r="G1689" s="19" t="s">
        <v>15153</v>
      </c>
      <c r="H1689" s="45">
        <v>3321.65</v>
      </c>
      <c r="I1689" s="45">
        <v>3724.26</v>
      </c>
      <c r="J1689" s="19" t="s">
        <v>1560</v>
      </c>
      <c r="K1689" s="19" t="s">
        <v>15154</v>
      </c>
      <c r="L1689" s="19" t="s">
        <v>15155</v>
      </c>
      <c r="M1689" s="19" t="s">
        <v>15156</v>
      </c>
      <c r="N1689" s="19" t="s">
        <v>15150</v>
      </c>
      <c r="O1689" s="19" t="s">
        <v>1603</v>
      </c>
      <c r="P1689" s="19" t="s">
        <v>1604</v>
      </c>
      <c r="Q1689" s="46">
        <v>480</v>
      </c>
      <c r="R1689" s="19" t="s">
        <v>1544</v>
      </c>
      <c r="S1689" s="19" t="s">
        <v>4587</v>
      </c>
      <c r="T1689" s="19" t="s">
        <v>4588</v>
      </c>
      <c r="U1689" s="19" t="s">
        <v>4589</v>
      </c>
      <c r="V1689" s="19" t="s">
        <v>4590</v>
      </c>
      <c r="W1689" s="19" t="s">
        <v>2144</v>
      </c>
      <c r="X1689" s="19" t="s">
        <v>4591</v>
      </c>
      <c r="Y1689" s="19" t="s">
        <v>2146</v>
      </c>
      <c r="Z1689" s="19" t="s">
        <v>2147</v>
      </c>
      <c r="AA1689" s="46">
        <v>388</v>
      </c>
      <c r="AB1689" s="19" t="s">
        <v>484</v>
      </c>
      <c r="AC1689" s="19" t="s">
        <v>117</v>
      </c>
      <c r="AD1689" s="19" t="s">
        <v>4565</v>
      </c>
      <c r="AE1689" s="19" t="s">
        <v>4566</v>
      </c>
      <c r="AF1689" s="19" t="s">
        <v>1719</v>
      </c>
      <c r="AG1689" s="19" t="s">
        <v>4567</v>
      </c>
      <c r="AH1689" s="19" t="s">
        <v>1594</v>
      </c>
      <c r="AI1689" s="19" t="s">
        <v>1595</v>
      </c>
      <c r="AJ1689" s="45">
        <v>0.05</v>
      </c>
      <c r="AK1689" s="45">
        <v>24</v>
      </c>
      <c r="AL1689" s="19" t="s">
        <v>1501</v>
      </c>
      <c r="AM1689" s="46">
        <v>38140</v>
      </c>
      <c r="AN1689" s="46">
        <v>24010</v>
      </c>
      <c r="AO1689" s="46">
        <v>14130</v>
      </c>
      <c r="AP1689" s="45">
        <v>508.8</v>
      </c>
      <c r="AQ1689" s="45"/>
      <c r="AR1689" s="45" t="str">
        <f>IFERROR(VLOOKUP(AB1689,'Pedidos marco'!$A$1:$D$10000,4,0)," ")</f>
        <v xml:space="preserve"> </v>
      </c>
      <c r="AS1689" s="45">
        <f t="shared" si="182"/>
        <v>11</v>
      </c>
      <c r="AT1689" s="45" t="str">
        <f t="shared" si="183"/>
        <v>11</v>
      </c>
      <c r="AU1689" s="47">
        <v>24</v>
      </c>
      <c r="AV1689" s="19" t="str">
        <f t="shared" si="184"/>
        <v>04 April</v>
      </c>
      <c r="AW1689" s="19">
        <f t="shared" si="185"/>
        <v>1.06</v>
      </c>
      <c r="AX1689" s="19">
        <f t="shared" si="186"/>
        <v>21.2</v>
      </c>
      <c r="AY1689" s="19" t="e">
        <f>VLOOKUP(AG1689,Cías!$A$1:$E$10000,5,0)</f>
        <v>#N/A</v>
      </c>
      <c r="AZ1689" s="19" t="str">
        <f t="shared" si="187"/>
        <v>1014322</v>
      </c>
      <c r="BA1689" s="19" t="str">
        <f t="shared" si="188"/>
        <v>ESPARZA REVELO JORGE MARCELO</v>
      </c>
      <c r="BB1689" s="19" t="e">
        <f>VLOOKUP(AG1689,Cías!$A$1:$E$10000,3,0)</f>
        <v>#N/A</v>
      </c>
      <c r="BC1689" s="19"/>
      <c r="BD1689" s="19"/>
      <c r="BE1689" s="19"/>
      <c r="BF1689" s="19"/>
      <c r="BG1689" s="19"/>
      <c r="BH1689" s="19"/>
      <c r="BI1689" s="19"/>
      <c r="BJ1689" s="19"/>
    </row>
    <row r="1690" spans="1:62" ht="15" x14ac:dyDescent="0.2">
      <c r="A1690" s="19" t="s">
        <v>15157</v>
      </c>
      <c r="B1690" s="19" t="s">
        <v>1479</v>
      </c>
      <c r="C1690" s="43">
        <v>44662</v>
      </c>
      <c r="D1690" s="44">
        <v>1.5972222222220001E-2</v>
      </c>
      <c r="E1690" s="19" t="s">
        <v>15158</v>
      </c>
      <c r="F1690" s="19" t="s">
        <v>15159</v>
      </c>
      <c r="G1690" s="19" t="s">
        <v>15160</v>
      </c>
      <c r="H1690" s="45">
        <v>2534.4</v>
      </c>
      <c r="I1690" s="45">
        <v>2841.59</v>
      </c>
      <c r="J1690" s="19" t="s">
        <v>1560</v>
      </c>
      <c r="K1690" s="19" t="s">
        <v>15161</v>
      </c>
      <c r="L1690" s="19" t="s">
        <v>15162</v>
      </c>
      <c r="M1690" s="19" t="s">
        <v>15163</v>
      </c>
      <c r="N1690" s="19" t="s">
        <v>15157</v>
      </c>
      <c r="O1690" s="19" t="s">
        <v>371</v>
      </c>
      <c r="P1690" s="19" t="s">
        <v>372</v>
      </c>
      <c r="Q1690" s="46">
        <v>360</v>
      </c>
      <c r="R1690" s="19" t="s">
        <v>1544</v>
      </c>
      <c r="S1690" s="19" t="s">
        <v>4723</v>
      </c>
      <c r="T1690" s="19" t="s">
        <v>4724</v>
      </c>
      <c r="U1690" s="19" t="s">
        <v>4725</v>
      </c>
      <c r="V1690" s="19" t="s">
        <v>4726</v>
      </c>
      <c r="W1690" s="19" t="s">
        <v>1829</v>
      </c>
      <c r="X1690" s="19" t="s">
        <v>4727</v>
      </c>
      <c r="Y1690" s="19" t="s">
        <v>1831</v>
      </c>
      <c r="Z1690" s="19" t="s">
        <v>1832</v>
      </c>
      <c r="AA1690" s="46">
        <v>8</v>
      </c>
      <c r="AB1690" s="19" t="s">
        <v>495</v>
      </c>
      <c r="AC1690" s="19" t="s">
        <v>139</v>
      </c>
      <c r="AD1690" s="19" t="s">
        <v>2131</v>
      </c>
      <c r="AE1690" s="19" t="s">
        <v>1481</v>
      </c>
      <c r="AF1690" s="19" t="s">
        <v>1554</v>
      </c>
      <c r="AG1690" s="19" t="s">
        <v>2132</v>
      </c>
      <c r="AH1690" s="19" t="s">
        <v>1499</v>
      </c>
      <c r="AI1690" s="19" t="s">
        <v>1500</v>
      </c>
      <c r="AJ1690" s="45">
        <v>0</v>
      </c>
      <c r="AK1690" s="45">
        <v>0</v>
      </c>
      <c r="AL1690" s="19" t="s">
        <v>1501</v>
      </c>
      <c r="AM1690" s="46">
        <v>27050</v>
      </c>
      <c r="AN1690" s="46">
        <v>18060</v>
      </c>
      <c r="AO1690" s="46">
        <v>8990</v>
      </c>
      <c r="AP1690" s="45">
        <v>32.4</v>
      </c>
      <c r="AQ1690" s="45"/>
      <c r="AR1690" s="45" t="str">
        <f>IFERROR(VLOOKUP(AB1690,'Pedidos marco'!$A$1:$D$10000,4,0)," ")</f>
        <v xml:space="preserve"> </v>
      </c>
      <c r="AS1690" s="45">
        <f t="shared" si="182"/>
        <v>11</v>
      </c>
      <c r="AT1690" s="45" t="str">
        <f t="shared" si="183"/>
        <v>11</v>
      </c>
      <c r="AU1690" s="47">
        <v>18</v>
      </c>
      <c r="AV1690" s="19" t="str">
        <f t="shared" si="184"/>
        <v>04 April</v>
      </c>
      <c r="AW1690" s="19">
        <f t="shared" si="185"/>
        <v>0.09</v>
      </c>
      <c r="AX1690" s="19">
        <f t="shared" si="186"/>
        <v>1.7999999999999998</v>
      </c>
      <c r="AY1690" s="19" t="e">
        <f>VLOOKUP(AG1690,Cías!$A$1:$E$10000,5,0)</f>
        <v>#N/A</v>
      </c>
      <c r="AZ1690" s="19" t="str">
        <f t="shared" si="187"/>
        <v>1014271</v>
      </c>
      <c r="BA1690" s="19" t="str">
        <f t="shared" si="188"/>
        <v>GARATE CARDENAS CARLOS VINICIO</v>
      </c>
      <c r="BB1690" s="19" t="e">
        <f>VLOOKUP(AG1690,Cías!$A$1:$E$10000,3,0)</f>
        <v>#N/A</v>
      </c>
      <c r="BC1690" s="19"/>
      <c r="BD1690" s="19"/>
      <c r="BE1690" s="19"/>
      <c r="BF1690" s="19"/>
      <c r="BG1690" s="19"/>
      <c r="BH1690" s="19"/>
      <c r="BI1690" s="19"/>
      <c r="BJ1690" s="19"/>
    </row>
    <row r="1691" spans="1:62" ht="15" x14ac:dyDescent="0.2">
      <c r="A1691" s="19" t="s">
        <v>15164</v>
      </c>
      <c r="B1691" s="19" t="s">
        <v>1479</v>
      </c>
      <c r="C1691" s="43">
        <v>44662</v>
      </c>
      <c r="D1691" s="44">
        <v>1.5972222222220001E-2</v>
      </c>
      <c r="E1691" s="19" t="s">
        <v>15165</v>
      </c>
      <c r="F1691" s="19" t="s">
        <v>1481</v>
      </c>
      <c r="G1691" s="19" t="s">
        <v>1481</v>
      </c>
      <c r="H1691" s="45">
        <v>0</v>
      </c>
      <c r="I1691" s="45">
        <v>0</v>
      </c>
      <c r="J1691" s="19" t="s">
        <v>1482</v>
      </c>
      <c r="K1691" s="19" t="s">
        <v>15166</v>
      </c>
      <c r="L1691" s="19" t="s">
        <v>15167</v>
      </c>
      <c r="M1691" s="19" t="s">
        <v>15168</v>
      </c>
      <c r="N1691" s="19" t="s">
        <v>15164</v>
      </c>
      <c r="O1691" s="19" t="s">
        <v>371</v>
      </c>
      <c r="P1691" s="19" t="s">
        <v>372</v>
      </c>
      <c r="Q1691" s="46">
        <v>120</v>
      </c>
      <c r="R1691" s="19" t="s">
        <v>1544</v>
      </c>
      <c r="S1691" s="19" t="s">
        <v>1545</v>
      </c>
      <c r="T1691" s="19" t="s">
        <v>74</v>
      </c>
      <c r="U1691" s="19" t="s">
        <v>1546</v>
      </c>
      <c r="V1691" s="19" t="s">
        <v>1547</v>
      </c>
      <c r="W1691" s="19" t="s">
        <v>1548</v>
      </c>
      <c r="X1691" s="19" t="s">
        <v>1549</v>
      </c>
      <c r="Y1691" s="19" t="s">
        <v>1550</v>
      </c>
      <c r="Z1691" s="19" t="s">
        <v>1551</v>
      </c>
      <c r="AA1691" s="46">
        <v>178</v>
      </c>
      <c r="AB1691" s="19" t="s">
        <v>588</v>
      </c>
      <c r="AC1691" s="19" t="s">
        <v>333</v>
      </c>
      <c r="AD1691" s="19" t="s">
        <v>5105</v>
      </c>
      <c r="AE1691" s="19" t="s">
        <v>5106</v>
      </c>
      <c r="AF1691" s="19" t="s">
        <v>1554</v>
      </c>
      <c r="AG1691" s="19" t="s">
        <v>5107</v>
      </c>
      <c r="AH1691" s="19" t="s">
        <v>1499</v>
      </c>
      <c r="AI1691" s="19" t="s">
        <v>1500</v>
      </c>
      <c r="AJ1691" s="45">
        <v>0</v>
      </c>
      <c r="AK1691" s="45">
        <v>0</v>
      </c>
      <c r="AL1691" s="19" t="s">
        <v>1501</v>
      </c>
      <c r="AM1691" s="46">
        <v>10518.333000000001</v>
      </c>
      <c r="AN1691" s="46">
        <v>6023.3329999999996</v>
      </c>
      <c r="AO1691" s="46">
        <v>4495</v>
      </c>
      <c r="AP1691" s="45">
        <v>82.8</v>
      </c>
      <c r="AQ1691" s="45"/>
      <c r="AR1691" s="45" t="str">
        <f>IFERROR(VLOOKUP(AB1691,'Pedidos marco'!$A$1:$D$10000,4,0)," ")</f>
        <v xml:space="preserve"> </v>
      </c>
      <c r="AS1691" s="45">
        <f t="shared" si="182"/>
        <v>11</v>
      </c>
      <c r="AT1691" s="45" t="str">
        <f t="shared" si="183"/>
        <v>11</v>
      </c>
      <c r="AU1691" s="47">
        <v>6</v>
      </c>
      <c r="AV1691" s="19" t="str">
        <f t="shared" si="184"/>
        <v>04 April</v>
      </c>
      <c r="AW1691" s="19">
        <f t="shared" si="185"/>
        <v>0.69</v>
      </c>
      <c r="AX1691" s="19">
        <f t="shared" si="186"/>
        <v>13.799999999999999</v>
      </c>
      <c r="AY1691" s="19" t="e">
        <f>VLOOKUP(AG1691,Cías!$A$1:$E$10000,5,0)</f>
        <v>#N/A</v>
      </c>
      <c r="AZ1691" s="19" t="str">
        <f t="shared" si="187"/>
        <v>1021623</v>
      </c>
      <c r="BA1691" s="19" t="str">
        <f t="shared" si="188"/>
        <v>VILLARREAL HIGUERA FERNANDO SALVADO</v>
      </c>
      <c r="BB1691" s="19" t="e">
        <f>VLOOKUP(AG1691,Cías!$A$1:$E$10000,3,0)</f>
        <v>#N/A</v>
      </c>
      <c r="BC1691" s="19"/>
      <c r="BD1691" s="19"/>
      <c r="BE1691" s="19"/>
      <c r="BF1691" s="19"/>
      <c r="BG1691" s="19"/>
      <c r="BH1691" s="19"/>
      <c r="BI1691" s="19"/>
      <c r="BJ1691" s="19"/>
    </row>
    <row r="1692" spans="1:62" ht="15" x14ac:dyDescent="0.2">
      <c r="A1692" s="19" t="s">
        <v>15164</v>
      </c>
      <c r="B1692" s="19" t="s">
        <v>1479</v>
      </c>
      <c r="C1692" s="43">
        <v>44662</v>
      </c>
      <c r="D1692" s="44">
        <v>1.5972222222220001E-2</v>
      </c>
      <c r="E1692" s="19" t="s">
        <v>15169</v>
      </c>
      <c r="F1692" s="19" t="s">
        <v>1481</v>
      </c>
      <c r="G1692" s="19" t="s">
        <v>1481</v>
      </c>
      <c r="H1692" s="45">
        <v>0</v>
      </c>
      <c r="I1692" s="45">
        <v>0</v>
      </c>
      <c r="J1692" s="19" t="s">
        <v>1482</v>
      </c>
      <c r="K1692" s="19" t="s">
        <v>15170</v>
      </c>
      <c r="L1692" s="19" t="s">
        <v>15171</v>
      </c>
      <c r="M1692" s="19" t="s">
        <v>15172</v>
      </c>
      <c r="N1692" s="19" t="s">
        <v>15164</v>
      </c>
      <c r="O1692" s="19" t="s">
        <v>367</v>
      </c>
      <c r="P1692" s="19" t="s">
        <v>368</v>
      </c>
      <c r="Q1692" s="46">
        <v>240</v>
      </c>
      <c r="R1692" s="19" t="s">
        <v>1544</v>
      </c>
      <c r="S1692" s="19" t="s">
        <v>1545</v>
      </c>
      <c r="T1692" s="19" t="s">
        <v>74</v>
      </c>
      <c r="U1692" s="19" t="s">
        <v>1546</v>
      </c>
      <c r="V1692" s="19" t="s">
        <v>1547</v>
      </c>
      <c r="W1692" s="19" t="s">
        <v>1548</v>
      </c>
      <c r="X1692" s="19" t="s">
        <v>1549</v>
      </c>
      <c r="Y1692" s="19" t="s">
        <v>1550</v>
      </c>
      <c r="Z1692" s="19" t="s">
        <v>1551</v>
      </c>
      <c r="AA1692" s="46">
        <v>178</v>
      </c>
      <c r="AB1692" s="19" t="s">
        <v>588</v>
      </c>
      <c r="AC1692" s="19" t="s">
        <v>333</v>
      </c>
      <c r="AD1692" s="19" t="s">
        <v>5105</v>
      </c>
      <c r="AE1692" s="19" t="s">
        <v>5106</v>
      </c>
      <c r="AF1692" s="19" t="s">
        <v>1554</v>
      </c>
      <c r="AG1692" s="19" t="s">
        <v>5107</v>
      </c>
      <c r="AH1692" s="19" t="s">
        <v>1499</v>
      </c>
      <c r="AI1692" s="19" t="s">
        <v>1500</v>
      </c>
      <c r="AJ1692" s="45">
        <v>0</v>
      </c>
      <c r="AK1692" s="45">
        <v>0</v>
      </c>
      <c r="AL1692" s="19" t="s">
        <v>1501</v>
      </c>
      <c r="AM1692" s="46">
        <v>16541.667000000001</v>
      </c>
      <c r="AN1692" s="46">
        <v>12046.666999999999</v>
      </c>
      <c r="AO1692" s="46">
        <v>4495</v>
      </c>
      <c r="AP1692" s="45">
        <v>165.6</v>
      </c>
      <c r="AQ1692" s="45"/>
      <c r="AR1692" s="45" t="str">
        <f>IFERROR(VLOOKUP(AB1692,'Pedidos marco'!$A$1:$D$10000,4,0)," ")</f>
        <v xml:space="preserve"> </v>
      </c>
      <c r="AS1692" s="45">
        <f t="shared" si="182"/>
        <v>11</v>
      </c>
      <c r="AT1692" s="45" t="str">
        <f t="shared" si="183"/>
        <v>11</v>
      </c>
      <c r="AU1692" s="47">
        <v>12</v>
      </c>
      <c r="AV1692" s="19" t="str">
        <f t="shared" si="184"/>
        <v>04 April</v>
      </c>
      <c r="AW1692" s="19">
        <f t="shared" si="185"/>
        <v>0.69</v>
      </c>
      <c r="AX1692" s="19">
        <f t="shared" si="186"/>
        <v>13.799999999999999</v>
      </c>
      <c r="AY1692" s="19" t="e">
        <f>VLOOKUP(AG1692,Cías!$A$1:$E$10000,5,0)</f>
        <v>#N/A</v>
      </c>
      <c r="AZ1692" s="19" t="str">
        <f t="shared" si="187"/>
        <v>1021623</v>
      </c>
      <c r="BA1692" s="19" t="str">
        <f t="shared" si="188"/>
        <v>VILLARREAL HIGUERA FERNANDO SALVADO</v>
      </c>
      <c r="BB1692" s="19" t="e">
        <f>VLOOKUP(AG1692,Cías!$A$1:$E$10000,3,0)</f>
        <v>#N/A</v>
      </c>
      <c r="BC1692" s="19"/>
      <c r="BD1692" s="19"/>
      <c r="BE1692" s="19"/>
      <c r="BF1692" s="19"/>
      <c r="BG1692" s="19"/>
      <c r="BH1692" s="19"/>
      <c r="BI1692" s="19"/>
      <c r="BJ1692" s="19"/>
    </row>
    <row r="1693" spans="1:62" ht="15" x14ac:dyDescent="0.2">
      <c r="A1693" s="19" t="s">
        <v>15173</v>
      </c>
      <c r="B1693" s="19" t="s">
        <v>1479</v>
      </c>
      <c r="C1693" s="43">
        <v>44662</v>
      </c>
      <c r="D1693" s="44">
        <v>1.7361111111110002E-2</v>
      </c>
      <c r="E1693" s="19" t="s">
        <v>15174</v>
      </c>
      <c r="F1693" s="19" t="s">
        <v>15175</v>
      </c>
      <c r="G1693" s="19" t="s">
        <v>15176</v>
      </c>
      <c r="H1693" s="45">
        <v>3158.3</v>
      </c>
      <c r="I1693" s="45">
        <v>3541.11</v>
      </c>
      <c r="J1693" s="19" t="s">
        <v>2037</v>
      </c>
      <c r="K1693" s="19" t="s">
        <v>15177</v>
      </c>
      <c r="L1693" s="19" t="s">
        <v>15178</v>
      </c>
      <c r="M1693" s="19" t="s">
        <v>15179</v>
      </c>
      <c r="N1693" s="19" t="s">
        <v>15173</v>
      </c>
      <c r="O1693" s="19" t="s">
        <v>1641</v>
      </c>
      <c r="P1693" s="19" t="s">
        <v>1642</v>
      </c>
      <c r="Q1693" s="46">
        <v>480</v>
      </c>
      <c r="R1693" s="19" t="s">
        <v>1544</v>
      </c>
      <c r="S1693" s="19" t="s">
        <v>7110</v>
      </c>
      <c r="T1693" s="19" t="s">
        <v>7111</v>
      </c>
      <c r="U1693" s="19" t="s">
        <v>7112</v>
      </c>
      <c r="V1693" s="19" t="s">
        <v>7113</v>
      </c>
      <c r="W1693" s="19" t="s">
        <v>1740</v>
      </c>
      <c r="X1693" s="19" t="s">
        <v>7114</v>
      </c>
      <c r="Y1693" s="19" t="s">
        <v>1742</v>
      </c>
      <c r="Z1693" s="19" t="s">
        <v>1743</v>
      </c>
      <c r="AA1693" s="46">
        <v>469</v>
      </c>
      <c r="AB1693" s="19" t="s">
        <v>593</v>
      </c>
      <c r="AC1693" s="19" t="s">
        <v>343</v>
      </c>
      <c r="AD1693" s="19" t="s">
        <v>1933</v>
      </c>
      <c r="AE1693" s="19" t="s">
        <v>1934</v>
      </c>
      <c r="AF1693" s="19" t="s">
        <v>1719</v>
      </c>
      <c r="AG1693" s="19" t="s">
        <v>1935</v>
      </c>
      <c r="AH1693" s="19" t="s">
        <v>1594</v>
      </c>
      <c r="AI1693" s="19" t="s">
        <v>1595</v>
      </c>
      <c r="AJ1693" s="45">
        <v>0.05</v>
      </c>
      <c r="AK1693" s="45">
        <v>24</v>
      </c>
      <c r="AL1693" s="19" t="s">
        <v>1501</v>
      </c>
      <c r="AM1693" s="46">
        <v>39350</v>
      </c>
      <c r="AN1693" s="46">
        <v>24040</v>
      </c>
      <c r="AO1693" s="46">
        <v>15310</v>
      </c>
      <c r="AP1693" s="45">
        <v>667.2</v>
      </c>
      <c r="AQ1693" s="45"/>
      <c r="AR1693" s="45" t="str">
        <f>IFERROR(VLOOKUP(AB1693,'Pedidos marco'!$A$1:$D$10000,4,0)," ")</f>
        <v xml:space="preserve"> </v>
      </c>
      <c r="AS1693" s="45">
        <f t="shared" si="182"/>
        <v>11</v>
      </c>
      <c r="AT1693" s="45" t="str">
        <f t="shared" si="183"/>
        <v>11</v>
      </c>
      <c r="AU1693" s="47">
        <v>24</v>
      </c>
      <c r="AV1693" s="19" t="str">
        <f t="shared" si="184"/>
        <v>04 April</v>
      </c>
      <c r="AW1693" s="19">
        <f t="shared" si="185"/>
        <v>1.3900000000000001</v>
      </c>
      <c r="AX1693" s="19">
        <f t="shared" si="186"/>
        <v>27.8</v>
      </c>
      <c r="AY1693" s="19" t="e">
        <f>VLOOKUP(AG1693,Cías!$A$1:$E$10000,5,0)</f>
        <v>#N/A</v>
      </c>
      <c r="AZ1693" s="19" t="str">
        <f t="shared" si="187"/>
        <v>1013102</v>
      </c>
      <c r="BA1693" s="19" t="str">
        <f t="shared" si="188"/>
        <v>VIZCAINO FLORES JENNY NARCISA</v>
      </c>
      <c r="BB1693" s="19" t="e">
        <f>VLOOKUP(AG1693,Cías!$A$1:$E$10000,3,0)</f>
        <v>#N/A</v>
      </c>
      <c r="BC1693" s="19"/>
      <c r="BD1693" s="19"/>
      <c r="BE1693" s="19"/>
      <c r="BF1693" s="19"/>
      <c r="BG1693" s="19"/>
      <c r="BH1693" s="19"/>
      <c r="BI1693" s="19"/>
      <c r="BJ1693" s="19"/>
    </row>
    <row r="1694" spans="1:62" ht="15" x14ac:dyDescent="0.2">
      <c r="A1694" s="19" t="s">
        <v>15180</v>
      </c>
      <c r="B1694" s="19" t="s">
        <v>1479</v>
      </c>
      <c r="C1694" s="43">
        <v>44662</v>
      </c>
      <c r="D1694" s="44">
        <v>1.8749999999999999E-2</v>
      </c>
      <c r="E1694" s="19" t="s">
        <v>15181</v>
      </c>
      <c r="F1694" s="19" t="s">
        <v>15182</v>
      </c>
      <c r="G1694" s="19" t="s">
        <v>15183</v>
      </c>
      <c r="H1694" s="45">
        <v>2407.73</v>
      </c>
      <c r="I1694" s="45">
        <v>2699.56</v>
      </c>
      <c r="J1694" s="19" t="s">
        <v>1560</v>
      </c>
      <c r="K1694" s="19" t="s">
        <v>15184</v>
      </c>
      <c r="L1694" s="19" t="s">
        <v>15185</v>
      </c>
      <c r="M1694" s="19" t="s">
        <v>15186</v>
      </c>
      <c r="N1694" s="19" t="s">
        <v>15180</v>
      </c>
      <c r="O1694" s="19" t="s">
        <v>367</v>
      </c>
      <c r="P1694" s="19" t="s">
        <v>368</v>
      </c>
      <c r="Q1694" s="46">
        <v>360</v>
      </c>
      <c r="R1694" s="19" t="s">
        <v>1544</v>
      </c>
      <c r="S1694" s="19" t="s">
        <v>2566</v>
      </c>
      <c r="T1694" s="19" t="s">
        <v>2567</v>
      </c>
      <c r="U1694" s="19" t="s">
        <v>15187</v>
      </c>
      <c r="V1694" s="19" t="s">
        <v>15188</v>
      </c>
      <c r="W1694" s="19" t="s">
        <v>415</v>
      </c>
      <c r="X1694" s="19" t="s">
        <v>15189</v>
      </c>
      <c r="Y1694" s="19" t="s">
        <v>1511</v>
      </c>
      <c r="Z1694" s="19" t="s">
        <v>1512</v>
      </c>
      <c r="AA1694" s="46">
        <v>113</v>
      </c>
      <c r="AB1694" s="19" t="s">
        <v>529</v>
      </c>
      <c r="AC1694" s="19" t="s">
        <v>210</v>
      </c>
      <c r="AD1694" s="19" t="s">
        <v>2875</v>
      </c>
      <c r="AE1694" s="19" t="s">
        <v>1481</v>
      </c>
      <c r="AF1694" s="19" t="s">
        <v>1554</v>
      </c>
      <c r="AG1694" s="19" t="s">
        <v>2876</v>
      </c>
      <c r="AH1694" s="19" t="s">
        <v>1499</v>
      </c>
      <c r="AI1694" s="19" t="s">
        <v>1500</v>
      </c>
      <c r="AJ1694" s="45">
        <v>0</v>
      </c>
      <c r="AK1694" s="45">
        <v>0</v>
      </c>
      <c r="AL1694" s="19" t="s">
        <v>1501</v>
      </c>
      <c r="AM1694" s="46">
        <v>27260</v>
      </c>
      <c r="AN1694" s="46">
        <v>18050</v>
      </c>
      <c r="AO1694" s="46">
        <v>9210</v>
      </c>
      <c r="AP1694" s="45">
        <v>165.6</v>
      </c>
      <c r="AQ1694" s="45"/>
      <c r="AR1694" s="45" t="str">
        <f>IFERROR(VLOOKUP(AB1694,'Pedidos marco'!$A$1:$D$10000,4,0)," ")</f>
        <v xml:space="preserve"> </v>
      </c>
      <c r="AS1694" s="45">
        <f t="shared" si="182"/>
        <v>11</v>
      </c>
      <c r="AT1694" s="45" t="str">
        <f t="shared" si="183"/>
        <v>11</v>
      </c>
      <c r="AU1694" s="47">
        <v>18</v>
      </c>
      <c r="AV1694" s="19" t="str">
        <f t="shared" si="184"/>
        <v>04 April</v>
      </c>
      <c r="AW1694" s="19">
        <f t="shared" si="185"/>
        <v>0.45999999999999996</v>
      </c>
      <c r="AX1694" s="19">
        <f t="shared" si="186"/>
        <v>9.1999999999999993</v>
      </c>
      <c r="AY1694" s="19" t="e">
        <f>VLOOKUP(AG1694,Cías!$A$1:$E$10000,5,0)</f>
        <v>#N/A</v>
      </c>
      <c r="AZ1694" s="19" t="str">
        <f t="shared" si="187"/>
        <v>1013766</v>
      </c>
      <c r="BA1694" s="19" t="str">
        <f t="shared" si="188"/>
        <v>MORALES RUIZ EDGAR MAURICIO</v>
      </c>
      <c r="BB1694" s="19" t="e">
        <f>VLOOKUP(AG1694,Cías!$A$1:$E$10000,3,0)</f>
        <v>#N/A</v>
      </c>
      <c r="BC1694" s="19"/>
      <c r="BD1694" s="19"/>
      <c r="BE1694" s="19"/>
      <c r="BF1694" s="19"/>
      <c r="BG1694" s="19"/>
      <c r="BH1694" s="19"/>
      <c r="BI1694" s="19"/>
      <c r="BJ1694" s="19"/>
    </row>
    <row r="1695" spans="1:62" ht="15" x14ac:dyDescent="0.2">
      <c r="A1695" s="19" t="s">
        <v>15190</v>
      </c>
      <c r="B1695" s="19" t="s">
        <v>1479</v>
      </c>
      <c r="C1695" s="43">
        <v>44662</v>
      </c>
      <c r="D1695" s="44">
        <v>3.0555555555559999E-2</v>
      </c>
      <c r="E1695" s="19" t="s">
        <v>15191</v>
      </c>
      <c r="F1695" s="19" t="s">
        <v>1481</v>
      </c>
      <c r="G1695" s="19" t="s">
        <v>1481</v>
      </c>
      <c r="H1695" s="45">
        <v>0</v>
      </c>
      <c r="I1695" s="45">
        <v>0</v>
      </c>
      <c r="J1695" s="19" t="s">
        <v>1482</v>
      </c>
      <c r="K1695" s="19" t="s">
        <v>15192</v>
      </c>
      <c r="L1695" s="19" t="s">
        <v>15193</v>
      </c>
      <c r="M1695" s="19" t="s">
        <v>15194</v>
      </c>
      <c r="N1695" s="19" t="s">
        <v>15190</v>
      </c>
      <c r="O1695" s="19" t="s">
        <v>1641</v>
      </c>
      <c r="P1695" s="19" t="s">
        <v>1642</v>
      </c>
      <c r="Q1695" s="46">
        <v>360</v>
      </c>
      <c r="R1695" s="19" t="s">
        <v>1544</v>
      </c>
      <c r="S1695" s="19" t="s">
        <v>4733</v>
      </c>
      <c r="T1695" s="19" t="s">
        <v>4734</v>
      </c>
      <c r="U1695" s="19" t="s">
        <v>15195</v>
      </c>
      <c r="V1695" s="19" t="s">
        <v>15196</v>
      </c>
      <c r="W1695" s="19" t="s">
        <v>3976</v>
      </c>
      <c r="X1695" s="19" t="s">
        <v>15197</v>
      </c>
      <c r="Y1695" s="19" t="s">
        <v>7101</v>
      </c>
      <c r="Z1695" s="19" t="s">
        <v>7102</v>
      </c>
      <c r="AA1695" s="46">
        <v>512</v>
      </c>
      <c r="AB1695" s="19" t="s">
        <v>571</v>
      </c>
      <c r="AC1695" s="19" t="s">
        <v>295</v>
      </c>
      <c r="AD1695" s="19" t="s">
        <v>5206</v>
      </c>
      <c r="AE1695" s="19" t="s">
        <v>1481</v>
      </c>
      <c r="AF1695" s="19" t="s">
        <v>1554</v>
      </c>
      <c r="AG1695" s="19" t="s">
        <v>5207</v>
      </c>
      <c r="AH1695" s="19" t="s">
        <v>1499</v>
      </c>
      <c r="AI1695" s="19" t="s">
        <v>1500</v>
      </c>
      <c r="AJ1695" s="45">
        <v>0</v>
      </c>
      <c r="AK1695" s="45">
        <v>0</v>
      </c>
      <c r="AL1695" s="19" t="s">
        <v>1501</v>
      </c>
      <c r="AM1695" s="46">
        <v>26980</v>
      </c>
      <c r="AN1695" s="46">
        <v>18050</v>
      </c>
      <c r="AO1695" s="46">
        <v>8930</v>
      </c>
      <c r="AP1695" s="45">
        <v>410.4</v>
      </c>
      <c r="AQ1695" s="45"/>
      <c r="AR1695" s="45" t="str">
        <f>IFERROR(VLOOKUP(AB1695,'Pedidos marco'!$A$1:$D$10000,4,0)," ")</f>
        <v xml:space="preserve"> </v>
      </c>
      <c r="AS1695" s="45">
        <f t="shared" si="182"/>
        <v>11</v>
      </c>
      <c r="AT1695" s="45" t="str">
        <f t="shared" si="183"/>
        <v>11</v>
      </c>
      <c r="AU1695" s="47">
        <v>18</v>
      </c>
      <c r="AV1695" s="19" t="str">
        <f t="shared" si="184"/>
        <v>04 April</v>
      </c>
      <c r="AW1695" s="19">
        <f t="shared" si="185"/>
        <v>1.1399999999999999</v>
      </c>
      <c r="AX1695" s="19">
        <f t="shared" si="186"/>
        <v>22.799999999999997</v>
      </c>
      <c r="AY1695" s="19" t="e">
        <f>VLOOKUP(AG1695,Cías!$A$1:$E$10000,5,0)</f>
        <v>#N/A</v>
      </c>
      <c r="AZ1695" s="19" t="str">
        <f t="shared" si="187"/>
        <v>1014100</v>
      </c>
      <c r="BA1695" s="19" t="str">
        <f t="shared" si="188"/>
        <v>SIGUENZA PARRA FROILAN ALEJANDRO</v>
      </c>
      <c r="BB1695" s="19" t="e">
        <f>VLOOKUP(AG1695,Cías!$A$1:$E$10000,3,0)</f>
        <v>#N/A</v>
      </c>
      <c r="BC1695" s="19"/>
      <c r="BD1695" s="19"/>
      <c r="BE1695" s="19"/>
      <c r="BF1695" s="19"/>
      <c r="BG1695" s="19"/>
      <c r="BH1695" s="19"/>
      <c r="BI1695" s="19"/>
      <c r="BJ1695" s="19"/>
    </row>
    <row r="1696" spans="1:62" ht="15" x14ac:dyDescent="0.2">
      <c r="A1696" s="19" t="s">
        <v>15198</v>
      </c>
      <c r="B1696" s="19" t="s">
        <v>1479</v>
      </c>
      <c r="C1696" s="43">
        <v>44662</v>
      </c>
      <c r="D1696" s="44">
        <v>3.4722222222220003E-2</v>
      </c>
      <c r="E1696" s="19" t="s">
        <v>15199</v>
      </c>
      <c r="F1696" s="19" t="s">
        <v>15200</v>
      </c>
      <c r="G1696" s="19" t="s">
        <v>15201</v>
      </c>
      <c r="H1696" s="45">
        <v>4332.04</v>
      </c>
      <c r="I1696" s="45">
        <v>4857.1099999999997</v>
      </c>
      <c r="J1696" s="19" t="s">
        <v>1560</v>
      </c>
      <c r="K1696" s="19" t="s">
        <v>15202</v>
      </c>
      <c r="L1696" s="19" t="s">
        <v>15203</v>
      </c>
      <c r="M1696" s="19" t="s">
        <v>15204</v>
      </c>
      <c r="N1696" s="19" t="s">
        <v>15198</v>
      </c>
      <c r="O1696" s="19" t="s">
        <v>367</v>
      </c>
      <c r="P1696" s="19" t="s">
        <v>368</v>
      </c>
      <c r="Q1696" s="46">
        <v>660</v>
      </c>
      <c r="R1696" s="19" t="s">
        <v>1544</v>
      </c>
      <c r="S1696" s="19" t="s">
        <v>2256</v>
      </c>
      <c r="T1696" s="19" t="s">
        <v>31</v>
      </c>
      <c r="U1696" s="19" t="s">
        <v>2257</v>
      </c>
      <c r="V1696" s="19" t="s">
        <v>2258</v>
      </c>
      <c r="W1696" s="19" t="s">
        <v>1586</v>
      </c>
      <c r="X1696" s="19" t="s">
        <v>2259</v>
      </c>
      <c r="Y1696" s="19" t="s">
        <v>1588</v>
      </c>
      <c r="Z1696" s="19" t="s">
        <v>1589</v>
      </c>
      <c r="AA1696" s="46">
        <v>250</v>
      </c>
      <c r="AB1696" s="19" t="s">
        <v>442</v>
      </c>
      <c r="AC1696" s="19" t="s">
        <v>31</v>
      </c>
      <c r="AD1696" s="19" t="s">
        <v>2260</v>
      </c>
      <c r="AE1696" s="19" t="s">
        <v>2261</v>
      </c>
      <c r="AF1696" s="19" t="s">
        <v>1592</v>
      </c>
      <c r="AG1696" s="19" t="s">
        <v>2262</v>
      </c>
      <c r="AH1696" s="19" t="s">
        <v>1499</v>
      </c>
      <c r="AI1696" s="19" t="s">
        <v>1500</v>
      </c>
      <c r="AJ1696" s="45">
        <v>0</v>
      </c>
      <c r="AK1696" s="45">
        <v>0</v>
      </c>
      <c r="AL1696" s="19" t="s">
        <v>1501</v>
      </c>
      <c r="AM1696" s="46">
        <v>51560</v>
      </c>
      <c r="AN1696" s="46">
        <v>33000</v>
      </c>
      <c r="AO1696" s="46">
        <v>18560</v>
      </c>
      <c r="AP1696" s="45">
        <v>594</v>
      </c>
      <c r="AQ1696" s="45"/>
      <c r="AR1696" s="45" t="str">
        <f>IFERROR(VLOOKUP(AB1696,'Pedidos marco'!$A$1:$D$10000,4,0)," ")</f>
        <v xml:space="preserve"> </v>
      </c>
      <c r="AS1696" s="45">
        <f t="shared" si="182"/>
        <v>11</v>
      </c>
      <c r="AT1696" s="45" t="str">
        <f t="shared" si="183"/>
        <v>11</v>
      </c>
      <c r="AU1696" s="47">
        <v>33</v>
      </c>
      <c r="AV1696" s="19" t="str">
        <f t="shared" si="184"/>
        <v>04 April</v>
      </c>
      <c r="AW1696" s="19">
        <f t="shared" si="185"/>
        <v>0.9</v>
      </c>
      <c r="AX1696" s="19">
        <f t="shared" si="186"/>
        <v>18</v>
      </c>
      <c r="AY1696" s="19" t="e">
        <f>VLOOKUP(AG1696,Cías!$A$1:$E$10000,5,0)</f>
        <v>#N/A</v>
      </c>
      <c r="AZ1696" s="19" t="str">
        <f t="shared" si="187"/>
        <v>1021138</v>
      </c>
      <c r="BA1696" s="19" t="str">
        <f t="shared" si="188"/>
        <v>ARCOS MENDOZA LUIS EDUARDO</v>
      </c>
      <c r="BB1696" s="19" t="e">
        <f>VLOOKUP(AG1696,Cías!$A$1:$E$10000,3,0)</f>
        <v>#N/A</v>
      </c>
      <c r="BC1696" s="19"/>
      <c r="BD1696" s="19"/>
      <c r="BE1696" s="19"/>
      <c r="BF1696" s="19"/>
      <c r="BG1696" s="19"/>
      <c r="BH1696" s="19"/>
      <c r="BI1696" s="19"/>
      <c r="BJ1696" s="19"/>
    </row>
    <row r="1697" spans="1:62" ht="15" x14ac:dyDescent="0.2">
      <c r="A1697" s="19" t="s">
        <v>15205</v>
      </c>
      <c r="B1697" s="19" t="s">
        <v>1479</v>
      </c>
      <c r="C1697" s="43">
        <v>44662</v>
      </c>
      <c r="D1697" s="44">
        <v>4.3055555555560003E-2</v>
      </c>
      <c r="E1697" s="19" t="s">
        <v>15206</v>
      </c>
      <c r="F1697" s="19" t="s">
        <v>15207</v>
      </c>
      <c r="G1697" s="19" t="s">
        <v>15208</v>
      </c>
      <c r="H1697" s="45">
        <v>3057.6</v>
      </c>
      <c r="I1697" s="45">
        <v>3428.2</v>
      </c>
      <c r="J1697" s="19" t="s">
        <v>1560</v>
      </c>
      <c r="K1697" s="19" t="s">
        <v>15209</v>
      </c>
      <c r="L1697" s="19" t="s">
        <v>15210</v>
      </c>
      <c r="M1697" s="19" t="s">
        <v>15211</v>
      </c>
      <c r="N1697" s="19" t="s">
        <v>15205</v>
      </c>
      <c r="O1697" s="19" t="s">
        <v>1641</v>
      </c>
      <c r="P1697" s="19" t="s">
        <v>1642</v>
      </c>
      <c r="Q1697" s="46">
        <v>480</v>
      </c>
      <c r="R1697" s="19" t="s">
        <v>1544</v>
      </c>
      <c r="S1697" s="19" t="s">
        <v>1736</v>
      </c>
      <c r="T1697" s="19" t="s">
        <v>1737</v>
      </c>
      <c r="U1697" s="19" t="s">
        <v>15212</v>
      </c>
      <c r="V1697" s="19" t="s">
        <v>15213</v>
      </c>
      <c r="W1697" s="19" t="s">
        <v>4073</v>
      </c>
      <c r="X1697" s="19" t="s">
        <v>15214</v>
      </c>
      <c r="Y1697" s="19" t="s">
        <v>4075</v>
      </c>
      <c r="Z1697" s="19" t="s">
        <v>4076</v>
      </c>
      <c r="AA1697" s="46">
        <v>468</v>
      </c>
      <c r="AB1697" s="19" t="s">
        <v>501</v>
      </c>
      <c r="AC1697" s="19" t="s">
        <v>151</v>
      </c>
      <c r="AD1697" s="19" t="s">
        <v>4612</v>
      </c>
      <c r="AE1697" s="19" t="s">
        <v>4613</v>
      </c>
      <c r="AF1697" s="19" t="s">
        <v>1719</v>
      </c>
      <c r="AG1697" s="19" t="s">
        <v>4614</v>
      </c>
      <c r="AH1697" s="19" t="s">
        <v>1499</v>
      </c>
      <c r="AI1697" s="19" t="s">
        <v>1500</v>
      </c>
      <c r="AJ1697" s="45">
        <v>0</v>
      </c>
      <c r="AK1697" s="45">
        <v>0</v>
      </c>
      <c r="AL1697" s="19" t="s">
        <v>1501</v>
      </c>
      <c r="AM1697" s="46">
        <v>39150</v>
      </c>
      <c r="AN1697" s="46">
        <v>24080</v>
      </c>
      <c r="AO1697" s="46">
        <v>15070</v>
      </c>
      <c r="AP1697" s="45">
        <v>552</v>
      </c>
      <c r="AQ1697" s="45"/>
      <c r="AR1697" s="45" t="str">
        <f>IFERROR(VLOOKUP(AB1697,'Pedidos marco'!$A$1:$D$10000,4,0)," ")</f>
        <v xml:space="preserve"> </v>
      </c>
      <c r="AS1697" s="45">
        <f t="shared" si="182"/>
        <v>11</v>
      </c>
      <c r="AT1697" s="45" t="str">
        <f t="shared" si="183"/>
        <v>11</v>
      </c>
      <c r="AU1697" s="47">
        <v>24</v>
      </c>
      <c r="AV1697" s="19" t="str">
        <f t="shared" si="184"/>
        <v>04 April</v>
      </c>
      <c r="AW1697" s="19">
        <f t="shared" si="185"/>
        <v>1.1499999999999999</v>
      </c>
      <c r="AX1697" s="19">
        <f t="shared" si="186"/>
        <v>23</v>
      </c>
      <c r="AY1697" s="19" t="e">
        <f>VLOOKUP(AG1697,Cías!$A$1:$E$10000,5,0)</f>
        <v>#N/A</v>
      </c>
      <c r="AZ1697" s="19" t="str">
        <f t="shared" si="187"/>
        <v>1013930</v>
      </c>
      <c r="BA1697" s="19" t="str">
        <f t="shared" si="188"/>
        <v>GUERRA SANCHEZ EDISON RENE</v>
      </c>
      <c r="BB1697" s="19" t="e">
        <f>VLOOKUP(AG1697,Cías!$A$1:$E$10000,3,0)</f>
        <v>#N/A</v>
      </c>
      <c r="BC1697" s="19"/>
      <c r="BD1697" s="19"/>
      <c r="BE1697" s="19"/>
      <c r="BF1697" s="19"/>
      <c r="BG1697" s="19"/>
      <c r="BH1697" s="19"/>
      <c r="BI1697" s="19"/>
      <c r="BJ1697" s="19"/>
    </row>
    <row r="1698" spans="1:62" ht="15" x14ac:dyDescent="0.2">
      <c r="A1698" s="19" t="s">
        <v>15215</v>
      </c>
      <c r="B1698" s="19" t="s">
        <v>1479</v>
      </c>
      <c r="C1698" s="43">
        <v>44662</v>
      </c>
      <c r="D1698" s="44">
        <v>0.20208333333333001</v>
      </c>
      <c r="E1698" s="19" t="s">
        <v>15216</v>
      </c>
      <c r="F1698" s="19" t="s">
        <v>1481</v>
      </c>
      <c r="G1698" s="19" t="s">
        <v>1481</v>
      </c>
      <c r="H1698" s="45">
        <v>0</v>
      </c>
      <c r="I1698" s="45">
        <v>0</v>
      </c>
      <c r="J1698" s="19" t="s">
        <v>1482</v>
      </c>
      <c r="K1698" s="19" t="s">
        <v>15217</v>
      </c>
      <c r="L1698" s="19" t="s">
        <v>15218</v>
      </c>
      <c r="M1698" s="19" t="s">
        <v>15219</v>
      </c>
      <c r="N1698" s="19" t="s">
        <v>15215</v>
      </c>
      <c r="O1698" s="19" t="s">
        <v>371</v>
      </c>
      <c r="P1698" s="19" t="s">
        <v>372</v>
      </c>
      <c r="Q1698" s="46">
        <v>480</v>
      </c>
      <c r="R1698" s="19" t="s">
        <v>1544</v>
      </c>
      <c r="S1698" s="19" t="s">
        <v>2384</v>
      </c>
      <c r="T1698" s="19" t="s">
        <v>2385</v>
      </c>
      <c r="U1698" s="19" t="s">
        <v>2386</v>
      </c>
      <c r="V1698" s="19" t="s">
        <v>2387</v>
      </c>
      <c r="W1698" s="19" t="s">
        <v>415</v>
      </c>
      <c r="X1698" s="19" t="s">
        <v>2388</v>
      </c>
      <c r="Y1698" s="19" t="s">
        <v>2389</v>
      </c>
      <c r="Z1698" s="19" t="s">
        <v>2390</v>
      </c>
      <c r="AA1698" s="46">
        <v>101</v>
      </c>
      <c r="AB1698" s="19" t="s">
        <v>550</v>
      </c>
      <c r="AC1698" s="19" t="s">
        <v>252</v>
      </c>
      <c r="AD1698" s="19" t="s">
        <v>2391</v>
      </c>
      <c r="AE1698" s="19" t="s">
        <v>2392</v>
      </c>
      <c r="AF1698" s="19" t="s">
        <v>1719</v>
      </c>
      <c r="AG1698" s="19" t="s">
        <v>2393</v>
      </c>
      <c r="AH1698" s="19" t="s">
        <v>1499</v>
      </c>
      <c r="AI1698" s="19" t="s">
        <v>1500</v>
      </c>
      <c r="AJ1698" s="45">
        <v>0</v>
      </c>
      <c r="AK1698" s="45">
        <v>0</v>
      </c>
      <c r="AL1698" s="19" t="s">
        <v>1501</v>
      </c>
      <c r="AM1698" s="46">
        <v>39700</v>
      </c>
      <c r="AN1698" s="46">
        <v>24070</v>
      </c>
      <c r="AO1698" s="46">
        <v>15630</v>
      </c>
      <c r="AP1698" s="45">
        <v>244.8</v>
      </c>
      <c r="AQ1698" s="45"/>
      <c r="AR1698" s="45" t="str">
        <f>IFERROR(VLOOKUP(AB1698,'Pedidos marco'!$A$1:$D$10000,4,0)," ")</f>
        <v xml:space="preserve"> </v>
      </c>
      <c r="AS1698" s="45">
        <f t="shared" si="182"/>
        <v>11</v>
      </c>
      <c r="AT1698" s="45" t="str">
        <f t="shared" si="183"/>
        <v>11</v>
      </c>
      <c r="AU1698" s="47">
        <v>24</v>
      </c>
      <c r="AV1698" s="19" t="str">
        <f t="shared" si="184"/>
        <v>04 April</v>
      </c>
      <c r="AW1698" s="19">
        <f t="shared" si="185"/>
        <v>0.51</v>
      </c>
      <c r="AX1698" s="19">
        <f t="shared" si="186"/>
        <v>10.200000000000001</v>
      </c>
      <c r="AY1698" s="19" t="e">
        <f>VLOOKUP(AG1698,Cías!$A$1:$E$10000,5,0)</f>
        <v>#N/A</v>
      </c>
      <c r="AZ1698" s="19" t="str">
        <f t="shared" si="187"/>
        <v>1013768</v>
      </c>
      <c r="BA1698" s="19" t="str">
        <f t="shared" si="188"/>
        <v>PROAÑO MESIAS JOSELITO</v>
      </c>
      <c r="BB1698" s="19" t="e">
        <f>VLOOKUP(AG1698,Cías!$A$1:$E$10000,3,0)</f>
        <v>#N/A</v>
      </c>
      <c r="BC1698" s="19"/>
      <c r="BD1698" s="19"/>
      <c r="BE1698" s="19"/>
      <c r="BF1698" s="19"/>
      <c r="BG1698" s="19"/>
      <c r="BH1698" s="19"/>
      <c r="BI1698" s="19"/>
      <c r="BJ1698" s="19"/>
    </row>
    <row r="1699" spans="1:62" ht="15" x14ac:dyDescent="0.2">
      <c r="A1699" s="19" t="s">
        <v>15220</v>
      </c>
      <c r="B1699" s="19" t="s">
        <v>1479</v>
      </c>
      <c r="C1699" s="43">
        <v>44662</v>
      </c>
      <c r="D1699" s="44">
        <v>0.23472222222222</v>
      </c>
      <c r="E1699" s="19" t="s">
        <v>15221</v>
      </c>
      <c r="F1699" s="19" t="s">
        <v>15222</v>
      </c>
      <c r="G1699" s="19" t="s">
        <v>15223</v>
      </c>
      <c r="H1699" s="45">
        <v>3350.4</v>
      </c>
      <c r="I1699" s="45">
        <v>3756.49</v>
      </c>
      <c r="J1699" s="19" t="s">
        <v>1560</v>
      </c>
      <c r="K1699" s="19" t="s">
        <v>15224</v>
      </c>
      <c r="L1699" s="19" t="s">
        <v>15225</v>
      </c>
      <c r="M1699" s="19" t="s">
        <v>15226</v>
      </c>
      <c r="N1699" s="19" t="s">
        <v>15220</v>
      </c>
      <c r="O1699" s="19" t="s">
        <v>2600</v>
      </c>
      <c r="P1699" s="19" t="s">
        <v>2601</v>
      </c>
      <c r="Q1699" s="46">
        <v>480</v>
      </c>
      <c r="R1699" s="19" t="s">
        <v>1544</v>
      </c>
      <c r="S1699" s="19" t="s">
        <v>1861</v>
      </c>
      <c r="T1699" s="19" t="s">
        <v>1862</v>
      </c>
      <c r="U1699" s="19" t="s">
        <v>15227</v>
      </c>
      <c r="V1699" s="19" t="s">
        <v>15228</v>
      </c>
      <c r="W1699" s="19" t="s">
        <v>1865</v>
      </c>
      <c r="X1699" s="19" t="s">
        <v>15229</v>
      </c>
      <c r="Y1699" s="19" t="s">
        <v>15230</v>
      </c>
      <c r="Z1699" s="19" t="s">
        <v>15231</v>
      </c>
      <c r="AA1699" s="46">
        <v>548</v>
      </c>
      <c r="AB1699" s="19" t="s">
        <v>483</v>
      </c>
      <c r="AC1699" s="19" t="s">
        <v>115</v>
      </c>
      <c r="AD1699" s="19" t="s">
        <v>7693</v>
      </c>
      <c r="AE1699" s="19" t="s">
        <v>7694</v>
      </c>
      <c r="AF1699" s="19" t="s">
        <v>1719</v>
      </c>
      <c r="AG1699" s="19" t="s">
        <v>7695</v>
      </c>
      <c r="AH1699" s="19" t="s">
        <v>1499</v>
      </c>
      <c r="AI1699" s="19" t="s">
        <v>1500</v>
      </c>
      <c r="AJ1699" s="45">
        <v>0</v>
      </c>
      <c r="AK1699" s="45">
        <v>0</v>
      </c>
      <c r="AL1699" s="19" t="s">
        <v>1501</v>
      </c>
      <c r="AM1699" s="46">
        <v>40410</v>
      </c>
      <c r="AN1699" s="46">
        <v>24060</v>
      </c>
      <c r="AO1699" s="46">
        <v>16350</v>
      </c>
      <c r="AP1699" s="45">
        <v>753.6</v>
      </c>
      <c r="AQ1699" s="45"/>
      <c r="AR1699" s="45" t="str">
        <f>IFERROR(VLOOKUP(AB1699,'Pedidos marco'!$A$1:$D$10000,4,0)," ")</f>
        <v xml:space="preserve"> </v>
      </c>
      <c r="AS1699" s="45">
        <f t="shared" si="182"/>
        <v>11</v>
      </c>
      <c r="AT1699" s="45" t="str">
        <f t="shared" si="183"/>
        <v>11</v>
      </c>
      <c r="AU1699" s="47">
        <v>24</v>
      </c>
      <c r="AV1699" s="19" t="str">
        <f t="shared" si="184"/>
        <v>04 April</v>
      </c>
      <c r="AW1699" s="19">
        <f t="shared" si="185"/>
        <v>1.57</v>
      </c>
      <c r="AX1699" s="19">
        <f t="shared" si="186"/>
        <v>31.400000000000002</v>
      </c>
      <c r="AY1699" s="19" t="e">
        <f>VLOOKUP(AG1699,Cías!$A$1:$E$10000,5,0)</f>
        <v>#N/A</v>
      </c>
      <c r="AZ1699" s="19" t="str">
        <f t="shared" si="187"/>
        <v>1013565</v>
      </c>
      <c r="BA1699" s="19" t="str">
        <f t="shared" si="188"/>
        <v>ESPARZA ESPINOZA JIMMY ERNESTO</v>
      </c>
      <c r="BB1699" s="19" t="e">
        <f>VLOOKUP(AG1699,Cías!$A$1:$E$10000,3,0)</f>
        <v>#N/A</v>
      </c>
      <c r="BC1699" s="19"/>
      <c r="BD1699" s="19"/>
      <c r="BE1699" s="19"/>
      <c r="BF1699" s="19"/>
      <c r="BG1699" s="19"/>
      <c r="BH1699" s="19"/>
      <c r="BI1699" s="19"/>
      <c r="BJ1699" s="19"/>
    </row>
    <row r="1700" spans="1:62" ht="15" x14ac:dyDescent="0.2">
      <c r="A1700" s="19" t="s">
        <v>15232</v>
      </c>
      <c r="B1700" s="19" t="s">
        <v>1479</v>
      </c>
      <c r="C1700" s="43">
        <v>44662</v>
      </c>
      <c r="D1700" s="44">
        <v>0.24027777777778001</v>
      </c>
      <c r="E1700" s="19" t="s">
        <v>15233</v>
      </c>
      <c r="F1700" s="19" t="s">
        <v>15234</v>
      </c>
      <c r="G1700" s="19" t="s">
        <v>15235</v>
      </c>
      <c r="H1700" s="45">
        <v>2196.94</v>
      </c>
      <c r="I1700" s="45">
        <v>2463.2199999999998</v>
      </c>
      <c r="J1700" s="19" t="s">
        <v>1560</v>
      </c>
      <c r="K1700" s="19" t="s">
        <v>15236</v>
      </c>
      <c r="L1700" s="19" t="s">
        <v>15237</v>
      </c>
      <c r="M1700" s="19" t="s">
        <v>15238</v>
      </c>
      <c r="N1700" s="19" t="s">
        <v>15232</v>
      </c>
      <c r="O1700" s="19" t="s">
        <v>371</v>
      </c>
      <c r="P1700" s="19" t="s">
        <v>372</v>
      </c>
      <c r="Q1700" s="46">
        <v>320</v>
      </c>
      <c r="R1700" s="19" t="s">
        <v>1544</v>
      </c>
      <c r="S1700" s="19" t="s">
        <v>4683</v>
      </c>
      <c r="T1700" s="19" t="s">
        <v>4684</v>
      </c>
      <c r="U1700" s="19" t="s">
        <v>4967</v>
      </c>
      <c r="V1700" s="19" t="s">
        <v>4968</v>
      </c>
      <c r="W1700" s="19" t="s">
        <v>2800</v>
      </c>
      <c r="X1700" s="19" t="s">
        <v>4969</v>
      </c>
      <c r="Y1700" s="19" t="s">
        <v>2802</v>
      </c>
      <c r="Z1700" s="19" t="s">
        <v>2803</v>
      </c>
      <c r="AA1700" s="46">
        <v>20</v>
      </c>
      <c r="AB1700" s="19" t="s">
        <v>522</v>
      </c>
      <c r="AC1700" s="19" t="s">
        <v>196</v>
      </c>
      <c r="AD1700" s="19" t="s">
        <v>3714</v>
      </c>
      <c r="AE1700" s="19" t="s">
        <v>3715</v>
      </c>
      <c r="AF1700" s="19" t="s">
        <v>1719</v>
      </c>
      <c r="AG1700" s="19" t="s">
        <v>3716</v>
      </c>
      <c r="AH1700" s="19" t="s">
        <v>1594</v>
      </c>
      <c r="AI1700" s="19" t="s">
        <v>1595</v>
      </c>
      <c r="AJ1700" s="45">
        <v>0.05</v>
      </c>
      <c r="AK1700" s="45">
        <v>16</v>
      </c>
      <c r="AL1700" s="19" t="s">
        <v>1501</v>
      </c>
      <c r="AM1700" s="46">
        <v>24111.667000000001</v>
      </c>
      <c r="AN1700" s="46">
        <v>16046.666999999999</v>
      </c>
      <c r="AO1700" s="46">
        <v>8065</v>
      </c>
      <c r="AP1700" s="45">
        <v>51.2</v>
      </c>
      <c r="AQ1700" s="45"/>
      <c r="AR1700" s="45" t="str">
        <f>IFERROR(VLOOKUP(AB1700,'Pedidos marco'!$A$1:$D$10000,4,0)," ")</f>
        <v xml:space="preserve"> </v>
      </c>
      <c r="AS1700" s="45">
        <f t="shared" si="182"/>
        <v>11</v>
      </c>
      <c r="AT1700" s="45" t="str">
        <f t="shared" si="183"/>
        <v>11</v>
      </c>
      <c r="AU1700" s="47">
        <v>16</v>
      </c>
      <c r="AV1700" s="19" t="str">
        <f t="shared" si="184"/>
        <v>04 April</v>
      </c>
      <c r="AW1700" s="19">
        <f t="shared" si="185"/>
        <v>0.16</v>
      </c>
      <c r="AX1700" s="19">
        <f t="shared" si="186"/>
        <v>3.2</v>
      </c>
      <c r="AY1700" s="19" t="e">
        <f>VLOOKUP(AG1700,Cías!$A$1:$E$10000,5,0)</f>
        <v>#N/A</v>
      </c>
      <c r="AZ1700" s="19" t="str">
        <f t="shared" si="187"/>
        <v>1013493</v>
      </c>
      <c r="BA1700" s="19" t="str">
        <f t="shared" si="188"/>
        <v>MEDIAVILLA PERUGACHI LUIS ALFONSO</v>
      </c>
      <c r="BB1700" s="19" t="e">
        <f>VLOOKUP(AG1700,Cías!$A$1:$E$10000,3,0)</f>
        <v>#N/A</v>
      </c>
      <c r="BC1700" s="19"/>
      <c r="BD1700" s="19"/>
      <c r="BE1700" s="19"/>
      <c r="BF1700" s="19"/>
      <c r="BG1700" s="19"/>
      <c r="BH1700" s="19"/>
      <c r="BI1700" s="19"/>
      <c r="BJ1700" s="19"/>
    </row>
    <row r="1701" spans="1:62" ht="15" x14ac:dyDescent="0.2">
      <c r="A1701" s="19" t="s">
        <v>15232</v>
      </c>
      <c r="B1701" s="19" t="s">
        <v>1479</v>
      </c>
      <c r="C1701" s="43">
        <v>44662</v>
      </c>
      <c r="D1701" s="44">
        <v>0.24027777777778001</v>
      </c>
      <c r="E1701" s="19" t="s">
        <v>15239</v>
      </c>
      <c r="F1701" s="19" t="s">
        <v>15240</v>
      </c>
      <c r="G1701" s="19" t="s">
        <v>15241</v>
      </c>
      <c r="H1701" s="45">
        <v>1087.44</v>
      </c>
      <c r="I1701" s="45">
        <v>1219.24</v>
      </c>
      <c r="J1701" s="19" t="s">
        <v>1560</v>
      </c>
      <c r="K1701" s="19" t="s">
        <v>15242</v>
      </c>
      <c r="L1701" s="19" t="s">
        <v>15243</v>
      </c>
      <c r="M1701" s="19" t="s">
        <v>15244</v>
      </c>
      <c r="N1701" s="19" t="s">
        <v>15232</v>
      </c>
      <c r="O1701" s="19" t="s">
        <v>367</v>
      </c>
      <c r="P1701" s="19" t="s">
        <v>368</v>
      </c>
      <c r="Q1701" s="46">
        <v>160</v>
      </c>
      <c r="R1701" s="19" t="s">
        <v>1544</v>
      </c>
      <c r="S1701" s="19" t="s">
        <v>4683</v>
      </c>
      <c r="T1701" s="19" t="s">
        <v>4684</v>
      </c>
      <c r="U1701" s="19" t="s">
        <v>4967</v>
      </c>
      <c r="V1701" s="19" t="s">
        <v>4968</v>
      </c>
      <c r="W1701" s="19" t="s">
        <v>2800</v>
      </c>
      <c r="X1701" s="19" t="s">
        <v>4969</v>
      </c>
      <c r="Y1701" s="19" t="s">
        <v>2802</v>
      </c>
      <c r="Z1701" s="19" t="s">
        <v>2803</v>
      </c>
      <c r="AA1701" s="46">
        <v>20</v>
      </c>
      <c r="AB1701" s="19" t="s">
        <v>522</v>
      </c>
      <c r="AC1701" s="19" t="s">
        <v>196</v>
      </c>
      <c r="AD1701" s="19" t="s">
        <v>3714</v>
      </c>
      <c r="AE1701" s="19" t="s">
        <v>3715</v>
      </c>
      <c r="AF1701" s="19" t="s">
        <v>1719</v>
      </c>
      <c r="AG1701" s="19" t="s">
        <v>3716</v>
      </c>
      <c r="AH1701" s="19" t="s">
        <v>1594</v>
      </c>
      <c r="AI1701" s="19" t="s">
        <v>1595</v>
      </c>
      <c r="AJ1701" s="45">
        <v>0.05</v>
      </c>
      <c r="AK1701" s="45">
        <v>8</v>
      </c>
      <c r="AL1701" s="19" t="s">
        <v>1501</v>
      </c>
      <c r="AM1701" s="46">
        <v>16088.333000000001</v>
      </c>
      <c r="AN1701" s="46">
        <v>8023.3329999999996</v>
      </c>
      <c r="AO1701" s="46">
        <v>8065</v>
      </c>
      <c r="AP1701" s="45">
        <v>25.6</v>
      </c>
      <c r="AQ1701" s="45"/>
      <c r="AR1701" s="45" t="str">
        <f>IFERROR(VLOOKUP(AB1701,'Pedidos marco'!$A$1:$D$10000,4,0)," ")</f>
        <v xml:space="preserve"> </v>
      </c>
      <c r="AS1701" s="45">
        <f t="shared" si="182"/>
        <v>11</v>
      </c>
      <c r="AT1701" s="45" t="str">
        <f t="shared" si="183"/>
        <v>11</v>
      </c>
      <c r="AU1701" s="47">
        <v>8</v>
      </c>
      <c r="AV1701" s="19" t="str">
        <f t="shared" si="184"/>
        <v>04 April</v>
      </c>
      <c r="AW1701" s="19">
        <f t="shared" si="185"/>
        <v>0.16</v>
      </c>
      <c r="AX1701" s="19">
        <f t="shared" si="186"/>
        <v>3.2</v>
      </c>
      <c r="AY1701" s="19" t="e">
        <f>VLOOKUP(AG1701,Cías!$A$1:$E$10000,5,0)</f>
        <v>#N/A</v>
      </c>
      <c r="AZ1701" s="19" t="str">
        <f t="shared" si="187"/>
        <v>1013493</v>
      </c>
      <c r="BA1701" s="19" t="str">
        <f t="shared" si="188"/>
        <v>MEDIAVILLA PERUGACHI LUIS ALFONSO</v>
      </c>
      <c r="BB1701" s="19" t="e">
        <f>VLOOKUP(AG1701,Cías!$A$1:$E$10000,3,0)</f>
        <v>#N/A</v>
      </c>
      <c r="BC1701" s="19"/>
      <c r="BD1701" s="19"/>
      <c r="BE1701" s="19"/>
      <c r="BF1701" s="19"/>
      <c r="BG1701" s="19"/>
      <c r="BH1701" s="19"/>
      <c r="BI1701" s="19"/>
      <c r="BJ1701" s="19"/>
    </row>
    <row r="1702" spans="1:62" ht="15" x14ac:dyDescent="0.2">
      <c r="A1702" s="19" t="s">
        <v>15245</v>
      </c>
      <c r="B1702" s="19" t="s">
        <v>1479</v>
      </c>
      <c r="C1702" s="43">
        <v>44662</v>
      </c>
      <c r="D1702" s="44">
        <v>0.25763888888889003</v>
      </c>
      <c r="E1702" s="19" t="s">
        <v>15246</v>
      </c>
      <c r="F1702" s="19" t="s">
        <v>15247</v>
      </c>
      <c r="G1702" s="19" t="s">
        <v>15248</v>
      </c>
      <c r="H1702" s="45">
        <v>2365.1999999999998</v>
      </c>
      <c r="I1702" s="45">
        <v>2651.87</v>
      </c>
      <c r="J1702" s="19" t="s">
        <v>1560</v>
      </c>
      <c r="K1702" s="19" t="s">
        <v>15249</v>
      </c>
      <c r="L1702" s="19" t="s">
        <v>15250</v>
      </c>
      <c r="M1702" s="19" t="s">
        <v>15251</v>
      </c>
      <c r="N1702" s="19" t="s">
        <v>15245</v>
      </c>
      <c r="O1702" s="19" t="s">
        <v>367</v>
      </c>
      <c r="P1702" s="19" t="s">
        <v>368</v>
      </c>
      <c r="Q1702" s="46">
        <v>360</v>
      </c>
      <c r="R1702" s="19" t="s">
        <v>1544</v>
      </c>
      <c r="S1702" s="19" t="s">
        <v>3432</v>
      </c>
      <c r="T1702" s="19" t="s">
        <v>137</v>
      </c>
      <c r="U1702" s="19" t="s">
        <v>3433</v>
      </c>
      <c r="V1702" s="19" t="s">
        <v>3434</v>
      </c>
      <c r="W1702" s="19" t="s">
        <v>1586</v>
      </c>
      <c r="X1702" s="19" t="s">
        <v>3435</v>
      </c>
      <c r="Y1702" s="19" t="s">
        <v>1588</v>
      </c>
      <c r="Z1702" s="19" t="s">
        <v>1589</v>
      </c>
      <c r="AA1702" s="46">
        <v>250</v>
      </c>
      <c r="AB1702" s="19" t="s">
        <v>494</v>
      </c>
      <c r="AC1702" s="19" t="s">
        <v>137</v>
      </c>
      <c r="AD1702" s="19" t="s">
        <v>3436</v>
      </c>
      <c r="AE1702" s="19" t="s">
        <v>3437</v>
      </c>
      <c r="AF1702" s="19" t="s">
        <v>1554</v>
      </c>
      <c r="AG1702" s="19" t="s">
        <v>3438</v>
      </c>
      <c r="AH1702" s="19" t="s">
        <v>1499</v>
      </c>
      <c r="AI1702" s="19" t="s">
        <v>1500</v>
      </c>
      <c r="AJ1702" s="45">
        <v>0</v>
      </c>
      <c r="AK1702" s="45">
        <v>0</v>
      </c>
      <c r="AL1702" s="19" t="s">
        <v>1501</v>
      </c>
      <c r="AM1702" s="46">
        <v>27220</v>
      </c>
      <c r="AN1702" s="46">
        <v>18000</v>
      </c>
      <c r="AO1702" s="46">
        <v>9220</v>
      </c>
      <c r="AP1702" s="45">
        <v>324</v>
      </c>
      <c r="AQ1702" s="45"/>
      <c r="AR1702" s="45" t="str">
        <f>IFERROR(VLOOKUP(AB1702,'Pedidos marco'!$A$1:$D$10000,4,0)," ")</f>
        <v xml:space="preserve"> </v>
      </c>
      <c r="AS1702" s="45">
        <f t="shared" si="182"/>
        <v>11</v>
      </c>
      <c r="AT1702" s="45" t="str">
        <f t="shared" si="183"/>
        <v>11</v>
      </c>
      <c r="AU1702" s="47">
        <v>18</v>
      </c>
      <c r="AV1702" s="19" t="str">
        <f t="shared" si="184"/>
        <v>04 April</v>
      </c>
      <c r="AW1702" s="19">
        <f t="shared" si="185"/>
        <v>0.9</v>
      </c>
      <c r="AX1702" s="19">
        <f t="shared" si="186"/>
        <v>18</v>
      </c>
      <c r="AY1702" s="19" t="e">
        <f>VLOOKUP(AG1702,Cías!$A$1:$E$10000,5,0)</f>
        <v>#N/A</v>
      </c>
      <c r="AZ1702" s="19" t="str">
        <f t="shared" si="187"/>
        <v>1017789</v>
      </c>
      <c r="BA1702" s="19" t="str">
        <f t="shared" si="188"/>
        <v>GALARZA PONCE FABIOLA CATHERINE</v>
      </c>
      <c r="BB1702" s="19" t="e">
        <f>VLOOKUP(AG1702,Cías!$A$1:$E$10000,3,0)</f>
        <v>#N/A</v>
      </c>
      <c r="BC1702" s="19"/>
      <c r="BD1702" s="19"/>
      <c r="BE1702" s="19"/>
      <c r="BF1702" s="19"/>
      <c r="BG1702" s="19"/>
      <c r="BH1702" s="19"/>
      <c r="BI1702" s="19"/>
      <c r="BJ1702" s="19"/>
    </row>
    <row r="1703" spans="1:62" ht="15" x14ac:dyDescent="0.2">
      <c r="A1703" s="19" t="s">
        <v>15252</v>
      </c>
      <c r="B1703" s="19" t="s">
        <v>1479</v>
      </c>
      <c r="C1703" s="43">
        <v>44662</v>
      </c>
      <c r="D1703" s="44">
        <v>0.27916666666667</v>
      </c>
      <c r="E1703" s="19" t="s">
        <v>15253</v>
      </c>
      <c r="F1703" s="19" t="s">
        <v>1481</v>
      </c>
      <c r="G1703" s="19" t="s">
        <v>1481</v>
      </c>
      <c r="H1703" s="45">
        <v>0</v>
      </c>
      <c r="I1703" s="45">
        <v>0</v>
      </c>
      <c r="J1703" s="19" t="s">
        <v>1482</v>
      </c>
      <c r="K1703" s="19" t="s">
        <v>13936</v>
      </c>
      <c r="L1703" s="19" t="s">
        <v>15254</v>
      </c>
      <c r="M1703" s="19" t="s">
        <v>15255</v>
      </c>
      <c r="N1703" s="19" t="s">
        <v>15252</v>
      </c>
      <c r="O1703" s="19" t="s">
        <v>367</v>
      </c>
      <c r="P1703" s="19" t="s">
        <v>368</v>
      </c>
      <c r="Q1703" s="46">
        <v>640</v>
      </c>
      <c r="R1703" s="19" t="s">
        <v>1544</v>
      </c>
      <c r="S1703" s="19" t="s">
        <v>1976</v>
      </c>
      <c r="T1703" s="19" t="s">
        <v>92</v>
      </c>
      <c r="U1703" s="19" t="s">
        <v>4647</v>
      </c>
      <c r="V1703" s="19" t="s">
        <v>2091</v>
      </c>
      <c r="W1703" s="19" t="s">
        <v>415</v>
      </c>
      <c r="X1703" s="19" t="s">
        <v>4648</v>
      </c>
      <c r="Y1703" s="19" t="s">
        <v>4649</v>
      </c>
      <c r="Z1703" s="19" t="s">
        <v>4650</v>
      </c>
      <c r="AA1703" s="46">
        <v>96.3</v>
      </c>
      <c r="AB1703" s="19" t="s">
        <v>471</v>
      </c>
      <c r="AC1703" s="19" t="s">
        <v>92</v>
      </c>
      <c r="AD1703" s="19" t="s">
        <v>4871</v>
      </c>
      <c r="AE1703" s="19" t="s">
        <v>4872</v>
      </c>
      <c r="AF1703" s="19" t="s">
        <v>1592</v>
      </c>
      <c r="AG1703" s="19" t="s">
        <v>4873</v>
      </c>
      <c r="AH1703" s="19" t="s">
        <v>1502</v>
      </c>
      <c r="AI1703" s="19" t="s">
        <v>2099</v>
      </c>
      <c r="AJ1703" s="45">
        <v>0</v>
      </c>
      <c r="AK1703" s="45">
        <v>0</v>
      </c>
      <c r="AL1703" s="19" t="s">
        <v>1501</v>
      </c>
      <c r="AM1703" s="46">
        <v>50440</v>
      </c>
      <c r="AN1703" s="46">
        <v>32060</v>
      </c>
      <c r="AO1703" s="46">
        <v>18380</v>
      </c>
      <c r="AP1703" s="45">
        <v>288</v>
      </c>
      <c r="AQ1703" s="45"/>
      <c r="AR1703" s="45" t="str">
        <f>IFERROR(VLOOKUP(AB1703,'Pedidos marco'!$A$1:$D$10000,4,0)," ")</f>
        <v xml:space="preserve"> </v>
      </c>
      <c r="AS1703" s="45">
        <f t="shared" si="182"/>
        <v>11</v>
      </c>
      <c r="AT1703" s="45" t="str">
        <f t="shared" si="183"/>
        <v>11</v>
      </c>
      <c r="AU1703" s="47">
        <v>32</v>
      </c>
      <c r="AV1703" s="19" t="str">
        <f t="shared" si="184"/>
        <v>04 April</v>
      </c>
      <c r="AW1703" s="19">
        <f t="shared" si="185"/>
        <v>0.45</v>
      </c>
      <c r="AX1703" s="19">
        <f t="shared" si="186"/>
        <v>9</v>
      </c>
      <c r="AY1703" s="19" t="e">
        <f>VLOOKUP(AG1703,Cías!$A$1:$E$10000,5,0)</f>
        <v>#N/A</v>
      </c>
      <c r="AZ1703" s="19" t="str">
        <f t="shared" si="187"/>
        <v>1014509</v>
      </c>
      <c r="BA1703" s="19" t="str">
        <f t="shared" si="188"/>
        <v>COMERCIAL MICHELENA S.A.</v>
      </c>
      <c r="BB1703" s="19" t="e">
        <f>VLOOKUP(AG1703,Cías!$A$1:$E$10000,3,0)</f>
        <v>#N/A</v>
      </c>
      <c r="BC1703" s="19"/>
      <c r="BD1703" s="19"/>
      <c r="BE1703" s="19"/>
      <c r="BF1703" s="19"/>
      <c r="BG1703" s="19"/>
      <c r="BH1703" s="19"/>
      <c r="BI1703" s="19"/>
      <c r="BJ1703" s="19"/>
    </row>
    <row r="1704" spans="1:62" ht="15" x14ac:dyDescent="0.2">
      <c r="A1704" s="19" t="s">
        <v>15256</v>
      </c>
      <c r="B1704" s="19" t="s">
        <v>1479</v>
      </c>
      <c r="C1704" s="43">
        <v>44662</v>
      </c>
      <c r="D1704" s="44">
        <v>0.28819444444443998</v>
      </c>
      <c r="E1704" s="19" t="s">
        <v>15257</v>
      </c>
      <c r="F1704" s="19" t="s">
        <v>15258</v>
      </c>
      <c r="G1704" s="19" t="s">
        <v>15259</v>
      </c>
      <c r="H1704" s="45">
        <v>3292.8</v>
      </c>
      <c r="I1704" s="45">
        <v>3691.91</v>
      </c>
      <c r="J1704" s="19" t="s">
        <v>1560</v>
      </c>
      <c r="K1704" s="19" t="s">
        <v>15260</v>
      </c>
      <c r="L1704" s="19" t="s">
        <v>15261</v>
      </c>
      <c r="M1704" s="19" t="s">
        <v>15262</v>
      </c>
      <c r="N1704" s="19" t="s">
        <v>15256</v>
      </c>
      <c r="O1704" s="19" t="s">
        <v>367</v>
      </c>
      <c r="P1704" s="19" t="s">
        <v>368</v>
      </c>
      <c r="Q1704" s="46">
        <v>480</v>
      </c>
      <c r="R1704" s="19" t="s">
        <v>1544</v>
      </c>
      <c r="S1704" s="19" t="s">
        <v>15263</v>
      </c>
      <c r="T1704" s="19" t="s">
        <v>15264</v>
      </c>
      <c r="U1704" s="19" t="s">
        <v>15265</v>
      </c>
      <c r="V1704" s="19" t="s">
        <v>15266</v>
      </c>
      <c r="W1704" s="19" t="s">
        <v>415</v>
      </c>
      <c r="X1704" s="19" t="s">
        <v>15267</v>
      </c>
      <c r="Y1704" s="19" t="s">
        <v>2389</v>
      </c>
      <c r="Z1704" s="19" t="s">
        <v>2390</v>
      </c>
      <c r="AA1704" s="46">
        <v>101</v>
      </c>
      <c r="AB1704" s="19" t="s">
        <v>497</v>
      </c>
      <c r="AC1704" s="19" t="s">
        <v>143</v>
      </c>
      <c r="AD1704" s="19" t="s">
        <v>5468</v>
      </c>
      <c r="AE1704" s="19" t="s">
        <v>5469</v>
      </c>
      <c r="AF1704" s="19" t="s">
        <v>1719</v>
      </c>
      <c r="AG1704" s="19" t="s">
        <v>5470</v>
      </c>
      <c r="AH1704" s="19" t="s">
        <v>1594</v>
      </c>
      <c r="AI1704" s="19" t="s">
        <v>1595</v>
      </c>
      <c r="AJ1704" s="45">
        <v>0.05</v>
      </c>
      <c r="AK1704" s="45">
        <v>24</v>
      </c>
      <c r="AL1704" s="19" t="s">
        <v>1501</v>
      </c>
      <c r="AM1704" s="46">
        <v>37530</v>
      </c>
      <c r="AN1704" s="46">
        <v>24010</v>
      </c>
      <c r="AO1704" s="46">
        <v>13520</v>
      </c>
      <c r="AP1704" s="45">
        <v>244.8</v>
      </c>
      <c r="AQ1704" s="45"/>
      <c r="AR1704" s="45" t="str">
        <f>IFERROR(VLOOKUP(AB1704,'Pedidos marco'!$A$1:$D$10000,4,0)," ")</f>
        <v xml:space="preserve"> </v>
      </c>
      <c r="AS1704" s="45">
        <f t="shared" si="182"/>
        <v>11</v>
      </c>
      <c r="AT1704" s="45" t="str">
        <f t="shared" si="183"/>
        <v>11</v>
      </c>
      <c r="AU1704" s="47">
        <v>24</v>
      </c>
      <c r="AV1704" s="19" t="str">
        <f t="shared" si="184"/>
        <v>04 April</v>
      </c>
      <c r="AW1704" s="19">
        <f t="shared" si="185"/>
        <v>0.51</v>
      </c>
      <c r="AX1704" s="19">
        <f t="shared" si="186"/>
        <v>10.200000000000001</v>
      </c>
      <c r="AY1704" s="19" t="e">
        <f>VLOOKUP(AG1704,Cías!$A$1:$E$10000,5,0)</f>
        <v>#N/A</v>
      </c>
      <c r="AZ1704" s="19" t="str">
        <f t="shared" si="187"/>
        <v>1013719</v>
      </c>
      <c r="BA1704" s="19" t="str">
        <f t="shared" si="188"/>
        <v>GARCES OSWALDO GERMAN</v>
      </c>
      <c r="BB1704" s="19" t="e">
        <f>VLOOKUP(AG1704,Cías!$A$1:$E$10000,3,0)</f>
        <v>#N/A</v>
      </c>
      <c r="BC1704" s="19"/>
      <c r="BD1704" s="19"/>
      <c r="BE1704" s="19"/>
      <c r="BF1704" s="19"/>
      <c r="BG1704" s="19"/>
      <c r="BH1704" s="19"/>
      <c r="BI1704" s="19"/>
      <c r="BJ1704" s="19"/>
    </row>
    <row r="1705" spans="1:62" ht="15" x14ac:dyDescent="0.2">
      <c r="A1705" s="19" t="s">
        <v>15268</v>
      </c>
      <c r="B1705" s="19" t="s">
        <v>1479</v>
      </c>
      <c r="C1705" s="43">
        <v>44662</v>
      </c>
      <c r="D1705" s="44">
        <v>0.29097222222222002</v>
      </c>
      <c r="E1705" s="19" t="s">
        <v>15269</v>
      </c>
      <c r="F1705" s="19" t="s">
        <v>15270</v>
      </c>
      <c r="G1705" s="19" t="s">
        <v>15271</v>
      </c>
      <c r="H1705" s="45">
        <v>2390</v>
      </c>
      <c r="I1705" s="45">
        <v>2679.68</v>
      </c>
      <c r="J1705" s="19" t="s">
        <v>1560</v>
      </c>
      <c r="K1705" s="19" t="s">
        <v>15272</v>
      </c>
      <c r="L1705" s="19" t="s">
        <v>15273</v>
      </c>
      <c r="M1705" s="19" t="s">
        <v>15274</v>
      </c>
      <c r="N1705" s="19" t="s">
        <v>15268</v>
      </c>
      <c r="O1705" s="19" t="s">
        <v>367</v>
      </c>
      <c r="P1705" s="19" t="s">
        <v>368</v>
      </c>
      <c r="Q1705" s="46">
        <v>360</v>
      </c>
      <c r="R1705" s="19" t="s">
        <v>1544</v>
      </c>
      <c r="S1705" s="19" t="s">
        <v>1696</v>
      </c>
      <c r="T1705" s="19" t="s">
        <v>72</v>
      </c>
      <c r="U1705" s="19" t="s">
        <v>1697</v>
      </c>
      <c r="V1705" s="19" t="s">
        <v>1698</v>
      </c>
      <c r="W1705" s="19" t="s">
        <v>415</v>
      </c>
      <c r="X1705" s="19" t="s">
        <v>1699</v>
      </c>
      <c r="Y1705" s="19" t="s">
        <v>1700</v>
      </c>
      <c r="Z1705" s="19" t="s">
        <v>1701</v>
      </c>
      <c r="AA1705" s="46">
        <v>127</v>
      </c>
      <c r="AB1705" s="19" t="s">
        <v>461</v>
      </c>
      <c r="AC1705" s="19" t="s">
        <v>72</v>
      </c>
      <c r="AD1705" s="19" t="s">
        <v>1728</v>
      </c>
      <c r="AE1705" s="19" t="s">
        <v>1729</v>
      </c>
      <c r="AF1705" s="19" t="s">
        <v>1554</v>
      </c>
      <c r="AG1705" s="19" t="s">
        <v>1730</v>
      </c>
      <c r="AH1705" s="19" t="s">
        <v>1499</v>
      </c>
      <c r="AI1705" s="19" t="s">
        <v>1500</v>
      </c>
      <c r="AJ1705" s="45">
        <v>0</v>
      </c>
      <c r="AK1705" s="45">
        <v>0</v>
      </c>
      <c r="AL1705" s="19" t="s">
        <v>1501</v>
      </c>
      <c r="AM1705" s="46">
        <v>27340</v>
      </c>
      <c r="AN1705" s="46">
        <v>18040</v>
      </c>
      <c r="AO1705" s="46">
        <v>9300</v>
      </c>
      <c r="AP1705" s="45">
        <v>183.6</v>
      </c>
      <c r="AQ1705" s="45"/>
      <c r="AR1705" s="45" t="str">
        <f>IFERROR(VLOOKUP(AB1705,'Pedidos marco'!$A$1:$D$10000,4,0)," ")</f>
        <v xml:space="preserve"> </v>
      </c>
      <c r="AS1705" s="45">
        <f t="shared" si="182"/>
        <v>11</v>
      </c>
      <c r="AT1705" s="45" t="str">
        <f t="shared" si="183"/>
        <v>11</v>
      </c>
      <c r="AU1705" s="47">
        <v>18</v>
      </c>
      <c r="AV1705" s="19" t="str">
        <f t="shared" si="184"/>
        <v>04 April</v>
      </c>
      <c r="AW1705" s="19">
        <f t="shared" si="185"/>
        <v>0.51</v>
      </c>
      <c r="AX1705" s="19">
        <f t="shared" si="186"/>
        <v>10.199999999999999</v>
      </c>
      <c r="AY1705" s="19" t="e">
        <f>VLOOKUP(AG1705,Cías!$A$1:$E$10000,5,0)</f>
        <v>#N/A</v>
      </c>
      <c r="AZ1705" s="19" t="str">
        <f t="shared" si="187"/>
        <v>1013388</v>
      </c>
      <c r="BA1705" s="19" t="str">
        <f t="shared" si="188"/>
        <v>CAMPAÑA MALDONADO BLANCA CECILIA</v>
      </c>
      <c r="BB1705" s="19" t="e">
        <f>VLOOKUP(AG1705,Cías!$A$1:$E$10000,3,0)</f>
        <v>#N/A</v>
      </c>
      <c r="BC1705" s="19"/>
      <c r="BD1705" s="19"/>
      <c r="BE1705" s="19"/>
      <c r="BF1705" s="19"/>
      <c r="BG1705" s="19"/>
      <c r="BH1705" s="19"/>
      <c r="BI1705" s="19"/>
      <c r="BJ1705" s="19"/>
    </row>
    <row r="1706" spans="1:62" ht="15" x14ac:dyDescent="0.2">
      <c r="A1706" s="19" t="s">
        <v>15275</v>
      </c>
      <c r="B1706" s="19" t="s">
        <v>1479</v>
      </c>
      <c r="C1706" s="43">
        <v>44662</v>
      </c>
      <c r="D1706" s="44">
        <v>0.29097222222222002</v>
      </c>
      <c r="E1706" s="19" t="s">
        <v>15276</v>
      </c>
      <c r="F1706" s="19" t="s">
        <v>15277</v>
      </c>
      <c r="G1706" s="19" t="s">
        <v>15278</v>
      </c>
      <c r="H1706" s="45">
        <v>2319.08</v>
      </c>
      <c r="I1706" s="45">
        <v>2600.17</v>
      </c>
      <c r="J1706" s="19" t="s">
        <v>1560</v>
      </c>
      <c r="K1706" s="19" t="s">
        <v>15279</v>
      </c>
      <c r="L1706" s="19" t="s">
        <v>15280</v>
      </c>
      <c r="M1706" s="19" t="s">
        <v>15281</v>
      </c>
      <c r="N1706" s="19" t="s">
        <v>15275</v>
      </c>
      <c r="O1706" s="19" t="s">
        <v>371</v>
      </c>
      <c r="P1706" s="19" t="s">
        <v>372</v>
      </c>
      <c r="Q1706" s="46">
        <v>360</v>
      </c>
      <c r="R1706" s="19" t="s">
        <v>1544</v>
      </c>
      <c r="S1706" s="19" t="s">
        <v>1696</v>
      </c>
      <c r="T1706" s="19" t="s">
        <v>72</v>
      </c>
      <c r="U1706" s="19" t="s">
        <v>4849</v>
      </c>
      <c r="V1706" s="19" t="s">
        <v>4850</v>
      </c>
      <c r="W1706" s="19" t="s">
        <v>1548</v>
      </c>
      <c r="X1706" s="19" t="s">
        <v>4851</v>
      </c>
      <c r="Y1706" s="19" t="s">
        <v>1550</v>
      </c>
      <c r="Z1706" s="19" t="s">
        <v>1551</v>
      </c>
      <c r="AA1706" s="46">
        <v>178</v>
      </c>
      <c r="AB1706" s="19" t="s">
        <v>461</v>
      </c>
      <c r="AC1706" s="19" t="s">
        <v>72</v>
      </c>
      <c r="AD1706" s="19" t="s">
        <v>1702</v>
      </c>
      <c r="AE1706" s="19" t="s">
        <v>1703</v>
      </c>
      <c r="AF1706" s="19" t="s">
        <v>1554</v>
      </c>
      <c r="AG1706" s="19" t="s">
        <v>1704</v>
      </c>
      <c r="AH1706" s="19" t="s">
        <v>1499</v>
      </c>
      <c r="AI1706" s="19" t="s">
        <v>1500</v>
      </c>
      <c r="AJ1706" s="45">
        <v>0</v>
      </c>
      <c r="AK1706" s="45">
        <v>0</v>
      </c>
      <c r="AL1706" s="19" t="s">
        <v>1501</v>
      </c>
      <c r="AM1706" s="46">
        <v>27120</v>
      </c>
      <c r="AN1706" s="46">
        <v>18070</v>
      </c>
      <c r="AO1706" s="46">
        <v>9050</v>
      </c>
      <c r="AP1706" s="45">
        <v>248.4</v>
      </c>
      <c r="AQ1706" s="45"/>
      <c r="AR1706" s="45" t="str">
        <f>IFERROR(VLOOKUP(AB1706,'Pedidos marco'!$A$1:$D$10000,4,0)," ")</f>
        <v xml:space="preserve"> </v>
      </c>
      <c r="AS1706" s="45">
        <f t="shared" si="182"/>
        <v>11</v>
      </c>
      <c r="AT1706" s="45" t="str">
        <f t="shared" si="183"/>
        <v>11</v>
      </c>
      <c r="AU1706" s="47">
        <v>18</v>
      </c>
      <c r="AV1706" s="19" t="str">
        <f t="shared" si="184"/>
        <v>04 April</v>
      </c>
      <c r="AW1706" s="19">
        <f t="shared" si="185"/>
        <v>0.69000000000000006</v>
      </c>
      <c r="AX1706" s="19">
        <f t="shared" si="186"/>
        <v>13.8</v>
      </c>
      <c r="AY1706" s="19" t="e">
        <f>VLOOKUP(AG1706,Cías!$A$1:$E$10000,5,0)</f>
        <v>#N/A</v>
      </c>
      <c r="AZ1706" s="19" t="str">
        <f t="shared" si="187"/>
        <v>1013388</v>
      </c>
      <c r="BA1706" s="19" t="str">
        <f t="shared" si="188"/>
        <v>CAMPAÑA MALDONADO BLANCA CECILIA</v>
      </c>
      <c r="BB1706" s="19" t="e">
        <f>VLOOKUP(AG1706,Cías!$A$1:$E$10000,3,0)</f>
        <v>#N/A</v>
      </c>
      <c r="BC1706" s="19"/>
      <c r="BD1706" s="19"/>
      <c r="BE1706" s="19"/>
      <c r="BF1706" s="19"/>
      <c r="BG1706" s="19"/>
      <c r="BH1706" s="19"/>
      <c r="BI1706" s="19"/>
      <c r="BJ1706" s="19"/>
    </row>
    <row r="1707" spans="1:62" ht="15" x14ac:dyDescent="0.2">
      <c r="A1707" s="19" t="s">
        <v>15282</v>
      </c>
      <c r="B1707" s="19" t="s">
        <v>1479</v>
      </c>
      <c r="C1707" s="43">
        <v>44662</v>
      </c>
      <c r="D1707" s="44">
        <v>0.29930555555555999</v>
      </c>
      <c r="E1707" s="19" t="s">
        <v>15283</v>
      </c>
      <c r="F1707" s="19" t="s">
        <v>15284</v>
      </c>
      <c r="G1707" s="19" t="s">
        <v>15285</v>
      </c>
      <c r="H1707" s="45">
        <v>3076.8</v>
      </c>
      <c r="I1707" s="45">
        <v>3449.73</v>
      </c>
      <c r="J1707" s="19" t="s">
        <v>1560</v>
      </c>
      <c r="K1707" s="19" t="s">
        <v>15286</v>
      </c>
      <c r="L1707" s="19" t="s">
        <v>15287</v>
      </c>
      <c r="M1707" s="19" t="s">
        <v>15288</v>
      </c>
      <c r="N1707" s="19" t="s">
        <v>15282</v>
      </c>
      <c r="O1707" s="19" t="s">
        <v>1641</v>
      </c>
      <c r="P1707" s="19" t="s">
        <v>1642</v>
      </c>
      <c r="Q1707" s="46">
        <v>480</v>
      </c>
      <c r="R1707" s="19" t="s">
        <v>1544</v>
      </c>
      <c r="S1707" s="19" t="s">
        <v>2072</v>
      </c>
      <c r="T1707" s="19" t="s">
        <v>2073</v>
      </c>
      <c r="U1707" s="19" t="s">
        <v>2074</v>
      </c>
      <c r="V1707" s="19" t="s">
        <v>2075</v>
      </c>
      <c r="W1707" s="19" t="s">
        <v>2076</v>
      </c>
      <c r="X1707" s="19" t="s">
        <v>2077</v>
      </c>
      <c r="Y1707" s="19" t="s">
        <v>2078</v>
      </c>
      <c r="Z1707" s="19" t="s">
        <v>2079</v>
      </c>
      <c r="AA1707" s="46">
        <v>345</v>
      </c>
      <c r="AB1707" s="19" t="s">
        <v>521</v>
      </c>
      <c r="AC1707" s="19" t="s">
        <v>194</v>
      </c>
      <c r="AD1707" s="19" t="s">
        <v>3698</v>
      </c>
      <c r="AE1707" s="19" t="s">
        <v>3699</v>
      </c>
      <c r="AF1707" s="19" t="s">
        <v>1719</v>
      </c>
      <c r="AG1707" s="19" t="s">
        <v>3700</v>
      </c>
      <c r="AH1707" s="19" t="s">
        <v>1499</v>
      </c>
      <c r="AI1707" s="19" t="s">
        <v>1500</v>
      </c>
      <c r="AJ1707" s="45">
        <v>0</v>
      </c>
      <c r="AK1707" s="45">
        <v>0</v>
      </c>
      <c r="AL1707" s="19" t="s">
        <v>1501</v>
      </c>
      <c r="AM1707" s="46">
        <v>38540</v>
      </c>
      <c r="AN1707" s="46">
        <v>24030</v>
      </c>
      <c r="AO1707" s="46">
        <v>14510</v>
      </c>
      <c r="AP1707" s="45">
        <v>494.4</v>
      </c>
      <c r="AQ1707" s="45"/>
      <c r="AR1707" s="45" t="str">
        <f>IFERROR(VLOOKUP(AB1707,'Pedidos marco'!$A$1:$D$10000,4,0)," ")</f>
        <v xml:space="preserve"> </v>
      </c>
      <c r="AS1707" s="45">
        <f t="shared" si="182"/>
        <v>11</v>
      </c>
      <c r="AT1707" s="45" t="str">
        <f t="shared" si="183"/>
        <v>11</v>
      </c>
      <c r="AU1707" s="47">
        <v>24</v>
      </c>
      <c r="AV1707" s="19" t="str">
        <f t="shared" si="184"/>
        <v>04 April</v>
      </c>
      <c r="AW1707" s="19">
        <f t="shared" si="185"/>
        <v>1.03</v>
      </c>
      <c r="AX1707" s="19">
        <f t="shared" si="186"/>
        <v>20.599999999999998</v>
      </c>
      <c r="AY1707" s="19" t="e">
        <f>VLOOKUP(AG1707,Cías!$A$1:$E$10000,5,0)</f>
        <v>#N/A</v>
      </c>
      <c r="AZ1707" s="19" t="str">
        <f t="shared" si="187"/>
        <v>1013809</v>
      </c>
      <c r="BA1707" s="19" t="str">
        <f t="shared" si="188"/>
        <v>MEDIAVILLA PERUGACHI JULIO MAURICIO</v>
      </c>
      <c r="BB1707" s="19" t="e">
        <f>VLOOKUP(AG1707,Cías!$A$1:$E$10000,3,0)</f>
        <v>#N/A</v>
      </c>
      <c r="BC1707" s="19"/>
      <c r="BD1707" s="19"/>
      <c r="BE1707" s="19"/>
      <c r="BF1707" s="19"/>
      <c r="BG1707" s="19"/>
      <c r="BH1707" s="19"/>
      <c r="BI1707" s="19"/>
      <c r="BJ1707" s="19"/>
    </row>
    <row r="1708" spans="1:62" ht="15" x14ac:dyDescent="0.2">
      <c r="A1708" s="19" t="s">
        <v>15289</v>
      </c>
      <c r="B1708" s="19" t="s">
        <v>1479</v>
      </c>
      <c r="C1708" s="43">
        <v>44662</v>
      </c>
      <c r="D1708" s="44">
        <v>0.30486111111110997</v>
      </c>
      <c r="E1708" s="19" t="s">
        <v>15290</v>
      </c>
      <c r="F1708" s="19" t="s">
        <v>1481</v>
      </c>
      <c r="G1708" s="19" t="s">
        <v>1481</v>
      </c>
      <c r="H1708" s="45">
        <v>0</v>
      </c>
      <c r="I1708" s="45">
        <v>0</v>
      </c>
      <c r="J1708" s="19" t="s">
        <v>1482</v>
      </c>
      <c r="K1708" s="19" t="s">
        <v>15291</v>
      </c>
      <c r="L1708" s="19" t="s">
        <v>15292</v>
      </c>
      <c r="M1708" s="19" t="s">
        <v>15293</v>
      </c>
      <c r="N1708" s="19" t="s">
        <v>15289</v>
      </c>
      <c r="O1708" s="19" t="s">
        <v>1486</v>
      </c>
      <c r="P1708" s="19" t="s">
        <v>1487</v>
      </c>
      <c r="Q1708" s="46">
        <v>31.43</v>
      </c>
      <c r="R1708" s="19" t="s">
        <v>1488</v>
      </c>
      <c r="S1708" s="19" t="s">
        <v>1489</v>
      </c>
      <c r="T1708" s="19" t="s">
        <v>418</v>
      </c>
      <c r="U1708" s="19" t="s">
        <v>1508</v>
      </c>
      <c r="V1708" s="19" t="s">
        <v>1509</v>
      </c>
      <c r="W1708" s="19" t="s">
        <v>415</v>
      </c>
      <c r="X1708" s="19" t="s">
        <v>1510</v>
      </c>
      <c r="Y1708" s="19" t="s">
        <v>1511</v>
      </c>
      <c r="Z1708" s="19" t="s">
        <v>1512</v>
      </c>
      <c r="AA1708" s="46">
        <v>113</v>
      </c>
      <c r="AB1708" s="19" t="s">
        <v>1513</v>
      </c>
      <c r="AC1708" s="19" t="s">
        <v>418</v>
      </c>
      <c r="AD1708" s="19" t="s">
        <v>1530</v>
      </c>
      <c r="AE1708" s="19" t="s">
        <v>1531</v>
      </c>
      <c r="AF1708" s="19" t="s">
        <v>1497</v>
      </c>
      <c r="AG1708" s="19" t="s">
        <v>1532</v>
      </c>
      <c r="AH1708" s="19" t="s">
        <v>1499</v>
      </c>
      <c r="AI1708" s="19" t="s">
        <v>1500</v>
      </c>
      <c r="AJ1708" s="45">
        <v>0</v>
      </c>
      <c r="AK1708" s="45">
        <v>0</v>
      </c>
      <c r="AL1708" s="19" t="s">
        <v>1517</v>
      </c>
      <c r="AM1708" s="46">
        <v>49390</v>
      </c>
      <c r="AN1708" s="46">
        <v>31430</v>
      </c>
      <c r="AO1708" s="46">
        <v>17960</v>
      </c>
      <c r="AP1708" s="45">
        <v>0</v>
      </c>
      <c r="AQ1708" s="45"/>
      <c r="AR1708" s="45" t="str">
        <f>IFERROR(VLOOKUP(AB1708,'Pedidos marco'!$A$1:$D$10000,4,0)," ")</f>
        <v xml:space="preserve"> </v>
      </c>
      <c r="AS1708" s="45">
        <f t="shared" si="182"/>
        <v>11</v>
      </c>
      <c r="AT1708" s="45" t="str">
        <f t="shared" si="183"/>
        <v>11</v>
      </c>
      <c r="AU1708" s="47">
        <v>31.43</v>
      </c>
      <c r="AV1708" s="19" t="str">
        <f t="shared" si="184"/>
        <v>04 April</v>
      </c>
      <c r="AW1708" s="19">
        <f t="shared" si="185"/>
        <v>0</v>
      </c>
      <c r="AX1708" s="19">
        <f t="shared" si="186"/>
        <v>0</v>
      </c>
      <c r="AY1708" s="19" t="e">
        <f>VLOOKUP(AG1708,Cías!$A$1:$E$10000,5,0)</f>
        <v>#N/A</v>
      </c>
      <c r="AZ1708" s="19" t="str">
        <f t="shared" si="187"/>
        <v>1014412</v>
      </c>
      <c r="BA1708" s="19" t="str">
        <f t="shared" si="188"/>
        <v>UNION DE CONCRETERAS UNICON UCUE</v>
      </c>
      <c r="BB1708" s="19" t="e">
        <f>VLOOKUP(AG1708,Cías!$A$1:$E$10000,3,0)</f>
        <v>#N/A</v>
      </c>
      <c r="BC1708" s="19"/>
      <c r="BD1708" s="19"/>
      <c r="BE1708" s="19"/>
      <c r="BF1708" s="19"/>
      <c r="BG1708" s="19"/>
      <c r="BH1708" s="19"/>
      <c r="BI1708" s="19"/>
      <c r="BJ1708" s="19"/>
    </row>
    <row r="1709" spans="1:62" ht="15" x14ac:dyDescent="0.2">
      <c r="A1709" s="19" t="s">
        <v>15294</v>
      </c>
      <c r="B1709" s="19" t="s">
        <v>1479</v>
      </c>
      <c r="C1709" s="43">
        <v>44662</v>
      </c>
      <c r="D1709" s="44">
        <v>0.3125</v>
      </c>
      <c r="E1709" s="19" t="s">
        <v>15295</v>
      </c>
      <c r="F1709" s="19" t="s">
        <v>15296</v>
      </c>
      <c r="G1709" s="19" t="s">
        <v>15297</v>
      </c>
      <c r="H1709" s="45">
        <v>2336.81</v>
      </c>
      <c r="I1709" s="45">
        <v>2620.0500000000002</v>
      </c>
      <c r="J1709" s="19" t="s">
        <v>1560</v>
      </c>
      <c r="K1709" s="19" t="s">
        <v>15298</v>
      </c>
      <c r="L1709" s="19" t="s">
        <v>15299</v>
      </c>
      <c r="M1709" s="19" t="s">
        <v>15300</v>
      </c>
      <c r="N1709" s="19" t="s">
        <v>15294</v>
      </c>
      <c r="O1709" s="19" t="s">
        <v>367</v>
      </c>
      <c r="P1709" s="19" t="s">
        <v>368</v>
      </c>
      <c r="Q1709" s="46">
        <v>360</v>
      </c>
      <c r="R1709" s="19" t="s">
        <v>1544</v>
      </c>
      <c r="S1709" s="19" t="s">
        <v>1913</v>
      </c>
      <c r="T1709" s="19" t="s">
        <v>1914</v>
      </c>
      <c r="U1709" s="19" t="s">
        <v>15301</v>
      </c>
      <c r="V1709" s="19" t="s">
        <v>15302</v>
      </c>
      <c r="W1709" s="19" t="s">
        <v>8241</v>
      </c>
      <c r="X1709" s="19" t="s">
        <v>15303</v>
      </c>
      <c r="Y1709" s="19" t="s">
        <v>3609</v>
      </c>
      <c r="Z1709" s="19" t="s">
        <v>3610</v>
      </c>
      <c r="AA1709" s="46">
        <v>481</v>
      </c>
      <c r="AB1709" s="19" t="s">
        <v>577</v>
      </c>
      <c r="AC1709" s="19" t="s">
        <v>311</v>
      </c>
      <c r="AD1709" s="19" t="s">
        <v>4863</v>
      </c>
      <c r="AE1709" s="19" t="s">
        <v>4864</v>
      </c>
      <c r="AF1709" s="19" t="s">
        <v>1554</v>
      </c>
      <c r="AG1709" s="19" t="s">
        <v>4865</v>
      </c>
      <c r="AH1709" s="19" t="s">
        <v>1499</v>
      </c>
      <c r="AI1709" s="19" t="s">
        <v>1500</v>
      </c>
      <c r="AJ1709" s="45">
        <v>0</v>
      </c>
      <c r="AK1709" s="45">
        <v>0</v>
      </c>
      <c r="AL1709" s="19" t="s">
        <v>1501</v>
      </c>
      <c r="AM1709" s="46">
        <v>27190</v>
      </c>
      <c r="AN1709" s="46">
        <v>18000</v>
      </c>
      <c r="AO1709" s="46">
        <v>9190</v>
      </c>
      <c r="AP1709" s="45">
        <v>439.2</v>
      </c>
      <c r="AQ1709" s="45"/>
      <c r="AR1709" s="45" t="str">
        <f>IFERROR(VLOOKUP(AB1709,'Pedidos marco'!$A$1:$D$10000,4,0)," ")</f>
        <v xml:space="preserve"> </v>
      </c>
      <c r="AS1709" s="45">
        <f t="shared" si="182"/>
        <v>11</v>
      </c>
      <c r="AT1709" s="45" t="str">
        <f t="shared" si="183"/>
        <v>11</v>
      </c>
      <c r="AU1709" s="47">
        <v>18</v>
      </c>
      <c r="AV1709" s="19" t="str">
        <f t="shared" si="184"/>
        <v>04 April</v>
      </c>
      <c r="AW1709" s="19">
        <f t="shared" si="185"/>
        <v>1.22</v>
      </c>
      <c r="AX1709" s="19">
        <f t="shared" si="186"/>
        <v>24.4</v>
      </c>
      <c r="AY1709" s="19" t="e">
        <f>VLOOKUP(AG1709,Cías!$A$1:$E$10000,5,0)</f>
        <v>#N/A</v>
      </c>
      <c r="AZ1709" s="19" t="str">
        <f t="shared" si="187"/>
        <v>1014266</v>
      </c>
      <c r="BA1709" s="19" t="str">
        <f t="shared" si="188"/>
        <v>TRANSBOSNA CIA. LTDA.</v>
      </c>
      <c r="BB1709" s="19" t="e">
        <f>VLOOKUP(AG1709,Cías!$A$1:$E$10000,3,0)</f>
        <v>#N/A</v>
      </c>
      <c r="BC1709" s="19"/>
      <c r="BD1709" s="19"/>
      <c r="BE1709" s="19"/>
      <c r="BF1709" s="19"/>
      <c r="BG1709" s="19"/>
      <c r="BH1709" s="19"/>
      <c r="BI1709" s="19"/>
      <c r="BJ1709" s="19"/>
    </row>
    <row r="1710" spans="1:62" ht="15" x14ac:dyDescent="0.2">
      <c r="A1710" s="19" t="s">
        <v>15304</v>
      </c>
      <c r="B1710" s="19" t="s">
        <v>1479</v>
      </c>
      <c r="C1710" s="43">
        <v>44662</v>
      </c>
      <c r="D1710" s="44">
        <v>0.31944444444443998</v>
      </c>
      <c r="E1710" s="19" t="s">
        <v>15305</v>
      </c>
      <c r="F1710" s="19" t="s">
        <v>15306</v>
      </c>
      <c r="G1710" s="19" t="s">
        <v>15307</v>
      </c>
      <c r="H1710" s="45">
        <v>1139.2</v>
      </c>
      <c r="I1710" s="45">
        <v>1277.27</v>
      </c>
      <c r="J1710" s="19" t="s">
        <v>1560</v>
      </c>
      <c r="K1710" s="19" t="s">
        <v>15308</v>
      </c>
      <c r="L1710" s="19" t="s">
        <v>15309</v>
      </c>
      <c r="M1710" s="19" t="s">
        <v>15310</v>
      </c>
      <c r="N1710" s="19" t="s">
        <v>15304</v>
      </c>
      <c r="O1710" s="19" t="s">
        <v>371</v>
      </c>
      <c r="P1710" s="19" t="s">
        <v>372</v>
      </c>
      <c r="Q1710" s="46">
        <v>160</v>
      </c>
      <c r="R1710" s="19" t="s">
        <v>1544</v>
      </c>
      <c r="S1710" s="19" t="s">
        <v>15311</v>
      </c>
      <c r="T1710" s="19" t="s">
        <v>15312</v>
      </c>
      <c r="U1710" s="19" t="s">
        <v>15313</v>
      </c>
      <c r="V1710" s="19" t="s">
        <v>15314</v>
      </c>
      <c r="W1710" s="19" t="s">
        <v>2800</v>
      </c>
      <c r="X1710" s="19" t="s">
        <v>15315</v>
      </c>
      <c r="Y1710" s="19" t="s">
        <v>2802</v>
      </c>
      <c r="Z1710" s="19" t="s">
        <v>2803</v>
      </c>
      <c r="AA1710" s="46">
        <v>20</v>
      </c>
      <c r="AB1710" s="19" t="s">
        <v>584</v>
      </c>
      <c r="AC1710" s="19" t="s">
        <v>325</v>
      </c>
      <c r="AD1710" s="19" t="s">
        <v>4281</v>
      </c>
      <c r="AE1710" s="19" t="s">
        <v>4282</v>
      </c>
      <c r="AF1710" s="19" t="s">
        <v>1554</v>
      </c>
      <c r="AG1710" s="19" t="s">
        <v>4283</v>
      </c>
      <c r="AH1710" s="19" t="s">
        <v>1499</v>
      </c>
      <c r="AI1710" s="19" t="s">
        <v>1500</v>
      </c>
      <c r="AJ1710" s="45">
        <v>0</v>
      </c>
      <c r="AK1710" s="45">
        <v>0</v>
      </c>
      <c r="AL1710" s="19" t="s">
        <v>1501</v>
      </c>
      <c r="AM1710" s="46">
        <v>12562.222</v>
      </c>
      <c r="AN1710" s="46">
        <v>8022.2219999999998</v>
      </c>
      <c r="AO1710" s="46">
        <v>4540</v>
      </c>
      <c r="AP1710" s="45">
        <v>25.6</v>
      </c>
      <c r="AQ1710" s="45"/>
      <c r="AR1710" s="45" t="str">
        <f>IFERROR(VLOOKUP(AB1710,'Pedidos marco'!$A$1:$D$10000,4,0)," ")</f>
        <v xml:space="preserve"> </v>
      </c>
      <c r="AS1710" s="45">
        <f t="shared" si="182"/>
        <v>11</v>
      </c>
      <c r="AT1710" s="45" t="str">
        <f t="shared" si="183"/>
        <v>11</v>
      </c>
      <c r="AU1710" s="47">
        <v>8</v>
      </c>
      <c r="AV1710" s="19" t="str">
        <f t="shared" si="184"/>
        <v>04 April</v>
      </c>
      <c r="AW1710" s="19">
        <f t="shared" si="185"/>
        <v>0.16</v>
      </c>
      <c r="AX1710" s="19">
        <f t="shared" si="186"/>
        <v>3.2</v>
      </c>
      <c r="AY1710" s="19" t="e">
        <f>VLOOKUP(AG1710,Cías!$A$1:$E$10000,5,0)</f>
        <v>#N/A</v>
      </c>
      <c r="AZ1710" s="19" t="str">
        <f t="shared" si="187"/>
        <v>1013649</v>
      </c>
      <c r="BA1710" s="19" t="str">
        <f t="shared" si="188"/>
        <v>VEGA PEREZ JOSE</v>
      </c>
      <c r="BB1710" s="19" t="e">
        <f>VLOOKUP(AG1710,Cías!$A$1:$E$10000,3,0)</f>
        <v>#N/A</v>
      </c>
      <c r="BC1710" s="19"/>
      <c r="BD1710" s="19"/>
      <c r="BE1710" s="19"/>
      <c r="BF1710" s="19"/>
      <c r="BG1710" s="19"/>
      <c r="BH1710" s="19"/>
      <c r="BI1710" s="19"/>
      <c r="BJ1710" s="19"/>
    </row>
    <row r="1711" spans="1:62" ht="15" x14ac:dyDescent="0.2">
      <c r="A1711" s="19" t="s">
        <v>15304</v>
      </c>
      <c r="B1711" s="19" t="s">
        <v>1479</v>
      </c>
      <c r="C1711" s="43">
        <v>44662</v>
      </c>
      <c r="D1711" s="44">
        <v>0.31944444444443998</v>
      </c>
      <c r="E1711" s="19" t="s">
        <v>15316</v>
      </c>
      <c r="F1711" s="19" t="s">
        <v>15317</v>
      </c>
      <c r="G1711" s="19" t="s">
        <v>15318</v>
      </c>
      <c r="H1711" s="45">
        <v>1408</v>
      </c>
      <c r="I1711" s="45">
        <v>1578.66</v>
      </c>
      <c r="J1711" s="19" t="s">
        <v>1560</v>
      </c>
      <c r="K1711" s="19" t="s">
        <v>15319</v>
      </c>
      <c r="L1711" s="19" t="s">
        <v>15320</v>
      </c>
      <c r="M1711" s="19" t="s">
        <v>15321</v>
      </c>
      <c r="N1711" s="19" t="s">
        <v>15304</v>
      </c>
      <c r="O1711" s="19" t="s">
        <v>367</v>
      </c>
      <c r="P1711" s="19" t="s">
        <v>368</v>
      </c>
      <c r="Q1711" s="46">
        <v>200</v>
      </c>
      <c r="R1711" s="19" t="s">
        <v>1544</v>
      </c>
      <c r="S1711" s="19" t="s">
        <v>15311</v>
      </c>
      <c r="T1711" s="19" t="s">
        <v>15312</v>
      </c>
      <c r="U1711" s="19" t="s">
        <v>15313</v>
      </c>
      <c r="V1711" s="19" t="s">
        <v>15314</v>
      </c>
      <c r="W1711" s="19" t="s">
        <v>2800</v>
      </c>
      <c r="X1711" s="19" t="s">
        <v>15315</v>
      </c>
      <c r="Y1711" s="19" t="s">
        <v>2802</v>
      </c>
      <c r="Z1711" s="19" t="s">
        <v>2803</v>
      </c>
      <c r="AA1711" s="46">
        <v>20</v>
      </c>
      <c r="AB1711" s="19" t="s">
        <v>584</v>
      </c>
      <c r="AC1711" s="19" t="s">
        <v>325</v>
      </c>
      <c r="AD1711" s="19" t="s">
        <v>4281</v>
      </c>
      <c r="AE1711" s="19" t="s">
        <v>4282</v>
      </c>
      <c r="AF1711" s="19" t="s">
        <v>1554</v>
      </c>
      <c r="AG1711" s="19" t="s">
        <v>4283</v>
      </c>
      <c r="AH1711" s="19" t="s">
        <v>1499</v>
      </c>
      <c r="AI1711" s="19" t="s">
        <v>1500</v>
      </c>
      <c r="AJ1711" s="45">
        <v>0</v>
      </c>
      <c r="AK1711" s="45">
        <v>0</v>
      </c>
      <c r="AL1711" s="19" t="s">
        <v>1501</v>
      </c>
      <c r="AM1711" s="46">
        <v>14567.778</v>
      </c>
      <c r="AN1711" s="46">
        <v>10027.778</v>
      </c>
      <c r="AO1711" s="46">
        <v>4540</v>
      </c>
      <c r="AP1711" s="45">
        <v>32</v>
      </c>
      <c r="AQ1711" s="45"/>
      <c r="AR1711" s="45" t="str">
        <f>IFERROR(VLOOKUP(AB1711,'Pedidos marco'!$A$1:$D$10000,4,0)," ")</f>
        <v xml:space="preserve"> </v>
      </c>
      <c r="AS1711" s="45">
        <f t="shared" si="182"/>
        <v>11</v>
      </c>
      <c r="AT1711" s="45" t="str">
        <f t="shared" si="183"/>
        <v>11</v>
      </c>
      <c r="AU1711" s="47">
        <v>10</v>
      </c>
      <c r="AV1711" s="19" t="str">
        <f t="shared" si="184"/>
        <v>04 April</v>
      </c>
      <c r="AW1711" s="19">
        <f t="shared" si="185"/>
        <v>0.16</v>
      </c>
      <c r="AX1711" s="19">
        <f t="shared" si="186"/>
        <v>3.2</v>
      </c>
      <c r="AY1711" s="19" t="e">
        <f>VLOOKUP(AG1711,Cías!$A$1:$E$10000,5,0)</f>
        <v>#N/A</v>
      </c>
      <c r="AZ1711" s="19" t="str">
        <f t="shared" si="187"/>
        <v>1013649</v>
      </c>
      <c r="BA1711" s="19" t="str">
        <f t="shared" si="188"/>
        <v>VEGA PEREZ JOSE</v>
      </c>
      <c r="BB1711" s="19" t="e">
        <f>VLOOKUP(AG1711,Cías!$A$1:$E$10000,3,0)</f>
        <v>#N/A</v>
      </c>
      <c r="BC1711" s="19"/>
      <c r="BD1711" s="19"/>
      <c r="BE1711" s="19"/>
      <c r="BF1711" s="19"/>
      <c r="BG1711" s="19"/>
      <c r="BH1711" s="19"/>
      <c r="BI1711" s="19"/>
      <c r="BJ1711" s="19"/>
    </row>
    <row r="1712" spans="1:62" ht="15" x14ac:dyDescent="0.2">
      <c r="A1712" s="19" t="s">
        <v>15322</v>
      </c>
      <c r="B1712" s="19" t="s">
        <v>1479</v>
      </c>
      <c r="C1712" s="43">
        <v>44662</v>
      </c>
      <c r="D1712" s="44">
        <v>0.33055555555555999</v>
      </c>
      <c r="E1712" s="19" t="s">
        <v>15323</v>
      </c>
      <c r="F1712" s="19" t="s">
        <v>15324</v>
      </c>
      <c r="G1712" s="19" t="s">
        <v>15325</v>
      </c>
      <c r="H1712" s="45">
        <v>3264</v>
      </c>
      <c r="I1712" s="45">
        <v>3659.62</v>
      </c>
      <c r="J1712" s="19" t="s">
        <v>1560</v>
      </c>
      <c r="K1712" s="19" t="s">
        <v>15326</v>
      </c>
      <c r="L1712" s="19" t="s">
        <v>15327</v>
      </c>
      <c r="M1712" s="19" t="s">
        <v>15328</v>
      </c>
      <c r="N1712" s="19" t="s">
        <v>15322</v>
      </c>
      <c r="O1712" s="19" t="s">
        <v>371</v>
      </c>
      <c r="P1712" s="19" t="s">
        <v>372</v>
      </c>
      <c r="Q1712" s="46">
        <v>480</v>
      </c>
      <c r="R1712" s="19" t="s">
        <v>1544</v>
      </c>
      <c r="S1712" s="19" t="s">
        <v>1861</v>
      </c>
      <c r="T1712" s="19" t="s">
        <v>1862</v>
      </c>
      <c r="U1712" s="19" t="s">
        <v>15329</v>
      </c>
      <c r="V1712" s="19" t="s">
        <v>15330</v>
      </c>
      <c r="W1712" s="19" t="s">
        <v>1865</v>
      </c>
      <c r="X1712" s="19" t="s">
        <v>15331</v>
      </c>
      <c r="Y1712" s="19" t="s">
        <v>15332</v>
      </c>
      <c r="Z1712" s="19" t="s">
        <v>15333</v>
      </c>
      <c r="AA1712" s="46">
        <v>68.5</v>
      </c>
      <c r="AB1712" s="19" t="s">
        <v>437</v>
      </c>
      <c r="AC1712" s="19" t="s">
        <v>21</v>
      </c>
      <c r="AD1712" s="19" t="s">
        <v>1869</v>
      </c>
      <c r="AE1712" s="19" t="s">
        <v>1870</v>
      </c>
      <c r="AF1712" s="19" t="s">
        <v>1719</v>
      </c>
      <c r="AG1712" s="19" t="s">
        <v>1871</v>
      </c>
      <c r="AH1712" s="19" t="s">
        <v>1499</v>
      </c>
      <c r="AI1712" s="19" t="s">
        <v>1500</v>
      </c>
      <c r="AJ1712" s="45">
        <v>0</v>
      </c>
      <c r="AK1712" s="45">
        <v>0</v>
      </c>
      <c r="AL1712" s="19" t="s">
        <v>1501</v>
      </c>
      <c r="AM1712" s="46">
        <v>36760</v>
      </c>
      <c r="AN1712" s="46">
        <v>24090</v>
      </c>
      <c r="AO1712" s="46">
        <v>12670</v>
      </c>
      <c r="AP1712" s="45">
        <v>148.80000000000001</v>
      </c>
      <c r="AQ1712" s="45"/>
      <c r="AR1712" s="45" t="str">
        <f>IFERROR(VLOOKUP(AB1712,'Pedidos marco'!$A$1:$D$10000,4,0)," ")</f>
        <v xml:space="preserve"> </v>
      </c>
      <c r="AS1712" s="45">
        <f t="shared" si="182"/>
        <v>11</v>
      </c>
      <c r="AT1712" s="45" t="str">
        <f t="shared" si="183"/>
        <v>11</v>
      </c>
      <c r="AU1712" s="47">
        <v>24</v>
      </c>
      <c r="AV1712" s="19" t="str">
        <f t="shared" si="184"/>
        <v>04 April</v>
      </c>
      <c r="AW1712" s="19">
        <f t="shared" si="185"/>
        <v>0.31</v>
      </c>
      <c r="AX1712" s="19">
        <f t="shared" si="186"/>
        <v>6.2</v>
      </c>
      <c r="AY1712" s="19" t="e">
        <f>VLOOKUP(AG1712,Cías!$A$1:$E$10000,5,0)</f>
        <v>#N/A</v>
      </c>
      <c r="AZ1712" s="19" t="str">
        <f t="shared" si="187"/>
        <v>1012808</v>
      </c>
      <c r="BA1712" s="19" t="str">
        <f t="shared" si="188"/>
        <v>ALVAREZ GONZAGA LASTEÑA MARIANA</v>
      </c>
      <c r="BB1712" s="19" t="e">
        <f>VLOOKUP(AG1712,Cías!$A$1:$E$10000,3,0)</f>
        <v>#N/A</v>
      </c>
      <c r="BC1712" s="19"/>
      <c r="BD1712" s="19"/>
      <c r="BE1712" s="19"/>
      <c r="BF1712" s="19"/>
      <c r="BG1712" s="19"/>
      <c r="BH1712" s="19"/>
      <c r="BI1712" s="19"/>
      <c r="BJ1712" s="19"/>
    </row>
    <row r="1713" spans="1:62" ht="15" x14ac:dyDescent="0.2">
      <c r="A1713" s="19" t="s">
        <v>15334</v>
      </c>
      <c r="B1713" s="19" t="s">
        <v>1479</v>
      </c>
      <c r="C1713" s="43">
        <v>44662</v>
      </c>
      <c r="D1713" s="44">
        <v>0.33541666666667003</v>
      </c>
      <c r="E1713" s="19" t="s">
        <v>15335</v>
      </c>
      <c r="F1713" s="19" t="s">
        <v>15336</v>
      </c>
      <c r="G1713" s="19" t="s">
        <v>15337</v>
      </c>
      <c r="H1713" s="45">
        <v>813.6</v>
      </c>
      <c r="I1713" s="45">
        <v>912.21</v>
      </c>
      <c r="J1713" s="19" t="s">
        <v>1560</v>
      </c>
      <c r="K1713" s="19" t="s">
        <v>15338</v>
      </c>
      <c r="L1713" s="19" t="s">
        <v>15339</v>
      </c>
      <c r="M1713" s="19" t="s">
        <v>15340</v>
      </c>
      <c r="N1713" s="19" t="s">
        <v>15334</v>
      </c>
      <c r="O1713" s="19" t="s">
        <v>371</v>
      </c>
      <c r="P1713" s="19" t="s">
        <v>372</v>
      </c>
      <c r="Q1713" s="46">
        <v>120</v>
      </c>
      <c r="R1713" s="19" t="s">
        <v>1544</v>
      </c>
      <c r="S1713" s="19" t="s">
        <v>2839</v>
      </c>
      <c r="T1713" s="19" t="s">
        <v>2840</v>
      </c>
      <c r="U1713" s="19" t="s">
        <v>6267</v>
      </c>
      <c r="V1713" s="19" t="s">
        <v>6268</v>
      </c>
      <c r="W1713" s="19" t="s">
        <v>1798</v>
      </c>
      <c r="X1713" s="19" t="s">
        <v>6269</v>
      </c>
      <c r="Y1713" s="19" t="s">
        <v>1800</v>
      </c>
      <c r="Z1713" s="19" t="s">
        <v>1801</v>
      </c>
      <c r="AA1713" s="46">
        <v>159</v>
      </c>
      <c r="AB1713" s="19" t="s">
        <v>548</v>
      </c>
      <c r="AC1713" s="19" t="s">
        <v>248</v>
      </c>
      <c r="AD1713" s="19" t="s">
        <v>5973</v>
      </c>
      <c r="AE1713" s="19" t="s">
        <v>5974</v>
      </c>
      <c r="AF1713" s="19" t="s">
        <v>1592</v>
      </c>
      <c r="AG1713" s="19" t="s">
        <v>5975</v>
      </c>
      <c r="AH1713" s="19" t="s">
        <v>1499</v>
      </c>
      <c r="AI1713" s="19" t="s">
        <v>1500</v>
      </c>
      <c r="AJ1713" s="45">
        <v>0</v>
      </c>
      <c r="AK1713" s="45">
        <v>0</v>
      </c>
      <c r="AL1713" s="19" t="s">
        <v>1501</v>
      </c>
      <c r="AM1713" s="46">
        <v>14081.175999999999</v>
      </c>
      <c r="AN1713" s="46">
        <v>6021.1760000000004</v>
      </c>
      <c r="AO1713" s="46">
        <v>8060</v>
      </c>
      <c r="AP1713" s="45">
        <v>69.599999999999994</v>
      </c>
      <c r="AQ1713" s="45"/>
      <c r="AR1713" s="45" t="str">
        <f>IFERROR(VLOOKUP(AB1713,'Pedidos marco'!$A$1:$D$10000,4,0)," ")</f>
        <v xml:space="preserve"> </v>
      </c>
      <c r="AS1713" s="45">
        <f t="shared" si="182"/>
        <v>11</v>
      </c>
      <c r="AT1713" s="45" t="str">
        <f t="shared" si="183"/>
        <v>11</v>
      </c>
      <c r="AU1713" s="47">
        <v>6</v>
      </c>
      <c r="AV1713" s="19" t="str">
        <f t="shared" si="184"/>
        <v>04 April</v>
      </c>
      <c r="AW1713" s="19">
        <f t="shared" si="185"/>
        <v>0.57999999999999996</v>
      </c>
      <c r="AX1713" s="19">
        <f t="shared" si="186"/>
        <v>11.6</v>
      </c>
      <c r="AY1713" s="19" t="e">
        <f>VLOOKUP(AG1713,Cías!$A$1:$E$10000,5,0)</f>
        <v>#N/A</v>
      </c>
      <c r="AZ1713" s="19" t="str">
        <f t="shared" si="187"/>
        <v>1013643</v>
      </c>
      <c r="BA1713" s="19" t="str">
        <f t="shared" si="188"/>
        <v>POZO TARUPI MARCELO JAVIER</v>
      </c>
      <c r="BB1713" s="19" t="e">
        <f>VLOOKUP(AG1713,Cías!$A$1:$E$10000,3,0)</f>
        <v>#N/A</v>
      </c>
      <c r="BC1713" s="19"/>
      <c r="BD1713" s="19"/>
      <c r="BE1713" s="19"/>
      <c r="BF1713" s="19"/>
      <c r="BG1713" s="19"/>
      <c r="BH1713" s="19"/>
      <c r="BI1713" s="19"/>
      <c r="BJ1713" s="19"/>
    </row>
    <row r="1714" spans="1:62" ht="15" x14ac:dyDescent="0.2">
      <c r="A1714" s="19" t="s">
        <v>15334</v>
      </c>
      <c r="B1714" s="19" t="s">
        <v>1479</v>
      </c>
      <c r="C1714" s="43">
        <v>44662</v>
      </c>
      <c r="D1714" s="44">
        <v>0.33541666666667003</v>
      </c>
      <c r="E1714" s="19" t="s">
        <v>15341</v>
      </c>
      <c r="F1714" s="19" t="s">
        <v>15342</v>
      </c>
      <c r="G1714" s="19" t="s">
        <v>15343</v>
      </c>
      <c r="H1714" s="45">
        <v>3746.4</v>
      </c>
      <c r="I1714" s="45">
        <v>4200.49</v>
      </c>
      <c r="J1714" s="19" t="s">
        <v>1560</v>
      </c>
      <c r="K1714" s="19" t="s">
        <v>15344</v>
      </c>
      <c r="L1714" s="19" t="s">
        <v>15345</v>
      </c>
      <c r="M1714" s="19" t="s">
        <v>15346</v>
      </c>
      <c r="N1714" s="19" t="s">
        <v>15334</v>
      </c>
      <c r="O1714" s="19" t="s">
        <v>367</v>
      </c>
      <c r="P1714" s="19" t="s">
        <v>368</v>
      </c>
      <c r="Q1714" s="46">
        <v>560</v>
      </c>
      <c r="R1714" s="19" t="s">
        <v>1544</v>
      </c>
      <c r="S1714" s="19" t="s">
        <v>2839</v>
      </c>
      <c r="T1714" s="19" t="s">
        <v>2840</v>
      </c>
      <c r="U1714" s="19" t="s">
        <v>6267</v>
      </c>
      <c r="V1714" s="19" t="s">
        <v>6268</v>
      </c>
      <c r="W1714" s="19" t="s">
        <v>1798</v>
      </c>
      <c r="X1714" s="19" t="s">
        <v>6269</v>
      </c>
      <c r="Y1714" s="19" t="s">
        <v>1800</v>
      </c>
      <c r="Z1714" s="19" t="s">
        <v>1801</v>
      </c>
      <c r="AA1714" s="46">
        <v>159</v>
      </c>
      <c r="AB1714" s="19" t="s">
        <v>548</v>
      </c>
      <c r="AC1714" s="19" t="s">
        <v>248</v>
      </c>
      <c r="AD1714" s="19" t="s">
        <v>5973</v>
      </c>
      <c r="AE1714" s="19" t="s">
        <v>5974</v>
      </c>
      <c r="AF1714" s="19" t="s">
        <v>1592</v>
      </c>
      <c r="AG1714" s="19" t="s">
        <v>5975</v>
      </c>
      <c r="AH1714" s="19" t="s">
        <v>1499</v>
      </c>
      <c r="AI1714" s="19" t="s">
        <v>1500</v>
      </c>
      <c r="AJ1714" s="45">
        <v>0</v>
      </c>
      <c r="AK1714" s="45">
        <v>0</v>
      </c>
      <c r="AL1714" s="19" t="s">
        <v>1501</v>
      </c>
      <c r="AM1714" s="46">
        <v>36158.824000000001</v>
      </c>
      <c r="AN1714" s="46">
        <v>28098.824000000001</v>
      </c>
      <c r="AO1714" s="46">
        <v>8060</v>
      </c>
      <c r="AP1714" s="45">
        <v>324.8</v>
      </c>
      <c r="AQ1714" s="45"/>
      <c r="AR1714" s="45" t="str">
        <f>IFERROR(VLOOKUP(AB1714,'Pedidos marco'!$A$1:$D$10000,4,0)," ")</f>
        <v xml:space="preserve"> </v>
      </c>
      <c r="AS1714" s="45">
        <f t="shared" si="182"/>
        <v>11</v>
      </c>
      <c r="AT1714" s="45" t="str">
        <f t="shared" si="183"/>
        <v>11</v>
      </c>
      <c r="AU1714" s="47">
        <v>28</v>
      </c>
      <c r="AV1714" s="19" t="str">
        <f t="shared" si="184"/>
        <v>04 April</v>
      </c>
      <c r="AW1714" s="19">
        <f t="shared" si="185"/>
        <v>0.58000000000000007</v>
      </c>
      <c r="AX1714" s="19">
        <f t="shared" si="186"/>
        <v>11.6</v>
      </c>
      <c r="AY1714" s="19" t="e">
        <f>VLOOKUP(AG1714,Cías!$A$1:$E$10000,5,0)</f>
        <v>#N/A</v>
      </c>
      <c r="AZ1714" s="19" t="str">
        <f t="shared" si="187"/>
        <v>1013643</v>
      </c>
      <c r="BA1714" s="19" t="str">
        <f t="shared" si="188"/>
        <v>POZO TARUPI MARCELO JAVIER</v>
      </c>
      <c r="BB1714" s="19" t="e">
        <f>VLOOKUP(AG1714,Cías!$A$1:$E$10000,3,0)</f>
        <v>#N/A</v>
      </c>
      <c r="BC1714" s="19"/>
      <c r="BD1714" s="19"/>
      <c r="BE1714" s="19"/>
      <c r="BF1714" s="19"/>
      <c r="BG1714" s="19"/>
      <c r="BH1714" s="19"/>
      <c r="BI1714" s="19"/>
      <c r="BJ1714" s="19"/>
    </row>
    <row r="1715" spans="1:62" ht="15" x14ac:dyDescent="0.2">
      <c r="A1715" s="19" t="s">
        <v>15347</v>
      </c>
      <c r="B1715" s="19" t="s">
        <v>1479</v>
      </c>
      <c r="C1715" s="43">
        <v>44662</v>
      </c>
      <c r="D1715" s="44">
        <v>0.33750000000000002</v>
      </c>
      <c r="E1715" s="19" t="s">
        <v>15348</v>
      </c>
      <c r="F1715" s="19" t="s">
        <v>15349</v>
      </c>
      <c r="G1715" s="19" t="s">
        <v>15350</v>
      </c>
      <c r="H1715" s="45">
        <v>2563.1999999999998</v>
      </c>
      <c r="I1715" s="45">
        <v>2873.87</v>
      </c>
      <c r="J1715" s="19" t="s">
        <v>1560</v>
      </c>
      <c r="K1715" s="19" t="s">
        <v>15351</v>
      </c>
      <c r="L1715" s="19" t="s">
        <v>15352</v>
      </c>
      <c r="M1715" s="19" t="s">
        <v>15353</v>
      </c>
      <c r="N1715" s="19" t="s">
        <v>15347</v>
      </c>
      <c r="O1715" s="19" t="s">
        <v>13029</v>
      </c>
      <c r="P1715" s="19" t="s">
        <v>13030</v>
      </c>
      <c r="Q1715" s="46">
        <v>360</v>
      </c>
      <c r="R1715" s="19" t="s">
        <v>1544</v>
      </c>
      <c r="S1715" s="19" t="s">
        <v>2839</v>
      </c>
      <c r="T1715" s="19" t="s">
        <v>2840</v>
      </c>
      <c r="U1715" s="19" t="s">
        <v>13031</v>
      </c>
      <c r="V1715" s="19" t="s">
        <v>13032</v>
      </c>
      <c r="W1715" s="19" t="s">
        <v>1798</v>
      </c>
      <c r="X1715" s="19" t="s">
        <v>13033</v>
      </c>
      <c r="Y1715" s="19" t="s">
        <v>13034</v>
      </c>
      <c r="Z1715" s="19" t="s">
        <v>13035</v>
      </c>
      <c r="AA1715" s="46">
        <v>131</v>
      </c>
      <c r="AB1715" s="19" t="s">
        <v>548</v>
      </c>
      <c r="AC1715" s="19" t="s">
        <v>248</v>
      </c>
      <c r="AD1715" s="19" t="s">
        <v>4885</v>
      </c>
      <c r="AE1715" s="19" t="s">
        <v>1481</v>
      </c>
      <c r="AF1715" s="19" t="s">
        <v>1554</v>
      </c>
      <c r="AG1715" s="19" t="s">
        <v>4886</v>
      </c>
      <c r="AH1715" s="19" t="s">
        <v>1499</v>
      </c>
      <c r="AI1715" s="19" t="s">
        <v>1500</v>
      </c>
      <c r="AJ1715" s="45">
        <v>0</v>
      </c>
      <c r="AK1715" s="45">
        <v>0</v>
      </c>
      <c r="AL1715" s="19" t="s">
        <v>1501</v>
      </c>
      <c r="AM1715" s="46">
        <v>26840</v>
      </c>
      <c r="AN1715" s="46">
        <v>17980</v>
      </c>
      <c r="AO1715" s="46">
        <v>8860</v>
      </c>
      <c r="AP1715" s="45">
        <v>190.8</v>
      </c>
      <c r="AQ1715" s="45"/>
      <c r="AR1715" s="45" t="str">
        <f>IFERROR(VLOOKUP(AB1715,'Pedidos marco'!$A$1:$D$10000,4,0)," ")</f>
        <v xml:space="preserve"> </v>
      </c>
      <c r="AS1715" s="45">
        <f t="shared" si="182"/>
        <v>11</v>
      </c>
      <c r="AT1715" s="45" t="str">
        <f t="shared" si="183"/>
        <v>11</v>
      </c>
      <c r="AU1715" s="47">
        <v>18</v>
      </c>
      <c r="AV1715" s="19" t="str">
        <f t="shared" si="184"/>
        <v>04 April</v>
      </c>
      <c r="AW1715" s="19">
        <f t="shared" si="185"/>
        <v>0.53</v>
      </c>
      <c r="AX1715" s="19">
        <f t="shared" si="186"/>
        <v>10.600000000000001</v>
      </c>
      <c r="AY1715" s="19" t="e">
        <f>VLOOKUP(AG1715,Cías!$A$1:$E$10000,5,0)</f>
        <v>#N/A</v>
      </c>
      <c r="AZ1715" s="19" t="str">
        <f t="shared" si="187"/>
        <v>1013643</v>
      </c>
      <c r="BA1715" s="19" t="str">
        <f t="shared" si="188"/>
        <v>POZO TARUPI MARCELO JAVIER</v>
      </c>
      <c r="BB1715" s="19" t="e">
        <f>VLOOKUP(AG1715,Cías!$A$1:$E$10000,3,0)</f>
        <v>#N/A</v>
      </c>
      <c r="BC1715" s="19"/>
      <c r="BD1715" s="19"/>
      <c r="BE1715" s="19"/>
      <c r="BF1715" s="19"/>
      <c r="BG1715" s="19"/>
      <c r="BH1715" s="19"/>
      <c r="BI1715" s="19"/>
      <c r="BJ1715" s="19"/>
    </row>
    <row r="1716" spans="1:62" ht="15" x14ac:dyDescent="0.2">
      <c r="A1716" s="19" t="s">
        <v>15354</v>
      </c>
      <c r="B1716" s="19" t="s">
        <v>1479</v>
      </c>
      <c r="C1716" s="43">
        <v>44662</v>
      </c>
      <c r="D1716" s="44">
        <v>0.35069444444443998</v>
      </c>
      <c r="E1716" s="19" t="s">
        <v>15355</v>
      </c>
      <c r="F1716" s="19" t="s">
        <v>15356</v>
      </c>
      <c r="G1716" s="19" t="s">
        <v>15357</v>
      </c>
      <c r="H1716" s="45">
        <v>557.6</v>
      </c>
      <c r="I1716" s="45">
        <v>625.17999999999995</v>
      </c>
      <c r="J1716" s="19" t="s">
        <v>1560</v>
      </c>
      <c r="K1716" s="19" t="s">
        <v>15358</v>
      </c>
      <c r="L1716" s="19" t="s">
        <v>15359</v>
      </c>
      <c r="M1716" s="19" t="s">
        <v>15360</v>
      </c>
      <c r="N1716" s="19" t="s">
        <v>15354</v>
      </c>
      <c r="O1716" s="19" t="s">
        <v>371</v>
      </c>
      <c r="P1716" s="19" t="s">
        <v>372</v>
      </c>
      <c r="Q1716" s="46">
        <v>80</v>
      </c>
      <c r="R1716" s="19" t="s">
        <v>1544</v>
      </c>
      <c r="S1716" s="19" t="s">
        <v>1825</v>
      </c>
      <c r="T1716" s="19" t="s">
        <v>1826</v>
      </c>
      <c r="U1716" s="19" t="s">
        <v>4297</v>
      </c>
      <c r="V1716" s="19" t="s">
        <v>4298</v>
      </c>
      <c r="W1716" s="19" t="s">
        <v>1829</v>
      </c>
      <c r="X1716" s="19" t="s">
        <v>4299</v>
      </c>
      <c r="Y1716" s="19" t="s">
        <v>1831</v>
      </c>
      <c r="Z1716" s="19" t="s">
        <v>1832</v>
      </c>
      <c r="AA1716" s="46">
        <v>8</v>
      </c>
      <c r="AB1716" s="19" t="s">
        <v>528</v>
      </c>
      <c r="AC1716" s="19" t="s">
        <v>208</v>
      </c>
      <c r="AD1716" s="19" t="s">
        <v>6462</v>
      </c>
      <c r="AE1716" s="19" t="s">
        <v>6463</v>
      </c>
      <c r="AF1716" s="19" t="s">
        <v>1592</v>
      </c>
      <c r="AG1716" s="19" t="s">
        <v>6464</v>
      </c>
      <c r="AH1716" s="19" t="s">
        <v>1594</v>
      </c>
      <c r="AI1716" s="19" t="s">
        <v>1595</v>
      </c>
      <c r="AJ1716" s="45">
        <v>0.05</v>
      </c>
      <c r="AK1716" s="45">
        <v>4</v>
      </c>
      <c r="AL1716" s="19" t="s">
        <v>1501</v>
      </c>
      <c r="AM1716" s="46">
        <v>13596.25</v>
      </c>
      <c r="AN1716" s="46">
        <v>4011.25</v>
      </c>
      <c r="AO1716" s="46">
        <v>9585</v>
      </c>
      <c r="AP1716" s="45">
        <v>7.2</v>
      </c>
      <c r="AQ1716" s="45"/>
      <c r="AR1716" s="45" t="str">
        <f>IFERROR(VLOOKUP(AB1716,'Pedidos marco'!$A$1:$D$10000,4,0)," ")</f>
        <v xml:space="preserve"> </v>
      </c>
      <c r="AS1716" s="45">
        <f t="shared" si="182"/>
        <v>11</v>
      </c>
      <c r="AT1716" s="45" t="str">
        <f t="shared" si="183"/>
        <v>11</v>
      </c>
      <c r="AU1716" s="47">
        <v>4</v>
      </c>
      <c r="AV1716" s="19" t="str">
        <f t="shared" si="184"/>
        <v>04 April</v>
      </c>
      <c r="AW1716" s="19">
        <f t="shared" si="185"/>
        <v>0.09</v>
      </c>
      <c r="AX1716" s="19">
        <f t="shared" si="186"/>
        <v>1.8</v>
      </c>
      <c r="AY1716" s="19" t="e">
        <f>VLOOKUP(AG1716,Cías!$A$1:$E$10000,5,0)</f>
        <v>#N/A</v>
      </c>
      <c r="AZ1716" s="19" t="str">
        <f t="shared" si="187"/>
        <v>1021830</v>
      </c>
      <c r="BA1716" s="19" t="str">
        <f t="shared" si="188"/>
        <v>MORALES GARZON CHRISTIAN SANTIAGO</v>
      </c>
      <c r="BB1716" s="19" t="e">
        <f>VLOOKUP(AG1716,Cías!$A$1:$E$10000,3,0)</f>
        <v>#N/A</v>
      </c>
      <c r="BC1716" s="19"/>
      <c r="BD1716" s="19"/>
      <c r="BE1716" s="19"/>
      <c r="BF1716" s="19"/>
      <c r="BG1716" s="19"/>
      <c r="BH1716" s="19"/>
      <c r="BI1716" s="19"/>
      <c r="BJ1716" s="19"/>
    </row>
    <row r="1717" spans="1:62" ht="15" x14ac:dyDescent="0.2">
      <c r="A1717" s="19" t="s">
        <v>15354</v>
      </c>
      <c r="B1717" s="19" t="s">
        <v>1479</v>
      </c>
      <c r="C1717" s="43">
        <v>44662</v>
      </c>
      <c r="D1717" s="44">
        <v>0.35069444444443998</v>
      </c>
      <c r="E1717" s="19" t="s">
        <v>15361</v>
      </c>
      <c r="F1717" s="19" t="s">
        <v>15362</v>
      </c>
      <c r="G1717" s="19" t="s">
        <v>15363</v>
      </c>
      <c r="H1717" s="45">
        <v>3864</v>
      </c>
      <c r="I1717" s="45">
        <v>4332.34</v>
      </c>
      <c r="J1717" s="19" t="s">
        <v>1560</v>
      </c>
      <c r="K1717" s="19" t="s">
        <v>15364</v>
      </c>
      <c r="L1717" s="19" t="s">
        <v>15365</v>
      </c>
      <c r="M1717" s="19" t="s">
        <v>15366</v>
      </c>
      <c r="N1717" s="19" t="s">
        <v>15354</v>
      </c>
      <c r="O1717" s="19" t="s">
        <v>367</v>
      </c>
      <c r="P1717" s="19" t="s">
        <v>368</v>
      </c>
      <c r="Q1717" s="46">
        <v>560</v>
      </c>
      <c r="R1717" s="19" t="s">
        <v>1544</v>
      </c>
      <c r="S1717" s="19" t="s">
        <v>1825</v>
      </c>
      <c r="T1717" s="19" t="s">
        <v>1826</v>
      </c>
      <c r="U1717" s="19" t="s">
        <v>4297</v>
      </c>
      <c r="V1717" s="19" t="s">
        <v>4298</v>
      </c>
      <c r="W1717" s="19" t="s">
        <v>1829</v>
      </c>
      <c r="X1717" s="19" t="s">
        <v>4299</v>
      </c>
      <c r="Y1717" s="19" t="s">
        <v>1831</v>
      </c>
      <c r="Z1717" s="19" t="s">
        <v>1832</v>
      </c>
      <c r="AA1717" s="46">
        <v>8</v>
      </c>
      <c r="AB1717" s="19" t="s">
        <v>528</v>
      </c>
      <c r="AC1717" s="19" t="s">
        <v>208</v>
      </c>
      <c r="AD1717" s="19" t="s">
        <v>6462</v>
      </c>
      <c r="AE1717" s="19" t="s">
        <v>6463</v>
      </c>
      <c r="AF1717" s="19" t="s">
        <v>1592</v>
      </c>
      <c r="AG1717" s="19" t="s">
        <v>6464</v>
      </c>
      <c r="AH1717" s="19" t="s">
        <v>1594</v>
      </c>
      <c r="AI1717" s="19" t="s">
        <v>1595</v>
      </c>
      <c r="AJ1717" s="45">
        <v>0.05</v>
      </c>
      <c r="AK1717" s="45">
        <v>28</v>
      </c>
      <c r="AL1717" s="19" t="s">
        <v>1501</v>
      </c>
      <c r="AM1717" s="46">
        <v>37663.75</v>
      </c>
      <c r="AN1717" s="46">
        <v>28078.75</v>
      </c>
      <c r="AO1717" s="46">
        <v>9585</v>
      </c>
      <c r="AP1717" s="45">
        <v>50.4</v>
      </c>
      <c r="AQ1717" s="45"/>
      <c r="AR1717" s="45" t="str">
        <f>IFERROR(VLOOKUP(AB1717,'Pedidos marco'!$A$1:$D$10000,4,0)," ")</f>
        <v xml:space="preserve"> </v>
      </c>
      <c r="AS1717" s="45">
        <f t="shared" si="182"/>
        <v>11</v>
      </c>
      <c r="AT1717" s="45" t="str">
        <f t="shared" si="183"/>
        <v>11</v>
      </c>
      <c r="AU1717" s="47">
        <v>28</v>
      </c>
      <c r="AV1717" s="19" t="str">
        <f t="shared" si="184"/>
        <v>04 April</v>
      </c>
      <c r="AW1717" s="19">
        <f t="shared" si="185"/>
        <v>0.09</v>
      </c>
      <c r="AX1717" s="19">
        <f t="shared" si="186"/>
        <v>1.8</v>
      </c>
      <c r="AY1717" s="19" t="e">
        <f>VLOOKUP(AG1717,Cías!$A$1:$E$10000,5,0)</f>
        <v>#N/A</v>
      </c>
      <c r="AZ1717" s="19" t="str">
        <f t="shared" si="187"/>
        <v>1021830</v>
      </c>
      <c r="BA1717" s="19" t="str">
        <f t="shared" si="188"/>
        <v>MORALES GARZON CHRISTIAN SANTIAGO</v>
      </c>
      <c r="BB1717" s="19" t="e">
        <f>VLOOKUP(AG1717,Cías!$A$1:$E$10000,3,0)</f>
        <v>#N/A</v>
      </c>
      <c r="BC1717" s="19"/>
      <c r="BD1717" s="19"/>
      <c r="BE1717" s="19"/>
      <c r="BF1717" s="19"/>
      <c r="BG1717" s="19"/>
      <c r="BH1717" s="19"/>
      <c r="BI1717" s="19"/>
      <c r="BJ1717" s="19"/>
    </row>
    <row r="1718" spans="1:62" ht="15" x14ac:dyDescent="0.2">
      <c r="A1718" s="19" t="s">
        <v>15367</v>
      </c>
      <c r="B1718" s="19" t="s">
        <v>1479</v>
      </c>
      <c r="C1718" s="43">
        <v>44662</v>
      </c>
      <c r="D1718" s="44">
        <v>0.38194444444443998</v>
      </c>
      <c r="E1718" s="19" t="s">
        <v>15368</v>
      </c>
      <c r="F1718" s="19" t="s">
        <v>15369</v>
      </c>
      <c r="G1718" s="19" t="s">
        <v>15370</v>
      </c>
      <c r="H1718" s="45">
        <v>4271.16</v>
      </c>
      <c r="I1718" s="45">
        <v>4788.8500000000004</v>
      </c>
      <c r="J1718" s="19" t="s">
        <v>1560</v>
      </c>
      <c r="K1718" s="19" t="s">
        <v>15371</v>
      </c>
      <c r="L1718" s="19" t="s">
        <v>15372</v>
      </c>
      <c r="M1718" s="19" t="s">
        <v>15373</v>
      </c>
      <c r="N1718" s="19" t="s">
        <v>15367</v>
      </c>
      <c r="O1718" s="19" t="s">
        <v>367</v>
      </c>
      <c r="P1718" s="19" t="s">
        <v>368</v>
      </c>
      <c r="Q1718" s="46">
        <v>660</v>
      </c>
      <c r="R1718" s="19" t="s">
        <v>1544</v>
      </c>
      <c r="S1718" s="19" t="s">
        <v>2235</v>
      </c>
      <c r="T1718" s="19" t="s">
        <v>230</v>
      </c>
      <c r="U1718" s="19" t="s">
        <v>2236</v>
      </c>
      <c r="V1718" s="19" t="s">
        <v>2237</v>
      </c>
      <c r="W1718" s="19" t="s">
        <v>2238</v>
      </c>
      <c r="X1718" s="19" t="s">
        <v>2239</v>
      </c>
      <c r="Y1718" s="19" t="s">
        <v>2240</v>
      </c>
      <c r="Z1718" s="19" t="s">
        <v>2241</v>
      </c>
      <c r="AA1718" s="46">
        <v>259</v>
      </c>
      <c r="AB1718" s="19" t="s">
        <v>539</v>
      </c>
      <c r="AC1718" s="19" t="s">
        <v>230</v>
      </c>
      <c r="AD1718" s="19" t="s">
        <v>2242</v>
      </c>
      <c r="AE1718" s="19" t="s">
        <v>1481</v>
      </c>
      <c r="AF1718" s="19" t="s">
        <v>1592</v>
      </c>
      <c r="AG1718" s="19" t="s">
        <v>2243</v>
      </c>
      <c r="AH1718" s="19" t="s">
        <v>1499</v>
      </c>
      <c r="AI1718" s="19" t="s">
        <v>1500</v>
      </c>
      <c r="AJ1718" s="45">
        <v>0</v>
      </c>
      <c r="AK1718" s="45">
        <v>0</v>
      </c>
      <c r="AL1718" s="19" t="s">
        <v>1501</v>
      </c>
      <c r="AM1718" s="46">
        <v>50240</v>
      </c>
      <c r="AN1718" s="46">
        <v>33080</v>
      </c>
      <c r="AO1718" s="46">
        <v>17160</v>
      </c>
      <c r="AP1718" s="45">
        <v>620.4</v>
      </c>
      <c r="AQ1718" s="45"/>
      <c r="AR1718" s="45" t="str">
        <f>IFERROR(VLOOKUP(AB1718,'Pedidos marco'!$A$1:$D$10000,4,0)," ")</f>
        <v xml:space="preserve"> </v>
      </c>
      <c r="AS1718" s="45">
        <f t="shared" si="182"/>
        <v>11</v>
      </c>
      <c r="AT1718" s="45" t="str">
        <f t="shared" si="183"/>
        <v>11</v>
      </c>
      <c r="AU1718" s="47">
        <v>33</v>
      </c>
      <c r="AV1718" s="19" t="str">
        <f t="shared" si="184"/>
        <v>04 April</v>
      </c>
      <c r="AW1718" s="19">
        <f t="shared" si="185"/>
        <v>0.94</v>
      </c>
      <c r="AX1718" s="19">
        <f t="shared" si="186"/>
        <v>18.8</v>
      </c>
      <c r="AY1718" s="19" t="e">
        <f>VLOOKUP(AG1718,Cías!$A$1:$E$10000,5,0)</f>
        <v>#N/A</v>
      </c>
      <c r="AZ1718" s="19" t="str">
        <f t="shared" si="187"/>
        <v>1017790</v>
      </c>
      <c r="BA1718" s="19" t="str">
        <f t="shared" si="188"/>
        <v>PANIMBOZA CHAMBA NANCY PAULINA</v>
      </c>
      <c r="BB1718" s="19" t="e">
        <f>VLOOKUP(AG1718,Cías!$A$1:$E$10000,3,0)</f>
        <v>#N/A</v>
      </c>
      <c r="BC1718" s="19"/>
      <c r="BD1718" s="19"/>
      <c r="BE1718" s="19"/>
      <c r="BF1718" s="19"/>
      <c r="BG1718" s="19"/>
      <c r="BH1718" s="19"/>
      <c r="BI1718" s="19"/>
      <c r="BJ1718" s="19"/>
    </row>
    <row r="1719" spans="1:62" ht="15" x14ac:dyDescent="0.2">
      <c r="A1719" s="19" t="s">
        <v>15374</v>
      </c>
      <c r="B1719" s="19" t="s">
        <v>1479</v>
      </c>
      <c r="C1719" s="43">
        <v>44662</v>
      </c>
      <c r="D1719" s="44">
        <v>0.38472222222222002</v>
      </c>
      <c r="E1719" s="19" t="s">
        <v>15375</v>
      </c>
      <c r="F1719" s="19" t="s">
        <v>15376</v>
      </c>
      <c r="G1719" s="19" t="s">
        <v>15377</v>
      </c>
      <c r="H1719" s="45">
        <v>2329.7199999999998</v>
      </c>
      <c r="I1719" s="45">
        <v>2612.1</v>
      </c>
      <c r="J1719" s="19" t="s">
        <v>1560</v>
      </c>
      <c r="K1719" s="19" t="s">
        <v>15378</v>
      </c>
      <c r="L1719" s="19" t="s">
        <v>15379</v>
      </c>
      <c r="M1719" s="19" t="s">
        <v>15380</v>
      </c>
      <c r="N1719" s="19" t="s">
        <v>15374</v>
      </c>
      <c r="O1719" s="19" t="s">
        <v>367</v>
      </c>
      <c r="P1719" s="19" t="s">
        <v>368</v>
      </c>
      <c r="Q1719" s="46">
        <v>360</v>
      </c>
      <c r="R1719" s="19" t="s">
        <v>1544</v>
      </c>
      <c r="S1719" s="19" t="s">
        <v>2235</v>
      </c>
      <c r="T1719" s="19" t="s">
        <v>230</v>
      </c>
      <c r="U1719" s="19" t="s">
        <v>2236</v>
      </c>
      <c r="V1719" s="19" t="s">
        <v>2237</v>
      </c>
      <c r="W1719" s="19" t="s">
        <v>2238</v>
      </c>
      <c r="X1719" s="19" t="s">
        <v>2239</v>
      </c>
      <c r="Y1719" s="19" t="s">
        <v>2240</v>
      </c>
      <c r="Z1719" s="19" t="s">
        <v>2241</v>
      </c>
      <c r="AA1719" s="46">
        <v>259</v>
      </c>
      <c r="AB1719" s="19" t="s">
        <v>456</v>
      </c>
      <c r="AC1719" s="19" t="s">
        <v>60</v>
      </c>
      <c r="AD1719" s="19" t="s">
        <v>3222</v>
      </c>
      <c r="AE1719" s="19" t="s">
        <v>1481</v>
      </c>
      <c r="AF1719" s="19" t="s">
        <v>1554</v>
      </c>
      <c r="AG1719" s="19" t="s">
        <v>3223</v>
      </c>
      <c r="AH1719" s="19" t="s">
        <v>1499</v>
      </c>
      <c r="AI1719" s="19" t="s">
        <v>1500</v>
      </c>
      <c r="AJ1719" s="45">
        <v>0</v>
      </c>
      <c r="AK1719" s="45">
        <v>0</v>
      </c>
      <c r="AL1719" s="19" t="s">
        <v>1501</v>
      </c>
      <c r="AM1719" s="46">
        <v>26950</v>
      </c>
      <c r="AN1719" s="46">
        <v>18010</v>
      </c>
      <c r="AO1719" s="46">
        <v>8940</v>
      </c>
      <c r="AP1719" s="45">
        <v>338.4</v>
      </c>
      <c r="AQ1719" s="45"/>
      <c r="AR1719" s="45" t="str">
        <f>IFERROR(VLOOKUP(AB1719,'Pedidos marco'!$A$1:$D$10000,4,0)," ")</f>
        <v xml:space="preserve"> </v>
      </c>
      <c r="AS1719" s="45">
        <f t="shared" si="182"/>
        <v>11</v>
      </c>
      <c r="AT1719" s="45" t="str">
        <f t="shared" si="183"/>
        <v>11</v>
      </c>
      <c r="AU1719" s="47">
        <v>18</v>
      </c>
      <c r="AV1719" s="19" t="str">
        <f t="shared" si="184"/>
        <v>04 April</v>
      </c>
      <c r="AW1719" s="19">
        <f t="shared" si="185"/>
        <v>0.94</v>
      </c>
      <c r="AX1719" s="19">
        <f t="shared" si="186"/>
        <v>18.799999999999997</v>
      </c>
      <c r="AY1719" s="19" t="e">
        <f>VLOOKUP(AG1719,Cías!$A$1:$E$10000,5,0)</f>
        <v>#N/A</v>
      </c>
      <c r="AZ1719" s="19" t="str">
        <f t="shared" si="187"/>
        <v>1023153</v>
      </c>
      <c r="BA1719" s="19" t="str">
        <f t="shared" si="188"/>
        <v>BUITRON MONTENEGRO JONNY</v>
      </c>
      <c r="BB1719" s="19" t="e">
        <f>VLOOKUP(AG1719,Cías!$A$1:$E$10000,3,0)</f>
        <v>#N/A</v>
      </c>
      <c r="BC1719" s="19"/>
      <c r="BD1719" s="19"/>
      <c r="BE1719" s="19"/>
      <c r="BF1719" s="19"/>
      <c r="BG1719" s="19"/>
      <c r="BH1719" s="19"/>
      <c r="BI1719" s="19"/>
      <c r="BJ1719" s="19"/>
    </row>
    <row r="1720" spans="1:62" ht="15" x14ac:dyDescent="0.2">
      <c r="A1720" s="19" t="s">
        <v>15381</v>
      </c>
      <c r="B1720" s="19" t="s">
        <v>1479</v>
      </c>
      <c r="C1720" s="43">
        <v>44662</v>
      </c>
      <c r="D1720" s="44">
        <v>0.38680555555556001</v>
      </c>
      <c r="E1720" s="19" t="s">
        <v>15382</v>
      </c>
      <c r="F1720" s="19" t="s">
        <v>15383</v>
      </c>
      <c r="G1720" s="19" t="s">
        <v>15384</v>
      </c>
      <c r="H1720" s="45">
        <v>2557.06</v>
      </c>
      <c r="I1720" s="45">
        <v>2867</v>
      </c>
      <c r="J1720" s="19" t="s">
        <v>1560</v>
      </c>
      <c r="K1720" s="19" t="s">
        <v>15385</v>
      </c>
      <c r="L1720" s="19" t="s">
        <v>15386</v>
      </c>
      <c r="M1720" s="19" t="s">
        <v>15387</v>
      </c>
      <c r="N1720" s="19" t="s">
        <v>15381</v>
      </c>
      <c r="O1720" s="19" t="s">
        <v>371</v>
      </c>
      <c r="P1720" s="19" t="s">
        <v>372</v>
      </c>
      <c r="Q1720" s="46">
        <v>400</v>
      </c>
      <c r="R1720" s="19" t="s">
        <v>1544</v>
      </c>
      <c r="S1720" s="19" t="s">
        <v>1754</v>
      </c>
      <c r="T1720" s="19" t="s">
        <v>104</v>
      </c>
      <c r="U1720" s="19" t="s">
        <v>2901</v>
      </c>
      <c r="V1720" s="19" t="s">
        <v>2902</v>
      </c>
      <c r="W1720" s="19" t="s">
        <v>2127</v>
      </c>
      <c r="X1720" s="19" t="s">
        <v>2903</v>
      </c>
      <c r="Y1720" s="19" t="s">
        <v>2129</v>
      </c>
      <c r="Z1720" s="19" t="s">
        <v>2130</v>
      </c>
      <c r="AA1720" s="46">
        <v>205</v>
      </c>
      <c r="AB1720" s="19" t="s">
        <v>477</v>
      </c>
      <c r="AC1720" s="19" t="s">
        <v>104</v>
      </c>
      <c r="AD1720" s="19" t="s">
        <v>2304</v>
      </c>
      <c r="AE1720" s="19" t="s">
        <v>2305</v>
      </c>
      <c r="AF1720" s="19" t="s">
        <v>1592</v>
      </c>
      <c r="AG1720" s="19" t="s">
        <v>2306</v>
      </c>
      <c r="AH1720" s="19" t="s">
        <v>1499</v>
      </c>
      <c r="AI1720" s="19" t="s">
        <v>1500</v>
      </c>
      <c r="AJ1720" s="45">
        <v>0</v>
      </c>
      <c r="AK1720" s="45">
        <v>0</v>
      </c>
      <c r="AL1720" s="19" t="s">
        <v>1501</v>
      </c>
      <c r="AM1720" s="46">
        <v>28802.940999999999</v>
      </c>
      <c r="AN1720" s="46">
        <v>20052.940999999999</v>
      </c>
      <c r="AO1720" s="46">
        <v>8750</v>
      </c>
      <c r="AP1720" s="45">
        <v>312</v>
      </c>
      <c r="AQ1720" s="45"/>
      <c r="AR1720" s="45" t="str">
        <f>IFERROR(VLOOKUP(AB1720,'Pedidos marco'!$A$1:$D$10000,4,0)," ")</f>
        <v xml:space="preserve"> </v>
      </c>
      <c r="AS1720" s="45">
        <f t="shared" si="182"/>
        <v>11</v>
      </c>
      <c r="AT1720" s="45" t="str">
        <f t="shared" si="183"/>
        <v>11</v>
      </c>
      <c r="AU1720" s="47">
        <v>20</v>
      </c>
      <c r="AV1720" s="19" t="str">
        <f t="shared" si="184"/>
        <v>04 April</v>
      </c>
      <c r="AW1720" s="19">
        <f t="shared" si="185"/>
        <v>0.78</v>
      </c>
      <c r="AX1720" s="19">
        <f t="shared" si="186"/>
        <v>15.6</v>
      </c>
      <c r="AY1720" s="19" t="e">
        <f>VLOOKUP(AG1720,Cías!$A$1:$E$10000,5,0)</f>
        <v>#N/A</v>
      </c>
      <c r="AZ1720" s="19" t="str">
        <f t="shared" si="187"/>
        <v>1013863</v>
      </c>
      <c r="BA1720" s="19" t="str">
        <f t="shared" si="188"/>
        <v>DISTRIBUCIONES NARANJO</v>
      </c>
      <c r="BB1720" s="19" t="e">
        <f>VLOOKUP(AG1720,Cías!$A$1:$E$10000,3,0)</f>
        <v>#N/A</v>
      </c>
      <c r="BC1720" s="19"/>
      <c r="BD1720" s="19"/>
      <c r="BE1720" s="19"/>
      <c r="BF1720" s="19"/>
      <c r="BG1720" s="19"/>
      <c r="BH1720" s="19"/>
      <c r="BI1720" s="19"/>
      <c r="BJ1720" s="19"/>
    </row>
    <row r="1721" spans="1:62" ht="15" x14ac:dyDescent="0.2">
      <c r="A1721" s="19" t="s">
        <v>15381</v>
      </c>
      <c r="B1721" s="19" t="s">
        <v>1479</v>
      </c>
      <c r="C1721" s="43">
        <v>44662</v>
      </c>
      <c r="D1721" s="44">
        <v>0.38680555555556001</v>
      </c>
      <c r="E1721" s="19" t="s">
        <v>15388</v>
      </c>
      <c r="F1721" s="19" t="s">
        <v>15389</v>
      </c>
      <c r="G1721" s="19" t="s">
        <v>15390</v>
      </c>
      <c r="H1721" s="45">
        <v>1778.91</v>
      </c>
      <c r="I1721" s="45">
        <v>1994.53</v>
      </c>
      <c r="J1721" s="19" t="s">
        <v>1560</v>
      </c>
      <c r="K1721" s="19" t="s">
        <v>15391</v>
      </c>
      <c r="L1721" s="19" t="s">
        <v>15392</v>
      </c>
      <c r="M1721" s="19" t="s">
        <v>15393</v>
      </c>
      <c r="N1721" s="19" t="s">
        <v>15381</v>
      </c>
      <c r="O1721" s="19" t="s">
        <v>367</v>
      </c>
      <c r="P1721" s="19" t="s">
        <v>368</v>
      </c>
      <c r="Q1721" s="46">
        <v>280</v>
      </c>
      <c r="R1721" s="19" t="s">
        <v>1544</v>
      </c>
      <c r="S1721" s="19" t="s">
        <v>1754</v>
      </c>
      <c r="T1721" s="19" t="s">
        <v>104</v>
      </c>
      <c r="U1721" s="19" t="s">
        <v>2901</v>
      </c>
      <c r="V1721" s="19" t="s">
        <v>2902</v>
      </c>
      <c r="W1721" s="19" t="s">
        <v>2127</v>
      </c>
      <c r="X1721" s="19" t="s">
        <v>2903</v>
      </c>
      <c r="Y1721" s="19" t="s">
        <v>2129</v>
      </c>
      <c r="Z1721" s="19" t="s">
        <v>2130</v>
      </c>
      <c r="AA1721" s="46">
        <v>205</v>
      </c>
      <c r="AB1721" s="19" t="s">
        <v>477</v>
      </c>
      <c r="AC1721" s="19" t="s">
        <v>104</v>
      </c>
      <c r="AD1721" s="19" t="s">
        <v>2304</v>
      </c>
      <c r="AE1721" s="19" t="s">
        <v>2305</v>
      </c>
      <c r="AF1721" s="19" t="s">
        <v>1592</v>
      </c>
      <c r="AG1721" s="19" t="s">
        <v>2306</v>
      </c>
      <c r="AH1721" s="19" t="s">
        <v>1499</v>
      </c>
      <c r="AI1721" s="19" t="s">
        <v>1500</v>
      </c>
      <c r="AJ1721" s="45">
        <v>0</v>
      </c>
      <c r="AK1721" s="45">
        <v>0</v>
      </c>
      <c r="AL1721" s="19" t="s">
        <v>1501</v>
      </c>
      <c r="AM1721" s="46">
        <v>22787.059000000001</v>
      </c>
      <c r="AN1721" s="46">
        <v>14037.058999999999</v>
      </c>
      <c r="AO1721" s="46">
        <v>8750</v>
      </c>
      <c r="AP1721" s="45">
        <v>218.4</v>
      </c>
      <c r="AQ1721" s="45"/>
      <c r="AR1721" s="45" t="str">
        <f>IFERROR(VLOOKUP(AB1721,'Pedidos marco'!$A$1:$D$10000,4,0)," ")</f>
        <v xml:space="preserve"> </v>
      </c>
      <c r="AS1721" s="45">
        <f t="shared" si="182"/>
        <v>11</v>
      </c>
      <c r="AT1721" s="45" t="str">
        <f t="shared" si="183"/>
        <v>11</v>
      </c>
      <c r="AU1721" s="47">
        <v>14</v>
      </c>
      <c r="AV1721" s="19" t="str">
        <f t="shared" si="184"/>
        <v>04 April</v>
      </c>
      <c r="AW1721" s="19">
        <f t="shared" si="185"/>
        <v>0.78</v>
      </c>
      <c r="AX1721" s="19">
        <f t="shared" si="186"/>
        <v>15.6</v>
      </c>
      <c r="AY1721" s="19" t="e">
        <f>VLOOKUP(AG1721,Cías!$A$1:$E$10000,5,0)</f>
        <v>#N/A</v>
      </c>
      <c r="AZ1721" s="19" t="str">
        <f t="shared" si="187"/>
        <v>1013863</v>
      </c>
      <c r="BA1721" s="19" t="str">
        <f t="shared" si="188"/>
        <v>DISTRIBUCIONES NARANJO</v>
      </c>
      <c r="BB1721" s="19" t="e">
        <f>VLOOKUP(AG1721,Cías!$A$1:$E$10000,3,0)</f>
        <v>#N/A</v>
      </c>
      <c r="BC1721" s="19"/>
      <c r="BD1721" s="19"/>
      <c r="BE1721" s="19"/>
      <c r="BF1721" s="19"/>
      <c r="BG1721" s="19"/>
      <c r="BH1721" s="19"/>
      <c r="BI1721" s="19"/>
      <c r="BJ1721" s="19"/>
    </row>
    <row r="1722" spans="1:62" ht="15" x14ac:dyDescent="0.2">
      <c r="A1722" s="19" t="s">
        <v>15394</v>
      </c>
      <c r="B1722" s="19" t="s">
        <v>1479</v>
      </c>
      <c r="C1722" s="43">
        <v>44662</v>
      </c>
      <c r="D1722" s="44">
        <v>0.39444444444443999</v>
      </c>
      <c r="E1722" s="19" t="s">
        <v>15395</v>
      </c>
      <c r="F1722" s="19" t="s">
        <v>1481</v>
      </c>
      <c r="G1722" s="19" t="s">
        <v>1481</v>
      </c>
      <c r="H1722" s="45">
        <v>0</v>
      </c>
      <c r="I1722" s="45">
        <v>0</v>
      </c>
      <c r="J1722" s="19" t="s">
        <v>1482</v>
      </c>
      <c r="K1722" s="19" t="s">
        <v>15396</v>
      </c>
      <c r="L1722" s="19" t="s">
        <v>15397</v>
      </c>
      <c r="M1722" s="19" t="s">
        <v>15398</v>
      </c>
      <c r="N1722" s="19" t="s">
        <v>15394</v>
      </c>
      <c r="O1722" s="19" t="s">
        <v>367</v>
      </c>
      <c r="P1722" s="19" t="s">
        <v>368</v>
      </c>
      <c r="Q1722" s="46">
        <v>680</v>
      </c>
      <c r="R1722" s="19" t="s">
        <v>1544</v>
      </c>
      <c r="S1722" s="19" t="s">
        <v>1696</v>
      </c>
      <c r="T1722" s="19" t="s">
        <v>72</v>
      </c>
      <c r="U1722" s="19" t="s">
        <v>8814</v>
      </c>
      <c r="V1722" s="19" t="s">
        <v>2091</v>
      </c>
      <c r="W1722" s="19" t="s">
        <v>415</v>
      </c>
      <c r="X1722" s="19" t="s">
        <v>8815</v>
      </c>
      <c r="Y1722" s="19" t="s">
        <v>1700</v>
      </c>
      <c r="Z1722" s="19" t="s">
        <v>1701</v>
      </c>
      <c r="AA1722" s="46">
        <v>127</v>
      </c>
      <c r="AB1722" s="19" t="s">
        <v>461</v>
      </c>
      <c r="AC1722" s="19" t="s">
        <v>72</v>
      </c>
      <c r="AD1722" s="19" t="s">
        <v>2332</v>
      </c>
      <c r="AE1722" s="19" t="s">
        <v>2333</v>
      </c>
      <c r="AF1722" s="19" t="s">
        <v>1592</v>
      </c>
      <c r="AG1722" s="19" t="s">
        <v>2334</v>
      </c>
      <c r="AH1722" s="19" t="s">
        <v>1499</v>
      </c>
      <c r="AI1722" s="19" t="s">
        <v>1500</v>
      </c>
      <c r="AJ1722" s="45">
        <v>0</v>
      </c>
      <c r="AK1722" s="45">
        <v>0</v>
      </c>
      <c r="AL1722" s="19" t="s">
        <v>1501</v>
      </c>
      <c r="AM1722" s="46">
        <v>51800</v>
      </c>
      <c r="AN1722" s="46">
        <v>34090</v>
      </c>
      <c r="AO1722" s="46">
        <v>17710</v>
      </c>
      <c r="AP1722" s="45">
        <v>346.8</v>
      </c>
      <c r="AQ1722" s="45"/>
      <c r="AR1722" s="45" t="str">
        <f>IFERROR(VLOOKUP(AB1722,'Pedidos marco'!$A$1:$D$10000,4,0)," ")</f>
        <v xml:space="preserve"> </v>
      </c>
      <c r="AS1722" s="45">
        <f t="shared" si="182"/>
        <v>11</v>
      </c>
      <c r="AT1722" s="45" t="str">
        <f t="shared" si="183"/>
        <v>11</v>
      </c>
      <c r="AU1722" s="47">
        <v>34</v>
      </c>
      <c r="AV1722" s="19" t="str">
        <f t="shared" si="184"/>
        <v>04 April</v>
      </c>
      <c r="AW1722" s="19">
        <f t="shared" si="185"/>
        <v>0.51</v>
      </c>
      <c r="AX1722" s="19">
        <f t="shared" si="186"/>
        <v>10.200000000000001</v>
      </c>
      <c r="AY1722" s="19" t="e">
        <f>VLOOKUP(AG1722,Cías!$A$1:$E$10000,5,0)</f>
        <v>#N/A</v>
      </c>
      <c r="AZ1722" s="19" t="str">
        <f t="shared" si="187"/>
        <v>1013388</v>
      </c>
      <c r="BA1722" s="19" t="str">
        <f t="shared" si="188"/>
        <v>CAMPAÑA MALDONADO BLANCA CECILIA</v>
      </c>
      <c r="BB1722" s="19" t="e">
        <f>VLOOKUP(AG1722,Cías!$A$1:$E$10000,3,0)</f>
        <v>#N/A</v>
      </c>
      <c r="BC1722" s="19"/>
      <c r="BD1722" s="19"/>
      <c r="BE1722" s="19"/>
      <c r="BF1722" s="19"/>
      <c r="BG1722" s="19"/>
      <c r="BH1722" s="19"/>
      <c r="BI1722" s="19"/>
      <c r="BJ1722" s="19"/>
    </row>
    <row r="1723" spans="1:62" ht="15" x14ac:dyDescent="0.2">
      <c r="A1723" s="19" t="s">
        <v>15399</v>
      </c>
      <c r="B1723" s="19" t="s">
        <v>1479</v>
      </c>
      <c r="C1723" s="43">
        <v>44662</v>
      </c>
      <c r="D1723" s="44">
        <v>0.4</v>
      </c>
      <c r="E1723" s="19" t="s">
        <v>15400</v>
      </c>
      <c r="F1723" s="19" t="s">
        <v>15401</v>
      </c>
      <c r="G1723" s="19" t="s">
        <v>15402</v>
      </c>
      <c r="H1723" s="45">
        <v>3941.92</v>
      </c>
      <c r="I1723" s="45">
        <v>4419.71</v>
      </c>
      <c r="J1723" s="19" t="s">
        <v>1560</v>
      </c>
      <c r="K1723" s="19" t="s">
        <v>15403</v>
      </c>
      <c r="L1723" s="19" t="s">
        <v>15404</v>
      </c>
      <c r="M1723" s="19" t="s">
        <v>15405</v>
      </c>
      <c r="N1723" s="19" t="s">
        <v>15399</v>
      </c>
      <c r="O1723" s="19" t="s">
        <v>2057</v>
      </c>
      <c r="P1723" s="19" t="s">
        <v>2058</v>
      </c>
      <c r="Q1723" s="46">
        <v>31.29</v>
      </c>
      <c r="R1723" s="19" t="s">
        <v>1488</v>
      </c>
      <c r="S1723" s="19" t="s">
        <v>3902</v>
      </c>
      <c r="T1723" s="19" t="s">
        <v>173</v>
      </c>
      <c r="U1723" s="19" t="s">
        <v>3903</v>
      </c>
      <c r="V1723" s="19" t="s">
        <v>3904</v>
      </c>
      <c r="W1723" s="19" t="s">
        <v>1548</v>
      </c>
      <c r="X1723" s="19" t="s">
        <v>3905</v>
      </c>
      <c r="Y1723" s="19" t="s">
        <v>1684</v>
      </c>
      <c r="Z1723" s="19" t="s">
        <v>1685</v>
      </c>
      <c r="AA1723" s="46">
        <v>198</v>
      </c>
      <c r="AB1723" s="19" t="s">
        <v>512</v>
      </c>
      <c r="AC1723" s="19" t="s">
        <v>173</v>
      </c>
      <c r="AD1723" s="19" t="s">
        <v>3906</v>
      </c>
      <c r="AE1723" s="19" t="s">
        <v>3907</v>
      </c>
      <c r="AF1723" s="19" t="s">
        <v>1497</v>
      </c>
      <c r="AG1723" s="19" t="s">
        <v>3908</v>
      </c>
      <c r="AH1723" s="19" t="s">
        <v>1499</v>
      </c>
      <c r="AI1723" s="19" t="s">
        <v>1500</v>
      </c>
      <c r="AJ1723" s="45">
        <v>0</v>
      </c>
      <c r="AK1723" s="45">
        <v>0</v>
      </c>
      <c r="AL1723" s="19" t="s">
        <v>1501</v>
      </c>
      <c r="AM1723" s="46">
        <v>49460</v>
      </c>
      <c r="AN1723" s="46">
        <v>31290</v>
      </c>
      <c r="AO1723" s="46">
        <v>18170</v>
      </c>
      <c r="AP1723" s="45">
        <v>510.03</v>
      </c>
      <c r="AQ1723" s="45"/>
      <c r="AR1723" s="45" t="str">
        <f>IFERROR(VLOOKUP(AB1723,'Pedidos marco'!$A$1:$D$10000,4,0)," ")</f>
        <v xml:space="preserve"> </v>
      </c>
      <c r="AS1723" s="45">
        <f t="shared" si="182"/>
        <v>11</v>
      </c>
      <c r="AT1723" s="45" t="str">
        <f t="shared" si="183"/>
        <v>11</v>
      </c>
      <c r="AU1723" s="47">
        <v>31.29</v>
      </c>
      <c r="AV1723" s="19" t="str">
        <f t="shared" si="184"/>
        <v>04 April</v>
      </c>
      <c r="AW1723" s="19">
        <f t="shared" si="185"/>
        <v>16.300095877277084</v>
      </c>
      <c r="AX1723" s="19">
        <f t="shared" si="186"/>
        <v>16.300095877277084</v>
      </c>
      <c r="AY1723" s="19" t="e">
        <f>VLOOKUP(AG1723,Cías!$A$1:$E$10000,5,0)</f>
        <v>#N/A</v>
      </c>
      <c r="AZ1723" s="19" t="str">
        <f t="shared" si="187"/>
        <v>1013862</v>
      </c>
      <c r="BA1723" s="19" t="str">
        <f t="shared" si="188"/>
        <v>JACOME MARTINEZ EDGAR BOLIVAR</v>
      </c>
      <c r="BB1723" s="19" t="e">
        <f>VLOOKUP(AG1723,Cías!$A$1:$E$10000,3,0)</f>
        <v>#N/A</v>
      </c>
      <c r="BC1723" s="19"/>
      <c r="BD1723" s="19"/>
      <c r="BE1723" s="19"/>
      <c r="BF1723" s="19"/>
      <c r="BG1723" s="19"/>
      <c r="BH1723" s="19"/>
      <c r="BI1723" s="19"/>
      <c r="BJ1723" s="19"/>
    </row>
    <row r="1724" spans="1:62" ht="15" x14ac:dyDescent="0.2">
      <c r="A1724" s="19" t="s">
        <v>15406</v>
      </c>
      <c r="B1724" s="19" t="s">
        <v>1479</v>
      </c>
      <c r="C1724" s="43">
        <v>44662</v>
      </c>
      <c r="D1724" s="44">
        <v>0.40277777777778001</v>
      </c>
      <c r="E1724" s="19" t="s">
        <v>15407</v>
      </c>
      <c r="F1724" s="19" t="s">
        <v>15408</v>
      </c>
      <c r="G1724" s="19" t="s">
        <v>15409</v>
      </c>
      <c r="H1724" s="45">
        <v>1616.98</v>
      </c>
      <c r="I1724" s="45">
        <v>1812.97</v>
      </c>
      <c r="J1724" s="19" t="s">
        <v>1560</v>
      </c>
      <c r="K1724" s="19" t="s">
        <v>15410</v>
      </c>
      <c r="L1724" s="19" t="s">
        <v>15411</v>
      </c>
      <c r="M1724" s="19" t="s">
        <v>15412</v>
      </c>
      <c r="N1724" s="19" t="s">
        <v>15406</v>
      </c>
      <c r="O1724" s="19" t="s">
        <v>371</v>
      </c>
      <c r="P1724" s="19" t="s">
        <v>372</v>
      </c>
      <c r="Q1724" s="46">
        <v>240</v>
      </c>
      <c r="R1724" s="19" t="s">
        <v>1544</v>
      </c>
      <c r="S1724" s="19" t="s">
        <v>1913</v>
      </c>
      <c r="T1724" s="19" t="s">
        <v>1914</v>
      </c>
      <c r="U1724" s="19" t="s">
        <v>10667</v>
      </c>
      <c r="V1724" s="19" t="s">
        <v>10668</v>
      </c>
      <c r="W1724" s="19" t="s">
        <v>1798</v>
      </c>
      <c r="X1724" s="19" t="s">
        <v>10669</v>
      </c>
      <c r="Y1724" s="19" t="s">
        <v>1800</v>
      </c>
      <c r="Z1724" s="19" t="s">
        <v>1801</v>
      </c>
      <c r="AA1724" s="46">
        <v>159</v>
      </c>
      <c r="AB1724" s="19" t="s">
        <v>577</v>
      </c>
      <c r="AC1724" s="19" t="s">
        <v>311</v>
      </c>
      <c r="AD1724" s="19" t="s">
        <v>2929</v>
      </c>
      <c r="AE1724" s="19" t="s">
        <v>2930</v>
      </c>
      <c r="AF1724" s="19" t="s">
        <v>1719</v>
      </c>
      <c r="AG1724" s="19" t="s">
        <v>2931</v>
      </c>
      <c r="AH1724" s="19" t="s">
        <v>1499</v>
      </c>
      <c r="AI1724" s="19" t="s">
        <v>1500</v>
      </c>
      <c r="AJ1724" s="45">
        <v>0</v>
      </c>
      <c r="AK1724" s="45">
        <v>0</v>
      </c>
      <c r="AL1724" s="19" t="s">
        <v>1501</v>
      </c>
      <c r="AM1724" s="46">
        <v>19525</v>
      </c>
      <c r="AN1724" s="46">
        <v>12040</v>
      </c>
      <c r="AO1724" s="46">
        <v>7485</v>
      </c>
      <c r="AP1724" s="45">
        <v>139.19999999999999</v>
      </c>
      <c r="AQ1724" s="45"/>
      <c r="AR1724" s="45" t="str">
        <f>IFERROR(VLOOKUP(AB1724,'Pedidos marco'!$A$1:$D$10000,4,0)," ")</f>
        <v xml:space="preserve"> </v>
      </c>
      <c r="AS1724" s="45">
        <f t="shared" si="182"/>
        <v>11</v>
      </c>
      <c r="AT1724" s="45" t="str">
        <f t="shared" si="183"/>
        <v>11</v>
      </c>
      <c r="AU1724" s="47">
        <v>12</v>
      </c>
      <c r="AV1724" s="19" t="str">
        <f t="shared" si="184"/>
        <v>04 April</v>
      </c>
      <c r="AW1724" s="19">
        <f t="shared" si="185"/>
        <v>0.57999999999999996</v>
      </c>
      <c r="AX1724" s="19">
        <f t="shared" si="186"/>
        <v>11.6</v>
      </c>
      <c r="AY1724" s="19" t="e">
        <f>VLOOKUP(AG1724,Cías!$A$1:$E$10000,5,0)</f>
        <v>#N/A</v>
      </c>
      <c r="AZ1724" s="19" t="str">
        <f t="shared" si="187"/>
        <v>1014266</v>
      </c>
      <c r="BA1724" s="19" t="str">
        <f t="shared" si="188"/>
        <v>TRANSBOSNA CIA. LTDA.</v>
      </c>
      <c r="BB1724" s="19" t="e">
        <f>VLOOKUP(AG1724,Cías!$A$1:$E$10000,3,0)</f>
        <v>#N/A</v>
      </c>
      <c r="BC1724" s="19"/>
      <c r="BD1724" s="19"/>
      <c r="BE1724" s="19"/>
      <c r="BF1724" s="19"/>
      <c r="BG1724" s="19"/>
      <c r="BH1724" s="19"/>
      <c r="BI1724" s="19"/>
      <c r="BJ1724" s="19"/>
    </row>
    <row r="1725" spans="1:62" ht="15" x14ac:dyDescent="0.2">
      <c r="A1725" s="19" t="s">
        <v>15406</v>
      </c>
      <c r="B1725" s="19" t="s">
        <v>1479</v>
      </c>
      <c r="C1725" s="43">
        <v>44662</v>
      </c>
      <c r="D1725" s="44">
        <v>0.40277777777778001</v>
      </c>
      <c r="E1725" s="19" t="s">
        <v>15413</v>
      </c>
      <c r="F1725" s="19" t="s">
        <v>15414</v>
      </c>
      <c r="G1725" s="19" t="s">
        <v>15415</v>
      </c>
      <c r="H1725" s="45">
        <v>1598.06</v>
      </c>
      <c r="I1725" s="45">
        <v>1791.76</v>
      </c>
      <c r="J1725" s="19" t="s">
        <v>1560</v>
      </c>
      <c r="K1725" s="19" t="s">
        <v>15416</v>
      </c>
      <c r="L1725" s="19" t="s">
        <v>15417</v>
      </c>
      <c r="M1725" s="19" t="s">
        <v>15418</v>
      </c>
      <c r="N1725" s="19" t="s">
        <v>15406</v>
      </c>
      <c r="O1725" s="19" t="s">
        <v>367</v>
      </c>
      <c r="P1725" s="19" t="s">
        <v>368</v>
      </c>
      <c r="Q1725" s="46">
        <v>240</v>
      </c>
      <c r="R1725" s="19" t="s">
        <v>1544</v>
      </c>
      <c r="S1725" s="19" t="s">
        <v>1913</v>
      </c>
      <c r="T1725" s="19" t="s">
        <v>1914</v>
      </c>
      <c r="U1725" s="19" t="s">
        <v>10667</v>
      </c>
      <c r="V1725" s="19" t="s">
        <v>10668</v>
      </c>
      <c r="W1725" s="19" t="s">
        <v>1798</v>
      </c>
      <c r="X1725" s="19" t="s">
        <v>10669</v>
      </c>
      <c r="Y1725" s="19" t="s">
        <v>1800</v>
      </c>
      <c r="Z1725" s="19" t="s">
        <v>1801</v>
      </c>
      <c r="AA1725" s="46">
        <v>159</v>
      </c>
      <c r="AB1725" s="19" t="s">
        <v>577</v>
      </c>
      <c r="AC1725" s="19" t="s">
        <v>311</v>
      </c>
      <c r="AD1725" s="19" t="s">
        <v>2929</v>
      </c>
      <c r="AE1725" s="19" t="s">
        <v>2930</v>
      </c>
      <c r="AF1725" s="19" t="s">
        <v>1719</v>
      </c>
      <c r="AG1725" s="19" t="s">
        <v>2931</v>
      </c>
      <c r="AH1725" s="19" t="s">
        <v>1499</v>
      </c>
      <c r="AI1725" s="19" t="s">
        <v>1500</v>
      </c>
      <c r="AJ1725" s="45">
        <v>0</v>
      </c>
      <c r="AK1725" s="45">
        <v>0</v>
      </c>
      <c r="AL1725" s="19" t="s">
        <v>1501</v>
      </c>
      <c r="AM1725" s="46">
        <v>19525</v>
      </c>
      <c r="AN1725" s="46">
        <v>12040</v>
      </c>
      <c r="AO1725" s="46">
        <v>7485</v>
      </c>
      <c r="AP1725" s="45">
        <v>139.19999999999999</v>
      </c>
      <c r="AQ1725" s="45"/>
      <c r="AR1725" s="45" t="str">
        <f>IFERROR(VLOOKUP(AB1725,'Pedidos marco'!$A$1:$D$10000,4,0)," ")</f>
        <v xml:space="preserve"> </v>
      </c>
      <c r="AS1725" s="45">
        <f t="shared" si="182"/>
        <v>11</v>
      </c>
      <c r="AT1725" s="45" t="str">
        <f t="shared" si="183"/>
        <v>11</v>
      </c>
      <c r="AU1725" s="47">
        <v>12</v>
      </c>
      <c r="AV1725" s="19" t="str">
        <f t="shared" si="184"/>
        <v>04 April</v>
      </c>
      <c r="AW1725" s="19">
        <f t="shared" si="185"/>
        <v>0.57999999999999996</v>
      </c>
      <c r="AX1725" s="19">
        <f t="shared" si="186"/>
        <v>11.6</v>
      </c>
      <c r="AY1725" s="19" t="e">
        <f>VLOOKUP(AG1725,Cías!$A$1:$E$10000,5,0)</f>
        <v>#N/A</v>
      </c>
      <c r="AZ1725" s="19" t="str">
        <f t="shared" si="187"/>
        <v>1014266</v>
      </c>
      <c r="BA1725" s="19" t="str">
        <f t="shared" si="188"/>
        <v>TRANSBOSNA CIA. LTDA.</v>
      </c>
      <c r="BB1725" s="19" t="e">
        <f>VLOOKUP(AG1725,Cías!$A$1:$E$10000,3,0)</f>
        <v>#N/A</v>
      </c>
      <c r="BC1725" s="19"/>
      <c r="BD1725" s="19"/>
      <c r="BE1725" s="19"/>
      <c r="BF1725" s="19"/>
      <c r="BG1725" s="19"/>
      <c r="BH1725" s="19"/>
      <c r="BI1725" s="19"/>
      <c r="BJ1725" s="19"/>
    </row>
    <row r="1726" spans="1:62" ht="15" x14ac:dyDescent="0.2">
      <c r="A1726" s="19" t="s">
        <v>15419</v>
      </c>
      <c r="B1726" s="19" t="s">
        <v>1479</v>
      </c>
      <c r="C1726" s="43">
        <v>44662</v>
      </c>
      <c r="D1726" s="44">
        <v>0.40555555555556</v>
      </c>
      <c r="E1726" s="19" t="s">
        <v>15420</v>
      </c>
      <c r="F1726" s="19" t="s">
        <v>15421</v>
      </c>
      <c r="G1726" s="19" t="s">
        <v>15422</v>
      </c>
      <c r="H1726" s="45">
        <v>2301.35</v>
      </c>
      <c r="I1726" s="45">
        <v>2580.29</v>
      </c>
      <c r="J1726" s="19" t="s">
        <v>1560</v>
      </c>
      <c r="K1726" s="19" t="s">
        <v>15423</v>
      </c>
      <c r="L1726" s="19" t="s">
        <v>15424</v>
      </c>
      <c r="M1726" s="19" t="s">
        <v>15425</v>
      </c>
      <c r="N1726" s="19" t="s">
        <v>15419</v>
      </c>
      <c r="O1726" s="19" t="s">
        <v>371</v>
      </c>
      <c r="P1726" s="19" t="s">
        <v>372</v>
      </c>
      <c r="Q1726" s="46">
        <v>360</v>
      </c>
      <c r="R1726" s="19" t="s">
        <v>1544</v>
      </c>
      <c r="S1726" s="19" t="s">
        <v>1754</v>
      </c>
      <c r="T1726" s="19" t="s">
        <v>104</v>
      </c>
      <c r="U1726" s="19" t="s">
        <v>3530</v>
      </c>
      <c r="V1726" s="19" t="s">
        <v>3531</v>
      </c>
      <c r="W1726" s="19" t="s">
        <v>1548</v>
      </c>
      <c r="X1726" s="19" t="s">
        <v>3532</v>
      </c>
      <c r="Y1726" s="19" t="s">
        <v>1684</v>
      </c>
      <c r="Z1726" s="19" t="s">
        <v>1685</v>
      </c>
      <c r="AA1726" s="46">
        <v>198</v>
      </c>
      <c r="AB1726" s="19" t="s">
        <v>573</v>
      </c>
      <c r="AC1726" s="19" t="s">
        <v>299</v>
      </c>
      <c r="AD1726" s="19" t="s">
        <v>1982</v>
      </c>
      <c r="AE1726" s="19" t="s">
        <v>1983</v>
      </c>
      <c r="AF1726" s="19" t="s">
        <v>1554</v>
      </c>
      <c r="AG1726" s="19" t="s">
        <v>1984</v>
      </c>
      <c r="AH1726" s="19" t="s">
        <v>1499</v>
      </c>
      <c r="AI1726" s="19" t="s">
        <v>1500</v>
      </c>
      <c r="AJ1726" s="45">
        <v>0</v>
      </c>
      <c r="AK1726" s="45">
        <v>0</v>
      </c>
      <c r="AL1726" s="19" t="s">
        <v>1501</v>
      </c>
      <c r="AM1726" s="46">
        <v>27000</v>
      </c>
      <c r="AN1726" s="46">
        <v>18070</v>
      </c>
      <c r="AO1726" s="46">
        <v>8930</v>
      </c>
      <c r="AP1726" s="45">
        <v>266.39999999999998</v>
      </c>
      <c r="AQ1726" s="45"/>
      <c r="AR1726" s="45" t="str">
        <f>IFERROR(VLOOKUP(AB1726,'Pedidos marco'!$A$1:$D$10000,4,0)," ")</f>
        <v xml:space="preserve"> </v>
      </c>
      <c r="AS1726" s="45">
        <f t="shared" si="182"/>
        <v>11</v>
      </c>
      <c r="AT1726" s="45" t="str">
        <f t="shared" si="183"/>
        <v>11</v>
      </c>
      <c r="AU1726" s="47">
        <v>18</v>
      </c>
      <c r="AV1726" s="19" t="str">
        <f t="shared" si="184"/>
        <v>04 April</v>
      </c>
      <c r="AW1726" s="19">
        <f t="shared" si="185"/>
        <v>0.74</v>
      </c>
      <c r="AX1726" s="19">
        <f t="shared" si="186"/>
        <v>14.799999999999999</v>
      </c>
      <c r="AY1726" s="19" t="e">
        <f>VLOOKUP(AG1726,Cías!$A$1:$E$10000,5,0)</f>
        <v>#N/A</v>
      </c>
      <c r="AZ1726" s="19" t="str">
        <f t="shared" si="187"/>
        <v>1021912</v>
      </c>
      <c r="BA1726" s="19" t="str">
        <f t="shared" si="188"/>
        <v>TAPIA MEJIA GEOVANNY FRANCISCO</v>
      </c>
      <c r="BB1726" s="19" t="e">
        <f>VLOOKUP(AG1726,Cías!$A$1:$E$10000,3,0)</f>
        <v>#N/A</v>
      </c>
      <c r="BC1726" s="19"/>
      <c r="BD1726" s="19"/>
      <c r="BE1726" s="19"/>
      <c r="BF1726" s="19"/>
      <c r="BG1726" s="19"/>
      <c r="BH1726" s="19"/>
      <c r="BI1726" s="19"/>
      <c r="BJ1726" s="19"/>
    </row>
    <row r="1727" spans="1:62" ht="15" x14ac:dyDescent="0.2">
      <c r="A1727" s="19" t="s">
        <v>15426</v>
      </c>
      <c r="B1727" s="19" t="s">
        <v>1479</v>
      </c>
      <c r="C1727" s="43">
        <v>44662</v>
      </c>
      <c r="D1727" s="44">
        <v>0.40763888888888999</v>
      </c>
      <c r="E1727" s="19" t="s">
        <v>15427</v>
      </c>
      <c r="F1727" s="19" t="s">
        <v>15428</v>
      </c>
      <c r="G1727" s="19" t="s">
        <v>15429</v>
      </c>
      <c r="H1727" s="45">
        <v>2224.8000000000002</v>
      </c>
      <c r="I1727" s="45">
        <v>2494.46</v>
      </c>
      <c r="J1727" s="19" t="s">
        <v>1560</v>
      </c>
      <c r="K1727" s="19" t="s">
        <v>15430</v>
      </c>
      <c r="L1727" s="19" t="s">
        <v>15431</v>
      </c>
      <c r="M1727" s="19" t="s">
        <v>15432</v>
      </c>
      <c r="N1727" s="19" t="s">
        <v>15426</v>
      </c>
      <c r="O1727" s="19" t="s">
        <v>369</v>
      </c>
      <c r="P1727" s="19" t="s">
        <v>370</v>
      </c>
      <c r="Q1727" s="46">
        <v>360</v>
      </c>
      <c r="R1727" s="19" t="s">
        <v>1544</v>
      </c>
      <c r="S1727" s="19" t="s">
        <v>2156</v>
      </c>
      <c r="T1727" s="19" t="s">
        <v>419</v>
      </c>
      <c r="U1727" s="19" t="s">
        <v>2753</v>
      </c>
      <c r="V1727" s="19" t="s">
        <v>2754</v>
      </c>
      <c r="W1727" s="19" t="s">
        <v>415</v>
      </c>
      <c r="X1727" s="19" t="s">
        <v>2755</v>
      </c>
      <c r="Y1727" s="19" t="s">
        <v>2756</v>
      </c>
      <c r="Z1727" s="19" t="s">
        <v>2757</v>
      </c>
      <c r="AA1727" s="46">
        <v>76</v>
      </c>
      <c r="AB1727" s="19" t="s">
        <v>479</v>
      </c>
      <c r="AC1727" s="19" t="s">
        <v>108</v>
      </c>
      <c r="AD1727" s="19" t="s">
        <v>5322</v>
      </c>
      <c r="AE1727" s="19" t="s">
        <v>1481</v>
      </c>
      <c r="AF1727" s="19" t="s">
        <v>1554</v>
      </c>
      <c r="AG1727" s="19" t="s">
        <v>5323</v>
      </c>
      <c r="AH1727" s="19" t="s">
        <v>1499</v>
      </c>
      <c r="AI1727" s="19" t="s">
        <v>1500</v>
      </c>
      <c r="AJ1727" s="45">
        <v>0</v>
      </c>
      <c r="AK1727" s="45">
        <v>0</v>
      </c>
      <c r="AL1727" s="19" t="s">
        <v>1501</v>
      </c>
      <c r="AM1727" s="46">
        <v>27190</v>
      </c>
      <c r="AN1727" s="46">
        <v>18060</v>
      </c>
      <c r="AO1727" s="46">
        <v>9130</v>
      </c>
      <c r="AP1727" s="45">
        <v>126</v>
      </c>
      <c r="AQ1727" s="45"/>
      <c r="AR1727" s="45" t="str">
        <f>IFERROR(VLOOKUP(AB1727,'Pedidos marco'!$A$1:$D$10000,4,0)," ")</f>
        <v xml:space="preserve"> </v>
      </c>
      <c r="AS1727" s="45">
        <f t="shared" si="182"/>
        <v>11</v>
      </c>
      <c r="AT1727" s="45" t="str">
        <f t="shared" si="183"/>
        <v>11</v>
      </c>
      <c r="AU1727" s="47">
        <v>18</v>
      </c>
      <c r="AV1727" s="19" t="str">
        <f t="shared" si="184"/>
        <v>04 April</v>
      </c>
      <c r="AW1727" s="19">
        <f t="shared" si="185"/>
        <v>0.35</v>
      </c>
      <c r="AX1727" s="19">
        <f t="shared" si="186"/>
        <v>7</v>
      </c>
      <c r="AY1727" s="19" t="e">
        <f>VLOOKUP(AG1727,Cías!$A$1:$E$10000,5,0)</f>
        <v>#N/A</v>
      </c>
      <c r="AZ1727" s="19" t="str">
        <f t="shared" si="187"/>
        <v>1022019</v>
      </c>
      <c r="BA1727" s="19" t="str">
        <f t="shared" si="188"/>
        <v>ENRIQUEZ LARA ORLANDO DANILO</v>
      </c>
      <c r="BB1727" s="19" t="e">
        <f>VLOOKUP(AG1727,Cías!$A$1:$E$10000,3,0)</f>
        <v>#N/A</v>
      </c>
      <c r="BC1727" s="19"/>
      <c r="BD1727" s="19"/>
      <c r="BE1727" s="19"/>
      <c r="BF1727" s="19"/>
      <c r="BG1727" s="19"/>
      <c r="BH1727" s="19"/>
      <c r="BI1727" s="19"/>
      <c r="BJ1727" s="19"/>
    </row>
    <row r="1728" spans="1:62" ht="15" x14ac:dyDescent="0.2">
      <c r="A1728" s="19" t="s">
        <v>15433</v>
      </c>
      <c r="B1728" s="19" t="s">
        <v>1479</v>
      </c>
      <c r="C1728" s="43">
        <v>44662</v>
      </c>
      <c r="D1728" s="44">
        <v>0.41249999999999998</v>
      </c>
      <c r="E1728" s="19" t="s">
        <v>15434</v>
      </c>
      <c r="F1728" s="19" t="s">
        <v>15435</v>
      </c>
      <c r="G1728" s="19" t="s">
        <v>15436</v>
      </c>
      <c r="H1728" s="45">
        <v>2301.35</v>
      </c>
      <c r="I1728" s="45">
        <v>2580.29</v>
      </c>
      <c r="J1728" s="19" t="s">
        <v>1560</v>
      </c>
      <c r="K1728" s="19" t="s">
        <v>15437</v>
      </c>
      <c r="L1728" s="19" t="s">
        <v>15438</v>
      </c>
      <c r="M1728" s="19" t="s">
        <v>15439</v>
      </c>
      <c r="N1728" s="19" t="s">
        <v>15433</v>
      </c>
      <c r="O1728" s="19" t="s">
        <v>371</v>
      </c>
      <c r="P1728" s="19" t="s">
        <v>372</v>
      </c>
      <c r="Q1728" s="46">
        <v>360</v>
      </c>
      <c r="R1728" s="19" t="s">
        <v>1544</v>
      </c>
      <c r="S1728" s="19" t="s">
        <v>1754</v>
      </c>
      <c r="T1728" s="19" t="s">
        <v>104</v>
      </c>
      <c r="U1728" s="19" t="s">
        <v>1755</v>
      </c>
      <c r="V1728" s="19" t="s">
        <v>1756</v>
      </c>
      <c r="W1728" s="19" t="s">
        <v>1757</v>
      </c>
      <c r="X1728" s="19" t="s">
        <v>1758</v>
      </c>
      <c r="Y1728" s="19" t="s">
        <v>1759</v>
      </c>
      <c r="Z1728" s="19" t="s">
        <v>1760</v>
      </c>
      <c r="AA1728" s="46">
        <v>218</v>
      </c>
      <c r="AB1728" s="19" t="s">
        <v>588</v>
      </c>
      <c r="AC1728" s="19" t="s">
        <v>333</v>
      </c>
      <c r="AD1728" s="19" t="s">
        <v>4094</v>
      </c>
      <c r="AE1728" s="19" t="s">
        <v>4095</v>
      </c>
      <c r="AF1728" s="19" t="s">
        <v>1554</v>
      </c>
      <c r="AG1728" s="19" t="s">
        <v>4096</v>
      </c>
      <c r="AH1728" s="19" t="s">
        <v>1499</v>
      </c>
      <c r="AI1728" s="19" t="s">
        <v>1500</v>
      </c>
      <c r="AJ1728" s="45">
        <v>0</v>
      </c>
      <c r="AK1728" s="45">
        <v>0</v>
      </c>
      <c r="AL1728" s="19" t="s">
        <v>1501</v>
      </c>
      <c r="AM1728" s="46">
        <v>27080</v>
      </c>
      <c r="AN1728" s="46">
        <v>18040</v>
      </c>
      <c r="AO1728" s="46">
        <v>9040</v>
      </c>
      <c r="AP1728" s="45">
        <v>273.60000000000002</v>
      </c>
      <c r="AQ1728" s="45"/>
      <c r="AR1728" s="45" t="str">
        <f>IFERROR(VLOOKUP(AB1728,'Pedidos marco'!$A$1:$D$10000,4,0)," ")</f>
        <v xml:space="preserve"> </v>
      </c>
      <c r="AS1728" s="45">
        <f t="shared" si="182"/>
        <v>11</v>
      </c>
      <c r="AT1728" s="45" t="str">
        <f t="shared" si="183"/>
        <v>11</v>
      </c>
      <c r="AU1728" s="47">
        <v>18</v>
      </c>
      <c r="AV1728" s="19" t="str">
        <f t="shared" si="184"/>
        <v>04 April</v>
      </c>
      <c r="AW1728" s="19">
        <f t="shared" si="185"/>
        <v>0.76</v>
      </c>
      <c r="AX1728" s="19">
        <f t="shared" si="186"/>
        <v>15.200000000000001</v>
      </c>
      <c r="AY1728" s="19" t="e">
        <f>VLOOKUP(AG1728,Cías!$A$1:$E$10000,5,0)</f>
        <v>#N/A</v>
      </c>
      <c r="AZ1728" s="19" t="str">
        <f t="shared" si="187"/>
        <v>1021623</v>
      </c>
      <c r="BA1728" s="19" t="str">
        <f t="shared" si="188"/>
        <v>VILLARREAL HIGUERA FERNANDO SALVADO</v>
      </c>
      <c r="BB1728" s="19" t="e">
        <f>VLOOKUP(AG1728,Cías!$A$1:$E$10000,3,0)</f>
        <v>#N/A</v>
      </c>
      <c r="BC1728" s="19"/>
      <c r="BD1728" s="19"/>
      <c r="BE1728" s="19"/>
      <c r="BF1728" s="19"/>
      <c r="BG1728" s="19"/>
      <c r="BH1728" s="19"/>
      <c r="BI1728" s="19"/>
      <c r="BJ1728" s="19"/>
    </row>
    <row r="1729" spans="1:62" ht="15" x14ac:dyDescent="0.2">
      <c r="A1729" s="19" t="s">
        <v>15440</v>
      </c>
      <c r="B1729" s="19" t="s">
        <v>1479</v>
      </c>
      <c r="C1729" s="43">
        <v>44662</v>
      </c>
      <c r="D1729" s="44">
        <v>0.41527777777778002</v>
      </c>
      <c r="E1729" s="19" t="s">
        <v>15441</v>
      </c>
      <c r="F1729" s="19" t="s">
        <v>15442</v>
      </c>
      <c r="G1729" s="19" t="s">
        <v>15443</v>
      </c>
      <c r="H1729" s="45">
        <v>4217.3999999999996</v>
      </c>
      <c r="I1729" s="45">
        <v>4728.58</v>
      </c>
      <c r="J1729" s="19" t="s">
        <v>1560</v>
      </c>
      <c r="K1729" s="19" t="s">
        <v>15444</v>
      </c>
      <c r="L1729" s="19" t="s">
        <v>15445</v>
      </c>
      <c r="M1729" s="19" t="s">
        <v>15446</v>
      </c>
      <c r="N1729" s="19" t="s">
        <v>15440</v>
      </c>
      <c r="O1729" s="19" t="s">
        <v>367</v>
      </c>
      <c r="P1729" s="19" t="s">
        <v>368</v>
      </c>
      <c r="Q1729" s="46">
        <v>660</v>
      </c>
      <c r="R1729" s="19" t="s">
        <v>1544</v>
      </c>
      <c r="S1729" s="19" t="s">
        <v>1736</v>
      </c>
      <c r="T1729" s="19" t="s">
        <v>1737</v>
      </c>
      <c r="U1729" s="19" t="s">
        <v>10757</v>
      </c>
      <c r="V1729" s="19" t="s">
        <v>10758</v>
      </c>
      <c r="W1729" s="19" t="s">
        <v>3037</v>
      </c>
      <c r="X1729" s="19" t="s">
        <v>10759</v>
      </c>
      <c r="Y1729" s="19" t="s">
        <v>3039</v>
      </c>
      <c r="Z1729" s="19" t="s">
        <v>3040</v>
      </c>
      <c r="AA1729" s="46">
        <v>261</v>
      </c>
      <c r="AB1729" s="19" t="s">
        <v>549</v>
      </c>
      <c r="AC1729" s="19" t="s">
        <v>250</v>
      </c>
      <c r="AD1729" s="19" t="s">
        <v>9192</v>
      </c>
      <c r="AE1729" s="19" t="s">
        <v>9193</v>
      </c>
      <c r="AF1729" s="19" t="s">
        <v>1592</v>
      </c>
      <c r="AG1729" s="19" t="s">
        <v>9194</v>
      </c>
      <c r="AH1729" s="19" t="s">
        <v>1499</v>
      </c>
      <c r="AI1729" s="19" t="s">
        <v>1500</v>
      </c>
      <c r="AJ1729" s="45">
        <v>0</v>
      </c>
      <c r="AK1729" s="45">
        <v>0</v>
      </c>
      <c r="AL1729" s="19" t="s">
        <v>1501</v>
      </c>
      <c r="AM1729" s="46">
        <v>51310</v>
      </c>
      <c r="AN1729" s="46">
        <v>32990</v>
      </c>
      <c r="AO1729" s="46">
        <v>18320</v>
      </c>
      <c r="AP1729" s="45">
        <v>620.4</v>
      </c>
      <c r="AQ1729" s="45"/>
      <c r="AR1729" s="45" t="str">
        <f>IFERROR(VLOOKUP(AB1729,'Pedidos marco'!$A$1:$D$10000,4,0)," ")</f>
        <v xml:space="preserve"> </v>
      </c>
      <c r="AS1729" s="45">
        <f t="shared" si="182"/>
        <v>11</v>
      </c>
      <c r="AT1729" s="45" t="str">
        <f t="shared" si="183"/>
        <v>11</v>
      </c>
      <c r="AU1729" s="47">
        <v>33</v>
      </c>
      <c r="AV1729" s="19" t="str">
        <f t="shared" si="184"/>
        <v>04 April</v>
      </c>
      <c r="AW1729" s="19">
        <f t="shared" si="185"/>
        <v>0.94</v>
      </c>
      <c r="AX1729" s="19">
        <f t="shared" si="186"/>
        <v>18.8</v>
      </c>
      <c r="AY1729" s="19" t="e">
        <f>VLOOKUP(AG1729,Cías!$A$1:$E$10000,5,0)</f>
        <v>#N/A</v>
      </c>
      <c r="AZ1729" s="19" t="str">
        <f t="shared" si="187"/>
        <v>1019410</v>
      </c>
      <c r="BA1729" s="19" t="str">
        <f t="shared" si="188"/>
        <v>POZO VILLAFUERTE EDISON ROBERTO</v>
      </c>
      <c r="BB1729" s="19" t="e">
        <f>VLOOKUP(AG1729,Cías!$A$1:$E$10000,3,0)</f>
        <v>#N/A</v>
      </c>
      <c r="BC1729" s="19"/>
      <c r="BD1729" s="19"/>
      <c r="BE1729" s="19"/>
      <c r="BF1729" s="19"/>
      <c r="BG1729" s="19"/>
      <c r="BH1729" s="19"/>
      <c r="BI1729" s="19"/>
      <c r="BJ1729" s="19"/>
    </row>
    <row r="1730" spans="1:62" ht="15" x14ac:dyDescent="0.2">
      <c r="A1730" s="19" t="s">
        <v>15447</v>
      </c>
      <c r="B1730" s="19" t="s">
        <v>1479</v>
      </c>
      <c r="C1730" s="43">
        <v>44662</v>
      </c>
      <c r="D1730" s="44">
        <v>0.42152777777778</v>
      </c>
      <c r="E1730" s="19" t="s">
        <v>15448</v>
      </c>
      <c r="F1730" s="19" t="s">
        <v>15449</v>
      </c>
      <c r="G1730" s="19" t="s">
        <v>15450</v>
      </c>
      <c r="H1730" s="45">
        <v>4054.8</v>
      </c>
      <c r="I1730" s="45">
        <v>4546.2700000000004</v>
      </c>
      <c r="J1730" s="19" t="s">
        <v>1560</v>
      </c>
      <c r="K1730" s="19" t="s">
        <v>15451</v>
      </c>
      <c r="L1730" s="19" t="s">
        <v>15452</v>
      </c>
      <c r="M1730" s="19" t="s">
        <v>15453</v>
      </c>
      <c r="N1730" s="19" t="s">
        <v>15447</v>
      </c>
      <c r="O1730" s="19" t="s">
        <v>371</v>
      </c>
      <c r="P1730" s="19" t="s">
        <v>372</v>
      </c>
      <c r="Q1730" s="46">
        <v>620</v>
      </c>
      <c r="R1730" s="19" t="s">
        <v>1544</v>
      </c>
      <c r="S1730" s="19" t="s">
        <v>1898</v>
      </c>
      <c r="T1730" s="19" t="s">
        <v>1899</v>
      </c>
      <c r="U1730" s="19" t="s">
        <v>1900</v>
      </c>
      <c r="V1730" s="19" t="s">
        <v>1901</v>
      </c>
      <c r="W1730" s="19" t="s">
        <v>1548</v>
      </c>
      <c r="X1730" s="19" t="s">
        <v>1902</v>
      </c>
      <c r="Y1730" s="19" t="s">
        <v>1684</v>
      </c>
      <c r="Z1730" s="19" t="s">
        <v>1685</v>
      </c>
      <c r="AA1730" s="46">
        <v>198</v>
      </c>
      <c r="AB1730" s="19" t="s">
        <v>525</v>
      </c>
      <c r="AC1730" s="19" t="s">
        <v>202</v>
      </c>
      <c r="AD1730" s="19" t="s">
        <v>1903</v>
      </c>
      <c r="AE1730" s="19" t="s">
        <v>1904</v>
      </c>
      <c r="AF1730" s="19" t="s">
        <v>1592</v>
      </c>
      <c r="AG1730" s="19" t="s">
        <v>1905</v>
      </c>
      <c r="AH1730" s="19" t="s">
        <v>1499</v>
      </c>
      <c r="AI1730" s="19" t="s">
        <v>1500</v>
      </c>
      <c r="AJ1730" s="45">
        <v>0</v>
      </c>
      <c r="AK1730" s="45">
        <v>0</v>
      </c>
      <c r="AL1730" s="19" t="s">
        <v>1501</v>
      </c>
      <c r="AM1730" s="46">
        <v>39905.152000000002</v>
      </c>
      <c r="AN1730" s="46">
        <v>31075.151999999998</v>
      </c>
      <c r="AO1730" s="46">
        <v>8830</v>
      </c>
      <c r="AP1730" s="45">
        <v>458.8</v>
      </c>
      <c r="AQ1730" s="45"/>
      <c r="AR1730" s="45" t="str">
        <f>IFERROR(VLOOKUP(AB1730,'Pedidos marco'!$A$1:$D$10000,4,0)," ")</f>
        <v xml:space="preserve"> </v>
      </c>
      <c r="AS1730" s="45">
        <f t="shared" si="182"/>
        <v>11</v>
      </c>
      <c r="AT1730" s="45" t="str">
        <f t="shared" si="183"/>
        <v>11</v>
      </c>
      <c r="AU1730" s="47">
        <v>31</v>
      </c>
      <c r="AV1730" s="19" t="str">
        <f t="shared" si="184"/>
        <v>04 April</v>
      </c>
      <c r="AW1730" s="19">
        <f t="shared" si="185"/>
        <v>0.74</v>
      </c>
      <c r="AX1730" s="19">
        <f t="shared" si="186"/>
        <v>14.8</v>
      </c>
      <c r="AY1730" s="19" t="e">
        <f>VLOOKUP(AG1730,Cías!$A$1:$E$10000,5,0)</f>
        <v>#N/A</v>
      </c>
      <c r="AZ1730" s="19" t="str">
        <f t="shared" si="187"/>
        <v>1017066</v>
      </c>
      <c r="BA1730" s="19" t="str">
        <f t="shared" si="188"/>
        <v>MISE MISE NESTOR SALOMON</v>
      </c>
      <c r="BB1730" s="19" t="e">
        <f>VLOOKUP(AG1730,Cías!$A$1:$E$10000,3,0)</f>
        <v>#N/A</v>
      </c>
      <c r="BC1730" s="19"/>
      <c r="BD1730" s="19"/>
      <c r="BE1730" s="19"/>
      <c r="BF1730" s="19"/>
      <c r="BG1730" s="19"/>
      <c r="BH1730" s="19"/>
      <c r="BI1730" s="19"/>
      <c r="BJ1730" s="19"/>
    </row>
    <row r="1731" spans="1:62" ht="15" x14ac:dyDescent="0.2">
      <c r="A1731" s="19" t="s">
        <v>15447</v>
      </c>
      <c r="B1731" s="19" t="s">
        <v>1479</v>
      </c>
      <c r="C1731" s="43">
        <v>44662</v>
      </c>
      <c r="D1731" s="44">
        <v>0.42152777777778</v>
      </c>
      <c r="E1731" s="19" t="s">
        <v>15454</v>
      </c>
      <c r="F1731" s="19" t="s">
        <v>15455</v>
      </c>
      <c r="G1731" s="19" t="s">
        <v>15456</v>
      </c>
      <c r="H1731" s="45">
        <v>260</v>
      </c>
      <c r="I1731" s="45">
        <v>291.51</v>
      </c>
      <c r="J1731" s="19" t="s">
        <v>1560</v>
      </c>
      <c r="K1731" s="19" t="s">
        <v>15457</v>
      </c>
      <c r="L1731" s="19" t="s">
        <v>15458</v>
      </c>
      <c r="M1731" s="19" t="s">
        <v>15459</v>
      </c>
      <c r="N1731" s="19" t="s">
        <v>15447</v>
      </c>
      <c r="O1731" s="19" t="s">
        <v>367</v>
      </c>
      <c r="P1731" s="19" t="s">
        <v>368</v>
      </c>
      <c r="Q1731" s="46">
        <v>40</v>
      </c>
      <c r="R1731" s="19" t="s">
        <v>1544</v>
      </c>
      <c r="S1731" s="19" t="s">
        <v>1898</v>
      </c>
      <c r="T1731" s="19" t="s">
        <v>1899</v>
      </c>
      <c r="U1731" s="19" t="s">
        <v>1900</v>
      </c>
      <c r="V1731" s="19" t="s">
        <v>1901</v>
      </c>
      <c r="W1731" s="19" t="s">
        <v>1548</v>
      </c>
      <c r="X1731" s="19" t="s">
        <v>1902</v>
      </c>
      <c r="Y1731" s="19" t="s">
        <v>1684</v>
      </c>
      <c r="Z1731" s="19" t="s">
        <v>1685</v>
      </c>
      <c r="AA1731" s="46">
        <v>198</v>
      </c>
      <c r="AB1731" s="19" t="s">
        <v>525</v>
      </c>
      <c r="AC1731" s="19" t="s">
        <v>202</v>
      </c>
      <c r="AD1731" s="19" t="s">
        <v>1903</v>
      </c>
      <c r="AE1731" s="19" t="s">
        <v>1904</v>
      </c>
      <c r="AF1731" s="19" t="s">
        <v>1592</v>
      </c>
      <c r="AG1731" s="19" t="s">
        <v>1905</v>
      </c>
      <c r="AH1731" s="19" t="s">
        <v>1499</v>
      </c>
      <c r="AI1731" s="19" t="s">
        <v>1500</v>
      </c>
      <c r="AJ1731" s="45">
        <v>0</v>
      </c>
      <c r="AK1731" s="45">
        <v>0</v>
      </c>
      <c r="AL1731" s="19" t="s">
        <v>1501</v>
      </c>
      <c r="AM1731" s="46">
        <v>10834.848</v>
      </c>
      <c r="AN1731" s="46">
        <v>2004.848</v>
      </c>
      <c r="AO1731" s="46">
        <v>8830</v>
      </c>
      <c r="AP1731" s="45">
        <v>29.6</v>
      </c>
      <c r="AQ1731" s="45"/>
      <c r="AR1731" s="45" t="str">
        <f>IFERROR(VLOOKUP(AB1731,'Pedidos marco'!$A$1:$D$10000,4,0)," ")</f>
        <v xml:space="preserve"> </v>
      </c>
      <c r="AS1731" s="45">
        <f t="shared" si="182"/>
        <v>11</v>
      </c>
      <c r="AT1731" s="45" t="str">
        <f t="shared" si="183"/>
        <v>11</v>
      </c>
      <c r="AU1731" s="47">
        <v>2</v>
      </c>
      <c r="AV1731" s="19" t="str">
        <f t="shared" si="184"/>
        <v>04 April</v>
      </c>
      <c r="AW1731" s="19">
        <f t="shared" si="185"/>
        <v>0.74</v>
      </c>
      <c r="AX1731" s="19">
        <f t="shared" si="186"/>
        <v>14.8</v>
      </c>
      <c r="AY1731" s="19" t="e">
        <f>VLOOKUP(AG1731,Cías!$A$1:$E$10000,5,0)</f>
        <v>#N/A</v>
      </c>
      <c r="AZ1731" s="19" t="str">
        <f t="shared" si="187"/>
        <v>1017066</v>
      </c>
      <c r="BA1731" s="19" t="str">
        <f t="shared" si="188"/>
        <v>MISE MISE NESTOR SALOMON</v>
      </c>
      <c r="BB1731" s="19" t="e">
        <f>VLOOKUP(AG1731,Cías!$A$1:$E$10000,3,0)</f>
        <v>#N/A</v>
      </c>
      <c r="BC1731" s="19"/>
      <c r="BD1731" s="19"/>
      <c r="BE1731" s="19"/>
      <c r="BF1731" s="19"/>
      <c r="BG1731" s="19"/>
      <c r="BH1731" s="19"/>
      <c r="BI1731" s="19"/>
      <c r="BJ1731" s="19"/>
    </row>
    <row r="1732" spans="1:62" ht="15" x14ac:dyDescent="0.2">
      <c r="A1732" s="19" t="s">
        <v>15460</v>
      </c>
      <c r="B1732" s="19" t="s">
        <v>1479</v>
      </c>
      <c r="C1732" s="43">
        <v>44662</v>
      </c>
      <c r="D1732" s="44">
        <v>0.42430555555555999</v>
      </c>
      <c r="E1732" s="19" t="s">
        <v>15461</v>
      </c>
      <c r="F1732" s="19" t="s">
        <v>2848</v>
      </c>
      <c r="G1732" s="19" t="s">
        <v>2849</v>
      </c>
      <c r="H1732" s="45">
        <v>3450.1</v>
      </c>
      <c r="I1732" s="45">
        <v>3868.28</v>
      </c>
      <c r="J1732" s="19" t="s">
        <v>2037</v>
      </c>
      <c r="K1732" s="19" t="s">
        <v>2850</v>
      </c>
      <c r="L1732" s="19" t="s">
        <v>15462</v>
      </c>
      <c r="M1732" s="19" t="s">
        <v>15463</v>
      </c>
      <c r="N1732" s="19" t="s">
        <v>15460</v>
      </c>
      <c r="O1732" s="19" t="s">
        <v>1823</v>
      </c>
      <c r="P1732" s="19" t="s">
        <v>1824</v>
      </c>
      <c r="Q1732" s="46">
        <v>30.81</v>
      </c>
      <c r="R1732" s="19" t="s">
        <v>1488</v>
      </c>
      <c r="S1732" s="19" t="s">
        <v>2853</v>
      </c>
      <c r="T1732" s="19" t="s">
        <v>2854</v>
      </c>
      <c r="U1732" s="19" t="s">
        <v>2855</v>
      </c>
      <c r="V1732" s="19" t="s">
        <v>2856</v>
      </c>
      <c r="W1732" s="19" t="s">
        <v>1829</v>
      </c>
      <c r="X1732" s="19" t="s">
        <v>2857</v>
      </c>
      <c r="Y1732" s="19" t="s">
        <v>1831</v>
      </c>
      <c r="Z1732" s="19" t="s">
        <v>1832</v>
      </c>
      <c r="AA1732" s="46">
        <v>8</v>
      </c>
      <c r="AB1732" s="19" t="s">
        <v>473</v>
      </c>
      <c r="AC1732" s="19" t="s">
        <v>96</v>
      </c>
      <c r="AD1732" s="19" t="s">
        <v>1888</v>
      </c>
      <c r="AE1732" s="19" t="s">
        <v>1889</v>
      </c>
      <c r="AF1732" s="19" t="s">
        <v>1497</v>
      </c>
      <c r="AG1732" s="19" t="s">
        <v>1890</v>
      </c>
      <c r="AH1732" s="19" t="s">
        <v>1499</v>
      </c>
      <c r="AI1732" s="19" t="s">
        <v>1500</v>
      </c>
      <c r="AJ1732" s="45">
        <v>0</v>
      </c>
      <c r="AK1732" s="45">
        <v>0</v>
      </c>
      <c r="AL1732" s="19" t="s">
        <v>1517</v>
      </c>
      <c r="AM1732" s="46">
        <v>49700</v>
      </c>
      <c r="AN1732" s="46">
        <v>30810</v>
      </c>
      <c r="AO1732" s="46">
        <v>18890</v>
      </c>
      <c r="AP1732" s="45">
        <v>0</v>
      </c>
      <c r="AQ1732" s="45"/>
      <c r="AR1732" s="45" t="str">
        <f>IFERROR(VLOOKUP(AB1732,'Pedidos marco'!$A$1:$D$10000,4,0)," ")</f>
        <v xml:space="preserve"> </v>
      </c>
      <c r="AS1732" s="45">
        <f t="shared" ref="AS1732:AS1795" si="189">DAY(C1732)</f>
        <v>11</v>
      </c>
      <c r="AT1732" s="45" t="str">
        <f t="shared" ref="AT1732:AT1795" si="190">TEXT(AS1732,"dd")</f>
        <v>11</v>
      </c>
      <c r="AU1732" s="47">
        <v>30.81</v>
      </c>
      <c r="AV1732" s="19" t="str">
        <f t="shared" ref="AV1732:AV1795" si="191">TEXT(C1732,"MM MMMM")</f>
        <v>04 April</v>
      </c>
      <c r="AW1732" s="19">
        <f t="shared" ref="AW1732:AW1795" si="192">IFERROR(AP1732/Q1732,"")</f>
        <v>0</v>
      </c>
      <c r="AX1732" s="19">
        <f t="shared" ref="AX1732:AX1795" si="193">IFERROR(AP1732/AU1732,"")</f>
        <v>0</v>
      </c>
      <c r="AY1732" s="19" t="e">
        <f>VLOOKUP(AG1732,Cías!$A$1:$E$10000,5,0)</f>
        <v>#N/A</v>
      </c>
      <c r="AZ1732" s="19" t="str">
        <f t="shared" ref="AZ1732:AZ1795" si="194">AB1732</f>
        <v>1013227</v>
      </c>
      <c r="BA1732" s="19" t="str">
        <f t="shared" ref="BA1732:BA1795" si="195">AC1732</f>
        <v>COMPAÑIA DE TRANSPORTE PESADO</v>
      </c>
      <c r="BB1732" s="19" t="e">
        <f>VLOOKUP(AG1732,Cías!$A$1:$E$10000,3,0)</f>
        <v>#N/A</v>
      </c>
      <c r="BC1732" s="19"/>
      <c r="BD1732" s="19"/>
      <c r="BE1732" s="19"/>
      <c r="BF1732" s="19"/>
      <c r="BG1732" s="19"/>
      <c r="BH1732" s="19"/>
      <c r="BI1732" s="19"/>
      <c r="BJ1732" s="19"/>
    </row>
    <row r="1733" spans="1:62" ht="15" x14ac:dyDescent="0.2">
      <c r="A1733" s="19" t="s">
        <v>15464</v>
      </c>
      <c r="B1733" s="19" t="s">
        <v>1479</v>
      </c>
      <c r="C1733" s="43">
        <v>44662</v>
      </c>
      <c r="D1733" s="44">
        <v>0.42430555555555999</v>
      </c>
      <c r="E1733" s="19" t="s">
        <v>15465</v>
      </c>
      <c r="F1733" s="19" t="s">
        <v>1481</v>
      </c>
      <c r="G1733" s="19" t="s">
        <v>1481</v>
      </c>
      <c r="H1733" s="45">
        <v>0</v>
      </c>
      <c r="I1733" s="45">
        <v>0</v>
      </c>
      <c r="J1733" s="19" t="s">
        <v>1482</v>
      </c>
      <c r="K1733" s="19" t="s">
        <v>15466</v>
      </c>
      <c r="L1733" s="19" t="s">
        <v>15467</v>
      </c>
      <c r="M1733" s="19" t="s">
        <v>15468</v>
      </c>
      <c r="N1733" s="19" t="s">
        <v>15464</v>
      </c>
      <c r="O1733" s="19" t="s">
        <v>367</v>
      </c>
      <c r="P1733" s="19" t="s">
        <v>368</v>
      </c>
      <c r="Q1733" s="46">
        <v>660</v>
      </c>
      <c r="R1733" s="19" t="s">
        <v>1544</v>
      </c>
      <c r="S1733" s="19" t="s">
        <v>4997</v>
      </c>
      <c r="T1733" s="19" t="s">
        <v>264</v>
      </c>
      <c r="U1733" s="19" t="s">
        <v>4998</v>
      </c>
      <c r="V1733" s="19" t="s">
        <v>4999</v>
      </c>
      <c r="W1733" s="19" t="s">
        <v>1586</v>
      </c>
      <c r="X1733" s="19" t="s">
        <v>5000</v>
      </c>
      <c r="Y1733" s="19" t="s">
        <v>1588</v>
      </c>
      <c r="Z1733" s="19" t="s">
        <v>1589</v>
      </c>
      <c r="AA1733" s="46">
        <v>250</v>
      </c>
      <c r="AB1733" s="19" t="s">
        <v>555</v>
      </c>
      <c r="AC1733" s="19" t="s">
        <v>264</v>
      </c>
      <c r="AD1733" s="19" t="s">
        <v>5113</v>
      </c>
      <c r="AE1733" s="19" t="s">
        <v>5114</v>
      </c>
      <c r="AF1733" s="19" t="s">
        <v>1592</v>
      </c>
      <c r="AG1733" s="19" t="s">
        <v>5115</v>
      </c>
      <c r="AH1733" s="19" t="s">
        <v>1499</v>
      </c>
      <c r="AI1733" s="19" t="s">
        <v>1500</v>
      </c>
      <c r="AJ1733" s="45">
        <v>0</v>
      </c>
      <c r="AK1733" s="45">
        <v>0</v>
      </c>
      <c r="AL1733" s="19" t="s">
        <v>1501</v>
      </c>
      <c r="AM1733" s="46">
        <v>51570</v>
      </c>
      <c r="AN1733" s="46">
        <v>33000</v>
      </c>
      <c r="AO1733" s="46">
        <v>18570</v>
      </c>
      <c r="AP1733" s="45">
        <v>594</v>
      </c>
      <c r="AQ1733" s="45"/>
      <c r="AR1733" s="45" t="str">
        <f>IFERROR(VLOOKUP(AB1733,'Pedidos marco'!$A$1:$D$10000,4,0)," ")</f>
        <v xml:space="preserve"> </v>
      </c>
      <c r="AS1733" s="45">
        <f t="shared" si="189"/>
        <v>11</v>
      </c>
      <c r="AT1733" s="45" t="str">
        <f t="shared" si="190"/>
        <v>11</v>
      </c>
      <c r="AU1733" s="47">
        <v>33</v>
      </c>
      <c r="AV1733" s="19" t="str">
        <f t="shared" si="191"/>
        <v>04 April</v>
      </c>
      <c r="AW1733" s="19">
        <f t="shared" si="192"/>
        <v>0.9</v>
      </c>
      <c r="AX1733" s="19">
        <f t="shared" si="193"/>
        <v>18</v>
      </c>
      <c r="AY1733" s="19" t="e">
        <f>VLOOKUP(AG1733,Cías!$A$1:$E$10000,5,0)</f>
        <v>#N/A</v>
      </c>
      <c r="AZ1733" s="19" t="str">
        <f t="shared" si="194"/>
        <v>1014110</v>
      </c>
      <c r="BA1733" s="19" t="str">
        <f t="shared" si="195"/>
        <v>RODRIGUEZ CORREA ROSA AYDE</v>
      </c>
      <c r="BB1733" s="19" t="e">
        <f>VLOOKUP(AG1733,Cías!$A$1:$E$10000,3,0)</f>
        <v>#N/A</v>
      </c>
      <c r="BC1733" s="19"/>
      <c r="BD1733" s="19"/>
      <c r="BE1733" s="19"/>
      <c r="BF1733" s="19"/>
      <c r="BG1733" s="19"/>
      <c r="BH1733" s="19"/>
      <c r="BI1733" s="19"/>
      <c r="BJ1733" s="19"/>
    </row>
    <row r="1734" spans="1:62" ht="15" x14ac:dyDescent="0.2">
      <c r="A1734" s="19" t="s">
        <v>15469</v>
      </c>
      <c r="B1734" s="19" t="s">
        <v>1479</v>
      </c>
      <c r="C1734" s="43">
        <v>44662</v>
      </c>
      <c r="D1734" s="44">
        <v>0.42847222222221998</v>
      </c>
      <c r="E1734" s="19" t="s">
        <v>15470</v>
      </c>
      <c r="F1734" s="19" t="s">
        <v>15471</v>
      </c>
      <c r="G1734" s="19" t="s">
        <v>15472</v>
      </c>
      <c r="H1734" s="45">
        <v>2159.4899999999998</v>
      </c>
      <c r="I1734" s="45">
        <v>2421.2399999999998</v>
      </c>
      <c r="J1734" s="19" t="s">
        <v>1560</v>
      </c>
      <c r="K1734" s="19" t="s">
        <v>15473</v>
      </c>
      <c r="L1734" s="19" t="s">
        <v>15474</v>
      </c>
      <c r="M1734" s="19" t="s">
        <v>15475</v>
      </c>
      <c r="N1734" s="19" t="s">
        <v>15469</v>
      </c>
      <c r="O1734" s="19" t="s">
        <v>371</v>
      </c>
      <c r="P1734" s="19" t="s">
        <v>372</v>
      </c>
      <c r="Q1734" s="46">
        <v>330</v>
      </c>
      <c r="R1734" s="19" t="s">
        <v>1544</v>
      </c>
      <c r="S1734" s="19" t="s">
        <v>5011</v>
      </c>
      <c r="T1734" s="19" t="s">
        <v>421</v>
      </c>
      <c r="U1734" s="19" t="s">
        <v>5012</v>
      </c>
      <c r="V1734" s="19" t="s">
        <v>5013</v>
      </c>
      <c r="W1734" s="19" t="s">
        <v>1757</v>
      </c>
      <c r="X1734" s="19" t="s">
        <v>1549</v>
      </c>
      <c r="Y1734" s="19" t="s">
        <v>1759</v>
      </c>
      <c r="Z1734" s="19" t="s">
        <v>1760</v>
      </c>
      <c r="AA1734" s="46">
        <v>218</v>
      </c>
      <c r="AB1734" s="19" t="s">
        <v>1420</v>
      </c>
      <c r="AC1734" s="19" t="s">
        <v>421</v>
      </c>
      <c r="AD1734" s="19" t="s">
        <v>5014</v>
      </c>
      <c r="AE1734" s="19" t="s">
        <v>5015</v>
      </c>
      <c r="AF1734" s="19" t="s">
        <v>1592</v>
      </c>
      <c r="AG1734" s="19" t="s">
        <v>5016</v>
      </c>
      <c r="AH1734" s="19" t="s">
        <v>1499</v>
      </c>
      <c r="AI1734" s="19" t="s">
        <v>1500</v>
      </c>
      <c r="AJ1734" s="45">
        <v>0</v>
      </c>
      <c r="AK1734" s="45">
        <v>0</v>
      </c>
      <c r="AL1734" s="19" t="s">
        <v>1501</v>
      </c>
      <c r="AM1734" s="46">
        <v>25670</v>
      </c>
      <c r="AN1734" s="46">
        <v>16535</v>
      </c>
      <c r="AO1734" s="46">
        <v>9135</v>
      </c>
      <c r="AP1734" s="45">
        <v>250.8</v>
      </c>
      <c r="AQ1734" s="45"/>
      <c r="AR1734" s="45" t="str">
        <f>IFERROR(VLOOKUP(AB1734,'Pedidos marco'!$A$1:$D$10000,4,0)," ")</f>
        <v xml:space="preserve"> </v>
      </c>
      <c r="AS1734" s="45">
        <f t="shared" si="189"/>
        <v>11</v>
      </c>
      <c r="AT1734" s="45" t="str">
        <f t="shared" si="190"/>
        <v>11</v>
      </c>
      <c r="AU1734" s="47">
        <v>16.5</v>
      </c>
      <c r="AV1734" s="19" t="str">
        <f t="shared" si="191"/>
        <v>04 April</v>
      </c>
      <c r="AW1734" s="19">
        <f t="shared" si="192"/>
        <v>0.76</v>
      </c>
      <c r="AX1734" s="19">
        <f t="shared" si="193"/>
        <v>15.200000000000001</v>
      </c>
      <c r="AY1734" s="19" t="e">
        <f>VLOOKUP(AG1734,Cías!$A$1:$E$10000,5,0)</f>
        <v>#N/A</v>
      </c>
      <c r="AZ1734" s="19" t="str">
        <f t="shared" si="194"/>
        <v>1023699</v>
      </c>
      <c r="BA1734" s="19" t="str">
        <f t="shared" si="195"/>
        <v>RIVADENEIRA MORALES KEVIN ANTONIO</v>
      </c>
      <c r="BB1734" s="19" t="e">
        <f>VLOOKUP(AG1734,Cías!$A$1:$E$10000,3,0)</f>
        <v>#N/A</v>
      </c>
      <c r="BC1734" s="19"/>
      <c r="BD1734" s="19"/>
      <c r="BE1734" s="19"/>
      <c r="BF1734" s="19"/>
      <c r="BG1734" s="19"/>
      <c r="BH1734" s="19"/>
      <c r="BI1734" s="19"/>
      <c r="BJ1734" s="19"/>
    </row>
    <row r="1735" spans="1:62" ht="15" x14ac:dyDescent="0.2">
      <c r="A1735" s="19" t="s">
        <v>15469</v>
      </c>
      <c r="B1735" s="19" t="s">
        <v>1479</v>
      </c>
      <c r="C1735" s="43">
        <v>44662</v>
      </c>
      <c r="D1735" s="44">
        <v>0.42847222222221998</v>
      </c>
      <c r="E1735" s="19" t="s">
        <v>15476</v>
      </c>
      <c r="F1735" s="19" t="s">
        <v>15477</v>
      </c>
      <c r="G1735" s="19" t="s">
        <v>15478</v>
      </c>
      <c r="H1735" s="45">
        <v>2146.42</v>
      </c>
      <c r="I1735" s="45">
        <v>2406.58</v>
      </c>
      <c r="J1735" s="19" t="s">
        <v>1560</v>
      </c>
      <c r="K1735" s="19" t="s">
        <v>15473</v>
      </c>
      <c r="L1735" s="19" t="s">
        <v>15479</v>
      </c>
      <c r="M1735" s="19" t="s">
        <v>15480</v>
      </c>
      <c r="N1735" s="19" t="s">
        <v>15469</v>
      </c>
      <c r="O1735" s="19" t="s">
        <v>367</v>
      </c>
      <c r="P1735" s="19" t="s">
        <v>368</v>
      </c>
      <c r="Q1735" s="46">
        <v>330</v>
      </c>
      <c r="R1735" s="19" t="s">
        <v>1544</v>
      </c>
      <c r="S1735" s="19" t="s">
        <v>5011</v>
      </c>
      <c r="T1735" s="19" t="s">
        <v>421</v>
      </c>
      <c r="U1735" s="19" t="s">
        <v>5012</v>
      </c>
      <c r="V1735" s="19" t="s">
        <v>5013</v>
      </c>
      <c r="W1735" s="19" t="s">
        <v>1757</v>
      </c>
      <c r="X1735" s="19" t="s">
        <v>1549</v>
      </c>
      <c r="Y1735" s="19" t="s">
        <v>1759</v>
      </c>
      <c r="Z1735" s="19" t="s">
        <v>1760</v>
      </c>
      <c r="AA1735" s="46">
        <v>218</v>
      </c>
      <c r="AB1735" s="19" t="s">
        <v>1420</v>
      </c>
      <c r="AC1735" s="19" t="s">
        <v>421</v>
      </c>
      <c r="AD1735" s="19" t="s">
        <v>5014</v>
      </c>
      <c r="AE1735" s="19" t="s">
        <v>5015</v>
      </c>
      <c r="AF1735" s="19" t="s">
        <v>1592</v>
      </c>
      <c r="AG1735" s="19" t="s">
        <v>5016</v>
      </c>
      <c r="AH1735" s="19" t="s">
        <v>1499</v>
      </c>
      <c r="AI1735" s="19" t="s">
        <v>1500</v>
      </c>
      <c r="AJ1735" s="45">
        <v>0</v>
      </c>
      <c r="AK1735" s="45">
        <v>0</v>
      </c>
      <c r="AL1735" s="19" t="s">
        <v>1501</v>
      </c>
      <c r="AM1735" s="46">
        <v>25670</v>
      </c>
      <c r="AN1735" s="46">
        <v>16535</v>
      </c>
      <c r="AO1735" s="46">
        <v>9135</v>
      </c>
      <c r="AP1735" s="45">
        <v>250.8</v>
      </c>
      <c r="AQ1735" s="45"/>
      <c r="AR1735" s="45" t="str">
        <f>IFERROR(VLOOKUP(AB1735,'Pedidos marco'!$A$1:$D$10000,4,0)," ")</f>
        <v xml:space="preserve"> </v>
      </c>
      <c r="AS1735" s="45">
        <f t="shared" si="189"/>
        <v>11</v>
      </c>
      <c r="AT1735" s="45" t="str">
        <f t="shared" si="190"/>
        <v>11</v>
      </c>
      <c r="AU1735" s="47">
        <v>16.5</v>
      </c>
      <c r="AV1735" s="19" t="str">
        <f t="shared" si="191"/>
        <v>04 April</v>
      </c>
      <c r="AW1735" s="19">
        <f t="shared" si="192"/>
        <v>0.76</v>
      </c>
      <c r="AX1735" s="19">
        <f t="shared" si="193"/>
        <v>15.200000000000001</v>
      </c>
      <c r="AY1735" s="19" t="e">
        <f>VLOOKUP(AG1735,Cías!$A$1:$E$10000,5,0)</f>
        <v>#N/A</v>
      </c>
      <c r="AZ1735" s="19" t="str">
        <f t="shared" si="194"/>
        <v>1023699</v>
      </c>
      <c r="BA1735" s="19" t="str">
        <f t="shared" si="195"/>
        <v>RIVADENEIRA MORALES KEVIN ANTONIO</v>
      </c>
      <c r="BB1735" s="19" t="e">
        <f>VLOOKUP(AG1735,Cías!$A$1:$E$10000,3,0)</f>
        <v>#N/A</v>
      </c>
      <c r="BC1735" s="19"/>
      <c r="BD1735" s="19"/>
      <c r="BE1735" s="19"/>
      <c r="BF1735" s="19"/>
      <c r="BG1735" s="19"/>
      <c r="BH1735" s="19"/>
      <c r="BI1735" s="19"/>
      <c r="BJ1735" s="19"/>
    </row>
    <row r="1736" spans="1:62" ht="15" x14ac:dyDescent="0.2">
      <c r="A1736" s="19" t="s">
        <v>15481</v>
      </c>
      <c r="B1736" s="19" t="s">
        <v>1479</v>
      </c>
      <c r="C1736" s="43">
        <v>44662</v>
      </c>
      <c r="D1736" s="44">
        <v>0.43611111111111001</v>
      </c>
      <c r="E1736" s="19" t="s">
        <v>15482</v>
      </c>
      <c r="F1736" s="19" t="s">
        <v>15483</v>
      </c>
      <c r="G1736" s="19" t="s">
        <v>15484</v>
      </c>
      <c r="H1736" s="45">
        <v>2523.6</v>
      </c>
      <c r="I1736" s="45">
        <v>2829.47</v>
      </c>
      <c r="J1736" s="19" t="s">
        <v>1560</v>
      </c>
      <c r="K1736" s="19" t="s">
        <v>15485</v>
      </c>
      <c r="L1736" s="19" t="s">
        <v>15486</v>
      </c>
      <c r="M1736" s="19" t="s">
        <v>15487</v>
      </c>
      <c r="N1736" s="19" t="s">
        <v>15481</v>
      </c>
      <c r="O1736" s="19" t="s">
        <v>371</v>
      </c>
      <c r="P1736" s="19" t="s">
        <v>372</v>
      </c>
      <c r="Q1736" s="46">
        <v>360</v>
      </c>
      <c r="R1736" s="19" t="s">
        <v>1544</v>
      </c>
      <c r="S1736" s="19" t="s">
        <v>7829</v>
      </c>
      <c r="T1736" s="19" t="s">
        <v>7830</v>
      </c>
      <c r="U1736" s="19" t="s">
        <v>15488</v>
      </c>
      <c r="V1736" s="19" t="s">
        <v>15489</v>
      </c>
      <c r="W1736" s="19" t="s">
        <v>1865</v>
      </c>
      <c r="X1736" s="19" t="s">
        <v>15490</v>
      </c>
      <c r="Y1736" s="19" t="s">
        <v>15332</v>
      </c>
      <c r="Z1736" s="19" t="s">
        <v>15333</v>
      </c>
      <c r="AA1736" s="46">
        <v>68.5</v>
      </c>
      <c r="AB1736" s="19" t="s">
        <v>560</v>
      </c>
      <c r="AC1736" s="19" t="s">
        <v>273</v>
      </c>
      <c r="AD1736" s="19" t="s">
        <v>3014</v>
      </c>
      <c r="AE1736" s="19" t="s">
        <v>1481</v>
      </c>
      <c r="AF1736" s="19" t="s">
        <v>1554</v>
      </c>
      <c r="AG1736" s="19" t="s">
        <v>3015</v>
      </c>
      <c r="AH1736" s="19" t="s">
        <v>1499</v>
      </c>
      <c r="AI1736" s="19" t="s">
        <v>1500</v>
      </c>
      <c r="AJ1736" s="45">
        <v>0</v>
      </c>
      <c r="AK1736" s="45">
        <v>0</v>
      </c>
      <c r="AL1736" s="19" t="s">
        <v>1501</v>
      </c>
      <c r="AM1736" s="46">
        <v>27090</v>
      </c>
      <c r="AN1736" s="46">
        <v>18020</v>
      </c>
      <c r="AO1736" s="46">
        <v>9070</v>
      </c>
      <c r="AP1736" s="45">
        <v>111.6</v>
      </c>
      <c r="AQ1736" s="45"/>
      <c r="AR1736" s="45" t="str">
        <f>IFERROR(VLOOKUP(AB1736,'Pedidos marco'!$A$1:$D$10000,4,0)," ")</f>
        <v xml:space="preserve"> </v>
      </c>
      <c r="AS1736" s="45">
        <f t="shared" si="189"/>
        <v>11</v>
      </c>
      <c r="AT1736" s="45" t="str">
        <f t="shared" si="190"/>
        <v>11</v>
      </c>
      <c r="AU1736" s="47">
        <v>18</v>
      </c>
      <c r="AV1736" s="19" t="str">
        <f t="shared" si="191"/>
        <v>04 April</v>
      </c>
      <c r="AW1736" s="19">
        <f t="shared" si="192"/>
        <v>0.31</v>
      </c>
      <c r="AX1736" s="19">
        <f t="shared" si="193"/>
        <v>6.1999999999999993</v>
      </c>
      <c r="AY1736" s="19" t="e">
        <f>VLOOKUP(AG1736,Cías!$A$1:$E$10000,5,0)</f>
        <v>#N/A</v>
      </c>
      <c r="AZ1736" s="19" t="str">
        <f t="shared" si="194"/>
        <v>1021773</v>
      </c>
      <c r="BA1736" s="19" t="str">
        <f t="shared" si="195"/>
        <v>RUIZ LASTRA OLGER FABIAN</v>
      </c>
      <c r="BB1736" s="19" t="e">
        <f>VLOOKUP(AG1736,Cías!$A$1:$E$10000,3,0)</f>
        <v>#N/A</v>
      </c>
      <c r="BC1736" s="19"/>
      <c r="BD1736" s="19"/>
      <c r="BE1736" s="19"/>
      <c r="BF1736" s="19"/>
      <c r="BG1736" s="19"/>
      <c r="BH1736" s="19"/>
      <c r="BI1736" s="19"/>
      <c r="BJ1736" s="19"/>
    </row>
    <row r="1737" spans="1:62" ht="15" x14ac:dyDescent="0.2">
      <c r="A1737" s="19" t="s">
        <v>15491</v>
      </c>
      <c r="B1737" s="19" t="s">
        <v>1479</v>
      </c>
      <c r="C1737" s="43">
        <v>44662</v>
      </c>
      <c r="D1737" s="44">
        <v>0.44236111111110998</v>
      </c>
      <c r="E1737" s="19" t="s">
        <v>15492</v>
      </c>
      <c r="F1737" s="19" t="s">
        <v>1481</v>
      </c>
      <c r="G1737" s="19" t="s">
        <v>1481</v>
      </c>
      <c r="H1737" s="45">
        <v>0</v>
      </c>
      <c r="I1737" s="45">
        <v>0</v>
      </c>
      <c r="J1737" s="19" t="s">
        <v>1482</v>
      </c>
      <c r="K1737" s="19" t="s">
        <v>15493</v>
      </c>
      <c r="L1737" s="19" t="s">
        <v>15494</v>
      </c>
      <c r="M1737" s="19" t="s">
        <v>15495</v>
      </c>
      <c r="N1737" s="19" t="s">
        <v>15491</v>
      </c>
      <c r="O1737" s="19" t="s">
        <v>369</v>
      </c>
      <c r="P1737" s="19" t="s">
        <v>370</v>
      </c>
      <c r="Q1737" s="46">
        <v>360</v>
      </c>
      <c r="R1737" s="19" t="s">
        <v>1544</v>
      </c>
      <c r="S1737" s="19" t="s">
        <v>2353</v>
      </c>
      <c r="T1737" s="19" t="s">
        <v>2354</v>
      </c>
      <c r="U1737" s="19" t="s">
        <v>9398</v>
      </c>
      <c r="V1737" s="19" t="s">
        <v>9399</v>
      </c>
      <c r="W1737" s="19" t="s">
        <v>415</v>
      </c>
      <c r="X1737" s="19" t="s">
        <v>9400</v>
      </c>
      <c r="Y1737" s="19" t="s">
        <v>3748</v>
      </c>
      <c r="Z1737" s="19" t="s">
        <v>3749</v>
      </c>
      <c r="AA1737" s="46">
        <v>129</v>
      </c>
      <c r="AB1737" s="19" t="s">
        <v>578</v>
      </c>
      <c r="AC1737" s="19" t="s">
        <v>313</v>
      </c>
      <c r="AD1737" s="19" t="s">
        <v>4817</v>
      </c>
      <c r="AE1737" s="19" t="s">
        <v>4818</v>
      </c>
      <c r="AF1737" s="19" t="s">
        <v>1592</v>
      </c>
      <c r="AG1737" s="19" t="s">
        <v>4819</v>
      </c>
      <c r="AH1737" s="19" t="s">
        <v>1499</v>
      </c>
      <c r="AI1737" s="19" t="s">
        <v>1500</v>
      </c>
      <c r="AJ1737" s="45">
        <v>0</v>
      </c>
      <c r="AK1737" s="45">
        <v>0</v>
      </c>
      <c r="AL1737" s="19" t="s">
        <v>1501</v>
      </c>
      <c r="AM1737" s="46">
        <v>26774.544999999998</v>
      </c>
      <c r="AN1737" s="46">
        <v>18054.544999999998</v>
      </c>
      <c r="AO1737" s="46">
        <v>8720</v>
      </c>
      <c r="AP1737" s="45">
        <v>183.6</v>
      </c>
      <c r="AQ1737" s="45"/>
      <c r="AR1737" s="45" t="str">
        <f>IFERROR(VLOOKUP(AB1737,'Pedidos marco'!$A$1:$D$10000,4,0)," ")</f>
        <v xml:space="preserve"> </v>
      </c>
      <c r="AS1737" s="45">
        <f t="shared" si="189"/>
        <v>11</v>
      </c>
      <c r="AT1737" s="45" t="str">
        <f t="shared" si="190"/>
        <v>11</v>
      </c>
      <c r="AU1737" s="47">
        <v>18</v>
      </c>
      <c r="AV1737" s="19" t="str">
        <f t="shared" si="191"/>
        <v>04 April</v>
      </c>
      <c r="AW1737" s="19">
        <f t="shared" si="192"/>
        <v>0.51</v>
      </c>
      <c r="AX1737" s="19">
        <f t="shared" si="193"/>
        <v>10.199999999999999</v>
      </c>
      <c r="AY1737" s="19" t="e">
        <f>VLOOKUP(AG1737,Cías!$A$1:$E$10000,5,0)</f>
        <v>#N/A</v>
      </c>
      <c r="AZ1737" s="19" t="str">
        <f t="shared" si="194"/>
        <v>1018725</v>
      </c>
      <c r="BA1737" s="19" t="str">
        <f t="shared" si="195"/>
        <v>TRANSPORTE DE CARGA PESADA</v>
      </c>
      <c r="BB1737" s="19" t="e">
        <f>VLOOKUP(AG1737,Cías!$A$1:$E$10000,3,0)</f>
        <v>#N/A</v>
      </c>
      <c r="BC1737" s="19"/>
      <c r="BD1737" s="19"/>
      <c r="BE1737" s="19"/>
      <c r="BF1737" s="19"/>
      <c r="BG1737" s="19"/>
      <c r="BH1737" s="19"/>
      <c r="BI1737" s="19"/>
      <c r="BJ1737" s="19"/>
    </row>
    <row r="1738" spans="1:62" ht="15" x14ac:dyDescent="0.2">
      <c r="A1738" s="19" t="s">
        <v>15491</v>
      </c>
      <c r="B1738" s="19" t="s">
        <v>1479</v>
      </c>
      <c r="C1738" s="43">
        <v>44662</v>
      </c>
      <c r="D1738" s="44">
        <v>0.44236111111110998</v>
      </c>
      <c r="E1738" s="19" t="s">
        <v>15496</v>
      </c>
      <c r="F1738" s="19" t="s">
        <v>1481</v>
      </c>
      <c r="G1738" s="19" t="s">
        <v>1481</v>
      </c>
      <c r="H1738" s="45">
        <v>0</v>
      </c>
      <c r="I1738" s="45">
        <v>0</v>
      </c>
      <c r="J1738" s="19" t="s">
        <v>1482</v>
      </c>
      <c r="K1738" s="19" t="s">
        <v>15497</v>
      </c>
      <c r="L1738" s="19" t="s">
        <v>15498</v>
      </c>
      <c r="M1738" s="19" t="s">
        <v>15499</v>
      </c>
      <c r="N1738" s="19" t="s">
        <v>15491</v>
      </c>
      <c r="O1738" s="19" t="s">
        <v>367</v>
      </c>
      <c r="P1738" s="19" t="s">
        <v>368</v>
      </c>
      <c r="Q1738" s="46">
        <v>300</v>
      </c>
      <c r="R1738" s="19" t="s">
        <v>1544</v>
      </c>
      <c r="S1738" s="19" t="s">
        <v>2353</v>
      </c>
      <c r="T1738" s="19" t="s">
        <v>2354</v>
      </c>
      <c r="U1738" s="19" t="s">
        <v>9398</v>
      </c>
      <c r="V1738" s="19" t="s">
        <v>9399</v>
      </c>
      <c r="W1738" s="19" t="s">
        <v>415</v>
      </c>
      <c r="X1738" s="19" t="s">
        <v>9400</v>
      </c>
      <c r="Y1738" s="19" t="s">
        <v>3748</v>
      </c>
      <c r="Z1738" s="19" t="s">
        <v>3749</v>
      </c>
      <c r="AA1738" s="46">
        <v>129</v>
      </c>
      <c r="AB1738" s="19" t="s">
        <v>578</v>
      </c>
      <c r="AC1738" s="19" t="s">
        <v>313</v>
      </c>
      <c r="AD1738" s="19" t="s">
        <v>4817</v>
      </c>
      <c r="AE1738" s="19" t="s">
        <v>4818</v>
      </c>
      <c r="AF1738" s="19" t="s">
        <v>1592</v>
      </c>
      <c r="AG1738" s="19" t="s">
        <v>4819</v>
      </c>
      <c r="AH1738" s="19" t="s">
        <v>1499</v>
      </c>
      <c r="AI1738" s="19" t="s">
        <v>1500</v>
      </c>
      <c r="AJ1738" s="45">
        <v>0</v>
      </c>
      <c r="AK1738" s="45">
        <v>0</v>
      </c>
      <c r="AL1738" s="19" t="s">
        <v>1501</v>
      </c>
      <c r="AM1738" s="46">
        <v>23765.455000000002</v>
      </c>
      <c r="AN1738" s="46">
        <v>15045.455</v>
      </c>
      <c r="AO1738" s="46">
        <v>8720</v>
      </c>
      <c r="AP1738" s="45">
        <v>153</v>
      </c>
      <c r="AQ1738" s="45"/>
      <c r="AR1738" s="45" t="str">
        <f>IFERROR(VLOOKUP(AB1738,'Pedidos marco'!$A$1:$D$10000,4,0)," ")</f>
        <v xml:space="preserve"> </v>
      </c>
      <c r="AS1738" s="45">
        <f t="shared" si="189"/>
        <v>11</v>
      </c>
      <c r="AT1738" s="45" t="str">
        <f t="shared" si="190"/>
        <v>11</v>
      </c>
      <c r="AU1738" s="47">
        <v>15</v>
      </c>
      <c r="AV1738" s="19" t="str">
        <f t="shared" si="191"/>
        <v>04 April</v>
      </c>
      <c r="AW1738" s="19">
        <f t="shared" si="192"/>
        <v>0.51</v>
      </c>
      <c r="AX1738" s="19">
        <f t="shared" si="193"/>
        <v>10.199999999999999</v>
      </c>
      <c r="AY1738" s="19" t="e">
        <f>VLOOKUP(AG1738,Cías!$A$1:$E$10000,5,0)</f>
        <v>#N/A</v>
      </c>
      <c r="AZ1738" s="19" t="str">
        <f t="shared" si="194"/>
        <v>1018725</v>
      </c>
      <c r="BA1738" s="19" t="str">
        <f t="shared" si="195"/>
        <v>TRANSPORTE DE CARGA PESADA</v>
      </c>
      <c r="BB1738" s="19" t="e">
        <f>VLOOKUP(AG1738,Cías!$A$1:$E$10000,3,0)</f>
        <v>#N/A</v>
      </c>
      <c r="BC1738" s="19"/>
      <c r="BD1738" s="19"/>
      <c r="BE1738" s="19"/>
      <c r="BF1738" s="19"/>
      <c r="BG1738" s="19"/>
      <c r="BH1738" s="19"/>
      <c r="BI1738" s="19"/>
      <c r="BJ1738" s="19"/>
    </row>
    <row r="1739" spans="1:62" ht="15" x14ac:dyDescent="0.2">
      <c r="A1739" s="19" t="s">
        <v>15500</v>
      </c>
      <c r="B1739" s="19" t="s">
        <v>1479</v>
      </c>
      <c r="C1739" s="43">
        <v>44662</v>
      </c>
      <c r="D1739" s="44">
        <v>0.44374999999999998</v>
      </c>
      <c r="E1739" s="19" t="s">
        <v>15501</v>
      </c>
      <c r="F1739" s="19" t="s">
        <v>1481</v>
      </c>
      <c r="G1739" s="19" t="s">
        <v>1481</v>
      </c>
      <c r="H1739" s="45">
        <v>0</v>
      </c>
      <c r="I1739" s="45">
        <v>0</v>
      </c>
      <c r="J1739" s="19" t="s">
        <v>1482</v>
      </c>
      <c r="K1739" s="19" t="s">
        <v>15502</v>
      </c>
      <c r="L1739" s="19" t="s">
        <v>15503</v>
      </c>
      <c r="M1739" s="19" t="s">
        <v>15504</v>
      </c>
      <c r="N1739" s="19" t="s">
        <v>15500</v>
      </c>
      <c r="O1739" s="19" t="s">
        <v>371</v>
      </c>
      <c r="P1739" s="19" t="s">
        <v>372</v>
      </c>
      <c r="Q1739" s="46">
        <v>360</v>
      </c>
      <c r="R1739" s="19" t="s">
        <v>1544</v>
      </c>
      <c r="S1739" s="19" t="s">
        <v>1545</v>
      </c>
      <c r="T1739" s="19" t="s">
        <v>74</v>
      </c>
      <c r="U1739" s="19" t="s">
        <v>4451</v>
      </c>
      <c r="V1739" s="19" t="s">
        <v>4452</v>
      </c>
      <c r="W1739" s="19" t="s">
        <v>1548</v>
      </c>
      <c r="X1739" s="19" t="s">
        <v>4453</v>
      </c>
      <c r="Y1739" s="19" t="s">
        <v>1684</v>
      </c>
      <c r="Z1739" s="19" t="s">
        <v>1685</v>
      </c>
      <c r="AA1739" s="46">
        <v>198</v>
      </c>
      <c r="AB1739" s="19" t="s">
        <v>493</v>
      </c>
      <c r="AC1739" s="19" t="s">
        <v>135</v>
      </c>
      <c r="AD1739" s="19" t="s">
        <v>4204</v>
      </c>
      <c r="AE1739" s="19" t="s">
        <v>1481</v>
      </c>
      <c r="AF1739" s="19" t="s">
        <v>1554</v>
      </c>
      <c r="AG1739" s="19" t="s">
        <v>4205</v>
      </c>
      <c r="AH1739" s="19" t="s">
        <v>1499</v>
      </c>
      <c r="AI1739" s="19" t="s">
        <v>1500</v>
      </c>
      <c r="AJ1739" s="45">
        <v>0</v>
      </c>
      <c r="AK1739" s="45">
        <v>0</v>
      </c>
      <c r="AL1739" s="19" t="s">
        <v>1501</v>
      </c>
      <c r="AM1739" s="46">
        <v>26990</v>
      </c>
      <c r="AN1739" s="46">
        <v>18030</v>
      </c>
      <c r="AO1739" s="46">
        <v>8960</v>
      </c>
      <c r="AP1739" s="45">
        <v>266.39999999999998</v>
      </c>
      <c r="AQ1739" s="45"/>
      <c r="AR1739" s="45" t="str">
        <f>IFERROR(VLOOKUP(AB1739,'Pedidos marco'!$A$1:$D$10000,4,0)," ")</f>
        <v xml:space="preserve"> </v>
      </c>
      <c r="AS1739" s="45">
        <f t="shared" si="189"/>
        <v>11</v>
      </c>
      <c r="AT1739" s="45" t="str">
        <f t="shared" si="190"/>
        <v>11</v>
      </c>
      <c r="AU1739" s="47">
        <v>18</v>
      </c>
      <c r="AV1739" s="19" t="str">
        <f t="shared" si="191"/>
        <v>04 April</v>
      </c>
      <c r="AW1739" s="19">
        <f t="shared" si="192"/>
        <v>0.74</v>
      </c>
      <c r="AX1739" s="19">
        <f t="shared" si="193"/>
        <v>14.799999999999999</v>
      </c>
      <c r="AY1739" s="19" t="e">
        <f>VLOOKUP(AG1739,Cías!$A$1:$E$10000,5,0)</f>
        <v>#N/A</v>
      </c>
      <c r="AZ1739" s="19" t="str">
        <f t="shared" si="194"/>
        <v>1020060</v>
      </c>
      <c r="BA1739" s="19" t="str">
        <f t="shared" si="195"/>
        <v>FUERTES RUEDA HUGO BALDOMERO</v>
      </c>
      <c r="BB1739" s="19" t="e">
        <f>VLOOKUP(AG1739,Cías!$A$1:$E$10000,3,0)</f>
        <v>#N/A</v>
      </c>
      <c r="BC1739" s="19"/>
      <c r="BD1739" s="19"/>
      <c r="BE1739" s="19"/>
      <c r="BF1739" s="19"/>
      <c r="BG1739" s="19"/>
      <c r="BH1739" s="19"/>
      <c r="BI1739" s="19"/>
      <c r="BJ1739" s="19"/>
    </row>
    <row r="1740" spans="1:62" ht="15" x14ac:dyDescent="0.2">
      <c r="A1740" s="19" t="s">
        <v>15505</v>
      </c>
      <c r="B1740" s="19" t="s">
        <v>1479</v>
      </c>
      <c r="C1740" s="43">
        <v>44662</v>
      </c>
      <c r="D1740" s="44">
        <v>0.44444444444443998</v>
      </c>
      <c r="E1740" s="19" t="s">
        <v>15506</v>
      </c>
      <c r="F1740" s="19" t="s">
        <v>15507</v>
      </c>
      <c r="G1740" s="19" t="s">
        <v>15508</v>
      </c>
      <c r="H1740" s="45">
        <v>2426.4</v>
      </c>
      <c r="I1740" s="45">
        <v>2720.5</v>
      </c>
      <c r="J1740" s="19" t="s">
        <v>1560</v>
      </c>
      <c r="K1740" s="19" t="s">
        <v>15509</v>
      </c>
      <c r="L1740" s="19" t="s">
        <v>15510</v>
      </c>
      <c r="M1740" s="19" t="s">
        <v>15511</v>
      </c>
      <c r="N1740" s="19" t="s">
        <v>15505</v>
      </c>
      <c r="O1740" s="19" t="s">
        <v>367</v>
      </c>
      <c r="P1740" s="19" t="s">
        <v>368</v>
      </c>
      <c r="Q1740" s="46">
        <v>360</v>
      </c>
      <c r="R1740" s="19" t="s">
        <v>1544</v>
      </c>
      <c r="S1740" s="19" t="s">
        <v>2401</v>
      </c>
      <c r="T1740" s="19" t="s">
        <v>2402</v>
      </c>
      <c r="U1740" s="19" t="s">
        <v>5572</v>
      </c>
      <c r="V1740" s="19" t="s">
        <v>5573</v>
      </c>
      <c r="W1740" s="19" t="s">
        <v>415</v>
      </c>
      <c r="X1740" s="19" t="s">
        <v>5574</v>
      </c>
      <c r="Y1740" s="19" t="s">
        <v>2756</v>
      </c>
      <c r="Z1740" s="19" t="s">
        <v>2757</v>
      </c>
      <c r="AA1740" s="46">
        <v>76</v>
      </c>
      <c r="AB1740" s="19" t="s">
        <v>505</v>
      </c>
      <c r="AC1740" s="19" t="s">
        <v>159</v>
      </c>
      <c r="AD1740" s="19" t="s">
        <v>6669</v>
      </c>
      <c r="AE1740" s="19" t="s">
        <v>6670</v>
      </c>
      <c r="AF1740" s="19" t="s">
        <v>1554</v>
      </c>
      <c r="AG1740" s="19" t="s">
        <v>3398</v>
      </c>
      <c r="AH1740" s="19" t="s">
        <v>1499</v>
      </c>
      <c r="AI1740" s="19" t="s">
        <v>1500</v>
      </c>
      <c r="AJ1740" s="45">
        <v>0</v>
      </c>
      <c r="AK1740" s="45">
        <v>0</v>
      </c>
      <c r="AL1740" s="19" t="s">
        <v>1501</v>
      </c>
      <c r="AM1740" s="46">
        <v>27200</v>
      </c>
      <c r="AN1740" s="46">
        <v>18030</v>
      </c>
      <c r="AO1740" s="46">
        <v>9170</v>
      </c>
      <c r="AP1740" s="45">
        <v>126</v>
      </c>
      <c r="AQ1740" s="45"/>
      <c r="AR1740" s="45" t="str">
        <f>IFERROR(VLOOKUP(AB1740,'Pedidos marco'!$A$1:$D$10000,4,0)," ")</f>
        <v xml:space="preserve"> </v>
      </c>
      <c r="AS1740" s="45">
        <f t="shared" si="189"/>
        <v>11</v>
      </c>
      <c r="AT1740" s="45" t="str">
        <f t="shared" si="190"/>
        <v>11</v>
      </c>
      <c r="AU1740" s="47">
        <v>18</v>
      </c>
      <c r="AV1740" s="19" t="str">
        <f t="shared" si="191"/>
        <v>04 April</v>
      </c>
      <c r="AW1740" s="19">
        <f t="shared" si="192"/>
        <v>0.35</v>
      </c>
      <c r="AX1740" s="19">
        <f t="shared" si="193"/>
        <v>7</v>
      </c>
      <c r="AY1740" s="19" t="e">
        <f>VLOOKUP(AG1740,Cías!$A$1:$E$10000,5,0)</f>
        <v>#N/A</v>
      </c>
      <c r="AZ1740" s="19" t="str">
        <f t="shared" si="194"/>
        <v>1013505</v>
      </c>
      <c r="BA1740" s="19" t="str">
        <f t="shared" si="195"/>
        <v>HERMOZA LOZADA JORGE ABDON</v>
      </c>
      <c r="BB1740" s="19" t="e">
        <f>VLOOKUP(AG1740,Cías!$A$1:$E$10000,3,0)</f>
        <v>#N/A</v>
      </c>
      <c r="BC1740" s="19"/>
      <c r="BD1740" s="19"/>
      <c r="BE1740" s="19"/>
      <c r="BF1740" s="19"/>
      <c r="BG1740" s="19"/>
      <c r="BH1740" s="19"/>
      <c r="BI1740" s="19"/>
      <c r="BJ1740" s="19"/>
    </row>
    <row r="1741" spans="1:62" ht="15" x14ac:dyDescent="0.2">
      <c r="A1741" s="19" t="s">
        <v>15512</v>
      </c>
      <c r="B1741" s="19" t="s">
        <v>1479</v>
      </c>
      <c r="C1741" s="43">
        <v>44662</v>
      </c>
      <c r="D1741" s="44">
        <v>0.44652777777778002</v>
      </c>
      <c r="E1741" s="19" t="s">
        <v>15513</v>
      </c>
      <c r="F1741" s="19" t="s">
        <v>15514</v>
      </c>
      <c r="G1741" s="19" t="s">
        <v>15515</v>
      </c>
      <c r="H1741" s="45">
        <v>2287.17</v>
      </c>
      <c r="I1741" s="45">
        <v>2564.39</v>
      </c>
      <c r="J1741" s="19" t="s">
        <v>1560</v>
      </c>
      <c r="K1741" s="19" t="s">
        <v>15516</v>
      </c>
      <c r="L1741" s="19" t="s">
        <v>15517</v>
      </c>
      <c r="M1741" s="19" t="s">
        <v>15518</v>
      </c>
      <c r="N1741" s="19" t="s">
        <v>15512</v>
      </c>
      <c r="O1741" s="19" t="s">
        <v>367</v>
      </c>
      <c r="P1741" s="19" t="s">
        <v>368</v>
      </c>
      <c r="Q1741" s="46">
        <v>360</v>
      </c>
      <c r="R1741" s="19" t="s">
        <v>1544</v>
      </c>
      <c r="S1741" s="19" t="s">
        <v>1754</v>
      </c>
      <c r="T1741" s="19" t="s">
        <v>104</v>
      </c>
      <c r="U1741" s="19" t="s">
        <v>1755</v>
      </c>
      <c r="V1741" s="19" t="s">
        <v>1756</v>
      </c>
      <c r="W1741" s="19" t="s">
        <v>1757</v>
      </c>
      <c r="X1741" s="19" t="s">
        <v>1758</v>
      </c>
      <c r="Y1741" s="19" t="s">
        <v>1759</v>
      </c>
      <c r="Z1741" s="19" t="s">
        <v>1760</v>
      </c>
      <c r="AA1741" s="46">
        <v>218</v>
      </c>
      <c r="AB1741" s="19" t="s">
        <v>486</v>
      </c>
      <c r="AC1741" s="19" t="s">
        <v>121</v>
      </c>
      <c r="AD1741" s="19" t="s">
        <v>2904</v>
      </c>
      <c r="AE1741" s="19" t="s">
        <v>2905</v>
      </c>
      <c r="AF1741" s="19" t="s">
        <v>1554</v>
      </c>
      <c r="AG1741" s="19" t="s">
        <v>2906</v>
      </c>
      <c r="AH1741" s="19" t="s">
        <v>1499</v>
      </c>
      <c r="AI1741" s="19" t="s">
        <v>1500</v>
      </c>
      <c r="AJ1741" s="45">
        <v>0</v>
      </c>
      <c r="AK1741" s="45">
        <v>0</v>
      </c>
      <c r="AL1741" s="19" t="s">
        <v>1501</v>
      </c>
      <c r="AM1741" s="46">
        <v>27170</v>
      </c>
      <c r="AN1741" s="46">
        <v>18020</v>
      </c>
      <c r="AO1741" s="46">
        <v>9150</v>
      </c>
      <c r="AP1741" s="45">
        <v>273.60000000000002</v>
      </c>
      <c r="AQ1741" s="45"/>
      <c r="AR1741" s="45" t="str">
        <f>IFERROR(VLOOKUP(AB1741,'Pedidos marco'!$A$1:$D$10000,4,0)," ")</f>
        <v xml:space="preserve"> </v>
      </c>
      <c r="AS1741" s="45">
        <f t="shared" si="189"/>
        <v>11</v>
      </c>
      <c r="AT1741" s="45" t="str">
        <f t="shared" si="190"/>
        <v>11</v>
      </c>
      <c r="AU1741" s="47">
        <v>18</v>
      </c>
      <c r="AV1741" s="19" t="str">
        <f t="shared" si="191"/>
        <v>04 April</v>
      </c>
      <c r="AW1741" s="19">
        <f t="shared" si="192"/>
        <v>0.76</v>
      </c>
      <c r="AX1741" s="19">
        <f t="shared" si="193"/>
        <v>15.200000000000001</v>
      </c>
      <c r="AY1741" s="19" t="e">
        <f>VLOOKUP(AG1741,Cías!$A$1:$E$10000,5,0)</f>
        <v>#N/A</v>
      </c>
      <c r="AZ1741" s="19" t="str">
        <f t="shared" si="194"/>
        <v>1023045</v>
      </c>
      <c r="BA1741" s="19" t="str">
        <f t="shared" si="195"/>
        <v>ESPINOSA OTAVALO PABLO ANIBAL</v>
      </c>
      <c r="BB1741" s="19" t="e">
        <f>VLOOKUP(AG1741,Cías!$A$1:$E$10000,3,0)</f>
        <v>#N/A</v>
      </c>
      <c r="BC1741" s="19"/>
      <c r="BD1741" s="19"/>
      <c r="BE1741" s="19"/>
      <c r="BF1741" s="19"/>
      <c r="BG1741" s="19"/>
      <c r="BH1741" s="19"/>
      <c r="BI1741" s="19"/>
      <c r="BJ1741" s="19"/>
    </row>
    <row r="1742" spans="1:62" ht="15" x14ac:dyDescent="0.2">
      <c r="A1742" s="19" t="s">
        <v>15519</v>
      </c>
      <c r="B1742" s="19" t="s">
        <v>1479</v>
      </c>
      <c r="C1742" s="43">
        <v>44662</v>
      </c>
      <c r="D1742" s="44">
        <v>0.44722222222222002</v>
      </c>
      <c r="E1742" s="19" t="s">
        <v>15520</v>
      </c>
      <c r="F1742" s="19" t="s">
        <v>1481</v>
      </c>
      <c r="G1742" s="19" t="s">
        <v>1481</v>
      </c>
      <c r="H1742" s="45">
        <v>0</v>
      </c>
      <c r="I1742" s="45">
        <v>0</v>
      </c>
      <c r="J1742" s="19" t="s">
        <v>1482</v>
      </c>
      <c r="K1742" s="19" t="s">
        <v>15521</v>
      </c>
      <c r="L1742" s="19" t="s">
        <v>15522</v>
      </c>
      <c r="M1742" s="19" t="s">
        <v>15523</v>
      </c>
      <c r="N1742" s="19" t="s">
        <v>15519</v>
      </c>
      <c r="O1742" s="19" t="s">
        <v>371</v>
      </c>
      <c r="P1742" s="19" t="s">
        <v>372</v>
      </c>
      <c r="Q1742" s="46">
        <v>360</v>
      </c>
      <c r="R1742" s="19" t="s">
        <v>1544</v>
      </c>
      <c r="S1742" s="19" t="s">
        <v>1545</v>
      </c>
      <c r="T1742" s="19" t="s">
        <v>74</v>
      </c>
      <c r="U1742" s="19" t="s">
        <v>1546</v>
      </c>
      <c r="V1742" s="19" t="s">
        <v>1547</v>
      </c>
      <c r="W1742" s="19" t="s">
        <v>1548</v>
      </c>
      <c r="X1742" s="19" t="s">
        <v>1549</v>
      </c>
      <c r="Y1742" s="19" t="s">
        <v>1550</v>
      </c>
      <c r="Z1742" s="19" t="s">
        <v>1551</v>
      </c>
      <c r="AA1742" s="46">
        <v>178</v>
      </c>
      <c r="AB1742" s="19" t="s">
        <v>504</v>
      </c>
      <c r="AC1742" s="19" t="s">
        <v>157</v>
      </c>
      <c r="AD1742" s="19" t="s">
        <v>5075</v>
      </c>
      <c r="AE1742" s="19" t="s">
        <v>1481</v>
      </c>
      <c r="AF1742" s="19" t="s">
        <v>1554</v>
      </c>
      <c r="AG1742" s="19" t="s">
        <v>5076</v>
      </c>
      <c r="AH1742" s="19" t="s">
        <v>1499</v>
      </c>
      <c r="AI1742" s="19" t="s">
        <v>1500</v>
      </c>
      <c r="AJ1742" s="45">
        <v>0</v>
      </c>
      <c r="AK1742" s="45">
        <v>0</v>
      </c>
      <c r="AL1742" s="19" t="s">
        <v>1501</v>
      </c>
      <c r="AM1742" s="46">
        <v>26960</v>
      </c>
      <c r="AN1742" s="46">
        <v>18020</v>
      </c>
      <c r="AO1742" s="46">
        <v>8940</v>
      </c>
      <c r="AP1742" s="45">
        <v>248.4</v>
      </c>
      <c r="AQ1742" s="45"/>
      <c r="AR1742" s="45" t="str">
        <f>IFERROR(VLOOKUP(AB1742,'Pedidos marco'!$A$1:$D$10000,4,0)," ")</f>
        <v xml:space="preserve"> </v>
      </c>
      <c r="AS1742" s="45">
        <f t="shared" si="189"/>
        <v>11</v>
      </c>
      <c r="AT1742" s="45" t="str">
        <f t="shared" si="190"/>
        <v>11</v>
      </c>
      <c r="AU1742" s="47">
        <v>18</v>
      </c>
      <c r="AV1742" s="19" t="str">
        <f t="shared" si="191"/>
        <v>04 April</v>
      </c>
      <c r="AW1742" s="19">
        <f t="shared" si="192"/>
        <v>0.69000000000000006</v>
      </c>
      <c r="AX1742" s="19">
        <f t="shared" si="193"/>
        <v>13.8</v>
      </c>
      <c r="AY1742" s="19" t="e">
        <f>VLOOKUP(AG1742,Cías!$A$1:$E$10000,5,0)</f>
        <v>#N/A</v>
      </c>
      <c r="AZ1742" s="19" t="str">
        <f t="shared" si="194"/>
        <v>1013275</v>
      </c>
      <c r="BA1742" s="19" t="str">
        <f t="shared" si="195"/>
        <v>HARO RUIZ SIXTO RIGOBERTO</v>
      </c>
      <c r="BB1742" s="19" t="e">
        <f>VLOOKUP(AG1742,Cías!$A$1:$E$10000,3,0)</f>
        <v>#N/A</v>
      </c>
      <c r="BC1742" s="19"/>
      <c r="BD1742" s="19"/>
      <c r="BE1742" s="19"/>
      <c r="BF1742" s="19"/>
      <c r="BG1742" s="19"/>
      <c r="BH1742" s="19"/>
      <c r="BI1742" s="19"/>
      <c r="BJ1742" s="19"/>
    </row>
    <row r="1743" spans="1:62" ht="15" x14ac:dyDescent="0.2">
      <c r="A1743" s="19" t="s">
        <v>15524</v>
      </c>
      <c r="B1743" s="19" t="s">
        <v>1479</v>
      </c>
      <c r="C1743" s="43">
        <v>44662</v>
      </c>
      <c r="D1743" s="44">
        <v>0.45277777777778</v>
      </c>
      <c r="E1743" s="19" t="s">
        <v>15525</v>
      </c>
      <c r="F1743" s="19" t="s">
        <v>15526</v>
      </c>
      <c r="G1743" s="19" t="s">
        <v>15527</v>
      </c>
      <c r="H1743" s="45">
        <v>4505.1899999999996</v>
      </c>
      <c r="I1743" s="45">
        <v>5051.25</v>
      </c>
      <c r="J1743" s="19" t="s">
        <v>1560</v>
      </c>
      <c r="K1743" s="19" t="s">
        <v>15528</v>
      </c>
      <c r="L1743" s="19" t="s">
        <v>15529</v>
      </c>
      <c r="M1743" s="19" t="s">
        <v>15530</v>
      </c>
      <c r="N1743" s="19" t="s">
        <v>15524</v>
      </c>
      <c r="O1743" s="19" t="s">
        <v>2600</v>
      </c>
      <c r="P1743" s="19" t="s">
        <v>2601</v>
      </c>
      <c r="Q1743" s="46">
        <v>660</v>
      </c>
      <c r="R1743" s="19" t="s">
        <v>1544</v>
      </c>
      <c r="S1743" s="19" t="s">
        <v>5443</v>
      </c>
      <c r="T1743" s="19" t="s">
        <v>5444</v>
      </c>
      <c r="U1743" s="19" t="s">
        <v>15531</v>
      </c>
      <c r="V1743" s="19" t="s">
        <v>15532</v>
      </c>
      <c r="W1743" s="19" t="s">
        <v>1865</v>
      </c>
      <c r="X1743" s="19" t="s">
        <v>15533</v>
      </c>
      <c r="Y1743" s="19" t="s">
        <v>15230</v>
      </c>
      <c r="Z1743" s="19" t="s">
        <v>15231</v>
      </c>
      <c r="AA1743" s="46">
        <v>548</v>
      </c>
      <c r="AB1743" s="19" t="s">
        <v>439</v>
      </c>
      <c r="AC1743" s="19" t="s">
        <v>25</v>
      </c>
      <c r="AD1743" s="19" t="s">
        <v>2530</v>
      </c>
      <c r="AE1743" s="19" t="s">
        <v>2531</v>
      </c>
      <c r="AF1743" s="19" t="s">
        <v>1592</v>
      </c>
      <c r="AG1743" s="19" t="s">
        <v>2532</v>
      </c>
      <c r="AH1743" s="19" t="s">
        <v>1499</v>
      </c>
      <c r="AI1743" s="19" t="s">
        <v>1500</v>
      </c>
      <c r="AJ1743" s="45">
        <v>0</v>
      </c>
      <c r="AK1743" s="45">
        <v>0</v>
      </c>
      <c r="AL1743" s="19" t="s">
        <v>1501</v>
      </c>
      <c r="AM1743" s="46">
        <v>50900</v>
      </c>
      <c r="AN1743" s="46">
        <v>33090</v>
      </c>
      <c r="AO1743" s="46">
        <v>17810</v>
      </c>
      <c r="AP1743" s="45">
        <v>1036.2</v>
      </c>
      <c r="AQ1743" s="45"/>
      <c r="AR1743" s="45" t="str">
        <f>IFERROR(VLOOKUP(AB1743,'Pedidos marco'!$A$1:$D$10000,4,0)," ")</f>
        <v xml:space="preserve"> </v>
      </c>
      <c r="AS1743" s="45">
        <f t="shared" si="189"/>
        <v>11</v>
      </c>
      <c r="AT1743" s="45" t="str">
        <f t="shared" si="190"/>
        <v>11</v>
      </c>
      <c r="AU1743" s="47">
        <v>33</v>
      </c>
      <c r="AV1743" s="19" t="str">
        <f t="shared" si="191"/>
        <v>04 April</v>
      </c>
      <c r="AW1743" s="19">
        <f t="shared" si="192"/>
        <v>1.57</v>
      </c>
      <c r="AX1743" s="19">
        <f t="shared" si="193"/>
        <v>31.400000000000002</v>
      </c>
      <c r="AY1743" s="19" t="e">
        <f>VLOOKUP(AG1743,Cías!$A$1:$E$10000,5,0)</f>
        <v>#N/A</v>
      </c>
      <c r="AZ1743" s="19" t="str">
        <f t="shared" si="194"/>
        <v>1013670</v>
      </c>
      <c r="BA1743" s="19" t="str">
        <f t="shared" si="195"/>
        <v>ANDRADE ROSERO LUIS ALBERTO</v>
      </c>
      <c r="BB1743" s="19" t="e">
        <f>VLOOKUP(AG1743,Cías!$A$1:$E$10000,3,0)</f>
        <v>#N/A</v>
      </c>
      <c r="BC1743" s="19"/>
      <c r="BD1743" s="19"/>
      <c r="BE1743" s="19"/>
      <c r="BF1743" s="19"/>
      <c r="BG1743" s="19"/>
      <c r="BH1743" s="19"/>
      <c r="BI1743" s="19"/>
      <c r="BJ1743" s="19"/>
    </row>
    <row r="1744" spans="1:62" ht="15" x14ac:dyDescent="0.2">
      <c r="A1744" s="19" t="s">
        <v>15534</v>
      </c>
      <c r="B1744" s="19" t="s">
        <v>1479</v>
      </c>
      <c r="C1744" s="43">
        <v>44662</v>
      </c>
      <c r="D1744" s="44">
        <v>0.46180555555556002</v>
      </c>
      <c r="E1744" s="19" t="s">
        <v>15535</v>
      </c>
      <c r="F1744" s="19" t="s">
        <v>15536</v>
      </c>
      <c r="G1744" s="19" t="s">
        <v>15537</v>
      </c>
      <c r="H1744" s="45">
        <v>2354.4</v>
      </c>
      <c r="I1744" s="45">
        <v>2639.77</v>
      </c>
      <c r="J1744" s="19" t="s">
        <v>1560</v>
      </c>
      <c r="K1744" s="19" t="s">
        <v>15538</v>
      </c>
      <c r="L1744" s="19" t="s">
        <v>15539</v>
      </c>
      <c r="M1744" s="19" t="s">
        <v>15540</v>
      </c>
      <c r="N1744" s="19" t="s">
        <v>15534</v>
      </c>
      <c r="O1744" s="19" t="s">
        <v>371</v>
      </c>
      <c r="P1744" s="19" t="s">
        <v>372</v>
      </c>
      <c r="Q1744" s="46">
        <v>360</v>
      </c>
      <c r="R1744" s="19" t="s">
        <v>1544</v>
      </c>
      <c r="S1744" s="19" t="s">
        <v>4033</v>
      </c>
      <c r="T1744" s="19" t="s">
        <v>1624</v>
      </c>
      <c r="U1744" s="19" t="s">
        <v>15541</v>
      </c>
      <c r="V1744" s="19" t="s">
        <v>15542</v>
      </c>
      <c r="W1744" s="19" t="s">
        <v>1548</v>
      </c>
      <c r="X1744" s="19" t="s">
        <v>15543</v>
      </c>
      <c r="Y1744" s="19" t="s">
        <v>1684</v>
      </c>
      <c r="Z1744" s="19" t="s">
        <v>1685</v>
      </c>
      <c r="AA1744" s="46">
        <v>198</v>
      </c>
      <c r="AB1744" s="19" t="s">
        <v>452</v>
      </c>
      <c r="AC1744" s="19" t="s">
        <v>50</v>
      </c>
      <c r="AD1744" s="19" t="s">
        <v>4005</v>
      </c>
      <c r="AE1744" s="19" t="s">
        <v>4006</v>
      </c>
      <c r="AF1744" s="19" t="s">
        <v>1554</v>
      </c>
      <c r="AG1744" s="19" t="s">
        <v>4007</v>
      </c>
      <c r="AH1744" s="19" t="s">
        <v>1499</v>
      </c>
      <c r="AI1744" s="19" t="s">
        <v>1500</v>
      </c>
      <c r="AJ1744" s="45">
        <v>0</v>
      </c>
      <c r="AK1744" s="45">
        <v>0</v>
      </c>
      <c r="AL1744" s="19" t="s">
        <v>1501</v>
      </c>
      <c r="AM1744" s="46">
        <v>27210</v>
      </c>
      <c r="AN1744" s="46">
        <v>18030</v>
      </c>
      <c r="AO1744" s="46">
        <v>9180</v>
      </c>
      <c r="AP1744" s="45">
        <v>266.39999999999998</v>
      </c>
      <c r="AQ1744" s="45"/>
      <c r="AR1744" s="45" t="str">
        <f>IFERROR(VLOOKUP(AB1744,'Pedidos marco'!$A$1:$D$10000,4,0)," ")</f>
        <v xml:space="preserve"> </v>
      </c>
      <c r="AS1744" s="45">
        <f t="shared" si="189"/>
        <v>11</v>
      </c>
      <c r="AT1744" s="45" t="str">
        <f t="shared" si="190"/>
        <v>11</v>
      </c>
      <c r="AU1744" s="47">
        <v>18</v>
      </c>
      <c r="AV1744" s="19" t="str">
        <f t="shared" si="191"/>
        <v>04 April</v>
      </c>
      <c r="AW1744" s="19">
        <f t="shared" si="192"/>
        <v>0.74</v>
      </c>
      <c r="AX1744" s="19">
        <f t="shared" si="193"/>
        <v>14.799999999999999</v>
      </c>
      <c r="AY1744" s="19" t="e">
        <f>VLOOKUP(AG1744,Cías!$A$1:$E$10000,5,0)</f>
        <v>#N/A</v>
      </c>
      <c r="AZ1744" s="19" t="str">
        <f t="shared" si="194"/>
        <v>1014062</v>
      </c>
      <c r="BA1744" s="19" t="str">
        <f t="shared" si="195"/>
        <v>BENALCAZAR DE LA CRUZ MILTON PATRIC</v>
      </c>
      <c r="BB1744" s="19" t="e">
        <f>VLOOKUP(AG1744,Cías!$A$1:$E$10000,3,0)</f>
        <v>#N/A</v>
      </c>
      <c r="BC1744" s="19"/>
      <c r="BD1744" s="19"/>
      <c r="BE1744" s="19"/>
      <c r="BF1744" s="19"/>
      <c r="BG1744" s="19"/>
      <c r="BH1744" s="19"/>
      <c r="BI1744" s="19"/>
      <c r="BJ1744" s="19"/>
    </row>
    <row r="1745" spans="1:62" ht="15" x14ac:dyDescent="0.2">
      <c r="A1745" s="19" t="s">
        <v>15544</v>
      </c>
      <c r="B1745" s="19" t="s">
        <v>1479</v>
      </c>
      <c r="C1745" s="43">
        <v>44662</v>
      </c>
      <c r="D1745" s="44">
        <v>0.46319444444444002</v>
      </c>
      <c r="E1745" s="19" t="s">
        <v>15545</v>
      </c>
      <c r="F1745" s="19" t="s">
        <v>15546</v>
      </c>
      <c r="G1745" s="19" t="s">
        <v>15547</v>
      </c>
      <c r="H1745" s="45">
        <v>2237.4</v>
      </c>
      <c r="I1745" s="45">
        <v>2508.59</v>
      </c>
      <c r="J1745" s="19" t="s">
        <v>1560</v>
      </c>
      <c r="K1745" s="19" t="s">
        <v>15548</v>
      </c>
      <c r="L1745" s="19" t="s">
        <v>15549</v>
      </c>
      <c r="M1745" s="19" t="s">
        <v>15550</v>
      </c>
      <c r="N1745" s="19" t="s">
        <v>15544</v>
      </c>
      <c r="O1745" s="19" t="s">
        <v>1641</v>
      </c>
      <c r="P1745" s="19" t="s">
        <v>1642</v>
      </c>
      <c r="Q1745" s="46">
        <v>330</v>
      </c>
      <c r="R1745" s="19" t="s">
        <v>1544</v>
      </c>
      <c r="S1745" s="19" t="s">
        <v>5889</v>
      </c>
      <c r="T1745" s="19" t="s">
        <v>5890</v>
      </c>
      <c r="U1745" s="19" t="s">
        <v>5891</v>
      </c>
      <c r="V1745" s="19" t="s">
        <v>5892</v>
      </c>
      <c r="W1745" s="19" t="s">
        <v>5893</v>
      </c>
      <c r="X1745" s="19" t="s">
        <v>5894</v>
      </c>
      <c r="Y1745" s="19" t="s">
        <v>5895</v>
      </c>
      <c r="Z1745" s="19" t="s">
        <v>5896</v>
      </c>
      <c r="AA1745" s="46">
        <v>529</v>
      </c>
      <c r="AB1745" s="19" t="s">
        <v>478</v>
      </c>
      <c r="AC1745" s="19" t="s">
        <v>106</v>
      </c>
      <c r="AD1745" s="19" t="s">
        <v>5605</v>
      </c>
      <c r="AE1745" s="19" t="s">
        <v>5606</v>
      </c>
      <c r="AF1745" s="19" t="s">
        <v>1592</v>
      </c>
      <c r="AG1745" s="19" t="s">
        <v>5607</v>
      </c>
      <c r="AH1745" s="19" t="s">
        <v>1499</v>
      </c>
      <c r="AI1745" s="19" t="s">
        <v>1500</v>
      </c>
      <c r="AJ1745" s="45">
        <v>0</v>
      </c>
      <c r="AK1745" s="45">
        <v>0</v>
      </c>
      <c r="AL1745" s="19" t="s">
        <v>1501</v>
      </c>
      <c r="AM1745" s="46">
        <v>25055</v>
      </c>
      <c r="AN1745" s="46">
        <v>16490</v>
      </c>
      <c r="AO1745" s="46">
        <v>8565</v>
      </c>
      <c r="AP1745" s="45">
        <v>478.5</v>
      </c>
      <c r="AQ1745" s="45"/>
      <c r="AR1745" s="45" t="str">
        <f>IFERROR(VLOOKUP(AB1745,'Pedidos marco'!$A$1:$D$10000,4,0)," ")</f>
        <v xml:space="preserve"> </v>
      </c>
      <c r="AS1745" s="45">
        <f t="shared" si="189"/>
        <v>11</v>
      </c>
      <c r="AT1745" s="45" t="str">
        <f t="shared" si="190"/>
        <v>11</v>
      </c>
      <c r="AU1745" s="47">
        <v>16.5</v>
      </c>
      <c r="AV1745" s="19" t="str">
        <f t="shared" si="191"/>
        <v>04 April</v>
      </c>
      <c r="AW1745" s="19">
        <f t="shared" si="192"/>
        <v>1.45</v>
      </c>
      <c r="AX1745" s="19">
        <f t="shared" si="193"/>
        <v>29</v>
      </c>
      <c r="AY1745" s="19" t="e">
        <f>VLOOKUP(AG1745,Cías!$A$1:$E$10000,5,0)</f>
        <v>#N/A</v>
      </c>
      <c r="AZ1745" s="19" t="str">
        <f t="shared" si="194"/>
        <v>1013759</v>
      </c>
      <c r="BA1745" s="19" t="str">
        <f t="shared" si="195"/>
        <v>DURAN VALENCIA CARLOS EFREN</v>
      </c>
      <c r="BB1745" s="19" t="e">
        <f>VLOOKUP(AG1745,Cías!$A$1:$E$10000,3,0)</f>
        <v>#N/A</v>
      </c>
      <c r="BC1745" s="19"/>
      <c r="BD1745" s="19"/>
      <c r="BE1745" s="19"/>
      <c r="BF1745" s="19"/>
      <c r="BG1745" s="19"/>
      <c r="BH1745" s="19"/>
      <c r="BI1745" s="19"/>
      <c r="BJ1745" s="19"/>
    </row>
    <row r="1746" spans="1:62" ht="15" x14ac:dyDescent="0.2">
      <c r="A1746" s="19" t="s">
        <v>15544</v>
      </c>
      <c r="B1746" s="19" t="s">
        <v>1479</v>
      </c>
      <c r="C1746" s="43">
        <v>44662</v>
      </c>
      <c r="D1746" s="44">
        <v>0.46319444444444002</v>
      </c>
      <c r="E1746" s="19" t="s">
        <v>15551</v>
      </c>
      <c r="F1746" s="19" t="s">
        <v>15552</v>
      </c>
      <c r="G1746" s="19" t="s">
        <v>15553</v>
      </c>
      <c r="H1746" s="45">
        <v>2326.5</v>
      </c>
      <c r="I1746" s="45">
        <v>2608.4899999999998</v>
      </c>
      <c r="J1746" s="19" t="s">
        <v>1560</v>
      </c>
      <c r="K1746" s="19" t="s">
        <v>15548</v>
      </c>
      <c r="L1746" s="19" t="s">
        <v>15554</v>
      </c>
      <c r="M1746" s="19" t="s">
        <v>15555</v>
      </c>
      <c r="N1746" s="19" t="s">
        <v>15544</v>
      </c>
      <c r="O1746" s="19" t="s">
        <v>1603</v>
      </c>
      <c r="P1746" s="19" t="s">
        <v>1604</v>
      </c>
      <c r="Q1746" s="46">
        <v>330</v>
      </c>
      <c r="R1746" s="19" t="s">
        <v>1544</v>
      </c>
      <c r="S1746" s="19" t="s">
        <v>5889</v>
      </c>
      <c r="T1746" s="19" t="s">
        <v>5890</v>
      </c>
      <c r="U1746" s="19" t="s">
        <v>5891</v>
      </c>
      <c r="V1746" s="19" t="s">
        <v>5892</v>
      </c>
      <c r="W1746" s="19" t="s">
        <v>5893</v>
      </c>
      <c r="X1746" s="19" t="s">
        <v>5894</v>
      </c>
      <c r="Y1746" s="19" t="s">
        <v>5895</v>
      </c>
      <c r="Z1746" s="19" t="s">
        <v>5896</v>
      </c>
      <c r="AA1746" s="46">
        <v>529</v>
      </c>
      <c r="AB1746" s="19" t="s">
        <v>478</v>
      </c>
      <c r="AC1746" s="19" t="s">
        <v>106</v>
      </c>
      <c r="AD1746" s="19" t="s">
        <v>5605</v>
      </c>
      <c r="AE1746" s="19" t="s">
        <v>5606</v>
      </c>
      <c r="AF1746" s="19" t="s">
        <v>1592</v>
      </c>
      <c r="AG1746" s="19" t="s">
        <v>5607</v>
      </c>
      <c r="AH1746" s="19" t="s">
        <v>1499</v>
      </c>
      <c r="AI1746" s="19" t="s">
        <v>1500</v>
      </c>
      <c r="AJ1746" s="45">
        <v>0</v>
      </c>
      <c r="AK1746" s="45">
        <v>0</v>
      </c>
      <c r="AL1746" s="19" t="s">
        <v>1501</v>
      </c>
      <c r="AM1746" s="46">
        <v>25055</v>
      </c>
      <c r="AN1746" s="46">
        <v>16490</v>
      </c>
      <c r="AO1746" s="46">
        <v>8565</v>
      </c>
      <c r="AP1746" s="45">
        <v>478.5</v>
      </c>
      <c r="AQ1746" s="45"/>
      <c r="AR1746" s="45" t="str">
        <f>IFERROR(VLOOKUP(AB1746,'Pedidos marco'!$A$1:$D$10000,4,0)," ")</f>
        <v xml:space="preserve"> </v>
      </c>
      <c r="AS1746" s="45">
        <f t="shared" si="189"/>
        <v>11</v>
      </c>
      <c r="AT1746" s="45" t="str">
        <f t="shared" si="190"/>
        <v>11</v>
      </c>
      <c r="AU1746" s="47">
        <v>16.5</v>
      </c>
      <c r="AV1746" s="19" t="str">
        <f t="shared" si="191"/>
        <v>04 April</v>
      </c>
      <c r="AW1746" s="19">
        <f t="shared" si="192"/>
        <v>1.45</v>
      </c>
      <c r="AX1746" s="19">
        <f t="shared" si="193"/>
        <v>29</v>
      </c>
      <c r="AY1746" s="19" t="e">
        <f>VLOOKUP(AG1746,Cías!$A$1:$E$10000,5,0)</f>
        <v>#N/A</v>
      </c>
      <c r="AZ1746" s="19" t="str">
        <f t="shared" si="194"/>
        <v>1013759</v>
      </c>
      <c r="BA1746" s="19" t="str">
        <f t="shared" si="195"/>
        <v>DURAN VALENCIA CARLOS EFREN</v>
      </c>
      <c r="BB1746" s="19" t="e">
        <f>VLOOKUP(AG1746,Cías!$A$1:$E$10000,3,0)</f>
        <v>#N/A</v>
      </c>
      <c r="BC1746" s="19"/>
      <c r="BD1746" s="19"/>
      <c r="BE1746" s="19"/>
      <c r="BF1746" s="19"/>
      <c r="BG1746" s="19"/>
      <c r="BH1746" s="19"/>
      <c r="BI1746" s="19"/>
      <c r="BJ1746" s="19"/>
    </row>
    <row r="1747" spans="1:62" ht="15" x14ac:dyDescent="0.2">
      <c r="A1747" s="19" t="s">
        <v>15556</v>
      </c>
      <c r="B1747" s="19" t="s">
        <v>1479</v>
      </c>
      <c r="C1747" s="43">
        <v>44662</v>
      </c>
      <c r="D1747" s="44">
        <v>0.46388888888889002</v>
      </c>
      <c r="E1747" s="19" t="s">
        <v>15557</v>
      </c>
      <c r="F1747" s="19" t="s">
        <v>15558</v>
      </c>
      <c r="G1747" s="19" t="s">
        <v>15559</v>
      </c>
      <c r="H1747" s="45">
        <v>282.8</v>
      </c>
      <c r="I1747" s="45">
        <v>317.08</v>
      </c>
      <c r="J1747" s="19" t="s">
        <v>1560</v>
      </c>
      <c r="K1747" s="19" t="s">
        <v>15560</v>
      </c>
      <c r="L1747" s="19" t="s">
        <v>15561</v>
      </c>
      <c r="M1747" s="19" t="s">
        <v>15562</v>
      </c>
      <c r="N1747" s="19" t="s">
        <v>15556</v>
      </c>
      <c r="O1747" s="19" t="s">
        <v>1603</v>
      </c>
      <c r="P1747" s="19" t="s">
        <v>1604</v>
      </c>
      <c r="Q1747" s="46">
        <v>40</v>
      </c>
      <c r="R1747" s="19" t="s">
        <v>1544</v>
      </c>
      <c r="S1747" s="19" t="s">
        <v>5317</v>
      </c>
      <c r="T1747" s="19" t="s">
        <v>5318</v>
      </c>
      <c r="U1747" s="19" t="s">
        <v>5319</v>
      </c>
      <c r="V1747" s="19" t="s">
        <v>5320</v>
      </c>
      <c r="W1747" s="19" t="s">
        <v>2144</v>
      </c>
      <c r="X1747" s="19" t="s">
        <v>5321</v>
      </c>
      <c r="Y1747" s="19" t="s">
        <v>2146</v>
      </c>
      <c r="Z1747" s="19" t="s">
        <v>2147</v>
      </c>
      <c r="AA1747" s="46">
        <v>388</v>
      </c>
      <c r="AB1747" s="19" t="s">
        <v>561</v>
      </c>
      <c r="AC1747" s="19" t="s">
        <v>275</v>
      </c>
      <c r="AD1747" s="19" t="s">
        <v>5825</v>
      </c>
      <c r="AE1747" s="19" t="s">
        <v>1481</v>
      </c>
      <c r="AF1747" s="19" t="s">
        <v>1554</v>
      </c>
      <c r="AG1747" s="19" t="s">
        <v>5826</v>
      </c>
      <c r="AH1747" s="19" t="s">
        <v>1499</v>
      </c>
      <c r="AI1747" s="19" t="s">
        <v>1500</v>
      </c>
      <c r="AJ1747" s="45">
        <v>0</v>
      </c>
      <c r="AK1747" s="45">
        <v>0</v>
      </c>
      <c r="AL1747" s="19" t="s">
        <v>1501</v>
      </c>
      <c r="AM1747" s="46">
        <v>6508.8890000000001</v>
      </c>
      <c r="AN1747" s="46">
        <v>1998.8889999999999</v>
      </c>
      <c r="AO1747" s="46">
        <v>4510</v>
      </c>
      <c r="AP1747" s="45">
        <v>42.4</v>
      </c>
      <c r="AQ1747" s="45"/>
      <c r="AR1747" s="45" t="str">
        <f>IFERROR(VLOOKUP(AB1747,'Pedidos marco'!$A$1:$D$10000,4,0)," ")</f>
        <v xml:space="preserve"> </v>
      </c>
      <c r="AS1747" s="45">
        <f t="shared" si="189"/>
        <v>11</v>
      </c>
      <c r="AT1747" s="45" t="str">
        <f t="shared" si="190"/>
        <v>11</v>
      </c>
      <c r="AU1747" s="47">
        <v>2</v>
      </c>
      <c r="AV1747" s="19" t="str">
        <f t="shared" si="191"/>
        <v>04 April</v>
      </c>
      <c r="AW1747" s="19">
        <f t="shared" si="192"/>
        <v>1.06</v>
      </c>
      <c r="AX1747" s="19">
        <f t="shared" si="193"/>
        <v>21.2</v>
      </c>
      <c r="AY1747" s="19" t="e">
        <f>VLOOKUP(AG1747,Cías!$A$1:$E$10000,5,0)</f>
        <v>#N/A</v>
      </c>
      <c r="AZ1747" s="19" t="str">
        <f t="shared" si="194"/>
        <v>1022120</v>
      </c>
      <c r="BA1747" s="19" t="str">
        <f t="shared" si="195"/>
        <v>RUIZ MORALES VANESSA SOLANGE</v>
      </c>
      <c r="BB1747" s="19" t="e">
        <f>VLOOKUP(AG1747,Cías!$A$1:$E$10000,3,0)</f>
        <v>#N/A</v>
      </c>
      <c r="BC1747" s="19"/>
      <c r="BD1747" s="19"/>
      <c r="BE1747" s="19"/>
      <c r="BF1747" s="19"/>
      <c r="BG1747" s="19"/>
      <c r="BH1747" s="19"/>
      <c r="BI1747" s="19"/>
      <c r="BJ1747" s="19"/>
    </row>
    <row r="1748" spans="1:62" ht="15" x14ac:dyDescent="0.2">
      <c r="A1748" s="19" t="s">
        <v>15556</v>
      </c>
      <c r="B1748" s="19" t="s">
        <v>1479</v>
      </c>
      <c r="C1748" s="43">
        <v>44662</v>
      </c>
      <c r="D1748" s="44">
        <v>0.46388888888889002</v>
      </c>
      <c r="E1748" s="19" t="s">
        <v>15563</v>
      </c>
      <c r="F1748" s="19" t="s">
        <v>15564</v>
      </c>
      <c r="G1748" s="19" t="s">
        <v>15565</v>
      </c>
      <c r="H1748" s="45">
        <v>2262.4</v>
      </c>
      <c r="I1748" s="45">
        <v>2536.62</v>
      </c>
      <c r="J1748" s="19" t="s">
        <v>1560</v>
      </c>
      <c r="K1748" s="19" t="s">
        <v>15566</v>
      </c>
      <c r="L1748" s="19" t="s">
        <v>15567</v>
      </c>
      <c r="M1748" s="19" t="s">
        <v>15568</v>
      </c>
      <c r="N1748" s="19" t="s">
        <v>15556</v>
      </c>
      <c r="O1748" s="19" t="s">
        <v>1603</v>
      </c>
      <c r="P1748" s="19" t="s">
        <v>1604</v>
      </c>
      <c r="Q1748" s="46">
        <v>320</v>
      </c>
      <c r="R1748" s="19" t="s">
        <v>1544</v>
      </c>
      <c r="S1748" s="19" t="s">
        <v>5317</v>
      </c>
      <c r="T1748" s="19" t="s">
        <v>5318</v>
      </c>
      <c r="U1748" s="19" t="s">
        <v>5319</v>
      </c>
      <c r="V1748" s="19" t="s">
        <v>5320</v>
      </c>
      <c r="W1748" s="19" t="s">
        <v>2144</v>
      </c>
      <c r="X1748" s="19" t="s">
        <v>5321</v>
      </c>
      <c r="Y1748" s="19" t="s">
        <v>2146</v>
      </c>
      <c r="Z1748" s="19" t="s">
        <v>2147</v>
      </c>
      <c r="AA1748" s="46">
        <v>388</v>
      </c>
      <c r="AB1748" s="19" t="s">
        <v>561</v>
      </c>
      <c r="AC1748" s="19" t="s">
        <v>275</v>
      </c>
      <c r="AD1748" s="19" t="s">
        <v>5825</v>
      </c>
      <c r="AE1748" s="19" t="s">
        <v>1481</v>
      </c>
      <c r="AF1748" s="19" t="s">
        <v>1554</v>
      </c>
      <c r="AG1748" s="19" t="s">
        <v>5826</v>
      </c>
      <c r="AH1748" s="19" t="s">
        <v>1499</v>
      </c>
      <c r="AI1748" s="19" t="s">
        <v>1500</v>
      </c>
      <c r="AJ1748" s="45">
        <v>0</v>
      </c>
      <c r="AK1748" s="45">
        <v>0</v>
      </c>
      <c r="AL1748" s="19" t="s">
        <v>1501</v>
      </c>
      <c r="AM1748" s="46">
        <v>20501.111000000001</v>
      </c>
      <c r="AN1748" s="46">
        <v>15991.111000000001</v>
      </c>
      <c r="AO1748" s="46">
        <v>4510</v>
      </c>
      <c r="AP1748" s="45">
        <v>339.2</v>
      </c>
      <c r="AQ1748" s="45"/>
      <c r="AR1748" s="45" t="str">
        <f>IFERROR(VLOOKUP(AB1748,'Pedidos marco'!$A$1:$D$10000,4,0)," ")</f>
        <v xml:space="preserve"> </v>
      </c>
      <c r="AS1748" s="45">
        <f t="shared" si="189"/>
        <v>11</v>
      </c>
      <c r="AT1748" s="45" t="str">
        <f t="shared" si="190"/>
        <v>11</v>
      </c>
      <c r="AU1748" s="47">
        <v>16</v>
      </c>
      <c r="AV1748" s="19" t="str">
        <f t="shared" si="191"/>
        <v>04 April</v>
      </c>
      <c r="AW1748" s="19">
        <f t="shared" si="192"/>
        <v>1.06</v>
      </c>
      <c r="AX1748" s="19">
        <f t="shared" si="193"/>
        <v>21.2</v>
      </c>
      <c r="AY1748" s="19" t="e">
        <f>VLOOKUP(AG1748,Cías!$A$1:$E$10000,5,0)</f>
        <v>#N/A</v>
      </c>
      <c r="AZ1748" s="19" t="str">
        <f t="shared" si="194"/>
        <v>1022120</v>
      </c>
      <c r="BA1748" s="19" t="str">
        <f t="shared" si="195"/>
        <v>RUIZ MORALES VANESSA SOLANGE</v>
      </c>
      <c r="BB1748" s="19" t="e">
        <f>VLOOKUP(AG1748,Cías!$A$1:$E$10000,3,0)</f>
        <v>#N/A</v>
      </c>
      <c r="BC1748" s="19"/>
      <c r="BD1748" s="19"/>
      <c r="BE1748" s="19"/>
      <c r="BF1748" s="19"/>
      <c r="BG1748" s="19"/>
      <c r="BH1748" s="19"/>
      <c r="BI1748" s="19"/>
      <c r="BJ1748" s="19"/>
    </row>
    <row r="1749" spans="1:62" ht="15" x14ac:dyDescent="0.2">
      <c r="A1749" s="19" t="s">
        <v>15569</v>
      </c>
      <c r="B1749" s="19" t="s">
        <v>1479</v>
      </c>
      <c r="C1749" s="43">
        <v>44662</v>
      </c>
      <c r="D1749" s="44">
        <v>0.46736111111111001</v>
      </c>
      <c r="E1749" s="19" t="s">
        <v>15570</v>
      </c>
      <c r="F1749" s="19" t="s">
        <v>15571</v>
      </c>
      <c r="G1749" s="19" t="s">
        <v>15572</v>
      </c>
      <c r="H1749" s="45">
        <v>3865.85</v>
      </c>
      <c r="I1749" s="45">
        <v>4334.41</v>
      </c>
      <c r="J1749" s="19" t="s">
        <v>1560</v>
      </c>
      <c r="K1749" s="19" t="s">
        <v>15573</v>
      </c>
      <c r="L1749" s="19" t="s">
        <v>15574</v>
      </c>
      <c r="M1749" s="19" t="s">
        <v>15575</v>
      </c>
      <c r="N1749" s="19" t="s">
        <v>15569</v>
      </c>
      <c r="O1749" s="19" t="s">
        <v>1486</v>
      </c>
      <c r="P1749" s="19" t="s">
        <v>1487</v>
      </c>
      <c r="Q1749" s="46">
        <v>31.6</v>
      </c>
      <c r="R1749" s="19" t="s">
        <v>1488</v>
      </c>
      <c r="S1749" s="19" t="s">
        <v>1623</v>
      </c>
      <c r="T1749" s="19" t="s">
        <v>1624</v>
      </c>
      <c r="U1749" s="19" t="s">
        <v>11055</v>
      </c>
      <c r="V1749" s="19" t="s">
        <v>11056</v>
      </c>
      <c r="W1749" s="19" t="s">
        <v>1865</v>
      </c>
      <c r="X1749" s="19" t="s">
        <v>11057</v>
      </c>
      <c r="Y1749" s="19" t="s">
        <v>1867</v>
      </c>
      <c r="Z1749" s="19" t="s">
        <v>1868</v>
      </c>
      <c r="AA1749" s="46">
        <v>30</v>
      </c>
      <c r="AB1749" s="19" t="s">
        <v>583</v>
      </c>
      <c r="AC1749" s="19" t="s">
        <v>323</v>
      </c>
      <c r="AD1749" s="19" t="s">
        <v>1631</v>
      </c>
      <c r="AE1749" s="19" t="s">
        <v>1632</v>
      </c>
      <c r="AF1749" s="19" t="s">
        <v>1497</v>
      </c>
      <c r="AG1749" s="19" t="s">
        <v>1633</v>
      </c>
      <c r="AH1749" s="19" t="s">
        <v>1499</v>
      </c>
      <c r="AI1749" s="19" t="s">
        <v>1500</v>
      </c>
      <c r="AJ1749" s="45">
        <v>0</v>
      </c>
      <c r="AK1749" s="45">
        <v>0</v>
      </c>
      <c r="AL1749" s="19" t="s">
        <v>1501</v>
      </c>
      <c r="AM1749" s="46">
        <v>50960</v>
      </c>
      <c r="AN1749" s="46">
        <v>31600</v>
      </c>
      <c r="AO1749" s="46">
        <v>19360</v>
      </c>
      <c r="AP1749" s="45">
        <v>113.76</v>
      </c>
      <c r="AQ1749" s="45"/>
      <c r="AR1749" s="45" t="str">
        <f>IFERROR(VLOOKUP(AB1749,'Pedidos marco'!$A$1:$D$10000,4,0)," ")</f>
        <v xml:space="preserve"> </v>
      </c>
      <c r="AS1749" s="45">
        <f t="shared" si="189"/>
        <v>11</v>
      </c>
      <c r="AT1749" s="45" t="str">
        <f t="shared" si="190"/>
        <v>11</v>
      </c>
      <c r="AU1749" s="47">
        <v>31.6</v>
      </c>
      <c r="AV1749" s="19" t="str">
        <f t="shared" si="191"/>
        <v>04 April</v>
      </c>
      <c r="AW1749" s="19">
        <f t="shared" si="192"/>
        <v>3.6</v>
      </c>
      <c r="AX1749" s="19">
        <f t="shared" si="193"/>
        <v>3.6</v>
      </c>
      <c r="AY1749" s="19" t="e">
        <f>VLOOKUP(AG1749,Cías!$A$1:$E$10000,5,0)</f>
        <v>#N/A</v>
      </c>
      <c r="AZ1749" s="19" t="str">
        <f t="shared" si="194"/>
        <v>1013906</v>
      </c>
      <c r="BA1749" s="19" t="str">
        <f t="shared" si="195"/>
        <v>VALLEJOS VILLEGAS SAUL EDUARDO</v>
      </c>
      <c r="BB1749" s="19" t="e">
        <f>VLOOKUP(AG1749,Cías!$A$1:$E$10000,3,0)</f>
        <v>#N/A</v>
      </c>
      <c r="BC1749" s="19"/>
      <c r="BD1749" s="19"/>
      <c r="BE1749" s="19"/>
      <c r="BF1749" s="19"/>
      <c r="BG1749" s="19"/>
      <c r="BH1749" s="19"/>
      <c r="BI1749" s="19"/>
      <c r="BJ1749" s="19"/>
    </row>
    <row r="1750" spans="1:62" ht="15" x14ac:dyDescent="0.2">
      <c r="A1750" s="19" t="s">
        <v>15576</v>
      </c>
      <c r="B1750" s="19" t="s">
        <v>1479</v>
      </c>
      <c r="C1750" s="43">
        <v>44662</v>
      </c>
      <c r="D1750" s="44">
        <v>0.46458333333333002</v>
      </c>
      <c r="E1750" s="19" t="s">
        <v>15577</v>
      </c>
      <c r="F1750" s="19" t="s">
        <v>15578</v>
      </c>
      <c r="G1750" s="19" t="s">
        <v>15579</v>
      </c>
      <c r="H1750" s="45">
        <v>4217.3999999999996</v>
      </c>
      <c r="I1750" s="45">
        <v>4728.58</v>
      </c>
      <c r="J1750" s="19" t="s">
        <v>1560</v>
      </c>
      <c r="K1750" s="19" t="s">
        <v>13975</v>
      </c>
      <c r="L1750" s="19" t="s">
        <v>15580</v>
      </c>
      <c r="M1750" s="19" t="s">
        <v>15581</v>
      </c>
      <c r="N1750" s="19" t="s">
        <v>15576</v>
      </c>
      <c r="O1750" s="19" t="s">
        <v>367</v>
      </c>
      <c r="P1750" s="19" t="s">
        <v>368</v>
      </c>
      <c r="Q1750" s="46">
        <v>660</v>
      </c>
      <c r="R1750" s="19" t="s">
        <v>1544</v>
      </c>
      <c r="S1750" s="19" t="s">
        <v>1736</v>
      </c>
      <c r="T1750" s="19" t="s">
        <v>1737</v>
      </c>
      <c r="U1750" s="19" t="s">
        <v>2000</v>
      </c>
      <c r="V1750" s="19" t="s">
        <v>2001</v>
      </c>
      <c r="W1750" s="19" t="s">
        <v>1586</v>
      </c>
      <c r="X1750" s="19" t="s">
        <v>2002</v>
      </c>
      <c r="Y1750" s="19" t="s">
        <v>1588</v>
      </c>
      <c r="Z1750" s="19" t="s">
        <v>1589</v>
      </c>
      <c r="AA1750" s="46">
        <v>250</v>
      </c>
      <c r="AB1750" s="19" t="s">
        <v>492</v>
      </c>
      <c r="AC1750" s="19" t="s">
        <v>133</v>
      </c>
      <c r="AD1750" s="19" t="s">
        <v>2003</v>
      </c>
      <c r="AE1750" s="19" t="s">
        <v>2004</v>
      </c>
      <c r="AF1750" s="19" t="s">
        <v>1592</v>
      </c>
      <c r="AG1750" s="19" t="s">
        <v>2005</v>
      </c>
      <c r="AH1750" s="19" t="s">
        <v>1499</v>
      </c>
      <c r="AI1750" s="19" t="s">
        <v>1500</v>
      </c>
      <c r="AJ1750" s="45">
        <v>0</v>
      </c>
      <c r="AK1750" s="45">
        <v>0</v>
      </c>
      <c r="AL1750" s="19" t="s">
        <v>1501</v>
      </c>
      <c r="AM1750" s="46">
        <v>51040</v>
      </c>
      <c r="AN1750" s="46">
        <v>33000</v>
      </c>
      <c r="AO1750" s="46">
        <v>18040</v>
      </c>
      <c r="AP1750" s="45">
        <v>594</v>
      </c>
      <c r="AQ1750" s="45"/>
      <c r="AR1750" s="45" t="str">
        <f>IFERROR(VLOOKUP(AB1750,'Pedidos marco'!$A$1:$D$10000,4,0)," ")</f>
        <v xml:space="preserve"> </v>
      </c>
      <c r="AS1750" s="45">
        <f t="shared" si="189"/>
        <v>11</v>
      </c>
      <c r="AT1750" s="45" t="str">
        <f t="shared" si="190"/>
        <v>11</v>
      </c>
      <c r="AU1750" s="47">
        <v>33</v>
      </c>
      <c r="AV1750" s="19" t="str">
        <f t="shared" si="191"/>
        <v>04 April</v>
      </c>
      <c r="AW1750" s="19">
        <f t="shared" si="192"/>
        <v>0.9</v>
      </c>
      <c r="AX1750" s="19">
        <f t="shared" si="193"/>
        <v>18</v>
      </c>
      <c r="AY1750" s="19" t="e">
        <f>VLOOKUP(AG1750,Cías!$A$1:$E$10000,5,0)</f>
        <v>#N/A</v>
      </c>
      <c r="AZ1750" s="19" t="str">
        <f t="shared" si="194"/>
        <v>1013244</v>
      </c>
      <c r="BA1750" s="19" t="str">
        <f t="shared" si="195"/>
        <v>FREVITRANSPORT CIA. LTDA.</v>
      </c>
      <c r="BB1750" s="19" t="e">
        <f>VLOOKUP(AG1750,Cías!$A$1:$E$10000,3,0)</f>
        <v>#N/A</v>
      </c>
      <c r="BC1750" s="19"/>
      <c r="BD1750" s="19"/>
      <c r="BE1750" s="19"/>
      <c r="BF1750" s="19"/>
      <c r="BG1750" s="19"/>
      <c r="BH1750" s="19"/>
      <c r="BI1750" s="19"/>
      <c r="BJ1750" s="19"/>
    </row>
    <row r="1751" spans="1:62" ht="15" x14ac:dyDescent="0.2">
      <c r="A1751" s="19" t="s">
        <v>15582</v>
      </c>
      <c r="B1751" s="19" t="s">
        <v>1479</v>
      </c>
      <c r="C1751" s="43">
        <v>44662</v>
      </c>
      <c r="D1751" s="44">
        <v>0.46736111111111001</v>
      </c>
      <c r="E1751" s="19" t="s">
        <v>15583</v>
      </c>
      <c r="F1751" s="19" t="s">
        <v>15584</v>
      </c>
      <c r="G1751" s="19" t="s">
        <v>15585</v>
      </c>
      <c r="H1751" s="45">
        <v>2444.4</v>
      </c>
      <c r="I1751" s="45">
        <v>2740.68</v>
      </c>
      <c r="J1751" s="19" t="s">
        <v>1560</v>
      </c>
      <c r="K1751" s="19" t="s">
        <v>15586</v>
      </c>
      <c r="L1751" s="19" t="s">
        <v>15587</v>
      </c>
      <c r="M1751" s="19" t="s">
        <v>15588</v>
      </c>
      <c r="N1751" s="19" t="s">
        <v>15582</v>
      </c>
      <c r="O1751" s="19" t="s">
        <v>367</v>
      </c>
      <c r="P1751" s="19" t="s">
        <v>368</v>
      </c>
      <c r="Q1751" s="46">
        <v>360</v>
      </c>
      <c r="R1751" s="19" t="s">
        <v>1544</v>
      </c>
      <c r="S1751" s="19" t="s">
        <v>2566</v>
      </c>
      <c r="T1751" s="19" t="s">
        <v>2567</v>
      </c>
      <c r="U1751" s="19" t="s">
        <v>7525</v>
      </c>
      <c r="V1751" s="19" t="s">
        <v>7526</v>
      </c>
      <c r="W1751" s="19" t="s">
        <v>415</v>
      </c>
      <c r="X1751" s="19" t="s">
        <v>7527</v>
      </c>
      <c r="Y1751" s="19" t="s">
        <v>417</v>
      </c>
      <c r="Z1751" s="19" t="s">
        <v>2159</v>
      </c>
      <c r="AA1751" s="46">
        <v>110</v>
      </c>
      <c r="AB1751" s="19" t="s">
        <v>505</v>
      </c>
      <c r="AC1751" s="19" t="s">
        <v>159</v>
      </c>
      <c r="AD1751" s="19" t="s">
        <v>3396</v>
      </c>
      <c r="AE1751" s="19" t="s">
        <v>3397</v>
      </c>
      <c r="AF1751" s="19" t="s">
        <v>1554</v>
      </c>
      <c r="AG1751" s="19" t="s">
        <v>6671</v>
      </c>
      <c r="AH1751" s="19" t="s">
        <v>1499</v>
      </c>
      <c r="AI1751" s="19" t="s">
        <v>1500</v>
      </c>
      <c r="AJ1751" s="45">
        <v>0</v>
      </c>
      <c r="AK1751" s="45">
        <v>0</v>
      </c>
      <c r="AL1751" s="19" t="s">
        <v>1501</v>
      </c>
      <c r="AM1751" s="46">
        <v>26950</v>
      </c>
      <c r="AN1751" s="46">
        <v>18030</v>
      </c>
      <c r="AO1751" s="46">
        <v>8920</v>
      </c>
      <c r="AP1751" s="45">
        <v>165.6</v>
      </c>
      <c r="AQ1751" s="45"/>
      <c r="AR1751" s="45" t="str">
        <f>IFERROR(VLOOKUP(AB1751,'Pedidos marco'!$A$1:$D$10000,4,0)," ")</f>
        <v xml:space="preserve"> </v>
      </c>
      <c r="AS1751" s="45">
        <f t="shared" si="189"/>
        <v>11</v>
      </c>
      <c r="AT1751" s="45" t="str">
        <f t="shared" si="190"/>
        <v>11</v>
      </c>
      <c r="AU1751" s="47">
        <v>18</v>
      </c>
      <c r="AV1751" s="19" t="str">
        <f t="shared" si="191"/>
        <v>04 April</v>
      </c>
      <c r="AW1751" s="19">
        <f t="shared" si="192"/>
        <v>0.45999999999999996</v>
      </c>
      <c r="AX1751" s="19">
        <f t="shared" si="193"/>
        <v>9.1999999999999993</v>
      </c>
      <c r="AY1751" s="19" t="e">
        <f>VLOOKUP(AG1751,Cías!$A$1:$E$10000,5,0)</f>
        <v>#N/A</v>
      </c>
      <c r="AZ1751" s="19" t="str">
        <f t="shared" si="194"/>
        <v>1013505</v>
      </c>
      <c r="BA1751" s="19" t="str">
        <f t="shared" si="195"/>
        <v>HERMOZA LOZADA JORGE ABDON</v>
      </c>
      <c r="BB1751" s="19" t="e">
        <f>VLOOKUP(AG1751,Cías!$A$1:$E$10000,3,0)</f>
        <v>#N/A</v>
      </c>
      <c r="BC1751" s="19"/>
      <c r="BD1751" s="19"/>
      <c r="BE1751" s="19"/>
      <c r="BF1751" s="19"/>
      <c r="BG1751" s="19"/>
      <c r="BH1751" s="19"/>
      <c r="BI1751" s="19"/>
      <c r="BJ1751" s="19"/>
    </row>
    <row r="1752" spans="1:62" ht="15" x14ac:dyDescent="0.2">
      <c r="A1752" s="19" t="s">
        <v>15589</v>
      </c>
      <c r="B1752" s="19" t="s">
        <v>1479</v>
      </c>
      <c r="C1752" s="43">
        <v>44662</v>
      </c>
      <c r="D1752" s="44">
        <v>0.47638888888889003</v>
      </c>
      <c r="E1752" s="19" t="s">
        <v>15590</v>
      </c>
      <c r="F1752" s="19" t="s">
        <v>15591</v>
      </c>
      <c r="G1752" s="19" t="s">
        <v>15592</v>
      </c>
      <c r="H1752" s="45">
        <v>660</v>
      </c>
      <c r="I1752" s="45">
        <v>740</v>
      </c>
      <c r="J1752" s="19" t="s">
        <v>1560</v>
      </c>
      <c r="K1752" s="19" t="s">
        <v>15593</v>
      </c>
      <c r="L1752" s="19" t="s">
        <v>15594</v>
      </c>
      <c r="M1752" s="19" t="s">
        <v>15595</v>
      </c>
      <c r="N1752" s="19" t="s">
        <v>15589</v>
      </c>
      <c r="O1752" s="19" t="s">
        <v>2600</v>
      </c>
      <c r="P1752" s="19" t="s">
        <v>2601</v>
      </c>
      <c r="Q1752" s="46">
        <v>100</v>
      </c>
      <c r="R1752" s="19" t="s">
        <v>1544</v>
      </c>
      <c r="S1752" s="19" t="s">
        <v>1643</v>
      </c>
      <c r="T1752" s="19" t="s">
        <v>56</v>
      </c>
      <c r="U1752" s="19" t="s">
        <v>1644</v>
      </c>
      <c r="V1752" s="19" t="s">
        <v>1645</v>
      </c>
      <c r="W1752" s="19" t="s">
        <v>1646</v>
      </c>
      <c r="X1752" s="19" t="s">
        <v>1647</v>
      </c>
      <c r="Y1752" s="19" t="s">
        <v>1648</v>
      </c>
      <c r="Z1752" s="19" t="s">
        <v>1649</v>
      </c>
      <c r="AA1752" s="46">
        <v>330</v>
      </c>
      <c r="AB1752" s="19" t="s">
        <v>454</v>
      </c>
      <c r="AC1752" s="19" t="s">
        <v>56</v>
      </c>
      <c r="AD1752" s="19" t="s">
        <v>1650</v>
      </c>
      <c r="AE1752" s="19" t="s">
        <v>1481</v>
      </c>
      <c r="AF1752" s="19" t="s">
        <v>1592</v>
      </c>
      <c r="AG1752" s="19" t="s">
        <v>1651</v>
      </c>
      <c r="AH1752" s="19" t="s">
        <v>1499</v>
      </c>
      <c r="AI1752" s="19" t="s">
        <v>1500</v>
      </c>
      <c r="AJ1752" s="45">
        <v>0</v>
      </c>
      <c r="AK1752" s="45">
        <v>0</v>
      </c>
      <c r="AL1752" s="19" t="s">
        <v>1501</v>
      </c>
      <c r="AM1752" s="46">
        <v>10953.333000000001</v>
      </c>
      <c r="AN1752" s="46">
        <v>5000</v>
      </c>
      <c r="AO1752" s="46">
        <v>5953.3329999999996</v>
      </c>
      <c r="AP1752" s="45">
        <v>133</v>
      </c>
      <c r="AQ1752" s="45"/>
      <c r="AR1752" s="45" t="str">
        <f>IFERROR(VLOOKUP(AB1752,'Pedidos marco'!$A$1:$D$10000,4,0)," ")</f>
        <v xml:space="preserve"> </v>
      </c>
      <c r="AS1752" s="45">
        <f t="shared" si="189"/>
        <v>11</v>
      </c>
      <c r="AT1752" s="45" t="str">
        <f t="shared" si="190"/>
        <v>11</v>
      </c>
      <c r="AU1752" s="47">
        <v>5</v>
      </c>
      <c r="AV1752" s="19" t="str">
        <f t="shared" si="191"/>
        <v>04 April</v>
      </c>
      <c r="AW1752" s="19">
        <f t="shared" si="192"/>
        <v>1.33</v>
      </c>
      <c r="AX1752" s="19">
        <f t="shared" si="193"/>
        <v>26.6</v>
      </c>
      <c r="AY1752" s="19" t="e">
        <f>VLOOKUP(AG1752,Cías!$A$1:$E$10000,5,0)</f>
        <v>#N/A</v>
      </c>
      <c r="AZ1752" s="19" t="str">
        <f t="shared" si="194"/>
        <v>1024926</v>
      </c>
      <c r="BA1752" s="19" t="str">
        <f t="shared" si="195"/>
        <v>BONILLA PILATAXI CHRISTIAN</v>
      </c>
      <c r="BB1752" s="19" t="e">
        <f>VLOOKUP(AG1752,Cías!$A$1:$E$10000,3,0)</f>
        <v>#N/A</v>
      </c>
      <c r="BC1752" s="19"/>
      <c r="BD1752" s="19"/>
      <c r="BE1752" s="19"/>
      <c r="BF1752" s="19"/>
      <c r="BG1752" s="19"/>
      <c r="BH1752" s="19"/>
      <c r="BI1752" s="19"/>
      <c r="BJ1752" s="19"/>
    </row>
    <row r="1753" spans="1:62" ht="15" x14ac:dyDescent="0.2">
      <c r="A1753" s="19" t="s">
        <v>15589</v>
      </c>
      <c r="B1753" s="19" t="s">
        <v>1479</v>
      </c>
      <c r="C1753" s="43">
        <v>44662</v>
      </c>
      <c r="D1753" s="44">
        <v>0.47638888888889003</v>
      </c>
      <c r="E1753" s="19" t="s">
        <v>15596</v>
      </c>
      <c r="F1753" s="19" t="s">
        <v>15597</v>
      </c>
      <c r="G1753" s="19" t="s">
        <v>15598</v>
      </c>
      <c r="H1753" s="45">
        <v>1003.2</v>
      </c>
      <c r="I1753" s="45">
        <v>1124.79</v>
      </c>
      <c r="J1753" s="19" t="s">
        <v>1560</v>
      </c>
      <c r="K1753" s="19" t="s">
        <v>15599</v>
      </c>
      <c r="L1753" s="19" t="s">
        <v>15600</v>
      </c>
      <c r="M1753" s="19" t="s">
        <v>15601</v>
      </c>
      <c r="N1753" s="19" t="s">
        <v>15589</v>
      </c>
      <c r="O1753" s="19" t="s">
        <v>1641</v>
      </c>
      <c r="P1753" s="19" t="s">
        <v>1642</v>
      </c>
      <c r="Q1753" s="46">
        <v>160</v>
      </c>
      <c r="R1753" s="19" t="s">
        <v>1544</v>
      </c>
      <c r="S1753" s="19" t="s">
        <v>1643</v>
      </c>
      <c r="T1753" s="19" t="s">
        <v>56</v>
      </c>
      <c r="U1753" s="19" t="s">
        <v>1644</v>
      </c>
      <c r="V1753" s="19" t="s">
        <v>1645</v>
      </c>
      <c r="W1753" s="19" t="s">
        <v>1646</v>
      </c>
      <c r="X1753" s="19" t="s">
        <v>1647</v>
      </c>
      <c r="Y1753" s="19" t="s">
        <v>1648</v>
      </c>
      <c r="Z1753" s="19" t="s">
        <v>1649</v>
      </c>
      <c r="AA1753" s="46">
        <v>330</v>
      </c>
      <c r="AB1753" s="19" t="s">
        <v>454</v>
      </c>
      <c r="AC1753" s="19" t="s">
        <v>56</v>
      </c>
      <c r="AD1753" s="19" t="s">
        <v>1650</v>
      </c>
      <c r="AE1753" s="19" t="s">
        <v>1481</v>
      </c>
      <c r="AF1753" s="19" t="s">
        <v>1592</v>
      </c>
      <c r="AG1753" s="19" t="s">
        <v>1651</v>
      </c>
      <c r="AH1753" s="19" t="s">
        <v>1499</v>
      </c>
      <c r="AI1753" s="19" t="s">
        <v>1500</v>
      </c>
      <c r="AJ1753" s="45">
        <v>0</v>
      </c>
      <c r="AK1753" s="45">
        <v>0</v>
      </c>
      <c r="AL1753" s="19" t="s">
        <v>1501</v>
      </c>
      <c r="AM1753" s="46">
        <v>13953.333000000001</v>
      </c>
      <c r="AN1753" s="46">
        <v>8000</v>
      </c>
      <c r="AO1753" s="46">
        <v>5953.3329999999996</v>
      </c>
      <c r="AP1753" s="45">
        <v>212.8</v>
      </c>
      <c r="AQ1753" s="45"/>
      <c r="AR1753" s="45" t="str">
        <f>IFERROR(VLOOKUP(AB1753,'Pedidos marco'!$A$1:$D$10000,4,0)," ")</f>
        <v xml:space="preserve"> </v>
      </c>
      <c r="AS1753" s="45">
        <f t="shared" si="189"/>
        <v>11</v>
      </c>
      <c r="AT1753" s="45" t="str">
        <f t="shared" si="190"/>
        <v>11</v>
      </c>
      <c r="AU1753" s="47">
        <v>8</v>
      </c>
      <c r="AV1753" s="19" t="str">
        <f t="shared" si="191"/>
        <v>04 April</v>
      </c>
      <c r="AW1753" s="19">
        <f t="shared" si="192"/>
        <v>1.33</v>
      </c>
      <c r="AX1753" s="19">
        <f t="shared" si="193"/>
        <v>26.6</v>
      </c>
      <c r="AY1753" s="19" t="e">
        <f>VLOOKUP(AG1753,Cías!$A$1:$E$10000,5,0)</f>
        <v>#N/A</v>
      </c>
      <c r="AZ1753" s="19" t="str">
        <f t="shared" si="194"/>
        <v>1024926</v>
      </c>
      <c r="BA1753" s="19" t="str">
        <f t="shared" si="195"/>
        <v>BONILLA PILATAXI CHRISTIAN</v>
      </c>
      <c r="BB1753" s="19" t="e">
        <f>VLOOKUP(AG1753,Cías!$A$1:$E$10000,3,0)</f>
        <v>#N/A</v>
      </c>
      <c r="BC1753" s="19"/>
      <c r="BD1753" s="19"/>
      <c r="BE1753" s="19"/>
      <c r="BF1753" s="19"/>
      <c r="BG1753" s="19"/>
      <c r="BH1753" s="19"/>
      <c r="BI1753" s="19"/>
      <c r="BJ1753" s="19"/>
    </row>
    <row r="1754" spans="1:62" ht="15" x14ac:dyDescent="0.2">
      <c r="A1754" s="19" t="s">
        <v>15589</v>
      </c>
      <c r="B1754" s="19" t="s">
        <v>1479</v>
      </c>
      <c r="C1754" s="43">
        <v>44662</v>
      </c>
      <c r="D1754" s="44">
        <v>0.47638888888889003</v>
      </c>
      <c r="E1754" s="19" t="s">
        <v>15602</v>
      </c>
      <c r="F1754" s="19" t="s">
        <v>15603</v>
      </c>
      <c r="G1754" s="19" t="s">
        <v>15604</v>
      </c>
      <c r="H1754" s="45">
        <v>2608</v>
      </c>
      <c r="I1754" s="45">
        <v>2924.11</v>
      </c>
      <c r="J1754" s="19" t="s">
        <v>1560</v>
      </c>
      <c r="K1754" s="19" t="s">
        <v>15605</v>
      </c>
      <c r="L1754" s="19" t="s">
        <v>15606</v>
      </c>
      <c r="M1754" s="19" t="s">
        <v>15607</v>
      </c>
      <c r="N1754" s="19" t="s">
        <v>15589</v>
      </c>
      <c r="O1754" s="19" t="s">
        <v>1603</v>
      </c>
      <c r="P1754" s="19" t="s">
        <v>1604</v>
      </c>
      <c r="Q1754" s="46">
        <v>400</v>
      </c>
      <c r="R1754" s="19" t="s">
        <v>1544</v>
      </c>
      <c r="S1754" s="19" t="s">
        <v>1643</v>
      </c>
      <c r="T1754" s="19" t="s">
        <v>56</v>
      </c>
      <c r="U1754" s="19" t="s">
        <v>1644</v>
      </c>
      <c r="V1754" s="19" t="s">
        <v>1645</v>
      </c>
      <c r="W1754" s="19" t="s">
        <v>1646</v>
      </c>
      <c r="X1754" s="19" t="s">
        <v>1647</v>
      </c>
      <c r="Y1754" s="19" t="s">
        <v>1648</v>
      </c>
      <c r="Z1754" s="19" t="s">
        <v>1649</v>
      </c>
      <c r="AA1754" s="46">
        <v>330</v>
      </c>
      <c r="AB1754" s="19" t="s">
        <v>454</v>
      </c>
      <c r="AC1754" s="19" t="s">
        <v>56</v>
      </c>
      <c r="AD1754" s="19" t="s">
        <v>1650</v>
      </c>
      <c r="AE1754" s="19" t="s">
        <v>1481</v>
      </c>
      <c r="AF1754" s="19" t="s">
        <v>1592</v>
      </c>
      <c r="AG1754" s="19" t="s">
        <v>1651</v>
      </c>
      <c r="AH1754" s="19" t="s">
        <v>1499</v>
      </c>
      <c r="AI1754" s="19" t="s">
        <v>1500</v>
      </c>
      <c r="AJ1754" s="45">
        <v>0</v>
      </c>
      <c r="AK1754" s="45">
        <v>0</v>
      </c>
      <c r="AL1754" s="19" t="s">
        <v>1501</v>
      </c>
      <c r="AM1754" s="46">
        <v>25953.332999999999</v>
      </c>
      <c r="AN1754" s="46">
        <v>20000</v>
      </c>
      <c r="AO1754" s="46">
        <v>5953.3329999999996</v>
      </c>
      <c r="AP1754" s="45">
        <v>532</v>
      </c>
      <c r="AQ1754" s="45"/>
      <c r="AR1754" s="45" t="str">
        <f>IFERROR(VLOOKUP(AB1754,'Pedidos marco'!$A$1:$D$10000,4,0)," ")</f>
        <v xml:space="preserve"> </v>
      </c>
      <c r="AS1754" s="45">
        <f t="shared" si="189"/>
        <v>11</v>
      </c>
      <c r="AT1754" s="45" t="str">
        <f t="shared" si="190"/>
        <v>11</v>
      </c>
      <c r="AU1754" s="47">
        <v>20</v>
      </c>
      <c r="AV1754" s="19" t="str">
        <f t="shared" si="191"/>
        <v>04 April</v>
      </c>
      <c r="AW1754" s="19">
        <f t="shared" si="192"/>
        <v>1.33</v>
      </c>
      <c r="AX1754" s="19">
        <f t="shared" si="193"/>
        <v>26.6</v>
      </c>
      <c r="AY1754" s="19" t="e">
        <f>VLOOKUP(AG1754,Cías!$A$1:$E$10000,5,0)</f>
        <v>#N/A</v>
      </c>
      <c r="AZ1754" s="19" t="str">
        <f t="shared" si="194"/>
        <v>1024926</v>
      </c>
      <c r="BA1754" s="19" t="str">
        <f t="shared" si="195"/>
        <v>BONILLA PILATAXI CHRISTIAN</v>
      </c>
      <c r="BB1754" s="19" t="e">
        <f>VLOOKUP(AG1754,Cías!$A$1:$E$10000,3,0)</f>
        <v>#N/A</v>
      </c>
      <c r="BC1754" s="19"/>
      <c r="BD1754" s="19"/>
      <c r="BE1754" s="19"/>
      <c r="BF1754" s="19"/>
      <c r="BG1754" s="19"/>
      <c r="BH1754" s="19"/>
      <c r="BI1754" s="19"/>
      <c r="BJ1754" s="19"/>
    </row>
    <row r="1755" spans="1:62" ht="15" x14ac:dyDescent="0.2">
      <c r="A1755" s="19" t="s">
        <v>15608</v>
      </c>
      <c r="B1755" s="19" t="s">
        <v>1479</v>
      </c>
      <c r="C1755" s="43">
        <v>44662</v>
      </c>
      <c r="D1755" s="44">
        <v>0.47847222222222002</v>
      </c>
      <c r="E1755" s="19" t="s">
        <v>15609</v>
      </c>
      <c r="F1755" s="19" t="s">
        <v>1481</v>
      </c>
      <c r="G1755" s="19" t="s">
        <v>1481</v>
      </c>
      <c r="H1755" s="45">
        <v>0</v>
      </c>
      <c r="I1755" s="45">
        <v>0</v>
      </c>
      <c r="J1755" s="19" t="s">
        <v>1482</v>
      </c>
      <c r="K1755" s="19" t="s">
        <v>15610</v>
      </c>
      <c r="L1755" s="19" t="s">
        <v>15611</v>
      </c>
      <c r="M1755" s="19" t="s">
        <v>15612</v>
      </c>
      <c r="N1755" s="19" t="s">
        <v>15608</v>
      </c>
      <c r="O1755" s="19" t="s">
        <v>1486</v>
      </c>
      <c r="P1755" s="19" t="s">
        <v>1487</v>
      </c>
      <c r="Q1755" s="46">
        <v>30.05</v>
      </c>
      <c r="R1755" s="19" t="s">
        <v>1488</v>
      </c>
      <c r="S1755" s="19" t="s">
        <v>1489</v>
      </c>
      <c r="T1755" s="19" t="s">
        <v>418</v>
      </c>
      <c r="U1755" s="19" t="s">
        <v>1508</v>
      </c>
      <c r="V1755" s="19" t="s">
        <v>1509</v>
      </c>
      <c r="W1755" s="19" t="s">
        <v>415</v>
      </c>
      <c r="X1755" s="19" t="s">
        <v>1510</v>
      </c>
      <c r="Y1755" s="19" t="s">
        <v>1511</v>
      </c>
      <c r="Z1755" s="19" t="s">
        <v>1512</v>
      </c>
      <c r="AA1755" s="46">
        <v>113</v>
      </c>
      <c r="AB1755" s="19" t="s">
        <v>1513</v>
      </c>
      <c r="AC1755" s="19" t="s">
        <v>418</v>
      </c>
      <c r="AD1755" s="19" t="s">
        <v>1530</v>
      </c>
      <c r="AE1755" s="19" t="s">
        <v>1531</v>
      </c>
      <c r="AF1755" s="19" t="s">
        <v>1497</v>
      </c>
      <c r="AG1755" s="19" t="s">
        <v>1532</v>
      </c>
      <c r="AH1755" s="19" t="s">
        <v>1499</v>
      </c>
      <c r="AI1755" s="19" t="s">
        <v>1500</v>
      </c>
      <c r="AJ1755" s="45">
        <v>0</v>
      </c>
      <c r="AK1755" s="45">
        <v>0</v>
      </c>
      <c r="AL1755" s="19" t="s">
        <v>1517</v>
      </c>
      <c r="AM1755" s="46">
        <v>47740</v>
      </c>
      <c r="AN1755" s="46">
        <v>30050</v>
      </c>
      <c r="AO1755" s="46">
        <v>17690</v>
      </c>
      <c r="AP1755" s="45">
        <v>0</v>
      </c>
      <c r="AQ1755" s="45"/>
      <c r="AR1755" s="45" t="str">
        <f>IFERROR(VLOOKUP(AB1755,'Pedidos marco'!$A$1:$D$10000,4,0)," ")</f>
        <v xml:space="preserve"> </v>
      </c>
      <c r="AS1755" s="45">
        <f t="shared" si="189"/>
        <v>11</v>
      </c>
      <c r="AT1755" s="45" t="str">
        <f t="shared" si="190"/>
        <v>11</v>
      </c>
      <c r="AU1755" s="47">
        <v>30.05</v>
      </c>
      <c r="AV1755" s="19" t="str">
        <f t="shared" si="191"/>
        <v>04 April</v>
      </c>
      <c r="AW1755" s="19">
        <f t="shared" si="192"/>
        <v>0</v>
      </c>
      <c r="AX1755" s="19">
        <f t="shared" si="193"/>
        <v>0</v>
      </c>
      <c r="AY1755" s="19" t="e">
        <f>VLOOKUP(AG1755,Cías!$A$1:$E$10000,5,0)</f>
        <v>#N/A</v>
      </c>
      <c r="AZ1755" s="19" t="str">
        <f t="shared" si="194"/>
        <v>1014412</v>
      </c>
      <c r="BA1755" s="19" t="str">
        <f t="shared" si="195"/>
        <v>UNION DE CONCRETERAS UNICON UCUE</v>
      </c>
      <c r="BB1755" s="19" t="e">
        <f>VLOOKUP(AG1755,Cías!$A$1:$E$10000,3,0)</f>
        <v>#N/A</v>
      </c>
      <c r="BC1755" s="19"/>
      <c r="BD1755" s="19"/>
      <c r="BE1755" s="19"/>
      <c r="BF1755" s="19"/>
      <c r="BG1755" s="19"/>
      <c r="BH1755" s="19"/>
      <c r="BI1755" s="19"/>
      <c r="BJ1755" s="19"/>
    </row>
    <row r="1756" spans="1:62" ht="15" x14ac:dyDescent="0.2">
      <c r="A1756" s="19" t="s">
        <v>15613</v>
      </c>
      <c r="B1756" s="19" t="s">
        <v>1479</v>
      </c>
      <c r="C1756" s="43">
        <v>44662</v>
      </c>
      <c r="D1756" s="44">
        <v>0.48055555555556001</v>
      </c>
      <c r="E1756" s="19" t="s">
        <v>15614</v>
      </c>
      <c r="F1756" s="19" t="s">
        <v>15615</v>
      </c>
      <c r="G1756" s="19" t="s">
        <v>15616</v>
      </c>
      <c r="H1756" s="45">
        <v>2534.4</v>
      </c>
      <c r="I1756" s="45">
        <v>2841.59</v>
      </c>
      <c r="J1756" s="19" t="s">
        <v>1560</v>
      </c>
      <c r="K1756" s="19" t="s">
        <v>15617</v>
      </c>
      <c r="L1756" s="19" t="s">
        <v>15618</v>
      </c>
      <c r="M1756" s="19" t="s">
        <v>15619</v>
      </c>
      <c r="N1756" s="19" t="s">
        <v>15613</v>
      </c>
      <c r="O1756" s="19" t="s">
        <v>367</v>
      </c>
      <c r="P1756" s="19" t="s">
        <v>368</v>
      </c>
      <c r="Q1756" s="46">
        <v>360</v>
      </c>
      <c r="R1756" s="19" t="s">
        <v>1544</v>
      </c>
      <c r="S1756" s="19" t="s">
        <v>5251</v>
      </c>
      <c r="T1756" s="19" t="s">
        <v>5252</v>
      </c>
      <c r="U1756" s="19" t="s">
        <v>5253</v>
      </c>
      <c r="V1756" s="19" t="s">
        <v>5254</v>
      </c>
      <c r="W1756" s="19" t="s">
        <v>1829</v>
      </c>
      <c r="X1756" s="19" t="s">
        <v>5255</v>
      </c>
      <c r="Y1756" s="19" t="s">
        <v>5256</v>
      </c>
      <c r="Z1756" s="19" t="s">
        <v>5257</v>
      </c>
      <c r="AA1756" s="46">
        <v>15</v>
      </c>
      <c r="AB1756" s="19" t="s">
        <v>451</v>
      </c>
      <c r="AC1756" s="19" t="s">
        <v>49</v>
      </c>
      <c r="AD1756" s="19" t="s">
        <v>2972</v>
      </c>
      <c r="AE1756" s="19" t="s">
        <v>2973</v>
      </c>
      <c r="AF1756" s="19" t="s">
        <v>1554</v>
      </c>
      <c r="AG1756" s="19" t="s">
        <v>2974</v>
      </c>
      <c r="AH1756" s="19" t="s">
        <v>1499</v>
      </c>
      <c r="AI1756" s="19" t="s">
        <v>1500</v>
      </c>
      <c r="AJ1756" s="45">
        <v>0</v>
      </c>
      <c r="AK1756" s="45">
        <v>0</v>
      </c>
      <c r="AL1756" s="19" t="s">
        <v>1501</v>
      </c>
      <c r="AM1756" s="46">
        <v>27230</v>
      </c>
      <c r="AN1756" s="46">
        <v>18040</v>
      </c>
      <c r="AO1756" s="46">
        <v>9190</v>
      </c>
      <c r="AP1756" s="45">
        <v>54</v>
      </c>
      <c r="AQ1756" s="45"/>
      <c r="AR1756" s="45" t="str">
        <f>IFERROR(VLOOKUP(AB1756,'Pedidos marco'!$A$1:$D$10000,4,0)," ")</f>
        <v xml:space="preserve"> </v>
      </c>
      <c r="AS1756" s="45">
        <f t="shared" si="189"/>
        <v>11</v>
      </c>
      <c r="AT1756" s="45" t="str">
        <f t="shared" si="190"/>
        <v>11</v>
      </c>
      <c r="AU1756" s="47">
        <v>18</v>
      </c>
      <c r="AV1756" s="19" t="str">
        <f t="shared" si="191"/>
        <v>04 April</v>
      </c>
      <c r="AW1756" s="19">
        <f t="shared" si="192"/>
        <v>0.15</v>
      </c>
      <c r="AX1756" s="19">
        <f t="shared" si="193"/>
        <v>3</v>
      </c>
      <c r="AY1756" s="19" t="e">
        <f>VLOOKUP(AG1756,Cías!$A$1:$E$10000,5,0)</f>
        <v>#N/A</v>
      </c>
      <c r="AZ1756" s="19" t="str">
        <f t="shared" si="194"/>
        <v>10005626</v>
      </c>
      <c r="BA1756" s="19" t="str">
        <f t="shared" si="195"/>
        <v>BENALCAZAR DE LA CRUZ CRISTIAN ROBE</v>
      </c>
      <c r="BB1756" s="19" t="e">
        <f>VLOOKUP(AG1756,Cías!$A$1:$E$10000,3,0)</f>
        <v>#N/A</v>
      </c>
      <c r="BC1756" s="19"/>
      <c r="BD1756" s="19"/>
      <c r="BE1756" s="19"/>
      <c r="BF1756" s="19"/>
      <c r="BG1756" s="19"/>
      <c r="BH1756" s="19"/>
      <c r="BI1756" s="19"/>
      <c r="BJ1756" s="19"/>
    </row>
    <row r="1757" spans="1:62" ht="15" x14ac:dyDescent="0.2">
      <c r="A1757" s="19" t="s">
        <v>15620</v>
      </c>
      <c r="B1757" s="19" t="s">
        <v>1479</v>
      </c>
      <c r="C1757" s="43">
        <v>44662</v>
      </c>
      <c r="D1757" s="44">
        <v>0.48541666666666999</v>
      </c>
      <c r="E1757" s="19" t="s">
        <v>15621</v>
      </c>
      <c r="F1757" s="19" t="s">
        <v>15622</v>
      </c>
      <c r="G1757" s="19" t="s">
        <v>15623</v>
      </c>
      <c r="H1757" s="45">
        <v>2336.4</v>
      </c>
      <c r="I1757" s="45">
        <v>2619.59</v>
      </c>
      <c r="J1757" s="19" t="s">
        <v>1560</v>
      </c>
      <c r="K1757" s="19" t="s">
        <v>15624</v>
      </c>
      <c r="L1757" s="19" t="s">
        <v>15625</v>
      </c>
      <c r="M1757" s="19" t="s">
        <v>15626</v>
      </c>
      <c r="N1757" s="19" t="s">
        <v>15620</v>
      </c>
      <c r="O1757" s="19" t="s">
        <v>371</v>
      </c>
      <c r="P1757" s="19" t="s">
        <v>372</v>
      </c>
      <c r="Q1757" s="46">
        <v>360</v>
      </c>
      <c r="R1757" s="19" t="s">
        <v>1544</v>
      </c>
      <c r="S1757" s="19" t="s">
        <v>1736</v>
      </c>
      <c r="T1757" s="19" t="s">
        <v>1737</v>
      </c>
      <c r="U1757" s="19" t="s">
        <v>12500</v>
      </c>
      <c r="V1757" s="19" t="s">
        <v>12501</v>
      </c>
      <c r="W1757" s="19" t="s">
        <v>1548</v>
      </c>
      <c r="X1757" s="19" t="s">
        <v>12502</v>
      </c>
      <c r="Y1757" s="19" t="s">
        <v>1684</v>
      </c>
      <c r="Z1757" s="19" t="s">
        <v>1685</v>
      </c>
      <c r="AA1757" s="46">
        <v>198</v>
      </c>
      <c r="AB1757" s="19" t="s">
        <v>507</v>
      </c>
      <c r="AC1757" s="19" t="s">
        <v>163</v>
      </c>
      <c r="AD1757" s="19" t="s">
        <v>9717</v>
      </c>
      <c r="AE1757" s="19" t="s">
        <v>1481</v>
      </c>
      <c r="AF1757" s="19" t="s">
        <v>1554</v>
      </c>
      <c r="AG1757" s="19" t="s">
        <v>9718</v>
      </c>
      <c r="AH1757" s="19" t="s">
        <v>1499</v>
      </c>
      <c r="AI1757" s="19" t="s">
        <v>1500</v>
      </c>
      <c r="AJ1757" s="45">
        <v>0</v>
      </c>
      <c r="AK1757" s="45">
        <v>0</v>
      </c>
      <c r="AL1757" s="19" t="s">
        <v>1501</v>
      </c>
      <c r="AM1757" s="46">
        <v>26850</v>
      </c>
      <c r="AN1757" s="46">
        <v>18030</v>
      </c>
      <c r="AO1757" s="46">
        <v>8820</v>
      </c>
      <c r="AP1757" s="45">
        <v>266.39999999999998</v>
      </c>
      <c r="AQ1757" s="45"/>
      <c r="AR1757" s="45" t="str">
        <f>IFERROR(VLOOKUP(AB1757,'Pedidos marco'!$A$1:$D$10000,4,0)," ")</f>
        <v xml:space="preserve"> </v>
      </c>
      <c r="AS1757" s="45">
        <f t="shared" si="189"/>
        <v>11</v>
      </c>
      <c r="AT1757" s="45" t="str">
        <f t="shared" si="190"/>
        <v>11</v>
      </c>
      <c r="AU1757" s="47">
        <v>18</v>
      </c>
      <c r="AV1757" s="19" t="str">
        <f t="shared" si="191"/>
        <v>04 April</v>
      </c>
      <c r="AW1757" s="19">
        <f t="shared" si="192"/>
        <v>0.74</v>
      </c>
      <c r="AX1757" s="19">
        <f t="shared" si="193"/>
        <v>14.799999999999999</v>
      </c>
      <c r="AY1757" s="19" t="e">
        <f>VLOOKUP(AG1757,Cías!$A$1:$E$10000,5,0)</f>
        <v>#N/A</v>
      </c>
      <c r="AZ1757" s="19" t="str">
        <f t="shared" si="194"/>
        <v>1012878</v>
      </c>
      <c r="BA1757" s="19" t="str">
        <f t="shared" si="195"/>
        <v>HINOJOSA SAN ANDRES ANGEL PATRICIO</v>
      </c>
      <c r="BB1757" s="19" t="e">
        <f>VLOOKUP(AG1757,Cías!$A$1:$E$10000,3,0)</f>
        <v>#N/A</v>
      </c>
      <c r="BC1757" s="19"/>
      <c r="BD1757" s="19"/>
      <c r="BE1757" s="19"/>
      <c r="BF1757" s="19"/>
      <c r="BG1757" s="19"/>
      <c r="BH1757" s="19"/>
      <c r="BI1757" s="19"/>
      <c r="BJ1757" s="19"/>
    </row>
    <row r="1758" spans="1:62" ht="15" x14ac:dyDescent="0.2">
      <c r="A1758" s="19" t="s">
        <v>15627</v>
      </c>
      <c r="B1758" s="19" t="s">
        <v>1479</v>
      </c>
      <c r="C1758" s="43">
        <v>44662</v>
      </c>
      <c r="D1758" s="44">
        <v>0.48680555555555999</v>
      </c>
      <c r="E1758" s="19" t="s">
        <v>15628</v>
      </c>
      <c r="F1758" s="19" t="s">
        <v>15629</v>
      </c>
      <c r="G1758" s="19" t="s">
        <v>15630</v>
      </c>
      <c r="H1758" s="45">
        <v>3076.8</v>
      </c>
      <c r="I1758" s="45">
        <v>3449.73</v>
      </c>
      <c r="J1758" s="19" t="s">
        <v>1560</v>
      </c>
      <c r="K1758" s="19" t="s">
        <v>15631</v>
      </c>
      <c r="L1758" s="19" t="s">
        <v>15632</v>
      </c>
      <c r="M1758" s="19" t="s">
        <v>15633</v>
      </c>
      <c r="N1758" s="19" t="s">
        <v>15627</v>
      </c>
      <c r="O1758" s="19" t="s">
        <v>1641</v>
      </c>
      <c r="P1758" s="19" t="s">
        <v>1642</v>
      </c>
      <c r="Q1758" s="46">
        <v>480</v>
      </c>
      <c r="R1758" s="19" t="s">
        <v>1544</v>
      </c>
      <c r="S1758" s="19" t="s">
        <v>9619</v>
      </c>
      <c r="T1758" s="19" t="s">
        <v>9620</v>
      </c>
      <c r="U1758" s="19" t="s">
        <v>9621</v>
      </c>
      <c r="V1758" s="19" t="s">
        <v>9622</v>
      </c>
      <c r="W1758" s="19" t="s">
        <v>2076</v>
      </c>
      <c r="X1758" s="19" t="s">
        <v>9623</v>
      </c>
      <c r="Y1758" s="19" t="s">
        <v>2078</v>
      </c>
      <c r="Z1758" s="19" t="s">
        <v>2079</v>
      </c>
      <c r="AA1758" s="46">
        <v>345</v>
      </c>
      <c r="AB1758" s="19" t="s">
        <v>580</v>
      </c>
      <c r="AC1758" s="19" t="s">
        <v>317</v>
      </c>
      <c r="AD1758" s="19" t="s">
        <v>3023</v>
      </c>
      <c r="AE1758" s="19" t="s">
        <v>3024</v>
      </c>
      <c r="AF1758" s="19" t="s">
        <v>1719</v>
      </c>
      <c r="AG1758" s="19" t="s">
        <v>3025</v>
      </c>
      <c r="AH1758" s="19" t="s">
        <v>1499</v>
      </c>
      <c r="AI1758" s="19" t="s">
        <v>1500</v>
      </c>
      <c r="AJ1758" s="45">
        <v>0</v>
      </c>
      <c r="AK1758" s="45">
        <v>0</v>
      </c>
      <c r="AL1758" s="19" t="s">
        <v>1501</v>
      </c>
      <c r="AM1758" s="46">
        <v>36900</v>
      </c>
      <c r="AN1758" s="46">
        <v>24010</v>
      </c>
      <c r="AO1758" s="46">
        <v>12890</v>
      </c>
      <c r="AP1758" s="45">
        <v>494.4</v>
      </c>
      <c r="AQ1758" s="45"/>
      <c r="AR1758" s="45" t="str">
        <f>IFERROR(VLOOKUP(AB1758,'Pedidos marco'!$A$1:$D$10000,4,0)," ")</f>
        <v xml:space="preserve"> </v>
      </c>
      <c r="AS1758" s="45">
        <f t="shared" si="189"/>
        <v>11</v>
      </c>
      <c r="AT1758" s="45" t="str">
        <f t="shared" si="190"/>
        <v>11</v>
      </c>
      <c r="AU1758" s="47">
        <v>24</v>
      </c>
      <c r="AV1758" s="19" t="str">
        <f t="shared" si="191"/>
        <v>04 April</v>
      </c>
      <c r="AW1758" s="19">
        <f t="shared" si="192"/>
        <v>1.03</v>
      </c>
      <c r="AX1758" s="19">
        <f t="shared" si="193"/>
        <v>20.599999999999998</v>
      </c>
      <c r="AY1758" s="19" t="e">
        <f>VLOOKUP(AG1758,Cías!$A$1:$E$10000,5,0)</f>
        <v>#N/A</v>
      </c>
      <c r="AZ1758" s="19" t="str">
        <f t="shared" si="194"/>
        <v>1014036</v>
      </c>
      <c r="BA1758" s="19" t="str">
        <f t="shared" si="195"/>
        <v>TULCANAZA VASQUEZ EDISON MARCELO</v>
      </c>
      <c r="BB1758" s="19" t="e">
        <f>VLOOKUP(AG1758,Cías!$A$1:$E$10000,3,0)</f>
        <v>#N/A</v>
      </c>
      <c r="BC1758" s="19"/>
      <c r="BD1758" s="19"/>
      <c r="BE1758" s="19"/>
      <c r="BF1758" s="19"/>
      <c r="BG1758" s="19"/>
      <c r="BH1758" s="19"/>
      <c r="BI1758" s="19"/>
      <c r="BJ1758" s="19"/>
    </row>
    <row r="1759" spans="1:62" ht="15" x14ac:dyDescent="0.2">
      <c r="A1759" s="19" t="s">
        <v>15634</v>
      </c>
      <c r="B1759" s="19" t="s">
        <v>1479</v>
      </c>
      <c r="C1759" s="43">
        <v>44662</v>
      </c>
      <c r="D1759" s="44">
        <v>0.50833333333332997</v>
      </c>
      <c r="E1759" s="19" t="s">
        <v>15635</v>
      </c>
      <c r="F1759" s="19" t="s">
        <v>15636</v>
      </c>
      <c r="G1759" s="19" t="s">
        <v>15637</v>
      </c>
      <c r="H1759" s="45">
        <v>2322</v>
      </c>
      <c r="I1759" s="45">
        <v>2603.44</v>
      </c>
      <c r="J1759" s="19" t="s">
        <v>1560</v>
      </c>
      <c r="K1759" s="19" t="s">
        <v>15638</v>
      </c>
      <c r="L1759" s="19" t="s">
        <v>15639</v>
      </c>
      <c r="M1759" s="19" t="s">
        <v>15640</v>
      </c>
      <c r="N1759" s="19" t="s">
        <v>15634</v>
      </c>
      <c r="O1759" s="19" t="s">
        <v>367</v>
      </c>
      <c r="P1759" s="19" t="s">
        <v>368</v>
      </c>
      <c r="Q1759" s="46">
        <v>360</v>
      </c>
      <c r="R1759" s="19" t="s">
        <v>1544</v>
      </c>
      <c r="S1759" s="19" t="s">
        <v>1736</v>
      </c>
      <c r="T1759" s="19" t="s">
        <v>1737</v>
      </c>
      <c r="U1759" s="19" t="s">
        <v>2733</v>
      </c>
      <c r="V1759" s="19" t="s">
        <v>2734</v>
      </c>
      <c r="W1759" s="19" t="s">
        <v>1548</v>
      </c>
      <c r="X1759" s="19" t="s">
        <v>2735</v>
      </c>
      <c r="Y1759" s="19" t="s">
        <v>1684</v>
      </c>
      <c r="Z1759" s="19" t="s">
        <v>1685</v>
      </c>
      <c r="AA1759" s="46">
        <v>198</v>
      </c>
      <c r="AB1759" s="19" t="s">
        <v>467</v>
      </c>
      <c r="AC1759" s="19" t="s">
        <v>84</v>
      </c>
      <c r="AD1759" s="19" t="s">
        <v>2225</v>
      </c>
      <c r="AE1759" s="19" t="s">
        <v>2226</v>
      </c>
      <c r="AF1759" s="19" t="s">
        <v>1554</v>
      </c>
      <c r="AG1759" s="19" t="s">
        <v>2227</v>
      </c>
      <c r="AH1759" s="19" t="s">
        <v>1499</v>
      </c>
      <c r="AI1759" s="19" t="s">
        <v>1500</v>
      </c>
      <c r="AJ1759" s="45">
        <v>0</v>
      </c>
      <c r="AK1759" s="45">
        <v>0</v>
      </c>
      <c r="AL1759" s="19" t="s">
        <v>1501</v>
      </c>
      <c r="AM1759" s="46">
        <v>27070</v>
      </c>
      <c r="AN1759" s="46">
        <v>18010</v>
      </c>
      <c r="AO1759" s="46">
        <v>9060</v>
      </c>
      <c r="AP1759" s="45">
        <v>266.39999999999998</v>
      </c>
      <c r="AQ1759" s="45"/>
      <c r="AR1759" s="45" t="str">
        <f>IFERROR(VLOOKUP(AB1759,'Pedidos marco'!$A$1:$D$10000,4,0)," ")</f>
        <v xml:space="preserve"> </v>
      </c>
      <c r="AS1759" s="45">
        <f t="shared" si="189"/>
        <v>11</v>
      </c>
      <c r="AT1759" s="45" t="str">
        <f t="shared" si="190"/>
        <v>11</v>
      </c>
      <c r="AU1759" s="47">
        <v>18</v>
      </c>
      <c r="AV1759" s="19" t="str">
        <f t="shared" si="191"/>
        <v>04 April</v>
      </c>
      <c r="AW1759" s="19">
        <f t="shared" si="192"/>
        <v>0.74</v>
      </c>
      <c r="AX1759" s="19">
        <f t="shared" si="193"/>
        <v>14.799999999999999</v>
      </c>
      <c r="AY1759" s="19" t="e">
        <f>VLOOKUP(AG1759,Cías!$A$1:$E$10000,5,0)</f>
        <v>#N/A</v>
      </c>
      <c r="AZ1759" s="19" t="str">
        <f t="shared" si="194"/>
        <v>10000368</v>
      </c>
      <c r="BA1759" s="19" t="str">
        <f t="shared" si="195"/>
        <v>CERVANTES GORDILLO CONSUELO DEL PIL</v>
      </c>
      <c r="BB1759" s="19" t="e">
        <f>VLOOKUP(AG1759,Cías!$A$1:$E$10000,3,0)</f>
        <v>#N/A</v>
      </c>
      <c r="BC1759" s="19"/>
      <c r="BD1759" s="19"/>
      <c r="BE1759" s="19"/>
      <c r="BF1759" s="19"/>
      <c r="BG1759" s="19"/>
      <c r="BH1759" s="19"/>
      <c r="BI1759" s="19"/>
      <c r="BJ1759" s="19"/>
    </row>
    <row r="1760" spans="1:62" ht="15" x14ac:dyDescent="0.2">
      <c r="A1760" s="19" t="s">
        <v>15641</v>
      </c>
      <c r="B1760" s="19" t="s">
        <v>1479</v>
      </c>
      <c r="C1760" s="43">
        <v>44662</v>
      </c>
      <c r="D1760" s="44">
        <v>0.50972222222221997</v>
      </c>
      <c r="E1760" s="19" t="s">
        <v>15642</v>
      </c>
      <c r="F1760" s="19" t="s">
        <v>1481</v>
      </c>
      <c r="G1760" s="19" t="s">
        <v>1481</v>
      </c>
      <c r="H1760" s="45">
        <v>0</v>
      </c>
      <c r="I1760" s="45">
        <v>0</v>
      </c>
      <c r="J1760" s="19" t="s">
        <v>1482</v>
      </c>
      <c r="K1760" s="19" t="s">
        <v>15643</v>
      </c>
      <c r="L1760" s="19" t="s">
        <v>15644</v>
      </c>
      <c r="M1760" s="19" t="s">
        <v>15645</v>
      </c>
      <c r="N1760" s="19" t="s">
        <v>15641</v>
      </c>
      <c r="O1760" s="19" t="s">
        <v>1603</v>
      </c>
      <c r="P1760" s="19" t="s">
        <v>1604</v>
      </c>
      <c r="Q1760" s="46">
        <v>360</v>
      </c>
      <c r="R1760" s="19" t="s">
        <v>1544</v>
      </c>
      <c r="S1760" s="19" t="s">
        <v>4997</v>
      </c>
      <c r="T1760" s="19" t="s">
        <v>264</v>
      </c>
      <c r="U1760" s="19" t="s">
        <v>15646</v>
      </c>
      <c r="V1760" s="19" t="s">
        <v>15647</v>
      </c>
      <c r="W1760" s="19" t="s">
        <v>6921</v>
      </c>
      <c r="X1760" s="19" t="s">
        <v>15648</v>
      </c>
      <c r="Y1760" s="19" t="s">
        <v>15649</v>
      </c>
      <c r="Z1760" s="19" t="s">
        <v>15650</v>
      </c>
      <c r="AA1760" s="46">
        <v>288</v>
      </c>
      <c r="AB1760" s="19" t="s">
        <v>555</v>
      </c>
      <c r="AC1760" s="19" t="s">
        <v>264</v>
      </c>
      <c r="AD1760" s="19" t="s">
        <v>5001</v>
      </c>
      <c r="AE1760" s="19" t="s">
        <v>5002</v>
      </c>
      <c r="AF1760" s="19" t="s">
        <v>1554</v>
      </c>
      <c r="AG1760" s="19" t="s">
        <v>5003</v>
      </c>
      <c r="AH1760" s="19" t="s">
        <v>1499</v>
      </c>
      <c r="AI1760" s="19" t="s">
        <v>1500</v>
      </c>
      <c r="AJ1760" s="45">
        <v>0</v>
      </c>
      <c r="AK1760" s="45">
        <v>0</v>
      </c>
      <c r="AL1760" s="19" t="s">
        <v>1501</v>
      </c>
      <c r="AM1760" s="46">
        <v>27380</v>
      </c>
      <c r="AN1760" s="46">
        <v>18010</v>
      </c>
      <c r="AO1760" s="46">
        <v>9370</v>
      </c>
      <c r="AP1760" s="45">
        <v>360</v>
      </c>
      <c r="AQ1760" s="45"/>
      <c r="AR1760" s="45" t="str">
        <f>IFERROR(VLOOKUP(AB1760,'Pedidos marco'!$A$1:$D$10000,4,0)," ")</f>
        <v xml:space="preserve"> </v>
      </c>
      <c r="AS1760" s="45">
        <f t="shared" si="189"/>
        <v>11</v>
      </c>
      <c r="AT1760" s="45" t="str">
        <f t="shared" si="190"/>
        <v>11</v>
      </c>
      <c r="AU1760" s="47">
        <v>18</v>
      </c>
      <c r="AV1760" s="19" t="str">
        <f t="shared" si="191"/>
        <v>04 April</v>
      </c>
      <c r="AW1760" s="19">
        <f t="shared" si="192"/>
        <v>1</v>
      </c>
      <c r="AX1760" s="19">
        <f t="shared" si="193"/>
        <v>20</v>
      </c>
      <c r="AY1760" s="19" t="e">
        <f>VLOOKUP(AG1760,Cías!$A$1:$E$10000,5,0)</f>
        <v>#N/A</v>
      </c>
      <c r="AZ1760" s="19" t="str">
        <f t="shared" si="194"/>
        <v>1014110</v>
      </c>
      <c r="BA1760" s="19" t="str">
        <f t="shared" si="195"/>
        <v>RODRIGUEZ CORREA ROSA AYDE</v>
      </c>
      <c r="BB1760" s="19" t="e">
        <f>VLOOKUP(AG1760,Cías!$A$1:$E$10000,3,0)</f>
        <v>#N/A</v>
      </c>
      <c r="BC1760" s="19"/>
      <c r="BD1760" s="19"/>
      <c r="BE1760" s="19"/>
      <c r="BF1760" s="19"/>
      <c r="BG1760" s="19"/>
      <c r="BH1760" s="19"/>
      <c r="BI1760" s="19"/>
      <c r="BJ1760" s="19"/>
    </row>
    <row r="1761" spans="1:62" ht="15" x14ac:dyDescent="0.2">
      <c r="A1761" s="19" t="s">
        <v>15651</v>
      </c>
      <c r="B1761" s="19" t="s">
        <v>1479</v>
      </c>
      <c r="C1761" s="43">
        <v>44662</v>
      </c>
      <c r="D1761" s="44">
        <v>0.51527777777778005</v>
      </c>
      <c r="E1761" s="19" t="s">
        <v>15652</v>
      </c>
      <c r="F1761" s="19" t="s">
        <v>15653</v>
      </c>
      <c r="G1761" s="19" t="s">
        <v>15654</v>
      </c>
      <c r="H1761" s="45">
        <v>3878.93</v>
      </c>
      <c r="I1761" s="45">
        <v>4349.08</v>
      </c>
      <c r="J1761" s="19" t="s">
        <v>1560</v>
      </c>
      <c r="K1761" s="19" t="s">
        <v>15655</v>
      </c>
      <c r="L1761" s="19" t="s">
        <v>15656</v>
      </c>
      <c r="M1761" s="19" t="s">
        <v>15657</v>
      </c>
      <c r="N1761" s="19" t="s">
        <v>15651</v>
      </c>
      <c r="O1761" s="19" t="s">
        <v>2057</v>
      </c>
      <c r="P1761" s="19" t="s">
        <v>2058</v>
      </c>
      <c r="Q1761" s="46">
        <v>30.79</v>
      </c>
      <c r="R1761" s="19" t="s">
        <v>1488</v>
      </c>
      <c r="S1761" s="19" t="s">
        <v>1898</v>
      </c>
      <c r="T1761" s="19" t="s">
        <v>1899</v>
      </c>
      <c r="U1761" s="19" t="s">
        <v>3590</v>
      </c>
      <c r="V1761" s="19" t="s">
        <v>3591</v>
      </c>
      <c r="W1761" s="19" t="s">
        <v>1548</v>
      </c>
      <c r="X1761" s="19" t="s">
        <v>3592</v>
      </c>
      <c r="Y1761" s="19" t="s">
        <v>1684</v>
      </c>
      <c r="Z1761" s="19" t="s">
        <v>1685</v>
      </c>
      <c r="AA1761" s="46">
        <v>198</v>
      </c>
      <c r="AB1761" s="19" t="s">
        <v>525</v>
      </c>
      <c r="AC1761" s="19" t="s">
        <v>202</v>
      </c>
      <c r="AD1761" s="19" t="s">
        <v>3593</v>
      </c>
      <c r="AE1761" s="19" t="s">
        <v>3594</v>
      </c>
      <c r="AF1761" s="19" t="s">
        <v>1497</v>
      </c>
      <c r="AG1761" s="19" t="s">
        <v>3595</v>
      </c>
      <c r="AH1761" s="19" t="s">
        <v>1499</v>
      </c>
      <c r="AI1761" s="19" t="s">
        <v>1500</v>
      </c>
      <c r="AJ1761" s="45">
        <v>0</v>
      </c>
      <c r="AK1761" s="45">
        <v>0</v>
      </c>
      <c r="AL1761" s="19" t="s">
        <v>1501</v>
      </c>
      <c r="AM1761" s="46">
        <v>48120</v>
      </c>
      <c r="AN1761" s="46">
        <v>30790</v>
      </c>
      <c r="AO1761" s="46">
        <v>17330</v>
      </c>
      <c r="AP1761" s="45">
        <v>501.88</v>
      </c>
      <c r="AQ1761" s="45"/>
      <c r="AR1761" s="45" t="str">
        <f>IFERROR(VLOOKUP(AB1761,'Pedidos marco'!$A$1:$D$10000,4,0)," ")</f>
        <v xml:space="preserve"> </v>
      </c>
      <c r="AS1761" s="45">
        <f t="shared" si="189"/>
        <v>11</v>
      </c>
      <c r="AT1761" s="45" t="str">
        <f t="shared" si="190"/>
        <v>11</v>
      </c>
      <c r="AU1761" s="47">
        <v>30.79</v>
      </c>
      <c r="AV1761" s="19" t="str">
        <f t="shared" si="191"/>
        <v>04 April</v>
      </c>
      <c r="AW1761" s="19">
        <f t="shared" si="192"/>
        <v>16.300097434231894</v>
      </c>
      <c r="AX1761" s="19">
        <f t="shared" si="193"/>
        <v>16.300097434231894</v>
      </c>
      <c r="AY1761" s="19" t="e">
        <f>VLOOKUP(AG1761,Cías!$A$1:$E$10000,5,0)</f>
        <v>#N/A</v>
      </c>
      <c r="AZ1761" s="19" t="str">
        <f t="shared" si="194"/>
        <v>1017066</v>
      </c>
      <c r="BA1761" s="19" t="str">
        <f t="shared" si="195"/>
        <v>MISE MISE NESTOR SALOMON</v>
      </c>
      <c r="BB1761" s="19" t="e">
        <f>VLOOKUP(AG1761,Cías!$A$1:$E$10000,3,0)</f>
        <v>#N/A</v>
      </c>
      <c r="BC1761" s="19"/>
      <c r="BD1761" s="19"/>
      <c r="BE1761" s="19"/>
      <c r="BF1761" s="19"/>
      <c r="BG1761" s="19"/>
      <c r="BH1761" s="19"/>
      <c r="BI1761" s="19"/>
      <c r="BJ1761" s="19"/>
    </row>
    <row r="1762" spans="1:62" ht="15" x14ac:dyDescent="0.2">
      <c r="A1762" s="19" t="s">
        <v>15658</v>
      </c>
      <c r="B1762" s="19" t="s">
        <v>1479</v>
      </c>
      <c r="C1762" s="43">
        <v>44662</v>
      </c>
      <c r="D1762" s="44">
        <v>0.51944444444444005</v>
      </c>
      <c r="E1762" s="19" t="s">
        <v>15659</v>
      </c>
      <c r="F1762" s="19" t="s">
        <v>15660</v>
      </c>
      <c r="G1762" s="19" t="s">
        <v>15661</v>
      </c>
      <c r="H1762" s="45">
        <v>4323</v>
      </c>
      <c r="I1762" s="45">
        <v>4846.9799999999996</v>
      </c>
      <c r="J1762" s="19" t="s">
        <v>1560</v>
      </c>
      <c r="K1762" s="19" t="s">
        <v>15662</v>
      </c>
      <c r="L1762" s="19" t="s">
        <v>15663</v>
      </c>
      <c r="M1762" s="19" t="s">
        <v>15664</v>
      </c>
      <c r="N1762" s="19" t="s">
        <v>15658</v>
      </c>
      <c r="O1762" s="19" t="s">
        <v>1641</v>
      </c>
      <c r="P1762" s="19" t="s">
        <v>1642</v>
      </c>
      <c r="Q1762" s="46">
        <v>660</v>
      </c>
      <c r="R1762" s="19" t="s">
        <v>1544</v>
      </c>
      <c r="S1762" s="19" t="s">
        <v>6533</v>
      </c>
      <c r="T1762" s="19" t="s">
        <v>6534</v>
      </c>
      <c r="U1762" s="19" t="s">
        <v>6535</v>
      </c>
      <c r="V1762" s="19" t="s">
        <v>2126</v>
      </c>
      <c r="W1762" s="19" t="s">
        <v>1609</v>
      </c>
      <c r="X1762" s="19" t="s">
        <v>6536</v>
      </c>
      <c r="Y1762" s="19" t="s">
        <v>1611</v>
      </c>
      <c r="Z1762" s="19" t="s">
        <v>1612</v>
      </c>
      <c r="AA1762" s="46">
        <v>486</v>
      </c>
      <c r="AB1762" s="19" t="s">
        <v>444</v>
      </c>
      <c r="AC1762" s="19" t="s">
        <v>35</v>
      </c>
      <c r="AD1762" s="19" t="s">
        <v>5448</v>
      </c>
      <c r="AE1762" s="19" t="s">
        <v>5449</v>
      </c>
      <c r="AF1762" s="19" t="s">
        <v>1592</v>
      </c>
      <c r="AG1762" s="19" t="s">
        <v>5450</v>
      </c>
      <c r="AH1762" s="19" t="s">
        <v>1499</v>
      </c>
      <c r="AI1762" s="19" t="s">
        <v>1500</v>
      </c>
      <c r="AJ1762" s="45">
        <v>0</v>
      </c>
      <c r="AK1762" s="45">
        <v>0</v>
      </c>
      <c r="AL1762" s="19" t="s">
        <v>1501</v>
      </c>
      <c r="AM1762" s="46">
        <v>50760</v>
      </c>
      <c r="AN1762" s="46">
        <v>33050</v>
      </c>
      <c r="AO1762" s="46">
        <v>17710</v>
      </c>
      <c r="AP1762" s="45">
        <v>745.8</v>
      </c>
      <c r="AQ1762" s="45"/>
      <c r="AR1762" s="45" t="str">
        <f>IFERROR(VLOOKUP(AB1762,'Pedidos marco'!$A$1:$D$10000,4,0)," ")</f>
        <v xml:space="preserve"> </v>
      </c>
      <c r="AS1762" s="45">
        <f t="shared" si="189"/>
        <v>11</v>
      </c>
      <c r="AT1762" s="45" t="str">
        <f t="shared" si="190"/>
        <v>11</v>
      </c>
      <c r="AU1762" s="47">
        <v>33</v>
      </c>
      <c r="AV1762" s="19" t="str">
        <f t="shared" si="191"/>
        <v>04 April</v>
      </c>
      <c r="AW1762" s="19">
        <f t="shared" si="192"/>
        <v>1.1299999999999999</v>
      </c>
      <c r="AX1762" s="19">
        <f t="shared" si="193"/>
        <v>22.599999999999998</v>
      </c>
      <c r="AY1762" s="19" t="e">
        <f>VLOOKUP(AG1762,Cías!$A$1:$E$10000,5,0)</f>
        <v>#N/A</v>
      </c>
      <c r="AZ1762" s="19" t="str">
        <f t="shared" si="194"/>
        <v>10003459</v>
      </c>
      <c r="BA1762" s="19" t="str">
        <f t="shared" si="195"/>
        <v>AYALA LOPEZ PABLO ROBERTO</v>
      </c>
      <c r="BB1762" s="19" t="e">
        <f>VLOOKUP(AG1762,Cías!$A$1:$E$10000,3,0)</f>
        <v>#N/A</v>
      </c>
      <c r="BC1762" s="19"/>
      <c r="BD1762" s="19"/>
      <c r="BE1762" s="19"/>
      <c r="BF1762" s="19"/>
      <c r="BG1762" s="19"/>
      <c r="BH1762" s="19"/>
      <c r="BI1762" s="19"/>
      <c r="BJ1762" s="19"/>
    </row>
    <row r="1763" spans="1:62" ht="15" x14ac:dyDescent="0.2">
      <c r="A1763" s="19" t="s">
        <v>15665</v>
      </c>
      <c r="B1763" s="19" t="s">
        <v>1479</v>
      </c>
      <c r="C1763" s="43">
        <v>44662</v>
      </c>
      <c r="D1763" s="44">
        <v>0.52152777777778003</v>
      </c>
      <c r="E1763" s="19" t="s">
        <v>15666</v>
      </c>
      <c r="F1763" s="19" t="s">
        <v>15667</v>
      </c>
      <c r="G1763" s="19" t="s">
        <v>15668</v>
      </c>
      <c r="H1763" s="45">
        <v>2310</v>
      </c>
      <c r="I1763" s="45">
        <v>2589.9899999999998</v>
      </c>
      <c r="J1763" s="19" t="s">
        <v>1560</v>
      </c>
      <c r="K1763" s="19" t="s">
        <v>15669</v>
      </c>
      <c r="L1763" s="19" t="s">
        <v>15670</v>
      </c>
      <c r="M1763" s="19" t="s">
        <v>15671</v>
      </c>
      <c r="N1763" s="19" t="s">
        <v>15665</v>
      </c>
      <c r="O1763" s="19" t="s">
        <v>1641</v>
      </c>
      <c r="P1763" s="19" t="s">
        <v>1642</v>
      </c>
      <c r="Q1763" s="46">
        <v>660</v>
      </c>
      <c r="R1763" s="19" t="s">
        <v>1544</v>
      </c>
      <c r="S1763" s="19" t="s">
        <v>1795</v>
      </c>
      <c r="T1763" s="19" t="s">
        <v>177</v>
      </c>
      <c r="U1763" s="19" t="s">
        <v>4126</v>
      </c>
      <c r="V1763" s="19" t="s">
        <v>4127</v>
      </c>
      <c r="W1763" s="19" t="s">
        <v>1740</v>
      </c>
      <c r="X1763" s="19" t="s">
        <v>4128</v>
      </c>
      <c r="Y1763" s="19" t="s">
        <v>1742</v>
      </c>
      <c r="Z1763" s="19" t="s">
        <v>1743</v>
      </c>
      <c r="AA1763" s="46">
        <v>469</v>
      </c>
      <c r="AB1763" s="19" t="s">
        <v>8664</v>
      </c>
      <c r="AC1763" s="19" t="s">
        <v>8665</v>
      </c>
      <c r="AD1763" s="19" t="s">
        <v>4957</v>
      </c>
      <c r="AE1763" s="19" t="s">
        <v>4958</v>
      </c>
      <c r="AF1763" s="19" t="s">
        <v>1592</v>
      </c>
      <c r="AG1763" s="19" t="s">
        <v>8666</v>
      </c>
      <c r="AH1763" s="19" t="s">
        <v>1499</v>
      </c>
      <c r="AI1763" s="19" t="s">
        <v>1500</v>
      </c>
      <c r="AJ1763" s="45">
        <v>0</v>
      </c>
      <c r="AK1763" s="45">
        <v>0</v>
      </c>
      <c r="AL1763" s="19" t="s">
        <v>1517</v>
      </c>
      <c r="AM1763" s="46">
        <v>50340</v>
      </c>
      <c r="AN1763" s="46">
        <v>33000</v>
      </c>
      <c r="AO1763" s="46">
        <v>17340</v>
      </c>
      <c r="AP1763" s="45">
        <v>0</v>
      </c>
      <c r="AQ1763" s="45"/>
      <c r="AR1763" s="45" t="str">
        <f>IFERROR(VLOOKUP(AB1763,'Pedidos marco'!$A$1:$D$10000,4,0)," ")</f>
        <v xml:space="preserve"> </v>
      </c>
      <c r="AS1763" s="45">
        <f t="shared" si="189"/>
        <v>11</v>
      </c>
      <c r="AT1763" s="45" t="str">
        <f t="shared" si="190"/>
        <v>11</v>
      </c>
      <c r="AU1763" s="47">
        <v>33</v>
      </c>
      <c r="AV1763" s="19" t="str">
        <f t="shared" si="191"/>
        <v>04 April</v>
      </c>
      <c r="AW1763" s="19">
        <f t="shared" si="192"/>
        <v>0</v>
      </c>
      <c r="AX1763" s="19">
        <f t="shared" si="193"/>
        <v>0</v>
      </c>
      <c r="AY1763" s="19" t="e">
        <f>VLOOKUP(AG1763,Cías!$A$1:$E$10000,5,0)</f>
        <v>#N/A</v>
      </c>
      <c r="AZ1763" s="19" t="str">
        <f t="shared" si="194"/>
        <v>10008261</v>
      </c>
      <c r="BA1763" s="19" t="str">
        <f t="shared" si="195"/>
        <v>TARUPI ROSERO SEGUNDO JAIME</v>
      </c>
      <c r="BB1763" s="19" t="e">
        <f>VLOOKUP(AG1763,Cías!$A$1:$E$10000,3,0)</f>
        <v>#N/A</v>
      </c>
      <c r="BC1763" s="19"/>
      <c r="BD1763" s="19"/>
      <c r="BE1763" s="19"/>
      <c r="BF1763" s="19"/>
      <c r="BG1763" s="19"/>
      <c r="BH1763" s="19"/>
      <c r="BI1763" s="19"/>
      <c r="BJ1763" s="19"/>
    </row>
    <row r="1764" spans="1:62" ht="15" x14ac:dyDescent="0.2">
      <c r="A1764" s="19" t="s">
        <v>15672</v>
      </c>
      <c r="B1764" s="19" t="s">
        <v>1479</v>
      </c>
      <c r="C1764" s="43">
        <v>44662</v>
      </c>
      <c r="D1764" s="44">
        <v>0.52569444444444002</v>
      </c>
      <c r="E1764" s="19" t="s">
        <v>15673</v>
      </c>
      <c r="F1764" s="19" t="s">
        <v>15674</v>
      </c>
      <c r="G1764" s="19" t="s">
        <v>15675</v>
      </c>
      <c r="H1764" s="45">
        <v>2365.1999999999998</v>
      </c>
      <c r="I1764" s="45">
        <v>2651.87</v>
      </c>
      <c r="J1764" s="19" t="s">
        <v>2037</v>
      </c>
      <c r="K1764" s="19" t="s">
        <v>15676</v>
      </c>
      <c r="L1764" s="19" t="s">
        <v>15677</v>
      </c>
      <c r="M1764" s="19" t="s">
        <v>15678</v>
      </c>
      <c r="N1764" s="19" t="s">
        <v>15672</v>
      </c>
      <c r="O1764" s="19" t="s">
        <v>367</v>
      </c>
      <c r="P1764" s="19" t="s">
        <v>368</v>
      </c>
      <c r="Q1764" s="46">
        <v>360</v>
      </c>
      <c r="R1764" s="19" t="s">
        <v>1544</v>
      </c>
      <c r="S1764" s="19" t="s">
        <v>2691</v>
      </c>
      <c r="T1764" s="19" t="s">
        <v>149</v>
      </c>
      <c r="U1764" s="19" t="s">
        <v>2709</v>
      </c>
      <c r="V1764" s="19" t="s">
        <v>2710</v>
      </c>
      <c r="W1764" s="19" t="s">
        <v>1548</v>
      </c>
      <c r="X1764" s="19" t="s">
        <v>2711</v>
      </c>
      <c r="Y1764" s="19" t="s">
        <v>1684</v>
      </c>
      <c r="Z1764" s="19" t="s">
        <v>1685</v>
      </c>
      <c r="AA1764" s="46">
        <v>198</v>
      </c>
      <c r="AB1764" s="19" t="s">
        <v>500</v>
      </c>
      <c r="AC1764" s="19" t="s">
        <v>149</v>
      </c>
      <c r="AD1764" s="19" t="s">
        <v>2695</v>
      </c>
      <c r="AE1764" s="19" t="s">
        <v>1481</v>
      </c>
      <c r="AF1764" s="19" t="s">
        <v>1554</v>
      </c>
      <c r="AG1764" s="19" t="s">
        <v>2696</v>
      </c>
      <c r="AH1764" s="19" t="s">
        <v>1499</v>
      </c>
      <c r="AI1764" s="19" t="s">
        <v>1500</v>
      </c>
      <c r="AJ1764" s="45">
        <v>0</v>
      </c>
      <c r="AK1764" s="45">
        <v>0</v>
      </c>
      <c r="AL1764" s="19" t="s">
        <v>1501</v>
      </c>
      <c r="AM1764" s="46">
        <v>27410</v>
      </c>
      <c r="AN1764" s="46">
        <v>18000</v>
      </c>
      <c r="AO1764" s="46">
        <v>9410</v>
      </c>
      <c r="AP1764" s="45">
        <v>266.39999999999998</v>
      </c>
      <c r="AQ1764" s="45"/>
      <c r="AR1764" s="45" t="str">
        <f>IFERROR(VLOOKUP(AB1764,'Pedidos marco'!$A$1:$D$10000,4,0)," ")</f>
        <v xml:space="preserve"> </v>
      </c>
      <c r="AS1764" s="45">
        <f t="shared" si="189"/>
        <v>11</v>
      </c>
      <c r="AT1764" s="45" t="str">
        <f t="shared" si="190"/>
        <v>11</v>
      </c>
      <c r="AU1764" s="47">
        <v>18</v>
      </c>
      <c r="AV1764" s="19" t="str">
        <f t="shared" si="191"/>
        <v>04 April</v>
      </c>
      <c r="AW1764" s="19">
        <f t="shared" si="192"/>
        <v>0.74</v>
      </c>
      <c r="AX1764" s="19">
        <f t="shared" si="193"/>
        <v>14.799999999999999</v>
      </c>
      <c r="AY1764" s="19" t="e">
        <f>VLOOKUP(AG1764,Cías!$A$1:$E$10000,5,0)</f>
        <v>#N/A</v>
      </c>
      <c r="AZ1764" s="19" t="str">
        <f t="shared" si="194"/>
        <v>1021990</v>
      </c>
      <c r="BA1764" s="19" t="str">
        <f t="shared" si="195"/>
        <v>GRANJA GOMEZ VINICIO ROLANDO</v>
      </c>
      <c r="BB1764" s="19" t="e">
        <f>VLOOKUP(AG1764,Cías!$A$1:$E$10000,3,0)</f>
        <v>#N/A</v>
      </c>
      <c r="BC1764" s="19"/>
      <c r="BD1764" s="19"/>
      <c r="BE1764" s="19"/>
      <c r="BF1764" s="19"/>
      <c r="BG1764" s="19"/>
      <c r="BH1764" s="19"/>
      <c r="BI1764" s="19"/>
      <c r="BJ1764" s="19"/>
    </row>
    <row r="1765" spans="1:62" ht="15" x14ac:dyDescent="0.2">
      <c r="A1765" s="19" t="s">
        <v>15679</v>
      </c>
      <c r="B1765" s="19" t="s">
        <v>1479</v>
      </c>
      <c r="C1765" s="43">
        <v>44662</v>
      </c>
      <c r="D1765" s="44">
        <v>0.52708333333333002</v>
      </c>
      <c r="E1765" s="19" t="s">
        <v>15680</v>
      </c>
      <c r="F1765" s="19" t="s">
        <v>15681</v>
      </c>
      <c r="G1765" s="19" t="s">
        <v>15682</v>
      </c>
      <c r="H1765" s="45">
        <v>2426.4</v>
      </c>
      <c r="I1765" s="45">
        <v>2720.5</v>
      </c>
      <c r="J1765" s="19" t="s">
        <v>1560</v>
      </c>
      <c r="K1765" s="19" t="s">
        <v>15683</v>
      </c>
      <c r="L1765" s="19" t="s">
        <v>15684</v>
      </c>
      <c r="M1765" s="19" t="s">
        <v>15685</v>
      </c>
      <c r="N1765" s="19" t="s">
        <v>15679</v>
      </c>
      <c r="O1765" s="19" t="s">
        <v>1641</v>
      </c>
      <c r="P1765" s="19" t="s">
        <v>1642</v>
      </c>
      <c r="Q1765" s="46">
        <v>360</v>
      </c>
      <c r="R1765" s="19" t="s">
        <v>1544</v>
      </c>
      <c r="S1765" s="19" t="s">
        <v>4723</v>
      </c>
      <c r="T1765" s="19" t="s">
        <v>4724</v>
      </c>
      <c r="U1765" s="19" t="s">
        <v>15686</v>
      </c>
      <c r="V1765" s="19" t="s">
        <v>15687</v>
      </c>
      <c r="W1765" s="19" t="s">
        <v>7494</v>
      </c>
      <c r="X1765" s="19" t="s">
        <v>15688</v>
      </c>
      <c r="Y1765" s="19" t="s">
        <v>15689</v>
      </c>
      <c r="Z1765" s="19" t="s">
        <v>15690</v>
      </c>
      <c r="AA1765" s="46">
        <v>519</v>
      </c>
      <c r="AB1765" s="19" t="s">
        <v>453</v>
      </c>
      <c r="AC1765" s="19" t="s">
        <v>52</v>
      </c>
      <c r="AD1765" s="19" t="s">
        <v>2758</v>
      </c>
      <c r="AE1765" s="19" t="s">
        <v>2759</v>
      </c>
      <c r="AF1765" s="19" t="s">
        <v>1554</v>
      </c>
      <c r="AG1765" s="19" t="s">
        <v>2760</v>
      </c>
      <c r="AH1765" s="19" t="s">
        <v>1499</v>
      </c>
      <c r="AI1765" s="19" t="s">
        <v>1500</v>
      </c>
      <c r="AJ1765" s="45">
        <v>0</v>
      </c>
      <c r="AK1765" s="45">
        <v>0</v>
      </c>
      <c r="AL1765" s="19" t="s">
        <v>1501</v>
      </c>
      <c r="AM1765" s="46">
        <v>27270</v>
      </c>
      <c r="AN1765" s="46">
        <v>18030</v>
      </c>
      <c r="AO1765" s="46">
        <v>9240</v>
      </c>
      <c r="AP1765" s="45">
        <v>522</v>
      </c>
      <c r="AQ1765" s="45"/>
      <c r="AR1765" s="45" t="str">
        <f>IFERROR(VLOOKUP(AB1765,'Pedidos marco'!$A$1:$D$10000,4,0)," ")</f>
        <v xml:space="preserve"> </v>
      </c>
      <c r="AS1765" s="45">
        <f t="shared" si="189"/>
        <v>11</v>
      </c>
      <c r="AT1765" s="45" t="str">
        <f t="shared" si="190"/>
        <v>11</v>
      </c>
      <c r="AU1765" s="47">
        <v>18</v>
      </c>
      <c r="AV1765" s="19" t="str">
        <f t="shared" si="191"/>
        <v>04 April</v>
      </c>
      <c r="AW1765" s="19">
        <f t="shared" si="192"/>
        <v>1.45</v>
      </c>
      <c r="AX1765" s="19">
        <f t="shared" si="193"/>
        <v>29</v>
      </c>
      <c r="AY1765" s="19" t="e">
        <f>VLOOKUP(AG1765,Cías!$A$1:$E$10000,5,0)</f>
        <v>#N/A</v>
      </c>
      <c r="AZ1765" s="19" t="str">
        <f t="shared" si="194"/>
        <v>1014167</v>
      </c>
      <c r="BA1765" s="19" t="str">
        <f t="shared" si="195"/>
        <v>BENALCAZAR RUIZ LUIS EDUARDO</v>
      </c>
      <c r="BB1765" s="19" t="e">
        <f>VLOOKUP(AG1765,Cías!$A$1:$E$10000,3,0)</f>
        <v>#N/A</v>
      </c>
      <c r="BC1765" s="19"/>
      <c r="BD1765" s="19"/>
      <c r="BE1765" s="19"/>
      <c r="BF1765" s="19"/>
      <c r="BG1765" s="19"/>
      <c r="BH1765" s="19"/>
      <c r="BI1765" s="19"/>
      <c r="BJ1765" s="19"/>
    </row>
    <row r="1766" spans="1:62" ht="15" x14ac:dyDescent="0.2">
      <c r="A1766" s="19" t="s">
        <v>15691</v>
      </c>
      <c r="B1766" s="19" t="s">
        <v>1479</v>
      </c>
      <c r="C1766" s="43">
        <v>44662</v>
      </c>
      <c r="D1766" s="44">
        <v>0.53472222222221999</v>
      </c>
      <c r="E1766" s="19" t="s">
        <v>15692</v>
      </c>
      <c r="F1766" s="19" t="s">
        <v>15693</v>
      </c>
      <c r="G1766" s="19" t="s">
        <v>15694</v>
      </c>
      <c r="H1766" s="45">
        <v>2444.9</v>
      </c>
      <c r="I1766" s="45">
        <v>2741.24</v>
      </c>
      <c r="J1766" s="19" t="s">
        <v>1560</v>
      </c>
      <c r="K1766" s="19" t="s">
        <v>15695</v>
      </c>
      <c r="L1766" s="19" t="s">
        <v>15696</v>
      </c>
      <c r="M1766" s="19" t="s">
        <v>15697</v>
      </c>
      <c r="N1766" s="19" t="s">
        <v>15691</v>
      </c>
      <c r="O1766" s="19" t="s">
        <v>367</v>
      </c>
      <c r="P1766" s="19" t="s">
        <v>368</v>
      </c>
      <c r="Q1766" s="46">
        <v>360</v>
      </c>
      <c r="R1766" s="19" t="s">
        <v>1544</v>
      </c>
      <c r="S1766" s="19" t="s">
        <v>2616</v>
      </c>
      <c r="T1766" s="19" t="s">
        <v>236</v>
      </c>
      <c r="U1766" s="19" t="s">
        <v>3556</v>
      </c>
      <c r="V1766" s="19" t="s">
        <v>3557</v>
      </c>
      <c r="W1766" s="19" t="s">
        <v>415</v>
      </c>
      <c r="X1766" s="19" t="s">
        <v>3558</v>
      </c>
      <c r="Y1766" s="19" t="s">
        <v>3559</v>
      </c>
      <c r="Z1766" s="19" t="s">
        <v>3560</v>
      </c>
      <c r="AA1766" s="46">
        <v>67</v>
      </c>
      <c r="AB1766" s="19" t="s">
        <v>542</v>
      </c>
      <c r="AC1766" s="19" t="s">
        <v>236</v>
      </c>
      <c r="AD1766" s="19" t="s">
        <v>2622</v>
      </c>
      <c r="AE1766" s="19" t="s">
        <v>1481</v>
      </c>
      <c r="AF1766" s="19" t="s">
        <v>1554</v>
      </c>
      <c r="AG1766" s="19" t="s">
        <v>2623</v>
      </c>
      <c r="AH1766" s="19" t="s">
        <v>1499</v>
      </c>
      <c r="AI1766" s="19" t="s">
        <v>1500</v>
      </c>
      <c r="AJ1766" s="45">
        <v>0</v>
      </c>
      <c r="AK1766" s="45">
        <v>0</v>
      </c>
      <c r="AL1766" s="19" t="s">
        <v>1501</v>
      </c>
      <c r="AM1766" s="46">
        <v>27270</v>
      </c>
      <c r="AN1766" s="46">
        <v>18000</v>
      </c>
      <c r="AO1766" s="46">
        <v>9270</v>
      </c>
      <c r="AP1766" s="45">
        <v>118.8</v>
      </c>
      <c r="AQ1766" s="45"/>
      <c r="AR1766" s="45" t="str">
        <f>IFERROR(VLOOKUP(AB1766,'Pedidos marco'!$A$1:$D$10000,4,0)," ")</f>
        <v xml:space="preserve"> </v>
      </c>
      <c r="AS1766" s="45">
        <f t="shared" si="189"/>
        <v>11</v>
      </c>
      <c r="AT1766" s="45" t="str">
        <f t="shared" si="190"/>
        <v>11</v>
      </c>
      <c r="AU1766" s="47">
        <v>18</v>
      </c>
      <c r="AV1766" s="19" t="str">
        <f t="shared" si="191"/>
        <v>04 April</v>
      </c>
      <c r="AW1766" s="19">
        <f t="shared" si="192"/>
        <v>0.33</v>
      </c>
      <c r="AX1766" s="19">
        <f t="shared" si="193"/>
        <v>6.6</v>
      </c>
      <c r="AY1766" s="19" t="e">
        <f>VLOOKUP(AG1766,Cías!$A$1:$E$10000,5,0)</f>
        <v>#N/A</v>
      </c>
      <c r="AZ1766" s="19" t="str">
        <f t="shared" si="194"/>
        <v>1021616</v>
      </c>
      <c r="BA1766" s="19" t="str">
        <f t="shared" si="195"/>
        <v>PERUGACHI SALCEDO HECTOR PATRICIO</v>
      </c>
      <c r="BB1766" s="19" t="e">
        <f>VLOOKUP(AG1766,Cías!$A$1:$E$10000,3,0)</f>
        <v>#N/A</v>
      </c>
      <c r="BC1766" s="19"/>
      <c r="BD1766" s="19"/>
      <c r="BE1766" s="19"/>
      <c r="BF1766" s="19"/>
      <c r="BG1766" s="19"/>
      <c r="BH1766" s="19"/>
      <c r="BI1766" s="19"/>
      <c r="BJ1766" s="19"/>
    </row>
    <row r="1767" spans="1:62" ht="15" x14ac:dyDescent="0.2">
      <c r="A1767" s="19" t="s">
        <v>15698</v>
      </c>
      <c r="B1767" s="19" t="s">
        <v>1479</v>
      </c>
      <c r="C1767" s="43">
        <v>44662</v>
      </c>
      <c r="D1767" s="44">
        <v>0.53680555555555998</v>
      </c>
      <c r="E1767" s="19" t="s">
        <v>15699</v>
      </c>
      <c r="F1767" s="19" t="s">
        <v>15700</v>
      </c>
      <c r="G1767" s="19" t="s">
        <v>15701</v>
      </c>
      <c r="H1767" s="45">
        <v>2509.1999999999998</v>
      </c>
      <c r="I1767" s="45">
        <v>2813.33</v>
      </c>
      <c r="J1767" s="19" t="s">
        <v>1560</v>
      </c>
      <c r="K1767" s="19" t="s">
        <v>15702</v>
      </c>
      <c r="L1767" s="19" t="s">
        <v>15703</v>
      </c>
      <c r="M1767" s="19" t="s">
        <v>15704</v>
      </c>
      <c r="N1767" s="19" t="s">
        <v>15698</v>
      </c>
      <c r="O1767" s="19" t="s">
        <v>371</v>
      </c>
      <c r="P1767" s="19" t="s">
        <v>372</v>
      </c>
      <c r="Q1767" s="46">
        <v>360</v>
      </c>
      <c r="R1767" s="19" t="s">
        <v>1544</v>
      </c>
      <c r="S1767" s="19" t="s">
        <v>1825</v>
      </c>
      <c r="T1767" s="19" t="s">
        <v>1826</v>
      </c>
      <c r="U1767" s="19" t="s">
        <v>9448</v>
      </c>
      <c r="V1767" s="19" t="s">
        <v>9449</v>
      </c>
      <c r="W1767" s="19" t="s">
        <v>1865</v>
      </c>
      <c r="X1767" s="19" t="s">
        <v>9450</v>
      </c>
      <c r="Y1767" s="19" t="s">
        <v>1867</v>
      </c>
      <c r="Z1767" s="19" t="s">
        <v>1868</v>
      </c>
      <c r="AA1767" s="46">
        <v>30</v>
      </c>
      <c r="AB1767" s="19" t="s">
        <v>511</v>
      </c>
      <c r="AC1767" s="19" t="s">
        <v>171</v>
      </c>
      <c r="AD1767" s="19" t="s">
        <v>2543</v>
      </c>
      <c r="AE1767" s="19" t="s">
        <v>2544</v>
      </c>
      <c r="AF1767" s="19" t="s">
        <v>1554</v>
      </c>
      <c r="AG1767" s="19" t="s">
        <v>2545</v>
      </c>
      <c r="AH1767" s="19" t="s">
        <v>1499</v>
      </c>
      <c r="AI1767" s="19" t="s">
        <v>1500</v>
      </c>
      <c r="AJ1767" s="45">
        <v>0</v>
      </c>
      <c r="AK1767" s="45">
        <v>0</v>
      </c>
      <c r="AL1767" s="19" t="s">
        <v>1501</v>
      </c>
      <c r="AM1767" s="46">
        <v>27090</v>
      </c>
      <c r="AN1767" s="46">
        <v>18030</v>
      </c>
      <c r="AO1767" s="46">
        <v>9060</v>
      </c>
      <c r="AP1767" s="45">
        <v>68.400000000000006</v>
      </c>
      <c r="AQ1767" s="45"/>
      <c r="AR1767" s="45" t="str">
        <f>IFERROR(VLOOKUP(AB1767,'Pedidos marco'!$A$1:$D$10000,4,0)," ")</f>
        <v xml:space="preserve"> </v>
      </c>
      <c r="AS1767" s="45">
        <f t="shared" si="189"/>
        <v>11</v>
      </c>
      <c r="AT1767" s="45" t="str">
        <f t="shared" si="190"/>
        <v>11</v>
      </c>
      <c r="AU1767" s="47">
        <v>18</v>
      </c>
      <c r="AV1767" s="19" t="str">
        <f t="shared" si="191"/>
        <v>04 April</v>
      </c>
      <c r="AW1767" s="19">
        <f t="shared" si="192"/>
        <v>0.19</v>
      </c>
      <c r="AX1767" s="19">
        <f t="shared" si="193"/>
        <v>3.8000000000000003</v>
      </c>
      <c r="AY1767" s="19" t="e">
        <f>VLOOKUP(AG1767,Cías!$A$1:$E$10000,5,0)</f>
        <v>#N/A</v>
      </c>
      <c r="AZ1767" s="19" t="str">
        <f t="shared" si="194"/>
        <v>1014289</v>
      </c>
      <c r="BA1767" s="19" t="str">
        <f t="shared" si="195"/>
        <v>JACOME ECHEVERRIA PEDRO PAUL</v>
      </c>
      <c r="BB1767" s="19" t="e">
        <f>VLOOKUP(AG1767,Cías!$A$1:$E$10000,3,0)</f>
        <v>#N/A</v>
      </c>
      <c r="BC1767" s="19"/>
      <c r="BD1767" s="19"/>
      <c r="BE1767" s="19"/>
      <c r="BF1767" s="19"/>
      <c r="BG1767" s="19"/>
      <c r="BH1767" s="19"/>
      <c r="BI1767" s="19"/>
      <c r="BJ1767" s="19"/>
    </row>
    <row r="1768" spans="1:62" ht="15" x14ac:dyDescent="0.2">
      <c r="A1768" s="19" t="s">
        <v>15705</v>
      </c>
      <c r="B1768" s="19" t="s">
        <v>1479</v>
      </c>
      <c r="C1768" s="43">
        <v>44662</v>
      </c>
      <c r="D1768" s="44">
        <v>0.53680555555555998</v>
      </c>
      <c r="E1768" s="19" t="s">
        <v>15706</v>
      </c>
      <c r="F1768" s="19" t="s">
        <v>15707</v>
      </c>
      <c r="G1768" s="19" t="s">
        <v>15708</v>
      </c>
      <c r="H1768" s="45">
        <v>4377.6000000000004</v>
      </c>
      <c r="I1768" s="45">
        <v>4908.1899999999996</v>
      </c>
      <c r="J1768" s="19" t="s">
        <v>1560</v>
      </c>
      <c r="K1768" s="19" t="s">
        <v>15709</v>
      </c>
      <c r="L1768" s="19" t="s">
        <v>15710</v>
      </c>
      <c r="M1768" s="19" t="s">
        <v>15711</v>
      </c>
      <c r="N1768" s="19" t="s">
        <v>15705</v>
      </c>
      <c r="O1768" s="19" t="s">
        <v>1603</v>
      </c>
      <c r="P1768" s="19" t="s">
        <v>1604</v>
      </c>
      <c r="Q1768" s="46">
        <v>640</v>
      </c>
      <c r="R1768" s="19" t="s">
        <v>1544</v>
      </c>
      <c r="S1768" s="19" t="s">
        <v>1736</v>
      </c>
      <c r="T1768" s="19" t="s">
        <v>1737</v>
      </c>
      <c r="U1768" s="19" t="s">
        <v>10790</v>
      </c>
      <c r="V1768" s="19" t="s">
        <v>10791</v>
      </c>
      <c r="W1768" s="19" t="s">
        <v>5202</v>
      </c>
      <c r="X1768" s="19" t="s">
        <v>10792</v>
      </c>
      <c r="Y1768" s="19" t="s">
        <v>5204</v>
      </c>
      <c r="Z1768" s="19" t="s">
        <v>5205</v>
      </c>
      <c r="AA1768" s="46">
        <v>355</v>
      </c>
      <c r="AB1768" s="19" t="s">
        <v>484</v>
      </c>
      <c r="AC1768" s="19" t="s">
        <v>117</v>
      </c>
      <c r="AD1768" s="19" t="s">
        <v>3947</v>
      </c>
      <c r="AE1768" s="19" t="s">
        <v>3948</v>
      </c>
      <c r="AF1768" s="19" t="s">
        <v>1592</v>
      </c>
      <c r="AG1768" s="19" t="s">
        <v>3949</v>
      </c>
      <c r="AH1768" s="19" t="s">
        <v>1594</v>
      </c>
      <c r="AI1768" s="19" t="s">
        <v>1595</v>
      </c>
      <c r="AJ1768" s="45">
        <v>0.05</v>
      </c>
      <c r="AK1768" s="45">
        <v>32</v>
      </c>
      <c r="AL1768" s="19" t="s">
        <v>1501</v>
      </c>
      <c r="AM1768" s="46">
        <v>50470</v>
      </c>
      <c r="AN1768" s="46">
        <v>32020</v>
      </c>
      <c r="AO1768" s="46">
        <v>18450</v>
      </c>
      <c r="AP1768" s="45">
        <v>844.8</v>
      </c>
      <c r="AQ1768" s="45"/>
      <c r="AR1768" s="45" t="str">
        <f>IFERROR(VLOOKUP(AB1768,'Pedidos marco'!$A$1:$D$10000,4,0)," ")</f>
        <v xml:space="preserve"> </v>
      </c>
      <c r="AS1768" s="45">
        <f t="shared" si="189"/>
        <v>11</v>
      </c>
      <c r="AT1768" s="45" t="str">
        <f t="shared" si="190"/>
        <v>11</v>
      </c>
      <c r="AU1768" s="47">
        <v>32</v>
      </c>
      <c r="AV1768" s="19" t="str">
        <f t="shared" si="191"/>
        <v>04 April</v>
      </c>
      <c r="AW1768" s="19">
        <f t="shared" si="192"/>
        <v>1.3199999999999998</v>
      </c>
      <c r="AX1768" s="19">
        <f t="shared" si="193"/>
        <v>26.4</v>
      </c>
      <c r="AY1768" s="19" t="e">
        <f>VLOOKUP(AG1768,Cías!$A$1:$E$10000,5,0)</f>
        <v>#N/A</v>
      </c>
      <c r="AZ1768" s="19" t="str">
        <f t="shared" si="194"/>
        <v>1014322</v>
      </c>
      <c r="BA1768" s="19" t="str">
        <f t="shared" si="195"/>
        <v>ESPARZA REVELO JORGE MARCELO</v>
      </c>
      <c r="BB1768" s="19" t="e">
        <f>VLOOKUP(AG1768,Cías!$A$1:$E$10000,3,0)</f>
        <v>#N/A</v>
      </c>
      <c r="BC1768" s="19"/>
      <c r="BD1768" s="19"/>
      <c r="BE1768" s="19"/>
      <c r="BF1768" s="19"/>
      <c r="BG1768" s="19"/>
      <c r="BH1768" s="19"/>
      <c r="BI1768" s="19"/>
      <c r="BJ1768" s="19"/>
    </row>
    <row r="1769" spans="1:62" ht="15" x14ac:dyDescent="0.2">
      <c r="A1769" s="19" t="s">
        <v>15712</v>
      </c>
      <c r="B1769" s="19" t="s">
        <v>1479</v>
      </c>
      <c r="C1769" s="43">
        <v>44662</v>
      </c>
      <c r="D1769" s="44">
        <v>0.54305555555555995</v>
      </c>
      <c r="E1769" s="19" t="s">
        <v>15713</v>
      </c>
      <c r="F1769" s="19" t="s">
        <v>15714</v>
      </c>
      <c r="G1769" s="19" t="s">
        <v>15715</v>
      </c>
      <c r="H1769" s="45">
        <v>1056</v>
      </c>
      <c r="I1769" s="45">
        <v>1183.99</v>
      </c>
      <c r="J1769" s="19" t="s">
        <v>1560</v>
      </c>
      <c r="K1769" s="19" t="s">
        <v>15716</v>
      </c>
      <c r="L1769" s="19" t="s">
        <v>15717</v>
      </c>
      <c r="M1769" s="19" t="s">
        <v>15718</v>
      </c>
      <c r="N1769" s="19" t="s">
        <v>15712</v>
      </c>
      <c r="O1769" s="19" t="s">
        <v>1641</v>
      </c>
      <c r="P1769" s="19" t="s">
        <v>1642</v>
      </c>
      <c r="Q1769" s="46">
        <v>160</v>
      </c>
      <c r="R1769" s="19" t="s">
        <v>1544</v>
      </c>
      <c r="S1769" s="19" t="s">
        <v>15719</v>
      </c>
      <c r="T1769" s="19" t="s">
        <v>15720</v>
      </c>
      <c r="U1769" s="19" t="s">
        <v>15721</v>
      </c>
      <c r="V1769" s="19" t="s">
        <v>15722</v>
      </c>
      <c r="W1769" s="19" t="s">
        <v>1917</v>
      </c>
      <c r="X1769" s="19" t="s">
        <v>15723</v>
      </c>
      <c r="Y1769" s="19" t="s">
        <v>8625</v>
      </c>
      <c r="Z1769" s="19" t="s">
        <v>8626</v>
      </c>
      <c r="AA1769" s="46">
        <v>290</v>
      </c>
      <c r="AB1769" s="19" t="s">
        <v>465</v>
      </c>
      <c r="AC1769" s="19" t="s">
        <v>80</v>
      </c>
      <c r="AD1769" s="19" t="s">
        <v>6811</v>
      </c>
      <c r="AE1769" s="19" t="s">
        <v>6812</v>
      </c>
      <c r="AF1769" s="19" t="s">
        <v>1719</v>
      </c>
      <c r="AG1769" s="19" t="s">
        <v>6813</v>
      </c>
      <c r="AH1769" s="19" t="s">
        <v>1499</v>
      </c>
      <c r="AI1769" s="19" t="s">
        <v>1500</v>
      </c>
      <c r="AJ1769" s="45">
        <v>0</v>
      </c>
      <c r="AK1769" s="45">
        <v>0</v>
      </c>
      <c r="AL1769" s="19" t="s">
        <v>1501</v>
      </c>
      <c r="AM1769" s="46">
        <v>14920</v>
      </c>
      <c r="AN1769" s="46">
        <v>8010</v>
      </c>
      <c r="AO1769" s="46">
        <v>6910</v>
      </c>
      <c r="AP1769" s="45">
        <v>150.4</v>
      </c>
      <c r="AQ1769" s="45"/>
      <c r="AR1769" s="45" t="str">
        <f>IFERROR(VLOOKUP(AB1769,'Pedidos marco'!$A$1:$D$10000,4,0)," ")</f>
        <v xml:space="preserve"> </v>
      </c>
      <c r="AS1769" s="45">
        <f t="shared" si="189"/>
        <v>11</v>
      </c>
      <c r="AT1769" s="45" t="str">
        <f t="shared" si="190"/>
        <v>11</v>
      </c>
      <c r="AU1769" s="47">
        <v>8</v>
      </c>
      <c r="AV1769" s="19" t="str">
        <f t="shared" si="191"/>
        <v>04 April</v>
      </c>
      <c r="AW1769" s="19">
        <f t="shared" si="192"/>
        <v>0.94000000000000006</v>
      </c>
      <c r="AX1769" s="19">
        <f t="shared" si="193"/>
        <v>18.8</v>
      </c>
      <c r="AY1769" s="19" t="e">
        <f>VLOOKUP(AG1769,Cías!$A$1:$E$10000,5,0)</f>
        <v>#N/A</v>
      </c>
      <c r="AZ1769" s="19" t="str">
        <f t="shared" si="194"/>
        <v>1014038</v>
      </c>
      <c r="BA1769" s="19" t="str">
        <f t="shared" si="195"/>
        <v>CASTRO NAVARRETE MILTON GEOVANNY</v>
      </c>
      <c r="BB1769" s="19" t="e">
        <f>VLOOKUP(AG1769,Cías!$A$1:$E$10000,3,0)</f>
        <v>#N/A</v>
      </c>
      <c r="BC1769" s="19"/>
      <c r="BD1769" s="19"/>
      <c r="BE1769" s="19"/>
      <c r="BF1769" s="19"/>
      <c r="BG1769" s="19"/>
      <c r="BH1769" s="19"/>
      <c r="BI1769" s="19"/>
      <c r="BJ1769" s="19"/>
    </row>
    <row r="1770" spans="1:62" ht="15" x14ac:dyDescent="0.2">
      <c r="A1770" s="19" t="s">
        <v>15712</v>
      </c>
      <c r="B1770" s="19" t="s">
        <v>1479</v>
      </c>
      <c r="C1770" s="43">
        <v>44662</v>
      </c>
      <c r="D1770" s="44">
        <v>0.54305555555555995</v>
      </c>
      <c r="E1770" s="19" t="s">
        <v>15724</v>
      </c>
      <c r="F1770" s="19" t="s">
        <v>15725</v>
      </c>
      <c r="G1770" s="19" t="s">
        <v>15726</v>
      </c>
      <c r="H1770" s="45">
        <v>2198.4</v>
      </c>
      <c r="I1770" s="45">
        <v>2464.86</v>
      </c>
      <c r="J1770" s="19" t="s">
        <v>1560</v>
      </c>
      <c r="K1770" s="19" t="s">
        <v>15716</v>
      </c>
      <c r="L1770" s="19" t="s">
        <v>15727</v>
      </c>
      <c r="M1770" s="19" t="s">
        <v>15728</v>
      </c>
      <c r="N1770" s="19" t="s">
        <v>15712</v>
      </c>
      <c r="O1770" s="19" t="s">
        <v>1603</v>
      </c>
      <c r="P1770" s="19" t="s">
        <v>1604</v>
      </c>
      <c r="Q1770" s="46">
        <v>320</v>
      </c>
      <c r="R1770" s="19" t="s">
        <v>1544</v>
      </c>
      <c r="S1770" s="19" t="s">
        <v>15719</v>
      </c>
      <c r="T1770" s="19" t="s">
        <v>15720</v>
      </c>
      <c r="U1770" s="19" t="s">
        <v>15721</v>
      </c>
      <c r="V1770" s="19" t="s">
        <v>15722</v>
      </c>
      <c r="W1770" s="19" t="s">
        <v>1917</v>
      </c>
      <c r="X1770" s="19" t="s">
        <v>15723</v>
      </c>
      <c r="Y1770" s="19" t="s">
        <v>8625</v>
      </c>
      <c r="Z1770" s="19" t="s">
        <v>8626</v>
      </c>
      <c r="AA1770" s="46">
        <v>290</v>
      </c>
      <c r="AB1770" s="19" t="s">
        <v>465</v>
      </c>
      <c r="AC1770" s="19" t="s">
        <v>80</v>
      </c>
      <c r="AD1770" s="19" t="s">
        <v>6811</v>
      </c>
      <c r="AE1770" s="19" t="s">
        <v>6812</v>
      </c>
      <c r="AF1770" s="19" t="s">
        <v>1719</v>
      </c>
      <c r="AG1770" s="19" t="s">
        <v>6813</v>
      </c>
      <c r="AH1770" s="19" t="s">
        <v>1499</v>
      </c>
      <c r="AI1770" s="19" t="s">
        <v>1500</v>
      </c>
      <c r="AJ1770" s="45">
        <v>0</v>
      </c>
      <c r="AK1770" s="45">
        <v>0</v>
      </c>
      <c r="AL1770" s="19" t="s">
        <v>1501</v>
      </c>
      <c r="AM1770" s="46">
        <v>22930</v>
      </c>
      <c r="AN1770" s="46">
        <v>16020</v>
      </c>
      <c r="AO1770" s="46">
        <v>6910</v>
      </c>
      <c r="AP1770" s="45">
        <v>300.8</v>
      </c>
      <c r="AQ1770" s="45"/>
      <c r="AR1770" s="45" t="str">
        <f>IFERROR(VLOOKUP(AB1770,'Pedidos marco'!$A$1:$D$10000,4,0)," ")</f>
        <v xml:space="preserve"> </v>
      </c>
      <c r="AS1770" s="45">
        <f t="shared" si="189"/>
        <v>11</v>
      </c>
      <c r="AT1770" s="45" t="str">
        <f t="shared" si="190"/>
        <v>11</v>
      </c>
      <c r="AU1770" s="47">
        <v>16</v>
      </c>
      <c r="AV1770" s="19" t="str">
        <f t="shared" si="191"/>
        <v>04 April</v>
      </c>
      <c r="AW1770" s="19">
        <f t="shared" si="192"/>
        <v>0.94000000000000006</v>
      </c>
      <c r="AX1770" s="19">
        <f t="shared" si="193"/>
        <v>18.8</v>
      </c>
      <c r="AY1770" s="19" t="e">
        <f>VLOOKUP(AG1770,Cías!$A$1:$E$10000,5,0)</f>
        <v>#N/A</v>
      </c>
      <c r="AZ1770" s="19" t="str">
        <f t="shared" si="194"/>
        <v>1014038</v>
      </c>
      <c r="BA1770" s="19" t="str">
        <f t="shared" si="195"/>
        <v>CASTRO NAVARRETE MILTON GEOVANNY</v>
      </c>
      <c r="BB1770" s="19" t="e">
        <f>VLOOKUP(AG1770,Cías!$A$1:$E$10000,3,0)</f>
        <v>#N/A</v>
      </c>
      <c r="BC1770" s="19"/>
      <c r="BD1770" s="19"/>
      <c r="BE1770" s="19"/>
      <c r="BF1770" s="19"/>
      <c r="BG1770" s="19"/>
      <c r="BH1770" s="19"/>
      <c r="BI1770" s="19"/>
      <c r="BJ1770" s="19"/>
    </row>
    <row r="1771" spans="1:62" ht="15" x14ac:dyDescent="0.2">
      <c r="A1771" s="19" t="s">
        <v>15729</v>
      </c>
      <c r="B1771" s="19" t="s">
        <v>1479</v>
      </c>
      <c r="C1771" s="43">
        <v>44662</v>
      </c>
      <c r="D1771" s="44">
        <v>0.54374999999999996</v>
      </c>
      <c r="E1771" s="19" t="s">
        <v>15730</v>
      </c>
      <c r="F1771" s="19" t="s">
        <v>15731</v>
      </c>
      <c r="G1771" s="19" t="s">
        <v>15732</v>
      </c>
      <c r="H1771" s="45">
        <v>3345.6</v>
      </c>
      <c r="I1771" s="45">
        <v>3751.11</v>
      </c>
      <c r="J1771" s="19" t="s">
        <v>1560</v>
      </c>
      <c r="K1771" s="19" t="s">
        <v>15733</v>
      </c>
      <c r="L1771" s="19" t="s">
        <v>15734</v>
      </c>
      <c r="M1771" s="19" t="s">
        <v>15735</v>
      </c>
      <c r="N1771" s="19" t="s">
        <v>15729</v>
      </c>
      <c r="O1771" s="19" t="s">
        <v>371</v>
      </c>
      <c r="P1771" s="19" t="s">
        <v>372</v>
      </c>
      <c r="Q1771" s="46">
        <v>480</v>
      </c>
      <c r="R1771" s="19" t="s">
        <v>1544</v>
      </c>
      <c r="S1771" s="19" t="s">
        <v>1861</v>
      </c>
      <c r="T1771" s="19" t="s">
        <v>1862</v>
      </c>
      <c r="U1771" s="19" t="s">
        <v>15736</v>
      </c>
      <c r="V1771" s="19" t="s">
        <v>15737</v>
      </c>
      <c r="W1771" s="19" t="s">
        <v>2655</v>
      </c>
      <c r="X1771" s="19" t="s">
        <v>15738</v>
      </c>
      <c r="Y1771" s="19" t="s">
        <v>2657</v>
      </c>
      <c r="Z1771" s="19" t="s">
        <v>2658</v>
      </c>
      <c r="AA1771" s="46">
        <v>47</v>
      </c>
      <c r="AB1771" s="19" t="s">
        <v>437</v>
      </c>
      <c r="AC1771" s="19" t="s">
        <v>21</v>
      </c>
      <c r="AD1771" s="19" t="s">
        <v>1869</v>
      </c>
      <c r="AE1771" s="19" t="s">
        <v>1870</v>
      </c>
      <c r="AF1771" s="19" t="s">
        <v>1719</v>
      </c>
      <c r="AG1771" s="19" t="s">
        <v>1871</v>
      </c>
      <c r="AH1771" s="19" t="s">
        <v>1499</v>
      </c>
      <c r="AI1771" s="19" t="s">
        <v>1500</v>
      </c>
      <c r="AJ1771" s="45">
        <v>0</v>
      </c>
      <c r="AK1771" s="45">
        <v>0</v>
      </c>
      <c r="AL1771" s="19" t="s">
        <v>1501</v>
      </c>
      <c r="AM1771" s="46">
        <v>36620</v>
      </c>
      <c r="AN1771" s="46">
        <v>24020</v>
      </c>
      <c r="AO1771" s="46">
        <v>12600</v>
      </c>
      <c r="AP1771" s="45">
        <v>129.6</v>
      </c>
      <c r="AQ1771" s="45"/>
      <c r="AR1771" s="45" t="str">
        <f>IFERROR(VLOOKUP(AB1771,'Pedidos marco'!$A$1:$D$10000,4,0)," ")</f>
        <v xml:space="preserve"> </v>
      </c>
      <c r="AS1771" s="45">
        <f t="shared" si="189"/>
        <v>11</v>
      </c>
      <c r="AT1771" s="45" t="str">
        <f t="shared" si="190"/>
        <v>11</v>
      </c>
      <c r="AU1771" s="47">
        <v>24</v>
      </c>
      <c r="AV1771" s="19" t="str">
        <f t="shared" si="191"/>
        <v>04 April</v>
      </c>
      <c r="AW1771" s="19">
        <f t="shared" si="192"/>
        <v>0.26999999999999996</v>
      </c>
      <c r="AX1771" s="19">
        <f t="shared" si="193"/>
        <v>5.3999999999999995</v>
      </c>
      <c r="AY1771" s="19" t="e">
        <f>VLOOKUP(AG1771,Cías!$A$1:$E$10000,5,0)</f>
        <v>#N/A</v>
      </c>
      <c r="AZ1771" s="19" t="str">
        <f t="shared" si="194"/>
        <v>1012808</v>
      </c>
      <c r="BA1771" s="19" t="str">
        <f t="shared" si="195"/>
        <v>ALVAREZ GONZAGA LASTEÑA MARIANA</v>
      </c>
      <c r="BB1771" s="19" t="e">
        <f>VLOOKUP(AG1771,Cías!$A$1:$E$10000,3,0)</f>
        <v>#N/A</v>
      </c>
      <c r="BC1771" s="19"/>
      <c r="BD1771" s="19"/>
      <c r="BE1771" s="19"/>
      <c r="BF1771" s="19"/>
      <c r="BG1771" s="19"/>
      <c r="BH1771" s="19"/>
      <c r="BI1771" s="19"/>
      <c r="BJ1771" s="19"/>
    </row>
    <row r="1772" spans="1:62" ht="15" x14ac:dyDescent="0.2">
      <c r="A1772" s="19" t="s">
        <v>15739</v>
      </c>
      <c r="B1772" s="19" t="s">
        <v>1479</v>
      </c>
      <c r="C1772" s="43">
        <v>44662</v>
      </c>
      <c r="D1772" s="44">
        <v>0.54791666666667005</v>
      </c>
      <c r="E1772" s="19" t="s">
        <v>15740</v>
      </c>
      <c r="F1772" s="19" t="s">
        <v>15741</v>
      </c>
      <c r="G1772" s="19" t="s">
        <v>15742</v>
      </c>
      <c r="H1772" s="45">
        <v>3564.41</v>
      </c>
      <c r="I1772" s="45">
        <v>3996.44</v>
      </c>
      <c r="J1772" s="19" t="s">
        <v>1560</v>
      </c>
      <c r="K1772" s="19" t="s">
        <v>15743</v>
      </c>
      <c r="L1772" s="19" t="s">
        <v>15744</v>
      </c>
      <c r="M1772" s="19" t="s">
        <v>15745</v>
      </c>
      <c r="N1772" s="19" t="s">
        <v>15739</v>
      </c>
      <c r="O1772" s="19" t="s">
        <v>1823</v>
      </c>
      <c r="P1772" s="19" t="s">
        <v>1824</v>
      </c>
      <c r="Q1772" s="46">
        <v>32.58</v>
      </c>
      <c r="R1772" s="19" t="s">
        <v>1488</v>
      </c>
      <c r="S1772" s="19" t="s">
        <v>3514</v>
      </c>
      <c r="T1772" s="19" t="s">
        <v>3515</v>
      </c>
      <c r="U1772" s="19" t="s">
        <v>15746</v>
      </c>
      <c r="V1772" s="19" t="s">
        <v>15747</v>
      </c>
      <c r="W1772" s="19" t="s">
        <v>415</v>
      </c>
      <c r="X1772" s="19" t="s">
        <v>15748</v>
      </c>
      <c r="Y1772" s="19" t="s">
        <v>2591</v>
      </c>
      <c r="Z1772" s="19" t="s">
        <v>2592</v>
      </c>
      <c r="AA1772" s="46">
        <v>102</v>
      </c>
      <c r="AB1772" s="19" t="s">
        <v>3519</v>
      </c>
      <c r="AC1772" s="19" t="s">
        <v>3515</v>
      </c>
      <c r="AD1772" s="19" t="s">
        <v>3520</v>
      </c>
      <c r="AE1772" s="19" t="s">
        <v>3521</v>
      </c>
      <c r="AF1772" s="19" t="s">
        <v>1497</v>
      </c>
      <c r="AG1772" s="19" t="s">
        <v>3522</v>
      </c>
      <c r="AH1772" s="19" t="s">
        <v>1499</v>
      </c>
      <c r="AI1772" s="19" t="s">
        <v>1500</v>
      </c>
      <c r="AJ1772" s="45">
        <v>0</v>
      </c>
      <c r="AK1772" s="45">
        <v>0</v>
      </c>
      <c r="AL1772" s="19" t="s">
        <v>1517</v>
      </c>
      <c r="AM1772" s="46">
        <v>51290</v>
      </c>
      <c r="AN1772" s="46">
        <v>32580</v>
      </c>
      <c r="AO1772" s="46">
        <v>18710</v>
      </c>
      <c r="AP1772" s="45">
        <v>0</v>
      </c>
      <c r="AQ1772" s="45"/>
      <c r="AR1772" s="45" t="str">
        <f>IFERROR(VLOOKUP(AB1772,'Pedidos marco'!$A$1:$D$10000,4,0)," ")</f>
        <v xml:space="preserve"> </v>
      </c>
      <c r="AS1772" s="45">
        <f t="shared" si="189"/>
        <v>11</v>
      </c>
      <c r="AT1772" s="45" t="str">
        <f t="shared" si="190"/>
        <v>11</v>
      </c>
      <c r="AU1772" s="47">
        <v>32.58</v>
      </c>
      <c r="AV1772" s="19" t="str">
        <f t="shared" si="191"/>
        <v>04 April</v>
      </c>
      <c r="AW1772" s="19">
        <f t="shared" si="192"/>
        <v>0</v>
      </c>
      <c r="AX1772" s="19">
        <f t="shared" si="193"/>
        <v>0</v>
      </c>
      <c r="AY1772" s="19" t="e">
        <f>VLOOKUP(AG1772,Cías!$A$1:$E$10000,5,0)</f>
        <v>#N/A</v>
      </c>
      <c r="AZ1772" s="19" t="str">
        <f t="shared" si="194"/>
        <v>1014416</v>
      </c>
      <c r="BA1772" s="19" t="str">
        <f t="shared" si="195"/>
        <v>VALENZUELA DIAZ PATRICIO XAVIER</v>
      </c>
      <c r="BB1772" s="19" t="e">
        <f>VLOOKUP(AG1772,Cías!$A$1:$E$10000,3,0)</f>
        <v>#N/A</v>
      </c>
      <c r="BC1772" s="19"/>
      <c r="BD1772" s="19"/>
      <c r="BE1772" s="19"/>
      <c r="BF1772" s="19"/>
      <c r="BG1772" s="19"/>
      <c r="BH1772" s="19"/>
      <c r="BI1772" s="19"/>
      <c r="BJ1772" s="19"/>
    </row>
    <row r="1773" spans="1:62" ht="15" x14ac:dyDescent="0.2">
      <c r="A1773" s="19" t="s">
        <v>15749</v>
      </c>
      <c r="B1773" s="19" t="s">
        <v>1479</v>
      </c>
      <c r="C1773" s="43">
        <v>44662</v>
      </c>
      <c r="D1773" s="44">
        <v>0.55138888888889004</v>
      </c>
      <c r="E1773" s="19" t="s">
        <v>15750</v>
      </c>
      <c r="F1773" s="19" t="s">
        <v>15751</v>
      </c>
      <c r="G1773" s="19" t="s">
        <v>15752</v>
      </c>
      <c r="H1773" s="45">
        <v>3148.8</v>
      </c>
      <c r="I1773" s="45">
        <v>3530.46</v>
      </c>
      <c r="J1773" s="19" t="s">
        <v>1560</v>
      </c>
      <c r="K1773" s="19" t="s">
        <v>15753</v>
      </c>
      <c r="L1773" s="19" t="s">
        <v>15754</v>
      </c>
      <c r="M1773" s="19" t="s">
        <v>15755</v>
      </c>
      <c r="N1773" s="19" t="s">
        <v>15749</v>
      </c>
      <c r="O1773" s="19" t="s">
        <v>1641</v>
      </c>
      <c r="P1773" s="19" t="s">
        <v>1642</v>
      </c>
      <c r="Q1773" s="46">
        <v>480</v>
      </c>
      <c r="R1773" s="19" t="s">
        <v>1544</v>
      </c>
      <c r="S1773" s="19" t="s">
        <v>12549</v>
      </c>
      <c r="T1773" s="19" t="s">
        <v>12550</v>
      </c>
      <c r="U1773" s="19" t="s">
        <v>12551</v>
      </c>
      <c r="V1773" s="19" t="s">
        <v>12552</v>
      </c>
      <c r="W1773" s="19" t="s">
        <v>12553</v>
      </c>
      <c r="X1773" s="19" t="s">
        <v>12554</v>
      </c>
      <c r="Y1773" s="19" t="s">
        <v>12555</v>
      </c>
      <c r="Z1773" s="19" t="s">
        <v>12556</v>
      </c>
      <c r="AA1773" s="46">
        <v>643</v>
      </c>
      <c r="AB1773" s="19" t="s">
        <v>522</v>
      </c>
      <c r="AC1773" s="19" t="s">
        <v>196</v>
      </c>
      <c r="AD1773" s="19" t="s">
        <v>3714</v>
      </c>
      <c r="AE1773" s="19" t="s">
        <v>3715</v>
      </c>
      <c r="AF1773" s="19" t="s">
        <v>1719</v>
      </c>
      <c r="AG1773" s="19" t="s">
        <v>3716</v>
      </c>
      <c r="AH1773" s="19" t="s">
        <v>1594</v>
      </c>
      <c r="AI1773" s="19" t="s">
        <v>1595</v>
      </c>
      <c r="AJ1773" s="45">
        <v>0.05</v>
      </c>
      <c r="AK1773" s="45">
        <v>24</v>
      </c>
      <c r="AL1773" s="19" t="s">
        <v>1501</v>
      </c>
      <c r="AM1773" s="46">
        <v>40200</v>
      </c>
      <c r="AN1773" s="46">
        <v>24020</v>
      </c>
      <c r="AO1773" s="46">
        <v>16180</v>
      </c>
      <c r="AP1773" s="45">
        <v>763.2</v>
      </c>
      <c r="AQ1773" s="45"/>
      <c r="AR1773" s="45" t="str">
        <f>IFERROR(VLOOKUP(AB1773,'Pedidos marco'!$A$1:$D$10000,4,0)," ")</f>
        <v xml:space="preserve"> </v>
      </c>
      <c r="AS1773" s="45">
        <f t="shared" si="189"/>
        <v>11</v>
      </c>
      <c r="AT1773" s="45" t="str">
        <f t="shared" si="190"/>
        <v>11</v>
      </c>
      <c r="AU1773" s="47">
        <v>24</v>
      </c>
      <c r="AV1773" s="19" t="str">
        <f t="shared" si="191"/>
        <v>04 April</v>
      </c>
      <c r="AW1773" s="19">
        <f t="shared" si="192"/>
        <v>1.59</v>
      </c>
      <c r="AX1773" s="19">
        <f t="shared" si="193"/>
        <v>31.8</v>
      </c>
      <c r="AY1773" s="19" t="e">
        <f>VLOOKUP(AG1773,Cías!$A$1:$E$10000,5,0)</f>
        <v>#N/A</v>
      </c>
      <c r="AZ1773" s="19" t="str">
        <f t="shared" si="194"/>
        <v>1013493</v>
      </c>
      <c r="BA1773" s="19" t="str">
        <f t="shared" si="195"/>
        <v>MEDIAVILLA PERUGACHI LUIS ALFONSO</v>
      </c>
      <c r="BB1773" s="19" t="e">
        <f>VLOOKUP(AG1773,Cías!$A$1:$E$10000,3,0)</f>
        <v>#N/A</v>
      </c>
      <c r="BC1773" s="19"/>
      <c r="BD1773" s="19"/>
      <c r="BE1773" s="19"/>
      <c r="BF1773" s="19"/>
      <c r="BG1773" s="19"/>
      <c r="BH1773" s="19"/>
      <c r="BI1773" s="19"/>
      <c r="BJ1773" s="19"/>
    </row>
    <row r="1774" spans="1:62" ht="15" x14ac:dyDescent="0.2">
      <c r="A1774" s="19" t="s">
        <v>15756</v>
      </c>
      <c r="B1774" s="19" t="s">
        <v>1479</v>
      </c>
      <c r="C1774" s="43">
        <v>44662</v>
      </c>
      <c r="D1774" s="44">
        <v>0.55347222222222003</v>
      </c>
      <c r="E1774" s="19" t="s">
        <v>15757</v>
      </c>
      <c r="F1774" s="19" t="s">
        <v>15758</v>
      </c>
      <c r="G1774" s="19" t="s">
        <v>15759</v>
      </c>
      <c r="H1774" s="45">
        <v>2588.4</v>
      </c>
      <c r="I1774" s="45">
        <v>2902.13</v>
      </c>
      <c r="J1774" s="19" t="s">
        <v>1560</v>
      </c>
      <c r="K1774" s="19" t="s">
        <v>15760</v>
      </c>
      <c r="L1774" s="19" t="s">
        <v>15761</v>
      </c>
      <c r="M1774" s="19" t="s">
        <v>15762</v>
      </c>
      <c r="N1774" s="19" t="s">
        <v>15756</v>
      </c>
      <c r="O1774" s="19" t="s">
        <v>1603</v>
      </c>
      <c r="P1774" s="19" t="s">
        <v>1604</v>
      </c>
      <c r="Q1774" s="46">
        <v>360</v>
      </c>
      <c r="R1774" s="19" t="s">
        <v>1544</v>
      </c>
      <c r="S1774" s="19" t="s">
        <v>15763</v>
      </c>
      <c r="T1774" s="19" t="s">
        <v>15764</v>
      </c>
      <c r="U1774" s="19" t="s">
        <v>15765</v>
      </c>
      <c r="V1774" s="19" t="s">
        <v>2126</v>
      </c>
      <c r="W1774" s="19" t="s">
        <v>4165</v>
      </c>
      <c r="X1774" s="19" t="s">
        <v>15766</v>
      </c>
      <c r="Y1774" s="19" t="s">
        <v>15767</v>
      </c>
      <c r="Z1774" s="19" t="s">
        <v>15768</v>
      </c>
      <c r="AA1774" s="46">
        <v>402</v>
      </c>
      <c r="AB1774" s="19" t="s">
        <v>569</v>
      </c>
      <c r="AC1774" s="19" t="s">
        <v>291</v>
      </c>
      <c r="AD1774" s="19" t="s">
        <v>3867</v>
      </c>
      <c r="AE1774" s="19" t="s">
        <v>3868</v>
      </c>
      <c r="AF1774" s="19" t="s">
        <v>1554</v>
      </c>
      <c r="AG1774" s="19" t="s">
        <v>3869</v>
      </c>
      <c r="AH1774" s="19" t="s">
        <v>1499</v>
      </c>
      <c r="AI1774" s="19" t="s">
        <v>1500</v>
      </c>
      <c r="AJ1774" s="45">
        <v>0</v>
      </c>
      <c r="AK1774" s="45">
        <v>0</v>
      </c>
      <c r="AL1774" s="19" t="s">
        <v>1501</v>
      </c>
      <c r="AM1774" s="46">
        <v>27020</v>
      </c>
      <c r="AN1774" s="46">
        <v>18040</v>
      </c>
      <c r="AO1774" s="46">
        <v>8980</v>
      </c>
      <c r="AP1774" s="45">
        <v>370.8</v>
      </c>
      <c r="AQ1774" s="45"/>
      <c r="AR1774" s="45" t="str">
        <f>IFERROR(VLOOKUP(AB1774,'Pedidos marco'!$A$1:$D$10000,4,0)," ")</f>
        <v xml:space="preserve"> </v>
      </c>
      <c r="AS1774" s="45">
        <f t="shared" si="189"/>
        <v>11</v>
      </c>
      <c r="AT1774" s="45" t="str">
        <f t="shared" si="190"/>
        <v>11</v>
      </c>
      <c r="AU1774" s="47">
        <v>18</v>
      </c>
      <c r="AV1774" s="19" t="str">
        <f t="shared" si="191"/>
        <v>04 April</v>
      </c>
      <c r="AW1774" s="19">
        <f t="shared" si="192"/>
        <v>1.03</v>
      </c>
      <c r="AX1774" s="19">
        <f t="shared" si="193"/>
        <v>20.6</v>
      </c>
      <c r="AY1774" s="19" t="e">
        <f>VLOOKUP(AG1774,Cías!$A$1:$E$10000,5,0)</f>
        <v>#N/A</v>
      </c>
      <c r="AZ1774" s="19" t="str">
        <f t="shared" si="194"/>
        <v>1013262</v>
      </c>
      <c r="BA1774" s="19" t="str">
        <f t="shared" si="195"/>
        <v>SEGOVIA ERAZO PATRICIA ALEXANDRA</v>
      </c>
      <c r="BB1774" s="19" t="e">
        <f>VLOOKUP(AG1774,Cías!$A$1:$E$10000,3,0)</f>
        <v>#N/A</v>
      </c>
      <c r="BC1774" s="19"/>
      <c r="BD1774" s="19"/>
      <c r="BE1774" s="19"/>
      <c r="BF1774" s="19"/>
      <c r="BG1774" s="19"/>
      <c r="BH1774" s="19"/>
      <c r="BI1774" s="19"/>
      <c r="BJ1774" s="19"/>
    </row>
    <row r="1775" spans="1:62" ht="15" x14ac:dyDescent="0.2">
      <c r="A1775" s="19" t="s">
        <v>15769</v>
      </c>
      <c r="B1775" s="19" t="s">
        <v>1479</v>
      </c>
      <c r="C1775" s="43">
        <v>44662</v>
      </c>
      <c r="D1775" s="44">
        <v>0.55694444444444002</v>
      </c>
      <c r="E1775" s="19" t="s">
        <v>15770</v>
      </c>
      <c r="F1775" s="19" t="s">
        <v>15771</v>
      </c>
      <c r="G1775" s="19" t="s">
        <v>15772</v>
      </c>
      <c r="H1775" s="45">
        <v>2390</v>
      </c>
      <c r="I1775" s="45">
        <v>2679.68</v>
      </c>
      <c r="J1775" s="19" t="s">
        <v>1560</v>
      </c>
      <c r="K1775" s="19" t="s">
        <v>15773</v>
      </c>
      <c r="L1775" s="19" t="s">
        <v>15774</v>
      </c>
      <c r="M1775" s="19" t="s">
        <v>15775</v>
      </c>
      <c r="N1775" s="19" t="s">
        <v>15769</v>
      </c>
      <c r="O1775" s="19" t="s">
        <v>367</v>
      </c>
      <c r="P1775" s="19" t="s">
        <v>368</v>
      </c>
      <c r="Q1775" s="46">
        <v>360</v>
      </c>
      <c r="R1775" s="19" t="s">
        <v>1544</v>
      </c>
      <c r="S1775" s="19" t="s">
        <v>1976</v>
      </c>
      <c r="T1775" s="19" t="s">
        <v>92</v>
      </c>
      <c r="U1775" s="19" t="s">
        <v>15776</v>
      </c>
      <c r="V1775" s="19" t="s">
        <v>15777</v>
      </c>
      <c r="W1775" s="19" t="s">
        <v>415</v>
      </c>
      <c r="X1775" s="19" t="s">
        <v>15778</v>
      </c>
      <c r="Y1775" s="19" t="s">
        <v>3559</v>
      </c>
      <c r="Z1775" s="19" t="s">
        <v>3560</v>
      </c>
      <c r="AA1775" s="46">
        <v>67</v>
      </c>
      <c r="AB1775" s="19" t="s">
        <v>455</v>
      </c>
      <c r="AC1775" s="19" t="s">
        <v>58</v>
      </c>
      <c r="AD1775" s="19" t="s">
        <v>4023</v>
      </c>
      <c r="AE1775" s="19" t="s">
        <v>4024</v>
      </c>
      <c r="AF1775" s="19" t="s">
        <v>1554</v>
      </c>
      <c r="AG1775" s="19" t="s">
        <v>4025</v>
      </c>
      <c r="AH1775" s="19" t="s">
        <v>1499</v>
      </c>
      <c r="AI1775" s="19" t="s">
        <v>1500</v>
      </c>
      <c r="AJ1775" s="45">
        <v>0</v>
      </c>
      <c r="AK1775" s="45">
        <v>0</v>
      </c>
      <c r="AL1775" s="19" t="s">
        <v>1501</v>
      </c>
      <c r="AM1775" s="46">
        <v>27180</v>
      </c>
      <c r="AN1775" s="46">
        <v>18000</v>
      </c>
      <c r="AO1775" s="46">
        <v>9180</v>
      </c>
      <c r="AP1775" s="45">
        <v>118.8</v>
      </c>
      <c r="AQ1775" s="45"/>
      <c r="AR1775" s="45" t="str">
        <f>IFERROR(VLOOKUP(AB1775,'Pedidos marco'!$A$1:$D$10000,4,0)," ")</f>
        <v xml:space="preserve"> </v>
      </c>
      <c r="AS1775" s="45">
        <f t="shared" si="189"/>
        <v>11</v>
      </c>
      <c r="AT1775" s="45" t="str">
        <f t="shared" si="190"/>
        <v>11</v>
      </c>
      <c r="AU1775" s="47">
        <v>18</v>
      </c>
      <c r="AV1775" s="19" t="str">
        <f t="shared" si="191"/>
        <v>04 April</v>
      </c>
      <c r="AW1775" s="19">
        <f t="shared" si="192"/>
        <v>0.33</v>
      </c>
      <c r="AX1775" s="19">
        <f t="shared" si="193"/>
        <v>6.6</v>
      </c>
      <c r="AY1775" s="19" t="e">
        <f>VLOOKUP(AG1775,Cías!$A$1:$E$10000,5,0)</f>
        <v>#N/A</v>
      </c>
      <c r="AZ1775" s="19" t="str">
        <f t="shared" si="194"/>
        <v>1012819</v>
      </c>
      <c r="BA1775" s="19" t="str">
        <f t="shared" si="195"/>
        <v>BRAVO VASQUEZ JOSE LUIS SIGIFREDO</v>
      </c>
      <c r="BB1775" s="19" t="e">
        <f>VLOOKUP(AG1775,Cías!$A$1:$E$10000,3,0)</f>
        <v>#N/A</v>
      </c>
      <c r="BC1775" s="19"/>
      <c r="BD1775" s="19"/>
      <c r="BE1775" s="19"/>
      <c r="BF1775" s="19"/>
      <c r="BG1775" s="19"/>
      <c r="BH1775" s="19"/>
      <c r="BI1775" s="19"/>
      <c r="BJ1775" s="19"/>
    </row>
    <row r="1776" spans="1:62" ht="15" x14ac:dyDescent="0.2">
      <c r="A1776" s="19" t="s">
        <v>15779</v>
      </c>
      <c r="B1776" s="19" t="s">
        <v>1479</v>
      </c>
      <c r="C1776" s="43">
        <v>44662</v>
      </c>
      <c r="D1776" s="44">
        <v>0.55763888888889002</v>
      </c>
      <c r="E1776" s="19" t="s">
        <v>15780</v>
      </c>
      <c r="F1776" s="19" t="s">
        <v>15781</v>
      </c>
      <c r="G1776" s="19" t="s">
        <v>15782</v>
      </c>
      <c r="H1776" s="45">
        <v>3201.6</v>
      </c>
      <c r="I1776" s="45">
        <v>3589.65</v>
      </c>
      <c r="J1776" s="19" t="s">
        <v>1560</v>
      </c>
      <c r="K1776" s="19" t="s">
        <v>15783</v>
      </c>
      <c r="L1776" s="19" t="s">
        <v>15784</v>
      </c>
      <c r="M1776" s="19" t="s">
        <v>15785</v>
      </c>
      <c r="N1776" s="19" t="s">
        <v>15779</v>
      </c>
      <c r="O1776" s="19" t="s">
        <v>1603</v>
      </c>
      <c r="P1776" s="19" t="s">
        <v>1604</v>
      </c>
      <c r="Q1776" s="46">
        <v>480</v>
      </c>
      <c r="R1776" s="19" t="s">
        <v>1544</v>
      </c>
      <c r="S1776" s="19" t="s">
        <v>2072</v>
      </c>
      <c r="T1776" s="19" t="s">
        <v>2073</v>
      </c>
      <c r="U1776" s="19" t="s">
        <v>2074</v>
      </c>
      <c r="V1776" s="19" t="s">
        <v>2075</v>
      </c>
      <c r="W1776" s="19" t="s">
        <v>2076</v>
      </c>
      <c r="X1776" s="19" t="s">
        <v>2077</v>
      </c>
      <c r="Y1776" s="19" t="s">
        <v>2078</v>
      </c>
      <c r="Z1776" s="19" t="s">
        <v>2079</v>
      </c>
      <c r="AA1776" s="46">
        <v>345</v>
      </c>
      <c r="AB1776" s="19" t="s">
        <v>2659</v>
      </c>
      <c r="AC1776" s="19" t="s">
        <v>254</v>
      </c>
      <c r="AD1776" s="19" t="s">
        <v>2660</v>
      </c>
      <c r="AE1776" s="19" t="s">
        <v>1481</v>
      </c>
      <c r="AF1776" s="19" t="s">
        <v>1719</v>
      </c>
      <c r="AG1776" s="19" t="s">
        <v>2661</v>
      </c>
      <c r="AH1776" s="19" t="s">
        <v>1499</v>
      </c>
      <c r="AI1776" s="19" t="s">
        <v>1500</v>
      </c>
      <c r="AJ1776" s="45">
        <v>0</v>
      </c>
      <c r="AK1776" s="45">
        <v>0</v>
      </c>
      <c r="AL1776" s="19" t="s">
        <v>1501</v>
      </c>
      <c r="AM1776" s="46">
        <v>39350</v>
      </c>
      <c r="AN1776" s="46">
        <v>24030</v>
      </c>
      <c r="AO1776" s="46">
        <v>15320</v>
      </c>
      <c r="AP1776" s="45">
        <v>494.4</v>
      </c>
      <c r="AQ1776" s="45"/>
      <c r="AR1776" s="45" t="str">
        <f>IFERROR(VLOOKUP(AB1776,'Pedidos marco'!$A$1:$D$10000,4,0)," ")</f>
        <v xml:space="preserve"> </v>
      </c>
      <c r="AS1776" s="45">
        <f t="shared" si="189"/>
        <v>11</v>
      </c>
      <c r="AT1776" s="45" t="str">
        <f t="shared" si="190"/>
        <v>11</v>
      </c>
      <c r="AU1776" s="47">
        <v>24</v>
      </c>
      <c r="AV1776" s="19" t="str">
        <f t="shared" si="191"/>
        <v>04 April</v>
      </c>
      <c r="AW1776" s="19">
        <f t="shared" si="192"/>
        <v>1.03</v>
      </c>
      <c r="AX1776" s="19">
        <f t="shared" si="193"/>
        <v>20.599999999999998</v>
      </c>
      <c r="AY1776" s="19" t="e">
        <f>VLOOKUP(AG1776,Cías!$A$1:$E$10000,5,0)</f>
        <v>#N/A</v>
      </c>
      <c r="AZ1776" s="19" t="str">
        <f t="shared" si="194"/>
        <v>10005628</v>
      </c>
      <c r="BA1776" s="19" t="str">
        <f t="shared" si="195"/>
        <v>PUPIALES URRESTA GUSTAVO</v>
      </c>
      <c r="BB1776" s="19" t="e">
        <f>VLOOKUP(AG1776,Cías!$A$1:$E$10000,3,0)</f>
        <v>#N/A</v>
      </c>
      <c r="BC1776" s="19"/>
      <c r="BD1776" s="19"/>
      <c r="BE1776" s="19"/>
      <c r="BF1776" s="19"/>
      <c r="BG1776" s="19"/>
      <c r="BH1776" s="19"/>
      <c r="BI1776" s="19"/>
      <c r="BJ1776" s="19"/>
    </row>
    <row r="1777" spans="1:62" ht="15" x14ac:dyDescent="0.2">
      <c r="A1777" s="19" t="s">
        <v>15786</v>
      </c>
      <c r="B1777" s="19" t="s">
        <v>1479</v>
      </c>
      <c r="C1777" s="43">
        <v>44662</v>
      </c>
      <c r="D1777" s="44">
        <v>0.56111111111111001</v>
      </c>
      <c r="E1777" s="19" t="s">
        <v>15787</v>
      </c>
      <c r="F1777" s="19" t="s">
        <v>15788</v>
      </c>
      <c r="G1777" s="19" t="s">
        <v>15789</v>
      </c>
      <c r="H1777" s="45">
        <v>3120</v>
      </c>
      <c r="I1777" s="45">
        <v>3498.16</v>
      </c>
      <c r="J1777" s="19" t="s">
        <v>1560</v>
      </c>
      <c r="K1777" s="19" t="s">
        <v>15790</v>
      </c>
      <c r="L1777" s="19" t="s">
        <v>15791</v>
      </c>
      <c r="M1777" s="19" t="s">
        <v>15792</v>
      </c>
      <c r="N1777" s="19" t="s">
        <v>15786</v>
      </c>
      <c r="O1777" s="19" t="s">
        <v>1641</v>
      </c>
      <c r="P1777" s="19" t="s">
        <v>1642</v>
      </c>
      <c r="Q1777" s="46">
        <v>480</v>
      </c>
      <c r="R1777" s="19" t="s">
        <v>1544</v>
      </c>
      <c r="S1777" s="19" t="s">
        <v>7178</v>
      </c>
      <c r="T1777" s="19" t="s">
        <v>7179</v>
      </c>
      <c r="U1777" s="19" t="s">
        <v>8120</v>
      </c>
      <c r="V1777" s="19" t="s">
        <v>8121</v>
      </c>
      <c r="W1777" s="19" t="s">
        <v>6921</v>
      </c>
      <c r="X1777" s="19" t="s">
        <v>8122</v>
      </c>
      <c r="Y1777" s="19" t="s">
        <v>6923</v>
      </c>
      <c r="Z1777" s="19" t="s">
        <v>6924</v>
      </c>
      <c r="AA1777" s="46">
        <v>258</v>
      </c>
      <c r="AB1777" s="19" t="s">
        <v>581</v>
      </c>
      <c r="AC1777" s="19" t="s">
        <v>319</v>
      </c>
      <c r="AD1777" s="19" t="s">
        <v>6415</v>
      </c>
      <c r="AE1777" s="19" t="s">
        <v>1481</v>
      </c>
      <c r="AF1777" s="19" t="s">
        <v>1719</v>
      </c>
      <c r="AG1777" s="19" t="s">
        <v>6416</v>
      </c>
      <c r="AH1777" s="19" t="s">
        <v>1594</v>
      </c>
      <c r="AI1777" s="19" t="s">
        <v>1595</v>
      </c>
      <c r="AJ1777" s="45">
        <v>0.05</v>
      </c>
      <c r="AK1777" s="45">
        <v>24</v>
      </c>
      <c r="AL1777" s="19" t="s">
        <v>1501</v>
      </c>
      <c r="AM1777" s="46">
        <v>39540</v>
      </c>
      <c r="AN1777" s="46">
        <v>24020</v>
      </c>
      <c r="AO1777" s="46">
        <v>15520</v>
      </c>
      <c r="AP1777" s="45">
        <v>432</v>
      </c>
      <c r="AQ1777" s="45"/>
      <c r="AR1777" s="45" t="str">
        <f>IFERROR(VLOOKUP(AB1777,'Pedidos marco'!$A$1:$D$10000,4,0)," ")</f>
        <v xml:space="preserve"> </v>
      </c>
      <c r="AS1777" s="45">
        <f t="shared" si="189"/>
        <v>11</v>
      </c>
      <c r="AT1777" s="45" t="str">
        <f t="shared" si="190"/>
        <v>11</v>
      </c>
      <c r="AU1777" s="47">
        <v>24</v>
      </c>
      <c r="AV1777" s="19" t="str">
        <f t="shared" si="191"/>
        <v>04 April</v>
      </c>
      <c r="AW1777" s="19">
        <f t="shared" si="192"/>
        <v>0.9</v>
      </c>
      <c r="AX1777" s="19">
        <f t="shared" si="193"/>
        <v>18</v>
      </c>
      <c r="AY1777" s="19" t="e">
        <f>VLOOKUP(AG1777,Cías!$A$1:$E$10000,5,0)</f>
        <v>#N/A</v>
      </c>
      <c r="AZ1777" s="19" t="str">
        <f t="shared" si="194"/>
        <v>1013592</v>
      </c>
      <c r="BA1777" s="19" t="str">
        <f t="shared" si="195"/>
        <v>VALENCIA BENAVIDES GLADYS RUBY</v>
      </c>
      <c r="BB1777" s="19" t="e">
        <f>VLOOKUP(AG1777,Cías!$A$1:$E$10000,3,0)</f>
        <v>#N/A</v>
      </c>
      <c r="BC1777" s="19"/>
      <c r="BD1777" s="19"/>
      <c r="BE1777" s="19"/>
      <c r="BF1777" s="19"/>
      <c r="BG1777" s="19"/>
      <c r="BH1777" s="19"/>
      <c r="BI1777" s="19"/>
      <c r="BJ1777" s="19"/>
    </row>
    <row r="1778" spans="1:62" ht="15" x14ac:dyDescent="0.2">
      <c r="A1778" s="19" t="s">
        <v>15793</v>
      </c>
      <c r="B1778" s="19" t="s">
        <v>1479</v>
      </c>
      <c r="C1778" s="43">
        <v>44662</v>
      </c>
      <c r="D1778" s="44">
        <v>0.56319444444444</v>
      </c>
      <c r="E1778" s="19" t="s">
        <v>15794</v>
      </c>
      <c r="F1778" s="19" t="s">
        <v>15795</v>
      </c>
      <c r="G1778" s="19" t="s">
        <v>15796</v>
      </c>
      <c r="H1778" s="45">
        <v>3701.73</v>
      </c>
      <c r="I1778" s="45">
        <v>4150.41</v>
      </c>
      <c r="J1778" s="19" t="s">
        <v>1560</v>
      </c>
      <c r="K1778" s="19" t="s">
        <v>15797</v>
      </c>
      <c r="L1778" s="19" t="s">
        <v>15798</v>
      </c>
      <c r="M1778" s="19" t="s">
        <v>15799</v>
      </c>
      <c r="N1778" s="19" t="s">
        <v>15793</v>
      </c>
      <c r="O1778" s="19" t="s">
        <v>1486</v>
      </c>
      <c r="P1778" s="19" t="s">
        <v>1487</v>
      </c>
      <c r="Q1778" s="46">
        <v>31.81</v>
      </c>
      <c r="R1778" s="19" t="s">
        <v>1488</v>
      </c>
      <c r="S1778" s="19" t="s">
        <v>1564</v>
      </c>
      <c r="T1778" s="19" t="s">
        <v>416</v>
      </c>
      <c r="U1778" s="19" t="s">
        <v>2107</v>
      </c>
      <c r="V1778" s="19" t="s">
        <v>2108</v>
      </c>
      <c r="W1778" s="19" t="s">
        <v>415</v>
      </c>
      <c r="X1778" s="19" t="s">
        <v>2109</v>
      </c>
      <c r="Y1778" s="19" t="s">
        <v>2031</v>
      </c>
      <c r="Z1778" s="19" t="s">
        <v>2032</v>
      </c>
      <c r="AA1778" s="46">
        <v>94.6</v>
      </c>
      <c r="AB1778" s="19" t="s">
        <v>1571</v>
      </c>
      <c r="AC1778" s="19" t="s">
        <v>416</v>
      </c>
      <c r="AD1778" s="19" t="s">
        <v>1572</v>
      </c>
      <c r="AE1778" s="19" t="s">
        <v>1573</v>
      </c>
      <c r="AF1778" s="19" t="s">
        <v>1497</v>
      </c>
      <c r="AG1778" s="19" t="s">
        <v>1574</v>
      </c>
      <c r="AH1778" s="19" t="s">
        <v>1499</v>
      </c>
      <c r="AI1778" s="19" t="s">
        <v>1500</v>
      </c>
      <c r="AJ1778" s="45">
        <v>0</v>
      </c>
      <c r="AK1778" s="45">
        <v>0</v>
      </c>
      <c r="AL1778" s="19" t="s">
        <v>1517</v>
      </c>
      <c r="AM1778" s="46">
        <v>51430</v>
      </c>
      <c r="AN1778" s="46">
        <v>31810</v>
      </c>
      <c r="AO1778" s="46">
        <v>19620</v>
      </c>
      <c r="AP1778" s="45">
        <v>0</v>
      </c>
      <c r="AQ1778" s="45"/>
      <c r="AR1778" s="45" t="str">
        <f>IFERROR(VLOOKUP(AB1778,'Pedidos marco'!$A$1:$D$10000,4,0)," ")</f>
        <v xml:space="preserve"> </v>
      </c>
      <c r="AS1778" s="45">
        <f t="shared" si="189"/>
        <v>11</v>
      </c>
      <c r="AT1778" s="45" t="str">
        <f t="shared" si="190"/>
        <v>11</v>
      </c>
      <c r="AU1778" s="47">
        <v>31.81</v>
      </c>
      <c r="AV1778" s="19" t="str">
        <f t="shared" si="191"/>
        <v>04 April</v>
      </c>
      <c r="AW1778" s="19">
        <f t="shared" si="192"/>
        <v>0</v>
      </c>
      <c r="AX1778" s="19">
        <f t="shared" si="193"/>
        <v>0</v>
      </c>
      <c r="AY1778" s="19" t="e">
        <f>VLOOKUP(AG1778,Cías!$A$1:$E$10000,5,0)</f>
        <v>#N/A</v>
      </c>
      <c r="AZ1778" s="19" t="str">
        <f t="shared" si="194"/>
        <v>1014407</v>
      </c>
      <c r="BA1778" s="19" t="str">
        <f t="shared" si="195"/>
        <v>HORMIANDES</v>
      </c>
      <c r="BB1778" s="19" t="e">
        <f>VLOOKUP(AG1778,Cías!$A$1:$E$10000,3,0)</f>
        <v>#N/A</v>
      </c>
      <c r="BC1778" s="19"/>
      <c r="BD1778" s="19"/>
      <c r="BE1778" s="19"/>
      <c r="BF1778" s="19"/>
      <c r="BG1778" s="19"/>
      <c r="BH1778" s="19"/>
      <c r="BI1778" s="19"/>
      <c r="BJ1778" s="19"/>
    </row>
    <row r="1779" spans="1:62" ht="15" x14ac:dyDescent="0.2">
      <c r="A1779" s="19" t="s">
        <v>15800</v>
      </c>
      <c r="B1779" s="19" t="s">
        <v>1479</v>
      </c>
      <c r="C1779" s="43">
        <v>44662</v>
      </c>
      <c r="D1779" s="44">
        <v>0.56458333333333</v>
      </c>
      <c r="E1779" s="19" t="s">
        <v>15801</v>
      </c>
      <c r="F1779" s="19" t="s">
        <v>15802</v>
      </c>
      <c r="G1779" s="19" t="s">
        <v>15803</v>
      </c>
      <c r="H1779" s="45">
        <v>2469.6</v>
      </c>
      <c r="I1779" s="45">
        <v>2768.93</v>
      </c>
      <c r="J1779" s="19" t="s">
        <v>1560</v>
      </c>
      <c r="K1779" s="19" t="s">
        <v>15804</v>
      </c>
      <c r="L1779" s="19" t="s">
        <v>15805</v>
      </c>
      <c r="M1779" s="19" t="s">
        <v>15806</v>
      </c>
      <c r="N1779" s="19" t="s">
        <v>15800</v>
      </c>
      <c r="O1779" s="19" t="s">
        <v>367</v>
      </c>
      <c r="P1779" s="19" t="s">
        <v>368</v>
      </c>
      <c r="Q1779" s="46">
        <v>360</v>
      </c>
      <c r="R1779" s="19" t="s">
        <v>1544</v>
      </c>
      <c r="S1779" s="19" t="s">
        <v>15807</v>
      </c>
      <c r="T1779" s="19" t="s">
        <v>15808</v>
      </c>
      <c r="U1779" s="19" t="s">
        <v>15809</v>
      </c>
      <c r="V1779" s="19" t="s">
        <v>15810</v>
      </c>
      <c r="W1779" s="19" t="s">
        <v>415</v>
      </c>
      <c r="X1779" s="19" t="s">
        <v>15811</v>
      </c>
      <c r="Y1779" s="19" t="s">
        <v>1980</v>
      </c>
      <c r="Z1779" s="19" t="s">
        <v>1981</v>
      </c>
      <c r="AA1779" s="46">
        <v>89</v>
      </c>
      <c r="AB1779" s="19" t="s">
        <v>552</v>
      </c>
      <c r="AC1779" s="19" t="s">
        <v>258</v>
      </c>
      <c r="AD1779" s="19" t="s">
        <v>4052</v>
      </c>
      <c r="AE1779" s="19" t="s">
        <v>4053</v>
      </c>
      <c r="AF1779" s="19" t="s">
        <v>1554</v>
      </c>
      <c r="AG1779" s="19" t="s">
        <v>4054</v>
      </c>
      <c r="AH1779" s="19" t="s">
        <v>1499</v>
      </c>
      <c r="AI1779" s="19" t="s">
        <v>1500</v>
      </c>
      <c r="AJ1779" s="45">
        <v>0</v>
      </c>
      <c r="AK1779" s="45">
        <v>0</v>
      </c>
      <c r="AL1779" s="19" t="s">
        <v>1501</v>
      </c>
      <c r="AM1779" s="46">
        <v>27020</v>
      </c>
      <c r="AN1779" s="46">
        <v>18010</v>
      </c>
      <c r="AO1779" s="46">
        <v>9010</v>
      </c>
      <c r="AP1779" s="45">
        <v>158.4</v>
      </c>
      <c r="AQ1779" s="45"/>
      <c r="AR1779" s="45" t="str">
        <f>IFERROR(VLOOKUP(AB1779,'Pedidos marco'!$A$1:$D$10000,4,0)," ")</f>
        <v xml:space="preserve"> </v>
      </c>
      <c r="AS1779" s="45">
        <f t="shared" si="189"/>
        <v>11</v>
      </c>
      <c r="AT1779" s="45" t="str">
        <f t="shared" si="190"/>
        <v>11</v>
      </c>
      <c r="AU1779" s="47">
        <v>18</v>
      </c>
      <c r="AV1779" s="19" t="str">
        <f t="shared" si="191"/>
        <v>04 April</v>
      </c>
      <c r="AW1779" s="19">
        <f t="shared" si="192"/>
        <v>0.44</v>
      </c>
      <c r="AX1779" s="19">
        <f t="shared" si="193"/>
        <v>8.8000000000000007</v>
      </c>
      <c r="AY1779" s="19" t="e">
        <f>VLOOKUP(AG1779,Cías!$A$1:$E$10000,5,0)</f>
        <v>#N/A</v>
      </c>
      <c r="AZ1779" s="19" t="str">
        <f t="shared" si="194"/>
        <v>1013181</v>
      </c>
      <c r="BA1779" s="19" t="str">
        <f t="shared" si="195"/>
        <v>REASCOS GUZMAN HARVEY ESTANISLAO</v>
      </c>
      <c r="BB1779" s="19" t="e">
        <f>VLOOKUP(AG1779,Cías!$A$1:$E$10000,3,0)</f>
        <v>#N/A</v>
      </c>
      <c r="BC1779" s="19"/>
      <c r="BD1779" s="19"/>
      <c r="BE1779" s="19"/>
      <c r="BF1779" s="19"/>
      <c r="BG1779" s="19"/>
      <c r="BH1779" s="19"/>
      <c r="BI1779" s="19"/>
      <c r="BJ1779" s="19"/>
    </row>
    <row r="1780" spans="1:62" ht="15" x14ac:dyDescent="0.2">
      <c r="A1780" s="19" t="s">
        <v>15812</v>
      </c>
      <c r="B1780" s="19" t="s">
        <v>1479</v>
      </c>
      <c r="C1780" s="43">
        <v>44662</v>
      </c>
      <c r="D1780" s="44">
        <v>0.56527777777777999</v>
      </c>
      <c r="E1780" s="19" t="s">
        <v>15813</v>
      </c>
      <c r="F1780" s="19" t="s">
        <v>15814</v>
      </c>
      <c r="G1780" s="19" t="s">
        <v>15815</v>
      </c>
      <c r="H1780" s="45">
        <v>4534.2</v>
      </c>
      <c r="I1780" s="45">
        <v>5083.7700000000004</v>
      </c>
      <c r="J1780" s="19" t="s">
        <v>1560</v>
      </c>
      <c r="K1780" s="19" t="s">
        <v>15816</v>
      </c>
      <c r="L1780" s="19" t="s">
        <v>15817</v>
      </c>
      <c r="M1780" s="19" t="s">
        <v>15818</v>
      </c>
      <c r="N1780" s="19" t="s">
        <v>15812</v>
      </c>
      <c r="O1780" s="19" t="s">
        <v>1603</v>
      </c>
      <c r="P1780" s="19" t="s">
        <v>1604</v>
      </c>
      <c r="Q1780" s="46">
        <v>660</v>
      </c>
      <c r="R1780" s="19" t="s">
        <v>1544</v>
      </c>
      <c r="S1780" s="19" t="s">
        <v>8620</v>
      </c>
      <c r="T1780" s="19" t="s">
        <v>8621</v>
      </c>
      <c r="U1780" s="19" t="s">
        <v>8622</v>
      </c>
      <c r="V1780" s="19" t="s">
        <v>8623</v>
      </c>
      <c r="W1780" s="19" t="s">
        <v>1917</v>
      </c>
      <c r="X1780" s="19" t="s">
        <v>8624</v>
      </c>
      <c r="Y1780" s="19" t="s">
        <v>8625</v>
      </c>
      <c r="Z1780" s="19" t="s">
        <v>8626</v>
      </c>
      <c r="AA1780" s="46">
        <v>290</v>
      </c>
      <c r="AB1780" s="19" t="s">
        <v>551</v>
      </c>
      <c r="AC1780" s="19" t="s">
        <v>256</v>
      </c>
      <c r="AD1780" s="19" t="s">
        <v>6859</v>
      </c>
      <c r="AE1780" s="19" t="s">
        <v>6860</v>
      </c>
      <c r="AF1780" s="19" t="s">
        <v>1592</v>
      </c>
      <c r="AG1780" s="19" t="s">
        <v>6861</v>
      </c>
      <c r="AH1780" s="19" t="s">
        <v>1499</v>
      </c>
      <c r="AI1780" s="19" t="s">
        <v>1500</v>
      </c>
      <c r="AJ1780" s="45">
        <v>0</v>
      </c>
      <c r="AK1780" s="45">
        <v>0</v>
      </c>
      <c r="AL1780" s="19" t="s">
        <v>1501</v>
      </c>
      <c r="AM1780" s="46">
        <v>49600</v>
      </c>
      <c r="AN1780" s="46">
        <v>33060</v>
      </c>
      <c r="AO1780" s="46">
        <v>16540</v>
      </c>
      <c r="AP1780" s="45">
        <v>620.4</v>
      </c>
      <c r="AQ1780" s="45"/>
      <c r="AR1780" s="45" t="str">
        <f>IFERROR(VLOOKUP(AB1780,'Pedidos marco'!$A$1:$D$10000,4,0)," ")</f>
        <v xml:space="preserve"> </v>
      </c>
      <c r="AS1780" s="45">
        <f t="shared" si="189"/>
        <v>11</v>
      </c>
      <c r="AT1780" s="45" t="str">
        <f t="shared" si="190"/>
        <v>11</v>
      </c>
      <c r="AU1780" s="47">
        <v>33</v>
      </c>
      <c r="AV1780" s="19" t="str">
        <f t="shared" si="191"/>
        <v>04 April</v>
      </c>
      <c r="AW1780" s="19">
        <f t="shared" si="192"/>
        <v>0.94</v>
      </c>
      <c r="AX1780" s="19">
        <f t="shared" si="193"/>
        <v>18.8</v>
      </c>
      <c r="AY1780" s="19" t="e">
        <f>VLOOKUP(AG1780,Cías!$A$1:$E$10000,5,0)</f>
        <v>#N/A</v>
      </c>
      <c r="AZ1780" s="19" t="str">
        <f t="shared" si="194"/>
        <v>1013556</v>
      </c>
      <c r="BA1780" s="19" t="str">
        <f t="shared" si="195"/>
        <v>RAMIREZ BAEZ FIDEL RAMIRO</v>
      </c>
      <c r="BB1780" s="19" t="e">
        <f>VLOOKUP(AG1780,Cías!$A$1:$E$10000,3,0)</f>
        <v>#N/A</v>
      </c>
      <c r="BC1780" s="19"/>
      <c r="BD1780" s="19"/>
      <c r="BE1780" s="19"/>
      <c r="BF1780" s="19"/>
      <c r="BG1780" s="19"/>
      <c r="BH1780" s="19"/>
      <c r="BI1780" s="19"/>
      <c r="BJ1780" s="19"/>
    </row>
    <row r="1781" spans="1:62" ht="15" x14ac:dyDescent="0.2">
      <c r="A1781" s="19" t="s">
        <v>15819</v>
      </c>
      <c r="B1781" s="19" t="s">
        <v>1479</v>
      </c>
      <c r="C1781" s="43">
        <v>44662</v>
      </c>
      <c r="D1781" s="44">
        <v>0.56666666666666998</v>
      </c>
      <c r="E1781" s="19" t="s">
        <v>15820</v>
      </c>
      <c r="F1781" s="19" t="s">
        <v>15821</v>
      </c>
      <c r="G1781" s="19" t="s">
        <v>15822</v>
      </c>
      <c r="H1781" s="45">
        <v>2509.1999999999998</v>
      </c>
      <c r="I1781" s="45">
        <v>2813.33</v>
      </c>
      <c r="J1781" s="19" t="s">
        <v>1560</v>
      </c>
      <c r="K1781" s="19" t="s">
        <v>15823</v>
      </c>
      <c r="L1781" s="19" t="s">
        <v>15824</v>
      </c>
      <c r="M1781" s="19" t="s">
        <v>15825</v>
      </c>
      <c r="N1781" s="19" t="s">
        <v>15819</v>
      </c>
      <c r="O1781" s="19" t="s">
        <v>367</v>
      </c>
      <c r="P1781" s="19" t="s">
        <v>368</v>
      </c>
      <c r="Q1781" s="46">
        <v>360</v>
      </c>
      <c r="R1781" s="19" t="s">
        <v>1544</v>
      </c>
      <c r="S1781" s="19" t="s">
        <v>5143</v>
      </c>
      <c r="T1781" s="19" t="s">
        <v>5144</v>
      </c>
      <c r="U1781" s="19" t="s">
        <v>5145</v>
      </c>
      <c r="V1781" s="19" t="s">
        <v>5146</v>
      </c>
      <c r="W1781" s="19" t="s">
        <v>1627</v>
      </c>
      <c r="X1781" s="19" t="s">
        <v>5147</v>
      </c>
      <c r="Y1781" s="19" t="s">
        <v>1629</v>
      </c>
      <c r="Z1781" s="19" t="s">
        <v>1630</v>
      </c>
      <c r="AA1781" s="46">
        <v>40</v>
      </c>
      <c r="AB1781" s="19" t="s">
        <v>493</v>
      </c>
      <c r="AC1781" s="19" t="s">
        <v>135</v>
      </c>
      <c r="AD1781" s="19" t="s">
        <v>3880</v>
      </c>
      <c r="AE1781" s="19" t="s">
        <v>1481</v>
      </c>
      <c r="AF1781" s="19" t="s">
        <v>1554</v>
      </c>
      <c r="AG1781" s="19" t="s">
        <v>3881</v>
      </c>
      <c r="AH1781" s="19" t="s">
        <v>1499</v>
      </c>
      <c r="AI1781" s="19" t="s">
        <v>1500</v>
      </c>
      <c r="AJ1781" s="45">
        <v>0</v>
      </c>
      <c r="AK1781" s="45">
        <v>0</v>
      </c>
      <c r="AL1781" s="19" t="s">
        <v>1501</v>
      </c>
      <c r="AM1781" s="46">
        <v>27050</v>
      </c>
      <c r="AN1781" s="46">
        <v>18030</v>
      </c>
      <c r="AO1781" s="46">
        <v>9020</v>
      </c>
      <c r="AP1781" s="45">
        <v>75.599999999999994</v>
      </c>
      <c r="AQ1781" s="45"/>
      <c r="AR1781" s="45" t="str">
        <f>IFERROR(VLOOKUP(AB1781,'Pedidos marco'!$A$1:$D$10000,4,0)," ")</f>
        <v xml:space="preserve"> </v>
      </c>
      <c r="AS1781" s="45">
        <f t="shared" si="189"/>
        <v>11</v>
      </c>
      <c r="AT1781" s="45" t="str">
        <f t="shared" si="190"/>
        <v>11</v>
      </c>
      <c r="AU1781" s="47">
        <v>18</v>
      </c>
      <c r="AV1781" s="19" t="str">
        <f t="shared" si="191"/>
        <v>04 April</v>
      </c>
      <c r="AW1781" s="19">
        <f t="shared" si="192"/>
        <v>0.21</v>
      </c>
      <c r="AX1781" s="19">
        <f t="shared" si="193"/>
        <v>4.1999999999999993</v>
      </c>
      <c r="AY1781" s="19" t="e">
        <f>VLOOKUP(AG1781,Cías!$A$1:$E$10000,5,0)</f>
        <v>#N/A</v>
      </c>
      <c r="AZ1781" s="19" t="str">
        <f t="shared" si="194"/>
        <v>1020060</v>
      </c>
      <c r="BA1781" s="19" t="str">
        <f t="shared" si="195"/>
        <v>FUERTES RUEDA HUGO BALDOMERO</v>
      </c>
      <c r="BB1781" s="19" t="e">
        <f>VLOOKUP(AG1781,Cías!$A$1:$E$10000,3,0)</f>
        <v>#N/A</v>
      </c>
      <c r="BC1781" s="19"/>
      <c r="BD1781" s="19"/>
      <c r="BE1781" s="19"/>
      <c r="BF1781" s="19"/>
      <c r="BG1781" s="19"/>
      <c r="BH1781" s="19"/>
      <c r="BI1781" s="19"/>
      <c r="BJ1781" s="19"/>
    </row>
    <row r="1782" spans="1:62" ht="15" x14ac:dyDescent="0.2">
      <c r="A1782" s="19" t="s">
        <v>15826</v>
      </c>
      <c r="B1782" s="19" t="s">
        <v>1479</v>
      </c>
      <c r="C1782" s="43">
        <v>44662</v>
      </c>
      <c r="D1782" s="44">
        <v>0.57013888888888997</v>
      </c>
      <c r="E1782" s="19" t="s">
        <v>15827</v>
      </c>
      <c r="F1782" s="19" t="s">
        <v>15828</v>
      </c>
      <c r="G1782" s="19" t="s">
        <v>15829</v>
      </c>
      <c r="H1782" s="45">
        <v>3082.66</v>
      </c>
      <c r="I1782" s="45">
        <v>3456.3</v>
      </c>
      <c r="J1782" s="19" t="s">
        <v>1560</v>
      </c>
      <c r="K1782" s="19" t="s">
        <v>15830</v>
      </c>
      <c r="L1782" s="19" t="s">
        <v>15831</v>
      </c>
      <c r="M1782" s="19" t="s">
        <v>15832</v>
      </c>
      <c r="N1782" s="19" t="s">
        <v>15826</v>
      </c>
      <c r="O1782" s="19" t="s">
        <v>1603</v>
      </c>
      <c r="P1782" s="19" t="s">
        <v>1604</v>
      </c>
      <c r="Q1782" s="46">
        <v>480</v>
      </c>
      <c r="R1782" s="19" t="s">
        <v>1544</v>
      </c>
      <c r="S1782" s="19" t="s">
        <v>4115</v>
      </c>
      <c r="T1782" s="19" t="s">
        <v>4116</v>
      </c>
      <c r="U1782" s="19" t="s">
        <v>4117</v>
      </c>
      <c r="V1782" s="19" t="s">
        <v>2126</v>
      </c>
      <c r="W1782" s="19" t="s">
        <v>3607</v>
      </c>
      <c r="X1782" s="19" t="s">
        <v>4118</v>
      </c>
      <c r="Y1782" s="19" t="s">
        <v>3921</v>
      </c>
      <c r="Z1782" s="19" t="s">
        <v>3922</v>
      </c>
      <c r="AA1782" s="46">
        <v>524</v>
      </c>
      <c r="AB1782" s="19" t="s">
        <v>2494</v>
      </c>
      <c r="AC1782" s="19" t="s">
        <v>1426</v>
      </c>
      <c r="AD1782" s="19" t="s">
        <v>2495</v>
      </c>
      <c r="AE1782" s="19" t="s">
        <v>2496</v>
      </c>
      <c r="AF1782" s="19" t="s">
        <v>1719</v>
      </c>
      <c r="AG1782" s="19" t="s">
        <v>2497</v>
      </c>
      <c r="AH1782" s="19" t="s">
        <v>1594</v>
      </c>
      <c r="AI1782" s="19" t="s">
        <v>1595</v>
      </c>
      <c r="AJ1782" s="45">
        <v>0.05</v>
      </c>
      <c r="AK1782" s="45">
        <v>24</v>
      </c>
      <c r="AL1782" s="19" t="s">
        <v>1501</v>
      </c>
      <c r="AM1782" s="46">
        <v>40180</v>
      </c>
      <c r="AN1782" s="46">
        <v>24050</v>
      </c>
      <c r="AO1782" s="46">
        <v>16130</v>
      </c>
      <c r="AP1782" s="45">
        <v>624</v>
      </c>
      <c r="AQ1782" s="45"/>
      <c r="AR1782" s="45" t="str">
        <f>IFERROR(VLOOKUP(AB1782,'Pedidos marco'!$A$1:$D$10000,4,0)," ")</f>
        <v xml:space="preserve"> </v>
      </c>
      <c r="AS1782" s="45">
        <f t="shared" si="189"/>
        <v>11</v>
      </c>
      <c r="AT1782" s="45" t="str">
        <f t="shared" si="190"/>
        <v>11</v>
      </c>
      <c r="AU1782" s="47">
        <v>24</v>
      </c>
      <c r="AV1782" s="19" t="str">
        <f t="shared" si="191"/>
        <v>04 April</v>
      </c>
      <c r="AW1782" s="19">
        <f t="shared" si="192"/>
        <v>1.3</v>
      </c>
      <c r="AX1782" s="19">
        <f t="shared" si="193"/>
        <v>26</v>
      </c>
      <c r="AY1782" s="19" t="e">
        <f>VLOOKUP(AG1782,Cías!$A$1:$E$10000,5,0)</f>
        <v>#N/A</v>
      </c>
      <c r="AZ1782" s="19" t="str">
        <f t="shared" si="194"/>
        <v>1021911</v>
      </c>
      <c r="BA1782" s="19" t="str">
        <f t="shared" si="195"/>
        <v>MORALES GORDILLO VICENTE PATRICIO</v>
      </c>
      <c r="BB1782" s="19" t="e">
        <f>VLOOKUP(AG1782,Cías!$A$1:$E$10000,3,0)</f>
        <v>#N/A</v>
      </c>
      <c r="BC1782" s="19"/>
      <c r="BD1782" s="19"/>
      <c r="BE1782" s="19"/>
      <c r="BF1782" s="19"/>
      <c r="BG1782" s="19"/>
      <c r="BH1782" s="19"/>
      <c r="BI1782" s="19"/>
      <c r="BJ1782" s="19"/>
    </row>
    <row r="1783" spans="1:62" ht="15" x14ac:dyDescent="0.2">
      <c r="A1783" s="19" t="s">
        <v>15833</v>
      </c>
      <c r="B1783" s="19" t="s">
        <v>1479</v>
      </c>
      <c r="C1783" s="43">
        <v>44662</v>
      </c>
      <c r="D1783" s="44">
        <v>0.57291666666666996</v>
      </c>
      <c r="E1783" s="19" t="s">
        <v>15834</v>
      </c>
      <c r="F1783" s="19" t="s">
        <v>15835</v>
      </c>
      <c r="G1783" s="19" t="s">
        <v>15836</v>
      </c>
      <c r="H1783" s="45">
        <v>4567.2</v>
      </c>
      <c r="I1783" s="45">
        <v>5120.7700000000004</v>
      </c>
      <c r="J1783" s="19" t="s">
        <v>1560</v>
      </c>
      <c r="K1783" s="19" t="s">
        <v>15837</v>
      </c>
      <c r="L1783" s="19" t="s">
        <v>15838</v>
      </c>
      <c r="M1783" s="19" t="s">
        <v>15839</v>
      </c>
      <c r="N1783" s="19" t="s">
        <v>15833</v>
      </c>
      <c r="O1783" s="19" t="s">
        <v>1603</v>
      </c>
      <c r="P1783" s="19" t="s">
        <v>1604</v>
      </c>
      <c r="Q1783" s="46">
        <v>660</v>
      </c>
      <c r="R1783" s="19" t="s">
        <v>1544</v>
      </c>
      <c r="S1783" s="19" t="s">
        <v>4033</v>
      </c>
      <c r="T1783" s="19" t="s">
        <v>1624</v>
      </c>
      <c r="U1783" s="19" t="s">
        <v>4034</v>
      </c>
      <c r="V1783" s="19" t="s">
        <v>4035</v>
      </c>
      <c r="W1783" s="19" t="s">
        <v>2144</v>
      </c>
      <c r="X1783" s="19" t="s">
        <v>4036</v>
      </c>
      <c r="Y1783" s="19" t="s">
        <v>2146</v>
      </c>
      <c r="Z1783" s="19" t="s">
        <v>2147</v>
      </c>
      <c r="AA1783" s="46">
        <v>388</v>
      </c>
      <c r="AB1783" s="19" t="s">
        <v>567</v>
      </c>
      <c r="AC1783" s="19" t="s">
        <v>287</v>
      </c>
      <c r="AD1783" s="19" t="s">
        <v>4037</v>
      </c>
      <c r="AE1783" s="19" t="s">
        <v>4038</v>
      </c>
      <c r="AF1783" s="19" t="s">
        <v>1592</v>
      </c>
      <c r="AG1783" s="19" t="s">
        <v>4039</v>
      </c>
      <c r="AH1783" s="19" t="s">
        <v>1499</v>
      </c>
      <c r="AI1783" s="19" t="s">
        <v>1500</v>
      </c>
      <c r="AJ1783" s="45">
        <v>0</v>
      </c>
      <c r="AK1783" s="45">
        <v>0</v>
      </c>
      <c r="AL1783" s="19" t="s">
        <v>1501</v>
      </c>
      <c r="AM1783" s="46">
        <v>51410</v>
      </c>
      <c r="AN1783" s="46">
        <v>32990</v>
      </c>
      <c r="AO1783" s="46">
        <v>18420</v>
      </c>
      <c r="AP1783" s="45">
        <v>699.6</v>
      </c>
      <c r="AQ1783" s="45"/>
      <c r="AR1783" s="45" t="str">
        <f>IFERROR(VLOOKUP(AB1783,'Pedidos marco'!$A$1:$D$10000,4,0)," ")</f>
        <v xml:space="preserve"> </v>
      </c>
      <c r="AS1783" s="45">
        <f t="shared" si="189"/>
        <v>11</v>
      </c>
      <c r="AT1783" s="45" t="str">
        <f t="shared" si="190"/>
        <v>11</v>
      </c>
      <c r="AU1783" s="47">
        <v>33</v>
      </c>
      <c r="AV1783" s="19" t="str">
        <f t="shared" si="191"/>
        <v>04 April</v>
      </c>
      <c r="AW1783" s="19">
        <f t="shared" si="192"/>
        <v>1.06</v>
      </c>
      <c r="AX1783" s="19">
        <f t="shared" si="193"/>
        <v>21.2</v>
      </c>
      <c r="AY1783" s="19" t="e">
        <f>VLOOKUP(AG1783,Cías!$A$1:$E$10000,5,0)</f>
        <v>#N/A</v>
      </c>
      <c r="AZ1783" s="19" t="str">
        <f t="shared" si="194"/>
        <v>1024017</v>
      </c>
      <c r="BA1783" s="19" t="str">
        <f t="shared" si="195"/>
        <v>SANTO CHICAIZA EDISON XAVIER</v>
      </c>
      <c r="BB1783" s="19" t="e">
        <f>VLOOKUP(AG1783,Cías!$A$1:$E$10000,3,0)</f>
        <v>#N/A</v>
      </c>
      <c r="BC1783" s="19"/>
      <c r="BD1783" s="19"/>
      <c r="BE1783" s="19"/>
      <c r="BF1783" s="19"/>
      <c r="BG1783" s="19"/>
      <c r="BH1783" s="19"/>
      <c r="BI1783" s="19"/>
      <c r="BJ1783" s="19"/>
    </row>
    <row r="1784" spans="1:62" ht="15" x14ac:dyDescent="0.2">
      <c r="A1784" s="19" t="s">
        <v>15840</v>
      </c>
      <c r="B1784" s="19" t="s">
        <v>1479</v>
      </c>
      <c r="C1784" s="43">
        <v>44662</v>
      </c>
      <c r="D1784" s="44">
        <v>0.57569444444443996</v>
      </c>
      <c r="E1784" s="19" t="s">
        <v>15841</v>
      </c>
      <c r="F1784" s="19" t="s">
        <v>15842</v>
      </c>
      <c r="G1784" s="19" t="s">
        <v>15843</v>
      </c>
      <c r="H1784" s="45">
        <v>2484</v>
      </c>
      <c r="I1784" s="45">
        <v>2785.08</v>
      </c>
      <c r="J1784" s="19" t="s">
        <v>1560</v>
      </c>
      <c r="K1784" s="19" t="s">
        <v>15844</v>
      </c>
      <c r="L1784" s="19" t="s">
        <v>15845</v>
      </c>
      <c r="M1784" s="19" t="s">
        <v>15846</v>
      </c>
      <c r="N1784" s="19" t="s">
        <v>15840</v>
      </c>
      <c r="O1784" s="19" t="s">
        <v>367</v>
      </c>
      <c r="P1784" s="19" t="s">
        <v>368</v>
      </c>
      <c r="Q1784" s="46">
        <v>360</v>
      </c>
      <c r="R1784" s="19" t="s">
        <v>1544</v>
      </c>
      <c r="S1784" s="19" t="s">
        <v>1825</v>
      </c>
      <c r="T1784" s="19" t="s">
        <v>1826</v>
      </c>
      <c r="U1784" s="19" t="s">
        <v>2342</v>
      </c>
      <c r="V1784" s="19" t="s">
        <v>2343</v>
      </c>
      <c r="W1784" s="19" t="s">
        <v>1829</v>
      </c>
      <c r="X1784" s="19" t="s">
        <v>2344</v>
      </c>
      <c r="Y1784" s="19" t="s">
        <v>1831</v>
      </c>
      <c r="Z1784" s="19" t="s">
        <v>1832</v>
      </c>
      <c r="AA1784" s="46">
        <v>8</v>
      </c>
      <c r="AB1784" s="19" t="s">
        <v>510</v>
      </c>
      <c r="AC1784" s="19" t="s">
        <v>169</v>
      </c>
      <c r="AD1784" s="19" t="s">
        <v>4690</v>
      </c>
      <c r="AE1784" s="19" t="s">
        <v>1481</v>
      </c>
      <c r="AF1784" s="19" t="s">
        <v>1554</v>
      </c>
      <c r="AG1784" s="19" t="s">
        <v>4691</v>
      </c>
      <c r="AH1784" s="19" t="s">
        <v>1499</v>
      </c>
      <c r="AI1784" s="19" t="s">
        <v>1500</v>
      </c>
      <c r="AJ1784" s="45">
        <v>0</v>
      </c>
      <c r="AK1784" s="45">
        <v>0</v>
      </c>
      <c r="AL1784" s="19" t="s">
        <v>1501</v>
      </c>
      <c r="AM1784" s="46">
        <v>27110</v>
      </c>
      <c r="AN1784" s="46">
        <v>18030</v>
      </c>
      <c r="AO1784" s="46">
        <v>9080</v>
      </c>
      <c r="AP1784" s="45">
        <v>32.4</v>
      </c>
      <c r="AQ1784" s="45"/>
      <c r="AR1784" s="45" t="str">
        <f>IFERROR(VLOOKUP(AB1784,'Pedidos marco'!$A$1:$D$10000,4,0)," ")</f>
        <v xml:space="preserve"> </v>
      </c>
      <c r="AS1784" s="45">
        <f t="shared" si="189"/>
        <v>11</v>
      </c>
      <c r="AT1784" s="45" t="str">
        <f t="shared" si="190"/>
        <v>11</v>
      </c>
      <c r="AU1784" s="47">
        <v>18</v>
      </c>
      <c r="AV1784" s="19" t="str">
        <f t="shared" si="191"/>
        <v>04 April</v>
      </c>
      <c r="AW1784" s="19">
        <f t="shared" si="192"/>
        <v>0.09</v>
      </c>
      <c r="AX1784" s="19">
        <f t="shared" si="193"/>
        <v>1.7999999999999998</v>
      </c>
      <c r="AY1784" s="19" t="e">
        <f>VLOOKUP(AG1784,Cías!$A$1:$E$10000,5,0)</f>
        <v>#N/A</v>
      </c>
      <c r="AZ1784" s="19" t="str">
        <f t="shared" si="194"/>
        <v>1022327</v>
      </c>
      <c r="BA1784" s="19" t="str">
        <f t="shared" si="195"/>
        <v>JACOME ECHEVERRIA JEFFERSON SANTIAG</v>
      </c>
      <c r="BB1784" s="19" t="e">
        <f>VLOOKUP(AG1784,Cías!$A$1:$E$10000,3,0)</f>
        <v>#N/A</v>
      </c>
      <c r="BC1784" s="19"/>
      <c r="BD1784" s="19"/>
      <c r="BE1784" s="19"/>
      <c r="BF1784" s="19"/>
      <c r="BG1784" s="19"/>
      <c r="BH1784" s="19"/>
      <c r="BI1784" s="19"/>
      <c r="BJ1784" s="19"/>
    </row>
    <row r="1785" spans="1:62" ht="15" x14ac:dyDescent="0.2">
      <c r="A1785" s="19" t="s">
        <v>15847</v>
      </c>
      <c r="B1785" s="19" t="s">
        <v>1479</v>
      </c>
      <c r="C1785" s="43">
        <v>44662</v>
      </c>
      <c r="D1785" s="44">
        <v>0.57569444444443996</v>
      </c>
      <c r="E1785" s="19" t="s">
        <v>15848</v>
      </c>
      <c r="F1785" s="19" t="s">
        <v>15849</v>
      </c>
      <c r="G1785" s="19" t="s">
        <v>15850</v>
      </c>
      <c r="H1785" s="45">
        <v>2096</v>
      </c>
      <c r="I1785" s="45">
        <v>2350.0500000000002</v>
      </c>
      <c r="J1785" s="19" t="s">
        <v>1560</v>
      </c>
      <c r="K1785" s="19" t="s">
        <v>15851</v>
      </c>
      <c r="L1785" s="19" t="s">
        <v>15852</v>
      </c>
      <c r="M1785" s="19" t="s">
        <v>15853</v>
      </c>
      <c r="N1785" s="19" t="s">
        <v>15847</v>
      </c>
      <c r="O1785" s="19" t="s">
        <v>1641</v>
      </c>
      <c r="P1785" s="19" t="s">
        <v>1642</v>
      </c>
      <c r="Q1785" s="46">
        <v>320</v>
      </c>
      <c r="R1785" s="19" t="s">
        <v>1544</v>
      </c>
      <c r="S1785" s="19" t="s">
        <v>5518</v>
      </c>
      <c r="T1785" s="19" t="s">
        <v>5519</v>
      </c>
      <c r="U1785" s="19" t="s">
        <v>5520</v>
      </c>
      <c r="V1785" s="19" t="s">
        <v>5521</v>
      </c>
      <c r="W1785" s="19" t="s">
        <v>5522</v>
      </c>
      <c r="X1785" s="19" t="s">
        <v>5523</v>
      </c>
      <c r="Y1785" s="19" t="s">
        <v>5524</v>
      </c>
      <c r="Z1785" s="19" t="s">
        <v>5525</v>
      </c>
      <c r="AA1785" s="46">
        <v>450</v>
      </c>
      <c r="AB1785" s="19" t="s">
        <v>562</v>
      </c>
      <c r="AC1785" s="19" t="s">
        <v>277</v>
      </c>
      <c r="AD1785" s="19" t="s">
        <v>2371</v>
      </c>
      <c r="AE1785" s="19" t="s">
        <v>1481</v>
      </c>
      <c r="AF1785" s="19" t="s">
        <v>1554</v>
      </c>
      <c r="AG1785" s="19" t="s">
        <v>2372</v>
      </c>
      <c r="AH1785" s="19" t="s">
        <v>1499</v>
      </c>
      <c r="AI1785" s="19" t="s">
        <v>1500</v>
      </c>
      <c r="AJ1785" s="45">
        <v>0</v>
      </c>
      <c r="AK1785" s="45">
        <v>0</v>
      </c>
      <c r="AL1785" s="19" t="s">
        <v>1501</v>
      </c>
      <c r="AM1785" s="46">
        <v>20505</v>
      </c>
      <c r="AN1785" s="46">
        <v>16000</v>
      </c>
      <c r="AO1785" s="46">
        <v>4505</v>
      </c>
      <c r="AP1785" s="45">
        <v>361.6</v>
      </c>
      <c r="AQ1785" s="45"/>
      <c r="AR1785" s="45" t="str">
        <f>IFERROR(VLOOKUP(AB1785,'Pedidos marco'!$A$1:$D$10000,4,0)," ")</f>
        <v xml:space="preserve"> </v>
      </c>
      <c r="AS1785" s="45">
        <f t="shared" si="189"/>
        <v>11</v>
      </c>
      <c r="AT1785" s="45" t="str">
        <f t="shared" si="190"/>
        <v>11</v>
      </c>
      <c r="AU1785" s="47">
        <v>16</v>
      </c>
      <c r="AV1785" s="19" t="str">
        <f t="shared" si="191"/>
        <v>04 April</v>
      </c>
      <c r="AW1785" s="19">
        <f t="shared" si="192"/>
        <v>1.1300000000000001</v>
      </c>
      <c r="AX1785" s="19">
        <f t="shared" si="193"/>
        <v>22.6</v>
      </c>
      <c r="AY1785" s="19" t="e">
        <f>VLOOKUP(AG1785,Cías!$A$1:$E$10000,5,0)</f>
        <v>#N/A</v>
      </c>
      <c r="AZ1785" s="19" t="str">
        <f t="shared" si="194"/>
        <v>1013597</v>
      </c>
      <c r="BA1785" s="19" t="str">
        <f t="shared" si="195"/>
        <v>RUIZ RUIZ EDISON FRANKLIN</v>
      </c>
      <c r="BB1785" s="19" t="e">
        <f>VLOOKUP(AG1785,Cías!$A$1:$E$10000,3,0)</f>
        <v>#N/A</v>
      </c>
      <c r="BC1785" s="19"/>
      <c r="BD1785" s="19"/>
      <c r="BE1785" s="19"/>
      <c r="BF1785" s="19"/>
      <c r="BG1785" s="19"/>
      <c r="BH1785" s="19"/>
      <c r="BI1785" s="19"/>
      <c r="BJ1785" s="19"/>
    </row>
    <row r="1786" spans="1:62" ht="15" x14ac:dyDescent="0.2">
      <c r="A1786" s="19" t="s">
        <v>15847</v>
      </c>
      <c r="B1786" s="19" t="s">
        <v>1479</v>
      </c>
      <c r="C1786" s="43">
        <v>44662</v>
      </c>
      <c r="D1786" s="44">
        <v>0.57569444444443996</v>
      </c>
      <c r="E1786" s="19" t="s">
        <v>15854</v>
      </c>
      <c r="F1786" s="19" t="s">
        <v>15855</v>
      </c>
      <c r="G1786" s="19" t="s">
        <v>15856</v>
      </c>
      <c r="H1786" s="45">
        <v>272.39999999999998</v>
      </c>
      <c r="I1786" s="45">
        <v>305.42</v>
      </c>
      <c r="J1786" s="19" t="s">
        <v>1560</v>
      </c>
      <c r="K1786" s="19" t="s">
        <v>15851</v>
      </c>
      <c r="L1786" s="19" t="s">
        <v>15857</v>
      </c>
      <c r="M1786" s="19" t="s">
        <v>15858</v>
      </c>
      <c r="N1786" s="19" t="s">
        <v>15847</v>
      </c>
      <c r="O1786" s="19" t="s">
        <v>1603</v>
      </c>
      <c r="P1786" s="19" t="s">
        <v>1604</v>
      </c>
      <c r="Q1786" s="46">
        <v>40</v>
      </c>
      <c r="R1786" s="19" t="s">
        <v>1544</v>
      </c>
      <c r="S1786" s="19" t="s">
        <v>5518</v>
      </c>
      <c r="T1786" s="19" t="s">
        <v>5519</v>
      </c>
      <c r="U1786" s="19" t="s">
        <v>5520</v>
      </c>
      <c r="V1786" s="19" t="s">
        <v>5521</v>
      </c>
      <c r="W1786" s="19" t="s">
        <v>5522</v>
      </c>
      <c r="X1786" s="19" t="s">
        <v>5523</v>
      </c>
      <c r="Y1786" s="19" t="s">
        <v>5524</v>
      </c>
      <c r="Z1786" s="19" t="s">
        <v>5525</v>
      </c>
      <c r="AA1786" s="46">
        <v>450</v>
      </c>
      <c r="AB1786" s="19" t="s">
        <v>562</v>
      </c>
      <c r="AC1786" s="19" t="s">
        <v>277</v>
      </c>
      <c r="AD1786" s="19" t="s">
        <v>2371</v>
      </c>
      <c r="AE1786" s="19" t="s">
        <v>1481</v>
      </c>
      <c r="AF1786" s="19" t="s">
        <v>1554</v>
      </c>
      <c r="AG1786" s="19" t="s">
        <v>2372</v>
      </c>
      <c r="AH1786" s="19" t="s">
        <v>1499</v>
      </c>
      <c r="AI1786" s="19" t="s">
        <v>1500</v>
      </c>
      <c r="AJ1786" s="45">
        <v>0</v>
      </c>
      <c r="AK1786" s="45">
        <v>0</v>
      </c>
      <c r="AL1786" s="19" t="s">
        <v>1501</v>
      </c>
      <c r="AM1786" s="46">
        <v>6505</v>
      </c>
      <c r="AN1786" s="46">
        <v>2000</v>
      </c>
      <c r="AO1786" s="46">
        <v>4505</v>
      </c>
      <c r="AP1786" s="45">
        <v>45.2</v>
      </c>
      <c r="AQ1786" s="45"/>
      <c r="AR1786" s="45" t="str">
        <f>IFERROR(VLOOKUP(AB1786,'Pedidos marco'!$A$1:$D$10000,4,0)," ")</f>
        <v xml:space="preserve"> </v>
      </c>
      <c r="AS1786" s="45">
        <f t="shared" si="189"/>
        <v>11</v>
      </c>
      <c r="AT1786" s="45" t="str">
        <f t="shared" si="190"/>
        <v>11</v>
      </c>
      <c r="AU1786" s="47">
        <v>2</v>
      </c>
      <c r="AV1786" s="19" t="str">
        <f t="shared" si="191"/>
        <v>04 April</v>
      </c>
      <c r="AW1786" s="19">
        <f t="shared" si="192"/>
        <v>1.1300000000000001</v>
      </c>
      <c r="AX1786" s="19">
        <f t="shared" si="193"/>
        <v>22.6</v>
      </c>
      <c r="AY1786" s="19" t="e">
        <f>VLOOKUP(AG1786,Cías!$A$1:$E$10000,5,0)</f>
        <v>#N/A</v>
      </c>
      <c r="AZ1786" s="19" t="str">
        <f t="shared" si="194"/>
        <v>1013597</v>
      </c>
      <c r="BA1786" s="19" t="str">
        <f t="shared" si="195"/>
        <v>RUIZ RUIZ EDISON FRANKLIN</v>
      </c>
      <c r="BB1786" s="19" t="e">
        <f>VLOOKUP(AG1786,Cías!$A$1:$E$10000,3,0)</f>
        <v>#N/A</v>
      </c>
      <c r="BC1786" s="19"/>
      <c r="BD1786" s="19"/>
      <c r="BE1786" s="19"/>
      <c r="BF1786" s="19"/>
      <c r="BG1786" s="19"/>
      <c r="BH1786" s="19"/>
      <c r="BI1786" s="19"/>
      <c r="BJ1786" s="19"/>
    </row>
    <row r="1787" spans="1:62" ht="15" x14ac:dyDescent="0.2">
      <c r="A1787" s="19" t="s">
        <v>15859</v>
      </c>
      <c r="B1787" s="19" t="s">
        <v>1479</v>
      </c>
      <c r="C1787" s="43">
        <v>44662</v>
      </c>
      <c r="D1787" s="44">
        <v>0.57916666666667005</v>
      </c>
      <c r="E1787" s="19" t="s">
        <v>15860</v>
      </c>
      <c r="F1787" s="19" t="s">
        <v>15861</v>
      </c>
      <c r="G1787" s="19" t="s">
        <v>15862</v>
      </c>
      <c r="H1787" s="45">
        <v>3249.6</v>
      </c>
      <c r="I1787" s="45">
        <v>3643.47</v>
      </c>
      <c r="J1787" s="19" t="s">
        <v>1560</v>
      </c>
      <c r="K1787" s="19" t="s">
        <v>15863</v>
      </c>
      <c r="L1787" s="19" t="s">
        <v>15864</v>
      </c>
      <c r="M1787" s="19" t="s">
        <v>15865</v>
      </c>
      <c r="N1787" s="19" t="s">
        <v>15859</v>
      </c>
      <c r="O1787" s="19" t="s">
        <v>1603</v>
      </c>
      <c r="P1787" s="19" t="s">
        <v>1604</v>
      </c>
      <c r="Q1787" s="46">
        <v>480</v>
      </c>
      <c r="R1787" s="19" t="s">
        <v>1544</v>
      </c>
      <c r="S1787" s="19" t="s">
        <v>7178</v>
      </c>
      <c r="T1787" s="19" t="s">
        <v>7179</v>
      </c>
      <c r="U1787" s="19" t="s">
        <v>8120</v>
      </c>
      <c r="V1787" s="19" t="s">
        <v>8121</v>
      </c>
      <c r="W1787" s="19" t="s">
        <v>6921</v>
      </c>
      <c r="X1787" s="19" t="s">
        <v>8122</v>
      </c>
      <c r="Y1787" s="19" t="s">
        <v>6923</v>
      </c>
      <c r="Z1787" s="19" t="s">
        <v>6924</v>
      </c>
      <c r="AA1787" s="46">
        <v>258</v>
      </c>
      <c r="AB1787" s="19" t="s">
        <v>520</v>
      </c>
      <c r="AC1787" s="19" t="s">
        <v>192</v>
      </c>
      <c r="AD1787" s="19" t="s">
        <v>1717</v>
      </c>
      <c r="AE1787" s="19" t="s">
        <v>1718</v>
      </c>
      <c r="AF1787" s="19" t="s">
        <v>1719</v>
      </c>
      <c r="AG1787" s="19" t="s">
        <v>1720</v>
      </c>
      <c r="AH1787" s="19" t="s">
        <v>1594</v>
      </c>
      <c r="AI1787" s="19" t="s">
        <v>1595</v>
      </c>
      <c r="AJ1787" s="45">
        <v>0.05</v>
      </c>
      <c r="AK1787" s="45">
        <v>24</v>
      </c>
      <c r="AL1787" s="19" t="s">
        <v>1501</v>
      </c>
      <c r="AM1787" s="46">
        <v>39250</v>
      </c>
      <c r="AN1787" s="46">
        <v>24000</v>
      </c>
      <c r="AO1787" s="46">
        <v>15250</v>
      </c>
      <c r="AP1787" s="45">
        <v>432</v>
      </c>
      <c r="AQ1787" s="45"/>
      <c r="AR1787" s="45" t="str">
        <f>IFERROR(VLOOKUP(AB1787,'Pedidos marco'!$A$1:$D$10000,4,0)," ")</f>
        <v xml:space="preserve"> </v>
      </c>
      <c r="AS1787" s="45">
        <f t="shared" si="189"/>
        <v>11</v>
      </c>
      <c r="AT1787" s="45" t="str">
        <f t="shared" si="190"/>
        <v>11</v>
      </c>
      <c r="AU1787" s="47">
        <v>24</v>
      </c>
      <c r="AV1787" s="19" t="str">
        <f t="shared" si="191"/>
        <v>04 April</v>
      </c>
      <c r="AW1787" s="19">
        <f t="shared" si="192"/>
        <v>0.9</v>
      </c>
      <c r="AX1787" s="19">
        <f t="shared" si="193"/>
        <v>18</v>
      </c>
      <c r="AY1787" s="19" t="e">
        <f>VLOOKUP(AG1787,Cías!$A$1:$E$10000,5,0)</f>
        <v>#N/A</v>
      </c>
      <c r="AZ1787" s="19" t="str">
        <f t="shared" si="194"/>
        <v>1013949</v>
      </c>
      <c r="BA1787" s="19" t="str">
        <f t="shared" si="195"/>
        <v>MEDIAVILLA FLORES WILSON PATRICIO</v>
      </c>
      <c r="BB1787" s="19" t="e">
        <f>VLOOKUP(AG1787,Cías!$A$1:$E$10000,3,0)</f>
        <v>#N/A</v>
      </c>
      <c r="BC1787" s="19"/>
      <c r="BD1787" s="19"/>
      <c r="BE1787" s="19"/>
      <c r="BF1787" s="19"/>
      <c r="BG1787" s="19"/>
      <c r="BH1787" s="19"/>
      <c r="BI1787" s="19"/>
      <c r="BJ1787" s="19"/>
    </row>
    <row r="1788" spans="1:62" ht="15" x14ac:dyDescent="0.2">
      <c r="A1788" s="19" t="s">
        <v>15866</v>
      </c>
      <c r="B1788" s="19" t="s">
        <v>1479</v>
      </c>
      <c r="C1788" s="43">
        <v>44662</v>
      </c>
      <c r="D1788" s="44">
        <v>0.58055555555556004</v>
      </c>
      <c r="E1788" s="19" t="s">
        <v>15867</v>
      </c>
      <c r="F1788" s="19" t="s">
        <v>15868</v>
      </c>
      <c r="G1788" s="19" t="s">
        <v>15869</v>
      </c>
      <c r="H1788" s="45">
        <v>2343.91</v>
      </c>
      <c r="I1788" s="45">
        <v>2628.01</v>
      </c>
      <c r="J1788" s="19" t="s">
        <v>1560</v>
      </c>
      <c r="K1788" s="19" t="s">
        <v>15870</v>
      </c>
      <c r="L1788" s="19" t="s">
        <v>15871</v>
      </c>
      <c r="M1788" s="19" t="s">
        <v>15872</v>
      </c>
      <c r="N1788" s="19" t="s">
        <v>15866</v>
      </c>
      <c r="O1788" s="19" t="s">
        <v>371</v>
      </c>
      <c r="P1788" s="19" t="s">
        <v>372</v>
      </c>
      <c r="Q1788" s="46">
        <v>360</v>
      </c>
      <c r="R1788" s="19" t="s">
        <v>1544</v>
      </c>
      <c r="S1788" s="19" t="s">
        <v>2719</v>
      </c>
      <c r="T1788" s="19" t="s">
        <v>329</v>
      </c>
      <c r="U1788" s="19" t="s">
        <v>2720</v>
      </c>
      <c r="V1788" s="19" t="s">
        <v>2721</v>
      </c>
      <c r="W1788" s="19" t="s">
        <v>1548</v>
      </c>
      <c r="X1788" s="19" t="s">
        <v>2722</v>
      </c>
      <c r="Y1788" s="19" t="s">
        <v>1684</v>
      </c>
      <c r="Z1788" s="19" t="s">
        <v>1685</v>
      </c>
      <c r="AA1788" s="46">
        <v>198</v>
      </c>
      <c r="AB1788" s="19" t="s">
        <v>586</v>
      </c>
      <c r="AC1788" s="19" t="s">
        <v>329</v>
      </c>
      <c r="AD1788" s="19" t="s">
        <v>2723</v>
      </c>
      <c r="AE1788" s="19" t="s">
        <v>2724</v>
      </c>
      <c r="AF1788" s="19" t="s">
        <v>1554</v>
      </c>
      <c r="AG1788" s="19" t="s">
        <v>2725</v>
      </c>
      <c r="AH1788" s="19" t="s">
        <v>1499</v>
      </c>
      <c r="AI1788" s="19" t="s">
        <v>1500</v>
      </c>
      <c r="AJ1788" s="45">
        <v>0</v>
      </c>
      <c r="AK1788" s="45">
        <v>0</v>
      </c>
      <c r="AL1788" s="19" t="s">
        <v>1501</v>
      </c>
      <c r="AM1788" s="46">
        <v>26970</v>
      </c>
      <c r="AN1788" s="46">
        <v>18050</v>
      </c>
      <c r="AO1788" s="46">
        <v>8920</v>
      </c>
      <c r="AP1788" s="45">
        <v>266.39999999999998</v>
      </c>
      <c r="AQ1788" s="45"/>
      <c r="AR1788" s="45" t="str">
        <f>IFERROR(VLOOKUP(AB1788,'Pedidos marco'!$A$1:$D$10000,4,0)," ")</f>
        <v xml:space="preserve"> </v>
      </c>
      <c r="AS1788" s="45">
        <f t="shared" si="189"/>
        <v>11</v>
      </c>
      <c r="AT1788" s="45" t="str">
        <f t="shared" si="190"/>
        <v>11</v>
      </c>
      <c r="AU1788" s="47">
        <v>18</v>
      </c>
      <c r="AV1788" s="19" t="str">
        <f t="shared" si="191"/>
        <v>04 April</v>
      </c>
      <c r="AW1788" s="19">
        <f t="shared" si="192"/>
        <v>0.74</v>
      </c>
      <c r="AX1788" s="19">
        <f t="shared" si="193"/>
        <v>14.799999999999999</v>
      </c>
      <c r="AY1788" s="19" t="e">
        <f>VLOOKUP(AG1788,Cías!$A$1:$E$10000,5,0)</f>
        <v>#N/A</v>
      </c>
      <c r="AZ1788" s="19" t="str">
        <f t="shared" si="194"/>
        <v>1013789</v>
      </c>
      <c r="BA1788" s="19" t="str">
        <f t="shared" si="195"/>
        <v>VEGA VEGA FABIAN</v>
      </c>
      <c r="BB1788" s="19" t="e">
        <f>VLOOKUP(AG1788,Cías!$A$1:$E$10000,3,0)</f>
        <v>#N/A</v>
      </c>
      <c r="BC1788" s="19"/>
      <c r="BD1788" s="19"/>
      <c r="BE1788" s="19"/>
      <c r="BF1788" s="19"/>
      <c r="BG1788" s="19"/>
      <c r="BH1788" s="19"/>
      <c r="BI1788" s="19"/>
      <c r="BJ1788" s="19"/>
    </row>
    <row r="1789" spans="1:62" ht="15" x14ac:dyDescent="0.2">
      <c r="A1789" s="19" t="s">
        <v>15873</v>
      </c>
      <c r="B1789" s="19" t="s">
        <v>1479</v>
      </c>
      <c r="C1789" s="43">
        <v>44662</v>
      </c>
      <c r="D1789" s="44">
        <v>0.59583333333333</v>
      </c>
      <c r="E1789" s="19" t="s">
        <v>15874</v>
      </c>
      <c r="F1789" s="19" t="s">
        <v>15875</v>
      </c>
      <c r="G1789" s="19" t="s">
        <v>15876</v>
      </c>
      <c r="H1789" s="45">
        <v>4511.6899999999996</v>
      </c>
      <c r="I1789" s="45">
        <v>5058.53</v>
      </c>
      <c r="J1789" s="19" t="s">
        <v>1560</v>
      </c>
      <c r="K1789" s="19" t="s">
        <v>15877</v>
      </c>
      <c r="L1789" s="19" t="s">
        <v>15878</v>
      </c>
      <c r="M1789" s="19" t="s">
        <v>15879</v>
      </c>
      <c r="N1789" s="19" t="s">
        <v>15873</v>
      </c>
      <c r="O1789" s="19" t="s">
        <v>1603</v>
      </c>
      <c r="P1789" s="19" t="s">
        <v>1604</v>
      </c>
      <c r="Q1789" s="46">
        <v>660</v>
      </c>
      <c r="R1789" s="19" t="s">
        <v>1544</v>
      </c>
      <c r="S1789" s="19" t="s">
        <v>1680</v>
      </c>
      <c r="T1789" s="19" t="s">
        <v>90</v>
      </c>
      <c r="U1789" s="19" t="s">
        <v>15880</v>
      </c>
      <c r="V1789" s="19" t="s">
        <v>15881</v>
      </c>
      <c r="W1789" s="19" t="s">
        <v>2433</v>
      </c>
      <c r="X1789" s="19" t="s">
        <v>15882</v>
      </c>
      <c r="Y1789" s="19" t="s">
        <v>2435</v>
      </c>
      <c r="Z1789" s="19" t="s">
        <v>2436</v>
      </c>
      <c r="AA1789" s="46">
        <v>385</v>
      </c>
      <c r="AB1789" s="19" t="s">
        <v>443</v>
      </c>
      <c r="AC1789" s="19" t="s">
        <v>33</v>
      </c>
      <c r="AD1789" s="19" t="s">
        <v>1686</v>
      </c>
      <c r="AE1789" s="19" t="s">
        <v>1687</v>
      </c>
      <c r="AF1789" s="19" t="s">
        <v>1592</v>
      </c>
      <c r="AG1789" s="19" t="s">
        <v>1688</v>
      </c>
      <c r="AH1789" s="19" t="s">
        <v>1499</v>
      </c>
      <c r="AI1789" s="19" t="s">
        <v>1500</v>
      </c>
      <c r="AJ1789" s="45">
        <v>0</v>
      </c>
      <c r="AK1789" s="45">
        <v>0</v>
      </c>
      <c r="AL1789" s="19" t="s">
        <v>1501</v>
      </c>
      <c r="AM1789" s="46">
        <v>50850</v>
      </c>
      <c r="AN1789" s="46">
        <v>33000</v>
      </c>
      <c r="AO1789" s="46">
        <v>17850</v>
      </c>
      <c r="AP1789" s="45">
        <v>818.4</v>
      </c>
      <c r="AQ1789" s="45"/>
      <c r="AR1789" s="45" t="str">
        <f>IFERROR(VLOOKUP(AB1789,'Pedidos marco'!$A$1:$D$10000,4,0)," ")</f>
        <v xml:space="preserve"> </v>
      </c>
      <c r="AS1789" s="45">
        <f t="shared" si="189"/>
        <v>11</v>
      </c>
      <c r="AT1789" s="45" t="str">
        <f t="shared" si="190"/>
        <v>11</v>
      </c>
      <c r="AU1789" s="47">
        <v>33</v>
      </c>
      <c r="AV1789" s="19" t="str">
        <f t="shared" si="191"/>
        <v>04 April</v>
      </c>
      <c r="AW1789" s="19">
        <f t="shared" si="192"/>
        <v>1.24</v>
      </c>
      <c r="AX1789" s="19">
        <f t="shared" si="193"/>
        <v>24.8</v>
      </c>
      <c r="AY1789" s="19" t="e">
        <f>VLOOKUP(AG1789,Cías!$A$1:$E$10000,5,0)</f>
        <v>#N/A</v>
      </c>
      <c r="AZ1789" s="19" t="str">
        <f t="shared" si="194"/>
        <v>1013812</v>
      </c>
      <c r="BA1789" s="19" t="str">
        <f t="shared" si="195"/>
        <v>ASHQUI ANDINO JORGE AQUILINO</v>
      </c>
      <c r="BB1789" s="19" t="e">
        <f>VLOOKUP(AG1789,Cías!$A$1:$E$10000,3,0)</f>
        <v>#N/A</v>
      </c>
      <c r="BC1789" s="19"/>
      <c r="BD1789" s="19"/>
      <c r="BE1789" s="19"/>
      <c r="BF1789" s="19"/>
      <c r="BG1789" s="19"/>
      <c r="BH1789" s="19"/>
      <c r="BI1789" s="19"/>
      <c r="BJ1789" s="19"/>
    </row>
    <row r="1790" spans="1:62" ht="15" x14ac:dyDescent="0.2">
      <c r="A1790" s="19" t="s">
        <v>15883</v>
      </c>
      <c r="B1790" s="19" t="s">
        <v>1479</v>
      </c>
      <c r="C1790" s="43">
        <v>44662</v>
      </c>
      <c r="D1790" s="44">
        <v>0.6</v>
      </c>
      <c r="E1790" s="19" t="s">
        <v>15884</v>
      </c>
      <c r="F1790" s="19" t="s">
        <v>15885</v>
      </c>
      <c r="G1790" s="19" t="s">
        <v>15886</v>
      </c>
      <c r="H1790" s="45">
        <v>2048</v>
      </c>
      <c r="I1790" s="45">
        <v>2296.23</v>
      </c>
      <c r="J1790" s="19" t="s">
        <v>2037</v>
      </c>
      <c r="K1790" s="19" t="s">
        <v>15887</v>
      </c>
      <c r="L1790" s="19" t="s">
        <v>15888</v>
      </c>
      <c r="M1790" s="19" t="s">
        <v>15889</v>
      </c>
      <c r="N1790" s="19" t="s">
        <v>15883</v>
      </c>
      <c r="O1790" s="19" t="s">
        <v>1641</v>
      </c>
      <c r="P1790" s="19" t="s">
        <v>1642</v>
      </c>
      <c r="Q1790" s="46">
        <v>320</v>
      </c>
      <c r="R1790" s="19" t="s">
        <v>1544</v>
      </c>
      <c r="S1790" s="19" t="s">
        <v>3916</v>
      </c>
      <c r="T1790" s="19" t="s">
        <v>3917</v>
      </c>
      <c r="U1790" s="19" t="s">
        <v>3918</v>
      </c>
      <c r="V1790" s="19" t="s">
        <v>3919</v>
      </c>
      <c r="W1790" s="19" t="s">
        <v>3607</v>
      </c>
      <c r="X1790" s="19" t="s">
        <v>3920</v>
      </c>
      <c r="Y1790" s="19" t="s">
        <v>3921</v>
      </c>
      <c r="Z1790" s="19" t="s">
        <v>3922</v>
      </c>
      <c r="AA1790" s="46">
        <v>524</v>
      </c>
      <c r="AB1790" s="19" t="s">
        <v>491</v>
      </c>
      <c r="AC1790" s="19" t="s">
        <v>131</v>
      </c>
      <c r="AD1790" s="19" t="s">
        <v>2294</v>
      </c>
      <c r="AE1790" s="19" t="s">
        <v>2295</v>
      </c>
      <c r="AF1790" s="19" t="s">
        <v>1592</v>
      </c>
      <c r="AG1790" s="19" t="s">
        <v>2296</v>
      </c>
      <c r="AH1790" s="19" t="s">
        <v>1594</v>
      </c>
      <c r="AI1790" s="19" t="s">
        <v>1595</v>
      </c>
      <c r="AJ1790" s="45">
        <v>0.05</v>
      </c>
      <c r="AK1790" s="45">
        <v>16</v>
      </c>
      <c r="AL1790" s="19" t="s">
        <v>1501</v>
      </c>
      <c r="AM1790" s="46">
        <v>24915</v>
      </c>
      <c r="AN1790" s="46">
        <v>16000</v>
      </c>
      <c r="AO1790" s="46">
        <v>8915</v>
      </c>
      <c r="AP1790" s="45">
        <v>416</v>
      </c>
      <c r="AQ1790" s="45"/>
      <c r="AR1790" s="45" t="str">
        <f>IFERROR(VLOOKUP(AB1790,'Pedidos marco'!$A$1:$D$10000,4,0)," ")</f>
        <v xml:space="preserve"> </v>
      </c>
      <c r="AS1790" s="45">
        <f t="shared" si="189"/>
        <v>11</v>
      </c>
      <c r="AT1790" s="45" t="str">
        <f t="shared" si="190"/>
        <v>11</v>
      </c>
      <c r="AU1790" s="47">
        <v>16</v>
      </c>
      <c r="AV1790" s="19" t="str">
        <f t="shared" si="191"/>
        <v>04 April</v>
      </c>
      <c r="AW1790" s="19">
        <f t="shared" si="192"/>
        <v>1.3</v>
      </c>
      <c r="AX1790" s="19">
        <f t="shared" si="193"/>
        <v>26</v>
      </c>
      <c r="AY1790" s="19" t="e">
        <f>VLOOKUP(AG1790,Cías!$A$1:$E$10000,5,0)</f>
        <v>#N/A</v>
      </c>
      <c r="AZ1790" s="19" t="str">
        <f t="shared" si="194"/>
        <v>1021996</v>
      </c>
      <c r="BA1790" s="19" t="str">
        <f t="shared" si="195"/>
        <v>FRANCO VEGA SANDRO MARCELO</v>
      </c>
      <c r="BB1790" s="19" t="e">
        <f>VLOOKUP(AG1790,Cías!$A$1:$E$10000,3,0)</f>
        <v>#N/A</v>
      </c>
      <c r="BC1790" s="19"/>
      <c r="BD1790" s="19"/>
      <c r="BE1790" s="19"/>
      <c r="BF1790" s="19"/>
      <c r="BG1790" s="19"/>
      <c r="BH1790" s="19"/>
      <c r="BI1790" s="19"/>
      <c r="BJ1790" s="19"/>
    </row>
    <row r="1791" spans="1:62" ht="15" x14ac:dyDescent="0.2">
      <c r="A1791" s="19" t="s">
        <v>15883</v>
      </c>
      <c r="B1791" s="19" t="s">
        <v>1479</v>
      </c>
      <c r="C1791" s="43">
        <v>44662</v>
      </c>
      <c r="D1791" s="44">
        <v>0.6</v>
      </c>
      <c r="E1791" s="19" t="s">
        <v>15890</v>
      </c>
      <c r="F1791" s="19" t="s">
        <v>15885</v>
      </c>
      <c r="G1791" s="19" t="s">
        <v>15886</v>
      </c>
      <c r="H1791" s="45">
        <v>2128</v>
      </c>
      <c r="I1791" s="45">
        <v>2385.9299999999998</v>
      </c>
      <c r="J1791" s="19" t="s">
        <v>2037</v>
      </c>
      <c r="K1791" s="19" t="s">
        <v>15887</v>
      </c>
      <c r="L1791" s="19" t="s">
        <v>15891</v>
      </c>
      <c r="M1791" s="19" t="s">
        <v>15892</v>
      </c>
      <c r="N1791" s="19" t="s">
        <v>15883</v>
      </c>
      <c r="O1791" s="19" t="s">
        <v>1603</v>
      </c>
      <c r="P1791" s="19" t="s">
        <v>1604</v>
      </c>
      <c r="Q1791" s="46">
        <v>320</v>
      </c>
      <c r="R1791" s="19" t="s">
        <v>1544</v>
      </c>
      <c r="S1791" s="19" t="s">
        <v>3916</v>
      </c>
      <c r="T1791" s="19" t="s">
        <v>3917</v>
      </c>
      <c r="U1791" s="19" t="s">
        <v>3918</v>
      </c>
      <c r="V1791" s="19" t="s">
        <v>3919</v>
      </c>
      <c r="W1791" s="19" t="s">
        <v>3607</v>
      </c>
      <c r="X1791" s="19" t="s">
        <v>3920</v>
      </c>
      <c r="Y1791" s="19" t="s">
        <v>3921</v>
      </c>
      <c r="Z1791" s="19" t="s">
        <v>3922</v>
      </c>
      <c r="AA1791" s="46">
        <v>524</v>
      </c>
      <c r="AB1791" s="19" t="s">
        <v>491</v>
      </c>
      <c r="AC1791" s="19" t="s">
        <v>131</v>
      </c>
      <c r="AD1791" s="19" t="s">
        <v>2294</v>
      </c>
      <c r="AE1791" s="19" t="s">
        <v>2295</v>
      </c>
      <c r="AF1791" s="19" t="s">
        <v>1592</v>
      </c>
      <c r="AG1791" s="19" t="s">
        <v>2296</v>
      </c>
      <c r="AH1791" s="19" t="s">
        <v>1594</v>
      </c>
      <c r="AI1791" s="19" t="s">
        <v>1595</v>
      </c>
      <c r="AJ1791" s="45">
        <v>0.05</v>
      </c>
      <c r="AK1791" s="45">
        <v>16</v>
      </c>
      <c r="AL1791" s="19" t="s">
        <v>1501</v>
      </c>
      <c r="AM1791" s="46">
        <v>24915</v>
      </c>
      <c r="AN1791" s="46">
        <v>16000</v>
      </c>
      <c r="AO1791" s="46">
        <v>8915</v>
      </c>
      <c r="AP1791" s="45">
        <v>416</v>
      </c>
      <c r="AQ1791" s="45"/>
      <c r="AR1791" s="45" t="str">
        <f>IFERROR(VLOOKUP(AB1791,'Pedidos marco'!$A$1:$D$10000,4,0)," ")</f>
        <v xml:space="preserve"> </v>
      </c>
      <c r="AS1791" s="45">
        <f t="shared" si="189"/>
        <v>11</v>
      </c>
      <c r="AT1791" s="45" t="str">
        <f t="shared" si="190"/>
        <v>11</v>
      </c>
      <c r="AU1791" s="47">
        <v>16</v>
      </c>
      <c r="AV1791" s="19" t="str">
        <f t="shared" si="191"/>
        <v>04 April</v>
      </c>
      <c r="AW1791" s="19">
        <f t="shared" si="192"/>
        <v>1.3</v>
      </c>
      <c r="AX1791" s="19">
        <f t="shared" si="193"/>
        <v>26</v>
      </c>
      <c r="AY1791" s="19" t="e">
        <f>VLOOKUP(AG1791,Cías!$A$1:$E$10000,5,0)</f>
        <v>#N/A</v>
      </c>
      <c r="AZ1791" s="19" t="str">
        <f t="shared" si="194"/>
        <v>1021996</v>
      </c>
      <c r="BA1791" s="19" t="str">
        <f t="shared" si="195"/>
        <v>FRANCO VEGA SANDRO MARCELO</v>
      </c>
      <c r="BB1791" s="19" t="e">
        <f>VLOOKUP(AG1791,Cías!$A$1:$E$10000,3,0)</f>
        <v>#N/A</v>
      </c>
      <c r="BC1791" s="19"/>
      <c r="BD1791" s="19"/>
      <c r="BE1791" s="19"/>
      <c r="BF1791" s="19"/>
      <c r="BG1791" s="19"/>
      <c r="BH1791" s="19"/>
      <c r="BI1791" s="19"/>
      <c r="BJ1791" s="19"/>
    </row>
    <row r="1792" spans="1:62" ht="15" x14ac:dyDescent="0.2">
      <c r="A1792" s="19" t="s">
        <v>15893</v>
      </c>
      <c r="B1792" s="19" t="s">
        <v>1479</v>
      </c>
      <c r="C1792" s="43">
        <v>44662</v>
      </c>
      <c r="D1792" s="44">
        <v>0.60416666666666996</v>
      </c>
      <c r="E1792" s="19" t="s">
        <v>15894</v>
      </c>
      <c r="F1792" s="19" t="s">
        <v>15895</v>
      </c>
      <c r="G1792" s="19" t="s">
        <v>15896</v>
      </c>
      <c r="H1792" s="45">
        <v>256.8</v>
      </c>
      <c r="I1792" s="45">
        <v>287.93</v>
      </c>
      <c r="J1792" s="19" t="s">
        <v>1560</v>
      </c>
      <c r="K1792" s="19" t="s">
        <v>15897</v>
      </c>
      <c r="L1792" s="19" t="s">
        <v>15898</v>
      </c>
      <c r="M1792" s="19" t="s">
        <v>15899</v>
      </c>
      <c r="N1792" s="19" t="s">
        <v>15893</v>
      </c>
      <c r="O1792" s="19" t="s">
        <v>369</v>
      </c>
      <c r="P1792" s="19" t="s">
        <v>370</v>
      </c>
      <c r="Q1792" s="46">
        <v>40</v>
      </c>
      <c r="R1792" s="19" t="s">
        <v>1544</v>
      </c>
      <c r="S1792" s="19" t="s">
        <v>15900</v>
      </c>
      <c r="T1792" s="19" t="s">
        <v>15901</v>
      </c>
      <c r="U1792" s="19" t="s">
        <v>15902</v>
      </c>
      <c r="V1792" s="19" t="s">
        <v>15903</v>
      </c>
      <c r="W1792" s="19" t="s">
        <v>415</v>
      </c>
      <c r="X1792" s="19" t="s">
        <v>15904</v>
      </c>
      <c r="Y1792" s="19" t="s">
        <v>5779</v>
      </c>
      <c r="Z1792" s="19" t="s">
        <v>5780</v>
      </c>
      <c r="AA1792" s="46">
        <v>117</v>
      </c>
      <c r="AB1792" s="19" t="s">
        <v>472</v>
      </c>
      <c r="AC1792" s="19" t="s">
        <v>94</v>
      </c>
      <c r="AD1792" s="19" t="s">
        <v>2096</v>
      </c>
      <c r="AE1792" s="19" t="s">
        <v>2097</v>
      </c>
      <c r="AF1792" s="19" t="s">
        <v>1719</v>
      </c>
      <c r="AG1792" s="19" t="s">
        <v>2098</v>
      </c>
      <c r="AH1792" s="19" t="s">
        <v>1499</v>
      </c>
      <c r="AI1792" s="19" t="s">
        <v>1500</v>
      </c>
      <c r="AJ1792" s="45">
        <v>0</v>
      </c>
      <c r="AK1792" s="45">
        <v>0</v>
      </c>
      <c r="AL1792" s="19" t="s">
        <v>1501</v>
      </c>
      <c r="AM1792" s="46">
        <v>9320.8330000000005</v>
      </c>
      <c r="AN1792" s="46">
        <v>2000.8330000000001</v>
      </c>
      <c r="AO1792" s="46">
        <v>7320</v>
      </c>
      <c r="AP1792" s="45">
        <v>20</v>
      </c>
      <c r="AQ1792" s="45"/>
      <c r="AR1792" s="45" t="str">
        <f>IFERROR(VLOOKUP(AB1792,'Pedidos marco'!$A$1:$D$10000,4,0)," ")</f>
        <v xml:space="preserve"> </v>
      </c>
      <c r="AS1792" s="45">
        <f t="shared" si="189"/>
        <v>11</v>
      </c>
      <c r="AT1792" s="45" t="str">
        <f t="shared" si="190"/>
        <v>11</v>
      </c>
      <c r="AU1792" s="47">
        <v>2</v>
      </c>
      <c r="AV1792" s="19" t="str">
        <f t="shared" si="191"/>
        <v>04 April</v>
      </c>
      <c r="AW1792" s="19">
        <f t="shared" si="192"/>
        <v>0.5</v>
      </c>
      <c r="AX1792" s="19">
        <f t="shared" si="193"/>
        <v>10</v>
      </c>
      <c r="AY1792" s="19" t="e">
        <f>VLOOKUP(AG1792,Cías!$A$1:$E$10000,5,0)</f>
        <v>#N/A</v>
      </c>
      <c r="AZ1792" s="19" t="str">
        <f t="shared" si="194"/>
        <v>1013241</v>
      </c>
      <c r="BA1792" s="19" t="str">
        <f t="shared" si="195"/>
        <v>COMPAÑÍA DE TRANSPORTE DE CARGA PES</v>
      </c>
      <c r="BB1792" s="19" t="e">
        <f>VLOOKUP(AG1792,Cías!$A$1:$E$10000,3,0)</f>
        <v>#N/A</v>
      </c>
      <c r="BC1792" s="19"/>
      <c r="BD1792" s="19"/>
      <c r="BE1792" s="19"/>
      <c r="BF1792" s="19"/>
      <c r="BG1792" s="19"/>
      <c r="BH1792" s="19"/>
      <c r="BI1792" s="19"/>
      <c r="BJ1792" s="19"/>
    </row>
    <row r="1793" spans="1:62" ht="15" x14ac:dyDescent="0.2">
      <c r="A1793" s="19" t="s">
        <v>15893</v>
      </c>
      <c r="B1793" s="19" t="s">
        <v>1479</v>
      </c>
      <c r="C1793" s="43">
        <v>44662</v>
      </c>
      <c r="D1793" s="44">
        <v>0.60416666666666996</v>
      </c>
      <c r="E1793" s="19" t="s">
        <v>15905</v>
      </c>
      <c r="F1793" s="19" t="s">
        <v>15906</v>
      </c>
      <c r="G1793" s="19" t="s">
        <v>15907</v>
      </c>
      <c r="H1793" s="45">
        <v>3049.2</v>
      </c>
      <c r="I1793" s="45">
        <v>3418.78</v>
      </c>
      <c r="J1793" s="19" t="s">
        <v>1560</v>
      </c>
      <c r="K1793" s="19" t="s">
        <v>15897</v>
      </c>
      <c r="L1793" s="19" t="s">
        <v>15908</v>
      </c>
      <c r="M1793" s="19" t="s">
        <v>15909</v>
      </c>
      <c r="N1793" s="19" t="s">
        <v>15893</v>
      </c>
      <c r="O1793" s="19" t="s">
        <v>367</v>
      </c>
      <c r="P1793" s="19" t="s">
        <v>368</v>
      </c>
      <c r="Q1793" s="46">
        <v>440</v>
      </c>
      <c r="R1793" s="19" t="s">
        <v>1544</v>
      </c>
      <c r="S1793" s="19" t="s">
        <v>15900</v>
      </c>
      <c r="T1793" s="19" t="s">
        <v>15901</v>
      </c>
      <c r="U1793" s="19" t="s">
        <v>15902</v>
      </c>
      <c r="V1793" s="19" t="s">
        <v>15903</v>
      </c>
      <c r="W1793" s="19" t="s">
        <v>415</v>
      </c>
      <c r="X1793" s="19" t="s">
        <v>15904</v>
      </c>
      <c r="Y1793" s="19" t="s">
        <v>5779</v>
      </c>
      <c r="Z1793" s="19" t="s">
        <v>5780</v>
      </c>
      <c r="AA1793" s="46">
        <v>117</v>
      </c>
      <c r="AB1793" s="19" t="s">
        <v>472</v>
      </c>
      <c r="AC1793" s="19" t="s">
        <v>94</v>
      </c>
      <c r="AD1793" s="19" t="s">
        <v>2096</v>
      </c>
      <c r="AE1793" s="19" t="s">
        <v>2097</v>
      </c>
      <c r="AF1793" s="19" t="s">
        <v>1719</v>
      </c>
      <c r="AG1793" s="19" t="s">
        <v>2098</v>
      </c>
      <c r="AH1793" s="19" t="s">
        <v>1499</v>
      </c>
      <c r="AI1793" s="19" t="s">
        <v>1500</v>
      </c>
      <c r="AJ1793" s="45">
        <v>0</v>
      </c>
      <c r="AK1793" s="45">
        <v>0</v>
      </c>
      <c r="AL1793" s="19" t="s">
        <v>1501</v>
      </c>
      <c r="AM1793" s="46">
        <v>29329.167000000001</v>
      </c>
      <c r="AN1793" s="46">
        <v>22009.167000000001</v>
      </c>
      <c r="AO1793" s="46">
        <v>7320</v>
      </c>
      <c r="AP1793" s="45">
        <v>220</v>
      </c>
      <c r="AQ1793" s="45"/>
      <c r="AR1793" s="45" t="str">
        <f>IFERROR(VLOOKUP(AB1793,'Pedidos marco'!$A$1:$D$10000,4,0)," ")</f>
        <v xml:space="preserve"> </v>
      </c>
      <c r="AS1793" s="45">
        <f t="shared" si="189"/>
        <v>11</v>
      </c>
      <c r="AT1793" s="45" t="str">
        <f t="shared" si="190"/>
        <v>11</v>
      </c>
      <c r="AU1793" s="47">
        <v>22</v>
      </c>
      <c r="AV1793" s="19" t="str">
        <f t="shared" si="191"/>
        <v>04 April</v>
      </c>
      <c r="AW1793" s="19">
        <f t="shared" si="192"/>
        <v>0.5</v>
      </c>
      <c r="AX1793" s="19">
        <f t="shared" si="193"/>
        <v>10</v>
      </c>
      <c r="AY1793" s="19" t="e">
        <f>VLOOKUP(AG1793,Cías!$A$1:$E$10000,5,0)</f>
        <v>#N/A</v>
      </c>
      <c r="AZ1793" s="19" t="str">
        <f t="shared" si="194"/>
        <v>1013241</v>
      </c>
      <c r="BA1793" s="19" t="str">
        <f t="shared" si="195"/>
        <v>COMPAÑÍA DE TRANSPORTE DE CARGA PES</v>
      </c>
      <c r="BB1793" s="19" t="e">
        <f>VLOOKUP(AG1793,Cías!$A$1:$E$10000,3,0)</f>
        <v>#N/A</v>
      </c>
      <c r="BC1793" s="19"/>
      <c r="BD1793" s="19"/>
      <c r="BE1793" s="19"/>
      <c r="BF1793" s="19"/>
      <c r="BG1793" s="19"/>
      <c r="BH1793" s="19"/>
      <c r="BI1793" s="19"/>
      <c r="BJ1793" s="19"/>
    </row>
    <row r="1794" spans="1:62" ht="15" x14ac:dyDescent="0.2">
      <c r="A1794" s="19" t="s">
        <v>15910</v>
      </c>
      <c r="B1794" s="19" t="s">
        <v>1479</v>
      </c>
      <c r="C1794" s="43">
        <v>44662</v>
      </c>
      <c r="D1794" s="44">
        <v>0.60694444444443996</v>
      </c>
      <c r="E1794" s="19" t="s">
        <v>15911</v>
      </c>
      <c r="F1794" s="19" t="s">
        <v>15912</v>
      </c>
      <c r="G1794" s="19" t="s">
        <v>15913</v>
      </c>
      <c r="H1794" s="45">
        <v>4096</v>
      </c>
      <c r="I1794" s="45">
        <v>4592.46</v>
      </c>
      <c r="J1794" s="19" t="s">
        <v>1560</v>
      </c>
      <c r="K1794" s="19" t="s">
        <v>15914</v>
      </c>
      <c r="L1794" s="19" t="s">
        <v>15915</v>
      </c>
      <c r="M1794" s="19" t="s">
        <v>15916</v>
      </c>
      <c r="N1794" s="19" t="s">
        <v>15910</v>
      </c>
      <c r="O1794" s="19" t="s">
        <v>1641</v>
      </c>
      <c r="P1794" s="19" t="s">
        <v>1642</v>
      </c>
      <c r="Q1794" s="46">
        <v>640</v>
      </c>
      <c r="R1794" s="19" t="s">
        <v>1544</v>
      </c>
      <c r="S1794" s="19" t="s">
        <v>3916</v>
      </c>
      <c r="T1794" s="19" t="s">
        <v>3917</v>
      </c>
      <c r="U1794" s="19" t="s">
        <v>3918</v>
      </c>
      <c r="V1794" s="19" t="s">
        <v>3919</v>
      </c>
      <c r="W1794" s="19" t="s">
        <v>3607</v>
      </c>
      <c r="X1794" s="19" t="s">
        <v>3920</v>
      </c>
      <c r="Y1794" s="19" t="s">
        <v>3921</v>
      </c>
      <c r="Z1794" s="19" t="s">
        <v>3922</v>
      </c>
      <c r="AA1794" s="46">
        <v>524</v>
      </c>
      <c r="AB1794" s="19" t="s">
        <v>502</v>
      </c>
      <c r="AC1794" s="19" t="s">
        <v>153</v>
      </c>
      <c r="AD1794" s="19" t="s">
        <v>5236</v>
      </c>
      <c r="AE1794" s="19" t="s">
        <v>5237</v>
      </c>
      <c r="AF1794" s="19" t="s">
        <v>1592</v>
      </c>
      <c r="AG1794" s="19" t="s">
        <v>5238</v>
      </c>
      <c r="AH1794" s="19" t="s">
        <v>1594</v>
      </c>
      <c r="AI1794" s="19" t="s">
        <v>1595</v>
      </c>
      <c r="AJ1794" s="45">
        <v>0.05</v>
      </c>
      <c r="AK1794" s="45">
        <v>32</v>
      </c>
      <c r="AL1794" s="19" t="s">
        <v>1501</v>
      </c>
      <c r="AM1794" s="46">
        <v>50000</v>
      </c>
      <c r="AN1794" s="46">
        <v>32030</v>
      </c>
      <c r="AO1794" s="46">
        <v>17970</v>
      </c>
      <c r="AP1794" s="45">
        <v>832</v>
      </c>
      <c r="AQ1794" s="45"/>
      <c r="AR1794" s="45" t="str">
        <f>IFERROR(VLOOKUP(AB1794,'Pedidos marco'!$A$1:$D$10000,4,0)," ")</f>
        <v xml:space="preserve"> </v>
      </c>
      <c r="AS1794" s="45">
        <f t="shared" si="189"/>
        <v>11</v>
      </c>
      <c r="AT1794" s="45" t="str">
        <f t="shared" si="190"/>
        <v>11</v>
      </c>
      <c r="AU1794" s="47">
        <v>32</v>
      </c>
      <c r="AV1794" s="19" t="str">
        <f t="shared" si="191"/>
        <v>04 April</v>
      </c>
      <c r="AW1794" s="19">
        <f t="shared" si="192"/>
        <v>1.3</v>
      </c>
      <c r="AX1794" s="19">
        <f t="shared" si="193"/>
        <v>26</v>
      </c>
      <c r="AY1794" s="19" t="e">
        <f>VLOOKUP(AG1794,Cías!$A$1:$E$10000,5,0)</f>
        <v>#N/A</v>
      </c>
      <c r="AZ1794" s="19" t="str">
        <f t="shared" si="194"/>
        <v>1013882</v>
      </c>
      <c r="BA1794" s="19" t="str">
        <f t="shared" si="195"/>
        <v>GUERRERO ANDRADE EDUARDO MARCELO</v>
      </c>
      <c r="BB1794" s="19" t="e">
        <f>VLOOKUP(AG1794,Cías!$A$1:$E$10000,3,0)</f>
        <v>#N/A</v>
      </c>
      <c r="BC1794" s="19"/>
      <c r="BD1794" s="19"/>
      <c r="BE1794" s="19"/>
      <c r="BF1794" s="19"/>
      <c r="BG1794" s="19"/>
      <c r="BH1794" s="19"/>
      <c r="BI1794" s="19"/>
      <c r="BJ1794" s="19"/>
    </row>
    <row r="1795" spans="1:62" ht="15" x14ac:dyDescent="0.2">
      <c r="A1795" s="19" t="s">
        <v>15917</v>
      </c>
      <c r="B1795" s="19" t="s">
        <v>1479</v>
      </c>
      <c r="C1795" s="43">
        <v>44662</v>
      </c>
      <c r="D1795" s="44">
        <v>0.60972222222221995</v>
      </c>
      <c r="E1795" s="19" t="s">
        <v>15918</v>
      </c>
      <c r="F1795" s="19" t="s">
        <v>15919</v>
      </c>
      <c r="G1795" s="19" t="s">
        <v>15920</v>
      </c>
      <c r="H1795" s="45">
        <v>3321.6</v>
      </c>
      <c r="I1795" s="45">
        <v>3724.2</v>
      </c>
      <c r="J1795" s="19" t="s">
        <v>1560</v>
      </c>
      <c r="K1795" s="19" t="s">
        <v>15921</v>
      </c>
      <c r="L1795" s="19" t="s">
        <v>15922</v>
      </c>
      <c r="M1795" s="19" t="s">
        <v>15923</v>
      </c>
      <c r="N1795" s="19" t="s">
        <v>15917</v>
      </c>
      <c r="O1795" s="19" t="s">
        <v>371</v>
      </c>
      <c r="P1795" s="19" t="s">
        <v>372</v>
      </c>
      <c r="Q1795" s="46">
        <v>480</v>
      </c>
      <c r="R1795" s="19" t="s">
        <v>1544</v>
      </c>
      <c r="S1795" s="19" t="s">
        <v>1736</v>
      </c>
      <c r="T1795" s="19" t="s">
        <v>1737</v>
      </c>
      <c r="U1795" s="19" t="s">
        <v>15924</v>
      </c>
      <c r="V1795" s="19" t="s">
        <v>15925</v>
      </c>
      <c r="W1795" s="19" t="s">
        <v>1865</v>
      </c>
      <c r="X1795" s="19" t="s">
        <v>15926</v>
      </c>
      <c r="Y1795" s="19" t="s">
        <v>1867</v>
      </c>
      <c r="Z1795" s="19" t="s">
        <v>1868</v>
      </c>
      <c r="AA1795" s="46">
        <v>30</v>
      </c>
      <c r="AB1795" s="19" t="s">
        <v>485</v>
      </c>
      <c r="AC1795" s="19" t="s">
        <v>119</v>
      </c>
      <c r="AD1795" s="19" t="s">
        <v>2453</v>
      </c>
      <c r="AE1795" s="19" t="s">
        <v>1481</v>
      </c>
      <c r="AF1795" s="19" t="s">
        <v>1719</v>
      </c>
      <c r="AG1795" s="19" t="s">
        <v>2454</v>
      </c>
      <c r="AH1795" s="19" t="s">
        <v>1594</v>
      </c>
      <c r="AI1795" s="19" t="s">
        <v>1595</v>
      </c>
      <c r="AJ1795" s="45">
        <v>0.05</v>
      </c>
      <c r="AK1795" s="45">
        <v>24</v>
      </c>
      <c r="AL1795" s="19" t="s">
        <v>1501</v>
      </c>
      <c r="AM1795" s="46">
        <v>38580</v>
      </c>
      <c r="AN1795" s="46">
        <v>24110</v>
      </c>
      <c r="AO1795" s="46">
        <v>14470</v>
      </c>
      <c r="AP1795" s="45">
        <v>91.2</v>
      </c>
      <c r="AQ1795" s="45"/>
      <c r="AR1795" s="45" t="str">
        <f>IFERROR(VLOOKUP(AB1795,'Pedidos marco'!$A$1:$D$10000,4,0)," ")</f>
        <v xml:space="preserve"> </v>
      </c>
      <c r="AS1795" s="45">
        <f t="shared" si="189"/>
        <v>11</v>
      </c>
      <c r="AT1795" s="45" t="str">
        <f t="shared" si="190"/>
        <v>11</v>
      </c>
      <c r="AU1795" s="47">
        <v>24</v>
      </c>
      <c r="AV1795" s="19" t="str">
        <f t="shared" si="191"/>
        <v>04 April</v>
      </c>
      <c r="AW1795" s="19">
        <f t="shared" si="192"/>
        <v>0.19</v>
      </c>
      <c r="AX1795" s="19">
        <f t="shared" si="193"/>
        <v>3.8000000000000003</v>
      </c>
      <c r="AY1795" s="19" t="e">
        <f>VLOOKUP(AG1795,Cías!$A$1:$E$10000,5,0)</f>
        <v>#N/A</v>
      </c>
      <c r="AZ1795" s="19" t="str">
        <f t="shared" si="194"/>
        <v>1013502</v>
      </c>
      <c r="BA1795" s="19" t="str">
        <f t="shared" si="195"/>
        <v>ESPIN GUEVARA JOSE MARCELO</v>
      </c>
      <c r="BB1795" s="19" t="e">
        <f>VLOOKUP(AG1795,Cías!$A$1:$E$10000,3,0)</f>
        <v>#N/A</v>
      </c>
      <c r="BC1795" s="19"/>
      <c r="BD1795" s="19"/>
      <c r="BE1795" s="19"/>
      <c r="BF1795" s="19"/>
      <c r="BG1795" s="19"/>
      <c r="BH1795" s="19"/>
      <c r="BI1795" s="19"/>
      <c r="BJ1795" s="19"/>
    </row>
    <row r="1796" spans="1:62" ht="15" x14ac:dyDescent="0.2">
      <c r="A1796" s="19" t="s">
        <v>15927</v>
      </c>
      <c r="B1796" s="19" t="s">
        <v>1479</v>
      </c>
      <c r="C1796" s="43">
        <v>44662</v>
      </c>
      <c r="D1796" s="44">
        <v>0.61250000000000004</v>
      </c>
      <c r="E1796" s="19" t="s">
        <v>15928</v>
      </c>
      <c r="F1796" s="19" t="s">
        <v>15929</v>
      </c>
      <c r="G1796" s="19" t="s">
        <v>15930</v>
      </c>
      <c r="H1796" s="45">
        <v>2318.4</v>
      </c>
      <c r="I1796" s="45">
        <v>2599.41</v>
      </c>
      <c r="J1796" s="19" t="s">
        <v>1560</v>
      </c>
      <c r="K1796" s="19" t="s">
        <v>15931</v>
      </c>
      <c r="L1796" s="19" t="s">
        <v>15932</v>
      </c>
      <c r="M1796" s="19" t="s">
        <v>15933</v>
      </c>
      <c r="N1796" s="19" t="s">
        <v>15927</v>
      </c>
      <c r="O1796" s="19" t="s">
        <v>1641</v>
      </c>
      <c r="P1796" s="19" t="s">
        <v>1642</v>
      </c>
      <c r="Q1796" s="46">
        <v>360</v>
      </c>
      <c r="R1796" s="19" t="s">
        <v>1544</v>
      </c>
      <c r="S1796" s="19" t="s">
        <v>5284</v>
      </c>
      <c r="T1796" s="19" t="s">
        <v>5285</v>
      </c>
      <c r="U1796" s="19" t="s">
        <v>5286</v>
      </c>
      <c r="V1796" s="19" t="s">
        <v>5287</v>
      </c>
      <c r="W1796" s="19" t="s">
        <v>1492</v>
      </c>
      <c r="X1796" s="19" t="s">
        <v>5288</v>
      </c>
      <c r="Y1796" s="19" t="s">
        <v>1494</v>
      </c>
      <c r="Z1796" s="19" t="s">
        <v>1495</v>
      </c>
      <c r="AA1796" s="46">
        <v>247</v>
      </c>
      <c r="AB1796" s="19" t="s">
        <v>455</v>
      </c>
      <c r="AC1796" s="19" t="s">
        <v>58</v>
      </c>
      <c r="AD1796" s="19" t="s">
        <v>3533</v>
      </c>
      <c r="AE1796" s="19" t="s">
        <v>3534</v>
      </c>
      <c r="AF1796" s="19" t="s">
        <v>1554</v>
      </c>
      <c r="AG1796" s="19" t="s">
        <v>3535</v>
      </c>
      <c r="AH1796" s="19" t="s">
        <v>1499</v>
      </c>
      <c r="AI1796" s="19" t="s">
        <v>1500</v>
      </c>
      <c r="AJ1796" s="45">
        <v>0</v>
      </c>
      <c r="AK1796" s="45">
        <v>0</v>
      </c>
      <c r="AL1796" s="19" t="s">
        <v>1501</v>
      </c>
      <c r="AM1796" s="46">
        <v>27010</v>
      </c>
      <c r="AN1796" s="46">
        <v>18010</v>
      </c>
      <c r="AO1796" s="46">
        <v>9000</v>
      </c>
      <c r="AP1796" s="45">
        <v>302.39999999999998</v>
      </c>
      <c r="AQ1796" s="45"/>
      <c r="AR1796" s="45" t="str">
        <f>IFERROR(VLOOKUP(AB1796,'Pedidos marco'!$A$1:$D$10000,4,0)," ")</f>
        <v xml:space="preserve"> </v>
      </c>
      <c r="AS1796" s="45">
        <f t="shared" ref="AS1796:AS1859" si="196">DAY(C1796)</f>
        <v>11</v>
      </c>
      <c r="AT1796" s="45" t="str">
        <f t="shared" ref="AT1796:AT1859" si="197">TEXT(AS1796,"dd")</f>
        <v>11</v>
      </c>
      <c r="AU1796" s="47">
        <v>18</v>
      </c>
      <c r="AV1796" s="19" t="str">
        <f t="shared" ref="AV1796:AV1859" si="198">TEXT(C1796,"MM MMMM")</f>
        <v>04 April</v>
      </c>
      <c r="AW1796" s="19">
        <f t="shared" ref="AW1796:AW1859" si="199">IFERROR(AP1796/Q1796,"")</f>
        <v>0.84</v>
      </c>
      <c r="AX1796" s="19">
        <f t="shared" ref="AX1796:AX1859" si="200">IFERROR(AP1796/AU1796,"")</f>
        <v>16.799999999999997</v>
      </c>
      <c r="AY1796" s="19" t="e">
        <f>VLOOKUP(AG1796,Cías!$A$1:$E$10000,5,0)</f>
        <v>#N/A</v>
      </c>
      <c r="AZ1796" s="19" t="str">
        <f t="shared" ref="AZ1796:AZ1859" si="201">AB1796</f>
        <v>1012819</v>
      </c>
      <c r="BA1796" s="19" t="str">
        <f t="shared" ref="BA1796:BA1859" si="202">AC1796</f>
        <v>BRAVO VASQUEZ JOSE LUIS SIGIFREDO</v>
      </c>
      <c r="BB1796" s="19" t="e">
        <f>VLOOKUP(AG1796,Cías!$A$1:$E$10000,3,0)</f>
        <v>#N/A</v>
      </c>
      <c r="BC1796" s="19"/>
      <c r="BD1796" s="19"/>
      <c r="BE1796" s="19"/>
      <c r="BF1796" s="19"/>
      <c r="BG1796" s="19"/>
      <c r="BH1796" s="19"/>
      <c r="BI1796" s="19"/>
      <c r="BJ1796" s="19"/>
    </row>
    <row r="1797" spans="1:62" ht="15" x14ac:dyDescent="0.2">
      <c r="A1797" s="19" t="s">
        <v>15934</v>
      </c>
      <c r="B1797" s="19" t="s">
        <v>1479</v>
      </c>
      <c r="C1797" s="43">
        <v>44662</v>
      </c>
      <c r="D1797" s="44">
        <v>0.61527777777778003</v>
      </c>
      <c r="E1797" s="19" t="s">
        <v>15935</v>
      </c>
      <c r="F1797" s="19" t="s">
        <v>15936</v>
      </c>
      <c r="G1797" s="19" t="s">
        <v>15937</v>
      </c>
      <c r="H1797" s="45">
        <v>245.46</v>
      </c>
      <c r="I1797" s="45">
        <v>275.22000000000003</v>
      </c>
      <c r="J1797" s="19" t="s">
        <v>1560</v>
      </c>
      <c r="K1797" s="19" t="s">
        <v>15938</v>
      </c>
      <c r="L1797" s="19" t="s">
        <v>15939</v>
      </c>
      <c r="M1797" s="19" t="s">
        <v>15940</v>
      </c>
      <c r="N1797" s="19" t="s">
        <v>15934</v>
      </c>
      <c r="O1797" s="19" t="s">
        <v>369</v>
      </c>
      <c r="P1797" s="19" t="s">
        <v>370</v>
      </c>
      <c r="Q1797" s="46">
        <v>40</v>
      </c>
      <c r="R1797" s="19" t="s">
        <v>1544</v>
      </c>
      <c r="S1797" s="19" t="s">
        <v>4234</v>
      </c>
      <c r="T1797" s="19" t="s">
        <v>4235</v>
      </c>
      <c r="U1797" s="19" t="s">
        <v>15941</v>
      </c>
      <c r="V1797" s="19" t="s">
        <v>15942</v>
      </c>
      <c r="W1797" s="19" t="s">
        <v>415</v>
      </c>
      <c r="X1797" s="19" t="s">
        <v>15943</v>
      </c>
      <c r="Y1797" s="19" t="s">
        <v>1980</v>
      </c>
      <c r="Z1797" s="19" t="s">
        <v>1981</v>
      </c>
      <c r="AA1797" s="46">
        <v>89</v>
      </c>
      <c r="AB1797" s="19" t="s">
        <v>452</v>
      </c>
      <c r="AC1797" s="19" t="s">
        <v>50</v>
      </c>
      <c r="AD1797" s="19" t="s">
        <v>1851</v>
      </c>
      <c r="AE1797" s="19" t="s">
        <v>1852</v>
      </c>
      <c r="AF1797" s="19" t="s">
        <v>1554</v>
      </c>
      <c r="AG1797" s="19" t="s">
        <v>1853</v>
      </c>
      <c r="AH1797" s="19" t="s">
        <v>1499</v>
      </c>
      <c r="AI1797" s="19" t="s">
        <v>1500</v>
      </c>
      <c r="AJ1797" s="45">
        <v>0</v>
      </c>
      <c r="AK1797" s="45">
        <v>0</v>
      </c>
      <c r="AL1797" s="19" t="s">
        <v>1501</v>
      </c>
      <c r="AM1797" s="46">
        <v>6510</v>
      </c>
      <c r="AN1797" s="46">
        <v>2000</v>
      </c>
      <c r="AO1797" s="46">
        <v>4510</v>
      </c>
      <c r="AP1797" s="45">
        <v>17.600000000000001</v>
      </c>
      <c r="AQ1797" s="45"/>
      <c r="AR1797" s="45" t="str">
        <f>IFERROR(VLOOKUP(AB1797,'Pedidos marco'!$A$1:$D$10000,4,0)," ")</f>
        <v xml:space="preserve"> </v>
      </c>
      <c r="AS1797" s="45">
        <f t="shared" si="196"/>
        <v>11</v>
      </c>
      <c r="AT1797" s="45" t="str">
        <f t="shared" si="197"/>
        <v>11</v>
      </c>
      <c r="AU1797" s="47">
        <v>2</v>
      </c>
      <c r="AV1797" s="19" t="str">
        <f t="shared" si="198"/>
        <v>04 April</v>
      </c>
      <c r="AW1797" s="19">
        <f t="shared" si="199"/>
        <v>0.44000000000000006</v>
      </c>
      <c r="AX1797" s="19">
        <f t="shared" si="200"/>
        <v>8.8000000000000007</v>
      </c>
      <c r="AY1797" s="19" t="e">
        <f>VLOOKUP(AG1797,Cías!$A$1:$E$10000,5,0)</f>
        <v>#N/A</v>
      </c>
      <c r="AZ1797" s="19" t="str">
        <f t="shared" si="201"/>
        <v>1014062</v>
      </c>
      <c r="BA1797" s="19" t="str">
        <f t="shared" si="202"/>
        <v>BENALCAZAR DE LA CRUZ MILTON PATRIC</v>
      </c>
      <c r="BB1797" s="19" t="e">
        <f>VLOOKUP(AG1797,Cías!$A$1:$E$10000,3,0)</f>
        <v>#N/A</v>
      </c>
      <c r="BC1797" s="19"/>
      <c r="BD1797" s="19"/>
      <c r="BE1797" s="19"/>
      <c r="BF1797" s="19"/>
      <c r="BG1797" s="19"/>
      <c r="BH1797" s="19"/>
      <c r="BI1797" s="19"/>
      <c r="BJ1797" s="19"/>
    </row>
    <row r="1798" spans="1:62" ht="15" x14ac:dyDescent="0.2">
      <c r="A1798" s="19" t="s">
        <v>15934</v>
      </c>
      <c r="B1798" s="19" t="s">
        <v>1479</v>
      </c>
      <c r="C1798" s="43">
        <v>44662</v>
      </c>
      <c r="D1798" s="44">
        <v>0.61527777777778003</v>
      </c>
      <c r="E1798" s="19" t="s">
        <v>15944</v>
      </c>
      <c r="F1798" s="19" t="s">
        <v>15945</v>
      </c>
      <c r="G1798" s="19" t="s">
        <v>15946</v>
      </c>
      <c r="H1798" s="45">
        <v>2140.21</v>
      </c>
      <c r="I1798" s="45">
        <v>2399.62</v>
      </c>
      <c r="J1798" s="19" t="s">
        <v>1560</v>
      </c>
      <c r="K1798" s="19" t="s">
        <v>15938</v>
      </c>
      <c r="L1798" s="19" t="s">
        <v>15947</v>
      </c>
      <c r="M1798" s="19" t="s">
        <v>15948</v>
      </c>
      <c r="N1798" s="19" t="s">
        <v>15934</v>
      </c>
      <c r="O1798" s="19" t="s">
        <v>367</v>
      </c>
      <c r="P1798" s="19" t="s">
        <v>368</v>
      </c>
      <c r="Q1798" s="46">
        <v>320</v>
      </c>
      <c r="R1798" s="19" t="s">
        <v>1544</v>
      </c>
      <c r="S1798" s="19" t="s">
        <v>4234</v>
      </c>
      <c r="T1798" s="19" t="s">
        <v>4235</v>
      </c>
      <c r="U1798" s="19" t="s">
        <v>15941</v>
      </c>
      <c r="V1798" s="19" t="s">
        <v>15942</v>
      </c>
      <c r="W1798" s="19" t="s">
        <v>415</v>
      </c>
      <c r="X1798" s="19" t="s">
        <v>15943</v>
      </c>
      <c r="Y1798" s="19" t="s">
        <v>1980</v>
      </c>
      <c r="Z1798" s="19" t="s">
        <v>1981</v>
      </c>
      <c r="AA1798" s="46">
        <v>89</v>
      </c>
      <c r="AB1798" s="19" t="s">
        <v>452</v>
      </c>
      <c r="AC1798" s="19" t="s">
        <v>50</v>
      </c>
      <c r="AD1798" s="19" t="s">
        <v>1851</v>
      </c>
      <c r="AE1798" s="19" t="s">
        <v>1852</v>
      </c>
      <c r="AF1798" s="19" t="s">
        <v>1554</v>
      </c>
      <c r="AG1798" s="19" t="s">
        <v>1853</v>
      </c>
      <c r="AH1798" s="19" t="s">
        <v>1499</v>
      </c>
      <c r="AI1798" s="19" t="s">
        <v>1500</v>
      </c>
      <c r="AJ1798" s="45">
        <v>0</v>
      </c>
      <c r="AK1798" s="45">
        <v>0</v>
      </c>
      <c r="AL1798" s="19" t="s">
        <v>1501</v>
      </c>
      <c r="AM1798" s="46">
        <v>20510</v>
      </c>
      <c r="AN1798" s="46">
        <v>16000</v>
      </c>
      <c r="AO1798" s="46">
        <v>4510</v>
      </c>
      <c r="AP1798" s="45">
        <v>140.80000000000001</v>
      </c>
      <c r="AQ1798" s="45"/>
      <c r="AR1798" s="45" t="str">
        <f>IFERROR(VLOOKUP(AB1798,'Pedidos marco'!$A$1:$D$10000,4,0)," ")</f>
        <v xml:space="preserve"> </v>
      </c>
      <c r="AS1798" s="45">
        <f t="shared" si="196"/>
        <v>11</v>
      </c>
      <c r="AT1798" s="45" t="str">
        <f t="shared" si="197"/>
        <v>11</v>
      </c>
      <c r="AU1798" s="47">
        <v>16</v>
      </c>
      <c r="AV1798" s="19" t="str">
        <f t="shared" si="198"/>
        <v>04 April</v>
      </c>
      <c r="AW1798" s="19">
        <f t="shared" si="199"/>
        <v>0.44000000000000006</v>
      </c>
      <c r="AX1798" s="19">
        <f t="shared" si="200"/>
        <v>8.8000000000000007</v>
      </c>
      <c r="AY1798" s="19" t="e">
        <f>VLOOKUP(AG1798,Cías!$A$1:$E$10000,5,0)</f>
        <v>#N/A</v>
      </c>
      <c r="AZ1798" s="19" t="str">
        <f t="shared" si="201"/>
        <v>1014062</v>
      </c>
      <c r="BA1798" s="19" t="str">
        <f t="shared" si="202"/>
        <v>BENALCAZAR DE LA CRUZ MILTON PATRIC</v>
      </c>
      <c r="BB1798" s="19" t="e">
        <f>VLOOKUP(AG1798,Cías!$A$1:$E$10000,3,0)</f>
        <v>#N/A</v>
      </c>
      <c r="BC1798" s="19"/>
      <c r="BD1798" s="19"/>
      <c r="BE1798" s="19"/>
      <c r="BF1798" s="19"/>
      <c r="BG1798" s="19"/>
      <c r="BH1798" s="19"/>
      <c r="BI1798" s="19"/>
      <c r="BJ1798" s="19"/>
    </row>
    <row r="1799" spans="1:62" ht="15" x14ac:dyDescent="0.2">
      <c r="A1799" s="19" t="s">
        <v>15949</v>
      </c>
      <c r="B1799" s="19" t="s">
        <v>1479</v>
      </c>
      <c r="C1799" s="43">
        <v>44662</v>
      </c>
      <c r="D1799" s="44">
        <v>0.61736111111111003</v>
      </c>
      <c r="E1799" s="19" t="s">
        <v>15950</v>
      </c>
      <c r="F1799" s="19" t="s">
        <v>1481</v>
      </c>
      <c r="G1799" s="19" t="s">
        <v>1481</v>
      </c>
      <c r="H1799" s="45">
        <v>0</v>
      </c>
      <c r="I1799" s="45">
        <v>0</v>
      </c>
      <c r="J1799" s="19" t="s">
        <v>1482</v>
      </c>
      <c r="K1799" s="19" t="s">
        <v>15951</v>
      </c>
      <c r="L1799" s="19" t="s">
        <v>15952</v>
      </c>
      <c r="M1799" s="19" t="s">
        <v>15953</v>
      </c>
      <c r="N1799" s="19" t="s">
        <v>15949</v>
      </c>
      <c r="O1799" s="19" t="s">
        <v>371</v>
      </c>
      <c r="P1799" s="19" t="s">
        <v>372</v>
      </c>
      <c r="Q1799" s="46">
        <v>360</v>
      </c>
      <c r="R1799" s="19" t="s">
        <v>1544</v>
      </c>
      <c r="S1799" s="19" t="s">
        <v>1545</v>
      </c>
      <c r="T1799" s="19" t="s">
        <v>74</v>
      </c>
      <c r="U1799" s="19" t="s">
        <v>4451</v>
      </c>
      <c r="V1799" s="19" t="s">
        <v>4452</v>
      </c>
      <c r="W1799" s="19" t="s">
        <v>1548</v>
      </c>
      <c r="X1799" s="19" t="s">
        <v>4453</v>
      </c>
      <c r="Y1799" s="19" t="s">
        <v>1684</v>
      </c>
      <c r="Z1799" s="19" t="s">
        <v>1685</v>
      </c>
      <c r="AA1799" s="46">
        <v>198</v>
      </c>
      <c r="AB1799" s="19" t="s">
        <v>490</v>
      </c>
      <c r="AC1799" s="19" t="s">
        <v>129</v>
      </c>
      <c r="AD1799" s="19" t="s">
        <v>4630</v>
      </c>
      <c r="AE1799" s="19" t="s">
        <v>1481</v>
      </c>
      <c r="AF1799" s="19" t="s">
        <v>1554</v>
      </c>
      <c r="AG1799" s="19" t="s">
        <v>4631</v>
      </c>
      <c r="AH1799" s="19" t="s">
        <v>1499</v>
      </c>
      <c r="AI1799" s="19" t="s">
        <v>1500</v>
      </c>
      <c r="AJ1799" s="45">
        <v>0</v>
      </c>
      <c r="AK1799" s="45">
        <v>0</v>
      </c>
      <c r="AL1799" s="19" t="s">
        <v>1501</v>
      </c>
      <c r="AM1799" s="46">
        <v>26990</v>
      </c>
      <c r="AN1799" s="46">
        <v>18020</v>
      </c>
      <c r="AO1799" s="46">
        <v>8970</v>
      </c>
      <c r="AP1799" s="45">
        <v>266.39999999999998</v>
      </c>
      <c r="AQ1799" s="45"/>
      <c r="AR1799" s="45" t="str">
        <f>IFERROR(VLOOKUP(AB1799,'Pedidos marco'!$A$1:$D$10000,4,0)," ")</f>
        <v xml:space="preserve"> </v>
      </c>
      <c r="AS1799" s="45">
        <f t="shared" si="196"/>
        <v>11</v>
      </c>
      <c r="AT1799" s="45" t="str">
        <f t="shared" si="197"/>
        <v>11</v>
      </c>
      <c r="AU1799" s="47">
        <v>18</v>
      </c>
      <c r="AV1799" s="19" t="str">
        <f t="shared" si="198"/>
        <v>04 April</v>
      </c>
      <c r="AW1799" s="19">
        <f t="shared" si="199"/>
        <v>0.74</v>
      </c>
      <c r="AX1799" s="19">
        <f t="shared" si="200"/>
        <v>14.799999999999999</v>
      </c>
      <c r="AY1799" s="19" t="e">
        <f>VLOOKUP(AG1799,Cías!$A$1:$E$10000,5,0)</f>
        <v>#N/A</v>
      </c>
      <c r="AZ1799" s="19" t="str">
        <f t="shared" si="201"/>
        <v>1022501</v>
      </c>
      <c r="BA1799" s="19" t="str">
        <f t="shared" si="202"/>
        <v>FLORES RAMIREZ ROGER WILLAN</v>
      </c>
      <c r="BB1799" s="19" t="e">
        <f>VLOOKUP(AG1799,Cías!$A$1:$E$10000,3,0)</f>
        <v>#N/A</v>
      </c>
      <c r="BC1799" s="19"/>
      <c r="BD1799" s="19"/>
      <c r="BE1799" s="19"/>
      <c r="BF1799" s="19"/>
      <c r="BG1799" s="19"/>
      <c r="BH1799" s="19"/>
      <c r="BI1799" s="19"/>
      <c r="BJ1799" s="19"/>
    </row>
    <row r="1800" spans="1:62" ht="15" x14ac:dyDescent="0.2">
      <c r="A1800" s="19" t="s">
        <v>15954</v>
      </c>
      <c r="B1800" s="19" t="s">
        <v>1479</v>
      </c>
      <c r="C1800" s="43">
        <v>44662</v>
      </c>
      <c r="D1800" s="44">
        <v>0.61805555555556002</v>
      </c>
      <c r="E1800" s="19" t="s">
        <v>15955</v>
      </c>
      <c r="F1800" s="19" t="s">
        <v>15956</v>
      </c>
      <c r="G1800" s="19" t="s">
        <v>15957</v>
      </c>
      <c r="H1800" s="45">
        <v>826.8</v>
      </c>
      <c r="I1800" s="45">
        <v>927.02</v>
      </c>
      <c r="J1800" s="19" t="s">
        <v>1560</v>
      </c>
      <c r="K1800" s="19" t="s">
        <v>15958</v>
      </c>
      <c r="L1800" s="19" t="s">
        <v>15959</v>
      </c>
      <c r="M1800" s="19" t="s">
        <v>15960</v>
      </c>
      <c r="N1800" s="19" t="s">
        <v>15954</v>
      </c>
      <c r="O1800" s="19" t="s">
        <v>371</v>
      </c>
      <c r="P1800" s="19" t="s">
        <v>372</v>
      </c>
      <c r="Q1800" s="46">
        <v>120</v>
      </c>
      <c r="R1800" s="19" t="s">
        <v>1544</v>
      </c>
      <c r="S1800" s="19" t="s">
        <v>5143</v>
      </c>
      <c r="T1800" s="19" t="s">
        <v>5144</v>
      </c>
      <c r="U1800" s="19" t="s">
        <v>15961</v>
      </c>
      <c r="V1800" s="19" t="s">
        <v>15962</v>
      </c>
      <c r="W1800" s="19" t="s">
        <v>415</v>
      </c>
      <c r="X1800" s="19" t="s">
        <v>15963</v>
      </c>
      <c r="Y1800" s="19" t="s">
        <v>15964</v>
      </c>
      <c r="Z1800" s="19" t="s">
        <v>15965</v>
      </c>
      <c r="AA1800" s="46">
        <v>96.7</v>
      </c>
      <c r="AB1800" s="19" t="s">
        <v>559</v>
      </c>
      <c r="AC1800" s="19" t="s">
        <v>272</v>
      </c>
      <c r="AD1800" s="19" t="s">
        <v>4454</v>
      </c>
      <c r="AE1800" s="19" t="s">
        <v>1481</v>
      </c>
      <c r="AF1800" s="19" t="s">
        <v>1554</v>
      </c>
      <c r="AG1800" s="19" t="s">
        <v>4455</v>
      </c>
      <c r="AH1800" s="19" t="s">
        <v>1499</v>
      </c>
      <c r="AI1800" s="19" t="s">
        <v>1500</v>
      </c>
      <c r="AJ1800" s="45">
        <v>0</v>
      </c>
      <c r="AK1800" s="45">
        <v>0</v>
      </c>
      <c r="AL1800" s="19" t="s">
        <v>1501</v>
      </c>
      <c r="AM1800" s="46">
        <v>8890</v>
      </c>
      <c r="AN1800" s="46">
        <v>6013.3329999999996</v>
      </c>
      <c r="AO1800" s="46">
        <v>2876.6669999999999</v>
      </c>
      <c r="AP1800" s="45">
        <v>54</v>
      </c>
      <c r="AQ1800" s="45"/>
      <c r="AR1800" s="45" t="str">
        <f>IFERROR(VLOOKUP(AB1800,'Pedidos marco'!$A$1:$D$10000,4,0)," ")</f>
        <v xml:space="preserve"> </v>
      </c>
      <c r="AS1800" s="45">
        <f t="shared" si="196"/>
        <v>11</v>
      </c>
      <c r="AT1800" s="45" t="str">
        <f t="shared" si="197"/>
        <v>11</v>
      </c>
      <c r="AU1800" s="47">
        <v>6</v>
      </c>
      <c r="AV1800" s="19" t="str">
        <f t="shared" si="198"/>
        <v>04 April</v>
      </c>
      <c r="AW1800" s="19">
        <f t="shared" si="199"/>
        <v>0.45</v>
      </c>
      <c r="AX1800" s="19">
        <f t="shared" si="200"/>
        <v>9</v>
      </c>
      <c r="AY1800" s="19" t="e">
        <f>VLOOKUP(AG1800,Cías!$A$1:$E$10000,5,0)</f>
        <v>#N/A</v>
      </c>
      <c r="AZ1800" s="19" t="str">
        <f t="shared" si="201"/>
        <v>10005834</v>
      </c>
      <c r="BA1800" s="19" t="str">
        <f t="shared" si="202"/>
        <v>RUIZ CHECA JOSE JAVIER</v>
      </c>
      <c r="BB1800" s="19" t="e">
        <f>VLOOKUP(AG1800,Cías!$A$1:$E$10000,3,0)</f>
        <v>#N/A</v>
      </c>
      <c r="BC1800" s="19"/>
      <c r="BD1800" s="19"/>
      <c r="BE1800" s="19"/>
      <c r="BF1800" s="19"/>
      <c r="BG1800" s="19"/>
      <c r="BH1800" s="19"/>
      <c r="BI1800" s="19"/>
      <c r="BJ1800" s="19"/>
    </row>
    <row r="1801" spans="1:62" ht="15" x14ac:dyDescent="0.2">
      <c r="A1801" s="19" t="s">
        <v>15954</v>
      </c>
      <c r="B1801" s="19" t="s">
        <v>1479</v>
      </c>
      <c r="C1801" s="43">
        <v>44662</v>
      </c>
      <c r="D1801" s="44">
        <v>0.61805555555556002</v>
      </c>
      <c r="E1801" s="19" t="s">
        <v>15966</v>
      </c>
      <c r="F1801" s="19" t="s">
        <v>15967</v>
      </c>
      <c r="G1801" s="19" t="s">
        <v>15968</v>
      </c>
      <c r="H1801" s="45">
        <v>505.6</v>
      </c>
      <c r="I1801" s="45">
        <v>566.88</v>
      </c>
      <c r="J1801" s="19" t="s">
        <v>1560</v>
      </c>
      <c r="K1801" s="19" t="s">
        <v>15958</v>
      </c>
      <c r="L1801" s="19" t="s">
        <v>15969</v>
      </c>
      <c r="M1801" s="19" t="s">
        <v>15970</v>
      </c>
      <c r="N1801" s="19" t="s">
        <v>15954</v>
      </c>
      <c r="O1801" s="19" t="s">
        <v>369</v>
      </c>
      <c r="P1801" s="19" t="s">
        <v>370</v>
      </c>
      <c r="Q1801" s="46">
        <v>80</v>
      </c>
      <c r="R1801" s="19" t="s">
        <v>1544</v>
      </c>
      <c r="S1801" s="19" t="s">
        <v>5143</v>
      </c>
      <c r="T1801" s="19" t="s">
        <v>5144</v>
      </c>
      <c r="U1801" s="19" t="s">
        <v>15961</v>
      </c>
      <c r="V1801" s="19" t="s">
        <v>15962</v>
      </c>
      <c r="W1801" s="19" t="s">
        <v>415</v>
      </c>
      <c r="X1801" s="19" t="s">
        <v>15963</v>
      </c>
      <c r="Y1801" s="19" t="s">
        <v>15964</v>
      </c>
      <c r="Z1801" s="19" t="s">
        <v>15965</v>
      </c>
      <c r="AA1801" s="46">
        <v>96.7</v>
      </c>
      <c r="AB1801" s="19" t="s">
        <v>559</v>
      </c>
      <c r="AC1801" s="19" t="s">
        <v>272</v>
      </c>
      <c r="AD1801" s="19" t="s">
        <v>4454</v>
      </c>
      <c r="AE1801" s="19" t="s">
        <v>1481</v>
      </c>
      <c r="AF1801" s="19" t="s">
        <v>1554</v>
      </c>
      <c r="AG1801" s="19" t="s">
        <v>4455</v>
      </c>
      <c r="AH1801" s="19" t="s">
        <v>1499</v>
      </c>
      <c r="AI1801" s="19" t="s">
        <v>1500</v>
      </c>
      <c r="AJ1801" s="45">
        <v>0</v>
      </c>
      <c r="AK1801" s="45">
        <v>0</v>
      </c>
      <c r="AL1801" s="19" t="s">
        <v>1501</v>
      </c>
      <c r="AM1801" s="46">
        <v>6885.5559999999996</v>
      </c>
      <c r="AN1801" s="46">
        <v>4008.8890000000001</v>
      </c>
      <c r="AO1801" s="46">
        <v>2876.6669999999999</v>
      </c>
      <c r="AP1801" s="45">
        <v>36</v>
      </c>
      <c r="AQ1801" s="45"/>
      <c r="AR1801" s="45" t="str">
        <f>IFERROR(VLOOKUP(AB1801,'Pedidos marco'!$A$1:$D$10000,4,0)," ")</f>
        <v xml:space="preserve"> </v>
      </c>
      <c r="AS1801" s="45">
        <f t="shared" si="196"/>
        <v>11</v>
      </c>
      <c r="AT1801" s="45" t="str">
        <f t="shared" si="197"/>
        <v>11</v>
      </c>
      <c r="AU1801" s="47">
        <v>4</v>
      </c>
      <c r="AV1801" s="19" t="str">
        <f t="shared" si="198"/>
        <v>04 April</v>
      </c>
      <c r="AW1801" s="19">
        <f t="shared" si="199"/>
        <v>0.45</v>
      </c>
      <c r="AX1801" s="19">
        <f t="shared" si="200"/>
        <v>9</v>
      </c>
      <c r="AY1801" s="19" t="e">
        <f>VLOOKUP(AG1801,Cías!$A$1:$E$10000,5,0)</f>
        <v>#N/A</v>
      </c>
      <c r="AZ1801" s="19" t="str">
        <f t="shared" si="201"/>
        <v>10005834</v>
      </c>
      <c r="BA1801" s="19" t="str">
        <f t="shared" si="202"/>
        <v>RUIZ CHECA JOSE JAVIER</v>
      </c>
      <c r="BB1801" s="19" t="e">
        <f>VLOOKUP(AG1801,Cías!$A$1:$E$10000,3,0)</f>
        <v>#N/A</v>
      </c>
      <c r="BC1801" s="19"/>
      <c r="BD1801" s="19"/>
      <c r="BE1801" s="19"/>
      <c r="BF1801" s="19"/>
      <c r="BG1801" s="19"/>
      <c r="BH1801" s="19"/>
      <c r="BI1801" s="19"/>
      <c r="BJ1801" s="19"/>
    </row>
    <row r="1802" spans="1:62" ht="15" x14ac:dyDescent="0.2">
      <c r="A1802" s="19" t="s">
        <v>15954</v>
      </c>
      <c r="B1802" s="19" t="s">
        <v>1479</v>
      </c>
      <c r="C1802" s="43">
        <v>44662</v>
      </c>
      <c r="D1802" s="44">
        <v>0.61805555555556002</v>
      </c>
      <c r="E1802" s="19" t="s">
        <v>15971</v>
      </c>
      <c r="F1802" s="19" t="s">
        <v>15972</v>
      </c>
      <c r="G1802" s="19" t="s">
        <v>15973</v>
      </c>
      <c r="H1802" s="45">
        <v>1097.5999999999999</v>
      </c>
      <c r="I1802" s="45">
        <v>1230.6300000000001</v>
      </c>
      <c r="J1802" s="19" t="s">
        <v>1560</v>
      </c>
      <c r="K1802" s="19" t="s">
        <v>15958</v>
      </c>
      <c r="L1802" s="19" t="s">
        <v>15974</v>
      </c>
      <c r="M1802" s="19" t="s">
        <v>15975</v>
      </c>
      <c r="N1802" s="19" t="s">
        <v>15954</v>
      </c>
      <c r="O1802" s="19" t="s">
        <v>367</v>
      </c>
      <c r="P1802" s="19" t="s">
        <v>368</v>
      </c>
      <c r="Q1802" s="46">
        <v>160</v>
      </c>
      <c r="R1802" s="19" t="s">
        <v>1544</v>
      </c>
      <c r="S1802" s="19" t="s">
        <v>5143</v>
      </c>
      <c r="T1802" s="19" t="s">
        <v>5144</v>
      </c>
      <c r="U1802" s="19" t="s">
        <v>15961</v>
      </c>
      <c r="V1802" s="19" t="s">
        <v>15962</v>
      </c>
      <c r="W1802" s="19" t="s">
        <v>415</v>
      </c>
      <c r="X1802" s="19" t="s">
        <v>15963</v>
      </c>
      <c r="Y1802" s="19" t="s">
        <v>15964</v>
      </c>
      <c r="Z1802" s="19" t="s">
        <v>15965</v>
      </c>
      <c r="AA1802" s="46">
        <v>96.7</v>
      </c>
      <c r="AB1802" s="19" t="s">
        <v>559</v>
      </c>
      <c r="AC1802" s="19" t="s">
        <v>272</v>
      </c>
      <c r="AD1802" s="19" t="s">
        <v>4454</v>
      </c>
      <c r="AE1802" s="19" t="s">
        <v>1481</v>
      </c>
      <c r="AF1802" s="19" t="s">
        <v>1554</v>
      </c>
      <c r="AG1802" s="19" t="s">
        <v>4455</v>
      </c>
      <c r="AH1802" s="19" t="s">
        <v>1499</v>
      </c>
      <c r="AI1802" s="19" t="s">
        <v>1500</v>
      </c>
      <c r="AJ1802" s="45">
        <v>0</v>
      </c>
      <c r="AK1802" s="45">
        <v>0</v>
      </c>
      <c r="AL1802" s="19" t="s">
        <v>1501</v>
      </c>
      <c r="AM1802" s="46">
        <v>10894.445</v>
      </c>
      <c r="AN1802" s="46">
        <v>8017.7780000000002</v>
      </c>
      <c r="AO1802" s="46">
        <v>2876.6669999999999</v>
      </c>
      <c r="AP1802" s="45">
        <v>72</v>
      </c>
      <c r="AQ1802" s="45"/>
      <c r="AR1802" s="45" t="str">
        <f>IFERROR(VLOOKUP(AB1802,'Pedidos marco'!$A$1:$D$10000,4,0)," ")</f>
        <v xml:space="preserve"> </v>
      </c>
      <c r="AS1802" s="45">
        <f t="shared" si="196"/>
        <v>11</v>
      </c>
      <c r="AT1802" s="45" t="str">
        <f t="shared" si="197"/>
        <v>11</v>
      </c>
      <c r="AU1802" s="47">
        <v>8</v>
      </c>
      <c r="AV1802" s="19" t="str">
        <f t="shared" si="198"/>
        <v>04 April</v>
      </c>
      <c r="AW1802" s="19">
        <f t="shared" si="199"/>
        <v>0.45</v>
      </c>
      <c r="AX1802" s="19">
        <f t="shared" si="200"/>
        <v>9</v>
      </c>
      <c r="AY1802" s="19" t="e">
        <f>VLOOKUP(AG1802,Cías!$A$1:$E$10000,5,0)</f>
        <v>#N/A</v>
      </c>
      <c r="AZ1802" s="19" t="str">
        <f t="shared" si="201"/>
        <v>10005834</v>
      </c>
      <c r="BA1802" s="19" t="str">
        <f t="shared" si="202"/>
        <v>RUIZ CHECA JOSE JAVIER</v>
      </c>
      <c r="BB1802" s="19" t="e">
        <f>VLOOKUP(AG1802,Cías!$A$1:$E$10000,3,0)</f>
        <v>#N/A</v>
      </c>
      <c r="BC1802" s="19"/>
      <c r="BD1802" s="19"/>
      <c r="BE1802" s="19"/>
      <c r="BF1802" s="19"/>
      <c r="BG1802" s="19"/>
      <c r="BH1802" s="19"/>
      <c r="BI1802" s="19"/>
      <c r="BJ1802" s="19"/>
    </row>
    <row r="1803" spans="1:62" ht="15" x14ac:dyDescent="0.2">
      <c r="A1803" s="19" t="s">
        <v>15976</v>
      </c>
      <c r="B1803" s="19" t="s">
        <v>1479</v>
      </c>
      <c r="C1803" s="43">
        <v>44662</v>
      </c>
      <c r="D1803" s="44">
        <v>0.62083333333333002</v>
      </c>
      <c r="E1803" s="19" t="s">
        <v>15977</v>
      </c>
      <c r="F1803" s="19" t="s">
        <v>15978</v>
      </c>
      <c r="G1803" s="19" t="s">
        <v>15979</v>
      </c>
      <c r="H1803" s="45">
        <v>2301.35</v>
      </c>
      <c r="I1803" s="45">
        <v>2580.29</v>
      </c>
      <c r="J1803" s="19" t="s">
        <v>1560</v>
      </c>
      <c r="K1803" s="19" t="s">
        <v>15980</v>
      </c>
      <c r="L1803" s="19" t="s">
        <v>15981</v>
      </c>
      <c r="M1803" s="19" t="s">
        <v>15982</v>
      </c>
      <c r="N1803" s="19" t="s">
        <v>15976</v>
      </c>
      <c r="O1803" s="19" t="s">
        <v>371</v>
      </c>
      <c r="P1803" s="19" t="s">
        <v>372</v>
      </c>
      <c r="Q1803" s="46">
        <v>360</v>
      </c>
      <c r="R1803" s="19" t="s">
        <v>1544</v>
      </c>
      <c r="S1803" s="19" t="s">
        <v>1754</v>
      </c>
      <c r="T1803" s="19" t="s">
        <v>104</v>
      </c>
      <c r="U1803" s="19" t="s">
        <v>3530</v>
      </c>
      <c r="V1803" s="19" t="s">
        <v>3531</v>
      </c>
      <c r="W1803" s="19" t="s">
        <v>1548</v>
      </c>
      <c r="X1803" s="19" t="s">
        <v>3532</v>
      </c>
      <c r="Y1803" s="19" t="s">
        <v>1684</v>
      </c>
      <c r="Z1803" s="19" t="s">
        <v>1685</v>
      </c>
      <c r="AA1803" s="46">
        <v>198</v>
      </c>
      <c r="AB1803" s="19" t="s">
        <v>584</v>
      </c>
      <c r="AC1803" s="19" t="s">
        <v>325</v>
      </c>
      <c r="AD1803" s="19" t="s">
        <v>4281</v>
      </c>
      <c r="AE1803" s="19" t="s">
        <v>4282</v>
      </c>
      <c r="AF1803" s="19" t="s">
        <v>1554</v>
      </c>
      <c r="AG1803" s="19" t="s">
        <v>4283</v>
      </c>
      <c r="AH1803" s="19" t="s">
        <v>1499</v>
      </c>
      <c r="AI1803" s="19" t="s">
        <v>1500</v>
      </c>
      <c r="AJ1803" s="45">
        <v>0</v>
      </c>
      <c r="AK1803" s="45">
        <v>0</v>
      </c>
      <c r="AL1803" s="19" t="s">
        <v>1501</v>
      </c>
      <c r="AM1803" s="46">
        <v>27070</v>
      </c>
      <c r="AN1803" s="46">
        <v>18020</v>
      </c>
      <c r="AO1803" s="46">
        <v>9050</v>
      </c>
      <c r="AP1803" s="45">
        <v>266.39999999999998</v>
      </c>
      <c r="AQ1803" s="45"/>
      <c r="AR1803" s="45" t="str">
        <f>IFERROR(VLOOKUP(AB1803,'Pedidos marco'!$A$1:$D$10000,4,0)," ")</f>
        <v xml:space="preserve"> </v>
      </c>
      <c r="AS1803" s="45">
        <f t="shared" si="196"/>
        <v>11</v>
      </c>
      <c r="AT1803" s="45" t="str">
        <f t="shared" si="197"/>
        <v>11</v>
      </c>
      <c r="AU1803" s="47">
        <v>18</v>
      </c>
      <c r="AV1803" s="19" t="str">
        <f t="shared" si="198"/>
        <v>04 April</v>
      </c>
      <c r="AW1803" s="19">
        <f t="shared" si="199"/>
        <v>0.74</v>
      </c>
      <c r="AX1803" s="19">
        <f t="shared" si="200"/>
        <v>14.799999999999999</v>
      </c>
      <c r="AY1803" s="19" t="e">
        <f>VLOOKUP(AG1803,Cías!$A$1:$E$10000,5,0)</f>
        <v>#N/A</v>
      </c>
      <c r="AZ1803" s="19" t="str">
        <f t="shared" si="201"/>
        <v>1013649</v>
      </c>
      <c r="BA1803" s="19" t="str">
        <f t="shared" si="202"/>
        <v>VEGA PEREZ JOSE</v>
      </c>
      <c r="BB1803" s="19" t="e">
        <f>VLOOKUP(AG1803,Cías!$A$1:$E$10000,3,0)</f>
        <v>#N/A</v>
      </c>
      <c r="BC1803" s="19"/>
      <c r="BD1803" s="19"/>
      <c r="BE1803" s="19"/>
      <c r="BF1803" s="19"/>
      <c r="BG1803" s="19"/>
      <c r="BH1803" s="19"/>
      <c r="BI1803" s="19"/>
      <c r="BJ1803" s="19"/>
    </row>
    <row r="1804" spans="1:62" ht="15" x14ac:dyDescent="0.2">
      <c r="A1804" s="19" t="s">
        <v>15983</v>
      </c>
      <c r="B1804" s="19" t="s">
        <v>1479</v>
      </c>
      <c r="C1804" s="43">
        <v>44662</v>
      </c>
      <c r="D1804" s="44">
        <v>0.62152777777778001</v>
      </c>
      <c r="E1804" s="19" t="s">
        <v>15984</v>
      </c>
      <c r="F1804" s="19" t="s">
        <v>15985</v>
      </c>
      <c r="G1804" s="19" t="s">
        <v>15986</v>
      </c>
      <c r="H1804" s="45">
        <v>2099.23</v>
      </c>
      <c r="I1804" s="45">
        <v>2353.67</v>
      </c>
      <c r="J1804" s="19" t="s">
        <v>1560</v>
      </c>
      <c r="K1804" s="19" t="s">
        <v>15987</v>
      </c>
      <c r="L1804" s="19" t="s">
        <v>15988</v>
      </c>
      <c r="M1804" s="19" t="s">
        <v>15989</v>
      </c>
      <c r="N1804" s="19" t="s">
        <v>15983</v>
      </c>
      <c r="O1804" s="19" t="s">
        <v>369</v>
      </c>
      <c r="P1804" s="19" t="s">
        <v>370</v>
      </c>
      <c r="Q1804" s="46">
        <v>360</v>
      </c>
      <c r="R1804" s="19" t="s">
        <v>1544</v>
      </c>
      <c r="S1804" s="19" t="s">
        <v>1754</v>
      </c>
      <c r="T1804" s="19" t="s">
        <v>104</v>
      </c>
      <c r="U1804" s="19" t="s">
        <v>2901</v>
      </c>
      <c r="V1804" s="19" t="s">
        <v>2902</v>
      </c>
      <c r="W1804" s="19" t="s">
        <v>2127</v>
      </c>
      <c r="X1804" s="19" t="s">
        <v>2903</v>
      </c>
      <c r="Y1804" s="19" t="s">
        <v>2129</v>
      </c>
      <c r="Z1804" s="19" t="s">
        <v>2130</v>
      </c>
      <c r="AA1804" s="46">
        <v>205</v>
      </c>
      <c r="AB1804" s="19" t="s">
        <v>496</v>
      </c>
      <c r="AC1804" s="19" t="s">
        <v>141</v>
      </c>
      <c r="AD1804" s="19" t="s">
        <v>6555</v>
      </c>
      <c r="AE1804" s="19" t="s">
        <v>6556</v>
      </c>
      <c r="AF1804" s="19" t="s">
        <v>1554</v>
      </c>
      <c r="AG1804" s="19" t="s">
        <v>6557</v>
      </c>
      <c r="AH1804" s="19" t="s">
        <v>1499</v>
      </c>
      <c r="AI1804" s="19" t="s">
        <v>1500</v>
      </c>
      <c r="AJ1804" s="45">
        <v>0</v>
      </c>
      <c r="AK1804" s="45">
        <v>0</v>
      </c>
      <c r="AL1804" s="19" t="s">
        <v>1501</v>
      </c>
      <c r="AM1804" s="46">
        <v>27170</v>
      </c>
      <c r="AN1804" s="46">
        <v>18060</v>
      </c>
      <c r="AO1804" s="46">
        <v>9110</v>
      </c>
      <c r="AP1804" s="45">
        <v>280.8</v>
      </c>
      <c r="AQ1804" s="45"/>
      <c r="AR1804" s="45" t="str">
        <f>IFERROR(VLOOKUP(AB1804,'Pedidos marco'!$A$1:$D$10000,4,0)," ")</f>
        <v xml:space="preserve"> </v>
      </c>
      <c r="AS1804" s="45">
        <f t="shared" si="196"/>
        <v>11</v>
      </c>
      <c r="AT1804" s="45" t="str">
        <f t="shared" si="197"/>
        <v>11</v>
      </c>
      <c r="AU1804" s="47">
        <v>18</v>
      </c>
      <c r="AV1804" s="19" t="str">
        <f t="shared" si="198"/>
        <v>04 April</v>
      </c>
      <c r="AW1804" s="19">
        <f t="shared" si="199"/>
        <v>0.78</v>
      </c>
      <c r="AX1804" s="19">
        <f t="shared" si="200"/>
        <v>15.600000000000001</v>
      </c>
      <c r="AY1804" s="19" t="e">
        <f>VLOOKUP(AG1804,Cías!$A$1:$E$10000,5,0)</f>
        <v>#N/A</v>
      </c>
      <c r="AZ1804" s="19" t="str">
        <f t="shared" si="201"/>
        <v>1021764</v>
      </c>
      <c r="BA1804" s="19" t="str">
        <f t="shared" si="202"/>
        <v>GARCES MARTINEZ MILTON EDUARDO</v>
      </c>
      <c r="BB1804" s="19" t="e">
        <f>VLOOKUP(AG1804,Cías!$A$1:$E$10000,3,0)</f>
        <v>#N/A</v>
      </c>
      <c r="BC1804" s="19"/>
      <c r="BD1804" s="19"/>
      <c r="BE1804" s="19"/>
      <c r="BF1804" s="19"/>
      <c r="BG1804" s="19"/>
      <c r="BH1804" s="19"/>
      <c r="BI1804" s="19"/>
      <c r="BJ1804" s="19"/>
    </row>
    <row r="1805" spans="1:62" ht="15" x14ac:dyDescent="0.2">
      <c r="A1805" s="19" t="s">
        <v>15990</v>
      </c>
      <c r="B1805" s="19" t="s">
        <v>1479</v>
      </c>
      <c r="C1805" s="43">
        <v>44662</v>
      </c>
      <c r="D1805" s="44">
        <v>0.62430555555556</v>
      </c>
      <c r="E1805" s="19" t="s">
        <v>15991</v>
      </c>
      <c r="F1805" s="19" t="s">
        <v>15992</v>
      </c>
      <c r="G1805" s="19" t="s">
        <v>15993</v>
      </c>
      <c r="H1805" s="45">
        <v>2426.4</v>
      </c>
      <c r="I1805" s="45">
        <v>2720.5</v>
      </c>
      <c r="J1805" s="19" t="s">
        <v>1560</v>
      </c>
      <c r="K1805" s="19" t="s">
        <v>15994</v>
      </c>
      <c r="L1805" s="19" t="s">
        <v>15995</v>
      </c>
      <c r="M1805" s="19" t="s">
        <v>15996</v>
      </c>
      <c r="N1805" s="19" t="s">
        <v>15990</v>
      </c>
      <c r="O1805" s="19" t="s">
        <v>367</v>
      </c>
      <c r="P1805" s="19" t="s">
        <v>368</v>
      </c>
      <c r="Q1805" s="46">
        <v>360</v>
      </c>
      <c r="R1805" s="19" t="s">
        <v>1544</v>
      </c>
      <c r="S1805" s="19" t="s">
        <v>2156</v>
      </c>
      <c r="T1805" s="19" t="s">
        <v>419</v>
      </c>
      <c r="U1805" s="19" t="s">
        <v>7338</v>
      </c>
      <c r="V1805" s="19" t="s">
        <v>419</v>
      </c>
      <c r="W1805" s="19" t="s">
        <v>415</v>
      </c>
      <c r="X1805" s="19" t="s">
        <v>7339</v>
      </c>
      <c r="Y1805" s="19" t="s">
        <v>417</v>
      </c>
      <c r="Z1805" s="19" t="s">
        <v>2159</v>
      </c>
      <c r="AA1805" s="46">
        <v>110</v>
      </c>
      <c r="AB1805" s="19" t="s">
        <v>475</v>
      </c>
      <c r="AC1805" s="19" t="s">
        <v>100</v>
      </c>
      <c r="AD1805" s="19" t="s">
        <v>5289</v>
      </c>
      <c r="AE1805" s="19" t="s">
        <v>5290</v>
      </c>
      <c r="AF1805" s="19" t="s">
        <v>1554</v>
      </c>
      <c r="AG1805" s="19" t="s">
        <v>5291</v>
      </c>
      <c r="AH1805" s="19" t="s">
        <v>1499</v>
      </c>
      <c r="AI1805" s="19" t="s">
        <v>1500</v>
      </c>
      <c r="AJ1805" s="45">
        <v>0</v>
      </c>
      <c r="AK1805" s="45">
        <v>0</v>
      </c>
      <c r="AL1805" s="19" t="s">
        <v>1501</v>
      </c>
      <c r="AM1805" s="46">
        <v>26870</v>
      </c>
      <c r="AN1805" s="46">
        <v>18000</v>
      </c>
      <c r="AO1805" s="46">
        <v>8870</v>
      </c>
      <c r="AP1805" s="45">
        <v>165.6</v>
      </c>
      <c r="AQ1805" s="45"/>
      <c r="AR1805" s="45" t="str">
        <f>IFERROR(VLOOKUP(AB1805,'Pedidos marco'!$A$1:$D$10000,4,0)," ")</f>
        <v xml:space="preserve"> </v>
      </c>
      <c r="AS1805" s="45">
        <f t="shared" si="196"/>
        <v>11</v>
      </c>
      <c r="AT1805" s="45" t="str">
        <f t="shared" si="197"/>
        <v>11</v>
      </c>
      <c r="AU1805" s="47">
        <v>18</v>
      </c>
      <c r="AV1805" s="19" t="str">
        <f t="shared" si="198"/>
        <v>04 April</v>
      </c>
      <c r="AW1805" s="19">
        <f t="shared" si="199"/>
        <v>0.45999999999999996</v>
      </c>
      <c r="AX1805" s="19">
        <f t="shared" si="200"/>
        <v>9.1999999999999993</v>
      </c>
      <c r="AY1805" s="19" t="e">
        <f>VLOOKUP(AG1805,Cías!$A$1:$E$10000,5,0)</f>
        <v>#N/A</v>
      </c>
      <c r="AZ1805" s="19" t="str">
        <f t="shared" si="201"/>
        <v>1013573</v>
      </c>
      <c r="BA1805" s="19" t="str">
        <f t="shared" si="202"/>
        <v>CUASPA PEREZ SEGUNDO MANUEL</v>
      </c>
      <c r="BB1805" s="19" t="e">
        <f>VLOOKUP(AG1805,Cías!$A$1:$E$10000,3,0)</f>
        <v>#N/A</v>
      </c>
      <c r="BC1805" s="19"/>
      <c r="BD1805" s="19"/>
      <c r="BE1805" s="19"/>
      <c r="BF1805" s="19"/>
      <c r="BG1805" s="19"/>
      <c r="BH1805" s="19"/>
      <c r="BI1805" s="19"/>
      <c r="BJ1805" s="19"/>
    </row>
    <row r="1806" spans="1:62" ht="15" x14ac:dyDescent="0.2">
      <c r="A1806" s="19" t="s">
        <v>15997</v>
      </c>
      <c r="B1806" s="19" t="s">
        <v>1479</v>
      </c>
      <c r="C1806" s="43">
        <v>44662</v>
      </c>
      <c r="D1806" s="44">
        <v>0.62569444444444</v>
      </c>
      <c r="E1806" s="19" t="s">
        <v>15998</v>
      </c>
      <c r="F1806" s="19" t="s">
        <v>15999</v>
      </c>
      <c r="G1806" s="19" t="s">
        <v>16000</v>
      </c>
      <c r="H1806" s="45">
        <v>282.8</v>
      </c>
      <c r="I1806" s="45">
        <v>317.08</v>
      </c>
      <c r="J1806" s="19" t="s">
        <v>1560</v>
      </c>
      <c r="K1806" s="19" t="s">
        <v>16001</v>
      </c>
      <c r="L1806" s="19" t="s">
        <v>16002</v>
      </c>
      <c r="M1806" s="19" t="s">
        <v>16003</v>
      </c>
      <c r="N1806" s="19" t="s">
        <v>15997</v>
      </c>
      <c r="O1806" s="19" t="s">
        <v>1603</v>
      </c>
      <c r="P1806" s="19" t="s">
        <v>1604</v>
      </c>
      <c r="Q1806" s="46">
        <v>40</v>
      </c>
      <c r="R1806" s="19" t="s">
        <v>1544</v>
      </c>
      <c r="S1806" s="19" t="s">
        <v>5317</v>
      </c>
      <c r="T1806" s="19" t="s">
        <v>5318</v>
      </c>
      <c r="U1806" s="19" t="s">
        <v>5330</v>
      </c>
      <c r="V1806" s="19" t="s">
        <v>5331</v>
      </c>
      <c r="W1806" s="19" t="s">
        <v>2144</v>
      </c>
      <c r="X1806" s="19" t="s">
        <v>5332</v>
      </c>
      <c r="Y1806" s="19" t="s">
        <v>2146</v>
      </c>
      <c r="Z1806" s="19" t="s">
        <v>2147</v>
      </c>
      <c r="AA1806" s="46">
        <v>388</v>
      </c>
      <c r="AB1806" s="19" t="s">
        <v>495</v>
      </c>
      <c r="AC1806" s="19" t="s">
        <v>139</v>
      </c>
      <c r="AD1806" s="19" t="s">
        <v>2131</v>
      </c>
      <c r="AE1806" s="19" t="s">
        <v>1481</v>
      </c>
      <c r="AF1806" s="19" t="s">
        <v>1554</v>
      </c>
      <c r="AG1806" s="19" t="s">
        <v>2132</v>
      </c>
      <c r="AH1806" s="19" t="s">
        <v>1499</v>
      </c>
      <c r="AI1806" s="19" t="s">
        <v>1500</v>
      </c>
      <c r="AJ1806" s="45">
        <v>0</v>
      </c>
      <c r="AK1806" s="45">
        <v>0</v>
      </c>
      <c r="AL1806" s="19" t="s">
        <v>1501</v>
      </c>
      <c r="AM1806" s="46">
        <v>6497.2219999999998</v>
      </c>
      <c r="AN1806" s="46">
        <v>2002.222</v>
      </c>
      <c r="AO1806" s="46">
        <v>4495</v>
      </c>
      <c r="AP1806" s="45">
        <v>42.4</v>
      </c>
      <c r="AQ1806" s="45"/>
      <c r="AR1806" s="45" t="str">
        <f>IFERROR(VLOOKUP(AB1806,'Pedidos marco'!$A$1:$D$10000,4,0)," ")</f>
        <v xml:space="preserve"> </v>
      </c>
      <c r="AS1806" s="45">
        <f t="shared" si="196"/>
        <v>11</v>
      </c>
      <c r="AT1806" s="45" t="str">
        <f t="shared" si="197"/>
        <v>11</v>
      </c>
      <c r="AU1806" s="47">
        <v>2</v>
      </c>
      <c r="AV1806" s="19" t="str">
        <f t="shared" si="198"/>
        <v>04 April</v>
      </c>
      <c r="AW1806" s="19">
        <f t="shared" si="199"/>
        <v>1.06</v>
      </c>
      <c r="AX1806" s="19">
        <f t="shared" si="200"/>
        <v>21.2</v>
      </c>
      <c r="AY1806" s="19" t="e">
        <f>VLOOKUP(AG1806,Cías!$A$1:$E$10000,5,0)</f>
        <v>#N/A</v>
      </c>
      <c r="AZ1806" s="19" t="str">
        <f t="shared" si="201"/>
        <v>1014271</v>
      </c>
      <c r="BA1806" s="19" t="str">
        <f t="shared" si="202"/>
        <v>GARATE CARDENAS CARLOS VINICIO</v>
      </c>
      <c r="BB1806" s="19" t="e">
        <f>VLOOKUP(AG1806,Cías!$A$1:$E$10000,3,0)</f>
        <v>#N/A</v>
      </c>
      <c r="BC1806" s="19"/>
      <c r="BD1806" s="19"/>
      <c r="BE1806" s="19"/>
      <c r="BF1806" s="19"/>
      <c r="BG1806" s="19"/>
      <c r="BH1806" s="19"/>
      <c r="BI1806" s="19"/>
      <c r="BJ1806" s="19"/>
    </row>
    <row r="1807" spans="1:62" ht="15" x14ac:dyDescent="0.2">
      <c r="A1807" s="19" t="s">
        <v>15997</v>
      </c>
      <c r="B1807" s="19" t="s">
        <v>1479</v>
      </c>
      <c r="C1807" s="43">
        <v>44662</v>
      </c>
      <c r="D1807" s="44">
        <v>0.62569444444444</v>
      </c>
      <c r="E1807" s="19" t="s">
        <v>16004</v>
      </c>
      <c r="F1807" s="19" t="s">
        <v>16005</v>
      </c>
      <c r="G1807" s="19" t="s">
        <v>16006</v>
      </c>
      <c r="H1807" s="45">
        <v>2262.4</v>
      </c>
      <c r="I1807" s="45">
        <v>2536.62</v>
      </c>
      <c r="J1807" s="19" t="s">
        <v>1560</v>
      </c>
      <c r="K1807" s="19" t="s">
        <v>16007</v>
      </c>
      <c r="L1807" s="19" t="s">
        <v>16008</v>
      </c>
      <c r="M1807" s="19" t="s">
        <v>16009</v>
      </c>
      <c r="N1807" s="19" t="s">
        <v>15997</v>
      </c>
      <c r="O1807" s="19" t="s">
        <v>1603</v>
      </c>
      <c r="P1807" s="19" t="s">
        <v>1604</v>
      </c>
      <c r="Q1807" s="46">
        <v>320</v>
      </c>
      <c r="R1807" s="19" t="s">
        <v>1544</v>
      </c>
      <c r="S1807" s="19" t="s">
        <v>5317</v>
      </c>
      <c r="T1807" s="19" t="s">
        <v>5318</v>
      </c>
      <c r="U1807" s="19" t="s">
        <v>5319</v>
      </c>
      <c r="V1807" s="19" t="s">
        <v>5320</v>
      </c>
      <c r="W1807" s="19" t="s">
        <v>2144</v>
      </c>
      <c r="X1807" s="19" t="s">
        <v>5321</v>
      </c>
      <c r="Y1807" s="19" t="s">
        <v>2146</v>
      </c>
      <c r="Z1807" s="19" t="s">
        <v>2147</v>
      </c>
      <c r="AA1807" s="46">
        <v>388</v>
      </c>
      <c r="AB1807" s="19" t="s">
        <v>495</v>
      </c>
      <c r="AC1807" s="19" t="s">
        <v>139</v>
      </c>
      <c r="AD1807" s="19" t="s">
        <v>2131</v>
      </c>
      <c r="AE1807" s="19" t="s">
        <v>1481</v>
      </c>
      <c r="AF1807" s="19" t="s">
        <v>1554</v>
      </c>
      <c r="AG1807" s="19" t="s">
        <v>2132</v>
      </c>
      <c r="AH1807" s="19" t="s">
        <v>1499</v>
      </c>
      <c r="AI1807" s="19" t="s">
        <v>1500</v>
      </c>
      <c r="AJ1807" s="45">
        <v>0</v>
      </c>
      <c r="AK1807" s="45">
        <v>0</v>
      </c>
      <c r="AL1807" s="19" t="s">
        <v>1501</v>
      </c>
      <c r="AM1807" s="46">
        <v>20512.777999999998</v>
      </c>
      <c r="AN1807" s="46">
        <v>16017.778</v>
      </c>
      <c r="AO1807" s="46">
        <v>4495</v>
      </c>
      <c r="AP1807" s="45">
        <v>339.2</v>
      </c>
      <c r="AQ1807" s="45"/>
      <c r="AR1807" s="45" t="str">
        <f>IFERROR(VLOOKUP(AB1807,'Pedidos marco'!$A$1:$D$10000,4,0)," ")</f>
        <v xml:space="preserve"> </v>
      </c>
      <c r="AS1807" s="45">
        <f t="shared" si="196"/>
        <v>11</v>
      </c>
      <c r="AT1807" s="45" t="str">
        <f t="shared" si="197"/>
        <v>11</v>
      </c>
      <c r="AU1807" s="47">
        <v>16</v>
      </c>
      <c r="AV1807" s="19" t="str">
        <f t="shared" si="198"/>
        <v>04 April</v>
      </c>
      <c r="AW1807" s="19">
        <f t="shared" si="199"/>
        <v>1.06</v>
      </c>
      <c r="AX1807" s="19">
        <f t="shared" si="200"/>
        <v>21.2</v>
      </c>
      <c r="AY1807" s="19" t="e">
        <f>VLOOKUP(AG1807,Cías!$A$1:$E$10000,5,0)</f>
        <v>#N/A</v>
      </c>
      <c r="AZ1807" s="19" t="str">
        <f t="shared" si="201"/>
        <v>1014271</v>
      </c>
      <c r="BA1807" s="19" t="str">
        <f t="shared" si="202"/>
        <v>GARATE CARDENAS CARLOS VINICIO</v>
      </c>
      <c r="BB1807" s="19" t="e">
        <f>VLOOKUP(AG1807,Cías!$A$1:$E$10000,3,0)</f>
        <v>#N/A</v>
      </c>
      <c r="BC1807" s="19"/>
      <c r="BD1807" s="19"/>
      <c r="BE1807" s="19"/>
      <c r="BF1807" s="19"/>
      <c r="BG1807" s="19"/>
      <c r="BH1807" s="19"/>
      <c r="BI1807" s="19"/>
      <c r="BJ1807" s="19"/>
    </row>
    <row r="1808" spans="1:62" ht="15" x14ac:dyDescent="0.2">
      <c r="A1808" s="19" t="s">
        <v>16010</v>
      </c>
      <c r="B1808" s="19" t="s">
        <v>1479</v>
      </c>
      <c r="C1808" s="43">
        <v>44662</v>
      </c>
      <c r="D1808" s="44">
        <v>0.62708333333333</v>
      </c>
      <c r="E1808" s="19" t="s">
        <v>16011</v>
      </c>
      <c r="F1808" s="19" t="s">
        <v>16012</v>
      </c>
      <c r="G1808" s="19" t="s">
        <v>16013</v>
      </c>
      <c r="H1808" s="45">
        <v>4225.6499999999996</v>
      </c>
      <c r="I1808" s="45">
        <v>4737.83</v>
      </c>
      <c r="J1808" s="19" t="s">
        <v>2037</v>
      </c>
      <c r="K1808" s="19" t="s">
        <v>16014</v>
      </c>
      <c r="L1808" s="19" t="s">
        <v>16015</v>
      </c>
      <c r="M1808" s="19" t="s">
        <v>16016</v>
      </c>
      <c r="N1808" s="19" t="s">
        <v>16010</v>
      </c>
      <c r="O1808" s="19" t="s">
        <v>367</v>
      </c>
      <c r="P1808" s="19" t="s">
        <v>368</v>
      </c>
      <c r="Q1808" s="46">
        <v>660</v>
      </c>
      <c r="R1808" s="19" t="s">
        <v>1544</v>
      </c>
      <c r="S1808" s="19" t="s">
        <v>2013</v>
      </c>
      <c r="T1808" s="19" t="s">
        <v>226</v>
      </c>
      <c r="U1808" s="19" t="s">
        <v>2014</v>
      </c>
      <c r="V1808" s="19" t="s">
        <v>2015</v>
      </c>
      <c r="W1808" s="19" t="s">
        <v>1586</v>
      </c>
      <c r="X1808" s="19" t="s">
        <v>2016</v>
      </c>
      <c r="Y1808" s="19" t="s">
        <v>1588</v>
      </c>
      <c r="Z1808" s="19" t="s">
        <v>1589</v>
      </c>
      <c r="AA1808" s="46">
        <v>250</v>
      </c>
      <c r="AB1808" s="19" t="s">
        <v>582</v>
      </c>
      <c r="AC1808" s="19" t="s">
        <v>321</v>
      </c>
      <c r="AD1808" s="19" t="s">
        <v>3135</v>
      </c>
      <c r="AE1808" s="19" t="s">
        <v>3136</v>
      </c>
      <c r="AF1808" s="19" t="s">
        <v>1592</v>
      </c>
      <c r="AG1808" s="19" t="s">
        <v>3137</v>
      </c>
      <c r="AH1808" s="19" t="s">
        <v>1499</v>
      </c>
      <c r="AI1808" s="19" t="s">
        <v>1500</v>
      </c>
      <c r="AJ1808" s="45">
        <v>0</v>
      </c>
      <c r="AK1808" s="45">
        <v>0</v>
      </c>
      <c r="AL1808" s="19" t="s">
        <v>1501</v>
      </c>
      <c r="AM1808" s="46">
        <v>51080</v>
      </c>
      <c r="AN1808" s="46">
        <v>33000</v>
      </c>
      <c r="AO1808" s="46">
        <v>18080</v>
      </c>
      <c r="AP1808" s="45">
        <v>594</v>
      </c>
      <c r="AQ1808" s="45"/>
      <c r="AR1808" s="45" t="str">
        <f>IFERROR(VLOOKUP(AB1808,'Pedidos marco'!$A$1:$D$10000,4,0)," ")</f>
        <v xml:space="preserve"> </v>
      </c>
      <c r="AS1808" s="45">
        <f t="shared" si="196"/>
        <v>11</v>
      </c>
      <c r="AT1808" s="45" t="str">
        <f t="shared" si="197"/>
        <v>11</v>
      </c>
      <c r="AU1808" s="47">
        <v>33</v>
      </c>
      <c r="AV1808" s="19" t="str">
        <f t="shared" si="198"/>
        <v>04 April</v>
      </c>
      <c r="AW1808" s="19">
        <f t="shared" si="199"/>
        <v>0.9</v>
      </c>
      <c r="AX1808" s="19">
        <f t="shared" si="200"/>
        <v>18</v>
      </c>
      <c r="AY1808" s="19" t="e">
        <f>VLOOKUP(AG1808,Cías!$A$1:$E$10000,5,0)</f>
        <v>#N/A</v>
      </c>
      <c r="AZ1808" s="19" t="str">
        <f t="shared" si="201"/>
        <v>1013539</v>
      </c>
      <c r="BA1808" s="19" t="str">
        <f t="shared" si="202"/>
        <v>VALENCIA BENAVIDES GUSTAVO PLUTARCO</v>
      </c>
      <c r="BB1808" s="19" t="e">
        <f>VLOOKUP(AG1808,Cías!$A$1:$E$10000,3,0)</f>
        <v>#N/A</v>
      </c>
      <c r="BC1808" s="19"/>
      <c r="BD1808" s="19"/>
      <c r="BE1808" s="19"/>
      <c r="BF1808" s="19"/>
      <c r="BG1808" s="19"/>
      <c r="BH1808" s="19"/>
      <c r="BI1808" s="19"/>
      <c r="BJ1808" s="19"/>
    </row>
    <row r="1809" spans="1:62" ht="15" x14ac:dyDescent="0.2">
      <c r="A1809" s="19" t="s">
        <v>16017</v>
      </c>
      <c r="B1809" s="19" t="s">
        <v>1479</v>
      </c>
      <c r="C1809" s="43">
        <v>44662</v>
      </c>
      <c r="D1809" s="44">
        <v>0.63124999999999998</v>
      </c>
      <c r="E1809" s="19" t="s">
        <v>16018</v>
      </c>
      <c r="F1809" s="19" t="s">
        <v>16019</v>
      </c>
      <c r="G1809" s="19" t="s">
        <v>16020</v>
      </c>
      <c r="H1809" s="45">
        <v>4179.55</v>
      </c>
      <c r="I1809" s="45">
        <v>4686.1400000000003</v>
      </c>
      <c r="J1809" s="19" t="s">
        <v>1560</v>
      </c>
      <c r="K1809" s="19" t="s">
        <v>16021</v>
      </c>
      <c r="L1809" s="19" t="s">
        <v>16022</v>
      </c>
      <c r="M1809" s="19" t="s">
        <v>16023</v>
      </c>
      <c r="N1809" s="19" t="s">
        <v>16017</v>
      </c>
      <c r="O1809" s="19" t="s">
        <v>367</v>
      </c>
      <c r="P1809" s="19" t="s">
        <v>368</v>
      </c>
      <c r="Q1809" s="46">
        <v>640</v>
      </c>
      <c r="R1809" s="19" t="s">
        <v>1544</v>
      </c>
      <c r="S1809" s="19" t="s">
        <v>1582</v>
      </c>
      <c r="T1809" s="19" t="s">
        <v>1583</v>
      </c>
      <c r="U1809" s="19" t="s">
        <v>1584</v>
      </c>
      <c r="V1809" s="19" t="s">
        <v>1585</v>
      </c>
      <c r="W1809" s="19" t="s">
        <v>1586</v>
      </c>
      <c r="X1809" s="19" t="s">
        <v>1587</v>
      </c>
      <c r="Y1809" s="19" t="s">
        <v>1588</v>
      </c>
      <c r="Z1809" s="19" t="s">
        <v>1589</v>
      </c>
      <c r="AA1809" s="46">
        <v>250</v>
      </c>
      <c r="AB1809" s="19" t="s">
        <v>583</v>
      </c>
      <c r="AC1809" s="19" t="s">
        <v>323</v>
      </c>
      <c r="AD1809" s="19" t="s">
        <v>4239</v>
      </c>
      <c r="AE1809" s="19" t="s">
        <v>4240</v>
      </c>
      <c r="AF1809" s="19" t="s">
        <v>1592</v>
      </c>
      <c r="AG1809" s="19" t="s">
        <v>4241</v>
      </c>
      <c r="AH1809" s="19" t="s">
        <v>1594</v>
      </c>
      <c r="AI1809" s="19" t="s">
        <v>1595</v>
      </c>
      <c r="AJ1809" s="45">
        <v>0.05</v>
      </c>
      <c r="AK1809" s="45">
        <v>32</v>
      </c>
      <c r="AL1809" s="19" t="s">
        <v>1501</v>
      </c>
      <c r="AM1809" s="46">
        <v>49870</v>
      </c>
      <c r="AN1809" s="46">
        <v>32090</v>
      </c>
      <c r="AO1809" s="46">
        <v>17780</v>
      </c>
      <c r="AP1809" s="45">
        <v>576</v>
      </c>
      <c r="AQ1809" s="45"/>
      <c r="AR1809" s="45" t="str">
        <f>IFERROR(VLOOKUP(AB1809,'Pedidos marco'!$A$1:$D$10000,4,0)," ")</f>
        <v xml:space="preserve"> </v>
      </c>
      <c r="AS1809" s="45">
        <f t="shared" si="196"/>
        <v>11</v>
      </c>
      <c r="AT1809" s="45" t="str">
        <f t="shared" si="197"/>
        <v>11</v>
      </c>
      <c r="AU1809" s="47">
        <v>32</v>
      </c>
      <c r="AV1809" s="19" t="str">
        <f t="shared" si="198"/>
        <v>04 April</v>
      </c>
      <c r="AW1809" s="19">
        <f t="shared" si="199"/>
        <v>0.9</v>
      </c>
      <c r="AX1809" s="19">
        <f t="shared" si="200"/>
        <v>18</v>
      </c>
      <c r="AY1809" s="19" t="e">
        <f>VLOOKUP(AG1809,Cías!$A$1:$E$10000,5,0)</f>
        <v>#N/A</v>
      </c>
      <c r="AZ1809" s="19" t="str">
        <f t="shared" si="201"/>
        <v>1013906</v>
      </c>
      <c r="BA1809" s="19" t="str">
        <f t="shared" si="202"/>
        <v>VALLEJOS VILLEGAS SAUL EDUARDO</v>
      </c>
      <c r="BB1809" s="19" t="e">
        <f>VLOOKUP(AG1809,Cías!$A$1:$E$10000,3,0)</f>
        <v>#N/A</v>
      </c>
      <c r="BC1809" s="19"/>
      <c r="BD1809" s="19"/>
      <c r="BE1809" s="19"/>
      <c r="BF1809" s="19"/>
      <c r="BG1809" s="19"/>
      <c r="BH1809" s="19"/>
      <c r="BI1809" s="19"/>
      <c r="BJ1809" s="19"/>
    </row>
    <row r="1810" spans="1:62" ht="15" x14ac:dyDescent="0.2">
      <c r="A1810" s="19" t="s">
        <v>16024</v>
      </c>
      <c r="B1810" s="19" t="s">
        <v>1479</v>
      </c>
      <c r="C1810" s="43">
        <v>44662</v>
      </c>
      <c r="D1810" s="44">
        <v>0.63333333333332997</v>
      </c>
      <c r="E1810" s="19" t="s">
        <v>16025</v>
      </c>
      <c r="F1810" s="19" t="s">
        <v>16026</v>
      </c>
      <c r="G1810" s="19" t="s">
        <v>16027</v>
      </c>
      <c r="H1810" s="45">
        <v>4448.3999999999996</v>
      </c>
      <c r="I1810" s="45">
        <v>4987.58</v>
      </c>
      <c r="J1810" s="19" t="s">
        <v>1560</v>
      </c>
      <c r="K1810" s="19" t="s">
        <v>16028</v>
      </c>
      <c r="L1810" s="19" t="s">
        <v>16029</v>
      </c>
      <c r="M1810" s="19" t="s">
        <v>16030</v>
      </c>
      <c r="N1810" s="19" t="s">
        <v>16024</v>
      </c>
      <c r="O1810" s="19" t="s">
        <v>367</v>
      </c>
      <c r="P1810" s="19" t="s">
        <v>368</v>
      </c>
      <c r="Q1810" s="46">
        <v>660</v>
      </c>
      <c r="R1810" s="19" t="s">
        <v>1544</v>
      </c>
      <c r="S1810" s="19" t="s">
        <v>2156</v>
      </c>
      <c r="T1810" s="19" t="s">
        <v>419</v>
      </c>
      <c r="U1810" s="19" t="s">
        <v>16031</v>
      </c>
      <c r="V1810" s="19" t="s">
        <v>16032</v>
      </c>
      <c r="W1810" s="19" t="s">
        <v>415</v>
      </c>
      <c r="X1810" s="19" t="s">
        <v>16033</v>
      </c>
      <c r="Y1810" s="19" t="s">
        <v>4749</v>
      </c>
      <c r="Z1810" s="19" t="s">
        <v>4750</v>
      </c>
      <c r="AA1810" s="46">
        <v>130</v>
      </c>
      <c r="AB1810" s="19" t="s">
        <v>475</v>
      </c>
      <c r="AC1810" s="19" t="s">
        <v>100</v>
      </c>
      <c r="AD1810" s="19" t="s">
        <v>5307</v>
      </c>
      <c r="AE1810" s="19" t="s">
        <v>5308</v>
      </c>
      <c r="AF1810" s="19" t="s">
        <v>1592</v>
      </c>
      <c r="AG1810" s="19" t="s">
        <v>5309</v>
      </c>
      <c r="AH1810" s="19" t="s">
        <v>1499</v>
      </c>
      <c r="AI1810" s="19" t="s">
        <v>1500</v>
      </c>
      <c r="AJ1810" s="45">
        <v>0</v>
      </c>
      <c r="AK1810" s="45">
        <v>0</v>
      </c>
      <c r="AL1810" s="19" t="s">
        <v>1501</v>
      </c>
      <c r="AM1810" s="46">
        <v>50920</v>
      </c>
      <c r="AN1810" s="46">
        <v>33030</v>
      </c>
      <c r="AO1810" s="46">
        <v>17890</v>
      </c>
      <c r="AP1810" s="45">
        <v>336.6</v>
      </c>
      <c r="AQ1810" s="45"/>
      <c r="AR1810" s="45" t="str">
        <f>IFERROR(VLOOKUP(AB1810,'Pedidos marco'!$A$1:$D$10000,4,0)," ")</f>
        <v xml:space="preserve"> </v>
      </c>
      <c r="AS1810" s="45">
        <f t="shared" si="196"/>
        <v>11</v>
      </c>
      <c r="AT1810" s="45" t="str">
        <f t="shared" si="197"/>
        <v>11</v>
      </c>
      <c r="AU1810" s="47">
        <v>33</v>
      </c>
      <c r="AV1810" s="19" t="str">
        <f t="shared" si="198"/>
        <v>04 April</v>
      </c>
      <c r="AW1810" s="19">
        <f t="shared" si="199"/>
        <v>0.51</v>
      </c>
      <c r="AX1810" s="19">
        <f t="shared" si="200"/>
        <v>10.200000000000001</v>
      </c>
      <c r="AY1810" s="19" t="e">
        <f>VLOOKUP(AG1810,Cías!$A$1:$E$10000,5,0)</f>
        <v>#N/A</v>
      </c>
      <c r="AZ1810" s="19" t="str">
        <f t="shared" si="201"/>
        <v>1013573</v>
      </c>
      <c r="BA1810" s="19" t="str">
        <f t="shared" si="202"/>
        <v>CUASPA PEREZ SEGUNDO MANUEL</v>
      </c>
      <c r="BB1810" s="19" t="e">
        <f>VLOOKUP(AG1810,Cías!$A$1:$E$10000,3,0)</f>
        <v>#N/A</v>
      </c>
      <c r="BC1810" s="19"/>
      <c r="BD1810" s="19"/>
      <c r="BE1810" s="19"/>
      <c r="BF1810" s="19"/>
      <c r="BG1810" s="19"/>
      <c r="BH1810" s="19"/>
      <c r="BI1810" s="19"/>
      <c r="BJ1810" s="19"/>
    </row>
    <row r="1811" spans="1:62" ht="15" x14ac:dyDescent="0.2">
      <c r="A1811" s="19" t="s">
        <v>16034</v>
      </c>
      <c r="B1811" s="19" t="s">
        <v>1479</v>
      </c>
      <c r="C1811" s="43">
        <v>44662</v>
      </c>
      <c r="D1811" s="44">
        <v>0.63472222222221997</v>
      </c>
      <c r="E1811" s="19" t="s">
        <v>16035</v>
      </c>
      <c r="F1811" s="19" t="s">
        <v>16036</v>
      </c>
      <c r="G1811" s="19" t="s">
        <v>16037</v>
      </c>
      <c r="H1811" s="45">
        <v>2307.6</v>
      </c>
      <c r="I1811" s="45">
        <v>2587.29</v>
      </c>
      <c r="J1811" s="19" t="s">
        <v>1560</v>
      </c>
      <c r="K1811" s="19" t="s">
        <v>16038</v>
      </c>
      <c r="L1811" s="19" t="s">
        <v>16039</v>
      </c>
      <c r="M1811" s="19" t="s">
        <v>16040</v>
      </c>
      <c r="N1811" s="19" t="s">
        <v>16034</v>
      </c>
      <c r="O1811" s="19" t="s">
        <v>1641</v>
      </c>
      <c r="P1811" s="19" t="s">
        <v>1642</v>
      </c>
      <c r="Q1811" s="46">
        <v>360</v>
      </c>
      <c r="R1811" s="19" t="s">
        <v>1544</v>
      </c>
      <c r="S1811" s="19" t="s">
        <v>2072</v>
      </c>
      <c r="T1811" s="19" t="s">
        <v>2073</v>
      </c>
      <c r="U1811" s="19" t="s">
        <v>8057</v>
      </c>
      <c r="V1811" s="19" t="s">
        <v>8058</v>
      </c>
      <c r="W1811" s="19" t="s">
        <v>2174</v>
      </c>
      <c r="X1811" s="19" t="s">
        <v>8059</v>
      </c>
      <c r="Y1811" s="19" t="s">
        <v>2176</v>
      </c>
      <c r="Z1811" s="19" t="s">
        <v>2177</v>
      </c>
      <c r="AA1811" s="46">
        <v>328</v>
      </c>
      <c r="AB1811" s="19" t="s">
        <v>532</v>
      </c>
      <c r="AC1811" s="19" t="s">
        <v>216</v>
      </c>
      <c r="AD1811" s="19" t="s">
        <v>2080</v>
      </c>
      <c r="AE1811" s="19" t="s">
        <v>2081</v>
      </c>
      <c r="AF1811" s="19" t="s">
        <v>1719</v>
      </c>
      <c r="AG1811" s="19" t="s">
        <v>2082</v>
      </c>
      <c r="AH1811" s="19" t="s">
        <v>1594</v>
      </c>
      <c r="AI1811" s="19" t="s">
        <v>1595</v>
      </c>
      <c r="AJ1811" s="45">
        <v>0.05</v>
      </c>
      <c r="AK1811" s="45">
        <v>18</v>
      </c>
      <c r="AL1811" s="19" t="s">
        <v>1501</v>
      </c>
      <c r="AM1811" s="46">
        <v>26290</v>
      </c>
      <c r="AN1811" s="46">
        <v>18030</v>
      </c>
      <c r="AO1811" s="46">
        <v>8260</v>
      </c>
      <c r="AP1811" s="45">
        <v>370.8</v>
      </c>
      <c r="AQ1811" s="45"/>
      <c r="AR1811" s="45" t="str">
        <f>IFERROR(VLOOKUP(AB1811,'Pedidos marco'!$A$1:$D$10000,4,0)," ")</f>
        <v xml:space="preserve"> </v>
      </c>
      <c r="AS1811" s="45">
        <f t="shared" si="196"/>
        <v>11</v>
      </c>
      <c r="AT1811" s="45" t="str">
        <f t="shared" si="197"/>
        <v>11</v>
      </c>
      <c r="AU1811" s="47">
        <v>18</v>
      </c>
      <c r="AV1811" s="19" t="str">
        <f t="shared" si="198"/>
        <v>04 April</v>
      </c>
      <c r="AW1811" s="19">
        <f t="shared" si="199"/>
        <v>1.03</v>
      </c>
      <c r="AX1811" s="19">
        <f t="shared" si="200"/>
        <v>20.6</v>
      </c>
      <c r="AY1811" s="19" t="e">
        <f>VLOOKUP(AG1811,Cías!$A$1:$E$10000,5,0)</f>
        <v>#N/A</v>
      </c>
      <c r="AZ1811" s="19" t="str">
        <f t="shared" si="201"/>
        <v>1013859</v>
      </c>
      <c r="BA1811" s="19" t="str">
        <f t="shared" si="202"/>
        <v>MUÑOZ ORTIZ JUAN MANUEL</v>
      </c>
      <c r="BB1811" s="19" t="e">
        <f>VLOOKUP(AG1811,Cías!$A$1:$E$10000,3,0)</f>
        <v>#N/A</v>
      </c>
      <c r="BC1811" s="19"/>
      <c r="BD1811" s="19"/>
      <c r="BE1811" s="19"/>
      <c r="BF1811" s="19"/>
      <c r="BG1811" s="19"/>
      <c r="BH1811" s="19"/>
      <c r="BI1811" s="19"/>
      <c r="BJ1811" s="19"/>
    </row>
    <row r="1812" spans="1:62" ht="15" x14ac:dyDescent="0.2">
      <c r="A1812" s="19" t="s">
        <v>16034</v>
      </c>
      <c r="B1812" s="19" t="s">
        <v>1479</v>
      </c>
      <c r="C1812" s="43">
        <v>44662</v>
      </c>
      <c r="D1812" s="44">
        <v>0.63472222222221997</v>
      </c>
      <c r="E1812" s="19" t="s">
        <v>16041</v>
      </c>
      <c r="F1812" s="19" t="s">
        <v>16042</v>
      </c>
      <c r="G1812" s="19" t="s">
        <v>16043</v>
      </c>
      <c r="H1812" s="45">
        <v>800.4</v>
      </c>
      <c r="I1812" s="45">
        <v>897.42</v>
      </c>
      <c r="J1812" s="19" t="s">
        <v>1560</v>
      </c>
      <c r="K1812" s="19" t="s">
        <v>16044</v>
      </c>
      <c r="L1812" s="19" t="s">
        <v>16045</v>
      </c>
      <c r="M1812" s="19" t="s">
        <v>16046</v>
      </c>
      <c r="N1812" s="19" t="s">
        <v>16034</v>
      </c>
      <c r="O1812" s="19" t="s">
        <v>1603</v>
      </c>
      <c r="P1812" s="19" t="s">
        <v>1604</v>
      </c>
      <c r="Q1812" s="46">
        <v>120</v>
      </c>
      <c r="R1812" s="19" t="s">
        <v>1544</v>
      </c>
      <c r="S1812" s="19" t="s">
        <v>2072</v>
      </c>
      <c r="T1812" s="19" t="s">
        <v>2073</v>
      </c>
      <c r="U1812" s="19" t="s">
        <v>8057</v>
      </c>
      <c r="V1812" s="19" t="s">
        <v>8058</v>
      </c>
      <c r="W1812" s="19" t="s">
        <v>2174</v>
      </c>
      <c r="X1812" s="19" t="s">
        <v>8059</v>
      </c>
      <c r="Y1812" s="19" t="s">
        <v>2176</v>
      </c>
      <c r="Z1812" s="19" t="s">
        <v>2177</v>
      </c>
      <c r="AA1812" s="46">
        <v>328</v>
      </c>
      <c r="AB1812" s="19" t="s">
        <v>532</v>
      </c>
      <c r="AC1812" s="19" t="s">
        <v>216</v>
      </c>
      <c r="AD1812" s="19" t="s">
        <v>2080</v>
      </c>
      <c r="AE1812" s="19" t="s">
        <v>2081</v>
      </c>
      <c r="AF1812" s="19" t="s">
        <v>1719</v>
      </c>
      <c r="AG1812" s="19" t="s">
        <v>2082</v>
      </c>
      <c r="AH1812" s="19" t="s">
        <v>1594</v>
      </c>
      <c r="AI1812" s="19" t="s">
        <v>1595</v>
      </c>
      <c r="AJ1812" s="45">
        <v>0.05</v>
      </c>
      <c r="AK1812" s="45">
        <v>6</v>
      </c>
      <c r="AL1812" s="19" t="s">
        <v>1501</v>
      </c>
      <c r="AM1812" s="46">
        <v>14270</v>
      </c>
      <c r="AN1812" s="46">
        <v>6010</v>
      </c>
      <c r="AO1812" s="46">
        <v>8260</v>
      </c>
      <c r="AP1812" s="45">
        <v>123.6</v>
      </c>
      <c r="AQ1812" s="45"/>
      <c r="AR1812" s="45" t="str">
        <f>IFERROR(VLOOKUP(AB1812,'Pedidos marco'!$A$1:$D$10000,4,0)," ")</f>
        <v xml:space="preserve"> </v>
      </c>
      <c r="AS1812" s="45">
        <f t="shared" si="196"/>
        <v>11</v>
      </c>
      <c r="AT1812" s="45" t="str">
        <f t="shared" si="197"/>
        <v>11</v>
      </c>
      <c r="AU1812" s="47">
        <v>6</v>
      </c>
      <c r="AV1812" s="19" t="str">
        <f t="shared" si="198"/>
        <v>04 April</v>
      </c>
      <c r="AW1812" s="19">
        <f t="shared" si="199"/>
        <v>1.03</v>
      </c>
      <c r="AX1812" s="19">
        <f t="shared" si="200"/>
        <v>20.599999999999998</v>
      </c>
      <c r="AY1812" s="19" t="e">
        <f>VLOOKUP(AG1812,Cías!$A$1:$E$10000,5,0)</f>
        <v>#N/A</v>
      </c>
      <c r="AZ1812" s="19" t="str">
        <f t="shared" si="201"/>
        <v>1013859</v>
      </c>
      <c r="BA1812" s="19" t="str">
        <f t="shared" si="202"/>
        <v>MUÑOZ ORTIZ JUAN MANUEL</v>
      </c>
      <c r="BB1812" s="19" t="e">
        <f>VLOOKUP(AG1812,Cías!$A$1:$E$10000,3,0)</f>
        <v>#N/A</v>
      </c>
      <c r="BC1812" s="19"/>
      <c r="BD1812" s="19"/>
      <c r="BE1812" s="19"/>
      <c r="BF1812" s="19"/>
      <c r="BG1812" s="19"/>
      <c r="BH1812" s="19"/>
      <c r="BI1812" s="19"/>
      <c r="BJ1812" s="19"/>
    </row>
    <row r="1813" spans="1:62" ht="15" x14ac:dyDescent="0.2">
      <c r="A1813" s="19" t="s">
        <v>16047</v>
      </c>
      <c r="B1813" s="19" t="s">
        <v>1479</v>
      </c>
      <c r="C1813" s="43">
        <v>44662</v>
      </c>
      <c r="D1813" s="44">
        <v>0.63611111111110996</v>
      </c>
      <c r="E1813" s="19" t="s">
        <v>16048</v>
      </c>
      <c r="F1813" s="19" t="s">
        <v>16049</v>
      </c>
      <c r="G1813" s="19" t="s">
        <v>16050</v>
      </c>
      <c r="H1813" s="45">
        <v>2484.11</v>
      </c>
      <c r="I1813" s="45">
        <v>2785.2</v>
      </c>
      <c r="J1813" s="19" t="s">
        <v>1560</v>
      </c>
      <c r="K1813" s="19" t="s">
        <v>16051</v>
      </c>
      <c r="L1813" s="19" t="s">
        <v>16052</v>
      </c>
      <c r="M1813" s="19" t="s">
        <v>16053</v>
      </c>
      <c r="N1813" s="19" t="s">
        <v>16047</v>
      </c>
      <c r="O1813" s="19" t="s">
        <v>371</v>
      </c>
      <c r="P1813" s="19" t="s">
        <v>372</v>
      </c>
      <c r="Q1813" s="46">
        <v>360</v>
      </c>
      <c r="R1813" s="19" t="s">
        <v>1544</v>
      </c>
      <c r="S1813" s="19" t="s">
        <v>3650</v>
      </c>
      <c r="T1813" s="19" t="s">
        <v>3651</v>
      </c>
      <c r="U1813" s="19" t="s">
        <v>16054</v>
      </c>
      <c r="V1813" s="19" t="s">
        <v>16055</v>
      </c>
      <c r="W1813" s="19" t="s">
        <v>2800</v>
      </c>
      <c r="X1813" s="19" t="s">
        <v>16056</v>
      </c>
      <c r="Y1813" s="19" t="s">
        <v>16057</v>
      </c>
      <c r="Z1813" s="19" t="s">
        <v>16058</v>
      </c>
      <c r="AA1813" s="46">
        <v>28.3</v>
      </c>
      <c r="AB1813" s="19" t="s">
        <v>530</v>
      </c>
      <c r="AC1813" s="19" t="s">
        <v>212</v>
      </c>
      <c r="AD1813" s="19" t="s">
        <v>2804</v>
      </c>
      <c r="AE1813" s="19" t="s">
        <v>2805</v>
      </c>
      <c r="AF1813" s="19" t="s">
        <v>1554</v>
      </c>
      <c r="AG1813" s="19" t="s">
        <v>2806</v>
      </c>
      <c r="AH1813" s="19" t="s">
        <v>1499</v>
      </c>
      <c r="AI1813" s="19" t="s">
        <v>1500</v>
      </c>
      <c r="AJ1813" s="45">
        <v>0</v>
      </c>
      <c r="AK1813" s="45">
        <v>0</v>
      </c>
      <c r="AL1813" s="19" t="s">
        <v>1501</v>
      </c>
      <c r="AM1813" s="46">
        <v>26970</v>
      </c>
      <c r="AN1813" s="46">
        <v>18010</v>
      </c>
      <c r="AO1813" s="46">
        <v>8960</v>
      </c>
      <c r="AP1813" s="45">
        <v>57.6</v>
      </c>
      <c r="AQ1813" s="45"/>
      <c r="AR1813" s="45" t="str">
        <f>IFERROR(VLOOKUP(AB1813,'Pedidos marco'!$A$1:$D$10000,4,0)," ")</f>
        <v xml:space="preserve"> </v>
      </c>
      <c r="AS1813" s="45">
        <f t="shared" si="196"/>
        <v>11</v>
      </c>
      <c r="AT1813" s="45" t="str">
        <f t="shared" si="197"/>
        <v>11</v>
      </c>
      <c r="AU1813" s="47">
        <v>18</v>
      </c>
      <c r="AV1813" s="19" t="str">
        <f t="shared" si="198"/>
        <v>04 April</v>
      </c>
      <c r="AW1813" s="19">
        <f t="shared" si="199"/>
        <v>0.16</v>
      </c>
      <c r="AX1813" s="19">
        <f t="shared" si="200"/>
        <v>3.2</v>
      </c>
      <c r="AY1813" s="19" t="e">
        <f>VLOOKUP(AG1813,Cías!$A$1:$E$10000,5,0)</f>
        <v>#N/A</v>
      </c>
      <c r="AZ1813" s="19" t="str">
        <f t="shared" si="201"/>
        <v>1013871</v>
      </c>
      <c r="BA1813" s="19" t="str">
        <f t="shared" si="202"/>
        <v>MORAN PERUGACHI ALONSO</v>
      </c>
      <c r="BB1813" s="19" t="e">
        <f>VLOOKUP(AG1813,Cías!$A$1:$E$10000,3,0)</f>
        <v>#N/A</v>
      </c>
      <c r="BC1813" s="19"/>
      <c r="BD1813" s="19"/>
      <c r="BE1813" s="19"/>
      <c r="BF1813" s="19"/>
      <c r="BG1813" s="19"/>
      <c r="BH1813" s="19"/>
      <c r="BI1813" s="19"/>
      <c r="BJ1813" s="19"/>
    </row>
    <row r="1814" spans="1:62" ht="15" x14ac:dyDescent="0.2">
      <c r="A1814" s="19" t="s">
        <v>16059</v>
      </c>
      <c r="B1814" s="19" t="s">
        <v>1479</v>
      </c>
      <c r="C1814" s="43">
        <v>44662</v>
      </c>
      <c r="D1814" s="44">
        <v>0.64027777777778005</v>
      </c>
      <c r="E1814" s="19" t="s">
        <v>1449</v>
      </c>
      <c r="F1814" s="19" t="s">
        <v>16060</v>
      </c>
      <c r="G1814" s="19" t="s">
        <v>16061</v>
      </c>
      <c r="H1814" s="45">
        <v>4390.3999999999996</v>
      </c>
      <c r="I1814" s="45">
        <v>4922.55</v>
      </c>
      <c r="J1814" s="19" t="s">
        <v>1560</v>
      </c>
      <c r="K1814" s="19" t="s">
        <v>16062</v>
      </c>
      <c r="L1814" s="19" t="s">
        <v>16063</v>
      </c>
      <c r="M1814" s="19" t="s">
        <v>16064</v>
      </c>
      <c r="N1814" s="19" t="s">
        <v>16059</v>
      </c>
      <c r="O1814" s="19" t="s">
        <v>367</v>
      </c>
      <c r="P1814" s="19" t="s">
        <v>368</v>
      </c>
      <c r="Q1814" s="46">
        <v>640</v>
      </c>
      <c r="R1814" s="19" t="s">
        <v>1544</v>
      </c>
      <c r="S1814" s="19" t="s">
        <v>14714</v>
      </c>
      <c r="T1814" s="19" t="s">
        <v>1392</v>
      </c>
      <c r="U1814" s="19" t="s">
        <v>14715</v>
      </c>
      <c r="V1814" s="19" t="s">
        <v>2126</v>
      </c>
      <c r="W1814" s="19" t="s">
        <v>415</v>
      </c>
      <c r="X1814" s="19" t="s">
        <v>14716</v>
      </c>
      <c r="Y1814" s="19" t="s">
        <v>420</v>
      </c>
      <c r="Z1814" s="19" t="s">
        <v>6256</v>
      </c>
      <c r="AA1814" s="46">
        <v>128</v>
      </c>
      <c r="AB1814" s="19" t="s">
        <v>579</v>
      </c>
      <c r="AC1814" s="19" t="s">
        <v>315</v>
      </c>
      <c r="AD1814" s="19" t="s">
        <v>12881</v>
      </c>
      <c r="AE1814" s="19" t="s">
        <v>1481</v>
      </c>
      <c r="AF1814" s="19" t="s">
        <v>1592</v>
      </c>
      <c r="AG1814" s="19" t="s">
        <v>12882</v>
      </c>
      <c r="AH1814" s="19" t="s">
        <v>1499</v>
      </c>
      <c r="AI1814" s="19" t="s">
        <v>1500</v>
      </c>
      <c r="AJ1814" s="45">
        <v>0</v>
      </c>
      <c r="AK1814" s="45">
        <v>0</v>
      </c>
      <c r="AL1814" s="19" t="s">
        <v>1501</v>
      </c>
      <c r="AM1814" s="46">
        <v>50690</v>
      </c>
      <c r="AN1814" s="46">
        <v>32000</v>
      </c>
      <c r="AO1814" s="46">
        <v>18690</v>
      </c>
      <c r="AP1814" s="45">
        <v>326.39999999999998</v>
      </c>
      <c r="AQ1814" s="45"/>
      <c r="AR1814" s="45" t="str">
        <f>IFERROR(VLOOKUP(AB1814,'Pedidos marco'!$A$1:$D$10000,4,0)," ")</f>
        <v xml:space="preserve"> </v>
      </c>
      <c r="AS1814" s="45">
        <f t="shared" si="196"/>
        <v>11</v>
      </c>
      <c r="AT1814" s="45" t="str">
        <f t="shared" si="197"/>
        <v>11</v>
      </c>
      <c r="AU1814" s="47">
        <v>32</v>
      </c>
      <c r="AV1814" s="19" t="str">
        <f t="shared" si="198"/>
        <v>04 April</v>
      </c>
      <c r="AW1814" s="19">
        <f t="shared" si="199"/>
        <v>0.51</v>
      </c>
      <c r="AX1814" s="19">
        <f t="shared" si="200"/>
        <v>10.199999999999999</v>
      </c>
      <c r="AY1814" s="19" t="e">
        <f>VLOOKUP(AG1814,Cías!$A$1:$E$10000,5,0)</f>
        <v>#N/A</v>
      </c>
      <c r="AZ1814" s="19" t="str">
        <f t="shared" si="201"/>
        <v>10003654</v>
      </c>
      <c r="BA1814" s="19" t="str">
        <f t="shared" si="202"/>
        <v>TRANSPORTES PALACIOS HIDALGO</v>
      </c>
      <c r="BB1814" s="19" t="e">
        <f>VLOOKUP(AG1814,Cías!$A$1:$E$10000,3,0)</f>
        <v>#N/A</v>
      </c>
      <c r="BC1814" s="19"/>
      <c r="BD1814" s="19"/>
      <c r="BE1814" s="19"/>
      <c r="BF1814" s="19"/>
      <c r="BG1814" s="19"/>
      <c r="BH1814" s="19"/>
      <c r="BI1814" s="19"/>
      <c r="BJ1814" s="19"/>
    </row>
    <row r="1815" spans="1:62" ht="15" x14ac:dyDescent="0.2">
      <c r="A1815" s="19" t="s">
        <v>16065</v>
      </c>
      <c r="B1815" s="19" t="s">
        <v>1479</v>
      </c>
      <c r="C1815" s="43">
        <v>44662</v>
      </c>
      <c r="D1815" s="44">
        <v>0.64097222222221995</v>
      </c>
      <c r="E1815" s="19" t="s">
        <v>16066</v>
      </c>
      <c r="F1815" s="19" t="s">
        <v>16067</v>
      </c>
      <c r="G1815" s="19" t="s">
        <v>16068</v>
      </c>
      <c r="H1815" s="45">
        <v>4248.8999999999996</v>
      </c>
      <c r="I1815" s="45">
        <v>4763.8999999999996</v>
      </c>
      <c r="J1815" s="19" t="s">
        <v>1560</v>
      </c>
      <c r="K1815" s="19" t="s">
        <v>16069</v>
      </c>
      <c r="L1815" s="19" t="s">
        <v>16070</v>
      </c>
      <c r="M1815" s="19" t="s">
        <v>16071</v>
      </c>
      <c r="N1815" s="19" t="s">
        <v>16065</v>
      </c>
      <c r="O1815" s="19" t="s">
        <v>367</v>
      </c>
      <c r="P1815" s="19" t="s">
        <v>368</v>
      </c>
      <c r="Q1815" s="46">
        <v>640</v>
      </c>
      <c r="R1815" s="19" t="s">
        <v>1544</v>
      </c>
      <c r="S1815" s="19" t="s">
        <v>2156</v>
      </c>
      <c r="T1815" s="19" t="s">
        <v>419</v>
      </c>
      <c r="U1815" s="19" t="s">
        <v>16072</v>
      </c>
      <c r="V1815" s="19" t="s">
        <v>16073</v>
      </c>
      <c r="W1815" s="19" t="s">
        <v>415</v>
      </c>
      <c r="X1815" s="19" t="s">
        <v>16074</v>
      </c>
      <c r="Y1815" s="19" t="s">
        <v>3748</v>
      </c>
      <c r="Z1815" s="19" t="s">
        <v>3749</v>
      </c>
      <c r="AA1815" s="46">
        <v>129</v>
      </c>
      <c r="AB1815" s="19" t="s">
        <v>534</v>
      </c>
      <c r="AC1815" s="19" t="s">
        <v>220</v>
      </c>
      <c r="AD1815" s="19" t="s">
        <v>7720</v>
      </c>
      <c r="AE1815" s="19" t="s">
        <v>7721</v>
      </c>
      <c r="AF1815" s="19" t="s">
        <v>1592</v>
      </c>
      <c r="AG1815" s="19" t="s">
        <v>7722</v>
      </c>
      <c r="AH1815" s="19" t="s">
        <v>1594</v>
      </c>
      <c r="AI1815" s="19" t="s">
        <v>1595</v>
      </c>
      <c r="AJ1815" s="45">
        <v>0.05</v>
      </c>
      <c r="AK1815" s="45">
        <v>32</v>
      </c>
      <c r="AL1815" s="19" t="s">
        <v>1501</v>
      </c>
      <c r="AM1815" s="46">
        <v>50480</v>
      </c>
      <c r="AN1815" s="46">
        <v>32050</v>
      </c>
      <c r="AO1815" s="46">
        <v>18430</v>
      </c>
      <c r="AP1815" s="45">
        <v>326.39999999999998</v>
      </c>
      <c r="AQ1815" s="45"/>
      <c r="AR1815" s="45" t="str">
        <f>IFERROR(VLOOKUP(AB1815,'Pedidos marco'!$A$1:$D$10000,4,0)," ")</f>
        <v xml:space="preserve"> </v>
      </c>
      <c r="AS1815" s="45">
        <f t="shared" si="196"/>
        <v>11</v>
      </c>
      <c r="AT1815" s="45" t="str">
        <f t="shared" si="197"/>
        <v>11</v>
      </c>
      <c r="AU1815" s="47">
        <v>32</v>
      </c>
      <c r="AV1815" s="19" t="str">
        <f t="shared" si="198"/>
        <v>04 April</v>
      </c>
      <c r="AW1815" s="19">
        <f t="shared" si="199"/>
        <v>0.51</v>
      </c>
      <c r="AX1815" s="19">
        <f t="shared" si="200"/>
        <v>10.199999999999999</v>
      </c>
      <c r="AY1815" s="19" t="e">
        <f>VLOOKUP(AG1815,Cías!$A$1:$E$10000,5,0)</f>
        <v>#N/A</v>
      </c>
      <c r="AZ1815" s="19" t="str">
        <f t="shared" si="201"/>
        <v>1013256</v>
      </c>
      <c r="BA1815" s="19" t="str">
        <f t="shared" si="202"/>
        <v>NARVAEZ VILLACIS BLADIMIR EDGARDO</v>
      </c>
      <c r="BB1815" s="19" t="e">
        <f>VLOOKUP(AG1815,Cías!$A$1:$E$10000,3,0)</f>
        <v>#N/A</v>
      </c>
      <c r="BC1815" s="19"/>
      <c r="BD1815" s="19"/>
      <c r="BE1815" s="19"/>
      <c r="BF1815" s="19"/>
      <c r="BG1815" s="19"/>
      <c r="BH1815" s="19"/>
      <c r="BI1815" s="19"/>
      <c r="BJ1815" s="19"/>
    </row>
    <row r="1816" spans="1:62" ht="15" x14ac:dyDescent="0.2">
      <c r="A1816" s="19" t="s">
        <v>16075</v>
      </c>
      <c r="B1816" s="19" t="s">
        <v>1479</v>
      </c>
      <c r="C1816" s="43">
        <v>44662</v>
      </c>
      <c r="D1816" s="44">
        <v>0.64236111111111005</v>
      </c>
      <c r="E1816" s="19" t="s">
        <v>16076</v>
      </c>
      <c r="F1816" s="19" t="s">
        <v>16077</v>
      </c>
      <c r="G1816" s="19" t="s">
        <v>16078</v>
      </c>
      <c r="H1816" s="45">
        <v>3024</v>
      </c>
      <c r="I1816" s="45">
        <v>3390.53</v>
      </c>
      <c r="J1816" s="19" t="s">
        <v>1560</v>
      </c>
      <c r="K1816" s="19" t="s">
        <v>16079</v>
      </c>
      <c r="L1816" s="19" t="s">
        <v>16080</v>
      </c>
      <c r="M1816" s="19" t="s">
        <v>16081</v>
      </c>
      <c r="N1816" s="19" t="s">
        <v>16075</v>
      </c>
      <c r="O1816" s="19" t="s">
        <v>1641</v>
      </c>
      <c r="P1816" s="19" t="s">
        <v>1642</v>
      </c>
      <c r="Q1816" s="46">
        <v>480</v>
      </c>
      <c r="R1816" s="19" t="s">
        <v>1544</v>
      </c>
      <c r="S1816" s="19" t="s">
        <v>1736</v>
      </c>
      <c r="T1816" s="19" t="s">
        <v>1737</v>
      </c>
      <c r="U1816" s="19" t="s">
        <v>3730</v>
      </c>
      <c r="V1816" s="19" t="s">
        <v>3731</v>
      </c>
      <c r="W1816" s="19" t="s">
        <v>2076</v>
      </c>
      <c r="X1816" s="19" t="s">
        <v>3732</v>
      </c>
      <c r="Y1816" s="19" t="s">
        <v>2078</v>
      </c>
      <c r="Z1816" s="19" t="s">
        <v>2079</v>
      </c>
      <c r="AA1816" s="46">
        <v>345</v>
      </c>
      <c r="AB1816" s="19" t="s">
        <v>5402</v>
      </c>
      <c r="AC1816" s="19" t="s">
        <v>54</v>
      </c>
      <c r="AD1816" s="19" t="s">
        <v>5403</v>
      </c>
      <c r="AE1816" s="19" t="s">
        <v>5404</v>
      </c>
      <c r="AF1816" s="19" t="s">
        <v>1719</v>
      </c>
      <c r="AG1816" s="19" t="s">
        <v>5405</v>
      </c>
      <c r="AH1816" s="19" t="s">
        <v>1499</v>
      </c>
      <c r="AI1816" s="19" t="s">
        <v>1500</v>
      </c>
      <c r="AJ1816" s="45">
        <v>0</v>
      </c>
      <c r="AK1816" s="45">
        <v>0</v>
      </c>
      <c r="AL1816" s="19" t="s">
        <v>1501</v>
      </c>
      <c r="AM1816" s="46">
        <v>39530</v>
      </c>
      <c r="AN1816" s="46">
        <v>24040</v>
      </c>
      <c r="AO1816" s="46">
        <v>15490</v>
      </c>
      <c r="AP1816" s="45">
        <v>494.4</v>
      </c>
      <c r="AQ1816" s="45"/>
      <c r="AR1816" s="45" t="str">
        <f>IFERROR(VLOOKUP(AB1816,'Pedidos marco'!$A$1:$D$10000,4,0)," ")</f>
        <v xml:space="preserve"> </v>
      </c>
      <c r="AS1816" s="45">
        <f t="shared" si="196"/>
        <v>11</v>
      </c>
      <c r="AT1816" s="45" t="str">
        <f t="shared" si="197"/>
        <v>11</v>
      </c>
      <c r="AU1816" s="47">
        <v>24</v>
      </c>
      <c r="AV1816" s="19" t="str">
        <f t="shared" si="198"/>
        <v>04 April</v>
      </c>
      <c r="AW1816" s="19">
        <f t="shared" si="199"/>
        <v>1.03</v>
      </c>
      <c r="AX1816" s="19">
        <f t="shared" si="200"/>
        <v>20.599999999999998</v>
      </c>
      <c r="AY1816" s="19" t="e">
        <f>VLOOKUP(AG1816,Cías!$A$1:$E$10000,5,0)</f>
        <v>#N/A</v>
      </c>
      <c r="AZ1816" s="19" t="str">
        <f t="shared" si="201"/>
        <v>1013571</v>
      </c>
      <c r="BA1816" s="19" t="str">
        <f t="shared" si="202"/>
        <v>BENAVIDES BAEZ RODRIGO NEPTALI</v>
      </c>
      <c r="BB1816" s="19" t="e">
        <f>VLOOKUP(AG1816,Cías!$A$1:$E$10000,3,0)</f>
        <v>#N/A</v>
      </c>
      <c r="BC1816" s="19"/>
      <c r="BD1816" s="19"/>
      <c r="BE1816" s="19"/>
      <c r="BF1816" s="19"/>
      <c r="BG1816" s="19"/>
      <c r="BH1816" s="19"/>
      <c r="BI1816" s="19"/>
      <c r="BJ1816" s="19"/>
    </row>
    <row r="1817" spans="1:62" ht="15" x14ac:dyDescent="0.2">
      <c r="A1817" s="19" t="s">
        <v>16082</v>
      </c>
      <c r="B1817" s="19" t="s">
        <v>1479</v>
      </c>
      <c r="C1817" s="43">
        <v>44662</v>
      </c>
      <c r="D1817" s="44">
        <v>0.64652777777778003</v>
      </c>
      <c r="E1817" s="19" t="s">
        <v>16083</v>
      </c>
      <c r="F1817" s="19" t="s">
        <v>16084</v>
      </c>
      <c r="G1817" s="19" t="s">
        <v>16085</v>
      </c>
      <c r="H1817" s="45">
        <v>1024.4000000000001</v>
      </c>
      <c r="I1817" s="45">
        <v>1148.57</v>
      </c>
      <c r="J1817" s="19" t="s">
        <v>1560</v>
      </c>
      <c r="K1817" s="19" t="s">
        <v>16086</v>
      </c>
      <c r="L1817" s="19" t="s">
        <v>16087</v>
      </c>
      <c r="M1817" s="19" t="s">
        <v>16088</v>
      </c>
      <c r="N1817" s="19" t="s">
        <v>16082</v>
      </c>
      <c r="O1817" s="19" t="s">
        <v>367</v>
      </c>
      <c r="P1817" s="19" t="s">
        <v>368</v>
      </c>
      <c r="Q1817" s="46">
        <v>160</v>
      </c>
      <c r="R1817" s="19" t="s">
        <v>1544</v>
      </c>
      <c r="S1817" s="19" t="s">
        <v>5029</v>
      </c>
      <c r="T1817" s="19" t="s">
        <v>5030</v>
      </c>
      <c r="U1817" s="19" t="s">
        <v>16089</v>
      </c>
      <c r="V1817" s="19" t="s">
        <v>16090</v>
      </c>
      <c r="W1817" s="19" t="s">
        <v>1586</v>
      </c>
      <c r="X1817" s="19" t="s">
        <v>16091</v>
      </c>
      <c r="Y1817" s="19" t="s">
        <v>1588</v>
      </c>
      <c r="Z1817" s="19" t="s">
        <v>1589</v>
      </c>
      <c r="AA1817" s="46">
        <v>250</v>
      </c>
      <c r="AB1817" s="19" t="s">
        <v>16092</v>
      </c>
      <c r="AC1817" s="19" t="s">
        <v>1450</v>
      </c>
      <c r="AD1817" s="19" t="s">
        <v>16093</v>
      </c>
      <c r="AE1817" s="19" t="s">
        <v>16094</v>
      </c>
      <c r="AF1817" s="19" t="s">
        <v>1554</v>
      </c>
      <c r="AG1817" s="19" t="s">
        <v>16095</v>
      </c>
      <c r="AH1817" s="19" t="s">
        <v>1499</v>
      </c>
      <c r="AI1817" s="19" t="s">
        <v>1500</v>
      </c>
      <c r="AJ1817" s="45">
        <v>0</v>
      </c>
      <c r="AK1817" s="45">
        <v>0</v>
      </c>
      <c r="AL1817" s="19" t="s">
        <v>1501</v>
      </c>
      <c r="AM1817" s="46">
        <v>12529.444</v>
      </c>
      <c r="AN1817" s="46">
        <v>8004.4440000000004</v>
      </c>
      <c r="AO1817" s="46">
        <v>4525</v>
      </c>
      <c r="AP1817" s="45">
        <v>144</v>
      </c>
      <c r="AQ1817" s="45"/>
      <c r="AR1817" s="45" t="str">
        <f>IFERROR(VLOOKUP(AB1817,'Pedidos marco'!$A$1:$D$10000,4,0)," ")</f>
        <v xml:space="preserve"> </v>
      </c>
      <c r="AS1817" s="45">
        <f t="shared" si="196"/>
        <v>11</v>
      </c>
      <c r="AT1817" s="45" t="str">
        <f t="shared" si="197"/>
        <v>11</v>
      </c>
      <c r="AU1817" s="47">
        <v>8</v>
      </c>
      <c r="AV1817" s="19" t="str">
        <f t="shared" si="198"/>
        <v>04 April</v>
      </c>
      <c r="AW1817" s="19">
        <f t="shared" si="199"/>
        <v>0.9</v>
      </c>
      <c r="AX1817" s="19">
        <f t="shared" si="200"/>
        <v>18</v>
      </c>
      <c r="AY1817" s="19" t="e">
        <f>VLOOKUP(AG1817,Cías!$A$1:$E$10000,5,0)</f>
        <v>#N/A</v>
      </c>
      <c r="AZ1817" s="19" t="str">
        <f t="shared" si="201"/>
        <v>10008339</v>
      </c>
      <c r="BA1817" s="19" t="str">
        <f t="shared" si="202"/>
        <v>CUAICAL CADENA JORGE ERASMO</v>
      </c>
      <c r="BB1817" s="19" t="e">
        <f>VLOOKUP(AG1817,Cías!$A$1:$E$10000,3,0)</f>
        <v>#N/A</v>
      </c>
      <c r="BC1817" s="19"/>
      <c r="BD1817" s="19"/>
      <c r="BE1817" s="19"/>
      <c r="BF1817" s="19"/>
      <c r="BG1817" s="19"/>
      <c r="BH1817" s="19"/>
      <c r="BI1817" s="19"/>
      <c r="BJ1817" s="19"/>
    </row>
    <row r="1818" spans="1:62" ht="15" x14ac:dyDescent="0.2">
      <c r="A1818" s="19" t="s">
        <v>16082</v>
      </c>
      <c r="B1818" s="19" t="s">
        <v>1479</v>
      </c>
      <c r="C1818" s="43">
        <v>44662</v>
      </c>
      <c r="D1818" s="44">
        <v>0.64652777777778003</v>
      </c>
      <c r="E1818" s="19" t="s">
        <v>16096</v>
      </c>
      <c r="F1818" s="19" t="s">
        <v>16097</v>
      </c>
      <c r="G1818" s="19" t="s">
        <v>16098</v>
      </c>
      <c r="H1818" s="45">
        <v>1280.5</v>
      </c>
      <c r="I1818" s="45">
        <v>1435.7</v>
      </c>
      <c r="J1818" s="19" t="s">
        <v>1560</v>
      </c>
      <c r="K1818" s="19" t="s">
        <v>16099</v>
      </c>
      <c r="L1818" s="19" t="s">
        <v>16100</v>
      </c>
      <c r="M1818" s="19" t="s">
        <v>16101</v>
      </c>
      <c r="N1818" s="19" t="s">
        <v>16082</v>
      </c>
      <c r="O1818" s="19" t="s">
        <v>367</v>
      </c>
      <c r="P1818" s="19" t="s">
        <v>368</v>
      </c>
      <c r="Q1818" s="46">
        <v>200</v>
      </c>
      <c r="R1818" s="19" t="s">
        <v>1544</v>
      </c>
      <c r="S1818" s="19" t="s">
        <v>5029</v>
      </c>
      <c r="T1818" s="19" t="s">
        <v>5030</v>
      </c>
      <c r="U1818" s="19" t="s">
        <v>16102</v>
      </c>
      <c r="V1818" s="19" t="s">
        <v>16103</v>
      </c>
      <c r="W1818" s="19" t="s">
        <v>1586</v>
      </c>
      <c r="X1818" s="19" t="s">
        <v>16104</v>
      </c>
      <c r="Y1818" s="19" t="s">
        <v>1588</v>
      </c>
      <c r="Z1818" s="19" t="s">
        <v>1589</v>
      </c>
      <c r="AA1818" s="46">
        <v>250</v>
      </c>
      <c r="AB1818" s="19" t="s">
        <v>16092</v>
      </c>
      <c r="AC1818" s="19" t="s">
        <v>1450</v>
      </c>
      <c r="AD1818" s="19" t="s">
        <v>16093</v>
      </c>
      <c r="AE1818" s="19" t="s">
        <v>16094</v>
      </c>
      <c r="AF1818" s="19" t="s">
        <v>1554</v>
      </c>
      <c r="AG1818" s="19" t="s">
        <v>16095</v>
      </c>
      <c r="AH1818" s="19" t="s">
        <v>1499</v>
      </c>
      <c r="AI1818" s="19" t="s">
        <v>1500</v>
      </c>
      <c r="AJ1818" s="45">
        <v>0</v>
      </c>
      <c r="AK1818" s="45">
        <v>0</v>
      </c>
      <c r="AL1818" s="19" t="s">
        <v>1501</v>
      </c>
      <c r="AM1818" s="46">
        <v>14530.556</v>
      </c>
      <c r="AN1818" s="46">
        <v>10005.556</v>
      </c>
      <c r="AO1818" s="46">
        <v>4525</v>
      </c>
      <c r="AP1818" s="45">
        <v>180</v>
      </c>
      <c r="AQ1818" s="45"/>
      <c r="AR1818" s="45" t="str">
        <f>IFERROR(VLOOKUP(AB1818,'Pedidos marco'!$A$1:$D$10000,4,0)," ")</f>
        <v xml:space="preserve"> </v>
      </c>
      <c r="AS1818" s="45">
        <f t="shared" si="196"/>
        <v>11</v>
      </c>
      <c r="AT1818" s="45" t="str">
        <f t="shared" si="197"/>
        <v>11</v>
      </c>
      <c r="AU1818" s="47">
        <v>10</v>
      </c>
      <c r="AV1818" s="19" t="str">
        <f t="shared" si="198"/>
        <v>04 April</v>
      </c>
      <c r="AW1818" s="19">
        <f t="shared" si="199"/>
        <v>0.9</v>
      </c>
      <c r="AX1818" s="19">
        <f t="shared" si="200"/>
        <v>18</v>
      </c>
      <c r="AY1818" s="19" t="e">
        <f>VLOOKUP(AG1818,Cías!$A$1:$E$10000,5,0)</f>
        <v>#N/A</v>
      </c>
      <c r="AZ1818" s="19" t="str">
        <f t="shared" si="201"/>
        <v>10008339</v>
      </c>
      <c r="BA1818" s="19" t="str">
        <f t="shared" si="202"/>
        <v>CUAICAL CADENA JORGE ERASMO</v>
      </c>
      <c r="BB1818" s="19" t="e">
        <f>VLOOKUP(AG1818,Cías!$A$1:$E$10000,3,0)</f>
        <v>#N/A</v>
      </c>
      <c r="BC1818" s="19"/>
      <c r="BD1818" s="19"/>
      <c r="BE1818" s="19"/>
      <c r="BF1818" s="19"/>
      <c r="BG1818" s="19"/>
      <c r="BH1818" s="19"/>
      <c r="BI1818" s="19"/>
      <c r="BJ1818" s="19"/>
    </row>
    <row r="1819" spans="1:62" ht="15" x14ac:dyDescent="0.2">
      <c r="A1819" s="19" t="s">
        <v>16105</v>
      </c>
      <c r="B1819" s="19" t="s">
        <v>1479</v>
      </c>
      <c r="C1819" s="43">
        <v>44662</v>
      </c>
      <c r="D1819" s="44">
        <v>0.64791666666667003</v>
      </c>
      <c r="E1819" s="19" t="s">
        <v>16106</v>
      </c>
      <c r="F1819" s="19" t="s">
        <v>16107</v>
      </c>
      <c r="G1819" s="19" t="s">
        <v>16108</v>
      </c>
      <c r="H1819" s="45">
        <v>4121.6000000000004</v>
      </c>
      <c r="I1819" s="45">
        <v>4621.16</v>
      </c>
      <c r="J1819" s="19" t="s">
        <v>1560</v>
      </c>
      <c r="K1819" s="19" t="s">
        <v>16109</v>
      </c>
      <c r="L1819" s="19" t="s">
        <v>16110</v>
      </c>
      <c r="M1819" s="19" t="s">
        <v>16111</v>
      </c>
      <c r="N1819" s="19" t="s">
        <v>16105</v>
      </c>
      <c r="O1819" s="19" t="s">
        <v>1641</v>
      </c>
      <c r="P1819" s="19" t="s">
        <v>1642</v>
      </c>
      <c r="Q1819" s="46">
        <v>640</v>
      </c>
      <c r="R1819" s="19" t="s">
        <v>1544</v>
      </c>
      <c r="S1819" s="19" t="s">
        <v>5284</v>
      </c>
      <c r="T1819" s="19" t="s">
        <v>5285</v>
      </c>
      <c r="U1819" s="19" t="s">
        <v>6767</v>
      </c>
      <c r="V1819" s="19" t="s">
        <v>6768</v>
      </c>
      <c r="W1819" s="19" t="s">
        <v>1492</v>
      </c>
      <c r="X1819" s="19" t="s">
        <v>6769</v>
      </c>
      <c r="Y1819" s="19" t="s">
        <v>1494</v>
      </c>
      <c r="Z1819" s="19" t="s">
        <v>1495</v>
      </c>
      <c r="AA1819" s="46">
        <v>247</v>
      </c>
      <c r="AB1819" s="19" t="s">
        <v>457</v>
      </c>
      <c r="AC1819" s="19" t="s">
        <v>64</v>
      </c>
      <c r="AD1819" s="19" t="s">
        <v>3930</v>
      </c>
      <c r="AE1819" s="19" t="s">
        <v>3931</v>
      </c>
      <c r="AF1819" s="19" t="s">
        <v>1592</v>
      </c>
      <c r="AG1819" s="19" t="s">
        <v>3932</v>
      </c>
      <c r="AH1819" s="19" t="s">
        <v>1594</v>
      </c>
      <c r="AI1819" s="19" t="s">
        <v>1595</v>
      </c>
      <c r="AJ1819" s="45">
        <v>0.05</v>
      </c>
      <c r="AK1819" s="45">
        <v>32</v>
      </c>
      <c r="AL1819" s="19" t="s">
        <v>1501</v>
      </c>
      <c r="AM1819" s="46">
        <v>49880</v>
      </c>
      <c r="AN1819" s="46">
        <v>32100</v>
      </c>
      <c r="AO1819" s="46">
        <v>17780</v>
      </c>
      <c r="AP1819" s="45">
        <v>537.6</v>
      </c>
      <c r="AQ1819" s="45"/>
      <c r="AR1819" s="45" t="str">
        <f>IFERROR(VLOOKUP(AB1819,'Pedidos marco'!$A$1:$D$10000,4,0)," ")</f>
        <v xml:space="preserve"> </v>
      </c>
      <c r="AS1819" s="45">
        <f t="shared" si="196"/>
        <v>11</v>
      </c>
      <c r="AT1819" s="45" t="str">
        <f t="shared" si="197"/>
        <v>11</v>
      </c>
      <c r="AU1819" s="47">
        <v>32</v>
      </c>
      <c r="AV1819" s="19" t="str">
        <f t="shared" si="198"/>
        <v>04 April</v>
      </c>
      <c r="AW1819" s="19">
        <f t="shared" si="199"/>
        <v>0.84000000000000008</v>
      </c>
      <c r="AX1819" s="19">
        <f t="shared" si="200"/>
        <v>16.8</v>
      </c>
      <c r="AY1819" s="19" t="e">
        <f>VLOOKUP(AG1819,Cías!$A$1:$E$10000,5,0)</f>
        <v>#N/A</v>
      </c>
      <c r="AZ1819" s="19" t="str">
        <f t="shared" si="201"/>
        <v>1013746</v>
      </c>
      <c r="BA1819" s="19" t="str">
        <f t="shared" si="202"/>
        <v>CABEZAS NARVAEZ NANCY JARDELY</v>
      </c>
      <c r="BB1819" s="19" t="e">
        <f>VLOOKUP(AG1819,Cías!$A$1:$E$10000,3,0)</f>
        <v>#N/A</v>
      </c>
      <c r="BC1819" s="19"/>
      <c r="BD1819" s="19"/>
      <c r="BE1819" s="19"/>
      <c r="BF1819" s="19"/>
      <c r="BG1819" s="19"/>
      <c r="BH1819" s="19"/>
      <c r="BI1819" s="19"/>
      <c r="BJ1819" s="19"/>
    </row>
    <row r="1820" spans="1:62" ht="15" x14ac:dyDescent="0.2">
      <c r="A1820" s="19" t="s">
        <v>16112</v>
      </c>
      <c r="B1820" s="19" t="s">
        <v>1479</v>
      </c>
      <c r="C1820" s="43">
        <v>44662</v>
      </c>
      <c r="D1820" s="44">
        <v>0.65</v>
      </c>
      <c r="E1820" s="19" t="s">
        <v>16113</v>
      </c>
      <c r="F1820" s="19" t="s">
        <v>16114</v>
      </c>
      <c r="G1820" s="19" t="s">
        <v>16115</v>
      </c>
      <c r="H1820" s="45">
        <v>4193.1400000000003</v>
      </c>
      <c r="I1820" s="45">
        <v>4701.38</v>
      </c>
      <c r="J1820" s="19" t="s">
        <v>1560</v>
      </c>
      <c r="K1820" s="19" t="s">
        <v>16116</v>
      </c>
      <c r="L1820" s="19" t="s">
        <v>16117</v>
      </c>
      <c r="M1820" s="19" t="s">
        <v>16118</v>
      </c>
      <c r="N1820" s="19" t="s">
        <v>16112</v>
      </c>
      <c r="O1820" s="19" t="s">
        <v>367</v>
      </c>
      <c r="P1820" s="19" t="s">
        <v>368</v>
      </c>
      <c r="Q1820" s="46">
        <v>660</v>
      </c>
      <c r="R1820" s="19" t="s">
        <v>1544</v>
      </c>
      <c r="S1820" s="19" t="s">
        <v>1754</v>
      </c>
      <c r="T1820" s="19" t="s">
        <v>104</v>
      </c>
      <c r="U1820" s="19" t="s">
        <v>1755</v>
      </c>
      <c r="V1820" s="19" t="s">
        <v>1756</v>
      </c>
      <c r="W1820" s="19" t="s">
        <v>1757</v>
      </c>
      <c r="X1820" s="19" t="s">
        <v>1758</v>
      </c>
      <c r="Y1820" s="19" t="s">
        <v>1759</v>
      </c>
      <c r="Z1820" s="19" t="s">
        <v>1760</v>
      </c>
      <c r="AA1820" s="46">
        <v>218</v>
      </c>
      <c r="AB1820" s="19" t="s">
        <v>477</v>
      </c>
      <c r="AC1820" s="19" t="s">
        <v>104</v>
      </c>
      <c r="AD1820" s="19" t="s">
        <v>1761</v>
      </c>
      <c r="AE1820" s="19" t="s">
        <v>1762</v>
      </c>
      <c r="AF1820" s="19" t="s">
        <v>1592</v>
      </c>
      <c r="AG1820" s="19" t="s">
        <v>1763</v>
      </c>
      <c r="AH1820" s="19" t="s">
        <v>1499</v>
      </c>
      <c r="AI1820" s="19" t="s">
        <v>1500</v>
      </c>
      <c r="AJ1820" s="45">
        <v>0</v>
      </c>
      <c r="AK1820" s="45">
        <v>0</v>
      </c>
      <c r="AL1820" s="19" t="s">
        <v>1501</v>
      </c>
      <c r="AM1820" s="46">
        <v>51000</v>
      </c>
      <c r="AN1820" s="46">
        <v>33040</v>
      </c>
      <c r="AO1820" s="46">
        <v>17960</v>
      </c>
      <c r="AP1820" s="45">
        <v>501.6</v>
      </c>
      <c r="AQ1820" s="45"/>
      <c r="AR1820" s="45" t="str">
        <f>IFERROR(VLOOKUP(AB1820,'Pedidos marco'!$A$1:$D$10000,4,0)," ")</f>
        <v xml:space="preserve"> </v>
      </c>
      <c r="AS1820" s="45">
        <f t="shared" si="196"/>
        <v>11</v>
      </c>
      <c r="AT1820" s="45" t="str">
        <f t="shared" si="197"/>
        <v>11</v>
      </c>
      <c r="AU1820" s="47">
        <v>33</v>
      </c>
      <c r="AV1820" s="19" t="str">
        <f t="shared" si="198"/>
        <v>04 April</v>
      </c>
      <c r="AW1820" s="19">
        <f t="shared" si="199"/>
        <v>0.76</v>
      </c>
      <c r="AX1820" s="19">
        <f t="shared" si="200"/>
        <v>15.200000000000001</v>
      </c>
      <c r="AY1820" s="19" t="e">
        <f>VLOOKUP(AG1820,Cías!$A$1:$E$10000,5,0)</f>
        <v>#N/A</v>
      </c>
      <c r="AZ1820" s="19" t="str">
        <f t="shared" si="201"/>
        <v>1013863</v>
      </c>
      <c r="BA1820" s="19" t="str">
        <f t="shared" si="202"/>
        <v>DISTRIBUCIONES NARANJO</v>
      </c>
      <c r="BB1820" s="19" t="e">
        <f>VLOOKUP(AG1820,Cías!$A$1:$E$10000,3,0)</f>
        <v>#N/A</v>
      </c>
      <c r="BC1820" s="19"/>
      <c r="BD1820" s="19"/>
      <c r="BE1820" s="19"/>
      <c r="BF1820" s="19"/>
      <c r="BG1820" s="19"/>
      <c r="BH1820" s="19"/>
      <c r="BI1820" s="19"/>
      <c r="BJ1820" s="19"/>
    </row>
    <row r="1821" spans="1:62" ht="15" x14ac:dyDescent="0.2">
      <c r="A1821" s="19" t="s">
        <v>16119</v>
      </c>
      <c r="B1821" s="19" t="s">
        <v>1479</v>
      </c>
      <c r="C1821" s="43">
        <v>44662</v>
      </c>
      <c r="D1821" s="44">
        <v>0.65486111111111001</v>
      </c>
      <c r="E1821" s="19" t="s">
        <v>16120</v>
      </c>
      <c r="F1821" s="19" t="s">
        <v>1481</v>
      </c>
      <c r="G1821" s="19" t="s">
        <v>1481</v>
      </c>
      <c r="H1821" s="45">
        <v>0</v>
      </c>
      <c r="I1821" s="45">
        <v>0</v>
      </c>
      <c r="J1821" s="19" t="s">
        <v>1482</v>
      </c>
      <c r="K1821" s="19" t="s">
        <v>16121</v>
      </c>
      <c r="L1821" s="19" t="s">
        <v>16122</v>
      </c>
      <c r="M1821" s="19" t="s">
        <v>16123</v>
      </c>
      <c r="N1821" s="19" t="s">
        <v>16119</v>
      </c>
      <c r="O1821" s="19" t="s">
        <v>1641</v>
      </c>
      <c r="P1821" s="19" t="s">
        <v>1642</v>
      </c>
      <c r="Q1821" s="46">
        <v>480</v>
      </c>
      <c r="R1821" s="19" t="s">
        <v>1544</v>
      </c>
      <c r="S1821" s="19" t="s">
        <v>5651</v>
      </c>
      <c r="T1821" s="19" t="s">
        <v>5652</v>
      </c>
      <c r="U1821" s="19" t="s">
        <v>16124</v>
      </c>
      <c r="V1821" s="19" t="s">
        <v>16125</v>
      </c>
      <c r="W1821" s="19" t="s">
        <v>4073</v>
      </c>
      <c r="X1821" s="19" t="s">
        <v>16126</v>
      </c>
      <c r="Y1821" s="19" t="s">
        <v>4075</v>
      </c>
      <c r="Z1821" s="19" t="s">
        <v>4076</v>
      </c>
      <c r="AA1821" s="46">
        <v>468</v>
      </c>
      <c r="AB1821" s="19" t="s">
        <v>447</v>
      </c>
      <c r="AC1821" s="19" t="s">
        <v>41</v>
      </c>
      <c r="AD1821" s="19" t="s">
        <v>4970</v>
      </c>
      <c r="AE1821" s="19" t="s">
        <v>4971</v>
      </c>
      <c r="AF1821" s="19" t="s">
        <v>1719</v>
      </c>
      <c r="AG1821" s="19" t="s">
        <v>4972</v>
      </c>
      <c r="AH1821" s="19" t="s">
        <v>1594</v>
      </c>
      <c r="AI1821" s="19" t="s">
        <v>1595</v>
      </c>
      <c r="AJ1821" s="45">
        <v>0.05</v>
      </c>
      <c r="AK1821" s="45">
        <v>24</v>
      </c>
      <c r="AL1821" s="19" t="s">
        <v>1501</v>
      </c>
      <c r="AM1821" s="46">
        <v>39650</v>
      </c>
      <c r="AN1821" s="46">
        <v>24080</v>
      </c>
      <c r="AO1821" s="46">
        <v>15570</v>
      </c>
      <c r="AP1821" s="45">
        <v>552</v>
      </c>
      <c r="AQ1821" s="45"/>
      <c r="AR1821" s="45" t="str">
        <f>IFERROR(VLOOKUP(AB1821,'Pedidos marco'!$A$1:$D$10000,4,0)," ")</f>
        <v xml:space="preserve"> </v>
      </c>
      <c r="AS1821" s="45">
        <f t="shared" si="196"/>
        <v>11</v>
      </c>
      <c r="AT1821" s="45" t="str">
        <f t="shared" si="197"/>
        <v>11</v>
      </c>
      <c r="AU1821" s="47">
        <v>24</v>
      </c>
      <c r="AV1821" s="19" t="str">
        <f t="shared" si="198"/>
        <v>04 April</v>
      </c>
      <c r="AW1821" s="19">
        <f t="shared" si="199"/>
        <v>1.1499999999999999</v>
      </c>
      <c r="AX1821" s="19">
        <f t="shared" si="200"/>
        <v>23</v>
      </c>
      <c r="AY1821" s="19" t="e">
        <f>VLOOKUP(AG1821,Cías!$A$1:$E$10000,5,0)</f>
        <v>#N/A</v>
      </c>
      <c r="AZ1821" s="19" t="str">
        <f t="shared" si="201"/>
        <v>1013581</v>
      </c>
      <c r="BA1821" s="19" t="str">
        <f t="shared" si="202"/>
        <v>BARRERA GALLEGOS FRANKLIN GUILLERMO</v>
      </c>
      <c r="BB1821" s="19" t="e">
        <f>VLOOKUP(AG1821,Cías!$A$1:$E$10000,3,0)</f>
        <v>#N/A</v>
      </c>
      <c r="BC1821" s="19"/>
      <c r="BD1821" s="19"/>
      <c r="BE1821" s="19"/>
      <c r="BF1821" s="19"/>
      <c r="BG1821" s="19"/>
      <c r="BH1821" s="19"/>
      <c r="BI1821" s="19"/>
      <c r="BJ1821" s="19"/>
    </row>
    <row r="1822" spans="1:62" ht="15" x14ac:dyDescent="0.2">
      <c r="A1822" s="19" t="s">
        <v>16127</v>
      </c>
      <c r="B1822" s="19" t="s">
        <v>1479</v>
      </c>
      <c r="C1822" s="43">
        <v>44662</v>
      </c>
      <c r="D1822" s="44">
        <v>0.65625</v>
      </c>
      <c r="E1822" s="19" t="s">
        <v>16128</v>
      </c>
      <c r="F1822" s="19" t="s">
        <v>1481</v>
      </c>
      <c r="G1822" s="19" t="s">
        <v>1481</v>
      </c>
      <c r="H1822" s="45">
        <v>0</v>
      </c>
      <c r="I1822" s="45">
        <v>0</v>
      </c>
      <c r="J1822" s="19" t="s">
        <v>1482</v>
      </c>
      <c r="K1822" s="19" t="s">
        <v>16129</v>
      </c>
      <c r="L1822" s="19" t="s">
        <v>16130</v>
      </c>
      <c r="M1822" s="19" t="s">
        <v>16131</v>
      </c>
      <c r="N1822" s="19" t="s">
        <v>16127</v>
      </c>
      <c r="O1822" s="19" t="s">
        <v>2057</v>
      </c>
      <c r="P1822" s="19" t="s">
        <v>2058</v>
      </c>
      <c r="Q1822" s="46">
        <v>32.29</v>
      </c>
      <c r="R1822" s="19" t="s">
        <v>1488</v>
      </c>
      <c r="S1822" s="19" t="s">
        <v>1545</v>
      </c>
      <c r="T1822" s="19" t="s">
        <v>74</v>
      </c>
      <c r="U1822" s="19" t="s">
        <v>7144</v>
      </c>
      <c r="V1822" s="19" t="s">
        <v>7145</v>
      </c>
      <c r="W1822" s="19" t="s">
        <v>1548</v>
      </c>
      <c r="X1822" s="19" t="s">
        <v>7146</v>
      </c>
      <c r="Y1822" s="19" t="s">
        <v>1550</v>
      </c>
      <c r="Z1822" s="19" t="s">
        <v>1551</v>
      </c>
      <c r="AA1822" s="46">
        <v>178</v>
      </c>
      <c r="AB1822" s="19" t="s">
        <v>461</v>
      </c>
      <c r="AC1822" s="19" t="s">
        <v>72</v>
      </c>
      <c r="AD1822" s="19" t="s">
        <v>2062</v>
      </c>
      <c r="AE1822" s="19" t="s">
        <v>2063</v>
      </c>
      <c r="AF1822" s="19" t="s">
        <v>1497</v>
      </c>
      <c r="AG1822" s="19" t="s">
        <v>2064</v>
      </c>
      <c r="AH1822" s="19" t="s">
        <v>1499</v>
      </c>
      <c r="AI1822" s="19" t="s">
        <v>1500</v>
      </c>
      <c r="AJ1822" s="45">
        <v>0</v>
      </c>
      <c r="AK1822" s="45">
        <v>0</v>
      </c>
      <c r="AL1822" s="19" t="s">
        <v>1501</v>
      </c>
      <c r="AM1822" s="46">
        <v>50370</v>
      </c>
      <c r="AN1822" s="46">
        <v>32290</v>
      </c>
      <c r="AO1822" s="46">
        <v>18080</v>
      </c>
      <c r="AP1822" s="45">
        <v>474.66</v>
      </c>
      <c r="AQ1822" s="45"/>
      <c r="AR1822" s="45" t="str">
        <f>IFERROR(VLOOKUP(AB1822,'Pedidos marco'!$A$1:$D$10000,4,0)," ")</f>
        <v xml:space="preserve"> </v>
      </c>
      <c r="AS1822" s="45">
        <f t="shared" si="196"/>
        <v>11</v>
      </c>
      <c r="AT1822" s="45" t="str">
        <f t="shared" si="197"/>
        <v>11</v>
      </c>
      <c r="AU1822" s="47">
        <v>32.29</v>
      </c>
      <c r="AV1822" s="19" t="str">
        <f t="shared" si="198"/>
        <v>04 April</v>
      </c>
      <c r="AW1822" s="19">
        <f t="shared" si="199"/>
        <v>14.699907091978941</v>
      </c>
      <c r="AX1822" s="19">
        <f t="shared" si="200"/>
        <v>14.699907091978941</v>
      </c>
      <c r="AY1822" s="19" t="e">
        <f>VLOOKUP(AG1822,Cías!$A$1:$E$10000,5,0)</f>
        <v>#N/A</v>
      </c>
      <c r="AZ1822" s="19" t="str">
        <f t="shared" si="201"/>
        <v>1013388</v>
      </c>
      <c r="BA1822" s="19" t="str">
        <f t="shared" si="202"/>
        <v>CAMPAÑA MALDONADO BLANCA CECILIA</v>
      </c>
      <c r="BB1822" s="19" t="e">
        <f>VLOOKUP(AG1822,Cías!$A$1:$E$10000,3,0)</f>
        <v>#N/A</v>
      </c>
      <c r="BC1822" s="19"/>
      <c r="BD1822" s="19"/>
      <c r="BE1822" s="19"/>
      <c r="BF1822" s="19"/>
      <c r="BG1822" s="19"/>
      <c r="BH1822" s="19"/>
      <c r="BI1822" s="19"/>
      <c r="BJ1822" s="19"/>
    </row>
    <row r="1823" spans="1:62" ht="15" x14ac:dyDescent="0.2">
      <c r="A1823" s="19" t="s">
        <v>16132</v>
      </c>
      <c r="B1823" s="19" t="s">
        <v>1479</v>
      </c>
      <c r="C1823" s="43">
        <v>44662</v>
      </c>
      <c r="D1823" s="44">
        <v>0.66041666666666998</v>
      </c>
      <c r="E1823" s="19" t="s">
        <v>16133</v>
      </c>
      <c r="F1823" s="19" t="s">
        <v>16134</v>
      </c>
      <c r="G1823" s="19" t="s">
        <v>16135</v>
      </c>
      <c r="H1823" s="45">
        <v>271.60000000000002</v>
      </c>
      <c r="I1823" s="45">
        <v>304.52</v>
      </c>
      <c r="J1823" s="19" t="s">
        <v>1560</v>
      </c>
      <c r="K1823" s="19" t="s">
        <v>16007</v>
      </c>
      <c r="L1823" s="19" t="s">
        <v>16136</v>
      </c>
      <c r="M1823" s="19" t="s">
        <v>16137</v>
      </c>
      <c r="N1823" s="19" t="s">
        <v>16132</v>
      </c>
      <c r="O1823" s="19" t="s">
        <v>1641</v>
      </c>
      <c r="P1823" s="19" t="s">
        <v>1642</v>
      </c>
      <c r="Q1823" s="46">
        <v>40</v>
      </c>
      <c r="R1823" s="19" t="s">
        <v>1544</v>
      </c>
      <c r="S1823" s="19" t="s">
        <v>5317</v>
      </c>
      <c r="T1823" s="19" t="s">
        <v>5318</v>
      </c>
      <c r="U1823" s="19" t="s">
        <v>5319</v>
      </c>
      <c r="V1823" s="19" t="s">
        <v>5320</v>
      </c>
      <c r="W1823" s="19" t="s">
        <v>2144</v>
      </c>
      <c r="X1823" s="19" t="s">
        <v>5321</v>
      </c>
      <c r="Y1823" s="19" t="s">
        <v>2146</v>
      </c>
      <c r="Z1823" s="19" t="s">
        <v>2147</v>
      </c>
      <c r="AA1823" s="46">
        <v>388</v>
      </c>
      <c r="AB1823" s="19" t="s">
        <v>483</v>
      </c>
      <c r="AC1823" s="19" t="s">
        <v>115</v>
      </c>
      <c r="AD1823" s="19" t="s">
        <v>2556</v>
      </c>
      <c r="AE1823" s="19" t="s">
        <v>2557</v>
      </c>
      <c r="AF1823" s="19" t="s">
        <v>1554</v>
      </c>
      <c r="AG1823" s="19" t="s">
        <v>2558</v>
      </c>
      <c r="AH1823" s="19" t="s">
        <v>1499</v>
      </c>
      <c r="AI1823" s="19" t="s">
        <v>1500</v>
      </c>
      <c r="AJ1823" s="45">
        <v>0</v>
      </c>
      <c r="AK1823" s="45">
        <v>0</v>
      </c>
      <c r="AL1823" s="19" t="s">
        <v>1501</v>
      </c>
      <c r="AM1823" s="46">
        <v>6523.8890000000001</v>
      </c>
      <c r="AN1823" s="46">
        <v>1998.8889999999999</v>
      </c>
      <c r="AO1823" s="46">
        <v>4525</v>
      </c>
      <c r="AP1823" s="45">
        <v>42.4</v>
      </c>
      <c r="AQ1823" s="45"/>
      <c r="AR1823" s="45" t="str">
        <f>IFERROR(VLOOKUP(AB1823,'Pedidos marco'!$A$1:$D$10000,4,0)," ")</f>
        <v xml:space="preserve"> </v>
      </c>
      <c r="AS1823" s="45">
        <f t="shared" si="196"/>
        <v>11</v>
      </c>
      <c r="AT1823" s="45" t="str">
        <f t="shared" si="197"/>
        <v>11</v>
      </c>
      <c r="AU1823" s="47">
        <v>2</v>
      </c>
      <c r="AV1823" s="19" t="str">
        <f t="shared" si="198"/>
        <v>04 April</v>
      </c>
      <c r="AW1823" s="19">
        <f t="shared" si="199"/>
        <v>1.06</v>
      </c>
      <c r="AX1823" s="19">
        <f t="shared" si="200"/>
        <v>21.2</v>
      </c>
      <c r="AY1823" s="19" t="e">
        <f>VLOOKUP(AG1823,Cías!$A$1:$E$10000,5,0)</f>
        <v>#N/A</v>
      </c>
      <c r="AZ1823" s="19" t="str">
        <f t="shared" si="201"/>
        <v>1013565</v>
      </c>
      <c r="BA1823" s="19" t="str">
        <f t="shared" si="202"/>
        <v>ESPARZA ESPINOZA JIMMY ERNESTO</v>
      </c>
      <c r="BB1823" s="19" t="e">
        <f>VLOOKUP(AG1823,Cías!$A$1:$E$10000,3,0)</f>
        <v>#N/A</v>
      </c>
      <c r="BC1823" s="19"/>
      <c r="BD1823" s="19"/>
      <c r="BE1823" s="19"/>
      <c r="BF1823" s="19"/>
      <c r="BG1823" s="19"/>
      <c r="BH1823" s="19"/>
      <c r="BI1823" s="19"/>
      <c r="BJ1823" s="19"/>
    </row>
    <row r="1824" spans="1:62" ht="15" x14ac:dyDescent="0.2">
      <c r="A1824" s="19" t="s">
        <v>16132</v>
      </c>
      <c r="B1824" s="19" t="s">
        <v>1479</v>
      </c>
      <c r="C1824" s="43">
        <v>44662</v>
      </c>
      <c r="D1824" s="44">
        <v>0.66041666666666998</v>
      </c>
      <c r="E1824" s="19" t="s">
        <v>16138</v>
      </c>
      <c r="F1824" s="19" t="s">
        <v>16139</v>
      </c>
      <c r="G1824" s="19" t="s">
        <v>16140</v>
      </c>
      <c r="H1824" s="45">
        <v>2262.4</v>
      </c>
      <c r="I1824" s="45">
        <v>2536.62</v>
      </c>
      <c r="J1824" s="19" t="s">
        <v>1560</v>
      </c>
      <c r="K1824" s="19" t="s">
        <v>16001</v>
      </c>
      <c r="L1824" s="19" t="s">
        <v>16141</v>
      </c>
      <c r="M1824" s="19" t="s">
        <v>16142</v>
      </c>
      <c r="N1824" s="19" t="s">
        <v>16132</v>
      </c>
      <c r="O1824" s="19" t="s">
        <v>1603</v>
      </c>
      <c r="P1824" s="19" t="s">
        <v>1604</v>
      </c>
      <c r="Q1824" s="46">
        <v>320</v>
      </c>
      <c r="R1824" s="19" t="s">
        <v>1544</v>
      </c>
      <c r="S1824" s="19" t="s">
        <v>5317</v>
      </c>
      <c r="T1824" s="19" t="s">
        <v>5318</v>
      </c>
      <c r="U1824" s="19" t="s">
        <v>5330</v>
      </c>
      <c r="V1824" s="19" t="s">
        <v>5331</v>
      </c>
      <c r="W1824" s="19" t="s">
        <v>2144</v>
      </c>
      <c r="X1824" s="19" t="s">
        <v>5332</v>
      </c>
      <c r="Y1824" s="19" t="s">
        <v>2146</v>
      </c>
      <c r="Z1824" s="19" t="s">
        <v>2147</v>
      </c>
      <c r="AA1824" s="46">
        <v>388</v>
      </c>
      <c r="AB1824" s="19" t="s">
        <v>483</v>
      </c>
      <c r="AC1824" s="19" t="s">
        <v>115</v>
      </c>
      <c r="AD1824" s="19" t="s">
        <v>2556</v>
      </c>
      <c r="AE1824" s="19" t="s">
        <v>2557</v>
      </c>
      <c r="AF1824" s="19" t="s">
        <v>1554</v>
      </c>
      <c r="AG1824" s="19" t="s">
        <v>2558</v>
      </c>
      <c r="AH1824" s="19" t="s">
        <v>1499</v>
      </c>
      <c r="AI1824" s="19" t="s">
        <v>1500</v>
      </c>
      <c r="AJ1824" s="45">
        <v>0</v>
      </c>
      <c r="AK1824" s="45">
        <v>0</v>
      </c>
      <c r="AL1824" s="19" t="s">
        <v>1501</v>
      </c>
      <c r="AM1824" s="46">
        <v>20516.111000000001</v>
      </c>
      <c r="AN1824" s="46">
        <v>15991.111000000001</v>
      </c>
      <c r="AO1824" s="46">
        <v>4525</v>
      </c>
      <c r="AP1824" s="45">
        <v>339.2</v>
      </c>
      <c r="AQ1824" s="45"/>
      <c r="AR1824" s="45" t="str">
        <f>IFERROR(VLOOKUP(AB1824,'Pedidos marco'!$A$1:$D$10000,4,0)," ")</f>
        <v xml:space="preserve"> </v>
      </c>
      <c r="AS1824" s="45">
        <f t="shared" si="196"/>
        <v>11</v>
      </c>
      <c r="AT1824" s="45" t="str">
        <f t="shared" si="197"/>
        <v>11</v>
      </c>
      <c r="AU1824" s="47">
        <v>16</v>
      </c>
      <c r="AV1824" s="19" t="str">
        <f t="shared" si="198"/>
        <v>04 April</v>
      </c>
      <c r="AW1824" s="19">
        <f t="shared" si="199"/>
        <v>1.06</v>
      </c>
      <c r="AX1824" s="19">
        <f t="shared" si="200"/>
        <v>21.2</v>
      </c>
      <c r="AY1824" s="19" t="e">
        <f>VLOOKUP(AG1824,Cías!$A$1:$E$10000,5,0)</f>
        <v>#N/A</v>
      </c>
      <c r="AZ1824" s="19" t="str">
        <f t="shared" si="201"/>
        <v>1013565</v>
      </c>
      <c r="BA1824" s="19" t="str">
        <f t="shared" si="202"/>
        <v>ESPARZA ESPINOZA JIMMY ERNESTO</v>
      </c>
      <c r="BB1824" s="19" t="e">
        <f>VLOOKUP(AG1824,Cías!$A$1:$E$10000,3,0)</f>
        <v>#N/A</v>
      </c>
      <c r="BC1824" s="19"/>
      <c r="BD1824" s="19"/>
      <c r="BE1824" s="19"/>
      <c r="BF1824" s="19"/>
      <c r="BG1824" s="19"/>
      <c r="BH1824" s="19"/>
      <c r="BI1824" s="19"/>
      <c r="BJ1824" s="19"/>
    </row>
    <row r="1825" spans="1:62" ht="15" x14ac:dyDescent="0.2">
      <c r="A1825" s="19" t="s">
        <v>16143</v>
      </c>
      <c r="B1825" s="19" t="s">
        <v>1479</v>
      </c>
      <c r="C1825" s="43">
        <v>44662</v>
      </c>
      <c r="D1825" s="44">
        <v>0.66597222222221997</v>
      </c>
      <c r="E1825" s="19" t="s">
        <v>16144</v>
      </c>
      <c r="F1825" s="19" t="s">
        <v>16145</v>
      </c>
      <c r="G1825" s="19" t="s">
        <v>16146</v>
      </c>
      <c r="H1825" s="45">
        <v>264.39999999999998</v>
      </c>
      <c r="I1825" s="45">
        <v>296.45</v>
      </c>
      <c r="J1825" s="19" t="s">
        <v>1560</v>
      </c>
      <c r="K1825" s="19" t="s">
        <v>16147</v>
      </c>
      <c r="L1825" s="19" t="s">
        <v>16148</v>
      </c>
      <c r="M1825" s="19" t="s">
        <v>16149</v>
      </c>
      <c r="N1825" s="19" t="s">
        <v>16143</v>
      </c>
      <c r="O1825" s="19" t="s">
        <v>1641</v>
      </c>
      <c r="P1825" s="19" t="s">
        <v>1642</v>
      </c>
      <c r="Q1825" s="46">
        <v>40</v>
      </c>
      <c r="R1825" s="19" t="s">
        <v>1544</v>
      </c>
      <c r="S1825" s="19" t="s">
        <v>1736</v>
      </c>
      <c r="T1825" s="19" t="s">
        <v>1737</v>
      </c>
      <c r="U1825" s="19" t="s">
        <v>16150</v>
      </c>
      <c r="V1825" s="19" t="s">
        <v>16151</v>
      </c>
      <c r="W1825" s="19" t="s">
        <v>2144</v>
      </c>
      <c r="X1825" s="19" t="s">
        <v>16152</v>
      </c>
      <c r="Y1825" s="19" t="s">
        <v>2146</v>
      </c>
      <c r="Z1825" s="19" t="s">
        <v>2147</v>
      </c>
      <c r="AA1825" s="46">
        <v>388</v>
      </c>
      <c r="AB1825" s="19" t="s">
        <v>569</v>
      </c>
      <c r="AC1825" s="19" t="s">
        <v>291</v>
      </c>
      <c r="AD1825" s="19" t="s">
        <v>3817</v>
      </c>
      <c r="AE1825" s="19" t="s">
        <v>3818</v>
      </c>
      <c r="AF1825" s="19" t="s">
        <v>1554</v>
      </c>
      <c r="AG1825" s="19" t="s">
        <v>3819</v>
      </c>
      <c r="AH1825" s="19" t="s">
        <v>1499</v>
      </c>
      <c r="AI1825" s="19" t="s">
        <v>1500</v>
      </c>
      <c r="AJ1825" s="45">
        <v>0</v>
      </c>
      <c r="AK1825" s="45">
        <v>0</v>
      </c>
      <c r="AL1825" s="19" t="s">
        <v>1501</v>
      </c>
      <c r="AM1825" s="46">
        <v>6540</v>
      </c>
      <c r="AN1825" s="46">
        <v>2000</v>
      </c>
      <c r="AO1825" s="46">
        <v>4540</v>
      </c>
      <c r="AP1825" s="45">
        <v>42.4</v>
      </c>
      <c r="AQ1825" s="45"/>
      <c r="AR1825" s="45" t="str">
        <f>IFERROR(VLOOKUP(AB1825,'Pedidos marco'!$A$1:$D$10000,4,0)," ")</f>
        <v xml:space="preserve"> </v>
      </c>
      <c r="AS1825" s="45">
        <f t="shared" si="196"/>
        <v>11</v>
      </c>
      <c r="AT1825" s="45" t="str">
        <f t="shared" si="197"/>
        <v>11</v>
      </c>
      <c r="AU1825" s="47">
        <v>2</v>
      </c>
      <c r="AV1825" s="19" t="str">
        <f t="shared" si="198"/>
        <v>04 April</v>
      </c>
      <c r="AW1825" s="19">
        <f t="shared" si="199"/>
        <v>1.06</v>
      </c>
      <c r="AX1825" s="19">
        <f t="shared" si="200"/>
        <v>21.2</v>
      </c>
      <c r="AY1825" s="19" t="e">
        <f>VLOOKUP(AG1825,Cías!$A$1:$E$10000,5,0)</f>
        <v>#N/A</v>
      </c>
      <c r="AZ1825" s="19" t="str">
        <f t="shared" si="201"/>
        <v>1013262</v>
      </c>
      <c r="BA1825" s="19" t="str">
        <f t="shared" si="202"/>
        <v>SEGOVIA ERAZO PATRICIA ALEXANDRA</v>
      </c>
      <c r="BB1825" s="19" t="e">
        <f>VLOOKUP(AG1825,Cías!$A$1:$E$10000,3,0)</f>
        <v>#N/A</v>
      </c>
      <c r="BC1825" s="19"/>
      <c r="BD1825" s="19"/>
      <c r="BE1825" s="19"/>
      <c r="BF1825" s="19"/>
      <c r="BG1825" s="19"/>
      <c r="BH1825" s="19"/>
      <c r="BI1825" s="19"/>
      <c r="BJ1825" s="19"/>
    </row>
    <row r="1826" spans="1:62" ht="15" x14ac:dyDescent="0.2">
      <c r="A1826" s="19" t="s">
        <v>16143</v>
      </c>
      <c r="B1826" s="19" t="s">
        <v>1479</v>
      </c>
      <c r="C1826" s="43">
        <v>44662</v>
      </c>
      <c r="D1826" s="44">
        <v>0.66597222222221997</v>
      </c>
      <c r="E1826" s="19" t="s">
        <v>16153</v>
      </c>
      <c r="F1826" s="19" t="s">
        <v>16154</v>
      </c>
      <c r="G1826" s="19" t="s">
        <v>16155</v>
      </c>
      <c r="H1826" s="45">
        <v>2198.4</v>
      </c>
      <c r="I1826" s="45">
        <v>2464.86</v>
      </c>
      <c r="J1826" s="19" t="s">
        <v>1560</v>
      </c>
      <c r="K1826" s="19" t="s">
        <v>16147</v>
      </c>
      <c r="L1826" s="19" t="s">
        <v>16156</v>
      </c>
      <c r="M1826" s="19" t="s">
        <v>16157</v>
      </c>
      <c r="N1826" s="19" t="s">
        <v>16143</v>
      </c>
      <c r="O1826" s="19" t="s">
        <v>1603</v>
      </c>
      <c r="P1826" s="19" t="s">
        <v>1604</v>
      </c>
      <c r="Q1826" s="46">
        <v>320</v>
      </c>
      <c r="R1826" s="19" t="s">
        <v>1544</v>
      </c>
      <c r="S1826" s="19" t="s">
        <v>1736</v>
      </c>
      <c r="T1826" s="19" t="s">
        <v>1737</v>
      </c>
      <c r="U1826" s="19" t="s">
        <v>16150</v>
      </c>
      <c r="V1826" s="19" t="s">
        <v>16151</v>
      </c>
      <c r="W1826" s="19" t="s">
        <v>2144</v>
      </c>
      <c r="X1826" s="19" t="s">
        <v>16152</v>
      </c>
      <c r="Y1826" s="19" t="s">
        <v>2146</v>
      </c>
      <c r="Z1826" s="19" t="s">
        <v>2147</v>
      </c>
      <c r="AA1826" s="46">
        <v>388</v>
      </c>
      <c r="AB1826" s="19" t="s">
        <v>569</v>
      </c>
      <c r="AC1826" s="19" t="s">
        <v>291</v>
      </c>
      <c r="AD1826" s="19" t="s">
        <v>3817</v>
      </c>
      <c r="AE1826" s="19" t="s">
        <v>3818</v>
      </c>
      <c r="AF1826" s="19" t="s">
        <v>1554</v>
      </c>
      <c r="AG1826" s="19" t="s">
        <v>3819</v>
      </c>
      <c r="AH1826" s="19" t="s">
        <v>1499</v>
      </c>
      <c r="AI1826" s="19" t="s">
        <v>1500</v>
      </c>
      <c r="AJ1826" s="45">
        <v>0</v>
      </c>
      <c r="AK1826" s="45">
        <v>0</v>
      </c>
      <c r="AL1826" s="19" t="s">
        <v>1501</v>
      </c>
      <c r="AM1826" s="46">
        <v>20540</v>
      </c>
      <c r="AN1826" s="46">
        <v>16000</v>
      </c>
      <c r="AO1826" s="46">
        <v>4540</v>
      </c>
      <c r="AP1826" s="45">
        <v>339.2</v>
      </c>
      <c r="AQ1826" s="45"/>
      <c r="AR1826" s="45" t="str">
        <f>IFERROR(VLOOKUP(AB1826,'Pedidos marco'!$A$1:$D$10000,4,0)," ")</f>
        <v xml:space="preserve"> </v>
      </c>
      <c r="AS1826" s="45">
        <f t="shared" si="196"/>
        <v>11</v>
      </c>
      <c r="AT1826" s="45" t="str">
        <f t="shared" si="197"/>
        <v>11</v>
      </c>
      <c r="AU1826" s="47">
        <v>16</v>
      </c>
      <c r="AV1826" s="19" t="str">
        <f t="shared" si="198"/>
        <v>04 April</v>
      </c>
      <c r="AW1826" s="19">
        <f t="shared" si="199"/>
        <v>1.06</v>
      </c>
      <c r="AX1826" s="19">
        <f t="shared" si="200"/>
        <v>21.2</v>
      </c>
      <c r="AY1826" s="19" t="e">
        <f>VLOOKUP(AG1826,Cías!$A$1:$E$10000,5,0)</f>
        <v>#N/A</v>
      </c>
      <c r="AZ1826" s="19" t="str">
        <f t="shared" si="201"/>
        <v>1013262</v>
      </c>
      <c r="BA1826" s="19" t="str">
        <f t="shared" si="202"/>
        <v>SEGOVIA ERAZO PATRICIA ALEXANDRA</v>
      </c>
      <c r="BB1826" s="19" t="e">
        <f>VLOOKUP(AG1826,Cías!$A$1:$E$10000,3,0)</f>
        <v>#N/A</v>
      </c>
      <c r="BC1826" s="19"/>
      <c r="BD1826" s="19"/>
      <c r="BE1826" s="19"/>
      <c r="BF1826" s="19"/>
      <c r="BG1826" s="19"/>
      <c r="BH1826" s="19"/>
      <c r="BI1826" s="19"/>
      <c r="BJ1826" s="19"/>
    </row>
    <row r="1827" spans="1:62" ht="15" x14ac:dyDescent="0.2">
      <c r="A1827" s="19" t="s">
        <v>16158</v>
      </c>
      <c r="B1827" s="19" t="s">
        <v>1479</v>
      </c>
      <c r="C1827" s="43">
        <v>44662</v>
      </c>
      <c r="D1827" s="44">
        <v>0.66874999999999996</v>
      </c>
      <c r="E1827" s="19" t="s">
        <v>16159</v>
      </c>
      <c r="F1827" s="19" t="s">
        <v>16160</v>
      </c>
      <c r="G1827" s="19" t="s">
        <v>16161</v>
      </c>
      <c r="H1827" s="45">
        <v>2932.8</v>
      </c>
      <c r="I1827" s="45">
        <v>3288.28</v>
      </c>
      <c r="J1827" s="19" t="s">
        <v>1560</v>
      </c>
      <c r="K1827" s="19" t="s">
        <v>16162</v>
      </c>
      <c r="L1827" s="19" t="s">
        <v>16163</v>
      </c>
      <c r="M1827" s="19" t="s">
        <v>16164</v>
      </c>
      <c r="N1827" s="19" t="s">
        <v>16158</v>
      </c>
      <c r="O1827" s="19" t="s">
        <v>1641</v>
      </c>
      <c r="P1827" s="19" t="s">
        <v>1642</v>
      </c>
      <c r="Q1827" s="46">
        <v>480</v>
      </c>
      <c r="R1827" s="19" t="s">
        <v>1544</v>
      </c>
      <c r="S1827" s="19" t="s">
        <v>1736</v>
      </c>
      <c r="T1827" s="19" t="s">
        <v>1737</v>
      </c>
      <c r="U1827" s="19" t="s">
        <v>12823</v>
      </c>
      <c r="V1827" s="19" t="s">
        <v>12824</v>
      </c>
      <c r="W1827" s="19" t="s">
        <v>12825</v>
      </c>
      <c r="X1827" s="19" t="s">
        <v>12826</v>
      </c>
      <c r="Y1827" s="19" t="s">
        <v>12827</v>
      </c>
      <c r="Z1827" s="19" t="s">
        <v>12828</v>
      </c>
      <c r="AA1827" s="46">
        <v>481</v>
      </c>
      <c r="AB1827" s="19" t="s">
        <v>564</v>
      </c>
      <c r="AC1827" s="19" t="s">
        <v>281</v>
      </c>
      <c r="AD1827" s="19" t="s">
        <v>2049</v>
      </c>
      <c r="AE1827" s="19" t="s">
        <v>2050</v>
      </c>
      <c r="AF1827" s="19" t="s">
        <v>1719</v>
      </c>
      <c r="AG1827" s="19" t="s">
        <v>2051</v>
      </c>
      <c r="AH1827" s="19" t="s">
        <v>1594</v>
      </c>
      <c r="AI1827" s="19" t="s">
        <v>1595</v>
      </c>
      <c r="AJ1827" s="45">
        <v>0.05</v>
      </c>
      <c r="AK1827" s="45">
        <v>24</v>
      </c>
      <c r="AL1827" s="19" t="s">
        <v>1501</v>
      </c>
      <c r="AM1827" s="46">
        <v>39370</v>
      </c>
      <c r="AN1827" s="46">
        <v>24000</v>
      </c>
      <c r="AO1827" s="46">
        <v>15370</v>
      </c>
      <c r="AP1827" s="45">
        <v>633.6</v>
      </c>
      <c r="AQ1827" s="45"/>
      <c r="AR1827" s="45" t="str">
        <f>IFERROR(VLOOKUP(AB1827,'Pedidos marco'!$A$1:$D$10000,4,0)," ")</f>
        <v xml:space="preserve"> </v>
      </c>
      <c r="AS1827" s="45">
        <f t="shared" si="196"/>
        <v>11</v>
      </c>
      <c r="AT1827" s="45" t="str">
        <f t="shared" si="197"/>
        <v>11</v>
      </c>
      <c r="AU1827" s="47">
        <v>24</v>
      </c>
      <c r="AV1827" s="19" t="str">
        <f t="shared" si="198"/>
        <v>04 April</v>
      </c>
      <c r="AW1827" s="19">
        <f t="shared" si="199"/>
        <v>1.32</v>
      </c>
      <c r="AX1827" s="19">
        <f t="shared" si="200"/>
        <v>26.400000000000002</v>
      </c>
      <c r="AY1827" s="19" t="e">
        <f>VLOOKUP(AG1827,Cías!$A$1:$E$10000,5,0)</f>
        <v>#N/A</v>
      </c>
      <c r="AZ1827" s="19" t="str">
        <f t="shared" si="201"/>
        <v>1014106</v>
      </c>
      <c r="BA1827" s="19" t="str">
        <f t="shared" si="202"/>
        <v>SANCHEZ PILA FRANKLIN EDUARDO</v>
      </c>
      <c r="BB1827" s="19" t="e">
        <f>VLOOKUP(AG1827,Cías!$A$1:$E$10000,3,0)</f>
        <v>#N/A</v>
      </c>
      <c r="BC1827" s="19"/>
      <c r="BD1827" s="19"/>
      <c r="BE1827" s="19"/>
      <c r="BF1827" s="19"/>
      <c r="BG1827" s="19"/>
      <c r="BH1827" s="19"/>
      <c r="BI1827" s="19"/>
      <c r="BJ1827" s="19"/>
    </row>
    <row r="1828" spans="1:62" ht="15" x14ac:dyDescent="0.2">
      <c r="A1828" s="19" t="s">
        <v>16165</v>
      </c>
      <c r="B1828" s="19" t="s">
        <v>1479</v>
      </c>
      <c r="C1828" s="43">
        <v>44662</v>
      </c>
      <c r="D1828" s="44">
        <v>0.67222222222221995</v>
      </c>
      <c r="E1828" s="19" t="s">
        <v>16166</v>
      </c>
      <c r="F1828" s="19" t="s">
        <v>16167</v>
      </c>
      <c r="G1828" s="19" t="s">
        <v>16168</v>
      </c>
      <c r="H1828" s="45">
        <v>2426.4</v>
      </c>
      <c r="I1828" s="45">
        <v>2720.5</v>
      </c>
      <c r="J1828" s="19" t="s">
        <v>1560</v>
      </c>
      <c r="K1828" s="19" t="s">
        <v>16169</v>
      </c>
      <c r="L1828" s="19" t="s">
        <v>16170</v>
      </c>
      <c r="M1828" s="19" t="s">
        <v>16171</v>
      </c>
      <c r="N1828" s="19" t="s">
        <v>16165</v>
      </c>
      <c r="O1828" s="19" t="s">
        <v>367</v>
      </c>
      <c r="P1828" s="19" t="s">
        <v>368</v>
      </c>
      <c r="Q1828" s="46">
        <v>360</v>
      </c>
      <c r="R1828" s="19" t="s">
        <v>1544</v>
      </c>
      <c r="S1828" s="19" t="s">
        <v>2156</v>
      </c>
      <c r="T1828" s="19" t="s">
        <v>419</v>
      </c>
      <c r="U1828" s="19" t="s">
        <v>16172</v>
      </c>
      <c r="V1828" s="19" t="s">
        <v>16173</v>
      </c>
      <c r="W1828" s="19" t="s">
        <v>415</v>
      </c>
      <c r="X1828" s="19" t="s">
        <v>16174</v>
      </c>
      <c r="Y1828" s="19" t="s">
        <v>2591</v>
      </c>
      <c r="Z1828" s="19" t="s">
        <v>2592</v>
      </c>
      <c r="AA1828" s="46">
        <v>102</v>
      </c>
      <c r="AB1828" s="19" t="s">
        <v>543</v>
      </c>
      <c r="AC1828" s="19" t="s">
        <v>238</v>
      </c>
      <c r="AD1828" s="19" t="s">
        <v>6280</v>
      </c>
      <c r="AE1828" s="19" t="s">
        <v>6281</v>
      </c>
      <c r="AF1828" s="19" t="s">
        <v>1554</v>
      </c>
      <c r="AG1828" s="19" t="s">
        <v>6282</v>
      </c>
      <c r="AH1828" s="19" t="s">
        <v>1499</v>
      </c>
      <c r="AI1828" s="19" t="s">
        <v>1500</v>
      </c>
      <c r="AJ1828" s="45">
        <v>0</v>
      </c>
      <c r="AK1828" s="45">
        <v>0</v>
      </c>
      <c r="AL1828" s="19" t="s">
        <v>1501</v>
      </c>
      <c r="AM1828" s="46">
        <v>27010</v>
      </c>
      <c r="AN1828" s="46">
        <v>18000</v>
      </c>
      <c r="AO1828" s="46">
        <v>9010</v>
      </c>
      <c r="AP1828" s="45">
        <v>154.80000000000001</v>
      </c>
      <c r="AQ1828" s="45"/>
      <c r="AR1828" s="45" t="str">
        <f>IFERROR(VLOOKUP(AB1828,'Pedidos marco'!$A$1:$D$10000,4,0)," ")</f>
        <v xml:space="preserve"> </v>
      </c>
      <c r="AS1828" s="45">
        <f t="shared" si="196"/>
        <v>11</v>
      </c>
      <c r="AT1828" s="45" t="str">
        <f t="shared" si="197"/>
        <v>11</v>
      </c>
      <c r="AU1828" s="47">
        <v>18</v>
      </c>
      <c r="AV1828" s="19" t="str">
        <f t="shared" si="198"/>
        <v>04 April</v>
      </c>
      <c r="AW1828" s="19">
        <f t="shared" si="199"/>
        <v>0.43000000000000005</v>
      </c>
      <c r="AX1828" s="19">
        <f t="shared" si="200"/>
        <v>8.6000000000000014</v>
      </c>
      <c r="AY1828" s="19" t="e">
        <f>VLOOKUP(AG1828,Cías!$A$1:$E$10000,5,0)</f>
        <v>#N/A</v>
      </c>
      <c r="AZ1828" s="19" t="str">
        <f t="shared" si="201"/>
        <v>1014267</v>
      </c>
      <c r="BA1828" s="19" t="str">
        <f t="shared" si="202"/>
        <v>PILLAJO GUATEMAL VICTOR JULIO</v>
      </c>
      <c r="BB1828" s="19" t="e">
        <f>VLOOKUP(AG1828,Cías!$A$1:$E$10000,3,0)</f>
        <v>#N/A</v>
      </c>
      <c r="BC1828" s="19"/>
      <c r="BD1828" s="19"/>
      <c r="BE1828" s="19"/>
      <c r="BF1828" s="19"/>
      <c r="BG1828" s="19"/>
      <c r="BH1828" s="19"/>
      <c r="BI1828" s="19"/>
      <c r="BJ1828" s="19"/>
    </row>
    <row r="1829" spans="1:62" ht="15" x14ac:dyDescent="0.2">
      <c r="A1829" s="19" t="s">
        <v>16175</v>
      </c>
      <c r="B1829" s="19" t="s">
        <v>1479</v>
      </c>
      <c r="C1829" s="43">
        <v>44662</v>
      </c>
      <c r="D1829" s="44">
        <v>0.67500000000000004</v>
      </c>
      <c r="E1829" s="19" t="s">
        <v>16176</v>
      </c>
      <c r="F1829" s="19" t="s">
        <v>16177</v>
      </c>
      <c r="G1829" s="19" t="s">
        <v>16178</v>
      </c>
      <c r="H1829" s="45">
        <v>2358</v>
      </c>
      <c r="I1829" s="45">
        <v>2643.8</v>
      </c>
      <c r="J1829" s="19" t="s">
        <v>1560</v>
      </c>
      <c r="K1829" s="19" t="s">
        <v>16179</v>
      </c>
      <c r="L1829" s="19" t="s">
        <v>16180</v>
      </c>
      <c r="M1829" s="19" t="s">
        <v>16181</v>
      </c>
      <c r="N1829" s="19" t="s">
        <v>16175</v>
      </c>
      <c r="O1829" s="19" t="s">
        <v>369</v>
      </c>
      <c r="P1829" s="19" t="s">
        <v>370</v>
      </c>
      <c r="Q1829" s="46">
        <v>360</v>
      </c>
      <c r="R1829" s="19" t="s">
        <v>1544</v>
      </c>
      <c r="S1829" s="19" t="s">
        <v>4103</v>
      </c>
      <c r="T1829" s="19" t="s">
        <v>4104</v>
      </c>
      <c r="U1829" s="19" t="s">
        <v>16182</v>
      </c>
      <c r="V1829" s="19" t="s">
        <v>16183</v>
      </c>
      <c r="W1829" s="19" t="s">
        <v>415</v>
      </c>
      <c r="X1829" s="19" t="s">
        <v>16184</v>
      </c>
      <c r="Y1829" s="19" t="s">
        <v>6005</v>
      </c>
      <c r="Z1829" s="19" t="s">
        <v>6006</v>
      </c>
      <c r="AA1829" s="46">
        <v>123</v>
      </c>
      <c r="AB1829" s="19" t="s">
        <v>515</v>
      </c>
      <c r="AC1829" s="19" t="s">
        <v>183</v>
      </c>
      <c r="AD1829" s="19" t="s">
        <v>8596</v>
      </c>
      <c r="AE1829" s="19" t="s">
        <v>1481</v>
      </c>
      <c r="AF1829" s="19" t="s">
        <v>1554</v>
      </c>
      <c r="AG1829" s="19" t="s">
        <v>8597</v>
      </c>
      <c r="AH1829" s="19" t="s">
        <v>1499</v>
      </c>
      <c r="AI1829" s="19" t="s">
        <v>1500</v>
      </c>
      <c r="AJ1829" s="45">
        <v>0</v>
      </c>
      <c r="AK1829" s="45">
        <v>0</v>
      </c>
      <c r="AL1829" s="19" t="s">
        <v>1501</v>
      </c>
      <c r="AM1829" s="46">
        <v>27310</v>
      </c>
      <c r="AN1829" s="46">
        <v>18050</v>
      </c>
      <c r="AO1829" s="46">
        <v>9260</v>
      </c>
      <c r="AP1829" s="45">
        <v>183.6</v>
      </c>
      <c r="AQ1829" s="45"/>
      <c r="AR1829" s="45" t="str">
        <f>IFERROR(VLOOKUP(AB1829,'Pedidos marco'!$A$1:$D$10000,4,0)," ")</f>
        <v xml:space="preserve"> </v>
      </c>
      <c r="AS1829" s="45">
        <f t="shared" si="196"/>
        <v>11</v>
      </c>
      <c r="AT1829" s="45" t="str">
        <f t="shared" si="197"/>
        <v>11</v>
      </c>
      <c r="AU1829" s="47">
        <v>18</v>
      </c>
      <c r="AV1829" s="19" t="str">
        <f t="shared" si="198"/>
        <v>04 April</v>
      </c>
      <c r="AW1829" s="19">
        <f t="shared" si="199"/>
        <v>0.51</v>
      </c>
      <c r="AX1829" s="19">
        <f t="shared" si="200"/>
        <v>10.199999999999999</v>
      </c>
      <c r="AY1829" s="19" t="e">
        <f>VLOOKUP(AG1829,Cías!$A$1:$E$10000,5,0)</f>
        <v>#N/A</v>
      </c>
      <c r="AZ1829" s="19" t="str">
        <f t="shared" si="201"/>
        <v>1013806</v>
      </c>
      <c r="BA1829" s="19" t="str">
        <f t="shared" si="202"/>
        <v>LOPEZ FREDY HERNAN</v>
      </c>
      <c r="BB1829" s="19" t="e">
        <f>VLOOKUP(AG1829,Cías!$A$1:$E$10000,3,0)</f>
        <v>#N/A</v>
      </c>
      <c r="BC1829" s="19"/>
      <c r="BD1829" s="19"/>
      <c r="BE1829" s="19"/>
      <c r="BF1829" s="19"/>
      <c r="BG1829" s="19"/>
      <c r="BH1829" s="19"/>
      <c r="BI1829" s="19"/>
      <c r="BJ1829" s="19"/>
    </row>
    <row r="1830" spans="1:62" ht="15" x14ac:dyDescent="0.2">
      <c r="A1830" s="19" t="s">
        <v>16185</v>
      </c>
      <c r="B1830" s="19" t="s">
        <v>1479</v>
      </c>
      <c r="C1830" s="43">
        <v>44662</v>
      </c>
      <c r="D1830" s="44">
        <v>0.68402777777778001</v>
      </c>
      <c r="E1830" s="19" t="s">
        <v>16186</v>
      </c>
      <c r="F1830" s="19" t="s">
        <v>16187</v>
      </c>
      <c r="G1830" s="19" t="s">
        <v>16188</v>
      </c>
      <c r="H1830" s="45">
        <v>4358.18</v>
      </c>
      <c r="I1830" s="45">
        <v>4886.42</v>
      </c>
      <c r="J1830" s="19" t="s">
        <v>1560</v>
      </c>
      <c r="K1830" s="19" t="s">
        <v>15202</v>
      </c>
      <c r="L1830" s="19" t="s">
        <v>16189</v>
      </c>
      <c r="M1830" s="19" t="s">
        <v>16190</v>
      </c>
      <c r="N1830" s="19" t="s">
        <v>16185</v>
      </c>
      <c r="O1830" s="19" t="s">
        <v>371</v>
      </c>
      <c r="P1830" s="19" t="s">
        <v>372</v>
      </c>
      <c r="Q1830" s="46">
        <v>660</v>
      </c>
      <c r="R1830" s="19" t="s">
        <v>1544</v>
      </c>
      <c r="S1830" s="19" t="s">
        <v>2256</v>
      </c>
      <c r="T1830" s="19" t="s">
        <v>31</v>
      </c>
      <c r="U1830" s="19" t="s">
        <v>2257</v>
      </c>
      <c r="V1830" s="19" t="s">
        <v>2258</v>
      </c>
      <c r="W1830" s="19" t="s">
        <v>1586</v>
      </c>
      <c r="X1830" s="19" t="s">
        <v>2259</v>
      </c>
      <c r="Y1830" s="19" t="s">
        <v>1588</v>
      </c>
      <c r="Z1830" s="19" t="s">
        <v>1589</v>
      </c>
      <c r="AA1830" s="46">
        <v>250</v>
      </c>
      <c r="AB1830" s="19" t="s">
        <v>442</v>
      </c>
      <c r="AC1830" s="19" t="s">
        <v>31</v>
      </c>
      <c r="AD1830" s="19" t="s">
        <v>3581</v>
      </c>
      <c r="AE1830" s="19" t="s">
        <v>1481</v>
      </c>
      <c r="AF1830" s="19" t="s">
        <v>1592</v>
      </c>
      <c r="AG1830" s="19" t="s">
        <v>3582</v>
      </c>
      <c r="AH1830" s="19" t="s">
        <v>1499</v>
      </c>
      <c r="AI1830" s="19" t="s">
        <v>1500</v>
      </c>
      <c r="AJ1830" s="45">
        <v>0</v>
      </c>
      <c r="AK1830" s="45">
        <v>0</v>
      </c>
      <c r="AL1830" s="19" t="s">
        <v>1501</v>
      </c>
      <c r="AM1830" s="46">
        <v>51150</v>
      </c>
      <c r="AN1830" s="46">
        <v>33030</v>
      </c>
      <c r="AO1830" s="46">
        <v>18120</v>
      </c>
      <c r="AP1830" s="45">
        <v>594</v>
      </c>
      <c r="AQ1830" s="45"/>
      <c r="AR1830" s="45" t="str">
        <f>IFERROR(VLOOKUP(AB1830,'Pedidos marco'!$A$1:$D$10000,4,0)," ")</f>
        <v xml:space="preserve"> </v>
      </c>
      <c r="AS1830" s="45">
        <f t="shared" si="196"/>
        <v>11</v>
      </c>
      <c r="AT1830" s="45" t="str">
        <f t="shared" si="197"/>
        <v>11</v>
      </c>
      <c r="AU1830" s="47">
        <v>33</v>
      </c>
      <c r="AV1830" s="19" t="str">
        <f t="shared" si="198"/>
        <v>04 April</v>
      </c>
      <c r="AW1830" s="19">
        <f t="shared" si="199"/>
        <v>0.9</v>
      </c>
      <c r="AX1830" s="19">
        <f t="shared" si="200"/>
        <v>18</v>
      </c>
      <c r="AY1830" s="19" t="e">
        <f>VLOOKUP(AG1830,Cías!$A$1:$E$10000,5,0)</f>
        <v>#N/A</v>
      </c>
      <c r="AZ1830" s="19" t="str">
        <f t="shared" si="201"/>
        <v>1021138</v>
      </c>
      <c r="BA1830" s="19" t="str">
        <f t="shared" si="202"/>
        <v>ARCOS MENDOZA LUIS EDUARDO</v>
      </c>
      <c r="BB1830" s="19" t="e">
        <f>VLOOKUP(AG1830,Cías!$A$1:$E$10000,3,0)</f>
        <v>#N/A</v>
      </c>
      <c r="BC1830" s="19"/>
      <c r="BD1830" s="19"/>
      <c r="BE1830" s="19"/>
      <c r="BF1830" s="19"/>
      <c r="BG1830" s="19"/>
      <c r="BH1830" s="19"/>
      <c r="BI1830" s="19"/>
      <c r="BJ1830" s="19"/>
    </row>
    <row r="1831" spans="1:62" ht="15" x14ac:dyDescent="0.2">
      <c r="A1831" s="19" t="s">
        <v>16191</v>
      </c>
      <c r="B1831" s="19" t="s">
        <v>1479</v>
      </c>
      <c r="C1831" s="43">
        <v>44662</v>
      </c>
      <c r="D1831" s="44">
        <v>0.68819444444444</v>
      </c>
      <c r="E1831" s="19" t="s">
        <v>16192</v>
      </c>
      <c r="F1831" s="19" t="s">
        <v>16193</v>
      </c>
      <c r="G1831" s="19" t="s">
        <v>16194</v>
      </c>
      <c r="H1831" s="45">
        <v>4023.58</v>
      </c>
      <c r="I1831" s="45">
        <v>4511.26</v>
      </c>
      <c r="J1831" s="19" t="s">
        <v>1560</v>
      </c>
      <c r="K1831" s="19" t="s">
        <v>16195</v>
      </c>
      <c r="L1831" s="19" t="s">
        <v>16196</v>
      </c>
      <c r="M1831" s="19" t="s">
        <v>16197</v>
      </c>
      <c r="N1831" s="19" t="s">
        <v>16191</v>
      </c>
      <c r="O1831" s="19" t="s">
        <v>1486</v>
      </c>
      <c r="P1831" s="19" t="s">
        <v>1487</v>
      </c>
      <c r="Q1831" s="46">
        <v>31.56</v>
      </c>
      <c r="R1831" s="19" t="s">
        <v>1488</v>
      </c>
      <c r="S1831" s="19" t="s">
        <v>3902</v>
      </c>
      <c r="T1831" s="19" t="s">
        <v>173</v>
      </c>
      <c r="U1831" s="19" t="s">
        <v>16198</v>
      </c>
      <c r="V1831" s="19" t="s">
        <v>16199</v>
      </c>
      <c r="W1831" s="19" t="s">
        <v>1548</v>
      </c>
      <c r="X1831" s="19" t="s">
        <v>13003</v>
      </c>
      <c r="Y1831" s="19" t="s">
        <v>1684</v>
      </c>
      <c r="Z1831" s="19" t="s">
        <v>1685</v>
      </c>
      <c r="AA1831" s="46">
        <v>198</v>
      </c>
      <c r="AB1831" s="19" t="s">
        <v>512</v>
      </c>
      <c r="AC1831" s="19" t="s">
        <v>173</v>
      </c>
      <c r="AD1831" s="19" t="s">
        <v>10265</v>
      </c>
      <c r="AE1831" s="19" t="s">
        <v>10266</v>
      </c>
      <c r="AF1831" s="19" t="s">
        <v>1497</v>
      </c>
      <c r="AG1831" s="19" t="s">
        <v>10267</v>
      </c>
      <c r="AH1831" s="19" t="s">
        <v>1499</v>
      </c>
      <c r="AI1831" s="19" t="s">
        <v>1500</v>
      </c>
      <c r="AJ1831" s="45">
        <v>0</v>
      </c>
      <c r="AK1831" s="45">
        <v>0</v>
      </c>
      <c r="AL1831" s="19" t="s">
        <v>1501</v>
      </c>
      <c r="AM1831" s="46">
        <v>50000</v>
      </c>
      <c r="AN1831" s="46">
        <v>31560</v>
      </c>
      <c r="AO1831" s="46">
        <v>18440</v>
      </c>
      <c r="AP1831" s="45">
        <v>514.42999999999995</v>
      </c>
      <c r="AQ1831" s="45"/>
      <c r="AR1831" s="45" t="str">
        <f>IFERROR(VLOOKUP(AB1831,'Pedidos marco'!$A$1:$D$10000,4,0)," ")</f>
        <v xml:space="preserve"> </v>
      </c>
      <c r="AS1831" s="45">
        <f t="shared" si="196"/>
        <v>11</v>
      </c>
      <c r="AT1831" s="45" t="str">
        <f t="shared" si="197"/>
        <v>11</v>
      </c>
      <c r="AU1831" s="47">
        <v>31.56</v>
      </c>
      <c r="AV1831" s="19" t="str">
        <f t="shared" si="198"/>
        <v>04 April</v>
      </c>
      <c r="AW1831" s="19">
        <f t="shared" si="199"/>
        <v>16.300063371356146</v>
      </c>
      <c r="AX1831" s="19">
        <f t="shared" si="200"/>
        <v>16.300063371356146</v>
      </c>
      <c r="AY1831" s="19" t="e">
        <f>VLOOKUP(AG1831,Cías!$A$1:$E$10000,5,0)</f>
        <v>#N/A</v>
      </c>
      <c r="AZ1831" s="19" t="str">
        <f t="shared" si="201"/>
        <v>1013862</v>
      </c>
      <c r="BA1831" s="19" t="str">
        <f t="shared" si="202"/>
        <v>JACOME MARTINEZ EDGAR BOLIVAR</v>
      </c>
      <c r="BB1831" s="19" t="e">
        <f>VLOOKUP(AG1831,Cías!$A$1:$E$10000,3,0)</f>
        <v>#N/A</v>
      </c>
      <c r="BC1831" s="19"/>
      <c r="BD1831" s="19"/>
      <c r="BE1831" s="19"/>
      <c r="BF1831" s="19"/>
      <c r="BG1831" s="19"/>
      <c r="BH1831" s="19"/>
      <c r="BI1831" s="19"/>
      <c r="BJ1831" s="19"/>
    </row>
    <row r="1832" spans="1:62" ht="15" x14ac:dyDescent="0.2">
      <c r="A1832" s="19" t="s">
        <v>16200</v>
      </c>
      <c r="B1832" s="19" t="s">
        <v>1479</v>
      </c>
      <c r="C1832" s="43">
        <v>44662</v>
      </c>
      <c r="D1832" s="44">
        <v>0.69027777777777999</v>
      </c>
      <c r="E1832" s="19" t="s">
        <v>16201</v>
      </c>
      <c r="F1832" s="19" t="s">
        <v>16202</v>
      </c>
      <c r="G1832" s="19" t="s">
        <v>16203</v>
      </c>
      <c r="H1832" s="45">
        <v>2390</v>
      </c>
      <c r="I1832" s="45">
        <v>2679.68</v>
      </c>
      <c r="J1832" s="19" t="s">
        <v>1560</v>
      </c>
      <c r="K1832" s="19" t="s">
        <v>16204</v>
      </c>
      <c r="L1832" s="19" t="s">
        <v>16205</v>
      </c>
      <c r="M1832" s="19" t="s">
        <v>16206</v>
      </c>
      <c r="N1832" s="19" t="s">
        <v>16200</v>
      </c>
      <c r="O1832" s="19" t="s">
        <v>367</v>
      </c>
      <c r="P1832" s="19" t="s">
        <v>368</v>
      </c>
      <c r="Q1832" s="46">
        <v>360</v>
      </c>
      <c r="R1832" s="19" t="s">
        <v>1544</v>
      </c>
      <c r="S1832" s="19" t="s">
        <v>1696</v>
      </c>
      <c r="T1832" s="19" t="s">
        <v>72</v>
      </c>
      <c r="U1832" s="19" t="s">
        <v>1697</v>
      </c>
      <c r="V1832" s="19" t="s">
        <v>1698</v>
      </c>
      <c r="W1832" s="19" t="s">
        <v>415</v>
      </c>
      <c r="X1832" s="19" t="s">
        <v>1699</v>
      </c>
      <c r="Y1832" s="19" t="s">
        <v>1700</v>
      </c>
      <c r="Z1832" s="19" t="s">
        <v>1701</v>
      </c>
      <c r="AA1832" s="46">
        <v>127</v>
      </c>
      <c r="AB1832" s="19" t="s">
        <v>461</v>
      </c>
      <c r="AC1832" s="19" t="s">
        <v>72</v>
      </c>
      <c r="AD1832" s="19" t="s">
        <v>1728</v>
      </c>
      <c r="AE1832" s="19" t="s">
        <v>1729</v>
      </c>
      <c r="AF1832" s="19" t="s">
        <v>1554</v>
      </c>
      <c r="AG1832" s="19" t="s">
        <v>1730</v>
      </c>
      <c r="AH1832" s="19" t="s">
        <v>1499</v>
      </c>
      <c r="AI1832" s="19" t="s">
        <v>1500</v>
      </c>
      <c r="AJ1832" s="45">
        <v>0</v>
      </c>
      <c r="AK1832" s="45">
        <v>0</v>
      </c>
      <c r="AL1832" s="19" t="s">
        <v>1501</v>
      </c>
      <c r="AM1832" s="46">
        <v>27340</v>
      </c>
      <c r="AN1832" s="46">
        <v>18020</v>
      </c>
      <c r="AO1832" s="46">
        <v>9320</v>
      </c>
      <c r="AP1832" s="45">
        <v>183.6</v>
      </c>
      <c r="AQ1832" s="45"/>
      <c r="AR1832" s="45" t="str">
        <f>IFERROR(VLOOKUP(AB1832,'Pedidos marco'!$A$1:$D$10000,4,0)," ")</f>
        <v xml:space="preserve"> </v>
      </c>
      <c r="AS1832" s="45">
        <f t="shared" si="196"/>
        <v>11</v>
      </c>
      <c r="AT1832" s="45" t="str">
        <f t="shared" si="197"/>
        <v>11</v>
      </c>
      <c r="AU1832" s="47">
        <v>18</v>
      </c>
      <c r="AV1832" s="19" t="str">
        <f t="shared" si="198"/>
        <v>04 April</v>
      </c>
      <c r="AW1832" s="19">
        <f t="shared" si="199"/>
        <v>0.51</v>
      </c>
      <c r="AX1832" s="19">
        <f t="shared" si="200"/>
        <v>10.199999999999999</v>
      </c>
      <c r="AY1832" s="19" t="e">
        <f>VLOOKUP(AG1832,Cías!$A$1:$E$10000,5,0)</f>
        <v>#N/A</v>
      </c>
      <c r="AZ1832" s="19" t="str">
        <f t="shared" si="201"/>
        <v>1013388</v>
      </c>
      <c r="BA1832" s="19" t="str">
        <f t="shared" si="202"/>
        <v>CAMPAÑA MALDONADO BLANCA CECILIA</v>
      </c>
      <c r="BB1832" s="19" t="e">
        <f>VLOOKUP(AG1832,Cías!$A$1:$E$10000,3,0)</f>
        <v>#N/A</v>
      </c>
      <c r="BC1832" s="19"/>
      <c r="BD1832" s="19"/>
      <c r="BE1832" s="19"/>
      <c r="BF1832" s="19"/>
      <c r="BG1832" s="19"/>
      <c r="BH1832" s="19"/>
      <c r="BI1832" s="19"/>
      <c r="BJ1832" s="19"/>
    </row>
    <row r="1833" spans="1:62" ht="15" x14ac:dyDescent="0.2">
      <c r="A1833" s="19" t="s">
        <v>16207</v>
      </c>
      <c r="B1833" s="19" t="s">
        <v>1479</v>
      </c>
      <c r="C1833" s="43">
        <v>44662</v>
      </c>
      <c r="D1833" s="44">
        <v>0.69305555555555998</v>
      </c>
      <c r="E1833" s="19" t="s">
        <v>16208</v>
      </c>
      <c r="F1833" s="19" t="s">
        <v>16209</v>
      </c>
      <c r="G1833" s="19" t="s">
        <v>16210</v>
      </c>
      <c r="H1833" s="45">
        <v>4217.3999999999996</v>
      </c>
      <c r="I1833" s="45">
        <v>4728.58</v>
      </c>
      <c r="J1833" s="19" t="s">
        <v>1560</v>
      </c>
      <c r="K1833" s="19" t="s">
        <v>16211</v>
      </c>
      <c r="L1833" s="19" t="s">
        <v>16212</v>
      </c>
      <c r="M1833" s="19" t="s">
        <v>16213</v>
      </c>
      <c r="N1833" s="19" t="s">
        <v>16207</v>
      </c>
      <c r="O1833" s="19" t="s">
        <v>1641</v>
      </c>
      <c r="P1833" s="19" t="s">
        <v>1642</v>
      </c>
      <c r="Q1833" s="46">
        <v>660</v>
      </c>
      <c r="R1833" s="19" t="s">
        <v>1544</v>
      </c>
      <c r="S1833" s="19" t="s">
        <v>1736</v>
      </c>
      <c r="T1833" s="19" t="s">
        <v>1737</v>
      </c>
      <c r="U1833" s="19" t="s">
        <v>2954</v>
      </c>
      <c r="V1833" s="19" t="s">
        <v>2955</v>
      </c>
      <c r="W1833" s="19" t="s">
        <v>1492</v>
      </c>
      <c r="X1833" s="19" t="s">
        <v>2956</v>
      </c>
      <c r="Y1833" s="19" t="s">
        <v>1494</v>
      </c>
      <c r="Z1833" s="19" t="s">
        <v>1495</v>
      </c>
      <c r="AA1833" s="46">
        <v>247</v>
      </c>
      <c r="AB1833" s="19" t="s">
        <v>570</v>
      </c>
      <c r="AC1833" s="19" t="s">
        <v>293</v>
      </c>
      <c r="AD1833" s="19" t="s">
        <v>6925</v>
      </c>
      <c r="AE1833" s="19" t="s">
        <v>6926</v>
      </c>
      <c r="AF1833" s="19" t="s">
        <v>1592</v>
      </c>
      <c r="AG1833" s="19" t="s">
        <v>6927</v>
      </c>
      <c r="AH1833" s="19" t="s">
        <v>1499</v>
      </c>
      <c r="AI1833" s="19" t="s">
        <v>1500</v>
      </c>
      <c r="AJ1833" s="45">
        <v>0</v>
      </c>
      <c r="AK1833" s="45">
        <v>0</v>
      </c>
      <c r="AL1833" s="19" t="s">
        <v>1501</v>
      </c>
      <c r="AM1833" s="46">
        <v>51050</v>
      </c>
      <c r="AN1833" s="46">
        <v>33020</v>
      </c>
      <c r="AO1833" s="46">
        <v>18030</v>
      </c>
      <c r="AP1833" s="45">
        <v>554.4</v>
      </c>
      <c r="AQ1833" s="45"/>
      <c r="AR1833" s="45" t="str">
        <f>IFERROR(VLOOKUP(AB1833,'Pedidos marco'!$A$1:$D$10000,4,0)," ")</f>
        <v xml:space="preserve"> </v>
      </c>
      <c r="AS1833" s="45">
        <f t="shared" si="196"/>
        <v>11</v>
      </c>
      <c r="AT1833" s="45" t="str">
        <f t="shared" si="197"/>
        <v>11</v>
      </c>
      <c r="AU1833" s="47">
        <v>33</v>
      </c>
      <c r="AV1833" s="19" t="str">
        <f t="shared" si="198"/>
        <v>04 April</v>
      </c>
      <c r="AW1833" s="19">
        <f t="shared" si="199"/>
        <v>0.84</v>
      </c>
      <c r="AX1833" s="19">
        <f t="shared" si="200"/>
        <v>16.8</v>
      </c>
      <c r="AY1833" s="19" t="e">
        <f>VLOOKUP(AG1833,Cías!$A$1:$E$10000,5,0)</f>
        <v>#N/A</v>
      </c>
      <c r="AZ1833" s="19" t="str">
        <f t="shared" si="201"/>
        <v>1013772</v>
      </c>
      <c r="BA1833" s="19" t="str">
        <f t="shared" si="202"/>
        <v>SIERRA HERRERA MARCELO EDUARDO</v>
      </c>
      <c r="BB1833" s="19" t="e">
        <f>VLOOKUP(AG1833,Cías!$A$1:$E$10000,3,0)</f>
        <v>#N/A</v>
      </c>
      <c r="BC1833" s="19"/>
      <c r="BD1833" s="19"/>
      <c r="BE1833" s="19"/>
      <c r="BF1833" s="19"/>
      <c r="BG1833" s="19"/>
      <c r="BH1833" s="19"/>
      <c r="BI1833" s="19"/>
      <c r="BJ1833" s="19"/>
    </row>
    <row r="1834" spans="1:62" ht="15" x14ac:dyDescent="0.2">
      <c r="A1834" s="19" t="s">
        <v>16214</v>
      </c>
      <c r="B1834" s="19" t="s">
        <v>1479</v>
      </c>
      <c r="C1834" s="43">
        <v>44662</v>
      </c>
      <c r="D1834" s="44">
        <v>0.69722222222221997</v>
      </c>
      <c r="E1834" s="19" t="s">
        <v>16215</v>
      </c>
      <c r="F1834" s="19" t="s">
        <v>16216</v>
      </c>
      <c r="G1834" s="19" t="s">
        <v>16217</v>
      </c>
      <c r="H1834" s="45">
        <v>2426.4</v>
      </c>
      <c r="I1834" s="45">
        <v>2720.5</v>
      </c>
      <c r="J1834" s="19" t="s">
        <v>1560</v>
      </c>
      <c r="K1834" s="19" t="s">
        <v>16218</v>
      </c>
      <c r="L1834" s="19" t="s">
        <v>16219</v>
      </c>
      <c r="M1834" s="19" t="s">
        <v>16220</v>
      </c>
      <c r="N1834" s="19" t="s">
        <v>16214</v>
      </c>
      <c r="O1834" s="19" t="s">
        <v>371</v>
      </c>
      <c r="P1834" s="19" t="s">
        <v>372</v>
      </c>
      <c r="Q1834" s="46">
        <v>360</v>
      </c>
      <c r="R1834" s="19" t="s">
        <v>1544</v>
      </c>
      <c r="S1834" s="19" t="s">
        <v>1736</v>
      </c>
      <c r="T1834" s="19" t="s">
        <v>1737</v>
      </c>
      <c r="U1834" s="19" t="s">
        <v>2540</v>
      </c>
      <c r="V1834" s="19" t="s">
        <v>2541</v>
      </c>
      <c r="W1834" s="19" t="s">
        <v>2464</v>
      </c>
      <c r="X1834" s="19" t="s">
        <v>2542</v>
      </c>
      <c r="Y1834" s="19" t="s">
        <v>2466</v>
      </c>
      <c r="Z1834" s="19" t="s">
        <v>2467</v>
      </c>
      <c r="AA1834" s="46">
        <v>71</v>
      </c>
      <c r="AB1834" s="19" t="s">
        <v>536</v>
      </c>
      <c r="AC1834" s="19" t="s">
        <v>224</v>
      </c>
      <c r="AD1834" s="19" t="s">
        <v>5034</v>
      </c>
      <c r="AE1834" s="19" t="s">
        <v>5035</v>
      </c>
      <c r="AF1834" s="19" t="s">
        <v>1554</v>
      </c>
      <c r="AG1834" s="19" t="s">
        <v>5036</v>
      </c>
      <c r="AH1834" s="19" t="s">
        <v>1499</v>
      </c>
      <c r="AI1834" s="19" t="s">
        <v>1500</v>
      </c>
      <c r="AJ1834" s="45">
        <v>0</v>
      </c>
      <c r="AK1834" s="45">
        <v>0</v>
      </c>
      <c r="AL1834" s="19" t="s">
        <v>1501</v>
      </c>
      <c r="AM1834" s="46">
        <v>26840</v>
      </c>
      <c r="AN1834" s="46">
        <v>18020</v>
      </c>
      <c r="AO1834" s="46">
        <v>8820</v>
      </c>
      <c r="AP1834" s="45">
        <v>136.80000000000001</v>
      </c>
      <c r="AQ1834" s="45"/>
      <c r="AR1834" s="45" t="str">
        <f>IFERROR(VLOOKUP(AB1834,'Pedidos marco'!$A$1:$D$10000,4,0)," ")</f>
        <v xml:space="preserve"> </v>
      </c>
      <c r="AS1834" s="45">
        <f t="shared" si="196"/>
        <v>11</v>
      </c>
      <c r="AT1834" s="45" t="str">
        <f t="shared" si="197"/>
        <v>11</v>
      </c>
      <c r="AU1834" s="47">
        <v>18</v>
      </c>
      <c r="AV1834" s="19" t="str">
        <f t="shared" si="198"/>
        <v>04 April</v>
      </c>
      <c r="AW1834" s="19">
        <f t="shared" si="199"/>
        <v>0.38</v>
      </c>
      <c r="AX1834" s="19">
        <f t="shared" si="200"/>
        <v>7.6000000000000005</v>
      </c>
      <c r="AY1834" s="19" t="e">
        <f>VLOOKUP(AG1834,Cías!$A$1:$E$10000,5,0)</f>
        <v>#N/A</v>
      </c>
      <c r="AZ1834" s="19" t="str">
        <f t="shared" si="201"/>
        <v>1014339</v>
      </c>
      <c r="BA1834" s="19" t="str">
        <f t="shared" si="202"/>
        <v>NICOLALDE FLORES MILTON FABIAN</v>
      </c>
      <c r="BB1834" s="19" t="e">
        <f>VLOOKUP(AG1834,Cías!$A$1:$E$10000,3,0)</f>
        <v>#N/A</v>
      </c>
      <c r="BC1834" s="19"/>
      <c r="BD1834" s="19"/>
      <c r="BE1834" s="19"/>
      <c r="BF1834" s="19"/>
      <c r="BG1834" s="19"/>
      <c r="BH1834" s="19"/>
      <c r="BI1834" s="19"/>
      <c r="BJ1834" s="19"/>
    </row>
    <row r="1835" spans="1:62" ht="15" x14ac:dyDescent="0.2">
      <c r="A1835" s="19" t="s">
        <v>16221</v>
      </c>
      <c r="B1835" s="19" t="s">
        <v>1479</v>
      </c>
      <c r="C1835" s="43">
        <v>44662</v>
      </c>
      <c r="D1835" s="44">
        <v>0.70069444444443996</v>
      </c>
      <c r="E1835" s="19" t="s">
        <v>16222</v>
      </c>
      <c r="F1835" s="19" t="s">
        <v>16223</v>
      </c>
      <c r="G1835" s="19" t="s">
        <v>16224</v>
      </c>
      <c r="H1835" s="45">
        <v>2552.4</v>
      </c>
      <c r="I1835" s="45">
        <v>2861.77</v>
      </c>
      <c r="J1835" s="19" t="s">
        <v>2037</v>
      </c>
      <c r="K1835" s="19" t="s">
        <v>16225</v>
      </c>
      <c r="L1835" s="19" t="s">
        <v>16226</v>
      </c>
      <c r="M1835" s="19" t="s">
        <v>16227</v>
      </c>
      <c r="N1835" s="19" t="s">
        <v>16221</v>
      </c>
      <c r="O1835" s="19" t="s">
        <v>1603</v>
      </c>
      <c r="P1835" s="19" t="s">
        <v>1604</v>
      </c>
      <c r="Q1835" s="46">
        <v>360</v>
      </c>
      <c r="R1835" s="19" t="s">
        <v>1544</v>
      </c>
      <c r="S1835" s="19" t="s">
        <v>16228</v>
      </c>
      <c r="T1835" s="19" t="s">
        <v>16229</v>
      </c>
      <c r="U1835" s="19" t="s">
        <v>16230</v>
      </c>
      <c r="V1835" s="19" t="s">
        <v>16231</v>
      </c>
      <c r="W1835" s="19" t="s">
        <v>16232</v>
      </c>
      <c r="X1835" s="19" t="s">
        <v>16233</v>
      </c>
      <c r="Y1835" s="19" t="s">
        <v>16234</v>
      </c>
      <c r="Z1835" s="19" t="s">
        <v>16235</v>
      </c>
      <c r="AA1835" s="46">
        <v>418</v>
      </c>
      <c r="AB1835" s="19" t="s">
        <v>565</v>
      </c>
      <c r="AC1835" s="19" t="s">
        <v>283</v>
      </c>
      <c r="AD1835" s="19" t="s">
        <v>5356</v>
      </c>
      <c r="AE1835" s="19" t="s">
        <v>5357</v>
      </c>
      <c r="AF1835" s="19" t="s">
        <v>1554</v>
      </c>
      <c r="AG1835" s="19" t="s">
        <v>5358</v>
      </c>
      <c r="AH1835" s="19" t="s">
        <v>1499</v>
      </c>
      <c r="AI1835" s="19" t="s">
        <v>1500</v>
      </c>
      <c r="AJ1835" s="45">
        <v>0</v>
      </c>
      <c r="AK1835" s="45">
        <v>0</v>
      </c>
      <c r="AL1835" s="19" t="s">
        <v>1501</v>
      </c>
      <c r="AM1835" s="46">
        <v>27070</v>
      </c>
      <c r="AN1835" s="46">
        <v>18010</v>
      </c>
      <c r="AO1835" s="46">
        <v>9060</v>
      </c>
      <c r="AP1835" s="45">
        <v>410.4</v>
      </c>
      <c r="AQ1835" s="45"/>
      <c r="AR1835" s="45" t="str">
        <f>IFERROR(VLOOKUP(AB1835,'Pedidos marco'!$A$1:$D$10000,4,0)," ")</f>
        <v xml:space="preserve"> </v>
      </c>
      <c r="AS1835" s="45">
        <f t="shared" si="196"/>
        <v>11</v>
      </c>
      <c r="AT1835" s="45" t="str">
        <f t="shared" si="197"/>
        <v>11</v>
      </c>
      <c r="AU1835" s="47">
        <v>18</v>
      </c>
      <c r="AV1835" s="19" t="str">
        <f t="shared" si="198"/>
        <v>04 April</v>
      </c>
      <c r="AW1835" s="19">
        <f t="shared" si="199"/>
        <v>1.1399999999999999</v>
      </c>
      <c r="AX1835" s="19">
        <f t="shared" si="200"/>
        <v>22.799999999999997</v>
      </c>
      <c r="AY1835" s="19" t="e">
        <f>VLOOKUP(AG1835,Cías!$A$1:$E$10000,5,0)</f>
        <v>#N/A</v>
      </c>
      <c r="AZ1835" s="19" t="str">
        <f t="shared" si="201"/>
        <v>1013584</v>
      </c>
      <c r="BA1835" s="19" t="str">
        <f t="shared" si="202"/>
        <v>SANCHEZ TORRES MARCOS OSWALDO</v>
      </c>
      <c r="BB1835" s="19" t="e">
        <f>VLOOKUP(AG1835,Cías!$A$1:$E$10000,3,0)</f>
        <v>#N/A</v>
      </c>
      <c r="BC1835" s="19"/>
      <c r="BD1835" s="19"/>
      <c r="BE1835" s="19"/>
      <c r="BF1835" s="19"/>
      <c r="BG1835" s="19"/>
      <c r="BH1835" s="19"/>
      <c r="BI1835" s="19"/>
      <c r="BJ1835" s="19"/>
    </row>
    <row r="1836" spans="1:62" ht="15" x14ac:dyDescent="0.2">
      <c r="A1836" s="19" t="s">
        <v>16236</v>
      </c>
      <c r="B1836" s="19" t="s">
        <v>1479</v>
      </c>
      <c r="C1836" s="43">
        <v>44662</v>
      </c>
      <c r="D1836" s="44">
        <v>0.70138888888888995</v>
      </c>
      <c r="E1836" s="19" t="s">
        <v>16237</v>
      </c>
      <c r="F1836" s="19" t="s">
        <v>16238</v>
      </c>
      <c r="G1836" s="19" t="s">
        <v>16239</v>
      </c>
      <c r="H1836" s="45">
        <v>2301.35</v>
      </c>
      <c r="I1836" s="45">
        <v>2580.29</v>
      </c>
      <c r="J1836" s="19" t="s">
        <v>1560</v>
      </c>
      <c r="K1836" s="19" t="s">
        <v>16240</v>
      </c>
      <c r="L1836" s="19" t="s">
        <v>16241</v>
      </c>
      <c r="M1836" s="19" t="s">
        <v>16242</v>
      </c>
      <c r="N1836" s="19" t="s">
        <v>16236</v>
      </c>
      <c r="O1836" s="19" t="s">
        <v>371</v>
      </c>
      <c r="P1836" s="19" t="s">
        <v>372</v>
      </c>
      <c r="Q1836" s="46">
        <v>360</v>
      </c>
      <c r="R1836" s="19" t="s">
        <v>1544</v>
      </c>
      <c r="S1836" s="19" t="s">
        <v>1754</v>
      </c>
      <c r="T1836" s="19" t="s">
        <v>104</v>
      </c>
      <c r="U1836" s="19" t="s">
        <v>3530</v>
      </c>
      <c r="V1836" s="19" t="s">
        <v>3531</v>
      </c>
      <c r="W1836" s="19" t="s">
        <v>1548</v>
      </c>
      <c r="X1836" s="19" t="s">
        <v>3532</v>
      </c>
      <c r="Y1836" s="19" t="s">
        <v>1684</v>
      </c>
      <c r="Z1836" s="19" t="s">
        <v>1685</v>
      </c>
      <c r="AA1836" s="46">
        <v>198</v>
      </c>
      <c r="AB1836" s="19" t="s">
        <v>479</v>
      </c>
      <c r="AC1836" s="19" t="s">
        <v>108</v>
      </c>
      <c r="AD1836" s="19" t="s">
        <v>1948</v>
      </c>
      <c r="AE1836" s="19" t="s">
        <v>1949</v>
      </c>
      <c r="AF1836" s="19" t="s">
        <v>1554</v>
      </c>
      <c r="AG1836" s="19" t="s">
        <v>1950</v>
      </c>
      <c r="AH1836" s="19" t="s">
        <v>1499</v>
      </c>
      <c r="AI1836" s="19" t="s">
        <v>1500</v>
      </c>
      <c r="AJ1836" s="45">
        <v>0</v>
      </c>
      <c r="AK1836" s="45">
        <v>0</v>
      </c>
      <c r="AL1836" s="19" t="s">
        <v>1501</v>
      </c>
      <c r="AM1836" s="46">
        <v>27000</v>
      </c>
      <c r="AN1836" s="46">
        <v>18030</v>
      </c>
      <c r="AO1836" s="46">
        <v>8970</v>
      </c>
      <c r="AP1836" s="45">
        <v>266.39999999999998</v>
      </c>
      <c r="AQ1836" s="45"/>
      <c r="AR1836" s="45" t="str">
        <f>IFERROR(VLOOKUP(AB1836,'Pedidos marco'!$A$1:$D$10000,4,0)," ")</f>
        <v xml:space="preserve"> </v>
      </c>
      <c r="AS1836" s="45">
        <f t="shared" si="196"/>
        <v>11</v>
      </c>
      <c r="AT1836" s="45" t="str">
        <f t="shared" si="197"/>
        <v>11</v>
      </c>
      <c r="AU1836" s="47">
        <v>18</v>
      </c>
      <c r="AV1836" s="19" t="str">
        <f t="shared" si="198"/>
        <v>04 April</v>
      </c>
      <c r="AW1836" s="19">
        <f t="shared" si="199"/>
        <v>0.74</v>
      </c>
      <c r="AX1836" s="19">
        <f t="shared" si="200"/>
        <v>14.799999999999999</v>
      </c>
      <c r="AY1836" s="19" t="e">
        <f>VLOOKUP(AG1836,Cías!$A$1:$E$10000,5,0)</f>
        <v>#N/A</v>
      </c>
      <c r="AZ1836" s="19" t="str">
        <f t="shared" si="201"/>
        <v>1022019</v>
      </c>
      <c r="BA1836" s="19" t="str">
        <f t="shared" si="202"/>
        <v>ENRIQUEZ LARA ORLANDO DANILO</v>
      </c>
      <c r="BB1836" s="19" t="e">
        <f>VLOOKUP(AG1836,Cías!$A$1:$E$10000,3,0)</f>
        <v>#N/A</v>
      </c>
      <c r="BC1836" s="19"/>
      <c r="BD1836" s="19"/>
      <c r="BE1836" s="19"/>
      <c r="BF1836" s="19"/>
      <c r="BG1836" s="19"/>
      <c r="BH1836" s="19"/>
      <c r="BI1836" s="19"/>
      <c r="BJ1836" s="19"/>
    </row>
    <row r="1837" spans="1:62" ht="15" x14ac:dyDescent="0.2">
      <c r="A1837" s="19" t="s">
        <v>16243</v>
      </c>
      <c r="B1837" s="19" t="s">
        <v>1479</v>
      </c>
      <c r="C1837" s="43">
        <v>44662</v>
      </c>
      <c r="D1837" s="44">
        <v>0.70277777777778005</v>
      </c>
      <c r="E1837" s="19" t="s">
        <v>16244</v>
      </c>
      <c r="F1837" s="19" t="s">
        <v>16245</v>
      </c>
      <c r="G1837" s="19" t="s">
        <v>16246</v>
      </c>
      <c r="H1837" s="45">
        <v>2985.6</v>
      </c>
      <c r="I1837" s="45">
        <v>3347.47</v>
      </c>
      <c r="J1837" s="19" t="s">
        <v>1560</v>
      </c>
      <c r="K1837" s="19" t="s">
        <v>16247</v>
      </c>
      <c r="L1837" s="19" t="s">
        <v>16248</v>
      </c>
      <c r="M1837" s="19" t="s">
        <v>16249</v>
      </c>
      <c r="N1837" s="19" t="s">
        <v>16243</v>
      </c>
      <c r="O1837" s="19" t="s">
        <v>1641</v>
      </c>
      <c r="P1837" s="19" t="s">
        <v>1642</v>
      </c>
      <c r="Q1837" s="46">
        <v>480</v>
      </c>
      <c r="R1837" s="19" t="s">
        <v>1544</v>
      </c>
      <c r="S1837" s="19" t="s">
        <v>2072</v>
      </c>
      <c r="T1837" s="19" t="s">
        <v>2073</v>
      </c>
      <c r="U1837" s="19" t="s">
        <v>7986</v>
      </c>
      <c r="V1837" s="19" t="s">
        <v>7987</v>
      </c>
      <c r="W1837" s="19" t="s">
        <v>7403</v>
      </c>
      <c r="X1837" s="19" t="s">
        <v>7988</v>
      </c>
      <c r="Y1837" s="19" t="s">
        <v>7404</v>
      </c>
      <c r="Z1837" s="19" t="s">
        <v>7405</v>
      </c>
      <c r="AA1837" s="46">
        <v>424</v>
      </c>
      <c r="AB1837" s="19" t="s">
        <v>488</v>
      </c>
      <c r="AC1837" s="19" t="s">
        <v>125</v>
      </c>
      <c r="AD1837" s="19" t="s">
        <v>2505</v>
      </c>
      <c r="AE1837" s="19" t="s">
        <v>2506</v>
      </c>
      <c r="AF1837" s="19" t="s">
        <v>1719</v>
      </c>
      <c r="AG1837" s="19" t="s">
        <v>2507</v>
      </c>
      <c r="AH1837" s="19" t="s">
        <v>1594</v>
      </c>
      <c r="AI1837" s="19" t="s">
        <v>1595</v>
      </c>
      <c r="AJ1837" s="45">
        <v>0.05</v>
      </c>
      <c r="AK1837" s="45">
        <v>24</v>
      </c>
      <c r="AL1837" s="19" t="s">
        <v>1501</v>
      </c>
      <c r="AM1837" s="46">
        <v>39990</v>
      </c>
      <c r="AN1837" s="46">
        <v>24010</v>
      </c>
      <c r="AO1837" s="46">
        <v>15980</v>
      </c>
      <c r="AP1837" s="45">
        <v>566.4</v>
      </c>
      <c r="AQ1837" s="45"/>
      <c r="AR1837" s="45" t="str">
        <f>IFERROR(VLOOKUP(AB1837,'Pedidos marco'!$A$1:$D$10000,4,0)," ")</f>
        <v xml:space="preserve"> </v>
      </c>
      <c r="AS1837" s="45">
        <f t="shared" si="196"/>
        <v>11</v>
      </c>
      <c r="AT1837" s="45" t="str">
        <f t="shared" si="197"/>
        <v>11</v>
      </c>
      <c r="AU1837" s="47">
        <v>24</v>
      </c>
      <c r="AV1837" s="19" t="str">
        <f t="shared" si="198"/>
        <v>04 April</v>
      </c>
      <c r="AW1837" s="19">
        <f t="shared" si="199"/>
        <v>1.18</v>
      </c>
      <c r="AX1837" s="19">
        <f t="shared" si="200"/>
        <v>23.599999999999998</v>
      </c>
      <c r="AY1837" s="19" t="e">
        <f>VLOOKUP(AG1837,Cías!$A$1:$E$10000,5,0)</f>
        <v>#N/A</v>
      </c>
      <c r="AZ1837" s="19" t="str">
        <f t="shared" si="201"/>
        <v>10003431</v>
      </c>
      <c r="BA1837" s="19" t="str">
        <f t="shared" si="202"/>
        <v>FIALLOS ARTEAGA ESTEFANIA CAROLINA</v>
      </c>
      <c r="BB1837" s="19" t="e">
        <f>VLOOKUP(AG1837,Cías!$A$1:$E$10000,3,0)</f>
        <v>#N/A</v>
      </c>
      <c r="BC1837" s="19"/>
      <c r="BD1837" s="19"/>
      <c r="BE1837" s="19"/>
      <c r="BF1837" s="19"/>
      <c r="BG1837" s="19"/>
      <c r="BH1837" s="19"/>
      <c r="BI1837" s="19"/>
      <c r="BJ1837" s="19"/>
    </row>
    <row r="1838" spans="1:62" ht="15" x14ac:dyDescent="0.2">
      <c r="A1838" s="19" t="s">
        <v>16250</v>
      </c>
      <c r="B1838" s="19" t="s">
        <v>1479</v>
      </c>
      <c r="C1838" s="43">
        <v>44662</v>
      </c>
      <c r="D1838" s="44">
        <v>0.70833333333333004</v>
      </c>
      <c r="E1838" s="19" t="s">
        <v>16251</v>
      </c>
      <c r="F1838" s="19" t="s">
        <v>16252</v>
      </c>
      <c r="G1838" s="19" t="s">
        <v>16253</v>
      </c>
      <c r="H1838" s="45">
        <v>2301.35</v>
      </c>
      <c r="I1838" s="45">
        <v>2580.29</v>
      </c>
      <c r="J1838" s="19" t="s">
        <v>1560</v>
      </c>
      <c r="K1838" s="19" t="s">
        <v>16254</v>
      </c>
      <c r="L1838" s="19" t="s">
        <v>16255</v>
      </c>
      <c r="M1838" s="19" t="s">
        <v>16256</v>
      </c>
      <c r="N1838" s="19" t="s">
        <v>16250</v>
      </c>
      <c r="O1838" s="19" t="s">
        <v>371</v>
      </c>
      <c r="P1838" s="19" t="s">
        <v>372</v>
      </c>
      <c r="Q1838" s="46">
        <v>360</v>
      </c>
      <c r="R1838" s="19" t="s">
        <v>1544</v>
      </c>
      <c r="S1838" s="19" t="s">
        <v>1754</v>
      </c>
      <c r="T1838" s="19" t="s">
        <v>104</v>
      </c>
      <c r="U1838" s="19" t="s">
        <v>3530</v>
      </c>
      <c r="V1838" s="19" t="s">
        <v>3531</v>
      </c>
      <c r="W1838" s="19" t="s">
        <v>1548</v>
      </c>
      <c r="X1838" s="19" t="s">
        <v>3532</v>
      </c>
      <c r="Y1838" s="19" t="s">
        <v>1684</v>
      </c>
      <c r="Z1838" s="19" t="s">
        <v>1685</v>
      </c>
      <c r="AA1838" s="46">
        <v>198</v>
      </c>
      <c r="AB1838" s="19" t="s">
        <v>499</v>
      </c>
      <c r="AC1838" s="19" t="s">
        <v>147</v>
      </c>
      <c r="AD1838" s="19" t="s">
        <v>5526</v>
      </c>
      <c r="AE1838" s="19" t="s">
        <v>5527</v>
      </c>
      <c r="AF1838" s="19" t="s">
        <v>1554</v>
      </c>
      <c r="AG1838" s="19" t="s">
        <v>5528</v>
      </c>
      <c r="AH1838" s="19" t="s">
        <v>1499</v>
      </c>
      <c r="AI1838" s="19" t="s">
        <v>1500</v>
      </c>
      <c r="AJ1838" s="45">
        <v>0</v>
      </c>
      <c r="AK1838" s="45">
        <v>0</v>
      </c>
      <c r="AL1838" s="19" t="s">
        <v>1501</v>
      </c>
      <c r="AM1838" s="46">
        <v>26920</v>
      </c>
      <c r="AN1838" s="46">
        <v>18020</v>
      </c>
      <c r="AO1838" s="46">
        <v>8900</v>
      </c>
      <c r="AP1838" s="45">
        <v>266.39999999999998</v>
      </c>
      <c r="AQ1838" s="45"/>
      <c r="AR1838" s="45" t="str">
        <f>IFERROR(VLOOKUP(AB1838,'Pedidos marco'!$A$1:$D$10000,4,0)," ")</f>
        <v xml:space="preserve"> </v>
      </c>
      <c r="AS1838" s="45">
        <f t="shared" si="196"/>
        <v>11</v>
      </c>
      <c r="AT1838" s="45" t="str">
        <f t="shared" si="197"/>
        <v>11</v>
      </c>
      <c r="AU1838" s="47">
        <v>18</v>
      </c>
      <c r="AV1838" s="19" t="str">
        <f t="shared" si="198"/>
        <v>04 April</v>
      </c>
      <c r="AW1838" s="19">
        <f t="shared" si="199"/>
        <v>0.74</v>
      </c>
      <c r="AX1838" s="19">
        <f t="shared" si="200"/>
        <v>14.799999999999999</v>
      </c>
      <c r="AY1838" s="19" t="e">
        <f>VLOOKUP(AG1838,Cías!$A$1:$E$10000,5,0)</f>
        <v>#N/A</v>
      </c>
      <c r="AZ1838" s="19" t="str">
        <f t="shared" si="201"/>
        <v>1024047</v>
      </c>
      <c r="BA1838" s="19" t="str">
        <f t="shared" si="202"/>
        <v>GRANDA ALMEIDA LUIS ANIBAL</v>
      </c>
      <c r="BB1838" s="19" t="e">
        <f>VLOOKUP(AG1838,Cías!$A$1:$E$10000,3,0)</f>
        <v>#N/A</v>
      </c>
      <c r="BC1838" s="19"/>
      <c r="BD1838" s="19"/>
      <c r="BE1838" s="19"/>
      <c r="BF1838" s="19"/>
      <c r="BG1838" s="19"/>
      <c r="BH1838" s="19"/>
      <c r="BI1838" s="19"/>
      <c r="BJ1838" s="19"/>
    </row>
    <row r="1839" spans="1:62" ht="15" x14ac:dyDescent="0.2">
      <c r="A1839" s="19" t="s">
        <v>16257</v>
      </c>
      <c r="B1839" s="19" t="s">
        <v>1479</v>
      </c>
      <c r="C1839" s="43">
        <v>44662</v>
      </c>
      <c r="D1839" s="44">
        <v>0.71041666666667003</v>
      </c>
      <c r="E1839" s="19" t="s">
        <v>16258</v>
      </c>
      <c r="F1839" s="19" t="s">
        <v>16259</v>
      </c>
      <c r="G1839" s="19" t="s">
        <v>16260</v>
      </c>
      <c r="H1839" s="45">
        <v>4297.16</v>
      </c>
      <c r="I1839" s="45">
        <v>4818</v>
      </c>
      <c r="J1839" s="19" t="s">
        <v>2037</v>
      </c>
      <c r="K1839" s="19" t="s">
        <v>16261</v>
      </c>
      <c r="L1839" s="19" t="s">
        <v>16262</v>
      </c>
      <c r="M1839" s="19" t="s">
        <v>16263</v>
      </c>
      <c r="N1839" s="19" t="s">
        <v>16257</v>
      </c>
      <c r="O1839" s="19" t="s">
        <v>1641</v>
      </c>
      <c r="P1839" s="19" t="s">
        <v>1642</v>
      </c>
      <c r="Q1839" s="46">
        <v>660</v>
      </c>
      <c r="R1839" s="19" t="s">
        <v>1544</v>
      </c>
      <c r="S1839" s="19" t="s">
        <v>2430</v>
      </c>
      <c r="T1839" s="19" t="s">
        <v>10</v>
      </c>
      <c r="U1839" s="19" t="s">
        <v>6201</v>
      </c>
      <c r="V1839" s="19" t="s">
        <v>6202</v>
      </c>
      <c r="W1839" s="19" t="s">
        <v>2635</v>
      </c>
      <c r="X1839" s="19" t="s">
        <v>6203</v>
      </c>
      <c r="Y1839" s="19" t="s">
        <v>2637</v>
      </c>
      <c r="Z1839" s="19" t="s">
        <v>2638</v>
      </c>
      <c r="AA1839" s="46">
        <v>506</v>
      </c>
      <c r="AB1839" s="19" t="s">
        <v>431</v>
      </c>
      <c r="AC1839" s="19" t="s">
        <v>10</v>
      </c>
      <c r="AD1839" s="19" t="s">
        <v>2672</v>
      </c>
      <c r="AE1839" s="19" t="s">
        <v>1481</v>
      </c>
      <c r="AF1839" s="19" t="s">
        <v>1592</v>
      </c>
      <c r="AG1839" s="19" t="s">
        <v>2673</v>
      </c>
      <c r="AH1839" s="19" t="s">
        <v>1499</v>
      </c>
      <c r="AI1839" s="19" t="s">
        <v>1500</v>
      </c>
      <c r="AJ1839" s="45">
        <v>0</v>
      </c>
      <c r="AK1839" s="45">
        <v>0</v>
      </c>
      <c r="AL1839" s="19" t="s">
        <v>1501</v>
      </c>
      <c r="AM1839" s="46">
        <v>51330</v>
      </c>
      <c r="AN1839" s="46">
        <v>33040</v>
      </c>
      <c r="AO1839" s="46">
        <v>18290</v>
      </c>
      <c r="AP1839" s="45">
        <v>996.6</v>
      </c>
      <c r="AQ1839" s="45"/>
      <c r="AR1839" s="45" t="str">
        <f>IFERROR(VLOOKUP(AB1839,'Pedidos marco'!$A$1:$D$10000,4,0)," ")</f>
        <v xml:space="preserve"> </v>
      </c>
      <c r="AS1839" s="45">
        <f t="shared" si="196"/>
        <v>11</v>
      </c>
      <c r="AT1839" s="45" t="str">
        <f t="shared" si="197"/>
        <v>11</v>
      </c>
      <c r="AU1839" s="47">
        <v>33</v>
      </c>
      <c r="AV1839" s="19" t="str">
        <f t="shared" si="198"/>
        <v>04 April</v>
      </c>
      <c r="AW1839" s="19">
        <f t="shared" si="199"/>
        <v>1.51</v>
      </c>
      <c r="AX1839" s="19">
        <f t="shared" si="200"/>
        <v>30.2</v>
      </c>
      <c r="AY1839" s="19" t="e">
        <f>VLOOKUP(AG1839,Cías!$A$1:$E$10000,5,0)</f>
        <v>#N/A</v>
      </c>
      <c r="AZ1839" s="19" t="str">
        <f t="shared" si="201"/>
        <v>1024814</v>
      </c>
      <c r="BA1839" s="19" t="str">
        <f t="shared" si="202"/>
        <v>ALEJANDRO CEVALLOS ELIJIO GERMAN</v>
      </c>
      <c r="BB1839" s="19" t="e">
        <f>VLOOKUP(AG1839,Cías!$A$1:$E$10000,3,0)</f>
        <v>#N/A</v>
      </c>
      <c r="BC1839" s="19"/>
      <c r="BD1839" s="19"/>
      <c r="BE1839" s="19"/>
      <c r="BF1839" s="19"/>
      <c r="BG1839" s="19"/>
      <c r="BH1839" s="19"/>
      <c r="BI1839" s="19"/>
      <c r="BJ1839" s="19"/>
    </row>
    <row r="1840" spans="1:62" ht="15" x14ac:dyDescent="0.2">
      <c r="A1840" s="19" t="s">
        <v>16264</v>
      </c>
      <c r="B1840" s="19" t="s">
        <v>1479</v>
      </c>
      <c r="C1840" s="43">
        <v>44662</v>
      </c>
      <c r="D1840" s="44">
        <v>0.71111111111111003</v>
      </c>
      <c r="E1840" s="19" t="s">
        <v>16265</v>
      </c>
      <c r="F1840" s="19" t="s">
        <v>1481</v>
      </c>
      <c r="G1840" s="19" t="s">
        <v>1481</v>
      </c>
      <c r="H1840" s="45">
        <v>0</v>
      </c>
      <c r="I1840" s="45">
        <v>0</v>
      </c>
      <c r="J1840" s="19" t="s">
        <v>1482</v>
      </c>
      <c r="K1840" s="19" t="s">
        <v>16266</v>
      </c>
      <c r="L1840" s="19" t="s">
        <v>16267</v>
      </c>
      <c r="M1840" s="19" t="s">
        <v>16268</v>
      </c>
      <c r="N1840" s="19" t="s">
        <v>16264</v>
      </c>
      <c r="O1840" s="19" t="s">
        <v>1486</v>
      </c>
      <c r="P1840" s="19" t="s">
        <v>1487</v>
      </c>
      <c r="Q1840" s="46">
        <v>30.3</v>
      </c>
      <c r="R1840" s="19" t="s">
        <v>1488</v>
      </c>
      <c r="S1840" s="19" t="s">
        <v>1489</v>
      </c>
      <c r="T1840" s="19" t="s">
        <v>418</v>
      </c>
      <c r="U1840" s="19" t="s">
        <v>1508</v>
      </c>
      <c r="V1840" s="19" t="s">
        <v>1509</v>
      </c>
      <c r="W1840" s="19" t="s">
        <v>415</v>
      </c>
      <c r="X1840" s="19" t="s">
        <v>1510</v>
      </c>
      <c r="Y1840" s="19" t="s">
        <v>1511</v>
      </c>
      <c r="Z1840" s="19" t="s">
        <v>1512</v>
      </c>
      <c r="AA1840" s="46">
        <v>113</v>
      </c>
      <c r="AB1840" s="19" t="s">
        <v>1513</v>
      </c>
      <c r="AC1840" s="19" t="s">
        <v>418</v>
      </c>
      <c r="AD1840" s="19" t="s">
        <v>1530</v>
      </c>
      <c r="AE1840" s="19" t="s">
        <v>1531</v>
      </c>
      <c r="AF1840" s="19" t="s">
        <v>1497</v>
      </c>
      <c r="AG1840" s="19" t="s">
        <v>1532</v>
      </c>
      <c r="AH1840" s="19" t="s">
        <v>1499</v>
      </c>
      <c r="AI1840" s="19" t="s">
        <v>1500</v>
      </c>
      <c r="AJ1840" s="45">
        <v>0</v>
      </c>
      <c r="AK1840" s="45">
        <v>0</v>
      </c>
      <c r="AL1840" s="19" t="s">
        <v>1517</v>
      </c>
      <c r="AM1840" s="46">
        <v>45800</v>
      </c>
      <c r="AN1840" s="46">
        <v>30300</v>
      </c>
      <c r="AO1840" s="46">
        <v>15500</v>
      </c>
      <c r="AP1840" s="45">
        <v>0</v>
      </c>
      <c r="AQ1840" s="45"/>
      <c r="AR1840" s="45" t="str">
        <f>IFERROR(VLOOKUP(AB1840,'Pedidos marco'!$A$1:$D$10000,4,0)," ")</f>
        <v xml:space="preserve"> </v>
      </c>
      <c r="AS1840" s="45">
        <f t="shared" si="196"/>
        <v>11</v>
      </c>
      <c r="AT1840" s="45" t="str">
        <f t="shared" si="197"/>
        <v>11</v>
      </c>
      <c r="AU1840" s="47">
        <v>30.3</v>
      </c>
      <c r="AV1840" s="19" t="str">
        <f t="shared" si="198"/>
        <v>04 April</v>
      </c>
      <c r="AW1840" s="19">
        <f t="shared" si="199"/>
        <v>0</v>
      </c>
      <c r="AX1840" s="19">
        <f t="shared" si="200"/>
        <v>0</v>
      </c>
      <c r="AY1840" s="19" t="e">
        <f>VLOOKUP(AG1840,Cías!$A$1:$E$10000,5,0)</f>
        <v>#N/A</v>
      </c>
      <c r="AZ1840" s="19" t="str">
        <f t="shared" si="201"/>
        <v>1014412</v>
      </c>
      <c r="BA1840" s="19" t="str">
        <f t="shared" si="202"/>
        <v>UNION DE CONCRETERAS UNICON UCUE</v>
      </c>
      <c r="BB1840" s="19" t="e">
        <f>VLOOKUP(AG1840,Cías!$A$1:$E$10000,3,0)</f>
        <v>#N/A</v>
      </c>
      <c r="BC1840" s="19"/>
      <c r="BD1840" s="19"/>
      <c r="BE1840" s="19"/>
      <c r="BF1840" s="19"/>
      <c r="BG1840" s="19"/>
      <c r="BH1840" s="19"/>
      <c r="BI1840" s="19"/>
      <c r="BJ1840" s="19"/>
    </row>
    <row r="1841" spans="1:62" ht="15" x14ac:dyDescent="0.2">
      <c r="A1841" s="19" t="s">
        <v>16269</v>
      </c>
      <c r="B1841" s="19" t="s">
        <v>1479</v>
      </c>
      <c r="C1841" s="43">
        <v>44662</v>
      </c>
      <c r="D1841" s="44">
        <v>0.71250000000000002</v>
      </c>
      <c r="E1841" s="19" t="s">
        <v>16270</v>
      </c>
      <c r="F1841" s="19" t="s">
        <v>16271</v>
      </c>
      <c r="G1841" s="19" t="s">
        <v>16272</v>
      </c>
      <c r="H1841" s="45">
        <v>3262.32</v>
      </c>
      <c r="I1841" s="45">
        <v>3657.74</v>
      </c>
      <c r="J1841" s="19" t="s">
        <v>1560</v>
      </c>
      <c r="K1841" s="19" t="s">
        <v>16273</v>
      </c>
      <c r="L1841" s="19" t="s">
        <v>16274</v>
      </c>
      <c r="M1841" s="19" t="s">
        <v>16275</v>
      </c>
      <c r="N1841" s="19" t="s">
        <v>16269</v>
      </c>
      <c r="O1841" s="19" t="s">
        <v>367</v>
      </c>
      <c r="P1841" s="19" t="s">
        <v>368</v>
      </c>
      <c r="Q1841" s="46">
        <v>480</v>
      </c>
      <c r="R1841" s="19" t="s">
        <v>1544</v>
      </c>
      <c r="S1841" s="19" t="s">
        <v>1712</v>
      </c>
      <c r="T1841" s="19" t="s">
        <v>1713</v>
      </c>
      <c r="U1841" s="19" t="s">
        <v>1714</v>
      </c>
      <c r="V1841" s="19" t="s">
        <v>1715</v>
      </c>
      <c r="W1841" s="19" t="s">
        <v>1627</v>
      </c>
      <c r="X1841" s="19" t="s">
        <v>1716</v>
      </c>
      <c r="Y1841" s="19" t="s">
        <v>1629</v>
      </c>
      <c r="Z1841" s="19" t="s">
        <v>1630</v>
      </c>
      <c r="AA1841" s="46">
        <v>40</v>
      </c>
      <c r="AB1841" s="19" t="s">
        <v>551</v>
      </c>
      <c r="AC1841" s="19" t="s">
        <v>256</v>
      </c>
      <c r="AD1841" s="19" t="s">
        <v>5426</v>
      </c>
      <c r="AE1841" s="19" t="s">
        <v>5427</v>
      </c>
      <c r="AF1841" s="19" t="s">
        <v>1719</v>
      </c>
      <c r="AG1841" s="19" t="s">
        <v>5428</v>
      </c>
      <c r="AH1841" s="19" t="s">
        <v>1594</v>
      </c>
      <c r="AI1841" s="19" t="s">
        <v>1595</v>
      </c>
      <c r="AJ1841" s="45">
        <v>0.05</v>
      </c>
      <c r="AK1841" s="45">
        <v>24</v>
      </c>
      <c r="AL1841" s="19" t="s">
        <v>1501</v>
      </c>
      <c r="AM1841" s="46">
        <v>39610</v>
      </c>
      <c r="AN1841" s="46">
        <v>24070</v>
      </c>
      <c r="AO1841" s="46">
        <v>15540</v>
      </c>
      <c r="AP1841" s="45">
        <v>100.8</v>
      </c>
      <c r="AQ1841" s="45"/>
      <c r="AR1841" s="45" t="str">
        <f>IFERROR(VLOOKUP(AB1841,'Pedidos marco'!$A$1:$D$10000,4,0)," ")</f>
        <v xml:space="preserve"> </v>
      </c>
      <c r="AS1841" s="45">
        <f t="shared" si="196"/>
        <v>11</v>
      </c>
      <c r="AT1841" s="45" t="str">
        <f t="shared" si="197"/>
        <v>11</v>
      </c>
      <c r="AU1841" s="47">
        <v>24</v>
      </c>
      <c r="AV1841" s="19" t="str">
        <f t="shared" si="198"/>
        <v>04 April</v>
      </c>
      <c r="AW1841" s="19">
        <f t="shared" si="199"/>
        <v>0.21</v>
      </c>
      <c r="AX1841" s="19">
        <f t="shared" si="200"/>
        <v>4.2</v>
      </c>
      <c r="AY1841" s="19" t="e">
        <f>VLOOKUP(AG1841,Cías!$A$1:$E$10000,5,0)</f>
        <v>#N/A</v>
      </c>
      <c r="AZ1841" s="19" t="str">
        <f t="shared" si="201"/>
        <v>1013556</v>
      </c>
      <c r="BA1841" s="19" t="str">
        <f t="shared" si="202"/>
        <v>RAMIREZ BAEZ FIDEL RAMIRO</v>
      </c>
      <c r="BB1841" s="19" t="e">
        <f>VLOOKUP(AG1841,Cías!$A$1:$E$10000,3,0)</f>
        <v>#N/A</v>
      </c>
      <c r="BC1841" s="19"/>
      <c r="BD1841" s="19"/>
      <c r="BE1841" s="19"/>
      <c r="BF1841" s="19"/>
      <c r="BG1841" s="19"/>
      <c r="BH1841" s="19"/>
      <c r="BI1841" s="19"/>
      <c r="BJ1841" s="19"/>
    </row>
    <row r="1842" spans="1:62" ht="15" x14ac:dyDescent="0.2">
      <c r="A1842" s="19" t="s">
        <v>16276</v>
      </c>
      <c r="B1842" s="19" t="s">
        <v>1479</v>
      </c>
      <c r="C1842" s="43">
        <v>44662</v>
      </c>
      <c r="D1842" s="44">
        <v>0.71458333333333002</v>
      </c>
      <c r="E1842" s="19" t="s">
        <v>16277</v>
      </c>
      <c r="F1842" s="19" t="s">
        <v>1481</v>
      </c>
      <c r="G1842" s="19" t="s">
        <v>1481</v>
      </c>
      <c r="H1842" s="45">
        <v>0</v>
      </c>
      <c r="I1842" s="45">
        <v>0</v>
      </c>
      <c r="J1842" s="19" t="s">
        <v>1482</v>
      </c>
      <c r="K1842" s="19" t="s">
        <v>16278</v>
      </c>
      <c r="L1842" s="19" t="s">
        <v>16279</v>
      </c>
      <c r="M1842" s="19" t="s">
        <v>16280</v>
      </c>
      <c r="N1842" s="19" t="s">
        <v>16276</v>
      </c>
      <c r="O1842" s="19" t="s">
        <v>367</v>
      </c>
      <c r="P1842" s="19" t="s">
        <v>368</v>
      </c>
      <c r="Q1842" s="46">
        <v>640</v>
      </c>
      <c r="R1842" s="19" t="s">
        <v>1544</v>
      </c>
      <c r="S1842" s="19" t="s">
        <v>5213</v>
      </c>
      <c r="T1842" s="19" t="s">
        <v>5214</v>
      </c>
      <c r="U1842" s="19" t="s">
        <v>6951</v>
      </c>
      <c r="V1842" s="19" t="s">
        <v>6952</v>
      </c>
      <c r="W1842" s="19" t="s">
        <v>3457</v>
      </c>
      <c r="X1842" s="19" t="s">
        <v>6953</v>
      </c>
      <c r="Y1842" s="19" t="s">
        <v>3459</v>
      </c>
      <c r="Z1842" s="19" t="s">
        <v>3460</v>
      </c>
      <c r="AA1842" s="46">
        <v>40</v>
      </c>
      <c r="AB1842" s="19" t="s">
        <v>436</v>
      </c>
      <c r="AC1842" s="19" t="s">
        <v>19</v>
      </c>
      <c r="AD1842" s="19" t="s">
        <v>5897</v>
      </c>
      <c r="AE1842" s="19" t="s">
        <v>5898</v>
      </c>
      <c r="AF1842" s="19" t="s">
        <v>1592</v>
      </c>
      <c r="AG1842" s="19" t="s">
        <v>5899</v>
      </c>
      <c r="AH1842" s="19" t="s">
        <v>1594</v>
      </c>
      <c r="AI1842" s="19" t="s">
        <v>1595</v>
      </c>
      <c r="AJ1842" s="45">
        <v>0.05</v>
      </c>
      <c r="AK1842" s="45">
        <v>32</v>
      </c>
      <c r="AL1842" s="19" t="s">
        <v>1501</v>
      </c>
      <c r="AM1842" s="46">
        <v>50660</v>
      </c>
      <c r="AN1842" s="46">
        <v>32030</v>
      </c>
      <c r="AO1842" s="46">
        <v>18630</v>
      </c>
      <c r="AP1842" s="45">
        <v>134.4</v>
      </c>
      <c r="AQ1842" s="45"/>
      <c r="AR1842" s="45" t="str">
        <f>IFERROR(VLOOKUP(AB1842,'Pedidos marco'!$A$1:$D$10000,4,0)," ")</f>
        <v xml:space="preserve"> </v>
      </c>
      <c r="AS1842" s="45">
        <f t="shared" si="196"/>
        <v>11</v>
      </c>
      <c r="AT1842" s="45" t="str">
        <f t="shared" si="197"/>
        <v>11</v>
      </c>
      <c r="AU1842" s="47">
        <v>32</v>
      </c>
      <c r="AV1842" s="19" t="str">
        <f t="shared" si="198"/>
        <v>04 April</v>
      </c>
      <c r="AW1842" s="19">
        <f t="shared" si="199"/>
        <v>0.21000000000000002</v>
      </c>
      <c r="AX1842" s="19">
        <f t="shared" si="200"/>
        <v>4.2</v>
      </c>
      <c r="AY1842" s="19" t="e">
        <f>VLOOKUP(AG1842,Cías!$A$1:$E$10000,5,0)</f>
        <v>#N/A</v>
      </c>
      <c r="AZ1842" s="19" t="str">
        <f t="shared" si="201"/>
        <v>1013522</v>
      </c>
      <c r="BA1842" s="19" t="str">
        <f t="shared" si="202"/>
        <v>ALVARADO ROMAN JORGE XAVIER</v>
      </c>
      <c r="BB1842" s="19" t="e">
        <f>VLOOKUP(AG1842,Cías!$A$1:$E$10000,3,0)</f>
        <v>#N/A</v>
      </c>
      <c r="BC1842" s="19"/>
      <c r="BD1842" s="19"/>
      <c r="BE1842" s="19"/>
      <c r="BF1842" s="19"/>
      <c r="BG1842" s="19"/>
      <c r="BH1842" s="19"/>
      <c r="BI1842" s="19"/>
      <c r="BJ1842" s="19"/>
    </row>
    <row r="1843" spans="1:62" ht="15" x14ac:dyDescent="0.2">
      <c r="A1843" s="19" t="s">
        <v>16281</v>
      </c>
      <c r="B1843" s="19" t="s">
        <v>1479</v>
      </c>
      <c r="C1843" s="43">
        <v>44662</v>
      </c>
      <c r="D1843" s="44">
        <v>0.71944444444444</v>
      </c>
      <c r="E1843" s="19" t="s">
        <v>16282</v>
      </c>
      <c r="F1843" s="19" t="s">
        <v>16283</v>
      </c>
      <c r="G1843" s="19" t="s">
        <v>16284</v>
      </c>
      <c r="H1843" s="45">
        <v>2310</v>
      </c>
      <c r="I1843" s="45">
        <v>2589.9899999999998</v>
      </c>
      <c r="J1843" s="19" t="s">
        <v>1560</v>
      </c>
      <c r="K1843" s="19" t="s">
        <v>16285</v>
      </c>
      <c r="L1843" s="19" t="s">
        <v>16286</v>
      </c>
      <c r="M1843" s="19" t="s">
        <v>16287</v>
      </c>
      <c r="N1843" s="19" t="s">
        <v>16281</v>
      </c>
      <c r="O1843" s="19" t="s">
        <v>1641</v>
      </c>
      <c r="P1843" s="19" t="s">
        <v>1642</v>
      </c>
      <c r="Q1843" s="46">
        <v>660</v>
      </c>
      <c r="R1843" s="19" t="s">
        <v>1544</v>
      </c>
      <c r="S1843" s="19" t="s">
        <v>1795</v>
      </c>
      <c r="T1843" s="19" t="s">
        <v>177</v>
      </c>
      <c r="U1843" s="19" t="s">
        <v>4126</v>
      </c>
      <c r="V1843" s="19" t="s">
        <v>4127</v>
      </c>
      <c r="W1843" s="19" t="s">
        <v>1740</v>
      </c>
      <c r="X1843" s="19" t="s">
        <v>4128</v>
      </c>
      <c r="Y1843" s="19" t="s">
        <v>1742</v>
      </c>
      <c r="Z1843" s="19" t="s">
        <v>1743</v>
      </c>
      <c r="AA1843" s="46">
        <v>469</v>
      </c>
      <c r="AB1843" s="19" t="s">
        <v>1802</v>
      </c>
      <c r="AC1843" s="19" t="s">
        <v>177</v>
      </c>
      <c r="AD1843" s="19" t="s">
        <v>4129</v>
      </c>
      <c r="AE1843" s="19" t="s">
        <v>1481</v>
      </c>
      <c r="AF1843" s="19" t="s">
        <v>1592</v>
      </c>
      <c r="AG1843" s="19" t="s">
        <v>4130</v>
      </c>
      <c r="AH1843" s="19" t="s">
        <v>1499</v>
      </c>
      <c r="AI1843" s="19" t="s">
        <v>1500</v>
      </c>
      <c r="AJ1843" s="45">
        <v>0</v>
      </c>
      <c r="AK1843" s="45">
        <v>0</v>
      </c>
      <c r="AL1843" s="19" t="s">
        <v>1517</v>
      </c>
      <c r="AM1843" s="46">
        <v>51500</v>
      </c>
      <c r="AN1843" s="46">
        <v>33000</v>
      </c>
      <c r="AO1843" s="46">
        <v>18500</v>
      </c>
      <c r="AP1843" s="45">
        <v>0</v>
      </c>
      <c r="AQ1843" s="45"/>
      <c r="AR1843" s="45" t="str">
        <f>IFERROR(VLOOKUP(AB1843,'Pedidos marco'!$A$1:$D$10000,4,0)," ")</f>
        <v xml:space="preserve"> </v>
      </c>
      <c r="AS1843" s="45">
        <f t="shared" si="196"/>
        <v>11</v>
      </c>
      <c r="AT1843" s="45" t="str">
        <f t="shared" si="197"/>
        <v>11</v>
      </c>
      <c r="AU1843" s="47">
        <v>33</v>
      </c>
      <c r="AV1843" s="19" t="str">
        <f t="shared" si="198"/>
        <v>04 April</v>
      </c>
      <c r="AW1843" s="19">
        <f t="shared" si="199"/>
        <v>0</v>
      </c>
      <c r="AX1843" s="19">
        <f t="shared" si="200"/>
        <v>0</v>
      </c>
      <c r="AY1843" s="19" t="e">
        <f>VLOOKUP(AG1843,Cías!$A$1:$E$10000,5,0)</f>
        <v>#N/A</v>
      </c>
      <c r="AZ1843" s="19" t="str">
        <f t="shared" si="201"/>
        <v>1013478</v>
      </c>
      <c r="BA1843" s="19" t="str">
        <f t="shared" si="202"/>
        <v>LANDAZURI CORDOVA IVAN OSWALDO</v>
      </c>
      <c r="BB1843" s="19" t="e">
        <f>VLOOKUP(AG1843,Cías!$A$1:$E$10000,3,0)</f>
        <v>#N/A</v>
      </c>
      <c r="BC1843" s="19"/>
      <c r="BD1843" s="19"/>
      <c r="BE1843" s="19"/>
      <c r="BF1843" s="19"/>
      <c r="BG1843" s="19"/>
      <c r="BH1843" s="19"/>
      <c r="BI1843" s="19"/>
      <c r="BJ1843" s="19"/>
    </row>
    <row r="1844" spans="1:62" ht="15" x14ac:dyDescent="0.2">
      <c r="A1844" s="19" t="s">
        <v>16288</v>
      </c>
      <c r="B1844" s="19" t="s">
        <v>1479</v>
      </c>
      <c r="C1844" s="43">
        <v>44662</v>
      </c>
      <c r="D1844" s="44">
        <v>0.72083333333333</v>
      </c>
      <c r="E1844" s="19" t="s">
        <v>16289</v>
      </c>
      <c r="F1844" s="19" t="s">
        <v>16290</v>
      </c>
      <c r="G1844" s="19" t="s">
        <v>16291</v>
      </c>
      <c r="H1844" s="45">
        <v>541.6</v>
      </c>
      <c r="I1844" s="45">
        <v>607.24</v>
      </c>
      <c r="J1844" s="19" t="s">
        <v>1560</v>
      </c>
      <c r="K1844" s="19" t="s">
        <v>16292</v>
      </c>
      <c r="L1844" s="19" t="s">
        <v>16293</v>
      </c>
      <c r="M1844" s="19" t="s">
        <v>16294</v>
      </c>
      <c r="N1844" s="19" t="s">
        <v>16288</v>
      </c>
      <c r="O1844" s="19" t="s">
        <v>371</v>
      </c>
      <c r="P1844" s="19" t="s">
        <v>372</v>
      </c>
      <c r="Q1844" s="46">
        <v>80</v>
      </c>
      <c r="R1844" s="19" t="s">
        <v>1544</v>
      </c>
      <c r="S1844" s="19" t="s">
        <v>2156</v>
      </c>
      <c r="T1844" s="19" t="s">
        <v>419</v>
      </c>
      <c r="U1844" s="19" t="s">
        <v>7338</v>
      </c>
      <c r="V1844" s="19" t="s">
        <v>419</v>
      </c>
      <c r="W1844" s="19" t="s">
        <v>415</v>
      </c>
      <c r="X1844" s="19" t="s">
        <v>7339</v>
      </c>
      <c r="Y1844" s="19" t="s">
        <v>417</v>
      </c>
      <c r="Z1844" s="19" t="s">
        <v>2159</v>
      </c>
      <c r="AA1844" s="46">
        <v>110</v>
      </c>
      <c r="AB1844" s="19" t="s">
        <v>547</v>
      </c>
      <c r="AC1844" s="19" t="s">
        <v>246</v>
      </c>
      <c r="AD1844" s="19" t="s">
        <v>7340</v>
      </c>
      <c r="AE1844" s="19" t="s">
        <v>7341</v>
      </c>
      <c r="AF1844" s="19" t="s">
        <v>1592</v>
      </c>
      <c r="AG1844" s="19" t="s">
        <v>7342</v>
      </c>
      <c r="AH1844" s="19" t="s">
        <v>1594</v>
      </c>
      <c r="AI1844" s="19" t="s">
        <v>1595</v>
      </c>
      <c r="AJ1844" s="45">
        <v>0.05</v>
      </c>
      <c r="AK1844" s="45">
        <v>4</v>
      </c>
      <c r="AL1844" s="19" t="s">
        <v>1501</v>
      </c>
      <c r="AM1844" s="46">
        <v>10032.916999999999</v>
      </c>
      <c r="AN1844" s="46">
        <v>4006.25</v>
      </c>
      <c r="AO1844" s="46">
        <v>6026.6670000000004</v>
      </c>
      <c r="AP1844" s="45">
        <v>36.799999999999997</v>
      </c>
      <c r="AQ1844" s="45"/>
      <c r="AR1844" s="45" t="str">
        <f>IFERROR(VLOOKUP(AB1844,'Pedidos marco'!$A$1:$D$10000,4,0)," ")</f>
        <v xml:space="preserve"> </v>
      </c>
      <c r="AS1844" s="45">
        <f t="shared" si="196"/>
        <v>11</v>
      </c>
      <c r="AT1844" s="45" t="str">
        <f t="shared" si="197"/>
        <v>11</v>
      </c>
      <c r="AU1844" s="47">
        <v>4</v>
      </c>
      <c r="AV1844" s="19" t="str">
        <f t="shared" si="198"/>
        <v>04 April</v>
      </c>
      <c r="AW1844" s="19">
        <f t="shared" si="199"/>
        <v>0.45999999999999996</v>
      </c>
      <c r="AX1844" s="19">
        <f t="shared" si="200"/>
        <v>9.1999999999999993</v>
      </c>
      <c r="AY1844" s="19" t="e">
        <f>VLOOKUP(AG1844,Cías!$A$1:$E$10000,5,0)</f>
        <v>#N/A</v>
      </c>
      <c r="AZ1844" s="19" t="str">
        <f t="shared" si="201"/>
        <v>1013548</v>
      </c>
      <c r="BA1844" s="19" t="str">
        <f t="shared" si="202"/>
        <v>POZO FUENTES DIEGO FRANCISCO</v>
      </c>
      <c r="BB1844" s="19" t="e">
        <f>VLOOKUP(AG1844,Cías!$A$1:$E$10000,3,0)</f>
        <v>#N/A</v>
      </c>
      <c r="BC1844" s="19"/>
      <c r="BD1844" s="19"/>
      <c r="BE1844" s="19"/>
      <c r="BF1844" s="19"/>
      <c r="BG1844" s="19"/>
      <c r="BH1844" s="19"/>
      <c r="BI1844" s="19"/>
      <c r="BJ1844" s="19"/>
    </row>
    <row r="1845" spans="1:62" ht="15" x14ac:dyDescent="0.2">
      <c r="A1845" s="19" t="s">
        <v>16288</v>
      </c>
      <c r="B1845" s="19" t="s">
        <v>1479</v>
      </c>
      <c r="C1845" s="43">
        <v>44662</v>
      </c>
      <c r="D1845" s="44">
        <v>0.72083333333333</v>
      </c>
      <c r="E1845" s="19" t="s">
        <v>16295</v>
      </c>
      <c r="F1845" s="19" t="s">
        <v>16296</v>
      </c>
      <c r="G1845" s="19" t="s">
        <v>16297</v>
      </c>
      <c r="H1845" s="45">
        <v>247.2</v>
      </c>
      <c r="I1845" s="45">
        <v>277.16000000000003</v>
      </c>
      <c r="J1845" s="19" t="s">
        <v>1560</v>
      </c>
      <c r="K1845" s="19" t="s">
        <v>16298</v>
      </c>
      <c r="L1845" s="19" t="s">
        <v>16299</v>
      </c>
      <c r="M1845" s="19" t="s">
        <v>16300</v>
      </c>
      <c r="N1845" s="19" t="s">
        <v>16288</v>
      </c>
      <c r="O1845" s="19" t="s">
        <v>369</v>
      </c>
      <c r="P1845" s="19" t="s">
        <v>370</v>
      </c>
      <c r="Q1845" s="46">
        <v>40</v>
      </c>
      <c r="R1845" s="19" t="s">
        <v>1544</v>
      </c>
      <c r="S1845" s="19" t="s">
        <v>2156</v>
      </c>
      <c r="T1845" s="19" t="s">
        <v>419</v>
      </c>
      <c r="U1845" s="19" t="s">
        <v>7338</v>
      </c>
      <c r="V1845" s="19" t="s">
        <v>419</v>
      </c>
      <c r="W1845" s="19" t="s">
        <v>415</v>
      </c>
      <c r="X1845" s="19" t="s">
        <v>7339</v>
      </c>
      <c r="Y1845" s="19" t="s">
        <v>417</v>
      </c>
      <c r="Z1845" s="19" t="s">
        <v>2159</v>
      </c>
      <c r="AA1845" s="46">
        <v>110</v>
      </c>
      <c r="AB1845" s="19" t="s">
        <v>547</v>
      </c>
      <c r="AC1845" s="19" t="s">
        <v>246</v>
      </c>
      <c r="AD1845" s="19" t="s">
        <v>7340</v>
      </c>
      <c r="AE1845" s="19" t="s">
        <v>7341</v>
      </c>
      <c r="AF1845" s="19" t="s">
        <v>1592</v>
      </c>
      <c r="AG1845" s="19" t="s">
        <v>7342</v>
      </c>
      <c r="AH1845" s="19" t="s">
        <v>1594</v>
      </c>
      <c r="AI1845" s="19" t="s">
        <v>1595</v>
      </c>
      <c r="AJ1845" s="45">
        <v>0.05</v>
      </c>
      <c r="AK1845" s="45">
        <v>2</v>
      </c>
      <c r="AL1845" s="19" t="s">
        <v>1501</v>
      </c>
      <c r="AM1845" s="46">
        <v>8029.7920000000004</v>
      </c>
      <c r="AN1845" s="46">
        <v>2003.125</v>
      </c>
      <c r="AO1845" s="46">
        <v>6026.6670000000004</v>
      </c>
      <c r="AP1845" s="45">
        <v>18.399999999999999</v>
      </c>
      <c r="AQ1845" s="45"/>
      <c r="AR1845" s="45" t="str">
        <f>IFERROR(VLOOKUP(AB1845,'Pedidos marco'!$A$1:$D$10000,4,0)," ")</f>
        <v xml:space="preserve"> </v>
      </c>
      <c r="AS1845" s="45">
        <f t="shared" si="196"/>
        <v>11</v>
      </c>
      <c r="AT1845" s="45" t="str">
        <f t="shared" si="197"/>
        <v>11</v>
      </c>
      <c r="AU1845" s="47">
        <v>2</v>
      </c>
      <c r="AV1845" s="19" t="str">
        <f t="shared" si="198"/>
        <v>04 April</v>
      </c>
      <c r="AW1845" s="19">
        <f t="shared" si="199"/>
        <v>0.45999999999999996</v>
      </c>
      <c r="AX1845" s="19">
        <f t="shared" si="200"/>
        <v>9.1999999999999993</v>
      </c>
      <c r="AY1845" s="19" t="e">
        <f>VLOOKUP(AG1845,Cías!$A$1:$E$10000,5,0)</f>
        <v>#N/A</v>
      </c>
      <c r="AZ1845" s="19" t="str">
        <f t="shared" si="201"/>
        <v>1013548</v>
      </c>
      <c r="BA1845" s="19" t="str">
        <f t="shared" si="202"/>
        <v>POZO FUENTES DIEGO FRANCISCO</v>
      </c>
      <c r="BB1845" s="19" t="e">
        <f>VLOOKUP(AG1845,Cías!$A$1:$E$10000,3,0)</f>
        <v>#N/A</v>
      </c>
      <c r="BC1845" s="19"/>
      <c r="BD1845" s="19"/>
      <c r="BE1845" s="19"/>
      <c r="BF1845" s="19"/>
      <c r="BG1845" s="19"/>
      <c r="BH1845" s="19"/>
      <c r="BI1845" s="19"/>
      <c r="BJ1845" s="19"/>
    </row>
    <row r="1846" spans="1:62" ht="15" x14ac:dyDescent="0.2">
      <c r="A1846" s="19" t="s">
        <v>16288</v>
      </c>
      <c r="B1846" s="19" t="s">
        <v>1479</v>
      </c>
      <c r="C1846" s="43">
        <v>44662</v>
      </c>
      <c r="D1846" s="44">
        <v>0.72083333333333</v>
      </c>
      <c r="E1846" s="19" t="s">
        <v>16301</v>
      </c>
      <c r="F1846" s="19" t="s">
        <v>16302</v>
      </c>
      <c r="G1846" s="19" t="s">
        <v>16303</v>
      </c>
      <c r="H1846" s="45">
        <v>3504.8</v>
      </c>
      <c r="I1846" s="45">
        <v>3929.61</v>
      </c>
      <c r="J1846" s="19" t="s">
        <v>1560</v>
      </c>
      <c r="K1846" s="19" t="s">
        <v>16304</v>
      </c>
      <c r="L1846" s="19" t="s">
        <v>16305</v>
      </c>
      <c r="M1846" s="19" t="s">
        <v>16306</v>
      </c>
      <c r="N1846" s="19" t="s">
        <v>16288</v>
      </c>
      <c r="O1846" s="19" t="s">
        <v>367</v>
      </c>
      <c r="P1846" s="19" t="s">
        <v>368</v>
      </c>
      <c r="Q1846" s="46">
        <v>520</v>
      </c>
      <c r="R1846" s="19" t="s">
        <v>1544</v>
      </c>
      <c r="S1846" s="19" t="s">
        <v>2156</v>
      </c>
      <c r="T1846" s="19" t="s">
        <v>419</v>
      </c>
      <c r="U1846" s="19" t="s">
        <v>7338</v>
      </c>
      <c r="V1846" s="19" t="s">
        <v>419</v>
      </c>
      <c r="W1846" s="19" t="s">
        <v>415</v>
      </c>
      <c r="X1846" s="19" t="s">
        <v>7339</v>
      </c>
      <c r="Y1846" s="19" t="s">
        <v>417</v>
      </c>
      <c r="Z1846" s="19" t="s">
        <v>2159</v>
      </c>
      <c r="AA1846" s="46">
        <v>110</v>
      </c>
      <c r="AB1846" s="19" t="s">
        <v>547</v>
      </c>
      <c r="AC1846" s="19" t="s">
        <v>246</v>
      </c>
      <c r="AD1846" s="19" t="s">
        <v>7340</v>
      </c>
      <c r="AE1846" s="19" t="s">
        <v>7341</v>
      </c>
      <c r="AF1846" s="19" t="s">
        <v>1592</v>
      </c>
      <c r="AG1846" s="19" t="s">
        <v>7342</v>
      </c>
      <c r="AH1846" s="19" t="s">
        <v>1594</v>
      </c>
      <c r="AI1846" s="19" t="s">
        <v>1595</v>
      </c>
      <c r="AJ1846" s="45">
        <v>0.05</v>
      </c>
      <c r="AK1846" s="45">
        <v>26</v>
      </c>
      <c r="AL1846" s="19" t="s">
        <v>1501</v>
      </c>
      <c r="AM1846" s="46">
        <v>32067.292000000001</v>
      </c>
      <c r="AN1846" s="46">
        <v>26040.625</v>
      </c>
      <c r="AO1846" s="46">
        <v>6026.6670000000004</v>
      </c>
      <c r="AP1846" s="45">
        <v>239.2</v>
      </c>
      <c r="AQ1846" s="45"/>
      <c r="AR1846" s="45" t="str">
        <f>IFERROR(VLOOKUP(AB1846,'Pedidos marco'!$A$1:$D$10000,4,0)," ")</f>
        <v xml:space="preserve"> </v>
      </c>
      <c r="AS1846" s="45">
        <f t="shared" si="196"/>
        <v>11</v>
      </c>
      <c r="AT1846" s="45" t="str">
        <f t="shared" si="197"/>
        <v>11</v>
      </c>
      <c r="AU1846" s="47">
        <v>26</v>
      </c>
      <c r="AV1846" s="19" t="str">
        <f t="shared" si="198"/>
        <v>04 April</v>
      </c>
      <c r="AW1846" s="19">
        <f t="shared" si="199"/>
        <v>0.45999999999999996</v>
      </c>
      <c r="AX1846" s="19">
        <f t="shared" si="200"/>
        <v>9.1999999999999993</v>
      </c>
      <c r="AY1846" s="19" t="e">
        <f>VLOOKUP(AG1846,Cías!$A$1:$E$10000,5,0)</f>
        <v>#N/A</v>
      </c>
      <c r="AZ1846" s="19" t="str">
        <f t="shared" si="201"/>
        <v>1013548</v>
      </c>
      <c r="BA1846" s="19" t="str">
        <f t="shared" si="202"/>
        <v>POZO FUENTES DIEGO FRANCISCO</v>
      </c>
      <c r="BB1846" s="19" t="e">
        <f>VLOOKUP(AG1846,Cías!$A$1:$E$10000,3,0)</f>
        <v>#N/A</v>
      </c>
      <c r="BC1846" s="19"/>
      <c r="BD1846" s="19"/>
      <c r="BE1846" s="19"/>
      <c r="BF1846" s="19"/>
      <c r="BG1846" s="19"/>
      <c r="BH1846" s="19"/>
      <c r="BI1846" s="19"/>
      <c r="BJ1846" s="19"/>
    </row>
    <row r="1847" spans="1:62" ht="15" x14ac:dyDescent="0.2">
      <c r="A1847" s="19" t="s">
        <v>16307</v>
      </c>
      <c r="B1847" s="19" t="s">
        <v>1479</v>
      </c>
      <c r="C1847" s="43">
        <v>44662</v>
      </c>
      <c r="D1847" s="44">
        <v>0.72222222222221999</v>
      </c>
      <c r="E1847" s="19" t="s">
        <v>16308</v>
      </c>
      <c r="F1847" s="19" t="s">
        <v>16309</v>
      </c>
      <c r="G1847" s="19" t="s">
        <v>16310</v>
      </c>
      <c r="H1847" s="45">
        <v>4297.16</v>
      </c>
      <c r="I1847" s="45">
        <v>4818</v>
      </c>
      <c r="J1847" s="19" t="s">
        <v>2037</v>
      </c>
      <c r="K1847" s="19" t="s">
        <v>16311</v>
      </c>
      <c r="L1847" s="19" t="s">
        <v>16312</v>
      </c>
      <c r="M1847" s="19" t="s">
        <v>16313</v>
      </c>
      <c r="N1847" s="19" t="s">
        <v>16307</v>
      </c>
      <c r="O1847" s="19" t="s">
        <v>1641</v>
      </c>
      <c r="P1847" s="19" t="s">
        <v>1642</v>
      </c>
      <c r="Q1847" s="46">
        <v>660</v>
      </c>
      <c r="R1847" s="19" t="s">
        <v>1544</v>
      </c>
      <c r="S1847" s="19" t="s">
        <v>2631</v>
      </c>
      <c r="T1847" s="19" t="s">
        <v>2632</v>
      </c>
      <c r="U1847" s="19" t="s">
        <v>2669</v>
      </c>
      <c r="V1847" s="19" t="s">
        <v>2670</v>
      </c>
      <c r="W1847" s="19" t="s">
        <v>1740</v>
      </c>
      <c r="X1847" s="19" t="s">
        <v>2671</v>
      </c>
      <c r="Y1847" s="19" t="s">
        <v>1742</v>
      </c>
      <c r="Z1847" s="19" t="s">
        <v>1743</v>
      </c>
      <c r="AA1847" s="46">
        <v>469</v>
      </c>
      <c r="AB1847" s="19" t="s">
        <v>431</v>
      </c>
      <c r="AC1847" s="19" t="s">
        <v>10</v>
      </c>
      <c r="AD1847" s="19" t="s">
        <v>2639</v>
      </c>
      <c r="AE1847" s="19" t="s">
        <v>1481</v>
      </c>
      <c r="AF1847" s="19" t="s">
        <v>1592</v>
      </c>
      <c r="AG1847" s="19" t="s">
        <v>2640</v>
      </c>
      <c r="AH1847" s="19" t="s">
        <v>1499</v>
      </c>
      <c r="AI1847" s="19" t="s">
        <v>1500</v>
      </c>
      <c r="AJ1847" s="45">
        <v>0</v>
      </c>
      <c r="AK1847" s="45">
        <v>0</v>
      </c>
      <c r="AL1847" s="19" t="s">
        <v>1501</v>
      </c>
      <c r="AM1847" s="46">
        <v>52040</v>
      </c>
      <c r="AN1847" s="46">
        <v>33030</v>
      </c>
      <c r="AO1847" s="46">
        <v>19010</v>
      </c>
      <c r="AP1847" s="45">
        <v>917.4</v>
      </c>
      <c r="AQ1847" s="45"/>
      <c r="AR1847" s="45" t="str">
        <f>IFERROR(VLOOKUP(AB1847,'Pedidos marco'!$A$1:$D$10000,4,0)," ")</f>
        <v xml:space="preserve"> </v>
      </c>
      <c r="AS1847" s="45">
        <f t="shared" si="196"/>
        <v>11</v>
      </c>
      <c r="AT1847" s="45" t="str">
        <f t="shared" si="197"/>
        <v>11</v>
      </c>
      <c r="AU1847" s="47">
        <v>33</v>
      </c>
      <c r="AV1847" s="19" t="str">
        <f t="shared" si="198"/>
        <v>04 April</v>
      </c>
      <c r="AW1847" s="19">
        <f t="shared" si="199"/>
        <v>1.39</v>
      </c>
      <c r="AX1847" s="19">
        <f t="shared" si="200"/>
        <v>27.8</v>
      </c>
      <c r="AY1847" s="19" t="e">
        <f>VLOOKUP(AG1847,Cías!$A$1:$E$10000,5,0)</f>
        <v>#N/A</v>
      </c>
      <c r="AZ1847" s="19" t="str">
        <f t="shared" si="201"/>
        <v>1024814</v>
      </c>
      <c r="BA1847" s="19" t="str">
        <f t="shared" si="202"/>
        <v>ALEJANDRO CEVALLOS ELIJIO GERMAN</v>
      </c>
      <c r="BB1847" s="19" t="e">
        <f>VLOOKUP(AG1847,Cías!$A$1:$E$10000,3,0)</f>
        <v>#N/A</v>
      </c>
      <c r="BC1847" s="19"/>
      <c r="BD1847" s="19"/>
      <c r="BE1847" s="19"/>
      <c r="BF1847" s="19"/>
      <c r="BG1847" s="19"/>
      <c r="BH1847" s="19"/>
      <c r="BI1847" s="19"/>
      <c r="BJ1847" s="19"/>
    </row>
    <row r="1848" spans="1:62" ht="15" x14ac:dyDescent="0.2">
      <c r="A1848" s="19" t="s">
        <v>16314</v>
      </c>
      <c r="B1848" s="19" t="s">
        <v>1479</v>
      </c>
      <c r="C1848" s="43">
        <v>44662</v>
      </c>
      <c r="D1848" s="44">
        <v>0.72361111111110998</v>
      </c>
      <c r="E1848" s="19" t="s">
        <v>16315</v>
      </c>
      <c r="F1848" s="19" t="s">
        <v>16316</v>
      </c>
      <c r="G1848" s="19" t="s">
        <v>16317</v>
      </c>
      <c r="H1848" s="45">
        <v>2426.4</v>
      </c>
      <c r="I1848" s="45">
        <v>2720.5</v>
      </c>
      <c r="J1848" s="19" t="s">
        <v>1560</v>
      </c>
      <c r="K1848" s="19" t="s">
        <v>16318</v>
      </c>
      <c r="L1848" s="19" t="s">
        <v>16319</v>
      </c>
      <c r="M1848" s="19" t="s">
        <v>16320</v>
      </c>
      <c r="N1848" s="19" t="s">
        <v>16314</v>
      </c>
      <c r="O1848" s="19" t="s">
        <v>367</v>
      </c>
      <c r="P1848" s="19" t="s">
        <v>368</v>
      </c>
      <c r="Q1848" s="46">
        <v>360</v>
      </c>
      <c r="R1848" s="19" t="s">
        <v>1544</v>
      </c>
      <c r="S1848" s="19" t="s">
        <v>1736</v>
      </c>
      <c r="T1848" s="19" t="s">
        <v>1737</v>
      </c>
      <c r="U1848" s="19" t="s">
        <v>16321</v>
      </c>
      <c r="V1848" s="19" t="s">
        <v>16322</v>
      </c>
      <c r="W1848" s="19" t="s">
        <v>415</v>
      </c>
      <c r="X1848" s="19" t="s">
        <v>16323</v>
      </c>
      <c r="Y1848" s="19" t="s">
        <v>16324</v>
      </c>
      <c r="Z1848" s="19" t="s">
        <v>16325</v>
      </c>
      <c r="AA1848" s="46">
        <v>95.7</v>
      </c>
      <c r="AB1848" s="19" t="s">
        <v>480</v>
      </c>
      <c r="AC1848" s="19" t="s">
        <v>110</v>
      </c>
      <c r="AD1848" s="19" t="s">
        <v>3164</v>
      </c>
      <c r="AE1848" s="19" t="s">
        <v>1481</v>
      </c>
      <c r="AF1848" s="19" t="s">
        <v>1554</v>
      </c>
      <c r="AG1848" s="19" t="s">
        <v>3165</v>
      </c>
      <c r="AH1848" s="19" t="s">
        <v>1499</v>
      </c>
      <c r="AI1848" s="19" t="s">
        <v>1500</v>
      </c>
      <c r="AJ1848" s="45">
        <v>0</v>
      </c>
      <c r="AK1848" s="45">
        <v>0</v>
      </c>
      <c r="AL1848" s="19" t="s">
        <v>1501</v>
      </c>
      <c r="AM1848" s="46">
        <v>27320</v>
      </c>
      <c r="AN1848" s="46">
        <v>18040</v>
      </c>
      <c r="AO1848" s="46">
        <v>9280</v>
      </c>
      <c r="AP1848" s="45">
        <v>162</v>
      </c>
      <c r="AQ1848" s="45"/>
      <c r="AR1848" s="45" t="str">
        <f>IFERROR(VLOOKUP(AB1848,'Pedidos marco'!$A$1:$D$10000,4,0)," ")</f>
        <v xml:space="preserve"> </v>
      </c>
      <c r="AS1848" s="45">
        <f t="shared" si="196"/>
        <v>11</v>
      </c>
      <c r="AT1848" s="45" t="str">
        <f t="shared" si="197"/>
        <v>11</v>
      </c>
      <c r="AU1848" s="47">
        <v>18</v>
      </c>
      <c r="AV1848" s="19" t="str">
        <f t="shared" si="198"/>
        <v>04 April</v>
      </c>
      <c r="AW1848" s="19">
        <f t="shared" si="199"/>
        <v>0.45</v>
      </c>
      <c r="AX1848" s="19">
        <f t="shared" si="200"/>
        <v>9</v>
      </c>
      <c r="AY1848" s="19" t="e">
        <f>VLOOKUP(AG1848,Cías!$A$1:$E$10000,5,0)</f>
        <v>#N/A</v>
      </c>
      <c r="AZ1848" s="19" t="str">
        <f t="shared" si="201"/>
        <v>1022361</v>
      </c>
      <c r="BA1848" s="19" t="str">
        <f t="shared" si="202"/>
        <v>ESCOBAR VILLARREAL JORGE FRANCISCO</v>
      </c>
      <c r="BB1848" s="19" t="e">
        <f>VLOOKUP(AG1848,Cías!$A$1:$E$10000,3,0)</f>
        <v>#N/A</v>
      </c>
      <c r="BC1848" s="19"/>
      <c r="BD1848" s="19"/>
      <c r="BE1848" s="19"/>
      <c r="BF1848" s="19"/>
      <c r="BG1848" s="19"/>
      <c r="BH1848" s="19"/>
      <c r="BI1848" s="19"/>
      <c r="BJ1848" s="19"/>
    </row>
    <row r="1849" spans="1:62" ht="15" x14ac:dyDescent="0.2">
      <c r="A1849" s="19" t="s">
        <v>16326</v>
      </c>
      <c r="B1849" s="19" t="s">
        <v>1479</v>
      </c>
      <c r="C1849" s="43">
        <v>44662</v>
      </c>
      <c r="D1849" s="44">
        <v>0.72499999999999998</v>
      </c>
      <c r="E1849" s="19" t="s">
        <v>16327</v>
      </c>
      <c r="F1849" s="19" t="s">
        <v>16328</v>
      </c>
      <c r="G1849" s="19" t="s">
        <v>16329</v>
      </c>
      <c r="H1849" s="45">
        <v>3879.6</v>
      </c>
      <c r="I1849" s="45">
        <v>4349.83</v>
      </c>
      <c r="J1849" s="19" t="s">
        <v>1560</v>
      </c>
      <c r="K1849" s="19" t="s">
        <v>11721</v>
      </c>
      <c r="L1849" s="19" t="s">
        <v>16330</v>
      </c>
      <c r="M1849" s="19" t="s">
        <v>16331</v>
      </c>
      <c r="N1849" s="19" t="s">
        <v>16326</v>
      </c>
      <c r="O1849" s="19" t="s">
        <v>1486</v>
      </c>
      <c r="P1849" s="19" t="s">
        <v>1487</v>
      </c>
      <c r="Q1849" s="46">
        <v>32.33</v>
      </c>
      <c r="R1849" s="19" t="s">
        <v>1488</v>
      </c>
      <c r="S1849" s="19" t="s">
        <v>8781</v>
      </c>
      <c r="T1849" s="19" t="s">
        <v>8782</v>
      </c>
      <c r="U1849" s="19" t="s">
        <v>8783</v>
      </c>
      <c r="V1849" s="19" t="s">
        <v>8784</v>
      </c>
      <c r="W1849" s="19" t="s">
        <v>415</v>
      </c>
      <c r="X1849" s="19" t="s">
        <v>8785</v>
      </c>
      <c r="Y1849" s="19" t="s">
        <v>8786</v>
      </c>
      <c r="Z1849" s="19" t="s">
        <v>8787</v>
      </c>
      <c r="AA1849" s="46">
        <v>127</v>
      </c>
      <c r="AB1849" s="19" t="s">
        <v>473</v>
      </c>
      <c r="AC1849" s="19" t="s">
        <v>96</v>
      </c>
      <c r="AD1849" s="19" t="s">
        <v>9896</v>
      </c>
      <c r="AE1849" s="19" t="s">
        <v>9897</v>
      </c>
      <c r="AF1849" s="19" t="s">
        <v>1497</v>
      </c>
      <c r="AG1849" s="19" t="s">
        <v>9898</v>
      </c>
      <c r="AH1849" s="19" t="s">
        <v>1499</v>
      </c>
      <c r="AI1849" s="19" t="s">
        <v>1500</v>
      </c>
      <c r="AJ1849" s="45">
        <v>0</v>
      </c>
      <c r="AK1849" s="45">
        <v>0</v>
      </c>
      <c r="AL1849" s="19" t="s">
        <v>1501</v>
      </c>
      <c r="AM1849" s="46">
        <v>50870</v>
      </c>
      <c r="AN1849" s="46">
        <v>32330</v>
      </c>
      <c r="AO1849" s="46">
        <v>18540</v>
      </c>
      <c r="AP1849" s="45">
        <v>363.39</v>
      </c>
      <c r="AQ1849" s="45"/>
      <c r="AR1849" s="45" t="str">
        <f>IFERROR(VLOOKUP(AB1849,'Pedidos marco'!$A$1:$D$10000,4,0)," ")</f>
        <v xml:space="preserve"> </v>
      </c>
      <c r="AS1849" s="45">
        <f t="shared" si="196"/>
        <v>11</v>
      </c>
      <c r="AT1849" s="45" t="str">
        <f t="shared" si="197"/>
        <v>11</v>
      </c>
      <c r="AU1849" s="47">
        <v>32.33</v>
      </c>
      <c r="AV1849" s="19" t="str">
        <f t="shared" si="198"/>
        <v>04 April</v>
      </c>
      <c r="AW1849" s="19">
        <f t="shared" si="199"/>
        <v>11.240024744819054</v>
      </c>
      <c r="AX1849" s="19">
        <f t="shared" si="200"/>
        <v>11.240024744819054</v>
      </c>
      <c r="AY1849" s="19" t="e">
        <f>VLOOKUP(AG1849,Cías!$A$1:$E$10000,5,0)</f>
        <v>#N/A</v>
      </c>
      <c r="AZ1849" s="19" t="str">
        <f t="shared" si="201"/>
        <v>1013227</v>
      </c>
      <c r="BA1849" s="19" t="str">
        <f t="shared" si="202"/>
        <v>COMPAÑIA DE TRANSPORTE PESADO</v>
      </c>
      <c r="BB1849" s="19" t="e">
        <f>VLOOKUP(AG1849,Cías!$A$1:$E$10000,3,0)</f>
        <v>#N/A</v>
      </c>
      <c r="BC1849" s="19"/>
      <c r="BD1849" s="19"/>
      <c r="BE1849" s="19"/>
      <c r="BF1849" s="19"/>
      <c r="BG1849" s="19"/>
      <c r="BH1849" s="19"/>
      <c r="BI1849" s="19"/>
      <c r="BJ1849" s="19"/>
    </row>
    <row r="1850" spans="1:62" ht="15" x14ac:dyDescent="0.2">
      <c r="A1850" s="19" t="s">
        <v>16332</v>
      </c>
      <c r="B1850" s="19" t="s">
        <v>1479</v>
      </c>
      <c r="C1850" s="43">
        <v>44662</v>
      </c>
      <c r="D1850" s="44">
        <v>0.72638888888888997</v>
      </c>
      <c r="E1850" s="19" t="s">
        <v>16333</v>
      </c>
      <c r="F1850" s="19" t="s">
        <v>1481</v>
      </c>
      <c r="G1850" s="19" t="s">
        <v>1481</v>
      </c>
      <c r="H1850" s="45">
        <v>0</v>
      </c>
      <c r="I1850" s="45">
        <v>0</v>
      </c>
      <c r="J1850" s="19" t="s">
        <v>1482</v>
      </c>
      <c r="K1850" s="19" t="s">
        <v>16334</v>
      </c>
      <c r="L1850" s="19" t="s">
        <v>16335</v>
      </c>
      <c r="M1850" s="19" t="s">
        <v>16336</v>
      </c>
      <c r="N1850" s="19" t="s">
        <v>16332</v>
      </c>
      <c r="O1850" s="19" t="s">
        <v>369</v>
      </c>
      <c r="P1850" s="19" t="s">
        <v>370</v>
      </c>
      <c r="Q1850" s="46">
        <v>360</v>
      </c>
      <c r="R1850" s="19" t="s">
        <v>1544</v>
      </c>
      <c r="S1850" s="19" t="s">
        <v>1545</v>
      </c>
      <c r="T1850" s="19" t="s">
        <v>74</v>
      </c>
      <c r="U1850" s="19" t="s">
        <v>1546</v>
      </c>
      <c r="V1850" s="19" t="s">
        <v>1547</v>
      </c>
      <c r="W1850" s="19" t="s">
        <v>1548</v>
      </c>
      <c r="X1850" s="19" t="s">
        <v>1549</v>
      </c>
      <c r="Y1850" s="19" t="s">
        <v>1550</v>
      </c>
      <c r="Z1850" s="19" t="s">
        <v>1551</v>
      </c>
      <c r="AA1850" s="46">
        <v>178</v>
      </c>
      <c r="AB1850" s="19" t="s">
        <v>541</v>
      </c>
      <c r="AC1850" s="19" t="s">
        <v>234</v>
      </c>
      <c r="AD1850" s="19" t="s">
        <v>2736</v>
      </c>
      <c r="AE1850" s="19" t="s">
        <v>2737</v>
      </c>
      <c r="AF1850" s="19" t="s">
        <v>1554</v>
      </c>
      <c r="AG1850" s="19" t="s">
        <v>2738</v>
      </c>
      <c r="AH1850" s="19" t="s">
        <v>1499</v>
      </c>
      <c r="AI1850" s="19" t="s">
        <v>1500</v>
      </c>
      <c r="AJ1850" s="45">
        <v>0</v>
      </c>
      <c r="AK1850" s="45">
        <v>0</v>
      </c>
      <c r="AL1850" s="19" t="s">
        <v>1501</v>
      </c>
      <c r="AM1850" s="46">
        <v>27140</v>
      </c>
      <c r="AN1850" s="46">
        <v>18010</v>
      </c>
      <c r="AO1850" s="46">
        <v>9130</v>
      </c>
      <c r="AP1850" s="45">
        <v>248.4</v>
      </c>
      <c r="AQ1850" s="45"/>
      <c r="AR1850" s="45" t="str">
        <f>IFERROR(VLOOKUP(AB1850,'Pedidos marco'!$A$1:$D$10000,4,0)," ")</f>
        <v xml:space="preserve"> </v>
      </c>
      <c r="AS1850" s="45">
        <f t="shared" si="196"/>
        <v>11</v>
      </c>
      <c r="AT1850" s="45" t="str">
        <f t="shared" si="197"/>
        <v>11</v>
      </c>
      <c r="AU1850" s="47">
        <v>18</v>
      </c>
      <c r="AV1850" s="19" t="str">
        <f t="shared" si="198"/>
        <v>04 April</v>
      </c>
      <c r="AW1850" s="19">
        <f t="shared" si="199"/>
        <v>0.69000000000000006</v>
      </c>
      <c r="AX1850" s="19">
        <f t="shared" si="200"/>
        <v>13.8</v>
      </c>
      <c r="AY1850" s="19" t="e">
        <f>VLOOKUP(AG1850,Cías!$A$1:$E$10000,5,0)</f>
        <v>#N/A</v>
      </c>
      <c r="AZ1850" s="19" t="str">
        <f t="shared" si="201"/>
        <v>1014277</v>
      </c>
      <c r="BA1850" s="19" t="str">
        <f t="shared" si="202"/>
        <v>PERUGACHI PANAMA PEDRO CESAR</v>
      </c>
      <c r="BB1850" s="19" t="e">
        <f>VLOOKUP(AG1850,Cías!$A$1:$E$10000,3,0)</f>
        <v>#N/A</v>
      </c>
      <c r="BC1850" s="19"/>
      <c r="BD1850" s="19"/>
      <c r="BE1850" s="19"/>
      <c r="BF1850" s="19"/>
      <c r="BG1850" s="19"/>
      <c r="BH1850" s="19"/>
      <c r="BI1850" s="19"/>
      <c r="BJ1850" s="19"/>
    </row>
    <row r="1851" spans="1:62" ht="15" x14ac:dyDescent="0.2">
      <c r="A1851" s="19" t="s">
        <v>16337</v>
      </c>
      <c r="B1851" s="19" t="s">
        <v>1479</v>
      </c>
      <c r="C1851" s="43">
        <v>44662</v>
      </c>
      <c r="D1851" s="44">
        <v>0.72708333333332997</v>
      </c>
      <c r="E1851" s="19" t="s">
        <v>16338</v>
      </c>
      <c r="F1851" s="19" t="s">
        <v>16339</v>
      </c>
      <c r="G1851" s="19" t="s">
        <v>16340</v>
      </c>
      <c r="H1851" s="45">
        <v>3259.87</v>
      </c>
      <c r="I1851" s="45">
        <v>3654.98</v>
      </c>
      <c r="J1851" s="19" t="s">
        <v>1560</v>
      </c>
      <c r="K1851" s="19" t="s">
        <v>16341</v>
      </c>
      <c r="L1851" s="19" t="s">
        <v>16342</v>
      </c>
      <c r="M1851" s="19" t="s">
        <v>16343</v>
      </c>
      <c r="N1851" s="19" t="s">
        <v>16337</v>
      </c>
      <c r="O1851" s="19" t="s">
        <v>367</v>
      </c>
      <c r="P1851" s="19" t="s">
        <v>368</v>
      </c>
      <c r="Q1851" s="46">
        <v>480</v>
      </c>
      <c r="R1851" s="19" t="s">
        <v>1544</v>
      </c>
      <c r="S1851" s="19" t="s">
        <v>3500</v>
      </c>
      <c r="T1851" s="19" t="s">
        <v>3501</v>
      </c>
      <c r="U1851" s="19" t="s">
        <v>3502</v>
      </c>
      <c r="V1851" s="19" t="s">
        <v>3503</v>
      </c>
      <c r="W1851" s="19" t="s">
        <v>415</v>
      </c>
      <c r="X1851" s="19" t="s">
        <v>3504</v>
      </c>
      <c r="Y1851" s="19" t="s">
        <v>3505</v>
      </c>
      <c r="Z1851" s="19" t="s">
        <v>3506</v>
      </c>
      <c r="AA1851" s="46">
        <v>99</v>
      </c>
      <c r="AB1851" s="19" t="s">
        <v>484</v>
      </c>
      <c r="AC1851" s="19" t="s">
        <v>117</v>
      </c>
      <c r="AD1851" s="19" t="s">
        <v>2178</v>
      </c>
      <c r="AE1851" s="19" t="s">
        <v>2179</v>
      </c>
      <c r="AF1851" s="19" t="s">
        <v>1719</v>
      </c>
      <c r="AG1851" s="19" t="s">
        <v>2180</v>
      </c>
      <c r="AH1851" s="19" t="s">
        <v>1594</v>
      </c>
      <c r="AI1851" s="19" t="s">
        <v>1595</v>
      </c>
      <c r="AJ1851" s="45">
        <v>0.05</v>
      </c>
      <c r="AK1851" s="45">
        <v>24</v>
      </c>
      <c r="AL1851" s="19" t="s">
        <v>1501</v>
      </c>
      <c r="AM1851" s="46">
        <v>40190</v>
      </c>
      <c r="AN1851" s="46">
        <v>24040</v>
      </c>
      <c r="AO1851" s="46">
        <v>16150</v>
      </c>
      <c r="AP1851" s="45">
        <v>216</v>
      </c>
      <c r="AQ1851" s="45"/>
      <c r="AR1851" s="45" t="str">
        <f>IFERROR(VLOOKUP(AB1851,'Pedidos marco'!$A$1:$D$10000,4,0)," ")</f>
        <v xml:space="preserve"> </v>
      </c>
      <c r="AS1851" s="45">
        <f t="shared" si="196"/>
        <v>11</v>
      </c>
      <c r="AT1851" s="45" t="str">
        <f t="shared" si="197"/>
        <v>11</v>
      </c>
      <c r="AU1851" s="47">
        <v>24</v>
      </c>
      <c r="AV1851" s="19" t="str">
        <f t="shared" si="198"/>
        <v>04 April</v>
      </c>
      <c r="AW1851" s="19">
        <f t="shared" si="199"/>
        <v>0.45</v>
      </c>
      <c r="AX1851" s="19">
        <f t="shared" si="200"/>
        <v>9</v>
      </c>
      <c r="AY1851" s="19" t="e">
        <f>VLOOKUP(AG1851,Cías!$A$1:$E$10000,5,0)</f>
        <v>#N/A</v>
      </c>
      <c r="AZ1851" s="19" t="str">
        <f t="shared" si="201"/>
        <v>1014322</v>
      </c>
      <c r="BA1851" s="19" t="str">
        <f t="shared" si="202"/>
        <v>ESPARZA REVELO JORGE MARCELO</v>
      </c>
      <c r="BB1851" s="19" t="e">
        <f>VLOOKUP(AG1851,Cías!$A$1:$E$10000,3,0)</f>
        <v>#N/A</v>
      </c>
      <c r="BC1851" s="19"/>
      <c r="BD1851" s="19"/>
      <c r="BE1851" s="19"/>
      <c r="BF1851" s="19"/>
      <c r="BG1851" s="19"/>
      <c r="BH1851" s="19"/>
      <c r="BI1851" s="19"/>
      <c r="BJ1851" s="19"/>
    </row>
    <row r="1852" spans="1:62" ht="15" x14ac:dyDescent="0.2">
      <c r="A1852" s="19" t="s">
        <v>16344</v>
      </c>
      <c r="B1852" s="19" t="s">
        <v>1479</v>
      </c>
      <c r="C1852" s="43">
        <v>44662</v>
      </c>
      <c r="D1852" s="44">
        <v>0.72986111111110996</v>
      </c>
      <c r="E1852" s="19" t="s">
        <v>16345</v>
      </c>
      <c r="F1852" s="19" t="s">
        <v>1481</v>
      </c>
      <c r="G1852" s="19" t="s">
        <v>1481</v>
      </c>
      <c r="H1852" s="45">
        <v>0</v>
      </c>
      <c r="I1852" s="45">
        <v>0</v>
      </c>
      <c r="J1852" s="19" t="s">
        <v>1482</v>
      </c>
      <c r="K1852" s="19" t="s">
        <v>16346</v>
      </c>
      <c r="L1852" s="19" t="s">
        <v>16347</v>
      </c>
      <c r="M1852" s="19" t="s">
        <v>16348</v>
      </c>
      <c r="N1852" s="19" t="s">
        <v>16344</v>
      </c>
      <c r="O1852" s="19" t="s">
        <v>371</v>
      </c>
      <c r="P1852" s="19" t="s">
        <v>372</v>
      </c>
      <c r="Q1852" s="46">
        <v>320</v>
      </c>
      <c r="R1852" s="19" t="s">
        <v>1544</v>
      </c>
      <c r="S1852" s="19" t="s">
        <v>1976</v>
      </c>
      <c r="T1852" s="19" t="s">
        <v>92</v>
      </c>
      <c r="U1852" s="19" t="s">
        <v>4647</v>
      </c>
      <c r="V1852" s="19" t="s">
        <v>2091</v>
      </c>
      <c r="W1852" s="19" t="s">
        <v>415</v>
      </c>
      <c r="X1852" s="19" t="s">
        <v>4648</v>
      </c>
      <c r="Y1852" s="19" t="s">
        <v>4649</v>
      </c>
      <c r="Z1852" s="19" t="s">
        <v>4650</v>
      </c>
      <c r="AA1852" s="46">
        <v>96.3</v>
      </c>
      <c r="AB1852" s="19" t="s">
        <v>471</v>
      </c>
      <c r="AC1852" s="19" t="s">
        <v>92</v>
      </c>
      <c r="AD1852" s="19" t="s">
        <v>4871</v>
      </c>
      <c r="AE1852" s="19" t="s">
        <v>4872</v>
      </c>
      <c r="AF1852" s="19" t="s">
        <v>1592</v>
      </c>
      <c r="AG1852" s="19" t="s">
        <v>4873</v>
      </c>
      <c r="AH1852" s="19" t="s">
        <v>1502</v>
      </c>
      <c r="AI1852" s="19" t="s">
        <v>2099</v>
      </c>
      <c r="AJ1852" s="45">
        <v>0</v>
      </c>
      <c r="AK1852" s="45">
        <v>0</v>
      </c>
      <c r="AL1852" s="19" t="s">
        <v>1501</v>
      </c>
      <c r="AM1852" s="46">
        <v>25145</v>
      </c>
      <c r="AN1852" s="46">
        <v>16025</v>
      </c>
      <c r="AO1852" s="46">
        <v>9120</v>
      </c>
      <c r="AP1852" s="45">
        <v>144</v>
      </c>
      <c r="AQ1852" s="45"/>
      <c r="AR1852" s="45" t="str">
        <f>IFERROR(VLOOKUP(AB1852,'Pedidos marco'!$A$1:$D$10000,4,0)," ")</f>
        <v xml:space="preserve"> </v>
      </c>
      <c r="AS1852" s="45">
        <f t="shared" si="196"/>
        <v>11</v>
      </c>
      <c r="AT1852" s="45" t="str">
        <f t="shared" si="197"/>
        <v>11</v>
      </c>
      <c r="AU1852" s="47">
        <v>16</v>
      </c>
      <c r="AV1852" s="19" t="str">
        <f t="shared" si="198"/>
        <v>04 April</v>
      </c>
      <c r="AW1852" s="19">
        <f t="shared" si="199"/>
        <v>0.45</v>
      </c>
      <c r="AX1852" s="19">
        <f t="shared" si="200"/>
        <v>9</v>
      </c>
      <c r="AY1852" s="19" t="e">
        <f>VLOOKUP(AG1852,Cías!$A$1:$E$10000,5,0)</f>
        <v>#N/A</v>
      </c>
      <c r="AZ1852" s="19" t="str">
        <f t="shared" si="201"/>
        <v>1014509</v>
      </c>
      <c r="BA1852" s="19" t="str">
        <f t="shared" si="202"/>
        <v>COMERCIAL MICHELENA S.A.</v>
      </c>
      <c r="BB1852" s="19" t="e">
        <f>VLOOKUP(AG1852,Cías!$A$1:$E$10000,3,0)</f>
        <v>#N/A</v>
      </c>
      <c r="BC1852" s="19"/>
      <c r="BD1852" s="19"/>
      <c r="BE1852" s="19"/>
      <c r="BF1852" s="19"/>
      <c r="BG1852" s="19"/>
      <c r="BH1852" s="19"/>
      <c r="BI1852" s="19"/>
      <c r="BJ1852" s="19"/>
    </row>
    <row r="1853" spans="1:62" ht="15" x14ac:dyDescent="0.2">
      <c r="A1853" s="19" t="s">
        <v>16344</v>
      </c>
      <c r="B1853" s="19" t="s">
        <v>1479</v>
      </c>
      <c r="C1853" s="43">
        <v>44662</v>
      </c>
      <c r="D1853" s="44">
        <v>0.72986111111110996</v>
      </c>
      <c r="E1853" s="19" t="s">
        <v>16349</v>
      </c>
      <c r="F1853" s="19" t="s">
        <v>1481</v>
      </c>
      <c r="G1853" s="19" t="s">
        <v>1481</v>
      </c>
      <c r="H1853" s="45">
        <v>0</v>
      </c>
      <c r="I1853" s="45">
        <v>0</v>
      </c>
      <c r="J1853" s="19" t="s">
        <v>1482</v>
      </c>
      <c r="K1853" s="19" t="s">
        <v>16346</v>
      </c>
      <c r="L1853" s="19" t="s">
        <v>16350</v>
      </c>
      <c r="M1853" s="19" t="s">
        <v>16351</v>
      </c>
      <c r="N1853" s="19" t="s">
        <v>16344</v>
      </c>
      <c r="O1853" s="19" t="s">
        <v>367</v>
      </c>
      <c r="P1853" s="19" t="s">
        <v>368</v>
      </c>
      <c r="Q1853" s="46">
        <v>320</v>
      </c>
      <c r="R1853" s="19" t="s">
        <v>1544</v>
      </c>
      <c r="S1853" s="19" t="s">
        <v>1976</v>
      </c>
      <c r="T1853" s="19" t="s">
        <v>92</v>
      </c>
      <c r="U1853" s="19" t="s">
        <v>4647</v>
      </c>
      <c r="V1853" s="19" t="s">
        <v>2091</v>
      </c>
      <c r="W1853" s="19" t="s">
        <v>415</v>
      </c>
      <c r="X1853" s="19" t="s">
        <v>4648</v>
      </c>
      <c r="Y1853" s="19" t="s">
        <v>4649</v>
      </c>
      <c r="Z1853" s="19" t="s">
        <v>4650</v>
      </c>
      <c r="AA1853" s="46">
        <v>96.3</v>
      </c>
      <c r="AB1853" s="19" t="s">
        <v>471</v>
      </c>
      <c r="AC1853" s="19" t="s">
        <v>92</v>
      </c>
      <c r="AD1853" s="19" t="s">
        <v>4871</v>
      </c>
      <c r="AE1853" s="19" t="s">
        <v>4872</v>
      </c>
      <c r="AF1853" s="19" t="s">
        <v>1592</v>
      </c>
      <c r="AG1853" s="19" t="s">
        <v>4873</v>
      </c>
      <c r="AH1853" s="19" t="s">
        <v>1502</v>
      </c>
      <c r="AI1853" s="19" t="s">
        <v>2099</v>
      </c>
      <c r="AJ1853" s="45">
        <v>0</v>
      </c>
      <c r="AK1853" s="45">
        <v>0</v>
      </c>
      <c r="AL1853" s="19" t="s">
        <v>1501</v>
      </c>
      <c r="AM1853" s="46">
        <v>25145</v>
      </c>
      <c r="AN1853" s="46">
        <v>16025</v>
      </c>
      <c r="AO1853" s="46">
        <v>9120</v>
      </c>
      <c r="AP1853" s="45">
        <v>144</v>
      </c>
      <c r="AQ1853" s="45"/>
      <c r="AR1853" s="45" t="str">
        <f>IFERROR(VLOOKUP(AB1853,'Pedidos marco'!$A$1:$D$10000,4,0)," ")</f>
        <v xml:space="preserve"> </v>
      </c>
      <c r="AS1853" s="45">
        <f t="shared" si="196"/>
        <v>11</v>
      </c>
      <c r="AT1853" s="45" t="str">
        <f t="shared" si="197"/>
        <v>11</v>
      </c>
      <c r="AU1853" s="47">
        <v>16</v>
      </c>
      <c r="AV1853" s="19" t="str">
        <f t="shared" si="198"/>
        <v>04 April</v>
      </c>
      <c r="AW1853" s="19">
        <f t="shared" si="199"/>
        <v>0.45</v>
      </c>
      <c r="AX1853" s="19">
        <f t="shared" si="200"/>
        <v>9</v>
      </c>
      <c r="AY1853" s="19" t="e">
        <f>VLOOKUP(AG1853,Cías!$A$1:$E$10000,5,0)</f>
        <v>#N/A</v>
      </c>
      <c r="AZ1853" s="19" t="str">
        <f t="shared" si="201"/>
        <v>1014509</v>
      </c>
      <c r="BA1853" s="19" t="str">
        <f t="shared" si="202"/>
        <v>COMERCIAL MICHELENA S.A.</v>
      </c>
      <c r="BB1853" s="19" t="e">
        <f>VLOOKUP(AG1853,Cías!$A$1:$E$10000,3,0)</f>
        <v>#N/A</v>
      </c>
      <c r="BC1853" s="19"/>
      <c r="BD1853" s="19"/>
      <c r="BE1853" s="19"/>
      <c r="BF1853" s="19"/>
      <c r="BG1853" s="19"/>
      <c r="BH1853" s="19"/>
      <c r="BI1853" s="19"/>
      <c r="BJ1853" s="19"/>
    </row>
    <row r="1854" spans="1:62" ht="15" x14ac:dyDescent="0.2">
      <c r="A1854" s="19" t="s">
        <v>16352</v>
      </c>
      <c r="B1854" s="19" t="s">
        <v>1479</v>
      </c>
      <c r="C1854" s="43">
        <v>44662</v>
      </c>
      <c r="D1854" s="44">
        <v>0.73124999999999996</v>
      </c>
      <c r="E1854" s="19" t="s">
        <v>16353</v>
      </c>
      <c r="F1854" s="19" t="s">
        <v>16354</v>
      </c>
      <c r="G1854" s="19" t="s">
        <v>16355</v>
      </c>
      <c r="H1854" s="45">
        <v>4284.92</v>
      </c>
      <c r="I1854" s="45">
        <v>4804.28</v>
      </c>
      <c r="J1854" s="19" t="s">
        <v>1560</v>
      </c>
      <c r="K1854" s="19" t="s">
        <v>16356</v>
      </c>
      <c r="L1854" s="19" t="s">
        <v>16357</v>
      </c>
      <c r="M1854" s="19" t="s">
        <v>16358</v>
      </c>
      <c r="N1854" s="19" t="s">
        <v>16352</v>
      </c>
      <c r="O1854" s="19" t="s">
        <v>1811</v>
      </c>
      <c r="P1854" s="19" t="s">
        <v>1812</v>
      </c>
      <c r="Q1854" s="46">
        <v>31.53</v>
      </c>
      <c r="R1854" s="19" t="s">
        <v>1488</v>
      </c>
      <c r="S1854" s="19" t="s">
        <v>16359</v>
      </c>
      <c r="T1854" s="19" t="s">
        <v>16360</v>
      </c>
      <c r="U1854" s="19" t="s">
        <v>16361</v>
      </c>
      <c r="V1854" s="19" t="s">
        <v>16362</v>
      </c>
      <c r="W1854" s="19" t="s">
        <v>415</v>
      </c>
      <c r="X1854" s="19" t="s">
        <v>16363</v>
      </c>
      <c r="Y1854" s="19" t="s">
        <v>2389</v>
      </c>
      <c r="Z1854" s="19" t="s">
        <v>2390</v>
      </c>
      <c r="AA1854" s="46">
        <v>101</v>
      </c>
      <c r="AB1854" s="19" t="s">
        <v>583</v>
      </c>
      <c r="AC1854" s="19" t="s">
        <v>323</v>
      </c>
      <c r="AD1854" s="19" t="s">
        <v>1631</v>
      </c>
      <c r="AE1854" s="19" t="s">
        <v>1632</v>
      </c>
      <c r="AF1854" s="19" t="s">
        <v>1497</v>
      </c>
      <c r="AG1854" s="19" t="s">
        <v>1633</v>
      </c>
      <c r="AH1854" s="19" t="s">
        <v>1499</v>
      </c>
      <c r="AI1854" s="19" t="s">
        <v>1500</v>
      </c>
      <c r="AJ1854" s="45">
        <v>0</v>
      </c>
      <c r="AK1854" s="45">
        <v>0</v>
      </c>
      <c r="AL1854" s="19" t="s">
        <v>1501</v>
      </c>
      <c r="AM1854" s="46">
        <v>51020</v>
      </c>
      <c r="AN1854" s="46">
        <v>31530</v>
      </c>
      <c r="AO1854" s="46">
        <v>19490</v>
      </c>
      <c r="AP1854" s="45">
        <v>203.05</v>
      </c>
      <c r="AQ1854" s="45"/>
      <c r="AR1854" s="45" t="str">
        <f>IFERROR(VLOOKUP(AB1854,'Pedidos marco'!$A$1:$D$10000,4,0)," ")</f>
        <v xml:space="preserve"> </v>
      </c>
      <c r="AS1854" s="45">
        <f t="shared" si="196"/>
        <v>11</v>
      </c>
      <c r="AT1854" s="45" t="str">
        <f t="shared" si="197"/>
        <v>11</v>
      </c>
      <c r="AU1854" s="47">
        <v>31.53</v>
      </c>
      <c r="AV1854" s="19" t="str">
        <f t="shared" si="198"/>
        <v>04 April</v>
      </c>
      <c r="AW1854" s="19">
        <f t="shared" si="199"/>
        <v>6.4398985093561691</v>
      </c>
      <c r="AX1854" s="19">
        <f t="shared" si="200"/>
        <v>6.4398985093561691</v>
      </c>
      <c r="AY1854" s="19" t="e">
        <f>VLOOKUP(AG1854,Cías!$A$1:$E$10000,5,0)</f>
        <v>#N/A</v>
      </c>
      <c r="AZ1854" s="19" t="str">
        <f t="shared" si="201"/>
        <v>1013906</v>
      </c>
      <c r="BA1854" s="19" t="str">
        <f t="shared" si="202"/>
        <v>VALLEJOS VILLEGAS SAUL EDUARDO</v>
      </c>
      <c r="BB1854" s="19" t="e">
        <f>VLOOKUP(AG1854,Cías!$A$1:$E$10000,3,0)</f>
        <v>#N/A</v>
      </c>
      <c r="BC1854" s="19"/>
      <c r="BD1854" s="19"/>
      <c r="BE1854" s="19"/>
      <c r="BF1854" s="19"/>
      <c r="BG1854" s="19"/>
      <c r="BH1854" s="19"/>
      <c r="BI1854" s="19"/>
      <c r="BJ1854" s="19"/>
    </row>
    <row r="1855" spans="1:62" ht="15" x14ac:dyDescent="0.2">
      <c r="A1855" s="19" t="s">
        <v>16364</v>
      </c>
      <c r="B1855" s="19" t="s">
        <v>1479</v>
      </c>
      <c r="C1855" s="43">
        <v>44662</v>
      </c>
      <c r="D1855" s="44">
        <v>0.73263888888888995</v>
      </c>
      <c r="E1855" s="19" t="s">
        <v>16365</v>
      </c>
      <c r="F1855" s="19" t="s">
        <v>16366</v>
      </c>
      <c r="G1855" s="19" t="s">
        <v>16367</v>
      </c>
      <c r="H1855" s="45">
        <v>3807.6</v>
      </c>
      <c r="I1855" s="45">
        <v>4269.1000000000004</v>
      </c>
      <c r="J1855" s="19" t="s">
        <v>1560</v>
      </c>
      <c r="K1855" s="19" t="s">
        <v>11721</v>
      </c>
      <c r="L1855" s="19" t="s">
        <v>16368</v>
      </c>
      <c r="M1855" s="19" t="s">
        <v>16369</v>
      </c>
      <c r="N1855" s="19" t="s">
        <v>16364</v>
      </c>
      <c r="O1855" s="19" t="s">
        <v>1486</v>
      </c>
      <c r="P1855" s="19" t="s">
        <v>1487</v>
      </c>
      <c r="Q1855" s="46">
        <v>31.73</v>
      </c>
      <c r="R1855" s="19" t="s">
        <v>1488</v>
      </c>
      <c r="S1855" s="19" t="s">
        <v>8781</v>
      </c>
      <c r="T1855" s="19" t="s">
        <v>8782</v>
      </c>
      <c r="U1855" s="19" t="s">
        <v>8783</v>
      </c>
      <c r="V1855" s="19" t="s">
        <v>8784</v>
      </c>
      <c r="W1855" s="19" t="s">
        <v>415</v>
      </c>
      <c r="X1855" s="19" t="s">
        <v>8785</v>
      </c>
      <c r="Y1855" s="19" t="s">
        <v>8786</v>
      </c>
      <c r="Z1855" s="19" t="s">
        <v>8787</v>
      </c>
      <c r="AA1855" s="46">
        <v>127</v>
      </c>
      <c r="AB1855" s="19" t="s">
        <v>473</v>
      </c>
      <c r="AC1855" s="19" t="s">
        <v>96</v>
      </c>
      <c r="AD1855" s="19" t="s">
        <v>1888</v>
      </c>
      <c r="AE1855" s="19" t="s">
        <v>1889</v>
      </c>
      <c r="AF1855" s="19" t="s">
        <v>1497</v>
      </c>
      <c r="AG1855" s="19" t="s">
        <v>1890</v>
      </c>
      <c r="AH1855" s="19" t="s">
        <v>1499</v>
      </c>
      <c r="AI1855" s="19" t="s">
        <v>1500</v>
      </c>
      <c r="AJ1855" s="45">
        <v>0</v>
      </c>
      <c r="AK1855" s="45">
        <v>0</v>
      </c>
      <c r="AL1855" s="19" t="s">
        <v>1501</v>
      </c>
      <c r="AM1855" s="46">
        <v>50450</v>
      </c>
      <c r="AN1855" s="46">
        <v>31730</v>
      </c>
      <c r="AO1855" s="46">
        <v>18720</v>
      </c>
      <c r="AP1855" s="45">
        <v>356.65</v>
      </c>
      <c r="AQ1855" s="45"/>
      <c r="AR1855" s="45" t="str">
        <f>IFERROR(VLOOKUP(AB1855,'Pedidos marco'!$A$1:$D$10000,4,0)," ")</f>
        <v xml:space="preserve"> </v>
      </c>
      <c r="AS1855" s="45">
        <f t="shared" si="196"/>
        <v>11</v>
      </c>
      <c r="AT1855" s="45" t="str">
        <f t="shared" si="197"/>
        <v>11</v>
      </c>
      <c r="AU1855" s="47">
        <v>31.73</v>
      </c>
      <c r="AV1855" s="19" t="str">
        <f t="shared" si="198"/>
        <v>04 April</v>
      </c>
      <c r="AW1855" s="19">
        <f t="shared" si="199"/>
        <v>11.240151276394579</v>
      </c>
      <c r="AX1855" s="19">
        <f t="shared" si="200"/>
        <v>11.240151276394579</v>
      </c>
      <c r="AY1855" s="19" t="e">
        <f>VLOOKUP(AG1855,Cías!$A$1:$E$10000,5,0)</f>
        <v>#N/A</v>
      </c>
      <c r="AZ1855" s="19" t="str">
        <f t="shared" si="201"/>
        <v>1013227</v>
      </c>
      <c r="BA1855" s="19" t="str">
        <f t="shared" si="202"/>
        <v>COMPAÑIA DE TRANSPORTE PESADO</v>
      </c>
      <c r="BB1855" s="19" t="e">
        <f>VLOOKUP(AG1855,Cías!$A$1:$E$10000,3,0)</f>
        <v>#N/A</v>
      </c>
      <c r="BC1855" s="19"/>
      <c r="BD1855" s="19"/>
      <c r="BE1855" s="19"/>
      <c r="BF1855" s="19"/>
      <c r="BG1855" s="19"/>
      <c r="BH1855" s="19"/>
      <c r="BI1855" s="19"/>
      <c r="BJ1855" s="19"/>
    </row>
    <row r="1856" spans="1:62" ht="15" x14ac:dyDescent="0.2">
      <c r="A1856" s="19" t="s">
        <v>16370</v>
      </c>
      <c r="B1856" s="19" t="s">
        <v>1479</v>
      </c>
      <c r="C1856" s="43">
        <v>44662</v>
      </c>
      <c r="D1856" s="44">
        <v>0.73333333333332995</v>
      </c>
      <c r="E1856" s="19" t="s">
        <v>16371</v>
      </c>
      <c r="F1856" s="19" t="s">
        <v>16372</v>
      </c>
      <c r="G1856" s="19" t="s">
        <v>16373</v>
      </c>
      <c r="H1856" s="45">
        <v>2268</v>
      </c>
      <c r="I1856" s="45">
        <v>2542.9</v>
      </c>
      <c r="J1856" s="19" t="s">
        <v>1560</v>
      </c>
      <c r="K1856" s="19" t="s">
        <v>16374</v>
      </c>
      <c r="L1856" s="19" t="s">
        <v>16375</v>
      </c>
      <c r="M1856" s="19" t="s">
        <v>16376</v>
      </c>
      <c r="N1856" s="19" t="s">
        <v>16370</v>
      </c>
      <c r="O1856" s="19" t="s">
        <v>1641</v>
      </c>
      <c r="P1856" s="19" t="s">
        <v>1642</v>
      </c>
      <c r="Q1856" s="46">
        <v>360</v>
      </c>
      <c r="R1856" s="19" t="s">
        <v>1544</v>
      </c>
      <c r="S1856" s="19" t="s">
        <v>1736</v>
      </c>
      <c r="T1856" s="19" t="s">
        <v>1737</v>
      </c>
      <c r="U1856" s="19" t="s">
        <v>16377</v>
      </c>
      <c r="V1856" s="19" t="s">
        <v>16378</v>
      </c>
      <c r="W1856" s="19" t="s">
        <v>2174</v>
      </c>
      <c r="X1856" s="19" t="s">
        <v>16379</v>
      </c>
      <c r="Y1856" s="19" t="s">
        <v>2176</v>
      </c>
      <c r="Z1856" s="19" t="s">
        <v>2177</v>
      </c>
      <c r="AA1856" s="46">
        <v>328</v>
      </c>
      <c r="AB1856" s="19" t="s">
        <v>451</v>
      </c>
      <c r="AC1856" s="19" t="s">
        <v>49</v>
      </c>
      <c r="AD1856" s="19" t="s">
        <v>2972</v>
      </c>
      <c r="AE1856" s="19" t="s">
        <v>2973</v>
      </c>
      <c r="AF1856" s="19" t="s">
        <v>1554</v>
      </c>
      <c r="AG1856" s="19" t="s">
        <v>2974</v>
      </c>
      <c r="AH1856" s="19" t="s">
        <v>1499</v>
      </c>
      <c r="AI1856" s="19" t="s">
        <v>1500</v>
      </c>
      <c r="AJ1856" s="45">
        <v>0</v>
      </c>
      <c r="AK1856" s="45">
        <v>0</v>
      </c>
      <c r="AL1856" s="19" t="s">
        <v>1501</v>
      </c>
      <c r="AM1856" s="46">
        <v>27210</v>
      </c>
      <c r="AN1856" s="46">
        <v>18050</v>
      </c>
      <c r="AO1856" s="46">
        <v>9160</v>
      </c>
      <c r="AP1856" s="45">
        <v>370.8</v>
      </c>
      <c r="AQ1856" s="45"/>
      <c r="AR1856" s="45" t="str">
        <f>IFERROR(VLOOKUP(AB1856,'Pedidos marco'!$A$1:$D$10000,4,0)," ")</f>
        <v xml:space="preserve"> </v>
      </c>
      <c r="AS1856" s="45">
        <f t="shared" si="196"/>
        <v>11</v>
      </c>
      <c r="AT1856" s="45" t="str">
        <f t="shared" si="197"/>
        <v>11</v>
      </c>
      <c r="AU1856" s="47">
        <v>18</v>
      </c>
      <c r="AV1856" s="19" t="str">
        <f t="shared" si="198"/>
        <v>04 April</v>
      </c>
      <c r="AW1856" s="19">
        <f t="shared" si="199"/>
        <v>1.03</v>
      </c>
      <c r="AX1856" s="19">
        <f t="shared" si="200"/>
        <v>20.6</v>
      </c>
      <c r="AY1856" s="19" t="e">
        <f>VLOOKUP(AG1856,Cías!$A$1:$E$10000,5,0)</f>
        <v>#N/A</v>
      </c>
      <c r="AZ1856" s="19" t="str">
        <f t="shared" si="201"/>
        <v>10005626</v>
      </c>
      <c r="BA1856" s="19" t="str">
        <f t="shared" si="202"/>
        <v>BENALCAZAR DE LA CRUZ CRISTIAN ROBE</v>
      </c>
      <c r="BB1856" s="19" t="e">
        <f>VLOOKUP(AG1856,Cías!$A$1:$E$10000,3,0)</f>
        <v>#N/A</v>
      </c>
      <c r="BC1856" s="19"/>
      <c r="BD1856" s="19"/>
      <c r="BE1856" s="19"/>
      <c r="BF1856" s="19"/>
      <c r="BG1856" s="19"/>
      <c r="BH1856" s="19"/>
      <c r="BI1856" s="19"/>
      <c r="BJ1856" s="19"/>
    </row>
    <row r="1857" spans="1:62" ht="15" x14ac:dyDescent="0.2">
      <c r="A1857" s="19" t="s">
        <v>16380</v>
      </c>
      <c r="B1857" s="19" t="s">
        <v>1479</v>
      </c>
      <c r="C1857" s="43">
        <v>44662</v>
      </c>
      <c r="D1857" s="44">
        <v>0.73680555555556004</v>
      </c>
      <c r="E1857" s="19" t="s">
        <v>16381</v>
      </c>
      <c r="F1857" s="19" t="s">
        <v>16382</v>
      </c>
      <c r="G1857" s="19" t="s">
        <v>16383</v>
      </c>
      <c r="H1857" s="45">
        <v>557.6</v>
      </c>
      <c r="I1857" s="45">
        <v>625.17999999999995</v>
      </c>
      <c r="J1857" s="19" t="s">
        <v>1560</v>
      </c>
      <c r="K1857" s="19" t="s">
        <v>16384</v>
      </c>
      <c r="L1857" s="19" t="s">
        <v>16385</v>
      </c>
      <c r="M1857" s="19" t="s">
        <v>16386</v>
      </c>
      <c r="N1857" s="19" t="s">
        <v>16380</v>
      </c>
      <c r="O1857" s="19" t="s">
        <v>371</v>
      </c>
      <c r="P1857" s="19" t="s">
        <v>372</v>
      </c>
      <c r="Q1857" s="46">
        <v>80</v>
      </c>
      <c r="R1857" s="19" t="s">
        <v>1544</v>
      </c>
      <c r="S1857" s="19" t="s">
        <v>1825</v>
      </c>
      <c r="T1857" s="19" t="s">
        <v>1826</v>
      </c>
      <c r="U1857" s="19" t="s">
        <v>7736</v>
      </c>
      <c r="V1857" s="19" t="s">
        <v>7737</v>
      </c>
      <c r="W1857" s="19" t="s">
        <v>1829</v>
      </c>
      <c r="X1857" s="19" t="s">
        <v>7738</v>
      </c>
      <c r="Y1857" s="19" t="s">
        <v>1831</v>
      </c>
      <c r="Z1857" s="19" t="s">
        <v>1832</v>
      </c>
      <c r="AA1857" s="46">
        <v>8</v>
      </c>
      <c r="AB1857" s="19" t="s">
        <v>5575</v>
      </c>
      <c r="AC1857" s="19" t="s">
        <v>175</v>
      </c>
      <c r="AD1857" s="19" t="s">
        <v>5576</v>
      </c>
      <c r="AE1857" s="19" t="s">
        <v>5577</v>
      </c>
      <c r="AF1857" s="19" t="s">
        <v>1554</v>
      </c>
      <c r="AG1857" s="19" t="s">
        <v>5578</v>
      </c>
      <c r="AH1857" s="19" t="s">
        <v>1499</v>
      </c>
      <c r="AI1857" s="19" t="s">
        <v>1500</v>
      </c>
      <c r="AJ1857" s="45">
        <v>0</v>
      </c>
      <c r="AK1857" s="45">
        <v>0</v>
      </c>
      <c r="AL1857" s="19" t="s">
        <v>1501</v>
      </c>
      <c r="AM1857" s="46">
        <v>8656.6669999999995</v>
      </c>
      <c r="AN1857" s="46">
        <v>4006.6669999999999</v>
      </c>
      <c r="AO1857" s="46">
        <v>4650</v>
      </c>
      <c r="AP1857" s="45">
        <v>7.2</v>
      </c>
      <c r="AQ1857" s="45"/>
      <c r="AR1857" s="45" t="str">
        <f>IFERROR(VLOOKUP(AB1857,'Pedidos marco'!$A$1:$D$10000,4,0)," ")</f>
        <v xml:space="preserve"> </v>
      </c>
      <c r="AS1857" s="45">
        <f t="shared" si="196"/>
        <v>11</v>
      </c>
      <c r="AT1857" s="45" t="str">
        <f t="shared" si="197"/>
        <v>11</v>
      </c>
      <c r="AU1857" s="47">
        <v>4</v>
      </c>
      <c r="AV1857" s="19" t="str">
        <f t="shared" si="198"/>
        <v>04 April</v>
      </c>
      <c r="AW1857" s="19">
        <f t="shared" si="199"/>
        <v>0.09</v>
      </c>
      <c r="AX1857" s="19">
        <f t="shared" si="200"/>
        <v>1.8</v>
      </c>
      <c r="AY1857" s="19" t="e">
        <f>VLOOKUP(AG1857,Cías!$A$1:$E$10000,5,0)</f>
        <v>#N/A</v>
      </c>
      <c r="AZ1857" s="19" t="str">
        <f t="shared" si="201"/>
        <v>1023077</v>
      </c>
      <c r="BA1857" s="19" t="str">
        <f t="shared" si="202"/>
        <v>JIMENEZ ICAZA HENRY ELADIO</v>
      </c>
      <c r="BB1857" s="19" t="e">
        <f>VLOOKUP(AG1857,Cías!$A$1:$E$10000,3,0)</f>
        <v>#N/A</v>
      </c>
      <c r="BC1857" s="19"/>
      <c r="BD1857" s="19"/>
      <c r="BE1857" s="19"/>
      <c r="BF1857" s="19"/>
      <c r="BG1857" s="19"/>
      <c r="BH1857" s="19"/>
      <c r="BI1857" s="19"/>
      <c r="BJ1857" s="19"/>
    </row>
    <row r="1858" spans="1:62" ht="15" x14ac:dyDescent="0.2">
      <c r="A1858" s="19" t="s">
        <v>16380</v>
      </c>
      <c r="B1858" s="19" t="s">
        <v>1479</v>
      </c>
      <c r="C1858" s="43">
        <v>44662</v>
      </c>
      <c r="D1858" s="44">
        <v>0.73680555555556004</v>
      </c>
      <c r="E1858" s="19" t="s">
        <v>16387</v>
      </c>
      <c r="F1858" s="19" t="s">
        <v>16388</v>
      </c>
      <c r="G1858" s="19" t="s">
        <v>16389</v>
      </c>
      <c r="H1858" s="45">
        <v>1932</v>
      </c>
      <c r="I1858" s="45">
        <v>2166.17</v>
      </c>
      <c r="J1858" s="19" t="s">
        <v>1560</v>
      </c>
      <c r="K1858" s="19" t="s">
        <v>16390</v>
      </c>
      <c r="L1858" s="19" t="s">
        <v>16391</v>
      </c>
      <c r="M1858" s="19" t="s">
        <v>16392</v>
      </c>
      <c r="N1858" s="19" t="s">
        <v>16380</v>
      </c>
      <c r="O1858" s="19" t="s">
        <v>367</v>
      </c>
      <c r="P1858" s="19" t="s">
        <v>368</v>
      </c>
      <c r="Q1858" s="46">
        <v>280</v>
      </c>
      <c r="R1858" s="19" t="s">
        <v>1544</v>
      </c>
      <c r="S1858" s="19" t="s">
        <v>1825</v>
      </c>
      <c r="T1858" s="19" t="s">
        <v>1826</v>
      </c>
      <c r="U1858" s="19" t="s">
        <v>7736</v>
      </c>
      <c r="V1858" s="19" t="s">
        <v>7737</v>
      </c>
      <c r="W1858" s="19" t="s">
        <v>1829</v>
      </c>
      <c r="X1858" s="19" t="s">
        <v>7738</v>
      </c>
      <c r="Y1858" s="19" t="s">
        <v>1831</v>
      </c>
      <c r="Z1858" s="19" t="s">
        <v>1832</v>
      </c>
      <c r="AA1858" s="46">
        <v>8</v>
      </c>
      <c r="AB1858" s="19" t="s">
        <v>5575</v>
      </c>
      <c r="AC1858" s="19" t="s">
        <v>175</v>
      </c>
      <c r="AD1858" s="19" t="s">
        <v>5576</v>
      </c>
      <c r="AE1858" s="19" t="s">
        <v>5577</v>
      </c>
      <c r="AF1858" s="19" t="s">
        <v>1554</v>
      </c>
      <c r="AG1858" s="19" t="s">
        <v>5578</v>
      </c>
      <c r="AH1858" s="19" t="s">
        <v>1499</v>
      </c>
      <c r="AI1858" s="19" t="s">
        <v>1500</v>
      </c>
      <c r="AJ1858" s="45">
        <v>0</v>
      </c>
      <c r="AK1858" s="45">
        <v>0</v>
      </c>
      <c r="AL1858" s="19" t="s">
        <v>1501</v>
      </c>
      <c r="AM1858" s="46">
        <v>18673.332999999999</v>
      </c>
      <c r="AN1858" s="46">
        <v>14023.333000000001</v>
      </c>
      <c r="AO1858" s="46">
        <v>4650</v>
      </c>
      <c r="AP1858" s="45">
        <v>25.2</v>
      </c>
      <c r="AQ1858" s="45"/>
      <c r="AR1858" s="45" t="str">
        <f>IFERROR(VLOOKUP(AB1858,'Pedidos marco'!$A$1:$D$10000,4,0)," ")</f>
        <v xml:space="preserve"> </v>
      </c>
      <c r="AS1858" s="45">
        <f t="shared" si="196"/>
        <v>11</v>
      </c>
      <c r="AT1858" s="45" t="str">
        <f t="shared" si="197"/>
        <v>11</v>
      </c>
      <c r="AU1858" s="47">
        <v>14</v>
      </c>
      <c r="AV1858" s="19" t="str">
        <f t="shared" si="198"/>
        <v>04 April</v>
      </c>
      <c r="AW1858" s="19">
        <f t="shared" si="199"/>
        <v>0.09</v>
      </c>
      <c r="AX1858" s="19">
        <f t="shared" si="200"/>
        <v>1.8</v>
      </c>
      <c r="AY1858" s="19" t="e">
        <f>VLOOKUP(AG1858,Cías!$A$1:$E$10000,5,0)</f>
        <v>#N/A</v>
      </c>
      <c r="AZ1858" s="19" t="str">
        <f t="shared" si="201"/>
        <v>1023077</v>
      </c>
      <c r="BA1858" s="19" t="str">
        <f t="shared" si="202"/>
        <v>JIMENEZ ICAZA HENRY ELADIO</v>
      </c>
      <c r="BB1858" s="19" t="e">
        <f>VLOOKUP(AG1858,Cías!$A$1:$E$10000,3,0)</f>
        <v>#N/A</v>
      </c>
      <c r="BC1858" s="19"/>
      <c r="BD1858" s="19"/>
      <c r="BE1858" s="19"/>
      <c r="BF1858" s="19"/>
      <c r="BG1858" s="19"/>
      <c r="BH1858" s="19"/>
      <c r="BI1858" s="19"/>
      <c r="BJ1858" s="19"/>
    </row>
    <row r="1859" spans="1:62" ht="15" x14ac:dyDescent="0.2">
      <c r="A1859" s="19" t="s">
        <v>16393</v>
      </c>
      <c r="B1859" s="19" t="s">
        <v>1479</v>
      </c>
      <c r="C1859" s="43">
        <v>44662</v>
      </c>
      <c r="D1859" s="44">
        <v>0.73958333333333004</v>
      </c>
      <c r="E1859" s="19" t="s">
        <v>16394</v>
      </c>
      <c r="F1859" s="19" t="s">
        <v>16395</v>
      </c>
      <c r="G1859" s="19" t="s">
        <v>16396</v>
      </c>
      <c r="H1859" s="45">
        <v>1083.2</v>
      </c>
      <c r="I1859" s="45">
        <v>1214.49</v>
      </c>
      <c r="J1859" s="19" t="s">
        <v>1560</v>
      </c>
      <c r="K1859" s="19" t="s">
        <v>16397</v>
      </c>
      <c r="L1859" s="19" t="s">
        <v>16398</v>
      </c>
      <c r="M1859" s="19" t="s">
        <v>16399</v>
      </c>
      <c r="N1859" s="19" t="s">
        <v>16393</v>
      </c>
      <c r="O1859" s="19" t="s">
        <v>371</v>
      </c>
      <c r="P1859" s="19" t="s">
        <v>372</v>
      </c>
      <c r="Q1859" s="46">
        <v>160</v>
      </c>
      <c r="R1859" s="19" t="s">
        <v>1544</v>
      </c>
      <c r="S1859" s="19" t="s">
        <v>2401</v>
      </c>
      <c r="T1859" s="19" t="s">
        <v>2402</v>
      </c>
      <c r="U1859" s="19" t="s">
        <v>3280</v>
      </c>
      <c r="V1859" s="19" t="s">
        <v>3281</v>
      </c>
      <c r="W1859" s="19" t="s">
        <v>415</v>
      </c>
      <c r="X1859" s="19" t="s">
        <v>3282</v>
      </c>
      <c r="Y1859" s="19" t="s">
        <v>2571</v>
      </c>
      <c r="Z1859" s="19" t="s">
        <v>2572</v>
      </c>
      <c r="AA1859" s="46">
        <v>110</v>
      </c>
      <c r="AB1859" s="19" t="s">
        <v>430</v>
      </c>
      <c r="AC1859" s="19" t="s">
        <v>8</v>
      </c>
      <c r="AD1859" s="19" t="s">
        <v>2823</v>
      </c>
      <c r="AE1859" s="19" t="s">
        <v>2824</v>
      </c>
      <c r="AF1859" s="19" t="s">
        <v>1719</v>
      </c>
      <c r="AG1859" s="19" t="s">
        <v>2825</v>
      </c>
      <c r="AH1859" s="19" t="s">
        <v>1594</v>
      </c>
      <c r="AI1859" s="19" t="s">
        <v>1595</v>
      </c>
      <c r="AJ1859" s="45">
        <v>0.05</v>
      </c>
      <c r="AK1859" s="45">
        <v>8</v>
      </c>
      <c r="AL1859" s="19" t="s">
        <v>1501</v>
      </c>
      <c r="AM1859" s="46">
        <v>15376.666999999999</v>
      </c>
      <c r="AN1859" s="46">
        <v>8016.6670000000004</v>
      </c>
      <c r="AO1859" s="46">
        <v>7360</v>
      </c>
      <c r="AP1859" s="45">
        <v>68.8</v>
      </c>
      <c r="AQ1859" s="45"/>
      <c r="AR1859" s="45" t="str">
        <f>IFERROR(VLOOKUP(AB1859,'Pedidos marco'!$A$1:$D$10000,4,0)," ")</f>
        <v xml:space="preserve"> </v>
      </c>
      <c r="AS1859" s="45">
        <f t="shared" si="196"/>
        <v>11</v>
      </c>
      <c r="AT1859" s="45" t="str">
        <f t="shared" si="197"/>
        <v>11</v>
      </c>
      <c r="AU1859" s="47">
        <v>8</v>
      </c>
      <c r="AV1859" s="19" t="str">
        <f t="shared" si="198"/>
        <v>04 April</v>
      </c>
      <c r="AW1859" s="19">
        <f t="shared" si="199"/>
        <v>0.43</v>
      </c>
      <c r="AX1859" s="19">
        <f t="shared" si="200"/>
        <v>8.6</v>
      </c>
      <c r="AY1859" s="19" t="e">
        <f>VLOOKUP(AG1859,Cías!$A$1:$E$10000,5,0)</f>
        <v>#N/A</v>
      </c>
      <c r="AZ1859" s="19" t="str">
        <f t="shared" si="201"/>
        <v>1013946</v>
      </c>
      <c r="BA1859" s="19" t="str">
        <f t="shared" si="202"/>
        <v>ALBUJA RUIZ CESAR UBEN</v>
      </c>
      <c r="BB1859" s="19" t="e">
        <f>VLOOKUP(AG1859,Cías!$A$1:$E$10000,3,0)</f>
        <v>#N/A</v>
      </c>
      <c r="BC1859" s="19"/>
      <c r="BD1859" s="19"/>
      <c r="BE1859" s="19"/>
      <c r="BF1859" s="19"/>
      <c r="BG1859" s="19"/>
      <c r="BH1859" s="19"/>
      <c r="BI1859" s="19"/>
      <c r="BJ1859" s="19"/>
    </row>
    <row r="1860" spans="1:62" ht="15" x14ac:dyDescent="0.2">
      <c r="A1860" s="19" t="s">
        <v>16393</v>
      </c>
      <c r="B1860" s="19" t="s">
        <v>1479</v>
      </c>
      <c r="C1860" s="43">
        <v>44662</v>
      </c>
      <c r="D1860" s="44">
        <v>0.73958333333333004</v>
      </c>
      <c r="E1860" s="19" t="s">
        <v>16400</v>
      </c>
      <c r="F1860" s="19" t="s">
        <v>16401</v>
      </c>
      <c r="G1860" s="19" t="s">
        <v>16402</v>
      </c>
      <c r="H1860" s="45">
        <v>1977.6</v>
      </c>
      <c r="I1860" s="45">
        <v>2217.3000000000002</v>
      </c>
      <c r="J1860" s="19" t="s">
        <v>1560</v>
      </c>
      <c r="K1860" s="19" t="s">
        <v>16403</v>
      </c>
      <c r="L1860" s="19" t="s">
        <v>16404</v>
      </c>
      <c r="M1860" s="19" t="s">
        <v>16405</v>
      </c>
      <c r="N1860" s="19" t="s">
        <v>16393</v>
      </c>
      <c r="O1860" s="19" t="s">
        <v>369</v>
      </c>
      <c r="P1860" s="19" t="s">
        <v>370</v>
      </c>
      <c r="Q1860" s="46">
        <v>320</v>
      </c>
      <c r="R1860" s="19" t="s">
        <v>1544</v>
      </c>
      <c r="S1860" s="19" t="s">
        <v>2401</v>
      </c>
      <c r="T1860" s="19" t="s">
        <v>2402</v>
      </c>
      <c r="U1860" s="19" t="s">
        <v>3280</v>
      </c>
      <c r="V1860" s="19" t="s">
        <v>3281</v>
      </c>
      <c r="W1860" s="19" t="s">
        <v>415</v>
      </c>
      <c r="X1860" s="19" t="s">
        <v>3282</v>
      </c>
      <c r="Y1860" s="19" t="s">
        <v>2571</v>
      </c>
      <c r="Z1860" s="19" t="s">
        <v>2572</v>
      </c>
      <c r="AA1860" s="46">
        <v>110</v>
      </c>
      <c r="AB1860" s="19" t="s">
        <v>430</v>
      </c>
      <c r="AC1860" s="19" t="s">
        <v>8</v>
      </c>
      <c r="AD1860" s="19" t="s">
        <v>2823</v>
      </c>
      <c r="AE1860" s="19" t="s">
        <v>2824</v>
      </c>
      <c r="AF1860" s="19" t="s">
        <v>1719</v>
      </c>
      <c r="AG1860" s="19" t="s">
        <v>2825</v>
      </c>
      <c r="AH1860" s="19" t="s">
        <v>1594</v>
      </c>
      <c r="AI1860" s="19" t="s">
        <v>1595</v>
      </c>
      <c r="AJ1860" s="45">
        <v>0.05</v>
      </c>
      <c r="AK1860" s="45">
        <v>16</v>
      </c>
      <c r="AL1860" s="19" t="s">
        <v>1501</v>
      </c>
      <c r="AM1860" s="46">
        <v>23393.332999999999</v>
      </c>
      <c r="AN1860" s="46">
        <v>16033.333000000001</v>
      </c>
      <c r="AO1860" s="46">
        <v>7360</v>
      </c>
      <c r="AP1860" s="45">
        <v>137.6</v>
      </c>
      <c r="AQ1860" s="45"/>
      <c r="AR1860" s="45" t="str">
        <f>IFERROR(VLOOKUP(AB1860,'Pedidos marco'!$A$1:$D$10000,4,0)," ")</f>
        <v xml:space="preserve"> </v>
      </c>
      <c r="AS1860" s="45">
        <f t="shared" ref="AS1860:AS1923" si="203">DAY(C1860)</f>
        <v>11</v>
      </c>
      <c r="AT1860" s="45" t="str">
        <f t="shared" ref="AT1860:AT1923" si="204">TEXT(AS1860,"dd")</f>
        <v>11</v>
      </c>
      <c r="AU1860" s="47">
        <v>16</v>
      </c>
      <c r="AV1860" s="19" t="str">
        <f t="shared" ref="AV1860:AV1923" si="205">TEXT(C1860,"MM MMMM")</f>
        <v>04 April</v>
      </c>
      <c r="AW1860" s="19">
        <f t="shared" ref="AW1860:AW1923" si="206">IFERROR(AP1860/Q1860,"")</f>
        <v>0.43</v>
      </c>
      <c r="AX1860" s="19">
        <f t="shared" ref="AX1860:AX1923" si="207">IFERROR(AP1860/AU1860,"")</f>
        <v>8.6</v>
      </c>
      <c r="AY1860" s="19" t="e">
        <f>VLOOKUP(AG1860,Cías!$A$1:$E$10000,5,0)</f>
        <v>#N/A</v>
      </c>
      <c r="AZ1860" s="19" t="str">
        <f t="shared" ref="AZ1860:AZ1923" si="208">AB1860</f>
        <v>1013946</v>
      </c>
      <c r="BA1860" s="19" t="str">
        <f t="shared" ref="BA1860:BA1923" si="209">AC1860</f>
        <v>ALBUJA RUIZ CESAR UBEN</v>
      </c>
      <c r="BB1860" s="19" t="e">
        <f>VLOOKUP(AG1860,Cías!$A$1:$E$10000,3,0)</f>
        <v>#N/A</v>
      </c>
      <c r="BC1860" s="19"/>
      <c r="BD1860" s="19"/>
      <c r="BE1860" s="19"/>
      <c r="BF1860" s="19"/>
      <c r="BG1860" s="19"/>
      <c r="BH1860" s="19"/>
      <c r="BI1860" s="19"/>
      <c r="BJ1860" s="19"/>
    </row>
    <row r="1861" spans="1:62" ht="15" x14ac:dyDescent="0.2">
      <c r="A1861" s="19" t="s">
        <v>16406</v>
      </c>
      <c r="B1861" s="19" t="s">
        <v>1479</v>
      </c>
      <c r="C1861" s="43">
        <v>44662</v>
      </c>
      <c r="D1861" s="44">
        <v>0.74236111111111003</v>
      </c>
      <c r="E1861" s="19" t="s">
        <v>16407</v>
      </c>
      <c r="F1861" s="19" t="s">
        <v>16408</v>
      </c>
      <c r="G1861" s="19" t="s">
        <v>16409</v>
      </c>
      <c r="H1861" s="45">
        <v>1343.54</v>
      </c>
      <c r="I1861" s="45">
        <v>1506.38</v>
      </c>
      <c r="J1861" s="19" t="s">
        <v>1560</v>
      </c>
      <c r="K1861" s="19" t="s">
        <v>16410</v>
      </c>
      <c r="L1861" s="19" t="s">
        <v>16411</v>
      </c>
      <c r="M1861" s="19" t="s">
        <v>16412</v>
      </c>
      <c r="N1861" s="19" t="s">
        <v>16406</v>
      </c>
      <c r="O1861" s="19" t="s">
        <v>371</v>
      </c>
      <c r="P1861" s="19" t="s">
        <v>372</v>
      </c>
      <c r="Q1861" s="46">
        <v>200</v>
      </c>
      <c r="R1861" s="19" t="s">
        <v>1544</v>
      </c>
      <c r="S1861" s="19" t="s">
        <v>2566</v>
      </c>
      <c r="T1861" s="19" t="s">
        <v>2567</v>
      </c>
      <c r="U1861" s="19" t="s">
        <v>2568</v>
      </c>
      <c r="V1861" s="19" t="s">
        <v>2569</v>
      </c>
      <c r="W1861" s="19" t="s">
        <v>415</v>
      </c>
      <c r="X1861" s="19" t="s">
        <v>2570</v>
      </c>
      <c r="Y1861" s="19" t="s">
        <v>2571</v>
      </c>
      <c r="Z1861" s="19" t="s">
        <v>2572</v>
      </c>
      <c r="AA1861" s="46">
        <v>110</v>
      </c>
      <c r="AB1861" s="19" t="s">
        <v>509</v>
      </c>
      <c r="AC1861" s="19" t="s">
        <v>167</v>
      </c>
      <c r="AD1861" s="19" t="s">
        <v>5707</v>
      </c>
      <c r="AE1861" s="19" t="s">
        <v>5708</v>
      </c>
      <c r="AF1861" s="19" t="s">
        <v>1554</v>
      </c>
      <c r="AG1861" s="19" t="s">
        <v>5709</v>
      </c>
      <c r="AH1861" s="19" t="s">
        <v>1499</v>
      </c>
      <c r="AI1861" s="19" t="s">
        <v>1500</v>
      </c>
      <c r="AJ1861" s="45">
        <v>0</v>
      </c>
      <c r="AK1861" s="45">
        <v>0</v>
      </c>
      <c r="AL1861" s="19" t="s">
        <v>1501</v>
      </c>
      <c r="AM1861" s="46">
        <v>13101.111000000001</v>
      </c>
      <c r="AN1861" s="46">
        <v>10027.778</v>
      </c>
      <c r="AO1861" s="46">
        <v>3073.3330000000001</v>
      </c>
      <c r="AP1861" s="45">
        <v>86</v>
      </c>
      <c r="AQ1861" s="45"/>
      <c r="AR1861" s="45" t="str">
        <f>IFERROR(VLOOKUP(AB1861,'Pedidos marco'!$A$1:$D$10000,4,0)," ")</f>
        <v xml:space="preserve"> </v>
      </c>
      <c r="AS1861" s="45">
        <f t="shared" si="203"/>
        <v>11</v>
      </c>
      <c r="AT1861" s="45" t="str">
        <f t="shared" si="204"/>
        <v>11</v>
      </c>
      <c r="AU1861" s="47">
        <v>10</v>
      </c>
      <c r="AV1861" s="19" t="str">
        <f t="shared" si="205"/>
        <v>04 April</v>
      </c>
      <c r="AW1861" s="19">
        <f t="shared" si="206"/>
        <v>0.43</v>
      </c>
      <c r="AX1861" s="19">
        <f t="shared" si="207"/>
        <v>8.6</v>
      </c>
      <c r="AY1861" s="19" t="e">
        <f>VLOOKUP(AG1861,Cías!$A$1:$E$10000,5,0)</f>
        <v>#N/A</v>
      </c>
      <c r="AZ1861" s="19" t="str">
        <f t="shared" si="208"/>
        <v>1014323</v>
      </c>
      <c r="BA1861" s="19" t="str">
        <f t="shared" si="209"/>
        <v>JACOME AGUIRRE CARLOS ARTURO</v>
      </c>
      <c r="BB1861" s="19" t="e">
        <f>VLOOKUP(AG1861,Cías!$A$1:$E$10000,3,0)</f>
        <v>#N/A</v>
      </c>
      <c r="BC1861" s="19"/>
      <c r="BD1861" s="19"/>
      <c r="BE1861" s="19"/>
      <c r="BF1861" s="19"/>
      <c r="BG1861" s="19"/>
      <c r="BH1861" s="19"/>
      <c r="BI1861" s="19"/>
      <c r="BJ1861" s="19"/>
    </row>
    <row r="1862" spans="1:62" ht="15" x14ac:dyDescent="0.2">
      <c r="A1862" s="19" t="s">
        <v>16406</v>
      </c>
      <c r="B1862" s="19" t="s">
        <v>1479</v>
      </c>
      <c r="C1862" s="43">
        <v>44662</v>
      </c>
      <c r="D1862" s="44">
        <v>0.74236111111111003</v>
      </c>
      <c r="E1862" s="19" t="s">
        <v>16413</v>
      </c>
      <c r="F1862" s="19" t="s">
        <v>16414</v>
      </c>
      <c r="G1862" s="19" t="s">
        <v>16415</v>
      </c>
      <c r="H1862" s="45">
        <v>490.92</v>
      </c>
      <c r="I1862" s="45">
        <v>550.41999999999996</v>
      </c>
      <c r="J1862" s="19" t="s">
        <v>1560</v>
      </c>
      <c r="K1862" s="19" t="s">
        <v>16416</v>
      </c>
      <c r="L1862" s="19" t="s">
        <v>16417</v>
      </c>
      <c r="M1862" s="19" t="s">
        <v>16418</v>
      </c>
      <c r="N1862" s="19" t="s">
        <v>16406</v>
      </c>
      <c r="O1862" s="19" t="s">
        <v>369</v>
      </c>
      <c r="P1862" s="19" t="s">
        <v>370</v>
      </c>
      <c r="Q1862" s="46">
        <v>80</v>
      </c>
      <c r="R1862" s="19" t="s">
        <v>1544</v>
      </c>
      <c r="S1862" s="19" t="s">
        <v>2566</v>
      </c>
      <c r="T1862" s="19" t="s">
        <v>2567</v>
      </c>
      <c r="U1862" s="19" t="s">
        <v>2568</v>
      </c>
      <c r="V1862" s="19" t="s">
        <v>2569</v>
      </c>
      <c r="W1862" s="19" t="s">
        <v>415</v>
      </c>
      <c r="X1862" s="19" t="s">
        <v>2570</v>
      </c>
      <c r="Y1862" s="19" t="s">
        <v>2571</v>
      </c>
      <c r="Z1862" s="19" t="s">
        <v>2572</v>
      </c>
      <c r="AA1862" s="46">
        <v>110</v>
      </c>
      <c r="AB1862" s="19" t="s">
        <v>509</v>
      </c>
      <c r="AC1862" s="19" t="s">
        <v>167</v>
      </c>
      <c r="AD1862" s="19" t="s">
        <v>5707</v>
      </c>
      <c r="AE1862" s="19" t="s">
        <v>5708</v>
      </c>
      <c r="AF1862" s="19" t="s">
        <v>1554</v>
      </c>
      <c r="AG1862" s="19" t="s">
        <v>5709</v>
      </c>
      <c r="AH1862" s="19" t="s">
        <v>1499</v>
      </c>
      <c r="AI1862" s="19" t="s">
        <v>1500</v>
      </c>
      <c r="AJ1862" s="45">
        <v>0</v>
      </c>
      <c r="AK1862" s="45">
        <v>0</v>
      </c>
      <c r="AL1862" s="19" t="s">
        <v>1501</v>
      </c>
      <c r="AM1862" s="46">
        <v>7084.4440000000004</v>
      </c>
      <c r="AN1862" s="46">
        <v>4011.1109999999999</v>
      </c>
      <c r="AO1862" s="46">
        <v>3073.3330000000001</v>
      </c>
      <c r="AP1862" s="45">
        <v>34.4</v>
      </c>
      <c r="AQ1862" s="45"/>
      <c r="AR1862" s="45" t="str">
        <f>IFERROR(VLOOKUP(AB1862,'Pedidos marco'!$A$1:$D$10000,4,0)," ")</f>
        <v xml:space="preserve"> </v>
      </c>
      <c r="AS1862" s="45">
        <f t="shared" si="203"/>
        <v>11</v>
      </c>
      <c r="AT1862" s="45" t="str">
        <f t="shared" si="204"/>
        <v>11</v>
      </c>
      <c r="AU1862" s="47">
        <v>4</v>
      </c>
      <c r="AV1862" s="19" t="str">
        <f t="shared" si="205"/>
        <v>04 April</v>
      </c>
      <c r="AW1862" s="19">
        <f t="shared" si="206"/>
        <v>0.43</v>
      </c>
      <c r="AX1862" s="19">
        <f t="shared" si="207"/>
        <v>8.6</v>
      </c>
      <c r="AY1862" s="19" t="e">
        <f>VLOOKUP(AG1862,Cías!$A$1:$E$10000,5,0)</f>
        <v>#N/A</v>
      </c>
      <c r="AZ1862" s="19" t="str">
        <f t="shared" si="208"/>
        <v>1014323</v>
      </c>
      <c r="BA1862" s="19" t="str">
        <f t="shared" si="209"/>
        <v>JACOME AGUIRRE CARLOS ARTURO</v>
      </c>
      <c r="BB1862" s="19" t="e">
        <f>VLOOKUP(AG1862,Cías!$A$1:$E$10000,3,0)</f>
        <v>#N/A</v>
      </c>
      <c r="BC1862" s="19"/>
      <c r="BD1862" s="19"/>
      <c r="BE1862" s="19"/>
      <c r="BF1862" s="19"/>
      <c r="BG1862" s="19"/>
      <c r="BH1862" s="19"/>
      <c r="BI1862" s="19"/>
      <c r="BJ1862" s="19"/>
    </row>
    <row r="1863" spans="1:62" ht="15" x14ac:dyDescent="0.2">
      <c r="A1863" s="19" t="s">
        <v>16406</v>
      </c>
      <c r="B1863" s="19" t="s">
        <v>1479</v>
      </c>
      <c r="C1863" s="43">
        <v>44662</v>
      </c>
      <c r="D1863" s="44">
        <v>0.74236111111111003</v>
      </c>
      <c r="E1863" s="19" t="s">
        <v>16419</v>
      </c>
      <c r="F1863" s="19" t="s">
        <v>16420</v>
      </c>
      <c r="G1863" s="19" t="s">
        <v>16421</v>
      </c>
      <c r="H1863" s="45">
        <v>535.04999999999995</v>
      </c>
      <c r="I1863" s="45">
        <v>599.91</v>
      </c>
      <c r="J1863" s="19" t="s">
        <v>1560</v>
      </c>
      <c r="K1863" s="19" t="s">
        <v>16422</v>
      </c>
      <c r="L1863" s="19" t="s">
        <v>16423</v>
      </c>
      <c r="M1863" s="19" t="s">
        <v>16424</v>
      </c>
      <c r="N1863" s="19" t="s">
        <v>16406</v>
      </c>
      <c r="O1863" s="19" t="s">
        <v>367</v>
      </c>
      <c r="P1863" s="19" t="s">
        <v>368</v>
      </c>
      <c r="Q1863" s="46">
        <v>80</v>
      </c>
      <c r="R1863" s="19" t="s">
        <v>1544</v>
      </c>
      <c r="S1863" s="19" t="s">
        <v>2566</v>
      </c>
      <c r="T1863" s="19" t="s">
        <v>2567</v>
      </c>
      <c r="U1863" s="19" t="s">
        <v>2568</v>
      </c>
      <c r="V1863" s="19" t="s">
        <v>2569</v>
      </c>
      <c r="W1863" s="19" t="s">
        <v>415</v>
      </c>
      <c r="X1863" s="19" t="s">
        <v>2570</v>
      </c>
      <c r="Y1863" s="19" t="s">
        <v>2571</v>
      </c>
      <c r="Z1863" s="19" t="s">
        <v>2572</v>
      </c>
      <c r="AA1863" s="46">
        <v>110</v>
      </c>
      <c r="AB1863" s="19" t="s">
        <v>509</v>
      </c>
      <c r="AC1863" s="19" t="s">
        <v>167</v>
      </c>
      <c r="AD1863" s="19" t="s">
        <v>5707</v>
      </c>
      <c r="AE1863" s="19" t="s">
        <v>5708</v>
      </c>
      <c r="AF1863" s="19" t="s">
        <v>1554</v>
      </c>
      <c r="AG1863" s="19" t="s">
        <v>5709</v>
      </c>
      <c r="AH1863" s="19" t="s">
        <v>1499</v>
      </c>
      <c r="AI1863" s="19" t="s">
        <v>1500</v>
      </c>
      <c r="AJ1863" s="45">
        <v>0</v>
      </c>
      <c r="AK1863" s="45">
        <v>0</v>
      </c>
      <c r="AL1863" s="19" t="s">
        <v>1501</v>
      </c>
      <c r="AM1863" s="46">
        <v>7084.4440000000004</v>
      </c>
      <c r="AN1863" s="46">
        <v>4011.1109999999999</v>
      </c>
      <c r="AO1863" s="46">
        <v>3073.3330000000001</v>
      </c>
      <c r="AP1863" s="45">
        <v>34.4</v>
      </c>
      <c r="AQ1863" s="45"/>
      <c r="AR1863" s="45" t="str">
        <f>IFERROR(VLOOKUP(AB1863,'Pedidos marco'!$A$1:$D$10000,4,0)," ")</f>
        <v xml:space="preserve"> </v>
      </c>
      <c r="AS1863" s="45">
        <f t="shared" si="203"/>
        <v>11</v>
      </c>
      <c r="AT1863" s="45" t="str">
        <f t="shared" si="204"/>
        <v>11</v>
      </c>
      <c r="AU1863" s="47">
        <v>4</v>
      </c>
      <c r="AV1863" s="19" t="str">
        <f t="shared" si="205"/>
        <v>04 April</v>
      </c>
      <c r="AW1863" s="19">
        <f t="shared" si="206"/>
        <v>0.43</v>
      </c>
      <c r="AX1863" s="19">
        <f t="shared" si="207"/>
        <v>8.6</v>
      </c>
      <c r="AY1863" s="19" t="e">
        <f>VLOOKUP(AG1863,Cías!$A$1:$E$10000,5,0)</f>
        <v>#N/A</v>
      </c>
      <c r="AZ1863" s="19" t="str">
        <f t="shared" si="208"/>
        <v>1014323</v>
      </c>
      <c r="BA1863" s="19" t="str">
        <f t="shared" si="209"/>
        <v>JACOME AGUIRRE CARLOS ARTURO</v>
      </c>
      <c r="BB1863" s="19" t="e">
        <f>VLOOKUP(AG1863,Cías!$A$1:$E$10000,3,0)</f>
        <v>#N/A</v>
      </c>
      <c r="BC1863" s="19"/>
      <c r="BD1863" s="19"/>
      <c r="BE1863" s="19"/>
      <c r="BF1863" s="19"/>
      <c r="BG1863" s="19"/>
      <c r="BH1863" s="19"/>
      <c r="BI1863" s="19"/>
      <c r="BJ1863" s="19"/>
    </row>
    <row r="1864" spans="1:62" ht="15" x14ac:dyDescent="0.2">
      <c r="A1864" s="19" t="s">
        <v>16425</v>
      </c>
      <c r="B1864" s="19" t="s">
        <v>1479</v>
      </c>
      <c r="C1864" s="43">
        <v>44662</v>
      </c>
      <c r="D1864" s="44">
        <v>0.74722222222222001</v>
      </c>
      <c r="E1864" s="19" t="s">
        <v>16426</v>
      </c>
      <c r="F1864" s="19" t="s">
        <v>16427</v>
      </c>
      <c r="G1864" s="19" t="s">
        <v>16428</v>
      </c>
      <c r="H1864" s="45">
        <v>4204.8</v>
      </c>
      <c r="I1864" s="45">
        <v>4714.45</v>
      </c>
      <c r="J1864" s="19" t="s">
        <v>1560</v>
      </c>
      <c r="K1864" s="19" t="s">
        <v>16429</v>
      </c>
      <c r="L1864" s="19" t="s">
        <v>16430</v>
      </c>
      <c r="M1864" s="19" t="s">
        <v>16431</v>
      </c>
      <c r="N1864" s="19" t="s">
        <v>16425</v>
      </c>
      <c r="O1864" s="19" t="s">
        <v>1641</v>
      </c>
      <c r="P1864" s="19" t="s">
        <v>1642</v>
      </c>
      <c r="Q1864" s="46">
        <v>640</v>
      </c>
      <c r="R1864" s="19" t="s">
        <v>1544</v>
      </c>
      <c r="S1864" s="19" t="s">
        <v>11267</v>
      </c>
      <c r="T1864" s="19" t="s">
        <v>11268</v>
      </c>
      <c r="U1864" s="19" t="s">
        <v>11269</v>
      </c>
      <c r="V1864" s="19" t="s">
        <v>2126</v>
      </c>
      <c r="W1864" s="19" t="s">
        <v>4019</v>
      </c>
      <c r="X1864" s="19" t="s">
        <v>11270</v>
      </c>
      <c r="Y1864" s="19" t="s">
        <v>4563</v>
      </c>
      <c r="Z1864" s="19" t="s">
        <v>4564</v>
      </c>
      <c r="AA1864" s="46">
        <v>278</v>
      </c>
      <c r="AB1864" s="19" t="s">
        <v>13227</v>
      </c>
      <c r="AC1864" s="19" t="s">
        <v>1447</v>
      </c>
      <c r="AD1864" s="19" t="s">
        <v>13962</v>
      </c>
      <c r="AE1864" s="19" t="s">
        <v>1481</v>
      </c>
      <c r="AF1864" s="19" t="s">
        <v>1592</v>
      </c>
      <c r="AG1864" s="19" t="s">
        <v>13963</v>
      </c>
      <c r="AH1864" s="19" t="s">
        <v>1594</v>
      </c>
      <c r="AI1864" s="19" t="s">
        <v>1595</v>
      </c>
      <c r="AJ1864" s="45">
        <v>0.05</v>
      </c>
      <c r="AK1864" s="45">
        <v>32</v>
      </c>
      <c r="AL1864" s="19" t="s">
        <v>1501</v>
      </c>
      <c r="AM1864" s="46">
        <v>51570</v>
      </c>
      <c r="AN1864" s="46">
        <v>32090</v>
      </c>
      <c r="AO1864" s="46">
        <v>19480</v>
      </c>
      <c r="AP1864" s="45">
        <v>531.20000000000005</v>
      </c>
      <c r="AQ1864" s="45"/>
      <c r="AR1864" s="45" t="str">
        <f>IFERROR(VLOOKUP(AB1864,'Pedidos marco'!$A$1:$D$10000,4,0)," ")</f>
        <v xml:space="preserve"> </v>
      </c>
      <c r="AS1864" s="45">
        <f t="shared" si="203"/>
        <v>11</v>
      </c>
      <c r="AT1864" s="45" t="str">
        <f t="shared" si="204"/>
        <v>11</v>
      </c>
      <c r="AU1864" s="47">
        <v>32</v>
      </c>
      <c r="AV1864" s="19" t="str">
        <f t="shared" si="205"/>
        <v>04 April</v>
      </c>
      <c r="AW1864" s="19">
        <f t="shared" si="206"/>
        <v>0.83000000000000007</v>
      </c>
      <c r="AX1864" s="19">
        <f t="shared" si="207"/>
        <v>16.600000000000001</v>
      </c>
      <c r="AY1864" s="19" t="e">
        <f>VLOOKUP(AG1864,Cías!$A$1:$E$10000,5,0)</f>
        <v>#N/A</v>
      </c>
      <c r="AZ1864" s="19" t="str">
        <f t="shared" si="208"/>
        <v>10008163</v>
      </c>
      <c r="BA1864" s="19" t="str">
        <f t="shared" si="209"/>
        <v>ESPARZA MENDEZ KEVIN ISRAEL</v>
      </c>
      <c r="BB1864" s="19" t="e">
        <f>VLOOKUP(AG1864,Cías!$A$1:$E$10000,3,0)</f>
        <v>#N/A</v>
      </c>
      <c r="BC1864" s="19"/>
      <c r="BD1864" s="19"/>
      <c r="BE1864" s="19"/>
      <c r="BF1864" s="19"/>
      <c r="BG1864" s="19"/>
      <c r="BH1864" s="19"/>
      <c r="BI1864" s="19"/>
      <c r="BJ1864" s="19"/>
    </row>
    <row r="1865" spans="1:62" ht="15" x14ac:dyDescent="0.2">
      <c r="A1865" s="19" t="s">
        <v>16432</v>
      </c>
      <c r="B1865" s="19" t="s">
        <v>1479</v>
      </c>
      <c r="C1865" s="43">
        <v>44662</v>
      </c>
      <c r="D1865" s="44">
        <v>0.74791666666667</v>
      </c>
      <c r="E1865" s="19" t="s">
        <v>16433</v>
      </c>
      <c r="F1865" s="19" t="s">
        <v>16434</v>
      </c>
      <c r="G1865" s="19" t="s">
        <v>16435</v>
      </c>
      <c r="H1865" s="45">
        <v>244.73</v>
      </c>
      <c r="I1865" s="45">
        <v>274.39999999999998</v>
      </c>
      <c r="J1865" s="19" t="s">
        <v>1560</v>
      </c>
      <c r="K1865" s="19" t="s">
        <v>16436</v>
      </c>
      <c r="L1865" s="19" t="s">
        <v>16437</v>
      </c>
      <c r="M1865" s="19" t="s">
        <v>16438</v>
      </c>
      <c r="N1865" s="19" t="s">
        <v>16432</v>
      </c>
      <c r="O1865" s="19" t="s">
        <v>369</v>
      </c>
      <c r="P1865" s="19" t="s">
        <v>370</v>
      </c>
      <c r="Q1865" s="46">
        <v>40</v>
      </c>
      <c r="R1865" s="19" t="s">
        <v>1544</v>
      </c>
      <c r="S1865" s="19" t="s">
        <v>2188</v>
      </c>
      <c r="T1865" s="19" t="s">
        <v>2189</v>
      </c>
      <c r="U1865" s="19" t="s">
        <v>2190</v>
      </c>
      <c r="V1865" s="19" t="s">
        <v>2191</v>
      </c>
      <c r="W1865" s="19" t="s">
        <v>415</v>
      </c>
      <c r="X1865" s="19" t="s">
        <v>2192</v>
      </c>
      <c r="Y1865" s="19" t="s">
        <v>1980</v>
      </c>
      <c r="Z1865" s="19" t="s">
        <v>1981</v>
      </c>
      <c r="AA1865" s="46">
        <v>89</v>
      </c>
      <c r="AB1865" s="19" t="s">
        <v>445</v>
      </c>
      <c r="AC1865" s="19" t="s">
        <v>37</v>
      </c>
      <c r="AD1865" s="19" t="s">
        <v>2193</v>
      </c>
      <c r="AE1865" s="19" t="s">
        <v>2194</v>
      </c>
      <c r="AF1865" s="19" t="s">
        <v>1592</v>
      </c>
      <c r="AG1865" s="19" t="s">
        <v>2195</v>
      </c>
      <c r="AH1865" s="19" t="s">
        <v>1594</v>
      </c>
      <c r="AI1865" s="19" t="s">
        <v>1595</v>
      </c>
      <c r="AJ1865" s="45">
        <v>0.05</v>
      </c>
      <c r="AK1865" s="45">
        <v>2</v>
      </c>
      <c r="AL1865" s="19" t="s">
        <v>1501</v>
      </c>
      <c r="AM1865" s="46">
        <v>10485</v>
      </c>
      <c r="AN1865" s="46">
        <v>2000</v>
      </c>
      <c r="AO1865" s="46">
        <v>8485</v>
      </c>
      <c r="AP1865" s="45">
        <v>17.600000000000001</v>
      </c>
      <c r="AQ1865" s="45"/>
      <c r="AR1865" s="45" t="str">
        <f>IFERROR(VLOOKUP(AB1865,'Pedidos marco'!$A$1:$D$10000,4,0)," ")</f>
        <v xml:space="preserve"> </v>
      </c>
      <c r="AS1865" s="45">
        <f t="shared" si="203"/>
        <v>11</v>
      </c>
      <c r="AT1865" s="45" t="str">
        <f t="shared" si="204"/>
        <v>11</v>
      </c>
      <c r="AU1865" s="47">
        <v>2</v>
      </c>
      <c r="AV1865" s="19" t="str">
        <f t="shared" si="205"/>
        <v>04 April</v>
      </c>
      <c r="AW1865" s="19">
        <f t="shared" si="206"/>
        <v>0.44000000000000006</v>
      </c>
      <c r="AX1865" s="19">
        <f t="shared" si="207"/>
        <v>8.8000000000000007</v>
      </c>
      <c r="AY1865" s="19" t="e">
        <f>VLOOKUP(AG1865,Cías!$A$1:$E$10000,5,0)</f>
        <v>#N/A</v>
      </c>
      <c r="AZ1865" s="19" t="str">
        <f t="shared" si="208"/>
        <v>1024381</v>
      </c>
      <c r="BA1865" s="19" t="str">
        <f t="shared" si="209"/>
        <v>BALCAZAR GORDON ALEJANDRO</v>
      </c>
      <c r="BB1865" s="19" t="e">
        <f>VLOOKUP(AG1865,Cías!$A$1:$E$10000,3,0)</f>
        <v>#N/A</v>
      </c>
      <c r="BC1865" s="19"/>
      <c r="BD1865" s="19"/>
      <c r="BE1865" s="19"/>
      <c r="BF1865" s="19"/>
      <c r="BG1865" s="19"/>
      <c r="BH1865" s="19"/>
      <c r="BI1865" s="19"/>
      <c r="BJ1865" s="19"/>
    </row>
    <row r="1866" spans="1:62" ht="15" x14ac:dyDescent="0.2">
      <c r="A1866" s="19" t="s">
        <v>16432</v>
      </c>
      <c r="B1866" s="19" t="s">
        <v>1479</v>
      </c>
      <c r="C1866" s="43">
        <v>44662</v>
      </c>
      <c r="D1866" s="44">
        <v>0.74791666666667</v>
      </c>
      <c r="E1866" s="19" t="s">
        <v>16439</v>
      </c>
      <c r="F1866" s="19" t="s">
        <v>16440</v>
      </c>
      <c r="G1866" s="19" t="s">
        <v>16441</v>
      </c>
      <c r="H1866" s="45">
        <v>4270.46</v>
      </c>
      <c r="I1866" s="45">
        <v>4788.07</v>
      </c>
      <c r="J1866" s="19" t="s">
        <v>1560</v>
      </c>
      <c r="K1866" s="19" t="s">
        <v>16442</v>
      </c>
      <c r="L1866" s="19" t="s">
        <v>16443</v>
      </c>
      <c r="M1866" s="19" t="s">
        <v>16444</v>
      </c>
      <c r="N1866" s="19" t="s">
        <v>16432</v>
      </c>
      <c r="O1866" s="19" t="s">
        <v>367</v>
      </c>
      <c r="P1866" s="19" t="s">
        <v>368</v>
      </c>
      <c r="Q1866" s="46">
        <v>640</v>
      </c>
      <c r="R1866" s="19" t="s">
        <v>1544</v>
      </c>
      <c r="S1866" s="19" t="s">
        <v>2188</v>
      </c>
      <c r="T1866" s="19" t="s">
        <v>2189</v>
      </c>
      <c r="U1866" s="19" t="s">
        <v>2190</v>
      </c>
      <c r="V1866" s="19" t="s">
        <v>2191</v>
      </c>
      <c r="W1866" s="19" t="s">
        <v>415</v>
      </c>
      <c r="X1866" s="19" t="s">
        <v>2192</v>
      </c>
      <c r="Y1866" s="19" t="s">
        <v>1980</v>
      </c>
      <c r="Z1866" s="19" t="s">
        <v>1981</v>
      </c>
      <c r="AA1866" s="46">
        <v>89</v>
      </c>
      <c r="AB1866" s="19" t="s">
        <v>445</v>
      </c>
      <c r="AC1866" s="19" t="s">
        <v>37</v>
      </c>
      <c r="AD1866" s="19" t="s">
        <v>2193</v>
      </c>
      <c r="AE1866" s="19" t="s">
        <v>2194</v>
      </c>
      <c r="AF1866" s="19" t="s">
        <v>1592</v>
      </c>
      <c r="AG1866" s="19" t="s">
        <v>2195</v>
      </c>
      <c r="AH1866" s="19" t="s">
        <v>1594</v>
      </c>
      <c r="AI1866" s="19" t="s">
        <v>1595</v>
      </c>
      <c r="AJ1866" s="45">
        <v>0.05</v>
      </c>
      <c r="AK1866" s="45">
        <v>32</v>
      </c>
      <c r="AL1866" s="19" t="s">
        <v>1501</v>
      </c>
      <c r="AM1866" s="46">
        <v>40485</v>
      </c>
      <c r="AN1866" s="46">
        <v>32000</v>
      </c>
      <c r="AO1866" s="46">
        <v>8485</v>
      </c>
      <c r="AP1866" s="45">
        <v>281.60000000000002</v>
      </c>
      <c r="AQ1866" s="45"/>
      <c r="AR1866" s="45" t="str">
        <f>IFERROR(VLOOKUP(AB1866,'Pedidos marco'!$A$1:$D$10000,4,0)," ")</f>
        <v xml:space="preserve"> </v>
      </c>
      <c r="AS1866" s="45">
        <f t="shared" si="203"/>
        <v>11</v>
      </c>
      <c r="AT1866" s="45" t="str">
        <f t="shared" si="204"/>
        <v>11</v>
      </c>
      <c r="AU1866" s="47">
        <v>32</v>
      </c>
      <c r="AV1866" s="19" t="str">
        <f t="shared" si="205"/>
        <v>04 April</v>
      </c>
      <c r="AW1866" s="19">
        <f t="shared" si="206"/>
        <v>0.44000000000000006</v>
      </c>
      <c r="AX1866" s="19">
        <f t="shared" si="207"/>
        <v>8.8000000000000007</v>
      </c>
      <c r="AY1866" s="19" t="e">
        <f>VLOOKUP(AG1866,Cías!$A$1:$E$10000,5,0)</f>
        <v>#N/A</v>
      </c>
      <c r="AZ1866" s="19" t="str">
        <f t="shared" si="208"/>
        <v>1024381</v>
      </c>
      <c r="BA1866" s="19" t="str">
        <f t="shared" si="209"/>
        <v>BALCAZAR GORDON ALEJANDRO</v>
      </c>
      <c r="BB1866" s="19" t="e">
        <f>VLOOKUP(AG1866,Cías!$A$1:$E$10000,3,0)</f>
        <v>#N/A</v>
      </c>
      <c r="BC1866" s="19"/>
      <c r="BD1866" s="19"/>
      <c r="BE1866" s="19"/>
      <c r="BF1866" s="19"/>
      <c r="BG1866" s="19"/>
      <c r="BH1866" s="19"/>
      <c r="BI1866" s="19"/>
      <c r="BJ1866" s="19"/>
    </row>
    <row r="1867" spans="1:62" ht="15" x14ac:dyDescent="0.2">
      <c r="A1867" s="19" t="s">
        <v>16445</v>
      </c>
      <c r="B1867" s="19" t="s">
        <v>1479</v>
      </c>
      <c r="C1867" s="43">
        <v>44662</v>
      </c>
      <c r="D1867" s="44">
        <v>0.75</v>
      </c>
      <c r="E1867" s="19" t="s">
        <v>16446</v>
      </c>
      <c r="F1867" s="19" t="s">
        <v>16447</v>
      </c>
      <c r="G1867" s="19" t="s">
        <v>16448</v>
      </c>
      <c r="H1867" s="45">
        <v>2945.54</v>
      </c>
      <c r="I1867" s="45">
        <v>3302.55</v>
      </c>
      <c r="J1867" s="19" t="s">
        <v>1560</v>
      </c>
      <c r="K1867" s="19" t="s">
        <v>16449</v>
      </c>
      <c r="L1867" s="19" t="s">
        <v>16450</v>
      </c>
      <c r="M1867" s="19" t="s">
        <v>16451</v>
      </c>
      <c r="N1867" s="19" t="s">
        <v>16445</v>
      </c>
      <c r="O1867" s="19" t="s">
        <v>369</v>
      </c>
      <c r="P1867" s="19" t="s">
        <v>370</v>
      </c>
      <c r="Q1867" s="46">
        <v>480</v>
      </c>
      <c r="R1867" s="19" t="s">
        <v>1544</v>
      </c>
      <c r="S1867" s="19" t="s">
        <v>8012</v>
      </c>
      <c r="T1867" s="19" t="s">
        <v>155</v>
      </c>
      <c r="U1867" s="19" t="s">
        <v>16452</v>
      </c>
      <c r="V1867" s="19" t="s">
        <v>16453</v>
      </c>
      <c r="W1867" s="19" t="s">
        <v>415</v>
      </c>
      <c r="X1867" s="19" t="s">
        <v>16454</v>
      </c>
      <c r="Y1867" s="19" t="s">
        <v>417</v>
      </c>
      <c r="Z1867" s="19" t="s">
        <v>2159</v>
      </c>
      <c r="AA1867" s="46">
        <v>110</v>
      </c>
      <c r="AB1867" s="19" t="s">
        <v>575</v>
      </c>
      <c r="AC1867" s="19" t="s">
        <v>303</v>
      </c>
      <c r="AD1867" s="19" t="s">
        <v>4839</v>
      </c>
      <c r="AE1867" s="19" t="s">
        <v>4840</v>
      </c>
      <c r="AF1867" s="19" t="s">
        <v>1719</v>
      </c>
      <c r="AG1867" s="19" t="s">
        <v>4841</v>
      </c>
      <c r="AH1867" s="19" t="s">
        <v>1594</v>
      </c>
      <c r="AI1867" s="19" t="s">
        <v>1595</v>
      </c>
      <c r="AJ1867" s="45">
        <v>0.05</v>
      </c>
      <c r="AK1867" s="45">
        <v>24</v>
      </c>
      <c r="AL1867" s="19" t="s">
        <v>1501</v>
      </c>
      <c r="AM1867" s="46">
        <v>39360</v>
      </c>
      <c r="AN1867" s="46">
        <v>24040</v>
      </c>
      <c r="AO1867" s="46">
        <v>15320</v>
      </c>
      <c r="AP1867" s="45">
        <v>220.8</v>
      </c>
      <c r="AQ1867" s="45"/>
      <c r="AR1867" s="45" t="str">
        <f>IFERROR(VLOOKUP(AB1867,'Pedidos marco'!$A$1:$D$10000,4,0)," ")</f>
        <v xml:space="preserve"> </v>
      </c>
      <c r="AS1867" s="45">
        <f t="shared" si="203"/>
        <v>11</v>
      </c>
      <c r="AT1867" s="45" t="str">
        <f t="shared" si="204"/>
        <v>11</v>
      </c>
      <c r="AU1867" s="47">
        <v>24</v>
      </c>
      <c r="AV1867" s="19" t="str">
        <f t="shared" si="205"/>
        <v>04 April</v>
      </c>
      <c r="AW1867" s="19">
        <f t="shared" si="206"/>
        <v>0.46</v>
      </c>
      <c r="AX1867" s="19">
        <f t="shared" si="207"/>
        <v>9.2000000000000011</v>
      </c>
      <c r="AY1867" s="19" t="e">
        <f>VLOOKUP(AG1867,Cías!$A$1:$E$10000,5,0)</f>
        <v>#N/A</v>
      </c>
      <c r="AZ1867" s="19" t="str">
        <f t="shared" si="208"/>
        <v>1013257</v>
      </c>
      <c r="BA1867" s="19" t="str">
        <f t="shared" si="209"/>
        <v>TERAN SARZOSA FRANCISCO BOLIVAR</v>
      </c>
      <c r="BB1867" s="19" t="e">
        <f>VLOOKUP(AG1867,Cías!$A$1:$E$10000,3,0)</f>
        <v>#N/A</v>
      </c>
      <c r="BC1867" s="19"/>
      <c r="BD1867" s="19"/>
      <c r="BE1867" s="19"/>
      <c r="BF1867" s="19"/>
      <c r="BG1867" s="19"/>
      <c r="BH1867" s="19"/>
      <c r="BI1867" s="19"/>
      <c r="BJ1867" s="19"/>
    </row>
    <row r="1868" spans="1:62" ht="15" x14ac:dyDescent="0.2">
      <c r="A1868" s="19" t="s">
        <v>16455</v>
      </c>
      <c r="B1868" s="19" t="s">
        <v>1479</v>
      </c>
      <c r="C1868" s="43">
        <v>44662</v>
      </c>
      <c r="D1868" s="44">
        <v>0.75138888888888999</v>
      </c>
      <c r="E1868" s="19" t="s">
        <v>16456</v>
      </c>
      <c r="F1868" s="19" t="s">
        <v>1481</v>
      </c>
      <c r="G1868" s="19" t="s">
        <v>1481</v>
      </c>
      <c r="H1868" s="45">
        <v>0</v>
      </c>
      <c r="I1868" s="45">
        <v>0</v>
      </c>
      <c r="J1868" s="19" t="s">
        <v>1482</v>
      </c>
      <c r="K1868" s="19" t="s">
        <v>16457</v>
      </c>
      <c r="L1868" s="19" t="s">
        <v>16458</v>
      </c>
      <c r="M1868" s="19" t="s">
        <v>16459</v>
      </c>
      <c r="N1868" s="19" t="s">
        <v>16455</v>
      </c>
      <c r="O1868" s="19" t="s">
        <v>1486</v>
      </c>
      <c r="P1868" s="19" t="s">
        <v>1487</v>
      </c>
      <c r="Q1868" s="46">
        <v>32.729999999999997</v>
      </c>
      <c r="R1868" s="19" t="s">
        <v>1488</v>
      </c>
      <c r="S1868" s="19" t="s">
        <v>4389</v>
      </c>
      <c r="T1868" s="19" t="s">
        <v>4390</v>
      </c>
      <c r="U1868" s="19" t="s">
        <v>5590</v>
      </c>
      <c r="V1868" s="19" t="s">
        <v>5591</v>
      </c>
      <c r="W1868" s="19" t="s">
        <v>3607</v>
      </c>
      <c r="X1868" s="19" t="s">
        <v>5592</v>
      </c>
      <c r="Y1868" s="19" t="s">
        <v>3921</v>
      </c>
      <c r="Z1868" s="19" t="s">
        <v>3922</v>
      </c>
      <c r="AA1868" s="46">
        <v>524</v>
      </c>
      <c r="AB1868" s="19" t="s">
        <v>473</v>
      </c>
      <c r="AC1868" s="19" t="s">
        <v>96</v>
      </c>
      <c r="AD1868" s="19" t="s">
        <v>2858</v>
      </c>
      <c r="AE1868" s="19" t="s">
        <v>1481</v>
      </c>
      <c r="AF1868" s="19" t="s">
        <v>1497</v>
      </c>
      <c r="AG1868" s="19" t="s">
        <v>2859</v>
      </c>
      <c r="AH1868" s="19" t="s">
        <v>1499</v>
      </c>
      <c r="AI1868" s="19" t="s">
        <v>1500</v>
      </c>
      <c r="AJ1868" s="45">
        <v>0</v>
      </c>
      <c r="AK1868" s="45">
        <v>0</v>
      </c>
      <c r="AL1868" s="19" t="s">
        <v>1501</v>
      </c>
      <c r="AM1868" s="46">
        <v>51960</v>
      </c>
      <c r="AN1868" s="46">
        <v>32730</v>
      </c>
      <c r="AO1868" s="46">
        <v>19230</v>
      </c>
      <c r="AP1868" s="45">
        <v>1312.8</v>
      </c>
      <c r="AQ1868" s="45"/>
      <c r="AR1868" s="45" t="str">
        <f>IFERROR(VLOOKUP(AB1868,'Pedidos marco'!$A$1:$D$10000,4,0)," ")</f>
        <v xml:space="preserve"> </v>
      </c>
      <c r="AS1868" s="45">
        <f t="shared" si="203"/>
        <v>11</v>
      </c>
      <c r="AT1868" s="45" t="str">
        <f t="shared" si="204"/>
        <v>11</v>
      </c>
      <c r="AU1868" s="47">
        <v>32.729999999999997</v>
      </c>
      <c r="AV1868" s="19" t="str">
        <f t="shared" si="205"/>
        <v>04 April</v>
      </c>
      <c r="AW1868" s="19">
        <f t="shared" si="206"/>
        <v>40.109990834097161</v>
      </c>
      <c r="AX1868" s="19">
        <f t="shared" si="207"/>
        <v>40.109990834097161</v>
      </c>
      <c r="AY1868" s="19" t="e">
        <f>VLOOKUP(AG1868,Cías!$A$1:$E$10000,5,0)</f>
        <v>#N/A</v>
      </c>
      <c r="AZ1868" s="19" t="str">
        <f t="shared" si="208"/>
        <v>1013227</v>
      </c>
      <c r="BA1868" s="19" t="str">
        <f t="shared" si="209"/>
        <v>COMPAÑIA DE TRANSPORTE PESADO</v>
      </c>
      <c r="BB1868" s="19" t="e">
        <f>VLOOKUP(AG1868,Cías!$A$1:$E$10000,3,0)</f>
        <v>#N/A</v>
      </c>
      <c r="BC1868" s="19"/>
      <c r="BD1868" s="19"/>
      <c r="BE1868" s="19"/>
      <c r="BF1868" s="19"/>
      <c r="BG1868" s="19"/>
      <c r="BH1868" s="19"/>
      <c r="BI1868" s="19"/>
      <c r="BJ1868" s="19"/>
    </row>
    <row r="1869" spans="1:62" ht="15" x14ac:dyDescent="0.2">
      <c r="A1869" s="19" t="s">
        <v>16460</v>
      </c>
      <c r="B1869" s="19" t="s">
        <v>1479</v>
      </c>
      <c r="C1869" s="43">
        <v>44662</v>
      </c>
      <c r="D1869" s="44">
        <v>0.75208333333333</v>
      </c>
      <c r="E1869" s="19" t="s">
        <v>16461</v>
      </c>
      <c r="F1869" s="19" t="s">
        <v>16462</v>
      </c>
      <c r="G1869" s="19" t="s">
        <v>16463</v>
      </c>
      <c r="H1869" s="45">
        <v>4507.8</v>
      </c>
      <c r="I1869" s="45">
        <v>5054.18</v>
      </c>
      <c r="J1869" s="19" t="s">
        <v>1560</v>
      </c>
      <c r="K1869" s="19" t="s">
        <v>16464</v>
      </c>
      <c r="L1869" s="19" t="s">
        <v>16465</v>
      </c>
      <c r="M1869" s="19" t="s">
        <v>16466</v>
      </c>
      <c r="N1869" s="19" t="s">
        <v>16460</v>
      </c>
      <c r="O1869" s="19" t="s">
        <v>367</v>
      </c>
      <c r="P1869" s="19" t="s">
        <v>368</v>
      </c>
      <c r="Q1869" s="46">
        <v>660</v>
      </c>
      <c r="R1869" s="19" t="s">
        <v>1544</v>
      </c>
      <c r="S1869" s="19" t="s">
        <v>7829</v>
      </c>
      <c r="T1869" s="19" t="s">
        <v>7830</v>
      </c>
      <c r="U1869" s="19" t="s">
        <v>7831</v>
      </c>
      <c r="V1869" s="19" t="s">
        <v>7832</v>
      </c>
      <c r="W1869" s="19" t="s">
        <v>1798</v>
      </c>
      <c r="X1869" s="19" t="s">
        <v>7833</v>
      </c>
      <c r="Y1869" s="19" t="s">
        <v>1800</v>
      </c>
      <c r="Z1869" s="19" t="s">
        <v>1801</v>
      </c>
      <c r="AA1869" s="46">
        <v>159</v>
      </c>
      <c r="AB1869" s="19" t="s">
        <v>547</v>
      </c>
      <c r="AC1869" s="19" t="s">
        <v>246</v>
      </c>
      <c r="AD1869" s="19" t="s">
        <v>3923</v>
      </c>
      <c r="AE1869" s="19" t="s">
        <v>3924</v>
      </c>
      <c r="AF1869" s="19" t="s">
        <v>1592</v>
      </c>
      <c r="AG1869" s="19" t="s">
        <v>3925</v>
      </c>
      <c r="AH1869" s="19" t="s">
        <v>1499</v>
      </c>
      <c r="AI1869" s="19" t="s">
        <v>1500</v>
      </c>
      <c r="AJ1869" s="45">
        <v>0</v>
      </c>
      <c r="AK1869" s="45">
        <v>0</v>
      </c>
      <c r="AL1869" s="19" t="s">
        <v>1501</v>
      </c>
      <c r="AM1869" s="46">
        <v>50710</v>
      </c>
      <c r="AN1869" s="46">
        <v>33060</v>
      </c>
      <c r="AO1869" s="46">
        <v>17650</v>
      </c>
      <c r="AP1869" s="45">
        <v>382.8</v>
      </c>
      <c r="AQ1869" s="45"/>
      <c r="AR1869" s="45" t="str">
        <f>IFERROR(VLOOKUP(AB1869,'Pedidos marco'!$A$1:$D$10000,4,0)," ")</f>
        <v xml:space="preserve"> </v>
      </c>
      <c r="AS1869" s="45">
        <f t="shared" si="203"/>
        <v>11</v>
      </c>
      <c r="AT1869" s="45" t="str">
        <f t="shared" si="204"/>
        <v>11</v>
      </c>
      <c r="AU1869" s="47">
        <v>33</v>
      </c>
      <c r="AV1869" s="19" t="str">
        <f t="shared" si="205"/>
        <v>04 April</v>
      </c>
      <c r="AW1869" s="19">
        <f t="shared" si="206"/>
        <v>0.58000000000000007</v>
      </c>
      <c r="AX1869" s="19">
        <f t="shared" si="207"/>
        <v>11.6</v>
      </c>
      <c r="AY1869" s="19" t="e">
        <f>VLOOKUP(AG1869,Cías!$A$1:$E$10000,5,0)</f>
        <v>#N/A</v>
      </c>
      <c r="AZ1869" s="19" t="str">
        <f t="shared" si="208"/>
        <v>1013548</v>
      </c>
      <c r="BA1869" s="19" t="str">
        <f t="shared" si="209"/>
        <v>POZO FUENTES DIEGO FRANCISCO</v>
      </c>
      <c r="BB1869" s="19" t="e">
        <f>VLOOKUP(AG1869,Cías!$A$1:$E$10000,3,0)</f>
        <v>#N/A</v>
      </c>
      <c r="BC1869" s="19"/>
      <c r="BD1869" s="19"/>
      <c r="BE1869" s="19"/>
      <c r="BF1869" s="19"/>
      <c r="BG1869" s="19"/>
      <c r="BH1869" s="19"/>
      <c r="BI1869" s="19"/>
      <c r="BJ1869" s="19"/>
    </row>
    <row r="1870" spans="1:62" ht="15" x14ac:dyDescent="0.2">
      <c r="A1870" s="19" t="s">
        <v>16467</v>
      </c>
      <c r="B1870" s="19" t="s">
        <v>1479</v>
      </c>
      <c r="C1870" s="43">
        <v>44662</v>
      </c>
      <c r="D1870" s="44">
        <v>0.75347222222221999</v>
      </c>
      <c r="E1870" s="19" t="s">
        <v>16468</v>
      </c>
      <c r="F1870" s="19" t="s">
        <v>16469</v>
      </c>
      <c r="G1870" s="19" t="s">
        <v>16470</v>
      </c>
      <c r="H1870" s="45">
        <v>2307.6</v>
      </c>
      <c r="I1870" s="45">
        <v>2587.29</v>
      </c>
      <c r="J1870" s="19" t="s">
        <v>1560</v>
      </c>
      <c r="K1870" s="19" t="s">
        <v>16471</v>
      </c>
      <c r="L1870" s="19" t="s">
        <v>16472</v>
      </c>
      <c r="M1870" s="19" t="s">
        <v>16473</v>
      </c>
      <c r="N1870" s="19" t="s">
        <v>16467</v>
      </c>
      <c r="O1870" s="19" t="s">
        <v>1603</v>
      </c>
      <c r="P1870" s="19" t="s">
        <v>1604</v>
      </c>
      <c r="Q1870" s="46">
        <v>360</v>
      </c>
      <c r="R1870" s="19" t="s">
        <v>1544</v>
      </c>
      <c r="S1870" s="19" t="s">
        <v>1736</v>
      </c>
      <c r="T1870" s="19" t="s">
        <v>1737</v>
      </c>
      <c r="U1870" s="19" t="s">
        <v>16474</v>
      </c>
      <c r="V1870" s="19" t="s">
        <v>16475</v>
      </c>
      <c r="W1870" s="19" t="s">
        <v>1646</v>
      </c>
      <c r="X1870" s="19" t="s">
        <v>16476</v>
      </c>
      <c r="Y1870" s="19" t="s">
        <v>1648</v>
      </c>
      <c r="Z1870" s="19" t="s">
        <v>1649</v>
      </c>
      <c r="AA1870" s="46">
        <v>330</v>
      </c>
      <c r="AB1870" s="19" t="s">
        <v>588</v>
      </c>
      <c r="AC1870" s="19" t="s">
        <v>333</v>
      </c>
      <c r="AD1870" s="19" t="s">
        <v>2891</v>
      </c>
      <c r="AE1870" s="19" t="s">
        <v>2892</v>
      </c>
      <c r="AF1870" s="19" t="s">
        <v>1554</v>
      </c>
      <c r="AG1870" s="19" t="s">
        <v>2893</v>
      </c>
      <c r="AH1870" s="19" t="s">
        <v>1499</v>
      </c>
      <c r="AI1870" s="19" t="s">
        <v>1500</v>
      </c>
      <c r="AJ1870" s="45">
        <v>0</v>
      </c>
      <c r="AK1870" s="45">
        <v>0</v>
      </c>
      <c r="AL1870" s="19" t="s">
        <v>1501</v>
      </c>
      <c r="AM1870" s="46">
        <v>27010</v>
      </c>
      <c r="AN1870" s="46">
        <v>18000</v>
      </c>
      <c r="AO1870" s="46">
        <v>9010</v>
      </c>
      <c r="AP1870" s="45">
        <v>478.8</v>
      </c>
      <c r="AQ1870" s="45"/>
      <c r="AR1870" s="45" t="str">
        <f>IFERROR(VLOOKUP(AB1870,'Pedidos marco'!$A$1:$D$10000,4,0)," ")</f>
        <v xml:space="preserve"> </v>
      </c>
      <c r="AS1870" s="45">
        <f t="shared" si="203"/>
        <v>11</v>
      </c>
      <c r="AT1870" s="45" t="str">
        <f t="shared" si="204"/>
        <v>11</v>
      </c>
      <c r="AU1870" s="47">
        <v>18</v>
      </c>
      <c r="AV1870" s="19" t="str">
        <f t="shared" si="205"/>
        <v>04 April</v>
      </c>
      <c r="AW1870" s="19">
        <f t="shared" si="206"/>
        <v>1.33</v>
      </c>
      <c r="AX1870" s="19">
        <f t="shared" si="207"/>
        <v>26.6</v>
      </c>
      <c r="AY1870" s="19" t="e">
        <f>VLOOKUP(AG1870,Cías!$A$1:$E$10000,5,0)</f>
        <v>#N/A</v>
      </c>
      <c r="AZ1870" s="19" t="str">
        <f t="shared" si="208"/>
        <v>1021623</v>
      </c>
      <c r="BA1870" s="19" t="str">
        <f t="shared" si="209"/>
        <v>VILLARREAL HIGUERA FERNANDO SALVADO</v>
      </c>
      <c r="BB1870" s="19" t="e">
        <f>VLOOKUP(AG1870,Cías!$A$1:$E$10000,3,0)</f>
        <v>#N/A</v>
      </c>
      <c r="BC1870" s="19"/>
      <c r="BD1870" s="19"/>
      <c r="BE1870" s="19"/>
      <c r="BF1870" s="19"/>
      <c r="BG1870" s="19"/>
      <c r="BH1870" s="19"/>
      <c r="BI1870" s="19"/>
      <c r="BJ1870" s="19"/>
    </row>
    <row r="1871" spans="1:62" ht="15" x14ac:dyDescent="0.2">
      <c r="A1871" s="19" t="s">
        <v>16477</v>
      </c>
      <c r="B1871" s="19" t="s">
        <v>1479</v>
      </c>
      <c r="C1871" s="43">
        <v>44662</v>
      </c>
      <c r="D1871" s="44">
        <v>0.75763888888888997</v>
      </c>
      <c r="E1871" s="19" t="s">
        <v>16478</v>
      </c>
      <c r="F1871" s="19" t="s">
        <v>16479</v>
      </c>
      <c r="G1871" s="19" t="s">
        <v>16480</v>
      </c>
      <c r="H1871" s="45">
        <v>4381.67</v>
      </c>
      <c r="I1871" s="45">
        <v>4912.76</v>
      </c>
      <c r="J1871" s="19" t="s">
        <v>1560</v>
      </c>
      <c r="K1871" s="19" t="s">
        <v>16481</v>
      </c>
      <c r="L1871" s="19" t="s">
        <v>16482</v>
      </c>
      <c r="M1871" s="19" t="s">
        <v>16483</v>
      </c>
      <c r="N1871" s="19" t="s">
        <v>16477</v>
      </c>
      <c r="O1871" s="19" t="s">
        <v>367</v>
      </c>
      <c r="P1871" s="19" t="s">
        <v>368</v>
      </c>
      <c r="Q1871" s="46">
        <v>660</v>
      </c>
      <c r="R1871" s="19" t="s">
        <v>1544</v>
      </c>
      <c r="S1871" s="19" t="s">
        <v>1976</v>
      </c>
      <c r="T1871" s="19" t="s">
        <v>92</v>
      </c>
      <c r="U1871" s="19" t="s">
        <v>16484</v>
      </c>
      <c r="V1871" s="19" t="s">
        <v>16485</v>
      </c>
      <c r="W1871" s="19" t="s">
        <v>415</v>
      </c>
      <c r="X1871" s="19" t="s">
        <v>16486</v>
      </c>
      <c r="Y1871" s="19" t="s">
        <v>420</v>
      </c>
      <c r="Z1871" s="19" t="s">
        <v>6256</v>
      </c>
      <c r="AA1871" s="46">
        <v>128</v>
      </c>
      <c r="AB1871" s="19" t="s">
        <v>517</v>
      </c>
      <c r="AC1871" s="19" t="s">
        <v>187</v>
      </c>
      <c r="AD1871" s="19" t="s">
        <v>2148</v>
      </c>
      <c r="AE1871" s="19" t="s">
        <v>2149</v>
      </c>
      <c r="AF1871" s="19" t="s">
        <v>1592</v>
      </c>
      <c r="AG1871" s="19" t="s">
        <v>2150</v>
      </c>
      <c r="AH1871" s="19" t="s">
        <v>1499</v>
      </c>
      <c r="AI1871" s="19" t="s">
        <v>1500</v>
      </c>
      <c r="AJ1871" s="45">
        <v>0</v>
      </c>
      <c r="AK1871" s="45">
        <v>0</v>
      </c>
      <c r="AL1871" s="19" t="s">
        <v>1501</v>
      </c>
      <c r="AM1871" s="46">
        <v>50760</v>
      </c>
      <c r="AN1871" s="46">
        <v>33070</v>
      </c>
      <c r="AO1871" s="46">
        <v>17690</v>
      </c>
      <c r="AP1871" s="45">
        <v>336.6</v>
      </c>
      <c r="AQ1871" s="45"/>
      <c r="AR1871" s="45" t="str">
        <f>IFERROR(VLOOKUP(AB1871,'Pedidos marco'!$A$1:$D$10000,4,0)," ")</f>
        <v xml:space="preserve"> </v>
      </c>
      <c r="AS1871" s="45">
        <f t="shared" si="203"/>
        <v>11</v>
      </c>
      <c r="AT1871" s="45" t="str">
        <f t="shared" si="204"/>
        <v>11</v>
      </c>
      <c r="AU1871" s="47">
        <v>33</v>
      </c>
      <c r="AV1871" s="19" t="str">
        <f t="shared" si="205"/>
        <v>04 April</v>
      </c>
      <c r="AW1871" s="19">
        <f t="shared" si="206"/>
        <v>0.51</v>
      </c>
      <c r="AX1871" s="19">
        <f t="shared" si="207"/>
        <v>10.200000000000001</v>
      </c>
      <c r="AY1871" s="19" t="e">
        <f>VLOOKUP(AG1871,Cías!$A$1:$E$10000,5,0)</f>
        <v>#N/A</v>
      </c>
      <c r="AZ1871" s="19" t="str">
        <f t="shared" si="208"/>
        <v>1013947</v>
      </c>
      <c r="BA1871" s="19" t="str">
        <f t="shared" si="209"/>
        <v>LOYO LIMA JORGE FERNANDO</v>
      </c>
      <c r="BB1871" s="19" t="e">
        <f>VLOOKUP(AG1871,Cías!$A$1:$E$10000,3,0)</f>
        <v>#N/A</v>
      </c>
      <c r="BC1871" s="19"/>
      <c r="BD1871" s="19"/>
      <c r="BE1871" s="19"/>
      <c r="BF1871" s="19"/>
      <c r="BG1871" s="19"/>
      <c r="BH1871" s="19"/>
      <c r="BI1871" s="19"/>
      <c r="BJ1871" s="19"/>
    </row>
    <row r="1872" spans="1:62" ht="15" x14ac:dyDescent="0.2">
      <c r="A1872" s="19" t="s">
        <v>16487</v>
      </c>
      <c r="B1872" s="19" t="s">
        <v>1479</v>
      </c>
      <c r="C1872" s="43">
        <v>44662</v>
      </c>
      <c r="D1872" s="44">
        <v>0.75902777777777997</v>
      </c>
      <c r="E1872" s="19" t="s">
        <v>16488</v>
      </c>
      <c r="F1872" s="19" t="s">
        <v>16489</v>
      </c>
      <c r="G1872" s="19" t="s">
        <v>16490</v>
      </c>
      <c r="H1872" s="45">
        <v>3300.66</v>
      </c>
      <c r="I1872" s="45">
        <v>3700.72</v>
      </c>
      <c r="J1872" s="19" t="s">
        <v>1560</v>
      </c>
      <c r="K1872" s="19" t="s">
        <v>16491</v>
      </c>
      <c r="L1872" s="19" t="s">
        <v>16492</v>
      </c>
      <c r="M1872" s="19" t="s">
        <v>16493</v>
      </c>
      <c r="N1872" s="19" t="s">
        <v>16487</v>
      </c>
      <c r="O1872" s="19" t="s">
        <v>1823</v>
      </c>
      <c r="P1872" s="19" t="s">
        <v>1824</v>
      </c>
      <c r="Q1872" s="46">
        <v>32.53</v>
      </c>
      <c r="R1872" s="19" t="s">
        <v>1488</v>
      </c>
      <c r="S1872" s="19" t="s">
        <v>3514</v>
      </c>
      <c r="T1872" s="19" t="s">
        <v>3515</v>
      </c>
      <c r="U1872" s="19" t="s">
        <v>3516</v>
      </c>
      <c r="V1872" s="19" t="s">
        <v>3517</v>
      </c>
      <c r="W1872" s="19" t="s">
        <v>1962</v>
      </c>
      <c r="X1872" s="19" t="s">
        <v>3518</v>
      </c>
      <c r="Y1872" s="19" t="s">
        <v>1964</v>
      </c>
      <c r="Z1872" s="19" t="s">
        <v>1965</v>
      </c>
      <c r="AA1872" s="46">
        <v>210</v>
      </c>
      <c r="AB1872" s="19" t="s">
        <v>3519</v>
      </c>
      <c r="AC1872" s="19" t="s">
        <v>3515</v>
      </c>
      <c r="AD1872" s="19" t="s">
        <v>3520</v>
      </c>
      <c r="AE1872" s="19" t="s">
        <v>3521</v>
      </c>
      <c r="AF1872" s="19" t="s">
        <v>1497</v>
      </c>
      <c r="AG1872" s="19" t="s">
        <v>3522</v>
      </c>
      <c r="AH1872" s="19" t="s">
        <v>1499</v>
      </c>
      <c r="AI1872" s="19" t="s">
        <v>1500</v>
      </c>
      <c r="AJ1872" s="45">
        <v>0</v>
      </c>
      <c r="AK1872" s="45">
        <v>0</v>
      </c>
      <c r="AL1872" s="19" t="s">
        <v>1517</v>
      </c>
      <c r="AM1872" s="46">
        <v>51250</v>
      </c>
      <c r="AN1872" s="46">
        <v>32530</v>
      </c>
      <c r="AO1872" s="46">
        <v>18720</v>
      </c>
      <c r="AP1872" s="45">
        <v>0</v>
      </c>
      <c r="AQ1872" s="45"/>
      <c r="AR1872" s="45" t="str">
        <f>IFERROR(VLOOKUP(AB1872,'Pedidos marco'!$A$1:$D$10000,4,0)," ")</f>
        <v xml:space="preserve"> </v>
      </c>
      <c r="AS1872" s="45">
        <f t="shared" si="203"/>
        <v>11</v>
      </c>
      <c r="AT1872" s="45" t="str">
        <f t="shared" si="204"/>
        <v>11</v>
      </c>
      <c r="AU1872" s="47">
        <v>32.53</v>
      </c>
      <c r="AV1872" s="19" t="str">
        <f t="shared" si="205"/>
        <v>04 April</v>
      </c>
      <c r="AW1872" s="19">
        <f t="shared" si="206"/>
        <v>0</v>
      </c>
      <c r="AX1872" s="19">
        <f t="shared" si="207"/>
        <v>0</v>
      </c>
      <c r="AY1872" s="19" t="e">
        <f>VLOOKUP(AG1872,Cías!$A$1:$E$10000,5,0)</f>
        <v>#N/A</v>
      </c>
      <c r="AZ1872" s="19" t="str">
        <f t="shared" si="208"/>
        <v>1014416</v>
      </c>
      <c r="BA1872" s="19" t="str">
        <f t="shared" si="209"/>
        <v>VALENZUELA DIAZ PATRICIO XAVIER</v>
      </c>
      <c r="BB1872" s="19" t="e">
        <f>VLOOKUP(AG1872,Cías!$A$1:$E$10000,3,0)</f>
        <v>#N/A</v>
      </c>
      <c r="BC1872" s="19"/>
      <c r="BD1872" s="19"/>
      <c r="BE1872" s="19"/>
      <c r="BF1872" s="19"/>
      <c r="BG1872" s="19"/>
      <c r="BH1872" s="19"/>
      <c r="BI1872" s="19"/>
      <c r="BJ1872" s="19"/>
    </row>
    <row r="1873" spans="1:62" ht="15" x14ac:dyDescent="0.2">
      <c r="A1873" s="19" t="s">
        <v>16494</v>
      </c>
      <c r="B1873" s="19" t="s">
        <v>1479</v>
      </c>
      <c r="C1873" s="43">
        <v>44662</v>
      </c>
      <c r="D1873" s="44">
        <v>0.76041666666666996</v>
      </c>
      <c r="E1873" s="19" t="s">
        <v>16495</v>
      </c>
      <c r="F1873" s="19" t="s">
        <v>1481</v>
      </c>
      <c r="G1873" s="19" t="s">
        <v>1481</v>
      </c>
      <c r="H1873" s="45">
        <v>0</v>
      </c>
      <c r="I1873" s="45">
        <v>0</v>
      </c>
      <c r="J1873" s="19" t="s">
        <v>1482</v>
      </c>
      <c r="K1873" s="19" t="s">
        <v>16496</v>
      </c>
      <c r="L1873" s="19" t="s">
        <v>16497</v>
      </c>
      <c r="M1873" s="19" t="s">
        <v>16498</v>
      </c>
      <c r="N1873" s="19" t="s">
        <v>16494</v>
      </c>
      <c r="O1873" s="19" t="s">
        <v>1486</v>
      </c>
      <c r="P1873" s="19" t="s">
        <v>1487</v>
      </c>
      <c r="Q1873" s="46">
        <v>31.15</v>
      </c>
      <c r="R1873" s="19" t="s">
        <v>1488</v>
      </c>
      <c r="S1873" s="19" t="s">
        <v>1489</v>
      </c>
      <c r="T1873" s="19" t="s">
        <v>418</v>
      </c>
      <c r="U1873" s="19" t="s">
        <v>1508</v>
      </c>
      <c r="V1873" s="19" t="s">
        <v>1509</v>
      </c>
      <c r="W1873" s="19" t="s">
        <v>415</v>
      </c>
      <c r="X1873" s="19" t="s">
        <v>1510</v>
      </c>
      <c r="Y1873" s="19" t="s">
        <v>1511</v>
      </c>
      <c r="Z1873" s="19" t="s">
        <v>1512</v>
      </c>
      <c r="AA1873" s="46">
        <v>113</v>
      </c>
      <c r="AB1873" s="19" t="s">
        <v>1513</v>
      </c>
      <c r="AC1873" s="19" t="s">
        <v>418</v>
      </c>
      <c r="AD1873" s="19" t="s">
        <v>1523</v>
      </c>
      <c r="AE1873" s="19" t="s">
        <v>1481</v>
      </c>
      <c r="AF1873" s="19" t="s">
        <v>1497</v>
      </c>
      <c r="AG1873" s="19" t="s">
        <v>1524</v>
      </c>
      <c r="AH1873" s="19" t="s">
        <v>1499</v>
      </c>
      <c r="AI1873" s="19" t="s">
        <v>1500</v>
      </c>
      <c r="AJ1873" s="45">
        <v>0</v>
      </c>
      <c r="AK1873" s="45">
        <v>0</v>
      </c>
      <c r="AL1873" s="19" t="s">
        <v>1517</v>
      </c>
      <c r="AM1873" s="46">
        <v>49920</v>
      </c>
      <c r="AN1873" s="46">
        <v>31150</v>
      </c>
      <c r="AO1873" s="46">
        <v>18770</v>
      </c>
      <c r="AP1873" s="45">
        <v>0</v>
      </c>
      <c r="AQ1873" s="45"/>
      <c r="AR1873" s="45" t="str">
        <f>IFERROR(VLOOKUP(AB1873,'Pedidos marco'!$A$1:$D$10000,4,0)," ")</f>
        <v xml:space="preserve"> </v>
      </c>
      <c r="AS1873" s="45">
        <f t="shared" si="203"/>
        <v>11</v>
      </c>
      <c r="AT1873" s="45" t="str">
        <f t="shared" si="204"/>
        <v>11</v>
      </c>
      <c r="AU1873" s="47">
        <v>31.15</v>
      </c>
      <c r="AV1873" s="19" t="str">
        <f t="shared" si="205"/>
        <v>04 April</v>
      </c>
      <c r="AW1873" s="19">
        <f t="shared" si="206"/>
        <v>0</v>
      </c>
      <c r="AX1873" s="19">
        <f t="shared" si="207"/>
        <v>0</v>
      </c>
      <c r="AY1873" s="19" t="e">
        <f>VLOOKUP(AG1873,Cías!$A$1:$E$10000,5,0)</f>
        <v>#N/A</v>
      </c>
      <c r="AZ1873" s="19" t="str">
        <f t="shared" si="208"/>
        <v>1014412</v>
      </c>
      <c r="BA1873" s="19" t="str">
        <f t="shared" si="209"/>
        <v>UNION DE CONCRETERAS UNICON UCUE</v>
      </c>
      <c r="BB1873" s="19" t="e">
        <f>VLOOKUP(AG1873,Cías!$A$1:$E$10000,3,0)</f>
        <v>#N/A</v>
      </c>
      <c r="BC1873" s="19"/>
      <c r="BD1873" s="19"/>
      <c r="BE1873" s="19"/>
      <c r="BF1873" s="19"/>
      <c r="BG1873" s="19"/>
      <c r="BH1873" s="19"/>
      <c r="BI1873" s="19"/>
      <c r="BJ1873" s="19"/>
    </row>
    <row r="1874" spans="1:62" ht="15" x14ac:dyDescent="0.2">
      <c r="A1874" s="19" t="s">
        <v>16499</v>
      </c>
      <c r="B1874" s="19" t="s">
        <v>1479</v>
      </c>
      <c r="C1874" s="43">
        <v>44662</v>
      </c>
      <c r="D1874" s="44">
        <v>0.76180555555555995</v>
      </c>
      <c r="E1874" s="19" t="s">
        <v>16500</v>
      </c>
      <c r="F1874" s="19" t="s">
        <v>16501</v>
      </c>
      <c r="G1874" s="19" t="s">
        <v>16502</v>
      </c>
      <c r="H1874" s="45">
        <v>2332.8000000000002</v>
      </c>
      <c r="I1874" s="45">
        <v>2615.5500000000002</v>
      </c>
      <c r="J1874" s="19" t="s">
        <v>1560</v>
      </c>
      <c r="K1874" s="19" t="s">
        <v>16503</v>
      </c>
      <c r="L1874" s="19" t="s">
        <v>16504</v>
      </c>
      <c r="M1874" s="19" t="s">
        <v>16505</v>
      </c>
      <c r="N1874" s="19" t="s">
        <v>16499</v>
      </c>
      <c r="O1874" s="19" t="s">
        <v>1641</v>
      </c>
      <c r="P1874" s="19" t="s">
        <v>1642</v>
      </c>
      <c r="Q1874" s="46">
        <v>360</v>
      </c>
      <c r="R1874" s="19" t="s">
        <v>1544</v>
      </c>
      <c r="S1874" s="19" t="s">
        <v>6351</v>
      </c>
      <c r="T1874" s="19" t="s">
        <v>6352</v>
      </c>
      <c r="U1874" s="19" t="s">
        <v>6353</v>
      </c>
      <c r="V1874" s="19" t="s">
        <v>6354</v>
      </c>
      <c r="W1874" s="19" t="s">
        <v>2076</v>
      </c>
      <c r="X1874" s="19" t="s">
        <v>6355</v>
      </c>
      <c r="Y1874" s="19" t="s">
        <v>2078</v>
      </c>
      <c r="Z1874" s="19" t="s">
        <v>2079</v>
      </c>
      <c r="AA1874" s="46">
        <v>345</v>
      </c>
      <c r="AB1874" s="19" t="s">
        <v>459</v>
      </c>
      <c r="AC1874" s="19" t="s">
        <v>68</v>
      </c>
      <c r="AD1874" s="19" t="s">
        <v>4807</v>
      </c>
      <c r="AE1874" s="19" t="s">
        <v>4808</v>
      </c>
      <c r="AF1874" s="19" t="s">
        <v>1719</v>
      </c>
      <c r="AG1874" s="19" t="s">
        <v>4809</v>
      </c>
      <c r="AH1874" s="19" t="s">
        <v>1499</v>
      </c>
      <c r="AI1874" s="19" t="s">
        <v>1500</v>
      </c>
      <c r="AJ1874" s="45">
        <v>0</v>
      </c>
      <c r="AK1874" s="45">
        <v>0</v>
      </c>
      <c r="AL1874" s="19" t="s">
        <v>1501</v>
      </c>
      <c r="AM1874" s="46">
        <v>24352.5</v>
      </c>
      <c r="AN1874" s="46">
        <v>18037.5</v>
      </c>
      <c r="AO1874" s="46">
        <v>6315</v>
      </c>
      <c r="AP1874" s="45">
        <v>370.8</v>
      </c>
      <c r="AQ1874" s="45"/>
      <c r="AR1874" s="45" t="str">
        <f>IFERROR(VLOOKUP(AB1874,'Pedidos marco'!$A$1:$D$10000,4,0)," ")</f>
        <v xml:space="preserve"> </v>
      </c>
      <c r="AS1874" s="45">
        <f t="shared" si="203"/>
        <v>11</v>
      </c>
      <c r="AT1874" s="45" t="str">
        <f t="shared" si="204"/>
        <v>11</v>
      </c>
      <c r="AU1874" s="47">
        <v>18</v>
      </c>
      <c r="AV1874" s="19" t="str">
        <f t="shared" si="205"/>
        <v>04 April</v>
      </c>
      <c r="AW1874" s="19">
        <f t="shared" si="206"/>
        <v>1.03</v>
      </c>
      <c r="AX1874" s="19">
        <f t="shared" si="207"/>
        <v>20.6</v>
      </c>
      <c r="AY1874" s="19" t="e">
        <f>VLOOKUP(AG1874,Cías!$A$1:$E$10000,5,0)</f>
        <v>#N/A</v>
      </c>
      <c r="AZ1874" s="19" t="str">
        <f t="shared" si="208"/>
        <v>1021688</v>
      </c>
      <c r="BA1874" s="19" t="str">
        <f t="shared" si="209"/>
        <v>CADENA CIFUENTES IVON SILVANA</v>
      </c>
      <c r="BB1874" s="19" t="e">
        <f>VLOOKUP(AG1874,Cías!$A$1:$E$10000,3,0)</f>
        <v>#N/A</v>
      </c>
      <c r="BC1874" s="19"/>
      <c r="BD1874" s="19"/>
      <c r="BE1874" s="19"/>
      <c r="BF1874" s="19"/>
      <c r="BG1874" s="19"/>
      <c r="BH1874" s="19"/>
      <c r="BI1874" s="19"/>
      <c r="BJ1874" s="19"/>
    </row>
    <row r="1875" spans="1:62" ht="15" x14ac:dyDescent="0.2">
      <c r="A1875" s="19" t="s">
        <v>16499</v>
      </c>
      <c r="B1875" s="19" t="s">
        <v>1479</v>
      </c>
      <c r="C1875" s="43">
        <v>44662</v>
      </c>
      <c r="D1875" s="44">
        <v>0.76180555555555995</v>
      </c>
      <c r="E1875" s="19" t="s">
        <v>16506</v>
      </c>
      <c r="F1875" s="19" t="s">
        <v>16507</v>
      </c>
      <c r="G1875" s="19" t="s">
        <v>16508</v>
      </c>
      <c r="H1875" s="45">
        <v>808.8</v>
      </c>
      <c r="I1875" s="45">
        <v>906.84</v>
      </c>
      <c r="J1875" s="19" t="s">
        <v>1560</v>
      </c>
      <c r="K1875" s="19" t="s">
        <v>16503</v>
      </c>
      <c r="L1875" s="19" t="s">
        <v>16509</v>
      </c>
      <c r="M1875" s="19" t="s">
        <v>16510</v>
      </c>
      <c r="N1875" s="19" t="s">
        <v>16499</v>
      </c>
      <c r="O1875" s="19" t="s">
        <v>1603</v>
      </c>
      <c r="P1875" s="19" t="s">
        <v>1604</v>
      </c>
      <c r="Q1875" s="46">
        <v>120</v>
      </c>
      <c r="R1875" s="19" t="s">
        <v>1544</v>
      </c>
      <c r="S1875" s="19" t="s">
        <v>6351</v>
      </c>
      <c r="T1875" s="19" t="s">
        <v>6352</v>
      </c>
      <c r="U1875" s="19" t="s">
        <v>6353</v>
      </c>
      <c r="V1875" s="19" t="s">
        <v>6354</v>
      </c>
      <c r="W1875" s="19" t="s">
        <v>2076</v>
      </c>
      <c r="X1875" s="19" t="s">
        <v>6355</v>
      </c>
      <c r="Y1875" s="19" t="s">
        <v>2078</v>
      </c>
      <c r="Z1875" s="19" t="s">
        <v>2079</v>
      </c>
      <c r="AA1875" s="46">
        <v>345</v>
      </c>
      <c r="AB1875" s="19" t="s">
        <v>459</v>
      </c>
      <c r="AC1875" s="19" t="s">
        <v>68</v>
      </c>
      <c r="AD1875" s="19" t="s">
        <v>4807</v>
      </c>
      <c r="AE1875" s="19" t="s">
        <v>4808</v>
      </c>
      <c r="AF1875" s="19" t="s">
        <v>1719</v>
      </c>
      <c r="AG1875" s="19" t="s">
        <v>4809</v>
      </c>
      <c r="AH1875" s="19" t="s">
        <v>1499</v>
      </c>
      <c r="AI1875" s="19" t="s">
        <v>1500</v>
      </c>
      <c r="AJ1875" s="45">
        <v>0</v>
      </c>
      <c r="AK1875" s="45">
        <v>0</v>
      </c>
      <c r="AL1875" s="19" t="s">
        <v>1501</v>
      </c>
      <c r="AM1875" s="46">
        <v>12327.5</v>
      </c>
      <c r="AN1875" s="46">
        <v>6012.5</v>
      </c>
      <c r="AO1875" s="46">
        <v>6315</v>
      </c>
      <c r="AP1875" s="45">
        <v>123.6</v>
      </c>
      <c r="AQ1875" s="45"/>
      <c r="AR1875" s="45" t="str">
        <f>IFERROR(VLOOKUP(AB1875,'Pedidos marco'!$A$1:$D$10000,4,0)," ")</f>
        <v xml:space="preserve"> </v>
      </c>
      <c r="AS1875" s="45">
        <f t="shared" si="203"/>
        <v>11</v>
      </c>
      <c r="AT1875" s="45" t="str">
        <f t="shared" si="204"/>
        <v>11</v>
      </c>
      <c r="AU1875" s="47">
        <v>6</v>
      </c>
      <c r="AV1875" s="19" t="str">
        <f t="shared" si="205"/>
        <v>04 April</v>
      </c>
      <c r="AW1875" s="19">
        <f t="shared" si="206"/>
        <v>1.03</v>
      </c>
      <c r="AX1875" s="19">
        <f t="shared" si="207"/>
        <v>20.599999999999998</v>
      </c>
      <c r="AY1875" s="19" t="e">
        <f>VLOOKUP(AG1875,Cías!$A$1:$E$10000,5,0)</f>
        <v>#N/A</v>
      </c>
      <c r="AZ1875" s="19" t="str">
        <f t="shared" si="208"/>
        <v>1021688</v>
      </c>
      <c r="BA1875" s="19" t="str">
        <f t="shared" si="209"/>
        <v>CADENA CIFUENTES IVON SILVANA</v>
      </c>
      <c r="BB1875" s="19" t="e">
        <f>VLOOKUP(AG1875,Cías!$A$1:$E$10000,3,0)</f>
        <v>#N/A</v>
      </c>
      <c r="BC1875" s="19"/>
      <c r="BD1875" s="19"/>
      <c r="BE1875" s="19"/>
      <c r="BF1875" s="19"/>
      <c r="BG1875" s="19"/>
      <c r="BH1875" s="19"/>
      <c r="BI1875" s="19"/>
      <c r="BJ1875" s="19"/>
    </row>
    <row r="1876" spans="1:62" ht="15" x14ac:dyDescent="0.2">
      <c r="A1876" s="19" t="s">
        <v>16511</v>
      </c>
      <c r="B1876" s="19" t="s">
        <v>1479</v>
      </c>
      <c r="C1876" s="43">
        <v>44662</v>
      </c>
      <c r="D1876" s="44">
        <v>0.76458333333332995</v>
      </c>
      <c r="E1876" s="19" t="s">
        <v>16512</v>
      </c>
      <c r="F1876" s="19" t="s">
        <v>16513</v>
      </c>
      <c r="G1876" s="19" t="s">
        <v>16514</v>
      </c>
      <c r="H1876" s="45">
        <v>4415.3999999999996</v>
      </c>
      <c r="I1876" s="45">
        <v>4950.58</v>
      </c>
      <c r="J1876" s="19" t="s">
        <v>1560</v>
      </c>
      <c r="K1876" s="19" t="s">
        <v>16515</v>
      </c>
      <c r="L1876" s="19" t="s">
        <v>16516</v>
      </c>
      <c r="M1876" s="19" t="s">
        <v>16517</v>
      </c>
      <c r="N1876" s="19" t="s">
        <v>16511</v>
      </c>
      <c r="O1876" s="19" t="s">
        <v>367</v>
      </c>
      <c r="P1876" s="19" t="s">
        <v>368</v>
      </c>
      <c r="Q1876" s="46">
        <v>660</v>
      </c>
      <c r="R1876" s="19" t="s">
        <v>1544</v>
      </c>
      <c r="S1876" s="19" t="s">
        <v>1795</v>
      </c>
      <c r="T1876" s="19" t="s">
        <v>177</v>
      </c>
      <c r="U1876" s="19" t="s">
        <v>1796</v>
      </c>
      <c r="V1876" s="19" t="s">
        <v>1797</v>
      </c>
      <c r="W1876" s="19" t="s">
        <v>1798</v>
      </c>
      <c r="X1876" s="19" t="s">
        <v>1799</v>
      </c>
      <c r="Y1876" s="19" t="s">
        <v>1800</v>
      </c>
      <c r="Z1876" s="19" t="s">
        <v>1801</v>
      </c>
      <c r="AA1876" s="46">
        <v>159</v>
      </c>
      <c r="AB1876" s="19" t="s">
        <v>1802</v>
      </c>
      <c r="AC1876" s="19" t="s">
        <v>177</v>
      </c>
      <c r="AD1876" s="19" t="s">
        <v>1803</v>
      </c>
      <c r="AE1876" s="19" t="s">
        <v>1804</v>
      </c>
      <c r="AF1876" s="19" t="s">
        <v>1592</v>
      </c>
      <c r="AG1876" s="19" t="s">
        <v>1805</v>
      </c>
      <c r="AH1876" s="19" t="s">
        <v>1499</v>
      </c>
      <c r="AI1876" s="19" t="s">
        <v>1500</v>
      </c>
      <c r="AJ1876" s="45">
        <v>0</v>
      </c>
      <c r="AK1876" s="45">
        <v>0</v>
      </c>
      <c r="AL1876" s="19" t="s">
        <v>1501</v>
      </c>
      <c r="AM1876" s="46">
        <v>51540</v>
      </c>
      <c r="AN1876" s="46">
        <v>33050</v>
      </c>
      <c r="AO1876" s="46">
        <v>18490</v>
      </c>
      <c r="AP1876" s="45">
        <v>382.8</v>
      </c>
      <c r="AQ1876" s="45"/>
      <c r="AR1876" s="45" t="str">
        <f>IFERROR(VLOOKUP(AB1876,'Pedidos marco'!$A$1:$D$10000,4,0)," ")</f>
        <v xml:space="preserve"> </v>
      </c>
      <c r="AS1876" s="45">
        <f t="shared" si="203"/>
        <v>11</v>
      </c>
      <c r="AT1876" s="45" t="str">
        <f t="shared" si="204"/>
        <v>11</v>
      </c>
      <c r="AU1876" s="47">
        <v>33</v>
      </c>
      <c r="AV1876" s="19" t="str">
        <f t="shared" si="205"/>
        <v>04 April</v>
      </c>
      <c r="AW1876" s="19">
        <f t="shared" si="206"/>
        <v>0.58000000000000007</v>
      </c>
      <c r="AX1876" s="19">
        <f t="shared" si="207"/>
        <v>11.6</v>
      </c>
      <c r="AY1876" s="19" t="e">
        <f>VLOOKUP(AG1876,Cías!$A$1:$E$10000,5,0)</f>
        <v>#N/A</v>
      </c>
      <c r="AZ1876" s="19" t="str">
        <f t="shared" si="208"/>
        <v>1013478</v>
      </c>
      <c r="BA1876" s="19" t="str">
        <f t="shared" si="209"/>
        <v>LANDAZURI CORDOVA IVAN OSWALDO</v>
      </c>
      <c r="BB1876" s="19" t="e">
        <f>VLOOKUP(AG1876,Cías!$A$1:$E$10000,3,0)</f>
        <v>#N/A</v>
      </c>
      <c r="BC1876" s="19"/>
      <c r="BD1876" s="19"/>
      <c r="BE1876" s="19"/>
      <c r="BF1876" s="19"/>
      <c r="BG1876" s="19"/>
      <c r="BH1876" s="19"/>
      <c r="BI1876" s="19"/>
      <c r="BJ1876" s="19"/>
    </row>
    <row r="1877" spans="1:62" ht="15" x14ac:dyDescent="0.2">
      <c r="A1877" s="19" t="s">
        <v>16518</v>
      </c>
      <c r="B1877" s="19" t="s">
        <v>1479</v>
      </c>
      <c r="C1877" s="43">
        <v>44662</v>
      </c>
      <c r="D1877" s="44">
        <v>0.76805555555556004</v>
      </c>
      <c r="E1877" s="19" t="s">
        <v>16519</v>
      </c>
      <c r="F1877" s="19" t="s">
        <v>16520</v>
      </c>
      <c r="G1877" s="19" t="s">
        <v>16521</v>
      </c>
      <c r="H1877" s="45">
        <v>1378</v>
      </c>
      <c r="I1877" s="45">
        <v>1545.02</v>
      </c>
      <c r="J1877" s="19" t="s">
        <v>1560</v>
      </c>
      <c r="K1877" s="19" t="s">
        <v>16522</v>
      </c>
      <c r="L1877" s="19" t="s">
        <v>16523</v>
      </c>
      <c r="M1877" s="19" t="s">
        <v>16524</v>
      </c>
      <c r="N1877" s="19" t="s">
        <v>16518</v>
      </c>
      <c r="O1877" s="19" t="s">
        <v>2600</v>
      </c>
      <c r="P1877" s="19" t="s">
        <v>2601</v>
      </c>
      <c r="Q1877" s="46">
        <v>200</v>
      </c>
      <c r="R1877" s="19" t="s">
        <v>1544</v>
      </c>
      <c r="S1877" s="19" t="s">
        <v>4316</v>
      </c>
      <c r="T1877" s="19" t="s">
        <v>4317</v>
      </c>
      <c r="U1877" s="19" t="s">
        <v>4318</v>
      </c>
      <c r="V1877" s="19" t="s">
        <v>4319</v>
      </c>
      <c r="W1877" s="19" t="s">
        <v>1609</v>
      </c>
      <c r="X1877" s="19" t="s">
        <v>4320</v>
      </c>
      <c r="Y1877" s="19" t="s">
        <v>1611</v>
      </c>
      <c r="Z1877" s="19" t="s">
        <v>1612</v>
      </c>
      <c r="AA1877" s="46">
        <v>486</v>
      </c>
      <c r="AB1877" s="19" t="s">
        <v>497</v>
      </c>
      <c r="AC1877" s="19" t="s">
        <v>143</v>
      </c>
      <c r="AD1877" s="19" t="s">
        <v>5468</v>
      </c>
      <c r="AE1877" s="19" t="s">
        <v>5469</v>
      </c>
      <c r="AF1877" s="19" t="s">
        <v>1719</v>
      </c>
      <c r="AG1877" s="19" t="s">
        <v>5470</v>
      </c>
      <c r="AH1877" s="19" t="s">
        <v>1594</v>
      </c>
      <c r="AI1877" s="19" t="s">
        <v>1595</v>
      </c>
      <c r="AJ1877" s="45">
        <v>0.05</v>
      </c>
      <c r="AK1877" s="45">
        <v>10</v>
      </c>
      <c r="AL1877" s="19" t="s">
        <v>1501</v>
      </c>
      <c r="AM1877" s="46">
        <v>14555</v>
      </c>
      <c r="AN1877" s="46">
        <v>10025</v>
      </c>
      <c r="AO1877" s="46">
        <v>4530</v>
      </c>
      <c r="AP1877" s="45">
        <v>226</v>
      </c>
      <c r="AQ1877" s="45"/>
      <c r="AR1877" s="45" t="str">
        <f>IFERROR(VLOOKUP(AB1877,'Pedidos marco'!$A$1:$D$10000,4,0)," ")</f>
        <v xml:space="preserve"> </v>
      </c>
      <c r="AS1877" s="45">
        <f t="shared" si="203"/>
        <v>11</v>
      </c>
      <c r="AT1877" s="45" t="str">
        <f t="shared" si="204"/>
        <v>11</v>
      </c>
      <c r="AU1877" s="47">
        <v>10</v>
      </c>
      <c r="AV1877" s="19" t="str">
        <f t="shared" si="205"/>
        <v>04 April</v>
      </c>
      <c r="AW1877" s="19">
        <f t="shared" si="206"/>
        <v>1.1299999999999999</v>
      </c>
      <c r="AX1877" s="19">
        <f t="shared" si="207"/>
        <v>22.6</v>
      </c>
      <c r="AY1877" s="19" t="e">
        <f>VLOOKUP(AG1877,Cías!$A$1:$E$10000,5,0)</f>
        <v>#N/A</v>
      </c>
      <c r="AZ1877" s="19" t="str">
        <f t="shared" si="208"/>
        <v>1013719</v>
      </c>
      <c r="BA1877" s="19" t="str">
        <f t="shared" si="209"/>
        <v>GARCES OSWALDO GERMAN</v>
      </c>
      <c r="BB1877" s="19" t="e">
        <f>VLOOKUP(AG1877,Cías!$A$1:$E$10000,3,0)</f>
        <v>#N/A</v>
      </c>
      <c r="BC1877" s="19"/>
      <c r="BD1877" s="19"/>
      <c r="BE1877" s="19"/>
      <c r="BF1877" s="19"/>
      <c r="BG1877" s="19"/>
      <c r="BH1877" s="19"/>
      <c r="BI1877" s="19"/>
      <c r="BJ1877" s="19"/>
    </row>
    <row r="1878" spans="1:62" ht="15" x14ac:dyDescent="0.2">
      <c r="A1878" s="19" t="s">
        <v>16518</v>
      </c>
      <c r="B1878" s="19" t="s">
        <v>1479</v>
      </c>
      <c r="C1878" s="43">
        <v>44662</v>
      </c>
      <c r="D1878" s="44">
        <v>0.76805555555556004</v>
      </c>
      <c r="E1878" s="19" t="s">
        <v>16525</v>
      </c>
      <c r="F1878" s="19" t="s">
        <v>16526</v>
      </c>
      <c r="G1878" s="19" t="s">
        <v>16527</v>
      </c>
      <c r="H1878" s="45">
        <v>1048</v>
      </c>
      <c r="I1878" s="45">
        <v>1175.02</v>
      </c>
      <c r="J1878" s="19" t="s">
        <v>1560</v>
      </c>
      <c r="K1878" s="19" t="s">
        <v>16522</v>
      </c>
      <c r="L1878" s="19" t="s">
        <v>16528</v>
      </c>
      <c r="M1878" s="19" t="s">
        <v>16529</v>
      </c>
      <c r="N1878" s="19" t="s">
        <v>16518</v>
      </c>
      <c r="O1878" s="19" t="s">
        <v>1641</v>
      </c>
      <c r="P1878" s="19" t="s">
        <v>1642</v>
      </c>
      <c r="Q1878" s="46">
        <v>160</v>
      </c>
      <c r="R1878" s="19" t="s">
        <v>1544</v>
      </c>
      <c r="S1878" s="19" t="s">
        <v>4316</v>
      </c>
      <c r="T1878" s="19" t="s">
        <v>4317</v>
      </c>
      <c r="U1878" s="19" t="s">
        <v>4318</v>
      </c>
      <c r="V1878" s="19" t="s">
        <v>4319</v>
      </c>
      <c r="W1878" s="19" t="s">
        <v>1609</v>
      </c>
      <c r="X1878" s="19" t="s">
        <v>4320</v>
      </c>
      <c r="Y1878" s="19" t="s">
        <v>1611</v>
      </c>
      <c r="Z1878" s="19" t="s">
        <v>1612</v>
      </c>
      <c r="AA1878" s="46">
        <v>486</v>
      </c>
      <c r="AB1878" s="19" t="s">
        <v>497</v>
      </c>
      <c r="AC1878" s="19" t="s">
        <v>143</v>
      </c>
      <c r="AD1878" s="19" t="s">
        <v>5468</v>
      </c>
      <c r="AE1878" s="19" t="s">
        <v>5469</v>
      </c>
      <c r="AF1878" s="19" t="s">
        <v>1719</v>
      </c>
      <c r="AG1878" s="19" t="s">
        <v>5470</v>
      </c>
      <c r="AH1878" s="19" t="s">
        <v>1594</v>
      </c>
      <c r="AI1878" s="19" t="s">
        <v>1595</v>
      </c>
      <c r="AJ1878" s="45">
        <v>0.05</v>
      </c>
      <c r="AK1878" s="45">
        <v>8</v>
      </c>
      <c r="AL1878" s="19" t="s">
        <v>1501</v>
      </c>
      <c r="AM1878" s="46">
        <v>12550</v>
      </c>
      <c r="AN1878" s="46">
        <v>8020</v>
      </c>
      <c r="AO1878" s="46">
        <v>4530</v>
      </c>
      <c r="AP1878" s="45">
        <v>180.8</v>
      </c>
      <c r="AQ1878" s="45"/>
      <c r="AR1878" s="45" t="str">
        <f>IFERROR(VLOOKUP(AB1878,'Pedidos marco'!$A$1:$D$10000,4,0)," ")</f>
        <v xml:space="preserve"> </v>
      </c>
      <c r="AS1878" s="45">
        <f t="shared" si="203"/>
        <v>11</v>
      </c>
      <c r="AT1878" s="45" t="str">
        <f t="shared" si="204"/>
        <v>11</v>
      </c>
      <c r="AU1878" s="47">
        <v>8</v>
      </c>
      <c r="AV1878" s="19" t="str">
        <f t="shared" si="205"/>
        <v>04 April</v>
      </c>
      <c r="AW1878" s="19">
        <f t="shared" si="206"/>
        <v>1.1300000000000001</v>
      </c>
      <c r="AX1878" s="19">
        <f t="shared" si="207"/>
        <v>22.6</v>
      </c>
      <c r="AY1878" s="19" t="e">
        <f>VLOOKUP(AG1878,Cías!$A$1:$E$10000,5,0)</f>
        <v>#N/A</v>
      </c>
      <c r="AZ1878" s="19" t="str">
        <f t="shared" si="208"/>
        <v>1013719</v>
      </c>
      <c r="BA1878" s="19" t="str">
        <f t="shared" si="209"/>
        <v>GARCES OSWALDO GERMAN</v>
      </c>
      <c r="BB1878" s="19" t="e">
        <f>VLOOKUP(AG1878,Cías!$A$1:$E$10000,3,0)</f>
        <v>#N/A</v>
      </c>
      <c r="BC1878" s="19"/>
      <c r="BD1878" s="19"/>
      <c r="BE1878" s="19"/>
      <c r="BF1878" s="19"/>
      <c r="BG1878" s="19"/>
      <c r="BH1878" s="19"/>
      <c r="BI1878" s="19"/>
      <c r="BJ1878" s="19"/>
    </row>
    <row r="1879" spans="1:62" ht="15" x14ac:dyDescent="0.2">
      <c r="A1879" s="19" t="s">
        <v>16518</v>
      </c>
      <c r="B1879" s="19" t="s">
        <v>1479</v>
      </c>
      <c r="C1879" s="43">
        <v>44662</v>
      </c>
      <c r="D1879" s="44">
        <v>0.76805555555556004</v>
      </c>
      <c r="E1879" s="19" t="s">
        <v>16530</v>
      </c>
      <c r="F1879" s="19" t="s">
        <v>16531</v>
      </c>
      <c r="G1879" s="19" t="s">
        <v>16532</v>
      </c>
      <c r="H1879" s="45">
        <v>817.2</v>
      </c>
      <c r="I1879" s="45">
        <v>916.25</v>
      </c>
      <c r="J1879" s="19" t="s">
        <v>1560</v>
      </c>
      <c r="K1879" s="19" t="s">
        <v>16522</v>
      </c>
      <c r="L1879" s="19" t="s">
        <v>16533</v>
      </c>
      <c r="M1879" s="19" t="s">
        <v>16534</v>
      </c>
      <c r="N1879" s="19" t="s">
        <v>16518</v>
      </c>
      <c r="O1879" s="19" t="s">
        <v>1603</v>
      </c>
      <c r="P1879" s="19" t="s">
        <v>1604</v>
      </c>
      <c r="Q1879" s="46">
        <v>120</v>
      </c>
      <c r="R1879" s="19" t="s">
        <v>1544</v>
      </c>
      <c r="S1879" s="19" t="s">
        <v>4316</v>
      </c>
      <c r="T1879" s="19" t="s">
        <v>4317</v>
      </c>
      <c r="U1879" s="19" t="s">
        <v>4318</v>
      </c>
      <c r="V1879" s="19" t="s">
        <v>4319</v>
      </c>
      <c r="W1879" s="19" t="s">
        <v>1609</v>
      </c>
      <c r="X1879" s="19" t="s">
        <v>4320</v>
      </c>
      <c r="Y1879" s="19" t="s">
        <v>1611</v>
      </c>
      <c r="Z1879" s="19" t="s">
        <v>1612</v>
      </c>
      <c r="AA1879" s="46">
        <v>486</v>
      </c>
      <c r="AB1879" s="19" t="s">
        <v>497</v>
      </c>
      <c r="AC1879" s="19" t="s">
        <v>143</v>
      </c>
      <c r="AD1879" s="19" t="s">
        <v>5468</v>
      </c>
      <c r="AE1879" s="19" t="s">
        <v>5469</v>
      </c>
      <c r="AF1879" s="19" t="s">
        <v>1719</v>
      </c>
      <c r="AG1879" s="19" t="s">
        <v>5470</v>
      </c>
      <c r="AH1879" s="19" t="s">
        <v>1594</v>
      </c>
      <c r="AI1879" s="19" t="s">
        <v>1595</v>
      </c>
      <c r="AJ1879" s="45">
        <v>0.05</v>
      </c>
      <c r="AK1879" s="45">
        <v>6</v>
      </c>
      <c r="AL1879" s="19" t="s">
        <v>1501</v>
      </c>
      <c r="AM1879" s="46">
        <v>10545</v>
      </c>
      <c r="AN1879" s="46">
        <v>6015</v>
      </c>
      <c r="AO1879" s="46">
        <v>4530</v>
      </c>
      <c r="AP1879" s="45">
        <v>135.6</v>
      </c>
      <c r="AQ1879" s="45"/>
      <c r="AR1879" s="45" t="str">
        <f>IFERROR(VLOOKUP(AB1879,'Pedidos marco'!$A$1:$D$10000,4,0)," ")</f>
        <v xml:space="preserve"> </v>
      </c>
      <c r="AS1879" s="45">
        <f t="shared" si="203"/>
        <v>11</v>
      </c>
      <c r="AT1879" s="45" t="str">
        <f t="shared" si="204"/>
        <v>11</v>
      </c>
      <c r="AU1879" s="47">
        <v>6</v>
      </c>
      <c r="AV1879" s="19" t="str">
        <f t="shared" si="205"/>
        <v>04 April</v>
      </c>
      <c r="AW1879" s="19">
        <f t="shared" si="206"/>
        <v>1.1299999999999999</v>
      </c>
      <c r="AX1879" s="19">
        <f t="shared" si="207"/>
        <v>22.599999999999998</v>
      </c>
      <c r="AY1879" s="19" t="e">
        <f>VLOOKUP(AG1879,Cías!$A$1:$E$10000,5,0)</f>
        <v>#N/A</v>
      </c>
      <c r="AZ1879" s="19" t="str">
        <f t="shared" si="208"/>
        <v>1013719</v>
      </c>
      <c r="BA1879" s="19" t="str">
        <f t="shared" si="209"/>
        <v>GARCES OSWALDO GERMAN</v>
      </c>
      <c r="BB1879" s="19" t="e">
        <f>VLOOKUP(AG1879,Cías!$A$1:$E$10000,3,0)</f>
        <v>#N/A</v>
      </c>
      <c r="BC1879" s="19"/>
      <c r="BD1879" s="19"/>
      <c r="BE1879" s="19"/>
      <c r="BF1879" s="19"/>
      <c r="BG1879" s="19"/>
      <c r="BH1879" s="19"/>
      <c r="BI1879" s="19"/>
      <c r="BJ1879" s="19"/>
    </row>
    <row r="1880" spans="1:62" ht="15" x14ac:dyDescent="0.2">
      <c r="A1880" s="19" t="s">
        <v>16535</v>
      </c>
      <c r="B1880" s="19" t="s">
        <v>1479</v>
      </c>
      <c r="C1880" s="43">
        <v>44662</v>
      </c>
      <c r="D1880" s="44">
        <v>0.77222222222222003</v>
      </c>
      <c r="E1880" s="19" t="s">
        <v>16536</v>
      </c>
      <c r="F1880" s="19" t="s">
        <v>16537</v>
      </c>
      <c r="G1880" s="19" t="s">
        <v>16538</v>
      </c>
      <c r="H1880" s="45">
        <v>2307.6</v>
      </c>
      <c r="I1880" s="45">
        <v>2587.29</v>
      </c>
      <c r="J1880" s="19" t="s">
        <v>2037</v>
      </c>
      <c r="K1880" s="19" t="s">
        <v>16539</v>
      </c>
      <c r="L1880" s="19" t="s">
        <v>16540</v>
      </c>
      <c r="M1880" s="19" t="s">
        <v>16541</v>
      </c>
      <c r="N1880" s="19" t="s">
        <v>16535</v>
      </c>
      <c r="O1880" s="19" t="s">
        <v>1641</v>
      </c>
      <c r="P1880" s="19" t="s">
        <v>1642</v>
      </c>
      <c r="Q1880" s="46">
        <v>360</v>
      </c>
      <c r="R1880" s="19" t="s">
        <v>1544</v>
      </c>
      <c r="S1880" s="19" t="s">
        <v>16542</v>
      </c>
      <c r="T1880" s="19" t="s">
        <v>16543</v>
      </c>
      <c r="U1880" s="19" t="s">
        <v>16544</v>
      </c>
      <c r="V1880" s="19" t="s">
        <v>16545</v>
      </c>
      <c r="W1880" s="19" t="s">
        <v>16546</v>
      </c>
      <c r="X1880" s="19" t="s">
        <v>16547</v>
      </c>
      <c r="Y1880" s="19" t="s">
        <v>16548</v>
      </c>
      <c r="Z1880" s="19" t="s">
        <v>16549</v>
      </c>
      <c r="AA1880" s="46">
        <v>352</v>
      </c>
      <c r="AB1880" s="19" t="s">
        <v>479</v>
      </c>
      <c r="AC1880" s="19" t="s">
        <v>108</v>
      </c>
      <c r="AD1880" s="19" t="s">
        <v>5322</v>
      </c>
      <c r="AE1880" s="19" t="s">
        <v>1481</v>
      </c>
      <c r="AF1880" s="19" t="s">
        <v>1554</v>
      </c>
      <c r="AG1880" s="19" t="s">
        <v>5323</v>
      </c>
      <c r="AH1880" s="19" t="s">
        <v>1499</v>
      </c>
      <c r="AI1880" s="19" t="s">
        <v>1500</v>
      </c>
      <c r="AJ1880" s="45">
        <v>0</v>
      </c>
      <c r="AK1880" s="45">
        <v>0</v>
      </c>
      <c r="AL1880" s="19" t="s">
        <v>1501</v>
      </c>
      <c r="AM1880" s="46">
        <v>27080</v>
      </c>
      <c r="AN1880" s="46">
        <v>18000</v>
      </c>
      <c r="AO1880" s="46">
        <v>9080</v>
      </c>
      <c r="AP1880" s="45">
        <v>424.8</v>
      </c>
      <c r="AQ1880" s="45"/>
      <c r="AR1880" s="45" t="str">
        <f>IFERROR(VLOOKUP(AB1880,'Pedidos marco'!$A$1:$D$10000,4,0)," ")</f>
        <v xml:space="preserve"> </v>
      </c>
      <c r="AS1880" s="45">
        <f t="shared" si="203"/>
        <v>11</v>
      </c>
      <c r="AT1880" s="45" t="str">
        <f t="shared" si="204"/>
        <v>11</v>
      </c>
      <c r="AU1880" s="47">
        <v>18</v>
      </c>
      <c r="AV1880" s="19" t="str">
        <f t="shared" si="205"/>
        <v>04 April</v>
      </c>
      <c r="AW1880" s="19">
        <f t="shared" si="206"/>
        <v>1.18</v>
      </c>
      <c r="AX1880" s="19">
        <f t="shared" si="207"/>
        <v>23.6</v>
      </c>
      <c r="AY1880" s="19" t="e">
        <f>VLOOKUP(AG1880,Cías!$A$1:$E$10000,5,0)</f>
        <v>#N/A</v>
      </c>
      <c r="AZ1880" s="19" t="str">
        <f t="shared" si="208"/>
        <v>1022019</v>
      </c>
      <c r="BA1880" s="19" t="str">
        <f t="shared" si="209"/>
        <v>ENRIQUEZ LARA ORLANDO DANILO</v>
      </c>
      <c r="BB1880" s="19" t="e">
        <f>VLOOKUP(AG1880,Cías!$A$1:$E$10000,3,0)</f>
        <v>#N/A</v>
      </c>
      <c r="BC1880" s="19"/>
      <c r="BD1880" s="19"/>
      <c r="BE1880" s="19"/>
      <c r="BF1880" s="19"/>
      <c r="BG1880" s="19"/>
      <c r="BH1880" s="19"/>
      <c r="BI1880" s="19"/>
      <c r="BJ1880" s="19"/>
    </row>
    <row r="1881" spans="1:62" ht="15" x14ac:dyDescent="0.2">
      <c r="A1881" s="19" t="s">
        <v>16550</v>
      </c>
      <c r="B1881" s="19" t="s">
        <v>1479</v>
      </c>
      <c r="C1881" s="43">
        <v>44662</v>
      </c>
      <c r="D1881" s="44">
        <v>0.77500000000000002</v>
      </c>
      <c r="E1881" s="19" t="s">
        <v>16551</v>
      </c>
      <c r="F1881" s="19" t="s">
        <v>1481</v>
      </c>
      <c r="G1881" s="19" t="s">
        <v>1481</v>
      </c>
      <c r="H1881" s="45">
        <v>0</v>
      </c>
      <c r="I1881" s="45">
        <v>0</v>
      </c>
      <c r="J1881" s="19" t="s">
        <v>1482</v>
      </c>
      <c r="K1881" s="19" t="s">
        <v>16552</v>
      </c>
      <c r="L1881" s="19" t="s">
        <v>16553</v>
      </c>
      <c r="M1881" s="19" t="s">
        <v>16554</v>
      </c>
      <c r="N1881" s="19" t="s">
        <v>16550</v>
      </c>
      <c r="O1881" s="19" t="s">
        <v>367</v>
      </c>
      <c r="P1881" s="19" t="s">
        <v>368</v>
      </c>
      <c r="Q1881" s="46">
        <v>640</v>
      </c>
      <c r="R1881" s="19" t="s">
        <v>1544</v>
      </c>
      <c r="S1881" s="19" t="s">
        <v>1976</v>
      </c>
      <c r="T1881" s="19" t="s">
        <v>92</v>
      </c>
      <c r="U1881" s="19" t="s">
        <v>4647</v>
      </c>
      <c r="V1881" s="19" t="s">
        <v>2091</v>
      </c>
      <c r="W1881" s="19" t="s">
        <v>415</v>
      </c>
      <c r="X1881" s="19" t="s">
        <v>4648</v>
      </c>
      <c r="Y1881" s="19" t="s">
        <v>4649</v>
      </c>
      <c r="Z1881" s="19" t="s">
        <v>4650</v>
      </c>
      <c r="AA1881" s="46">
        <v>96.3</v>
      </c>
      <c r="AB1881" s="19" t="s">
        <v>12212</v>
      </c>
      <c r="AC1881" s="19" t="s">
        <v>1443</v>
      </c>
      <c r="AD1881" s="19" t="s">
        <v>12213</v>
      </c>
      <c r="AE1881" s="19" t="s">
        <v>12214</v>
      </c>
      <c r="AF1881" s="19" t="s">
        <v>1592</v>
      </c>
      <c r="AG1881" s="19" t="s">
        <v>12215</v>
      </c>
      <c r="AH1881" s="19" t="s">
        <v>1502</v>
      </c>
      <c r="AI1881" s="19" t="s">
        <v>2099</v>
      </c>
      <c r="AJ1881" s="45">
        <v>0</v>
      </c>
      <c r="AK1881" s="45">
        <v>0</v>
      </c>
      <c r="AL1881" s="19" t="s">
        <v>1501</v>
      </c>
      <c r="AM1881" s="46">
        <v>50710</v>
      </c>
      <c r="AN1881" s="46">
        <v>32060</v>
      </c>
      <c r="AO1881" s="46">
        <v>18650</v>
      </c>
      <c r="AP1881" s="45">
        <v>288</v>
      </c>
      <c r="AQ1881" s="45"/>
      <c r="AR1881" s="45" t="str">
        <f>IFERROR(VLOOKUP(AB1881,'Pedidos marco'!$A$1:$D$10000,4,0)," ")</f>
        <v xml:space="preserve"> </v>
      </c>
      <c r="AS1881" s="45">
        <f t="shared" si="203"/>
        <v>11</v>
      </c>
      <c r="AT1881" s="45" t="str">
        <f t="shared" si="204"/>
        <v>11</v>
      </c>
      <c r="AU1881" s="47">
        <v>32</v>
      </c>
      <c r="AV1881" s="19" t="str">
        <f t="shared" si="205"/>
        <v>04 April</v>
      </c>
      <c r="AW1881" s="19">
        <f t="shared" si="206"/>
        <v>0.45</v>
      </c>
      <c r="AX1881" s="19">
        <f t="shared" si="207"/>
        <v>9</v>
      </c>
      <c r="AY1881" s="19" t="e">
        <f>VLOOKUP(AG1881,Cías!$A$1:$E$10000,5,0)</f>
        <v>#N/A</v>
      </c>
      <c r="AZ1881" s="19" t="str">
        <f t="shared" si="208"/>
        <v>10008144</v>
      </c>
      <c r="BA1881" s="19" t="str">
        <f t="shared" si="209"/>
        <v>GARCES MARTINEZ NESTOR FABIAN</v>
      </c>
      <c r="BB1881" s="19" t="e">
        <f>VLOOKUP(AG1881,Cías!$A$1:$E$10000,3,0)</f>
        <v>#N/A</v>
      </c>
      <c r="BC1881" s="19"/>
      <c r="BD1881" s="19"/>
      <c r="BE1881" s="19"/>
      <c r="BF1881" s="19"/>
      <c r="BG1881" s="19"/>
      <c r="BH1881" s="19"/>
      <c r="BI1881" s="19"/>
      <c r="BJ1881" s="19"/>
    </row>
    <row r="1882" spans="1:62" ht="15" x14ac:dyDescent="0.2">
      <c r="A1882" s="19" t="s">
        <v>16555</v>
      </c>
      <c r="B1882" s="19" t="s">
        <v>1479</v>
      </c>
      <c r="C1882" s="43">
        <v>44662</v>
      </c>
      <c r="D1882" s="44">
        <v>0.77777777777778001</v>
      </c>
      <c r="E1882" s="19" t="s">
        <v>16556</v>
      </c>
      <c r="F1882" s="19" t="s">
        <v>1481</v>
      </c>
      <c r="G1882" s="19" t="s">
        <v>1481</v>
      </c>
      <c r="H1882" s="45">
        <v>0</v>
      </c>
      <c r="I1882" s="45">
        <v>0</v>
      </c>
      <c r="J1882" s="19" t="s">
        <v>1482</v>
      </c>
      <c r="K1882" s="19" t="s">
        <v>16121</v>
      </c>
      <c r="L1882" s="19" t="s">
        <v>16557</v>
      </c>
      <c r="M1882" s="19" t="s">
        <v>16558</v>
      </c>
      <c r="N1882" s="19" t="s">
        <v>16555</v>
      </c>
      <c r="O1882" s="19" t="s">
        <v>1641</v>
      </c>
      <c r="P1882" s="19" t="s">
        <v>1642</v>
      </c>
      <c r="Q1882" s="46">
        <v>480</v>
      </c>
      <c r="R1882" s="19" t="s">
        <v>1544</v>
      </c>
      <c r="S1882" s="19" t="s">
        <v>5651</v>
      </c>
      <c r="T1882" s="19" t="s">
        <v>5652</v>
      </c>
      <c r="U1882" s="19" t="s">
        <v>16124</v>
      </c>
      <c r="V1882" s="19" t="s">
        <v>16125</v>
      </c>
      <c r="W1882" s="19" t="s">
        <v>4073</v>
      </c>
      <c r="X1882" s="19" t="s">
        <v>16126</v>
      </c>
      <c r="Y1882" s="19" t="s">
        <v>4075</v>
      </c>
      <c r="Z1882" s="19" t="s">
        <v>4076</v>
      </c>
      <c r="AA1882" s="46">
        <v>468</v>
      </c>
      <c r="AB1882" s="19" t="s">
        <v>450</v>
      </c>
      <c r="AC1882" s="19" t="s">
        <v>47</v>
      </c>
      <c r="AD1882" s="19" t="s">
        <v>3310</v>
      </c>
      <c r="AE1882" s="19" t="s">
        <v>3311</v>
      </c>
      <c r="AF1882" s="19" t="s">
        <v>1719</v>
      </c>
      <c r="AG1882" s="19" t="s">
        <v>3312</v>
      </c>
      <c r="AH1882" s="19" t="s">
        <v>1594</v>
      </c>
      <c r="AI1882" s="19" t="s">
        <v>1595</v>
      </c>
      <c r="AJ1882" s="45">
        <v>0.05</v>
      </c>
      <c r="AK1882" s="45">
        <v>24</v>
      </c>
      <c r="AL1882" s="19" t="s">
        <v>1501</v>
      </c>
      <c r="AM1882" s="46">
        <v>39910</v>
      </c>
      <c r="AN1882" s="46">
        <v>24020</v>
      </c>
      <c r="AO1882" s="46">
        <v>15890</v>
      </c>
      <c r="AP1882" s="45">
        <v>552</v>
      </c>
      <c r="AQ1882" s="45"/>
      <c r="AR1882" s="45" t="str">
        <f>IFERROR(VLOOKUP(AB1882,'Pedidos marco'!$A$1:$D$10000,4,0)," ")</f>
        <v xml:space="preserve"> </v>
      </c>
      <c r="AS1882" s="45">
        <f t="shared" si="203"/>
        <v>11</v>
      </c>
      <c r="AT1882" s="45" t="str">
        <f t="shared" si="204"/>
        <v>11</v>
      </c>
      <c r="AU1882" s="47">
        <v>24</v>
      </c>
      <c r="AV1882" s="19" t="str">
        <f t="shared" si="205"/>
        <v>04 April</v>
      </c>
      <c r="AW1882" s="19">
        <f t="shared" si="206"/>
        <v>1.1499999999999999</v>
      </c>
      <c r="AX1882" s="19">
        <f t="shared" si="207"/>
        <v>23</v>
      </c>
      <c r="AY1882" s="19" t="e">
        <f>VLOOKUP(AG1882,Cías!$A$1:$E$10000,5,0)</f>
        <v>#N/A</v>
      </c>
      <c r="AZ1882" s="19" t="str">
        <f t="shared" si="208"/>
        <v>1013860</v>
      </c>
      <c r="BA1882" s="19" t="str">
        <f t="shared" si="209"/>
        <v>BEDON AYALA SIXTO LEONIDAS</v>
      </c>
      <c r="BB1882" s="19" t="e">
        <f>VLOOKUP(AG1882,Cías!$A$1:$E$10000,3,0)</f>
        <v>#N/A</v>
      </c>
      <c r="BC1882" s="19"/>
      <c r="BD1882" s="19"/>
      <c r="BE1882" s="19"/>
      <c r="BF1882" s="19"/>
      <c r="BG1882" s="19"/>
      <c r="BH1882" s="19"/>
      <c r="BI1882" s="19"/>
      <c r="BJ1882" s="19"/>
    </row>
    <row r="1883" spans="1:62" ht="15" x14ac:dyDescent="0.2">
      <c r="A1883" s="19" t="s">
        <v>16559</v>
      </c>
      <c r="B1883" s="19" t="s">
        <v>1479</v>
      </c>
      <c r="C1883" s="43">
        <v>44662</v>
      </c>
      <c r="D1883" s="44">
        <v>0.77847222222222001</v>
      </c>
      <c r="E1883" s="19" t="s">
        <v>16560</v>
      </c>
      <c r="F1883" s="19" t="s">
        <v>16561</v>
      </c>
      <c r="G1883" s="19" t="s">
        <v>16562</v>
      </c>
      <c r="H1883" s="45">
        <v>4421.3</v>
      </c>
      <c r="I1883" s="45">
        <v>4957.1899999999996</v>
      </c>
      <c r="J1883" s="19" t="s">
        <v>1560</v>
      </c>
      <c r="K1883" s="19" t="s">
        <v>16563</v>
      </c>
      <c r="L1883" s="19" t="s">
        <v>16564</v>
      </c>
      <c r="M1883" s="19" t="s">
        <v>16565</v>
      </c>
      <c r="N1883" s="19" t="s">
        <v>16559</v>
      </c>
      <c r="O1883" s="19" t="s">
        <v>1486</v>
      </c>
      <c r="P1883" s="19" t="s">
        <v>1487</v>
      </c>
      <c r="Q1883" s="46">
        <v>31.84</v>
      </c>
      <c r="R1883" s="19" t="s">
        <v>1488</v>
      </c>
      <c r="S1883" s="19" t="s">
        <v>4103</v>
      </c>
      <c r="T1883" s="19" t="s">
        <v>4104</v>
      </c>
      <c r="U1883" s="19" t="s">
        <v>16566</v>
      </c>
      <c r="V1883" s="19" t="s">
        <v>16567</v>
      </c>
      <c r="W1883" s="19" t="s">
        <v>2144</v>
      </c>
      <c r="X1883" s="19" t="s">
        <v>16568</v>
      </c>
      <c r="Y1883" s="19" t="s">
        <v>16569</v>
      </c>
      <c r="Z1883" s="19" t="s">
        <v>16570</v>
      </c>
      <c r="AA1883" s="46">
        <v>295</v>
      </c>
      <c r="AB1883" s="19" t="s">
        <v>466</v>
      </c>
      <c r="AC1883" s="19" t="s">
        <v>82</v>
      </c>
      <c r="AD1883" s="19" t="s">
        <v>3405</v>
      </c>
      <c r="AE1883" s="19" t="s">
        <v>3406</v>
      </c>
      <c r="AF1883" s="19" t="s">
        <v>1497</v>
      </c>
      <c r="AG1883" s="19" t="s">
        <v>3407</v>
      </c>
      <c r="AH1883" s="19" t="s">
        <v>1499</v>
      </c>
      <c r="AI1883" s="19" t="s">
        <v>1500</v>
      </c>
      <c r="AJ1883" s="45">
        <v>0</v>
      </c>
      <c r="AK1883" s="45">
        <v>0</v>
      </c>
      <c r="AL1883" s="19" t="s">
        <v>1501</v>
      </c>
      <c r="AM1883" s="46">
        <v>51170</v>
      </c>
      <c r="AN1883" s="46">
        <v>31840</v>
      </c>
      <c r="AO1883" s="46">
        <v>19330</v>
      </c>
      <c r="AP1883" s="45">
        <v>754.93</v>
      </c>
      <c r="AQ1883" s="45"/>
      <c r="AR1883" s="45" t="str">
        <f>IFERROR(VLOOKUP(AB1883,'Pedidos marco'!$A$1:$D$10000,4,0)," ")</f>
        <v xml:space="preserve"> </v>
      </c>
      <c r="AS1883" s="45">
        <f t="shared" si="203"/>
        <v>11</v>
      </c>
      <c r="AT1883" s="45" t="str">
        <f t="shared" si="204"/>
        <v>11</v>
      </c>
      <c r="AU1883" s="47">
        <v>31.84</v>
      </c>
      <c r="AV1883" s="19" t="str">
        <f t="shared" si="205"/>
        <v>04 April</v>
      </c>
      <c r="AW1883" s="19">
        <f t="shared" si="206"/>
        <v>23.710113065326631</v>
      </c>
      <c r="AX1883" s="19">
        <f t="shared" si="207"/>
        <v>23.710113065326631</v>
      </c>
      <c r="AY1883" s="19" t="e">
        <f>VLOOKUP(AG1883,Cías!$A$1:$E$10000,5,0)</f>
        <v>#N/A</v>
      </c>
      <c r="AZ1883" s="19" t="str">
        <f t="shared" si="208"/>
        <v>1013576</v>
      </c>
      <c r="BA1883" s="19" t="str">
        <f t="shared" si="209"/>
        <v>CASTRO SALGADO LUCIO OSWALDO</v>
      </c>
      <c r="BB1883" s="19" t="e">
        <f>VLOOKUP(AG1883,Cías!$A$1:$E$10000,3,0)</f>
        <v>#N/A</v>
      </c>
      <c r="BC1883" s="19"/>
      <c r="BD1883" s="19"/>
      <c r="BE1883" s="19"/>
      <c r="BF1883" s="19"/>
      <c r="BG1883" s="19"/>
      <c r="BH1883" s="19"/>
      <c r="BI1883" s="19"/>
      <c r="BJ1883" s="19"/>
    </row>
    <row r="1884" spans="1:62" ht="15" x14ac:dyDescent="0.2">
      <c r="A1884" s="19" t="s">
        <v>16571</v>
      </c>
      <c r="B1884" s="19" t="s">
        <v>1479</v>
      </c>
      <c r="C1884" s="43">
        <v>44662</v>
      </c>
      <c r="D1884" s="44">
        <v>0.78194444444444</v>
      </c>
      <c r="E1884" s="19" t="s">
        <v>16572</v>
      </c>
      <c r="F1884" s="19" t="s">
        <v>16573</v>
      </c>
      <c r="G1884" s="19" t="s">
        <v>16574</v>
      </c>
      <c r="H1884" s="45">
        <v>2365.1999999999998</v>
      </c>
      <c r="I1884" s="45">
        <v>2651.87</v>
      </c>
      <c r="J1884" s="19" t="s">
        <v>2037</v>
      </c>
      <c r="K1884" s="19" t="s">
        <v>16575</v>
      </c>
      <c r="L1884" s="19" t="s">
        <v>16576</v>
      </c>
      <c r="M1884" s="19" t="s">
        <v>16577</v>
      </c>
      <c r="N1884" s="19" t="s">
        <v>16571</v>
      </c>
      <c r="O1884" s="19" t="s">
        <v>1641</v>
      </c>
      <c r="P1884" s="19" t="s">
        <v>1642</v>
      </c>
      <c r="Q1884" s="46">
        <v>360</v>
      </c>
      <c r="R1884" s="19" t="s">
        <v>1544</v>
      </c>
      <c r="S1884" s="19" t="s">
        <v>16578</v>
      </c>
      <c r="T1884" s="19" t="s">
        <v>16579</v>
      </c>
      <c r="U1884" s="19" t="s">
        <v>16580</v>
      </c>
      <c r="V1884" s="19" t="s">
        <v>16581</v>
      </c>
      <c r="W1884" s="19" t="s">
        <v>1492</v>
      </c>
      <c r="X1884" s="19" t="s">
        <v>16582</v>
      </c>
      <c r="Y1884" s="19" t="s">
        <v>1494</v>
      </c>
      <c r="Z1884" s="19" t="s">
        <v>1495</v>
      </c>
      <c r="AA1884" s="46">
        <v>247</v>
      </c>
      <c r="AB1884" s="19" t="s">
        <v>536</v>
      </c>
      <c r="AC1884" s="19" t="s">
        <v>224</v>
      </c>
      <c r="AD1884" s="19" t="s">
        <v>2408</v>
      </c>
      <c r="AE1884" s="19" t="s">
        <v>2409</v>
      </c>
      <c r="AF1884" s="19" t="s">
        <v>1554</v>
      </c>
      <c r="AG1884" s="19" t="s">
        <v>2410</v>
      </c>
      <c r="AH1884" s="19" t="s">
        <v>1499</v>
      </c>
      <c r="AI1884" s="19" t="s">
        <v>1500</v>
      </c>
      <c r="AJ1884" s="45">
        <v>0</v>
      </c>
      <c r="AK1884" s="45">
        <v>0</v>
      </c>
      <c r="AL1884" s="19" t="s">
        <v>1501</v>
      </c>
      <c r="AM1884" s="46">
        <v>27060</v>
      </c>
      <c r="AN1884" s="46">
        <v>18010</v>
      </c>
      <c r="AO1884" s="46">
        <v>9050</v>
      </c>
      <c r="AP1884" s="45">
        <v>302.39999999999998</v>
      </c>
      <c r="AQ1884" s="45"/>
      <c r="AR1884" s="45" t="str">
        <f>IFERROR(VLOOKUP(AB1884,'Pedidos marco'!$A$1:$D$10000,4,0)," ")</f>
        <v xml:space="preserve"> </v>
      </c>
      <c r="AS1884" s="45">
        <f t="shared" si="203"/>
        <v>11</v>
      </c>
      <c r="AT1884" s="45" t="str">
        <f t="shared" si="204"/>
        <v>11</v>
      </c>
      <c r="AU1884" s="47">
        <v>18</v>
      </c>
      <c r="AV1884" s="19" t="str">
        <f t="shared" si="205"/>
        <v>04 April</v>
      </c>
      <c r="AW1884" s="19">
        <f t="shared" si="206"/>
        <v>0.84</v>
      </c>
      <c r="AX1884" s="19">
        <f t="shared" si="207"/>
        <v>16.799999999999997</v>
      </c>
      <c r="AY1884" s="19" t="e">
        <f>VLOOKUP(AG1884,Cías!$A$1:$E$10000,5,0)</f>
        <v>#N/A</v>
      </c>
      <c r="AZ1884" s="19" t="str">
        <f t="shared" si="208"/>
        <v>1014339</v>
      </c>
      <c r="BA1884" s="19" t="str">
        <f t="shared" si="209"/>
        <v>NICOLALDE FLORES MILTON FABIAN</v>
      </c>
      <c r="BB1884" s="19" t="e">
        <f>VLOOKUP(AG1884,Cías!$A$1:$E$10000,3,0)</f>
        <v>#N/A</v>
      </c>
      <c r="BC1884" s="19"/>
      <c r="BD1884" s="19"/>
      <c r="BE1884" s="19"/>
      <c r="BF1884" s="19"/>
      <c r="BG1884" s="19"/>
      <c r="BH1884" s="19"/>
      <c r="BI1884" s="19"/>
      <c r="BJ1884" s="19"/>
    </row>
    <row r="1885" spans="1:62" ht="15" x14ac:dyDescent="0.2">
      <c r="A1885" s="19" t="s">
        <v>16583</v>
      </c>
      <c r="B1885" s="19" t="s">
        <v>1479</v>
      </c>
      <c r="C1885" s="43">
        <v>44662</v>
      </c>
      <c r="D1885" s="44">
        <v>0.78472222222221999</v>
      </c>
      <c r="E1885" s="19" t="s">
        <v>16584</v>
      </c>
      <c r="F1885" s="19" t="s">
        <v>16585</v>
      </c>
      <c r="G1885" s="19" t="s">
        <v>16586</v>
      </c>
      <c r="H1885" s="45">
        <v>3262.32</v>
      </c>
      <c r="I1885" s="45">
        <v>3657.74</v>
      </c>
      <c r="J1885" s="19" t="s">
        <v>1560</v>
      </c>
      <c r="K1885" s="19" t="s">
        <v>16587</v>
      </c>
      <c r="L1885" s="19" t="s">
        <v>16588</v>
      </c>
      <c r="M1885" s="19" t="s">
        <v>16589</v>
      </c>
      <c r="N1885" s="19" t="s">
        <v>16583</v>
      </c>
      <c r="O1885" s="19" t="s">
        <v>367</v>
      </c>
      <c r="P1885" s="19" t="s">
        <v>368</v>
      </c>
      <c r="Q1885" s="46">
        <v>480</v>
      </c>
      <c r="R1885" s="19" t="s">
        <v>1544</v>
      </c>
      <c r="S1885" s="19" t="s">
        <v>1712</v>
      </c>
      <c r="T1885" s="19" t="s">
        <v>1713</v>
      </c>
      <c r="U1885" s="19" t="s">
        <v>1714</v>
      </c>
      <c r="V1885" s="19" t="s">
        <v>1715</v>
      </c>
      <c r="W1885" s="19" t="s">
        <v>1627</v>
      </c>
      <c r="X1885" s="19" t="s">
        <v>1716</v>
      </c>
      <c r="Y1885" s="19" t="s">
        <v>1629</v>
      </c>
      <c r="Z1885" s="19" t="s">
        <v>1630</v>
      </c>
      <c r="AA1885" s="46">
        <v>40</v>
      </c>
      <c r="AB1885" s="19" t="s">
        <v>572</v>
      </c>
      <c r="AC1885" s="19" t="s">
        <v>297</v>
      </c>
      <c r="AD1885" s="19" t="s">
        <v>6108</v>
      </c>
      <c r="AE1885" s="19" t="s">
        <v>6109</v>
      </c>
      <c r="AF1885" s="19" t="s">
        <v>1719</v>
      </c>
      <c r="AG1885" s="19" t="s">
        <v>6110</v>
      </c>
      <c r="AH1885" s="19" t="s">
        <v>1594</v>
      </c>
      <c r="AI1885" s="19" t="s">
        <v>1595</v>
      </c>
      <c r="AJ1885" s="45">
        <v>0.05</v>
      </c>
      <c r="AK1885" s="45">
        <v>24</v>
      </c>
      <c r="AL1885" s="19" t="s">
        <v>1501</v>
      </c>
      <c r="AM1885" s="46">
        <v>40140</v>
      </c>
      <c r="AN1885" s="46">
        <v>24020</v>
      </c>
      <c r="AO1885" s="46">
        <v>16120</v>
      </c>
      <c r="AP1885" s="45">
        <v>100.8</v>
      </c>
      <c r="AQ1885" s="45"/>
      <c r="AR1885" s="45" t="str">
        <f>IFERROR(VLOOKUP(AB1885,'Pedidos marco'!$A$1:$D$10000,4,0)," ")</f>
        <v xml:space="preserve"> </v>
      </c>
      <c r="AS1885" s="45">
        <f t="shared" si="203"/>
        <v>11</v>
      </c>
      <c r="AT1885" s="45" t="str">
        <f t="shared" si="204"/>
        <v>11</v>
      </c>
      <c r="AU1885" s="47">
        <v>24</v>
      </c>
      <c r="AV1885" s="19" t="str">
        <f t="shared" si="205"/>
        <v>04 April</v>
      </c>
      <c r="AW1885" s="19">
        <f t="shared" si="206"/>
        <v>0.21</v>
      </c>
      <c r="AX1885" s="19">
        <f t="shared" si="207"/>
        <v>4.2</v>
      </c>
      <c r="AY1885" s="19" t="e">
        <f>VLOOKUP(AG1885,Cías!$A$1:$E$10000,5,0)</f>
        <v>#N/A</v>
      </c>
      <c r="AZ1885" s="19" t="str">
        <f t="shared" si="208"/>
        <v>1013279</v>
      </c>
      <c r="BA1885" s="19" t="str">
        <f t="shared" si="209"/>
        <v>TAPIA CAMPAÑA NESTOR HEMIRO</v>
      </c>
      <c r="BB1885" s="19" t="e">
        <f>VLOOKUP(AG1885,Cías!$A$1:$E$10000,3,0)</f>
        <v>#N/A</v>
      </c>
      <c r="BC1885" s="19"/>
      <c r="BD1885" s="19"/>
      <c r="BE1885" s="19"/>
      <c r="BF1885" s="19"/>
      <c r="BG1885" s="19"/>
      <c r="BH1885" s="19"/>
      <c r="BI1885" s="19"/>
      <c r="BJ1885" s="19"/>
    </row>
    <row r="1886" spans="1:62" ht="15" x14ac:dyDescent="0.2">
      <c r="A1886" s="19" t="s">
        <v>16590</v>
      </c>
      <c r="B1886" s="19" t="s">
        <v>1479</v>
      </c>
      <c r="C1886" s="43">
        <v>44662</v>
      </c>
      <c r="D1886" s="44">
        <v>0.78958333333332997</v>
      </c>
      <c r="E1886" s="19" t="s">
        <v>16591</v>
      </c>
      <c r="F1886" s="19" t="s">
        <v>1481</v>
      </c>
      <c r="G1886" s="19" t="s">
        <v>1481</v>
      </c>
      <c r="H1886" s="45">
        <v>0</v>
      </c>
      <c r="I1886" s="45">
        <v>0</v>
      </c>
      <c r="J1886" s="19" t="s">
        <v>1482</v>
      </c>
      <c r="K1886" s="19" t="s">
        <v>16592</v>
      </c>
      <c r="L1886" s="19" t="s">
        <v>16593</v>
      </c>
      <c r="M1886" s="19" t="s">
        <v>16594</v>
      </c>
      <c r="N1886" s="19" t="s">
        <v>16590</v>
      </c>
      <c r="O1886" s="19" t="s">
        <v>1603</v>
      </c>
      <c r="P1886" s="19" t="s">
        <v>1604</v>
      </c>
      <c r="Q1886" s="46">
        <v>360</v>
      </c>
      <c r="R1886" s="19" t="s">
        <v>1544</v>
      </c>
      <c r="S1886" s="19" t="s">
        <v>4733</v>
      </c>
      <c r="T1886" s="19" t="s">
        <v>4734</v>
      </c>
      <c r="U1886" s="19" t="s">
        <v>16595</v>
      </c>
      <c r="V1886" s="19" t="s">
        <v>16596</v>
      </c>
      <c r="W1886" s="19" t="s">
        <v>4073</v>
      </c>
      <c r="X1886" s="19" t="s">
        <v>16597</v>
      </c>
      <c r="Y1886" s="19" t="s">
        <v>4075</v>
      </c>
      <c r="Z1886" s="19" t="s">
        <v>4076</v>
      </c>
      <c r="AA1886" s="46">
        <v>468</v>
      </c>
      <c r="AB1886" s="19" t="s">
        <v>16598</v>
      </c>
      <c r="AC1886" s="19" t="s">
        <v>1451</v>
      </c>
      <c r="AD1886" s="19" t="s">
        <v>16599</v>
      </c>
      <c r="AE1886" s="19" t="s">
        <v>1481</v>
      </c>
      <c r="AF1886" s="19" t="s">
        <v>1554</v>
      </c>
      <c r="AG1886" s="19" t="s">
        <v>16600</v>
      </c>
      <c r="AH1886" s="19" t="s">
        <v>1499</v>
      </c>
      <c r="AI1886" s="19" t="s">
        <v>1500</v>
      </c>
      <c r="AJ1886" s="45">
        <v>0</v>
      </c>
      <c r="AK1886" s="45">
        <v>0</v>
      </c>
      <c r="AL1886" s="19" t="s">
        <v>1501</v>
      </c>
      <c r="AM1886" s="46">
        <v>26500</v>
      </c>
      <c r="AN1886" s="46">
        <v>18030</v>
      </c>
      <c r="AO1886" s="46">
        <v>8470</v>
      </c>
      <c r="AP1886" s="45">
        <v>414</v>
      </c>
      <c r="AQ1886" s="45"/>
      <c r="AR1886" s="45" t="str">
        <f>IFERROR(VLOOKUP(AB1886,'Pedidos marco'!$A$1:$D$10000,4,0)," ")</f>
        <v xml:space="preserve"> </v>
      </c>
      <c r="AS1886" s="45">
        <f t="shared" si="203"/>
        <v>11</v>
      </c>
      <c r="AT1886" s="45" t="str">
        <f t="shared" si="204"/>
        <v>11</v>
      </c>
      <c r="AU1886" s="47">
        <v>18</v>
      </c>
      <c r="AV1886" s="19" t="str">
        <f t="shared" si="205"/>
        <v>04 April</v>
      </c>
      <c r="AW1886" s="19">
        <f t="shared" si="206"/>
        <v>1.1499999999999999</v>
      </c>
      <c r="AX1886" s="19">
        <f t="shared" si="207"/>
        <v>23</v>
      </c>
      <c r="AY1886" s="19" t="e">
        <f>VLOOKUP(AG1886,Cías!$A$1:$E$10000,5,0)</f>
        <v>#N/A</v>
      </c>
      <c r="AZ1886" s="19" t="str">
        <f t="shared" si="208"/>
        <v>10008340</v>
      </c>
      <c r="BA1886" s="19" t="str">
        <f t="shared" si="209"/>
        <v>HERRERA GUERRA RICHARD IVAN</v>
      </c>
      <c r="BB1886" s="19" t="e">
        <f>VLOOKUP(AG1886,Cías!$A$1:$E$10000,3,0)</f>
        <v>#N/A</v>
      </c>
      <c r="BC1886" s="19"/>
      <c r="BD1886" s="19"/>
      <c r="BE1886" s="19"/>
      <c r="BF1886" s="19"/>
      <c r="BG1886" s="19"/>
      <c r="BH1886" s="19"/>
      <c r="BI1886" s="19"/>
      <c r="BJ1886" s="19"/>
    </row>
    <row r="1887" spans="1:62" ht="15" x14ac:dyDescent="0.2">
      <c r="A1887" s="19" t="s">
        <v>16601</v>
      </c>
      <c r="B1887" s="19" t="s">
        <v>1479</v>
      </c>
      <c r="C1887" s="43">
        <v>44662</v>
      </c>
      <c r="D1887" s="44">
        <v>0.79305555555555995</v>
      </c>
      <c r="E1887" s="19" t="s">
        <v>16602</v>
      </c>
      <c r="F1887" s="19" t="s">
        <v>1481</v>
      </c>
      <c r="G1887" s="19" t="s">
        <v>1481</v>
      </c>
      <c r="H1887" s="45">
        <v>0</v>
      </c>
      <c r="I1887" s="45">
        <v>0</v>
      </c>
      <c r="J1887" s="19" t="s">
        <v>1482</v>
      </c>
      <c r="K1887" s="19" t="s">
        <v>16603</v>
      </c>
      <c r="L1887" s="19" t="s">
        <v>16604</v>
      </c>
      <c r="M1887" s="19" t="s">
        <v>16605</v>
      </c>
      <c r="N1887" s="19" t="s">
        <v>16601</v>
      </c>
      <c r="O1887" s="19" t="s">
        <v>1641</v>
      </c>
      <c r="P1887" s="19" t="s">
        <v>1642</v>
      </c>
      <c r="Q1887" s="46">
        <v>480</v>
      </c>
      <c r="R1887" s="19" t="s">
        <v>1544</v>
      </c>
      <c r="S1887" s="19" t="s">
        <v>4733</v>
      </c>
      <c r="T1887" s="19" t="s">
        <v>4734</v>
      </c>
      <c r="U1887" s="19" t="s">
        <v>16606</v>
      </c>
      <c r="V1887" s="19" t="s">
        <v>16607</v>
      </c>
      <c r="W1887" s="19" t="s">
        <v>7329</v>
      </c>
      <c r="X1887" s="19" t="s">
        <v>16608</v>
      </c>
      <c r="Y1887" s="19" t="s">
        <v>5305</v>
      </c>
      <c r="Z1887" s="19" t="s">
        <v>5306</v>
      </c>
      <c r="AA1887" s="46">
        <v>418</v>
      </c>
      <c r="AB1887" s="19" t="s">
        <v>458</v>
      </c>
      <c r="AC1887" s="19" t="s">
        <v>66</v>
      </c>
      <c r="AD1887" s="19" t="s">
        <v>3980</v>
      </c>
      <c r="AE1887" s="19" t="s">
        <v>3981</v>
      </c>
      <c r="AF1887" s="19" t="s">
        <v>1719</v>
      </c>
      <c r="AG1887" s="19" t="s">
        <v>3982</v>
      </c>
      <c r="AH1887" s="19" t="s">
        <v>1499</v>
      </c>
      <c r="AI1887" s="19" t="s">
        <v>1500</v>
      </c>
      <c r="AJ1887" s="45">
        <v>0</v>
      </c>
      <c r="AK1887" s="45">
        <v>0</v>
      </c>
      <c r="AL1887" s="19" t="s">
        <v>1501</v>
      </c>
      <c r="AM1887" s="46">
        <v>38570</v>
      </c>
      <c r="AN1887" s="46">
        <v>24000</v>
      </c>
      <c r="AO1887" s="46">
        <v>14570</v>
      </c>
      <c r="AP1887" s="45">
        <v>484.8</v>
      </c>
      <c r="AQ1887" s="45"/>
      <c r="AR1887" s="45" t="str">
        <f>IFERROR(VLOOKUP(AB1887,'Pedidos marco'!$A$1:$D$10000,4,0)," ")</f>
        <v xml:space="preserve"> </v>
      </c>
      <c r="AS1887" s="45">
        <f t="shared" si="203"/>
        <v>11</v>
      </c>
      <c r="AT1887" s="45" t="str">
        <f t="shared" si="204"/>
        <v>11</v>
      </c>
      <c r="AU1887" s="47">
        <v>24</v>
      </c>
      <c r="AV1887" s="19" t="str">
        <f t="shared" si="205"/>
        <v>04 April</v>
      </c>
      <c r="AW1887" s="19">
        <f t="shared" si="206"/>
        <v>1.01</v>
      </c>
      <c r="AX1887" s="19">
        <f t="shared" si="207"/>
        <v>20.2</v>
      </c>
      <c r="AY1887" s="19" t="e">
        <f>VLOOKUP(AG1887,Cías!$A$1:$E$10000,5,0)</f>
        <v>#N/A</v>
      </c>
      <c r="AZ1887" s="19" t="str">
        <f t="shared" si="208"/>
        <v>1020579</v>
      </c>
      <c r="BA1887" s="19" t="str">
        <f t="shared" si="209"/>
        <v>CABRERA RECALDE ALFREDO RAYMUNDO</v>
      </c>
      <c r="BB1887" s="19" t="e">
        <f>VLOOKUP(AG1887,Cías!$A$1:$E$10000,3,0)</f>
        <v>#N/A</v>
      </c>
      <c r="BC1887" s="19"/>
      <c r="BD1887" s="19"/>
      <c r="BE1887" s="19"/>
      <c r="BF1887" s="19"/>
      <c r="BG1887" s="19"/>
      <c r="BH1887" s="19"/>
      <c r="BI1887" s="19"/>
      <c r="BJ1887" s="19"/>
    </row>
    <row r="1888" spans="1:62" ht="15" x14ac:dyDescent="0.2">
      <c r="A1888" s="19" t="s">
        <v>16609</v>
      </c>
      <c r="B1888" s="19" t="s">
        <v>1479</v>
      </c>
      <c r="C1888" s="43">
        <v>44662</v>
      </c>
      <c r="D1888" s="44">
        <v>0.79513888888888995</v>
      </c>
      <c r="E1888" s="19" t="s">
        <v>16610</v>
      </c>
      <c r="F1888" s="19" t="s">
        <v>16611</v>
      </c>
      <c r="G1888" s="19" t="s">
        <v>16612</v>
      </c>
      <c r="H1888" s="45">
        <v>557.6</v>
      </c>
      <c r="I1888" s="45">
        <v>625.17999999999995</v>
      </c>
      <c r="J1888" s="19" t="s">
        <v>1560</v>
      </c>
      <c r="K1888" s="19" t="s">
        <v>16613</v>
      </c>
      <c r="L1888" s="19" t="s">
        <v>16614</v>
      </c>
      <c r="M1888" s="19" t="s">
        <v>16615</v>
      </c>
      <c r="N1888" s="19" t="s">
        <v>16609</v>
      </c>
      <c r="O1888" s="19" t="s">
        <v>2600</v>
      </c>
      <c r="P1888" s="19" t="s">
        <v>2601</v>
      </c>
      <c r="Q1888" s="46">
        <v>80</v>
      </c>
      <c r="R1888" s="19" t="s">
        <v>1544</v>
      </c>
      <c r="S1888" s="19" t="s">
        <v>3197</v>
      </c>
      <c r="T1888" s="19" t="s">
        <v>3198</v>
      </c>
      <c r="U1888" s="19" t="s">
        <v>3199</v>
      </c>
      <c r="V1888" s="19" t="s">
        <v>3200</v>
      </c>
      <c r="W1888" s="19" t="s">
        <v>3201</v>
      </c>
      <c r="X1888" s="19" t="s">
        <v>3202</v>
      </c>
      <c r="Y1888" s="19" t="s">
        <v>3203</v>
      </c>
      <c r="Z1888" s="19" t="s">
        <v>3204</v>
      </c>
      <c r="AA1888" s="46">
        <v>396</v>
      </c>
      <c r="AB1888" s="19" t="s">
        <v>511</v>
      </c>
      <c r="AC1888" s="19" t="s">
        <v>171</v>
      </c>
      <c r="AD1888" s="19" t="s">
        <v>2543</v>
      </c>
      <c r="AE1888" s="19" t="s">
        <v>2544</v>
      </c>
      <c r="AF1888" s="19" t="s">
        <v>1554</v>
      </c>
      <c r="AG1888" s="19" t="s">
        <v>2545</v>
      </c>
      <c r="AH1888" s="19" t="s">
        <v>1499</v>
      </c>
      <c r="AI1888" s="19" t="s">
        <v>1500</v>
      </c>
      <c r="AJ1888" s="45">
        <v>0</v>
      </c>
      <c r="AK1888" s="45">
        <v>0</v>
      </c>
      <c r="AL1888" s="19" t="s">
        <v>1501</v>
      </c>
      <c r="AM1888" s="46">
        <v>8529.4439999999995</v>
      </c>
      <c r="AN1888" s="46">
        <v>4004.444</v>
      </c>
      <c r="AO1888" s="46">
        <v>4525</v>
      </c>
      <c r="AP1888" s="45">
        <v>85.6</v>
      </c>
      <c r="AQ1888" s="45"/>
      <c r="AR1888" s="45" t="str">
        <f>IFERROR(VLOOKUP(AB1888,'Pedidos marco'!$A$1:$D$10000,4,0)," ")</f>
        <v xml:space="preserve"> </v>
      </c>
      <c r="AS1888" s="45">
        <f t="shared" si="203"/>
        <v>11</v>
      </c>
      <c r="AT1888" s="45" t="str">
        <f t="shared" si="204"/>
        <v>11</v>
      </c>
      <c r="AU1888" s="47">
        <v>4</v>
      </c>
      <c r="AV1888" s="19" t="str">
        <f t="shared" si="205"/>
        <v>04 April</v>
      </c>
      <c r="AW1888" s="19">
        <f t="shared" si="206"/>
        <v>1.0699999999999998</v>
      </c>
      <c r="AX1888" s="19">
        <f t="shared" si="207"/>
        <v>21.4</v>
      </c>
      <c r="AY1888" s="19" t="e">
        <f>VLOOKUP(AG1888,Cías!$A$1:$E$10000,5,0)</f>
        <v>#N/A</v>
      </c>
      <c r="AZ1888" s="19" t="str">
        <f t="shared" si="208"/>
        <v>1014289</v>
      </c>
      <c r="BA1888" s="19" t="str">
        <f t="shared" si="209"/>
        <v>JACOME ECHEVERRIA PEDRO PAUL</v>
      </c>
      <c r="BB1888" s="19" t="e">
        <f>VLOOKUP(AG1888,Cías!$A$1:$E$10000,3,0)</f>
        <v>#N/A</v>
      </c>
      <c r="BC1888" s="19"/>
      <c r="BD1888" s="19"/>
      <c r="BE1888" s="19"/>
      <c r="BF1888" s="19"/>
      <c r="BG1888" s="19"/>
      <c r="BH1888" s="19"/>
      <c r="BI1888" s="19"/>
      <c r="BJ1888" s="19"/>
    </row>
    <row r="1889" spans="1:62" ht="15" x14ac:dyDescent="0.2">
      <c r="A1889" s="19" t="s">
        <v>16609</v>
      </c>
      <c r="B1889" s="19" t="s">
        <v>1479</v>
      </c>
      <c r="C1889" s="43">
        <v>44662</v>
      </c>
      <c r="D1889" s="44">
        <v>0.79513888888888995</v>
      </c>
      <c r="E1889" s="19" t="s">
        <v>16616</v>
      </c>
      <c r="F1889" s="19" t="s">
        <v>16617</v>
      </c>
      <c r="G1889" s="19" t="s">
        <v>16618</v>
      </c>
      <c r="H1889" s="45">
        <v>1856.4</v>
      </c>
      <c r="I1889" s="45">
        <v>2081.41</v>
      </c>
      <c r="J1889" s="19" t="s">
        <v>1560</v>
      </c>
      <c r="K1889" s="19" t="s">
        <v>16619</v>
      </c>
      <c r="L1889" s="19" t="s">
        <v>16620</v>
      </c>
      <c r="M1889" s="19" t="s">
        <v>16621</v>
      </c>
      <c r="N1889" s="19" t="s">
        <v>16609</v>
      </c>
      <c r="O1889" s="19" t="s">
        <v>1641</v>
      </c>
      <c r="P1889" s="19" t="s">
        <v>1642</v>
      </c>
      <c r="Q1889" s="46">
        <v>280</v>
      </c>
      <c r="R1889" s="19" t="s">
        <v>1544</v>
      </c>
      <c r="S1889" s="19" t="s">
        <v>3197</v>
      </c>
      <c r="T1889" s="19" t="s">
        <v>3198</v>
      </c>
      <c r="U1889" s="19" t="s">
        <v>3199</v>
      </c>
      <c r="V1889" s="19" t="s">
        <v>3200</v>
      </c>
      <c r="W1889" s="19" t="s">
        <v>3201</v>
      </c>
      <c r="X1889" s="19" t="s">
        <v>3202</v>
      </c>
      <c r="Y1889" s="19" t="s">
        <v>3203</v>
      </c>
      <c r="Z1889" s="19" t="s">
        <v>3204</v>
      </c>
      <c r="AA1889" s="46">
        <v>396</v>
      </c>
      <c r="AB1889" s="19" t="s">
        <v>511</v>
      </c>
      <c r="AC1889" s="19" t="s">
        <v>171</v>
      </c>
      <c r="AD1889" s="19" t="s">
        <v>2543</v>
      </c>
      <c r="AE1889" s="19" t="s">
        <v>2544</v>
      </c>
      <c r="AF1889" s="19" t="s">
        <v>1554</v>
      </c>
      <c r="AG1889" s="19" t="s">
        <v>2545</v>
      </c>
      <c r="AH1889" s="19" t="s">
        <v>1499</v>
      </c>
      <c r="AI1889" s="19" t="s">
        <v>1500</v>
      </c>
      <c r="AJ1889" s="45">
        <v>0</v>
      </c>
      <c r="AK1889" s="45">
        <v>0</v>
      </c>
      <c r="AL1889" s="19" t="s">
        <v>1501</v>
      </c>
      <c r="AM1889" s="46">
        <v>18540.556</v>
      </c>
      <c r="AN1889" s="46">
        <v>14015.556</v>
      </c>
      <c r="AO1889" s="46">
        <v>4525</v>
      </c>
      <c r="AP1889" s="45">
        <v>299.60000000000002</v>
      </c>
      <c r="AQ1889" s="45"/>
      <c r="AR1889" s="45" t="str">
        <f>IFERROR(VLOOKUP(AB1889,'Pedidos marco'!$A$1:$D$10000,4,0)," ")</f>
        <v xml:space="preserve"> </v>
      </c>
      <c r="AS1889" s="45">
        <f t="shared" si="203"/>
        <v>11</v>
      </c>
      <c r="AT1889" s="45" t="str">
        <f t="shared" si="204"/>
        <v>11</v>
      </c>
      <c r="AU1889" s="47">
        <v>14</v>
      </c>
      <c r="AV1889" s="19" t="str">
        <f t="shared" si="205"/>
        <v>04 April</v>
      </c>
      <c r="AW1889" s="19">
        <f t="shared" si="206"/>
        <v>1.07</v>
      </c>
      <c r="AX1889" s="19">
        <f t="shared" si="207"/>
        <v>21.400000000000002</v>
      </c>
      <c r="AY1889" s="19" t="e">
        <f>VLOOKUP(AG1889,Cías!$A$1:$E$10000,5,0)</f>
        <v>#N/A</v>
      </c>
      <c r="AZ1889" s="19" t="str">
        <f t="shared" si="208"/>
        <v>1014289</v>
      </c>
      <c r="BA1889" s="19" t="str">
        <f t="shared" si="209"/>
        <v>JACOME ECHEVERRIA PEDRO PAUL</v>
      </c>
      <c r="BB1889" s="19" t="e">
        <f>VLOOKUP(AG1889,Cías!$A$1:$E$10000,3,0)</f>
        <v>#N/A</v>
      </c>
      <c r="BC1889" s="19"/>
      <c r="BD1889" s="19"/>
      <c r="BE1889" s="19"/>
      <c r="BF1889" s="19"/>
      <c r="BG1889" s="19"/>
      <c r="BH1889" s="19"/>
      <c r="BI1889" s="19"/>
      <c r="BJ1889" s="19"/>
    </row>
    <row r="1890" spans="1:62" ht="15" x14ac:dyDescent="0.2">
      <c r="A1890" s="19" t="s">
        <v>16622</v>
      </c>
      <c r="B1890" s="19" t="s">
        <v>1479</v>
      </c>
      <c r="C1890" s="43">
        <v>44662</v>
      </c>
      <c r="D1890" s="44">
        <v>0.79583333333332995</v>
      </c>
      <c r="E1890" s="19" t="s">
        <v>16623</v>
      </c>
      <c r="F1890" s="19" t="s">
        <v>16624</v>
      </c>
      <c r="G1890" s="19" t="s">
        <v>16625</v>
      </c>
      <c r="H1890" s="45">
        <v>1115.2</v>
      </c>
      <c r="I1890" s="45">
        <v>1250.3699999999999</v>
      </c>
      <c r="J1890" s="19" t="s">
        <v>1560</v>
      </c>
      <c r="K1890" s="19" t="s">
        <v>16626</v>
      </c>
      <c r="L1890" s="19" t="s">
        <v>16627</v>
      </c>
      <c r="M1890" s="19" t="s">
        <v>16628</v>
      </c>
      <c r="N1890" s="19" t="s">
        <v>16622</v>
      </c>
      <c r="O1890" s="19" t="s">
        <v>371</v>
      </c>
      <c r="P1890" s="19" t="s">
        <v>372</v>
      </c>
      <c r="Q1890" s="46">
        <v>160</v>
      </c>
      <c r="R1890" s="19" t="s">
        <v>1544</v>
      </c>
      <c r="S1890" s="19" t="s">
        <v>1825</v>
      </c>
      <c r="T1890" s="19" t="s">
        <v>1826</v>
      </c>
      <c r="U1890" s="19" t="s">
        <v>4297</v>
      </c>
      <c r="V1890" s="19" t="s">
        <v>4298</v>
      </c>
      <c r="W1890" s="19" t="s">
        <v>1829</v>
      </c>
      <c r="X1890" s="19" t="s">
        <v>4299</v>
      </c>
      <c r="Y1890" s="19" t="s">
        <v>1831</v>
      </c>
      <c r="Z1890" s="19" t="s">
        <v>1832</v>
      </c>
      <c r="AA1890" s="46">
        <v>8</v>
      </c>
      <c r="AB1890" s="19" t="s">
        <v>1416</v>
      </c>
      <c r="AC1890" s="19" t="s">
        <v>1399</v>
      </c>
      <c r="AD1890" s="19" t="s">
        <v>2607</v>
      </c>
      <c r="AE1890" s="19" t="s">
        <v>1481</v>
      </c>
      <c r="AF1890" s="19" t="s">
        <v>1592</v>
      </c>
      <c r="AG1890" s="19" t="s">
        <v>2608</v>
      </c>
      <c r="AH1890" s="19" t="s">
        <v>1594</v>
      </c>
      <c r="AI1890" s="19" t="s">
        <v>1595</v>
      </c>
      <c r="AJ1890" s="45">
        <v>0.05</v>
      </c>
      <c r="AK1890" s="45">
        <v>8</v>
      </c>
      <c r="AL1890" s="19" t="s">
        <v>1501</v>
      </c>
      <c r="AM1890" s="46">
        <v>16787.5</v>
      </c>
      <c r="AN1890" s="46">
        <v>8017.5</v>
      </c>
      <c r="AO1890" s="46">
        <v>8770</v>
      </c>
      <c r="AP1890" s="45">
        <v>14.4</v>
      </c>
      <c r="AQ1890" s="45"/>
      <c r="AR1890" s="45" t="str">
        <f>IFERROR(VLOOKUP(AB1890,'Pedidos marco'!$A$1:$D$10000,4,0)," ")</f>
        <v xml:space="preserve"> </v>
      </c>
      <c r="AS1890" s="45">
        <f t="shared" si="203"/>
        <v>11</v>
      </c>
      <c r="AT1890" s="45" t="str">
        <f t="shared" si="204"/>
        <v>11</v>
      </c>
      <c r="AU1890" s="47">
        <v>8</v>
      </c>
      <c r="AV1890" s="19" t="str">
        <f t="shared" si="205"/>
        <v>04 April</v>
      </c>
      <c r="AW1890" s="19">
        <f t="shared" si="206"/>
        <v>0.09</v>
      </c>
      <c r="AX1890" s="19">
        <f t="shared" si="207"/>
        <v>1.8</v>
      </c>
      <c r="AY1890" s="19" t="e">
        <f>VLOOKUP(AG1890,Cías!$A$1:$E$10000,5,0)</f>
        <v>#N/A</v>
      </c>
      <c r="AZ1890" s="19" t="str">
        <f t="shared" si="208"/>
        <v>10006852</v>
      </c>
      <c r="BA1890" s="19" t="str">
        <f t="shared" si="209"/>
        <v>DE LA CRUZ MANUEL ALADINO</v>
      </c>
      <c r="BB1890" s="19" t="e">
        <f>VLOOKUP(AG1890,Cías!$A$1:$E$10000,3,0)</f>
        <v>#N/A</v>
      </c>
      <c r="BC1890" s="19"/>
      <c r="BD1890" s="19"/>
      <c r="BE1890" s="19"/>
      <c r="BF1890" s="19"/>
      <c r="BG1890" s="19"/>
      <c r="BH1890" s="19"/>
      <c r="BI1890" s="19"/>
      <c r="BJ1890" s="19"/>
    </row>
    <row r="1891" spans="1:62" ht="15" x14ac:dyDescent="0.2">
      <c r="A1891" s="19" t="s">
        <v>16622</v>
      </c>
      <c r="B1891" s="19" t="s">
        <v>1479</v>
      </c>
      <c r="C1891" s="43">
        <v>44662</v>
      </c>
      <c r="D1891" s="44">
        <v>0.79583333333332995</v>
      </c>
      <c r="E1891" s="19" t="s">
        <v>16629</v>
      </c>
      <c r="F1891" s="19" t="s">
        <v>16630</v>
      </c>
      <c r="G1891" s="19" t="s">
        <v>16631</v>
      </c>
      <c r="H1891" s="45">
        <v>3312</v>
      </c>
      <c r="I1891" s="45">
        <v>3713.44</v>
      </c>
      <c r="J1891" s="19" t="s">
        <v>1560</v>
      </c>
      <c r="K1891" s="19" t="s">
        <v>16632</v>
      </c>
      <c r="L1891" s="19" t="s">
        <v>16633</v>
      </c>
      <c r="M1891" s="19" t="s">
        <v>16634</v>
      </c>
      <c r="N1891" s="19" t="s">
        <v>16622</v>
      </c>
      <c r="O1891" s="19" t="s">
        <v>367</v>
      </c>
      <c r="P1891" s="19" t="s">
        <v>368</v>
      </c>
      <c r="Q1891" s="46">
        <v>480</v>
      </c>
      <c r="R1891" s="19" t="s">
        <v>1544</v>
      </c>
      <c r="S1891" s="19" t="s">
        <v>1825</v>
      </c>
      <c r="T1891" s="19" t="s">
        <v>1826</v>
      </c>
      <c r="U1891" s="19" t="s">
        <v>4297</v>
      </c>
      <c r="V1891" s="19" t="s">
        <v>4298</v>
      </c>
      <c r="W1891" s="19" t="s">
        <v>1829</v>
      </c>
      <c r="X1891" s="19" t="s">
        <v>4299</v>
      </c>
      <c r="Y1891" s="19" t="s">
        <v>1831</v>
      </c>
      <c r="Z1891" s="19" t="s">
        <v>1832</v>
      </c>
      <c r="AA1891" s="46">
        <v>8</v>
      </c>
      <c r="AB1891" s="19" t="s">
        <v>1416</v>
      </c>
      <c r="AC1891" s="19" t="s">
        <v>1399</v>
      </c>
      <c r="AD1891" s="19" t="s">
        <v>2607</v>
      </c>
      <c r="AE1891" s="19" t="s">
        <v>1481</v>
      </c>
      <c r="AF1891" s="19" t="s">
        <v>1592</v>
      </c>
      <c r="AG1891" s="19" t="s">
        <v>2608</v>
      </c>
      <c r="AH1891" s="19" t="s">
        <v>1594</v>
      </c>
      <c r="AI1891" s="19" t="s">
        <v>1595</v>
      </c>
      <c r="AJ1891" s="45">
        <v>0.05</v>
      </c>
      <c r="AK1891" s="45">
        <v>24</v>
      </c>
      <c r="AL1891" s="19" t="s">
        <v>1501</v>
      </c>
      <c r="AM1891" s="46">
        <v>32822.5</v>
      </c>
      <c r="AN1891" s="46">
        <v>24052.5</v>
      </c>
      <c r="AO1891" s="46">
        <v>8770</v>
      </c>
      <c r="AP1891" s="45">
        <v>43.2</v>
      </c>
      <c r="AQ1891" s="45"/>
      <c r="AR1891" s="45" t="str">
        <f>IFERROR(VLOOKUP(AB1891,'Pedidos marco'!$A$1:$D$10000,4,0)," ")</f>
        <v xml:space="preserve"> </v>
      </c>
      <c r="AS1891" s="45">
        <f t="shared" si="203"/>
        <v>11</v>
      </c>
      <c r="AT1891" s="45" t="str">
        <f t="shared" si="204"/>
        <v>11</v>
      </c>
      <c r="AU1891" s="47">
        <v>24</v>
      </c>
      <c r="AV1891" s="19" t="str">
        <f t="shared" si="205"/>
        <v>04 April</v>
      </c>
      <c r="AW1891" s="19">
        <f t="shared" si="206"/>
        <v>9.0000000000000011E-2</v>
      </c>
      <c r="AX1891" s="19">
        <f t="shared" si="207"/>
        <v>1.8</v>
      </c>
      <c r="AY1891" s="19" t="e">
        <f>VLOOKUP(AG1891,Cías!$A$1:$E$10000,5,0)</f>
        <v>#N/A</v>
      </c>
      <c r="AZ1891" s="19" t="str">
        <f t="shared" si="208"/>
        <v>10006852</v>
      </c>
      <c r="BA1891" s="19" t="str">
        <f t="shared" si="209"/>
        <v>DE LA CRUZ MANUEL ALADINO</v>
      </c>
      <c r="BB1891" s="19" t="e">
        <f>VLOOKUP(AG1891,Cías!$A$1:$E$10000,3,0)</f>
        <v>#N/A</v>
      </c>
      <c r="BC1891" s="19"/>
      <c r="BD1891" s="19"/>
      <c r="BE1891" s="19"/>
      <c r="BF1891" s="19"/>
      <c r="BG1891" s="19"/>
      <c r="BH1891" s="19"/>
      <c r="BI1891" s="19"/>
      <c r="BJ1891" s="19"/>
    </row>
    <row r="1892" spans="1:62" ht="15" x14ac:dyDescent="0.2">
      <c r="A1892" s="19" t="s">
        <v>16635</v>
      </c>
      <c r="B1892" s="19" t="s">
        <v>1479</v>
      </c>
      <c r="C1892" s="43">
        <v>44662</v>
      </c>
      <c r="D1892" s="44">
        <v>0.79861111111111005</v>
      </c>
      <c r="E1892" s="19" t="s">
        <v>16636</v>
      </c>
      <c r="F1892" s="19" t="s">
        <v>1481</v>
      </c>
      <c r="G1892" s="19" t="s">
        <v>1481</v>
      </c>
      <c r="H1892" s="45">
        <v>0</v>
      </c>
      <c r="I1892" s="45">
        <v>0</v>
      </c>
      <c r="J1892" s="19" t="s">
        <v>1482</v>
      </c>
      <c r="K1892" s="19" t="s">
        <v>16637</v>
      </c>
      <c r="L1892" s="19" t="s">
        <v>16638</v>
      </c>
      <c r="M1892" s="19" t="s">
        <v>16639</v>
      </c>
      <c r="N1892" s="19" t="s">
        <v>16635</v>
      </c>
      <c r="O1892" s="19" t="s">
        <v>1603</v>
      </c>
      <c r="P1892" s="19" t="s">
        <v>1604</v>
      </c>
      <c r="Q1892" s="46">
        <v>480</v>
      </c>
      <c r="R1892" s="19" t="s">
        <v>1544</v>
      </c>
      <c r="S1892" s="19" t="s">
        <v>4733</v>
      </c>
      <c r="T1892" s="19" t="s">
        <v>4734</v>
      </c>
      <c r="U1892" s="19" t="s">
        <v>4735</v>
      </c>
      <c r="V1892" s="19" t="s">
        <v>4736</v>
      </c>
      <c r="W1892" s="19" t="s">
        <v>1609</v>
      </c>
      <c r="X1892" s="19" t="s">
        <v>4737</v>
      </c>
      <c r="Y1892" s="19" t="s">
        <v>1611</v>
      </c>
      <c r="Z1892" s="19" t="s">
        <v>1612</v>
      </c>
      <c r="AA1892" s="46">
        <v>486</v>
      </c>
      <c r="AB1892" s="19" t="s">
        <v>3186</v>
      </c>
      <c r="AC1892" s="19" t="s">
        <v>309</v>
      </c>
      <c r="AD1892" s="19" t="s">
        <v>16640</v>
      </c>
      <c r="AE1892" s="19" t="s">
        <v>1481</v>
      </c>
      <c r="AF1892" s="19" t="s">
        <v>1719</v>
      </c>
      <c r="AG1892" s="19" t="s">
        <v>16641</v>
      </c>
      <c r="AH1892" s="19" t="s">
        <v>1594</v>
      </c>
      <c r="AI1892" s="19" t="s">
        <v>1595</v>
      </c>
      <c r="AJ1892" s="45">
        <v>0.05</v>
      </c>
      <c r="AK1892" s="45">
        <v>24</v>
      </c>
      <c r="AL1892" s="19" t="s">
        <v>1501</v>
      </c>
      <c r="AM1892" s="46">
        <v>40180</v>
      </c>
      <c r="AN1892" s="46">
        <v>24010</v>
      </c>
      <c r="AO1892" s="46">
        <v>16170</v>
      </c>
      <c r="AP1892" s="45">
        <v>542.4</v>
      </c>
      <c r="AQ1892" s="45"/>
      <c r="AR1892" s="45" t="str">
        <f>IFERROR(VLOOKUP(AB1892,'Pedidos marco'!$A$1:$D$10000,4,0)," ")</f>
        <v xml:space="preserve"> </v>
      </c>
      <c r="AS1892" s="45">
        <f t="shared" si="203"/>
        <v>11</v>
      </c>
      <c r="AT1892" s="45" t="str">
        <f t="shared" si="204"/>
        <v>11</v>
      </c>
      <c r="AU1892" s="47">
        <v>24</v>
      </c>
      <c r="AV1892" s="19" t="str">
        <f t="shared" si="205"/>
        <v>04 April</v>
      </c>
      <c r="AW1892" s="19">
        <f t="shared" si="206"/>
        <v>1.1299999999999999</v>
      </c>
      <c r="AX1892" s="19">
        <f t="shared" si="207"/>
        <v>22.599999999999998</v>
      </c>
      <c r="AY1892" s="19" t="e">
        <f>VLOOKUP(AG1892,Cías!$A$1:$E$10000,5,0)</f>
        <v>#N/A</v>
      </c>
      <c r="AZ1892" s="19" t="str">
        <f t="shared" si="208"/>
        <v>1013885</v>
      </c>
      <c r="BA1892" s="19" t="str">
        <f t="shared" si="209"/>
        <v>TORRES POZO FABIAN ENRIQUE</v>
      </c>
      <c r="BB1892" s="19" t="e">
        <f>VLOOKUP(AG1892,Cías!$A$1:$E$10000,3,0)</f>
        <v>#N/A</v>
      </c>
      <c r="BC1892" s="19"/>
      <c r="BD1892" s="19"/>
      <c r="BE1892" s="19"/>
      <c r="BF1892" s="19"/>
      <c r="BG1892" s="19"/>
      <c r="BH1892" s="19"/>
      <c r="BI1892" s="19"/>
      <c r="BJ1892" s="19"/>
    </row>
    <row r="1893" spans="1:62" ht="15" x14ac:dyDescent="0.2">
      <c r="A1893" s="19" t="s">
        <v>16642</v>
      </c>
      <c r="B1893" s="19" t="s">
        <v>1479</v>
      </c>
      <c r="C1893" s="43">
        <v>44662</v>
      </c>
      <c r="D1893" s="44">
        <v>0.79930555555556004</v>
      </c>
      <c r="E1893" s="19" t="s">
        <v>16643</v>
      </c>
      <c r="F1893" s="19" t="s">
        <v>15885</v>
      </c>
      <c r="G1893" s="19" t="s">
        <v>15886</v>
      </c>
      <c r="H1893" s="45">
        <v>4096</v>
      </c>
      <c r="I1893" s="45">
        <v>4592.46</v>
      </c>
      <c r="J1893" s="19" t="s">
        <v>2037</v>
      </c>
      <c r="K1893" s="19" t="s">
        <v>15887</v>
      </c>
      <c r="L1893" s="19" t="s">
        <v>16644</v>
      </c>
      <c r="M1893" s="19" t="s">
        <v>16645</v>
      </c>
      <c r="N1893" s="19" t="s">
        <v>16642</v>
      </c>
      <c r="O1893" s="19" t="s">
        <v>1641</v>
      </c>
      <c r="P1893" s="19" t="s">
        <v>1642</v>
      </c>
      <c r="Q1893" s="46">
        <v>640</v>
      </c>
      <c r="R1893" s="19" t="s">
        <v>1544</v>
      </c>
      <c r="S1893" s="19" t="s">
        <v>3916</v>
      </c>
      <c r="T1893" s="19" t="s">
        <v>3917</v>
      </c>
      <c r="U1893" s="19" t="s">
        <v>3918</v>
      </c>
      <c r="V1893" s="19" t="s">
        <v>3919</v>
      </c>
      <c r="W1893" s="19" t="s">
        <v>3607</v>
      </c>
      <c r="X1893" s="19" t="s">
        <v>3920</v>
      </c>
      <c r="Y1893" s="19" t="s">
        <v>3921</v>
      </c>
      <c r="Z1893" s="19" t="s">
        <v>3922</v>
      </c>
      <c r="AA1893" s="46">
        <v>524</v>
      </c>
      <c r="AB1893" s="19" t="s">
        <v>434</v>
      </c>
      <c r="AC1893" s="19" t="s">
        <v>15</v>
      </c>
      <c r="AD1893" s="19" t="s">
        <v>3733</v>
      </c>
      <c r="AE1893" s="19" t="s">
        <v>3734</v>
      </c>
      <c r="AF1893" s="19" t="s">
        <v>1592</v>
      </c>
      <c r="AG1893" s="19" t="s">
        <v>3735</v>
      </c>
      <c r="AH1893" s="19" t="s">
        <v>1594</v>
      </c>
      <c r="AI1893" s="19" t="s">
        <v>1595</v>
      </c>
      <c r="AJ1893" s="45">
        <v>0.05</v>
      </c>
      <c r="AK1893" s="45">
        <v>32</v>
      </c>
      <c r="AL1893" s="19" t="s">
        <v>1501</v>
      </c>
      <c r="AM1893" s="46">
        <v>50490</v>
      </c>
      <c r="AN1893" s="46">
        <v>32030</v>
      </c>
      <c r="AO1893" s="46">
        <v>18460</v>
      </c>
      <c r="AP1893" s="45">
        <v>832</v>
      </c>
      <c r="AQ1893" s="45"/>
      <c r="AR1893" s="45" t="str">
        <f>IFERROR(VLOOKUP(AB1893,'Pedidos marco'!$A$1:$D$10000,4,0)," ")</f>
        <v xml:space="preserve"> </v>
      </c>
      <c r="AS1893" s="45">
        <f t="shared" si="203"/>
        <v>11</v>
      </c>
      <c r="AT1893" s="45" t="str">
        <f t="shared" si="204"/>
        <v>11</v>
      </c>
      <c r="AU1893" s="47">
        <v>32</v>
      </c>
      <c r="AV1893" s="19" t="str">
        <f t="shared" si="205"/>
        <v>04 April</v>
      </c>
      <c r="AW1893" s="19">
        <f t="shared" si="206"/>
        <v>1.3</v>
      </c>
      <c r="AX1893" s="19">
        <f t="shared" si="207"/>
        <v>26</v>
      </c>
      <c r="AY1893" s="19" t="e">
        <f>VLOOKUP(AG1893,Cías!$A$1:$E$10000,5,0)</f>
        <v>#N/A</v>
      </c>
      <c r="AZ1893" s="19" t="str">
        <f t="shared" si="208"/>
        <v>1020877</v>
      </c>
      <c r="BA1893" s="19" t="str">
        <f t="shared" si="209"/>
        <v>ALQUINGA LUCERO BYRON EDUARDO</v>
      </c>
      <c r="BB1893" s="19" t="e">
        <f>VLOOKUP(AG1893,Cías!$A$1:$E$10000,3,0)</f>
        <v>#N/A</v>
      </c>
      <c r="BC1893" s="19"/>
      <c r="BD1893" s="19"/>
      <c r="BE1893" s="19"/>
      <c r="BF1893" s="19"/>
      <c r="BG1893" s="19"/>
      <c r="BH1893" s="19"/>
      <c r="BI1893" s="19"/>
      <c r="BJ1893" s="19"/>
    </row>
    <row r="1894" spans="1:62" ht="15" x14ac:dyDescent="0.2">
      <c r="A1894" s="19" t="s">
        <v>16646</v>
      </c>
      <c r="B1894" s="19" t="s">
        <v>1479</v>
      </c>
      <c r="C1894" s="43">
        <v>44662</v>
      </c>
      <c r="D1894" s="44">
        <v>0.80138888888889004</v>
      </c>
      <c r="E1894" s="19" t="s">
        <v>16647</v>
      </c>
      <c r="F1894" s="19" t="s">
        <v>16648</v>
      </c>
      <c r="G1894" s="19" t="s">
        <v>16649</v>
      </c>
      <c r="H1894" s="45">
        <v>2455.6</v>
      </c>
      <c r="I1894" s="45">
        <v>2753.23</v>
      </c>
      <c r="J1894" s="19" t="s">
        <v>1560</v>
      </c>
      <c r="K1894" s="19" t="s">
        <v>16650</v>
      </c>
      <c r="L1894" s="19" t="s">
        <v>16651</v>
      </c>
      <c r="M1894" s="19" t="s">
        <v>16652</v>
      </c>
      <c r="N1894" s="19" t="s">
        <v>16646</v>
      </c>
      <c r="O1894" s="19" t="s">
        <v>371</v>
      </c>
      <c r="P1894" s="19" t="s">
        <v>372</v>
      </c>
      <c r="Q1894" s="46">
        <v>360</v>
      </c>
      <c r="R1894" s="19" t="s">
        <v>1544</v>
      </c>
      <c r="S1894" s="19" t="s">
        <v>2616</v>
      </c>
      <c r="T1894" s="19" t="s">
        <v>236</v>
      </c>
      <c r="U1894" s="19" t="s">
        <v>16653</v>
      </c>
      <c r="V1894" s="19" t="s">
        <v>16654</v>
      </c>
      <c r="W1894" s="19" t="s">
        <v>415</v>
      </c>
      <c r="X1894" s="19" t="s">
        <v>16655</v>
      </c>
      <c r="Y1894" s="19" t="s">
        <v>2389</v>
      </c>
      <c r="Z1894" s="19" t="s">
        <v>2390</v>
      </c>
      <c r="AA1894" s="46">
        <v>101</v>
      </c>
      <c r="AB1894" s="19" t="s">
        <v>542</v>
      </c>
      <c r="AC1894" s="19" t="s">
        <v>236</v>
      </c>
      <c r="AD1894" s="19" t="s">
        <v>2622</v>
      </c>
      <c r="AE1894" s="19" t="s">
        <v>1481</v>
      </c>
      <c r="AF1894" s="19" t="s">
        <v>1554</v>
      </c>
      <c r="AG1894" s="19" t="s">
        <v>2623</v>
      </c>
      <c r="AH1894" s="19" t="s">
        <v>1499</v>
      </c>
      <c r="AI1894" s="19" t="s">
        <v>1500</v>
      </c>
      <c r="AJ1894" s="45">
        <v>0</v>
      </c>
      <c r="AK1894" s="45">
        <v>0</v>
      </c>
      <c r="AL1894" s="19" t="s">
        <v>1501</v>
      </c>
      <c r="AM1894" s="46">
        <v>27270</v>
      </c>
      <c r="AN1894" s="46">
        <v>18050</v>
      </c>
      <c r="AO1894" s="46">
        <v>9220</v>
      </c>
      <c r="AP1894" s="45">
        <v>183.6</v>
      </c>
      <c r="AQ1894" s="45"/>
      <c r="AR1894" s="45" t="str">
        <f>IFERROR(VLOOKUP(AB1894,'Pedidos marco'!$A$1:$D$10000,4,0)," ")</f>
        <v xml:space="preserve"> </v>
      </c>
      <c r="AS1894" s="45">
        <f t="shared" si="203"/>
        <v>11</v>
      </c>
      <c r="AT1894" s="45" t="str">
        <f t="shared" si="204"/>
        <v>11</v>
      </c>
      <c r="AU1894" s="47">
        <v>18</v>
      </c>
      <c r="AV1894" s="19" t="str">
        <f t="shared" si="205"/>
        <v>04 April</v>
      </c>
      <c r="AW1894" s="19">
        <f t="shared" si="206"/>
        <v>0.51</v>
      </c>
      <c r="AX1894" s="19">
        <f t="shared" si="207"/>
        <v>10.199999999999999</v>
      </c>
      <c r="AY1894" s="19" t="e">
        <f>VLOOKUP(AG1894,Cías!$A$1:$E$10000,5,0)</f>
        <v>#N/A</v>
      </c>
      <c r="AZ1894" s="19" t="str">
        <f t="shared" si="208"/>
        <v>1021616</v>
      </c>
      <c r="BA1894" s="19" t="str">
        <f t="shared" si="209"/>
        <v>PERUGACHI SALCEDO HECTOR PATRICIO</v>
      </c>
      <c r="BB1894" s="19" t="e">
        <f>VLOOKUP(AG1894,Cías!$A$1:$E$10000,3,0)</f>
        <v>#N/A</v>
      </c>
      <c r="BC1894" s="19"/>
      <c r="BD1894" s="19"/>
      <c r="BE1894" s="19"/>
      <c r="BF1894" s="19"/>
      <c r="BG1894" s="19"/>
      <c r="BH1894" s="19"/>
      <c r="BI1894" s="19"/>
      <c r="BJ1894" s="19"/>
    </row>
    <row r="1895" spans="1:62" ht="15" x14ac:dyDescent="0.2">
      <c r="A1895" s="19" t="s">
        <v>16656</v>
      </c>
      <c r="B1895" s="19" t="s">
        <v>1479</v>
      </c>
      <c r="C1895" s="43">
        <v>44662</v>
      </c>
      <c r="D1895" s="44">
        <v>0.80277777777778003</v>
      </c>
      <c r="E1895" s="19" t="s">
        <v>16657</v>
      </c>
      <c r="F1895" s="19" t="s">
        <v>16658</v>
      </c>
      <c r="G1895" s="19" t="s">
        <v>16659</v>
      </c>
      <c r="H1895" s="45">
        <v>3996.66</v>
      </c>
      <c r="I1895" s="45">
        <v>4481.08</v>
      </c>
      <c r="J1895" s="19" t="s">
        <v>1560</v>
      </c>
      <c r="K1895" s="19" t="s">
        <v>16660</v>
      </c>
      <c r="L1895" s="19" t="s">
        <v>16661</v>
      </c>
      <c r="M1895" s="19" t="s">
        <v>16662</v>
      </c>
      <c r="N1895" s="19" t="s">
        <v>16656</v>
      </c>
      <c r="O1895" s="19" t="s">
        <v>1486</v>
      </c>
      <c r="P1895" s="19" t="s">
        <v>1487</v>
      </c>
      <c r="Q1895" s="46">
        <v>32.57</v>
      </c>
      <c r="R1895" s="19" t="s">
        <v>1488</v>
      </c>
      <c r="S1895" s="19" t="s">
        <v>6211</v>
      </c>
      <c r="T1895" s="19" t="s">
        <v>6212</v>
      </c>
      <c r="U1895" s="19" t="s">
        <v>6213</v>
      </c>
      <c r="V1895" s="19" t="s">
        <v>3591</v>
      </c>
      <c r="W1895" s="19" t="s">
        <v>1586</v>
      </c>
      <c r="X1895" s="19" t="s">
        <v>6214</v>
      </c>
      <c r="Y1895" s="19" t="s">
        <v>1588</v>
      </c>
      <c r="Z1895" s="19" t="s">
        <v>1589</v>
      </c>
      <c r="AA1895" s="46">
        <v>250</v>
      </c>
      <c r="AB1895" s="19" t="s">
        <v>466</v>
      </c>
      <c r="AC1895" s="19" t="s">
        <v>82</v>
      </c>
      <c r="AD1895" s="19" t="s">
        <v>3173</v>
      </c>
      <c r="AE1895" s="19" t="s">
        <v>3174</v>
      </c>
      <c r="AF1895" s="19" t="s">
        <v>1497</v>
      </c>
      <c r="AG1895" s="19" t="s">
        <v>3175</v>
      </c>
      <c r="AH1895" s="19" t="s">
        <v>1499</v>
      </c>
      <c r="AI1895" s="19" t="s">
        <v>1500</v>
      </c>
      <c r="AJ1895" s="45">
        <v>0</v>
      </c>
      <c r="AK1895" s="45">
        <v>0</v>
      </c>
      <c r="AL1895" s="19" t="s">
        <v>1501</v>
      </c>
      <c r="AM1895" s="46">
        <v>50810</v>
      </c>
      <c r="AN1895" s="46">
        <v>32570</v>
      </c>
      <c r="AO1895" s="46">
        <v>18240</v>
      </c>
      <c r="AP1895" s="45">
        <v>667.03</v>
      </c>
      <c r="AQ1895" s="45"/>
      <c r="AR1895" s="45" t="str">
        <f>IFERROR(VLOOKUP(AB1895,'Pedidos marco'!$A$1:$D$10000,4,0)," ")</f>
        <v xml:space="preserve"> </v>
      </c>
      <c r="AS1895" s="45">
        <f t="shared" si="203"/>
        <v>11</v>
      </c>
      <c r="AT1895" s="45" t="str">
        <f t="shared" si="204"/>
        <v>11</v>
      </c>
      <c r="AU1895" s="47">
        <v>32.57</v>
      </c>
      <c r="AV1895" s="19" t="str">
        <f t="shared" si="205"/>
        <v>04 April</v>
      </c>
      <c r="AW1895" s="19">
        <f t="shared" si="206"/>
        <v>20.479889468836351</v>
      </c>
      <c r="AX1895" s="19">
        <f t="shared" si="207"/>
        <v>20.479889468836351</v>
      </c>
      <c r="AY1895" s="19" t="e">
        <f>VLOOKUP(AG1895,Cías!$A$1:$E$10000,5,0)</f>
        <v>#N/A</v>
      </c>
      <c r="AZ1895" s="19" t="str">
        <f t="shared" si="208"/>
        <v>1013576</v>
      </c>
      <c r="BA1895" s="19" t="str">
        <f t="shared" si="209"/>
        <v>CASTRO SALGADO LUCIO OSWALDO</v>
      </c>
      <c r="BB1895" s="19" t="e">
        <f>VLOOKUP(AG1895,Cías!$A$1:$E$10000,3,0)</f>
        <v>#N/A</v>
      </c>
      <c r="BC1895" s="19"/>
      <c r="BD1895" s="19"/>
      <c r="BE1895" s="19"/>
      <c r="BF1895" s="19"/>
      <c r="BG1895" s="19"/>
      <c r="BH1895" s="19"/>
      <c r="BI1895" s="19"/>
      <c r="BJ1895" s="19"/>
    </row>
    <row r="1896" spans="1:62" ht="15" x14ac:dyDescent="0.2">
      <c r="A1896" s="19" t="s">
        <v>16663</v>
      </c>
      <c r="B1896" s="19" t="s">
        <v>1479</v>
      </c>
      <c r="C1896" s="43">
        <v>44662</v>
      </c>
      <c r="D1896" s="44">
        <v>0.80486111111111003</v>
      </c>
      <c r="E1896" s="19" t="s">
        <v>16664</v>
      </c>
      <c r="F1896" s="19" t="s">
        <v>16665</v>
      </c>
      <c r="G1896" s="19" t="s">
        <v>16666</v>
      </c>
      <c r="H1896" s="45">
        <v>4134.3999999999996</v>
      </c>
      <c r="I1896" s="45">
        <v>4635.5200000000004</v>
      </c>
      <c r="J1896" s="19" t="s">
        <v>2037</v>
      </c>
      <c r="K1896" s="19" t="s">
        <v>16667</v>
      </c>
      <c r="L1896" s="19" t="s">
        <v>16668</v>
      </c>
      <c r="M1896" s="19" t="s">
        <v>16669</v>
      </c>
      <c r="N1896" s="19" t="s">
        <v>16663</v>
      </c>
      <c r="O1896" s="19" t="s">
        <v>1641</v>
      </c>
      <c r="P1896" s="19" t="s">
        <v>1642</v>
      </c>
      <c r="Q1896" s="46">
        <v>640</v>
      </c>
      <c r="R1896" s="19" t="s">
        <v>1544</v>
      </c>
      <c r="S1896" s="19" t="s">
        <v>3916</v>
      </c>
      <c r="T1896" s="19" t="s">
        <v>3917</v>
      </c>
      <c r="U1896" s="19" t="s">
        <v>3990</v>
      </c>
      <c r="V1896" s="19" t="s">
        <v>3991</v>
      </c>
      <c r="W1896" s="19" t="s">
        <v>415</v>
      </c>
      <c r="X1896" s="19" t="s">
        <v>3992</v>
      </c>
      <c r="Y1896" s="19" t="s">
        <v>3993</v>
      </c>
      <c r="Z1896" s="19" t="s">
        <v>3994</v>
      </c>
      <c r="AA1896" s="46">
        <v>89</v>
      </c>
      <c r="AB1896" s="19" t="s">
        <v>489</v>
      </c>
      <c r="AC1896" s="19" t="s">
        <v>127</v>
      </c>
      <c r="AD1896" s="19" t="s">
        <v>6770</v>
      </c>
      <c r="AE1896" s="19" t="s">
        <v>6771</v>
      </c>
      <c r="AF1896" s="19" t="s">
        <v>1592</v>
      </c>
      <c r="AG1896" s="19" t="s">
        <v>6772</v>
      </c>
      <c r="AH1896" s="19" t="s">
        <v>1594</v>
      </c>
      <c r="AI1896" s="19" t="s">
        <v>1595</v>
      </c>
      <c r="AJ1896" s="45">
        <v>0.05</v>
      </c>
      <c r="AK1896" s="45">
        <v>32</v>
      </c>
      <c r="AL1896" s="19" t="s">
        <v>1501</v>
      </c>
      <c r="AM1896" s="46">
        <v>50100</v>
      </c>
      <c r="AN1896" s="46">
        <v>32050</v>
      </c>
      <c r="AO1896" s="46">
        <v>18050</v>
      </c>
      <c r="AP1896" s="45">
        <v>262.39999999999998</v>
      </c>
      <c r="AQ1896" s="45"/>
      <c r="AR1896" s="45" t="str">
        <f>IFERROR(VLOOKUP(AB1896,'Pedidos marco'!$A$1:$D$10000,4,0)," ")</f>
        <v xml:space="preserve"> </v>
      </c>
      <c r="AS1896" s="45">
        <f t="shared" si="203"/>
        <v>11</v>
      </c>
      <c r="AT1896" s="45" t="str">
        <f t="shared" si="204"/>
        <v>11</v>
      </c>
      <c r="AU1896" s="47">
        <v>32</v>
      </c>
      <c r="AV1896" s="19" t="str">
        <f t="shared" si="205"/>
        <v>04 April</v>
      </c>
      <c r="AW1896" s="19">
        <f t="shared" si="206"/>
        <v>0.41</v>
      </c>
      <c r="AX1896" s="19">
        <f t="shared" si="207"/>
        <v>8.1999999999999993</v>
      </c>
      <c r="AY1896" s="19" t="e">
        <f>VLOOKUP(AG1896,Cías!$A$1:$E$10000,5,0)</f>
        <v>#N/A</v>
      </c>
      <c r="AZ1896" s="19" t="str">
        <f t="shared" si="208"/>
        <v>1013887</v>
      </c>
      <c r="BA1896" s="19" t="str">
        <f t="shared" si="209"/>
        <v>FLORES ARIAS EDISON IVAN</v>
      </c>
      <c r="BB1896" s="19" t="e">
        <f>VLOOKUP(AG1896,Cías!$A$1:$E$10000,3,0)</f>
        <v>#N/A</v>
      </c>
      <c r="BC1896" s="19"/>
      <c r="BD1896" s="19"/>
      <c r="BE1896" s="19"/>
      <c r="BF1896" s="19"/>
      <c r="BG1896" s="19"/>
      <c r="BH1896" s="19"/>
      <c r="BI1896" s="19"/>
      <c r="BJ1896" s="19"/>
    </row>
    <row r="1897" spans="1:62" ht="15" x14ac:dyDescent="0.2">
      <c r="A1897" s="19" t="s">
        <v>16670</v>
      </c>
      <c r="B1897" s="19" t="s">
        <v>1479</v>
      </c>
      <c r="C1897" s="43">
        <v>44662</v>
      </c>
      <c r="D1897" s="44">
        <v>0.80555555555556002</v>
      </c>
      <c r="E1897" s="19" t="s">
        <v>16671</v>
      </c>
      <c r="F1897" s="19" t="s">
        <v>16672</v>
      </c>
      <c r="G1897" s="19" t="s">
        <v>16673</v>
      </c>
      <c r="H1897" s="45">
        <v>541.6</v>
      </c>
      <c r="I1897" s="45">
        <v>607.24</v>
      </c>
      <c r="J1897" s="19" t="s">
        <v>1560</v>
      </c>
      <c r="K1897" s="19" t="s">
        <v>16674</v>
      </c>
      <c r="L1897" s="19" t="s">
        <v>16675</v>
      </c>
      <c r="M1897" s="19" t="s">
        <v>16676</v>
      </c>
      <c r="N1897" s="19" t="s">
        <v>16670</v>
      </c>
      <c r="O1897" s="19" t="s">
        <v>371</v>
      </c>
      <c r="P1897" s="19" t="s">
        <v>372</v>
      </c>
      <c r="Q1897" s="46">
        <v>80</v>
      </c>
      <c r="R1897" s="19" t="s">
        <v>1544</v>
      </c>
      <c r="S1897" s="19" t="s">
        <v>2401</v>
      </c>
      <c r="T1897" s="19" t="s">
        <v>2402</v>
      </c>
      <c r="U1897" s="19" t="s">
        <v>5572</v>
      </c>
      <c r="V1897" s="19" t="s">
        <v>5573</v>
      </c>
      <c r="W1897" s="19" t="s">
        <v>415</v>
      </c>
      <c r="X1897" s="19" t="s">
        <v>5574</v>
      </c>
      <c r="Y1897" s="19" t="s">
        <v>2756</v>
      </c>
      <c r="Z1897" s="19" t="s">
        <v>2757</v>
      </c>
      <c r="AA1897" s="46">
        <v>76</v>
      </c>
      <c r="AB1897" s="19" t="s">
        <v>452</v>
      </c>
      <c r="AC1897" s="19" t="s">
        <v>50</v>
      </c>
      <c r="AD1897" s="19" t="s">
        <v>2345</v>
      </c>
      <c r="AE1897" s="19" t="s">
        <v>2346</v>
      </c>
      <c r="AF1897" s="19" t="s">
        <v>1554</v>
      </c>
      <c r="AG1897" s="19" t="s">
        <v>2347</v>
      </c>
      <c r="AH1897" s="19" t="s">
        <v>1499</v>
      </c>
      <c r="AI1897" s="19" t="s">
        <v>1500</v>
      </c>
      <c r="AJ1897" s="45">
        <v>0</v>
      </c>
      <c r="AK1897" s="45">
        <v>0</v>
      </c>
      <c r="AL1897" s="19" t="s">
        <v>1501</v>
      </c>
      <c r="AM1897" s="46">
        <v>8580.5560000000005</v>
      </c>
      <c r="AN1897" s="46">
        <v>4015.556</v>
      </c>
      <c r="AO1897" s="46">
        <v>4565</v>
      </c>
      <c r="AP1897" s="45">
        <v>28</v>
      </c>
      <c r="AQ1897" s="45"/>
      <c r="AR1897" s="45" t="str">
        <f>IFERROR(VLOOKUP(AB1897,'Pedidos marco'!$A$1:$D$10000,4,0)," ")</f>
        <v xml:space="preserve"> </v>
      </c>
      <c r="AS1897" s="45">
        <f t="shared" si="203"/>
        <v>11</v>
      </c>
      <c r="AT1897" s="45" t="str">
        <f t="shared" si="204"/>
        <v>11</v>
      </c>
      <c r="AU1897" s="47">
        <v>4</v>
      </c>
      <c r="AV1897" s="19" t="str">
        <f t="shared" si="205"/>
        <v>04 April</v>
      </c>
      <c r="AW1897" s="19">
        <f t="shared" si="206"/>
        <v>0.35</v>
      </c>
      <c r="AX1897" s="19">
        <f t="shared" si="207"/>
        <v>7</v>
      </c>
      <c r="AY1897" s="19" t="e">
        <f>VLOOKUP(AG1897,Cías!$A$1:$E$10000,5,0)</f>
        <v>#N/A</v>
      </c>
      <c r="AZ1897" s="19" t="str">
        <f t="shared" si="208"/>
        <v>1014062</v>
      </c>
      <c r="BA1897" s="19" t="str">
        <f t="shared" si="209"/>
        <v>BENALCAZAR DE LA CRUZ MILTON PATRIC</v>
      </c>
      <c r="BB1897" s="19" t="e">
        <f>VLOOKUP(AG1897,Cías!$A$1:$E$10000,3,0)</f>
        <v>#N/A</v>
      </c>
      <c r="BC1897" s="19"/>
      <c r="BD1897" s="19"/>
      <c r="BE1897" s="19"/>
      <c r="BF1897" s="19"/>
      <c r="BG1897" s="19"/>
      <c r="BH1897" s="19"/>
      <c r="BI1897" s="19"/>
      <c r="BJ1897" s="19"/>
    </row>
    <row r="1898" spans="1:62" ht="15" x14ac:dyDescent="0.2">
      <c r="A1898" s="19" t="s">
        <v>16670</v>
      </c>
      <c r="B1898" s="19" t="s">
        <v>1479</v>
      </c>
      <c r="C1898" s="43">
        <v>44662</v>
      </c>
      <c r="D1898" s="44">
        <v>0.80555555555556002</v>
      </c>
      <c r="E1898" s="19" t="s">
        <v>16677</v>
      </c>
      <c r="F1898" s="19" t="s">
        <v>16678</v>
      </c>
      <c r="G1898" s="19" t="s">
        <v>16679</v>
      </c>
      <c r="H1898" s="45">
        <v>1887.2</v>
      </c>
      <c r="I1898" s="45">
        <v>2115.94</v>
      </c>
      <c r="J1898" s="19" t="s">
        <v>1560</v>
      </c>
      <c r="K1898" s="19" t="s">
        <v>16680</v>
      </c>
      <c r="L1898" s="19" t="s">
        <v>16681</v>
      </c>
      <c r="M1898" s="19" t="s">
        <v>16682</v>
      </c>
      <c r="N1898" s="19" t="s">
        <v>16670</v>
      </c>
      <c r="O1898" s="19" t="s">
        <v>367</v>
      </c>
      <c r="P1898" s="19" t="s">
        <v>368</v>
      </c>
      <c r="Q1898" s="46">
        <v>280</v>
      </c>
      <c r="R1898" s="19" t="s">
        <v>1544</v>
      </c>
      <c r="S1898" s="19" t="s">
        <v>2401</v>
      </c>
      <c r="T1898" s="19" t="s">
        <v>2402</v>
      </c>
      <c r="U1898" s="19" t="s">
        <v>5572</v>
      </c>
      <c r="V1898" s="19" t="s">
        <v>5573</v>
      </c>
      <c r="W1898" s="19" t="s">
        <v>415</v>
      </c>
      <c r="X1898" s="19" t="s">
        <v>5574</v>
      </c>
      <c r="Y1898" s="19" t="s">
        <v>2756</v>
      </c>
      <c r="Z1898" s="19" t="s">
        <v>2757</v>
      </c>
      <c r="AA1898" s="46">
        <v>76</v>
      </c>
      <c r="AB1898" s="19" t="s">
        <v>452</v>
      </c>
      <c r="AC1898" s="19" t="s">
        <v>50</v>
      </c>
      <c r="AD1898" s="19" t="s">
        <v>2345</v>
      </c>
      <c r="AE1898" s="19" t="s">
        <v>2346</v>
      </c>
      <c r="AF1898" s="19" t="s">
        <v>1554</v>
      </c>
      <c r="AG1898" s="19" t="s">
        <v>2347</v>
      </c>
      <c r="AH1898" s="19" t="s">
        <v>1499</v>
      </c>
      <c r="AI1898" s="19" t="s">
        <v>1500</v>
      </c>
      <c r="AJ1898" s="45">
        <v>0</v>
      </c>
      <c r="AK1898" s="45">
        <v>0</v>
      </c>
      <c r="AL1898" s="19" t="s">
        <v>1501</v>
      </c>
      <c r="AM1898" s="46">
        <v>18619.444</v>
      </c>
      <c r="AN1898" s="46">
        <v>14054.444</v>
      </c>
      <c r="AO1898" s="46">
        <v>4565</v>
      </c>
      <c r="AP1898" s="45">
        <v>98</v>
      </c>
      <c r="AQ1898" s="45"/>
      <c r="AR1898" s="45" t="str">
        <f>IFERROR(VLOOKUP(AB1898,'Pedidos marco'!$A$1:$D$10000,4,0)," ")</f>
        <v xml:space="preserve"> </v>
      </c>
      <c r="AS1898" s="45">
        <f t="shared" si="203"/>
        <v>11</v>
      </c>
      <c r="AT1898" s="45" t="str">
        <f t="shared" si="204"/>
        <v>11</v>
      </c>
      <c r="AU1898" s="47">
        <v>14</v>
      </c>
      <c r="AV1898" s="19" t="str">
        <f t="shared" si="205"/>
        <v>04 April</v>
      </c>
      <c r="AW1898" s="19">
        <f t="shared" si="206"/>
        <v>0.35</v>
      </c>
      <c r="AX1898" s="19">
        <f t="shared" si="207"/>
        <v>7</v>
      </c>
      <c r="AY1898" s="19" t="e">
        <f>VLOOKUP(AG1898,Cías!$A$1:$E$10000,5,0)</f>
        <v>#N/A</v>
      </c>
      <c r="AZ1898" s="19" t="str">
        <f t="shared" si="208"/>
        <v>1014062</v>
      </c>
      <c r="BA1898" s="19" t="str">
        <f t="shared" si="209"/>
        <v>BENALCAZAR DE LA CRUZ MILTON PATRIC</v>
      </c>
      <c r="BB1898" s="19" t="e">
        <f>VLOOKUP(AG1898,Cías!$A$1:$E$10000,3,0)</f>
        <v>#N/A</v>
      </c>
      <c r="BC1898" s="19"/>
      <c r="BD1898" s="19"/>
      <c r="BE1898" s="19"/>
      <c r="BF1898" s="19"/>
      <c r="BG1898" s="19"/>
      <c r="BH1898" s="19"/>
      <c r="BI1898" s="19"/>
      <c r="BJ1898" s="19"/>
    </row>
    <row r="1899" spans="1:62" ht="15" x14ac:dyDescent="0.2">
      <c r="A1899" s="19" t="s">
        <v>16683</v>
      </c>
      <c r="B1899" s="19" t="s">
        <v>1479</v>
      </c>
      <c r="C1899" s="43">
        <v>44662</v>
      </c>
      <c r="D1899" s="44">
        <v>0.80833333333333002</v>
      </c>
      <c r="E1899" s="19" t="s">
        <v>16684</v>
      </c>
      <c r="F1899" s="19" t="s">
        <v>16685</v>
      </c>
      <c r="G1899" s="19" t="s">
        <v>16686</v>
      </c>
      <c r="H1899" s="45">
        <v>1538.4</v>
      </c>
      <c r="I1899" s="45">
        <v>1724.87</v>
      </c>
      <c r="J1899" s="19" t="s">
        <v>1560</v>
      </c>
      <c r="K1899" s="19" t="s">
        <v>16687</v>
      </c>
      <c r="L1899" s="19" t="s">
        <v>16688</v>
      </c>
      <c r="M1899" s="19" t="s">
        <v>16689</v>
      </c>
      <c r="N1899" s="19" t="s">
        <v>16683</v>
      </c>
      <c r="O1899" s="19" t="s">
        <v>1641</v>
      </c>
      <c r="P1899" s="19" t="s">
        <v>1642</v>
      </c>
      <c r="Q1899" s="46">
        <v>240</v>
      </c>
      <c r="R1899" s="19" t="s">
        <v>1544</v>
      </c>
      <c r="S1899" s="19" t="s">
        <v>7178</v>
      </c>
      <c r="T1899" s="19" t="s">
        <v>7179</v>
      </c>
      <c r="U1899" s="19" t="s">
        <v>8025</v>
      </c>
      <c r="V1899" s="19" t="s">
        <v>8026</v>
      </c>
      <c r="W1899" s="19" t="s">
        <v>2076</v>
      </c>
      <c r="X1899" s="19" t="s">
        <v>8027</v>
      </c>
      <c r="Y1899" s="19" t="s">
        <v>2078</v>
      </c>
      <c r="Z1899" s="19" t="s">
        <v>2079</v>
      </c>
      <c r="AA1899" s="46">
        <v>345</v>
      </c>
      <c r="AB1899" s="19" t="s">
        <v>540</v>
      </c>
      <c r="AC1899" s="19" t="s">
        <v>232</v>
      </c>
      <c r="AD1899" s="19" t="s">
        <v>4144</v>
      </c>
      <c r="AE1899" s="19" t="s">
        <v>4145</v>
      </c>
      <c r="AF1899" s="19" t="s">
        <v>1719</v>
      </c>
      <c r="AG1899" s="19" t="s">
        <v>4146</v>
      </c>
      <c r="AH1899" s="19" t="s">
        <v>1594</v>
      </c>
      <c r="AI1899" s="19" t="s">
        <v>1595</v>
      </c>
      <c r="AJ1899" s="45">
        <v>0.05</v>
      </c>
      <c r="AK1899" s="45">
        <v>12</v>
      </c>
      <c r="AL1899" s="19" t="s">
        <v>1501</v>
      </c>
      <c r="AM1899" s="46">
        <v>19660</v>
      </c>
      <c r="AN1899" s="46">
        <v>12010</v>
      </c>
      <c r="AO1899" s="46">
        <v>7650</v>
      </c>
      <c r="AP1899" s="45">
        <v>247.2</v>
      </c>
      <c r="AQ1899" s="45"/>
      <c r="AR1899" s="45" t="str">
        <f>IFERROR(VLOOKUP(AB1899,'Pedidos marco'!$A$1:$D$10000,4,0)," ")</f>
        <v xml:space="preserve"> </v>
      </c>
      <c r="AS1899" s="45">
        <f t="shared" si="203"/>
        <v>11</v>
      </c>
      <c r="AT1899" s="45" t="str">
        <f t="shared" si="204"/>
        <v>11</v>
      </c>
      <c r="AU1899" s="47">
        <v>12</v>
      </c>
      <c r="AV1899" s="19" t="str">
        <f t="shared" si="205"/>
        <v>04 April</v>
      </c>
      <c r="AW1899" s="19">
        <f t="shared" si="206"/>
        <v>1.03</v>
      </c>
      <c r="AX1899" s="19">
        <f t="shared" si="207"/>
        <v>20.599999999999998</v>
      </c>
      <c r="AY1899" s="19" t="e">
        <f>VLOOKUP(AG1899,Cías!$A$1:$E$10000,5,0)</f>
        <v>#N/A</v>
      </c>
      <c r="AZ1899" s="19" t="str">
        <f t="shared" si="208"/>
        <v>1013485</v>
      </c>
      <c r="BA1899" s="19" t="str">
        <f t="shared" si="209"/>
        <v>PEREZ ALBUJA VICTOR ALEJANDRO</v>
      </c>
      <c r="BB1899" s="19" t="e">
        <f>VLOOKUP(AG1899,Cías!$A$1:$E$10000,3,0)</f>
        <v>#N/A</v>
      </c>
      <c r="BC1899" s="19"/>
      <c r="BD1899" s="19"/>
      <c r="BE1899" s="19"/>
      <c r="BF1899" s="19"/>
      <c r="BG1899" s="19"/>
      <c r="BH1899" s="19"/>
      <c r="BI1899" s="19"/>
      <c r="BJ1899" s="19"/>
    </row>
    <row r="1900" spans="1:62" ht="15" x14ac:dyDescent="0.2">
      <c r="A1900" s="19" t="s">
        <v>16683</v>
      </c>
      <c r="B1900" s="19" t="s">
        <v>1479</v>
      </c>
      <c r="C1900" s="43">
        <v>44662</v>
      </c>
      <c r="D1900" s="44">
        <v>0.80833333333333002</v>
      </c>
      <c r="E1900" s="19" t="s">
        <v>16690</v>
      </c>
      <c r="F1900" s="19" t="s">
        <v>16691</v>
      </c>
      <c r="G1900" s="19" t="s">
        <v>16692</v>
      </c>
      <c r="H1900" s="45">
        <v>1600.8</v>
      </c>
      <c r="I1900" s="45">
        <v>1794.83</v>
      </c>
      <c r="J1900" s="19" t="s">
        <v>1560</v>
      </c>
      <c r="K1900" s="19" t="s">
        <v>16687</v>
      </c>
      <c r="L1900" s="19" t="s">
        <v>16693</v>
      </c>
      <c r="M1900" s="19" t="s">
        <v>16694</v>
      </c>
      <c r="N1900" s="19" t="s">
        <v>16683</v>
      </c>
      <c r="O1900" s="19" t="s">
        <v>1603</v>
      </c>
      <c r="P1900" s="19" t="s">
        <v>1604</v>
      </c>
      <c r="Q1900" s="46">
        <v>240</v>
      </c>
      <c r="R1900" s="19" t="s">
        <v>1544</v>
      </c>
      <c r="S1900" s="19" t="s">
        <v>7178</v>
      </c>
      <c r="T1900" s="19" t="s">
        <v>7179</v>
      </c>
      <c r="U1900" s="19" t="s">
        <v>8025</v>
      </c>
      <c r="V1900" s="19" t="s">
        <v>8026</v>
      </c>
      <c r="W1900" s="19" t="s">
        <v>2076</v>
      </c>
      <c r="X1900" s="19" t="s">
        <v>8027</v>
      </c>
      <c r="Y1900" s="19" t="s">
        <v>2078</v>
      </c>
      <c r="Z1900" s="19" t="s">
        <v>2079</v>
      </c>
      <c r="AA1900" s="46">
        <v>345</v>
      </c>
      <c r="AB1900" s="19" t="s">
        <v>540</v>
      </c>
      <c r="AC1900" s="19" t="s">
        <v>232</v>
      </c>
      <c r="AD1900" s="19" t="s">
        <v>4144</v>
      </c>
      <c r="AE1900" s="19" t="s">
        <v>4145</v>
      </c>
      <c r="AF1900" s="19" t="s">
        <v>1719</v>
      </c>
      <c r="AG1900" s="19" t="s">
        <v>4146</v>
      </c>
      <c r="AH1900" s="19" t="s">
        <v>1594</v>
      </c>
      <c r="AI1900" s="19" t="s">
        <v>1595</v>
      </c>
      <c r="AJ1900" s="45">
        <v>0.05</v>
      </c>
      <c r="AK1900" s="45">
        <v>12</v>
      </c>
      <c r="AL1900" s="19" t="s">
        <v>1501</v>
      </c>
      <c r="AM1900" s="46">
        <v>19660</v>
      </c>
      <c r="AN1900" s="46">
        <v>12010</v>
      </c>
      <c r="AO1900" s="46">
        <v>7650</v>
      </c>
      <c r="AP1900" s="45">
        <v>247.2</v>
      </c>
      <c r="AQ1900" s="45"/>
      <c r="AR1900" s="45" t="str">
        <f>IFERROR(VLOOKUP(AB1900,'Pedidos marco'!$A$1:$D$10000,4,0)," ")</f>
        <v xml:space="preserve"> </v>
      </c>
      <c r="AS1900" s="45">
        <f t="shared" si="203"/>
        <v>11</v>
      </c>
      <c r="AT1900" s="45" t="str">
        <f t="shared" si="204"/>
        <v>11</v>
      </c>
      <c r="AU1900" s="47">
        <v>12</v>
      </c>
      <c r="AV1900" s="19" t="str">
        <f t="shared" si="205"/>
        <v>04 April</v>
      </c>
      <c r="AW1900" s="19">
        <f t="shared" si="206"/>
        <v>1.03</v>
      </c>
      <c r="AX1900" s="19">
        <f t="shared" si="207"/>
        <v>20.599999999999998</v>
      </c>
      <c r="AY1900" s="19" t="e">
        <f>VLOOKUP(AG1900,Cías!$A$1:$E$10000,5,0)</f>
        <v>#N/A</v>
      </c>
      <c r="AZ1900" s="19" t="str">
        <f t="shared" si="208"/>
        <v>1013485</v>
      </c>
      <c r="BA1900" s="19" t="str">
        <f t="shared" si="209"/>
        <v>PEREZ ALBUJA VICTOR ALEJANDRO</v>
      </c>
      <c r="BB1900" s="19" t="e">
        <f>VLOOKUP(AG1900,Cías!$A$1:$E$10000,3,0)</f>
        <v>#N/A</v>
      </c>
      <c r="BC1900" s="19"/>
      <c r="BD1900" s="19"/>
      <c r="BE1900" s="19"/>
      <c r="BF1900" s="19"/>
      <c r="BG1900" s="19"/>
      <c r="BH1900" s="19"/>
      <c r="BI1900" s="19"/>
      <c r="BJ1900" s="19"/>
    </row>
    <row r="1901" spans="1:62" ht="15" x14ac:dyDescent="0.2">
      <c r="A1901" s="19" t="s">
        <v>16695</v>
      </c>
      <c r="B1901" s="19" t="s">
        <v>1479</v>
      </c>
      <c r="C1901" s="43">
        <v>44662</v>
      </c>
      <c r="D1901" s="44">
        <v>0.80972222222222001</v>
      </c>
      <c r="E1901" s="19" t="s">
        <v>16696</v>
      </c>
      <c r="F1901" s="19" t="s">
        <v>1481</v>
      </c>
      <c r="G1901" s="19" t="s">
        <v>1481</v>
      </c>
      <c r="H1901" s="45">
        <v>0</v>
      </c>
      <c r="I1901" s="45">
        <v>0</v>
      </c>
      <c r="J1901" s="19" t="s">
        <v>1482</v>
      </c>
      <c r="K1901" s="19" t="s">
        <v>16697</v>
      </c>
      <c r="L1901" s="19" t="s">
        <v>16698</v>
      </c>
      <c r="M1901" s="19" t="s">
        <v>16699</v>
      </c>
      <c r="N1901" s="19" t="s">
        <v>16695</v>
      </c>
      <c r="O1901" s="19" t="s">
        <v>1641</v>
      </c>
      <c r="P1901" s="19" t="s">
        <v>1642</v>
      </c>
      <c r="Q1901" s="46">
        <v>360</v>
      </c>
      <c r="R1901" s="19" t="s">
        <v>1544</v>
      </c>
      <c r="S1901" s="19" t="s">
        <v>5651</v>
      </c>
      <c r="T1901" s="19" t="s">
        <v>5652</v>
      </c>
      <c r="U1901" s="19" t="s">
        <v>16700</v>
      </c>
      <c r="V1901" s="19" t="s">
        <v>16701</v>
      </c>
      <c r="W1901" s="19" t="s">
        <v>3636</v>
      </c>
      <c r="X1901" s="19" t="s">
        <v>16702</v>
      </c>
      <c r="Y1901" s="19" t="s">
        <v>3638</v>
      </c>
      <c r="Z1901" s="19" t="s">
        <v>3639</v>
      </c>
      <c r="AA1901" s="46">
        <v>347</v>
      </c>
      <c r="AB1901" s="19" t="s">
        <v>588</v>
      </c>
      <c r="AC1901" s="19" t="s">
        <v>333</v>
      </c>
      <c r="AD1901" s="19" t="s">
        <v>5105</v>
      </c>
      <c r="AE1901" s="19" t="s">
        <v>5106</v>
      </c>
      <c r="AF1901" s="19" t="s">
        <v>1554</v>
      </c>
      <c r="AG1901" s="19" t="s">
        <v>5107</v>
      </c>
      <c r="AH1901" s="19" t="s">
        <v>1499</v>
      </c>
      <c r="AI1901" s="19" t="s">
        <v>1500</v>
      </c>
      <c r="AJ1901" s="45">
        <v>0</v>
      </c>
      <c r="AK1901" s="45">
        <v>0</v>
      </c>
      <c r="AL1901" s="19" t="s">
        <v>1501</v>
      </c>
      <c r="AM1901" s="46">
        <v>27010</v>
      </c>
      <c r="AN1901" s="46">
        <v>18040</v>
      </c>
      <c r="AO1901" s="46">
        <v>8970</v>
      </c>
      <c r="AP1901" s="45">
        <v>342</v>
      </c>
      <c r="AQ1901" s="45"/>
      <c r="AR1901" s="45" t="str">
        <f>IFERROR(VLOOKUP(AB1901,'Pedidos marco'!$A$1:$D$10000,4,0)," ")</f>
        <v xml:space="preserve"> </v>
      </c>
      <c r="AS1901" s="45">
        <f t="shared" si="203"/>
        <v>11</v>
      </c>
      <c r="AT1901" s="45" t="str">
        <f t="shared" si="204"/>
        <v>11</v>
      </c>
      <c r="AU1901" s="47">
        <v>18</v>
      </c>
      <c r="AV1901" s="19" t="str">
        <f t="shared" si="205"/>
        <v>04 April</v>
      </c>
      <c r="AW1901" s="19">
        <f t="shared" si="206"/>
        <v>0.95</v>
      </c>
      <c r="AX1901" s="19">
        <f t="shared" si="207"/>
        <v>19</v>
      </c>
      <c r="AY1901" s="19" t="e">
        <f>VLOOKUP(AG1901,Cías!$A$1:$E$10000,5,0)</f>
        <v>#N/A</v>
      </c>
      <c r="AZ1901" s="19" t="str">
        <f t="shared" si="208"/>
        <v>1021623</v>
      </c>
      <c r="BA1901" s="19" t="str">
        <f t="shared" si="209"/>
        <v>VILLARREAL HIGUERA FERNANDO SALVADO</v>
      </c>
      <c r="BB1901" s="19" t="e">
        <f>VLOOKUP(AG1901,Cías!$A$1:$E$10000,3,0)</f>
        <v>#N/A</v>
      </c>
      <c r="BC1901" s="19"/>
      <c r="BD1901" s="19"/>
      <c r="BE1901" s="19"/>
      <c r="BF1901" s="19"/>
      <c r="BG1901" s="19"/>
      <c r="BH1901" s="19"/>
      <c r="BI1901" s="19"/>
      <c r="BJ1901" s="19"/>
    </row>
    <row r="1902" spans="1:62" ht="15" x14ac:dyDescent="0.2">
      <c r="A1902" s="19" t="s">
        <v>16703</v>
      </c>
      <c r="B1902" s="19" t="s">
        <v>1479</v>
      </c>
      <c r="C1902" s="43">
        <v>44662</v>
      </c>
      <c r="D1902" s="44">
        <v>0.81111111111111001</v>
      </c>
      <c r="E1902" s="19" t="s">
        <v>16704</v>
      </c>
      <c r="F1902" s="19" t="s">
        <v>16705</v>
      </c>
      <c r="G1902" s="19" t="s">
        <v>16706</v>
      </c>
      <c r="H1902" s="45">
        <v>3172.8</v>
      </c>
      <c r="I1902" s="45">
        <v>3557.37</v>
      </c>
      <c r="J1902" s="19" t="s">
        <v>1560</v>
      </c>
      <c r="K1902" s="19" t="s">
        <v>16707</v>
      </c>
      <c r="L1902" s="19" t="s">
        <v>16708</v>
      </c>
      <c r="M1902" s="19" t="s">
        <v>16709</v>
      </c>
      <c r="N1902" s="19" t="s">
        <v>16703</v>
      </c>
      <c r="O1902" s="19" t="s">
        <v>371</v>
      </c>
      <c r="P1902" s="19" t="s">
        <v>372</v>
      </c>
      <c r="Q1902" s="46">
        <v>480</v>
      </c>
      <c r="R1902" s="19" t="s">
        <v>1544</v>
      </c>
      <c r="S1902" s="19" t="s">
        <v>11223</v>
      </c>
      <c r="T1902" s="19" t="s">
        <v>11224</v>
      </c>
      <c r="U1902" s="19" t="s">
        <v>16710</v>
      </c>
      <c r="V1902" s="19" t="s">
        <v>16711</v>
      </c>
      <c r="W1902" s="19" t="s">
        <v>1548</v>
      </c>
      <c r="X1902" s="19" t="s">
        <v>16712</v>
      </c>
      <c r="Y1902" s="19" t="s">
        <v>1550</v>
      </c>
      <c r="Z1902" s="19" t="s">
        <v>1551</v>
      </c>
      <c r="AA1902" s="46">
        <v>178</v>
      </c>
      <c r="AB1902" s="19" t="s">
        <v>550</v>
      </c>
      <c r="AC1902" s="19" t="s">
        <v>252</v>
      </c>
      <c r="AD1902" s="19" t="s">
        <v>2391</v>
      </c>
      <c r="AE1902" s="19" t="s">
        <v>2392</v>
      </c>
      <c r="AF1902" s="19" t="s">
        <v>1719</v>
      </c>
      <c r="AG1902" s="19" t="s">
        <v>2393</v>
      </c>
      <c r="AH1902" s="19" t="s">
        <v>1499</v>
      </c>
      <c r="AI1902" s="19" t="s">
        <v>1500</v>
      </c>
      <c r="AJ1902" s="45">
        <v>0</v>
      </c>
      <c r="AK1902" s="45">
        <v>0</v>
      </c>
      <c r="AL1902" s="19" t="s">
        <v>1501</v>
      </c>
      <c r="AM1902" s="46">
        <v>39070</v>
      </c>
      <c r="AN1902" s="46">
        <v>24070</v>
      </c>
      <c r="AO1902" s="46">
        <v>15000</v>
      </c>
      <c r="AP1902" s="45">
        <v>331.2</v>
      </c>
      <c r="AQ1902" s="45"/>
      <c r="AR1902" s="45" t="str">
        <f>IFERROR(VLOOKUP(AB1902,'Pedidos marco'!$A$1:$D$10000,4,0)," ")</f>
        <v xml:space="preserve"> </v>
      </c>
      <c r="AS1902" s="45">
        <f t="shared" si="203"/>
        <v>11</v>
      </c>
      <c r="AT1902" s="45" t="str">
        <f t="shared" si="204"/>
        <v>11</v>
      </c>
      <c r="AU1902" s="47">
        <v>24</v>
      </c>
      <c r="AV1902" s="19" t="str">
        <f t="shared" si="205"/>
        <v>04 April</v>
      </c>
      <c r="AW1902" s="19">
        <f t="shared" si="206"/>
        <v>0.69</v>
      </c>
      <c r="AX1902" s="19">
        <f t="shared" si="207"/>
        <v>13.799999999999999</v>
      </c>
      <c r="AY1902" s="19" t="e">
        <f>VLOOKUP(AG1902,Cías!$A$1:$E$10000,5,0)</f>
        <v>#N/A</v>
      </c>
      <c r="AZ1902" s="19" t="str">
        <f t="shared" si="208"/>
        <v>1013768</v>
      </c>
      <c r="BA1902" s="19" t="str">
        <f t="shared" si="209"/>
        <v>PROAÑO MESIAS JOSELITO</v>
      </c>
      <c r="BB1902" s="19" t="e">
        <f>VLOOKUP(AG1902,Cías!$A$1:$E$10000,3,0)</f>
        <v>#N/A</v>
      </c>
      <c r="BC1902" s="19"/>
      <c r="BD1902" s="19"/>
      <c r="BE1902" s="19"/>
      <c r="BF1902" s="19"/>
      <c r="BG1902" s="19"/>
      <c r="BH1902" s="19"/>
      <c r="BI1902" s="19"/>
      <c r="BJ1902" s="19"/>
    </row>
    <row r="1903" spans="1:62" ht="15" x14ac:dyDescent="0.2">
      <c r="A1903" s="19" t="s">
        <v>16713</v>
      </c>
      <c r="B1903" s="19" t="s">
        <v>1479</v>
      </c>
      <c r="C1903" s="43">
        <v>44662</v>
      </c>
      <c r="D1903" s="44">
        <v>0.81180555555556</v>
      </c>
      <c r="E1903" s="19" t="s">
        <v>16714</v>
      </c>
      <c r="F1903" s="19" t="s">
        <v>16715</v>
      </c>
      <c r="G1903" s="19" t="s">
        <v>16716</v>
      </c>
      <c r="H1903" s="45">
        <v>4435.2</v>
      </c>
      <c r="I1903" s="45">
        <v>4972.7700000000004</v>
      </c>
      <c r="J1903" s="19" t="s">
        <v>1560</v>
      </c>
      <c r="K1903" s="19" t="s">
        <v>16717</v>
      </c>
      <c r="L1903" s="19" t="s">
        <v>16718</v>
      </c>
      <c r="M1903" s="19" t="s">
        <v>16719</v>
      </c>
      <c r="N1903" s="19" t="s">
        <v>16713</v>
      </c>
      <c r="O1903" s="19" t="s">
        <v>367</v>
      </c>
      <c r="P1903" s="19" t="s">
        <v>368</v>
      </c>
      <c r="Q1903" s="46">
        <v>640</v>
      </c>
      <c r="R1903" s="19" t="s">
        <v>1544</v>
      </c>
      <c r="S1903" s="19" t="s">
        <v>7178</v>
      </c>
      <c r="T1903" s="19" t="s">
        <v>7179</v>
      </c>
      <c r="U1903" s="19" t="s">
        <v>7478</v>
      </c>
      <c r="V1903" s="19" t="s">
        <v>7479</v>
      </c>
      <c r="W1903" s="19" t="s">
        <v>415</v>
      </c>
      <c r="X1903" s="19" t="s">
        <v>7480</v>
      </c>
      <c r="Y1903" s="19" t="s">
        <v>3831</v>
      </c>
      <c r="Z1903" s="19" t="s">
        <v>3832</v>
      </c>
      <c r="AA1903" s="46">
        <v>97.5</v>
      </c>
      <c r="AB1903" s="19" t="s">
        <v>535</v>
      </c>
      <c r="AC1903" s="19" t="s">
        <v>222</v>
      </c>
      <c r="AD1903" s="19" t="s">
        <v>7256</v>
      </c>
      <c r="AE1903" s="19" t="s">
        <v>7257</v>
      </c>
      <c r="AF1903" s="19" t="s">
        <v>1592</v>
      </c>
      <c r="AG1903" s="19" t="s">
        <v>7258</v>
      </c>
      <c r="AH1903" s="19" t="s">
        <v>1594</v>
      </c>
      <c r="AI1903" s="19" t="s">
        <v>1595</v>
      </c>
      <c r="AJ1903" s="45">
        <v>0.05</v>
      </c>
      <c r="AK1903" s="45">
        <v>32</v>
      </c>
      <c r="AL1903" s="19" t="s">
        <v>1501</v>
      </c>
      <c r="AM1903" s="46">
        <v>50820</v>
      </c>
      <c r="AN1903" s="46">
        <v>32040</v>
      </c>
      <c r="AO1903" s="46">
        <v>18780</v>
      </c>
      <c r="AP1903" s="45">
        <v>288</v>
      </c>
      <c r="AQ1903" s="45"/>
      <c r="AR1903" s="45" t="str">
        <f>IFERROR(VLOOKUP(AB1903,'Pedidos marco'!$A$1:$D$10000,4,0)," ")</f>
        <v xml:space="preserve"> </v>
      </c>
      <c r="AS1903" s="45">
        <f t="shared" si="203"/>
        <v>11</v>
      </c>
      <c r="AT1903" s="45" t="str">
        <f t="shared" si="204"/>
        <v>11</v>
      </c>
      <c r="AU1903" s="47">
        <v>32</v>
      </c>
      <c r="AV1903" s="19" t="str">
        <f t="shared" si="205"/>
        <v>04 April</v>
      </c>
      <c r="AW1903" s="19">
        <f t="shared" si="206"/>
        <v>0.45</v>
      </c>
      <c r="AX1903" s="19">
        <f t="shared" si="207"/>
        <v>9</v>
      </c>
      <c r="AY1903" s="19" t="e">
        <f>VLOOKUP(AG1903,Cías!$A$1:$E$10000,5,0)</f>
        <v>#N/A</v>
      </c>
      <c r="AZ1903" s="19" t="str">
        <f t="shared" si="208"/>
        <v>1014205</v>
      </c>
      <c r="BA1903" s="19" t="str">
        <f t="shared" si="209"/>
        <v>NEWSTEEL TRANSPORTES ECUATORIANOS</v>
      </c>
      <c r="BB1903" s="19" t="e">
        <f>VLOOKUP(AG1903,Cías!$A$1:$E$10000,3,0)</f>
        <v>#N/A</v>
      </c>
      <c r="BC1903" s="19"/>
      <c r="BD1903" s="19"/>
      <c r="BE1903" s="19"/>
      <c r="BF1903" s="19"/>
      <c r="BG1903" s="19"/>
      <c r="BH1903" s="19"/>
      <c r="BI1903" s="19"/>
      <c r="BJ1903" s="19"/>
    </row>
    <row r="1904" spans="1:62" ht="15" x14ac:dyDescent="0.2">
      <c r="A1904" s="19" t="s">
        <v>16720</v>
      </c>
      <c r="B1904" s="19" t="s">
        <v>1479</v>
      </c>
      <c r="C1904" s="43">
        <v>44662</v>
      </c>
      <c r="D1904" s="44">
        <v>0.81527777777777999</v>
      </c>
      <c r="E1904" s="19" t="s">
        <v>16721</v>
      </c>
      <c r="F1904" s="19" t="s">
        <v>16722</v>
      </c>
      <c r="G1904" s="19" t="s">
        <v>16723</v>
      </c>
      <c r="H1904" s="45">
        <v>2437.1999999999998</v>
      </c>
      <c r="I1904" s="45">
        <v>2732.6</v>
      </c>
      <c r="J1904" s="19" t="s">
        <v>1560</v>
      </c>
      <c r="K1904" s="19" t="s">
        <v>16724</v>
      </c>
      <c r="L1904" s="19" t="s">
        <v>16725</v>
      </c>
      <c r="M1904" s="19" t="s">
        <v>16726</v>
      </c>
      <c r="N1904" s="19" t="s">
        <v>16720</v>
      </c>
      <c r="O1904" s="19" t="s">
        <v>1603</v>
      </c>
      <c r="P1904" s="19" t="s">
        <v>1604</v>
      </c>
      <c r="Q1904" s="46">
        <v>360</v>
      </c>
      <c r="R1904" s="19" t="s">
        <v>1544</v>
      </c>
      <c r="S1904" s="19" t="s">
        <v>6917</v>
      </c>
      <c r="T1904" s="19" t="s">
        <v>6918</v>
      </c>
      <c r="U1904" s="19" t="s">
        <v>16727</v>
      </c>
      <c r="V1904" s="19" t="s">
        <v>16728</v>
      </c>
      <c r="W1904" s="19" t="s">
        <v>6921</v>
      </c>
      <c r="X1904" s="19" t="s">
        <v>16729</v>
      </c>
      <c r="Y1904" s="19" t="s">
        <v>16730</v>
      </c>
      <c r="Z1904" s="19" t="s">
        <v>16731</v>
      </c>
      <c r="AA1904" s="46">
        <v>320</v>
      </c>
      <c r="AB1904" s="19" t="s">
        <v>464</v>
      </c>
      <c r="AC1904" s="19" t="s">
        <v>78</v>
      </c>
      <c r="AD1904" s="19" t="s">
        <v>16732</v>
      </c>
      <c r="AE1904" s="19" t="s">
        <v>16733</v>
      </c>
      <c r="AF1904" s="19" t="s">
        <v>1554</v>
      </c>
      <c r="AG1904" s="19" t="s">
        <v>2575</v>
      </c>
      <c r="AH1904" s="19" t="s">
        <v>1499</v>
      </c>
      <c r="AI1904" s="19" t="s">
        <v>1500</v>
      </c>
      <c r="AJ1904" s="45">
        <v>0</v>
      </c>
      <c r="AK1904" s="45">
        <v>0</v>
      </c>
      <c r="AL1904" s="19" t="s">
        <v>1501</v>
      </c>
      <c r="AM1904" s="46">
        <v>27210</v>
      </c>
      <c r="AN1904" s="46">
        <v>18010</v>
      </c>
      <c r="AO1904" s="46">
        <v>9200</v>
      </c>
      <c r="AP1904" s="45">
        <v>370.8</v>
      </c>
      <c r="AQ1904" s="45"/>
      <c r="AR1904" s="45" t="str">
        <f>IFERROR(VLOOKUP(AB1904,'Pedidos marco'!$A$1:$D$10000,4,0)," ")</f>
        <v xml:space="preserve"> </v>
      </c>
      <c r="AS1904" s="45">
        <f t="shared" si="203"/>
        <v>11</v>
      </c>
      <c r="AT1904" s="45" t="str">
        <f t="shared" si="204"/>
        <v>11</v>
      </c>
      <c r="AU1904" s="47">
        <v>18</v>
      </c>
      <c r="AV1904" s="19" t="str">
        <f t="shared" si="205"/>
        <v>04 April</v>
      </c>
      <c r="AW1904" s="19">
        <f t="shared" si="206"/>
        <v>1.03</v>
      </c>
      <c r="AX1904" s="19">
        <f t="shared" si="207"/>
        <v>20.6</v>
      </c>
      <c r="AY1904" s="19" t="e">
        <f>VLOOKUP(AG1904,Cías!$A$1:$E$10000,5,0)</f>
        <v>#N/A</v>
      </c>
      <c r="AZ1904" s="19" t="str">
        <f t="shared" si="208"/>
        <v>1013684</v>
      </c>
      <c r="BA1904" s="19" t="str">
        <f t="shared" si="209"/>
        <v>CASTRO NAVARRETE FRANCISCO ARMANDO</v>
      </c>
      <c r="BB1904" s="19" t="e">
        <f>VLOOKUP(AG1904,Cías!$A$1:$E$10000,3,0)</f>
        <v>#N/A</v>
      </c>
      <c r="BC1904" s="19"/>
      <c r="BD1904" s="19"/>
      <c r="BE1904" s="19"/>
      <c r="BF1904" s="19"/>
      <c r="BG1904" s="19"/>
      <c r="BH1904" s="19"/>
      <c r="BI1904" s="19"/>
      <c r="BJ1904" s="19"/>
    </row>
    <row r="1905" spans="1:62" ht="15" x14ac:dyDescent="0.2">
      <c r="A1905" s="19" t="s">
        <v>16734</v>
      </c>
      <c r="B1905" s="19" t="s">
        <v>1479</v>
      </c>
      <c r="C1905" s="43">
        <v>44662</v>
      </c>
      <c r="D1905" s="44">
        <v>0.81736111111110998</v>
      </c>
      <c r="E1905" s="19" t="s">
        <v>16735</v>
      </c>
      <c r="F1905" s="19" t="s">
        <v>1481</v>
      </c>
      <c r="G1905" s="19" t="s">
        <v>1481</v>
      </c>
      <c r="H1905" s="45">
        <v>0</v>
      </c>
      <c r="I1905" s="45">
        <v>0</v>
      </c>
      <c r="J1905" s="19" t="s">
        <v>1482</v>
      </c>
      <c r="K1905" s="19" t="s">
        <v>16736</v>
      </c>
      <c r="L1905" s="19" t="s">
        <v>16737</v>
      </c>
      <c r="M1905" s="19" t="s">
        <v>16738</v>
      </c>
      <c r="N1905" s="19" t="s">
        <v>16734</v>
      </c>
      <c r="O1905" s="19" t="s">
        <v>1603</v>
      </c>
      <c r="P1905" s="19" t="s">
        <v>1604</v>
      </c>
      <c r="Q1905" s="46">
        <v>660</v>
      </c>
      <c r="R1905" s="19" t="s">
        <v>1544</v>
      </c>
      <c r="S1905" s="19" t="s">
        <v>4733</v>
      </c>
      <c r="T1905" s="19" t="s">
        <v>4734</v>
      </c>
      <c r="U1905" s="19" t="s">
        <v>16739</v>
      </c>
      <c r="V1905" s="19" t="s">
        <v>16740</v>
      </c>
      <c r="W1905" s="19" t="s">
        <v>3201</v>
      </c>
      <c r="X1905" s="19" t="s">
        <v>16741</v>
      </c>
      <c r="Y1905" s="19" t="s">
        <v>3203</v>
      </c>
      <c r="Z1905" s="19" t="s">
        <v>3204</v>
      </c>
      <c r="AA1905" s="46">
        <v>396</v>
      </c>
      <c r="AB1905" s="19" t="s">
        <v>533</v>
      </c>
      <c r="AC1905" s="19" t="s">
        <v>218</v>
      </c>
      <c r="AD1905" s="19" t="s">
        <v>7481</v>
      </c>
      <c r="AE1905" s="19" t="s">
        <v>1481</v>
      </c>
      <c r="AF1905" s="19" t="s">
        <v>1592</v>
      </c>
      <c r="AG1905" s="19" t="s">
        <v>7482</v>
      </c>
      <c r="AH1905" s="19" t="s">
        <v>1499</v>
      </c>
      <c r="AI1905" s="19" t="s">
        <v>1500</v>
      </c>
      <c r="AJ1905" s="45">
        <v>0</v>
      </c>
      <c r="AK1905" s="45">
        <v>0</v>
      </c>
      <c r="AL1905" s="19" t="s">
        <v>1501</v>
      </c>
      <c r="AM1905" s="46">
        <v>50450</v>
      </c>
      <c r="AN1905" s="46">
        <v>33040</v>
      </c>
      <c r="AO1905" s="46">
        <v>17410</v>
      </c>
      <c r="AP1905" s="45">
        <v>706.2</v>
      </c>
      <c r="AQ1905" s="45"/>
      <c r="AR1905" s="45" t="str">
        <f>IFERROR(VLOOKUP(AB1905,'Pedidos marco'!$A$1:$D$10000,4,0)," ")</f>
        <v xml:space="preserve"> </v>
      </c>
      <c r="AS1905" s="45">
        <f t="shared" si="203"/>
        <v>11</v>
      </c>
      <c r="AT1905" s="45" t="str">
        <f t="shared" si="204"/>
        <v>11</v>
      </c>
      <c r="AU1905" s="47">
        <v>33</v>
      </c>
      <c r="AV1905" s="19" t="str">
        <f t="shared" si="205"/>
        <v>04 April</v>
      </c>
      <c r="AW1905" s="19">
        <f t="shared" si="206"/>
        <v>1.07</v>
      </c>
      <c r="AX1905" s="19">
        <f t="shared" si="207"/>
        <v>21.400000000000002</v>
      </c>
      <c r="AY1905" s="19" t="e">
        <f>VLOOKUP(AG1905,Cías!$A$1:$E$10000,5,0)</f>
        <v>#N/A</v>
      </c>
      <c r="AZ1905" s="19" t="str">
        <f t="shared" si="208"/>
        <v>1023356</v>
      </c>
      <c r="BA1905" s="19" t="str">
        <f t="shared" si="209"/>
        <v>NARANJO JUAN MARCELO</v>
      </c>
      <c r="BB1905" s="19" t="e">
        <f>VLOOKUP(AG1905,Cías!$A$1:$E$10000,3,0)</f>
        <v>#N/A</v>
      </c>
      <c r="BC1905" s="19"/>
      <c r="BD1905" s="19"/>
      <c r="BE1905" s="19"/>
      <c r="BF1905" s="19"/>
      <c r="BG1905" s="19"/>
      <c r="BH1905" s="19"/>
      <c r="BI1905" s="19"/>
      <c r="BJ1905" s="19"/>
    </row>
    <row r="1906" spans="1:62" ht="15" x14ac:dyDescent="0.2">
      <c r="A1906" s="19" t="s">
        <v>16742</v>
      </c>
      <c r="B1906" s="19" t="s">
        <v>1479</v>
      </c>
      <c r="C1906" s="43">
        <v>44662</v>
      </c>
      <c r="D1906" s="44">
        <v>0.82013888888888997</v>
      </c>
      <c r="E1906" s="19" t="s">
        <v>16743</v>
      </c>
      <c r="F1906" s="19" t="s">
        <v>16744</v>
      </c>
      <c r="G1906" s="19" t="s">
        <v>16745</v>
      </c>
      <c r="H1906" s="45">
        <v>1350</v>
      </c>
      <c r="I1906" s="45">
        <v>1513.63</v>
      </c>
      <c r="J1906" s="19" t="s">
        <v>1560</v>
      </c>
      <c r="K1906" s="19" t="s">
        <v>16746</v>
      </c>
      <c r="L1906" s="19" t="s">
        <v>16747</v>
      </c>
      <c r="M1906" s="19" t="s">
        <v>16748</v>
      </c>
      <c r="N1906" s="19" t="s">
        <v>16742</v>
      </c>
      <c r="O1906" s="19" t="s">
        <v>1641</v>
      </c>
      <c r="P1906" s="19" t="s">
        <v>1642</v>
      </c>
      <c r="Q1906" s="46">
        <v>200</v>
      </c>
      <c r="R1906" s="19" t="s">
        <v>1544</v>
      </c>
      <c r="S1906" s="19" t="s">
        <v>7178</v>
      </c>
      <c r="T1906" s="19" t="s">
        <v>7179</v>
      </c>
      <c r="U1906" s="19" t="s">
        <v>16749</v>
      </c>
      <c r="V1906" s="19" t="s">
        <v>16750</v>
      </c>
      <c r="W1906" s="19" t="s">
        <v>13136</v>
      </c>
      <c r="X1906" s="19" t="s">
        <v>16751</v>
      </c>
      <c r="Y1906" s="19" t="s">
        <v>13199</v>
      </c>
      <c r="Z1906" s="19" t="s">
        <v>13200</v>
      </c>
      <c r="AA1906" s="46">
        <v>371</v>
      </c>
      <c r="AB1906" s="19" t="s">
        <v>560</v>
      </c>
      <c r="AC1906" s="19" t="s">
        <v>273</v>
      </c>
      <c r="AD1906" s="19" t="s">
        <v>3014</v>
      </c>
      <c r="AE1906" s="19" t="s">
        <v>1481</v>
      </c>
      <c r="AF1906" s="19" t="s">
        <v>1554</v>
      </c>
      <c r="AG1906" s="19" t="s">
        <v>3015</v>
      </c>
      <c r="AH1906" s="19" t="s">
        <v>1499</v>
      </c>
      <c r="AI1906" s="19" t="s">
        <v>1500</v>
      </c>
      <c r="AJ1906" s="45">
        <v>0</v>
      </c>
      <c r="AK1906" s="45">
        <v>0</v>
      </c>
      <c r="AL1906" s="19" t="s">
        <v>1501</v>
      </c>
      <c r="AM1906" s="46">
        <v>14520.556</v>
      </c>
      <c r="AN1906" s="46">
        <v>10005.556</v>
      </c>
      <c r="AO1906" s="46">
        <v>4515</v>
      </c>
      <c r="AP1906" s="45">
        <v>242</v>
      </c>
      <c r="AQ1906" s="45"/>
      <c r="AR1906" s="45" t="str">
        <f>IFERROR(VLOOKUP(AB1906,'Pedidos marco'!$A$1:$D$10000,4,0)," ")</f>
        <v xml:space="preserve"> </v>
      </c>
      <c r="AS1906" s="45">
        <f t="shared" si="203"/>
        <v>11</v>
      </c>
      <c r="AT1906" s="45" t="str">
        <f t="shared" si="204"/>
        <v>11</v>
      </c>
      <c r="AU1906" s="47">
        <v>10</v>
      </c>
      <c r="AV1906" s="19" t="str">
        <f t="shared" si="205"/>
        <v>04 April</v>
      </c>
      <c r="AW1906" s="19">
        <f t="shared" si="206"/>
        <v>1.21</v>
      </c>
      <c r="AX1906" s="19">
        <f t="shared" si="207"/>
        <v>24.2</v>
      </c>
      <c r="AY1906" s="19" t="e">
        <f>VLOOKUP(AG1906,Cías!$A$1:$E$10000,5,0)</f>
        <v>#N/A</v>
      </c>
      <c r="AZ1906" s="19" t="str">
        <f t="shared" si="208"/>
        <v>1021773</v>
      </c>
      <c r="BA1906" s="19" t="str">
        <f t="shared" si="209"/>
        <v>RUIZ LASTRA OLGER FABIAN</v>
      </c>
      <c r="BB1906" s="19" t="e">
        <f>VLOOKUP(AG1906,Cías!$A$1:$E$10000,3,0)</f>
        <v>#N/A</v>
      </c>
      <c r="BC1906" s="19"/>
      <c r="BD1906" s="19"/>
      <c r="BE1906" s="19"/>
      <c r="BF1906" s="19"/>
      <c r="BG1906" s="19"/>
      <c r="BH1906" s="19"/>
      <c r="BI1906" s="19"/>
      <c r="BJ1906" s="19"/>
    </row>
    <row r="1907" spans="1:62" ht="15" x14ac:dyDescent="0.2">
      <c r="A1907" s="19" t="s">
        <v>16742</v>
      </c>
      <c r="B1907" s="19" t="s">
        <v>1479</v>
      </c>
      <c r="C1907" s="43">
        <v>44662</v>
      </c>
      <c r="D1907" s="44">
        <v>0.82013888888888997</v>
      </c>
      <c r="E1907" s="19" t="s">
        <v>16752</v>
      </c>
      <c r="F1907" s="19" t="s">
        <v>16753</v>
      </c>
      <c r="G1907" s="19" t="s">
        <v>16754</v>
      </c>
      <c r="H1907" s="45">
        <v>1124.8</v>
      </c>
      <c r="I1907" s="45">
        <v>1261.1400000000001</v>
      </c>
      <c r="J1907" s="19" t="s">
        <v>1560</v>
      </c>
      <c r="K1907" s="19" t="s">
        <v>16746</v>
      </c>
      <c r="L1907" s="19" t="s">
        <v>16755</v>
      </c>
      <c r="M1907" s="19" t="s">
        <v>16756</v>
      </c>
      <c r="N1907" s="19" t="s">
        <v>16742</v>
      </c>
      <c r="O1907" s="19" t="s">
        <v>1603</v>
      </c>
      <c r="P1907" s="19" t="s">
        <v>1604</v>
      </c>
      <c r="Q1907" s="46">
        <v>160</v>
      </c>
      <c r="R1907" s="19" t="s">
        <v>1544</v>
      </c>
      <c r="S1907" s="19" t="s">
        <v>7178</v>
      </c>
      <c r="T1907" s="19" t="s">
        <v>7179</v>
      </c>
      <c r="U1907" s="19" t="s">
        <v>16749</v>
      </c>
      <c r="V1907" s="19" t="s">
        <v>16750</v>
      </c>
      <c r="W1907" s="19" t="s">
        <v>13136</v>
      </c>
      <c r="X1907" s="19" t="s">
        <v>16751</v>
      </c>
      <c r="Y1907" s="19" t="s">
        <v>13199</v>
      </c>
      <c r="Z1907" s="19" t="s">
        <v>13200</v>
      </c>
      <c r="AA1907" s="46">
        <v>371</v>
      </c>
      <c r="AB1907" s="19" t="s">
        <v>560</v>
      </c>
      <c r="AC1907" s="19" t="s">
        <v>273</v>
      </c>
      <c r="AD1907" s="19" t="s">
        <v>3014</v>
      </c>
      <c r="AE1907" s="19" t="s">
        <v>1481</v>
      </c>
      <c r="AF1907" s="19" t="s">
        <v>1554</v>
      </c>
      <c r="AG1907" s="19" t="s">
        <v>3015</v>
      </c>
      <c r="AH1907" s="19" t="s">
        <v>1499</v>
      </c>
      <c r="AI1907" s="19" t="s">
        <v>1500</v>
      </c>
      <c r="AJ1907" s="45">
        <v>0</v>
      </c>
      <c r="AK1907" s="45">
        <v>0</v>
      </c>
      <c r="AL1907" s="19" t="s">
        <v>1501</v>
      </c>
      <c r="AM1907" s="46">
        <v>12519.444</v>
      </c>
      <c r="AN1907" s="46">
        <v>8004.4440000000004</v>
      </c>
      <c r="AO1907" s="46">
        <v>4515</v>
      </c>
      <c r="AP1907" s="45">
        <v>193.6</v>
      </c>
      <c r="AQ1907" s="45"/>
      <c r="AR1907" s="45" t="str">
        <f>IFERROR(VLOOKUP(AB1907,'Pedidos marco'!$A$1:$D$10000,4,0)," ")</f>
        <v xml:space="preserve"> </v>
      </c>
      <c r="AS1907" s="45">
        <f t="shared" si="203"/>
        <v>11</v>
      </c>
      <c r="AT1907" s="45" t="str">
        <f t="shared" si="204"/>
        <v>11</v>
      </c>
      <c r="AU1907" s="47">
        <v>8</v>
      </c>
      <c r="AV1907" s="19" t="str">
        <f t="shared" si="205"/>
        <v>04 April</v>
      </c>
      <c r="AW1907" s="19">
        <f t="shared" si="206"/>
        <v>1.21</v>
      </c>
      <c r="AX1907" s="19">
        <f t="shared" si="207"/>
        <v>24.2</v>
      </c>
      <c r="AY1907" s="19" t="e">
        <f>VLOOKUP(AG1907,Cías!$A$1:$E$10000,5,0)</f>
        <v>#N/A</v>
      </c>
      <c r="AZ1907" s="19" t="str">
        <f t="shared" si="208"/>
        <v>1021773</v>
      </c>
      <c r="BA1907" s="19" t="str">
        <f t="shared" si="209"/>
        <v>RUIZ LASTRA OLGER FABIAN</v>
      </c>
      <c r="BB1907" s="19" t="e">
        <f>VLOOKUP(AG1907,Cías!$A$1:$E$10000,3,0)</f>
        <v>#N/A</v>
      </c>
      <c r="BC1907" s="19"/>
      <c r="BD1907" s="19"/>
      <c r="BE1907" s="19"/>
      <c r="BF1907" s="19"/>
      <c r="BG1907" s="19"/>
      <c r="BH1907" s="19"/>
      <c r="BI1907" s="19"/>
      <c r="BJ1907" s="19"/>
    </row>
    <row r="1908" spans="1:62" ht="15" x14ac:dyDescent="0.2">
      <c r="A1908" s="19" t="s">
        <v>16757</v>
      </c>
      <c r="B1908" s="19" t="s">
        <v>1479</v>
      </c>
      <c r="C1908" s="43">
        <v>44662</v>
      </c>
      <c r="D1908" s="44">
        <v>0.82152777777777997</v>
      </c>
      <c r="E1908" s="19" t="s">
        <v>16758</v>
      </c>
      <c r="F1908" s="19" t="s">
        <v>16759</v>
      </c>
      <c r="G1908" s="19" t="s">
        <v>16760</v>
      </c>
      <c r="H1908" s="45">
        <v>738</v>
      </c>
      <c r="I1908" s="45">
        <v>827.45</v>
      </c>
      <c r="J1908" s="19" t="s">
        <v>1560</v>
      </c>
      <c r="K1908" s="19" t="s">
        <v>16761</v>
      </c>
      <c r="L1908" s="19" t="s">
        <v>16762</v>
      </c>
      <c r="M1908" s="19" t="s">
        <v>16763</v>
      </c>
      <c r="N1908" s="19" t="s">
        <v>16757</v>
      </c>
      <c r="O1908" s="19" t="s">
        <v>369</v>
      </c>
      <c r="P1908" s="19" t="s">
        <v>370</v>
      </c>
      <c r="Q1908" s="46">
        <v>120</v>
      </c>
      <c r="R1908" s="19" t="s">
        <v>1544</v>
      </c>
      <c r="S1908" s="19" t="s">
        <v>3342</v>
      </c>
      <c r="T1908" s="19" t="s">
        <v>3343</v>
      </c>
      <c r="U1908" s="19" t="s">
        <v>3344</v>
      </c>
      <c r="V1908" s="19" t="s">
        <v>2126</v>
      </c>
      <c r="W1908" s="19" t="s">
        <v>3037</v>
      </c>
      <c r="X1908" s="19" t="s">
        <v>3345</v>
      </c>
      <c r="Y1908" s="19" t="s">
        <v>3039</v>
      </c>
      <c r="Z1908" s="19" t="s">
        <v>3040</v>
      </c>
      <c r="AA1908" s="46">
        <v>261</v>
      </c>
      <c r="AB1908" s="19" t="s">
        <v>493</v>
      </c>
      <c r="AC1908" s="19" t="s">
        <v>135</v>
      </c>
      <c r="AD1908" s="19" t="s">
        <v>3880</v>
      </c>
      <c r="AE1908" s="19" t="s">
        <v>1481</v>
      </c>
      <c r="AF1908" s="19" t="s">
        <v>1554</v>
      </c>
      <c r="AG1908" s="19" t="s">
        <v>3881</v>
      </c>
      <c r="AH1908" s="19" t="s">
        <v>1499</v>
      </c>
      <c r="AI1908" s="19" t="s">
        <v>1500</v>
      </c>
      <c r="AJ1908" s="45">
        <v>0</v>
      </c>
      <c r="AK1908" s="45">
        <v>0</v>
      </c>
      <c r="AL1908" s="19" t="s">
        <v>1501</v>
      </c>
      <c r="AM1908" s="46">
        <v>10531.666999999999</v>
      </c>
      <c r="AN1908" s="46">
        <v>6016.6670000000004</v>
      </c>
      <c r="AO1908" s="46">
        <v>4515</v>
      </c>
      <c r="AP1908" s="45">
        <v>112.8</v>
      </c>
      <c r="AQ1908" s="45"/>
      <c r="AR1908" s="45" t="str">
        <f>IFERROR(VLOOKUP(AB1908,'Pedidos marco'!$A$1:$D$10000,4,0)," ")</f>
        <v xml:space="preserve"> </v>
      </c>
      <c r="AS1908" s="45">
        <f t="shared" si="203"/>
        <v>11</v>
      </c>
      <c r="AT1908" s="45" t="str">
        <f t="shared" si="204"/>
        <v>11</v>
      </c>
      <c r="AU1908" s="47">
        <v>6</v>
      </c>
      <c r="AV1908" s="19" t="str">
        <f t="shared" si="205"/>
        <v>04 April</v>
      </c>
      <c r="AW1908" s="19">
        <f t="shared" si="206"/>
        <v>0.94</v>
      </c>
      <c r="AX1908" s="19">
        <f t="shared" si="207"/>
        <v>18.8</v>
      </c>
      <c r="AY1908" s="19" t="e">
        <f>VLOOKUP(AG1908,Cías!$A$1:$E$10000,5,0)</f>
        <v>#N/A</v>
      </c>
      <c r="AZ1908" s="19" t="str">
        <f t="shared" si="208"/>
        <v>1020060</v>
      </c>
      <c r="BA1908" s="19" t="str">
        <f t="shared" si="209"/>
        <v>FUERTES RUEDA HUGO BALDOMERO</v>
      </c>
      <c r="BB1908" s="19" t="e">
        <f>VLOOKUP(AG1908,Cías!$A$1:$E$10000,3,0)</f>
        <v>#N/A</v>
      </c>
      <c r="BC1908" s="19"/>
      <c r="BD1908" s="19"/>
      <c r="BE1908" s="19"/>
      <c r="BF1908" s="19"/>
      <c r="BG1908" s="19"/>
      <c r="BH1908" s="19"/>
      <c r="BI1908" s="19"/>
      <c r="BJ1908" s="19"/>
    </row>
    <row r="1909" spans="1:62" ht="15" x14ac:dyDescent="0.2">
      <c r="A1909" s="19" t="s">
        <v>16757</v>
      </c>
      <c r="B1909" s="19" t="s">
        <v>1479</v>
      </c>
      <c r="C1909" s="43">
        <v>44662</v>
      </c>
      <c r="D1909" s="44">
        <v>0.82152777777777997</v>
      </c>
      <c r="E1909" s="19" t="s">
        <v>16764</v>
      </c>
      <c r="F1909" s="19" t="s">
        <v>16765</v>
      </c>
      <c r="G1909" s="19" t="s">
        <v>16766</v>
      </c>
      <c r="H1909" s="45">
        <v>1591.2</v>
      </c>
      <c r="I1909" s="45">
        <v>1784.06</v>
      </c>
      <c r="J1909" s="19" t="s">
        <v>1560</v>
      </c>
      <c r="K1909" s="19" t="s">
        <v>16761</v>
      </c>
      <c r="L1909" s="19" t="s">
        <v>16767</v>
      </c>
      <c r="M1909" s="19" t="s">
        <v>16768</v>
      </c>
      <c r="N1909" s="19" t="s">
        <v>16757</v>
      </c>
      <c r="O1909" s="19" t="s">
        <v>367</v>
      </c>
      <c r="P1909" s="19" t="s">
        <v>368</v>
      </c>
      <c r="Q1909" s="46">
        <v>240</v>
      </c>
      <c r="R1909" s="19" t="s">
        <v>1544</v>
      </c>
      <c r="S1909" s="19" t="s">
        <v>3342</v>
      </c>
      <c r="T1909" s="19" t="s">
        <v>3343</v>
      </c>
      <c r="U1909" s="19" t="s">
        <v>3344</v>
      </c>
      <c r="V1909" s="19" t="s">
        <v>2126</v>
      </c>
      <c r="W1909" s="19" t="s">
        <v>3037</v>
      </c>
      <c r="X1909" s="19" t="s">
        <v>3345</v>
      </c>
      <c r="Y1909" s="19" t="s">
        <v>3039</v>
      </c>
      <c r="Z1909" s="19" t="s">
        <v>3040</v>
      </c>
      <c r="AA1909" s="46">
        <v>261</v>
      </c>
      <c r="AB1909" s="19" t="s">
        <v>493</v>
      </c>
      <c r="AC1909" s="19" t="s">
        <v>135</v>
      </c>
      <c r="AD1909" s="19" t="s">
        <v>3880</v>
      </c>
      <c r="AE1909" s="19" t="s">
        <v>1481</v>
      </c>
      <c r="AF1909" s="19" t="s">
        <v>1554</v>
      </c>
      <c r="AG1909" s="19" t="s">
        <v>3881</v>
      </c>
      <c r="AH1909" s="19" t="s">
        <v>1499</v>
      </c>
      <c r="AI1909" s="19" t="s">
        <v>1500</v>
      </c>
      <c r="AJ1909" s="45">
        <v>0</v>
      </c>
      <c r="AK1909" s="45">
        <v>0</v>
      </c>
      <c r="AL1909" s="19" t="s">
        <v>1501</v>
      </c>
      <c r="AM1909" s="46">
        <v>16548.332999999999</v>
      </c>
      <c r="AN1909" s="46">
        <v>12033.333000000001</v>
      </c>
      <c r="AO1909" s="46">
        <v>4515</v>
      </c>
      <c r="AP1909" s="45">
        <v>225.6</v>
      </c>
      <c r="AQ1909" s="45"/>
      <c r="AR1909" s="45" t="str">
        <f>IFERROR(VLOOKUP(AB1909,'Pedidos marco'!$A$1:$D$10000,4,0)," ")</f>
        <v xml:space="preserve"> </v>
      </c>
      <c r="AS1909" s="45">
        <f t="shared" si="203"/>
        <v>11</v>
      </c>
      <c r="AT1909" s="45" t="str">
        <f t="shared" si="204"/>
        <v>11</v>
      </c>
      <c r="AU1909" s="47">
        <v>12</v>
      </c>
      <c r="AV1909" s="19" t="str">
        <f t="shared" si="205"/>
        <v>04 April</v>
      </c>
      <c r="AW1909" s="19">
        <f t="shared" si="206"/>
        <v>0.94</v>
      </c>
      <c r="AX1909" s="19">
        <f t="shared" si="207"/>
        <v>18.8</v>
      </c>
      <c r="AY1909" s="19" t="e">
        <f>VLOOKUP(AG1909,Cías!$A$1:$E$10000,5,0)</f>
        <v>#N/A</v>
      </c>
      <c r="AZ1909" s="19" t="str">
        <f t="shared" si="208"/>
        <v>1020060</v>
      </c>
      <c r="BA1909" s="19" t="str">
        <f t="shared" si="209"/>
        <v>FUERTES RUEDA HUGO BALDOMERO</v>
      </c>
      <c r="BB1909" s="19" t="e">
        <f>VLOOKUP(AG1909,Cías!$A$1:$E$10000,3,0)</f>
        <v>#N/A</v>
      </c>
      <c r="BC1909" s="19"/>
      <c r="BD1909" s="19"/>
      <c r="BE1909" s="19"/>
      <c r="BF1909" s="19"/>
      <c r="BG1909" s="19"/>
      <c r="BH1909" s="19"/>
      <c r="BI1909" s="19"/>
      <c r="BJ1909" s="19"/>
    </row>
    <row r="1910" spans="1:62" ht="15" x14ac:dyDescent="0.2">
      <c r="A1910" s="19" t="s">
        <v>16769</v>
      </c>
      <c r="B1910" s="19" t="s">
        <v>1479</v>
      </c>
      <c r="C1910" s="43">
        <v>44662</v>
      </c>
      <c r="D1910" s="44">
        <v>0.82361111111110996</v>
      </c>
      <c r="E1910" s="19" t="s">
        <v>16770</v>
      </c>
      <c r="F1910" s="19" t="s">
        <v>1481</v>
      </c>
      <c r="G1910" s="19" t="s">
        <v>1481</v>
      </c>
      <c r="H1910" s="45">
        <v>0</v>
      </c>
      <c r="I1910" s="45">
        <v>0</v>
      </c>
      <c r="J1910" s="19" t="s">
        <v>1482</v>
      </c>
      <c r="K1910" s="19" t="s">
        <v>16771</v>
      </c>
      <c r="L1910" s="19" t="s">
        <v>16772</v>
      </c>
      <c r="M1910" s="19" t="s">
        <v>16773</v>
      </c>
      <c r="N1910" s="19" t="s">
        <v>16769</v>
      </c>
      <c r="O1910" s="19" t="s">
        <v>2057</v>
      </c>
      <c r="P1910" s="19" t="s">
        <v>2058</v>
      </c>
      <c r="Q1910" s="46">
        <v>32.979999999999997</v>
      </c>
      <c r="R1910" s="19" t="s">
        <v>1488</v>
      </c>
      <c r="S1910" s="19" t="s">
        <v>2384</v>
      </c>
      <c r="T1910" s="19" t="s">
        <v>2385</v>
      </c>
      <c r="U1910" s="19" t="s">
        <v>6778</v>
      </c>
      <c r="V1910" s="19" t="s">
        <v>6779</v>
      </c>
      <c r="W1910" s="19" t="s">
        <v>415</v>
      </c>
      <c r="X1910" s="19" t="s">
        <v>6780</v>
      </c>
      <c r="Y1910" s="19" t="s">
        <v>2389</v>
      </c>
      <c r="Z1910" s="19" t="s">
        <v>2390</v>
      </c>
      <c r="AA1910" s="46">
        <v>101</v>
      </c>
      <c r="AB1910" s="19" t="s">
        <v>473</v>
      </c>
      <c r="AC1910" s="19" t="s">
        <v>96</v>
      </c>
      <c r="AD1910" s="19" t="s">
        <v>2114</v>
      </c>
      <c r="AE1910" s="19" t="s">
        <v>1481</v>
      </c>
      <c r="AF1910" s="19" t="s">
        <v>1497</v>
      </c>
      <c r="AG1910" s="19" t="s">
        <v>2115</v>
      </c>
      <c r="AH1910" s="19" t="s">
        <v>1499</v>
      </c>
      <c r="AI1910" s="19" t="s">
        <v>1500</v>
      </c>
      <c r="AJ1910" s="45">
        <v>0</v>
      </c>
      <c r="AK1910" s="45">
        <v>0</v>
      </c>
      <c r="AL1910" s="19" t="s">
        <v>1501</v>
      </c>
      <c r="AM1910" s="46">
        <v>51640</v>
      </c>
      <c r="AN1910" s="46">
        <v>32980</v>
      </c>
      <c r="AO1910" s="46">
        <v>18660</v>
      </c>
      <c r="AP1910" s="45">
        <v>303.42</v>
      </c>
      <c r="AQ1910" s="45"/>
      <c r="AR1910" s="45" t="str">
        <f>IFERROR(VLOOKUP(AB1910,'Pedidos marco'!$A$1:$D$10000,4,0)," ")</f>
        <v xml:space="preserve"> </v>
      </c>
      <c r="AS1910" s="45">
        <f t="shared" si="203"/>
        <v>11</v>
      </c>
      <c r="AT1910" s="45" t="str">
        <f t="shared" si="204"/>
        <v>11</v>
      </c>
      <c r="AU1910" s="47">
        <v>32.979999999999997</v>
      </c>
      <c r="AV1910" s="19" t="str">
        <f t="shared" si="205"/>
        <v>04 April</v>
      </c>
      <c r="AW1910" s="19">
        <f t="shared" si="206"/>
        <v>9.2001212856276542</v>
      </c>
      <c r="AX1910" s="19">
        <f t="shared" si="207"/>
        <v>9.2001212856276542</v>
      </c>
      <c r="AY1910" s="19" t="e">
        <f>VLOOKUP(AG1910,Cías!$A$1:$E$10000,5,0)</f>
        <v>#N/A</v>
      </c>
      <c r="AZ1910" s="19" t="str">
        <f t="shared" si="208"/>
        <v>1013227</v>
      </c>
      <c r="BA1910" s="19" t="str">
        <f t="shared" si="209"/>
        <v>COMPAÑIA DE TRANSPORTE PESADO</v>
      </c>
      <c r="BB1910" s="19" t="e">
        <f>VLOOKUP(AG1910,Cías!$A$1:$E$10000,3,0)</f>
        <v>#N/A</v>
      </c>
      <c r="BC1910" s="19"/>
      <c r="BD1910" s="19"/>
      <c r="BE1910" s="19"/>
      <c r="BF1910" s="19"/>
      <c r="BG1910" s="19"/>
      <c r="BH1910" s="19"/>
      <c r="BI1910" s="19"/>
      <c r="BJ1910" s="19"/>
    </row>
    <row r="1911" spans="1:62" ht="15" x14ac:dyDescent="0.2">
      <c r="A1911" s="19" t="s">
        <v>16774</v>
      </c>
      <c r="B1911" s="19" t="s">
        <v>1479</v>
      </c>
      <c r="C1911" s="43">
        <v>44662</v>
      </c>
      <c r="D1911" s="44">
        <v>0.82499999999999996</v>
      </c>
      <c r="E1911" s="19" t="s">
        <v>16775</v>
      </c>
      <c r="F1911" s="19" t="s">
        <v>16776</v>
      </c>
      <c r="G1911" s="19" t="s">
        <v>16777</v>
      </c>
      <c r="H1911" s="45">
        <v>3144</v>
      </c>
      <c r="I1911" s="45">
        <v>3525.07</v>
      </c>
      <c r="J1911" s="19" t="s">
        <v>1560</v>
      </c>
      <c r="K1911" s="19" t="s">
        <v>16778</v>
      </c>
      <c r="L1911" s="19" t="s">
        <v>16779</v>
      </c>
      <c r="M1911" s="19" t="s">
        <v>16780</v>
      </c>
      <c r="N1911" s="19" t="s">
        <v>16774</v>
      </c>
      <c r="O1911" s="19" t="s">
        <v>1641</v>
      </c>
      <c r="P1911" s="19" t="s">
        <v>1642</v>
      </c>
      <c r="Q1911" s="46">
        <v>480</v>
      </c>
      <c r="R1911" s="19" t="s">
        <v>1544</v>
      </c>
      <c r="S1911" s="19" t="s">
        <v>7815</v>
      </c>
      <c r="T1911" s="19" t="s">
        <v>7816</v>
      </c>
      <c r="U1911" s="19" t="s">
        <v>7817</v>
      </c>
      <c r="V1911" s="19" t="s">
        <v>2126</v>
      </c>
      <c r="W1911" s="19" t="s">
        <v>4503</v>
      </c>
      <c r="X1911" s="19" t="s">
        <v>7818</v>
      </c>
      <c r="Y1911" s="19" t="s">
        <v>5524</v>
      </c>
      <c r="Z1911" s="19" t="s">
        <v>5525</v>
      </c>
      <c r="AA1911" s="46">
        <v>450</v>
      </c>
      <c r="AB1911" s="19" t="s">
        <v>1419</v>
      </c>
      <c r="AC1911" s="19" t="s">
        <v>1390</v>
      </c>
      <c r="AD1911" s="19" t="s">
        <v>2481</v>
      </c>
      <c r="AE1911" s="19" t="s">
        <v>2482</v>
      </c>
      <c r="AF1911" s="19" t="s">
        <v>1719</v>
      </c>
      <c r="AG1911" s="19" t="s">
        <v>2483</v>
      </c>
      <c r="AH1911" s="19" t="s">
        <v>1594</v>
      </c>
      <c r="AI1911" s="19" t="s">
        <v>1595</v>
      </c>
      <c r="AJ1911" s="45">
        <v>0.05</v>
      </c>
      <c r="AK1911" s="45">
        <v>24</v>
      </c>
      <c r="AL1911" s="19" t="s">
        <v>1501</v>
      </c>
      <c r="AM1911" s="46">
        <v>40560</v>
      </c>
      <c r="AN1911" s="46">
        <v>24060</v>
      </c>
      <c r="AO1911" s="46">
        <v>16500</v>
      </c>
      <c r="AP1911" s="45">
        <v>542.4</v>
      </c>
      <c r="AQ1911" s="45"/>
      <c r="AR1911" s="45" t="str">
        <f>IFERROR(VLOOKUP(AB1911,'Pedidos marco'!$A$1:$D$10000,4,0)," ")</f>
        <v xml:space="preserve"> </v>
      </c>
      <c r="AS1911" s="45">
        <f t="shared" si="203"/>
        <v>11</v>
      </c>
      <c r="AT1911" s="45" t="str">
        <f t="shared" si="204"/>
        <v>11</v>
      </c>
      <c r="AU1911" s="47">
        <v>24</v>
      </c>
      <c r="AV1911" s="19" t="str">
        <f t="shared" si="205"/>
        <v>04 April</v>
      </c>
      <c r="AW1911" s="19">
        <f t="shared" si="206"/>
        <v>1.1299999999999999</v>
      </c>
      <c r="AX1911" s="19">
        <f t="shared" si="207"/>
        <v>22.599999999999998</v>
      </c>
      <c r="AY1911" s="19" t="e">
        <f>VLOOKUP(AG1911,Cías!$A$1:$E$10000,5,0)</f>
        <v>#N/A</v>
      </c>
      <c r="AZ1911" s="19" t="str">
        <f t="shared" si="208"/>
        <v>10007064</v>
      </c>
      <c r="BA1911" s="19" t="str">
        <f t="shared" si="209"/>
        <v>GUERRERO HUALPA WILSON GILBERTO</v>
      </c>
      <c r="BB1911" s="19" t="e">
        <f>VLOOKUP(AG1911,Cías!$A$1:$E$10000,3,0)</f>
        <v>#N/A</v>
      </c>
      <c r="BC1911" s="19"/>
      <c r="BD1911" s="19"/>
      <c r="BE1911" s="19"/>
      <c r="BF1911" s="19"/>
      <c r="BG1911" s="19"/>
      <c r="BH1911" s="19"/>
      <c r="BI1911" s="19"/>
      <c r="BJ1911" s="19"/>
    </row>
    <row r="1912" spans="1:62" ht="15" x14ac:dyDescent="0.2">
      <c r="A1912" s="19" t="s">
        <v>16781</v>
      </c>
      <c r="B1912" s="19" t="s">
        <v>1479</v>
      </c>
      <c r="C1912" s="43">
        <v>44662</v>
      </c>
      <c r="D1912" s="44">
        <v>0.82847222222221995</v>
      </c>
      <c r="E1912" s="19" t="s">
        <v>16782</v>
      </c>
      <c r="F1912" s="19" t="s">
        <v>1481</v>
      </c>
      <c r="G1912" s="19" t="s">
        <v>1481</v>
      </c>
      <c r="H1912" s="45">
        <v>0</v>
      </c>
      <c r="I1912" s="45">
        <v>0</v>
      </c>
      <c r="J1912" s="19" t="s">
        <v>1482</v>
      </c>
      <c r="K1912" s="19" t="s">
        <v>16783</v>
      </c>
      <c r="L1912" s="19" t="s">
        <v>16784</v>
      </c>
      <c r="M1912" s="19" t="s">
        <v>16785</v>
      </c>
      <c r="N1912" s="19" t="s">
        <v>16781</v>
      </c>
      <c r="O1912" s="19" t="s">
        <v>1641</v>
      </c>
      <c r="P1912" s="19" t="s">
        <v>1642</v>
      </c>
      <c r="Q1912" s="46">
        <v>80</v>
      </c>
      <c r="R1912" s="19" t="s">
        <v>1544</v>
      </c>
      <c r="S1912" s="19" t="s">
        <v>1736</v>
      </c>
      <c r="T1912" s="19" t="s">
        <v>1737</v>
      </c>
      <c r="U1912" s="19" t="s">
        <v>16786</v>
      </c>
      <c r="V1912" s="19" t="s">
        <v>16787</v>
      </c>
      <c r="W1912" s="19" t="s">
        <v>2433</v>
      </c>
      <c r="X1912" s="19" t="s">
        <v>16788</v>
      </c>
      <c r="Y1912" s="19" t="s">
        <v>2435</v>
      </c>
      <c r="Z1912" s="19" t="s">
        <v>2436</v>
      </c>
      <c r="AA1912" s="46">
        <v>385</v>
      </c>
      <c r="AB1912" s="19" t="s">
        <v>510</v>
      </c>
      <c r="AC1912" s="19" t="s">
        <v>169</v>
      </c>
      <c r="AD1912" s="19" t="s">
        <v>4690</v>
      </c>
      <c r="AE1912" s="19" t="s">
        <v>1481</v>
      </c>
      <c r="AF1912" s="19" t="s">
        <v>1554</v>
      </c>
      <c r="AG1912" s="19" t="s">
        <v>4691</v>
      </c>
      <c r="AH1912" s="19" t="s">
        <v>1499</v>
      </c>
      <c r="AI1912" s="19" t="s">
        <v>1500</v>
      </c>
      <c r="AJ1912" s="45">
        <v>0</v>
      </c>
      <c r="AK1912" s="45">
        <v>0</v>
      </c>
      <c r="AL1912" s="19" t="s">
        <v>1501</v>
      </c>
      <c r="AM1912" s="46">
        <v>8547.2219999999998</v>
      </c>
      <c r="AN1912" s="46">
        <v>4002.2220000000002</v>
      </c>
      <c r="AO1912" s="46">
        <v>4545</v>
      </c>
      <c r="AP1912" s="45">
        <v>99.2</v>
      </c>
      <c r="AQ1912" s="45"/>
      <c r="AR1912" s="45" t="str">
        <f>IFERROR(VLOOKUP(AB1912,'Pedidos marco'!$A$1:$D$10000,4,0)," ")</f>
        <v xml:space="preserve"> </v>
      </c>
      <c r="AS1912" s="45">
        <f t="shared" si="203"/>
        <v>11</v>
      </c>
      <c r="AT1912" s="45" t="str">
        <f t="shared" si="204"/>
        <v>11</v>
      </c>
      <c r="AU1912" s="47">
        <v>4</v>
      </c>
      <c r="AV1912" s="19" t="str">
        <f t="shared" si="205"/>
        <v>04 April</v>
      </c>
      <c r="AW1912" s="19">
        <f t="shared" si="206"/>
        <v>1.24</v>
      </c>
      <c r="AX1912" s="19">
        <f t="shared" si="207"/>
        <v>24.8</v>
      </c>
      <c r="AY1912" s="19" t="e">
        <f>VLOOKUP(AG1912,Cías!$A$1:$E$10000,5,0)</f>
        <v>#N/A</v>
      </c>
      <c r="AZ1912" s="19" t="str">
        <f t="shared" si="208"/>
        <v>1022327</v>
      </c>
      <c r="BA1912" s="19" t="str">
        <f t="shared" si="209"/>
        <v>JACOME ECHEVERRIA JEFFERSON SANTIAG</v>
      </c>
      <c r="BB1912" s="19" t="e">
        <f>VLOOKUP(AG1912,Cías!$A$1:$E$10000,3,0)</f>
        <v>#N/A</v>
      </c>
      <c r="BC1912" s="19"/>
      <c r="BD1912" s="19"/>
      <c r="BE1912" s="19"/>
      <c r="BF1912" s="19"/>
      <c r="BG1912" s="19"/>
      <c r="BH1912" s="19"/>
      <c r="BI1912" s="19"/>
      <c r="BJ1912" s="19"/>
    </row>
    <row r="1913" spans="1:62" ht="15" x14ac:dyDescent="0.2">
      <c r="A1913" s="19" t="s">
        <v>16781</v>
      </c>
      <c r="B1913" s="19" t="s">
        <v>1479</v>
      </c>
      <c r="C1913" s="43">
        <v>44662</v>
      </c>
      <c r="D1913" s="44">
        <v>0.82847222222221995</v>
      </c>
      <c r="E1913" s="19" t="s">
        <v>16789</v>
      </c>
      <c r="F1913" s="19" t="s">
        <v>1481</v>
      </c>
      <c r="G1913" s="19" t="s">
        <v>1481</v>
      </c>
      <c r="H1913" s="45">
        <v>0</v>
      </c>
      <c r="I1913" s="45">
        <v>0</v>
      </c>
      <c r="J1913" s="19" t="s">
        <v>1482</v>
      </c>
      <c r="K1913" s="19" t="s">
        <v>16783</v>
      </c>
      <c r="L1913" s="19" t="s">
        <v>16790</v>
      </c>
      <c r="M1913" s="19" t="s">
        <v>16791</v>
      </c>
      <c r="N1913" s="19" t="s">
        <v>16781</v>
      </c>
      <c r="O1913" s="19" t="s">
        <v>1603</v>
      </c>
      <c r="P1913" s="19" t="s">
        <v>1604</v>
      </c>
      <c r="Q1913" s="46">
        <v>280</v>
      </c>
      <c r="R1913" s="19" t="s">
        <v>1544</v>
      </c>
      <c r="S1913" s="19" t="s">
        <v>1736</v>
      </c>
      <c r="T1913" s="19" t="s">
        <v>1737</v>
      </c>
      <c r="U1913" s="19" t="s">
        <v>16786</v>
      </c>
      <c r="V1913" s="19" t="s">
        <v>16787</v>
      </c>
      <c r="W1913" s="19" t="s">
        <v>2433</v>
      </c>
      <c r="X1913" s="19" t="s">
        <v>16788</v>
      </c>
      <c r="Y1913" s="19" t="s">
        <v>2435</v>
      </c>
      <c r="Z1913" s="19" t="s">
        <v>2436</v>
      </c>
      <c r="AA1913" s="46">
        <v>385</v>
      </c>
      <c r="AB1913" s="19" t="s">
        <v>510</v>
      </c>
      <c r="AC1913" s="19" t="s">
        <v>169</v>
      </c>
      <c r="AD1913" s="19" t="s">
        <v>4690</v>
      </c>
      <c r="AE1913" s="19" t="s">
        <v>1481</v>
      </c>
      <c r="AF1913" s="19" t="s">
        <v>1554</v>
      </c>
      <c r="AG1913" s="19" t="s">
        <v>4691</v>
      </c>
      <c r="AH1913" s="19" t="s">
        <v>1499</v>
      </c>
      <c r="AI1913" s="19" t="s">
        <v>1500</v>
      </c>
      <c r="AJ1913" s="45">
        <v>0</v>
      </c>
      <c r="AK1913" s="45">
        <v>0</v>
      </c>
      <c r="AL1913" s="19" t="s">
        <v>1501</v>
      </c>
      <c r="AM1913" s="46">
        <v>18552.777999999998</v>
      </c>
      <c r="AN1913" s="46">
        <v>14007.778</v>
      </c>
      <c r="AO1913" s="46">
        <v>4545</v>
      </c>
      <c r="AP1913" s="45">
        <v>347.2</v>
      </c>
      <c r="AQ1913" s="45"/>
      <c r="AR1913" s="45" t="str">
        <f>IFERROR(VLOOKUP(AB1913,'Pedidos marco'!$A$1:$D$10000,4,0)," ")</f>
        <v xml:space="preserve"> </v>
      </c>
      <c r="AS1913" s="45">
        <f t="shared" si="203"/>
        <v>11</v>
      </c>
      <c r="AT1913" s="45" t="str">
        <f t="shared" si="204"/>
        <v>11</v>
      </c>
      <c r="AU1913" s="47">
        <v>14</v>
      </c>
      <c r="AV1913" s="19" t="str">
        <f t="shared" si="205"/>
        <v>04 April</v>
      </c>
      <c r="AW1913" s="19">
        <f t="shared" si="206"/>
        <v>1.24</v>
      </c>
      <c r="AX1913" s="19">
        <f t="shared" si="207"/>
        <v>24.8</v>
      </c>
      <c r="AY1913" s="19" t="e">
        <f>VLOOKUP(AG1913,Cías!$A$1:$E$10000,5,0)</f>
        <v>#N/A</v>
      </c>
      <c r="AZ1913" s="19" t="str">
        <f t="shared" si="208"/>
        <v>1022327</v>
      </c>
      <c r="BA1913" s="19" t="str">
        <f t="shared" si="209"/>
        <v>JACOME ECHEVERRIA JEFFERSON SANTIAG</v>
      </c>
      <c r="BB1913" s="19" t="e">
        <f>VLOOKUP(AG1913,Cías!$A$1:$E$10000,3,0)</f>
        <v>#N/A</v>
      </c>
      <c r="BC1913" s="19"/>
      <c r="BD1913" s="19"/>
      <c r="BE1913" s="19"/>
      <c r="BF1913" s="19"/>
      <c r="BG1913" s="19"/>
      <c r="BH1913" s="19"/>
      <c r="BI1913" s="19"/>
      <c r="BJ1913" s="19"/>
    </row>
    <row r="1914" spans="1:62" ht="15" x14ac:dyDescent="0.2">
      <c r="A1914" s="19" t="s">
        <v>16792</v>
      </c>
      <c r="B1914" s="19" t="s">
        <v>1479</v>
      </c>
      <c r="C1914" s="43">
        <v>44662</v>
      </c>
      <c r="D1914" s="44">
        <v>0.83194444444444005</v>
      </c>
      <c r="E1914" s="19" t="s">
        <v>16793</v>
      </c>
      <c r="F1914" s="19" t="s">
        <v>1481</v>
      </c>
      <c r="G1914" s="19" t="s">
        <v>1481</v>
      </c>
      <c r="H1914" s="45">
        <v>0</v>
      </c>
      <c r="I1914" s="45">
        <v>0</v>
      </c>
      <c r="J1914" s="19" t="s">
        <v>1482</v>
      </c>
      <c r="K1914" s="19" t="s">
        <v>16552</v>
      </c>
      <c r="L1914" s="19" t="s">
        <v>16794</v>
      </c>
      <c r="M1914" s="19" t="s">
        <v>16795</v>
      </c>
      <c r="N1914" s="19" t="s">
        <v>16792</v>
      </c>
      <c r="O1914" s="19" t="s">
        <v>371</v>
      </c>
      <c r="P1914" s="19" t="s">
        <v>372</v>
      </c>
      <c r="Q1914" s="46">
        <v>320</v>
      </c>
      <c r="R1914" s="19" t="s">
        <v>1544</v>
      </c>
      <c r="S1914" s="19" t="s">
        <v>1976</v>
      </c>
      <c r="T1914" s="19" t="s">
        <v>92</v>
      </c>
      <c r="U1914" s="19" t="s">
        <v>4647</v>
      </c>
      <c r="V1914" s="19" t="s">
        <v>2091</v>
      </c>
      <c r="W1914" s="19" t="s">
        <v>415</v>
      </c>
      <c r="X1914" s="19" t="s">
        <v>4648</v>
      </c>
      <c r="Y1914" s="19" t="s">
        <v>4649</v>
      </c>
      <c r="Z1914" s="19" t="s">
        <v>4650</v>
      </c>
      <c r="AA1914" s="46">
        <v>96.3</v>
      </c>
      <c r="AB1914" s="19" t="s">
        <v>472</v>
      </c>
      <c r="AC1914" s="19" t="s">
        <v>94</v>
      </c>
      <c r="AD1914" s="19" t="s">
        <v>6566</v>
      </c>
      <c r="AE1914" s="19" t="s">
        <v>1481</v>
      </c>
      <c r="AF1914" s="19" t="s">
        <v>1592</v>
      </c>
      <c r="AG1914" s="19" t="s">
        <v>6567</v>
      </c>
      <c r="AH1914" s="19" t="s">
        <v>1502</v>
      </c>
      <c r="AI1914" s="19" t="s">
        <v>2099</v>
      </c>
      <c r="AJ1914" s="45">
        <v>0</v>
      </c>
      <c r="AK1914" s="45">
        <v>0</v>
      </c>
      <c r="AL1914" s="19" t="s">
        <v>1501</v>
      </c>
      <c r="AM1914" s="46">
        <v>25505</v>
      </c>
      <c r="AN1914" s="46">
        <v>16055</v>
      </c>
      <c r="AO1914" s="46">
        <v>9450</v>
      </c>
      <c r="AP1914" s="45">
        <v>144</v>
      </c>
      <c r="AQ1914" s="45"/>
      <c r="AR1914" s="45" t="str">
        <f>IFERROR(VLOOKUP(AB1914,'Pedidos marco'!$A$1:$D$10000,4,0)," ")</f>
        <v xml:space="preserve"> </v>
      </c>
      <c r="AS1914" s="45">
        <f t="shared" si="203"/>
        <v>11</v>
      </c>
      <c r="AT1914" s="45" t="str">
        <f t="shared" si="204"/>
        <v>11</v>
      </c>
      <c r="AU1914" s="47">
        <v>16</v>
      </c>
      <c r="AV1914" s="19" t="str">
        <f t="shared" si="205"/>
        <v>04 April</v>
      </c>
      <c r="AW1914" s="19">
        <f t="shared" si="206"/>
        <v>0.45</v>
      </c>
      <c r="AX1914" s="19">
        <f t="shared" si="207"/>
        <v>9</v>
      </c>
      <c r="AY1914" s="19" t="e">
        <f>VLOOKUP(AG1914,Cías!$A$1:$E$10000,5,0)</f>
        <v>#N/A</v>
      </c>
      <c r="AZ1914" s="19" t="str">
        <f t="shared" si="208"/>
        <v>1013241</v>
      </c>
      <c r="BA1914" s="19" t="str">
        <f t="shared" si="209"/>
        <v>COMPAÑÍA DE TRANSPORTE DE CARGA PES</v>
      </c>
      <c r="BB1914" s="19" t="e">
        <f>VLOOKUP(AG1914,Cías!$A$1:$E$10000,3,0)</f>
        <v>#N/A</v>
      </c>
      <c r="BC1914" s="19"/>
      <c r="BD1914" s="19"/>
      <c r="BE1914" s="19"/>
      <c r="BF1914" s="19"/>
      <c r="BG1914" s="19"/>
      <c r="BH1914" s="19"/>
      <c r="BI1914" s="19"/>
      <c r="BJ1914" s="19"/>
    </row>
    <row r="1915" spans="1:62" ht="15" x14ac:dyDescent="0.2">
      <c r="A1915" s="19" t="s">
        <v>16792</v>
      </c>
      <c r="B1915" s="19" t="s">
        <v>1479</v>
      </c>
      <c r="C1915" s="43">
        <v>44662</v>
      </c>
      <c r="D1915" s="44">
        <v>0.83194444444444005</v>
      </c>
      <c r="E1915" s="19" t="s">
        <v>16796</v>
      </c>
      <c r="F1915" s="19" t="s">
        <v>1481</v>
      </c>
      <c r="G1915" s="19" t="s">
        <v>1481</v>
      </c>
      <c r="H1915" s="45">
        <v>0</v>
      </c>
      <c r="I1915" s="45">
        <v>0</v>
      </c>
      <c r="J1915" s="19" t="s">
        <v>1482</v>
      </c>
      <c r="K1915" s="19" t="s">
        <v>16552</v>
      </c>
      <c r="L1915" s="19" t="s">
        <v>16797</v>
      </c>
      <c r="M1915" s="19" t="s">
        <v>16798</v>
      </c>
      <c r="N1915" s="19" t="s">
        <v>16792</v>
      </c>
      <c r="O1915" s="19" t="s">
        <v>367</v>
      </c>
      <c r="P1915" s="19" t="s">
        <v>368</v>
      </c>
      <c r="Q1915" s="46">
        <v>320</v>
      </c>
      <c r="R1915" s="19" t="s">
        <v>1544</v>
      </c>
      <c r="S1915" s="19" t="s">
        <v>1976</v>
      </c>
      <c r="T1915" s="19" t="s">
        <v>92</v>
      </c>
      <c r="U1915" s="19" t="s">
        <v>4647</v>
      </c>
      <c r="V1915" s="19" t="s">
        <v>2091</v>
      </c>
      <c r="W1915" s="19" t="s">
        <v>415</v>
      </c>
      <c r="X1915" s="19" t="s">
        <v>4648</v>
      </c>
      <c r="Y1915" s="19" t="s">
        <v>4649</v>
      </c>
      <c r="Z1915" s="19" t="s">
        <v>4650</v>
      </c>
      <c r="AA1915" s="46">
        <v>96.3</v>
      </c>
      <c r="AB1915" s="19" t="s">
        <v>472</v>
      </c>
      <c r="AC1915" s="19" t="s">
        <v>94</v>
      </c>
      <c r="AD1915" s="19" t="s">
        <v>6566</v>
      </c>
      <c r="AE1915" s="19" t="s">
        <v>1481</v>
      </c>
      <c r="AF1915" s="19" t="s">
        <v>1592</v>
      </c>
      <c r="AG1915" s="19" t="s">
        <v>6567</v>
      </c>
      <c r="AH1915" s="19" t="s">
        <v>1502</v>
      </c>
      <c r="AI1915" s="19" t="s">
        <v>2099</v>
      </c>
      <c r="AJ1915" s="45">
        <v>0</v>
      </c>
      <c r="AK1915" s="45">
        <v>0</v>
      </c>
      <c r="AL1915" s="19" t="s">
        <v>1501</v>
      </c>
      <c r="AM1915" s="46">
        <v>25505</v>
      </c>
      <c r="AN1915" s="46">
        <v>16055</v>
      </c>
      <c r="AO1915" s="46">
        <v>9450</v>
      </c>
      <c r="AP1915" s="45">
        <v>144</v>
      </c>
      <c r="AQ1915" s="45"/>
      <c r="AR1915" s="45" t="str">
        <f>IFERROR(VLOOKUP(AB1915,'Pedidos marco'!$A$1:$D$10000,4,0)," ")</f>
        <v xml:space="preserve"> </v>
      </c>
      <c r="AS1915" s="45">
        <f t="shared" si="203"/>
        <v>11</v>
      </c>
      <c r="AT1915" s="45" t="str">
        <f t="shared" si="204"/>
        <v>11</v>
      </c>
      <c r="AU1915" s="47">
        <v>16</v>
      </c>
      <c r="AV1915" s="19" t="str">
        <f t="shared" si="205"/>
        <v>04 April</v>
      </c>
      <c r="AW1915" s="19">
        <f t="shared" si="206"/>
        <v>0.45</v>
      </c>
      <c r="AX1915" s="19">
        <f t="shared" si="207"/>
        <v>9</v>
      </c>
      <c r="AY1915" s="19" t="e">
        <f>VLOOKUP(AG1915,Cías!$A$1:$E$10000,5,0)</f>
        <v>#N/A</v>
      </c>
      <c r="AZ1915" s="19" t="str">
        <f t="shared" si="208"/>
        <v>1013241</v>
      </c>
      <c r="BA1915" s="19" t="str">
        <f t="shared" si="209"/>
        <v>COMPAÑÍA DE TRANSPORTE DE CARGA PES</v>
      </c>
      <c r="BB1915" s="19" t="e">
        <f>VLOOKUP(AG1915,Cías!$A$1:$E$10000,3,0)</f>
        <v>#N/A</v>
      </c>
      <c r="BC1915" s="19"/>
      <c r="BD1915" s="19"/>
      <c r="BE1915" s="19"/>
      <c r="BF1915" s="19"/>
      <c r="BG1915" s="19"/>
      <c r="BH1915" s="19"/>
      <c r="BI1915" s="19"/>
      <c r="BJ1915" s="19"/>
    </row>
    <row r="1916" spans="1:62" ht="15" x14ac:dyDescent="0.2">
      <c r="A1916" s="19" t="s">
        <v>16799</v>
      </c>
      <c r="B1916" s="19" t="s">
        <v>1479</v>
      </c>
      <c r="C1916" s="43">
        <v>44662</v>
      </c>
      <c r="D1916" s="44">
        <v>0.83402777777778003</v>
      </c>
      <c r="E1916" s="19" t="s">
        <v>16800</v>
      </c>
      <c r="F1916" s="19" t="s">
        <v>16801</v>
      </c>
      <c r="G1916" s="19" t="s">
        <v>16802</v>
      </c>
      <c r="H1916" s="45">
        <v>2340</v>
      </c>
      <c r="I1916" s="45">
        <v>2623.62</v>
      </c>
      <c r="J1916" s="19" t="s">
        <v>1560</v>
      </c>
      <c r="K1916" s="19" t="s">
        <v>16803</v>
      </c>
      <c r="L1916" s="19" t="s">
        <v>16804</v>
      </c>
      <c r="M1916" s="19" t="s">
        <v>16805</v>
      </c>
      <c r="N1916" s="19" t="s">
        <v>16799</v>
      </c>
      <c r="O1916" s="19" t="s">
        <v>1641</v>
      </c>
      <c r="P1916" s="19" t="s">
        <v>1642</v>
      </c>
      <c r="Q1916" s="46">
        <v>360</v>
      </c>
      <c r="R1916" s="19" t="s">
        <v>1544</v>
      </c>
      <c r="S1916" s="19" t="s">
        <v>3844</v>
      </c>
      <c r="T1916" s="19" t="s">
        <v>3845</v>
      </c>
      <c r="U1916" s="19" t="s">
        <v>16806</v>
      </c>
      <c r="V1916" s="19" t="s">
        <v>16807</v>
      </c>
      <c r="W1916" s="19" t="s">
        <v>16808</v>
      </c>
      <c r="X1916" s="19" t="s">
        <v>16809</v>
      </c>
      <c r="Y1916" s="19" t="s">
        <v>16810</v>
      </c>
      <c r="Z1916" s="19" t="s">
        <v>16811</v>
      </c>
      <c r="AA1916" s="46">
        <v>327</v>
      </c>
      <c r="AB1916" s="19" t="s">
        <v>585</v>
      </c>
      <c r="AC1916" s="19" t="s">
        <v>327</v>
      </c>
      <c r="AD1916" s="19" t="s">
        <v>2210</v>
      </c>
      <c r="AE1916" s="19" t="s">
        <v>2211</v>
      </c>
      <c r="AF1916" s="19" t="s">
        <v>1554</v>
      </c>
      <c r="AG1916" s="19" t="s">
        <v>2212</v>
      </c>
      <c r="AH1916" s="19" t="s">
        <v>1499</v>
      </c>
      <c r="AI1916" s="19" t="s">
        <v>1500</v>
      </c>
      <c r="AJ1916" s="45">
        <v>0</v>
      </c>
      <c r="AK1916" s="45">
        <v>0</v>
      </c>
      <c r="AL1916" s="19" t="s">
        <v>1501</v>
      </c>
      <c r="AM1916" s="46">
        <v>27110</v>
      </c>
      <c r="AN1916" s="46">
        <v>18000</v>
      </c>
      <c r="AO1916" s="46">
        <v>9110</v>
      </c>
      <c r="AP1916" s="45">
        <v>378</v>
      </c>
      <c r="AQ1916" s="45"/>
      <c r="AR1916" s="45" t="str">
        <f>IFERROR(VLOOKUP(AB1916,'Pedidos marco'!$A$1:$D$10000,4,0)," ")</f>
        <v xml:space="preserve"> </v>
      </c>
      <c r="AS1916" s="45">
        <f t="shared" si="203"/>
        <v>11</v>
      </c>
      <c r="AT1916" s="45" t="str">
        <f t="shared" si="204"/>
        <v>11</v>
      </c>
      <c r="AU1916" s="47">
        <v>18</v>
      </c>
      <c r="AV1916" s="19" t="str">
        <f t="shared" si="205"/>
        <v>04 April</v>
      </c>
      <c r="AW1916" s="19">
        <f t="shared" si="206"/>
        <v>1.05</v>
      </c>
      <c r="AX1916" s="19">
        <f t="shared" si="207"/>
        <v>21</v>
      </c>
      <c r="AY1916" s="19" t="e">
        <f>VLOOKUP(AG1916,Cías!$A$1:$E$10000,5,0)</f>
        <v>#N/A</v>
      </c>
      <c r="AZ1916" s="19" t="str">
        <f t="shared" si="208"/>
        <v>1014151</v>
      </c>
      <c r="BA1916" s="19" t="str">
        <f t="shared" si="209"/>
        <v>VEGA RUIZ WILSON MARCELO</v>
      </c>
      <c r="BB1916" s="19" t="e">
        <f>VLOOKUP(AG1916,Cías!$A$1:$E$10000,3,0)</f>
        <v>#N/A</v>
      </c>
      <c r="BC1916" s="19"/>
      <c r="BD1916" s="19"/>
      <c r="BE1916" s="19"/>
      <c r="BF1916" s="19"/>
      <c r="BG1916" s="19"/>
      <c r="BH1916" s="19"/>
      <c r="BI1916" s="19"/>
      <c r="BJ1916" s="19"/>
    </row>
    <row r="1917" spans="1:62" ht="15" x14ac:dyDescent="0.2">
      <c r="A1917" s="19" t="s">
        <v>16812</v>
      </c>
      <c r="B1917" s="19" t="s">
        <v>1479</v>
      </c>
      <c r="C1917" s="43">
        <v>44662</v>
      </c>
      <c r="D1917" s="44">
        <v>0.83472222222222003</v>
      </c>
      <c r="E1917" s="19" t="s">
        <v>16813</v>
      </c>
      <c r="F1917" s="19" t="s">
        <v>16814</v>
      </c>
      <c r="G1917" s="19" t="s">
        <v>16815</v>
      </c>
      <c r="H1917" s="45">
        <v>4134.3</v>
      </c>
      <c r="I1917" s="45">
        <v>4635.41</v>
      </c>
      <c r="J1917" s="19" t="s">
        <v>1560</v>
      </c>
      <c r="K1917" s="19" t="s">
        <v>16816</v>
      </c>
      <c r="L1917" s="19" t="s">
        <v>16817</v>
      </c>
      <c r="M1917" s="19" t="s">
        <v>16818</v>
      </c>
      <c r="N1917" s="19" t="s">
        <v>16812</v>
      </c>
      <c r="O1917" s="19" t="s">
        <v>1486</v>
      </c>
      <c r="P1917" s="19" t="s">
        <v>1487</v>
      </c>
      <c r="Q1917" s="46">
        <v>32.69</v>
      </c>
      <c r="R1917" s="19" t="s">
        <v>1488</v>
      </c>
      <c r="S1917" s="19" t="s">
        <v>4666</v>
      </c>
      <c r="T1917" s="19" t="s">
        <v>4667</v>
      </c>
      <c r="U1917" s="19" t="s">
        <v>4668</v>
      </c>
      <c r="V1917" s="19" t="s">
        <v>4669</v>
      </c>
      <c r="W1917" s="19" t="s">
        <v>1586</v>
      </c>
      <c r="X1917" s="19" t="s">
        <v>4670</v>
      </c>
      <c r="Y1917" s="19" t="s">
        <v>1588</v>
      </c>
      <c r="Z1917" s="19" t="s">
        <v>1589</v>
      </c>
      <c r="AA1917" s="46">
        <v>250</v>
      </c>
      <c r="AB1917" s="19" t="s">
        <v>528</v>
      </c>
      <c r="AC1917" s="19" t="s">
        <v>208</v>
      </c>
      <c r="AD1917" s="19" t="s">
        <v>3002</v>
      </c>
      <c r="AE1917" s="19" t="s">
        <v>1481</v>
      </c>
      <c r="AF1917" s="19" t="s">
        <v>1497</v>
      </c>
      <c r="AG1917" s="19" t="s">
        <v>3003</v>
      </c>
      <c r="AH1917" s="19" t="s">
        <v>1499</v>
      </c>
      <c r="AI1917" s="19" t="s">
        <v>1500</v>
      </c>
      <c r="AJ1917" s="45">
        <v>0</v>
      </c>
      <c r="AK1917" s="45">
        <v>0</v>
      </c>
      <c r="AL1917" s="19" t="s">
        <v>1501</v>
      </c>
      <c r="AM1917" s="46">
        <v>52700</v>
      </c>
      <c r="AN1917" s="46">
        <v>32690</v>
      </c>
      <c r="AO1917" s="46">
        <v>20010</v>
      </c>
      <c r="AP1917" s="45">
        <v>472.7</v>
      </c>
      <c r="AQ1917" s="45"/>
      <c r="AR1917" s="45" t="str">
        <f>IFERROR(VLOOKUP(AB1917,'Pedidos marco'!$A$1:$D$10000,4,0)," ")</f>
        <v xml:space="preserve"> </v>
      </c>
      <c r="AS1917" s="45">
        <f t="shared" si="203"/>
        <v>11</v>
      </c>
      <c r="AT1917" s="45" t="str">
        <f t="shared" si="204"/>
        <v>11</v>
      </c>
      <c r="AU1917" s="47">
        <v>32.69</v>
      </c>
      <c r="AV1917" s="19" t="str">
        <f t="shared" si="205"/>
        <v>04 April</v>
      </c>
      <c r="AW1917" s="19">
        <f t="shared" si="206"/>
        <v>14.460079535026003</v>
      </c>
      <c r="AX1917" s="19">
        <f t="shared" si="207"/>
        <v>14.460079535026003</v>
      </c>
      <c r="AY1917" s="19" t="e">
        <f>VLOOKUP(AG1917,Cías!$A$1:$E$10000,5,0)</f>
        <v>#N/A</v>
      </c>
      <c r="AZ1917" s="19" t="str">
        <f t="shared" si="208"/>
        <v>1021830</v>
      </c>
      <c r="BA1917" s="19" t="str">
        <f t="shared" si="209"/>
        <v>MORALES GARZON CHRISTIAN SANTIAGO</v>
      </c>
      <c r="BB1917" s="19" t="e">
        <f>VLOOKUP(AG1917,Cías!$A$1:$E$10000,3,0)</f>
        <v>#N/A</v>
      </c>
      <c r="BC1917" s="19"/>
      <c r="BD1917" s="19"/>
      <c r="BE1917" s="19"/>
      <c r="BF1917" s="19"/>
      <c r="BG1917" s="19"/>
      <c r="BH1917" s="19"/>
      <c r="BI1917" s="19"/>
      <c r="BJ1917" s="19"/>
    </row>
    <row r="1918" spans="1:62" ht="15" x14ac:dyDescent="0.2">
      <c r="A1918" s="19" t="s">
        <v>16819</v>
      </c>
      <c r="B1918" s="19" t="s">
        <v>1479</v>
      </c>
      <c r="C1918" s="43">
        <v>44662</v>
      </c>
      <c r="D1918" s="44">
        <v>0.83958333333333002</v>
      </c>
      <c r="E1918" s="19" t="s">
        <v>16820</v>
      </c>
      <c r="F1918" s="19" t="s">
        <v>16821</v>
      </c>
      <c r="G1918" s="19" t="s">
        <v>16822</v>
      </c>
      <c r="H1918" s="45">
        <v>2319.08</v>
      </c>
      <c r="I1918" s="45">
        <v>2600.17</v>
      </c>
      <c r="J1918" s="19" t="s">
        <v>1560</v>
      </c>
      <c r="K1918" s="19" t="s">
        <v>16823</v>
      </c>
      <c r="L1918" s="19" t="s">
        <v>16824</v>
      </c>
      <c r="M1918" s="19" t="s">
        <v>16825</v>
      </c>
      <c r="N1918" s="19" t="s">
        <v>16819</v>
      </c>
      <c r="O1918" s="19" t="s">
        <v>371</v>
      </c>
      <c r="P1918" s="19" t="s">
        <v>372</v>
      </c>
      <c r="Q1918" s="46">
        <v>360</v>
      </c>
      <c r="R1918" s="19" t="s">
        <v>1544</v>
      </c>
      <c r="S1918" s="19" t="s">
        <v>1696</v>
      </c>
      <c r="T1918" s="19" t="s">
        <v>72</v>
      </c>
      <c r="U1918" s="19" t="s">
        <v>4849</v>
      </c>
      <c r="V1918" s="19" t="s">
        <v>4850</v>
      </c>
      <c r="W1918" s="19" t="s">
        <v>1548</v>
      </c>
      <c r="X1918" s="19" t="s">
        <v>4851</v>
      </c>
      <c r="Y1918" s="19" t="s">
        <v>1550</v>
      </c>
      <c r="Z1918" s="19" t="s">
        <v>1551</v>
      </c>
      <c r="AA1918" s="46">
        <v>178</v>
      </c>
      <c r="AB1918" s="19" t="s">
        <v>461</v>
      </c>
      <c r="AC1918" s="19" t="s">
        <v>72</v>
      </c>
      <c r="AD1918" s="19" t="s">
        <v>1702</v>
      </c>
      <c r="AE1918" s="19" t="s">
        <v>1703</v>
      </c>
      <c r="AF1918" s="19" t="s">
        <v>1554</v>
      </c>
      <c r="AG1918" s="19" t="s">
        <v>1704</v>
      </c>
      <c r="AH1918" s="19" t="s">
        <v>1499</v>
      </c>
      <c r="AI1918" s="19" t="s">
        <v>1500</v>
      </c>
      <c r="AJ1918" s="45">
        <v>0</v>
      </c>
      <c r="AK1918" s="45">
        <v>0</v>
      </c>
      <c r="AL1918" s="19" t="s">
        <v>1501</v>
      </c>
      <c r="AM1918" s="46">
        <v>27110</v>
      </c>
      <c r="AN1918" s="46">
        <v>18060</v>
      </c>
      <c r="AO1918" s="46">
        <v>9050</v>
      </c>
      <c r="AP1918" s="45">
        <v>248.4</v>
      </c>
      <c r="AQ1918" s="45"/>
      <c r="AR1918" s="45" t="str">
        <f>IFERROR(VLOOKUP(AB1918,'Pedidos marco'!$A$1:$D$10000,4,0)," ")</f>
        <v xml:space="preserve"> </v>
      </c>
      <c r="AS1918" s="45">
        <f t="shared" si="203"/>
        <v>11</v>
      </c>
      <c r="AT1918" s="45" t="str">
        <f t="shared" si="204"/>
        <v>11</v>
      </c>
      <c r="AU1918" s="47">
        <v>18</v>
      </c>
      <c r="AV1918" s="19" t="str">
        <f t="shared" si="205"/>
        <v>04 April</v>
      </c>
      <c r="AW1918" s="19">
        <f t="shared" si="206"/>
        <v>0.69000000000000006</v>
      </c>
      <c r="AX1918" s="19">
        <f t="shared" si="207"/>
        <v>13.8</v>
      </c>
      <c r="AY1918" s="19" t="e">
        <f>VLOOKUP(AG1918,Cías!$A$1:$E$10000,5,0)</f>
        <v>#N/A</v>
      </c>
      <c r="AZ1918" s="19" t="str">
        <f t="shared" si="208"/>
        <v>1013388</v>
      </c>
      <c r="BA1918" s="19" t="str">
        <f t="shared" si="209"/>
        <v>CAMPAÑA MALDONADO BLANCA CECILIA</v>
      </c>
      <c r="BB1918" s="19" t="e">
        <f>VLOOKUP(AG1918,Cías!$A$1:$E$10000,3,0)</f>
        <v>#N/A</v>
      </c>
      <c r="BC1918" s="19"/>
      <c r="BD1918" s="19"/>
      <c r="BE1918" s="19"/>
      <c r="BF1918" s="19"/>
      <c r="BG1918" s="19"/>
      <c r="BH1918" s="19"/>
      <c r="BI1918" s="19"/>
      <c r="BJ1918" s="19"/>
    </row>
    <row r="1919" spans="1:62" ht="15" x14ac:dyDescent="0.2">
      <c r="A1919" s="19" t="s">
        <v>16826</v>
      </c>
      <c r="B1919" s="19" t="s">
        <v>1479</v>
      </c>
      <c r="C1919" s="43">
        <v>44662</v>
      </c>
      <c r="D1919" s="44">
        <v>0.84791666666666998</v>
      </c>
      <c r="E1919" s="19" t="s">
        <v>16827</v>
      </c>
      <c r="F1919" s="19" t="s">
        <v>1481</v>
      </c>
      <c r="G1919" s="19" t="s">
        <v>1481</v>
      </c>
      <c r="H1919" s="45">
        <v>0</v>
      </c>
      <c r="I1919" s="45">
        <v>0</v>
      </c>
      <c r="J1919" s="19" t="s">
        <v>1482</v>
      </c>
      <c r="K1919" s="19" t="s">
        <v>16828</v>
      </c>
      <c r="L1919" s="19" t="s">
        <v>16829</v>
      </c>
      <c r="M1919" s="19" t="s">
        <v>16830</v>
      </c>
      <c r="N1919" s="19" t="s">
        <v>16826</v>
      </c>
      <c r="O1919" s="19" t="s">
        <v>371</v>
      </c>
      <c r="P1919" s="19" t="s">
        <v>372</v>
      </c>
      <c r="Q1919" s="46">
        <v>360</v>
      </c>
      <c r="R1919" s="19" t="s">
        <v>1544</v>
      </c>
      <c r="S1919" s="19" t="s">
        <v>1545</v>
      </c>
      <c r="T1919" s="19" t="s">
        <v>74</v>
      </c>
      <c r="U1919" s="19" t="s">
        <v>1546</v>
      </c>
      <c r="V1919" s="19" t="s">
        <v>1547</v>
      </c>
      <c r="W1919" s="19" t="s">
        <v>1548</v>
      </c>
      <c r="X1919" s="19" t="s">
        <v>1549</v>
      </c>
      <c r="Y1919" s="19" t="s">
        <v>1550</v>
      </c>
      <c r="Z1919" s="19" t="s">
        <v>1551</v>
      </c>
      <c r="AA1919" s="46">
        <v>178</v>
      </c>
      <c r="AB1919" s="19" t="s">
        <v>462</v>
      </c>
      <c r="AC1919" s="19" t="s">
        <v>74</v>
      </c>
      <c r="AD1919" s="19" t="s">
        <v>1552</v>
      </c>
      <c r="AE1919" s="19" t="s">
        <v>1553</v>
      </c>
      <c r="AF1919" s="19" t="s">
        <v>1554</v>
      </c>
      <c r="AG1919" s="19" t="s">
        <v>1555</v>
      </c>
      <c r="AH1919" s="19" t="s">
        <v>1499</v>
      </c>
      <c r="AI1919" s="19" t="s">
        <v>1500</v>
      </c>
      <c r="AJ1919" s="45">
        <v>0</v>
      </c>
      <c r="AK1919" s="45">
        <v>0</v>
      </c>
      <c r="AL1919" s="19" t="s">
        <v>1501</v>
      </c>
      <c r="AM1919" s="46">
        <v>26950</v>
      </c>
      <c r="AN1919" s="46">
        <v>18050</v>
      </c>
      <c r="AO1919" s="46">
        <v>8900</v>
      </c>
      <c r="AP1919" s="45">
        <v>248.4</v>
      </c>
      <c r="AQ1919" s="45"/>
      <c r="AR1919" s="45" t="str">
        <f>IFERROR(VLOOKUP(AB1919,'Pedidos marco'!$A$1:$D$10000,4,0)," ")</f>
        <v xml:space="preserve"> </v>
      </c>
      <c r="AS1919" s="45">
        <f t="shared" si="203"/>
        <v>11</v>
      </c>
      <c r="AT1919" s="45" t="str">
        <f t="shared" si="204"/>
        <v>11</v>
      </c>
      <c r="AU1919" s="47">
        <v>18</v>
      </c>
      <c r="AV1919" s="19" t="str">
        <f t="shared" si="205"/>
        <v>04 April</v>
      </c>
      <c r="AW1919" s="19">
        <f t="shared" si="206"/>
        <v>0.69000000000000006</v>
      </c>
      <c r="AX1919" s="19">
        <f t="shared" si="207"/>
        <v>13.8</v>
      </c>
      <c r="AY1919" s="19" t="e">
        <f>VLOOKUP(AG1919,Cías!$A$1:$E$10000,5,0)</f>
        <v>#N/A</v>
      </c>
      <c r="AZ1919" s="19" t="str">
        <f t="shared" si="208"/>
        <v>1013627</v>
      </c>
      <c r="BA1919" s="19" t="str">
        <f t="shared" si="209"/>
        <v>CAMPAÑA MALDONADO MIGUEL ANGEL</v>
      </c>
      <c r="BB1919" s="19" t="e">
        <f>VLOOKUP(AG1919,Cías!$A$1:$E$10000,3,0)</f>
        <v>#N/A</v>
      </c>
      <c r="BC1919" s="19"/>
      <c r="BD1919" s="19"/>
      <c r="BE1919" s="19"/>
      <c r="BF1919" s="19"/>
      <c r="BG1919" s="19"/>
      <c r="BH1919" s="19"/>
      <c r="BI1919" s="19"/>
      <c r="BJ1919" s="19"/>
    </row>
    <row r="1920" spans="1:62" ht="15" x14ac:dyDescent="0.2">
      <c r="A1920" s="19" t="s">
        <v>16831</v>
      </c>
      <c r="B1920" s="19" t="s">
        <v>1479</v>
      </c>
      <c r="C1920" s="43">
        <v>44662</v>
      </c>
      <c r="D1920" s="44">
        <v>0.85069444444443998</v>
      </c>
      <c r="E1920" s="19" t="s">
        <v>16832</v>
      </c>
      <c r="F1920" s="19" t="s">
        <v>1481</v>
      </c>
      <c r="G1920" s="19" t="s">
        <v>1481</v>
      </c>
      <c r="H1920" s="45">
        <v>0</v>
      </c>
      <c r="I1920" s="45">
        <v>0</v>
      </c>
      <c r="J1920" s="19" t="s">
        <v>1482</v>
      </c>
      <c r="K1920" s="19" t="s">
        <v>16833</v>
      </c>
      <c r="L1920" s="19" t="s">
        <v>16834</v>
      </c>
      <c r="M1920" s="19" t="s">
        <v>16835</v>
      </c>
      <c r="N1920" s="19" t="s">
        <v>16831</v>
      </c>
      <c r="O1920" s="19" t="s">
        <v>371</v>
      </c>
      <c r="P1920" s="19" t="s">
        <v>372</v>
      </c>
      <c r="Q1920" s="46">
        <v>360</v>
      </c>
      <c r="R1920" s="19" t="s">
        <v>1544</v>
      </c>
      <c r="S1920" s="19" t="s">
        <v>2353</v>
      </c>
      <c r="T1920" s="19" t="s">
        <v>2354</v>
      </c>
      <c r="U1920" s="19" t="s">
        <v>12416</v>
      </c>
      <c r="V1920" s="19" t="s">
        <v>12417</v>
      </c>
      <c r="W1920" s="19" t="s">
        <v>1548</v>
      </c>
      <c r="X1920" s="19" t="s">
        <v>12418</v>
      </c>
      <c r="Y1920" s="19" t="s">
        <v>1550</v>
      </c>
      <c r="Z1920" s="19" t="s">
        <v>1551</v>
      </c>
      <c r="AA1920" s="46">
        <v>178</v>
      </c>
      <c r="AB1920" s="19" t="s">
        <v>578</v>
      </c>
      <c r="AC1920" s="19" t="s">
        <v>313</v>
      </c>
      <c r="AD1920" s="19" t="s">
        <v>4817</v>
      </c>
      <c r="AE1920" s="19" t="s">
        <v>4818</v>
      </c>
      <c r="AF1920" s="19" t="s">
        <v>1592</v>
      </c>
      <c r="AG1920" s="19" t="s">
        <v>4819</v>
      </c>
      <c r="AH1920" s="19" t="s">
        <v>1499</v>
      </c>
      <c r="AI1920" s="19" t="s">
        <v>1500</v>
      </c>
      <c r="AJ1920" s="45">
        <v>0</v>
      </c>
      <c r="AK1920" s="45">
        <v>0</v>
      </c>
      <c r="AL1920" s="19" t="s">
        <v>1501</v>
      </c>
      <c r="AM1920" s="46">
        <v>26690.455000000002</v>
      </c>
      <c r="AN1920" s="46">
        <v>18065.455000000002</v>
      </c>
      <c r="AO1920" s="46">
        <v>8625</v>
      </c>
      <c r="AP1920" s="45">
        <v>248.4</v>
      </c>
      <c r="AQ1920" s="45"/>
      <c r="AR1920" s="45" t="str">
        <f>IFERROR(VLOOKUP(AB1920,'Pedidos marco'!$A$1:$D$10000,4,0)," ")</f>
        <v xml:space="preserve"> </v>
      </c>
      <c r="AS1920" s="45">
        <f t="shared" si="203"/>
        <v>11</v>
      </c>
      <c r="AT1920" s="45" t="str">
        <f t="shared" si="204"/>
        <v>11</v>
      </c>
      <c r="AU1920" s="47">
        <v>18</v>
      </c>
      <c r="AV1920" s="19" t="str">
        <f t="shared" si="205"/>
        <v>04 April</v>
      </c>
      <c r="AW1920" s="19">
        <f t="shared" si="206"/>
        <v>0.69000000000000006</v>
      </c>
      <c r="AX1920" s="19">
        <f t="shared" si="207"/>
        <v>13.8</v>
      </c>
      <c r="AY1920" s="19" t="e">
        <f>VLOOKUP(AG1920,Cías!$A$1:$E$10000,5,0)</f>
        <v>#N/A</v>
      </c>
      <c r="AZ1920" s="19" t="str">
        <f t="shared" si="208"/>
        <v>1018725</v>
      </c>
      <c r="BA1920" s="19" t="str">
        <f t="shared" si="209"/>
        <v>TRANSPORTE DE CARGA PESADA</v>
      </c>
      <c r="BB1920" s="19" t="e">
        <f>VLOOKUP(AG1920,Cías!$A$1:$E$10000,3,0)</f>
        <v>#N/A</v>
      </c>
      <c r="BC1920" s="19"/>
      <c r="BD1920" s="19"/>
      <c r="BE1920" s="19"/>
      <c r="BF1920" s="19"/>
      <c r="BG1920" s="19"/>
      <c r="BH1920" s="19"/>
      <c r="BI1920" s="19"/>
      <c r="BJ1920" s="19"/>
    </row>
    <row r="1921" spans="1:62" ht="15" x14ac:dyDescent="0.2">
      <c r="A1921" s="19" t="s">
        <v>16831</v>
      </c>
      <c r="B1921" s="19" t="s">
        <v>1479</v>
      </c>
      <c r="C1921" s="43">
        <v>44662</v>
      </c>
      <c r="D1921" s="44">
        <v>0.85069444444443998</v>
      </c>
      <c r="E1921" s="19" t="s">
        <v>16836</v>
      </c>
      <c r="F1921" s="19" t="s">
        <v>1481</v>
      </c>
      <c r="G1921" s="19" t="s">
        <v>1481</v>
      </c>
      <c r="H1921" s="45">
        <v>0</v>
      </c>
      <c r="I1921" s="45">
        <v>0</v>
      </c>
      <c r="J1921" s="19" t="s">
        <v>1482</v>
      </c>
      <c r="K1921" s="19" t="s">
        <v>16837</v>
      </c>
      <c r="L1921" s="19" t="s">
        <v>16838</v>
      </c>
      <c r="M1921" s="19" t="s">
        <v>16839</v>
      </c>
      <c r="N1921" s="19" t="s">
        <v>16831</v>
      </c>
      <c r="O1921" s="19" t="s">
        <v>367</v>
      </c>
      <c r="P1921" s="19" t="s">
        <v>368</v>
      </c>
      <c r="Q1921" s="46">
        <v>300</v>
      </c>
      <c r="R1921" s="19" t="s">
        <v>1544</v>
      </c>
      <c r="S1921" s="19" t="s">
        <v>2353</v>
      </c>
      <c r="T1921" s="19" t="s">
        <v>2354</v>
      </c>
      <c r="U1921" s="19" t="s">
        <v>12416</v>
      </c>
      <c r="V1921" s="19" t="s">
        <v>12417</v>
      </c>
      <c r="W1921" s="19" t="s">
        <v>1548</v>
      </c>
      <c r="X1921" s="19" t="s">
        <v>12418</v>
      </c>
      <c r="Y1921" s="19" t="s">
        <v>1550</v>
      </c>
      <c r="Z1921" s="19" t="s">
        <v>1551</v>
      </c>
      <c r="AA1921" s="46">
        <v>178</v>
      </c>
      <c r="AB1921" s="19" t="s">
        <v>578</v>
      </c>
      <c r="AC1921" s="19" t="s">
        <v>313</v>
      </c>
      <c r="AD1921" s="19" t="s">
        <v>4817</v>
      </c>
      <c r="AE1921" s="19" t="s">
        <v>4818</v>
      </c>
      <c r="AF1921" s="19" t="s">
        <v>1592</v>
      </c>
      <c r="AG1921" s="19" t="s">
        <v>4819</v>
      </c>
      <c r="AH1921" s="19" t="s">
        <v>1499</v>
      </c>
      <c r="AI1921" s="19" t="s">
        <v>1500</v>
      </c>
      <c r="AJ1921" s="45">
        <v>0</v>
      </c>
      <c r="AK1921" s="45">
        <v>0</v>
      </c>
      <c r="AL1921" s="19" t="s">
        <v>1501</v>
      </c>
      <c r="AM1921" s="46">
        <v>23679.544999999998</v>
      </c>
      <c r="AN1921" s="46">
        <v>15054.545</v>
      </c>
      <c r="AO1921" s="46">
        <v>8625</v>
      </c>
      <c r="AP1921" s="45">
        <v>207</v>
      </c>
      <c r="AQ1921" s="45"/>
      <c r="AR1921" s="45" t="str">
        <f>IFERROR(VLOOKUP(AB1921,'Pedidos marco'!$A$1:$D$10000,4,0)," ")</f>
        <v xml:space="preserve"> </v>
      </c>
      <c r="AS1921" s="45">
        <f t="shared" si="203"/>
        <v>11</v>
      </c>
      <c r="AT1921" s="45" t="str">
        <f t="shared" si="204"/>
        <v>11</v>
      </c>
      <c r="AU1921" s="47">
        <v>15</v>
      </c>
      <c r="AV1921" s="19" t="str">
        <f t="shared" si="205"/>
        <v>04 April</v>
      </c>
      <c r="AW1921" s="19">
        <f t="shared" si="206"/>
        <v>0.69</v>
      </c>
      <c r="AX1921" s="19">
        <f t="shared" si="207"/>
        <v>13.8</v>
      </c>
      <c r="AY1921" s="19" t="e">
        <f>VLOOKUP(AG1921,Cías!$A$1:$E$10000,5,0)</f>
        <v>#N/A</v>
      </c>
      <c r="AZ1921" s="19" t="str">
        <f t="shared" si="208"/>
        <v>1018725</v>
      </c>
      <c r="BA1921" s="19" t="str">
        <f t="shared" si="209"/>
        <v>TRANSPORTE DE CARGA PESADA</v>
      </c>
      <c r="BB1921" s="19" t="e">
        <f>VLOOKUP(AG1921,Cías!$A$1:$E$10000,3,0)</f>
        <v>#N/A</v>
      </c>
      <c r="BC1921" s="19"/>
      <c r="BD1921" s="19"/>
      <c r="BE1921" s="19"/>
      <c r="BF1921" s="19"/>
      <c r="BG1921" s="19"/>
      <c r="BH1921" s="19"/>
      <c r="BI1921" s="19"/>
      <c r="BJ1921" s="19"/>
    </row>
    <row r="1922" spans="1:62" ht="15" x14ac:dyDescent="0.2">
      <c r="A1922" s="19" t="s">
        <v>16840</v>
      </c>
      <c r="B1922" s="19" t="s">
        <v>1479</v>
      </c>
      <c r="C1922" s="43">
        <v>44662</v>
      </c>
      <c r="D1922" s="44">
        <v>0.85486111111110996</v>
      </c>
      <c r="E1922" s="19" t="s">
        <v>16841</v>
      </c>
      <c r="F1922" s="19" t="s">
        <v>1481</v>
      </c>
      <c r="G1922" s="19" t="s">
        <v>1481</v>
      </c>
      <c r="H1922" s="45">
        <v>0</v>
      </c>
      <c r="I1922" s="45">
        <v>0</v>
      </c>
      <c r="J1922" s="19" t="s">
        <v>1482</v>
      </c>
      <c r="K1922" s="19" t="s">
        <v>16842</v>
      </c>
      <c r="L1922" s="19" t="s">
        <v>16843</v>
      </c>
      <c r="M1922" s="19" t="s">
        <v>16844</v>
      </c>
      <c r="N1922" s="19" t="s">
        <v>16840</v>
      </c>
      <c r="O1922" s="19" t="s">
        <v>1603</v>
      </c>
      <c r="P1922" s="19" t="s">
        <v>1604</v>
      </c>
      <c r="Q1922" s="46">
        <v>480</v>
      </c>
      <c r="R1922" s="19" t="s">
        <v>1544</v>
      </c>
      <c r="S1922" s="19" t="s">
        <v>4733</v>
      </c>
      <c r="T1922" s="19" t="s">
        <v>4734</v>
      </c>
      <c r="U1922" s="19" t="s">
        <v>4735</v>
      </c>
      <c r="V1922" s="19" t="s">
        <v>4736</v>
      </c>
      <c r="W1922" s="19" t="s">
        <v>1609</v>
      </c>
      <c r="X1922" s="19" t="s">
        <v>4737</v>
      </c>
      <c r="Y1922" s="19" t="s">
        <v>1611</v>
      </c>
      <c r="Z1922" s="19" t="s">
        <v>1612</v>
      </c>
      <c r="AA1922" s="46">
        <v>486</v>
      </c>
      <c r="AB1922" s="19" t="s">
        <v>505</v>
      </c>
      <c r="AC1922" s="19" t="s">
        <v>159</v>
      </c>
      <c r="AD1922" s="19" t="s">
        <v>2743</v>
      </c>
      <c r="AE1922" s="19" t="s">
        <v>2744</v>
      </c>
      <c r="AF1922" s="19" t="s">
        <v>1719</v>
      </c>
      <c r="AG1922" s="19" t="s">
        <v>2745</v>
      </c>
      <c r="AH1922" s="19" t="s">
        <v>1594</v>
      </c>
      <c r="AI1922" s="19" t="s">
        <v>1595</v>
      </c>
      <c r="AJ1922" s="45">
        <v>0.05</v>
      </c>
      <c r="AK1922" s="45">
        <v>24</v>
      </c>
      <c r="AL1922" s="19" t="s">
        <v>1501</v>
      </c>
      <c r="AM1922" s="46">
        <v>38900</v>
      </c>
      <c r="AN1922" s="46">
        <v>24000</v>
      </c>
      <c r="AO1922" s="46">
        <v>14900</v>
      </c>
      <c r="AP1922" s="45">
        <v>542.4</v>
      </c>
      <c r="AQ1922" s="45"/>
      <c r="AR1922" s="45" t="str">
        <f>IFERROR(VLOOKUP(AB1922,'Pedidos marco'!$A$1:$D$10000,4,0)," ")</f>
        <v xml:space="preserve"> </v>
      </c>
      <c r="AS1922" s="45">
        <f t="shared" si="203"/>
        <v>11</v>
      </c>
      <c r="AT1922" s="45" t="str">
        <f t="shared" si="204"/>
        <v>11</v>
      </c>
      <c r="AU1922" s="47">
        <v>24</v>
      </c>
      <c r="AV1922" s="19" t="str">
        <f t="shared" si="205"/>
        <v>04 April</v>
      </c>
      <c r="AW1922" s="19">
        <f t="shared" si="206"/>
        <v>1.1299999999999999</v>
      </c>
      <c r="AX1922" s="19">
        <f t="shared" si="207"/>
        <v>22.599999999999998</v>
      </c>
      <c r="AY1922" s="19" t="e">
        <f>VLOOKUP(AG1922,Cías!$A$1:$E$10000,5,0)</f>
        <v>#N/A</v>
      </c>
      <c r="AZ1922" s="19" t="str">
        <f t="shared" si="208"/>
        <v>1013505</v>
      </c>
      <c r="BA1922" s="19" t="str">
        <f t="shared" si="209"/>
        <v>HERMOZA LOZADA JORGE ABDON</v>
      </c>
      <c r="BB1922" s="19" t="e">
        <f>VLOOKUP(AG1922,Cías!$A$1:$E$10000,3,0)</f>
        <v>#N/A</v>
      </c>
      <c r="BC1922" s="19"/>
      <c r="BD1922" s="19"/>
      <c r="BE1922" s="19"/>
      <c r="BF1922" s="19"/>
      <c r="BG1922" s="19"/>
      <c r="BH1922" s="19"/>
      <c r="BI1922" s="19"/>
      <c r="BJ1922" s="19"/>
    </row>
    <row r="1923" spans="1:62" ht="15" x14ac:dyDescent="0.2">
      <c r="A1923" s="19" t="s">
        <v>16845</v>
      </c>
      <c r="B1923" s="19" t="s">
        <v>1479</v>
      </c>
      <c r="C1923" s="43">
        <v>44662</v>
      </c>
      <c r="D1923" s="44">
        <v>0.85763888888888995</v>
      </c>
      <c r="E1923" s="19" t="s">
        <v>16846</v>
      </c>
      <c r="F1923" s="19" t="s">
        <v>16847</v>
      </c>
      <c r="G1923" s="19" t="s">
        <v>16848</v>
      </c>
      <c r="H1923" s="45">
        <v>4297.0600000000004</v>
      </c>
      <c r="I1923" s="45">
        <v>4817.8900000000003</v>
      </c>
      <c r="J1923" s="19" t="s">
        <v>1560</v>
      </c>
      <c r="K1923" s="19" t="s">
        <v>16849</v>
      </c>
      <c r="L1923" s="19" t="s">
        <v>16850</v>
      </c>
      <c r="M1923" s="19" t="s">
        <v>16851</v>
      </c>
      <c r="N1923" s="19" t="s">
        <v>16845</v>
      </c>
      <c r="O1923" s="19" t="s">
        <v>1486</v>
      </c>
      <c r="P1923" s="19" t="s">
        <v>1487</v>
      </c>
      <c r="Q1923" s="46">
        <v>31.01</v>
      </c>
      <c r="R1923" s="19" t="s">
        <v>1488</v>
      </c>
      <c r="S1923" s="19" t="s">
        <v>16852</v>
      </c>
      <c r="T1923" s="19" t="s">
        <v>16853</v>
      </c>
      <c r="U1923" s="19" t="s">
        <v>16854</v>
      </c>
      <c r="V1923" s="19" t="s">
        <v>16855</v>
      </c>
      <c r="W1923" s="19" t="s">
        <v>1865</v>
      </c>
      <c r="X1923" s="19" t="s">
        <v>16856</v>
      </c>
      <c r="Y1923" s="19" t="s">
        <v>1867</v>
      </c>
      <c r="Z1923" s="19" t="s">
        <v>1868</v>
      </c>
      <c r="AA1923" s="46">
        <v>30</v>
      </c>
      <c r="AB1923" s="19" t="s">
        <v>432</v>
      </c>
      <c r="AC1923" s="19" t="s">
        <v>12</v>
      </c>
      <c r="AD1923" s="19" t="s">
        <v>1833</v>
      </c>
      <c r="AE1923" s="19" t="s">
        <v>1834</v>
      </c>
      <c r="AF1923" s="19" t="s">
        <v>1497</v>
      </c>
      <c r="AG1923" s="19" t="s">
        <v>1835</v>
      </c>
      <c r="AH1923" s="19" t="s">
        <v>1499</v>
      </c>
      <c r="AI1923" s="19" t="s">
        <v>1500</v>
      </c>
      <c r="AJ1923" s="45">
        <v>0</v>
      </c>
      <c r="AK1923" s="45">
        <v>0</v>
      </c>
      <c r="AL1923" s="19" t="s">
        <v>1501</v>
      </c>
      <c r="AM1923" s="46">
        <v>49220</v>
      </c>
      <c r="AN1923" s="46">
        <v>31010</v>
      </c>
      <c r="AO1923" s="46">
        <v>18210</v>
      </c>
      <c r="AP1923" s="45">
        <v>159.69999999999999</v>
      </c>
      <c r="AQ1923" s="45"/>
      <c r="AR1923" s="45" t="str">
        <f>IFERROR(VLOOKUP(AB1923,'Pedidos marco'!$A$1:$D$10000,4,0)," ")</f>
        <v xml:space="preserve"> </v>
      </c>
      <c r="AS1923" s="45">
        <f t="shared" si="203"/>
        <v>11</v>
      </c>
      <c r="AT1923" s="45" t="str">
        <f t="shared" si="204"/>
        <v>11</v>
      </c>
      <c r="AU1923" s="47">
        <v>31.01</v>
      </c>
      <c r="AV1923" s="19" t="str">
        <f t="shared" si="205"/>
        <v>04 April</v>
      </c>
      <c r="AW1923" s="19">
        <f t="shared" si="206"/>
        <v>5.1499516285069324</v>
      </c>
      <c r="AX1923" s="19">
        <f t="shared" si="207"/>
        <v>5.1499516285069324</v>
      </c>
      <c r="AY1923" s="19" t="e">
        <f>VLOOKUP(AG1923,Cías!$A$1:$E$10000,5,0)</f>
        <v>#N/A</v>
      </c>
      <c r="AZ1923" s="19" t="str">
        <f t="shared" si="208"/>
        <v>1013966</v>
      </c>
      <c r="BA1923" s="19" t="str">
        <f t="shared" si="209"/>
        <v>ALMEIDA CHICAIZA MIGUEL ANGEL</v>
      </c>
      <c r="BB1923" s="19" t="e">
        <f>VLOOKUP(AG1923,Cías!$A$1:$E$10000,3,0)</f>
        <v>#N/A</v>
      </c>
      <c r="BC1923" s="19"/>
      <c r="BD1923" s="19"/>
      <c r="BE1923" s="19"/>
      <c r="BF1923" s="19"/>
      <c r="BG1923" s="19"/>
      <c r="BH1923" s="19"/>
      <c r="BI1923" s="19"/>
      <c r="BJ1923" s="19"/>
    </row>
    <row r="1924" spans="1:62" ht="15" x14ac:dyDescent="0.2">
      <c r="A1924" s="19" t="s">
        <v>16857</v>
      </c>
      <c r="B1924" s="19" t="s">
        <v>1479</v>
      </c>
      <c r="C1924" s="43">
        <v>44662</v>
      </c>
      <c r="D1924" s="44">
        <v>0.85833333333332995</v>
      </c>
      <c r="E1924" s="19" t="s">
        <v>16858</v>
      </c>
      <c r="F1924" s="19" t="s">
        <v>16859</v>
      </c>
      <c r="G1924" s="19" t="s">
        <v>16860</v>
      </c>
      <c r="H1924" s="45">
        <v>486.98</v>
      </c>
      <c r="I1924" s="45">
        <v>546.01</v>
      </c>
      <c r="J1924" s="19" t="s">
        <v>1560</v>
      </c>
      <c r="K1924" s="19" t="s">
        <v>16861</v>
      </c>
      <c r="L1924" s="19" t="s">
        <v>16862</v>
      </c>
      <c r="M1924" s="19" t="s">
        <v>16863</v>
      </c>
      <c r="N1924" s="19" t="s">
        <v>16857</v>
      </c>
      <c r="O1924" s="19" t="s">
        <v>369</v>
      </c>
      <c r="P1924" s="19" t="s">
        <v>370</v>
      </c>
      <c r="Q1924" s="46">
        <v>80</v>
      </c>
      <c r="R1924" s="19" t="s">
        <v>1544</v>
      </c>
      <c r="S1924" s="19" t="s">
        <v>1696</v>
      </c>
      <c r="T1924" s="19" t="s">
        <v>72</v>
      </c>
      <c r="U1924" s="19" t="s">
        <v>1697</v>
      </c>
      <c r="V1924" s="19" t="s">
        <v>1698</v>
      </c>
      <c r="W1924" s="19" t="s">
        <v>415</v>
      </c>
      <c r="X1924" s="19" t="s">
        <v>1699</v>
      </c>
      <c r="Y1924" s="19" t="s">
        <v>1700</v>
      </c>
      <c r="Z1924" s="19" t="s">
        <v>1701</v>
      </c>
      <c r="AA1924" s="46">
        <v>127</v>
      </c>
      <c r="AB1924" s="19" t="s">
        <v>461</v>
      </c>
      <c r="AC1924" s="19" t="s">
        <v>72</v>
      </c>
      <c r="AD1924" s="19" t="s">
        <v>2332</v>
      </c>
      <c r="AE1924" s="19" t="s">
        <v>2333</v>
      </c>
      <c r="AF1924" s="19" t="s">
        <v>1592</v>
      </c>
      <c r="AG1924" s="19" t="s">
        <v>2334</v>
      </c>
      <c r="AH1924" s="19" t="s">
        <v>1499</v>
      </c>
      <c r="AI1924" s="19" t="s">
        <v>1500</v>
      </c>
      <c r="AJ1924" s="45">
        <v>0</v>
      </c>
      <c r="AK1924" s="45">
        <v>0</v>
      </c>
      <c r="AL1924" s="19" t="s">
        <v>1501</v>
      </c>
      <c r="AM1924" s="46">
        <v>12975.882</v>
      </c>
      <c r="AN1924" s="46">
        <v>4005.8820000000001</v>
      </c>
      <c r="AO1924" s="46">
        <v>8970</v>
      </c>
      <c r="AP1924" s="45">
        <v>40.799999999999997</v>
      </c>
      <c r="AQ1924" s="45"/>
      <c r="AR1924" s="45" t="str">
        <f>IFERROR(VLOOKUP(AB1924,'Pedidos marco'!$A$1:$D$10000,4,0)," ")</f>
        <v xml:space="preserve"> </v>
      </c>
      <c r="AS1924" s="45">
        <f t="shared" ref="AS1924:AS1987" si="210">DAY(C1924)</f>
        <v>11</v>
      </c>
      <c r="AT1924" s="45" t="str">
        <f t="shared" ref="AT1924:AT1987" si="211">TEXT(AS1924,"dd")</f>
        <v>11</v>
      </c>
      <c r="AU1924" s="47">
        <v>4</v>
      </c>
      <c r="AV1924" s="19" t="str">
        <f t="shared" ref="AV1924:AV1987" si="212">TEXT(C1924,"MM MMMM")</f>
        <v>04 April</v>
      </c>
      <c r="AW1924" s="19">
        <f t="shared" ref="AW1924:AW1987" si="213">IFERROR(AP1924/Q1924,"")</f>
        <v>0.51</v>
      </c>
      <c r="AX1924" s="19">
        <f t="shared" ref="AX1924:AX1987" si="214">IFERROR(AP1924/AU1924,"")</f>
        <v>10.199999999999999</v>
      </c>
      <c r="AY1924" s="19" t="e">
        <f>VLOOKUP(AG1924,Cías!$A$1:$E$10000,5,0)</f>
        <v>#N/A</v>
      </c>
      <c r="AZ1924" s="19" t="str">
        <f t="shared" ref="AZ1924:AZ1987" si="215">AB1924</f>
        <v>1013388</v>
      </c>
      <c r="BA1924" s="19" t="str">
        <f t="shared" ref="BA1924:BA1987" si="216">AC1924</f>
        <v>CAMPAÑA MALDONADO BLANCA CECILIA</v>
      </c>
      <c r="BB1924" s="19" t="e">
        <f>VLOOKUP(AG1924,Cías!$A$1:$E$10000,3,0)</f>
        <v>#N/A</v>
      </c>
      <c r="BC1924" s="19"/>
      <c r="BD1924" s="19"/>
      <c r="BE1924" s="19"/>
      <c r="BF1924" s="19"/>
      <c r="BG1924" s="19"/>
      <c r="BH1924" s="19"/>
      <c r="BI1924" s="19"/>
      <c r="BJ1924" s="19"/>
    </row>
    <row r="1925" spans="1:62" ht="15" x14ac:dyDescent="0.2">
      <c r="A1925" s="19" t="s">
        <v>16857</v>
      </c>
      <c r="B1925" s="19" t="s">
        <v>1479</v>
      </c>
      <c r="C1925" s="43">
        <v>44662</v>
      </c>
      <c r="D1925" s="44">
        <v>0.85833333333332995</v>
      </c>
      <c r="E1925" s="19" t="s">
        <v>16864</v>
      </c>
      <c r="F1925" s="19" t="s">
        <v>16865</v>
      </c>
      <c r="G1925" s="19" t="s">
        <v>16866</v>
      </c>
      <c r="H1925" s="45">
        <v>3983.34</v>
      </c>
      <c r="I1925" s="45">
        <v>4466.1499999999996</v>
      </c>
      <c r="J1925" s="19" t="s">
        <v>1560</v>
      </c>
      <c r="K1925" s="19" t="s">
        <v>16867</v>
      </c>
      <c r="L1925" s="19" t="s">
        <v>16868</v>
      </c>
      <c r="M1925" s="19" t="s">
        <v>16869</v>
      </c>
      <c r="N1925" s="19" t="s">
        <v>16857</v>
      </c>
      <c r="O1925" s="19" t="s">
        <v>367</v>
      </c>
      <c r="P1925" s="19" t="s">
        <v>368</v>
      </c>
      <c r="Q1925" s="46">
        <v>600</v>
      </c>
      <c r="R1925" s="19" t="s">
        <v>1544</v>
      </c>
      <c r="S1925" s="19" t="s">
        <v>1696</v>
      </c>
      <c r="T1925" s="19" t="s">
        <v>72</v>
      </c>
      <c r="U1925" s="19" t="s">
        <v>1697</v>
      </c>
      <c r="V1925" s="19" t="s">
        <v>1698</v>
      </c>
      <c r="W1925" s="19" t="s">
        <v>415</v>
      </c>
      <c r="X1925" s="19" t="s">
        <v>1699</v>
      </c>
      <c r="Y1925" s="19" t="s">
        <v>1700</v>
      </c>
      <c r="Z1925" s="19" t="s">
        <v>1701</v>
      </c>
      <c r="AA1925" s="46">
        <v>127</v>
      </c>
      <c r="AB1925" s="19" t="s">
        <v>461</v>
      </c>
      <c r="AC1925" s="19" t="s">
        <v>72</v>
      </c>
      <c r="AD1925" s="19" t="s">
        <v>2332</v>
      </c>
      <c r="AE1925" s="19" t="s">
        <v>2333</v>
      </c>
      <c r="AF1925" s="19" t="s">
        <v>1592</v>
      </c>
      <c r="AG1925" s="19" t="s">
        <v>2334</v>
      </c>
      <c r="AH1925" s="19" t="s">
        <v>1499</v>
      </c>
      <c r="AI1925" s="19" t="s">
        <v>1500</v>
      </c>
      <c r="AJ1925" s="45">
        <v>0</v>
      </c>
      <c r="AK1925" s="45">
        <v>0</v>
      </c>
      <c r="AL1925" s="19" t="s">
        <v>1501</v>
      </c>
      <c r="AM1925" s="46">
        <v>39014.118000000002</v>
      </c>
      <c r="AN1925" s="46">
        <v>30044.117999999999</v>
      </c>
      <c r="AO1925" s="46">
        <v>8970</v>
      </c>
      <c r="AP1925" s="45">
        <v>306</v>
      </c>
      <c r="AQ1925" s="45"/>
      <c r="AR1925" s="45" t="str">
        <f>IFERROR(VLOOKUP(AB1925,'Pedidos marco'!$A$1:$D$10000,4,0)," ")</f>
        <v xml:space="preserve"> </v>
      </c>
      <c r="AS1925" s="45">
        <f t="shared" si="210"/>
        <v>11</v>
      </c>
      <c r="AT1925" s="45" t="str">
        <f t="shared" si="211"/>
        <v>11</v>
      </c>
      <c r="AU1925" s="47">
        <v>30</v>
      </c>
      <c r="AV1925" s="19" t="str">
        <f t="shared" si="212"/>
        <v>04 April</v>
      </c>
      <c r="AW1925" s="19">
        <f t="shared" si="213"/>
        <v>0.51</v>
      </c>
      <c r="AX1925" s="19">
        <f t="shared" si="214"/>
        <v>10.199999999999999</v>
      </c>
      <c r="AY1925" s="19" t="e">
        <f>VLOOKUP(AG1925,Cías!$A$1:$E$10000,5,0)</f>
        <v>#N/A</v>
      </c>
      <c r="AZ1925" s="19" t="str">
        <f t="shared" si="215"/>
        <v>1013388</v>
      </c>
      <c r="BA1925" s="19" t="str">
        <f t="shared" si="216"/>
        <v>CAMPAÑA MALDONADO BLANCA CECILIA</v>
      </c>
      <c r="BB1925" s="19" t="e">
        <f>VLOOKUP(AG1925,Cías!$A$1:$E$10000,3,0)</f>
        <v>#N/A</v>
      </c>
      <c r="BC1925" s="19"/>
      <c r="BD1925" s="19"/>
      <c r="BE1925" s="19"/>
      <c r="BF1925" s="19"/>
      <c r="BG1925" s="19"/>
      <c r="BH1925" s="19"/>
      <c r="BI1925" s="19"/>
      <c r="BJ1925" s="19"/>
    </row>
    <row r="1926" spans="1:62" ht="15" x14ac:dyDescent="0.2">
      <c r="A1926" s="19" t="s">
        <v>16870</v>
      </c>
      <c r="B1926" s="19" t="s">
        <v>1479</v>
      </c>
      <c r="C1926" s="43">
        <v>44662</v>
      </c>
      <c r="D1926" s="44">
        <v>0.86458333333333004</v>
      </c>
      <c r="E1926" s="19" t="s">
        <v>16871</v>
      </c>
      <c r="F1926" s="19" t="s">
        <v>16872</v>
      </c>
      <c r="G1926" s="19" t="s">
        <v>16873</v>
      </c>
      <c r="H1926" s="45">
        <v>4134.3999999999996</v>
      </c>
      <c r="I1926" s="45">
        <v>4635.5200000000004</v>
      </c>
      <c r="J1926" s="19" t="s">
        <v>2037</v>
      </c>
      <c r="K1926" s="19" t="s">
        <v>16874</v>
      </c>
      <c r="L1926" s="19" t="s">
        <v>16875</v>
      </c>
      <c r="M1926" s="19" t="s">
        <v>16876</v>
      </c>
      <c r="N1926" s="19" t="s">
        <v>16870</v>
      </c>
      <c r="O1926" s="19" t="s">
        <v>1641</v>
      </c>
      <c r="P1926" s="19" t="s">
        <v>1642</v>
      </c>
      <c r="Q1926" s="46">
        <v>640</v>
      </c>
      <c r="R1926" s="19" t="s">
        <v>1544</v>
      </c>
      <c r="S1926" s="19" t="s">
        <v>3916</v>
      </c>
      <c r="T1926" s="19" t="s">
        <v>3917</v>
      </c>
      <c r="U1926" s="19" t="s">
        <v>3990</v>
      </c>
      <c r="V1926" s="19" t="s">
        <v>3991</v>
      </c>
      <c r="W1926" s="19" t="s">
        <v>415</v>
      </c>
      <c r="X1926" s="19" t="s">
        <v>3992</v>
      </c>
      <c r="Y1926" s="19" t="s">
        <v>3993</v>
      </c>
      <c r="Z1926" s="19" t="s">
        <v>3994</v>
      </c>
      <c r="AA1926" s="46">
        <v>89</v>
      </c>
      <c r="AB1926" s="19" t="s">
        <v>592</v>
      </c>
      <c r="AC1926" s="19" t="s">
        <v>341</v>
      </c>
      <c r="AD1926" s="19" t="s">
        <v>6729</v>
      </c>
      <c r="AE1926" s="19" t="s">
        <v>6730</v>
      </c>
      <c r="AF1926" s="19" t="s">
        <v>1592</v>
      </c>
      <c r="AG1926" s="19" t="s">
        <v>6731</v>
      </c>
      <c r="AH1926" s="19" t="s">
        <v>1594</v>
      </c>
      <c r="AI1926" s="19" t="s">
        <v>1595</v>
      </c>
      <c r="AJ1926" s="45">
        <v>0.05</v>
      </c>
      <c r="AK1926" s="45">
        <v>32</v>
      </c>
      <c r="AL1926" s="19" t="s">
        <v>1501</v>
      </c>
      <c r="AM1926" s="46">
        <v>49360</v>
      </c>
      <c r="AN1926" s="46">
        <v>32100</v>
      </c>
      <c r="AO1926" s="46">
        <v>17260</v>
      </c>
      <c r="AP1926" s="45">
        <v>262.39999999999998</v>
      </c>
      <c r="AQ1926" s="45"/>
      <c r="AR1926" s="45" t="str">
        <f>IFERROR(VLOOKUP(AB1926,'Pedidos marco'!$A$1:$D$10000,4,0)," ")</f>
        <v xml:space="preserve"> </v>
      </c>
      <c r="AS1926" s="45">
        <f t="shared" si="210"/>
        <v>11</v>
      </c>
      <c r="AT1926" s="45" t="str">
        <f t="shared" si="211"/>
        <v>11</v>
      </c>
      <c r="AU1926" s="47">
        <v>32</v>
      </c>
      <c r="AV1926" s="19" t="str">
        <f t="shared" si="212"/>
        <v>04 April</v>
      </c>
      <c r="AW1926" s="19">
        <f t="shared" si="213"/>
        <v>0.41</v>
      </c>
      <c r="AX1926" s="19">
        <f t="shared" si="214"/>
        <v>8.1999999999999993</v>
      </c>
      <c r="AY1926" s="19" t="e">
        <f>VLOOKUP(AG1926,Cías!$A$1:$E$10000,5,0)</f>
        <v>#N/A</v>
      </c>
      <c r="AZ1926" s="19" t="str">
        <f t="shared" si="215"/>
        <v>1013564</v>
      </c>
      <c r="BA1926" s="19" t="str">
        <f t="shared" si="216"/>
        <v>VIVERO MORALES MILTON CICERON</v>
      </c>
      <c r="BB1926" s="19" t="e">
        <f>VLOOKUP(AG1926,Cías!$A$1:$E$10000,3,0)</f>
        <v>#N/A</v>
      </c>
      <c r="BC1926" s="19"/>
      <c r="BD1926" s="19"/>
      <c r="BE1926" s="19"/>
      <c r="BF1926" s="19"/>
      <c r="BG1926" s="19"/>
      <c r="BH1926" s="19"/>
      <c r="BI1926" s="19"/>
      <c r="BJ1926" s="19"/>
    </row>
    <row r="1927" spans="1:62" ht="15" x14ac:dyDescent="0.2">
      <c r="A1927" s="19" t="s">
        <v>16877</v>
      </c>
      <c r="B1927" s="19" t="s">
        <v>1479</v>
      </c>
      <c r="C1927" s="43">
        <v>44662</v>
      </c>
      <c r="D1927" s="44">
        <v>0.86527777777778003</v>
      </c>
      <c r="E1927" s="19" t="s">
        <v>16878</v>
      </c>
      <c r="F1927" s="19" t="s">
        <v>16879</v>
      </c>
      <c r="G1927" s="19" t="s">
        <v>16880</v>
      </c>
      <c r="H1927" s="45">
        <v>130.22</v>
      </c>
      <c r="I1927" s="45">
        <v>146.01</v>
      </c>
      <c r="J1927" s="19" t="s">
        <v>1560</v>
      </c>
      <c r="K1927" s="19" t="s">
        <v>16881</v>
      </c>
      <c r="L1927" s="19" t="s">
        <v>16882</v>
      </c>
      <c r="M1927" s="19" t="s">
        <v>16883</v>
      </c>
      <c r="N1927" s="19" t="s">
        <v>16877</v>
      </c>
      <c r="O1927" s="19" t="s">
        <v>371</v>
      </c>
      <c r="P1927" s="19" t="s">
        <v>372</v>
      </c>
      <c r="Q1927" s="46">
        <v>20</v>
      </c>
      <c r="R1927" s="19" t="s">
        <v>1544</v>
      </c>
      <c r="S1927" s="19" t="s">
        <v>16884</v>
      </c>
      <c r="T1927" s="19" t="s">
        <v>16885</v>
      </c>
      <c r="U1927" s="19" t="s">
        <v>16886</v>
      </c>
      <c r="V1927" s="19" t="s">
        <v>2126</v>
      </c>
      <c r="W1927" s="19" t="s">
        <v>1757</v>
      </c>
      <c r="X1927" s="19" t="s">
        <v>16887</v>
      </c>
      <c r="Y1927" s="19" t="s">
        <v>1759</v>
      </c>
      <c r="Z1927" s="19" t="s">
        <v>1760</v>
      </c>
      <c r="AA1927" s="46">
        <v>218</v>
      </c>
      <c r="AB1927" s="19" t="s">
        <v>568</v>
      </c>
      <c r="AC1927" s="19" t="s">
        <v>289</v>
      </c>
      <c r="AD1927" s="19" t="s">
        <v>3110</v>
      </c>
      <c r="AE1927" s="19" t="s">
        <v>3111</v>
      </c>
      <c r="AF1927" s="19" t="s">
        <v>1592</v>
      </c>
      <c r="AG1927" s="19" t="s">
        <v>3112</v>
      </c>
      <c r="AH1927" s="19" t="s">
        <v>1499</v>
      </c>
      <c r="AI1927" s="19" t="s">
        <v>1500</v>
      </c>
      <c r="AJ1927" s="45">
        <v>0</v>
      </c>
      <c r="AK1927" s="45">
        <v>0</v>
      </c>
      <c r="AL1927" s="19" t="s">
        <v>1501</v>
      </c>
      <c r="AM1927" s="46">
        <v>7301.5150000000003</v>
      </c>
      <c r="AN1927" s="46">
        <v>1001.515</v>
      </c>
      <c r="AO1927" s="46">
        <v>6300</v>
      </c>
      <c r="AP1927" s="45">
        <v>15.2</v>
      </c>
      <c r="AQ1927" s="45"/>
      <c r="AR1927" s="45" t="str">
        <f>IFERROR(VLOOKUP(AB1927,'Pedidos marco'!$A$1:$D$10000,4,0)," ")</f>
        <v xml:space="preserve"> </v>
      </c>
      <c r="AS1927" s="45">
        <f t="shared" si="210"/>
        <v>11</v>
      </c>
      <c r="AT1927" s="45" t="str">
        <f t="shared" si="211"/>
        <v>11</v>
      </c>
      <c r="AU1927" s="47">
        <v>1</v>
      </c>
      <c r="AV1927" s="19" t="str">
        <f t="shared" si="212"/>
        <v>04 April</v>
      </c>
      <c r="AW1927" s="19">
        <f t="shared" si="213"/>
        <v>0.76</v>
      </c>
      <c r="AX1927" s="19">
        <f t="shared" si="214"/>
        <v>15.2</v>
      </c>
      <c r="AY1927" s="19" t="e">
        <f>VLOOKUP(AG1927,Cías!$A$1:$E$10000,5,0)</f>
        <v>#N/A</v>
      </c>
      <c r="AZ1927" s="19" t="str">
        <f t="shared" si="215"/>
        <v>1013820</v>
      </c>
      <c r="BA1927" s="19" t="str">
        <f t="shared" si="216"/>
        <v>SARABIA YEPEZ RUTH IRENE</v>
      </c>
      <c r="BB1927" s="19" t="e">
        <f>VLOOKUP(AG1927,Cías!$A$1:$E$10000,3,0)</f>
        <v>#N/A</v>
      </c>
      <c r="BC1927" s="19"/>
      <c r="BD1927" s="19"/>
      <c r="BE1927" s="19"/>
      <c r="BF1927" s="19"/>
      <c r="BG1927" s="19"/>
      <c r="BH1927" s="19"/>
      <c r="BI1927" s="19"/>
      <c r="BJ1927" s="19"/>
    </row>
    <row r="1928" spans="1:62" ht="15" x14ac:dyDescent="0.2">
      <c r="A1928" s="19" t="s">
        <v>16877</v>
      </c>
      <c r="B1928" s="19" t="s">
        <v>1479</v>
      </c>
      <c r="C1928" s="43">
        <v>44662</v>
      </c>
      <c r="D1928" s="44">
        <v>0.86527777777778003</v>
      </c>
      <c r="E1928" s="19" t="s">
        <v>16888</v>
      </c>
      <c r="F1928" s="19" t="s">
        <v>16889</v>
      </c>
      <c r="G1928" s="19" t="s">
        <v>16890</v>
      </c>
      <c r="H1928" s="45">
        <v>477.53</v>
      </c>
      <c r="I1928" s="45">
        <v>535.41</v>
      </c>
      <c r="J1928" s="19" t="s">
        <v>1560</v>
      </c>
      <c r="K1928" s="19" t="s">
        <v>16891</v>
      </c>
      <c r="L1928" s="19" t="s">
        <v>16892</v>
      </c>
      <c r="M1928" s="19" t="s">
        <v>16893</v>
      </c>
      <c r="N1928" s="19" t="s">
        <v>16877</v>
      </c>
      <c r="O1928" s="19" t="s">
        <v>369</v>
      </c>
      <c r="P1928" s="19" t="s">
        <v>370</v>
      </c>
      <c r="Q1928" s="46">
        <v>80</v>
      </c>
      <c r="R1928" s="19" t="s">
        <v>1544</v>
      </c>
      <c r="S1928" s="19" t="s">
        <v>16884</v>
      </c>
      <c r="T1928" s="19" t="s">
        <v>16885</v>
      </c>
      <c r="U1928" s="19" t="s">
        <v>16886</v>
      </c>
      <c r="V1928" s="19" t="s">
        <v>2126</v>
      </c>
      <c r="W1928" s="19" t="s">
        <v>1757</v>
      </c>
      <c r="X1928" s="19" t="s">
        <v>16887</v>
      </c>
      <c r="Y1928" s="19" t="s">
        <v>1759</v>
      </c>
      <c r="Z1928" s="19" t="s">
        <v>1760</v>
      </c>
      <c r="AA1928" s="46">
        <v>218</v>
      </c>
      <c r="AB1928" s="19" t="s">
        <v>568</v>
      </c>
      <c r="AC1928" s="19" t="s">
        <v>289</v>
      </c>
      <c r="AD1928" s="19" t="s">
        <v>3110</v>
      </c>
      <c r="AE1928" s="19" t="s">
        <v>3111</v>
      </c>
      <c r="AF1928" s="19" t="s">
        <v>1592</v>
      </c>
      <c r="AG1928" s="19" t="s">
        <v>3112</v>
      </c>
      <c r="AH1928" s="19" t="s">
        <v>1499</v>
      </c>
      <c r="AI1928" s="19" t="s">
        <v>1500</v>
      </c>
      <c r="AJ1928" s="45">
        <v>0</v>
      </c>
      <c r="AK1928" s="45">
        <v>0</v>
      </c>
      <c r="AL1928" s="19" t="s">
        <v>1501</v>
      </c>
      <c r="AM1928" s="46">
        <v>10306.061</v>
      </c>
      <c r="AN1928" s="46">
        <v>4006.0610000000001</v>
      </c>
      <c r="AO1928" s="46">
        <v>6300</v>
      </c>
      <c r="AP1928" s="45">
        <v>60.8</v>
      </c>
      <c r="AQ1928" s="45"/>
      <c r="AR1928" s="45" t="str">
        <f>IFERROR(VLOOKUP(AB1928,'Pedidos marco'!$A$1:$D$10000,4,0)," ")</f>
        <v xml:space="preserve"> </v>
      </c>
      <c r="AS1928" s="45">
        <f t="shared" si="210"/>
        <v>11</v>
      </c>
      <c r="AT1928" s="45" t="str">
        <f t="shared" si="211"/>
        <v>11</v>
      </c>
      <c r="AU1928" s="47">
        <v>4</v>
      </c>
      <c r="AV1928" s="19" t="str">
        <f t="shared" si="212"/>
        <v>04 April</v>
      </c>
      <c r="AW1928" s="19">
        <f t="shared" si="213"/>
        <v>0.76</v>
      </c>
      <c r="AX1928" s="19">
        <f t="shared" si="214"/>
        <v>15.2</v>
      </c>
      <c r="AY1928" s="19" t="e">
        <f>VLOOKUP(AG1928,Cías!$A$1:$E$10000,5,0)</f>
        <v>#N/A</v>
      </c>
      <c r="AZ1928" s="19" t="str">
        <f t="shared" si="215"/>
        <v>1013820</v>
      </c>
      <c r="BA1928" s="19" t="str">
        <f t="shared" si="216"/>
        <v>SARABIA YEPEZ RUTH IRENE</v>
      </c>
      <c r="BB1928" s="19" t="e">
        <f>VLOOKUP(AG1928,Cías!$A$1:$E$10000,3,0)</f>
        <v>#N/A</v>
      </c>
      <c r="BC1928" s="19"/>
      <c r="BD1928" s="19"/>
      <c r="BE1928" s="19"/>
      <c r="BF1928" s="19"/>
      <c r="BG1928" s="19"/>
      <c r="BH1928" s="19"/>
      <c r="BI1928" s="19"/>
      <c r="BJ1928" s="19"/>
    </row>
    <row r="1929" spans="1:62" ht="15" x14ac:dyDescent="0.2">
      <c r="A1929" s="19" t="s">
        <v>16877</v>
      </c>
      <c r="B1929" s="19" t="s">
        <v>1479</v>
      </c>
      <c r="C1929" s="43">
        <v>44662</v>
      </c>
      <c r="D1929" s="44">
        <v>0.86527777777778003</v>
      </c>
      <c r="E1929" s="19" t="s">
        <v>16894</v>
      </c>
      <c r="F1929" s="19" t="s">
        <v>16895</v>
      </c>
      <c r="G1929" s="19" t="s">
        <v>16896</v>
      </c>
      <c r="H1929" s="45">
        <v>3624.01</v>
      </c>
      <c r="I1929" s="45">
        <v>4063.26</v>
      </c>
      <c r="J1929" s="19" t="s">
        <v>1560</v>
      </c>
      <c r="K1929" s="19" t="s">
        <v>16897</v>
      </c>
      <c r="L1929" s="19" t="s">
        <v>16898</v>
      </c>
      <c r="M1929" s="19" t="s">
        <v>16899</v>
      </c>
      <c r="N1929" s="19" t="s">
        <v>16877</v>
      </c>
      <c r="O1929" s="19" t="s">
        <v>367</v>
      </c>
      <c r="P1929" s="19" t="s">
        <v>368</v>
      </c>
      <c r="Q1929" s="46">
        <v>560</v>
      </c>
      <c r="R1929" s="19" t="s">
        <v>1544</v>
      </c>
      <c r="S1929" s="19" t="s">
        <v>16884</v>
      </c>
      <c r="T1929" s="19" t="s">
        <v>16885</v>
      </c>
      <c r="U1929" s="19" t="s">
        <v>16886</v>
      </c>
      <c r="V1929" s="19" t="s">
        <v>2126</v>
      </c>
      <c r="W1929" s="19" t="s">
        <v>1757</v>
      </c>
      <c r="X1929" s="19" t="s">
        <v>16887</v>
      </c>
      <c r="Y1929" s="19" t="s">
        <v>1759</v>
      </c>
      <c r="Z1929" s="19" t="s">
        <v>1760</v>
      </c>
      <c r="AA1929" s="46">
        <v>218</v>
      </c>
      <c r="AB1929" s="19" t="s">
        <v>568</v>
      </c>
      <c r="AC1929" s="19" t="s">
        <v>289</v>
      </c>
      <c r="AD1929" s="19" t="s">
        <v>3110</v>
      </c>
      <c r="AE1929" s="19" t="s">
        <v>3111</v>
      </c>
      <c r="AF1929" s="19" t="s">
        <v>1592</v>
      </c>
      <c r="AG1929" s="19" t="s">
        <v>3112</v>
      </c>
      <c r="AH1929" s="19" t="s">
        <v>1499</v>
      </c>
      <c r="AI1929" s="19" t="s">
        <v>1500</v>
      </c>
      <c r="AJ1929" s="45">
        <v>0</v>
      </c>
      <c r="AK1929" s="45">
        <v>0</v>
      </c>
      <c r="AL1929" s="19" t="s">
        <v>1501</v>
      </c>
      <c r="AM1929" s="46">
        <v>34342.423999999999</v>
      </c>
      <c r="AN1929" s="46">
        <v>28042.423999999999</v>
      </c>
      <c r="AO1929" s="46">
        <v>6300</v>
      </c>
      <c r="AP1929" s="45">
        <v>425.6</v>
      </c>
      <c r="AQ1929" s="45"/>
      <c r="AR1929" s="45" t="str">
        <f>IFERROR(VLOOKUP(AB1929,'Pedidos marco'!$A$1:$D$10000,4,0)," ")</f>
        <v xml:space="preserve"> </v>
      </c>
      <c r="AS1929" s="45">
        <f t="shared" si="210"/>
        <v>11</v>
      </c>
      <c r="AT1929" s="45" t="str">
        <f t="shared" si="211"/>
        <v>11</v>
      </c>
      <c r="AU1929" s="47">
        <v>28</v>
      </c>
      <c r="AV1929" s="19" t="str">
        <f t="shared" si="212"/>
        <v>04 April</v>
      </c>
      <c r="AW1929" s="19">
        <f t="shared" si="213"/>
        <v>0.76</v>
      </c>
      <c r="AX1929" s="19">
        <f t="shared" si="214"/>
        <v>15.200000000000001</v>
      </c>
      <c r="AY1929" s="19" t="e">
        <f>VLOOKUP(AG1929,Cías!$A$1:$E$10000,5,0)</f>
        <v>#N/A</v>
      </c>
      <c r="AZ1929" s="19" t="str">
        <f t="shared" si="215"/>
        <v>1013820</v>
      </c>
      <c r="BA1929" s="19" t="str">
        <f t="shared" si="216"/>
        <v>SARABIA YEPEZ RUTH IRENE</v>
      </c>
      <c r="BB1929" s="19" t="e">
        <f>VLOOKUP(AG1929,Cías!$A$1:$E$10000,3,0)</f>
        <v>#N/A</v>
      </c>
      <c r="BC1929" s="19"/>
      <c r="BD1929" s="19"/>
      <c r="BE1929" s="19"/>
      <c r="BF1929" s="19"/>
      <c r="BG1929" s="19"/>
      <c r="BH1929" s="19"/>
      <c r="BI1929" s="19"/>
      <c r="BJ1929" s="19"/>
    </row>
    <row r="1930" spans="1:62" ht="15" x14ac:dyDescent="0.2">
      <c r="A1930" s="19" t="s">
        <v>16900</v>
      </c>
      <c r="B1930" s="19" t="s">
        <v>1479</v>
      </c>
      <c r="C1930" s="43">
        <v>44662</v>
      </c>
      <c r="D1930" s="44">
        <v>0.86736111111111003</v>
      </c>
      <c r="E1930" s="19" t="s">
        <v>16901</v>
      </c>
      <c r="F1930" s="19" t="s">
        <v>1481</v>
      </c>
      <c r="G1930" s="19" t="s">
        <v>1481</v>
      </c>
      <c r="H1930" s="45">
        <v>0</v>
      </c>
      <c r="I1930" s="45">
        <v>0</v>
      </c>
      <c r="J1930" s="19" t="s">
        <v>1482</v>
      </c>
      <c r="K1930" s="19" t="s">
        <v>16902</v>
      </c>
      <c r="L1930" s="19" t="s">
        <v>16903</v>
      </c>
      <c r="M1930" s="19" t="s">
        <v>16904</v>
      </c>
      <c r="N1930" s="19" t="s">
        <v>16900</v>
      </c>
      <c r="O1930" s="19" t="s">
        <v>1486</v>
      </c>
      <c r="P1930" s="19" t="s">
        <v>1487</v>
      </c>
      <c r="Q1930" s="46">
        <v>31.11</v>
      </c>
      <c r="R1930" s="19" t="s">
        <v>1488</v>
      </c>
      <c r="S1930" s="19" t="s">
        <v>1489</v>
      </c>
      <c r="T1930" s="19" t="s">
        <v>418</v>
      </c>
      <c r="U1930" s="19" t="s">
        <v>2318</v>
      </c>
      <c r="V1930" s="19" t="s">
        <v>2319</v>
      </c>
      <c r="W1930" s="19" t="s">
        <v>2174</v>
      </c>
      <c r="X1930" s="19" t="s">
        <v>2320</v>
      </c>
      <c r="Y1930" s="19" t="s">
        <v>2176</v>
      </c>
      <c r="Z1930" s="19" t="s">
        <v>2177</v>
      </c>
      <c r="AA1930" s="46">
        <v>328</v>
      </c>
      <c r="AB1930" s="19" t="s">
        <v>1513</v>
      </c>
      <c r="AC1930" s="19" t="s">
        <v>418</v>
      </c>
      <c r="AD1930" s="19" t="s">
        <v>1496</v>
      </c>
      <c r="AE1930" s="19" t="s">
        <v>1481</v>
      </c>
      <c r="AF1930" s="19" t="s">
        <v>1497</v>
      </c>
      <c r="AG1930" s="19" t="s">
        <v>1538</v>
      </c>
      <c r="AH1930" s="19" t="s">
        <v>1499</v>
      </c>
      <c r="AI1930" s="19" t="s">
        <v>1500</v>
      </c>
      <c r="AJ1930" s="45">
        <v>0</v>
      </c>
      <c r="AK1930" s="45">
        <v>0</v>
      </c>
      <c r="AL1930" s="19" t="s">
        <v>1501</v>
      </c>
      <c r="AM1930" s="46">
        <v>50290</v>
      </c>
      <c r="AN1930" s="46">
        <v>31110</v>
      </c>
      <c r="AO1930" s="46">
        <v>19180</v>
      </c>
      <c r="AP1930" s="45">
        <v>790.51</v>
      </c>
      <c r="AQ1930" s="45"/>
      <c r="AR1930" s="45" t="str">
        <f>IFERROR(VLOOKUP(AB1930,'Pedidos marco'!$A$1:$D$10000,4,0)," ")</f>
        <v xml:space="preserve"> </v>
      </c>
      <c r="AS1930" s="45">
        <f t="shared" si="210"/>
        <v>11</v>
      </c>
      <c r="AT1930" s="45" t="str">
        <f t="shared" si="211"/>
        <v>11</v>
      </c>
      <c r="AU1930" s="47">
        <v>31.11</v>
      </c>
      <c r="AV1930" s="19" t="str">
        <f t="shared" si="212"/>
        <v>04 April</v>
      </c>
      <c r="AW1930" s="19">
        <f t="shared" si="213"/>
        <v>25.4101575056252</v>
      </c>
      <c r="AX1930" s="19">
        <f t="shared" si="214"/>
        <v>25.4101575056252</v>
      </c>
      <c r="AY1930" s="19" t="e">
        <f>VLOOKUP(AG1930,Cías!$A$1:$E$10000,5,0)</f>
        <v>#N/A</v>
      </c>
      <c r="AZ1930" s="19" t="str">
        <f t="shared" si="215"/>
        <v>1014412</v>
      </c>
      <c r="BA1930" s="19" t="str">
        <f t="shared" si="216"/>
        <v>UNION DE CONCRETERAS UNICON UCUE</v>
      </c>
      <c r="BB1930" s="19" t="e">
        <f>VLOOKUP(AG1930,Cías!$A$1:$E$10000,3,0)</f>
        <v>#N/A</v>
      </c>
      <c r="BC1930" s="19"/>
      <c r="BD1930" s="19"/>
      <c r="BE1930" s="19"/>
      <c r="BF1930" s="19"/>
      <c r="BG1930" s="19"/>
      <c r="BH1930" s="19"/>
      <c r="BI1930" s="19"/>
      <c r="BJ1930" s="19"/>
    </row>
    <row r="1931" spans="1:62" ht="15" x14ac:dyDescent="0.2">
      <c r="A1931" s="19" t="s">
        <v>16905</v>
      </c>
      <c r="B1931" s="19" t="s">
        <v>1479</v>
      </c>
      <c r="C1931" s="43">
        <v>44662</v>
      </c>
      <c r="D1931" s="44">
        <v>0.87291666666667</v>
      </c>
      <c r="E1931" s="19" t="s">
        <v>16906</v>
      </c>
      <c r="F1931" s="19" t="s">
        <v>16907</v>
      </c>
      <c r="G1931" s="19" t="s">
        <v>16908</v>
      </c>
      <c r="H1931" s="45">
        <v>2440.8000000000002</v>
      </c>
      <c r="I1931" s="45">
        <v>2736.64</v>
      </c>
      <c r="J1931" s="19" t="s">
        <v>1560</v>
      </c>
      <c r="K1931" s="19" t="s">
        <v>16909</v>
      </c>
      <c r="L1931" s="19" t="s">
        <v>16910</v>
      </c>
      <c r="M1931" s="19" t="s">
        <v>16911</v>
      </c>
      <c r="N1931" s="19" t="s">
        <v>16905</v>
      </c>
      <c r="O1931" s="19" t="s">
        <v>371</v>
      </c>
      <c r="P1931" s="19" t="s">
        <v>372</v>
      </c>
      <c r="Q1931" s="46">
        <v>360</v>
      </c>
      <c r="R1931" s="19" t="s">
        <v>1544</v>
      </c>
      <c r="S1931" s="19" t="s">
        <v>2839</v>
      </c>
      <c r="T1931" s="19" t="s">
        <v>2840</v>
      </c>
      <c r="U1931" s="19" t="s">
        <v>4881</v>
      </c>
      <c r="V1931" s="19" t="s">
        <v>4882</v>
      </c>
      <c r="W1931" s="19" t="s">
        <v>4883</v>
      </c>
      <c r="X1931" s="19" t="s">
        <v>4884</v>
      </c>
      <c r="Y1931" s="19" t="s">
        <v>3162</v>
      </c>
      <c r="Z1931" s="19" t="s">
        <v>3163</v>
      </c>
      <c r="AA1931" s="46">
        <v>120</v>
      </c>
      <c r="AB1931" s="19" t="s">
        <v>548</v>
      </c>
      <c r="AC1931" s="19" t="s">
        <v>248</v>
      </c>
      <c r="AD1931" s="19" t="s">
        <v>4885</v>
      </c>
      <c r="AE1931" s="19" t="s">
        <v>1481</v>
      </c>
      <c r="AF1931" s="19" t="s">
        <v>1554</v>
      </c>
      <c r="AG1931" s="19" t="s">
        <v>4886</v>
      </c>
      <c r="AH1931" s="19" t="s">
        <v>1499</v>
      </c>
      <c r="AI1931" s="19" t="s">
        <v>1500</v>
      </c>
      <c r="AJ1931" s="45">
        <v>0</v>
      </c>
      <c r="AK1931" s="45">
        <v>0</v>
      </c>
      <c r="AL1931" s="19" t="s">
        <v>1501</v>
      </c>
      <c r="AM1931" s="46">
        <v>26860</v>
      </c>
      <c r="AN1931" s="46">
        <v>18000</v>
      </c>
      <c r="AO1931" s="46">
        <v>8860</v>
      </c>
      <c r="AP1931" s="45">
        <v>165.6</v>
      </c>
      <c r="AQ1931" s="45"/>
      <c r="AR1931" s="45" t="str">
        <f>IFERROR(VLOOKUP(AB1931,'Pedidos marco'!$A$1:$D$10000,4,0)," ")</f>
        <v xml:space="preserve"> </v>
      </c>
      <c r="AS1931" s="45">
        <f t="shared" si="210"/>
        <v>11</v>
      </c>
      <c r="AT1931" s="45" t="str">
        <f t="shared" si="211"/>
        <v>11</v>
      </c>
      <c r="AU1931" s="47">
        <v>18</v>
      </c>
      <c r="AV1931" s="19" t="str">
        <f t="shared" si="212"/>
        <v>04 April</v>
      </c>
      <c r="AW1931" s="19">
        <f t="shared" si="213"/>
        <v>0.45999999999999996</v>
      </c>
      <c r="AX1931" s="19">
        <f t="shared" si="214"/>
        <v>9.1999999999999993</v>
      </c>
      <c r="AY1931" s="19" t="e">
        <f>VLOOKUP(AG1931,Cías!$A$1:$E$10000,5,0)</f>
        <v>#N/A</v>
      </c>
      <c r="AZ1931" s="19" t="str">
        <f t="shared" si="215"/>
        <v>1013643</v>
      </c>
      <c r="BA1931" s="19" t="str">
        <f t="shared" si="216"/>
        <v>POZO TARUPI MARCELO JAVIER</v>
      </c>
      <c r="BB1931" s="19" t="e">
        <f>VLOOKUP(AG1931,Cías!$A$1:$E$10000,3,0)</f>
        <v>#N/A</v>
      </c>
      <c r="BC1931" s="19"/>
      <c r="BD1931" s="19"/>
      <c r="BE1931" s="19"/>
      <c r="BF1931" s="19"/>
      <c r="BG1931" s="19"/>
      <c r="BH1931" s="19"/>
      <c r="BI1931" s="19"/>
      <c r="BJ1931" s="19"/>
    </row>
    <row r="1932" spans="1:62" ht="15" x14ac:dyDescent="0.2">
      <c r="A1932" s="19" t="s">
        <v>16912</v>
      </c>
      <c r="B1932" s="19" t="s">
        <v>1479</v>
      </c>
      <c r="C1932" s="43">
        <v>44662</v>
      </c>
      <c r="D1932" s="44">
        <v>0.875</v>
      </c>
      <c r="E1932" s="19" t="s">
        <v>16913</v>
      </c>
      <c r="F1932" s="19" t="s">
        <v>16914</v>
      </c>
      <c r="G1932" s="19" t="s">
        <v>16915</v>
      </c>
      <c r="H1932" s="45">
        <v>1278</v>
      </c>
      <c r="I1932" s="45">
        <v>1432.9</v>
      </c>
      <c r="J1932" s="19" t="s">
        <v>1560</v>
      </c>
      <c r="K1932" s="19" t="s">
        <v>16916</v>
      </c>
      <c r="L1932" s="19" t="s">
        <v>16917</v>
      </c>
      <c r="M1932" s="19" t="s">
        <v>16918</v>
      </c>
      <c r="N1932" s="19" t="s">
        <v>16912</v>
      </c>
      <c r="O1932" s="19" t="s">
        <v>1641</v>
      </c>
      <c r="P1932" s="19" t="s">
        <v>1642</v>
      </c>
      <c r="Q1932" s="46">
        <v>200</v>
      </c>
      <c r="R1932" s="19" t="s">
        <v>1544</v>
      </c>
      <c r="S1932" s="19" t="s">
        <v>1736</v>
      </c>
      <c r="T1932" s="19" t="s">
        <v>1737</v>
      </c>
      <c r="U1932" s="19" t="s">
        <v>16919</v>
      </c>
      <c r="V1932" s="19" t="s">
        <v>16920</v>
      </c>
      <c r="W1932" s="19" t="s">
        <v>12381</v>
      </c>
      <c r="X1932" s="19" t="s">
        <v>16921</v>
      </c>
      <c r="Y1932" s="19" t="s">
        <v>12383</v>
      </c>
      <c r="Z1932" s="19" t="s">
        <v>12384</v>
      </c>
      <c r="AA1932" s="46">
        <v>247</v>
      </c>
      <c r="AB1932" s="19" t="s">
        <v>505</v>
      </c>
      <c r="AC1932" s="19" t="s">
        <v>159</v>
      </c>
      <c r="AD1932" s="19" t="s">
        <v>6669</v>
      </c>
      <c r="AE1932" s="19" t="s">
        <v>6670</v>
      </c>
      <c r="AF1932" s="19" t="s">
        <v>1554</v>
      </c>
      <c r="AG1932" s="19" t="s">
        <v>3398</v>
      </c>
      <c r="AH1932" s="19" t="s">
        <v>1499</v>
      </c>
      <c r="AI1932" s="19" t="s">
        <v>1500</v>
      </c>
      <c r="AJ1932" s="45">
        <v>0</v>
      </c>
      <c r="AK1932" s="45">
        <v>0</v>
      </c>
      <c r="AL1932" s="19" t="s">
        <v>1501</v>
      </c>
      <c r="AM1932" s="46">
        <v>14606.111000000001</v>
      </c>
      <c r="AN1932" s="46">
        <v>10011.111000000001</v>
      </c>
      <c r="AO1932" s="46">
        <v>4595</v>
      </c>
      <c r="AP1932" s="45">
        <v>172</v>
      </c>
      <c r="AQ1932" s="45"/>
      <c r="AR1932" s="45" t="str">
        <f>IFERROR(VLOOKUP(AB1932,'Pedidos marco'!$A$1:$D$10000,4,0)," ")</f>
        <v xml:space="preserve"> </v>
      </c>
      <c r="AS1932" s="45">
        <f t="shared" si="210"/>
        <v>11</v>
      </c>
      <c r="AT1932" s="45" t="str">
        <f t="shared" si="211"/>
        <v>11</v>
      </c>
      <c r="AU1932" s="47">
        <v>10</v>
      </c>
      <c r="AV1932" s="19" t="str">
        <f t="shared" si="212"/>
        <v>04 April</v>
      </c>
      <c r="AW1932" s="19">
        <f t="shared" si="213"/>
        <v>0.86</v>
      </c>
      <c r="AX1932" s="19">
        <f t="shared" si="214"/>
        <v>17.2</v>
      </c>
      <c r="AY1932" s="19" t="e">
        <f>VLOOKUP(AG1932,Cías!$A$1:$E$10000,5,0)</f>
        <v>#N/A</v>
      </c>
      <c r="AZ1932" s="19" t="str">
        <f t="shared" si="215"/>
        <v>1013505</v>
      </c>
      <c r="BA1932" s="19" t="str">
        <f t="shared" si="216"/>
        <v>HERMOZA LOZADA JORGE ABDON</v>
      </c>
      <c r="BB1932" s="19" t="e">
        <f>VLOOKUP(AG1932,Cías!$A$1:$E$10000,3,0)</f>
        <v>#N/A</v>
      </c>
      <c r="BC1932" s="19"/>
      <c r="BD1932" s="19"/>
      <c r="BE1932" s="19"/>
      <c r="BF1932" s="19"/>
      <c r="BG1932" s="19"/>
      <c r="BH1932" s="19"/>
      <c r="BI1932" s="19"/>
      <c r="BJ1932" s="19"/>
    </row>
    <row r="1933" spans="1:62" ht="15" x14ac:dyDescent="0.2">
      <c r="A1933" s="19" t="s">
        <v>16912</v>
      </c>
      <c r="B1933" s="19" t="s">
        <v>1479</v>
      </c>
      <c r="C1933" s="43">
        <v>44662</v>
      </c>
      <c r="D1933" s="44">
        <v>0.875</v>
      </c>
      <c r="E1933" s="19" t="s">
        <v>16922</v>
      </c>
      <c r="F1933" s="19" t="s">
        <v>16923</v>
      </c>
      <c r="G1933" s="19" t="s">
        <v>16924</v>
      </c>
      <c r="H1933" s="45">
        <v>1064</v>
      </c>
      <c r="I1933" s="45">
        <v>1192.96</v>
      </c>
      <c r="J1933" s="19" t="s">
        <v>1560</v>
      </c>
      <c r="K1933" s="19" t="s">
        <v>16916</v>
      </c>
      <c r="L1933" s="19" t="s">
        <v>16925</v>
      </c>
      <c r="M1933" s="19" t="s">
        <v>16926</v>
      </c>
      <c r="N1933" s="19" t="s">
        <v>16912</v>
      </c>
      <c r="O1933" s="19" t="s">
        <v>1603</v>
      </c>
      <c r="P1933" s="19" t="s">
        <v>1604</v>
      </c>
      <c r="Q1933" s="46">
        <v>160</v>
      </c>
      <c r="R1933" s="19" t="s">
        <v>1544</v>
      </c>
      <c r="S1933" s="19" t="s">
        <v>1736</v>
      </c>
      <c r="T1933" s="19" t="s">
        <v>1737</v>
      </c>
      <c r="U1933" s="19" t="s">
        <v>16919</v>
      </c>
      <c r="V1933" s="19" t="s">
        <v>16920</v>
      </c>
      <c r="W1933" s="19" t="s">
        <v>12381</v>
      </c>
      <c r="X1933" s="19" t="s">
        <v>16921</v>
      </c>
      <c r="Y1933" s="19" t="s">
        <v>12383</v>
      </c>
      <c r="Z1933" s="19" t="s">
        <v>12384</v>
      </c>
      <c r="AA1933" s="46">
        <v>247</v>
      </c>
      <c r="AB1933" s="19" t="s">
        <v>505</v>
      </c>
      <c r="AC1933" s="19" t="s">
        <v>159</v>
      </c>
      <c r="AD1933" s="19" t="s">
        <v>6669</v>
      </c>
      <c r="AE1933" s="19" t="s">
        <v>6670</v>
      </c>
      <c r="AF1933" s="19" t="s">
        <v>1554</v>
      </c>
      <c r="AG1933" s="19" t="s">
        <v>3398</v>
      </c>
      <c r="AH1933" s="19" t="s">
        <v>1499</v>
      </c>
      <c r="AI1933" s="19" t="s">
        <v>1500</v>
      </c>
      <c r="AJ1933" s="45">
        <v>0</v>
      </c>
      <c r="AK1933" s="45">
        <v>0</v>
      </c>
      <c r="AL1933" s="19" t="s">
        <v>1501</v>
      </c>
      <c r="AM1933" s="46">
        <v>12603.888999999999</v>
      </c>
      <c r="AN1933" s="46">
        <v>8008.8890000000001</v>
      </c>
      <c r="AO1933" s="46">
        <v>4595</v>
      </c>
      <c r="AP1933" s="45">
        <v>137.6</v>
      </c>
      <c r="AQ1933" s="45"/>
      <c r="AR1933" s="45" t="str">
        <f>IFERROR(VLOOKUP(AB1933,'Pedidos marco'!$A$1:$D$10000,4,0)," ")</f>
        <v xml:space="preserve"> </v>
      </c>
      <c r="AS1933" s="45">
        <f t="shared" si="210"/>
        <v>11</v>
      </c>
      <c r="AT1933" s="45" t="str">
        <f t="shared" si="211"/>
        <v>11</v>
      </c>
      <c r="AU1933" s="47">
        <v>8</v>
      </c>
      <c r="AV1933" s="19" t="str">
        <f t="shared" si="212"/>
        <v>04 April</v>
      </c>
      <c r="AW1933" s="19">
        <f t="shared" si="213"/>
        <v>0.86</v>
      </c>
      <c r="AX1933" s="19">
        <f t="shared" si="214"/>
        <v>17.2</v>
      </c>
      <c r="AY1933" s="19" t="e">
        <f>VLOOKUP(AG1933,Cías!$A$1:$E$10000,5,0)</f>
        <v>#N/A</v>
      </c>
      <c r="AZ1933" s="19" t="str">
        <f t="shared" si="215"/>
        <v>1013505</v>
      </c>
      <c r="BA1933" s="19" t="str">
        <f t="shared" si="216"/>
        <v>HERMOZA LOZADA JORGE ABDON</v>
      </c>
      <c r="BB1933" s="19" t="e">
        <f>VLOOKUP(AG1933,Cías!$A$1:$E$10000,3,0)</f>
        <v>#N/A</v>
      </c>
      <c r="BC1933" s="19"/>
      <c r="BD1933" s="19"/>
      <c r="BE1933" s="19"/>
      <c r="BF1933" s="19"/>
      <c r="BG1933" s="19"/>
      <c r="BH1933" s="19"/>
      <c r="BI1933" s="19"/>
      <c r="BJ1933" s="19"/>
    </row>
    <row r="1934" spans="1:62" ht="15" x14ac:dyDescent="0.2">
      <c r="A1934" s="19" t="s">
        <v>16927</v>
      </c>
      <c r="B1934" s="19" t="s">
        <v>1479</v>
      </c>
      <c r="C1934" s="43">
        <v>44662</v>
      </c>
      <c r="D1934" s="44">
        <v>0.87569444444444</v>
      </c>
      <c r="E1934" s="19" t="s">
        <v>16928</v>
      </c>
      <c r="F1934" s="19" t="s">
        <v>16929</v>
      </c>
      <c r="G1934" s="19" t="s">
        <v>16930</v>
      </c>
      <c r="H1934" s="45">
        <v>2083.4699999999998</v>
      </c>
      <c r="I1934" s="45">
        <v>2336</v>
      </c>
      <c r="J1934" s="19" t="s">
        <v>2037</v>
      </c>
      <c r="K1934" s="19" t="s">
        <v>16931</v>
      </c>
      <c r="L1934" s="19" t="s">
        <v>16932</v>
      </c>
      <c r="M1934" s="19" t="s">
        <v>16933</v>
      </c>
      <c r="N1934" s="19" t="s">
        <v>16927</v>
      </c>
      <c r="O1934" s="19" t="s">
        <v>1641</v>
      </c>
      <c r="P1934" s="19" t="s">
        <v>1642</v>
      </c>
      <c r="Q1934" s="46">
        <v>320</v>
      </c>
      <c r="R1934" s="19" t="s">
        <v>1544</v>
      </c>
      <c r="S1934" s="19" t="s">
        <v>2430</v>
      </c>
      <c r="T1934" s="19" t="s">
        <v>10</v>
      </c>
      <c r="U1934" s="19" t="s">
        <v>2431</v>
      </c>
      <c r="V1934" s="19" t="s">
        <v>2432</v>
      </c>
      <c r="W1934" s="19" t="s">
        <v>2433</v>
      </c>
      <c r="X1934" s="19" t="s">
        <v>2434</v>
      </c>
      <c r="Y1934" s="19" t="s">
        <v>2435</v>
      </c>
      <c r="Z1934" s="19" t="s">
        <v>2436</v>
      </c>
      <c r="AA1934" s="46">
        <v>385</v>
      </c>
      <c r="AB1934" s="19" t="s">
        <v>581</v>
      </c>
      <c r="AC1934" s="19" t="s">
        <v>319</v>
      </c>
      <c r="AD1934" s="19" t="s">
        <v>3954</v>
      </c>
      <c r="AE1934" s="19" t="s">
        <v>3955</v>
      </c>
      <c r="AF1934" s="19" t="s">
        <v>1592</v>
      </c>
      <c r="AG1934" s="19" t="s">
        <v>3956</v>
      </c>
      <c r="AH1934" s="19" t="s">
        <v>1594</v>
      </c>
      <c r="AI1934" s="19" t="s">
        <v>1595</v>
      </c>
      <c r="AJ1934" s="45">
        <v>0.05</v>
      </c>
      <c r="AK1934" s="45">
        <v>16</v>
      </c>
      <c r="AL1934" s="19" t="s">
        <v>1501</v>
      </c>
      <c r="AM1934" s="46">
        <v>25175</v>
      </c>
      <c r="AN1934" s="46">
        <v>16025</v>
      </c>
      <c r="AO1934" s="46">
        <v>9150</v>
      </c>
      <c r="AP1934" s="45">
        <v>396.8</v>
      </c>
      <c r="AQ1934" s="45"/>
      <c r="AR1934" s="45" t="str">
        <f>IFERROR(VLOOKUP(AB1934,'Pedidos marco'!$A$1:$D$10000,4,0)," ")</f>
        <v xml:space="preserve"> </v>
      </c>
      <c r="AS1934" s="45">
        <f t="shared" si="210"/>
        <v>11</v>
      </c>
      <c r="AT1934" s="45" t="str">
        <f t="shared" si="211"/>
        <v>11</v>
      </c>
      <c r="AU1934" s="47">
        <v>16</v>
      </c>
      <c r="AV1934" s="19" t="str">
        <f t="shared" si="212"/>
        <v>04 April</v>
      </c>
      <c r="AW1934" s="19">
        <f t="shared" si="213"/>
        <v>1.24</v>
      </c>
      <c r="AX1934" s="19">
        <f t="shared" si="214"/>
        <v>24.8</v>
      </c>
      <c r="AY1934" s="19" t="e">
        <f>VLOOKUP(AG1934,Cías!$A$1:$E$10000,5,0)</f>
        <v>#N/A</v>
      </c>
      <c r="AZ1934" s="19" t="str">
        <f t="shared" si="215"/>
        <v>1013592</v>
      </c>
      <c r="BA1934" s="19" t="str">
        <f t="shared" si="216"/>
        <v>VALENCIA BENAVIDES GLADYS RUBY</v>
      </c>
      <c r="BB1934" s="19" t="e">
        <f>VLOOKUP(AG1934,Cías!$A$1:$E$10000,3,0)</f>
        <v>#N/A</v>
      </c>
      <c r="BC1934" s="19"/>
      <c r="BD1934" s="19"/>
      <c r="BE1934" s="19"/>
      <c r="BF1934" s="19"/>
      <c r="BG1934" s="19"/>
      <c r="BH1934" s="19"/>
      <c r="BI1934" s="19"/>
      <c r="BJ1934" s="19"/>
    </row>
    <row r="1935" spans="1:62" ht="15" x14ac:dyDescent="0.2">
      <c r="A1935" s="19" t="s">
        <v>16927</v>
      </c>
      <c r="B1935" s="19" t="s">
        <v>1479</v>
      </c>
      <c r="C1935" s="43">
        <v>44662</v>
      </c>
      <c r="D1935" s="44">
        <v>0.87569444444444</v>
      </c>
      <c r="E1935" s="19" t="s">
        <v>16934</v>
      </c>
      <c r="F1935" s="19" t="s">
        <v>16935</v>
      </c>
      <c r="G1935" s="19" t="s">
        <v>16936</v>
      </c>
      <c r="H1935" s="45">
        <v>2165.42</v>
      </c>
      <c r="I1935" s="45">
        <v>2427.88</v>
      </c>
      <c r="J1935" s="19" t="s">
        <v>2037</v>
      </c>
      <c r="K1935" s="19" t="s">
        <v>16937</v>
      </c>
      <c r="L1935" s="19" t="s">
        <v>16938</v>
      </c>
      <c r="M1935" s="19" t="s">
        <v>16939</v>
      </c>
      <c r="N1935" s="19" t="s">
        <v>16927</v>
      </c>
      <c r="O1935" s="19" t="s">
        <v>1603</v>
      </c>
      <c r="P1935" s="19" t="s">
        <v>1604</v>
      </c>
      <c r="Q1935" s="46">
        <v>320</v>
      </c>
      <c r="R1935" s="19" t="s">
        <v>1544</v>
      </c>
      <c r="S1935" s="19" t="s">
        <v>2430</v>
      </c>
      <c r="T1935" s="19" t="s">
        <v>10</v>
      </c>
      <c r="U1935" s="19" t="s">
        <v>2431</v>
      </c>
      <c r="V1935" s="19" t="s">
        <v>2432</v>
      </c>
      <c r="W1935" s="19" t="s">
        <v>2433</v>
      </c>
      <c r="X1935" s="19" t="s">
        <v>2434</v>
      </c>
      <c r="Y1935" s="19" t="s">
        <v>2435</v>
      </c>
      <c r="Z1935" s="19" t="s">
        <v>2436</v>
      </c>
      <c r="AA1935" s="46">
        <v>385</v>
      </c>
      <c r="AB1935" s="19" t="s">
        <v>581</v>
      </c>
      <c r="AC1935" s="19" t="s">
        <v>319</v>
      </c>
      <c r="AD1935" s="19" t="s">
        <v>3954</v>
      </c>
      <c r="AE1935" s="19" t="s">
        <v>3955</v>
      </c>
      <c r="AF1935" s="19" t="s">
        <v>1592</v>
      </c>
      <c r="AG1935" s="19" t="s">
        <v>3956</v>
      </c>
      <c r="AH1935" s="19" t="s">
        <v>1594</v>
      </c>
      <c r="AI1935" s="19" t="s">
        <v>1595</v>
      </c>
      <c r="AJ1935" s="45">
        <v>0.05</v>
      </c>
      <c r="AK1935" s="45">
        <v>16</v>
      </c>
      <c r="AL1935" s="19" t="s">
        <v>1501</v>
      </c>
      <c r="AM1935" s="46">
        <v>25175</v>
      </c>
      <c r="AN1935" s="46">
        <v>16025</v>
      </c>
      <c r="AO1935" s="46">
        <v>9150</v>
      </c>
      <c r="AP1935" s="45">
        <v>396.8</v>
      </c>
      <c r="AQ1935" s="45"/>
      <c r="AR1935" s="45" t="str">
        <f>IFERROR(VLOOKUP(AB1935,'Pedidos marco'!$A$1:$D$10000,4,0)," ")</f>
        <v xml:space="preserve"> </v>
      </c>
      <c r="AS1935" s="45">
        <f t="shared" si="210"/>
        <v>11</v>
      </c>
      <c r="AT1935" s="45" t="str">
        <f t="shared" si="211"/>
        <v>11</v>
      </c>
      <c r="AU1935" s="47">
        <v>16</v>
      </c>
      <c r="AV1935" s="19" t="str">
        <f t="shared" si="212"/>
        <v>04 April</v>
      </c>
      <c r="AW1935" s="19">
        <f t="shared" si="213"/>
        <v>1.24</v>
      </c>
      <c r="AX1935" s="19">
        <f t="shared" si="214"/>
        <v>24.8</v>
      </c>
      <c r="AY1935" s="19" t="e">
        <f>VLOOKUP(AG1935,Cías!$A$1:$E$10000,5,0)</f>
        <v>#N/A</v>
      </c>
      <c r="AZ1935" s="19" t="str">
        <f t="shared" si="215"/>
        <v>1013592</v>
      </c>
      <c r="BA1935" s="19" t="str">
        <f t="shared" si="216"/>
        <v>VALENCIA BENAVIDES GLADYS RUBY</v>
      </c>
      <c r="BB1935" s="19" t="e">
        <f>VLOOKUP(AG1935,Cías!$A$1:$E$10000,3,0)</f>
        <v>#N/A</v>
      </c>
      <c r="BC1935" s="19"/>
      <c r="BD1935" s="19"/>
      <c r="BE1935" s="19"/>
      <c r="BF1935" s="19"/>
      <c r="BG1935" s="19"/>
      <c r="BH1935" s="19"/>
      <c r="BI1935" s="19"/>
      <c r="BJ1935" s="19"/>
    </row>
    <row r="1936" spans="1:62" ht="15" x14ac:dyDescent="0.2">
      <c r="A1936" s="19" t="s">
        <v>16940</v>
      </c>
      <c r="B1936" s="19" t="s">
        <v>1479</v>
      </c>
      <c r="C1936" s="43">
        <v>44662</v>
      </c>
      <c r="D1936" s="44">
        <v>0.88124999999999998</v>
      </c>
      <c r="E1936" s="19" t="s">
        <v>16941</v>
      </c>
      <c r="F1936" s="19" t="s">
        <v>16942</v>
      </c>
      <c r="G1936" s="19" t="s">
        <v>16943</v>
      </c>
      <c r="H1936" s="45">
        <v>1560</v>
      </c>
      <c r="I1936" s="45">
        <v>1749.08</v>
      </c>
      <c r="J1936" s="19" t="s">
        <v>1560</v>
      </c>
      <c r="K1936" s="19" t="s">
        <v>16944</v>
      </c>
      <c r="L1936" s="19" t="s">
        <v>16945</v>
      </c>
      <c r="M1936" s="19" t="s">
        <v>16946</v>
      </c>
      <c r="N1936" s="19" t="s">
        <v>16940</v>
      </c>
      <c r="O1936" s="19" t="s">
        <v>1641</v>
      </c>
      <c r="P1936" s="19" t="s">
        <v>1642</v>
      </c>
      <c r="Q1936" s="46">
        <v>240</v>
      </c>
      <c r="R1936" s="19" t="s">
        <v>1544</v>
      </c>
      <c r="S1936" s="19" t="s">
        <v>6917</v>
      </c>
      <c r="T1936" s="19" t="s">
        <v>6918</v>
      </c>
      <c r="U1936" s="19" t="s">
        <v>6919</v>
      </c>
      <c r="V1936" s="19" t="s">
        <v>6920</v>
      </c>
      <c r="W1936" s="19" t="s">
        <v>6921</v>
      </c>
      <c r="X1936" s="19" t="s">
        <v>6922</v>
      </c>
      <c r="Y1936" s="19" t="s">
        <v>6923</v>
      </c>
      <c r="Z1936" s="19" t="s">
        <v>6924</v>
      </c>
      <c r="AA1936" s="46">
        <v>258</v>
      </c>
      <c r="AB1936" s="19" t="s">
        <v>566</v>
      </c>
      <c r="AC1936" s="19" t="s">
        <v>285</v>
      </c>
      <c r="AD1936" s="19" t="s">
        <v>5218</v>
      </c>
      <c r="AE1936" s="19" t="s">
        <v>5219</v>
      </c>
      <c r="AF1936" s="19" t="s">
        <v>1592</v>
      </c>
      <c r="AG1936" s="19" t="s">
        <v>5220</v>
      </c>
      <c r="AH1936" s="19" t="s">
        <v>1594</v>
      </c>
      <c r="AI1936" s="19" t="s">
        <v>1595</v>
      </c>
      <c r="AJ1936" s="45">
        <v>0.05</v>
      </c>
      <c r="AK1936" s="45">
        <v>12</v>
      </c>
      <c r="AL1936" s="19" t="s">
        <v>1501</v>
      </c>
      <c r="AM1936" s="46">
        <v>21038.75</v>
      </c>
      <c r="AN1936" s="46">
        <v>12003.75</v>
      </c>
      <c r="AO1936" s="46">
        <v>9035</v>
      </c>
      <c r="AP1936" s="45">
        <v>216</v>
      </c>
      <c r="AQ1936" s="45"/>
      <c r="AR1936" s="45" t="str">
        <f>IFERROR(VLOOKUP(AB1936,'Pedidos marco'!$A$1:$D$10000,4,0)," ")</f>
        <v xml:space="preserve"> </v>
      </c>
      <c r="AS1936" s="45">
        <f t="shared" si="210"/>
        <v>11</v>
      </c>
      <c r="AT1936" s="45" t="str">
        <f t="shared" si="211"/>
        <v>11</v>
      </c>
      <c r="AU1936" s="47">
        <v>12</v>
      </c>
      <c r="AV1936" s="19" t="str">
        <f t="shared" si="212"/>
        <v>04 April</v>
      </c>
      <c r="AW1936" s="19">
        <f t="shared" si="213"/>
        <v>0.9</v>
      </c>
      <c r="AX1936" s="19">
        <f t="shared" si="214"/>
        <v>18</v>
      </c>
      <c r="AY1936" s="19" t="e">
        <f>VLOOKUP(AG1936,Cías!$A$1:$E$10000,5,0)</f>
        <v>#N/A</v>
      </c>
      <c r="AZ1936" s="19" t="str">
        <f t="shared" si="215"/>
        <v>1013232</v>
      </c>
      <c r="BA1936" s="19" t="str">
        <f t="shared" si="216"/>
        <v>SANCHEZ VALLEJOS JORGE FABIAN</v>
      </c>
      <c r="BB1936" s="19" t="e">
        <f>VLOOKUP(AG1936,Cías!$A$1:$E$10000,3,0)</f>
        <v>#N/A</v>
      </c>
      <c r="BC1936" s="19"/>
      <c r="BD1936" s="19"/>
      <c r="BE1936" s="19"/>
      <c r="BF1936" s="19"/>
      <c r="BG1936" s="19"/>
      <c r="BH1936" s="19"/>
      <c r="BI1936" s="19"/>
      <c r="BJ1936" s="19"/>
    </row>
    <row r="1937" spans="1:62" ht="15" x14ac:dyDescent="0.2">
      <c r="A1937" s="19" t="s">
        <v>16940</v>
      </c>
      <c r="B1937" s="19" t="s">
        <v>1479</v>
      </c>
      <c r="C1937" s="43">
        <v>44662</v>
      </c>
      <c r="D1937" s="44">
        <v>0.88124999999999998</v>
      </c>
      <c r="E1937" s="19" t="s">
        <v>16947</v>
      </c>
      <c r="F1937" s="19" t="s">
        <v>16948</v>
      </c>
      <c r="G1937" s="19" t="s">
        <v>16949</v>
      </c>
      <c r="H1937" s="45">
        <v>2708</v>
      </c>
      <c r="I1937" s="45">
        <v>3036.23</v>
      </c>
      <c r="J1937" s="19" t="s">
        <v>1560</v>
      </c>
      <c r="K1937" s="19" t="s">
        <v>16950</v>
      </c>
      <c r="L1937" s="19" t="s">
        <v>16951</v>
      </c>
      <c r="M1937" s="19" t="s">
        <v>16952</v>
      </c>
      <c r="N1937" s="19" t="s">
        <v>16940</v>
      </c>
      <c r="O1937" s="19" t="s">
        <v>1603</v>
      </c>
      <c r="P1937" s="19" t="s">
        <v>1604</v>
      </c>
      <c r="Q1937" s="46">
        <v>400</v>
      </c>
      <c r="R1937" s="19" t="s">
        <v>1544</v>
      </c>
      <c r="S1937" s="19" t="s">
        <v>6917</v>
      </c>
      <c r="T1937" s="19" t="s">
        <v>6918</v>
      </c>
      <c r="U1937" s="19" t="s">
        <v>6919</v>
      </c>
      <c r="V1937" s="19" t="s">
        <v>6920</v>
      </c>
      <c r="W1937" s="19" t="s">
        <v>6921</v>
      </c>
      <c r="X1937" s="19" t="s">
        <v>6922</v>
      </c>
      <c r="Y1937" s="19" t="s">
        <v>6923</v>
      </c>
      <c r="Z1937" s="19" t="s">
        <v>6924</v>
      </c>
      <c r="AA1937" s="46">
        <v>258</v>
      </c>
      <c r="AB1937" s="19" t="s">
        <v>566</v>
      </c>
      <c r="AC1937" s="19" t="s">
        <v>285</v>
      </c>
      <c r="AD1937" s="19" t="s">
        <v>5218</v>
      </c>
      <c r="AE1937" s="19" t="s">
        <v>5219</v>
      </c>
      <c r="AF1937" s="19" t="s">
        <v>1592</v>
      </c>
      <c r="AG1937" s="19" t="s">
        <v>5220</v>
      </c>
      <c r="AH1937" s="19" t="s">
        <v>1594</v>
      </c>
      <c r="AI1937" s="19" t="s">
        <v>1595</v>
      </c>
      <c r="AJ1937" s="45">
        <v>0.05</v>
      </c>
      <c r="AK1937" s="45">
        <v>20</v>
      </c>
      <c r="AL1937" s="19" t="s">
        <v>1501</v>
      </c>
      <c r="AM1937" s="46">
        <v>29041.25</v>
      </c>
      <c r="AN1937" s="46">
        <v>20006.25</v>
      </c>
      <c r="AO1937" s="46">
        <v>9035</v>
      </c>
      <c r="AP1937" s="45">
        <v>360</v>
      </c>
      <c r="AQ1937" s="45"/>
      <c r="AR1937" s="45" t="str">
        <f>IFERROR(VLOOKUP(AB1937,'Pedidos marco'!$A$1:$D$10000,4,0)," ")</f>
        <v xml:space="preserve"> </v>
      </c>
      <c r="AS1937" s="45">
        <f t="shared" si="210"/>
        <v>11</v>
      </c>
      <c r="AT1937" s="45" t="str">
        <f t="shared" si="211"/>
        <v>11</v>
      </c>
      <c r="AU1937" s="47">
        <v>20</v>
      </c>
      <c r="AV1937" s="19" t="str">
        <f t="shared" si="212"/>
        <v>04 April</v>
      </c>
      <c r="AW1937" s="19">
        <f t="shared" si="213"/>
        <v>0.9</v>
      </c>
      <c r="AX1937" s="19">
        <f t="shared" si="214"/>
        <v>18</v>
      </c>
      <c r="AY1937" s="19" t="e">
        <f>VLOOKUP(AG1937,Cías!$A$1:$E$10000,5,0)</f>
        <v>#N/A</v>
      </c>
      <c r="AZ1937" s="19" t="str">
        <f t="shared" si="215"/>
        <v>1013232</v>
      </c>
      <c r="BA1937" s="19" t="str">
        <f t="shared" si="216"/>
        <v>SANCHEZ VALLEJOS JORGE FABIAN</v>
      </c>
      <c r="BB1937" s="19" t="e">
        <f>VLOOKUP(AG1937,Cías!$A$1:$E$10000,3,0)</f>
        <v>#N/A</v>
      </c>
      <c r="BC1937" s="19"/>
      <c r="BD1937" s="19"/>
      <c r="BE1937" s="19"/>
      <c r="BF1937" s="19"/>
      <c r="BG1937" s="19"/>
      <c r="BH1937" s="19"/>
      <c r="BI1937" s="19"/>
      <c r="BJ1937" s="19"/>
    </row>
    <row r="1938" spans="1:62" ht="15" x14ac:dyDescent="0.2">
      <c r="A1938" s="19" t="s">
        <v>16953</v>
      </c>
      <c r="B1938" s="19" t="s">
        <v>1479</v>
      </c>
      <c r="C1938" s="43">
        <v>44662</v>
      </c>
      <c r="D1938" s="44">
        <v>0.88263888888888997</v>
      </c>
      <c r="E1938" s="19" t="s">
        <v>16954</v>
      </c>
      <c r="F1938" s="19" t="s">
        <v>1481</v>
      </c>
      <c r="G1938" s="19" t="s">
        <v>1481</v>
      </c>
      <c r="H1938" s="45">
        <v>0</v>
      </c>
      <c r="I1938" s="45">
        <v>0</v>
      </c>
      <c r="J1938" s="19" t="s">
        <v>1482</v>
      </c>
      <c r="K1938" s="19" t="s">
        <v>16955</v>
      </c>
      <c r="L1938" s="19" t="s">
        <v>16956</v>
      </c>
      <c r="M1938" s="19" t="s">
        <v>16957</v>
      </c>
      <c r="N1938" s="19" t="s">
        <v>16953</v>
      </c>
      <c r="O1938" s="19" t="s">
        <v>1641</v>
      </c>
      <c r="P1938" s="19" t="s">
        <v>1642</v>
      </c>
      <c r="Q1938" s="46">
        <v>480</v>
      </c>
      <c r="R1938" s="19" t="s">
        <v>1544</v>
      </c>
      <c r="S1938" s="19" t="s">
        <v>4733</v>
      </c>
      <c r="T1938" s="19" t="s">
        <v>4734</v>
      </c>
      <c r="U1938" s="19" t="s">
        <v>4735</v>
      </c>
      <c r="V1938" s="19" t="s">
        <v>4736</v>
      </c>
      <c r="W1938" s="19" t="s">
        <v>1609</v>
      </c>
      <c r="X1938" s="19" t="s">
        <v>4737</v>
      </c>
      <c r="Y1938" s="19" t="s">
        <v>1611</v>
      </c>
      <c r="Z1938" s="19" t="s">
        <v>1612</v>
      </c>
      <c r="AA1938" s="46">
        <v>486</v>
      </c>
      <c r="AB1938" s="19" t="s">
        <v>553</v>
      </c>
      <c r="AC1938" s="19" t="s">
        <v>260</v>
      </c>
      <c r="AD1938" s="19" t="s">
        <v>7885</v>
      </c>
      <c r="AE1938" s="19" t="s">
        <v>2574</v>
      </c>
      <c r="AF1938" s="19" t="s">
        <v>1719</v>
      </c>
      <c r="AG1938" s="19" t="s">
        <v>7886</v>
      </c>
      <c r="AH1938" s="19" t="s">
        <v>1594</v>
      </c>
      <c r="AI1938" s="19" t="s">
        <v>1595</v>
      </c>
      <c r="AJ1938" s="45">
        <v>0.05</v>
      </c>
      <c r="AK1938" s="45">
        <v>24</v>
      </c>
      <c r="AL1938" s="19" t="s">
        <v>1501</v>
      </c>
      <c r="AM1938" s="46">
        <v>39890</v>
      </c>
      <c r="AN1938" s="46">
        <v>24030</v>
      </c>
      <c r="AO1938" s="46">
        <v>15860</v>
      </c>
      <c r="AP1938" s="45">
        <v>542.4</v>
      </c>
      <c r="AQ1938" s="45"/>
      <c r="AR1938" s="45" t="str">
        <f>IFERROR(VLOOKUP(AB1938,'Pedidos marco'!$A$1:$D$10000,4,0)," ")</f>
        <v xml:space="preserve"> </v>
      </c>
      <c r="AS1938" s="45">
        <f t="shared" si="210"/>
        <v>11</v>
      </c>
      <c r="AT1938" s="45" t="str">
        <f t="shared" si="211"/>
        <v>11</v>
      </c>
      <c r="AU1938" s="47">
        <v>24</v>
      </c>
      <c r="AV1938" s="19" t="str">
        <f t="shared" si="212"/>
        <v>04 April</v>
      </c>
      <c r="AW1938" s="19">
        <f t="shared" si="213"/>
        <v>1.1299999999999999</v>
      </c>
      <c r="AX1938" s="19">
        <f t="shared" si="214"/>
        <v>22.599999999999998</v>
      </c>
      <c r="AY1938" s="19" t="e">
        <f>VLOOKUP(AG1938,Cías!$A$1:$E$10000,5,0)</f>
        <v>#N/A</v>
      </c>
      <c r="AZ1938" s="19" t="str">
        <f t="shared" si="215"/>
        <v>1020716</v>
      </c>
      <c r="BA1938" s="19" t="str">
        <f t="shared" si="216"/>
        <v>RIVADENEIRA AYALA BERTHA NARCIZA</v>
      </c>
      <c r="BB1938" s="19" t="e">
        <f>VLOOKUP(AG1938,Cías!$A$1:$E$10000,3,0)</f>
        <v>#N/A</v>
      </c>
      <c r="BC1938" s="19"/>
      <c r="BD1938" s="19"/>
      <c r="BE1938" s="19"/>
      <c r="BF1938" s="19"/>
      <c r="BG1938" s="19"/>
      <c r="BH1938" s="19"/>
      <c r="BI1938" s="19"/>
      <c r="BJ1938" s="19"/>
    </row>
    <row r="1939" spans="1:62" ht="15" x14ac:dyDescent="0.2">
      <c r="A1939" s="19" t="s">
        <v>16958</v>
      </c>
      <c r="B1939" s="19" t="s">
        <v>1479</v>
      </c>
      <c r="C1939" s="43">
        <v>44662</v>
      </c>
      <c r="D1939" s="44">
        <v>0.88749999999999996</v>
      </c>
      <c r="E1939" s="19" t="s">
        <v>16959</v>
      </c>
      <c r="F1939" s="19" t="s">
        <v>1481</v>
      </c>
      <c r="G1939" s="19" t="s">
        <v>1481</v>
      </c>
      <c r="H1939" s="45">
        <v>0</v>
      </c>
      <c r="I1939" s="45">
        <v>0</v>
      </c>
      <c r="J1939" s="19" t="s">
        <v>1482</v>
      </c>
      <c r="K1939" s="19" t="s">
        <v>16960</v>
      </c>
      <c r="L1939" s="19" t="s">
        <v>16961</v>
      </c>
      <c r="M1939" s="19" t="s">
        <v>16962</v>
      </c>
      <c r="N1939" s="19" t="s">
        <v>16958</v>
      </c>
      <c r="O1939" s="19" t="s">
        <v>1603</v>
      </c>
      <c r="P1939" s="19" t="s">
        <v>1604</v>
      </c>
      <c r="Q1939" s="46">
        <v>480</v>
      </c>
      <c r="R1939" s="19" t="s">
        <v>1544</v>
      </c>
      <c r="S1939" s="19" t="s">
        <v>4733</v>
      </c>
      <c r="T1939" s="19" t="s">
        <v>4734</v>
      </c>
      <c r="U1939" s="19" t="s">
        <v>4735</v>
      </c>
      <c r="V1939" s="19" t="s">
        <v>4736</v>
      </c>
      <c r="W1939" s="19" t="s">
        <v>1609</v>
      </c>
      <c r="X1939" s="19" t="s">
        <v>4737</v>
      </c>
      <c r="Y1939" s="19" t="s">
        <v>1611</v>
      </c>
      <c r="Z1939" s="19" t="s">
        <v>1612</v>
      </c>
      <c r="AA1939" s="46">
        <v>486</v>
      </c>
      <c r="AB1939" s="19" t="s">
        <v>504</v>
      </c>
      <c r="AC1939" s="19" t="s">
        <v>157</v>
      </c>
      <c r="AD1939" s="19" t="s">
        <v>3363</v>
      </c>
      <c r="AE1939" s="19" t="s">
        <v>1481</v>
      </c>
      <c r="AF1939" s="19" t="s">
        <v>1719</v>
      </c>
      <c r="AG1939" s="19" t="s">
        <v>3364</v>
      </c>
      <c r="AH1939" s="19" t="s">
        <v>1594</v>
      </c>
      <c r="AI1939" s="19" t="s">
        <v>1595</v>
      </c>
      <c r="AJ1939" s="45">
        <v>0.05</v>
      </c>
      <c r="AK1939" s="45">
        <v>24</v>
      </c>
      <c r="AL1939" s="19" t="s">
        <v>1501</v>
      </c>
      <c r="AM1939" s="46">
        <v>40070</v>
      </c>
      <c r="AN1939" s="46">
        <v>23970</v>
      </c>
      <c r="AO1939" s="46">
        <v>16100</v>
      </c>
      <c r="AP1939" s="45">
        <v>542.4</v>
      </c>
      <c r="AQ1939" s="45"/>
      <c r="AR1939" s="45" t="str">
        <f>IFERROR(VLOOKUP(AB1939,'Pedidos marco'!$A$1:$D$10000,4,0)," ")</f>
        <v xml:space="preserve"> </v>
      </c>
      <c r="AS1939" s="45">
        <f t="shared" si="210"/>
        <v>11</v>
      </c>
      <c r="AT1939" s="45" t="str">
        <f t="shared" si="211"/>
        <v>11</v>
      </c>
      <c r="AU1939" s="47">
        <v>24</v>
      </c>
      <c r="AV1939" s="19" t="str">
        <f t="shared" si="212"/>
        <v>04 April</v>
      </c>
      <c r="AW1939" s="19">
        <f t="shared" si="213"/>
        <v>1.1299999999999999</v>
      </c>
      <c r="AX1939" s="19">
        <f t="shared" si="214"/>
        <v>22.599999999999998</v>
      </c>
      <c r="AY1939" s="19" t="e">
        <f>VLOOKUP(AG1939,Cías!$A$1:$E$10000,5,0)</f>
        <v>#N/A</v>
      </c>
      <c r="AZ1939" s="19" t="str">
        <f t="shared" si="215"/>
        <v>1013275</v>
      </c>
      <c r="BA1939" s="19" t="str">
        <f t="shared" si="216"/>
        <v>HARO RUIZ SIXTO RIGOBERTO</v>
      </c>
      <c r="BB1939" s="19" t="e">
        <f>VLOOKUP(AG1939,Cías!$A$1:$E$10000,3,0)</f>
        <v>#N/A</v>
      </c>
      <c r="BC1939" s="19"/>
      <c r="BD1939" s="19"/>
      <c r="BE1939" s="19"/>
      <c r="BF1939" s="19"/>
      <c r="BG1939" s="19"/>
      <c r="BH1939" s="19"/>
      <c r="BI1939" s="19"/>
      <c r="BJ1939" s="19"/>
    </row>
    <row r="1940" spans="1:62" ht="15" x14ac:dyDescent="0.2">
      <c r="A1940" s="19" t="s">
        <v>16963</v>
      </c>
      <c r="B1940" s="19" t="s">
        <v>1479</v>
      </c>
      <c r="C1940" s="43">
        <v>44662</v>
      </c>
      <c r="D1940" s="44">
        <v>0.88819444444443996</v>
      </c>
      <c r="E1940" s="19" t="s">
        <v>16964</v>
      </c>
      <c r="F1940" s="19" t="s">
        <v>16965</v>
      </c>
      <c r="G1940" s="19" t="s">
        <v>16966</v>
      </c>
      <c r="H1940" s="45">
        <v>1789.94</v>
      </c>
      <c r="I1940" s="45">
        <v>2006.89</v>
      </c>
      <c r="J1940" s="19" t="s">
        <v>1560</v>
      </c>
      <c r="K1940" s="19" t="s">
        <v>16967</v>
      </c>
      <c r="L1940" s="19" t="s">
        <v>16968</v>
      </c>
      <c r="M1940" s="19" t="s">
        <v>16969</v>
      </c>
      <c r="N1940" s="19" t="s">
        <v>16963</v>
      </c>
      <c r="O1940" s="19" t="s">
        <v>371</v>
      </c>
      <c r="P1940" s="19" t="s">
        <v>372</v>
      </c>
      <c r="Q1940" s="46">
        <v>280</v>
      </c>
      <c r="R1940" s="19" t="s">
        <v>1544</v>
      </c>
      <c r="S1940" s="19" t="s">
        <v>1754</v>
      </c>
      <c r="T1940" s="19" t="s">
        <v>104</v>
      </c>
      <c r="U1940" s="19" t="s">
        <v>2901</v>
      </c>
      <c r="V1940" s="19" t="s">
        <v>2902</v>
      </c>
      <c r="W1940" s="19" t="s">
        <v>2127</v>
      </c>
      <c r="X1940" s="19" t="s">
        <v>2903</v>
      </c>
      <c r="Y1940" s="19" t="s">
        <v>2129</v>
      </c>
      <c r="Z1940" s="19" t="s">
        <v>2130</v>
      </c>
      <c r="AA1940" s="46">
        <v>205</v>
      </c>
      <c r="AB1940" s="19" t="s">
        <v>477</v>
      </c>
      <c r="AC1940" s="19" t="s">
        <v>104</v>
      </c>
      <c r="AD1940" s="19" t="s">
        <v>2304</v>
      </c>
      <c r="AE1940" s="19" t="s">
        <v>2305</v>
      </c>
      <c r="AF1940" s="19" t="s">
        <v>1592</v>
      </c>
      <c r="AG1940" s="19" t="s">
        <v>2306</v>
      </c>
      <c r="AH1940" s="19" t="s">
        <v>1499</v>
      </c>
      <c r="AI1940" s="19" t="s">
        <v>1500</v>
      </c>
      <c r="AJ1940" s="45">
        <v>0</v>
      </c>
      <c r="AK1940" s="45">
        <v>0</v>
      </c>
      <c r="AL1940" s="19" t="s">
        <v>1501</v>
      </c>
      <c r="AM1940" s="46">
        <v>22784.412</v>
      </c>
      <c r="AN1940" s="46">
        <v>14049.412</v>
      </c>
      <c r="AO1940" s="46">
        <v>8735</v>
      </c>
      <c r="AP1940" s="45">
        <v>218.4</v>
      </c>
      <c r="AQ1940" s="45"/>
      <c r="AR1940" s="45" t="str">
        <f>IFERROR(VLOOKUP(AB1940,'Pedidos marco'!$A$1:$D$10000,4,0)," ")</f>
        <v xml:space="preserve"> </v>
      </c>
      <c r="AS1940" s="45">
        <f t="shared" si="210"/>
        <v>11</v>
      </c>
      <c r="AT1940" s="45" t="str">
        <f t="shared" si="211"/>
        <v>11</v>
      </c>
      <c r="AU1940" s="47">
        <v>14</v>
      </c>
      <c r="AV1940" s="19" t="str">
        <f t="shared" si="212"/>
        <v>04 April</v>
      </c>
      <c r="AW1940" s="19">
        <f t="shared" si="213"/>
        <v>0.78</v>
      </c>
      <c r="AX1940" s="19">
        <f t="shared" si="214"/>
        <v>15.6</v>
      </c>
      <c r="AY1940" s="19" t="e">
        <f>VLOOKUP(AG1940,Cías!$A$1:$E$10000,5,0)</f>
        <v>#N/A</v>
      </c>
      <c r="AZ1940" s="19" t="str">
        <f t="shared" si="215"/>
        <v>1013863</v>
      </c>
      <c r="BA1940" s="19" t="str">
        <f t="shared" si="216"/>
        <v>DISTRIBUCIONES NARANJO</v>
      </c>
      <c r="BB1940" s="19" t="e">
        <f>VLOOKUP(AG1940,Cías!$A$1:$E$10000,3,0)</f>
        <v>#N/A</v>
      </c>
      <c r="BC1940" s="19"/>
      <c r="BD1940" s="19"/>
      <c r="BE1940" s="19"/>
      <c r="BF1940" s="19"/>
      <c r="BG1940" s="19"/>
      <c r="BH1940" s="19"/>
      <c r="BI1940" s="19"/>
      <c r="BJ1940" s="19"/>
    </row>
    <row r="1941" spans="1:62" ht="15" x14ac:dyDescent="0.2">
      <c r="A1941" s="19" t="s">
        <v>16963</v>
      </c>
      <c r="B1941" s="19" t="s">
        <v>1479</v>
      </c>
      <c r="C1941" s="43">
        <v>44662</v>
      </c>
      <c r="D1941" s="44">
        <v>0.88819444444443996</v>
      </c>
      <c r="E1941" s="19" t="s">
        <v>16970</v>
      </c>
      <c r="F1941" s="19" t="s">
        <v>16971</v>
      </c>
      <c r="G1941" s="19" t="s">
        <v>16972</v>
      </c>
      <c r="H1941" s="45">
        <v>2541.3000000000002</v>
      </c>
      <c r="I1941" s="45">
        <v>2849.33</v>
      </c>
      <c r="J1941" s="19" t="s">
        <v>1560</v>
      </c>
      <c r="K1941" s="19" t="s">
        <v>16973</v>
      </c>
      <c r="L1941" s="19" t="s">
        <v>16974</v>
      </c>
      <c r="M1941" s="19" t="s">
        <v>16975</v>
      </c>
      <c r="N1941" s="19" t="s">
        <v>16963</v>
      </c>
      <c r="O1941" s="19" t="s">
        <v>367</v>
      </c>
      <c r="P1941" s="19" t="s">
        <v>368</v>
      </c>
      <c r="Q1941" s="46">
        <v>400</v>
      </c>
      <c r="R1941" s="19" t="s">
        <v>1544</v>
      </c>
      <c r="S1941" s="19" t="s">
        <v>1754</v>
      </c>
      <c r="T1941" s="19" t="s">
        <v>104</v>
      </c>
      <c r="U1941" s="19" t="s">
        <v>2901</v>
      </c>
      <c r="V1941" s="19" t="s">
        <v>2902</v>
      </c>
      <c r="W1941" s="19" t="s">
        <v>2127</v>
      </c>
      <c r="X1941" s="19" t="s">
        <v>2903</v>
      </c>
      <c r="Y1941" s="19" t="s">
        <v>2129</v>
      </c>
      <c r="Z1941" s="19" t="s">
        <v>2130</v>
      </c>
      <c r="AA1941" s="46">
        <v>205</v>
      </c>
      <c r="AB1941" s="19" t="s">
        <v>477</v>
      </c>
      <c r="AC1941" s="19" t="s">
        <v>104</v>
      </c>
      <c r="AD1941" s="19" t="s">
        <v>2304</v>
      </c>
      <c r="AE1941" s="19" t="s">
        <v>2305</v>
      </c>
      <c r="AF1941" s="19" t="s">
        <v>1592</v>
      </c>
      <c r="AG1941" s="19" t="s">
        <v>2306</v>
      </c>
      <c r="AH1941" s="19" t="s">
        <v>1499</v>
      </c>
      <c r="AI1941" s="19" t="s">
        <v>1500</v>
      </c>
      <c r="AJ1941" s="45">
        <v>0</v>
      </c>
      <c r="AK1941" s="45">
        <v>0</v>
      </c>
      <c r="AL1941" s="19" t="s">
        <v>1501</v>
      </c>
      <c r="AM1941" s="46">
        <v>28805.588</v>
      </c>
      <c r="AN1941" s="46">
        <v>20070.588</v>
      </c>
      <c r="AO1941" s="46">
        <v>8735</v>
      </c>
      <c r="AP1941" s="45">
        <v>312</v>
      </c>
      <c r="AQ1941" s="45"/>
      <c r="AR1941" s="45" t="str">
        <f>IFERROR(VLOOKUP(AB1941,'Pedidos marco'!$A$1:$D$10000,4,0)," ")</f>
        <v xml:space="preserve"> </v>
      </c>
      <c r="AS1941" s="45">
        <f t="shared" si="210"/>
        <v>11</v>
      </c>
      <c r="AT1941" s="45" t="str">
        <f t="shared" si="211"/>
        <v>11</v>
      </c>
      <c r="AU1941" s="47">
        <v>20</v>
      </c>
      <c r="AV1941" s="19" t="str">
        <f t="shared" si="212"/>
        <v>04 April</v>
      </c>
      <c r="AW1941" s="19">
        <f t="shared" si="213"/>
        <v>0.78</v>
      </c>
      <c r="AX1941" s="19">
        <f t="shared" si="214"/>
        <v>15.6</v>
      </c>
      <c r="AY1941" s="19" t="e">
        <f>VLOOKUP(AG1941,Cías!$A$1:$E$10000,5,0)</f>
        <v>#N/A</v>
      </c>
      <c r="AZ1941" s="19" t="str">
        <f t="shared" si="215"/>
        <v>1013863</v>
      </c>
      <c r="BA1941" s="19" t="str">
        <f t="shared" si="216"/>
        <v>DISTRIBUCIONES NARANJO</v>
      </c>
      <c r="BB1941" s="19" t="e">
        <f>VLOOKUP(AG1941,Cías!$A$1:$E$10000,3,0)</f>
        <v>#N/A</v>
      </c>
      <c r="BC1941" s="19"/>
      <c r="BD1941" s="19"/>
      <c r="BE1941" s="19"/>
      <c r="BF1941" s="19"/>
      <c r="BG1941" s="19"/>
      <c r="BH1941" s="19"/>
      <c r="BI1941" s="19"/>
      <c r="BJ1941" s="19"/>
    </row>
    <row r="1942" spans="1:62" ht="15" x14ac:dyDescent="0.2">
      <c r="A1942" s="19" t="s">
        <v>16976</v>
      </c>
      <c r="B1942" s="19" t="s">
        <v>1479</v>
      </c>
      <c r="C1942" s="43">
        <v>44662</v>
      </c>
      <c r="D1942" s="44">
        <v>0.89027777777778005</v>
      </c>
      <c r="E1942" s="19" t="s">
        <v>16977</v>
      </c>
      <c r="F1942" s="19" t="s">
        <v>16978</v>
      </c>
      <c r="G1942" s="19" t="s">
        <v>16979</v>
      </c>
      <c r="H1942" s="45">
        <v>4153.6000000000004</v>
      </c>
      <c r="I1942" s="45">
        <v>4657.04</v>
      </c>
      <c r="J1942" s="19" t="s">
        <v>1560</v>
      </c>
      <c r="K1942" s="19" t="s">
        <v>16980</v>
      </c>
      <c r="L1942" s="19" t="s">
        <v>16981</v>
      </c>
      <c r="M1942" s="19" t="s">
        <v>16982</v>
      </c>
      <c r="N1942" s="19" t="s">
        <v>16976</v>
      </c>
      <c r="O1942" s="19" t="s">
        <v>1641</v>
      </c>
      <c r="P1942" s="19" t="s">
        <v>1642</v>
      </c>
      <c r="Q1942" s="46">
        <v>640</v>
      </c>
      <c r="R1942" s="19" t="s">
        <v>1544</v>
      </c>
      <c r="S1942" s="19" t="s">
        <v>1736</v>
      </c>
      <c r="T1942" s="19" t="s">
        <v>1737</v>
      </c>
      <c r="U1942" s="19" t="s">
        <v>6679</v>
      </c>
      <c r="V1942" s="19" t="s">
        <v>6680</v>
      </c>
      <c r="W1942" s="19" t="s">
        <v>2635</v>
      </c>
      <c r="X1942" s="19" t="s">
        <v>6681</v>
      </c>
      <c r="Y1942" s="19" t="s">
        <v>2637</v>
      </c>
      <c r="Z1942" s="19" t="s">
        <v>2638</v>
      </c>
      <c r="AA1942" s="46">
        <v>506</v>
      </c>
      <c r="AB1942" s="19" t="s">
        <v>556</v>
      </c>
      <c r="AC1942" s="19" t="s">
        <v>266</v>
      </c>
      <c r="AD1942" s="19" t="s">
        <v>9433</v>
      </c>
      <c r="AE1942" s="19" t="s">
        <v>1481</v>
      </c>
      <c r="AF1942" s="19" t="s">
        <v>1592</v>
      </c>
      <c r="AG1942" s="19" t="s">
        <v>9434</v>
      </c>
      <c r="AH1942" s="19" t="s">
        <v>1499</v>
      </c>
      <c r="AI1942" s="19" t="s">
        <v>1500</v>
      </c>
      <c r="AJ1942" s="45">
        <v>0</v>
      </c>
      <c r="AK1942" s="45">
        <v>0</v>
      </c>
      <c r="AL1942" s="19" t="s">
        <v>1501</v>
      </c>
      <c r="AM1942" s="46">
        <v>49890</v>
      </c>
      <c r="AN1942" s="46">
        <v>32040</v>
      </c>
      <c r="AO1942" s="46">
        <v>17850</v>
      </c>
      <c r="AP1942" s="45">
        <v>966.4</v>
      </c>
      <c r="AQ1942" s="45"/>
      <c r="AR1942" s="45" t="str">
        <f>IFERROR(VLOOKUP(AB1942,'Pedidos marco'!$A$1:$D$10000,4,0)," ")</f>
        <v xml:space="preserve"> </v>
      </c>
      <c r="AS1942" s="45">
        <f t="shared" si="210"/>
        <v>11</v>
      </c>
      <c r="AT1942" s="45" t="str">
        <f t="shared" si="211"/>
        <v>11</v>
      </c>
      <c r="AU1942" s="47">
        <v>32</v>
      </c>
      <c r="AV1942" s="19" t="str">
        <f t="shared" si="212"/>
        <v>04 April</v>
      </c>
      <c r="AW1942" s="19">
        <f t="shared" si="213"/>
        <v>1.51</v>
      </c>
      <c r="AX1942" s="19">
        <f t="shared" si="214"/>
        <v>30.2</v>
      </c>
      <c r="AY1942" s="19" t="e">
        <f>VLOOKUP(AG1942,Cías!$A$1:$E$10000,5,0)</f>
        <v>#N/A</v>
      </c>
      <c r="AZ1942" s="19" t="str">
        <f t="shared" si="215"/>
        <v>1013635</v>
      </c>
      <c r="BA1942" s="19" t="str">
        <f t="shared" si="216"/>
        <v>ROMAN BAJANA JHONATHAN MARCEL</v>
      </c>
      <c r="BB1942" s="19" t="e">
        <f>VLOOKUP(AG1942,Cías!$A$1:$E$10000,3,0)</f>
        <v>#N/A</v>
      </c>
      <c r="BC1942" s="19"/>
      <c r="BD1942" s="19"/>
      <c r="BE1942" s="19"/>
      <c r="BF1942" s="19"/>
      <c r="BG1942" s="19"/>
      <c r="BH1942" s="19"/>
      <c r="BI1942" s="19"/>
      <c r="BJ1942" s="19"/>
    </row>
    <row r="1943" spans="1:62" ht="15" x14ac:dyDescent="0.2">
      <c r="A1943" s="19" t="s">
        <v>16983</v>
      </c>
      <c r="B1943" s="19" t="s">
        <v>1479</v>
      </c>
      <c r="C1943" s="43">
        <v>44662</v>
      </c>
      <c r="D1943" s="44">
        <v>0.89305555555556004</v>
      </c>
      <c r="E1943" s="19" t="s">
        <v>16984</v>
      </c>
      <c r="F1943" s="19" t="s">
        <v>16985</v>
      </c>
      <c r="G1943" s="19" t="s">
        <v>16986</v>
      </c>
      <c r="H1943" s="45">
        <v>4153.6000000000004</v>
      </c>
      <c r="I1943" s="45">
        <v>4657.04</v>
      </c>
      <c r="J1943" s="19" t="s">
        <v>1560</v>
      </c>
      <c r="K1943" s="19" t="s">
        <v>16980</v>
      </c>
      <c r="L1943" s="19" t="s">
        <v>16987</v>
      </c>
      <c r="M1943" s="19" t="s">
        <v>16988</v>
      </c>
      <c r="N1943" s="19" t="s">
        <v>16983</v>
      </c>
      <c r="O1943" s="19" t="s">
        <v>1641</v>
      </c>
      <c r="P1943" s="19" t="s">
        <v>1642</v>
      </c>
      <c r="Q1943" s="46">
        <v>640</v>
      </c>
      <c r="R1943" s="19" t="s">
        <v>1544</v>
      </c>
      <c r="S1943" s="19" t="s">
        <v>1736</v>
      </c>
      <c r="T1943" s="19" t="s">
        <v>1737</v>
      </c>
      <c r="U1943" s="19" t="s">
        <v>6679</v>
      </c>
      <c r="V1943" s="19" t="s">
        <v>6680</v>
      </c>
      <c r="W1943" s="19" t="s">
        <v>2635</v>
      </c>
      <c r="X1943" s="19" t="s">
        <v>6681</v>
      </c>
      <c r="Y1943" s="19" t="s">
        <v>2637</v>
      </c>
      <c r="Z1943" s="19" t="s">
        <v>2638</v>
      </c>
      <c r="AA1943" s="46">
        <v>506</v>
      </c>
      <c r="AB1943" s="19" t="s">
        <v>556</v>
      </c>
      <c r="AC1943" s="19" t="s">
        <v>266</v>
      </c>
      <c r="AD1943" s="19" t="s">
        <v>6839</v>
      </c>
      <c r="AE1943" s="19" t="s">
        <v>6840</v>
      </c>
      <c r="AF1943" s="19" t="s">
        <v>1592</v>
      </c>
      <c r="AG1943" s="19" t="s">
        <v>6841</v>
      </c>
      <c r="AH1943" s="19" t="s">
        <v>1499</v>
      </c>
      <c r="AI1943" s="19" t="s">
        <v>1500</v>
      </c>
      <c r="AJ1943" s="45">
        <v>0</v>
      </c>
      <c r="AK1943" s="45">
        <v>0</v>
      </c>
      <c r="AL1943" s="19" t="s">
        <v>1501</v>
      </c>
      <c r="AM1943" s="46">
        <v>50450</v>
      </c>
      <c r="AN1943" s="46">
        <v>32040</v>
      </c>
      <c r="AO1943" s="46">
        <v>18410</v>
      </c>
      <c r="AP1943" s="45">
        <v>966.4</v>
      </c>
      <c r="AQ1943" s="45"/>
      <c r="AR1943" s="45" t="str">
        <f>IFERROR(VLOOKUP(AB1943,'Pedidos marco'!$A$1:$D$10000,4,0)," ")</f>
        <v xml:space="preserve"> </v>
      </c>
      <c r="AS1943" s="45">
        <f t="shared" si="210"/>
        <v>11</v>
      </c>
      <c r="AT1943" s="45" t="str">
        <f t="shared" si="211"/>
        <v>11</v>
      </c>
      <c r="AU1943" s="47">
        <v>32</v>
      </c>
      <c r="AV1943" s="19" t="str">
        <f t="shared" si="212"/>
        <v>04 April</v>
      </c>
      <c r="AW1943" s="19">
        <f t="shared" si="213"/>
        <v>1.51</v>
      </c>
      <c r="AX1943" s="19">
        <f t="shared" si="214"/>
        <v>30.2</v>
      </c>
      <c r="AY1943" s="19" t="e">
        <f>VLOOKUP(AG1943,Cías!$A$1:$E$10000,5,0)</f>
        <v>#N/A</v>
      </c>
      <c r="AZ1943" s="19" t="str">
        <f t="shared" si="215"/>
        <v>1013635</v>
      </c>
      <c r="BA1943" s="19" t="str">
        <f t="shared" si="216"/>
        <v>ROMAN BAJANA JHONATHAN MARCEL</v>
      </c>
      <c r="BB1943" s="19" t="e">
        <f>VLOOKUP(AG1943,Cías!$A$1:$E$10000,3,0)</f>
        <v>#N/A</v>
      </c>
      <c r="BC1943" s="19"/>
      <c r="BD1943" s="19"/>
      <c r="BE1943" s="19"/>
      <c r="BF1943" s="19"/>
      <c r="BG1943" s="19"/>
      <c r="BH1943" s="19"/>
      <c r="BI1943" s="19"/>
      <c r="BJ1943" s="19"/>
    </row>
    <row r="1944" spans="1:62" ht="15" x14ac:dyDescent="0.2">
      <c r="A1944" s="19" t="s">
        <v>16989</v>
      </c>
      <c r="B1944" s="19" t="s">
        <v>1479</v>
      </c>
      <c r="C1944" s="43">
        <v>44662</v>
      </c>
      <c r="D1944" s="44">
        <v>0.89652777777778003</v>
      </c>
      <c r="E1944" s="19" t="s">
        <v>16990</v>
      </c>
      <c r="F1944" s="19" t="s">
        <v>16991</v>
      </c>
      <c r="G1944" s="19" t="s">
        <v>16992</v>
      </c>
      <c r="H1944" s="45">
        <v>2322</v>
      </c>
      <c r="I1944" s="45">
        <v>2603.44</v>
      </c>
      <c r="J1944" s="19" t="s">
        <v>1560</v>
      </c>
      <c r="K1944" s="19" t="s">
        <v>16993</v>
      </c>
      <c r="L1944" s="19" t="s">
        <v>16994</v>
      </c>
      <c r="M1944" s="19" t="s">
        <v>16995</v>
      </c>
      <c r="N1944" s="19" t="s">
        <v>16989</v>
      </c>
      <c r="O1944" s="19" t="s">
        <v>367</v>
      </c>
      <c r="P1944" s="19" t="s">
        <v>368</v>
      </c>
      <c r="Q1944" s="46">
        <v>360</v>
      </c>
      <c r="R1944" s="19" t="s">
        <v>1544</v>
      </c>
      <c r="S1944" s="19" t="s">
        <v>1736</v>
      </c>
      <c r="T1944" s="19" t="s">
        <v>1737</v>
      </c>
      <c r="U1944" s="19" t="s">
        <v>6905</v>
      </c>
      <c r="V1944" s="19" t="s">
        <v>6906</v>
      </c>
      <c r="W1944" s="19" t="s">
        <v>1548</v>
      </c>
      <c r="X1944" s="19" t="s">
        <v>6907</v>
      </c>
      <c r="Y1944" s="19" t="s">
        <v>1684</v>
      </c>
      <c r="Z1944" s="19" t="s">
        <v>1685</v>
      </c>
      <c r="AA1944" s="46">
        <v>198</v>
      </c>
      <c r="AB1944" s="19" t="s">
        <v>1411</v>
      </c>
      <c r="AC1944" s="19" t="s">
        <v>1391</v>
      </c>
      <c r="AD1944" s="19" t="s">
        <v>6908</v>
      </c>
      <c r="AE1944" s="19" t="s">
        <v>1481</v>
      </c>
      <c r="AF1944" s="19" t="s">
        <v>1554</v>
      </c>
      <c r="AG1944" s="19" t="s">
        <v>6909</v>
      </c>
      <c r="AH1944" s="19" t="s">
        <v>1499</v>
      </c>
      <c r="AI1944" s="19" t="s">
        <v>1500</v>
      </c>
      <c r="AJ1944" s="45">
        <v>0</v>
      </c>
      <c r="AK1944" s="45">
        <v>0</v>
      </c>
      <c r="AL1944" s="19" t="s">
        <v>1501</v>
      </c>
      <c r="AM1944" s="46">
        <v>27090</v>
      </c>
      <c r="AN1944" s="46">
        <v>18040</v>
      </c>
      <c r="AO1944" s="46">
        <v>9050</v>
      </c>
      <c r="AP1944" s="45">
        <v>266.39999999999998</v>
      </c>
      <c r="AQ1944" s="45"/>
      <c r="AR1944" s="45" t="str">
        <f>IFERROR(VLOOKUP(AB1944,'Pedidos marco'!$A$1:$D$10000,4,0)," ")</f>
        <v xml:space="preserve"> </v>
      </c>
      <c r="AS1944" s="45">
        <f t="shared" si="210"/>
        <v>11</v>
      </c>
      <c r="AT1944" s="45" t="str">
        <f t="shared" si="211"/>
        <v>11</v>
      </c>
      <c r="AU1944" s="47">
        <v>18</v>
      </c>
      <c r="AV1944" s="19" t="str">
        <f t="shared" si="212"/>
        <v>04 April</v>
      </c>
      <c r="AW1944" s="19">
        <f t="shared" si="213"/>
        <v>0.74</v>
      </c>
      <c r="AX1944" s="19">
        <f t="shared" si="214"/>
        <v>14.799999999999999</v>
      </c>
      <c r="AY1944" s="19" t="e">
        <f>VLOOKUP(AG1944,Cías!$A$1:$E$10000,5,0)</f>
        <v>#N/A</v>
      </c>
      <c r="AZ1944" s="19" t="str">
        <f t="shared" si="215"/>
        <v>10007210</v>
      </c>
      <c r="BA1944" s="19" t="str">
        <f t="shared" si="216"/>
        <v>AREQUIPA GUANOLUISA RODRIGO</v>
      </c>
      <c r="BB1944" s="19" t="e">
        <f>VLOOKUP(AG1944,Cías!$A$1:$E$10000,3,0)</f>
        <v>#N/A</v>
      </c>
      <c r="BC1944" s="19"/>
      <c r="BD1944" s="19"/>
      <c r="BE1944" s="19"/>
      <c r="BF1944" s="19"/>
      <c r="BG1944" s="19"/>
      <c r="BH1944" s="19"/>
      <c r="BI1944" s="19"/>
      <c r="BJ1944" s="19"/>
    </row>
    <row r="1945" spans="1:62" ht="15" x14ac:dyDescent="0.2">
      <c r="A1945" s="19" t="s">
        <v>16996</v>
      </c>
      <c r="B1945" s="19" t="s">
        <v>1479</v>
      </c>
      <c r="C1945" s="43">
        <v>44662</v>
      </c>
      <c r="D1945" s="44">
        <v>0.89861111111111003</v>
      </c>
      <c r="E1945" s="19" t="s">
        <v>16997</v>
      </c>
      <c r="F1945" s="19" t="s">
        <v>16998</v>
      </c>
      <c r="G1945" s="19" t="s">
        <v>16999</v>
      </c>
      <c r="H1945" s="45">
        <v>4153.6000000000004</v>
      </c>
      <c r="I1945" s="45">
        <v>4657.04</v>
      </c>
      <c r="J1945" s="19" t="s">
        <v>1560</v>
      </c>
      <c r="K1945" s="19" t="s">
        <v>16980</v>
      </c>
      <c r="L1945" s="19" t="s">
        <v>17000</v>
      </c>
      <c r="M1945" s="19" t="s">
        <v>17001</v>
      </c>
      <c r="N1945" s="19" t="s">
        <v>16996</v>
      </c>
      <c r="O1945" s="19" t="s">
        <v>1641</v>
      </c>
      <c r="P1945" s="19" t="s">
        <v>1642</v>
      </c>
      <c r="Q1945" s="46">
        <v>640</v>
      </c>
      <c r="R1945" s="19" t="s">
        <v>1544</v>
      </c>
      <c r="S1945" s="19" t="s">
        <v>1736</v>
      </c>
      <c r="T1945" s="19" t="s">
        <v>1737</v>
      </c>
      <c r="U1945" s="19" t="s">
        <v>6679</v>
      </c>
      <c r="V1945" s="19" t="s">
        <v>6680</v>
      </c>
      <c r="W1945" s="19" t="s">
        <v>2635</v>
      </c>
      <c r="X1945" s="19" t="s">
        <v>6681</v>
      </c>
      <c r="Y1945" s="19" t="s">
        <v>2637</v>
      </c>
      <c r="Z1945" s="19" t="s">
        <v>2638</v>
      </c>
      <c r="AA1945" s="46">
        <v>506</v>
      </c>
      <c r="AB1945" s="19" t="s">
        <v>556</v>
      </c>
      <c r="AC1945" s="19" t="s">
        <v>266</v>
      </c>
      <c r="AD1945" s="19" t="s">
        <v>6682</v>
      </c>
      <c r="AE1945" s="19" t="s">
        <v>1481</v>
      </c>
      <c r="AF1945" s="19" t="s">
        <v>1592</v>
      </c>
      <c r="AG1945" s="19" t="s">
        <v>6683</v>
      </c>
      <c r="AH1945" s="19" t="s">
        <v>1499</v>
      </c>
      <c r="AI1945" s="19" t="s">
        <v>1500</v>
      </c>
      <c r="AJ1945" s="45">
        <v>0</v>
      </c>
      <c r="AK1945" s="45">
        <v>0</v>
      </c>
      <c r="AL1945" s="19" t="s">
        <v>1501</v>
      </c>
      <c r="AM1945" s="46">
        <v>50690</v>
      </c>
      <c r="AN1945" s="46">
        <v>32090</v>
      </c>
      <c r="AO1945" s="46">
        <v>18600</v>
      </c>
      <c r="AP1945" s="45">
        <v>966.4</v>
      </c>
      <c r="AQ1945" s="45"/>
      <c r="AR1945" s="45" t="str">
        <f>IFERROR(VLOOKUP(AB1945,'Pedidos marco'!$A$1:$D$10000,4,0)," ")</f>
        <v xml:space="preserve"> </v>
      </c>
      <c r="AS1945" s="45">
        <f t="shared" si="210"/>
        <v>11</v>
      </c>
      <c r="AT1945" s="45" t="str">
        <f t="shared" si="211"/>
        <v>11</v>
      </c>
      <c r="AU1945" s="47">
        <v>32</v>
      </c>
      <c r="AV1945" s="19" t="str">
        <f t="shared" si="212"/>
        <v>04 April</v>
      </c>
      <c r="AW1945" s="19">
        <f t="shared" si="213"/>
        <v>1.51</v>
      </c>
      <c r="AX1945" s="19">
        <f t="shared" si="214"/>
        <v>30.2</v>
      </c>
      <c r="AY1945" s="19" t="e">
        <f>VLOOKUP(AG1945,Cías!$A$1:$E$10000,5,0)</f>
        <v>#N/A</v>
      </c>
      <c r="AZ1945" s="19" t="str">
        <f t="shared" si="215"/>
        <v>1013635</v>
      </c>
      <c r="BA1945" s="19" t="str">
        <f t="shared" si="216"/>
        <v>ROMAN BAJANA JHONATHAN MARCEL</v>
      </c>
      <c r="BB1945" s="19" t="e">
        <f>VLOOKUP(AG1945,Cías!$A$1:$E$10000,3,0)</f>
        <v>#N/A</v>
      </c>
      <c r="BC1945" s="19"/>
      <c r="BD1945" s="19"/>
      <c r="BE1945" s="19"/>
      <c r="BF1945" s="19"/>
      <c r="BG1945" s="19"/>
      <c r="BH1945" s="19"/>
      <c r="BI1945" s="19"/>
      <c r="BJ1945" s="19"/>
    </row>
    <row r="1946" spans="1:62" ht="15" x14ac:dyDescent="0.2">
      <c r="A1946" s="19" t="s">
        <v>17002</v>
      </c>
      <c r="B1946" s="19" t="s">
        <v>1479</v>
      </c>
      <c r="C1946" s="43">
        <v>44662</v>
      </c>
      <c r="D1946" s="44">
        <v>0.90694444444444</v>
      </c>
      <c r="E1946" s="19" t="s">
        <v>17003</v>
      </c>
      <c r="F1946" s="19" t="s">
        <v>17004</v>
      </c>
      <c r="G1946" s="19" t="s">
        <v>17005</v>
      </c>
      <c r="H1946" s="45">
        <v>2390</v>
      </c>
      <c r="I1946" s="45">
        <v>2679.68</v>
      </c>
      <c r="J1946" s="19" t="s">
        <v>1560</v>
      </c>
      <c r="K1946" s="19" t="s">
        <v>17006</v>
      </c>
      <c r="L1946" s="19" t="s">
        <v>17007</v>
      </c>
      <c r="M1946" s="19" t="s">
        <v>17008</v>
      </c>
      <c r="N1946" s="19" t="s">
        <v>17002</v>
      </c>
      <c r="O1946" s="19" t="s">
        <v>367</v>
      </c>
      <c r="P1946" s="19" t="s">
        <v>368</v>
      </c>
      <c r="Q1946" s="46">
        <v>360</v>
      </c>
      <c r="R1946" s="19" t="s">
        <v>1544</v>
      </c>
      <c r="S1946" s="19" t="s">
        <v>1696</v>
      </c>
      <c r="T1946" s="19" t="s">
        <v>72</v>
      </c>
      <c r="U1946" s="19" t="s">
        <v>1697</v>
      </c>
      <c r="V1946" s="19" t="s">
        <v>1698</v>
      </c>
      <c r="W1946" s="19" t="s">
        <v>415</v>
      </c>
      <c r="X1946" s="19" t="s">
        <v>1699</v>
      </c>
      <c r="Y1946" s="19" t="s">
        <v>1700</v>
      </c>
      <c r="Z1946" s="19" t="s">
        <v>1701</v>
      </c>
      <c r="AA1946" s="46">
        <v>127</v>
      </c>
      <c r="AB1946" s="19" t="s">
        <v>540</v>
      </c>
      <c r="AC1946" s="19" t="s">
        <v>232</v>
      </c>
      <c r="AD1946" s="19" t="s">
        <v>5667</v>
      </c>
      <c r="AE1946" s="19" t="s">
        <v>5668</v>
      </c>
      <c r="AF1946" s="19" t="s">
        <v>1554</v>
      </c>
      <c r="AG1946" s="19" t="s">
        <v>5669</v>
      </c>
      <c r="AH1946" s="19" t="s">
        <v>1499</v>
      </c>
      <c r="AI1946" s="19" t="s">
        <v>1500</v>
      </c>
      <c r="AJ1946" s="45">
        <v>0</v>
      </c>
      <c r="AK1946" s="45">
        <v>0</v>
      </c>
      <c r="AL1946" s="19" t="s">
        <v>1501</v>
      </c>
      <c r="AM1946" s="46">
        <v>27120</v>
      </c>
      <c r="AN1946" s="46">
        <v>18040</v>
      </c>
      <c r="AO1946" s="46">
        <v>9080</v>
      </c>
      <c r="AP1946" s="45">
        <v>183.6</v>
      </c>
      <c r="AQ1946" s="45"/>
      <c r="AR1946" s="45" t="str">
        <f>IFERROR(VLOOKUP(AB1946,'Pedidos marco'!$A$1:$D$10000,4,0)," ")</f>
        <v xml:space="preserve"> </v>
      </c>
      <c r="AS1946" s="45">
        <f t="shared" si="210"/>
        <v>11</v>
      </c>
      <c r="AT1946" s="45" t="str">
        <f t="shared" si="211"/>
        <v>11</v>
      </c>
      <c r="AU1946" s="47">
        <v>18</v>
      </c>
      <c r="AV1946" s="19" t="str">
        <f t="shared" si="212"/>
        <v>04 April</v>
      </c>
      <c r="AW1946" s="19">
        <f t="shared" si="213"/>
        <v>0.51</v>
      </c>
      <c r="AX1946" s="19">
        <f t="shared" si="214"/>
        <v>10.199999999999999</v>
      </c>
      <c r="AY1946" s="19" t="e">
        <f>VLOOKUP(AG1946,Cías!$A$1:$E$10000,5,0)</f>
        <v>#N/A</v>
      </c>
      <c r="AZ1946" s="19" t="str">
        <f t="shared" si="215"/>
        <v>1013485</v>
      </c>
      <c r="BA1946" s="19" t="str">
        <f t="shared" si="216"/>
        <v>PEREZ ALBUJA VICTOR ALEJANDRO</v>
      </c>
      <c r="BB1946" s="19" t="e">
        <f>VLOOKUP(AG1946,Cías!$A$1:$E$10000,3,0)</f>
        <v>#N/A</v>
      </c>
      <c r="BC1946" s="19"/>
      <c r="BD1946" s="19"/>
      <c r="BE1946" s="19"/>
      <c r="BF1946" s="19"/>
      <c r="BG1946" s="19"/>
      <c r="BH1946" s="19"/>
      <c r="BI1946" s="19"/>
      <c r="BJ1946" s="19"/>
    </row>
    <row r="1947" spans="1:62" ht="15" x14ac:dyDescent="0.2">
      <c r="A1947" s="19" t="s">
        <v>17009</v>
      </c>
      <c r="B1947" s="19" t="s">
        <v>1479</v>
      </c>
      <c r="C1947" s="43">
        <v>44662</v>
      </c>
      <c r="D1947" s="44">
        <v>0.90833333333333</v>
      </c>
      <c r="E1947" s="19" t="s">
        <v>17010</v>
      </c>
      <c r="F1947" s="19" t="s">
        <v>1481</v>
      </c>
      <c r="G1947" s="19" t="s">
        <v>1481</v>
      </c>
      <c r="H1947" s="45">
        <v>0</v>
      </c>
      <c r="I1947" s="45">
        <v>0</v>
      </c>
      <c r="J1947" s="19" t="s">
        <v>1482</v>
      </c>
      <c r="K1947" s="19" t="s">
        <v>17011</v>
      </c>
      <c r="L1947" s="19" t="s">
        <v>17012</v>
      </c>
      <c r="M1947" s="19" t="s">
        <v>17013</v>
      </c>
      <c r="N1947" s="19" t="s">
        <v>17009</v>
      </c>
      <c r="O1947" s="19" t="s">
        <v>1641</v>
      </c>
      <c r="P1947" s="19" t="s">
        <v>1642</v>
      </c>
      <c r="Q1947" s="46">
        <v>480</v>
      </c>
      <c r="R1947" s="19" t="s">
        <v>1544</v>
      </c>
      <c r="S1947" s="19" t="s">
        <v>4733</v>
      </c>
      <c r="T1947" s="19" t="s">
        <v>4734</v>
      </c>
      <c r="U1947" s="19" t="s">
        <v>4735</v>
      </c>
      <c r="V1947" s="19" t="s">
        <v>4736</v>
      </c>
      <c r="W1947" s="19" t="s">
        <v>1609</v>
      </c>
      <c r="X1947" s="19" t="s">
        <v>4737</v>
      </c>
      <c r="Y1947" s="19" t="s">
        <v>1611</v>
      </c>
      <c r="Z1947" s="19" t="s">
        <v>1612</v>
      </c>
      <c r="AA1947" s="46">
        <v>486</v>
      </c>
      <c r="AB1947" s="19" t="s">
        <v>485</v>
      </c>
      <c r="AC1947" s="19" t="s">
        <v>119</v>
      </c>
      <c r="AD1947" s="19" t="s">
        <v>2453</v>
      </c>
      <c r="AE1947" s="19" t="s">
        <v>1481</v>
      </c>
      <c r="AF1947" s="19" t="s">
        <v>1719</v>
      </c>
      <c r="AG1947" s="19" t="s">
        <v>2454</v>
      </c>
      <c r="AH1947" s="19" t="s">
        <v>1594</v>
      </c>
      <c r="AI1947" s="19" t="s">
        <v>1595</v>
      </c>
      <c r="AJ1947" s="45">
        <v>0.05</v>
      </c>
      <c r="AK1947" s="45">
        <v>24</v>
      </c>
      <c r="AL1947" s="19" t="s">
        <v>1501</v>
      </c>
      <c r="AM1947" s="46">
        <v>38670</v>
      </c>
      <c r="AN1947" s="46">
        <v>24060</v>
      </c>
      <c r="AO1947" s="46">
        <v>14610</v>
      </c>
      <c r="AP1947" s="45">
        <v>542.4</v>
      </c>
      <c r="AQ1947" s="45"/>
      <c r="AR1947" s="45" t="str">
        <f>IFERROR(VLOOKUP(AB1947,'Pedidos marco'!$A$1:$D$10000,4,0)," ")</f>
        <v xml:space="preserve"> </v>
      </c>
      <c r="AS1947" s="45">
        <f t="shared" si="210"/>
        <v>11</v>
      </c>
      <c r="AT1947" s="45" t="str">
        <f t="shared" si="211"/>
        <v>11</v>
      </c>
      <c r="AU1947" s="47">
        <v>24</v>
      </c>
      <c r="AV1947" s="19" t="str">
        <f t="shared" si="212"/>
        <v>04 April</v>
      </c>
      <c r="AW1947" s="19">
        <f t="shared" si="213"/>
        <v>1.1299999999999999</v>
      </c>
      <c r="AX1947" s="19">
        <f t="shared" si="214"/>
        <v>22.599999999999998</v>
      </c>
      <c r="AY1947" s="19" t="e">
        <f>VLOOKUP(AG1947,Cías!$A$1:$E$10000,5,0)</f>
        <v>#N/A</v>
      </c>
      <c r="AZ1947" s="19" t="str">
        <f t="shared" si="215"/>
        <v>1013502</v>
      </c>
      <c r="BA1947" s="19" t="str">
        <f t="shared" si="216"/>
        <v>ESPIN GUEVARA JOSE MARCELO</v>
      </c>
      <c r="BB1947" s="19" t="e">
        <f>VLOOKUP(AG1947,Cías!$A$1:$E$10000,3,0)</f>
        <v>#N/A</v>
      </c>
      <c r="BC1947" s="19"/>
      <c r="BD1947" s="19"/>
      <c r="BE1947" s="19"/>
      <c r="BF1947" s="19"/>
      <c r="BG1947" s="19"/>
      <c r="BH1947" s="19"/>
      <c r="BI1947" s="19"/>
      <c r="BJ1947" s="19"/>
    </row>
    <row r="1948" spans="1:62" ht="15" x14ac:dyDescent="0.2">
      <c r="A1948" s="19" t="s">
        <v>17014</v>
      </c>
      <c r="B1948" s="19" t="s">
        <v>1479</v>
      </c>
      <c r="C1948" s="43">
        <v>44662</v>
      </c>
      <c r="D1948" s="44">
        <v>0.92430555555556004</v>
      </c>
      <c r="E1948" s="19" t="s">
        <v>17015</v>
      </c>
      <c r="F1948" s="19" t="s">
        <v>17016</v>
      </c>
      <c r="G1948" s="19" t="s">
        <v>17017</v>
      </c>
      <c r="H1948" s="45">
        <v>955.06</v>
      </c>
      <c r="I1948" s="45">
        <v>1070.82</v>
      </c>
      <c r="J1948" s="19" t="s">
        <v>1560</v>
      </c>
      <c r="K1948" s="19" t="s">
        <v>17018</v>
      </c>
      <c r="L1948" s="19" t="s">
        <v>17019</v>
      </c>
      <c r="M1948" s="19" t="s">
        <v>17020</v>
      </c>
      <c r="N1948" s="19" t="s">
        <v>17014</v>
      </c>
      <c r="O1948" s="19" t="s">
        <v>369</v>
      </c>
      <c r="P1948" s="19" t="s">
        <v>370</v>
      </c>
      <c r="Q1948" s="46">
        <v>160</v>
      </c>
      <c r="R1948" s="19" t="s">
        <v>1544</v>
      </c>
      <c r="S1948" s="19" t="s">
        <v>2235</v>
      </c>
      <c r="T1948" s="19" t="s">
        <v>230</v>
      </c>
      <c r="U1948" s="19" t="s">
        <v>2236</v>
      </c>
      <c r="V1948" s="19" t="s">
        <v>2237</v>
      </c>
      <c r="W1948" s="19" t="s">
        <v>2238</v>
      </c>
      <c r="X1948" s="19" t="s">
        <v>2239</v>
      </c>
      <c r="Y1948" s="19" t="s">
        <v>2240</v>
      </c>
      <c r="Z1948" s="19" t="s">
        <v>2241</v>
      </c>
      <c r="AA1948" s="46">
        <v>259</v>
      </c>
      <c r="AB1948" s="19" t="s">
        <v>539</v>
      </c>
      <c r="AC1948" s="19" t="s">
        <v>230</v>
      </c>
      <c r="AD1948" s="19" t="s">
        <v>2242</v>
      </c>
      <c r="AE1948" s="19" t="s">
        <v>1481</v>
      </c>
      <c r="AF1948" s="19" t="s">
        <v>1592</v>
      </c>
      <c r="AG1948" s="19" t="s">
        <v>2243</v>
      </c>
      <c r="AH1948" s="19" t="s">
        <v>1499</v>
      </c>
      <c r="AI1948" s="19" t="s">
        <v>1500</v>
      </c>
      <c r="AJ1948" s="45">
        <v>0</v>
      </c>
      <c r="AK1948" s="45">
        <v>0</v>
      </c>
      <c r="AL1948" s="19" t="s">
        <v>1501</v>
      </c>
      <c r="AM1948" s="46">
        <v>16587.120999999999</v>
      </c>
      <c r="AN1948" s="46">
        <v>8012.1210000000001</v>
      </c>
      <c r="AO1948" s="46">
        <v>8575</v>
      </c>
      <c r="AP1948" s="45">
        <v>150.4</v>
      </c>
      <c r="AQ1948" s="45"/>
      <c r="AR1948" s="45" t="str">
        <f>IFERROR(VLOOKUP(AB1948,'Pedidos marco'!$A$1:$D$10000,4,0)," ")</f>
        <v xml:space="preserve"> </v>
      </c>
      <c r="AS1948" s="45">
        <f t="shared" si="210"/>
        <v>11</v>
      </c>
      <c r="AT1948" s="45" t="str">
        <f t="shared" si="211"/>
        <v>11</v>
      </c>
      <c r="AU1948" s="47">
        <v>8</v>
      </c>
      <c r="AV1948" s="19" t="str">
        <f t="shared" si="212"/>
        <v>04 April</v>
      </c>
      <c r="AW1948" s="19">
        <f t="shared" si="213"/>
        <v>0.94000000000000006</v>
      </c>
      <c r="AX1948" s="19">
        <f t="shared" si="214"/>
        <v>18.8</v>
      </c>
      <c r="AY1948" s="19" t="e">
        <f>VLOOKUP(AG1948,Cías!$A$1:$E$10000,5,0)</f>
        <v>#N/A</v>
      </c>
      <c r="AZ1948" s="19" t="str">
        <f t="shared" si="215"/>
        <v>1017790</v>
      </c>
      <c r="BA1948" s="19" t="str">
        <f t="shared" si="216"/>
        <v>PANIMBOZA CHAMBA NANCY PAULINA</v>
      </c>
      <c r="BB1948" s="19" t="e">
        <f>VLOOKUP(AG1948,Cías!$A$1:$E$10000,3,0)</f>
        <v>#N/A</v>
      </c>
      <c r="BC1948" s="19"/>
      <c r="BD1948" s="19"/>
      <c r="BE1948" s="19"/>
      <c r="BF1948" s="19"/>
      <c r="BG1948" s="19"/>
      <c r="BH1948" s="19"/>
      <c r="BI1948" s="19"/>
      <c r="BJ1948" s="19"/>
    </row>
    <row r="1949" spans="1:62" ht="15" x14ac:dyDescent="0.2">
      <c r="A1949" s="19" t="s">
        <v>17014</v>
      </c>
      <c r="B1949" s="19" t="s">
        <v>1479</v>
      </c>
      <c r="C1949" s="43">
        <v>44662</v>
      </c>
      <c r="D1949" s="44">
        <v>0.92430555555556004</v>
      </c>
      <c r="E1949" s="19" t="s">
        <v>17021</v>
      </c>
      <c r="F1949" s="19" t="s">
        <v>17022</v>
      </c>
      <c r="G1949" s="19" t="s">
        <v>17023</v>
      </c>
      <c r="H1949" s="45">
        <v>3235.72</v>
      </c>
      <c r="I1949" s="45">
        <v>3627.91</v>
      </c>
      <c r="J1949" s="19" t="s">
        <v>1560</v>
      </c>
      <c r="K1949" s="19" t="s">
        <v>17024</v>
      </c>
      <c r="L1949" s="19" t="s">
        <v>17025</v>
      </c>
      <c r="M1949" s="19" t="s">
        <v>17026</v>
      </c>
      <c r="N1949" s="19" t="s">
        <v>17014</v>
      </c>
      <c r="O1949" s="19" t="s">
        <v>367</v>
      </c>
      <c r="P1949" s="19" t="s">
        <v>368</v>
      </c>
      <c r="Q1949" s="46">
        <v>500</v>
      </c>
      <c r="R1949" s="19" t="s">
        <v>1544</v>
      </c>
      <c r="S1949" s="19" t="s">
        <v>2235</v>
      </c>
      <c r="T1949" s="19" t="s">
        <v>230</v>
      </c>
      <c r="U1949" s="19" t="s">
        <v>2236</v>
      </c>
      <c r="V1949" s="19" t="s">
        <v>2237</v>
      </c>
      <c r="W1949" s="19" t="s">
        <v>2238</v>
      </c>
      <c r="X1949" s="19" t="s">
        <v>2239</v>
      </c>
      <c r="Y1949" s="19" t="s">
        <v>2240</v>
      </c>
      <c r="Z1949" s="19" t="s">
        <v>2241</v>
      </c>
      <c r="AA1949" s="46">
        <v>259</v>
      </c>
      <c r="AB1949" s="19" t="s">
        <v>539</v>
      </c>
      <c r="AC1949" s="19" t="s">
        <v>230</v>
      </c>
      <c r="AD1949" s="19" t="s">
        <v>2242</v>
      </c>
      <c r="AE1949" s="19" t="s">
        <v>1481</v>
      </c>
      <c r="AF1949" s="19" t="s">
        <v>1592</v>
      </c>
      <c r="AG1949" s="19" t="s">
        <v>2243</v>
      </c>
      <c r="AH1949" s="19" t="s">
        <v>1499</v>
      </c>
      <c r="AI1949" s="19" t="s">
        <v>1500</v>
      </c>
      <c r="AJ1949" s="45">
        <v>0</v>
      </c>
      <c r="AK1949" s="45">
        <v>0</v>
      </c>
      <c r="AL1949" s="19" t="s">
        <v>1501</v>
      </c>
      <c r="AM1949" s="46">
        <v>33612.879000000001</v>
      </c>
      <c r="AN1949" s="46">
        <v>25037.879000000001</v>
      </c>
      <c r="AO1949" s="46">
        <v>8575</v>
      </c>
      <c r="AP1949" s="45">
        <v>470</v>
      </c>
      <c r="AQ1949" s="45"/>
      <c r="AR1949" s="45" t="str">
        <f>IFERROR(VLOOKUP(AB1949,'Pedidos marco'!$A$1:$D$10000,4,0)," ")</f>
        <v xml:space="preserve"> </v>
      </c>
      <c r="AS1949" s="45">
        <f t="shared" si="210"/>
        <v>11</v>
      </c>
      <c r="AT1949" s="45" t="str">
        <f t="shared" si="211"/>
        <v>11</v>
      </c>
      <c r="AU1949" s="47">
        <v>25</v>
      </c>
      <c r="AV1949" s="19" t="str">
        <f t="shared" si="212"/>
        <v>04 April</v>
      </c>
      <c r="AW1949" s="19">
        <f t="shared" si="213"/>
        <v>0.94</v>
      </c>
      <c r="AX1949" s="19">
        <f t="shared" si="214"/>
        <v>18.8</v>
      </c>
      <c r="AY1949" s="19" t="e">
        <f>VLOOKUP(AG1949,Cías!$A$1:$E$10000,5,0)</f>
        <v>#N/A</v>
      </c>
      <c r="AZ1949" s="19" t="str">
        <f t="shared" si="215"/>
        <v>1017790</v>
      </c>
      <c r="BA1949" s="19" t="str">
        <f t="shared" si="216"/>
        <v>PANIMBOZA CHAMBA NANCY PAULINA</v>
      </c>
      <c r="BB1949" s="19" t="e">
        <f>VLOOKUP(AG1949,Cías!$A$1:$E$10000,3,0)</f>
        <v>#N/A</v>
      </c>
      <c r="BC1949" s="19"/>
      <c r="BD1949" s="19"/>
      <c r="BE1949" s="19"/>
      <c r="BF1949" s="19"/>
      <c r="BG1949" s="19"/>
      <c r="BH1949" s="19"/>
      <c r="BI1949" s="19"/>
      <c r="BJ1949" s="19"/>
    </row>
    <row r="1950" spans="1:62" ht="15" x14ac:dyDescent="0.2">
      <c r="A1950" s="19" t="s">
        <v>17027</v>
      </c>
      <c r="B1950" s="19" t="s">
        <v>1479</v>
      </c>
      <c r="C1950" s="43">
        <v>44662</v>
      </c>
      <c r="D1950" s="44">
        <v>0.97222222222221999</v>
      </c>
      <c r="E1950" s="19" t="s">
        <v>17028</v>
      </c>
      <c r="F1950" s="19" t="s">
        <v>17029</v>
      </c>
      <c r="G1950" s="19" t="s">
        <v>17030</v>
      </c>
      <c r="H1950" s="45">
        <v>3912.94</v>
      </c>
      <c r="I1950" s="45">
        <v>4387.21</v>
      </c>
      <c r="J1950" s="19" t="s">
        <v>1560</v>
      </c>
      <c r="K1950" s="19" t="s">
        <v>17031</v>
      </c>
      <c r="L1950" s="19" t="s">
        <v>17032</v>
      </c>
      <c r="M1950" s="19" t="s">
        <v>17033</v>
      </c>
      <c r="N1950" s="19" t="s">
        <v>17027</v>
      </c>
      <c r="O1950" s="19" t="s">
        <v>2057</v>
      </c>
      <c r="P1950" s="19" t="s">
        <v>2058</v>
      </c>
      <c r="Q1950" s="46">
        <v>31.06</v>
      </c>
      <c r="R1950" s="19" t="s">
        <v>1488</v>
      </c>
      <c r="S1950" s="19" t="s">
        <v>3902</v>
      </c>
      <c r="T1950" s="19" t="s">
        <v>173</v>
      </c>
      <c r="U1950" s="19" t="s">
        <v>3903</v>
      </c>
      <c r="V1950" s="19" t="s">
        <v>3904</v>
      </c>
      <c r="W1950" s="19" t="s">
        <v>1548</v>
      </c>
      <c r="X1950" s="19" t="s">
        <v>3905</v>
      </c>
      <c r="Y1950" s="19" t="s">
        <v>1684</v>
      </c>
      <c r="Z1950" s="19" t="s">
        <v>1685</v>
      </c>
      <c r="AA1950" s="46">
        <v>198</v>
      </c>
      <c r="AB1950" s="19" t="s">
        <v>512</v>
      </c>
      <c r="AC1950" s="19" t="s">
        <v>173</v>
      </c>
      <c r="AD1950" s="19" t="s">
        <v>3906</v>
      </c>
      <c r="AE1950" s="19" t="s">
        <v>3907</v>
      </c>
      <c r="AF1950" s="19" t="s">
        <v>1497</v>
      </c>
      <c r="AG1950" s="19" t="s">
        <v>3908</v>
      </c>
      <c r="AH1950" s="19" t="s">
        <v>1499</v>
      </c>
      <c r="AI1950" s="19" t="s">
        <v>1500</v>
      </c>
      <c r="AJ1950" s="45">
        <v>0</v>
      </c>
      <c r="AK1950" s="45">
        <v>0</v>
      </c>
      <c r="AL1950" s="19" t="s">
        <v>1501</v>
      </c>
      <c r="AM1950" s="46">
        <v>48850</v>
      </c>
      <c r="AN1950" s="46">
        <v>31060</v>
      </c>
      <c r="AO1950" s="46">
        <v>17790</v>
      </c>
      <c r="AP1950" s="45">
        <v>506.28</v>
      </c>
      <c r="AQ1950" s="45"/>
      <c r="AR1950" s="45" t="str">
        <f>IFERROR(VLOOKUP(AB1950,'Pedidos marco'!$A$1:$D$10000,4,0)," ")</f>
        <v xml:space="preserve"> </v>
      </c>
      <c r="AS1950" s="45">
        <f t="shared" si="210"/>
        <v>11</v>
      </c>
      <c r="AT1950" s="45" t="str">
        <f t="shared" si="211"/>
        <v>11</v>
      </c>
      <c r="AU1950" s="47">
        <v>31.06</v>
      </c>
      <c r="AV1950" s="19" t="str">
        <f t="shared" si="212"/>
        <v>04 April</v>
      </c>
      <c r="AW1950" s="19">
        <f t="shared" si="213"/>
        <v>16.300064391500321</v>
      </c>
      <c r="AX1950" s="19">
        <f t="shared" si="214"/>
        <v>16.300064391500321</v>
      </c>
      <c r="AY1950" s="19" t="e">
        <f>VLOOKUP(AG1950,Cías!$A$1:$E$10000,5,0)</f>
        <v>#N/A</v>
      </c>
      <c r="AZ1950" s="19" t="str">
        <f t="shared" si="215"/>
        <v>1013862</v>
      </c>
      <c r="BA1950" s="19" t="str">
        <f t="shared" si="216"/>
        <v>JACOME MARTINEZ EDGAR BOLIVAR</v>
      </c>
      <c r="BB1950" s="19" t="e">
        <f>VLOOKUP(AG1950,Cías!$A$1:$E$10000,3,0)</f>
        <v>#N/A</v>
      </c>
      <c r="BC1950" s="19"/>
      <c r="BD1950" s="19"/>
      <c r="BE1950" s="19"/>
      <c r="BF1950" s="19"/>
      <c r="BG1950" s="19"/>
      <c r="BH1950" s="19"/>
      <c r="BI1950" s="19"/>
      <c r="BJ1950" s="19"/>
    </row>
    <row r="1951" spans="1:62" ht="15" x14ac:dyDescent="0.2">
      <c r="A1951" s="19" t="s">
        <v>17034</v>
      </c>
      <c r="B1951" s="19" t="s">
        <v>1479</v>
      </c>
      <c r="C1951" s="43">
        <v>44663</v>
      </c>
      <c r="D1951" s="44">
        <v>0.19583333333333</v>
      </c>
      <c r="E1951" s="19" t="s">
        <v>17035</v>
      </c>
      <c r="F1951" s="19" t="s">
        <v>17036</v>
      </c>
      <c r="G1951" s="19" t="s">
        <v>17037</v>
      </c>
      <c r="H1951" s="45">
        <v>4380.49</v>
      </c>
      <c r="I1951" s="45">
        <v>4911.4399999999996</v>
      </c>
      <c r="J1951" s="19" t="s">
        <v>1560</v>
      </c>
      <c r="K1951" s="19" t="s">
        <v>17038</v>
      </c>
      <c r="L1951" s="19" t="s">
        <v>17039</v>
      </c>
      <c r="M1951" s="19" t="s">
        <v>17040</v>
      </c>
      <c r="N1951" s="19" t="s">
        <v>17034</v>
      </c>
      <c r="O1951" s="19" t="s">
        <v>371</v>
      </c>
      <c r="P1951" s="19" t="s">
        <v>372</v>
      </c>
      <c r="Q1951" s="46">
        <v>680</v>
      </c>
      <c r="R1951" s="19" t="s">
        <v>1544</v>
      </c>
      <c r="S1951" s="19" t="s">
        <v>3092</v>
      </c>
      <c r="T1951" s="19" t="s">
        <v>289</v>
      </c>
      <c r="U1951" s="19" t="s">
        <v>3093</v>
      </c>
      <c r="V1951" s="19" t="s">
        <v>3094</v>
      </c>
      <c r="W1951" s="19" t="s">
        <v>1757</v>
      </c>
      <c r="X1951" s="19" t="s">
        <v>3095</v>
      </c>
      <c r="Y1951" s="19" t="s">
        <v>1759</v>
      </c>
      <c r="Z1951" s="19" t="s">
        <v>1760</v>
      </c>
      <c r="AA1951" s="46">
        <v>218</v>
      </c>
      <c r="AB1951" s="19" t="s">
        <v>469</v>
      </c>
      <c r="AC1951" s="19" t="s">
        <v>88</v>
      </c>
      <c r="AD1951" s="19" t="s">
        <v>3096</v>
      </c>
      <c r="AE1951" s="19" t="s">
        <v>3097</v>
      </c>
      <c r="AF1951" s="19" t="s">
        <v>1592</v>
      </c>
      <c r="AG1951" s="19" t="s">
        <v>3098</v>
      </c>
      <c r="AH1951" s="19" t="s">
        <v>1499</v>
      </c>
      <c r="AI1951" s="19" t="s">
        <v>1500</v>
      </c>
      <c r="AJ1951" s="45">
        <v>0</v>
      </c>
      <c r="AK1951" s="45">
        <v>0</v>
      </c>
      <c r="AL1951" s="19" t="s">
        <v>1501</v>
      </c>
      <c r="AM1951" s="46">
        <v>51970</v>
      </c>
      <c r="AN1951" s="46">
        <v>34090</v>
      </c>
      <c r="AO1951" s="46">
        <v>17880</v>
      </c>
      <c r="AP1951" s="45">
        <v>516.79999999999995</v>
      </c>
      <c r="AQ1951" s="45"/>
      <c r="AR1951" s="45" t="str">
        <f>IFERROR(VLOOKUP(AB1951,'Pedidos marco'!$A$1:$D$10000,4,0)," ")</f>
        <v xml:space="preserve"> </v>
      </c>
      <c r="AS1951" s="45">
        <f t="shared" si="210"/>
        <v>12</v>
      </c>
      <c r="AT1951" s="45" t="str">
        <f t="shared" si="211"/>
        <v>12</v>
      </c>
      <c r="AU1951" s="47">
        <v>34</v>
      </c>
      <c r="AV1951" s="19" t="str">
        <f t="shared" si="212"/>
        <v>04 April</v>
      </c>
      <c r="AW1951" s="19">
        <f t="shared" si="213"/>
        <v>0.7599999999999999</v>
      </c>
      <c r="AX1951" s="19">
        <f t="shared" si="214"/>
        <v>15.2</v>
      </c>
      <c r="AY1951" s="19" t="e">
        <f>VLOOKUP(AG1951,Cías!$A$1:$E$10000,5,0)</f>
        <v>#N/A</v>
      </c>
      <c r="AZ1951" s="19" t="str">
        <f t="shared" si="215"/>
        <v>1013625</v>
      </c>
      <c r="BA1951" s="19" t="str">
        <f t="shared" si="216"/>
        <v>CHICAIZA CHICAIZA CESAR ELOY</v>
      </c>
      <c r="BB1951" s="19" t="e">
        <f>VLOOKUP(AG1951,Cías!$A$1:$E$10000,3,0)</f>
        <v>#N/A</v>
      </c>
      <c r="BC1951" s="19"/>
      <c r="BD1951" s="19"/>
      <c r="BE1951" s="19"/>
      <c r="BF1951" s="19"/>
      <c r="BG1951" s="19"/>
      <c r="BH1951" s="19"/>
      <c r="BI1951" s="19"/>
      <c r="BJ1951" s="19"/>
    </row>
    <row r="1952" spans="1:62" ht="15" x14ac:dyDescent="0.2">
      <c r="A1952" s="19" t="s">
        <v>17041</v>
      </c>
      <c r="B1952" s="19" t="s">
        <v>1479</v>
      </c>
      <c r="C1952" s="43">
        <v>44663</v>
      </c>
      <c r="D1952" s="44">
        <v>0.20486111111110999</v>
      </c>
      <c r="E1952" s="19" t="s">
        <v>17042</v>
      </c>
      <c r="F1952" s="19" t="s">
        <v>1481</v>
      </c>
      <c r="G1952" s="19" t="s">
        <v>1481</v>
      </c>
      <c r="H1952" s="45">
        <v>0</v>
      </c>
      <c r="I1952" s="45">
        <v>0</v>
      </c>
      <c r="J1952" s="19" t="s">
        <v>1482</v>
      </c>
      <c r="K1952" s="19" t="s">
        <v>17043</v>
      </c>
      <c r="L1952" s="19" t="s">
        <v>17044</v>
      </c>
      <c r="M1952" s="19" t="s">
        <v>17045</v>
      </c>
      <c r="N1952" s="19" t="s">
        <v>17041</v>
      </c>
      <c r="O1952" s="19" t="s">
        <v>371</v>
      </c>
      <c r="P1952" s="19" t="s">
        <v>372</v>
      </c>
      <c r="Q1952" s="46">
        <v>260</v>
      </c>
      <c r="R1952" s="19" t="s">
        <v>1544</v>
      </c>
      <c r="S1952" s="19" t="s">
        <v>2353</v>
      </c>
      <c r="T1952" s="19" t="s">
        <v>2354</v>
      </c>
      <c r="U1952" s="19" t="s">
        <v>4815</v>
      </c>
      <c r="V1952" s="19" t="s">
        <v>2091</v>
      </c>
      <c r="W1952" s="19" t="s">
        <v>415</v>
      </c>
      <c r="X1952" s="19" t="s">
        <v>4816</v>
      </c>
      <c r="Y1952" s="19" t="s">
        <v>3748</v>
      </c>
      <c r="Z1952" s="19" t="s">
        <v>3749</v>
      </c>
      <c r="AA1952" s="46">
        <v>129</v>
      </c>
      <c r="AB1952" s="19" t="s">
        <v>578</v>
      </c>
      <c r="AC1952" s="19" t="s">
        <v>313</v>
      </c>
      <c r="AD1952" s="19" t="s">
        <v>2358</v>
      </c>
      <c r="AE1952" s="19" t="s">
        <v>2359</v>
      </c>
      <c r="AF1952" s="19" t="s">
        <v>1592</v>
      </c>
      <c r="AG1952" s="19" t="s">
        <v>2360</v>
      </c>
      <c r="AH1952" s="19" t="s">
        <v>1499</v>
      </c>
      <c r="AI1952" s="19" t="s">
        <v>1500</v>
      </c>
      <c r="AJ1952" s="45">
        <v>0</v>
      </c>
      <c r="AK1952" s="45">
        <v>0</v>
      </c>
      <c r="AL1952" s="19" t="s">
        <v>1501</v>
      </c>
      <c r="AM1952" s="46">
        <v>21945.758000000002</v>
      </c>
      <c r="AN1952" s="46">
        <v>13015.758</v>
      </c>
      <c r="AO1952" s="46">
        <v>8930</v>
      </c>
      <c r="AP1952" s="45">
        <v>132.6</v>
      </c>
      <c r="AQ1952" s="45"/>
      <c r="AR1952" s="45" t="str">
        <f>IFERROR(VLOOKUP(AB1952,'Pedidos marco'!$A$1:$D$10000,4,0)," ")</f>
        <v xml:space="preserve"> </v>
      </c>
      <c r="AS1952" s="45">
        <f t="shared" si="210"/>
        <v>12</v>
      </c>
      <c r="AT1952" s="45" t="str">
        <f t="shared" si="211"/>
        <v>12</v>
      </c>
      <c r="AU1952" s="47">
        <v>13</v>
      </c>
      <c r="AV1952" s="19" t="str">
        <f t="shared" si="212"/>
        <v>04 April</v>
      </c>
      <c r="AW1952" s="19">
        <f t="shared" si="213"/>
        <v>0.51</v>
      </c>
      <c r="AX1952" s="19">
        <f t="shared" si="214"/>
        <v>10.199999999999999</v>
      </c>
      <c r="AY1952" s="19" t="e">
        <f>VLOOKUP(AG1952,Cías!$A$1:$E$10000,5,0)</f>
        <v>#N/A</v>
      </c>
      <c r="AZ1952" s="19" t="str">
        <f t="shared" si="215"/>
        <v>1018725</v>
      </c>
      <c r="BA1952" s="19" t="str">
        <f t="shared" si="216"/>
        <v>TRANSPORTE DE CARGA PESADA</v>
      </c>
      <c r="BB1952" s="19" t="e">
        <f>VLOOKUP(AG1952,Cías!$A$1:$E$10000,3,0)</f>
        <v>#N/A</v>
      </c>
      <c r="BC1952" s="19"/>
      <c r="BD1952" s="19"/>
      <c r="BE1952" s="19"/>
      <c r="BF1952" s="19"/>
      <c r="BG1952" s="19"/>
      <c r="BH1952" s="19"/>
      <c r="BI1952" s="19"/>
      <c r="BJ1952" s="19"/>
    </row>
    <row r="1953" spans="1:62" ht="15" x14ac:dyDescent="0.2">
      <c r="A1953" s="19" t="s">
        <v>17041</v>
      </c>
      <c r="B1953" s="19" t="s">
        <v>1479</v>
      </c>
      <c r="C1953" s="43">
        <v>44663</v>
      </c>
      <c r="D1953" s="44">
        <v>0.20486111111110999</v>
      </c>
      <c r="E1953" s="19" t="s">
        <v>17046</v>
      </c>
      <c r="F1953" s="19" t="s">
        <v>1481</v>
      </c>
      <c r="G1953" s="19" t="s">
        <v>1481</v>
      </c>
      <c r="H1953" s="45">
        <v>0</v>
      </c>
      <c r="I1953" s="45">
        <v>0</v>
      </c>
      <c r="J1953" s="19" t="s">
        <v>1482</v>
      </c>
      <c r="K1953" s="19" t="s">
        <v>17047</v>
      </c>
      <c r="L1953" s="19" t="s">
        <v>17048</v>
      </c>
      <c r="M1953" s="19" t="s">
        <v>17049</v>
      </c>
      <c r="N1953" s="19" t="s">
        <v>17041</v>
      </c>
      <c r="O1953" s="19" t="s">
        <v>367</v>
      </c>
      <c r="P1953" s="19" t="s">
        <v>368</v>
      </c>
      <c r="Q1953" s="46">
        <v>400</v>
      </c>
      <c r="R1953" s="19" t="s">
        <v>1544</v>
      </c>
      <c r="S1953" s="19" t="s">
        <v>2353</v>
      </c>
      <c r="T1953" s="19" t="s">
        <v>2354</v>
      </c>
      <c r="U1953" s="19" t="s">
        <v>4815</v>
      </c>
      <c r="V1953" s="19" t="s">
        <v>2091</v>
      </c>
      <c r="W1953" s="19" t="s">
        <v>415</v>
      </c>
      <c r="X1953" s="19" t="s">
        <v>4816</v>
      </c>
      <c r="Y1953" s="19" t="s">
        <v>3748</v>
      </c>
      <c r="Z1953" s="19" t="s">
        <v>3749</v>
      </c>
      <c r="AA1953" s="46">
        <v>129</v>
      </c>
      <c r="AB1953" s="19" t="s">
        <v>578</v>
      </c>
      <c r="AC1953" s="19" t="s">
        <v>313</v>
      </c>
      <c r="AD1953" s="19" t="s">
        <v>2358</v>
      </c>
      <c r="AE1953" s="19" t="s">
        <v>2359</v>
      </c>
      <c r="AF1953" s="19" t="s">
        <v>1592</v>
      </c>
      <c r="AG1953" s="19" t="s">
        <v>2360</v>
      </c>
      <c r="AH1953" s="19" t="s">
        <v>1499</v>
      </c>
      <c r="AI1953" s="19" t="s">
        <v>1500</v>
      </c>
      <c r="AJ1953" s="45">
        <v>0</v>
      </c>
      <c r="AK1953" s="45">
        <v>0</v>
      </c>
      <c r="AL1953" s="19" t="s">
        <v>1501</v>
      </c>
      <c r="AM1953" s="46">
        <v>28954.241999999998</v>
      </c>
      <c r="AN1953" s="46">
        <v>20024.241999999998</v>
      </c>
      <c r="AO1953" s="46">
        <v>8930</v>
      </c>
      <c r="AP1953" s="45">
        <v>204</v>
      </c>
      <c r="AQ1953" s="45"/>
      <c r="AR1953" s="45" t="str">
        <f>IFERROR(VLOOKUP(AB1953,'Pedidos marco'!$A$1:$D$10000,4,0)," ")</f>
        <v xml:space="preserve"> </v>
      </c>
      <c r="AS1953" s="45">
        <f t="shared" si="210"/>
        <v>12</v>
      </c>
      <c r="AT1953" s="45" t="str">
        <f t="shared" si="211"/>
        <v>12</v>
      </c>
      <c r="AU1953" s="47">
        <v>20</v>
      </c>
      <c r="AV1953" s="19" t="str">
        <f t="shared" si="212"/>
        <v>04 April</v>
      </c>
      <c r="AW1953" s="19">
        <f t="shared" si="213"/>
        <v>0.51</v>
      </c>
      <c r="AX1953" s="19">
        <f t="shared" si="214"/>
        <v>10.199999999999999</v>
      </c>
      <c r="AY1953" s="19" t="e">
        <f>VLOOKUP(AG1953,Cías!$A$1:$E$10000,5,0)</f>
        <v>#N/A</v>
      </c>
      <c r="AZ1953" s="19" t="str">
        <f t="shared" si="215"/>
        <v>1018725</v>
      </c>
      <c r="BA1953" s="19" t="str">
        <f t="shared" si="216"/>
        <v>TRANSPORTE DE CARGA PESADA</v>
      </c>
      <c r="BB1953" s="19" t="e">
        <f>VLOOKUP(AG1953,Cías!$A$1:$E$10000,3,0)</f>
        <v>#N/A</v>
      </c>
      <c r="BC1953" s="19"/>
      <c r="BD1953" s="19"/>
      <c r="BE1953" s="19"/>
      <c r="BF1953" s="19"/>
      <c r="BG1953" s="19"/>
      <c r="BH1953" s="19"/>
      <c r="BI1953" s="19"/>
      <c r="BJ1953" s="19"/>
    </row>
    <row r="1954" spans="1:62" ht="15" x14ac:dyDescent="0.2">
      <c r="A1954" s="19" t="s">
        <v>17050</v>
      </c>
      <c r="B1954" s="19" t="s">
        <v>1479</v>
      </c>
      <c r="C1954" s="43">
        <v>44663</v>
      </c>
      <c r="D1954" s="44">
        <v>0.21111111111111</v>
      </c>
      <c r="E1954" s="19" t="s">
        <v>17051</v>
      </c>
      <c r="F1954" s="19" t="s">
        <v>1481</v>
      </c>
      <c r="G1954" s="19" t="s">
        <v>1481</v>
      </c>
      <c r="H1954" s="45">
        <v>0</v>
      </c>
      <c r="I1954" s="45">
        <v>0</v>
      </c>
      <c r="J1954" s="19" t="s">
        <v>1482</v>
      </c>
      <c r="K1954" s="19" t="s">
        <v>17052</v>
      </c>
      <c r="L1954" s="19" t="s">
        <v>17053</v>
      </c>
      <c r="M1954" s="19" t="s">
        <v>17054</v>
      </c>
      <c r="N1954" s="19" t="s">
        <v>17050</v>
      </c>
      <c r="O1954" s="19" t="s">
        <v>371</v>
      </c>
      <c r="P1954" s="19" t="s">
        <v>372</v>
      </c>
      <c r="Q1954" s="46">
        <v>360</v>
      </c>
      <c r="R1954" s="19" t="s">
        <v>1544</v>
      </c>
      <c r="S1954" s="19" t="s">
        <v>1545</v>
      </c>
      <c r="T1954" s="19" t="s">
        <v>74</v>
      </c>
      <c r="U1954" s="19" t="s">
        <v>9181</v>
      </c>
      <c r="V1954" s="19" t="s">
        <v>9182</v>
      </c>
      <c r="W1954" s="19" t="s">
        <v>1548</v>
      </c>
      <c r="X1954" s="19" t="s">
        <v>9183</v>
      </c>
      <c r="Y1954" s="19" t="s">
        <v>1684</v>
      </c>
      <c r="Z1954" s="19" t="s">
        <v>1685</v>
      </c>
      <c r="AA1954" s="46">
        <v>198</v>
      </c>
      <c r="AB1954" s="19" t="s">
        <v>474</v>
      </c>
      <c r="AC1954" s="19" t="s">
        <v>98</v>
      </c>
      <c r="AD1954" s="19" t="s">
        <v>1921</v>
      </c>
      <c r="AE1954" s="19" t="s">
        <v>1481</v>
      </c>
      <c r="AF1954" s="19" t="s">
        <v>1554</v>
      </c>
      <c r="AG1954" s="19" t="s">
        <v>1922</v>
      </c>
      <c r="AH1954" s="19" t="s">
        <v>1499</v>
      </c>
      <c r="AI1954" s="19" t="s">
        <v>1500</v>
      </c>
      <c r="AJ1954" s="45">
        <v>0</v>
      </c>
      <c r="AK1954" s="45">
        <v>0</v>
      </c>
      <c r="AL1954" s="19" t="s">
        <v>1501</v>
      </c>
      <c r="AM1954" s="46">
        <v>26950</v>
      </c>
      <c r="AN1954" s="46">
        <v>18060</v>
      </c>
      <c r="AO1954" s="46">
        <v>8890</v>
      </c>
      <c r="AP1954" s="45">
        <v>266.39999999999998</v>
      </c>
      <c r="AQ1954" s="45"/>
      <c r="AR1954" s="45" t="str">
        <f>IFERROR(VLOOKUP(AB1954,'Pedidos marco'!$A$1:$D$10000,4,0)," ")</f>
        <v xml:space="preserve"> </v>
      </c>
      <c r="AS1954" s="45">
        <f t="shared" si="210"/>
        <v>12</v>
      </c>
      <c r="AT1954" s="45" t="str">
        <f t="shared" si="211"/>
        <v>12</v>
      </c>
      <c r="AU1954" s="47">
        <v>18</v>
      </c>
      <c r="AV1954" s="19" t="str">
        <f t="shared" si="212"/>
        <v>04 April</v>
      </c>
      <c r="AW1954" s="19">
        <f t="shared" si="213"/>
        <v>0.74</v>
      </c>
      <c r="AX1954" s="19">
        <f t="shared" si="214"/>
        <v>14.799999999999999</v>
      </c>
      <c r="AY1954" s="19" t="e">
        <f>VLOOKUP(AG1954,Cías!$A$1:$E$10000,5,0)</f>
        <v>#N/A</v>
      </c>
      <c r="AZ1954" s="19" t="str">
        <f t="shared" si="215"/>
        <v>1014104</v>
      </c>
      <c r="BA1954" s="19" t="str">
        <f t="shared" si="216"/>
        <v>CORDOVA MEDIAVILLA ANDERSON OMAR</v>
      </c>
      <c r="BB1954" s="19" t="e">
        <f>VLOOKUP(AG1954,Cías!$A$1:$E$10000,3,0)</f>
        <v>#N/A</v>
      </c>
      <c r="BC1954" s="19"/>
      <c r="BD1954" s="19"/>
      <c r="BE1954" s="19"/>
      <c r="BF1954" s="19"/>
      <c r="BG1954" s="19"/>
      <c r="BH1954" s="19"/>
      <c r="BI1954" s="19"/>
      <c r="BJ1954" s="19"/>
    </row>
    <row r="1955" spans="1:62" ht="15" x14ac:dyDescent="0.2">
      <c r="A1955" s="19" t="s">
        <v>17055</v>
      </c>
      <c r="B1955" s="19" t="s">
        <v>1479</v>
      </c>
      <c r="C1955" s="43">
        <v>44663</v>
      </c>
      <c r="D1955" s="44">
        <v>0.21180555555555999</v>
      </c>
      <c r="E1955" s="19" t="s">
        <v>17056</v>
      </c>
      <c r="F1955" s="19" t="s">
        <v>17057</v>
      </c>
      <c r="G1955" s="19" t="s">
        <v>17058</v>
      </c>
      <c r="H1955" s="45">
        <v>2287.17</v>
      </c>
      <c r="I1955" s="45">
        <v>2564.39</v>
      </c>
      <c r="J1955" s="19" t="s">
        <v>1560</v>
      </c>
      <c r="K1955" s="19" t="s">
        <v>17059</v>
      </c>
      <c r="L1955" s="19" t="s">
        <v>17060</v>
      </c>
      <c r="M1955" s="19" t="s">
        <v>17061</v>
      </c>
      <c r="N1955" s="19" t="s">
        <v>17055</v>
      </c>
      <c r="O1955" s="19" t="s">
        <v>367</v>
      </c>
      <c r="P1955" s="19" t="s">
        <v>368</v>
      </c>
      <c r="Q1955" s="46">
        <v>360</v>
      </c>
      <c r="R1955" s="19" t="s">
        <v>1544</v>
      </c>
      <c r="S1955" s="19" t="s">
        <v>1754</v>
      </c>
      <c r="T1955" s="19" t="s">
        <v>104</v>
      </c>
      <c r="U1955" s="19" t="s">
        <v>1755</v>
      </c>
      <c r="V1955" s="19" t="s">
        <v>1756</v>
      </c>
      <c r="W1955" s="19" t="s">
        <v>1757</v>
      </c>
      <c r="X1955" s="19" t="s">
        <v>1758</v>
      </c>
      <c r="Y1955" s="19" t="s">
        <v>1759</v>
      </c>
      <c r="Z1955" s="19" t="s">
        <v>1760</v>
      </c>
      <c r="AA1955" s="46">
        <v>218</v>
      </c>
      <c r="AB1955" s="19" t="s">
        <v>505</v>
      </c>
      <c r="AC1955" s="19" t="s">
        <v>159</v>
      </c>
      <c r="AD1955" s="19" t="s">
        <v>3396</v>
      </c>
      <c r="AE1955" s="19" t="s">
        <v>3397</v>
      </c>
      <c r="AF1955" s="19" t="s">
        <v>1554</v>
      </c>
      <c r="AG1955" s="19" t="s">
        <v>6671</v>
      </c>
      <c r="AH1955" s="19" t="s">
        <v>1499</v>
      </c>
      <c r="AI1955" s="19" t="s">
        <v>1500</v>
      </c>
      <c r="AJ1955" s="45">
        <v>0</v>
      </c>
      <c r="AK1955" s="45">
        <v>0</v>
      </c>
      <c r="AL1955" s="19" t="s">
        <v>1501</v>
      </c>
      <c r="AM1955" s="46">
        <v>26950</v>
      </c>
      <c r="AN1955" s="46">
        <v>18030</v>
      </c>
      <c r="AO1955" s="46">
        <v>8920</v>
      </c>
      <c r="AP1955" s="45">
        <v>273.60000000000002</v>
      </c>
      <c r="AQ1955" s="45"/>
      <c r="AR1955" s="45" t="str">
        <f>IFERROR(VLOOKUP(AB1955,'Pedidos marco'!$A$1:$D$10000,4,0)," ")</f>
        <v xml:space="preserve"> </v>
      </c>
      <c r="AS1955" s="45">
        <f t="shared" si="210"/>
        <v>12</v>
      </c>
      <c r="AT1955" s="45" t="str">
        <f t="shared" si="211"/>
        <v>12</v>
      </c>
      <c r="AU1955" s="47">
        <v>18</v>
      </c>
      <c r="AV1955" s="19" t="str">
        <f t="shared" si="212"/>
        <v>04 April</v>
      </c>
      <c r="AW1955" s="19">
        <f t="shared" si="213"/>
        <v>0.76</v>
      </c>
      <c r="AX1955" s="19">
        <f t="shared" si="214"/>
        <v>15.200000000000001</v>
      </c>
      <c r="AY1955" s="19" t="e">
        <f>VLOOKUP(AG1955,Cías!$A$1:$E$10000,5,0)</f>
        <v>#N/A</v>
      </c>
      <c r="AZ1955" s="19" t="str">
        <f t="shared" si="215"/>
        <v>1013505</v>
      </c>
      <c r="BA1955" s="19" t="str">
        <f t="shared" si="216"/>
        <v>HERMOZA LOZADA JORGE ABDON</v>
      </c>
      <c r="BB1955" s="19" t="e">
        <f>VLOOKUP(AG1955,Cías!$A$1:$E$10000,3,0)</f>
        <v>#N/A</v>
      </c>
      <c r="BC1955" s="19"/>
      <c r="BD1955" s="19"/>
      <c r="BE1955" s="19"/>
      <c r="BF1955" s="19"/>
      <c r="BG1955" s="19"/>
      <c r="BH1955" s="19"/>
      <c r="BI1955" s="19"/>
      <c r="BJ1955" s="19"/>
    </row>
    <row r="1956" spans="1:62" ht="15" x14ac:dyDescent="0.2">
      <c r="A1956" s="19" t="s">
        <v>17062</v>
      </c>
      <c r="B1956" s="19" t="s">
        <v>1479</v>
      </c>
      <c r="C1956" s="43">
        <v>44663</v>
      </c>
      <c r="D1956" s="44">
        <v>0.21527777777778001</v>
      </c>
      <c r="E1956" s="19" t="s">
        <v>17063</v>
      </c>
      <c r="F1956" s="19" t="s">
        <v>17064</v>
      </c>
      <c r="G1956" s="19" t="s">
        <v>17065</v>
      </c>
      <c r="H1956" s="45">
        <v>3736.08</v>
      </c>
      <c r="I1956" s="45">
        <v>4188.92</v>
      </c>
      <c r="J1956" s="19" t="s">
        <v>1560</v>
      </c>
      <c r="K1956" s="19" t="s">
        <v>14884</v>
      </c>
      <c r="L1956" s="19" t="s">
        <v>17066</v>
      </c>
      <c r="M1956" s="19" t="s">
        <v>17067</v>
      </c>
      <c r="N1956" s="19" t="s">
        <v>17062</v>
      </c>
      <c r="O1956" s="19" t="s">
        <v>1486</v>
      </c>
      <c r="P1956" s="19" t="s">
        <v>1487</v>
      </c>
      <c r="Q1956" s="46">
        <v>32.130000000000003</v>
      </c>
      <c r="R1956" s="19" t="s">
        <v>1488</v>
      </c>
      <c r="S1956" s="19" t="s">
        <v>1564</v>
      </c>
      <c r="T1956" s="19" t="s">
        <v>416</v>
      </c>
      <c r="U1956" s="19" t="s">
        <v>1565</v>
      </c>
      <c r="V1956" s="19" t="s">
        <v>1566</v>
      </c>
      <c r="W1956" s="19" t="s">
        <v>1567</v>
      </c>
      <c r="X1956" s="19" t="s">
        <v>1568</v>
      </c>
      <c r="Y1956" s="19" t="s">
        <v>1569</v>
      </c>
      <c r="Z1956" s="19" t="s">
        <v>1570</v>
      </c>
      <c r="AA1956" s="46">
        <v>136</v>
      </c>
      <c r="AB1956" s="19" t="s">
        <v>1571</v>
      </c>
      <c r="AC1956" s="19" t="s">
        <v>416</v>
      </c>
      <c r="AD1956" s="19" t="s">
        <v>1572</v>
      </c>
      <c r="AE1956" s="19" t="s">
        <v>1573</v>
      </c>
      <c r="AF1956" s="19" t="s">
        <v>1497</v>
      </c>
      <c r="AG1956" s="19" t="s">
        <v>1574</v>
      </c>
      <c r="AH1956" s="19" t="s">
        <v>1499</v>
      </c>
      <c r="AI1956" s="19" t="s">
        <v>1500</v>
      </c>
      <c r="AJ1956" s="45">
        <v>0</v>
      </c>
      <c r="AK1956" s="45">
        <v>0</v>
      </c>
      <c r="AL1956" s="19" t="s">
        <v>1517</v>
      </c>
      <c r="AM1956" s="46">
        <v>51580</v>
      </c>
      <c r="AN1956" s="46">
        <v>32130</v>
      </c>
      <c r="AO1956" s="46">
        <v>19450</v>
      </c>
      <c r="AP1956" s="45">
        <v>0</v>
      </c>
      <c r="AQ1956" s="45"/>
      <c r="AR1956" s="45" t="str">
        <f>IFERROR(VLOOKUP(AB1956,'Pedidos marco'!$A$1:$D$10000,4,0)," ")</f>
        <v xml:space="preserve"> </v>
      </c>
      <c r="AS1956" s="45">
        <f t="shared" si="210"/>
        <v>12</v>
      </c>
      <c r="AT1956" s="45" t="str">
        <f t="shared" si="211"/>
        <v>12</v>
      </c>
      <c r="AU1956" s="47">
        <v>32.130000000000003</v>
      </c>
      <c r="AV1956" s="19" t="str">
        <f t="shared" si="212"/>
        <v>04 April</v>
      </c>
      <c r="AW1956" s="19">
        <f t="shared" si="213"/>
        <v>0</v>
      </c>
      <c r="AX1956" s="19">
        <f t="shared" si="214"/>
        <v>0</v>
      </c>
      <c r="AY1956" s="19" t="e">
        <f>VLOOKUP(AG1956,Cías!$A$1:$E$10000,5,0)</f>
        <v>#N/A</v>
      </c>
      <c r="AZ1956" s="19" t="str">
        <f t="shared" si="215"/>
        <v>1014407</v>
      </c>
      <c r="BA1956" s="19" t="str">
        <f t="shared" si="216"/>
        <v>HORMIANDES</v>
      </c>
      <c r="BB1956" s="19" t="e">
        <f>VLOOKUP(AG1956,Cías!$A$1:$E$10000,3,0)</f>
        <v>#N/A</v>
      </c>
      <c r="BC1956" s="19"/>
      <c r="BD1956" s="19"/>
      <c r="BE1956" s="19"/>
      <c r="BF1956" s="19"/>
      <c r="BG1956" s="19"/>
      <c r="BH1956" s="19"/>
      <c r="BI1956" s="19"/>
      <c r="BJ1956" s="19"/>
    </row>
    <row r="1957" spans="1:62" ht="15" x14ac:dyDescent="0.2">
      <c r="A1957" s="19" t="s">
        <v>17068</v>
      </c>
      <c r="B1957" s="19" t="s">
        <v>1479</v>
      </c>
      <c r="C1957" s="43">
        <v>44663</v>
      </c>
      <c r="D1957" s="44">
        <v>0.21875</v>
      </c>
      <c r="E1957" s="19" t="s">
        <v>17069</v>
      </c>
      <c r="F1957" s="19" t="s">
        <v>17070</v>
      </c>
      <c r="G1957" s="19" t="s">
        <v>17071</v>
      </c>
      <c r="H1957" s="45">
        <v>2278.8000000000002</v>
      </c>
      <c r="I1957" s="45">
        <v>2555.0100000000002</v>
      </c>
      <c r="J1957" s="19" t="s">
        <v>1560</v>
      </c>
      <c r="K1957" s="19" t="s">
        <v>17072</v>
      </c>
      <c r="L1957" s="19" t="s">
        <v>17073</v>
      </c>
      <c r="M1957" s="19" t="s">
        <v>17074</v>
      </c>
      <c r="N1957" s="19" t="s">
        <v>17068</v>
      </c>
      <c r="O1957" s="19" t="s">
        <v>1641</v>
      </c>
      <c r="P1957" s="19" t="s">
        <v>1642</v>
      </c>
      <c r="Q1957" s="46">
        <v>360</v>
      </c>
      <c r="R1957" s="19" t="s">
        <v>1544</v>
      </c>
      <c r="S1957" s="19" t="s">
        <v>7844</v>
      </c>
      <c r="T1957" s="19" t="s">
        <v>7845</v>
      </c>
      <c r="U1957" s="19" t="s">
        <v>17075</v>
      </c>
      <c r="V1957" s="19" t="s">
        <v>17076</v>
      </c>
      <c r="W1957" s="19" t="s">
        <v>17077</v>
      </c>
      <c r="X1957" s="19" t="s">
        <v>17078</v>
      </c>
      <c r="Y1957" s="19" t="s">
        <v>3921</v>
      </c>
      <c r="Z1957" s="19" t="s">
        <v>3922</v>
      </c>
      <c r="AA1957" s="46">
        <v>524</v>
      </c>
      <c r="AB1957" s="19" t="s">
        <v>530</v>
      </c>
      <c r="AC1957" s="19" t="s">
        <v>212</v>
      </c>
      <c r="AD1957" s="19" t="s">
        <v>2804</v>
      </c>
      <c r="AE1957" s="19" t="s">
        <v>2805</v>
      </c>
      <c r="AF1957" s="19" t="s">
        <v>1554</v>
      </c>
      <c r="AG1957" s="19" t="s">
        <v>2806</v>
      </c>
      <c r="AH1957" s="19" t="s">
        <v>1499</v>
      </c>
      <c r="AI1957" s="19" t="s">
        <v>1500</v>
      </c>
      <c r="AJ1957" s="45">
        <v>0</v>
      </c>
      <c r="AK1957" s="45">
        <v>0</v>
      </c>
      <c r="AL1957" s="19" t="s">
        <v>1501</v>
      </c>
      <c r="AM1957" s="46">
        <v>27210</v>
      </c>
      <c r="AN1957" s="46">
        <v>18000</v>
      </c>
      <c r="AO1957" s="46">
        <v>9210</v>
      </c>
      <c r="AP1957" s="45">
        <v>468</v>
      </c>
      <c r="AQ1957" s="45"/>
      <c r="AR1957" s="45" t="str">
        <f>IFERROR(VLOOKUP(AB1957,'Pedidos marco'!$A$1:$D$10000,4,0)," ")</f>
        <v xml:space="preserve"> </v>
      </c>
      <c r="AS1957" s="45">
        <f t="shared" si="210"/>
        <v>12</v>
      </c>
      <c r="AT1957" s="45" t="str">
        <f t="shared" si="211"/>
        <v>12</v>
      </c>
      <c r="AU1957" s="47">
        <v>18</v>
      </c>
      <c r="AV1957" s="19" t="str">
        <f t="shared" si="212"/>
        <v>04 April</v>
      </c>
      <c r="AW1957" s="19">
        <f t="shared" si="213"/>
        <v>1.3</v>
      </c>
      <c r="AX1957" s="19">
        <f t="shared" si="214"/>
        <v>26</v>
      </c>
      <c r="AY1957" s="19" t="e">
        <f>VLOOKUP(AG1957,Cías!$A$1:$E$10000,5,0)</f>
        <v>#N/A</v>
      </c>
      <c r="AZ1957" s="19" t="str">
        <f t="shared" si="215"/>
        <v>1013871</v>
      </c>
      <c r="BA1957" s="19" t="str">
        <f t="shared" si="216"/>
        <v>MORAN PERUGACHI ALONSO</v>
      </c>
      <c r="BB1957" s="19" t="e">
        <f>VLOOKUP(AG1957,Cías!$A$1:$E$10000,3,0)</f>
        <v>#N/A</v>
      </c>
      <c r="BC1957" s="19"/>
      <c r="BD1957" s="19"/>
      <c r="BE1957" s="19"/>
      <c r="BF1957" s="19"/>
      <c r="BG1957" s="19"/>
      <c r="BH1957" s="19"/>
      <c r="BI1957" s="19"/>
      <c r="BJ1957" s="19"/>
    </row>
    <row r="1958" spans="1:62" ht="15" x14ac:dyDescent="0.2">
      <c r="A1958" s="19" t="s">
        <v>17079</v>
      </c>
      <c r="B1958" s="19" t="s">
        <v>1479</v>
      </c>
      <c r="C1958" s="43">
        <v>44663</v>
      </c>
      <c r="D1958" s="44">
        <v>0.22430555555556</v>
      </c>
      <c r="E1958" s="19" t="s">
        <v>17080</v>
      </c>
      <c r="F1958" s="19" t="s">
        <v>17081</v>
      </c>
      <c r="G1958" s="19" t="s">
        <v>17082</v>
      </c>
      <c r="H1958" s="45">
        <v>3251.96</v>
      </c>
      <c r="I1958" s="45">
        <v>3646.12</v>
      </c>
      <c r="J1958" s="19" t="s">
        <v>1560</v>
      </c>
      <c r="K1958" s="19" t="s">
        <v>16491</v>
      </c>
      <c r="L1958" s="19" t="s">
        <v>17083</v>
      </c>
      <c r="M1958" s="19" t="s">
        <v>17084</v>
      </c>
      <c r="N1958" s="19" t="s">
        <v>17079</v>
      </c>
      <c r="O1958" s="19" t="s">
        <v>1823</v>
      </c>
      <c r="P1958" s="19" t="s">
        <v>1824</v>
      </c>
      <c r="Q1958" s="46">
        <v>32.049999999999997</v>
      </c>
      <c r="R1958" s="19" t="s">
        <v>1488</v>
      </c>
      <c r="S1958" s="19" t="s">
        <v>3514</v>
      </c>
      <c r="T1958" s="19" t="s">
        <v>3515</v>
      </c>
      <c r="U1958" s="19" t="s">
        <v>3516</v>
      </c>
      <c r="V1958" s="19" t="s">
        <v>3517</v>
      </c>
      <c r="W1958" s="19" t="s">
        <v>1962</v>
      </c>
      <c r="X1958" s="19" t="s">
        <v>3518</v>
      </c>
      <c r="Y1958" s="19" t="s">
        <v>1964</v>
      </c>
      <c r="Z1958" s="19" t="s">
        <v>1965</v>
      </c>
      <c r="AA1958" s="46">
        <v>210</v>
      </c>
      <c r="AB1958" s="19" t="s">
        <v>3519</v>
      </c>
      <c r="AC1958" s="19" t="s">
        <v>3515</v>
      </c>
      <c r="AD1958" s="19" t="s">
        <v>3520</v>
      </c>
      <c r="AE1958" s="19" t="s">
        <v>3521</v>
      </c>
      <c r="AF1958" s="19" t="s">
        <v>1497</v>
      </c>
      <c r="AG1958" s="19" t="s">
        <v>3522</v>
      </c>
      <c r="AH1958" s="19" t="s">
        <v>1499</v>
      </c>
      <c r="AI1958" s="19" t="s">
        <v>1500</v>
      </c>
      <c r="AJ1958" s="45">
        <v>0</v>
      </c>
      <c r="AK1958" s="45">
        <v>0</v>
      </c>
      <c r="AL1958" s="19" t="s">
        <v>1517</v>
      </c>
      <c r="AM1958" s="46">
        <v>50610</v>
      </c>
      <c r="AN1958" s="46">
        <v>32050</v>
      </c>
      <c r="AO1958" s="46">
        <v>18560</v>
      </c>
      <c r="AP1958" s="45">
        <v>0</v>
      </c>
      <c r="AQ1958" s="45"/>
      <c r="AR1958" s="45" t="str">
        <f>IFERROR(VLOOKUP(AB1958,'Pedidos marco'!$A$1:$D$10000,4,0)," ")</f>
        <v xml:space="preserve"> </v>
      </c>
      <c r="AS1958" s="45">
        <f t="shared" si="210"/>
        <v>12</v>
      </c>
      <c r="AT1958" s="45" t="str">
        <f t="shared" si="211"/>
        <v>12</v>
      </c>
      <c r="AU1958" s="47">
        <v>32.049999999999997</v>
      </c>
      <c r="AV1958" s="19" t="str">
        <f t="shared" si="212"/>
        <v>04 April</v>
      </c>
      <c r="AW1958" s="19">
        <f t="shared" si="213"/>
        <v>0</v>
      </c>
      <c r="AX1958" s="19">
        <f t="shared" si="214"/>
        <v>0</v>
      </c>
      <c r="AY1958" s="19" t="e">
        <f>VLOOKUP(AG1958,Cías!$A$1:$E$10000,5,0)</f>
        <v>#N/A</v>
      </c>
      <c r="AZ1958" s="19" t="str">
        <f t="shared" si="215"/>
        <v>1014416</v>
      </c>
      <c r="BA1958" s="19" t="str">
        <f t="shared" si="216"/>
        <v>VALENZUELA DIAZ PATRICIO XAVIER</v>
      </c>
      <c r="BB1958" s="19" t="e">
        <f>VLOOKUP(AG1958,Cías!$A$1:$E$10000,3,0)</f>
        <v>#N/A</v>
      </c>
      <c r="BC1958" s="19"/>
      <c r="BD1958" s="19"/>
      <c r="BE1958" s="19"/>
      <c r="BF1958" s="19"/>
      <c r="BG1958" s="19"/>
      <c r="BH1958" s="19"/>
      <c r="BI1958" s="19"/>
      <c r="BJ1958" s="19"/>
    </row>
    <row r="1959" spans="1:62" ht="15" x14ac:dyDescent="0.2">
      <c r="A1959" s="19" t="s">
        <v>17085</v>
      </c>
      <c r="B1959" s="19" t="s">
        <v>1479</v>
      </c>
      <c r="C1959" s="43">
        <v>44663</v>
      </c>
      <c r="D1959" s="44">
        <v>0.22777777777777999</v>
      </c>
      <c r="E1959" s="19" t="s">
        <v>17086</v>
      </c>
      <c r="F1959" s="19" t="s">
        <v>17087</v>
      </c>
      <c r="G1959" s="19" t="s">
        <v>17088</v>
      </c>
      <c r="H1959" s="45">
        <v>4549.2</v>
      </c>
      <c r="I1959" s="45">
        <v>5100.59</v>
      </c>
      <c r="J1959" s="19" t="s">
        <v>1560</v>
      </c>
      <c r="K1959" s="19" t="s">
        <v>17089</v>
      </c>
      <c r="L1959" s="19" t="s">
        <v>17090</v>
      </c>
      <c r="M1959" s="19" t="s">
        <v>17091</v>
      </c>
      <c r="N1959" s="19" t="s">
        <v>17085</v>
      </c>
      <c r="O1959" s="19" t="s">
        <v>367</v>
      </c>
      <c r="P1959" s="19" t="s">
        <v>368</v>
      </c>
      <c r="Q1959" s="46">
        <v>680</v>
      </c>
      <c r="R1959" s="19" t="s">
        <v>1544</v>
      </c>
      <c r="S1959" s="19" t="s">
        <v>2839</v>
      </c>
      <c r="T1959" s="19" t="s">
        <v>2840</v>
      </c>
      <c r="U1959" s="19" t="s">
        <v>6267</v>
      </c>
      <c r="V1959" s="19" t="s">
        <v>6268</v>
      </c>
      <c r="W1959" s="19" t="s">
        <v>1798</v>
      </c>
      <c r="X1959" s="19" t="s">
        <v>6269</v>
      </c>
      <c r="Y1959" s="19" t="s">
        <v>1800</v>
      </c>
      <c r="Z1959" s="19" t="s">
        <v>1801</v>
      </c>
      <c r="AA1959" s="46">
        <v>159</v>
      </c>
      <c r="AB1959" s="19" t="s">
        <v>548</v>
      </c>
      <c r="AC1959" s="19" t="s">
        <v>248</v>
      </c>
      <c r="AD1959" s="19" t="s">
        <v>5973</v>
      </c>
      <c r="AE1959" s="19" t="s">
        <v>5974</v>
      </c>
      <c r="AF1959" s="19" t="s">
        <v>1592</v>
      </c>
      <c r="AG1959" s="19" t="s">
        <v>5975</v>
      </c>
      <c r="AH1959" s="19" t="s">
        <v>1499</v>
      </c>
      <c r="AI1959" s="19" t="s">
        <v>1500</v>
      </c>
      <c r="AJ1959" s="45">
        <v>0</v>
      </c>
      <c r="AK1959" s="45">
        <v>0</v>
      </c>
      <c r="AL1959" s="19" t="s">
        <v>1501</v>
      </c>
      <c r="AM1959" s="46">
        <v>50320</v>
      </c>
      <c r="AN1959" s="46">
        <v>34050</v>
      </c>
      <c r="AO1959" s="46">
        <v>16270</v>
      </c>
      <c r="AP1959" s="45">
        <v>394.4</v>
      </c>
      <c r="AQ1959" s="45"/>
      <c r="AR1959" s="45" t="str">
        <f>IFERROR(VLOOKUP(AB1959,'Pedidos marco'!$A$1:$D$10000,4,0)," ")</f>
        <v xml:space="preserve"> </v>
      </c>
      <c r="AS1959" s="45">
        <f t="shared" si="210"/>
        <v>12</v>
      </c>
      <c r="AT1959" s="45" t="str">
        <f t="shared" si="211"/>
        <v>12</v>
      </c>
      <c r="AU1959" s="47">
        <v>34</v>
      </c>
      <c r="AV1959" s="19" t="str">
        <f t="shared" si="212"/>
        <v>04 April</v>
      </c>
      <c r="AW1959" s="19">
        <f t="shared" si="213"/>
        <v>0.57999999999999996</v>
      </c>
      <c r="AX1959" s="19">
        <f t="shared" si="214"/>
        <v>11.6</v>
      </c>
      <c r="AY1959" s="19" t="e">
        <f>VLOOKUP(AG1959,Cías!$A$1:$E$10000,5,0)</f>
        <v>#N/A</v>
      </c>
      <c r="AZ1959" s="19" t="str">
        <f t="shared" si="215"/>
        <v>1013643</v>
      </c>
      <c r="BA1959" s="19" t="str">
        <f t="shared" si="216"/>
        <v>POZO TARUPI MARCELO JAVIER</v>
      </c>
      <c r="BB1959" s="19" t="e">
        <f>VLOOKUP(AG1959,Cías!$A$1:$E$10000,3,0)</f>
        <v>#N/A</v>
      </c>
      <c r="BC1959" s="19"/>
      <c r="BD1959" s="19"/>
      <c r="BE1959" s="19"/>
      <c r="BF1959" s="19"/>
      <c r="BG1959" s="19"/>
      <c r="BH1959" s="19"/>
      <c r="BI1959" s="19"/>
      <c r="BJ1959" s="19"/>
    </row>
    <row r="1960" spans="1:62" ht="15" x14ac:dyDescent="0.2">
      <c r="A1960" s="19" t="s">
        <v>17092</v>
      </c>
      <c r="B1960" s="19" t="s">
        <v>1479</v>
      </c>
      <c r="C1960" s="43">
        <v>44663</v>
      </c>
      <c r="D1960" s="44">
        <v>0.24652777777778001</v>
      </c>
      <c r="E1960" s="19" t="s">
        <v>17093</v>
      </c>
      <c r="F1960" s="19" t="s">
        <v>1481</v>
      </c>
      <c r="G1960" s="19" t="s">
        <v>1481</v>
      </c>
      <c r="H1960" s="45">
        <v>0</v>
      </c>
      <c r="I1960" s="45">
        <v>0</v>
      </c>
      <c r="J1960" s="19" t="s">
        <v>1482</v>
      </c>
      <c r="K1960" s="19" t="s">
        <v>17094</v>
      </c>
      <c r="L1960" s="19" t="s">
        <v>17095</v>
      </c>
      <c r="M1960" s="19" t="s">
        <v>17096</v>
      </c>
      <c r="N1960" s="19" t="s">
        <v>17092</v>
      </c>
      <c r="O1960" s="19" t="s">
        <v>367</v>
      </c>
      <c r="P1960" s="19" t="s">
        <v>368</v>
      </c>
      <c r="Q1960" s="46">
        <v>660</v>
      </c>
      <c r="R1960" s="19" t="s">
        <v>1544</v>
      </c>
      <c r="S1960" s="19" t="s">
        <v>2290</v>
      </c>
      <c r="T1960" s="19" t="s">
        <v>161</v>
      </c>
      <c r="U1960" s="19" t="s">
        <v>2291</v>
      </c>
      <c r="V1960" s="19" t="s">
        <v>2292</v>
      </c>
      <c r="W1960" s="19" t="s">
        <v>1798</v>
      </c>
      <c r="X1960" s="19" t="s">
        <v>2293</v>
      </c>
      <c r="Y1960" s="19" t="s">
        <v>1800</v>
      </c>
      <c r="Z1960" s="19" t="s">
        <v>1801</v>
      </c>
      <c r="AA1960" s="46">
        <v>159</v>
      </c>
      <c r="AB1960" s="19" t="s">
        <v>506</v>
      </c>
      <c r="AC1960" s="19" t="s">
        <v>161</v>
      </c>
      <c r="AD1960" s="19" t="s">
        <v>8203</v>
      </c>
      <c r="AE1960" s="19" t="s">
        <v>1481</v>
      </c>
      <c r="AF1960" s="19" t="s">
        <v>1592</v>
      </c>
      <c r="AG1960" s="19" t="s">
        <v>8204</v>
      </c>
      <c r="AH1960" s="19" t="s">
        <v>1499</v>
      </c>
      <c r="AI1960" s="19" t="s">
        <v>1500</v>
      </c>
      <c r="AJ1960" s="45">
        <v>0</v>
      </c>
      <c r="AK1960" s="45">
        <v>0</v>
      </c>
      <c r="AL1960" s="19" t="s">
        <v>1501</v>
      </c>
      <c r="AM1960" s="46">
        <v>51490</v>
      </c>
      <c r="AN1960" s="46">
        <v>33060</v>
      </c>
      <c r="AO1960" s="46">
        <v>18430</v>
      </c>
      <c r="AP1960" s="45">
        <v>382.8</v>
      </c>
      <c r="AQ1960" s="45"/>
      <c r="AR1960" s="45" t="str">
        <f>IFERROR(VLOOKUP(AB1960,'Pedidos marco'!$A$1:$D$10000,4,0)," ")</f>
        <v xml:space="preserve"> </v>
      </c>
      <c r="AS1960" s="45">
        <f t="shared" si="210"/>
        <v>12</v>
      </c>
      <c r="AT1960" s="45" t="str">
        <f t="shared" si="211"/>
        <v>12</v>
      </c>
      <c r="AU1960" s="47">
        <v>33</v>
      </c>
      <c r="AV1960" s="19" t="str">
        <f t="shared" si="212"/>
        <v>04 April</v>
      </c>
      <c r="AW1960" s="19">
        <f t="shared" si="213"/>
        <v>0.58000000000000007</v>
      </c>
      <c r="AX1960" s="19">
        <f t="shared" si="214"/>
        <v>11.6</v>
      </c>
      <c r="AY1960" s="19" t="e">
        <f>VLOOKUP(AG1960,Cías!$A$1:$E$10000,5,0)</f>
        <v>#N/A</v>
      </c>
      <c r="AZ1960" s="19" t="str">
        <f t="shared" si="215"/>
        <v>1012608</v>
      </c>
      <c r="BA1960" s="19" t="str">
        <f t="shared" si="216"/>
        <v>HERRERA POZO ALEXANDER EFREN</v>
      </c>
      <c r="BB1960" s="19" t="e">
        <f>VLOOKUP(AG1960,Cías!$A$1:$E$10000,3,0)</f>
        <v>#N/A</v>
      </c>
      <c r="BC1960" s="19"/>
      <c r="BD1960" s="19"/>
      <c r="BE1960" s="19"/>
      <c r="BF1960" s="19"/>
      <c r="BG1960" s="19"/>
      <c r="BH1960" s="19"/>
      <c r="BI1960" s="19"/>
      <c r="BJ1960" s="19"/>
    </row>
    <row r="1961" spans="1:62" ht="15" x14ac:dyDescent="0.2">
      <c r="A1961" s="19" t="s">
        <v>17097</v>
      </c>
      <c r="B1961" s="19" t="s">
        <v>1479</v>
      </c>
      <c r="C1961" s="43">
        <v>44663</v>
      </c>
      <c r="D1961" s="44">
        <v>0.27013888888888998</v>
      </c>
      <c r="E1961" s="19" t="s">
        <v>17098</v>
      </c>
      <c r="F1961" s="19" t="s">
        <v>1481</v>
      </c>
      <c r="G1961" s="19" t="s">
        <v>1481</v>
      </c>
      <c r="H1961" s="45">
        <v>0</v>
      </c>
      <c r="I1961" s="45">
        <v>0</v>
      </c>
      <c r="J1961" s="19" t="s">
        <v>1482</v>
      </c>
      <c r="K1961" s="19" t="s">
        <v>17099</v>
      </c>
      <c r="L1961" s="19" t="s">
        <v>17100</v>
      </c>
      <c r="M1961" s="19" t="s">
        <v>17101</v>
      </c>
      <c r="N1961" s="19" t="s">
        <v>17097</v>
      </c>
      <c r="O1961" s="19" t="s">
        <v>1486</v>
      </c>
      <c r="P1961" s="19" t="s">
        <v>1487</v>
      </c>
      <c r="Q1961" s="46">
        <v>31.1</v>
      </c>
      <c r="R1961" s="19" t="s">
        <v>1488</v>
      </c>
      <c r="S1961" s="19" t="s">
        <v>1663</v>
      </c>
      <c r="T1961" s="19" t="s">
        <v>1664</v>
      </c>
      <c r="U1961" s="19" t="s">
        <v>1665</v>
      </c>
      <c r="V1961" s="19" t="s">
        <v>1666</v>
      </c>
      <c r="W1961" s="19" t="s">
        <v>415</v>
      </c>
      <c r="X1961" s="19" t="s">
        <v>1667</v>
      </c>
      <c r="Y1961" s="19" t="s">
        <v>1668</v>
      </c>
      <c r="Z1961" s="19" t="s">
        <v>1669</v>
      </c>
      <c r="AA1961" s="46">
        <v>105</v>
      </c>
      <c r="AB1961" s="19" t="s">
        <v>473</v>
      </c>
      <c r="AC1961" s="19" t="s">
        <v>96</v>
      </c>
      <c r="AD1961" s="19" t="s">
        <v>10657</v>
      </c>
      <c r="AE1961" s="19" t="s">
        <v>10658</v>
      </c>
      <c r="AF1961" s="19" t="s">
        <v>1497</v>
      </c>
      <c r="AG1961" s="19" t="s">
        <v>10659</v>
      </c>
      <c r="AH1961" s="19" t="s">
        <v>1499</v>
      </c>
      <c r="AI1961" s="19" t="s">
        <v>1500</v>
      </c>
      <c r="AJ1961" s="45">
        <v>0</v>
      </c>
      <c r="AK1961" s="45">
        <v>0</v>
      </c>
      <c r="AL1961" s="19" t="s">
        <v>1501</v>
      </c>
      <c r="AM1961" s="46">
        <v>49300</v>
      </c>
      <c r="AN1961" s="46">
        <v>31100</v>
      </c>
      <c r="AO1961" s="46">
        <v>18200</v>
      </c>
      <c r="AP1961" s="45">
        <v>288.92</v>
      </c>
      <c r="AQ1961" s="45"/>
      <c r="AR1961" s="45" t="str">
        <f>IFERROR(VLOOKUP(AB1961,'Pedidos marco'!$A$1:$D$10000,4,0)," ")</f>
        <v xml:space="preserve"> </v>
      </c>
      <c r="AS1961" s="45">
        <f t="shared" si="210"/>
        <v>12</v>
      </c>
      <c r="AT1961" s="45" t="str">
        <f t="shared" si="211"/>
        <v>12</v>
      </c>
      <c r="AU1961" s="47">
        <v>31.1</v>
      </c>
      <c r="AV1961" s="19" t="str">
        <f t="shared" si="212"/>
        <v>04 April</v>
      </c>
      <c r="AW1961" s="19">
        <f t="shared" si="213"/>
        <v>9.2900321543408353</v>
      </c>
      <c r="AX1961" s="19">
        <f t="shared" si="214"/>
        <v>9.2900321543408353</v>
      </c>
      <c r="AY1961" s="19" t="e">
        <f>VLOOKUP(AG1961,Cías!$A$1:$E$10000,5,0)</f>
        <v>#N/A</v>
      </c>
      <c r="AZ1961" s="19" t="str">
        <f t="shared" si="215"/>
        <v>1013227</v>
      </c>
      <c r="BA1961" s="19" t="str">
        <f t="shared" si="216"/>
        <v>COMPAÑIA DE TRANSPORTE PESADO</v>
      </c>
      <c r="BB1961" s="19" t="e">
        <f>VLOOKUP(AG1961,Cías!$A$1:$E$10000,3,0)</f>
        <v>#N/A</v>
      </c>
      <c r="BC1961" s="19"/>
      <c r="BD1961" s="19"/>
      <c r="BE1961" s="19"/>
      <c r="BF1961" s="19"/>
      <c r="BG1961" s="19"/>
      <c r="BH1961" s="19"/>
      <c r="BI1961" s="19"/>
      <c r="BJ1961" s="19"/>
    </row>
    <row r="1962" spans="1:62" ht="15" x14ac:dyDescent="0.2">
      <c r="A1962" s="19" t="s">
        <v>17102</v>
      </c>
      <c r="B1962" s="19" t="s">
        <v>1479</v>
      </c>
      <c r="C1962" s="43">
        <v>44663</v>
      </c>
      <c r="D1962" s="44">
        <v>0.27777777777778001</v>
      </c>
      <c r="E1962" s="19" t="s">
        <v>17103</v>
      </c>
      <c r="F1962" s="19" t="s">
        <v>1481</v>
      </c>
      <c r="G1962" s="19" t="s">
        <v>1481</v>
      </c>
      <c r="H1962" s="45">
        <v>0</v>
      </c>
      <c r="I1962" s="45">
        <v>0</v>
      </c>
      <c r="J1962" s="19" t="s">
        <v>1482</v>
      </c>
      <c r="K1962" s="19" t="s">
        <v>17104</v>
      </c>
      <c r="L1962" s="19" t="s">
        <v>17105</v>
      </c>
      <c r="M1962" s="19" t="s">
        <v>17106</v>
      </c>
      <c r="N1962" s="19" t="s">
        <v>17102</v>
      </c>
      <c r="O1962" s="19" t="s">
        <v>1486</v>
      </c>
      <c r="P1962" s="19" t="s">
        <v>1487</v>
      </c>
      <c r="Q1962" s="46">
        <v>29.47</v>
      </c>
      <c r="R1962" s="19" t="s">
        <v>1488</v>
      </c>
      <c r="S1962" s="19" t="s">
        <v>1489</v>
      </c>
      <c r="T1962" s="19" t="s">
        <v>418</v>
      </c>
      <c r="U1962" s="19" t="s">
        <v>1508</v>
      </c>
      <c r="V1962" s="19" t="s">
        <v>1509</v>
      </c>
      <c r="W1962" s="19" t="s">
        <v>415</v>
      </c>
      <c r="X1962" s="19" t="s">
        <v>1510</v>
      </c>
      <c r="Y1962" s="19" t="s">
        <v>1511</v>
      </c>
      <c r="Z1962" s="19" t="s">
        <v>1512</v>
      </c>
      <c r="AA1962" s="46">
        <v>113</v>
      </c>
      <c r="AB1962" s="19" t="s">
        <v>1513</v>
      </c>
      <c r="AC1962" s="19" t="s">
        <v>418</v>
      </c>
      <c r="AD1962" s="19" t="s">
        <v>1496</v>
      </c>
      <c r="AE1962" s="19" t="s">
        <v>1481</v>
      </c>
      <c r="AF1962" s="19" t="s">
        <v>1497</v>
      </c>
      <c r="AG1962" s="19" t="s">
        <v>1538</v>
      </c>
      <c r="AH1962" s="19" t="s">
        <v>1499</v>
      </c>
      <c r="AI1962" s="19" t="s">
        <v>1500</v>
      </c>
      <c r="AJ1962" s="45">
        <v>0</v>
      </c>
      <c r="AK1962" s="45">
        <v>0</v>
      </c>
      <c r="AL1962" s="19" t="s">
        <v>1517</v>
      </c>
      <c r="AM1962" s="46">
        <v>48560</v>
      </c>
      <c r="AN1962" s="46">
        <v>29470</v>
      </c>
      <c r="AO1962" s="46">
        <v>19090</v>
      </c>
      <c r="AP1962" s="45">
        <v>0</v>
      </c>
      <c r="AQ1962" s="45"/>
      <c r="AR1962" s="45" t="str">
        <f>IFERROR(VLOOKUP(AB1962,'Pedidos marco'!$A$1:$D$10000,4,0)," ")</f>
        <v xml:space="preserve"> </v>
      </c>
      <c r="AS1962" s="45">
        <f t="shared" si="210"/>
        <v>12</v>
      </c>
      <c r="AT1962" s="45" t="str">
        <f t="shared" si="211"/>
        <v>12</v>
      </c>
      <c r="AU1962" s="47">
        <v>29.47</v>
      </c>
      <c r="AV1962" s="19" t="str">
        <f t="shared" si="212"/>
        <v>04 April</v>
      </c>
      <c r="AW1962" s="19">
        <f t="shared" si="213"/>
        <v>0</v>
      </c>
      <c r="AX1962" s="19">
        <f t="shared" si="214"/>
        <v>0</v>
      </c>
      <c r="AY1962" s="19" t="e">
        <f>VLOOKUP(AG1962,Cías!$A$1:$E$10000,5,0)</f>
        <v>#N/A</v>
      </c>
      <c r="AZ1962" s="19" t="str">
        <f t="shared" si="215"/>
        <v>1014412</v>
      </c>
      <c r="BA1962" s="19" t="str">
        <f t="shared" si="216"/>
        <v>UNION DE CONCRETERAS UNICON UCUE</v>
      </c>
      <c r="BB1962" s="19" t="e">
        <f>VLOOKUP(AG1962,Cías!$A$1:$E$10000,3,0)</f>
        <v>#N/A</v>
      </c>
      <c r="BC1962" s="19"/>
      <c r="BD1962" s="19"/>
      <c r="BE1962" s="19"/>
      <c r="BF1962" s="19"/>
      <c r="BG1962" s="19"/>
      <c r="BH1962" s="19"/>
      <c r="BI1962" s="19"/>
      <c r="BJ1962" s="19"/>
    </row>
    <row r="1963" spans="1:62" ht="15" x14ac:dyDescent="0.2">
      <c r="A1963" s="19" t="s">
        <v>17107</v>
      </c>
      <c r="B1963" s="19" t="s">
        <v>1479</v>
      </c>
      <c r="C1963" s="43">
        <v>44663</v>
      </c>
      <c r="D1963" s="44">
        <v>0.30763888888889002</v>
      </c>
      <c r="E1963" s="19" t="s">
        <v>17108</v>
      </c>
      <c r="F1963" s="19" t="s">
        <v>17109</v>
      </c>
      <c r="G1963" s="19" t="s">
        <v>17110</v>
      </c>
      <c r="H1963" s="45">
        <v>3292.8</v>
      </c>
      <c r="I1963" s="45">
        <v>3691.91</v>
      </c>
      <c r="J1963" s="19" t="s">
        <v>1560</v>
      </c>
      <c r="K1963" s="19" t="s">
        <v>17111</v>
      </c>
      <c r="L1963" s="19" t="s">
        <v>17112</v>
      </c>
      <c r="M1963" s="19" t="s">
        <v>17113</v>
      </c>
      <c r="N1963" s="19" t="s">
        <v>17107</v>
      </c>
      <c r="O1963" s="19" t="s">
        <v>371</v>
      </c>
      <c r="P1963" s="19" t="s">
        <v>372</v>
      </c>
      <c r="Q1963" s="46">
        <v>480</v>
      </c>
      <c r="R1963" s="19" t="s">
        <v>1544</v>
      </c>
      <c r="S1963" s="19" t="s">
        <v>1861</v>
      </c>
      <c r="T1963" s="19" t="s">
        <v>1862</v>
      </c>
      <c r="U1963" s="19" t="s">
        <v>2462</v>
      </c>
      <c r="V1963" s="19" t="s">
        <v>2463</v>
      </c>
      <c r="W1963" s="19" t="s">
        <v>2464</v>
      </c>
      <c r="X1963" s="19" t="s">
        <v>2465</v>
      </c>
      <c r="Y1963" s="19" t="s">
        <v>2466</v>
      </c>
      <c r="Z1963" s="19" t="s">
        <v>2467</v>
      </c>
      <c r="AA1963" s="46">
        <v>71</v>
      </c>
      <c r="AB1963" s="19" t="s">
        <v>437</v>
      </c>
      <c r="AC1963" s="19" t="s">
        <v>21</v>
      </c>
      <c r="AD1963" s="19" t="s">
        <v>1869</v>
      </c>
      <c r="AE1963" s="19" t="s">
        <v>1870</v>
      </c>
      <c r="AF1963" s="19" t="s">
        <v>1719</v>
      </c>
      <c r="AG1963" s="19" t="s">
        <v>1871</v>
      </c>
      <c r="AH1963" s="19" t="s">
        <v>1499</v>
      </c>
      <c r="AI1963" s="19" t="s">
        <v>1500</v>
      </c>
      <c r="AJ1963" s="45">
        <v>0</v>
      </c>
      <c r="AK1963" s="45">
        <v>0</v>
      </c>
      <c r="AL1963" s="19" t="s">
        <v>1501</v>
      </c>
      <c r="AM1963" s="46">
        <v>36670</v>
      </c>
      <c r="AN1963" s="46">
        <v>24020</v>
      </c>
      <c r="AO1963" s="46">
        <v>12650</v>
      </c>
      <c r="AP1963" s="45">
        <v>182.4</v>
      </c>
      <c r="AQ1963" s="45"/>
      <c r="AR1963" s="45" t="str">
        <f>IFERROR(VLOOKUP(AB1963,'Pedidos marco'!$A$1:$D$10000,4,0)," ")</f>
        <v xml:space="preserve"> </v>
      </c>
      <c r="AS1963" s="45">
        <f t="shared" si="210"/>
        <v>12</v>
      </c>
      <c r="AT1963" s="45" t="str">
        <f t="shared" si="211"/>
        <v>12</v>
      </c>
      <c r="AU1963" s="47">
        <v>24</v>
      </c>
      <c r="AV1963" s="19" t="str">
        <f t="shared" si="212"/>
        <v>04 April</v>
      </c>
      <c r="AW1963" s="19">
        <f t="shared" si="213"/>
        <v>0.38</v>
      </c>
      <c r="AX1963" s="19">
        <f t="shared" si="214"/>
        <v>7.6000000000000005</v>
      </c>
      <c r="AY1963" s="19" t="e">
        <f>VLOOKUP(AG1963,Cías!$A$1:$E$10000,5,0)</f>
        <v>#N/A</v>
      </c>
      <c r="AZ1963" s="19" t="str">
        <f t="shared" si="215"/>
        <v>1012808</v>
      </c>
      <c r="BA1963" s="19" t="str">
        <f t="shared" si="216"/>
        <v>ALVAREZ GONZAGA LASTEÑA MARIANA</v>
      </c>
      <c r="BB1963" s="19" t="e">
        <f>VLOOKUP(AG1963,Cías!$A$1:$E$10000,3,0)</f>
        <v>#N/A</v>
      </c>
      <c r="BC1963" s="19"/>
      <c r="BD1963" s="19"/>
      <c r="BE1963" s="19"/>
      <c r="BF1963" s="19"/>
      <c r="BG1963" s="19"/>
      <c r="BH1963" s="19"/>
      <c r="BI1963" s="19"/>
      <c r="BJ1963" s="19"/>
    </row>
    <row r="1964" spans="1:62" ht="15" x14ac:dyDescent="0.2">
      <c r="A1964" s="19" t="s">
        <v>17114</v>
      </c>
      <c r="B1964" s="19" t="s">
        <v>1479</v>
      </c>
      <c r="C1964" s="43">
        <v>44663</v>
      </c>
      <c r="D1964" s="44">
        <v>0.31041666666667</v>
      </c>
      <c r="E1964" s="19" t="s">
        <v>17115</v>
      </c>
      <c r="F1964" s="19" t="s">
        <v>17116</v>
      </c>
      <c r="G1964" s="19" t="s">
        <v>17117</v>
      </c>
      <c r="H1964" s="45">
        <v>1373.09</v>
      </c>
      <c r="I1964" s="45">
        <v>1539.52</v>
      </c>
      <c r="J1964" s="19" t="s">
        <v>1560</v>
      </c>
      <c r="K1964" s="19" t="s">
        <v>17118</v>
      </c>
      <c r="L1964" s="19" t="s">
        <v>17119</v>
      </c>
      <c r="M1964" s="19" t="s">
        <v>17120</v>
      </c>
      <c r="N1964" s="19" t="s">
        <v>17114</v>
      </c>
      <c r="O1964" s="19" t="s">
        <v>371</v>
      </c>
      <c r="P1964" s="19" t="s">
        <v>372</v>
      </c>
      <c r="Q1964" s="46">
        <v>200</v>
      </c>
      <c r="R1964" s="19" t="s">
        <v>1544</v>
      </c>
      <c r="S1964" s="19" t="s">
        <v>4683</v>
      </c>
      <c r="T1964" s="19" t="s">
        <v>4684</v>
      </c>
      <c r="U1964" s="19" t="s">
        <v>4967</v>
      </c>
      <c r="V1964" s="19" t="s">
        <v>4968</v>
      </c>
      <c r="W1964" s="19" t="s">
        <v>2800</v>
      </c>
      <c r="X1964" s="19" t="s">
        <v>4969</v>
      </c>
      <c r="Y1964" s="19" t="s">
        <v>2802</v>
      </c>
      <c r="Z1964" s="19" t="s">
        <v>2803</v>
      </c>
      <c r="AA1964" s="46">
        <v>20</v>
      </c>
      <c r="AB1964" s="19" t="s">
        <v>484</v>
      </c>
      <c r="AC1964" s="19" t="s">
        <v>117</v>
      </c>
      <c r="AD1964" s="19" t="s">
        <v>2178</v>
      </c>
      <c r="AE1964" s="19" t="s">
        <v>2179</v>
      </c>
      <c r="AF1964" s="19" t="s">
        <v>1719</v>
      </c>
      <c r="AG1964" s="19" t="s">
        <v>2180</v>
      </c>
      <c r="AH1964" s="19" t="s">
        <v>1594</v>
      </c>
      <c r="AI1964" s="19" t="s">
        <v>1595</v>
      </c>
      <c r="AJ1964" s="45">
        <v>0.05</v>
      </c>
      <c r="AK1964" s="45">
        <v>10</v>
      </c>
      <c r="AL1964" s="19" t="s">
        <v>1501</v>
      </c>
      <c r="AM1964" s="46">
        <v>15425.833000000001</v>
      </c>
      <c r="AN1964" s="46">
        <v>10012.5</v>
      </c>
      <c r="AO1964" s="46">
        <v>5413.3329999999996</v>
      </c>
      <c r="AP1964" s="45">
        <v>32</v>
      </c>
      <c r="AQ1964" s="45"/>
      <c r="AR1964" s="45" t="str">
        <f>IFERROR(VLOOKUP(AB1964,'Pedidos marco'!$A$1:$D$10000,4,0)," ")</f>
        <v xml:space="preserve"> </v>
      </c>
      <c r="AS1964" s="45">
        <f t="shared" si="210"/>
        <v>12</v>
      </c>
      <c r="AT1964" s="45" t="str">
        <f t="shared" si="211"/>
        <v>12</v>
      </c>
      <c r="AU1964" s="47">
        <v>10</v>
      </c>
      <c r="AV1964" s="19" t="str">
        <f t="shared" si="212"/>
        <v>04 April</v>
      </c>
      <c r="AW1964" s="19">
        <f t="shared" si="213"/>
        <v>0.16</v>
      </c>
      <c r="AX1964" s="19">
        <f t="shared" si="214"/>
        <v>3.2</v>
      </c>
      <c r="AY1964" s="19" t="e">
        <f>VLOOKUP(AG1964,Cías!$A$1:$E$10000,5,0)</f>
        <v>#N/A</v>
      </c>
      <c r="AZ1964" s="19" t="str">
        <f t="shared" si="215"/>
        <v>1014322</v>
      </c>
      <c r="BA1964" s="19" t="str">
        <f t="shared" si="216"/>
        <v>ESPARZA REVELO JORGE MARCELO</v>
      </c>
      <c r="BB1964" s="19" t="e">
        <f>VLOOKUP(AG1964,Cías!$A$1:$E$10000,3,0)</f>
        <v>#N/A</v>
      </c>
      <c r="BC1964" s="19"/>
      <c r="BD1964" s="19"/>
      <c r="BE1964" s="19"/>
      <c r="BF1964" s="19"/>
      <c r="BG1964" s="19"/>
      <c r="BH1964" s="19"/>
      <c r="BI1964" s="19"/>
      <c r="BJ1964" s="19"/>
    </row>
    <row r="1965" spans="1:62" ht="15" x14ac:dyDescent="0.2">
      <c r="A1965" s="19" t="s">
        <v>17114</v>
      </c>
      <c r="B1965" s="19" t="s">
        <v>1479</v>
      </c>
      <c r="C1965" s="43">
        <v>44663</v>
      </c>
      <c r="D1965" s="44">
        <v>0.31041666666667</v>
      </c>
      <c r="E1965" s="19" t="s">
        <v>17121</v>
      </c>
      <c r="F1965" s="19" t="s">
        <v>17122</v>
      </c>
      <c r="G1965" s="19" t="s">
        <v>17123</v>
      </c>
      <c r="H1965" s="45">
        <v>499.59</v>
      </c>
      <c r="I1965" s="45">
        <v>560.14</v>
      </c>
      <c r="J1965" s="19" t="s">
        <v>1560</v>
      </c>
      <c r="K1965" s="19" t="s">
        <v>17118</v>
      </c>
      <c r="L1965" s="19" t="s">
        <v>17124</v>
      </c>
      <c r="M1965" s="19" t="s">
        <v>17125</v>
      </c>
      <c r="N1965" s="19" t="s">
        <v>17114</v>
      </c>
      <c r="O1965" s="19" t="s">
        <v>369</v>
      </c>
      <c r="P1965" s="19" t="s">
        <v>370</v>
      </c>
      <c r="Q1965" s="46">
        <v>80</v>
      </c>
      <c r="R1965" s="19" t="s">
        <v>1544</v>
      </c>
      <c r="S1965" s="19" t="s">
        <v>4683</v>
      </c>
      <c r="T1965" s="19" t="s">
        <v>4684</v>
      </c>
      <c r="U1965" s="19" t="s">
        <v>4967</v>
      </c>
      <c r="V1965" s="19" t="s">
        <v>4968</v>
      </c>
      <c r="W1965" s="19" t="s">
        <v>2800</v>
      </c>
      <c r="X1965" s="19" t="s">
        <v>4969</v>
      </c>
      <c r="Y1965" s="19" t="s">
        <v>2802</v>
      </c>
      <c r="Z1965" s="19" t="s">
        <v>2803</v>
      </c>
      <c r="AA1965" s="46">
        <v>20</v>
      </c>
      <c r="AB1965" s="19" t="s">
        <v>484</v>
      </c>
      <c r="AC1965" s="19" t="s">
        <v>117</v>
      </c>
      <c r="AD1965" s="19" t="s">
        <v>2178</v>
      </c>
      <c r="AE1965" s="19" t="s">
        <v>2179</v>
      </c>
      <c r="AF1965" s="19" t="s">
        <v>1719</v>
      </c>
      <c r="AG1965" s="19" t="s">
        <v>2180</v>
      </c>
      <c r="AH1965" s="19" t="s">
        <v>1594</v>
      </c>
      <c r="AI1965" s="19" t="s">
        <v>1595</v>
      </c>
      <c r="AJ1965" s="45">
        <v>0.05</v>
      </c>
      <c r="AK1965" s="45">
        <v>4</v>
      </c>
      <c r="AL1965" s="19" t="s">
        <v>1501</v>
      </c>
      <c r="AM1965" s="46">
        <v>9418.3330000000005</v>
      </c>
      <c r="AN1965" s="46">
        <v>4005</v>
      </c>
      <c r="AO1965" s="46">
        <v>5413.3329999999996</v>
      </c>
      <c r="AP1965" s="45">
        <v>12.8</v>
      </c>
      <c r="AQ1965" s="45"/>
      <c r="AR1965" s="45" t="str">
        <f>IFERROR(VLOOKUP(AB1965,'Pedidos marco'!$A$1:$D$10000,4,0)," ")</f>
        <v xml:space="preserve"> </v>
      </c>
      <c r="AS1965" s="45">
        <f t="shared" si="210"/>
        <v>12</v>
      </c>
      <c r="AT1965" s="45" t="str">
        <f t="shared" si="211"/>
        <v>12</v>
      </c>
      <c r="AU1965" s="47">
        <v>4</v>
      </c>
      <c r="AV1965" s="19" t="str">
        <f t="shared" si="212"/>
        <v>04 April</v>
      </c>
      <c r="AW1965" s="19">
        <f t="shared" si="213"/>
        <v>0.16</v>
      </c>
      <c r="AX1965" s="19">
        <f t="shared" si="214"/>
        <v>3.2</v>
      </c>
      <c r="AY1965" s="19" t="e">
        <f>VLOOKUP(AG1965,Cías!$A$1:$E$10000,5,0)</f>
        <v>#N/A</v>
      </c>
      <c r="AZ1965" s="19" t="str">
        <f t="shared" si="215"/>
        <v>1014322</v>
      </c>
      <c r="BA1965" s="19" t="str">
        <f t="shared" si="216"/>
        <v>ESPARZA REVELO JORGE MARCELO</v>
      </c>
      <c r="BB1965" s="19" t="e">
        <f>VLOOKUP(AG1965,Cías!$A$1:$E$10000,3,0)</f>
        <v>#N/A</v>
      </c>
      <c r="BC1965" s="19"/>
      <c r="BD1965" s="19"/>
      <c r="BE1965" s="19"/>
      <c r="BF1965" s="19"/>
      <c r="BG1965" s="19"/>
      <c r="BH1965" s="19"/>
      <c r="BI1965" s="19"/>
      <c r="BJ1965" s="19"/>
    </row>
    <row r="1966" spans="1:62" ht="15" x14ac:dyDescent="0.2">
      <c r="A1966" s="19" t="s">
        <v>17114</v>
      </c>
      <c r="B1966" s="19" t="s">
        <v>1479</v>
      </c>
      <c r="C1966" s="43">
        <v>44663</v>
      </c>
      <c r="D1966" s="44">
        <v>0.31041666666667</v>
      </c>
      <c r="E1966" s="19" t="s">
        <v>17126</v>
      </c>
      <c r="F1966" s="19" t="s">
        <v>17127</v>
      </c>
      <c r="G1966" s="19" t="s">
        <v>17128</v>
      </c>
      <c r="H1966" s="45">
        <v>1359.3</v>
      </c>
      <c r="I1966" s="45">
        <v>1524.06</v>
      </c>
      <c r="J1966" s="19" t="s">
        <v>1560</v>
      </c>
      <c r="K1966" s="19" t="s">
        <v>17118</v>
      </c>
      <c r="L1966" s="19" t="s">
        <v>17129</v>
      </c>
      <c r="M1966" s="19" t="s">
        <v>17130</v>
      </c>
      <c r="N1966" s="19" t="s">
        <v>17114</v>
      </c>
      <c r="O1966" s="19" t="s">
        <v>367</v>
      </c>
      <c r="P1966" s="19" t="s">
        <v>368</v>
      </c>
      <c r="Q1966" s="46">
        <v>200</v>
      </c>
      <c r="R1966" s="19" t="s">
        <v>1544</v>
      </c>
      <c r="S1966" s="19" t="s">
        <v>4683</v>
      </c>
      <c r="T1966" s="19" t="s">
        <v>4684</v>
      </c>
      <c r="U1966" s="19" t="s">
        <v>4967</v>
      </c>
      <c r="V1966" s="19" t="s">
        <v>4968</v>
      </c>
      <c r="W1966" s="19" t="s">
        <v>2800</v>
      </c>
      <c r="X1966" s="19" t="s">
        <v>4969</v>
      </c>
      <c r="Y1966" s="19" t="s">
        <v>2802</v>
      </c>
      <c r="Z1966" s="19" t="s">
        <v>2803</v>
      </c>
      <c r="AA1966" s="46">
        <v>20</v>
      </c>
      <c r="AB1966" s="19" t="s">
        <v>484</v>
      </c>
      <c r="AC1966" s="19" t="s">
        <v>117</v>
      </c>
      <c r="AD1966" s="19" t="s">
        <v>2178</v>
      </c>
      <c r="AE1966" s="19" t="s">
        <v>2179</v>
      </c>
      <c r="AF1966" s="19" t="s">
        <v>1719</v>
      </c>
      <c r="AG1966" s="19" t="s">
        <v>2180</v>
      </c>
      <c r="AH1966" s="19" t="s">
        <v>1594</v>
      </c>
      <c r="AI1966" s="19" t="s">
        <v>1595</v>
      </c>
      <c r="AJ1966" s="45">
        <v>0.05</v>
      </c>
      <c r="AK1966" s="45">
        <v>10</v>
      </c>
      <c r="AL1966" s="19" t="s">
        <v>1501</v>
      </c>
      <c r="AM1966" s="46">
        <v>15425.833000000001</v>
      </c>
      <c r="AN1966" s="46">
        <v>10012.5</v>
      </c>
      <c r="AO1966" s="46">
        <v>5413.3329999999996</v>
      </c>
      <c r="AP1966" s="45">
        <v>32</v>
      </c>
      <c r="AQ1966" s="45"/>
      <c r="AR1966" s="45" t="str">
        <f>IFERROR(VLOOKUP(AB1966,'Pedidos marco'!$A$1:$D$10000,4,0)," ")</f>
        <v xml:space="preserve"> </v>
      </c>
      <c r="AS1966" s="45">
        <f t="shared" si="210"/>
        <v>12</v>
      </c>
      <c r="AT1966" s="45" t="str">
        <f t="shared" si="211"/>
        <v>12</v>
      </c>
      <c r="AU1966" s="47">
        <v>10</v>
      </c>
      <c r="AV1966" s="19" t="str">
        <f t="shared" si="212"/>
        <v>04 April</v>
      </c>
      <c r="AW1966" s="19">
        <f t="shared" si="213"/>
        <v>0.16</v>
      </c>
      <c r="AX1966" s="19">
        <f t="shared" si="214"/>
        <v>3.2</v>
      </c>
      <c r="AY1966" s="19" t="e">
        <f>VLOOKUP(AG1966,Cías!$A$1:$E$10000,5,0)</f>
        <v>#N/A</v>
      </c>
      <c r="AZ1966" s="19" t="str">
        <f t="shared" si="215"/>
        <v>1014322</v>
      </c>
      <c r="BA1966" s="19" t="str">
        <f t="shared" si="216"/>
        <v>ESPARZA REVELO JORGE MARCELO</v>
      </c>
      <c r="BB1966" s="19" t="e">
        <f>VLOOKUP(AG1966,Cías!$A$1:$E$10000,3,0)</f>
        <v>#N/A</v>
      </c>
      <c r="BC1966" s="19"/>
      <c r="BD1966" s="19"/>
      <c r="BE1966" s="19"/>
      <c r="BF1966" s="19"/>
      <c r="BG1966" s="19"/>
      <c r="BH1966" s="19"/>
      <c r="BI1966" s="19"/>
      <c r="BJ1966" s="19"/>
    </row>
    <row r="1967" spans="1:62" ht="15" x14ac:dyDescent="0.2">
      <c r="A1967" s="19" t="s">
        <v>17131</v>
      </c>
      <c r="B1967" s="19" t="s">
        <v>1479</v>
      </c>
      <c r="C1967" s="43">
        <v>44663</v>
      </c>
      <c r="D1967" s="44">
        <v>0.3125</v>
      </c>
      <c r="E1967" s="19" t="s">
        <v>17132</v>
      </c>
      <c r="F1967" s="19" t="s">
        <v>17133</v>
      </c>
      <c r="G1967" s="19" t="s">
        <v>17134</v>
      </c>
      <c r="H1967" s="45">
        <v>4332.04</v>
      </c>
      <c r="I1967" s="45">
        <v>4857.1099999999997</v>
      </c>
      <c r="J1967" s="19" t="s">
        <v>1560</v>
      </c>
      <c r="K1967" s="19" t="s">
        <v>17135</v>
      </c>
      <c r="L1967" s="19" t="s">
        <v>17136</v>
      </c>
      <c r="M1967" s="19" t="s">
        <v>17137</v>
      </c>
      <c r="N1967" s="19" t="s">
        <v>17131</v>
      </c>
      <c r="O1967" s="19" t="s">
        <v>367</v>
      </c>
      <c r="P1967" s="19" t="s">
        <v>368</v>
      </c>
      <c r="Q1967" s="46">
        <v>660</v>
      </c>
      <c r="R1967" s="19" t="s">
        <v>1544</v>
      </c>
      <c r="S1967" s="19" t="s">
        <v>2256</v>
      </c>
      <c r="T1967" s="19" t="s">
        <v>31</v>
      </c>
      <c r="U1967" s="19" t="s">
        <v>2257</v>
      </c>
      <c r="V1967" s="19" t="s">
        <v>2258</v>
      </c>
      <c r="W1967" s="19" t="s">
        <v>1586</v>
      </c>
      <c r="X1967" s="19" t="s">
        <v>2259</v>
      </c>
      <c r="Y1967" s="19" t="s">
        <v>1588</v>
      </c>
      <c r="Z1967" s="19" t="s">
        <v>1589</v>
      </c>
      <c r="AA1967" s="46">
        <v>250</v>
      </c>
      <c r="AB1967" s="19" t="s">
        <v>442</v>
      </c>
      <c r="AC1967" s="19" t="s">
        <v>31</v>
      </c>
      <c r="AD1967" s="19" t="s">
        <v>2260</v>
      </c>
      <c r="AE1967" s="19" t="s">
        <v>2261</v>
      </c>
      <c r="AF1967" s="19" t="s">
        <v>1592</v>
      </c>
      <c r="AG1967" s="19" t="s">
        <v>2262</v>
      </c>
      <c r="AH1967" s="19" t="s">
        <v>1499</v>
      </c>
      <c r="AI1967" s="19" t="s">
        <v>1500</v>
      </c>
      <c r="AJ1967" s="45">
        <v>0</v>
      </c>
      <c r="AK1967" s="45">
        <v>0</v>
      </c>
      <c r="AL1967" s="19" t="s">
        <v>1501</v>
      </c>
      <c r="AM1967" s="46">
        <v>51470</v>
      </c>
      <c r="AN1967" s="46">
        <v>33030</v>
      </c>
      <c r="AO1967" s="46">
        <v>18440</v>
      </c>
      <c r="AP1967" s="45">
        <v>594</v>
      </c>
      <c r="AQ1967" s="45"/>
      <c r="AR1967" s="45" t="str">
        <f>IFERROR(VLOOKUP(AB1967,'Pedidos marco'!$A$1:$D$10000,4,0)," ")</f>
        <v xml:space="preserve"> </v>
      </c>
      <c r="AS1967" s="45">
        <f t="shared" si="210"/>
        <v>12</v>
      </c>
      <c r="AT1967" s="45" t="str">
        <f t="shared" si="211"/>
        <v>12</v>
      </c>
      <c r="AU1967" s="47">
        <v>33</v>
      </c>
      <c r="AV1967" s="19" t="str">
        <f t="shared" si="212"/>
        <v>04 April</v>
      </c>
      <c r="AW1967" s="19">
        <f t="shared" si="213"/>
        <v>0.9</v>
      </c>
      <c r="AX1967" s="19">
        <f t="shared" si="214"/>
        <v>18</v>
      </c>
      <c r="AY1967" s="19" t="e">
        <f>VLOOKUP(AG1967,Cías!$A$1:$E$10000,5,0)</f>
        <v>#N/A</v>
      </c>
      <c r="AZ1967" s="19" t="str">
        <f t="shared" si="215"/>
        <v>1021138</v>
      </c>
      <c r="BA1967" s="19" t="str">
        <f t="shared" si="216"/>
        <v>ARCOS MENDOZA LUIS EDUARDO</v>
      </c>
      <c r="BB1967" s="19" t="e">
        <f>VLOOKUP(AG1967,Cías!$A$1:$E$10000,3,0)</f>
        <v>#N/A</v>
      </c>
      <c r="BC1967" s="19"/>
      <c r="BD1967" s="19"/>
      <c r="BE1967" s="19"/>
      <c r="BF1967" s="19"/>
      <c r="BG1967" s="19"/>
      <c r="BH1967" s="19"/>
      <c r="BI1967" s="19"/>
      <c r="BJ1967" s="19"/>
    </row>
    <row r="1968" spans="1:62" ht="15" x14ac:dyDescent="0.2">
      <c r="A1968" s="19" t="s">
        <v>17138</v>
      </c>
      <c r="B1968" s="19" t="s">
        <v>1479</v>
      </c>
      <c r="C1968" s="43">
        <v>44663</v>
      </c>
      <c r="D1968" s="44">
        <v>0.33055555555555999</v>
      </c>
      <c r="E1968" s="19" t="s">
        <v>17139</v>
      </c>
      <c r="F1968" s="19" t="s">
        <v>17140</v>
      </c>
      <c r="G1968" s="19" t="s">
        <v>17141</v>
      </c>
      <c r="H1968" s="45">
        <v>4054.04</v>
      </c>
      <c r="I1968" s="45">
        <v>4545.41</v>
      </c>
      <c r="J1968" s="19" t="s">
        <v>1560</v>
      </c>
      <c r="K1968" s="19" t="s">
        <v>17142</v>
      </c>
      <c r="L1968" s="19" t="s">
        <v>17143</v>
      </c>
      <c r="M1968" s="19" t="s">
        <v>17144</v>
      </c>
      <c r="N1968" s="19" t="s">
        <v>17138</v>
      </c>
      <c r="O1968" s="19" t="s">
        <v>2057</v>
      </c>
      <c r="P1968" s="19" t="s">
        <v>2058</v>
      </c>
      <c r="Q1968" s="46">
        <v>32.18</v>
      </c>
      <c r="R1968" s="19" t="s">
        <v>1488</v>
      </c>
      <c r="S1968" s="19" t="s">
        <v>3902</v>
      </c>
      <c r="T1968" s="19" t="s">
        <v>173</v>
      </c>
      <c r="U1968" s="19" t="s">
        <v>3903</v>
      </c>
      <c r="V1968" s="19" t="s">
        <v>3904</v>
      </c>
      <c r="W1968" s="19" t="s">
        <v>1548</v>
      </c>
      <c r="X1968" s="19" t="s">
        <v>3905</v>
      </c>
      <c r="Y1968" s="19" t="s">
        <v>1684</v>
      </c>
      <c r="Z1968" s="19" t="s">
        <v>1685</v>
      </c>
      <c r="AA1968" s="46">
        <v>198</v>
      </c>
      <c r="AB1968" s="19" t="s">
        <v>512</v>
      </c>
      <c r="AC1968" s="19" t="s">
        <v>173</v>
      </c>
      <c r="AD1968" s="19" t="s">
        <v>3906</v>
      </c>
      <c r="AE1968" s="19" t="s">
        <v>3907</v>
      </c>
      <c r="AF1968" s="19" t="s">
        <v>1497</v>
      </c>
      <c r="AG1968" s="19" t="s">
        <v>3908</v>
      </c>
      <c r="AH1968" s="19" t="s">
        <v>1499</v>
      </c>
      <c r="AI1968" s="19" t="s">
        <v>1500</v>
      </c>
      <c r="AJ1968" s="45">
        <v>0</v>
      </c>
      <c r="AK1968" s="45">
        <v>0</v>
      </c>
      <c r="AL1968" s="19" t="s">
        <v>1501</v>
      </c>
      <c r="AM1968" s="46">
        <v>49980</v>
      </c>
      <c r="AN1968" s="46">
        <v>32180</v>
      </c>
      <c r="AO1968" s="46">
        <v>17800</v>
      </c>
      <c r="AP1968" s="45">
        <v>524.53</v>
      </c>
      <c r="AQ1968" s="45"/>
      <c r="AR1968" s="45" t="str">
        <f>IFERROR(VLOOKUP(AB1968,'Pedidos marco'!$A$1:$D$10000,4,0)," ")</f>
        <v xml:space="preserve"> </v>
      </c>
      <c r="AS1968" s="45">
        <f t="shared" si="210"/>
        <v>12</v>
      </c>
      <c r="AT1968" s="45" t="str">
        <f t="shared" si="211"/>
        <v>12</v>
      </c>
      <c r="AU1968" s="47">
        <v>32.18</v>
      </c>
      <c r="AV1968" s="19" t="str">
        <f t="shared" si="212"/>
        <v>04 April</v>
      </c>
      <c r="AW1968" s="19">
        <f t="shared" si="213"/>
        <v>16.299875699192043</v>
      </c>
      <c r="AX1968" s="19">
        <f t="shared" si="214"/>
        <v>16.299875699192043</v>
      </c>
      <c r="AY1968" s="19" t="e">
        <f>VLOOKUP(AG1968,Cías!$A$1:$E$10000,5,0)</f>
        <v>#N/A</v>
      </c>
      <c r="AZ1968" s="19" t="str">
        <f t="shared" si="215"/>
        <v>1013862</v>
      </c>
      <c r="BA1968" s="19" t="str">
        <f t="shared" si="216"/>
        <v>JACOME MARTINEZ EDGAR BOLIVAR</v>
      </c>
      <c r="BB1968" s="19" t="e">
        <f>VLOOKUP(AG1968,Cías!$A$1:$E$10000,3,0)</f>
        <v>#N/A</v>
      </c>
      <c r="BC1968" s="19"/>
      <c r="BD1968" s="19"/>
      <c r="BE1968" s="19"/>
      <c r="BF1968" s="19"/>
      <c r="BG1968" s="19"/>
      <c r="BH1968" s="19"/>
      <c r="BI1968" s="19"/>
      <c r="BJ1968" s="19"/>
    </row>
    <row r="1969" spans="1:62" ht="15" x14ac:dyDescent="0.2">
      <c r="A1969" s="19" t="s">
        <v>17145</v>
      </c>
      <c r="B1969" s="19" t="s">
        <v>1479</v>
      </c>
      <c r="C1969" s="43">
        <v>44663</v>
      </c>
      <c r="D1969" s="44">
        <v>0.33472222222221998</v>
      </c>
      <c r="E1969" s="19" t="s">
        <v>17146</v>
      </c>
      <c r="F1969" s="19" t="s">
        <v>1481</v>
      </c>
      <c r="G1969" s="19" t="s">
        <v>1481</v>
      </c>
      <c r="H1969" s="45">
        <v>0</v>
      </c>
      <c r="I1969" s="45">
        <v>0</v>
      </c>
      <c r="J1969" s="19" t="s">
        <v>1482</v>
      </c>
      <c r="K1969" s="19" t="s">
        <v>17147</v>
      </c>
      <c r="L1969" s="19" t="s">
        <v>17148</v>
      </c>
      <c r="M1969" s="19" t="s">
        <v>17149</v>
      </c>
      <c r="N1969" s="19" t="s">
        <v>17145</v>
      </c>
      <c r="O1969" s="19" t="s">
        <v>1811</v>
      </c>
      <c r="P1969" s="19" t="s">
        <v>1812</v>
      </c>
      <c r="Q1969" s="46">
        <v>31.66</v>
      </c>
      <c r="R1969" s="19" t="s">
        <v>1488</v>
      </c>
      <c r="S1969" s="19" t="s">
        <v>1663</v>
      </c>
      <c r="T1969" s="19" t="s">
        <v>1664</v>
      </c>
      <c r="U1969" s="19" t="s">
        <v>1665</v>
      </c>
      <c r="V1969" s="19" t="s">
        <v>1666</v>
      </c>
      <c r="W1969" s="19" t="s">
        <v>415</v>
      </c>
      <c r="X1969" s="19" t="s">
        <v>1667</v>
      </c>
      <c r="Y1969" s="19" t="s">
        <v>1668</v>
      </c>
      <c r="Z1969" s="19" t="s">
        <v>1669</v>
      </c>
      <c r="AA1969" s="46">
        <v>105</v>
      </c>
      <c r="AB1969" s="19" t="s">
        <v>473</v>
      </c>
      <c r="AC1969" s="19" t="s">
        <v>96</v>
      </c>
      <c r="AD1969" s="19" t="s">
        <v>1670</v>
      </c>
      <c r="AE1969" s="19" t="s">
        <v>1671</v>
      </c>
      <c r="AF1969" s="19" t="s">
        <v>1497</v>
      </c>
      <c r="AG1969" s="19" t="s">
        <v>1672</v>
      </c>
      <c r="AH1969" s="19" t="s">
        <v>1499</v>
      </c>
      <c r="AI1969" s="19" t="s">
        <v>1500</v>
      </c>
      <c r="AJ1969" s="45">
        <v>0</v>
      </c>
      <c r="AK1969" s="45">
        <v>0</v>
      </c>
      <c r="AL1969" s="19" t="s">
        <v>1501</v>
      </c>
      <c r="AM1969" s="46">
        <v>51340</v>
      </c>
      <c r="AN1969" s="46">
        <v>31660</v>
      </c>
      <c r="AO1969" s="46">
        <v>19680</v>
      </c>
      <c r="AP1969" s="45">
        <v>294.12</v>
      </c>
      <c r="AQ1969" s="45"/>
      <c r="AR1969" s="45" t="str">
        <f>IFERROR(VLOOKUP(AB1969,'Pedidos marco'!$A$1:$D$10000,4,0)," ")</f>
        <v xml:space="preserve"> </v>
      </c>
      <c r="AS1969" s="45">
        <f t="shared" si="210"/>
        <v>12</v>
      </c>
      <c r="AT1969" s="45" t="str">
        <f t="shared" si="211"/>
        <v>12</v>
      </c>
      <c r="AU1969" s="47">
        <v>31.66</v>
      </c>
      <c r="AV1969" s="19" t="str">
        <f t="shared" si="212"/>
        <v>04 April</v>
      </c>
      <c r="AW1969" s="19">
        <f t="shared" si="213"/>
        <v>9.2899557801642452</v>
      </c>
      <c r="AX1969" s="19">
        <f t="shared" si="214"/>
        <v>9.2899557801642452</v>
      </c>
      <c r="AY1969" s="19" t="e">
        <f>VLOOKUP(AG1969,Cías!$A$1:$E$10000,5,0)</f>
        <v>#N/A</v>
      </c>
      <c r="AZ1969" s="19" t="str">
        <f t="shared" si="215"/>
        <v>1013227</v>
      </c>
      <c r="BA1969" s="19" t="str">
        <f t="shared" si="216"/>
        <v>COMPAÑIA DE TRANSPORTE PESADO</v>
      </c>
      <c r="BB1969" s="19" t="e">
        <f>VLOOKUP(AG1969,Cías!$A$1:$E$10000,3,0)</f>
        <v>#N/A</v>
      </c>
      <c r="BC1969" s="19"/>
      <c r="BD1969" s="19"/>
      <c r="BE1969" s="19"/>
      <c r="BF1969" s="19"/>
      <c r="BG1969" s="19"/>
      <c r="BH1969" s="19"/>
      <c r="BI1969" s="19"/>
      <c r="BJ1969" s="19"/>
    </row>
    <row r="1970" spans="1:62" ht="15" x14ac:dyDescent="0.2">
      <c r="A1970" s="19" t="s">
        <v>17150</v>
      </c>
      <c r="B1970" s="19" t="s">
        <v>1479</v>
      </c>
      <c r="C1970" s="43">
        <v>44663</v>
      </c>
      <c r="D1970" s="44">
        <v>0.38472222222222002</v>
      </c>
      <c r="E1970" s="19" t="s">
        <v>17151</v>
      </c>
      <c r="F1970" s="19" t="s">
        <v>17152</v>
      </c>
      <c r="G1970" s="19" t="s">
        <v>17153</v>
      </c>
      <c r="H1970" s="45">
        <v>4171.2</v>
      </c>
      <c r="I1970" s="45">
        <v>4676.7700000000004</v>
      </c>
      <c r="J1970" s="19" t="s">
        <v>1560</v>
      </c>
      <c r="K1970" s="19" t="s">
        <v>17154</v>
      </c>
      <c r="L1970" s="19" t="s">
        <v>17155</v>
      </c>
      <c r="M1970" s="19" t="s">
        <v>17156</v>
      </c>
      <c r="N1970" s="19" t="s">
        <v>17150</v>
      </c>
      <c r="O1970" s="19" t="s">
        <v>1641</v>
      </c>
      <c r="P1970" s="19" t="s">
        <v>1642</v>
      </c>
      <c r="Q1970" s="46">
        <v>660</v>
      </c>
      <c r="R1970" s="19" t="s">
        <v>1544</v>
      </c>
      <c r="S1970" s="19" t="s">
        <v>1736</v>
      </c>
      <c r="T1970" s="19" t="s">
        <v>1737</v>
      </c>
      <c r="U1970" s="19" t="s">
        <v>9189</v>
      </c>
      <c r="V1970" s="19" t="s">
        <v>9190</v>
      </c>
      <c r="W1970" s="19" t="s">
        <v>7667</v>
      </c>
      <c r="X1970" s="19" t="s">
        <v>9191</v>
      </c>
      <c r="Y1970" s="19" t="s">
        <v>7669</v>
      </c>
      <c r="Z1970" s="19" t="s">
        <v>7670</v>
      </c>
      <c r="AA1970" s="46">
        <v>337</v>
      </c>
      <c r="AB1970" s="19" t="s">
        <v>549</v>
      </c>
      <c r="AC1970" s="19" t="s">
        <v>250</v>
      </c>
      <c r="AD1970" s="19" t="s">
        <v>9192</v>
      </c>
      <c r="AE1970" s="19" t="s">
        <v>9193</v>
      </c>
      <c r="AF1970" s="19" t="s">
        <v>1592</v>
      </c>
      <c r="AG1970" s="19" t="s">
        <v>9194</v>
      </c>
      <c r="AH1970" s="19" t="s">
        <v>1499</v>
      </c>
      <c r="AI1970" s="19" t="s">
        <v>1500</v>
      </c>
      <c r="AJ1970" s="45">
        <v>0</v>
      </c>
      <c r="AK1970" s="45">
        <v>0</v>
      </c>
      <c r="AL1970" s="19" t="s">
        <v>1501</v>
      </c>
      <c r="AM1970" s="46">
        <v>51310</v>
      </c>
      <c r="AN1970" s="46">
        <v>33020</v>
      </c>
      <c r="AO1970" s="46">
        <v>18290</v>
      </c>
      <c r="AP1970" s="45">
        <v>712.8</v>
      </c>
      <c r="AQ1970" s="45"/>
      <c r="AR1970" s="45" t="str">
        <f>IFERROR(VLOOKUP(AB1970,'Pedidos marco'!$A$1:$D$10000,4,0)," ")</f>
        <v xml:space="preserve"> </v>
      </c>
      <c r="AS1970" s="45">
        <f t="shared" si="210"/>
        <v>12</v>
      </c>
      <c r="AT1970" s="45" t="str">
        <f t="shared" si="211"/>
        <v>12</v>
      </c>
      <c r="AU1970" s="47">
        <v>33</v>
      </c>
      <c r="AV1970" s="19" t="str">
        <f t="shared" si="212"/>
        <v>04 April</v>
      </c>
      <c r="AW1970" s="19">
        <f t="shared" si="213"/>
        <v>1.0799999999999998</v>
      </c>
      <c r="AX1970" s="19">
        <f t="shared" si="214"/>
        <v>21.599999999999998</v>
      </c>
      <c r="AY1970" s="19" t="e">
        <f>VLOOKUP(AG1970,Cías!$A$1:$E$10000,5,0)</f>
        <v>#N/A</v>
      </c>
      <c r="AZ1970" s="19" t="str">
        <f t="shared" si="215"/>
        <v>1019410</v>
      </c>
      <c r="BA1970" s="19" t="str">
        <f t="shared" si="216"/>
        <v>POZO VILLAFUERTE EDISON ROBERTO</v>
      </c>
      <c r="BB1970" s="19" t="e">
        <f>VLOOKUP(AG1970,Cías!$A$1:$E$10000,3,0)</f>
        <v>#N/A</v>
      </c>
      <c r="BC1970" s="19"/>
      <c r="BD1970" s="19"/>
      <c r="BE1970" s="19"/>
      <c r="BF1970" s="19"/>
      <c r="BG1970" s="19"/>
      <c r="BH1970" s="19"/>
      <c r="BI1970" s="19"/>
      <c r="BJ1970" s="19"/>
    </row>
    <row r="1971" spans="1:62" ht="15" x14ac:dyDescent="0.2">
      <c r="A1971" s="19" t="s">
        <v>17157</v>
      </c>
      <c r="B1971" s="19" t="s">
        <v>1479</v>
      </c>
      <c r="C1971" s="43">
        <v>44663</v>
      </c>
      <c r="D1971" s="44">
        <v>0.38680555555556001</v>
      </c>
      <c r="E1971" s="19" t="s">
        <v>17158</v>
      </c>
      <c r="F1971" s="19" t="s">
        <v>17159</v>
      </c>
      <c r="G1971" s="19" t="s">
        <v>17160</v>
      </c>
      <c r="H1971" s="45">
        <v>2343.91</v>
      </c>
      <c r="I1971" s="45">
        <v>2628.01</v>
      </c>
      <c r="J1971" s="19" t="s">
        <v>1560</v>
      </c>
      <c r="K1971" s="19" t="s">
        <v>17161</v>
      </c>
      <c r="L1971" s="19" t="s">
        <v>17162</v>
      </c>
      <c r="M1971" s="19" t="s">
        <v>17163</v>
      </c>
      <c r="N1971" s="19" t="s">
        <v>17157</v>
      </c>
      <c r="O1971" s="19" t="s">
        <v>371</v>
      </c>
      <c r="P1971" s="19" t="s">
        <v>372</v>
      </c>
      <c r="Q1971" s="46">
        <v>360</v>
      </c>
      <c r="R1971" s="19" t="s">
        <v>1544</v>
      </c>
      <c r="S1971" s="19" t="s">
        <v>2719</v>
      </c>
      <c r="T1971" s="19" t="s">
        <v>329</v>
      </c>
      <c r="U1971" s="19" t="s">
        <v>2720</v>
      </c>
      <c r="V1971" s="19" t="s">
        <v>2721</v>
      </c>
      <c r="W1971" s="19" t="s">
        <v>1548</v>
      </c>
      <c r="X1971" s="19" t="s">
        <v>2722</v>
      </c>
      <c r="Y1971" s="19" t="s">
        <v>1684</v>
      </c>
      <c r="Z1971" s="19" t="s">
        <v>1685</v>
      </c>
      <c r="AA1971" s="46">
        <v>198</v>
      </c>
      <c r="AB1971" s="19" t="s">
        <v>586</v>
      </c>
      <c r="AC1971" s="19" t="s">
        <v>329</v>
      </c>
      <c r="AD1971" s="19" t="s">
        <v>2723</v>
      </c>
      <c r="AE1971" s="19" t="s">
        <v>2724</v>
      </c>
      <c r="AF1971" s="19" t="s">
        <v>1554</v>
      </c>
      <c r="AG1971" s="19" t="s">
        <v>2725</v>
      </c>
      <c r="AH1971" s="19" t="s">
        <v>1499</v>
      </c>
      <c r="AI1971" s="19" t="s">
        <v>1500</v>
      </c>
      <c r="AJ1971" s="45">
        <v>0</v>
      </c>
      <c r="AK1971" s="45">
        <v>0</v>
      </c>
      <c r="AL1971" s="19" t="s">
        <v>1501</v>
      </c>
      <c r="AM1971" s="46">
        <v>27000</v>
      </c>
      <c r="AN1971" s="46">
        <v>18070</v>
      </c>
      <c r="AO1971" s="46">
        <v>8930</v>
      </c>
      <c r="AP1971" s="45">
        <v>266.39999999999998</v>
      </c>
      <c r="AQ1971" s="45"/>
      <c r="AR1971" s="45" t="str">
        <f>IFERROR(VLOOKUP(AB1971,'Pedidos marco'!$A$1:$D$10000,4,0)," ")</f>
        <v xml:space="preserve"> </v>
      </c>
      <c r="AS1971" s="45">
        <f t="shared" si="210"/>
        <v>12</v>
      </c>
      <c r="AT1971" s="45" t="str">
        <f t="shared" si="211"/>
        <v>12</v>
      </c>
      <c r="AU1971" s="47">
        <v>18</v>
      </c>
      <c r="AV1971" s="19" t="str">
        <f t="shared" si="212"/>
        <v>04 April</v>
      </c>
      <c r="AW1971" s="19">
        <f t="shared" si="213"/>
        <v>0.74</v>
      </c>
      <c r="AX1971" s="19">
        <f t="shared" si="214"/>
        <v>14.799999999999999</v>
      </c>
      <c r="AY1971" s="19" t="e">
        <f>VLOOKUP(AG1971,Cías!$A$1:$E$10000,5,0)</f>
        <v>#N/A</v>
      </c>
      <c r="AZ1971" s="19" t="str">
        <f t="shared" si="215"/>
        <v>1013789</v>
      </c>
      <c r="BA1971" s="19" t="str">
        <f t="shared" si="216"/>
        <v>VEGA VEGA FABIAN</v>
      </c>
      <c r="BB1971" s="19" t="e">
        <f>VLOOKUP(AG1971,Cías!$A$1:$E$10000,3,0)</f>
        <v>#N/A</v>
      </c>
      <c r="BC1971" s="19"/>
      <c r="BD1971" s="19"/>
      <c r="BE1971" s="19"/>
      <c r="BF1971" s="19"/>
      <c r="BG1971" s="19"/>
      <c r="BH1971" s="19"/>
      <c r="BI1971" s="19"/>
      <c r="BJ1971" s="19"/>
    </row>
    <row r="1972" spans="1:62" ht="15" x14ac:dyDescent="0.2">
      <c r="A1972" s="19" t="s">
        <v>17164</v>
      </c>
      <c r="B1972" s="19" t="s">
        <v>1479</v>
      </c>
      <c r="C1972" s="43">
        <v>44663</v>
      </c>
      <c r="D1972" s="44">
        <v>0.38888888888889001</v>
      </c>
      <c r="E1972" s="19" t="s">
        <v>17165</v>
      </c>
      <c r="F1972" s="19" t="s">
        <v>17166</v>
      </c>
      <c r="G1972" s="19" t="s">
        <v>17167</v>
      </c>
      <c r="H1972" s="45">
        <v>4054.8</v>
      </c>
      <c r="I1972" s="45">
        <v>4546.2700000000004</v>
      </c>
      <c r="J1972" s="19" t="s">
        <v>1560</v>
      </c>
      <c r="K1972" s="19" t="s">
        <v>17168</v>
      </c>
      <c r="L1972" s="19" t="s">
        <v>17169</v>
      </c>
      <c r="M1972" s="19" t="s">
        <v>17170</v>
      </c>
      <c r="N1972" s="19" t="s">
        <v>17164</v>
      </c>
      <c r="O1972" s="19" t="s">
        <v>371</v>
      </c>
      <c r="P1972" s="19" t="s">
        <v>372</v>
      </c>
      <c r="Q1972" s="46">
        <v>620</v>
      </c>
      <c r="R1972" s="19" t="s">
        <v>1544</v>
      </c>
      <c r="S1972" s="19" t="s">
        <v>1898</v>
      </c>
      <c r="T1972" s="19" t="s">
        <v>1899</v>
      </c>
      <c r="U1972" s="19" t="s">
        <v>1900</v>
      </c>
      <c r="V1972" s="19" t="s">
        <v>1901</v>
      </c>
      <c r="W1972" s="19" t="s">
        <v>1548</v>
      </c>
      <c r="X1972" s="19" t="s">
        <v>1902</v>
      </c>
      <c r="Y1972" s="19" t="s">
        <v>1684</v>
      </c>
      <c r="Z1972" s="19" t="s">
        <v>1685</v>
      </c>
      <c r="AA1972" s="46">
        <v>198</v>
      </c>
      <c r="AB1972" s="19" t="s">
        <v>525</v>
      </c>
      <c r="AC1972" s="19" t="s">
        <v>202</v>
      </c>
      <c r="AD1972" s="19" t="s">
        <v>1903</v>
      </c>
      <c r="AE1972" s="19" t="s">
        <v>1904</v>
      </c>
      <c r="AF1972" s="19" t="s">
        <v>1592</v>
      </c>
      <c r="AG1972" s="19" t="s">
        <v>1905</v>
      </c>
      <c r="AH1972" s="19" t="s">
        <v>1499</v>
      </c>
      <c r="AI1972" s="19" t="s">
        <v>1500</v>
      </c>
      <c r="AJ1972" s="45">
        <v>0</v>
      </c>
      <c r="AK1972" s="45">
        <v>0</v>
      </c>
      <c r="AL1972" s="19" t="s">
        <v>1501</v>
      </c>
      <c r="AM1972" s="46">
        <v>39963.182000000001</v>
      </c>
      <c r="AN1972" s="46">
        <v>31028.182000000001</v>
      </c>
      <c r="AO1972" s="46">
        <v>8935</v>
      </c>
      <c r="AP1972" s="45">
        <v>458.8</v>
      </c>
      <c r="AQ1972" s="45"/>
      <c r="AR1972" s="45" t="str">
        <f>IFERROR(VLOOKUP(AB1972,'Pedidos marco'!$A$1:$D$10000,4,0)," ")</f>
        <v xml:space="preserve"> </v>
      </c>
      <c r="AS1972" s="45">
        <f t="shared" si="210"/>
        <v>12</v>
      </c>
      <c r="AT1972" s="45" t="str">
        <f t="shared" si="211"/>
        <v>12</v>
      </c>
      <c r="AU1972" s="47">
        <v>31</v>
      </c>
      <c r="AV1972" s="19" t="str">
        <f t="shared" si="212"/>
        <v>04 April</v>
      </c>
      <c r="AW1972" s="19">
        <f t="shared" si="213"/>
        <v>0.74</v>
      </c>
      <c r="AX1972" s="19">
        <f t="shared" si="214"/>
        <v>14.8</v>
      </c>
      <c r="AY1972" s="19" t="e">
        <f>VLOOKUP(AG1972,Cías!$A$1:$E$10000,5,0)</f>
        <v>#N/A</v>
      </c>
      <c r="AZ1972" s="19" t="str">
        <f t="shared" si="215"/>
        <v>1017066</v>
      </c>
      <c r="BA1972" s="19" t="str">
        <f t="shared" si="216"/>
        <v>MISE MISE NESTOR SALOMON</v>
      </c>
      <c r="BB1972" s="19" t="e">
        <f>VLOOKUP(AG1972,Cías!$A$1:$E$10000,3,0)</f>
        <v>#N/A</v>
      </c>
      <c r="BC1972" s="19"/>
      <c r="BD1972" s="19"/>
      <c r="BE1972" s="19"/>
      <c r="BF1972" s="19"/>
      <c r="BG1972" s="19"/>
      <c r="BH1972" s="19"/>
      <c r="BI1972" s="19"/>
      <c r="BJ1972" s="19"/>
    </row>
    <row r="1973" spans="1:62" ht="15" x14ac:dyDescent="0.2">
      <c r="A1973" s="19" t="s">
        <v>17164</v>
      </c>
      <c r="B1973" s="19" t="s">
        <v>1479</v>
      </c>
      <c r="C1973" s="43">
        <v>44663</v>
      </c>
      <c r="D1973" s="44">
        <v>0.38888888888889001</v>
      </c>
      <c r="E1973" s="19" t="s">
        <v>17171</v>
      </c>
      <c r="F1973" s="19" t="s">
        <v>17172</v>
      </c>
      <c r="G1973" s="19" t="s">
        <v>17173</v>
      </c>
      <c r="H1973" s="45">
        <v>260</v>
      </c>
      <c r="I1973" s="45">
        <v>291.51</v>
      </c>
      <c r="J1973" s="19" t="s">
        <v>1560</v>
      </c>
      <c r="K1973" s="19" t="s">
        <v>17174</v>
      </c>
      <c r="L1973" s="19" t="s">
        <v>17175</v>
      </c>
      <c r="M1973" s="19" t="s">
        <v>17176</v>
      </c>
      <c r="N1973" s="19" t="s">
        <v>17164</v>
      </c>
      <c r="O1973" s="19" t="s">
        <v>367</v>
      </c>
      <c r="P1973" s="19" t="s">
        <v>368</v>
      </c>
      <c r="Q1973" s="46">
        <v>40</v>
      </c>
      <c r="R1973" s="19" t="s">
        <v>1544</v>
      </c>
      <c r="S1973" s="19" t="s">
        <v>1898</v>
      </c>
      <c r="T1973" s="19" t="s">
        <v>1899</v>
      </c>
      <c r="U1973" s="19" t="s">
        <v>1900</v>
      </c>
      <c r="V1973" s="19" t="s">
        <v>1901</v>
      </c>
      <c r="W1973" s="19" t="s">
        <v>1548</v>
      </c>
      <c r="X1973" s="19" t="s">
        <v>1902</v>
      </c>
      <c r="Y1973" s="19" t="s">
        <v>1684</v>
      </c>
      <c r="Z1973" s="19" t="s">
        <v>1685</v>
      </c>
      <c r="AA1973" s="46">
        <v>198</v>
      </c>
      <c r="AB1973" s="19" t="s">
        <v>525</v>
      </c>
      <c r="AC1973" s="19" t="s">
        <v>202</v>
      </c>
      <c r="AD1973" s="19" t="s">
        <v>1903</v>
      </c>
      <c r="AE1973" s="19" t="s">
        <v>1904</v>
      </c>
      <c r="AF1973" s="19" t="s">
        <v>1592</v>
      </c>
      <c r="AG1973" s="19" t="s">
        <v>1905</v>
      </c>
      <c r="AH1973" s="19" t="s">
        <v>1499</v>
      </c>
      <c r="AI1973" s="19" t="s">
        <v>1500</v>
      </c>
      <c r="AJ1973" s="45">
        <v>0</v>
      </c>
      <c r="AK1973" s="45">
        <v>0</v>
      </c>
      <c r="AL1973" s="19" t="s">
        <v>1501</v>
      </c>
      <c r="AM1973" s="46">
        <v>10936.817999999999</v>
      </c>
      <c r="AN1973" s="46">
        <v>2001.818</v>
      </c>
      <c r="AO1973" s="46">
        <v>8935</v>
      </c>
      <c r="AP1973" s="45">
        <v>29.6</v>
      </c>
      <c r="AQ1973" s="45"/>
      <c r="AR1973" s="45" t="str">
        <f>IFERROR(VLOOKUP(AB1973,'Pedidos marco'!$A$1:$D$10000,4,0)," ")</f>
        <v xml:space="preserve"> </v>
      </c>
      <c r="AS1973" s="45">
        <f t="shared" si="210"/>
        <v>12</v>
      </c>
      <c r="AT1973" s="45" t="str">
        <f t="shared" si="211"/>
        <v>12</v>
      </c>
      <c r="AU1973" s="47">
        <v>2</v>
      </c>
      <c r="AV1973" s="19" t="str">
        <f t="shared" si="212"/>
        <v>04 April</v>
      </c>
      <c r="AW1973" s="19">
        <f t="shared" si="213"/>
        <v>0.74</v>
      </c>
      <c r="AX1973" s="19">
        <f t="shared" si="214"/>
        <v>14.8</v>
      </c>
      <c r="AY1973" s="19" t="e">
        <f>VLOOKUP(AG1973,Cías!$A$1:$E$10000,5,0)</f>
        <v>#N/A</v>
      </c>
      <c r="AZ1973" s="19" t="str">
        <f t="shared" si="215"/>
        <v>1017066</v>
      </c>
      <c r="BA1973" s="19" t="str">
        <f t="shared" si="216"/>
        <v>MISE MISE NESTOR SALOMON</v>
      </c>
      <c r="BB1973" s="19" t="e">
        <f>VLOOKUP(AG1973,Cías!$A$1:$E$10000,3,0)</f>
        <v>#N/A</v>
      </c>
      <c r="BC1973" s="19"/>
      <c r="BD1973" s="19"/>
      <c r="BE1973" s="19"/>
      <c r="BF1973" s="19"/>
      <c r="BG1973" s="19"/>
      <c r="BH1973" s="19"/>
      <c r="BI1973" s="19"/>
      <c r="BJ1973" s="19"/>
    </row>
    <row r="1974" spans="1:62" ht="15" x14ac:dyDescent="0.2">
      <c r="A1974" s="19" t="s">
        <v>17177</v>
      </c>
      <c r="B1974" s="19" t="s">
        <v>1479</v>
      </c>
      <c r="C1974" s="43">
        <v>44663</v>
      </c>
      <c r="D1974" s="44">
        <v>0.40138888888889002</v>
      </c>
      <c r="E1974" s="19" t="s">
        <v>17178</v>
      </c>
      <c r="F1974" s="19" t="s">
        <v>17179</v>
      </c>
      <c r="G1974" s="19" t="s">
        <v>17180</v>
      </c>
      <c r="H1974" s="45">
        <v>3210.31</v>
      </c>
      <c r="I1974" s="45">
        <v>3599.42</v>
      </c>
      <c r="J1974" s="19" t="s">
        <v>1560</v>
      </c>
      <c r="K1974" s="19" t="s">
        <v>17181</v>
      </c>
      <c r="L1974" s="19" t="s">
        <v>17182</v>
      </c>
      <c r="M1974" s="19" t="s">
        <v>17183</v>
      </c>
      <c r="N1974" s="19" t="s">
        <v>17177</v>
      </c>
      <c r="O1974" s="19" t="s">
        <v>367</v>
      </c>
      <c r="P1974" s="19" t="s">
        <v>368</v>
      </c>
      <c r="Q1974" s="46">
        <v>480</v>
      </c>
      <c r="R1974" s="19" t="s">
        <v>1544</v>
      </c>
      <c r="S1974" s="19" t="s">
        <v>1913</v>
      </c>
      <c r="T1974" s="19" t="s">
        <v>1914</v>
      </c>
      <c r="U1974" s="19" t="s">
        <v>2926</v>
      </c>
      <c r="V1974" s="19" t="s">
        <v>2927</v>
      </c>
      <c r="W1974" s="19" t="s">
        <v>415</v>
      </c>
      <c r="X1974" s="19" t="s">
        <v>2928</v>
      </c>
      <c r="Y1974" s="19" t="s">
        <v>2591</v>
      </c>
      <c r="Z1974" s="19" t="s">
        <v>2592</v>
      </c>
      <c r="AA1974" s="46">
        <v>102</v>
      </c>
      <c r="AB1974" s="19" t="s">
        <v>577</v>
      </c>
      <c r="AC1974" s="19" t="s">
        <v>311</v>
      </c>
      <c r="AD1974" s="19" t="s">
        <v>2929</v>
      </c>
      <c r="AE1974" s="19" t="s">
        <v>2930</v>
      </c>
      <c r="AF1974" s="19" t="s">
        <v>1719</v>
      </c>
      <c r="AG1974" s="19" t="s">
        <v>2931</v>
      </c>
      <c r="AH1974" s="19" t="s">
        <v>1499</v>
      </c>
      <c r="AI1974" s="19" t="s">
        <v>1500</v>
      </c>
      <c r="AJ1974" s="45">
        <v>0</v>
      </c>
      <c r="AK1974" s="45">
        <v>0</v>
      </c>
      <c r="AL1974" s="19" t="s">
        <v>1501</v>
      </c>
      <c r="AM1974" s="46">
        <v>38890</v>
      </c>
      <c r="AN1974" s="46">
        <v>23990</v>
      </c>
      <c r="AO1974" s="46">
        <v>14900</v>
      </c>
      <c r="AP1974" s="45">
        <v>206.4</v>
      </c>
      <c r="AQ1974" s="45"/>
      <c r="AR1974" s="45" t="str">
        <f>IFERROR(VLOOKUP(AB1974,'Pedidos marco'!$A$1:$D$10000,4,0)," ")</f>
        <v xml:space="preserve"> </v>
      </c>
      <c r="AS1974" s="45">
        <f t="shared" si="210"/>
        <v>12</v>
      </c>
      <c r="AT1974" s="45" t="str">
        <f t="shared" si="211"/>
        <v>12</v>
      </c>
      <c r="AU1974" s="47">
        <v>24</v>
      </c>
      <c r="AV1974" s="19" t="str">
        <f t="shared" si="212"/>
        <v>04 April</v>
      </c>
      <c r="AW1974" s="19">
        <f t="shared" si="213"/>
        <v>0.43</v>
      </c>
      <c r="AX1974" s="19">
        <f t="shared" si="214"/>
        <v>8.6</v>
      </c>
      <c r="AY1974" s="19" t="e">
        <f>VLOOKUP(AG1974,Cías!$A$1:$E$10000,5,0)</f>
        <v>#N/A</v>
      </c>
      <c r="AZ1974" s="19" t="str">
        <f t="shared" si="215"/>
        <v>1014266</v>
      </c>
      <c r="BA1974" s="19" t="str">
        <f t="shared" si="216"/>
        <v>TRANSBOSNA CIA. LTDA.</v>
      </c>
      <c r="BB1974" s="19" t="e">
        <f>VLOOKUP(AG1974,Cías!$A$1:$E$10000,3,0)</f>
        <v>#N/A</v>
      </c>
      <c r="BC1974" s="19"/>
      <c r="BD1974" s="19"/>
      <c r="BE1974" s="19"/>
      <c r="BF1974" s="19"/>
      <c r="BG1974" s="19"/>
      <c r="BH1974" s="19"/>
      <c r="BI1974" s="19"/>
      <c r="BJ1974" s="19"/>
    </row>
    <row r="1975" spans="1:62" ht="15" x14ac:dyDescent="0.2">
      <c r="A1975" s="19" t="s">
        <v>17184</v>
      </c>
      <c r="B1975" s="19" t="s">
        <v>1479</v>
      </c>
      <c r="C1975" s="43">
        <v>44663</v>
      </c>
      <c r="D1975" s="44">
        <v>0.40347222222222001</v>
      </c>
      <c r="E1975" s="19" t="s">
        <v>17185</v>
      </c>
      <c r="F1975" s="19" t="s">
        <v>1481</v>
      </c>
      <c r="G1975" s="19" t="s">
        <v>1481</v>
      </c>
      <c r="H1975" s="45">
        <v>0</v>
      </c>
      <c r="I1975" s="45">
        <v>0</v>
      </c>
      <c r="J1975" s="19" t="s">
        <v>1482</v>
      </c>
      <c r="K1975" s="19" t="s">
        <v>17186</v>
      </c>
      <c r="L1975" s="19" t="s">
        <v>17187</v>
      </c>
      <c r="M1975" s="19" t="s">
        <v>17188</v>
      </c>
      <c r="N1975" s="19" t="s">
        <v>17184</v>
      </c>
      <c r="O1975" s="19" t="s">
        <v>371</v>
      </c>
      <c r="P1975" s="19" t="s">
        <v>372</v>
      </c>
      <c r="Q1975" s="46">
        <v>280</v>
      </c>
      <c r="R1975" s="19" t="s">
        <v>1544</v>
      </c>
      <c r="S1975" s="19" t="s">
        <v>2651</v>
      </c>
      <c r="T1975" s="19" t="s">
        <v>2652</v>
      </c>
      <c r="U1975" s="19" t="s">
        <v>5389</v>
      </c>
      <c r="V1975" s="19" t="s">
        <v>5390</v>
      </c>
      <c r="W1975" s="19" t="s">
        <v>1865</v>
      </c>
      <c r="X1975" s="19" t="s">
        <v>5391</v>
      </c>
      <c r="Y1975" s="19" t="s">
        <v>1867</v>
      </c>
      <c r="Z1975" s="19" t="s">
        <v>1868</v>
      </c>
      <c r="AA1975" s="46">
        <v>30</v>
      </c>
      <c r="AB1975" s="19" t="s">
        <v>513</v>
      </c>
      <c r="AC1975" s="19" t="s">
        <v>179</v>
      </c>
      <c r="AD1975" s="19" t="s">
        <v>3852</v>
      </c>
      <c r="AE1975" s="19" t="s">
        <v>3853</v>
      </c>
      <c r="AF1975" s="19" t="s">
        <v>1719</v>
      </c>
      <c r="AG1975" s="19" t="s">
        <v>3854</v>
      </c>
      <c r="AH1975" s="19" t="s">
        <v>1594</v>
      </c>
      <c r="AI1975" s="19" t="s">
        <v>1595</v>
      </c>
      <c r="AJ1975" s="45">
        <v>0.05</v>
      </c>
      <c r="AK1975" s="45">
        <v>14</v>
      </c>
      <c r="AL1975" s="19" t="s">
        <v>1501</v>
      </c>
      <c r="AM1975" s="46">
        <v>21939.167000000001</v>
      </c>
      <c r="AN1975" s="46">
        <v>14029.166999999999</v>
      </c>
      <c r="AO1975" s="46">
        <v>7910</v>
      </c>
      <c r="AP1975" s="45">
        <v>53.2</v>
      </c>
      <c r="AQ1975" s="45"/>
      <c r="AR1975" s="45" t="str">
        <f>IFERROR(VLOOKUP(AB1975,'Pedidos marco'!$A$1:$D$10000,4,0)," ")</f>
        <v xml:space="preserve"> </v>
      </c>
      <c r="AS1975" s="45">
        <f t="shared" si="210"/>
        <v>12</v>
      </c>
      <c r="AT1975" s="45" t="str">
        <f t="shared" si="211"/>
        <v>12</v>
      </c>
      <c r="AU1975" s="47">
        <v>14</v>
      </c>
      <c r="AV1975" s="19" t="str">
        <f t="shared" si="212"/>
        <v>04 April</v>
      </c>
      <c r="AW1975" s="19">
        <f t="shared" si="213"/>
        <v>0.19</v>
      </c>
      <c r="AX1975" s="19">
        <f t="shared" si="214"/>
        <v>3.8000000000000003</v>
      </c>
      <c r="AY1975" s="19" t="e">
        <f>VLOOKUP(AG1975,Cías!$A$1:$E$10000,5,0)</f>
        <v>#N/A</v>
      </c>
      <c r="AZ1975" s="19" t="str">
        <f t="shared" si="215"/>
        <v>1013515</v>
      </c>
      <c r="BA1975" s="19" t="str">
        <f t="shared" si="216"/>
        <v>LARA MARTINEZ LUIS NESTOR</v>
      </c>
      <c r="BB1975" s="19" t="e">
        <f>VLOOKUP(AG1975,Cías!$A$1:$E$10000,3,0)</f>
        <v>#N/A</v>
      </c>
      <c r="BC1975" s="19"/>
      <c r="BD1975" s="19"/>
      <c r="BE1975" s="19"/>
      <c r="BF1975" s="19"/>
      <c r="BG1975" s="19"/>
      <c r="BH1975" s="19"/>
      <c r="BI1975" s="19"/>
      <c r="BJ1975" s="19"/>
    </row>
    <row r="1976" spans="1:62" ht="15" x14ac:dyDescent="0.2">
      <c r="A1976" s="19" t="s">
        <v>17184</v>
      </c>
      <c r="B1976" s="19" t="s">
        <v>1479</v>
      </c>
      <c r="C1976" s="43">
        <v>44663</v>
      </c>
      <c r="D1976" s="44">
        <v>0.40347222222222001</v>
      </c>
      <c r="E1976" s="19" t="s">
        <v>17189</v>
      </c>
      <c r="F1976" s="19" t="s">
        <v>1481</v>
      </c>
      <c r="G1976" s="19" t="s">
        <v>1481</v>
      </c>
      <c r="H1976" s="45">
        <v>0</v>
      </c>
      <c r="I1976" s="45">
        <v>0</v>
      </c>
      <c r="J1976" s="19" t="s">
        <v>1482</v>
      </c>
      <c r="K1976" s="19" t="s">
        <v>17190</v>
      </c>
      <c r="L1976" s="19" t="s">
        <v>17191</v>
      </c>
      <c r="M1976" s="19" t="s">
        <v>17192</v>
      </c>
      <c r="N1976" s="19" t="s">
        <v>17184</v>
      </c>
      <c r="O1976" s="19" t="s">
        <v>367</v>
      </c>
      <c r="P1976" s="19" t="s">
        <v>368</v>
      </c>
      <c r="Q1976" s="46">
        <v>200</v>
      </c>
      <c r="R1976" s="19" t="s">
        <v>1544</v>
      </c>
      <c r="S1976" s="19" t="s">
        <v>2651</v>
      </c>
      <c r="T1976" s="19" t="s">
        <v>2652</v>
      </c>
      <c r="U1976" s="19" t="s">
        <v>5389</v>
      </c>
      <c r="V1976" s="19" t="s">
        <v>5390</v>
      </c>
      <c r="W1976" s="19" t="s">
        <v>1865</v>
      </c>
      <c r="X1976" s="19" t="s">
        <v>5391</v>
      </c>
      <c r="Y1976" s="19" t="s">
        <v>1867</v>
      </c>
      <c r="Z1976" s="19" t="s">
        <v>1868</v>
      </c>
      <c r="AA1976" s="46">
        <v>30</v>
      </c>
      <c r="AB1976" s="19" t="s">
        <v>513</v>
      </c>
      <c r="AC1976" s="19" t="s">
        <v>179</v>
      </c>
      <c r="AD1976" s="19" t="s">
        <v>3852</v>
      </c>
      <c r="AE1976" s="19" t="s">
        <v>3853</v>
      </c>
      <c r="AF1976" s="19" t="s">
        <v>1719</v>
      </c>
      <c r="AG1976" s="19" t="s">
        <v>3854</v>
      </c>
      <c r="AH1976" s="19" t="s">
        <v>1594</v>
      </c>
      <c r="AI1976" s="19" t="s">
        <v>1595</v>
      </c>
      <c r="AJ1976" s="45">
        <v>0.05</v>
      </c>
      <c r="AK1976" s="45">
        <v>10</v>
      </c>
      <c r="AL1976" s="19" t="s">
        <v>1501</v>
      </c>
      <c r="AM1976" s="46">
        <v>17930.832999999999</v>
      </c>
      <c r="AN1976" s="46">
        <v>10020.833000000001</v>
      </c>
      <c r="AO1976" s="46">
        <v>7910</v>
      </c>
      <c r="AP1976" s="45">
        <v>38</v>
      </c>
      <c r="AQ1976" s="45"/>
      <c r="AR1976" s="45" t="str">
        <f>IFERROR(VLOOKUP(AB1976,'Pedidos marco'!$A$1:$D$10000,4,0)," ")</f>
        <v xml:space="preserve"> </v>
      </c>
      <c r="AS1976" s="45">
        <f t="shared" si="210"/>
        <v>12</v>
      </c>
      <c r="AT1976" s="45" t="str">
        <f t="shared" si="211"/>
        <v>12</v>
      </c>
      <c r="AU1976" s="47">
        <v>10</v>
      </c>
      <c r="AV1976" s="19" t="str">
        <f t="shared" si="212"/>
        <v>04 April</v>
      </c>
      <c r="AW1976" s="19">
        <f t="shared" si="213"/>
        <v>0.19</v>
      </c>
      <c r="AX1976" s="19">
        <f t="shared" si="214"/>
        <v>3.8</v>
      </c>
      <c r="AY1976" s="19" t="e">
        <f>VLOOKUP(AG1976,Cías!$A$1:$E$10000,5,0)</f>
        <v>#N/A</v>
      </c>
      <c r="AZ1976" s="19" t="str">
        <f t="shared" si="215"/>
        <v>1013515</v>
      </c>
      <c r="BA1976" s="19" t="str">
        <f t="shared" si="216"/>
        <v>LARA MARTINEZ LUIS NESTOR</v>
      </c>
      <c r="BB1976" s="19" t="e">
        <f>VLOOKUP(AG1976,Cías!$A$1:$E$10000,3,0)</f>
        <v>#N/A</v>
      </c>
      <c r="BC1976" s="19"/>
      <c r="BD1976" s="19"/>
      <c r="BE1976" s="19"/>
      <c r="BF1976" s="19"/>
      <c r="BG1976" s="19"/>
      <c r="BH1976" s="19"/>
      <c r="BI1976" s="19"/>
      <c r="BJ1976" s="19"/>
    </row>
    <row r="1977" spans="1:62" ht="15" x14ac:dyDescent="0.2">
      <c r="A1977" s="19" t="s">
        <v>17193</v>
      </c>
      <c r="B1977" s="19" t="s">
        <v>1479</v>
      </c>
      <c r="C1977" s="43">
        <v>44663</v>
      </c>
      <c r="D1977" s="44">
        <v>0.40763888888888999</v>
      </c>
      <c r="E1977" s="19" t="s">
        <v>17194</v>
      </c>
      <c r="F1977" s="19" t="s">
        <v>1481</v>
      </c>
      <c r="G1977" s="19" t="s">
        <v>1481</v>
      </c>
      <c r="H1977" s="45">
        <v>0</v>
      </c>
      <c r="I1977" s="45">
        <v>0</v>
      </c>
      <c r="J1977" s="19" t="s">
        <v>1482</v>
      </c>
      <c r="K1977" s="19" t="s">
        <v>17099</v>
      </c>
      <c r="L1977" s="19" t="s">
        <v>17195</v>
      </c>
      <c r="M1977" s="19" t="s">
        <v>17196</v>
      </c>
      <c r="N1977" s="19" t="s">
        <v>17193</v>
      </c>
      <c r="O1977" s="19" t="s">
        <v>1486</v>
      </c>
      <c r="P1977" s="19" t="s">
        <v>1487</v>
      </c>
      <c r="Q1977" s="46">
        <v>30.67</v>
      </c>
      <c r="R1977" s="19" t="s">
        <v>1488</v>
      </c>
      <c r="S1977" s="19" t="s">
        <v>1663</v>
      </c>
      <c r="T1977" s="19" t="s">
        <v>1664</v>
      </c>
      <c r="U1977" s="19" t="s">
        <v>1665</v>
      </c>
      <c r="V1977" s="19" t="s">
        <v>1666</v>
      </c>
      <c r="W1977" s="19" t="s">
        <v>415</v>
      </c>
      <c r="X1977" s="19" t="s">
        <v>1667</v>
      </c>
      <c r="Y1977" s="19" t="s">
        <v>1668</v>
      </c>
      <c r="Z1977" s="19" t="s">
        <v>1669</v>
      </c>
      <c r="AA1977" s="46">
        <v>105</v>
      </c>
      <c r="AB1977" s="19" t="s">
        <v>473</v>
      </c>
      <c r="AC1977" s="19" t="s">
        <v>96</v>
      </c>
      <c r="AD1977" s="19" t="s">
        <v>7156</v>
      </c>
      <c r="AE1977" s="19" t="s">
        <v>7157</v>
      </c>
      <c r="AF1977" s="19" t="s">
        <v>1497</v>
      </c>
      <c r="AG1977" s="19" t="s">
        <v>7158</v>
      </c>
      <c r="AH1977" s="19" t="s">
        <v>1499</v>
      </c>
      <c r="AI1977" s="19" t="s">
        <v>1500</v>
      </c>
      <c r="AJ1977" s="45">
        <v>0</v>
      </c>
      <c r="AK1977" s="45">
        <v>0</v>
      </c>
      <c r="AL1977" s="19" t="s">
        <v>1501</v>
      </c>
      <c r="AM1977" s="46">
        <v>50260</v>
      </c>
      <c r="AN1977" s="46">
        <v>30670</v>
      </c>
      <c r="AO1977" s="46">
        <v>19590</v>
      </c>
      <c r="AP1977" s="45">
        <v>284.92</v>
      </c>
      <c r="AQ1977" s="45"/>
      <c r="AR1977" s="45" t="str">
        <f>IFERROR(VLOOKUP(AB1977,'Pedidos marco'!$A$1:$D$10000,4,0)," ")</f>
        <v xml:space="preserve"> </v>
      </c>
      <c r="AS1977" s="45">
        <f t="shared" si="210"/>
        <v>12</v>
      </c>
      <c r="AT1977" s="45" t="str">
        <f t="shared" si="211"/>
        <v>12</v>
      </c>
      <c r="AU1977" s="47">
        <v>30.67</v>
      </c>
      <c r="AV1977" s="19" t="str">
        <f t="shared" si="212"/>
        <v>04 April</v>
      </c>
      <c r="AW1977" s="19">
        <f t="shared" si="213"/>
        <v>9.2898597978480595</v>
      </c>
      <c r="AX1977" s="19">
        <f t="shared" si="214"/>
        <v>9.2898597978480595</v>
      </c>
      <c r="AY1977" s="19" t="e">
        <f>VLOOKUP(AG1977,Cías!$A$1:$E$10000,5,0)</f>
        <v>#N/A</v>
      </c>
      <c r="AZ1977" s="19" t="str">
        <f t="shared" si="215"/>
        <v>1013227</v>
      </c>
      <c r="BA1977" s="19" t="str">
        <f t="shared" si="216"/>
        <v>COMPAÑIA DE TRANSPORTE PESADO</v>
      </c>
      <c r="BB1977" s="19" t="e">
        <f>VLOOKUP(AG1977,Cías!$A$1:$E$10000,3,0)</f>
        <v>#N/A</v>
      </c>
      <c r="BC1977" s="19"/>
      <c r="BD1977" s="19"/>
      <c r="BE1977" s="19"/>
      <c r="BF1977" s="19"/>
      <c r="BG1977" s="19"/>
      <c r="BH1977" s="19"/>
      <c r="BI1977" s="19"/>
      <c r="BJ1977" s="19"/>
    </row>
    <row r="1978" spans="1:62" ht="15" x14ac:dyDescent="0.2">
      <c r="A1978" s="19" t="s">
        <v>17197</v>
      </c>
      <c r="B1978" s="19" t="s">
        <v>1479</v>
      </c>
      <c r="C1978" s="43">
        <v>44663</v>
      </c>
      <c r="D1978" s="44">
        <v>0.40972222222221999</v>
      </c>
      <c r="E1978" s="19" t="s">
        <v>17198</v>
      </c>
      <c r="F1978" s="19" t="s">
        <v>17199</v>
      </c>
      <c r="G1978" s="19" t="s">
        <v>17200</v>
      </c>
      <c r="H1978" s="45">
        <v>2617.56</v>
      </c>
      <c r="I1978" s="45">
        <v>2934.83</v>
      </c>
      <c r="J1978" s="19" t="s">
        <v>1560</v>
      </c>
      <c r="K1978" s="19" t="s">
        <v>17201</v>
      </c>
      <c r="L1978" s="19" t="s">
        <v>17202</v>
      </c>
      <c r="M1978" s="19" t="s">
        <v>17203</v>
      </c>
      <c r="N1978" s="19" t="s">
        <v>17197</v>
      </c>
      <c r="O1978" s="19" t="s">
        <v>371</v>
      </c>
      <c r="P1978" s="19" t="s">
        <v>372</v>
      </c>
      <c r="Q1978" s="46">
        <v>400</v>
      </c>
      <c r="R1978" s="19" t="s">
        <v>1544</v>
      </c>
      <c r="S1978" s="19" t="s">
        <v>5011</v>
      </c>
      <c r="T1978" s="19" t="s">
        <v>421</v>
      </c>
      <c r="U1978" s="19" t="s">
        <v>5012</v>
      </c>
      <c r="V1978" s="19" t="s">
        <v>5013</v>
      </c>
      <c r="W1978" s="19" t="s">
        <v>1757</v>
      </c>
      <c r="X1978" s="19" t="s">
        <v>1549</v>
      </c>
      <c r="Y1978" s="19" t="s">
        <v>1759</v>
      </c>
      <c r="Z1978" s="19" t="s">
        <v>1760</v>
      </c>
      <c r="AA1978" s="46">
        <v>218</v>
      </c>
      <c r="AB1978" s="19" t="s">
        <v>1420</v>
      </c>
      <c r="AC1978" s="19" t="s">
        <v>421</v>
      </c>
      <c r="AD1978" s="19" t="s">
        <v>5014</v>
      </c>
      <c r="AE1978" s="19" t="s">
        <v>5015</v>
      </c>
      <c r="AF1978" s="19" t="s">
        <v>1592</v>
      </c>
      <c r="AG1978" s="19" t="s">
        <v>5016</v>
      </c>
      <c r="AH1978" s="19" t="s">
        <v>1499</v>
      </c>
      <c r="AI1978" s="19" t="s">
        <v>1500</v>
      </c>
      <c r="AJ1978" s="45">
        <v>0</v>
      </c>
      <c r="AK1978" s="45">
        <v>0</v>
      </c>
      <c r="AL1978" s="19" t="s">
        <v>1501</v>
      </c>
      <c r="AM1978" s="46">
        <v>29150.303</v>
      </c>
      <c r="AN1978" s="46">
        <v>20030.303</v>
      </c>
      <c r="AO1978" s="46">
        <v>9120</v>
      </c>
      <c r="AP1978" s="45">
        <v>304</v>
      </c>
      <c r="AQ1978" s="45"/>
      <c r="AR1978" s="45" t="str">
        <f>IFERROR(VLOOKUP(AB1978,'Pedidos marco'!$A$1:$D$10000,4,0)," ")</f>
        <v xml:space="preserve"> </v>
      </c>
      <c r="AS1978" s="45">
        <f t="shared" si="210"/>
        <v>12</v>
      </c>
      <c r="AT1978" s="45" t="str">
        <f t="shared" si="211"/>
        <v>12</v>
      </c>
      <c r="AU1978" s="47">
        <v>20</v>
      </c>
      <c r="AV1978" s="19" t="str">
        <f t="shared" si="212"/>
        <v>04 April</v>
      </c>
      <c r="AW1978" s="19">
        <f t="shared" si="213"/>
        <v>0.76</v>
      </c>
      <c r="AX1978" s="19">
        <f t="shared" si="214"/>
        <v>15.2</v>
      </c>
      <c r="AY1978" s="19" t="e">
        <f>VLOOKUP(AG1978,Cías!$A$1:$E$10000,5,0)</f>
        <v>#N/A</v>
      </c>
      <c r="AZ1978" s="19" t="str">
        <f t="shared" si="215"/>
        <v>1023699</v>
      </c>
      <c r="BA1978" s="19" t="str">
        <f t="shared" si="216"/>
        <v>RIVADENEIRA MORALES KEVIN ANTONIO</v>
      </c>
      <c r="BB1978" s="19" t="e">
        <f>VLOOKUP(AG1978,Cías!$A$1:$E$10000,3,0)</f>
        <v>#N/A</v>
      </c>
      <c r="BC1978" s="19"/>
      <c r="BD1978" s="19"/>
      <c r="BE1978" s="19"/>
      <c r="BF1978" s="19"/>
      <c r="BG1978" s="19"/>
      <c r="BH1978" s="19"/>
      <c r="BI1978" s="19"/>
      <c r="BJ1978" s="19"/>
    </row>
    <row r="1979" spans="1:62" ht="15" x14ac:dyDescent="0.2">
      <c r="A1979" s="19" t="s">
        <v>17197</v>
      </c>
      <c r="B1979" s="19" t="s">
        <v>1479</v>
      </c>
      <c r="C1979" s="43">
        <v>44663</v>
      </c>
      <c r="D1979" s="44">
        <v>0.40972222222221999</v>
      </c>
      <c r="E1979" s="19" t="s">
        <v>17204</v>
      </c>
      <c r="F1979" s="19" t="s">
        <v>17205</v>
      </c>
      <c r="G1979" s="19" t="s">
        <v>17206</v>
      </c>
      <c r="H1979" s="45">
        <v>1691.12</v>
      </c>
      <c r="I1979" s="45">
        <v>1896.09</v>
      </c>
      <c r="J1979" s="19" t="s">
        <v>1560</v>
      </c>
      <c r="K1979" s="19" t="s">
        <v>17201</v>
      </c>
      <c r="L1979" s="19" t="s">
        <v>17207</v>
      </c>
      <c r="M1979" s="19" t="s">
        <v>17208</v>
      </c>
      <c r="N1979" s="19" t="s">
        <v>17197</v>
      </c>
      <c r="O1979" s="19" t="s">
        <v>367</v>
      </c>
      <c r="P1979" s="19" t="s">
        <v>368</v>
      </c>
      <c r="Q1979" s="46">
        <v>260</v>
      </c>
      <c r="R1979" s="19" t="s">
        <v>1544</v>
      </c>
      <c r="S1979" s="19" t="s">
        <v>5011</v>
      </c>
      <c r="T1979" s="19" t="s">
        <v>421</v>
      </c>
      <c r="U1979" s="19" t="s">
        <v>5012</v>
      </c>
      <c r="V1979" s="19" t="s">
        <v>5013</v>
      </c>
      <c r="W1979" s="19" t="s">
        <v>1757</v>
      </c>
      <c r="X1979" s="19" t="s">
        <v>1549</v>
      </c>
      <c r="Y1979" s="19" t="s">
        <v>1759</v>
      </c>
      <c r="Z1979" s="19" t="s">
        <v>1760</v>
      </c>
      <c r="AA1979" s="46">
        <v>218</v>
      </c>
      <c r="AB1979" s="19" t="s">
        <v>1420</v>
      </c>
      <c r="AC1979" s="19" t="s">
        <v>421</v>
      </c>
      <c r="AD1979" s="19" t="s">
        <v>5014</v>
      </c>
      <c r="AE1979" s="19" t="s">
        <v>5015</v>
      </c>
      <c r="AF1979" s="19" t="s">
        <v>1592</v>
      </c>
      <c r="AG1979" s="19" t="s">
        <v>5016</v>
      </c>
      <c r="AH1979" s="19" t="s">
        <v>1499</v>
      </c>
      <c r="AI1979" s="19" t="s">
        <v>1500</v>
      </c>
      <c r="AJ1979" s="45">
        <v>0</v>
      </c>
      <c r="AK1979" s="45">
        <v>0</v>
      </c>
      <c r="AL1979" s="19" t="s">
        <v>1501</v>
      </c>
      <c r="AM1979" s="46">
        <v>22139.697</v>
      </c>
      <c r="AN1979" s="46">
        <v>13019.697</v>
      </c>
      <c r="AO1979" s="46">
        <v>9120</v>
      </c>
      <c r="AP1979" s="45">
        <v>197.6</v>
      </c>
      <c r="AQ1979" s="45"/>
      <c r="AR1979" s="45" t="str">
        <f>IFERROR(VLOOKUP(AB1979,'Pedidos marco'!$A$1:$D$10000,4,0)," ")</f>
        <v xml:space="preserve"> </v>
      </c>
      <c r="AS1979" s="45">
        <f t="shared" si="210"/>
        <v>12</v>
      </c>
      <c r="AT1979" s="45" t="str">
        <f t="shared" si="211"/>
        <v>12</v>
      </c>
      <c r="AU1979" s="47">
        <v>13</v>
      </c>
      <c r="AV1979" s="19" t="str">
        <f t="shared" si="212"/>
        <v>04 April</v>
      </c>
      <c r="AW1979" s="19">
        <f t="shared" si="213"/>
        <v>0.76</v>
      </c>
      <c r="AX1979" s="19">
        <f t="shared" si="214"/>
        <v>15.2</v>
      </c>
      <c r="AY1979" s="19" t="e">
        <f>VLOOKUP(AG1979,Cías!$A$1:$E$10000,5,0)</f>
        <v>#N/A</v>
      </c>
      <c r="AZ1979" s="19" t="str">
        <f t="shared" si="215"/>
        <v>1023699</v>
      </c>
      <c r="BA1979" s="19" t="str">
        <f t="shared" si="216"/>
        <v>RIVADENEIRA MORALES KEVIN ANTONIO</v>
      </c>
      <c r="BB1979" s="19" t="e">
        <f>VLOOKUP(AG1979,Cías!$A$1:$E$10000,3,0)</f>
        <v>#N/A</v>
      </c>
      <c r="BC1979" s="19"/>
      <c r="BD1979" s="19"/>
      <c r="BE1979" s="19"/>
      <c r="BF1979" s="19"/>
      <c r="BG1979" s="19"/>
      <c r="BH1979" s="19"/>
      <c r="BI1979" s="19"/>
      <c r="BJ1979" s="19"/>
    </row>
    <row r="1980" spans="1:62" ht="15" x14ac:dyDescent="0.2">
      <c r="A1980" s="19" t="s">
        <v>17209</v>
      </c>
      <c r="B1980" s="19" t="s">
        <v>1479</v>
      </c>
      <c r="C1980" s="43">
        <v>44663</v>
      </c>
      <c r="D1980" s="44">
        <v>0.41597222222222002</v>
      </c>
      <c r="E1980" s="19" t="s">
        <v>17210</v>
      </c>
      <c r="F1980" s="19" t="s">
        <v>17211</v>
      </c>
      <c r="G1980" s="19" t="s">
        <v>17212</v>
      </c>
      <c r="H1980" s="45">
        <v>2301.35</v>
      </c>
      <c r="I1980" s="45">
        <v>2580.29</v>
      </c>
      <c r="J1980" s="19" t="s">
        <v>1560</v>
      </c>
      <c r="K1980" s="19" t="s">
        <v>17213</v>
      </c>
      <c r="L1980" s="19" t="s">
        <v>17214</v>
      </c>
      <c r="M1980" s="19" t="s">
        <v>17215</v>
      </c>
      <c r="N1980" s="19" t="s">
        <v>17209</v>
      </c>
      <c r="O1980" s="19" t="s">
        <v>371</v>
      </c>
      <c r="P1980" s="19" t="s">
        <v>372</v>
      </c>
      <c r="Q1980" s="46">
        <v>360</v>
      </c>
      <c r="R1980" s="19" t="s">
        <v>1544</v>
      </c>
      <c r="S1980" s="19" t="s">
        <v>1754</v>
      </c>
      <c r="T1980" s="19" t="s">
        <v>104</v>
      </c>
      <c r="U1980" s="19" t="s">
        <v>3530</v>
      </c>
      <c r="V1980" s="19" t="s">
        <v>3531</v>
      </c>
      <c r="W1980" s="19" t="s">
        <v>1548</v>
      </c>
      <c r="X1980" s="19" t="s">
        <v>3532</v>
      </c>
      <c r="Y1980" s="19" t="s">
        <v>1684</v>
      </c>
      <c r="Z1980" s="19" t="s">
        <v>1685</v>
      </c>
      <c r="AA1980" s="46">
        <v>198</v>
      </c>
      <c r="AB1980" s="19" t="s">
        <v>552</v>
      </c>
      <c r="AC1980" s="19" t="s">
        <v>258</v>
      </c>
      <c r="AD1980" s="19" t="s">
        <v>4052</v>
      </c>
      <c r="AE1980" s="19" t="s">
        <v>4053</v>
      </c>
      <c r="AF1980" s="19" t="s">
        <v>1554</v>
      </c>
      <c r="AG1980" s="19" t="s">
        <v>4054</v>
      </c>
      <c r="AH1980" s="19" t="s">
        <v>1499</v>
      </c>
      <c r="AI1980" s="19" t="s">
        <v>1500</v>
      </c>
      <c r="AJ1980" s="45">
        <v>0</v>
      </c>
      <c r="AK1980" s="45">
        <v>0</v>
      </c>
      <c r="AL1980" s="19" t="s">
        <v>1501</v>
      </c>
      <c r="AM1980" s="46">
        <v>27030</v>
      </c>
      <c r="AN1980" s="46">
        <v>18060</v>
      </c>
      <c r="AO1980" s="46">
        <v>8970</v>
      </c>
      <c r="AP1980" s="45">
        <v>266.39999999999998</v>
      </c>
      <c r="AQ1980" s="45"/>
      <c r="AR1980" s="45" t="str">
        <f>IFERROR(VLOOKUP(AB1980,'Pedidos marco'!$A$1:$D$10000,4,0)," ")</f>
        <v xml:space="preserve"> </v>
      </c>
      <c r="AS1980" s="45">
        <f t="shared" si="210"/>
        <v>12</v>
      </c>
      <c r="AT1980" s="45" t="str">
        <f t="shared" si="211"/>
        <v>12</v>
      </c>
      <c r="AU1980" s="47">
        <v>18</v>
      </c>
      <c r="AV1980" s="19" t="str">
        <f t="shared" si="212"/>
        <v>04 April</v>
      </c>
      <c r="AW1980" s="19">
        <f t="shared" si="213"/>
        <v>0.74</v>
      </c>
      <c r="AX1980" s="19">
        <f t="shared" si="214"/>
        <v>14.799999999999999</v>
      </c>
      <c r="AY1980" s="19" t="e">
        <f>VLOOKUP(AG1980,Cías!$A$1:$E$10000,5,0)</f>
        <v>#N/A</v>
      </c>
      <c r="AZ1980" s="19" t="str">
        <f t="shared" si="215"/>
        <v>1013181</v>
      </c>
      <c r="BA1980" s="19" t="str">
        <f t="shared" si="216"/>
        <v>REASCOS GUZMAN HARVEY ESTANISLAO</v>
      </c>
      <c r="BB1980" s="19" t="e">
        <f>VLOOKUP(AG1980,Cías!$A$1:$E$10000,3,0)</f>
        <v>#N/A</v>
      </c>
      <c r="BC1980" s="19"/>
      <c r="BD1980" s="19"/>
      <c r="BE1980" s="19"/>
      <c r="BF1980" s="19"/>
      <c r="BG1980" s="19"/>
      <c r="BH1980" s="19"/>
      <c r="BI1980" s="19"/>
      <c r="BJ1980" s="19"/>
    </row>
    <row r="1981" spans="1:62" ht="15" x14ac:dyDescent="0.2">
      <c r="A1981" s="19" t="s">
        <v>17216</v>
      </c>
      <c r="B1981" s="19" t="s">
        <v>1479</v>
      </c>
      <c r="C1981" s="43">
        <v>44663</v>
      </c>
      <c r="D1981" s="44">
        <v>0.41805555555556001</v>
      </c>
      <c r="E1981" s="19" t="s">
        <v>17217</v>
      </c>
      <c r="F1981" s="19" t="s">
        <v>17218</v>
      </c>
      <c r="G1981" s="19" t="s">
        <v>17219</v>
      </c>
      <c r="H1981" s="45">
        <v>4166.3999999999996</v>
      </c>
      <c r="I1981" s="45">
        <v>4671.3999999999996</v>
      </c>
      <c r="J1981" s="19" t="s">
        <v>1560</v>
      </c>
      <c r="K1981" s="19" t="s">
        <v>17220</v>
      </c>
      <c r="L1981" s="19" t="s">
        <v>17221</v>
      </c>
      <c r="M1981" s="19" t="s">
        <v>17222</v>
      </c>
      <c r="N1981" s="19" t="s">
        <v>17216</v>
      </c>
      <c r="O1981" s="19" t="s">
        <v>1641</v>
      </c>
      <c r="P1981" s="19" t="s">
        <v>1642</v>
      </c>
      <c r="Q1981" s="46">
        <v>640</v>
      </c>
      <c r="R1981" s="19" t="s">
        <v>1544</v>
      </c>
      <c r="S1981" s="19" t="s">
        <v>1777</v>
      </c>
      <c r="T1981" s="19" t="s">
        <v>1778</v>
      </c>
      <c r="U1981" s="19" t="s">
        <v>1779</v>
      </c>
      <c r="V1981" s="19" t="s">
        <v>1780</v>
      </c>
      <c r="W1981" s="19" t="s">
        <v>1781</v>
      </c>
      <c r="X1981" s="19" t="s">
        <v>1782</v>
      </c>
      <c r="Y1981" s="19" t="s">
        <v>1783</v>
      </c>
      <c r="Z1981" s="19" t="s">
        <v>1784</v>
      </c>
      <c r="AA1981" s="46">
        <v>233</v>
      </c>
      <c r="AB1981" s="19" t="s">
        <v>528</v>
      </c>
      <c r="AC1981" s="19" t="s">
        <v>208</v>
      </c>
      <c r="AD1981" s="19" t="s">
        <v>13564</v>
      </c>
      <c r="AE1981" s="19" t="s">
        <v>13565</v>
      </c>
      <c r="AF1981" s="19" t="s">
        <v>1592</v>
      </c>
      <c r="AG1981" s="19" t="s">
        <v>13566</v>
      </c>
      <c r="AH1981" s="19" t="s">
        <v>1594</v>
      </c>
      <c r="AI1981" s="19" t="s">
        <v>1595</v>
      </c>
      <c r="AJ1981" s="45">
        <v>0.05</v>
      </c>
      <c r="AK1981" s="45">
        <v>32</v>
      </c>
      <c r="AL1981" s="19" t="s">
        <v>1501</v>
      </c>
      <c r="AM1981" s="46">
        <v>50230</v>
      </c>
      <c r="AN1981" s="46">
        <v>32030</v>
      </c>
      <c r="AO1981" s="46">
        <v>18200</v>
      </c>
      <c r="AP1981" s="45">
        <v>492.8</v>
      </c>
      <c r="AQ1981" s="45"/>
      <c r="AR1981" s="45" t="str">
        <f>IFERROR(VLOOKUP(AB1981,'Pedidos marco'!$A$1:$D$10000,4,0)," ")</f>
        <v xml:space="preserve"> </v>
      </c>
      <c r="AS1981" s="45">
        <f t="shared" si="210"/>
        <v>12</v>
      </c>
      <c r="AT1981" s="45" t="str">
        <f t="shared" si="211"/>
        <v>12</v>
      </c>
      <c r="AU1981" s="47">
        <v>32</v>
      </c>
      <c r="AV1981" s="19" t="str">
        <f t="shared" si="212"/>
        <v>04 April</v>
      </c>
      <c r="AW1981" s="19">
        <f t="shared" si="213"/>
        <v>0.77</v>
      </c>
      <c r="AX1981" s="19">
        <f t="shared" si="214"/>
        <v>15.4</v>
      </c>
      <c r="AY1981" s="19" t="e">
        <f>VLOOKUP(AG1981,Cías!$A$1:$E$10000,5,0)</f>
        <v>#N/A</v>
      </c>
      <c r="AZ1981" s="19" t="str">
        <f t="shared" si="215"/>
        <v>1021830</v>
      </c>
      <c r="BA1981" s="19" t="str">
        <f t="shared" si="216"/>
        <v>MORALES GARZON CHRISTIAN SANTIAGO</v>
      </c>
      <c r="BB1981" s="19" t="e">
        <f>VLOOKUP(AG1981,Cías!$A$1:$E$10000,3,0)</f>
        <v>#N/A</v>
      </c>
      <c r="BC1981" s="19"/>
      <c r="BD1981" s="19"/>
      <c r="BE1981" s="19"/>
      <c r="BF1981" s="19"/>
      <c r="BG1981" s="19"/>
      <c r="BH1981" s="19"/>
      <c r="BI1981" s="19"/>
      <c r="BJ1981" s="19"/>
    </row>
    <row r="1982" spans="1:62" ht="15" x14ac:dyDescent="0.2">
      <c r="A1982" s="19" t="s">
        <v>17223</v>
      </c>
      <c r="B1982" s="19" t="s">
        <v>1479</v>
      </c>
      <c r="C1982" s="43">
        <v>44663</v>
      </c>
      <c r="D1982" s="44">
        <v>0.42013888888889001</v>
      </c>
      <c r="E1982" s="19" t="s">
        <v>17224</v>
      </c>
      <c r="F1982" s="19" t="s">
        <v>17225</v>
      </c>
      <c r="G1982" s="19" t="s">
        <v>17226</v>
      </c>
      <c r="H1982" s="45">
        <v>255.71</v>
      </c>
      <c r="I1982" s="45">
        <v>286.70999999999998</v>
      </c>
      <c r="J1982" s="19" t="s">
        <v>1560</v>
      </c>
      <c r="K1982" s="19" t="s">
        <v>17227</v>
      </c>
      <c r="L1982" s="19" t="s">
        <v>17228</v>
      </c>
      <c r="M1982" s="19" t="s">
        <v>17229</v>
      </c>
      <c r="N1982" s="19" t="s">
        <v>17223</v>
      </c>
      <c r="O1982" s="19" t="s">
        <v>371</v>
      </c>
      <c r="P1982" s="19" t="s">
        <v>372</v>
      </c>
      <c r="Q1982" s="46">
        <v>40</v>
      </c>
      <c r="R1982" s="19" t="s">
        <v>1544</v>
      </c>
      <c r="S1982" s="19" t="s">
        <v>1754</v>
      </c>
      <c r="T1982" s="19" t="s">
        <v>104</v>
      </c>
      <c r="U1982" s="19" t="s">
        <v>2901</v>
      </c>
      <c r="V1982" s="19" t="s">
        <v>2902</v>
      </c>
      <c r="W1982" s="19" t="s">
        <v>2127</v>
      </c>
      <c r="X1982" s="19" t="s">
        <v>2903</v>
      </c>
      <c r="Y1982" s="19" t="s">
        <v>2129</v>
      </c>
      <c r="Z1982" s="19" t="s">
        <v>2130</v>
      </c>
      <c r="AA1982" s="46">
        <v>205</v>
      </c>
      <c r="AB1982" s="19" t="s">
        <v>477</v>
      </c>
      <c r="AC1982" s="19" t="s">
        <v>104</v>
      </c>
      <c r="AD1982" s="19" t="s">
        <v>1761</v>
      </c>
      <c r="AE1982" s="19" t="s">
        <v>1762</v>
      </c>
      <c r="AF1982" s="19" t="s">
        <v>1592</v>
      </c>
      <c r="AG1982" s="19" t="s">
        <v>1763</v>
      </c>
      <c r="AH1982" s="19" t="s">
        <v>1499</v>
      </c>
      <c r="AI1982" s="19" t="s">
        <v>1500</v>
      </c>
      <c r="AJ1982" s="45">
        <v>0</v>
      </c>
      <c r="AK1982" s="45">
        <v>0</v>
      </c>
      <c r="AL1982" s="19" t="s">
        <v>1501</v>
      </c>
      <c r="AM1982" s="46">
        <v>7989.6970000000001</v>
      </c>
      <c r="AN1982" s="46">
        <v>2003.03</v>
      </c>
      <c r="AO1982" s="46">
        <v>5986.6670000000004</v>
      </c>
      <c r="AP1982" s="45">
        <v>31.2</v>
      </c>
      <c r="AQ1982" s="45"/>
      <c r="AR1982" s="45" t="str">
        <f>IFERROR(VLOOKUP(AB1982,'Pedidos marco'!$A$1:$D$10000,4,0)," ")</f>
        <v xml:space="preserve"> </v>
      </c>
      <c r="AS1982" s="45">
        <f t="shared" si="210"/>
        <v>12</v>
      </c>
      <c r="AT1982" s="45" t="str">
        <f t="shared" si="211"/>
        <v>12</v>
      </c>
      <c r="AU1982" s="47">
        <v>2</v>
      </c>
      <c r="AV1982" s="19" t="str">
        <f t="shared" si="212"/>
        <v>04 April</v>
      </c>
      <c r="AW1982" s="19">
        <f t="shared" si="213"/>
        <v>0.78</v>
      </c>
      <c r="AX1982" s="19">
        <f t="shared" si="214"/>
        <v>15.6</v>
      </c>
      <c r="AY1982" s="19" t="e">
        <f>VLOOKUP(AG1982,Cías!$A$1:$E$10000,5,0)</f>
        <v>#N/A</v>
      </c>
      <c r="AZ1982" s="19" t="str">
        <f t="shared" si="215"/>
        <v>1013863</v>
      </c>
      <c r="BA1982" s="19" t="str">
        <f t="shared" si="216"/>
        <v>DISTRIBUCIONES NARANJO</v>
      </c>
      <c r="BB1982" s="19" t="e">
        <f>VLOOKUP(AG1982,Cías!$A$1:$E$10000,3,0)</f>
        <v>#N/A</v>
      </c>
      <c r="BC1982" s="19"/>
      <c r="BD1982" s="19"/>
      <c r="BE1982" s="19"/>
      <c r="BF1982" s="19"/>
      <c r="BG1982" s="19"/>
      <c r="BH1982" s="19"/>
      <c r="BI1982" s="19"/>
      <c r="BJ1982" s="19"/>
    </row>
    <row r="1983" spans="1:62" ht="15" x14ac:dyDescent="0.2">
      <c r="A1983" s="19" t="s">
        <v>17223</v>
      </c>
      <c r="B1983" s="19" t="s">
        <v>1479</v>
      </c>
      <c r="C1983" s="43">
        <v>44663</v>
      </c>
      <c r="D1983" s="44">
        <v>0.42013888888889001</v>
      </c>
      <c r="E1983" s="19" t="s">
        <v>17230</v>
      </c>
      <c r="F1983" s="19" t="s">
        <v>17231</v>
      </c>
      <c r="G1983" s="19" t="s">
        <v>17232</v>
      </c>
      <c r="H1983" s="45">
        <v>233.25</v>
      </c>
      <c r="I1983" s="45">
        <v>261.52</v>
      </c>
      <c r="J1983" s="19" t="s">
        <v>1560</v>
      </c>
      <c r="K1983" s="19" t="s">
        <v>17233</v>
      </c>
      <c r="L1983" s="19" t="s">
        <v>17234</v>
      </c>
      <c r="M1983" s="19" t="s">
        <v>17235</v>
      </c>
      <c r="N1983" s="19" t="s">
        <v>17223</v>
      </c>
      <c r="O1983" s="19" t="s">
        <v>369</v>
      </c>
      <c r="P1983" s="19" t="s">
        <v>370</v>
      </c>
      <c r="Q1983" s="46">
        <v>40</v>
      </c>
      <c r="R1983" s="19" t="s">
        <v>1544</v>
      </c>
      <c r="S1983" s="19" t="s">
        <v>1754</v>
      </c>
      <c r="T1983" s="19" t="s">
        <v>104</v>
      </c>
      <c r="U1983" s="19" t="s">
        <v>2901</v>
      </c>
      <c r="V1983" s="19" t="s">
        <v>2902</v>
      </c>
      <c r="W1983" s="19" t="s">
        <v>2127</v>
      </c>
      <c r="X1983" s="19" t="s">
        <v>2903</v>
      </c>
      <c r="Y1983" s="19" t="s">
        <v>2129</v>
      </c>
      <c r="Z1983" s="19" t="s">
        <v>2130</v>
      </c>
      <c r="AA1983" s="46">
        <v>205</v>
      </c>
      <c r="AB1983" s="19" t="s">
        <v>477</v>
      </c>
      <c r="AC1983" s="19" t="s">
        <v>104</v>
      </c>
      <c r="AD1983" s="19" t="s">
        <v>1761</v>
      </c>
      <c r="AE1983" s="19" t="s">
        <v>1762</v>
      </c>
      <c r="AF1983" s="19" t="s">
        <v>1592</v>
      </c>
      <c r="AG1983" s="19" t="s">
        <v>1763</v>
      </c>
      <c r="AH1983" s="19" t="s">
        <v>1499</v>
      </c>
      <c r="AI1983" s="19" t="s">
        <v>1500</v>
      </c>
      <c r="AJ1983" s="45">
        <v>0</v>
      </c>
      <c r="AK1983" s="45">
        <v>0</v>
      </c>
      <c r="AL1983" s="19" t="s">
        <v>1501</v>
      </c>
      <c r="AM1983" s="46">
        <v>7989.6980000000003</v>
      </c>
      <c r="AN1983" s="46">
        <v>2003.0309999999999</v>
      </c>
      <c r="AO1983" s="46">
        <v>5986.6670000000004</v>
      </c>
      <c r="AP1983" s="45">
        <v>31.2</v>
      </c>
      <c r="AQ1983" s="45"/>
      <c r="AR1983" s="45" t="str">
        <f>IFERROR(VLOOKUP(AB1983,'Pedidos marco'!$A$1:$D$10000,4,0)," ")</f>
        <v xml:space="preserve"> </v>
      </c>
      <c r="AS1983" s="45">
        <f t="shared" si="210"/>
        <v>12</v>
      </c>
      <c r="AT1983" s="45" t="str">
        <f t="shared" si="211"/>
        <v>12</v>
      </c>
      <c r="AU1983" s="47">
        <v>2</v>
      </c>
      <c r="AV1983" s="19" t="str">
        <f t="shared" si="212"/>
        <v>04 April</v>
      </c>
      <c r="AW1983" s="19">
        <f t="shared" si="213"/>
        <v>0.78</v>
      </c>
      <c r="AX1983" s="19">
        <f t="shared" si="214"/>
        <v>15.6</v>
      </c>
      <c r="AY1983" s="19" t="e">
        <f>VLOOKUP(AG1983,Cías!$A$1:$E$10000,5,0)</f>
        <v>#N/A</v>
      </c>
      <c r="AZ1983" s="19" t="str">
        <f t="shared" si="215"/>
        <v>1013863</v>
      </c>
      <c r="BA1983" s="19" t="str">
        <f t="shared" si="216"/>
        <v>DISTRIBUCIONES NARANJO</v>
      </c>
      <c r="BB1983" s="19" t="e">
        <f>VLOOKUP(AG1983,Cías!$A$1:$E$10000,3,0)</f>
        <v>#N/A</v>
      </c>
      <c r="BC1983" s="19"/>
      <c r="BD1983" s="19"/>
      <c r="BE1983" s="19"/>
      <c r="BF1983" s="19"/>
      <c r="BG1983" s="19"/>
      <c r="BH1983" s="19"/>
      <c r="BI1983" s="19"/>
      <c r="BJ1983" s="19"/>
    </row>
    <row r="1984" spans="1:62" ht="15" x14ac:dyDescent="0.2">
      <c r="A1984" s="19" t="s">
        <v>17223</v>
      </c>
      <c r="B1984" s="19" t="s">
        <v>1479</v>
      </c>
      <c r="C1984" s="43">
        <v>44663</v>
      </c>
      <c r="D1984" s="44">
        <v>0.42013888888889001</v>
      </c>
      <c r="E1984" s="19" t="s">
        <v>17236</v>
      </c>
      <c r="F1984" s="19" t="s">
        <v>17237</v>
      </c>
      <c r="G1984" s="19" t="s">
        <v>17238</v>
      </c>
      <c r="H1984" s="45">
        <v>3684.88</v>
      </c>
      <c r="I1984" s="45">
        <v>4131.5200000000004</v>
      </c>
      <c r="J1984" s="19" t="s">
        <v>1560</v>
      </c>
      <c r="K1984" s="19" t="s">
        <v>17239</v>
      </c>
      <c r="L1984" s="19" t="s">
        <v>17240</v>
      </c>
      <c r="M1984" s="19" t="s">
        <v>17241</v>
      </c>
      <c r="N1984" s="19" t="s">
        <v>17223</v>
      </c>
      <c r="O1984" s="19" t="s">
        <v>367</v>
      </c>
      <c r="P1984" s="19" t="s">
        <v>368</v>
      </c>
      <c r="Q1984" s="46">
        <v>580</v>
      </c>
      <c r="R1984" s="19" t="s">
        <v>1544</v>
      </c>
      <c r="S1984" s="19" t="s">
        <v>1754</v>
      </c>
      <c r="T1984" s="19" t="s">
        <v>104</v>
      </c>
      <c r="U1984" s="19" t="s">
        <v>2901</v>
      </c>
      <c r="V1984" s="19" t="s">
        <v>2902</v>
      </c>
      <c r="W1984" s="19" t="s">
        <v>2127</v>
      </c>
      <c r="X1984" s="19" t="s">
        <v>2903</v>
      </c>
      <c r="Y1984" s="19" t="s">
        <v>2129</v>
      </c>
      <c r="Z1984" s="19" t="s">
        <v>2130</v>
      </c>
      <c r="AA1984" s="46">
        <v>205</v>
      </c>
      <c r="AB1984" s="19" t="s">
        <v>477</v>
      </c>
      <c r="AC1984" s="19" t="s">
        <v>104</v>
      </c>
      <c r="AD1984" s="19" t="s">
        <v>1761</v>
      </c>
      <c r="AE1984" s="19" t="s">
        <v>1762</v>
      </c>
      <c r="AF1984" s="19" t="s">
        <v>1592</v>
      </c>
      <c r="AG1984" s="19" t="s">
        <v>1763</v>
      </c>
      <c r="AH1984" s="19" t="s">
        <v>1499</v>
      </c>
      <c r="AI1984" s="19" t="s">
        <v>1500</v>
      </c>
      <c r="AJ1984" s="45">
        <v>0</v>
      </c>
      <c r="AK1984" s="45">
        <v>0</v>
      </c>
      <c r="AL1984" s="19" t="s">
        <v>1501</v>
      </c>
      <c r="AM1984" s="46">
        <v>35030.606</v>
      </c>
      <c r="AN1984" s="46">
        <v>29043.938999999998</v>
      </c>
      <c r="AO1984" s="46">
        <v>5986.6670000000004</v>
      </c>
      <c r="AP1984" s="45">
        <v>452.4</v>
      </c>
      <c r="AQ1984" s="45"/>
      <c r="AR1984" s="45" t="str">
        <f>IFERROR(VLOOKUP(AB1984,'Pedidos marco'!$A$1:$D$10000,4,0)," ")</f>
        <v xml:space="preserve"> </v>
      </c>
      <c r="AS1984" s="45">
        <f t="shared" si="210"/>
        <v>12</v>
      </c>
      <c r="AT1984" s="45" t="str">
        <f t="shared" si="211"/>
        <v>12</v>
      </c>
      <c r="AU1984" s="47">
        <v>29</v>
      </c>
      <c r="AV1984" s="19" t="str">
        <f t="shared" si="212"/>
        <v>04 April</v>
      </c>
      <c r="AW1984" s="19">
        <f t="shared" si="213"/>
        <v>0.77999999999999992</v>
      </c>
      <c r="AX1984" s="19">
        <f t="shared" si="214"/>
        <v>15.6</v>
      </c>
      <c r="AY1984" s="19" t="e">
        <f>VLOOKUP(AG1984,Cías!$A$1:$E$10000,5,0)</f>
        <v>#N/A</v>
      </c>
      <c r="AZ1984" s="19" t="str">
        <f t="shared" si="215"/>
        <v>1013863</v>
      </c>
      <c r="BA1984" s="19" t="str">
        <f t="shared" si="216"/>
        <v>DISTRIBUCIONES NARANJO</v>
      </c>
      <c r="BB1984" s="19" t="e">
        <f>VLOOKUP(AG1984,Cías!$A$1:$E$10000,3,0)</f>
        <v>#N/A</v>
      </c>
      <c r="BC1984" s="19"/>
      <c r="BD1984" s="19"/>
      <c r="BE1984" s="19"/>
      <c r="BF1984" s="19"/>
      <c r="BG1984" s="19"/>
      <c r="BH1984" s="19"/>
      <c r="BI1984" s="19"/>
      <c r="BJ1984" s="19"/>
    </row>
    <row r="1985" spans="1:62" ht="15" x14ac:dyDescent="0.2">
      <c r="A1985" s="19" t="s">
        <v>17242</v>
      </c>
      <c r="B1985" s="19" t="s">
        <v>1479</v>
      </c>
      <c r="C1985" s="43">
        <v>44663</v>
      </c>
      <c r="D1985" s="44">
        <v>0.42569444444443999</v>
      </c>
      <c r="E1985" s="19" t="s">
        <v>17243</v>
      </c>
      <c r="F1985" s="19" t="s">
        <v>17244</v>
      </c>
      <c r="G1985" s="19" t="s">
        <v>17245</v>
      </c>
      <c r="H1985" s="45">
        <v>2294.2600000000002</v>
      </c>
      <c r="I1985" s="45">
        <v>2572.34</v>
      </c>
      <c r="J1985" s="19" t="s">
        <v>2037</v>
      </c>
      <c r="K1985" s="19" t="s">
        <v>17246</v>
      </c>
      <c r="L1985" s="19" t="s">
        <v>17247</v>
      </c>
      <c r="M1985" s="19" t="s">
        <v>17248</v>
      </c>
      <c r="N1985" s="19" t="s">
        <v>17242</v>
      </c>
      <c r="O1985" s="19" t="s">
        <v>1603</v>
      </c>
      <c r="P1985" s="19" t="s">
        <v>1604</v>
      </c>
      <c r="Q1985" s="46">
        <v>360</v>
      </c>
      <c r="R1985" s="19" t="s">
        <v>1544</v>
      </c>
      <c r="S1985" s="19" t="s">
        <v>2041</v>
      </c>
      <c r="T1985" s="19" t="s">
        <v>2042</v>
      </c>
      <c r="U1985" s="19" t="s">
        <v>12351</v>
      </c>
      <c r="V1985" s="19" t="s">
        <v>12352</v>
      </c>
      <c r="W1985" s="19" t="s">
        <v>2045</v>
      </c>
      <c r="X1985" s="19" t="s">
        <v>12353</v>
      </c>
      <c r="Y1985" s="19" t="s">
        <v>2047</v>
      </c>
      <c r="Z1985" s="19" t="s">
        <v>2048</v>
      </c>
      <c r="AA1985" s="46">
        <v>516</v>
      </c>
      <c r="AB1985" s="19" t="s">
        <v>452</v>
      </c>
      <c r="AC1985" s="19" t="s">
        <v>50</v>
      </c>
      <c r="AD1985" s="19" t="s">
        <v>1851</v>
      </c>
      <c r="AE1985" s="19" t="s">
        <v>1852</v>
      </c>
      <c r="AF1985" s="19" t="s">
        <v>1554</v>
      </c>
      <c r="AG1985" s="19" t="s">
        <v>1853</v>
      </c>
      <c r="AH1985" s="19" t="s">
        <v>1499</v>
      </c>
      <c r="AI1985" s="19" t="s">
        <v>1500</v>
      </c>
      <c r="AJ1985" s="45">
        <v>0</v>
      </c>
      <c r="AK1985" s="45">
        <v>0</v>
      </c>
      <c r="AL1985" s="19" t="s">
        <v>1501</v>
      </c>
      <c r="AM1985" s="46">
        <v>26970</v>
      </c>
      <c r="AN1985" s="46">
        <v>18010</v>
      </c>
      <c r="AO1985" s="46">
        <v>8960</v>
      </c>
      <c r="AP1985" s="45">
        <v>468</v>
      </c>
      <c r="AQ1985" s="45"/>
      <c r="AR1985" s="45" t="str">
        <f>IFERROR(VLOOKUP(AB1985,'Pedidos marco'!$A$1:$D$10000,4,0)," ")</f>
        <v xml:space="preserve"> </v>
      </c>
      <c r="AS1985" s="45">
        <f t="shared" si="210"/>
        <v>12</v>
      </c>
      <c r="AT1985" s="45" t="str">
        <f t="shared" si="211"/>
        <v>12</v>
      </c>
      <c r="AU1985" s="47">
        <v>18</v>
      </c>
      <c r="AV1985" s="19" t="str">
        <f t="shared" si="212"/>
        <v>04 April</v>
      </c>
      <c r="AW1985" s="19">
        <f t="shared" si="213"/>
        <v>1.3</v>
      </c>
      <c r="AX1985" s="19">
        <f t="shared" si="214"/>
        <v>26</v>
      </c>
      <c r="AY1985" s="19" t="e">
        <f>VLOOKUP(AG1985,Cías!$A$1:$E$10000,5,0)</f>
        <v>#N/A</v>
      </c>
      <c r="AZ1985" s="19" t="str">
        <f t="shared" si="215"/>
        <v>1014062</v>
      </c>
      <c r="BA1985" s="19" t="str">
        <f t="shared" si="216"/>
        <v>BENALCAZAR DE LA CRUZ MILTON PATRIC</v>
      </c>
      <c r="BB1985" s="19" t="e">
        <f>VLOOKUP(AG1985,Cías!$A$1:$E$10000,3,0)</f>
        <v>#N/A</v>
      </c>
      <c r="BC1985" s="19"/>
      <c r="BD1985" s="19"/>
      <c r="BE1985" s="19"/>
      <c r="BF1985" s="19"/>
      <c r="BG1985" s="19"/>
      <c r="BH1985" s="19"/>
      <c r="BI1985" s="19"/>
      <c r="BJ1985" s="19"/>
    </row>
    <row r="1986" spans="1:62" ht="15" x14ac:dyDescent="0.2">
      <c r="A1986" s="19" t="s">
        <v>17249</v>
      </c>
      <c r="B1986" s="19" t="s">
        <v>1479</v>
      </c>
      <c r="C1986" s="43">
        <v>44663</v>
      </c>
      <c r="D1986" s="44">
        <v>0.42986111111110997</v>
      </c>
      <c r="E1986" s="19" t="s">
        <v>17250</v>
      </c>
      <c r="F1986" s="19" t="s">
        <v>17251</v>
      </c>
      <c r="G1986" s="19" t="s">
        <v>17252</v>
      </c>
      <c r="H1986" s="45">
        <v>2494.8000000000002</v>
      </c>
      <c r="I1986" s="45">
        <v>2797.19</v>
      </c>
      <c r="J1986" s="19" t="s">
        <v>1560</v>
      </c>
      <c r="K1986" s="19" t="s">
        <v>17253</v>
      </c>
      <c r="L1986" s="19" t="s">
        <v>17254</v>
      </c>
      <c r="M1986" s="19" t="s">
        <v>17255</v>
      </c>
      <c r="N1986" s="19" t="s">
        <v>17249</v>
      </c>
      <c r="O1986" s="19" t="s">
        <v>367</v>
      </c>
      <c r="P1986" s="19" t="s">
        <v>368</v>
      </c>
      <c r="Q1986" s="46">
        <v>360</v>
      </c>
      <c r="R1986" s="19" t="s">
        <v>1544</v>
      </c>
      <c r="S1986" s="19" t="s">
        <v>4047</v>
      </c>
      <c r="T1986" s="19" t="s">
        <v>4048</v>
      </c>
      <c r="U1986" s="19" t="s">
        <v>4061</v>
      </c>
      <c r="V1986" s="19" t="s">
        <v>2126</v>
      </c>
      <c r="W1986" s="19" t="s">
        <v>415</v>
      </c>
      <c r="X1986" s="19" t="s">
        <v>4062</v>
      </c>
      <c r="Y1986" s="19" t="s">
        <v>417</v>
      </c>
      <c r="Z1986" s="19" t="s">
        <v>2159</v>
      </c>
      <c r="AA1986" s="46">
        <v>110</v>
      </c>
      <c r="AB1986" s="19" t="s">
        <v>456</v>
      </c>
      <c r="AC1986" s="19" t="s">
        <v>60</v>
      </c>
      <c r="AD1986" s="19" t="s">
        <v>3058</v>
      </c>
      <c r="AE1986" s="19" t="s">
        <v>1481</v>
      </c>
      <c r="AF1986" s="19" t="s">
        <v>1554</v>
      </c>
      <c r="AG1986" s="19" t="s">
        <v>3059</v>
      </c>
      <c r="AH1986" s="19" t="s">
        <v>1499</v>
      </c>
      <c r="AI1986" s="19" t="s">
        <v>1500</v>
      </c>
      <c r="AJ1986" s="45">
        <v>0</v>
      </c>
      <c r="AK1986" s="45">
        <v>0</v>
      </c>
      <c r="AL1986" s="19" t="s">
        <v>1501</v>
      </c>
      <c r="AM1986" s="46">
        <v>26850</v>
      </c>
      <c r="AN1986" s="46">
        <v>18020</v>
      </c>
      <c r="AO1986" s="46">
        <v>8830</v>
      </c>
      <c r="AP1986" s="45">
        <v>165.6</v>
      </c>
      <c r="AQ1986" s="45"/>
      <c r="AR1986" s="45" t="str">
        <f>IFERROR(VLOOKUP(AB1986,'Pedidos marco'!$A$1:$D$10000,4,0)," ")</f>
        <v xml:space="preserve"> </v>
      </c>
      <c r="AS1986" s="45">
        <f t="shared" si="210"/>
        <v>12</v>
      </c>
      <c r="AT1986" s="45" t="str">
        <f t="shared" si="211"/>
        <v>12</v>
      </c>
      <c r="AU1986" s="47">
        <v>18</v>
      </c>
      <c r="AV1986" s="19" t="str">
        <f t="shared" si="212"/>
        <v>04 April</v>
      </c>
      <c r="AW1986" s="19">
        <f t="shared" si="213"/>
        <v>0.45999999999999996</v>
      </c>
      <c r="AX1986" s="19">
        <f t="shared" si="214"/>
        <v>9.1999999999999993</v>
      </c>
      <c r="AY1986" s="19" t="e">
        <f>VLOOKUP(AG1986,Cías!$A$1:$E$10000,5,0)</f>
        <v>#N/A</v>
      </c>
      <c r="AZ1986" s="19" t="str">
        <f t="shared" si="215"/>
        <v>1023153</v>
      </c>
      <c r="BA1986" s="19" t="str">
        <f t="shared" si="216"/>
        <v>BUITRON MONTENEGRO JONNY</v>
      </c>
      <c r="BB1986" s="19" t="e">
        <f>VLOOKUP(AG1986,Cías!$A$1:$E$10000,3,0)</f>
        <v>#N/A</v>
      </c>
      <c r="BC1986" s="19"/>
      <c r="BD1986" s="19"/>
      <c r="BE1986" s="19"/>
      <c r="BF1986" s="19"/>
      <c r="BG1986" s="19"/>
      <c r="BH1986" s="19"/>
      <c r="BI1986" s="19"/>
      <c r="BJ1986" s="19"/>
    </row>
    <row r="1987" spans="1:62" ht="15" x14ac:dyDescent="0.2">
      <c r="A1987" s="19" t="s">
        <v>17256</v>
      </c>
      <c r="B1987" s="19" t="s">
        <v>1479</v>
      </c>
      <c r="C1987" s="43">
        <v>44663</v>
      </c>
      <c r="D1987" s="44">
        <v>0.43472222222222001</v>
      </c>
      <c r="E1987" s="19" t="s">
        <v>17257</v>
      </c>
      <c r="F1987" s="19" t="s">
        <v>1481</v>
      </c>
      <c r="G1987" s="19" t="s">
        <v>1481</v>
      </c>
      <c r="H1987" s="45">
        <v>0</v>
      </c>
      <c r="I1987" s="45">
        <v>0</v>
      </c>
      <c r="J1987" s="19" t="s">
        <v>1482</v>
      </c>
      <c r="K1987" s="19" t="s">
        <v>17258</v>
      </c>
      <c r="L1987" s="19" t="s">
        <v>17259</v>
      </c>
      <c r="M1987" s="19" t="s">
        <v>17260</v>
      </c>
      <c r="N1987" s="19" t="s">
        <v>17256</v>
      </c>
      <c r="O1987" s="19" t="s">
        <v>371</v>
      </c>
      <c r="P1987" s="19" t="s">
        <v>372</v>
      </c>
      <c r="Q1987" s="46">
        <v>360</v>
      </c>
      <c r="R1987" s="19" t="s">
        <v>1544</v>
      </c>
      <c r="S1987" s="19" t="s">
        <v>1545</v>
      </c>
      <c r="T1987" s="19" t="s">
        <v>74</v>
      </c>
      <c r="U1987" s="19" t="s">
        <v>1546</v>
      </c>
      <c r="V1987" s="19" t="s">
        <v>1547</v>
      </c>
      <c r="W1987" s="19" t="s">
        <v>1548</v>
      </c>
      <c r="X1987" s="19" t="s">
        <v>1549</v>
      </c>
      <c r="Y1987" s="19" t="s">
        <v>1550</v>
      </c>
      <c r="Z1987" s="19" t="s">
        <v>1551</v>
      </c>
      <c r="AA1987" s="46">
        <v>178</v>
      </c>
      <c r="AB1987" s="19" t="s">
        <v>455</v>
      </c>
      <c r="AC1987" s="19" t="s">
        <v>58</v>
      </c>
      <c r="AD1987" s="19" t="s">
        <v>4023</v>
      </c>
      <c r="AE1987" s="19" t="s">
        <v>4024</v>
      </c>
      <c r="AF1987" s="19" t="s">
        <v>1554</v>
      </c>
      <c r="AG1987" s="19" t="s">
        <v>4025</v>
      </c>
      <c r="AH1987" s="19" t="s">
        <v>1499</v>
      </c>
      <c r="AI1987" s="19" t="s">
        <v>1500</v>
      </c>
      <c r="AJ1987" s="45">
        <v>0</v>
      </c>
      <c r="AK1987" s="45">
        <v>0</v>
      </c>
      <c r="AL1987" s="19" t="s">
        <v>1501</v>
      </c>
      <c r="AM1987" s="46">
        <v>27410</v>
      </c>
      <c r="AN1987" s="46">
        <v>18000</v>
      </c>
      <c r="AO1987" s="46">
        <v>9410</v>
      </c>
      <c r="AP1987" s="45">
        <v>248.4</v>
      </c>
      <c r="AQ1987" s="45"/>
      <c r="AR1987" s="45" t="str">
        <f>IFERROR(VLOOKUP(AB1987,'Pedidos marco'!$A$1:$D$10000,4,0)," ")</f>
        <v xml:space="preserve"> </v>
      </c>
      <c r="AS1987" s="45">
        <f t="shared" si="210"/>
        <v>12</v>
      </c>
      <c r="AT1987" s="45" t="str">
        <f t="shared" si="211"/>
        <v>12</v>
      </c>
      <c r="AU1987" s="47">
        <v>18</v>
      </c>
      <c r="AV1987" s="19" t="str">
        <f t="shared" si="212"/>
        <v>04 April</v>
      </c>
      <c r="AW1987" s="19">
        <f t="shared" si="213"/>
        <v>0.69000000000000006</v>
      </c>
      <c r="AX1987" s="19">
        <f t="shared" si="214"/>
        <v>13.8</v>
      </c>
      <c r="AY1987" s="19" t="e">
        <f>VLOOKUP(AG1987,Cías!$A$1:$E$10000,5,0)</f>
        <v>#N/A</v>
      </c>
      <c r="AZ1987" s="19" t="str">
        <f t="shared" si="215"/>
        <v>1012819</v>
      </c>
      <c r="BA1987" s="19" t="str">
        <f t="shared" si="216"/>
        <v>BRAVO VASQUEZ JOSE LUIS SIGIFREDO</v>
      </c>
      <c r="BB1987" s="19" t="e">
        <f>VLOOKUP(AG1987,Cías!$A$1:$E$10000,3,0)</f>
        <v>#N/A</v>
      </c>
      <c r="BC1987" s="19"/>
      <c r="BD1987" s="19"/>
      <c r="BE1987" s="19"/>
      <c r="BF1987" s="19"/>
      <c r="BG1987" s="19"/>
      <c r="BH1987" s="19"/>
      <c r="BI1987" s="19"/>
      <c r="BJ1987" s="19"/>
    </row>
    <row r="1988" spans="1:62" ht="15" x14ac:dyDescent="0.2">
      <c r="A1988" s="19" t="s">
        <v>17261</v>
      </c>
      <c r="B1988" s="19" t="s">
        <v>1479</v>
      </c>
      <c r="C1988" s="43">
        <v>44663</v>
      </c>
      <c r="D1988" s="44">
        <v>0.43680555555556</v>
      </c>
      <c r="E1988" s="19" t="s">
        <v>17262</v>
      </c>
      <c r="F1988" s="19" t="s">
        <v>17263</v>
      </c>
      <c r="G1988" s="19" t="s">
        <v>17264</v>
      </c>
      <c r="H1988" s="45">
        <v>543.20000000000005</v>
      </c>
      <c r="I1988" s="45">
        <v>609.04</v>
      </c>
      <c r="J1988" s="19" t="s">
        <v>1560</v>
      </c>
      <c r="K1988" s="19" t="s">
        <v>17265</v>
      </c>
      <c r="L1988" s="19" t="s">
        <v>17266</v>
      </c>
      <c r="M1988" s="19" t="s">
        <v>17267</v>
      </c>
      <c r="N1988" s="19" t="s">
        <v>17261</v>
      </c>
      <c r="O1988" s="19" t="s">
        <v>1641</v>
      </c>
      <c r="P1988" s="19" t="s">
        <v>1642</v>
      </c>
      <c r="Q1988" s="46">
        <v>80</v>
      </c>
      <c r="R1988" s="19" t="s">
        <v>1544</v>
      </c>
      <c r="S1988" s="19" t="s">
        <v>2914</v>
      </c>
      <c r="T1988" s="19" t="s">
        <v>2915</v>
      </c>
      <c r="U1988" s="19" t="s">
        <v>2916</v>
      </c>
      <c r="V1988" s="19" t="s">
        <v>2917</v>
      </c>
      <c r="W1988" s="19" t="s">
        <v>2144</v>
      </c>
      <c r="X1988" s="19" t="s">
        <v>2918</v>
      </c>
      <c r="Y1988" s="19" t="s">
        <v>2146</v>
      </c>
      <c r="Z1988" s="19" t="s">
        <v>2147</v>
      </c>
      <c r="AA1988" s="46">
        <v>388</v>
      </c>
      <c r="AB1988" s="19" t="s">
        <v>588</v>
      </c>
      <c r="AC1988" s="19" t="s">
        <v>333</v>
      </c>
      <c r="AD1988" s="19" t="s">
        <v>4094</v>
      </c>
      <c r="AE1988" s="19" t="s">
        <v>4095</v>
      </c>
      <c r="AF1988" s="19" t="s">
        <v>1554</v>
      </c>
      <c r="AG1988" s="19" t="s">
        <v>4096</v>
      </c>
      <c r="AH1988" s="19" t="s">
        <v>1499</v>
      </c>
      <c r="AI1988" s="19" t="s">
        <v>1500</v>
      </c>
      <c r="AJ1988" s="45">
        <v>0</v>
      </c>
      <c r="AK1988" s="45">
        <v>0</v>
      </c>
      <c r="AL1988" s="19" t="s">
        <v>1501</v>
      </c>
      <c r="AM1988" s="46">
        <v>8527.7780000000002</v>
      </c>
      <c r="AN1988" s="46">
        <v>3997.7779999999998</v>
      </c>
      <c r="AO1988" s="46">
        <v>4530</v>
      </c>
      <c r="AP1988" s="45">
        <v>84.8</v>
      </c>
      <c r="AQ1988" s="45"/>
      <c r="AR1988" s="45" t="str">
        <f>IFERROR(VLOOKUP(AB1988,'Pedidos marco'!$A$1:$D$10000,4,0)," ")</f>
        <v xml:space="preserve"> </v>
      </c>
      <c r="AS1988" s="45">
        <f t="shared" ref="AS1988:AS2051" si="217">DAY(C1988)</f>
        <v>12</v>
      </c>
      <c r="AT1988" s="45" t="str">
        <f t="shared" ref="AT1988:AT2051" si="218">TEXT(AS1988,"dd")</f>
        <v>12</v>
      </c>
      <c r="AU1988" s="47">
        <v>4</v>
      </c>
      <c r="AV1988" s="19" t="str">
        <f t="shared" ref="AV1988:AV2051" si="219">TEXT(C1988,"MM MMMM")</f>
        <v>04 April</v>
      </c>
      <c r="AW1988" s="19">
        <f t="shared" ref="AW1988:AW2051" si="220">IFERROR(AP1988/Q1988,"")</f>
        <v>1.06</v>
      </c>
      <c r="AX1988" s="19">
        <f t="shared" ref="AX1988:AX2051" si="221">IFERROR(AP1988/AU1988,"")</f>
        <v>21.2</v>
      </c>
      <c r="AY1988" s="19" t="e">
        <f>VLOOKUP(AG1988,Cías!$A$1:$E$10000,5,0)</f>
        <v>#N/A</v>
      </c>
      <c r="AZ1988" s="19" t="str">
        <f t="shared" ref="AZ1988:AZ2051" si="222">AB1988</f>
        <v>1021623</v>
      </c>
      <c r="BA1988" s="19" t="str">
        <f t="shared" ref="BA1988:BA2051" si="223">AC1988</f>
        <v>VILLARREAL HIGUERA FERNANDO SALVADO</v>
      </c>
      <c r="BB1988" s="19" t="e">
        <f>VLOOKUP(AG1988,Cías!$A$1:$E$10000,3,0)</f>
        <v>#N/A</v>
      </c>
      <c r="BC1988" s="19"/>
      <c r="BD1988" s="19"/>
      <c r="BE1988" s="19"/>
      <c r="BF1988" s="19"/>
      <c r="BG1988" s="19"/>
      <c r="BH1988" s="19"/>
      <c r="BI1988" s="19"/>
      <c r="BJ1988" s="19"/>
    </row>
    <row r="1989" spans="1:62" ht="15" x14ac:dyDescent="0.2">
      <c r="A1989" s="19" t="s">
        <v>17261</v>
      </c>
      <c r="B1989" s="19" t="s">
        <v>1479</v>
      </c>
      <c r="C1989" s="43">
        <v>44663</v>
      </c>
      <c r="D1989" s="44">
        <v>0.43680555555556</v>
      </c>
      <c r="E1989" s="19" t="s">
        <v>17268</v>
      </c>
      <c r="F1989" s="19" t="s">
        <v>17269</v>
      </c>
      <c r="G1989" s="19" t="s">
        <v>17270</v>
      </c>
      <c r="H1989" s="45">
        <v>1979.6</v>
      </c>
      <c r="I1989" s="45">
        <v>2219.54</v>
      </c>
      <c r="J1989" s="19" t="s">
        <v>1560</v>
      </c>
      <c r="K1989" s="19" t="s">
        <v>17265</v>
      </c>
      <c r="L1989" s="19" t="s">
        <v>17271</v>
      </c>
      <c r="M1989" s="19" t="s">
        <v>17272</v>
      </c>
      <c r="N1989" s="19" t="s">
        <v>17261</v>
      </c>
      <c r="O1989" s="19" t="s">
        <v>1603</v>
      </c>
      <c r="P1989" s="19" t="s">
        <v>1604</v>
      </c>
      <c r="Q1989" s="46">
        <v>280</v>
      </c>
      <c r="R1989" s="19" t="s">
        <v>1544</v>
      </c>
      <c r="S1989" s="19" t="s">
        <v>2914</v>
      </c>
      <c r="T1989" s="19" t="s">
        <v>2915</v>
      </c>
      <c r="U1989" s="19" t="s">
        <v>2916</v>
      </c>
      <c r="V1989" s="19" t="s">
        <v>2917</v>
      </c>
      <c r="W1989" s="19" t="s">
        <v>2144</v>
      </c>
      <c r="X1989" s="19" t="s">
        <v>2918</v>
      </c>
      <c r="Y1989" s="19" t="s">
        <v>2146</v>
      </c>
      <c r="Z1989" s="19" t="s">
        <v>2147</v>
      </c>
      <c r="AA1989" s="46">
        <v>388</v>
      </c>
      <c r="AB1989" s="19" t="s">
        <v>588</v>
      </c>
      <c r="AC1989" s="19" t="s">
        <v>333</v>
      </c>
      <c r="AD1989" s="19" t="s">
        <v>4094</v>
      </c>
      <c r="AE1989" s="19" t="s">
        <v>4095</v>
      </c>
      <c r="AF1989" s="19" t="s">
        <v>1554</v>
      </c>
      <c r="AG1989" s="19" t="s">
        <v>4096</v>
      </c>
      <c r="AH1989" s="19" t="s">
        <v>1499</v>
      </c>
      <c r="AI1989" s="19" t="s">
        <v>1500</v>
      </c>
      <c r="AJ1989" s="45">
        <v>0</v>
      </c>
      <c r="AK1989" s="45">
        <v>0</v>
      </c>
      <c r="AL1989" s="19" t="s">
        <v>1501</v>
      </c>
      <c r="AM1989" s="46">
        <v>18522.222000000002</v>
      </c>
      <c r="AN1989" s="46">
        <v>13992.222</v>
      </c>
      <c r="AO1989" s="46">
        <v>4530</v>
      </c>
      <c r="AP1989" s="45">
        <v>296.8</v>
      </c>
      <c r="AQ1989" s="45"/>
      <c r="AR1989" s="45" t="str">
        <f>IFERROR(VLOOKUP(AB1989,'Pedidos marco'!$A$1:$D$10000,4,0)," ")</f>
        <v xml:space="preserve"> </v>
      </c>
      <c r="AS1989" s="45">
        <f t="shared" si="217"/>
        <v>12</v>
      </c>
      <c r="AT1989" s="45" t="str">
        <f t="shared" si="218"/>
        <v>12</v>
      </c>
      <c r="AU1989" s="47">
        <v>14</v>
      </c>
      <c r="AV1989" s="19" t="str">
        <f t="shared" si="219"/>
        <v>04 April</v>
      </c>
      <c r="AW1989" s="19">
        <f t="shared" si="220"/>
        <v>1.06</v>
      </c>
      <c r="AX1989" s="19">
        <f t="shared" si="221"/>
        <v>21.2</v>
      </c>
      <c r="AY1989" s="19" t="e">
        <f>VLOOKUP(AG1989,Cías!$A$1:$E$10000,5,0)</f>
        <v>#N/A</v>
      </c>
      <c r="AZ1989" s="19" t="str">
        <f t="shared" si="222"/>
        <v>1021623</v>
      </c>
      <c r="BA1989" s="19" t="str">
        <f t="shared" si="223"/>
        <v>VILLARREAL HIGUERA FERNANDO SALVADO</v>
      </c>
      <c r="BB1989" s="19" t="e">
        <f>VLOOKUP(AG1989,Cías!$A$1:$E$10000,3,0)</f>
        <v>#N/A</v>
      </c>
      <c r="BC1989" s="19"/>
      <c r="BD1989" s="19"/>
      <c r="BE1989" s="19"/>
      <c r="BF1989" s="19"/>
      <c r="BG1989" s="19"/>
      <c r="BH1989" s="19"/>
      <c r="BI1989" s="19"/>
      <c r="BJ1989" s="19"/>
    </row>
    <row r="1990" spans="1:62" ht="15" x14ac:dyDescent="0.2">
      <c r="A1990" s="19" t="s">
        <v>17273</v>
      </c>
      <c r="B1990" s="19" t="s">
        <v>1479</v>
      </c>
      <c r="C1990" s="43">
        <v>44663</v>
      </c>
      <c r="D1990" s="44">
        <v>0.44305555555555998</v>
      </c>
      <c r="E1990" s="19" t="s">
        <v>17274</v>
      </c>
      <c r="F1990" s="19" t="s">
        <v>8959</v>
      </c>
      <c r="G1990" s="19" t="s">
        <v>8960</v>
      </c>
      <c r="H1990" s="45">
        <v>3659.42</v>
      </c>
      <c r="I1990" s="45">
        <v>4102.97</v>
      </c>
      <c r="J1990" s="19" t="s">
        <v>2037</v>
      </c>
      <c r="K1990" s="19" t="s">
        <v>8961</v>
      </c>
      <c r="L1990" s="19" t="s">
        <v>17275</v>
      </c>
      <c r="M1990" s="19" t="s">
        <v>17276</v>
      </c>
      <c r="N1990" s="19" t="s">
        <v>17273</v>
      </c>
      <c r="O1990" s="19" t="s">
        <v>1811</v>
      </c>
      <c r="P1990" s="19" t="s">
        <v>1812</v>
      </c>
      <c r="Q1990" s="46">
        <v>31.17</v>
      </c>
      <c r="R1990" s="19" t="s">
        <v>1488</v>
      </c>
      <c r="S1990" s="19" t="s">
        <v>2853</v>
      </c>
      <c r="T1990" s="19" t="s">
        <v>2854</v>
      </c>
      <c r="U1990" s="19" t="s">
        <v>4399</v>
      </c>
      <c r="V1990" s="19" t="s">
        <v>4400</v>
      </c>
      <c r="W1990" s="19" t="s">
        <v>1829</v>
      </c>
      <c r="X1990" s="19" t="s">
        <v>4401</v>
      </c>
      <c r="Y1990" s="19" t="s">
        <v>1831</v>
      </c>
      <c r="Z1990" s="19" t="s">
        <v>1832</v>
      </c>
      <c r="AA1990" s="46">
        <v>8</v>
      </c>
      <c r="AB1990" s="19" t="s">
        <v>473</v>
      </c>
      <c r="AC1990" s="19" t="s">
        <v>96</v>
      </c>
      <c r="AD1990" s="19" t="s">
        <v>4413</v>
      </c>
      <c r="AE1990" s="19" t="s">
        <v>4414</v>
      </c>
      <c r="AF1990" s="19" t="s">
        <v>1497</v>
      </c>
      <c r="AG1990" s="19" t="s">
        <v>4415</v>
      </c>
      <c r="AH1990" s="19" t="s">
        <v>1499</v>
      </c>
      <c r="AI1990" s="19" t="s">
        <v>1500</v>
      </c>
      <c r="AJ1990" s="45">
        <v>0</v>
      </c>
      <c r="AK1990" s="45">
        <v>0</v>
      </c>
      <c r="AL1990" s="19" t="s">
        <v>1517</v>
      </c>
      <c r="AM1990" s="46">
        <v>49620</v>
      </c>
      <c r="AN1990" s="46">
        <v>31170</v>
      </c>
      <c r="AO1990" s="46">
        <v>18450</v>
      </c>
      <c r="AP1990" s="45">
        <v>0</v>
      </c>
      <c r="AQ1990" s="45"/>
      <c r="AR1990" s="45" t="str">
        <f>IFERROR(VLOOKUP(AB1990,'Pedidos marco'!$A$1:$D$10000,4,0)," ")</f>
        <v xml:space="preserve"> </v>
      </c>
      <c r="AS1990" s="45">
        <f t="shared" si="217"/>
        <v>12</v>
      </c>
      <c r="AT1990" s="45" t="str">
        <f t="shared" si="218"/>
        <v>12</v>
      </c>
      <c r="AU1990" s="47">
        <v>31.17</v>
      </c>
      <c r="AV1990" s="19" t="str">
        <f t="shared" si="219"/>
        <v>04 April</v>
      </c>
      <c r="AW1990" s="19">
        <f t="shared" si="220"/>
        <v>0</v>
      </c>
      <c r="AX1990" s="19">
        <f t="shared" si="221"/>
        <v>0</v>
      </c>
      <c r="AY1990" s="19" t="e">
        <f>VLOOKUP(AG1990,Cías!$A$1:$E$10000,5,0)</f>
        <v>#N/A</v>
      </c>
      <c r="AZ1990" s="19" t="str">
        <f t="shared" si="222"/>
        <v>1013227</v>
      </c>
      <c r="BA1990" s="19" t="str">
        <f t="shared" si="223"/>
        <v>COMPAÑIA DE TRANSPORTE PESADO</v>
      </c>
      <c r="BB1990" s="19" t="e">
        <f>VLOOKUP(AG1990,Cías!$A$1:$E$10000,3,0)</f>
        <v>#N/A</v>
      </c>
      <c r="BC1990" s="19"/>
      <c r="BD1990" s="19"/>
      <c r="BE1990" s="19"/>
      <c r="BF1990" s="19"/>
      <c r="BG1990" s="19"/>
      <c r="BH1990" s="19"/>
      <c r="BI1990" s="19"/>
      <c r="BJ1990" s="19"/>
    </row>
    <row r="1991" spans="1:62" ht="15" x14ac:dyDescent="0.2">
      <c r="A1991" s="19" t="s">
        <v>17277</v>
      </c>
      <c r="B1991" s="19" t="s">
        <v>1479</v>
      </c>
      <c r="C1991" s="43">
        <v>44663</v>
      </c>
      <c r="D1991" s="44">
        <v>0.44652777777778002</v>
      </c>
      <c r="E1991" s="19" t="s">
        <v>17278</v>
      </c>
      <c r="F1991" s="19" t="s">
        <v>17279</v>
      </c>
      <c r="G1991" s="19" t="s">
        <v>17280</v>
      </c>
      <c r="H1991" s="45">
        <v>2444.4</v>
      </c>
      <c r="I1991" s="45">
        <v>2740.68</v>
      </c>
      <c r="J1991" s="19" t="s">
        <v>1560</v>
      </c>
      <c r="K1991" s="19" t="s">
        <v>17281</v>
      </c>
      <c r="L1991" s="19" t="s">
        <v>17282</v>
      </c>
      <c r="M1991" s="19" t="s">
        <v>17283</v>
      </c>
      <c r="N1991" s="19" t="s">
        <v>17277</v>
      </c>
      <c r="O1991" s="19" t="s">
        <v>367</v>
      </c>
      <c r="P1991" s="19" t="s">
        <v>368</v>
      </c>
      <c r="Q1991" s="46">
        <v>360</v>
      </c>
      <c r="R1991" s="19" t="s">
        <v>1544</v>
      </c>
      <c r="S1991" s="19" t="s">
        <v>2566</v>
      </c>
      <c r="T1991" s="19" t="s">
        <v>2567</v>
      </c>
      <c r="U1991" s="19" t="s">
        <v>2568</v>
      </c>
      <c r="V1991" s="19" t="s">
        <v>2569</v>
      </c>
      <c r="W1991" s="19" t="s">
        <v>415</v>
      </c>
      <c r="X1991" s="19" t="s">
        <v>2570</v>
      </c>
      <c r="Y1991" s="19" t="s">
        <v>2571</v>
      </c>
      <c r="Z1991" s="19" t="s">
        <v>2572</v>
      </c>
      <c r="AA1991" s="46">
        <v>110</v>
      </c>
      <c r="AB1991" s="19" t="s">
        <v>529</v>
      </c>
      <c r="AC1991" s="19" t="s">
        <v>210</v>
      </c>
      <c r="AD1991" s="19" t="s">
        <v>2875</v>
      </c>
      <c r="AE1991" s="19" t="s">
        <v>1481</v>
      </c>
      <c r="AF1991" s="19" t="s">
        <v>1554</v>
      </c>
      <c r="AG1991" s="19" t="s">
        <v>2876</v>
      </c>
      <c r="AH1991" s="19" t="s">
        <v>1499</v>
      </c>
      <c r="AI1991" s="19" t="s">
        <v>1500</v>
      </c>
      <c r="AJ1991" s="45">
        <v>0</v>
      </c>
      <c r="AK1991" s="45">
        <v>0</v>
      </c>
      <c r="AL1991" s="19" t="s">
        <v>1501</v>
      </c>
      <c r="AM1991" s="46">
        <v>27190</v>
      </c>
      <c r="AN1991" s="46">
        <v>18040</v>
      </c>
      <c r="AO1991" s="46">
        <v>9150</v>
      </c>
      <c r="AP1991" s="45">
        <v>154.80000000000001</v>
      </c>
      <c r="AQ1991" s="45"/>
      <c r="AR1991" s="45" t="str">
        <f>IFERROR(VLOOKUP(AB1991,'Pedidos marco'!$A$1:$D$10000,4,0)," ")</f>
        <v xml:space="preserve"> </v>
      </c>
      <c r="AS1991" s="45">
        <f t="shared" si="217"/>
        <v>12</v>
      </c>
      <c r="AT1991" s="45" t="str">
        <f t="shared" si="218"/>
        <v>12</v>
      </c>
      <c r="AU1991" s="47">
        <v>18</v>
      </c>
      <c r="AV1991" s="19" t="str">
        <f t="shared" si="219"/>
        <v>04 April</v>
      </c>
      <c r="AW1991" s="19">
        <f t="shared" si="220"/>
        <v>0.43000000000000005</v>
      </c>
      <c r="AX1991" s="19">
        <f t="shared" si="221"/>
        <v>8.6000000000000014</v>
      </c>
      <c r="AY1991" s="19" t="e">
        <f>VLOOKUP(AG1991,Cías!$A$1:$E$10000,5,0)</f>
        <v>#N/A</v>
      </c>
      <c r="AZ1991" s="19" t="str">
        <f t="shared" si="222"/>
        <v>1013766</v>
      </c>
      <c r="BA1991" s="19" t="str">
        <f t="shared" si="223"/>
        <v>MORALES RUIZ EDGAR MAURICIO</v>
      </c>
      <c r="BB1991" s="19" t="e">
        <f>VLOOKUP(AG1991,Cías!$A$1:$E$10000,3,0)</f>
        <v>#N/A</v>
      </c>
      <c r="BC1991" s="19"/>
      <c r="BD1991" s="19"/>
      <c r="BE1991" s="19"/>
      <c r="BF1991" s="19"/>
      <c r="BG1991" s="19"/>
      <c r="BH1991" s="19"/>
      <c r="BI1991" s="19"/>
      <c r="BJ1991" s="19"/>
    </row>
    <row r="1992" spans="1:62" ht="15" x14ac:dyDescent="0.2">
      <c r="A1992" s="19" t="s">
        <v>17284</v>
      </c>
      <c r="B1992" s="19" t="s">
        <v>1479</v>
      </c>
      <c r="C1992" s="43">
        <v>44663</v>
      </c>
      <c r="D1992" s="44">
        <v>0.45069444444444001</v>
      </c>
      <c r="E1992" s="19" t="s">
        <v>17285</v>
      </c>
      <c r="F1992" s="19" t="s">
        <v>17286</v>
      </c>
      <c r="G1992" s="19" t="s">
        <v>17287</v>
      </c>
      <c r="H1992" s="45">
        <v>2484</v>
      </c>
      <c r="I1992" s="45">
        <v>2785.08</v>
      </c>
      <c r="J1992" s="19" t="s">
        <v>1560</v>
      </c>
      <c r="K1992" s="19" t="s">
        <v>17288</v>
      </c>
      <c r="L1992" s="19" t="s">
        <v>17289</v>
      </c>
      <c r="M1992" s="19" t="s">
        <v>17290</v>
      </c>
      <c r="N1992" s="19" t="s">
        <v>17284</v>
      </c>
      <c r="O1992" s="19" t="s">
        <v>367</v>
      </c>
      <c r="P1992" s="19" t="s">
        <v>368</v>
      </c>
      <c r="Q1992" s="46">
        <v>360</v>
      </c>
      <c r="R1992" s="19" t="s">
        <v>1544</v>
      </c>
      <c r="S1992" s="19" t="s">
        <v>1825</v>
      </c>
      <c r="T1992" s="19" t="s">
        <v>1826</v>
      </c>
      <c r="U1992" s="19" t="s">
        <v>2368</v>
      </c>
      <c r="V1992" s="19" t="s">
        <v>2369</v>
      </c>
      <c r="W1992" s="19" t="s">
        <v>1829</v>
      </c>
      <c r="X1992" s="19" t="s">
        <v>2370</v>
      </c>
      <c r="Y1992" s="19" t="s">
        <v>1831</v>
      </c>
      <c r="Z1992" s="19" t="s">
        <v>1832</v>
      </c>
      <c r="AA1992" s="46">
        <v>8</v>
      </c>
      <c r="AB1992" s="19" t="s">
        <v>571</v>
      </c>
      <c r="AC1992" s="19" t="s">
        <v>295</v>
      </c>
      <c r="AD1992" s="19" t="s">
        <v>3622</v>
      </c>
      <c r="AE1992" s="19" t="s">
        <v>3623</v>
      </c>
      <c r="AF1992" s="19" t="s">
        <v>1554</v>
      </c>
      <c r="AG1992" s="19" t="s">
        <v>3624</v>
      </c>
      <c r="AH1992" s="19" t="s">
        <v>1499</v>
      </c>
      <c r="AI1992" s="19" t="s">
        <v>1500</v>
      </c>
      <c r="AJ1992" s="45">
        <v>0</v>
      </c>
      <c r="AK1992" s="45">
        <v>0</v>
      </c>
      <c r="AL1992" s="19" t="s">
        <v>1501</v>
      </c>
      <c r="AM1992" s="46">
        <v>26800</v>
      </c>
      <c r="AN1992" s="46">
        <v>18030</v>
      </c>
      <c r="AO1992" s="46">
        <v>8770</v>
      </c>
      <c r="AP1992" s="45">
        <v>32.4</v>
      </c>
      <c r="AQ1992" s="45"/>
      <c r="AR1992" s="45" t="str">
        <f>IFERROR(VLOOKUP(AB1992,'Pedidos marco'!$A$1:$D$10000,4,0)," ")</f>
        <v xml:space="preserve"> </v>
      </c>
      <c r="AS1992" s="45">
        <f t="shared" si="217"/>
        <v>12</v>
      </c>
      <c r="AT1992" s="45" t="str">
        <f t="shared" si="218"/>
        <v>12</v>
      </c>
      <c r="AU1992" s="47">
        <v>18</v>
      </c>
      <c r="AV1992" s="19" t="str">
        <f t="shared" si="219"/>
        <v>04 April</v>
      </c>
      <c r="AW1992" s="19">
        <f t="shared" si="220"/>
        <v>0.09</v>
      </c>
      <c r="AX1992" s="19">
        <f t="shared" si="221"/>
        <v>1.7999999999999998</v>
      </c>
      <c r="AY1992" s="19" t="e">
        <f>VLOOKUP(AG1992,Cías!$A$1:$E$10000,5,0)</f>
        <v>#N/A</v>
      </c>
      <c r="AZ1992" s="19" t="str">
        <f t="shared" si="222"/>
        <v>1014100</v>
      </c>
      <c r="BA1992" s="19" t="str">
        <f t="shared" si="223"/>
        <v>SIGUENZA PARRA FROILAN ALEJANDRO</v>
      </c>
      <c r="BB1992" s="19" t="e">
        <f>VLOOKUP(AG1992,Cías!$A$1:$E$10000,3,0)</f>
        <v>#N/A</v>
      </c>
      <c r="BC1992" s="19"/>
      <c r="BD1992" s="19"/>
      <c r="BE1992" s="19"/>
      <c r="BF1992" s="19"/>
      <c r="BG1992" s="19"/>
      <c r="BH1992" s="19"/>
      <c r="BI1992" s="19"/>
      <c r="BJ1992" s="19"/>
    </row>
    <row r="1993" spans="1:62" ht="15" x14ac:dyDescent="0.2">
      <c r="A1993" s="19" t="s">
        <v>17291</v>
      </c>
      <c r="B1993" s="19" t="s">
        <v>1479</v>
      </c>
      <c r="C1993" s="43">
        <v>44663</v>
      </c>
      <c r="D1993" s="44">
        <v>0.45208333333333001</v>
      </c>
      <c r="E1993" s="19" t="s">
        <v>17292</v>
      </c>
      <c r="F1993" s="19" t="s">
        <v>17293</v>
      </c>
      <c r="G1993" s="19" t="s">
        <v>17294</v>
      </c>
      <c r="H1993" s="45">
        <v>4102.3999999999996</v>
      </c>
      <c r="I1993" s="45">
        <v>4599.6400000000003</v>
      </c>
      <c r="J1993" s="19" t="s">
        <v>1560</v>
      </c>
      <c r="K1993" s="19" t="s">
        <v>17295</v>
      </c>
      <c r="L1993" s="19" t="s">
        <v>17296</v>
      </c>
      <c r="M1993" s="19" t="s">
        <v>17297</v>
      </c>
      <c r="N1993" s="19" t="s">
        <v>17291</v>
      </c>
      <c r="O1993" s="19" t="s">
        <v>1641</v>
      </c>
      <c r="P1993" s="19" t="s">
        <v>1642</v>
      </c>
      <c r="Q1993" s="46">
        <v>640</v>
      </c>
      <c r="R1993" s="19" t="s">
        <v>1544</v>
      </c>
      <c r="S1993" s="19" t="s">
        <v>3795</v>
      </c>
      <c r="T1993" s="19" t="s">
        <v>3796</v>
      </c>
      <c r="U1993" s="19" t="s">
        <v>3797</v>
      </c>
      <c r="V1993" s="19" t="s">
        <v>3798</v>
      </c>
      <c r="W1993" s="19" t="s">
        <v>2076</v>
      </c>
      <c r="X1993" s="19" t="s">
        <v>3799</v>
      </c>
      <c r="Y1993" s="19" t="s">
        <v>2078</v>
      </c>
      <c r="Z1993" s="19" t="s">
        <v>2079</v>
      </c>
      <c r="AA1993" s="46">
        <v>345</v>
      </c>
      <c r="AB1993" s="19" t="s">
        <v>528</v>
      </c>
      <c r="AC1993" s="19" t="s">
        <v>208</v>
      </c>
      <c r="AD1993" s="19" t="s">
        <v>6462</v>
      </c>
      <c r="AE1993" s="19" t="s">
        <v>6463</v>
      </c>
      <c r="AF1993" s="19" t="s">
        <v>1592</v>
      </c>
      <c r="AG1993" s="19" t="s">
        <v>6464</v>
      </c>
      <c r="AH1993" s="19" t="s">
        <v>1594</v>
      </c>
      <c r="AI1993" s="19" t="s">
        <v>1595</v>
      </c>
      <c r="AJ1993" s="45">
        <v>0.05</v>
      </c>
      <c r="AK1993" s="45">
        <v>32</v>
      </c>
      <c r="AL1993" s="19" t="s">
        <v>1501</v>
      </c>
      <c r="AM1993" s="46">
        <v>51190</v>
      </c>
      <c r="AN1993" s="46">
        <v>32040</v>
      </c>
      <c r="AO1993" s="46">
        <v>19150</v>
      </c>
      <c r="AP1993" s="45">
        <v>659.2</v>
      </c>
      <c r="AQ1993" s="45"/>
      <c r="AR1993" s="45" t="str">
        <f>IFERROR(VLOOKUP(AB1993,'Pedidos marco'!$A$1:$D$10000,4,0)," ")</f>
        <v xml:space="preserve"> </v>
      </c>
      <c r="AS1993" s="45">
        <f t="shared" si="217"/>
        <v>12</v>
      </c>
      <c r="AT1993" s="45" t="str">
        <f t="shared" si="218"/>
        <v>12</v>
      </c>
      <c r="AU1993" s="47">
        <v>32</v>
      </c>
      <c r="AV1993" s="19" t="str">
        <f t="shared" si="219"/>
        <v>04 April</v>
      </c>
      <c r="AW1993" s="19">
        <f t="shared" si="220"/>
        <v>1.03</v>
      </c>
      <c r="AX1993" s="19">
        <f t="shared" si="221"/>
        <v>20.6</v>
      </c>
      <c r="AY1993" s="19" t="e">
        <f>VLOOKUP(AG1993,Cías!$A$1:$E$10000,5,0)</f>
        <v>#N/A</v>
      </c>
      <c r="AZ1993" s="19" t="str">
        <f t="shared" si="222"/>
        <v>1021830</v>
      </c>
      <c r="BA1993" s="19" t="str">
        <f t="shared" si="223"/>
        <v>MORALES GARZON CHRISTIAN SANTIAGO</v>
      </c>
      <c r="BB1993" s="19" t="e">
        <f>VLOOKUP(AG1993,Cías!$A$1:$E$10000,3,0)</f>
        <v>#N/A</v>
      </c>
      <c r="BC1993" s="19"/>
      <c r="BD1993" s="19"/>
      <c r="BE1993" s="19"/>
      <c r="BF1993" s="19"/>
      <c r="BG1993" s="19"/>
      <c r="BH1993" s="19"/>
      <c r="BI1993" s="19"/>
      <c r="BJ1993" s="19"/>
    </row>
    <row r="1994" spans="1:62" ht="15" x14ac:dyDescent="0.2">
      <c r="A1994" s="19" t="s">
        <v>17298</v>
      </c>
      <c r="B1994" s="19" t="s">
        <v>1479</v>
      </c>
      <c r="C1994" s="43">
        <v>44663</v>
      </c>
      <c r="D1994" s="44">
        <v>0.45416666666666999</v>
      </c>
      <c r="E1994" s="19" t="s">
        <v>17299</v>
      </c>
      <c r="F1994" s="19" t="s">
        <v>17300</v>
      </c>
      <c r="G1994" s="19" t="s">
        <v>17301</v>
      </c>
      <c r="H1994" s="45">
        <v>4217.3999999999996</v>
      </c>
      <c r="I1994" s="45">
        <v>4728.58</v>
      </c>
      <c r="J1994" s="19" t="s">
        <v>1560</v>
      </c>
      <c r="K1994" s="19" t="s">
        <v>17302</v>
      </c>
      <c r="L1994" s="19" t="s">
        <v>17303</v>
      </c>
      <c r="M1994" s="19" t="s">
        <v>17304</v>
      </c>
      <c r="N1994" s="19" t="s">
        <v>17298</v>
      </c>
      <c r="O1994" s="19" t="s">
        <v>367</v>
      </c>
      <c r="P1994" s="19" t="s">
        <v>368</v>
      </c>
      <c r="Q1994" s="46">
        <v>660</v>
      </c>
      <c r="R1994" s="19" t="s">
        <v>1544</v>
      </c>
      <c r="S1994" s="19" t="s">
        <v>1736</v>
      </c>
      <c r="T1994" s="19" t="s">
        <v>1737</v>
      </c>
      <c r="U1994" s="19" t="s">
        <v>5084</v>
      </c>
      <c r="V1994" s="19" t="s">
        <v>5085</v>
      </c>
      <c r="W1994" s="19" t="s">
        <v>1586</v>
      </c>
      <c r="X1994" s="19" t="s">
        <v>5086</v>
      </c>
      <c r="Y1994" s="19" t="s">
        <v>1588</v>
      </c>
      <c r="Z1994" s="19" t="s">
        <v>1589</v>
      </c>
      <c r="AA1994" s="46">
        <v>250</v>
      </c>
      <c r="AB1994" s="19" t="s">
        <v>492</v>
      </c>
      <c r="AC1994" s="19" t="s">
        <v>133</v>
      </c>
      <c r="AD1994" s="19" t="s">
        <v>2003</v>
      </c>
      <c r="AE1994" s="19" t="s">
        <v>2004</v>
      </c>
      <c r="AF1994" s="19" t="s">
        <v>1592</v>
      </c>
      <c r="AG1994" s="19" t="s">
        <v>2005</v>
      </c>
      <c r="AH1994" s="19" t="s">
        <v>1499</v>
      </c>
      <c r="AI1994" s="19" t="s">
        <v>1500</v>
      </c>
      <c r="AJ1994" s="45">
        <v>0</v>
      </c>
      <c r="AK1994" s="45">
        <v>0</v>
      </c>
      <c r="AL1994" s="19" t="s">
        <v>1501</v>
      </c>
      <c r="AM1994" s="46">
        <v>50850</v>
      </c>
      <c r="AN1994" s="46">
        <v>33060</v>
      </c>
      <c r="AO1994" s="46">
        <v>17790</v>
      </c>
      <c r="AP1994" s="45">
        <v>594</v>
      </c>
      <c r="AQ1994" s="45"/>
      <c r="AR1994" s="45" t="str">
        <f>IFERROR(VLOOKUP(AB1994,'Pedidos marco'!$A$1:$D$10000,4,0)," ")</f>
        <v xml:space="preserve"> </v>
      </c>
      <c r="AS1994" s="45">
        <f t="shared" si="217"/>
        <v>12</v>
      </c>
      <c r="AT1994" s="45" t="str">
        <f t="shared" si="218"/>
        <v>12</v>
      </c>
      <c r="AU1994" s="47">
        <v>33</v>
      </c>
      <c r="AV1994" s="19" t="str">
        <f t="shared" si="219"/>
        <v>04 April</v>
      </c>
      <c r="AW1994" s="19">
        <f t="shared" si="220"/>
        <v>0.9</v>
      </c>
      <c r="AX1994" s="19">
        <f t="shared" si="221"/>
        <v>18</v>
      </c>
      <c r="AY1994" s="19" t="e">
        <f>VLOOKUP(AG1994,Cías!$A$1:$E$10000,5,0)</f>
        <v>#N/A</v>
      </c>
      <c r="AZ1994" s="19" t="str">
        <f t="shared" si="222"/>
        <v>1013244</v>
      </c>
      <c r="BA1994" s="19" t="str">
        <f t="shared" si="223"/>
        <v>FREVITRANSPORT CIA. LTDA.</v>
      </c>
      <c r="BB1994" s="19" t="e">
        <f>VLOOKUP(AG1994,Cías!$A$1:$E$10000,3,0)</f>
        <v>#N/A</v>
      </c>
      <c r="BC1994" s="19"/>
      <c r="BD1994" s="19"/>
      <c r="BE1994" s="19"/>
      <c r="BF1994" s="19"/>
      <c r="BG1994" s="19"/>
      <c r="BH1994" s="19"/>
      <c r="BI1994" s="19"/>
      <c r="BJ1994" s="19"/>
    </row>
    <row r="1995" spans="1:62" ht="15" x14ac:dyDescent="0.2">
      <c r="A1995" s="19" t="s">
        <v>17305</v>
      </c>
      <c r="B1995" s="19" t="s">
        <v>1479</v>
      </c>
      <c r="C1995" s="43">
        <v>44663</v>
      </c>
      <c r="D1995" s="44">
        <v>0.45555555555555999</v>
      </c>
      <c r="E1995" s="19" t="s">
        <v>17306</v>
      </c>
      <c r="F1995" s="19" t="s">
        <v>17307</v>
      </c>
      <c r="G1995" s="19" t="s">
        <v>17308</v>
      </c>
      <c r="H1995" s="45">
        <v>4257</v>
      </c>
      <c r="I1995" s="45">
        <v>4772.9799999999996</v>
      </c>
      <c r="J1995" s="19" t="s">
        <v>1560</v>
      </c>
      <c r="K1995" s="19" t="s">
        <v>17309</v>
      </c>
      <c r="L1995" s="19" t="s">
        <v>17310</v>
      </c>
      <c r="M1995" s="19" t="s">
        <v>17311</v>
      </c>
      <c r="N1995" s="19" t="s">
        <v>17305</v>
      </c>
      <c r="O1995" s="19" t="s">
        <v>367</v>
      </c>
      <c r="P1995" s="19" t="s">
        <v>368</v>
      </c>
      <c r="Q1995" s="46">
        <v>660</v>
      </c>
      <c r="R1995" s="19" t="s">
        <v>1544</v>
      </c>
      <c r="S1995" s="19" t="s">
        <v>1736</v>
      </c>
      <c r="T1995" s="19" t="s">
        <v>1737</v>
      </c>
      <c r="U1995" s="19" t="s">
        <v>3385</v>
      </c>
      <c r="V1995" s="19" t="s">
        <v>3386</v>
      </c>
      <c r="W1995" s="19" t="s">
        <v>1548</v>
      </c>
      <c r="X1995" s="19" t="s">
        <v>3387</v>
      </c>
      <c r="Y1995" s="19" t="s">
        <v>1684</v>
      </c>
      <c r="Z1995" s="19" t="s">
        <v>1685</v>
      </c>
      <c r="AA1995" s="46">
        <v>198</v>
      </c>
      <c r="AB1995" s="19" t="s">
        <v>551</v>
      </c>
      <c r="AC1995" s="19" t="s">
        <v>256</v>
      </c>
      <c r="AD1995" s="19" t="s">
        <v>5924</v>
      </c>
      <c r="AE1995" s="19" t="s">
        <v>5925</v>
      </c>
      <c r="AF1995" s="19" t="s">
        <v>1592</v>
      </c>
      <c r="AG1995" s="19" t="s">
        <v>5926</v>
      </c>
      <c r="AH1995" s="19" t="s">
        <v>1499</v>
      </c>
      <c r="AI1995" s="19" t="s">
        <v>1500</v>
      </c>
      <c r="AJ1995" s="45">
        <v>0</v>
      </c>
      <c r="AK1995" s="45">
        <v>0</v>
      </c>
      <c r="AL1995" s="19" t="s">
        <v>1501</v>
      </c>
      <c r="AM1995" s="46">
        <v>50650</v>
      </c>
      <c r="AN1995" s="46">
        <v>33010</v>
      </c>
      <c r="AO1995" s="46">
        <v>17640</v>
      </c>
      <c r="AP1995" s="45">
        <v>488.4</v>
      </c>
      <c r="AQ1995" s="45"/>
      <c r="AR1995" s="45" t="str">
        <f>IFERROR(VLOOKUP(AB1995,'Pedidos marco'!$A$1:$D$10000,4,0)," ")</f>
        <v xml:space="preserve"> </v>
      </c>
      <c r="AS1995" s="45">
        <f t="shared" si="217"/>
        <v>12</v>
      </c>
      <c r="AT1995" s="45" t="str">
        <f t="shared" si="218"/>
        <v>12</v>
      </c>
      <c r="AU1995" s="47">
        <v>33</v>
      </c>
      <c r="AV1995" s="19" t="str">
        <f t="shared" si="219"/>
        <v>04 April</v>
      </c>
      <c r="AW1995" s="19">
        <f t="shared" si="220"/>
        <v>0.74</v>
      </c>
      <c r="AX1995" s="19">
        <f t="shared" si="221"/>
        <v>14.799999999999999</v>
      </c>
      <c r="AY1995" s="19" t="e">
        <f>VLOOKUP(AG1995,Cías!$A$1:$E$10000,5,0)</f>
        <v>#N/A</v>
      </c>
      <c r="AZ1995" s="19" t="str">
        <f t="shared" si="222"/>
        <v>1013556</v>
      </c>
      <c r="BA1995" s="19" t="str">
        <f t="shared" si="223"/>
        <v>RAMIREZ BAEZ FIDEL RAMIRO</v>
      </c>
      <c r="BB1995" s="19" t="e">
        <f>VLOOKUP(AG1995,Cías!$A$1:$E$10000,3,0)</f>
        <v>#N/A</v>
      </c>
      <c r="BC1995" s="19"/>
      <c r="BD1995" s="19"/>
      <c r="BE1995" s="19"/>
      <c r="BF1995" s="19"/>
      <c r="BG1995" s="19"/>
      <c r="BH1995" s="19"/>
      <c r="BI1995" s="19"/>
      <c r="BJ1995" s="19"/>
    </row>
    <row r="1996" spans="1:62" ht="15" x14ac:dyDescent="0.2">
      <c r="A1996" s="19" t="s">
        <v>17312</v>
      </c>
      <c r="B1996" s="19" t="s">
        <v>1479</v>
      </c>
      <c r="C1996" s="43">
        <v>44663</v>
      </c>
      <c r="D1996" s="44">
        <v>0.45833333333332998</v>
      </c>
      <c r="E1996" s="19" t="s">
        <v>17313</v>
      </c>
      <c r="F1996" s="19" t="s">
        <v>1481</v>
      </c>
      <c r="G1996" s="19" t="s">
        <v>1481</v>
      </c>
      <c r="H1996" s="45">
        <v>0</v>
      </c>
      <c r="I1996" s="45">
        <v>0</v>
      </c>
      <c r="J1996" s="19" t="s">
        <v>1482</v>
      </c>
      <c r="K1996" s="19" t="s">
        <v>17314</v>
      </c>
      <c r="L1996" s="19" t="s">
        <v>17315</v>
      </c>
      <c r="M1996" s="19" t="s">
        <v>17316</v>
      </c>
      <c r="N1996" s="19" t="s">
        <v>17312</v>
      </c>
      <c r="O1996" s="19" t="s">
        <v>367</v>
      </c>
      <c r="P1996" s="19" t="s">
        <v>368</v>
      </c>
      <c r="Q1996" s="46">
        <v>640</v>
      </c>
      <c r="R1996" s="19" t="s">
        <v>1544</v>
      </c>
      <c r="S1996" s="19" t="s">
        <v>2156</v>
      </c>
      <c r="T1996" s="19" t="s">
        <v>419</v>
      </c>
      <c r="U1996" s="19" t="s">
        <v>2157</v>
      </c>
      <c r="V1996" s="19" t="s">
        <v>2091</v>
      </c>
      <c r="W1996" s="19" t="s">
        <v>415</v>
      </c>
      <c r="X1996" s="19" t="s">
        <v>2158</v>
      </c>
      <c r="Y1996" s="19" t="s">
        <v>417</v>
      </c>
      <c r="Z1996" s="19" t="s">
        <v>2159</v>
      </c>
      <c r="AA1996" s="46">
        <v>110</v>
      </c>
      <c r="AB1996" s="19" t="s">
        <v>526</v>
      </c>
      <c r="AC1996" s="19" t="s">
        <v>204</v>
      </c>
      <c r="AD1996" s="19" t="s">
        <v>4620</v>
      </c>
      <c r="AE1996" s="19" t="s">
        <v>4621</v>
      </c>
      <c r="AF1996" s="19" t="s">
        <v>1592</v>
      </c>
      <c r="AG1996" s="19" t="s">
        <v>4622</v>
      </c>
      <c r="AH1996" s="19" t="s">
        <v>1502</v>
      </c>
      <c r="AI1996" s="19" t="s">
        <v>2099</v>
      </c>
      <c r="AJ1996" s="45">
        <v>0</v>
      </c>
      <c r="AK1996" s="45">
        <v>0</v>
      </c>
      <c r="AL1996" s="19" t="s">
        <v>1501</v>
      </c>
      <c r="AM1996" s="46">
        <v>49600</v>
      </c>
      <c r="AN1996" s="46">
        <v>32070</v>
      </c>
      <c r="AO1996" s="46">
        <v>17530</v>
      </c>
      <c r="AP1996" s="45">
        <v>294.39999999999998</v>
      </c>
      <c r="AQ1996" s="45"/>
      <c r="AR1996" s="45" t="str">
        <f>IFERROR(VLOOKUP(AB1996,'Pedidos marco'!$A$1:$D$10000,4,0)," ")</f>
        <v xml:space="preserve"> </v>
      </c>
      <c r="AS1996" s="45">
        <f t="shared" si="217"/>
        <v>12</v>
      </c>
      <c r="AT1996" s="45" t="str">
        <f t="shared" si="218"/>
        <v>12</v>
      </c>
      <c r="AU1996" s="47">
        <v>32</v>
      </c>
      <c r="AV1996" s="19" t="str">
        <f t="shared" si="219"/>
        <v>04 April</v>
      </c>
      <c r="AW1996" s="19">
        <f t="shared" si="220"/>
        <v>0.45999999999999996</v>
      </c>
      <c r="AX1996" s="19">
        <f t="shared" si="221"/>
        <v>9.1999999999999993</v>
      </c>
      <c r="AY1996" s="19" t="e">
        <f>VLOOKUP(AG1996,Cías!$A$1:$E$10000,5,0)</f>
        <v>#N/A</v>
      </c>
      <c r="AZ1996" s="19" t="str">
        <f t="shared" si="222"/>
        <v>1013799</v>
      </c>
      <c r="BA1996" s="19" t="str">
        <f t="shared" si="223"/>
        <v>MONTEROS REYES ROBERTH ESTEBAN</v>
      </c>
      <c r="BB1996" s="19" t="e">
        <f>VLOOKUP(AG1996,Cías!$A$1:$E$10000,3,0)</f>
        <v>#N/A</v>
      </c>
      <c r="BC1996" s="19"/>
      <c r="BD1996" s="19"/>
      <c r="BE1996" s="19"/>
      <c r="BF1996" s="19"/>
      <c r="BG1996" s="19"/>
      <c r="BH1996" s="19"/>
      <c r="BI1996" s="19"/>
      <c r="BJ1996" s="19"/>
    </row>
    <row r="1997" spans="1:62" ht="15" x14ac:dyDescent="0.2">
      <c r="A1997" s="19" t="s">
        <v>17317</v>
      </c>
      <c r="B1997" s="19" t="s">
        <v>1479</v>
      </c>
      <c r="C1997" s="43">
        <v>44663</v>
      </c>
      <c r="D1997" s="44">
        <v>0.46111111111110997</v>
      </c>
      <c r="E1997" s="19" t="s">
        <v>17318</v>
      </c>
      <c r="F1997" s="19" t="s">
        <v>1481</v>
      </c>
      <c r="G1997" s="19" t="s">
        <v>1481</v>
      </c>
      <c r="H1997" s="45">
        <v>0</v>
      </c>
      <c r="I1997" s="45">
        <v>0</v>
      </c>
      <c r="J1997" s="19" t="s">
        <v>1482</v>
      </c>
      <c r="K1997" s="19" t="s">
        <v>17319</v>
      </c>
      <c r="L1997" s="19" t="s">
        <v>17320</v>
      </c>
      <c r="M1997" s="19" t="s">
        <v>17321</v>
      </c>
      <c r="N1997" s="19" t="s">
        <v>17317</v>
      </c>
      <c r="O1997" s="19" t="s">
        <v>369</v>
      </c>
      <c r="P1997" s="19" t="s">
        <v>370</v>
      </c>
      <c r="Q1997" s="46">
        <v>320</v>
      </c>
      <c r="R1997" s="19" t="s">
        <v>1544</v>
      </c>
      <c r="S1997" s="19" t="s">
        <v>1976</v>
      </c>
      <c r="T1997" s="19" t="s">
        <v>92</v>
      </c>
      <c r="U1997" s="19" t="s">
        <v>4647</v>
      </c>
      <c r="V1997" s="19" t="s">
        <v>2091</v>
      </c>
      <c r="W1997" s="19" t="s">
        <v>415</v>
      </c>
      <c r="X1997" s="19" t="s">
        <v>4648</v>
      </c>
      <c r="Y1997" s="19" t="s">
        <v>4649</v>
      </c>
      <c r="Z1997" s="19" t="s">
        <v>4650</v>
      </c>
      <c r="AA1997" s="46">
        <v>96.3</v>
      </c>
      <c r="AB1997" s="19" t="s">
        <v>471</v>
      </c>
      <c r="AC1997" s="19" t="s">
        <v>92</v>
      </c>
      <c r="AD1997" s="19" t="s">
        <v>4871</v>
      </c>
      <c r="AE1997" s="19" t="s">
        <v>4872</v>
      </c>
      <c r="AF1997" s="19" t="s">
        <v>1592</v>
      </c>
      <c r="AG1997" s="19" t="s">
        <v>4873</v>
      </c>
      <c r="AH1997" s="19" t="s">
        <v>1502</v>
      </c>
      <c r="AI1997" s="19" t="s">
        <v>2099</v>
      </c>
      <c r="AJ1997" s="45">
        <v>0</v>
      </c>
      <c r="AK1997" s="45">
        <v>0</v>
      </c>
      <c r="AL1997" s="19" t="s">
        <v>1501</v>
      </c>
      <c r="AM1997" s="46">
        <v>25095</v>
      </c>
      <c r="AN1997" s="46">
        <v>16050</v>
      </c>
      <c r="AO1997" s="46">
        <v>9045</v>
      </c>
      <c r="AP1997" s="45">
        <v>144</v>
      </c>
      <c r="AQ1997" s="45"/>
      <c r="AR1997" s="45" t="str">
        <f>IFERROR(VLOOKUP(AB1997,'Pedidos marco'!$A$1:$D$10000,4,0)," ")</f>
        <v xml:space="preserve"> </v>
      </c>
      <c r="AS1997" s="45">
        <f t="shared" si="217"/>
        <v>12</v>
      </c>
      <c r="AT1997" s="45" t="str">
        <f t="shared" si="218"/>
        <v>12</v>
      </c>
      <c r="AU1997" s="47">
        <v>16</v>
      </c>
      <c r="AV1997" s="19" t="str">
        <f t="shared" si="219"/>
        <v>04 April</v>
      </c>
      <c r="AW1997" s="19">
        <f t="shared" si="220"/>
        <v>0.45</v>
      </c>
      <c r="AX1997" s="19">
        <f t="shared" si="221"/>
        <v>9</v>
      </c>
      <c r="AY1997" s="19" t="e">
        <f>VLOOKUP(AG1997,Cías!$A$1:$E$10000,5,0)</f>
        <v>#N/A</v>
      </c>
      <c r="AZ1997" s="19" t="str">
        <f t="shared" si="222"/>
        <v>1014509</v>
      </c>
      <c r="BA1997" s="19" t="str">
        <f t="shared" si="223"/>
        <v>COMERCIAL MICHELENA S.A.</v>
      </c>
      <c r="BB1997" s="19" t="e">
        <f>VLOOKUP(AG1997,Cías!$A$1:$E$10000,3,0)</f>
        <v>#N/A</v>
      </c>
      <c r="BC1997" s="19"/>
      <c r="BD1997" s="19"/>
      <c r="BE1997" s="19"/>
      <c r="BF1997" s="19"/>
      <c r="BG1997" s="19"/>
      <c r="BH1997" s="19"/>
      <c r="BI1997" s="19"/>
      <c r="BJ1997" s="19"/>
    </row>
    <row r="1998" spans="1:62" ht="15" x14ac:dyDescent="0.2">
      <c r="A1998" s="19" t="s">
        <v>17317</v>
      </c>
      <c r="B1998" s="19" t="s">
        <v>1479</v>
      </c>
      <c r="C1998" s="43">
        <v>44663</v>
      </c>
      <c r="D1998" s="44">
        <v>0.46111111111110997</v>
      </c>
      <c r="E1998" s="19" t="s">
        <v>17322</v>
      </c>
      <c r="F1998" s="19" t="s">
        <v>1481</v>
      </c>
      <c r="G1998" s="19" t="s">
        <v>1481</v>
      </c>
      <c r="H1998" s="45">
        <v>0</v>
      </c>
      <c r="I1998" s="45">
        <v>0</v>
      </c>
      <c r="J1998" s="19" t="s">
        <v>1482</v>
      </c>
      <c r="K1998" s="19" t="s">
        <v>17319</v>
      </c>
      <c r="L1998" s="19" t="s">
        <v>17323</v>
      </c>
      <c r="M1998" s="19" t="s">
        <v>17324</v>
      </c>
      <c r="N1998" s="19" t="s">
        <v>17317</v>
      </c>
      <c r="O1998" s="19" t="s">
        <v>367</v>
      </c>
      <c r="P1998" s="19" t="s">
        <v>368</v>
      </c>
      <c r="Q1998" s="46">
        <v>320</v>
      </c>
      <c r="R1998" s="19" t="s">
        <v>1544</v>
      </c>
      <c r="S1998" s="19" t="s">
        <v>1976</v>
      </c>
      <c r="T1998" s="19" t="s">
        <v>92</v>
      </c>
      <c r="U1998" s="19" t="s">
        <v>4647</v>
      </c>
      <c r="V1998" s="19" t="s">
        <v>2091</v>
      </c>
      <c r="W1998" s="19" t="s">
        <v>415</v>
      </c>
      <c r="X1998" s="19" t="s">
        <v>4648</v>
      </c>
      <c r="Y1998" s="19" t="s">
        <v>4649</v>
      </c>
      <c r="Z1998" s="19" t="s">
        <v>4650</v>
      </c>
      <c r="AA1998" s="46">
        <v>96.3</v>
      </c>
      <c r="AB1998" s="19" t="s">
        <v>471</v>
      </c>
      <c r="AC1998" s="19" t="s">
        <v>92</v>
      </c>
      <c r="AD1998" s="19" t="s">
        <v>4871</v>
      </c>
      <c r="AE1998" s="19" t="s">
        <v>4872</v>
      </c>
      <c r="AF1998" s="19" t="s">
        <v>1592</v>
      </c>
      <c r="AG1998" s="19" t="s">
        <v>4873</v>
      </c>
      <c r="AH1998" s="19" t="s">
        <v>1502</v>
      </c>
      <c r="AI1998" s="19" t="s">
        <v>2099</v>
      </c>
      <c r="AJ1998" s="45">
        <v>0</v>
      </c>
      <c r="AK1998" s="45">
        <v>0</v>
      </c>
      <c r="AL1998" s="19" t="s">
        <v>1501</v>
      </c>
      <c r="AM1998" s="46">
        <v>25095</v>
      </c>
      <c r="AN1998" s="46">
        <v>16050</v>
      </c>
      <c r="AO1998" s="46">
        <v>9045</v>
      </c>
      <c r="AP1998" s="45">
        <v>144</v>
      </c>
      <c r="AQ1998" s="45"/>
      <c r="AR1998" s="45" t="str">
        <f>IFERROR(VLOOKUP(AB1998,'Pedidos marco'!$A$1:$D$10000,4,0)," ")</f>
        <v xml:space="preserve"> </v>
      </c>
      <c r="AS1998" s="45">
        <f t="shared" si="217"/>
        <v>12</v>
      </c>
      <c r="AT1998" s="45" t="str">
        <f t="shared" si="218"/>
        <v>12</v>
      </c>
      <c r="AU1998" s="47">
        <v>16</v>
      </c>
      <c r="AV1998" s="19" t="str">
        <f t="shared" si="219"/>
        <v>04 April</v>
      </c>
      <c r="AW1998" s="19">
        <f t="shared" si="220"/>
        <v>0.45</v>
      </c>
      <c r="AX1998" s="19">
        <f t="shared" si="221"/>
        <v>9</v>
      </c>
      <c r="AY1998" s="19" t="e">
        <f>VLOOKUP(AG1998,Cías!$A$1:$E$10000,5,0)</f>
        <v>#N/A</v>
      </c>
      <c r="AZ1998" s="19" t="str">
        <f t="shared" si="222"/>
        <v>1014509</v>
      </c>
      <c r="BA1998" s="19" t="str">
        <f t="shared" si="223"/>
        <v>COMERCIAL MICHELENA S.A.</v>
      </c>
      <c r="BB1998" s="19" t="e">
        <f>VLOOKUP(AG1998,Cías!$A$1:$E$10000,3,0)</f>
        <v>#N/A</v>
      </c>
      <c r="BC1998" s="19"/>
      <c r="BD1998" s="19"/>
      <c r="BE1998" s="19"/>
      <c r="BF1998" s="19"/>
      <c r="BG1998" s="19"/>
      <c r="BH1998" s="19"/>
      <c r="BI1998" s="19"/>
      <c r="BJ1998" s="19"/>
    </row>
    <row r="1999" spans="1:62" ht="15" x14ac:dyDescent="0.2">
      <c r="A1999" s="19" t="s">
        <v>17325</v>
      </c>
      <c r="B1999" s="19" t="s">
        <v>1479</v>
      </c>
      <c r="C1999" s="43">
        <v>44663</v>
      </c>
      <c r="D1999" s="44">
        <v>0.47152777777777999</v>
      </c>
      <c r="E1999" s="19" t="s">
        <v>17326</v>
      </c>
      <c r="F1999" s="19" t="s">
        <v>17327</v>
      </c>
      <c r="G1999" s="19" t="s">
        <v>17328</v>
      </c>
      <c r="H1999" s="45">
        <v>2534.4</v>
      </c>
      <c r="I1999" s="45">
        <v>2841.59</v>
      </c>
      <c r="J1999" s="19" t="s">
        <v>1560</v>
      </c>
      <c r="K1999" s="19" t="s">
        <v>17329</v>
      </c>
      <c r="L1999" s="19" t="s">
        <v>17330</v>
      </c>
      <c r="M1999" s="19" t="s">
        <v>17331</v>
      </c>
      <c r="N1999" s="19" t="s">
        <v>17325</v>
      </c>
      <c r="O1999" s="19" t="s">
        <v>371</v>
      </c>
      <c r="P1999" s="19" t="s">
        <v>372</v>
      </c>
      <c r="Q1999" s="46">
        <v>360</v>
      </c>
      <c r="R1999" s="19" t="s">
        <v>1544</v>
      </c>
      <c r="S1999" s="19" t="s">
        <v>5143</v>
      </c>
      <c r="T1999" s="19" t="s">
        <v>5144</v>
      </c>
      <c r="U1999" s="19" t="s">
        <v>5145</v>
      </c>
      <c r="V1999" s="19" t="s">
        <v>5146</v>
      </c>
      <c r="W1999" s="19" t="s">
        <v>1627</v>
      </c>
      <c r="X1999" s="19" t="s">
        <v>5147</v>
      </c>
      <c r="Y1999" s="19" t="s">
        <v>1629</v>
      </c>
      <c r="Z1999" s="19" t="s">
        <v>1630</v>
      </c>
      <c r="AA1999" s="46">
        <v>40</v>
      </c>
      <c r="AB1999" s="19" t="s">
        <v>498</v>
      </c>
      <c r="AC1999" s="19" t="s">
        <v>145</v>
      </c>
      <c r="AD1999" s="19" t="s">
        <v>1613</v>
      </c>
      <c r="AE1999" s="19" t="s">
        <v>1614</v>
      </c>
      <c r="AF1999" s="19" t="s">
        <v>1554</v>
      </c>
      <c r="AG1999" s="19" t="s">
        <v>1615</v>
      </c>
      <c r="AH1999" s="19" t="s">
        <v>1499</v>
      </c>
      <c r="AI1999" s="19" t="s">
        <v>1500</v>
      </c>
      <c r="AJ1999" s="45">
        <v>0</v>
      </c>
      <c r="AK1999" s="45">
        <v>0</v>
      </c>
      <c r="AL1999" s="19" t="s">
        <v>1501</v>
      </c>
      <c r="AM1999" s="46">
        <v>27030</v>
      </c>
      <c r="AN1999" s="46">
        <v>18020</v>
      </c>
      <c r="AO1999" s="46">
        <v>9010</v>
      </c>
      <c r="AP1999" s="45">
        <v>75.599999999999994</v>
      </c>
      <c r="AQ1999" s="45"/>
      <c r="AR1999" s="45" t="str">
        <f>IFERROR(VLOOKUP(AB1999,'Pedidos marco'!$A$1:$D$10000,4,0)," ")</f>
        <v xml:space="preserve"> </v>
      </c>
      <c r="AS1999" s="45">
        <f t="shared" si="217"/>
        <v>12</v>
      </c>
      <c r="AT1999" s="45" t="str">
        <f t="shared" si="218"/>
        <v>12</v>
      </c>
      <c r="AU1999" s="47">
        <v>18</v>
      </c>
      <c r="AV1999" s="19" t="str">
        <f t="shared" si="219"/>
        <v>04 April</v>
      </c>
      <c r="AW1999" s="19">
        <f t="shared" si="220"/>
        <v>0.21</v>
      </c>
      <c r="AX1999" s="19">
        <f t="shared" si="221"/>
        <v>4.1999999999999993</v>
      </c>
      <c r="AY1999" s="19" t="e">
        <f>VLOOKUP(AG1999,Cías!$A$1:$E$10000,5,0)</f>
        <v>#N/A</v>
      </c>
      <c r="AZ1999" s="19" t="str">
        <f t="shared" si="222"/>
        <v>1012880</v>
      </c>
      <c r="BA1999" s="19" t="str">
        <f t="shared" si="223"/>
        <v>GOMEZ MORALES NORA MONSERRATT</v>
      </c>
      <c r="BB1999" s="19" t="e">
        <f>VLOOKUP(AG1999,Cías!$A$1:$E$10000,3,0)</f>
        <v>#N/A</v>
      </c>
      <c r="BC1999" s="19"/>
      <c r="BD1999" s="19"/>
      <c r="BE1999" s="19"/>
      <c r="BF1999" s="19"/>
      <c r="BG1999" s="19"/>
      <c r="BH1999" s="19"/>
      <c r="BI1999" s="19"/>
      <c r="BJ1999" s="19"/>
    </row>
    <row r="2000" spans="1:62" ht="15" x14ac:dyDescent="0.2">
      <c r="A2000" s="19" t="s">
        <v>17332</v>
      </c>
      <c r="B2000" s="19" t="s">
        <v>1479</v>
      </c>
      <c r="C2000" s="43">
        <v>44663</v>
      </c>
      <c r="D2000" s="44">
        <v>0.47430555555555998</v>
      </c>
      <c r="E2000" s="19" t="s">
        <v>17333</v>
      </c>
      <c r="F2000" s="19" t="s">
        <v>17334</v>
      </c>
      <c r="G2000" s="19" t="s">
        <v>17335</v>
      </c>
      <c r="H2000" s="45">
        <v>4498.6899999999996</v>
      </c>
      <c r="I2000" s="45">
        <v>5043.96</v>
      </c>
      <c r="J2000" s="19" t="s">
        <v>1560</v>
      </c>
      <c r="K2000" s="19" t="s">
        <v>17336</v>
      </c>
      <c r="L2000" s="19" t="s">
        <v>17337</v>
      </c>
      <c r="M2000" s="19" t="s">
        <v>17338</v>
      </c>
      <c r="N2000" s="19" t="s">
        <v>17332</v>
      </c>
      <c r="O2000" s="19" t="s">
        <v>1603</v>
      </c>
      <c r="P2000" s="19" t="s">
        <v>1604</v>
      </c>
      <c r="Q2000" s="46">
        <v>660</v>
      </c>
      <c r="R2000" s="19" t="s">
        <v>1544</v>
      </c>
      <c r="S2000" s="19" t="s">
        <v>2418</v>
      </c>
      <c r="T2000" s="19" t="s">
        <v>2419</v>
      </c>
      <c r="U2000" s="19" t="s">
        <v>2420</v>
      </c>
      <c r="V2000" s="19" t="s">
        <v>2421</v>
      </c>
      <c r="W2000" s="19" t="s">
        <v>2144</v>
      </c>
      <c r="X2000" s="19" t="s">
        <v>2422</v>
      </c>
      <c r="Y2000" s="19" t="s">
        <v>2146</v>
      </c>
      <c r="Z2000" s="19" t="s">
        <v>2147</v>
      </c>
      <c r="AA2000" s="46">
        <v>388</v>
      </c>
      <c r="AB2000" s="19" t="s">
        <v>546</v>
      </c>
      <c r="AC2000" s="19" t="s">
        <v>244</v>
      </c>
      <c r="AD2000" s="19" t="s">
        <v>2160</v>
      </c>
      <c r="AE2000" s="19" t="s">
        <v>2161</v>
      </c>
      <c r="AF2000" s="19" t="s">
        <v>1592</v>
      </c>
      <c r="AG2000" s="19" t="s">
        <v>2162</v>
      </c>
      <c r="AH2000" s="19" t="s">
        <v>1499</v>
      </c>
      <c r="AI2000" s="19" t="s">
        <v>1500</v>
      </c>
      <c r="AJ2000" s="45">
        <v>0</v>
      </c>
      <c r="AK2000" s="45">
        <v>0</v>
      </c>
      <c r="AL2000" s="19" t="s">
        <v>1501</v>
      </c>
      <c r="AM2000" s="46">
        <v>51030</v>
      </c>
      <c r="AN2000" s="46">
        <v>32980</v>
      </c>
      <c r="AO2000" s="46">
        <v>18050</v>
      </c>
      <c r="AP2000" s="45">
        <v>699.6</v>
      </c>
      <c r="AQ2000" s="45"/>
      <c r="AR2000" s="45" t="str">
        <f>IFERROR(VLOOKUP(AB2000,'Pedidos marco'!$A$1:$D$10000,4,0)," ")</f>
        <v xml:space="preserve"> </v>
      </c>
      <c r="AS2000" s="45">
        <f t="shared" si="217"/>
        <v>12</v>
      </c>
      <c r="AT2000" s="45" t="str">
        <f t="shared" si="218"/>
        <v>12</v>
      </c>
      <c r="AU2000" s="47">
        <v>33</v>
      </c>
      <c r="AV2000" s="19" t="str">
        <f t="shared" si="219"/>
        <v>04 April</v>
      </c>
      <c r="AW2000" s="19">
        <f t="shared" si="220"/>
        <v>1.06</v>
      </c>
      <c r="AX2000" s="19">
        <f t="shared" si="221"/>
        <v>21.2</v>
      </c>
      <c r="AY2000" s="19" t="e">
        <f>VLOOKUP(AG2000,Cías!$A$1:$E$10000,5,0)</f>
        <v>#N/A</v>
      </c>
      <c r="AZ2000" s="19" t="str">
        <f t="shared" si="222"/>
        <v>1013568</v>
      </c>
      <c r="BA2000" s="19" t="str">
        <f t="shared" si="223"/>
        <v>PINTO TORRES AGUSTO GEOVANY</v>
      </c>
      <c r="BB2000" s="19" t="e">
        <f>VLOOKUP(AG2000,Cías!$A$1:$E$10000,3,0)</f>
        <v>#N/A</v>
      </c>
      <c r="BC2000" s="19"/>
      <c r="BD2000" s="19"/>
      <c r="BE2000" s="19"/>
      <c r="BF2000" s="19"/>
      <c r="BG2000" s="19"/>
      <c r="BH2000" s="19"/>
      <c r="BI2000" s="19"/>
      <c r="BJ2000" s="19"/>
    </row>
    <row r="2001" spans="1:62" ht="15" x14ac:dyDescent="0.2">
      <c r="A2001" s="19" t="s">
        <v>17339</v>
      </c>
      <c r="B2001" s="19" t="s">
        <v>1479</v>
      </c>
      <c r="C2001" s="43">
        <v>44663</v>
      </c>
      <c r="D2001" s="44">
        <v>0.47916666666667002</v>
      </c>
      <c r="E2001" s="19" t="s">
        <v>17340</v>
      </c>
      <c r="F2001" s="19" t="s">
        <v>17341</v>
      </c>
      <c r="G2001" s="19" t="s">
        <v>17342</v>
      </c>
      <c r="H2001" s="45">
        <v>2176.85</v>
      </c>
      <c r="I2001" s="45">
        <v>2440.6999999999998</v>
      </c>
      <c r="J2001" s="19" t="s">
        <v>1560</v>
      </c>
      <c r="K2001" s="19" t="s">
        <v>17343</v>
      </c>
      <c r="L2001" s="19" t="s">
        <v>17344</v>
      </c>
      <c r="M2001" s="19" t="s">
        <v>17345</v>
      </c>
      <c r="N2001" s="19" t="s">
        <v>17339</v>
      </c>
      <c r="O2001" s="19" t="s">
        <v>367</v>
      </c>
      <c r="P2001" s="19" t="s">
        <v>368</v>
      </c>
      <c r="Q2001" s="46">
        <v>340</v>
      </c>
      <c r="R2001" s="19" t="s">
        <v>1544</v>
      </c>
      <c r="S2001" s="19" t="s">
        <v>1680</v>
      </c>
      <c r="T2001" s="19" t="s">
        <v>90</v>
      </c>
      <c r="U2001" s="19" t="s">
        <v>1681</v>
      </c>
      <c r="V2001" s="19" t="s">
        <v>1682</v>
      </c>
      <c r="W2001" s="19" t="s">
        <v>1548</v>
      </c>
      <c r="X2001" s="19" t="s">
        <v>1683</v>
      </c>
      <c r="Y2001" s="19" t="s">
        <v>1684</v>
      </c>
      <c r="Z2001" s="19" t="s">
        <v>1685</v>
      </c>
      <c r="AA2001" s="46">
        <v>198</v>
      </c>
      <c r="AB2001" s="19" t="s">
        <v>470</v>
      </c>
      <c r="AC2001" s="19" t="s">
        <v>90</v>
      </c>
      <c r="AD2001" s="19" t="s">
        <v>2944</v>
      </c>
      <c r="AE2001" s="19" t="s">
        <v>2945</v>
      </c>
      <c r="AF2001" s="19" t="s">
        <v>1554</v>
      </c>
      <c r="AG2001" s="19" t="s">
        <v>2946</v>
      </c>
      <c r="AH2001" s="19" t="s">
        <v>1499</v>
      </c>
      <c r="AI2001" s="19" t="s">
        <v>1500</v>
      </c>
      <c r="AJ2001" s="45">
        <v>0</v>
      </c>
      <c r="AK2001" s="45">
        <v>0</v>
      </c>
      <c r="AL2001" s="19" t="s">
        <v>1501</v>
      </c>
      <c r="AM2001" s="46">
        <v>26730</v>
      </c>
      <c r="AN2001" s="46">
        <v>17030</v>
      </c>
      <c r="AO2001" s="46">
        <v>9700</v>
      </c>
      <c r="AP2001" s="45">
        <v>251.6</v>
      </c>
      <c r="AQ2001" s="45"/>
      <c r="AR2001" s="45" t="str">
        <f>IFERROR(VLOOKUP(AB2001,'Pedidos marco'!$A$1:$D$10000,4,0)," ")</f>
        <v xml:space="preserve"> </v>
      </c>
      <c r="AS2001" s="45">
        <f t="shared" si="217"/>
        <v>12</v>
      </c>
      <c r="AT2001" s="45" t="str">
        <f t="shared" si="218"/>
        <v>12</v>
      </c>
      <c r="AU2001" s="47">
        <v>17</v>
      </c>
      <c r="AV2001" s="19" t="str">
        <f t="shared" si="219"/>
        <v>04 April</v>
      </c>
      <c r="AW2001" s="19">
        <f t="shared" si="220"/>
        <v>0.74</v>
      </c>
      <c r="AX2001" s="19">
        <f t="shared" si="221"/>
        <v>14.799999999999999</v>
      </c>
      <c r="AY2001" s="19" t="e">
        <f>VLOOKUP(AG2001,Cías!$A$1:$E$10000,5,0)</f>
        <v>#N/A</v>
      </c>
      <c r="AZ2001" s="19" t="str">
        <f t="shared" si="222"/>
        <v>1018470</v>
      </c>
      <c r="BA2001" s="19" t="str">
        <f t="shared" si="223"/>
        <v>COMERCIAL LOS NEVADOS</v>
      </c>
      <c r="BB2001" s="19" t="e">
        <f>VLOOKUP(AG2001,Cías!$A$1:$E$10000,3,0)</f>
        <v>#N/A</v>
      </c>
      <c r="BC2001" s="19"/>
      <c r="BD2001" s="19"/>
      <c r="BE2001" s="19"/>
      <c r="BF2001" s="19"/>
      <c r="BG2001" s="19"/>
      <c r="BH2001" s="19"/>
      <c r="BI2001" s="19"/>
      <c r="BJ2001" s="19"/>
    </row>
    <row r="2002" spans="1:62" ht="15" x14ac:dyDescent="0.2">
      <c r="A2002" s="19" t="s">
        <v>17346</v>
      </c>
      <c r="B2002" s="19" t="s">
        <v>1479</v>
      </c>
      <c r="C2002" s="43">
        <v>44663</v>
      </c>
      <c r="D2002" s="44">
        <v>0.48125000000000001</v>
      </c>
      <c r="E2002" s="19" t="s">
        <v>17347</v>
      </c>
      <c r="F2002" s="19" t="s">
        <v>17348</v>
      </c>
      <c r="G2002" s="19" t="s">
        <v>17349</v>
      </c>
      <c r="H2002" s="45">
        <v>4381.67</v>
      </c>
      <c r="I2002" s="45">
        <v>4912.76</v>
      </c>
      <c r="J2002" s="19" t="s">
        <v>1560</v>
      </c>
      <c r="K2002" s="19" t="s">
        <v>17350</v>
      </c>
      <c r="L2002" s="19" t="s">
        <v>17351</v>
      </c>
      <c r="M2002" s="19" t="s">
        <v>17352</v>
      </c>
      <c r="N2002" s="19" t="s">
        <v>17346</v>
      </c>
      <c r="O2002" s="19" t="s">
        <v>367</v>
      </c>
      <c r="P2002" s="19" t="s">
        <v>368</v>
      </c>
      <c r="Q2002" s="46">
        <v>660</v>
      </c>
      <c r="R2002" s="19" t="s">
        <v>1544</v>
      </c>
      <c r="S2002" s="19" t="s">
        <v>2156</v>
      </c>
      <c r="T2002" s="19" t="s">
        <v>419</v>
      </c>
      <c r="U2002" s="19" t="s">
        <v>17353</v>
      </c>
      <c r="V2002" s="19" t="s">
        <v>17354</v>
      </c>
      <c r="W2002" s="19" t="s">
        <v>415</v>
      </c>
      <c r="X2002" s="19" t="s">
        <v>17355</v>
      </c>
      <c r="Y2002" s="19" t="s">
        <v>1980</v>
      </c>
      <c r="Z2002" s="19" t="s">
        <v>1981</v>
      </c>
      <c r="AA2002" s="46">
        <v>89</v>
      </c>
      <c r="AB2002" s="19" t="s">
        <v>497</v>
      </c>
      <c r="AC2002" s="19" t="s">
        <v>143</v>
      </c>
      <c r="AD2002" s="19" t="s">
        <v>11526</v>
      </c>
      <c r="AE2002" s="19" t="s">
        <v>11527</v>
      </c>
      <c r="AF2002" s="19" t="s">
        <v>1592</v>
      </c>
      <c r="AG2002" s="19" t="s">
        <v>11528</v>
      </c>
      <c r="AH2002" s="19" t="s">
        <v>1499</v>
      </c>
      <c r="AI2002" s="19" t="s">
        <v>1500</v>
      </c>
      <c r="AJ2002" s="45">
        <v>0</v>
      </c>
      <c r="AK2002" s="45">
        <v>0</v>
      </c>
      <c r="AL2002" s="19" t="s">
        <v>1501</v>
      </c>
      <c r="AM2002" s="46">
        <v>50370</v>
      </c>
      <c r="AN2002" s="46">
        <v>33020</v>
      </c>
      <c r="AO2002" s="46">
        <v>17350</v>
      </c>
      <c r="AP2002" s="45">
        <v>290.39999999999998</v>
      </c>
      <c r="AQ2002" s="45"/>
      <c r="AR2002" s="45" t="str">
        <f>IFERROR(VLOOKUP(AB2002,'Pedidos marco'!$A$1:$D$10000,4,0)," ")</f>
        <v xml:space="preserve"> </v>
      </c>
      <c r="AS2002" s="45">
        <f t="shared" si="217"/>
        <v>12</v>
      </c>
      <c r="AT2002" s="45" t="str">
        <f t="shared" si="218"/>
        <v>12</v>
      </c>
      <c r="AU2002" s="47">
        <v>33</v>
      </c>
      <c r="AV2002" s="19" t="str">
        <f t="shared" si="219"/>
        <v>04 April</v>
      </c>
      <c r="AW2002" s="19">
        <f t="shared" si="220"/>
        <v>0.43999999999999995</v>
      </c>
      <c r="AX2002" s="19">
        <f t="shared" si="221"/>
        <v>8.7999999999999989</v>
      </c>
      <c r="AY2002" s="19" t="e">
        <f>VLOOKUP(AG2002,Cías!$A$1:$E$10000,5,0)</f>
        <v>#N/A</v>
      </c>
      <c r="AZ2002" s="19" t="str">
        <f t="shared" si="222"/>
        <v>1013719</v>
      </c>
      <c r="BA2002" s="19" t="str">
        <f t="shared" si="223"/>
        <v>GARCES OSWALDO GERMAN</v>
      </c>
      <c r="BB2002" s="19" t="e">
        <f>VLOOKUP(AG2002,Cías!$A$1:$E$10000,3,0)</f>
        <v>#N/A</v>
      </c>
      <c r="BC2002" s="19"/>
      <c r="BD2002" s="19"/>
      <c r="BE2002" s="19"/>
      <c r="BF2002" s="19"/>
      <c r="BG2002" s="19"/>
      <c r="BH2002" s="19"/>
      <c r="BI2002" s="19"/>
      <c r="BJ2002" s="19"/>
    </row>
    <row r="2003" spans="1:62" ht="15" x14ac:dyDescent="0.2">
      <c r="A2003" s="19" t="s">
        <v>17356</v>
      </c>
      <c r="B2003" s="19" t="s">
        <v>1479</v>
      </c>
      <c r="C2003" s="43">
        <v>44663</v>
      </c>
      <c r="D2003" s="44">
        <v>0.48402777777778</v>
      </c>
      <c r="E2003" s="19" t="s">
        <v>17357</v>
      </c>
      <c r="F2003" s="19" t="s">
        <v>17358</v>
      </c>
      <c r="G2003" s="19" t="s">
        <v>17359</v>
      </c>
      <c r="H2003" s="45">
        <v>2332.4</v>
      </c>
      <c r="I2003" s="45">
        <v>2615.1</v>
      </c>
      <c r="J2003" s="19" t="s">
        <v>1560</v>
      </c>
      <c r="K2003" s="19" t="s">
        <v>17360</v>
      </c>
      <c r="L2003" s="19" t="s">
        <v>17361</v>
      </c>
      <c r="M2003" s="19" t="s">
        <v>17362</v>
      </c>
      <c r="N2003" s="19" t="s">
        <v>17356</v>
      </c>
      <c r="O2003" s="19" t="s">
        <v>367</v>
      </c>
      <c r="P2003" s="19" t="s">
        <v>368</v>
      </c>
      <c r="Q2003" s="46">
        <v>340</v>
      </c>
      <c r="R2003" s="19" t="s">
        <v>1544</v>
      </c>
      <c r="S2003" s="19" t="s">
        <v>3320</v>
      </c>
      <c r="T2003" s="19" t="s">
        <v>228</v>
      </c>
      <c r="U2003" s="19" t="s">
        <v>9569</v>
      </c>
      <c r="V2003" s="19" t="s">
        <v>9570</v>
      </c>
      <c r="W2003" s="19" t="s">
        <v>2092</v>
      </c>
      <c r="X2003" s="19" t="s">
        <v>9571</v>
      </c>
      <c r="Y2003" s="19" t="s">
        <v>2094</v>
      </c>
      <c r="Z2003" s="19" t="s">
        <v>2095</v>
      </c>
      <c r="AA2003" s="46">
        <v>130</v>
      </c>
      <c r="AB2003" s="19" t="s">
        <v>538</v>
      </c>
      <c r="AC2003" s="19" t="s">
        <v>228</v>
      </c>
      <c r="AD2003" s="19" t="s">
        <v>4467</v>
      </c>
      <c r="AE2003" s="19" t="s">
        <v>4468</v>
      </c>
      <c r="AF2003" s="19" t="s">
        <v>1554</v>
      </c>
      <c r="AG2003" s="19" t="s">
        <v>4469</v>
      </c>
      <c r="AH2003" s="19" t="s">
        <v>1499</v>
      </c>
      <c r="AI2003" s="19" t="s">
        <v>1500</v>
      </c>
      <c r="AJ2003" s="45">
        <v>0</v>
      </c>
      <c r="AK2003" s="45">
        <v>0</v>
      </c>
      <c r="AL2003" s="19" t="s">
        <v>1501</v>
      </c>
      <c r="AM2003" s="46">
        <v>26550</v>
      </c>
      <c r="AN2003" s="46">
        <v>17020</v>
      </c>
      <c r="AO2003" s="46">
        <v>9530</v>
      </c>
      <c r="AP2003" s="45">
        <v>183.6</v>
      </c>
      <c r="AQ2003" s="45"/>
      <c r="AR2003" s="45" t="str">
        <f>IFERROR(VLOOKUP(AB2003,'Pedidos marco'!$A$1:$D$10000,4,0)," ")</f>
        <v xml:space="preserve"> </v>
      </c>
      <c r="AS2003" s="45">
        <f t="shared" si="217"/>
        <v>12</v>
      </c>
      <c r="AT2003" s="45" t="str">
        <f t="shared" si="218"/>
        <v>12</v>
      </c>
      <c r="AU2003" s="47">
        <v>17</v>
      </c>
      <c r="AV2003" s="19" t="str">
        <f t="shared" si="219"/>
        <v>04 April</v>
      </c>
      <c r="AW2003" s="19">
        <f t="shared" si="220"/>
        <v>0.54</v>
      </c>
      <c r="AX2003" s="19">
        <f t="shared" si="221"/>
        <v>10.799999999999999</v>
      </c>
      <c r="AY2003" s="19" t="e">
        <f>VLOOKUP(AG2003,Cías!$A$1:$E$10000,5,0)</f>
        <v>#N/A</v>
      </c>
      <c r="AZ2003" s="19" t="str">
        <f t="shared" si="222"/>
        <v>1023011</v>
      </c>
      <c r="BA2003" s="19" t="str">
        <f t="shared" si="223"/>
        <v>PALOMEQUE CAIZA LUIS FERNANDO</v>
      </c>
      <c r="BB2003" s="19" t="e">
        <f>VLOOKUP(AG2003,Cías!$A$1:$E$10000,3,0)</f>
        <v>#N/A</v>
      </c>
      <c r="BC2003" s="19"/>
      <c r="BD2003" s="19"/>
      <c r="BE2003" s="19"/>
      <c r="BF2003" s="19"/>
      <c r="BG2003" s="19"/>
      <c r="BH2003" s="19"/>
      <c r="BI2003" s="19"/>
      <c r="BJ2003" s="19"/>
    </row>
    <row r="2004" spans="1:62" ht="15" x14ac:dyDescent="0.2">
      <c r="A2004" s="19" t="s">
        <v>17363</v>
      </c>
      <c r="B2004" s="19" t="s">
        <v>1479</v>
      </c>
      <c r="C2004" s="43">
        <v>44663</v>
      </c>
      <c r="D2004" s="44">
        <v>0.49166666666667003</v>
      </c>
      <c r="E2004" s="19" t="s">
        <v>17364</v>
      </c>
      <c r="F2004" s="19" t="s">
        <v>17365</v>
      </c>
      <c r="G2004" s="19" t="s">
        <v>17366</v>
      </c>
      <c r="H2004" s="45">
        <v>2498.4</v>
      </c>
      <c r="I2004" s="45">
        <v>2801.22</v>
      </c>
      <c r="J2004" s="19" t="s">
        <v>1560</v>
      </c>
      <c r="K2004" s="19" t="s">
        <v>17367</v>
      </c>
      <c r="L2004" s="19" t="s">
        <v>17368</v>
      </c>
      <c r="M2004" s="19" t="s">
        <v>17369</v>
      </c>
      <c r="N2004" s="19" t="s">
        <v>17363</v>
      </c>
      <c r="O2004" s="19" t="s">
        <v>371</v>
      </c>
      <c r="P2004" s="19" t="s">
        <v>372</v>
      </c>
      <c r="Q2004" s="46">
        <v>360</v>
      </c>
      <c r="R2004" s="19" t="s">
        <v>1544</v>
      </c>
      <c r="S2004" s="19" t="s">
        <v>7829</v>
      </c>
      <c r="T2004" s="19" t="s">
        <v>7830</v>
      </c>
      <c r="U2004" s="19" t="s">
        <v>17370</v>
      </c>
      <c r="V2004" s="19" t="s">
        <v>17371</v>
      </c>
      <c r="W2004" s="19" t="s">
        <v>1865</v>
      </c>
      <c r="X2004" s="19" t="s">
        <v>17372</v>
      </c>
      <c r="Y2004" s="19" t="s">
        <v>15332</v>
      </c>
      <c r="Z2004" s="19" t="s">
        <v>15333</v>
      </c>
      <c r="AA2004" s="46">
        <v>68.5</v>
      </c>
      <c r="AB2004" s="19" t="s">
        <v>573</v>
      </c>
      <c r="AC2004" s="19" t="s">
        <v>299</v>
      </c>
      <c r="AD2004" s="19" t="s">
        <v>1982</v>
      </c>
      <c r="AE2004" s="19" t="s">
        <v>1983</v>
      </c>
      <c r="AF2004" s="19" t="s">
        <v>1554</v>
      </c>
      <c r="AG2004" s="19" t="s">
        <v>1984</v>
      </c>
      <c r="AH2004" s="19" t="s">
        <v>1499</v>
      </c>
      <c r="AI2004" s="19" t="s">
        <v>1500</v>
      </c>
      <c r="AJ2004" s="45">
        <v>0</v>
      </c>
      <c r="AK2004" s="45">
        <v>0</v>
      </c>
      <c r="AL2004" s="19" t="s">
        <v>1501</v>
      </c>
      <c r="AM2004" s="46">
        <v>26990</v>
      </c>
      <c r="AN2004" s="46">
        <v>18040</v>
      </c>
      <c r="AO2004" s="46">
        <v>8950</v>
      </c>
      <c r="AP2004" s="45">
        <v>111.6</v>
      </c>
      <c r="AQ2004" s="45"/>
      <c r="AR2004" s="45" t="str">
        <f>IFERROR(VLOOKUP(AB2004,'Pedidos marco'!$A$1:$D$10000,4,0)," ")</f>
        <v xml:space="preserve"> </v>
      </c>
      <c r="AS2004" s="45">
        <f t="shared" si="217"/>
        <v>12</v>
      </c>
      <c r="AT2004" s="45" t="str">
        <f t="shared" si="218"/>
        <v>12</v>
      </c>
      <c r="AU2004" s="47">
        <v>18</v>
      </c>
      <c r="AV2004" s="19" t="str">
        <f t="shared" si="219"/>
        <v>04 April</v>
      </c>
      <c r="AW2004" s="19">
        <f t="shared" si="220"/>
        <v>0.31</v>
      </c>
      <c r="AX2004" s="19">
        <f t="shared" si="221"/>
        <v>6.1999999999999993</v>
      </c>
      <c r="AY2004" s="19" t="e">
        <f>VLOOKUP(AG2004,Cías!$A$1:$E$10000,5,0)</f>
        <v>#N/A</v>
      </c>
      <c r="AZ2004" s="19" t="str">
        <f t="shared" si="222"/>
        <v>1021912</v>
      </c>
      <c r="BA2004" s="19" t="str">
        <f t="shared" si="223"/>
        <v>TAPIA MEJIA GEOVANNY FRANCISCO</v>
      </c>
      <c r="BB2004" s="19" t="e">
        <f>VLOOKUP(AG2004,Cías!$A$1:$E$10000,3,0)</f>
        <v>#N/A</v>
      </c>
      <c r="BC2004" s="19"/>
      <c r="BD2004" s="19"/>
      <c r="BE2004" s="19"/>
      <c r="BF2004" s="19"/>
      <c r="BG2004" s="19"/>
      <c r="BH2004" s="19"/>
      <c r="BI2004" s="19"/>
      <c r="BJ2004" s="19"/>
    </row>
    <row r="2005" spans="1:62" ht="15" x14ac:dyDescent="0.2">
      <c r="A2005" s="19" t="s">
        <v>17373</v>
      </c>
      <c r="B2005" s="19" t="s">
        <v>1479</v>
      </c>
      <c r="C2005" s="43">
        <v>44663</v>
      </c>
      <c r="D2005" s="44">
        <v>0.49583333333333002</v>
      </c>
      <c r="E2005" s="19" t="s">
        <v>17374</v>
      </c>
      <c r="F2005" s="19" t="s">
        <v>17375</v>
      </c>
      <c r="G2005" s="19" t="s">
        <v>17376</v>
      </c>
      <c r="H2005" s="45">
        <v>2433.6</v>
      </c>
      <c r="I2005" s="45">
        <v>2728.57</v>
      </c>
      <c r="J2005" s="19" t="s">
        <v>1560</v>
      </c>
      <c r="K2005" s="19" t="s">
        <v>17377</v>
      </c>
      <c r="L2005" s="19" t="s">
        <v>17378</v>
      </c>
      <c r="M2005" s="19" t="s">
        <v>17379</v>
      </c>
      <c r="N2005" s="19" t="s">
        <v>17373</v>
      </c>
      <c r="O2005" s="19" t="s">
        <v>1603</v>
      </c>
      <c r="P2005" s="19" t="s">
        <v>1604</v>
      </c>
      <c r="Q2005" s="46">
        <v>360</v>
      </c>
      <c r="R2005" s="19" t="s">
        <v>1544</v>
      </c>
      <c r="S2005" s="19" t="s">
        <v>1958</v>
      </c>
      <c r="T2005" s="19" t="s">
        <v>1959</v>
      </c>
      <c r="U2005" s="19" t="s">
        <v>1960</v>
      </c>
      <c r="V2005" s="19" t="s">
        <v>1961</v>
      </c>
      <c r="W2005" s="19" t="s">
        <v>1962</v>
      </c>
      <c r="X2005" s="19" t="s">
        <v>1963</v>
      </c>
      <c r="Y2005" s="19" t="s">
        <v>1964</v>
      </c>
      <c r="Z2005" s="19" t="s">
        <v>1965</v>
      </c>
      <c r="AA2005" s="46">
        <v>210</v>
      </c>
      <c r="AB2005" s="19" t="s">
        <v>452</v>
      </c>
      <c r="AC2005" s="19" t="s">
        <v>50</v>
      </c>
      <c r="AD2005" s="19" t="s">
        <v>4005</v>
      </c>
      <c r="AE2005" s="19" t="s">
        <v>4006</v>
      </c>
      <c r="AF2005" s="19" t="s">
        <v>1554</v>
      </c>
      <c r="AG2005" s="19" t="s">
        <v>4007</v>
      </c>
      <c r="AH2005" s="19" t="s">
        <v>1499</v>
      </c>
      <c r="AI2005" s="19" t="s">
        <v>1500</v>
      </c>
      <c r="AJ2005" s="45">
        <v>0</v>
      </c>
      <c r="AK2005" s="45">
        <v>0</v>
      </c>
      <c r="AL2005" s="19" t="s">
        <v>1501</v>
      </c>
      <c r="AM2005" s="46">
        <v>27250</v>
      </c>
      <c r="AN2005" s="46">
        <v>18050</v>
      </c>
      <c r="AO2005" s="46">
        <v>9200</v>
      </c>
      <c r="AP2005" s="45">
        <v>255.6</v>
      </c>
      <c r="AQ2005" s="45"/>
      <c r="AR2005" s="45" t="str">
        <f>IFERROR(VLOOKUP(AB2005,'Pedidos marco'!$A$1:$D$10000,4,0)," ")</f>
        <v xml:space="preserve"> </v>
      </c>
      <c r="AS2005" s="45">
        <f t="shared" si="217"/>
        <v>12</v>
      </c>
      <c r="AT2005" s="45" t="str">
        <f t="shared" si="218"/>
        <v>12</v>
      </c>
      <c r="AU2005" s="47">
        <v>18</v>
      </c>
      <c r="AV2005" s="19" t="str">
        <f t="shared" si="219"/>
        <v>04 April</v>
      </c>
      <c r="AW2005" s="19">
        <f t="shared" si="220"/>
        <v>0.71</v>
      </c>
      <c r="AX2005" s="19">
        <f t="shared" si="221"/>
        <v>14.2</v>
      </c>
      <c r="AY2005" s="19" t="e">
        <f>VLOOKUP(AG2005,Cías!$A$1:$E$10000,5,0)</f>
        <v>#N/A</v>
      </c>
      <c r="AZ2005" s="19" t="str">
        <f t="shared" si="222"/>
        <v>1014062</v>
      </c>
      <c r="BA2005" s="19" t="str">
        <f t="shared" si="223"/>
        <v>BENALCAZAR DE LA CRUZ MILTON PATRIC</v>
      </c>
      <c r="BB2005" s="19" t="e">
        <f>VLOOKUP(AG2005,Cías!$A$1:$E$10000,3,0)</f>
        <v>#N/A</v>
      </c>
      <c r="BC2005" s="19"/>
      <c r="BD2005" s="19"/>
      <c r="BE2005" s="19"/>
      <c r="BF2005" s="19"/>
      <c r="BG2005" s="19"/>
      <c r="BH2005" s="19"/>
      <c r="BI2005" s="19"/>
      <c r="BJ2005" s="19"/>
    </row>
    <row r="2006" spans="1:62" ht="15" x14ac:dyDescent="0.2">
      <c r="A2006" s="19" t="s">
        <v>17380</v>
      </c>
      <c r="B2006" s="19" t="s">
        <v>1479</v>
      </c>
      <c r="C2006" s="43">
        <v>44663</v>
      </c>
      <c r="D2006" s="44">
        <v>0.49652777777778001</v>
      </c>
      <c r="E2006" s="19" t="s">
        <v>17381</v>
      </c>
      <c r="F2006" s="19" t="s">
        <v>17382</v>
      </c>
      <c r="G2006" s="19" t="s">
        <v>17383</v>
      </c>
      <c r="H2006" s="45">
        <v>2365.1999999999998</v>
      </c>
      <c r="I2006" s="45">
        <v>2651.87</v>
      </c>
      <c r="J2006" s="19" t="s">
        <v>1560</v>
      </c>
      <c r="K2006" s="19" t="s">
        <v>17384</v>
      </c>
      <c r="L2006" s="19" t="s">
        <v>17385</v>
      </c>
      <c r="M2006" s="19" t="s">
        <v>17386</v>
      </c>
      <c r="N2006" s="19" t="s">
        <v>17380</v>
      </c>
      <c r="O2006" s="19" t="s">
        <v>1641</v>
      </c>
      <c r="P2006" s="19" t="s">
        <v>1642</v>
      </c>
      <c r="Q2006" s="46">
        <v>360</v>
      </c>
      <c r="R2006" s="19" t="s">
        <v>1544</v>
      </c>
      <c r="S2006" s="19" t="s">
        <v>17387</v>
      </c>
      <c r="T2006" s="19" t="s">
        <v>17388</v>
      </c>
      <c r="U2006" s="19" t="s">
        <v>17389</v>
      </c>
      <c r="V2006" s="19" t="s">
        <v>17390</v>
      </c>
      <c r="W2006" s="19" t="s">
        <v>1492</v>
      </c>
      <c r="X2006" s="19" t="s">
        <v>17391</v>
      </c>
      <c r="Y2006" s="19" t="s">
        <v>1494</v>
      </c>
      <c r="Z2006" s="19" t="s">
        <v>1495</v>
      </c>
      <c r="AA2006" s="46">
        <v>247</v>
      </c>
      <c r="AB2006" s="19" t="s">
        <v>467</v>
      </c>
      <c r="AC2006" s="19" t="s">
        <v>84</v>
      </c>
      <c r="AD2006" s="19" t="s">
        <v>2225</v>
      </c>
      <c r="AE2006" s="19" t="s">
        <v>2226</v>
      </c>
      <c r="AF2006" s="19" t="s">
        <v>1554</v>
      </c>
      <c r="AG2006" s="19" t="s">
        <v>2227</v>
      </c>
      <c r="AH2006" s="19" t="s">
        <v>1499</v>
      </c>
      <c r="AI2006" s="19" t="s">
        <v>1500</v>
      </c>
      <c r="AJ2006" s="45">
        <v>0</v>
      </c>
      <c r="AK2006" s="45">
        <v>0</v>
      </c>
      <c r="AL2006" s="19" t="s">
        <v>1501</v>
      </c>
      <c r="AM2006" s="46">
        <v>27080</v>
      </c>
      <c r="AN2006" s="46">
        <v>18010</v>
      </c>
      <c r="AO2006" s="46">
        <v>9070</v>
      </c>
      <c r="AP2006" s="45">
        <v>302.39999999999998</v>
      </c>
      <c r="AQ2006" s="45"/>
      <c r="AR2006" s="45" t="str">
        <f>IFERROR(VLOOKUP(AB2006,'Pedidos marco'!$A$1:$D$10000,4,0)," ")</f>
        <v xml:space="preserve"> </v>
      </c>
      <c r="AS2006" s="45">
        <f t="shared" si="217"/>
        <v>12</v>
      </c>
      <c r="AT2006" s="45" t="str">
        <f t="shared" si="218"/>
        <v>12</v>
      </c>
      <c r="AU2006" s="47">
        <v>18</v>
      </c>
      <c r="AV2006" s="19" t="str">
        <f t="shared" si="219"/>
        <v>04 April</v>
      </c>
      <c r="AW2006" s="19">
        <f t="shared" si="220"/>
        <v>0.84</v>
      </c>
      <c r="AX2006" s="19">
        <f t="shared" si="221"/>
        <v>16.799999999999997</v>
      </c>
      <c r="AY2006" s="19" t="e">
        <f>VLOOKUP(AG2006,Cías!$A$1:$E$10000,5,0)</f>
        <v>#N/A</v>
      </c>
      <c r="AZ2006" s="19" t="str">
        <f t="shared" si="222"/>
        <v>10000368</v>
      </c>
      <c r="BA2006" s="19" t="str">
        <f t="shared" si="223"/>
        <v>CERVANTES GORDILLO CONSUELO DEL PIL</v>
      </c>
      <c r="BB2006" s="19" t="e">
        <f>VLOOKUP(AG2006,Cías!$A$1:$E$10000,3,0)</f>
        <v>#N/A</v>
      </c>
      <c r="BC2006" s="19"/>
      <c r="BD2006" s="19"/>
      <c r="BE2006" s="19"/>
      <c r="BF2006" s="19"/>
      <c r="BG2006" s="19"/>
      <c r="BH2006" s="19"/>
      <c r="BI2006" s="19"/>
      <c r="BJ2006" s="19"/>
    </row>
    <row r="2007" spans="1:62" ht="15" x14ac:dyDescent="0.2">
      <c r="A2007" s="19" t="s">
        <v>17392</v>
      </c>
      <c r="B2007" s="19" t="s">
        <v>1479</v>
      </c>
      <c r="C2007" s="43">
        <v>44663</v>
      </c>
      <c r="D2007" s="44">
        <v>0.49861111111111001</v>
      </c>
      <c r="E2007" s="19" t="s">
        <v>17393</v>
      </c>
      <c r="F2007" s="19" t="s">
        <v>17394</v>
      </c>
      <c r="G2007" s="19" t="s">
        <v>17395</v>
      </c>
      <c r="H2007" s="45">
        <v>4211.07</v>
      </c>
      <c r="I2007" s="45">
        <v>4721.4799999999996</v>
      </c>
      <c r="J2007" s="19" t="s">
        <v>2037</v>
      </c>
      <c r="K2007" s="19" t="s">
        <v>17396</v>
      </c>
      <c r="L2007" s="19" t="s">
        <v>17397</v>
      </c>
      <c r="M2007" s="19" t="s">
        <v>17398</v>
      </c>
      <c r="N2007" s="19" t="s">
        <v>17392</v>
      </c>
      <c r="O2007" s="19" t="s">
        <v>1641</v>
      </c>
      <c r="P2007" s="19" t="s">
        <v>1642</v>
      </c>
      <c r="Q2007" s="46">
        <v>640</v>
      </c>
      <c r="R2007" s="19" t="s">
        <v>1544</v>
      </c>
      <c r="S2007" s="19" t="s">
        <v>7110</v>
      </c>
      <c r="T2007" s="19" t="s">
        <v>7111</v>
      </c>
      <c r="U2007" s="19" t="s">
        <v>7112</v>
      </c>
      <c r="V2007" s="19" t="s">
        <v>7113</v>
      </c>
      <c r="W2007" s="19" t="s">
        <v>1740</v>
      </c>
      <c r="X2007" s="19" t="s">
        <v>7114</v>
      </c>
      <c r="Y2007" s="19" t="s">
        <v>1742</v>
      </c>
      <c r="Z2007" s="19" t="s">
        <v>1743</v>
      </c>
      <c r="AA2007" s="46">
        <v>469</v>
      </c>
      <c r="AB2007" s="19" t="s">
        <v>572</v>
      </c>
      <c r="AC2007" s="19" t="s">
        <v>297</v>
      </c>
      <c r="AD2007" s="19" t="s">
        <v>13213</v>
      </c>
      <c r="AE2007" s="19" t="s">
        <v>1481</v>
      </c>
      <c r="AF2007" s="19" t="s">
        <v>1592</v>
      </c>
      <c r="AG2007" s="19" t="s">
        <v>13214</v>
      </c>
      <c r="AH2007" s="19" t="s">
        <v>1499</v>
      </c>
      <c r="AI2007" s="19" t="s">
        <v>1500</v>
      </c>
      <c r="AJ2007" s="45">
        <v>0</v>
      </c>
      <c r="AK2007" s="45">
        <v>0</v>
      </c>
      <c r="AL2007" s="19" t="s">
        <v>1501</v>
      </c>
      <c r="AM2007" s="46">
        <v>49620</v>
      </c>
      <c r="AN2007" s="46">
        <v>32080</v>
      </c>
      <c r="AO2007" s="46">
        <v>17540</v>
      </c>
      <c r="AP2007" s="45">
        <v>889.6</v>
      </c>
      <c r="AQ2007" s="45"/>
      <c r="AR2007" s="45" t="str">
        <f>IFERROR(VLOOKUP(AB2007,'Pedidos marco'!$A$1:$D$10000,4,0)," ")</f>
        <v xml:space="preserve"> </v>
      </c>
      <c r="AS2007" s="45">
        <f t="shared" si="217"/>
        <v>12</v>
      </c>
      <c r="AT2007" s="45" t="str">
        <f t="shared" si="218"/>
        <v>12</v>
      </c>
      <c r="AU2007" s="47">
        <v>32</v>
      </c>
      <c r="AV2007" s="19" t="str">
        <f t="shared" si="219"/>
        <v>04 April</v>
      </c>
      <c r="AW2007" s="19">
        <f t="shared" si="220"/>
        <v>1.3900000000000001</v>
      </c>
      <c r="AX2007" s="19">
        <f t="shared" si="221"/>
        <v>27.8</v>
      </c>
      <c r="AY2007" s="19" t="e">
        <f>VLOOKUP(AG2007,Cías!$A$1:$E$10000,5,0)</f>
        <v>#N/A</v>
      </c>
      <c r="AZ2007" s="19" t="str">
        <f t="shared" si="222"/>
        <v>1013279</v>
      </c>
      <c r="BA2007" s="19" t="str">
        <f t="shared" si="223"/>
        <v>TAPIA CAMPAÑA NESTOR HEMIRO</v>
      </c>
      <c r="BB2007" s="19" t="e">
        <f>VLOOKUP(AG2007,Cías!$A$1:$E$10000,3,0)</f>
        <v>#N/A</v>
      </c>
      <c r="BC2007" s="19"/>
      <c r="BD2007" s="19"/>
      <c r="BE2007" s="19"/>
      <c r="BF2007" s="19"/>
      <c r="BG2007" s="19"/>
      <c r="BH2007" s="19"/>
      <c r="BI2007" s="19"/>
      <c r="BJ2007" s="19"/>
    </row>
    <row r="2008" spans="1:62" ht="15" x14ac:dyDescent="0.2">
      <c r="A2008" s="19" t="s">
        <v>17399</v>
      </c>
      <c r="B2008" s="19" t="s">
        <v>1479</v>
      </c>
      <c r="C2008" s="43">
        <v>44663</v>
      </c>
      <c r="D2008" s="44">
        <v>0.50833333333332997</v>
      </c>
      <c r="E2008" s="19" t="s">
        <v>17400</v>
      </c>
      <c r="F2008" s="19" t="s">
        <v>17401</v>
      </c>
      <c r="G2008" s="19" t="s">
        <v>17402</v>
      </c>
      <c r="H2008" s="45">
        <v>4371.2</v>
      </c>
      <c r="I2008" s="45">
        <v>4901.01</v>
      </c>
      <c r="J2008" s="19" t="s">
        <v>1560</v>
      </c>
      <c r="K2008" s="19" t="s">
        <v>17403</v>
      </c>
      <c r="L2008" s="19" t="s">
        <v>17404</v>
      </c>
      <c r="M2008" s="19" t="s">
        <v>17405</v>
      </c>
      <c r="N2008" s="19" t="s">
        <v>17399</v>
      </c>
      <c r="O2008" s="19" t="s">
        <v>367</v>
      </c>
      <c r="P2008" s="19" t="s">
        <v>368</v>
      </c>
      <c r="Q2008" s="46">
        <v>640</v>
      </c>
      <c r="R2008" s="19" t="s">
        <v>1544</v>
      </c>
      <c r="S2008" s="19" t="s">
        <v>6968</v>
      </c>
      <c r="T2008" s="19" t="s">
        <v>6969</v>
      </c>
      <c r="U2008" s="19" t="s">
        <v>6970</v>
      </c>
      <c r="V2008" s="19" t="s">
        <v>6971</v>
      </c>
      <c r="W2008" s="19" t="s">
        <v>1798</v>
      </c>
      <c r="X2008" s="19" t="s">
        <v>6972</v>
      </c>
      <c r="Y2008" s="19" t="s">
        <v>1800</v>
      </c>
      <c r="Z2008" s="19" t="s">
        <v>1801</v>
      </c>
      <c r="AA2008" s="46">
        <v>159</v>
      </c>
      <c r="AB2008" s="19" t="s">
        <v>3269</v>
      </c>
      <c r="AC2008" s="19" t="s">
        <v>62</v>
      </c>
      <c r="AD2008" s="19" t="s">
        <v>3270</v>
      </c>
      <c r="AE2008" s="19" t="s">
        <v>3271</v>
      </c>
      <c r="AF2008" s="19" t="s">
        <v>1592</v>
      </c>
      <c r="AG2008" s="19" t="s">
        <v>3272</v>
      </c>
      <c r="AH2008" s="19" t="s">
        <v>1594</v>
      </c>
      <c r="AI2008" s="19" t="s">
        <v>1595</v>
      </c>
      <c r="AJ2008" s="45">
        <v>0.05</v>
      </c>
      <c r="AK2008" s="45">
        <v>32</v>
      </c>
      <c r="AL2008" s="19" t="s">
        <v>1501</v>
      </c>
      <c r="AM2008" s="46">
        <v>50540</v>
      </c>
      <c r="AN2008" s="46">
        <v>32050</v>
      </c>
      <c r="AO2008" s="46">
        <v>18490</v>
      </c>
      <c r="AP2008" s="45">
        <v>371.2</v>
      </c>
      <c r="AQ2008" s="45"/>
      <c r="AR2008" s="45" t="str">
        <f>IFERROR(VLOOKUP(AB2008,'Pedidos marco'!$A$1:$D$10000,4,0)," ")</f>
        <v xml:space="preserve"> </v>
      </c>
      <c r="AS2008" s="45">
        <f t="shared" si="217"/>
        <v>12</v>
      </c>
      <c r="AT2008" s="45" t="str">
        <f t="shared" si="218"/>
        <v>12</v>
      </c>
      <c r="AU2008" s="47">
        <v>32</v>
      </c>
      <c r="AV2008" s="19" t="str">
        <f t="shared" si="219"/>
        <v>04 April</v>
      </c>
      <c r="AW2008" s="19">
        <f t="shared" si="220"/>
        <v>0.57999999999999996</v>
      </c>
      <c r="AX2008" s="19">
        <f t="shared" si="221"/>
        <v>11.6</v>
      </c>
      <c r="AY2008" s="19" t="e">
        <f>VLOOKUP(AG2008,Cías!$A$1:$E$10000,5,0)</f>
        <v>#N/A</v>
      </c>
      <c r="AZ2008" s="19" t="str">
        <f t="shared" si="222"/>
        <v>1013243</v>
      </c>
      <c r="BA2008" s="19" t="str">
        <f t="shared" si="223"/>
        <v>BURBANO MALDONADO JUAN FRANCISCO</v>
      </c>
      <c r="BB2008" s="19" t="e">
        <f>VLOOKUP(AG2008,Cías!$A$1:$E$10000,3,0)</f>
        <v>#N/A</v>
      </c>
      <c r="BC2008" s="19"/>
      <c r="BD2008" s="19"/>
      <c r="BE2008" s="19"/>
      <c r="BF2008" s="19"/>
      <c r="BG2008" s="19"/>
      <c r="BH2008" s="19"/>
      <c r="BI2008" s="19"/>
      <c r="BJ2008" s="19"/>
    </row>
    <row r="2009" spans="1:62" ht="15" x14ac:dyDescent="0.2">
      <c r="A2009" s="19" t="s">
        <v>17406</v>
      </c>
      <c r="B2009" s="19" t="s">
        <v>1479</v>
      </c>
      <c r="C2009" s="43">
        <v>44663</v>
      </c>
      <c r="D2009" s="44">
        <v>0.51388888888888995</v>
      </c>
      <c r="E2009" s="19" t="s">
        <v>17407</v>
      </c>
      <c r="F2009" s="19" t="s">
        <v>17408</v>
      </c>
      <c r="G2009" s="19" t="s">
        <v>17409</v>
      </c>
      <c r="H2009" s="45">
        <v>2390</v>
      </c>
      <c r="I2009" s="45">
        <v>2679.68</v>
      </c>
      <c r="J2009" s="19" t="s">
        <v>1560</v>
      </c>
      <c r="K2009" s="19" t="s">
        <v>17410</v>
      </c>
      <c r="L2009" s="19" t="s">
        <v>17411</v>
      </c>
      <c r="M2009" s="19" t="s">
        <v>17412</v>
      </c>
      <c r="N2009" s="19" t="s">
        <v>17406</v>
      </c>
      <c r="O2009" s="19" t="s">
        <v>367</v>
      </c>
      <c r="P2009" s="19" t="s">
        <v>368</v>
      </c>
      <c r="Q2009" s="46">
        <v>360</v>
      </c>
      <c r="R2009" s="19" t="s">
        <v>1544</v>
      </c>
      <c r="S2009" s="19" t="s">
        <v>2156</v>
      </c>
      <c r="T2009" s="19" t="s">
        <v>419</v>
      </c>
      <c r="U2009" s="19" t="s">
        <v>5664</v>
      </c>
      <c r="V2009" s="19" t="s">
        <v>5665</v>
      </c>
      <c r="W2009" s="19" t="s">
        <v>415</v>
      </c>
      <c r="X2009" s="19" t="s">
        <v>5666</v>
      </c>
      <c r="Y2009" s="19" t="s">
        <v>4279</v>
      </c>
      <c r="Z2009" s="19" t="s">
        <v>4280</v>
      </c>
      <c r="AA2009" s="46">
        <v>87</v>
      </c>
      <c r="AB2009" s="19" t="s">
        <v>507</v>
      </c>
      <c r="AC2009" s="19" t="s">
        <v>163</v>
      </c>
      <c r="AD2009" s="19" t="s">
        <v>6304</v>
      </c>
      <c r="AE2009" s="19" t="s">
        <v>6305</v>
      </c>
      <c r="AF2009" s="19" t="s">
        <v>1554</v>
      </c>
      <c r="AG2009" s="19" t="s">
        <v>6306</v>
      </c>
      <c r="AH2009" s="19" t="s">
        <v>1499</v>
      </c>
      <c r="AI2009" s="19" t="s">
        <v>1500</v>
      </c>
      <c r="AJ2009" s="45">
        <v>0</v>
      </c>
      <c r="AK2009" s="45">
        <v>0</v>
      </c>
      <c r="AL2009" s="19" t="s">
        <v>1501</v>
      </c>
      <c r="AM2009" s="46">
        <v>27110</v>
      </c>
      <c r="AN2009" s="46">
        <v>18010</v>
      </c>
      <c r="AO2009" s="46">
        <v>9100</v>
      </c>
      <c r="AP2009" s="45">
        <v>136.80000000000001</v>
      </c>
      <c r="AQ2009" s="45"/>
      <c r="AR2009" s="45" t="str">
        <f>IFERROR(VLOOKUP(AB2009,'Pedidos marco'!$A$1:$D$10000,4,0)," ")</f>
        <v xml:space="preserve"> </v>
      </c>
      <c r="AS2009" s="45">
        <f t="shared" si="217"/>
        <v>12</v>
      </c>
      <c r="AT2009" s="45" t="str">
        <f t="shared" si="218"/>
        <v>12</v>
      </c>
      <c r="AU2009" s="47">
        <v>18</v>
      </c>
      <c r="AV2009" s="19" t="str">
        <f t="shared" si="219"/>
        <v>04 April</v>
      </c>
      <c r="AW2009" s="19">
        <f t="shared" si="220"/>
        <v>0.38</v>
      </c>
      <c r="AX2009" s="19">
        <f t="shared" si="221"/>
        <v>7.6000000000000005</v>
      </c>
      <c r="AY2009" s="19" t="e">
        <f>VLOOKUP(AG2009,Cías!$A$1:$E$10000,5,0)</f>
        <v>#N/A</v>
      </c>
      <c r="AZ2009" s="19" t="str">
        <f t="shared" si="222"/>
        <v>1012878</v>
      </c>
      <c r="BA2009" s="19" t="str">
        <f t="shared" si="223"/>
        <v>HINOJOSA SAN ANDRES ANGEL PATRICIO</v>
      </c>
      <c r="BB2009" s="19" t="e">
        <f>VLOOKUP(AG2009,Cías!$A$1:$E$10000,3,0)</f>
        <v>#N/A</v>
      </c>
      <c r="BC2009" s="19"/>
      <c r="BD2009" s="19"/>
      <c r="BE2009" s="19"/>
      <c r="BF2009" s="19"/>
      <c r="BG2009" s="19"/>
      <c r="BH2009" s="19"/>
      <c r="BI2009" s="19"/>
      <c r="BJ2009" s="19"/>
    </row>
    <row r="2010" spans="1:62" ht="15" x14ac:dyDescent="0.2">
      <c r="A2010" s="19" t="s">
        <v>17413</v>
      </c>
      <c r="B2010" s="19" t="s">
        <v>1479</v>
      </c>
      <c r="C2010" s="43">
        <v>44663</v>
      </c>
      <c r="D2010" s="44">
        <v>0.52013888888889004</v>
      </c>
      <c r="E2010" s="19" t="s">
        <v>17414</v>
      </c>
      <c r="F2010" s="19" t="s">
        <v>17415</v>
      </c>
      <c r="G2010" s="19" t="s">
        <v>17416</v>
      </c>
      <c r="H2010" s="45">
        <v>2368.8000000000002</v>
      </c>
      <c r="I2010" s="45">
        <v>2655.92</v>
      </c>
      <c r="J2010" s="19" t="s">
        <v>1560</v>
      </c>
      <c r="K2010" s="19" t="s">
        <v>17417</v>
      </c>
      <c r="L2010" s="19" t="s">
        <v>17418</v>
      </c>
      <c r="M2010" s="19" t="s">
        <v>17419</v>
      </c>
      <c r="N2010" s="19" t="s">
        <v>17413</v>
      </c>
      <c r="O2010" s="19" t="s">
        <v>1641</v>
      </c>
      <c r="P2010" s="19" t="s">
        <v>1642</v>
      </c>
      <c r="Q2010" s="46">
        <v>360</v>
      </c>
      <c r="R2010" s="19" t="s">
        <v>1544</v>
      </c>
      <c r="S2010" s="19" t="s">
        <v>1736</v>
      </c>
      <c r="T2010" s="19" t="s">
        <v>1737</v>
      </c>
      <c r="U2010" s="19" t="s">
        <v>17420</v>
      </c>
      <c r="V2010" s="19" t="s">
        <v>17421</v>
      </c>
      <c r="W2010" s="19" t="s">
        <v>8707</v>
      </c>
      <c r="X2010" s="19" t="s">
        <v>17422</v>
      </c>
      <c r="Y2010" s="19" t="s">
        <v>8709</v>
      </c>
      <c r="Z2010" s="19" t="s">
        <v>8710</v>
      </c>
      <c r="AA2010" s="46">
        <v>345</v>
      </c>
      <c r="AB2010" s="19" t="s">
        <v>456</v>
      </c>
      <c r="AC2010" s="19" t="s">
        <v>60</v>
      </c>
      <c r="AD2010" s="19" t="s">
        <v>3222</v>
      </c>
      <c r="AE2010" s="19" t="s">
        <v>1481</v>
      </c>
      <c r="AF2010" s="19" t="s">
        <v>1554</v>
      </c>
      <c r="AG2010" s="19" t="s">
        <v>3223</v>
      </c>
      <c r="AH2010" s="19" t="s">
        <v>1499</v>
      </c>
      <c r="AI2010" s="19" t="s">
        <v>1500</v>
      </c>
      <c r="AJ2010" s="45">
        <v>0</v>
      </c>
      <c r="AK2010" s="45">
        <v>0</v>
      </c>
      <c r="AL2010" s="19" t="s">
        <v>1501</v>
      </c>
      <c r="AM2010" s="46">
        <v>26870</v>
      </c>
      <c r="AN2010" s="46">
        <v>18010</v>
      </c>
      <c r="AO2010" s="46">
        <v>8860</v>
      </c>
      <c r="AP2010" s="45">
        <v>334.8</v>
      </c>
      <c r="AQ2010" s="45"/>
      <c r="AR2010" s="45" t="str">
        <f>IFERROR(VLOOKUP(AB2010,'Pedidos marco'!$A$1:$D$10000,4,0)," ")</f>
        <v xml:space="preserve"> </v>
      </c>
      <c r="AS2010" s="45">
        <f t="shared" si="217"/>
        <v>12</v>
      </c>
      <c r="AT2010" s="45" t="str">
        <f t="shared" si="218"/>
        <v>12</v>
      </c>
      <c r="AU2010" s="47">
        <v>18</v>
      </c>
      <c r="AV2010" s="19" t="str">
        <f t="shared" si="219"/>
        <v>04 April</v>
      </c>
      <c r="AW2010" s="19">
        <f t="shared" si="220"/>
        <v>0.93</v>
      </c>
      <c r="AX2010" s="19">
        <f t="shared" si="221"/>
        <v>18.600000000000001</v>
      </c>
      <c r="AY2010" s="19" t="e">
        <f>VLOOKUP(AG2010,Cías!$A$1:$E$10000,5,0)</f>
        <v>#N/A</v>
      </c>
      <c r="AZ2010" s="19" t="str">
        <f t="shared" si="222"/>
        <v>1023153</v>
      </c>
      <c r="BA2010" s="19" t="str">
        <f t="shared" si="223"/>
        <v>BUITRON MONTENEGRO JONNY</v>
      </c>
      <c r="BB2010" s="19" t="e">
        <f>VLOOKUP(AG2010,Cías!$A$1:$E$10000,3,0)</f>
        <v>#N/A</v>
      </c>
      <c r="BC2010" s="19"/>
      <c r="BD2010" s="19"/>
      <c r="BE2010" s="19"/>
      <c r="BF2010" s="19"/>
      <c r="BG2010" s="19"/>
      <c r="BH2010" s="19"/>
      <c r="BI2010" s="19"/>
      <c r="BJ2010" s="19"/>
    </row>
    <row r="2011" spans="1:62" ht="15" x14ac:dyDescent="0.2">
      <c r="A2011" s="19" t="s">
        <v>17423</v>
      </c>
      <c r="B2011" s="19" t="s">
        <v>1479</v>
      </c>
      <c r="C2011" s="43">
        <v>44663</v>
      </c>
      <c r="D2011" s="44">
        <v>0.52361111111111003</v>
      </c>
      <c r="E2011" s="19" t="s">
        <v>17424</v>
      </c>
      <c r="F2011" s="19" t="s">
        <v>17425</v>
      </c>
      <c r="G2011" s="19" t="s">
        <v>17426</v>
      </c>
      <c r="H2011" s="45">
        <v>3665.65</v>
      </c>
      <c r="I2011" s="45">
        <v>4109.95</v>
      </c>
      <c r="J2011" s="19" t="s">
        <v>1560</v>
      </c>
      <c r="K2011" s="19" t="s">
        <v>15797</v>
      </c>
      <c r="L2011" s="19" t="s">
        <v>17427</v>
      </c>
      <c r="M2011" s="19" t="s">
        <v>17428</v>
      </c>
      <c r="N2011" s="19" t="s">
        <v>17423</v>
      </c>
      <c r="O2011" s="19" t="s">
        <v>1486</v>
      </c>
      <c r="P2011" s="19" t="s">
        <v>1487</v>
      </c>
      <c r="Q2011" s="46">
        <v>31.5</v>
      </c>
      <c r="R2011" s="19" t="s">
        <v>1488</v>
      </c>
      <c r="S2011" s="19" t="s">
        <v>1564</v>
      </c>
      <c r="T2011" s="19" t="s">
        <v>416</v>
      </c>
      <c r="U2011" s="19" t="s">
        <v>2107</v>
      </c>
      <c r="V2011" s="19" t="s">
        <v>2108</v>
      </c>
      <c r="W2011" s="19" t="s">
        <v>415</v>
      </c>
      <c r="X2011" s="19" t="s">
        <v>2109</v>
      </c>
      <c r="Y2011" s="19" t="s">
        <v>2031</v>
      </c>
      <c r="Z2011" s="19" t="s">
        <v>2032</v>
      </c>
      <c r="AA2011" s="46">
        <v>94.6</v>
      </c>
      <c r="AB2011" s="19" t="s">
        <v>1571</v>
      </c>
      <c r="AC2011" s="19" t="s">
        <v>416</v>
      </c>
      <c r="AD2011" s="19" t="s">
        <v>1572</v>
      </c>
      <c r="AE2011" s="19" t="s">
        <v>1573</v>
      </c>
      <c r="AF2011" s="19" t="s">
        <v>1497</v>
      </c>
      <c r="AG2011" s="19" t="s">
        <v>1574</v>
      </c>
      <c r="AH2011" s="19" t="s">
        <v>1499</v>
      </c>
      <c r="AI2011" s="19" t="s">
        <v>1500</v>
      </c>
      <c r="AJ2011" s="45">
        <v>0</v>
      </c>
      <c r="AK2011" s="45">
        <v>0</v>
      </c>
      <c r="AL2011" s="19" t="s">
        <v>1517</v>
      </c>
      <c r="AM2011" s="46">
        <v>50920</v>
      </c>
      <c r="AN2011" s="46">
        <v>31500</v>
      </c>
      <c r="AO2011" s="46">
        <v>19420</v>
      </c>
      <c r="AP2011" s="45">
        <v>0</v>
      </c>
      <c r="AQ2011" s="45"/>
      <c r="AR2011" s="45" t="str">
        <f>IFERROR(VLOOKUP(AB2011,'Pedidos marco'!$A$1:$D$10000,4,0)," ")</f>
        <v xml:space="preserve"> </v>
      </c>
      <c r="AS2011" s="45">
        <f t="shared" si="217"/>
        <v>12</v>
      </c>
      <c r="AT2011" s="45" t="str">
        <f t="shared" si="218"/>
        <v>12</v>
      </c>
      <c r="AU2011" s="47">
        <v>31.5</v>
      </c>
      <c r="AV2011" s="19" t="str">
        <f t="shared" si="219"/>
        <v>04 April</v>
      </c>
      <c r="AW2011" s="19">
        <f t="shared" si="220"/>
        <v>0</v>
      </c>
      <c r="AX2011" s="19">
        <f t="shared" si="221"/>
        <v>0</v>
      </c>
      <c r="AY2011" s="19" t="e">
        <f>VLOOKUP(AG2011,Cías!$A$1:$E$10000,5,0)</f>
        <v>#N/A</v>
      </c>
      <c r="AZ2011" s="19" t="str">
        <f t="shared" si="222"/>
        <v>1014407</v>
      </c>
      <c r="BA2011" s="19" t="str">
        <f t="shared" si="223"/>
        <v>HORMIANDES</v>
      </c>
      <c r="BB2011" s="19" t="e">
        <f>VLOOKUP(AG2011,Cías!$A$1:$E$10000,3,0)</f>
        <v>#N/A</v>
      </c>
      <c r="BC2011" s="19"/>
      <c r="BD2011" s="19"/>
      <c r="BE2011" s="19"/>
      <c r="BF2011" s="19"/>
      <c r="BG2011" s="19"/>
      <c r="BH2011" s="19"/>
      <c r="BI2011" s="19"/>
      <c r="BJ2011" s="19"/>
    </row>
    <row r="2012" spans="1:62" ht="15" x14ac:dyDescent="0.2">
      <c r="A2012" s="19" t="s">
        <v>17429</v>
      </c>
      <c r="B2012" s="19" t="s">
        <v>1479</v>
      </c>
      <c r="C2012" s="43">
        <v>44663</v>
      </c>
      <c r="D2012" s="44">
        <v>0.53194444444444</v>
      </c>
      <c r="E2012" s="19" t="s">
        <v>17430</v>
      </c>
      <c r="F2012" s="19" t="s">
        <v>17431</v>
      </c>
      <c r="G2012" s="19" t="s">
        <v>17432</v>
      </c>
      <c r="H2012" s="45">
        <v>4059.78</v>
      </c>
      <c r="I2012" s="45">
        <v>4551.8500000000004</v>
      </c>
      <c r="J2012" s="19" t="s">
        <v>1560</v>
      </c>
      <c r="K2012" s="19" t="s">
        <v>17433</v>
      </c>
      <c r="L2012" s="19" t="s">
        <v>17434</v>
      </c>
      <c r="M2012" s="19" t="s">
        <v>17435</v>
      </c>
      <c r="N2012" s="19" t="s">
        <v>17429</v>
      </c>
      <c r="O2012" s="19" t="s">
        <v>1641</v>
      </c>
      <c r="P2012" s="19" t="s">
        <v>1642</v>
      </c>
      <c r="Q2012" s="46">
        <v>640</v>
      </c>
      <c r="R2012" s="19" t="s">
        <v>1544</v>
      </c>
      <c r="S2012" s="19" t="s">
        <v>5029</v>
      </c>
      <c r="T2012" s="19" t="s">
        <v>5030</v>
      </c>
      <c r="U2012" s="19" t="s">
        <v>17436</v>
      </c>
      <c r="V2012" s="19" t="s">
        <v>17437</v>
      </c>
      <c r="W2012" s="19" t="s">
        <v>1492</v>
      </c>
      <c r="X2012" s="19" t="s">
        <v>17438</v>
      </c>
      <c r="Y2012" s="19" t="s">
        <v>2605</v>
      </c>
      <c r="Z2012" s="19" t="s">
        <v>2606</v>
      </c>
      <c r="AA2012" s="46">
        <v>242</v>
      </c>
      <c r="AB2012" s="19" t="s">
        <v>522</v>
      </c>
      <c r="AC2012" s="19" t="s">
        <v>196</v>
      </c>
      <c r="AD2012" s="19" t="s">
        <v>1590</v>
      </c>
      <c r="AE2012" s="19" t="s">
        <v>1591</v>
      </c>
      <c r="AF2012" s="19" t="s">
        <v>1592</v>
      </c>
      <c r="AG2012" s="19" t="s">
        <v>1593</v>
      </c>
      <c r="AH2012" s="19" t="s">
        <v>1594</v>
      </c>
      <c r="AI2012" s="19" t="s">
        <v>1595</v>
      </c>
      <c r="AJ2012" s="45">
        <v>0.05</v>
      </c>
      <c r="AK2012" s="45">
        <v>32</v>
      </c>
      <c r="AL2012" s="19" t="s">
        <v>1501</v>
      </c>
      <c r="AM2012" s="46">
        <v>50820</v>
      </c>
      <c r="AN2012" s="46">
        <v>32020</v>
      </c>
      <c r="AO2012" s="46">
        <v>18800</v>
      </c>
      <c r="AP2012" s="45">
        <v>556.79999999999995</v>
      </c>
      <c r="AQ2012" s="45"/>
      <c r="AR2012" s="45" t="str">
        <f>IFERROR(VLOOKUP(AB2012,'Pedidos marco'!$A$1:$D$10000,4,0)," ")</f>
        <v xml:space="preserve"> </v>
      </c>
      <c r="AS2012" s="45">
        <f t="shared" si="217"/>
        <v>12</v>
      </c>
      <c r="AT2012" s="45" t="str">
        <f t="shared" si="218"/>
        <v>12</v>
      </c>
      <c r="AU2012" s="47">
        <v>32</v>
      </c>
      <c r="AV2012" s="19" t="str">
        <f t="shared" si="219"/>
        <v>04 April</v>
      </c>
      <c r="AW2012" s="19">
        <f t="shared" si="220"/>
        <v>0.86999999999999988</v>
      </c>
      <c r="AX2012" s="19">
        <f t="shared" si="221"/>
        <v>17.399999999999999</v>
      </c>
      <c r="AY2012" s="19" t="e">
        <f>VLOOKUP(AG2012,Cías!$A$1:$E$10000,5,0)</f>
        <v>#N/A</v>
      </c>
      <c r="AZ2012" s="19" t="str">
        <f t="shared" si="222"/>
        <v>1013493</v>
      </c>
      <c r="BA2012" s="19" t="str">
        <f t="shared" si="223"/>
        <v>MEDIAVILLA PERUGACHI LUIS ALFONSO</v>
      </c>
      <c r="BB2012" s="19" t="e">
        <f>VLOOKUP(AG2012,Cías!$A$1:$E$10000,3,0)</f>
        <v>#N/A</v>
      </c>
      <c r="BC2012" s="19"/>
      <c r="BD2012" s="19"/>
      <c r="BE2012" s="19"/>
      <c r="BF2012" s="19"/>
      <c r="BG2012" s="19"/>
      <c r="BH2012" s="19"/>
      <c r="BI2012" s="19"/>
      <c r="BJ2012" s="19"/>
    </row>
    <row r="2013" spans="1:62" ht="15" x14ac:dyDescent="0.2">
      <c r="A2013" s="19" t="s">
        <v>17439</v>
      </c>
      <c r="B2013" s="19" t="s">
        <v>1479</v>
      </c>
      <c r="C2013" s="43">
        <v>44663</v>
      </c>
      <c r="D2013" s="44">
        <v>0.53958333333332997</v>
      </c>
      <c r="E2013" s="19" t="s">
        <v>17440</v>
      </c>
      <c r="F2013" s="19" t="s">
        <v>17441</v>
      </c>
      <c r="G2013" s="19" t="s">
        <v>17442</v>
      </c>
      <c r="H2013" s="45">
        <v>4237.2</v>
      </c>
      <c r="I2013" s="45">
        <v>4750.7700000000004</v>
      </c>
      <c r="J2013" s="19" t="s">
        <v>1560</v>
      </c>
      <c r="K2013" s="19" t="s">
        <v>17443</v>
      </c>
      <c r="L2013" s="19" t="s">
        <v>17444</v>
      </c>
      <c r="M2013" s="19" t="s">
        <v>17445</v>
      </c>
      <c r="N2013" s="19" t="s">
        <v>17439</v>
      </c>
      <c r="O2013" s="19" t="s">
        <v>1641</v>
      </c>
      <c r="P2013" s="19" t="s">
        <v>1642</v>
      </c>
      <c r="Q2013" s="46">
        <v>660</v>
      </c>
      <c r="R2013" s="19" t="s">
        <v>1544</v>
      </c>
      <c r="S2013" s="19" t="s">
        <v>5299</v>
      </c>
      <c r="T2013" s="19" t="s">
        <v>5300</v>
      </c>
      <c r="U2013" s="19" t="s">
        <v>5301</v>
      </c>
      <c r="V2013" s="19" t="s">
        <v>5302</v>
      </c>
      <c r="W2013" s="19" t="s">
        <v>5303</v>
      </c>
      <c r="X2013" s="19" t="s">
        <v>5304</v>
      </c>
      <c r="Y2013" s="19" t="s">
        <v>5305</v>
      </c>
      <c r="Z2013" s="19" t="s">
        <v>5306</v>
      </c>
      <c r="AA2013" s="46">
        <v>418</v>
      </c>
      <c r="AB2013" s="19" t="s">
        <v>514</v>
      </c>
      <c r="AC2013" s="19" t="s">
        <v>181</v>
      </c>
      <c r="AD2013" s="19" t="s">
        <v>3800</v>
      </c>
      <c r="AE2013" s="19" t="s">
        <v>3801</v>
      </c>
      <c r="AF2013" s="19" t="s">
        <v>1592</v>
      </c>
      <c r="AG2013" s="19" t="s">
        <v>3802</v>
      </c>
      <c r="AH2013" s="19" t="s">
        <v>1499</v>
      </c>
      <c r="AI2013" s="19" t="s">
        <v>1500</v>
      </c>
      <c r="AJ2013" s="45">
        <v>0</v>
      </c>
      <c r="AK2013" s="45">
        <v>0</v>
      </c>
      <c r="AL2013" s="19" t="s">
        <v>1501</v>
      </c>
      <c r="AM2013" s="46">
        <v>50480</v>
      </c>
      <c r="AN2013" s="46">
        <v>33010</v>
      </c>
      <c r="AO2013" s="46">
        <v>17470</v>
      </c>
      <c r="AP2013" s="45">
        <v>666.6</v>
      </c>
      <c r="AQ2013" s="45"/>
      <c r="AR2013" s="45" t="str">
        <f>IFERROR(VLOOKUP(AB2013,'Pedidos marco'!$A$1:$D$10000,4,0)," ")</f>
        <v xml:space="preserve"> </v>
      </c>
      <c r="AS2013" s="45">
        <f t="shared" si="217"/>
        <v>12</v>
      </c>
      <c r="AT2013" s="45" t="str">
        <f t="shared" si="218"/>
        <v>12</v>
      </c>
      <c r="AU2013" s="47">
        <v>33</v>
      </c>
      <c r="AV2013" s="19" t="str">
        <f t="shared" si="219"/>
        <v>04 April</v>
      </c>
      <c r="AW2013" s="19">
        <f t="shared" si="220"/>
        <v>1.01</v>
      </c>
      <c r="AX2013" s="19">
        <f t="shared" si="221"/>
        <v>20.2</v>
      </c>
      <c r="AY2013" s="19" t="e">
        <f>VLOOKUP(AG2013,Cías!$A$1:$E$10000,5,0)</f>
        <v>#N/A</v>
      </c>
      <c r="AZ2013" s="19" t="str">
        <f t="shared" si="222"/>
        <v>1013858</v>
      </c>
      <c r="BA2013" s="19" t="str">
        <f t="shared" si="223"/>
        <v>LARA VILLEGAS MARIANA DE JESUS</v>
      </c>
      <c r="BB2013" s="19" t="e">
        <f>VLOOKUP(AG2013,Cías!$A$1:$E$10000,3,0)</f>
        <v>#N/A</v>
      </c>
      <c r="BC2013" s="19"/>
      <c r="BD2013" s="19"/>
      <c r="BE2013" s="19"/>
      <c r="BF2013" s="19"/>
      <c r="BG2013" s="19"/>
      <c r="BH2013" s="19"/>
      <c r="BI2013" s="19"/>
      <c r="BJ2013" s="19"/>
    </row>
    <row r="2014" spans="1:62" ht="15" x14ac:dyDescent="0.2">
      <c r="A2014" s="19" t="s">
        <v>17446</v>
      </c>
      <c r="B2014" s="19" t="s">
        <v>1479</v>
      </c>
      <c r="C2014" s="43">
        <v>44663</v>
      </c>
      <c r="D2014" s="44">
        <v>0.54236111111110996</v>
      </c>
      <c r="E2014" s="19" t="s">
        <v>17447</v>
      </c>
      <c r="F2014" s="19" t="s">
        <v>17448</v>
      </c>
      <c r="G2014" s="19" t="s">
        <v>17449</v>
      </c>
      <c r="H2014" s="45">
        <v>3235.2</v>
      </c>
      <c r="I2014" s="45">
        <v>3627.32</v>
      </c>
      <c r="J2014" s="19" t="s">
        <v>1560</v>
      </c>
      <c r="K2014" s="19" t="s">
        <v>17450</v>
      </c>
      <c r="L2014" s="19" t="s">
        <v>17451</v>
      </c>
      <c r="M2014" s="19" t="s">
        <v>17452</v>
      </c>
      <c r="N2014" s="19" t="s">
        <v>17446</v>
      </c>
      <c r="O2014" s="19" t="s">
        <v>367</v>
      </c>
      <c r="P2014" s="19" t="s">
        <v>368</v>
      </c>
      <c r="Q2014" s="46">
        <v>480</v>
      </c>
      <c r="R2014" s="19" t="s">
        <v>1544</v>
      </c>
      <c r="S2014" s="19" t="s">
        <v>3053</v>
      </c>
      <c r="T2014" s="19" t="s">
        <v>3054</v>
      </c>
      <c r="U2014" s="19" t="s">
        <v>7597</v>
      </c>
      <c r="V2014" s="19" t="s">
        <v>7598</v>
      </c>
      <c r="W2014" s="19" t="s">
        <v>415</v>
      </c>
      <c r="X2014" s="19" t="s">
        <v>7599</v>
      </c>
      <c r="Y2014" s="19" t="s">
        <v>417</v>
      </c>
      <c r="Z2014" s="19" t="s">
        <v>2159</v>
      </c>
      <c r="AA2014" s="46">
        <v>110</v>
      </c>
      <c r="AB2014" s="19" t="s">
        <v>589</v>
      </c>
      <c r="AC2014" s="19" t="s">
        <v>335</v>
      </c>
      <c r="AD2014" s="19" t="s">
        <v>6594</v>
      </c>
      <c r="AE2014" s="19" t="s">
        <v>6595</v>
      </c>
      <c r="AF2014" s="19" t="s">
        <v>1719</v>
      </c>
      <c r="AG2014" s="19" t="s">
        <v>6596</v>
      </c>
      <c r="AH2014" s="19" t="s">
        <v>1594</v>
      </c>
      <c r="AI2014" s="19" t="s">
        <v>1595</v>
      </c>
      <c r="AJ2014" s="45">
        <v>0.05</v>
      </c>
      <c r="AK2014" s="45">
        <v>24</v>
      </c>
      <c r="AL2014" s="19" t="s">
        <v>1501</v>
      </c>
      <c r="AM2014" s="46">
        <v>40330</v>
      </c>
      <c r="AN2014" s="46">
        <v>24070</v>
      </c>
      <c r="AO2014" s="46">
        <v>16260</v>
      </c>
      <c r="AP2014" s="45">
        <v>220.8</v>
      </c>
      <c r="AQ2014" s="45"/>
      <c r="AR2014" s="45" t="str">
        <f>IFERROR(VLOOKUP(AB2014,'Pedidos marco'!$A$1:$D$10000,4,0)," ")</f>
        <v xml:space="preserve"> </v>
      </c>
      <c r="AS2014" s="45">
        <f t="shared" si="217"/>
        <v>12</v>
      </c>
      <c r="AT2014" s="45" t="str">
        <f t="shared" si="218"/>
        <v>12</v>
      </c>
      <c r="AU2014" s="47">
        <v>24</v>
      </c>
      <c r="AV2014" s="19" t="str">
        <f t="shared" si="219"/>
        <v>04 April</v>
      </c>
      <c r="AW2014" s="19">
        <f t="shared" si="220"/>
        <v>0.46</v>
      </c>
      <c r="AX2014" s="19">
        <f t="shared" si="221"/>
        <v>9.2000000000000011</v>
      </c>
      <c r="AY2014" s="19" t="e">
        <f>VLOOKUP(AG2014,Cías!$A$1:$E$10000,5,0)</f>
        <v>#N/A</v>
      </c>
      <c r="AZ2014" s="19" t="str">
        <f t="shared" si="222"/>
        <v>1020170</v>
      </c>
      <c r="BA2014" s="19" t="str">
        <f t="shared" si="223"/>
        <v>VILLEGAS PASQUEL DARWIN EDMUNDO</v>
      </c>
      <c r="BB2014" s="19" t="e">
        <f>VLOOKUP(AG2014,Cías!$A$1:$E$10000,3,0)</f>
        <v>#N/A</v>
      </c>
      <c r="BC2014" s="19"/>
      <c r="BD2014" s="19"/>
      <c r="BE2014" s="19"/>
      <c r="BF2014" s="19"/>
      <c r="BG2014" s="19"/>
      <c r="BH2014" s="19"/>
      <c r="BI2014" s="19"/>
      <c r="BJ2014" s="19"/>
    </row>
    <row r="2015" spans="1:62" ht="15" x14ac:dyDescent="0.2">
      <c r="A2015" s="19" t="s">
        <v>17453</v>
      </c>
      <c r="B2015" s="19" t="s">
        <v>1479</v>
      </c>
      <c r="C2015" s="43">
        <v>44663</v>
      </c>
      <c r="D2015" s="44">
        <v>0.54305555555555995</v>
      </c>
      <c r="E2015" s="19" t="s">
        <v>17454</v>
      </c>
      <c r="F2015" s="19" t="s">
        <v>1481</v>
      </c>
      <c r="G2015" s="19" t="s">
        <v>1481</v>
      </c>
      <c r="H2015" s="45">
        <v>0</v>
      </c>
      <c r="I2015" s="45">
        <v>0</v>
      </c>
      <c r="J2015" s="19" t="s">
        <v>1482</v>
      </c>
      <c r="K2015" s="19" t="s">
        <v>17455</v>
      </c>
      <c r="L2015" s="19" t="s">
        <v>17456</v>
      </c>
      <c r="M2015" s="19" t="s">
        <v>17457</v>
      </c>
      <c r="N2015" s="19" t="s">
        <v>17453</v>
      </c>
      <c r="O2015" s="19" t="s">
        <v>367</v>
      </c>
      <c r="P2015" s="19" t="s">
        <v>368</v>
      </c>
      <c r="Q2015" s="46">
        <v>360</v>
      </c>
      <c r="R2015" s="19" t="s">
        <v>1544</v>
      </c>
      <c r="S2015" s="19" t="s">
        <v>5213</v>
      </c>
      <c r="T2015" s="19" t="s">
        <v>5214</v>
      </c>
      <c r="U2015" s="19" t="s">
        <v>17458</v>
      </c>
      <c r="V2015" s="19" t="s">
        <v>17459</v>
      </c>
      <c r="W2015" s="19" t="s">
        <v>1627</v>
      </c>
      <c r="X2015" s="19" t="s">
        <v>17460</v>
      </c>
      <c r="Y2015" s="19" t="s">
        <v>17461</v>
      </c>
      <c r="Z2015" s="19" t="s">
        <v>17462</v>
      </c>
      <c r="AA2015" s="46">
        <v>70</v>
      </c>
      <c r="AB2015" s="19" t="s">
        <v>509</v>
      </c>
      <c r="AC2015" s="19" t="s">
        <v>167</v>
      </c>
      <c r="AD2015" s="19" t="s">
        <v>5707</v>
      </c>
      <c r="AE2015" s="19" t="s">
        <v>5708</v>
      </c>
      <c r="AF2015" s="19" t="s">
        <v>1554</v>
      </c>
      <c r="AG2015" s="19" t="s">
        <v>5709</v>
      </c>
      <c r="AH2015" s="19" t="s">
        <v>1499</v>
      </c>
      <c r="AI2015" s="19" t="s">
        <v>1500</v>
      </c>
      <c r="AJ2015" s="45">
        <v>0</v>
      </c>
      <c r="AK2015" s="45">
        <v>0</v>
      </c>
      <c r="AL2015" s="19" t="s">
        <v>1501</v>
      </c>
      <c r="AM2015" s="46">
        <v>27280</v>
      </c>
      <c r="AN2015" s="46">
        <v>18030</v>
      </c>
      <c r="AO2015" s="46">
        <v>9250</v>
      </c>
      <c r="AP2015" s="45">
        <v>90</v>
      </c>
      <c r="AQ2015" s="45"/>
      <c r="AR2015" s="45" t="str">
        <f>IFERROR(VLOOKUP(AB2015,'Pedidos marco'!$A$1:$D$10000,4,0)," ")</f>
        <v xml:space="preserve"> </v>
      </c>
      <c r="AS2015" s="45">
        <f t="shared" si="217"/>
        <v>12</v>
      </c>
      <c r="AT2015" s="45" t="str">
        <f t="shared" si="218"/>
        <v>12</v>
      </c>
      <c r="AU2015" s="47">
        <v>18</v>
      </c>
      <c r="AV2015" s="19" t="str">
        <f t="shared" si="219"/>
        <v>04 April</v>
      </c>
      <c r="AW2015" s="19">
        <f t="shared" si="220"/>
        <v>0.25</v>
      </c>
      <c r="AX2015" s="19">
        <f t="shared" si="221"/>
        <v>5</v>
      </c>
      <c r="AY2015" s="19" t="e">
        <f>VLOOKUP(AG2015,Cías!$A$1:$E$10000,5,0)</f>
        <v>#N/A</v>
      </c>
      <c r="AZ2015" s="19" t="str">
        <f t="shared" si="222"/>
        <v>1014323</v>
      </c>
      <c r="BA2015" s="19" t="str">
        <f t="shared" si="223"/>
        <v>JACOME AGUIRRE CARLOS ARTURO</v>
      </c>
      <c r="BB2015" s="19" t="e">
        <f>VLOOKUP(AG2015,Cías!$A$1:$E$10000,3,0)</f>
        <v>#N/A</v>
      </c>
      <c r="BC2015" s="19"/>
      <c r="BD2015" s="19"/>
      <c r="BE2015" s="19"/>
      <c r="BF2015" s="19"/>
      <c r="BG2015" s="19"/>
      <c r="BH2015" s="19"/>
      <c r="BI2015" s="19"/>
      <c r="BJ2015" s="19"/>
    </row>
    <row r="2016" spans="1:62" ht="15" x14ac:dyDescent="0.2">
      <c r="A2016" s="19" t="s">
        <v>17463</v>
      </c>
      <c r="B2016" s="19" t="s">
        <v>1479</v>
      </c>
      <c r="C2016" s="43">
        <v>44663</v>
      </c>
      <c r="D2016" s="44">
        <v>0.54513888888888995</v>
      </c>
      <c r="E2016" s="19" t="s">
        <v>17464</v>
      </c>
      <c r="F2016" s="19" t="s">
        <v>17465</v>
      </c>
      <c r="G2016" s="19" t="s">
        <v>17466</v>
      </c>
      <c r="H2016" s="45">
        <v>4237.2</v>
      </c>
      <c r="I2016" s="45">
        <v>4750.7700000000004</v>
      </c>
      <c r="J2016" s="19" t="s">
        <v>1560</v>
      </c>
      <c r="K2016" s="19" t="s">
        <v>17443</v>
      </c>
      <c r="L2016" s="19" t="s">
        <v>17467</v>
      </c>
      <c r="M2016" s="19" t="s">
        <v>17468</v>
      </c>
      <c r="N2016" s="19" t="s">
        <v>17463</v>
      </c>
      <c r="O2016" s="19" t="s">
        <v>1641</v>
      </c>
      <c r="P2016" s="19" t="s">
        <v>1642</v>
      </c>
      <c r="Q2016" s="46">
        <v>660</v>
      </c>
      <c r="R2016" s="19" t="s">
        <v>1544</v>
      </c>
      <c r="S2016" s="19" t="s">
        <v>5299</v>
      </c>
      <c r="T2016" s="19" t="s">
        <v>5300</v>
      </c>
      <c r="U2016" s="19" t="s">
        <v>5301</v>
      </c>
      <c r="V2016" s="19" t="s">
        <v>5302</v>
      </c>
      <c r="W2016" s="19" t="s">
        <v>5303</v>
      </c>
      <c r="X2016" s="19" t="s">
        <v>5304</v>
      </c>
      <c r="Y2016" s="19" t="s">
        <v>5305</v>
      </c>
      <c r="Z2016" s="19" t="s">
        <v>5306</v>
      </c>
      <c r="AA2016" s="46">
        <v>418</v>
      </c>
      <c r="AB2016" s="19" t="s">
        <v>463</v>
      </c>
      <c r="AC2016" s="19" t="s">
        <v>76</v>
      </c>
      <c r="AD2016" s="19" t="s">
        <v>4254</v>
      </c>
      <c r="AE2016" s="19" t="s">
        <v>4255</v>
      </c>
      <c r="AF2016" s="19" t="s">
        <v>1592</v>
      </c>
      <c r="AG2016" s="19" t="s">
        <v>4256</v>
      </c>
      <c r="AH2016" s="19" t="s">
        <v>1499</v>
      </c>
      <c r="AI2016" s="19" t="s">
        <v>1500</v>
      </c>
      <c r="AJ2016" s="45">
        <v>0</v>
      </c>
      <c r="AK2016" s="45">
        <v>0</v>
      </c>
      <c r="AL2016" s="19" t="s">
        <v>1501</v>
      </c>
      <c r="AM2016" s="46">
        <v>50710</v>
      </c>
      <c r="AN2016" s="46">
        <v>33010</v>
      </c>
      <c r="AO2016" s="46">
        <v>17700</v>
      </c>
      <c r="AP2016" s="45">
        <v>666.6</v>
      </c>
      <c r="AQ2016" s="45"/>
      <c r="AR2016" s="45" t="str">
        <f>IFERROR(VLOOKUP(AB2016,'Pedidos marco'!$A$1:$D$10000,4,0)," ")</f>
        <v xml:space="preserve"> </v>
      </c>
      <c r="AS2016" s="45">
        <f t="shared" si="217"/>
        <v>12</v>
      </c>
      <c r="AT2016" s="45" t="str">
        <f t="shared" si="218"/>
        <v>12</v>
      </c>
      <c r="AU2016" s="47">
        <v>33</v>
      </c>
      <c r="AV2016" s="19" t="str">
        <f t="shared" si="219"/>
        <v>04 April</v>
      </c>
      <c r="AW2016" s="19">
        <f t="shared" si="220"/>
        <v>1.01</v>
      </c>
      <c r="AX2016" s="19">
        <f t="shared" si="221"/>
        <v>20.2</v>
      </c>
      <c r="AY2016" s="19" t="e">
        <f>VLOOKUP(AG2016,Cías!$A$1:$E$10000,5,0)</f>
        <v>#N/A</v>
      </c>
      <c r="AZ2016" s="19" t="str">
        <f t="shared" si="222"/>
        <v>1014016</v>
      </c>
      <c r="BA2016" s="19" t="str">
        <f t="shared" si="223"/>
        <v>CARRILLO VARGAS MARIO ALFREDO</v>
      </c>
      <c r="BB2016" s="19" t="e">
        <f>VLOOKUP(AG2016,Cías!$A$1:$E$10000,3,0)</f>
        <v>#N/A</v>
      </c>
      <c r="BC2016" s="19"/>
      <c r="BD2016" s="19"/>
      <c r="BE2016" s="19"/>
      <c r="BF2016" s="19"/>
      <c r="BG2016" s="19"/>
      <c r="BH2016" s="19"/>
      <c r="BI2016" s="19"/>
      <c r="BJ2016" s="19"/>
    </row>
    <row r="2017" spans="1:62" ht="15" x14ac:dyDescent="0.2">
      <c r="A2017" s="19" t="s">
        <v>17469</v>
      </c>
      <c r="B2017" s="19" t="s">
        <v>1479</v>
      </c>
      <c r="C2017" s="43">
        <v>44663</v>
      </c>
      <c r="D2017" s="44">
        <v>0.55000000000000004</v>
      </c>
      <c r="E2017" s="19" t="s">
        <v>17470</v>
      </c>
      <c r="F2017" s="19" t="s">
        <v>17471</v>
      </c>
      <c r="G2017" s="19" t="s">
        <v>17472</v>
      </c>
      <c r="H2017" s="45">
        <v>4198.3999999999996</v>
      </c>
      <c r="I2017" s="45">
        <v>4707.28</v>
      </c>
      <c r="J2017" s="19" t="s">
        <v>1560</v>
      </c>
      <c r="K2017" s="19" t="s">
        <v>17473</v>
      </c>
      <c r="L2017" s="19" t="s">
        <v>17474</v>
      </c>
      <c r="M2017" s="19" t="s">
        <v>17475</v>
      </c>
      <c r="N2017" s="19" t="s">
        <v>17469</v>
      </c>
      <c r="O2017" s="19" t="s">
        <v>1641</v>
      </c>
      <c r="P2017" s="19" t="s">
        <v>1642</v>
      </c>
      <c r="Q2017" s="46">
        <v>640</v>
      </c>
      <c r="R2017" s="19" t="s">
        <v>1544</v>
      </c>
      <c r="S2017" s="19" t="s">
        <v>1736</v>
      </c>
      <c r="T2017" s="19" t="s">
        <v>1737</v>
      </c>
      <c r="U2017" s="19" t="s">
        <v>11371</v>
      </c>
      <c r="V2017" s="19" t="s">
        <v>11372</v>
      </c>
      <c r="W2017" s="19" t="s">
        <v>1740</v>
      </c>
      <c r="X2017" s="19" t="s">
        <v>11373</v>
      </c>
      <c r="Y2017" s="19" t="s">
        <v>1742</v>
      </c>
      <c r="Z2017" s="19" t="s">
        <v>1743</v>
      </c>
      <c r="AA2017" s="46">
        <v>469</v>
      </c>
      <c r="AB2017" s="19" t="s">
        <v>516</v>
      </c>
      <c r="AC2017" s="19" t="s">
        <v>185</v>
      </c>
      <c r="AD2017" s="19" t="s">
        <v>1744</v>
      </c>
      <c r="AE2017" s="19" t="s">
        <v>1745</v>
      </c>
      <c r="AF2017" s="19" t="s">
        <v>1592</v>
      </c>
      <c r="AG2017" s="19" t="s">
        <v>1746</v>
      </c>
      <c r="AH2017" s="19" t="s">
        <v>1499</v>
      </c>
      <c r="AI2017" s="19" t="s">
        <v>1500</v>
      </c>
      <c r="AJ2017" s="45">
        <v>0</v>
      </c>
      <c r="AK2017" s="45">
        <v>0</v>
      </c>
      <c r="AL2017" s="19" t="s">
        <v>1501</v>
      </c>
      <c r="AM2017" s="46">
        <v>49610</v>
      </c>
      <c r="AN2017" s="46">
        <v>32000</v>
      </c>
      <c r="AO2017" s="46">
        <v>17610</v>
      </c>
      <c r="AP2017" s="45">
        <v>889.6</v>
      </c>
      <c r="AQ2017" s="45"/>
      <c r="AR2017" s="45" t="str">
        <f>IFERROR(VLOOKUP(AB2017,'Pedidos marco'!$A$1:$D$10000,4,0)," ")</f>
        <v xml:space="preserve"> </v>
      </c>
      <c r="AS2017" s="45">
        <f t="shared" si="217"/>
        <v>12</v>
      </c>
      <c r="AT2017" s="45" t="str">
        <f t="shared" si="218"/>
        <v>12</v>
      </c>
      <c r="AU2017" s="47">
        <v>32</v>
      </c>
      <c r="AV2017" s="19" t="str">
        <f t="shared" si="219"/>
        <v>04 April</v>
      </c>
      <c r="AW2017" s="19">
        <f t="shared" si="220"/>
        <v>1.3900000000000001</v>
      </c>
      <c r="AX2017" s="19">
        <f t="shared" si="221"/>
        <v>27.8</v>
      </c>
      <c r="AY2017" s="19" t="e">
        <f>VLOOKUP(AG2017,Cías!$A$1:$E$10000,5,0)</f>
        <v>#N/A</v>
      </c>
      <c r="AZ2017" s="19" t="str">
        <f t="shared" si="222"/>
        <v>10001792</v>
      </c>
      <c r="BA2017" s="19" t="str">
        <f t="shared" si="223"/>
        <v>LOPEZ PALAGUACHI JHON HENRY</v>
      </c>
      <c r="BB2017" s="19" t="e">
        <f>VLOOKUP(AG2017,Cías!$A$1:$E$10000,3,0)</f>
        <v>#N/A</v>
      </c>
      <c r="BC2017" s="19"/>
      <c r="BD2017" s="19"/>
      <c r="BE2017" s="19"/>
      <c r="BF2017" s="19"/>
      <c r="BG2017" s="19"/>
      <c r="BH2017" s="19"/>
      <c r="BI2017" s="19"/>
      <c r="BJ2017" s="19"/>
    </row>
    <row r="2018" spans="1:62" ht="15" x14ac:dyDescent="0.2">
      <c r="A2018" s="19" t="s">
        <v>17476</v>
      </c>
      <c r="B2018" s="19" t="s">
        <v>1479</v>
      </c>
      <c r="C2018" s="43">
        <v>44663</v>
      </c>
      <c r="D2018" s="44">
        <v>0.55277777777778003</v>
      </c>
      <c r="E2018" s="19" t="s">
        <v>17477</v>
      </c>
      <c r="F2018" s="19" t="s">
        <v>17478</v>
      </c>
      <c r="G2018" s="19" t="s">
        <v>17479</v>
      </c>
      <c r="H2018" s="45">
        <v>2494.8000000000002</v>
      </c>
      <c r="I2018" s="45">
        <v>2797.19</v>
      </c>
      <c r="J2018" s="19" t="s">
        <v>1560</v>
      </c>
      <c r="K2018" s="19" t="s">
        <v>17480</v>
      </c>
      <c r="L2018" s="19" t="s">
        <v>17481</v>
      </c>
      <c r="M2018" s="19" t="s">
        <v>17482</v>
      </c>
      <c r="N2018" s="19" t="s">
        <v>17476</v>
      </c>
      <c r="O2018" s="19" t="s">
        <v>367</v>
      </c>
      <c r="P2018" s="19" t="s">
        <v>368</v>
      </c>
      <c r="Q2018" s="46">
        <v>360</v>
      </c>
      <c r="R2018" s="19" t="s">
        <v>1544</v>
      </c>
      <c r="S2018" s="19" t="s">
        <v>2884</v>
      </c>
      <c r="T2018" s="19" t="s">
        <v>2885</v>
      </c>
      <c r="U2018" s="19" t="s">
        <v>2886</v>
      </c>
      <c r="V2018" s="19" t="s">
        <v>2887</v>
      </c>
      <c r="W2018" s="19" t="s">
        <v>415</v>
      </c>
      <c r="X2018" s="19" t="s">
        <v>2888</v>
      </c>
      <c r="Y2018" s="19" t="s">
        <v>2889</v>
      </c>
      <c r="Z2018" s="19" t="s">
        <v>2890</v>
      </c>
      <c r="AA2018" s="46">
        <v>130</v>
      </c>
      <c r="AB2018" s="19" t="s">
        <v>452</v>
      </c>
      <c r="AC2018" s="19" t="s">
        <v>50</v>
      </c>
      <c r="AD2018" s="19" t="s">
        <v>2345</v>
      </c>
      <c r="AE2018" s="19" t="s">
        <v>2346</v>
      </c>
      <c r="AF2018" s="19" t="s">
        <v>1554</v>
      </c>
      <c r="AG2018" s="19" t="s">
        <v>2347</v>
      </c>
      <c r="AH2018" s="19" t="s">
        <v>1499</v>
      </c>
      <c r="AI2018" s="19" t="s">
        <v>1500</v>
      </c>
      <c r="AJ2018" s="45">
        <v>0</v>
      </c>
      <c r="AK2018" s="45">
        <v>0</v>
      </c>
      <c r="AL2018" s="19" t="s">
        <v>1501</v>
      </c>
      <c r="AM2018" s="46">
        <v>27140</v>
      </c>
      <c r="AN2018" s="46">
        <v>18020</v>
      </c>
      <c r="AO2018" s="46">
        <v>9120</v>
      </c>
      <c r="AP2018" s="45">
        <v>183.6</v>
      </c>
      <c r="AQ2018" s="45"/>
      <c r="AR2018" s="45" t="str">
        <f>IFERROR(VLOOKUP(AB2018,'Pedidos marco'!$A$1:$D$10000,4,0)," ")</f>
        <v xml:space="preserve"> </v>
      </c>
      <c r="AS2018" s="45">
        <f t="shared" si="217"/>
        <v>12</v>
      </c>
      <c r="AT2018" s="45" t="str">
        <f t="shared" si="218"/>
        <v>12</v>
      </c>
      <c r="AU2018" s="47">
        <v>18</v>
      </c>
      <c r="AV2018" s="19" t="str">
        <f t="shared" si="219"/>
        <v>04 April</v>
      </c>
      <c r="AW2018" s="19">
        <f t="shared" si="220"/>
        <v>0.51</v>
      </c>
      <c r="AX2018" s="19">
        <f t="shared" si="221"/>
        <v>10.199999999999999</v>
      </c>
      <c r="AY2018" s="19" t="e">
        <f>VLOOKUP(AG2018,Cías!$A$1:$E$10000,5,0)</f>
        <v>#N/A</v>
      </c>
      <c r="AZ2018" s="19" t="str">
        <f t="shared" si="222"/>
        <v>1014062</v>
      </c>
      <c r="BA2018" s="19" t="str">
        <f t="shared" si="223"/>
        <v>BENALCAZAR DE LA CRUZ MILTON PATRIC</v>
      </c>
      <c r="BB2018" s="19" t="e">
        <f>VLOOKUP(AG2018,Cías!$A$1:$E$10000,3,0)</f>
        <v>#N/A</v>
      </c>
      <c r="BC2018" s="19"/>
      <c r="BD2018" s="19"/>
      <c r="BE2018" s="19"/>
      <c r="BF2018" s="19"/>
      <c r="BG2018" s="19"/>
      <c r="BH2018" s="19"/>
      <c r="BI2018" s="19"/>
      <c r="BJ2018" s="19"/>
    </row>
    <row r="2019" spans="1:62" ht="15" x14ac:dyDescent="0.2">
      <c r="A2019" s="19" t="s">
        <v>17483</v>
      </c>
      <c r="B2019" s="19" t="s">
        <v>1479</v>
      </c>
      <c r="C2019" s="43">
        <v>44663</v>
      </c>
      <c r="D2019" s="44">
        <v>0.55347222222222003</v>
      </c>
      <c r="E2019" s="19" t="s">
        <v>17484</v>
      </c>
      <c r="F2019" s="19" t="s">
        <v>17485</v>
      </c>
      <c r="G2019" s="19" t="s">
        <v>17486</v>
      </c>
      <c r="H2019" s="45">
        <v>3278.88</v>
      </c>
      <c r="I2019" s="45">
        <v>3676.31</v>
      </c>
      <c r="J2019" s="19" t="s">
        <v>1560</v>
      </c>
      <c r="K2019" s="19" t="s">
        <v>17487</v>
      </c>
      <c r="L2019" s="19" t="s">
        <v>17488</v>
      </c>
      <c r="M2019" s="19" t="s">
        <v>17489</v>
      </c>
      <c r="N2019" s="19" t="s">
        <v>17483</v>
      </c>
      <c r="O2019" s="19" t="s">
        <v>367</v>
      </c>
      <c r="P2019" s="19" t="s">
        <v>368</v>
      </c>
      <c r="Q2019" s="46">
        <v>480</v>
      </c>
      <c r="R2019" s="19" t="s">
        <v>1544</v>
      </c>
      <c r="S2019" s="19" t="s">
        <v>3650</v>
      </c>
      <c r="T2019" s="19" t="s">
        <v>3651</v>
      </c>
      <c r="U2019" s="19" t="s">
        <v>3652</v>
      </c>
      <c r="V2019" s="19" t="s">
        <v>3653</v>
      </c>
      <c r="W2019" s="19" t="s">
        <v>1865</v>
      </c>
      <c r="X2019" s="19" t="s">
        <v>3654</v>
      </c>
      <c r="Y2019" s="19" t="s">
        <v>1867</v>
      </c>
      <c r="Z2019" s="19" t="s">
        <v>1868</v>
      </c>
      <c r="AA2019" s="46">
        <v>30</v>
      </c>
      <c r="AB2019" s="19" t="s">
        <v>435</v>
      </c>
      <c r="AC2019" s="19" t="s">
        <v>17</v>
      </c>
      <c r="AD2019" s="19" t="s">
        <v>4799</v>
      </c>
      <c r="AE2019" s="19" t="s">
        <v>4800</v>
      </c>
      <c r="AF2019" s="19" t="s">
        <v>1719</v>
      </c>
      <c r="AG2019" s="19" t="s">
        <v>4801</v>
      </c>
      <c r="AH2019" s="19" t="s">
        <v>1594</v>
      </c>
      <c r="AI2019" s="19" t="s">
        <v>1595</v>
      </c>
      <c r="AJ2019" s="45">
        <v>0.05</v>
      </c>
      <c r="AK2019" s="45">
        <v>24</v>
      </c>
      <c r="AL2019" s="19" t="s">
        <v>1501</v>
      </c>
      <c r="AM2019" s="46">
        <v>39390</v>
      </c>
      <c r="AN2019" s="46">
        <v>24000</v>
      </c>
      <c r="AO2019" s="46">
        <v>15390</v>
      </c>
      <c r="AP2019" s="45">
        <v>91.2</v>
      </c>
      <c r="AQ2019" s="45"/>
      <c r="AR2019" s="45" t="str">
        <f>IFERROR(VLOOKUP(AB2019,'Pedidos marco'!$A$1:$D$10000,4,0)," ")</f>
        <v xml:space="preserve"> </v>
      </c>
      <c r="AS2019" s="45">
        <f t="shared" si="217"/>
        <v>12</v>
      </c>
      <c r="AT2019" s="45" t="str">
        <f t="shared" si="218"/>
        <v>12</v>
      </c>
      <c r="AU2019" s="47">
        <v>24</v>
      </c>
      <c r="AV2019" s="19" t="str">
        <f t="shared" si="219"/>
        <v>04 April</v>
      </c>
      <c r="AW2019" s="19">
        <f t="shared" si="220"/>
        <v>0.19</v>
      </c>
      <c r="AX2019" s="19">
        <f t="shared" si="221"/>
        <v>3.8000000000000003</v>
      </c>
      <c r="AY2019" s="19" t="e">
        <f>VLOOKUP(AG2019,Cías!$A$1:$E$10000,5,0)</f>
        <v>#N/A</v>
      </c>
      <c r="AZ2019" s="19" t="str">
        <f t="shared" si="222"/>
        <v>1013844</v>
      </c>
      <c r="BA2019" s="19" t="str">
        <f t="shared" si="223"/>
        <v>ALQUINGA LUCERO WILTER FABIAN</v>
      </c>
      <c r="BB2019" s="19" t="e">
        <f>VLOOKUP(AG2019,Cías!$A$1:$E$10000,3,0)</f>
        <v>#N/A</v>
      </c>
      <c r="BC2019" s="19"/>
      <c r="BD2019" s="19"/>
      <c r="BE2019" s="19"/>
      <c r="BF2019" s="19"/>
      <c r="BG2019" s="19"/>
      <c r="BH2019" s="19"/>
      <c r="BI2019" s="19"/>
      <c r="BJ2019" s="19"/>
    </row>
    <row r="2020" spans="1:62" ht="15" x14ac:dyDescent="0.2">
      <c r="A2020" s="19" t="s">
        <v>17490</v>
      </c>
      <c r="B2020" s="19" t="s">
        <v>1479</v>
      </c>
      <c r="C2020" s="43">
        <v>44663</v>
      </c>
      <c r="D2020" s="44">
        <v>0.55416666666667003</v>
      </c>
      <c r="E2020" s="19" t="s">
        <v>17491</v>
      </c>
      <c r="F2020" s="19" t="s">
        <v>17492</v>
      </c>
      <c r="G2020" s="19" t="s">
        <v>17493</v>
      </c>
      <c r="H2020" s="45">
        <v>2390.4</v>
      </c>
      <c r="I2020" s="45">
        <v>2680.13</v>
      </c>
      <c r="J2020" s="19" t="s">
        <v>1560</v>
      </c>
      <c r="K2020" s="19" t="s">
        <v>17494</v>
      </c>
      <c r="L2020" s="19" t="s">
        <v>17495</v>
      </c>
      <c r="M2020" s="19" t="s">
        <v>17496</v>
      </c>
      <c r="N2020" s="19" t="s">
        <v>17490</v>
      </c>
      <c r="O2020" s="19" t="s">
        <v>1641</v>
      </c>
      <c r="P2020" s="19" t="s">
        <v>1642</v>
      </c>
      <c r="Q2020" s="46">
        <v>360</v>
      </c>
      <c r="R2020" s="19" t="s">
        <v>1544</v>
      </c>
      <c r="S2020" s="19" t="s">
        <v>1736</v>
      </c>
      <c r="T2020" s="19" t="s">
        <v>1737</v>
      </c>
      <c r="U2020" s="19" t="s">
        <v>6429</v>
      </c>
      <c r="V2020" s="19" t="s">
        <v>6430</v>
      </c>
      <c r="W2020" s="19" t="s">
        <v>6431</v>
      </c>
      <c r="X2020" s="19" t="s">
        <v>6432</v>
      </c>
      <c r="Y2020" s="19" t="s">
        <v>6433</v>
      </c>
      <c r="Z2020" s="19" t="s">
        <v>6434</v>
      </c>
      <c r="AA2020" s="46">
        <v>293</v>
      </c>
      <c r="AB2020" s="19" t="s">
        <v>5575</v>
      </c>
      <c r="AC2020" s="19" t="s">
        <v>175</v>
      </c>
      <c r="AD2020" s="19" t="s">
        <v>5576</v>
      </c>
      <c r="AE2020" s="19" t="s">
        <v>5577</v>
      </c>
      <c r="AF2020" s="19" t="s">
        <v>1554</v>
      </c>
      <c r="AG2020" s="19" t="s">
        <v>5578</v>
      </c>
      <c r="AH2020" s="19" t="s">
        <v>1499</v>
      </c>
      <c r="AI2020" s="19" t="s">
        <v>1500</v>
      </c>
      <c r="AJ2020" s="45">
        <v>0</v>
      </c>
      <c r="AK2020" s="45">
        <v>0</v>
      </c>
      <c r="AL2020" s="19" t="s">
        <v>1501</v>
      </c>
      <c r="AM2020" s="46">
        <v>27290</v>
      </c>
      <c r="AN2020" s="46">
        <v>18000</v>
      </c>
      <c r="AO2020" s="46">
        <v>9290</v>
      </c>
      <c r="AP2020" s="45">
        <v>273.60000000000002</v>
      </c>
      <c r="AQ2020" s="45"/>
      <c r="AR2020" s="45" t="str">
        <f>IFERROR(VLOOKUP(AB2020,'Pedidos marco'!$A$1:$D$10000,4,0)," ")</f>
        <v xml:space="preserve"> </v>
      </c>
      <c r="AS2020" s="45">
        <f t="shared" si="217"/>
        <v>12</v>
      </c>
      <c r="AT2020" s="45" t="str">
        <f t="shared" si="218"/>
        <v>12</v>
      </c>
      <c r="AU2020" s="47">
        <v>18</v>
      </c>
      <c r="AV2020" s="19" t="str">
        <f t="shared" si="219"/>
        <v>04 April</v>
      </c>
      <c r="AW2020" s="19">
        <f t="shared" si="220"/>
        <v>0.76</v>
      </c>
      <c r="AX2020" s="19">
        <f t="shared" si="221"/>
        <v>15.200000000000001</v>
      </c>
      <c r="AY2020" s="19" t="e">
        <f>VLOOKUP(AG2020,Cías!$A$1:$E$10000,5,0)</f>
        <v>#N/A</v>
      </c>
      <c r="AZ2020" s="19" t="str">
        <f t="shared" si="222"/>
        <v>1023077</v>
      </c>
      <c r="BA2020" s="19" t="str">
        <f t="shared" si="223"/>
        <v>JIMENEZ ICAZA HENRY ELADIO</v>
      </c>
      <c r="BB2020" s="19" t="e">
        <f>VLOOKUP(AG2020,Cías!$A$1:$E$10000,3,0)</f>
        <v>#N/A</v>
      </c>
      <c r="BC2020" s="19"/>
      <c r="BD2020" s="19"/>
      <c r="BE2020" s="19"/>
      <c r="BF2020" s="19"/>
      <c r="BG2020" s="19"/>
      <c r="BH2020" s="19"/>
      <c r="BI2020" s="19"/>
      <c r="BJ2020" s="19"/>
    </row>
    <row r="2021" spans="1:62" ht="15" x14ac:dyDescent="0.2">
      <c r="A2021" s="19" t="s">
        <v>17497</v>
      </c>
      <c r="B2021" s="19" t="s">
        <v>1479</v>
      </c>
      <c r="C2021" s="43">
        <v>44663</v>
      </c>
      <c r="D2021" s="44">
        <v>0.55555555555556002</v>
      </c>
      <c r="E2021" s="19" t="s">
        <v>17498</v>
      </c>
      <c r="F2021" s="19" t="s">
        <v>17499</v>
      </c>
      <c r="G2021" s="19" t="s">
        <v>17500</v>
      </c>
      <c r="H2021" s="45">
        <v>4560.6000000000004</v>
      </c>
      <c r="I2021" s="45">
        <v>5113.37</v>
      </c>
      <c r="J2021" s="19" t="s">
        <v>1560</v>
      </c>
      <c r="K2021" s="19" t="s">
        <v>17501</v>
      </c>
      <c r="L2021" s="19" t="s">
        <v>17502</v>
      </c>
      <c r="M2021" s="19" t="s">
        <v>17503</v>
      </c>
      <c r="N2021" s="19" t="s">
        <v>17497</v>
      </c>
      <c r="O2021" s="19" t="s">
        <v>1603</v>
      </c>
      <c r="P2021" s="19" t="s">
        <v>1604</v>
      </c>
      <c r="Q2021" s="46">
        <v>660</v>
      </c>
      <c r="R2021" s="19" t="s">
        <v>1544</v>
      </c>
      <c r="S2021" s="19" t="s">
        <v>1736</v>
      </c>
      <c r="T2021" s="19" t="s">
        <v>1737</v>
      </c>
      <c r="U2021" s="19" t="s">
        <v>17504</v>
      </c>
      <c r="V2021" s="19" t="s">
        <v>17505</v>
      </c>
      <c r="W2021" s="19" t="s">
        <v>4200</v>
      </c>
      <c r="X2021" s="19" t="s">
        <v>17506</v>
      </c>
      <c r="Y2021" s="19" t="s">
        <v>17507</v>
      </c>
      <c r="Z2021" s="19" t="s">
        <v>17508</v>
      </c>
      <c r="AA2021" s="46">
        <v>432</v>
      </c>
      <c r="AB2021" s="19" t="s">
        <v>583</v>
      </c>
      <c r="AC2021" s="19" t="s">
        <v>323</v>
      </c>
      <c r="AD2021" s="19" t="s">
        <v>4300</v>
      </c>
      <c r="AE2021" s="19" t="s">
        <v>4301</v>
      </c>
      <c r="AF2021" s="19" t="s">
        <v>1592</v>
      </c>
      <c r="AG2021" s="19" t="s">
        <v>4302</v>
      </c>
      <c r="AH2021" s="19" t="s">
        <v>1499</v>
      </c>
      <c r="AI2021" s="19" t="s">
        <v>1500</v>
      </c>
      <c r="AJ2021" s="45">
        <v>0</v>
      </c>
      <c r="AK2021" s="45">
        <v>0</v>
      </c>
      <c r="AL2021" s="19" t="s">
        <v>1501</v>
      </c>
      <c r="AM2021" s="46">
        <v>50550</v>
      </c>
      <c r="AN2021" s="46">
        <v>33010</v>
      </c>
      <c r="AO2021" s="46">
        <v>17540</v>
      </c>
      <c r="AP2021" s="45">
        <v>778.8</v>
      </c>
      <c r="AQ2021" s="45"/>
      <c r="AR2021" s="45" t="str">
        <f>IFERROR(VLOOKUP(AB2021,'Pedidos marco'!$A$1:$D$10000,4,0)," ")</f>
        <v xml:space="preserve"> </v>
      </c>
      <c r="AS2021" s="45">
        <f t="shared" si="217"/>
        <v>12</v>
      </c>
      <c r="AT2021" s="45" t="str">
        <f t="shared" si="218"/>
        <v>12</v>
      </c>
      <c r="AU2021" s="47">
        <v>33</v>
      </c>
      <c r="AV2021" s="19" t="str">
        <f t="shared" si="219"/>
        <v>04 April</v>
      </c>
      <c r="AW2021" s="19">
        <f t="shared" si="220"/>
        <v>1.18</v>
      </c>
      <c r="AX2021" s="19">
        <f t="shared" si="221"/>
        <v>23.599999999999998</v>
      </c>
      <c r="AY2021" s="19" t="e">
        <f>VLOOKUP(AG2021,Cías!$A$1:$E$10000,5,0)</f>
        <v>#N/A</v>
      </c>
      <c r="AZ2021" s="19" t="str">
        <f t="shared" si="222"/>
        <v>1013906</v>
      </c>
      <c r="BA2021" s="19" t="str">
        <f t="shared" si="223"/>
        <v>VALLEJOS VILLEGAS SAUL EDUARDO</v>
      </c>
      <c r="BB2021" s="19" t="e">
        <f>VLOOKUP(AG2021,Cías!$A$1:$E$10000,3,0)</f>
        <v>#N/A</v>
      </c>
      <c r="BC2021" s="19"/>
      <c r="BD2021" s="19"/>
      <c r="BE2021" s="19"/>
      <c r="BF2021" s="19"/>
      <c r="BG2021" s="19"/>
      <c r="BH2021" s="19"/>
      <c r="BI2021" s="19"/>
      <c r="BJ2021" s="19"/>
    </row>
    <row r="2022" spans="1:62" ht="15" x14ac:dyDescent="0.2">
      <c r="A2022" s="19" t="s">
        <v>17509</v>
      </c>
      <c r="B2022" s="19" t="s">
        <v>1479</v>
      </c>
      <c r="C2022" s="43">
        <v>44663</v>
      </c>
      <c r="D2022" s="44">
        <v>0.55625000000000002</v>
      </c>
      <c r="E2022" s="19" t="s">
        <v>17510</v>
      </c>
      <c r="F2022" s="19" t="s">
        <v>17511</v>
      </c>
      <c r="G2022" s="19" t="s">
        <v>17512</v>
      </c>
      <c r="H2022" s="45">
        <v>4362.37</v>
      </c>
      <c r="I2022" s="45">
        <v>4891.1099999999997</v>
      </c>
      <c r="J2022" s="19" t="s">
        <v>1560</v>
      </c>
      <c r="K2022" s="19" t="s">
        <v>17513</v>
      </c>
      <c r="L2022" s="19" t="s">
        <v>17514</v>
      </c>
      <c r="M2022" s="19" t="s">
        <v>17515</v>
      </c>
      <c r="N2022" s="19" t="s">
        <v>17509</v>
      </c>
      <c r="O2022" s="19" t="s">
        <v>371</v>
      </c>
      <c r="P2022" s="19" t="s">
        <v>372</v>
      </c>
      <c r="Q2022" s="46">
        <v>640</v>
      </c>
      <c r="R2022" s="19" t="s">
        <v>1544</v>
      </c>
      <c r="S2022" s="19" t="s">
        <v>5443</v>
      </c>
      <c r="T2022" s="19" t="s">
        <v>5444</v>
      </c>
      <c r="U2022" s="19" t="s">
        <v>5445</v>
      </c>
      <c r="V2022" s="19" t="s">
        <v>5446</v>
      </c>
      <c r="W2022" s="19" t="s">
        <v>1865</v>
      </c>
      <c r="X2022" s="19" t="s">
        <v>5447</v>
      </c>
      <c r="Y2022" s="19" t="s">
        <v>1867</v>
      </c>
      <c r="Z2022" s="19" t="s">
        <v>1868</v>
      </c>
      <c r="AA2022" s="46">
        <v>30</v>
      </c>
      <c r="AB2022" s="19" t="s">
        <v>450</v>
      </c>
      <c r="AC2022" s="19" t="s">
        <v>47</v>
      </c>
      <c r="AD2022" s="19" t="s">
        <v>6895</v>
      </c>
      <c r="AE2022" s="19" t="s">
        <v>6896</v>
      </c>
      <c r="AF2022" s="19" t="s">
        <v>1592</v>
      </c>
      <c r="AG2022" s="19" t="s">
        <v>6897</v>
      </c>
      <c r="AH2022" s="19" t="s">
        <v>1594</v>
      </c>
      <c r="AI2022" s="19" t="s">
        <v>1595</v>
      </c>
      <c r="AJ2022" s="45">
        <v>0.05</v>
      </c>
      <c r="AK2022" s="45">
        <v>32</v>
      </c>
      <c r="AL2022" s="19" t="s">
        <v>1501</v>
      </c>
      <c r="AM2022" s="46">
        <v>50460</v>
      </c>
      <c r="AN2022" s="46">
        <v>32080</v>
      </c>
      <c r="AO2022" s="46">
        <v>18380</v>
      </c>
      <c r="AP2022" s="45">
        <v>121.6</v>
      </c>
      <c r="AQ2022" s="45"/>
      <c r="AR2022" s="45" t="str">
        <f>IFERROR(VLOOKUP(AB2022,'Pedidos marco'!$A$1:$D$10000,4,0)," ")</f>
        <v xml:space="preserve"> </v>
      </c>
      <c r="AS2022" s="45">
        <f t="shared" si="217"/>
        <v>12</v>
      </c>
      <c r="AT2022" s="45" t="str">
        <f t="shared" si="218"/>
        <v>12</v>
      </c>
      <c r="AU2022" s="47">
        <v>32</v>
      </c>
      <c r="AV2022" s="19" t="str">
        <f t="shared" si="219"/>
        <v>04 April</v>
      </c>
      <c r="AW2022" s="19">
        <f t="shared" si="220"/>
        <v>0.19</v>
      </c>
      <c r="AX2022" s="19">
        <f t="shared" si="221"/>
        <v>3.8</v>
      </c>
      <c r="AY2022" s="19" t="e">
        <f>VLOOKUP(AG2022,Cías!$A$1:$E$10000,5,0)</f>
        <v>#N/A</v>
      </c>
      <c r="AZ2022" s="19" t="str">
        <f t="shared" si="222"/>
        <v>1013860</v>
      </c>
      <c r="BA2022" s="19" t="str">
        <f t="shared" si="223"/>
        <v>BEDON AYALA SIXTO LEONIDAS</v>
      </c>
      <c r="BB2022" s="19" t="e">
        <f>VLOOKUP(AG2022,Cías!$A$1:$E$10000,3,0)</f>
        <v>#N/A</v>
      </c>
      <c r="BC2022" s="19"/>
      <c r="BD2022" s="19"/>
      <c r="BE2022" s="19"/>
      <c r="BF2022" s="19"/>
      <c r="BG2022" s="19"/>
      <c r="BH2022" s="19"/>
      <c r="BI2022" s="19"/>
      <c r="BJ2022" s="19"/>
    </row>
    <row r="2023" spans="1:62" ht="15" x14ac:dyDescent="0.2">
      <c r="A2023" s="19" t="s">
        <v>17516</v>
      </c>
      <c r="B2023" s="19" t="s">
        <v>1479</v>
      </c>
      <c r="C2023" s="43">
        <v>44663</v>
      </c>
      <c r="D2023" s="44">
        <v>0.55972222222222001</v>
      </c>
      <c r="E2023" s="19" t="s">
        <v>17517</v>
      </c>
      <c r="F2023" s="19" t="s">
        <v>1481</v>
      </c>
      <c r="G2023" s="19" t="s">
        <v>1481</v>
      </c>
      <c r="H2023" s="45">
        <v>0</v>
      </c>
      <c r="I2023" s="45">
        <v>0</v>
      </c>
      <c r="J2023" s="19" t="s">
        <v>1482</v>
      </c>
      <c r="K2023" s="19" t="s">
        <v>17518</v>
      </c>
      <c r="L2023" s="19" t="s">
        <v>17519</v>
      </c>
      <c r="M2023" s="19" t="s">
        <v>17520</v>
      </c>
      <c r="N2023" s="19" t="s">
        <v>17516</v>
      </c>
      <c r="O2023" s="19" t="s">
        <v>1486</v>
      </c>
      <c r="P2023" s="19" t="s">
        <v>1487</v>
      </c>
      <c r="Q2023" s="46">
        <v>30.73</v>
      </c>
      <c r="R2023" s="19" t="s">
        <v>1488</v>
      </c>
      <c r="S2023" s="19" t="s">
        <v>1489</v>
      </c>
      <c r="T2023" s="19" t="s">
        <v>418</v>
      </c>
      <c r="U2023" s="19" t="s">
        <v>1508</v>
      </c>
      <c r="V2023" s="19" t="s">
        <v>1509</v>
      </c>
      <c r="W2023" s="19" t="s">
        <v>415</v>
      </c>
      <c r="X2023" s="19" t="s">
        <v>1510</v>
      </c>
      <c r="Y2023" s="19" t="s">
        <v>1511</v>
      </c>
      <c r="Z2023" s="19" t="s">
        <v>1512</v>
      </c>
      <c r="AA2023" s="46">
        <v>113</v>
      </c>
      <c r="AB2023" s="19" t="s">
        <v>1513</v>
      </c>
      <c r="AC2023" s="19" t="s">
        <v>418</v>
      </c>
      <c r="AD2023" s="19" t="s">
        <v>1530</v>
      </c>
      <c r="AE2023" s="19" t="s">
        <v>1531</v>
      </c>
      <c r="AF2023" s="19" t="s">
        <v>1497</v>
      </c>
      <c r="AG2023" s="19" t="s">
        <v>1532</v>
      </c>
      <c r="AH2023" s="19" t="s">
        <v>1499</v>
      </c>
      <c r="AI2023" s="19" t="s">
        <v>1500</v>
      </c>
      <c r="AJ2023" s="45">
        <v>0</v>
      </c>
      <c r="AK2023" s="45">
        <v>0</v>
      </c>
      <c r="AL2023" s="19" t="s">
        <v>1517</v>
      </c>
      <c r="AM2023" s="46">
        <v>46670</v>
      </c>
      <c r="AN2023" s="46">
        <v>30730</v>
      </c>
      <c r="AO2023" s="46">
        <v>15940</v>
      </c>
      <c r="AP2023" s="45">
        <v>0</v>
      </c>
      <c r="AQ2023" s="45"/>
      <c r="AR2023" s="45" t="str">
        <f>IFERROR(VLOOKUP(AB2023,'Pedidos marco'!$A$1:$D$10000,4,0)," ")</f>
        <v xml:space="preserve"> </v>
      </c>
      <c r="AS2023" s="45">
        <f t="shared" si="217"/>
        <v>12</v>
      </c>
      <c r="AT2023" s="45" t="str">
        <f t="shared" si="218"/>
        <v>12</v>
      </c>
      <c r="AU2023" s="47">
        <v>30.73</v>
      </c>
      <c r="AV2023" s="19" t="str">
        <f t="shared" si="219"/>
        <v>04 April</v>
      </c>
      <c r="AW2023" s="19">
        <f t="shared" si="220"/>
        <v>0</v>
      </c>
      <c r="AX2023" s="19">
        <f t="shared" si="221"/>
        <v>0</v>
      </c>
      <c r="AY2023" s="19" t="e">
        <f>VLOOKUP(AG2023,Cías!$A$1:$E$10000,5,0)</f>
        <v>#N/A</v>
      </c>
      <c r="AZ2023" s="19" t="str">
        <f t="shared" si="222"/>
        <v>1014412</v>
      </c>
      <c r="BA2023" s="19" t="str">
        <f t="shared" si="223"/>
        <v>UNION DE CONCRETERAS UNICON UCUE</v>
      </c>
      <c r="BB2023" s="19" t="e">
        <f>VLOOKUP(AG2023,Cías!$A$1:$E$10000,3,0)</f>
        <v>#N/A</v>
      </c>
      <c r="BC2023" s="19"/>
      <c r="BD2023" s="19"/>
      <c r="BE2023" s="19"/>
      <c r="BF2023" s="19"/>
      <c r="BG2023" s="19"/>
      <c r="BH2023" s="19"/>
      <c r="BI2023" s="19"/>
      <c r="BJ2023" s="19"/>
    </row>
    <row r="2024" spans="1:62" ht="15" x14ac:dyDescent="0.2">
      <c r="A2024" s="19" t="s">
        <v>17521</v>
      </c>
      <c r="B2024" s="19" t="s">
        <v>1479</v>
      </c>
      <c r="C2024" s="43">
        <v>44663</v>
      </c>
      <c r="D2024" s="44">
        <v>0.56041666666667</v>
      </c>
      <c r="E2024" s="19" t="s">
        <v>17522</v>
      </c>
      <c r="F2024" s="19" t="s">
        <v>17523</v>
      </c>
      <c r="G2024" s="19" t="s">
        <v>17524</v>
      </c>
      <c r="H2024" s="45">
        <v>3345.6</v>
      </c>
      <c r="I2024" s="45">
        <v>3751.11</v>
      </c>
      <c r="J2024" s="19" t="s">
        <v>1560</v>
      </c>
      <c r="K2024" s="19" t="s">
        <v>17525</v>
      </c>
      <c r="L2024" s="19" t="s">
        <v>17526</v>
      </c>
      <c r="M2024" s="19" t="s">
        <v>17527</v>
      </c>
      <c r="N2024" s="19" t="s">
        <v>17521</v>
      </c>
      <c r="O2024" s="19" t="s">
        <v>367</v>
      </c>
      <c r="P2024" s="19" t="s">
        <v>368</v>
      </c>
      <c r="Q2024" s="46">
        <v>480</v>
      </c>
      <c r="R2024" s="19" t="s">
        <v>1544</v>
      </c>
      <c r="S2024" s="19" t="s">
        <v>5143</v>
      </c>
      <c r="T2024" s="19" t="s">
        <v>5144</v>
      </c>
      <c r="U2024" s="19" t="s">
        <v>5145</v>
      </c>
      <c r="V2024" s="19" t="s">
        <v>5146</v>
      </c>
      <c r="W2024" s="19" t="s">
        <v>1627</v>
      </c>
      <c r="X2024" s="19" t="s">
        <v>5147</v>
      </c>
      <c r="Y2024" s="19" t="s">
        <v>1629</v>
      </c>
      <c r="Z2024" s="19" t="s">
        <v>1630</v>
      </c>
      <c r="AA2024" s="46">
        <v>40</v>
      </c>
      <c r="AB2024" s="19" t="s">
        <v>472</v>
      </c>
      <c r="AC2024" s="19" t="s">
        <v>94</v>
      </c>
      <c r="AD2024" s="19" t="s">
        <v>2096</v>
      </c>
      <c r="AE2024" s="19" t="s">
        <v>2097</v>
      </c>
      <c r="AF2024" s="19" t="s">
        <v>1719</v>
      </c>
      <c r="AG2024" s="19" t="s">
        <v>2098</v>
      </c>
      <c r="AH2024" s="19" t="s">
        <v>1594</v>
      </c>
      <c r="AI2024" s="19" t="s">
        <v>1595</v>
      </c>
      <c r="AJ2024" s="45">
        <v>0.05</v>
      </c>
      <c r="AK2024" s="45">
        <v>24</v>
      </c>
      <c r="AL2024" s="19" t="s">
        <v>1501</v>
      </c>
      <c r="AM2024" s="46">
        <v>39060</v>
      </c>
      <c r="AN2024" s="46">
        <v>24010</v>
      </c>
      <c r="AO2024" s="46">
        <v>15050</v>
      </c>
      <c r="AP2024" s="45">
        <v>100.8</v>
      </c>
      <c r="AQ2024" s="45"/>
      <c r="AR2024" s="45" t="str">
        <f>IFERROR(VLOOKUP(AB2024,'Pedidos marco'!$A$1:$D$10000,4,0)," ")</f>
        <v xml:space="preserve"> </v>
      </c>
      <c r="AS2024" s="45">
        <f t="shared" si="217"/>
        <v>12</v>
      </c>
      <c r="AT2024" s="45" t="str">
        <f t="shared" si="218"/>
        <v>12</v>
      </c>
      <c r="AU2024" s="47">
        <v>24</v>
      </c>
      <c r="AV2024" s="19" t="str">
        <f t="shared" si="219"/>
        <v>04 April</v>
      </c>
      <c r="AW2024" s="19">
        <f t="shared" si="220"/>
        <v>0.21</v>
      </c>
      <c r="AX2024" s="19">
        <f t="shared" si="221"/>
        <v>4.2</v>
      </c>
      <c r="AY2024" s="19" t="e">
        <f>VLOOKUP(AG2024,Cías!$A$1:$E$10000,5,0)</f>
        <v>#N/A</v>
      </c>
      <c r="AZ2024" s="19" t="str">
        <f t="shared" si="222"/>
        <v>1013241</v>
      </c>
      <c r="BA2024" s="19" t="str">
        <f t="shared" si="223"/>
        <v>COMPAÑÍA DE TRANSPORTE DE CARGA PES</v>
      </c>
      <c r="BB2024" s="19" t="e">
        <f>VLOOKUP(AG2024,Cías!$A$1:$E$10000,3,0)</f>
        <v>#N/A</v>
      </c>
      <c r="BC2024" s="19"/>
      <c r="BD2024" s="19"/>
      <c r="BE2024" s="19"/>
      <c r="BF2024" s="19"/>
      <c r="BG2024" s="19"/>
      <c r="BH2024" s="19"/>
      <c r="BI2024" s="19"/>
      <c r="BJ2024" s="19"/>
    </row>
    <row r="2025" spans="1:62" ht="15" x14ac:dyDescent="0.2">
      <c r="A2025" s="19" t="s">
        <v>17528</v>
      </c>
      <c r="B2025" s="19" t="s">
        <v>1479</v>
      </c>
      <c r="C2025" s="43">
        <v>44663</v>
      </c>
      <c r="D2025" s="44">
        <v>0.56180555555556</v>
      </c>
      <c r="E2025" s="19" t="s">
        <v>17529</v>
      </c>
      <c r="F2025" s="19" t="s">
        <v>1481</v>
      </c>
      <c r="G2025" s="19" t="s">
        <v>1481</v>
      </c>
      <c r="H2025" s="45">
        <v>0</v>
      </c>
      <c r="I2025" s="45">
        <v>0</v>
      </c>
      <c r="J2025" s="19" t="s">
        <v>1482</v>
      </c>
      <c r="K2025" s="19" t="s">
        <v>17530</v>
      </c>
      <c r="L2025" s="19" t="s">
        <v>17531</v>
      </c>
      <c r="M2025" s="19" t="s">
        <v>17532</v>
      </c>
      <c r="N2025" s="19" t="s">
        <v>17528</v>
      </c>
      <c r="O2025" s="19" t="s">
        <v>1641</v>
      </c>
      <c r="P2025" s="19" t="s">
        <v>1642</v>
      </c>
      <c r="Q2025" s="46">
        <v>640</v>
      </c>
      <c r="R2025" s="19" t="s">
        <v>1544</v>
      </c>
      <c r="S2025" s="19" t="s">
        <v>5651</v>
      </c>
      <c r="T2025" s="19" t="s">
        <v>5652</v>
      </c>
      <c r="U2025" s="19" t="s">
        <v>6793</v>
      </c>
      <c r="V2025" s="19" t="s">
        <v>6794</v>
      </c>
      <c r="W2025" s="19" t="s">
        <v>1609</v>
      </c>
      <c r="X2025" s="19" t="s">
        <v>6795</v>
      </c>
      <c r="Y2025" s="19" t="s">
        <v>1611</v>
      </c>
      <c r="Z2025" s="19" t="s">
        <v>1612</v>
      </c>
      <c r="AA2025" s="46">
        <v>486</v>
      </c>
      <c r="AB2025" s="19" t="s">
        <v>583</v>
      </c>
      <c r="AC2025" s="19" t="s">
        <v>323</v>
      </c>
      <c r="AD2025" s="19" t="s">
        <v>8110</v>
      </c>
      <c r="AE2025" s="19" t="s">
        <v>8111</v>
      </c>
      <c r="AF2025" s="19" t="s">
        <v>1592</v>
      </c>
      <c r="AG2025" s="19" t="s">
        <v>8112</v>
      </c>
      <c r="AH2025" s="19" t="s">
        <v>1594</v>
      </c>
      <c r="AI2025" s="19" t="s">
        <v>1595</v>
      </c>
      <c r="AJ2025" s="45">
        <v>0.05</v>
      </c>
      <c r="AK2025" s="45">
        <v>32</v>
      </c>
      <c r="AL2025" s="19" t="s">
        <v>1501</v>
      </c>
      <c r="AM2025" s="46">
        <v>49790</v>
      </c>
      <c r="AN2025" s="46">
        <v>32000</v>
      </c>
      <c r="AO2025" s="46">
        <v>17790</v>
      </c>
      <c r="AP2025" s="45">
        <v>723.2</v>
      </c>
      <c r="AQ2025" s="45"/>
      <c r="AR2025" s="45" t="str">
        <f>IFERROR(VLOOKUP(AB2025,'Pedidos marco'!$A$1:$D$10000,4,0)," ")</f>
        <v xml:space="preserve"> </v>
      </c>
      <c r="AS2025" s="45">
        <f t="shared" si="217"/>
        <v>12</v>
      </c>
      <c r="AT2025" s="45" t="str">
        <f t="shared" si="218"/>
        <v>12</v>
      </c>
      <c r="AU2025" s="47">
        <v>32</v>
      </c>
      <c r="AV2025" s="19" t="str">
        <f t="shared" si="219"/>
        <v>04 April</v>
      </c>
      <c r="AW2025" s="19">
        <f t="shared" si="220"/>
        <v>1.1300000000000001</v>
      </c>
      <c r="AX2025" s="19">
        <f t="shared" si="221"/>
        <v>22.6</v>
      </c>
      <c r="AY2025" s="19" t="e">
        <f>VLOOKUP(AG2025,Cías!$A$1:$E$10000,5,0)</f>
        <v>#N/A</v>
      </c>
      <c r="AZ2025" s="19" t="str">
        <f t="shared" si="222"/>
        <v>1013906</v>
      </c>
      <c r="BA2025" s="19" t="str">
        <f t="shared" si="223"/>
        <v>VALLEJOS VILLEGAS SAUL EDUARDO</v>
      </c>
      <c r="BB2025" s="19" t="e">
        <f>VLOOKUP(AG2025,Cías!$A$1:$E$10000,3,0)</f>
        <v>#N/A</v>
      </c>
      <c r="BC2025" s="19"/>
      <c r="BD2025" s="19"/>
      <c r="BE2025" s="19"/>
      <c r="BF2025" s="19"/>
      <c r="BG2025" s="19"/>
      <c r="BH2025" s="19"/>
      <c r="BI2025" s="19"/>
      <c r="BJ2025" s="19"/>
    </row>
    <row r="2026" spans="1:62" ht="15" x14ac:dyDescent="0.2">
      <c r="A2026" s="19" t="s">
        <v>17533</v>
      </c>
      <c r="B2026" s="19" t="s">
        <v>1479</v>
      </c>
      <c r="C2026" s="43">
        <v>44663</v>
      </c>
      <c r="D2026" s="44">
        <v>0.56597222222221999</v>
      </c>
      <c r="E2026" s="19" t="s">
        <v>17534</v>
      </c>
      <c r="F2026" s="19" t="s">
        <v>17535</v>
      </c>
      <c r="G2026" s="19" t="s">
        <v>17536</v>
      </c>
      <c r="H2026" s="45">
        <v>2322</v>
      </c>
      <c r="I2026" s="45">
        <v>2603.44</v>
      </c>
      <c r="J2026" s="19" t="s">
        <v>2037</v>
      </c>
      <c r="K2026" s="19" t="s">
        <v>17537</v>
      </c>
      <c r="L2026" s="19" t="s">
        <v>17538</v>
      </c>
      <c r="M2026" s="19" t="s">
        <v>17539</v>
      </c>
      <c r="N2026" s="19" t="s">
        <v>17533</v>
      </c>
      <c r="O2026" s="19" t="s">
        <v>1641</v>
      </c>
      <c r="P2026" s="19" t="s">
        <v>1642</v>
      </c>
      <c r="Q2026" s="46">
        <v>360</v>
      </c>
      <c r="R2026" s="19" t="s">
        <v>1544</v>
      </c>
      <c r="S2026" s="19" t="s">
        <v>4015</v>
      </c>
      <c r="T2026" s="19" t="s">
        <v>4016</v>
      </c>
      <c r="U2026" s="19" t="s">
        <v>4017</v>
      </c>
      <c r="V2026" s="19" t="s">
        <v>4018</v>
      </c>
      <c r="W2026" s="19" t="s">
        <v>4019</v>
      </c>
      <c r="X2026" s="19" t="s">
        <v>4020</v>
      </c>
      <c r="Y2026" s="19" t="s">
        <v>4021</v>
      </c>
      <c r="Z2026" s="19" t="s">
        <v>4022</v>
      </c>
      <c r="AA2026" s="46">
        <v>331</v>
      </c>
      <c r="AB2026" s="19" t="s">
        <v>536</v>
      </c>
      <c r="AC2026" s="19" t="s">
        <v>224</v>
      </c>
      <c r="AD2026" s="19" t="s">
        <v>5034</v>
      </c>
      <c r="AE2026" s="19" t="s">
        <v>5035</v>
      </c>
      <c r="AF2026" s="19" t="s">
        <v>1554</v>
      </c>
      <c r="AG2026" s="19" t="s">
        <v>5036</v>
      </c>
      <c r="AH2026" s="19" t="s">
        <v>1499</v>
      </c>
      <c r="AI2026" s="19" t="s">
        <v>1500</v>
      </c>
      <c r="AJ2026" s="45">
        <v>0</v>
      </c>
      <c r="AK2026" s="45">
        <v>0</v>
      </c>
      <c r="AL2026" s="19" t="s">
        <v>1501</v>
      </c>
      <c r="AM2026" s="46">
        <v>26890</v>
      </c>
      <c r="AN2026" s="46">
        <v>18010</v>
      </c>
      <c r="AO2026" s="46">
        <v>8880</v>
      </c>
      <c r="AP2026" s="45">
        <v>356.4</v>
      </c>
      <c r="AQ2026" s="45"/>
      <c r="AR2026" s="45" t="str">
        <f>IFERROR(VLOOKUP(AB2026,'Pedidos marco'!$A$1:$D$10000,4,0)," ")</f>
        <v xml:space="preserve"> </v>
      </c>
      <c r="AS2026" s="45">
        <f t="shared" si="217"/>
        <v>12</v>
      </c>
      <c r="AT2026" s="45" t="str">
        <f t="shared" si="218"/>
        <v>12</v>
      </c>
      <c r="AU2026" s="47">
        <v>18</v>
      </c>
      <c r="AV2026" s="19" t="str">
        <f t="shared" si="219"/>
        <v>04 April</v>
      </c>
      <c r="AW2026" s="19">
        <f t="shared" si="220"/>
        <v>0.99</v>
      </c>
      <c r="AX2026" s="19">
        <f t="shared" si="221"/>
        <v>19.799999999999997</v>
      </c>
      <c r="AY2026" s="19" t="e">
        <f>VLOOKUP(AG2026,Cías!$A$1:$E$10000,5,0)</f>
        <v>#N/A</v>
      </c>
      <c r="AZ2026" s="19" t="str">
        <f t="shared" si="222"/>
        <v>1014339</v>
      </c>
      <c r="BA2026" s="19" t="str">
        <f t="shared" si="223"/>
        <v>NICOLALDE FLORES MILTON FABIAN</v>
      </c>
      <c r="BB2026" s="19" t="e">
        <f>VLOOKUP(AG2026,Cías!$A$1:$E$10000,3,0)</f>
        <v>#N/A</v>
      </c>
      <c r="BC2026" s="19"/>
      <c r="BD2026" s="19"/>
      <c r="BE2026" s="19"/>
      <c r="BF2026" s="19"/>
      <c r="BG2026" s="19"/>
      <c r="BH2026" s="19"/>
      <c r="BI2026" s="19"/>
      <c r="BJ2026" s="19"/>
    </row>
    <row r="2027" spans="1:62" ht="15" x14ac:dyDescent="0.2">
      <c r="A2027" s="19" t="s">
        <v>17540</v>
      </c>
      <c r="B2027" s="19" t="s">
        <v>1479</v>
      </c>
      <c r="C2027" s="43">
        <v>44663</v>
      </c>
      <c r="D2027" s="44">
        <v>0.57013888888888997</v>
      </c>
      <c r="E2027" s="19" t="s">
        <v>17541</v>
      </c>
      <c r="F2027" s="19" t="s">
        <v>17542</v>
      </c>
      <c r="G2027" s="19" t="s">
        <v>17543</v>
      </c>
      <c r="H2027" s="45">
        <v>1193.82</v>
      </c>
      <c r="I2027" s="45">
        <v>1338.52</v>
      </c>
      <c r="J2027" s="19" t="s">
        <v>1560</v>
      </c>
      <c r="K2027" s="19" t="s">
        <v>17544</v>
      </c>
      <c r="L2027" s="19" t="s">
        <v>17545</v>
      </c>
      <c r="M2027" s="19" t="s">
        <v>17546</v>
      </c>
      <c r="N2027" s="19" t="s">
        <v>17540</v>
      </c>
      <c r="O2027" s="19" t="s">
        <v>369</v>
      </c>
      <c r="P2027" s="19" t="s">
        <v>370</v>
      </c>
      <c r="Q2027" s="46">
        <v>200</v>
      </c>
      <c r="R2027" s="19" t="s">
        <v>1544</v>
      </c>
      <c r="S2027" s="19" t="s">
        <v>2235</v>
      </c>
      <c r="T2027" s="19" t="s">
        <v>230</v>
      </c>
      <c r="U2027" s="19" t="s">
        <v>2236</v>
      </c>
      <c r="V2027" s="19" t="s">
        <v>2237</v>
      </c>
      <c r="W2027" s="19" t="s">
        <v>2238</v>
      </c>
      <c r="X2027" s="19" t="s">
        <v>2239</v>
      </c>
      <c r="Y2027" s="19" t="s">
        <v>2240</v>
      </c>
      <c r="Z2027" s="19" t="s">
        <v>2241</v>
      </c>
      <c r="AA2027" s="46">
        <v>259</v>
      </c>
      <c r="AB2027" s="19" t="s">
        <v>543</v>
      </c>
      <c r="AC2027" s="19" t="s">
        <v>238</v>
      </c>
      <c r="AD2027" s="19" t="s">
        <v>6280</v>
      </c>
      <c r="AE2027" s="19" t="s">
        <v>6281</v>
      </c>
      <c r="AF2027" s="19" t="s">
        <v>1554</v>
      </c>
      <c r="AG2027" s="19" t="s">
        <v>6282</v>
      </c>
      <c r="AH2027" s="19" t="s">
        <v>1499</v>
      </c>
      <c r="AI2027" s="19" t="s">
        <v>1500</v>
      </c>
      <c r="AJ2027" s="45">
        <v>0</v>
      </c>
      <c r="AK2027" s="45">
        <v>0</v>
      </c>
      <c r="AL2027" s="19" t="s">
        <v>1501</v>
      </c>
      <c r="AM2027" s="46">
        <v>14502.222</v>
      </c>
      <c r="AN2027" s="46">
        <v>10022.222</v>
      </c>
      <c r="AO2027" s="46">
        <v>4480</v>
      </c>
      <c r="AP2027" s="45">
        <v>188</v>
      </c>
      <c r="AQ2027" s="45"/>
      <c r="AR2027" s="45" t="str">
        <f>IFERROR(VLOOKUP(AB2027,'Pedidos marco'!$A$1:$D$10000,4,0)," ")</f>
        <v xml:space="preserve"> </v>
      </c>
      <c r="AS2027" s="45">
        <f t="shared" si="217"/>
        <v>12</v>
      </c>
      <c r="AT2027" s="45" t="str">
        <f t="shared" si="218"/>
        <v>12</v>
      </c>
      <c r="AU2027" s="47">
        <v>10</v>
      </c>
      <c r="AV2027" s="19" t="str">
        <f t="shared" si="219"/>
        <v>04 April</v>
      </c>
      <c r="AW2027" s="19">
        <f t="shared" si="220"/>
        <v>0.94</v>
      </c>
      <c r="AX2027" s="19">
        <f t="shared" si="221"/>
        <v>18.8</v>
      </c>
      <c r="AY2027" s="19" t="e">
        <f>VLOOKUP(AG2027,Cías!$A$1:$E$10000,5,0)</f>
        <v>#N/A</v>
      </c>
      <c r="AZ2027" s="19" t="str">
        <f t="shared" si="222"/>
        <v>1014267</v>
      </c>
      <c r="BA2027" s="19" t="str">
        <f t="shared" si="223"/>
        <v>PILLAJO GUATEMAL VICTOR JULIO</v>
      </c>
      <c r="BB2027" s="19" t="e">
        <f>VLOOKUP(AG2027,Cías!$A$1:$E$10000,3,0)</f>
        <v>#N/A</v>
      </c>
      <c r="BC2027" s="19"/>
      <c r="BD2027" s="19"/>
      <c r="BE2027" s="19"/>
      <c r="BF2027" s="19"/>
      <c r="BG2027" s="19"/>
      <c r="BH2027" s="19"/>
      <c r="BI2027" s="19"/>
      <c r="BJ2027" s="19"/>
    </row>
    <row r="2028" spans="1:62" ht="15" x14ac:dyDescent="0.2">
      <c r="A2028" s="19" t="s">
        <v>17540</v>
      </c>
      <c r="B2028" s="19" t="s">
        <v>1479</v>
      </c>
      <c r="C2028" s="43">
        <v>44663</v>
      </c>
      <c r="D2028" s="44">
        <v>0.57013888888888997</v>
      </c>
      <c r="E2028" s="19" t="s">
        <v>17547</v>
      </c>
      <c r="F2028" s="19" t="s">
        <v>17548</v>
      </c>
      <c r="G2028" s="19" t="s">
        <v>17549</v>
      </c>
      <c r="H2028" s="45">
        <v>1035.43</v>
      </c>
      <c r="I2028" s="45">
        <v>1160.93</v>
      </c>
      <c r="J2028" s="19" t="s">
        <v>1560</v>
      </c>
      <c r="K2028" s="19" t="s">
        <v>17550</v>
      </c>
      <c r="L2028" s="19" t="s">
        <v>17551</v>
      </c>
      <c r="M2028" s="19" t="s">
        <v>17552</v>
      </c>
      <c r="N2028" s="19" t="s">
        <v>17540</v>
      </c>
      <c r="O2028" s="19" t="s">
        <v>367</v>
      </c>
      <c r="P2028" s="19" t="s">
        <v>368</v>
      </c>
      <c r="Q2028" s="46">
        <v>160</v>
      </c>
      <c r="R2028" s="19" t="s">
        <v>1544</v>
      </c>
      <c r="S2028" s="19" t="s">
        <v>2235</v>
      </c>
      <c r="T2028" s="19" t="s">
        <v>230</v>
      </c>
      <c r="U2028" s="19" t="s">
        <v>2236</v>
      </c>
      <c r="V2028" s="19" t="s">
        <v>2237</v>
      </c>
      <c r="W2028" s="19" t="s">
        <v>2238</v>
      </c>
      <c r="X2028" s="19" t="s">
        <v>2239</v>
      </c>
      <c r="Y2028" s="19" t="s">
        <v>2240</v>
      </c>
      <c r="Z2028" s="19" t="s">
        <v>2241</v>
      </c>
      <c r="AA2028" s="46">
        <v>259</v>
      </c>
      <c r="AB2028" s="19" t="s">
        <v>543</v>
      </c>
      <c r="AC2028" s="19" t="s">
        <v>238</v>
      </c>
      <c r="AD2028" s="19" t="s">
        <v>6280</v>
      </c>
      <c r="AE2028" s="19" t="s">
        <v>6281</v>
      </c>
      <c r="AF2028" s="19" t="s">
        <v>1554</v>
      </c>
      <c r="AG2028" s="19" t="s">
        <v>6282</v>
      </c>
      <c r="AH2028" s="19" t="s">
        <v>1499</v>
      </c>
      <c r="AI2028" s="19" t="s">
        <v>1500</v>
      </c>
      <c r="AJ2028" s="45">
        <v>0</v>
      </c>
      <c r="AK2028" s="45">
        <v>0</v>
      </c>
      <c r="AL2028" s="19" t="s">
        <v>1501</v>
      </c>
      <c r="AM2028" s="46">
        <v>12497.778</v>
      </c>
      <c r="AN2028" s="46">
        <v>8017.7780000000002</v>
      </c>
      <c r="AO2028" s="46">
        <v>4480</v>
      </c>
      <c r="AP2028" s="45">
        <v>150.4</v>
      </c>
      <c r="AQ2028" s="45"/>
      <c r="AR2028" s="45" t="str">
        <f>IFERROR(VLOOKUP(AB2028,'Pedidos marco'!$A$1:$D$10000,4,0)," ")</f>
        <v xml:space="preserve"> </v>
      </c>
      <c r="AS2028" s="45">
        <f t="shared" si="217"/>
        <v>12</v>
      </c>
      <c r="AT2028" s="45" t="str">
        <f t="shared" si="218"/>
        <v>12</v>
      </c>
      <c r="AU2028" s="47">
        <v>8</v>
      </c>
      <c r="AV2028" s="19" t="str">
        <f t="shared" si="219"/>
        <v>04 April</v>
      </c>
      <c r="AW2028" s="19">
        <f t="shared" si="220"/>
        <v>0.94000000000000006</v>
      </c>
      <c r="AX2028" s="19">
        <f t="shared" si="221"/>
        <v>18.8</v>
      </c>
      <c r="AY2028" s="19" t="e">
        <f>VLOOKUP(AG2028,Cías!$A$1:$E$10000,5,0)</f>
        <v>#N/A</v>
      </c>
      <c r="AZ2028" s="19" t="str">
        <f t="shared" si="222"/>
        <v>1014267</v>
      </c>
      <c r="BA2028" s="19" t="str">
        <f t="shared" si="223"/>
        <v>PILLAJO GUATEMAL VICTOR JULIO</v>
      </c>
      <c r="BB2028" s="19" t="e">
        <f>VLOOKUP(AG2028,Cías!$A$1:$E$10000,3,0)</f>
        <v>#N/A</v>
      </c>
      <c r="BC2028" s="19"/>
      <c r="BD2028" s="19"/>
      <c r="BE2028" s="19"/>
      <c r="BF2028" s="19"/>
      <c r="BG2028" s="19"/>
      <c r="BH2028" s="19"/>
      <c r="BI2028" s="19"/>
      <c r="BJ2028" s="19"/>
    </row>
    <row r="2029" spans="1:62" ht="15" x14ac:dyDescent="0.2">
      <c r="A2029" s="19" t="s">
        <v>17553</v>
      </c>
      <c r="B2029" s="19" t="s">
        <v>1479</v>
      </c>
      <c r="C2029" s="43">
        <v>44663</v>
      </c>
      <c r="D2029" s="44">
        <v>0.57847222222221995</v>
      </c>
      <c r="E2029" s="19" t="s">
        <v>17554</v>
      </c>
      <c r="F2029" s="19" t="s">
        <v>17555</v>
      </c>
      <c r="G2029" s="19" t="s">
        <v>17556</v>
      </c>
      <c r="H2029" s="45">
        <v>545.69000000000005</v>
      </c>
      <c r="I2029" s="45">
        <v>611.83000000000004</v>
      </c>
      <c r="J2029" s="19" t="s">
        <v>1560</v>
      </c>
      <c r="K2029" s="19" t="s">
        <v>17557</v>
      </c>
      <c r="L2029" s="19" t="s">
        <v>17558</v>
      </c>
      <c r="M2029" s="19" t="s">
        <v>17559</v>
      </c>
      <c r="N2029" s="19" t="s">
        <v>17553</v>
      </c>
      <c r="O2029" s="19" t="s">
        <v>371</v>
      </c>
      <c r="P2029" s="19" t="s">
        <v>372</v>
      </c>
      <c r="Q2029" s="46">
        <v>80</v>
      </c>
      <c r="R2029" s="19" t="s">
        <v>1544</v>
      </c>
      <c r="S2029" s="19" t="s">
        <v>2616</v>
      </c>
      <c r="T2029" s="19" t="s">
        <v>236</v>
      </c>
      <c r="U2029" s="19" t="s">
        <v>3556</v>
      </c>
      <c r="V2029" s="19" t="s">
        <v>3557</v>
      </c>
      <c r="W2029" s="19" t="s">
        <v>415</v>
      </c>
      <c r="X2029" s="19" t="s">
        <v>3558</v>
      </c>
      <c r="Y2029" s="19" t="s">
        <v>3559</v>
      </c>
      <c r="Z2029" s="19" t="s">
        <v>3560</v>
      </c>
      <c r="AA2029" s="46">
        <v>67</v>
      </c>
      <c r="AB2029" s="19" t="s">
        <v>542</v>
      </c>
      <c r="AC2029" s="19" t="s">
        <v>236</v>
      </c>
      <c r="AD2029" s="19" t="s">
        <v>2622</v>
      </c>
      <c r="AE2029" s="19" t="s">
        <v>1481</v>
      </c>
      <c r="AF2029" s="19" t="s">
        <v>1554</v>
      </c>
      <c r="AG2029" s="19" t="s">
        <v>2623</v>
      </c>
      <c r="AH2029" s="19" t="s">
        <v>1499</v>
      </c>
      <c r="AI2029" s="19" t="s">
        <v>1500</v>
      </c>
      <c r="AJ2029" s="45">
        <v>0</v>
      </c>
      <c r="AK2029" s="45">
        <v>0</v>
      </c>
      <c r="AL2029" s="19" t="s">
        <v>1501</v>
      </c>
      <c r="AM2029" s="46">
        <v>8578.8889999999992</v>
      </c>
      <c r="AN2029" s="46">
        <v>4008.8890000000001</v>
      </c>
      <c r="AO2029" s="46">
        <v>4570</v>
      </c>
      <c r="AP2029" s="45">
        <v>26.4</v>
      </c>
      <c r="AQ2029" s="45"/>
      <c r="AR2029" s="45" t="str">
        <f>IFERROR(VLOOKUP(AB2029,'Pedidos marco'!$A$1:$D$10000,4,0)," ")</f>
        <v xml:space="preserve"> </v>
      </c>
      <c r="AS2029" s="45">
        <f t="shared" si="217"/>
        <v>12</v>
      </c>
      <c r="AT2029" s="45" t="str">
        <f t="shared" si="218"/>
        <v>12</v>
      </c>
      <c r="AU2029" s="47">
        <v>4</v>
      </c>
      <c r="AV2029" s="19" t="str">
        <f t="shared" si="219"/>
        <v>04 April</v>
      </c>
      <c r="AW2029" s="19">
        <f t="shared" si="220"/>
        <v>0.32999999999999996</v>
      </c>
      <c r="AX2029" s="19">
        <f t="shared" si="221"/>
        <v>6.6</v>
      </c>
      <c r="AY2029" s="19" t="e">
        <f>VLOOKUP(AG2029,Cías!$A$1:$E$10000,5,0)</f>
        <v>#N/A</v>
      </c>
      <c r="AZ2029" s="19" t="str">
        <f t="shared" si="222"/>
        <v>1021616</v>
      </c>
      <c r="BA2029" s="19" t="str">
        <f t="shared" si="223"/>
        <v>PERUGACHI SALCEDO HECTOR PATRICIO</v>
      </c>
      <c r="BB2029" s="19" t="e">
        <f>VLOOKUP(AG2029,Cías!$A$1:$E$10000,3,0)</f>
        <v>#N/A</v>
      </c>
      <c r="BC2029" s="19"/>
      <c r="BD2029" s="19"/>
      <c r="BE2029" s="19"/>
      <c r="BF2029" s="19"/>
      <c r="BG2029" s="19"/>
      <c r="BH2029" s="19"/>
      <c r="BI2029" s="19"/>
      <c r="BJ2029" s="19"/>
    </row>
    <row r="2030" spans="1:62" ht="15" x14ac:dyDescent="0.2">
      <c r="A2030" s="19" t="s">
        <v>17553</v>
      </c>
      <c r="B2030" s="19" t="s">
        <v>1479</v>
      </c>
      <c r="C2030" s="43">
        <v>44663</v>
      </c>
      <c r="D2030" s="44">
        <v>0.57847222222221995</v>
      </c>
      <c r="E2030" s="19" t="s">
        <v>17560</v>
      </c>
      <c r="F2030" s="19" t="s">
        <v>17561</v>
      </c>
      <c r="G2030" s="19" t="s">
        <v>17562</v>
      </c>
      <c r="H2030" s="45">
        <v>1901.59</v>
      </c>
      <c r="I2030" s="45">
        <v>2132.0700000000002</v>
      </c>
      <c r="J2030" s="19" t="s">
        <v>1560</v>
      </c>
      <c r="K2030" s="19" t="s">
        <v>17563</v>
      </c>
      <c r="L2030" s="19" t="s">
        <v>17564</v>
      </c>
      <c r="M2030" s="19" t="s">
        <v>17565</v>
      </c>
      <c r="N2030" s="19" t="s">
        <v>17553</v>
      </c>
      <c r="O2030" s="19" t="s">
        <v>367</v>
      </c>
      <c r="P2030" s="19" t="s">
        <v>368</v>
      </c>
      <c r="Q2030" s="46">
        <v>280</v>
      </c>
      <c r="R2030" s="19" t="s">
        <v>1544</v>
      </c>
      <c r="S2030" s="19" t="s">
        <v>2616</v>
      </c>
      <c r="T2030" s="19" t="s">
        <v>236</v>
      </c>
      <c r="U2030" s="19" t="s">
        <v>3556</v>
      </c>
      <c r="V2030" s="19" t="s">
        <v>3557</v>
      </c>
      <c r="W2030" s="19" t="s">
        <v>415</v>
      </c>
      <c r="X2030" s="19" t="s">
        <v>3558</v>
      </c>
      <c r="Y2030" s="19" t="s">
        <v>3559</v>
      </c>
      <c r="Z2030" s="19" t="s">
        <v>3560</v>
      </c>
      <c r="AA2030" s="46">
        <v>67</v>
      </c>
      <c r="AB2030" s="19" t="s">
        <v>542</v>
      </c>
      <c r="AC2030" s="19" t="s">
        <v>236</v>
      </c>
      <c r="AD2030" s="19" t="s">
        <v>2622</v>
      </c>
      <c r="AE2030" s="19" t="s">
        <v>1481</v>
      </c>
      <c r="AF2030" s="19" t="s">
        <v>1554</v>
      </c>
      <c r="AG2030" s="19" t="s">
        <v>2623</v>
      </c>
      <c r="AH2030" s="19" t="s">
        <v>1499</v>
      </c>
      <c r="AI2030" s="19" t="s">
        <v>1500</v>
      </c>
      <c r="AJ2030" s="45">
        <v>0</v>
      </c>
      <c r="AK2030" s="45">
        <v>0</v>
      </c>
      <c r="AL2030" s="19" t="s">
        <v>1501</v>
      </c>
      <c r="AM2030" s="46">
        <v>18601.111000000001</v>
      </c>
      <c r="AN2030" s="46">
        <v>14031.111000000001</v>
      </c>
      <c r="AO2030" s="46">
        <v>4570</v>
      </c>
      <c r="AP2030" s="45">
        <v>92.4</v>
      </c>
      <c r="AQ2030" s="45"/>
      <c r="AR2030" s="45" t="str">
        <f>IFERROR(VLOOKUP(AB2030,'Pedidos marco'!$A$1:$D$10000,4,0)," ")</f>
        <v xml:space="preserve"> </v>
      </c>
      <c r="AS2030" s="45">
        <f t="shared" si="217"/>
        <v>12</v>
      </c>
      <c r="AT2030" s="45" t="str">
        <f t="shared" si="218"/>
        <v>12</v>
      </c>
      <c r="AU2030" s="47">
        <v>14</v>
      </c>
      <c r="AV2030" s="19" t="str">
        <f t="shared" si="219"/>
        <v>04 April</v>
      </c>
      <c r="AW2030" s="19">
        <f t="shared" si="220"/>
        <v>0.33</v>
      </c>
      <c r="AX2030" s="19">
        <f t="shared" si="221"/>
        <v>6.6000000000000005</v>
      </c>
      <c r="AY2030" s="19" t="e">
        <f>VLOOKUP(AG2030,Cías!$A$1:$E$10000,5,0)</f>
        <v>#N/A</v>
      </c>
      <c r="AZ2030" s="19" t="str">
        <f t="shared" si="222"/>
        <v>1021616</v>
      </c>
      <c r="BA2030" s="19" t="str">
        <f t="shared" si="223"/>
        <v>PERUGACHI SALCEDO HECTOR PATRICIO</v>
      </c>
      <c r="BB2030" s="19" t="e">
        <f>VLOOKUP(AG2030,Cías!$A$1:$E$10000,3,0)</f>
        <v>#N/A</v>
      </c>
      <c r="BC2030" s="19"/>
      <c r="BD2030" s="19"/>
      <c r="BE2030" s="19"/>
      <c r="BF2030" s="19"/>
      <c r="BG2030" s="19"/>
      <c r="BH2030" s="19"/>
      <c r="BI2030" s="19"/>
      <c r="BJ2030" s="19"/>
    </row>
    <row r="2031" spans="1:62" ht="15" x14ac:dyDescent="0.2">
      <c r="A2031" s="19" t="s">
        <v>17566</v>
      </c>
      <c r="B2031" s="19" t="s">
        <v>1479</v>
      </c>
      <c r="C2031" s="43">
        <v>44663</v>
      </c>
      <c r="D2031" s="44">
        <v>0.57916666666667005</v>
      </c>
      <c r="E2031" s="19" t="s">
        <v>17567</v>
      </c>
      <c r="F2031" s="19" t="s">
        <v>17568</v>
      </c>
      <c r="G2031" s="19" t="s">
        <v>17569</v>
      </c>
      <c r="H2031" s="45">
        <v>4013.14</v>
      </c>
      <c r="I2031" s="45">
        <v>4499.5600000000004</v>
      </c>
      <c r="J2031" s="19" t="s">
        <v>1560</v>
      </c>
      <c r="K2031" s="19" t="s">
        <v>17570</v>
      </c>
      <c r="L2031" s="19" t="s">
        <v>17571</v>
      </c>
      <c r="M2031" s="19" t="s">
        <v>17572</v>
      </c>
      <c r="N2031" s="19" t="s">
        <v>17566</v>
      </c>
      <c r="O2031" s="19" t="s">
        <v>1823</v>
      </c>
      <c r="P2031" s="19" t="s">
        <v>1824</v>
      </c>
      <c r="Q2031" s="46">
        <v>31.54</v>
      </c>
      <c r="R2031" s="19" t="s">
        <v>1488</v>
      </c>
      <c r="S2031" s="19" t="s">
        <v>7901</v>
      </c>
      <c r="T2031" s="19" t="s">
        <v>7902</v>
      </c>
      <c r="U2031" s="19" t="s">
        <v>7903</v>
      </c>
      <c r="V2031" s="19" t="s">
        <v>7904</v>
      </c>
      <c r="W2031" s="19" t="s">
        <v>1740</v>
      </c>
      <c r="X2031" s="19" t="s">
        <v>7905</v>
      </c>
      <c r="Y2031" s="19" t="s">
        <v>1742</v>
      </c>
      <c r="Z2031" s="19" t="s">
        <v>1743</v>
      </c>
      <c r="AA2031" s="46">
        <v>469</v>
      </c>
      <c r="AB2031" s="19" t="s">
        <v>519</v>
      </c>
      <c r="AC2031" s="19" t="s">
        <v>191</v>
      </c>
      <c r="AD2031" s="19" t="s">
        <v>9308</v>
      </c>
      <c r="AE2031" s="19" t="s">
        <v>9309</v>
      </c>
      <c r="AF2031" s="19" t="s">
        <v>1497</v>
      </c>
      <c r="AG2031" s="19" t="s">
        <v>9310</v>
      </c>
      <c r="AH2031" s="19" t="s">
        <v>1499</v>
      </c>
      <c r="AI2031" s="19" t="s">
        <v>1500</v>
      </c>
      <c r="AJ2031" s="45">
        <v>0</v>
      </c>
      <c r="AK2031" s="45">
        <v>0</v>
      </c>
      <c r="AL2031" s="19" t="s">
        <v>1517</v>
      </c>
      <c r="AM2031" s="46">
        <v>45720</v>
      </c>
      <c r="AN2031" s="46">
        <v>31540</v>
      </c>
      <c r="AO2031" s="46">
        <v>14180</v>
      </c>
      <c r="AP2031" s="45">
        <v>0</v>
      </c>
      <c r="AQ2031" s="45"/>
      <c r="AR2031" s="45" t="str">
        <f>IFERROR(VLOOKUP(AB2031,'Pedidos marco'!$A$1:$D$10000,4,0)," ")</f>
        <v xml:space="preserve"> </v>
      </c>
      <c r="AS2031" s="45">
        <f t="shared" si="217"/>
        <v>12</v>
      </c>
      <c r="AT2031" s="45" t="str">
        <f t="shared" si="218"/>
        <v>12</v>
      </c>
      <c r="AU2031" s="47">
        <v>31.54</v>
      </c>
      <c r="AV2031" s="19" t="str">
        <f t="shared" si="219"/>
        <v>04 April</v>
      </c>
      <c r="AW2031" s="19">
        <f t="shared" si="220"/>
        <v>0</v>
      </c>
      <c r="AX2031" s="19">
        <f t="shared" si="221"/>
        <v>0</v>
      </c>
      <c r="AY2031" s="19" t="e">
        <f>VLOOKUP(AG2031,Cías!$A$1:$E$10000,5,0)</f>
        <v>#N/A</v>
      </c>
      <c r="AZ2031" s="19" t="str">
        <f t="shared" si="222"/>
        <v>1013076</v>
      </c>
      <c r="BA2031" s="19" t="str">
        <f t="shared" si="223"/>
        <v>MAMUT ANDINO C.A.</v>
      </c>
      <c r="BB2031" s="19" t="e">
        <f>VLOOKUP(AG2031,Cías!$A$1:$E$10000,3,0)</f>
        <v>#N/A</v>
      </c>
      <c r="BC2031" s="19"/>
      <c r="BD2031" s="19"/>
      <c r="BE2031" s="19"/>
      <c r="BF2031" s="19"/>
      <c r="BG2031" s="19"/>
      <c r="BH2031" s="19"/>
      <c r="BI2031" s="19"/>
      <c r="BJ2031" s="19"/>
    </row>
    <row r="2032" spans="1:62" ht="15" x14ac:dyDescent="0.2">
      <c r="A2032" s="19" t="s">
        <v>17573</v>
      </c>
      <c r="B2032" s="19" t="s">
        <v>1479</v>
      </c>
      <c r="C2032" s="43">
        <v>44663</v>
      </c>
      <c r="D2032" s="44">
        <v>0.58055555555556004</v>
      </c>
      <c r="E2032" s="19" t="s">
        <v>17574</v>
      </c>
      <c r="F2032" s="19" t="s">
        <v>1481</v>
      </c>
      <c r="G2032" s="19" t="s">
        <v>1481</v>
      </c>
      <c r="H2032" s="45">
        <v>0</v>
      </c>
      <c r="I2032" s="45">
        <v>0</v>
      </c>
      <c r="J2032" s="19" t="s">
        <v>1482</v>
      </c>
      <c r="K2032" s="19" t="s">
        <v>17530</v>
      </c>
      <c r="L2032" s="19" t="s">
        <v>17575</v>
      </c>
      <c r="M2032" s="19" t="s">
        <v>17576</v>
      </c>
      <c r="N2032" s="19" t="s">
        <v>17573</v>
      </c>
      <c r="O2032" s="19" t="s">
        <v>1641</v>
      </c>
      <c r="P2032" s="19" t="s">
        <v>1642</v>
      </c>
      <c r="Q2032" s="46">
        <v>640</v>
      </c>
      <c r="R2032" s="19" t="s">
        <v>1544</v>
      </c>
      <c r="S2032" s="19" t="s">
        <v>5651</v>
      </c>
      <c r="T2032" s="19" t="s">
        <v>5652</v>
      </c>
      <c r="U2032" s="19" t="s">
        <v>6793</v>
      </c>
      <c r="V2032" s="19" t="s">
        <v>6794</v>
      </c>
      <c r="W2032" s="19" t="s">
        <v>1609</v>
      </c>
      <c r="X2032" s="19" t="s">
        <v>6795</v>
      </c>
      <c r="Y2032" s="19" t="s">
        <v>1611</v>
      </c>
      <c r="Z2032" s="19" t="s">
        <v>1612</v>
      </c>
      <c r="AA2032" s="46">
        <v>486</v>
      </c>
      <c r="AB2032" s="19" t="s">
        <v>489</v>
      </c>
      <c r="AC2032" s="19" t="s">
        <v>127</v>
      </c>
      <c r="AD2032" s="19" t="s">
        <v>6770</v>
      </c>
      <c r="AE2032" s="19" t="s">
        <v>6771</v>
      </c>
      <c r="AF2032" s="19" t="s">
        <v>1592</v>
      </c>
      <c r="AG2032" s="19" t="s">
        <v>6772</v>
      </c>
      <c r="AH2032" s="19" t="s">
        <v>1594</v>
      </c>
      <c r="AI2032" s="19" t="s">
        <v>1595</v>
      </c>
      <c r="AJ2032" s="45">
        <v>0.05</v>
      </c>
      <c r="AK2032" s="45">
        <v>32</v>
      </c>
      <c r="AL2032" s="19" t="s">
        <v>1501</v>
      </c>
      <c r="AM2032" s="46">
        <v>50510</v>
      </c>
      <c r="AN2032" s="46">
        <v>32000</v>
      </c>
      <c r="AO2032" s="46">
        <v>18510</v>
      </c>
      <c r="AP2032" s="45">
        <v>723.2</v>
      </c>
      <c r="AQ2032" s="45"/>
      <c r="AR2032" s="45" t="str">
        <f>IFERROR(VLOOKUP(AB2032,'Pedidos marco'!$A$1:$D$10000,4,0)," ")</f>
        <v xml:space="preserve"> </v>
      </c>
      <c r="AS2032" s="45">
        <f t="shared" si="217"/>
        <v>12</v>
      </c>
      <c r="AT2032" s="45" t="str">
        <f t="shared" si="218"/>
        <v>12</v>
      </c>
      <c r="AU2032" s="47">
        <v>32</v>
      </c>
      <c r="AV2032" s="19" t="str">
        <f t="shared" si="219"/>
        <v>04 April</v>
      </c>
      <c r="AW2032" s="19">
        <f t="shared" si="220"/>
        <v>1.1300000000000001</v>
      </c>
      <c r="AX2032" s="19">
        <f t="shared" si="221"/>
        <v>22.6</v>
      </c>
      <c r="AY2032" s="19" t="e">
        <f>VLOOKUP(AG2032,Cías!$A$1:$E$10000,5,0)</f>
        <v>#N/A</v>
      </c>
      <c r="AZ2032" s="19" t="str">
        <f t="shared" si="222"/>
        <v>1013887</v>
      </c>
      <c r="BA2032" s="19" t="str">
        <f t="shared" si="223"/>
        <v>FLORES ARIAS EDISON IVAN</v>
      </c>
      <c r="BB2032" s="19" t="e">
        <f>VLOOKUP(AG2032,Cías!$A$1:$E$10000,3,0)</f>
        <v>#N/A</v>
      </c>
      <c r="BC2032" s="19"/>
      <c r="BD2032" s="19"/>
      <c r="BE2032" s="19"/>
      <c r="BF2032" s="19"/>
      <c r="BG2032" s="19"/>
      <c r="BH2032" s="19"/>
      <c r="BI2032" s="19"/>
      <c r="BJ2032" s="19"/>
    </row>
    <row r="2033" spans="1:62" ht="15" x14ac:dyDescent="0.2">
      <c r="A2033" s="19" t="s">
        <v>17577</v>
      </c>
      <c r="B2033" s="19" t="s">
        <v>1479</v>
      </c>
      <c r="C2033" s="43">
        <v>44663</v>
      </c>
      <c r="D2033" s="44">
        <v>0.58333333333333004</v>
      </c>
      <c r="E2033" s="19" t="s">
        <v>17578</v>
      </c>
      <c r="F2033" s="19" t="s">
        <v>17579</v>
      </c>
      <c r="G2033" s="19" t="s">
        <v>17580</v>
      </c>
      <c r="H2033" s="45">
        <v>1789.94</v>
      </c>
      <c r="I2033" s="45">
        <v>2006.89</v>
      </c>
      <c r="J2033" s="19" t="s">
        <v>1560</v>
      </c>
      <c r="K2033" s="19" t="s">
        <v>17581</v>
      </c>
      <c r="L2033" s="19" t="s">
        <v>17582</v>
      </c>
      <c r="M2033" s="19" t="s">
        <v>17583</v>
      </c>
      <c r="N2033" s="19" t="s">
        <v>17577</v>
      </c>
      <c r="O2033" s="19" t="s">
        <v>371</v>
      </c>
      <c r="P2033" s="19" t="s">
        <v>372</v>
      </c>
      <c r="Q2033" s="46">
        <v>280</v>
      </c>
      <c r="R2033" s="19" t="s">
        <v>1544</v>
      </c>
      <c r="S2033" s="19" t="s">
        <v>1754</v>
      </c>
      <c r="T2033" s="19" t="s">
        <v>104</v>
      </c>
      <c r="U2033" s="19" t="s">
        <v>1755</v>
      </c>
      <c r="V2033" s="19" t="s">
        <v>1756</v>
      </c>
      <c r="W2033" s="19" t="s">
        <v>1757</v>
      </c>
      <c r="X2033" s="19" t="s">
        <v>1758</v>
      </c>
      <c r="Y2033" s="19" t="s">
        <v>1759</v>
      </c>
      <c r="Z2033" s="19" t="s">
        <v>1760</v>
      </c>
      <c r="AA2033" s="46">
        <v>218</v>
      </c>
      <c r="AB2033" s="19" t="s">
        <v>477</v>
      </c>
      <c r="AC2033" s="19" t="s">
        <v>104</v>
      </c>
      <c r="AD2033" s="19" t="s">
        <v>2304</v>
      </c>
      <c r="AE2033" s="19" t="s">
        <v>2305</v>
      </c>
      <c r="AF2033" s="19" t="s">
        <v>1592</v>
      </c>
      <c r="AG2033" s="19" t="s">
        <v>2306</v>
      </c>
      <c r="AH2033" s="19" t="s">
        <v>1499</v>
      </c>
      <c r="AI2033" s="19" t="s">
        <v>1500</v>
      </c>
      <c r="AJ2033" s="45">
        <v>0</v>
      </c>
      <c r="AK2033" s="45">
        <v>0</v>
      </c>
      <c r="AL2033" s="19" t="s">
        <v>1501</v>
      </c>
      <c r="AM2033" s="46">
        <v>22800.588</v>
      </c>
      <c r="AN2033" s="46">
        <v>14020.588</v>
      </c>
      <c r="AO2033" s="46">
        <v>8780</v>
      </c>
      <c r="AP2033" s="45">
        <v>212.8</v>
      </c>
      <c r="AQ2033" s="45"/>
      <c r="AR2033" s="45" t="str">
        <f>IFERROR(VLOOKUP(AB2033,'Pedidos marco'!$A$1:$D$10000,4,0)," ")</f>
        <v xml:space="preserve"> </v>
      </c>
      <c r="AS2033" s="45">
        <f t="shared" si="217"/>
        <v>12</v>
      </c>
      <c r="AT2033" s="45" t="str">
        <f t="shared" si="218"/>
        <v>12</v>
      </c>
      <c r="AU2033" s="47">
        <v>14</v>
      </c>
      <c r="AV2033" s="19" t="str">
        <f t="shared" si="219"/>
        <v>04 April</v>
      </c>
      <c r="AW2033" s="19">
        <f t="shared" si="220"/>
        <v>0.76</v>
      </c>
      <c r="AX2033" s="19">
        <f t="shared" si="221"/>
        <v>15.200000000000001</v>
      </c>
      <c r="AY2033" s="19" t="e">
        <f>VLOOKUP(AG2033,Cías!$A$1:$E$10000,5,0)</f>
        <v>#N/A</v>
      </c>
      <c r="AZ2033" s="19" t="str">
        <f t="shared" si="222"/>
        <v>1013863</v>
      </c>
      <c r="BA2033" s="19" t="str">
        <f t="shared" si="223"/>
        <v>DISTRIBUCIONES NARANJO</v>
      </c>
      <c r="BB2033" s="19" t="e">
        <f>VLOOKUP(AG2033,Cías!$A$1:$E$10000,3,0)</f>
        <v>#N/A</v>
      </c>
      <c r="BC2033" s="19"/>
      <c r="BD2033" s="19"/>
      <c r="BE2033" s="19"/>
      <c r="BF2033" s="19"/>
      <c r="BG2033" s="19"/>
      <c r="BH2033" s="19"/>
      <c r="BI2033" s="19"/>
      <c r="BJ2033" s="19"/>
    </row>
    <row r="2034" spans="1:62" ht="15" x14ac:dyDescent="0.2">
      <c r="A2034" s="19" t="s">
        <v>17577</v>
      </c>
      <c r="B2034" s="19" t="s">
        <v>1479</v>
      </c>
      <c r="C2034" s="43">
        <v>44663</v>
      </c>
      <c r="D2034" s="44">
        <v>0.58333333333333004</v>
      </c>
      <c r="E2034" s="19" t="s">
        <v>17584</v>
      </c>
      <c r="F2034" s="19" t="s">
        <v>17585</v>
      </c>
      <c r="G2034" s="19" t="s">
        <v>17586</v>
      </c>
      <c r="H2034" s="45">
        <v>2541.3000000000002</v>
      </c>
      <c r="I2034" s="45">
        <v>2849.33</v>
      </c>
      <c r="J2034" s="19" t="s">
        <v>1560</v>
      </c>
      <c r="K2034" s="19" t="s">
        <v>17587</v>
      </c>
      <c r="L2034" s="19" t="s">
        <v>17588</v>
      </c>
      <c r="M2034" s="19" t="s">
        <v>17589</v>
      </c>
      <c r="N2034" s="19" t="s">
        <v>17577</v>
      </c>
      <c r="O2034" s="19" t="s">
        <v>367</v>
      </c>
      <c r="P2034" s="19" t="s">
        <v>368</v>
      </c>
      <c r="Q2034" s="46">
        <v>400</v>
      </c>
      <c r="R2034" s="19" t="s">
        <v>1544</v>
      </c>
      <c r="S2034" s="19" t="s">
        <v>1754</v>
      </c>
      <c r="T2034" s="19" t="s">
        <v>104</v>
      </c>
      <c r="U2034" s="19" t="s">
        <v>1755</v>
      </c>
      <c r="V2034" s="19" t="s">
        <v>1756</v>
      </c>
      <c r="W2034" s="19" t="s">
        <v>1757</v>
      </c>
      <c r="X2034" s="19" t="s">
        <v>1758</v>
      </c>
      <c r="Y2034" s="19" t="s">
        <v>1759</v>
      </c>
      <c r="Z2034" s="19" t="s">
        <v>1760</v>
      </c>
      <c r="AA2034" s="46">
        <v>218</v>
      </c>
      <c r="AB2034" s="19" t="s">
        <v>477</v>
      </c>
      <c r="AC2034" s="19" t="s">
        <v>104</v>
      </c>
      <c r="AD2034" s="19" t="s">
        <v>2304</v>
      </c>
      <c r="AE2034" s="19" t="s">
        <v>2305</v>
      </c>
      <c r="AF2034" s="19" t="s">
        <v>1592</v>
      </c>
      <c r="AG2034" s="19" t="s">
        <v>2306</v>
      </c>
      <c r="AH2034" s="19" t="s">
        <v>1499</v>
      </c>
      <c r="AI2034" s="19" t="s">
        <v>1500</v>
      </c>
      <c r="AJ2034" s="45">
        <v>0</v>
      </c>
      <c r="AK2034" s="45">
        <v>0</v>
      </c>
      <c r="AL2034" s="19" t="s">
        <v>1501</v>
      </c>
      <c r="AM2034" s="46">
        <v>28809.412</v>
      </c>
      <c r="AN2034" s="46">
        <v>20029.412</v>
      </c>
      <c r="AO2034" s="46">
        <v>8780</v>
      </c>
      <c r="AP2034" s="45">
        <v>304</v>
      </c>
      <c r="AQ2034" s="45"/>
      <c r="AR2034" s="45" t="str">
        <f>IFERROR(VLOOKUP(AB2034,'Pedidos marco'!$A$1:$D$10000,4,0)," ")</f>
        <v xml:space="preserve"> </v>
      </c>
      <c r="AS2034" s="45">
        <f t="shared" si="217"/>
        <v>12</v>
      </c>
      <c r="AT2034" s="45" t="str">
        <f t="shared" si="218"/>
        <v>12</v>
      </c>
      <c r="AU2034" s="47">
        <v>20</v>
      </c>
      <c r="AV2034" s="19" t="str">
        <f t="shared" si="219"/>
        <v>04 April</v>
      </c>
      <c r="AW2034" s="19">
        <f t="shared" si="220"/>
        <v>0.76</v>
      </c>
      <c r="AX2034" s="19">
        <f t="shared" si="221"/>
        <v>15.2</v>
      </c>
      <c r="AY2034" s="19" t="e">
        <f>VLOOKUP(AG2034,Cías!$A$1:$E$10000,5,0)</f>
        <v>#N/A</v>
      </c>
      <c r="AZ2034" s="19" t="str">
        <f t="shared" si="222"/>
        <v>1013863</v>
      </c>
      <c r="BA2034" s="19" t="str">
        <f t="shared" si="223"/>
        <v>DISTRIBUCIONES NARANJO</v>
      </c>
      <c r="BB2034" s="19" t="e">
        <f>VLOOKUP(AG2034,Cías!$A$1:$E$10000,3,0)</f>
        <v>#N/A</v>
      </c>
      <c r="BC2034" s="19"/>
      <c r="BD2034" s="19"/>
      <c r="BE2034" s="19"/>
      <c r="BF2034" s="19"/>
      <c r="BG2034" s="19"/>
      <c r="BH2034" s="19"/>
      <c r="BI2034" s="19"/>
      <c r="BJ2034" s="19"/>
    </row>
    <row r="2035" spans="1:62" ht="15" x14ac:dyDescent="0.2">
      <c r="A2035" s="19" t="s">
        <v>17590</v>
      </c>
      <c r="B2035" s="19" t="s">
        <v>1479</v>
      </c>
      <c r="C2035" s="43">
        <v>44663</v>
      </c>
      <c r="D2035" s="44">
        <v>0.58402777777778003</v>
      </c>
      <c r="E2035" s="19" t="s">
        <v>17591</v>
      </c>
      <c r="F2035" s="19" t="s">
        <v>17592</v>
      </c>
      <c r="G2035" s="19" t="s">
        <v>17593</v>
      </c>
      <c r="H2035" s="45">
        <v>1873.2</v>
      </c>
      <c r="I2035" s="45">
        <v>2100.2399999999998</v>
      </c>
      <c r="J2035" s="19" t="s">
        <v>1560</v>
      </c>
      <c r="K2035" s="19" t="s">
        <v>17594</v>
      </c>
      <c r="L2035" s="19" t="s">
        <v>17595</v>
      </c>
      <c r="M2035" s="19" t="s">
        <v>17596</v>
      </c>
      <c r="N2035" s="19" t="s">
        <v>17590</v>
      </c>
      <c r="O2035" s="19" t="s">
        <v>1641</v>
      </c>
      <c r="P2035" s="19" t="s">
        <v>1642</v>
      </c>
      <c r="Q2035" s="46">
        <v>280</v>
      </c>
      <c r="R2035" s="19" t="s">
        <v>1544</v>
      </c>
      <c r="S2035" s="19" t="s">
        <v>17597</v>
      </c>
      <c r="T2035" s="19" t="s">
        <v>17598</v>
      </c>
      <c r="U2035" s="19" t="s">
        <v>17599</v>
      </c>
      <c r="V2035" s="19" t="s">
        <v>17600</v>
      </c>
      <c r="W2035" s="19" t="s">
        <v>13136</v>
      </c>
      <c r="X2035" s="19" t="s">
        <v>17601</v>
      </c>
      <c r="Y2035" s="19" t="s">
        <v>13199</v>
      </c>
      <c r="Z2035" s="19" t="s">
        <v>13200</v>
      </c>
      <c r="AA2035" s="46">
        <v>371</v>
      </c>
      <c r="AB2035" s="19" t="s">
        <v>508</v>
      </c>
      <c r="AC2035" s="19" t="s">
        <v>165</v>
      </c>
      <c r="AD2035" s="19" t="s">
        <v>1966</v>
      </c>
      <c r="AE2035" s="19" t="s">
        <v>1967</v>
      </c>
      <c r="AF2035" s="19" t="s">
        <v>1592</v>
      </c>
      <c r="AG2035" s="19" t="s">
        <v>1968</v>
      </c>
      <c r="AH2035" s="19" t="s">
        <v>1594</v>
      </c>
      <c r="AI2035" s="19" t="s">
        <v>1595</v>
      </c>
      <c r="AJ2035" s="45">
        <v>0.05</v>
      </c>
      <c r="AK2035" s="45">
        <v>14</v>
      </c>
      <c r="AL2035" s="19" t="s">
        <v>1501</v>
      </c>
      <c r="AM2035" s="46">
        <v>23109.375</v>
      </c>
      <c r="AN2035" s="46">
        <v>14004.375</v>
      </c>
      <c r="AO2035" s="46">
        <v>9105</v>
      </c>
      <c r="AP2035" s="45">
        <v>338.8</v>
      </c>
      <c r="AQ2035" s="45"/>
      <c r="AR2035" s="45" t="str">
        <f>IFERROR(VLOOKUP(AB2035,'Pedidos marco'!$A$1:$D$10000,4,0)," ")</f>
        <v xml:space="preserve"> </v>
      </c>
      <c r="AS2035" s="45">
        <f t="shared" si="217"/>
        <v>12</v>
      </c>
      <c r="AT2035" s="45" t="str">
        <f t="shared" si="218"/>
        <v>12</v>
      </c>
      <c r="AU2035" s="47">
        <v>14</v>
      </c>
      <c r="AV2035" s="19" t="str">
        <f t="shared" si="219"/>
        <v>04 April</v>
      </c>
      <c r="AW2035" s="19">
        <f t="shared" si="220"/>
        <v>1.21</v>
      </c>
      <c r="AX2035" s="19">
        <f t="shared" si="221"/>
        <v>24.2</v>
      </c>
      <c r="AY2035" s="19" t="e">
        <f>VLOOKUP(AG2035,Cías!$A$1:$E$10000,5,0)</f>
        <v>#N/A</v>
      </c>
      <c r="AZ2035" s="19" t="str">
        <f t="shared" si="222"/>
        <v>1014153</v>
      </c>
      <c r="BA2035" s="19" t="str">
        <f t="shared" si="223"/>
        <v>INLAGO ANDRANGO LUIS RODRIGO</v>
      </c>
      <c r="BB2035" s="19" t="e">
        <f>VLOOKUP(AG2035,Cías!$A$1:$E$10000,3,0)</f>
        <v>#N/A</v>
      </c>
      <c r="BC2035" s="19"/>
      <c r="BD2035" s="19"/>
      <c r="BE2035" s="19"/>
      <c r="BF2035" s="19"/>
      <c r="BG2035" s="19"/>
      <c r="BH2035" s="19"/>
      <c r="BI2035" s="19"/>
      <c r="BJ2035" s="19"/>
    </row>
    <row r="2036" spans="1:62" ht="15" x14ac:dyDescent="0.2">
      <c r="A2036" s="19" t="s">
        <v>17590</v>
      </c>
      <c r="B2036" s="19" t="s">
        <v>1479</v>
      </c>
      <c r="C2036" s="43">
        <v>44663</v>
      </c>
      <c r="D2036" s="44">
        <v>0.58402777777778003</v>
      </c>
      <c r="E2036" s="19" t="s">
        <v>17602</v>
      </c>
      <c r="F2036" s="19" t="s">
        <v>17603</v>
      </c>
      <c r="G2036" s="19" t="s">
        <v>17604</v>
      </c>
      <c r="H2036" s="45">
        <v>2505.6</v>
      </c>
      <c r="I2036" s="45">
        <v>2809.29</v>
      </c>
      <c r="J2036" s="19" t="s">
        <v>1560</v>
      </c>
      <c r="K2036" s="19" t="s">
        <v>17594</v>
      </c>
      <c r="L2036" s="19" t="s">
        <v>17605</v>
      </c>
      <c r="M2036" s="19" t="s">
        <v>17606</v>
      </c>
      <c r="N2036" s="19" t="s">
        <v>17590</v>
      </c>
      <c r="O2036" s="19" t="s">
        <v>1603</v>
      </c>
      <c r="P2036" s="19" t="s">
        <v>1604</v>
      </c>
      <c r="Q2036" s="46">
        <v>360</v>
      </c>
      <c r="R2036" s="19" t="s">
        <v>1544</v>
      </c>
      <c r="S2036" s="19" t="s">
        <v>17597</v>
      </c>
      <c r="T2036" s="19" t="s">
        <v>17598</v>
      </c>
      <c r="U2036" s="19" t="s">
        <v>17599</v>
      </c>
      <c r="V2036" s="19" t="s">
        <v>17600</v>
      </c>
      <c r="W2036" s="19" t="s">
        <v>13136</v>
      </c>
      <c r="X2036" s="19" t="s">
        <v>17601</v>
      </c>
      <c r="Y2036" s="19" t="s">
        <v>13199</v>
      </c>
      <c r="Z2036" s="19" t="s">
        <v>13200</v>
      </c>
      <c r="AA2036" s="46">
        <v>371</v>
      </c>
      <c r="AB2036" s="19" t="s">
        <v>508</v>
      </c>
      <c r="AC2036" s="19" t="s">
        <v>165</v>
      </c>
      <c r="AD2036" s="19" t="s">
        <v>1966</v>
      </c>
      <c r="AE2036" s="19" t="s">
        <v>1967</v>
      </c>
      <c r="AF2036" s="19" t="s">
        <v>1592</v>
      </c>
      <c r="AG2036" s="19" t="s">
        <v>1968</v>
      </c>
      <c r="AH2036" s="19" t="s">
        <v>1594</v>
      </c>
      <c r="AI2036" s="19" t="s">
        <v>1595</v>
      </c>
      <c r="AJ2036" s="45">
        <v>0.05</v>
      </c>
      <c r="AK2036" s="45">
        <v>18</v>
      </c>
      <c r="AL2036" s="19" t="s">
        <v>1501</v>
      </c>
      <c r="AM2036" s="46">
        <v>27110.625</v>
      </c>
      <c r="AN2036" s="46">
        <v>18005.625</v>
      </c>
      <c r="AO2036" s="46">
        <v>9105</v>
      </c>
      <c r="AP2036" s="45">
        <v>435.6</v>
      </c>
      <c r="AQ2036" s="45"/>
      <c r="AR2036" s="45" t="str">
        <f>IFERROR(VLOOKUP(AB2036,'Pedidos marco'!$A$1:$D$10000,4,0)," ")</f>
        <v xml:space="preserve"> </v>
      </c>
      <c r="AS2036" s="45">
        <f t="shared" si="217"/>
        <v>12</v>
      </c>
      <c r="AT2036" s="45" t="str">
        <f t="shared" si="218"/>
        <v>12</v>
      </c>
      <c r="AU2036" s="47">
        <v>18</v>
      </c>
      <c r="AV2036" s="19" t="str">
        <f t="shared" si="219"/>
        <v>04 April</v>
      </c>
      <c r="AW2036" s="19">
        <f t="shared" si="220"/>
        <v>1.21</v>
      </c>
      <c r="AX2036" s="19">
        <f t="shared" si="221"/>
        <v>24.200000000000003</v>
      </c>
      <c r="AY2036" s="19" t="e">
        <f>VLOOKUP(AG2036,Cías!$A$1:$E$10000,5,0)</f>
        <v>#N/A</v>
      </c>
      <c r="AZ2036" s="19" t="str">
        <f t="shared" si="222"/>
        <v>1014153</v>
      </c>
      <c r="BA2036" s="19" t="str">
        <f t="shared" si="223"/>
        <v>INLAGO ANDRANGO LUIS RODRIGO</v>
      </c>
      <c r="BB2036" s="19" t="e">
        <f>VLOOKUP(AG2036,Cías!$A$1:$E$10000,3,0)</f>
        <v>#N/A</v>
      </c>
      <c r="BC2036" s="19"/>
      <c r="BD2036" s="19"/>
      <c r="BE2036" s="19"/>
      <c r="BF2036" s="19"/>
      <c r="BG2036" s="19"/>
      <c r="BH2036" s="19"/>
      <c r="BI2036" s="19"/>
      <c r="BJ2036" s="19"/>
    </row>
    <row r="2037" spans="1:62" ht="15" x14ac:dyDescent="0.2">
      <c r="A2037" s="19" t="s">
        <v>17607</v>
      </c>
      <c r="B2037" s="19" t="s">
        <v>1479</v>
      </c>
      <c r="C2037" s="43">
        <v>44663</v>
      </c>
      <c r="D2037" s="44">
        <v>0.59027777777778001</v>
      </c>
      <c r="E2037" s="19" t="s">
        <v>17608</v>
      </c>
      <c r="F2037" s="19" t="s">
        <v>17609</v>
      </c>
      <c r="G2037" s="19" t="s">
        <v>17610</v>
      </c>
      <c r="H2037" s="45">
        <v>2278.8000000000002</v>
      </c>
      <c r="I2037" s="45">
        <v>2555.0100000000002</v>
      </c>
      <c r="J2037" s="19" t="s">
        <v>1560</v>
      </c>
      <c r="K2037" s="19" t="s">
        <v>17611</v>
      </c>
      <c r="L2037" s="19" t="s">
        <v>17612</v>
      </c>
      <c r="M2037" s="19" t="s">
        <v>17613</v>
      </c>
      <c r="N2037" s="19" t="s">
        <v>17607</v>
      </c>
      <c r="O2037" s="19" t="s">
        <v>1641</v>
      </c>
      <c r="P2037" s="19" t="s">
        <v>1642</v>
      </c>
      <c r="Q2037" s="46">
        <v>360</v>
      </c>
      <c r="R2037" s="19" t="s">
        <v>1544</v>
      </c>
      <c r="S2037" s="19" t="s">
        <v>1736</v>
      </c>
      <c r="T2037" s="19" t="s">
        <v>1737</v>
      </c>
      <c r="U2037" s="19" t="s">
        <v>17614</v>
      </c>
      <c r="V2037" s="19" t="s">
        <v>17615</v>
      </c>
      <c r="W2037" s="19" t="s">
        <v>1609</v>
      </c>
      <c r="X2037" s="19" t="s">
        <v>17616</v>
      </c>
      <c r="Y2037" s="19" t="s">
        <v>7101</v>
      </c>
      <c r="Z2037" s="19" t="s">
        <v>7102</v>
      </c>
      <c r="AA2037" s="46">
        <v>512</v>
      </c>
      <c r="AB2037" s="19" t="s">
        <v>507</v>
      </c>
      <c r="AC2037" s="19" t="s">
        <v>163</v>
      </c>
      <c r="AD2037" s="19" t="s">
        <v>9717</v>
      </c>
      <c r="AE2037" s="19" t="s">
        <v>1481</v>
      </c>
      <c r="AF2037" s="19" t="s">
        <v>1554</v>
      </c>
      <c r="AG2037" s="19" t="s">
        <v>9718</v>
      </c>
      <c r="AH2037" s="19" t="s">
        <v>1499</v>
      </c>
      <c r="AI2037" s="19" t="s">
        <v>1500</v>
      </c>
      <c r="AJ2037" s="45">
        <v>0</v>
      </c>
      <c r="AK2037" s="45">
        <v>0</v>
      </c>
      <c r="AL2037" s="19" t="s">
        <v>1501</v>
      </c>
      <c r="AM2037" s="46">
        <v>26710</v>
      </c>
      <c r="AN2037" s="46">
        <v>18020</v>
      </c>
      <c r="AO2037" s="46">
        <v>8690</v>
      </c>
      <c r="AP2037" s="45">
        <v>410.4</v>
      </c>
      <c r="AQ2037" s="45"/>
      <c r="AR2037" s="45" t="str">
        <f>IFERROR(VLOOKUP(AB2037,'Pedidos marco'!$A$1:$D$10000,4,0)," ")</f>
        <v xml:space="preserve"> </v>
      </c>
      <c r="AS2037" s="45">
        <f t="shared" si="217"/>
        <v>12</v>
      </c>
      <c r="AT2037" s="45" t="str">
        <f t="shared" si="218"/>
        <v>12</v>
      </c>
      <c r="AU2037" s="47">
        <v>18</v>
      </c>
      <c r="AV2037" s="19" t="str">
        <f t="shared" si="219"/>
        <v>04 April</v>
      </c>
      <c r="AW2037" s="19">
        <f t="shared" si="220"/>
        <v>1.1399999999999999</v>
      </c>
      <c r="AX2037" s="19">
        <f t="shared" si="221"/>
        <v>22.799999999999997</v>
      </c>
      <c r="AY2037" s="19" t="e">
        <f>VLOOKUP(AG2037,Cías!$A$1:$E$10000,5,0)</f>
        <v>#N/A</v>
      </c>
      <c r="AZ2037" s="19" t="str">
        <f t="shared" si="222"/>
        <v>1012878</v>
      </c>
      <c r="BA2037" s="19" t="str">
        <f t="shared" si="223"/>
        <v>HINOJOSA SAN ANDRES ANGEL PATRICIO</v>
      </c>
      <c r="BB2037" s="19" t="e">
        <f>VLOOKUP(AG2037,Cías!$A$1:$E$10000,3,0)</f>
        <v>#N/A</v>
      </c>
      <c r="BC2037" s="19"/>
      <c r="BD2037" s="19"/>
      <c r="BE2037" s="19"/>
      <c r="BF2037" s="19"/>
      <c r="BG2037" s="19"/>
      <c r="BH2037" s="19"/>
      <c r="BI2037" s="19"/>
      <c r="BJ2037" s="19"/>
    </row>
    <row r="2038" spans="1:62" ht="15" x14ac:dyDescent="0.2">
      <c r="A2038" s="19" t="s">
        <v>17617</v>
      </c>
      <c r="B2038" s="19" t="s">
        <v>1479</v>
      </c>
      <c r="C2038" s="43">
        <v>44663</v>
      </c>
      <c r="D2038" s="44">
        <v>0.59166666666667</v>
      </c>
      <c r="E2038" s="19" t="s">
        <v>17618</v>
      </c>
      <c r="F2038" s="19" t="s">
        <v>17619</v>
      </c>
      <c r="G2038" s="19" t="s">
        <v>17620</v>
      </c>
      <c r="H2038" s="45">
        <v>4318.24</v>
      </c>
      <c r="I2038" s="45">
        <v>4841.6400000000003</v>
      </c>
      <c r="J2038" s="19" t="s">
        <v>1560</v>
      </c>
      <c r="K2038" s="19" t="s">
        <v>17513</v>
      </c>
      <c r="L2038" s="19" t="s">
        <v>17621</v>
      </c>
      <c r="M2038" s="19" t="s">
        <v>17622</v>
      </c>
      <c r="N2038" s="19" t="s">
        <v>17617</v>
      </c>
      <c r="O2038" s="19" t="s">
        <v>367</v>
      </c>
      <c r="P2038" s="19" t="s">
        <v>368</v>
      </c>
      <c r="Q2038" s="46">
        <v>640</v>
      </c>
      <c r="R2038" s="19" t="s">
        <v>1544</v>
      </c>
      <c r="S2038" s="19" t="s">
        <v>5443</v>
      </c>
      <c r="T2038" s="19" t="s">
        <v>5444</v>
      </c>
      <c r="U2038" s="19" t="s">
        <v>5445</v>
      </c>
      <c r="V2038" s="19" t="s">
        <v>5446</v>
      </c>
      <c r="W2038" s="19" t="s">
        <v>1865</v>
      </c>
      <c r="X2038" s="19" t="s">
        <v>5447</v>
      </c>
      <c r="Y2038" s="19" t="s">
        <v>1867</v>
      </c>
      <c r="Z2038" s="19" t="s">
        <v>1868</v>
      </c>
      <c r="AA2038" s="46">
        <v>30</v>
      </c>
      <c r="AB2038" s="19" t="s">
        <v>558</v>
      </c>
      <c r="AC2038" s="19" t="s">
        <v>270</v>
      </c>
      <c r="AD2038" s="19" t="s">
        <v>7834</v>
      </c>
      <c r="AE2038" s="19" t="s">
        <v>7835</v>
      </c>
      <c r="AF2038" s="19" t="s">
        <v>1592</v>
      </c>
      <c r="AG2038" s="19" t="s">
        <v>7836</v>
      </c>
      <c r="AH2038" s="19" t="s">
        <v>1594</v>
      </c>
      <c r="AI2038" s="19" t="s">
        <v>1595</v>
      </c>
      <c r="AJ2038" s="45">
        <v>0.05</v>
      </c>
      <c r="AK2038" s="45">
        <v>32</v>
      </c>
      <c r="AL2038" s="19" t="s">
        <v>1501</v>
      </c>
      <c r="AM2038" s="46">
        <v>49860</v>
      </c>
      <c r="AN2038" s="46">
        <v>32050</v>
      </c>
      <c r="AO2038" s="46">
        <v>17810</v>
      </c>
      <c r="AP2038" s="45">
        <v>121.6</v>
      </c>
      <c r="AQ2038" s="45"/>
      <c r="AR2038" s="45" t="str">
        <f>IFERROR(VLOOKUP(AB2038,'Pedidos marco'!$A$1:$D$10000,4,0)," ")</f>
        <v xml:space="preserve"> </v>
      </c>
      <c r="AS2038" s="45">
        <f t="shared" si="217"/>
        <v>12</v>
      </c>
      <c r="AT2038" s="45" t="str">
        <f t="shared" si="218"/>
        <v>12</v>
      </c>
      <c r="AU2038" s="47">
        <v>32</v>
      </c>
      <c r="AV2038" s="19" t="str">
        <f t="shared" si="219"/>
        <v>04 April</v>
      </c>
      <c r="AW2038" s="19">
        <f t="shared" si="220"/>
        <v>0.19</v>
      </c>
      <c r="AX2038" s="19">
        <f t="shared" si="221"/>
        <v>3.8</v>
      </c>
      <c r="AY2038" s="19" t="e">
        <f>VLOOKUP(AG2038,Cías!$A$1:$E$10000,5,0)</f>
        <v>#N/A</v>
      </c>
      <c r="AZ2038" s="19" t="str">
        <f t="shared" si="222"/>
        <v>1013538</v>
      </c>
      <c r="BA2038" s="19" t="str">
        <f t="shared" si="223"/>
        <v>ROSERO TAFUR JOSE STALIN</v>
      </c>
      <c r="BB2038" s="19" t="e">
        <f>VLOOKUP(AG2038,Cías!$A$1:$E$10000,3,0)</f>
        <v>#N/A</v>
      </c>
      <c r="BC2038" s="19"/>
      <c r="BD2038" s="19"/>
      <c r="BE2038" s="19"/>
      <c r="BF2038" s="19"/>
      <c r="BG2038" s="19"/>
      <c r="BH2038" s="19"/>
      <c r="BI2038" s="19"/>
      <c r="BJ2038" s="19"/>
    </row>
    <row r="2039" spans="1:62" ht="15" x14ac:dyDescent="0.2">
      <c r="A2039" s="19" t="s">
        <v>17623</v>
      </c>
      <c r="B2039" s="19" t="s">
        <v>1479</v>
      </c>
      <c r="C2039" s="43">
        <v>44663</v>
      </c>
      <c r="D2039" s="44">
        <v>0.59236111111111001</v>
      </c>
      <c r="E2039" s="19" t="s">
        <v>17624</v>
      </c>
      <c r="F2039" s="19" t="s">
        <v>17625</v>
      </c>
      <c r="G2039" s="19" t="s">
        <v>17626</v>
      </c>
      <c r="H2039" s="45">
        <v>4358.3999999999996</v>
      </c>
      <c r="I2039" s="45">
        <v>4886.67</v>
      </c>
      <c r="J2039" s="19" t="s">
        <v>1560</v>
      </c>
      <c r="K2039" s="19" t="s">
        <v>17627</v>
      </c>
      <c r="L2039" s="19" t="s">
        <v>17628</v>
      </c>
      <c r="M2039" s="19" t="s">
        <v>17629</v>
      </c>
      <c r="N2039" s="19" t="s">
        <v>17623</v>
      </c>
      <c r="O2039" s="19" t="s">
        <v>1603</v>
      </c>
      <c r="P2039" s="19" t="s">
        <v>1604</v>
      </c>
      <c r="Q2039" s="46">
        <v>640</v>
      </c>
      <c r="R2039" s="19" t="s">
        <v>1544</v>
      </c>
      <c r="S2039" s="19" t="s">
        <v>5842</v>
      </c>
      <c r="T2039" s="19" t="s">
        <v>5843</v>
      </c>
      <c r="U2039" s="19" t="s">
        <v>5844</v>
      </c>
      <c r="V2039" s="19" t="s">
        <v>5845</v>
      </c>
      <c r="W2039" s="19" t="s">
        <v>2433</v>
      </c>
      <c r="X2039" s="19" t="s">
        <v>5846</v>
      </c>
      <c r="Y2039" s="19" t="s">
        <v>2435</v>
      </c>
      <c r="Z2039" s="19" t="s">
        <v>2436</v>
      </c>
      <c r="AA2039" s="46">
        <v>385</v>
      </c>
      <c r="AB2039" s="19" t="s">
        <v>590</v>
      </c>
      <c r="AC2039" s="19" t="s">
        <v>337</v>
      </c>
      <c r="AD2039" s="19" t="s">
        <v>6237</v>
      </c>
      <c r="AE2039" s="19" t="s">
        <v>6238</v>
      </c>
      <c r="AF2039" s="19" t="s">
        <v>1592</v>
      </c>
      <c r="AG2039" s="19" t="s">
        <v>6239</v>
      </c>
      <c r="AH2039" s="19" t="s">
        <v>1499</v>
      </c>
      <c r="AI2039" s="19" t="s">
        <v>1500</v>
      </c>
      <c r="AJ2039" s="45">
        <v>0</v>
      </c>
      <c r="AK2039" s="45">
        <v>0</v>
      </c>
      <c r="AL2039" s="19" t="s">
        <v>1501</v>
      </c>
      <c r="AM2039" s="46">
        <v>49740</v>
      </c>
      <c r="AN2039" s="46">
        <v>32020</v>
      </c>
      <c r="AO2039" s="46">
        <v>17720</v>
      </c>
      <c r="AP2039" s="45">
        <v>793.6</v>
      </c>
      <c r="AQ2039" s="45"/>
      <c r="AR2039" s="45" t="str">
        <f>IFERROR(VLOOKUP(AB2039,'Pedidos marco'!$A$1:$D$10000,4,0)," ")</f>
        <v xml:space="preserve"> </v>
      </c>
      <c r="AS2039" s="45">
        <f t="shared" si="217"/>
        <v>12</v>
      </c>
      <c r="AT2039" s="45" t="str">
        <f t="shared" si="218"/>
        <v>12</v>
      </c>
      <c r="AU2039" s="47">
        <v>32</v>
      </c>
      <c r="AV2039" s="19" t="str">
        <f t="shared" si="219"/>
        <v>04 April</v>
      </c>
      <c r="AW2039" s="19">
        <f t="shared" si="220"/>
        <v>1.24</v>
      </c>
      <c r="AX2039" s="19">
        <f t="shared" si="221"/>
        <v>24.8</v>
      </c>
      <c r="AY2039" s="19" t="e">
        <f>VLOOKUP(AG2039,Cías!$A$1:$E$10000,5,0)</f>
        <v>#N/A</v>
      </c>
      <c r="AZ2039" s="19" t="str">
        <f t="shared" si="222"/>
        <v>1013602</v>
      </c>
      <c r="BA2039" s="19" t="str">
        <f t="shared" si="223"/>
        <v>VILLEGAS PASQUEL RUBEN EDUARDO</v>
      </c>
      <c r="BB2039" s="19" t="e">
        <f>VLOOKUP(AG2039,Cías!$A$1:$E$10000,3,0)</f>
        <v>#N/A</v>
      </c>
      <c r="BC2039" s="19"/>
      <c r="BD2039" s="19"/>
      <c r="BE2039" s="19"/>
      <c r="BF2039" s="19"/>
      <c r="BG2039" s="19"/>
      <c r="BH2039" s="19"/>
      <c r="BI2039" s="19"/>
      <c r="BJ2039" s="19"/>
    </row>
    <row r="2040" spans="1:62" ht="15" x14ac:dyDescent="0.2">
      <c r="A2040" s="19" t="s">
        <v>17630</v>
      </c>
      <c r="B2040" s="19" t="s">
        <v>1479</v>
      </c>
      <c r="C2040" s="43">
        <v>44663</v>
      </c>
      <c r="D2040" s="44">
        <v>0.59305555555556</v>
      </c>
      <c r="E2040" s="19" t="s">
        <v>17631</v>
      </c>
      <c r="F2040" s="19" t="s">
        <v>17632</v>
      </c>
      <c r="G2040" s="19" t="s">
        <v>17633</v>
      </c>
      <c r="H2040" s="45">
        <v>2426.4</v>
      </c>
      <c r="I2040" s="45">
        <v>2720.5</v>
      </c>
      <c r="J2040" s="19" t="s">
        <v>1560</v>
      </c>
      <c r="K2040" s="19" t="s">
        <v>17634</v>
      </c>
      <c r="L2040" s="19" t="s">
        <v>17635</v>
      </c>
      <c r="M2040" s="19" t="s">
        <v>17636</v>
      </c>
      <c r="N2040" s="19" t="s">
        <v>17630</v>
      </c>
      <c r="O2040" s="19" t="s">
        <v>367</v>
      </c>
      <c r="P2040" s="19" t="s">
        <v>368</v>
      </c>
      <c r="Q2040" s="46">
        <v>360</v>
      </c>
      <c r="R2040" s="19" t="s">
        <v>1544</v>
      </c>
      <c r="S2040" s="19" t="s">
        <v>3053</v>
      </c>
      <c r="T2040" s="19" t="s">
        <v>3054</v>
      </c>
      <c r="U2040" s="19" t="s">
        <v>3055</v>
      </c>
      <c r="V2040" s="19" t="s">
        <v>3056</v>
      </c>
      <c r="W2040" s="19" t="s">
        <v>415</v>
      </c>
      <c r="X2040" s="19" t="s">
        <v>3057</v>
      </c>
      <c r="Y2040" s="19" t="s">
        <v>1511</v>
      </c>
      <c r="Z2040" s="19" t="s">
        <v>1512</v>
      </c>
      <c r="AA2040" s="46">
        <v>113</v>
      </c>
      <c r="AB2040" s="19" t="s">
        <v>504</v>
      </c>
      <c r="AC2040" s="19" t="s">
        <v>157</v>
      </c>
      <c r="AD2040" s="19" t="s">
        <v>5075</v>
      </c>
      <c r="AE2040" s="19" t="s">
        <v>1481</v>
      </c>
      <c r="AF2040" s="19" t="s">
        <v>1554</v>
      </c>
      <c r="AG2040" s="19" t="s">
        <v>5076</v>
      </c>
      <c r="AH2040" s="19" t="s">
        <v>1594</v>
      </c>
      <c r="AI2040" s="19" t="s">
        <v>1595</v>
      </c>
      <c r="AJ2040" s="45">
        <v>0.05</v>
      </c>
      <c r="AK2040" s="45">
        <v>18</v>
      </c>
      <c r="AL2040" s="19" t="s">
        <v>1501</v>
      </c>
      <c r="AM2040" s="46">
        <v>27500</v>
      </c>
      <c r="AN2040" s="46">
        <v>18030</v>
      </c>
      <c r="AO2040" s="46">
        <v>9470</v>
      </c>
      <c r="AP2040" s="45">
        <v>165.6</v>
      </c>
      <c r="AQ2040" s="45"/>
      <c r="AR2040" s="45" t="str">
        <f>IFERROR(VLOOKUP(AB2040,'Pedidos marco'!$A$1:$D$10000,4,0)," ")</f>
        <v xml:space="preserve"> </v>
      </c>
      <c r="AS2040" s="45">
        <f t="shared" si="217"/>
        <v>12</v>
      </c>
      <c r="AT2040" s="45" t="str">
        <f t="shared" si="218"/>
        <v>12</v>
      </c>
      <c r="AU2040" s="47">
        <v>18</v>
      </c>
      <c r="AV2040" s="19" t="str">
        <f t="shared" si="219"/>
        <v>04 April</v>
      </c>
      <c r="AW2040" s="19">
        <f t="shared" si="220"/>
        <v>0.45999999999999996</v>
      </c>
      <c r="AX2040" s="19">
        <f t="shared" si="221"/>
        <v>9.1999999999999993</v>
      </c>
      <c r="AY2040" s="19" t="e">
        <f>VLOOKUP(AG2040,Cías!$A$1:$E$10000,5,0)</f>
        <v>#N/A</v>
      </c>
      <c r="AZ2040" s="19" t="str">
        <f t="shared" si="222"/>
        <v>1013275</v>
      </c>
      <c r="BA2040" s="19" t="str">
        <f t="shared" si="223"/>
        <v>HARO RUIZ SIXTO RIGOBERTO</v>
      </c>
      <c r="BB2040" s="19" t="e">
        <f>VLOOKUP(AG2040,Cías!$A$1:$E$10000,3,0)</f>
        <v>#N/A</v>
      </c>
      <c r="BC2040" s="19"/>
      <c r="BD2040" s="19"/>
      <c r="BE2040" s="19"/>
      <c r="BF2040" s="19"/>
      <c r="BG2040" s="19"/>
      <c r="BH2040" s="19"/>
      <c r="BI2040" s="19"/>
      <c r="BJ2040" s="19"/>
    </row>
    <row r="2041" spans="1:62" ht="15" x14ac:dyDescent="0.2">
      <c r="A2041" s="19" t="s">
        <v>17637</v>
      </c>
      <c r="B2041" s="19" t="s">
        <v>1479</v>
      </c>
      <c r="C2041" s="43">
        <v>44663</v>
      </c>
      <c r="D2041" s="44">
        <v>0.59375</v>
      </c>
      <c r="E2041" s="19" t="s">
        <v>17638</v>
      </c>
      <c r="F2041" s="19" t="s">
        <v>17639</v>
      </c>
      <c r="G2041" s="19" t="s">
        <v>17640</v>
      </c>
      <c r="H2041" s="45">
        <v>2432.56</v>
      </c>
      <c r="I2041" s="45">
        <v>2727.4</v>
      </c>
      <c r="J2041" s="19" t="s">
        <v>2037</v>
      </c>
      <c r="K2041" s="19" t="s">
        <v>17641</v>
      </c>
      <c r="L2041" s="19" t="s">
        <v>17642</v>
      </c>
      <c r="M2041" s="19" t="s">
        <v>17643</v>
      </c>
      <c r="N2041" s="19" t="s">
        <v>17637</v>
      </c>
      <c r="O2041" s="19" t="s">
        <v>367</v>
      </c>
      <c r="P2041" s="19" t="s">
        <v>368</v>
      </c>
      <c r="Q2041" s="46">
        <v>360</v>
      </c>
      <c r="R2041" s="19" t="s">
        <v>1544</v>
      </c>
      <c r="S2041" s="19" t="s">
        <v>11091</v>
      </c>
      <c r="T2041" s="19" t="s">
        <v>11092</v>
      </c>
      <c r="U2041" s="19" t="s">
        <v>17644</v>
      </c>
      <c r="V2041" s="19" t="s">
        <v>17645</v>
      </c>
      <c r="W2041" s="19" t="s">
        <v>415</v>
      </c>
      <c r="X2041" s="19" t="s">
        <v>17646</v>
      </c>
      <c r="Y2041" s="19" t="s">
        <v>17647</v>
      </c>
      <c r="Z2041" s="19" t="s">
        <v>17648</v>
      </c>
      <c r="AA2041" s="46">
        <v>103</v>
      </c>
      <c r="AB2041" s="19" t="s">
        <v>479</v>
      </c>
      <c r="AC2041" s="19" t="s">
        <v>108</v>
      </c>
      <c r="AD2041" s="19" t="s">
        <v>1948</v>
      </c>
      <c r="AE2041" s="19" t="s">
        <v>1949</v>
      </c>
      <c r="AF2041" s="19" t="s">
        <v>1554</v>
      </c>
      <c r="AG2041" s="19" t="s">
        <v>1950</v>
      </c>
      <c r="AH2041" s="19" t="s">
        <v>1499</v>
      </c>
      <c r="AI2041" s="19" t="s">
        <v>1500</v>
      </c>
      <c r="AJ2041" s="45">
        <v>0</v>
      </c>
      <c r="AK2041" s="45">
        <v>0</v>
      </c>
      <c r="AL2041" s="19" t="s">
        <v>1501</v>
      </c>
      <c r="AM2041" s="46">
        <v>27040</v>
      </c>
      <c r="AN2041" s="46">
        <v>18030</v>
      </c>
      <c r="AO2041" s="46">
        <v>9010</v>
      </c>
      <c r="AP2041" s="45">
        <v>162</v>
      </c>
      <c r="AQ2041" s="45"/>
      <c r="AR2041" s="45" t="str">
        <f>IFERROR(VLOOKUP(AB2041,'Pedidos marco'!$A$1:$D$10000,4,0)," ")</f>
        <v xml:space="preserve"> </v>
      </c>
      <c r="AS2041" s="45">
        <f t="shared" si="217"/>
        <v>12</v>
      </c>
      <c r="AT2041" s="45" t="str">
        <f t="shared" si="218"/>
        <v>12</v>
      </c>
      <c r="AU2041" s="47">
        <v>18</v>
      </c>
      <c r="AV2041" s="19" t="str">
        <f t="shared" si="219"/>
        <v>04 April</v>
      </c>
      <c r="AW2041" s="19">
        <f t="shared" si="220"/>
        <v>0.45</v>
      </c>
      <c r="AX2041" s="19">
        <f t="shared" si="221"/>
        <v>9</v>
      </c>
      <c r="AY2041" s="19" t="e">
        <f>VLOOKUP(AG2041,Cías!$A$1:$E$10000,5,0)</f>
        <v>#N/A</v>
      </c>
      <c r="AZ2041" s="19" t="str">
        <f t="shared" si="222"/>
        <v>1022019</v>
      </c>
      <c r="BA2041" s="19" t="str">
        <f t="shared" si="223"/>
        <v>ENRIQUEZ LARA ORLANDO DANILO</v>
      </c>
      <c r="BB2041" s="19" t="e">
        <f>VLOOKUP(AG2041,Cías!$A$1:$E$10000,3,0)</f>
        <v>#N/A</v>
      </c>
      <c r="BC2041" s="19"/>
      <c r="BD2041" s="19"/>
      <c r="BE2041" s="19"/>
      <c r="BF2041" s="19"/>
      <c r="BG2041" s="19"/>
      <c r="BH2041" s="19"/>
      <c r="BI2041" s="19"/>
      <c r="BJ2041" s="19"/>
    </row>
    <row r="2042" spans="1:62" ht="15" x14ac:dyDescent="0.2">
      <c r="A2042" s="19" t="s">
        <v>17649</v>
      </c>
      <c r="B2042" s="19" t="s">
        <v>1479</v>
      </c>
      <c r="C2042" s="43">
        <v>44663</v>
      </c>
      <c r="D2042" s="44">
        <v>0.60138888888888997</v>
      </c>
      <c r="E2042" s="19" t="s">
        <v>17650</v>
      </c>
      <c r="F2042" s="19" t="s">
        <v>17651</v>
      </c>
      <c r="G2042" s="19" t="s">
        <v>17652</v>
      </c>
      <c r="H2042" s="45">
        <v>4089.6</v>
      </c>
      <c r="I2042" s="45">
        <v>4585.28</v>
      </c>
      <c r="J2042" s="19" t="s">
        <v>1560</v>
      </c>
      <c r="K2042" s="19" t="s">
        <v>17653</v>
      </c>
      <c r="L2042" s="19" t="s">
        <v>17654</v>
      </c>
      <c r="M2042" s="19" t="s">
        <v>17655</v>
      </c>
      <c r="N2042" s="19" t="s">
        <v>17649</v>
      </c>
      <c r="O2042" s="19" t="s">
        <v>1641</v>
      </c>
      <c r="P2042" s="19" t="s">
        <v>1642</v>
      </c>
      <c r="Q2042" s="46">
        <v>640</v>
      </c>
      <c r="R2042" s="19" t="s">
        <v>1544</v>
      </c>
      <c r="S2042" s="19" t="s">
        <v>1736</v>
      </c>
      <c r="T2042" s="19" t="s">
        <v>1737</v>
      </c>
      <c r="U2042" s="19" t="s">
        <v>3183</v>
      </c>
      <c r="V2042" s="19" t="s">
        <v>3184</v>
      </c>
      <c r="W2042" s="19" t="s">
        <v>1492</v>
      </c>
      <c r="X2042" s="19" t="s">
        <v>3185</v>
      </c>
      <c r="Y2042" s="19" t="s">
        <v>1494</v>
      </c>
      <c r="Z2042" s="19" t="s">
        <v>1495</v>
      </c>
      <c r="AA2042" s="46">
        <v>247</v>
      </c>
      <c r="AB2042" s="19" t="s">
        <v>592</v>
      </c>
      <c r="AC2042" s="19" t="s">
        <v>341</v>
      </c>
      <c r="AD2042" s="19" t="s">
        <v>6729</v>
      </c>
      <c r="AE2042" s="19" t="s">
        <v>6730</v>
      </c>
      <c r="AF2042" s="19" t="s">
        <v>1592</v>
      </c>
      <c r="AG2042" s="19" t="s">
        <v>6731</v>
      </c>
      <c r="AH2042" s="19" t="s">
        <v>1594</v>
      </c>
      <c r="AI2042" s="19" t="s">
        <v>1595</v>
      </c>
      <c r="AJ2042" s="45">
        <v>0.05</v>
      </c>
      <c r="AK2042" s="45">
        <v>32</v>
      </c>
      <c r="AL2042" s="19" t="s">
        <v>1501</v>
      </c>
      <c r="AM2042" s="46">
        <v>49350</v>
      </c>
      <c r="AN2042" s="46">
        <v>32080</v>
      </c>
      <c r="AO2042" s="46">
        <v>17270</v>
      </c>
      <c r="AP2042" s="45">
        <v>537.6</v>
      </c>
      <c r="AQ2042" s="45"/>
      <c r="AR2042" s="45" t="str">
        <f>IFERROR(VLOOKUP(AB2042,'Pedidos marco'!$A$1:$D$10000,4,0)," ")</f>
        <v xml:space="preserve"> </v>
      </c>
      <c r="AS2042" s="45">
        <f t="shared" si="217"/>
        <v>12</v>
      </c>
      <c r="AT2042" s="45" t="str">
        <f t="shared" si="218"/>
        <v>12</v>
      </c>
      <c r="AU2042" s="47">
        <v>32</v>
      </c>
      <c r="AV2042" s="19" t="str">
        <f t="shared" si="219"/>
        <v>04 April</v>
      </c>
      <c r="AW2042" s="19">
        <f t="shared" si="220"/>
        <v>0.84000000000000008</v>
      </c>
      <c r="AX2042" s="19">
        <f t="shared" si="221"/>
        <v>16.8</v>
      </c>
      <c r="AY2042" s="19" t="e">
        <f>VLOOKUP(AG2042,Cías!$A$1:$E$10000,5,0)</f>
        <v>#N/A</v>
      </c>
      <c r="AZ2042" s="19" t="str">
        <f t="shared" si="222"/>
        <v>1013564</v>
      </c>
      <c r="BA2042" s="19" t="str">
        <f t="shared" si="223"/>
        <v>VIVERO MORALES MILTON CICERON</v>
      </c>
      <c r="BB2042" s="19" t="e">
        <f>VLOOKUP(AG2042,Cías!$A$1:$E$10000,3,0)</f>
        <v>#N/A</v>
      </c>
      <c r="BC2042" s="19"/>
      <c r="BD2042" s="19"/>
      <c r="BE2042" s="19"/>
      <c r="BF2042" s="19"/>
      <c r="BG2042" s="19"/>
      <c r="BH2042" s="19"/>
      <c r="BI2042" s="19"/>
      <c r="BJ2042" s="19"/>
    </row>
    <row r="2043" spans="1:62" ht="15" x14ac:dyDescent="0.2">
      <c r="A2043" s="19" t="s">
        <v>17656</v>
      </c>
      <c r="B2043" s="19" t="s">
        <v>1479</v>
      </c>
      <c r="C2043" s="43">
        <v>44663</v>
      </c>
      <c r="D2043" s="44">
        <v>0.60624999999999996</v>
      </c>
      <c r="E2043" s="19" t="s">
        <v>17657</v>
      </c>
      <c r="F2043" s="19" t="s">
        <v>17658</v>
      </c>
      <c r="G2043" s="19" t="s">
        <v>17659</v>
      </c>
      <c r="H2043" s="45">
        <v>501.6</v>
      </c>
      <c r="I2043" s="45">
        <v>562.4</v>
      </c>
      <c r="J2043" s="19" t="s">
        <v>1560</v>
      </c>
      <c r="K2043" s="19" t="s">
        <v>17660</v>
      </c>
      <c r="L2043" s="19" t="s">
        <v>17661</v>
      </c>
      <c r="M2043" s="19" t="s">
        <v>17662</v>
      </c>
      <c r="N2043" s="19" t="s">
        <v>17656</v>
      </c>
      <c r="O2043" s="19" t="s">
        <v>1641</v>
      </c>
      <c r="P2043" s="19" t="s">
        <v>1642</v>
      </c>
      <c r="Q2043" s="46">
        <v>80</v>
      </c>
      <c r="R2043" s="19" t="s">
        <v>1544</v>
      </c>
      <c r="S2043" s="19" t="s">
        <v>1643</v>
      </c>
      <c r="T2043" s="19" t="s">
        <v>56</v>
      </c>
      <c r="U2043" s="19" t="s">
        <v>1644</v>
      </c>
      <c r="V2043" s="19" t="s">
        <v>1645</v>
      </c>
      <c r="W2043" s="19" t="s">
        <v>1646</v>
      </c>
      <c r="X2043" s="19" t="s">
        <v>1647</v>
      </c>
      <c r="Y2043" s="19" t="s">
        <v>1648</v>
      </c>
      <c r="Z2043" s="19" t="s">
        <v>1649</v>
      </c>
      <c r="AA2043" s="46">
        <v>330</v>
      </c>
      <c r="AB2043" s="19" t="s">
        <v>454</v>
      </c>
      <c r="AC2043" s="19" t="s">
        <v>56</v>
      </c>
      <c r="AD2043" s="19" t="s">
        <v>3773</v>
      </c>
      <c r="AE2043" s="19" t="s">
        <v>3774</v>
      </c>
      <c r="AF2043" s="19" t="s">
        <v>1592</v>
      </c>
      <c r="AG2043" s="19" t="s">
        <v>3775</v>
      </c>
      <c r="AH2043" s="19" t="s">
        <v>1499</v>
      </c>
      <c r="AI2043" s="19" t="s">
        <v>1500</v>
      </c>
      <c r="AJ2043" s="45">
        <v>0</v>
      </c>
      <c r="AK2043" s="45">
        <v>0</v>
      </c>
      <c r="AL2043" s="19" t="s">
        <v>1501</v>
      </c>
      <c r="AM2043" s="46">
        <v>12585</v>
      </c>
      <c r="AN2043" s="46">
        <v>4000</v>
      </c>
      <c r="AO2043" s="46">
        <v>8585</v>
      </c>
      <c r="AP2043" s="45">
        <v>106.4</v>
      </c>
      <c r="AQ2043" s="45"/>
      <c r="AR2043" s="45" t="str">
        <f>IFERROR(VLOOKUP(AB2043,'Pedidos marco'!$A$1:$D$10000,4,0)," ")</f>
        <v xml:space="preserve"> </v>
      </c>
      <c r="AS2043" s="45">
        <f t="shared" si="217"/>
        <v>12</v>
      </c>
      <c r="AT2043" s="45" t="str">
        <f t="shared" si="218"/>
        <v>12</v>
      </c>
      <c r="AU2043" s="47">
        <v>4</v>
      </c>
      <c r="AV2043" s="19" t="str">
        <f t="shared" si="219"/>
        <v>04 April</v>
      </c>
      <c r="AW2043" s="19">
        <f t="shared" si="220"/>
        <v>1.33</v>
      </c>
      <c r="AX2043" s="19">
        <f t="shared" si="221"/>
        <v>26.6</v>
      </c>
      <c r="AY2043" s="19" t="e">
        <f>VLOOKUP(AG2043,Cías!$A$1:$E$10000,5,0)</f>
        <v>#N/A</v>
      </c>
      <c r="AZ2043" s="19" t="str">
        <f t="shared" si="222"/>
        <v>1024926</v>
      </c>
      <c r="BA2043" s="19" t="str">
        <f t="shared" si="223"/>
        <v>BONILLA PILATAXI CHRISTIAN</v>
      </c>
      <c r="BB2043" s="19" t="e">
        <f>VLOOKUP(AG2043,Cías!$A$1:$E$10000,3,0)</f>
        <v>#N/A</v>
      </c>
      <c r="BC2043" s="19"/>
      <c r="BD2043" s="19"/>
      <c r="BE2043" s="19"/>
      <c r="BF2043" s="19"/>
      <c r="BG2043" s="19"/>
      <c r="BH2043" s="19"/>
      <c r="BI2043" s="19"/>
      <c r="BJ2043" s="19"/>
    </row>
    <row r="2044" spans="1:62" ht="15" x14ac:dyDescent="0.2">
      <c r="A2044" s="19" t="s">
        <v>17656</v>
      </c>
      <c r="B2044" s="19" t="s">
        <v>1479</v>
      </c>
      <c r="C2044" s="43">
        <v>44663</v>
      </c>
      <c r="D2044" s="44">
        <v>0.60624999999999996</v>
      </c>
      <c r="E2044" s="19" t="s">
        <v>17663</v>
      </c>
      <c r="F2044" s="19" t="s">
        <v>17664</v>
      </c>
      <c r="G2044" s="19" t="s">
        <v>17665</v>
      </c>
      <c r="H2044" s="45">
        <v>3781.6</v>
      </c>
      <c r="I2044" s="45">
        <v>4239.95</v>
      </c>
      <c r="J2044" s="19" t="s">
        <v>1560</v>
      </c>
      <c r="K2044" s="19" t="s">
        <v>17666</v>
      </c>
      <c r="L2044" s="19" t="s">
        <v>17667</v>
      </c>
      <c r="M2044" s="19" t="s">
        <v>17668</v>
      </c>
      <c r="N2044" s="19" t="s">
        <v>17656</v>
      </c>
      <c r="O2044" s="19" t="s">
        <v>1603</v>
      </c>
      <c r="P2044" s="19" t="s">
        <v>1604</v>
      </c>
      <c r="Q2044" s="46">
        <v>580</v>
      </c>
      <c r="R2044" s="19" t="s">
        <v>1544</v>
      </c>
      <c r="S2044" s="19" t="s">
        <v>1643</v>
      </c>
      <c r="T2044" s="19" t="s">
        <v>56</v>
      </c>
      <c r="U2044" s="19" t="s">
        <v>1644</v>
      </c>
      <c r="V2044" s="19" t="s">
        <v>1645</v>
      </c>
      <c r="W2044" s="19" t="s">
        <v>1646</v>
      </c>
      <c r="X2044" s="19" t="s">
        <v>1647</v>
      </c>
      <c r="Y2044" s="19" t="s">
        <v>1648</v>
      </c>
      <c r="Z2044" s="19" t="s">
        <v>1649</v>
      </c>
      <c r="AA2044" s="46">
        <v>330</v>
      </c>
      <c r="AB2044" s="19" t="s">
        <v>454</v>
      </c>
      <c r="AC2044" s="19" t="s">
        <v>56</v>
      </c>
      <c r="AD2044" s="19" t="s">
        <v>3773</v>
      </c>
      <c r="AE2044" s="19" t="s">
        <v>3774</v>
      </c>
      <c r="AF2044" s="19" t="s">
        <v>1592</v>
      </c>
      <c r="AG2044" s="19" t="s">
        <v>3775</v>
      </c>
      <c r="AH2044" s="19" t="s">
        <v>1499</v>
      </c>
      <c r="AI2044" s="19" t="s">
        <v>1500</v>
      </c>
      <c r="AJ2044" s="45">
        <v>0</v>
      </c>
      <c r="AK2044" s="45">
        <v>0</v>
      </c>
      <c r="AL2044" s="19" t="s">
        <v>1501</v>
      </c>
      <c r="AM2044" s="46">
        <v>37585</v>
      </c>
      <c r="AN2044" s="46">
        <v>29000</v>
      </c>
      <c r="AO2044" s="46">
        <v>8585</v>
      </c>
      <c r="AP2044" s="45">
        <v>771.4</v>
      </c>
      <c r="AQ2044" s="45"/>
      <c r="AR2044" s="45" t="str">
        <f>IFERROR(VLOOKUP(AB2044,'Pedidos marco'!$A$1:$D$10000,4,0)," ")</f>
        <v xml:space="preserve"> </v>
      </c>
      <c r="AS2044" s="45">
        <f t="shared" si="217"/>
        <v>12</v>
      </c>
      <c r="AT2044" s="45" t="str">
        <f t="shared" si="218"/>
        <v>12</v>
      </c>
      <c r="AU2044" s="47">
        <v>29</v>
      </c>
      <c r="AV2044" s="19" t="str">
        <f t="shared" si="219"/>
        <v>04 April</v>
      </c>
      <c r="AW2044" s="19">
        <f t="shared" si="220"/>
        <v>1.33</v>
      </c>
      <c r="AX2044" s="19">
        <f t="shared" si="221"/>
        <v>26.599999999999998</v>
      </c>
      <c r="AY2044" s="19" t="e">
        <f>VLOOKUP(AG2044,Cías!$A$1:$E$10000,5,0)</f>
        <v>#N/A</v>
      </c>
      <c r="AZ2044" s="19" t="str">
        <f t="shared" si="222"/>
        <v>1024926</v>
      </c>
      <c r="BA2044" s="19" t="str">
        <f t="shared" si="223"/>
        <v>BONILLA PILATAXI CHRISTIAN</v>
      </c>
      <c r="BB2044" s="19" t="e">
        <f>VLOOKUP(AG2044,Cías!$A$1:$E$10000,3,0)</f>
        <v>#N/A</v>
      </c>
      <c r="BC2044" s="19"/>
      <c r="BD2044" s="19"/>
      <c r="BE2044" s="19"/>
      <c r="BF2044" s="19"/>
      <c r="BG2044" s="19"/>
      <c r="BH2044" s="19"/>
      <c r="BI2044" s="19"/>
      <c r="BJ2044" s="19"/>
    </row>
    <row r="2045" spans="1:62" ht="15" x14ac:dyDescent="0.2">
      <c r="A2045" s="19" t="s">
        <v>17669</v>
      </c>
      <c r="B2045" s="19" t="s">
        <v>1479</v>
      </c>
      <c r="C2045" s="43">
        <v>44663</v>
      </c>
      <c r="D2045" s="44">
        <v>0.61041666666667005</v>
      </c>
      <c r="E2045" s="19" t="s">
        <v>17670</v>
      </c>
      <c r="F2045" s="19" t="s">
        <v>17671</v>
      </c>
      <c r="G2045" s="19" t="s">
        <v>17672</v>
      </c>
      <c r="H2045" s="45">
        <v>804.28</v>
      </c>
      <c r="I2045" s="45">
        <v>901.76</v>
      </c>
      <c r="J2045" s="19" t="s">
        <v>1560</v>
      </c>
      <c r="K2045" s="19" t="s">
        <v>17673</v>
      </c>
      <c r="L2045" s="19" t="s">
        <v>17674</v>
      </c>
      <c r="M2045" s="19" t="s">
        <v>17675</v>
      </c>
      <c r="N2045" s="19" t="s">
        <v>17669</v>
      </c>
      <c r="O2045" s="19" t="s">
        <v>371</v>
      </c>
      <c r="P2045" s="19" t="s">
        <v>372</v>
      </c>
      <c r="Q2045" s="46">
        <v>120</v>
      </c>
      <c r="R2045" s="19" t="s">
        <v>1544</v>
      </c>
      <c r="S2045" s="19" t="s">
        <v>2188</v>
      </c>
      <c r="T2045" s="19" t="s">
        <v>2189</v>
      </c>
      <c r="U2045" s="19" t="s">
        <v>17676</v>
      </c>
      <c r="V2045" s="19" t="s">
        <v>17677</v>
      </c>
      <c r="W2045" s="19" t="s">
        <v>415</v>
      </c>
      <c r="X2045" s="19" t="s">
        <v>17678</v>
      </c>
      <c r="Y2045" s="19" t="s">
        <v>5644</v>
      </c>
      <c r="Z2045" s="19" t="s">
        <v>5645</v>
      </c>
      <c r="AA2045" s="46">
        <v>91.3</v>
      </c>
      <c r="AB2045" s="19" t="s">
        <v>445</v>
      </c>
      <c r="AC2045" s="19" t="s">
        <v>37</v>
      </c>
      <c r="AD2045" s="19" t="s">
        <v>2193</v>
      </c>
      <c r="AE2045" s="19" t="s">
        <v>2194</v>
      </c>
      <c r="AF2045" s="19" t="s">
        <v>1592</v>
      </c>
      <c r="AG2045" s="19" t="s">
        <v>2195</v>
      </c>
      <c r="AH2045" s="19" t="s">
        <v>1594</v>
      </c>
      <c r="AI2045" s="19" t="s">
        <v>1595</v>
      </c>
      <c r="AJ2045" s="45">
        <v>0.05</v>
      </c>
      <c r="AK2045" s="45">
        <v>6</v>
      </c>
      <c r="AL2045" s="19" t="s">
        <v>1501</v>
      </c>
      <c r="AM2045" s="46">
        <v>11635.491</v>
      </c>
      <c r="AN2045" s="46">
        <v>6008.8239999999996</v>
      </c>
      <c r="AO2045" s="46">
        <v>5626.6670000000004</v>
      </c>
      <c r="AP2045" s="45">
        <v>54</v>
      </c>
      <c r="AQ2045" s="45"/>
      <c r="AR2045" s="45" t="str">
        <f>IFERROR(VLOOKUP(AB2045,'Pedidos marco'!$A$1:$D$10000,4,0)," ")</f>
        <v xml:space="preserve"> </v>
      </c>
      <c r="AS2045" s="45">
        <f t="shared" si="217"/>
        <v>12</v>
      </c>
      <c r="AT2045" s="45" t="str">
        <f t="shared" si="218"/>
        <v>12</v>
      </c>
      <c r="AU2045" s="47">
        <v>6</v>
      </c>
      <c r="AV2045" s="19" t="str">
        <f t="shared" si="219"/>
        <v>04 April</v>
      </c>
      <c r="AW2045" s="19">
        <f t="shared" si="220"/>
        <v>0.45</v>
      </c>
      <c r="AX2045" s="19">
        <f t="shared" si="221"/>
        <v>9</v>
      </c>
      <c r="AY2045" s="19" t="e">
        <f>VLOOKUP(AG2045,Cías!$A$1:$E$10000,5,0)</f>
        <v>#N/A</v>
      </c>
      <c r="AZ2045" s="19" t="str">
        <f t="shared" si="222"/>
        <v>1024381</v>
      </c>
      <c r="BA2045" s="19" t="str">
        <f t="shared" si="223"/>
        <v>BALCAZAR GORDON ALEJANDRO</v>
      </c>
      <c r="BB2045" s="19" t="e">
        <f>VLOOKUP(AG2045,Cías!$A$1:$E$10000,3,0)</f>
        <v>#N/A</v>
      </c>
      <c r="BC2045" s="19"/>
      <c r="BD2045" s="19"/>
      <c r="BE2045" s="19"/>
      <c r="BF2045" s="19"/>
      <c r="BG2045" s="19"/>
      <c r="BH2045" s="19"/>
      <c r="BI2045" s="19"/>
      <c r="BJ2045" s="19"/>
    </row>
    <row r="2046" spans="1:62" ht="15" x14ac:dyDescent="0.2">
      <c r="A2046" s="19" t="s">
        <v>17669</v>
      </c>
      <c r="B2046" s="19" t="s">
        <v>1479</v>
      </c>
      <c r="C2046" s="43">
        <v>44663</v>
      </c>
      <c r="D2046" s="44">
        <v>0.61041666666667005</v>
      </c>
      <c r="E2046" s="19" t="s">
        <v>17679</v>
      </c>
      <c r="F2046" s="19" t="s">
        <v>17680</v>
      </c>
      <c r="G2046" s="19" t="s">
        <v>17681</v>
      </c>
      <c r="H2046" s="45">
        <v>1223.6400000000001</v>
      </c>
      <c r="I2046" s="45">
        <v>1371.96</v>
      </c>
      <c r="J2046" s="19" t="s">
        <v>1560</v>
      </c>
      <c r="K2046" s="19" t="s">
        <v>17682</v>
      </c>
      <c r="L2046" s="19" t="s">
        <v>17683</v>
      </c>
      <c r="M2046" s="19" t="s">
        <v>17684</v>
      </c>
      <c r="N2046" s="19" t="s">
        <v>17669</v>
      </c>
      <c r="O2046" s="19" t="s">
        <v>369</v>
      </c>
      <c r="P2046" s="19" t="s">
        <v>370</v>
      </c>
      <c r="Q2046" s="46">
        <v>200</v>
      </c>
      <c r="R2046" s="19" t="s">
        <v>1544</v>
      </c>
      <c r="S2046" s="19" t="s">
        <v>2188</v>
      </c>
      <c r="T2046" s="19" t="s">
        <v>2189</v>
      </c>
      <c r="U2046" s="19" t="s">
        <v>17676</v>
      </c>
      <c r="V2046" s="19" t="s">
        <v>17677</v>
      </c>
      <c r="W2046" s="19" t="s">
        <v>415</v>
      </c>
      <c r="X2046" s="19" t="s">
        <v>17678</v>
      </c>
      <c r="Y2046" s="19" t="s">
        <v>5644</v>
      </c>
      <c r="Z2046" s="19" t="s">
        <v>5645</v>
      </c>
      <c r="AA2046" s="46">
        <v>91.3</v>
      </c>
      <c r="AB2046" s="19" t="s">
        <v>445</v>
      </c>
      <c r="AC2046" s="19" t="s">
        <v>37</v>
      </c>
      <c r="AD2046" s="19" t="s">
        <v>2193</v>
      </c>
      <c r="AE2046" s="19" t="s">
        <v>2194</v>
      </c>
      <c r="AF2046" s="19" t="s">
        <v>1592</v>
      </c>
      <c r="AG2046" s="19" t="s">
        <v>2195</v>
      </c>
      <c r="AH2046" s="19" t="s">
        <v>1594</v>
      </c>
      <c r="AI2046" s="19" t="s">
        <v>1595</v>
      </c>
      <c r="AJ2046" s="45">
        <v>0.05</v>
      </c>
      <c r="AK2046" s="45">
        <v>10</v>
      </c>
      <c r="AL2046" s="19" t="s">
        <v>1501</v>
      </c>
      <c r="AM2046" s="46">
        <v>15641.371999999999</v>
      </c>
      <c r="AN2046" s="46">
        <v>10014.705</v>
      </c>
      <c r="AO2046" s="46">
        <v>5626.6670000000004</v>
      </c>
      <c r="AP2046" s="45">
        <v>90</v>
      </c>
      <c r="AQ2046" s="45"/>
      <c r="AR2046" s="45" t="str">
        <f>IFERROR(VLOOKUP(AB2046,'Pedidos marco'!$A$1:$D$10000,4,0)," ")</f>
        <v xml:space="preserve"> </v>
      </c>
      <c r="AS2046" s="45">
        <f t="shared" si="217"/>
        <v>12</v>
      </c>
      <c r="AT2046" s="45" t="str">
        <f t="shared" si="218"/>
        <v>12</v>
      </c>
      <c r="AU2046" s="47">
        <v>10</v>
      </c>
      <c r="AV2046" s="19" t="str">
        <f t="shared" si="219"/>
        <v>04 April</v>
      </c>
      <c r="AW2046" s="19">
        <f t="shared" si="220"/>
        <v>0.45</v>
      </c>
      <c r="AX2046" s="19">
        <f t="shared" si="221"/>
        <v>9</v>
      </c>
      <c r="AY2046" s="19" t="e">
        <f>VLOOKUP(AG2046,Cías!$A$1:$E$10000,5,0)</f>
        <v>#N/A</v>
      </c>
      <c r="AZ2046" s="19" t="str">
        <f t="shared" si="222"/>
        <v>1024381</v>
      </c>
      <c r="BA2046" s="19" t="str">
        <f t="shared" si="223"/>
        <v>BALCAZAR GORDON ALEJANDRO</v>
      </c>
      <c r="BB2046" s="19" t="e">
        <f>VLOOKUP(AG2046,Cías!$A$1:$E$10000,3,0)</f>
        <v>#N/A</v>
      </c>
      <c r="BC2046" s="19"/>
      <c r="BD2046" s="19"/>
      <c r="BE2046" s="19"/>
      <c r="BF2046" s="19"/>
      <c r="BG2046" s="19"/>
      <c r="BH2046" s="19"/>
      <c r="BI2046" s="19"/>
      <c r="BJ2046" s="19"/>
    </row>
    <row r="2047" spans="1:62" ht="15" x14ac:dyDescent="0.2">
      <c r="A2047" s="19" t="s">
        <v>17669</v>
      </c>
      <c r="B2047" s="19" t="s">
        <v>1479</v>
      </c>
      <c r="C2047" s="43">
        <v>44663</v>
      </c>
      <c r="D2047" s="44">
        <v>0.61041666666667005</v>
      </c>
      <c r="E2047" s="19" t="s">
        <v>17685</v>
      </c>
      <c r="F2047" s="19" t="s">
        <v>17686</v>
      </c>
      <c r="G2047" s="19" t="s">
        <v>17687</v>
      </c>
      <c r="H2047" s="45">
        <v>2402.14</v>
      </c>
      <c r="I2047" s="45">
        <v>2693.3</v>
      </c>
      <c r="J2047" s="19" t="s">
        <v>1560</v>
      </c>
      <c r="K2047" s="19" t="s">
        <v>17688</v>
      </c>
      <c r="L2047" s="19" t="s">
        <v>17689</v>
      </c>
      <c r="M2047" s="19" t="s">
        <v>17690</v>
      </c>
      <c r="N2047" s="19" t="s">
        <v>17669</v>
      </c>
      <c r="O2047" s="19" t="s">
        <v>367</v>
      </c>
      <c r="P2047" s="19" t="s">
        <v>368</v>
      </c>
      <c r="Q2047" s="46">
        <v>360</v>
      </c>
      <c r="R2047" s="19" t="s">
        <v>1544</v>
      </c>
      <c r="S2047" s="19" t="s">
        <v>2188</v>
      </c>
      <c r="T2047" s="19" t="s">
        <v>2189</v>
      </c>
      <c r="U2047" s="19" t="s">
        <v>17676</v>
      </c>
      <c r="V2047" s="19" t="s">
        <v>17677</v>
      </c>
      <c r="W2047" s="19" t="s">
        <v>415</v>
      </c>
      <c r="X2047" s="19" t="s">
        <v>17678</v>
      </c>
      <c r="Y2047" s="19" t="s">
        <v>5644</v>
      </c>
      <c r="Z2047" s="19" t="s">
        <v>5645</v>
      </c>
      <c r="AA2047" s="46">
        <v>91.3</v>
      </c>
      <c r="AB2047" s="19" t="s">
        <v>445</v>
      </c>
      <c r="AC2047" s="19" t="s">
        <v>37</v>
      </c>
      <c r="AD2047" s="19" t="s">
        <v>2193</v>
      </c>
      <c r="AE2047" s="19" t="s">
        <v>2194</v>
      </c>
      <c r="AF2047" s="19" t="s">
        <v>1592</v>
      </c>
      <c r="AG2047" s="19" t="s">
        <v>2195</v>
      </c>
      <c r="AH2047" s="19" t="s">
        <v>1594</v>
      </c>
      <c r="AI2047" s="19" t="s">
        <v>1595</v>
      </c>
      <c r="AJ2047" s="45">
        <v>0.05</v>
      </c>
      <c r="AK2047" s="45">
        <v>18</v>
      </c>
      <c r="AL2047" s="19" t="s">
        <v>1501</v>
      </c>
      <c r="AM2047" s="46">
        <v>23653.137999999999</v>
      </c>
      <c r="AN2047" s="46">
        <v>18026.471000000001</v>
      </c>
      <c r="AO2047" s="46">
        <v>5626.6670000000004</v>
      </c>
      <c r="AP2047" s="45">
        <v>162</v>
      </c>
      <c r="AQ2047" s="45"/>
      <c r="AR2047" s="45" t="str">
        <f>IFERROR(VLOOKUP(AB2047,'Pedidos marco'!$A$1:$D$10000,4,0)," ")</f>
        <v xml:space="preserve"> </v>
      </c>
      <c r="AS2047" s="45">
        <f t="shared" si="217"/>
        <v>12</v>
      </c>
      <c r="AT2047" s="45" t="str">
        <f t="shared" si="218"/>
        <v>12</v>
      </c>
      <c r="AU2047" s="47">
        <v>18</v>
      </c>
      <c r="AV2047" s="19" t="str">
        <f t="shared" si="219"/>
        <v>04 April</v>
      </c>
      <c r="AW2047" s="19">
        <f t="shared" si="220"/>
        <v>0.45</v>
      </c>
      <c r="AX2047" s="19">
        <f t="shared" si="221"/>
        <v>9</v>
      </c>
      <c r="AY2047" s="19" t="e">
        <f>VLOOKUP(AG2047,Cías!$A$1:$E$10000,5,0)</f>
        <v>#N/A</v>
      </c>
      <c r="AZ2047" s="19" t="str">
        <f t="shared" si="222"/>
        <v>1024381</v>
      </c>
      <c r="BA2047" s="19" t="str">
        <f t="shared" si="223"/>
        <v>BALCAZAR GORDON ALEJANDRO</v>
      </c>
      <c r="BB2047" s="19" t="e">
        <f>VLOOKUP(AG2047,Cías!$A$1:$E$10000,3,0)</f>
        <v>#N/A</v>
      </c>
      <c r="BC2047" s="19"/>
      <c r="BD2047" s="19"/>
      <c r="BE2047" s="19"/>
      <c r="BF2047" s="19"/>
      <c r="BG2047" s="19"/>
      <c r="BH2047" s="19"/>
      <c r="BI2047" s="19"/>
      <c r="BJ2047" s="19"/>
    </row>
    <row r="2048" spans="1:62" ht="15" x14ac:dyDescent="0.2">
      <c r="A2048" s="19" t="s">
        <v>17691</v>
      </c>
      <c r="B2048" s="19" t="s">
        <v>1479</v>
      </c>
      <c r="C2048" s="43">
        <v>44663</v>
      </c>
      <c r="D2048" s="44">
        <v>0.61180555555556004</v>
      </c>
      <c r="E2048" s="19" t="s">
        <v>17692</v>
      </c>
      <c r="F2048" s="19" t="s">
        <v>17693</v>
      </c>
      <c r="G2048" s="19" t="s">
        <v>17694</v>
      </c>
      <c r="H2048" s="45">
        <v>1235.19</v>
      </c>
      <c r="I2048" s="45">
        <v>1384.9</v>
      </c>
      <c r="J2048" s="19" t="s">
        <v>1560</v>
      </c>
      <c r="K2048" s="19" t="s">
        <v>17695</v>
      </c>
      <c r="L2048" s="19" t="s">
        <v>17696</v>
      </c>
      <c r="M2048" s="19" t="s">
        <v>17697</v>
      </c>
      <c r="N2048" s="19" t="s">
        <v>17691</v>
      </c>
      <c r="O2048" s="19" t="s">
        <v>1641</v>
      </c>
      <c r="P2048" s="19" t="s">
        <v>1642</v>
      </c>
      <c r="Q2048" s="46">
        <v>200</v>
      </c>
      <c r="R2048" s="19" t="s">
        <v>1544</v>
      </c>
      <c r="S2048" s="19" t="s">
        <v>4115</v>
      </c>
      <c r="T2048" s="19" t="s">
        <v>4116</v>
      </c>
      <c r="U2048" s="19" t="s">
        <v>4117</v>
      </c>
      <c r="V2048" s="19" t="s">
        <v>2126</v>
      </c>
      <c r="W2048" s="19" t="s">
        <v>3607</v>
      </c>
      <c r="X2048" s="19" t="s">
        <v>4118</v>
      </c>
      <c r="Y2048" s="19" t="s">
        <v>3921</v>
      </c>
      <c r="Z2048" s="19" t="s">
        <v>3922</v>
      </c>
      <c r="AA2048" s="46">
        <v>524</v>
      </c>
      <c r="AB2048" s="19" t="s">
        <v>551</v>
      </c>
      <c r="AC2048" s="19" t="s">
        <v>256</v>
      </c>
      <c r="AD2048" s="19" t="s">
        <v>5426</v>
      </c>
      <c r="AE2048" s="19" t="s">
        <v>5427</v>
      </c>
      <c r="AF2048" s="19" t="s">
        <v>1719</v>
      </c>
      <c r="AG2048" s="19" t="s">
        <v>5428</v>
      </c>
      <c r="AH2048" s="19" t="s">
        <v>1594</v>
      </c>
      <c r="AI2048" s="19" t="s">
        <v>1595</v>
      </c>
      <c r="AJ2048" s="45">
        <v>0.05</v>
      </c>
      <c r="AK2048" s="45">
        <v>10</v>
      </c>
      <c r="AL2048" s="19" t="s">
        <v>1501</v>
      </c>
      <c r="AM2048" s="46">
        <v>17880.832999999999</v>
      </c>
      <c r="AN2048" s="46">
        <v>10020.833000000001</v>
      </c>
      <c r="AO2048" s="46">
        <v>7860</v>
      </c>
      <c r="AP2048" s="45">
        <v>260</v>
      </c>
      <c r="AQ2048" s="45"/>
      <c r="AR2048" s="45" t="str">
        <f>IFERROR(VLOOKUP(AB2048,'Pedidos marco'!$A$1:$D$10000,4,0)," ")</f>
        <v xml:space="preserve"> </v>
      </c>
      <c r="AS2048" s="45">
        <f t="shared" si="217"/>
        <v>12</v>
      </c>
      <c r="AT2048" s="45" t="str">
        <f t="shared" si="218"/>
        <v>12</v>
      </c>
      <c r="AU2048" s="47">
        <v>10</v>
      </c>
      <c r="AV2048" s="19" t="str">
        <f t="shared" si="219"/>
        <v>04 April</v>
      </c>
      <c r="AW2048" s="19">
        <f t="shared" si="220"/>
        <v>1.3</v>
      </c>
      <c r="AX2048" s="19">
        <f t="shared" si="221"/>
        <v>26</v>
      </c>
      <c r="AY2048" s="19" t="e">
        <f>VLOOKUP(AG2048,Cías!$A$1:$E$10000,5,0)</f>
        <v>#N/A</v>
      </c>
      <c r="AZ2048" s="19" t="str">
        <f t="shared" si="222"/>
        <v>1013556</v>
      </c>
      <c r="BA2048" s="19" t="str">
        <f t="shared" si="223"/>
        <v>RAMIREZ BAEZ FIDEL RAMIRO</v>
      </c>
      <c r="BB2048" s="19" t="e">
        <f>VLOOKUP(AG2048,Cías!$A$1:$E$10000,3,0)</f>
        <v>#N/A</v>
      </c>
      <c r="BC2048" s="19"/>
      <c r="BD2048" s="19"/>
      <c r="BE2048" s="19"/>
      <c r="BF2048" s="19"/>
      <c r="BG2048" s="19"/>
      <c r="BH2048" s="19"/>
      <c r="BI2048" s="19"/>
      <c r="BJ2048" s="19"/>
    </row>
    <row r="2049" spans="1:62" ht="15" x14ac:dyDescent="0.2">
      <c r="A2049" s="19" t="s">
        <v>17691</v>
      </c>
      <c r="B2049" s="19" t="s">
        <v>1479</v>
      </c>
      <c r="C2049" s="43">
        <v>44663</v>
      </c>
      <c r="D2049" s="44">
        <v>0.61180555555556004</v>
      </c>
      <c r="E2049" s="19" t="s">
        <v>17698</v>
      </c>
      <c r="F2049" s="19" t="s">
        <v>17699</v>
      </c>
      <c r="G2049" s="19" t="s">
        <v>17700</v>
      </c>
      <c r="H2049" s="45">
        <v>1798.22</v>
      </c>
      <c r="I2049" s="45">
        <v>2016.18</v>
      </c>
      <c r="J2049" s="19" t="s">
        <v>1560</v>
      </c>
      <c r="K2049" s="19" t="s">
        <v>15830</v>
      </c>
      <c r="L2049" s="19" t="s">
        <v>17701</v>
      </c>
      <c r="M2049" s="19" t="s">
        <v>17702</v>
      </c>
      <c r="N2049" s="19" t="s">
        <v>17691</v>
      </c>
      <c r="O2049" s="19" t="s">
        <v>1603</v>
      </c>
      <c r="P2049" s="19" t="s">
        <v>1604</v>
      </c>
      <c r="Q2049" s="46">
        <v>280</v>
      </c>
      <c r="R2049" s="19" t="s">
        <v>1544</v>
      </c>
      <c r="S2049" s="19" t="s">
        <v>4115</v>
      </c>
      <c r="T2049" s="19" t="s">
        <v>4116</v>
      </c>
      <c r="U2049" s="19" t="s">
        <v>4117</v>
      </c>
      <c r="V2049" s="19" t="s">
        <v>2126</v>
      </c>
      <c r="W2049" s="19" t="s">
        <v>3607</v>
      </c>
      <c r="X2049" s="19" t="s">
        <v>4118</v>
      </c>
      <c r="Y2049" s="19" t="s">
        <v>3921</v>
      </c>
      <c r="Z2049" s="19" t="s">
        <v>3922</v>
      </c>
      <c r="AA2049" s="46">
        <v>524</v>
      </c>
      <c r="AB2049" s="19" t="s">
        <v>551</v>
      </c>
      <c r="AC2049" s="19" t="s">
        <v>256</v>
      </c>
      <c r="AD2049" s="19" t="s">
        <v>5426</v>
      </c>
      <c r="AE2049" s="19" t="s">
        <v>5427</v>
      </c>
      <c r="AF2049" s="19" t="s">
        <v>1719</v>
      </c>
      <c r="AG2049" s="19" t="s">
        <v>5428</v>
      </c>
      <c r="AH2049" s="19" t="s">
        <v>1594</v>
      </c>
      <c r="AI2049" s="19" t="s">
        <v>1595</v>
      </c>
      <c r="AJ2049" s="45">
        <v>0.05</v>
      </c>
      <c r="AK2049" s="45">
        <v>14</v>
      </c>
      <c r="AL2049" s="19" t="s">
        <v>1501</v>
      </c>
      <c r="AM2049" s="46">
        <v>21889.167000000001</v>
      </c>
      <c r="AN2049" s="46">
        <v>14029.166999999999</v>
      </c>
      <c r="AO2049" s="46">
        <v>7860</v>
      </c>
      <c r="AP2049" s="45">
        <v>364</v>
      </c>
      <c r="AQ2049" s="45"/>
      <c r="AR2049" s="45" t="str">
        <f>IFERROR(VLOOKUP(AB2049,'Pedidos marco'!$A$1:$D$10000,4,0)," ")</f>
        <v xml:space="preserve"> </v>
      </c>
      <c r="AS2049" s="45">
        <f t="shared" si="217"/>
        <v>12</v>
      </c>
      <c r="AT2049" s="45" t="str">
        <f t="shared" si="218"/>
        <v>12</v>
      </c>
      <c r="AU2049" s="47">
        <v>14</v>
      </c>
      <c r="AV2049" s="19" t="str">
        <f t="shared" si="219"/>
        <v>04 April</v>
      </c>
      <c r="AW2049" s="19">
        <f t="shared" si="220"/>
        <v>1.3</v>
      </c>
      <c r="AX2049" s="19">
        <f t="shared" si="221"/>
        <v>26</v>
      </c>
      <c r="AY2049" s="19" t="e">
        <f>VLOOKUP(AG2049,Cías!$A$1:$E$10000,5,0)</f>
        <v>#N/A</v>
      </c>
      <c r="AZ2049" s="19" t="str">
        <f t="shared" si="222"/>
        <v>1013556</v>
      </c>
      <c r="BA2049" s="19" t="str">
        <f t="shared" si="223"/>
        <v>RAMIREZ BAEZ FIDEL RAMIRO</v>
      </c>
      <c r="BB2049" s="19" t="e">
        <f>VLOOKUP(AG2049,Cías!$A$1:$E$10000,3,0)</f>
        <v>#N/A</v>
      </c>
      <c r="BC2049" s="19"/>
      <c r="BD2049" s="19"/>
      <c r="BE2049" s="19"/>
      <c r="BF2049" s="19"/>
      <c r="BG2049" s="19"/>
      <c r="BH2049" s="19"/>
      <c r="BI2049" s="19"/>
      <c r="BJ2049" s="19"/>
    </row>
    <row r="2050" spans="1:62" ht="15" x14ac:dyDescent="0.2">
      <c r="A2050" s="19" t="s">
        <v>17703</v>
      </c>
      <c r="B2050" s="19" t="s">
        <v>1479</v>
      </c>
      <c r="C2050" s="43">
        <v>44663</v>
      </c>
      <c r="D2050" s="44">
        <v>0.61319444444444005</v>
      </c>
      <c r="E2050" s="19" t="s">
        <v>17704</v>
      </c>
      <c r="F2050" s="19" t="s">
        <v>17705</v>
      </c>
      <c r="G2050" s="19" t="s">
        <v>17706</v>
      </c>
      <c r="H2050" s="45">
        <v>2311.9899999999998</v>
      </c>
      <c r="I2050" s="45">
        <v>2592.2199999999998</v>
      </c>
      <c r="J2050" s="19" t="s">
        <v>1560</v>
      </c>
      <c r="K2050" s="19" t="s">
        <v>17707</v>
      </c>
      <c r="L2050" s="19" t="s">
        <v>17708</v>
      </c>
      <c r="M2050" s="19" t="s">
        <v>17709</v>
      </c>
      <c r="N2050" s="19" t="s">
        <v>17703</v>
      </c>
      <c r="O2050" s="19" t="s">
        <v>1603</v>
      </c>
      <c r="P2050" s="19" t="s">
        <v>1604</v>
      </c>
      <c r="Q2050" s="46">
        <v>360</v>
      </c>
      <c r="R2050" s="19" t="s">
        <v>1544</v>
      </c>
      <c r="S2050" s="19" t="s">
        <v>5029</v>
      </c>
      <c r="T2050" s="19" t="s">
        <v>5030</v>
      </c>
      <c r="U2050" s="19" t="s">
        <v>17710</v>
      </c>
      <c r="V2050" s="19" t="s">
        <v>17711</v>
      </c>
      <c r="W2050" s="19" t="s">
        <v>3607</v>
      </c>
      <c r="X2050" s="19" t="s">
        <v>17712</v>
      </c>
      <c r="Y2050" s="19" t="s">
        <v>3921</v>
      </c>
      <c r="Z2050" s="19" t="s">
        <v>3922</v>
      </c>
      <c r="AA2050" s="46">
        <v>524</v>
      </c>
      <c r="AB2050" s="19" t="s">
        <v>475</v>
      </c>
      <c r="AC2050" s="19" t="s">
        <v>100</v>
      </c>
      <c r="AD2050" s="19" t="s">
        <v>5289</v>
      </c>
      <c r="AE2050" s="19" t="s">
        <v>5290</v>
      </c>
      <c r="AF2050" s="19" t="s">
        <v>1554</v>
      </c>
      <c r="AG2050" s="19" t="s">
        <v>5291</v>
      </c>
      <c r="AH2050" s="19" t="s">
        <v>1499</v>
      </c>
      <c r="AI2050" s="19" t="s">
        <v>1500</v>
      </c>
      <c r="AJ2050" s="45">
        <v>0</v>
      </c>
      <c r="AK2050" s="45">
        <v>0</v>
      </c>
      <c r="AL2050" s="19" t="s">
        <v>1501</v>
      </c>
      <c r="AM2050" s="46">
        <v>26940</v>
      </c>
      <c r="AN2050" s="46">
        <v>18000</v>
      </c>
      <c r="AO2050" s="46">
        <v>8940</v>
      </c>
      <c r="AP2050" s="45">
        <v>468</v>
      </c>
      <c r="AQ2050" s="45"/>
      <c r="AR2050" s="45" t="str">
        <f>IFERROR(VLOOKUP(AB2050,'Pedidos marco'!$A$1:$D$10000,4,0)," ")</f>
        <v xml:space="preserve"> </v>
      </c>
      <c r="AS2050" s="45">
        <f t="shared" si="217"/>
        <v>12</v>
      </c>
      <c r="AT2050" s="45" t="str">
        <f t="shared" si="218"/>
        <v>12</v>
      </c>
      <c r="AU2050" s="47">
        <v>18</v>
      </c>
      <c r="AV2050" s="19" t="str">
        <f t="shared" si="219"/>
        <v>04 April</v>
      </c>
      <c r="AW2050" s="19">
        <f t="shared" si="220"/>
        <v>1.3</v>
      </c>
      <c r="AX2050" s="19">
        <f t="shared" si="221"/>
        <v>26</v>
      </c>
      <c r="AY2050" s="19" t="e">
        <f>VLOOKUP(AG2050,Cías!$A$1:$E$10000,5,0)</f>
        <v>#N/A</v>
      </c>
      <c r="AZ2050" s="19" t="str">
        <f t="shared" si="222"/>
        <v>1013573</v>
      </c>
      <c r="BA2050" s="19" t="str">
        <f t="shared" si="223"/>
        <v>CUASPA PEREZ SEGUNDO MANUEL</v>
      </c>
      <c r="BB2050" s="19" t="e">
        <f>VLOOKUP(AG2050,Cías!$A$1:$E$10000,3,0)</f>
        <v>#N/A</v>
      </c>
      <c r="BC2050" s="19"/>
      <c r="BD2050" s="19"/>
      <c r="BE2050" s="19"/>
      <c r="BF2050" s="19"/>
      <c r="BG2050" s="19"/>
      <c r="BH2050" s="19"/>
      <c r="BI2050" s="19"/>
      <c r="BJ2050" s="19"/>
    </row>
    <row r="2051" spans="1:62" ht="15" x14ac:dyDescent="0.2">
      <c r="A2051" s="19" t="s">
        <v>17713</v>
      </c>
      <c r="B2051" s="19" t="s">
        <v>1479</v>
      </c>
      <c r="C2051" s="43">
        <v>44663</v>
      </c>
      <c r="D2051" s="44">
        <v>0.61388888888889004</v>
      </c>
      <c r="E2051" s="19" t="s">
        <v>17714</v>
      </c>
      <c r="F2051" s="19" t="s">
        <v>17715</v>
      </c>
      <c r="G2051" s="19" t="s">
        <v>17716</v>
      </c>
      <c r="H2051" s="45">
        <v>2788</v>
      </c>
      <c r="I2051" s="45">
        <v>3125.92</v>
      </c>
      <c r="J2051" s="19" t="s">
        <v>1560</v>
      </c>
      <c r="K2051" s="19" t="s">
        <v>17717</v>
      </c>
      <c r="L2051" s="19" t="s">
        <v>17718</v>
      </c>
      <c r="M2051" s="19" t="s">
        <v>17719</v>
      </c>
      <c r="N2051" s="19" t="s">
        <v>17713</v>
      </c>
      <c r="O2051" s="19" t="s">
        <v>371</v>
      </c>
      <c r="P2051" s="19" t="s">
        <v>372</v>
      </c>
      <c r="Q2051" s="46">
        <v>400</v>
      </c>
      <c r="R2051" s="19" t="s">
        <v>1544</v>
      </c>
      <c r="S2051" s="19" t="s">
        <v>1825</v>
      </c>
      <c r="T2051" s="19" t="s">
        <v>1826</v>
      </c>
      <c r="U2051" s="19" t="s">
        <v>6021</v>
      </c>
      <c r="V2051" s="19" t="s">
        <v>6022</v>
      </c>
      <c r="W2051" s="19" t="s">
        <v>2800</v>
      </c>
      <c r="X2051" s="19" t="s">
        <v>6023</v>
      </c>
      <c r="Y2051" s="19" t="s">
        <v>2802</v>
      </c>
      <c r="Z2051" s="19" t="s">
        <v>2803</v>
      </c>
      <c r="AA2051" s="46">
        <v>20</v>
      </c>
      <c r="AB2051" s="19" t="s">
        <v>524</v>
      </c>
      <c r="AC2051" s="19" t="s">
        <v>200</v>
      </c>
      <c r="AD2051" s="19" t="s">
        <v>11691</v>
      </c>
      <c r="AE2051" s="19" t="s">
        <v>11692</v>
      </c>
      <c r="AF2051" s="19" t="s">
        <v>1719</v>
      </c>
      <c r="AG2051" s="19" t="s">
        <v>11693</v>
      </c>
      <c r="AH2051" s="19" t="s">
        <v>1499</v>
      </c>
      <c r="AI2051" s="19" t="s">
        <v>1500</v>
      </c>
      <c r="AJ2051" s="45">
        <v>0</v>
      </c>
      <c r="AK2051" s="45">
        <v>0</v>
      </c>
      <c r="AL2051" s="19" t="s">
        <v>1501</v>
      </c>
      <c r="AM2051" s="46">
        <v>26760</v>
      </c>
      <c r="AN2051" s="46">
        <v>20025</v>
      </c>
      <c r="AO2051" s="46">
        <v>6735</v>
      </c>
      <c r="AP2051" s="45">
        <v>64</v>
      </c>
      <c r="AQ2051" s="45"/>
      <c r="AR2051" s="45" t="str">
        <f>IFERROR(VLOOKUP(AB2051,'Pedidos marco'!$A$1:$D$10000,4,0)," ")</f>
        <v xml:space="preserve"> </v>
      </c>
      <c r="AS2051" s="45">
        <f t="shared" si="217"/>
        <v>12</v>
      </c>
      <c r="AT2051" s="45" t="str">
        <f t="shared" si="218"/>
        <v>12</v>
      </c>
      <c r="AU2051" s="47">
        <v>20</v>
      </c>
      <c r="AV2051" s="19" t="str">
        <f t="shared" si="219"/>
        <v>04 April</v>
      </c>
      <c r="AW2051" s="19">
        <f t="shared" si="220"/>
        <v>0.16</v>
      </c>
      <c r="AX2051" s="19">
        <f t="shared" si="221"/>
        <v>3.2</v>
      </c>
      <c r="AY2051" s="19" t="e">
        <f>VLOOKUP(AG2051,Cías!$A$1:$E$10000,5,0)</f>
        <v>#N/A</v>
      </c>
      <c r="AZ2051" s="19" t="str">
        <f t="shared" si="222"/>
        <v>1022020</v>
      </c>
      <c r="BA2051" s="19" t="str">
        <f t="shared" si="223"/>
        <v>MENDEZ FIGUEROA JUAN CARLOS</v>
      </c>
      <c r="BB2051" s="19" t="e">
        <f>VLOOKUP(AG2051,Cías!$A$1:$E$10000,3,0)</f>
        <v>#N/A</v>
      </c>
      <c r="BC2051" s="19"/>
      <c r="BD2051" s="19"/>
      <c r="BE2051" s="19"/>
      <c r="BF2051" s="19"/>
      <c r="BG2051" s="19"/>
      <c r="BH2051" s="19"/>
      <c r="BI2051" s="19"/>
      <c r="BJ2051" s="19"/>
    </row>
    <row r="2052" spans="1:62" ht="15" x14ac:dyDescent="0.2">
      <c r="A2052" s="19" t="s">
        <v>17713</v>
      </c>
      <c r="B2052" s="19" t="s">
        <v>1479</v>
      </c>
      <c r="C2052" s="43">
        <v>44663</v>
      </c>
      <c r="D2052" s="44">
        <v>0.61388888888889004</v>
      </c>
      <c r="E2052" s="19" t="s">
        <v>17720</v>
      </c>
      <c r="F2052" s="19" t="s">
        <v>17721</v>
      </c>
      <c r="G2052" s="19" t="s">
        <v>17722</v>
      </c>
      <c r="H2052" s="45">
        <v>552</v>
      </c>
      <c r="I2052" s="45">
        <v>618.91</v>
      </c>
      <c r="J2052" s="19" t="s">
        <v>1560</v>
      </c>
      <c r="K2052" s="19" t="s">
        <v>17723</v>
      </c>
      <c r="L2052" s="19" t="s">
        <v>17724</v>
      </c>
      <c r="M2052" s="19" t="s">
        <v>17725</v>
      </c>
      <c r="N2052" s="19" t="s">
        <v>17713</v>
      </c>
      <c r="O2052" s="19" t="s">
        <v>367</v>
      </c>
      <c r="P2052" s="19" t="s">
        <v>368</v>
      </c>
      <c r="Q2052" s="46">
        <v>80</v>
      </c>
      <c r="R2052" s="19" t="s">
        <v>1544</v>
      </c>
      <c r="S2052" s="19" t="s">
        <v>1825</v>
      </c>
      <c r="T2052" s="19" t="s">
        <v>1826</v>
      </c>
      <c r="U2052" s="19" t="s">
        <v>6021</v>
      </c>
      <c r="V2052" s="19" t="s">
        <v>6022</v>
      </c>
      <c r="W2052" s="19" t="s">
        <v>2800</v>
      </c>
      <c r="X2052" s="19" t="s">
        <v>6023</v>
      </c>
      <c r="Y2052" s="19" t="s">
        <v>2802</v>
      </c>
      <c r="Z2052" s="19" t="s">
        <v>2803</v>
      </c>
      <c r="AA2052" s="46">
        <v>20</v>
      </c>
      <c r="AB2052" s="19" t="s">
        <v>524</v>
      </c>
      <c r="AC2052" s="19" t="s">
        <v>200</v>
      </c>
      <c r="AD2052" s="19" t="s">
        <v>11691</v>
      </c>
      <c r="AE2052" s="19" t="s">
        <v>11692</v>
      </c>
      <c r="AF2052" s="19" t="s">
        <v>1719</v>
      </c>
      <c r="AG2052" s="19" t="s">
        <v>11693</v>
      </c>
      <c r="AH2052" s="19" t="s">
        <v>1499</v>
      </c>
      <c r="AI2052" s="19" t="s">
        <v>1500</v>
      </c>
      <c r="AJ2052" s="45">
        <v>0</v>
      </c>
      <c r="AK2052" s="45">
        <v>0</v>
      </c>
      <c r="AL2052" s="19" t="s">
        <v>1501</v>
      </c>
      <c r="AM2052" s="46">
        <v>10740</v>
      </c>
      <c r="AN2052" s="46">
        <v>4005</v>
      </c>
      <c r="AO2052" s="46">
        <v>6735</v>
      </c>
      <c r="AP2052" s="45">
        <v>12.8</v>
      </c>
      <c r="AQ2052" s="45"/>
      <c r="AR2052" s="45" t="str">
        <f>IFERROR(VLOOKUP(AB2052,'Pedidos marco'!$A$1:$D$10000,4,0)," ")</f>
        <v xml:space="preserve"> </v>
      </c>
      <c r="AS2052" s="45">
        <f t="shared" ref="AS2052:AS2115" si="224">DAY(C2052)</f>
        <v>12</v>
      </c>
      <c r="AT2052" s="45" t="str">
        <f t="shared" ref="AT2052:AT2115" si="225">TEXT(AS2052,"dd")</f>
        <v>12</v>
      </c>
      <c r="AU2052" s="47">
        <v>4</v>
      </c>
      <c r="AV2052" s="19" t="str">
        <f t="shared" ref="AV2052:AV2115" si="226">TEXT(C2052,"MM MMMM")</f>
        <v>04 April</v>
      </c>
      <c r="AW2052" s="19">
        <f t="shared" ref="AW2052:AW2115" si="227">IFERROR(AP2052/Q2052,"")</f>
        <v>0.16</v>
      </c>
      <c r="AX2052" s="19">
        <f t="shared" ref="AX2052:AX2115" si="228">IFERROR(AP2052/AU2052,"")</f>
        <v>3.2</v>
      </c>
      <c r="AY2052" s="19" t="e">
        <f>VLOOKUP(AG2052,Cías!$A$1:$E$10000,5,0)</f>
        <v>#N/A</v>
      </c>
      <c r="AZ2052" s="19" t="str">
        <f t="shared" ref="AZ2052:AZ2115" si="229">AB2052</f>
        <v>1022020</v>
      </c>
      <c r="BA2052" s="19" t="str">
        <f t="shared" ref="BA2052:BA2115" si="230">AC2052</f>
        <v>MENDEZ FIGUEROA JUAN CARLOS</v>
      </c>
      <c r="BB2052" s="19" t="e">
        <f>VLOOKUP(AG2052,Cías!$A$1:$E$10000,3,0)</f>
        <v>#N/A</v>
      </c>
      <c r="BC2052" s="19"/>
      <c r="BD2052" s="19"/>
      <c r="BE2052" s="19"/>
      <c r="BF2052" s="19"/>
      <c r="BG2052" s="19"/>
      <c r="BH2052" s="19"/>
      <c r="BI2052" s="19"/>
      <c r="BJ2052" s="19"/>
    </row>
    <row r="2053" spans="1:62" ht="15" x14ac:dyDescent="0.2">
      <c r="A2053" s="19" t="s">
        <v>17726</v>
      </c>
      <c r="B2053" s="19" t="s">
        <v>1479</v>
      </c>
      <c r="C2053" s="43">
        <v>44663</v>
      </c>
      <c r="D2053" s="44">
        <v>0.61458333333333004</v>
      </c>
      <c r="E2053" s="19" t="s">
        <v>17727</v>
      </c>
      <c r="F2053" s="19" t="s">
        <v>17728</v>
      </c>
      <c r="G2053" s="19" t="s">
        <v>17729</v>
      </c>
      <c r="H2053" s="45">
        <v>3330</v>
      </c>
      <c r="I2053" s="45">
        <v>3733.62</v>
      </c>
      <c r="J2053" s="19" t="s">
        <v>1560</v>
      </c>
      <c r="K2053" s="19" t="s">
        <v>17730</v>
      </c>
      <c r="L2053" s="19" t="s">
        <v>17731</v>
      </c>
      <c r="M2053" s="19" t="s">
        <v>17732</v>
      </c>
      <c r="N2053" s="19" t="s">
        <v>17726</v>
      </c>
      <c r="O2053" s="19" t="s">
        <v>1641</v>
      </c>
      <c r="P2053" s="19" t="s">
        <v>1642</v>
      </c>
      <c r="Q2053" s="46">
        <v>500</v>
      </c>
      <c r="R2053" s="19" t="s">
        <v>1544</v>
      </c>
      <c r="S2053" s="19" t="s">
        <v>1736</v>
      </c>
      <c r="T2053" s="19" t="s">
        <v>1737</v>
      </c>
      <c r="U2053" s="19" t="s">
        <v>17733</v>
      </c>
      <c r="V2053" s="19" t="s">
        <v>17734</v>
      </c>
      <c r="W2053" s="19" t="s">
        <v>5893</v>
      </c>
      <c r="X2053" s="19" t="s">
        <v>17735</v>
      </c>
      <c r="Y2053" s="19" t="s">
        <v>5895</v>
      </c>
      <c r="Z2053" s="19" t="s">
        <v>5896</v>
      </c>
      <c r="AA2053" s="46">
        <v>529</v>
      </c>
      <c r="AB2053" s="19" t="s">
        <v>1416</v>
      </c>
      <c r="AC2053" s="19" t="s">
        <v>1399</v>
      </c>
      <c r="AD2053" s="19" t="s">
        <v>2607</v>
      </c>
      <c r="AE2053" s="19" t="s">
        <v>1481</v>
      </c>
      <c r="AF2053" s="19" t="s">
        <v>1592</v>
      </c>
      <c r="AG2053" s="19" t="s">
        <v>2608</v>
      </c>
      <c r="AH2053" s="19" t="s">
        <v>1499</v>
      </c>
      <c r="AI2053" s="19" t="s">
        <v>1500</v>
      </c>
      <c r="AJ2053" s="45">
        <v>0</v>
      </c>
      <c r="AK2053" s="45">
        <v>0</v>
      </c>
      <c r="AL2053" s="19" t="s">
        <v>1501</v>
      </c>
      <c r="AM2053" s="46">
        <v>33440.606</v>
      </c>
      <c r="AN2053" s="46">
        <v>25060.606</v>
      </c>
      <c r="AO2053" s="46">
        <v>8380</v>
      </c>
      <c r="AP2053" s="45">
        <v>725</v>
      </c>
      <c r="AQ2053" s="45"/>
      <c r="AR2053" s="45" t="str">
        <f>IFERROR(VLOOKUP(AB2053,'Pedidos marco'!$A$1:$D$10000,4,0)," ")</f>
        <v xml:space="preserve"> </v>
      </c>
      <c r="AS2053" s="45">
        <f t="shared" si="224"/>
        <v>12</v>
      </c>
      <c r="AT2053" s="45" t="str">
        <f t="shared" si="225"/>
        <v>12</v>
      </c>
      <c r="AU2053" s="47">
        <v>25</v>
      </c>
      <c r="AV2053" s="19" t="str">
        <f t="shared" si="226"/>
        <v>04 April</v>
      </c>
      <c r="AW2053" s="19">
        <f t="shared" si="227"/>
        <v>1.45</v>
      </c>
      <c r="AX2053" s="19">
        <f t="shared" si="228"/>
        <v>29</v>
      </c>
      <c r="AY2053" s="19" t="e">
        <f>VLOOKUP(AG2053,Cías!$A$1:$E$10000,5,0)</f>
        <v>#N/A</v>
      </c>
      <c r="AZ2053" s="19" t="str">
        <f t="shared" si="229"/>
        <v>10006852</v>
      </c>
      <c r="BA2053" s="19" t="str">
        <f t="shared" si="230"/>
        <v>DE LA CRUZ MANUEL ALADINO</v>
      </c>
      <c r="BB2053" s="19" t="e">
        <f>VLOOKUP(AG2053,Cías!$A$1:$E$10000,3,0)</f>
        <v>#N/A</v>
      </c>
      <c r="BC2053" s="19"/>
      <c r="BD2053" s="19"/>
      <c r="BE2053" s="19"/>
      <c r="BF2053" s="19"/>
      <c r="BG2053" s="19"/>
      <c r="BH2053" s="19"/>
      <c r="BI2053" s="19"/>
      <c r="BJ2053" s="19"/>
    </row>
    <row r="2054" spans="1:62" ht="15" x14ac:dyDescent="0.2">
      <c r="A2054" s="19" t="s">
        <v>17726</v>
      </c>
      <c r="B2054" s="19" t="s">
        <v>1479</v>
      </c>
      <c r="C2054" s="43">
        <v>44663</v>
      </c>
      <c r="D2054" s="44">
        <v>0.61458333333333004</v>
      </c>
      <c r="E2054" s="19" t="s">
        <v>17736</v>
      </c>
      <c r="F2054" s="19" t="s">
        <v>17737</v>
      </c>
      <c r="G2054" s="19" t="s">
        <v>17738</v>
      </c>
      <c r="H2054" s="45">
        <v>1108.8</v>
      </c>
      <c r="I2054" s="45">
        <v>1243.2</v>
      </c>
      <c r="J2054" s="19" t="s">
        <v>1560</v>
      </c>
      <c r="K2054" s="19" t="s">
        <v>17730</v>
      </c>
      <c r="L2054" s="19" t="s">
        <v>17739</v>
      </c>
      <c r="M2054" s="19" t="s">
        <v>17740</v>
      </c>
      <c r="N2054" s="19" t="s">
        <v>17726</v>
      </c>
      <c r="O2054" s="19" t="s">
        <v>1603</v>
      </c>
      <c r="P2054" s="19" t="s">
        <v>1604</v>
      </c>
      <c r="Q2054" s="46">
        <v>160</v>
      </c>
      <c r="R2054" s="19" t="s">
        <v>1544</v>
      </c>
      <c r="S2054" s="19" t="s">
        <v>1736</v>
      </c>
      <c r="T2054" s="19" t="s">
        <v>1737</v>
      </c>
      <c r="U2054" s="19" t="s">
        <v>17733</v>
      </c>
      <c r="V2054" s="19" t="s">
        <v>17734</v>
      </c>
      <c r="W2054" s="19" t="s">
        <v>5893</v>
      </c>
      <c r="X2054" s="19" t="s">
        <v>17735</v>
      </c>
      <c r="Y2054" s="19" t="s">
        <v>5895</v>
      </c>
      <c r="Z2054" s="19" t="s">
        <v>5896</v>
      </c>
      <c r="AA2054" s="46">
        <v>529</v>
      </c>
      <c r="AB2054" s="19" t="s">
        <v>1416</v>
      </c>
      <c r="AC2054" s="19" t="s">
        <v>1399</v>
      </c>
      <c r="AD2054" s="19" t="s">
        <v>2607</v>
      </c>
      <c r="AE2054" s="19" t="s">
        <v>1481</v>
      </c>
      <c r="AF2054" s="19" t="s">
        <v>1592</v>
      </c>
      <c r="AG2054" s="19" t="s">
        <v>2608</v>
      </c>
      <c r="AH2054" s="19" t="s">
        <v>1499</v>
      </c>
      <c r="AI2054" s="19" t="s">
        <v>1500</v>
      </c>
      <c r="AJ2054" s="45">
        <v>0</v>
      </c>
      <c r="AK2054" s="45">
        <v>0</v>
      </c>
      <c r="AL2054" s="19" t="s">
        <v>1501</v>
      </c>
      <c r="AM2054" s="46">
        <v>16399.394</v>
      </c>
      <c r="AN2054" s="46">
        <v>8019.3940000000002</v>
      </c>
      <c r="AO2054" s="46">
        <v>8380</v>
      </c>
      <c r="AP2054" s="45">
        <v>232</v>
      </c>
      <c r="AQ2054" s="45"/>
      <c r="AR2054" s="45" t="str">
        <f>IFERROR(VLOOKUP(AB2054,'Pedidos marco'!$A$1:$D$10000,4,0)," ")</f>
        <v xml:space="preserve"> </v>
      </c>
      <c r="AS2054" s="45">
        <f t="shared" si="224"/>
        <v>12</v>
      </c>
      <c r="AT2054" s="45" t="str">
        <f t="shared" si="225"/>
        <v>12</v>
      </c>
      <c r="AU2054" s="47">
        <v>8</v>
      </c>
      <c r="AV2054" s="19" t="str">
        <f t="shared" si="226"/>
        <v>04 April</v>
      </c>
      <c r="AW2054" s="19">
        <f t="shared" si="227"/>
        <v>1.45</v>
      </c>
      <c r="AX2054" s="19">
        <f t="shared" si="228"/>
        <v>29</v>
      </c>
      <c r="AY2054" s="19" t="e">
        <f>VLOOKUP(AG2054,Cías!$A$1:$E$10000,5,0)</f>
        <v>#N/A</v>
      </c>
      <c r="AZ2054" s="19" t="str">
        <f t="shared" si="229"/>
        <v>10006852</v>
      </c>
      <c r="BA2054" s="19" t="str">
        <f t="shared" si="230"/>
        <v>DE LA CRUZ MANUEL ALADINO</v>
      </c>
      <c r="BB2054" s="19" t="e">
        <f>VLOOKUP(AG2054,Cías!$A$1:$E$10000,3,0)</f>
        <v>#N/A</v>
      </c>
      <c r="BC2054" s="19"/>
      <c r="BD2054" s="19"/>
      <c r="BE2054" s="19"/>
      <c r="BF2054" s="19"/>
      <c r="BG2054" s="19"/>
      <c r="BH2054" s="19"/>
      <c r="BI2054" s="19"/>
      <c r="BJ2054" s="19"/>
    </row>
    <row r="2055" spans="1:62" ht="15" x14ac:dyDescent="0.2">
      <c r="A2055" s="19" t="s">
        <v>17741</v>
      </c>
      <c r="B2055" s="19" t="s">
        <v>1479</v>
      </c>
      <c r="C2055" s="43">
        <v>44663</v>
      </c>
      <c r="D2055" s="44">
        <v>0.62222222222222001</v>
      </c>
      <c r="E2055" s="19" t="s">
        <v>17742</v>
      </c>
      <c r="F2055" s="19" t="s">
        <v>17743</v>
      </c>
      <c r="G2055" s="19" t="s">
        <v>17744</v>
      </c>
      <c r="H2055" s="45">
        <v>2358</v>
      </c>
      <c r="I2055" s="45">
        <v>2643.8</v>
      </c>
      <c r="J2055" s="19" t="s">
        <v>1560</v>
      </c>
      <c r="K2055" s="19" t="s">
        <v>17745</v>
      </c>
      <c r="L2055" s="19" t="s">
        <v>17746</v>
      </c>
      <c r="M2055" s="19" t="s">
        <v>17747</v>
      </c>
      <c r="N2055" s="19" t="s">
        <v>17741</v>
      </c>
      <c r="O2055" s="19" t="s">
        <v>1641</v>
      </c>
      <c r="P2055" s="19" t="s">
        <v>1642</v>
      </c>
      <c r="Q2055" s="46">
        <v>360</v>
      </c>
      <c r="R2055" s="19" t="s">
        <v>1544</v>
      </c>
      <c r="S2055" s="19" t="s">
        <v>7938</v>
      </c>
      <c r="T2055" s="19" t="s">
        <v>7939</v>
      </c>
      <c r="U2055" s="19" t="s">
        <v>7940</v>
      </c>
      <c r="V2055" s="19" t="s">
        <v>7941</v>
      </c>
      <c r="W2055" s="19" t="s">
        <v>1609</v>
      </c>
      <c r="X2055" s="19" t="s">
        <v>7942</v>
      </c>
      <c r="Y2055" s="19" t="s">
        <v>1611</v>
      </c>
      <c r="Z2055" s="19" t="s">
        <v>1612</v>
      </c>
      <c r="AA2055" s="46">
        <v>486</v>
      </c>
      <c r="AB2055" s="19" t="s">
        <v>480</v>
      </c>
      <c r="AC2055" s="19" t="s">
        <v>110</v>
      </c>
      <c r="AD2055" s="19" t="s">
        <v>3164</v>
      </c>
      <c r="AE2055" s="19" t="s">
        <v>1481</v>
      </c>
      <c r="AF2055" s="19" t="s">
        <v>1554</v>
      </c>
      <c r="AG2055" s="19" t="s">
        <v>3165</v>
      </c>
      <c r="AH2055" s="19" t="s">
        <v>1499</v>
      </c>
      <c r="AI2055" s="19" t="s">
        <v>1500</v>
      </c>
      <c r="AJ2055" s="45">
        <v>0</v>
      </c>
      <c r="AK2055" s="45">
        <v>0</v>
      </c>
      <c r="AL2055" s="19" t="s">
        <v>1501</v>
      </c>
      <c r="AM2055" s="46">
        <v>27290</v>
      </c>
      <c r="AN2055" s="46">
        <v>18030</v>
      </c>
      <c r="AO2055" s="46">
        <v>9260</v>
      </c>
      <c r="AP2055" s="45">
        <v>406.8</v>
      </c>
      <c r="AQ2055" s="45"/>
      <c r="AR2055" s="45" t="str">
        <f>IFERROR(VLOOKUP(AB2055,'Pedidos marco'!$A$1:$D$10000,4,0)," ")</f>
        <v xml:space="preserve"> </v>
      </c>
      <c r="AS2055" s="45">
        <f t="shared" si="224"/>
        <v>12</v>
      </c>
      <c r="AT2055" s="45" t="str">
        <f t="shared" si="225"/>
        <v>12</v>
      </c>
      <c r="AU2055" s="47">
        <v>18</v>
      </c>
      <c r="AV2055" s="19" t="str">
        <f t="shared" si="226"/>
        <v>04 April</v>
      </c>
      <c r="AW2055" s="19">
        <f t="shared" si="227"/>
        <v>1.1300000000000001</v>
      </c>
      <c r="AX2055" s="19">
        <f t="shared" si="228"/>
        <v>22.6</v>
      </c>
      <c r="AY2055" s="19" t="e">
        <f>VLOOKUP(AG2055,Cías!$A$1:$E$10000,5,0)</f>
        <v>#N/A</v>
      </c>
      <c r="AZ2055" s="19" t="str">
        <f t="shared" si="229"/>
        <v>1022361</v>
      </c>
      <c r="BA2055" s="19" t="str">
        <f t="shared" si="230"/>
        <v>ESCOBAR VILLARREAL JORGE FRANCISCO</v>
      </c>
      <c r="BB2055" s="19" t="e">
        <f>VLOOKUP(AG2055,Cías!$A$1:$E$10000,3,0)</f>
        <v>#N/A</v>
      </c>
      <c r="BC2055" s="19"/>
      <c r="BD2055" s="19"/>
      <c r="BE2055" s="19"/>
      <c r="BF2055" s="19"/>
      <c r="BG2055" s="19"/>
      <c r="BH2055" s="19"/>
      <c r="BI2055" s="19"/>
      <c r="BJ2055" s="19"/>
    </row>
    <row r="2056" spans="1:62" ht="15" x14ac:dyDescent="0.2">
      <c r="A2056" s="19" t="s">
        <v>17748</v>
      </c>
      <c r="B2056" s="19" t="s">
        <v>1479</v>
      </c>
      <c r="C2056" s="43">
        <v>44663</v>
      </c>
      <c r="D2056" s="44">
        <v>0.62430555555556</v>
      </c>
      <c r="E2056" s="19" t="s">
        <v>17749</v>
      </c>
      <c r="F2056" s="19" t="s">
        <v>17750</v>
      </c>
      <c r="G2056" s="19" t="s">
        <v>17751</v>
      </c>
      <c r="H2056" s="45">
        <v>4524.8</v>
      </c>
      <c r="I2056" s="45">
        <v>5073.24</v>
      </c>
      <c r="J2056" s="19" t="s">
        <v>1560</v>
      </c>
      <c r="K2056" s="19" t="s">
        <v>17752</v>
      </c>
      <c r="L2056" s="19" t="s">
        <v>17753</v>
      </c>
      <c r="M2056" s="19" t="s">
        <v>17754</v>
      </c>
      <c r="N2056" s="19" t="s">
        <v>17748</v>
      </c>
      <c r="O2056" s="19" t="s">
        <v>1603</v>
      </c>
      <c r="P2056" s="19" t="s">
        <v>1604</v>
      </c>
      <c r="Q2056" s="46">
        <v>640</v>
      </c>
      <c r="R2056" s="19" t="s">
        <v>1544</v>
      </c>
      <c r="S2056" s="19" t="s">
        <v>9608</v>
      </c>
      <c r="T2056" s="19" t="s">
        <v>9609</v>
      </c>
      <c r="U2056" s="19" t="s">
        <v>9610</v>
      </c>
      <c r="V2056" s="19" t="s">
        <v>2126</v>
      </c>
      <c r="W2056" s="19" t="s">
        <v>2144</v>
      </c>
      <c r="X2056" s="19" t="s">
        <v>9611</v>
      </c>
      <c r="Y2056" s="19" t="s">
        <v>2146</v>
      </c>
      <c r="Z2056" s="19" t="s">
        <v>2147</v>
      </c>
      <c r="AA2056" s="46">
        <v>388</v>
      </c>
      <c r="AB2056" s="19" t="s">
        <v>481</v>
      </c>
      <c r="AC2056" s="19" t="s">
        <v>112</v>
      </c>
      <c r="AD2056" s="19" t="s">
        <v>3240</v>
      </c>
      <c r="AE2056" s="19" t="s">
        <v>3241</v>
      </c>
      <c r="AF2056" s="19" t="s">
        <v>1592</v>
      </c>
      <c r="AG2056" s="19" t="s">
        <v>3242</v>
      </c>
      <c r="AH2056" s="19" t="s">
        <v>1594</v>
      </c>
      <c r="AI2056" s="19" t="s">
        <v>1595</v>
      </c>
      <c r="AJ2056" s="45">
        <v>0.05</v>
      </c>
      <c r="AK2056" s="45">
        <v>32</v>
      </c>
      <c r="AL2056" s="19" t="s">
        <v>1501</v>
      </c>
      <c r="AM2056" s="46">
        <v>49500</v>
      </c>
      <c r="AN2056" s="46">
        <v>32000</v>
      </c>
      <c r="AO2056" s="46">
        <v>17500</v>
      </c>
      <c r="AP2056" s="45">
        <v>678.4</v>
      </c>
      <c r="AQ2056" s="45"/>
      <c r="AR2056" s="45" t="str">
        <f>IFERROR(VLOOKUP(AB2056,'Pedidos marco'!$A$1:$D$10000,4,0)," ")</f>
        <v xml:space="preserve"> </v>
      </c>
      <c r="AS2056" s="45">
        <f t="shared" si="224"/>
        <v>12</v>
      </c>
      <c r="AT2056" s="45" t="str">
        <f t="shared" si="225"/>
        <v>12</v>
      </c>
      <c r="AU2056" s="47">
        <v>32</v>
      </c>
      <c r="AV2056" s="19" t="str">
        <f t="shared" si="226"/>
        <v>04 April</v>
      </c>
      <c r="AW2056" s="19">
        <f t="shared" si="227"/>
        <v>1.06</v>
      </c>
      <c r="AX2056" s="19">
        <f t="shared" si="228"/>
        <v>21.2</v>
      </c>
      <c r="AY2056" s="19" t="e">
        <f>VLOOKUP(AG2056,Cías!$A$1:$E$10000,5,0)</f>
        <v>#N/A</v>
      </c>
      <c r="AZ2056" s="19" t="str">
        <f t="shared" si="229"/>
        <v>1013510</v>
      </c>
      <c r="BA2056" s="19" t="str">
        <f t="shared" si="230"/>
        <v>ESPARZA ENDARA ALVARO DAMIAN</v>
      </c>
      <c r="BB2056" s="19" t="e">
        <f>VLOOKUP(AG2056,Cías!$A$1:$E$10000,3,0)</f>
        <v>#N/A</v>
      </c>
      <c r="BC2056" s="19"/>
      <c r="BD2056" s="19"/>
      <c r="BE2056" s="19"/>
      <c r="BF2056" s="19"/>
      <c r="BG2056" s="19"/>
      <c r="BH2056" s="19"/>
      <c r="BI2056" s="19"/>
      <c r="BJ2056" s="19"/>
    </row>
    <row r="2057" spans="1:62" ht="15" x14ac:dyDescent="0.2">
      <c r="A2057" s="19" t="s">
        <v>17755</v>
      </c>
      <c r="B2057" s="19" t="s">
        <v>1479</v>
      </c>
      <c r="C2057" s="43">
        <v>44663</v>
      </c>
      <c r="D2057" s="44">
        <v>0.62708333333333</v>
      </c>
      <c r="E2057" s="19" t="s">
        <v>17756</v>
      </c>
      <c r="F2057" s="19" t="s">
        <v>17757</v>
      </c>
      <c r="G2057" s="19" t="s">
        <v>17758</v>
      </c>
      <c r="H2057" s="45">
        <v>2563.1999999999998</v>
      </c>
      <c r="I2057" s="45">
        <v>2873.87</v>
      </c>
      <c r="J2057" s="19" t="s">
        <v>1560</v>
      </c>
      <c r="K2057" s="19" t="s">
        <v>15351</v>
      </c>
      <c r="L2057" s="19" t="s">
        <v>17759</v>
      </c>
      <c r="M2057" s="19" t="s">
        <v>17760</v>
      </c>
      <c r="N2057" s="19" t="s">
        <v>17755</v>
      </c>
      <c r="O2057" s="19" t="s">
        <v>13029</v>
      </c>
      <c r="P2057" s="19" t="s">
        <v>13030</v>
      </c>
      <c r="Q2057" s="46">
        <v>360</v>
      </c>
      <c r="R2057" s="19" t="s">
        <v>1544</v>
      </c>
      <c r="S2057" s="19" t="s">
        <v>2839</v>
      </c>
      <c r="T2057" s="19" t="s">
        <v>2840</v>
      </c>
      <c r="U2057" s="19" t="s">
        <v>13031</v>
      </c>
      <c r="V2057" s="19" t="s">
        <v>13032</v>
      </c>
      <c r="W2057" s="19" t="s">
        <v>1798</v>
      </c>
      <c r="X2057" s="19" t="s">
        <v>13033</v>
      </c>
      <c r="Y2057" s="19" t="s">
        <v>13034</v>
      </c>
      <c r="Z2057" s="19" t="s">
        <v>13035</v>
      </c>
      <c r="AA2057" s="46">
        <v>131</v>
      </c>
      <c r="AB2057" s="19" t="s">
        <v>548</v>
      </c>
      <c r="AC2057" s="19" t="s">
        <v>248</v>
      </c>
      <c r="AD2057" s="19" t="s">
        <v>4885</v>
      </c>
      <c r="AE2057" s="19" t="s">
        <v>1481</v>
      </c>
      <c r="AF2057" s="19" t="s">
        <v>1554</v>
      </c>
      <c r="AG2057" s="19" t="s">
        <v>4886</v>
      </c>
      <c r="AH2057" s="19" t="s">
        <v>1499</v>
      </c>
      <c r="AI2057" s="19" t="s">
        <v>1500</v>
      </c>
      <c r="AJ2057" s="45">
        <v>0</v>
      </c>
      <c r="AK2057" s="45">
        <v>0</v>
      </c>
      <c r="AL2057" s="19" t="s">
        <v>1501</v>
      </c>
      <c r="AM2057" s="46">
        <v>26870</v>
      </c>
      <c r="AN2057" s="46">
        <v>18010</v>
      </c>
      <c r="AO2057" s="46">
        <v>8860</v>
      </c>
      <c r="AP2057" s="45">
        <v>190.8</v>
      </c>
      <c r="AQ2057" s="45"/>
      <c r="AR2057" s="45" t="str">
        <f>IFERROR(VLOOKUP(AB2057,'Pedidos marco'!$A$1:$D$10000,4,0)," ")</f>
        <v xml:space="preserve"> </v>
      </c>
      <c r="AS2057" s="45">
        <f t="shared" si="224"/>
        <v>12</v>
      </c>
      <c r="AT2057" s="45" t="str">
        <f t="shared" si="225"/>
        <v>12</v>
      </c>
      <c r="AU2057" s="47">
        <v>18</v>
      </c>
      <c r="AV2057" s="19" t="str">
        <f t="shared" si="226"/>
        <v>04 April</v>
      </c>
      <c r="AW2057" s="19">
        <f t="shared" si="227"/>
        <v>0.53</v>
      </c>
      <c r="AX2057" s="19">
        <f t="shared" si="228"/>
        <v>10.600000000000001</v>
      </c>
      <c r="AY2057" s="19" t="e">
        <f>VLOOKUP(AG2057,Cías!$A$1:$E$10000,5,0)</f>
        <v>#N/A</v>
      </c>
      <c r="AZ2057" s="19" t="str">
        <f t="shared" si="229"/>
        <v>1013643</v>
      </c>
      <c r="BA2057" s="19" t="str">
        <f t="shared" si="230"/>
        <v>POZO TARUPI MARCELO JAVIER</v>
      </c>
      <c r="BB2057" s="19" t="e">
        <f>VLOOKUP(AG2057,Cías!$A$1:$E$10000,3,0)</f>
        <v>#N/A</v>
      </c>
      <c r="BC2057" s="19"/>
      <c r="BD2057" s="19"/>
      <c r="BE2057" s="19"/>
      <c r="BF2057" s="19"/>
      <c r="BG2057" s="19"/>
      <c r="BH2057" s="19"/>
      <c r="BI2057" s="19"/>
      <c r="BJ2057" s="19"/>
    </row>
    <row r="2058" spans="1:62" ht="15" x14ac:dyDescent="0.2">
      <c r="A2058" s="19" t="s">
        <v>17761</v>
      </c>
      <c r="B2058" s="19" t="s">
        <v>1479</v>
      </c>
      <c r="C2058" s="43">
        <v>44663</v>
      </c>
      <c r="D2058" s="44">
        <v>0.62916666666666998</v>
      </c>
      <c r="E2058" s="19" t="s">
        <v>17762</v>
      </c>
      <c r="F2058" s="19" t="s">
        <v>17763</v>
      </c>
      <c r="G2058" s="19" t="s">
        <v>17764</v>
      </c>
      <c r="H2058" s="45">
        <v>4415.3999999999996</v>
      </c>
      <c r="I2058" s="45">
        <v>4950.58</v>
      </c>
      <c r="J2058" s="19" t="s">
        <v>1560</v>
      </c>
      <c r="K2058" s="19" t="s">
        <v>17765</v>
      </c>
      <c r="L2058" s="19" t="s">
        <v>17766</v>
      </c>
      <c r="M2058" s="19" t="s">
        <v>17767</v>
      </c>
      <c r="N2058" s="19" t="s">
        <v>17761</v>
      </c>
      <c r="O2058" s="19" t="s">
        <v>2600</v>
      </c>
      <c r="P2058" s="19" t="s">
        <v>2601</v>
      </c>
      <c r="Q2058" s="46">
        <v>660</v>
      </c>
      <c r="R2058" s="19" t="s">
        <v>1544</v>
      </c>
      <c r="S2058" s="19" t="s">
        <v>1736</v>
      </c>
      <c r="T2058" s="19" t="s">
        <v>1737</v>
      </c>
      <c r="U2058" s="19" t="s">
        <v>17768</v>
      </c>
      <c r="V2058" s="19" t="s">
        <v>17769</v>
      </c>
      <c r="W2058" s="19" t="s">
        <v>17770</v>
      </c>
      <c r="X2058" s="19" t="s">
        <v>17771</v>
      </c>
      <c r="Y2058" s="19" t="s">
        <v>17772</v>
      </c>
      <c r="Z2058" s="19" t="s">
        <v>17773</v>
      </c>
      <c r="AA2058" s="46">
        <v>653</v>
      </c>
      <c r="AB2058" s="19" t="s">
        <v>472</v>
      </c>
      <c r="AC2058" s="19" t="s">
        <v>94</v>
      </c>
      <c r="AD2058" s="19" t="s">
        <v>6566</v>
      </c>
      <c r="AE2058" s="19" t="s">
        <v>1481</v>
      </c>
      <c r="AF2058" s="19" t="s">
        <v>1592</v>
      </c>
      <c r="AG2058" s="19" t="s">
        <v>6567</v>
      </c>
      <c r="AH2058" s="19" t="s">
        <v>1499</v>
      </c>
      <c r="AI2058" s="19" t="s">
        <v>1500</v>
      </c>
      <c r="AJ2058" s="45">
        <v>0</v>
      </c>
      <c r="AK2058" s="45">
        <v>0</v>
      </c>
      <c r="AL2058" s="19" t="s">
        <v>1501</v>
      </c>
      <c r="AM2058" s="46">
        <v>51280</v>
      </c>
      <c r="AN2058" s="46">
        <v>33080</v>
      </c>
      <c r="AO2058" s="46">
        <v>18200</v>
      </c>
      <c r="AP2058" s="45">
        <v>1221</v>
      </c>
      <c r="AQ2058" s="45"/>
      <c r="AR2058" s="45" t="str">
        <f>IFERROR(VLOOKUP(AB2058,'Pedidos marco'!$A$1:$D$10000,4,0)," ")</f>
        <v xml:space="preserve"> </v>
      </c>
      <c r="AS2058" s="45">
        <f t="shared" si="224"/>
        <v>12</v>
      </c>
      <c r="AT2058" s="45" t="str">
        <f t="shared" si="225"/>
        <v>12</v>
      </c>
      <c r="AU2058" s="47">
        <v>33</v>
      </c>
      <c r="AV2058" s="19" t="str">
        <f t="shared" si="226"/>
        <v>04 April</v>
      </c>
      <c r="AW2058" s="19">
        <f t="shared" si="227"/>
        <v>1.85</v>
      </c>
      <c r="AX2058" s="19">
        <f t="shared" si="228"/>
        <v>37</v>
      </c>
      <c r="AY2058" s="19" t="e">
        <f>VLOOKUP(AG2058,Cías!$A$1:$E$10000,5,0)</f>
        <v>#N/A</v>
      </c>
      <c r="AZ2058" s="19" t="str">
        <f t="shared" si="229"/>
        <v>1013241</v>
      </c>
      <c r="BA2058" s="19" t="str">
        <f t="shared" si="230"/>
        <v>COMPAÑÍA DE TRANSPORTE DE CARGA PES</v>
      </c>
      <c r="BB2058" s="19" t="e">
        <f>VLOOKUP(AG2058,Cías!$A$1:$E$10000,3,0)</f>
        <v>#N/A</v>
      </c>
      <c r="BC2058" s="19"/>
      <c r="BD2058" s="19"/>
      <c r="BE2058" s="19"/>
      <c r="BF2058" s="19"/>
      <c r="BG2058" s="19"/>
      <c r="BH2058" s="19"/>
      <c r="BI2058" s="19"/>
      <c r="BJ2058" s="19"/>
    </row>
    <row r="2059" spans="1:62" ht="15" x14ac:dyDescent="0.2">
      <c r="A2059" s="19" t="s">
        <v>17774</v>
      </c>
      <c r="B2059" s="19" t="s">
        <v>1479</v>
      </c>
      <c r="C2059" s="43">
        <v>44663</v>
      </c>
      <c r="D2059" s="44">
        <v>0.63055555555555998</v>
      </c>
      <c r="E2059" s="19" t="s">
        <v>17775</v>
      </c>
      <c r="F2059" s="19" t="s">
        <v>17776</v>
      </c>
      <c r="G2059" s="19" t="s">
        <v>17777</v>
      </c>
      <c r="H2059" s="45">
        <v>2319.08</v>
      </c>
      <c r="I2059" s="45">
        <v>2600.17</v>
      </c>
      <c r="J2059" s="19" t="s">
        <v>1560</v>
      </c>
      <c r="K2059" s="19" t="s">
        <v>17778</v>
      </c>
      <c r="L2059" s="19" t="s">
        <v>17779</v>
      </c>
      <c r="M2059" s="19" t="s">
        <v>17780</v>
      </c>
      <c r="N2059" s="19" t="s">
        <v>17774</v>
      </c>
      <c r="O2059" s="19" t="s">
        <v>371</v>
      </c>
      <c r="P2059" s="19" t="s">
        <v>372</v>
      </c>
      <c r="Q2059" s="46">
        <v>360</v>
      </c>
      <c r="R2059" s="19" t="s">
        <v>1544</v>
      </c>
      <c r="S2059" s="19" t="s">
        <v>1696</v>
      </c>
      <c r="T2059" s="19" t="s">
        <v>72</v>
      </c>
      <c r="U2059" s="19" t="s">
        <v>4849</v>
      </c>
      <c r="V2059" s="19" t="s">
        <v>4850</v>
      </c>
      <c r="W2059" s="19" t="s">
        <v>1548</v>
      </c>
      <c r="X2059" s="19" t="s">
        <v>4851</v>
      </c>
      <c r="Y2059" s="19" t="s">
        <v>1550</v>
      </c>
      <c r="Z2059" s="19" t="s">
        <v>1551</v>
      </c>
      <c r="AA2059" s="46">
        <v>178</v>
      </c>
      <c r="AB2059" s="19" t="s">
        <v>461</v>
      </c>
      <c r="AC2059" s="19" t="s">
        <v>72</v>
      </c>
      <c r="AD2059" s="19" t="s">
        <v>1728</v>
      </c>
      <c r="AE2059" s="19" t="s">
        <v>1729</v>
      </c>
      <c r="AF2059" s="19" t="s">
        <v>1554</v>
      </c>
      <c r="AG2059" s="19" t="s">
        <v>1730</v>
      </c>
      <c r="AH2059" s="19" t="s">
        <v>1499</v>
      </c>
      <c r="AI2059" s="19" t="s">
        <v>1500</v>
      </c>
      <c r="AJ2059" s="45">
        <v>0</v>
      </c>
      <c r="AK2059" s="45">
        <v>0</v>
      </c>
      <c r="AL2059" s="19" t="s">
        <v>1501</v>
      </c>
      <c r="AM2059" s="46">
        <v>27000</v>
      </c>
      <c r="AN2059" s="46">
        <v>18000</v>
      </c>
      <c r="AO2059" s="46">
        <v>9000</v>
      </c>
      <c r="AP2059" s="45">
        <v>248.4</v>
      </c>
      <c r="AQ2059" s="45"/>
      <c r="AR2059" s="45" t="str">
        <f>IFERROR(VLOOKUP(AB2059,'Pedidos marco'!$A$1:$D$10000,4,0)," ")</f>
        <v xml:space="preserve"> </v>
      </c>
      <c r="AS2059" s="45">
        <f t="shared" si="224"/>
        <v>12</v>
      </c>
      <c r="AT2059" s="45" t="str">
        <f t="shared" si="225"/>
        <v>12</v>
      </c>
      <c r="AU2059" s="47">
        <v>18</v>
      </c>
      <c r="AV2059" s="19" t="str">
        <f t="shared" si="226"/>
        <v>04 April</v>
      </c>
      <c r="AW2059" s="19">
        <f t="shared" si="227"/>
        <v>0.69000000000000006</v>
      </c>
      <c r="AX2059" s="19">
        <f t="shared" si="228"/>
        <v>13.8</v>
      </c>
      <c r="AY2059" s="19" t="e">
        <f>VLOOKUP(AG2059,Cías!$A$1:$E$10000,5,0)</f>
        <v>#N/A</v>
      </c>
      <c r="AZ2059" s="19" t="str">
        <f t="shared" si="229"/>
        <v>1013388</v>
      </c>
      <c r="BA2059" s="19" t="str">
        <f t="shared" si="230"/>
        <v>CAMPAÑA MALDONADO BLANCA CECILIA</v>
      </c>
      <c r="BB2059" s="19" t="e">
        <f>VLOOKUP(AG2059,Cías!$A$1:$E$10000,3,0)</f>
        <v>#N/A</v>
      </c>
      <c r="BC2059" s="19"/>
      <c r="BD2059" s="19"/>
      <c r="BE2059" s="19"/>
      <c r="BF2059" s="19"/>
      <c r="BG2059" s="19"/>
      <c r="BH2059" s="19"/>
      <c r="BI2059" s="19"/>
      <c r="BJ2059" s="19"/>
    </row>
    <row r="2060" spans="1:62" ht="15" x14ac:dyDescent="0.2">
      <c r="A2060" s="19" t="s">
        <v>17781</v>
      </c>
      <c r="B2060" s="19" t="s">
        <v>1479</v>
      </c>
      <c r="C2060" s="43">
        <v>44663</v>
      </c>
      <c r="D2060" s="44">
        <v>0.63194444444443998</v>
      </c>
      <c r="E2060" s="19" t="s">
        <v>17782</v>
      </c>
      <c r="F2060" s="19" t="s">
        <v>1481</v>
      </c>
      <c r="G2060" s="19" t="s">
        <v>1481</v>
      </c>
      <c r="H2060" s="45">
        <v>0</v>
      </c>
      <c r="I2060" s="45">
        <v>0</v>
      </c>
      <c r="J2060" s="19" t="s">
        <v>1482</v>
      </c>
      <c r="K2060" s="19" t="s">
        <v>17783</v>
      </c>
      <c r="L2060" s="19" t="s">
        <v>17784</v>
      </c>
      <c r="M2060" s="19" t="s">
        <v>17785</v>
      </c>
      <c r="N2060" s="19" t="s">
        <v>17781</v>
      </c>
      <c r="O2060" s="19" t="s">
        <v>367</v>
      </c>
      <c r="P2060" s="19" t="s">
        <v>368</v>
      </c>
      <c r="Q2060" s="46">
        <v>480</v>
      </c>
      <c r="R2060" s="19" t="s">
        <v>1544</v>
      </c>
      <c r="S2060" s="19" t="s">
        <v>5213</v>
      </c>
      <c r="T2060" s="19" t="s">
        <v>5214</v>
      </c>
      <c r="U2060" s="19" t="s">
        <v>17786</v>
      </c>
      <c r="V2060" s="19" t="s">
        <v>17787</v>
      </c>
      <c r="W2060" s="19" t="s">
        <v>1627</v>
      </c>
      <c r="X2060" s="19" t="s">
        <v>17788</v>
      </c>
      <c r="Y2060" s="19" t="s">
        <v>1629</v>
      </c>
      <c r="Z2060" s="19" t="s">
        <v>1630</v>
      </c>
      <c r="AA2060" s="46">
        <v>40</v>
      </c>
      <c r="AB2060" s="19" t="s">
        <v>520</v>
      </c>
      <c r="AC2060" s="19" t="s">
        <v>192</v>
      </c>
      <c r="AD2060" s="19" t="s">
        <v>9821</v>
      </c>
      <c r="AE2060" s="19" t="s">
        <v>9822</v>
      </c>
      <c r="AF2060" s="19" t="s">
        <v>1719</v>
      </c>
      <c r="AG2060" s="19" t="s">
        <v>9823</v>
      </c>
      <c r="AH2060" s="19" t="s">
        <v>1594</v>
      </c>
      <c r="AI2060" s="19" t="s">
        <v>1595</v>
      </c>
      <c r="AJ2060" s="45">
        <v>0.05</v>
      </c>
      <c r="AK2060" s="45">
        <v>24</v>
      </c>
      <c r="AL2060" s="19" t="s">
        <v>1501</v>
      </c>
      <c r="AM2060" s="46">
        <v>39640</v>
      </c>
      <c r="AN2060" s="46">
        <v>24050</v>
      </c>
      <c r="AO2060" s="46">
        <v>15590</v>
      </c>
      <c r="AP2060" s="45">
        <v>100.8</v>
      </c>
      <c r="AQ2060" s="45"/>
      <c r="AR2060" s="45" t="str">
        <f>IFERROR(VLOOKUP(AB2060,'Pedidos marco'!$A$1:$D$10000,4,0)," ")</f>
        <v xml:space="preserve"> </v>
      </c>
      <c r="AS2060" s="45">
        <f t="shared" si="224"/>
        <v>12</v>
      </c>
      <c r="AT2060" s="45" t="str">
        <f t="shared" si="225"/>
        <v>12</v>
      </c>
      <c r="AU2060" s="47">
        <v>24</v>
      </c>
      <c r="AV2060" s="19" t="str">
        <f t="shared" si="226"/>
        <v>04 April</v>
      </c>
      <c r="AW2060" s="19">
        <f t="shared" si="227"/>
        <v>0.21</v>
      </c>
      <c r="AX2060" s="19">
        <f t="shared" si="228"/>
        <v>4.2</v>
      </c>
      <c r="AY2060" s="19" t="e">
        <f>VLOOKUP(AG2060,Cías!$A$1:$E$10000,5,0)</f>
        <v>#N/A</v>
      </c>
      <c r="AZ2060" s="19" t="str">
        <f t="shared" si="229"/>
        <v>1013949</v>
      </c>
      <c r="BA2060" s="19" t="str">
        <f t="shared" si="230"/>
        <v>MEDIAVILLA FLORES WILSON PATRICIO</v>
      </c>
      <c r="BB2060" s="19" t="e">
        <f>VLOOKUP(AG2060,Cías!$A$1:$E$10000,3,0)</f>
        <v>#N/A</v>
      </c>
      <c r="BC2060" s="19"/>
      <c r="BD2060" s="19"/>
      <c r="BE2060" s="19"/>
      <c r="BF2060" s="19"/>
      <c r="BG2060" s="19"/>
      <c r="BH2060" s="19"/>
      <c r="BI2060" s="19"/>
      <c r="BJ2060" s="19"/>
    </row>
    <row r="2061" spans="1:62" ht="15" x14ac:dyDescent="0.2">
      <c r="A2061" s="19" t="s">
        <v>17789</v>
      </c>
      <c r="B2061" s="19" t="s">
        <v>1479</v>
      </c>
      <c r="C2061" s="43">
        <v>44663</v>
      </c>
      <c r="D2061" s="44">
        <v>0.63402777777777997</v>
      </c>
      <c r="E2061" s="19" t="s">
        <v>17790</v>
      </c>
      <c r="F2061" s="19" t="s">
        <v>17791</v>
      </c>
      <c r="G2061" s="19" t="s">
        <v>17792</v>
      </c>
      <c r="H2061" s="45">
        <v>3297.6</v>
      </c>
      <c r="I2061" s="45">
        <v>3697.29</v>
      </c>
      <c r="J2061" s="19" t="s">
        <v>1560</v>
      </c>
      <c r="K2061" s="19" t="s">
        <v>17793</v>
      </c>
      <c r="L2061" s="19" t="s">
        <v>17794</v>
      </c>
      <c r="M2061" s="19" t="s">
        <v>17795</v>
      </c>
      <c r="N2061" s="19" t="s">
        <v>17789</v>
      </c>
      <c r="O2061" s="19" t="s">
        <v>1603</v>
      </c>
      <c r="P2061" s="19" t="s">
        <v>1604</v>
      </c>
      <c r="Q2061" s="46">
        <v>480</v>
      </c>
      <c r="R2061" s="19" t="s">
        <v>1544</v>
      </c>
      <c r="S2061" s="19" t="s">
        <v>2914</v>
      </c>
      <c r="T2061" s="19" t="s">
        <v>2915</v>
      </c>
      <c r="U2061" s="19" t="s">
        <v>17796</v>
      </c>
      <c r="V2061" s="19" t="s">
        <v>17797</v>
      </c>
      <c r="W2061" s="19" t="s">
        <v>1917</v>
      </c>
      <c r="X2061" s="19" t="s">
        <v>17798</v>
      </c>
      <c r="Y2061" s="19" t="s">
        <v>17799</v>
      </c>
      <c r="Z2061" s="19" t="s">
        <v>17800</v>
      </c>
      <c r="AA2061" s="46">
        <v>308</v>
      </c>
      <c r="AB2061" s="19" t="s">
        <v>587</v>
      </c>
      <c r="AC2061" s="19" t="s">
        <v>331</v>
      </c>
      <c r="AD2061" s="19" t="s">
        <v>4957</v>
      </c>
      <c r="AE2061" s="19" t="s">
        <v>4958</v>
      </c>
      <c r="AF2061" s="19" t="s">
        <v>1719</v>
      </c>
      <c r="AG2061" s="19" t="s">
        <v>4959</v>
      </c>
      <c r="AH2061" s="19" t="s">
        <v>1499</v>
      </c>
      <c r="AI2061" s="19" t="s">
        <v>1500</v>
      </c>
      <c r="AJ2061" s="45">
        <v>0</v>
      </c>
      <c r="AK2061" s="45">
        <v>0</v>
      </c>
      <c r="AL2061" s="19" t="s">
        <v>1501</v>
      </c>
      <c r="AM2061" s="46">
        <v>38100</v>
      </c>
      <c r="AN2061" s="46">
        <v>24020</v>
      </c>
      <c r="AO2061" s="46">
        <v>14080</v>
      </c>
      <c r="AP2061" s="45">
        <v>475.2</v>
      </c>
      <c r="AQ2061" s="45"/>
      <c r="AR2061" s="45" t="str">
        <f>IFERROR(VLOOKUP(AB2061,'Pedidos marco'!$A$1:$D$10000,4,0)," ")</f>
        <v xml:space="preserve"> </v>
      </c>
      <c r="AS2061" s="45">
        <f t="shared" si="224"/>
        <v>12</v>
      </c>
      <c r="AT2061" s="45" t="str">
        <f t="shared" si="225"/>
        <v>12</v>
      </c>
      <c r="AU2061" s="47">
        <v>24</v>
      </c>
      <c r="AV2061" s="19" t="str">
        <f t="shared" si="226"/>
        <v>04 April</v>
      </c>
      <c r="AW2061" s="19">
        <f t="shared" si="227"/>
        <v>0.99</v>
      </c>
      <c r="AX2061" s="19">
        <f t="shared" si="228"/>
        <v>19.8</v>
      </c>
      <c r="AY2061" s="19" t="e">
        <f>VLOOKUP(AG2061,Cías!$A$1:$E$10000,5,0)</f>
        <v>#N/A</v>
      </c>
      <c r="AZ2061" s="19" t="str">
        <f t="shared" si="229"/>
        <v>1021893</v>
      </c>
      <c r="BA2061" s="19" t="str">
        <f t="shared" si="230"/>
        <v>VELASTEGUI ROMO LENIN ALEXANDER</v>
      </c>
      <c r="BB2061" s="19" t="e">
        <f>VLOOKUP(AG2061,Cías!$A$1:$E$10000,3,0)</f>
        <v>#N/A</v>
      </c>
      <c r="BC2061" s="19"/>
      <c r="BD2061" s="19"/>
      <c r="BE2061" s="19"/>
      <c r="BF2061" s="19"/>
      <c r="BG2061" s="19"/>
      <c r="BH2061" s="19"/>
      <c r="BI2061" s="19"/>
      <c r="BJ2061" s="19"/>
    </row>
    <row r="2062" spans="1:62" ht="15" x14ac:dyDescent="0.2">
      <c r="A2062" s="19" t="s">
        <v>17801</v>
      </c>
      <c r="B2062" s="19" t="s">
        <v>1479</v>
      </c>
      <c r="C2062" s="43">
        <v>44663</v>
      </c>
      <c r="D2062" s="44">
        <v>0.63749999999999996</v>
      </c>
      <c r="E2062" s="19" t="s">
        <v>17802</v>
      </c>
      <c r="F2062" s="19" t="s">
        <v>17803</v>
      </c>
      <c r="G2062" s="19" t="s">
        <v>17804</v>
      </c>
      <c r="H2062" s="45">
        <v>3201.6</v>
      </c>
      <c r="I2062" s="45">
        <v>3589.65</v>
      </c>
      <c r="J2062" s="19" t="s">
        <v>1560</v>
      </c>
      <c r="K2062" s="19" t="s">
        <v>17805</v>
      </c>
      <c r="L2062" s="19" t="s">
        <v>17806</v>
      </c>
      <c r="M2062" s="19" t="s">
        <v>17807</v>
      </c>
      <c r="N2062" s="19" t="s">
        <v>17801</v>
      </c>
      <c r="O2062" s="19" t="s">
        <v>1603</v>
      </c>
      <c r="P2062" s="19" t="s">
        <v>1604</v>
      </c>
      <c r="Q2062" s="46">
        <v>480</v>
      </c>
      <c r="R2062" s="19" t="s">
        <v>1544</v>
      </c>
      <c r="S2062" s="19" t="s">
        <v>2072</v>
      </c>
      <c r="T2062" s="19" t="s">
        <v>2073</v>
      </c>
      <c r="U2062" s="19" t="s">
        <v>2074</v>
      </c>
      <c r="V2062" s="19" t="s">
        <v>2075</v>
      </c>
      <c r="W2062" s="19" t="s">
        <v>2076</v>
      </c>
      <c r="X2062" s="19" t="s">
        <v>2077</v>
      </c>
      <c r="Y2062" s="19" t="s">
        <v>2078</v>
      </c>
      <c r="Z2062" s="19" t="s">
        <v>2079</v>
      </c>
      <c r="AA2062" s="46">
        <v>345</v>
      </c>
      <c r="AB2062" s="19" t="s">
        <v>430</v>
      </c>
      <c r="AC2062" s="19" t="s">
        <v>8</v>
      </c>
      <c r="AD2062" s="19" t="s">
        <v>2823</v>
      </c>
      <c r="AE2062" s="19" t="s">
        <v>2824</v>
      </c>
      <c r="AF2062" s="19" t="s">
        <v>1719</v>
      </c>
      <c r="AG2062" s="19" t="s">
        <v>2825</v>
      </c>
      <c r="AH2062" s="19" t="s">
        <v>1594</v>
      </c>
      <c r="AI2062" s="19" t="s">
        <v>1595</v>
      </c>
      <c r="AJ2062" s="45">
        <v>0.05</v>
      </c>
      <c r="AK2062" s="45">
        <v>24</v>
      </c>
      <c r="AL2062" s="19" t="s">
        <v>1501</v>
      </c>
      <c r="AM2062" s="46">
        <v>38550</v>
      </c>
      <c r="AN2062" s="46">
        <v>24010</v>
      </c>
      <c r="AO2062" s="46">
        <v>14540</v>
      </c>
      <c r="AP2062" s="45">
        <v>494.4</v>
      </c>
      <c r="AQ2062" s="45"/>
      <c r="AR2062" s="45" t="str">
        <f>IFERROR(VLOOKUP(AB2062,'Pedidos marco'!$A$1:$D$10000,4,0)," ")</f>
        <v xml:space="preserve"> </v>
      </c>
      <c r="AS2062" s="45">
        <f t="shared" si="224"/>
        <v>12</v>
      </c>
      <c r="AT2062" s="45" t="str">
        <f t="shared" si="225"/>
        <v>12</v>
      </c>
      <c r="AU2062" s="47">
        <v>24</v>
      </c>
      <c r="AV2062" s="19" t="str">
        <f t="shared" si="226"/>
        <v>04 April</v>
      </c>
      <c r="AW2062" s="19">
        <f t="shared" si="227"/>
        <v>1.03</v>
      </c>
      <c r="AX2062" s="19">
        <f t="shared" si="228"/>
        <v>20.599999999999998</v>
      </c>
      <c r="AY2062" s="19" t="e">
        <f>VLOOKUP(AG2062,Cías!$A$1:$E$10000,5,0)</f>
        <v>#N/A</v>
      </c>
      <c r="AZ2062" s="19" t="str">
        <f t="shared" si="229"/>
        <v>1013946</v>
      </c>
      <c r="BA2062" s="19" t="str">
        <f t="shared" si="230"/>
        <v>ALBUJA RUIZ CESAR UBEN</v>
      </c>
      <c r="BB2062" s="19" t="e">
        <f>VLOOKUP(AG2062,Cías!$A$1:$E$10000,3,0)</f>
        <v>#N/A</v>
      </c>
      <c r="BC2062" s="19"/>
      <c r="BD2062" s="19"/>
      <c r="BE2062" s="19"/>
      <c r="BF2062" s="19"/>
      <c r="BG2062" s="19"/>
      <c r="BH2062" s="19"/>
      <c r="BI2062" s="19"/>
      <c r="BJ2062" s="19"/>
    </row>
    <row r="2063" spans="1:62" ht="15" x14ac:dyDescent="0.2">
      <c r="A2063" s="19" t="s">
        <v>17808</v>
      </c>
      <c r="B2063" s="19" t="s">
        <v>1479</v>
      </c>
      <c r="C2063" s="43">
        <v>44663</v>
      </c>
      <c r="D2063" s="44">
        <v>0.63888888888888995</v>
      </c>
      <c r="E2063" s="19" t="s">
        <v>17809</v>
      </c>
      <c r="F2063" s="19" t="s">
        <v>17810</v>
      </c>
      <c r="G2063" s="19" t="s">
        <v>17811</v>
      </c>
      <c r="H2063" s="45">
        <v>4353.7</v>
      </c>
      <c r="I2063" s="45">
        <v>4881.3900000000003</v>
      </c>
      <c r="J2063" s="19" t="s">
        <v>1560</v>
      </c>
      <c r="K2063" s="19" t="s">
        <v>17812</v>
      </c>
      <c r="L2063" s="19" t="s">
        <v>17813</v>
      </c>
      <c r="M2063" s="19" t="s">
        <v>17814</v>
      </c>
      <c r="N2063" s="19" t="s">
        <v>17808</v>
      </c>
      <c r="O2063" s="19" t="s">
        <v>367</v>
      </c>
      <c r="P2063" s="19" t="s">
        <v>368</v>
      </c>
      <c r="Q2063" s="46">
        <v>680</v>
      </c>
      <c r="R2063" s="19" t="s">
        <v>1544</v>
      </c>
      <c r="S2063" s="19" t="s">
        <v>1696</v>
      </c>
      <c r="T2063" s="19" t="s">
        <v>72</v>
      </c>
      <c r="U2063" s="19" t="s">
        <v>2329</v>
      </c>
      <c r="V2063" s="19" t="s">
        <v>2330</v>
      </c>
      <c r="W2063" s="19" t="s">
        <v>1548</v>
      </c>
      <c r="X2063" s="19" t="s">
        <v>2331</v>
      </c>
      <c r="Y2063" s="19" t="s">
        <v>1684</v>
      </c>
      <c r="Z2063" s="19" t="s">
        <v>1685</v>
      </c>
      <c r="AA2063" s="46">
        <v>198</v>
      </c>
      <c r="AB2063" s="19" t="s">
        <v>461</v>
      </c>
      <c r="AC2063" s="19" t="s">
        <v>72</v>
      </c>
      <c r="AD2063" s="19" t="s">
        <v>2332</v>
      </c>
      <c r="AE2063" s="19" t="s">
        <v>2333</v>
      </c>
      <c r="AF2063" s="19" t="s">
        <v>1592</v>
      </c>
      <c r="AG2063" s="19" t="s">
        <v>2334</v>
      </c>
      <c r="AH2063" s="19" t="s">
        <v>1499</v>
      </c>
      <c r="AI2063" s="19" t="s">
        <v>1500</v>
      </c>
      <c r="AJ2063" s="45">
        <v>0</v>
      </c>
      <c r="AK2063" s="45">
        <v>0</v>
      </c>
      <c r="AL2063" s="19" t="s">
        <v>1501</v>
      </c>
      <c r="AM2063" s="46">
        <v>52060</v>
      </c>
      <c r="AN2063" s="46">
        <v>34090</v>
      </c>
      <c r="AO2063" s="46">
        <v>17970</v>
      </c>
      <c r="AP2063" s="45">
        <v>503.2</v>
      </c>
      <c r="AQ2063" s="45"/>
      <c r="AR2063" s="45" t="str">
        <f>IFERROR(VLOOKUP(AB2063,'Pedidos marco'!$A$1:$D$10000,4,0)," ")</f>
        <v xml:space="preserve"> </v>
      </c>
      <c r="AS2063" s="45">
        <f t="shared" si="224"/>
        <v>12</v>
      </c>
      <c r="AT2063" s="45" t="str">
        <f t="shared" si="225"/>
        <v>12</v>
      </c>
      <c r="AU2063" s="47">
        <v>34</v>
      </c>
      <c r="AV2063" s="19" t="str">
        <f t="shared" si="226"/>
        <v>04 April</v>
      </c>
      <c r="AW2063" s="19">
        <f t="shared" si="227"/>
        <v>0.74</v>
      </c>
      <c r="AX2063" s="19">
        <f t="shared" si="228"/>
        <v>14.799999999999999</v>
      </c>
      <c r="AY2063" s="19" t="e">
        <f>VLOOKUP(AG2063,Cías!$A$1:$E$10000,5,0)</f>
        <v>#N/A</v>
      </c>
      <c r="AZ2063" s="19" t="str">
        <f t="shared" si="229"/>
        <v>1013388</v>
      </c>
      <c r="BA2063" s="19" t="str">
        <f t="shared" si="230"/>
        <v>CAMPAÑA MALDONADO BLANCA CECILIA</v>
      </c>
      <c r="BB2063" s="19" t="e">
        <f>VLOOKUP(AG2063,Cías!$A$1:$E$10000,3,0)</f>
        <v>#N/A</v>
      </c>
      <c r="BC2063" s="19"/>
      <c r="BD2063" s="19"/>
      <c r="BE2063" s="19"/>
      <c r="BF2063" s="19"/>
      <c r="BG2063" s="19"/>
      <c r="BH2063" s="19"/>
      <c r="BI2063" s="19"/>
      <c r="BJ2063" s="19"/>
    </row>
    <row r="2064" spans="1:62" ht="15" x14ac:dyDescent="0.2">
      <c r="A2064" s="19" t="s">
        <v>17815</v>
      </c>
      <c r="B2064" s="19" t="s">
        <v>1479</v>
      </c>
      <c r="C2064" s="43">
        <v>44663</v>
      </c>
      <c r="D2064" s="44">
        <v>0.64305555555556004</v>
      </c>
      <c r="E2064" s="19" t="s">
        <v>17816</v>
      </c>
      <c r="F2064" s="19" t="s">
        <v>17817</v>
      </c>
      <c r="G2064" s="19" t="s">
        <v>17818</v>
      </c>
      <c r="H2064" s="45">
        <v>4153.6000000000004</v>
      </c>
      <c r="I2064" s="45">
        <v>4657.04</v>
      </c>
      <c r="J2064" s="19" t="s">
        <v>1560</v>
      </c>
      <c r="K2064" s="19" t="s">
        <v>17819</v>
      </c>
      <c r="L2064" s="19" t="s">
        <v>17820</v>
      </c>
      <c r="M2064" s="19" t="s">
        <v>17821</v>
      </c>
      <c r="N2064" s="19" t="s">
        <v>17815</v>
      </c>
      <c r="O2064" s="19" t="s">
        <v>1641</v>
      </c>
      <c r="P2064" s="19" t="s">
        <v>1642</v>
      </c>
      <c r="Q2064" s="46">
        <v>640</v>
      </c>
      <c r="R2064" s="19" t="s">
        <v>1544</v>
      </c>
      <c r="S2064" s="19" t="s">
        <v>1736</v>
      </c>
      <c r="T2064" s="19" t="s">
        <v>1737</v>
      </c>
      <c r="U2064" s="19" t="s">
        <v>6836</v>
      </c>
      <c r="V2064" s="19" t="s">
        <v>6837</v>
      </c>
      <c r="W2064" s="19" t="s">
        <v>1740</v>
      </c>
      <c r="X2064" s="19" t="s">
        <v>6838</v>
      </c>
      <c r="Y2064" s="19" t="s">
        <v>1742</v>
      </c>
      <c r="Z2064" s="19" t="s">
        <v>1743</v>
      </c>
      <c r="AA2064" s="46">
        <v>469</v>
      </c>
      <c r="AB2064" s="19" t="s">
        <v>556</v>
      </c>
      <c r="AC2064" s="19" t="s">
        <v>266</v>
      </c>
      <c r="AD2064" s="19" t="s">
        <v>6750</v>
      </c>
      <c r="AE2064" s="19" t="s">
        <v>6751</v>
      </c>
      <c r="AF2064" s="19" t="s">
        <v>1592</v>
      </c>
      <c r="AG2064" s="19" t="s">
        <v>6752</v>
      </c>
      <c r="AH2064" s="19" t="s">
        <v>1499</v>
      </c>
      <c r="AI2064" s="19" t="s">
        <v>1500</v>
      </c>
      <c r="AJ2064" s="45">
        <v>0</v>
      </c>
      <c r="AK2064" s="45">
        <v>0</v>
      </c>
      <c r="AL2064" s="19" t="s">
        <v>1501</v>
      </c>
      <c r="AM2064" s="46">
        <v>49440</v>
      </c>
      <c r="AN2064" s="46">
        <v>32040</v>
      </c>
      <c r="AO2064" s="46">
        <v>17400</v>
      </c>
      <c r="AP2064" s="45">
        <v>889.6</v>
      </c>
      <c r="AQ2064" s="45"/>
      <c r="AR2064" s="45" t="str">
        <f>IFERROR(VLOOKUP(AB2064,'Pedidos marco'!$A$1:$D$10000,4,0)," ")</f>
        <v xml:space="preserve"> </v>
      </c>
      <c r="AS2064" s="45">
        <f t="shared" si="224"/>
        <v>12</v>
      </c>
      <c r="AT2064" s="45" t="str">
        <f t="shared" si="225"/>
        <v>12</v>
      </c>
      <c r="AU2064" s="47">
        <v>32</v>
      </c>
      <c r="AV2064" s="19" t="str">
        <f t="shared" si="226"/>
        <v>04 April</v>
      </c>
      <c r="AW2064" s="19">
        <f t="shared" si="227"/>
        <v>1.3900000000000001</v>
      </c>
      <c r="AX2064" s="19">
        <f t="shared" si="228"/>
        <v>27.8</v>
      </c>
      <c r="AY2064" s="19" t="e">
        <f>VLOOKUP(AG2064,Cías!$A$1:$E$10000,5,0)</f>
        <v>#N/A</v>
      </c>
      <c r="AZ2064" s="19" t="str">
        <f t="shared" si="229"/>
        <v>1013635</v>
      </c>
      <c r="BA2064" s="19" t="str">
        <f t="shared" si="230"/>
        <v>ROMAN BAJANA JHONATHAN MARCEL</v>
      </c>
      <c r="BB2064" s="19" t="e">
        <f>VLOOKUP(AG2064,Cías!$A$1:$E$10000,3,0)</f>
        <v>#N/A</v>
      </c>
      <c r="BC2064" s="19"/>
      <c r="BD2064" s="19"/>
      <c r="BE2064" s="19"/>
      <c r="BF2064" s="19"/>
      <c r="BG2064" s="19"/>
      <c r="BH2064" s="19"/>
      <c r="BI2064" s="19"/>
      <c r="BJ2064" s="19"/>
    </row>
    <row r="2065" spans="1:62" ht="15" x14ac:dyDescent="0.2">
      <c r="A2065" s="19" t="s">
        <v>17822</v>
      </c>
      <c r="B2065" s="19" t="s">
        <v>1479</v>
      </c>
      <c r="C2065" s="43">
        <v>44663</v>
      </c>
      <c r="D2065" s="44">
        <v>0.64375000000000004</v>
      </c>
      <c r="E2065" s="19" t="s">
        <v>17823</v>
      </c>
      <c r="F2065" s="19" t="s">
        <v>17824</v>
      </c>
      <c r="G2065" s="19" t="s">
        <v>17825</v>
      </c>
      <c r="H2065" s="45">
        <v>1227.31</v>
      </c>
      <c r="I2065" s="45">
        <v>1376.07</v>
      </c>
      <c r="J2065" s="19" t="s">
        <v>1560</v>
      </c>
      <c r="K2065" s="19" t="s">
        <v>17826</v>
      </c>
      <c r="L2065" s="19" t="s">
        <v>17827</v>
      </c>
      <c r="M2065" s="19" t="s">
        <v>17828</v>
      </c>
      <c r="N2065" s="19" t="s">
        <v>17822</v>
      </c>
      <c r="O2065" s="19" t="s">
        <v>369</v>
      </c>
      <c r="P2065" s="19" t="s">
        <v>370</v>
      </c>
      <c r="Q2065" s="46">
        <v>200</v>
      </c>
      <c r="R2065" s="19" t="s">
        <v>1544</v>
      </c>
      <c r="S2065" s="19" t="s">
        <v>4234</v>
      </c>
      <c r="T2065" s="19" t="s">
        <v>4235</v>
      </c>
      <c r="U2065" s="19" t="s">
        <v>4236</v>
      </c>
      <c r="V2065" s="19" t="s">
        <v>4237</v>
      </c>
      <c r="W2065" s="19" t="s">
        <v>415</v>
      </c>
      <c r="X2065" s="19" t="s">
        <v>4238</v>
      </c>
      <c r="Y2065" s="19" t="s">
        <v>1980</v>
      </c>
      <c r="Z2065" s="19" t="s">
        <v>1981</v>
      </c>
      <c r="AA2065" s="46">
        <v>89</v>
      </c>
      <c r="AB2065" s="19" t="s">
        <v>592</v>
      </c>
      <c r="AC2065" s="19" t="s">
        <v>341</v>
      </c>
      <c r="AD2065" s="19" t="s">
        <v>7970</v>
      </c>
      <c r="AE2065" s="19" t="s">
        <v>7971</v>
      </c>
      <c r="AF2065" s="19" t="s">
        <v>1592</v>
      </c>
      <c r="AG2065" s="19" t="s">
        <v>7972</v>
      </c>
      <c r="AH2065" s="19" t="s">
        <v>1594</v>
      </c>
      <c r="AI2065" s="19" t="s">
        <v>1595</v>
      </c>
      <c r="AJ2065" s="45">
        <v>0.05</v>
      </c>
      <c r="AK2065" s="45">
        <v>10</v>
      </c>
      <c r="AL2065" s="19" t="s">
        <v>1501</v>
      </c>
      <c r="AM2065" s="46">
        <v>18674.375</v>
      </c>
      <c r="AN2065" s="46">
        <v>10009.375</v>
      </c>
      <c r="AO2065" s="46">
        <v>8665</v>
      </c>
      <c r="AP2065" s="45">
        <v>88</v>
      </c>
      <c r="AQ2065" s="45"/>
      <c r="AR2065" s="45" t="str">
        <f>IFERROR(VLOOKUP(AB2065,'Pedidos marco'!$A$1:$D$10000,4,0)," ")</f>
        <v xml:space="preserve"> </v>
      </c>
      <c r="AS2065" s="45">
        <f t="shared" si="224"/>
        <v>12</v>
      </c>
      <c r="AT2065" s="45" t="str">
        <f t="shared" si="225"/>
        <v>12</v>
      </c>
      <c r="AU2065" s="47">
        <v>10</v>
      </c>
      <c r="AV2065" s="19" t="str">
        <f t="shared" si="226"/>
        <v>04 April</v>
      </c>
      <c r="AW2065" s="19">
        <f t="shared" si="227"/>
        <v>0.44</v>
      </c>
      <c r="AX2065" s="19">
        <f t="shared" si="228"/>
        <v>8.8000000000000007</v>
      </c>
      <c r="AY2065" s="19" t="e">
        <f>VLOOKUP(AG2065,Cías!$A$1:$E$10000,5,0)</f>
        <v>#N/A</v>
      </c>
      <c r="AZ2065" s="19" t="str">
        <f t="shared" si="229"/>
        <v>1013564</v>
      </c>
      <c r="BA2065" s="19" t="str">
        <f t="shared" si="230"/>
        <v>VIVERO MORALES MILTON CICERON</v>
      </c>
      <c r="BB2065" s="19" t="e">
        <f>VLOOKUP(AG2065,Cías!$A$1:$E$10000,3,0)</f>
        <v>#N/A</v>
      </c>
      <c r="BC2065" s="19"/>
      <c r="BD2065" s="19"/>
      <c r="BE2065" s="19"/>
      <c r="BF2065" s="19"/>
      <c r="BG2065" s="19"/>
      <c r="BH2065" s="19"/>
      <c r="BI2065" s="19"/>
      <c r="BJ2065" s="19"/>
    </row>
    <row r="2066" spans="1:62" ht="15" x14ac:dyDescent="0.2">
      <c r="A2066" s="19" t="s">
        <v>17822</v>
      </c>
      <c r="B2066" s="19" t="s">
        <v>1479</v>
      </c>
      <c r="C2066" s="43">
        <v>44663</v>
      </c>
      <c r="D2066" s="44">
        <v>0.64375000000000004</v>
      </c>
      <c r="E2066" s="19" t="s">
        <v>17829</v>
      </c>
      <c r="F2066" s="19" t="s">
        <v>17830</v>
      </c>
      <c r="G2066" s="19" t="s">
        <v>17831</v>
      </c>
      <c r="H2066" s="45">
        <v>2942.79</v>
      </c>
      <c r="I2066" s="45">
        <v>3299.47</v>
      </c>
      <c r="J2066" s="19" t="s">
        <v>1560</v>
      </c>
      <c r="K2066" s="19" t="s">
        <v>17826</v>
      </c>
      <c r="L2066" s="19" t="s">
        <v>17832</v>
      </c>
      <c r="M2066" s="19" t="s">
        <v>17833</v>
      </c>
      <c r="N2066" s="19" t="s">
        <v>17822</v>
      </c>
      <c r="O2066" s="19" t="s">
        <v>367</v>
      </c>
      <c r="P2066" s="19" t="s">
        <v>368</v>
      </c>
      <c r="Q2066" s="46">
        <v>440</v>
      </c>
      <c r="R2066" s="19" t="s">
        <v>1544</v>
      </c>
      <c r="S2066" s="19" t="s">
        <v>4234</v>
      </c>
      <c r="T2066" s="19" t="s">
        <v>4235</v>
      </c>
      <c r="U2066" s="19" t="s">
        <v>4236</v>
      </c>
      <c r="V2066" s="19" t="s">
        <v>4237</v>
      </c>
      <c r="W2066" s="19" t="s">
        <v>415</v>
      </c>
      <c r="X2066" s="19" t="s">
        <v>4238</v>
      </c>
      <c r="Y2066" s="19" t="s">
        <v>1980</v>
      </c>
      <c r="Z2066" s="19" t="s">
        <v>1981</v>
      </c>
      <c r="AA2066" s="46">
        <v>89</v>
      </c>
      <c r="AB2066" s="19" t="s">
        <v>592</v>
      </c>
      <c r="AC2066" s="19" t="s">
        <v>341</v>
      </c>
      <c r="AD2066" s="19" t="s">
        <v>7970</v>
      </c>
      <c r="AE2066" s="19" t="s">
        <v>7971</v>
      </c>
      <c r="AF2066" s="19" t="s">
        <v>1592</v>
      </c>
      <c r="AG2066" s="19" t="s">
        <v>7972</v>
      </c>
      <c r="AH2066" s="19" t="s">
        <v>1594</v>
      </c>
      <c r="AI2066" s="19" t="s">
        <v>1595</v>
      </c>
      <c r="AJ2066" s="45">
        <v>0.05</v>
      </c>
      <c r="AK2066" s="45">
        <v>22</v>
      </c>
      <c r="AL2066" s="19" t="s">
        <v>1501</v>
      </c>
      <c r="AM2066" s="46">
        <v>30685.625</v>
      </c>
      <c r="AN2066" s="46">
        <v>22020.625</v>
      </c>
      <c r="AO2066" s="46">
        <v>8665</v>
      </c>
      <c r="AP2066" s="45">
        <v>193.6</v>
      </c>
      <c r="AQ2066" s="45"/>
      <c r="AR2066" s="45" t="str">
        <f>IFERROR(VLOOKUP(AB2066,'Pedidos marco'!$A$1:$D$10000,4,0)," ")</f>
        <v xml:space="preserve"> </v>
      </c>
      <c r="AS2066" s="45">
        <f t="shared" si="224"/>
        <v>12</v>
      </c>
      <c r="AT2066" s="45" t="str">
        <f t="shared" si="225"/>
        <v>12</v>
      </c>
      <c r="AU2066" s="47">
        <v>22</v>
      </c>
      <c r="AV2066" s="19" t="str">
        <f t="shared" si="226"/>
        <v>04 April</v>
      </c>
      <c r="AW2066" s="19">
        <f t="shared" si="227"/>
        <v>0.44</v>
      </c>
      <c r="AX2066" s="19">
        <f t="shared" si="228"/>
        <v>8.7999999999999989</v>
      </c>
      <c r="AY2066" s="19" t="e">
        <f>VLOOKUP(AG2066,Cías!$A$1:$E$10000,5,0)</f>
        <v>#N/A</v>
      </c>
      <c r="AZ2066" s="19" t="str">
        <f t="shared" si="229"/>
        <v>1013564</v>
      </c>
      <c r="BA2066" s="19" t="str">
        <f t="shared" si="230"/>
        <v>VIVERO MORALES MILTON CICERON</v>
      </c>
      <c r="BB2066" s="19" t="e">
        <f>VLOOKUP(AG2066,Cías!$A$1:$E$10000,3,0)</f>
        <v>#N/A</v>
      </c>
      <c r="BC2066" s="19"/>
      <c r="BD2066" s="19"/>
      <c r="BE2066" s="19"/>
      <c r="BF2066" s="19"/>
      <c r="BG2066" s="19"/>
      <c r="BH2066" s="19"/>
      <c r="BI2066" s="19"/>
      <c r="BJ2066" s="19"/>
    </row>
    <row r="2067" spans="1:62" ht="15" x14ac:dyDescent="0.2">
      <c r="A2067" s="19" t="s">
        <v>17834</v>
      </c>
      <c r="B2067" s="19" t="s">
        <v>1479</v>
      </c>
      <c r="C2067" s="43">
        <v>44663</v>
      </c>
      <c r="D2067" s="44">
        <v>0.64791666666667003</v>
      </c>
      <c r="E2067" s="19" t="s">
        <v>17835</v>
      </c>
      <c r="F2067" s="19" t="s">
        <v>17836</v>
      </c>
      <c r="G2067" s="19" t="s">
        <v>17837</v>
      </c>
      <c r="H2067" s="45">
        <v>4290</v>
      </c>
      <c r="I2067" s="45">
        <v>4809.9799999999996</v>
      </c>
      <c r="J2067" s="19" t="s">
        <v>1560</v>
      </c>
      <c r="K2067" s="19" t="s">
        <v>17838</v>
      </c>
      <c r="L2067" s="19" t="s">
        <v>17839</v>
      </c>
      <c r="M2067" s="19" t="s">
        <v>17840</v>
      </c>
      <c r="N2067" s="19" t="s">
        <v>17834</v>
      </c>
      <c r="O2067" s="19" t="s">
        <v>367</v>
      </c>
      <c r="P2067" s="19" t="s">
        <v>368</v>
      </c>
      <c r="Q2067" s="46">
        <v>660</v>
      </c>
      <c r="R2067" s="19" t="s">
        <v>1544</v>
      </c>
      <c r="S2067" s="19" t="s">
        <v>2013</v>
      </c>
      <c r="T2067" s="19" t="s">
        <v>226</v>
      </c>
      <c r="U2067" s="19" t="s">
        <v>2014</v>
      </c>
      <c r="V2067" s="19" t="s">
        <v>2015</v>
      </c>
      <c r="W2067" s="19" t="s">
        <v>1586</v>
      </c>
      <c r="X2067" s="19" t="s">
        <v>2016</v>
      </c>
      <c r="Y2067" s="19" t="s">
        <v>1588</v>
      </c>
      <c r="Z2067" s="19" t="s">
        <v>1589</v>
      </c>
      <c r="AA2067" s="46">
        <v>250</v>
      </c>
      <c r="AB2067" s="19" t="s">
        <v>537</v>
      </c>
      <c r="AC2067" s="19" t="s">
        <v>226</v>
      </c>
      <c r="AD2067" s="19" t="s">
        <v>2017</v>
      </c>
      <c r="AE2067" s="19" t="s">
        <v>1481</v>
      </c>
      <c r="AF2067" s="19" t="s">
        <v>1592</v>
      </c>
      <c r="AG2067" s="19" t="s">
        <v>2018</v>
      </c>
      <c r="AH2067" s="19" t="s">
        <v>1499</v>
      </c>
      <c r="AI2067" s="19" t="s">
        <v>1500</v>
      </c>
      <c r="AJ2067" s="45">
        <v>0</v>
      </c>
      <c r="AK2067" s="45">
        <v>0</v>
      </c>
      <c r="AL2067" s="19" t="s">
        <v>1501</v>
      </c>
      <c r="AM2067" s="46">
        <v>51470</v>
      </c>
      <c r="AN2067" s="46">
        <v>33100</v>
      </c>
      <c r="AO2067" s="46">
        <v>18370</v>
      </c>
      <c r="AP2067" s="45">
        <v>594</v>
      </c>
      <c r="AQ2067" s="45"/>
      <c r="AR2067" s="45" t="str">
        <f>IFERROR(VLOOKUP(AB2067,'Pedidos marco'!$A$1:$D$10000,4,0)," ")</f>
        <v xml:space="preserve"> </v>
      </c>
      <c r="AS2067" s="45">
        <f t="shared" si="224"/>
        <v>12</v>
      </c>
      <c r="AT2067" s="45" t="str">
        <f t="shared" si="225"/>
        <v>12</v>
      </c>
      <c r="AU2067" s="47">
        <v>33</v>
      </c>
      <c r="AV2067" s="19" t="str">
        <f t="shared" si="226"/>
        <v>04 April</v>
      </c>
      <c r="AW2067" s="19">
        <f t="shared" si="227"/>
        <v>0.9</v>
      </c>
      <c r="AX2067" s="19">
        <f t="shared" si="228"/>
        <v>18</v>
      </c>
      <c r="AY2067" s="19" t="e">
        <f>VLOOKUP(AG2067,Cías!$A$1:$E$10000,5,0)</f>
        <v>#N/A</v>
      </c>
      <c r="AZ2067" s="19" t="str">
        <f t="shared" si="229"/>
        <v>1017512</v>
      </c>
      <c r="BA2067" s="19" t="str">
        <f t="shared" si="230"/>
        <v>PACHECO SALAZAR WILSON FABIAN</v>
      </c>
      <c r="BB2067" s="19" t="e">
        <f>VLOOKUP(AG2067,Cías!$A$1:$E$10000,3,0)</f>
        <v>#N/A</v>
      </c>
      <c r="BC2067" s="19"/>
      <c r="BD2067" s="19"/>
      <c r="BE2067" s="19"/>
      <c r="BF2067" s="19"/>
      <c r="BG2067" s="19"/>
      <c r="BH2067" s="19"/>
      <c r="BI2067" s="19"/>
      <c r="BJ2067" s="19"/>
    </row>
    <row r="2068" spans="1:62" ht="15" x14ac:dyDescent="0.2">
      <c r="A2068" s="19" t="s">
        <v>17841</v>
      </c>
      <c r="B2068" s="19" t="s">
        <v>1479</v>
      </c>
      <c r="C2068" s="43">
        <v>44663</v>
      </c>
      <c r="D2068" s="44">
        <v>0.64930555555556002</v>
      </c>
      <c r="E2068" s="19" t="s">
        <v>17842</v>
      </c>
      <c r="F2068" s="19" t="s">
        <v>17843</v>
      </c>
      <c r="G2068" s="19" t="s">
        <v>17844</v>
      </c>
      <c r="H2068" s="45">
        <v>3158.3</v>
      </c>
      <c r="I2068" s="45">
        <v>3541.11</v>
      </c>
      <c r="J2068" s="19" t="s">
        <v>1560</v>
      </c>
      <c r="K2068" s="19" t="s">
        <v>17845</v>
      </c>
      <c r="L2068" s="19" t="s">
        <v>17846</v>
      </c>
      <c r="M2068" s="19" t="s">
        <v>17847</v>
      </c>
      <c r="N2068" s="19" t="s">
        <v>17841</v>
      </c>
      <c r="O2068" s="19" t="s">
        <v>1603</v>
      </c>
      <c r="P2068" s="19" t="s">
        <v>1604</v>
      </c>
      <c r="Q2068" s="46">
        <v>480</v>
      </c>
      <c r="R2068" s="19" t="s">
        <v>1544</v>
      </c>
      <c r="S2068" s="19" t="s">
        <v>17848</v>
      </c>
      <c r="T2068" s="19" t="s">
        <v>17849</v>
      </c>
      <c r="U2068" s="19" t="s">
        <v>17850</v>
      </c>
      <c r="V2068" s="19" t="s">
        <v>17851</v>
      </c>
      <c r="W2068" s="19" t="s">
        <v>17852</v>
      </c>
      <c r="X2068" s="19" t="s">
        <v>17853</v>
      </c>
      <c r="Y2068" s="19" t="s">
        <v>17854</v>
      </c>
      <c r="Z2068" s="19" t="s">
        <v>17855</v>
      </c>
      <c r="AA2068" s="46">
        <v>342</v>
      </c>
      <c r="AB2068" s="19" t="s">
        <v>484</v>
      </c>
      <c r="AC2068" s="19" t="s">
        <v>117</v>
      </c>
      <c r="AD2068" s="19" t="s">
        <v>2178</v>
      </c>
      <c r="AE2068" s="19" t="s">
        <v>2179</v>
      </c>
      <c r="AF2068" s="19" t="s">
        <v>1719</v>
      </c>
      <c r="AG2068" s="19" t="s">
        <v>2180</v>
      </c>
      <c r="AH2068" s="19" t="s">
        <v>1499</v>
      </c>
      <c r="AI2068" s="19" t="s">
        <v>1500</v>
      </c>
      <c r="AJ2068" s="45">
        <v>0</v>
      </c>
      <c r="AK2068" s="45">
        <v>0</v>
      </c>
      <c r="AL2068" s="19" t="s">
        <v>1501</v>
      </c>
      <c r="AM2068" s="46">
        <v>39900</v>
      </c>
      <c r="AN2068" s="46">
        <v>24010</v>
      </c>
      <c r="AO2068" s="46">
        <v>15890</v>
      </c>
      <c r="AP2068" s="45">
        <v>571.20000000000005</v>
      </c>
      <c r="AQ2068" s="45"/>
      <c r="AR2068" s="45" t="str">
        <f>IFERROR(VLOOKUP(AB2068,'Pedidos marco'!$A$1:$D$10000,4,0)," ")</f>
        <v xml:space="preserve"> </v>
      </c>
      <c r="AS2068" s="45">
        <f t="shared" si="224"/>
        <v>12</v>
      </c>
      <c r="AT2068" s="45" t="str">
        <f t="shared" si="225"/>
        <v>12</v>
      </c>
      <c r="AU2068" s="47">
        <v>24</v>
      </c>
      <c r="AV2068" s="19" t="str">
        <f t="shared" si="226"/>
        <v>04 April</v>
      </c>
      <c r="AW2068" s="19">
        <f t="shared" si="227"/>
        <v>1.1900000000000002</v>
      </c>
      <c r="AX2068" s="19">
        <f t="shared" si="228"/>
        <v>23.8</v>
      </c>
      <c r="AY2068" s="19" t="e">
        <f>VLOOKUP(AG2068,Cías!$A$1:$E$10000,5,0)</f>
        <v>#N/A</v>
      </c>
      <c r="AZ2068" s="19" t="str">
        <f t="shared" si="229"/>
        <v>1014322</v>
      </c>
      <c r="BA2068" s="19" t="str">
        <f t="shared" si="230"/>
        <v>ESPARZA REVELO JORGE MARCELO</v>
      </c>
      <c r="BB2068" s="19" t="e">
        <f>VLOOKUP(AG2068,Cías!$A$1:$E$10000,3,0)</f>
        <v>#N/A</v>
      </c>
      <c r="BC2068" s="19"/>
      <c r="BD2068" s="19"/>
      <c r="BE2068" s="19"/>
      <c r="BF2068" s="19"/>
      <c r="BG2068" s="19"/>
      <c r="BH2068" s="19"/>
      <c r="BI2068" s="19"/>
      <c r="BJ2068" s="19"/>
    </row>
    <row r="2069" spans="1:62" ht="15" x14ac:dyDescent="0.2">
      <c r="A2069" s="19" t="s">
        <v>17856</v>
      </c>
      <c r="B2069" s="19" t="s">
        <v>1479</v>
      </c>
      <c r="C2069" s="43">
        <v>44663</v>
      </c>
      <c r="D2069" s="44">
        <v>0.65347222222222001</v>
      </c>
      <c r="E2069" s="19" t="s">
        <v>17857</v>
      </c>
      <c r="F2069" s="19" t="s">
        <v>17858</v>
      </c>
      <c r="G2069" s="19" t="s">
        <v>17859</v>
      </c>
      <c r="H2069" s="45">
        <v>4290</v>
      </c>
      <c r="I2069" s="45">
        <v>4809.9799999999996</v>
      </c>
      <c r="J2069" s="19" t="s">
        <v>1560</v>
      </c>
      <c r="K2069" s="19" t="s">
        <v>17838</v>
      </c>
      <c r="L2069" s="19" t="s">
        <v>17860</v>
      </c>
      <c r="M2069" s="19" t="s">
        <v>17861</v>
      </c>
      <c r="N2069" s="19" t="s">
        <v>17856</v>
      </c>
      <c r="O2069" s="19" t="s">
        <v>367</v>
      </c>
      <c r="P2069" s="19" t="s">
        <v>368</v>
      </c>
      <c r="Q2069" s="46">
        <v>660</v>
      </c>
      <c r="R2069" s="19" t="s">
        <v>1544</v>
      </c>
      <c r="S2069" s="19" t="s">
        <v>2013</v>
      </c>
      <c r="T2069" s="19" t="s">
        <v>226</v>
      </c>
      <c r="U2069" s="19" t="s">
        <v>2014</v>
      </c>
      <c r="V2069" s="19" t="s">
        <v>2015</v>
      </c>
      <c r="W2069" s="19" t="s">
        <v>1586</v>
      </c>
      <c r="X2069" s="19" t="s">
        <v>2016</v>
      </c>
      <c r="Y2069" s="19" t="s">
        <v>1588</v>
      </c>
      <c r="Z2069" s="19" t="s">
        <v>1589</v>
      </c>
      <c r="AA2069" s="46">
        <v>250</v>
      </c>
      <c r="AB2069" s="19" t="s">
        <v>537</v>
      </c>
      <c r="AC2069" s="19" t="s">
        <v>226</v>
      </c>
      <c r="AD2069" s="19" t="s">
        <v>5958</v>
      </c>
      <c r="AE2069" s="19" t="s">
        <v>1481</v>
      </c>
      <c r="AF2069" s="19" t="s">
        <v>1592</v>
      </c>
      <c r="AG2069" s="19" t="s">
        <v>5959</v>
      </c>
      <c r="AH2069" s="19" t="s">
        <v>1499</v>
      </c>
      <c r="AI2069" s="19" t="s">
        <v>1500</v>
      </c>
      <c r="AJ2069" s="45">
        <v>0</v>
      </c>
      <c r="AK2069" s="45">
        <v>0</v>
      </c>
      <c r="AL2069" s="19" t="s">
        <v>1501</v>
      </c>
      <c r="AM2069" s="46">
        <v>51120</v>
      </c>
      <c r="AN2069" s="46">
        <v>33070</v>
      </c>
      <c r="AO2069" s="46">
        <v>18050</v>
      </c>
      <c r="AP2069" s="45">
        <v>594</v>
      </c>
      <c r="AQ2069" s="45"/>
      <c r="AR2069" s="45" t="str">
        <f>IFERROR(VLOOKUP(AB2069,'Pedidos marco'!$A$1:$D$10000,4,0)," ")</f>
        <v xml:space="preserve"> </v>
      </c>
      <c r="AS2069" s="45">
        <f t="shared" si="224"/>
        <v>12</v>
      </c>
      <c r="AT2069" s="45" t="str">
        <f t="shared" si="225"/>
        <v>12</v>
      </c>
      <c r="AU2069" s="47">
        <v>33</v>
      </c>
      <c r="AV2069" s="19" t="str">
        <f t="shared" si="226"/>
        <v>04 April</v>
      </c>
      <c r="AW2069" s="19">
        <f t="shared" si="227"/>
        <v>0.9</v>
      </c>
      <c r="AX2069" s="19">
        <f t="shared" si="228"/>
        <v>18</v>
      </c>
      <c r="AY2069" s="19" t="e">
        <f>VLOOKUP(AG2069,Cías!$A$1:$E$10000,5,0)</f>
        <v>#N/A</v>
      </c>
      <c r="AZ2069" s="19" t="str">
        <f t="shared" si="229"/>
        <v>1017512</v>
      </c>
      <c r="BA2069" s="19" t="str">
        <f t="shared" si="230"/>
        <v>PACHECO SALAZAR WILSON FABIAN</v>
      </c>
      <c r="BB2069" s="19" t="e">
        <f>VLOOKUP(AG2069,Cías!$A$1:$E$10000,3,0)</f>
        <v>#N/A</v>
      </c>
      <c r="BC2069" s="19"/>
      <c r="BD2069" s="19"/>
      <c r="BE2069" s="19"/>
      <c r="BF2069" s="19"/>
      <c r="BG2069" s="19"/>
      <c r="BH2069" s="19"/>
      <c r="BI2069" s="19"/>
      <c r="BJ2069" s="19"/>
    </row>
    <row r="2070" spans="1:62" ht="15" x14ac:dyDescent="0.2">
      <c r="A2070" s="19" t="s">
        <v>17862</v>
      </c>
      <c r="B2070" s="19" t="s">
        <v>1479</v>
      </c>
      <c r="C2070" s="43">
        <v>44663</v>
      </c>
      <c r="D2070" s="44">
        <v>0.65902777777777999</v>
      </c>
      <c r="E2070" s="19" t="s">
        <v>17863</v>
      </c>
      <c r="F2070" s="19" t="s">
        <v>17864</v>
      </c>
      <c r="G2070" s="19" t="s">
        <v>17865</v>
      </c>
      <c r="H2070" s="45">
        <v>484.8</v>
      </c>
      <c r="I2070" s="45">
        <v>543.55999999999995</v>
      </c>
      <c r="J2070" s="19" t="s">
        <v>1560</v>
      </c>
      <c r="K2070" s="19" t="s">
        <v>17866</v>
      </c>
      <c r="L2070" s="19" t="s">
        <v>17867</v>
      </c>
      <c r="M2070" s="19" t="s">
        <v>17868</v>
      </c>
      <c r="N2070" s="19" t="s">
        <v>17862</v>
      </c>
      <c r="O2070" s="19" t="s">
        <v>369</v>
      </c>
      <c r="P2070" s="19" t="s">
        <v>370</v>
      </c>
      <c r="Q2070" s="46">
        <v>80</v>
      </c>
      <c r="R2070" s="19" t="s">
        <v>1544</v>
      </c>
      <c r="S2070" s="19" t="s">
        <v>13052</v>
      </c>
      <c r="T2070" s="19" t="s">
        <v>13053</v>
      </c>
      <c r="U2070" s="19" t="s">
        <v>13093</v>
      </c>
      <c r="V2070" s="19" t="s">
        <v>13094</v>
      </c>
      <c r="W2070" s="19" t="s">
        <v>1548</v>
      </c>
      <c r="X2070" s="19" t="s">
        <v>13095</v>
      </c>
      <c r="Y2070" s="19" t="s">
        <v>1684</v>
      </c>
      <c r="Z2070" s="19" t="s">
        <v>1685</v>
      </c>
      <c r="AA2070" s="46">
        <v>198</v>
      </c>
      <c r="AB2070" s="19" t="s">
        <v>572</v>
      </c>
      <c r="AC2070" s="19" t="s">
        <v>297</v>
      </c>
      <c r="AD2070" s="19" t="s">
        <v>6108</v>
      </c>
      <c r="AE2070" s="19" t="s">
        <v>6109</v>
      </c>
      <c r="AF2070" s="19" t="s">
        <v>1719</v>
      </c>
      <c r="AG2070" s="19" t="s">
        <v>6110</v>
      </c>
      <c r="AH2070" s="19" t="s">
        <v>1499</v>
      </c>
      <c r="AI2070" s="19" t="s">
        <v>1500</v>
      </c>
      <c r="AJ2070" s="45">
        <v>0</v>
      </c>
      <c r="AK2070" s="45">
        <v>0</v>
      </c>
      <c r="AL2070" s="19" t="s">
        <v>1501</v>
      </c>
      <c r="AM2070" s="46">
        <v>11766.666999999999</v>
      </c>
      <c r="AN2070" s="46">
        <v>4006.6669999999999</v>
      </c>
      <c r="AO2070" s="46">
        <v>7760</v>
      </c>
      <c r="AP2070" s="45">
        <v>59.2</v>
      </c>
      <c r="AQ2070" s="45"/>
      <c r="AR2070" s="45" t="str">
        <f>IFERROR(VLOOKUP(AB2070,'Pedidos marco'!$A$1:$D$10000,4,0)," ")</f>
        <v xml:space="preserve"> </v>
      </c>
      <c r="AS2070" s="45">
        <f t="shared" si="224"/>
        <v>12</v>
      </c>
      <c r="AT2070" s="45" t="str">
        <f t="shared" si="225"/>
        <v>12</v>
      </c>
      <c r="AU2070" s="47">
        <v>4</v>
      </c>
      <c r="AV2070" s="19" t="str">
        <f t="shared" si="226"/>
        <v>04 April</v>
      </c>
      <c r="AW2070" s="19">
        <f t="shared" si="227"/>
        <v>0.74</v>
      </c>
      <c r="AX2070" s="19">
        <f t="shared" si="228"/>
        <v>14.8</v>
      </c>
      <c r="AY2070" s="19" t="e">
        <f>VLOOKUP(AG2070,Cías!$A$1:$E$10000,5,0)</f>
        <v>#N/A</v>
      </c>
      <c r="AZ2070" s="19" t="str">
        <f t="shared" si="229"/>
        <v>1013279</v>
      </c>
      <c r="BA2070" s="19" t="str">
        <f t="shared" si="230"/>
        <v>TAPIA CAMPAÑA NESTOR HEMIRO</v>
      </c>
      <c r="BB2070" s="19" t="e">
        <f>VLOOKUP(AG2070,Cías!$A$1:$E$10000,3,0)</f>
        <v>#N/A</v>
      </c>
      <c r="BC2070" s="19"/>
      <c r="BD2070" s="19"/>
      <c r="BE2070" s="19"/>
      <c r="BF2070" s="19"/>
      <c r="BG2070" s="19"/>
      <c r="BH2070" s="19"/>
      <c r="BI2070" s="19"/>
      <c r="BJ2070" s="19"/>
    </row>
    <row r="2071" spans="1:62" ht="15" x14ac:dyDescent="0.2">
      <c r="A2071" s="19" t="s">
        <v>17862</v>
      </c>
      <c r="B2071" s="19" t="s">
        <v>1479</v>
      </c>
      <c r="C2071" s="43">
        <v>44663</v>
      </c>
      <c r="D2071" s="44">
        <v>0.65902777777777999</v>
      </c>
      <c r="E2071" s="19" t="s">
        <v>17869</v>
      </c>
      <c r="F2071" s="19" t="s">
        <v>17870</v>
      </c>
      <c r="G2071" s="19" t="s">
        <v>17871</v>
      </c>
      <c r="H2071" s="45">
        <v>2628</v>
      </c>
      <c r="I2071" s="45">
        <v>2946.53</v>
      </c>
      <c r="J2071" s="19" t="s">
        <v>1560</v>
      </c>
      <c r="K2071" s="19" t="s">
        <v>17866</v>
      </c>
      <c r="L2071" s="19" t="s">
        <v>17872</v>
      </c>
      <c r="M2071" s="19" t="s">
        <v>17873</v>
      </c>
      <c r="N2071" s="19" t="s">
        <v>17862</v>
      </c>
      <c r="O2071" s="19" t="s">
        <v>367</v>
      </c>
      <c r="P2071" s="19" t="s">
        <v>368</v>
      </c>
      <c r="Q2071" s="46">
        <v>400</v>
      </c>
      <c r="R2071" s="19" t="s">
        <v>1544</v>
      </c>
      <c r="S2071" s="19" t="s">
        <v>13052</v>
      </c>
      <c r="T2071" s="19" t="s">
        <v>13053</v>
      </c>
      <c r="U2071" s="19" t="s">
        <v>13093</v>
      </c>
      <c r="V2071" s="19" t="s">
        <v>13094</v>
      </c>
      <c r="W2071" s="19" t="s">
        <v>1548</v>
      </c>
      <c r="X2071" s="19" t="s">
        <v>13095</v>
      </c>
      <c r="Y2071" s="19" t="s">
        <v>1684</v>
      </c>
      <c r="Z2071" s="19" t="s">
        <v>1685</v>
      </c>
      <c r="AA2071" s="46">
        <v>198</v>
      </c>
      <c r="AB2071" s="19" t="s">
        <v>572</v>
      </c>
      <c r="AC2071" s="19" t="s">
        <v>297</v>
      </c>
      <c r="AD2071" s="19" t="s">
        <v>6108</v>
      </c>
      <c r="AE2071" s="19" t="s">
        <v>6109</v>
      </c>
      <c r="AF2071" s="19" t="s">
        <v>1719</v>
      </c>
      <c r="AG2071" s="19" t="s">
        <v>6110</v>
      </c>
      <c r="AH2071" s="19" t="s">
        <v>1499</v>
      </c>
      <c r="AI2071" s="19" t="s">
        <v>1500</v>
      </c>
      <c r="AJ2071" s="45">
        <v>0</v>
      </c>
      <c r="AK2071" s="45">
        <v>0</v>
      </c>
      <c r="AL2071" s="19" t="s">
        <v>1501</v>
      </c>
      <c r="AM2071" s="46">
        <v>27793.332999999999</v>
      </c>
      <c r="AN2071" s="46">
        <v>20033.332999999999</v>
      </c>
      <c r="AO2071" s="46">
        <v>7760</v>
      </c>
      <c r="AP2071" s="45">
        <v>296</v>
      </c>
      <c r="AQ2071" s="45"/>
      <c r="AR2071" s="45" t="str">
        <f>IFERROR(VLOOKUP(AB2071,'Pedidos marco'!$A$1:$D$10000,4,0)," ")</f>
        <v xml:space="preserve"> </v>
      </c>
      <c r="AS2071" s="45">
        <f t="shared" si="224"/>
        <v>12</v>
      </c>
      <c r="AT2071" s="45" t="str">
        <f t="shared" si="225"/>
        <v>12</v>
      </c>
      <c r="AU2071" s="47">
        <v>20</v>
      </c>
      <c r="AV2071" s="19" t="str">
        <f t="shared" si="226"/>
        <v>04 April</v>
      </c>
      <c r="AW2071" s="19">
        <f t="shared" si="227"/>
        <v>0.74</v>
      </c>
      <c r="AX2071" s="19">
        <f t="shared" si="228"/>
        <v>14.8</v>
      </c>
      <c r="AY2071" s="19" t="e">
        <f>VLOOKUP(AG2071,Cías!$A$1:$E$10000,5,0)</f>
        <v>#N/A</v>
      </c>
      <c r="AZ2071" s="19" t="str">
        <f t="shared" si="229"/>
        <v>1013279</v>
      </c>
      <c r="BA2071" s="19" t="str">
        <f t="shared" si="230"/>
        <v>TAPIA CAMPAÑA NESTOR HEMIRO</v>
      </c>
      <c r="BB2071" s="19" t="e">
        <f>VLOOKUP(AG2071,Cías!$A$1:$E$10000,3,0)</f>
        <v>#N/A</v>
      </c>
      <c r="BC2071" s="19"/>
      <c r="BD2071" s="19"/>
      <c r="BE2071" s="19"/>
      <c r="BF2071" s="19"/>
      <c r="BG2071" s="19"/>
      <c r="BH2071" s="19"/>
      <c r="BI2071" s="19"/>
      <c r="BJ2071" s="19"/>
    </row>
    <row r="2072" spans="1:62" ht="15" x14ac:dyDescent="0.2">
      <c r="A2072" s="19" t="s">
        <v>17874</v>
      </c>
      <c r="B2072" s="19" t="s">
        <v>1479</v>
      </c>
      <c r="C2072" s="43">
        <v>44663</v>
      </c>
      <c r="D2072" s="44">
        <v>0.65972222222221999</v>
      </c>
      <c r="E2072" s="19" t="s">
        <v>17875</v>
      </c>
      <c r="F2072" s="19" t="s">
        <v>17876</v>
      </c>
      <c r="G2072" s="19" t="s">
        <v>17877</v>
      </c>
      <c r="H2072" s="45">
        <v>1564.97</v>
      </c>
      <c r="I2072" s="45">
        <v>1754.66</v>
      </c>
      <c r="J2072" s="19" t="s">
        <v>1560</v>
      </c>
      <c r="K2072" s="19" t="s">
        <v>17878</v>
      </c>
      <c r="L2072" s="19" t="s">
        <v>17879</v>
      </c>
      <c r="M2072" s="19" t="s">
        <v>17880</v>
      </c>
      <c r="N2072" s="19" t="s">
        <v>17874</v>
      </c>
      <c r="O2072" s="19" t="s">
        <v>1641</v>
      </c>
      <c r="P2072" s="19" t="s">
        <v>1642</v>
      </c>
      <c r="Q2072" s="46">
        <v>240</v>
      </c>
      <c r="R2072" s="19" t="s">
        <v>1544</v>
      </c>
      <c r="S2072" s="19" t="s">
        <v>5029</v>
      </c>
      <c r="T2072" s="19" t="s">
        <v>5030</v>
      </c>
      <c r="U2072" s="19" t="s">
        <v>17881</v>
      </c>
      <c r="V2072" s="19" t="s">
        <v>17882</v>
      </c>
      <c r="W2072" s="19" t="s">
        <v>5202</v>
      </c>
      <c r="X2072" s="19" t="s">
        <v>17883</v>
      </c>
      <c r="Y2072" s="19" t="s">
        <v>5204</v>
      </c>
      <c r="Z2072" s="19" t="s">
        <v>5205</v>
      </c>
      <c r="AA2072" s="46">
        <v>355</v>
      </c>
      <c r="AB2072" s="19" t="s">
        <v>513</v>
      </c>
      <c r="AC2072" s="19" t="s">
        <v>179</v>
      </c>
      <c r="AD2072" s="19" t="s">
        <v>3852</v>
      </c>
      <c r="AE2072" s="19" t="s">
        <v>3853</v>
      </c>
      <c r="AF2072" s="19" t="s">
        <v>1719</v>
      </c>
      <c r="AG2072" s="19" t="s">
        <v>3854</v>
      </c>
      <c r="AH2072" s="19" t="s">
        <v>1499</v>
      </c>
      <c r="AI2072" s="19" t="s">
        <v>1500</v>
      </c>
      <c r="AJ2072" s="45">
        <v>0</v>
      </c>
      <c r="AK2072" s="45">
        <v>0</v>
      </c>
      <c r="AL2072" s="19" t="s">
        <v>1501</v>
      </c>
      <c r="AM2072" s="46">
        <v>19680</v>
      </c>
      <c r="AN2072" s="46">
        <v>12035</v>
      </c>
      <c r="AO2072" s="46">
        <v>7645</v>
      </c>
      <c r="AP2072" s="45">
        <v>316.8</v>
      </c>
      <c r="AQ2072" s="45"/>
      <c r="AR2072" s="45" t="str">
        <f>IFERROR(VLOOKUP(AB2072,'Pedidos marco'!$A$1:$D$10000,4,0)," ")</f>
        <v xml:space="preserve"> </v>
      </c>
      <c r="AS2072" s="45">
        <f t="shared" si="224"/>
        <v>12</v>
      </c>
      <c r="AT2072" s="45" t="str">
        <f t="shared" si="225"/>
        <v>12</v>
      </c>
      <c r="AU2072" s="47">
        <v>12</v>
      </c>
      <c r="AV2072" s="19" t="str">
        <f t="shared" si="226"/>
        <v>04 April</v>
      </c>
      <c r="AW2072" s="19">
        <f t="shared" si="227"/>
        <v>1.32</v>
      </c>
      <c r="AX2072" s="19">
        <f t="shared" si="228"/>
        <v>26.400000000000002</v>
      </c>
      <c r="AY2072" s="19" t="e">
        <f>VLOOKUP(AG2072,Cías!$A$1:$E$10000,5,0)</f>
        <v>#N/A</v>
      </c>
      <c r="AZ2072" s="19" t="str">
        <f t="shared" si="229"/>
        <v>1013515</v>
      </c>
      <c r="BA2072" s="19" t="str">
        <f t="shared" si="230"/>
        <v>LARA MARTINEZ LUIS NESTOR</v>
      </c>
      <c r="BB2072" s="19" t="e">
        <f>VLOOKUP(AG2072,Cías!$A$1:$E$10000,3,0)</f>
        <v>#N/A</v>
      </c>
      <c r="BC2072" s="19"/>
      <c r="BD2072" s="19"/>
      <c r="BE2072" s="19"/>
      <c r="BF2072" s="19"/>
      <c r="BG2072" s="19"/>
      <c r="BH2072" s="19"/>
      <c r="BI2072" s="19"/>
      <c r="BJ2072" s="19"/>
    </row>
    <row r="2073" spans="1:62" ht="15" x14ac:dyDescent="0.2">
      <c r="A2073" s="19" t="s">
        <v>17874</v>
      </c>
      <c r="B2073" s="19" t="s">
        <v>1479</v>
      </c>
      <c r="C2073" s="43">
        <v>44663</v>
      </c>
      <c r="D2073" s="44">
        <v>0.65972222222221999</v>
      </c>
      <c r="E2073" s="19" t="s">
        <v>17884</v>
      </c>
      <c r="F2073" s="19" t="s">
        <v>17885</v>
      </c>
      <c r="G2073" s="19" t="s">
        <v>17886</v>
      </c>
      <c r="H2073" s="45">
        <v>1628.8</v>
      </c>
      <c r="I2073" s="45">
        <v>1826.23</v>
      </c>
      <c r="J2073" s="19" t="s">
        <v>1560</v>
      </c>
      <c r="K2073" s="19" t="s">
        <v>17887</v>
      </c>
      <c r="L2073" s="19" t="s">
        <v>17888</v>
      </c>
      <c r="M2073" s="19" t="s">
        <v>17889</v>
      </c>
      <c r="N2073" s="19" t="s">
        <v>17874</v>
      </c>
      <c r="O2073" s="19" t="s">
        <v>1603</v>
      </c>
      <c r="P2073" s="19" t="s">
        <v>1604</v>
      </c>
      <c r="Q2073" s="46">
        <v>240</v>
      </c>
      <c r="R2073" s="19" t="s">
        <v>1544</v>
      </c>
      <c r="S2073" s="19" t="s">
        <v>5029</v>
      </c>
      <c r="T2073" s="19" t="s">
        <v>5030</v>
      </c>
      <c r="U2073" s="19" t="s">
        <v>17881</v>
      </c>
      <c r="V2073" s="19" t="s">
        <v>17882</v>
      </c>
      <c r="W2073" s="19" t="s">
        <v>5202</v>
      </c>
      <c r="X2073" s="19" t="s">
        <v>17883</v>
      </c>
      <c r="Y2073" s="19" t="s">
        <v>5204</v>
      </c>
      <c r="Z2073" s="19" t="s">
        <v>5205</v>
      </c>
      <c r="AA2073" s="46">
        <v>355</v>
      </c>
      <c r="AB2073" s="19" t="s">
        <v>513</v>
      </c>
      <c r="AC2073" s="19" t="s">
        <v>179</v>
      </c>
      <c r="AD2073" s="19" t="s">
        <v>3852</v>
      </c>
      <c r="AE2073" s="19" t="s">
        <v>3853</v>
      </c>
      <c r="AF2073" s="19" t="s">
        <v>1719</v>
      </c>
      <c r="AG2073" s="19" t="s">
        <v>3854</v>
      </c>
      <c r="AH2073" s="19" t="s">
        <v>1499</v>
      </c>
      <c r="AI2073" s="19" t="s">
        <v>1500</v>
      </c>
      <c r="AJ2073" s="45">
        <v>0</v>
      </c>
      <c r="AK2073" s="45">
        <v>0</v>
      </c>
      <c r="AL2073" s="19" t="s">
        <v>1501</v>
      </c>
      <c r="AM2073" s="46">
        <v>19680</v>
      </c>
      <c r="AN2073" s="46">
        <v>12035</v>
      </c>
      <c r="AO2073" s="46">
        <v>7645</v>
      </c>
      <c r="AP2073" s="45">
        <v>316.8</v>
      </c>
      <c r="AQ2073" s="45"/>
      <c r="AR2073" s="45" t="str">
        <f>IFERROR(VLOOKUP(AB2073,'Pedidos marco'!$A$1:$D$10000,4,0)," ")</f>
        <v xml:space="preserve"> </v>
      </c>
      <c r="AS2073" s="45">
        <f t="shared" si="224"/>
        <v>12</v>
      </c>
      <c r="AT2073" s="45" t="str">
        <f t="shared" si="225"/>
        <v>12</v>
      </c>
      <c r="AU2073" s="47">
        <v>12</v>
      </c>
      <c r="AV2073" s="19" t="str">
        <f t="shared" si="226"/>
        <v>04 April</v>
      </c>
      <c r="AW2073" s="19">
        <f t="shared" si="227"/>
        <v>1.32</v>
      </c>
      <c r="AX2073" s="19">
        <f t="shared" si="228"/>
        <v>26.400000000000002</v>
      </c>
      <c r="AY2073" s="19" t="e">
        <f>VLOOKUP(AG2073,Cías!$A$1:$E$10000,5,0)</f>
        <v>#N/A</v>
      </c>
      <c r="AZ2073" s="19" t="str">
        <f t="shared" si="229"/>
        <v>1013515</v>
      </c>
      <c r="BA2073" s="19" t="str">
        <f t="shared" si="230"/>
        <v>LARA MARTINEZ LUIS NESTOR</v>
      </c>
      <c r="BB2073" s="19" t="e">
        <f>VLOOKUP(AG2073,Cías!$A$1:$E$10000,3,0)</f>
        <v>#N/A</v>
      </c>
      <c r="BC2073" s="19"/>
      <c r="BD2073" s="19"/>
      <c r="BE2073" s="19"/>
      <c r="BF2073" s="19"/>
      <c r="BG2073" s="19"/>
      <c r="BH2073" s="19"/>
      <c r="BI2073" s="19"/>
      <c r="BJ2073" s="19"/>
    </row>
    <row r="2074" spans="1:62" ht="15" x14ac:dyDescent="0.2">
      <c r="A2074" s="19" t="s">
        <v>17890</v>
      </c>
      <c r="B2074" s="19" t="s">
        <v>1479</v>
      </c>
      <c r="C2074" s="43">
        <v>44663</v>
      </c>
      <c r="D2074" s="44">
        <v>0.66388888888888997</v>
      </c>
      <c r="E2074" s="19" t="s">
        <v>17891</v>
      </c>
      <c r="F2074" s="19" t="s">
        <v>17892</v>
      </c>
      <c r="G2074" s="19" t="s">
        <v>17893</v>
      </c>
      <c r="H2074" s="45">
        <v>4038.6</v>
      </c>
      <c r="I2074" s="45">
        <v>4528.1000000000004</v>
      </c>
      <c r="J2074" s="19" t="s">
        <v>1560</v>
      </c>
      <c r="K2074" s="19" t="s">
        <v>17570</v>
      </c>
      <c r="L2074" s="19" t="s">
        <v>17894</v>
      </c>
      <c r="M2074" s="19" t="s">
        <v>17895</v>
      </c>
      <c r="N2074" s="19" t="s">
        <v>17890</v>
      </c>
      <c r="O2074" s="19" t="s">
        <v>1823</v>
      </c>
      <c r="P2074" s="19" t="s">
        <v>1824</v>
      </c>
      <c r="Q2074" s="46">
        <v>31.74</v>
      </c>
      <c r="R2074" s="19" t="s">
        <v>1488</v>
      </c>
      <c r="S2074" s="19" t="s">
        <v>7901</v>
      </c>
      <c r="T2074" s="19" t="s">
        <v>7902</v>
      </c>
      <c r="U2074" s="19" t="s">
        <v>7903</v>
      </c>
      <c r="V2074" s="19" t="s">
        <v>7904</v>
      </c>
      <c r="W2074" s="19" t="s">
        <v>1740</v>
      </c>
      <c r="X2074" s="19" t="s">
        <v>7905</v>
      </c>
      <c r="Y2074" s="19" t="s">
        <v>1742</v>
      </c>
      <c r="Z2074" s="19" t="s">
        <v>1743</v>
      </c>
      <c r="AA2074" s="46">
        <v>469</v>
      </c>
      <c r="AB2074" s="19" t="s">
        <v>519</v>
      </c>
      <c r="AC2074" s="19" t="s">
        <v>191</v>
      </c>
      <c r="AD2074" s="19" t="s">
        <v>7906</v>
      </c>
      <c r="AE2074" s="19" t="s">
        <v>7907</v>
      </c>
      <c r="AF2074" s="19" t="s">
        <v>1497</v>
      </c>
      <c r="AG2074" s="19" t="s">
        <v>7908</v>
      </c>
      <c r="AH2074" s="19" t="s">
        <v>1499</v>
      </c>
      <c r="AI2074" s="19" t="s">
        <v>1500</v>
      </c>
      <c r="AJ2074" s="45">
        <v>0</v>
      </c>
      <c r="AK2074" s="45">
        <v>0</v>
      </c>
      <c r="AL2074" s="19" t="s">
        <v>1517</v>
      </c>
      <c r="AM2074" s="46">
        <v>47420</v>
      </c>
      <c r="AN2074" s="46">
        <v>31740</v>
      </c>
      <c r="AO2074" s="46">
        <v>15680</v>
      </c>
      <c r="AP2074" s="45">
        <v>0</v>
      </c>
      <c r="AQ2074" s="45"/>
      <c r="AR2074" s="45" t="str">
        <f>IFERROR(VLOOKUP(AB2074,'Pedidos marco'!$A$1:$D$10000,4,0)," ")</f>
        <v xml:space="preserve"> </v>
      </c>
      <c r="AS2074" s="45">
        <f t="shared" si="224"/>
        <v>12</v>
      </c>
      <c r="AT2074" s="45" t="str">
        <f t="shared" si="225"/>
        <v>12</v>
      </c>
      <c r="AU2074" s="47">
        <v>31.74</v>
      </c>
      <c r="AV2074" s="19" t="str">
        <f t="shared" si="226"/>
        <v>04 April</v>
      </c>
      <c r="AW2074" s="19">
        <f t="shared" si="227"/>
        <v>0</v>
      </c>
      <c r="AX2074" s="19">
        <f t="shared" si="228"/>
        <v>0</v>
      </c>
      <c r="AY2074" s="19" t="e">
        <f>VLOOKUP(AG2074,Cías!$A$1:$E$10000,5,0)</f>
        <v>#N/A</v>
      </c>
      <c r="AZ2074" s="19" t="str">
        <f t="shared" si="229"/>
        <v>1013076</v>
      </c>
      <c r="BA2074" s="19" t="str">
        <f t="shared" si="230"/>
        <v>MAMUT ANDINO C.A.</v>
      </c>
      <c r="BB2074" s="19" t="e">
        <f>VLOOKUP(AG2074,Cías!$A$1:$E$10000,3,0)</f>
        <v>#N/A</v>
      </c>
      <c r="BC2074" s="19"/>
      <c r="BD2074" s="19"/>
      <c r="BE2074" s="19"/>
      <c r="BF2074" s="19"/>
      <c r="BG2074" s="19"/>
      <c r="BH2074" s="19"/>
      <c r="BI2074" s="19"/>
      <c r="BJ2074" s="19"/>
    </row>
    <row r="2075" spans="1:62" ht="15" x14ac:dyDescent="0.2">
      <c r="A2075" s="19" t="s">
        <v>17896</v>
      </c>
      <c r="B2075" s="19" t="s">
        <v>1479</v>
      </c>
      <c r="C2075" s="43">
        <v>44663</v>
      </c>
      <c r="D2075" s="44">
        <v>0.66527777777777997</v>
      </c>
      <c r="E2075" s="19" t="s">
        <v>17897</v>
      </c>
      <c r="F2075" s="19" t="s">
        <v>17898</v>
      </c>
      <c r="G2075" s="19" t="s">
        <v>17899</v>
      </c>
      <c r="H2075" s="45">
        <v>1605.6</v>
      </c>
      <c r="I2075" s="45">
        <v>1800.21</v>
      </c>
      <c r="J2075" s="19" t="s">
        <v>1560</v>
      </c>
      <c r="K2075" s="19" t="s">
        <v>17900</v>
      </c>
      <c r="L2075" s="19" t="s">
        <v>17901</v>
      </c>
      <c r="M2075" s="19" t="s">
        <v>17902</v>
      </c>
      <c r="N2075" s="19" t="s">
        <v>17896</v>
      </c>
      <c r="O2075" s="19" t="s">
        <v>1641</v>
      </c>
      <c r="P2075" s="19" t="s">
        <v>1642</v>
      </c>
      <c r="Q2075" s="46">
        <v>240</v>
      </c>
      <c r="R2075" s="19" t="s">
        <v>1544</v>
      </c>
      <c r="S2075" s="19" t="s">
        <v>17597</v>
      </c>
      <c r="T2075" s="19" t="s">
        <v>17598</v>
      </c>
      <c r="U2075" s="19" t="s">
        <v>17599</v>
      </c>
      <c r="V2075" s="19" t="s">
        <v>17600</v>
      </c>
      <c r="W2075" s="19" t="s">
        <v>13136</v>
      </c>
      <c r="X2075" s="19" t="s">
        <v>17601</v>
      </c>
      <c r="Y2075" s="19" t="s">
        <v>13199</v>
      </c>
      <c r="Z2075" s="19" t="s">
        <v>13200</v>
      </c>
      <c r="AA2075" s="46">
        <v>371</v>
      </c>
      <c r="AB2075" s="19" t="s">
        <v>517</v>
      </c>
      <c r="AC2075" s="19" t="s">
        <v>187</v>
      </c>
      <c r="AD2075" s="19" t="s">
        <v>2148</v>
      </c>
      <c r="AE2075" s="19" t="s">
        <v>2149</v>
      </c>
      <c r="AF2075" s="19" t="s">
        <v>1592</v>
      </c>
      <c r="AG2075" s="19" t="s">
        <v>2150</v>
      </c>
      <c r="AH2075" s="19" t="s">
        <v>1594</v>
      </c>
      <c r="AI2075" s="19" t="s">
        <v>1595</v>
      </c>
      <c r="AJ2075" s="45">
        <v>0.05</v>
      </c>
      <c r="AK2075" s="45">
        <v>12</v>
      </c>
      <c r="AL2075" s="19" t="s">
        <v>1501</v>
      </c>
      <c r="AM2075" s="46">
        <v>21117.5</v>
      </c>
      <c r="AN2075" s="46">
        <v>12007.5</v>
      </c>
      <c r="AO2075" s="46">
        <v>9110</v>
      </c>
      <c r="AP2075" s="45">
        <v>290.39999999999998</v>
      </c>
      <c r="AQ2075" s="45"/>
      <c r="AR2075" s="45" t="str">
        <f>IFERROR(VLOOKUP(AB2075,'Pedidos marco'!$A$1:$D$10000,4,0)," ")</f>
        <v xml:space="preserve"> </v>
      </c>
      <c r="AS2075" s="45">
        <f t="shared" si="224"/>
        <v>12</v>
      </c>
      <c r="AT2075" s="45" t="str">
        <f t="shared" si="225"/>
        <v>12</v>
      </c>
      <c r="AU2075" s="47">
        <v>12</v>
      </c>
      <c r="AV2075" s="19" t="str">
        <f t="shared" si="226"/>
        <v>04 April</v>
      </c>
      <c r="AW2075" s="19">
        <f t="shared" si="227"/>
        <v>1.21</v>
      </c>
      <c r="AX2075" s="19">
        <f t="shared" si="228"/>
        <v>24.2</v>
      </c>
      <c r="AY2075" s="19" t="e">
        <f>VLOOKUP(AG2075,Cías!$A$1:$E$10000,5,0)</f>
        <v>#N/A</v>
      </c>
      <c r="AZ2075" s="19" t="str">
        <f t="shared" si="229"/>
        <v>1013947</v>
      </c>
      <c r="BA2075" s="19" t="str">
        <f t="shared" si="230"/>
        <v>LOYO LIMA JORGE FERNANDO</v>
      </c>
      <c r="BB2075" s="19" t="e">
        <f>VLOOKUP(AG2075,Cías!$A$1:$E$10000,3,0)</f>
        <v>#N/A</v>
      </c>
      <c r="BC2075" s="19"/>
      <c r="BD2075" s="19"/>
      <c r="BE2075" s="19"/>
      <c r="BF2075" s="19"/>
      <c r="BG2075" s="19"/>
      <c r="BH2075" s="19"/>
      <c r="BI2075" s="19"/>
      <c r="BJ2075" s="19"/>
    </row>
    <row r="2076" spans="1:62" ht="15" x14ac:dyDescent="0.2">
      <c r="A2076" s="19" t="s">
        <v>17896</v>
      </c>
      <c r="B2076" s="19" t="s">
        <v>1479</v>
      </c>
      <c r="C2076" s="43">
        <v>44663</v>
      </c>
      <c r="D2076" s="44">
        <v>0.66527777777777997</v>
      </c>
      <c r="E2076" s="19" t="s">
        <v>17903</v>
      </c>
      <c r="F2076" s="19" t="s">
        <v>17904</v>
      </c>
      <c r="G2076" s="19" t="s">
        <v>17905</v>
      </c>
      <c r="H2076" s="45">
        <v>2784</v>
      </c>
      <c r="I2076" s="45">
        <v>3121.44</v>
      </c>
      <c r="J2076" s="19" t="s">
        <v>1560</v>
      </c>
      <c r="K2076" s="19" t="s">
        <v>17900</v>
      </c>
      <c r="L2076" s="19" t="s">
        <v>17906</v>
      </c>
      <c r="M2076" s="19" t="s">
        <v>17907</v>
      </c>
      <c r="N2076" s="19" t="s">
        <v>17896</v>
      </c>
      <c r="O2076" s="19" t="s">
        <v>1603</v>
      </c>
      <c r="P2076" s="19" t="s">
        <v>1604</v>
      </c>
      <c r="Q2076" s="46">
        <v>400</v>
      </c>
      <c r="R2076" s="19" t="s">
        <v>1544</v>
      </c>
      <c r="S2076" s="19" t="s">
        <v>17597</v>
      </c>
      <c r="T2076" s="19" t="s">
        <v>17598</v>
      </c>
      <c r="U2076" s="19" t="s">
        <v>17599</v>
      </c>
      <c r="V2076" s="19" t="s">
        <v>17600</v>
      </c>
      <c r="W2076" s="19" t="s">
        <v>13136</v>
      </c>
      <c r="X2076" s="19" t="s">
        <v>17601</v>
      </c>
      <c r="Y2076" s="19" t="s">
        <v>13199</v>
      </c>
      <c r="Z2076" s="19" t="s">
        <v>13200</v>
      </c>
      <c r="AA2076" s="46">
        <v>371</v>
      </c>
      <c r="AB2076" s="19" t="s">
        <v>517</v>
      </c>
      <c r="AC2076" s="19" t="s">
        <v>187</v>
      </c>
      <c r="AD2076" s="19" t="s">
        <v>2148</v>
      </c>
      <c r="AE2076" s="19" t="s">
        <v>2149</v>
      </c>
      <c r="AF2076" s="19" t="s">
        <v>1592</v>
      </c>
      <c r="AG2076" s="19" t="s">
        <v>2150</v>
      </c>
      <c r="AH2076" s="19" t="s">
        <v>1594</v>
      </c>
      <c r="AI2076" s="19" t="s">
        <v>1595</v>
      </c>
      <c r="AJ2076" s="45">
        <v>0.05</v>
      </c>
      <c r="AK2076" s="45">
        <v>20</v>
      </c>
      <c r="AL2076" s="19" t="s">
        <v>1501</v>
      </c>
      <c r="AM2076" s="46">
        <v>29122.5</v>
      </c>
      <c r="AN2076" s="46">
        <v>20012.5</v>
      </c>
      <c r="AO2076" s="46">
        <v>9110</v>
      </c>
      <c r="AP2076" s="45">
        <v>484</v>
      </c>
      <c r="AQ2076" s="45"/>
      <c r="AR2076" s="45" t="str">
        <f>IFERROR(VLOOKUP(AB2076,'Pedidos marco'!$A$1:$D$10000,4,0)," ")</f>
        <v xml:space="preserve"> </v>
      </c>
      <c r="AS2076" s="45">
        <f t="shared" si="224"/>
        <v>12</v>
      </c>
      <c r="AT2076" s="45" t="str">
        <f t="shared" si="225"/>
        <v>12</v>
      </c>
      <c r="AU2076" s="47">
        <v>20</v>
      </c>
      <c r="AV2076" s="19" t="str">
        <f t="shared" si="226"/>
        <v>04 April</v>
      </c>
      <c r="AW2076" s="19">
        <f t="shared" si="227"/>
        <v>1.21</v>
      </c>
      <c r="AX2076" s="19">
        <f t="shared" si="228"/>
        <v>24.2</v>
      </c>
      <c r="AY2076" s="19" t="e">
        <f>VLOOKUP(AG2076,Cías!$A$1:$E$10000,5,0)</f>
        <v>#N/A</v>
      </c>
      <c r="AZ2076" s="19" t="str">
        <f t="shared" si="229"/>
        <v>1013947</v>
      </c>
      <c r="BA2076" s="19" t="str">
        <f t="shared" si="230"/>
        <v>LOYO LIMA JORGE FERNANDO</v>
      </c>
      <c r="BB2076" s="19" t="e">
        <f>VLOOKUP(AG2076,Cías!$A$1:$E$10000,3,0)</f>
        <v>#N/A</v>
      </c>
      <c r="BC2076" s="19"/>
      <c r="BD2076" s="19"/>
      <c r="BE2076" s="19"/>
      <c r="BF2076" s="19"/>
      <c r="BG2076" s="19"/>
      <c r="BH2076" s="19"/>
      <c r="BI2076" s="19"/>
      <c r="BJ2076" s="19"/>
    </row>
    <row r="2077" spans="1:62" ht="15" x14ac:dyDescent="0.2">
      <c r="A2077" s="19" t="s">
        <v>17908</v>
      </c>
      <c r="B2077" s="19" t="s">
        <v>1479</v>
      </c>
      <c r="C2077" s="43">
        <v>44663</v>
      </c>
      <c r="D2077" s="44">
        <v>0.66736111111110996</v>
      </c>
      <c r="E2077" s="19" t="s">
        <v>17909</v>
      </c>
      <c r="F2077" s="19" t="s">
        <v>17910</v>
      </c>
      <c r="G2077" s="19" t="s">
        <v>17911</v>
      </c>
      <c r="H2077" s="45">
        <v>2390</v>
      </c>
      <c r="I2077" s="45">
        <v>2679.68</v>
      </c>
      <c r="J2077" s="19" t="s">
        <v>1560</v>
      </c>
      <c r="K2077" s="19" t="s">
        <v>17912</v>
      </c>
      <c r="L2077" s="19" t="s">
        <v>17913</v>
      </c>
      <c r="M2077" s="19" t="s">
        <v>17914</v>
      </c>
      <c r="N2077" s="19" t="s">
        <v>17908</v>
      </c>
      <c r="O2077" s="19" t="s">
        <v>367</v>
      </c>
      <c r="P2077" s="19" t="s">
        <v>368</v>
      </c>
      <c r="Q2077" s="46">
        <v>360</v>
      </c>
      <c r="R2077" s="19" t="s">
        <v>1544</v>
      </c>
      <c r="S2077" s="19" t="s">
        <v>1696</v>
      </c>
      <c r="T2077" s="19" t="s">
        <v>72</v>
      </c>
      <c r="U2077" s="19" t="s">
        <v>1697</v>
      </c>
      <c r="V2077" s="19" t="s">
        <v>1698</v>
      </c>
      <c r="W2077" s="19" t="s">
        <v>415</v>
      </c>
      <c r="X2077" s="19" t="s">
        <v>1699</v>
      </c>
      <c r="Y2077" s="19" t="s">
        <v>1700</v>
      </c>
      <c r="Z2077" s="19" t="s">
        <v>1701</v>
      </c>
      <c r="AA2077" s="46">
        <v>127</v>
      </c>
      <c r="AB2077" s="19" t="s">
        <v>461</v>
      </c>
      <c r="AC2077" s="19" t="s">
        <v>72</v>
      </c>
      <c r="AD2077" s="19" t="s">
        <v>1702</v>
      </c>
      <c r="AE2077" s="19" t="s">
        <v>1703</v>
      </c>
      <c r="AF2077" s="19" t="s">
        <v>1554</v>
      </c>
      <c r="AG2077" s="19" t="s">
        <v>1704</v>
      </c>
      <c r="AH2077" s="19" t="s">
        <v>1499</v>
      </c>
      <c r="AI2077" s="19" t="s">
        <v>1500</v>
      </c>
      <c r="AJ2077" s="45">
        <v>0</v>
      </c>
      <c r="AK2077" s="45">
        <v>0</v>
      </c>
      <c r="AL2077" s="19" t="s">
        <v>1501</v>
      </c>
      <c r="AM2077" s="46">
        <v>27090</v>
      </c>
      <c r="AN2077" s="46">
        <v>18050</v>
      </c>
      <c r="AO2077" s="46">
        <v>9040</v>
      </c>
      <c r="AP2077" s="45">
        <v>183.6</v>
      </c>
      <c r="AQ2077" s="45"/>
      <c r="AR2077" s="45" t="str">
        <f>IFERROR(VLOOKUP(AB2077,'Pedidos marco'!$A$1:$D$10000,4,0)," ")</f>
        <v xml:space="preserve"> </v>
      </c>
      <c r="AS2077" s="45">
        <f t="shared" si="224"/>
        <v>12</v>
      </c>
      <c r="AT2077" s="45" t="str">
        <f t="shared" si="225"/>
        <v>12</v>
      </c>
      <c r="AU2077" s="47">
        <v>18</v>
      </c>
      <c r="AV2077" s="19" t="str">
        <f t="shared" si="226"/>
        <v>04 April</v>
      </c>
      <c r="AW2077" s="19">
        <f t="shared" si="227"/>
        <v>0.51</v>
      </c>
      <c r="AX2077" s="19">
        <f t="shared" si="228"/>
        <v>10.199999999999999</v>
      </c>
      <c r="AY2077" s="19" t="e">
        <f>VLOOKUP(AG2077,Cías!$A$1:$E$10000,5,0)</f>
        <v>#N/A</v>
      </c>
      <c r="AZ2077" s="19" t="str">
        <f t="shared" si="229"/>
        <v>1013388</v>
      </c>
      <c r="BA2077" s="19" t="str">
        <f t="shared" si="230"/>
        <v>CAMPAÑA MALDONADO BLANCA CECILIA</v>
      </c>
      <c r="BB2077" s="19" t="e">
        <f>VLOOKUP(AG2077,Cías!$A$1:$E$10000,3,0)</f>
        <v>#N/A</v>
      </c>
      <c r="BC2077" s="19"/>
      <c r="BD2077" s="19"/>
      <c r="BE2077" s="19"/>
      <c r="BF2077" s="19"/>
      <c r="BG2077" s="19"/>
      <c r="BH2077" s="19"/>
      <c r="BI2077" s="19"/>
      <c r="BJ2077" s="19"/>
    </row>
    <row r="2078" spans="1:62" ht="15" x14ac:dyDescent="0.2">
      <c r="A2078" s="19" t="s">
        <v>17915</v>
      </c>
      <c r="B2078" s="19" t="s">
        <v>1479</v>
      </c>
      <c r="C2078" s="43">
        <v>44663</v>
      </c>
      <c r="D2078" s="44">
        <v>0.66944444444443996</v>
      </c>
      <c r="E2078" s="19" t="s">
        <v>17916</v>
      </c>
      <c r="F2078" s="19" t="s">
        <v>17917</v>
      </c>
      <c r="G2078" s="19" t="s">
        <v>17918</v>
      </c>
      <c r="H2078" s="45">
        <v>270.8</v>
      </c>
      <c r="I2078" s="45">
        <v>303.63</v>
      </c>
      <c r="J2078" s="19" t="s">
        <v>1560</v>
      </c>
      <c r="K2078" s="19" t="s">
        <v>17919</v>
      </c>
      <c r="L2078" s="19" t="s">
        <v>17920</v>
      </c>
      <c r="M2078" s="19" t="s">
        <v>17921</v>
      </c>
      <c r="N2078" s="19" t="s">
        <v>17915</v>
      </c>
      <c r="O2078" s="19" t="s">
        <v>371</v>
      </c>
      <c r="P2078" s="19" t="s">
        <v>372</v>
      </c>
      <c r="Q2078" s="46">
        <v>40</v>
      </c>
      <c r="R2078" s="19" t="s">
        <v>1544</v>
      </c>
      <c r="S2078" s="19" t="s">
        <v>2156</v>
      </c>
      <c r="T2078" s="19" t="s">
        <v>419</v>
      </c>
      <c r="U2078" s="19" t="s">
        <v>7338</v>
      </c>
      <c r="V2078" s="19" t="s">
        <v>419</v>
      </c>
      <c r="W2078" s="19" t="s">
        <v>415</v>
      </c>
      <c r="X2078" s="19" t="s">
        <v>7339</v>
      </c>
      <c r="Y2078" s="19" t="s">
        <v>417</v>
      </c>
      <c r="Z2078" s="19" t="s">
        <v>2159</v>
      </c>
      <c r="AA2078" s="46">
        <v>110</v>
      </c>
      <c r="AB2078" s="19" t="s">
        <v>534</v>
      </c>
      <c r="AC2078" s="19" t="s">
        <v>220</v>
      </c>
      <c r="AD2078" s="19" t="s">
        <v>7720</v>
      </c>
      <c r="AE2078" s="19" t="s">
        <v>7721</v>
      </c>
      <c r="AF2078" s="19" t="s">
        <v>1592</v>
      </c>
      <c r="AG2078" s="19" t="s">
        <v>7722</v>
      </c>
      <c r="AH2078" s="19" t="s">
        <v>1594</v>
      </c>
      <c r="AI2078" s="19" t="s">
        <v>1595</v>
      </c>
      <c r="AJ2078" s="45">
        <v>0.05</v>
      </c>
      <c r="AK2078" s="45">
        <v>2</v>
      </c>
      <c r="AL2078" s="19" t="s">
        <v>1501</v>
      </c>
      <c r="AM2078" s="46">
        <v>8177.0829999999996</v>
      </c>
      <c r="AN2078" s="46">
        <v>2003.75</v>
      </c>
      <c r="AO2078" s="46">
        <v>6173.3329999999996</v>
      </c>
      <c r="AP2078" s="45">
        <v>18.399999999999999</v>
      </c>
      <c r="AQ2078" s="45"/>
      <c r="AR2078" s="45" t="str">
        <f>IFERROR(VLOOKUP(AB2078,'Pedidos marco'!$A$1:$D$10000,4,0)," ")</f>
        <v xml:space="preserve"> </v>
      </c>
      <c r="AS2078" s="45">
        <f t="shared" si="224"/>
        <v>12</v>
      </c>
      <c r="AT2078" s="45" t="str">
        <f t="shared" si="225"/>
        <v>12</v>
      </c>
      <c r="AU2078" s="47">
        <v>2</v>
      </c>
      <c r="AV2078" s="19" t="str">
        <f t="shared" si="226"/>
        <v>04 April</v>
      </c>
      <c r="AW2078" s="19">
        <f t="shared" si="227"/>
        <v>0.45999999999999996</v>
      </c>
      <c r="AX2078" s="19">
        <f t="shared" si="228"/>
        <v>9.1999999999999993</v>
      </c>
      <c r="AY2078" s="19" t="e">
        <f>VLOOKUP(AG2078,Cías!$A$1:$E$10000,5,0)</f>
        <v>#N/A</v>
      </c>
      <c r="AZ2078" s="19" t="str">
        <f t="shared" si="229"/>
        <v>1013256</v>
      </c>
      <c r="BA2078" s="19" t="str">
        <f t="shared" si="230"/>
        <v>NARVAEZ VILLACIS BLADIMIR EDGARDO</v>
      </c>
      <c r="BB2078" s="19" t="e">
        <f>VLOOKUP(AG2078,Cías!$A$1:$E$10000,3,0)</f>
        <v>#N/A</v>
      </c>
      <c r="BC2078" s="19"/>
      <c r="BD2078" s="19"/>
      <c r="BE2078" s="19"/>
      <c r="BF2078" s="19"/>
      <c r="BG2078" s="19"/>
      <c r="BH2078" s="19"/>
      <c r="BI2078" s="19"/>
      <c r="BJ2078" s="19"/>
    </row>
    <row r="2079" spans="1:62" ht="15" x14ac:dyDescent="0.2">
      <c r="A2079" s="19" t="s">
        <v>17915</v>
      </c>
      <c r="B2079" s="19" t="s">
        <v>1479</v>
      </c>
      <c r="C2079" s="43">
        <v>44663</v>
      </c>
      <c r="D2079" s="44">
        <v>0.66944444444443996</v>
      </c>
      <c r="E2079" s="19" t="s">
        <v>17922</v>
      </c>
      <c r="F2079" s="19" t="s">
        <v>17923</v>
      </c>
      <c r="G2079" s="19" t="s">
        <v>17924</v>
      </c>
      <c r="H2079" s="45">
        <v>494.4</v>
      </c>
      <c r="I2079" s="45">
        <v>554.33000000000004</v>
      </c>
      <c r="J2079" s="19" t="s">
        <v>1560</v>
      </c>
      <c r="K2079" s="19" t="s">
        <v>17925</v>
      </c>
      <c r="L2079" s="19" t="s">
        <v>17926</v>
      </c>
      <c r="M2079" s="19" t="s">
        <v>17927</v>
      </c>
      <c r="N2079" s="19" t="s">
        <v>17915</v>
      </c>
      <c r="O2079" s="19" t="s">
        <v>369</v>
      </c>
      <c r="P2079" s="19" t="s">
        <v>370</v>
      </c>
      <c r="Q2079" s="46">
        <v>80</v>
      </c>
      <c r="R2079" s="19" t="s">
        <v>1544</v>
      </c>
      <c r="S2079" s="19" t="s">
        <v>2156</v>
      </c>
      <c r="T2079" s="19" t="s">
        <v>419</v>
      </c>
      <c r="U2079" s="19" t="s">
        <v>7338</v>
      </c>
      <c r="V2079" s="19" t="s">
        <v>419</v>
      </c>
      <c r="W2079" s="19" t="s">
        <v>415</v>
      </c>
      <c r="X2079" s="19" t="s">
        <v>7339</v>
      </c>
      <c r="Y2079" s="19" t="s">
        <v>417</v>
      </c>
      <c r="Z2079" s="19" t="s">
        <v>2159</v>
      </c>
      <c r="AA2079" s="46">
        <v>110</v>
      </c>
      <c r="AB2079" s="19" t="s">
        <v>534</v>
      </c>
      <c r="AC2079" s="19" t="s">
        <v>220</v>
      </c>
      <c r="AD2079" s="19" t="s">
        <v>7720</v>
      </c>
      <c r="AE2079" s="19" t="s">
        <v>7721</v>
      </c>
      <c r="AF2079" s="19" t="s">
        <v>1592</v>
      </c>
      <c r="AG2079" s="19" t="s">
        <v>7722</v>
      </c>
      <c r="AH2079" s="19" t="s">
        <v>1594</v>
      </c>
      <c r="AI2079" s="19" t="s">
        <v>1595</v>
      </c>
      <c r="AJ2079" s="45">
        <v>0.05</v>
      </c>
      <c r="AK2079" s="45">
        <v>4</v>
      </c>
      <c r="AL2079" s="19" t="s">
        <v>1501</v>
      </c>
      <c r="AM2079" s="46">
        <v>10180.833000000001</v>
      </c>
      <c r="AN2079" s="46">
        <v>4007.5</v>
      </c>
      <c r="AO2079" s="46">
        <v>6173.3329999999996</v>
      </c>
      <c r="AP2079" s="45">
        <v>36.799999999999997</v>
      </c>
      <c r="AQ2079" s="45"/>
      <c r="AR2079" s="45" t="str">
        <f>IFERROR(VLOOKUP(AB2079,'Pedidos marco'!$A$1:$D$10000,4,0)," ")</f>
        <v xml:space="preserve"> </v>
      </c>
      <c r="AS2079" s="45">
        <f t="shared" si="224"/>
        <v>12</v>
      </c>
      <c r="AT2079" s="45" t="str">
        <f t="shared" si="225"/>
        <v>12</v>
      </c>
      <c r="AU2079" s="47">
        <v>4</v>
      </c>
      <c r="AV2079" s="19" t="str">
        <f t="shared" si="226"/>
        <v>04 April</v>
      </c>
      <c r="AW2079" s="19">
        <f t="shared" si="227"/>
        <v>0.45999999999999996</v>
      </c>
      <c r="AX2079" s="19">
        <f t="shared" si="228"/>
        <v>9.1999999999999993</v>
      </c>
      <c r="AY2079" s="19" t="e">
        <f>VLOOKUP(AG2079,Cías!$A$1:$E$10000,5,0)</f>
        <v>#N/A</v>
      </c>
      <c r="AZ2079" s="19" t="str">
        <f t="shared" si="229"/>
        <v>1013256</v>
      </c>
      <c r="BA2079" s="19" t="str">
        <f t="shared" si="230"/>
        <v>NARVAEZ VILLACIS BLADIMIR EDGARDO</v>
      </c>
      <c r="BB2079" s="19" t="e">
        <f>VLOOKUP(AG2079,Cías!$A$1:$E$10000,3,0)</f>
        <v>#N/A</v>
      </c>
      <c r="BC2079" s="19"/>
      <c r="BD2079" s="19"/>
      <c r="BE2079" s="19"/>
      <c r="BF2079" s="19"/>
      <c r="BG2079" s="19"/>
      <c r="BH2079" s="19"/>
      <c r="BI2079" s="19"/>
      <c r="BJ2079" s="19"/>
    </row>
    <row r="2080" spans="1:62" ht="15" x14ac:dyDescent="0.2">
      <c r="A2080" s="19" t="s">
        <v>17915</v>
      </c>
      <c r="B2080" s="19" t="s">
        <v>1479</v>
      </c>
      <c r="C2080" s="43">
        <v>44663</v>
      </c>
      <c r="D2080" s="44">
        <v>0.66944444444443996</v>
      </c>
      <c r="E2080" s="19" t="s">
        <v>17928</v>
      </c>
      <c r="F2080" s="19" t="s">
        <v>17929</v>
      </c>
      <c r="G2080" s="19" t="s">
        <v>17930</v>
      </c>
      <c r="H2080" s="45">
        <v>3504.8</v>
      </c>
      <c r="I2080" s="45">
        <v>3929.61</v>
      </c>
      <c r="J2080" s="19" t="s">
        <v>1560</v>
      </c>
      <c r="K2080" s="19" t="s">
        <v>17931</v>
      </c>
      <c r="L2080" s="19" t="s">
        <v>17932</v>
      </c>
      <c r="M2080" s="19" t="s">
        <v>17933</v>
      </c>
      <c r="N2080" s="19" t="s">
        <v>17915</v>
      </c>
      <c r="O2080" s="19" t="s">
        <v>367</v>
      </c>
      <c r="P2080" s="19" t="s">
        <v>368</v>
      </c>
      <c r="Q2080" s="46">
        <v>520</v>
      </c>
      <c r="R2080" s="19" t="s">
        <v>1544</v>
      </c>
      <c r="S2080" s="19" t="s">
        <v>2156</v>
      </c>
      <c r="T2080" s="19" t="s">
        <v>419</v>
      </c>
      <c r="U2080" s="19" t="s">
        <v>7338</v>
      </c>
      <c r="V2080" s="19" t="s">
        <v>419</v>
      </c>
      <c r="W2080" s="19" t="s">
        <v>415</v>
      </c>
      <c r="X2080" s="19" t="s">
        <v>7339</v>
      </c>
      <c r="Y2080" s="19" t="s">
        <v>417</v>
      </c>
      <c r="Z2080" s="19" t="s">
        <v>2159</v>
      </c>
      <c r="AA2080" s="46">
        <v>110</v>
      </c>
      <c r="AB2080" s="19" t="s">
        <v>534</v>
      </c>
      <c r="AC2080" s="19" t="s">
        <v>220</v>
      </c>
      <c r="AD2080" s="19" t="s">
        <v>7720</v>
      </c>
      <c r="AE2080" s="19" t="s">
        <v>7721</v>
      </c>
      <c r="AF2080" s="19" t="s">
        <v>1592</v>
      </c>
      <c r="AG2080" s="19" t="s">
        <v>7722</v>
      </c>
      <c r="AH2080" s="19" t="s">
        <v>1594</v>
      </c>
      <c r="AI2080" s="19" t="s">
        <v>1595</v>
      </c>
      <c r="AJ2080" s="45">
        <v>0.05</v>
      </c>
      <c r="AK2080" s="45">
        <v>26</v>
      </c>
      <c r="AL2080" s="19" t="s">
        <v>1501</v>
      </c>
      <c r="AM2080" s="46">
        <v>32222.082999999999</v>
      </c>
      <c r="AN2080" s="46">
        <v>26048.75</v>
      </c>
      <c r="AO2080" s="46">
        <v>6173.3329999999996</v>
      </c>
      <c r="AP2080" s="45">
        <v>239.2</v>
      </c>
      <c r="AQ2080" s="45"/>
      <c r="AR2080" s="45" t="str">
        <f>IFERROR(VLOOKUP(AB2080,'Pedidos marco'!$A$1:$D$10000,4,0)," ")</f>
        <v xml:space="preserve"> </v>
      </c>
      <c r="AS2080" s="45">
        <f t="shared" si="224"/>
        <v>12</v>
      </c>
      <c r="AT2080" s="45" t="str">
        <f t="shared" si="225"/>
        <v>12</v>
      </c>
      <c r="AU2080" s="47">
        <v>26</v>
      </c>
      <c r="AV2080" s="19" t="str">
        <f t="shared" si="226"/>
        <v>04 April</v>
      </c>
      <c r="AW2080" s="19">
        <f t="shared" si="227"/>
        <v>0.45999999999999996</v>
      </c>
      <c r="AX2080" s="19">
        <f t="shared" si="228"/>
        <v>9.1999999999999993</v>
      </c>
      <c r="AY2080" s="19" t="e">
        <f>VLOOKUP(AG2080,Cías!$A$1:$E$10000,5,0)</f>
        <v>#N/A</v>
      </c>
      <c r="AZ2080" s="19" t="str">
        <f t="shared" si="229"/>
        <v>1013256</v>
      </c>
      <c r="BA2080" s="19" t="str">
        <f t="shared" si="230"/>
        <v>NARVAEZ VILLACIS BLADIMIR EDGARDO</v>
      </c>
      <c r="BB2080" s="19" t="e">
        <f>VLOOKUP(AG2080,Cías!$A$1:$E$10000,3,0)</f>
        <v>#N/A</v>
      </c>
      <c r="BC2080" s="19"/>
      <c r="BD2080" s="19"/>
      <c r="BE2080" s="19"/>
      <c r="BF2080" s="19"/>
      <c r="BG2080" s="19"/>
      <c r="BH2080" s="19"/>
      <c r="BI2080" s="19"/>
      <c r="BJ2080" s="19"/>
    </row>
    <row r="2081" spans="1:62" ht="15" x14ac:dyDescent="0.2">
      <c r="A2081" s="19" t="s">
        <v>17934</v>
      </c>
      <c r="B2081" s="19" t="s">
        <v>1479</v>
      </c>
      <c r="C2081" s="43">
        <v>44663</v>
      </c>
      <c r="D2081" s="44">
        <v>0.67361111111111005</v>
      </c>
      <c r="E2081" s="19" t="s">
        <v>17935</v>
      </c>
      <c r="F2081" s="19" t="s">
        <v>17936</v>
      </c>
      <c r="G2081" s="19" t="s">
        <v>17937</v>
      </c>
      <c r="H2081" s="45">
        <v>2563.1999999999998</v>
      </c>
      <c r="I2081" s="45">
        <v>2873.87</v>
      </c>
      <c r="J2081" s="19" t="s">
        <v>1560</v>
      </c>
      <c r="K2081" s="19" t="s">
        <v>17938</v>
      </c>
      <c r="L2081" s="19" t="s">
        <v>17939</v>
      </c>
      <c r="M2081" s="19" t="s">
        <v>17940</v>
      </c>
      <c r="N2081" s="19" t="s">
        <v>17934</v>
      </c>
      <c r="O2081" s="19" t="s">
        <v>1603</v>
      </c>
      <c r="P2081" s="19" t="s">
        <v>1604</v>
      </c>
      <c r="Q2081" s="46">
        <v>360</v>
      </c>
      <c r="R2081" s="19" t="s">
        <v>1544</v>
      </c>
      <c r="S2081" s="19" t="s">
        <v>4103</v>
      </c>
      <c r="T2081" s="19" t="s">
        <v>4104</v>
      </c>
      <c r="U2081" s="19" t="s">
        <v>17941</v>
      </c>
      <c r="V2081" s="19" t="s">
        <v>17942</v>
      </c>
      <c r="W2081" s="19" t="s">
        <v>10427</v>
      </c>
      <c r="X2081" s="19" t="s">
        <v>17943</v>
      </c>
      <c r="Y2081" s="19" t="s">
        <v>5499</v>
      </c>
      <c r="Z2081" s="19" t="s">
        <v>5500</v>
      </c>
      <c r="AA2081" s="46">
        <v>406</v>
      </c>
      <c r="AB2081" s="19" t="s">
        <v>490</v>
      </c>
      <c r="AC2081" s="19" t="s">
        <v>129</v>
      </c>
      <c r="AD2081" s="19" t="s">
        <v>4630</v>
      </c>
      <c r="AE2081" s="19" t="s">
        <v>1481</v>
      </c>
      <c r="AF2081" s="19" t="s">
        <v>1554</v>
      </c>
      <c r="AG2081" s="19" t="s">
        <v>4631</v>
      </c>
      <c r="AH2081" s="19" t="s">
        <v>1499</v>
      </c>
      <c r="AI2081" s="19" t="s">
        <v>1500</v>
      </c>
      <c r="AJ2081" s="45">
        <v>0</v>
      </c>
      <c r="AK2081" s="45">
        <v>0</v>
      </c>
      <c r="AL2081" s="19" t="s">
        <v>1501</v>
      </c>
      <c r="AM2081" s="46">
        <v>26950</v>
      </c>
      <c r="AN2081" s="46">
        <v>18030</v>
      </c>
      <c r="AO2081" s="46">
        <v>8920</v>
      </c>
      <c r="AP2081" s="45">
        <v>356.4</v>
      </c>
      <c r="AQ2081" s="45"/>
      <c r="AR2081" s="45" t="str">
        <f>IFERROR(VLOOKUP(AB2081,'Pedidos marco'!$A$1:$D$10000,4,0)," ")</f>
        <v xml:space="preserve"> </v>
      </c>
      <c r="AS2081" s="45">
        <f t="shared" si="224"/>
        <v>12</v>
      </c>
      <c r="AT2081" s="45" t="str">
        <f t="shared" si="225"/>
        <v>12</v>
      </c>
      <c r="AU2081" s="47">
        <v>18</v>
      </c>
      <c r="AV2081" s="19" t="str">
        <f t="shared" si="226"/>
        <v>04 April</v>
      </c>
      <c r="AW2081" s="19">
        <f t="shared" si="227"/>
        <v>0.99</v>
      </c>
      <c r="AX2081" s="19">
        <f t="shared" si="228"/>
        <v>19.799999999999997</v>
      </c>
      <c r="AY2081" s="19" t="e">
        <f>VLOOKUP(AG2081,Cías!$A$1:$E$10000,5,0)</f>
        <v>#N/A</v>
      </c>
      <c r="AZ2081" s="19" t="str">
        <f t="shared" si="229"/>
        <v>1022501</v>
      </c>
      <c r="BA2081" s="19" t="str">
        <f t="shared" si="230"/>
        <v>FLORES RAMIREZ ROGER WILLAN</v>
      </c>
      <c r="BB2081" s="19" t="e">
        <f>VLOOKUP(AG2081,Cías!$A$1:$E$10000,3,0)</f>
        <v>#N/A</v>
      </c>
      <c r="BC2081" s="19"/>
      <c r="BD2081" s="19"/>
      <c r="BE2081" s="19"/>
      <c r="BF2081" s="19"/>
      <c r="BG2081" s="19"/>
      <c r="BH2081" s="19"/>
      <c r="BI2081" s="19"/>
      <c r="BJ2081" s="19"/>
    </row>
    <row r="2082" spans="1:62" ht="15" x14ac:dyDescent="0.2">
      <c r="A2082" s="19" t="s">
        <v>17944</v>
      </c>
      <c r="B2082" s="19" t="s">
        <v>1479</v>
      </c>
      <c r="C2082" s="43">
        <v>44663</v>
      </c>
      <c r="D2082" s="44">
        <v>0.67430555555556004</v>
      </c>
      <c r="E2082" s="19" t="s">
        <v>17945</v>
      </c>
      <c r="F2082" s="19" t="s">
        <v>17946</v>
      </c>
      <c r="G2082" s="19" t="s">
        <v>17947</v>
      </c>
      <c r="H2082" s="45">
        <v>4505.6000000000004</v>
      </c>
      <c r="I2082" s="45">
        <v>5051.71</v>
      </c>
      <c r="J2082" s="19" t="s">
        <v>1560</v>
      </c>
      <c r="K2082" s="19" t="s">
        <v>17948</v>
      </c>
      <c r="L2082" s="19" t="s">
        <v>17949</v>
      </c>
      <c r="M2082" s="19" t="s">
        <v>17950</v>
      </c>
      <c r="N2082" s="19" t="s">
        <v>17944</v>
      </c>
      <c r="O2082" s="19" t="s">
        <v>371</v>
      </c>
      <c r="P2082" s="19" t="s">
        <v>372</v>
      </c>
      <c r="Q2082" s="46">
        <v>640</v>
      </c>
      <c r="R2082" s="19" t="s">
        <v>1544</v>
      </c>
      <c r="S2082" s="19" t="s">
        <v>5143</v>
      </c>
      <c r="T2082" s="19" t="s">
        <v>5144</v>
      </c>
      <c r="U2082" s="19" t="s">
        <v>5145</v>
      </c>
      <c r="V2082" s="19" t="s">
        <v>5146</v>
      </c>
      <c r="W2082" s="19" t="s">
        <v>1627</v>
      </c>
      <c r="X2082" s="19" t="s">
        <v>5147</v>
      </c>
      <c r="Y2082" s="19" t="s">
        <v>1629</v>
      </c>
      <c r="Z2082" s="19" t="s">
        <v>1630</v>
      </c>
      <c r="AA2082" s="46">
        <v>40</v>
      </c>
      <c r="AB2082" s="19" t="s">
        <v>535</v>
      </c>
      <c r="AC2082" s="19" t="s">
        <v>222</v>
      </c>
      <c r="AD2082" s="19" t="s">
        <v>7256</v>
      </c>
      <c r="AE2082" s="19" t="s">
        <v>7257</v>
      </c>
      <c r="AF2082" s="19" t="s">
        <v>1592</v>
      </c>
      <c r="AG2082" s="19" t="s">
        <v>7258</v>
      </c>
      <c r="AH2082" s="19" t="s">
        <v>1594</v>
      </c>
      <c r="AI2082" s="19" t="s">
        <v>1595</v>
      </c>
      <c r="AJ2082" s="45">
        <v>0.05</v>
      </c>
      <c r="AK2082" s="45">
        <v>32</v>
      </c>
      <c r="AL2082" s="19" t="s">
        <v>1501</v>
      </c>
      <c r="AM2082" s="46">
        <v>50670</v>
      </c>
      <c r="AN2082" s="46">
        <v>32040</v>
      </c>
      <c r="AO2082" s="46">
        <v>18630</v>
      </c>
      <c r="AP2082" s="45">
        <v>134.4</v>
      </c>
      <c r="AQ2082" s="45"/>
      <c r="AR2082" s="45" t="str">
        <f>IFERROR(VLOOKUP(AB2082,'Pedidos marco'!$A$1:$D$10000,4,0)," ")</f>
        <v xml:space="preserve"> </v>
      </c>
      <c r="AS2082" s="45">
        <f t="shared" si="224"/>
        <v>12</v>
      </c>
      <c r="AT2082" s="45" t="str">
        <f t="shared" si="225"/>
        <v>12</v>
      </c>
      <c r="AU2082" s="47">
        <v>32</v>
      </c>
      <c r="AV2082" s="19" t="str">
        <f t="shared" si="226"/>
        <v>04 April</v>
      </c>
      <c r="AW2082" s="19">
        <f t="shared" si="227"/>
        <v>0.21000000000000002</v>
      </c>
      <c r="AX2082" s="19">
        <f t="shared" si="228"/>
        <v>4.2</v>
      </c>
      <c r="AY2082" s="19" t="e">
        <f>VLOOKUP(AG2082,Cías!$A$1:$E$10000,5,0)</f>
        <v>#N/A</v>
      </c>
      <c r="AZ2082" s="19" t="str">
        <f t="shared" si="229"/>
        <v>1014205</v>
      </c>
      <c r="BA2082" s="19" t="str">
        <f t="shared" si="230"/>
        <v>NEWSTEEL TRANSPORTES ECUATORIANOS</v>
      </c>
      <c r="BB2082" s="19" t="e">
        <f>VLOOKUP(AG2082,Cías!$A$1:$E$10000,3,0)</f>
        <v>#N/A</v>
      </c>
      <c r="BC2082" s="19"/>
      <c r="BD2082" s="19"/>
      <c r="BE2082" s="19"/>
      <c r="BF2082" s="19"/>
      <c r="BG2082" s="19"/>
      <c r="BH2082" s="19"/>
      <c r="BI2082" s="19"/>
      <c r="BJ2082" s="19"/>
    </row>
    <row r="2083" spans="1:62" ht="15" x14ac:dyDescent="0.2">
      <c r="A2083" s="19" t="s">
        <v>17951</v>
      </c>
      <c r="B2083" s="19" t="s">
        <v>1479</v>
      </c>
      <c r="C2083" s="43">
        <v>44663</v>
      </c>
      <c r="D2083" s="44">
        <v>0.67638888888889004</v>
      </c>
      <c r="E2083" s="19" t="s">
        <v>17952</v>
      </c>
      <c r="F2083" s="19" t="s">
        <v>17953</v>
      </c>
      <c r="G2083" s="19" t="s">
        <v>17954</v>
      </c>
      <c r="H2083" s="45">
        <v>2372.27</v>
      </c>
      <c r="I2083" s="45">
        <v>2659.8</v>
      </c>
      <c r="J2083" s="19" t="s">
        <v>1560</v>
      </c>
      <c r="K2083" s="19" t="s">
        <v>17955</v>
      </c>
      <c r="L2083" s="19" t="s">
        <v>17956</v>
      </c>
      <c r="M2083" s="19" t="s">
        <v>17957</v>
      </c>
      <c r="N2083" s="19" t="s">
        <v>17951</v>
      </c>
      <c r="O2083" s="19" t="s">
        <v>1641</v>
      </c>
      <c r="P2083" s="19" t="s">
        <v>1642</v>
      </c>
      <c r="Q2083" s="46">
        <v>360</v>
      </c>
      <c r="R2083" s="19" t="s">
        <v>1544</v>
      </c>
      <c r="S2083" s="19" t="s">
        <v>5029</v>
      </c>
      <c r="T2083" s="19" t="s">
        <v>5030</v>
      </c>
      <c r="U2083" s="19" t="s">
        <v>17958</v>
      </c>
      <c r="V2083" s="19" t="s">
        <v>17959</v>
      </c>
      <c r="W2083" s="19" t="s">
        <v>6431</v>
      </c>
      <c r="X2083" s="19" t="s">
        <v>17960</v>
      </c>
      <c r="Y2083" s="19" t="s">
        <v>6433</v>
      </c>
      <c r="Z2083" s="19" t="s">
        <v>6434</v>
      </c>
      <c r="AA2083" s="46">
        <v>293</v>
      </c>
      <c r="AB2083" s="19" t="s">
        <v>571</v>
      </c>
      <c r="AC2083" s="19" t="s">
        <v>295</v>
      </c>
      <c r="AD2083" s="19" t="s">
        <v>3622</v>
      </c>
      <c r="AE2083" s="19" t="s">
        <v>3623</v>
      </c>
      <c r="AF2083" s="19" t="s">
        <v>1554</v>
      </c>
      <c r="AG2083" s="19" t="s">
        <v>3624</v>
      </c>
      <c r="AH2083" s="19" t="s">
        <v>1499</v>
      </c>
      <c r="AI2083" s="19" t="s">
        <v>1500</v>
      </c>
      <c r="AJ2083" s="45">
        <v>0</v>
      </c>
      <c r="AK2083" s="45">
        <v>0</v>
      </c>
      <c r="AL2083" s="19" t="s">
        <v>1501</v>
      </c>
      <c r="AM2083" s="46">
        <v>26780</v>
      </c>
      <c r="AN2083" s="46">
        <v>18030</v>
      </c>
      <c r="AO2083" s="46">
        <v>8750</v>
      </c>
      <c r="AP2083" s="45">
        <v>273.60000000000002</v>
      </c>
      <c r="AQ2083" s="45"/>
      <c r="AR2083" s="45" t="str">
        <f>IFERROR(VLOOKUP(AB2083,'Pedidos marco'!$A$1:$D$10000,4,0)," ")</f>
        <v xml:space="preserve"> </v>
      </c>
      <c r="AS2083" s="45">
        <f t="shared" si="224"/>
        <v>12</v>
      </c>
      <c r="AT2083" s="45" t="str">
        <f t="shared" si="225"/>
        <v>12</v>
      </c>
      <c r="AU2083" s="47">
        <v>18</v>
      </c>
      <c r="AV2083" s="19" t="str">
        <f t="shared" si="226"/>
        <v>04 April</v>
      </c>
      <c r="AW2083" s="19">
        <f t="shared" si="227"/>
        <v>0.76</v>
      </c>
      <c r="AX2083" s="19">
        <f t="shared" si="228"/>
        <v>15.200000000000001</v>
      </c>
      <c r="AY2083" s="19" t="e">
        <f>VLOOKUP(AG2083,Cías!$A$1:$E$10000,5,0)</f>
        <v>#N/A</v>
      </c>
      <c r="AZ2083" s="19" t="str">
        <f t="shared" si="229"/>
        <v>1014100</v>
      </c>
      <c r="BA2083" s="19" t="str">
        <f t="shared" si="230"/>
        <v>SIGUENZA PARRA FROILAN ALEJANDRO</v>
      </c>
      <c r="BB2083" s="19" t="e">
        <f>VLOOKUP(AG2083,Cías!$A$1:$E$10000,3,0)</f>
        <v>#N/A</v>
      </c>
      <c r="BC2083" s="19"/>
      <c r="BD2083" s="19"/>
      <c r="BE2083" s="19"/>
      <c r="BF2083" s="19"/>
      <c r="BG2083" s="19"/>
      <c r="BH2083" s="19"/>
      <c r="BI2083" s="19"/>
      <c r="BJ2083" s="19"/>
    </row>
    <row r="2084" spans="1:62" ht="15" x14ac:dyDescent="0.2">
      <c r="A2084" s="19" t="s">
        <v>17961</v>
      </c>
      <c r="B2084" s="19" t="s">
        <v>1479</v>
      </c>
      <c r="C2084" s="43">
        <v>44663</v>
      </c>
      <c r="D2084" s="44">
        <v>0.67777777777778003</v>
      </c>
      <c r="E2084" s="19" t="s">
        <v>17962</v>
      </c>
      <c r="F2084" s="19" t="s">
        <v>3935</v>
      </c>
      <c r="G2084" s="19" t="s">
        <v>3936</v>
      </c>
      <c r="H2084" s="45">
        <v>4323.3500000000004</v>
      </c>
      <c r="I2084" s="45">
        <v>4847.37</v>
      </c>
      <c r="J2084" s="19" t="s">
        <v>2037</v>
      </c>
      <c r="K2084" s="19" t="s">
        <v>3937</v>
      </c>
      <c r="L2084" s="19" t="s">
        <v>17963</v>
      </c>
      <c r="M2084" s="19" t="s">
        <v>17964</v>
      </c>
      <c r="N2084" s="19" t="s">
        <v>17961</v>
      </c>
      <c r="O2084" s="19" t="s">
        <v>1486</v>
      </c>
      <c r="P2084" s="19" t="s">
        <v>1487</v>
      </c>
      <c r="Q2084" s="46">
        <v>32.78</v>
      </c>
      <c r="R2084" s="19" t="s">
        <v>1488</v>
      </c>
      <c r="S2084" s="19" t="s">
        <v>466</v>
      </c>
      <c r="T2084" s="19" t="s">
        <v>82</v>
      </c>
      <c r="U2084" s="19" t="s">
        <v>3940</v>
      </c>
      <c r="V2084" s="19" t="s">
        <v>3941</v>
      </c>
      <c r="W2084" s="19" t="s">
        <v>3607</v>
      </c>
      <c r="X2084" s="19" t="s">
        <v>3942</v>
      </c>
      <c r="Y2084" s="19" t="s">
        <v>3921</v>
      </c>
      <c r="Z2084" s="19" t="s">
        <v>3922</v>
      </c>
      <c r="AA2084" s="46">
        <v>524</v>
      </c>
      <c r="AB2084" s="19" t="s">
        <v>473</v>
      </c>
      <c r="AC2084" s="19" t="s">
        <v>96</v>
      </c>
      <c r="AD2084" s="19" t="s">
        <v>8875</v>
      </c>
      <c r="AE2084" s="19" t="s">
        <v>1481</v>
      </c>
      <c r="AF2084" s="19" t="s">
        <v>1497</v>
      </c>
      <c r="AG2084" s="19" t="s">
        <v>8876</v>
      </c>
      <c r="AH2084" s="19" t="s">
        <v>1499</v>
      </c>
      <c r="AI2084" s="19" t="s">
        <v>1500</v>
      </c>
      <c r="AJ2084" s="45">
        <v>0</v>
      </c>
      <c r="AK2084" s="45">
        <v>0</v>
      </c>
      <c r="AL2084" s="19" t="s">
        <v>1501</v>
      </c>
      <c r="AM2084" s="46">
        <v>52470</v>
      </c>
      <c r="AN2084" s="46">
        <v>32780</v>
      </c>
      <c r="AO2084" s="46">
        <v>19690</v>
      </c>
      <c r="AP2084" s="45">
        <v>1314.81</v>
      </c>
      <c r="AQ2084" s="45"/>
      <c r="AR2084" s="45" t="str">
        <f>IFERROR(VLOOKUP(AB2084,'Pedidos marco'!$A$1:$D$10000,4,0)," ")</f>
        <v xml:space="preserve"> </v>
      </c>
      <c r="AS2084" s="45">
        <f t="shared" si="224"/>
        <v>12</v>
      </c>
      <c r="AT2084" s="45" t="str">
        <f t="shared" si="225"/>
        <v>12</v>
      </c>
      <c r="AU2084" s="47">
        <v>32.78</v>
      </c>
      <c r="AV2084" s="19" t="str">
        <f t="shared" si="226"/>
        <v>04 April</v>
      </c>
      <c r="AW2084" s="19">
        <f t="shared" si="227"/>
        <v>40.110128126906645</v>
      </c>
      <c r="AX2084" s="19">
        <f t="shared" si="228"/>
        <v>40.110128126906645</v>
      </c>
      <c r="AY2084" s="19" t="e">
        <f>VLOOKUP(AG2084,Cías!$A$1:$E$10000,5,0)</f>
        <v>#N/A</v>
      </c>
      <c r="AZ2084" s="19" t="str">
        <f t="shared" si="229"/>
        <v>1013227</v>
      </c>
      <c r="BA2084" s="19" t="str">
        <f t="shared" si="230"/>
        <v>COMPAÑIA DE TRANSPORTE PESADO</v>
      </c>
      <c r="BB2084" s="19" t="e">
        <f>VLOOKUP(AG2084,Cías!$A$1:$E$10000,3,0)</f>
        <v>#N/A</v>
      </c>
      <c r="BC2084" s="19"/>
      <c r="BD2084" s="19"/>
      <c r="BE2084" s="19"/>
      <c r="BF2084" s="19"/>
      <c r="BG2084" s="19"/>
      <c r="BH2084" s="19"/>
      <c r="BI2084" s="19"/>
      <c r="BJ2084" s="19"/>
    </row>
    <row r="2085" spans="1:62" ht="15" x14ac:dyDescent="0.2">
      <c r="A2085" s="19" t="s">
        <v>17965</v>
      </c>
      <c r="B2085" s="19" t="s">
        <v>1479</v>
      </c>
      <c r="C2085" s="43">
        <v>44663</v>
      </c>
      <c r="D2085" s="44">
        <v>0.67847222222222003</v>
      </c>
      <c r="E2085" s="19" t="s">
        <v>17966</v>
      </c>
      <c r="F2085" s="19" t="s">
        <v>17967</v>
      </c>
      <c r="G2085" s="19" t="s">
        <v>17968</v>
      </c>
      <c r="H2085" s="45">
        <v>1074.83</v>
      </c>
      <c r="I2085" s="45">
        <v>1205.1099999999999</v>
      </c>
      <c r="J2085" s="19" t="s">
        <v>1560</v>
      </c>
      <c r="K2085" s="19" t="s">
        <v>17969</v>
      </c>
      <c r="L2085" s="19" t="s">
        <v>17970</v>
      </c>
      <c r="M2085" s="19" t="s">
        <v>17971</v>
      </c>
      <c r="N2085" s="19" t="s">
        <v>17965</v>
      </c>
      <c r="O2085" s="19" t="s">
        <v>371</v>
      </c>
      <c r="P2085" s="19" t="s">
        <v>372</v>
      </c>
      <c r="Q2085" s="46">
        <v>160</v>
      </c>
      <c r="R2085" s="19" t="s">
        <v>1544</v>
      </c>
      <c r="S2085" s="19" t="s">
        <v>2566</v>
      </c>
      <c r="T2085" s="19" t="s">
        <v>2567</v>
      </c>
      <c r="U2085" s="19" t="s">
        <v>17972</v>
      </c>
      <c r="V2085" s="19" t="s">
        <v>17973</v>
      </c>
      <c r="W2085" s="19" t="s">
        <v>415</v>
      </c>
      <c r="X2085" s="19" t="s">
        <v>17974</v>
      </c>
      <c r="Y2085" s="19" t="s">
        <v>2406</v>
      </c>
      <c r="Z2085" s="19" t="s">
        <v>2407</v>
      </c>
      <c r="AA2085" s="46">
        <v>83</v>
      </c>
      <c r="AB2085" s="19" t="s">
        <v>584</v>
      </c>
      <c r="AC2085" s="19" t="s">
        <v>325</v>
      </c>
      <c r="AD2085" s="19" t="s">
        <v>4281</v>
      </c>
      <c r="AE2085" s="19" t="s">
        <v>4282</v>
      </c>
      <c r="AF2085" s="19" t="s">
        <v>1554</v>
      </c>
      <c r="AG2085" s="19" t="s">
        <v>4283</v>
      </c>
      <c r="AH2085" s="19" t="s">
        <v>1499</v>
      </c>
      <c r="AI2085" s="19" t="s">
        <v>1500</v>
      </c>
      <c r="AJ2085" s="45">
        <v>0</v>
      </c>
      <c r="AK2085" s="45">
        <v>0</v>
      </c>
      <c r="AL2085" s="19" t="s">
        <v>1501</v>
      </c>
      <c r="AM2085" s="46">
        <v>12590.556</v>
      </c>
      <c r="AN2085" s="46">
        <v>8035.5559999999996</v>
      </c>
      <c r="AO2085" s="46">
        <v>4555</v>
      </c>
      <c r="AP2085" s="45">
        <v>56</v>
      </c>
      <c r="AQ2085" s="45"/>
      <c r="AR2085" s="45" t="str">
        <f>IFERROR(VLOOKUP(AB2085,'Pedidos marco'!$A$1:$D$10000,4,0)," ")</f>
        <v xml:space="preserve"> </v>
      </c>
      <c r="AS2085" s="45">
        <f t="shared" si="224"/>
        <v>12</v>
      </c>
      <c r="AT2085" s="45" t="str">
        <f t="shared" si="225"/>
        <v>12</v>
      </c>
      <c r="AU2085" s="47">
        <v>8</v>
      </c>
      <c r="AV2085" s="19" t="str">
        <f t="shared" si="226"/>
        <v>04 April</v>
      </c>
      <c r="AW2085" s="19">
        <f t="shared" si="227"/>
        <v>0.35</v>
      </c>
      <c r="AX2085" s="19">
        <f t="shared" si="228"/>
        <v>7</v>
      </c>
      <c r="AY2085" s="19" t="e">
        <f>VLOOKUP(AG2085,Cías!$A$1:$E$10000,5,0)</f>
        <v>#N/A</v>
      </c>
      <c r="AZ2085" s="19" t="str">
        <f t="shared" si="229"/>
        <v>1013649</v>
      </c>
      <c r="BA2085" s="19" t="str">
        <f t="shared" si="230"/>
        <v>VEGA PEREZ JOSE</v>
      </c>
      <c r="BB2085" s="19" t="e">
        <f>VLOOKUP(AG2085,Cías!$A$1:$E$10000,3,0)</f>
        <v>#N/A</v>
      </c>
      <c r="BC2085" s="19"/>
      <c r="BD2085" s="19"/>
      <c r="BE2085" s="19"/>
      <c r="BF2085" s="19"/>
      <c r="BG2085" s="19"/>
      <c r="BH2085" s="19"/>
      <c r="BI2085" s="19"/>
      <c r="BJ2085" s="19"/>
    </row>
    <row r="2086" spans="1:62" ht="15" x14ac:dyDescent="0.2">
      <c r="A2086" s="19" t="s">
        <v>17965</v>
      </c>
      <c r="B2086" s="19" t="s">
        <v>1479</v>
      </c>
      <c r="C2086" s="43">
        <v>44663</v>
      </c>
      <c r="D2086" s="44">
        <v>0.67847222222222003</v>
      </c>
      <c r="E2086" s="19" t="s">
        <v>17975</v>
      </c>
      <c r="F2086" s="19" t="s">
        <v>17976</v>
      </c>
      <c r="G2086" s="19" t="s">
        <v>17977</v>
      </c>
      <c r="H2086" s="45">
        <v>1337.63</v>
      </c>
      <c r="I2086" s="45">
        <v>1499.76</v>
      </c>
      <c r="J2086" s="19" t="s">
        <v>1560</v>
      </c>
      <c r="K2086" s="19" t="s">
        <v>17978</v>
      </c>
      <c r="L2086" s="19" t="s">
        <v>17979</v>
      </c>
      <c r="M2086" s="19" t="s">
        <v>17980</v>
      </c>
      <c r="N2086" s="19" t="s">
        <v>17965</v>
      </c>
      <c r="O2086" s="19" t="s">
        <v>367</v>
      </c>
      <c r="P2086" s="19" t="s">
        <v>368</v>
      </c>
      <c r="Q2086" s="46">
        <v>200</v>
      </c>
      <c r="R2086" s="19" t="s">
        <v>1544</v>
      </c>
      <c r="S2086" s="19" t="s">
        <v>2566</v>
      </c>
      <c r="T2086" s="19" t="s">
        <v>2567</v>
      </c>
      <c r="U2086" s="19" t="s">
        <v>17981</v>
      </c>
      <c r="V2086" s="19" t="s">
        <v>17982</v>
      </c>
      <c r="W2086" s="19" t="s">
        <v>415</v>
      </c>
      <c r="X2086" s="19" t="s">
        <v>17983</v>
      </c>
      <c r="Y2086" s="19" t="s">
        <v>4279</v>
      </c>
      <c r="Z2086" s="19" t="s">
        <v>4280</v>
      </c>
      <c r="AA2086" s="46">
        <v>87</v>
      </c>
      <c r="AB2086" s="19" t="s">
        <v>584</v>
      </c>
      <c r="AC2086" s="19" t="s">
        <v>325</v>
      </c>
      <c r="AD2086" s="19" t="s">
        <v>4281</v>
      </c>
      <c r="AE2086" s="19" t="s">
        <v>4282</v>
      </c>
      <c r="AF2086" s="19" t="s">
        <v>1554</v>
      </c>
      <c r="AG2086" s="19" t="s">
        <v>4283</v>
      </c>
      <c r="AH2086" s="19" t="s">
        <v>1499</v>
      </c>
      <c r="AI2086" s="19" t="s">
        <v>1500</v>
      </c>
      <c r="AJ2086" s="45">
        <v>0</v>
      </c>
      <c r="AK2086" s="45">
        <v>0</v>
      </c>
      <c r="AL2086" s="19" t="s">
        <v>1501</v>
      </c>
      <c r="AM2086" s="46">
        <v>14599.444</v>
      </c>
      <c r="AN2086" s="46">
        <v>10044.444</v>
      </c>
      <c r="AO2086" s="46">
        <v>4555</v>
      </c>
      <c r="AP2086" s="45">
        <v>76</v>
      </c>
      <c r="AQ2086" s="45"/>
      <c r="AR2086" s="45" t="str">
        <f>IFERROR(VLOOKUP(AB2086,'Pedidos marco'!$A$1:$D$10000,4,0)," ")</f>
        <v xml:space="preserve"> </v>
      </c>
      <c r="AS2086" s="45">
        <f t="shared" si="224"/>
        <v>12</v>
      </c>
      <c r="AT2086" s="45" t="str">
        <f t="shared" si="225"/>
        <v>12</v>
      </c>
      <c r="AU2086" s="47">
        <v>10</v>
      </c>
      <c r="AV2086" s="19" t="str">
        <f t="shared" si="226"/>
        <v>04 April</v>
      </c>
      <c r="AW2086" s="19">
        <f t="shared" si="227"/>
        <v>0.38</v>
      </c>
      <c r="AX2086" s="19">
        <f t="shared" si="228"/>
        <v>7.6</v>
      </c>
      <c r="AY2086" s="19" t="e">
        <f>VLOOKUP(AG2086,Cías!$A$1:$E$10000,5,0)</f>
        <v>#N/A</v>
      </c>
      <c r="AZ2086" s="19" t="str">
        <f t="shared" si="229"/>
        <v>1013649</v>
      </c>
      <c r="BA2086" s="19" t="str">
        <f t="shared" si="230"/>
        <v>VEGA PEREZ JOSE</v>
      </c>
      <c r="BB2086" s="19" t="e">
        <f>VLOOKUP(AG2086,Cías!$A$1:$E$10000,3,0)</f>
        <v>#N/A</v>
      </c>
      <c r="BC2086" s="19"/>
      <c r="BD2086" s="19"/>
      <c r="BE2086" s="19"/>
      <c r="BF2086" s="19"/>
      <c r="BG2086" s="19"/>
      <c r="BH2086" s="19"/>
      <c r="BI2086" s="19"/>
      <c r="BJ2086" s="19"/>
    </row>
    <row r="2087" spans="1:62" ht="15" x14ac:dyDescent="0.2">
      <c r="A2087" s="19" t="s">
        <v>17984</v>
      </c>
      <c r="B2087" s="19" t="s">
        <v>1479</v>
      </c>
      <c r="C2087" s="43">
        <v>44663</v>
      </c>
      <c r="D2087" s="44">
        <v>0.67986111111111003</v>
      </c>
      <c r="E2087" s="19" t="s">
        <v>17985</v>
      </c>
      <c r="F2087" s="19" t="s">
        <v>17986</v>
      </c>
      <c r="G2087" s="19" t="s">
        <v>17987</v>
      </c>
      <c r="H2087" s="45">
        <v>2300.4</v>
      </c>
      <c r="I2087" s="45">
        <v>2579.23</v>
      </c>
      <c r="J2087" s="19" t="s">
        <v>1560</v>
      </c>
      <c r="K2087" s="19" t="s">
        <v>17988</v>
      </c>
      <c r="L2087" s="19" t="s">
        <v>17989</v>
      </c>
      <c r="M2087" s="19" t="s">
        <v>17990</v>
      </c>
      <c r="N2087" s="19" t="s">
        <v>17984</v>
      </c>
      <c r="O2087" s="19" t="s">
        <v>1641</v>
      </c>
      <c r="P2087" s="19" t="s">
        <v>1642</v>
      </c>
      <c r="Q2087" s="46">
        <v>360</v>
      </c>
      <c r="R2087" s="19" t="s">
        <v>1544</v>
      </c>
      <c r="S2087" s="19" t="s">
        <v>1736</v>
      </c>
      <c r="T2087" s="19" t="s">
        <v>1737</v>
      </c>
      <c r="U2087" s="19" t="s">
        <v>3665</v>
      </c>
      <c r="V2087" s="19" t="s">
        <v>3666</v>
      </c>
      <c r="W2087" s="19" t="s">
        <v>1492</v>
      </c>
      <c r="X2087" s="19" t="s">
        <v>3667</v>
      </c>
      <c r="Y2087" s="19" t="s">
        <v>1494</v>
      </c>
      <c r="Z2087" s="19" t="s">
        <v>1495</v>
      </c>
      <c r="AA2087" s="46">
        <v>247</v>
      </c>
      <c r="AB2087" s="19" t="s">
        <v>515</v>
      </c>
      <c r="AC2087" s="19" t="s">
        <v>183</v>
      </c>
      <c r="AD2087" s="19" t="s">
        <v>8596</v>
      </c>
      <c r="AE2087" s="19" t="s">
        <v>1481</v>
      </c>
      <c r="AF2087" s="19" t="s">
        <v>1554</v>
      </c>
      <c r="AG2087" s="19" t="s">
        <v>8597</v>
      </c>
      <c r="AH2087" s="19" t="s">
        <v>1499</v>
      </c>
      <c r="AI2087" s="19" t="s">
        <v>1500</v>
      </c>
      <c r="AJ2087" s="45">
        <v>0</v>
      </c>
      <c r="AK2087" s="45">
        <v>0</v>
      </c>
      <c r="AL2087" s="19" t="s">
        <v>1501</v>
      </c>
      <c r="AM2087" s="46">
        <v>27250</v>
      </c>
      <c r="AN2087" s="46">
        <v>18000</v>
      </c>
      <c r="AO2087" s="46">
        <v>9250</v>
      </c>
      <c r="AP2087" s="45">
        <v>302.39999999999998</v>
      </c>
      <c r="AQ2087" s="45"/>
      <c r="AR2087" s="45" t="str">
        <f>IFERROR(VLOOKUP(AB2087,'Pedidos marco'!$A$1:$D$10000,4,0)," ")</f>
        <v xml:space="preserve"> </v>
      </c>
      <c r="AS2087" s="45">
        <f t="shared" si="224"/>
        <v>12</v>
      </c>
      <c r="AT2087" s="45" t="str">
        <f t="shared" si="225"/>
        <v>12</v>
      </c>
      <c r="AU2087" s="47">
        <v>18</v>
      </c>
      <c r="AV2087" s="19" t="str">
        <f t="shared" si="226"/>
        <v>04 April</v>
      </c>
      <c r="AW2087" s="19">
        <f t="shared" si="227"/>
        <v>0.84</v>
      </c>
      <c r="AX2087" s="19">
        <f t="shared" si="228"/>
        <v>16.799999999999997</v>
      </c>
      <c r="AY2087" s="19" t="e">
        <f>VLOOKUP(AG2087,Cías!$A$1:$E$10000,5,0)</f>
        <v>#N/A</v>
      </c>
      <c r="AZ2087" s="19" t="str">
        <f t="shared" si="229"/>
        <v>1013806</v>
      </c>
      <c r="BA2087" s="19" t="str">
        <f t="shared" si="230"/>
        <v>LOPEZ FREDY HERNAN</v>
      </c>
      <c r="BB2087" s="19" t="e">
        <f>VLOOKUP(AG2087,Cías!$A$1:$E$10000,3,0)</f>
        <v>#N/A</v>
      </c>
      <c r="BC2087" s="19"/>
      <c r="BD2087" s="19"/>
      <c r="BE2087" s="19"/>
      <c r="BF2087" s="19"/>
      <c r="BG2087" s="19"/>
      <c r="BH2087" s="19"/>
      <c r="BI2087" s="19"/>
      <c r="BJ2087" s="19"/>
    </row>
    <row r="2088" spans="1:62" ht="15" x14ac:dyDescent="0.2">
      <c r="A2088" s="19" t="s">
        <v>17991</v>
      </c>
      <c r="B2088" s="19" t="s">
        <v>1479</v>
      </c>
      <c r="C2088" s="43">
        <v>44663</v>
      </c>
      <c r="D2088" s="44">
        <v>0.68055555555556002</v>
      </c>
      <c r="E2088" s="19" t="s">
        <v>17992</v>
      </c>
      <c r="F2088" s="19" t="s">
        <v>17993</v>
      </c>
      <c r="G2088" s="19" t="s">
        <v>17994</v>
      </c>
      <c r="H2088" s="45">
        <v>1068.8</v>
      </c>
      <c r="I2088" s="45">
        <v>1198.3499999999999</v>
      </c>
      <c r="J2088" s="19" t="s">
        <v>1560</v>
      </c>
      <c r="K2088" s="19" t="s">
        <v>17995</v>
      </c>
      <c r="L2088" s="19" t="s">
        <v>17996</v>
      </c>
      <c r="M2088" s="19" t="s">
        <v>17997</v>
      </c>
      <c r="N2088" s="19" t="s">
        <v>17991</v>
      </c>
      <c r="O2088" s="19" t="s">
        <v>1641</v>
      </c>
      <c r="P2088" s="19" t="s">
        <v>1642</v>
      </c>
      <c r="Q2088" s="46">
        <v>160</v>
      </c>
      <c r="R2088" s="19" t="s">
        <v>1544</v>
      </c>
      <c r="S2088" s="19" t="s">
        <v>3320</v>
      </c>
      <c r="T2088" s="19" t="s">
        <v>228</v>
      </c>
      <c r="U2088" s="19" t="s">
        <v>3332</v>
      </c>
      <c r="V2088" s="19" t="s">
        <v>3333</v>
      </c>
      <c r="W2088" s="19" t="s">
        <v>1740</v>
      </c>
      <c r="X2088" s="19" t="s">
        <v>3334</v>
      </c>
      <c r="Y2088" s="19" t="s">
        <v>1742</v>
      </c>
      <c r="Z2088" s="19" t="s">
        <v>1743</v>
      </c>
      <c r="AA2088" s="46">
        <v>469</v>
      </c>
      <c r="AB2088" s="19" t="s">
        <v>538</v>
      </c>
      <c r="AC2088" s="19" t="s">
        <v>228</v>
      </c>
      <c r="AD2088" s="19" t="s">
        <v>3324</v>
      </c>
      <c r="AE2088" s="19" t="s">
        <v>1481</v>
      </c>
      <c r="AF2088" s="19" t="s">
        <v>1592</v>
      </c>
      <c r="AG2088" s="19" t="s">
        <v>3325</v>
      </c>
      <c r="AH2088" s="19" t="s">
        <v>1499</v>
      </c>
      <c r="AI2088" s="19" t="s">
        <v>1500</v>
      </c>
      <c r="AJ2088" s="45">
        <v>0</v>
      </c>
      <c r="AK2088" s="45">
        <v>0</v>
      </c>
      <c r="AL2088" s="19" t="s">
        <v>1501</v>
      </c>
      <c r="AM2088" s="46">
        <v>17225</v>
      </c>
      <c r="AN2088" s="46">
        <v>8015</v>
      </c>
      <c r="AO2088" s="46">
        <v>9210</v>
      </c>
      <c r="AP2088" s="45">
        <v>222.4</v>
      </c>
      <c r="AQ2088" s="45"/>
      <c r="AR2088" s="45" t="str">
        <f>IFERROR(VLOOKUP(AB2088,'Pedidos marco'!$A$1:$D$10000,4,0)," ")</f>
        <v xml:space="preserve"> </v>
      </c>
      <c r="AS2088" s="45">
        <f t="shared" si="224"/>
        <v>12</v>
      </c>
      <c r="AT2088" s="45" t="str">
        <f t="shared" si="225"/>
        <v>12</v>
      </c>
      <c r="AU2088" s="47">
        <v>8</v>
      </c>
      <c r="AV2088" s="19" t="str">
        <f t="shared" si="226"/>
        <v>04 April</v>
      </c>
      <c r="AW2088" s="19">
        <f t="shared" si="227"/>
        <v>1.3900000000000001</v>
      </c>
      <c r="AX2088" s="19">
        <f t="shared" si="228"/>
        <v>27.8</v>
      </c>
      <c r="AY2088" s="19" t="e">
        <f>VLOOKUP(AG2088,Cías!$A$1:$E$10000,5,0)</f>
        <v>#N/A</v>
      </c>
      <c r="AZ2088" s="19" t="str">
        <f t="shared" si="229"/>
        <v>1023011</v>
      </c>
      <c r="BA2088" s="19" t="str">
        <f t="shared" si="230"/>
        <v>PALOMEQUE CAIZA LUIS FERNANDO</v>
      </c>
      <c r="BB2088" s="19" t="e">
        <f>VLOOKUP(AG2088,Cías!$A$1:$E$10000,3,0)</f>
        <v>#N/A</v>
      </c>
      <c r="BC2088" s="19"/>
      <c r="BD2088" s="19"/>
      <c r="BE2088" s="19"/>
      <c r="BF2088" s="19"/>
      <c r="BG2088" s="19"/>
      <c r="BH2088" s="19"/>
      <c r="BI2088" s="19"/>
      <c r="BJ2088" s="19"/>
    </row>
    <row r="2089" spans="1:62" ht="15" x14ac:dyDescent="0.2">
      <c r="A2089" s="19" t="s">
        <v>17991</v>
      </c>
      <c r="B2089" s="19" t="s">
        <v>1479</v>
      </c>
      <c r="C2089" s="43">
        <v>44663</v>
      </c>
      <c r="D2089" s="44">
        <v>0.68055555555556002</v>
      </c>
      <c r="E2089" s="19" t="s">
        <v>17998</v>
      </c>
      <c r="F2089" s="19" t="s">
        <v>17999</v>
      </c>
      <c r="G2089" s="19" t="s">
        <v>18000</v>
      </c>
      <c r="H2089" s="45">
        <v>3206.4</v>
      </c>
      <c r="I2089" s="45">
        <v>3595.04</v>
      </c>
      <c r="J2089" s="19" t="s">
        <v>1560</v>
      </c>
      <c r="K2089" s="19" t="s">
        <v>18001</v>
      </c>
      <c r="L2089" s="19" t="s">
        <v>18002</v>
      </c>
      <c r="M2089" s="19" t="s">
        <v>18003</v>
      </c>
      <c r="N2089" s="19" t="s">
        <v>17991</v>
      </c>
      <c r="O2089" s="19" t="s">
        <v>1641</v>
      </c>
      <c r="P2089" s="19" t="s">
        <v>1642</v>
      </c>
      <c r="Q2089" s="46">
        <v>480</v>
      </c>
      <c r="R2089" s="19" t="s">
        <v>1544</v>
      </c>
      <c r="S2089" s="19" t="s">
        <v>3320</v>
      </c>
      <c r="T2089" s="19" t="s">
        <v>228</v>
      </c>
      <c r="U2089" s="19" t="s">
        <v>3321</v>
      </c>
      <c r="V2089" s="19" t="s">
        <v>3322</v>
      </c>
      <c r="W2089" s="19" t="s">
        <v>2635</v>
      </c>
      <c r="X2089" s="19" t="s">
        <v>3323</v>
      </c>
      <c r="Y2089" s="19" t="s">
        <v>2637</v>
      </c>
      <c r="Z2089" s="19" t="s">
        <v>2638</v>
      </c>
      <c r="AA2089" s="46">
        <v>506</v>
      </c>
      <c r="AB2089" s="19" t="s">
        <v>538</v>
      </c>
      <c r="AC2089" s="19" t="s">
        <v>228</v>
      </c>
      <c r="AD2089" s="19" t="s">
        <v>3324</v>
      </c>
      <c r="AE2089" s="19" t="s">
        <v>1481</v>
      </c>
      <c r="AF2089" s="19" t="s">
        <v>1592</v>
      </c>
      <c r="AG2089" s="19" t="s">
        <v>3325</v>
      </c>
      <c r="AH2089" s="19" t="s">
        <v>1499</v>
      </c>
      <c r="AI2089" s="19" t="s">
        <v>1500</v>
      </c>
      <c r="AJ2089" s="45">
        <v>0</v>
      </c>
      <c r="AK2089" s="45">
        <v>0</v>
      </c>
      <c r="AL2089" s="19" t="s">
        <v>1501</v>
      </c>
      <c r="AM2089" s="46">
        <v>33255</v>
      </c>
      <c r="AN2089" s="46">
        <v>24045</v>
      </c>
      <c r="AO2089" s="46">
        <v>9210</v>
      </c>
      <c r="AP2089" s="45">
        <v>724.8</v>
      </c>
      <c r="AQ2089" s="45"/>
      <c r="AR2089" s="45" t="str">
        <f>IFERROR(VLOOKUP(AB2089,'Pedidos marco'!$A$1:$D$10000,4,0)," ")</f>
        <v xml:space="preserve"> </v>
      </c>
      <c r="AS2089" s="45">
        <f t="shared" si="224"/>
        <v>12</v>
      </c>
      <c r="AT2089" s="45" t="str">
        <f t="shared" si="225"/>
        <v>12</v>
      </c>
      <c r="AU2089" s="47">
        <v>24</v>
      </c>
      <c r="AV2089" s="19" t="str">
        <f t="shared" si="226"/>
        <v>04 April</v>
      </c>
      <c r="AW2089" s="19">
        <f t="shared" si="227"/>
        <v>1.51</v>
      </c>
      <c r="AX2089" s="19">
        <f t="shared" si="228"/>
        <v>30.2</v>
      </c>
      <c r="AY2089" s="19" t="e">
        <f>VLOOKUP(AG2089,Cías!$A$1:$E$10000,5,0)</f>
        <v>#N/A</v>
      </c>
      <c r="AZ2089" s="19" t="str">
        <f t="shared" si="229"/>
        <v>1023011</v>
      </c>
      <c r="BA2089" s="19" t="str">
        <f t="shared" si="230"/>
        <v>PALOMEQUE CAIZA LUIS FERNANDO</v>
      </c>
      <c r="BB2089" s="19" t="e">
        <f>VLOOKUP(AG2089,Cías!$A$1:$E$10000,3,0)</f>
        <v>#N/A</v>
      </c>
      <c r="BC2089" s="19"/>
      <c r="BD2089" s="19"/>
      <c r="BE2089" s="19"/>
      <c r="BF2089" s="19"/>
      <c r="BG2089" s="19"/>
      <c r="BH2089" s="19"/>
      <c r="BI2089" s="19"/>
      <c r="BJ2089" s="19"/>
    </row>
    <row r="2090" spans="1:62" ht="15" x14ac:dyDescent="0.2">
      <c r="A2090" s="19" t="s">
        <v>18004</v>
      </c>
      <c r="B2090" s="19" t="s">
        <v>1479</v>
      </c>
      <c r="C2090" s="43">
        <v>44663</v>
      </c>
      <c r="D2090" s="44">
        <v>0.68263888888889002</v>
      </c>
      <c r="E2090" s="19" t="s">
        <v>18005</v>
      </c>
      <c r="F2090" s="19" t="s">
        <v>18006</v>
      </c>
      <c r="G2090" s="19" t="s">
        <v>18007</v>
      </c>
      <c r="H2090" s="45">
        <v>2275.1999999999998</v>
      </c>
      <c r="I2090" s="45">
        <v>2550.9699999999998</v>
      </c>
      <c r="J2090" s="19" t="s">
        <v>1560</v>
      </c>
      <c r="K2090" s="19" t="s">
        <v>18008</v>
      </c>
      <c r="L2090" s="19" t="s">
        <v>18009</v>
      </c>
      <c r="M2090" s="19" t="s">
        <v>18010</v>
      </c>
      <c r="N2090" s="19" t="s">
        <v>18004</v>
      </c>
      <c r="O2090" s="19" t="s">
        <v>369</v>
      </c>
      <c r="P2090" s="19" t="s">
        <v>370</v>
      </c>
      <c r="Q2090" s="46">
        <v>360</v>
      </c>
      <c r="R2090" s="19" t="s">
        <v>1544</v>
      </c>
      <c r="S2090" s="19" t="s">
        <v>7844</v>
      </c>
      <c r="T2090" s="19" t="s">
        <v>7845</v>
      </c>
      <c r="U2090" s="19" t="s">
        <v>8564</v>
      </c>
      <c r="V2090" s="19" t="s">
        <v>8565</v>
      </c>
      <c r="W2090" s="19" t="s">
        <v>2092</v>
      </c>
      <c r="X2090" s="19" t="s">
        <v>8566</v>
      </c>
      <c r="Y2090" s="19" t="s">
        <v>2094</v>
      </c>
      <c r="Z2090" s="19" t="s">
        <v>2095</v>
      </c>
      <c r="AA2090" s="46">
        <v>130</v>
      </c>
      <c r="AB2090" s="19" t="s">
        <v>540</v>
      </c>
      <c r="AC2090" s="19" t="s">
        <v>232</v>
      </c>
      <c r="AD2090" s="19" t="s">
        <v>5667</v>
      </c>
      <c r="AE2090" s="19" t="s">
        <v>5668</v>
      </c>
      <c r="AF2090" s="19" t="s">
        <v>1554</v>
      </c>
      <c r="AG2090" s="19" t="s">
        <v>5669</v>
      </c>
      <c r="AH2090" s="19" t="s">
        <v>1499</v>
      </c>
      <c r="AI2090" s="19" t="s">
        <v>1500</v>
      </c>
      <c r="AJ2090" s="45">
        <v>0</v>
      </c>
      <c r="AK2090" s="45">
        <v>0</v>
      </c>
      <c r="AL2090" s="19" t="s">
        <v>1501</v>
      </c>
      <c r="AM2090" s="46">
        <v>27120</v>
      </c>
      <c r="AN2090" s="46">
        <v>18030</v>
      </c>
      <c r="AO2090" s="46">
        <v>9090</v>
      </c>
      <c r="AP2090" s="45">
        <v>194.4</v>
      </c>
      <c r="AQ2090" s="45"/>
      <c r="AR2090" s="45" t="str">
        <f>IFERROR(VLOOKUP(AB2090,'Pedidos marco'!$A$1:$D$10000,4,0)," ")</f>
        <v xml:space="preserve"> </v>
      </c>
      <c r="AS2090" s="45">
        <f t="shared" si="224"/>
        <v>12</v>
      </c>
      <c r="AT2090" s="45" t="str">
        <f t="shared" si="225"/>
        <v>12</v>
      </c>
      <c r="AU2090" s="47">
        <v>18</v>
      </c>
      <c r="AV2090" s="19" t="str">
        <f t="shared" si="226"/>
        <v>04 April</v>
      </c>
      <c r="AW2090" s="19">
        <f t="shared" si="227"/>
        <v>0.54</v>
      </c>
      <c r="AX2090" s="19">
        <f t="shared" si="228"/>
        <v>10.8</v>
      </c>
      <c r="AY2090" s="19" t="e">
        <f>VLOOKUP(AG2090,Cías!$A$1:$E$10000,5,0)</f>
        <v>#N/A</v>
      </c>
      <c r="AZ2090" s="19" t="str">
        <f t="shared" si="229"/>
        <v>1013485</v>
      </c>
      <c r="BA2090" s="19" t="str">
        <f t="shared" si="230"/>
        <v>PEREZ ALBUJA VICTOR ALEJANDRO</v>
      </c>
      <c r="BB2090" s="19" t="e">
        <f>VLOOKUP(AG2090,Cías!$A$1:$E$10000,3,0)</f>
        <v>#N/A</v>
      </c>
      <c r="BC2090" s="19"/>
      <c r="BD2090" s="19"/>
      <c r="BE2090" s="19"/>
      <c r="BF2090" s="19"/>
      <c r="BG2090" s="19"/>
      <c r="BH2090" s="19"/>
      <c r="BI2090" s="19"/>
      <c r="BJ2090" s="19"/>
    </row>
    <row r="2091" spans="1:62" ht="15" x14ac:dyDescent="0.2">
      <c r="A2091" s="19" t="s">
        <v>18011</v>
      </c>
      <c r="B2091" s="19" t="s">
        <v>1479</v>
      </c>
      <c r="C2091" s="43">
        <v>44663</v>
      </c>
      <c r="D2091" s="44">
        <v>0.68611111111111001</v>
      </c>
      <c r="E2091" s="19" t="s">
        <v>18012</v>
      </c>
      <c r="F2091" s="19" t="s">
        <v>18013</v>
      </c>
      <c r="G2091" s="19" t="s">
        <v>18014</v>
      </c>
      <c r="H2091" s="45">
        <v>4514.3999999999996</v>
      </c>
      <c r="I2091" s="45">
        <v>5061.58</v>
      </c>
      <c r="J2091" s="19" t="s">
        <v>1560</v>
      </c>
      <c r="K2091" s="19" t="s">
        <v>18015</v>
      </c>
      <c r="L2091" s="19" t="s">
        <v>18016</v>
      </c>
      <c r="M2091" s="19" t="s">
        <v>18017</v>
      </c>
      <c r="N2091" s="19" t="s">
        <v>18011</v>
      </c>
      <c r="O2091" s="19" t="s">
        <v>2600</v>
      </c>
      <c r="P2091" s="19" t="s">
        <v>2601</v>
      </c>
      <c r="Q2091" s="46">
        <v>660</v>
      </c>
      <c r="R2091" s="19" t="s">
        <v>1544</v>
      </c>
      <c r="S2091" s="19" t="s">
        <v>1777</v>
      </c>
      <c r="T2091" s="19" t="s">
        <v>1778</v>
      </c>
      <c r="U2091" s="19" t="s">
        <v>2602</v>
      </c>
      <c r="V2091" s="19" t="s">
        <v>2603</v>
      </c>
      <c r="W2091" s="19" t="s">
        <v>1492</v>
      </c>
      <c r="X2091" s="19" t="s">
        <v>2604</v>
      </c>
      <c r="Y2091" s="19" t="s">
        <v>2605</v>
      </c>
      <c r="Z2091" s="19" t="s">
        <v>2606</v>
      </c>
      <c r="AA2091" s="46">
        <v>242</v>
      </c>
      <c r="AB2091" s="19" t="s">
        <v>547</v>
      </c>
      <c r="AC2091" s="19" t="s">
        <v>246</v>
      </c>
      <c r="AD2091" s="19" t="s">
        <v>3923</v>
      </c>
      <c r="AE2091" s="19" t="s">
        <v>3924</v>
      </c>
      <c r="AF2091" s="19" t="s">
        <v>1592</v>
      </c>
      <c r="AG2091" s="19" t="s">
        <v>3925</v>
      </c>
      <c r="AH2091" s="19" t="s">
        <v>1499</v>
      </c>
      <c r="AI2091" s="19" t="s">
        <v>1500</v>
      </c>
      <c r="AJ2091" s="45">
        <v>0</v>
      </c>
      <c r="AK2091" s="45">
        <v>0</v>
      </c>
      <c r="AL2091" s="19" t="s">
        <v>1501</v>
      </c>
      <c r="AM2091" s="46">
        <v>50560</v>
      </c>
      <c r="AN2091" s="46">
        <v>33100</v>
      </c>
      <c r="AO2091" s="46">
        <v>17460</v>
      </c>
      <c r="AP2091" s="45">
        <v>574.20000000000005</v>
      </c>
      <c r="AQ2091" s="45"/>
      <c r="AR2091" s="45" t="str">
        <f>IFERROR(VLOOKUP(AB2091,'Pedidos marco'!$A$1:$D$10000,4,0)," ")</f>
        <v xml:space="preserve"> </v>
      </c>
      <c r="AS2091" s="45">
        <f t="shared" si="224"/>
        <v>12</v>
      </c>
      <c r="AT2091" s="45" t="str">
        <f t="shared" si="225"/>
        <v>12</v>
      </c>
      <c r="AU2091" s="47">
        <v>33</v>
      </c>
      <c r="AV2091" s="19" t="str">
        <f t="shared" si="226"/>
        <v>04 April</v>
      </c>
      <c r="AW2091" s="19">
        <f t="shared" si="227"/>
        <v>0.87000000000000011</v>
      </c>
      <c r="AX2091" s="19">
        <f t="shared" si="228"/>
        <v>17.400000000000002</v>
      </c>
      <c r="AY2091" s="19" t="e">
        <f>VLOOKUP(AG2091,Cías!$A$1:$E$10000,5,0)</f>
        <v>#N/A</v>
      </c>
      <c r="AZ2091" s="19" t="str">
        <f t="shared" si="229"/>
        <v>1013548</v>
      </c>
      <c r="BA2091" s="19" t="str">
        <f t="shared" si="230"/>
        <v>POZO FUENTES DIEGO FRANCISCO</v>
      </c>
      <c r="BB2091" s="19" t="e">
        <f>VLOOKUP(AG2091,Cías!$A$1:$E$10000,3,0)</f>
        <v>#N/A</v>
      </c>
      <c r="BC2091" s="19"/>
      <c r="BD2091" s="19"/>
      <c r="BE2091" s="19"/>
      <c r="BF2091" s="19"/>
      <c r="BG2091" s="19"/>
      <c r="BH2091" s="19"/>
      <c r="BI2091" s="19"/>
      <c r="BJ2091" s="19"/>
    </row>
    <row r="2092" spans="1:62" ht="15" x14ac:dyDescent="0.2">
      <c r="A2092" s="19" t="s">
        <v>18018</v>
      </c>
      <c r="B2092" s="19" t="s">
        <v>1479</v>
      </c>
      <c r="C2092" s="43">
        <v>44663</v>
      </c>
      <c r="D2092" s="44">
        <v>0.68888888888888999</v>
      </c>
      <c r="E2092" s="19" t="s">
        <v>18019</v>
      </c>
      <c r="F2092" s="19" t="s">
        <v>18020</v>
      </c>
      <c r="G2092" s="19" t="s">
        <v>18021</v>
      </c>
      <c r="H2092" s="45">
        <v>2563.1999999999998</v>
      </c>
      <c r="I2092" s="45">
        <v>2873.87</v>
      </c>
      <c r="J2092" s="19" t="s">
        <v>1560</v>
      </c>
      <c r="K2092" s="19" t="s">
        <v>17938</v>
      </c>
      <c r="L2092" s="19" t="s">
        <v>18022</v>
      </c>
      <c r="M2092" s="19" t="s">
        <v>18023</v>
      </c>
      <c r="N2092" s="19" t="s">
        <v>18018</v>
      </c>
      <c r="O2092" s="19" t="s">
        <v>1603</v>
      </c>
      <c r="P2092" s="19" t="s">
        <v>1604</v>
      </c>
      <c r="Q2092" s="46">
        <v>360</v>
      </c>
      <c r="R2092" s="19" t="s">
        <v>1544</v>
      </c>
      <c r="S2092" s="19" t="s">
        <v>4103</v>
      </c>
      <c r="T2092" s="19" t="s">
        <v>4104</v>
      </c>
      <c r="U2092" s="19" t="s">
        <v>17941</v>
      </c>
      <c r="V2092" s="19" t="s">
        <v>17942</v>
      </c>
      <c r="W2092" s="19" t="s">
        <v>10427</v>
      </c>
      <c r="X2092" s="19" t="s">
        <v>17943</v>
      </c>
      <c r="Y2092" s="19" t="s">
        <v>5499</v>
      </c>
      <c r="Z2092" s="19" t="s">
        <v>5500</v>
      </c>
      <c r="AA2092" s="46">
        <v>406</v>
      </c>
      <c r="AB2092" s="19" t="s">
        <v>574</v>
      </c>
      <c r="AC2092" s="19" t="s">
        <v>301</v>
      </c>
      <c r="AD2092" s="19" t="s">
        <v>6375</v>
      </c>
      <c r="AE2092" s="19" t="s">
        <v>6376</v>
      </c>
      <c r="AF2092" s="19" t="s">
        <v>1554</v>
      </c>
      <c r="AG2092" s="19" t="s">
        <v>6377</v>
      </c>
      <c r="AH2092" s="19" t="s">
        <v>1499</v>
      </c>
      <c r="AI2092" s="19" t="s">
        <v>1500</v>
      </c>
      <c r="AJ2092" s="45">
        <v>0</v>
      </c>
      <c r="AK2092" s="45">
        <v>0</v>
      </c>
      <c r="AL2092" s="19" t="s">
        <v>1501</v>
      </c>
      <c r="AM2092" s="46">
        <v>27290</v>
      </c>
      <c r="AN2092" s="46">
        <v>18000</v>
      </c>
      <c r="AO2092" s="46">
        <v>9290</v>
      </c>
      <c r="AP2092" s="45">
        <v>356.4</v>
      </c>
      <c r="AQ2092" s="45"/>
      <c r="AR2092" s="45" t="str">
        <f>IFERROR(VLOOKUP(AB2092,'Pedidos marco'!$A$1:$D$10000,4,0)," ")</f>
        <v xml:space="preserve"> </v>
      </c>
      <c r="AS2092" s="45">
        <f t="shared" si="224"/>
        <v>12</v>
      </c>
      <c r="AT2092" s="45" t="str">
        <f t="shared" si="225"/>
        <v>12</v>
      </c>
      <c r="AU2092" s="47">
        <v>18</v>
      </c>
      <c r="AV2092" s="19" t="str">
        <f t="shared" si="226"/>
        <v>04 April</v>
      </c>
      <c r="AW2092" s="19">
        <f t="shared" si="227"/>
        <v>0.99</v>
      </c>
      <c r="AX2092" s="19">
        <f t="shared" si="228"/>
        <v>19.799999999999997</v>
      </c>
      <c r="AY2092" s="19" t="e">
        <f>VLOOKUP(AG2092,Cías!$A$1:$E$10000,5,0)</f>
        <v>#N/A</v>
      </c>
      <c r="AZ2092" s="19" t="str">
        <f t="shared" si="229"/>
        <v>1013764</v>
      </c>
      <c r="BA2092" s="19" t="str">
        <f t="shared" si="230"/>
        <v>TERAN SARZOSA CRISTIAN DAVID</v>
      </c>
      <c r="BB2092" s="19" t="e">
        <f>VLOOKUP(AG2092,Cías!$A$1:$E$10000,3,0)</f>
        <v>#N/A</v>
      </c>
      <c r="BC2092" s="19"/>
      <c r="BD2092" s="19"/>
      <c r="BE2092" s="19"/>
      <c r="BF2092" s="19"/>
      <c r="BG2092" s="19"/>
      <c r="BH2092" s="19"/>
      <c r="BI2092" s="19"/>
      <c r="BJ2092" s="19"/>
    </row>
    <row r="2093" spans="1:62" ht="15" x14ac:dyDescent="0.2">
      <c r="A2093" s="19" t="s">
        <v>18024</v>
      </c>
      <c r="B2093" s="19" t="s">
        <v>1479</v>
      </c>
      <c r="C2093" s="43">
        <v>44663</v>
      </c>
      <c r="D2093" s="44">
        <v>0.69166666666666998</v>
      </c>
      <c r="E2093" s="19" t="s">
        <v>18025</v>
      </c>
      <c r="F2093" s="19" t="s">
        <v>1481</v>
      </c>
      <c r="G2093" s="19" t="s">
        <v>1481</v>
      </c>
      <c r="H2093" s="45">
        <v>0</v>
      </c>
      <c r="I2093" s="45">
        <v>0</v>
      </c>
      <c r="J2093" s="19" t="s">
        <v>1482</v>
      </c>
      <c r="K2093" s="19" t="s">
        <v>18026</v>
      </c>
      <c r="L2093" s="19" t="s">
        <v>18027</v>
      </c>
      <c r="M2093" s="19" t="s">
        <v>18028</v>
      </c>
      <c r="N2093" s="19" t="s">
        <v>18024</v>
      </c>
      <c r="O2093" s="19" t="s">
        <v>367</v>
      </c>
      <c r="P2093" s="19" t="s">
        <v>368</v>
      </c>
      <c r="Q2093" s="46">
        <v>360</v>
      </c>
      <c r="R2093" s="19" t="s">
        <v>1544</v>
      </c>
      <c r="S2093" s="19" t="s">
        <v>4997</v>
      </c>
      <c r="T2093" s="19" t="s">
        <v>264</v>
      </c>
      <c r="U2093" s="19" t="s">
        <v>4998</v>
      </c>
      <c r="V2093" s="19" t="s">
        <v>4999</v>
      </c>
      <c r="W2093" s="19" t="s">
        <v>1586</v>
      </c>
      <c r="X2093" s="19" t="s">
        <v>5000</v>
      </c>
      <c r="Y2093" s="19" t="s">
        <v>1588</v>
      </c>
      <c r="Z2093" s="19" t="s">
        <v>1589</v>
      </c>
      <c r="AA2093" s="46">
        <v>250</v>
      </c>
      <c r="AB2093" s="19" t="s">
        <v>555</v>
      </c>
      <c r="AC2093" s="19" t="s">
        <v>264</v>
      </c>
      <c r="AD2093" s="19" t="s">
        <v>5001</v>
      </c>
      <c r="AE2093" s="19" t="s">
        <v>5002</v>
      </c>
      <c r="AF2093" s="19" t="s">
        <v>1554</v>
      </c>
      <c r="AG2093" s="19" t="s">
        <v>5003</v>
      </c>
      <c r="AH2093" s="19" t="s">
        <v>1499</v>
      </c>
      <c r="AI2093" s="19" t="s">
        <v>1500</v>
      </c>
      <c r="AJ2093" s="45">
        <v>0</v>
      </c>
      <c r="AK2093" s="45">
        <v>0</v>
      </c>
      <c r="AL2093" s="19" t="s">
        <v>1501</v>
      </c>
      <c r="AM2093" s="46">
        <v>27220</v>
      </c>
      <c r="AN2093" s="46">
        <v>18020</v>
      </c>
      <c r="AO2093" s="46">
        <v>9200</v>
      </c>
      <c r="AP2093" s="45">
        <v>324</v>
      </c>
      <c r="AQ2093" s="45"/>
      <c r="AR2093" s="45" t="str">
        <f>IFERROR(VLOOKUP(AB2093,'Pedidos marco'!$A$1:$D$10000,4,0)," ")</f>
        <v xml:space="preserve"> </v>
      </c>
      <c r="AS2093" s="45">
        <f t="shared" si="224"/>
        <v>12</v>
      </c>
      <c r="AT2093" s="45" t="str">
        <f t="shared" si="225"/>
        <v>12</v>
      </c>
      <c r="AU2093" s="47">
        <v>18</v>
      </c>
      <c r="AV2093" s="19" t="str">
        <f t="shared" si="226"/>
        <v>04 April</v>
      </c>
      <c r="AW2093" s="19">
        <f t="shared" si="227"/>
        <v>0.9</v>
      </c>
      <c r="AX2093" s="19">
        <f t="shared" si="228"/>
        <v>18</v>
      </c>
      <c r="AY2093" s="19" t="e">
        <f>VLOOKUP(AG2093,Cías!$A$1:$E$10000,5,0)</f>
        <v>#N/A</v>
      </c>
      <c r="AZ2093" s="19" t="str">
        <f t="shared" si="229"/>
        <v>1014110</v>
      </c>
      <c r="BA2093" s="19" t="str">
        <f t="shared" si="230"/>
        <v>RODRIGUEZ CORREA ROSA AYDE</v>
      </c>
      <c r="BB2093" s="19" t="e">
        <f>VLOOKUP(AG2093,Cías!$A$1:$E$10000,3,0)</f>
        <v>#N/A</v>
      </c>
      <c r="BC2093" s="19"/>
      <c r="BD2093" s="19"/>
      <c r="BE2093" s="19"/>
      <c r="BF2093" s="19"/>
      <c r="BG2093" s="19"/>
      <c r="BH2093" s="19"/>
      <c r="BI2093" s="19"/>
      <c r="BJ2093" s="19"/>
    </row>
    <row r="2094" spans="1:62" ht="15" x14ac:dyDescent="0.2">
      <c r="A2094" s="19" t="s">
        <v>18029</v>
      </c>
      <c r="B2094" s="19" t="s">
        <v>1479</v>
      </c>
      <c r="C2094" s="43">
        <v>44663</v>
      </c>
      <c r="D2094" s="44">
        <v>0.69374999999999998</v>
      </c>
      <c r="E2094" s="19" t="s">
        <v>18030</v>
      </c>
      <c r="F2094" s="19" t="s">
        <v>18031</v>
      </c>
      <c r="G2094" s="19" t="s">
        <v>18032</v>
      </c>
      <c r="H2094" s="45">
        <v>1027.2</v>
      </c>
      <c r="I2094" s="45">
        <v>1151.7</v>
      </c>
      <c r="J2094" s="19" t="s">
        <v>1560</v>
      </c>
      <c r="K2094" s="19" t="s">
        <v>18033</v>
      </c>
      <c r="L2094" s="19" t="s">
        <v>18034</v>
      </c>
      <c r="M2094" s="19" t="s">
        <v>18035</v>
      </c>
      <c r="N2094" s="19" t="s">
        <v>18029</v>
      </c>
      <c r="O2094" s="19" t="s">
        <v>369</v>
      </c>
      <c r="P2094" s="19" t="s">
        <v>370</v>
      </c>
      <c r="Q2094" s="46">
        <v>160</v>
      </c>
      <c r="R2094" s="19" t="s">
        <v>1544</v>
      </c>
      <c r="S2094" s="19" t="s">
        <v>18036</v>
      </c>
      <c r="T2094" s="19" t="s">
        <v>18037</v>
      </c>
      <c r="U2094" s="19" t="s">
        <v>18038</v>
      </c>
      <c r="V2094" s="19" t="s">
        <v>18039</v>
      </c>
      <c r="W2094" s="19" t="s">
        <v>415</v>
      </c>
      <c r="X2094" s="19" t="s">
        <v>18040</v>
      </c>
      <c r="Y2094" s="19" t="s">
        <v>4649</v>
      </c>
      <c r="Z2094" s="19" t="s">
        <v>4650</v>
      </c>
      <c r="AA2094" s="46">
        <v>96.3</v>
      </c>
      <c r="AB2094" s="19" t="s">
        <v>496</v>
      </c>
      <c r="AC2094" s="19" t="s">
        <v>141</v>
      </c>
      <c r="AD2094" s="19" t="s">
        <v>6555</v>
      </c>
      <c r="AE2094" s="19" t="s">
        <v>6556</v>
      </c>
      <c r="AF2094" s="19" t="s">
        <v>1554</v>
      </c>
      <c r="AG2094" s="19" t="s">
        <v>6557</v>
      </c>
      <c r="AH2094" s="19" t="s">
        <v>1499</v>
      </c>
      <c r="AI2094" s="19" t="s">
        <v>1500</v>
      </c>
      <c r="AJ2094" s="45">
        <v>0</v>
      </c>
      <c r="AK2094" s="45">
        <v>0</v>
      </c>
      <c r="AL2094" s="19" t="s">
        <v>1501</v>
      </c>
      <c r="AM2094" s="46">
        <v>12568.333000000001</v>
      </c>
      <c r="AN2094" s="46">
        <v>8013.3329999999996</v>
      </c>
      <c r="AO2094" s="46">
        <v>4555</v>
      </c>
      <c r="AP2094" s="45">
        <v>72</v>
      </c>
      <c r="AQ2094" s="45"/>
      <c r="AR2094" s="45" t="str">
        <f>IFERROR(VLOOKUP(AB2094,'Pedidos marco'!$A$1:$D$10000,4,0)," ")</f>
        <v xml:space="preserve"> </v>
      </c>
      <c r="AS2094" s="45">
        <f t="shared" si="224"/>
        <v>12</v>
      </c>
      <c r="AT2094" s="45" t="str">
        <f t="shared" si="225"/>
        <v>12</v>
      </c>
      <c r="AU2094" s="47">
        <v>8</v>
      </c>
      <c r="AV2094" s="19" t="str">
        <f t="shared" si="226"/>
        <v>04 April</v>
      </c>
      <c r="AW2094" s="19">
        <f t="shared" si="227"/>
        <v>0.45</v>
      </c>
      <c r="AX2094" s="19">
        <f t="shared" si="228"/>
        <v>9</v>
      </c>
      <c r="AY2094" s="19" t="e">
        <f>VLOOKUP(AG2094,Cías!$A$1:$E$10000,5,0)</f>
        <v>#N/A</v>
      </c>
      <c r="AZ2094" s="19" t="str">
        <f t="shared" si="229"/>
        <v>1021764</v>
      </c>
      <c r="BA2094" s="19" t="str">
        <f t="shared" si="230"/>
        <v>GARCES MARTINEZ MILTON EDUARDO</v>
      </c>
      <c r="BB2094" s="19" t="e">
        <f>VLOOKUP(AG2094,Cías!$A$1:$E$10000,3,0)</f>
        <v>#N/A</v>
      </c>
      <c r="BC2094" s="19"/>
      <c r="BD2094" s="19"/>
      <c r="BE2094" s="19"/>
      <c r="BF2094" s="19"/>
      <c r="BG2094" s="19"/>
      <c r="BH2094" s="19"/>
      <c r="BI2094" s="19"/>
      <c r="BJ2094" s="19"/>
    </row>
    <row r="2095" spans="1:62" ht="15" x14ac:dyDescent="0.2">
      <c r="A2095" s="19" t="s">
        <v>18029</v>
      </c>
      <c r="B2095" s="19" t="s">
        <v>1479</v>
      </c>
      <c r="C2095" s="43">
        <v>44663</v>
      </c>
      <c r="D2095" s="44">
        <v>0.69374999999999998</v>
      </c>
      <c r="E2095" s="19" t="s">
        <v>18041</v>
      </c>
      <c r="F2095" s="19" t="s">
        <v>18042</v>
      </c>
      <c r="G2095" s="19" t="s">
        <v>18043</v>
      </c>
      <c r="H2095" s="45">
        <v>1386</v>
      </c>
      <c r="I2095" s="45">
        <v>1553.99</v>
      </c>
      <c r="J2095" s="19" t="s">
        <v>1560</v>
      </c>
      <c r="K2095" s="19" t="s">
        <v>18033</v>
      </c>
      <c r="L2095" s="19" t="s">
        <v>18044</v>
      </c>
      <c r="M2095" s="19" t="s">
        <v>18045</v>
      </c>
      <c r="N2095" s="19" t="s">
        <v>18029</v>
      </c>
      <c r="O2095" s="19" t="s">
        <v>367</v>
      </c>
      <c r="P2095" s="19" t="s">
        <v>368</v>
      </c>
      <c r="Q2095" s="46">
        <v>200</v>
      </c>
      <c r="R2095" s="19" t="s">
        <v>1544</v>
      </c>
      <c r="S2095" s="19" t="s">
        <v>18036</v>
      </c>
      <c r="T2095" s="19" t="s">
        <v>18037</v>
      </c>
      <c r="U2095" s="19" t="s">
        <v>18038</v>
      </c>
      <c r="V2095" s="19" t="s">
        <v>18039</v>
      </c>
      <c r="W2095" s="19" t="s">
        <v>415</v>
      </c>
      <c r="X2095" s="19" t="s">
        <v>18040</v>
      </c>
      <c r="Y2095" s="19" t="s">
        <v>4649</v>
      </c>
      <c r="Z2095" s="19" t="s">
        <v>4650</v>
      </c>
      <c r="AA2095" s="46">
        <v>96.3</v>
      </c>
      <c r="AB2095" s="19" t="s">
        <v>496</v>
      </c>
      <c r="AC2095" s="19" t="s">
        <v>141</v>
      </c>
      <c r="AD2095" s="19" t="s">
        <v>6555</v>
      </c>
      <c r="AE2095" s="19" t="s">
        <v>6556</v>
      </c>
      <c r="AF2095" s="19" t="s">
        <v>1554</v>
      </c>
      <c r="AG2095" s="19" t="s">
        <v>6557</v>
      </c>
      <c r="AH2095" s="19" t="s">
        <v>1499</v>
      </c>
      <c r="AI2095" s="19" t="s">
        <v>1500</v>
      </c>
      <c r="AJ2095" s="45">
        <v>0</v>
      </c>
      <c r="AK2095" s="45">
        <v>0</v>
      </c>
      <c r="AL2095" s="19" t="s">
        <v>1501</v>
      </c>
      <c r="AM2095" s="46">
        <v>14571.666999999999</v>
      </c>
      <c r="AN2095" s="46">
        <v>10016.666999999999</v>
      </c>
      <c r="AO2095" s="46">
        <v>4555</v>
      </c>
      <c r="AP2095" s="45">
        <v>90</v>
      </c>
      <c r="AQ2095" s="45"/>
      <c r="AR2095" s="45" t="str">
        <f>IFERROR(VLOOKUP(AB2095,'Pedidos marco'!$A$1:$D$10000,4,0)," ")</f>
        <v xml:space="preserve"> </v>
      </c>
      <c r="AS2095" s="45">
        <f t="shared" si="224"/>
        <v>12</v>
      </c>
      <c r="AT2095" s="45" t="str">
        <f t="shared" si="225"/>
        <v>12</v>
      </c>
      <c r="AU2095" s="47">
        <v>10</v>
      </c>
      <c r="AV2095" s="19" t="str">
        <f t="shared" si="226"/>
        <v>04 April</v>
      </c>
      <c r="AW2095" s="19">
        <f t="shared" si="227"/>
        <v>0.45</v>
      </c>
      <c r="AX2095" s="19">
        <f t="shared" si="228"/>
        <v>9</v>
      </c>
      <c r="AY2095" s="19" t="e">
        <f>VLOOKUP(AG2095,Cías!$A$1:$E$10000,5,0)</f>
        <v>#N/A</v>
      </c>
      <c r="AZ2095" s="19" t="str">
        <f t="shared" si="229"/>
        <v>1021764</v>
      </c>
      <c r="BA2095" s="19" t="str">
        <f t="shared" si="230"/>
        <v>GARCES MARTINEZ MILTON EDUARDO</v>
      </c>
      <c r="BB2095" s="19" t="e">
        <f>VLOOKUP(AG2095,Cías!$A$1:$E$10000,3,0)</f>
        <v>#N/A</v>
      </c>
      <c r="BC2095" s="19"/>
      <c r="BD2095" s="19"/>
      <c r="BE2095" s="19"/>
      <c r="BF2095" s="19"/>
      <c r="BG2095" s="19"/>
      <c r="BH2095" s="19"/>
      <c r="BI2095" s="19"/>
      <c r="BJ2095" s="19"/>
    </row>
    <row r="2096" spans="1:62" ht="15" x14ac:dyDescent="0.2">
      <c r="A2096" s="19" t="s">
        <v>18046</v>
      </c>
      <c r="B2096" s="19" t="s">
        <v>1479</v>
      </c>
      <c r="C2096" s="43">
        <v>44663</v>
      </c>
      <c r="D2096" s="44">
        <v>0.69513888888888997</v>
      </c>
      <c r="E2096" s="19" t="s">
        <v>18047</v>
      </c>
      <c r="F2096" s="19" t="s">
        <v>1481</v>
      </c>
      <c r="G2096" s="19" t="s">
        <v>1481</v>
      </c>
      <c r="H2096" s="45">
        <v>0</v>
      </c>
      <c r="I2096" s="45">
        <v>0</v>
      </c>
      <c r="J2096" s="19" t="s">
        <v>1482</v>
      </c>
      <c r="K2096" s="19" t="s">
        <v>18048</v>
      </c>
      <c r="L2096" s="19" t="s">
        <v>18049</v>
      </c>
      <c r="M2096" s="19" t="s">
        <v>18050</v>
      </c>
      <c r="N2096" s="19" t="s">
        <v>18046</v>
      </c>
      <c r="O2096" s="19" t="s">
        <v>371</v>
      </c>
      <c r="P2096" s="19" t="s">
        <v>372</v>
      </c>
      <c r="Q2096" s="46">
        <v>340</v>
      </c>
      <c r="R2096" s="19" t="s">
        <v>1544</v>
      </c>
      <c r="S2096" s="19" t="s">
        <v>2353</v>
      </c>
      <c r="T2096" s="19" t="s">
        <v>2354</v>
      </c>
      <c r="U2096" s="19" t="s">
        <v>4815</v>
      </c>
      <c r="V2096" s="19" t="s">
        <v>2091</v>
      </c>
      <c r="W2096" s="19" t="s">
        <v>415</v>
      </c>
      <c r="X2096" s="19" t="s">
        <v>4816</v>
      </c>
      <c r="Y2096" s="19" t="s">
        <v>3748</v>
      </c>
      <c r="Z2096" s="19" t="s">
        <v>3749</v>
      </c>
      <c r="AA2096" s="46">
        <v>129</v>
      </c>
      <c r="AB2096" s="19" t="s">
        <v>578</v>
      </c>
      <c r="AC2096" s="19" t="s">
        <v>313</v>
      </c>
      <c r="AD2096" s="19" t="s">
        <v>2358</v>
      </c>
      <c r="AE2096" s="19" t="s">
        <v>2359</v>
      </c>
      <c r="AF2096" s="19" t="s">
        <v>1592</v>
      </c>
      <c r="AG2096" s="19" t="s">
        <v>2360</v>
      </c>
      <c r="AH2096" s="19" t="s">
        <v>1499</v>
      </c>
      <c r="AI2096" s="19" t="s">
        <v>1500</v>
      </c>
      <c r="AJ2096" s="45">
        <v>0</v>
      </c>
      <c r="AK2096" s="45">
        <v>0</v>
      </c>
      <c r="AL2096" s="19" t="s">
        <v>1501</v>
      </c>
      <c r="AM2096" s="46">
        <v>25800.455000000002</v>
      </c>
      <c r="AN2096" s="46">
        <v>17015.455000000002</v>
      </c>
      <c r="AO2096" s="46">
        <v>8785</v>
      </c>
      <c r="AP2096" s="45">
        <v>173.4</v>
      </c>
      <c r="AQ2096" s="45"/>
      <c r="AR2096" s="45" t="str">
        <f>IFERROR(VLOOKUP(AB2096,'Pedidos marco'!$A$1:$D$10000,4,0)," ")</f>
        <v xml:space="preserve"> </v>
      </c>
      <c r="AS2096" s="45">
        <f t="shared" si="224"/>
        <v>12</v>
      </c>
      <c r="AT2096" s="45" t="str">
        <f t="shared" si="225"/>
        <v>12</v>
      </c>
      <c r="AU2096" s="47">
        <v>17</v>
      </c>
      <c r="AV2096" s="19" t="str">
        <f t="shared" si="226"/>
        <v>04 April</v>
      </c>
      <c r="AW2096" s="19">
        <f t="shared" si="227"/>
        <v>0.51</v>
      </c>
      <c r="AX2096" s="19">
        <f t="shared" si="228"/>
        <v>10.200000000000001</v>
      </c>
      <c r="AY2096" s="19" t="e">
        <f>VLOOKUP(AG2096,Cías!$A$1:$E$10000,5,0)</f>
        <v>#N/A</v>
      </c>
      <c r="AZ2096" s="19" t="str">
        <f t="shared" si="229"/>
        <v>1018725</v>
      </c>
      <c r="BA2096" s="19" t="str">
        <f t="shared" si="230"/>
        <v>TRANSPORTE DE CARGA PESADA</v>
      </c>
      <c r="BB2096" s="19" t="e">
        <f>VLOOKUP(AG2096,Cías!$A$1:$E$10000,3,0)</f>
        <v>#N/A</v>
      </c>
      <c r="BC2096" s="19"/>
      <c r="BD2096" s="19"/>
      <c r="BE2096" s="19"/>
      <c r="BF2096" s="19"/>
      <c r="BG2096" s="19"/>
      <c r="BH2096" s="19"/>
      <c r="BI2096" s="19"/>
      <c r="BJ2096" s="19"/>
    </row>
    <row r="2097" spans="1:62" ht="15" x14ac:dyDescent="0.2">
      <c r="A2097" s="19" t="s">
        <v>18046</v>
      </c>
      <c r="B2097" s="19" t="s">
        <v>1479</v>
      </c>
      <c r="C2097" s="43">
        <v>44663</v>
      </c>
      <c r="D2097" s="44">
        <v>0.69513888888888997</v>
      </c>
      <c r="E2097" s="19" t="s">
        <v>18051</v>
      </c>
      <c r="F2097" s="19" t="s">
        <v>1481</v>
      </c>
      <c r="G2097" s="19" t="s">
        <v>1481</v>
      </c>
      <c r="H2097" s="45">
        <v>0</v>
      </c>
      <c r="I2097" s="45">
        <v>0</v>
      </c>
      <c r="J2097" s="19" t="s">
        <v>1482</v>
      </c>
      <c r="K2097" s="19" t="s">
        <v>18052</v>
      </c>
      <c r="L2097" s="19" t="s">
        <v>18053</v>
      </c>
      <c r="M2097" s="19" t="s">
        <v>18054</v>
      </c>
      <c r="N2097" s="19" t="s">
        <v>18046</v>
      </c>
      <c r="O2097" s="19" t="s">
        <v>367</v>
      </c>
      <c r="P2097" s="19" t="s">
        <v>368</v>
      </c>
      <c r="Q2097" s="46">
        <v>320</v>
      </c>
      <c r="R2097" s="19" t="s">
        <v>1544</v>
      </c>
      <c r="S2097" s="19" t="s">
        <v>2353</v>
      </c>
      <c r="T2097" s="19" t="s">
        <v>2354</v>
      </c>
      <c r="U2097" s="19" t="s">
        <v>4815</v>
      </c>
      <c r="V2097" s="19" t="s">
        <v>2091</v>
      </c>
      <c r="W2097" s="19" t="s">
        <v>415</v>
      </c>
      <c r="X2097" s="19" t="s">
        <v>4816</v>
      </c>
      <c r="Y2097" s="19" t="s">
        <v>3748</v>
      </c>
      <c r="Z2097" s="19" t="s">
        <v>3749</v>
      </c>
      <c r="AA2097" s="46">
        <v>129</v>
      </c>
      <c r="AB2097" s="19" t="s">
        <v>578</v>
      </c>
      <c r="AC2097" s="19" t="s">
        <v>313</v>
      </c>
      <c r="AD2097" s="19" t="s">
        <v>2358</v>
      </c>
      <c r="AE2097" s="19" t="s">
        <v>2359</v>
      </c>
      <c r="AF2097" s="19" t="s">
        <v>1592</v>
      </c>
      <c r="AG2097" s="19" t="s">
        <v>2360</v>
      </c>
      <c r="AH2097" s="19" t="s">
        <v>1499</v>
      </c>
      <c r="AI2097" s="19" t="s">
        <v>1500</v>
      </c>
      <c r="AJ2097" s="45">
        <v>0</v>
      </c>
      <c r="AK2097" s="45">
        <v>0</v>
      </c>
      <c r="AL2097" s="19" t="s">
        <v>1501</v>
      </c>
      <c r="AM2097" s="46">
        <v>24799.544999999998</v>
      </c>
      <c r="AN2097" s="46">
        <v>16014.545</v>
      </c>
      <c r="AO2097" s="46">
        <v>8785</v>
      </c>
      <c r="AP2097" s="45">
        <v>163.19999999999999</v>
      </c>
      <c r="AQ2097" s="45"/>
      <c r="AR2097" s="45" t="str">
        <f>IFERROR(VLOOKUP(AB2097,'Pedidos marco'!$A$1:$D$10000,4,0)," ")</f>
        <v xml:space="preserve"> </v>
      </c>
      <c r="AS2097" s="45">
        <f t="shared" si="224"/>
        <v>12</v>
      </c>
      <c r="AT2097" s="45" t="str">
        <f t="shared" si="225"/>
        <v>12</v>
      </c>
      <c r="AU2097" s="47">
        <v>16</v>
      </c>
      <c r="AV2097" s="19" t="str">
        <f t="shared" si="226"/>
        <v>04 April</v>
      </c>
      <c r="AW2097" s="19">
        <f t="shared" si="227"/>
        <v>0.51</v>
      </c>
      <c r="AX2097" s="19">
        <f t="shared" si="228"/>
        <v>10.199999999999999</v>
      </c>
      <c r="AY2097" s="19" t="e">
        <f>VLOOKUP(AG2097,Cías!$A$1:$E$10000,5,0)</f>
        <v>#N/A</v>
      </c>
      <c r="AZ2097" s="19" t="str">
        <f t="shared" si="229"/>
        <v>1018725</v>
      </c>
      <c r="BA2097" s="19" t="str">
        <f t="shared" si="230"/>
        <v>TRANSPORTE DE CARGA PESADA</v>
      </c>
      <c r="BB2097" s="19" t="e">
        <f>VLOOKUP(AG2097,Cías!$A$1:$E$10000,3,0)</f>
        <v>#N/A</v>
      </c>
      <c r="BC2097" s="19"/>
      <c r="BD2097" s="19"/>
      <c r="BE2097" s="19"/>
      <c r="BF2097" s="19"/>
      <c r="BG2097" s="19"/>
      <c r="BH2097" s="19"/>
      <c r="BI2097" s="19"/>
      <c r="BJ2097" s="19"/>
    </row>
    <row r="2098" spans="1:62" ht="15" x14ac:dyDescent="0.2">
      <c r="A2098" s="19" t="s">
        <v>18055</v>
      </c>
      <c r="B2098" s="19" t="s">
        <v>1479</v>
      </c>
      <c r="C2098" s="43">
        <v>44663</v>
      </c>
      <c r="D2098" s="44">
        <v>0.69861111111110996</v>
      </c>
      <c r="E2098" s="19" t="s">
        <v>18056</v>
      </c>
      <c r="F2098" s="19" t="s">
        <v>1481</v>
      </c>
      <c r="G2098" s="19" t="s">
        <v>1481</v>
      </c>
      <c r="H2098" s="45">
        <v>0</v>
      </c>
      <c r="I2098" s="45">
        <v>0</v>
      </c>
      <c r="J2098" s="19" t="s">
        <v>1482</v>
      </c>
      <c r="K2098" s="19" t="s">
        <v>18057</v>
      </c>
      <c r="L2098" s="19" t="s">
        <v>18058</v>
      </c>
      <c r="M2098" s="19" t="s">
        <v>18059</v>
      </c>
      <c r="N2098" s="19" t="s">
        <v>18055</v>
      </c>
      <c r="O2098" s="19" t="s">
        <v>1641</v>
      </c>
      <c r="P2098" s="19" t="s">
        <v>1642</v>
      </c>
      <c r="Q2098" s="46">
        <v>360</v>
      </c>
      <c r="R2098" s="19" t="s">
        <v>1544</v>
      </c>
      <c r="S2098" s="19" t="s">
        <v>5651</v>
      </c>
      <c r="T2098" s="19" t="s">
        <v>5652</v>
      </c>
      <c r="U2098" s="19" t="s">
        <v>18060</v>
      </c>
      <c r="V2098" s="19" t="s">
        <v>18061</v>
      </c>
      <c r="W2098" s="19" t="s">
        <v>3201</v>
      </c>
      <c r="X2098" s="19" t="s">
        <v>10400</v>
      </c>
      <c r="Y2098" s="19" t="s">
        <v>3203</v>
      </c>
      <c r="Z2098" s="19" t="s">
        <v>3204</v>
      </c>
      <c r="AA2098" s="46">
        <v>396</v>
      </c>
      <c r="AB2098" s="19" t="s">
        <v>16092</v>
      </c>
      <c r="AC2098" s="19" t="s">
        <v>1450</v>
      </c>
      <c r="AD2098" s="19" t="s">
        <v>16093</v>
      </c>
      <c r="AE2098" s="19" t="s">
        <v>16094</v>
      </c>
      <c r="AF2098" s="19" t="s">
        <v>1554</v>
      </c>
      <c r="AG2098" s="19" t="s">
        <v>16095</v>
      </c>
      <c r="AH2098" s="19" t="s">
        <v>1499</v>
      </c>
      <c r="AI2098" s="19" t="s">
        <v>1500</v>
      </c>
      <c r="AJ2098" s="45">
        <v>0</v>
      </c>
      <c r="AK2098" s="45">
        <v>0</v>
      </c>
      <c r="AL2098" s="19" t="s">
        <v>1501</v>
      </c>
      <c r="AM2098" s="46">
        <v>27110</v>
      </c>
      <c r="AN2098" s="46">
        <v>18010</v>
      </c>
      <c r="AO2098" s="46">
        <v>9100</v>
      </c>
      <c r="AP2098" s="45">
        <v>385.2</v>
      </c>
      <c r="AQ2098" s="45"/>
      <c r="AR2098" s="45" t="str">
        <f>IFERROR(VLOOKUP(AB2098,'Pedidos marco'!$A$1:$D$10000,4,0)," ")</f>
        <v xml:space="preserve"> </v>
      </c>
      <c r="AS2098" s="45">
        <f t="shared" si="224"/>
        <v>12</v>
      </c>
      <c r="AT2098" s="45" t="str">
        <f t="shared" si="225"/>
        <v>12</v>
      </c>
      <c r="AU2098" s="47">
        <v>18</v>
      </c>
      <c r="AV2098" s="19" t="str">
        <f t="shared" si="226"/>
        <v>04 April</v>
      </c>
      <c r="AW2098" s="19">
        <f t="shared" si="227"/>
        <v>1.07</v>
      </c>
      <c r="AX2098" s="19">
        <f t="shared" si="228"/>
        <v>21.4</v>
      </c>
      <c r="AY2098" s="19" t="e">
        <f>VLOOKUP(AG2098,Cías!$A$1:$E$10000,5,0)</f>
        <v>#N/A</v>
      </c>
      <c r="AZ2098" s="19" t="str">
        <f t="shared" si="229"/>
        <v>10008339</v>
      </c>
      <c r="BA2098" s="19" t="str">
        <f t="shared" si="230"/>
        <v>CUAICAL CADENA JORGE ERASMO</v>
      </c>
      <c r="BB2098" s="19" t="e">
        <f>VLOOKUP(AG2098,Cías!$A$1:$E$10000,3,0)</f>
        <v>#N/A</v>
      </c>
      <c r="BC2098" s="19"/>
      <c r="BD2098" s="19"/>
      <c r="BE2098" s="19"/>
      <c r="BF2098" s="19"/>
      <c r="BG2098" s="19"/>
      <c r="BH2098" s="19"/>
      <c r="BI2098" s="19"/>
      <c r="BJ2098" s="19"/>
    </row>
    <row r="2099" spans="1:62" ht="15" x14ac:dyDescent="0.2">
      <c r="A2099" s="19" t="s">
        <v>18062</v>
      </c>
      <c r="B2099" s="19" t="s">
        <v>1479</v>
      </c>
      <c r="C2099" s="43">
        <v>44663</v>
      </c>
      <c r="D2099" s="44">
        <v>0.7</v>
      </c>
      <c r="E2099" s="19" t="s">
        <v>18063</v>
      </c>
      <c r="F2099" s="19" t="s">
        <v>8959</v>
      </c>
      <c r="G2099" s="19" t="s">
        <v>8960</v>
      </c>
      <c r="H2099" s="45">
        <v>3754.52</v>
      </c>
      <c r="I2099" s="45">
        <v>4209.59</v>
      </c>
      <c r="J2099" s="19" t="s">
        <v>2037</v>
      </c>
      <c r="K2099" s="19" t="s">
        <v>8961</v>
      </c>
      <c r="L2099" s="19" t="s">
        <v>18064</v>
      </c>
      <c r="M2099" s="19" t="s">
        <v>18065</v>
      </c>
      <c r="N2099" s="19" t="s">
        <v>18062</v>
      </c>
      <c r="O2099" s="19" t="s">
        <v>1811</v>
      </c>
      <c r="P2099" s="19" t="s">
        <v>1812</v>
      </c>
      <c r="Q2099" s="46">
        <v>31.98</v>
      </c>
      <c r="R2099" s="19" t="s">
        <v>1488</v>
      </c>
      <c r="S2099" s="19" t="s">
        <v>2853</v>
      </c>
      <c r="T2099" s="19" t="s">
        <v>2854</v>
      </c>
      <c r="U2099" s="19" t="s">
        <v>4399</v>
      </c>
      <c r="V2099" s="19" t="s">
        <v>4400</v>
      </c>
      <c r="W2099" s="19" t="s">
        <v>1829</v>
      </c>
      <c r="X2099" s="19" t="s">
        <v>4401</v>
      </c>
      <c r="Y2099" s="19" t="s">
        <v>1831</v>
      </c>
      <c r="Z2099" s="19" t="s">
        <v>1832</v>
      </c>
      <c r="AA2099" s="46">
        <v>8</v>
      </c>
      <c r="AB2099" s="19" t="s">
        <v>473</v>
      </c>
      <c r="AC2099" s="19" t="s">
        <v>96</v>
      </c>
      <c r="AD2099" s="19" t="s">
        <v>2114</v>
      </c>
      <c r="AE2099" s="19" t="s">
        <v>1481</v>
      </c>
      <c r="AF2099" s="19" t="s">
        <v>1497</v>
      </c>
      <c r="AG2099" s="19" t="s">
        <v>2115</v>
      </c>
      <c r="AH2099" s="19" t="s">
        <v>1499</v>
      </c>
      <c r="AI2099" s="19" t="s">
        <v>1500</v>
      </c>
      <c r="AJ2099" s="45">
        <v>0</v>
      </c>
      <c r="AK2099" s="45">
        <v>0</v>
      </c>
      <c r="AL2099" s="19" t="s">
        <v>1517</v>
      </c>
      <c r="AM2099" s="46">
        <v>50540</v>
      </c>
      <c r="AN2099" s="46">
        <v>31980</v>
      </c>
      <c r="AO2099" s="46">
        <v>18560</v>
      </c>
      <c r="AP2099" s="45">
        <v>0</v>
      </c>
      <c r="AQ2099" s="45"/>
      <c r="AR2099" s="45" t="str">
        <f>IFERROR(VLOOKUP(AB2099,'Pedidos marco'!$A$1:$D$10000,4,0)," ")</f>
        <v xml:space="preserve"> </v>
      </c>
      <c r="AS2099" s="45">
        <f t="shared" si="224"/>
        <v>12</v>
      </c>
      <c r="AT2099" s="45" t="str">
        <f t="shared" si="225"/>
        <v>12</v>
      </c>
      <c r="AU2099" s="47">
        <v>31.98</v>
      </c>
      <c r="AV2099" s="19" t="str">
        <f t="shared" si="226"/>
        <v>04 April</v>
      </c>
      <c r="AW2099" s="19">
        <f t="shared" si="227"/>
        <v>0</v>
      </c>
      <c r="AX2099" s="19">
        <f t="shared" si="228"/>
        <v>0</v>
      </c>
      <c r="AY2099" s="19" t="e">
        <f>VLOOKUP(AG2099,Cías!$A$1:$E$10000,5,0)</f>
        <v>#N/A</v>
      </c>
      <c r="AZ2099" s="19" t="str">
        <f t="shared" si="229"/>
        <v>1013227</v>
      </c>
      <c r="BA2099" s="19" t="str">
        <f t="shared" si="230"/>
        <v>COMPAÑIA DE TRANSPORTE PESADO</v>
      </c>
      <c r="BB2099" s="19" t="e">
        <f>VLOOKUP(AG2099,Cías!$A$1:$E$10000,3,0)</f>
        <v>#N/A</v>
      </c>
      <c r="BC2099" s="19"/>
      <c r="BD2099" s="19"/>
      <c r="BE2099" s="19"/>
      <c r="BF2099" s="19"/>
      <c r="BG2099" s="19"/>
      <c r="BH2099" s="19"/>
      <c r="BI2099" s="19"/>
      <c r="BJ2099" s="19"/>
    </row>
    <row r="2100" spans="1:62" ht="15" x14ac:dyDescent="0.2">
      <c r="A2100" s="19" t="s">
        <v>18066</v>
      </c>
      <c r="B2100" s="19" t="s">
        <v>1479</v>
      </c>
      <c r="C2100" s="43">
        <v>44663</v>
      </c>
      <c r="D2100" s="44">
        <v>0.70069444444443996</v>
      </c>
      <c r="E2100" s="19" t="s">
        <v>18067</v>
      </c>
      <c r="F2100" s="19" t="s">
        <v>1481</v>
      </c>
      <c r="G2100" s="19" t="s">
        <v>1481</v>
      </c>
      <c r="H2100" s="45">
        <v>0</v>
      </c>
      <c r="I2100" s="45">
        <v>0</v>
      </c>
      <c r="J2100" s="19" t="s">
        <v>1482</v>
      </c>
      <c r="K2100" s="19" t="s">
        <v>18068</v>
      </c>
      <c r="L2100" s="19" t="s">
        <v>18069</v>
      </c>
      <c r="M2100" s="19" t="s">
        <v>18070</v>
      </c>
      <c r="N2100" s="19" t="s">
        <v>18066</v>
      </c>
      <c r="O2100" s="19" t="s">
        <v>371</v>
      </c>
      <c r="P2100" s="19" t="s">
        <v>372</v>
      </c>
      <c r="Q2100" s="46">
        <v>360</v>
      </c>
      <c r="R2100" s="19" t="s">
        <v>1544</v>
      </c>
      <c r="S2100" s="19" t="s">
        <v>1545</v>
      </c>
      <c r="T2100" s="19" t="s">
        <v>74</v>
      </c>
      <c r="U2100" s="19" t="s">
        <v>1546</v>
      </c>
      <c r="V2100" s="19" t="s">
        <v>1547</v>
      </c>
      <c r="W2100" s="19" t="s">
        <v>1548</v>
      </c>
      <c r="X2100" s="19" t="s">
        <v>1549</v>
      </c>
      <c r="Y2100" s="19" t="s">
        <v>1550</v>
      </c>
      <c r="Z2100" s="19" t="s">
        <v>1551</v>
      </c>
      <c r="AA2100" s="46">
        <v>178</v>
      </c>
      <c r="AB2100" s="19" t="s">
        <v>462</v>
      </c>
      <c r="AC2100" s="19" t="s">
        <v>74</v>
      </c>
      <c r="AD2100" s="19" t="s">
        <v>1552</v>
      </c>
      <c r="AE2100" s="19" t="s">
        <v>1553</v>
      </c>
      <c r="AF2100" s="19" t="s">
        <v>1554</v>
      </c>
      <c r="AG2100" s="19" t="s">
        <v>1555</v>
      </c>
      <c r="AH2100" s="19" t="s">
        <v>1499</v>
      </c>
      <c r="AI2100" s="19" t="s">
        <v>1500</v>
      </c>
      <c r="AJ2100" s="45">
        <v>0</v>
      </c>
      <c r="AK2100" s="45">
        <v>0</v>
      </c>
      <c r="AL2100" s="19" t="s">
        <v>1501</v>
      </c>
      <c r="AM2100" s="46">
        <v>26770</v>
      </c>
      <c r="AN2100" s="46">
        <v>18020</v>
      </c>
      <c r="AO2100" s="46">
        <v>8750</v>
      </c>
      <c r="AP2100" s="45">
        <v>248.4</v>
      </c>
      <c r="AQ2100" s="45"/>
      <c r="AR2100" s="45" t="str">
        <f>IFERROR(VLOOKUP(AB2100,'Pedidos marco'!$A$1:$D$10000,4,0)," ")</f>
        <v xml:space="preserve"> </v>
      </c>
      <c r="AS2100" s="45">
        <f t="shared" si="224"/>
        <v>12</v>
      </c>
      <c r="AT2100" s="45" t="str">
        <f t="shared" si="225"/>
        <v>12</v>
      </c>
      <c r="AU2100" s="47">
        <v>18</v>
      </c>
      <c r="AV2100" s="19" t="str">
        <f t="shared" si="226"/>
        <v>04 April</v>
      </c>
      <c r="AW2100" s="19">
        <f t="shared" si="227"/>
        <v>0.69000000000000006</v>
      </c>
      <c r="AX2100" s="19">
        <f t="shared" si="228"/>
        <v>13.8</v>
      </c>
      <c r="AY2100" s="19" t="e">
        <f>VLOOKUP(AG2100,Cías!$A$1:$E$10000,5,0)</f>
        <v>#N/A</v>
      </c>
      <c r="AZ2100" s="19" t="str">
        <f t="shared" si="229"/>
        <v>1013627</v>
      </c>
      <c r="BA2100" s="19" t="str">
        <f t="shared" si="230"/>
        <v>CAMPAÑA MALDONADO MIGUEL ANGEL</v>
      </c>
      <c r="BB2100" s="19" t="e">
        <f>VLOOKUP(AG2100,Cías!$A$1:$E$10000,3,0)</f>
        <v>#N/A</v>
      </c>
      <c r="BC2100" s="19"/>
      <c r="BD2100" s="19"/>
      <c r="BE2100" s="19"/>
      <c r="BF2100" s="19"/>
      <c r="BG2100" s="19"/>
      <c r="BH2100" s="19"/>
      <c r="BI2100" s="19"/>
      <c r="BJ2100" s="19"/>
    </row>
    <row r="2101" spans="1:62" ht="15" x14ac:dyDescent="0.2">
      <c r="A2101" s="19" t="s">
        <v>18071</v>
      </c>
      <c r="B2101" s="19" t="s">
        <v>1479</v>
      </c>
      <c r="C2101" s="43">
        <v>44663</v>
      </c>
      <c r="D2101" s="44">
        <v>0.70277777777778005</v>
      </c>
      <c r="E2101" s="19" t="s">
        <v>18072</v>
      </c>
      <c r="F2101" s="19" t="s">
        <v>18073</v>
      </c>
      <c r="G2101" s="19" t="s">
        <v>18074</v>
      </c>
      <c r="H2101" s="45">
        <v>3913.02</v>
      </c>
      <c r="I2101" s="45">
        <v>4387.3</v>
      </c>
      <c r="J2101" s="19" t="s">
        <v>1560</v>
      </c>
      <c r="K2101" s="19" t="s">
        <v>18075</v>
      </c>
      <c r="L2101" s="19" t="s">
        <v>18076</v>
      </c>
      <c r="M2101" s="19" t="s">
        <v>18077</v>
      </c>
      <c r="N2101" s="19" t="s">
        <v>18071</v>
      </c>
      <c r="O2101" s="19" t="s">
        <v>1486</v>
      </c>
      <c r="P2101" s="19" t="s">
        <v>1487</v>
      </c>
      <c r="Q2101" s="46">
        <v>32.24</v>
      </c>
      <c r="R2101" s="19" t="s">
        <v>1488</v>
      </c>
      <c r="S2101" s="19" t="s">
        <v>1623</v>
      </c>
      <c r="T2101" s="19" t="s">
        <v>1624</v>
      </c>
      <c r="U2101" s="19" t="s">
        <v>1625</v>
      </c>
      <c r="V2101" s="19" t="s">
        <v>1626</v>
      </c>
      <c r="W2101" s="19" t="s">
        <v>1627</v>
      </c>
      <c r="X2101" s="19" t="s">
        <v>1628</v>
      </c>
      <c r="Y2101" s="19" t="s">
        <v>1629</v>
      </c>
      <c r="Z2101" s="19" t="s">
        <v>1630</v>
      </c>
      <c r="AA2101" s="46">
        <v>40</v>
      </c>
      <c r="AB2101" s="19" t="s">
        <v>432</v>
      </c>
      <c r="AC2101" s="19" t="s">
        <v>12</v>
      </c>
      <c r="AD2101" s="19" t="s">
        <v>4366</v>
      </c>
      <c r="AE2101" s="19" t="s">
        <v>4367</v>
      </c>
      <c r="AF2101" s="19" t="s">
        <v>1497</v>
      </c>
      <c r="AG2101" s="19" t="s">
        <v>4368</v>
      </c>
      <c r="AH2101" s="19" t="s">
        <v>1499</v>
      </c>
      <c r="AI2101" s="19" t="s">
        <v>1500</v>
      </c>
      <c r="AJ2101" s="45">
        <v>0</v>
      </c>
      <c r="AK2101" s="45">
        <v>0</v>
      </c>
      <c r="AL2101" s="19" t="s">
        <v>1501</v>
      </c>
      <c r="AM2101" s="46">
        <v>50240</v>
      </c>
      <c r="AN2101" s="46">
        <v>32240</v>
      </c>
      <c r="AO2101" s="46">
        <v>18000</v>
      </c>
      <c r="AP2101" s="45">
        <v>161.52000000000001</v>
      </c>
      <c r="AQ2101" s="45"/>
      <c r="AR2101" s="45" t="str">
        <f>IFERROR(VLOOKUP(AB2101,'Pedidos marco'!$A$1:$D$10000,4,0)," ")</f>
        <v xml:space="preserve"> </v>
      </c>
      <c r="AS2101" s="45">
        <f t="shared" si="224"/>
        <v>12</v>
      </c>
      <c r="AT2101" s="45" t="str">
        <f t="shared" si="225"/>
        <v>12</v>
      </c>
      <c r="AU2101" s="47">
        <v>32.24</v>
      </c>
      <c r="AV2101" s="19" t="str">
        <f t="shared" si="226"/>
        <v>04 April</v>
      </c>
      <c r="AW2101" s="19">
        <f t="shared" si="227"/>
        <v>5.0099255583126547</v>
      </c>
      <c r="AX2101" s="19">
        <f t="shared" si="228"/>
        <v>5.0099255583126547</v>
      </c>
      <c r="AY2101" s="19" t="e">
        <f>VLOOKUP(AG2101,Cías!$A$1:$E$10000,5,0)</f>
        <v>#N/A</v>
      </c>
      <c r="AZ2101" s="19" t="str">
        <f t="shared" si="229"/>
        <v>1013966</v>
      </c>
      <c r="BA2101" s="19" t="str">
        <f t="shared" si="230"/>
        <v>ALMEIDA CHICAIZA MIGUEL ANGEL</v>
      </c>
      <c r="BB2101" s="19" t="e">
        <f>VLOOKUP(AG2101,Cías!$A$1:$E$10000,3,0)</f>
        <v>#N/A</v>
      </c>
      <c r="BC2101" s="19"/>
      <c r="BD2101" s="19"/>
      <c r="BE2101" s="19"/>
      <c r="BF2101" s="19"/>
      <c r="BG2101" s="19"/>
      <c r="BH2101" s="19"/>
      <c r="BI2101" s="19"/>
      <c r="BJ2101" s="19"/>
    </row>
    <row r="2102" spans="1:62" ht="15" x14ac:dyDescent="0.2">
      <c r="A2102" s="19" t="s">
        <v>18078</v>
      </c>
      <c r="B2102" s="19" t="s">
        <v>1479</v>
      </c>
      <c r="C2102" s="43">
        <v>44663</v>
      </c>
      <c r="D2102" s="44">
        <v>0.70347222222221995</v>
      </c>
      <c r="E2102" s="19" t="s">
        <v>18079</v>
      </c>
      <c r="F2102" s="19" t="s">
        <v>18080</v>
      </c>
      <c r="G2102" s="19" t="s">
        <v>18081</v>
      </c>
      <c r="H2102" s="45">
        <v>4527.6000000000004</v>
      </c>
      <c r="I2102" s="45">
        <v>5076.37</v>
      </c>
      <c r="J2102" s="19" t="s">
        <v>1560</v>
      </c>
      <c r="K2102" s="19" t="s">
        <v>18008</v>
      </c>
      <c r="L2102" s="19" t="s">
        <v>18082</v>
      </c>
      <c r="M2102" s="19" t="s">
        <v>18083</v>
      </c>
      <c r="N2102" s="19" t="s">
        <v>18078</v>
      </c>
      <c r="O2102" s="19" t="s">
        <v>367</v>
      </c>
      <c r="P2102" s="19" t="s">
        <v>368</v>
      </c>
      <c r="Q2102" s="46">
        <v>660</v>
      </c>
      <c r="R2102" s="19" t="s">
        <v>1544</v>
      </c>
      <c r="S2102" s="19" t="s">
        <v>7844</v>
      </c>
      <c r="T2102" s="19" t="s">
        <v>7845</v>
      </c>
      <c r="U2102" s="19" t="s">
        <v>8564</v>
      </c>
      <c r="V2102" s="19" t="s">
        <v>8565</v>
      </c>
      <c r="W2102" s="19" t="s">
        <v>2092</v>
      </c>
      <c r="X2102" s="19" t="s">
        <v>8566</v>
      </c>
      <c r="Y2102" s="19" t="s">
        <v>2094</v>
      </c>
      <c r="Z2102" s="19" t="s">
        <v>2095</v>
      </c>
      <c r="AA2102" s="46">
        <v>130</v>
      </c>
      <c r="AB2102" s="19" t="s">
        <v>436</v>
      </c>
      <c r="AC2102" s="19" t="s">
        <v>19</v>
      </c>
      <c r="AD2102" s="19" t="s">
        <v>5897</v>
      </c>
      <c r="AE2102" s="19" t="s">
        <v>5898</v>
      </c>
      <c r="AF2102" s="19" t="s">
        <v>1592</v>
      </c>
      <c r="AG2102" s="19" t="s">
        <v>5899</v>
      </c>
      <c r="AH2102" s="19" t="s">
        <v>1499</v>
      </c>
      <c r="AI2102" s="19" t="s">
        <v>1500</v>
      </c>
      <c r="AJ2102" s="45">
        <v>0</v>
      </c>
      <c r="AK2102" s="45">
        <v>0</v>
      </c>
      <c r="AL2102" s="19" t="s">
        <v>1501</v>
      </c>
      <c r="AM2102" s="46">
        <v>50830</v>
      </c>
      <c r="AN2102" s="46">
        <v>33010</v>
      </c>
      <c r="AO2102" s="46">
        <v>17820</v>
      </c>
      <c r="AP2102" s="45">
        <v>356.4</v>
      </c>
      <c r="AQ2102" s="45"/>
      <c r="AR2102" s="45" t="str">
        <f>IFERROR(VLOOKUP(AB2102,'Pedidos marco'!$A$1:$D$10000,4,0)," ")</f>
        <v xml:space="preserve"> </v>
      </c>
      <c r="AS2102" s="45">
        <f t="shared" si="224"/>
        <v>12</v>
      </c>
      <c r="AT2102" s="45" t="str">
        <f t="shared" si="225"/>
        <v>12</v>
      </c>
      <c r="AU2102" s="47">
        <v>33</v>
      </c>
      <c r="AV2102" s="19" t="str">
        <f t="shared" si="226"/>
        <v>04 April</v>
      </c>
      <c r="AW2102" s="19">
        <f t="shared" si="227"/>
        <v>0.53999999999999992</v>
      </c>
      <c r="AX2102" s="19">
        <f t="shared" si="228"/>
        <v>10.799999999999999</v>
      </c>
      <c r="AY2102" s="19" t="e">
        <f>VLOOKUP(AG2102,Cías!$A$1:$E$10000,5,0)</f>
        <v>#N/A</v>
      </c>
      <c r="AZ2102" s="19" t="str">
        <f t="shared" si="229"/>
        <v>1013522</v>
      </c>
      <c r="BA2102" s="19" t="str">
        <f t="shared" si="230"/>
        <v>ALVARADO ROMAN JORGE XAVIER</v>
      </c>
      <c r="BB2102" s="19" t="e">
        <f>VLOOKUP(AG2102,Cías!$A$1:$E$10000,3,0)</f>
        <v>#N/A</v>
      </c>
      <c r="BC2102" s="19"/>
      <c r="BD2102" s="19"/>
      <c r="BE2102" s="19"/>
      <c r="BF2102" s="19"/>
      <c r="BG2102" s="19"/>
      <c r="BH2102" s="19"/>
      <c r="BI2102" s="19"/>
      <c r="BJ2102" s="19"/>
    </row>
    <row r="2103" spans="1:62" ht="15" x14ac:dyDescent="0.2">
      <c r="A2103" s="19" t="s">
        <v>18084</v>
      </c>
      <c r="B2103" s="19" t="s">
        <v>1479</v>
      </c>
      <c r="C2103" s="43">
        <v>44663</v>
      </c>
      <c r="D2103" s="44">
        <v>0.71319444444444002</v>
      </c>
      <c r="E2103" s="19" t="s">
        <v>18085</v>
      </c>
      <c r="F2103" s="19" t="s">
        <v>18086</v>
      </c>
      <c r="G2103" s="19" t="s">
        <v>18087</v>
      </c>
      <c r="H2103" s="45">
        <v>3297.6</v>
      </c>
      <c r="I2103" s="45">
        <v>3697.29</v>
      </c>
      <c r="J2103" s="19" t="s">
        <v>1560</v>
      </c>
      <c r="K2103" s="19" t="s">
        <v>17793</v>
      </c>
      <c r="L2103" s="19" t="s">
        <v>18088</v>
      </c>
      <c r="M2103" s="19" t="s">
        <v>18089</v>
      </c>
      <c r="N2103" s="19" t="s">
        <v>18084</v>
      </c>
      <c r="O2103" s="19" t="s">
        <v>1603</v>
      </c>
      <c r="P2103" s="19" t="s">
        <v>1604</v>
      </c>
      <c r="Q2103" s="46">
        <v>480</v>
      </c>
      <c r="R2103" s="19" t="s">
        <v>1544</v>
      </c>
      <c r="S2103" s="19" t="s">
        <v>2914</v>
      </c>
      <c r="T2103" s="19" t="s">
        <v>2915</v>
      </c>
      <c r="U2103" s="19" t="s">
        <v>17796</v>
      </c>
      <c r="V2103" s="19" t="s">
        <v>17797</v>
      </c>
      <c r="W2103" s="19" t="s">
        <v>1917</v>
      </c>
      <c r="X2103" s="19" t="s">
        <v>17798</v>
      </c>
      <c r="Y2103" s="19" t="s">
        <v>17799</v>
      </c>
      <c r="Z2103" s="19" t="s">
        <v>17800</v>
      </c>
      <c r="AA2103" s="46">
        <v>308</v>
      </c>
      <c r="AB2103" s="19" t="s">
        <v>484</v>
      </c>
      <c r="AC2103" s="19" t="s">
        <v>117</v>
      </c>
      <c r="AD2103" s="19" t="s">
        <v>4565</v>
      </c>
      <c r="AE2103" s="19" t="s">
        <v>4566</v>
      </c>
      <c r="AF2103" s="19" t="s">
        <v>1719</v>
      </c>
      <c r="AG2103" s="19" t="s">
        <v>4567</v>
      </c>
      <c r="AH2103" s="19" t="s">
        <v>1499</v>
      </c>
      <c r="AI2103" s="19" t="s">
        <v>1500</v>
      </c>
      <c r="AJ2103" s="45">
        <v>0</v>
      </c>
      <c r="AK2103" s="45">
        <v>0</v>
      </c>
      <c r="AL2103" s="19" t="s">
        <v>1501</v>
      </c>
      <c r="AM2103" s="46">
        <v>37730</v>
      </c>
      <c r="AN2103" s="46">
        <v>24000</v>
      </c>
      <c r="AO2103" s="46">
        <v>13730</v>
      </c>
      <c r="AP2103" s="45">
        <v>475.2</v>
      </c>
      <c r="AQ2103" s="45"/>
      <c r="AR2103" s="45" t="str">
        <f>IFERROR(VLOOKUP(AB2103,'Pedidos marco'!$A$1:$D$10000,4,0)," ")</f>
        <v xml:space="preserve"> </v>
      </c>
      <c r="AS2103" s="45">
        <f t="shared" si="224"/>
        <v>12</v>
      </c>
      <c r="AT2103" s="45" t="str">
        <f t="shared" si="225"/>
        <v>12</v>
      </c>
      <c r="AU2103" s="47">
        <v>24</v>
      </c>
      <c r="AV2103" s="19" t="str">
        <f t="shared" si="226"/>
        <v>04 April</v>
      </c>
      <c r="AW2103" s="19">
        <f t="shared" si="227"/>
        <v>0.99</v>
      </c>
      <c r="AX2103" s="19">
        <f t="shared" si="228"/>
        <v>19.8</v>
      </c>
      <c r="AY2103" s="19" t="e">
        <f>VLOOKUP(AG2103,Cías!$A$1:$E$10000,5,0)</f>
        <v>#N/A</v>
      </c>
      <c r="AZ2103" s="19" t="str">
        <f t="shared" si="229"/>
        <v>1014322</v>
      </c>
      <c r="BA2103" s="19" t="str">
        <f t="shared" si="230"/>
        <v>ESPARZA REVELO JORGE MARCELO</v>
      </c>
      <c r="BB2103" s="19" t="e">
        <f>VLOOKUP(AG2103,Cías!$A$1:$E$10000,3,0)</f>
        <v>#N/A</v>
      </c>
      <c r="BC2103" s="19"/>
      <c r="BD2103" s="19"/>
      <c r="BE2103" s="19"/>
      <c r="BF2103" s="19"/>
      <c r="BG2103" s="19"/>
      <c r="BH2103" s="19"/>
      <c r="BI2103" s="19"/>
      <c r="BJ2103" s="19"/>
    </row>
    <row r="2104" spans="1:62" ht="15" x14ac:dyDescent="0.2">
      <c r="A2104" s="19" t="s">
        <v>18090</v>
      </c>
      <c r="B2104" s="19" t="s">
        <v>1479</v>
      </c>
      <c r="C2104" s="43">
        <v>44663</v>
      </c>
      <c r="D2104" s="44">
        <v>0.71527777777778001</v>
      </c>
      <c r="E2104" s="19" t="s">
        <v>18091</v>
      </c>
      <c r="F2104" s="19" t="s">
        <v>18092</v>
      </c>
      <c r="G2104" s="19" t="s">
        <v>18093</v>
      </c>
      <c r="H2104" s="45">
        <v>2471.56</v>
      </c>
      <c r="I2104" s="45">
        <v>2771.13</v>
      </c>
      <c r="J2104" s="19" t="s">
        <v>1560</v>
      </c>
      <c r="K2104" s="19" t="s">
        <v>18094</v>
      </c>
      <c r="L2104" s="19" t="s">
        <v>18095</v>
      </c>
      <c r="M2104" s="19" t="s">
        <v>18096</v>
      </c>
      <c r="N2104" s="19" t="s">
        <v>18090</v>
      </c>
      <c r="O2104" s="19" t="s">
        <v>371</v>
      </c>
      <c r="P2104" s="19" t="s">
        <v>372</v>
      </c>
      <c r="Q2104" s="46">
        <v>360</v>
      </c>
      <c r="R2104" s="19" t="s">
        <v>1544</v>
      </c>
      <c r="S2104" s="19" t="s">
        <v>4683</v>
      </c>
      <c r="T2104" s="19" t="s">
        <v>4684</v>
      </c>
      <c r="U2104" s="19" t="s">
        <v>4967</v>
      </c>
      <c r="V2104" s="19" t="s">
        <v>4968</v>
      </c>
      <c r="W2104" s="19" t="s">
        <v>2800</v>
      </c>
      <c r="X2104" s="19" t="s">
        <v>4969</v>
      </c>
      <c r="Y2104" s="19" t="s">
        <v>2802</v>
      </c>
      <c r="Z2104" s="19" t="s">
        <v>2803</v>
      </c>
      <c r="AA2104" s="46">
        <v>20</v>
      </c>
      <c r="AB2104" s="19" t="s">
        <v>491</v>
      </c>
      <c r="AC2104" s="19" t="s">
        <v>131</v>
      </c>
      <c r="AD2104" s="19" t="s">
        <v>1992</v>
      </c>
      <c r="AE2104" s="19" t="s">
        <v>1993</v>
      </c>
      <c r="AF2104" s="19" t="s">
        <v>1719</v>
      </c>
      <c r="AG2104" s="19" t="s">
        <v>1994</v>
      </c>
      <c r="AH2104" s="19" t="s">
        <v>1594</v>
      </c>
      <c r="AI2104" s="19" t="s">
        <v>1595</v>
      </c>
      <c r="AJ2104" s="45">
        <v>0.05</v>
      </c>
      <c r="AK2104" s="45">
        <v>18</v>
      </c>
      <c r="AL2104" s="19" t="s">
        <v>1501</v>
      </c>
      <c r="AM2104" s="46">
        <v>26047.5</v>
      </c>
      <c r="AN2104" s="46">
        <v>18022.5</v>
      </c>
      <c r="AO2104" s="46">
        <v>8025</v>
      </c>
      <c r="AP2104" s="45">
        <v>57.6</v>
      </c>
      <c r="AQ2104" s="45"/>
      <c r="AR2104" s="45" t="str">
        <f>IFERROR(VLOOKUP(AB2104,'Pedidos marco'!$A$1:$D$10000,4,0)," ")</f>
        <v xml:space="preserve"> </v>
      </c>
      <c r="AS2104" s="45">
        <f t="shared" si="224"/>
        <v>12</v>
      </c>
      <c r="AT2104" s="45" t="str">
        <f t="shared" si="225"/>
        <v>12</v>
      </c>
      <c r="AU2104" s="47">
        <v>18</v>
      </c>
      <c r="AV2104" s="19" t="str">
        <f t="shared" si="226"/>
        <v>04 April</v>
      </c>
      <c r="AW2104" s="19">
        <f t="shared" si="227"/>
        <v>0.16</v>
      </c>
      <c r="AX2104" s="19">
        <f t="shared" si="228"/>
        <v>3.2</v>
      </c>
      <c r="AY2104" s="19" t="e">
        <f>VLOOKUP(AG2104,Cías!$A$1:$E$10000,5,0)</f>
        <v>#N/A</v>
      </c>
      <c r="AZ2104" s="19" t="str">
        <f t="shared" si="229"/>
        <v>1021996</v>
      </c>
      <c r="BA2104" s="19" t="str">
        <f t="shared" si="230"/>
        <v>FRANCO VEGA SANDRO MARCELO</v>
      </c>
      <c r="BB2104" s="19" t="e">
        <f>VLOOKUP(AG2104,Cías!$A$1:$E$10000,3,0)</f>
        <v>#N/A</v>
      </c>
      <c r="BC2104" s="19"/>
      <c r="BD2104" s="19"/>
      <c r="BE2104" s="19"/>
      <c r="BF2104" s="19"/>
      <c r="BG2104" s="19"/>
      <c r="BH2104" s="19"/>
      <c r="BI2104" s="19"/>
      <c r="BJ2104" s="19"/>
    </row>
    <row r="2105" spans="1:62" ht="15" x14ac:dyDescent="0.2">
      <c r="A2105" s="19" t="s">
        <v>18090</v>
      </c>
      <c r="B2105" s="19" t="s">
        <v>1479</v>
      </c>
      <c r="C2105" s="43">
        <v>44663</v>
      </c>
      <c r="D2105" s="44">
        <v>0.71527777777778001</v>
      </c>
      <c r="E2105" s="19" t="s">
        <v>18097</v>
      </c>
      <c r="F2105" s="19" t="s">
        <v>18098</v>
      </c>
      <c r="G2105" s="19" t="s">
        <v>18099</v>
      </c>
      <c r="H2105" s="45">
        <v>749.39</v>
      </c>
      <c r="I2105" s="45">
        <v>840.22</v>
      </c>
      <c r="J2105" s="19" t="s">
        <v>1560</v>
      </c>
      <c r="K2105" s="19" t="s">
        <v>18094</v>
      </c>
      <c r="L2105" s="19" t="s">
        <v>18100</v>
      </c>
      <c r="M2105" s="19" t="s">
        <v>18101</v>
      </c>
      <c r="N2105" s="19" t="s">
        <v>18090</v>
      </c>
      <c r="O2105" s="19" t="s">
        <v>369</v>
      </c>
      <c r="P2105" s="19" t="s">
        <v>370</v>
      </c>
      <c r="Q2105" s="46">
        <v>120</v>
      </c>
      <c r="R2105" s="19" t="s">
        <v>1544</v>
      </c>
      <c r="S2105" s="19" t="s">
        <v>4683</v>
      </c>
      <c r="T2105" s="19" t="s">
        <v>4684</v>
      </c>
      <c r="U2105" s="19" t="s">
        <v>4967</v>
      </c>
      <c r="V2105" s="19" t="s">
        <v>4968</v>
      </c>
      <c r="W2105" s="19" t="s">
        <v>2800</v>
      </c>
      <c r="X2105" s="19" t="s">
        <v>4969</v>
      </c>
      <c r="Y2105" s="19" t="s">
        <v>2802</v>
      </c>
      <c r="Z2105" s="19" t="s">
        <v>2803</v>
      </c>
      <c r="AA2105" s="46">
        <v>20</v>
      </c>
      <c r="AB2105" s="19" t="s">
        <v>491</v>
      </c>
      <c r="AC2105" s="19" t="s">
        <v>131</v>
      </c>
      <c r="AD2105" s="19" t="s">
        <v>1992</v>
      </c>
      <c r="AE2105" s="19" t="s">
        <v>1993</v>
      </c>
      <c r="AF2105" s="19" t="s">
        <v>1719</v>
      </c>
      <c r="AG2105" s="19" t="s">
        <v>1994</v>
      </c>
      <c r="AH2105" s="19" t="s">
        <v>1594</v>
      </c>
      <c r="AI2105" s="19" t="s">
        <v>1595</v>
      </c>
      <c r="AJ2105" s="45">
        <v>0.05</v>
      </c>
      <c r="AK2105" s="45">
        <v>6</v>
      </c>
      <c r="AL2105" s="19" t="s">
        <v>1501</v>
      </c>
      <c r="AM2105" s="46">
        <v>14032.5</v>
      </c>
      <c r="AN2105" s="46">
        <v>6007.5</v>
      </c>
      <c r="AO2105" s="46">
        <v>8025</v>
      </c>
      <c r="AP2105" s="45">
        <v>19.2</v>
      </c>
      <c r="AQ2105" s="45"/>
      <c r="AR2105" s="45" t="str">
        <f>IFERROR(VLOOKUP(AB2105,'Pedidos marco'!$A$1:$D$10000,4,0)," ")</f>
        <v xml:space="preserve"> </v>
      </c>
      <c r="AS2105" s="45">
        <f t="shared" si="224"/>
        <v>12</v>
      </c>
      <c r="AT2105" s="45" t="str">
        <f t="shared" si="225"/>
        <v>12</v>
      </c>
      <c r="AU2105" s="47">
        <v>6</v>
      </c>
      <c r="AV2105" s="19" t="str">
        <f t="shared" si="226"/>
        <v>04 April</v>
      </c>
      <c r="AW2105" s="19">
        <f t="shared" si="227"/>
        <v>0.16</v>
      </c>
      <c r="AX2105" s="19">
        <f t="shared" si="228"/>
        <v>3.1999999999999997</v>
      </c>
      <c r="AY2105" s="19" t="e">
        <f>VLOOKUP(AG2105,Cías!$A$1:$E$10000,5,0)</f>
        <v>#N/A</v>
      </c>
      <c r="AZ2105" s="19" t="str">
        <f t="shared" si="229"/>
        <v>1021996</v>
      </c>
      <c r="BA2105" s="19" t="str">
        <f t="shared" si="230"/>
        <v>FRANCO VEGA SANDRO MARCELO</v>
      </c>
      <c r="BB2105" s="19" t="e">
        <f>VLOOKUP(AG2105,Cías!$A$1:$E$10000,3,0)</f>
        <v>#N/A</v>
      </c>
      <c r="BC2105" s="19"/>
      <c r="BD2105" s="19"/>
      <c r="BE2105" s="19"/>
      <c r="BF2105" s="19"/>
      <c r="BG2105" s="19"/>
      <c r="BH2105" s="19"/>
      <c r="BI2105" s="19"/>
      <c r="BJ2105" s="19"/>
    </row>
    <row r="2106" spans="1:62" ht="15" x14ac:dyDescent="0.2">
      <c r="A2106" s="19" t="s">
        <v>18102</v>
      </c>
      <c r="B2106" s="19" t="s">
        <v>1479</v>
      </c>
      <c r="C2106" s="43">
        <v>44663</v>
      </c>
      <c r="D2106" s="44">
        <v>0.71805555555556</v>
      </c>
      <c r="E2106" s="19" t="s">
        <v>18103</v>
      </c>
      <c r="F2106" s="19" t="s">
        <v>18104</v>
      </c>
      <c r="G2106" s="19" t="s">
        <v>18105</v>
      </c>
      <c r="H2106" s="45">
        <v>4096</v>
      </c>
      <c r="I2106" s="45">
        <v>4592.46</v>
      </c>
      <c r="J2106" s="19" t="s">
        <v>2037</v>
      </c>
      <c r="K2106" s="19" t="s">
        <v>18106</v>
      </c>
      <c r="L2106" s="19" t="s">
        <v>18107</v>
      </c>
      <c r="M2106" s="19" t="s">
        <v>18108</v>
      </c>
      <c r="N2106" s="19" t="s">
        <v>18102</v>
      </c>
      <c r="O2106" s="19" t="s">
        <v>1641</v>
      </c>
      <c r="P2106" s="19" t="s">
        <v>1642</v>
      </c>
      <c r="Q2106" s="46">
        <v>640</v>
      </c>
      <c r="R2106" s="19" t="s">
        <v>1544</v>
      </c>
      <c r="S2106" s="19" t="s">
        <v>3916</v>
      </c>
      <c r="T2106" s="19" t="s">
        <v>3917</v>
      </c>
      <c r="U2106" s="19" t="s">
        <v>3918</v>
      </c>
      <c r="V2106" s="19" t="s">
        <v>3919</v>
      </c>
      <c r="W2106" s="19" t="s">
        <v>3607</v>
      </c>
      <c r="X2106" s="19" t="s">
        <v>3920</v>
      </c>
      <c r="Y2106" s="19" t="s">
        <v>3921</v>
      </c>
      <c r="Z2106" s="19" t="s">
        <v>3922</v>
      </c>
      <c r="AA2106" s="46">
        <v>524</v>
      </c>
      <c r="AB2106" s="19" t="s">
        <v>3186</v>
      </c>
      <c r="AC2106" s="19" t="s">
        <v>309</v>
      </c>
      <c r="AD2106" s="19" t="s">
        <v>3187</v>
      </c>
      <c r="AE2106" s="19" t="s">
        <v>3188</v>
      </c>
      <c r="AF2106" s="19" t="s">
        <v>1592</v>
      </c>
      <c r="AG2106" s="19" t="s">
        <v>3189</v>
      </c>
      <c r="AH2106" s="19" t="s">
        <v>1594</v>
      </c>
      <c r="AI2106" s="19" t="s">
        <v>1595</v>
      </c>
      <c r="AJ2106" s="45">
        <v>0.05</v>
      </c>
      <c r="AK2106" s="45">
        <v>32</v>
      </c>
      <c r="AL2106" s="19" t="s">
        <v>1501</v>
      </c>
      <c r="AM2106" s="46">
        <v>50620</v>
      </c>
      <c r="AN2106" s="46">
        <v>32060</v>
      </c>
      <c r="AO2106" s="46">
        <v>18560</v>
      </c>
      <c r="AP2106" s="45">
        <v>832</v>
      </c>
      <c r="AQ2106" s="45"/>
      <c r="AR2106" s="45" t="str">
        <f>IFERROR(VLOOKUP(AB2106,'Pedidos marco'!$A$1:$D$10000,4,0)," ")</f>
        <v xml:space="preserve"> </v>
      </c>
      <c r="AS2106" s="45">
        <f t="shared" si="224"/>
        <v>12</v>
      </c>
      <c r="AT2106" s="45" t="str">
        <f t="shared" si="225"/>
        <v>12</v>
      </c>
      <c r="AU2106" s="47">
        <v>32</v>
      </c>
      <c r="AV2106" s="19" t="str">
        <f t="shared" si="226"/>
        <v>04 April</v>
      </c>
      <c r="AW2106" s="19">
        <f t="shared" si="227"/>
        <v>1.3</v>
      </c>
      <c r="AX2106" s="19">
        <f t="shared" si="228"/>
        <v>26</v>
      </c>
      <c r="AY2106" s="19" t="e">
        <f>VLOOKUP(AG2106,Cías!$A$1:$E$10000,5,0)</f>
        <v>#N/A</v>
      </c>
      <c r="AZ2106" s="19" t="str">
        <f t="shared" si="229"/>
        <v>1013885</v>
      </c>
      <c r="BA2106" s="19" t="str">
        <f t="shared" si="230"/>
        <v>TORRES POZO FABIAN ENRIQUE</v>
      </c>
      <c r="BB2106" s="19" t="e">
        <f>VLOOKUP(AG2106,Cías!$A$1:$E$10000,3,0)</f>
        <v>#N/A</v>
      </c>
      <c r="BC2106" s="19"/>
      <c r="BD2106" s="19"/>
      <c r="BE2106" s="19"/>
      <c r="BF2106" s="19"/>
      <c r="BG2106" s="19"/>
      <c r="BH2106" s="19"/>
      <c r="BI2106" s="19"/>
      <c r="BJ2106" s="19"/>
    </row>
    <row r="2107" spans="1:62" ht="15" x14ac:dyDescent="0.2">
      <c r="A2107" s="19" t="s">
        <v>18109</v>
      </c>
      <c r="B2107" s="19" t="s">
        <v>1479</v>
      </c>
      <c r="C2107" s="43">
        <v>44663</v>
      </c>
      <c r="D2107" s="44">
        <v>0.72083333333333</v>
      </c>
      <c r="E2107" s="19" t="s">
        <v>18110</v>
      </c>
      <c r="F2107" s="19" t="s">
        <v>18111</v>
      </c>
      <c r="G2107" s="19" t="s">
        <v>18112</v>
      </c>
      <c r="H2107" s="45">
        <v>3910.8</v>
      </c>
      <c r="I2107" s="45">
        <v>4384.82</v>
      </c>
      <c r="J2107" s="19" t="s">
        <v>1560</v>
      </c>
      <c r="K2107" s="19" t="s">
        <v>11721</v>
      </c>
      <c r="L2107" s="19" t="s">
        <v>18113</v>
      </c>
      <c r="M2107" s="19" t="s">
        <v>18114</v>
      </c>
      <c r="N2107" s="19" t="s">
        <v>18109</v>
      </c>
      <c r="O2107" s="19" t="s">
        <v>1486</v>
      </c>
      <c r="P2107" s="19" t="s">
        <v>1487</v>
      </c>
      <c r="Q2107" s="46">
        <v>32.590000000000003</v>
      </c>
      <c r="R2107" s="19" t="s">
        <v>1488</v>
      </c>
      <c r="S2107" s="19" t="s">
        <v>8781</v>
      </c>
      <c r="T2107" s="19" t="s">
        <v>8782</v>
      </c>
      <c r="U2107" s="19" t="s">
        <v>8783</v>
      </c>
      <c r="V2107" s="19" t="s">
        <v>8784</v>
      </c>
      <c r="W2107" s="19" t="s">
        <v>415</v>
      </c>
      <c r="X2107" s="19" t="s">
        <v>8785</v>
      </c>
      <c r="Y2107" s="19" t="s">
        <v>8786</v>
      </c>
      <c r="Z2107" s="19" t="s">
        <v>8787</v>
      </c>
      <c r="AA2107" s="46">
        <v>127</v>
      </c>
      <c r="AB2107" s="19" t="s">
        <v>473</v>
      </c>
      <c r="AC2107" s="19" t="s">
        <v>96</v>
      </c>
      <c r="AD2107" s="19" t="s">
        <v>8788</v>
      </c>
      <c r="AE2107" s="19" t="s">
        <v>8789</v>
      </c>
      <c r="AF2107" s="19" t="s">
        <v>1497</v>
      </c>
      <c r="AG2107" s="19" t="s">
        <v>8790</v>
      </c>
      <c r="AH2107" s="19" t="s">
        <v>1499</v>
      </c>
      <c r="AI2107" s="19" t="s">
        <v>1500</v>
      </c>
      <c r="AJ2107" s="45">
        <v>0</v>
      </c>
      <c r="AK2107" s="45">
        <v>0</v>
      </c>
      <c r="AL2107" s="19" t="s">
        <v>1501</v>
      </c>
      <c r="AM2107" s="46">
        <v>50810</v>
      </c>
      <c r="AN2107" s="46">
        <v>32590</v>
      </c>
      <c r="AO2107" s="46">
        <v>18220</v>
      </c>
      <c r="AP2107" s="45">
        <v>366.31</v>
      </c>
      <c r="AQ2107" s="45"/>
      <c r="AR2107" s="45" t="str">
        <f>IFERROR(VLOOKUP(AB2107,'Pedidos marco'!$A$1:$D$10000,4,0)," ")</f>
        <v xml:space="preserve"> </v>
      </c>
      <c r="AS2107" s="45">
        <f t="shared" si="224"/>
        <v>12</v>
      </c>
      <c r="AT2107" s="45" t="str">
        <f t="shared" si="225"/>
        <v>12</v>
      </c>
      <c r="AU2107" s="47">
        <v>32.590000000000003</v>
      </c>
      <c r="AV2107" s="19" t="str">
        <f t="shared" si="226"/>
        <v>04 April</v>
      </c>
      <c r="AW2107" s="19">
        <f t="shared" si="227"/>
        <v>11.239950905185639</v>
      </c>
      <c r="AX2107" s="19">
        <f t="shared" si="228"/>
        <v>11.239950905185639</v>
      </c>
      <c r="AY2107" s="19" t="e">
        <f>VLOOKUP(AG2107,Cías!$A$1:$E$10000,5,0)</f>
        <v>#N/A</v>
      </c>
      <c r="AZ2107" s="19" t="str">
        <f t="shared" si="229"/>
        <v>1013227</v>
      </c>
      <c r="BA2107" s="19" t="str">
        <f t="shared" si="230"/>
        <v>COMPAÑIA DE TRANSPORTE PESADO</v>
      </c>
      <c r="BB2107" s="19" t="e">
        <f>VLOOKUP(AG2107,Cías!$A$1:$E$10000,3,0)</f>
        <v>#N/A</v>
      </c>
      <c r="BC2107" s="19"/>
      <c r="BD2107" s="19"/>
      <c r="BE2107" s="19"/>
      <c r="BF2107" s="19"/>
      <c r="BG2107" s="19"/>
      <c r="BH2107" s="19"/>
      <c r="BI2107" s="19"/>
      <c r="BJ2107" s="19"/>
    </row>
    <row r="2108" spans="1:62" ht="15" x14ac:dyDescent="0.2">
      <c r="A2108" s="19" t="s">
        <v>18115</v>
      </c>
      <c r="B2108" s="19" t="s">
        <v>1479</v>
      </c>
      <c r="C2108" s="43">
        <v>44663</v>
      </c>
      <c r="D2108" s="44">
        <v>0.72291666666666998</v>
      </c>
      <c r="E2108" s="19" t="s">
        <v>18116</v>
      </c>
      <c r="F2108" s="19" t="s">
        <v>18117</v>
      </c>
      <c r="G2108" s="19" t="s">
        <v>18118</v>
      </c>
      <c r="H2108" s="45">
        <v>3049.56</v>
      </c>
      <c r="I2108" s="45">
        <v>3419.19</v>
      </c>
      <c r="J2108" s="19" t="s">
        <v>1560</v>
      </c>
      <c r="K2108" s="19" t="s">
        <v>18119</v>
      </c>
      <c r="L2108" s="19" t="s">
        <v>18120</v>
      </c>
      <c r="M2108" s="19" t="s">
        <v>18121</v>
      </c>
      <c r="N2108" s="19" t="s">
        <v>18115</v>
      </c>
      <c r="O2108" s="19" t="s">
        <v>367</v>
      </c>
      <c r="P2108" s="19" t="s">
        <v>368</v>
      </c>
      <c r="Q2108" s="46">
        <v>480</v>
      </c>
      <c r="R2108" s="19" t="s">
        <v>1544</v>
      </c>
      <c r="S2108" s="19" t="s">
        <v>1754</v>
      </c>
      <c r="T2108" s="19" t="s">
        <v>104</v>
      </c>
      <c r="U2108" s="19" t="s">
        <v>1755</v>
      </c>
      <c r="V2108" s="19" t="s">
        <v>1756</v>
      </c>
      <c r="W2108" s="19" t="s">
        <v>1757</v>
      </c>
      <c r="X2108" s="19" t="s">
        <v>1758</v>
      </c>
      <c r="Y2108" s="19" t="s">
        <v>1759</v>
      </c>
      <c r="Z2108" s="19" t="s">
        <v>1760</v>
      </c>
      <c r="AA2108" s="46">
        <v>218</v>
      </c>
      <c r="AB2108" s="19" t="s">
        <v>524</v>
      </c>
      <c r="AC2108" s="19" t="s">
        <v>200</v>
      </c>
      <c r="AD2108" s="19" t="s">
        <v>10509</v>
      </c>
      <c r="AE2108" s="19" t="s">
        <v>10510</v>
      </c>
      <c r="AF2108" s="19" t="s">
        <v>1719</v>
      </c>
      <c r="AG2108" s="19" t="s">
        <v>10511</v>
      </c>
      <c r="AH2108" s="19" t="s">
        <v>1499</v>
      </c>
      <c r="AI2108" s="19" t="s">
        <v>1500</v>
      </c>
      <c r="AJ2108" s="45">
        <v>0</v>
      </c>
      <c r="AK2108" s="45">
        <v>0</v>
      </c>
      <c r="AL2108" s="19" t="s">
        <v>1501</v>
      </c>
      <c r="AM2108" s="46">
        <v>40370</v>
      </c>
      <c r="AN2108" s="46">
        <v>24050</v>
      </c>
      <c r="AO2108" s="46">
        <v>16320</v>
      </c>
      <c r="AP2108" s="45">
        <v>364.8</v>
      </c>
      <c r="AQ2108" s="45"/>
      <c r="AR2108" s="45" t="str">
        <f>IFERROR(VLOOKUP(AB2108,'Pedidos marco'!$A$1:$D$10000,4,0)," ")</f>
        <v xml:space="preserve"> </v>
      </c>
      <c r="AS2108" s="45">
        <f t="shared" si="224"/>
        <v>12</v>
      </c>
      <c r="AT2108" s="45" t="str">
        <f t="shared" si="225"/>
        <v>12</v>
      </c>
      <c r="AU2108" s="47">
        <v>24</v>
      </c>
      <c r="AV2108" s="19" t="str">
        <f t="shared" si="226"/>
        <v>04 April</v>
      </c>
      <c r="AW2108" s="19">
        <f t="shared" si="227"/>
        <v>0.76</v>
      </c>
      <c r="AX2108" s="19">
        <f t="shared" si="228"/>
        <v>15.200000000000001</v>
      </c>
      <c r="AY2108" s="19" t="e">
        <f>VLOOKUP(AG2108,Cías!$A$1:$E$10000,5,0)</f>
        <v>#N/A</v>
      </c>
      <c r="AZ2108" s="19" t="str">
        <f t="shared" si="229"/>
        <v>1022020</v>
      </c>
      <c r="BA2108" s="19" t="str">
        <f t="shared" si="230"/>
        <v>MENDEZ FIGUEROA JUAN CARLOS</v>
      </c>
      <c r="BB2108" s="19" t="e">
        <f>VLOOKUP(AG2108,Cías!$A$1:$E$10000,3,0)</f>
        <v>#N/A</v>
      </c>
      <c r="BC2108" s="19"/>
      <c r="BD2108" s="19"/>
      <c r="BE2108" s="19"/>
      <c r="BF2108" s="19"/>
      <c r="BG2108" s="19"/>
      <c r="BH2108" s="19"/>
      <c r="BI2108" s="19"/>
      <c r="BJ2108" s="19"/>
    </row>
    <row r="2109" spans="1:62" ht="15" x14ac:dyDescent="0.2">
      <c r="A2109" s="19" t="s">
        <v>18122</v>
      </c>
      <c r="B2109" s="19" t="s">
        <v>1479</v>
      </c>
      <c r="C2109" s="43">
        <v>44663</v>
      </c>
      <c r="D2109" s="44">
        <v>0.72499999999999998</v>
      </c>
      <c r="E2109" s="19" t="s">
        <v>18123</v>
      </c>
      <c r="F2109" s="19" t="s">
        <v>18124</v>
      </c>
      <c r="G2109" s="19" t="s">
        <v>18125</v>
      </c>
      <c r="H2109" s="45">
        <v>747.02</v>
      </c>
      <c r="I2109" s="45">
        <v>837.56</v>
      </c>
      <c r="J2109" s="19" t="s">
        <v>1560</v>
      </c>
      <c r="K2109" s="19" t="s">
        <v>18126</v>
      </c>
      <c r="L2109" s="19" t="s">
        <v>18127</v>
      </c>
      <c r="M2109" s="19" t="s">
        <v>18128</v>
      </c>
      <c r="N2109" s="19" t="s">
        <v>18122</v>
      </c>
      <c r="O2109" s="19" t="s">
        <v>369</v>
      </c>
      <c r="P2109" s="19" t="s">
        <v>370</v>
      </c>
      <c r="Q2109" s="46">
        <v>120</v>
      </c>
      <c r="R2109" s="19" t="s">
        <v>1544</v>
      </c>
      <c r="S2109" s="19" t="s">
        <v>3810</v>
      </c>
      <c r="T2109" s="19" t="s">
        <v>3811</v>
      </c>
      <c r="U2109" s="19" t="s">
        <v>3812</v>
      </c>
      <c r="V2109" s="19" t="s">
        <v>3813</v>
      </c>
      <c r="W2109" s="19" t="s">
        <v>415</v>
      </c>
      <c r="X2109" s="19" t="s">
        <v>3814</v>
      </c>
      <c r="Y2109" s="19" t="s">
        <v>3815</v>
      </c>
      <c r="Z2109" s="19" t="s">
        <v>3816</v>
      </c>
      <c r="AA2109" s="46">
        <v>96.5</v>
      </c>
      <c r="AB2109" s="19" t="s">
        <v>541</v>
      </c>
      <c r="AC2109" s="19" t="s">
        <v>234</v>
      </c>
      <c r="AD2109" s="19" t="s">
        <v>2736</v>
      </c>
      <c r="AE2109" s="19" t="s">
        <v>2737</v>
      </c>
      <c r="AF2109" s="19" t="s">
        <v>1554</v>
      </c>
      <c r="AG2109" s="19" t="s">
        <v>2738</v>
      </c>
      <c r="AH2109" s="19" t="s">
        <v>1499</v>
      </c>
      <c r="AI2109" s="19" t="s">
        <v>1500</v>
      </c>
      <c r="AJ2109" s="45">
        <v>0</v>
      </c>
      <c r="AK2109" s="45">
        <v>0</v>
      </c>
      <c r="AL2109" s="19" t="s">
        <v>1501</v>
      </c>
      <c r="AM2109" s="46">
        <v>10573.333000000001</v>
      </c>
      <c r="AN2109" s="46">
        <v>6003.3329999999996</v>
      </c>
      <c r="AO2109" s="46">
        <v>4570</v>
      </c>
      <c r="AP2109" s="45">
        <v>54</v>
      </c>
      <c r="AQ2109" s="45"/>
      <c r="AR2109" s="45" t="str">
        <f>IFERROR(VLOOKUP(AB2109,'Pedidos marco'!$A$1:$D$10000,4,0)," ")</f>
        <v xml:space="preserve"> </v>
      </c>
      <c r="AS2109" s="45">
        <f t="shared" si="224"/>
        <v>12</v>
      </c>
      <c r="AT2109" s="45" t="str">
        <f t="shared" si="225"/>
        <v>12</v>
      </c>
      <c r="AU2109" s="47">
        <v>6</v>
      </c>
      <c r="AV2109" s="19" t="str">
        <f t="shared" si="226"/>
        <v>04 April</v>
      </c>
      <c r="AW2109" s="19">
        <f t="shared" si="227"/>
        <v>0.45</v>
      </c>
      <c r="AX2109" s="19">
        <f t="shared" si="228"/>
        <v>9</v>
      </c>
      <c r="AY2109" s="19" t="e">
        <f>VLOOKUP(AG2109,Cías!$A$1:$E$10000,5,0)</f>
        <v>#N/A</v>
      </c>
      <c r="AZ2109" s="19" t="str">
        <f t="shared" si="229"/>
        <v>1014277</v>
      </c>
      <c r="BA2109" s="19" t="str">
        <f t="shared" si="230"/>
        <v>PERUGACHI PANAMA PEDRO CESAR</v>
      </c>
      <c r="BB2109" s="19" t="e">
        <f>VLOOKUP(AG2109,Cías!$A$1:$E$10000,3,0)</f>
        <v>#N/A</v>
      </c>
      <c r="BC2109" s="19"/>
      <c r="BD2109" s="19"/>
      <c r="BE2109" s="19"/>
      <c r="BF2109" s="19"/>
      <c r="BG2109" s="19"/>
      <c r="BH2109" s="19"/>
      <c r="BI2109" s="19"/>
      <c r="BJ2109" s="19"/>
    </row>
    <row r="2110" spans="1:62" ht="15" x14ac:dyDescent="0.2">
      <c r="A2110" s="19" t="s">
        <v>18122</v>
      </c>
      <c r="B2110" s="19" t="s">
        <v>1479</v>
      </c>
      <c r="C2110" s="43">
        <v>44663</v>
      </c>
      <c r="D2110" s="44">
        <v>0.72499999999999998</v>
      </c>
      <c r="E2110" s="19" t="s">
        <v>18129</v>
      </c>
      <c r="F2110" s="19" t="s">
        <v>18130</v>
      </c>
      <c r="G2110" s="19" t="s">
        <v>18131</v>
      </c>
      <c r="H2110" s="45">
        <v>1663.2</v>
      </c>
      <c r="I2110" s="45">
        <v>1864.79</v>
      </c>
      <c r="J2110" s="19" t="s">
        <v>1560</v>
      </c>
      <c r="K2110" s="19" t="s">
        <v>18132</v>
      </c>
      <c r="L2110" s="19" t="s">
        <v>18133</v>
      </c>
      <c r="M2110" s="19" t="s">
        <v>18134</v>
      </c>
      <c r="N2110" s="19" t="s">
        <v>18122</v>
      </c>
      <c r="O2110" s="19" t="s">
        <v>367</v>
      </c>
      <c r="P2110" s="19" t="s">
        <v>368</v>
      </c>
      <c r="Q2110" s="46">
        <v>240</v>
      </c>
      <c r="R2110" s="19" t="s">
        <v>1544</v>
      </c>
      <c r="S2110" s="19" t="s">
        <v>7297</v>
      </c>
      <c r="T2110" s="19" t="s">
        <v>7298</v>
      </c>
      <c r="U2110" s="19" t="s">
        <v>7299</v>
      </c>
      <c r="V2110" s="19" t="s">
        <v>7300</v>
      </c>
      <c r="W2110" s="19" t="s">
        <v>415</v>
      </c>
      <c r="X2110" s="19" t="s">
        <v>7301</v>
      </c>
      <c r="Y2110" s="19" t="s">
        <v>3815</v>
      </c>
      <c r="Z2110" s="19" t="s">
        <v>3816</v>
      </c>
      <c r="AA2110" s="46">
        <v>96.5</v>
      </c>
      <c r="AB2110" s="19" t="s">
        <v>541</v>
      </c>
      <c r="AC2110" s="19" t="s">
        <v>234</v>
      </c>
      <c r="AD2110" s="19" t="s">
        <v>2736</v>
      </c>
      <c r="AE2110" s="19" t="s">
        <v>2737</v>
      </c>
      <c r="AF2110" s="19" t="s">
        <v>1554</v>
      </c>
      <c r="AG2110" s="19" t="s">
        <v>2738</v>
      </c>
      <c r="AH2110" s="19" t="s">
        <v>1499</v>
      </c>
      <c r="AI2110" s="19" t="s">
        <v>1500</v>
      </c>
      <c r="AJ2110" s="45">
        <v>0</v>
      </c>
      <c r="AK2110" s="45">
        <v>0</v>
      </c>
      <c r="AL2110" s="19" t="s">
        <v>1501</v>
      </c>
      <c r="AM2110" s="46">
        <v>16576.667000000001</v>
      </c>
      <c r="AN2110" s="46">
        <v>12006.666999999999</v>
      </c>
      <c r="AO2110" s="46">
        <v>4570</v>
      </c>
      <c r="AP2110" s="45">
        <v>108</v>
      </c>
      <c r="AQ2110" s="45"/>
      <c r="AR2110" s="45" t="str">
        <f>IFERROR(VLOOKUP(AB2110,'Pedidos marco'!$A$1:$D$10000,4,0)," ")</f>
        <v xml:space="preserve"> </v>
      </c>
      <c r="AS2110" s="45">
        <f t="shared" si="224"/>
        <v>12</v>
      </c>
      <c r="AT2110" s="45" t="str">
        <f t="shared" si="225"/>
        <v>12</v>
      </c>
      <c r="AU2110" s="47">
        <v>12</v>
      </c>
      <c r="AV2110" s="19" t="str">
        <f t="shared" si="226"/>
        <v>04 April</v>
      </c>
      <c r="AW2110" s="19">
        <f t="shared" si="227"/>
        <v>0.45</v>
      </c>
      <c r="AX2110" s="19">
        <f t="shared" si="228"/>
        <v>9</v>
      </c>
      <c r="AY2110" s="19" t="e">
        <f>VLOOKUP(AG2110,Cías!$A$1:$E$10000,5,0)</f>
        <v>#N/A</v>
      </c>
      <c r="AZ2110" s="19" t="str">
        <f t="shared" si="229"/>
        <v>1014277</v>
      </c>
      <c r="BA2110" s="19" t="str">
        <f t="shared" si="230"/>
        <v>PERUGACHI PANAMA PEDRO CESAR</v>
      </c>
      <c r="BB2110" s="19" t="e">
        <f>VLOOKUP(AG2110,Cías!$A$1:$E$10000,3,0)</f>
        <v>#N/A</v>
      </c>
      <c r="BC2110" s="19"/>
      <c r="BD2110" s="19"/>
      <c r="BE2110" s="19"/>
      <c r="BF2110" s="19"/>
      <c r="BG2110" s="19"/>
      <c r="BH2110" s="19"/>
      <c r="BI2110" s="19"/>
      <c r="BJ2110" s="19"/>
    </row>
    <row r="2111" spans="1:62" ht="15" x14ac:dyDescent="0.2">
      <c r="A2111" s="19" t="s">
        <v>18135</v>
      </c>
      <c r="B2111" s="19" t="s">
        <v>1479</v>
      </c>
      <c r="C2111" s="43">
        <v>44663</v>
      </c>
      <c r="D2111" s="44">
        <v>0.72847222222221997</v>
      </c>
      <c r="E2111" s="19" t="s">
        <v>18136</v>
      </c>
      <c r="F2111" s="19" t="s">
        <v>18137</v>
      </c>
      <c r="G2111" s="19" t="s">
        <v>18138</v>
      </c>
      <c r="H2111" s="45">
        <v>1831.2</v>
      </c>
      <c r="I2111" s="45">
        <v>2053.15</v>
      </c>
      <c r="J2111" s="19" t="s">
        <v>1560</v>
      </c>
      <c r="K2111" s="19" t="s">
        <v>17838</v>
      </c>
      <c r="L2111" s="19" t="s">
        <v>18139</v>
      </c>
      <c r="M2111" s="19" t="s">
        <v>18140</v>
      </c>
      <c r="N2111" s="19" t="s">
        <v>18135</v>
      </c>
      <c r="O2111" s="19" t="s">
        <v>371</v>
      </c>
      <c r="P2111" s="19" t="s">
        <v>372</v>
      </c>
      <c r="Q2111" s="46">
        <v>280</v>
      </c>
      <c r="R2111" s="19" t="s">
        <v>1544</v>
      </c>
      <c r="S2111" s="19" t="s">
        <v>2013</v>
      </c>
      <c r="T2111" s="19" t="s">
        <v>226</v>
      </c>
      <c r="U2111" s="19" t="s">
        <v>2014</v>
      </c>
      <c r="V2111" s="19" t="s">
        <v>2015</v>
      </c>
      <c r="W2111" s="19" t="s">
        <v>1586</v>
      </c>
      <c r="X2111" s="19" t="s">
        <v>2016</v>
      </c>
      <c r="Y2111" s="19" t="s">
        <v>1588</v>
      </c>
      <c r="Z2111" s="19" t="s">
        <v>1589</v>
      </c>
      <c r="AA2111" s="46">
        <v>250</v>
      </c>
      <c r="AB2111" s="19" t="s">
        <v>537</v>
      </c>
      <c r="AC2111" s="19" t="s">
        <v>226</v>
      </c>
      <c r="AD2111" s="19" t="s">
        <v>6442</v>
      </c>
      <c r="AE2111" s="19" t="s">
        <v>6443</v>
      </c>
      <c r="AF2111" s="19" t="s">
        <v>1592</v>
      </c>
      <c r="AG2111" s="19" t="s">
        <v>6444</v>
      </c>
      <c r="AH2111" s="19" t="s">
        <v>1499</v>
      </c>
      <c r="AI2111" s="19" t="s">
        <v>1500</v>
      </c>
      <c r="AJ2111" s="45">
        <v>0</v>
      </c>
      <c r="AK2111" s="45">
        <v>0</v>
      </c>
      <c r="AL2111" s="19" t="s">
        <v>1501</v>
      </c>
      <c r="AM2111" s="46">
        <v>22986.212</v>
      </c>
      <c r="AN2111" s="46">
        <v>14021.212</v>
      </c>
      <c r="AO2111" s="46">
        <v>8965</v>
      </c>
      <c r="AP2111" s="45">
        <v>252</v>
      </c>
      <c r="AQ2111" s="45"/>
      <c r="AR2111" s="45" t="str">
        <f>IFERROR(VLOOKUP(AB2111,'Pedidos marco'!$A$1:$D$10000,4,0)," ")</f>
        <v xml:space="preserve"> </v>
      </c>
      <c r="AS2111" s="45">
        <f t="shared" si="224"/>
        <v>12</v>
      </c>
      <c r="AT2111" s="45" t="str">
        <f t="shared" si="225"/>
        <v>12</v>
      </c>
      <c r="AU2111" s="47">
        <v>14</v>
      </c>
      <c r="AV2111" s="19" t="str">
        <f t="shared" si="226"/>
        <v>04 April</v>
      </c>
      <c r="AW2111" s="19">
        <f t="shared" si="227"/>
        <v>0.9</v>
      </c>
      <c r="AX2111" s="19">
        <f t="shared" si="228"/>
        <v>18</v>
      </c>
      <c r="AY2111" s="19" t="e">
        <f>VLOOKUP(AG2111,Cías!$A$1:$E$10000,5,0)</f>
        <v>#N/A</v>
      </c>
      <c r="AZ2111" s="19" t="str">
        <f t="shared" si="229"/>
        <v>1017512</v>
      </c>
      <c r="BA2111" s="19" t="str">
        <f t="shared" si="230"/>
        <v>PACHECO SALAZAR WILSON FABIAN</v>
      </c>
      <c r="BB2111" s="19" t="e">
        <f>VLOOKUP(AG2111,Cías!$A$1:$E$10000,3,0)</f>
        <v>#N/A</v>
      </c>
      <c r="BC2111" s="19"/>
      <c r="BD2111" s="19"/>
      <c r="BE2111" s="19"/>
      <c r="BF2111" s="19"/>
      <c r="BG2111" s="19"/>
      <c r="BH2111" s="19"/>
      <c r="BI2111" s="19"/>
      <c r="BJ2111" s="19"/>
    </row>
    <row r="2112" spans="1:62" ht="15" x14ac:dyDescent="0.2">
      <c r="A2112" s="19" t="s">
        <v>18135</v>
      </c>
      <c r="B2112" s="19" t="s">
        <v>1479</v>
      </c>
      <c r="C2112" s="43">
        <v>44663</v>
      </c>
      <c r="D2112" s="44">
        <v>0.72847222222221997</v>
      </c>
      <c r="E2112" s="19" t="s">
        <v>18141</v>
      </c>
      <c r="F2112" s="19" t="s">
        <v>18142</v>
      </c>
      <c r="G2112" s="19" t="s">
        <v>18143</v>
      </c>
      <c r="H2112" s="45">
        <v>2470</v>
      </c>
      <c r="I2112" s="45">
        <v>2769.38</v>
      </c>
      <c r="J2112" s="19" t="s">
        <v>1560</v>
      </c>
      <c r="K2112" s="19" t="s">
        <v>17838</v>
      </c>
      <c r="L2112" s="19" t="s">
        <v>18144</v>
      </c>
      <c r="M2112" s="19" t="s">
        <v>18145</v>
      </c>
      <c r="N2112" s="19" t="s">
        <v>18135</v>
      </c>
      <c r="O2112" s="19" t="s">
        <v>367</v>
      </c>
      <c r="P2112" s="19" t="s">
        <v>368</v>
      </c>
      <c r="Q2112" s="46">
        <v>380</v>
      </c>
      <c r="R2112" s="19" t="s">
        <v>1544</v>
      </c>
      <c r="S2112" s="19" t="s">
        <v>2013</v>
      </c>
      <c r="T2112" s="19" t="s">
        <v>226</v>
      </c>
      <c r="U2112" s="19" t="s">
        <v>2014</v>
      </c>
      <c r="V2112" s="19" t="s">
        <v>2015</v>
      </c>
      <c r="W2112" s="19" t="s">
        <v>1586</v>
      </c>
      <c r="X2112" s="19" t="s">
        <v>2016</v>
      </c>
      <c r="Y2112" s="19" t="s">
        <v>1588</v>
      </c>
      <c r="Z2112" s="19" t="s">
        <v>1589</v>
      </c>
      <c r="AA2112" s="46">
        <v>250</v>
      </c>
      <c r="AB2112" s="19" t="s">
        <v>537</v>
      </c>
      <c r="AC2112" s="19" t="s">
        <v>226</v>
      </c>
      <c r="AD2112" s="19" t="s">
        <v>6442</v>
      </c>
      <c r="AE2112" s="19" t="s">
        <v>6443</v>
      </c>
      <c r="AF2112" s="19" t="s">
        <v>1592</v>
      </c>
      <c r="AG2112" s="19" t="s">
        <v>6444</v>
      </c>
      <c r="AH2112" s="19" t="s">
        <v>1499</v>
      </c>
      <c r="AI2112" s="19" t="s">
        <v>1500</v>
      </c>
      <c r="AJ2112" s="45">
        <v>0</v>
      </c>
      <c r="AK2112" s="45">
        <v>0</v>
      </c>
      <c r="AL2112" s="19" t="s">
        <v>1501</v>
      </c>
      <c r="AM2112" s="46">
        <v>27993.788</v>
      </c>
      <c r="AN2112" s="46">
        <v>19028.788</v>
      </c>
      <c r="AO2112" s="46">
        <v>8965</v>
      </c>
      <c r="AP2112" s="45">
        <v>342</v>
      </c>
      <c r="AQ2112" s="45"/>
      <c r="AR2112" s="45" t="str">
        <f>IFERROR(VLOOKUP(AB2112,'Pedidos marco'!$A$1:$D$10000,4,0)," ")</f>
        <v xml:space="preserve"> </v>
      </c>
      <c r="AS2112" s="45">
        <f t="shared" si="224"/>
        <v>12</v>
      </c>
      <c r="AT2112" s="45" t="str">
        <f t="shared" si="225"/>
        <v>12</v>
      </c>
      <c r="AU2112" s="47">
        <v>19</v>
      </c>
      <c r="AV2112" s="19" t="str">
        <f t="shared" si="226"/>
        <v>04 April</v>
      </c>
      <c r="AW2112" s="19">
        <f t="shared" si="227"/>
        <v>0.9</v>
      </c>
      <c r="AX2112" s="19">
        <f t="shared" si="228"/>
        <v>18</v>
      </c>
      <c r="AY2112" s="19" t="e">
        <f>VLOOKUP(AG2112,Cías!$A$1:$E$10000,5,0)</f>
        <v>#N/A</v>
      </c>
      <c r="AZ2112" s="19" t="str">
        <f t="shared" si="229"/>
        <v>1017512</v>
      </c>
      <c r="BA2112" s="19" t="str">
        <f t="shared" si="230"/>
        <v>PACHECO SALAZAR WILSON FABIAN</v>
      </c>
      <c r="BB2112" s="19" t="e">
        <f>VLOOKUP(AG2112,Cías!$A$1:$E$10000,3,0)</f>
        <v>#N/A</v>
      </c>
      <c r="BC2112" s="19"/>
      <c r="BD2112" s="19"/>
      <c r="BE2112" s="19"/>
      <c r="BF2112" s="19"/>
      <c r="BG2112" s="19"/>
      <c r="BH2112" s="19"/>
      <c r="BI2112" s="19"/>
      <c r="BJ2112" s="19"/>
    </row>
    <row r="2113" spans="1:62" ht="15" x14ac:dyDescent="0.2">
      <c r="A2113" s="19" t="s">
        <v>18146</v>
      </c>
      <c r="B2113" s="19" t="s">
        <v>1479</v>
      </c>
      <c r="C2113" s="43">
        <v>44663</v>
      </c>
      <c r="D2113" s="44">
        <v>0.73194444444443996</v>
      </c>
      <c r="E2113" s="19" t="s">
        <v>18147</v>
      </c>
      <c r="F2113" s="19" t="s">
        <v>1481</v>
      </c>
      <c r="G2113" s="19" t="s">
        <v>1481</v>
      </c>
      <c r="H2113" s="45">
        <v>0</v>
      </c>
      <c r="I2113" s="45">
        <v>0</v>
      </c>
      <c r="J2113" s="19" t="s">
        <v>1482</v>
      </c>
      <c r="K2113" s="19" t="s">
        <v>18148</v>
      </c>
      <c r="L2113" s="19" t="s">
        <v>18149</v>
      </c>
      <c r="M2113" s="19" t="s">
        <v>18150</v>
      </c>
      <c r="N2113" s="19" t="s">
        <v>18146</v>
      </c>
      <c r="O2113" s="19" t="s">
        <v>369</v>
      </c>
      <c r="P2113" s="19" t="s">
        <v>370</v>
      </c>
      <c r="Q2113" s="46">
        <v>160</v>
      </c>
      <c r="R2113" s="19" t="s">
        <v>1544</v>
      </c>
      <c r="S2113" s="19" t="s">
        <v>2384</v>
      </c>
      <c r="T2113" s="19" t="s">
        <v>2385</v>
      </c>
      <c r="U2113" s="19" t="s">
        <v>2386</v>
      </c>
      <c r="V2113" s="19" t="s">
        <v>2387</v>
      </c>
      <c r="W2113" s="19" t="s">
        <v>415</v>
      </c>
      <c r="X2113" s="19" t="s">
        <v>2388</v>
      </c>
      <c r="Y2113" s="19" t="s">
        <v>2389</v>
      </c>
      <c r="Z2113" s="19" t="s">
        <v>2390</v>
      </c>
      <c r="AA2113" s="46">
        <v>101</v>
      </c>
      <c r="AB2113" s="19" t="s">
        <v>550</v>
      </c>
      <c r="AC2113" s="19" t="s">
        <v>252</v>
      </c>
      <c r="AD2113" s="19" t="s">
        <v>2391</v>
      </c>
      <c r="AE2113" s="19" t="s">
        <v>2392</v>
      </c>
      <c r="AF2113" s="19" t="s">
        <v>1719</v>
      </c>
      <c r="AG2113" s="19" t="s">
        <v>2393</v>
      </c>
      <c r="AH2113" s="19" t="s">
        <v>1499</v>
      </c>
      <c r="AI2113" s="19" t="s">
        <v>1500</v>
      </c>
      <c r="AJ2113" s="45">
        <v>0</v>
      </c>
      <c r="AK2113" s="45">
        <v>0</v>
      </c>
      <c r="AL2113" s="19" t="s">
        <v>1501</v>
      </c>
      <c r="AM2113" s="46">
        <v>15816.666999999999</v>
      </c>
      <c r="AN2113" s="46">
        <v>8006.6670000000004</v>
      </c>
      <c r="AO2113" s="46">
        <v>7810</v>
      </c>
      <c r="AP2113" s="45">
        <v>81.599999999999994</v>
      </c>
      <c r="AQ2113" s="45"/>
      <c r="AR2113" s="45" t="str">
        <f>IFERROR(VLOOKUP(AB2113,'Pedidos marco'!$A$1:$D$10000,4,0)," ")</f>
        <v xml:space="preserve"> </v>
      </c>
      <c r="AS2113" s="45">
        <f t="shared" si="224"/>
        <v>12</v>
      </c>
      <c r="AT2113" s="45" t="str">
        <f t="shared" si="225"/>
        <v>12</v>
      </c>
      <c r="AU2113" s="47">
        <v>8</v>
      </c>
      <c r="AV2113" s="19" t="str">
        <f t="shared" si="226"/>
        <v>04 April</v>
      </c>
      <c r="AW2113" s="19">
        <f t="shared" si="227"/>
        <v>0.51</v>
      </c>
      <c r="AX2113" s="19">
        <f t="shared" si="228"/>
        <v>10.199999999999999</v>
      </c>
      <c r="AY2113" s="19" t="e">
        <f>VLOOKUP(AG2113,Cías!$A$1:$E$10000,5,0)</f>
        <v>#N/A</v>
      </c>
      <c r="AZ2113" s="19" t="str">
        <f t="shared" si="229"/>
        <v>1013768</v>
      </c>
      <c r="BA2113" s="19" t="str">
        <f t="shared" si="230"/>
        <v>PROAÑO MESIAS JOSELITO</v>
      </c>
      <c r="BB2113" s="19" t="e">
        <f>VLOOKUP(AG2113,Cías!$A$1:$E$10000,3,0)</f>
        <v>#N/A</v>
      </c>
      <c r="BC2113" s="19"/>
      <c r="BD2113" s="19"/>
      <c r="BE2113" s="19"/>
      <c r="BF2113" s="19"/>
      <c r="BG2113" s="19"/>
      <c r="BH2113" s="19"/>
      <c r="BI2113" s="19"/>
      <c r="BJ2113" s="19"/>
    </row>
    <row r="2114" spans="1:62" ht="15" x14ac:dyDescent="0.2">
      <c r="A2114" s="19" t="s">
        <v>18146</v>
      </c>
      <c r="B2114" s="19" t="s">
        <v>1479</v>
      </c>
      <c r="C2114" s="43">
        <v>44663</v>
      </c>
      <c r="D2114" s="44">
        <v>0.73194444444443996</v>
      </c>
      <c r="E2114" s="19" t="s">
        <v>18151</v>
      </c>
      <c r="F2114" s="19" t="s">
        <v>1481</v>
      </c>
      <c r="G2114" s="19" t="s">
        <v>1481</v>
      </c>
      <c r="H2114" s="45">
        <v>0</v>
      </c>
      <c r="I2114" s="45">
        <v>0</v>
      </c>
      <c r="J2114" s="19" t="s">
        <v>1482</v>
      </c>
      <c r="K2114" s="19" t="s">
        <v>18148</v>
      </c>
      <c r="L2114" s="19" t="s">
        <v>18152</v>
      </c>
      <c r="M2114" s="19" t="s">
        <v>18153</v>
      </c>
      <c r="N2114" s="19" t="s">
        <v>18146</v>
      </c>
      <c r="O2114" s="19" t="s">
        <v>367</v>
      </c>
      <c r="P2114" s="19" t="s">
        <v>368</v>
      </c>
      <c r="Q2114" s="46">
        <v>320</v>
      </c>
      <c r="R2114" s="19" t="s">
        <v>1544</v>
      </c>
      <c r="S2114" s="19" t="s">
        <v>2384</v>
      </c>
      <c r="T2114" s="19" t="s">
        <v>2385</v>
      </c>
      <c r="U2114" s="19" t="s">
        <v>2386</v>
      </c>
      <c r="V2114" s="19" t="s">
        <v>2387</v>
      </c>
      <c r="W2114" s="19" t="s">
        <v>415</v>
      </c>
      <c r="X2114" s="19" t="s">
        <v>2388</v>
      </c>
      <c r="Y2114" s="19" t="s">
        <v>2389</v>
      </c>
      <c r="Z2114" s="19" t="s">
        <v>2390</v>
      </c>
      <c r="AA2114" s="46">
        <v>101</v>
      </c>
      <c r="AB2114" s="19" t="s">
        <v>550</v>
      </c>
      <c r="AC2114" s="19" t="s">
        <v>252</v>
      </c>
      <c r="AD2114" s="19" t="s">
        <v>2391</v>
      </c>
      <c r="AE2114" s="19" t="s">
        <v>2392</v>
      </c>
      <c r="AF2114" s="19" t="s">
        <v>1719</v>
      </c>
      <c r="AG2114" s="19" t="s">
        <v>2393</v>
      </c>
      <c r="AH2114" s="19" t="s">
        <v>1499</v>
      </c>
      <c r="AI2114" s="19" t="s">
        <v>1500</v>
      </c>
      <c r="AJ2114" s="45">
        <v>0</v>
      </c>
      <c r="AK2114" s="45">
        <v>0</v>
      </c>
      <c r="AL2114" s="19" t="s">
        <v>1501</v>
      </c>
      <c r="AM2114" s="46">
        <v>23823.332999999999</v>
      </c>
      <c r="AN2114" s="46">
        <v>16013.333000000001</v>
      </c>
      <c r="AO2114" s="46">
        <v>7810</v>
      </c>
      <c r="AP2114" s="45">
        <v>163.19999999999999</v>
      </c>
      <c r="AQ2114" s="45"/>
      <c r="AR2114" s="45" t="str">
        <f>IFERROR(VLOOKUP(AB2114,'Pedidos marco'!$A$1:$D$10000,4,0)," ")</f>
        <v xml:space="preserve"> </v>
      </c>
      <c r="AS2114" s="45">
        <f t="shared" si="224"/>
        <v>12</v>
      </c>
      <c r="AT2114" s="45" t="str">
        <f t="shared" si="225"/>
        <v>12</v>
      </c>
      <c r="AU2114" s="47">
        <v>16</v>
      </c>
      <c r="AV2114" s="19" t="str">
        <f t="shared" si="226"/>
        <v>04 April</v>
      </c>
      <c r="AW2114" s="19">
        <f t="shared" si="227"/>
        <v>0.51</v>
      </c>
      <c r="AX2114" s="19">
        <f t="shared" si="228"/>
        <v>10.199999999999999</v>
      </c>
      <c r="AY2114" s="19" t="e">
        <f>VLOOKUP(AG2114,Cías!$A$1:$E$10000,5,0)</f>
        <v>#N/A</v>
      </c>
      <c r="AZ2114" s="19" t="str">
        <f t="shared" si="229"/>
        <v>1013768</v>
      </c>
      <c r="BA2114" s="19" t="str">
        <f t="shared" si="230"/>
        <v>PROAÑO MESIAS JOSELITO</v>
      </c>
      <c r="BB2114" s="19" t="e">
        <f>VLOOKUP(AG2114,Cías!$A$1:$E$10000,3,0)</f>
        <v>#N/A</v>
      </c>
      <c r="BC2114" s="19"/>
      <c r="BD2114" s="19"/>
      <c r="BE2114" s="19"/>
      <c r="BF2114" s="19"/>
      <c r="BG2114" s="19"/>
      <c r="BH2114" s="19"/>
      <c r="BI2114" s="19"/>
      <c r="BJ2114" s="19"/>
    </row>
    <row r="2115" spans="1:62" ht="15" x14ac:dyDescent="0.2">
      <c r="A2115" s="19" t="s">
        <v>18154</v>
      </c>
      <c r="B2115" s="19" t="s">
        <v>1479</v>
      </c>
      <c r="C2115" s="43">
        <v>44663</v>
      </c>
      <c r="D2115" s="44">
        <v>0.73263888888888995</v>
      </c>
      <c r="E2115" s="19" t="s">
        <v>18155</v>
      </c>
      <c r="F2115" s="19" t="s">
        <v>18156</v>
      </c>
      <c r="G2115" s="19" t="s">
        <v>18157</v>
      </c>
      <c r="H2115" s="45">
        <v>3254.4</v>
      </c>
      <c r="I2115" s="45">
        <v>3648.86</v>
      </c>
      <c r="J2115" s="19" t="s">
        <v>1560</v>
      </c>
      <c r="K2115" s="19" t="s">
        <v>18158</v>
      </c>
      <c r="L2115" s="19" t="s">
        <v>18159</v>
      </c>
      <c r="M2115" s="19" t="s">
        <v>18160</v>
      </c>
      <c r="N2115" s="19" t="s">
        <v>18154</v>
      </c>
      <c r="O2115" s="19" t="s">
        <v>1641</v>
      </c>
      <c r="P2115" s="19" t="s">
        <v>1642</v>
      </c>
      <c r="Q2115" s="46">
        <v>480</v>
      </c>
      <c r="R2115" s="19" t="s">
        <v>1544</v>
      </c>
      <c r="S2115" s="19" t="s">
        <v>18161</v>
      </c>
      <c r="T2115" s="19" t="s">
        <v>18162</v>
      </c>
      <c r="U2115" s="19" t="s">
        <v>18163</v>
      </c>
      <c r="V2115" s="19" t="s">
        <v>18164</v>
      </c>
      <c r="W2115" s="19" t="s">
        <v>3636</v>
      </c>
      <c r="X2115" s="19" t="s">
        <v>18165</v>
      </c>
      <c r="Y2115" s="19" t="s">
        <v>3638</v>
      </c>
      <c r="Z2115" s="19" t="s">
        <v>3639</v>
      </c>
      <c r="AA2115" s="46">
        <v>347</v>
      </c>
      <c r="AB2115" s="19" t="s">
        <v>575</v>
      </c>
      <c r="AC2115" s="19" t="s">
        <v>303</v>
      </c>
      <c r="AD2115" s="19" t="s">
        <v>4839</v>
      </c>
      <c r="AE2115" s="19" t="s">
        <v>4840</v>
      </c>
      <c r="AF2115" s="19" t="s">
        <v>1719</v>
      </c>
      <c r="AG2115" s="19" t="s">
        <v>4841</v>
      </c>
      <c r="AH2115" s="19" t="s">
        <v>1499</v>
      </c>
      <c r="AI2115" s="19" t="s">
        <v>1500</v>
      </c>
      <c r="AJ2115" s="45">
        <v>0</v>
      </c>
      <c r="AK2115" s="45">
        <v>0</v>
      </c>
      <c r="AL2115" s="19" t="s">
        <v>1501</v>
      </c>
      <c r="AM2115" s="46">
        <v>38670</v>
      </c>
      <c r="AN2115" s="46">
        <v>24010</v>
      </c>
      <c r="AO2115" s="46">
        <v>14660</v>
      </c>
      <c r="AP2115" s="45">
        <v>456</v>
      </c>
      <c r="AQ2115" s="45"/>
      <c r="AR2115" s="45" t="str">
        <f>IFERROR(VLOOKUP(AB2115,'Pedidos marco'!$A$1:$D$10000,4,0)," ")</f>
        <v xml:space="preserve"> </v>
      </c>
      <c r="AS2115" s="45">
        <f t="shared" si="224"/>
        <v>12</v>
      </c>
      <c r="AT2115" s="45" t="str">
        <f t="shared" si="225"/>
        <v>12</v>
      </c>
      <c r="AU2115" s="47">
        <v>24</v>
      </c>
      <c r="AV2115" s="19" t="str">
        <f t="shared" si="226"/>
        <v>04 April</v>
      </c>
      <c r="AW2115" s="19">
        <f t="shared" si="227"/>
        <v>0.95</v>
      </c>
      <c r="AX2115" s="19">
        <f t="shared" si="228"/>
        <v>19</v>
      </c>
      <c r="AY2115" s="19" t="e">
        <f>VLOOKUP(AG2115,Cías!$A$1:$E$10000,5,0)</f>
        <v>#N/A</v>
      </c>
      <c r="AZ2115" s="19" t="str">
        <f t="shared" si="229"/>
        <v>1013257</v>
      </c>
      <c r="BA2115" s="19" t="str">
        <f t="shared" si="230"/>
        <v>TERAN SARZOSA FRANCISCO BOLIVAR</v>
      </c>
      <c r="BB2115" s="19" t="e">
        <f>VLOOKUP(AG2115,Cías!$A$1:$E$10000,3,0)</f>
        <v>#N/A</v>
      </c>
      <c r="BC2115" s="19"/>
      <c r="BD2115" s="19"/>
      <c r="BE2115" s="19"/>
      <c r="BF2115" s="19"/>
      <c r="BG2115" s="19"/>
      <c r="BH2115" s="19"/>
      <c r="BI2115" s="19"/>
      <c r="BJ2115" s="19"/>
    </row>
    <row r="2116" spans="1:62" ht="15" x14ac:dyDescent="0.2">
      <c r="A2116" s="19" t="s">
        <v>18166</v>
      </c>
      <c r="B2116" s="19" t="s">
        <v>1479</v>
      </c>
      <c r="C2116" s="43">
        <v>44663</v>
      </c>
      <c r="D2116" s="44">
        <v>0.73541666666667005</v>
      </c>
      <c r="E2116" s="19" t="s">
        <v>18167</v>
      </c>
      <c r="F2116" s="19" t="s">
        <v>18168</v>
      </c>
      <c r="G2116" s="19" t="s">
        <v>18169</v>
      </c>
      <c r="H2116" s="45">
        <v>1672.8</v>
      </c>
      <c r="I2116" s="45">
        <v>1875.56</v>
      </c>
      <c r="J2116" s="19" t="s">
        <v>1560</v>
      </c>
      <c r="K2116" s="19" t="s">
        <v>18170</v>
      </c>
      <c r="L2116" s="19" t="s">
        <v>18171</v>
      </c>
      <c r="M2116" s="19" t="s">
        <v>18172</v>
      </c>
      <c r="N2116" s="19" t="s">
        <v>18166</v>
      </c>
      <c r="O2116" s="19" t="s">
        <v>371</v>
      </c>
      <c r="P2116" s="19" t="s">
        <v>372</v>
      </c>
      <c r="Q2116" s="46">
        <v>240</v>
      </c>
      <c r="R2116" s="19" t="s">
        <v>1544</v>
      </c>
      <c r="S2116" s="19" t="s">
        <v>1861</v>
      </c>
      <c r="T2116" s="19" t="s">
        <v>1862</v>
      </c>
      <c r="U2116" s="19" t="s">
        <v>1863</v>
      </c>
      <c r="V2116" s="19" t="s">
        <v>1864</v>
      </c>
      <c r="W2116" s="19" t="s">
        <v>1865</v>
      </c>
      <c r="X2116" s="19" t="s">
        <v>1866</v>
      </c>
      <c r="Y2116" s="19" t="s">
        <v>1867</v>
      </c>
      <c r="Z2116" s="19" t="s">
        <v>1868</v>
      </c>
      <c r="AA2116" s="46">
        <v>30</v>
      </c>
      <c r="AB2116" s="19" t="s">
        <v>437</v>
      </c>
      <c r="AC2116" s="19" t="s">
        <v>21</v>
      </c>
      <c r="AD2116" s="19" t="s">
        <v>1869</v>
      </c>
      <c r="AE2116" s="19" t="s">
        <v>1870</v>
      </c>
      <c r="AF2116" s="19" t="s">
        <v>1719</v>
      </c>
      <c r="AG2116" s="19" t="s">
        <v>1871</v>
      </c>
      <c r="AH2116" s="19" t="s">
        <v>1499</v>
      </c>
      <c r="AI2116" s="19" t="s">
        <v>1500</v>
      </c>
      <c r="AJ2116" s="45">
        <v>0</v>
      </c>
      <c r="AK2116" s="45">
        <v>0</v>
      </c>
      <c r="AL2116" s="19" t="s">
        <v>1501</v>
      </c>
      <c r="AM2116" s="46">
        <v>16238.333000000001</v>
      </c>
      <c r="AN2116" s="46">
        <v>12015</v>
      </c>
      <c r="AO2116" s="46">
        <v>4223.3329999999996</v>
      </c>
      <c r="AP2116" s="45">
        <v>45.6</v>
      </c>
      <c r="AQ2116" s="45"/>
      <c r="AR2116" s="45" t="str">
        <f>IFERROR(VLOOKUP(AB2116,'Pedidos marco'!$A$1:$D$10000,4,0)," ")</f>
        <v xml:space="preserve"> </v>
      </c>
      <c r="AS2116" s="45">
        <f t="shared" ref="AS2116:AS2179" si="231">DAY(C2116)</f>
        <v>12</v>
      </c>
      <c r="AT2116" s="45" t="str">
        <f t="shared" ref="AT2116:AT2179" si="232">TEXT(AS2116,"dd")</f>
        <v>12</v>
      </c>
      <c r="AU2116" s="47">
        <v>12</v>
      </c>
      <c r="AV2116" s="19" t="str">
        <f t="shared" ref="AV2116:AV2179" si="233">TEXT(C2116,"MM MMMM")</f>
        <v>04 April</v>
      </c>
      <c r="AW2116" s="19">
        <f t="shared" ref="AW2116:AW2179" si="234">IFERROR(AP2116/Q2116,"")</f>
        <v>0.19</v>
      </c>
      <c r="AX2116" s="19">
        <f t="shared" ref="AX2116:AX2179" si="235">IFERROR(AP2116/AU2116,"")</f>
        <v>3.8000000000000003</v>
      </c>
      <c r="AY2116" s="19" t="e">
        <f>VLOOKUP(AG2116,Cías!$A$1:$E$10000,5,0)</f>
        <v>#N/A</v>
      </c>
      <c r="AZ2116" s="19" t="str">
        <f t="shared" ref="AZ2116:AZ2179" si="236">AB2116</f>
        <v>1012808</v>
      </c>
      <c r="BA2116" s="19" t="str">
        <f t="shared" ref="BA2116:BA2179" si="237">AC2116</f>
        <v>ALVAREZ GONZAGA LASTEÑA MARIANA</v>
      </c>
      <c r="BB2116" s="19" t="e">
        <f>VLOOKUP(AG2116,Cías!$A$1:$E$10000,3,0)</f>
        <v>#N/A</v>
      </c>
      <c r="BC2116" s="19"/>
      <c r="BD2116" s="19"/>
      <c r="BE2116" s="19"/>
      <c r="BF2116" s="19"/>
      <c r="BG2116" s="19"/>
      <c r="BH2116" s="19"/>
      <c r="BI2116" s="19"/>
      <c r="BJ2116" s="19"/>
    </row>
    <row r="2117" spans="1:62" ht="15" x14ac:dyDescent="0.2">
      <c r="A2117" s="19" t="s">
        <v>18166</v>
      </c>
      <c r="B2117" s="19" t="s">
        <v>1479</v>
      </c>
      <c r="C2117" s="43">
        <v>44663</v>
      </c>
      <c r="D2117" s="44">
        <v>0.73541666666667005</v>
      </c>
      <c r="E2117" s="19" t="s">
        <v>18173</v>
      </c>
      <c r="F2117" s="19" t="s">
        <v>18174</v>
      </c>
      <c r="G2117" s="19" t="s">
        <v>18175</v>
      </c>
      <c r="H2117" s="45">
        <v>760.8</v>
      </c>
      <c r="I2117" s="45">
        <v>853.02</v>
      </c>
      <c r="J2117" s="19" t="s">
        <v>1560</v>
      </c>
      <c r="K2117" s="19" t="s">
        <v>18170</v>
      </c>
      <c r="L2117" s="19" t="s">
        <v>18176</v>
      </c>
      <c r="M2117" s="19" t="s">
        <v>18177</v>
      </c>
      <c r="N2117" s="19" t="s">
        <v>18166</v>
      </c>
      <c r="O2117" s="19" t="s">
        <v>369</v>
      </c>
      <c r="P2117" s="19" t="s">
        <v>370</v>
      </c>
      <c r="Q2117" s="46">
        <v>120</v>
      </c>
      <c r="R2117" s="19" t="s">
        <v>1544</v>
      </c>
      <c r="S2117" s="19" t="s">
        <v>1861</v>
      </c>
      <c r="T2117" s="19" t="s">
        <v>1862</v>
      </c>
      <c r="U2117" s="19" t="s">
        <v>1863</v>
      </c>
      <c r="V2117" s="19" t="s">
        <v>1864</v>
      </c>
      <c r="W2117" s="19" t="s">
        <v>1865</v>
      </c>
      <c r="X2117" s="19" t="s">
        <v>1866</v>
      </c>
      <c r="Y2117" s="19" t="s">
        <v>1867</v>
      </c>
      <c r="Z2117" s="19" t="s">
        <v>1868</v>
      </c>
      <c r="AA2117" s="46">
        <v>30</v>
      </c>
      <c r="AB2117" s="19" t="s">
        <v>437</v>
      </c>
      <c r="AC2117" s="19" t="s">
        <v>21</v>
      </c>
      <c r="AD2117" s="19" t="s">
        <v>1869</v>
      </c>
      <c r="AE2117" s="19" t="s">
        <v>1870</v>
      </c>
      <c r="AF2117" s="19" t="s">
        <v>1719</v>
      </c>
      <c r="AG2117" s="19" t="s">
        <v>1871</v>
      </c>
      <c r="AH2117" s="19" t="s">
        <v>1499</v>
      </c>
      <c r="AI2117" s="19" t="s">
        <v>1500</v>
      </c>
      <c r="AJ2117" s="45">
        <v>0</v>
      </c>
      <c r="AK2117" s="45">
        <v>0</v>
      </c>
      <c r="AL2117" s="19" t="s">
        <v>1501</v>
      </c>
      <c r="AM2117" s="46">
        <v>10230.833000000001</v>
      </c>
      <c r="AN2117" s="46">
        <v>6007.5</v>
      </c>
      <c r="AO2117" s="46">
        <v>4223.3329999999996</v>
      </c>
      <c r="AP2117" s="45">
        <v>22.8</v>
      </c>
      <c r="AQ2117" s="45"/>
      <c r="AR2117" s="45" t="str">
        <f>IFERROR(VLOOKUP(AB2117,'Pedidos marco'!$A$1:$D$10000,4,0)," ")</f>
        <v xml:space="preserve"> </v>
      </c>
      <c r="AS2117" s="45">
        <f t="shared" si="231"/>
        <v>12</v>
      </c>
      <c r="AT2117" s="45" t="str">
        <f t="shared" si="232"/>
        <v>12</v>
      </c>
      <c r="AU2117" s="47">
        <v>6</v>
      </c>
      <c r="AV2117" s="19" t="str">
        <f t="shared" si="233"/>
        <v>04 April</v>
      </c>
      <c r="AW2117" s="19">
        <f t="shared" si="234"/>
        <v>0.19</v>
      </c>
      <c r="AX2117" s="19">
        <f t="shared" si="235"/>
        <v>3.8000000000000003</v>
      </c>
      <c r="AY2117" s="19" t="e">
        <f>VLOOKUP(AG2117,Cías!$A$1:$E$10000,5,0)</f>
        <v>#N/A</v>
      </c>
      <c r="AZ2117" s="19" t="str">
        <f t="shared" si="236"/>
        <v>1012808</v>
      </c>
      <c r="BA2117" s="19" t="str">
        <f t="shared" si="237"/>
        <v>ALVAREZ GONZAGA LASTEÑA MARIANA</v>
      </c>
      <c r="BB2117" s="19" t="e">
        <f>VLOOKUP(AG2117,Cías!$A$1:$E$10000,3,0)</f>
        <v>#N/A</v>
      </c>
      <c r="BC2117" s="19"/>
      <c r="BD2117" s="19"/>
      <c r="BE2117" s="19"/>
      <c r="BF2117" s="19"/>
      <c r="BG2117" s="19"/>
      <c r="BH2117" s="19"/>
      <c r="BI2117" s="19"/>
      <c r="BJ2117" s="19"/>
    </row>
    <row r="2118" spans="1:62" ht="15" x14ac:dyDescent="0.2">
      <c r="A2118" s="19" t="s">
        <v>18166</v>
      </c>
      <c r="B2118" s="19" t="s">
        <v>1479</v>
      </c>
      <c r="C2118" s="43">
        <v>44663</v>
      </c>
      <c r="D2118" s="44">
        <v>0.73541666666667005</v>
      </c>
      <c r="E2118" s="19" t="s">
        <v>18178</v>
      </c>
      <c r="F2118" s="19" t="s">
        <v>18179</v>
      </c>
      <c r="G2118" s="19" t="s">
        <v>18180</v>
      </c>
      <c r="H2118" s="45">
        <v>828</v>
      </c>
      <c r="I2118" s="45">
        <v>928.36</v>
      </c>
      <c r="J2118" s="19" t="s">
        <v>1560</v>
      </c>
      <c r="K2118" s="19" t="s">
        <v>18170</v>
      </c>
      <c r="L2118" s="19" t="s">
        <v>18181</v>
      </c>
      <c r="M2118" s="19" t="s">
        <v>18182</v>
      </c>
      <c r="N2118" s="19" t="s">
        <v>18166</v>
      </c>
      <c r="O2118" s="19" t="s">
        <v>367</v>
      </c>
      <c r="P2118" s="19" t="s">
        <v>368</v>
      </c>
      <c r="Q2118" s="46">
        <v>120</v>
      </c>
      <c r="R2118" s="19" t="s">
        <v>1544</v>
      </c>
      <c r="S2118" s="19" t="s">
        <v>1861</v>
      </c>
      <c r="T2118" s="19" t="s">
        <v>1862</v>
      </c>
      <c r="U2118" s="19" t="s">
        <v>1863</v>
      </c>
      <c r="V2118" s="19" t="s">
        <v>1864</v>
      </c>
      <c r="W2118" s="19" t="s">
        <v>1865</v>
      </c>
      <c r="X2118" s="19" t="s">
        <v>1866</v>
      </c>
      <c r="Y2118" s="19" t="s">
        <v>1867</v>
      </c>
      <c r="Z2118" s="19" t="s">
        <v>1868</v>
      </c>
      <c r="AA2118" s="46">
        <v>30</v>
      </c>
      <c r="AB2118" s="19" t="s">
        <v>437</v>
      </c>
      <c r="AC2118" s="19" t="s">
        <v>21</v>
      </c>
      <c r="AD2118" s="19" t="s">
        <v>1869</v>
      </c>
      <c r="AE2118" s="19" t="s">
        <v>1870</v>
      </c>
      <c r="AF2118" s="19" t="s">
        <v>1719</v>
      </c>
      <c r="AG2118" s="19" t="s">
        <v>1871</v>
      </c>
      <c r="AH2118" s="19" t="s">
        <v>1499</v>
      </c>
      <c r="AI2118" s="19" t="s">
        <v>1500</v>
      </c>
      <c r="AJ2118" s="45">
        <v>0</v>
      </c>
      <c r="AK2118" s="45">
        <v>0</v>
      </c>
      <c r="AL2118" s="19" t="s">
        <v>1501</v>
      </c>
      <c r="AM2118" s="46">
        <v>10230.833000000001</v>
      </c>
      <c r="AN2118" s="46">
        <v>6007.5</v>
      </c>
      <c r="AO2118" s="46">
        <v>4223.3329999999996</v>
      </c>
      <c r="AP2118" s="45">
        <v>22.8</v>
      </c>
      <c r="AQ2118" s="45"/>
      <c r="AR2118" s="45" t="str">
        <f>IFERROR(VLOOKUP(AB2118,'Pedidos marco'!$A$1:$D$10000,4,0)," ")</f>
        <v xml:space="preserve"> </v>
      </c>
      <c r="AS2118" s="45">
        <f t="shared" si="231"/>
        <v>12</v>
      </c>
      <c r="AT2118" s="45" t="str">
        <f t="shared" si="232"/>
        <v>12</v>
      </c>
      <c r="AU2118" s="47">
        <v>6</v>
      </c>
      <c r="AV2118" s="19" t="str">
        <f t="shared" si="233"/>
        <v>04 April</v>
      </c>
      <c r="AW2118" s="19">
        <f t="shared" si="234"/>
        <v>0.19</v>
      </c>
      <c r="AX2118" s="19">
        <f t="shared" si="235"/>
        <v>3.8000000000000003</v>
      </c>
      <c r="AY2118" s="19" t="e">
        <f>VLOOKUP(AG2118,Cías!$A$1:$E$10000,5,0)</f>
        <v>#N/A</v>
      </c>
      <c r="AZ2118" s="19" t="str">
        <f t="shared" si="236"/>
        <v>1012808</v>
      </c>
      <c r="BA2118" s="19" t="str">
        <f t="shared" si="237"/>
        <v>ALVAREZ GONZAGA LASTEÑA MARIANA</v>
      </c>
      <c r="BB2118" s="19" t="e">
        <f>VLOOKUP(AG2118,Cías!$A$1:$E$10000,3,0)</f>
        <v>#N/A</v>
      </c>
      <c r="BC2118" s="19"/>
      <c r="BD2118" s="19"/>
      <c r="BE2118" s="19"/>
      <c r="BF2118" s="19"/>
      <c r="BG2118" s="19"/>
      <c r="BH2118" s="19"/>
      <c r="BI2118" s="19"/>
      <c r="BJ2118" s="19"/>
    </row>
    <row r="2119" spans="1:62" ht="15" x14ac:dyDescent="0.2">
      <c r="A2119" s="19" t="s">
        <v>18183</v>
      </c>
      <c r="B2119" s="19" t="s">
        <v>1479</v>
      </c>
      <c r="C2119" s="43">
        <v>44663</v>
      </c>
      <c r="D2119" s="44">
        <v>0.73680555555556004</v>
      </c>
      <c r="E2119" s="19" t="s">
        <v>18184</v>
      </c>
      <c r="F2119" s="19" t="s">
        <v>18185</v>
      </c>
      <c r="G2119" s="19" t="s">
        <v>18186</v>
      </c>
      <c r="H2119" s="45">
        <v>2484</v>
      </c>
      <c r="I2119" s="45">
        <v>2785.08</v>
      </c>
      <c r="J2119" s="19" t="s">
        <v>1560</v>
      </c>
      <c r="K2119" s="19" t="s">
        <v>18187</v>
      </c>
      <c r="L2119" s="19" t="s">
        <v>18188</v>
      </c>
      <c r="M2119" s="19" t="s">
        <v>18189</v>
      </c>
      <c r="N2119" s="19" t="s">
        <v>18183</v>
      </c>
      <c r="O2119" s="19" t="s">
        <v>367</v>
      </c>
      <c r="P2119" s="19" t="s">
        <v>368</v>
      </c>
      <c r="Q2119" s="46">
        <v>360</v>
      </c>
      <c r="R2119" s="19" t="s">
        <v>1544</v>
      </c>
      <c r="S2119" s="19" t="s">
        <v>1825</v>
      </c>
      <c r="T2119" s="19" t="s">
        <v>1826</v>
      </c>
      <c r="U2119" s="19" t="s">
        <v>18190</v>
      </c>
      <c r="V2119" s="19" t="s">
        <v>18191</v>
      </c>
      <c r="W2119" s="19" t="s">
        <v>1829</v>
      </c>
      <c r="X2119" s="19" t="s">
        <v>18192</v>
      </c>
      <c r="Y2119" s="19" t="s">
        <v>5256</v>
      </c>
      <c r="Z2119" s="19" t="s">
        <v>5257</v>
      </c>
      <c r="AA2119" s="46">
        <v>15</v>
      </c>
      <c r="AB2119" s="19" t="s">
        <v>499</v>
      </c>
      <c r="AC2119" s="19" t="s">
        <v>147</v>
      </c>
      <c r="AD2119" s="19" t="s">
        <v>5526</v>
      </c>
      <c r="AE2119" s="19" t="s">
        <v>5527</v>
      </c>
      <c r="AF2119" s="19" t="s">
        <v>1554</v>
      </c>
      <c r="AG2119" s="19" t="s">
        <v>5528</v>
      </c>
      <c r="AH2119" s="19" t="s">
        <v>1499</v>
      </c>
      <c r="AI2119" s="19" t="s">
        <v>1500</v>
      </c>
      <c r="AJ2119" s="45">
        <v>0</v>
      </c>
      <c r="AK2119" s="45">
        <v>0</v>
      </c>
      <c r="AL2119" s="19" t="s">
        <v>1501</v>
      </c>
      <c r="AM2119" s="46">
        <v>27000</v>
      </c>
      <c r="AN2119" s="46">
        <v>18060</v>
      </c>
      <c r="AO2119" s="46">
        <v>8940</v>
      </c>
      <c r="AP2119" s="45">
        <v>54</v>
      </c>
      <c r="AQ2119" s="45"/>
      <c r="AR2119" s="45" t="str">
        <f>IFERROR(VLOOKUP(AB2119,'Pedidos marco'!$A$1:$D$10000,4,0)," ")</f>
        <v xml:space="preserve"> </v>
      </c>
      <c r="AS2119" s="45">
        <f t="shared" si="231"/>
        <v>12</v>
      </c>
      <c r="AT2119" s="45" t="str">
        <f t="shared" si="232"/>
        <v>12</v>
      </c>
      <c r="AU2119" s="47">
        <v>18</v>
      </c>
      <c r="AV2119" s="19" t="str">
        <f t="shared" si="233"/>
        <v>04 April</v>
      </c>
      <c r="AW2119" s="19">
        <f t="shared" si="234"/>
        <v>0.15</v>
      </c>
      <c r="AX2119" s="19">
        <f t="shared" si="235"/>
        <v>3</v>
      </c>
      <c r="AY2119" s="19" t="e">
        <f>VLOOKUP(AG2119,Cías!$A$1:$E$10000,5,0)</f>
        <v>#N/A</v>
      </c>
      <c r="AZ2119" s="19" t="str">
        <f t="shared" si="236"/>
        <v>1024047</v>
      </c>
      <c r="BA2119" s="19" t="str">
        <f t="shared" si="237"/>
        <v>GRANDA ALMEIDA LUIS ANIBAL</v>
      </c>
      <c r="BB2119" s="19" t="e">
        <f>VLOOKUP(AG2119,Cías!$A$1:$E$10000,3,0)</f>
        <v>#N/A</v>
      </c>
      <c r="BC2119" s="19"/>
      <c r="BD2119" s="19"/>
      <c r="BE2119" s="19"/>
      <c r="BF2119" s="19"/>
      <c r="BG2119" s="19"/>
      <c r="BH2119" s="19"/>
      <c r="BI2119" s="19"/>
      <c r="BJ2119" s="19"/>
    </row>
    <row r="2120" spans="1:62" ht="15" x14ac:dyDescent="0.2">
      <c r="A2120" s="19" t="s">
        <v>18193</v>
      </c>
      <c r="B2120" s="19" t="s">
        <v>1479</v>
      </c>
      <c r="C2120" s="43">
        <v>44663</v>
      </c>
      <c r="D2120" s="44">
        <v>0.73888888888889004</v>
      </c>
      <c r="E2120" s="19" t="s">
        <v>18194</v>
      </c>
      <c r="F2120" s="19" t="s">
        <v>1481</v>
      </c>
      <c r="G2120" s="19" t="s">
        <v>1481</v>
      </c>
      <c r="H2120" s="45">
        <v>0</v>
      </c>
      <c r="I2120" s="45">
        <v>0</v>
      </c>
      <c r="J2120" s="19" t="s">
        <v>1482</v>
      </c>
      <c r="K2120" s="19" t="s">
        <v>13612</v>
      </c>
      <c r="L2120" s="19" t="s">
        <v>18195</v>
      </c>
      <c r="M2120" s="19" t="s">
        <v>18196</v>
      </c>
      <c r="N2120" s="19" t="s">
        <v>18193</v>
      </c>
      <c r="O2120" s="19" t="s">
        <v>1486</v>
      </c>
      <c r="P2120" s="19" t="s">
        <v>1487</v>
      </c>
      <c r="Q2120" s="46">
        <v>32.340000000000003</v>
      </c>
      <c r="R2120" s="19" t="s">
        <v>1488</v>
      </c>
      <c r="S2120" s="19" t="s">
        <v>2853</v>
      </c>
      <c r="T2120" s="19" t="s">
        <v>2854</v>
      </c>
      <c r="U2120" s="19" t="s">
        <v>13615</v>
      </c>
      <c r="V2120" s="19" t="s">
        <v>13616</v>
      </c>
      <c r="W2120" s="19" t="s">
        <v>1586</v>
      </c>
      <c r="X2120" s="19" t="s">
        <v>13617</v>
      </c>
      <c r="Y2120" s="19" t="s">
        <v>1588</v>
      </c>
      <c r="Z2120" s="19" t="s">
        <v>1589</v>
      </c>
      <c r="AA2120" s="46">
        <v>250</v>
      </c>
      <c r="AB2120" s="19" t="s">
        <v>473</v>
      </c>
      <c r="AC2120" s="19" t="s">
        <v>96</v>
      </c>
      <c r="AD2120" s="19" t="s">
        <v>1888</v>
      </c>
      <c r="AE2120" s="19" t="s">
        <v>1889</v>
      </c>
      <c r="AF2120" s="19" t="s">
        <v>1497</v>
      </c>
      <c r="AG2120" s="19" t="s">
        <v>1890</v>
      </c>
      <c r="AH2120" s="19" t="s">
        <v>1499</v>
      </c>
      <c r="AI2120" s="19" t="s">
        <v>1500</v>
      </c>
      <c r="AJ2120" s="45">
        <v>0</v>
      </c>
      <c r="AK2120" s="45">
        <v>0</v>
      </c>
      <c r="AL2120" s="19" t="s">
        <v>1517</v>
      </c>
      <c r="AM2120" s="46">
        <v>50940</v>
      </c>
      <c r="AN2120" s="46">
        <v>32340</v>
      </c>
      <c r="AO2120" s="46">
        <v>18600</v>
      </c>
      <c r="AP2120" s="45">
        <v>0</v>
      </c>
      <c r="AQ2120" s="45"/>
      <c r="AR2120" s="45" t="str">
        <f>IFERROR(VLOOKUP(AB2120,'Pedidos marco'!$A$1:$D$10000,4,0)," ")</f>
        <v xml:space="preserve"> </v>
      </c>
      <c r="AS2120" s="45">
        <f t="shared" si="231"/>
        <v>12</v>
      </c>
      <c r="AT2120" s="45" t="str">
        <f t="shared" si="232"/>
        <v>12</v>
      </c>
      <c r="AU2120" s="47">
        <v>32.340000000000003</v>
      </c>
      <c r="AV2120" s="19" t="str">
        <f t="shared" si="233"/>
        <v>04 April</v>
      </c>
      <c r="AW2120" s="19">
        <f t="shared" si="234"/>
        <v>0</v>
      </c>
      <c r="AX2120" s="19">
        <f t="shared" si="235"/>
        <v>0</v>
      </c>
      <c r="AY2120" s="19" t="e">
        <f>VLOOKUP(AG2120,Cías!$A$1:$E$10000,5,0)</f>
        <v>#N/A</v>
      </c>
      <c r="AZ2120" s="19" t="str">
        <f t="shared" si="236"/>
        <v>1013227</v>
      </c>
      <c r="BA2120" s="19" t="str">
        <f t="shared" si="237"/>
        <v>COMPAÑIA DE TRANSPORTE PESADO</v>
      </c>
      <c r="BB2120" s="19" t="e">
        <f>VLOOKUP(AG2120,Cías!$A$1:$E$10000,3,0)</f>
        <v>#N/A</v>
      </c>
      <c r="BC2120" s="19"/>
      <c r="BD2120" s="19"/>
      <c r="BE2120" s="19"/>
      <c r="BF2120" s="19"/>
      <c r="BG2120" s="19"/>
      <c r="BH2120" s="19"/>
      <c r="BI2120" s="19"/>
      <c r="BJ2120" s="19"/>
    </row>
    <row r="2121" spans="1:62" ht="15" x14ac:dyDescent="0.2">
      <c r="A2121" s="19" t="s">
        <v>18197</v>
      </c>
      <c r="B2121" s="19" t="s">
        <v>1479</v>
      </c>
      <c r="C2121" s="43">
        <v>44663</v>
      </c>
      <c r="D2121" s="44">
        <v>0.73958333333333004</v>
      </c>
      <c r="E2121" s="19" t="s">
        <v>18198</v>
      </c>
      <c r="F2121" s="19" t="s">
        <v>18199</v>
      </c>
      <c r="G2121" s="19" t="s">
        <v>18200</v>
      </c>
      <c r="H2121" s="45">
        <v>3780</v>
      </c>
      <c r="I2121" s="45">
        <v>4238.16</v>
      </c>
      <c r="J2121" s="19" t="s">
        <v>1560</v>
      </c>
      <c r="K2121" s="19" t="s">
        <v>11721</v>
      </c>
      <c r="L2121" s="19" t="s">
        <v>18201</v>
      </c>
      <c r="M2121" s="19" t="s">
        <v>18202</v>
      </c>
      <c r="N2121" s="19" t="s">
        <v>18197</v>
      </c>
      <c r="O2121" s="19" t="s">
        <v>1486</v>
      </c>
      <c r="P2121" s="19" t="s">
        <v>1487</v>
      </c>
      <c r="Q2121" s="46">
        <v>31.5</v>
      </c>
      <c r="R2121" s="19" t="s">
        <v>1488</v>
      </c>
      <c r="S2121" s="19" t="s">
        <v>8781</v>
      </c>
      <c r="T2121" s="19" t="s">
        <v>8782</v>
      </c>
      <c r="U2121" s="19" t="s">
        <v>8783</v>
      </c>
      <c r="V2121" s="19" t="s">
        <v>8784</v>
      </c>
      <c r="W2121" s="19" t="s">
        <v>415</v>
      </c>
      <c r="X2121" s="19" t="s">
        <v>8785</v>
      </c>
      <c r="Y2121" s="19" t="s">
        <v>8786</v>
      </c>
      <c r="Z2121" s="19" t="s">
        <v>8787</v>
      </c>
      <c r="AA2121" s="46">
        <v>127</v>
      </c>
      <c r="AB2121" s="19" t="s">
        <v>473</v>
      </c>
      <c r="AC2121" s="19" t="s">
        <v>96</v>
      </c>
      <c r="AD2121" s="19" t="s">
        <v>9896</v>
      </c>
      <c r="AE2121" s="19" t="s">
        <v>9897</v>
      </c>
      <c r="AF2121" s="19" t="s">
        <v>1497</v>
      </c>
      <c r="AG2121" s="19" t="s">
        <v>9898</v>
      </c>
      <c r="AH2121" s="19" t="s">
        <v>1499</v>
      </c>
      <c r="AI2121" s="19" t="s">
        <v>1500</v>
      </c>
      <c r="AJ2121" s="45">
        <v>0</v>
      </c>
      <c r="AK2121" s="45">
        <v>0</v>
      </c>
      <c r="AL2121" s="19" t="s">
        <v>1501</v>
      </c>
      <c r="AM2121" s="46">
        <v>50150</v>
      </c>
      <c r="AN2121" s="46">
        <v>31500</v>
      </c>
      <c r="AO2121" s="46">
        <v>18650</v>
      </c>
      <c r="AP2121" s="45">
        <v>354.06</v>
      </c>
      <c r="AQ2121" s="45"/>
      <c r="AR2121" s="45" t="str">
        <f>IFERROR(VLOOKUP(AB2121,'Pedidos marco'!$A$1:$D$10000,4,0)," ")</f>
        <v xml:space="preserve"> </v>
      </c>
      <c r="AS2121" s="45">
        <f t="shared" si="231"/>
        <v>12</v>
      </c>
      <c r="AT2121" s="45" t="str">
        <f t="shared" si="232"/>
        <v>12</v>
      </c>
      <c r="AU2121" s="47">
        <v>31.5</v>
      </c>
      <c r="AV2121" s="19" t="str">
        <f t="shared" si="233"/>
        <v>04 April</v>
      </c>
      <c r="AW2121" s="19">
        <f t="shared" si="234"/>
        <v>11.24</v>
      </c>
      <c r="AX2121" s="19">
        <f t="shared" si="235"/>
        <v>11.24</v>
      </c>
      <c r="AY2121" s="19" t="e">
        <f>VLOOKUP(AG2121,Cías!$A$1:$E$10000,5,0)</f>
        <v>#N/A</v>
      </c>
      <c r="AZ2121" s="19" t="str">
        <f t="shared" si="236"/>
        <v>1013227</v>
      </c>
      <c r="BA2121" s="19" t="str">
        <f t="shared" si="237"/>
        <v>COMPAÑIA DE TRANSPORTE PESADO</v>
      </c>
      <c r="BB2121" s="19" t="e">
        <f>VLOOKUP(AG2121,Cías!$A$1:$E$10000,3,0)</f>
        <v>#N/A</v>
      </c>
      <c r="BC2121" s="19"/>
      <c r="BD2121" s="19"/>
      <c r="BE2121" s="19"/>
      <c r="BF2121" s="19"/>
      <c r="BG2121" s="19"/>
      <c r="BH2121" s="19"/>
      <c r="BI2121" s="19"/>
      <c r="BJ2121" s="19"/>
    </row>
    <row r="2122" spans="1:62" ht="15" x14ac:dyDescent="0.2">
      <c r="A2122" s="19" t="s">
        <v>18203</v>
      </c>
      <c r="B2122" s="19" t="s">
        <v>1479</v>
      </c>
      <c r="C2122" s="43">
        <v>44663</v>
      </c>
      <c r="D2122" s="44">
        <v>0.74097222222222003</v>
      </c>
      <c r="E2122" s="19" t="s">
        <v>18204</v>
      </c>
      <c r="F2122" s="19" t="s">
        <v>18205</v>
      </c>
      <c r="G2122" s="19" t="s">
        <v>18206</v>
      </c>
      <c r="H2122" s="45">
        <v>1253.3399999999999</v>
      </c>
      <c r="I2122" s="45">
        <v>1405.25</v>
      </c>
      <c r="J2122" s="19" t="s">
        <v>1560</v>
      </c>
      <c r="K2122" s="19" t="s">
        <v>18207</v>
      </c>
      <c r="L2122" s="19" t="s">
        <v>18208</v>
      </c>
      <c r="M2122" s="19" t="s">
        <v>18209</v>
      </c>
      <c r="N2122" s="19" t="s">
        <v>18203</v>
      </c>
      <c r="O2122" s="19" t="s">
        <v>369</v>
      </c>
      <c r="P2122" s="19" t="s">
        <v>370</v>
      </c>
      <c r="Q2122" s="46">
        <v>200</v>
      </c>
      <c r="R2122" s="19" t="s">
        <v>1544</v>
      </c>
      <c r="S2122" s="19" t="s">
        <v>3305</v>
      </c>
      <c r="T2122" s="19" t="s">
        <v>3306</v>
      </c>
      <c r="U2122" s="19" t="s">
        <v>3307</v>
      </c>
      <c r="V2122" s="19" t="s">
        <v>3308</v>
      </c>
      <c r="W2122" s="19" t="s">
        <v>1627</v>
      </c>
      <c r="X2122" s="19" t="s">
        <v>3309</v>
      </c>
      <c r="Y2122" s="19" t="s">
        <v>1629</v>
      </c>
      <c r="Z2122" s="19" t="s">
        <v>1630</v>
      </c>
      <c r="AA2122" s="46">
        <v>40</v>
      </c>
      <c r="AB2122" s="19" t="s">
        <v>501</v>
      </c>
      <c r="AC2122" s="19" t="s">
        <v>151</v>
      </c>
      <c r="AD2122" s="19" t="s">
        <v>4612</v>
      </c>
      <c r="AE2122" s="19" t="s">
        <v>4613</v>
      </c>
      <c r="AF2122" s="19" t="s">
        <v>1719</v>
      </c>
      <c r="AG2122" s="19" t="s">
        <v>4614</v>
      </c>
      <c r="AH2122" s="19" t="s">
        <v>1594</v>
      </c>
      <c r="AI2122" s="19" t="s">
        <v>1595</v>
      </c>
      <c r="AJ2122" s="45">
        <v>0.05</v>
      </c>
      <c r="AK2122" s="45">
        <v>10</v>
      </c>
      <c r="AL2122" s="19" t="s">
        <v>1501</v>
      </c>
      <c r="AM2122" s="46">
        <v>17821.667000000001</v>
      </c>
      <c r="AN2122" s="46">
        <v>10016.666999999999</v>
      </c>
      <c r="AO2122" s="46">
        <v>7805</v>
      </c>
      <c r="AP2122" s="45">
        <v>42</v>
      </c>
      <c r="AQ2122" s="45"/>
      <c r="AR2122" s="45" t="str">
        <f>IFERROR(VLOOKUP(AB2122,'Pedidos marco'!$A$1:$D$10000,4,0)," ")</f>
        <v xml:space="preserve"> </v>
      </c>
      <c r="AS2122" s="45">
        <f t="shared" si="231"/>
        <v>12</v>
      </c>
      <c r="AT2122" s="45" t="str">
        <f t="shared" si="232"/>
        <v>12</v>
      </c>
      <c r="AU2122" s="47">
        <v>10</v>
      </c>
      <c r="AV2122" s="19" t="str">
        <f t="shared" si="233"/>
        <v>04 April</v>
      </c>
      <c r="AW2122" s="19">
        <f t="shared" si="234"/>
        <v>0.21</v>
      </c>
      <c r="AX2122" s="19">
        <f t="shared" si="235"/>
        <v>4.2</v>
      </c>
      <c r="AY2122" s="19" t="e">
        <f>VLOOKUP(AG2122,Cías!$A$1:$E$10000,5,0)</f>
        <v>#N/A</v>
      </c>
      <c r="AZ2122" s="19" t="str">
        <f t="shared" si="236"/>
        <v>1013930</v>
      </c>
      <c r="BA2122" s="19" t="str">
        <f t="shared" si="237"/>
        <v>GUERRA SANCHEZ EDISON RENE</v>
      </c>
      <c r="BB2122" s="19" t="e">
        <f>VLOOKUP(AG2122,Cías!$A$1:$E$10000,3,0)</f>
        <v>#N/A</v>
      </c>
      <c r="BC2122" s="19"/>
      <c r="BD2122" s="19"/>
      <c r="BE2122" s="19"/>
      <c r="BF2122" s="19"/>
      <c r="BG2122" s="19"/>
      <c r="BH2122" s="19"/>
      <c r="BI2122" s="19"/>
      <c r="BJ2122" s="19"/>
    </row>
    <row r="2123" spans="1:62" ht="15" x14ac:dyDescent="0.2">
      <c r="A2123" s="19" t="s">
        <v>18203</v>
      </c>
      <c r="B2123" s="19" t="s">
        <v>1479</v>
      </c>
      <c r="C2123" s="43">
        <v>44663</v>
      </c>
      <c r="D2123" s="44">
        <v>0.74097222222222003</v>
      </c>
      <c r="E2123" s="19" t="s">
        <v>18210</v>
      </c>
      <c r="F2123" s="19" t="s">
        <v>18211</v>
      </c>
      <c r="G2123" s="19" t="s">
        <v>18212</v>
      </c>
      <c r="H2123" s="45">
        <v>1912.68</v>
      </c>
      <c r="I2123" s="45">
        <v>2144.5100000000002</v>
      </c>
      <c r="J2123" s="19" t="s">
        <v>1560</v>
      </c>
      <c r="K2123" s="19" t="s">
        <v>18207</v>
      </c>
      <c r="L2123" s="19" t="s">
        <v>18213</v>
      </c>
      <c r="M2123" s="19" t="s">
        <v>18214</v>
      </c>
      <c r="N2123" s="19" t="s">
        <v>18203</v>
      </c>
      <c r="O2123" s="19" t="s">
        <v>367</v>
      </c>
      <c r="P2123" s="19" t="s">
        <v>368</v>
      </c>
      <c r="Q2123" s="46">
        <v>280</v>
      </c>
      <c r="R2123" s="19" t="s">
        <v>1544</v>
      </c>
      <c r="S2123" s="19" t="s">
        <v>3305</v>
      </c>
      <c r="T2123" s="19" t="s">
        <v>3306</v>
      </c>
      <c r="U2123" s="19" t="s">
        <v>3307</v>
      </c>
      <c r="V2123" s="19" t="s">
        <v>3308</v>
      </c>
      <c r="W2123" s="19" t="s">
        <v>1627</v>
      </c>
      <c r="X2123" s="19" t="s">
        <v>3309</v>
      </c>
      <c r="Y2123" s="19" t="s">
        <v>1629</v>
      </c>
      <c r="Z2123" s="19" t="s">
        <v>1630</v>
      </c>
      <c r="AA2123" s="46">
        <v>40</v>
      </c>
      <c r="AB2123" s="19" t="s">
        <v>501</v>
      </c>
      <c r="AC2123" s="19" t="s">
        <v>151</v>
      </c>
      <c r="AD2123" s="19" t="s">
        <v>4612</v>
      </c>
      <c r="AE2123" s="19" t="s">
        <v>4613</v>
      </c>
      <c r="AF2123" s="19" t="s">
        <v>1719</v>
      </c>
      <c r="AG2123" s="19" t="s">
        <v>4614</v>
      </c>
      <c r="AH2123" s="19" t="s">
        <v>1594</v>
      </c>
      <c r="AI2123" s="19" t="s">
        <v>1595</v>
      </c>
      <c r="AJ2123" s="45">
        <v>0.05</v>
      </c>
      <c r="AK2123" s="45">
        <v>14</v>
      </c>
      <c r="AL2123" s="19" t="s">
        <v>1501</v>
      </c>
      <c r="AM2123" s="46">
        <v>21828.332999999999</v>
      </c>
      <c r="AN2123" s="46">
        <v>14023.333000000001</v>
      </c>
      <c r="AO2123" s="46">
        <v>7805</v>
      </c>
      <c r="AP2123" s="45">
        <v>58.8</v>
      </c>
      <c r="AQ2123" s="45"/>
      <c r="AR2123" s="45" t="str">
        <f>IFERROR(VLOOKUP(AB2123,'Pedidos marco'!$A$1:$D$10000,4,0)," ")</f>
        <v xml:space="preserve"> </v>
      </c>
      <c r="AS2123" s="45">
        <f t="shared" si="231"/>
        <v>12</v>
      </c>
      <c r="AT2123" s="45" t="str">
        <f t="shared" si="232"/>
        <v>12</v>
      </c>
      <c r="AU2123" s="47">
        <v>14</v>
      </c>
      <c r="AV2123" s="19" t="str">
        <f t="shared" si="233"/>
        <v>04 April</v>
      </c>
      <c r="AW2123" s="19">
        <f t="shared" si="234"/>
        <v>0.21</v>
      </c>
      <c r="AX2123" s="19">
        <f t="shared" si="235"/>
        <v>4.2</v>
      </c>
      <c r="AY2123" s="19" t="e">
        <f>VLOOKUP(AG2123,Cías!$A$1:$E$10000,5,0)</f>
        <v>#N/A</v>
      </c>
      <c r="AZ2123" s="19" t="str">
        <f t="shared" si="236"/>
        <v>1013930</v>
      </c>
      <c r="BA2123" s="19" t="str">
        <f t="shared" si="237"/>
        <v>GUERRA SANCHEZ EDISON RENE</v>
      </c>
      <c r="BB2123" s="19" t="e">
        <f>VLOOKUP(AG2123,Cías!$A$1:$E$10000,3,0)</f>
        <v>#N/A</v>
      </c>
      <c r="BC2123" s="19"/>
      <c r="BD2123" s="19"/>
      <c r="BE2123" s="19"/>
      <c r="BF2123" s="19"/>
      <c r="BG2123" s="19"/>
      <c r="BH2123" s="19"/>
      <c r="BI2123" s="19"/>
      <c r="BJ2123" s="19"/>
    </row>
    <row r="2124" spans="1:62" ht="15" x14ac:dyDescent="0.2">
      <c r="A2124" s="19" t="s">
        <v>18215</v>
      </c>
      <c r="B2124" s="19" t="s">
        <v>1479</v>
      </c>
      <c r="C2124" s="43">
        <v>44663</v>
      </c>
      <c r="D2124" s="44">
        <v>0.74305555555556002</v>
      </c>
      <c r="E2124" s="19" t="s">
        <v>18216</v>
      </c>
      <c r="F2124" s="19" t="s">
        <v>18217</v>
      </c>
      <c r="G2124" s="19" t="s">
        <v>18218</v>
      </c>
      <c r="H2124" s="45">
        <v>257.8</v>
      </c>
      <c r="I2124" s="45">
        <v>289.04000000000002</v>
      </c>
      <c r="J2124" s="19" t="s">
        <v>2037</v>
      </c>
      <c r="K2124" s="19" t="s">
        <v>18219</v>
      </c>
      <c r="L2124" s="19" t="s">
        <v>18220</v>
      </c>
      <c r="M2124" s="19" t="s">
        <v>18221</v>
      </c>
      <c r="N2124" s="19" t="s">
        <v>18215</v>
      </c>
      <c r="O2124" s="19" t="s">
        <v>371</v>
      </c>
      <c r="P2124" s="19" t="s">
        <v>372</v>
      </c>
      <c r="Q2124" s="46">
        <v>40</v>
      </c>
      <c r="R2124" s="19" t="s">
        <v>1544</v>
      </c>
      <c r="S2124" s="19" t="s">
        <v>6123</v>
      </c>
      <c r="T2124" s="19" t="s">
        <v>6124</v>
      </c>
      <c r="U2124" s="19" t="s">
        <v>6125</v>
      </c>
      <c r="V2124" s="19" t="s">
        <v>6126</v>
      </c>
      <c r="W2124" s="19" t="s">
        <v>6127</v>
      </c>
      <c r="X2124" s="19" t="s">
        <v>6128</v>
      </c>
      <c r="Y2124" s="19" t="s">
        <v>6129</v>
      </c>
      <c r="Z2124" s="19" t="s">
        <v>6130</v>
      </c>
      <c r="AA2124" s="46">
        <v>303</v>
      </c>
      <c r="AB2124" s="19" t="s">
        <v>468</v>
      </c>
      <c r="AC2124" s="19" t="s">
        <v>86</v>
      </c>
      <c r="AD2124" s="19" t="s">
        <v>6131</v>
      </c>
      <c r="AE2124" s="19" t="s">
        <v>6132</v>
      </c>
      <c r="AF2124" s="19" t="s">
        <v>1592</v>
      </c>
      <c r="AG2124" s="19" t="s">
        <v>6133</v>
      </c>
      <c r="AH2124" s="19" t="s">
        <v>1499</v>
      </c>
      <c r="AI2124" s="19" t="s">
        <v>1500</v>
      </c>
      <c r="AJ2124" s="45">
        <v>0</v>
      </c>
      <c r="AK2124" s="45">
        <v>0</v>
      </c>
      <c r="AL2124" s="19" t="s">
        <v>1501</v>
      </c>
      <c r="AM2124" s="46">
        <v>8025</v>
      </c>
      <c r="AN2124" s="46">
        <v>2005</v>
      </c>
      <c r="AO2124" s="46">
        <v>6020</v>
      </c>
      <c r="AP2124" s="45">
        <v>44.4</v>
      </c>
      <c r="AQ2124" s="45"/>
      <c r="AR2124" s="45" t="str">
        <f>IFERROR(VLOOKUP(AB2124,'Pedidos marco'!$A$1:$D$10000,4,0)," ")</f>
        <v xml:space="preserve"> </v>
      </c>
      <c r="AS2124" s="45">
        <f t="shared" si="231"/>
        <v>12</v>
      </c>
      <c r="AT2124" s="45" t="str">
        <f t="shared" si="232"/>
        <v>12</v>
      </c>
      <c r="AU2124" s="47">
        <v>2</v>
      </c>
      <c r="AV2124" s="19" t="str">
        <f t="shared" si="233"/>
        <v>04 April</v>
      </c>
      <c r="AW2124" s="19">
        <f t="shared" si="234"/>
        <v>1.1099999999999999</v>
      </c>
      <c r="AX2124" s="19">
        <f t="shared" si="235"/>
        <v>22.2</v>
      </c>
      <c r="AY2124" s="19" t="e">
        <f>VLOOKUP(AG2124,Cías!$A$1:$E$10000,5,0)</f>
        <v>#N/A</v>
      </c>
      <c r="AZ2124" s="19" t="str">
        <f t="shared" si="236"/>
        <v>1013142</v>
      </c>
      <c r="BA2124" s="19" t="str">
        <f t="shared" si="237"/>
        <v>CEVALLOS YEPEZ WILLIAM RICARDO</v>
      </c>
      <c r="BB2124" s="19" t="e">
        <f>VLOOKUP(AG2124,Cías!$A$1:$E$10000,3,0)</f>
        <v>#N/A</v>
      </c>
      <c r="BC2124" s="19"/>
      <c r="BD2124" s="19"/>
      <c r="BE2124" s="19"/>
      <c r="BF2124" s="19"/>
      <c r="BG2124" s="19"/>
      <c r="BH2124" s="19"/>
      <c r="BI2124" s="19"/>
      <c r="BJ2124" s="19"/>
    </row>
    <row r="2125" spans="1:62" ht="15" x14ac:dyDescent="0.2">
      <c r="A2125" s="19" t="s">
        <v>18215</v>
      </c>
      <c r="B2125" s="19" t="s">
        <v>1479</v>
      </c>
      <c r="C2125" s="43">
        <v>44663</v>
      </c>
      <c r="D2125" s="44">
        <v>0.74305555555556002</v>
      </c>
      <c r="E2125" s="19" t="s">
        <v>18222</v>
      </c>
      <c r="F2125" s="19" t="s">
        <v>6135</v>
      </c>
      <c r="G2125" s="19" t="s">
        <v>6136</v>
      </c>
      <c r="H2125" s="45">
        <v>773.39</v>
      </c>
      <c r="I2125" s="45">
        <v>867.13</v>
      </c>
      <c r="J2125" s="19" t="s">
        <v>2037</v>
      </c>
      <c r="K2125" s="19" t="s">
        <v>6137</v>
      </c>
      <c r="L2125" s="19" t="s">
        <v>18223</v>
      </c>
      <c r="M2125" s="19" t="s">
        <v>18224</v>
      </c>
      <c r="N2125" s="19" t="s">
        <v>18215</v>
      </c>
      <c r="O2125" s="19" t="s">
        <v>371</v>
      </c>
      <c r="P2125" s="19" t="s">
        <v>372</v>
      </c>
      <c r="Q2125" s="46">
        <v>120</v>
      </c>
      <c r="R2125" s="19" t="s">
        <v>1544</v>
      </c>
      <c r="S2125" s="19" t="s">
        <v>6123</v>
      </c>
      <c r="T2125" s="19" t="s">
        <v>6124</v>
      </c>
      <c r="U2125" s="19" t="s">
        <v>6125</v>
      </c>
      <c r="V2125" s="19" t="s">
        <v>6126</v>
      </c>
      <c r="W2125" s="19" t="s">
        <v>6127</v>
      </c>
      <c r="X2125" s="19" t="s">
        <v>6128</v>
      </c>
      <c r="Y2125" s="19" t="s">
        <v>6129</v>
      </c>
      <c r="Z2125" s="19" t="s">
        <v>6130</v>
      </c>
      <c r="AA2125" s="46">
        <v>303</v>
      </c>
      <c r="AB2125" s="19" t="s">
        <v>468</v>
      </c>
      <c r="AC2125" s="19" t="s">
        <v>86</v>
      </c>
      <c r="AD2125" s="19" t="s">
        <v>6131</v>
      </c>
      <c r="AE2125" s="19" t="s">
        <v>6132</v>
      </c>
      <c r="AF2125" s="19" t="s">
        <v>1592</v>
      </c>
      <c r="AG2125" s="19" t="s">
        <v>6133</v>
      </c>
      <c r="AH2125" s="19" t="s">
        <v>1499</v>
      </c>
      <c r="AI2125" s="19" t="s">
        <v>1500</v>
      </c>
      <c r="AJ2125" s="45">
        <v>0</v>
      </c>
      <c r="AK2125" s="45">
        <v>0</v>
      </c>
      <c r="AL2125" s="19" t="s">
        <v>1501</v>
      </c>
      <c r="AM2125" s="46">
        <v>12035</v>
      </c>
      <c r="AN2125" s="46">
        <v>6015</v>
      </c>
      <c r="AO2125" s="46">
        <v>6020</v>
      </c>
      <c r="AP2125" s="45">
        <v>133.19999999999999</v>
      </c>
      <c r="AQ2125" s="45"/>
      <c r="AR2125" s="45" t="str">
        <f>IFERROR(VLOOKUP(AB2125,'Pedidos marco'!$A$1:$D$10000,4,0)," ")</f>
        <v xml:space="preserve"> </v>
      </c>
      <c r="AS2125" s="45">
        <f t="shared" si="231"/>
        <v>12</v>
      </c>
      <c r="AT2125" s="45" t="str">
        <f t="shared" si="232"/>
        <v>12</v>
      </c>
      <c r="AU2125" s="47">
        <v>6</v>
      </c>
      <c r="AV2125" s="19" t="str">
        <f t="shared" si="233"/>
        <v>04 April</v>
      </c>
      <c r="AW2125" s="19">
        <f t="shared" si="234"/>
        <v>1.1099999999999999</v>
      </c>
      <c r="AX2125" s="19">
        <f t="shared" si="235"/>
        <v>22.2</v>
      </c>
      <c r="AY2125" s="19" t="e">
        <f>VLOOKUP(AG2125,Cías!$A$1:$E$10000,5,0)</f>
        <v>#N/A</v>
      </c>
      <c r="AZ2125" s="19" t="str">
        <f t="shared" si="236"/>
        <v>1013142</v>
      </c>
      <c r="BA2125" s="19" t="str">
        <f t="shared" si="237"/>
        <v>CEVALLOS YEPEZ WILLIAM RICARDO</v>
      </c>
      <c r="BB2125" s="19" t="e">
        <f>VLOOKUP(AG2125,Cías!$A$1:$E$10000,3,0)</f>
        <v>#N/A</v>
      </c>
      <c r="BC2125" s="19"/>
      <c r="BD2125" s="19"/>
      <c r="BE2125" s="19"/>
      <c r="BF2125" s="19"/>
      <c r="BG2125" s="19"/>
      <c r="BH2125" s="19"/>
      <c r="BI2125" s="19"/>
      <c r="BJ2125" s="19"/>
    </row>
    <row r="2126" spans="1:62" ht="15" x14ac:dyDescent="0.2">
      <c r="A2126" s="19" t="s">
        <v>18215</v>
      </c>
      <c r="B2126" s="19" t="s">
        <v>1479</v>
      </c>
      <c r="C2126" s="43">
        <v>44663</v>
      </c>
      <c r="D2126" s="44">
        <v>0.74305555555556002</v>
      </c>
      <c r="E2126" s="19" t="s">
        <v>18225</v>
      </c>
      <c r="F2126" s="19" t="s">
        <v>18226</v>
      </c>
      <c r="G2126" s="19" t="s">
        <v>18227</v>
      </c>
      <c r="H2126" s="45">
        <v>2879.71</v>
      </c>
      <c r="I2126" s="45">
        <v>3228.75</v>
      </c>
      <c r="J2126" s="19" t="s">
        <v>2037</v>
      </c>
      <c r="K2126" s="19" t="s">
        <v>18228</v>
      </c>
      <c r="L2126" s="19" t="s">
        <v>18229</v>
      </c>
      <c r="M2126" s="19" t="s">
        <v>18230</v>
      </c>
      <c r="N2126" s="19" t="s">
        <v>18215</v>
      </c>
      <c r="O2126" s="19" t="s">
        <v>369</v>
      </c>
      <c r="P2126" s="19" t="s">
        <v>370</v>
      </c>
      <c r="Q2126" s="46">
        <v>480</v>
      </c>
      <c r="R2126" s="19" t="s">
        <v>1544</v>
      </c>
      <c r="S2126" s="19" t="s">
        <v>6123</v>
      </c>
      <c r="T2126" s="19" t="s">
        <v>6124</v>
      </c>
      <c r="U2126" s="19" t="s">
        <v>18231</v>
      </c>
      <c r="V2126" s="19" t="s">
        <v>18232</v>
      </c>
      <c r="W2126" s="19" t="s">
        <v>6127</v>
      </c>
      <c r="X2126" s="19" t="s">
        <v>18233</v>
      </c>
      <c r="Y2126" s="19" t="s">
        <v>6129</v>
      </c>
      <c r="Z2126" s="19" t="s">
        <v>6130</v>
      </c>
      <c r="AA2126" s="46">
        <v>303</v>
      </c>
      <c r="AB2126" s="19" t="s">
        <v>468</v>
      </c>
      <c r="AC2126" s="19" t="s">
        <v>86</v>
      </c>
      <c r="AD2126" s="19" t="s">
        <v>6131</v>
      </c>
      <c r="AE2126" s="19" t="s">
        <v>6132</v>
      </c>
      <c r="AF2126" s="19" t="s">
        <v>1592</v>
      </c>
      <c r="AG2126" s="19" t="s">
        <v>6133</v>
      </c>
      <c r="AH2126" s="19" t="s">
        <v>1499</v>
      </c>
      <c r="AI2126" s="19" t="s">
        <v>1500</v>
      </c>
      <c r="AJ2126" s="45">
        <v>0</v>
      </c>
      <c r="AK2126" s="45">
        <v>0</v>
      </c>
      <c r="AL2126" s="19" t="s">
        <v>1501</v>
      </c>
      <c r="AM2126" s="46">
        <v>30080</v>
      </c>
      <c r="AN2126" s="46">
        <v>24060</v>
      </c>
      <c r="AO2126" s="46">
        <v>6020</v>
      </c>
      <c r="AP2126" s="45">
        <v>532.79999999999995</v>
      </c>
      <c r="AQ2126" s="45"/>
      <c r="AR2126" s="45" t="str">
        <f>IFERROR(VLOOKUP(AB2126,'Pedidos marco'!$A$1:$D$10000,4,0)," ")</f>
        <v xml:space="preserve"> </v>
      </c>
      <c r="AS2126" s="45">
        <f t="shared" si="231"/>
        <v>12</v>
      </c>
      <c r="AT2126" s="45" t="str">
        <f t="shared" si="232"/>
        <v>12</v>
      </c>
      <c r="AU2126" s="47">
        <v>24</v>
      </c>
      <c r="AV2126" s="19" t="str">
        <f t="shared" si="233"/>
        <v>04 April</v>
      </c>
      <c r="AW2126" s="19">
        <f t="shared" si="234"/>
        <v>1.1099999999999999</v>
      </c>
      <c r="AX2126" s="19">
        <f t="shared" si="235"/>
        <v>22.2</v>
      </c>
      <c r="AY2126" s="19" t="e">
        <f>VLOOKUP(AG2126,Cías!$A$1:$E$10000,5,0)</f>
        <v>#N/A</v>
      </c>
      <c r="AZ2126" s="19" t="str">
        <f t="shared" si="236"/>
        <v>1013142</v>
      </c>
      <c r="BA2126" s="19" t="str">
        <f t="shared" si="237"/>
        <v>CEVALLOS YEPEZ WILLIAM RICARDO</v>
      </c>
      <c r="BB2126" s="19" t="e">
        <f>VLOOKUP(AG2126,Cías!$A$1:$E$10000,3,0)</f>
        <v>#N/A</v>
      </c>
      <c r="BC2126" s="19"/>
      <c r="BD2126" s="19"/>
      <c r="BE2126" s="19"/>
      <c r="BF2126" s="19"/>
      <c r="BG2126" s="19"/>
      <c r="BH2126" s="19"/>
      <c r="BI2126" s="19"/>
      <c r="BJ2126" s="19"/>
    </row>
    <row r="2127" spans="1:62" ht="15" x14ac:dyDescent="0.2">
      <c r="A2127" s="19" t="s">
        <v>18234</v>
      </c>
      <c r="B2127" s="19" t="s">
        <v>1479</v>
      </c>
      <c r="C2127" s="43">
        <v>44663</v>
      </c>
      <c r="D2127" s="44">
        <v>0.74444444444444002</v>
      </c>
      <c r="E2127" s="19" t="s">
        <v>18235</v>
      </c>
      <c r="F2127" s="19" t="s">
        <v>18236</v>
      </c>
      <c r="G2127" s="19" t="s">
        <v>18237</v>
      </c>
      <c r="H2127" s="45">
        <v>3262.32</v>
      </c>
      <c r="I2127" s="45">
        <v>3657.74</v>
      </c>
      <c r="J2127" s="19" t="s">
        <v>1560</v>
      </c>
      <c r="K2127" s="19" t="s">
        <v>18238</v>
      </c>
      <c r="L2127" s="19" t="s">
        <v>18239</v>
      </c>
      <c r="M2127" s="19" t="s">
        <v>18240</v>
      </c>
      <c r="N2127" s="19" t="s">
        <v>18234</v>
      </c>
      <c r="O2127" s="19" t="s">
        <v>367</v>
      </c>
      <c r="P2127" s="19" t="s">
        <v>368</v>
      </c>
      <c r="Q2127" s="46">
        <v>480</v>
      </c>
      <c r="R2127" s="19" t="s">
        <v>1544</v>
      </c>
      <c r="S2127" s="19" t="s">
        <v>1712</v>
      </c>
      <c r="T2127" s="19" t="s">
        <v>1713</v>
      </c>
      <c r="U2127" s="19" t="s">
        <v>1714</v>
      </c>
      <c r="V2127" s="19" t="s">
        <v>1715</v>
      </c>
      <c r="W2127" s="19" t="s">
        <v>1627</v>
      </c>
      <c r="X2127" s="19" t="s">
        <v>1716</v>
      </c>
      <c r="Y2127" s="19" t="s">
        <v>1629</v>
      </c>
      <c r="Z2127" s="19" t="s">
        <v>1630</v>
      </c>
      <c r="AA2127" s="46">
        <v>40</v>
      </c>
      <c r="AB2127" s="19" t="s">
        <v>565</v>
      </c>
      <c r="AC2127" s="19" t="s">
        <v>283</v>
      </c>
      <c r="AD2127" s="19" t="s">
        <v>2437</v>
      </c>
      <c r="AE2127" s="19" t="s">
        <v>2438</v>
      </c>
      <c r="AF2127" s="19" t="s">
        <v>1719</v>
      </c>
      <c r="AG2127" s="19" t="s">
        <v>2439</v>
      </c>
      <c r="AH2127" s="19" t="s">
        <v>1594</v>
      </c>
      <c r="AI2127" s="19" t="s">
        <v>1595</v>
      </c>
      <c r="AJ2127" s="45">
        <v>0.05</v>
      </c>
      <c r="AK2127" s="45">
        <v>24</v>
      </c>
      <c r="AL2127" s="19" t="s">
        <v>1501</v>
      </c>
      <c r="AM2127" s="46">
        <v>40280</v>
      </c>
      <c r="AN2127" s="46">
        <v>24030</v>
      </c>
      <c r="AO2127" s="46">
        <v>16250</v>
      </c>
      <c r="AP2127" s="45">
        <v>100.8</v>
      </c>
      <c r="AQ2127" s="45"/>
      <c r="AR2127" s="45" t="str">
        <f>IFERROR(VLOOKUP(AB2127,'Pedidos marco'!$A$1:$D$10000,4,0)," ")</f>
        <v xml:space="preserve"> </v>
      </c>
      <c r="AS2127" s="45">
        <f t="shared" si="231"/>
        <v>12</v>
      </c>
      <c r="AT2127" s="45" t="str">
        <f t="shared" si="232"/>
        <v>12</v>
      </c>
      <c r="AU2127" s="47">
        <v>24</v>
      </c>
      <c r="AV2127" s="19" t="str">
        <f t="shared" si="233"/>
        <v>04 April</v>
      </c>
      <c r="AW2127" s="19">
        <f t="shared" si="234"/>
        <v>0.21</v>
      </c>
      <c r="AX2127" s="19">
        <f t="shared" si="235"/>
        <v>4.2</v>
      </c>
      <c r="AY2127" s="19" t="e">
        <f>VLOOKUP(AG2127,Cías!$A$1:$E$10000,5,0)</f>
        <v>#N/A</v>
      </c>
      <c r="AZ2127" s="19" t="str">
        <f t="shared" si="236"/>
        <v>1013584</v>
      </c>
      <c r="BA2127" s="19" t="str">
        <f t="shared" si="237"/>
        <v>SANCHEZ TORRES MARCOS OSWALDO</v>
      </c>
      <c r="BB2127" s="19" t="e">
        <f>VLOOKUP(AG2127,Cías!$A$1:$E$10000,3,0)</f>
        <v>#N/A</v>
      </c>
      <c r="BC2127" s="19"/>
      <c r="BD2127" s="19"/>
      <c r="BE2127" s="19"/>
      <c r="BF2127" s="19"/>
      <c r="BG2127" s="19"/>
      <c r="BH2127" s="19"/>
      <c r="BI2127" s="19"/>
      <c r="BJ2127" s="19"/>
    </row>
    <row r="2128" spans="1:62" ht="15" x14ac:dyDescent="0.2">
      <c r="A2128" s="19" t="s">
        <v>18241</v>
      </c>
      <c r="B2128" s="19" t="s">
        <v>1479</v>
      </c>
      <c r="C2128" s="43">
        <v>44663</v>
      </c>
      <c r="D2128" s="44">
        <v>0.74791666666667</v>
      </c>
      <c r="E2128" s="19" t="s">
        <v>18242</v>
      </c>
      <c r="F2128" s="19" t="s">
        <v>1481</v>
      </c>
      <c r="G2128" s="19" t="s">
        <v>1481</v>
      </c>
      <c r="H2128" s="45">
        <v>0</v>
      </c>
      <c r="I2128" s="45">
        <v>0</v>
      </c>
      <c r="J2128" s="19" t="s">
        <v>1482</v>
      </c>
      <c r="K2128" s="19" t="s">
        <v>18243</v>
      </c>
      <c r="L2128" s="19" t="s">
        <v>18244</v>
      </c>
      <c r="M2128" s="19" t="s">
        <v>18245</v>
      </c>
      <c r="N2128" s="19" t="s">
        <v>18241</v>
      </c>
      <c r="O2128" s="19" t="s">
        <v>371</v>
      </c>
      <c r="P2128" s="19" t="s">
        <v>372</v>
      </c>
      <c r="Q2128" s="46">
        <v>240</v>
      </c>
      <c r="R2128" s="19" t="s">
        <v>1544</v>
      </c>
      <c r="S2128" s="19" t="s">
        <v>2651</v>
      </c>
      <c r="T2128" s="19" t="s">
        <v>2652</v>
      </c>
      <c r="U2128" s="19" t="s">
        <v>5389</v>
      </c>
      <c r="V2128" s="19" t="s">
        <v>5390</v>
      </c>
      <c r="W2128" s="19" t="s">
        <v>1865</v>
      </c>
      <c r="X2128" s="19" t="s">
        <v>5391</v>
      </c>
      <c r="Y2128" s="19" t="s">
        <v>1867</v>
      </c>
      <c r="Z2128" s="19" t="s">
        <v>1868</v>
      </c>
      <c r="AA2128" s="46">
        <v>30</v>
      </c>
      <c r="AB2128" s="19" t="s">
        <v>594</v>
      </c>
      <c r="AC2128" s="19" t="s">
        <v>345</v>
      </c>
      <c r="AD2128" s="19" t="s">
        <v>4825</v>
      </c>
      <c r="AE2128" s="19" t="s">
        <v>4826</v>
      </c>
      <c r="AF2128" s="19" t="s">
        <v>1719</v>
      </c>
      <c r="AG2128" s="19" t="s">
        <v>4827</v>
      </c>
      <c r="AH2128" s="19" t="s">
        <v>1594</v>
      </c>
      <c r="AI2128" s="19" t="s">
        <v>1595</v>
      </c>
      <c r="AJ2128" s="45">
        <v>0.05</v>
      </c>
      <c r="AK2128" s="45">
        <v>12</v>
      </c>
      <c r="AL2128" s="19" t="s">
        <v>1501</v>
      </c>
      <c r="AM2128" s="46">
        <v>19980</v>
      </c>
      <c r="AN2128" s="46">
        <v>12010</v>
      </c>
      <c r="AO2128" s="46">
        <v>7970</v>
      </c>
      <c r="AP2128" s="45">
        <v>45.6</v>
      </c>
      <c r="AQ2128" s="45"/>
      <c r="AR2128" s="45" t="str">
        <f>IFERROR(VLOOKUP(AB2128,'Pedidos marco'!$A$1:$D$10000,4,0)," ")</f>
        <v xml:space="preserve"> </v>
      </c>
      <c r="AS2128" s="45">
        <f t="shared" si="231"/>
        <v>12</v>
      </c>
      <c r="AT2128" s="45" t="str">
        <f t="shared" si="232"/>
        <v>12</v>
      </c>
      <c r="AU2128" s="47">
        <v>12</v>
      </c>
      <c r="AV2128" s="19" t="str">
        <f t="shared" si="233"/>
        <v>04 April</v>
      </c>
      <c r="AW2128" s="19">
        <f t="shared" si="234"/>
        <v>0.19</v>
      </c>
      <c r="AX2128" s="19">
        <f t="shared" si="235"/>
        <v>3.8000000000000003</v>
      </c>
      <c r="AY2128" s="19" t="e">
        <f>VLOOKUP(AG2128,Cías!$A$1:$E$10000,5,0)</f>
        <v>#N/A</v>
      </c>
      <c r="AZ2128" s="19" t="str">
        <f t="shared" si="236"/>
        <v>1013273</v>
      </c>
      <c r="BA2128" s="19" t="str">
        <f t="shared" si="237"/>
        <v>YEPEZ DIAZ LEONEL MANUEL</v>
      </c>
      <c r="BB2128" s="19" t="e">
        <f>VLOOKUP(AG2128,Cías!$A$1:$E$10000,3,0)</f>
        <v>#N/A</v>
      </c>
      <c r="BC2128" s="19"/>
      <c r="BD2128" s="19"/>
      <c r="BE2128" s="19"/>
      <c r="BF2128" s="19"/>
      <c r="BG2128" s="19"/>
      <c r="BH2128" s="19"/>
      <c r="BI2128" s="19"/>
      <c r="BJ2128" s="19"/>
    </row>
    <row r="2129" spans="1:62" ht="15" x14ac:dyDescent="0.2">
      <c r="A2129" s="19" t="s">
        <v>18241</v>
      </c>
      <c r="B2129" s="19" t="s">
        <v>1479</v>
      </c>
      <c r="C2129" s="43">
        <v>44663</v>
      </c>
      <c r="D2129" s="44">
        <v>0.74791666666667</v>
      </c>
      <c r="E2129" s="19" t="s">
        <v>18246</v>
      </c>
      <c r="F2129" s="19" t="s">
        <v>1481</v>
      </c>
      <c r="G2129" s="19" t="s">
        <v>1481</v>
      </c>
      <c r="H2129" s="45">
        <v>0</v>
      </c>
      <c r="I2129" s="45">
        <v>0</v>
      </c>
      <c r="J2129" s="19" t="s">
        <v>1482</v>
      </c>
      <c r="K2129" s="19" t="s">
        <v>18247</v>
      </c>
      <c r="L2129" s="19" t="s">
        <v>18248</v>
      </c>
      <c r="M2129" s="19" t="s">
        <v>18249</v>
      </c>
      <c r="N2129" s="19" t="s">
        <v>18241</v>
      </c>
      <c r="O2129" s="19" t="s">
        <v>367</v>
      </c>
      <c r="P2129" s="19" t="s">
        <v>368</v>
      </c>
      <c r="Q2129" s="46">
        <v>240</v>
      </c>
      <c r="R2129" s="19" t="s">
        <v>1544</v>
      </c>
      <c r="S2129" s="19" t="s">
        <v>2651</v>
      </c>
      <c r="T2129" s="19" t="s">
        <v>2652</v>
      </c>
      <c r="U2129" s="19" t="s">
        <v>5389</v>
      </c>
      <c r="V2129" s="19" t="s">
        <v>5390</v>
      </c>
      <c r="W2129" s="19" t="s">
        <v>1865</v>
      </c>
      <c r="X2129" s="19" t="s">
        <v>5391</v>
      </c>
      <c r="Y2129" s="19" t="s">
        <v>1867</v>
      </c>
      <c r="Z2129" s="19" t="s">
        <v>1868</v>
      </c>
      <c r="AA2129" s="46">
        <v>30</v>
      </c>
      <c r="AB2129" s="19" t="s">
        <v>594</v>
      </c>
      <c r="AC2129" s="19" t="s">
        <v>345</v>
      </c>
      <c r="AD2129" s="19" t="s">
        <v>4825</v>
      </c>
      <c r="AE2129" s="19" t="s">
        <v>4826</v>
      </c>
      <c r="AF2129" s="19" t="s">
        <v>1719</v>
      </c>
      <c r="AG2129" s="19" t="s">
        <v>4827</v>
      </c>
      <c r="AH2129" s="19" t="s">
        <v>1594</v>
      </c>
      <c r="AI2129" s="19" t="s">
        <v>1595</v>
      </c>
      <c r="AJ2129" s="45">
        <v>0.05</v>
      </c>
      <c r="AK2129" s="45">
        <v>12</v>
      </c>
      <c r="AL2129" s="19" t="s">
        <v>1501</v>
      </c>
      <c r="AM2129" s="46">
        <v>19980</v>
      </c>
      <c r="AN2129" s="46">
        <v>12010</v>
      </c>
      <c r="AO2129" s="46">
        <v>7970</v>
      </c>
      <c r="AP2129" s="45">
        <v>45.6</v>
      </c>
      <c r="AQ2129" s="45"/>
      <c r="AR2129" s="45" t="str">
        <f>IFERROR(VLOOKUP(AB2129,'Pedidos marco'!$A$1:$D$10000,4,0)," ")</f>
        <v xml:space="preserve"> </v>
      </c>
      <c r="AS2129" s="45">
        <f t="shared" si="231"/>
        <v>12</v>
      </c>
      <c r="AT2129" s="45" t="str">
        <f t="shared" si="232"/>
        <v>12</v>
      </c>
      <c r="AU2129" s="47">
        <v>12</v>
      </c>
      <c r="AV2129" s="19" t="str">
        <f t="shared" si="233"/>
        <v>04 April</v>
      </c>
      <c r="AW2129" s="19">
        <f t="shared" si="234"/>
        <v>0.19</v>
      </c>
      <c r="AX2129" s="19">
        <f t="shared" si="235"/>
        <v>3.8000000000000003</v>
      </c>
      <c r="AY2129" s="19" t="e">
        <f>VLOOKUP(AG2129,Cías!$A$1:$E$10000,5,0)</f>
        <v>#N/A</v>
      </c>
      <c r="AZ2129" s="19" t="str">
        <f t="shared" si="236"/>
        <v>1013273</v>
      </c>
      <c r="BA2129" s="19" t="str">
        <f t="shared" si="237"/>
        <v>YEPEZ DIAZ LEONEL MANUEL</v>
      </c>
      <c r="BB2129" s="19" t="e">
        <f>VLOOKUP(AG2129,Cías!$A$1:$E$10000,3,0)</f>
        <v>#N/A</v>
      </c>
      <c r="BC2129" s="19"/>
      <c r="BD2129" s="19"/>
      <c r="BE2129" s="19"/>
      <c r="BF2129" s="19"/>
      <c r="BG2129" s="19"/>
      <c r="BH2129" s="19"/>
      <c r="BI2129" s="19"/>
      <c r="BJ2129" s="19"/>
    </row>
    <row r="2130" spans="1:62" ht="15" x14ac:dyDescent="0.2">
      <c r="A2130" s="19" t="s">
        <v>18250</v>
      </c>
      <c r="B2130" s="19" t="s">
        <v>1479</v>
      </c>
      <c r="C2130" s="43">
        <v>44663</v>
      </c>
      <c r="D2130" s="44">
        <v>0.75138888888888999</v>
      </c>
      <c r="E2130" s="19" t="s">
        <v>18251</v>
      </c>
      <c r="F2130" s="19" t="s">
        <v>18252</v>
      </c>
      <c r="G2130" s="19" t="s">
        <v>18253</v>
      </c>
      <c r="H2130" s="45">
        <v>4415.3999999999996</v>
      </c>
      <c r="I2130" s="45">
        <v>4950.58</v>
      </c>
      <c r="J2130" s="19" t="s">
        <v>1560</v>
      </c>
      <c r="K2130" s="19" t="s">
        <v>18254</v>
      </c>
      <c r="L2130" s="19" t="s">
        <v>18255</v>
      </c>
      <c r="M2130" s="19" t="s">
        <v>18256</v>
      </c>
      <c r="N2130" s="19" t="s">
        <v>18250</v>
      </c>
      <c r="O2130" s="19" t="s">
        <v>367</v>
      </c>
      <c r="P2130" s="19" t="s">
        <v>368</v>
      </c>
      <c r="Q2130" s="46">
        <v>660</v>
      </c>
      <c r="R2130" s="19" t="s">
        <v>1544</v>
      </c>
      <c r="S2130" s="19" t="s">
        <v>1795</v>
      </c>
      <c r="T2130" s="19" t="s">
        <v>177</v>
      </c>
      <c r="U2130" s="19" t="s">
        <v>1796</v>
      </c>
      <c r="V2130" s="19" t="s">
        <v>1797</v>
      </c>
      <c r="W2130" s="19" t="s">
        <v>1798</v>
      </c>
      <c r="X2130" s="19" t="s">
        <v>1799</v>
      </c>
      <c r="Y2130" s="19" t="s">
        <v>1800</v>
      </c>
      <c r="Z2130" s="19" t="s">
        <v>1801</v>
      </c>
      <c r="AA2130" s="46">
        <v>159</v>
      </c>
      <c r="AB2130" s="19" t="s">
        <v>1802</v>
      </c>
      <c r="AC2130" s="19" t="s">
        <v>177</v>
      </c>
      <c r="AD2130" s="19" t="s">
        <v>1803</v>
      </c>
      <c r="AE2130" s="19" t="s">
        <v>1804</v>
      </c>
      <c r="AF2130" s="19" t="s">
        <v>1592</v>
      </c>
      <c r="AG2130" s="19" t="s">
        <v>1805</v>
      </c>
      <c r="AH2130" s="19" t="s">
        <v>1499</v>
      </c>
      <c r="AI2130" s="19" t="s">
        <v>1500</v>
      </c>
      <c r="AJ2130" s="45">
        <v>0</v>
      </c>
      <c r="AK2130" s="45">
        <v>0</v>
      </c>
      <c r="AL2130" s="19" t="s">
        <v>1501</v>
      </c>
      <c r="AM2130" s="46">
        <v>51410</v>
      </c>
      <c r="AN2130" s="46">
        <v>33060</v>
      </c>
      <c r="AO2130" s="46">
        <v>18350</v>
      </c>
      <c r="AP2130" s="45">
        <v>382.8</v>
      </c>
      <c r="AQ2130" s="45"/>
      <c r="AR2130" s="45" t="str">
        <f>IFERROR(VLOOKUP(AB2130,'Pedidos marco'!$A$1:$D$10000,4,0)," ")</f>
        <v xml:space="preserve"> </v>
      </c>
      <c r="AS2130" s="45">
        <f t="shared" si="231"/>
        <v>12</v>
      </c>
      <c r="AT2130" s="45" t="str">
        <f t="shared" si="232"/>
        <v>12</v>
      </c>
      <c r="AU2130" s="47">
        <v>33</v>
      </c>
      <c r="AV2130" s="19" t="str">
        <f t="shared" si="233"/>
        <v>04 April</v>
      </c>
      <c r="AW2130" s="19">
        <f t="shared" si="234"/>
        <v>0.58000000000000007</v>
      </c>
      <c r="AX2130" s="19">
        <f t="shared" si="235"/>
        <v>11.6</v>
      </c>
      <c r="AY2130" s="19" t="e">
        <f>VLOOKUP(AG2130,Cías!$A$1:$E$10000,5,0)</f>
        <v>#N/A</v>
      </c>
      <c r="AZ2130" s="19" t="str">
        <f t="shared" si="236"/>
        <v>1013478</v>
      </c>
      <c r="BA2130" s="19" t="str">
        <f t="shared" si="237"/>
        <v>LANDAZURI CORDOVA IVAN OSWALDO</v>
      </c>
      <c r="BB2130" s="19" t="e">
        <f>VLOOKUP(AG2130,Cías!$A$1:$E$10000,3,0)</f>
        <v>#N/A</v>
      </c>
      <c r="BC2130" s="19"/>
      <c r="BD2130" s="19"/>
      <c r="BE2130" s="19"/>
      <c r="BF2130" s="19"/>
      <c r="BG2130" s="19"/>
      <c r="BH2130" s="19"/>
      <c r="BI2130" s="19"/>
      <c r="BJ2130" s="19"/>
    </row>
    <row r="2131" spans="1:62" ht="15" x14ac:dyDescent="0.2">
      <c r="A2131" s="19" t="s">
        <v>18257</v>
      </c>
      <c r="B2131" s="19" t="s">
        <v>1479</v>
      </c>
      <c r="C2131" s="43">
        <v>44663</v>
      </c>
      <c r="D2131" s="44">
        <v>0.75277777777777999</v>
      </c>
      <c r="E2131" s="19" t="s">
        <v>18258</v>
      </c>
      <c r="F2131" s="19" t="s">
        <v>1481</v>
      </c>
      <c r="G2131" s="19" t="s">
        <v>1481</v>
      </c>
      <c r="H2131" s="45">
        <v>0</v>
      </c>
      <c r="I2131" s="45">
        <v>0</v>
      </c>
      <c r="J2131" s="19" t="s">
        <v>1482</v>
      </c>
      <c r="K2131" s="19" t="s">
        <v>18259</v>
      </c>
      <c r="L2131" s="19" t="s">
        <v>18260</v>
      </c>
      <c r="M2131" s="19" t="s">
        <v>18261</v>
      </c>
      <c r="N2131" s="19" t="s">
        <v>18257</v>
      </c>
      <c r="O2131" s="19" t="s">
        <v>1641</v>
      </c>
      <c r="P2131" s="19" t="s">
        <v>1642</v>
      </c>
      <c r="Q2131" s="46">
        <v>360</v>
      </c>
      <c r="R2131" s="19" t="s">
        <v>1544</v>
      </c>
      <c r="S2131" s="19" t="s">
        <v>5651</v>
      </c>
      <c r="T2131" s="19" t="s">
        <v>5652</v>
      </c>
      <c r="U2131" s="19" t="s">
        <v>18262</v>
      </c>
      <c r="V2131" s="19" t="s">
        <v>18263</v>
      </c>
      <c r="W2131" s="19" t="s">
        <v>18264</v>
      </c>
      <c r="X2131" s="19" t="s">
        <v>18265</v>
      </c>
      <c r="Y2131" s="19" t="s">
        <v>18266</v>
      </c>
      <c r="Z2131" s="19" t="s">
        <v>18267</v>
      </c>
      <c r="AA2131" s="46">
        <v>638</v>
      </c>
      <c r="AB2131" s="19" t="s">
        <v>452</v>
      </c>
      <c r="AC2131" s="19" t="s">
        <v>50</v>
      </c>
      <c r="AD2131" s="19" t="s">
        <v>2345</v>
      </c>
      <c r="AE2131" s="19" t="s">
        <v>2346</v>
      </c>
      <c r="AF2131" s="19" t="s">
        <v>1554</v>
      </c>
      <c r="AG2131" s="19" t="s">
        <v>2347</v>
      </c>
      <c r="AH2131" s="19" t="s">
        <v>1499</v>
      </c>
      <c r="AI2131" s="19" t="s">
        <v>1500</v>
      </c>
      <c r="AJ2131" s="45">
        <v>0</v>
      </c>
      <c r="AK2131" s="45">
        <v>0</v>
      </c>
      <c r="AL2131" s="19" t="s">
        <v>1501</v>
      </c>
      <c r="AM2131" s="46">
        <v>27130</v>
      </c>
      <c r="AN2131" s="46">
        <v>18040</v>
      </c>
      <c r="AO2131" s="46">
        <v>9090</v>
      </c>
      <c r="AP2131" s="45">
        <v>691.2</v>
      </c>
      <c r="AQ2131" s="45"/>
      <c r="AR2131" s="45" t="str">
        <f>IFERROR(VLOOKUP(AB2131,'Pedidos marco'!$A$1:$D$10000,4,0)," ")</f>
        <v xml:space="preserve"> </v>
      </c>
      <c r="AS2131" s="45">
        <f t="shared" si="231"/>
        <v>12</v>
      </c>
      <c r="AT2131" s="45" t="str">
        <f t="shared" si="232"/>
        <v>12</v>
      </c>
      <c r="AU2131" s="47">
        <v>18</v>
      </c>
      <c r="AV2131" s="19" t="str">
        <f t="shared" si="233"/>
        <v>04 April</v>
      </c>
      <c r="AW2131" s="19">
        <f t="shared" si="234"/>
        <v>1.9200000000000002</v>
      </c>
      <c r="AX2131" s="19">
        <f t="shared" si="235"/>
        <v>38.400000000000006</v>
      </c>
      <c r="AY2131" s="19" t="e">
        <f>VLOOKUP(AG2131,Cías!$A$1:$E$10000,5,0)</f>
        <v>#N/A</v>
      </c>
      <c r="AZ2131" s="19" t="str">
        <f t="shared" si="236"/>
        <v>1014062</v>
      </c>
      <c r="BA2131" s="19" t="str">
        <f t="shared" si="237"/>
        <v>BENALCAZAR DE LA CRUZ MILTON PATRIC</v>
      </c>
      <c r="BB2131" s="19" t="e">
        <f>VLOOKUP(AG2131,Cías!$A$1:$E$10000,3,0)</f>
        <v>#N/A</v>
      </c>
      <c r="BC2131" s="19"/>
      <c r="BD2131" s="19"/>
      <c r="BE2131" s="19"/>
      <c r="BF2131" s="19"/>
      <c r="BG2131" s="19"/>
      <c r="BH2131" s="19"/>
      <c r="BI2131" s="19"/>
      <c r="BJ2131" s="19"/>
    </row>
    <row r="2132" spans="1:62" ht="15" x14ac:dyDescent="0.2">
      <c r="A2132" s="19" t="s">
        <v>18268</v>
      </c>
      <c r="B2132" s="19" t="s">
        <v>1479</v>
      </c>
      <c r="C2132" s="43">
        <v>44663</v>
      </c>
      <c r="D2132" s="44">
        <v>0.75416666666666998</v>
      </c>
      <c r="E2132" s="19" t="s">
        <v>18269</v>
      </c>
      <c r="F2132" s="19" t="s">
        <v>18270</v>
      </c>
      <c r="G2132" s="19" t="s">
        <v>18271</v>
      </c>
      <c r="H2132" s="45">
        <v>4217.3999999999996</v>
      </c>
      <c r="I2132" s="45">
        <v>4728.58</v>
      </c>
      <c r="J2132" s="19" t="s">
        <v>1560</v>
      </c>
      <c r="K2132" s="19" t="s">
        <v>18272</v>
      </c>
      <c r="L2132" s="19" t="s">
        <v>18273</v>
      </c>
      <c r="M2132" s="19" t="s">
        <v>18274</v>
      </c>
      <c r="N2132" s="19" t="s">
        <v>18268</v>
      </c>
      <c r="O2132" s="19" t="s">
        <v>1641</v>
      </c>
      <c r="P2132" s="19" t="s">
        <v>1642</v>
      </c>
      <c r="Q2132" s="46">
        <v>660</v>
      </c>
      <c r="R2132" s="19" t="s">
        <v>1544</v>
      </c>
      <c r="S2132" s="19" t="s">
        <v>1736</v>
      </c>
      <c r="T2132" s="19" t="s">
        <v>1737</v>
      </c>
      <c r="U2132" s="19" t="s">
        <v>2954</v>
      </c>
      <c r="V2132" s="19" t="s">
        <v>2955</v>
      </c>
      <c r="W2132" s="19" t="s">
        <v>1492</v>
      </c>
      <c r="X2132" s="19" t="s">
        <v>2956</v>
      </c>
      <c r="Y2132" s="19" t="s">
        <v>1494</v>
      </c>
      <c r="Z2132" s="19" t="s">
        <v>1495</v>
      </c>
      <c r="AA2132" s="46">
        <v>247</v>
      </c>
      <c r="AB2132" s="19" t="s">
        <v>12212</v>
      </c>
      <c r="AC2132" s="19" t="s">
        <v>1443</v>
      </c>
      <c r="AD2132" s="19" t="s">
        <v>12213</v>
      </c>
      <c r="AE2132" s="19" t="s">
        <v>12214</v>
      </c>
      <c r="AF2132" s="19" t="s">
        <v>1592</v>
      </c>
      <c r="AG2132" s="19" t="s">
        <v>12215</v>
      </c>
      <c r="AH2132" s="19" t="s">
        <v>1499</v>
      </c>
      <c r="AI2132" s="19" t="s">
        <v>1500</v>
      </c>
      <c r="AJ2132" s="45">
        <v>0</v>
      </c>
      <c r="AK2132" s="45">
        <v>0</v>
      </c>
      <c r="AL2132" s="19" t="s">
        <v>1501</v>
      </c>
      <c r="AM2132" s="46">
        <v>51000</v>
      </c>
      <c r="AN2132" s="46">
        <v>33060</v>
      </c>
      <c r="AO2132" s="46">
        <v>17940</v>
      </c>
      <c r="AP2132" s="45">
        <v>554.4</v>
      </c>
      <c r="AQ2132" s="45"/>
      <c r="AR2132" s="45" t="str">
        <f>IFERROR(VLOOKUP(AB2132,'Pedidos marco'!$A$1:$D$10000,4,0)," ")</f>
        <v xml:space="preserve"> </v>
      </c>
      <c r="AS2132" s="45">
        <f t="shared" si="231"/>
        <v>12</v>
      </c>
      <c r="AT2132" s="45" t="str">
        <f t="shared" si="232"/>
        <v>12</v>
      </c>
      <c r="AU2132" s="47">
        <v>33</v>
      </c>
      <c r="AV2132" s="19" t="str">
        <f t="shared" si="233"/>
        <v>04 April</v>
      </c>
      <c r="AW2132" s="19">
        <f t="shared" si="234"/>
        <v>0.84</v>
      </c>
      <c r="AX2132" s="19">
        <f t="shared" si="235"/>
        <v>16.8</v>
      </c>
      <c r="AY2132" s="19" t="e">
        <f>VLOOKUP(AG2132,Cías!$A$1:$E$10000,5,0)</f>
        <v>#N/A</v>
      </c>
      <c r="AZ2132" s="19" t="str">
        <f t="shared" si="236"/>
        <v>10008144</v>
      </c>
      <c r="BA2132" s="19" t="str">
        <f t="shared" si="237"/>
        <v>GARCES MARTINEZ NESTOR FABIAN</v>
      </c>
      <c r="BB2132" s="19" t="e">
        <f>VLOOKUP(AG2132,Cías!$A$1:$E$10000,3,0)</f>
        <v>#N/A</v>
      </c>
      <c r="BC2132" s="19"/>
      <c r="BD2132" s="19"/>
      <c r="BE2132" s="19"/>
      <c r="BF2132" s="19"/>
      <c r="BG2132" s="19"/>
      <c r="BH2132" s="19"/>
      <c r="BI2132" s="19"/>
      <c r="BJ2132" s="19"/>
    </row>
    <row r="2133" spans="1:62" ht="15" x14ac:dyDescent="0.2">
      <c r="A2133" s="19" t="s">
        <v>18275</v>
      </c>
      <c r="B2133" s="19" t="s">
        <v>1479</v>
      </c>
      <c r="C2133" s="43">
        <v>44663</v>
      </c>
      <c r="D2133" s="44">
        <v>0.75833333333332997</v>
      </c>
      <c r="E2133" s="19" t="s">
        <v>18276</v>
      </c>
      <c r="F2133" s="19" t="s">
        <v>18277</v>
      </c>
      <c r="G2133" s="19" t="s">
        <v>18278</v>
      </c>
      <c r="H2133" s="45">
        <v>3148.8</v>
      </c>
      <c r="I2133" s="45">
        <v>3530.46</v>
      </c>
      <c r="J2133" s="19" t="s">
        <v>1560</v>
      </c>
      <c r="K2133" s="19" t="s">
        <v>18279</v>
      </c>
      <c r="L2133" s="19" t="s">
        <v>18280</v>
      </c>
      <c r="M2133" s="19" t="s">
        <v>18281</v>
      </c>
      <c r="N2133" s="19" t="s">
        <v>18275</v>
      </c>
      <c r="O2133" s="19" t="s">
        <v>1641</v>
      </c>
      <c r="P2133" s="19" t="s">
        <v>1642</v>
      </c>
      <c r="Q2133" s="46">
        <v>480</v>
      </c>
      <c r="R2133" s="19" t="s">
        <v>1544</v>
      </c>
      <c r="S2133" s="19" t="s">
        <v>12549</v>
      </c>
      <c r="T2133" s="19" t="s">
        <v>12550</v>
      </c>
      <c r="U2133" s="19" t="s">
        <v>12551</v>
      </c>
      <c r="V2133" s="19" t="s">
        <v>12552</v>
      </c>
      <c r="W2133" s="19" t="s">
        <v>12553</v>
      </c>
      <c r="X2133" s="19" t="s">
        <v>12554</v>
      </c>
      <c r="Y2133" s="19" t="s">
        <v>12555</v>
      </c>
      <c r="Z2133" s="19" t="s">
        <v>12556</v>
      </c>
      <c r="AA2133" s="46">
        <v>643</v>
      </c>
      <c r="AB2133" s="19" t="s">
        <v>488</v>
      </c>
      <c r="AC2133" s="19" t="s">
        <v>125</v>
      </c>
      <c r="AD2133" s="19" t="s">
        <v>5392</v>
      </c>
      <c r="AE2133" s="19" t="s">
        <v>5393</v>
      </c>
      <c r="AF2133" s="19" t="s">
        <v>1719</v>
      </c>
      <c r="AG2133" s="19" t="s">
        <v>5394</v>
      </c>
      <c r="AH2133" s="19" t="s">
        <v>1594</v>
      </c>
      <c r="AI2133" s="19" t="s">
        <v>1595</v>
      </c>
      <c r="AJ2133" s="45">
        <v>0.05</v>
      </c>
      <c r="AK2133" s="45">
        <v>24</v>
      </c>
      <c r="AL2133" s="19" t="s">
        <v>1501</v>
      </c>
      <c r="AM2133" s="46">
        <v>40190</v>
      </c>
      <c r="AN2133" s="46">
        <v>24020</v>
      </c>
      <c r="AO2133" s="46">
        <v>16170</v>
      </c>
      <c r="AP2133" s="45">
        <v>763.2</v>
      </c>
      <c r="AQ2133" s="45"/>
      <c r="AR2133" s="45" t="str">
        <f>IFERROR(VLOOKUP(AB2133,'Pedidos marco'!$A$1:$D$10000,4,0)," ")</f>
        <v xml:space="preserve"> </v>
      </c>
      <c r="AS2133" s="45">
        <f t="shared" si="231"/>
        <v>12</v>
      </c>
      <c r="AT2133" s="45" t="str">
        <f t="shared" si="232"/>
        <v>12</v>
      </c>
      <c r="AU2133" s="47">
        <v>24</v>
      </c>
      <c r="AV2133" s="19" t="str">
        <f t="shared" si="233"/>
        <v>04 April</v>
      </c>
      <c r="AW2133" s="19">
        <f t="shared" si="234"/>
        <v>1.59</v>
      </c>
      <c r="AX2133" s="19">
        <f t="shared" si="235"/>
        <v>31.8</v>
      </c>
      <c r="AY2133" s="19" t="e">
        <f>VLOOKUP(AG2133,Cías!$A$1:$E$10000,5,0)</f>
        <v>#N/A</v>
      </c>
      <c r="AZ2133" s="19" t="str">
        <f t="shared" si="236"/>
        <v>10003431</v>
      </c>
      <c r="BA2133" s="19" t="str">
        <f t="shared" si="237"/>
        <v>FIALLOS ARTEAGA ESTEFANIA CAROLINA</v>
      </c>
      <c r="BB2133" s="19" t="e">
        <f>VLOOKUP(AG2133,Cías!$A$1:$E$10000,3,0)</f>
        <v>#N/A</v>
      </c>
      <c r="BC2133" s="19"/>
      <c r="BD2133" s="19"/>
      <c r="BE2133" s="19"/>
      <c r="BF2133" s="19"/>
      <c r="BG2133" s="19"/>
      <c r="BH2133" s="19"/>
      <c r="BI2133" s="19"/>
      <c r="BJ2133" s="19"/>
    </row>
    <row r="2134" spans="1:62" ht="15" x14ac:dyDescent="0.2">
      <c r="A2134" s="19" t="s">
        <v>18282</v>
      </c>
      <c r="B2134" s="19" t="s">
        <v>1479</v>
      </c>
      <c r="C2134" s="43">
        <v>44663</v>
      </c>
      <c r="D2134" s="44">
        <v>0.76041666666666996</v>
      </c>
      <c r="E2134" s="19" t="s">
        <v>18283</v>
      </c>
      <c r="F2134" s="19" t="s">
        <v>18284</v>
      </c>
      <c r="G2134" s="19" t="s">
        <v>18285</v>
      </c>
      <c r="H2134" s="45">
        <v>3948.25</v>
      </c>
      <c r="I2134" s="45">
        <v>4426.8</v>
      </c>
      <c r="J2134" s="19" t="s">
        <v>1560</v>
      </c>
      <c r="K2134" s="19" t="s">
        <v>11897</v>
      </c>
      <c r="L2134" s="19" t="s">
        <v>18286</v>
      </c>
      <c r="M2134" s="19" t="s">
        <v>18287</v>
      </c>
      <c r="N2134" s="19" t="s">
        <v>18282</v>
      </c>
      <c r="O2134" s="19" t="s">
        <v>1823</v>
      </c>
      <c r="P2134" s="19" t="s">
        <v>1824</v>
      </c>
      <c r="Q2134" s="46">
        <v>31.98</v>
      </c>
      <c r="R2134" s="19" t="s">
        <v>1488</v>
      </c>
      <c r="S2134" s="19" t="s">
        <v>2026</v>
      </c>
      <c r="T2134" s="19" t="s">
        <v>2027</v>
      </c>
      <c r="U2134" s="19" t="s">
        <v>2028</v>
      </c>
      <c r="V2134" s="19" t="s">
        <v>2029</v>
      </c>
      <c r="W2134" s="19" t="s">
        <v>415</v>
      </c>
      <c r="X2134" s="19" t="s">
        <v>2030</v>
      </c>
      <c r="Y2134" s="19" t="s">
        <v>2031</v>
      </c>
      <c r="Z2134" s="19" t="s">
        <v>2032</v>
      </c>
      <c r="AA2134" s="46">
        <v>94.6</v>
      </c>
      <c r="AB2134" s="19" t="s">
        <v>583</v>
      </c>
      <c r="AC2134" s="19" t="s">
        <v>323</v>
      </c>
      <c r="AD2134" s="19" t="s">
        <v>1631</v>
      </c>
      <c r="AE2134" s="19" t="s">
        <v>1632</v>
      </c>
      <c r="AF2134" s="19" t="s">
        <v>1497</v>
      </c>
      <c r="AG2134" s="19" t="s">
        <v>1633</v>
      </c>
      <c r="AH2134" s="19" t="s">
        <v>1499</v>
      </c>
      <c r="AI2134" s="19" t="s">
        <v>1500</v>
      </c>
      <c r="AJ2134" s="45">
        <v>0</v>
      </c>
      <c r="AK2134" s="45">
        <v>0</v>
      </c>
      <c r="AL2134" s="19" t="s">
        <v>1501</v>
      </c>
      <c r="AM2134" s="46">
        <v>51040</v>
      </c>
      <c r="AN2134" s="46">
        <v>31980</v>
      </c>
      <c r="AO2134" s="46">
        <v>19060</v>
      </c>
      <c r="AP2134" s="45">
        <v>192.84</v>
      </c>
      <c r="AQ2134" s="45"/>
      <c r="AR2134" s="45" t="str">
        <f>IFERROR(VLOOKUP(AB2134,'Pedidos marco'!$A$1:$D$10000,4,0)," ")</f>
        <v xml:space="preserve"> </v>
      </c>
      <c r="AS2134" s="45">
        <f t="shared" si="231"/>
        <v>12</v>
      </c>
      <c r="AT2134" s="45" t="str">
        <f t="shared" si="232"/>
        <v>12</v>
      </c>
      <c r="AU2134" s="47">
        <v>31.98</v>
      </c>
      <c r="AV2134" s="19" t="str">
        <f t="shared" si="233"/>
        <v>04 April</v>
      </c>
      <c r="AW2134" s="19">
        <f t="shared" si="234"/>
        <v>6.0300187617260788</v>
      </c>
      <c r="AX2134" s="19">
        <f t="shared" si="235"/>
        <v>6.0300187617260788</v>
      </c>
      <c r="AY2134" s="19" t="e">
        <f>VLOOKUP(AG2134,Cías!$A$1:$E$10000,5,0)</f>
        <v>#N/A</v>
      </c>
      <c r="AZ2134" s="19" t="str">
        <f t="shared" si="236"/>
        <v>1013906</v>
      </c>
      <c r="BA2134" s="19" t="str">
        <f t="shared" si="237"/>
        <v>VALLEJOS VILLEGAS SAUL EDUARDO</v>
      </c>
      <c r="BB2134" s="19" t="e">
        <f>VLOOKUP(AG2134,Cías!$A$1:$E$10000,3,0)</f>
        <v>#N/A</v>
      </c>
      <c r="BC2134" s="19"/>
      <c r="BD2134" s="19"/>
      <c r="BE2134" s="19"/>
      <c r="BF2134" s="19"/>
      <c r="BG2134" s="19"/>
      <c r="BH2134" s="19"/>
      <c r="BI2134" s="19"/>
      <c r="BJ2134" s="19"/>
    </row>
    <row r="2135" spans="1:62" ht="15" x14ac:dyDescent="0.2">
      <c r="A2135" s="19" t="s">
        <v>18288</v>
      </c>
      <c r="B2135" s="19" t="s">
        <v>1479</v>
      </c>
      <c r="C2135" s="43">
        <v>44663</v>
      </c>
      <c r="D2135" s="44">
        <v>0.76319444444443996</v>
      </c>
      <c r="E2135" s="19" t="s">
        <v>18289</v>
      </c>
      <c r="F2135" s="19" t="s">
        <v>1481</v>
      </c>
      <c r="G2135" s="19" t="s">
        <v>1481</v>
      </c>
      <c r="H2135" s="45">
        <v>0</v>
      </c>
      <c r="I2135" s="45">
        <v>0</v>
      </c>
      <c r="J2135" s="19" t="s">
        <v>1482</v>
      </c>
      <c r="K2135" s="19" t="s">
        <v>18259</v>
      </c>
      <c r="L2135" s="19" t="s">
        <v>18290</v>
      </c>
      <c r="M2135" s="19" t="s">
        <v>18291</v>
      </c>
      <c r="N2135" s="19" t="s">
        <v>18288</v>
      </c>
      <c r="O2135" s="19" t="s">
        <v>1641</v>
      </c>
      <c r="P2135" s="19" t="s">
        <v>1642</v>
      </c>
      <c r="Q2135" s="46">
        <v>360</v>
      </c>
      <c r="R2135" s="19" t="s">
        <v>1544</v>
      </c>
      <c r="S2135" s="19" t="s">
        <v>5651</v>
      </c>
      <c r="T2135" s="19" t="s">
        <v>5652</v>
      </c>
      <c r="U2135" s="19" t="s">
        <v>18262</v>
      </c>
      <c r="V2135" s="19" t="s">
        <v>18263</v>
      </c>
      <c r="W2135" s="19" t="s">
        <v>18264</v>
      </c>
      <c r="X2135" s="19" t="s">
        <v>18265</v>
      </c>
      <c r="Y2135" s="19" t="s">
        <v>18266</v>
      </c>
      <c r="Z2135" s="19" t="s">
        <v>18267</v>
      </c>
      <c r="AA2135" s="46">
        <v>638</v>
      </c>
      <c r="AB2135" s="19" t="s">
        <v>482</v>
      </c>
      <c r="AC2135" s="19" t="s">
        <v>113</v>
      </c>
      <c r="AD2135" s="19" t="s">
        <v>5191</v>
      </c>
      <c r="AE2135" s="19" t="s">
        <v>1481</v>
      </c>
      <c r="AF2135" s="19" t="s">
        <v>1554</v>
      </c>
      <c r="AG2135" s="19" t="s">
        <v>5192</v>
      </c>
      <c r="AH2135" s="19" t="s">
        <v>1499</v>
      </c>
      <c r="AI2135" s="19" t="s">
        <v>1500</v>
      </c>
      <c r="AJ2135" s="45">
        <v>0</v>
      </c>
      <c r="AK2135" s="45">
        <v>0</v>
      </c>
      <c r="AL2135" s="19" t="s">
        <v>1501</v>
      </c>
      <c r="AM2135" s="46">
        <v>27050</v>
      </c>
      <c r="AN2135" s="46">
        <v>18000</v>
      </c>
      <c r="AO2135" s="46">
        <v>9050</v>
      </c>
      <c r="AP2135" s="45">
        <v>691.2</v>
      </c>
      <c r="AQ2135" s="45"/>
      <c r="AR2135" s="45" t="str">
        <f>IFERROR(VLOOKUP(AB2135,'Pedidos marco'!$A$1:$D$10000,4,0)," ")</f>
        <v xml:space="preserve"> </v>
      </c>
      <c r="AS2135" s="45">
        <f t="shared" si="231"/>
        <v>12</v>
      </c>
      <c r="AT2135" s="45" t="str">
        <f t="shared" si="232"/>
        <v>12</v>
      </c>
      <c r="AU2135" s="47">
        <v>18</v>
      </c>
      <c r="AV2135" s="19" t="str">
        <f t="shared" si="233"/>
        <v>04 April</v>
      </c>
      <c r="AW2135" s="19">
        <f t="shared" si="234"/>
        <v>1.9200000000000002</v>
      </c>
      <c r="AX2135" s="19">
        <f t="shared" si="235"/>
        <v>38.400000000000006</v>
      </c>
      <c r="AY2135" s="19" t="e">
        <f>VLOOKUP(AG2135,Cías!$A$1:$E$10000,5,0)</f>
        <v>#N/A</v>
      </c>
      <c r="AZ2135" s="19" t="str">
        <f t="shared" si="236"/>
        <v>1013819</v>
      </c>
      <c r="BA2135" s="19" t="str">
        <f t="shared" si="237"/>
        <v>ESPARZA ENDARA GUIDO MAURICIO</v>
      </c>
      <c r="BB2135" s="19" t="e">
        <f>VLOOKUP(AG2135,Cías!$A$1:$E$10000,3,0)</f>
        <v>#N/A</v>
      </c>
      <c r="BC2135" s="19"/>
      <c r="BD2135" s="19"/>
      <c r="BE2135" s="19"/>
      <c r="BF2135" s="19"/>
      <c r="BG2135" s="19"/>
      <c r="BH2135" s="19"/>
      <c r="BI2135" s="19"/>
      <c r="BJ2135" s="19"/>
    </row>
    <row r="2136" spans="1:62" ht="15" x14ac:dyDescent="0.2">
      <c r="A2136" s="19" t="s">
        <v>18292</v>
      </c>
      <c r="B2136" s="19" t="s">
        <v>1479</v>
      </c>
      <c r="C2136" s="43">
        <v>44663</v>
      </c>
      <c r="D2136" s="44">
        <v>0.76736111111111005</v>
      </c>
      <c r="E2136" s="19" t="s">
        <v>18293</v>
      </c>
      <c r="F2136" s="19" t="s">
        <v>1481</v>
      </c>
      <c r="G2136" s="19" t="s">
        <v>1481</v>
      </c>
      <c r="H2136" s="45">
        <v>0</v>
      </c>
      <c r="I2136" s="45">
        <v>0</v>
      </c>
      <c r="J2136" s="19" t="s">
        <v>1482</v>
      </c>
      <c r="K2136" s="19" t="s">
        <v>18294</v>
      </c>
      <c r="L2136" s="19" t="s">
        <v>18295</v>
      </c>
      <c r="M2136" s="19" t="s">
        <v>18296</v>
      </c>
      <c r="N2136" s="19" t="s">
        <v>18292</v>
      </c>
      <c r="O2136" s="19" t="s">
        <v>1486</v>
      </c>
      <c r="P2136" s="19" t="s">
        <v>1487</v>
      </c>
      <c r="Q2136" s="46">
        <v>31.93</v>
      </c>
      <c r="R2136" s="19" t="s">
        <v>1488</v>
      </c>
      <c r="S2136" s="19" t="s">
        <v>1489</v>
      </c>
      <c r="T2136" s="19" t="s">
        <v>418</v>
      </c>
      <c r="U2136" s="19" t="s">
        <v>2318</v>
      </c>
      <c r="V2136" s="19" t="s">
        <v>2319</v>
      </c>
      <c r="W2136" s="19" t="s">
        <v>2174</v>
      </c>
      <c r="X2136" s="19" t="s">
        <v>2320</v>
      </c>
      <c r="Y2136" s="19" t="s">
        <v>2176</v>
      </c>
      <c r="Z2136" s="19" t="s">
        <v>2177</v>
      </c>
      <c r="AA2136" s="46">
        <v>328</v>
      </c>
      <c r="AB2136" s="19" t="s">
        <v>432</v>
      </c>
      <c r="AC2136" s="19" t="s">
        <v>12</v>
      </c>
      <c r="AD2136" s="19" t="s">
        <v>6819</v>
      </c>
      <c r="AE2136" s="19" t="s">
        <v>6820</v>
      </c>
      <c r="AF2136" s="19" t="s">
        <v>1497</v>
      </c>
      <c r="AG2136" s="19" t="s">
        <v>6821</v>
      </c>
      <c r="AH2136" s="19" t="s">
        <v>1499</v>
      </c>
      <c r="AI2136" s="19" t="s">
        <v>1500</v>
      </c>
      <c r="AJ2136" s="45">
        <v>0</v>
      </c>
      <c r="AK2136" s="45">
        <v>0</v>
      </c>
      <c r="AL2136" s="19" t="s">
        <v>1501</v>
      </c>
      <c r="AM2136" s="46">
        <v>50370</v>
      </c>
      <c r="AN2136" s="46">
        <v>31930</v>
      </c>
      <c r="AO2136" s="46">
        <v>18440</v>
      </c>
      <c r="AP2136" s="45">
        <v>811.34</v>
      </c>
      <c r="AQ2136" s="45"/>
      <c r="AR2136" s="45" t="str">
        <f>IFERROR(VLOOKUP(AB2136,'Pedidos marco'!$A$1:$D$10000,4,0)," ")</f>
        <v xml:space="preserve"> </v>
      </c>
      <c r="AS2136" s="45">
        <f t="shared" si="231"/>
        <v>12</v>
      </c>
      <c r="AT2136" s="45" t="str">
        <f t="shared" si="232"/>
        <v>12</v>
      </c>
      <c r="AU2136" s="47">
        <v>31.93</v>
      </c>
      <c r="AV2136" s="19" t="str">
        <f t="shared" si="233"/>
        <v>04 April</v>
      </c>
      <c r="AW2136" s="19">
        <f t="shared" si="234"/>
        <v>25.40995928593799</v>
      </c>
      <c r="AX2136" s="19">
        <f t="shared" si="235"/>
        <v>25.40995928593799</v>
      </c>
      <c r="AY2136" s="19" t="e">
        <f>VLOOKUP(AG2136,Cías!$A$1:$E$10000,5,0)</f>
        <v>#N/A</v>
      </c>
      <c r="AZ2136" s="19" t="str">
        <f t="shared" si="236"/>
        <v>1013966</v>
      </c>
      <c r="BA2136" s="19" t="str">
        <f t="shared" si="237"/>
        <v>ALMEIDA CHICAIZA MIGUEL ANGEL</v>
      </c>
      <c r="BB2136" s="19" t="e">
        <f>VLOOKUP(AG2136,Cías!$A$1:$E$10000,3,0)</f>
        <v>#N/A</v>
      </c>
      <c r="BC2136" s="19"/>
      <c r="BD2136" s="19"/>
      <c r="BE2136" s="19"/>
      <c r="BF2136" s="19"/>
      <c r="BG2136" s="19"/>
      <c r="BH2136" s="19"/>
      <c r="BI2136" s="19"/>
      <c r="BJ2136" s="19"/>
    </row>
    <row r="2137" spans="1:62" ht="15" x14ac:dyDescent="0.2">
      <c r="A2137" s="19" t="s">
        <v>18297</v>
      </c>
      <c r="B2137" s="19" t="s">
        <v>1479</v>
      </c>
      <c r="C2137" s="43">
        <v>44663</v>
      </c>
      <c r="D2137" s="44">
        <v>0.76805555555556004</v>
      </c>
      <c r="E2137" s="19" t="s">
        <v>18298</v>
      </c>
      <c r="F2137" s="19" t="s">
        <v>18299</v>
      </c>
      <c r="G2137" s="19" t="s">
        <v>18300</v>
      </c>
      <c r="H2137" s="45">
        <v>4375.8</v>
      </c>
      <c r="I2137" s="45">
        <v>4906.18</v>
      </c>
      <c r="J2137" s="19" t="s">
        <v>1560</v>
      </c>
      <c r="K2137" s="19" t="s">
        <v>18301</v>
      </c>
      <c r="L2137" s="19" t="s">
        <v>18302</v>
      </c>
      <c r="M2137" s="19" t="s">
        <v>18303</v>
      </c>
      <c r="N2137" s="19" t="s">
        <v>18297</v>
      </c>
      <c r="O2137" s="19" t="s">
        <v>367</v>
      </c>
      <c r="P2137" s="19" t="s">
        <v>368</v>
      </c>
      <c r="Q2137" s="46">
        <v>660</v>
      </c>
      <c r="R2137" s="19" t="s">
        <v>1544</v>
      </c>
      <c r="S2137" s="19" t="s">
        <v>18304</v>
      </c>
      <c r="T2137" s="19" t="s">
        <v>18305</v>
      </c>
      <c r="U2137" s="19" t="s">
        <v>18306</v>
      </c>
      <c r="V2137" s="19" t="s">
        <v>18307</v>
      </c>
      <c r="W2137" s="19" t="s">
        <v>1548</v>
      </c>
      <c r="X2137" s="19" t="s">
        <v>18308</v>
      </c>
      <c r="Y2137" s="19" t="s">
        <v>1684</v>
      </c>
      <c r="Z2137" s="19" t="s">
        <v>1685</v>
      </c>
      <c r="AA2137" s="46">
        <v>198</v>
      </c>
      <c r="AB2137" s="19" t="s">
        <v>551</v>
      </c>
      <c r="AC2137" s="19" t="s">
        <v>256</v>
      </c>
      <c r="AD2137" s="19" t="s">
        <v>6859</v>
      </c>
      <c r="AE2137" s="19" t="s">
        <v>6860</v>
      </c>
      <c r="AF2137" s="19" t="s">
        <v>1592</v>
      </c>
      <c r="AG2137" s="19" t="s">
        <v>6861</v>
      </c>
      <c r="AH2137" s="19" t="s">
        <v>1499</v>
      </c>
      <c r="AI2137" s="19" t="s">
        <v>1500</v>
      </c>
      <c r="AJ2137" s="45">
        <v>0</v>
      </c>
      <c r="AK2137" s="45">
        <v>0</v>
      </c>
      <c r="AL2137" s="19" t="s">
        <v>1501</v>
      </c>
      <c r="AM2137" s="46">
        <v>49830</v>
      </c>
      <c r="AN2137" s="46">
        <v>33090</v>
      </c>
      <c r="AO2137" s="46">
        <v>16740</v>
      </c>
      <c r="AP2137" s="45">
        <v>488.4</v>
      </c>
      <c r="AQ2137" s="45"/>
      <c r="AR2137" s="45" t="str">
        <f>IFERROR(VLOOKUP(AB2137,'Pedidos marco'!$A$1:$D$10000,4,0)," ")</f>
        <v xml:space="preserve"> </v>
      </c>
      <c r="AS2137" s="45">
        <f t="shared" si="231"/>
        <v>12</v>
      </c>
      <c r="AT2137" s="45" t="str">
        <f t="shared" si="232"/>
        <v>12</v>
      </c>
      <c r="AU2137" s="47">
        <v>33</v>
      </c>
      <c r="AV2137" s="19" t="str">
        <f t="shared" si="233"/>
        <v>04 April</v>
      </c>
      <c r="AW2137" s="19">
        <f t="shared" si="234"/>
        <v>0.74</v>
      </c>
      <c r="AX2137" s="19">
        <f t="shared" si="235"/>
        <v>14.799999999999999</v>
      </c>
      <c r="AY2137" s="19" t="e">
        <f>VLOOKUP(AG2137,Cías!$A$1:$E$10000,5,0)</f>
        <v>#N/A</v>
      </c>
      <c r="AZ2137" s="19" t="str">
        <f t="shared" si="236"/>
        <v>1013556</v>
      </c>
      <c r="BA2137" s="19" t="str">
        <f t="shared" si="237"/>
        <v>RAMIREZ BAEZ FIDEL RAMIRO</v>
      </c>
      <c r="BB2137" s="19" t="e">
        <f>VLOOKUP(AG2137,Cías!$A$1:$E$10000,3,0)</f>
        <v>#N/A</v>
      </c>
      <c r="BC2137" s="19"/>
      <c r="BD2137" s="19"/>
      <c r="BE2137" s="19"/>
      <c r="BF2137" s="19"/>
      <c r="BG2137" s="19"/>
      <c r="BH2137" s="19"/>
      <c r="BI2137" s="19"/>
      <c r="BJ2137" s="19"/>
    </row>
    <row r="2138" spans="1:62" ht="15" x14ac:dyDescent="0.2">
      <c r="A2138" s="19" t="s">
        <v>18309</v>
      </c>
      <c r="B2138" s="19" t="s">
        <v>1479</v>
      </c>
      <c r="C2138" s="43">
        <v>44663</v>
      </c>
      <c r="D2138" s="44">
        <v>0.77152777777778003</v>
      </c>
      <c r="E2138" s="19" t="s">
        <v>18310</v>
      </c>
      <c r="F2138" s="19" t="s">
        <v>18311</v>
      </c>
      <c r="G2138" s="19" t="s">
        <v>18312</v>
      </c>
      <c r="H2138" s="45">
        <v>2509.1999999999998</v>
      </c>
      <c r="I2138" s="45">
        <v>2813.33</v>
      </c>
      <c r="J2138" s="19" t="s">
        <v>1560</v>
      </c>
      <c r="K2138" s="19" t="s">
        <v>18313</v>
      </c>
      <c r="L2138" s="19" t="s">
        <v>18314</v>
      </c>
      <c r="M2138" s="19" t="s">
        <v>18315</v>
      </c>
      <c r="N2138" s="19" t="s">
        <v>18309</v>
      </c>
      <c r="O2138" s="19" t="s">
        <v>371</v>
      </c>
      <c r="P2138" s="19" t="s">
        <v>372</v>
      </c>
      <c r="Q2138" s="46">
        <v>360</v>
      </c>
      <c r="R2138" s="19" t="s">
        <v>1544</v>
      </c>
      <c r="S2138" s="19" t="s">
        <v>1825</v>
      </c>
      <c r="T2138" s="19" t="s">
        <v>1826</v>
      </c>
      <c r="U2138" s="19" t="s">
        <v>1943</v>
      </c>
      <c r="V2138" s="19" t="s">
        <v>1944</v>
      </c>
      <c r="W2138" s="19" t="s">
        <v>1917</v>
      </c>
      <c r="X2138" s="19" t="s">
        <v>1945</v>
      </c>
      <c r="Y2138" s="19" t="s">
        <v>1946</v>
      </c>
      <c r="Z2138" s="19" t="s">
        <v>1947</v>
      </c>
      <c r="AA2138" s="46">
        <v>15</v>
      </c>
      <c r="AB2138" s="19" t="s">
        <v>505</v>
      </c>
      <c r="AC2138" s="19" t="s">
        <v>159</v>
      </c>
      <c r="AD2138" s="19" t="s">
        <v>3396</v>
      </c>
      <c r="AE2138" s="19" t="s">
        <v>3397</v>
      </c>
      <c r="AF2138" s="19" t="s">
        <v>1554</v>
      </c>
      <c r="AG2138" s="19" t="s">
        <v>6671</v>
      </c>
      <c r="AH2138" s="19" t="s">
        <v>1499</v>
      </c>
      <c r="AI2138" s="19" t="s">
        <v>1500</v>
      </c>
      <c r="AJ2138" s="45">
        <v>0</v>
      </c>
      <c r="AK2138" s="45">
        <v>0</v>
      </c>
      <c r="AL2138" s="19" t="s">
        <v>1501</v>
      </c>
      <c r="AM2138" s="46">
        <v>26940</v>
      </c>
      <c r="AN2138" s="46">
        <v>18000</v>
      </c>
      <c r="AO2138" s="46">
        <v>8940</v>
      </c>
      <c r="AP2138" s="45">
        <v>54</v>
      </c>
      <c r="AQ2138" s="45"/>
      <c r="AR2138" s="45" t="str">
        <f>IFERROR(VLOOKUP(AB2138,'Pedidos marco'!$A$1:$D$10000,4,0)," ")</f>
        <v xml:space="preserve"> </v>
      </c>
      <c r="AS2138" s="45">
        <f t="shared" si="231"/>
        <v>12</v>
      </c>
      <c r="AT2138" s="45" t="str">
        <f t="shared" si="232"/>
        <v>12</v>
      </c>
      <c r="AU2138" s="47">
        <v>18</v>
      </c>
      <c r="AV2138" s="19" t="str">
        <f t="shared" si="233"/>
        <v>04 April</v>
      </c>
      <c r="AW2138" s="19">
        <f t="shared" si="234"/>
        <v>0.15</v>
      </c>
      <c r="AX2138" s="19">
        <f t="shared" si="235"/>
        <v>3</v>
      </c>
      <c r="AY2138" s="19" t="e">
        <f>VLOOKUP(AG2138,Cías!$A$1:$E$10000,5,0)</f>
        <v>#N/A</v>
      </c>
      <c r="AZ2138" s="19" t="str">
        <f t="shared" si="236"/>
        <v>1013505</v>
      </c>
      <c r="BA2138" s="19" t="str">
        <f t="shared" si="237"/>
        <v>HERMOZA LOZADA JORGE ABDON</v>
      </c>
      <c r="BB2138" s="19" t="e">
        <f>VLOOKUP(AG2138,Cías!$A$1:$E$10000,3,0)</f>
        <v>#N/A</v>
      </c>
      <c r="BC2138" s="19"/>
      <c r="BD2138" s="19"/>
      <c r="BE2138" s="19"/>
      <c r="BF2138" s="19"/>
      <c r="BG2138" s="19"/>
      <c r="BH2138" s="19"/>
      <c r="BI2138" s="19"/>
      <c r="BJ2138" s="19"/>
    </row>
    <row r="2139" spans="1:62" ht="15" x14ac:dyDescent="0.2">
      <c r="A2139" s="19" t="s">
        <v>18316</v>
      </c>
      <c r="B2139" s="19" t="s">
        <v>1479</v>
      </c>
      <c r="C2139" s="43">
        <v>44663</v>
      </c>
      <c r="D2139" s="44">
        <v>0.77430555555556002</v>
      </c>
      <c r="E2139" s="19" t="s">
        <v>18317</v>
      </c>
      <c r="F2139" s="19" t="s">
        <v>18318</v>
      </c>
      <c r="G2139" s="19" t="s">
        <v>18319</v>
      </c>
      <c r="H2139" s="45">
        <v>4204.2</v>
      </c>
      <c r="I2139" s="45">
        <v>4713.7700000000004</v>
      </c>
      <c r="J2139" s="19" t="s">
        <v>1560</v>
      </c>
      <c r="K2139" s="19" t="s">
        <v>18320</v>
      </c>
      <c r="L2139" s="19" t="s">
        <v>18321</v>
      </c>
      <c r="M2139" s="19" t="s">
        <v>18322</v>
      </c>
      <c r="N2139" s="19" t="s">
        <v>18316</v>
      </c>
      <c r="O2139" s="19" t="s">
        <v>1641</v>
      </c>
      <c r="P2139" s="19" t="s">
        <v>1642</v>
      </c>
      <c r="Q2139" s="46">
        <v>660</v>
      </c>
      <c r="R2139" s="19" t="s">
        <v>1544</v>
      </c>
      <c r="S2139" s="19" t="s">
        <v>1736</v>
      </c>
      <c r="T2139" s="19" t="s">
        <v>1737</v>
      </c>
      <c r="U2139" s="19" t="s">
        <v>18323</v>
      </c>
      <c r="V2139" s="19" t="s">
        <v>18324</v>
      </c>
      <c r="W2139" s="19" t="s">
        <v>4073</v>
      </c>
      <c r="X2139" s="19" t="s">
        <v>18325</v>
      </c>
      <c r="Y2139" s="19" t="s">
        <v>4075</v>
      </c>
      <c r="Z2139" s="19" t="s">
        <v>4076</v>
      </c>
      <c r="AA2139" s="46">
        <v>468</v>
      </c>
      <c r="AB2139" s="19" t="s">
        <v>449</v>
      </c>
      <c r="AC2139" s="19" t="s">
        <v>45</v>
      </c>
      <c r="AD2139" s="19" t="s">
        <v>5562</v>
      </c>
      <c r="AE2139" s="19" t="s">
        <v>5563</v>
      </c>
      <c r="AF2139" s="19" t="s">
        <v>1592</v>
      </c>
      <c r="AG2139" s="19" t="s">
        <v>5564</v>
      </c>
      <c r="AH2139" s="19" t="s">
        <v>1499</v>
      </c>
      <c r="AI2139" s="19" t="s">
        <v>1500</v>
      </c>
      <c r="AJ2139" s="45">
        <v>0</v>
      </c>
      <c r="AK2139" s="45">
        <v>0</v>
      </c>
      <c r="AL2139" s="19" t="s">
        <v>1501</v>
      </c>
      <c r="AM2139" s="46">
        <v>50050</v>
      </c>
      <c r="AN2139" s="46">
        <v>33040</v>
      </c>
      <c r="AO2139" s="46">
        <v>17010</v>
      </c>
      <c r="AP2139" s="45">
        <v>759</v>
      </c>
      <c r="AQ2139" s="45"/>
      <c r="AR2139" s="45" t="str">
        <f>IFERROR(VLOOKUP(AB2139,'Pedidos marco'!$A$1:$D$10000,4,0)," ")</f>
        <v xml:space="preserve"> </v>
      </c>
      <c r="AS2139" s="45">
        <f t="shared" si="231"/>
        <v>12</v>
      </c>
      <c r="AT2139" s="45" t="str">
        <f t="shared" si="232"/>
        <v>12</v>
      </c>
      <c r="AU2139" s="47">
        <v>33</v>
      </c>
      <c r="AV2139" s="19" t="str">
        <f t="shared" si="233"/>
        <v>04 April</v>
      </c>
      <c r="AW2139" s="19">
        <f t="shared" si="234"/>
        <v>1.1499999999999999</v>
      </c>
      <c r="AX2139" s="19">
        <f t="shared" si="235"/>
        <v>23</v>
      </c>
      <c r="AY2139" s="19" t="e">
        <f>VLOOKUP(AG2139,Cías!$A$1:$E$10000,5,0)</f>
        <v>#N/A</v>
      </c>
      <c r="AZ2139" s="19" t="str">
        <f t="shared" si="236"/>
        <v>1013915</v>
      </c>
      <c r="BA2139" s="19" t="str">
        <f t="shared" si="237"/>
        <v>BEDON ALMEIDA EDWIN FABIÁN</v>
      </c>
      <c r="BB2139" s="19" t="e">
        <f>VLOOKUP(AG2139,Cías!$A$1:$E$10000,3,0)</f>
        <v>#N/A</v>
      </c>
      <c r="BC2139" s="19"/>
      <c r="BD2139" s="19"/>
      <c r="BE2139" s="19"/>
      <c r="BF2139" s="19"/>
      <c r="BG2139" s="19"/>
      <c r="BH2139" s="19"/>
      <c r="BI2139" s="19"/>
      <c r="BJ2139" s="19"/>
    </row>
    <row r="2140" spans="1:62" ht="15" x14ac:dyDescent="0.2">
      <c r="A2140" s="19" t="s">
        <v>18326</v>
      </c>
      <c r="B2140" s="19" t="s">
        <v>1479</v>
      </c>
      <c r="C2140" s="43">
        <v>44663</v>
      </c>
      <c r="D2140" s="44">
        <v>0.77916666666667</v>
      </c>
      <c r="E2140" s="19" t="s">
        <v>18327</v>
      </c>
      <c r="F2140" s="19" t="s">
        <v>1481</v>
      </c>
      <c r="G2140" s="19" t="s">
        <v>1481</v>
      </c>
      <c r="H2140" s="45">
        <v>0</v>
      </c>
      <c r="I2140" s="45">
        <v>0</v>
      </c>
      <c r="J2140" s="19" t="s">
        <v>1482</v>
      </c>
      <c r="K2140" s="19" t="s">
        <v>18328</v>
      </c>
      <c r="L2140" s="19" t="s">
        <v>18329</v>
      </c>
      <c r="M2140" s="19" t="s">
        <v>18330</v>
      </c>
      <c r="N2140" s="19" t="s">
        <v>18326</v>
      </c>
      <c r="O2140" s="19" t="s">
        <v>371</v>
      </c>
      <c r="P2140" s="19" t="s">
        <v>372</v>
      </c>
      <c r="Q2140" s="46">
        <v>360</v>
      </c>
      <c r="R2140" s="19" t="s">
        <v>1544</v>
      </c>
      <c r="S2140" s="19" t="s">
        <v>1545</v>
      </c>
      <c r="T2140" s="19" t="s">
        <v>74</v>
      </c>
      <c r="U2140" s="19" t="s">
        <v>1546</v>
      </c>
      <c r="V2140" s="19" t="s">
        <v>1547</v>
      </c>
      <c r="W2140" s="19" t="s">
        <v>1548</v>
      </c>
      <c r="X2140" s="19" t="s">
        <v>1549</v>
      </c>
      <c r="Y2140" s="19" t="s">
        <v>1550</v>
      </c>
      <c r="Z2140" s="19" t="s">
        <v>1551</v>
      </c>
      <c r="AA2140" s="46">
        <v>178</v>
      </c>
      <c r="AB2140" s="19" t="s">
        <v>509</v>
      </c>
      <c r="AC2140" s="19" t="s">
        <v>167</v>
      </c>
      <c r="AD2140" s="19" t="s">
        <v>5707</v>
      </c>
      <c r="AE2140" s="19" t="s">
        <v>5708</v>
      </c>
      <c r="AF2140" s="19" t="s">
        <v>1554</v>
      </c>
      <c r="AG2140" s="19" t="s">
        <v>5709</v>
      </c>
      <c r="AH2140" s="19" t="s">
        <v>1499</v>
      </c>
      <c r="AI2140" s="19" t="s">
        <v>1500</v>
      </c>
      <c r="AJ2140" s="45">
        <v>0</v>
      </c>
      <c r="AK2140" s="45">
        <v>0</v>
      </c>
      <c r="AL2140" s="19" t="s">
        <v>1501</v>
      </c>
      <c r="AM2140" s="46">
        <v>27240</v>
      </c>
      <c r="AN2140" s="46">
        <v>18010</v>
      </c>
      <c r="AO2140" s="46">
        <v>9230</v>
      </c>
      <c r="AP2140" s="45">
        <v>248.4</v>
      </c>
      <c r="AQ2140" s="45"/>
      <c r="AR2140" s="45" t="str">
        <f>IFERROR(VLOOKUP(AB2140,'Pedidos marco'!$A$1:$D$10000,4,0)," ")</f>
        <v xml:space="preserve"> </v>
      </c>
      <c r="AS2140" s="45">
        <f t="shared" si="231"/>
        <v>12</v>
      </c>
      <c r="AT2140" s="45" t="str">
        <f t="shared" si="232"/>
        <v>12</v>
      </c>
      <c r="AU2140" s="47">
        <v>18</v>
      </c>
      <c r="AV2140" s="19" t="str">
        <f t="shared" si="233"/>
        <v>04 April</v>
      </c>
      <c r="AW2140" s="19">
        <f t="shared" si="234"/>
        <v>0.69000000000000006</v>
      </c>
      <c r="AX2140" s="19">
        <f t="shared" si="235"/>
        <v>13.8</v>
      </c>
      <c r="AY2140" s="19" t="e">
        <f>VLOOKUP(AG2140,Cías!$A$1:$E$10000,5,0)</f>
        <v>#N/A</v>
      </c>
      <c r="AZ2140" s="19" t="str">
        <f t="shared" si="236"/>
        <v>1014323</v>
      </c>
      <c r="BA2140" s="19" t="str">
        <f t="shared" si="237"/>
        <v>JACOME AGUIRRE CARLOS ARTURO</v>
      </c>
      <c r="BB2140" s="19" t="e">
        <f>VLOOKUP(AG2140,Cías!$A$1:$E$10000,3,0)</f>
        <v>#N/A</v>
      </c>
      <c r="BC2140" s="19"/>
      <c r="BD2140" s="19"/>
      <c r="BE2140" s="19"/>
      <c r="BF2140" s="19"/>
      <c r="BG2140" s="19"/>
      <c r="BH2140" s="19"/>
      <c r="BI2140" s="19"/>
      <c r="BJ2140" s="19"/>
    </row>
    <row r="2141" spans="1:62" ht="15" x14ac:dyDescent="0.2">
      <c r="A2141" s="19" t="s">
        <v>18331</v>
      </c>
      <c r="B2141" s="19" t="s">
        <v>1479</v>
      </c>
      <c r="C2141" s="43">
        <v>44663</v>
      </c>
      <c r="D2141" s="44">
        <v>0.78402777777777999</v>
      </c>
      <c r="E2141" s="19" t="s">
        <v>18332</v>
      </c>
      <c r="F2141" s="19" t="s">
        <v>18333</v>
      </c>
      <c r="G2141" s="19" t="s">
        <v>18334</v>
      </c>
      <c r="H2141" s="45">
        <v>4527.6000000000004</v>
      </c>
      <c r="I2141" s="45">
        <v>5076.37</v>
      </c>
      <c r="J2141" s="19" t="s">
        <v>1560</v>
      </c>
      <c r="K2141" s="19" t="s">
        <v>18008</v>
      </c>
      <c r="L2141" s="19" t="s">
        <v>18335</v>
      </c>
      <c r="M2141" s="19" t="s">
        <v>18336</v>
      </c>
      <c r="N2141" s="19" t="s">
        <v>18331</v>
      </c>
      <c r="O2141" s="19" t="s">
        <v>367</v>
      </c>
      <c r="P2141" s="19" t="s">
        <v>368</v>
      </c>
      <c r="Q2141" s="46">
        <v>660</v>
      </c>
      <c r="R2141" s="19" t="s">
        <v>1544</v>
      </c>
      <c r="S2141" s="19" t="s">
        <v>7844</v>
      </c>
      <c r="T2141" s="19" t="s">
        <v>7845</v>
      </c>
      <c r="U2141" s="19" t="s">
        <v>8564</v>
      </c>
      <c r="V2141" s="19" t="s">
        <v>8565</v>
      </c>
      <c r="W2141" s="19" t="s">
        <v>2092</v>
      </c>
      <c r="X2141" s="19" t="s">
        <v>8566</v>
      </c>
      <c r="Y2141" s="19" t="s">
        <v>2094</v>
      </c>
      <c r="Z2141" s="19" t="s">
        <v>2095</v>
      </c>
      <c r="AA2141" s="46">
        <v>130</v>
      </c>
      <c r="AB2141" s="19" t="s">
        <v>475</v>
      </c>
      <c r="AC2141" s="19" t="s">
        <v>100</v>
      </c>
      <c r="AD2141" s="19" t="s">
        <v>5307</v>
      </c>
      <c r="AE2141" s="19" t="s">
        <v>5308</v>
      </c>
      <c r="AF2141" s="19" t="s">
        <v>1592</v>
      </c>
      <c r="AG2141" s="19" t="s">
        <v>5309</v>
      </c>
      <c r="AH2141" s="19" t="s">
        <v>1499</v>
      </c>
      <c r="AI2141" s="19" t="s">
        <v>1500</v>
      </c>
      <c r="AJ2141" s="45">
        <v>0</v>
      </c>
      <c r="AK2141" s="45">
        <v>0</v>
      </c>
      <c r="AL2141" s="19" t="s">
        <v>1501</v>
      </c>
      <c r="AM2141" s="46">
        <v>50960</v>
      </c>
      <c r="AN2141" s="46">
        <v>33030</v>
      </c>
      <c r="AO2141" s="46">
        <v>17930</v>
      </c>
      <c r="AP2141" s="45">
        <v>356.4</v>
      </c>
      <c r="AQ2141" s="45"/>
      <c r="AR2141" s="45" t="str">
        <f>IFERROR(VLOOKUP(AB2141,'Pedidos marco'!$A$1:$D$10000,4,0)," ")</f>
        <v xml:space="preserve"> </v>
      </c>
      <c r="AS2141" s="45">
        <f t="shared" si="231"/>
        <v>12</v>
      </c>
      <c r="AT2141" s="45" t="str">
        <f t="shared" si="232"/>
        <v>12</v>
      </c>
      <c r="AU2141" s="47">
        <v>33</v>
      </c>
      <c r="AV2141" s="19" t="str">
        <f t="shared" si="233"/>
        <v>04 April</v>
      </c>
      <c r="AW2141" s="19">
        <f t="shared" si="234"/>
        <v>0.53999999999999992</v>
      </c>
      <c r="AX2141" s="19">
        <f t="shared" si="235"/>
        <v>10.799999999999999</v>
      </c>
      <c r="AY2141" s="19" t="e">
        <f>VLOOKUP(AG2141,Cías!$A$1:$E$10000,5,0)</f>
        <v>#N/A</v>
      </c>
      <c r="AZ2141" s="19" t="str">
        <f t="shared" si="236"/>
        <v>1013573</v>
      </c>
      <c r="BA2141" s="19" t="str">
        <f t="shared" si="237"/>
        <v>CUASPA PEREZ SEGUNDO MANUEL</v>
      </c>
      <c r="BB2141" s="19" t="e">
        <f>VLOOKUP(AG2141,Cías!$A$1:$E$10000,3,0)</f>
        <v>#N/A</v>
      </c>
      <c r="BC2141" s="19"/>
      <c r="BD2141" s="19"/>
      <c r="BE2141" s="19"/>
      <c r="BF2141" s="19"/>
      <c r="BG2141" s="19"/>
      <c r="BH2141" s="19"/>
      <c r="BI2141" s="19"/>
      <c r="BJ2141" s="19"/>
    </row>
    <row r="2142" spans="1:62" ht="15" x14ac:dyDescent="0.2">
      <c r="A2142" s="19" t="s">
        <v>18337</v>
      </c>
      <c r="B2142" s="19" t="s">
        <v>1479</v>
      </c>
      <c r="C2142" s="43">
        <v>44663</v>
      </c>
      <c r="D2142" s="44">
        <v>0.78611111111110998</v>
      </c>
      <c r="E2142" s="19" t="s">
        <v>18338</v>
      </c>
      <c r="F2142" s="19" t="s">
        <v>1481</v>
      </c>
      <c r="G2142" s="19" t="s">
        <v>1481</v>
      </c>
      <c r="H2142" s="45">
        <v>0</v>
      </c>
      <c r="I2142" s="45">
        <v>0</v>
      </c>
      <c r="J2142" s="19" t="s">
        <v>1482</v>
      </c>
      <c r="K2142" s="19" t="s">
        <v>18259</v>
      </c>
      <c r="L2142" s="19" t="s">
        <v>18339</v>
      </c>
      <c r="M2142" s="19" t="s">
        <v>18340</v>
      </c>
      <c r="N2142" s="19" t="s">
        <v>18337</v>
      </c>
      <c r="O2142" s="19" t="s">
        <v>1641</v>
      </c>
      <c r="P2142" s="19" t="s">
        <v>1642</v>
      </c>
      <c r="Q2142" s="46">
        <v>360</v>
      </c>
      <c r="R2142" s="19" t="s">
        <v>1544</v>
      </c>
      <c r="S2142" s="19" t="s">
        <v>5651</v>
      </c>
      <c r="T2142" s="19" t="s">
        <v>5652</v>
      </c>
      <c r="U2142" s="19" t="s">
        <v>18262</v>
      </c>
      <c r="V2142" s="19" t="s">
        <v>18263</v>
      </c>
      <c r="W2142" s="19" t="s">
        <v>18264</v>
      </c>
      <c r="X2142" s="19" t="s">
        <v>18265</v>
      </c>
      <c r="Y2142" s="19" t="s">
        <v>18266</v>
      </c>
      <c r="Z2142" s="19" t="s">
        <v>18267</v>
      </c>
      <c r="AA2142" s="46">
        <v>638</v>
      </c>
      <c r="AB2142" s="19" t="s">
        <v>529</v>
      </c>
      <c r="AC2142" s="19" t="s">
        <v>210</v>
      </c>
      <c r="AD2142" s="19" t="s">
        <v>2875</v>
      </c>
      <c r="AE2142" s="19" t="s">
        <v>1481</v>
      </c>
      <c r="AF2142" s="19" t="s">
        <v>1554</v>
      </c>
      <c r="AG2142" s="19" t="s">
        <v>2876</v>
      </c>
      <c r="AH2142" s="19" t="s">
        <v>1499</v>
      </c>
      <c r="AI2142" s="19" t="s">
        <v>1500</v>
      </c>
      <c r="AJ2142" s="45">
        <v>0</v>
      </c>
      <c r="AK2142" s="45">
        <v>0</v>
      </c>
      <c r="AL2142" s="19" t="s">
        <v>1501</v>
      </c>
      <c r="AM2142" s="46">
        <v>27180</v>
      </c>
      <c r="AN2142" s="46">
        <v>18010</v>
      </c>
      <c r="AO2142" s="46">
        <v>9170</v>
      </c>
      <c r="AP2142" s="45">
        <v>691.2</v>
      </c>
      <c r="AQ2142" s="45"/>
      <c r="AR2142" s="45" t="str">
        <f>IFERROR(VLOOKUP(AB2142,'Pedidos marco'!$A$1:$D$10000,4,0)," ")</f>
        <v xml:space="preserve"> </v>
      </c>
      <c r="AS2142" s="45">
        <f t="shared" si="231"/>
        <v>12</v>
      </c>
      <c r="AT2142" s="45" t="str">
        <f t="shared" si="232"/>
        <v>12</v>
      </c>
      <c r="AU2142" s="47">
        <v>18</v>
      </c>
      <c r="AV2142" s="19" t="str">
        <f t="shared" si="233"/>
        <v>04 April</v>
      </c>
      <c r="AW2142" s="19">
        <f t="shared" si="234"/>
        <v>1.9200000000000002</v>
      </c>
      <c r="AX2142" s="19">
        <f t="shared" si="235"/>
        <v>38.400000000000006</v>
      </c>
      <c r="AY2142" s="19" t="e">
        <f>VLOOKUP(AG2142,Cías!$A$1:$E$10000,5,0)</f>
        <v>#N/A</v>
      </c>
      <c r="AZ2142" s="19" t="str">
        <f t="shared" si="236"/>
        <v>1013766</v>
      </c>
      <c r="BA2142" s="19" t="str">
        <f t="shared" si="237"/>
        <v>MORALES RUIZ EDGAR MAURICIO</v>
      </c>
      <c r="BB2142" s="19" t="e">
        <f>VLOOKUP(AG2142,Cías!$A$1:$E$10000,3,0)</f>
        <v>#N/A</v>
      </c>
      <c r="BC2142" s="19"/>
      <c r="BD2142" s="19"/>
      <c r="BE2142" s="19"/>
      <c r="BF2142" s="19"/>
      <c r="BG2142" s="19"/>
      <c r="BH2142" s="19"/>
      <c r="BI2142" s="19"/>
      <c r="BJ2142" s="19"/>
    </row>
    <row r="2143" spans="1:62" ht="15" x14ac:dyDescent="0.2">
      <c r="A2143" s="19" t="s">
        <v>18341</v>
      </c>
      <c r="B2143" s="19" t="s">
        <v>1479</v>
      </c>
      <c r="C2143" s="43">
        <v>44663</v>
      </c>
      <c r="D2143" s="44">
        <v>0.78819444444443998</v>
      </c>
      <c r="E2143" s="19" t="s">
        <v>18342</v>
      </c>
      <c r="F2143" s="19" t="s">
        <v>18343</v>
      </c>
      <c r="G2143" s="19" t="s">
        <v>18344</v>
      </c>
      <c r="H2143" s="45">
        <v>4762.82</v>
      </c>
      <c r="I2143" s="45">
        <v>5340.11</v>
      </c>
      <c r="J2143" s="19" t="s">
        <v>1560</v>
      </c>
      <c r="K2143" s="19" t="s">
        <v>18345</v>
      </c>
      <c r="L2143" s="19" t="s">
        <v>18346</v>
      </c>
      <c r="M2143" s="19" t="s">
        <v>18347</v>
      </c>
      <c r="N2143" s="19" t="s">
        <v>18341</v>
      </c>
      <c r="O2143" s="19" t="s">
        <v>1486</v>
      </c>
      <c r="P2143" s="19" t="s">
        <v>1487</v>
      </c>
      <c r="Q2143" s="46">
        <v>32.31</v>
      </c>
      <c r="R2143" s="19" t="s">
        <v>1488</v>
      </c>
      <c r="S2143" s="19" t="s">
        <v>9608</v>
      </c>
      <c r="T2143" s="19" t="s">
        <v>9609</v>
      </c>
      <c r="U2143" s="19" t="s">
        <v>18348</v>
      </c>
      <c r="V2143" s="19" t="s">
        <v>18349</v>
      </c>
      <c r="W2143" s="19" t="s">
        <v>2144</v>
      </c>
      <c r="X2143" s="19" t="s">
        <v>18350</v>
      </c>
      <c r="Y2143" s="19" t="s">
        <v>2146</v>
      </c>
      <c r="Z2143" s="19" t="s">
        <v>2147</v>
      </c>
      <c r="AA2143" s="46">
        <v>388</v>
      </c>
      <c r="AB2143" s="19" t="s">
        <v>466</v>
      </c>
      <c r="AC2143" s="19" t="s">
        <v>82</v>
      </c>
      <c r="AD2143" s="19" t="s">
        <v>3173</v>
      </c>
      <c r="AE2143" s="19" t="s">
        <v>3174</v>
      </c>
      <c r="AF2143" s="19" t="s">
        <v>1497</v>
      </c>
      <c r="AG2143" s="19" t="s">
        <v>3175</v>
      </c>
      <c r="AH2143" s="19" t="s">
        <v>1499</v>
      </c>
      <c r="AI2143" s="19" t="s">
        <v>1500</v>
      </c>
      <c r="AJ2143" s="45">
        <v>0</v>
      </c>
      <c r="AK2143" s="45">
        <v>0</v>
      </c>
      <c r="AL2143" s="19" t="s">
        <v>1501</v>
      </c>
      <c r="AM2143" s="46">
        <v>50820</v>
      </c>
      <c r="AN2143" s="46">
        <v>32310</v>
      </c>
      <c r="AO2143" s="46">
        <v>18510</v>
      </c>
      <c r="AP2143" s="45">
        <v>874.95</v>
      </c>
      <c r="AQ2143" s="45"/>
      <c r="AR2143" s="45" t="str">
        <f>IFERROR(VLOOKUP(AB2143,'Pedidos marco'!$A$1:$D$10000,4,0)," ")</f>
        <v xml:space="preserve"> </v>
      </c>
      <c r="AS2143" s="45">
        <f t="shared" si="231"/>
        <v>12</v>
      </c>
      <c r="AT2143" s="45" t="str">
        <f t="shared" si="232"/>
        <v>12</v>
      </c>
      <c r="AU2143" s="47">
        <v>32.31</v>
      </c>
      <c r="AV2143" s="19" t="str">
        <f t="shared" si="233"/>
        <v>04 April</v>
      </c>
      <c r="AW2143" s="19">
        <f t="shared" si="234"/>
        <v>27.079851439182914</v>
      </c>
      <c r="AX2143" s="19">
        <f t="shared" si="235"/>
        <v>27.079851439182914</v>
      </c>
      <c r="AY2143" s="19" t="e">
        <f>VLOOKUP(AG2143,Cías!$A$1:$E$10000,5,0)</f>
        <v>#N/A</v>
      </c>
      <c r="AZ2143" s="19" t="str">
        <f t="shared" si="236"/>
        <v>1013576</v>
      </c>
      <c r="BA2143" s="19" t="str">
        <f t="shared" si="237"/>
        <v>CASTRO SALGADO LUCIO OSWALDO</v>
      </c>
      <c r="BB2143" s="19" t="e">
        <f>VLOOKUP(AG2143,Cías!$A$1:$E$10000,3,0)</f>
        <v>#N/A</v>
      </c>
      <c r="BC2143" s="19"/>
      <c r="BD2143" s="19"/>
      <c r="BE2143" s="19"/>
      <c r="BF2143" s="19"/>
      <c r="BG2143" s="19"/>
      <c r="BH2143" s="19"/>
      <c r="BI2143" s="19"/>
      <c r="BJ2143" s="19"/>
    </row>
    <row r="2144" spans="1:62" ht="15" x14ac:dyDescent="0.2">
      <c r="A2144" s="19" t="s">
        <v>18351</v>
      </c>
      <c r="B2144" s="19" t="s">
        <v>1479</v>
      </c>
      <c r="C2144" s="43">
        <v>44663</v>
      </c>
      <c r="D2144" s="44">
        <v>0.79444444444443996</v>
      </c>
      <c r="E2144" s="19" t="s">
        <v>18352</v>
      </c>
      <c r="F2144" s="19" t="s">
        <v>18353</v>
      </c>
      <c r="G2144" s="19" t="s">
        <v>18354</v>
      </c>
      <c r="H2144" s="45">
        <v>4134.3999999999996</v>
      </c>
      <c r="I2144" s="45">
        <v>4635.5200000000004</v>
      </c>
      <c r="J2144" s="19" t="s">
        <v>2037</v>
      </c>
      <c r="K2144" s="19" t="s">
        <v>18355</v>
      </c>
      <c r="L2144" s="19" t="s">
        <v>18356</v>
      </c>
      <c r="M2144" s="19" t="s">
        <v>18357</v>
      </c>
      <c r="N2144" s="19" t="s">
        <v>18351</v>
      </c>
      <c r="O2144" s="19" t="s">
        <v>1641</v>
      </c>
      <c r="P2144" s="19" t="s">
        <v>1642</v>
      </c>
      <c r="Q2144" s="46">
        <v>640</v>
      </c>
      <c r="R2144" s="19" t="s">
        <v>1544</v>
      </c>
      <c r="S2144" s="19" t="s">
        <v>3916</v>
      </c>
      <c r="T2144" s="19" t="s">
        <v>3917</v>
      </c>
      <c r="U2144" s="19" t="s">
        <v>3990</v>
      </c>
      <c r="V2144" s="19" t="s">
        <v>3991</v>
      </c>
      <c r="W2144" s="19" t="s">
        <v>415</v>
      </c>
      <c r="X2144" s="19" t="s">
        <v>3992</v>
      </c>
      <c r="Y2144" s="19" t="s">
        <v>3993</v>
      </c>
      <c r="Z2144" s="19" t="s">
        <v>3994</v>
      </c>
      <c r="AA2144" s="46">
        <v>89</v>
      </c>
      <c r="AB2144" s="19" t="s">
        <v>530</v>
      </c>
      <c r="AC2144" s="19" t="s">
        <v>212</v>
      </c>
      <c r="AD2144" s="19" t="s">
        <v>5148</v>
      </c>
      <c r="AE2144" s="19" t="s">
        <v>5149</v>
      </c>
      <c r="AF2144" s="19" t="s">
        <v>1592</v>
      </c>
      <c r="AG2144" s="19" t="s">
        <v>5150</v>
      </c>
      <c r="AH2144" s="19" t="s">
        <v>1594</v>
      </c>
      <c r="AI2144" s="19" t="s">
        <v>1595</v>
      </c>
      <c r="AJ2144" s="45">
        <v>0.05</v>
      </c>
      <c r="AK2144" s="45">
        <v>32</v>
      </c>
      <c r="AL2144" s="19" t="s">
        <v>1501</v>
      </c>
      <c r="AM2144" s="46">
        <v>50540</v>
      </c>
      <c r="AN2144" s="46">
        <v>32000</v>
      </c>
      <c r="AO2144" s="46">
        <v>18540</v>
      </c>
      <c r="AP2144" s="45">
        <v>262.39999999999998</v>
      </c>
      <c r="AQ2144" s="45"/>
      <c r="AR2144" s="45" t="str">
        <f>IFERROR(VLOOKUP(AB2144,'Pedidos marco'!$A$1:$D$10000,4,0)," ")</f>
        <v xml:space="preserve"> </v>
      </c>
      <c r="AS2144" s="45">
        <f t="shared" si="231"/>
        <v>12</v>
      </c>
      <c r="AT2144" s="45" t="str">
        <f t="shared" si="232"/>
        <v>12</v>
      </c>
      <c r="AU2144" s="47">
        <v>32</v>
      </c>
      <c r="AV2144" s="19" t="str">
        <f t="shared" si="233"/>
        <v>04 April</v>
      </c>
      <c r="AW2144" s="19">
        <f t="shared" si="234"/>
        <v>0.41</v>
      </c>
      <c r="AX2144" s="19">
        <f t="shared" si="235"/>
        <v>8.1999999999999993</v>
      </c>
      <c r="AY2144" s="19" t="e">
        <f>VLOOKUP(AG2144,Cías!$A$1:$E$10000,5,0)</f>
        <v>#N/A</v>
      </c>
      <c r="AZ2144" s="19" t="str">
        <f t="shared" si="236"/>
        <v>1013871</v>
      </c>
      <c r="BA2144" s="19" t="str">
        <f t="shared" si="237"/>
        <v>MORAN PERUGACHI ALONSO</v>
      </c>
      <c r="BB2144" s="19" t="e">
        <f>VLOOKUP(AG2144,Cías!$A$1:$E$10000,3,0)</f>
        <v>#N/A</v>
      </c>
      <c r="BC2144" s="19"/>
      <c r="BD2144" s="19"/>
      <c r="BE2144" s="19"/>
      <c r="BF2144" s="19"/>
      <c r="BG2144" s="19"/>
      <c r="BH2144" s="19"/>
      <c r="BI2144" s="19"/>
      <c r="BJ2144" s="19"/>
    </row>
    <row r="2145" spans="1:62" ht="15" x14ac:dyDescent="0.2">
      <c r="A2145" s="19" t="s">
        <v>18358</v>
      </c>
      <c r="B2145" s="19" t="s">
        <v>1479</v>
      </c>
      <c r="C2145" s="43">
        <v>44663</v>
      </c>
      <c r="D2145" s="44">
        <v>0.79722222222221995</v>
      </c>
      <c r="E2145" s="19" t="s">
        <v>18359</v>
      </c>
      <c r="F2145" s="19" t="s">
        <v>18360</v>
      </c>
      <c r="G2145" s="19" t="s">
        <v>18361</v>
      </c>
      <c r="H2145" s="45">
        <v>2945.54</v>
      </c>
      <c r="I2145" s="45">
        <v>3302.55</v>
      </c>
      <c r="J2145" s="19" t="s">
        <v>1560</v>
      </c>
      <c r="K2145" s="19" t="s">
        <v>18362</v>
      </c>
      <c r="L2145" s="19" t="s">
        <v>18363</v>
      </c>
      <c r="M2145" s="19" t="s">
        <v>18364</v>
      </c>
      <c r="N2145" s="19" t="s">
        <v>18358</v>
      </c>
      <c r="O2145" s="19" t="s">
        <v>369</v>
      </c>
      <c r="P2145" s="19" t="s">
        <v>370</v>
      </c>
      <c r="Q2145" s="46">
        <v>480</v>
      </c>
      <c r="R2145" s="19" t="s">
        <v>1544</v>
      </c>
      <c r="S2145" s="19" t="s">
        <v>8012</v>
      </c>
      <c r="T2145" s="19" t="s">
        <v>155</v>
      </c>
      <c r="U2145" s="19" t="s">
        <v>8013</v>
      </c>
      <c r="V2145" s="19" t="s">
        <v>8014</v>
      </c>
      <c r="W2145" s="19" t="s">
        <v>415</v>
      </c>
      <c r="X2145" s="19" t="s">
        <v>8015</v>
      </c>
      <c r="Y2145" s="19" t="s">
        <v>8016</v>
      </c>
      <c r="Z2145" s="19" t="s">
        <v>8017</v>
      </c>
      <c r="AA2145" s="46">
        <v>118</v>
      </c>
      <c r="AB2145" s="19" t="s">
        <v>465</v>
      </c>
      <c r="AC2145" s="19" t="s">
        <v>80</v>
      </c>
      <c r="AD2145" s="19" t="s">
        <v>6811</v>
      </c>
      <c r="AE2145" s="19" t="s">
        <v>6812</v>
      </c>
      <c r="AF2145" s="19" t="s">
        <v>1719</v>
      </c>
      <c r="AG2145" s="19" t="s">
        <v>6813</v>
      </c>
      <c r="AH2145" s="19" t="s">
        <v>1594</v>
      </c>
      <c r="AI2145" s="19" t="s">
        <v>1595</v>
      </c>
      <c r="AJ2145" s="45">
        <v>0.05</v>
      </c>
      <c r="AK2145" s="45">
        <v>24</v>
      </c>
      <c r="AL2145" s="19" t="s">
        <v>1501</v>
      </c>
      <c r="AM2145" s="46">
        <v>38520</v>
      </c>
      <c r="AN2145" s="46">
        <v>24030</v>
      </c>
      <c r="AO2145" s="46">
        <v>14490</v>
      </c>
      <c r="AP2145" s="45">
        <v>240</v>
      </c>
      <c r="AQ2145" s="45"/>
      <c r="AR2145" s="45" t="str">
        <f>IFERROR(VLOOKUP(AB2145,'Pedidos marco'!$A$1:$D$10000,4,0)," ")</f>
        <v xml:space="preserve"> </v>
      </c>
      <c r="AS2145" s="45">
        <f t="shared" si="231"/>
        <v>12</v>
      </c>
      <c r="AT2145" s="45" t="str">
        <f t="shared" si="232"/>
        <v>12</v>
      </c>
      <c r="AU2145" s="47">
        <v>24</v>
      </c>
      <c r="AV2145" s="19" t="str">
        <f t="shared" si="233"/>
        <v>04 April</v>
      </c>
      <c r="AW2145" s="19">
        <f t="shared" si="234"/>
        <v>0.5</v>
      </c>
      <c r="AX2145" s="19">
        <f t="shared" si="235"/>
        <v>10</v>
      </c>
      <c r="AY2145" s="19" t="e">
        <f>VLOOKUP(AG2145,Cías!$A$1:$E$10000,5,0)</f>
        <v>#N/A</v>
      </c>
      <c r="AZ2145" s="19" t="str">
        <f t="shared" si="236"/>
        <v>1014038</v>
      </c>
      <c r="BA2145" s="19" t="str">
        <f t="shared" si="237"/>
        <v>CASTRO NAVARRETE MILTON GEOVANNY</v>
      </c>
      <c r="BB2145" s="19" t="e">
        <f>VLOOKUP(AG2145,Cías!$A$1:$E$10000,3,0)</f>
        <v>#N/A</v>
      </c>
      <c r="BC2145" s="19"/>
      <c r="BD2145" s="19"/>
      <c r="BE2145" s="19"/>
      <c r="BF2145" s="19"/>
      <c r="BG2145" s="19"/>
      <c r="BH2145" s="19"/>
      <c r="BI2145" s="19"/>
      <c r="BJ2145" s="19"/>
    </row>
    <row r="2146" spans="1:62" ht="15" x14ac:dyDescent="0.2">
      <c r="A2146" s="19" t="s">
        <v>18365</v>
      </c>
      <c r="B2146" s="19" t="s">
        <v>1479</v>
      </c>
      <c r="C2146" s="43">
        <v>44663</v>
      </c>
      <c r="D2146" s="44">
        <v>0.8</v>
      </c>
      <c r="E2146" s="19" t="s">
        <v>18366</v>
      </c>
      <c r="F2146" s="19" t="s">
        <v>1481</v>
      </c>
      <c r="G2146" s="19" t="s">
        <v>1481</v>
      </c>
      <c r="H2146" s="45">
        <v>0</v>
      </c>
      <c r="I2146" s="45">
        <v>0</v>
      </c>
      <c r="J2146" s="19" t="s">
        <v>1482</v>
      </c>
      <c r="K2146" s="19" t="s">
        <v>18367</v>
      </c>
      <c r="L2146" s="19" t="s">
        <v>18368</v>
      </c>
      <c r="M2146" s="19" t="s">
        <v>18369</v>
      </c>
      <c r="N2146" s="19" t="s">
        <v>18365</v>
      </c>
      <c r="O2146" s="19" t="s">
        <v>367</v>
      </c>
      <c r="P2146" s="19" t="s">
        <v>368</v>
      </c>
      <c r="Q2146" s="46">
        <v>660</v>
      </c>
      <c r="R2146" s="19" t="s">
        <v>1544</v>
      </c>
      <c r="S2146" s="19" t="s">
        <v>2353</v>
      </c>
      <c r="T2146" s="19" t="s">
        <v>2354</v>
      </c>
      <c r="U2146" s="19" t="s">
        <v>9398</v>
      </c>
      <c r="V2146" s="19" t="s">
        <v>9399</v>
      </c>
      <c r="W2146" s="19" t="s">
        <v>415</v>
      </c>
      <c r="X2146" s="19" t="s">
        <v>9400</v>
      </c>
      <c r="Y2146" s="19" t="s">
        <v>3748</v>
      </c>
      <c r="Z2146" s="19" t="s">
        <v>3749</v>
      </c>
      <c r="AA2146" s="46">
        <v>129</v>
      </c>
      <c r="AB2146" s="19" t="s">
        <v>578</v>
      </c>
      <c r="AC2146" s="19" t="s">
        <v>313</v>
      </c>
      <c r="AD2146" s="19" t="s">
        <v>4817</v>
      </c>
      <c r="AE2146" s="19" t="s">
        <v>4818</v>
      </c>
      <c r="AF2146" s="19" t="s">
        <v>1592</v>
      </c>
      <c r="AG2146" s="19" t="s">
        <v>4819</v>
      </c>
      <c r="AH2146" s="19" t="s">
        <v>1499</v>
      </c>
      <c r="AI2146" s="19" t="s">
        <v>1500</v>
      </c>
      <c r="AJ2146" s="45">
        <v>0</v>
      </c>
      <c r="AK2146" s="45">
        <v>0</v>
      </c>
      <c r="AL2146" s="19" t="s">
        <v>1501</v>
      </c>
      <c r="AM2146" s="46">
        <v>50400</v>
      </c>
      <c r="AN2146" s="46">
        <v>33060</v>
      </c>
      <c r="AO2146" s="46">
        <v>17340</v>
      </c>
      <c r="AP2146" s="45">
        <v>336.6</v>
      </c>
      <c r="AQ2146" s="45"/>
      <c r="AR2146" s="45" t="str">
        <f>IFERROR(VLOOKUP(AB2146,'Pedidos marco'!$A$1:$D$10000,4,0)," ")</f>
        <v xml:space="preserve"> </v>
      </c>
      <c r="AS2146" s="45">
        <f t="shared" si="231"/>
        <v>12</v>
      </c>
      <c r="AT2146" s="45" t="str">
        <f t="shared" si="232"/>
        <v>12</v>
      </c>
      <c r="AU2146" s="47">
        <v>33</v>
      </c>
      <c r="AV2146" s="19" t="str">
        <f t="shared" si="233"/>
        <v>04 April</v>
      </c>
      <c r="AW2146" s="19">
        <f t="shared" si="234"/>
        <v>0.51</v>
      </c>
      <c r="AX2146" s="19">
        <f t="shared" si="235"/>
        <v>10.200000000000001</v>
      </c>
      <c r="AY2146" s="19" t="e">
        <f>VLOOKUP(AG2146,Cías!$A$1:$E$10000,5,0)</f>
        <v>#N/A</v>
      </c>
      <c r="AZ2146" s="19" t="str">
        <f t="shared" si="236"/>
        <v>1018725</v>
      </c>
      <c r="BA2146" s="19" t="str">
        <f t="shared" si="237"/>
        <v>TRANSPORTE DE CARGA PESADA</v>
      </c>
      <c r="BB2146" s="19" t="e">
        <f>VLOOKUP(AG2146,Cías!$A$1:$E$10000,3,0)</f>
        <v>#N/A</v>
      </c>
      <c r="BC2146" s="19"/>
      <c r="BD2146" s="19"/>
      <c r="BE2146" s="19"/>
      <c r="BF2146" s="19"/>
      <c r="BG2146" s="19"/>
      <c r="BH2146" s="19"/>
      <c r="BI2146" s="19"/>
      <c r="BJ2146" s="19"/>
    </row>
    <row r="2147" spans="1:62" ht="15" x14ac:dyDescent="0.2">
      <c r="A2147" s="19" t="s">
        <v>18370</v>
      </c>
      <c r="B2147" s="19" t="s">
        <v>1479</v>
      </c>
      <c r="C2147" s="43">
        <v>44663</v>
      </c>
      <c r="D2147" s="44">
        <v>0.80347222222222003</v>
      </c>
      <c r="E2147" s="19" t="s">
        <v>18371</v>
      </c>
      <c r="F2147" s="19" t="s">
        <v>1481</v>
      </c>
      <c r="G2147" s="19" t="s">
        <v>1481</v>
      </c>
      <c r="H2147" s="45">
        <v>0</v>
      </c>
      <c r="I2147" s="45">
        <v>0</v>
      </c>
      <c r="J2147" s="19" t="s">
        <v>1482</v>
      </c>
      <c r="K2147" s="19" t="s">
        <v>18372</v>
      </c>
      <c r="L2147" s="19" t="s">
        <v>18373</v>
      </c>
      <c r="M2147" s="19" t="s">
        <v>18374</v>
      </c>
      <c r="N2147" s="19" t="s">
        <v>18370</v>
      </c>
      <c r="O2147" s="19" t="s">
        <v>369</v>
      </c>
      <c r="P2147" s="19" t="s">
        <v>370</v>
      </c>
      <c r="Q2147" s="46">
        <v>80</v>
      </c>
      <c r="R2147" s="19" t="s">
        <v>1544</v>
      </c>
      <c r="S2147" s="19" t="s">
        <v>2088</v>
      </c>
      <c r="T2147" s="19" t="s">
        <v>2089</v>
      </c>
      <c r="U2147" s="19" t="s">
        <v>2090</v>
      </c>
      <c r="V2147" s="19" t="s">
        <v>2091</v>
      </c>
      <c r="W2147" s="19" t="s">
        <v>2092</v>
      </c>
      <c r="X2147" s="19" t="s">
        <v>2093</v>
      </c>
      <c r="Y2147" s="19" t="s">
        <v>2094</v>
      </c>
      <c r="Z2147" s="19" t="s">
        <v>2095</v>
      </c>
      <c r="AA2147" s="46">
        <v>130</v>
      </c>
      <c r="AB2147" s="19" t="s">
        <v>472</v>
      </c>
      <c r="AC2147" s="19" t="s">
        <v>94</v>
      </c>
      <c r="AD2147" s="19" t="s">
        <v>2096</v>
      </c>
      <c r="AE2147" s="19" t="s">
        <v>2097</v>
      </c>
      <c r="AF2147" s="19" t="s">
        <v>1719</v>
      </c>
      <c r="AG2147" s="19" t="s">
        <v>2098</v>
      </c>
      <c r="AH2147" s="19" t="s">
        <v>1502</v>
      </c>
      <c r="AI2147" s="19" t="s">
        <v>2099</v>
      </c>
      <c r="AJ2147" s="45">
        <v>0</v>
      </c>
      <c r="AK2147" s="45">
        <v>0</v>
      </c>
      <c r="AL2147" s="19" t="s">
        <v>1501</v>
      </c>
      <c r="AM2147" s="46">
        <v>11531.666999999999</v>
      </c>
      <c r="AN2147" s="46">
        <v>4001.6669999999999</v>
      </c>
      <c r="AO2147" s="46">
        <v>7530</v>
      </c>
      <c r="AP2147" s="45">
        <v>43.2</v>
      </c>
      <c r="AQ2147" s="45"/>
      <c r="AR2147" s="45" t="str">
        <f>IFERROR(VLOOKUP(AB2147,'Pedidos marco'!$A$1:$D$10000,4,0)," ")</f>
        <v xml:space="preserve"> </v>
      </c>
      <c r="AS2147" s="45">
        <f t="shared" si="231"/>
        <v>12</v>
      </c>
      <c r="AT2147" s="45" t="str">
        <f t="shared" si="232"/>
        <v>12</v>
      </c>
      <c r="AU2147" s="47">
        <v>4</v>
      </c>
      <c r="AV2147" s="19" t="str">
        <f t="shared" si="233"/>
        <v>04 April</v>
      </c>
      <c r="AW2147" s="19">
        <f t="shared" si="234"/>
        <v>0.54</v>
      </c>
      <c r="AX2147" s="19">
        <f t="shared" si="235"/>
        <v>10.8</v>
      </c>
      <c r="AY2147" s="19" t="e">
        <f>VLOOKUP(AG2147,Cías!$A$1:$E$10000,5,0)</f>
        <v>#N/A</v>
      </c>
      <c r="AZ2147" s="19" t="str">
        <f t="shared" si="236"/>
        <v>1013241</v>
      </c>
      <c r="BA2147" s="19" t="str">
        <f t="shared" si="237"/>
        <v>COMPAÑÍA DE TRANSPORTE DE CARGA PES</v>
      </c>
      <c r="BB2147" s="19" t="e">
        <f>VLOOKUP(AG2147,Cías!$A$1:$E$10000,3,0)</f>
        <v>#N/A</v>
      </c>
      <c r="BC2147" s="19"/>
      <c r="BD2147" s="19"/>
      <c r="BE2147" s="19"/>
      <c r="BF2147" s="19"/>
      <c r="BG2147" s="19"/>
      <c r="BH2147" s="19"/>
      <c r="BI2147" s="19"/>
      <c r="BJ2147" s="19"/>
    </row>
    <row r="2148" spans="1:62" ht="15" x14ac:dyDescent="0.2">
      <c r="A2148" s="19" t="s">
        <v>18370</v>
      </c>
      <c r="B2148" s="19" t="s">
        <v>1479</v>
      </c>
      <c r="C2148" s="43">
        <v>44663</v>
      </c>
      <c r="D2148" s="44">
        <v>0.80347222222222003</v>
      </c>
      <c r="E2148" s="19" t="s">
        <v>18375</v>
      </c>
      <c r="F2148" s="19" t="s">
        <v>1481</v>
      </c>
      <c r="G2148" s="19" t="s">
        <v>1481</v>
      </c>
      <c r="H2148" s="45">
        <v>0</v>
      </c>
      <c r="I2148" s="45">
        <v>0</v>
      </c>
      <c r="J2148" s="19" t="s">
        <v>1482</v>
      </c>
      <c r="K2148" s="19" t="s">
        <v>18372</v>
      </c>
      <c r="L2148" s="19" t="s">
        <v>18376</v>
      </c>
      <c r="M2148" s="19" t="s">
        <v>18377</v>
      </c>
      <c r="N2148" s="19" t="s">
        <v>18370</v>
      </c>
      <c r="O2148" s="19" t="s">
        <v>367</v>
      </c>
      <c r="P2148" s="19" t="s">
        <v>368</v>
      </c>
      <c r="Q2148" s="46">
        <v>400</v>
      </c>
      <c r="R2148" s="19" t="s">
        <v>1544</v>
      </c>
      <c r="S2148" s="19" t="s">
        <v>2088</v>
      </c>
      <c r="T2148" s="19" t="s">
        <v>2089</v>
      </c>
      <c r="U2148" s="19" t="s">
        <v>2090</v>
      </c>
      <c r="V2148" s="19" t="s">
        <v>2091</v>
      </c>
      <c r="W2148" s="19" t="s">
        <v>2092</v>
      </c>
      <c r="X2148" s="19" t="s">
        <v>2093</v>
      </c>
      <c r="Y2148" s="19" t="s">
        <v>2094</v>
      </c>
      <c r="Z2148" s="19" t="s">
        <v>2095</v>
      </c>
      <c r="AA2148" s="46">
        <v>130</v>
      </c>
      <c r="AB2148" s="19" t="s">
        <v>472</v>
      </c>
      <c r="AC2148" s="19" t="s">
        <v>94</v>
      </c>
      <c r="AD2148" s="19" t="s">
        <v>2096</v>
      </c>
      <c r="AE2148" s="19" t="s">
        <v>2097</v>
      </c>
      <c r="AF2148" s="19" t="s">
        <v>1719</v>
      </c>
      <c r="AG2148" s="19" t="s">
        <v>2098</v>
      </c>
      <c r="AH2148" s="19" t="s">
        <v>1502</v>
      </c>
      <c r="AI2148" s="19" t="s">
        <v>2099</v>
      </c>
      <c r="AJ2148" s="45">
        <v>0</v>
      </c>
      <c r="AK2148" s="45">
        <v>0</v>
      </c>
      <c r="AL2148" s="19" t="s">
        <v>1501</v>
      </c>
      <c r="AM2148" s="46">
        <v>27538.332999999999</v>
      </c>
      <c r="AN2148" s="46">
        <v>20008.332999999999</v>
      </c>
      <c r="AO2148" s="46">
        <v>7530</v>
      </c>
      <c r="AP2148" s="45">
        <v>216</v>
      </c>
      <c r="AQ2148" s="45"/>
      <c r="AR2148" s="45" t="str">
        <f>IFERROR(VLOOKUP(AB2148,'Pedidos marco'!$A$1:$D$10000,4,0)," ")</f>
        <v xml:space="preserve"> </v>
      </c>
      <c r="AS2148" s="45">
        <f t="shared" si="231"/>
        <v>12</v>
      </c>
      <c r="AT2148" s="45" t="str">
        <f t="shared" si="232"/>
        <v>12</v>
      </c>
      <c r="AU2148" s="47">
        <v>20</v>
      </c>
      <c r="AV2148" s="19" t="str">
        <f t="shared" si="233"/>
        <v>04 April</v>
      </c>
      <c r="AW2148" s="19">
        <f t="shared" si="234"/>
        <v>0.54</v>
      </c>
      <c r="AX2148" s="19">
        <f t="shared" si="235"/>
        <v>10.8</v>
      </c>
      <c r="AY2148" s="19" t="e">
        <f>VLOOKUP(AG2148,Cías!$A$1:$E$10000,5,0)</f>
        <v>#N/A</v>
      </c>
      <c r="AZ2148" s="19" t="str">
        <f t="shared" si="236"/>
        <v>1013241</v>
      </c>
      <c r="BA2148" s="19" t="str">
        <f t="shared" si="237"/>
        <v>COMPAÑÍA DE TRANSPORTE DE CARGA PES</v>
      </c>
      <c r="BB2148" s="19" t="e">
        <f>VLOOKUP(AG2148,Cías!$A$1:$E$10000,3,0)</f>
        <v>#N/A</v>
      </c>
      <c r="BC2148" s="19"/>
      <c r="BD2148" s="19"/>
      <c r="BE2148" s="19"/>
      <c r="BF2148" s="19"/>
      <c r="BG2148" s="19"/>
      <c r="BH2148" s="19"/>
      <c r="BI2148" s="19"/>
      <c r="BJ2148" s="19"/>
    </row>
    <row r="2149" spans="1:62" ht="15" x14ac:dyDescent="0.2">
      <c r="A2149" s="19" t="s">
        <v>18378</v>
      </c>
      <c r="B2149" s="19" t="s">
        <v>1479</v>
      </c>
      <c r="C2149" s="43">
        <v>44663</v>
      </c>
      <c r="D2149" s="44">
        <v>0.80486111111111003</v>
      </c>
      <c r="E2149" s="19" t="s">
        <v>18379</v>
      </c>
      <c r="F2149" s="19" t="s">
        <v>18380</v>
      </c>
      <c r="G2149" s="19" t="s">
        <v>18381</v>
      </c>
      <c r="H2149" s="45">
        <v>3987.06</v>
      </c>
      <c r="I2149" s="45">
        <v>4470.32</v>
      </c>
      <c r="J2149" s="19" t="s">
        <v>1560</v>
      </c>
      <c r="K2149" s="19" t="s">
        <v>18382</v>
      </c>
      <c r="L2149" s="19" t="s">
        <v>18383</v>
      </c>
      <c r="M2149" s="19" t="s">
        <v>18384</v>
      </c>
      <c r="N2149" s="19" t="s">
        <v>18378</v>
      </c>
      <c r="O2149" s="19" t="s">
        <v>1486</v>
      </c>
      <c r="P2149" s="19" t="s">
        <v>1487</v>
      </c>
      <c r="Q2149" s="46">
        <v>32.85</v>
      </c>
      <c r="R2149" s="19" t="s">
        <v>1488</v>
      </c>
      <c r="S2149" s="19" t="s">
        <v>1623</v>
      </c>
      <c r="T2149" s="19" t="s">
        <v>1624</v>
      </c>
      <c r="U2149" s="19" t="s">
        <v>1625</v>
      </c>
      <c r="V2149" s="19" t="s">
        <v>1626</v>
      </c>
      <c r="W2149" s="19" t="s">
        <v>1627</v>
      </c>
      <c r="X2149" s="19" t="s">
        <v>1628</v>
      </c>
      <c r="Y2149" s="19" t="s">
        <v>1629</v>
      </c>
      <c r="Z2149" s="19" t="s">
        <v>1630</v>
      </c>
      <c r="AA2149" s="46">
        <v>40</v>
      </c>
      <c r="AB2149" s="19" t="s">
        <v>432</v>
      </c>
      <c r="AC2149" s="19" t="s">
        <v>12</v>
      </c>
      <c r="AD2149" s="19" t="s">
        <v>1833</v>
      </c>
      <c r="AE2149" s="19" t="s">
        <v>1834</v>
      </c>
      <c r="AF2149" s="19" t="s">
        <v>1497</v>
      </c>
      <c r="AG2149" s="19" t="s">
        <v>1835</v>
      </c>
      <c r="AH2149" s="19" t="s">
        <v>1499</v>
      </c>
      <c r="AI2149" s="19" t="s">
        <v>1500</v>
      </c>
      <c r="AJ2149" s="45">
        <v>0</v>
      </c>
      <c r="AK2149" s="45">
        <v>0</v>
      </c>
      <c r="AL2149" s="19" t="s">
        <v>1501</v>
      </c>
      <c r="AM2149" s="46">
        <v>51000</v>
      </c>
      <c r="AN2149" s="46">
        <v>32850</v>
      </c>
      <c r="AO2149" s="46">
        <v>18150</v>
      </c>
      <c r="AP2149" s="45">
        <v>164.58</v>
      </c>
      <c r="AQ2149" s="45"/>
      <c r="AR2149" s="45" t="str">
        <f>IFERROR(VLOOKUP(AB2149,'Pedidos marco'!$A$1:$D$10000,4,0)," ")</f>
        <v xml:space="preserve"> </v>
      </c>
      <c r="AS2149" s="45">
        <f t="shared" si="231"/>
        <v>12</v>
      </c>
      <c r="AT2149" s="45" t="str">
        <f t="shared" si="232"/>
        <v>12</v>
      </c>
      <c r="AU2149" s="47">
        <v>32.85</v>
      </c>
      <c r="AV2149" s="19" t="str">
        <f t="shared" si="233"/>
        <v>04 April</v>
      </c>
      <c r="AW2149" s="19">
        <f t="shared" si="234"/>
        <v>5.010045662100457</v>
      </c>
      <c r="AX2149" s="19">
        <f t="shared" si="235"/>
        <v>5.010045662100457</v>
      </c>
      <c r="AY2149" s="19" t="e">
        <f>VLOOKUP(AG2149,Cías!$A$1:$E$10000,5,0)</f>
        <v>#N/A</v>
      </c>
      <c r="AZ2149" s="19" t="str">
        <f t="shared" si="236"/>
        <v>1013966</v>
      </c>
      <c r="BA2149" s="19" t="str">
        <f t="shared" si="237"/>
        <v>ALMEIDA CHICAIZA MIGUEL ANGEL</v>
      </c>
      <c r="BB2149" s="19" t="e">
        <f>VLOOKUP(AG2149,Cías!$A$1:$E$10000,3,0)</f>
        <v>#N/A</v>
      </c>
      <c r="BC2149" s="19"/>
      <c r="BD2149" s="19"/>
      <c r="BE2149" s="19"/>
      <c r="BF2149" s="19"/>
      <c r="BG2149" s="19"/>
      <c r="BH2149" s="19"/>
      <c r="BI2149" s="19"/>
      <c r="BJ2149" s="19"/>
    </row>
    <row r="2150" spans="1:62" ht="15" x14ac:dyDescent="0.2">
      <c r="A2150" s="19" t="s">
        <v>18385</v>
      </c>
      <c r="B2150" s="19" t="s">
        <v>1479</v>
      </c>
      <c r="C2150" s="43">
        <v>44663</v>
      </c>
      <c r="D2150" s="44">
        <v>0.80833333333333002</v>
      </c>
      <c r="E2150" s="19" t="s">
        <v>18386</v>
      </c>
      <c r="F2150" s="19" t="s">
        <v>1481</v>
      </c>
      <c r="G2150" s="19" t="s">
        <v>1481</v>
      </c>
      <c r="H2150" s="45">
        <v>0</v>
      </c>
      <c r="I2150" s="45">
        <v>0</v>
      </c>
      <c r="J2150" s="19" t="s">
        <v>1482</v>
      </c>
      <c r="K2150" s="19" t="s">
        <v>13936</v>
      </c>
      <c r="L2150" s="19" t="s">
        <v>18387</v>
      </c>
      <c r="M2150" s="19" t="s">
        <v>18388</v>
      </c>
      <c r="N2150" s="19" t="s">
        <v>18385</v>
      </c>
      <c r="O2150" s="19" t="s">
        <v>367</v>
      </c>
      <c r="P2150" s="19" t="s">
        <v>368</v>
      </c>
      <c r="Q2150" s="46">
        <v>640</v>
      </c>
      <c r="R2150" s="19" t="s">
        <v>1544</v>
      </c>
      <c r="S2150" s="19" t="s">
        <v>1976</v>
      </c>
      <c r="T2150" s="19" t="s">
        <v>92</v>
      </c>
      <c r="U2150" s="19" t="s">
        <v>4647</v>
      </c>
      <c r="V2150" s="19" t="s">
        <v>2091</v>
      </c>
      <c r="W2150" s="19" t="s">
        <v>415</v>
      </c>
      <c r="X2150" s="19" t="s">
        <v>4648</v>
      </c>
      <c r="Y2150" s="19" t="s">
        <v>4649</v>
      </c>
      <c r="Z2150" s="19" t="s">
        <v>4650</v>
      </c>
      <c r="AA2150" s="46">
        <v>96.3</v>
      </c>
      <c r="AB2150" s="19" t="s">
        <v>471</v>
      </c>
      <c r="AC2150" s="19" t="s">
        <v>92</v>
      </c>
      <c r="AD2150" s="19" t="s">
        <v>4871</v>
      </c>
      <c r="AE2150" s="19" t="s">
        <v>4872</v>
      </c>
      <c r="AF2150" s="19" t="s">
        <v>1592</v>
      </c>
      <c r="AG2150" s="19" t="s">
        <v>4873</v>
      </c>
      <c r="AH2150" s="19" t="s">
        <v>1502</v>
      </c>
      <c r="AI2150" s="19" t="s">
        <v>2099</v>
      </c>
      <c r="AJ2150" s="45">
        <v>0</v>
      </c>
      <c r="AK2150" s="45">
        <v>0</v>
      </c>
      <c r="AL2150" s="19" t="s">
        <v>1501</v>
      </c>
      <c r="AM2150" s="46">
        <v>50430</v>
      </c>
      <c r="AN2150" s="46">
        <v>32050</v>
      </c>
      <c r="AO2150" s="46">
        <v>18380</v>
      </c>
      <c r="AP2150" s="45">
        <v>288</v>
      </c>
      <c r="AQ2150" s="45"/>
      <c r="AR2150" s="45" t="str">
        <f>IFERROR(VLOOKUP(AB2150,'Pedidos marco'!$A$1:$D$10000,4,0)," ")</f>
        <v xml:space="preserve"> </v>
      </c>
      <c r="AS2150" s="45">
        <f t="shared" si="231"/>
        <v>12</v>
      </c>
      <c r="AT2150" s="45" t="str">
        <f t="shared" si="232"/>
        <v>12</v>
      </c>
      <c r="AU2150" s="47">
        <v>32</v>
      </c>
      <c r="AV2150" s="19" t="str">
        <f t="shared" si="233"/>
        <v>04 April</v>
      </c>
      <c r="AW2150" s="19">
        <f t="shared" si="234"/>
        <v>0.45</v>
      </c>
      <c r="AX2150" s="19">
        <f t="shared" si="235"/>
        <v>9</v>
      </c>
      <c r="AY2150" s="19" t="e">
        <f>VLOOKUP(AG2150,Cías!$A$1:$E$10000,5,0)</f>
        <v>#N/A</v>
      </c>
      <c r="AZ2150" s="19" t="str">
        <f t="shared" si="236"/>
        <v>1014509</v>
      </c>
      <c r="BA2150" s="19" t="str">
        <f t="shared" si="237"/>
        <v>COMERCIAL MICHELENA S.A.</v>
      </c>
      <c r="BB2150" s="19" t="e">
        <f>VLOOKUP(AG2150,Cías!$A$1:$E$10000,3,0)</f>
        <v>#N/A</v>
      </c>
      <c r="BC2150" s="19"/>
      <c r="BD2150" s="19"/>
      <c r="BE2150" s="19"/>
      <c r="BF2150" s="19"/>
      <c r="BG2150" s="19"/>
      <c r="BH2150" s="19"/>
      <c r="BI2150" s="19"/>
      <c r="BJ2150" s="19"/>
    </row>
    <row r="2151" spans="1:62" ht="15" x14ac:dyDescent="0.2">
      <c r="A2151" s="19" t="s">
        <v>18389</v>
      </c>
      <c r="B2151" s="19" t="s">
        <v>1479</v>
      </c>
      <c r="C2151" s="43">
        <v>44663</v>
      </c>
      <c r="D2151" s="44">
        <v>0.81041666666667</v>
      </c>
      <c r="E2151" s="19" t="s">
        <v>18390</v>
      </c>
      <c r="F2151" s="19" t="s">
        <v>18391</v>
      </c>
      <c r="G2151" s="19" t="s">
        <v>18392</v>
      </c>
      <c r="H2151" s="45">
        <v>3342.7</v>
      </c>
      <c r="I2151" s="45">
        <v>3747.85</v>
      </c>
      <c r="J2151" s="19" t="s">
        <v>1560</v>
      </c>
      <c r="K2151" s="19" t="s">
        <v>18393</v>
      </c>
      <c r="L2151" s="19" t="s">
        <v>18394</v>
      </c>
      <c r="M2151" s="19" t="s">
        <v>18395</v>
      </c>
      <c r="N2151" s="19" t="s">
        <v>18389</v>
      </c>
      <c r="O2151" s="19" t="s">
        <v>1603</v>
      </c>
      <c r="P2151" s="19" t="s">
        <v>1604</v>
      </c>
      <c r="Q2151" s="46">
        <v>480</v>
      </c>
      <c r="R2151" s="19" t="s">
        <v>1544</v>
      </c>
      <c r="S2151" s="19" t="s">
        <v>2220</v>
      </c>
      <c r="T2151" s="19" t="s">
        <v>2221</v>
      </c>
      <c r="U2151" s="19" t="s">
        <v>2222</v>
      </c>
      <c r="V2151" s="19" t="s">
        <v>2223</v>
      </c>
      <c r="W2151" s="19" t="s">
        <v>2144</v>
      </c>
      <c r="X2151" s="19" t="s">
        <v>2224</v>
      </c>
      <c r="Y2151" s="19" t="s">
        <v>2146</v>
      </c>
      <c r="Z2151" s="19" t="s">
        <v>2147</v>
      </c>
      <c r="AA2151" s="46">
        <v>388</v>
      </c>
      <c r="AB2151" s="19" t="s">
        <v>524</v>
      </c>
      <c r="AC2151" s="19" t="s">
        <v>200</v>
      </c>
      <c r="AD2151" s="19" t="s">
        <v>11691</v>
      </c>
      <c r="AE2151" s="19" t="s">
        <v>11692</v>
      </c>
      <c r="AF2151" s="19" t="s">
        <v>1719</v>
      </c>
      <c r="AG2151" s="19" t="s">
        <v>11693</v>
      </c>
      <c r="AH2151" s="19" t="s">
        <v>1594</v>
      </c>
      <c r="AI2151" s="19" t="s">
        <v>1595</v>
      </c>
      <c r="AJ2151" s="45">
        <v>0.05</v>
      </c>
      <c r="AK2151" s="45">
        <v>24</v>
      </c>
      <c r="AL2151" s="19" t="s">
        <v>1501</v>
      </c>
      <c r="AM2151" s="46">
        <v>37970</v>
      </c>
      <c r="AN2151" s="46">
        <v>24010</v>
      </c>
      <c r="AO2151" s="46">
        <v>13960</v>
      </c>
      <c r="AP2151" s="45">
        <v>508.8</v>
      </c>
      <c r="AQ2151" s="45"/>
      <c r="AR2151" s="45" t="str">
        <f>IFERROR(VLOOKUP(AB2151,'Pedidos marco'!$A$1:$D$10000,4,0)," ")</f>
        <v xml:space="preserve"> </v>
      </c>
      <c r="AS2151" s="45">
        <f t="shared" si="231"/>
        <v>12</v>
      </c>
      <c r="AT2151" s="45" t="str">
        <f t="shared" si="232"/>
        <v>12</v>
      </c>
      <c r="AU2151" s="47">
        <v>24</v>
      </c>
      <c r="AV2151" s="19" t="str">
        <f t="shared" si="233"/>
        <v>04 April</v>
      </c>
      <c r="AW2151" s="19">
        <f t="shared" si="234"/>
        <v>1.06</v>
      </c>
      <c r="AX2151" s="19">
        <f t="shared" si="235"/>
        <v>21.2</v>
      </c>
      <c r="AY2151" s="19" t="e">
        <f>VLOOKUP(AG2151,Cías!$A$1:$E$10000,5,0)</f>
        <v>#N/A</v>
      </c>
      <c r="AZ2151" s="19" t="str">
        <f t="shared" si="236"/>
        <v>1022020</v>
      </c>
      <c r="BA2151" s="19" t="str">
        <f t="shared" si="237"/>
        <v>MENDEZ FIGUEROA JUAN CARLOS</v>
      </c>
      <c r="BB2151" s="19" t="e">
        <f>VLOOKUP(AG2151,Cías!$A$1:$E$10000,3,0)</f>
        <v>#N/A</v>
      </c>
      <c r="BC2151" s="19"/>
      <c r="BD2151" s="19"/>
      <c r="BE2151" s="19"/>
      <c r="BF2151" s="19"/>
      <c r="BG2151" s="19"/>
      <c r="BH2151" s="19"/>
      <c r="BI2151" s="19"/>
      <c r="BJ2151" s="19"/>
    </row>
    <row r="2152" spans="1:62" ht="15" x14ac:dyDescent="0.2">
      <c r="A2152" s="19" t="s">
        <v>18396</v>
      </c>
      <c r="B2152" s="19" t="s">
        <v>1479</v>
      </c>
      <c r="C2152" s="43">
        <v>44663</v>
      </c>
      <c r="D2152" s="44">
        <v>0.8125</v>
      </c>
      <c r="E2152" s="19" t="s">
        <v>18397</v>
      </c>
      <c r="F2152" s="19" t="s">
        <v>1481</v>
      </c>
      <c r="G2152" s="19" t="s">
        <v>1481</v>
      </c>
      <c r="H2152" s="45">
        <v>0</v>
      </c>
      <c r="I2152" s="45">
        <v>0</v>
      </c>
      <c r="J2152" s="19" t="s">
        <v>1482</v>
      </c>
      <c r="K2152" s="19" t="s">
        <v>18398</v>
      </c>
      <c r="L2152" s="19" t="s">
        <v>18399</v>
      </c>
      <c r="M2152" s="19" t="s">
        <v>18400</v>
      </c>
      <c r="N2152" s="19" t="s">
        <v>18396</v>
      </c>
      <c r="O2152" s="19" t="s">
        <v>1641</v>
      </c>
      <c r="P2152" s="19" t="s">
        <v>1642</v>
      </c>
      <c r="Q2152" s="46">
        <v>360</v>
      </c>
      <c r="R2152" s="19" t="s">
        <v>1544</v>
      </c>
      <c r="S2152" s="19" t="s">
        <v>5651</v>
      </c>
      <c r="T2152" s="19" t="s">
        <v>5652</v>
      </c>
      <c r="U2152" s="19" t="s">
        <v>18401</v>
      </c>
      <c r="V2152" s="19" t="s">
        <v>18402</v>
      </c>
      <c r="W2152" s="19" t="s">
        <v>4073</v>
      </c>
      <c r="X2152" s="19" t="s">
        <v>18403</v>
      </c>
      <c r="Y2152" s="19" t="s">
        <v>4075</v>
      </c>
      <c r="Z2152" s="19" t="s">
        <v>4076</v>
      </c>
      <c r="AA2152" s="46">
        <v>468</v>
      </c>
      <c r="AB2152" s="19" t="s">
        <v>507</v>
      </c>
      <c r="AC2152" s="19" t="s">
        <v>163</v>
      </c>
      <c r="AD2152" s="19" t="s">
        <v>6304</v>
      </c>
      <c r="AE2152" s="19" t="s">
        <v>6305</v>
      </c>
      <c r="AF2152" s="19" t="s">
        <v>1554</v>
      </c>
      <c r="AG2152" s="19" t="s">
        <v>6306</v>
      </c>
      <c r="AH2152" s="19" t="s">
        <v>1499</v>
      </c>
      <c r="AI2152" s="19" t="s">
        <v>1500</v>
      </c>
      <c r="AJ2152" s="45">
        <v>0</v>
      </c>
      <c r="AK2152" s="45">
        <v>0</v>
      </c>
      <c r="AL2152" s="19" t="s">
        <v>1501</v>
      </c>
      <c r="AM2152" s="46">
        <v>27140</v>
      </c>
      <c r="AN2152" s="46">
        <v>18030</v>
      </c>
      <c r="AO2152" s="46">
        <v>9110</v>
      </c>
      <c r="AP2152" s="45">
        <v>414</v>
      </c>
      <c r="AQ2152" s="45"/>
      <c r="AR2152" s="45" t="str">
        <f>IFERROR(VLOOKUP(AB2152,'Pedidos marco'!$A$1:$D$10000,4,0)," ")</f>
        <v xml:space="preserve"> </v>
      </c>
      <c r="AS2152" s="45">
        <f t="shared" si="231"/>
        <v>12</v>
      </c>
      <c r="AT2152" s="45" t="str">
        <f t="shared" si="232"/>
        <v>12</v>
      </c>
      <c r="AU2152" s="47">
        <v>18</v>
      </c>
      <c r="AV2152" s="19" t="str">
        <f t="shared" si="233"/>
        <v>04 April</v>
      </c>
      <c r="AW2152" s="19">
        <f t="shared" si="234"/>
        <v>1.1499999999999999</v>
      </c>
      <c r="AX2152" s="19">
        <f t="shared" si="235"/>
        <v>23</v>
      </c>
      <c r="AY2152" s="19" t="e">
        <f>VLOOKUP(AG2152,Cías!$A$1:$E$10000,5,0)</f>
        <v>#N/A</v>
      </c>
      <c r="AZ2152" s="19" t="str">
        <f t="shared" si="236"/>
        <v>1012878</v>
      </c>
      <c r="BA2152" s="19" t="str">
        <f t="shared" si="237"/>
        <v>HINOJOSA SAN ANDRES ANGEL PATRICIO</v>
      </c>
      <c r="BB2152" s="19" t="e">
        <f>VLOOKUP(AG2152,Cías!$A$1:$E$10000,3,0)</f>
        <v>#N/A</v>
      </c>
      <c r="BC2152" s="19"/>
      <c r="BD2152" s="19"/>
      <c r="BE2152" s="19"/>
      <c r="BF2152" s="19"/>
      <c r="BG2152" s="19"/>
      <c r="BH2152" s="19"/>
      <c r="BI2152" s="19"/>
      <c r="BJ2152" s="19"/>
    </row>
    <row r="2153" spans="1:62" ht="15" x14ac:dyDescent="0.2">
      <c r="A2153" s="19" t="s">
        <v>18404</v>
      </c>
      <c r="B2153" s="19" t="s">
        <v>1479</v>
      </c>
      <c r="C2153" s="43">
        <v>44663</v>
      </c>
      <c r="D2153" s="44">
        <v>0.81666666666666998</v>
      </c>
      <c r="E2153" s="19" t="s">
        <v>18405</v>
      </c>
      <c r="F2153" s="19" t="s">
        <v>18406</v>
      </c>
      <c r="G2153" s="19" t="s">
        <v>18407</v>
      </c>
      <c r="H2153" s="45">
        <v>1126.4000000000001</v>
      </c>
      <c r="I2153" s="45">
        <v>1262.93</v>
      </c>
      <c r="J2153" s="19" t="s">
        <v>1560</v>
      </c>
      <c r="K2153" s="19" t="s">
        <v>18408</v>
      </c>
      <c r="L2153" s="19" t="s">
        <v>18409</v>
      </c>
      <c r="M2153" s="19" t="s">
        <v>18410</v>
      </c>
      <c r="N2153" s="19" t="s">
        <v>18404</v>
      </c>
      <c r="O2153" s="19" t="s">
        <v>367</v>
      </c>
      <c r="P2153" s="19" t="s">
        <v>368</v>
      </c>
      <c r="Q2153" s="46">
        <v>160</v>
      </c>
      <c r="R2153" s="19" t="s">
        <v>1544</v>
      </c>
      <c r="S2153" s="19" t="s">
        <v>7178</v>
      </c>
      <c r="T2153" s="19" t="s">
        <v>7179</v>
      </c>
      <c r="U2153" s="19" t="s">
        <v>18411</v>
      </c>
      <c r="V2153" s="19" t="s">
        <v>18412</v>
      </c>
      <c r="W2153" s="19" t="s">
        <v>1829</v>
      </c>
      <c r="X2153" s="19" t="s">
        <v>18413</v>
      </c>
      <c r="Y2153" s="19" t="s">
        <v>1831</v>
      </c>
      <c r="Z2153" s="19" t="s">
        <v>1832</v>
      </c>
      <c r="AA2153" s="46">
        <v>8</v>
      </c>
      <c r="AB2153" s="19" t="s">
        <v>505</v>
      </c>
      <c r="AC2153" s="19" t="s">
        <v>159</v>
      </c>
      <c r="AD2153" s="19" t="s">
        <v>6669</v>
      </c>
      <c r="AE2153" s="19" t="s">
        <v>6670</v>
      </c>
      <c r="AF2153" s="19" t="s">
        <v>1554</v>
      </c>
      <c r="AG2153" s="19" t="s">
        <v>3398</v>
      </c>
      <c r="AH2153" s="19" t="s">
        <v>1499</v>
      </c>
      <c r="AI2153" s="19" t="s">
        <v>1500</v>
      </c>
      <c r="AJ2153" s="45">
        <v>0</v>
      </c>
      <c r="AK2153" s="45">
        <v>0</v>
      </c>
      <c r="AL2153" s="19" t="s">
        <v>1501</v>
      </c>
      <c r="AM2153" s="46">
        <v>12618.333000000001</v>
      </c>
      <c r="AN2153" s="46">
        <v>8013.3329999999996</v>
      </c>
      <c r="AO2153" s="46">
        <v>4605</v>
      </c>
      <c r="AP2153" s="45">
        <v>14.4</v>
      </c>
      <c r="AQ2153" s="45"/>
      <c r="AR2153" s="45" t="str">
        <f>IFERROR(VLOOKUP(AB2153,'Pedidos marco'!$A$1:$D$10000,4,0)," ")</f>
        <v xml:space="preserve"> </v>
      </c>
      <c r="AS2153" s="45">
        <f t="shared" si="231"/>
        <v>12</v>
      </c>
      <c r="AT2153" s="45" t="str">
        <f t="shared" si="232"/>
        <v>12</v>
      </c>
      <c r="AU2153" s="47">
        <v>8</v>
      </c>
      <c r="AV2153" s="19" t="str">
        <f t="shared" si="233"/>
        <v>04 April</v>
      </c>
      <c r="AW2153" s="19">
        <f t="shared" si="234"/>
        <v>0.09</v>
      </c>
      <c r="AX2153" s="19">
        <f t="shared" si="235"/>
        <v>1.8</v>
      </c>
      <c r="AY2153" s="19" t="e">
        <f>VLOOKUP(AG2153,Cías!$A$1:$E$10000,5,0)</f>
        <v>#N/A</v>
      </c>
      <c r="AZ2153" s="19" t="str">
        <f t="shared" si="236"/>
        <v>1013505</v>
      </c>
      <c r="BA2153" s="19" t="str">
        <f t="shared" si="237"/>
        <v>HERMOZA LOZADA JORGE ABDON</v>
      </c>
      <c r="BB2153" s="19" t="e">
        <f>VLOOKUP(AG2153,Cías!$A$1:$E$10000,3,0)</f>
        <v>#N/A</v>
      </c>
      <c r="BC2153" s="19"/>
      <c r="BD2153" s="19"/>
      <c r="BE2153" s="19"/>
      <c r="BF2153" s="19"/>
      <c r="BG2153" s="19"/>
      <c r="BH2153" s="19"/>
      <c r="BI2153" s="19"/>
      <c r="BJ2153" s="19"/>
    </row>
    <row r="2154" spans="1:62" ht="15" x14ac:dyDescent="0.2">
      <c r="A2154" s="19" t="s">
        <v>18404</v>
      </c>
      <c r="B2154" s="19" t="s">
        <v>1479</v>
      </c>
      <c r="C2154" s="43">
        <v>44663</v>
      </c>
      <c r="D2154" s="44">
        <v>0.81666666666666998</v>
      </c>
      <c r="E2154" s="19" t="s">
        <v>18414</v>
      </c>
      <c r="F2154" s="19" t="s">
        <v>18415</v>
      </c>
      <c r="G2154" s="19" t="s">
        <v>18416</v>
      </c>
      <c r="H2154" s="45">
        <v>1416</v>
      </c>
      <c r="I2154" s="45">
        <v>1587.63</v>
      </c>
      <c r="J2154" s="19" t="s">
        <v>1560</v>
      </c>
      <c r="K2154" s="19" t="s">
        <v>18417</v>
      </c>
      <c r="L2154" s="19" t="s">
        <v>18418</v>
      </c>
      <c r="M2154" s="19" t="s">
        <v>18419</v>
      </c>
      <c r="N2154" s="19" t="s">
        <v>18404</v>
      </c>
      <c r="O2154" s="19" t="s">
        <v>367</v>
      </c>
      <c r="P2154" s="19" t="s">
        <v>368</v>
      </c>
      <c r="Q2154" s="46">
        <v>200</v>
      </c>
      <c r="R2154" s="19" t="s">
        <v>1544</v>
      </c>
      <c r="S2154" s="19" t="s">
        <v>7178</v>
      </c>
      <c r="T2154" s="19" t="s">
        <v>7179</v>
      </c>
      <c r="U2154" s="19" t="s">
        <v>9918</v>
      </c>
      <c r="V2154" s="19" t="s">
        <v>9919</v>
      </c>
      <c r="W2154" s="19" t="s">
        <v>1829</v>
      </c>
      <c r="X2154" s="19" t="s">
        <v>9920</v>
      </c>
      <c r="Y2154" s="19" t="s">
        <v>1919</v>
      </c>
      <c r="Z2154" s="19" t="s">
        <v>1920</v>
      </c>
      <c r="AA2154" s="46">
        <v>150</v>
      </c>
      <c r="AB2154" s="19" t="s">
        <v>505</v>
      </c>
      <c r="AC2154" s="19" t="s">
        <v>159</v>
      </c>
      <c r="AD2154" s="19" t="s">
        <v>6669</v>
      </c>
      <c r="AE2154" s="19" t="s">
        <v>6670</v>
      </c>
      <c r="AF2154" s="19" t="s">
        <v>1554</v>
      </c>
      <c r="AG2154" s="19" t="s">
        <v>3398</v>
      </c>
      <c r="AH2154" s="19" t="s">
        <v>1499</v>
      </c>
      <c r="AI2154" s="19" t="s">
        <v>1500</v>
      </c>
      <c r="AJ2154" s="45">
        <v>0</v>
      </c>
      <c r="AK2154" s="45">
        <v>0</v>
      </c>
      <c r="AL2154" s="19" t="s">
        <v>1501</v>
      </c>
      <c r="AM2154" s="46">
        <v>14621.666999999999</v>
      </c>
      <c r="AN2154" s="46">
        <v>10016.666999999999</v>
      </c>
      <c r="AO2154" s="46">
        <v>4605</v>
      </c>
      <c r="AP2154" s="45">
        <v>130</v>
      </c>
      <c r="AQ2154" s="45"/>
      <c r="AR2154" s="45" t="str">
        <f>IFERROR(VLOOKUP(AB2154,'Pedidos marco'!$A$1:$D$10000,4,0)," ")</f>
        <v xml:space="preserve"> </v>
      </c>
      <c r="AS2154" s="45">
        <f t="shared" si="231"/>
        <v>12</v>
      </c>
      <c r="AT2154" s="45" t="str">
        <f t="shared" si="232"/>
        <v>12</v>
      </c>
      <c r="AU2154" s="47">
        <v>10</v>
      </c>
      <c r="AV2154" s="19" t="str">
        <f t="shared" si="233"/>
        <v>04 April</v>
      </c>
      <c r="AW2154" s="19">
        <f t="shared" si="234"/>
        <v>0.65</v>
      </c>
      <c r="AX2154" s="19">
        <f t="shared" si="235"/>
        <v>13</v>
      </c>
      <c r="AY2154" s="19" t="e">
        <f>VLOOKUP(AG2154,Cías!$A$1:$E$10000,5,0)</f>
        <v>#N/A</v>
      </c>
      <c r="AZ2154" s="19" t="str">
        <f t="shared" si="236"/>
        <v>1013505</v>
      </c>
      <c r="BA2154" s="19" t="str">
        <f t="shared" si="237"/>
        <v>HERMOZA LOZADA JORGE ABDON</v>
      </c>
      <c r="BB2154" s="19" t="e">
        <f>VLOOKUP(AG2154,Cías!$A$1:$E$10000,3,0)</f>
        <v>#N/A</v>
      </c>
      <c r="BC2154" s="19"/>
      <c r="BD2154" s="19"/>
      <c r="BE2154" s="19"/>
      <c r="BF2154" s="19"/>
      <c r="BG2154" s="19"/>
      <c r="BH2154" s="19"/>
      <c r="BI2154" s="19"/>
      <c r="BJ2154" s="19"/>
    </row>
    <row r="2155" spans="1:62" ht="15" x14ac:dyDescent="0.2">
      <c r="A2155" s="19" t="s">
        <v>18420</v>
      </c>
      <c r="B2155" s="19" t="s">
        <v>1479</v>
      </c>
      <c r="C2155" s="43">
        <v>44663</v>
      </c>
      <c r="D2155" s="44">
        <v>0.82013888888888997</v>
      </c>
      <c r="E2155" s="19" t="s">
        <v>18421</v>
      </c>
      <c r="F2155" s="19" t="s">
        <v>1481</v>
      </c>
      <c r="G2155" s="19" t="s">
        <v>1481</v>
      </c>
      <c r="H2155" s="45">
        <v>0</v>
      </c>
      <c r="I2155" s="45">
        <v>0</v>
      </c>
      <c r="J2155" s="19" t="s">
        <v>1482</v>
      </c>
      <c r="K2155" s="19" t="s">
        <v>18259</v>
      </c>
      <c r="L2155" s="19" t="s">
        <v>18422</v>
      </c>
      <c r="M2155" s="19" t="s">
        <v>18423</v>
      </c>
      <c r="N2155" s="19" t="s">
        <v>18420</v>
      </c>
      <c r="O2155" s="19" t="s">
        <v>1641</v>
      </c>
      <c r="P2155" s="19" t="s">
        <v>1642</v>
      </c>
      <c r="Q2155" s="46">
        <v>360</v>
      </c>
      <c r="R2155" s="19" t="s">
        <v>1544</v>
      </c>
      <c r="S2155" s="19" t="s">
        <v>5651</v>
      </c>
      <c r="T2155" s="19" t="s">
        <v>5652</v>
      </c>
      <c r="U2155" s="19" t="s">
        <v>18262</v>
      </c>
      <c r="V2155" s="19" t="s">
        <v>18263</v>
      </c>
      <c r="W2155" s="19" t="s">
        <v>18264</v>
      </c>
      <c r="X2155" s="19" t="s">
        <v>18265</v>
      </c>
      <c r="Y2155" s="19" t="s">
        <v>18266</v>
      </c>
      <c r="Z2155" s="19" t="s">
        <v>18267</v>
      </c>
      <c r="AA2155" s="46">
        <v>638</v>
      </c>
      <c r="AB2155" s="19" t="s">
        <v>559</v>
      </c>
      <c r="AC2155" s="19" t="s">
        <v>272</v>
      </c>
      <c r="AD2155" s="19" t="s">
        <v>4454</v>
      </c>
      <c r="AE2155" s="19" t="s">
        <v>1481</v>
      </c>
      <c r="AF2155" s="19" t="s">
        <v>1554</v>
      </c>
      <c r="AG2155" s="19" t="s">
        <v>4455</v>
      </c>
      <c r="AH2155" s="19" t="s">
        <v>1499</v>
      </c>
      <c r="AI2155" s="19" t="s">
        <v>1500</v>
      </c>
      <c r="AJ2155" s="45">
        <v>0</v>
      </c>
      <c r="AK2155" s="45">
        <v>0</v>
      </c>
      <c r="AL2155" s="19" t="s">
        <v>1501</v>
      </c>
      <c r="AM2155" s="46">
        <v>26770</v>
      </c>
      <c r="AN2155" s="46">
        <v>18020</v>
      </c>
      <c r="AO2155" s="46">
        <v>8750</v>
      </c>
      <c r="AP2155" s="45">
        <v>691.2</v>
      </c>
      <c r="AQ2155" s="45"/>
      <c r="AR2155" s="45" t="str">
        <f>IFERROR(VLOOKUP(AB2155,'Pedidos marco'!$A$1:$D$10000,4,0)," ")</f>
        <v xml:space="preserve"> </v>
      </c>
      <c r="AS2155" s="45">
        <f t="shared" si="231"/>
        <v>12</v>
      </c>
      <c r="AT2155" s="45" t="str">
        <f t="shared" si="232"/>
        <v>12</v>
      </c>
      <c r="AU2155" s="47">
        <v>18</v>
      </c>
      <c r="AV2155" s="19" t="str">
        <f t="shared" si="233"/>
        <v>04 April</v>
      </c>
      <c r="AW2155" s="19">
        <f t="shared" si="234"/>
        <v>1.9200000000000002</v>
      </c>
      <c r="AX2155" s="19">
        <f t="shared" si="235"/>
        <v>38.400000000000006</v>
      </c>
      <c r="AY2155" s="19" t="e">
        <f>VLOOKUP(AG2155,Cías!$A$1:$E$10000,5,0)</f>
        <v>#N/A</v>
      </c>
      <c r="AZ2155" s="19" t="str">
        <f t="shared" si="236"/>
        <v>10005834</v>
      </c>
      <c r="BA2155" s="19" t="str">
        <f t="shared" si="237"/>
        <v>RUIZ CHECA JOSE JAVIER</v>
      </c>
      <c r="BB2155" s="19" t="e">
        <f>VLOOKUP(AG2155,Cías!$A$1:$E$10000,3,0)</f>
        <v>#N/A</v>
      </c>
      <c r="BC2155" s="19"/>
      <c r="BD2155" s="19"/>
      <c r="BE2155" s="19"/>
      <c r="BF2155" s="19"/>
      <c r="BG2155" s="19"/>
      <c r="BH2155" s="19"/>
      <c r="BI2155" s="19"/>
      <c r="BJ2155" s="19"/>
    </row>
    <row r="2156" spans="1:62" ht="15" x14ac:dyDescent="0.2">
      <c r="A2156" s="19" t="s">
        <v>18424</v>
      </c>
      <c r="B2156" s="19" t="s">
        <v>1479</v>
      </c>
      <c r="C2156" s="43">
        <v>44663</v>
      </c>
      <c r="D2156" s="44">
        <v>0.82361111111110996</v>
      </c>
      <c r="E2156" s="19" t="s">
        <v>18425</v>
      </c>
      <c r="F2156" s="19" t="s">
        <v>1481</v>
      </c>
      <c r="G2156" s="19" t="s">
        <v>1481</v>
      </c>
      <c r="H2156" s="45">
        <v>0</v>
      </c>
      <c r="I2156" s="45">
        <v>0</v>
      </c>
      <c r="J2156" s="19" t="s">
        <v>1482</v>
      </c>
      <c r="K2156" s="19" t="s">
        <v>18426</v>
      </c>
      <c r="L2156" s="19" t="s">
        <v>18427</v>
      </c>
      <c r="M2156" s="19" t="s">
        <v>18428</v>
      </c>
      <c r="N2156" s="19" t="s">
        <v>18424</v>
      </c>
      <c r="O2156" s="19" t="s">
        <v>1641</v>
      </c>
      <c r="P2156" s="19" t="s">
        <v>1642</v>
      </c>
      <c r="Q2156" s="46">
        <v>480</v>
      </c>
      <c r="R2156" s="19" t="s">
        <v>1544</v>
      </c>
      <c r="S2156" s="19" t="s">
        <v>5651</v>
      </c>
      <c r="T2156" s="19" t="s">
        <v>5652</v>
      </c>
      <c r="U2156" s="19" t="s">
        <v>14255</v>
      </c>
      <c r="V2156" s="19" t="s">
        <v>14256</v>
      </c>
      <c r="W2156" s="19" t="s">
        <v>1609</v>
      </c>
      <c r="X2156" s="19" t="s">
        <v>14257</v>
      </c>
      <c r="Y2156" s="19" t="s">
        <v>1611</v>
      </c>
      <c r="Z2156" s="19" t="s">
        <v>1612</v>
      </c>
      <c r="AA2156" s="46">
        <v>486</v>
      </c>
      <c r="AB2156" s="19" t="s">
        <v>435</v>
      </c>
      <c r="AC2156" s="19" t="s">
        <v>17</v>
      </c>
      <c r="AD2156" s="19" t="s">
        <v>4799</v>
      </c>
      <c r="AE2156" s="19" t="s">
        <v>4800</v>
      </c>
      <c r="AF2156" s="19" t="s">
        <v>1719</v>
      </c>
      <c r="AG2156" s="19" t="s">
        <v>4801</v>
      </c>
      <c r="AH2156" s="19" t="s">
        <v>1594</v>
      </c>
      <c r="AI2156" s="19" t="s">
        <v>1595</v>
      </c>
      <c r="AJ2156" s="45">
        <v>0.05</v>
      </c>
      <c r="AK2156" s="45">
        <v>24</v>
      </c>
      <c r="AL2156" s="19" t="s">
        <v>1501</v>
      </c>
      <c r="AM2156" s="46">
        <v>39840</v>
      </c>
      <c r="AN2156" s="46">
        <v>24100</v>
      </c>
      <c r="AO2156" s="46">
        <v>15740</v>
      </c>
      <c r="AP2156" s="45">
        <v>542.4</v>
      </c>
      <c r="AQ2156" s="45"/>
      <c r="AR2156" s="45" t="str">
        <f>IFERROR(VLOOKUP(AB2156,'Pedidos marco'!$A$1:$D$10000,4,0)," ")</f>
        <v xml:space="preserve"> </v>
      </c>
      <c r="AS2156" s="45">
        <f t="shared" si="231"/>
        <v>12</v>
      </c>
      <c r="AT2156" s="45" t="str">
        <f t="shared" si="232"/>
        <v>12</v>
      </c>
      <c r="AU2156" s="47">
        <v>24</v>
      </c>
      <c r="AV2156" s="19" t="str">
        <f t="shared" si="233"/>
        <v>04 April</v>
      </c>
      <c r="AW2156" s="19">
        <f t="shared" si="234"/>
        <v>1.1299999999999999</v>
      </c>
      <c r="AX2156" s="19">
        <f t="shared" si="235"/>
        <v>22.599999999999998</v>
      </c>
      <c r="AY2156" s="19" t="e">
        <f>VLOOKUP(AG2156,Cías!$A$1:$E$10000,5,0)</f>
        <v>#N/A</v>
      </c>
      <c r="AZ2156" s="19" t="str">
        <f t="shared" si="236"/>
        <v>1013844</v>
      </c>
      <c r="BA2156" s="19" t="str">
        <f t="shared" si="237"/>
        <v>ALQUINGA LUCERO WILTER FABIAN</v>
      </c>
      <c r="BB2156" s="19" t="e">
        <f>VLOOKUP(AG2156,Cías!$A$1:$E$10000,3,0)</f>
        <v>#N/A</v>
      </c>
      <c r="BC2156" s="19"/>
      <c r="BD2156" s="19"/>
      <c r="BE2156" s="19"/>
      <c r="BF2156" s="19"/>
      <c r="BG2156" s="19"/>
      <c r="BH2156" s="19"/>
      <c r="BI2156" s="19"/>
      <c r="BJ2156" s="19"/>
    </row>
    <row r="2157" spans="1:62" ht="15" x14ac:dyDescent="0.2">
      <c r="A2157" s="19" t="s">
        <v>18429</v>
      </c>
      <c r="B2157" s="19" t="s">
        <v>1479</v>
      </c>
      <c r="C2157" s="43">
        <v>44663</v>
      </c>
      <c r="D2157" s="44">
        <v>0.82430555555555995</v>
      </c>
      <c r="E2157" s="19" t="s">
        <v>18430</v>
      </c>
      <c r="F2157" s="19" t="s">
        <v>18431</v>
      </c>
      <c r="G2157" s="19" t="s">
        <v>18432</v>
      </c>
      <c r="H2157" s="45">
        <v>2322</v>
      </c>
      <c r="I2157" s="45">
        <v>2603.44</v>
      </c>
      <c r="J2157" s="19" t="s">
        <v>1560</v>
      </c>
      <c r="K2157" s="19" t="s">
        <v>18433</v>
      </c>
      <c r="L2157" s="19" t="s">
        <v>18434</v>
      </c>
      <c r="M2157" s="19" t="s">
        <v>18435</v>
      </c>
      <c r="N2157" s="19" t="s">
        <v>18429</v>
      </c>
      <c r="O2157" s="19" t="s">
        <v>367</v>
      </c>
      <c r="P2157" s="19" t="s">
        <v>368</v>
      </c>
      <c r="Q2157" s="46">
        <v>360</v>
      </c>
      <c r="R2157" s="19" t="s">
        <v>1544</v>
      </c>
      <c r="S2157" s="19" t="s">
        <v>1736</v>
      </c>
      <c r="T2157" s="19" t="s">
        <v>1737</v>
      </c>
      <c r="U2157" s="19" t="s">
        <v>6152</v>
      </c>
      <c r="V2157" s="19" t="s">
        <v>6153</v>
      </c>
      <c r="W2157" s="19" t="s">
        <v>4185</v>
      </c>
      <c r="X2157" s="19" t="s">
        <v>6154</v>
      </c>
      <c r="Y2157" s="19" t="s">
        <v>4187</v>
      </c>
      <c r="Z2157" s="19" t="s">
        <v>4188</v>
      </c>
      <c r="AA2157" s="46">
        <v>188</v>
      </c>
      <c r="AB2157" s="19" t="s">
        <v>573</v>
      </c>
      <c r="AC2157" s="19" t="s">
        <v>299</v>
      </c>
      <c r="AD2157" s="19" t="s">
        <v>1982</v>
      </c>
      <c r="AE2157" s="19" t="s">
        <v>1983</v>
      </c>
      <c r="AF2157" s="19" t="s">
        <v>1554</v>
      </c>
      <c r="AG2157" s="19" t="s">
        <v>1984</v>
      </c>
      <c r="AH2157" s="19" t="s">
        <v>1499</v>
      </c>
      <c r="AI2157" s="19" t="s">
        <v>1500</v>
      </c>
      <c r="AJ2157" s="45">
        <v>0</v>
      </c>
      <c r="AK2157" s="45">
        <v>0</v>
      </c>
      <c r="AL2157" s="19" t="s">
        <v>1501</v>
      </c>
      <c r="AM2157" s="46">
        <v>27130</v>
      </c>
      <c r="AN2157" s="46">
        <v>18060</v>
      </c>
      <c r="AO2157" s="46">
        <v>9070</v>
      </c>
      <c r="AP2157" s="45">
        <v>262.8</v>
      </c>
      <c r="AQ2157" s="45"/>
      <c r="AR2157" s="45" t="str">
        <f>IFERROR(VLOOKUP(AB2157,'Pedidos marco'!$A$1:$D$10000,4,0)," ")</f>
        <v xml:space="preserve"> </v>
      </c>
      <c r="AS2157" s="45">
        <f t="shared" si="231"/>
        <v>12</v>
      </c>
      <c r="AT2157" s="45" t="str">
        <f t="shared" si="232"/>
        <v>12</v>
      </c>
      <c r="AU2157" s="47">
        <v>18</v>
      </c>
      <c r="AV2157" s="19" t="str">
        <f t="shared" si="233"/>
        <v>04 April</v>
      </c>
      <c r="AW2157" s="19">
        <f t="shared" si="234"/>
        <v>0.73</v>
      </c>
      <c r="AX2157" s="19">
        <f t="shared" si="235"/>
        <v>14.600000000000001</v>
      </c>
      <c r="AY2157" s="19" t="e">
        <f>VLOOKUP(AG2157,Cías!$A$1:$E$10000,5,0)</f>
        <v>#N/A</v>
      </c>
      <c r="AZ2157" s="19" t="str">
        <f t="shared" si="236"/>
        <v>1021912</v>
      </c>
      <c r="BA2157" s="19" t="str">
        <f t="shared" si="237"/>
        <v>TAPIA MEJIA GEOVANNY FRANCISCO</v>
      </c>
      <c r="BB2157" s="19" t="e">
        <f>VLOOKUP(AG2157,Cías!$A$1:$E$10000,3,0)</f>
        <v>#N/A</v>
      </c>
      <c r="BC2157" s="19"/>
      <c r="BD2157" s="19"/>
      <c r="BE2157" s="19"/>
      <c r="BF2157" s="19"/>
      <c r="BG2157" s="19"/>
      <c r="BH2157" s="19"/>
      <c r="BI2157" s="19"/>
      <c r="BJ2157" s="19"/>
    </row>
    <row r="2158" spans="1:62" ht="15" x14ac:dyDescent="0.2">
      <c r="A2158" s="19" t="s">
        <v>18436</v>
      </c>
      <c r="B2158" s="19" t="s">
        <v>1479</v>
      </c>
      <c r="C2158" s="43">
        <v>44663</v>
      </c>
      <c r="D2158" s="44">
        <v>0.82638888888888995</v>
      </c>
      <c r="E2158" s="19" t="s">
        <v>18437</v>
      </c>
      <c r="F2158" s="19" t="s">
        <v>18438</v>
      </c>
      <c r="G2158" s="19" t="s">
        <v>18439</v>
      </c>
      <c r="H2158" s="45">
        <v>2494.8000000000002</v>
      </c>
      <c r="I2158" s="45">
        <v>2797.19</v>
      </c>
      <c r="J2158" s="19" t="s">
        <v>1560</v>
      </c>
      <c r="K2158" s="19" t="s">
        <v>18440</v>
      </c>
      <c r="L2158" s="19" t="s">
        <v>18441</v>
      </c>
      <c r="M2158" s="19" t="s">
        <v>18442</v>
      </c>
      <c r="N2158" s="19" t="s">
        <v>18436</v>
      </c>
      <c r="O2158" s="19" t="s">
        <v>367</v>
      </c>
      <c r="P2158" s="19" t="s">
        <v>368</v>
      </c>
      <c r="Q2158" s="46">
        <v>360</v>
      </c>
      <c r="R2158" s="19" t="s">
        <v>1544</v>
      </c>
      <c r="S2158" s="19" t="s">
        <v>7178</v>
      </c>
      <c r="T2158" s="19" t="s">
        <v>7179</v>
      </c>
      <c r="U2158" s="19" t="s">
        <v>8184</v>
      </c>
      <c r="V2158" s="19" t="s">
        <v>8185</v>
      </c>
      <c r="W2158" s="19" t="s">
        <v>2092</v>
      </c>
      <c r="X2158" s="19" t="s">
        <v>8186</v>
      </c>
      <c r="Y2158" s="19" t="s">
        <v>2094</v>
      </c>
      <c r="Z2158" s="19" t="s">
        <v>2095</v>
      </c>
      <c r="AA2158" s="46">
        <v>130</v>
      </c>
      <c r="AB2158" s="19" t="s">
        <v>451</v>
      </c>
      <c r="AC2158" s="19" t="s">
        <v>49</v>
      </c>
      <c r="AD2158" s="19" t="s">
        <v>2972</v>
      </c>
      <c r="AE2158" s="19" t="s">
        <v>2973</v>
      </c>
      <c r="AF2158" s="19" t="s">
        <v>1554</v>
      </c>
      <c r="AG2158" s="19" t="s">
        <v>2974</v>
      </c>
      <c r="AH2158" s="19" t="s">
        <v>1499</v>
      </c>
      <c r="AI2158" s="19" t="s">
        <v>1500</v>
      </c>
      <c r="AJ2158" s="45">
        <v>0</v>
      </c>
      <c r="AK2158" s="45">
        <v>0</v>
      </c>
      <c r="AL2158" s="19" t="s">
        <v>1501</v>
      </c>
      <c r="AM2158" s="46">
        <v>27230</v>
      </c>
      <c r="AN2158" s="46">
        <v>18020</v>
      </c>
      <c r="AO2158" s="46">
        <v>9210</v>
      </c>
      <c r="AP2158" s="45">
        <v>194.4</v>
      </c>
      <c r="AQ2158" s="45"/>
      <c r="AR2158" s="45" t="str">
        <f>IFERROR(VLOOKUP(AB2158,'Pedidos marco'!$A$1:$D$10000,4,0)," ")</f>
        <v xml:space="preserve"> </v>
      </c>
      <c r="AS2158" s="45">
        <f t="shared" si="231"/>
        <v>12</v>
      </c>
      <c r="AT2158" s="45" t="str">
        <f t="shared" si="232"/>
        <v>12</v>
      </c>
      <c r="AU2158" s="47">
        <v>18</v>
      </c>
      <c r="AV2158" s="19" t="str">
        <f t="shared" si="233"/>
        <v>04 April</v>
      </c>
      <c r="AW2158" s="19">
        <f t="shared" si="234"/>
        <v>0.54</v>
      </c>
      <c r="AX2158" s="19">
        <f t="shared" si="235"/>
        <v>10.8</v>
      </c>
      <c r="AY2158" s="19" t="e">
        <f>VLOOKUP(AG2158,Cías!$A$1:$E$10000,5,0)</f>
        <v>#N/A</v>
      </c>
      <c r="AZ2158" s="19" t="str">
        <f t="shared" si="236"/>
        <v>10005626</v>
      </c>
      <c r="BA2158" s="19" t="str">
        <f t="shared" si="237"/>
        <v>BENALCAZAR DE LA CRUZ CRISTIAN ROBE</v>
      </c>
      <c r="BB2158" s="19" t="e">
        <f>VLOOKUP(AG2158,Cías!$A$1:$E$10000,3,0)</f>
        <v>#N/A</v>
      </c>
      <c r="BC2158" s="19"/>
      <c r="BD2158" s="19"/>
      <c r="BE2158" s="19"/>
      <c r="BF2158" s="19"/>
      <c r="BG2158" s="19"/>
      <c r="BH2158" s="19"/>
      <c r="BI2158" s="19"/>
      <c r="BJ2158" s="19"/>
    </row>
    <row r="2159" spans="1:62" ht="15" x14ac:dyDescent="0.2">
      <c r="A2159" s="19" t="s">
        <v>18443</v>
      </c>
      <c r="B2159" s="19" t="s">
        <v>1479</v>
      </c>
      <c r="C2159" s="43">
        <v>44663</v>
      </c>
      <c r="D2159" s="44">
        <v>0.82708333333332995</v>
      </c>
      <c r="E2159" s="19" t="s">
        <v>18444</v>
      </c>
      <c r="F2159" s="19" t="s">
        <v>18445</v>
      </c>
      <c r="G2159" s="19" t="s">
        <v>18446</v>
      </c>
      <c r="H2159" s="45">
        <v>1783.6</v>
      </c>
      <c r="I2159" s="45">
        <v>1999.78</v>
      </c>
      <c r="J2159" s="19" t="s">
        <v>1560</v>
      </c>
      <c r="K2159" s="19" t="s">
        <v>18447</v>
      </c>
      <c r="L2159" s="19" t="s">
        <v>18448</v>
      </c>
      <c r="M2159" s="19" t="s">
        <v>18449</v>
      </c>
      <c r="N2159" s="19" t="s">
        <v>18443</v>
      </c>
      <c r="O2159" s="19" t="s">
        <v>1641</v>
      </c>
      <c r="P2159" s="19" t="s">
        <v>1642</v>
      </c>
      <c r="Q2159" s="46">
        <v>280</v>
      </c>
      <c r="R2159" s="19" t="s">
        <v>1544</v>
      </c>
      <c r="S2159" s="19" t="s">
        <v>1736</v>
      </c>
      <c r="T2159" s="19" t="s">
        <v>1737</v>
      </c>
      <c r="U2159" s="19" t="s">
        <v>15212</v>
      </c>
      <c r="V2159" s="19" t="s">
        <v>15213</v>
      </c>
      <c r="W2159" s="19" t="s">
        <v>4073</v>
      </c>
      <c r="X2159" s="19" t="s">
        <v>15214</v>
      </c>
      <c r="Y2159" s="19" t="s">
        <v>4075</v>
      </c>
      <c r="Z2159" s="19" t="s">
        <v>4076</v>
      </c>
      <c r="AA2159" s="46">
        <v>468</v>
      </c>
      <c r="AB2159" s="19" t="s">
        <v>455</v>
      </c>
      <c r="AC2159" s="19" t="s">
        <v>58</v>
      </c>
      <c r="AD2159" s="19" t="s">
        <v>3533</v>
      </c>
      <c r="AE2159" s="19" t="s">
        <v>3534</v>
      </c>
      <c r="AF2159" s="19" t="s">
        <v>1554</v>
      </c>
      <c r="AG2159" s="19" t="s">
        <v>3535</v>
      </c>
      <c r="AH2159" s="19" t="s">
        <v>1499</v>
      </c>
      <c r="AI2159" s="19" t="s">
        <v>1500</v>
      </c>
      <c r="AJ2159" s="45">
        <v>0</v>
      </c>
      <c r="AK2159" s="45">
        <v>0</v>
      </c>
      <c r="AL2159" s="19" t="s">
        <v>1501</v>
      </c>
      <c r="AM2159" s="46">
        <v>18572.222000000002</v>
      </c>
      <c r="AN2159" s="46">
        <v>14062.222</v>
      </c>
      <c r="AO2159" s="46">
        <v>4510</v>
      </c>
      <c r="AP2159" s="45">
        <v>322</v>
      </c>
      <c r="AQ2159" s="45"/>
      <c r="AR2159" s="45" t="str">
        <f>IFERROR(VLOOKUP(AB2159,'Pedidos marco'!$A$1:$D$10000,4,0)," ")</f>
        <v xml:space="preserve"> </v>
      </c>
      <c r="AS2159" s="45">
        <f t="shared" si="231"/>
        <v>12</v>
      </c>
      <c r="AT2159" s="45" t="str">
        <f t="shared" si="232"/>
        <v>12</v>
      </c>
      <c r="AU2159" s="47">
        <v>14</v>
      </c>
      <c r="AV2159" s="19" t="str">
        <f t="shared" si="233"/>
        <v>04 April</v>
      </c>
      <c r="AW2159" s="19">
        <f t="shared" si="234"/>
        <v>1.1499999999999999</v>
      </c>
      <c r="AX2159" s="19">
        <f t="shared" si="235"/>
        <v>23</v>
      </c>
      <c r="AY2159" s="19" t="e">
        <f>VLOOKUP(AG2159,Cías!$A$1:$E$10000,5,0)</f>
        <v>#N/A</v>
      </c>
      <c r="AZ2159" s="19" t="str">
        <f t="shared" si="236"/>
        <v>1012819</v>
      </c>
      <c r="BA2159" s="19" t="str">
        <f t="shared" si="237"/>
        <v>BRAVO VASQUEZ JOSE LUIS SIGIFREDO</v>
      </c>
      <c r="BB2159" s="19" t="e">
        <f>VLOOKUP(AG2159,Cías!$A$1:$E$10000,3,0)</f>
        <v>#N/A</v>
      </c>
      <c r="BC2159" s="19"/>
      <c r="BD2159" s="19"/>
      <c r="BE2159" s="19"/>
      <c r="BF2159" s="19"/>
      <c r="BG2159" s="19"/>
      <c r="BH2159" s="19"/>
      <c r="BI2159" s="19"/>
      <c r="BJ2159" s="19"/>
    </row>
    <row r="2160" spans="1:62" ht="15" x14ac:dyDescent="0.2">
      <c r="A2160" s="19" t="s">
        <v>18443</v>
      </c>
      <c r="B2160" s="19" t="s">
        <v>1479</v>
      </c>
      <c r="C2160" s="43">
        <v>44663</v>
      </c>
      <c r="D2160" s="44">
        <v>0.82708333333332995</v>
      </c>
      <c r="E2160" s="19" t="s">
        <v>18450</v>
      </c>
      <c r="F2160" s="19" t="s">
        <v>18451</v>
      </c>
      <c r="G2160" s="19" t="s">
        <v>18452</v>
      </c>
      <c r="H2160" s="45">
        <v>530.4</v>
      </c>
      <c r="I2160" s="45">
        <v>594.69000000000005</v>
      </c>
      <c r="J2160" s="19" t="s">
        <v>1560</v>
      </c>
      <c r="K2160" s="19" t="s">
        <v>18447</v>
      </c>
      <c r="L2160" s="19" t="s">
        <v>18453</v>
      </c>
      <c r="M2160" s="19" t="s">
        <v>18454</v>
      </c>
      <c r="N2160" s="19" t="s">
        <v>18443</v>
      </c>
      <c r="O2160" s="19" t="s">
        <v>1603</v>
      </c>
      <c r="P2160" s="19" t="s">
        <v>1604</v>
      </c>
      <c r="Q2160" s="46">
        <v>80</v>
      </c>
      <c r="R2160" s="19" t="s">
        <v>1544</v>
      </c>
      <c r="S2160" s="19" t="s">
        <v>1736</v>
      </c>
      <c r="T2160" s="19" t="s">
        <v>1737</v>
      </c>
      <c r="U2160" s="19" t="s">
        <v>15212</v>
      </c>
      <c r="V2160" s="19" t="s">
        <v>15213</v>
      </c>
      <c r="W2160" s="19" t="s">
        <v>4073</v>
      </c>
      <c r="X2160" s="19" t="s">
        <v>15214</v>
      </c>
      <c r="Y2160" s="19" t="s">
        <v>4075</v>
      </c>
      <c r="Z2160" s="19" t="s">
        <v>4076</v>
      </c>
      <c r="AA2160" s="46">
        <v>468</v>
      </c>
      <c r="AB2160" s="19" t="s">
        <v>455</v>
      </c>
      <c r="AC2160" s="19" t="s">
        <v>58</v>
      </c>
      <c r="AD2160" s="19" t="s">
        <v>3533</v>
      </c>
      <c r="AE2160" s="19" t="s">
        <v>3534</v>
      </c>
      <c r="AF2160" s="19" t="s">
        <v>1554</v>
      </c>
      <c r="AG2160" s="19" t="s">
        <v>3535</v>
      </c>
      <c r="AH2160" s="19" t="s">
        <v>1499</v>
      </c>
      <c r="AI2160" s="19" t="s">
        <v>1500</v>
      </c>
      <c r="AJ2160" s="45">
        <v>0</v>
      </c>
      <c r="AK2160" s="45">
        <v>0</v>
      </c>
      <c r="AL2160" s="19" t="s">
        <v>1501</v>
      </c>
      <c r="AM2160" s="46">
        <v>8527.7780000000002</v>
      </c>
      <c r="AN2160" s="46">
        <v>4017.7779999999998</v>
      </c>
      <c r="AO2160" s="46">
        <v>4510</v>
      </c>
      <c r="AP2160" s="45">
        <v>92</v>
      </c>
      <c r="AQ2160" s="45"/>
      <c r="AR2160" s="45" t="str">
        <f>IFERROR(VLOOKUP(AB2160,'Pedidos marco'!$A$1:$D$10000,4,0)," ")</f>
        <v xml:space="preserve"> </v>
      </c>
      <c r="AS2160" s="45">
        <f t="shared" si="231"/>
        <v>12</v>
      </c>
      <c r="AT2160" s="45" t="str">
        <f t="shared" si="232"/>
        <v>12</v>
      </c>
      <c r="AU2160" s="47">
        <v>4</v>
      </c>
      <c r="AV2160" s="19" t="str">
        <f t="shared" si="233"/>
        <v>04 April</v>
      </c>
      <c r="AW2160" s="19">
        <f t="shared" si="234"/>
        <v>1.1499999999999999</v>
      </c>
      <c r="AX2160" s="19">
        <f t="shared" si="235"/>
        <v>23</v>
      </c>
      <c r="AY2160" s="19" t="e">
        <f>VLOOKUP(AG2160,Cías!$A$1:$E$10000,5,0)</f>
        <v>#N/A</v>
      </c>
      <c r="AZ2160" s="19" t="str">
        <f t="shared" si="236"/>
        <v>1012819</v>
      </c>
      <c r="BA2160" s="19" t="str">
        <f t="shared" si="237"/>
        <v>BRAVO VASQUEZ JOSE LUIS SIGIFREDO</v>
      </c>
      <c r="BB2160" s="19" t="e">
        <f>VLOOKUP(AG2160,Cías!$A$1:$E$10000,3,0)</f>
        <v>#N/A</v>
      </c>
      <c r="BC2160" s="19"/>
      <c r="BD2160" s="19"/>
      <c r="BE2160" s="19"/>
      <c r="BF2160" s="19"/>
      <c r="BG2160" s="19"/>
      <c r="BH2160" s="19"/>
      <c r="BI2160" s="19"/>
      <c r="BJ2160" s="19"/>
    </row>
    <row r="2161" spans="1:62" ht="15" x14ac:dyDescent="0.2">
      <c r="A2161" s="19" t="s">
        <v>18455</v>
      </c>
      <c r="B2161" s="19" t="s">
        <v>1479</v>
      </c>
      <c r="C2161" s="43">
        <v>44663</v>
      </c>
      <c r="D2161" s="44">
        <v>0.83055555555556004</v>
      </c>
      <c r="E2161" s="19" t="s">
        <v>18456</v>
      </c>
      <c r="F2161" s="19" t="s">
        <v>18457</v>
      </c>
      <c r="G2161" s="19" t="s">
        <v>18458</v>
      </c>
      <c r="H2161" s="45">
        <v>4040.7</v>
      </c>
      <c r="I2161" s="45">
        <v>4530.46</v>
      </c>
      <c r="J2161" s="19" t="s">
        <v>1560</v>
      </c>
      <c r="K2161" s="19" t="s">
        <v>18459</v>
      </c>
      <c r="L2161" s="19" t="s">
        <v>18460</v>
      </c>
      <c r="M2161" s="19" t="s">
        <v>18461</v>
      </c>
      <c r="N2161" s="19" t="s">
        <v>18455</v>
      </c>
      <c r="O2161" s="19" t="s">
        <v>1823</v>
      </c>
      <c r="P2161" s="19" t="s">
        <v>1824</v>
      </c>
      <c r="Q2161" s="46">
        <v>32.56</v>
      </c>
      <c r="R2161" s="19" t="s">
        <v>1488</v>
      </c>
      <c r="S2161" s="19" t="s">
        <v>2026</v>
      </c>
      <c r="T2161" s="19" t="s">
        <v>2027</v>
      </c>
      <c r="U2161" s="19" t="s">
        <v>18462</v>
      </c>
      <c r="V2161" s="19" t="s">
        <v>18463</v>
      </c>
      <c r="W2161" s="19" t="s">
        <v>415</v>
      </c>
      <c r="X2161" s="19" t="s">
        <v>18464</v>
      </c>
      <c r="Y2161" s="19" t="s">
        <v>2591</v>
      </c>
      <c r="Z2161" s="19" t="s">
        <v>2592</v>
      </c>
      <c r="AA2161" s="46">
        <v>102</v>
      </c>
      <c r="AB2161" s="19" t="s">
        <v>528</v>
      </c>
      <c r="AC2161" s="19" t="s">
        <v>208</v>
      </c>
      <c r="AD2161" s="19" t="s">
        <v>3002</v>
      </c>
      <c r="AE2161" s="19" t="s">
        <v>1481</v>
      </c>
      <c r="AF2161" s="19" t="s">
        <v>1497</v>
      </c>
      <c r="AG2161" s="19" t="s">
        <v>3003</v>
      </c>
      <c r="AH2161" s="19" t="s">
        <v>1499</v>
      </c>
      <c r="AI2161" s="19" t="s">
        <v>1500</v>
      </c>
      <c r="AJ2161" s="45">
        <v>0</v>
      </c>
      <c r="AK2161" s="45">
        <v>0</v>
      </c>
      <c r="AL2161" s="19" t="s">
        <v>1501</v>
      </c>
      <c r="AM2161" s="46">
        <v>52470</v>
      </c>
      <c r="AN2161" s="46">
        <v>32560</v>
      </c>
      <c r="AO2161" s="46">
        <v>19910</v>
      </c>
      <c r="AP2161" s="45">
        <v>211.64</v>
      </c>
      <c r="AQ2161" s="45"/>
      <c r="AR2161" s="45" t="str">
        <f>IFERROR(VLOOKUP(AB2161,'Pedidos marco'!$A$1:$D$10000,4,0)," ")</f>
        <v xml:space="preserve"> </v>
      </c>
      <c r="AS2161" s="45">
        <f t="shared" si="231"/>
        <v>12</v>
      </c>
      <c r="AT2161" s="45" t="str">
        <f t="shared" si="232"/>
        <v>12</v>
      </c>
      <c r="AU2161" s="47">
        <v>32.56</v>
      </c>
      <c r="AV2161" s="19" t="str">
        <f t="shared" si="233"/>
        <v>04 April</v>
      </c>
      <c r="AW2161" s="19">
        <f t="shared" si="234"/>
        <v>6.4999999999999991</v>
      </c>
      <c r="AX2161" s="19">
        <f t="shared" si="235"/>
        <v>6.4999999999999991</v>
      </c>
      <c r="AY2161" s="19" t="e">
        <f>VLOOKUP(AG2161,Cías!$A$1:$E$10000,5,0)</f>
        <v>#N/A</v>
      </c>
      <c r="AZ2161" s="19" t="str">
        <f t="shared" si="236"/>
        <v>1021830</v>
      </c>
      <c r="BA2161" s="19" t="str">
        <f t="shared" si="237"/>
        <v>MORALES GARZON CHRISTIAN SANTIAGO</v>
      </c>
      <c r="BB2161" s="19" t="e">
        <f>VLOOKUP(AG2161,Cías!$A$1:$E$10000,3,0)</f>
        <v>#N/A</v>
      </c>
      <c r="BC2161" s="19"/>
      <c r="BD2161" s="19"/>
      <c r="BE2161" s="19"/>
      <c r="BF2161" s="19"/>
      <c r="BG2161" s="19"/>
      <c r="BH2161" s="19"/>
      <c r="BI2161" s="19"/>
      <c r="BJ2161" s="19"/>
    </row>
    <row r="2162" spans="1:62" ht="15" x14ac:dyDescent="0.2">
      <c r="A2162" s="19" t="s">
        <v>18465</v>
      </c>
      <c r="B2162" s="19" t="s">
        <v>1479</v>
      </c>
      <c r="C2162" s="43">
        <v>44663</v>
      </c>
      <c r="D2162" s="44">
        <v>0.83194444444444005</v>
      </c>
      <c r="E2162" s="19" t="s">
        <v>18466</v>
      </c>
      <c r="F2162" s="19" t="s">
        <v>18467</v>
      </c>
      <c r="G2162" s="19" t="s">
        <v>18468</v>
      </c>
      <c r="H2162" s="45">
        <v>3038.4</v>
      </c>
      <c r="I2162" s="45">
        <v>3406.68</v>
      </c>
      <c r="J2162" s="19" t="s">
        <v>1560</v>
      </c>
      <c r="K2162" s="19" t="s">
        <v>18469</v>
      </c>
      <c r="L2162" s="19" t="s">
        <v>18470</v>
      </c>
      <c r="M2162" s="19" t="s">
        <v>18471</v>
      </c>
      <c r="N2162" s="19" t="s">
        <v>18465</v>
      </c>
      <c r="O2162" s="19" t="s">
        <v>1641</v>
      </c>
      <c r="P2162" s="19" t="s">
        <v>1642</v>
      </c>
      <c r="Q2162" s="46">
        <v>480</v>
      </c>
      <c r="R2162" s="19" t="s">
        <v>1544</v>
      </c>
      <c r="S2162" s="19" t="s">
        <v>1736</v>
      </c>
      <c r="T2162" s="19" t="s">
        <v>1737</v>
      </c>
      <c r="U2162" s="19" t="s">
        <v>3974</v>
      </c>
      <c r="V2162" s="19" t="s">
        <v>3975</v>
      </c>
      <c r="W2162" s="19" t="s">
        <v>3976</v>
      </c>
      <c r="X2162" s="19" t="s">
        <v>3977</v>
      </c>
      <c r="Y2162" s="19" t="s">
        <v>3978</v>
      </c>
      <c r="Z2162" s="19" t="s">
        <v>3979</v>
      </c>
      <c r="AA2162" s="46">
        <v>565</v>
      </c>
      <c r="AB2162" s="19" t="s">
        <v>520</v>
      </c>
      <c r="AC2162" s="19" t="s">
        <v>192</v>
      </c>
      <c r="AD2162" s="19" t="s">
        <v>9821</v>
      </c>
      <c r="AE2162" s="19" t="s">
        <v>9822</v>
      </c>
      <c r="AF2162" s="19" t="s">
        <v>1719</v>
      </c>
      <c r="AG2162" s="19" t="s">
        <v>9823</v>
      </c>
      <c r="AH2162" s="19" t="s">
        <v>1499</v>
      </c>
      <c r="AI2162" s="19" t="s">
        <v>1500</v>
      </c>
      <c r="AJ2162" s="45">
        <v>0</v>
      </c>
      <c r="AK2162" s="45">
        <v>0</v>
      </c>
      <c r="AL2162" s="19" t="s">
        <v>1501</v>
      </c>
      <c r="AM2162" s="46">
        <v>39150</v>
      </c>
      <c r="AN2162" s="46">
        <v>24040</v>
      </c>
      <c r="AO2162" s="46">
        <v>15110</v>
      </c>
      <c r="AP2162" s="45">
        <v>600</v>
      </c>
      <c r="AQ2162" s="45"/>
      <c r="AR2162" s="45" t="str">
        <f>IFERROR(VLOOKUP(AB2162,'Pedidos marco'!$A$1:$D$10000,4,0)," ")</f>
        <v xml:space="preserve"> </v>
      </c>
      <c r="AS2162" s="45">
        <f t="shared" si="231"/>
        <v>12</v>
      </c>
      <c r="AT2162" s="45" t="str">
        <f t="shared" si="232"/>
        <v>12</v>
      </c>
      <c r="AU2162" s="47">
        <v>24</v>
      </c>
      <c r="AV2162" s="19" t="str">
        <f t="shared" si="233"/>
        <v>04 April</v>
      </c>
      <c r="AW2162" s="19">
        <f t="shared" si="234"/>
        <v>1.25</v>
      </c>
      <c r="AX2162" s="19">
        <f t="shared" si="235"/>
        <v>25</v>
      </c>
      <c r="AY2162" s="19" t="e">
        <f>VLOOKUP(AG2162,Cías!$A$1:$E$10000,5,0)</f>
        <v>#N/A</v>
      </c>
      <c r="AZ2162" s="19" t="str">
        <f t="shared" si="236"/>
        <v>1013949</v>
      </c>
      <c r="BA2162" s="19" t="str">
        <f t="shared" si="237"/>
        <v>MEDIAVILLA FLORES WILSON PATRICIO</v>
      </c>
      <c r="BB2162" s="19" t="e">
        <f>VLOOKUP(AG2162,Cías!$A$1:$E$10000,3,0)</f>
        <v>#N/A</v>
      </c>
      <c r="BC2162" s="19"/>
      <c r="BD2162" s="19"/>
      <c r="BE2162" s="19"/>
      <c r="BF2162" s="19"/>
      <c r="BG2162" s="19"/>
      <c r="BH2162" s="19"/>
      <c r="BI2162" s="19"/>
      <c r="BJ2162" s="19"/>
    </row>
    <row r="2163" spans="1:62" ht="15" x14ac:dyDescent="0.2">
      <c r="A2163" s="19" t="s">
        <v>18472</v>
      </c>
      <c r="B2163" s="19" t="s">
        <v>1479</v>
      </c>
      <c r="C2163" s="43">
        <v>44663</v>
      </c>
      <c r="D2163" s="44">
        <v>0.83263888888889004</v>
      </c>
      <c r="E2163" s="19" t="s">
        <v>18473</v>
      </c>
      <c r="F2163" s="19" t="s">
        <v>18474</v>
      </c>
      <c r="G2163" s="19" t="s">
        <v>18475</v>
      </c>
      <c r="H2163" s="45">
        <v>4280.42</v>
      </c>
      <c r="I2163" s="45">
        <v>4799.2299999999996</v>
      </c>
      <c r="J2163" s="19" t="s">
        <v>1560</v>
      </c>
      <c r="K2163" s="19" t="s">
        <v>18476</v>
      </c>
      <c r="L2163" s="19" t="s">
        <v>18477</v>
      </c>
      <c r="M2163" s="19" t="s">
        <v>18478</v>
      </c>
      <c r="N2163" s="19" t="s">
        <v>18472</v>
      </c>
      <c r="O2163" s="19" t="s">
        <v>367</v>
      </c>
      <c r="P2163" s="19" t="s">
        <v>368</v>
      </c>
      <c r="Q2163" s="46">
        <v>640</v>
      </c>
      <c r="R2163" s="19" t="s">
        <v>1544</v>
      </c>
      <c r="S2163" s="19" t="s">
        <v>4234</v>
      </c>
      <c r="T2163" s="19" t="s">
        <v>4235</v>
      </c>
      <c r="U2163" s="19" t="s">
        <v>4236</v>
      </c>
      <c r="V2163" s="19" t="s">
        <v>4237</v>
      </c>
      <c r="W2163" s="19" t="s">
        <v>415</v>
      </c>
      <c r="X2163" s="19" t="s">
        <v>4238</v>
      </c>
      <c r="Y2163" s="19" t="s">
        <v>1980</v>
      </c>
      <c r="Z2163" s="19" t="s">
        <v>1981</v>
      </c>
      <c r="AA2163" s="46">
        <v>89</v>
      </c>
      <c r="AB2163" s="19" t="s">
        <v>526</v>
      </c>
      <c r="AC2163" s="19" t="s">
        <v>204</v>
      </c>
      <c r="AD2163" s="19" t="s">
        <v>4620</v>
      </c>
      <c r="AE2163" s="19" t="s">
        <v>4621</v>
      </c>
      <c r="AF2163" s="19" t="s">
        <v>1592</v>
      </c>
      <c r="AG2163" s="19" t="s">
        <v>4622</v>
      </c>
      <c r="AH2163" s="19" t="s">
        <v>1594</v>
      </c>
      <c r="AI2163" s="19" t="s">
        <v>1595</v>
      </c>
      <c r="AJ2163" s="45">
        <v>0.05</v>
      </c>
      <c r="AK2163" s="45">
        <v>32</v>
      </c>
      <c r="AL2163" s="19" t="s">
        <v>1501</v>
      </c>
      <c r="AM2163" s="46">
        <v>50000</v>
      </c>
      <c r="AN2163" s="46">
        <v>32080</v>
      </c>
      <c r="AO2163" s="46">
        <v>17920</v>
      </c>
      <c r="AP2163" s="45">
        <v>281.60000000000002</v>
      </c>
      <c r="AQ2163" s="45"/>
      <c r="AR2163" s="45" t="str">
        <f>IFERROR(VLOOKUP(AB2163,'Pedidos marco'!$A$1:$D$10000,4,0)," ")</f>
        <v xml:space="preserve"> </v>
      </c>
      <c r="AS2163" s="45">
        <f t="shared" si="231"/>
        <v>12</v>
      </c>
      <c r="AT2163" s="45" t="str">
        <f t="shared" si="232"/>
        <v>12</v>
      </c>
      <c r="AU2163" s="47">
        <v>32</v>
      </c>
      <c r="AV2163" s="19" t="str">
        <f t="shared" si="233"/>
        <v>04 April</v>
      </c>
      <c r="AW2163" s="19">
        <f t="shared" si="234"/>
        <v>0.44000000000000006</v>
      </c>
      <c r="AX2163" s="19">
        <f t="shared" si="235"/>
        <v>8.8000000000000007</v>
      </c>
      <c r="AY2163" s="19" t="e">
        <f>VLOOKUP(AG2163,Cías!$A$1:$E$10000,5,0)</f>
        <v>#N/A</v>
      </c>
      <c r="AZ2163" s="19" t="str">
        <f t="shared" si="236"/>
        <v>1013799</v>
      </c>
      <c r="BA2163" s="19" t="str">
        <f t="shared" si="237"/>
        <v>MONTEROS REYES ROBERTH ESTEBAN</v>
      </c>
      <c r="BB2163" s="19" t="e">
        <f>VLOOKUP(AG2163,Cías!$A$1:$E$10000,3,0)</f>
        <v>#N/A</v>
      </c>
      <c r="BC2163" s="19"/>
      <c r="BD2163" s="19"/>
      <c r="BE2163" s="19"/>
      <c r="BF2163" s="19"/>
      <c r="BG2163" s="19"/>
      <c r="BH2163" s="19"/>
      <c r="BI2163" s="19"/>
      <c r="BJ2163" s="19"/>
    </row>
    <row r="2164" spans="1:62" ht="15" x14ac:dyDescent="0.2">
      <c r="A2164" s="19" t="s">
        <v>18479</v>
      </c>
      <c r="B2164" s="19" t="s">
        <v>1479</v>
      </c>
      <c r="C2164" s="43">
        <v>44663</v>
      </c>
      <c r="D2164" s="44">
        <v>0.84097222222222001</v>
      </c>
      <c r="E2164" s="19" t="s">
        <v>18480</v>
      </c>
      <c r="F2164" s="19" t="s">
        <v>18481</v>
      </c>
      <c r="G2164" s="19" t="s">
        <v>18482</v>
      </c>
      <c r="H2164" s="45">
        <v>2192</v>
      </c>
      <c r="I2164" s="45">
        <v>2457.6799999999998</v>
      </c>
      <c r="J2164" s="19" t="s">
        <v>1560</v>
      </c>
      <c r="K2164" s="19" t="s">
        <v>18483</v>
      </c>
      <c r="L2164" s="19" t="s">
        <v>18484</v>
      </c>
      <c r="M2164" s="19" t="s">
        <v>18485</v>
      </c>
      <c r="N2164" s="19" t="s">
        <v>18479</v>
      </c>
      <c r="O2164" s="19" t="s">
        <v>1641</v>
      </c>
      <c r="P2164" s="19" t="s">
        <v>1642</v>
      </c>
      <c r="Q2164" s="46">
        <v>320</v>
      </c>
      <c r="R2164" s="19" t="s">
        <v>1544</v>
      </c>
      <c r="S2164" s="19" t="s">
        <v>8212</v>
      </c>
      <c r="T2164" s="19" t="s">
        <v>8213</v>
      </c>
      <c r="U2164" s="19" t="s">
        <v>8214</v>
      </c>
      <c r="V2164" s="19" t="s">
        <v>8215</v>
      </c>
      <c r="W2164" s="19" t="s">
        <v>3694</v>
      </c>
      <c r="X2164" s="19" t="s">
        <v>8216</v>
      </c>
      <c r="Y2164" s="19" t="s">
        <v>3696</v>
      </c>
      <c r="Z2164" s="19" t="s">
        <v>3697</v>
      </c>
      <c r="AA2164" s="46">
        <v>477</v>
      </c>
      <c r="AB2164" s="19" t="s">
        <v>558</v>
      </c>
      <c r="AC2164" s="19" t="s">
        <v>270</v>
      </c>
      <c r="AD2164" s="19" t="s">
        <v>7834</v>
      </c>
      <c r="AE2164" s="19" t="s">
        <v>7835</v>
      </c>
      <c r="AF2164" s="19" t="s">
        <v>1592</v>
      </c>
      <c r="AG2164" s="19" t="s">
        <v>7836</v>
      </c>
      <c r="AH2164" s="19" t="s">
        <v>1594</v>
      </c>
      <c r="AI2164" s="19" t="s">
        <v>1595</v>
      </c>
      <c r="AJ2164" s="45">
        <v>0.05</v>
      </c>
      <c r="AK2164" s="45">
        <v>16</v>
      </c>
      <c r="AL2164" s="19" t="s">
        <v>1501</v>
      </c>
      <c r="AM2164" s="46">
        <v>24895</v>
      </c>
      <c r="AN2164" s="46">
        <v>15995</v>
      </c>
      <c r="AO2164" s="46">
        <v>8900</v>
      </c>
      <c r="AP2164" s="45">
        <v>416</v>
      </c>
      <c r="AQ2164" s="45"/>
      <c r="AR2164" s="45" t="str">
        <f>IFERROR(VLOOKUP(AB2164,'Pedidos marco'!$A$1:$D$10000,4,0)," ")</f>
        <v xml:space="preserve"> </v>
      </c>
      <c r="AS2164" s="45">
        <f t="shared" si="231"/>
        <v>12</v>
      </c>
      <c r="AT2164" s="45" t="str">
        <f t="shared" si="232"/>
        <v>12</v>
      </c>
      <c r="AU2164" s="47">
        <v>16</v>
      </c>
      <c r="AV2164" s="19" t="str">
        <f t="shared" si="233"/>
        <v>04 April</v>
      </c>
      <c r="AW2164" s="19">
        <f t="shared" si="234"/>
        <v>1.3</v>
      </c>
      <c r="AX2164" s="19">
        <f t="shared" si="235"/>
        <v>26</v>
      </c>
      <c r="AY2164" s="19" t="e">
        <f>VLOOKUP(AG2164,Cías!$A$1:$E$10000,5,0)</f>
        <v>#N/A</v>
      </c>
      <c r="AZ2164" s="19" t="str">
        <f t="shared" si="236"/>
        <v>1013538</v>
      </c>
      <c r="BA2164" s="19" t="str">
        <f t="shared" si="237"/>
        <v>ROSERO TAFUR JOSE STALIN</v>
      </c>
      <c r="BB2164" s="19" t="e">
        <f>VLOOKUP(AG2164,Cías!$A$1:$E$10000,3,0)</f>
        <v>#N/A</v>
      </c>
      <c r="BC2164" s="19"/>
      <c r="BD2164" s="19"/>
      <c r="BE2164" s="19"/>
      <c r="BF2164" s="19"/>
      <c r="BG2164" s="19"/>
      <c r="BH2164" s="19"/>
      <c r="BI2164" s="19"/>
      <c r="BJ2164" s="19"/>
    </row>
    <row r="2165" spans="1:62" ht="15" x14ac:dyDescent="0.2">
      <c r="A2165" s="19" t="s">
        <v>18479</v>
      </c>
      <c r="B2165" s="19" t="s">
        <v>1479</v>
      </c>
      <c r="C2165" s="43">
        <v>44663</v>
      </c>
      <c r="D2165" s="44">
        <v>0.84097222222222001</v>
      </c>
      <c r="E2165" s="19" t="s">
        <v>18486</v>
      </c>
      <c r="F2165" s="19" t="s">
        <v>18487</v>
      </c>
      <c r="G2165" s="19" t="s">
        <v>18488</v>
      </c>
      <c r="H2165" s="45">
        <v>2278.4</v>
      </c>
      <c r="I2165" s="45">
        <v>2554.56</v>
      </c>
      <c r="J2165" s="19" t="s">
        <v>1560</v>
      </c>
      <c r="K2165" s="19" t="s">
        <v>18489</v>
      </c>
      <c r="L2165" s="19" t="s">
        <v>18490</v>
      </c>
      <c r="M2165" s="19" t="s">
        <v>18491</v>
      </c>
      <c r="N2165" s="19" t="s">
        <v>18479</v>
      </c>
      <c r="O2165" s="19" t="s">
        <v>1603</v>
      </c>
      <c r="P2165" s="19" t="s">
        <v>1604</v>
      </c>
      <c r="Q2165" s="46">
        <v>320</v>
      </c>
      <c r="R2165" s="19" t="s">
        <v>1544</v>
      </c>
      <c r="S2165" s="19" t="s">
        <v>8212</v>
      </c>
      <c r="T2165" s="19" t="s">
        <v>8213</v>
      </c>
      <c r="U2165" s="19" t="s">
        <v>8214</v>
      </c>
      <c r="V2165" s="19" t="s">
        <v>8215</v>
      </c>
      <c r="W2165" s="19" t="s">
        <v>3694</v>
      </c>
      <c r="X2165" s="19" t="s">
        <v>8216</v>
      </c>
      <c r="Y2165" s="19" t="s">
        <v>3696</v>
      </c>
      <c r="Z2165" s="19" t="s">
        <v>3697</v>
      </c>
      <c r="AA2165" s="46">
        <v>477</v>
      </c>
      <c r="AB2165" s="19" t="s">
        <v>558</v>
      </c>
      <c r="AC2165" s="19" t="s">
        <v>270</v>
      </c>
      <c r="AD2165" s="19" t="s">
        <v>7834</v>
      </c>
      <c r="AE2165" s="19" t="s">
        <v>7835</v>
      </c>
      <c r="AF2165" s="19" t="s">
        <v>1592</v>
      </c>
      <c r="AG2165" s="19" t="s">
        <v>7836</v>
      </c>
      <c r="AH2165" s="19" t="s">
        <v>1594</v>
      </c>
      <c r="AI2165" s="19" t="s">
        <v>1595</v>
      </c>
      <c r="AJ2165" s="45">
        <v>0.05</v>
      </c>
      <c r="AK2165" s="45">
        <v>16</v>
      </c>
      <c r="AL2165" s="19" t="s">
        <v>1501</v>
      </c>
      <c r="AM2165" s="46">
        <v>24895</v>
      </c>
      <c r="AN2165" s="46">
        <v>15995</v>
      </c>
      <c r="AO2165" s="46">
        <v>8900</v>
      </c>
      <c r="AP2165" s="45">
        <v>416</v>
      </c>
      <c r="AQ2165" s="45"/>
      <c r="AR2165" s="45" t="str">
        <f>IFERROR(VLOOKUP(AB2165,'Pedidos marco'!$A$1:$D$10000,4,0)," ")</f>
        <v xml:space="preserve"> </v>
      </c>
      <c r="AS2165" s="45">
        <f t="shared" si="231"/>
        <v>12</v>
      </c>
      <c r="AT2165" s="45" t="str">
        <f t="shared" si="232"/>
        <v>12</v>
      </c>
      <c r="AU2165" s="47">
        <v>16</v>
      </c>
      <c r="AV2165" s="19" t="str">
        <f t="shared" si="233"/>
        <v>04 April</v>
      </c>
      <c r="AW2165" s="19">
        <f t="shared" si="234"/>
        <v>1.3</v>
      </c>
      <c r="AX2165" s="19">
        <f t="shared" si="235"/>
        <v>26</v>
      </c>
      <c r="AY2165" s="19" t="e">
        <f>VLOOKUP(AG2165,Cías!$A$1:$E$10000,5,0)</f>
        <v>#N/A</v>
      </c>
      <c r="AZ2165" s="19" t="str">
        <f t="shared" si="236"/>
        <v>1013538</v>
      </c>
      <c r="BA2165" s="19" t="str">
        <f t="shared" si="237"/>
        <v>ROSERO TAFUR JOSE STALIN</v>
      </c>
      <c r="BB2165" s="19" t="e">
        <f>VLOOKUP(AG2165,Cías!$A$1:$E$10000,3,0)</f>
        <v>#N/A</v>
      </c>
      <c r="BC2165" s="19"/>
      <c r="BD2165" s="19"/>
      <c r="BE2165" s="19"/>
      <c r="BF2165" s="19"/>
      <c r="BG2165" s="19"/>
      <c r="BH2165" s="19"/>
      <c r="BI2165" s="19"/>
      <c r="BJ2165" s="19"/>
    </row>
    <row r="2166" spans="1:62" ht="15" x14ac:dyDescent="0.2">
      <c r="A2166" s="19" t="s">
        <v>18492</v>
      </c>
      <c r="B2166" s="19" t="s">
        <v>1479</v>
      </c>
      <c r="C2166" s="43">
        <v>44663</v>
      </c>
      <c r="D2166" s="44">
        <v>0.84236111111111001</v>
      </c>
      <c r="E2166" s="19" t="s">
        <v>18493</v>
      </c>
      <c r="F2166" s="19" t="s">
        <v>18494</v>
      </c>
      <c r="G2166" s="19" t="s">
        <v>18495</v>
      </c>
      <c r="H2166" s="45">
        <v>748.21</v>
      </c>
      <c r="I2166" s="45">
        <v>838.9</v>
      </c>
      <c r="J2166" s="19" t="s">
        <v>2037</v>
      </c>
      <c r="K2166" s="19" t="s">
        <v>18496</v>
      </c>
      <c r="L2166" s="19" t="s">
        <v>18497</v>
      </c>
      <c r="M2166" s="19" t="s">
        <v>18498</v>
      </c>
      <c r="N2166" s="19" t="s">
        <v>18492</v>
      </c>
      <c r="O2166" s="19" t="s">
        <v>1641</v>
      </c>
      <c r="P2166" s="19" t="s">
        <v>1642</v>
      </c>
      <c r="Q2166" s="46">
        <v>120</v>
      </c>
      <c r="R2166" s="19" t="s">
        <v>1544</v>
      </c>
      <c r="S2166" s="19" t="s">
        <v>11434</v>
      </c>
      <c r="T2166" s="19" t="s">
        <v>11435</v>
      </c>
      <c r="U2166" s="19" t="s">
        <v>11436</v>
      </c>
      <c r="V2166" s="19" t="s">
        <v>11437</v>
      </c>
      <c r="W2166" s="19" t="s">
        <v>3607</v>
      </c>
      <c r="X2166" s="19" t="s">
        <v>11438</v>
      </c>
      <c r="Y2166" s="19" t="s">
        <v>3921</v>
      </c>
      <c r="Z2166" s="19" t="s">
        <v>3922</v>
      </c>
      <c r="AA2166" s="46">
        <v>524</v>
      </c>
      <c r="AB2166" s="19" t="s">
        <v>450</v>
      </c>
      <c r="AC2166" s="19" t="s">
        <v>47</v>
      </c>
      <c r="AD2166" s="19" t="s">
        <v>6895</v>
      </c>
      <c r="AE2166" s="19" t="s">
        <v>6896</v>
      </c>
      <c r="AF2166" s="19" t="s">
        <v>1592</v>
      </c>
      <c r="AG2166" s="19" t="s">
        <v>6897</v>
      </c>
      <c r="AH2166" s="19" t="s">
        <v>1594</v>
      </c>
      <c r="AI2166" s="19" t="s">
        <v>1595</v>
      </c>
      <c r="AJ2166" s="45">
        <v>0.05</v>
      </c>
      <c r="AK2166" s="45">
        <v>6</v>
      </c>
      <c r="AL2166" s="19" t="s">
        <v>1501</v>
      </c>
      <c r="AM2166" s="46">
        <v>15156.25</v>
      </c>
      <c r="AN2166" s="46">
        <v>6011.25</v>
      </c>
      <c r="AO2166" s="46">
        <v>9145</v>
      </c>
      <c r="AP2166" s="45">
        <v>156</v>
      </c>
      <c r="AQ2166" s="45"/>
      <c r="AR2166" s="45" t="str">
        <f>IFERROR(VLOOKUP(AB2166,'Pedidos marco'!$A$1:$D$10000,4,0)," ")</f>
        <v xml:space="preserve"> </v>
      </c>
      <c r="AS2166" s="45">
        <f t="shared" si="231"/>
        <v>12</v>
      </c>
      <c r="AT2166" s="45" t="str">
        <f t="shared" si="232"/>
        <v>12</v>
      </c>
      <c r="AU2166" s="47">
        <v>6</v>
      </c>
      <c r="AV2166" s="19" t="str">
        <f t="shared" si="233"/>
        <v>04 April</v>
      </c>
      <c r="AW2166" s="19">
        <f t="shared" si="234"/>
        <v>1.3</v>
      </c>
      <c r="AX2166" s="19">
        <f t="shared" si="235"/>
        <v>26</v>
      </c>
      <c r="AY2166" s="19" t="e">
        <f>VLOOKUP(AG2166,Cías!$A$1:$E$10000,5,0)</f>
        <v>#N/A</v>
      </c>
      <c r="AZ2166" s="19" t="str">
        <f t="shared" si="236"/>
        <v>1013860</v>
      </c>
      <c r="BA2166" s="19" t="str">
        <f t="shared" si="237"/>
        <v>BEDON AYALA SIXTO LEONIDAS</v>
      </c>
      <c r="BB2166" s="19" t="e">
        <f>VLOOKUP(AG2166,Cías!$A$1:$E$10000,3,0)</f>
        <v>#N/A</v>
      </c>
      <c r="BC2166" s="19"/>
      <c r="BD2166" s="19"/>
      <c r="BE2166" s="19"/>
      <c r="BF2166" s="19"/>
      <c r="BG2166" s="19"/>
      <c r="BH2166" s="19"/>
      <c r="BI2166" s="19"/>
      <c r="BJ2166" s="19"/>
    </row>
    <row r="2167" spans="1:62" ht="15" x14ac:dyDescent="0.2">
      <c r="A2167" s="19" t="s">
        <v>18492</v>
      </c>
      <c r="B2167" s="19" t="s">
        <v>1479</v>
      </c>
      <c r="C2167" s="43">
        <v>44663</v>
      </c>
      <c r="D2167" s="44">
        <v>0.84236111111111001</v>
      </c>
      <c r="E2167" s="19" t="s">
        <v>18499</v>
      </c>
      <c r="F2167" s="19" t="s">
        <v>18500</v>
      </c>
      <c r="G2167" s="19" t="s">
        <v>18501</v>
      </c>
      <c r="H2167" s="45">
        <v>3375.4</v>
      </c>
      <c r="I2167" s="45">
        <v>3784.52</v>
      </c>
      <c r="J2167" s="19" t="s">
        <v>2037</v>
      </c>
      <c r="K2167" s="19" t="s">
        <v>18502</v>
      </c>
      <c r="L2167" s="19" t="s">
        <v>18503</v>
      </c>
      <c r="M2167" s="19" t="s">
        <v>18504</v>
      </c>
      <c r="N2167" s="19" t="s">
        <v>18492</v>
      </c>
      <c r="O2167" s="19" t="s">
        <v>1603</v>
      </c>
      <c r="P2167" s="19" t="s">
        <v>1604</v>
      </c>
      <c r="Q2167" s="46">
        <v>520</v>
      </c>
      <c r="R2167" s="19" t="s">
        <v>1544</v>
      </c>
      <c r="S2167" s="19" t="s">
        <v>11434</v>
      </c>
      <c r="T2167" s="19" t="s">
        <v>11435</v>
      </c>
      <c r="U2167" s="19" t="s">
        <v>11436</v>
      </c>
      <c r="V2167" s="19" t="s">
        <v>11437</v>
      </c>
      <c r="W2167" s="19" t="s">
        <v>3607</v>
      </c>
      <c r="X2167" s="19" t="s">
        <v>11438</v>
      </c>
      <c r="Y2167" s="19" t="s">
        <v>3921</v>
      </c>
      <c r="Z2167" s="19" t="s">
        <v>3922</v>
      </c>
      <c r="AA2167" s="46">
        <v>524</v>
      </c>
      <c r="AB2167" s="19" t="s">
        <v>450</v>
      </c>
      <c r="AC2167" s="19" t="s">
        <v>47</v>
      </c>
      <c r="AD2167" s="19" t="s">
        <v>6895</v>
      </c>
      <c r="AE2167" s="19" t="s">
        <v>6896</v>
      </c>
      <c r="AF2167" s="19" t="s">
        <v>1592</v>
      </c>
      <c r="AG2167" s="19" t="s">
        <v>6897</v>
      </c>
      <c r="AH2167" s="19" t="s">
        <v>1594</v>
      </c>
      <c r="AI2167" s="19" t="s">
        <v>1595</v>
      </c>
      <c r="AJ2167" s="45">
        <v>0.05</v>
      </c>
      <c r="AK2167" s="45">
        <v>26</v>
      </c>
      <c r="AL2167" s="19" t="s">
        <v>1501</v>
      </c>
      <c r="AM2167" s="46">
        <v>35193.75</v>
      </c>
      <c r="AN2167" s="46">
        <v>26048.75</v>
      </c>
      <c r="AO2167" s="46">
        <v>9145</v>
      </c>
      <c r="AP2167" s="45">
        <v>676</v>
      </c>
      <c r="AQ2167" s="45"/>
      <c r="AR2167" s="45" t="str">
        <f>IFERROR(VLOOKUP(AB2167,'Pedidos marco'!$A$1:$D$10000,4,0)," ")</f>
        <v xml:space="preserve"> </v>
      </c>
      <c r="AS2167" s="45">
        <f t="shared" si="231"/>
        <v>12</v>
      </c>
      <c r="AT2167" s="45" t="str">
        <f t="shared" si="232"/>
        <v>12</v>
      </c>
      <c r="AU2167" s="47">
        <v>26</v>
      </c>
      <c r="AV2167" s="19" t="str">
        <f t="shared" si="233"/>
        <v>04 April</v>
      </c>
      <c r="AW2167" s="19">
        <f t="shared" si="234"/>
        <v>1.3</v>
      </c>
      <c r="AX2167" s="19">
        <f t="shared" si="235"/>
        <v>26</v>
      </c>
      <c r="AY2167" s="19" t="e">
        <f>VLOOKUP(AG2167,Cías!$A$1:$E$10000,5,0)</f>
        <v>#N/A</v>
      </c>
      <c r="AZ2167" s="19" t="str">
        <f t="shared" si="236"/>
        <v>1013860</v>
      </c>
      <c r="BA2167" s="19" t="str">
        <f t="shared" si="237"/>
        <v>BEDON AYALA SIXTO LEONIDAS</v>
      </c>
      <c r="BB2167" s="19" t="e">
        <f>VLOOKUP(AG2167,Cías!$A$1:$E$10000,3,0)</f>
        <v>#N/A</v>
      </c>
      <c r="BC2167" s="19"/>
      <c r="BD2167" s="19"/>
      <c r="BE2167" s="19"/>
      <c r="BF2167" s="19"/>
      <c r="BG2167" s="19"/>
      <c r="BH2167" s="19"/>
      <c r="BI2167" s="19"/>
      <c r="BJ2167" s="19"/>
    </row>
    <row r="2168" spans="1:62" ht="15" x14ac:dyDescent="0.2">
      <c r="A2168" s="19" t="s">
        <v>18505</v>
      </c>
      <c r="B2168" s="19" t="s">
        <v>1479</v>
      </c>
      <c r="C2168" s="43">
        <v>44663</v>
      </c>
      <c r="D2168" s="44">
        <v>0.84444444444444</v>
      </c>
      <c r="E2168" s="19" t="s">
        <v>18506</v>
      </c>
      <c r="F2168" s="19" t="s">
        <v>18507</v>
      </c>
      <c r="G2168" s="19" t="s">
        <v>18508</v>
      </c>
      <c r="H2168" s="45">
        <v>4275.46</v>
      </c>
      <c r="I2168" s="45">
        <v>4793.68</v>
      </c>
      <c r="J2168" s="19" t="s">
        <v>1560</v>
      </c>
      <c r="K2168" s="19" t="s">
        <v>18509</v>
      </c>
      <c r="L2168" s="19" t="s">
        <v>18510</v>
      </c>
      <c r="M2168" s="19" t="s">
        <v>18511</v>
      </c>
      <c r="N2168" s="19" t="s">
        <v>18505</v>
      </c>
      <c r="O2168" s="19" t="s">
        <v>1486</v>
      </c>
      <c r="P2168" s="19" t="s">
        <v>1487</v>
      </c>
      <c r="Q2168" s="46">
        <v>32.57</v>
      </c>
      <c r="R2168" s="19" t="s">
        <v>1488</v>
      </c>
      <c r="S2168" s="19" t="s">
        <v>18512</v>
      </c>
      <c r="T2168" s="19" t="s">
        <v>18513</v>
      </c>
      <c r="U2168" s="19" t="s">
        <v>18514</v>
      </c>
      <c r="V2168" s="19" t="s">
        <v>18515</v>
      </c>
      <c r="W2168" s="19" t="s">
        <v>415</v>
      </c>
      <c r="X2168" s="19" t="s">
        <v>18516</v>
      </c>
      <c r="Y2168" s="19" t="s">
        <v>2591</v>
      </c>
      <c r="Z2168" s="19" t="s">
        <v>2592</v>
      </c>
      <c r="AA2168" s="46">
        <v>102</v>
      </c>
      <c r="AB2168" s="19" t="s">
        <v>466</v>
      </c>
      <c r="AC2168" s="19" t="s">
        <v>82</v>
      </c>
      <c r="AD2168" s="19" t="s">
        <v>3405</v>
      </c>
      <c r="AE2168" s="19" t="s">
        <v>3406</v>
      </c>
      <c r="AF2168" s="19" t="s">
        <v>1497</v>
      </c>
      <c r="AG2168" s="19" t="s">
        <v>3407</v>
      </c>
      <c r="AH2168" s="19" t="s">
        <v>1499</v>
      </c>
      <c r="AI2168" s="19" t="s">
        <v>1500</v>
      </c>
      <c r="AJ2168" s="45">
        <v>0</v>
      </c>
      <c r="AK2168" s="45">
        <v>0</v>
      </c>
      <c r="AL2168" s="19" t="s">
        <v>1501</v>
      </c>
      <c r="AM2168" s="46">
        <v>51800</v>
      </c>
      <c r="AN2168" s="46">
        <v>32570</v>
      </c>
      <c r="AO2168" s="46">
        <v>19230</v>
      </c>
      <c r="AP2168" s="45">
        <v>302.58</v>
      </c>
      <c r="AQ2168" s="45"/>
      <c r="AR2168" s="45" t="str">
        <f>IFERROR(VLOOKUP(AB2168,'Pedidos marco'!$A$1:$D$10000,4,0)," ")</f>
        <v xml:space="preserve"> </v>
      </c>
      <c r="AS2168" s="45">
        <f t="shared" si="231"/>
        <v>12</v>
      </c>
      <c r="AT2168" s="45" t="str">
        <f t="shared" si="232"/>
        <v>12</v>
      </c>
      <c r="AU2168" s="47">
        <v>32.57</v>
      </c>
      <c r="AV2168" s="19" t="str">
        <f t="shared" si="233"/>
        <v>04 April</v>
      </c>
      <c r="AW2168" s="19">
        <f t="shared" si="234"/>
        <v>9.2901443045747616</v>
      </c>
      <c r="AX2168" s="19">
        <f t="shared" si="235"/>
        <v>9.2901443045747616</v>
      </c>
      <c r="AY2168" s="19" t="e">
        <f>VLOOKUP(AG2168,Cías!$A$1:$E$10000,5,0)</f>
        <v>#N/A</v>
      </c>
      <c r="AZ2168" s="19" t="str">
        <f t="shared" si="236"/>
        <v>1013576</v>
      </c>
      <c r="BA2168" s="19" t="str">
        <f t="shared" si="237"/>
        <v>CASTRO SALGADO LUCIO OSWALDO</v>
      </c>
      <c r="BB2168" s="19" t="e">
        <f>VLOOKUP(AG2168,Cías!$A$1:$E$10000,3,0)</f>
        <v>#N/A</v>
      </c>
      <c r="BC2168" s="19"/>
      <c r="BD2168" s="19"/>
      <c r="BE2168" s="19"/>
      <c r="BF2168" s="19"/>
      <c r="BG2168" s="19"/>
      <c r="BH2168" s="19"/>
      <c r="BI2168" s="19"/>
      <c r="BJ2168" s="19"/>
    </row>
    <row r="2169" spans="1:62" ht="15" x14ac:dyDescent="0.2">
      <c r="A2169" s="19" t="s">
        <v>18517</v>
      </c>
      <c r="B2169" s="19" t="s">
        <v>1479</v>
      </c>
      <c r="C2169" s="43">
        <v>44663</v>
      </c>
      <c r="D2169" s="44">
        <v>0.84652777777777999</v>
      </c>
      <c r="E2169" s="19" t="s">
        <v>18518</v>
      </c>
      <c r="F2169" s="19" t="s">
        <v>18519</v>
      </c>
      <c r="G2169" s="19" t="s">
        <v>18520</v>
      </c>
      <c r="H2169" s="45">
        <v>486.98</v>
      </c>
      <c r="I2169" s="45">
        <v>546.01</v>
      </c>
      <c r="J2169" s="19" t="s">
        <v>1560</v>
      </c>
      <c r="K2169" s="19" t="s">
        <v>18521</v>
      </c>
      <c r="L2169" s="19" t="s">
        <v>18522</v>
      </c>
      <c r="M2169" s="19" t="s">
        <v>18523</v>
      </c>
      <c r="N2169" s="19" t="s">
        <v>18517</v>
      </c>
      <c r="O2169" s="19" t="s">
        <v>369</v>
      </c>
      <c r="P2169" s="19" t="s">
        <v>370</v>
      </c>
      <c r="Q2169" s="46">
        <v>80</v>
      </c>
      <c r="R2169" s="19" t="s">
        <v>1544</v>
      </c>
      <c r="S2169" s="19" t="s">
        <v>1696</v>
      </c>
      <c r="T2169" s="19" t="s">
        <v>72</v>
      </c>
      <c r="U2169" s="19" t="s">
        <v>4781</v>
      </c>
      <c r="V2169" s="19" t="s">
        <v>4782</v>
      </c>
      <c r="W2169" s="19" t="s">
        <v>415</v>
      </c>
      <c r="X2169" s="19" t="s">
        <v>4783</v>
      </c>
      <c r="Y2169" s="19" t="s">
        <v>3559</v>
      </c>
      <c r="Z2169" s="19" t="s">
        <v>3560</v>
      </c>
      <c r="AA2169" s="46">
        <v>67</v>
      </c>
      <c r="AB2169" s="19" t="s">
        <v>474</v>
      </c>
      <c r="AC2169" s="19" t="s">
        <v>98</v>
      </c>
      <c r="AD2169" s="19" t="s">
        <v>1921</v>
      </c>
      <c r="AE2169" s="19" t="s">
        <v>1481</v>
      </c>
      <c r="AF2169" s="19" t="s">
        <v>1554</v>
      </c>
      <c r="AG2169" s="19" t="s">
        <v>1922</v>
      </c>
      <c r="AH2169" s="19" t="s">
        <v>1499</v>
      </c>
      <c r="AI2169" s="19" t="s">
        <v>1500</v>
      </c>
      <c r="AJ2169" s="45">
        <v>0</v>
      </c>
      <c r="AK2169" s="45">
        <v>0</v>
      </c>
      <c r="AL2169" s="19" t="s">
        <v>1501</v>
      </c>
      <c r="AM2169" s="46">
        <v>8533.3330000000005</v>
      </c>
      <c r="AN2169" s="46">
        <v>4013.3330000000001</v>
      </c>
      <c r="AO2169" s="46">
        <v>4520</v>
      </c>
      <c r="AP2169" s="45">
        <v>26.4</v>
      </c>
      <c r="AQ2169" s="45"/>
      <c r="AR2169" s="45" t="str">
        <f>IFERROR(VLOOKUP(AB2169,'Pedidos marco'!$A$1:$D$10000,4,0)," ")</f>
        <v xml:space="preserve"> </v>
      </c>
      <c r="AS2169" s="45">
        <f t="shared" si="231"/>
        <v>12</v>
      </c>
      <c r="AT2169" s="45" t="str">
        <f t="shared" si="232"/>
        <v>12</v>
      </c>
      <c r="AU2169" s="47">
        <v>4</v>
      </c>
      <c r="AV2169" s="19" t="str">
        <f t="shared" si="233"/>
        <v>04 April</v>
      </c>
      <c r="AW2169" s="19">
        <f t="shared" si="234"/>
        <v>0.32999999999999996</v>
      </c>
      <c r="AX2169" s="19">
        <f t="shared" si="235"/>
        <v>6.6</v>
      </c>
      <c r="AY2169" s="19" t="e">
        <f>VLOOKUP(AG2169,Cías!$A$1:$E$10000,5,0)</f>
        <v>#N/A</v>
      </c>
      <c r="AZ2169" s="19" t="str">
        <f t="shared" si="236"/>
        <v>1014104</v>
      </c>
      <c r="BA2169" s="19" t="str">
        <f t="shared" si="237"/>
        <v>CORDOVA MEDIAVILLA ANDERSON OMAR</v>
      </c>
      <c r="BB2169" s="19" t="e">
        <f>VLOOKUP(AG2169,Cías!$A$1:$E$10000,3,0)</f>
        <v>#N/A</v>
      </c>
      <c r="BC2169" s="19"/>
      <c r="BD2169" s="19"/>
      <c r="BE2169" s="19"/>
      <c r="BF2169" s="19"/>
      <c r="BG2169" s="19"/>
      <c r="BH2169" s="19"/>
      <c r="BI2169" s="19"/>
      <c r="BJ2169" s="19"/>
    </row>
    <row r="2170" spans="1:62" ht="15" x14ac:dyDescent="0.2">
      <c r="A2170" s="19" t="s">
        <v>18517</v>
      </c>
      <c r="B2170" s="19" t="s">
        <v>1479</v>
      </c>
      <c r="C2170" s="43">
        <v>44663</v>
      </c>
      <c r="D2170" s="44">
        <v>0.84652777777777999</v>
      </c>
      <c r="E2170" s="19" t="s">
        <v>18524</v>
      </c>
      <c r="F2170" s="19" t="s">
        <v>18525</v>
      </c>
      <c r="G2170" s="19" t="s">
        <v>18526</v>
      </c>
      <c r="H2170" s="45">
        <v>1858.89</v>
      </c>
      <c r="I2170" s="45">
        <v>2084.1999999999998</v>
      </c>
      <c r="J2170" s="19" t="s">
        <v>1560</v>
      </c>
      <c r="K2170" s="19" t="s">
        <v>18521</v>
      </c>
      <c r="L2170" s="19" t="s">
        <v>18527</v>
      </c>
      <c r="M2170" s="19" t="s">
        <v>18528</v>
      </c>
      <c r="N2170" s="19" t="s">
        <v>18517</v>
      </c>
      <c r="O2170" s="19" t="s">
        <v>367</v>
      </c>
      <c r="P2170" s="19" t="s">
        <v>368</v>
      </c>
      <c r="Q2170" s="46">
        <v>280</v>
      </c>
      <c r="R2170" s="19" t="s">
        <v>1544</v>
      </c>
      <c r="S2170" s="19" t="s">
        <v>1696</v>
      </c>
      <c r="T2170" s="19" t="s">
        <v>72</v>
      </c>
      <c r="U2170" s="19" t="s">
        <v>4781</v>
      </c>
      <c r="V2170" s="19" t="s">
        <v>4782</v>
      </c>
      <c r="W2170" s="19" t="s">
        <v>415</v>
      </c>
      <c r="X2170" s="19" t="s">
        <v>4783</v>
      </c>
      <c r="Y2170" s="19" t="s">
        <v>3559</v>
      </c>
      <c r="Z2170" s="19" t="s">
        <v>3560</v>
      </c>
      <c r="AA2170" s="46">
        <v>67</v>
      </c>
      <c r="AB2170" s="19" t="s">
        <v>474</v>
      </c>
      <c r="AC2170" s="19" t="s">
        <v>98</v>
      </c>
      <c r="AD2170" s="19" t="s">
        <v>1921</v>
      </c>
      <c r="AE2170" s="19" t="s">
        <v>1481</v>
      </c>
      <c r="AF2170" s="19" t="s">
        <v>1554</v>
      </c>
      <c r="AG2170" s="19" t="s">
        <v>1922</v>
      </c>
      <c r="AH2170" s="19" t="s">
        <v>1499</v>
      </c>
      <c r="AI2170" s="19" t="s">
        <v>1500</v>
      </c>
      <c r="AJ2170" s="45">
        <v>0</v>
      </c>
      <c r="AK2170" s="45">
        <v>0</v>
      </c>
      <c r="AL2170" s="19" t="s">
        <v>1501</v>
      </c>
      <c r="AM2170" s="46">
        <v>18566.667000000001</v>
      </c>
      <c r="AN2170" s="46">
        <v>14046.666999999999</v>
      </c>
      <c r="AO2170" s="46">
        <v>4520</v>
      </c>
      <c r="AP2170" s="45">
        <v>92.4</v>
      </c>
      <c r="AQ2170" s="45"/>
      <c r="AR2170" s="45" t="str">
        <f>IFERROR(VLOOKUP(AB2170,'Pedidos marco'!$A$1:$D$10000,4,0)," ")</f>
        <v xml:space="preserve"> </v>
      </c>
      <c r="AS2170" s="45">
        <f t="shared" si="231"/>
        <v>12</v>
      </c>
      <c r="AT2170" s="45" t="str">
        <f t="shared" si="232"/>
        <v>12</v>
      </c>
      <c r="AU2170" s="47">
        <v>14</v>
      </c>
      <c r="AV2170" s="19" t="str">
        <f t="shared" si="233"/>
        <v>04 April</v>
      </c>
      <c r="AW2170" s="19">
        <f t="shared" si="234"/>
        <v>0.33</v>
      </c>
      <c r="AX2170" s="19">
        <f t="shared" si="235"/>
        <v>6.6000000000000005</v>
      </c>
      <c r="AY2170" s="19" t="e">
        <f>VLOOKUP(AG2170,Cías!$A$1:$E$10000,5,0)</f>
        <v>#N/A</v>
      </c>
      <c r="AZ2170" s="19" t="str">
        <f t="shared" si="236"/>
        <v>1014104</v>
      </c>
      <c r="BA2170" s="19" t="str">
        <f t="shared" si="237"/>
        <v>CORDOVA MEDIAVILLA ANDERSON OMAR</v>
      </c>
      <c r="BB2170" s="19" t="e">
        <f>VLOOKUP(AG2170,Cías!$A$1:$E$10000,3,0)</f>
        <v>#N/A</v>
      </c>
      <c r="BC2170" s="19"/>
      <c r="BD2170" s="19"/>
      <c r="BE2170" s="19"/>
      <c r="BF2170" s="19"/>
      <c r="BG2170" s="19"/>
      <c r="BH2170" s="19"/>
      <c r="BI2170" s="19"/>
      <c r="BJ2170" s="19"/>
    </row>
    <row r="2171" spans="1:62" ht="15" x14ac:dyDescent="0.2">
      <c r="A2171" s="19" t="s">
        <v>18529</v>
      </c>
      <c r="B2171" s="19" t="s">
        <v>1479</v>
      </c>
      <c r="C2171" s="43">
        <v>44663</v>
      </c>
      <c r="D2171" s="44">
        <v>0.84861111111110998</v>
      </c>
      <c r="E2171" s="19" t="s">
        <v>18530</v>
      </c>
      <c r="F2171" s="19" t="s">
        <v>18531</v>
      </c>
      <c r="G2171" s="19" t="s">
        <v>18532</v>
      </c>
      <c r="H2171" s="45">
        <v>781.3</v>
      </c>
      <c r="I2171" s="45">
        <v>876</v>
      </c>
      <c r="J2171" s="19" t="s">
        <v>1560</v>
      </c>
      <c r="K2171" s="19" t="s">
        <v>18533</v>
      </c>
      <c r="L2171" s="19" t="s">
        <v>18534</v>
      </c>
      <c r="M2171" s="19" t="s">
        <v>18535</v>
      </c>
      <c r="N2171" s="19" t="s">
        <v>18529</v>
      </c>
      <c r="O2171" s="19" t="s">
        <v>371</v>
      </c>
      <c r="P2171" s="19" t="s">
        <v>372</v>
      </c>
      <c r="Q2171" s="46">
        <v>120</v>
      </c>
      <c r="R2171" s="19" t="s">
        <v>1544</v>
      </c>
      <c r="S2171" s="19" t="s">
        <v>2235</v>
      </c>
      <c r="T2171" s="19" t="s">
        <v>230</v>
      </c>
      <c r="U2171" s="19" t="s">
        <v>2236</v>
      </c>
      <c r="V2171" s="19" t="s">
        <v>2237</v>
      </c>
      <c r="W2171" s="19" t="s">
        <v>2238</v>
      </c>
      <c r="X2171" s="19" t="s">
        <v>2239</v>
      </c>
      <c r="Y2171" s="19" t="s">
        <v>2240</v>
      </c>
      <c r="Z2171" s="19" t="s">
        <v>2241</v>
      </c>
      <c r="AA2171" s="46">
        <v>259</v>
      </c>
      <c r="AB2171" s="19" t="s">
        <v>539</v>
      </c>
      <c r="AC2171" s="19" t="s">
        <v>230</v>
      </c>
      <c r="AD2171" s="19" t="s">
        <v>2242</v>
      </c>
      <c r="AE2171" s="19" t="s">
        <v>1481</v>
      </c>
      <c r="AF2171" s="19" t="s">
        <v>1592</v>
      </c>
      <c r="AG2171" s="19" t="s">
        <v>2243</v>
      </c>
      <c r="AH2171" s="19" t="s">
        <v>1499</v>
      </c>
      <c r="AI2171" s="19" t="s">
        <v>1500</v>
      </c>
      <c r="AJ2171" s="45">
        <v>0</v>
      </c>
      <c r="AK2171" s="45">
        <v>0</v>
      </c>
      <c r="AL2171" s="19" t="s">
        <v>1501</v>
      </c>
      <c r="AM2171" s="46">
        <v>11734.242</v>
      </c>
      <c r="AN2171" s="46">
        <v>6010.9089999999997</v>
      </c>
      <c r="AO2171" s="46">
        <v>5723.3329999999996</v>
      </c>
      <c r="AP2171" s="45">
        <v>112.8</v>
      </c>
      <c r="AQ2171" s="45"/>
      <c r="AR2171" s="45" t="str">
        <f>IFERROR(VLOOKUP(AB2171,'Pedidos marco'!$A$1:$D$10000,4,0)," ")</f>
        <v xml:space="preserve"> </v>
      </c>
      <c r="AS2171" s="45">
        <f t="shared" si="231"/>
        <v>12</v>
      </c>
      <c r="AT2171" s="45" t="str">
        <f t="shared" si="232"/>
        <v>12</v>
      </c>
      <c r="AU2171" s="47">
        <v>6</v>
      </c>
      <c r="AV2171" s="19" t="str">
        <f t="shared" si="233"/>
        <v>04 April</v>
      </c>
      <c r="AW2171" s="19">
        <f t="shared" si="234"/>
        <v>0.94</v>
      </c>
      <c r="AX2171" s="19">
        <f t="shared" si="235"/>
        <v>18.8</v>
      </c>
      <c r="AY2171" s="19" t="e">
        <f>VLOOKUP(AG2171,Cías!$A$1:$E$10000,5,0)</f>
        <v>#N/A</v>
      </c>
      <c r="AZ2171" s="19" t="str">
        <f t="shared" si="236"/>
        <v>1017790</v>
      </c>
      <c r="BA2171" s="19" t="str">
        <f t="shared" si="237"/>
        <v>PANIMBOZA CHAMBA NANCY PAULINA</v>
      </c>
      <c r="BB2171" s="19" t="e">
        <f>VLOOKUP(AG2171,Cías!$A$1:$E$10000,3,0)</f>
        <v>#N/A</v>
      </c>
      <c r="BC2171" s="19"/>
      <c r="BD2171" s="19"/>
      <c r="BE2171" s="19"/>
      <c r="BF2171" s="19"/>
      <c r="BG2171" s="19"/>
      <c r="BH2171" s="19"/>
      <c r="BI2171" s="19"/>
      <c r="BJ2171" s="19"/>
    </row>
    <row r="2172" spans="1:62" ht="15" x14ac:dyDescent="0.2">
      <c r="A2172" s="19" t="s">
        <v>18529</v>
      </c>
      <c r="B2172" s="19" t="s">
        <v>1479</v>
      </c>
      <c r="C2172" s="43">
        <v>44663</v>
      </c>
      <c r="D2172" s="44">
        <v>0.84861111111110998</v>
      </c>
      <c r="E2172" s="19" t="s">
        <v>18536</v>
      </c>
      <c r="F2172" s="19" t="s">
        <v>18537</v>
      </c>
      <c r="G2172" s="19" t="s">
        <v>18538</v>
      </c>
      <c r="H2172" s="45">
        <v>596.91</v>
      </c>
      <c r="I2172" s="45">
        <v>669.26</v>
      </c>
      <c r="J2172" s="19" t="s">
        <v>1560</v>
      </c>
      <c r="K2172" s="19" t="s">
        <v>18539</v>
      </c>
      <c r="L2172" s="19" t="s">
        <v>18540</v>
      </c>
      <c r="M2172" s="19" t="s">
        <v>18541</v>
      </c>
      <c r="N2172" s="19" t="s">
        <v>18529</v>
      </c>
      <c r="O2172" s="19" t="s">
        <v>369</v>
      </c>
      <c r="P2172" s="19" t="s">
        <v>370</v>
      </c>
      <c r="Q2172" s="46">
        <v>100</v>
      </c>
      <c r="R2172" s="19" t="s">
        <v>1544</v>
      </c>
      <c r="S2172" s="19" t="s">
        <v>2235</v>
      </c>
      <c r="T2172" s="19" t="s">
        <v>230</v>
      </c>
      <c r="U2172" s="19" t="s">
        <v>2236</v>
      </c>
      <c r="V2172" s="19" t="s">
        <v>2237</v>
      </c>
      <c r="W2172" s="19" t="s">
        <v>2238</v>
      </c>
      <c r="X2172" s="19" t="s">
        <v>2239</v>
      </c>
      <c r="Y2172" s="19" t="s">
        <v>2240</v>
      </c>
      <c r="Z2172" s="19" t="s">
        <v>2241</v>
      </c>
      <c r="AA2172" s="46">
        <v>259</v>
      </c>
      <c r="AB2172" s="19" t="s">
        <v>539</v>
      </c>
      <c r="AC2172" s="19" t="s">
        <v>230</v>
      </c>
      <c r="AD2172" s="19" t="s">
        <v>2242</v>
      </c>
      <c r="AE2172" s="19" t="s">
        <v>1481</v>
      </c>
      <c r="AF2172" s="19" t="s">
        <v>1592</v>
      </c>
      <c r="AG2172" s="19" t="s">
        <v>2243</v>
      </c>
      <c r="AH2172" s="19" t="s">
        <v>1499</v>
      </c>
      <c r="AI2172" s="19" t="s">
        <v>1500</v>
      </c>
      <c r="AJ2172" s="45">
        <v>0</v>
      </c>
      <c r="AK2172" s="45">
        <v>0</v>
      </c>
      <c r="AL2172" s="19" t="s">
        <v>1501</v>
      </c>
      <c r="AM2172" s="46">
        <v>10732.424000000001</v>
      </c>
      <c r="AN2172" s="46">
        <v>5009.0910000000003</v>
      </c>
      <c r="AO2172" s="46">
        <v>5723.3329999999996</v>
      </c>
      <c r="AP2172" s="45">
        <v>94</v>
      </c>
      <c r="AQ2172" s="45"/>
      <c r="AR2172" s="45" t="str">
        <f>IFERROR(VLOOKUP(AB2172,'Pedidos marco'!$A$1:$D$10000,4,0)," ")</f>
        <v xml:space="preserve"> </v>
      </c>
      <c r="AS2172" s="45">
        <f t="shared" si="231"/>
        <v>12</v>
      </c>
      <c r="AT2172" s="45" t="str">
        <f t="shared" si="232"/>
        <v>12</v>
      </c>
      <c r="AU2172" s="47">
        <v>5</v>
      </c>
      <c r="AV2172" s="19" t="str">
        <f t="shared" si="233"/>
        <v>04 April</v>
      </c>
      <c r="AW2172" s="19">
        <f t="shared" si="234"/>
        <v>0.94</v>
      </c>
      <c r="AX2172" s="19">
        <f t="shared" si="235"/>
        <v>18.8</v>
      </c>
      <c r="AY2172" s="19" t="e">
        <f>VLOOKUP(AG2172,Cías!$A$1:$E$10000,5,0)</f>
        <v>#N/A</v>
      </c>
      <c r="AZ2172" s="19" t="str">
        <f t="shared" si="236"/>
        <v>1017790</v>
      </c>
      <c r="BA2172" s="19" t="str">
        <f t="shared" si="237"/>
        <v>PANIMBOZA CHAMBA NANCY PAULINA</v>
      </c>
      <c r="BB2172" s="19" t="e">
        <f>VLOOKUP(AG2172,Cías!$A$1:$E$10000,3,0)</f>
        <v>#N/A</v>
      </c>
      <c r="BC2172" s="19"/>
      <c r="BD2172" s="19"/>
      <c r="BE2172" s="19"/>
      <c r="BF2172" s="19"/>
      <c r="BG2172" s="19"/>
      <c r="BH2172" s="19"/>
      <c r="BI2172" s="19"/>
      <c r="BJ2172" s="19"/>
    </row>
    <row r="2173" spans="1:62" ht="15" x14ac:dyDescent="0.2">
      <c r="A2173" s="19" t="s">
        <v>18529</v>
      </c>
      <c r="B2173" s="19" t="s">
        <v>1479</v>
      </c>
      <c r="C2173" s="43">
        <v>44663</v>
      </c>
      <c r="D2173" s="44">
        <v>0.84861111111110998</v>
      </c>
      <c r="E2173" s="19" t="s">
        <v>18542</v>
      </c>
      <c r="F2173" s="19" t="s">
        <v>18543</v>
      </c>
      <c r="G2173" s="19" t="s">
        <v>18544</v>
      </c>
      <c r="H2173" s="45">
        <v>2847.44</v>
      </c>
      <c r="I2173" s="45">
        <v>3192.57</v>
      </c>
      <c r="J2173" s="19" t="s">
        <v>1560</v>
      </c>
      <c r="K2173" s="19" t="s">
        <v>18545</v>
      </c>
      <c r="L2173" s="19" t="s">
        <v>18546</v>
      </c>
      <c r="M2173" s="19" t="s">
        <v>18547</v>
      </c>
      <c r="N2173" s="19" t="s">
        <v>18529</v>
      </c>
      <c r="O2173" s="19" t="s">
        <v>367</v>
      </c>
      <c r="P2173" s="19" t="s">
        <v>368</v>
      </c>
      <c r="Q2173" s="46">
        <v>440</v>
      </c>
      <c r="R2173" s="19" t="s">
        <v>1544</v>
      </c>
      <c r="S2173" s="19" t="s">
        <v>2235</v>
      </c>
      <c r="T2173" s="19" t="s">
        <v>230</v>
      </c>
      <c r="U2173" s="19" t="s">
        <v>2236</v>
      </c>
      <c r="V2173" s="19" t="s">
        <v>2237</v>
      </c>
      <c r="W2173" s="19" t="s">
        <v>2238</v>
      </c>
      <c r="X2173" s="19" t="s">
        <v>2239</v>
      </c>
      <c r="Y2173" s="19" t="s">
        <v>2240</v>
      </c>
      <c r="Z2173" s="19" t="s">
        <v>2241</v>
      </c>
      <c r="AA2173" s="46">
        <v>259</v>
      </c>
      <c r="AB2173" s="19" t="s">
        <v>539</v>
      </c>
      <c r="AC2173" s="19" t="s">
        <v>230</v>
      </c>
      <c r="AD2173" s="19" t="s">
        <v>2242</v>
      </c>
      <c r="AE2173" s="19" t="s">
        <v>1481</v>
      </c>
      <c r="AF2173" s="19" t="s">
        <v>1592</v>
      </c>
      <c r="AG2173" s="19" t="s">
        <v>2243</v>
      </c>
      <c r="AH2173" s="19" t="s">
        <v>1499</v>
      </c>
      <c r="AI2173" s="19" t="s">
        <v>1500</v>
      </c>
      <c r="AJ2173" s="45">
        <v>0</v>
      </c>
      <c r="AK2173" s="45">
        <v>0</v>
      </c>
      <c r="AL2173" s="19" t="s">
        <v>1501</v>
      </c>
      <c r="AM2173" s="46">
        <v>27763.332999999999</v>
      </c>
      <c r="AN2173" s="46">
        <v>22040</v>
      </c>
      <c r="AO2173" s="46">
        <v>5723.3329999999996</v>
      </c>
      <c r="AP2173" s="45">
        <v>413.6</v>
      </c>
      <c r="AQ2173" s="45"/>
      <c r="AR2173" s="45" t="str">
        <f>IFERROR(VLOOKUP(AB2173,'Pedidos marco'!$A$1:$D$10000,4,0)," ")</f>
        <v xml:space="preserve"> </v>
      </c>
      <c r="AS2173" s="45">
        <f t="shared" si="231"/>
        <v>12</v>
      </c>
      <c r="AT2173" s="45" t="str">
        <f t="shared" si="232"/>
        <v>12</v>
      </c>
      <c r="AU2173" s="47">
        <v>22</v>
      </c>
      <c r="AV2173" s="19" t="str">
        <f t="shared" si="233"/>
        <v>04 April</v>
      </c>
      <c r="AW2173" s="19">
        <f t="shared" si="234"/>
        <v>0.94000000000000006</v>
      </c>
      <c r="AX2173" s="19">
        <f t="shared" si="235"/>
        <v>18.8</v>
      </c>
      <c r="AY2173" s="19" t="e">
        <f>VLOOKUP(AG2173,Cías!$A$1:$E$10000,5,0)</f>
        <v>#N/A</v>
      </c>
      <c r="AZ2173" s="19" t="str">
        <f t="shared" si="236"/>
        <v>1017790</v>
      </c>
      <c r="BA2173" s="19" t="str">
        <f t="shared" si="237"/>
        <v>PANIMBOZA CHAMBA NANCY PAULINA</v>
      </c>
      <c r="BB2173" s="19" t="e">
        <f>VLOOKUP(AG2173,Cías!$A$1:$E$10000,3,0)</f>
        <v>#N/A</v>
      </c>
      <c r="BC2173" s="19"/>
      <c r="BD2173" s="19"/>
      <c r="BE2173" s="19"/>
      <c r="BF2173" s="19"/>
      <c r="BG2173" s="19"/>
      <c r="BH2173" s="19"/>
      <c r="BI2173" s="19"/>
      <c r="BJ2173" s="19"/>
    </row>
    <row r="2174" spans="1:62" ht="15" x14ac:dyDescent="0.2">
      <c r="A2174" s="19" t="s">
        <v>18548</v>
      </c>
      <c r="B2174" s="19" t="s">
        <v>1479</v>
      </c>
      <c r="C2174" s="43">
        <v>44663</v>
      </c>
      <c r="D2174" s="44">
        <v>0.85347222222221997</v>
      </c>
      <c r="E2174" s="19" t="s">
        <v>18549</v>
      </c>
      <c r="F2174" s="19" t="s">
        <v>18550</v>
      </c>
      <c r="G2174" s="19" t="s">
        <v>18551</v>
      </c>
      <c r="H2174" s="45">
        <v>2209.16</v>
      </c>
      <c r="I2174" s="45">
        <v>2476.9299999999998</v>
      </c>
      <c r="J2174" s="19" t="s">
        <v>1560</v>
      </c>
      <c r="K2174" s="19" t="s">
        <v>18552</v>
      </c>
      <c r="L2174" s="19" t="s">
        <v>18553</v>
      </c>
      <c r="M2174" s="19" t="s">
        <v>18554</v>
      </c>
      <c r="N2174" s="19" t="s">
        <v>18548</v>
      </c>
      <c r="O2174" s="19" t="s">
        <v>369</v>
      </c>
      <c r="P2174" s="19" t="s">
        <v>370</v>
      </c>
      <c r="Q2174" s="46">
        <v>360</v>
      </c>
      <c r="R2174" s="19" t="s">
        <v>1544</v>
      </c>
      <c r="S2174" s="19" t="s">
        <v>8012</v>
      </c>
      <c r="T2174" s="19" t="s">
        <v>155</v>
      </c>
      <c r="U2174" s="19" t="s">
        <v>10714</v>
      </c>
      <c r="V2174" s="19" t="s">
        <v>10715</v>
      </c>
      <c r="W2174" s="19" t="s">
        <v>415</v>
      </c>
      <c r="X2174" s="19" t="s">
        <v>10716</v>
      </c>
      <c r="Y2174" s="19" t="s">
        <v>10717</v>
      </c>
      <c r="Z2174" s="19" t="s">
        <v>10718</v>
      </c>
      <c r="AA2174" s="46">
        <v>91.4</v>
      </c>
      <c r="AB2174" s="19" t="s">
        <v>569</v>
      </c>
      <c r="AC2174" s="19" t="s">
        <v>291</v>
      </c>
      <c r="AD2174" s="19" t="s">
        <v>3817</v>
      </c>
      <c r="AE2174" s="19" t="s">
        <v>3818</v>
      </c>
      <c r="AF2174" s="19" t="s">
        <v>1554</v>
      </c>
      <c r="AG2174" s="19" t="s">
        <v>3819</v>
      </c>
      <c r="AH2174" s="19" t="s">
        <v>1499</v>
      </c>
      <c r="AI2174" s="19" t="s">
        <v>1500</v>
      </c>
      <c r="AJ2174" s="45">
        <v>0</v>
      </c>
      <c r="AK2174" s="45">
        <v>0</v>
      </c>
      <c r="AL2174" s="19" t="s">
        <v>1501</v>
      </c>
      <c r="AM2174" s="46">
        <v>27090</v>
      </c>
      <c r="AN2174" s="46">
        <v>18020</v>
      </c>
      <c r="AO2174" s="46">
        <v>9070</v>
      </c>
      <c r="AP2174" s="45">
        <v>158.4</v>
      </c>
      <c r="AQ2174" s="45"/>
      <c r="AR2174" s="45" t="str">
        <f>IFERROR(VLOOKUP(AB2174,'Pedidos marco'!$A$1:$D$10000,4,0)," ")</f>
        <v xml:space="preserve"> </v>
      </c>
      <c r="AS2174" s="45">
        <f t="shared" si="231"/>
        <v>12</v>
      </c>
      <c r="AT2174" s="45" t="str">
        <f t="shared" si="232"/>
        <v>12</v>
      </c>
      <c r="AU2174" s="47">
        <v>18</v>
      </c>
      <c r="AV2174" s="19" t="str">
        <f t="shared" si="233"/>
        <v>04 April</v>
      </c>
      <c r="AW2174" s="19">
        <f t="shared" si="234"/>
        <v>0.44</v>
      </c>
      <c r="AX2174" s="19">
        <f t="shared" si="235"/>
        <v>8.8000000000000007</v>
      </c>
      <c r="AY2174" s="19" t="e">
        <f>VLOOKUP(AG2174,Cías!$A$1:$E$10000,5,0)</f>
        <v>#N/A</v>
      </c>
      <c r="AZ2174" s="19" t="str">
        <f t="shared" si="236"/>
        <v>1013262</v>
      </c>
      <c r="BA2174" s="19" t="str">
        <f t="shared" si="237"/>
        <v>SEGOVIA ERAZO PATRICIA ALEXANDRA</v>
      </c>
      <c r="BB2174" s="19" t="e">
        <f>VLOOKUP(AG2174,Cías!$A$1:$E$10000,3,0)</f>
        <v>#N/A</v>
      </c>
      <c r="BC2174" s="19"/>
      <c r="BD2174" s="19"/>
      <c r="BE2174" s="19"/>
      <c r="BF2174" s="19"/>
      <c r="BG2174" s="19"/>
      <c r="BH2174" s="19"/>
      <c r="BI2174" s="19"/>
      <c r="BJ2174" s="19"/>
    </row>
    <row r="2175" spans="1:62" ht="15" x14ac:dyDescent="0.2">
      <c r="A2175" s="19" t="s">
        <v>18555</v>
      </c>
      <c r="B2175" s="19" t="s">
        <v>1479</v>
      </c>
      <c r="C2175" s="43">
        <v>44663</v>
      </c>
      <c r="D2175" s="44">
        <v>0.85416666666666996</v>
      </c>
      <c r="E2175" s="19" t="s">
        <v>18556</v>
      </c>
      <c r="F2175" s="19" t="s">
        <v>1481</v>
      </c>
      <c r="G2175" s="19" t="s">
        <v>1481</v>
      </c>
      <c r="H2175" s="45">
        <v>0</v>
      </c>
      <c r="I2175" s="45">
        <v>0</v>
      </c>
      <c r="J2175" s="19" t="s">
        <v>1482</v>
      </c>
      <c r="K2175" s="19" t="s">
        <v>18557</v>
      </c>
      <c r="L2175" s="19" t="s">
        <v>18558</v>
      </c>
      <c r="M2175" s="19" t="s">
        <v>18559</v>
      </c>
      <c r="N2175" s="19" t="s">
        <v>18555</v>
      </c>
      <c r="O2175" s="19" t="s">
        <v>1486</v>
      </c>
      <c r="P2175" s="19" t="s">
        <v>1487</v>
      </c>
      <c r="Q2175" s="46">
        <v>32.200000000000003</v>
      </c>
      <c r="R2175" s="19" t="s">
        <v>1488</v>
      </c>
      <c r="S2175" s="19" t="s">
        <v>1489</v>
      </c>
      <c r="T2175" s="19" t="s">
        <v>418</v>
      </c>
      <c r="U2175" s="19" t="s">
        <v>1508</v>
      </c>
      <c r="V2175" s="19" t="s">
        <v>1509</v>
      </c>
      <c r="W2175" s="19" t="s">
        <v>415</v>
      </c>
      <c r="X2175" s="19" t="s">
        <v>1510</v>
      </c>
      <c r="Y2175" s="19" t="s">
        <v>1511</v>
      </c>
      <c r="Z2175" s="19" t="s">
        <v>1512</v>
      </c>
      <c r="AA2175" s="46">
        <v>113</v>
      </c>
      <c r="AB2175" s="19" t="s">
        <v>1513</v>
      </c>
      <c r="AC2175" s="19" t="s">
        <v>418</v>
      </c>
      <c r="AD2175" s="19" t="s">
        <v>1514</v>
      </c>
      <c r="AE2175" s="19" t="s">
        <v>1515</v>
      </c>
      <c r="AF2175" s="19" t="s">
        <v>1497</v>
      </c>
      <c r="AG2175" s="19" t="s">
        <v>1516</v>
      </c>
      <c r="AH2175" s="19" t="s">
        <v>1499</v>
      </c>
      <c r="AI2175" s="19" t="s">
        <v>1500</v>
      </c>
      <c r="AJ2175" s="45">
        <v>0</v>
      </c>
      <c r="AK2175" s="45">
        <v>0</v>
      </c>
      <c r="AL2175" s="19" t="s">
        <v>1517</v>
      </c>
      <c r="AM2175" s="46">
        <v>50380</v>
      </c>
      <c r="AN2175" s="46">
        <v>32200</v>
      </c>
      <c r="AO2175" s="46">
        <v>18180</v>
      </c>
      <c r="AP2175" s="45">
        <v>0</v>
      </c>
      <c r="AQ2175" s="45"/>
      <c r="AR2175" s="45" t="str">
        <f>IFERROR(VLOOKUP(AB2175,'Pedidos marco'!$A$1:$D$10000,4,0)," ")</f>
        <v xml:space="preserve"> </v>
      </c>
      <c r="AS2175" s="45">
        <f t="shared" si="231"/>
        <v>12</v>
      </c>
      <c r="AT2175" s="45" t="str">
        <f t="shared" si="232"/>
        <v>12</v>
      </c>
      <c r="AU2175" s="47">
        <v>32.200000000000003</v>
      </c>
      <c r="AV2175" s="19" t="str">
        <f t="shared" si="233"/>
        <v>04 April</v>
      </c>
      <c r="AW2175" s="19">
        <f t="shared" si="234"/>
        <v>0</v>
      </c>
      <c r="AX2175" s="19">
        <f t="shared" si="235"/>
        <v>0</v>
      </c>
      <c r="AY2175" s="19" t="e">
        <f>VLOOKUP(AG2175,Cías!$A$1:$E$10000,5,0)</f>
        <v>#N/A</v>
      </c>
      <c r="AZ2175" s="19" t="str">
        <f t="shared" si="236"/>
        <v>1014412</v>
      </c>
      <c r="BA2175" s="19" t="str">
        <f t="shared" si="237"/>
        <v>UNION DE CONCRETERAS UNICON UCUE</v>
      </c>
      <c r="BB2175" s="19" t="e">
        <f>VLOOKUP(AG2175,Cías!$A$1:$E$10000,3,0)</f>
        <v>#N/A</v>
      </c>
      <c r="BC2175" s="19"/>
      <c r="BD2175" s="19"/>
      <c r="BE2175" s="19"/>
      <c r="BF2175" s="19"/>
      <c r="BG2175" s="19"/>
      <c r="BH2175" s="19"/>
      <c r="BI2175" s="19"/>
      <c r="BJ2175" s="19"/>
    </row>
    <row r="2176" spans="1:62" ht="15" x14ac:dyDescent="0.2">
      <c r="A2176" s="19" t="s">
        <v>18560</v>
      </c>
      <c r="B2176" s="19" t="s">
        <v>1479</v>
      </c>
      <c r="C2176" s="43">
        <v>44663</v>
      </c>
      <c r="D2176" s="44">
        <v>0.85972222222221995</v>
      </c>
      <c r="E2176" s="19" t="s">
        <v>18561</v>
      </c>
      <c r="F2176" s="19" t="s">
        <v>18562</v>
      </c>
      <c r="G2176" s="19" t="s">
        <v>18563</v>
      </c>
      <c r="H2176" s="45">
        <v>2469.85</v>
      </c>
      <c r="I2176" s="45">
        <v>2769.21</v>
      </c>
      <c r="J2176" s="19" t="s">
        <v>1560</v>
      </c>
      <c r="K2176" s="19" t="s">
        <v>18564</v>
      </c>
      <c r="L2176" s="19" t="s">
        <v>18565</v>
      </c>
      <c r="M2176" s="19" t="s">
        <v>18566</v>
      </c>
      <c r="N2176" s="19" t="s">
        <v>18560</v>
      </c>
      <c r="O2176" s="19" t="s">
        <v>367</v>
      </c>
      <c r="P2176" s="19" t="s">
        <v>368</v>
      </c>
      <c r="Q2176" s="46">
        <v>360</v>
      </c>
      <c r="R2176" s="19" t="s">
        <v>1544</v>
      </c>
      <c r="S2176" s="19" t="s">
        <v>18567</v>
      </c>
      <c r="T2176" s="19" t="s">
        <v>18568</v>
      </c>
      <c r="U2176" s="19" t="s">
        <v>18569</v>
      </c>
      <c r="V2176" s="19" t="s">
        <v>18570</v>
      </c>
      <c r="W2176" s="19" t="s">
        <v>415</v>
      </c>
      <c r="X2176" s="19" t="s">
        <v>18571</v>
      </c>
      <c r="Y2176" s="19" t="s">
        <v>18572</v>
      </c>
      <c r="Z2176" s="19" t="s">
        <v>18573</v>
      </c>
      <c r="AA2176" s="46">
        <v>120</v>
      </c>
      <c r="AB2176" s="19" t="s">
        <v>536</v>
      </c>
      <c r="AC2176" s="19" t="s">
        <v>224</v>
      </c>
      <c r="AD2176" s="19" t="s">
        <v>2408</v>
      </c>
      <c r="AE2176" s="19" t="s">
        <v>2409</v>
      </c>
      <c r="AF2176" s="19" t="s">
        <v>1554</v>
      </c>
      <c r="AG2176" s="19" t="s">
        <v>2410</v>
      </c>
      <c r="AH2176" s="19" t="s">
        <v>1499</v>
      </c>
      <c r="AI2176" s="19" t="s">
        <v>1500</v>
      </c>
      <c r="AJ2176" s="45">
        <v>0</v>
      </c>
      <c r="AK2176" s="45">
        <v>0</v>
      </c>
      <c r="AL2176" s="19" t="s">
        <v>1501</v>
      </c>
      <c r="AM2176" s="46">
        <v>27070</v>
      </c>
      <c r="AN2176" s="46">
        <v>18050</v>
      </c>
      <c r="AO2176" s="46">
        <v>9020</v>
      </c>
      <c r="AP2176" s="45">
        <v>180</v>
      </c>
      <c r="AQ2176" s="45"/>
      <c r="AR2176" s="45" t="str">
        <f>IFERROR(VLOOKUP(AB2176,'Pedidos marco'!$A$1:$D$10000,4,0)," ")</f>
        <v xml:space="preserve"> </v>
      </c>
      <c r="AS2176" s="45">
        <f t="shared" si="231"/>
        <v>12</v>
      </c>
      <c r="AT2176" s="45" t="str">
        <f t="shared" si="232"/>
        <v>12</v>
      </c>
      <c r="AU2176" s="47">
        <v>18</v>
      </c>
      <c r="AV2176" s="19" t="str">
        <f t="shared" si="233"/>
        <v>04 April</v>
      </c>
      <c r="AW2176" s="19">
        <f t="shared" si="234"/>
        <v>0.5</v>
      </c>
      <c r="AX2176" s="19">
        <f t="shared" si="235"/>
        <v>10</v>
      </c>
      <c r="AY2176" s="19" t="e">
        <f>VLOOKUP(AG2176,Cías!$A$1:$E$10000,5,0)</f>
        <v>#N/A</v>
      </c>
      <c r="AZ2176" s="19" t="str">
        <f t="shared" si="236"/>
        <v>1014339</v>
      </c>
      <c r="BA2176" s="19" t="str">
        <f t="shared" si="237"/>
        <v>NICOLALDE FLORES MILTON FABIAN</v>
      </c>
      <c r="BB2176" s="19" t="e">
        <f>VLOOKUP(AG2176,Cías!$A$1:$E$10000,3,0)</f>
        <v>#N/A</v>
      </c>
      <c r="BC2176" s="19"/>
      <c r="BD2176" s="19"/>
      <c r="BE2176" s="19"/>
      <c r="BF2176" s="19"/>
      <c r="BG2176" s="19"/>
      <c r="BH2176" s="19"/>
      <c r="BI2176" s="19"/>
      <c r="BJ2176" s="19"/>
    </row>
    <row r="2177" spans="1:62" ht="15" x14ac:dyDescent="0.2">
      <c r="A2177" s="19" t="s">
        <v>18574</v>
      </c>
      <c r="B2177" s="19" t="s">
        <v>1479</v>
      </c>
      <c r="C2177" s="43">
        <v>44663</v>
      </c>
      <c r="D2177" s="44">
        <v>0.86319444444444005</v>
      </c>
      <c r="E2177" s="19" t="s">
        <v>18575</v>
      </c>
      <c r="F2177" s="19" t="s">
        <v>1481</v>
      </c>
      <c r="G2177" s="19" t="s">
        <v>1481</v>
      </c>
      <c r="H2177" s="45">
        <v>0</v>
      </c>
      <c r="I2177" s="45">
        <v>0</v>
      </c>
      <c r="J2177" s="19" t="s">
        <v>1482</v>
      </c>
      <c r="K2177" s="19" t="s">
        <v>18576</v>
      </c>
      <c r="L2177" s="19" t="s">
        <v>18577</v>
      </c>
      <c r="M2177" s="19" t="s">
        <v>18578</v>
      </c>
      <c r="N2177" s="19" t="s">
        <v>18574</v>
      </c>
      <c r="O2177" s="19" t="s">
        <v>367</v>
      </c>
      <c r="P2177" s="19" t="s">
        <v>368</v>
      </c>
      <c r="Q2177" s="46">
        <v>660</v>
      </c>
      <c r="R2177" s="19" t="s">
        <v>1544</v>
      </c>
      <c r="S2177" s="19" t="s">
        <v>2290</v>
      </c>
      <c r="T2177" s="19" t="s">
        <v>161</v>
      </c>
      <c r="U2177" s="19" t="s">
        <v>2291</v>
      </c>
      <c r="V2177" s="19" t="s">
        <v>2292</v>
      </c>
      <c r="W2177" s="19" t="s">
        <v>1798</v>
      </c>
      <c r="X2177" s="19" t="s">
        <v>2293</v>
      </c>
      <c r="Y2177" s="19" t="s">
        <v>1800</v>
      </c>
      <c r="Z2177" s="19" t="s">
        <v>1801</v>
      </c>
      <c r="AA2177" s="46">
        <v>159</v>
      </c>
      <c r="AB2177" s="19" t="s">
        <v>506</v>
      </c>
      <c r="AC2177" s="19" t="s">
        <v>161</v>
      </c>
      <c r="AD2177" s="19" t="s">
        <v>8203</v>
      </c>
      <c r="AE2177" s="19" t="s">
        <v>1481</v>
      </c>
      <c r="AF2177" s="19" t="s">
        <v>1592</v>
      </c>
      <c r="AG2177" s="19" t="s">
        <v>8204</v>
      </c>
      <c r="AH2177" s="19" t="s">
        <v>1499</v>
      </c>
      <c r="AI2177" s="19" t="s">
        <v>1500</v>
      </c>
      <c r="AJ2177" s="45">
        <v>0</v>
      </c>
      <c r="AK2177" s="45">
        <v>0</v>
      </c>
      <c r="AL2177" s="19" t="s">
        <v>1501</v>
      </c>
      <c r="AM2177" s="46">
        <v>51430</v>
      </c>
      <c r="AN2177" s="46">
        <v>33080</v>
      </c>
      <c r="AO2177" s="46">
        <v>18350</v>
      </c>
      <c r="AP2177" s="45">
        <v>382.8</v>
      </c>
      <c r="AQ2177" s="45"/>
      <c r="AR2177" s="45" t="str">
        <f>IFERROR(VLOOKUP(AB2177,'Pedidos marco'!$A$1:$D$10000,4,0)," ")</f>
        <v xml:space="preserve"> </v>
      </c>
      <c r="AS2177" s="45">
        <f t="shared" si="231"/>
        <v>12</v>
      </c>
      <c r="AT2177" s="45" t="str">
        <f t="shared" si="232"/>
        <v>12</v>
      </c>
      <c r="AU2177" s="47">
        <v>33</v>
      </c>
      <c r="AV2177" s="19" t="str">
        <f t="shared" si="233"/>
        <v>04 April</v>
      </c>
      <c r="AW2177" s="19">
        <f t="shared" si="234"/>
        <v>0.58000000000000007</v>
      </c>
      <c r="AX2177" s="19">
        <f t="shared" si="235"/>
        <v>11.6</v>
      </c>
      <c r="AY2177" s="19" t="e">
        <f>VLOOKUP(AG2177,Cías!$A$1:$E$10000,5,0)</f>
        <v>#N/A</v>
      </c>
      <c r="AZ2177" s="19" t="str">
        <f t="shared" si="236"/>
        <v>1012608</v>
      </c>
      <c r="BA2177" s="19" t="str">
        <f t="shared" si="237"/>
        <v>HERRERA POZO ALEXANDER EFREN</v>
      </c>
      <c r="BB2177" s="19" t="e">
        <f>VLOOKUP(AG2177,Cías!$A$1:$E$10000,3,0)</f>
        <v>#N/A</v>
      </c>
      <c r="BC2177" s="19"/>
      <c r="BD2177" s="19"/>
      <c r="BE2177" s="19"/>
      <c r="BF2177" s="19"/>
      <c r="BG2177" s="19"/>
      <c r="BH2177" s="19"/>
      <c r="BI2177" s="19"/>
      <c r="BJ2177" s="19"/>
    </row>
    <row r="2178" spans="1:62" ht="15" x14ac:dyDescent="0.2">
      <c r="A2178" s="19" t="s">
        <v>18579</v>
      </c>
      <c r="B2178" s="19" t="s">
        <v>1479</v>
      </c>
      <c r="C2178" s="43">
        <v>44663</v>
      </c>
      <c r="D2178" s="44">
        <v>0.86458333333333004</v>
      </c>
      <c r="E2178" s="19" t="s">
        <v>18580</v>
      </c>
      <c r="F2178" s="19" t="s">
        <v>1481</v>
      </c>
      <c r="G2178" s="19" t="s">
        <v>1481</v>
      </c>
      <c r="H2178" s="45">
        <v>0</v>
      </c>
      <c r="I2178" s="45">
        <v>0</v>
      </c>
      <c r="J2178" s="19" t="s">
        <v>1482</v>
      </c>
      <c r="K2178" s="19" t="s">
        <v>18581</v>
      </c>
      <c r="L2178" s="19" t="s">
        <v>18582</v>
      </c>
      <c r="M2178" s="19" t="s">
        <v>18583</v>
      </c>
      <c r="N2178" s="19" t="s">
        <v>18579</v>
      </c>
      <c r="O2178" s="19" t="s">
        <v>1641</v>
      </c>
      <c r="P2178" s="19" t="s">
        <v>1642</v>
      </c>
      <c r="Q2178" s="46">
        <v>640</v>
      </c>
      <c r="R2178" s="19" t="s">
        <v>1544</v>
      </c>
      <c r="S2178" s="19" t="s">
        <v>3229</v>
      </c>
      <c r="T2178" s="19" t="s">
        <v>3230</v>
      </c>
      <c r="U2178" s="19" t="s">
        <v>3231</v>
      </c>
      <c r="V2178" s="19" t="s">
        <v>2091</v>
      </c>
      <c r="W2178" s="19" t="s">
        <v>1492</v>
      </c>
      <c r="X2178" s="19" t="s">
        <v>3232</v>
      </c>
      <c r="Y2178" s="19" t="s">
        <v>1494</v>
      </c>
      <c r="Z2178" s="19" t="s">
        <v>1495</v>
      </c>
      <c r="AA2178" s="46">
        <v>247</v>
      </c>
      <c r="AB2178" s="19" t="s">
        <v>591</v>
      </c>
      <c r="AC2178" s="19" t="s">
        <v>339</v>
      </c>
      <c r="AD2178" s="19" t="s">
        <v>6796</v>
      </c>
      <c r="AE2178" s="19" t="s">
        <v>6797</v>
      </c>
      <c r="AF2178" s="19" t="s">
        <v>1592</v>
      </c>
      <c r="AG2178" s="19" t="s">
        <v>6798</v>
      </c>
      <c r="AH2178" s="19" t="s">
        <v>1502</v>
      </c>
      <c r="AI2178" s="19" t="s">
        <v>2099</v>
      </c>
      <c r="AJ2178" s="45">
        <v>0</v>
      </c>
      <c r="AK2178" s="45">
        <v>0</v>
      </c>
      <c r="AL2178" s="19" t="s">
        <v>1501</v>
      </c>
      <c r="AM2178" s="46">
        <v>50190</v>
      </c>
      <c r="AN2178" s="46">
        <v>32030</v>
      </c>
      <c r="AO2178" s="46">
        <v>18160</v>
      </c>
      <c r="AP2178" s="45">
        <v>537.6</v>
      </c>
      <c r="AQ2178" s="45"/>
      <c r="AR2178" s="45" t="str">
        <f>IFERROR(VLOOKUP(AB2178,'Pedidos marco'!$A$1:$D$10000,4,0)," ")</f>
        <v xml:space="preserve"> </v>
      </c>
      <c r="AS2178" s="45">
        <f t="shared" si="231"/>
        <v>12</v>
      </c>
      <c r="AT2178" s="45" t="str">
        <f t="shared" si="232"/>
        <v>12</v>
      </c>
      <c r="AU2178" s="47">
        <v>32</v>
      </c>
      <c r="AV2178" s="19" t="str">
        <f t="shared" si="233"/>
        <v>04 April</v>
      </c>
      <c r="AW2178" s="19">
        <f t="shared" si="234"/>
        <v>0.84000000000000008</v>
      </c>
      <c r="AX2178" s="19">
        <f t="shared" si="235"/>
        <v>16.8</v>
      </c>
      <c r="AY2178" s="19" t="e">
        <f>VLOOKUP(AG2178,Cías!$A$1:$E$10000,5,0)</f>
        <v>#N/A</v>
      </c>
      <c r="AZ2178" s="19" t="str">
        <f t="shared" si="236"/>
        <v>1014018</v>
      </c>
      <c r="BA2178" s="19" t="str">
        <f t="shared" si="237"/>
        <v>VINUEZA PINTO EDISON CRISTOBAL</v>
      </c>
      <c r="BB2178" s="19" t="e">
        <f>VLOOKUP(AG2178,Cías!$A$1:$E$10000,3,0)</f>
        <v>#N/A</v>
      </c>
      <c r="BC2178" s="19"/>
      <c r="BD2178" s="19"/>
      <c r="BE2178" s="19"/>
      <c r="BF2178" s="19"/>
      <c r="BG2178" s="19"/>
      <c r="BH2178" s="19"/>
      <c r="BI2178" s="19"/>
      <c r="BJ2178" s="19"/>
    </row>
    <row r="2179" spans="1:62" ht="15" x14ac:dyDescent="0.2">
      <c r="A2179" s="19" t="s">
        <v>18584</v>
      </c>
      <c r="B2179" s="19" t="s">
        <v>1479</v>
      </c>
      <c r="C2179" s="43">
        <v>44663</v>
      </c>
      <c r="D2179" s="44">
        <v>0.86666666666667003</v>
      </c>
      <c r="E2179" s="19" t="s">
        <v>18585</v>
      </c>
      <c r="F2179" s="19" t="s">
        <v>18586</v>
      </c>
      <c r="G2179" s="19" t="s">
        <v>18587</v>
      </c>
      <c r="H2179" s="45">
        <v>787.2</v>
      </c>
      <c r="I2179" s="45">
        <v>882.61</v>
      </c>
      <c r="J2179" s="19" t="s">
        <v>1560</v>
      </c>
      <c r="K2179" s="19" t="s">
        <v>18588</v>
      </c>
      <c r="L2179" s="19" t="s">
        <v>18589</v>
      </c>
      <c r="M2179" s="19" t="s">
        <v>18590</v>
      </c>
      <c r="N2179" s="19" t="s">
        <v>18584</v>
      </c>
      <c r="O2179" s="19" t="s">
        <v>1641</v>
      </c>
      <c r="P2179" s="19" t="s">
        <v>1642</v>
      </c>
      <c r="Q2179" s="46">
        <v>120</v>
      </c>
      <c r="R2179" s="19" t="s">
        <v>1544</v>
      </c>
      <c r="S2179" s="19" t="s">
        <v>1736</v>
      </c>
      <c r="T2179" s="19" t="s">
        <v>1737</v>
      </c>
      <c r="U2179" s="19" t="s">
        <v>18591</v>
      </c>
      <c r="V2179" s="19" t="s">
        <v>18592</v>
      </c>
      <c r="W2179" s="19" t="s">
        <v>2433</v>
      </c>
      <c r="X2179" s="19" t="s">
        <v>18593</v>
      </c>
      <c r="Y2179" s="19" t="s">
        <v>2435</v>
      </c>
      <c r="Z2179" s="19" t="s">
        <v>2436</v>
      </c>
      <c r="AA2179" s="46">
        <v>385</v>
      </c>
      <c r="AB2179" s="19" t="s">
        <v>456</v>
      </c>
      <c r="AC2179" s="19" t="s">
        <v>60</v>
      </c>
      <c r="AD2179" s="19" t="s">
        <v>3058</v>
      </c>
      <c r="AE2179" s="19" t="s">
        <v>1481</v>
      </c>
      <c r="AF2179" s="19" t="s">
        <v>1554</v>
      </c>
      <c r="AG2179" s="19" t="s">
        <v>3059</v>
      </c>
      <c r="AH2179" s="19" t="s">
        <v>1499</v>
      </c>
      <c r="AI2179" s="19" t="s">
        <v>1500</v>
      </c>
      <c r="AJ2179" s="45">
        <v>0</v>
      </c>
      <c r="AK2179" s="45">
        <v>0</v>
      </c>
      <c r="AL2179" s="19" t="s">
        <v>1501</v>
      </c>
      <c r="AM2179" s="46">
        <v>8960</v>
      </c>
      <c r="AN2179" s="46">
        <v>6000</v>
      </c>
      <c r="AO2179" s="46">
        <v>2960</v>
      </c>
      <c r="AP2179" s="45">
        <v>148.80000000000001</v>
      </c>
      <c r="AQ2179" s="45"/>
      <c r="AR2179" s="45" t="str">
        <f>IFERROR(VLOOKUP(AB2179,'Pedidos marco'!$A$1:$D$10000,4,0)," ")</f>
        <v xml:space="preserve"> </v>
      </c>
      <c r="AS2179" s="45">
        <f t="shared" si="231"/>
        <v>12</v>
      </c>
      <c r="AT2179" s="45" t="str">
        <f t="shared" si="232"/>
        <v>12</v>
      </c>
      <c r="AU2179" s="47">
        <v>6</v>
      </c>
      <c r="AV2179" s="19" t="str">
        <f t="shared" si="233"/>
        <v>04 April</v>
      </c>
      <c r="AW2179" s="19">
        <f t="shared" si="234"/>
        <v>1.24</v>
      </c>
      <c r="AX2179" s="19">
        <f t="shared" si="235"/>
        <v>24.8</v>
      </c>
      <c r="AY2179" s="19" t="e">
        <f>VLOOKUP(AG2179,Cías!$A$1:$E$10000,5,0)</f>
        <v>#N/A</v>
      </c>
      <c r="AZ2179" s="19" t="str">
        <f t="shared" si="236"/>
        <v>1023153</v>
      </c>
      <c r="BA2179" s="19" t="str">
        <f t="shared" si="237"/>
        <v>BUITRON MONTENEGRO JONNY</v>
      </c>
      <c r="BB2179" s="19" t="e">
        <f>VLOOKUP(AG2179,Cías!$A$1:$E$10000,3,0)</f>
        <v>#N/A</v>
      </c>
      <c r="BC2179" s="19"/>
      <c r="BD2179" s="19"/>
      <c r="BE2179" s="19"/>
      <c r="BF2179" s="19"/>
      <c r="BG2179" s="19"/>
      <c r="BH2179" s="19"/>
      <c r="BI2179" s="19"/>
      <c r="BJ2179" s="19"/>
    </row>
    <row r="2180" spans="1:62" ht="15" x14ac:dyDescent="0.2">
      <c r="A2180" s="19" t="s">
        <v>18584</v>
      </c>
      <c r="B2180" s="19" t="s">
        <v>1479</v>
      </c>
      <c r="C2180" s="43">
        <v>44663</v>
      </c>
      <c r="D2180" s="44">
        <v>0.86666666666667003</v>
      </c>
      <c r="E2180" s="19" t="s">
        <v>18594</v>
      </c>
      <c r="F2180" s="19" t="s">
        <v>18595</v>
      </c>
      <c r="G2180" s="19" t="s">
        <v>18596</v>
      </c>
      <c r="H2180" s="45">
        <v>818.4</v>
      </c>
      <c r="I2180" s="45">
        <v>917.6</v>
      </c>
      <c r="J2180" s="19" t="s">
        <v>1560</v>
      </c>
      <c r="K2180" s="19" t="s">
        <v>18597</v>
      </c>
      <c r="L2180" s="19" t="s">
        <v>18598</v>
      </c>
      <c r="M2180" s="19" t="s">
        <v>18599</v>
      </c>
      <c r="N2180" s="19" t="s">
        <v>18584</v>
      </c>
      <c r="O2180" s="19" t="s">
        <v>1603</v>
      </c>
      <c r="P2180" s="19" t="s">
        <v>1604</v>
      </c>
      <c r="Q2180" s="46">
        <v>120</v>
      </c>
      <c r="R2180" s="19" t="s">
        <v>1544</v>
      </c>
      <c r="S2180" s="19" t="s">
        <v>1736</v>
      </c>
      <c r="T2180" s="19" t="s">
        <v>1737</v>
      </c>
      <c r="U2180" s="19" t="s">
        <v>18600</v>
      </c>
      <c r="V2180" s="19" t="s">
        <v>18601</v>
      </c>
      <c r="W2180" s="19" t="s">
        <v>2433</v>
      </c>
      <c r="X2180" s="19" t="s">
        <v>18602</v>
      </c>
      <c r="Y2180" s="19" t="s">
        <v>2435</v>
      </c>
      <c r="Z2180" s="19" t="s">
        <v>2436</v>
      </c>
      <c r="AA2180" s="46">
        <v>385</v>
      </c>
      <c r="AB2180" s="19" t="s">
        <v>456</v>
      </c>
      <c r="AC2180" s="19" t="s">
        <v>60</v>
      </c>
      <c r="AD2180" s="19" t="s">
        <v>3058</v>
      </c>
      <c r="AE2180" s="19" t="s">
        <v>1481</v>
      </c>
      <c r="AF2180" s="19" t="s">
        <v>1554</v>
      </c>
      <c r="AG2180" s="19" t="s">
        <v>3059</v>
      </c>
      <c r="AH2180" s="19" t="s">
        <v>1499</v>
      </c>
      <c r="AI2180" s="19" t="s">
        <v>1500</v>
      </c>
      <c r="AJ2180" s="45">
        <v>0</v>
      </c>
      <c r="AK2180" s="45">
        <v>0</v>
      </c>
      <c r="AL2180" s="19" t="s">
        <v>1501</v>
      </c>
      <c r="AM2180" s="46">
        <v>8960</v>
      </c>
      <c r="AN2180" s="46">
        <v>6000</v>
      </c>
      <c r="AO2180" s="46">
        <v>2960</v>
      </c>
      <c r="AP2180" s="45">
        <v>148.80000000000001</v>
      </c>
      <c r="AQ2180" s="45"/>
      <c r="AR2180" s="45" t="str">
        <f>IFERROR(VLOOKUP(AB2180,'Pedidos marco'!$A$1:$D$10000,4,0)," ")</f>
        <v xml:space="preserve"> </v>
      </c>
      <c r="AS2180" s="45">
        <f t="shared" ref="AS2180:AS2243" si="238">DAY(C2180)</f>
        <v>12</v>
      </c>
      <c r="AT2180" s="45" t="str">
        <f t="shared" ref="AT2180:AT2243" si="239">TEXT(AS2180,"dd")</f>
        <v>12</v>
      </c>
      <c r="AU2180" s="47">
        <v>6</v>
      </c>
      <c r="AV2180" s="19" t="str">
        <f t="shared" ref="AV2180:AV2243" si="240">TEXT(C2180,"MM MMMM")</f>
        <v>04 April</v>
      </c>
      <c r="AW2180" s="19">
        <f t="shared" ref="AW2180:AW2243" si="241">IFERROR(AP2180/Q2180,"")</f>
        <v>1.24</v>
      </c>
      <c r="AX2180" s="19">
        <f t="shared" ref="AX2180:AX2243" si="242">IFERROR(AP2180/AU2180,"")</f>
        <v>24.8</v>
      </c>
      <c r="AY2180" s="19" t="e">
        <f>VLOOKUP(AG2180,Cías!$A$1:$E$10000,5,0)</f>
        <v>#N/A</v>
      </c>
      <c r="AZ2180" s="19" t="str">
        <f t="shared" ref="AZ2180:AZ2243" si="243">AB2180</f>
        <v>1023153</v>
      </c>
      <c r="BA2180" s="19" t="str">
        <f t="shared" ref="BA2180:BA2243" si="244">AC2180</f>
        <v>BUITRON MONTENEGRO JONNY</v>
      </c>
      <c r="BB2180" s="19" t="e">
        <f>VLOOKUP(AG2180,Cías!$A$1:$E$10000,3,0)</f>
        <v>#N/A</v>
      </c>
      <c r="BC2180" s="19"/>
      <c r="BD2180" s="19"/>
      <c r="BE2180" s="19"/>
      <c r="BF2180" s="19"/>
      <c r="BG2180" s="19"/>
      <c r="BH2180" s="19"/>
      <c r="BI2180" s="19"/>
      <c r="BJ2180" s="19"/>
    </row>
    <row r="2181" spans="1:62" ht="15" x14ac:dyDescent="0.2">
      <c r="A2181" s="19" t="s">
        <v>18584</v>
      </c>
      <c r="B2181" s="19" t="s">
        <v>1479</v>
      </c>
      <c r="C2181" s="43">
        <v>44663</v>
      </c>
      <c r="D2181" s="44">
        <v>0.86666666666667003</v>
      </c>
      <c r="E2181" s="19" t="s">
        <v>18603</v>
      </c>
      <c r="F2181" s="19" t="s">
        <v>18604</v>
      </c>
      <c r="G2181" s="19" t="s">
        <v>18605</v>
      </c>
      <c r="H2181" s="45">
        <v>818.4</v>
      </c>
      <c r="I2181" s="45">
        <v>917.6</v>
      </c>
      <c r="J2181" s="19" t="s">
        <v>1560</v>
      </c>
      <c r="K2181" s="19" t="s">
        <v>18588</v>
      </c>
      <c r="L2181" s="19" t="s">
        <v>18606</v>
      </c>
      <c r="M2181" s="19" t="s">
        <v>18607</v>
      </c>
      <c r="N2181" s="19" t="s">
        <v>18584</v>
      </c>
      <c r="O2181" s="19" t="s">
        <v>1603</v>
      </c>
      <c r="P2181" s="19" t="s">
        <v>1604</v>
      </c>
      <c r="Q2181" s="46">
        <v>120</v>
      </c>
      <c r="R2181" s="19" t="s">
        <v>1544</v>
      </c>
      <c r="S2181" s="19" t="s">
        <v>1736</v>
      </c>
      <c r="T2181" s="19" t="s">
        <v>1737</v>
      </c>
      <c r="U2181" s="19" t="s">
        <v>18591</v>
      </c>
      <c r="V2181" s="19" t="s">
        <v>18592</v>
      </c>
      <c r="W2181" s="19" t="s">
        <v>2433</v>
      </c>
      <c r="X2181" s="19" t="s">
        <v>18593</v>
      </c>
      <c r="Y2181" s="19" t="s">
        <v>2435</v>
      </c>
      <c r="Z2181" s="19" t="s">
        <v>2436</v>
      </c>
      <c r="AA2181" s="46">
        <v>385</v>
      </c>
      <c r="AB2181" s="19" t="s">
        <v>456</v>
      </c>
      <c r="AC2181" s="19" t="s">
        <v>60</v>
      </c>
      <c r="AD2181" s="19" t="s">
        <v>3058</v>
      </c>
      <c r="AE2181" s="19" t="s">
        <v>1481</v>
      </c>
      <c r="AF2181" s="19" t="s">
        <v>1554</v>
      </c>
      <c r="AG2181" s="19" t="s">
        <v>3059</v>
      </c>
      <c r="AH2181" s="19" t="s">
        <v>1499</v>
      </c>
      <c r="AI2181" s="19" t="s">
        <v>1500</v>
      </c>
      <c r="AJ2181" s="45">
        <v>0</v>
      </c>
      <c r="AK2181" s="45">
        <v>0</v>
      </c>
      <c r="AL2181" s="19" t="s">
        <v>1501</v>
      </c>
      <c r="AM2181" s="46">
        <v>8960</v>
      </c>
      <c r="AN2181" s="46">
        <v>6000</v>
      </c>
      <c r="AO2181" s="46">
        <v>2960</v>
      </c>
      <c r="AP2181" s="45">
        <v>148.80000000000001</v>
      </c>
      <c r="AQ2181" s="45"/>
      <c r="AR2181" s="45" t="str">
        <f>IFERROR(VLOOKUP(AB2181,'Pedidos marco'!$A$1:$D$10000,4,0)," ")</f>
        <v xml:space="preserve"> </v>
      </c>
      <c r="AS2181" s="45">
        <f t="shared" si="238"/>
        <v>12</v>
      </c>
      <c r="AT2181" s="45" t="str">
        <f t="shared" si="239"/>
        <v>12</v>
      </c>
      <c r="AU2181" s="47">
        <v>6</v>
      </c>
      <c r="AV2181" s="19" t="str">
        <f t="shared" si="240"/>
        <v>04 April</v>
      </c>
      <c r="AW2181" s="19">
        <f t="shared" si="241"/>
        <v>1.24</v>
      </c>
      <c r="AX2181" s="19">
        <f t="shared" si="242"/>
        <v>24.8</v>
      </c>
      <c r="AY2181" s="19" t="e">
        <f>VLOOKUP(AG2181,Cías!$A$1:$E$10000,5,0)</f>
        <v>#N/A</v>
      </c>
      <c r="AZ2181" s="19" t="str">
        <f t="shared" si="243"/>
        <v>1023153</v>
      </c>
      <c r="BA2181" s="19" t="str">
        <f t="shared" si="244"/>
        <v>BUITRON MONTENEGRO JONNY</v>
      </c>
      <c r="BB2181" s="19" t="e">
        <f>VLOOKUP(AG2181,Cías!$A$1:$E$10000,3,0)</f>
        <v>#N/A</v>
      </c>
      <c r="BC2181" s="19"/>
      <c r="BD2181" s="19"/>
      <c r="BE2181" s="19"/>
      <c r="BF2181" s="19"/>
      <c r="BG2181" s="19"/>
      <c r="BH2181" s="19"/>
      <c r="BI2181" s="19"/>
      <c r="BJ2181" s="19"/>
    </row>
    <row r="2182" spans="1:62" ht="15" x14ac:dyDescent="0.2">
      <c r="A2182" s="19" t="s">
        <v>18608</v>
      </c>
      <c r="B2182" s="19" t="s">
        <v>1479</v>
      </c>
      <c r="C2182" s="43">
        <v>44663</v>
      </c>
      <c r="D2182" s="44">
        <v>0.87083333333333002</v>
      </c>
      <c r="E2182" s="19" t="s">
        <v>18609</v>
      </c>
      <c r="F2182" s="19" t="s">
        <v>18610</v>
      </c>
      <c r="G2182" s="19" t="s">
        <v>18611</v>
      </c>
      <c r="H2182" s="45">
        <v>2336.4</v>
      </c>
      <c r="I2182" s="45">
        <v>2619.59</v>
      </c>
      <c r="J2182" s="19" t="s">
        <v>1560</v>
      </c>
      <c r="K2182" s="19" t="s">
        <v>18612</v>
      </c>
      <c r="L2182" s="19" t="s">
        <v>18613</v>
      </c>
      <c r="M2182" s="19" t="s">
        <v>18614</v>
      </c>
      <c r="N2182" s="19" t="s">
        <v>18608</v>
      </c>
      <c r="O2182" s="19" t="s">
        <v>371</v>
      </c>
      <c r="P2182" s="19" t="s">
        <v>372</v>
      </c>
      <c r="Q2182" s="46">
        <v>360</v>
      </c>
      <c r="R2182" s="19" t="s">
        <v>1544</v>
      </c>
      <c r="S2182" s="19" t="s">
        <v>1736</v>
      </c>
      <c r="T2182" s="19" t="s">
        <v>1737</v>
      </c>
      <c r="U2182" s="19" t="s">
        <v>6905</v>
      </c>
      <c r="V2182" s="19" t="s">
        <v>6906</v>
      </c>
      <c r="W2182" s="19" t="s">
        <v>1548</v>
      </c>
      <c r="X2182" s="19" t="s">
        <v>6907</v>
      </c>
      <c r="Y2182" s="19" t="s">
        <v>1684</v>
      </c>
      <c r="Z2182" s="19" t="s">
        <v>1685</v>
      </c>
      <c r="AA2182" s="46">
        <v>198</v>
      </c>
      <c r="AB2182" s="19" t="s">
        <v>1411</v>
      </c>
      <c r="AC2182" s="19" t="s">
        <v>1391</v>
      </c>
      <c r="AD2182" s="19" t="s">
        <v>6908</v>
      </c>
      <c r="AE2182" s="19" t="s">
        <v>1481</v>
      </c>
      <c r="AF2182" s="19" t="s">
        <v>1554</v>
      </c>
      <c r="AG2182" s="19" t="s">
        <v>6909</v>
      </c>
      <c r="AH2182" s="19" t="s">
        <v>1499</v>
      </c>
      <c r="AI2182" s="19" t="s">
        <v>1500</v>
      </c>
      <c r="AJ2182" s="45">
        <v>0</v>
      </c>
      <c r="AK2182" s="45">
        <v>0</v>
      </c>
      <c r="AL2182" s="19" t="s">
        <v>1501</v>
      </c>
      <c r="AM2182" s="46">
        <v>27060</v>
      </c>
      <c r="AN2182" s="46">
        <v>18000</v>
      </c>
      <c r="AO2182" s="46">
        <v>9060</v>
      </c>
      <c r="AP2182" s="45">
        <v>266.39999999999998</v>
      </c>
      <c r="AQ2182" s="45"/>
      <c r="AR2182" s="45" t="str">
        <f>IFERROR(VLOOKUP(AB2182,'Pedidos marco'!$A$1:$D$10000,4,0)," ")</f>
        <v xml:space="preserve"> </v>
      </c>
      <c r="AS2182" s="45">
        <f t="shared" si="238"/>
        <v>12</v>
      </c>
      <c r="AT2182" s="45" t="str">
        <f t="shared" si="239"/>
        <v>12</v>
      </c>
      <c r="AU2182" s="47">
        <v>18</v>
      </c>
      <c r="AV2182" s="19" t="str">
        <f t="shared" si="240"/>
        <v>04 April</v>
      </c>
      <c r="AW2182" s="19">
        <f t="shared" si="241"/>
        <v>0.74</v>
      </c>
      <c r="AX2182" s="19">
        <f t="shared" si="242"/>
        <v>14.799999999999999</v>
      </c>
      <c r="AY2182" s="19" t="e">
        <f>VLOOKUP(AG2182,Cías!$A$1:$E$10000,5,0)</f>
        <v>#N/A</v>
      </c>
      <c r="AZ2182" s="19" t="str">
        <f t="shared" si="243"/>
        <v>10007210</v>
      </c>
      <c r="BA2182" s="19" t="str">
        <f t="shared" si="244"/>
        <v>AREQUIPA GUANOLUISA RODRIGO</v>
      </c>
      <c r="BB2182" s="19" t="e">
        <f>VLOOKUP(AG2182,Cías!$A$1:$E$10000,3,0)</f>
        <v>#N/A</v>
      </c>
      <c r="BC2182" s="19"/>
      <c r="BD2182" s="19"/>
      <c r="BE2182" s="19"/>
      <c r="BF2182" s="19"/>
      <c r="BG2182" s="19"/>
      <c r="BH2182" s="19"/>
      <c r="BI2182" s="19"/>
      <c r="BJ2182" s="19"/>
    </row>
    <row r="2183" spans="1:62" ht="15" x14ac:dyDescent="0.2">
      <c r="A2183" s="19" t="s">
        <v>18615</v>
      </c>
      <c r="B2183" s="19" t="s">
        <v>1479</v>
      </c>
      <c r="C2183" s="43">
        <v>44663</v>
      </c>
      <c r="D2183" s="44">
        <v>0.87361111111111001</v>
      </c>
      <c r="E2183" s="19" t="s">
        <v>18616</v>
      </c>
      <c r="F2183" s="19" t="s">
        <v>1481</v>
      </c>
      <c r="G2183" s="19" t="s">
        <v>1481</v>
      </c>
      <c r="H2183" s="45">
        <v>0</v>
      </c>
      <c r="I2183" s="45">
        <v>0</v>
      </c>
      <c r="J2183" s="19" t="s">
        <v>1482</v>
      </c>
      <c r="K2183" s="19" t="s">
        <v>18617</v>
      </c>
      <c r="L2183" s="19" t="s">
        <v>18618</v>
      </c>
      <c r="M2183" s="19" t="s">
        <v>18619</v>
      </c>
      <c r="N2183" s="19" t="s">
        <v>18615</v>
      </c>
      <c r="O2183" s="19" t="s">
        <v>1823</v>
      </c>
      <c r="P2183" s="19" t="s">
        <v>1824</v>
      </c>
      <c r="Q2183" s="46">
        <v>32.75</v>
      </c>
      <c r="R2183" s="19" t="s">
        <v>1488</v>
      </c>
      <c r="S2183" s="19" t="s">
        <v>5651</v>
      </c>
      <c r="T2183" s="19" t="s">
        <v>5652</v>
      </c>
      <c r="U2183" s="19" t="s">
        <v>8329</v>
      </c>
      <c r="V2183" s="19" t="s">
        <v>8330</v>
      </c>
      <c r="W2183" s="19" t="s">
        <v>3201</v>
      </c>
      <c r="X2183" s="19" t="s">
        <v>8331</v>
      </c>
      <c r="Y2183" s="19" t="s">
        <v>3203</v>
      </c>
      <c r="Z2183" s="19" t="s">
        <v>3204</v>
      </c>
      <c r="AA2183" s="46">
        <v>396</v>
      </c>
      <c r="AB2183" s="19" t="s">
        <v>473</v>
      </c>
      <c r="AC2183" s="19" t="s">
        <v>96</v>
      </c>
      <c r="AD2183" s="19" t="s">
        <v>1670</v>
      </c>
      <c r="AE2183" s="19" t="s">
        <v>1671</v>
      </c>
      <c r="AF2183" s="19" t="s">
        <v>1497</v>
      </c>
      <c r="AG2183" s="19" t="s">
        <v>1672</v>
      </c>
      <c r="AH2183" s="19" t="s">
        <v>1499</v>
      </c>
      <c r="AI2183" s="19" t="s">
        <v>1500</v>
      </c>
      <c r="AJ2183" s="45">
        <v>0</v>
      </c>
      <c r="AK2183" s="45">
        <v>0</v>
      </c>
      <c r="AL2183" s="19" t="s">
        <v>1501</v>
      </c>
      <c r="AM2183" s="46">
        <v>52420</v>
      </c>
      <c r="AN2183" s="46">
        <v>32750</v>
      </c>
      <c r="AO2183" s="46">
        <v>19670</v>
      </c>
      <c r="AP2183" s="45">
        <v>985.78</v>
      </c>
      <c r="AQ2183" s="45"/>
      <c r="AR2183" s="45" t="str">
        <f>IFERROR(VLOOKUP(AB2183,'Pedidos marco'!$A$1:$D$10000,4,0)," ")</f>
        <v xml:space="preserve"> </v>
      </c>
      <c r="AS2183" s="45">
        <f t="shared" si="238"/>
        <v>12</v>
      </c>
      <c r="AT2183" s="45" t="str">
        <f t="shared" si="239"/>
        <v>12</v>
      </c>
      <c r="AU2183" s="47">
        <v>32.75</v>
      </c>
      <c r="AV2183" s="19" t="str">
        <f t="shared" si="240"/>
        <v>04 April</v>
      </c>
      <c r="AW2183" s="19">
        <f t="shared" si="241"/>
        <v>30.100152671755723</v>
      </c>
      <c r="AX2183" s="19">
        <f t="shared" si="242"/>
        <v>30.100152671755723</v>
      </c>
      <c r="AY2183" s="19" t="e">
        <f>VLOOKUP(AG2183,Cías!$A$1:$E$10000,5,0)</f>
        <v>#N/A</v>
      </c>
      <c r="AZ2183" s="19" t="str">
        <f t="shared" si="243"/>
        <v>1013227</v>
      </c>
      <c r="BA2183" s="19" t="str">
        <f t="shared" si="244"/>
        <v>COMPAÑIA DE TRANSPORTE PESADO</v>
      </c>
      <c r="BB2183" s="19" t="e">
        <f>VLOOKUP(AG2183,Cías!$A$1:$E$10000,3,0)</f>
        <v>#N/A</v>
      </c>
      <c r="BC2183" s="19"/>
      <c r="BD2183" s="19"/>
      <c r="BE2183" s="19"/>
      <c r="BF2183" s="19"/>
      <c r="BG2183" s="19"/>
      <c r="BH2183" s="19"/>
      <c r="BI2183" s="19"/>
      <c r="BJ2183" s="19"/>
    </row>
    <row r="2184" spans="1:62" ht="15" x14ac:dyDescent="0.2">
      <c r="A2184" s="19" t="s">
        <v>18620</v>
      </c>
      <c r="B2184" s="19" t="s">
        <v>1479</v>
      </c>
      <c r="C2184" s="43">
        <v>44663</v>
      </c>
      <c r="D2184" s="44">
        <v>0.88333333333332997</v>
      </c>
      <c r="E2184" s="19" t="s">
        <v>18621</v>
      </c>
      <c r="F2184" s="19" t="s">
        <v>18622</v>
      </c>
      <c r="G2184" s="19" t="s">
        <v>18623</v>
      </c>
      <c r="H2184" s="45">
        <v>1060.8</v>
      </c>
      <c r="I2184" s="45">
        <v>1189.3800000000001</v>
      </c>
      <c r="J2184" s="19" t="s">
        <v>1560</v>
      </c>
      <c r="K2184" s="19" t="s">
        <v>18624</v>
      </c>
      <c r="L2184" s="19" t="s">
        <v>18625</v>
      </c>
      <c r="M2184" s="19" t="s">
        <v>18626</v>
      </c>
      <c r="N2184" s="19" t="s">
        <v>18620</v>
      </c>
      <c r="O2184" s="19" t="s">
        <v>367</v>
      </c>
      <c r="P2184" s="19" t="s">
        <v>368</v>
      </c>
      <c r="Q2184" s="46">
        <v>160</v>
      </c>
      <c r="R2184" s="19" t="s">
        <v>1544</v>
      </c>
      <c r="S2184" s="19" t="s">
        <v>7178</v>
      </c>
      <c r="T2184" s="19" t="s">
        <v>7179</v>
      </c>
      <c r="U2184" s="19" t="s">
        <v>18627</v>
      </c>
      <c r="V2184" s="19" t="s">
        <v>18628</v>
      </c>
      <c r="W2184" s="19" t="s">
        <v>1757</v>
      </c>
      <c r="X2184" s="19" t="s">
        <v>18629</v>
      </c>
      <c r="Y2184" s="19" t="s">
        <v>1759</v>
      </c>
      <c r="Z2184" s="19" t="s">
        <v>1760</v>
      </c>
      <c r="AA2184" s="46">
        <v>218</v>
      </c>
      <c r="AB2184" s="19" t="s">
        <v>493</v>
      </c>
      <c r="AC2184" s="19" t="s">
        <v>135</v>
      </c>
      <c r="AD2184" s="19" t="s">
        <v>3880</v>
      </c>
      <c r="AE2184" s="19" t="s">
        <v>1481</v>
      </c>
      <c r="AF2184" s="19" t="s">
        <v>1554</v>
      </c>
      <c r="AG2184" s="19" t="s">
        <v>3881</v>
      </c>
      <c r="AH2184" s="19" t="s">
        <v>1499</v>
      </c>
      <c r="AI2184" s="19" t="s">
        <v>1500</v>
      </c>
      <c r="AJ2184" s="45">
        <v>0</v>
      </c>
      <c r="AK2184" s="45">
        <v>0</v>
      </c>
      <c r="AL2184" s="19" t="s">
        <v>1501</v>
      </c>
      <c r="AM2184" s="46">
        <v>12527.222</v>
      </c>
      <c r="AN2184" s="46">
        <v>8022.2219999999998</v>
      </c>
      <c r="AO2184" s="46">
        <v>4505</v>
      </c>
      <c r="AP2184" s="45">
        <v>121.6</v>
      </c>
      <c r="AQ2184" s="45"/>
      <c r="AR2184" s="45" t="str">
        <f>IFERROR(VLOOKUP(AB2184,'Pedidos marco'!$A$1:$D$10000,4,0)," ")</f>
        <v xml:space="preserve"> </v>
      </c>
      <c r="AS2184" s="45">
        <f t="shared" si="238"/>
        <v>12</v>
      </c>
      <c r="AT2184" s="45" t="str">
        <f t="shared" si="239"/>
        <v>12</v>
      </c>
      <c r="AU2184" s="47">
        <v>8</v>
      </c>
      <c r="AV2184" s="19" t="str">
        <f t="shared" si="240"/>
        <v>04 April</v>
      </c>
      <c r="AW2184" s="19">
        <f t="shared" si="241"/>
        <v>0.76</v>
      </c>
      <c r="AX2184" s="19">
        <f t="shared" si="242"/>
        <v>15.2</v>
      </c>
      <c r="AY2184" s="19" t="e">
        <f>VLOOKUP(AG2184,Cías!$A$1:$E$10000,5,0)</f>
        <v>#N/A</v>
      </c>
      <c r="AZ2184" s="19" t="str">
        <f t="shared" si="243"/>
        <v>1020060</v>
      </c>
      <c r="BA2184" s="19" t="str">
        <f t="shared" si="244"/>
        <v>FUERTES RUEDA HUGO BALDOMERO</v>
      </c>
      <c r="BB2184" s="19" t="e">
        <f>VLOOKUP(AG2184,Cías!$A$1:$E$10000,3,0)</f>
        <v>#N/A</v>
      </c>
      <c r="BC2184" s="19"/>
      <c r="BD2184" s="19"/>
      <c r="BE2184" s="19"/>
      <c r="BF2184" s="19"/>
      <c r="BG2184" s="19"/>
      <c r="BH2184" s="19"/>
      <c r="BI2184" s="19"/>
      <c r="BJ2184" s="19"/>
    </row>
    <row r="2185" spans="1:62" ht="15" x14ac:dyDescent="0.2">
      <c r="A2185" s="19" t="s">
        <v>18620</v>
      </c>
      <c r="B2185" s="19" t="s">
        <v>1479</v>
      </c>
      <c r="C2185" s="43">
        <v>44663</v>
      </c>
      <c r="D2185" s="44">
        <v>0.88333333333332997</v>
      </c>
      <c r="E2185" s="19" t="s">
        <v>18630</v>
      </c>
      <c r="F2185" s="19" t="s">
        <v>18631</v>
      </c>
      <c r="G2185" s="19" t="s">
        <v>18632</v>
      </c>
      <c r="H2185" s="45">
        <v>1270.6500000000001</v>
      </c>
      <c r="I2185" s="45">
        <v>1424.66</v>
      </c>
      <c r="J2185" s="19" t="s">
        <v>1560</v>
      </c>
      <c r="K2185" s="19" t="s">
        <v>18633</v>
      </c>
      <c r="L2185" s="19" t="s">
        <v>18634</v>
      </c>
      <c r="M2185" s="19" t="s">
        <v>18635</v>
      </c>
      <c r="N2185" s="19" t="s">
        <v>18620</v>
      </c>
      <c r="O2185" s="19" t="s">
        <v>367</v>
      </c>
      <c r="P2185" s="19" t="s">
        <v>368</v>
      </c>
      <c r="Q2185" s="46">
        <v>200</v>
      </c>
      <c r="R2185" s="19" t="s">
        <v>1544</v>
      </c>
      <c r="S2185" s="19" t="s">
        <v>1754</v>
      </c>
      <c r="T2185" s="19" t="s">
        <v>104</v>
      </c>
      <c r="U2185" s="19" t="s">
        <v>3011</v>
      </c>
      <c r="V2185" s="19" t="s">
        <v>3012</v>
      </c>
      <c r="W2185" s="19" t="s">
        <v>1548</v>
      </c>
      <c r="X2185" s="19" t="s">
        <v>3013</v>
      </c>
      <c r="Y2185" s="19" t="s">
        <v>1684</v>
      </c>
      <c r="Z2185" s="19" t="s">
        <v>1685</v>
      </c>
      <c r="AA2185" s="46">
        <v>198</v>
      </c>
      <c r="AB2185" s="19" t="s">
        <v>493</v>
      </c>
      <c r="AC2185" s="19" t="s">
        <v>135</v>
      </c>
      <c r="AD2185" s="19" t="s">
        <v>3880</v>
      </c>
      <c r="AE2185" s="19" t="s">
        <v>1481</v>
      </c>
      <c r="AF2185" s="19" t="s">
        <v>1554</v>
      </c>
      <c r="AG2185" s="19" t="s">
        <v>3881</v>
      </c>
      <c r="AH2185" s="19" t="s">
        <v>1499</v>
      </c>
      <c r="AI2185" s="19" t="s">
        <v>1500</v>
      </c>
      <c r="AJ2185" s="45">
        <v>0</v>
      </c>
      <c r="AK2185" s="45">
        <v>0</v>
      </c>
      <c r="AL2185" s="19" t="s">
        <v>1501</v>
      </c>
      <c r="AM2185" s="46">
        <v>14532.778</v>
      </c>
      <c r="AN2185" s="46">
        <v>10027.778</v>
      </c>
      <c r="AO2185" s="46">
        <v>4505</v>
      </c>
      <c r="AP2185" s="45">
        <v>148</v>
      </c>
      <c r="AQ2185" s="45"/>
      <c r="AR2185" s="45" t="str">
        <f>IFERROR(VLOOKUP(AB2185,'Pedidos marco'!$A$1:$D$10000,4,0)," ")</f>
        <v xml:space="preserve"> </v>
      </c>
      <c r="AS2185" s="45">
        <f t="shared" si="238"/>
        <v>12</v>
      </c>
      <c r="AT2185" s="45" t="str">
        <f t="shared" si="239"/>
        <v>12</v>
      </c>
      <c r="AU2185" s="47">
        <v>10</v>
      </c>
      <c r="AV2185" s="19" t="str">
        <f t="shared" si="240"/>
        <v>04 April</v>
      </c>
      <c r="AW2185" s="19">
        <f t="shared" si="241"/>
        <v>0.74</v>
      </c>
      <c r="AX2185" s="19">
        <f t="shared" si="242"/>
        <v>14.8</v>
      </c>
      <c r="AY2185" s="19" t="e">
        <f>VLOOKUP(AG2185,Cías!$A$1:$E$10000,5,0)</f>
        <v>#N/A</v>
      </c>
      <c r="AZ2185" s="19" t="str">
        <f t="shared" si="243"/>
        <v>1020060</v>
      </c>
      <c r="BA2185" s="19" t="str">
        <f t="shared" si="244"/>
        <v>FUERTES RUEDA HUGO BALDOMERO</v>
      </c>
      <c r="BB2185" s="19" t="e">
        <f>VLOOKUP(AG2185,Cías!$A$1:$E$10000,3,0)</f>
        <v>#N/A</v>
      </c>
      <c r="BC2185" s="19"/>
      <c r="BD2185" s="19"/>
      <c r="BE2185" s="19"/>
      <c r="BF2185" s="19"/>
      <c r="BG2185" s="19"/>
      <c r="BH2185" s="19"/>
      <c r="BI2185" s="19"/>
      <c r="BJ2185" s="19"/>
    </row>
    <row r="2186" spans="1:62" ht="15" x14ac:dyDescent="0.2">
      <c r="A2186" s="19" t="s">
        <v>18636</v>
      </c>
      <c r="B2186" s="19" t="s">
        <v>1479</v>
      </c>
      <c r="C2186" s="43">
        <v>44663</v>
      </c>
      <c r="D2186" s="44">
        <v>0.88680555555555995</v>
      </c>
      <c r="E2186" s="19" t="s">
        <v>18637</v>
      </c>
      <c r="F2186" s="19" t="s">
        <v>18638</v>
      </c>
      <c r="G2186" s="19" t="s">
        <v>18639</v>
      </c>
      <c r="H2186" s="45">
        <v>2484</v>
      </c>
      <c r="I2186" s="45">
        <v>2785.08</v>
      </c>
      <c r="J2186" s="19" t="s">
        <v>1560</v>
      </c>
      <c r="K2186" s="19" t="s">
        <v>18640</v>
      </c>
      <c r="L2186" s="19" t="s">
        <v>18641</v>
      </c>
      <c r="M2186" s="19" t="s">
        <v>18642</v>
      </c>
      <c r="N2186" s="19" t="s">
        <v>18636</v>
      </c>
      <c r="O2186" s="19" t="s">
        <v>367</v>
      </c>
      <c r="P2186" s="19" t="s">
        <v>368</v>
      </c>
      <c r="Q2186" s="46">
        <v>360</v>
      </c>
      <c r="R2186" s="19" t="s">
        <v>1544</v>
      </c>
      <c r="S2186" s="19" t="s">
        <v>1825</v>
      </c>
      <c r="T2186" s="19" t="s">
        <v>1826</v>
      </c>
      <c r="U2186" s="19" t="s">
        <v>5866</v>
      </c>
      <c r="V2186" s="19" t="s">
        <v>5867</v>
      </c>
      <c r="W2186" s="19" t="s">
        <v>1627</v>
      </c>
      <c r="X2186" s="19" t="s">
        <v>5868</v>
      </c>
      <c r="Y2186" s="19" t="s">
        <v>1629</v>
      </c>
      <c r="Z2186" s="19" t="s">
        <v>1630</v>
      </c>
      <c r="AA2186" s="46">
        <v>40</v>
      </c>
      <c r="AB2186" s="19" t="s">
        <v>561</v>
      </c>
      <c r="AC2186" s="19" t="s">
        <v>275</v>
      </c>
      <c r="AD2186" s="19" t="s">
        <v>5825</v>
      </c>
      <c r="AE2186" s="19" t="s">
        <v>1481</v>
      </c>
      <c r="AF2186" s="19" t="s">
        <v>1554</v>
      </c>
      <c r="AG2186" s="19" t="s">
        <v>5826</v>
      </c>
      <c r="AH2186" s="19" t="s">
        <v>1499</v>
      </c>
      <c r="AI2186" s="19" t="s">
        <v>1500</v>
      </c>
      <c r="AJ2186" s="45">
        <v>0</v>
      </c>
      <c r="AK2186" s="45">
        <v>0</v>
      </c>
      <c r="AL2186" s="19" t="s">
        <v>1501</v>
      </c>
      <c r="AM2186" s="46">
        <v>27140</v>
      </c>
      <c r="AN2186" s="46">
        <v>18050</v>
      </c>
      <c r="AO2186" s="46">
        <v>9090</v>
      </c>
      <c r="AP2186" s="45">
        <v>75.599999999999994</v>
      </c>
      <c r="AQ2186" s="45"/>
      <c r="AR2186" s="45" t="str">
        <f>IFERROR(VLOOKUP(AB2186,'Pedidos marco'!$A$1:$D$10000,4,0)," ")</f>
        <v xml:space="preserve"> </v>
      </c>
      <c r="AS2186" s="45">
        <f t="shared" si="238"/>
        <v>12</v>
      </c>
      <c r="AT2186" s="45" t="str">
        <f t="shared" si="239"/>
        <v>12</v>
      </c>
      <c r="AU2186" s="47">
        <v>18</v>
      </c>
      <c r="AV2186" s="19" t="str">
        <f t="shared" si="240"/>
        <v>04 April</v>
      </c>
      <c r="AW2186" s="19">
        <f t="shared" si="241"/>
        <v>0.21</v>
      </c>
      <c r="AX2186" s="19">
        <f t="shared" si="242"/>
        <v>4.1999999999999993</v>
      </c>
      <c r="AY2186" s="19" t="e">
        <f>VLOOKUP(AG2186,Cías!$A$1:$E$10000,5,0)</f>
        <v>#N/A</v>
      </c>
      <c r="AZ2186" s="19" t="str">
        <f t="shared" si="243"/>
        <v>1022120</v>
      </c>
      <c r="BA2186" s="19" t="str">
        <f t="shared" si="244"/>
        <v>RUIZ MORALES VANESSA SOLANGE</v>
      </c>
      <c r="BB2186" s="19" t="e">
        <f>VLOOKUP(AG2186,Cías!$A$1:$E$10000,3,0)</f>
        <v>#N/A</v>
      </c>
      <c r="BC2186" s="19"/>
      <c r="BD2186" s="19"/>
      <c r="BE2186" s="19"/>
      <c r="BF2186" s="19"/>
      <c r="BG2186" s="19"/>
      <c r="BH2186" s="19"/>
      <c r="BI2186" s="19"/>
      <c r="BJ2186" s="19"/>
    </row>
    <row r="2187" spans="1:62" ht="15" x14ac:dyDescent="0.2">
      <c r="A2187" s="19" t="s">
        <v>18643</v>
      </c>
      <c r="B2187" s="19" t="s">
        <v>1479</v>
      </c>
      <c r="C2187" s="43">
        <v>44663</v>
      </c>
      <c r="D2187" s="44">
        <v>0.89236111111111005</v>
      </c>
      <c r="E2187" s="19" t="s">
        <v>18644</v>
      </c>
      <c r="F2187" s="19" t="s">
        <v>1481</v>
      </c>
      <c r="G2187" s="19" t="s">
        <v>1481</v>
      </c>
      <c r="H2187" s="45">
        <v>0</v>
      </c>
      <c r="I2187" s="45">
        <v>0</v>
      </c>
      <c r="J2187" s="19" t="s">
        <v>1482</v>
      </c>
      <c r="K2187" s="19" t="s">
        <v>18645</v>
      </c>
      <c r="L2187" s="19" t="s">
        <v>18646</v>
      </c>
      <c r="M2187" s="19" t="s">
        <v>18647</v>
      </c>
      <c r="N2187" s="19" t="s">
        <v>18643</v>
      </c>
      <c r="O2187" s="19" t="s">
        <v>2057</v>
      </c>
      <c r="P2187" s="19" t="s">
        <v>2058</v>
      </c>
      <c r="Q2187" s="46">
        <v>30.85</v>
      </c>
      <c r="R2187" s="19" t="s">
        <v>1488</v>
      </c>
      <c r="S2187" s="19" t="s">
        <v>1545</v>
      </c>
      <c r="T2187" s="19" t="s">
        <v>74</v>
      </c>
      <c r="U2187" s="19" t="s">
        <v>8846</v>
      </c>
      <c r="V2187" s="19" t="s">
        <v>8847</v>
      </c>
      <c r="W2187" s="19" t="s">
        <v>1548</v>
      </c>
      <c r="X2187" s="19" t="s">
        <v>8848</v>
      </c>
      <c r="Y2187" s="19" t="s">
        <v>1684</v>
      </c>
      <c r="Z2187" s="19" t="s">
        <v>1685</v>
      </c>
      <c r="AA2187" s="46">
        <v>198</v>
      </c>
      <c r="AB2187" s="19" t="s">
        <v>461</v>
      </c>
      <c r="AC2187" s="19" t="s">
        <v>72</v>
      </c>
      <c r="AD2187" s="19" t="s">
        <v>2062</v>
      </c>
      <c r="AE2187" s="19" t="s">
        <v>2063</v>
      </c>
      <c r="AF2187" s="19" t="s">
        <v>1497</v>
      </c>
      <c r="AG2187" s="19" t="s">
        <v>2064</v>
      </c>
      <c r="AH2187" s="19" t="s">
        <v>1499</v>
      </c>
      <c r="AI2187" s="19" t="s">
        <v>1500</v>
      </c>
      <c r="AJ2187" s="45">
        <v>0</v>
      </c>
      <c r="AK2187" s="45">
        <v>0</v>
      </c>
      <c r="AL2187" s="19" t="s">
        <v>1501</v>
      </c>
      <c r="AM2187" s="46">
        <v>49170</v>
      </c>
      <c r="AN2187" s="46">
        <v>30850</v>
      </c>
      <c r="AO2187" s="46">
        <v>18320</v>
      </c>
      <c r="AP2187" s="45">
        <v>502.86</v>
      </c>
      <c r="AQ2187" s="45"/>
      <c r="AR2187" s="45" t="str">
        <f>IFERROR(VLOOKUP(AB2187,'Pedidos marco'!$A$1:$D$10000,4,0)," ")</f>
        <v xml:space="preserve"> </v>
      </c>
      <c r="AS2187" s="45">
        <f t="shared" si="238"/>
        <v>12</v>
      </c>
      <c r="AT2187" s="45" t="str">
        <f t="shared" si="239"/>
        <v>12</v>
      </c>
      <c r="AU2187" s="47">
        <v>30.85</v>
      </c>
      <c r="AV2187" s="19" t="str">
        <f t="shared" si="240"/>
        <v>04 April</v>
      </c>
      <c r="AW2187" s="19">
        <f t="shared" si="241"/>
        <v>16.300162074554294</v>
      </c>
      <c r="AX2187" s="19">
        <f t="shared" si="242"/>
        <v>16.300162074554294</v>
      </c>
      <c r="AY2187" s="19" t="e">
        <f>VLOOKUP(AG2187,Cías!$A$1:$E$10000,5,0)</f>
        <v>#N/A</v>
      </c>
      <c r="AZ2187" s="19" t="str">
        <f t="shared" si="243"/>
        <v>1013388</v>
      </c>
      <c r="BA2187" s="19" t="str">
        <f t="shared" si="244"/>
        <v>CAMPAÑA MALDONADO BLANCA CECILIA</v>
      </c>
      <c r="BB2187" s="19" t="e">
        <f>VLOOKUP(AG2187,Cías!$A$1:$E$10000,3,0)</f>
        <v>#N/A</v>
      </c>
      <c r="BC2187" s="19"/>
      <c r="BD2187" s="19"/>
      <c r="BE2187" s="19"/>
      <c r="BF2187" s="19"/>
      <c r="BG2187" s="19"/>
      <c r="BH2187" s="19"/>
      <c r="BI2187" s="19"/>
      <c r="BJ2187" s="19"/>
    </row>
    <row r="2188" spans="1:62" ht="15" x14ac:dyDescent="0.2">
      <c r="A2188" s="19" t="s">
        <v>18648</v>
      </c>
      <c r="B2188" s="19" t="s">
        <v>1479</v>
      </c>
      <c r="C2188" s="43">
        <v>44663</v>
      </c>
      <c r="D2188" s="44">
        <v>0.89444444444444005</v>
      </c>
      <c r="E2188" s="19" t="s">
        <v>18649</v>
      </c>
      <c r="F2188" s="19" t="s">
        <v>1481</v>
      </c>
      <c r="G2188" s="19" t="s">
        <v>1481</v>
      </c>
      <c r="H2188" s="45">
        <v>0</v>
      </c>
      <c r="I2188" s="45">
        <v>0</v>
      </c>
      <c r="J2188" s="19" t="s">
        <v>1482</v>
      </c>
      <c r="K2188" s="19" t="s">
        <v>18581</v>
      </c>
      <c r="L2188" s="19" t="s">
        <v>18650</v>
      </c>
      <c r="M2188" s="19" t="s">
        <v>18651</v>
      </c>
      <c r="N2188" s="19" t="s">
        <v>18648</v>
      </c>
      <c r="O2188" s="19" t="s">
        <v>2600</v>
      </c>
      <c r="P2188" s="19" t="s">
        <v>2601</v>
      </c>
      <c r="Q2188" s="46">
        <v>240</v>
      </c>
      <c r="R2188" s="19" t="s">
        <v>1544</v>
      </c>
      <c r="S2188" s="19" t="s">
        <v>3229</v>
      </c>
      <c r="T2188" s="19" t="s">
        <v>3230</v>
      </c>
      <c r="U2188" s="19" t="s">
        <v>3231</v>
      </c>
      <c r="V2188" s="19" t="s">
        <v>2091</v>
      </c>
      <c r="W2188" s="19" t="s">
        <v>1492</v>
      </c>
      <c r="X2188" s="19" t="s">
        <v>3232</v>
      </c>
      <c r="Y2188" s="19" t="s">
        <v>1494</v>
      </c>
      <c r="Z2188" s="19" t="s">
        <v>1495</v>
      </c>
      <c r="AA2188" s="46">
        <v>247</v>
      </c>
      <c r="AB2188" s="19" t="s">
        <v>433</v>
      </c>
      <c r="AC2188" s="19" t="s">
        <v>13</v>
      </c>
      <c r="AD2188" s="19" t="s">
        <v>3750</v>
      </c>
      <c r="AE2188" s="19" t="s">
        <v>3751</v>
      </c>
      <c r="AF2188" s="19" t="s">
        <v>1592</v>
      </c>
      <c r="AG2188" s="19" t="s">
        <v>3997</v>
      </c>
      <c r="AH2188" s="19" t="s">
        <v>1502</v>
      </c>
      <c r="AI2188" s="19" t="s">
        <v>2099</v>
      </c>
      <c r="AJ2188" s="45">
        <v>0</v>
      </c>
      <c r="AK2188" s="45">
        <v>0</v>
      </c>
      <c r="AL2188" s="19" t="s">
        <v>1501</v>
      </c>
      <c r="AM2188" s="46">
        <v>20937.5</v>
      </c>
      <c r="AN2188" s="46">
        <v>12037.5</v>
      </c>
      <c r="AO2188" s="46">
        <v>8900</v>
      </c>
      <c r="AP2188" s="45">
        <v>201.6</v>
      </c>
      <c r="AQ2188" s="45"/>
      <c r="AR2188" s="45" t="str">
        <f>IFERROR(VLOOKUP(AB2188,'Pedidos marco'!$A$1:$D$10000,4,0)," ")</f>
        <v xml:space="preserve"> </v>
      </c>
      <c r="AS2188" s="45">
        <f t="shared" si="238"/>
        <v>12</v>
      </c>
      <c r="AT2188" s="45" t="str">
        <f t="shared" si="239"/>
        <v>12</v>
      </c>
      <c r="AU2188" s="47">
        <v>12</v>
      </c>
      <c r="AV2188" s="19" t="str">
        <f t="shared" si="240"/>
        <v>04 April</v>
      </c>
      <c r="AW2188" s="19">
        <f t="shared" si="241"/>
        <v>0.84</v>
      </c>
      <c r="AX2188" s="19">
        <f t="shared" si="242"/>
        <v>16.8</v>
      </c>
      <c r="AY2188" s="19" t="e">
        <f>VLOOKUP(AG2188,Cías!$A$1:$E$10000,5,0)</f>
        <v>#N/A</v>
      </c>
      <c r="AZ2188" s="19" t="str">
        <f t="shared" si="243"/>
        <v>1013827</v>
      </c>
      <c r="BA2188" s="19" t="str">
        <f t="shared" si="244"/>
        <v>ALMEIDA ECHEVERRIA NELSON EDUARDO</v>
      </c>
      <c r="BB2188" s="19" t="e">
        <f>VLOOKUP(AG2188,Cías!$A$1:$E$10000,3,0)</f>
        <v>#N/A</v>
      </c>
      <c r="BC2188" s="19"/>
      <c r="BD2188" s="19"/>
      <c r="BE2188" s="19"/>
      <c r="BF2188" s="19"/>
      <c r="BG2188" s="19"/>
      <c r="BH2188" s="19"/>
      <c r="BI2188" s="19"/>
      <c r="BJ2188" s="19"/>
    </row>
    <row r="2189" spans="1:62" ht="15" x14ac:dyDescent="0.2">
      <c r="A2189" s="19" t="s">
        <v>18648</v>
      </c>
      <c r="B2189" s="19" t="s">
        <v>1479</v>
      </c>
      <c r="C2189" s="43">
        <v>44663</v>
      </c>
      <c r="D2189" s="44">
        <v>0.89444444444444005</v>
      </c>
      <c r="E2189" s="19" t="s">
        <v>18652</v>
      </c>
      <c r="F2189" s="19" t="s">
        <v>1481</v>
      </c>
      <c r="G2189" s="19" t="s">
        <v>1481</v>
      </c>
      <c r="H2189" s="45">
        <v>0</v>
      </c>
      <c r="I2189" s="45">
        <v>0</v>
      </c>
      <c r="J2189" s="19" t="s">
        <v>1482</v>
      </c>
      <c r="K2189" s="19" t="s">
        <v>18581</v>
      </c>
      <c r="L2189" s="19" t="s">
        <v>18653</v>
      </c>
      <c r="M2189" s="19" t="s">
        <v>18654</v>
      </c>
      <c r="N2189" s="19" t="s">
        <v>18648</v>
      </c>
      <c r="O2189" s="19" t="s">
        <v>1641</v>
      </c>
      <c r="P2189" s="19" t="s">
        <v>1642</v>
      </c>
      <c r="Q2189" s="46">
        <v>400</v>
      </c>
      <c r="R2189" s="19" t="s">
        <v>1544</v>
      </c>
      <c r="S2189" s="19" t="s">
        <v>3229</v>
      </c>
      <c r="T2189" s="19" t="s">
        <v>3230</v>
      </c>
      <c r="U2189" s="19" t="s">
        <v>3231</v>
      </c>
      <c r="V2189" s="19" t="s">
        <v>2091</v>
      </c>
      <c r="W2189" s="19" t="s">
        <v>1492</v>
      </c>
      <c r="X2189" s="19" t="s">
        <v>3232</v>
      </c>
      <c r="Y2189" s="19" t="s">
        <v>1494</v>
      </c>
      <c r="Z2189" s="19" t="s">
        <v>1495</v>
      </c>
      <c r="AA2189" s="46">
        <v>247</v>
      </c>
      <c r="AB2189" s="19" t="s">
        <v>433</v>
      </c>
      <c r="AC2189" s="19" t="s">
        <v>13</v>
      </c>
      <c r="AD2189" s="19" t="s">
        <v>3750</v>
      </c>
      <c r="AE2189" s="19" t="s">
        <v>3751</v>
      </c>
      <c r="AF2189" s="19" t="s">
        <v>1592</v>
      </c>
      <c r="AG2189" s="19" t="s">
        <v>3997</v>
      </c>
      <c r="AH2189" s="19" t="s">
        <v>1502</v>
      </c>
      <c r="AI2189" s="19" t="s">
        <v>2099</v>
      </c>
      <c r="AJ2189" s="45">
        <v>0</v>
      </c>
      <c r="AK2189" s="45">
        <v>0</v>
      </c>
      <c r="AL2189" s="19" t="s">
        <v>1501</v>
      </c>
      <c r="AM2189" s="46">
        <v>28962.5</v>
      </c>
      <c r="AN2189" s="46">
        <v>20062.5</v>
      </c>
      <c r="AO2189" s="46">
        <v>8900</v>
      </c>
      <c r="AP2189" s="45">
        <v>336</v>
      </c>
      <c r="AQ2189" s="45"/>
      <c r="AR2189" s="45" t="str">
        <f>IFERROR(VLOOKUP(AB2189,'Pedidos marco'!$A$1:$D$10000,4,0)," ")</f>
        <v xml:space="preserve"> </v>
      </c>
      <c r="AS2189" s="45">
        <f t="shared" si="238"/>
        <v>12</v>
      </c>
      <c r="AT2189" s="45" t="str">
        <f t="shared" si="239"/>
        <v>12</v>
      </c>
      <c r="AU2189" s="47">
        <v>20</v>
      </c>
      <c r="AV2189" s="19" t="str">
        <f t="shared" si="240"/>
        <v>04 April</v>
      </c>
      <c r="AW2189" s="19">
        <f t="shared" si="241"/>
        <v>0.84</v>
      </c>
      <c r="AX2189" s="19">
        <f t="shared" si="242"/>
        <v>16.8</v>
      </c>
      <c r="AY2189" s="19" t="e">
        <f>VLOOKUP(AG2189,Cías!$A$1:$E$10000,5,0)</f>
        <v>#N/A</v>
      </c>
      <c r="AZ2189" s="19" t="str">
        <f t="shared" si="243"/>
        <v>1013827</v>
      </c>
      <c r="BA2189" s="19" t="str">
        <f t="shared" si="244"/>
        <v>ALMEIDA ECHEVERRIA NELSON EDUARDO</v>
      </c>
      <c r="BB2189" s="19" t="e">
        <f>VLOOKUP(AG2189,Cías!$A$1:$E$10000,3,0)</f>
        <v>#N/A</v>
      </c>
      <c r="BC2189" s="19"/>
      <c r="BD2189" s="19"/>
      <c r="BE2189" s="19"/>
      <c r="BF2189" s="19"/>
      <c r="BG2189" s="19"/>
      <c r="BH2189" s="19"/>
      <c r="BI2189" s="19"/>
      <c r="BJ2189" s="19"/>
    </row>
    <row r="2190" spans="1:62" ht="15" x14ac:dyDescent="0.2">
      <c r="A2190" s="19" t="s">
        <v>18655</v>
      </c>
      <c r="B2190" s="19" t="s">
        <v>1479</v>
      </c>
      <c r="C2190" s="43">
        <v>44663</v>
      </c>
      <c r="D2190" s="44">
        <v>0.90347222222222001</v>
      </c>
      <c r="E2190" s="19" t="s">
        <v>18656</v>
      </c>
      <c r="F2190" s="19" t="s">
        <v>18657</v>
      </c>
      <c r="G2190" s="19" t="s">
        <v>18658</v>
      </c>
      <c r="H2190" s="45">
        <v>4400.59</v>
      </c>
      <c r="I2190" s="45">
        <v>4933.97</v>
      </c>
      <c r="J2190" s="19" t="s">
        <v>1560</v>
      </c>
      <c r="K2190" s="19" t="s">
        <v>18659</v>
      </c>
      <c r="L2190" s="19" t="s">
        <v>18660</v>
      </c>
      <c r="M2190" s="19" t="s">
        <v>18661</v>
      </c>
      <c r="N2190" s="19" t="s">
        <v>18655</v>
      </c>
      <c r="O2190" s="19" t="s">
        <v>367</v>
      </c>
      <c r="P2190" s="19" t="s">
        <v>368</v>
      </c>
      <c r="Q2190" s="46">
        <v>680</v>
      </c>
      <c r="R2190" s="19" t="s">
        <v>1544</v>
      </c>
      <c r="S2190" s="19" t="s">
        <v>10600</v>
      </c>
      <c r="T2190" s="19" t="s">
        <v>10601</v>
      </c>
      <c r="U2190" s="19" t="s">
        <v>10602</v>
      </c>
      <c r="V2190" s="19" t="s">
        <v>2126</v>
      </c>
      <c r="W2190" s="19" t="s">
        <v>1586</v>
      </c>
      <c r="X2190" s="19" t="s">
        <v>10603</v>
      </c>
      <c r="Y2190" s="19" t="s">
        <v>1588</v>
      </c>
      <c r="Z2190" s="19" t="s">
        <v>1589</v>
      </c>
      <c r="AA2190" s="46">
        <v>250</v>
      </c>
      <c r="AB2190" s="19" t="s">
        <v>469</v>
      </c>
      <c r="AC2190" s="19" t="s">
        <v>88</v>
      </c>
      <c r="AD2190" s="19" t="s">
        <v>3096</v>
      </c>
      <c r="AE2190" s="19" t="s">
        <v>3097</v>
      </c>
      <c r="AF2190" s="19" t="s">
        <v>1592</v>
      </c>
      <c r="AG2190" s="19" t="s">
        <v>3098</v>
      </c>
      <c r="AH2190" s="19" t="s">
        <v>1499</v>
      </c>
      <c r="AI2190" s="19" t="s">
        <v>1500</v>
      </c>
      <c r="AJ2190" s="45">
        <v>0</v>
      </c>
      <c r="AK2190" s="45">
        <v>0</v>
      </c>
      <c r="AL2190" s="19" t="s">
        <v>1501</v>
      </c>
      <c r="AM2190" s="46">
        <v>51900</v>
      </c>
      <c r="AN2190" s="46">
        <v>34070</v>
      </c>
      <c r="AO2190" s="46">
        <v>17830</v>
      </c>
      <c r="AP2190" s="45">
        <v>612</v>
      </c>
      <c r="AQ2190" s="45"/>
      <c r="AR2190" s="45" t="str">
        <f>IFERROR(VLOOKUP(AB2190,'Pedidos marco'!$A$1:$D$10000,4,0)," ")</f>
        <v xml:space="preserve"> </v>
      </c>
      <c r="AS2190" s="45">
        <f t="shared" si="238"/>
        <v>12</v>
      </c>
      <c r="AT2190" s="45" t="str">
        <f t="shared" si="239"/>
        <v>12</v>
      </c>
      <c r="AU2190" s="47">
        <v>34</v>
      </c>
      <c r="AV2190" s="19" t="str">
        <f t="shared" si="240"/>
        <v>04 April</v>
      </c>
      <c r="AW2190" s="19">
        <f t="shared" si="241"/>
        <v>0.9</v>
      </c>
      <c r="AX2190" s="19">
        <f t="shared" si="242"/>
        <v>18</v>
      </c>
      <c r="AY2190" s="19" t="e">
        <f>VLOOKUP(AG2190,Cías!$A$1:$E$10000,5,0)</f>
        <v>#N/A</v>
      </c>
      <c r="AZ2190" s="19" t="str">
        <f t="shared" si="243"/>
        <v>1013625</v>
      </c>
      <c r="BA2190" s="19" t="str">
        <f t="shared" si="244"/>
        <v>CHICAIZA CHICAIZA CESAR ELOY</v>
      </c>
      <c r="BB2190" s="19" t="e">
        <f>VLOOKUP(AG2190,Cías!$A$1:$E$10000,3,0)</f>
        <v>#N/A</v>
      </c>
      <c r="BC2190" s="19"/>
      <c r="BD2190" s="19"/>
      <c r="BE2190" s="19"/>
      <c r="BF2190" s="19"/>
      <c r="BG2190" s="19"/>
      <c r="BH2190" s="19"/>
      <c r="BI2190" s="19"/>
      <c r="BJ2190" s="19"/>
    </row>
    <row r="2191" spans="1:62" ht="15" x14ac:dyDescent="0.2">
      <c r="A2191" s="19" t="s">
        <v>18662</v>
      </c>
      <c r="B2191" s="19" t="s">
        <v>1479</v>
      </c>
      <c r="C2191" s="43">
        <v>44663</v>
      </c>
      <c r="D2191" s="44">
        <v>0.90486111111111001</v>
      </c>
      <c r="E2191" s="19" t="s">
        <v>18663</v>
      </c>
      <c r="F2191" s="19" t="s">
        <v>18664</v>
      </c>
      <c r="G2191" s="19" t="s">
        <v>18665</v>
      </c>
      <c r="H2191" s="45">
        <v>2329.7199999999998</v>
      </c>
      <c r="I2191" s="45">
        <v>2612.1</v>
      </c>
      <c r="J2191" s="19" t="s">
        <v>1560</v>
      </c>
      <c r="K2191" s="19" t="s">
        <v>18666</v>
      </c>
      <c r="L2191" s="19" t="s">
        <v>18667</v>
      </c>
      <c r="M2191" s="19" t="s">
        <v>18668</v>
      </c>
      <c r="N2191" s="19" t="s">
        <v>18662</v>
      </c>
      <c r="O2191" s="19" t="s">
        <v>367</v>
      </c>
      <c r="P2191" s="19" t="s">
        <v>368</v>
      </c>
      <c r="Q2191" s="46">
        <v>360</v>
      </c>
      <c r="R2191" s="19" t="s">
        <v>1544</v>
      </c>
      <c r="S2191" s="19" t="s">
        <v>2719</v>
      </c>
      <c r="T2191" s="19" t="s">
        <v>329</v>
      </c>
      <c r="U2191" s="19" t="s">
        <v>2720</v>
      </c>
      <c r="V2191" s="19" t="s">
        <v>2721</v>
      </c>
      <c r="W2191" s="19" t="s">
        <v>1548</v>
      </c>
      <c r="X2191" s="19" t="s">
        <v>2722</v>
      </c>
      <c r="Y2191" s="19" t="s">
        <v>1684</v>
      </c>
      <c r="Z2191" s="19" t="s">
        <v>1685</v>
      </c>
      <c r="AA2191" s="46">
        <v>198</v>
      </c>
      <c r="AB2191" s="19" t="s">
        <v>586</v>
      </c>
      <c r="AC2191" s="19" t="s">
        <v>329</v>
      </c>
      <c r="AD2191" s="19" t="s">
        <v>2723</v>
      </c>
      <c r="AE2191" s="19" t="s">
        <v>2724</v>
      </c>
      <c r="AF2191" s="19" t="s">
        <v>1554</v>
      </c>
      <c r="AG2191" s="19" t="s">
        <v>2725</v>
      </c>
      <c r="AH2191" s="19" t="s">
        <v>1499</v>
      </c>
      <c r="AI2191" s="19" t="s">
        <v>1500</v>
      </c>
      <c r="AJ2191" s="45">
        <v>0</v>
      </c>
      <c r="AK2191" s="45">
        <v>0</v>
      </c>
      <c r="AL2191" s="19" t="s">
        <v>1501</v>
      </c>
      <c r="AM2191" s="46">
        <v>27060</v>
      </c>
      <c r="AN2191" s="46">
        <v>18040</v>
      </c>
      <c r="AO2191" s="46">
        <v>9020</v>
      </c>
      <c r="AP2191" s="45">
        <v>266.39999999999998</v>
      </c>
      <c r="AQ2191" s="45"/>
      <c r="AR2191" s="45" t="str">
        <f>IFERROR(VLOOKUP(AB2191,'Pedidos marco'!$A$1:$D$10000,4,0)," ")</f>
        <v xml:space="preserve"> </v>
      </c>
      <c r="AS2191" s="45">
        <f t="shared" si="238"/>
        <v>12</v>
      </c>
      <c r="AT2191" s="45" t="str">
        <f t="shared" si="239"/>
        <v>12</v>
      </c>
      <c r="AU2191" s="47">
        <v>18</v>
      </c>
      <c r="AV2191" s="19" t="str">
        <f t="shared" si="240"/>
        <v>04 April</v>
      </c>
      <c r="AW2191" s="19">
        <f t="shared" si="241"/>
        <v>0.74</v>
      </c>
      <c r="AX2191" s="19">
        <f t="shared" si="242"/>
        <v>14.799999999999999</v>
      </c>
      <c r="AY2191" s="19" t="e">
        <f>VLOOKUP(AG2191,Cías!$A$1:$E$10000,5,0)</f>
        <v>#N/A</v>
      </c>
      <c r="AZ2191" s="19" t="str">
        <f t="shared" si="243"/>
        <v>1013789</v>
      </c>
      <c r="BA2191" s="19" t="str">
        <f t="shared" si="244"/>
        <v>VEGA VEGA FABIAN</v>
      </c>
      <c r="BB2191" s="19" t="e">
        <f>VLOOKUP(AG2191,Cías!$A$1:$E$10000,3,0)</f>
        <v>#N/A</v>
      </c>
      <c r="BC2191" s="19"/>
      <c r="BD2191" s="19"/>
      <c r="BE2191" s="19"/>
      <c r="BF2191" s="19"/>
      <c r="BG2191" s="19"/>
      <c r="BH2191" s="19"/>
      <c r="BI2191" s="19"/>
      <c r="BJ2191" s="19"/>
    </row>
    <row r="2192" spans="1:62" ht="15" x14ac:dyDescent="0.2">
      <c r="A2192" s="19" t="s">
        <v>18669</v>
      </c>
      <c r="B2192" s="19" t="s">
        <v>1479</v>
      </c>
      <c r="C2192" s="43">
        <v>44663</v>
      </c>
      <c r="D2192" s="44">
        <v>0.92361111111111005</v>
      </c>
      <c r="E2192" s="19" t="s">
        <v>18670</v>
      </c>
      <c r="F2192" s="19" t="s">
        <v>18671</v>
      </c>
      <c r="G2192" s="19" t="s">
        <v>18672</v>
      </c>
      <c r="H2192" s="45">
        <v>1504.8</v>
      </c>
      <c r="I2192" s="45">
        <v>1687.2</v>
      </c>
      <c r="J2192" s="19" t="s">
        <v>1560</v>
      </c>
      <c r="K2192" s="19" t="s">
        <v>18673</v>
      </c>
      <c r="L2192" s="19" t="s">
        <v>18674</v>
      </c>
      <c r="M2192" s="19" t="s">
        <v>18675</v>
      </c>
      <c r="N2192" s="19" t="s">
        <v>18669</v>
      </c>
      <c r="O2192" s="19" t="s">
        <v>1641</v>
      </c>
      <c r="P2192" s="19" t="s">
        <v>1642</v>
      </c>
      <c r="Q2192" s="46">
        <v>240</v>
      </c>
      <c r="R2192" s="19" t="s">
        <v>1544</v>
      </c>
      <c r="S2192" s="19" t="s">
        <v>1643</v>
      </c>
      <c r="T2192" s="19" t="s">
        <v>56</v>
      </c>
      <c r="U2192" s="19" t="s">
        <v>1644</v>
      </c>
      <c r="V2192" s="19" t="s">
        <v>1645</v>
      </c>
      <c r="W2192" s="19" t="s">
        <v>1646</v>
      </c>
      <c r="X2192" s="19" t="s">
        <v>1647</v>
      </c>
      <c r="Y2192" s="19" t="s">
        <v>1648</v>
      </c>
      <c r="Z2192" s="19" t="s">
        <v>1649</v>
      </c>
      <c r="AA2192" s="46">
        <v>330</v>
      </c>
      <c r="AB2192" s="19" t="s">
        <v>454</v>
      </c>
      <c r="AC2192" s="19" t="s">
        <v>56</v>
      </c>
      <c r="AD2192" s="19" t="s">
        <v>1650</v>
      </c>
      <c r="AE2192" s="19" t="s">
        <v>1481</v>
      </c>
      <c r="AF2192" s="19" t="s">
        <v>1592</v>
      </c>
      <c r="AG2192" s="19" t="s">
        <v>1651</v>
      </c>
      <c r="AH2192" s="19" t="s">
        <v>1499</v>
      </c>
      <c r="AI2192" s="19" t="s">
        <v>1500</v>
      </c>
      <c r="AJ2192" s="45">
        <v>0</v>
      </c>
      <c r="AK2192" s="45">
        <v>0</v>
      </c>
      <c r="AL2192" s="19" t="s">
        <v>1501</v>
      </c>
      <c r="AM2192" s="46">
        <v>21001.817999999999</v>
      </c>
      <c r="AN2192" s="46">
        <v>12021.817999999999</v>
      </c>
      <c r="AO2192" s="46">
        <v>8980</v>
      </c>
      <c r="AP2192" s="45">
        <v>319.2</v>
      </c>
      <c r="AQ2192" s="45"/>
      <c r="AR2192" s="45" t="str">
        <f>IFERROR(VLOOKUP(AB2192,'Pedidos marco'!$A$1:$D$10000,4,0)," ")</f>
        <v xml:space="preserve"> </v>
      </c>
      <c r="AS2192" s="45">
        <f t="shared" si="238"/>
        <v>12</v>
      </c>
      <c r="AT2192" s="45" t="str">
        <f t="shared" si="239"/>
        <v>12</v>
      </c>
      <c r="AU2192" s="47">
        <v>12</v>
      </c>
      <c r="AV2192" s="19" t="str">
        <f t="shared" si="240"/>
        <v>04 April</v>
      </c>
      <c r="AW2192" s="19">
        <f t="shared" si="241"/>
        <v>1.3299999999999998</v>
      </c>
      <c r="AX2192" s="19">
        <f t="shared" si="242"/>
        <v>26.599999999999998</v>
      </c>
      <c r="AY2192" s="19" t="e">
        <f>VLOOKUP(AG2192,Cías!$A$1:$E$10000,5,0)</f>
        <v>#N/A</v>
      </c>
      <c r="AZ2192" s="19" t="str">
        <f t="shared" si="243"/>
        <v>1024926</v>
      </c>
      <c r="BA2192" s="19" t="str">
        <f t="shared" si="244"/>
        <v>BONILLA PILATAXI CHRISTIAN</v>
      </c>
      <c r="BB2192" s="19" t="e">
        <f>VLOOKUP(AG2192,Cías!$A$1:$E$10000,3,0)</f>
        <v>#N/A</v>
      </c>
      <c r="BC2192" s="19"/>
      <c r="BD2192" s="19"/>
      <c r="BE2192" s="19"/>
      <c r="BF2192" s="19"/>
      <c r="BG2192" s="19"/>
      <c r="BH2192" s="19"/>
      <c r="BI2192" s="19"/>
      <c r="BJ2192" s="19"/>
    </row>
    <row r="2193" spans="1:62" ht="15" x14ac:dyDescent="0.2">
      <c r="A2193" s="19" t="s">
        <v>18669</v>
      </c>
      <c r="B2193" s="19" t="s">
        <v>1479</v>
      </c>
      <c r="C2193" s="43">
        <v>44663</v>
      </c>
      <c r="D2193" s="44">
        <v>0.92361111111111005</v>
      </c>
      <c r="E2193" s="19" t="s">
        <v>18676</v>
      </c>
      <c r="F2193" s="19" t="s">
        <v>18677</v>
      </c>
      <c r="G2193" s="19" t="s">
        <v>18678</v>
      </c>
      <c r="H2193" s="45">
        <v>2738.4</v>
      </c>
      <c r="I2193" s="45">
        <v>3070.31</v>
      </c>
      <c r="J2193" s="19" t="s">
        <v>1560</v>
      </c>
      <c r="K2193" s="19" t="s">
        <v>18679</v>
      </c>
      <c r="L2193" s="19" t="s">
        <v>18680</v>
      </c>
      <c r="M2193" s="19" t="s">
        <v>18681</v>
      </c>
      <c r="N2193" s="19" t="s">
        <v>18669</v>
      </c>
      <c r="O2193" s="19" t="s">
        <v>1603</v>
      </c>
      <c r="P2193" s="19" t="s">
        <v>1604</v>
      </c>
      <c r="Q2193" s="46">
        <v>420</v>
      </c>
      <c r="R2193" s="19" t="s">
        <v>1544</v>
      </c>
      <c r="S2193" s="19" t="s">
        <v>1643</v>
      </c>
      <c r="T2193" s="19" t="s">
        <v>56</v>
      </c>
      <c r="U2193" s="19" t="s">
        <v>1644</v>
      </c>
      <c r="V2193" s="19" t="s">
        <v>1645</v>
      </c>
      <c r="W2193" s="19" t="s">
        <v>1646</v>
      </c>
      <c r="X2193" s="19" t="s">
        <v>1647</v>
      </c>
      <c r="Y2193" s="19" t="s">
        <v>1648</v>
      </c>
      <c r="Z2193" s="19" t="s">
        <v>1649</v>
      </c>
      <c r="AA2193" s="46">
        <v>330</v>
      </c>
      <c r="AB2193" s="19" t="s">
        <v>454</v>
      </c>
      <c r="AC2193" s="19" t="s">
        <v>56</v>
      </c>
      <c r="AD2193" s="19" t="s">
        <v>1650</v>
      </c>
      <c r="AE2193" s="19" t="s">
        <v>1481</v>
      </c>
      <c r="AF2193" s="19" t="s">
        <v>1592</v>
      </c>
      <c r="AG2193" s="19" t="s">
        <v>1651</v>
      </c>
      <c r="AH2193" s="19" t="s">
        <v>1499</v>
      </c>
      <c r="AI2193" s="19" t="s">
        <v>1500</v>
      </c>
      <c r="AJ2193" s="45">
        <v>0</v>
      </c>
      <c r="AK2193" s="45">
        <v>0</v>
      </c>
      <c r="AL2193" s="19" t="s">
        <v>1501</v>
      </c>
      <c r="AM2193" s="46">
        <v>30018.182000000001</v>
      </c>
      <c r="AN2193" s="46">
        <v>21038.182000000001</v>
      </c>
      <c r="AO2193" s="46">
        <v>8980</v>
      </c>
      <c r="AP2193" s="45">
        <v>558.6</v>
      </c>
      <c r="AQ2193" s="45"/>
      <c r="AR2193" s="45" t="str">
        <f>IFERROR(VLOOKUP(AB2193,'Pedidos marco'!$A$1:$D$10000,4,0)," ")</f>
        <v xml:space="preserve"> </v>
      </c>
      <c r="AS2193" s="45">
        <f t="shared" si="238"/>
        <v>12</v>
      </c>
      <c r="AT2193" s="45" t="str">
        <f t="shared" si="239"/>
        <v>12</v>
      </c>
      <c r="AU2193" s="47">
        <v>21</v>
      </c>
      <c r="AV2193" s="19" t="str">
        <f t="shared" si="240"/>
        <v>04 April</v>
      </c>
      <c r="AW2193" s="19">
        <f t="shared" si="241"/>
        <v>1.33</v>
      </c>
      <c r="AX2193" s="19">
        <f t="shared" si="242"/>
        <v>26.6</v>
      </c>
      <c r="AY2193" s="19" t="e">
        <f>VLOOKUP(AG2193,Cías!$A$1:$E$10000,5,0)</f>
        <v>#N/A</v>
      </c>
      <c r="AZ2193" s="19" t="str">
        <f t="shared" si="243"/>
        <v>1024926</v>
      </c>
      <c r="BA2193" s="19" t="str">
        <f t="shared" si="244"/>
        <v>BONILLA PILATAXI CHRISTIAN</v>
      </c>
      <c r="BB2193" s="19" t="e">
        <f>VLOOKUP(AG2193,Cías!$A$1:$E$10000,3,0)</f>
        <v>#N/A</v>
      </c>
      <c r="BC2193" s="19"/>
      <c r="BD2193" s="19"/>
      <c r="BE2193" s="19"/>
      <c r="BF2193" s="19"/>
      <c r="BG2193" s="19"/>
      <c r="BH2193" s="19"/>
      <c r="BI2193" s="19"/>
      <c r="BJ2193" s="19"/>
    </row>
    <row r="2194" spans="1:62" ht="15" x14ac:dyDescent="0.2">
      <c r="A2194" s="19" t="s">
        <v>18682</v>
      </c>
      <c r="B2194" s="19" t="s">
        <v>1479</v>
      </c>
      <c r="C2194" s="43">
        <v>44663</v>
      </c>
      <c r="D2194" s="44">
        <v>0.92777777777778003</v>
      </c>
      <c r="E2194" s="19" t="s">
        <v>18683</v>
      </c>
      <c r="F2194" s="19" t="s">
        <v>18684</v>
      </c>
      <c r="G2194" s="19" t="s">
        <v>18685</v>
      </c>
      <c r="H2194" s="45">
        <v>4332.04</v>
      </c>
      <c r="I2194" s="45">
        <v>4857.1099999999997</v>
      </c>
      <c r="J2194" s="19" t="s">
        <v>1560</v>
      </c>
      <c r="K2194" s="19" t="s">
        <v>18686</v>
      </c>
      <c r="L2194" s="19" t="s">
        <v>18687</v>
      </c>
      <c r="M2194" s="19" t="s">
        <v>18688</v>
      </c>
      <c r="N2194" s="19" t="s">
        <v>18682</v>
      </c>
      <c r="O2194" s="19" t="s">
        <v>367</v>
      </c>
      <c r="P2194" s="19" t="s">
        <v>368</v>
      </c>
      <c r="Q2194" s="46">
        <v>660</v>
      </c>
      <c r="R2194" s="19" t="s">
        <v>1544</v>
      </c>
      <c r="S2194" s="19" t="s">
        <v>2256</v>
      </c>
      <c r="T2194" s="19" t="s">
        <v>31</v>
      </c>
      <c r="U2194" s="19" t="s">
        <v>2257</v>
      </c>
      <c r="V2194" s="19" t="s">
        <v>2258</v>
      </c>
      <c r="W2194" s="19" t="s">
        <v>1586</v>
      </c>
      <c r="X2194" s="19" t="s">
        <v>2259</v>
      </c>
      <c r="Y2194" s="19" t="s">
        <v>1588</v>
      </c>
      <c r="Z2194" s="19" t="s">
        <v>1589</v>
      </c>
      <c r="AA2194" s="46">
        <v>250</v>
      </c>
      <c r="AB2194" s="19" t="s">
        <v>442</v>
      </c>
      <c r="AC2194" s="19" t="s">
        <v>31</v>
      </c>
      <c r="AD2194" s="19" t="s">
        <v>3581</v>
      </c>
      <c r="AE2194" s="19" t="s">
        <v>1481</v>
      </c>
      <c r="AF2194" s="19" t="s">
        <v>1592</v>
      </c>
      <c r="AG2194" s="19" t="s">
        <v>3582</v>
      </c>
      <c r="AH2194" s="19" t="s">
        <v>1499</v>
      </c>
      <c r="AI2194" s="19" t="s">
        <v>1500</v>
      </c>
      <c r="AJ2194" s="45">
        <v>0</v>
      </c>
      <c r="AK2194" s="45">
        <v>0</v>
      </c>
      <c r="AL2194" s="19" t="s">
        <v>1501</v>
      </c>
      <c r="AM2194" s="46">
        <v>50740</v>
      </c>
      <c r="AN2194" s="46">
        <v>33070</v>
      </c>
      <c r="AO2194" s="46">
        <v>17670</v>
      </c>
      <c r="AP2194" s="45">
        <v>594</v>
      </c>
      <c r="AQ2194" s="45"/>
      <c r="AR2194" s="45" t="str">
        <f>IFERROR(VLOOKUP(AB2194,'Pedidos marco'!$A$1:$D$10000,4,0)," ")</f>
        <v xml:space="preserve"> </v>
      </c>
      <c r="AS2194" s="45">
        <f t="shared" si="238"/>
        <v>12</v>
      </c>
      <c r="AT2194" s="45" t="str">
        <f t="shared" si="239"/>
        <v>12</v>
      </c>
      <c r="AU2194" s="47">
        <v>33</v>
      </c>
      <c r="AV2194" s="19" t="str">
        <f t="shared" si="240"/>
        <v>04 April</v>
      </c>
      <c r="AW2194" s="19">
        <f t="shared" si="241"/>
        <v>0.9</v>
      </c>
      <c r="AX2194" s="19">
        <f t="shared" si="242"/>
        <v>18</v>
      </c>
      <c r="AY2194" s="19" t="e">
        <f>VLOOKUP(AG2194,Cías!$A$1:$E$10000,5,0)</f>
        <v>#N/A</v>
      </c>
      <c r="AZ2194" s="19" t="str">
        <f t="shared" si="243"/>
        <v>1021138</v>
      </c>
      <c r="BA2194" s="19" t="str">
        <f t="shared" si="244"/>
        <v>ARCOS MENDOZA LUIS EDUARDO</v>
      </c>
      <c r="BB2194" s="19" t="e">
        <f>VLOOKUP(AG2194,Cías!$A$1:$E$10000,3,0)</f>
        <v>#N/A</v>
      </c>
      <c r="BC2194" s="19"/>
      <c r="BD2194" s="19"/>
      <c r="BE2194" s="19"/>
      <c r="BF2194" s="19"/>
      <c r="BG2194" s="19"/>
      <c r="BH2194" s="19"/>
      <c r="BI2194" s="19"/>
      <c r="BJ2194" s="19"/>
    </row>
    <row r="2195" spans="1:62" ht="15" x14ac:dyDescent="0.2">
      <c r="A2195" s="19" t="s">
        <v>18689</v>
      </c>
      <c r="B2195" s="19" t="s">
        <v>1479</v>
      </c>
      <c r="C2195" s="43">
        <v>44663</v>
      </c>
      <c r="D2195" s="44">
        <v>0.94166666666666998</v>
      </c>
      <c r="E2195" s="19" t="s">
        <v>18690</v>
      </c>
      <c r="F2195" s="19" t="s">
        <v>18691</v>
      </c>
      <c r="G2195" s="19" t="s">
        <v>18692</v>
      </c>
      <c r="H2195" s="45">
        <v>4316.3999999999996</v>
      </c>
      <c r="I2195" s="45">
        <v>4839.58</v>
      </c>
      <c r="J2195" s="19" t="s">
        <v>1560</v>
      </c>
      <c r="K2195" s="19" t="s">
        <v>18693</v>
      </c>
      <c r="L2195" s="19" t="s">
        <v>18694</v>
      </c>
      <c r="M2195" s="19" t="s">
        <v>18695</v>
      </c>
      <c r="N2195" s="19" t="s">
        <v>18689</v>
      </c>
      <c r="O2195" s="19" t="s">
        <v>371</v>
      </c>
      <c r="P2195" s="19" t="s">
        <v>372</v>
      </c>
      <c r="Q2195" s="46">
        <v>660</v>
      </c>
      <c r="R2195" s="19" t="s">
        <v>1544</v>
      </c>
      <c r="S2195" s="19" t="s">
        <v>3902</v>
      </c>
      <c r="T2195" s="19" t="s">
        <v>173</v>
      </c>
      <c r="U2195" s="19" t="s">
        <v>4442</v>
      </c>
      <c r="V2195" s="19" t="s">
        <v>4443</v>
      </c>
      <c r="W2195" s="19" t="s">
        <v>1548</v>
      </c>
      <c r="X2195" s="19" t="s">
        <v>4444</v>
      </c>
      <c r="Y2195" s="19" t="s">
        <v>1684</v>
      </c>
      <c r="Z2195" s="19" t="s">
        <v>1685</v>
      </c>
      <c r="AA2195" s="46">
        <v>198</v>
      </c>
      <c r="AB2195" s="19" t="s">
        <v>512</v>
      </c>
      <c r="AC2195" s="19" t="s">
        <v>173</v>
      </c>
      <c r="AD2195" s="19" t="s">
        <v>10265</v>
      </c>
      <c r="AE2195" s="19" t="s">
        <v>10266</v>
      </c>
      <c r="AF2195" s="19" t="s">
        <v>1592</v>
      </c>
      <c r="AG2195" s="19" t="s">
        <v>14044</v>
      </c>
      <c r="AH2195" s="19" t="s">
        <v>1499</v>
      </c>
      <c r="AI2195" s="19" t="s">
        <v>1500</v>
      </c>
      <c r="AJ2195" s="45">
        <v>0</v>
      </c>
      <c r="AK2195" s="45">
        <v>0</v>
      </c>
      <c r="AL2195" s="19" t="s">
        <v>1501</v>
      </c>
      <c r="AM2195" s="46">
        <v>51010</v>
      </c>
      <c r="AN2195" s="46">
        <v>33050</v>
      </c>
      <c r="AO2195" s="46">
        <v>17960</v>
      </c>
      <c r="AP2195" s="45">
        <v>488.4</v>
      </c>
      <c r="AQ2195" s="45"/>
      <c r="AR2195" s="45" t="str">
        <f>IFERROR(VLOOKUP(AB2195,'Pedidos marco'!$A$1:$D$10000,4,0)," ")</f>
        <v xml:space="preserve"> </v>
      </c>
      <c r="AS2195" s="45">
        <f t="shared" si="238"/>
        <v>12</v>
      </c>
      <c r="AT2195" s="45" t="str">
        <f t="shared" si="239"/>
        <v>12</v>
      </c>
      <c r="AU2195" s="47">
        <v>33</v>
      </c>
      <c r="AV2195" s="19" t="str">
        <f t="shared" si="240"/>
        <v>04 April</v>
      </c>
      <c r="AW2195" s="19">
        <f t="shared" si="241"/>
        <v>0.74</v>
      </c>
      <c r="AX2195" s="19">
        <f t="shared" si="242"/>
        <v>14.799999999999999</v>
      </c>
      <c r="AY2195" s="19" t="e">
        <f>VLOOKUP(AG2195,Cías!$A$1:$E$10000,5,0)</f>
        <v>#N/A</v>
      </c>
      <c r="AZ2195" s="19" t="str">
        <f t="shared" si="243"/>
        <v>1013862</v>
      </c>
      <c r="BA2195" s="19" t="str">
        <f t="shared" si="244"/>
        <v>JACOME MARTINEZ EDGAR BOLIVAR</v>
      </c>
      <c r="BB2195" s="19" t="e">
        <f>VLOOKUP(AG2195,Cías!$A$1:$E$10000,3,0)</f>
        <v>#N/A</v>
      </c>
      <c r="BC2195" s="19"/>
      <c r="BD2195" s="19"/>
      <c r="BE2195" s="19"/>
      <c r="BF2195" s="19"/>
      <c r="BG2195" s="19"/>
      <c r="BH2195" s="19"/>
      <c r="BI2195" s="19"/>
      <c r="BJ2195" s="19"/>
    </row>
    <row r="2196" spans="1:62" ht="15" x14ac:dyDescent="0.2">
      <c r="A2196" s="19" t="s">
        <v>18696</v>
      </c>
      <c r="B2196" s="19" t="s">
        <v>1479</v>
      </c>
      <c r="C2196" s="43">
        <v>44663</v>
      </c>
      <c r="D2196" s="44">
        <v>0.94861111111110996</v>
      </c>
      <c r="E2196" s="19" t="s">
        <v>18697</v>
      </c>
      <c r="F2196" s="19" t="s">
        <v>18698</v>
      </c>
      <c r="G2196" s="19" t="s">
        <v>18699</v>
      </c>
      <c r="H2196" s="45">
        <v>2329.7199999999998</v>
      </c>
      <c r="I2196" s="45">
        <v>2612.1</v>
      </c>
      <c r="J2196" s="19" t="s">
        <v>1560</v>
      </c>
      <c r="K2196" s="19" t="s">
        <v>18700</v>
      </c>
      <c r="L2196" s="19" t="s">
        <v>18701</v>
      </c>
      <c r="M2196" s="19" t="s">
        <v>18702</v>
      </c>
      <c r="N2196" s="19" t="s">
        <v>18696</v>
      </c>
      <c r="O2196" s="19" t="s">
        <v>367</v>
      </c>
      <c r="P2196" s="19" t="s">
        <v>368</v>
      </c>
      <c r="Q2196" s="46">
        <v>360</v>
      </c>
      <c r="R2196" s="19" t="s">
        <v>1544</v>
      </c>
      <c r="S2196" s="19" t="s">
        <v>3432</v>
      </c>
      <c r="T2196" s="19" t="s">
        <v>137</v>
      </c>
      <c r="U2196" s="19" t="s">
        <v>3433</v>
      </c>
      <c r="V2196" s="19" t="s">
        <v>3434</v>
      </c>
      <c r="W2196" s="19" t="s">
        <v>1586</v>
      </c>
      <c r="X2196" s="19" t="s">
        <v>3435</v>
      </c>
      <c r="Y2196" s="19" t="s">
        <v>1588</v>
      </c>
      <c r="Z2196" s="19" t="s">
        <v>1589</v>
      </c>
      <c r="AA2196" s="46">
        <v>250</v>
      </c>
      <c r="AB2196" s="19" t="s">
        <v>494</v>
      </c>
      <c r="AC2196" s="19" t="s">
        <v>137</v>
      </c>
      <c r="AD2196" s="19" t="s">
        <v>3436</v>
      </c>
      <c r="AE2196" s="19" t="s">
        <v>3437</v>
      </c>
      <c r="AF2196" s="19" t="s">
        <v>1554</v>
      </c>
      <c r="AG2196" s="19" t="s">
        <v>3438</v>
      </c>
      <c r="AH2196" s="19" t="s">
        <v>1499</v>
      </c>
      <c r="AI2196" s="19" t="s">
        <v>1500</v>
      </c>
      <c r="AJ2196" s="45">
        <v>0</v>
      </c>
      <c r="AK2196" s="45">
        <v>0</v>
      </c>
      <c r="AL2196" s="19" t="s">
        <v>1501</v>
      </c>
      <c r="AM2196" s="46">
        <v>26920</v>
      </c>
      <c r="AN2196" s="46">
        <v>18010</v>
      </c>
      <c r="AO2196" s="46">
        <v>8910</v>
      </c>
      <c r="AP2196" s="45">
        <v>324</v>
      </c>
      <c r="AQ2196" s="45"/>
      <c r="AR2196" s="45" t="str">
        <f>IFERROR(VLOOKUP(AB2196,'Pedidos marco'!$A$1:$D$10000,4,0)," ")</f>
        <v xml:space="preserve"> </v>
      </c>
      <c r="AS2196" s="45">
        <f t="shared" si="238"/>
        <v>12</v>
      </c>
      <c r="AT2196" s="45" t="str">
        <f t="shared" si="239"/>
        <v>12</v>
      </c>
      <c r="AU2196" s="47">
        <v>18</v>
      </c>
      <c r="AV2196" s="19" t="str">
        <f t="shared" si="240"/>
        <v>04 April</v>
      </c>
      <c r="AW2196" s="19">
        <f t="shared" si="241"/>
        <v>0.9</v>
      </c>
      <c r="AX2196" s="19">
        <f t="shared" si="242"/>
        <v>18</v>
      </c>
      <c r="AY2196" s="19" t="e">
        <f>VLOOKUP(AG2196,Cías!$A$1:$E$10000,5,0)</f>
        <v>#N/A</v>
      </c>
      <c r="AZ2196" s="19" t="str">
        <f t="shared" si="243"/>
        <v>1017789</v>
      </c>
      <c r="BA2196" s="19" t="str">
        <f t="shared" si="244"/>
        <v>GALARZA PONCE FABIOLA CATHERINE</v>
      </c>
      <c r="BB2196" s="19" t="e">
        <f>VLOOKUP(AG2196,Cías!$A$1:$E$10000,3,0)</f>
        <v>#N/A</v>
      </c>
      <c r="BC2196" s="19"/>
      <c r="BD2196" s="19"/>
      <c r="BE2196" s="19"/>
      <c r="BF2196" s="19"/>
      <c r="BG2196" s="19"/>
      <c r="BH2196" s="19"/>
      <c r="BI2196" s="19"/>
      <c r="BJ2196" s="19"/>
    </row>
    <row r="2197" spans="1:62" ht="15" x14ac:dyDescent="0.2">
      <c r="A2197" s="19" t="s">
        <v>18703</v>
      </c>
      <c r="B2197" s="19" t="s">
        <v>1479</v>
      </c>
      <c r="C2197" s="43">
        <v>44663</v>
      </c>
      <c r="D2197" s="44">
        <v>0.96388888888889002</v>
      </c>
      <c r="E2197" s="19" t="s">
        <v>18704</v>
      </c>
      <c r="F2197" s="19" t="s">
        <v>18705</v>
      </c>
      <c r="G2197" s="19" t="s">
        <v>18706</v>
      </c>
      <c r="H2197" s="45">
        <v>4020.48</v>
      </c>
      <c r="I2197" s="45">
        <v>4507.79</v>
      </c>
      <c r="J2197" s="19" t="s">
        <v>1560</v>
      </c>
      <c r="K2197" s="19" t="s">
        <v>18707</v>
      </c>
      <c r="L2197" s="19" t="s">
        <v>18708</v>
      </c>
      <c r="M2197" s="19" t="s">
        <v>18709</v>
      </c>
      <c r="N2197" s="19" t="s">
        <v>18703</v>
      </c>
      <c r="O2197" s="19" t="s">
        <v>1486</v>
      </c>
      <c r="P2197" s="19" t="s">
        <v>1487</v>
      </c>
      <c r="Q2197" s="46">
        <v>31.79</v>
      </c>
      <c r="R2197" s="19" t="s">
        <v>1488</v>
      </c>
      <c r="S2197" s="19" t="s">
        <v>4666</v>
      </c>
      <c r="T2197" s="19" t="s">
        <v>4667</v>
      </c>
      <c r="U2197" s="19" t="s">
        <v>4668</v>
      </c>
      <c r="V2197" s="19" t="s">
        <v>4669</v>
      </c>
      <c r="W2197" s="19" t="s">
        <v>1586</v>
      </c>
      <c r="X2197" s="19" t="s">
        <v>4670</v>
      </c>
      <c r="Y2197" s="19" t="s">
        <v>1588</v>
      </c>
      <c r="Z2197" s="19" t="s">
        <v>1589</v>
      </c>
      <c r="AA2197" s="46">
        <v>250</v>
      </c>
      <c r="AB2197" s="19" t="s">
        <v>432</v>
      </c>
      <c r="AC2197" s="19" t="s">
        <v>12</v>
      </c>
      <c r="AD2197" s="19" t="s">
        <v>4366</v>
      </c>
      <c r="AE2197" s="19" t="s">
        <v>4367</v>
      </c>
      <c r="AF2197" s="19" t="s">
        <v>1497</v>
      </c>
      <c r="AG2197" s="19" t="s">
        <v>4368</v>
      </c>
      <c r="AH2197" s="19" t="s">
        <v>1499</v>
      </c>
      <c r="AI2197" s="19" t="s">
        <v>1500</v>
      </c>
      <c r="AJ2197" s="45">
        <v>0</v>
      </c>
      <c r="AK2197" s="45">
        <v>0</v>
      </c>
      <c r="AL2197" s="19" t="s">
        <v>1501</v>
      </c>
      <c r="AM2197" s="46">
        <v>50430</v>
      </c>
      <c r="AN2197" s="46">
        <v>31790</v>
      </c>
      <c r="AO2197" s="46">
        <v>18640</v>
      </c>
      <c r="AP2197" s="45">
        <v>651.05999999999995</v>
      </c>
      <c r="AQ2197" s="45"/>
      <c r="AR2197" s="45" t="str">
        <f>IFERROR(VLOOKUP(AB2197,'Pedidos marco'!$A$1:$D$10000,4,0)," ")</f>
        <v xml:space="preserve"> </v>
      </c>
      <c r="AS2197" s="45">
        <f t="shared" si="238"/>
        <v>12</v>
      </c>
      <c r="AT2197" s="45" t="str">
        <f t="shared" si="239"/>
        <v>12</v>
      </c>
      <c r="AU2197" s="47">
        <v>31.79</v>
      </c>
      <c r="AV2197" s="19" t="str">
        <f t="shared" si="240"/>
        <v>04 April</v>
      </c>
      <c r="AW2197" s="19">
        <f t="shared" si="241"/>
        <v>20.480025165146269</v>
      </c>
      <c r="AX2197" s="19">
        <f t="shared" si="242"/>
        <v>20.480025165146269</v>
      </c>
      <c r="AY2197" s="19" t="e">
        <f>VLOOKUP(AG2197,Cías!$A$1:$E$10000,5,0)</f>
        <v>#N/A</v>
      </c>
      <c r="AZ2197" s="19" t="str">
        <f t="shared" si="243"/>
        <v>1013966</v>
      </c>
      <c r="BA2197" s="19" t="str">
        <f t="shared" si="244"/>
        <v>ALMEIDA CHICAIZA MIGUEL ANGEL</v>
      </c>
      <c r="BB2197" s="19" t="e">
        <f>VLOOKUP(AG2197,Cías!$A$1:$E$10000,3,0)</f>
        <v>#N/A</v>
      </c>
      <c r="BC2197" s="19"/>
      <c r="BD2197" s="19"/>
      <c r="BE2197" s="19"/>
      <c r="BF2197" s="19"/>
      <c r="BG2197" s="19"/>
      <c r="BH2197" s="19"/>
      <c r="BI2197" s="19"/>
      <c r="BJ2197" s="19"/>
    </row>
    <row r="2198" spans="1:62" ht="15" x14ac:dyDescent="0.2">
      <c r="A2198" s="19" t="s">
        <v>18710</v>
      </c>
      <c r="B2198" s="19" t="s">
        <v>1479</v>
      </c>
      <c r="C2198" s="43">
        <v>44664</v>
      </c>
      <c r="D2198" s="44">
        <v>0.19861111111110999</v>
      </c>
      <c r="E2198" s="19" t="s">
        <v>18711</v>
      </c>
      <c r="F2198" s="19" t="s">
        <v>18712</v>
      </c>
      <c r="G2198" s="19" t="s">
        <v>18713</v>
      </c>
      <c r="H2198" s="45">
        <v>2545.1999999999998</v>
      </c>
      <c r="I2198" s="45">
        <v>2853.69</v>
      </c>
      <c r="J2198" s="19" t="s">
        <v>1560</v>
      </c>
      <c r="K2198" s="19" t="s">
        <v>18714</v>
      </c>
      <c r="L2198" s="19" t="s">
        <v>18715</v>
      </c>
      <c r="M2198" s="19" t="s">
        <v>18716</v>
      </c>
      <c r="N2198" s="19" t="s">
        <v>18710</v>
      </c>
      <c r="O2198" s="19" t="s">
        <v>1603</v>
      </c>
      <c r="P2198" s="19" t="s">
        <v>1604</v>
      </c>
      <c r="Q2198" s="46">
        <v>360</v>
      </c>
      <c r="R2198" s="19" t="s">
        <v>1544</v>
      </c>
      <c r="S2198" s="19" t="s">
        <v>10413</v>
      </c>
      <c r="T2198" s="19" t="s">
        <v>10414</v>
      </c>
      <c r="U2198" s="19" t="s">
        <v>10415</v>
      </c>
      <c r="V2198" s="19" t="s">
        <v>10416</v>
      </c>
      <c r="W2198" s="19" t="s">
        <v>2144</v>
      </c>
      <c r="X2198" s="19" t="s">
        <v>10417</v>
      </c>
      <c r="Y2198" s="19" t="s">
        <v>2146</v>
      </c>
      <c r="Z2198" s="19" t="s">
        <v>2147</v>
      </c>
      <c r="AA2198" s="46">
        <v>388</v>
      </c>
      <c r="AB2198" s="19" t="s">
        <v>588</v>
      </c>
      <c r="AC2198" s="19" t="s">
        <v>333</v>
      </c>
      <c r="AD2198" s="19" t="s">
        <v>2891</v>
      </c>
      <c r="AE2198" s="19" t="s">
        <v>2892</v>
      </c>
      <c r="AF2198" s="19" t="s">
        <v>1554</v>
      </c>
      <c r="AG2198" s="19" t="s">
        <v>2893</v>
      </c>
      <c r="AH2198" s="19" t="s">
        <v>1499</v>
      </c>
      <c r="AI2198" s="19" t="s">
        <v>1500</v>
      </c>
      <c r="AJ2198" s="45">
        <v>0</v>
      </c>
      <c r="AK2198" s="45">
        <v>0</v>
      </c>
      <c r="AL2198" s="19" t="s">
        <v>1501</v>
      </c>
      <c r="AM2198" s="46">
        <v>27010</v>
      </c>
      <c r="AN2198" s="46">
        <v>18040</v>
      </c>
      <c r="AO2198" s="46">
        <v>8970</v>
      </c>
      <c r="AP2198" s="45">
        <v>381.6</v>
      </c>
      <c r="AQ2198" s="45"/>
      <c r="AR2198" s="45" t="str">
        <f>IFERROR(VLOOKUP(AB2198,'Pedidos marco'!$A$1:$D$10000,4,0)," ")</f>
        <v xml:space="preserve"> </v>
      </c>
      <c r="AS2198" s="45">
        <f t="shared" si="238"/>
        <v>13</v>
      </c>
      <c r="AT2198" s="45" t="str">
        <f t="shared" si="239"/>
        <v>13</v>
      </c>
      <c r="AU2198" s="47">
        <v>18</v>
      </c>
      <c r="AV2198" s="19" t="str">
        <f t="shared" si="240"/>
        <v>04 April</v>
      </c>
      <c r="AW2198" s="19">
        <f t="shared" si="241"/>
        <v>1.06</v>
      </c>
      <c r="AX2198" s="19">
        <f t="shared" si="242"/>
        <v>21.200000000000003</v>
      </c>
      <c r="AY2198" s="19" t="e">
        <f>VLOOKUP(AG2198,Cías!$A$1:$E$10000,5,0)</f>
        <v>#N/A</v>
      </c>
      <c r="AZ2198" s="19" t="str">
        <f t="shared" si="243"/>
        <v>1021623</v>
      </c>
      <c r="BA2198" s="19" t="str">
        <f t="shared" si="244"/>
        <v>VILLARREAL HIGUERA FERNANDO SALVADO</v>
      </c>
      <c r="BB2198" s="19" t="e">
        <f>VLOOKUP(AG2198,Cías!$A$1:$E$10000,3,0)</f>
        <v>#N/A</v>
      </c>
      <c r="BC2198" s="19"/>
      <c r="BD2198" s="19"/>
      <c r="BE2198" s="19"/>
      <c r="BF2198" s="19"/>
      <c r="BG2198" s="19"/>
      <c r="BH2198" s="19"/>
      <c r="BI2198" s="19"/>
      <c r="BJ2198" s="19"/>
    </row>
    <row r="2199" spans="1:62" ht="15" x14ac:dyDescent="0.2">
      <c r="A2199" s="19" t="s">
        <v>18717</v>
      </c>
      <c r="B2199" s="19" t="s">
        <v>1479</v>
      </c>
      <c r="C2199" s="43">
        <v>44664</v>
      </c>
      <c r="D2199" s="44">
        <v>0.20069444444444001</v>
      </c>
      <c r="E2199" s="19" t="s">
        <v>18718</v>
      </c>
      <c r="F2199" s="19" t="s">
        <v>1481</v>
      </c>
      <c r="G2199" s="19" t="s">
        <v>1481</v>
      </c>
      <c r="H2199" s="45">
        <v>0</v>
      </c>
      <c r="I2199" s="45">
        <v>0</v>
      </c>
      <c r="J2199" s="19" t="s">
        <v>1482</v>
      </c>
      <c r="K2199" s="19" t="s">
        <v>18719</v>
      </c>
      <c r="L2199" s="19" t="s">
        <v>18720</v>
      </c>
      <c r="M2199" s="19" t="s">
        <v>18721</v>
      </c>
      <c r="N2199" s="19" t="s">
        <v>18717</v>
      </c>
      <c r="O2199" s="19" t="s">
        <v>371</v>
      </c>
      <c r="P2199" s="19" t="s">
        <v>372</v>
      </c>
      <c r="Q2199" s="46">
        <v>360</v>
      </c>
      <c r="R2199" s="19" t="s">
        <v>1544</v>
      </c>
      <c r="S2199" s="19" t="s">
        <v>1545</v>
      </c>
      <c r="T2199" s="19" t="s">
        <v>74</v>
      </c>
      <c r="U2199" s="19" t="s">
        <v>1546</v>
      </c>
      <c r="V2199" s="19" t="s">
        <v>1547</v>
      </c>
      <c r="W2199" s="19" t="s">
        <v>1548</v>
      </c>
      <c r="X2199" s="19" t="s">
        <v>1549</v>
      </c>
      <c r="Y2199" s="19" t="s">
        <v>1550</v>
      </c>
      <c r="Z2199" s="19" t="s">
        <v>1551</v>
      </c>
      <c r="AA2199" s="46">
        <v>178</v>
      </c>
      <c r="AB2199" s="19" t="s">
        <v>483</v>
      </c>
      <c r="AC2199" s="19" t="s">
        <v>115</v>
      </c>
      <c r="AD2199" s="19" t="s">
        <v>2556</v>
      </c>
      <c r="AE2199" s="19" t="s">
        <v>2557</v>
      </c>
      <c r="AF2199" s="19" t="s">
        <v>1554</v>
      </c>
      <c r="AG2199" s="19" t="s">
        <v>2558</v>
      </c>
      <c r="AH2199" s="19" t="s">
        <v>1499</v>
      </c>
      <c r="AI2199" s="19" t="s">
        <v>1500</v>
      </c>
      <c r="AJ2199" s="45">
        <v>0</v>
      </c>
      <c r="AK2199" s="45">
        <v>0</v>
      </c>
      <c r="AL2199" s="19" t="s">
        <v>1501</v>
      </c>
      <c r="AM2199" s="46">
        <v>27080</v>
      </c>
      <c r="AN2199" s="46">
        <v>18010</v>
      </c>
      <c r="AO2199" s="46">
        <v>9070</v>
      </c>
      <c r="AP2199" s="45">
        <v>248.4</v>
      </c>
      <c r="AQ2199" s="45"/>
      <c r="AR2199" s="45" t="str">
        <f>IFERROR(VLOOKUP(AB2199,'Pedidos marco'!$A$1:$D$10000,4,0)," ")</f>
        <v xml:space="preserve"> </v>
      </c>
      <c r="AS2199" s="45">
        <f t="shared" si="238"/>
        <v>13</v>
      </c>
      <c r="AT2199" s="45" t="str">
        <f t="shared" si="239"/>
        <v>13</v>
      </c>
      <c r="AU2199" s="47">
        <v>18</v>
      </c>
      <c r="AV2199" s="19" t="str">
        <f t="shared" si="240"/>
        <v>04 April</v>
      </c>
      <c r="AW2199" s="19">
        <f t="shared" si="241"/>
        <v>0.69000000000000006</v>
      </c>
      <c r="AX2199" s="19">
        <f t="shared" si="242"/>
        <v>13.8</v>
      </c>
      <c r="AY2199" s="19" t="e">
        <f>VLOOKUP(AG2199,Cías!$A$1:$E$10000,5,0)</f>
        <v>#N/A</v>
      </c>
      <c r="AZ2199" s="19" t="str">
        <f t="shared" si="243"/>
        <v>1013565</v>
      </c>
      <c r="BA2199" s="19" t="str">
        <f t="shared" si="244"/>
        <v>ESPARZA ESPINOZA JIMMY ERNESTO</v>
      </c>
      <c r="BB2199" s="19" t="e">
        <f>VLOOKUP(AG2199,Cías!$A$1:$E$10000,3,0)</f>
        <v>#N/A</v>
      </c>
      <c r="BC2199" s="19"/>
      <c r="BD2199" s="19"/>
      <c r="BE2199" s="19"/>
      <c r="BF2199" s="19"/>
      <c r="BG2199" s="19"/>
      <c r="BH2199" s="19"/>
      <c r="BI2199" s="19"/>
      <c r="BJ2199" s="19"/>
    </row>
    <row r="2200" spans="1:62" ht="15" x14ac:dyDescent="0.2">
      <c r="A2200" s="19" t="s">
        <v>18722</v>
      </c>
      <c r="B2200" s="19" t="s">
        <v>1479</v>
      </c>
      <c r="C2200" s="43">
        <v>44664</v>
      </c>
      <c r="D2200" s="44">
        <v>0.20555555555555999</v>
      </c>
      <c r="E2200" s="19" t="s">
        <v>18723</v>
      </c>
      <c r="F2200" s="19" t="s">
        <v>18724</v>
      </c>
      <c r="G2200" s="19" t="s">
        <v>18725</v>
      </c>
      <c r="H2200" s="45">
        <v>837.6</v>
      </c>
      <c r="I2200" s="45">
        <v>939.12</v>
      </c>
      <c r="J2200" s="19" t="s">
        <v>1560</v>
      </c>
      <c r="K2200" s="19" t="s">
        <v>18726</v>
      </c>
      <c r="L2200" s="19" t="s">
        <v>18727</v>
      </c>
      <c r="M2200" s="19" t="s">
        <v>18728</v>
      </c>
      <c r="N2200" s="19" t="s">
        <v>18722</v>
      </c>
      <c r="O2200" s="19" t="s">
        <v>1641</v>
      </c>
      <c r="P2200" s="19" t="s">
        <v>1642</v>
      </c>
      <c r="Q2200" s="46">
        <v>120</v>
      </c>
      <c r="R2200" s="19" t="s">
        <v>1544</v>
      </c>
      <c r="S2200" s="19" t="s">
        <v>4161</v>
      </c>
      <c r="T2200" s="19" t="s">
        <v>4162</v>
      </c>
      <c r="U2200" s="19" t="s">
        <v>4163</v>
      </c>
      <c r="V2200" s="19" t="s">
        <v>4164</v>
      </c>
      <c r="W2200" s="19" t="s">
        <v>4165</v>
      </c>
      <c r="X2200" s="19" t="s">
        <v>4166</v>
      </c>
      <c r="Y2200" s="19" t="s">
        <v>4167</v>
      </c>
      <c r="Z2200" s="19" t="s">
        <v>4168</v>
      </c>
      <c r="AA2200" s="46">
        <v>499</v>
      </c>
      <c r="AB2200" s="19" t="s">
        <v>455</v>
      </c>
      <c r="AC2200" s="19" t="s">
        <v>58</v>
      </c>
      <c r="AD2200" s="19" t="s">
        <v>4023</v>
      </c>
      <c r="AE2200" s="19" t="s">
        <v>4024</v>
      </c>
      <c r="AF2200" s="19" t="s">
        <v>1554</v>
      </c>
      <c r="AG2200" s="19" t="s">
        <v>4025</v>
      </c>
      <c r="AH2200" s="19" t="s">
        <v>1499</v>
      </c>
      <c r="AI2200" s="19" t="s">
        <v>1500</v>
      </c>
      <c r="AJ2200" s="45">
        <v>0</v>
      </c>
      <c r="AK2200" s="45">
        <v>0</v>
      </c>
      <c r="AL2200" s="19" t="s">
        <v>1501</v>
      </c>
      <c r="AM2200" s="46">
        <v>10643.333000000001</v>
      </c>
      <c r="AN2200" s="46">
        <v>6003.3329999999996</v>
      </c>
      <c r="AO2200" s="46">
        <v>4640</v>
      </c>
      <c r="AP2200" s="45">
        <v>152.4</v>
      </c>
      <c r="AQ2200" s="45"/>
      <c r="AR2200" s="45" t="str">
        <f>IFERROR(VLOOKUP(AB2200,'Pedidos marco'!$A$1:$D$10000,4,0)," ")</f>
        <v xml:space="preserve"> </v>
      </c>
      <c r="AS2200" s="45">
        <f t="shared" si="238"/>
        <v>13</v>
      </c>
      <c r="AT2200" s="45" t="str">
        <f t="shared" si="239"/>
        <v>13</v>
      </c>
      <c r="AU2200" s="47">
        <v>6</v>
      </c>
      <c r="AV2200" s="19" t="str">
        <f t="shared" si="240"/>
        <v>04 April</v>
      </c>
      <c r="AW2200" s="19">
        <f t="shared" si="241"/>
        <v>1.27</v>
      </c>
      <c r="AX2200" s="19">
        <f t="shared" si="242"/>
        <v>25.400000000000002</v>
      </c>
      <c r="AY2200" s="19" t="e">
        <f>VLOOKUP(AG2200,Cías!$A$1:$E$10000,5,0)</f>
        <v>#N/A</v>
      </c>
      <c r="AZ2200" s="19" t="str">
        <f t="shared" si="243"/>
        <v>1012819</v>
      </c>
      <c r="BA2200" s="19" t="str">
        <f t="shared" si="244"/>
        <v>BRAVO VASQUEZ JOSE LUIS SIGIFREDO</v>
      </c>
      <c r="BB2200" s="19" t="e">
        <f>VLOOKUP(AG2200,Cías!$A$1:$E$10000,3,0)</f>
        <v>#N/A</v>
      </c>
      <c r="BC2200" s="19"/>
      <c r="BD2200" s="19"/>
      <c r="BE2200" s="19"/>
      <c r="BF2200" s="19"/>
      <c r="BG2200" s="19"/>
      <c r="BH2200" s="19"/>
      <c r="BI2200" s="19"/>
      <c r="BJ2200" s="19"/>
    </row>
    <row r="2201" spans="1:62" ht="15" x14ac:dyDescent="0.2">
      <c r="A2201" s="19" t="s">
        <v>18722</v>
      </c>
      <c r="B2201" s="19" t="s">
        <v>1479</v>
      </c>
      <c r="C2201" s="43">
        <v>44664</v>
      </c>
      <c r="D2201" s="44">
        <v>0.20555555555555999</v>
      </c>
      <c r="E2201" s="19" t="s">
        <v>18729</v>
      </c>
      <c r="F2201" s="19" t="s">
        <v>18730</v>
      </c>
      <c r="G2201" s="19" t="s">
        <v>18731</v>
      </c>
      <c r="H2201" s="45">
        <v>1742.4</v>
      </c>
      <c r="I2201" s="45">
        <v>1953.59</v>
      </c>
      <c r="J2201" s="19" t="s">
        <v>1560</v>
      </c>
      <c r="K2201" s="19" t="s">
        <v>18726</v>
      </c>
      <c r="L2201" s="19" t="s">
        <v>18732</v>
      </c>
      <c r="M2201" s="19" t="s">
        <v>18733</v>
      </c>
      <c r="N2201" s="19" t="s">
        <v>18722</v>
      </c>
      <c r="O2201" s="19" t="s">
        <v>1603</v>
      </c>
      <c r="P2201" s="19" t="s">
        <v>1604</v>
      </c>
      <c r="Q2201" s="46">
        <v>240</v>
      </c>
      <c r="R2201" s="19" t="s">
        <v>1544</v>
      </c>
      <c r="S2201" s="19" t="s">
        <v>4161</v>
      </c>
      <c r="T2201" s="19" t="s">
        <v>4162</v>
      </c>
      <c r="U2201" s="19" t="s">
        <v>4163</v>
      </c>
      <c r="V2201" s="19" t="s">
        <v>4164</v>
      </c>
      <c r="W2201" s="19" t="s">
        <v>4165</v>
      </c>
      <c r="X2201" s="19" t="s">
        <v>4166</v>
      </c>
      <c r="Y2201" s="19" t="s">
        <v>4167</v>
      </c>
      <c r="Z2201" s="19" t="s">
        <v>4168</v>
      </c>
      <c r="AA2201" s="46">
        <v>499</v>
      </c>
      <c r="AB2201" s="19" t="s">
        <v>455</v>
      </c>
      <c r="AC2201" s="19" t="s">
        <v>58</v>
      </c>
      <c r="AD2201" s="19" t="s">
        <v>4023</v>
      </c>
      <c r="AE2201" s="19" t="s">
        <v>4024</v>
      </c>
      <c r="AF2201" s="19" t="s">
        <v>1554</v>
      </c>
      <c r="AG2201" s="19" t="s">
        <v>4025</v>
      </c>
      <c r="AH2201" s="19" t="s">
        <v>1499</v>
      </c>
      <c r="AI2201" s="19" t="s">
        <v>1500</v>
      </c>
      <c r="AJ2201" s="45">
        <v>0</v>
      </c>
      <c r="AK2201" s="45">
        <v>0</v>
      </c>
      <c r="AL2201" s="19" t="s">
        <v>1501</v>
      </c>
      <c r="AM2201" s="46">
        <v>16646.667000000001</v>
      </c>
      <c r="AN2201" s="46">
        <v>12006.666999999999</v>
      </c>
      <c r="AO2201" s="46">
        <v>4640</v>
      </c>
      <c r="AP2201" s="45">
        <v>304.8</v>
      </c>
      <c r="AQ2201" s="45"/>
      <c r="AR2201" s="45" t="str">
        <f>IFERROR(VLOOKUP(AB2201,'Pedidos marco'!$A$1:$D$10000,4,0)," ")</f>
        <v xml:space="preserve"> </v>
      </c>
      <c r="AS2201" s="45">
        <f t="shared" si="238"/>
        <v>13</v>
      </c>
      <c r="AT2201" s="45" t="str">
        <f t="shared" si="239"/>
        <v>13</v>
      </c>
      <c r="AU2201" s="47">
        <v>12</v>
      </c>
      <c r="AV2201" s="19" t="str">
        <f t="shared" si="240"/>
        <v>04 April</v>
      </c>
      <c r="AW2201" s="19">
        <f t="shared" si="241"/>
        <v>1.27</v>
      </c>
      <c r="AX2201" s="19">
        <f t="shared" si="242"/>
        <v>25.400000000000002</v>
      </c>
      <c r="AY2201" s="19" t="e">
        <f>VLOOKUP(AG2201,Cías!$A$1:$E$10000,5,0)</f>
        <v>#N/A</v>
      </c>
      <c r="AZ2201" s="19" t="str">
        <f t="shared" si="243"/>
        <v>1012819</v>
      </c>
      <c r="BA2201" s="19" t="str">
        <f t="shared" si="244"/>
        <v>BRAVO VASQUEZ JOSE LUIS SIGIFREDO</v>
      </c>
      <c r="BB2201" s="19" t="e">
        <f>VLOOKUP(AG2201,Cías!$A$1:$E$10000,3,0)</f>
        <v>#N/A</v>
      </c>
      <c r="BC2201" s="19"/>
      <c r="BD2201" s="19"/>
      <c r="BE2201" s="19"/>
      <c r="BF2201" s="19"/>
      <c r="BG2201" s="19"/>
      <c r="BH2201" s="19"/>
      <c r="BI2201" s="19"/>
      <c r="BJ2201" s="19"/>
    </row>
    <row r="2202" spans="1:62" ht="15" x14ac:dyDescent="0.2">
      <c r="A2202" s="19" t="s">
        <v>18734</v>
      </c>
      <c r="B2202" s="19" t="s">
        <v>1479</v>
      </c>
      <c r="C2202" s="43">
        <v>44664</v>
      </c>
      <c r="D2202" s="44">
        <v>0.22222222222221999</v>
      </c>
      <c r="E2202" s="19" t="s">
        <v>18735</v>
      </c>
      <c r="F2202" s="19" t="s">
        <v>18736</v>
      </c>
      <c r="G2202" s="19" t="s">
        <v>18737</v>
      </c>
      <c r="H2202" s="45">
        <v>529.05999999999995</v>
      </c>
      <c r="I2202" s="45">
        <v>593.19000000000005</v>
      </c>
      <c r="J2202" s="19" t="s">
        <v>2037</v>
      </c>
      <c r="K2202" s="19" t="s">
        <v>18738</v>
      </c>
      <c r="L2202" s="19" t="s">
        <v>18739</v>
      </c>
      <c r="M2202" s="19" t="s">
        <v>18740</v>
      </c>
      <c r="N2202" s="19" t="s">
        <v>18734</v>
      </c>
      <c r="O2202" s="19" t="s">
        <v>1641</v>
      </c>
      <c r="P2202" s="19" t="s">
        <v>1642</v>
      </c>
      <c r="Q2202" s="46">
        <v>80</v>
      </c>
      <c r="R2202" s="19" t="s">
        <v>1544</v>
      </c>
      <c r="S2202" s="19" t="s">
        <v>3475</v>
      </c>
      <c r="T2202" s="19" t="s">
        <v>3476</v>
      </c>
      <c r="U2202" s="19" t="s">
        <v>3477</v>
      </c>
      <c r="V2202" s="19" t="s">
        <v>3478</v>
      </c>
      <c r="W2202" s="19" t="s">
        <v>2433</v>
      </c>
      <c r="X2202" s="19" t="s">
        <v>3479</v>
      </c>
      <c r="Y2202" s="19" t="s">
        <v>2435</v>
      </c>
      <c r="Z2202" s="19" t="s">
        <v>2436</v>
      </c>
      <c r="AA2202" s="46">
        <v>385</v>
      </c>
      <c r="AB2202" s="19" t="s">
        <v>571</v>
      </c>
      <c r="AC2202" s="19" t="s">
        <v>295</v>
      </c>
      <c r="AD2202" s="19" t="s">
        <v>3461</v>
      </c>
      <c r="AE2202" s="19" t="s">
        <v>3462</v>
      </c>
      <c r="AF2202" s="19" t="s">
        <v>1719</v>
      </c>
      <c r="AG2202" s="19" t="s">
        <v>3463</v>
      </c>
      <c r="AH2202" s="19" t="s">
        <v>1499</v>
      </c>
      <c r="AI2202" s="19" t="s">
        <v>1500</v>
      </c>
      <c r="AJ2202" s="45">
        <v>0</v>
      </c>
      <c r="AK2202" s="45">
        <v>0</v>
      </c>
      <c r="AL2202" s="19" t="s">
        <v>1501</v>
      </c>
      <c r="AM2202" s="46">
        <v>8701.6669999999995</v>
      </c>
      <c r="AN2202" s="46">
        <v>4001.6669999999999</v>
      </c>
      <c r="AO2202" s="46">
        <v>4700</v>
      </c>
      <c r="AP2202" s="45">
        <v>99.2</v>
      </c>
      <c r="AQ2202" s="45"/>
      <c r="AR2202" s="45" t="str">
        <f>IFERROR(VLOOKUP(AB2202,'Pedidos marco'!$A$1:$D$10000,4,0)," ")</f>
        <v xml:space="preserve"> </v>
      </c>
      <c r="AS2202" s="45">
        <f t="shared" si="238"/>
        <v>13</v>
      </c>
      <c r="AT2202" s="45" t="str">
        <f t="shared" si="239"/>
        <v>13</v>
      </c>
      <c r="AU2202" s="47">
        <v>4</v>
      </c>
      <c r="AV2202" s="19" t="str">
        <f t="shared" si="240"/>
        <v>04 April</v>
      </c>
      <c r="AW2202" s="19">
        <f t="shared" si="241"/>
        <v>1.24</v>
      </c>
      <c r="AX2202" s="19">
        <f t="shared" si="242"/>
        <v>24.8</v>
      </c>
      <c r="AY2202" s="19" t="e">
        <f>VLOOKUP(AG2202,Cías!$A$1:$E$10000,5,0)</f>
        <v>#N/A</v>
      </c>
      <c r="AZ2202" s="19" t="str">
        <f t="shared" si="243"/>
        <v>1014100</v>
      </c>
      <c r="BA2202" s="19" t="str">
        <f t="shared" si="244"/>
        <v>SIGUENZA PARRA FROILAN ALEJANDRO</v>
      </c>
      <c r="BB2202" s="19" t="e">
        <f>VLOOKUP(AG2202,Cías!$A$1:$E$10000,3,0)</f>
        <v>#N/A</v>
      </c>
      <c r="BC2202" s="19"/>
      <c r="BD2202" s="19"/>
      <c r="BE2202" s="19"/>
      <c r="BF2202" s="19"/>
      <c r="BG2202" s="19"/>
      <c r="BH2202" s="19"/>
      <c r="BI2202" s="19"/>
      <c r="BJ2202" s="19"/>
    </row>
    <row r="2203" spans="1:62" ht="15" x14ac:dyDescent="0.2">
      <c r="A2203" s="19" t="s">
        <v>18734</v>
      </c>
      <c r="B2203" s="19" t="s">
        <v>1479</v>
      </c>
      <c r="C2203" s="43">
        <v>44664</v>
      </c>
      <c r="D2203" s="44">
        <v>0.22222222222221999</v>
      </c>
      <c r="E2203" s="19" t="s">
        <v>18741</v>
      </c>
      <c r="F2203" s="19" t="s">
        <v>18742</v>
      </c>
      <c r="G2203" s="19" t="s">
        <v>18743</v>
      </c>
      <c r="H2203" s="45">
        <v>808.8</v>
      </c>
      <c r="I2203" s="45">
        <v>906.84</v>
      </c>
      <c r="J2203" s="19" t="s">
        <v>1560</v>
      </c>
      <c r="K2203" s="19" t="s">
        <v>18744</v>
      </c>
      <c r="L2203" s="19" t="s">
        <v>18745</v>
      </c>
      <c r="M2203" s="19" t="s">
        <v>18746</v>
      </c>
      <c r="N2203" s="19" t="s">
        <v>18734</v>
      </c>
      <c r="O2203" s="19" t="s">
        <v>1641</v>
      </c>
      <c r="P2203" s="19" t="s">
        <v>1642</v>
      </c>
      <c r="Q2203" s="46">
        <v>120</v>
      </c>
      <c r="R2203" s="19" t="s">
        <v>1544</v>
      </c>
      <c r="S2203" s="19" t="s">
        <v>7767</v>
      </c>
      <c r="T2203" s="19" t="s">
        <v>7768</v>
      </c>
      <c r="U2203" s="19" t="s">
        <v>7769</v>
      </c>
      <c r="V2203" s="19" t="s">
        <v>7770</v>
      </c>
      <c r="W2203" s="19" t="s">
        <v>2433</v>
      </c>
      <c r="X2203" s="19" t="s">
        <v>7771</v>
      </c>
      <c r="Y2203" s="19" t="s">
        <v>2435</v>
      </c>
      <c r="Z2203" s="19" t="s">
        <v>2436</v>
      </c>
      <c r="AA2203" s="46">
        <v>385</v>
      </c>
      <c r="AB2203" s="19" t="s">
        <v>571</v>
      </c>
      <c r="AC2203" s="19" t="s">
        <v>295</v>
      </c>
      <c r="AD2203" s="19" t="s">
        <v>3461</v>
      </c>
      <c r="AE2203" s="19" t="s">
        <v>3462</v>
      </c>
      <c r="AF2203" s="19" t="s">
        <v>1719</v>
      </c>
      <c r="AG2203" s="19" t="s">
        <v>3463</v>
      </c>
      <c r="AH2203" s="19" t="s">
        <v>1499</v>
      </c>
      <c r="AI2203" s="19" t="s">
        <v>1500</v>
      </c>
      <c r="AJ2203" s="45">
        <v>0</v>
      </c>
      <c r="AK2203" s="45">
        <v>0</v>
      </c>
      <c r="AL2203" s="19" t="s">
        <v>1501</v>
      </c>
      <c r="AM2203" s="46">
        <v>10702.5</v>
      </c>
      <c r="AN2203" s="46">
        <v>6002.5</v>
      </c>
      <c r="AO2203" s="46">
        <v>4700</v>
      </c>
      <c r="AP2203" s="45">
        <v>148.80000000000001</v>
      </c>
      <c r="AQ2203" s="45"/>
      <c r="AR2203" s="45" t="str">
        <f>IFERROR(VLOOKUP(AB2203,'Pedidos marco'!$A$1:$D$10000,4,0)," ")</f>
        <v xml:space="preserve"> </v>
      </c>
      <c r="AS2203" s="45">
        <f t="shared" si="238"/>
        <v>13</v>
      </c>
      <c r="AT2203" s="45" t="str">
        <f t="shared" si="239"/>
        <v>13</v>
      </c>
      <c r="AU2203" s="47">
        <v>6</v>
      </c>
      <c r="AV2203" s="19" t="str">
        <f t="shared" si="240"/>
        <v>04 April</v>
      </c>
      <c r="AW2203" s="19">
        <f t="shared" si="241"/>
        <v>1.24</v>
      </c>
      <c r="AX2203" s="19">
        <f t="shared" si="242"/>
        <v>24.8</v>
      </c>
      <c r="AY2203" s="19" t="e">
        <f>VLOOKUP(AG2203,Cías!$A$1:$E$10000,5,0)</f>
        <v>#N/A</v>
      </c>
      <c r="AZ2203" s="19" t="str">
        <f t="shared" si="243"/>
        <v>1014100</v>
      </c>
      <c r="BA2203" s="19" t="str">
        <f t="shared" si="244"/>
        <v>SIGUENZA PARRA FROILAN ALEJANDRO</v>
      </c>
      <c r="BB2203" s="19" t="e">
        <f>VLOOKUP(AG2203,Cías!$A$1:$E$10000,3,0)</f>
        <v>#N/A</v>
      </c>
      <c r="BC2203" s="19"/>
      <c r="BD2203" s="19"/>
      <c r="BE2203" s="19"/>
      <c r="BF2203" s="19"/>
      <c r="BG2203" s="19"/>
      <c r="BH2203" s="19"/>
      <c r="BI2203" s="19"/>
      <c r="BJ2203" s="19"/>
    </row>
    <row r="2204" spans="1:62" ht="15" x14ac:dyDescent="0.2">
      <c r="A2204" s="19" t="s">
        <v>18734</v>
      </c>
      <c r="B2204" s="19" t="s">
        <v>1479</v>
      </c>
      <c r="C2204" s="43">
        <v>44664</v>
      </c>
      <c r="D2204" s="44">
        <v>0.22222222222221999</v>
      </c>
      <c r="E2204" s="19" t="s">
        <v>18747</v>
      </c>
      <c r="F2204" s="19" t="s">
        <v>18748</v>
      </c>
      <c r="G2204" s="19" t="s">
        <v>18749</v>
      </c>
      <c r="H2204" s="45">
        <v>1923.77</v>
      </c>
      <c r="I2204" s="45">
        <v>2156.94</v>
      </c>
      <c r="J2204" s="19" t="s">
        <v>2037</v>
      </c>
      <c r="K2204" s="19" t="s">
        <v>18750</v>
      </c>
      <c r="L2204" s="19" t="s">
        <v>18751</v>
      </c>
      <c r="M2204" s="19" t="s">
        <v>18752</v>
      </c>
      <c r="N2204" s="19" t="s">
        <v>18734</v>
      </c>
      <c r="O2204" s="19" t="s">
        <v>1603</v>
      </c>
      <c r="P2204" s="19" t="s">
        <v>1604</v>
      </c>
      <c r="Q2204" s="46">
        <v>280</v>
      </c>
      <c r="R2204" s="19" t="s">
        <v>1544</v>
      </c>
      <c r="S2204" s="19" t="s">
        <v>3475</v>
      </c>
      <c r="T2204" s="19" t="s">
        <v>3476</v>
      </c>
      <c r="U2204" s="19" t="s">
        <v>3477</v>
      </c>
      <c r="V2204" s="19" t="s">
        <v>3478</v>
      </c>
      <c r="W2204" s="19" t="s">
        <v>2433</v>
      </c>
      <c r="X2204" s="19" t="s">
        <v>3479</v>
      </c>
      <c r="Y2204" s="19" t="s">
        <v>2435</v>
      </c>
      <c r="Z2204" s="19" t="s">
        <v>2436</v>
      </c>
      <c r="AA2204" s="46">
        <v>385</v>
      </c>
      <c r="AB2204" s="19" t="s">
        <v>571</v>
      </c>
      <c r="AC2204" s="19" t="s">
        <v>295</v>
      </c>
      <c r="AD2204" s="19" t="s">
        <v>3461</v>
      </c>
      <c r="AE2204" s="19" t="s">
        <v>3462</v>
      </c>
      <c r="AF2204" s="19" t="s">
        <v>1719</v>
      </c>
      <c r="AG2204" s="19" t="s">
        <v>3463</v>
      </c>
      <c r="AH2204" s="19" t="s">
        <v>1499</v>
      </c>
      <c r="AI2204" s="19" t="s">
        <v>1500</v>
      </c>
      <c r="AJ2204" s="45">
        <v>0</v>
      </c>
      <c r="AK2204" s="45">
        <v>0</v>
      </c>
      <c r="AL2204" s="19" t="s">
        <v>1501</v>
      </c>
      <c r="AM2204" s="46">
        <v>18705.832999999999</v>
      </c>
      <c r="AN2204" s="46">
        <v>14005.833000000001</v>
      </c>
      <c r="AO2204" s="46">
        <v>4700</v>
      </c>
      <c r="AP2204" s="45">
        <v>347.2</v>
      </c>
      <c r="AQ2204" s="45"/>
      <c r="AR2204" s="45" t="str">
        <f>IFERROR(VLOOKUP(AB2204,'Pedidos marco'!$A$1:$D$10000,4,0)," ")</f>
        <v xml:space="preserve"> </v>
      </c>
      <c r="AS2204" s="45">
        <f t="shared" si="238"/>
        <v>13</v>
      </c>
      <c r="AT2204" s="45" t="str">
        <f t="shared" si="239"/>
        <v>13</v>
      </c>
      <c r="AU2204" s="47">
        <v>14</v>
      </c>
      <c r="AV2204" s="19" t="str">
        <f t="shared" si="240"/>
        <v>04 April</v>
      </c>
      <c r="AW2204" s="19">
        <f t="shared" si="241"/>
        <v>1.24</v>
      </c>
      <c r="AX2204" s="19">
        <f t="shared" si="242"/>
        <v>24.8</v>
      </c>
      <c r="AY2204" s="19" t="e">
        <f>VLOOKUP(AG2204,Cías!$A$1:$E$10000,5,0)</f>
        <v>#N/A</v>
      </c>
      <c r="AZ2204" s="19" t="str">
        <f t="shared" si="243"/>
        <v>1014100</v>
      </c>
      <c r="BA2204" s="19" t="str">
        <f t="shared" si="244"/>
        <v>SIGUENZA PARRA FROILAN ALEJANDRO</v>
      </c>
      <c r="BB2204" s="19" t="e">
        <f>VLOOKUP(AG2204,Cías!$A$1:$E$10000,3,0)</f>
        <v>#N/A</v>
      </c>
      <c r="BC2204" s="19"/>
      <c r="BD2204" s="19"/>
      <c r="BE2204" s="19"/>
      <c r="BF2204" s="19"/>
      <c r="BG2204" s="19"/>
      <c r="BH2204" s="19"/>
      <c r="BI2204" s="19"/>
      <c r="BJ2204" s="19"/>
    </row>
    <row r="2205" spans="1:62" ht="15" x14ac:dyDescent="0.2">
      <c r="A2205" s="19" t="s">
        <v>18753</v>
      </c>
      <c r="B2205" s="19" t="s">
        <v>1479</v>
      </c>
      <c r="C2205" s="43">
        <v>44664</v>
      </c>
      <c r="D2205" s="44">
        <v>0.22777777777777999</v>
      </c>
      <c r="E2205" s="19" t="s">
        <v>18754</v>
      </c>
      <c r="F2205" s="19" t="s">
        <v>1481</v>
      </c>
      <c r="G2205" s="19" t="s">
        <v>1481</v>
      </c>
      <c r="H2205" s="45">
        <v>0</v>
      </c>
      <c r="I2205" s="45">
        <v>0</v>
      </c>
      <c r="J2205" s="19" t="s">
        <v>1482</v>
      </c>
      <c r="K2205" s="19" t="s">
        <v>18755</v>
      </c>
      <c r="L2205" s="19" t="s">
        <v>18756</v>
      </c>
      <c r="M2205" s="19" t="s">
        <v>18757</v>
      </c>
      <c r="N2205" s="19" t="s">
        <v>18753</v>
      </c>
      <c r="O2205" s="19" t="s">
        <v>1603</v>
      </c>
      <c r="P2205" s="19" t="s">
        <v>1604</v>
      </c>
      <c r="Q2205" s="46">
        <v>640</v>
      </c>
      <c r="R2205" s="19" t="s">
        <v>1544</v>
      </c>
      <c r="S2205" s="19" t="s">
        <v>5651</v>
      </c>
      <c r="T2205" s="19" t="s">
        <v>5652</v>
      </c>
      <c r="U2205" s="19" t="s">
        <v>6086</v>
      </c>
      <c r="V2205" s="19" t="s">
        <v>6087</v>
      </c>
      <c r="W2205" s="19" t="s">
        <v>1609</v>
      </c>
      <c r="X2205" s="19" t="s">
        <v>6088</v>
      </c>
      <c r="Y2205" s="19" t="s">
        <v>1611</v>
      </c>
      <c r="Z2205" s="19" t="s">
        <v>1612</v>
      </c>
      <c r="AA2205" s="46">
        <v>486</v>
      </c>
      <c r="AB2205" s="19" t="s">
        <v>535</v>
      </c>
      <c r="AC2205" s="19" t="s">
        <v>222</v>
      </c>
      <c r="AD2205" s="19" t="s">
        <v>7256</v>
      </c>
      <c r="AE2205" s="19" t="s">
        <v>7257</v>
      </c>
      <c r="AF2205" s="19" t="s">
        <v>1592</v>
      </c>
      <c r="AG2205" s="19" t="s">
        <v>7258</v>
      </c>
      <c r="AH2205" s="19" t="s">
        <v>1594</v>
      </c>
      <c r="AI2205" s="19" t="s">
        <v>1595</v>
      </c>
      <c r="AJ2205" s="45">
        <v>0.05</v>
      </c>
      <c r="AK2205" s="45">
        <v>32</v>
      </c>
      <c r="AL2205" s="19" t="s">
        <v>1501</v>
      </c>
      <c r="AM2205" s="46">
        <v>50570</v>
      </c>
      <c r="AN2205" s="46">
        <v>32020</v>
      </c>
      <c r="AO2205" s="46">
        <v>18550</v>
      </c>
      <c r="AP2205" s="45">
        <v>723.2</v>
      </c>
      <c r="AQ2205" s="45"/>
      <c r="AR2205" s="45" t="str">
        <f>IFERROR(VLOOKUP(AB2205,'Pedidos marco'!$A$1:$D$10000,4,0)," ")</f>
        <v xml:space="preserve"> </v>
      </c>
      <c r="AS2205" s="45">
        <f t="shared" si="238"/>
        <v>13</v>
      </c>
      <c r="AT2205" s="45" t="str">
        <f t="shared" si="239"/>
        <v>13</v>
      </c>
      <c r="AU2205" s="47">
        <v>32</v>
      </c>
      <c r="AV2205" s="19" t="str">
        <f t="shared" si="240"/>
        <v>04 April</v>
      </c>
      <c r="AW2205" s="19">
        <f t="shared" si="241"/>
        <v>1.1300000000000001</v>
      </c>
      <c r="AX2205" s="19">
        <f t="shared" si="242"/>
        <v>22.6</v>
      </c>
      <c r="AY2205" s="19" t="e">
        <f>VLOOKUP(AG2205,Cías!$A$1:$E$10000,5,0)</f>
        <v>#N/A</v>
      </c>
      <c r="AZ2205" s="19" t="str">
        <f t="shared" si="243"/>
        <v>1014205</v>
      </c>
      <c r="BA2205" s="19" t="str">
        <f t="shared" si="244"/>
        <v>NEWSTEEL TRANSPORTES ECUATORIANOS</v>
      </c>
      <c r="BB2205" s="19" t="e">
        <f>VLOOKUP(AG2205,Cías!$A$1:$E$10000,3,0)</f>
        <v>#N/A</v>
      </c>
      <c r="BC2205" s="19"/>
      <c r="BD2205" s="19"/>
      <c r="BE2205" s="19"/>
      <c r="BF2205" s="19"/>
      <c r="BG2205" s="19"/>
      <c r="BH2205" s="19"/>
      <c r="BI2205" s="19"/>
      <c r="BJ2205" s="19"/>
    </row>
    <row r="2206" spans="1:62" ht="15" x14ac:dyDescent="0.2">
      <c r="A2206" s="19" t="s">
        <v>18758</v>
      </c>
      <c r="B2206" s="19" t="s">
        <v>1479</v>
      </c>
      <c r="C2206" s="43">
        <v>44664</v>
      </c>
      <c r="D2206" s="44">
        <v>0.23125000000000001</v>
      </c>
      <c r="E2206" s="19" t="s">
        <v>18759</v>
      </c>
      <c r="F2206" s="19" t="s">
        <v>18760</v>
      </c>
      <c r="G2206" s="19" t="s">
        <v>18761</v>
      </c>
      <c r="H2206" s="45">
        <v>3665.65</v>
      </c>
      <c r="I2206" s="45">
        <v>4109.95</v>
      </c>
      <c r="J2206" s="19" t="s">
        <v>1560</v>
      </c>
      <c r="K2206" s="19" t="s">
        <v>15797</v>
      </c>
      <c r="L2206" s="19" t="s">
        <v>18762</v>
      </c>
      <c r="M2206" s="19" t="s">
        <v>18763</v>
      </c>
      <c r="N2206" s="19" t="s">
        <v>18758</v>
      </c>
      <c r="O2206" s="19" t="s">
        <v>1486</v>
      </c>
      <c r="P2206" s="19" t="s">
        <v>1487</v>
      </c>
      <c r="Q2206" s="46">
        <v>31.5</v>
      </c>
      <c r="R2206" s="19" t="s">
        <v>1488</v>
      </c>
      <c r="S2206" s="19" t="s">
        <v>1564</v>
      </c>
      <c r="T2206" s="19" t="s">
        <v>416</v>
      </c>
      <c r="U2206" s="19" t="s">
        <v>2107</v>
      </c>
      <c r="V2206" s="19" t="s">
        <v>2108</v>
      </c>
      <c r="W2206" s="19" t="s">
        <v>415</v>
      </c>
      <c r="X2206" s="19" t="s">
        <v>2109</v>
      </c>
      <c r="Y2206" s="19" t="s">
        <v>2031</v>
      </c>
      <c r="Z2206" s="19" t="s">
        <v>2032</v>
      </c>
      <c r="AA2206" s="46">
        <v>94.6</v>
      </c>
      <c r="AB2206" s="19" t="s">
        <v>1571</v>
      </c>
      <c r="AC2206" s="19" t="s">
        <v>416</v>
      </c>
      <c r="AD2206" s="19" t="s">
        <v>1572</v>
      </c>
      <c r="AE2206" s="19" t="s">
        <v>1573</v>
      </c>
      <c r="AF2206" s="19" t="s">
        <v>1497</v>
      </c>
      <c r="AG2206" s="19" t="s">
        <v>1574</v>
      </c>
      <c r="AH2206" s="19" t="s">
        <v>1499</v>
      </c>
      <c r="AI2206" s="19" t="s">
        <v>1500</v>
      </c>
      <c r="AJ2206" s="45">
        <v>0</v>
      </c>
      <c r="AK2206" s="45">
        <v>0</v>
      </c>
      <c r="AL2206" s="19" t="s">
        <v>1517</v>
      </c>
      <c r="AM2206" s="46">
        <v>51250</v>
      </c>
      <c r="AN2206" s="46">
        <v>31500</v>
      </c>
      <c r="AO2206" s="46">
        <v>19750</v>
      </c>
      <c r="AP2206" s="45">
        <v>0</v>
      </c>
      <c r="AQ2206" s="45"/>
      <c r="AR2206" s="45" t="str">
        <f>IFERROR(VLOOKUP(AB2206,'Pedidos marco'!$A$1:$D$10000,4,0)," ")</f>
        <v xml:space="preserve"> </v>
      </c>
      <c r="AS2206" s="45">
        <f t="shared" si="238"/>
        <v>13</v>
      </c>
      <c r="AT2206" s="45" t="str">
        <f t="shared" si="239"/>
        <v>13</v>
      </c>
      <c r="AU2206" s="47">
        <v>31.5</v>
      </c>
      <c r="AV2206" s="19" t="str">
        <f t="shared" si="240"/>
        <v>04 April</v>
      </c>
      <c r="AW2206" s="19">
        <f t="shared" si="241"/>
        <v>0</v>
      </c>
      <c r="AX2206" s="19">
        <f t="shared" si="242"/>
        <v>0</v>
      </c>
      <c r="AY2206" s="19" t="e">
        <f>VLOOKUP(AG2206,Cías!$A$1:$E$10000,5,0)</f>
        <v>#N/A</v>
      </c>
      <c r="AZ2206" s="19" t="str">
        <f t="shared" si="243"/>
        <v>1014407</v>
      </c>
      <c r="BA2206" s="19" t="str">
        <f t="shared" si="244"/>
        <v>HORMIANDES</v>
      </c>
      <c r="BB2206" s="19" t="e">
        <f>VLOOKUP(AG2206,Cías!$A$1:$E$10000,3,0)</f>
        <v>#N/A</v>
      </c>
      <c r="BC2206" s="19"/>
      <c r="BD2206" s="19"/>
      <c r="BE2206" s="19"/>
      <c r="BF2206" s="19"/>
      <c r="BG2206" s="19"/>
      <c r="BH2206" s="19"/>
      <c r="BI2206" s="19"/>
      <c r="BJ2206" s="19"/>
    </row>
    <row r="2207" spans="1:62" ht="15" x14ac:dyDescent="0.2">
      <c r="A2207" s="19" t="s">
        <v>18764</v>
      </c>
      <c r="B2207" s="19" t="s">
        <v>1479</v>
      </c>
      <c r="C2207" s="43">
        <v>44664</v>
      </c>
      <c r="D2207" s="44">
        <v>0.23333333333333001</v>
      </c>
      <c r="E2207" s="19" t="s">
        <v>18765</v>
      </c>
      <c r="F2207" s="19" t="s">
        <v>18766</v>
      </c>
      <c r="G2207" s="19" t="s">
        <v>18767</v>
      </c>
      <c r="H2207" s="45">
        <v>3867.6</v>
      </c>
      <c r="I2207" s="45">
        <v>4336.38</v>
      </c>
      <c r="J2207" s="19" t="s">
        <v>1560</v>
      </c>
      <c r="K2207" s="19" t="s">
        <v>15444</v>
      </c>
      <c r="L2207" s="19" t="s">
        <v>18768</v>
      </c>
      <c r="M2207" s="19" t="s">
        <v>18769</v>
      </c>
      <c r="N2207" s="19" t="s">
        <v>18764</v>
      </c>
      <c r="O2207" s="19" t="s">
        <v>369</v>
      </c>
      <c r="P2207" s="19" t="s">
        <v>370</v>
      </c>
      <c r="Q2207" s="46">
        <v>660</v>
      </c>
      <c r="R2207" s="19" t="s">
        <v>1544</v>
      </c>
      <c r="S2207" s="19" t="s">
        <v>1736</v>
      </c>
      <c r="T2207" s="19" t="s">
        <v>1737</v>
      </c>
      <c r="U2207" s="19" t="s">
        <v>10757</v>
      </c>
      <c r="V2207" s="19" t="s">
        <v>10758</v>
      </c>
      <c r="W2207" s="19" t="s">
        <v>3037</v>
      </c>
      <c r="X2207" s="19" t="s">
        <v>10759</v>
      </c>
      <c r="Y2207" s="19" t="s">
        <v>3039</v>
      </c>
      <c r="Z2207" s="19" t="s">
        <v>3040</v>
      </c>
      <c r="AA2207" s="46">
        <v>261</v>
      </c>
      <c r="AB2207" s="19" t="s">
        <v>549</v>
      </c>
      <c r="AC2207" s="19" t="s">
        <v>250</v>
      </c>
      <c r="AD2207" s="19" t="s">
        <v>9192</v>
      </c>
      <c r="AE2207" s="19" t="s">
        <v>9193</v>
      </c>
      <c r="AF2207" s="19" t="s">
        <v>1592</v>
      </c>
      <c r="AG2207" s="19" t="s">
        <v>9194</v>
      </c>
      <c r="AH2207" s="19" t="s">
        <v>1499</v>
      </c>
      <c r="AI2207" s="19" t="s">
        <v>1500</v>
      </c>
      <c r="AJ2207" s="45">
        <v>0</v>
      </c>
      <c r="AK2207" s="45">
        <v>0</v>
      </c>
      <c r="AL2207" s="19" t="s">
        <v>1501</v>
      </c>
      <c r="AM2207" s="46">
        <v>51300</v>
      </c>
      <c r="AN2207" s="46">
        <v>33080</v>
      </c>
      <c r="AO2207" s="46">
        <v>18220</v>
      </c>
      <c r="AP2207" s="45">
        <v>620.4</v>
      </c>
      <c r="AQ2207" s="45"/>
      <c r="AR2207" s="45" t="str">
        <f>IFERROR(VLOOKUP(AB2207,'Pedidos marco'!$A$1:$D$10000,4,0)," ")</f>
        <v xml:space="preserve"> </v>
      </c>
      <c r="AS2207" s="45">
        <f t="shared" si="238"/>
        <v>13</v>
      </c>
      <c r="AT2207" s="45" t="str">
        <f t="shared" si="239"/>
        <v>13</v>
      </c>
      <c r="AU2207" s="47">
        <v>33</v>
      </c>
      <c r="AV2207" s="19" t="str">
        <f t="shared" si="240"/>
        <v>04 April</v>
      </c>
      <c r="AW2207" s="19">
        <f t="shared" si="241"/>
        <v>0.94</v>
      </c>
      <c r="AX2207" s="19">
        <f t="shared" si="242"/>
        <v>18.8</v>
      </c>
      <c r="AY2207" s="19" t="e">
        <f>VLOOKUP(AG2207,Cías!$A$1:$E$10000,5,0)</f>
        <v>#N/A</v>
      </c>
      <c r="AZ2207" s="19" t="str">
        <f t="shared" si="243"/>
        <v>1019410</v>
      </c>
      <c r="BA2207" s="19" t="str">
        <f t="shared" si="244"/>
        <v>POZO VILLAFUERTE EDISON ROBERTO</v>
      </c>
      <c r="BB2207" s="19" t="e">
        <f>VLOOKUP(AG2207,Cías!$A$1:$E$10000,3,0)</f>
        <v>#N/A</v>
      </c>
      <c r="BC2207" s="19"/>
      <c r="BD2207" s="19"/>
      <c r="BE2207" s="19"/>
      <c r="BF2207" s="19"/>
      <c r="BG2207" s="19"/>
      <c r="BH2207" s="19"/>
      <c r="BI2207" s="19"/>
      <c r="BJ2207" s="19"/>
    </row>
    <row r="2208" spans="1:62" ht="15" x14ac:dyDescent="0.2">
      <c r="A2208" s="19" t="s">
        <v>18770</v>
      </c>
      <c r="B2208" s="19" t="s">
        <v>1479</v>
      </c>
      <c r="C2208" s="43">
        <v>44664</v>
      </c>
      <c r="D2208" s="44">
        <v>0.23888888888889001</v>
      </c>
      <c r="E2208" s="19" t="s">
        <v>18771</v>
      </c>
      <c r="F2208" s="19" t="s">
        <v>18772</v>
      </c>
      <c r="G2208" s="19" t="s">
        <v>18773</v>
      </c>
      <c r="H2208" s="45">
        <v>2534.4</v>
      </c>
      <c r="I2208" s="45">
        <v>2841.59</v>
      </c>
      <c r="J2208" s="19" t="s">
        <v>1560</v>
      </c>
      <c r="K2208" s="19" t="s">
        <v>18774</v>
      </c>
      <c r="L2208" s="19" t="s">
        <v>18775</v>
      </c>
      <c r="M2208" s="19" t="s">
        <v>18776</v>
      </c>
      <c r="N2208" s="19" t="s">
        <v>18770</v>
      </c>
      <c r="O2208" s="19" t="s">
        <v>367</v>
      </c>
      <c r="P2208" s="19" t="s">
        <v>368</v>
      </c>
      <c r="Q2208" s="46">
        <v>360</v>
      </c>
      <c r="R2208" s="19" t="s">
        <v>1544</v>
      </c>
      <c r="S2208" s="19" t="s">
        <v>16359</v>
      </c>
      <c r="T2208" s="19" t="s">
        <v>16360</v>
      </c>
      <c r="U2208" s="19" t="s">
        <v>18777</v>
      </c>
      <c r="V2208" s="19" t="s">
        <v>18778</v>
      </c>
      <c r="W2208" s="19" t="s">
        <v>1627</v>
      </c>
      <c r="X2208" s="19" t="s">
        <v>18779</v>
      </c>
      <c r="Y2208" s="19" t="s">
        <v>1629</v>
      </c>
      <c r="Z2208" s="19" t="s">
        <v>1630</v>
      </c>
      <c r="AA2208" s="46">
        <v>40</v>
      </c>
      <c r="AB2208" s="19" t="s">
        <v>569</v>
      </c>
      <c r="AC2208" s="19" t="s">
        <v>291</v>
      </c>
      <c r="AD2208" s="19" t="s">
        <v>3867</v>
      </c>
      <c r="AE2208" s="19" t="s">
        <v>3868</v>
      </c>
      <c r="AF2208" s="19" t="s">
        <v>1554</v>
      </c>
      <c r="AG2208" s="19" t="s">
        <v>3869</v>
      </c>
      <c r="AH2208" s="19" t="s">
        <v>1499</v>
      </c>
      <c r="AI2208" s="19" t="s">
        <v>1500</v>
      </c>
      <c r="AJ2208" s="45">
        <v>0</v>
      </c>
      <c r="AK2208" s="45">
        <v>0</v>
      </c>
      <c r="AL2208" s="19" t="s">
        <v>1501</v>
      </c>
      <c r="AM2208" s="46">
        <v>27080</v>
      </c>
      <c r="AN2208" s="46">
        <v>18040</v>
      </c>
      <c r="AO2208" s="46">
        <v>9040</v>
      </c>
      <c r="AP2208" s="45">
        <v>75.599999999999994</v>
      </c>
      <c r="AQ2208" s="45"/>
      <c r="AR2208" s="45" t="str">
        <f>IFERROR(VLOOKUP(AB2208,'Pedidos marco'!$A$1:$D$10000,4,0)," ")</f>
        <v xml:space="preserve"> </v>
      </c>
      <c r="AS2208" s="45">
        <f t="shared" si="238"/>
        <v>13</v>
      </c>
      <c r="AT2208" s="45" t="str">
        <f t="shared" si="239"/>
        <v>13</v>
      </c>
      <c r="AU2208" s="47">
        <v>18</v>
      </c>
      <c r="AV2208" s="19" t="str">
        <f t="shared" si="240"/>
        <v>04 April</v>
      </c>
      <c r="AW2208" s="19">
        <f t="shared" si="241"/>
        <v>0.21</v>
      </c>
      <c r="AX2208" s="19">
        <f t="shared" si="242"/>
        <v>4.1999999999999993</v>
      </c>
      <c r="AY2208" s="19" t="e">
        <f>VLOOKUP(AG2208,Cías!$A$1:$E$10000,5,0)</f>
        <v>#N/A</v>
      </c>
      <c r="AZ2208" s="19" t="str">
        <f t="shared" si="243"/>
        <v>1013262</v>
      </c>
      <c r="BA2208" s="19" t="str">
        <f t="shared" si="244"/>
        <v>SEGOVIA ERAZO PATRICIA ALEXANDRA</v>
      </c>
      <c r="BB2208" s="19" t="e">
        <f>VLOOKUP(AG2208,Cías!$A$1:$E$10000,3,0)</f>
        <v>#N/A</v>
      </c>
      <c r="BC2208" s="19"/>
      <c r="BD2208" s="19"/>
      <c r="BE2208" s="19"/>
      <c r="BF2208" s="19"/>
      <c r="BG2208" s="19"/>
      <c r="BH2208" s="19"/>
      <c r="BI2208" s="19"/>
      <c r="BJ2208" s="19"/>
    </row>
    <row r="2209" spans="1:62" ht="15" x14ac:dyDescent="0.2">
      <c r="A2209" s="19" t="s">
        <v>18780</v>
      </c>
      <c r="B2209" s="19" t="s">
        <v>1479</v>
      </c>
      <c r="C2209" s="43">
        <v>44664</v>
      </c>
      <c r="D2209" s="44">
        <v>0.29652777777778</v>
      </c>
      <c r="E2209" s="19" t="s">
        <v>18781</v>
      </c>
      <c r="F2209" s="19" t="s">
        <v>1481</v>
      </c>
      <c r="G2209" s="19" t="s">
        <v>1481</v>
      </c>
      <c r="H2209" s="45">
        <v>0</v>
      </c>
      <c r="I2209" s="45">
        <v>0</v>
      </c>
      <c r="J2209" s="19" t="s">
        <v>1482</v>
      </c>
      <c r="K2209" s="19" t="s">
        <v>17099</v>
      </c>
      <c r="L2209" s="19" t="s">
        <v>18782</v>
      </c>
      <c r="M2209" s="19" t="s">
        <v>18783</v>
      </c>
      <c r="N2209" s="19" t="s">
        <v>18780</v>
      </c>
      <c r="O2209" s="19" t="s">
        <v>1486</v>
      </c>
      <c r="P2209" s="19" t="s">
        <v>1487</v>
      </c>
      <c r="Q2209" s="46">
        <v>32.5</v>
      </c>
      <c r="R2209" s="19" t="s">
        <v>1488</v>
      </c>
      <c r="S2209" s="19" t="s">
        <v>1663</v>
      </c>
      <c r="T2209" s="19" t="s">
        <v>1664</v>
      </c>
      <c r="U2209" s="19" t="s">
        <v>1665</v>
      </c>
      <c r="V2209" s="19" t="s">
        <v>1666</v>
      </c>
      <c r="W2209" s="19" t="s">
        <v>415</v>
      </c>
      <c r="X2209" s="19" t="s">
        <v>1667</v>
      </c>
      <c r="Y2209" s="19" t="s">
        <v>1668</v>
      </c>
      <c r="Z2209" s="19" t="s">
        <v>1669</v>
      </c>
      <c r="AA2209" s="46">
        <v>105</v>
      </c>
      <c r="AB2209" s="19" t="s">
        <v>473</v>
      </c>
      <c r="AC2209" s="19" t="s">
        <v>96</v>
      </c>
      <c r="AD2209" s="19" t="s">
        <v>10657</v>
      </c>
      <c r="AE2209" s="19" t="s">
        <v>10658</v>
      </c>
      <c r="AF2209" s="19" t="s">
        <v>1497</v>
      </c>
      <c r="AG2209" s="19" t="s">
        <v>10659</v>
      </c>
      <c r="AH2209" s="19" t="s">
        <v>1499</v>
      </c>
      <c r="AI2209" s="19" t="s">
        <v>1500</v>
      </c>
      <c r="AJ2209" s="45">
        <v>0</v>
      </c>
      <c r="AK2209" s="45">
        <v>0</v>
      </c>
      <c r="AL2209" s="19" t="s">
        <v>1501</v>
      </c>
      <c r="AM2209" s="46">
        <v>51100</v>
      </c>
      <c r="AN2209" s="46">
        <v>32500</v>
      </c>
      <c r="AO2209" s="46">
        <v>18600</v>
      </c>
      <c r="AP2209" s="45">
        <v>301.93</v>
      </c>
      <c r="AQ2209" s="45"/>
      <c r="AR2209" s="45" t="str">
        <f>IFERROR(VLOOKUP(AB2209,'Pedidos marco'!$A$1:$D$10000,4,0)," ")</f>
        <v xml:space="preserve"> </v>
      </c>
      <c r="AS2209" s="45">
        <f t="shared" si="238"/>
        <v>13</v>
      </c>
      <c r="AT2209" s="45" t="str">
        <f t="shared" si="239"/>
        <v>13</v>
      </c>
      <c r="AU2209" s="47">
        <v>32.5</v>
      </c>
      <c r="AV2209" s="19" t="str">
        <f t="shared" si="240"/>
        <v>04 April</v>
      </c>
      <c r="AW2209" s="19">
        <f t="shared" si="241"/>
        <v>9.2901538461538458</v>
      </c>
      <c r="AX2209" s="19">
        <f t="shared" si="242"/>
        <v>9.2901538461538458</v>
      </c>
      <c r="AY2209" s="19" t="e">
        <f>VLOOKUP(AG2209,Cías!$A$1:$E$10000,5,0)</f>
        <v>#N/A</v>
      </c>
      <c r="AZ2209" s="19" t="str">
        <f t="shared" si="243"/>
        <v>1013227</v>
      </c>
      <c r="BA2209" s="19" t="str">
        <f t="shared" si="244"/>
        <v>COMPAÑIA DE TRANSPORTE PESADO</v>
      </c>
      <c r="BB2209" s="19" t="e">
        <f>VLOOKUP(AG2209,Cías!$A$1:$E$10000,3,0)</f>
        <v>#N/A</v>
      </c>
      <c r="BC2209" s="19"/>
      <c r="BD2209" s="19"/>
      <c r="BE2209" s="19"/>
      <c r="BF2209" s="19"/>
      <c r="BG2209" s="19"/>
      <c r="BH2209" s="19"/>
      <c r="BI2209" s="19"/>
      <c r="BJ2209" s="19"/>
    </row>
    <row r="2210" spans="1:62" ht="15" x14ac:dyDescent="0.2">
      <c r="A2210" s="19" t="s">
        <v>18784</v>
      </c>
      <c r="B2210" s="19" t="s">
        <v>1479</v>
      </c>
      <c r="C2210" s="43">
        <v>44664</v>
      </c>
      <c r="D2210" s="44">
        <v>0.3</v>
      </c>
      <c r="E2210" s="19" t="s">
        <v>18785</v>
      </c>
      <c r="F2210" s="19" t="s">
        <v>1481</v>
      </c>
      <c r="G2210" s="19" t="s">
        <v>1481</v>
      </c>
      <c r="H2210" s="45">
        <v>0</v>
      </c>
      <c r="I2210" s="45">
        <v>0</v>
      </c>
      <c r="J2210" s="19" t="s">
        <v>1482</v>
      </c>
      <c r="K2210" s="19" t="s">
        <v>18581</v>
      </c>
      <c r="L2210" s="19" t="s">
        <v>18786</v>
      </c>
      <c r="M2210" s="19" t="s">
        <v>18787</v>
      </c>
      <c r="N2210" s="19" t="s">
        <v>18784</v>
      </c>
      <c r="O2210" s="19" t="s">
        <v>1641</v>
      </c>
      <c r="P2210" s="19" t="s">
        <v>1642</v>
      </c>
      <c r="Q2210" s="46">
        <v>640</v>
      </c>
      <c r="R2210" s="19" t="s">
        <v>1544</v>
      </c>
      <c r="S2210" s="19" t="s">
        <v>3229</v>
      </c>
      <c r="T2210" s="19" t="s">
        <v>3230</v>
      </c>
      <c r="U2210" s="19" t="s">
        <v>3231</v>
      </c>
      <c r="V2210" s="19" t="s">
        <v>2091</v>
      </c>
      <c r="W2210" s="19" t="s">
        <v>1492</v>
      </c>
      <c r="X2210" s="19" t="s">
        <v>3232</v>
      </c>
      <c r="Y2210" s="19" t="s">
        <v>1494</v>
      </c>
      <c r="Z2210" s="19" t="s">
        <v>1495</v>
      </c>
      <c r="AA2210" s="46">
        <v>247</v>
      </c>
      <c r="AB2210" s="19" t="s">
        <v>497</v>
      </c>
      <c r="AC2210" s="19" t="s">
        <v>143</v>
      </c>
      <c r="AD2210" s="19" t="s">
        <v>11526</v>
      </c>
      <c r="AE2210" s="19" t="s">
        <v>11527</v>
      </c>
      <c r="AF2210" s="19" t="s">
        <v>1592</v>
      </c>
      <c r="AG2210" s="19" t="s">
        <v>11528</v>
      </c>
      <c r="AH2210" s="19" t="s">
        <v>1502</v>
      </c>
      <c r="AI2210" s="19" t="s">
        <v>2099</v>
      </c>
      <c r="AJ2210" s="45">
        <v>0</v>
      </c>
      <c r="AK2210" s="45">
        <v>0</v>
      </c>
      <c r="AL2210" s="19" t="s">
        <v>1501</v>
      </c>
      <c r="AM2210" s="46">
        <v>50630</v>
      </c>
      <c r="AN2210" s="46">
        <v>32090</v>
      </c>
      <c r="AO2210" s="46">
        <v>18540</v>
      </c>
      <c r="AP2210" s="45">
        <v>537.6</v>
      </c>
      <c r="AQ2210" s="45"/>
      <c r="AR2210" s="45" t="str">
        <f>IFERROR(VLOOKUP(AB2210,'Pedidos marco'!$A$1:$D$10000,4,0)," ")</f>
        <v xml:space="preserve"> </v>
      </c>
      <c r="AS2210" s="45">
        <f t="shared" si="238"/>
        <v>13</v>
      </c>
      <c r="AT2210" s="45" t="str">
        <f t="shared" si="239"/>
        <v>13</v>
      </c>
      <c r="AU2210" s="47">
        <v>32</v>
      </c>
      <c r="AV2210" s="19" t="str">
        <f t="shared" si="240"/>
        <v>04 April</v>
      </c>
      <c r="AW2210" s="19">
        <f t="shared" si="241"/>
        <v>0.84000000000000008</v>
      </c>
      <c r="AX2210" s="19">
        <f t="shared" si="242"/>
        <v>16.8</v>
      </c>
      <c r="AY2210" s="19" t="e">
        <f>VLOOKUP(AG2210,Cías!$A$1:$E$10000,5,0)</f>
        <v>#N/A</v>
      </c>
      <c r="AZ2210" s="19" t="str">
        <f t="shared" si="243"/>
        <v>1013719</v>
      </c>
      <c r="BA2210" s="19" t="str">
        <f t="shared" si="244"/>
        <v>GARCES OSWALDO GERMAN</v>
      </c>
      <c r="BB2210" s="19" t="e">
        <f>VLOOKUP(AG2210,Cías!$A$1:$E$10000,3,0)</f>
        <v>#N/A</v>
      </c>
      <c r="BC2210" s="19"/>
      <c r="BD2210" s="19"/>
      <c r="BE2210" s="19"/>
      <c r="BF2210" s="19"/>
      <c r="BG2210" s="19"/>
      <c r="BH2210" s="19"/>
      <c r="BI2210" s="19"/>
      <c r="BJ2210" s="19"/>
    </row>
    <row r="2211" spans="1:62" ht="15" x14ac:dyDescent="0.2">
      <c r="A2211" s="19" t="s">
        <v>18788</v>
      </c>
      <c r="B2211" s="19" t="s">
        <v>1479</v>
      </c>
      <c r="C2211" s="43">
        <v>44664</v>
      </c>
      <c r="D2211" s="44">
        <v>0.30277777777777998</v>
      </c>
      <c r="E2211" s="19" t="s">
        <v>18789</v>
      </c>
      <c r="F2211" s="19" t="s">
        <v>18790</v>
      </c>
      <c r="G2211" s="19" t="s">
        <v>18791</v>
      </c>
      <c r="H2211" s="45">
        <v>3312.14</v>
      </c>
      <c r="I2211" s="45">
        <v>3713.6</v>
      </c>
      <c r="J2211" s="19" t="s">
        <v>1560</v>
      </c>
      <c r="K2211" s="19" t="s">
        <v>18792</v>
      </c>
      <c r="L2211" s="19" t="s">
        <v>18793</v>
      </c>
      <c r="M2211" s="19" t="s">
        <v>18794</v>
      </c>
      <c r="N2211" s="19" t="s">
        <v>18788</v>
      </c>
      <c r="O2211" s="19" t="s">
        <v>371</v>
      </c>
      <c r="P2211" s="19" t="s">
        <v>372</v>
      </c>
      <c r="Q2211" s="46">
        <v>480</v>
      </c>
      <c r="R2211" s="19" t="s">
        <v>1544</v>
      </c>
      <c r="S2211" s="19" t="s">
        <v>3650</v>
      </c>
      <c r="T2211" s="19" t="s">
        <v>3651</v>
      </c>
      <c r="U2211" s="19" t="s">
        <v>3652</v>
      </c>
      <c r="V2211" s="19" t="s">
        <v>3653</v>
      </c>
      <c r="W2211" s="19" t="s">
        <v>1865</v>
      </c>
      <c r="X2211" s="19" t="s">
        <v>3654</v>
      </c>
      <c r="Y2211" s="19" t="s">
        <v>1867</v>
      </c>
      <c r="Z2211" s="19" t="s">
        <v>1868</v>
      </c>
      <c r="AA2211" s="46">
        <v>30</v>
      </c>
      <c r="AB2211" s="19" t="s">
        <v>458</v>
      </c>
      <c r="AC2211" s="19" t="s">
        <v>66</v>
      </c>
      <c r="AD2211" s="19" t="s">
        <v>3980</v>
      </c>
      <c r="AE2211" s="19" t="s">
        <v>3981</v>
      </c>
      <c r="AF2211" s="19" t="s">
        <v>1719</v>
      </c>
      <c r="AG2211" s="19" t="s">
        <v>3982</v>
      </c>
      <c r="AH2211" s="19" t="s">
        <v>1594</v>
      </c>
      <c r="AI2211" s="19" t="s">
        <v>1595</v>
      </c>
      <c r="AJ2211" s="45">
        <v>0.05</v>
      </c>
      <c r="AK2211" s="45">
        <v>24</v>
      </c>
      <c r="AL2211" s="19" t="s">
        <v>1501</v>
      </c>
      <c r="AM2211" s="46">
        <v>39190</v>
      </c>
      <c r="AN2211" s="46">
        <v>24060</v>
      </c>
      <c r="AO2211" s="46">
        <v>15130</v>
      </c>
      <c r="AP2211" s="45">
        <v>91.2</v>
      </c>
      <c r="AQ2211" s="45"/>
      <c r="AR2211" s="45" t="str">
        <f>IFERROR(VLOOKUP(AB2211,'Pedidos marco'!$A$1:$D$10000,4,0)," ")</f>
        <v xml:space="preserve"> </v>
      </c>
      <c r="AS2211" s="45">
        <f t="shared" si="238"/>
        <v>13</v>
      </c>
      <c r="AT2211" s="45" t="str">
        <f t="shared" si="239"/>
        <v>13</v>
      </c>
      <c r="AU2211" s="47">
        <v>24</v>
      </c>
      <c r="AV2211" s="19" t="str">
        <f t="shared" si="240"/>
        <v>04 April</v>
      </c>
      <c r="AW2211" s="19">
        <f t="shared" si="241"/>
        <v>0.19</v>
      </c>
      <c r="AX2211" s="19">
        <f t="shared" si="242"/>
        <v>3.8000000000000003</v>
      </c>
      <c r="AY2211" s="19" t="e">
        <f>VLOOKUP(AG2211,Cías!$A$1:$E$10000,5,0)</f>
        <v>#N/A</v>
      </c>
      <c r="AZ2211" s="19" t="str">
        <f t="shared" si="243"/>
        <v>1020579</v>
      </c>
      <c r="BA2211" s="19" t="str">
        <f t="shared" si="244"/>
        <v>CABRERA RECALDE ALFREDO RAYMUNDO</v>
      </c>
      <c r="BB2211" s="19" t="e">
        <f>VLOOKUP(AG2211,Cías!$A$1:$E$10000,3,0)</f>
        <v>#N/A</v>
      </c>
      <c r="BC2211" s="19"/>
      <c r="BD2211" s="19"/>
      <c r="BE2211" s="19"/>
      <c r="BF2211" s="19"/>
      <c r="BG2211" s="19"/>
      <c r="BH2211" s="19"/>
      <c r="BI2211" s="19"/>
      <c r="BJ2211" s="19"/>
    </row>
    <row r="2212" spans="1:62" ht="15" x14ac:dyDescent="0.2">
      <c r="A2212" s="19" t="s">
        <v>18795</v>
      </c>
      <c r="B2212" s="19" t="s">
        <v>1479</v>
      </c>
      <c r="C2212" s="43">
        <v>44664</v>
      </c>
      <c r="D2212" s="44">
        <v>0.30347222222221998</v>
      </c>
      <c r="E2212" s="19" t="s">
        <v>18796</v>
      </c>
      <c r="F2212" s="19" t="s">
        <v>1481</v>
      </c>
      <c r="G2212" s="19" t="s">
        <v>1481</v>
      </c>
      <c r="H2212" s="45">
        <v>0</v>
      </c>
      <c r="I2212" s="45">
        <v>0</v>
      </c>
      <c r="J2212" s="19" t="s">
        <v>1482</v>
      </c>
      <c r="K2212" s="19" t="s">
        <v>18797</v>
      </c>
      <c r="L2212" s="19" t="s">
        <v>18798</v>
      </c>
      <c r="M2212" s="19" t="s">
        <v>18799</v>
      </c>
      <c r="N2212" s="19" t="s">
        <v>18795</v>
      </c>
      <c r="O2212" s="19" t="s">
        <v>367</v>
      </c>
      <c r="P2212" s="19" t="s">
        <v>368</v>
      </c>
      <c r="Q2212" s="46">
        <v>640</v>
      </c>
      <c r="R2212" s="19" t="s">
        <v>1544</v>
      </c>
      <c r="S2212" s="19" t="s">
        <v>1696</v>
      </c>
      <c r="T2212" s="19" t="s">
        <v>72</v>
      </c>
      <c r="U2212" s="19" t="s">
        <v>8814</v>
      </c>
      <c r="V2212" s="19" t="s">
        <v>2091</v>
      </c>
      <c r="W2212" s="19" t="s">
        <v>415</v>
      </c>
      <c r="X2212" s="19" t="s">
        <v>8815</v>
      </c>
      <c r="Y2212" s="19" t="s">
        <v>1700</v>
      </c>
      <c r="Z2212" s="19" t="s">
        <v>1701</v>
      </c>
      <c r="AA2212" s="46">
        <v>127</v>
      </c>
      <c r="AB2212" s="19" t="s">
        <v>441</v>
      </c>
      <c r="AC2212" s="19" t="s">
        <v>29</v>
      </c>
      <c r="AD2212" s="19" t="s">
        <v>3233</v>
      </c>
      <c r="AE2212" s="19" t="s">
        <v>3234</v>
      </c>
      <c r="AF2212" s="19" t="s">
        <v>1592</v>
      </c>
      <c r="AG2212" s="19" t="s">
        <v>3235</v>
      </c>
      <c r="AH2212" s="19" t="s">
        <v>1502</v>
      </c>
      <c r="AI2212" s="19" t="s">
        <v>2099</v>
      </c>
      <c r="AJ2212" s="45">
        <v>0</v>
      </c>
      <c r="AK2212" s="45">
        <v>0</v>
      </c>
      <c r="AL2212" s="19" t="s">
        <v>1501</v>
      </c>
      <c r="AM2212" s="46">
        <v>50350</v>
      </c>
      <c r="AN2212" s="46">
        <v>32070</v>
      </c>
      <c r="AO2212" s="46">
        <v>18280</v>
      </c>
      <c r="AP2212" s="45">
        <v>326.39999999999998</v>
      </c>
      <c r="AQ2212" s="45"/>
      <c r="AR2212" s="45" t="str">
        <f>IFERROR(VLOOKUP(AB2212,'Pedidos marco'!$A$1:$D$10000,4,0)," ")</f>
        <v xml:space="preserve"> </v>
      </c>
      <c r="AS2212" s="45">
        <f t="shared" si="238"/>
        <v>13</v>
      </c>
      <c r="AT2212" s="45" t="str">
        <f t="shared" si="239"/>
        <v>13</v>
      </c>
      <c r="AU2212" s="47">
        <v>32</v>
      </c>
      <c r="AV2212" s="19" t="str">
        <f t="shared" si="240"/>
        <v>04 April</v>
      </c>
      <c r="AW2212" s="19">
        <f t="shared" si="241"/>
        <v>0.51</v>
      </c>
      <c r="AX2212" s="19">
        <f t="shared" si="242"/>
        <v>10.199999999999999</v>
      </c>
      <c r="AY2212" s="19" t="e">
        <f>VLOOKUP(AG2212,Cías!$A$1:$E$10000,5,0)</f>
        <v>#N/A</v>
      </c>
      <c r="AZ2212" s="19" t="str">
        <f t="shared" si="243"/>
        <v>1014103</v>
      </c>
      <c r="BA2212" s="19" t="str">
        <f t="shared" si="244"/>
        <v>ANRRANGO CALDERON VICTOR HUGO</v>
      </c>
      <c r="BB2212" s="19" t="e">
        <f>VLOOKUP(AG2212,Cías!$A$1:$E$10000,3,0)</f>
        <v>#N/A</v>
      </c>
      <c r="BC2212" s="19"/>
      <c r="BD2212" s="19"/>
      <c r="BE2212" s="19"/>
      <c r="BF2212" s="19"/>
      <c r="BG2212" s="19"/>
      <c r="BH2212" s="19"/>
      <c r="BI2212" s="19"/>
      <c r="BJ2212" s="19"/>
    </row>
    <row r="2213" spans="1:62" ht="15" x14ac:dyDescent="0.2">
      <c r="A2213" s="19" t="s">
        <v>18800</v>
      </c>
      <c r="B2213" s="19" t="s">
        <v>1479</v>
      </c>
      <c r="C2213" s="43">
        <v>44664</v>
      </c>
      <c r="D2213" s="44">
        <v>0.31180555555556</v>
      </c>
      <c r="E2213" s="19" t="s">
        <v>18801</v>
      </c>
      <c r="F2213" s="19" t="s">
        <v>18802</v>
      </c>
      <c r="G2213" s="19" t="s">
        <v>18803</v>
      </c>
      <c r="H2213" s="45">
        <v>4080.49</v>
      </c>
      <c r="I2213" s="45">
        <v>4575.07</v>
      </c>
      <c r="J2213" s="19" t="s">
        <v>1560</v>
      </c>
      <c r="K2213" s="19" t="s">
        <v>18804</v>
      </c>
      <c r="L2213" s="19" t="s">
        <v>18805</v>
      </c>
      <c r="M2213" s="19" t="s">
        <v>18806</v>
      </c>
      <c r="N2213" s="19" t="s">
        <v>18800</v>
      </c>
      <c r="O2213" s="19" t="s">
        <v>2057</v>
      </c>
      <c r="P2213" s="19" t="s">
        <v>2058</v>
      </c>
      <c r="Q2213" s="46">
        <v>32.39</v>
      </c>
      <c r="R2213" s="19" t="s">
        <v>1488</v>
      </c>
      <c r="S2213" s="19" t="s">
        <v>3902</v>
      </c>
      <c r="T2213" s="19" t="s">
        <v>173</v>
      </c>
      <c r="U2213" s="19" t="s">
        <v>3903</v>
      </c>
      <c r="V2213" s="19" t="s">
        <v>3904</v>
      </c>
      <c r="W2213" s="19" t="s">
        <v>1548</v>
      </c>
      <c r="X2213" s="19" t="s">
        <v>3905</v>
      </c>
      <c r="Y2213" s="19" t="s">
        <v>1684</v>
      </c>
      <c r="Z2213" s="19" t="s">
        <v>1685</v>
      </c>
      <c r="AA2213" s="46">
        <v>198</v>
      </c>
      <c r="AB2213" s="19" t="s">
        <v>512</v>
      </c>
      <c r="AC2213" s="19" t="s">
        <v>173</v>
      </c>
      <c r="AD2213" s="19" t="s">
        <v>3906</v>
      </c>
      <c r="AE2213" s="19" t="s">
        <v>3907</v>
      </c>
      <c r="AF2213" s="19" t="s">
        <v>1497</v>
      </c>
      <c r="AG2213" s="19" t="s">
        <v>3908</v>
      </c>
      <c r="AH2213" s="19" t="s">
        <v>1499</v>
      </c>
      <c r="AI2213" s="19" t="s">
        <v>1500</v>
      </c>
      <c r="AJ2213" s="45">
        <v>0</v>
      </c>
      <c r="AK2213" s="45">
        <v>0</v>
      </c>
      <c r="AL2213" s="19" t="s">
        <v>1501</v>
      </c>
      <c r="AM2213" s="46">
        <v>50420</v>
      </c>
      <c r="AN2213" s="46">
        <v>32390</v>
      </c>
      <c r="AO2213" s="46">
        <v>18030</v>
      </c>
      <c r="AP2213" s="45">
        <v>527.96</v>
      </c>
      <c r="AQ2213" s="45"/>
      <c r="AR2213" s="45" t="str">
        <f>IFERROR(VLOOKUP(AB2213,'Pedidos marco'!$A$1:$D$10000,4,0)," ")</f>
        <v xml:space="preserve"> </v>
      </c>
      <c r="AS2213" s="45">
        <f t="shared" si="238"/>
        <v>13</v>
      </c>
      <c r="AT2213" s="45" t="str">
        <f t="shared" si="239"/>
        <v>13</v>
      </c>
      <c r="AU2213" s="47">
        <v>32.39</v>
      </c>
      <c r="AV2213" s="19" t="str">
        <f t="shared" si="240"/>
        <v>04 April</v>
      </c>
      <c r="AW2213" s="19">
        <f t="shared" si="241"/>
        <v>16.300092621179378</v>
      </c>
      <c r="AX2213" s="19">
        <f t="shared" si="242"/>
        <v>16.300092621179378</v>
      </c>
      <c r="AY2213" s="19" t="e">
        <f>VLOOKUP(AG2213,Cías!$A$1:$E$10000,5,0)</f>
        <v>#N/A</v>
      </c>
      <c r="AZ2213" s="19" t="str">
        <f t="shared" si="243"/>
        <v>1013862</v>
      </c>
      <c r="BA2213" s="19" t="str">
        <f t="shared" si="244"/>
        <v>JACOME MARTINEZ EDGAR BOLIVAR</v>
      </c>
      <c r="BB2213" s="19" t="e">
        <f>VLOOKUP(AG2213,Cías!$A$1:$E$10000,3,0)</f>
        <v>#N/A</v>
      </c>
      <c r="BC2213" s="19"/>
      <c r="BD2213" s="19"/>
      <c r="BE2213" s="19"/>
      <c r="BF2213" s="19"/>
      <c r="BG2213" s="19"/>
      <c r="BH2213" s="19"/>
      <c r="BI2213" s="19"/>
      <c r="BJ2213" s="19"/>
    </row>
    <row r="2214" spans="1:62" ht="15" x14ac:dyDescent="0.2">
      <c r="A2214" s="19" t="s">
        <v>18807</v>
      </c>
      <c r="B2214" s="19" t="s">
        <v>1479</v>
      </c>
      <c r="C2214" s="43">
        <v>44664</v>
      </c>
      <c r="D2214" s="44">
        <v>0.31319444444444</v>
      </c>
      <c r="E2214" s="19" t="s">
        <v>18808</v>
      </c>
      <c r="F2214" s="19" t="s">
        <v>18809</v>
      </c>
      <c r="G2214" s="19" t="s">
        <v>18810</v>
      </c>
      <c r="H2214" s="45">
        <v>583.12</v>
      </c>
      <c r="I2214" s="45">
        <v>653.79</v>
      </c>
      <c r="J2214" s="19" t="s">
        <v>1560</v>
      </c>
      <c r="K2214" s="19" t="s">
        <v>18811</v>
      </c>
      <c r="L2214" s="19" t="s">
        <v>18812</v>
      </c>
      <c r="M2214" s="19" t="s">
        <v>18813</v>
      </c>
      <c r="N2214" s="19" t="s">
        <v>18807</v>
      </c>
      <c r="O2214" s="19" t="s">
        <v>369</v>
      </c>
      <c r="P2214" s="19" t="s">
        <v>370</v>
      </c>
      <c r="Q2214" s="46">
        <v>100</v>
      </c>
      <c r="R2214" s="19" t="s">
        <v>1544</v>
      </c>
      <c r="S2214" s="19" t="s">
        <v>1754</v>
      </c>
      <c r="T2214" s="19" t="s">
        <v>104</v>
      </c>
      <c r="U2214" s="19" t="s">
        <v>2901</v>
      </c>
      <c r="V2214" s="19" t="s">
        <v>2902</v>
      </c>
      <c r="W2214" s="19" t="s">
        <v>2127</v>
      </c>
      <c r="X2214" s="19" t="s">
        <v>2903</v>
      </c>
      <c r="Y2214" s="19" t="s">
        <v>2129</v>
      </c>
      <c r="Z2214" s="19" t="s">
        <v>2130</v>
      </c>
      <c r="AA2214" s="46">
        <v>205</v>
      </c>
      <c r="AB2214" s="19" t="s">
        <v>477</v>
      </c>
      <c r="AC2214" s="19" t="s">
        <v>104</v>
      </c>
      <c r="AD2214" s="19" t="s">
        <v>1761</v>
      </c>
      <c r="AE2214" s="19" t="s">
        <v>1762</v>
      </c>
      <c r="AF2214" s="19" t="s">
        <v>1592</v>
      </c>
      <c r="AG2214" s="19" t="s">
        <v>1763</v>
      </c>
      <c r="AH2214" s="19" t="s">
        <v>1499</v>
      </c>
      <c r="AI2214" s="19" t="s">
        <v>1500</v>
      </c>
      <c r="AJ2214" s="45">
        <v>0</v>
      </c>
      <c r="AK2214" s="45">
        <v>0</v>
      </c>
      <c r="AL2214" s="19" t="s">
        <v>1501</v>
      </c>
      <c r="AM2214" s="46">
        <v>13982.120999999999</v>
      </c>
      <c r="AN2214" s="46">
        <v>5012.1210000000001</v>
      </c>
      <c r="AO2214" s="46">
        <v>8970</v>
      </c>
      <c r="AP2214" s="45">
        <v>78</v>
      </c>
      <c r="AQ2214" s="45"/>
      <c r="AR2214" s="45" t="str">
        <f>IFERROR(VLOOKUP(AB2214,'Pedidos marco'!$A$1:$D$10000,4,0)," ")</f>
        <v xml:space="preserve"> </v>
      </c>
      <c r="AS2214" s="45">
        <f t="shared" si="238"/>
        <v>13</v>
      </c>
      <c r="AT2214" s="45" t="str">
        <f t="shared" si="239"/>
        <v>13</v>
      </c>
      <c r="AU2214" s="47">
        <v>5</v>
      </c>
      <c r="AV2214" s="19" t="str">
        <f t="shared" si="240"/>
        <v>04 April</v>
      </c>
      <c r="AW2214" s="19">
        <f t="shared" si="241"/>
        <v>0.78</v>
      </c>
      <c r="AX2214" s="19">
        <f t="shared" si="242"/>
        <v>15.6</v>
      </c>
      <c r="AY2214" s="19" t="e">
        <f>VLOOKUP(AG2214,Cías!$A$1:$E$10000,5,0)</f>
        <v>#N/A</v>
      </c>
      <c r="AZ2214" s="19" t="str">
        <f t="shared" si="243"/>
        <v>1013863</v>
      </c>
      <c r="BA2214" s="19" t="str">
        <f t="shared" si="244"/>
        <v>DISTRIBUCIONES NARANJO</v>
      </c>
      <c r="BB2214" s="19" t="e">
        <f>VLOOKUP(AG2214,Cías!$A$1:$E$10000,3,0)</f>
        <v>#N/A</v>
      </c>
      <c r="BC2214" s="19"/>
      <c r="BD2214" s="19"/>
      <c r="BE2214" s="19"/>
      <c r="BF2214" s="19"/>
      <c r="BG2214" s="19"/>
      <c r="BH2214" s="19"/>
      <c r="BI2214" s="19"/>
      <c r="BJ2214" s="19"/>
    </row>
    <row r="2215" spans="1:62" ht="15" x14ac:dyDescent="0.2">
      <c r="A2215" s="19" t="s">
        <v>18807</v>
      </c>
      <c r="B2215" s="19" t="s">
        <v>1479</v>
      </c>
      <c r="C2215" s="43">
        <v>44664</v>
      </c>
      <c r="D2215" s="44">
        <v>0.31319444444444</v>
      </c>
      <c r="E2215" s="19" t="s">
        <v>18814</v>
      </c>
      <c r="F2215" s="19" t="s">
        <v>18815</v>
      </c>
      <c r="G2215" s="19" t="s">
        <v>18816</v>
      </c>
      <c r="H2215" s="45">
        <v>3557.82</v>
      </c>
      <c r="I2215" s="45">
        <v>3989.05</v>
      </c>
      <c r="J2215" s="19" t="s">
        <v>1560</v>
      </c>
      <c r="K2215" s="19" t="s">
        <v>18817</v>
      </c>
      <c r="L2215" s="19" t="s">
        <v>18818</v>
      </c>
      <c r="M2215" s="19" t="s">
        <v>18819</v>
      </c>
      <c r="N2215" s="19" t="s">
        <v>18807</v>
      </c>
      <c r="O2215" s="19" t="s">
        <v>367</v>
      </c>
      <c r="P2215" s="19" t="s">
        <v>368</v>
      </c>
      <c r="Q2215" s="46">
        <v>560</v>
      </c>
      <c r="R2215" s="19" t="s">
        <v>1544</v>
      </c>
      <c r="S2215" s="19" t="s">
        <v>1754</v>
      </c>
      <c r="T2215" s="19" t="s">
        <v>104</v>
      </c>
      <c r="U2215" s="19" t="s">
        <v>2901</v>
      </c>
      <c r="V2215" s="19" t="s">
        <v>2902</v>
      </c>
      <c r="W2215" s="19" t="s">
        <v>2127</v>
      </c>
      <c r="X2215" s="19" t="s">
        <v>2903</v>
      </c>
      <c r="Y2215" s="19" t="s">
        <v>2129</v>
      </c>
      <c r="Z2215" s="19" t="s">
        <v>2130</v>
      </c>
      <c r="AA2215" s="46">
        <v>205</v>
      </c>
      <c r="AB2215" s="19" t="s">
        <v>477</v>
      </c>
      <c r="AC2215" s="19" t="s">
        <v>104</v>
      </c>
      <c r="AD2215" s="19" t="s">
        <v>1761</v>
      </c>
      <c r="AE2215" s="19" t="s">
        <v>1762</v>
      </c>
      <c r="AF2215" s="19" t="s">
        <v>1592</v>
      </c>
      <c r="AG2215" s="19" t="s">
        <v>1763</v>
      </c>
      <c r="AH2215" s="19" t="s">
        <v>1499</v>
      </c>
      <c r="AI2215" s="19" t="s">
        <v>1500</v>
      </c>
      <c r="AJ2215" s="45">
        <v>0</v>
      </c>
      <c r="AK2215" s="45">
        <v>0</v>
      </c>
      <c r="AL2215" s="19" t="s">
        <v>1501</v>
      </c>
      <c r="AM2215" s="46">
        <v>37037.879000000001</v>
      </c>
      <c r="AN2215" s="46">
        <v>28067.879000000001</v>
      </c>
      <c r="AO2215" s="46">
        <v>8970</v>
      </c>
      <c r="AP2215" s="45">
        <v>436.8</v>
      </c>
      <c r="AQ2215" s="45"/>
      <c r="AR2215" s="45" t="str">
        <f>IFERROR(VLOOKUP(AB2215,'Pedidos marco'!$A$1:$D$10000,4,0)," ")</f>
        <v xml:space="preserve"> </v>
      </c>
      <c r="AS2215" s="45">
        <f t="shared" si="238"/>
        <v>13</v>
      </c>
      <c r="AT2215" s="45" t="str">
        <f t="shared" si="239"/>
        <v>13</v>
      </c>
      <c r="AU2215" s="47">
        <v>28</v>
      </c>
      <c r="AV2215" s="19" t="str">
        <f t="shared" si="240"/>
        <v>04 April</v>
      </c>
      <c r="AW2215" s="19">
        <f t="shared" si="241"/>
        <v>0.78</v>
      </c>
      <c r="AX2215" s="19">
        <f t="shared" si="242"/>
        <v>15.6</v>
      </c>
      <c r="AY2215" s="19" t="e">
        <f>VLOOKUP(AG2215,Cías!$A$1:$E$10000,5,0)</f>
        <v>#N/A</v>
      </c>
      <c r="AZ2215" s="19" t="str">
        <f t="shared" si="243"/>
        <v>1013863</v>
      </c>
      <c r="BA2215" s="19" t="str">
        <f t="shared" si="244"/>
        <v>DISTRIBUCIONES NARANJO</v>
      </c>
      <c r="BB2215" s="19" t="e">
        <f>VLOOKUP(AG2215,Cías!$A$1:$E$10000,3,0)</f>
        <v>#N/A</v>
      </c>
      <c r="BC2215" s="19"/>
      <c r="BD2215" s="19"/>
      <c r="BE2215" s="19"/>
      <c r="BF2215" s="19"/>
      <c r="BG2215" s="19"/>
      <c r="BH2215" s="19"/>
      <c r="BI2215" s="19"/>
      <c r="BJ2215" s="19"/>
    </row>
    <row r="2216" spans="1:62" ht="15" x14ac:dyDescent="0.2">
      <c r="A2216" s="19" t="s">
        <v>18820</v>
      </c>
      <c r="B2216" s="19" t="s">
        <v>1479</v>
      </c>
      <c r="C2216" s="43">
        <v>44664</v>
      </c>
      <c r="D2216" s="44">
        <v>0.32083333333332997</v>
      </c>
      <c r="E2216" s="19" t="s">
        <v>18821</v>
      </c>
      <c r="F2216" s="19" t="s">
        <v>1481</v>
      </c>
      <c r="G2216" s="19" t="s">
        <v>1481</v>
      </c>
      <c r="H2216" s="45">
        <v>0</v>
      </c>
      <c r="I2216" s="45">
        <v>0</v>
      </c>
      <c r="J2216" s="19" t="s">
        <v>1482</v>
      </c>
      <c r="K2216" s="19" t="s">
        <v>17099</v>
      </c>
      <c r="L2216" s="19" t="s">
        <v>18822</v>
      </c>
      <c r="M2216" s="19" t="s">
        <v>18823</v>
      </c>
      <c r="N2216" s="19" t="s">
        <v>18820</v>
      </c>
      <c r="O2216" s="19" t="s">
        <v>1486</v>
      </c>
      <c r="P2216" s="19" t="s">
        <v>1487</v>
      </c>
      <c r="Q2216" s="46">
        <v>31.95</v>
      </c>
      <c r="R2216" s="19" t="s">
        <v>1488</v>
      </c>
      <c r="S2216" s="19" t="s">
        <v>1663</v>
      </c>
      <c r="T2216" s="19" t="s">
        <v>1664</v>
      </c>
      <c r="U2216" s="19" t="s">
        <v>1665</v>
      </c>
      <c r="V2216" s="19" t="s">
        <v>1666</v>
      </c>
      <c r="W2216" s="19" t="s">
        <v>415</v>
      </c>
      <c r="X2216" s="19" t="s">
        <v>1667</v>
      </c>
      <c r="Y2216" s="19" t="s">
        <v>1668</v>
      </c>
      <c r="Z2216" s="19" t="s">
        <v>1669</v>
      </c>
      <c r="AA2216" s="46">
        <v>105</v>
      </c>
      <c r="AB2216" s="19" t="s">
        <v>473</v>
      </c>
      <c r="AC2216" s="19" t="s">
        <v>96</v>
      </c>
      <c r="AD2216" s="19" t="s">
        <v>18824</v>
      </c>
      <c r="AE2216" s="19" t="s">
        <v>18825</v>
      </c>
      <c r="AF2216" s="19" t="s">
        <v>1497</v>
      </c>
      <c r="AG2216" s="19" t="s">
        <v>18826</v>
      </c>
      <c r="AH2216" s="19" t="s">
        <v>1499</v>
      </c>
      <c r="AI2216" s="19" t="s">
        <v>1500</v>
      </c>
      <c r="AJ2216" s="45">
        <v>0</v>
      </c>
      <c r="AK2216" s="45">
        <v>0</v>
      </c>
      <c r="AL2216" s="19" t="s">
        <v>1501</v>
      </c>
      <c r="AM2216" s="46">
        <v>50060</v>
      </c>
      <c r="AN2216" s="46">
        <v>31950</v>
      </c>
      <c r="AO2216" s="46">
        <v>18110</v>
      </c>
      <c r="AP2216" s="45">
        <v>296.82</v>
      </c>
      <c r="AQ2216" s="45"/>
      <c r="AR2216" s="45" t="str">
        <f>IFERROR(VLOOKUP(AB2216,'Pedidos marco'!$A$1:$D$10000,4,0)," ")</f>
        <v xml:space="preserve"> </v>
      </c>
      <c r="AS2216" s="45">
        <f t="shared" si="238"/>
        <v>13</v>
      </c>
      <c r="AT2216" s="45" t="str">
        <f t="shared" si="239"/>
        <v>13</v>
      </c>
      <c r="AU2216" s="47">
        <v>31.95</v>
      </c>
      <c r="AV2216" s="19" t="str">
        <f t="shared" si="240"/>
        <v>04 April</v>
      </c>
      <c r="AW2216" s="19">
        <f t="shared" si="241"/>
        <v>9.2901408450704217</v>
      </c>
      <c r="AX2216" s="19">
        <f t="shared" si="242"/>
        <v>9.2901408450704217</v>
      </c>
      <c r="AY2216" s="19" t="e">
        <f>VLOOKUP(AG2216,Cías!$A$1:$E$10000,5,0)</f>
        <v>#N/A</v>
      </c>
      <c r="AZ2216" s="19" t="str">
        <f t="shared" si="243"/>
        <v>1013227</v>
      </c>
      <c r="BA2216" s="19" t="str">
        <f t="shared" si="244"/>
        <v>COMPAÑIA DE TRANSPORTE PESADO</v>
      </c>
      <c r="BB2216" s="19" t="e">
        <f>VLOOKUP(AG2216,Cías!$A$1:$E$10000,3,0)</f>
        <v>#N/A</v>
      </c>
      <c r="BC2216" s="19"/>
      <c r="BD2216" s="19"/>
      <c r="BE2216" s="19"/>
      <c r="BF2216" s="19"/>
      <c r="BG2216" s="19"/>
      <c r="BH2216" s="19"/>
      <c r="BI2216" s="19"/>
      <c r="BJ2216" s="19"/>
    </row>
    <row r="2217" spans="1:62" ht="15" x14ac:dyDescent="0.2">
      <c r="A2217" s="19" t="s">
        <v>18827</v>
      </c>
      <c r="B2217" s="19" t="s">
        <v>1479</v>
      </c>
      <c r="C2217" s="43">
        <v>44664</v>
      </c>
      <c r="D2217" s="44">
        <v>0.32986111111110999</v>
      </c>
      <c r="E2217" s="19" t="s">
        <v>18828</v>
      </c>
      <c r="F2217" s="19" t="s">
        <v>18829</v>
      </c>
      <c r="G2217" s="19" t="s">
        <v>18830</v>
      </c>
      <c r="H2217" s="45">
        <v>2160.1</v>
      </c>
      <c r="I2217" s="45">
        <v>2421.92</v>
      </c>
      <c r="J2217" s="19" t="s">
        <v>1560</v>
      </c>
      <c r="K2217" s="19" t="s">
        <v>18831</v>
      </c>
      <c r="L2217" s="19" t="s">
        <v>18832</v>
      </c>
      <c r="M2217" s="19" t="s">
        <v>18833</v>
      </c>
      <c r="N2217" s="19" t="s">
        <v>18827</v>
      </c>
      <c r="O2217" s="19" t="s">
        <v>1603</v>
      </c>
      <c r="P2217" s="19" t="s">
        <v>1604</v>
      </c>
      <c r="Q2217" s="46">
        <v>340</v>
      </c>
      <c r="R2217" s="19" t="s">
        <v>1544</v>
      </c>
      <c r="S2217" s="19" t="s">
        <v>1680</v>
      </c>
      <c r="T2217" s="19" t="s">
        <v>90</v>
      </c>
      <c r="U2217" s="19" t="s">
        <v>18834</v>
      </c>
      <c r="V2217" s="19" t="s">
        <v>18835</v>
      </c>
      <c r="W2217" s="19" t="s">
        <v>1646</v>
      </c>
      <c r="X2217" s="19" t="s">
        <v>18836</v>
      </c>
      <c r="Y2217" s="19" t="s">
        <v>1648</v>
      </c>
      <c r="Z2217" s="19" t="s">
        <v>1649</v>
      </c>
      <c r="AA2217" s="46">
        <v>330</v>
      </c>
      <c r="AB2217" s="19" t="s">
        <v>470</v>
      </c>
      <c r="AC2217" s="19" t="s">
        <v>90</v>
      </c>
      <c r="AD2217" s="19" t="s">
        <v>2944</v>
      </c>
      <c r="AE2217" s="19" t="s">
        <v>2945</v>
      </c>
      <c r="AF2217" s="19" t="s">
        <v>1554</v>
      </c>
      <c r="AG2217" s="19" t="s">
        <v>2946</v>
      </c>
      <c r="AH2217" s="19" t="s">
        <v>1499</v>
      </c>
      <c r="AI2217" s="19" t="s">
        <v>1500</v>
      </c>
      <c r="AJ2217" s="45">
        <v>0</v>
      </c>
      <c r="AK2217" s="45">
        <v>0</v>
      </c>
      <c r="AL2217" s="19" t="s">
        <v>1501</v>
      </c>
      <c r="AM2217" s="46">
        <v>26740</v>
      </c>
      <c r="AN2217" s="46">
        <v>17030</v>
      </c>
      <c r="AO2217" s="46">
        <v>9710</v>
      </c>
      <c r="AP2217" s="45">
        <v>452.2</v>
      </c>
      <c r="AQ2217" s="45"/>
      <c r="AR2217" s="45" t="str">
        <f>IFERROR(VLOOKUP(AB2217,'Pedidos marco'!$A$1:$D$10000,4,0)," ")</f>
        <v xml:space="preserve"> </v>
      </c>
      <c r="AS2217" s="45">
        <f t="shared" si="238"/>
        <v>13</v>
      </c>
      <c r="AT2217" s="45" t="str">
        <f t="shared" si="239"/>
        <v>13</v>
      </c>
      <c r="AU2217" s="47">
        <v>17</v>
      </c>
      <c r="AV2217" s="19" t="str">
        <f t="shared" si="240"/>
        <v>04 April</v>
      </c>
      <c r="AW2217" s="19">
        <f t="shared" si="241"/>
        <v>1.33</v>
      </c>
      <c r="AX2217" s="19">
        <f t="shared" si="242"/>
        <v>26.599999999999998</v>
      </c>
      <c r="AY2217" s="19" t="e">
        <f>VLOOKUP(AG2217,Cías!$A$1:$E$10000,5,0)</f>
        <v>#N/A</v>
      </c>
      <c r="AZ2217" s="19" t="str">
        <f t="shared" si="243"/>
        <v>1018470</v>
      </c>
      <c r="BA2217" s="19" t="str">
        <f t="shared" si="244"/>
        <v>COMERCIAL LOS NEVADOS</v>
      </c>
      <c r="BB2217" s="19" t="e">
        <f>VLOOKUP(AG2217,Cías!$A$1:$E$10000,3,0)</f>
        <v>#N/A</v>
      </c>
      <c r="BC2217" s="19"/>
      <c r="BD2217" s="19"/>
      <c r="BE2217" s="19"/>
      <c r="BF2217" s="19"/>
      <c r="BG2217" s="19"/>
      <c r="BH2217" s="19"/>
      <c r="BI2217" s="19"/>
      <c r="BJ2217" s="19"/>
    </row>
    <row r="2218" spans="1:62" ht="15" x14ac:dyDescent="0.2">
      <c r="A2218" s="19" t="s">
        <v>18837</v>
      </c>
      <c r="B2218" s="19" t="s">
        <v>1479</v>
      </c>
      <c r="C2218" s="43">
        <v>44664</v>
      </c>
      <c r="D2218" s="44">
        <v>0.34444444444444</v>
      </c>
      <c r="E2218" s="19" t="s">
        <v>18838</v>
      </c>
      <c r="F2218" s="19" t="s">
        <v>18839</v>
      </c>
      <c r="G2218" s="19" t="s">
        <v>18840</v>
      </c>
      <c r="H2218" s="45">
        <v>3297.61</v>
      </c>
      <c r="I2218" s="45">
        <v>3697.3</v>
      </c>
      <c r="J2218" s="19" t="s">
        <v>1560</v>
      </c>
      <c r="K2218" s="19" t="s">
        <v>16491</v>
      </c>
      <c r="L2218" s="19" t="s">
        <v>18841</v>
      </c>
      <c r="M2218" s="19" t="s">
        <v>18842</v>
      </c>
      <c r="N2218" s="19" t="s">
        <v>18837</v>
      </c>
      <c r="O2218" s="19" t="s">
        <v>1823</v>
      </c>
      <c r="P2218" s="19" t="s">
        <v>1824</v>
      </c>
      <c r="Q2218" s="46">
        <v>32.5</v>
      </c>
      <c r="R2218" s="19" t="s">
        <v>1488</v>
      </c>
      <c r="S2218" s="19" t="s">
        <v>3514</v>
      </c>
      <c r="T2218" s="19" t="s">
        <v>3515</v>
      </c>
      <c r="U2218" s="19" t="s">
        <v>3516</v>
      </c>
      <c r="V2218" s="19" t="s">
        <v>3517</v>
      </c>
      <c r="W2218" s="19" t="s">
        <v>1962</v>
      </c>
      <c r="X2218" s="19" t="s">
        <v>3518</v>
      </c>
      <c r="Y2218" s="19" t="s">
        <v>1964</v>
      </c>
      <c r="Z2218" s="19" t="s">
        <v>1965</v>
      </c>
      <c r="AA2218" s="46">
        <v>210</v>
      </c>
      <c r="AB2218" s="19" t="s">
        <v>3519</v>
      </c>
      <c r="AC2218" s="19" t="s">
        <v>3515</v>
      </c>
      <c r="AD2218" s="19" t="s">
        <v>3520</v>
      </c>
      <c r="AE2218" s="19" t="s">
        <v>3521</v>
      </c>
      <c r="AF2218" s="19" t="s">
        <v>1497</v>
      </c>
      <c r="AG2218" s="19" t="s">
        <v>3522</v>
      </c>
      <c r="AH2218" s="19" t="s">
        <v>1499</v>
      </c>
      <c r="AI2218" s="19" t="s">
        <v>1500</v>
      </c>
      <c r="AJ2218" s="45">
        <v>0</v>
      </c>
      <c r="AK2218" s="45">
        <v>0</v>
      </c>
      <c r="AL2218" s="19" t="s">
        <v>1517</v>
      </c>
      <c r="AM2218" s="46">
        <v>51010</v>
      </c>
      <c r="AN2218" s="46">
        <v>32500</v>
      </c>
      <c r="AO2218" s="46">
        <v>18510</v>
      </c>
      <c r="AP2218" s="45">
        <v>0</v>
      </c>
      <c r="AQ2218" s="45"/>
      <c r="AR2218" s="45" t="str">
        <f>IFERROR(VLOOKUP(AB2218,'Pedidos marco'!$A$1:$D$10000,4,0)," ")</f>
        <v xml:space="preserve"> </v>
      </c>
      <c r="AS2218" s="45">
        <f t="shared" si="238"/>
        <v>13</v>
      </c>
      <c r="AT2218" s="45" t="str">
        <f t="shared" si="239"/>
        <v>13</v>
      </c>
      <c r="AU2218" s="47">
        <v>32.5</v>
      </c>
      <c r="AV2218" s="19" t="str">
        <f t="shared" si="240"/>
        <v>04 April</v>
      </c>
      <c r="AW2218" s="19">
        <f t="shared" si="241"/>
        <v>0</v>
      </c>
      <c r="AX2218" s="19">
        <f t="shared" si="242"/>
        <v>0</v>
      </c>
      <c r="AY2218" s="19" t="e">
        <f>VLOOKUP(AG2218,Cías!$A$1:$E$10000,5,0)</f>
        <v>#N/A</v>
      </c>
      <c r="AZ2218" s="19" t="str">
        <f t="shared" si="243"/>
        <v>1014416</v>
      </c>
      <c r="BA2218" s="19" t="str">
        <f t="shared" si="244"/>
        <v>VALENZUELA DIAZ PATRICIO XAVIER</v>
      </c>
      <c r="BB2218" s="19" t="e">
        <f>VLOOKUP(AG2218,Cías!$A$1:$E$10000,3,0)</f>
        <v>#N/A</v>
      </c>
      <c r="BC2218" s="19"/>
      <c r="BD2218" s="19"/>
      <c r="BE2218" s="19"/>
      <c r="BF2218" s="19"/>
      <c r="BG2218" s="19"/>
      <c r="BH2218" s="19"/>
      <c r="BI2218" s="19"/>
      <c r="BJ2218" s="19"/>
    </row>
    <row r="2219" spans="1:62" ht="15" x14ac:dyDescent="0.2">
      <c r="A2219" s="19" t="s">
        <v>18843</v>
      </c>
      <c r="B2219" s="19" t="s">
        <v>1479</v>
      </c>
      <c r="C2219" s="43">
        <v>44664</v>
      </c>
      <c r="D2219" s="44">
        <v>0.35208333333332997</v>
      </c>
      <c r="E2219" s="19" t="s">
        <v>18844</v>
      </c>
      <c r="F2219" s="19" t="s">
        <v>18845</v>
      </c>
      <c r="G2219" s="19" t="s">
        <v>18846</v>
      </c>
      <c r="H2219" s="45">
        <v>806.12</v>
      </c>
      <c r="I2219" s="45">
        <v>903.82</v>
      </c>
      <c r="J2219" s="19" t="s">
        <v>1560</v>
      </c>
      <c r="K2219" s="19" t="s">
        <v>18847</v>
      </c>
      <c r="L2219" s="19" t="s">
        <v>18848</v>
      </c>
      <c r="M2219" s="19" t="s">
        <v>18849</v>
      </c>
      <c r="N2219" s="19" t="s">
        <v>18843</v>
      </c>
      <c r="O2219" s="19" t="s">
        <v>371</v>
      </c>
      <c r="P2219" s="19" t="s">
        <v>372</v>
      </c>
      <c r="Q2219" s="46">
        <v>120</v>
      </c>
      <c r="R2219" s="19" t="s">
        <v>1544</v>
      </c>
      <c r="S2219" s="19" t="s">
        <v>2566</v>
      </c>
      <c r="T2219" s="19" t="s">
        <v>2567</v>
      </c>
      <c r="U2219" s="19" t="s">
        <v>18850</v>
      </c>
      <c r="V2219" s="19" t="s">
        <v>18851</v>
      </c>
      <c r="W2219" s="19" t="s">
        <v>415</v>
      </c>
      <c r="X2219" s="19" t="s">
        <v>18852</v>
      </c>
      <c r="Y2219" s="19" t="s">
        <v>4279</v>
      </c>
      <c r="Z2219" s="19" t="s">
        <v>4280</v>
      </c>
      <c r="AA2219" s="46">
        <v>87</v>
      </c>
      <c r="AB2219" s="19" t="s">
        <v>588</v>
      </c>
      <c r="AC2219" s="19" t="s">
        <v>333</v>
      </c>
      <c r="AD2219" s="19" t="s">
        <v>5105</v>
      </c>
      <c r="AE2219" s="19" t="s">
        <v>5106</v>
      </c>
      <c r="AF2219" s="19" t="s">
        <v>1554</v>
      </c>
      <c r="AG2219" s="19" t="s">
        <v>5107</v>
      </c>
      <c r="AH2219" s="19" t="s">
        <v>1499</v>
      </c>
      <c r="AI2219" s="19" t="s">
        <v>1500</v>
      </c>
      <c r="AJ2219" s="45">
        <v>0</v>
      </c>
      <c r="AK2219" s="45">
        <v>0</v>
      </c>
      <c r="AL2219" s="19" t="s">
        <v>1501</v>
      </c>
      <c r="AM2219" s="46">
        <v>10518.333000000001</v>
      </c>
      <c r="AN2219" s="46">
        <v>6013.3329999999996</v>
      </c>
      <c r="AO2219" s="46">
        <v>4505</v>
      </c>
      <c r="AP2219" s="45">
        <v>45.6</v>
      </c>
      <c r="AQ2219" s="45"/>
      <c r="AR2219" s="45" t="str">
        <f>IFERROR(VLOOKUP(AB2219,'Pedidos marco'!$A$1:$D$10000,4,0)," ")</f>
        <v xml:space="preserve"> </v>
      </c>
      <c r="AS2219" s="45">
        <f t="shared" si="238"/>
        <v>13</v>
      </c>
      <c r="AT2219" s="45" t="str">
        <f t="shared" si="239"/>
        <v>13</v>
      </c>
      <c r="AU2219" s="47">
        <v>6</v>
      </c>
      <c r="AV2219" s="19" t="str">
        <f t="shared" si="240"/>
        <v>04 April</v>
      </c>
      <c r="AW2219" s="19">
        <f t="shared" si="241"/>
        <v>0.38</v>
      </c>
      <c r="AX2219" s="19">
        <f t="shared" si="242"/>
        <v>7.6000000000000005</v>
      </c>
      <c r="AY2219" s="19" t="e">
        <f>VLOOKUP(AG2219,Cías!$A$1:$E$10000,5,0)</f>
        <v>#N/A</v>
      </c>
      <c r="AZ2219" s="19" t="str">
        <f t="shared" si="243"/>
        <v>1021623</v>
      </c>
      <c r="BA2219" s="19" t="str">
        <f t="shared" si="244"/>
        <v>VILLARREAL HIGUERA FERNANDO SALVADO</v>
      </c>
      <c r="BB2219" s="19" t="e">
        <f>VLOOKUP(AG2219,Cías!$A$1:$E$10000,3,0)</f>
        <v>#N/A</v>
      </c>
      <c r="BC2219" s="19"/>
      <c r="BD2219" s="19"/>
      <c r="BE2219" s="19"/>
      <c r="BF2219" s="19"/>
      <c r="BG2219" s="19"/>
      <c r="BH2219" s="19"/>
      <c r="BI2219" s="19"/>
      <c r="BJ2219" s="19"/>
    </row>
    <row r="2220" spans="1:62" ht="15" x14ac:dyDescent="0.2">
      <c r="A2220" s="19" t="s">
        <v>18843</v>
      </c>
      <c r="B2220" s="19" t="s">
        <v>1479</v>
      </c>
      <c r="C2220" s="43">
        <v>44664</v>
      </c>
      <c r="D2220" s="44">
        <v>0.35208333333332997</v>
      </c>
      <c r="E2220" s="19" t="s">
        <v>18853</v>
      </c>
      <c r="F2220" s="19" t="s">
        <v>18854</v>
      </c>
      <c r="G2220" s="19" t="s">
        <v>18855</v>
      </c>
      <c r="H2220" s="45">
        <v>1605.16</v>
      </c>
      <c r="I2220" s="45">
        <v>1799.72</v>
      </c>
      <c r="J2220" s="19" t="s">
        <v>1560</v>
      </c>
      <c r="K2220" s="19" t="s">
        <v>18856</v>
      </c>
      <c r="L2220" s="19" t="s">
        <v>18857</v>
      </c>
      <c r="M2220" s="19" t="s">
        <v>18858</v>
      </c>
      <c r="N2220" s="19" t="s">
        <v>18843</v>
      </c>
      <c r="O2220" s="19" t="s">
        <v>367</v>
      </c>
      <c r="P2220" s="19" t="s">
        <v>368</v>
      </c>
      <c r="Q2220" s="46">
        <v>240</v>
      </c>
      <c r="R2220" s="19" t="s">
        <v>1544</v>
      </c>
      <c r="S2220" s="19" t="s">
        <v>2566</v>
      </c>
      <c r="T2220" s="19" t="s">
        <v>2567</v>
      </c>
      <c r="U2220" s="19" t="s">
        <v>17981</v>
      </c>
      <c r="V2220" s="19" t="s">
        <v>17982</v>
      </c>
      <c r="W2220" s="19" t="s">
        <v>415</v>
      </c>
      <c r="X2220" s="19" t="s">
        <v>17983</v>
      </c>
      <c r="Y2220" s="19" t="s">
        <v>4279</v>
      </c>
      <c r="Z2220" s="19" t="s">
        <v>4280</v>
      </c>
      <c r="AA2220" s="46">
        <v>87</v>
      </c>
      <c r="AB2220" s="19" t="s">
        <v>588</v>
      </c>
      <c r="AC2220" s="19" t="s">
        <v>333</v>
      </c>
      <c r="AD2220" s="19" t="s">
        <v>5105</v>
      </c>
      <c r="AE2220" s="19" t="s">
        <v>5106</v>
      </c>
      <c r="AF2220" s="19" t="s">
        <v>1554</v>
      </c>
      <c r="AG2220" s="19" t="s">
        <v>5107</v>
      </c>
      <c r="AH2220" s="19" t="s">
        <v>1499</v>
      </c>
      <c r="AI2220" s="19" t="s">
        <v>1500</v>
      </c>
      <c r="AJ2220" s="45">
        <v>0</v>
      </c>
      <c r="AK2220" s="45">
        <v>0</v>
      </c>
      <c r="AL2220" s="19" t="s">
        <v>1501</v>
      </c>
      <c r="AM2220" s="46">
        <v>16531.667000000001</v>
      </c>
      <c r="AN2220" s="46">
        <v>12026.666999999999</v>
      </c>
      <c r="AO2220" s="46">
        <v>4505</v>
      </c>
      <c r="AP2220" s="45">
        <v>91.2</v>
      </c>
      <c r="AQ2220" s="45"/>
      <c r="AR2220" s="45" t="str">
        <f>IFERROR(VLOOKUP(AB2220,'Pedidos marco'!$A$1:$D$10000,4,0)," ")</f>
        <v xml:space="preserve"> </v>
      </c>
      <c r="AS2220" s="45">
        <f t="shared" si="238"/>
        <v>13</v>
      </c>
      <c r="AT2220" s="45" t="str">
        <f t="shared" si="239"/>
        <v>13</v>
      </c>
      <c r="AU2220" s="47">
        <v>12</v>
      </c>
      <c r="AV2220" s="19" t="str">
        <f t="shared" si="240"/>
        <v>04 April</v>
      </c>
      <c r="AW2220" s="19">
        <f t="shared" si="241"/>
        <v>0.38</v>
      </c>
      <c r="AX2220" s="19">
        <f t="shared" si="242"/>
        <v>7.6000000000000005</v>
      </c>
      <c r="AY2220" s="19" t="e">
        <f>VLOOKUP(AG2220,Cías!$A$1:$E$10000,5,0)</f>
        <v>#N/A</v>
      </c>
      <c r="AZ2220" s="19" t="str">
        <f t="shared" si="243"/>
        <v>1021623</v>
      </c>
      <c r="BA2220" s="19" t="str">
        <f t="shared" si="244"/>
        <v>VILLARREAL HIGUERA FERNANDO SALVADO</v>
      </c>
      <c r="BB2220" s="19" t="e">
        <f>VLOOKUP(AG2220,Cías!$A$1:$E$10000,3,0)</f>
        <v>#N/A</v>
      </c>
      <c r="BC2220" s="19"/>
      <c r="BD2220" s="19"/>
      <c r="BE2220" s="19"/>
      <c r="BF2220" s="19"/>
      <c r="BG2220" s="19"/>
      <c r="BH2220" s="19"/>
      <c r="BI2220" s="19"/>
      <c r="BJ2220" s="19"/>
    </row>
    <row r="2221" spans="1:62" ht="15" x14ac:dyDescent="0.2">
      <c r="A2221" s="19" t="s">
        <v>18859</v>
      </c>
      <c r="B2221" s="19" t="s">
        <v>1479</v>
      </c>
      <c r="C2221" s="43">
        <v>44664</v>
      </c>
      <c r="D2221" s="44">
        <v>0.35694444444444001</v>
      </c>
      <c r="E2221" s="19" t="s">
        <v>18860</v>
      </c>
      <c r="F2221" s="19" t="s">
        <v>18861</v>
      </c>
      <c r="G2221" s="19" t="s">
        <v>18862</v>
      </c>
      <c r="H2221" s="45">
        <v>4320.21</v>
      </c>
      <c r="I2221" s="45">
        <v>4843.8500000000004</v>
      </c>
      <c r="J2221" s="19" t="s">
        <v>1560</v>
      </c>
      <c r="K2221" s="19" t="s">
        <v>18863</v>
      </c>
      <c r="L2221" s="19" t="s">
        <v>18864</v>
      </c>
      <c r="M2221" s="19" t="s">
        <v>18865</v>
      </c>
      <c r="N2221" s="19" t="s">
        <v>18859</v>
      </c>
      <c r="O2221" s="19" t="s">
        <v>367</v>
      </c>
      <c r="P2221" s="19" t="s">
        <v>368</v>
      </c>
      <c r="Q2221" s="46">
        <v>680</v>
      </c>
      <c r="R2221" s="19" t="s">
        <v>1544</v>
      </c>
      <c r="S2221" s="19" t="s">
        <v>1754</v>
      </c>
      <c r="T2221" s="19" t="s">
        <v>104</v>
      </c>
      <c r="U2221" s="19" t="s">
        <v>1755</v>
      </c>
      <c r="V2221" s="19" t="s">
        <v>1756</v>
      </c>
      <c r="W2221" s="19" t="s">
        <v>1757</v>
      </c>
      <c r="X2221" s="19" t="s">
        <v>1758</v>
      </c>
      <c r="Y2221" s="19" t="s">
        <v>1759</v>
      </c>
      <c r="Z2221" s="19" t="s">
        <v>1760</v>
      </c>
      <c r="AA2221" s="46">
        <v>218</v>
      </c>
      <c r="AB2221" s="19" t="s">
        <v>477</v>
      </c>
      <c r="AC2221" s="19" t="s">
        <v>104</v>
      </c>
      <c r="AD2221" s="19" t="s">
        <v>2304</v>
      </c>
      <c r="AE2221" s="19" t="s">
        <v>2305</v>
      </c>
      <c r="AF2221" s="19" t="s">
        <v>1592</v>
      </c>
      <c r="AG2221" s="19" t="s">
        <v>2306</v>
      </c>
      <c r="AH2221" s="19" t="s">
        <v>1499</v>
      </c>
      <c r="AI2221" s="19" t="s">
        <v>1500</v>
      </c>
      <c r="AJ2221" s="45">
        <v>0</v>
      </c>
      <c r="AK2221" s="45">
        <v>0</v>
      </c>
      <c r="AL2221" s="19" t="s">
        <v>1501</v>
      </c>
      <c r="AM2221" s="46">
        <v>51430</v>
      </c>
      <c r="AN2221" s="46">
        <v>34100</v>
      </c>
      <c r="AO2221" s="46">
        <v>17330</v>
      </c>
      <c r="AP2221" s="45">
        <v>516.79999999999995</v>
      </c>
      <c r="AQ2221" s="45"/>
      <c r="AR2221" s="45" t="str">
        <f>IFERROR(VLOOKUP(AB2221,'Pedidos marco'!$A$1:$D$10000,4,0)," ")</f>
        <v xml:space="preserve"> </v>
      </c>
      <c r="AS2221" s="45">
        <f t="shared" si="238"/>
        <v>13</v>
      </c>
      <c r="AT2221" s="45" t="str">
        <f t="shared" si="239"/>
        <v>13</v>
      </c>
      <c r="AU2221" s="47">
        <v>34</v>
      </c>
      <c r="AV2221" s="19" t="str">
        <f t="shared" si="240"/>
        <v>04 April</v>
      </c>
      <c r="AW2221" s="19">
        <f t="shared" si="241"/>
        <v>0.7599999999999999</v>
      </c>
      <c r="AX2221" s="19">
        <f t="shared" si="242"/>
        <v>15.2</v>
      </c>
      <c r="AY2221" s="19" t="e">
        <f>VLOOKUP(AG2221,Cías!$A$1:$E$10000,5,0)</f>
        <v>#N/A</v>
      </c>
      <c r="AZ2221" s="19" t="str">
        <f t="shared" si="243"/>
        <v>1013863</v>
      </c>
      <c r="BA2221" s="19" t="str">
        <f t="shared" si="244"/>
        <v>DISTRIBUCIONES NARANJO</v>
      </c>
      <c r="BB2221" s="19" t="e">
        <f>VLOOKUP(AG2221,Cías!$A$1:$E$10000,3,0)</f>
        <v>#N/A</v>
      </c>
      <c r="BC2221" s="19"/>
      <c r="BD2221" s="19"/>
      <c r="BE2221" s="19"/>
      <c r="BF2221" s="19"/>
      <c r="BG2221" s="19"/>
      <c r="BH2221" s="19"/>
      <c r="BI2221" s="19"/>
      <c r="BJ2221" s="19"/>
    </row>
    <row r="2222" spans="1:62" ht="15" x14ac:dyDescent="0.2">
      <c r="A2222" s="19" t="s">
        <v>18866</v>
      </c>
      <c r="B2222" s="19" t="s">
        <v>1479</v>
      </c>
      <c r="C2222" s="43">
        <v>44664</v>
      </c>
      <c r="D2222" s="44">
        <v>0.35902777777778</v>
      </c>
      <c r="E2222" s="19" t="s">
        <v>18867</v>
      </c>
      <c r="F2222" s="19" t="s">
        <v>18868</v>
      </c>
      <c r="G2222" s="19" t="s">
        <v>18869</v>
      </c>
      <c r="H2222" s="45">
        <v>557.57000000000005</v>
      </c>
      <c r="I2222" s="45">
        <v>625.15</v>
      </c>
      <c r="J2222" s="19" t="s">
        <v>1560</v>
      </c>
      <c r="K2222" s="19" t="s">
        <v>18870</v>
      </c>
      <c r="L2222" s="19" t="s">
        <v>18871</v>
      </c>
      <c r="M2222" s="19" t="s">
        <v>18872</v>
      </c>
      <c r="N2222" s="19" t="s">
        <v>18866</v>
      </c>
      <c r="O2222" s="19" t="s">
        <v>371</v>
      </c>
      <c r="P2222" s="19" t="s">
        <v>372</v>
      </c>
      <c r="Q2222" s="46">
        <v>80</v>
      </c>
      <c r="R2222" s="19" t="s">
        <v>1544</v>
      </c>
      <c r="S2222" s="19" t="s">
        <v>7054</v>
      </c>
      <c r="T2222" s="19" t="s">
        <v>7055</v>
      </c>
      <c r="U2222" s="19" t="s">
        <v>7056</v>
      </c>
      <c r="V2222" s="19" t="s">
        <v>7057</v>
      </c>
      <c r="W2222" s="19" t="s">
        <v>1829</v>
      </c>
      <c r="X2222" s="19" t="s">
        <v>7058</v>
      </c>
      <c r="Y2222" s="19" t="s">
        <v>5256</v>
      </c>
      <c r="Z2222" s="19" t="s">
        <v>5257</v>
      </c>
      <c r="AA2222" s="46">
        <v>15</v>
      </c>
      <c r="AB2222" s="19" t="s">
        <v>552</v>
      </c>
      <c r="AC2222" s="19" t="s">
        <v>258</v>
      </c>
      <c r="AD2222" s="19" t="s">
        <v>4052</v>
      </c>
      <c r="AE2222" s="19" t="s">
        <v>4053</v>
      </c>
      <c r="AF2222" s="19" t="s">
        <v>1554</v>
      </c>
      <c r="AG2222" s="19" t="s">
        <v>4054</v>
      </c>
      <c r="AH2222" s="19" t="s">
        <v>1499</v>
      </c>
      <c r="AI2222" s="19" t="s">
        <v>1500</v>
      </c>
      <c r="AJ2222" s="45">
        <v>0</v>
      </c>
      <c r="AK2222" s="45">
        <v>0</v>
      </c>
      <c r="AL2222" s="19" t="s">
        <v>1501</v>
      </c>
      <c r="AM2222" s="46">
        <v>8511.1110000000008</v>
      </c>
      <c r="AN2222" s="46">
        <v>4011.1109999999999</v>
      </c>
      <c r="AO2222" s="46">
        <v>4500</v>
      </c>
      <c r="AP2222" s="45">
        <v>12</v>
      </c>
      <c r="AQ2222" s="45"/>
      <c r="AR2222" s="45" t="str">
        <f>IFERROR(VLOOKUP(AB2222,'Pedidos marco'!$A$1:$D$10000,4,0)," ")</f>
        <v xml:space="preserve"> </v>
      </c>
      <c r="AS2222" s="45">
        <f t="shared" si="238"/>
        <v>13</v>
      </c>
      <c r="AT2222" s="45" t="str">
        <f t="shared" si="239"/>
        <v>13</v>
      </c>
      <c r="AU2222" s="47">
        <v>4</v>
      </c>
      <c r="AV2222" s="19" t="str">
        <f t="shared" si="240"/>
        <v>04 April</v>
      </c>
      <c r="AW2222" s="19">
        <f t="shared" si="241"/>
        <v>0.15</v>
      </c>
      <c r="AX2222" s="19">
        <f t="shared" si="242"/>
        <v>3</v>
      </c>
      <c r="AY2222" s="19" t="e">
        <f>VLOOKUP(AG2222,Cías!$A$1:$E$10000,5,0)</f>
        <v>#N/A</v>
      </c>
      <c r="AZ2222" s="19" t="str">
        <f t="shared" si="243"/>
        <v>1013181</v>
      </c>
      <c r="BA2222" s="19" t="str">
        <f t="shared" si="244"/>
        <v>REASCOS GUZMAN HARVEY ESTANISLAO</v>
      </c>
      <c r="BB2222" s="19" t="e">
        <f>VLOOKUP(AG2222,Cías!$A$1:$E$10000,3,0)</f>
        <v>#N/A</v>
      </c>
      <c r="BC2222" s="19"/>
      <c r="BD2222" s="19"/>
      <c r="BE2222" s="19"/>
      <c r="BF2222" s="19"/>
      <c r="BG2222" s="19"/>
      <c r="BH2222" s="19"/>
      <c r="BI2222" s="19"/>
      <c r="BJ2222" s="19"/>
    </row>
    <row r="2223" spans="1:62" ht="15" x14ac:dyDescent="0.2">
      <c r="A2223" s="19" t="s">
        <v>18866</v>
      </c>
      <c r="B2223" s="19" t="s">
        <v>1479</v>
      </c>
      <c r="C2223" s="43">
        <v>44664</v>
      </c>
      <c r="D2223" s="44">
        <v>0.35902777777778</v>
      </c>
      <c r="E2223" s="19" t="s">
        <v>18873</v>
      </c>
      <c r="F2223" s="19" t="s">
        <v>18874</v>
      </c>
      <c r="G2223" s="19" t="s">
        <v>18875</v>
      </c>
      <c r="H2223" s="45">
        <v>1932.08</v>
      </c>
      <c r="I2223" s="45">
        <v>2166.2600000000002</v>
      </c>
      <c r="J2223" s="19" t="s">
        <v>1560</v>
      </c>
      <c r="K2223" s="19" t="s">
        <v>18876</v>
      </c>
      <c r="L2223" s="19" t="s">
        <v>18877</v>
      </c>
      <c r="M2223" s="19" t="s">
        <v>18878</v>
      </c>
      <c r="N2223" s="19" t="s">
        <v>18866</v>
      </c>
      <c r="O2223" s="19" t="s">
        <v>367</v>
      </c>
      <c r="P2223" s="19" t="s">
        <v>368</v>
      </c>
      <c r="Q2223" s="46">
        <v>280</v>
      </c>
      <c r="R2223" s="19" t="s">
        <v>1544</v>
      </c>
      <c r="S2223" s="19" t="s">
        <v>7054</v>
      </c>
      <c r="T2223" s="19" t="s">
        <v>7055</v>
      </c>
      <c r="U2223" s="19" t="s">
        <v>7056</v>
      </c>
      <c r="V2223" s="19" t="s">
        <v>7057</v>
      </c>
      <c r="W2223" s="19" t="s">
        <v>1829</v>
      </c>
      <c r="X2223" s="19" t="s">
        <v>7058</v>
      </c>
      <c r="Y2223" s="19" t="s">
        <v>5256</v>
      </c>
      <c r="Z2223" s="19" t="s">
        <v>5257</v>
      </c>
      <c r="AA2223" s="46">
        <v>15</v>
      </c>
      <c r="AB2223" s="19" t="s">
        <v>552</v>
      </c>
      <c r="AC2223" s="19" t="s">
        <v>258</v>
      </c>
      <c r="AD2223" s="19" t="s">
        <v>4052</v>
      </c>
      <c r="AE2223" s="19" t="s">
        <v>4053</v>
      </c>
      <c r="AF2223" s="19" t="s">
        <v>1554</v>
      </c>
      <c r="AG2223" s="19" t="s">
        <v>4054</v>
      </c>
      <c r="AH2223" s="19" t="s">
        <v>1499</v>
      </c>
      <c r="AI2223" s="19" t="s">
        <v>1500</v>
      </c>
      <c r="AJ2223" s="45">
        <v>0</v>
      </c>
      <c r="AK2223" s="45">
        <v>0</v>
      </c>
      <c r="AL2223" s="19" t="s">
        <v>1501</v>
      </c>
      <c r="AM2223" s="46">
        <v>18538.888999999999</v>
      </c>
      <c r="AN2223" s="46">
        <v>14038.888999999999</v>
      </c>
      <c r="AO2223" s="46">
        <v>4500</v>
      </c>
      <c r="AP2223" s="45">
        <v>42</v>
      </c>
      <c r="AQ2223" s="45"/>
      <c r="AR2223" s="45" t="str">
        <f>IFERROR(VLOOKUP(AB2223,'Pedidos marco'!$A$1:$D$10000,4,0)," ")</f>
        <v xml:space="preserve"> </v>
      </c>
      <c r="AS2223" s="45">
        <f t="shared" si="238"/>
        <v>13</v>
      </c>
      <c r="AT2223" s="45" t="str">
        <f t="shared" si="239"/>
        <v>13</v>
      </c>
      <c r="AU2223" s="47">
        <v>14</v>
      </c>
      <c r="AV2223" s="19" t="str">
        <f t="shared" si="240"/>
        <v>04 April</v>
      </c>
      <c r="AW2223" s="19">
        <f t="shared" si="241"/>
        <v>0.15</v>
      </c>
      <c r="AX2223" s="19">
        <f t="shared" si="242"/>
        <v>3</v>
      </c>
      <c r="AY2223" s="19" t="e">
        <f>VLOOKUP(AG2223,Cías!$A$1:$E$10000,5,0)</f>
        <v>#N/A</v>
      </c>
      <c r="AZ2223" s="19" t="str">
        <f t="shared" si="243"/>
        <v>1013181</v>
      </c>
      <c r="BA2223" s="19" t="str">
        <f t="shared" si="244"/>
        <v>REASCOS GUZMAN HARVEY ESTANISLAO</v>
      </c>
      <c r="BB2223" s="19" t="e">
        <f>VLOOKUP(AG2223,Cías!$A$1:$E$10000,3,0)</f>
        <v>#N/A</v>
      </c>
      <c r="BC2223" s="19"/>
      <c r="BD2223" s="19"/>
      <c r="BE2223" s="19"/>
      <c r="BF2223" s="19"/>
      <c r="BG2223" s="19"/>
      <c r="BH2223" s="19"/>
      <c r="BI2223" s="19"/>
      <c r="BJ2223" s="19"/>
    </row>
    <row r="2224" spans="1:62" ht="15" x14ac:dyDescent="0.2">
      <c r="A2224" s="19" t="s">
        <v>18879</v>
      </c>
      <c r="B2224" s="19" t="s">
        <v>1479</v>
      </c>
      <c r="C2224" s="43">
        <v>44664</v>
      </c>
      <c r="D2224" s="44">
        <v>0.38194444444443998</v>
      </c>
      <c r="E2224" s="19" t="s">
        <v>18880</v>
      </c>
      <c r="F2224" s="19" t="s">
        <v>18881</v>
      </c>
      <c r="G2224" s="19" t="s">
        <v>18882</v>
      </c>
      <c r="H2224" s="45">
        <v>2268</v>
      </c>
      <c r="I2224" s="45">
        <v>2542.9</v>
      </c>
      <c r="J2224" s="19" t="s">
        <v>1560</v>
      </c>
      <c r="K2224" s="19" t="s">
        <v>18883</v>
      </c>
      <c r="L2224" s="19" t="s">
        <v>18884</v>
      </c>
      <c r="M2224" s="19" t="s">
        <v>18885</v>
      </c>
      <c r="N2224" s="19" t="s">
        <v>18879</v>
      </c>
      <c r="O2224" s="19" t="s">
        <v>1641</v>
      </c>
      <c r="P2224" s="19" t="s">
        <v>1642</v>
      </c>
      <c r="Q2224" s="46">
        <v>360</v>
      </c>
      <c r="R2224" s="19" t="s">
        <v>1544</v>
      </c>
      <c r="S2224" s="19" t="s">
        <v>1736</v>
      </c>
      <c r="T2224" s="19" t="s">
        <v>1737</v>
      </c>
      <c r="U2224" s="19" t="s">
        <v>18886</v>
      </c>
      <c r="V2224" s="19" t="s">
        <v>18887</v>
      </c>
      <c r="W2224" s="19" t="s">
        <v>18888</v>
      </c>
      <c r="X2224" s="19" t="s">
        <v>18889</v>
      </c>
      <c r="Y2224" s="19" t="s">
        <v>18890</v>
      </c>
      <c r="Z2224" s="19" t="s">
        <v>18891</v>
      </c>
      <c r="AA2224" s="46">
        <v>472</v>
      </c>
      <c r="AB2224" s="19" t="s">
        <v>562</v>
      </c>
      <c r="AC2224" s="19" t="s">
        <v>277</v>
      </c>
      <c r="AD2224" s="19" t="s">
        <v>2371</v>
      </c>
      <c r="AE2224" s="19" t="s">
        <v>1481</v>
      </c>
      <c r="AF2224" s="19" t="s">
        <v>1554</v>
      </c>
      <c r="AG2224" s="19" t="s">
        <v>2372</v>
      </c>
      <c r="AH2224" s="19" t="s">
        <v>1499</v>
      </c>
      <c r="AI2224" s="19" t="s">
        <v>1500</v>
      </c>
      <c r="AJ2224" s="45">
        <v>0</v>
      </c>
      <c r="AK2224" s="45">
        <v>0</v>
      </c>
      <c r="AL2224" s="19" t="s">
        <v>1501</v>
      </c>
      <c r="AM2224" s="46">
        <v>27240</v>
      </c>
      <c r="AN2224" s="46">
        <v>18010</v>
      </c>
      <c r="AO2224" s="46">
        <v>9230</v>
      </c>
      <c r="AP2224" s="45">
        <v>424.8</v>
      </c>
      <c r="AQ2224" s="45"/>
      <c r="AR2224" s="45" t="str">
        <f>IFERROR(VLOOKUP(AB2224,'Pedidos marco'!$A$1:$D$10000,4,0)," ")</f>
        <v xml:space="preserve"> </v>
      </c>
      <c r="AS2224" s="45">
        <f t="shared" si="238"/>
        <v>13</v>
      </c>
      <c r="AT2224" s="45" t="str">
        <f t="shared" si="239"/>
        <v>13</v>
      </c>
      <c r="AU2224" s="47">
        <v>18</v>
      </c>
      <c r="AV2224" s="19" t="str">
        <f t="shared" si="240"/>
        <v>04 April</v>
      </c>
      <c r="AW2224" s="19">
        <f t="shared" si="241"/>
        <v>1.18</v>
      </c>
      <c r="AX2224" s="19">
        <f t="shared" si="242"/>
        <v>23.6</v>
      </c>
      <c r="AY2224" s="19" t="e">
        <f>VLOOKUP(AG2224,Cías!$A$1:$E$10000,5,0)</f>
        <v>#N/A</v>
      </c>
      <c r="AZ2224" s="19" t="str">
        <f t="shared" si="243"/>
        <v>1013597</v>
      </c>
      <c r="BA2224" s="19" t="str">
        <f t="shared" si="244"/>
        <v>RUIZ RUIZ EDISON FRANKLIN</v>
      </c>
      <c r="BB2224" s="19" t="e">
        <f>VLOOKUP(AG2224,Cías!$A$1:$E$10000,3,0)</f>
        <v>#N/A</v>
      </c>
      <c r="BC2224" s="19"/>
      <c r="BD2224" s="19"/>
      <c r="BE2224" s="19"/>
      <c r="BF2224" s="19"/>
      <c r="BG2224" s="19"/>
      <c r="BH2224" s="19"/>
      <c r="BI2224" s="19"/>
      <c r="BJ2224" s="19"/>
    </row>
    <row r="2225" spans="1:62" ht="15" x14ac:dyDescent="0.2">
      <c r="A2225" s="19" t="s">
        <v>18892</v>
      </c>
      <c r="B2225" s="19" t="s">
        <v>1479</v>
      </c>
      <c r="C2225" s="43">
        <v>44664</v>
      </c>
      <c r="D2225" s="44">
        <v>0.38611111111111002</v>
      </c>
      <c r="E2225" s="19" t="s">
        <v>18893</v>
      </c>
      <c r="F2225" s="19" t="s">
        <v>18894</v>
      </c>
      <c r="G2225" s="19" t="s">
        <v>18895</v>
      </c>
      <c r="H2225" s="45">
        <v>4054.8</v>
      </c>
      <c r="I2225" s="45">
        <v>4546.2700000000004</v>
      </c>
      <c r="J2225" s="19" t="s">
        <v>1560</v>
      </c>
      <c r="K2225" s="19" t="s">
        <v>18896</v>
      </c>
      <c r="L2225" s="19" t="s">
        <v>18897</v>
      </c>
      <c r="M2225" s="19" t="s">
        <v>18898</v>
      </c>
      <c r="N2225" s="19" t="s">
        <v>18892</v>
      </c>
      <c r="O2225" s="19" t="s">
        <v>371</v>
      </c>
      <c r="P2225" s="19" t="s">
        <v>372</v>
      </c>
      <c r="Q2225" s="46">
        <v>620</v>
      </c>
      <c r="R2225" s="19" t="s">
        <v>1544</v>
      </c>
      <c r="S2225" s="19" t="s">
        <v>1898</v>
      </c>
      <c r="T2225" s="19" t="s">
        <v>1899</v>
      </c>
      <c r="U2225" s="19" t="s">
        <v>1900</v>
      </c>
      <c r="V2225" s="19" t="s">
        <v>1901</v>
      </c>
      <c r="W2225" s="19" t="s">
        <v>1548</v>
      </c>
      <c r="X2225" s="19" t="s">
        <v>1902</v>
      </c>
      <c r="Y2225" s="19" t="s">
        <v>1684</v>
      </c>
      <c r="Z2225" s="19" t="s">
        <v>1685</v>
      </c>
      <c r="AA2225" s="46">
        <v>198</v>
      </c>
      <c r="AB2225" s="19" t="s">
        <v>525</v>
      </c>
      <c r="AC2225" s="19" t="s">
        <v>202</v>
      </c>
      <c r="AD2225" s="19" t="s">
        <v>1903</v>
      </c>
      <c r="AE2225" s="19" t="s">
        <v>1904</v>
      </c>
      <c r="AF2225" s="19" t="s">
        <v>1592</v>
      </c>
      <c r="AG2225" s="19" t="s">
        <v>1905</v>
      </c>
      <c r="AH2225" s="19" t="s">
        <v>1499</v>
      </c>
      <c r="AI2225" s="19" t="s">
        <v>1500</v>
      </c>
      <c r="AJ2225" s="45">
        <v>0</v>
      </c>
      <c r="AK2225" s="45">
        <v>0</v>
      </c>
      <c r="AL2225" s="19" t="s">
        <v>1501</v>
      </c>
      <c r="AM2225" s="46">
        <v>39933.332999999999</v>
      </c>
      <c r="AN2225" s="46">
        <v>31103.332999999999</v>
      </c>
      <c r="AO2225" s="46">
        <v>8830</v>
      </c>
      <c r="AP2225" s="45">
        <v>458.8</v>
      </c>
      <c r="AQ2225" s="45"/>
      <c r="AR2225" s="45" t="str">
        <f>IFERROR(VLOOKUP(AB2225,'Pedidos marco'!$A$1:$D$10000,4,0)," ")</f>
        <v xml:space="preserve"> </v>
      </c>
      <c r="AS2225" s="45">
        <f t="shared" si="238"/>
        <v>13</v>
      </c>
      <c r="AT2225" s="45" t="str">
        <f t="shared" si="239"/>
        <v>13</v>
      </c>
      <c r="AU2225" s="47">
        <v>31</v>
      </c>
      <c r="AV2225" s="19" t="str">
        <f t="shared" si="240"/>
        <v>04 April</v>
      </c>
      <c r="AW2225" s="19">
        <f t="shared" si="241"/>
        <v>0.74</v>
      </c>
      <c r="AX2225" s="19">
        <f t="shared" si="242"/>
        <v>14.8</v>
      </c>
      <c r="AY2225" s="19" t="e">
        <f>VLOOKUP(AG2225,Cías!$A$1:$E$10000,5,0)</f>
        <v>#N/A</v>
      </c>
      <c r="AZ2225" s="19" t="str">
        <f t="shared" si="243"/>
        <v>1017066</v>
      </c>
      <c r="BA2225" s="19" t="str">
        <f t="shared" si="244"/>
        <v>MISE MISE NESTOR SALOMON</v>
      </c>
      <c r="BB2225" s="19" t="e">
        <f>VLOOKUP(AG2225,Cías!$A$1:$E$10000,3,0)</f>
        <v>#N/A</v>
      </c>
      <c r="BC2225" s="19"/>
      <c r="BD2225" s="19"/>
      <c r="BE2225" s="19"/>
      <c r="BF2225" s="19"/>
      <c r="BG2225" s="19"/>
      <c r="BH2225" s="19"/>
      <c r="BI2225" s="19"/>
      <c r="BJ2225" s="19"/>
    </row>
    <row r="2226" spans="1:62" ht="15" x14ac:dyDescent="0.2">
      <c r="A2226" s="19" t="s">
        <v>18892</v>
      </c>
      <c r="B2226" s="19" t="s">
        <v>1479</v>
      </c>
      <c r="C2226" s="43">
        <v>44664</v>
      </c>
      <c r="D2226" s="44">
        <v>0.38611111111111002</v>
      </c>
      <c r="E2226" s="19" t="s">
        <v>18899</v>
      </c>
      <c r="F2226" s="19" t="s">
        <v>18900</v>
      </c>
      <c r="G2226" s="19" t="s">
        <v>18901</v>
      </c>
      <c r="H2226" s="45">
        <v>260</v>
      </c>
      <c r="I2226" s="45">
        <v>291.51</v>
      </c>
      <c r="J2226" s="19" t="s">
        <v>1560</v>
      </c>
      <c r="K2226" s="19" t="s">
        <v>18902</v>
      </c>
      <c r="L2226" s="19" t="s">
        <v>18903</v>
      </c>
      <c r="M2226" s="19" t="s">
        <v>18904</v>
      </c>
      <c r="N2226" s="19" t="s">
        <v>18892</v>
      </c>
      <c r="O2226" s="19" t="s">
        <v>367</v>
      </c>
      <c r="P2226" s="19" t="s">
        <v>368</v>
      </c>
      <c r="Q2226" s="46">
        <v>40</v>
      </c>
      <c r="R2226" s="19" t="s">
        <v>1544</v>
      </c>
      <c r="S2226" s="19" t="s">
        <v>1898</v>
      </c>
      <c r="T2226" s="19" t="s">
        <v>1899</v>
      </c>
      <c r="U2226" s="19" t="s">
        <v>1900</v>
      </c>
      <c r="V2226" s="19" t="s">
        <v>1901</v>
      </c>
      <c r="W2226" s="19" t="s">
        <v>1548</v>
      </c>
      <c r="X2226" s="19" t="s">
        <v>1902</v>
      </c>
      <c r="Y2226" s="19" t="s">
        <v>1684</v>
      </c>
      <c r="Z2226" s="19" t="s">
        <v>1685</v>
      </c>
      <c r="AA2226" s="46">
        <v>198</v>
      </c>
      <c r="AB2226" s="19" t="s">
        <v>525</v>
      </c>
      <c r="AC2226" s="19" t="s">
        <v>202</v>
      </c>
      <c r="AD2226" s="19" t="s">
        <v>1903</v>
      </c>
      <c r="AE2226" s="19" t="s">
        <v>1904</v>
      </c>
      <c r="AF2226" s="19" t="s">
        <v>1592</v>
      </c>
      <c r="AG2226" s="19" t="s">
        <v>1905</v>
      </c>
      <c r="AH2226" s="19" t="s">
        <v>1499</v>
      </c>
      <c r="AI2226" s="19" t="s">
        <v>1500</v>
      </c>
      <c r="AJ2226" s="45">
        <v>0</v>
      </c>
      <c r="AK2226" s="45">
        <v>0</v>
      </c>
      <c r="AL2226" s="19" t="s">
        <v>1501</v>
      </c>
      <c r="AM2226" s="46">
        <v>10836.666999999999</v>
      </c>
      <c r="AN2226" s="46">
        <v>2006.6669999999999</v>
      </c>
      <c r="AO2226" s="46">
        <v>8830</v>
      </c>
      <c r="AP2226" s="45">
        <v>29.6</v>
      </c>
      <c r="AQ2226" s="45"/>
      <c r="AR2226" s="45" t="str">
        <f>IFERROR(VLOOKUP(AB2226,'Pedidos marco'!$A$1:$D$10000,4,0)," ")</f>
        <v xml:space="preserve"> </v>
      </c>
      <c r="AS2226" s="45">
        <f t="shared" si="238"/>
        <v>13</v>
      </c>
      <c r="AT2226" s="45" t="str">
        <f t="shared" si="239"/>
        <v>13</v>
      </c>
      <c r="AU2226" s="47">
        <v>2</v>
      </c>
      <c r="AV2226" s="19" t="str">
        <f t="shared" si="240"/>
        <v>04 April</v>
      </c>
      <c r="AW2226" s="19">
        <f t="shared" si="241"/>
        <v>0.74</v>
      </c>
      <c r="AX2226" s="19">
        <f t="shared" si="242"/>
        <v>14.8</v>
      </c>
      <c r="AY2226" s="19" t="e">
        <f>VLOOKUP(AG2226,Cías!$A$1:$E$10000,5,0)</f>
        <v>#N/A</v>
      </c>
      <c r="AZ2226" s="19" t="str">
        <f t="shared" si="243"/>
        <v>1017066</v>
      </c>
      <c r="BA2226" s="19" t="str">
        <f t="shared" si="244"/>
        <v>MISE MISE NESTOR SALOMON</v>
      </c>
      <c r="BB2226" s="19" t="e">
        <f>VLOOKUP(AG2226,Cías!$A$1:$E$10000,3,0)</f>
        <v>#N/A</v>
      </c>
      <c r="BC2226" s="19"/>
      <c r="BD2226" s="19"/>
      <c r="BE2226" s="19"/>
      <c r="BF2226" s="19"/>
      <c r="BG2226" s="19"/>
      <c r="BH2226" s="19"/>
      <c r="BI2226" s="19"/>
      <c r="BJ2226" s="19"/>
    </row>
    <row r="2227" spans="1:62" ht="15" x14ac:dyDescent="0.2">
      <c r="A2227" s="19" t="s">
        <v>18905</v>
      </c>
      <c r="B2227" s="19" t="s">
        <v>1479</v>
      </c>
      <c r="C2227" s="43">
        <v>44664</v>
      </c>
      <c r="D2227" s="44">
        <v>0.38680555555556001</v>
      </c>
      <c r="E2227" s="19" t="s">
        <v>18906</v>
      </c>
      <c r="F2227" s="19" t="s">
        <v>1481</v>
      </c>
      <c r="G2227" s="19" t="s">
        <v>1481</v>
      </c>
      <c r="H2227" s="45">
        <v>0</v>
      </c>
      <c r="I2227" s="45">
        <v>0</v>
      </c>
      <c r="J2227" s="19" t="s">
        <v>1482</v>
      </c>
      <c r="K2227" s="19" t="s">
        <v>18907</v>
      </c>
      <c r="L2227" s="19" t="s">
        <v>18908</v>
      </c>
      <c r="M2227" s="19" t="s">
        <v>18909</v>
      </c>
      <c r="N2227" s="19" t="s">
        <v>18905</v>
      </c>
      <c r="O2227" s="19" t="s">
        <v>1641</v>
      </c>
      <c r="P2227" s="19" t="s">
        <v>1642</v>
      </c>
      <c r="Q2227" s="46">
        <v>200</v>
      </c>
      <c r="R2227" s="19" t="s">
        <v>1544</v>
      </c>
      <c r="S2227" s="19" t="s">
        <v>4733</v>
      </c>
      <c r="T2227" s="19" t="s">
        <v>4734</v>
      </c>
      <c r="U2227" s="19" t="s">
        <v>5762</v>
      </c>
      <c r="V2227" s="19" t="s">
        <v>5763</v>
      </c>
      <c r="W2227" s="19" t="s">
        <v>5655</v>
      </c>
      <c r="X2227" s="19" t="s">
        <v>5764</v>
      </c>
      <c r="Y2227" s="19" t="s">
        <v>1611</v>
      </c>
      <c r="Z2227" s="19" t="s">
        <v>1612</v>
      </c>
      <c r="AA2227" s="46">
        <v>486</v>
      </c>
      <c r="AB2227" s="19" t="s">
        <v>571</v>
      </c>
      <c r="AC2227" s="19" t="s">
        <v>295</v>
      </c>
      <c r="AD2227" s="19" t="s">
        <v>5206</v>
      </c>
      <c r="AE2227" s="19" t="s">
        <v>1481</v>
      </c>
      <c r="AF2227" s="19" t="s">
        <v>1554</v>
      </c>
      <c r="AG2227" s="19" t="s">
        <v>5207</v>
      </c>
      <c r="AH2227" s="19" t="s">
        <v>1499</v>
      </c>
      <c r="AI2227" s="19" t="s">
        <v>1500</v>
      </c>
      <c r="AJ2227" s="45">
        <v>0</v>
      </c>
      <c r="AK2227" s="45">
        <v>0</v>
      </c>
      <c r="AL2227" s="19" t="s">
        <v>1501</v>
      </c>
      <c r="AM2227" s="46">
        <v>14445.556</v>
      </c>
      <c r="AN2227" s="46">
        <v>10005.556</v>
      </c>
      <c r="AO2227" s="46">
        <v>4440</v>
      </c>
      <c r="AP2227" s="45">
        <v>226</v>
      </c>
      <c r="AQ2227" s="45"/>
      <c r="AR2227" s="45" t="str">
        <f>IFERROR(VLOOKUP(AB2227,'Pedidos marco'!$A$1:$D$10000,4,0)," ")</f>
        <v xml:space="preserve"> </v>
      </c>
      <c r="AS2227" s="45">
        <f t="shared" si="238"/>
        <v>13</v>
      </c>
      <c r="AT2227" s="45" t="str">
        <f t="shared" si="239"/>
        <v>13</v>
      </c>
      <c r="AU2227" s="47">
        <v>10</v>
      </c>
      <c r="AV2227" s="19" t="str">
        <f t="shared" si="240"/>
        <v>04 April</v>
      </c>
      <c r="AW2227" s="19">
        <f t="shared" si="241"/>
        <v>1.1299999999999999</v>
      </c>
      <c r="AX2227" s="19">
        <f t="shared" si="242"/>
        <v>22.6</v>
      </c>
      <c r="AY2227" s="19" t="e">
        <f>VLOOKUP(AG2227,Cías!$A$1:$E$10000,5,0)</f>
        <v>#N/A</v>
      </c>
      <c r="AZ2227" s="19" t="str">
        <f t="shared" si="243"/>
        <v>1014100</v>
      </c>
      <c r="BA2227" s="19" t="str">
        <f t="shared" si="244"/>
        <v>SIGUENZA PARRA FROILAN ALEJANDRO</v>
      </c>
      <c r="BB2227" s="19" t="e">
        <f>VLOOKUP(AG2227,Cías!$A$1:$E$10000,3,0)</f>
        <v>#N/A</v>
      </c>
      <c r="BC2227" s="19"/>
      <c r="BD2227" s="19"/>
      <c r="BE2227" s="19"/>
      <c r="BF2227" s="19"/>
      <c r="BG2227" s="19"/>
      <c r="BH2227" s="19"/>
      <c r="BI2227" s="19"/>
      <c r="BJ2227" s="19"/>
    </row>
    <row r="2228" spans="1:62" ht="15" x14ac:dyDescent="0.2">
      <c r="A2228" s="19" t="s">
        <v>18905</v>
      </c>
      <c r="B2228" s="19" t="s">
        <v>1479</v>
      </c>
      <c r="C2228" s="43">
        <v>44664</v>
      </c>
      <c r="D2228" s="44">
        <v>0.38680555555556001</v>
      </c>
      <c r="E2228" s="19" t="s">
        <v>18910</v>
      </c>
      <c r="F2228" s="19" t="s">
        <v>1481</v>
      </c>
      <c r="G2228" s="19" t="s">
        <v>1481</v>
      </c>
      <c r="H2228" s="45">
        <v>0</v>
      </c>
      <c r="I2228" s="45">
        <v>0</v>
      </c>
      <c r="J2228" s="19" t="s">
        <v>1482</v>
      </c>
      <c r="K2228" s="19" t="s">
        <v>18911</v>
      </c>
      <c r="L2228" s="19" t="s">
        <v>18912</v>
      </c>
      <c r="M2228" s="19" t="s">
        <v>18913</v>
      </c>
      <c r="N2228" s="19" t="s">
        <v>18905</v>
      </c>
      <c r="O2228" s="19" t="s">
        <v>1603</v>
      </c>
      <c r="P2228" s="19" t="s">
        <v>1604</v>
      </c>
      <c r="Q2228" s="46">
        <v>160</v>
      </c>
      <c r="R2228" s="19" t="s">
        <v>1544</v>
      </c>
      <c r="S2228" s="19" t="s">
        <v>4733</v>
      </c>
      <c r="T2228" s="19" t="s">
        <v>4734</v>
      </c>
      <c r="U2228" s="19" t="s">
        <v>5762</v>
      </c>
      <c r="V2228" s="19" t="s">
        <v>5763</v>
      </c>
      <c r="W2228" s="19" t="s">
        <v>5655</v>
      </c>
      <c r="X2228" s="19" t="s">
        <v>5764</v>
      </c>
      <c r="Y2228" s="19" t="s">
        <v>1611</v>
      </c>
      <c r="Z2228" s="19" t="s">
        <v>1612</v>
      </c>
      <c r="AA2228" s="46">
        <v>486</v>
      </c>
      <c r="AB2228" s="19" t="s">
        <v>571</v>
      </c>
      <c r="AC2228" s="19" t="s">
        <v>295</v>
      </c>
      <c r="AD2228" s="19" t="s">
        <v>5206</v>
      </c>
      <c r="AE2228" s="19" t="s">
        <v>1481</v>
      </c>
      <c r="AF2228" s="19" t="s">
        <v>1554</v>
      </c>
      <c r="AG2228" s="19" t="s">
        <v>5207</v>
      </c>
      <c r="AH2228" s="19" t="s">
        <v>1499</v>
      </c>
      <c r="AI2228" s="19" t="s">
        <v>1500</v>
      </c>
      <c r="AJ2228" s="45">
        <v>0</v>
      </c>
      <c r="AK2228" s="45">
        <v>0</v>
      </c>
      <c r="AL2228" s="19" t="s">
        <v>1501</v>
      </c>
      <c r="AM2228" s="46">
        <v>12444.444</v>
      </c>
      <c r="AN2228" s="46">
        <v>8004.4440000000004</v>
      </c>
      <c r="AO2228" s="46">
        <v>4440</v>
      </c>
      <c r="AP2228" s="45">
        <v>180.8</v>
      </c>
      <c r="AQ2228" s="45"/>
      <c r="AR2228" s="45" t="str">
        <f>IFERROR(VLOOKUP(AB2228,'Pedidos marco'!$A$1:$D$10000,4,0)," ")</f>
        <v xml:space="preserve"> </v>
      </c>
      <c r="AS2228" s="45">
        <f t="shared" si="238"/>
        <v>13</v>
      </c>
      <c r="AT2228" s="45" t="str">
        <f t="shared" si="239"/>
        <v>13</v>
      </c>
      <c r="AU2228" s="47">
        <v>8</v>
      </c>
      <c r="AV2228" s="19" t="str">
        <f t="shared" si="240"/>
        <v>04 April</v>
      </c>
      <c r="AW2228" s="19">
        <f t="shared" si="241"/>
        <v>1.1300000000000001</v>
      </c>
      <c r="AX2228" s="19">
        <f t="shared" si="242"/>
        <v>22.6</v>
      </c>
      <c r="AY2228" s="19" t="e">
        <f>VLOOKUP(AG2228,Cías!$A$1:$E$10000,5,0)</f>
        <v>#N/A</v>
      </c>
      <c r="AZ2228" s="19" t="str">
        <f t="shared" si="243"/>
        <v>1014100</v>
      </c>
      <c r="BA2228" s="19" t="str">
        <f t="shared" si="244"/>
        <v>SIGUENZA PARRA FROILAN ALEJANDRO</v>
      </c>
      <c r="BB2228" s="19" t="e">
        <f>VLOOKUP(AG2228,Cías!$A$1:$E$10000,3,0)</f>
        <v>#N/A</v>
      </c>
      <c r="BC2228" s="19"/>
      <c r="BD2228" s="19"/>
      <c r="BE2228" s="19"/>
      <c r="BF2228" s="19"/>
      <c r="BG2228" s="19"/>
      <c r="BH2228" s="19"/>
      <c r="BI2228" s="19"/>
      <c r="BJ2228" s="19"/>
    </row>
    <row r="2229" spans="1:62" ht="15" x14ac:dyDescent="0.2">
      <c r="A2229" s="19" t="s">
        <v>18914</v>
      </c>
      <c r="B2229" s="19" t="s">
        <v>1479</v>
      </c>
      <c r="C2229" s="43">
        <v>44664</v>
      </c>
      <c r="D2229" s="44">
        <v>0.39861111111110997</v>
      </c>
      <c r="E2229" s="19" t="s">
        <v>18915</v>
      </c>
      <c r="F2229" s="19" t="s">
        <v>18916</v>
      </c>
      <c r="G2229" s="19" t="s">
        <v>18917</v>
      </c>
      <c r="H2229" s="45">
        <v>2159.4899999999998</v>
      </c>
      <c r="I2229" s="45">
        <v>2421.2399999999998</v>
      </c>
      <c r="J2229" s="19" t="s">
        <v>1560</v>
      </c>
      <c r="K2229" s="19" t="s">
        <v>18918</v>
      </c>
      <c r="L2229" s="19" t="s">
        <v>18919</v>
      </c>
      <c r="M2229" s="19" t="s">
        <v>18920</v>
      </c>
      <c r="N2229" s="19" t="s">
        <v>18914</v>
      </c>
      <c r="O2229" s="19" t="s">
        <v>371</v>
      </c>
      <c r="P2229" s="19" t="s">
        <v>372</v>
      </c>
      <c r="Q2229" s="46">
        <v>330</v>
      </c>
      <c r="R2229" s="19" t="s">
        <v>1544</v>
      </c>
      <c r="S2229" s="19" t="s">
        <v>5011</v>
      </c>
      <c r="T2229" s="19" t="s">
        <v>421</v>
      </c>
      <c r="U2229" s="19" t="s">
        <v>5012</v>
      </c>
      <c r="V2229" s="19" t="s">
        <v>5013</v>
      </c>
      <c r="W2229" s="19" t="s">
        <v>1757</v>
      </c>
      <c r="X2229" s="19" t="s">
        <v>1549</v>
      </c>
      <c r="Y2229" s="19" t="s">
        <v>1759</v>
      </c>
      <c r="Z2229" s="19" t="s">
        <v>1760</v>
      </c>
      <c r="AA2229" s="46">
        <v>218</v>
      </c>
      <c r="AB2229" s="19" t="s">
        <v>1420</v>
      </c>
      <c r="AC2229" s="19" t="s">
        <v>421</v>
      </c>
      <c r="AD2229" s="19" t="s">
        <v>5014</v>
      </c>
      <c r="AE2229" s="19" t="s">
        <v>5015</v>
      </c>
      <c r="AF2229" s="19" t="s">
        <v>1592</v>
      </c>
      <c r="AG2229" s="19" t="s">
        <v>5016</v>
      </c>
      <c r="AH2229" s="19" t="s">
        <v>1499</v>
      </c>
      <c r="AI2229" s="19" t="s">
        <v>1500</v>
      </c>
      <c r="AJ2229" s="45">
        <v>0</v>
      </c>
      <c r="AK2229" s="45">
        <v>0</v>
      </c>
      <c r="AL2229" s="19" t="s">
        <v>1501</v>
      </c>
      <c r="AM2229" s="46">
        <v>25625</v>
      </c>
      <c r="AN2229" s="46">
        <v>16555</v>
      </c>
      <c r="AO2229" s="46">
        <v>9070</v>
      </c>
      <c r="AP2229" s="45">
        <v>250.8</v>
      </c>
      <c r="AQ2229" s="45"/>
      <c r="AR2229" s="45" t="str">
        <f>IFERROR(VLOOKUP(AB2229,'Pedidos marco'!$A$1:$D$10000,4,0)," ")</f>
        <v xml:space="preserve"> </v>
      </c>
      <c r="AS2229" s="45">
        <f t="shared" si="238"/>
        <v>13</v>
      </c>
      <c r="AT2229" s="45" t="str">
        <f t="shared" si="239"/>
        <v>13</v>
      </c>
      <c r="AU2229" s="47">
        <v>16.5</v>
      </c>
      <c r="AV2229" s="19" t="str">
        <f t="shared" si="240"/>
        <v>04 April</v>
      </c>
      <c r="AW2229" s="19">
        <f t="shared" si="241"/>
        <v>0.76</v>
      </c>
      <c r="AX2229" s="19">
        <f t="shared" si="242"/>
        <v>15.200000000000001</v>
      </c>
      <c r="AY2229" s="19" t="e">
        <f>VLOOKUP(AG2229,Cías!$A$1:$E$10000,5,0)</f>
        <v>#N/A</v>
      </c>
      <c r="AZ2229" s="19" t="str">
        <f t="shared" si="243"/>
        <v>1023699</v>
      </c>
      <c r="BA2229" s="19" t="str">
        <f t="shared" si="244"/>
        <v>RIVADENEIRA MORALES KEVIN ANTONIO</v>
      </c>
      <c r="BB2229" s="19" t="e">
        <f>VLOOKUP(AG2229,Cías!$A$1:$E$10000,3,0)</f>
        <v>#N/A</v>
      </c>
      <c r="BC2229" s="19"/>
      <c r="BD2229" s="19"/>
      <c r="BE2229" s="19"/>
      <c r="BF2229" s="19"/>
      <c r="BG2229" s="19"/>
      <c r="BH2229" s="19"/>
      <c r="BI2229" s="19"/>
      <c r="BJ2229" s="19"/>
    </row>
    <row r="2230" spans="1:62" ht="15" x14ac:dyDescent="0.2">
      <c r="A2230" s="19" t="s">
        <v>18914</v>
      </c>
      <c r="B2230" s="19" t="s">
        <v>1479</v>
      </c>
      <c r="C2230" s="43">
        <v>44664</v>
      </c>
      <c r="D2230" s="44">
        <v>0.39861111111110997</v>
      </c>
      <c r="E2230" s="19" t="s">
        <v>18921</v>
      </c>
      <c r="F2230" s="19" t="s">
        <v>18922</v>
      </c>
      <c r="G2230" s="19" t="s">
        <v>18923</v>
      </c>
      <c r="H2230" s="45">
        <v>2146.42</v>
      </c>
      <c r="I2230" s="45">
        <v>2406.58</v>
      </c>
      <c r="J2230" s="19" t="s">
        <v>1560</v>
      </c>
      <c r="K2230" s="19" t="s">
        <v>18918</v>
      </c>
      <c r="L2230" s="19" t="s">
        <v>18924</v>
      </c>
      <c r="M2230" s="19" t="s">
        <v>18925</v>
      </c>
      <c r="N2230" s="19" t="s">
        <v>18914</v>
      </c>
      <c r="O2230" s="19" t="s">
        <v>367</v>
      </c>
      <c r="P2230" s="19" t="s">
        <v>368</v>
      </c>
      <c r="Q2230" s="46">
        <v>330</v>
      </c>
      <c r="R2230" s="19" t="s">
        <v>1544</v>
      </c>
      <c r="S2230" s="19" t="s">
        <v>5011</v>
      </c>
      <c r="T2230" s="19" t="s">
        <v>421</v>
      </c>
      <c r="U2230" s="19" t="s">
        <v>5012</v>
      </c>
      <c r="V2230" s="19" t="s">
        <v>5013</v>
      </c>
      <c r="W2230" s="19" t="s">
        <v>1757</v>
      </c>
      <c r="X2230" s="19" t="s">
        <v>1549</v>
      </c>
      <c r="Y2230" s="19" t="s">
        <v>1759</v>
      </c>
      <c r="Z2230" s="19" t="s">
        <v>1760</v>
      </c>
      <c r="AA2230" s="46">
        <v>218</v>
      </c>
      <c r="AB2230" s="19" t="s">
        <v>1420</v>
      </c>
      <c r="AC2230" s="19" t="s">
        <v>421</v>
      </c>
      <c r="AD2230" s="19" t="s">
        <v>5014</v>
      </c>
      <c r="AE2230" s="19" t="s">
        <v>5015</v>
      </c>
      <c r="AF2230" s="19" t="s">
        <v>1592</v>
      </c>
      <c r="AG2230" s="19" t="s">
        <v>5016</v>
      </c>
      <c r="AH2230" s="19" t="s">
        <v>1499</v>
      </c>
      <c r="AI2230" s="19" t="s">
        <v>1500</v>
      </c>
      <c r="AJ2230" s="45">
        <v>0</v>
      </c>
      <c r="AK2230" s="45">
        <v>0</v>
      </c>
      <c r="AL2230" s="19" t="s">
        <v>1501</v>
      </c>
      <c r="AM2230" s="46">
        <v>25625</v>
      </c>
      <c r="AN2230" s="46">
        <v>16555</v>
      </c>
      <c r="AO2230" s="46">
        <v>9070</v>
      </c>
      <c r="AP2230" s="45">
        <v>250.8</v>
      </c>
      <c r="AQ2230" s="45"/>
      <c r="AR2230" s="45" t="str">
        <f>IFERROR(VLOOKUP(AB2230,'Pedidos marco'!$A$1:$D$10000,4,0)," ")</f>
        <v xml:space="preserve"> </v>
      </c>
      <c r="AS2230" s="45">
        <f t="shared" si="238"/>
        <v>13</v>
      </c>
      <c r="AT2230" s="45" t="str">
        <f t="shared" si="239"/>
        <v>13</v>
      </c>
      <c r="AU2230" s="47">
        <v>16.5</v>
      </c>
      <c r="AV2230" s="19" t="str">
        <f t="shared" si="240"/>
        <v>04 April</v>
      </c>
      <c r="AW2230" s="19">
        <f t="shared" si="241"/>
        <v>0.76</v>
      </c>
      <c r="AX2230" s="19">
        <f t="shared" si="242"/>
        <v>15.200000000000001</v>
      </c>
      <c r="AY2230" s="19" t="e">
        <f>VLOOKUP(AG2230,Cías!$A$1:$E$10000,5,0)</f>
        <v>#N/A</v>
      </c>
      <c r="AZ2230" s="19" t="str">
        <f t="shared" si="243"/>
        <v>1023699</v>
      </c>
      <c r="BA2230" s="19" t="str">
        <f t="shared" si="244"/>
        <v>RIVADENEIRA MORALES KEVIN ANTONIO</v>
      </c>
      <c r="BB2230" s="19" t="e">
        <f>VLOOKUP(AG2230,Cías!$A$1:$E$10000,3,0)</f>
        <v>#N/A</v>
      </c>
      <c r="BC2230" s="19"/>
      <c r="BD2230" s="19"/>
      <c r="BE2230" s="19"/>
      <c r="BF2230" s="19"/>
      <c r="BG2230" s="19"/>
      <c r="BH2230" s="19"/>
      <c r="BI2230" s="19"/>
      <c r="BJ2230" s="19"/>
    </row>
    <row r="2231" spans="1:62" ht="15" x14ac:dyDescent="0.2">
      <c r="A2231" s="19" t="s">
        <v>18926</v>
      </c>
      <c r="B2231" s="19" t="s">
        <v>1479</v>
      </c>
      <c r="C2231" s="43">
        <v>44664</v>
      </c>
      <c r="D2231" s="44">
        <v>0.40902777777777999</v>
      </c>
      <c r="E2231" s="19" t="s">
        <v>18927</v>
      </c>
      <c r="F2231" s="19" t="s">
        <v>18928</v>
      </c>
      <c r="G2231" s="19" t="s">
        <v>18929</v>
      </c>
      <c r="H2231" s="45">
        <v>3210.31</v>
      </c>
      <c r="I2231" s="45">
        <v>3599.42</v>
      </c>
      <c r="J2231" s="19" t="s">
        <v>1560</v>
      </c>
      <c r="K2231" s="19" t="s">
        <v>18930</v>
      </c>
      <c r="L2231" s="19" t="s">
        <v>18931</v>
      </c>
      <c r="M2231" s="19" t="s">
        <v>18932</v>
      </c>
      <c r="N2231" s="19" t="s">
        <v>18926</v>
      </c>
      <c r="O2231" s="19" t="s">
        <v>367</v>
      </c>
      <c r="P2231" s="19" t="s">
        <v>368</v>
      </c>
      <c r="Q2231" s="46">
        <v>480</v>
      </c>
      <c r="R2231" s="19" t="s">
        <v>1544</v>
      </c>
      <c r="S2231" s="19" t="s">
        <v>1913</v>
      </c>
      <c r="T2231" s="19" t="s">
        <v>1914</v>
      </c>
      <c r="U2231" s="19" t="s">
        <v>2926</v>
      </c>
      <c r="V2231" s="19" t="s">
        <v>2927</v>
      </c>
      <c r="W2231" s="19" t="s">
        <v>415</v>
      </c>
      <c r="X2231" s="19" t="s">
        <v>2928</v>
      </c>
      <c r="Y2231" s="19" t="s">
        <v>2591</v>
      </c>
      <c r="Z2231" s="19" t="s">
        <v>2592</v>
      </c>
      <c r="AA2231" s="46">
        <v>102</v>
      </c>
      <c r="AB2231" s="19" t="s">
        <v>577</v>
      </c>
      <c r="AC2231" s="19" t="s">
        <v>311</v>
      </c>
      <c r="AD2231" s="19" t="s">
        <v>2929</v>
      </c>
      <c r="AE2231" s="19" t="s">
        <v>2930</v>
      </c>
      <c r="AF2231" s="19" t="s">
        <v>1719</v>
      </c>
      <c r="AG2231" s="19" t="s">
        <v>2931</v>
      </c>
      <c r="AH2231" s="19" t="s">
        <v>1499</v>
      </c>
      <c r="AI2231" s="19" t="s">
        <v>1500</v>
      </c>
      <c r="AJ2231" s="45">
        <v>0</v>
      </c>
      <c r="AK2231" s="45">
        <v>0</v>
      </c>
      <c r="AL2231" s="19" t="s">
        <v>1501</v>
      </c>
      <c r="AM2231" s="46">
        <v>38980</v>
      </c>
      <c r="AN2231" s="46">
        <v>24090</v>
      </c>
      <c r="AO2231" s="46">
        <v>14890</v>
      </c>
      <c r="AP2231" s="45">
        <v>206.4</v>
      </c>
      <c r="AQ2231" s="45"/>
      <c r="AR2231" s="45" t="str">
        <f>IFERROR(VLOOKUP(AB2231,'Pedidos marco'!$A$1:$D$10000,4,0)," ")</f>
        <v xml:space="preserve"> </v>
      </c>
      <c r="AS2231" s="45">
        <f t="shared" si="238"/>
        <v>13</v>
      </c>
      <c r="AT2231" s="45" t="str">
        <f t="shared" si="239"/>
        <v>13</v>
      </c>
      <c r="AU2231" s="47">
        <v>24</v>
      </c>
      <c r="AV2231" s="19" t="str">
        <f t="shared" si="240"/>
        <v>04 April</v>
      </c>
      <c r="AW2231" s="19">
        <f t="shared" si="241"/>
        <v>0.43</v>
      </c>
      <c r="AX2231" s="19">
        <f t="shared" si="242"/>
        <v>8.6</v>
      </c>
      <c r="AY2231" s="19" t="e">
        <f>VLOOKUP(AG2231,Cías!$A$1:$E$10000,5,0)</f>
        <v>#N/A</v>
      </c>
      <c r="AZ2231" s="19" t="str">
        <f t="shared" si="243"/>
        <v>1014266</v>
      </c>
      <c r="BA2231" s="19" t="str">
        <f t="shared" si="244"/>
        <v>TRANSBOSNA CIA. LTDA.</v>
      </c>
      <c r="BB2231" s="19" t="e">
        <f>VLOOKUP(AG2231,Cías!$A$1:$E$10000,3,0)</f>
        <v>#N/A</v>
      </c>
      <c r="BC2231" s="19"/>
      <c r="BD2231" s="19"/>
      <c r="BE2231" s="19"/>
      <c r="BF2231" s="19"/>
      <c r="BG2231" s="19"/>
      <c r="BH2231" s="19"/>
      <c r="BI2231" s="19"/>
      <c r="BJ2231" s="19"/>
    </row>
    <row r="2232" spans="1:62" ht="15" x14ac:dyDescent="0.2">
      <c r="A2232" s="19" t="s">
        <v>18933</v>
      </c>
      <c r="B2232" s="19" t="s">
        <v>1479</v>
      </c>
      <c r="C2232" s="43">
        <v>44664</v>
      </c>
      <c r="D2232" s="44">
        <v>0.41597222222222002</v>
      </c>
      <c r="E2232" s="19" t="s">
        <v>18934</v>
      </c>
      <c r="F2232" s="19" t="s">
        <v>18935</v>
      </c>
      <c r="G2232" s="19" t="s">
        <v>18936</v>
      </c>
      <c r="H2232" s="45">
        <v>4390.3999999999996</v>
      </c>
      <c r="I2232" s="45">
        <v>4922.55</v>
      </c>
      <c r="J2232" s="19" t="s">
        <v>1560</v>
      </c>
      <c r="K2232" s="19" t="s">
        <v>18937</v>
      </c>
      <c r="L2232" s="19" t="s">
        <v>18938</v>
      </c>
      <c r="M2232" s="19" t="s">
        <v>18939</v>
      </c>
      <c r="N2232" s="19" t="s">
        <v>18933</v>
      </c>
      <c r="O2232" s="19" t="s">
        <v>367</v>
      </c>
      <c r="P2232" s="19" t="s">
        <v>368</v>
      </c>
      <c r="Q2232" s="46">
        <v>640</v>
      </c>
      <c r="R2232" s="19" t="s">
        <v>1544</v>
      </c>
      <c r="S2232" s="19" t="s">
        <v>6251</v>
      </c>
      <c r="T2232" s="19" t="s">
        <v>6252</v>
      </c>
      <c r="U2232" s="19" t="s">
        <v>6253</v>
      </c>
      <c r="V2232" s="19" t="s">
        <v>6254</v>
      </c>
      <c r="W2232" s="19" t="s">
        <v>415</v>
      </c>
      <c r="X2232" s="19" t="s">
        <v>6255</v>
      </c>
      <c r="Y2232" s="19" t="s">
        <v>420</v>
      </c>
      <c r="Z2232" s="19" t="s">
        <v>6256</v>
      </c>
      <c r="AA2232" s="46">
        <v>128</v>
      </c>
      <c r="AB2232" s="19" t="s">
        <v>487</v>
      </c>
      <c r="AC2232" s="19" t="s">
        <v>123</v>
      </c>
      <c r="AD2232" s="19" t="s">
        <v>6257</v>
      </c>
      <c r="AE2232" s="19" t="s">
        <v>6258</v>
      </c>
      <c r="AF2232" s="19" t="s">
        <v>1592</v>
      </c>
      <c r="AG2232" s="19" t="s">
        <v>6259</v>
      </c>
      <c r="AH2232" s="19" t="s">
        <v>1499</v>
      </c>
      <c r="AI2232" s="19" t="s">
        <v>1500</v>
      </c>
      <c r="AJ2232" s="45">
        <v>0</v>
      </c>
      <c r="AK2232" s="45">
        <v>0</v>
      </c>
      <c r="AL2232" s="19" t="s">
        <v>1501</v>
      </c>
      <c r="AM2232" s="46">
        <v>50560</v>
      </c>
      <c r="AN2232" s="46">
        <v>32090</v>
      </c>
      <c r="AO2232" s="46">
        <v>18470</v>
      </c>
      <c r="AP2232" s="45">
        <v>326.39999999999998</v>
      </c>
      <c r="AQ2232" s="45"/>
      <c r="AR2232" s="45" t="str">
        <f>IFERROR(VLOOKUP(AB2232,'Pedidos marco'!$A$1:$D$10000,4,0)," ")</f>
        <v xml:space="preserve"> </v>
      </c>
      <c r="AS2232" s="45">
        <f t="shared" si="238"/>
        <v>13</v>
      </c>
      <c r="AT2232" s="45" t="str">
        <f t="shared" si="239"/>
        <v>13</v>
      </c>
      <c r="AU2232" s="47">
        <v>32</v>
      </c>
      <c r="AV2232" s="19" t="str">
        <f t="shared" si="240"/>
        <v>04 April</v>
      </c>
      <c r="AW2232" s="19">
        <f t="shared" si="241"/>
        <v>0.51</v>
      </c>
      <c r="AX2232" s="19">
        <f t="shared" si="242"/>
        <v>10.199999999999999</v>
      </c>
      <c r="AY2232" s="19" t="e">
        <f>VLOOKUP(AG2232,Cías!$A$1:$E$10000,5,0)</f>
        <v>#N/A</v>
      </c>
      <c r="AZ2232" s="19" t="str">
        <f t="shared" si="243"/>
        <v>1013642</v>
      </c>
      <c r="BA2232" s="19" t="str">
        <f t="shared" si="244"/>
        <v>ESPINOZA PAREDES ANGEL POLIVIO</v>
      </c>
      <c r="BB2232" s="19" t="e">
        <f>VLOOKUP(AG2232,Cías!$A$1:$E$10000,3,0)</f>
        <v>#N/A</v>
      </c>
      <c r="BC2232" s="19"/>
      <c r="BD2232" s="19"/>
      <c r="BE2232" s="19"/>
      <c r="BF2232" s="19"/>
      <c r="BG2232" s="19"/>
      <c r="BH2232" s="19"/>
      <c r="BI2232" s="19"/>
      <c r="BJ2232" s="19"/>
    </row>
    <row r="2233" spans="1:62" ht="15" x14ac:dyDescent="0.2">
      <c r="A2233" s="19" t="s">
        <v>18940</v>
      </c>
      <c r="B2233" s="19" t="s">
        <v>1479</v>
      </c>
      <c r="C2233" s="43">
        <v>44664</v>
      </c>
      <c r="D2233" s="44">
        <v>0.42013888888889001</v>
      </c>
      <c r="E2233" s="19" t="s">
        <v>18941</v>
      </c>
      <c r="F2233" s="19" t="s">
        <v>1481</v>
      </c>
      <c r="G2233" s="19" t="s">
        <v>1481</v>
      </c>
      <c r="H2233" s="45">
        <v>0</v>
      </c>
      <c r="I2233" s="45">
        <v>0</v>
      </c>
      <c r="J2233" s="19" t="s">
        <v>1482</v>
      </c>
      <c r="K2233" s="19" t="s">
        <v>17147</v>
      </c>
      <c r="L2233" s="19" t="s">
        <v>18942</v>
      </c>
      <c r="M2233" s="19" t="s">
        <v>18943</v>
      </c>
      <c r="N2233" s="19" t="s">
        <v>18940</v>
      </c>
      <c r="O2233" s="19" t="s">
        <v>1811</v>
      </c>
      <c r="P2233" s="19" t="s">
        <v>1812</v>
      </c>
      <c r="Q2233" s="46">
        <v>32.44</v>
      </c>
      <c r="R2233" s="19" t="s">
        <v>1488</v>
      </c>
      <c r="S2233" s="19" t="s">
        <v>1663</v>
      </c>
      <c r="T2233" s="19" t="s">
        <v>1664</v>
      </c>
      <c r="U2233" s="19" t="s">
        <v>1665</v>
      </c>
      <c r="V2233" s="19" t="s">
        <v>1666</v>
      </c>
      <c r="W2233" s="19" t="s">
        <v>415</v>
      </c>
      <c r="X2233" s="19" t="s">
        <v>1667</v>
      </c>
      <c r="Y2233" s="19" t="s">
        <v>1668</v>
      </c>
      <c r="Z2233" s="19" t="s">
        <v>1669</v>
      </c>
      <c r="AA2233" s="46">
        <v>105</v>
      </c>
      <c r="AB2233" s="19" t="s">
        <v>473</v>
      </c>
      <c r="AC2233" s="19" t="s">
        <v>96</v>
      </c>
      <c r="AD2233" s="19" t="s">
        <v>7156</v>
      </c>
      <c r="AE2233" s="19" t="s">
        <v>7157</v>
      </c>
      <c r="AF2233" s="19" t="s">
        <v>1497</v>
      </c>
      <c r="AG2233" s="19" t="s">
        <v>7158</v>
      </c>
      <c r="AH2233" s="19" t="s">
        <v>1499</v>
      </c>
      <c r="AI2233" s="19" t="s">
        <v>1500</v>
      </c>
      <c r="AJ2233" s="45">
        <v>0</v>
      </c>
      <c r="AK2233" s="45">
        <v>0</v>
      </c>
      <c r="AL2233" s="19" t="s">
        <v>1501</v>
      </c>
      <c r="AM2233" s="46">
        <v>51640</v>
      </c>
      <c r="AN2233" s="46">
        <v>32440</v>
      </c>
      <c r="AO2233" s="46">
        <v>19200</v>
      </c>
      <c r="AP2233" s="45">
        <v>301.37</v>
      </c>
      <c r="AQ2233" s="45"/>
      <c r="AR2233" s="45" t="str">
        <f>IFERROR(VLOOKUP(AB2233,'Pedidos marco'!$A$1:$D$10000,4,0)," ")</f>
        <v xml:space="preserve"> </v>
      </c>
      <c r="AS2233" s="45">
        <f t="shared" si="238"/>
        <v>13</v>
      </c>
      <c r="AT2233" s="45" t="str">
        <f t="shared" si="239"/>
        <v>13</v>
      </c>
      <c r="AU2233" s="47">
        <v>32.44</v>
      </c>
      <c r="AV2233" s="19" t="str">
        <f t="shared" si="240"/>
        <v>04 April</v>
      </c>
      <c r="AW2233" s="19">
        <f t="shared" si="241"/>
        <v>9.2900739827373613</v>
      </c>
      <c r="AX2233" s="19">
        <f t="shared" si="242"/>
        <v>9.2900739827373613</v>
      </c>
      <c r="AY2233" s="19" t="e">
        <f>VLOOKUP(AG2233,Cías!$A$1:$E$10000,5,0)</f>
        <v>#N/A</v>
      </c>
      <c r="AZ2233" s="19" t="str">
        <f t="shared" si="243"/>
        <v>1013227</v>
      </c>
      <c r="BA2233" s="19" t="str">
        <f t="shared" si="244"/>
        <v>COMPAÑIA DE TRANSPORTE PESADO</v>
      </c>
      <c r="BB2233" s="19" t="e">
        <f>VLOOKUP(AG2233,Cías!$A$1:$E$10000,3,0)</f>
        <v>#N/A</v>
      </c>
      <c r="BC2233" s="19"/>
      <c r="BD2233" s="19"/>
      <c r="BE2233" s="19"/>
      <c r="BF2233" s="19"/>
      <c r="BG2233" s="19"/>
      <c r="BH2233" s="19"/>
      <c r="BI2233" s="19"/>
      <c r="BJ2233" s="19"/>
    </row>
    <row r="2234" spans="1:62" ht="15" x14ac:dyDescent="0.2">
      <c r="A2234" s="19" t="s">
        <v>18944</v>
      </c>
      <c r="B2234" s="19" t="s">
        <v>1479</v>
      </c>
      <c r="C2234" s="43">
        <v>44664</v>
      </c>
      <c r="D2234" s="44">
        <v>0.42777777777777998</v>
      </c>
      <c r="E2234" s="19" t="s">
        <v>18945</v>
      </c>
      <c r="F2234" s="19" t="s">
        <v>1481</v>
      </c>
      <c r="G2234" s="19" t="s">
        <v>1481</v>
      </c>
      <c r="H2234" s="45">
        <v>0</v>
      </c>
      <c r="I2234" s="45">
        <v>0</v>
      </c>
      <c r="J2234" s="19" t="s">
        <v>1482</v>
      </c>
      <c r="K2234" s="19" t="s">
        <v>18581</v>
      </c>
      <c r="L2234" s="19" t="s">
        <v>18946</v>
      </c>
      <c r="M2234" s="19" t="s">
        <v>18947</v>
      </c>
      <c r="N2234" s="19" t="s">
        <v>18944</v>
      </c>
      <c r="O2234" s="19" t="s">
        <v>1641</v>
      </c>
      <c r="P2234" s="19" t="s">
        <v>1642</v>
      </c>
      <c r="Q2234" s="46">
        <v>640</v>
      </c>
      <c r="R2234" s="19" t="s">
        <v>1544</v>
      </c>
      <c r="S2234" s="19" t="s">
        <v>3229</v>
      </c>
      <c r="T2234" s="19" t="s">
        <v>3230</v>
      </c>
      <c r="U2234" s="19" t="s">
        <v>3231</v>
      </c>
      <c r="V2234" s="19" t="s">
        <v>2091</v>
      </c>
      <c r="W2234" s="19" t="s">
        <v>1492</v>
      </c>
      <c r="X2234" s="19" t="s">
        <v>3232</v>
      </c>
      <c r="Y2234" s="19" t="s">
        <v>1494</v>
      </c>
      <c r="Z2234" s="19" t="s">
        <v>1495</v>
      </c>
      <c r="AA2234" s="46">
        <v>247</v>
      </c>
      <c r="AB2234" s="19" t="s">
        <v>481</v>
      </c>
      <c r="AC2234" s="19" t="s">
        <v>112</v>
      </c>
      <c r="AD2234" s="19" t="s">
        <v>6489</v>
      </c>
      <c r="AE2234" s="19" t="s">
        <v>6490</v>
      </c>
      <c r="AF2234" s="19" t="s">
        <v>1592</v>
      </c>
      <c r="AG2234" s="19" t="s">
        <v>6491</v>
      </c>
      <c r="AH2234" s="19" t="s">
        <v>1502</v>
      </c>
      <c r="AI2234" s="19" t="s">
        <v>2099</v>
      </c>
      <c r="AJ2234" s="45">
        <v>0</v>
      </c>
      <c r="AK2234" s="45">
        <v>0</v>
      </c>
      <c r="AL2234" s="19" t="s">
        <v>1501</v>
      </c>
      <c r="AM2234" s="46">
        <v>50510</v>
      </c>
      <c r="AN2234" s="46">
        <v>32020</v>
      </c>
      <c r="AO2234" s="46">
        <v>18490</v>
      </c>
      <c r="AP2234" s="45">
        <v>537.6</v>
      </c>
      <c r="AQ2234" s="45"/>
      <c r="AR2234" s="45" t="str">
        <f>IFERROR(VLOOKUP(AB2234,'Pedidos marco'!$A$1:$D$10000,4,0)," ")</f>
        <v xml:space="preserve"> </v>
      </c>
      <c r="AS2234" s="45">
        <f t="shared" si="238"/>
        <v>13</v>
      </c>
      <c r="AT2234" s="45" t="str">
        <f t="shared" si="239"/>
        <v>13</v>
      </c>
      <c r="AU2234" s="47">
        <v>32</v>
      </c>
      <c r="AV2234" s="19" t="str">
        <f t="shared" si="240"/>
        <v>04 April</v>
      </c>
      <c r="AW2234" s="19">
        <f t="shared" si="241"/>
        <v>0.84000000000000008</v>
      </c>
      <c r="AX2234" s="19">
        <f t="shared" si="242"/>
        <v>16.8</v>
      </c>
      <c r="AY2234" s="19" t="e">
        <f>VLOOKUP(AG2234,Cías!$A$1:$E$10000,5,0)</f>
        <v>#N/A</v>
      </c>
      <c r="AZ2234" s="19" t="str">
        <f t="shared" si="243"/>
        <v>1013510</v>
      </c>
      <c r="BA2234" s="19" t="str">
        <f t="shared" si="244"/>
        <v>ESPARZA ENDARA ALVARO DAMIAN</v>
      </c>
      <c r="BB2234" s="19" t="e">
        <f>VLOOKUP(AG2234,Cías!$A$1:$E$10000,3,0)</f>
        <v>#N/A</v>
      </c>
      <c r="BC2234" s="19"/>
      <c r="BD2234" s="19"/>
      <c r="BE2234" s="19"/>
      <c r="BF2234" s="19"/>
      <c r="BG2234" s="19"/>
      <c r="BH2234" s="19"/>
      <c r="BI2234" s="19"/>
      <c r="BJ2234" s="19"/>
    </row>
    <row r="2235" spans="1:62" ht="15" x14ac:dyDescent="0.2">
      <c r="A2235" s="19" t="s">
        <v>18948</v>
      </c>
      <c r="B2235" s="19" t="s">
        <v>1479</v>
      </c>
      <c r="C2235" s="43">
        <v>44664</v>
      </c>
      <c r="D2235" s="44">
        <v>0.42847222222221998</v>
      </c>
      <c r="E2235" s="19" t="s">
        <v>18949</v>
      </c>
      <c r="F2235" s="19" t="s">
        <v>18950</v>
      </c>
      <c r="G2235" s="19" t="s">
        <v>18951</v>
      </c>
      <c r="H2235" s="45">
        <v>2440.8000000000002</v>
      </c>
      <c r="I2235" s="45">
        <v>2736.64</v>
      </c>
      <c r="J2235" s="19" t="s">
        <v>1560</v>
      </c>
      <c r="K2235" s="19" t="s">
        <v>18952</v>
      </c>
      <c r="L2235" s="19" t="s">
        <v>18953</v>
      </c>
      <c r="M2235" s="19" t="s">
        <v>18954</v>
      </c>
      <c r="N2235" s="19" t="s">
        <v>18948</v>
      </c>
      <c r="O2235" s="19" t="s">
        <v>1641</v>
      </c>
      <c r="P2235" s="19" t="s">
        <v>1642</v>
      </c>
      <c r="Q2235" s="46">
        <v>360</v>
      </c>
      <c r="R2235" s="19" t="s">
        <v>1544</v>
      </c>
      <c r="S2235" s="19" t="s">
        <v>18955</v>
      </c>
      <c r="T2235" s="19" t="s">
        <v>18956</v>
      </c>
      <c r="U2235" s="19" t="s">
        <v>18957</v>
      </c>
      <c r="V2235" s="19" t="s">
        <v>18958</v>
      </c>
      <c r="W2235" s="19" t="s">
        <v>3636</v>
      </c>
      <c r="X2235" s="19" t="s">
        <v>18959</v>
      </c>
      <c r="Y2235" s="19" t="s">
        <v>3638</v>
      </c>
      <c r="Z2235" s="19" t="s">
        <v>3639</v>
      </c>
      <c r="AA2235" s="46">
        <v>347</v>
      </c>
      <c r="AB2235" s="19" t="s">
        <v>565</v>
      </c>
      <c r="AC2235" s="19" t="s">
        <v>283</v>
      </c>
      <c r="AD2235" s="19" t="s">
        <v>5356</v>
      </c>
      <c r="AE2235" s="19" t="s">
        <v>5357</v>
      </c>
      <c r="AF2235" s="19" t="s">
        <v>1554</v>
      </c>
      <c r="AG2235" s="19" t="s">
        <v>5358</v>
      </c>
      <c r="AH2235" s="19" t="s">
        <v>1499</v>
      </c>
      <c r="AI2235" s="19" t="s">
        <v>1500</v>
      </c>
      <c r="AJ2235" s="45">
        <v>0</v>
      </c>
      <c r="AK2235" s="45">
        <v>0</v>
      </c>
      <c r="AL2235" s="19" t="s">
        <v>1501</v>
      </c>
      <c r="AM2235" s="46">
        <v>27170</v>
      </c>
      <c r="AN2235" s="46">
        <v>18070</v>
      </c>
      <c r="AO2235" s="46">
        <v>9100</v>
      </c>
      <c r="AP2235" s="45">
        <v>342</v>
      </c>
      <c r="AQ2235" s="45"/>
      <c r="AR2235" s="45" t="str">
        <f>IFERROR(VLOOKUP(AB2235,'Pedidos marco'!$A$1:$D$10000,4,0)," ")</f>
        <v xml:space="preserve"> </v>
      </c>
      <c r="AS2235" s="45">
        <f t="shared" si="238"/>
        <v>13</v>
      </c>
      <c r="AT2235" s="45" t="str">
        <f t="shared" si="239"/>
        <v>13</v>
      </c>
      <c r="AU2235" s="47">
        <v>18</v>
      </c>
      <c r="AV2235" s="19" t="str">
        <f t="shared" si="240"/>
        <v>04 April</v>
      </c>
      <c r="AW2235" s="19">
        <f t="shared" si="241"/>
        <v>0.95</v>
      </c>
      <c r="AX2235" s="19">
        <f t="shared" si="242"/>
        <v>19</v>
      </c>
      <c r="AY2235" s="19" t="e">
        <f>VLOOKUP(AG2235,Cías!$A$1:$E$10000,5,0)</f>
        <v>#N/A</v>
      </c>
      <c r="AZ2235" s="19" t="str">
        <f t="shared" si="243"/>
        <v>1013584</v>
      </c>
      <c r="BA2235" s="19" t="str">
        <f t="shared" si="244"/>
        <v>SANCHEZ TORRES MARCOS OSWALDO</v>
      </c>
      <c r="BB2235" s="19" t="e">
        <f>VLOOKUP(AG2235,Cías!$A$1:$E$10000,3,0)</f>
        <v>#N/A</v>
      </c>
      <c r="BC2235" s="19"/>
      <c r="BD2235" s="19"/>
      <c r="BE2235" s="19"/>
      <c r="BF2235" s="19"/>
      <c r="BG2235" s="19"/>
      <c r="BH2235" s="19"/>
      <c r="BI2235" s="19"/>
      <c r="BJ2235" s="19"/>
    </row>
    <row r="2236" spans="1:62" ht="15" x14ac:dyDescent="0.2">
      <c r="A2236" s="19" t="s">
        <v>18960</v>
      </c>
      <c r="B2236" s="19" t="s">
        <v>1479</v>
      </c>
      <c r="C2236" s="43">
        <v>44664</v>
      </c>
      <c r="D2236" s="44">
        <v>0.43194444444444002</v>
      </c>
      <c r="E2236" s="19" t="s">
        <v>18961</v>
      </c>
      <c r="F2236" s="19" t="s">
        <v>18962</v>
      </c>
      <c r="G2236" s="19" t="s">
        <v>18963</v>
      </c>
      <c r="H2236" s="45">
        <v>533.6</v>
      </c>
      <c r="I2236" s="45">
        <v>598.27</v>
      </c>
      <c r="J2236" s="19" t="s">
        <v>1560</v>
      </c>
      <c r="K2236" s="19" t="s">
        <v>18964</v>
      </c>
      <c r="L2236" s="19" t="s">
        <v>18965</v>
      </c>
      <c r="M2236" s="19" t="s">
        <v>18966</v>
      </c>
      <c r="N2236" s="19" t="s">
        <v>18960</v>
      </c>
      <c r="O2236" s="19" t="s">
        <v>371</v>
      </c>
      <c r="P2236" s="19" t="s">
        <v>372</v>
      </c>
      <c r="Q2236" s="46">
        <v>80</v>
      </c>
      <c r="R2236" s="19" t="s">
        <v>1544</v>
      </c>
      <c r="S2236" s="19" t="s">
        <v>3067</v>
      </c>
      <c r="T2236" s="19" t="s">
        <v>3068</v>
      </c>
      <c r="U2236" s="19" t="s">
        <v>3069</v>
      </c>
      <c r="V2236" s="19" t="s">
        <v>3070</v>
      </c>
      <c r="W2236" s="19" t="s">
        <v>1548</v>
      </c>
      <c r="X2236" s="19" t="s">
        <v>3071</v>
      </c>
      <c r="Y2236" s="19" t="s">
        <v>1684</v>
      </c>
      <c r="Z2236" s="19" t="s">
        <v>1685</v>
      </c>
      <c r="AA2236" s="46">
        <v>198</v>
      </c>
      <c r="AB2236" s="19" t="s">
        <v>531</v>
      </c>
      <c r="AC2236" s="19" t="s">
        <v>214</v>
      </c>
      <c r="AD2236" s="19" t="s">
        <v>3072</v>
      </c>
      <c r="AE2236" s="19" t="s">
        <v>1481</v>
      </c>
      <c r="AF2236" s="19" t="s">
        <v>1719</v>
      </c>
      <c r="AG2236" s="19" t="s">
        <v>3073</v>
      </c>
      <c r="AH2236" s="19" t="s">
        <v>1499</v>
      </c>
      <c r="AI2236" s="19" t="s">
        <v>1500</v>
      </c>
      <c r="AJ2236" s="45">
        <v>0</v>
      </c>
      <c r="AK2236" s="45">
        <v>0</v>
      </c>
      <c r="AL2236" s="19" t="s">
        <v>1501</v>
      </c>
      <c r="AM2236" s="46">
        <v>10448.333000000001</v>
      </c>
      <c r="AN2236" s="46">
        <v>4018.3330000000001</v>
      </c>
      <c r="AO2236" s="46">
        <v>6430</v>
      </c>
      <c r="AP2236" s="45">
        <v>59.2</v>
      </c>
      <c r="AQ2236" s="45"/>
      <c r="AR2236" s="45" t="str">
        <f>IFERROR(VLOOKUP(AB2236,'Pedidos marco'!$A$1:$D$10000,4,0)," ")</f>
        <v xml:space="preserve"> </v>
      </c>
      <c r="AS2236" s="45">
        <f t="shared" si="238"/>
        <v>13</v>
      </c>
      <c r="AT2236" s="45" t="str">
        <f t="shared" si="239"/>
        <v>13</v>
      </c>
      <c r="AU2236" s="47">
        <v>4</v>
      </c>
      <c r="AV2236" s="19" t="str">
        <f t="shared" si="240"/>
        <v>04 April</v>
      </c>
      <c r="AW2236" s="19">
        <f t="shared" si="241"/>
        <v>0.74</v>
      </c>
      <c r="AX2236" s="19">
        <f t="shared" si="242"/>
        <v>14.8</v>
      </c>
      <c r="AY2236" s="19" t="e">
        <f>VLOOKUP(AG2236,Cías!$A$1:$E$10000,5,0)</f>
        <v>#N/A</v>
      </c>
      <c r="AZ2236" s="19" t="str">
        <f t="shared" si="243"/>
        <v>10003566</v>
      </c>
      <c r="BA2236" s="19" t="str">
        <f t="shared" si="244"/>
        <v>MOREANO MOREANO RUBEN DARIO</v>
      </c>
      <c r="BB2236" s="19" t="e">
        <f>VLOOKUP(AG2236,Cías!$A$1:$E$10000,3,0)</f>
        <v>#N/A</v>
      </c>
      <c r="BC2236" s="19"/>
      <c r="BD2236" s="19"/>
      <c r="BE2236" s="19"/>
      <c r="BF2236" s="19"/>
      <c r="BG2236" s="19"/>
      <c r="BH2236" s="19"/>
      <c r="BI2236" s="19"/>
      <c r="BJ2236" s="19"/>
    </row>
    <row r="2237" spans="1:62" ht="15" x14ac:dyDescent="0.2">
      <c r="A2237" s="19" t="s">
        <v>18960</v>
      </c>
      <c r="B2237" s="19" t="s">
        <v>1479</v>
      </c>
      <c r="C2237" s="43">
        <v>44664</v>
      </c>
      <c r="D2237" s="44">
        <v>0.43194444444444002</v>
      </c>
      <c r="E2237" s="19" t="s">
        <v>18967</v>
      </c>
      <c r="F2237" s="19" t="s">
        <v>18968</v>
      </c>
      <c r="G2237" s="19" t="s">
        <v>18969</v>
      </c>
      <c r="H2237" s="45">
        <v>2652</v>
      </c>
      <c r="I2237" s="45">
        <v>2973.44</v>
      </c>
      <c r="J2237" s="19" t="s">
        <v>1560</v>
      </c>
      <c r="K2237" s="19" t="s">
        <v>18964</v>
      </c>
      <c r="L2237" s="19" t="s">
        <v>18970</v>
      </c>
      <c r="M2237" s="19" t="s">
        <v>18971</v>
      </c>
      <c r="N2237" s="19" t="s">
        <v>18960</v>
      </c>
      <c r="O2237" s="19" t="s">
        <v>367</v>
      </c>
      <c r="P2237" s="19" t="s">
        <v>368</v>
      </c>
      <c r="Q2237" s="46">
        <v>400</v>
      </c>
      <c r="R2237" s="19" t="s">
        <v>1544</v>
      </c>
      <c r="S2237" s="19" t="s">
        <v>3067</v>
      </c>
      <c r="T2237" s="19" t="s">
        <v>3068</v>
      </c>
      <c r="U2237" s="19" t="s">
        <v>3069</v>
      </c>
      <c r="V2237" s="19" t="s">
        <v>3070</v>
      </c>
      <c r="W2237" s="19" t="s">
        <v>1548</v>
      </c>
      <c r="X2237" s="19" t="s">
        <v>3071</v>
      </c>
      <c r="Y2237" s="19" t="s">
        <v>1684</v>
      </c>
      <c r="Z2237" s="19" t="s">
        <v>1685</v>
      </c>
      <c r="AA2237" s="46">
        <v>198</v>
      </c>
      <c r="AB2237" s="19" t="s">
        <v>531</v>
      </c>
      <c r="AC2237" s="19" t="s">
        <v>214</v>
      </c>
      <c r="AD2237" s="19" t="s">
        <v>3072</v>
      </c>
      <c r="AE2237" s="19" t="s">
        <v>1481</v>
      </c>
      <c r="AF2237" s="19" t="s">
        <v>1719</v>
      </c>
      <c r="AG2237" s="19" t="s">
        <v>3073</v>
      </c>
      <c r="AH2237" s="19" t="s">
        <v>1499</v>
      </c>
      <c r="AI2237" s="19" t="s">
        <v>1500</v>
      </c>
      <c r="AJ2237" s="45">
        <v>0</v>
      </c>
      <c r="AK2237" s="45">
        <v>0</v>
      </c>
      <c r="AL2237" s="19" t="s">
        <v>1501</v>
      </c>
      <c r="AM2237" s="46">
        <v>26521.667000000001</v>
      </c>
      <c r="AN2237" s="46">
        <v>20091.667000000001</v>
      </c>
      <c r="AO2237" s="46">
        <v>6430</v>
      </c>
      <c r="AP2237" s="45">
        <v>296</v>
      </c>
      <c r="AQ2237" s="45"/>
      <c r="AR2237" s="45" t="str">
        <f>IFERROR(VLOOKUP(AB2237,'Pedidos marco'!$A$1:$D$10000,4,0)," ")</f>
        <v xml:space="preserve"> </v>
      </c>
      <c r="AS2237" s="45">
        <f t="shared" si="238"/>
        <v>13</v>
      </c>
      <c r="AT2237" s="45" t="str">
        <f t="shared" si="239"/>
        <v>13</v>
      </c>
      <c r="AU2237" s="47">
        <v>20</v>
      </c>
      <c r="AV2237" s="19" t="str">
        <f t="shared" si="240"/>
        <v>04 April</v>
      </c>
      <c r="AW2237" s="19">
        <f t="shared" si="241"/>
        <v>0.74</v>
      </c>
      <c r="AX2237" s="19">
        <f t="shared" si="242"/>
        <v>14.8</v>
      </c>
      <c r="AY2237" s="19" t="e">
        <f>VLOOKUP(AG2237,Cías!$A$1:$E$10000,5,0)</f>
        <v>#N/A</v>
      </c>
      <c r="AZ2237" s="19" t="str">
        <f t="shared" si="243"/>
        <v>10003566</v>
      </c>
      <c r="BA2237" s="19" t="str">
        <f t="shared" si="244"/>
        <v>MOREANO MOREANO RUBEN DARIO</v>
      </c>
      <c r="BB2237" s="19" t="e">
        <f>VLOOKUP(AG2237,Cías!$A$1:$E$10000,3,0)</f>
        <v>#N/A</v>
      </c>
      <c r="BC2237" s="19"/>
      <c r="BD2237" s="19"/>
      <c r="BE2237" s="19"/>
      <c r="BF2237" s="19"/>
      <c r="BG2237" s="19"/>
      <c r="BH2237" s="19"/>
      <c r="BI2237" s="19"/>
      <c r="BJ2237" s="19"/>
    </row>
    <row r="2238" spans="1:62" ht="15" x14ac:dyDescent="0.2">
      <c r="A2238" s="19" t="s">
        <v>18972</v>
      </c>
      <c r="B2238" s="19" t="s">
        <v>1479</v>
      </c>
      <c r="C2238" s="43">
        <v>44664</v>
      </c>
      <c r="D2238" s="44">
        <v>0.43263888888889002</v>
      </c>
      <c r="E2238" s="19" t="s">
        <v>18973</v>
      </c>
      <c r="F2238" s="19" t="s">
        <v>18974</v>
      </c>
      <c r="G2238" s="19" t="s">
        <v>18975</v>
      </c>
      <c r="H2238" s="45">
        <v>1672.8</v>
      </c>
      <c r="I2238" s="45">
        <v>1875.56</v>
      </c>
      <c r="J2238" s="19" t="s">
        <v>1560</v>
      </c>
      <c r="K2238" s="19" t="s">
        <v>18976</v>
      </c>
      <c r="L2238" s="19" t="s">
        <v>18977</v>
      </c>
      <c r="M2238" s="19" t="s">
        <v>18978</v>
      </c>
      <c r="N2238" s="19" t="s">
        <v>18972</v>
      </c>
      <c r="O2238" s="19" t="s">
        <v>371</v>
      </c>
      <c r="P2238" s="19" t="s">
        <v>372</v>
      </c>
      <c r="Q2238" s="46">
        <v>240</v>
      </c>
      <c r="R2238" s="19" t="s">
        <v>1544</v>
      </c>
      <c r="S2238" s="19" t="s">
        <v>1861</v>
      </c>
      <c r="T2238" s="19" t="s">
        <v>1862</v>
      </c>
      <c r="U2238" s="19" t="s">
        <v>1863</v>
      </c>
      <c r="V2238" s="19" t="s">
        <v>1864</v>
      </c>
      <c r="W2238" s="19" t="s">
        <v>1865</v>
      </c>
      <c r="X2238" s="19" t="s">
        <v>1866</v>
      </c>
      <c r="Y2238" s="19" t="s">
        <v>1867</v>
      </c>
      <c r="Z2238" s="19" t="s">
        <v>1868</v>
      </c>
      <c r="AA2238" s="46">
        <v>30</v>
      </c>
      <c r="AB2238" s="19" t="s">
        <v>437</v>
      </c>
      <c r="AC2238" s="19" t="s">
        <v>21</v>
      </c>
      <c r="AD2238" s="19" t="s">
        <v>1869</v>
      </c>
      <c r="AE2238" s="19" t="s">
        <v>1870</v>
      </c>
      <c r="AF2238" s="19" t="s">
        <v>1719</v>
      </c>
      <c r="AG2238" s="19" t="s">
        <v>1871</v>
      </c>
      <c r="AH2238" s="19" t="s">
        <v>1499</v>
      </c>
      <c r="AI2238" s="19" t="s">
        <v>1500</v>
      </c>
      <c r="AJ2238" s="45">
        <v>0</v>
      </c>
      <c r="AK2238" s="45">
        <v>0</v>
      </c>
      <c r="AL2238" s="19" t="s">
        <v>1501</v>
      </c>
      <c r="AM2238" s="46">
        <v>16236.666999999999</v>
      </c>
      <c r="AN2238" s="46">
        <v>12020</v>
      </c>
      <c r="AO2238" s="46">
        <v>4216.6670000000004</v>
      </c>
      <c r="AP2238" s="45">
        <v>45.6</v>
      </c>
      <c r="AQ2238" s="45"/>
      <c r="AR2238" s="45" t="str">
        <f>IFERROR(VLOOKUP(AB2238,'Pedidos marco'!$A$1:$D$10000,4,0)," ")</f>
        <v xml:space="preserve"> </v>
      </c>
      <c r="AS2238" s="45">
        <f t="shared" si="238"/>
        <v>13</v>
      </c>
      <c r="AT2238" s="45" t="str">
        <f t="shared" si="239"/>
        <v>13</v>
      </c>
      <c r="AU2238" s="47">
        <v>12</v>
      </c>
      <c r="AV2238" s="19" t="str">
        <f t="shared" si="240"/>
        <v>04 April</v>
      </c>
      <c r="AW2238" s="19">
        <f t="shared" si="241"/>
        <v>0.19</v>
      </c>
      <c r="AX2238" s="19">
        <f t="shared" si="242"/>
        <v>3.8000000000000003</v>
      </c>
      <c r="AY2238" s="19" t="e">
        <f>VLOOKUP(AG2238,Cías!$A$1:$E$10000,5,0)</f>
        <v>#N/A</v>
      </c>
      <c r="AZ2238" s="19" t="str">
        <f t="shared" si="243"/>
        <v>1012808</v>
      </c>
      <c r="BA2238" s="19" t="str">
        <f t="shared" si="244"/>
        <v>ALVAREZ GONZAGA LASTEÑA MARIANA</v>
      </c>
      <c r="BB2238" s="19" t="e">
        <f>VLOOKUP(AG2238,Cías!$A$1:$E$10000,3,0)</f>
        <v>#N/A</v>
      </c>
      <c r="BC2238" s="19"/>
      <c r="BD2238" s="19"/>
      <c r="BE2238" s="19"/>
      <c r="BF2238" s="19"/>
      <c r="BG2238" s="19"/>
      <c r="BH2238" s="19"/>
      <c r="BI2238" s="19"/>
      <c r="BJ2238" s="19"/>
    </row>
    <row r="2239" spans="1:62" ht="15" x14ac:dyDescent="0.2">
      <c r="A2239" s="19" t="s">
        <v>18972</v>
      </c>
      <c r="B2239" s="19" t="s">
        <v>1479</v>
      </c>
      <c r="C2239" s="43">
        <v>44664</v>
      </c>
      <c r="D2239" s="44">
        <v>0.43263888888889002</v>
      </c>
      <c r="E2239" s="19" t="s">
        <v>18979</v>
      </c>
      <c r="F2239" s="19" t="s">
        <v>18980</v>
      </c>
      <c r="G2239" s="19" t="s">
        <v>18981</v>
      </c>
      <c r="H2239" s="45">
        <v>760.8</v>
      </c>
      <c r="I2239" s="45">
        <v>853.02</v>
      </c>
      <c r="J2239" s="19" t="s">
        <v>1560</v>
      </c>
      <c r="K2239" s="19" t="s">
        <v>18976</v>
      </c>
      <c r="L2239" s="19" t="s">
        <v>18982</v>
      </c>
      <c r="M2239" s="19" t="s">
        <v>18983</v>
      </c>
      <c r="N2239" s="19" t="s">
        <v>18972</v>
      </c>
      <c r="O2239" s="19" t="s">
        <v>369</v>
      </c>
      <c r="P2239" s="19" t="s">
        <v>370</v>
      </c>
      <c r="Q2239" s="46">
        <v>120</v>
      </c>
      <c r="R2239" s="19" t="s">
        <v>1544</v>
      </c>
      <c r="S2239" s="19" t="s">
        <v>1861</v>
      </c>
      <c r="T2239" s="19" t="s">
        <v>1862</v>
      </c>
      <c r="U2239" s="19" t="s">
        <v>1863</v>
      </c>
      <c r="V2239" s="19" t="s">
        <v>1864</v>
      </c>
      <c r="W2239" s="19" t="s">
        <v>1865</v>
      </c>
      <c r="X2239" s="19" t="s">
        <v>1866</v>
      </c>
      <c r="Y2239" s="19" t="s">
        <v>1867</v>
      </c>
      <c r="Z2239" s="19" t="s">
        <v>1868</v>
      </c>
      <c r="AA2239" s="46">
        <v>30</v>
      </c>
      <c r="AB2239" s="19" t="s">
        <v>437</v>
      </c>
      <c r="AC2239" s="19" t="s">
        <v>21</v>
      </c>
      <c r="AD2239" s="19" t="s">
        <v>1869</v>
      </c>
      <c r="AE2239" s="19" t="s">
        <v>1870</v>
      </c>
      <c r="AF2239" s="19" t="s">
        <v>1719</v>
      </c>
      <c r="AG2239" s="19" t="s">
        <v>1871</v>
      </c>
      <c r="AH2239" s="19" t="s">
        <v>1499</v>
      </c>
      <c r="AI2239" s="19" t="s">
        <v>1500</v>
      </c>
      <c r="AJ2239" s="45">
        <v>0</v>
      </c>
      <c r="AK2239" s="45">
        <v>0</v>
      </c>
      <c r="AL2239" s="19" t="s">
        <v>1501</v>
      </c>
      <c r="AM2239" s="46">
        <v>10226.666999999999</v>
      </c>
      <c r="AN2239" s="46">
        <v>6010</v>
      </c>
      <c r="AO2239" s="46">
        <v>4216.6670000000004</v>
      </c>
      <c r="AP2239" s="45">
        <v>22.8</v>
      </c>
      <c r="AQ2239" s="45"/>
      <c r="AR2239" s="45" t="str">
        <f>IFERROR(VLOOKUP(AB2239,'Pedidos marco'!$A$1:$D$10000,4,0)," ")</f>
        <v xml:space="preserve"> </v>
      </c>
      <c r="AS2239" s="45">
        <f t="shared" si="238"/>
        <v>13</v>
      </c>
      <c r="AT2239" s="45" t="str">
        <f t="shared" si="239"/>
        <v>13</v>
      </c>
      <c r="AU2239" s="47">
        <v>6</v>
      </c>
      <c r="AV2239" s="19" t="str">
        <f t="shared" si="240"/>
        <v>04 April</v>
      </c>
      <c r="AW2239" s="19">
        <f t="shared" si="241"/>
        <v>0.19</v>
      </c>
      <c r="AX2239" s="19">
        <f t="shared" si="242"/>
        <v>3.8000000000000003</v>
      </c>
      <c r="AY2239" s="19" t="e">
        <f>VLOOKUP(AG2239,Cías!$A$1:$E$10000,5,0)</f>
        <v>#N/A</v>
      </c>
      <c r="AZ2239" s="19" t="str">
        <f t="shared" si="243"/>
        <v>1012808</v>
      </c>
      <c r="BA2239" s="19" t="str">
        <f t="shared" si="244"/>
        <v>ALVAREZ GONZAGA LASTEÑA MARIANA</v>
      </c>
      <c r="BB2239" s="19" t="e">
        <f>VLOOKUP(AG2239,Cías!$A$1:$E$10000,3,0)</f>
        <v>#N/A</v>
      </c>
      <c r="BC2239" s="19"/>
      <c r="BD2239" s="19"/>
      <c r="BE2239" s="19"/>
      <c r="BF2239" s="19"/>
      <c r="BG2239" s="19"/>
      <c r="BH2239" s="19"/>
      <c r="BI2239" s="19"/>
      <c r="BJ2239" s="19"/>
    </row>
    <row r="2240" spans="1:62" ht="15" x14ac:dyDescent="0.2">
      <c r="A2240" s="19" t="s">
        <v>18972</v>
      </c>
      <c r="B2240" s="19" t="s">
        <v>1479</v>
      </c>
      <c r="C2240" s="43">
        <v>44664</v>
      </c>
      <c r="D2240" s="44">
        <v>0.43263888888889002</v>
      </c>
      <c r="E2240" s="19" t="s">
        <v>18984</v>
      </c>
      <c r="F2240" s="19" t="s">
        <v>18985</v>
      </c>
      <c r="G2240" s="19" t="s">
        <v>18986</v>
      </c>
      <c r="H2240" s="45">
        <v>828</v>
      </c>
      <c r="I2240" s="45">
        <v>928.36</v>
      </c>
      <c r="J2240" s="19" t="s">
        <v>1560</v>
      </c>
      <c r="K2240" s="19" t="s">
        <v>18976</v>
      </c>
      <c r="L2240" s="19" t="s">
        <v>18987</v>
      </c>
      <c r="M2240" s="19" t="s">
        <v>18988</v>
      </c>
      <c r="N2240" s="19" t="s">
        <v>18972</v>
      </c>
      <c r="O2240" s="19" t="s">
        <v>367</v>
      </c>
      <c r="P2240" s="19" t="s">
        <v>368</v>
      </c>
      <c r="Q2240" s="46">
        <v>120</v>
      </c>
      <c r="R2240" s="19" t="s">
        <v>1544</v>
      </c>
      <c r="S2240" s="19" t="s">
        <v>1861</v>
      </c>
      <c r="T2240" s="19" t="s">
        <v>1862</v>
      </c>
      <c r="U2240" s="19" t="s">
        <v>1863</v>
      </c>
      <c r="V2240" s="19" t="s">
        <v>1864</v>
      </c>
      <c r="W2240" s="19" t="s">
        <v>1865</v>
      </c>
      <c r="X2240" s="19" t="s">
        <v>1866</v>
      </c>
      <c r="Y2240" s="19" t="s">
        <v>1867</v>
      </c>
      <c r="Z2240" s="19" t="s">
        <v>1868</v>
      </c>
      <c r="AA2240" s="46">
        <v>30</v>
      </c>
      <c r="AB2240" s="19" t="s">
        <v>437</v>
      </c>
      <c r="AC2240" s="19" t="s">
        <v>21</v>
      </c>
      <c r="AD2240" s="19" t="s">
        <v>1869</v>
      </c>
      <c r="AE2240" s="19" t="s">
        <v>1870</v>
      </c>
      <c r="AF2240" s="19" t="s">
        <v>1719</v>
      </c>
      <c r="AG2240" s="19" t="s">
        <v>1871</v>
      </c>
      <c r="AH2240" s="19" t="s">
        <v>1499</v>
      </c>
      <c r="AI2240" s="19" t="s">
        <v>1500</v>
      </c>
      <c r="AJ2240" s="45">
        <v>0</v>
      </c>
      <c r="AK2240" s="45">
        <v>0</v>
      </c>
      <c r="AL2240" s="19" t="s">
        <v>1501</v>
      </c>
      <c r="AM2240" s="46">
        <v>10226.666999999999</v>
      </c>
      <c r="AN2240" s="46">
        <v>6010</v>
      </c>
      <c r="AO2240" s="46">
        <v>4216.6670000000004</v>
      </c>
      <c r="AP2240" s="45">
        <v>22.8</v>
      </c>
      <c r="AQ2240" s="45"/>
      <c r="AR2240" s="45" t="str">
        <f>IFERROR(VLOOKUP(AB2240,'Pedidos marco'!$A$1:$D$10000,4,0)," ")</f>
        <v xml:space="preserve"> </v>
      </c>
      <c r="AS2240" s="45">
        <f t="shared" si="238"/>
        <v>13</v>
      </c>
      <c r="AT2240" s="45" t="str">
        <f t="shared" si="239"/>
        <v>13</v>
      </c>
      <c r="AU2240" s="47">
        <v>6</v>
      </c>
      <c r="AV2240" s="19" t="str">
        <f t="shared" si="240"/>
        <v>04 April</v>
      </c>
      <c r="AW2240" s="19">
        <f t="shared" si="241"/>
        <v>0.19</v>
      </c>
      <c r="AX2240" s="19">
        <f t="shared" si="242"/>
        <v>3.8000000000000003</v>
      </c>
      <c r="AY2240" s="19" t="e">
        <f>VLOOKUP(AG2240,Cías!$A$1:$E$10000,5,0)</f>
        <v>#N/A</v>
      </c>
      <c r="AZ2240" s="19" t="str">
        <f t="shared" si="243"/>
        <v>1012808</v>
      </c>
      <c r="BA2240" s="19" t="str">
        <f t="shared" si="244"/>
        <v>ALVAREZ GONZAGA LASTEÑA MARIANA</v>
      </c>
      <c r="BB2240" s="19" t="e">
        <f>VLOOKUP(AG2240,Cías!$A$1:$E$10000,3,0)</f>
        <v>#N/A</v>
      </c>
      <c r="BC2240" s="19"/>
      <c r="BD2240" s="19"/>
      <c r="BE2240" s="19"/>
      <c r="BF2240" s="19"/>
      <c r="BG2240" s="19"/>
      <c r="BH2240" s="19"/>
      <c r="BI2240" s="19"/>
      <c r="BJ2240" s="19"/>
    </row>
    <row r="2241" spans="1:62" ht="15" x14ac:dyDescent="0.2">
      <c r="A2241" s="19" t="s">
        <v>18989</v>
      </c>
      <c r="B2241" s="19" t="s">
        <v>1479</v>
      </c>
      <c r="C2241" s="43">
        <v>44664</v>
      </c>
      <c r="D2241" s="44">
        <v>0.43333333333333002</v>
      </c>
      <c r="E2241" s="19" t="s">
        <v>18990</v>
      </c>
      <c r="F2241" s="19" t="s">
        <v>18991</v>
      </c>
      <c r="G2241" s="19" t="s">
        <v>18992</v>
      </c>
      <c r="H2241" s="45">
        <v>4225.6499999999996</v>
      </c>
      <c r="I2241" s="45">
        <v>4737.83</v>
      </c>
      <c r="J2241" s="19" t="s">
        <v>1560</v>
      </c>
      <c r="K2241" s="19" t="s">
        <v>17343</v>
      </c>
      <c r="L2241" s="19" t="s">
        <v>18993</v>
      </c>
      <c r="M2241" s="19" t="s">
        <v>18994</v>
      </c>
      <c r="N2241" s="19" t="s">
        <v>18989</v>
      </c>
      <c r="O2241" s="19" t="s">
        <v>367</v>
      </c>
      <c r="P2241" s="19" t="s">
        <v>368</v>
      </c>
      <c r="Q2241" s="46">
        <v>660</v>
      </c>
      <c r="R2241" s="19" t="s">
        <v>1544</v>
      </c>
      <c r="S2241" s="19" t="s">
        <v>1680</v>
      </c>
      <c r="T2241" s="19" t="s">
        <v>90</v>
      </c>
      <c r="U2241" s="19" t="s">
        <v>1681</v>
      </c>
      <c r="V2241" s="19" t="s">
        <v>1682</v>
      </c>
      <c r="W2241" s="19" t="s">
        <v>1548</v>
      </c>
      <c r="X2241" s="19" t="s">
        <v>1683</v>
      </c>
      <c r="Y2241" s="19" t="s">
        <v>1684</v>
      </c>
      <c r="Z2241" s="19" t="s">
        <v>1685</v>
      </c>
      <c r="AA2241" s="46">
        <v>198</v>
      </c>
      <c r="AB2241" s="19" t="s">
        <v>443</v>
      </c>
      <c r="AC2241" s="19" t="s">
        <v>33</v>
      </c>
      <c r="AD2241" s="19" t="s">
        <v>1686</v>
      </c>
      <c r="AE2241" s="19" t="s">
        <v>1687</v>
      </c>
      <c r="AF2241" s="19" t="s">
        <v>1592</v>
      </c>
      <c r="AG2241" s="19" t="s">
        <v>1688</v>
      </c>
      <c r="AH2241" s="19" t="s">
        <v>1499</v>
      </c>
      <c r="AI2241" s="19" t="s">
        <v>1500</v>
      </c>
      <c r="AJ2241" s="45">
        <v>0</v>
      </c>
      <c r="AK2241" s="45">
        <v>0</v>
      </c>
      <c r="AL2241" s="19" t="s">
        <v>1501</v>
      </c>
      <c r="AM2241" s="46">
        <v>50900</v>
      </c>
      <c r="AN2241" s="46">
        <v>33100</v>
      </c>
      <c r="AO2241" s="46">
        <v>17800</v>
      </c>
      <c r="AP2241" s="45">
        <v>488.4</v>
      </c>
      <c r="AQ2241" s="45"/>
      <c r="AR2241" s="45" t="str">
        <f>IFERROR(VLOOKUP(AB2241,'Pedidos marco'!$A$1:$D$10000,4,0)," ")</f>
        <v xml:space="preserve"> </v>
      </c>
      <c r="AS2241" s="45">
        <f t="shared" si="238"/>
        <v>13</v>
      </c>
      <c r="AT2241" s="45" t="str">
        <f t="shared" si="239"/>
        <v>13</v>
      </c>
      <c r="AU2241" s="47">
        <v>33</v>
      </c>
      <c r="AV2241" s="19" t="str">
        <f t="shared" si="240"/>
        <v>04 April</v>
      </c>
      <c r="AW2241" s="19">
        <f t="shared" si="241"/>
        <v>0.74</v>
      </c>
      <c r="AX2241" s="19">
        <f t="shared" si="242"/>
        <v>14.799999999999999</v>
      </c>
      <c r="AY2241" s="19" t="e">
        <f>VLOOKUP(AG2241,Cías!$A$1:$E$10000,5,0)</f>
        <v>#N/A</v>
      </c>
      <c r="AZ2241" s="19" t="str">
        <f t="shared" si="243"/>
        <v>1013812</v>
      </c>
      <c r="BA2241" s="19" t="str">
        <f t="shared" si="244"/>
        <v>ASHQUI ANDINO JORGE AQUILINO</v>
      </c>
      <c r="BB2241" s="19" t="e">
        <f>VLOOKUP(AG2241,Cías!$A$1:$E$10000,3,0)</f>
        <v>#N/A</v>
      </c>
      <c r="BC2241" s="19"/>
      <c r="BD2241" s="19"/>
      <c r="BE2241" s="19"/>
      <c r="BF2241" s="19"/>
      <c r="BG2241" s="19"/>
      <c r="BH2241" s="19"/>
      <c r="BI2241" s="19"/>
      <c r="BJ2241" s="19"/>
    </row>
    <row r="2242" spans="1:62" ht="15" x14ac:dyDescent="0.2">
      <c r="A2242" s="19" t="s">
        <v>18995</v>
      </c>
      <c r="B2242" s="19" t="s">
        <v>1479</v>
      </c>
      <c r="C2242" s="43">
        <v>44664</v>
      </c>
      <c r="D2242" s="44">
        <v>0.43472222222222001</v>
      </c>
      <c r="E2242" s="19" t="s">
        <v>18996</v>
      </c>
      <c r="F2242" s="19" t="s">
        <v>1481</v>
      </c>
      <c r="G2242" s="19" t="s">
        <v>1481</v>
      </c>
      <c r="H2242" s="45">
        <v>0</v>
      </c>
      <c r="I2242" s="45">
        <v>0</v>
      </c>
      <c r="J2242" s="19" t="s">
        <v>1482</v>
      </c>
      <c r="K2242" s="19" t="s">
        <v>18997</v>
      </c>
      <c r="L2242" s="19" t="s">
        <v>18998</v>
      </c>
      <c r="M2242" s="19" t="s">
        <v>18999</v>
      </c>
      <c r="N2242" s="19" t="s">
        <v>18995</v>
      </c>
      <c r="O2242" s="19" t="s">
        <v>1603</v>
      </c>
      <c r="P2242" s="19" t="s">
        <v>1604</v>
      </c>
      <c r="Q2242" s="46">
        <v>480</v>
      </c>
      <c r="R2242" s="19" t="s">
        <v>1544</v>
      </c>
      <c r="S2242" s="19" t="s">
        <v>5651</v>
      </c>
      <c r="T2242" s="19" t="s">
        <v>5652</v>
      </c>
      <c r="U2242" s="19" t="s">
        <v>6086</v>
      </c>
      <c r="V2242" s="19" t="s">
        <v>6087</v>
      </c>
      <c r="W2242" s="19" t="s">
        <v>1609</v>
      </c>
      <c r="X2242" s="19" t="s">
        <v>6088</v>
      </c>
      <c r="Y2242" s="19" t="s">
        <v>1611</v>
      </c>
      <c r="Z2242" s="19" t="s">
        <v>1612</v>
      </c>
      <c r="AA2242" s="46">
        <v>486</v>
      </c>
      <c r="AB2242" s="19" t="s">
        <v>476</v>
      </c>
      <c r="AC2242" s="19" t="s">
        <v>102</v>
      </c>
      <c r="AD2242" s="19" t="s">
        <v>2777</v>
      </c>
      <c r="AE2242" s="19" t="s">
        <v>1481</v>
      </c>
      <c r="AF2242" s="19" t="s">
        <v>1719</v>
      </c>
      <c r="AG2242" s="19" t="s">
        <v>2778</v>
      </c>
      <c r="AH2242" s="19" t="s">
        <v>1594</v>
      </c>
      <c r="AI2242" s="19" t="s">
        <v>1595</v>
      </c>
      <c r="AJ2242" s="45">
        <v>0.05</v>
      </c>
      <c r="AK2242" s="45">
        <v>24</v>
      </c>
      <c r="AL2242" s="19" t="s">
        <v>1501</v>
      </c>
      <c r="AM2242" s="46">
        <v>37540</v>
      </c>
      <c r="AN2242" s="46">
        <v>24040</v>
      </c>
      <c r="AO2242" s="46">
        <v>13500</v>
      </c>
      <c r="AP2242" s="45">
        <v>542.4</v>
      </c>
      <c r="AQ2242" s="45"/>
      <c r="AR2242" s="45" t="str">
        <f>IFERROR(VLOOKUP(AB2242,'Pedidos marco'!$A$1:$D$10000,4,0)," ")</f>
        <v xml:space="preserve"> </v>
      </c>
      <c r="AS2242" s="45">
        <f t="shared" si="238"/>
        <v>13</v>
      </c>
      <c r="AT2242" s="45" t="str">
        <f t="shared" si="239"/>
        <v>13</v>
      </c>
      <c r="AU2242" s="47">
        <v>24</v>
      </c>
      <c r="AV2242" s="19" t="str">
        <f t="shared" si="240"/>
        <v>04 April</v>
      </c>
      <c r="AW2242" s="19">
        <f t="shared" si="241"/>
        <v>1.1299999999999999</v>
      </c>
      <c r="AX2242" s="19">
        <f t="shared" si="242"/>
        <v>22.599999999999998</v>
      </c>
      <c r="AY2242" s="19" t="e">
        <f>VLOOKUP(AG2242,Cías!$A$1:$E$10000,5,0)</f>
        <v>#N/A</v>
      </c>
      <c r="AZ2242" s="19" t="str">
        <f t="shared" si="243"/>
        <v>1013724</v>
      </c>
      <c r="BA2242" s="19" t="str">
        <f t="shared" si="244"/>
        <v>DAVILA GONZALES WILMAN GUILLERMO</v>
      </c>
      <c r="BB2242" s="19" t="e">
        <f>VLOOKUP(AG2242,Cías!$A$1:$E$10000,3,0)</f>
        <v>#N/A</v>
      </c>
      <c r="BC2242" s="19"/>
      <c r="BD2242" s="19"/>
      <c r="BE2242" s="19"/>
      <c r="BF2242" s="19"/>
      <c r="BG2242" s="19"/>
      <c r="BH2242" s="19"/>
      <c r="BI2242" s="19"/>
      <c r="BJ2242" s="19"/>
    </row>
    <row r="2243" spans="1:62" ht="15" x14ac:dyDescent="0.2">
      <c r="A2243" s="19" t="s">
        <v>19000</v>
      </c>
      <c r="B2243" s="19" t="s">
        <v>1479</v>
      </c>
      <c r="C2243" s="43">
        <v>44664</v>
      </c>
      <c r="D2243" s="44">
        <v>0.43611111111111001</v>
      </c>
      <c r="E2243" s="19" t="s">
        <v>19001</v>
      </c>
      <c r="F2243" s="19" t="s">
        <v>19002</v>
      </c>
      <c r="G2243" s="19" t="s">
        <v>19003</v>
      </c>
      <c r="H2243" s="45">
        <v>545.69000000000005</v>
      </c>
      <c r="I2243" s="45">
        <v>611.83000000000004</v>
      </c>
      <c r="J2243" s="19" t="s">
        <v>1560</v>
      </c>
      <c r="K2243" s="19" t="s">
        <v>19004</v>
      </c>
      <c r="L2243" s="19" t="s">
        <v>19005</v>
      </c>
      <c r="M2243" s="19" t="s">
        <v>19006</v>
      </c>
      <c r="N2243" s="19" t="s">
        <v>19000</v>
      </c>
      <c r="O2243" s="19" t="s">
        <v>371</v>
      </c>
      <c r="P2243" s="19" t="s">
        <v>372</v>
      </c>
      <c r="Q2243" s="46">
        <v>80</v>
      </c>
      <c r="R2243" s="19" t="s">
        <v>1544</v>
      </c>
      <c r="S2243" s="19" t="s">
        <v>2616</v>
      </c>
      <c r="T2243" s="19" t="s">
        <v>236</v>
      </c>
      <c r="U2243" s="19" t="s">
        <v>2617</v>
      </c>
      <c r="V2243" s="19" t="s">
        <v>2618</v>
      </c>
      <c r="W2243" s="19" t="s">
        <v>415</v>
      </c>
      <c r="X2243" s="19" t="s">
        <v>2619</v>
      </c>
      <c r="Y2243" s="19" t="s">
        <v>2620</v>
      </c>
      <c r="Z2243" s="19" t="s">
        <v>2621</v>
      </c>
      <c r="AA2243" s="46">
        <v>84</v>
      </c>
      <c r="AB2243" s="19" t="s">
        <v>542</v>
      </c>
      <c r="AC2243" s="19" t="s">
        <v>236</v>
      </c>
      <c r="AD2243" s="19" t="s">
        <v>2622</v>
      </c>
      <c r="AE2243" s="19" t="s">
        <v>1481</v>
      </c>
      <c r="AF2243" s="19" t="s">
        <v>1554</v>
      </c>
      <c r="AG2243" s="19" t="s">
        <v>2623</v>
      </c>
      <c r="AH2243" s="19" t="s">
        <v>1499</v>
      </c>
      <c r="AI2243" s="19" t="s">
        <v>1500</v>
      </c>
      <c r="AJ2243" s="45">
        <v>0</v>
      </c>
      <c r="AK2243" s="45">
        <v>0</v>
      </c>
      <c r="AL2243" s="19" t="s">
        <v>1501</v>
      </c>
      <c r="AM2243" s="46">
        <v>8583.3330000000005</v>
      </c>
      <c r="AN2243" s="46">
        <v>4013.3330000000001</v>
      </c>
      <c r="AO2243" s="46">
        <v>4570</v>
      </c>
      <c r="AP2243" s="45">
        <v>32.799999999999997</v>
      </c>
      <c r="AQ2243" s="45"/>
      <c r="AR2243" s="45" t="str">
        <f>IFERROR(VLOOKUP(AB2243,'Pedidos marco'!$A$1:$D$10000,4,0)," ")</f>
        <v xml:space="preserve"> </v>
      </c>
      <c r="AS2243" s="45">
        <f t="shared" si="238"/>
        <v>13</v>
      </c>
      <c r="AT2243" s="45" t="str">
        <f t="shared" si="239"/>
        <v>13</v>
      </c>
      <c r="AU2243" s="47">
        <v>4</v>
      </c>
      <c r="AV2243" s="19" t="str">
        <f t="shared" si="240"/>
        <v>04 April</v>
      </c>
      <c r="AW2243" s="19">
        <f t="shared" si="241"/>
        <v>0.41</v>
      </c>
      <c r="AX2243" s="19">
        <f t="shared" si="242"/>
        <v>8.1999999999999993</v>
      </c>
      <c r="AY2243" s="19" t="e">
        <f>VLOOKUP(AG2243,Cías!$A$1:$E$10000,5,0)</f>
        <v>#N/A</v>
      </c>
      <c r="AZ2243" s="19" t="str">
        <f t="shared" si="243"/>
        <v>1021616</v>
      </c>
      <c r="BA2243" s="19" t="str">
        <f t="shared" si="244"/>
        <v>PERUGACHI SALCEDO HECTOR PATRICIO</v>
      </c>
      <c r="BB2243" s="19" t="e">
        <f>VLOOKUP(AG2243,Cías!$A$1:$E$10000,3,0)</f>
        <v>#N/A</v>
      </c>
      <c r="BC2243" s="19"/>
      <c r="BD2243" s="19"/>
      <c r="BE2243" s="19"/>
      <c r="BF2243" s="19"/>
      <c r="BG2243" s="19"/>
      <c r="BH2243" s="19"/>
      <c r="BI2243" s="19"/>
      <c r="BJ2243" s="19"/>
    </row>
    <row r="2244" spans="1:62" ht="15" x14ac:dyDescent="0.2">
      <c r="A2244" s="19" t="s">
        <v>19000</v>
      </c>
      <c r="B2244" s="19" t="s">
        <v>1479</v>
      </c>
      <c r="C2244" s="43">
        <v>44664</v>
      </c>
      <c r="D2244" s="44">
        <v>0.43611111111111001</v>
      </c>
      <c r="E2244" s="19" t="s">
        <v>19007</v>
      </c>
      <c r="F2244" s="19" t="s">
        <v>19008</v>
      </c>
      <c r="G2244" s="19" t="s">
        <v>19009</v>
      </c>
      <c r="H2244" s="45">
        <v>1901.59</v>
      </c>
      <c r="I2244" s="45">
        <v>2132.0700000000002</v>
      </c>
      <c r="J2244" s="19" t="s">
        <v>1560</v>
      </c>
      <c r="K2244" s="19" t="s">
        <v>19004</v>
      </c>
      <c r="L2244" s="19" t="s">
        <v>19010</v>
      </c>
      <c r="M2244" s="19" t="s">
        <v>19011</v>
      </c>
      <c r="N2244" s="19" t="s">
        <v>19000</v>
      </c>
      <c r="O2244" s="19" t="s">
        <v>367</v>
      </c>
      <c r="P2244" s="19" t="s">
        <v>368</v>
      </c>
      <c r="Q2244" s="46">
        <v>280</v>
      </c>
      <c r="R2244" s="19" t="s">
        <v>1544</v>
      </c>
      <c r="S2244" s="19" t="s">
        <v>2616</v>
      </c>
      <c r="T2244" s="19" t="s">
        <v>236</v>
      </c>
      <c r="U2244" s="19" t="s">
        <v>2617</v>
      </c>
      <c r="V2244" s="19" t="s">
        <v>2618</v>
      </c>
      <c r="W2244" s="19" t="s">
        <v>415</v>
      </c>
      <c r="X2244" s="19" t="s">
        <v>2619</v>
      </c>
      <c r="Y2244" s="19" t="s">
        <v>2620</v>
      </c>
      <c r="Z2244" s="19" t="s">
        <v>2621</v>
      </c>
      <c r="AA2244" s="46">
        <v>84</v>
      </c>
      <c r="AB2244" s="19" t="s">
        <v>542</v>
      </c>
      <c r="AC2244" s="19" t="s">
        <v>236</v>
      </c>
      <c r="AD2244" s="19" t="s">
        <v>2622</v>
      </c>
      <c r="AE2244" s="19" t="s">
        <v>1481</v>
      </c>
      <c r="AF2244" s="19" t="s">
        <v>1554</v>
      </c>
      <c r="AG2244" s="19" t="s">
        <v>2623</v>
      </c>
      <c r="AH2244" s="19" t="s">
        <v>1499</v>
      </c>
      <c r="AI2244" s="19" t="s">
        <v>1500</v>
      </c>
      <c r="AJ2244" s="45">
        <v>0</v>
      </c>
      <c r="AK2244" s="45">
        <v>0</v>
      </c>
      <c r="AL2244" s="19" t="s">
        <v>1501</v>
      </c>
      <c r="AM2244" s="46">
        <v>18616.667000000001</v>
      </c>
      <c r="AN2244" s="46">
        <v>14046.666999999999</v>
      </c>
      <c r="AO2244" s="46">
        <v>4570</v>
      </c>
      <c r="AP2244" s="45">
        <v>114.8</v>
      </c>
      <c r="AQ2244" s="45"/>
      <c r="AR2244" s="45" t="str">
        <f>IFERROR(VLOOKUP(AB2244,'Pedidos marco'!$A$1:$D$10000,4,0)," ")</f>
        <v xml:space="preserve"> </v>
      </c>
      <c r="AS2244" s="45">
        <f t="shared" ref="AS2244:AS2307" si="245">DAY(C2244)</f>
        <v>13</v>
      </c>
      <c r="AT2244" s="45" t="str">
        <f t="shared" ref="AT2244:AT2307" si="246">TEXT(AS2244,"dd")</f>
        <v>13</v>
      </c>
      <c r="AU2244" s="47">
        <v>14</v>
      </c>
      <c r="AV2244" s="19" t="str">
        <f t="shared" ref="AV2244:AV2307" si="247">TEXT(C2244,"MM MMMM")</f>
        <v>04 April</v>
      </c>
      <c r="AW2244" s="19">
        <f t="shared" ref="AW2244:AW2307" si="248">IFERROR(AP2244/Q2244,"")</f>
        <v>0.41</v>
      </c>
      <c r="AX2244" s="19">
        <f t="shared" ref="AX2244:AX2307" si="249">IFERROR(AP2244/AU2244,"")</f>
        <v>8.1999999999999993</v>
      </c>
      <c r="AY2244" s="19" t="e">
        <f>VLOOKUP(AG2244,Cías!$A$1:$E$10000,5,0)</f>
        <v>#N/A</v>
      </c>
      <c r="AZ2244" s="19" t="str">
        <f t="shared" ref="AZ2244:AZ2307" si="250">AB2244</f>
        <v>1021616</v>
      </c>
      <c r="BA2244" s="19" t="str">
        <f t="shared" ref="BA2244:BA2307" si="251">AC2244</f>
        <v>PERUGACHI SALCEDO HECTOR PATRICIO</v>
      </c>
      <c r="BB2244" s="19" t="e">
        <f>VLOOKUP(AG2244,Cías!$A$1:$E$10000,3,0)</f>
        <v>#N/A</v>
      </c>
      <c r="BC2244" s="19"/>
      <c r="BD2244" s="19"/>
      <c r="BE2244" s="19"/>
      <c r="BF2244" s="19"/>
      <c r="BG2244" s="19"/>
      <c r="BH2244" s="19"/>
      <c r="BI2244" s="19"/>
      <c r="BJ2244" s="19"/>
    </row>
    <row r="2245" spans="1:62" ht="15" x14ac:dyDescent="0.2">
      <c r="A2245" s="19" t="s">
        <v>19012</v>
      </c>
      <c r="B2245" s="19" t="s">
        <v>1479</v>
      </c>
      <c r="C2245" s="43">
        <v>44664</v>
      </c>
      <c r="D2245" s="44">
        <v>0.43819444444444</v>
      </c>
      <c r="E2245" s="19" t="s">
        <v>19013</v>
      </c>
      <c r="F2245" s="19" t="s">
        <v>1481</v>
      </c>
      <c r="G2245" s="19" t="s">
        <v>1481</v>
      </c>
      <c r="H2245" s="45">
        <v>0</v>
      </c>
      <c r="I2245" s="45">
        <v>0</v>
      </c>
      <c r="J2245" s="19" t="s">
        <v>1482</v>
      </c>
      <c r="K2245" s="19" t="s">
        <v>18997</v>
      </c>
      <c r="L2245" s="19" t="s">
        <v>19014</v>
      </c>
      <c r="M2245" s="19" t="s">
        <v>19015</v>
      </c>
      <c r="N2245" s="19" t="s">
        <v>19012</v>
      </c>
      <c r="O2245" s="19" t="s">
        <v>1641</v>
      </c>
      <c r="P2245" s="19" t="s">
        <v>1642</v>
      </c>
      <c r="Q2245" s="46">
        <v>480</v>
      </c>
      <c r="R2245" s="19" t="s">
        <v>1544</v>
      </c>
      <c r="S2245" s="19" t="s">
        <v>5651</v>
      </c>
      <c r="T2245" s="19" t="s">
        <v>5652</v>
      </c>
      <c r="U2245" s="19" t="s">
        <v>6086</v>
      </c>
      <c r="V2245" s="19" t="s">
        <v>6087</v>
      </c>
      <c r="W2245" s="19" t="s">
        <v>1609</v>
      </c>
      <c r="X2245" s="19" t="s">
        <v>6088</v>
      </c>
      <c r="Y2245" s="19" t="s">
        <v>1611</v>
      </c>
      <c r="Z2245" s="19" t="s">
        <v>1612</v>
      </c>
      <c r="AA2245" s="46">
        <v>486</v>
      </c>
      <c r="AB2245" s="19" t="s">
        <v>540</v>
      </c>
      <c r="AC2245" s="19" t="s">
        <v>232</v>
      </c>
      <c r="AD2245" s="19" t="s">
        <v>4144</v>
      </c>
      <c r="AE2245" s="19" t="s">
        <v>4145</v>
      </c>
      <c r="AF2245" s="19" t="s">
        <v>1719</v>
      </c>
      <c r="AG2245" s="19" t="s">
        <v>4146</v>
      </c>
      <c r="AH2245" s="19" t="s">
        <v>1594</v>
      </c>
      <c r="AI2245" s="19" t="s">
        <v>1595</v>
      </c>
      <c r="AJ2245" s="45">
        <v>0.05</v>
      </c>
      <c r="AK2245" s="45">
        <v>24</v>
      </c>
      <c r="AL2245" s="19" t="s">
        <v>1501</v>
      </c>
      <c r="AM2245" s="46">
        <v>39330</v>
      </c>
      <c r="AN2245" s="46">
        <v>24020</v>
      </c>
      <c r="AO2245" s="46">
        <v>15310</v>
      </c>
      <c r="AP2245" s="45">
        <v>542.4</v>
      </c>
      <c r="AQ2245" s="45"/>
      <c r="AR2245" s="45" t="str">
        <f>IFERROR(VLOOKUP(AB2245,'Pedidos marco'!$A$1:$D$10000,4,0)," ")</f>
        <v xml:space="preserve"> </v>
      </c>
      <c r="AS2245" s="45">
        <f t="shared" si="245"/>
        <v>13</v>
      </c>
      <c r="AT2245" s="45" t="str">
        <f t="shared" si="246"/>
        <v>13</v>
      </c>
      <c r="AU2245" s="47">
        <v>24</v>
      </c>
      <c r="AV2245" s="19" t="str">
        <f t="shared" si="247"/>
        <v>04 April</v>
      </c>
      <c r="AW2245" s="19">
        <f t="shared" si="248"/>
        <v>1.1299999999999999</v>
      </c>
      <c r="AX2245" s="19">
        <f t="shared" si="249"/>
        <v>22.599999999999998</v>
      </c>
      <c r="AY2245" s="19" t="e">
        <f>VLOOKUP(AG2245,Cías!$A$1:$E$10000,5,0)</f>
        <v>#N/A</v>
      </c>
      <c r="AZ2245" s="19" t="str">
        <f t="shared" si="250"/>
        <v>1013485</v>
      </c>
      <c r="BA2245" s="19" t="str">
        <f t="shared" si="251"/>
        <v>PEREZ ALBUJA VICTOR ALEJANDRO</v>
      </c>
      <c r="BB2245" s="19" t="e">
        <f>VLOOKUP(AG2245,Cías!$A$1:$E$10000,3,0)</f>
        <v>#N/A</v>
      </c>
      <c r="BC2245" s="19"/>
      <c r="BD2245" s="19"/>
      <c r="BE2245" s="19"/>
      <c r="BF2245" s="19"/>
      <c r="BG2245" s="19"/>
      <c r="BH2245" s="19"/>
      <c r="BI2245" s="19"/>
      <c r="BJ2245" s="19"/>
    </row>
    <row r="2246" spans="1:62" ht="15" x14ac:dyDescent="0.2">
      <c r="A2246" s="19" t="s">
        <v>19016</v>
      </c>
      <c r="B2246" s="19" t="s">
        <v>1479</v>
      </c>
      <c r="C2246" s="43">
        <v>44664</v>
      </c>
      <c r="D2246" s="44">
        <v>0.44097222222221999</v>
      </c>
      <c r="E2246" s="19" t="s">
        <v>19017</v>
      </c>
      <c r="F2246" s="19" t="s">
        <v>19018</v>
      </c>
      <c r="G2246" s="19" t="s">
        <v>19019</v>
      </c>
      <c r="H2246" s="45">
        <v>2409.2600000000002</v>
      </c>
      <c r="I2246" s="45">
        <v>2701.28</v>
      </c>
      <c r="J2246" s="19" t="s">
        <v>1560</v>
      </c>
      <c r="K2246" s="19" t="s">
        <v>19020</v>
      </c>
      <c r="L2246" s="19" t="s">
        <v>19021</v>
      </c>
      <c r="M2246" s="19" t="s">
        <v>19022</v>
      </c>
      <c r="N2246" s="19" t="s">
        <v>19016</v>
      </c>
      <c r="O2246" s="19" t="s">
        <v>367</v>
      </c>
      <c r="P2246" s="19" t="s">
        <v>368</v>
      </c>
      <c r="Q2246" s="46">
        <v>360</v>
      </c>
      <c r="R2246" s="19" t="s">
        <v>1544</v>
      </c>
      <c r="S2246" s="19" t="s">
        <v>3650</v>
      </c>
      <c r="T2246" s="19" t="s">
        <v>3651</v>
      </c>
      <c r="U2246" s="19" t="s">
        <v>19023</v>
      </c>
      <c r="V2246" s="19" t="s">
        <v>19024</v>
      </c>
      <c r="W2246" s="19" t="s">
        <v>4883</v>
      </c>
      <c r="X2246" s="19" t="s">
        <v>19025</v>
      </c>
      <c r="Y2246" s="19" t="s">
        <v>3162</v>
      </c>
      <c r="Z2246" s="19" t="s">
        <v>3163</v>
      </c>
      <c r="AA2246" s="46">
        <v>120</v>
      </c>
      <c r="AB2246" s="19" t="s">
        <v>452</v>
      </c>
      <c r="AC2246" s="19" t="s">
        <v>50</v>
      </c>
      <c r="AD2246" s="19" t="s">
        <v>4005</v>
      </c>
      <c r="AE2246" s="19" t="s">
        <v>4006</v>
      </c>
      <c r="AF2246" s="19" t="s">
        <v>1554</v>
      </c>
      <c r="AG2246" s="19" t="s">
        <v>4007</v>
      </c>
      <c r="AH2246" s="19" t="s">
        <v>1499</v>
      </c>
      <c r="AI2246" s="19" t="s">
        <v>1500</v>
      </c>
      <c r="AJ2246" s="45">
        <v>0</v>
      </c>
      <c r="AK2246" s="45">
        <v>0</v>
      </c>
      <c r="AL2246" s="19" t="s">
        <v>1501</v>
      </c>
      <c r="AM2246" s="46">
        <v>27240</v>
      </c>
      <c r="AN2246" s="46">
        <v>18040</v>
      </c>
      <c r="AO2246" s="46">
        <v>9200</v>
      </c>
      <c r="AP2246" s="45">
        <v>165.6</v>
      </c>
      <c r="AQ2246" s="45"/>
      <c r="AR2246" s="45" t="str">
        <f>IFERROR(VLOOKUP(AB2246,'Pedidos marco'!$A$1:$D$10000,4,0)," ")</f>
        <v xml:space="preserve"> </v>
      </c>
      <c r="AS2246" s="45">
        <f t="shared" si="245"/>
        <v>13</v>
      </c>
      <c r="AT2246" s="45" t="str">
        <f t="shared" si="246"/>
        <v>13</v>
      </c>
      <c r="AU2246" s="47">
        <v>18</v>
      </c>
      <c r="AV2246" s="19" t="str">
        <f t="shared" si="247"/>
        <v>04 April</v>
      </c>
      <c r="AW2246" s="19">
        <f t="shared" si="248"/>
        <v>0.45999999999999996</v>
      </c>
      <c r="AX2246" s="19">
        <f t="shared" si="249"/>
        <v>9.1999999999999993</v>
      </c>
      <c r="AY2246" s="19" t="e">
        <f>VLOOKUP(AG2246,Cías!$A$1:$E$10000,5,0)</f>
        <v>#N/A</v>
      </c>
      <c r="AZ2246" s="19" t="str">
        <f t="shared" si="250"/>
        <v>1014062</v>
      </c>
      <c r="BA2246" s="19" t="str">
        <f t="shared" si="251"/>
        <v>BENALCAZAR DE LA CRUZ MILTON PATRIC</v>
      </c>
      <c r="BB2246" s="19" t="e">
        <f>VLOOKUP(AG2246,Cías!$A$1:$E$10000,3,0)</f>
        <v>#N/A</v>
      </c>
      <c r="BC2246" s="19"/>
      <c r="BD2246" s="19"/>
      <c r="BE2246" s="19"/>
      <c r="BF2246" s="19"/>
      <c r="BG2246" s="19"/>
      <c r="BH2246" s="19"/>
      <c r="BI2246" s="19"/>
      <c r="BJ2246" s="19"/>
    </row>
    <row r="2247" spans="1:62" ht="15" x14ac:dyDescent="0.2">
      <c r="A2247" s="19" t="s">
        <v>19026</v>
      </c>
      <c r="B2247" s="19" t="s">
        <v>1479</v>
      </c>
      <c r="C2247" s="43">
        <v>44664</v>
      </c>
      <c r="D2247" s="44">
        <v>0.44374999999999998</v>
      </c>
      <c r="E2247" s="19" t="s">
        <v>19027</v>
      </c>
      <c r="F2247" s="19" t="s">
        <v>19028</v>
      </c>
      <c r="G2247" s="19" t="s">
        <v>19029</v>
      </c>
      <c r="H2247" s="45">
        <v>1624.07</v>
      </c>
      <c r="I2247" s="45">
        <v>1820.92</v>
      </c>
      <c r="J2247" s="19" t="s">
        <v>1560</v>
      </c>
      <c r="K2247" s="19" t="s">
        <v>19030</v>
      </c>
      <c r="L2247" s="19" t="s">
        <v>19031</v>
      </c>
      <c r="M2247" s="19" t="s">
        <v>19032</v>
      </c>
      <c r="N2247" s="19" t="s">
        <v>19026</v>
      </c>
      <c r="O2247" s="19" t="s">
        <v>371</v>
      </c>
      <c r="P2247" s="19" t="s">
        <v>372</v>
      </c>
      <c r="Q2247" s="46">
        <v>240</v>
      </c>
      <c r="R2247" s="19" t="s">
        <v>1544</v>
      </c>
      <c r="S2247" s="19" t="s">
        <v>1976</v>
      </c>
      <c r="T2247" s="19" t="s">
        <v>92</v>
      </c>
      <c r="U2247" s="19" t="s">
        <v>19033</v>
      </c>
      <c r="V2247" s="19" t="s">
        <v>19034</v>
      </c>
      <c r="W2247" s="19" t="s">
        <v>1865</v>
      </c>
      <c r="X2247" s="19" t="s">
        <v>19035</v>
      </c>
      <c r="Y2247" s="19" t="s">
        <v>15332</v>
      </c>
      <c r="Z2247" s="19" t="s">
        <v>15333</v>
      </c>
      <c r="AA2247" s="46">
        <v>68.5</v>
      </c>
      <c r="AB2247" s="19" t="s">
        <v>493</v>
      </c>
      <c r="AC2247" s="19" t="s">
        <v>135</v>
      </c>
      <c r="AD2247" s="19" t="s">
        <v>4204</v>
      </c>
      <c r="AE2247" s="19" t="s">
        <v>1481</v>
      </c>
      <c r="AF2247" s="19" t="s">
        <v>1554</v>
      </c>
      <c r="AG2247" s="19" t="s">
        <v>4205</v>
      </c>
      <c r="AH2247" s="19" t="s">
        <v>1499</v>
      </c>
      <c r="AI2247" s="19" t="s">
        <v>1500</v>
      </c>
      <c r="AJ2247" s="45">
        <v>0</v>
      </c>
      <c r="AK2247" s="45">
        <v>0</v>
      </c>
      <c r="AL2247" s="19" t="s">
        <v>1501</v>
      </c>
      <c r="AM2247" s="46">
        <v>16461.667000000001</v>
      </c>
      <c r="AN2247" s="46">
        <v>12026.666999999999</v>
      </c>
      <c r="AO2247" s="46">
        <v>4435</v>
      </c>
      <c r="AP2247" s="45">
        <v>74.400000000000006</v>
      </c>
      <c r="AQ2247" s="45"/>
      <c r="AR2247" s="45" t="str">
        <f>IFERROR(VLOOKUP(AB2247,'Pedidos marco'!$A$1:$D$10000,4,0)," ")</f>
        <v xml:space="preserve"> </v>
      </c>
      <c r="AS2247" s="45">
        <f t="shared" si="245"/>
        <v>13</v>
      </c>
      <c r="AT2247" s="45" t="str">
        <f t="shared" si="246"/>
        <v>13</v>
      </c>
      <c r="AU2247" s="47">
        <v>12</v>
      </c>
      <c r="AV2247" s="19" t="str">
        <f t="shared" si="247"/>
        <v>04 April</v>
      </c>
      <c r="AW2247" s="19">
        <f t="shared" si="248"/>
        <v>0.31</v>
      </c>
      <c r="AX2247" s="19">
        <f t="shared" si="249"/>
        <v>6.2</v>
      </c>
      <c r="AY2247" s="19" t="e">
        <f>VLOOKUP(AG2247,Cías!$A$1:$E$10000,5,0)</f>
        <v>#N/A</v>
      </c>
      <c r="AZ2247" s="19" t="str">
        <f t="shared" si="250"/>
        <v>1020060</v>
      </c>
      <c r="BA2247" s="19" t="str">
        <f t="shared" si="251"/>
        <v>FUERTES RUEDA HUGO BALDOMERO</v>
      </c>
      <c r="BB2247" s="19" t="e">
        <f>VLOOKUP(AG2247,Cías!$A$1:$E$10000,3,0)</f>
        <v>#N/A</v>
      </c>
      <c r="BC2247" s="19"/>
      <c r="BD2247" s="19"/>
      <c r="BE2247" s="19"/>
      <c r="BF2247" s="19"/>
      <c r="BG2247" s="19"/>
      <c r="BH2247" s="19"/>
      <c r="BI2247" s="19"/>
      <c r="BJ2247" s="19"/>
    </row>
    <row r="2248" spans="1:62" ht="15" x14ac:dyDescent="0.2">
      <c r="A2248" s="19" t="s">
        <v>19026</v>
      </c>
      <c r="B2248" s="19" t="s">
        <v>1479</v>
      </c>
      <c r="C2248" s="43">
        <v>44664</v>
      </c>
      <c r="D2248" s="44">
        <v>0.44374999999999998</v>
      </c>
      <c r="E2248" s="19" t="s">
        <v>19036</v>
      </c>
      <c r="F2248" s="19" t="s">
        <v>19037</v>
      </c>
      <c r="G2248" s="19" t="s">
        <v>19038</v>
      </c>
      <c r="H2248" s="45">
        <v>803.76</v>
      </c>
      <c r="I2248" s="45">
        <v>901.18</v>
      </c>
      <c r="J2248" s="19" t="s">
        <v>1560</v>
      </c>
      <c r="K2248" s="19" t="s">
        <v>19030</v>
      </c>
      <c r="L2248" s="19" t="s">
        <v>19039</v>
      </c>
      <c r="M2248" s="19" t="s">
        <v>19040</v>
      </c>
      <c r="N2248" s="19" t="s">
        <v>19026</v>
      </c>
      <c r="O2248" s="19" t="s">
        <v>367</v>
      </c>
      <c r="P2248" s="19" t="s">
        <v>368</v>
      </c>
      <c r="Q2248" s="46">
        <v>120</v>
      </c>
      <c r="R2248" s="19" t="s">
        <v>1544</v>
      </c>
      <c r="S2248" s="19" t="s">
        <v>1976</v>
      </c>
      <c r="T2248" s="19" t="s">
        <v>92</v>
      </c>
      <c r="U2248" s="19" t="s">
        <v>19033</v>
      </c>
      <c r="V2248" s="19" t="s">
        <v>19034</v>
      </c>
      <c r="W2248" s="19" t="s">
        <v>1865</v>
      </c>
      <c r="X2248" s="19" t="s">
        <v>19035</v>
      </c>
      <c r="Y2248" s="19" t="s">
        <v>15332</v>
      </c>
      <c r="Z2248" s="19" t="s">
        <v>15333</v>
      </c>
      <c r="AA2248" s="46">
        <v>68.5</v>
      </c>
      <c r="AB2248" s="19" t="s">
        <v>493</v>
      </c>
      <c r="AC2248" s="19" t="s">
        <v>135</v>
      </c>
      <c r="AD2248" s="19" t="s">
        <v>4204</v>
      </c>
      <c r="AE2248" s="19" t="s">
        <v>1481</v>
      </c>
      <c r="AF2248" s="19" t="s">
        <v>1554</v>
      </c>
      <c r="AG2248" s="19" t="s">
        <v>4205</v>
      </c>
      <c r="AH2248" s="19" t="s">
        <v>1499</v>
      </c>
      <c r="AI2248" s="19" t="s">
        <v>1500</v>
      </c>
      <c r="AJ2248" s="45">
        <v>0</v>
      </c>
      <c r="AK2248" s="45">
        <v>0</v>
      </c>
      <c r="AL2248" s="19" t="s">
        <v>1501</v>
      </c>
      <c r="AM2248" s="46">
        <v>10448.333000000001</v>
      </c>
      <c r="AN2248" s="46">
        <v>6013.3329999999996</v>
      </c>
      <c r="AO2248" s="46">
        <v>4435</v>
      </c>
      <c r="AP2248" s="45">
        <v>37.200000000000003</v>
      </c>
      <c r="AQ2248" s="45"/>
      <c r="AR2248" s="45" t="str">
        <f>IFERROR(VLOOKUP(AB2248,'Pedidos marco'!$A$1:$D$10000,4,0)," ")</f>
        <v xml:space="preserve"> </v>
      </c>
      <c r="AS2248" s="45">
        <f t="shared" si="245"/>
        <v>13</v>
      </c>
      <c r="AT2248" s="45" t="str">
        <f t="shared" si="246"/>
        <v>13</v>
      </c>
      <c r="AU2248" s="47">
        <v>6</v>
      </c>
      <c r="AV2248" s="19" t="str">
        <f t="shared" si="247"/>
        <v>04 April</v>
      </c>
      <c r="AW2248" s="19">
        <f t="shared" si="248"/>
        <v>0.31</v>
      </c>
      <c r="AX2248" s="19">
        <f t="shared" si="249"/>
        <v>6.2</v>
      </c>
      <c r="AY2248" s="19" t="e">
        <f>VLOOKUP(AG2248,Cías!$A$1:$E$10000,5,0)</f>
        <v>#N/A</v>
      </c>
      <c r="AZ2248" s="19" t="str">
        <f t="shared" si="250"/>
        <v>1020060</v>
      </c>
      <c r="BA2248" s="19" t="str">
        <f t="shared" si="251"/>
        <v>FUERTES RUEDA HUGO BALDOMERO</v>
      </c>
      <c r="BB2248" s="19" t="e">
        <f>VLOOKUP(AG2248,Cías!$A$1:$E$10000,3,0)</f>
        <v>#N/A</v>
      </c>
      <c r="BC2248" s="19"/>
      <c r="BD2248" s="19"/>
      <c r="BE2248" s="19"/>
      <c r="BF2248" s="19"/>
      <c r="BG2248" s="19"/>
      <c r="BH2248" s="19"/>
      <c r="BI2248" s="19"/>
      <c r="BJ2248" s="19"/>
    </row>
    <row r="2249" spans="1:62" ht="15" x14ac:dyDescent="0.2">
      <c r="A2249" s="19" t="s">
        <v>19041</v>
      </c>
      <c r="B2249" s="19" t="s">
        <v>1479</v>
      </c>
      <c r="C2249" s="43">
        <v>44664</v>
      </c>
      <c r="D2249" s="44">
        <v>0.44444444444443998</v>
      </c>
      <c r="E2249" s="19" t="s">
        <v>19042</v>
      </c>
      <c r="F2249" s="19" t="s">
        <v>19043</v>
      </c>
      <c r="G2249" s="19" t="s">
        <v>19044</v>
      </c>
      <c r="H2249" s="45">
        <v>4268.8</v>
      </c>
      <c r="I2249" s="45">
        <v>4786.21</v>
      </c>
      <c r="J2249" s="19" t="s">
        <v>1560</v>
      </c>
      <c r="K2249" s="19" t="s">
        <v>19045</v>
      </c>
      <c r="L2249" s="19" t="s">
        <v>19046</v>
      </c>
      <c r="M2249" s="19" t="s">
        <v>19047</v>
      </c>
      <c r="N2249" s="19" t="s">
        <v>19041</v>
      </c>
      <c r="O2249" s="19" t="s">
        <v>1603</v>
      </c>
      <c r="P2249" s="19" t="s">
        <v>1604</v>
      </c>
      <c r="Q2249" s="46">
        <v>640</v>
      </c>
      <c r="R2249" s="19" t="s">
        <v>1544</v>
      </c>
      <c r="S2249" s="19" t="s">
        <v>3795</v>
      </c>
      <c r="T2249" s="19" t="s">
        <v>3796</v>
      </c>
      <c r="U2249" s="19" t="s">
        <v>5158</v>
      </c>
      <c r="V2249" s="19" t="s">
        <v>5159</v>
      </c>
      <c r="W2249" s="19" t="s">
        <v>2076</v>
      </c>
      <c r="X2249" s="19" t="s">
        <v>5160</v>
      </c>
      <c r="Y2249" s="19" t="s">
        <v>2078</v>
      </c>
      <c r="Z2249" s="19" t="s">
        <v>2079</v>
      </c>
      <c r="AA2249" s="46">
        <v>345</v>
      </c>
      <c r="AB2249" s="19" t="s">
        <v>551</v>
      </c>
      <c r="AC2249" s="19" t="s">
        <v>256</v>
      </c>
      <c r="AD2249" s="19" t="s">
        <v>5924</v>
      </c>
      <c r="AE2249" s="19" t="s">
        <v>5925</v>
      </c>
      <c r="AF2249" s="19" t="s">
        <v>1592</v>
      </c>
      <c r="AG2249" s="19" t="s">
        <v>5926</v>
      </c>
      <c r="AH2249" s="19" t="s">
        <v>1594</v>
      </c>
      <c r="AI2249" s="19" t="s">
        <v>1595</v>
      </c>
      <c r="AJ2249" s="45">
        <v>0.05</v>
      </c>
      <c r="AK2249" s="45">
        <v>32</v>
      </c>
      <c r="AL2249" s="19" t="s">
        <v>1501</v>
      </c>
      <c r="AM2249" s="46">
        <v>50510</v>
      </c>
      <c r="AN2249" s="46">
        <v>32040</v>
      </c>
      <c r="AO2249" s="46">
        <v>18470</v>
      </c>
      <c r="AP2249" s="45">
        <v>659.2</v>
      </c>
      <c r="AQ2249" s="45"/>
      <c r="AR2249" s="45" t="str">
        <f>IFERROR(VLOOKUP(AB2249,'Pedidos marco'!$A$1:$D$10000,4,0)," ")</f>
        <v xml:space="preserve"> </v>
      </c>
      <c r="AS2249" s="45">
        <f t="shared" si="245"/>
        <v>13</v>
      </c>
      <c r="AT2249" s="45" t="str">
        <f t="shared" si="246"/>
        <v>13</v>
      </c>
      <c r="AU2249" s="47">
        <v>32</v>
      </c>
      <c r="AV2249" s="19" t="str">
        <f t="shared" si="247"/>
        <v>04 April</v>
      </c>
      <c r="AW2249" s="19">
        <f t="shared" si="248"/>
        <v>1.03</v>
      </c>
      <c r="AX2249" s="19">
        <f t="shared" si="249"/>
        <v>20.6</v>
      </c>
      <c r="AY2249" s="19" t="e">
        <f>VLOOKUP(AG2249,Cías!$A$1:$E$10000,5,0)</f>
        <v>#N/A</v>
      </c>
      <c r="AZ2249" s="19" t="str">
        <f t="shared" si="250"/>
        <v>1013556</v>
      </c>
      <c r="BA2249" s="19" t="str">
        <f t="shared" si="251"/>
        <v>RAMIREZ BAEZ FIDEL RAMIRO</v>
      </c>
      <c r="BB2249" s="19" t="e">
        <f>VLOOKUP(AG2249,Cías!$A$1:$E$10000,3,0)</f>
        <v>#N/A</v>
      </c>
      <c r="BC2249" s="19"/>
      <c r="BD2249" s="19"/>
      <c r="BE2249" s="19"/>
      <c r="BF2249" s="19"/>
      <c r="BG2249" s="19"/>
      <c r="BH2249" s="19"/>
      <c r="BI2249" s="19"/>
      <c r="BJ2249" s="19"/>
    </row>
    <row r="2250" spans="1:62" ht="15" x14ac:dyDescent="0.2">
      <c r="A2250" s="19" t="s">
        <v>19048</v>
      </c>
      <c r="B2250" s="19" t="s">
        <v>1479</v>
      </c>
      <c r="C2250" s="43">
        <v>44664</v>
      </c>
      <c r="D2250" s="44">
        <v>0.44583333333332997</v>
      </c>
      <c r="E2250" s="19" t="s">
        <v>19049</v>
      </c>
      <c r="F2250" s="19" t="s">
        <v>19050</v>
      </c>
      <c r="G2250" s="19" t="s">
        <v>19051</v>
      </c>
      <c r="H2250" s="45">
        <v>2301.35</v>
      </c>
      <c r="I2250" s="45">
        <v>2580.29</v>
      </c>
      <c r="J2250" s="19" t="s">
        <v>1560</v>
      </c>
      <c r="K2250" s="19" t="s">
        <v>19052</v>
      </c>
      <c r="L2250" s="19" t="s">
        <v>19053</v>
      </c>
      <c r="M2250" s="19" t="s">
        <v>19054</v>
      </c>
      <c r="N2250" s="19" t="s">
        <v>19048</v>
      </c>
      <c r="O2250" s="19" t="s">
        <v>1641</v>
      </c>
      <c r="P2250" s="19" t="s">
        <v>1642</v>
      </c>
      <c r="Q2250" s="46">
        <v>360</v>
      </c>
      <c r="R2250" s="19" t="s">
        <v>1544</v>
      </c>
      <c r="S2250" s="19" t="s">
        <v>1712</v>
      </c>
      <c r="T2250" s="19" t="s">
        <v>1713</v>
      </c>
      <c r="U2250" s="19" t="s">
        <v>19055</v>
      </c>
      <c r="V2250" s="19" t="s">
        <v>19056</v>
      </c>
      <c r="W2250" s="19" t="s">
        <v>1609</v>
      </c>
      <c r="X2250" s="19" t="s">
        <v>19057</v>
      </c>
      <c r="Y2250" s="19" t="s">
        <v>1611</v>
      </c>
      <c r="Z2250" s="19" t="s">
        <v>1612</v>
      </c>
      <c r="AA2250" s="46">
        <v>486</v>
      </c>
      <c r="AB2250" s="19" t="s">
        <v>577</v>
      </c>
      <c r="AC2250" s="19" t="s">
        <v>311</v>
      </c>
      <c r="AD2250" s="19" t="s">
        <v>4863</v>
      </c>
      <c r="AE2250" s="19" t="s">
        <v>4864</v>
      </c>
      <c r="AF2250" s="19" t="s">
        <v>1554</v>
      </c>
      <c r="AG2250" s="19" t="s">
        <v>4865</v>
      </c>
      <c r="AH2250" s="19" t="s">
        <v>1499</v>
      </c>
      <c r="AI2250" s="19" t="s">
        <v>1500</v>
      </c>
      <c r="AJ2250" s="45">
        <v>0</v>
      </c>
      <c r="AK2250" s="45">
        <v>0</v>
      </c>
      <c r="AL2250" s="19" t="s">
        <v>1501</v>
      </c>
      <c r="AM2250" s="46">
        <v>27040</v>
      </c>
      <c r="AN2250" s="46">
        <v>18030</v>
      </c>
      <c r="AO2250" s="46">
        <v>9010</v>
      </c>
      <c r="AP2250" s="45">
        <v>406.8</v>
      </c>
      <c r="AQ2250" s="45"/>
      <c r="AR2250" s="45" t="str">
        <f>IFERROR(VLOOKUP(AB2250,'Pedidos marco'!$A$1:$D$10000,4,0)," ")</f>
        <v xml:space="preserve"> </v>
      </c>
      <c r="AS2250" s="45">
        <f t="shared" si="245"/>
        <v>13</v>
      </c>
      <c r="AT2250" s="45" t="str">
        <f t="shared" si="246"/>
        <v>13</v>
      </c>
      <c r="AU2250" s="47">
        <v>18</v>
      </c>
      <c r="AV2250" s="19" t="str">
        <f t="shared" si="247"/>
        <v>04 April</v>
      </c>
      <c r="AW2250" s="19">
        <f t="shared" si="248"/>
        <v>1.1300000000000001</v>
      </c>
      <c r="AX2250" s="19">
        <f t="shared" si="249"/>
        <v>22.6</v>
      </c>
      <c r="AY2250" s="19" t="e">
        <f>VLOOKUP(AG2250,Cías!$A$1:$E$10000,5,0)</f>
        <v>#N/A</v>
      </c>
      <c r="AZ2250" s="19" t="str">
        <f t="shared" si="250"/>
        <v>1014266</v>
      </c>
      <c r="BA2250" s="19" t="str">
        <f t="shared" si="251"/>
        <v>TRANSBOSNA CIA. LTDA.</v>
      </c>
      <c r="BB2250" s="19" t="e">
        <f>VLOOKUP(AG2250,Cías!$A$1:$E$10000,3,0)</f>
        <v>#N/A</v>
      </c>
      <c r="BC2250" s="19"/>
      <c r="BD2250" s="19"/>
      <c r="BE2250" s="19"/>
      <c r="BF2250" s="19"/>
      <c r="BG2250" s="19"/>
      <c r="BH2250" s="19"/>
      <c r="BI2250" s="19"/>
      <c r="BJ2250" s="19"/>
    </row>
    <row r="2251" spans="1:62" ht="15" x14ac:dyDescent="0.2">
      <c r="A2251" s="19" t="s">
        <v>19058</v>
      </c>
      <c r="B2251" s="19" t="s">
        <v>1479</v>
      </c>
      <c r="C2251" s="43">
        <v>44664</v>
      </c>
      <c r="D2251" s="44">
        <v>0.44583333333332997</v>
      </c>
      <c r="E2251" s="19" t="s">
        <v>19059</v>
      </c>
      <c r="F2251" s="19" t="s">
        <v>1481</v>
      </c>
      <c r="G2251" s="19" t="s">
        <v>1481</v>
      </c>
      <c r="H2251" s="45">
        <v>0</v>
      </c>
      <c r="I2251" s="45">
        <v>0</v>
      </c>
      <c r="J2251" s="19" t="s">
        <v>1482</v>
      </c>
      <c r="K2251" s="19" t="s">
        <v>19060</v>
      </c>
      <c r="L2251" s="19" t="s">
        <v>19061</v>
      </c>
      <c r="M2251" s="19" t="s">
        <v>19062</v>
      </c>
      <c r="N2251" s="19" t="s">
        <v>19058</v>
      </c>
      <c r="O2251" s="19" t="s">
        <v>367</v>
      </c>
      <c r="P2251" s="19" t="s">
        <v>368</v>
      </c>
      <c r="Q2251" s="46">
        <v>360</v>
      </c>
      <c r="R2251" s="19" t="s">
        <v>1544</v>
      </c>
      <c r="S2251" s="19" t="s">
        <v>1696</v>
      </c>
      <c r="T2251" s="19" t="s">
        <v>72</v>
      </c>
      <c r="U2251" s="19" t="s">
        <v>8814</v>
      </c>
      <c r="V2251" s="19" t="s">
        <v>2091</v>
      </c>
      <c r="W2251" s="19" t="s">
        <v>415</v>
      </c>
      <c r="X2251" s="19" t="s">
        <v>8815</v>
      </c>
      <c r="Y2251" s="19" t="s">
        <v>1700</v>
      </c>
      <c r="Z2251" s="19" t="s">
        <v>1701</v>
      </c>
      <c r="AA2251" s="46">
        <v>127</v>
      </c>
      <c r="AB2251" s="19" t="s">
        <v>461</v>
      </c>
      <c r="AC2251" s="19" t="s">
        <v>72</v>
      </c>
      <c r="AD2251" s="19" t="s">
        <v>1728</v>
      </c>
      <c r="AE2251" s="19" t="s">
        <v>1729</v>
      </c>
      <c r="AF2251" s="19" t="s">
        <v>1554</v>
      </c>
      <c r="AG2251" s="19" t="s">
        <v>1730</v>
      </c>
      <c r="AH2251" s="19" t="s">
        <v>1502</v>
      </c>
      <c r="AI2251" s="19" t="s">
        <v>2099</v>
      </c>
      <c r="AJ2251" s="45">
        <v>0</v>
      </c>
      <c r="AK2251" s="45">
        <v>0</v>
      </c>
      <c r="AL2251" s="19" t="s">
        <v>1501</v>
      </c>
      <c r="AM2251" s="46">
        <v>27460</v>
      </c>
      <c r="AN2251" s="46">
        <v>18040</v>
      </c>
      <c r="AO2251" s="46">
        <v>9420</v>
      </c>
      <c r="AP2251" s="45">
        <v>183.6</v>
      </c>
      <c r="AQ2251" s="45"/>
      <c r="AR2251" s="45" t="str">
        <f>IFERROR(VLOOKUP(AB2251,'Pedidos marco'!$A$1:$D$10000,4,0)," ")</f>
        <v xml:space="preserve"> </v>
      </c>
      <c r="AS2251" s="45">
        <f t="shared" si="245"/>
        <v>13</v>
      </c>
      <c r="AT2251" s="45" t="str">
        <f t="shared" si="246"/>
        <v>13</v>
      </c>
      <c r="AU2251" s="47">
        <v>18</v>
      </c>
      <c r="AV2251" s="19" t="str">
        <f t="shared" si="247"/>
        <v>04 April</v>
      </c>
      <c r="AW2251" s="19">
        <f t="shared" si="248"/>
        <v>0.51</v>
      </c>
      <c r="AX2251" s="19">
        <f t="shared" si="249"/>
        <v>10.199999999999999</v>
      </c>
      <c r="AY2251" s="19" t="e">
        <f>VLOOKUP(AG2251,Cías!$A$1:$E$10000,5,0)</f>
        <v>#N/A</v>
      </c>
      <c r="AZ2251" s="19" t="str">
        <f t="shared" si="250"/>
        <v>1013388</v>
      </c>
      <c r="BA2251" s="19" t="str">
        <f t="shared" si="251"/>
        <v>CAMPAÑA MALDONADO BLANCA CECILIA</v>
      </c>
      <c r="BB2251" s="19" t="e">
        <f>VLOOKUP(AG2251,Cías!$A$1:$E$10000,3,0)</f>
        <v>#N/A</v>
      </c>
      <c r="BC2251" s="19"/>
      <c r="BD2251" s="19"/>
      <c r="BE2251" s="19"/>
      <c r="BF2251" s="19"/>
      <c r="BG2251" s="19"/>
      <c r="BH2251" s="19"/>
      <c r="BI2251" s="19"/>
      <c r="BJ2251" s="19"/>
    </row>
    <row r="2252" spans="1:62" ht="15" x14ac:dyDescent="0.2">
      <c r="A2252" s="19" t="s">
        <v>19063</v>
      </c>
      <c r="B2252" s="19" t="s">
        <v>1479</v>
      </c>
      <c r="C2252" s="43">
        <v>44664</v>
      </c>
      <c r="D2252" s="44">
        <v>0.44652777777778002</v>
      </c>
      <c r="E2252" s="19" t="s">
        <v>19064</v>
      </c>
      <c r="F2252" s="19" t="s">
        <v>19065</v>
      </c>
      <c r="G2252" s="19" t="s">
        <v>19066</v>
      </c>
      <c r="H2252" s="45">
        <v>3278.4</v>
      </c>
      <c r="I2252" s="45">
        <v>3675.77</v>
      </c>
      <c r="J2252" s="19" t="s">
        <v>1560</v>
      </c>
      <c r="K2252" s="19" t="s">
        <v>19067</v>
      </c>
      <c r="L2252" s="19" t="s">
        <v>19068</v>
      </c>
      <c r="M2252" s="19" t="s">
        <v>19069</v>
      </c>
      <c r="N2252" s="19" t="s">
        <v>19063</v>
      </c>
      <c r="O2252" s="19" t="s">
        <v>367</v>
      </c>
      <c r="P2252" s="19" t="s">
        <v>368</v>
      </c>
      <c r="Q2252" s="46">
        <v>480</v>
      </c>
      <c r="R2252" s="19" t="s">
        <v>1544</v>
      </c>
      <c r="S2252" s="19" t="s">
        <v>6968</v>
      </c>
      <c r="T2252" s="19" t="s">
        <v>6969</v>
      </c>
      <c r="U2252" s="19" t="s">
        <v>6970</v>
      </c>
      <c r="V2252" s="19" t="s">
        <v>6971</v>
      </c>
      <c r="W2252" s="19" t="s">
        <v>1798</v>
      </c>
      <c r="X2252" s="19" t="s">
        <v>6972</v>
      </c>
      <c r="Y2252" s="19" t="s">
        <v>1800</v>
      </c>
      <c r="Z2252" s="19" t="s">
        <v>1801</v>
      </c>
      <c r="AA2252" s="46">
        <v>159</v>
      </c>
      <c r="AB2252" s="19" t="s">
        <v>491</v>
      </c>
      <c r="AC2252" s="19" t="s">
        <v>131</v>
      </c>
      <c r="AD2252" s="19" t="s">
        <v>1992</v>
      </c>
      <c r="AE2252" s="19" t="s">
        <v>1993</v>
      </c>
      <c r="AF2252" s="19" t="s">
        <v>1719</v>
      </c>
      <c r="AG2252" s="19" t="s">
        <v>1994</v>
      </c>
      <c r="AH2252" s="19" t="s">
        <v>1594</v>
      </c>
      <c r="AI2252" s="19" t="s">
        <v>1595</v>
      </c>
      <c r="AJ2252" s="45">
        <v>0.05</v>
      </c>
      <c r="AK2252" s="45">
        <v>24</v>
      </c>
      <c r="AL2252" s="19" t="s">
        <v>1501</v>
      </c>
      <c r="AM2252" s="46">
        <v>40100</v>
      </c>
      <c r="AN2252" s="46">
        <v>24080</v>
      </c>
      <c r="AO2252" s="46">
        <v>16020</v>
      </c>
      <c r="AP2252" s="45">
        <v>278.39999999999998</v>
      </c>
      <c r="AQ2252" s="45"/>
      <c r="AR2252" s="45" t="str">
        <f>IFERROR(VLOOKUP(AB2252,'Pedidos marco'!$A$1:$D$10000,4,0)," ")</f>
        <v xml:space="preserve"> </v>
      </c>
      <c r="AS2252" s="45">
        <f t="shared" si="245"/>
        <v>13</v>
      </c>
      <c r="AT2252" s="45" t="str">
        <f t="shared" si="246"/>
        <v>13</v>
      </c>
      <c r="AU2252" s="47">
        <v>24</v>
      </c>
      <c r="AV2252" s="19" t="str">
        <f t="shared" si="247"/>
        <v>04 April</v>
      </c>
      <c r="AW2252" s="19">
        <f t="shared" si="248"/>
        <v>0.57999999999999996</v>
      </c>
      <c r="AX2252" s="19">
        <f t="shared" si="249"/>
        <v>11.6</v>
      </c>
      <c r="AY2252" s="19" t="e">
        <f>VLOOKUP(AG2252,Cías!$A$1:$E$10000,5,0)</f>
        <v>#N/A</v>
      </c>
      <c r="AZ2252" s="19" t="str">
        <f t="shared" si="250"/>
        <v>1021996</v>
      </c>
      <c r="BA2252" s="19" t="str">
        <f t="shared" si="251"/>
        <v>FRANCO VEGA SANDRO MARCELO</v>
      </c>
      <c r="BB2252" s="19" t="e">
        <f>VLOOKUP(AG2252,Cías!$A$1:$E$10000,3,0)</f>
        <v>#N/A</v>
      </c>
      <c r="BC2252" s="19"/>
      <c r="BD2252" s="19"/>
      <c r="BE2252" s="19"/>
      <c r="BF2252" s="19"/>
      <c r="BG2252" s="19"/>
      <c r="BH2252" s="19"/>
      <c r="BI2252" s="19"/>
      <c r="BJ2252" s="19"/>
    </row>
    <row r="2253" spans="1:62" ht="15" x14ac:dyDescent="0.2">
      <c r="A2253" s="19" t="s">
        <v>19070</v>
      </c>
      <c r="B2253" s="19" t="s">
        <v>1479</v>
      </c>
      <c r="C2253" s="43">
        <v>44664</v>
      </c>
      <c r="D2253" s="44">
        <v>0.44930555555556001</v>
      </c>
      <c r="E2253" s="19" t="s">
        <v>19071</v>
      </c>
      <c r="F2253" s="19" t="s">
        <v>1481</v>
      </c>
      <c r="G2253" s="19" t="s">
        <v>1481</v>
      </c>
      <c r="H2253" s="45">
        <v>0</v>
      </c>
      <c r="I2253" s="45">
        <v>0</v>
      </c>
      <c r="J2253" s="19" t="s">
        <v>1482</v>
      </c>
      <c r="K2253" s="19" t="s">
        <v>19072</v>
      </c>
      <c r="L2253" s="19" t="s">
        <v>19073</v>
      </c>
      <c r="M2253" s="19" t="s">
        <v>19074</v>
      </c>
      <c r="N2253" s="19" t="s">
        <v>19070</v>
      </c>
      <c r="O2253" s="19" t="s">
        <v>367</v>
      </c>
      <c r="P2253" s="19" t="s">
        <v>368</v>
      </c>
      <c r="Q2253" s="46">
        <v>640</v>
      </c>
      <c r="R2253" s="19" t="s">
        <v>1544</v>
      </c>
      <c r="S2253" s="19" t="s">
        <v>1976</v>
      </c>
      <c r="T2253" s="19" t="s">
        <v>92</v>
      </c>
      <c r="U2253" s="19" t="s">
        <v>4647</v>
      </c>
      <c r="V2253" s="19" t="s">
        <v>2091</v>
      </c>
      <c r="W2253" s="19" t="s">
        <v>415</v>
      </c>
      <c r="X2253" s="19" t="s">
        <v>4648</v>
      </c>
      <c r="Y2253" s="19" t="s">
        <v>4649</v>
      </c>
      <c r="Z2253" s="19" t="s">
        <v>4650</v>
      </c>
      <c r="AA2253" s="46">
        <v>96.3</v>
      </c>
      <c r="AB2253" s="19" t="s">
        <v>471</v>
      </c>
      <c r="AC2253" s="19" t="s">
        <v>92</v>
      </c>
      <c r="AD2253" s="19" t="s">
        <v>4871</v>
      </c>
      <c r="AE2253" s="19" t="s">
        <v>4872</v>
      </c>
      <c r="AF2253" s="19" t="s">
        <v>1592</v>
      </c>
      <c r="AG2253" s="19" t="s">
        <v>4873</v>
      </c>
      <c r="AH2253" s="19" t="s">
        <v>1502</v>
      </c>
      <c r="AI2253" s="19" t="s">
        <v>2099</v>
      </c>
      <c r="AJ2253" s="45">
        <v>0</v>
      </c>
      <c r="AK2253" s="45">
        <v>0</v>
      </c>
      <c r="AL2253" s="19" t="s">
        <v>1501</v>
      </c>
      <c r="AM2253" s="46">
        <v>50280</v>
      </c>
      <c r="AN2253" s="46">
        <v>32040</v>
      </c>
      <c r="AO2253" s="46">
        <v>18240</v>
      </c>
      <c r="AP2253" s="45">
        <v>288</v>
      </c>
      <c r="AQ2253" s="45"/>
      <c r="AR2253" s="45" t="str">
        <f>IFERROR(VLOOKUP(AB2253,'Pedidos marco'!$A$1:$D$10000,4,0)," ")</f>
        <v xml:space="preserve"> </v>
      </c>
      <c r="AS2253" s="45">
        <f t="shared" si="245"/>
        <v>13</v>
      </c>
      <c r="AT2253" s="45" t="str">
        <f t="shared" si="246"/>
        <v>13</v>
      </c>
      <c r="AU2253" s="47">
        <v>32</v>
      </c>
      <c r="AV2253" s="19" t="str">
        <f t="shared" si="247"/>
        <v>04 April</v>
      </c>
      <c r="AW2253" s="19">
        <f t="shared" si="248"/>
        <v>0.45</v>
      </c>
      <c r="AX2253" s="19">
        <f t="shared" si="249"/>
        <v>9</v>
      </c>
      <c r="AY2253" s="19" t="e">
        <f>VLOOKUP(AG2253,Cías!$A$1:$E$10000,5,0)</f>
        <v>#N/A</v>
      </c>
      <c r="AZ2253" s="19" t="str">
        <f t="shared" si="250"/>
        <v>1014509</v>
      </c>
      <c r="BA2253" s="19" t="str">
        <f t="shared" si="251"/>
        <v>COMERCIAL MICHELENA S.A.</v>
      </c>
      <c r="BB2253" s="19" t="e">
        <f>VLOOKUP(AG2253,Cías!$A$1:$E$10000,3,0)</f>
        <v>#N/A</v>
      </c>
      <c r="BC2253" s="19"/>
      <c r="BD2253" s="19"/>
      <c r="BE2253" s="19"/>
      <c r="BF2253" s="19"/>
      <c r="BG2253" s="19"/>
      <c r="BH2253" s="19"/>
      <c r="BI2253" s="19"/>
      <c r="BJ2253" s="19"/>
    </row>
    <row r="2254" spans="1:62" ht="15" x14ac:dyDescent="0.2">
      <c r="A2254" s="19" t="s">
        <v>19075</v>
      </c>
      <c r="B2254" s="19" t="s">
        <v>1479</v>
      </c>
      <c r="C2254" s="43">
        <v>44664</v>
      </c>
      <c r="D2254" s="44">
        <v>0.45763888888888998</v>
      </c>
      <c r="E2254" s="19" t="s">
        <v>19076</v>
      </c>
      <c r="F2254" s="19" t="s">
        <v>1481</v>
      </c>
      <c r="G2254" s="19" t="s">
        <v>1481</v>
      </c>
      <c r="H2254" s="45">
        <v>0</v>
      </c>
      <c r="I2254" s="45">
        <v>0</v>
      </c>
      <c r="J2254" s="19" t="s">
        <v>1482</v>
      </c>
      <c r="K2254" s="19" t="s">
        <v>19077</v>
      </c>
      <c r="L2254" s="19" t="s">
        <v>19078</v>
      </c>
      <c r="M2254" s="19" t="s">
        <v>19079</v>
      </c>
      <c r="N2254" s="19" t="s">
        <v>19075</v>
      </c>
      <c r="O2254" s="19" t="s">
        <v>369</v>
      </c>
      <c r="P2254" s="19" t="s">
        <v>370</v>
      </c>
      <c r="Q2254" s="46">
        <v>40</v>
      </c>
      <c r="R2254" s="19" t="s">
        <v>1544</v>
      </c>
      <c r="S2254" s="19" t="s">
        <v>1545</v>
      </c>
      <c r="T2254" s="19" t="s">
        <v>74</v>
      </c>
      <c r="U2254" s="19" t="s">
        <v>4451</v>
      </c>
      <c r="V2254" s="19" t="s">
        <v>4452</v>
      </c>
      <c r="W2254" s="19" t="s">
        <v>1548</v>
      </c>
      <c r="X2254" s="19" t="s">
        <v>4453</v>
      </c>
      <c r="Y2254" s="19" t="s">
        <v>1684</v>
      </c>
      <c r="Z2254" s="19" t="s">
        <v>1685</v>
      </c>
      <c r="AA2254" s="46">
        <v>198</v>
      </c>
      <c r="AB2254" s="19" t="s">
        <v>462</v>
      </c>
      <c r="AC2254" s="19" t="s">
        <v>74</v>
      </c>
      <c r="AD2254" s="19" t="s">
        <v>1552</v>
      </c>
      <c r="AE2254" s="19" t="s">
        <v>1553</v>
      </c>
      <c r="AF2254" s="19" t="s">
        <v>1554</v>
      </c>
      <c r="AG2254" s="19" t="s">
        <v>1555</v>
      </c>
      <c r="AH2254" s="19" t="s">
        <v>1499</v>
      </c>
      <c r="AI2254" s="19" t="s">
        <v>1500</v>
      </c>
      <c r="AJ2254" s="45">
        <v>0</v>
      </c>
      <c r="AK2254" s="45">
        <v>0</v>
      </c>
      <c r="AL2254" s="19" t="s">
        <v>1501</v>
      </c>
      <c r="AM2254" s="46">
        <v>6447.2219999999998</v>
      </c>
      <c r="AN2254" s="46">
        <v>2002.222</v>
      </c>
      <c r="AO2254" s="46">
        <v>4445</v>
      </c>
      <c r="AP2254" s="45">
        <v>29.6</v>
      </c>
      <c r="AQ2254" s="45"/>
      <c r="AR2254" s="45" t="str">
        <f>IFERROR(VLOOKUP(AB2254,'Pedidos marco'!$A$1:$D$10000,4,0)," ")</f>
        <v xml:space="preserve"> </v>
      </c>
      <c r="AS2254" s="45">
        <f t="shared" si="245"/>
        <v>13</v>
      </c>
      <c r="AT2254" s="45" t="str">
        <f t="shared" si="246"/>
        <v>13</v>
      </c>
      <c r="AU2254" s="47">
        <v>2</v>
      </c>
      <c r="AV2254" s="19" t="str">
        <f t="shared" si="247"/>
        <v>04 April</v>
      </c>
      <c r="AW2254" s="19">
        <f t="shared" si="248"/>
        <v>0.74</v>
      </c>
      <c r="AX2254" s="19">
        <f t="shared" si="249"/>
        <v>14.8</v>
      </c>
      <c r="AY2254" s="19" t="e">
        <f>VLOOKUP(AG2254,Cías!$A$1:$E$10000,5,0)</f>
        <v>#N/A</v>
      </c>
      <c r="AZ2254" s="19" t="str">
        <f t="shared" si="250"/>
        <v>1013627</v>
      </c>
      <c r="BA2254" s="19" t="str">
        <f t="shared" si="251"/>
        <v>CAMPAÑA MALDONADO MIGUEL ANGEL</v>
      </c>
      <c r="BB2254" s="19" t="e">
        <f>VLOOKUP(AG2254,Cías!$A$1:$E$10000,3,0)</f>
        <v>#N/A</v>
      </c>
      <c r="BC2254" s="19"/>
      <c r="BD2254" s="19"/>
      <c r="BE2254" s="19"/>
      <c r="BF2254" s="19"/>
      <c r="BG2254" s="19"/>
      <c r="BH2254" s="19"/>
      <c r="BI2254" s="19"/>
      <c r="BJ2254" s="19"/>
    </row>
    <row r="2255" spans="1:62" ht="15" x14ac:dyDescent="0.2">
      <c r="A2255" s="19" t="s">
        <v>19075</v>
      </c>
      <c r="B2255" s="19" t="s">
        <v>1479</v>
      </c>
      <c r="C2255" s="43">
        <v>44664</v>
      </c>
      <c r="D2255" s="44">
        <v>0.45763888888888998</v>
      </c>
      <c r="E2255" s="19" t="s">
        <v>19080</v>
      </c>
      <c r="F2255" s="19" t="s">
        <v>1481</v>
      </c>
      <c r="G2255" s="19" t="s">
        <v>1481</v>
      </c>
      <c r="H2255" s="45">
        <v>0</v>
      </c>
      <c r="I2255" s="45">
        <v>0</v>
      </c>
      <c r="J2255" s="19" t="s">
        <v>1482</v>
      </c>
      <c r="K2255" s="19" t="s">
        <v>19081</v>
      </c>
      <c r="L2255" s="19" t="s">
        <v>19082</v>
      </c>
      <c r="M2255" s="19" t="s">
        <v>19083</v>
      </c>
      <c r="N2255" s="19" t="s">
        <v>19075</v>
      </c>
      <c r="O2255" s="19" t="s">
        <v>367</v>
      </c>
      <c r="P2255" s="19" t="s">
        <v>368</v>
      </c>
      <c r="Q2255" s="46">
        <v>320</v>
      </c>
      <c r="R2255" s="19" t="s">
        <v>1544</v>
      </c>
      <c r="S2255" s="19" t="s">
        <v>1545</v>
      </c>
      <c r="T2255" s="19" t="s">
        <v>74</v>
      </c>
      <c r="U2255" s="19" t="s">
        <v>4451</v>
      </c>
      <c r="V2255" s="19" t="s">
        <v>4452</v>
      </c>
      <c r="W2255" s="19" t="s">
        <v>1548</v>
      </c>
      <c r="X2255" s="19" t="s">
        <v>4453</v>
      </c>
      <c r="Y2255" s="19" t="s">
        <v>1684</v>
      </c>
      <c r="Z2255" s="19" t="s">
        <v>1685</v>
      </c>
      <c r="AA2255" s="46">
        <v>198</v>
      </c>
      <c r="AB2255" s="19" t="s">
        <v>462</v>
      </c>
      <c r="AC2255" s="19" t="s">
        <v>74</v>
      </c>
      <c r="AD2255" s="19" t="s">
        <v>1552</v>
      </c>
      <c r="AE2255" s="19" t="s">
        <v>1553</v>
      </c>
      <c r="AF2255" s="19" t="s">
        <v>1554</v>
      </c>
      <c r="AG2255" s="19" t="s">
        <v>1555</v>
      </c>
      <c r="AH2255" s="19" t="s">
        <v>1499</v>
      </c>
      <c r="AI2255" s="19" t="s">
        <v>1500</v>
      </c>
      <c r="AJ2255" s="45">
        <v>0</v>
      </c>
      <c r="AK2255" s="45">
        <v>0</v>
      </c>
      <c r="AL2255" s="19" t="s">
        <v>1501</v>
      </c>
      <c r="AM2255" s="46">
        <v>20462.777999999998</v>
      </c>
      <c r="AN2255" s="46">
        <v>16017.778</v>
      </c>
      <c r="AO2255" s="46">
        <v>4445</v>
      </c>
      <c r="AP2255" s="45">
        <v>236.8</v>
      </c>
      <c r="AQ2255" s="45"/>
      <c r="AR2255" s="45" t="str">
        <f>IFERROR(VLOOKUP(AB2255,'Pedidos marco'!$A$1:$D$10000,4,0)," ")</f>
        <v xml:space="preserve"> </v>
      </c>
      <c r="AS2255" s="45">
        <f t="shared" si="245"/>
        <v>13</v>
      </c>
      <c r="AT2255" s="45" t="str">
        <f t="shared" si="246"/>
        <v>13</v>
      </c>
      <c r="AU2255" s="47">
        <v>16</v>
      </c>
      <c r="AV2255" s="19" t="str">
        <f t="shared" si="247"/>
        <v>04 April</v>
      </c>
      <c r="AW2255" s="19">
        <f t="shared" si="248"/>
        <v>0.74</v>
      </c>
      <c r="AX2255" s="19">
        <f t="shared" si="249"/>
        <v>14.8</v>
      </c>
      <c r="AY2255" s="19" t="e">
        <f>VLOOKUP(AG2255,Cías!$A$1:$E$10000,5,0)</f>
        <v>#N/A</v>
      </c>
      <c r="AZ2255" s="19" t="str">
        <f t="shared" si="250"/>
        <v>1013627</v>
      </c>
      <c r="BA2255" s="19" t="str">
        <f t="shared" si="251"/>
        <v>CAMPAÑA MALDONADO MIGUEL ANGEL</v>
      </c>
      <c r="BB2255" s="19" t="e">
        <f>VLOOKUP(AG2255,Cías!$A$1:$E$10000,3,0)</f>
        <v>#N/A</v>
      </c>
      <c r="BC2255" s="19"/>
      <c r="BD2255" s="19"/>
      <c r="BE2255" s="19"/>
      <c r="BF2255" s="19"/>
      <c r="BG2255" s="19"/>
      <c r="BH2255" s="19"/>
      <c r="BI2255" s="19"/>
      <c r="BJ2255" s="19"/>
    </row>
    <row r="2256" spans="1:62" ht="15" x14ac:dyDescent="0.2">
      <c r="A2256" s="19" t="s">
        <v>19084</v>
      </c>
      <c r="B2256" s="19" t="s">
        <v>1479</v>
      </c>
      <c r="C2256" s="43">
        <v>44664</v>
      </c>
      <c r="D2256" s="44">
        <v>0.45763888888888998</v>
      </c>
      <c r="E2256" s="19" t="s">
        <v>19085</v>
      </c>
      <c r="F2256" s="19" t="s">
        <v>19086</v>
      </c>
      <c r="G2256" s="19" t="s">
        <v>19087</v>
      </c>
      <c r="H2256" s="45">
        <v>734.18</v>
      </c>
      <c r="I2256" s="45">
        <v>823.17</v>
      </c>
      <c r="J2256" s="19" t="s">
        <v>1560</v>
      </c>
      <c r="K2256" s="19" t="s">
        <v>19088</v>
      </c>
      <c r="L2256" s="19" t="s">
        <v>19089</v>
      </c>
      <c r="M2256" s="19" t="s">
        <v>19090</v>
      </c>
      <c r="N2256" s="19" t="s">
        <v>19084</v>
      </c>
      <c r="O2256" s="19" t="s">
        <v>369</v>
      </c>
      <c r="P2256" s="19" t="s">
        <v>370</v>
      </c>
      <c r="Q2256" s="46">
        <v>120</v>
      </c>
      <c r="R2256" s="19" t="s">
        <v>1544</v>
      </c>
      <c r="S2256" s="19" t="s">
        <v>2188</v>
      </c>
      <c r="T2256" s="19" t="s">
        <v>2189</v>
      </c>
      <c r="U2256" s="19" t="s">
        <v>5541</v>
      </c>
      <c r="V2256" s="19" t="s">
        <v>5542</v>
      </c>
      <c r="W2256" s="19" t="s">
        <v>415</v>
      </c>
      <c r="X2256" s="19" t="s">
        <v>5543</v>
      </c>
      <c r="Y2256" s="19" t="s">
        <v>1980</v>
      </c>
      <c r="Z2256" s="19" t="s">
        <v>1981</v>
      </c>
      <c r="AA2256" s="46">
        <v>89</v>
      </c>
      <c r="AB2256" s="19" t="s">
        <v>445</v>
      </c>
      <c r="AC2256" s="19" t="s">
        <v>37</v>
      </c>
      <c r="AD2256" s="19" t="s">
        <v>2193</v>
      </c>
      <c r="AE2256" s="19" t="s">
        <v>2194</v>
      </c>
      <c r="AF2256" s="19" t="s">
        <v>1592</v>
      </c>
      <c r="AG2256" s="19" t="s">
        <v>2195</v>
      </c>
      <c r="AH2256" s="19" t="s">
        <v>1594</v>
      </c>
      <c r="AI2256" s="19" t="s">
        <v>1595</v>
      </c>
      <c r="AJ2256" s="45">
        <v>0.05</v>
      </c>
      <c r="AK2256" s="45">
        <v>6</v>
      </c>
      <c r="AL2256" s="19" t="s">
        <v>1501</v>
      </c>
      <c r="AM2256" s="46">
        <v>14353.824000000001</v>
      </c>
      <c r="AN2256" s="46">
        <v>6008.8239999999996</v>
      </c>
      <c r="AO2256" s="46">
        <v>8345</v>
      </c>
      <c r="AP2256" s="45">
        <v>52.8</v>
      </c>
      <c r="AQ2256" s="45"/>
      <c r="AR2256" s="45" t="str">
        <f>IFERROR(VLOOKUP(AB2256,'Pedidos marco'!$A$1:$D$10000,4,0)," ")</f>
        <v xml:space="preserve"> </v>
      </c>
      <c r="AS2256" s="45">
        <f t="shared" si="245"/>
        <v>13</v>
      </c>
      <c r="AT2256" s="45" t="str">
        <f t="shared" si="246"/>
        <v>13</v>
      </c>
      <c r="AU2256" s="47">
        <v>6</v>
      </c>
      <c r="AV2256" s="19" t="str">
        <f t="shared" si="247"/>
        <v>04 April</v>
      </c>
      <c r="AW2256" s="19">
        <f t="shared" si="248"/>
        <v>0.44</v>
      </c>
      <c r="AX2256" s="19">
        <f t="shared" si="249"/>
        <v>8.7999999999999989</v>
      </c>
      <c r="AY2256" s="19" t="e">
        <f>VLOOKUP(AG2256,Cías!$A$1:$E$10000,5,0)</f>
        <v>#N/A</v>
      </c>
      <c r="AZ2256" s="19" t="str">
        <f t="shared" si="250"/>
        <v>1024381</v>
      </c>
      <c r="BA2256" s="19" t="str">
        <f t="shared" si="251"/>
        <v>BALCAZAR GORDON ALEJANDRO</v>
      </c>
      <c r="BB2256" s="19" t="e">
        <f>VLOOKUP(AG2256,Cías!$A$1:$E$10000,3,0)</f>
        <v>#N/A</v>
      </c>
      <c r="BC2256" s="19"/>
      <c r="BD2256" s="19"/>
      <c r="BE2256" s="19"/>
      <c r="BF2256" s="19"/>
      <c r="BG2256" s="19"/>
      <c r="BH2256" s="19"/>
      <c r="BI2256" s="19"/>
      <c r="BJ2256" s="19"/>
    </row>
    <row r="2257" spans="1:62" ht="15" x14ac:dyDescent="0.2">
      <c r="A2257" s="19" t="s">
        <v>19084</v>
      </c>
      <c r="B2257" s="19" t="s">
        <v>1479</v>
      </c>
      <c r="C2257" s="43">
        <v>44664</v>
      </c>
      <c r="D2257" s="44">
        <v>0.45763888888888998</v>
      </c>
      <c r="E2257" s="19" t="s">
        <v>19091</v>
      </c>
      <c r="F2257" s="19" t="s">
        <v>19092</v>
      </c>
      <c r="G2257" s="19" t="s">
        <v>19093</v>
      </c>
      <c r="H2257" s="45">
        <v>3736.66</v>
      </c>
      <c r="I2257" s="45">
        <v>4189.57</v>
      </c>
      <c r="J2257" s="19" t="s">
        <v>1560</v>
      </c>
      <c r="K2257" s="19" t="s">
        <v>19094</v>
      </c>
      <c r="L2257" s="19" t="s">
        <v>19095</v>
      </c>
      <c r="M2257" s="19" t="s">
        <v>19096</v>
      </c>
      <c r="N2257" s="19" t="s">
        <v>19084</v>
      </c>
      <c r="O2257" s="19" t="s">
        <v>367</v>
      </c>
      <c r="P2257" s="19" t="s">
        <v>368</v>
      </c>
      <c r="Q2257" s="46">
        <v>560</v>
      </c>
      <c r="R2257" s="19" t="s">
        <v>1544</v>
      </c>
      <c r="S2257" s="19" t="s">
        <v>2188</v>
      </c>
      <c r="T2257" s="19" t="s">
        <v>2189</v>
      </c>
      <c r="U2257" s="19" t="s">
        <v>5541</v>
      </c>
      <c r="V2257" s="19" t="s">
        <v>5542</v>
      </c>
      <c r="W2257" s="19" t="s">
        <v>415</v>
      </c>
      <c r="X2257" s="19" t="s">
        <v>5543</v>
      </c>
      <c r="Y2257" s="19" t="s">
        <v>1980</v>
      </c>
      <c r="Z2257" s="19" t="s">
        <v>1981</v>
      </c>
      <c r="AA2257" s="46">
        <v>89</v>
      </c>
      <c r="AB2257" s="19" t="s">
        <v>445</v>
      </c>
      <c r="AC2257" s="19" t="s">
        <v>37</v>
      </c>
      <c r="AD2257" s="19" t="s">
        <v>2193</v>
      </c>
      <c r="AE2257" s="19" t="s">
        <v>2194</v>
      </c>
      <c r="AF2257" s="19" t="s">
        <v>1592</v>
      </c>
      <c r="AG2257" s="19" t="s">
        <v>2195</v>
      </c>
      <c r="AH2257" s="19" t="s">
        <v>1594</v>
      </c>
      <c r="AI2257" s="19" t="s">
        <v>1595</v>
      </c>
      <c r="AJ2257" s="45">
        <v>0.05</v>
      </c>
      <c r="AK2257" s="45">
        <v>28</v>
      </c>
      <c r="AL2257" s="19" t="s">
        <v>1501</v>
      </c>
      <c r="AM2257" s="46">
        <v>36386.175999999999</v>
      </c>
      <c r="AN2257" s="46">
        <v>28041.175999999999</v>
      </c>
      <c r="AO2257" s="46">
        <v>8345</v>
      </c>
      <c r="AP2257" s="45">
        <v>246.4</v>
      </c>
      <c r="AQ2257" s="45"/>
      <c r="AR2257" s="45" t="str">
        <f>IFERROR(VLOOKUP(AB2257,'Pedidos marco'!$A$1:$D$10000,4,0)," ")</f>
        <v xml:space="preserve"> </v>
      </c>
      <c r="AS2257" s="45">
        <f t="shared" si="245"/>
        <v>13</v>
      </c>
      <c r="AT2257" s="45" t="str">
        <f t="shared" si="246"/>
        <v>13</v>
      </c>
      <c r="AU2257" s="47">
        <v>28</v>
      </c>
      <c r="AV2257" s="19" t="str">
        <f t="shared" si="247"/>
        <v>04 April</v>
      </c>
      <c r="AW2257" s="19">
        <f t="shared" si="248"/>
        <v>0.44</v>
      </c>
      <c r="AX2257" s="19">
        <f t="shared" si="249"/>
        <v>8.8000000000000007</v>
      </c>
      <c r="AY2257" s="19" t="e">
        <f>VLOOKUP(AG2257,Cías!$A$1:$E$10000,5,0)</f>
        <v>#N/A</v>
      </c>
      <c r="AZ2257" s="19" t="str">
        <f t="shared" si="250"/>
        <v>1024381</v>
      </c>
      <c r="BA2257" s="19" t="str">
        <f t="shared" si="251"/>
        <v>BALCAZAR GORDON ALEJANDRO</v>
      </c>
      <c r="BB2257" s="19" t="e">
        <f>VLOOKUP(AG2257,Cías!$A$1:$E$10000,3,0)</f>
        <v>#N/A</v>
      </c>
      <c r="BC2257" s="19"/>
      <c r="BD2257" s="19"/>
      <c r="BE2257" s="19"/>
      <c r="BF2257" s="19"/>
      <c r="BG2257" s="19"/>
      <c r="BH2257" s="19"/>
      <c r="BI2257" s="19"/>
      <c r="BJ2257" s="19"/>
    </row>
    <row r="2258" spans="1:62" ht="15" x14ac:dyDescent="0.2">
      <c r="A2258" s="19" t="s">
        <v>19097</v>
      </c>
      <c r="B2258" s="19" t="s">
        <v>1479</v>
      </c>
      <c r="C2258" s="43">
        <v>44664</v>
      </c>
      <c r="D2258" s="44">
        <v>0.46041666666667003</v>
      </c>
      <c r="E2258" s="19" t="s">
        <v>19098</v>
      </c>
      <c r="F2258" s="19" t="s">
        <v>1481</v>
      </c>
      <c r="G2258" s="19" t="s">
        <v>1481</v>
      </c>
      <c r="H2258" s="45">
        <v>0</v>
      </c>
      <c r="I2258" s="45">
        <v>0</v>
      </c>
      <c r="J2258" s="19" t="s">
        <v>1482</v>
      </c>
      <c r="K2258" s="19" t="s">
        <v>18997</v>
      </c>
      <c r="L2258" s="19" t="s">
        <v>19099</v>
      </c>
      <c r="M2258" s="19" t="s">
        <v>19100</v>
      </c>
      <c r="N2258" s="19" t="s">
        <v>19097</v>
      </c>
      <c r="O2258" s="19" t="s">
        <v>1641</v>
      </c>
      <c r="P2258" s="19" t="s">
        <v>1642</v>
      </c>
      <c r="Q2258" s="46">
        <v>480</v>
      </c>
      <c r="R2258" s="19" t="s">
        <v>1544</v>
      </c>
      <c r="S2258" s="19" t="s">
        <v>5651</v>
      </c>
      <c r="T2258" s="19" t="s">
        <v>5652</v>
      </c>
      <c r="U2258" s="19" t="s">
        <v>6086</v>
      </c>
      <c r="V2258" s="19" t="s">
        <v>6087</v>
      </c>
      <c r="W2258" s="19" t="s">
        <v>1609</v>
      </c>
      <c r="X2258" s="19" t="s">
        <v>6088</v>
      </c>
      <c r="Y2258" s="19" t="s">
        <v>1611</v>
      </c>
      <c r="Z2258" s="19" t="s">
        <v>1612</v>
      </c>
      <c r="AA2258" s="46">
        <v>486</v>
      </c>
      <c r="AB2258" s="19" t="s">
        <v>472</v>
      </c>
      <c r="AC2258" s="19" t="s">
        <v>94</v>
      </c>
      <c r="AD2258" s="19" t="s">
        <v>10461</v>
      </c>
      <c r="AE2258" s="19" t="s">
        <v>1481</v>
      </c>
      <c r="AF2258" s="19" t="s">
        <v>1719</v>
      </c>
      <c r="AG2258" s="19" t="s">
        <v>10462</v>
      </c>
      <c r="AH2258" s="19" t="s">
        <v>1594</v>
      </c>
      <c r="AI2258" s="19" t="s">
        <v>1595</v>
      </c>
      <c r="AJ2258" s="45">
        <v>0.05</v>
      </c>
      <c r="AK2258" s="45">
        <v>24</v>
      </c>
      <c r="AL2258" s="19" t="s">
        <v>1501</v>
      </c>
      <c r="AM2258" s="46">
        <v>40150</v>
      </c>
      <c r="AN2258" s="46">
        <v>24060</v>
      </c>
      <c r="AO2258" s="46">
        <v>16090</v>
      </c>
      <c r="AP2258" s="45">
        <v>542.4</v>
      </c>
      <c r="AQ2258" s="45"/>
      <c r="AR2258" s="45" t="str">
        <f>IFERROR(VLOOKUP(AB2258,'Pedidos marco'!$A$1:$D$10000,4,0)," ")</f>
        <v xml:space="preserve"> </v>
      </c>
      <c r="AS2258" s="45">
        <f t="shared" si="245"/>
        <v>13</v>
      </c>
      <c r="AT2258" s="45" t="str">
        <f t="shared" si="246"/>
        <v>13</v>
      </c>
      <c r="AU2258" s="47">
        <v>24</v>
      </c>
      <c r="AV2258" s="19" t="str">
        <f t="shared" si="247"/>
        <v>04 April</v>
      </c>
      <c r="AW2258" s="19">
        <f t="shared" si="248"/>
        <v>1.1299999999999999</v>
      </c>
      <c r="AX2258" s="19">
        <f t="shared" si="249"/>
        <v>22.599999999999998</v>
      </c>
      <c r="AY2258" s="19" t="e">
        <f>VLOOKUP(AG2258,Cías!$A$1:$E$10000,5,0)</f>
        <v>#N/A</v>
      </c>
      <c r="AZ2258" s="19" t="str">
        <f t="shared" si="250"/>
        <v>1013241</v>
      </c>
      <c r="BA2258" s="19" t="str">
        <f t="shared" si="251"/>
        <v>COMPAÑÍA DE TRANSPORTE DE CARGA PES</v>
      </c>
      <c r="BB2258" s="19" t="e">
        <f>VLOOKUP(AG2258,Cías!$A$1:$E$10000,3,0)</f>
        <v>#N/A</v>
      </c>
      <c r="BC2258" s="19"/>
      <c r="BD2258" s="19"/>
      <c r="BE2258" s="19"/>
      <c r="BF2258" s="19"/>
      <c r="BG2258" s="19"/>
      <c r="BH2258" s="19"/>
      <c r="BI2258" s="19"/>
      <c r="BJ2258" s="19"/>
    </row>
    <row r="2259" spans="1:62" ht="15" x14ac:dyDescent="0.2">
      <c r="A2259" s="19" t="s">
        <v>19101</v>
      </c>
      <c r="B2259" s="19" t="s">
        <v>1479</v>
      </c>
      <c r="C2259" s="43">
        <v>44664</v>
      </c>
      <c r="D2259" s="44">
        <v>0.46250000000000002</v>
      </c>
      <c r="E2259" s="19" t="s">
        <v>19102</v>
      </c>
      <c r="F2259" s="19" t="s">
        <v>19103</v>
      </c>
      <c r="G2259" s="19" t="s">
        <v>19104</v>
      </c>
      <c r="H2259" s="45">
        <v>2433.6</v>
      </c>
      <c r="I2259" s="45">
        <v>2728.57</v>
      </c>
      <c r="J2259" s="19" t="s">
        <v>1560</v>
      </c>
      <c r="K2259" s="19" t="s">
        <v>19105</v>
      </c>
      <c r="L2259" s="19" t="s">
        <v>19106</v>
      </c>
      <c r="M2259" s="19" t="s">
        <v>19107</v>
      </c>
      <c r="N2259" s="19" t="s">
        <v>19101</v>
      </c>
      <c r="O2259" s="19" t="s">
        <v>1641</v>
      </c>
      <c r="P2259" s="19" t="s">
        <v>1642</v>
      </c>
      <c r="Q2259" s="46">
        <v>360</v>
      </c>
      <c r="R2259" s="19" t="s">
        <v>1544</v>
      </c>
      <c r="S2259" s="19" t="s">
        <v>7325</v>
      </c>
      <c r="T2259" s="19" t="s">
        <v>7326</v>
      </c>
      <c r="U2259" s="19" t="s">
        <v>10448</v>
      </c>
      <c r="V2259" s="19" t="s">
        <v>10449</v>
      </c>
      <c r="W2259" s="19" t="s">
        <v>10450</v>
      </c>
      <c r="X2259" s="19" t="s">
        <v>10451</v>
      </c>
      <c r="Y2259" s="19" t="s">
        <v>10452</v>
      </c>
      <c r="Z2259" s="19" t="s">
        <v>10453</v>
      </c>
      <c r="AA2259" s="46">
        <v>439</v>
      </c>
      <c r="AB2259" s="19" t="s">
        <v>510</v>
      </c>
      <c r="AC2259" s="19" t="s">
        <v>169</v>
      </c>
      <c r="AD2259" s="19" t="s">
        <v>4690</v>
      </c>
      <c r="AE2259" s="19" t="s">
        <v>1481</v>
      </c>
      <c r="AF2259" s="19" t="s">
        <v>1554</v>
      </c>
      <c r="AG2259" s="19" t="s">
        <v>4691</v>
      </c>
      <c r="AH2259" s="19" t="s">
        <v>1499</v>
      </c>
      <c r="AI2259" s="19" t="s">
        <v>1500</v>
      </c>
      <c r="AJ2259" s="45">
        <v>0</v>
      </c>
      <c r="AK2259" s="45">
        <v>0</v>
      </c>
      <c r="AL2259" s="19" t="s">
        <v>1501</v>
      </c>
      <c r="AM2259" s="46">
        <v>27180</v>
      </c>
      <c r="AN2259" s="46">
        <v>18050</v>
      </c>
      <c r="AO2259" s="46">
        <v>9130</v>
      </c>
      <c r="AP2259" s="45">
        <v>406.8</v>
      </c>
      <c r="AQ2259" s="45"/>
      <c r="AR2259" s="45" t="str">
        <f>IFERROR(VLOOKUP(AB2259,'Pedidos marco'!$A$1:$D$10000,4,0)," ")</f>
        <v xml:space="preserve"> </v>
      </c>
      <c r="AS2259" s="45">
        <f t="shared" si="245"/>
        <v>13</v>
      </c>
      <c r="AT2259" s="45" t="str">
        <f t="shared" si="246"/>
        <v>13</v>
      </c>
      <c r="AU2259" s="47">
        <v>18</v>
      </c>
      <c r="AV2259" s="19" t="str">
        <f t="shared" si="247"/>
        <v>04 April</v>
      </c>
      <c r="AW2259" s="19">
        <f t="shared" si="248"/>
        <v>1.1300000000000001</v>
      </c>
      <c r="AX2259" s="19">
        <f t="shared" si="249"/>
        <v>22.6</v>
      </c>
      <c r="AY2259" s="19" t="e">
        <f>VLOOKUP(AG2259,Cías!$A$1:$E$10000,5,0)</f>
        <v>#N/A</v>
      </c>
      <c r="AZ2259" s="19" t="str">
        <f t="shared" si="250"/>
        <v>1022327</v>
      </c>
      <c r="BA2259" s="19" t="str">
        <f t="shared" si="251"/>
        <v>JACOME ECHEVERRIA JEFFERSON SANTIAG</v>
      </c>
      <c r="BB2259" s="19" t="e">
        <f>VLOOKUP(AG2259,Cías!$A$1:$E$10000,3,0)</f>
        <v>#N/A</v>
      </c>
      <c r="BC2259" s="19"/>
      <c r="BD2259" s="19"/>
      <c r="BE2259" s="19"/>
      <c r="BF2259" s="19"/>
      <c r="BG2259" s="19"/>
      <c r="BH2259" s="19"/>
      <c r="BI2259" s="19"/>
      <c r="BJ2259" s="19"/>
    </row>
    <row r="2260" spans="1:62" ht="15" x14ac:dyDescent="0.2">
      <c r="A2260" s="19" t="s">
        <v>19108</v>
      </c>
      <c r="B2260" s="19" t="s">
        <v>1479</v>
      </c>
      <c r="C2260" s="43">
        <v>44664</v>
      </c>
      <c r="D2260" s="44">
        <v>0.46597222222222001</v>
      </c>
      <c r="E2260" s="19" t="s">
        <v>19109</v>
      </c>
      <c r="F2260" s="19" t="s">
        <v>19110</v>
      </c>
      <c r="G2260" s="19" t="s">
        <v>19111</v>
      </c>
      <c r="H2260" s="45">
        <v>513.6</v>
      </c>
      <c r="I2260" s="45">
        <v>575.85</v>
      </c>
      <c r="J2260" s="19" t="s">
        <v>1560</v>
      </c>
      <c r="K2260" s="19" t="s">
        <v>19112</v>
      </c>
      <c r="L2260" s="19" t="s">
        <v>19113</v>
      </c>
      <c r="M2260" s="19" t="s">
        <v>19114</v>
      </c>
      <c r="N2260" s="19" t="s">
        <v>19108</v>
      </c>
      <c r="O2260" s="19" t="s">
        <v>369</v>
      </c>
      <c r="P2260" s="19" t="s">
        <v>370</v>
      </c>
      <c r="Q2260" s="46">
        <v>80</v>
      </c>
      <c r="R2260" s="19" t="s">
        <v>1544</v>
      </c>
      <c r="S2260" s="19" t="s">
        <v>9655</v>
      </c>
      <c r="T2260" s="19" t="s">
        <v>9656</v>
      </c>
      <c r="U2260" s="19" t="s">
        <v>9657</v>
      </c>
      <c r="V2260" s="19" t="s">
        <v>9658</v>
      </c>
      <c r="W2260" s="19" t="s">
        <v>415</v>
      </c>
      <c r="X2260" s="19" t="s">
        <v>9659</v>
      </c>
      <c r="Y2260" s="19" t="s">
        <v>2756</v>
      </c>
      <c r="Z2260" s="19" t="s">
        <v>2757</v>
      </c>
      <c r="AA2260" s="46">
        <v>76</v>
      </c>
      <c r="AB2260" s="19" t="s">
        <v>495</v>
      </c>
      <c r="AC2260" s="19" t="s">
        <v>139</v>
      </c>
      <c r="AD2260" s="19" t="s">
        <v>2131</v>
      </c>
      <c r="AE2260" s="19" t="s">
        <v>1481</v>
      </c>
      <c r="AF2260" s="19" t="s">
        <v>1554</v>
      </c>
      <c r="AG2260" s="19" t="s">
        <v>2132</v>
      </c>
      <c r="AH2260" s="19" t="s">
        <v>1499</v>
      </c>
      <c r="AI2260" s="19" t="s">
        <v>1500</v>
      </c>
      <c r="AJ2260" s="45">
        <v>0</v>
      </c>
      <c r="AK2260" s="45">
        <v>0</v>
      </c>
      <c r="AL2260" s="19" t="s">
        <v>1501</v>
      </c>
      <c r="AM2260" s="46">
        <v>8505</v>
      </c>
      <c r="AN2260" s="46">
        <v>4020</v>
      </c>
      <c r="AO2260" s="46">
        <v>4485</v>
      </c>
      <c r="AP2260" s="45">
        <v>28</v>
      </c>
      <c r="AQ2260" s="45"/>
      <c r="AR2260" s="45" t="str">
        <f>IFERROR(VLOOKUP(AB2260,'Pedidos marco'!$A$1:$D$10000,4,0)," ")</f>
        <v xml:space="preserve"> </v>
      </c>
      <c r="AS2260" s="45">
        <f t="shared" si="245"/>
        <v>13</v>
      </c>
      <c r="AT2260" s="45" t="str">
        <f t="shared" si="246"/>
        <v>13</v>
      </c>
      <c r="AU2260" s="47">
        <v>4</v>
      </c>
      <c r="AV2260" s="19" t="str">
        <f t="shared" si="247"/>
        <v>04 April</v>
      </c>
      <c r="AW2260" s="19">
        <f t="shared" si="248"/>
        <v>0.35</v>
      </c>
      <c r="AX2260" s="19">
        <f t="shared" si="249"/>
        <v>7</v>
      </c>
      <c r="AY2260" s="19" t="e">
        <f>VLOOKUP(AG2260,Cías!$A$1:$E$10000,5,0)</f>
        <v>#N/A</v>
      </c>
      <c r="AZ2260" s="19" t="str">
        <f t="shared" si="250"/>
        <v>1014271</v>
      </c>
      <c r="BA2260" s="19" t="str">
        <f t="shared" si="251"/>
        <v>GARATE CARDENAS CARLOS VINICIO</v>
      </c>
      <c r="BB2260" s="19" t="e">
        <f>VLOOKUP(AG2260,Cías!$A$1:$E$10000,3,0)</f>
        <v>#N/A</v>
      </c>
      <c r="BC2260" s="19"/>
      <c r="BD2260" s="19"/>
      <c r="BE2260" s="19"/>
      <c r="BF2260" s="19"/>
      <c r="BG2260" s="19"/>
      <c r="BH2260" s="19"/>
      <c r="BI2260" s="19"/>
      <c r="BJ2260" s="19"/>
    </row>
    <row r="2261" spans="1:62" ht="15" x14ac:dyDescent="0.2">
      <c r="A2261" s="19" t="s">
        <v>19108</v>
      </c>
      <c r="B2261" s="19" t="s">
        <v>1479</v>
      </c>
      <c r="C2261" s="43">
        <v>44664</v>
      </c>
      <c r="D2261" s="44">
        <v>0.46597222222222001</v>
      </c>
      <c r="E2261" s="19" t="s">
        <v>19115</v>
      </c>
      <c r="F2261" s="19" t="s">
        <v>19116</v>
      </c>
      <c r="G2261" s="19" t="s">
        <v>19117</v>
      </c>
      <c r="H2261" s="45">
        <v>1940.4</v>
      </c>
      <c r="I2261" s="45">
        <v>2175.59</v>
      </c>
      <c r="J2261" s="19" t="s">
        <v>1560</v>
      </c>
      <c r="K2261" s="19" t="s">
        <v>19112</v>
      </c>
      <c r="L2261" s="19" t="s">
        <v>19118</v>
      </c>
      <c r="M2261" s="19" t="s">
        <v>19119</v>
      </c>
      <c r="N2261" s="19" t="s">
        <v>19108</v>
      </c>
      <c r="O2261" s="19" t="s">
        <v>367</v>
      </c>
      <c r="P2261" s="19" t="s">
        <v>368</v>
      </c>
      <c r="Q2261" s="46">
        <v>280</v>
      </c>
      <c r="R2261" s="19" t="s">
        <v>1544</v>
      </c>
      <c r="S2261" s="19" t="s">
        <v>9655</v>
      </c>
      <c r="T2261" s="19" t="s">
        <v>9656</v>
      </c>
      <c r="U2261" s="19" t="s">
        <v>9657</v>
      </c>
      <c r="V2261" s="19" t="s">
        <v>9658</v>
      </c>
      <c r="W2261" s="19" t="s">
        <v>415</v>
      </c>
      <c r="X2261" s="19" t="s">
        <v>9659</v>
      </c>
      <c r="Y2261" s="19" t="s">
        <v>2756</v>
      </c>
      <c r="Z2261" s="19" t="s">
        <v>2757</v>
      </c>
      <c r="AA2261" s="46">
        <v>76</v>
      </c>
      <c r="AB2261" s="19" t="s">
        <v>495</v>
      </c>
      <c r="AC2261" s="19" t="s">
        <v>139</v>
      </c>
      <c r="AD2261" s="19" t="s">
        <v>2131</v>
      </c>
      <c r="AE2261" s="19" t="s">
        <v>1481</v>
      </c>
      <c r="AF2261" s="19" t="s">
        <v>1554</v>
      </c>
      <c r="AG2261" s="19" t="s">
        <v>2132</v>
      </c>
      <c r="AH2261" s="19" t="s">
        <v>1499</v>
      </c>
      <c r="AI2261" s="19" t="s">
        <v>1500</v>
      </c>
      <c r="AJ2261" s="45">
        <v>0</v>
      </c>
      <c r="AK2261" s="45">
        <v>0</v>
      </c>
      <c r="AL2261" s="19" t="s">
        <v>1501</v>
      </c>
      <c r="AM2261" s="46">
        <v>18555</v>
      </c>
      <c r="AN2261" s="46">
        <v>14070</v>
      </c>
      <c r="AO2261" s="46">
        <v>4485</v>
      </c>
      <c r="AP2261" s="45">
        <v>98</v>
      </c>
      <c r="AQ2261" s="45"/>
      <c r="AR2261" s="45" t="str">
        <f>IFERROR(VLOOKUP(AB2261,'Pedidos marco'!$A$1:$D$10000,4,0)," ")</f>
        <v xml:space="preserve"> </v>
      </c>
      <c r="AS2261" s="45">
        <f t="shared" si="245"/>
        <v>13</v>
      </c>
      <c r="AT2261" s="45" t="str">
        <f t="shared" si="246"/>
        <v>13</v>
      </c>
      <c r="AU2261" s="47">
        <v>14</v>
      </c>
      <c r="AV2261" s="19" t="str">
        <f t="shared" si="247"/>
        <v>04 April</v>
      </c>
      <c r="AW2261" s="19">
        <f t="shared" si="248"/>
        <v>0.35</v>
      </c>
      <c r="AX2261" s="19">
        <f t="shared" si="249"/>
        <v>7</v>
      </c>
      <c r="AY2261" s="19" t="e">
        <f>VLOOKUP(AG2261,Cías!$A$1:$E$10000,5,0)</f>
        <v>#N/A</v>
      </c>
      <c r="AZ2261" s="19" t="str">
        <f t="shared" si="250"/>
        <v>1014271</v>
      </c>
      <c r="BA2261" s="19" t="str">
        <f t="shared" si="251"/>
        <v>GARATE CARDENAS CARLOS VINICIO</v>
      </c>
      <c r="BB2261" s="19" t="e">
        <f>VLOOKUP(AG2261,Cías!$A$1:$E$10000,3,0)</f>
        <v>#N/A</v>
      </c>
      <c r="BC2261" s="19"/>
      <c r="BD2261" s="19"/>
      <c r="BE2261" s="19"/>
      <c r="BF2261" s="19"/>
      <c r="BG2261" s="19"/>
      <c r="BH2261" s="19"/>
      <c r="BI2261" s="19"/>
      <c r="BJ2261" s="19"/>
    </row>
    <row r="2262" spans="1:62" ht="15" x14ac:dyDescent="0.2">
      <c r="A2262" s="19" t="s">
        <v>19120</v>
      </c>
      <c r="B2262" s="19" t="s">
        <v>1479</v>
      </c>
      <c r="C2262" s="43">
        <v>44664</v>
      </c>
      <c r="D2262" s="44">
        <v>0.47013888888888999</v>
      </c>
      <c r="E2262" s="19" t="s">
        <v>19121</v>
      </c>
      <c r="F2262" s="19" t="s">
        <v>19122</v>
      </c>
      <c r="G2262" s="19" t="s">
        <v>19123</v>
      </c>
      <c r="H2262" s="45">
        <v>3172.49</v>
      </c>
      <c r="I2262" s="45">
        <v>3557.02</v>
      </c>
      <c r="J2262" s="19" t="s">
        <v>1560</v>
      </c>
      <c r="K2262" s="19" t="s">
        <v>19124</v>
      </c>
      <c r="L2262" s="19" t="s">
        <v>19125</v>
      </c>
      <c r="M2262" s="19" t="s">
        <v>19126</v>
      </c>
      <c r="N2262" s="19" t="s">
        <v>19120</v>
      </c>
      <c r="O2262" s="19" t="s">
        <v>1603</v>
      </c>
      <c r="P2262" s="19" t="s">
        <v>1604</v>
      </c>
      <c r="Q2262" s="46">
        <v>480</v>
      </c>
      <c r="R2262" s="19" t="s">
        <v>1544</v>
      </c>
      <c r="S2262" s="19" t="s">
        <v>3229</v>
      </c>
      <c r="T2262" s="19" t="s">
        <v>3230</v>
      </c>
      <c r="U2262" s="19" t="s">
        <v>6620</v>
      </c>
      <c r="V2262" s="19" t="s">
        <v>6621</v>
      </c>
      <c r="W2262" s="19" t="s">
        <v>1492</v>
      </c>
      <c r="X2262" s="19" t="s">
        <v>3232</v>
      </c>
      <c r="Y2262" s="19" t="s">
        <v>1494</v>
      </c>
      <c r="Z2262" s="19" t="s">
        <v>1495</v>
      </c>
      <c r="AA2262" s="46">
        <v>247</v>
      </c>
      <c r="AB2262" s="19" t="s">
        <v>565</v>
      </c>
      <c r="AC2262" s="19" t="s">
        <v>283</v>
      </c>
      <c r="AD2262" s="19" t="s">
        <v>2437</v>
      </c>
      <c r="AE2262" s="19" t="s">
        <v>2438</v>
      </c>
      <c r="AF2262" s="19" t="s">
        <v>1719</v>
      </c>
      <c r="AG2262" s="19" t="s">
        <v>2439</v>
      </c>
      <c r="AH2262" s="19" t="s">
        <v>1594</v>
      </c>
      <c r="AI2262" s="19" t="s">
        <v>1595</v>
      </c>
      <c r="AJ2262" s="45">
        <v>0.05</v>
      </c>
      <c r="AK2262" s="45">
        <v>24</v>
      </c>
      <c r="AL2262" s="19" t="s">
        <v>1501</v>
      </c>
      <c r="AM2262" s="46">
        <v>40260</v>
      </c>
      <c r="AN2262" s="46">
        <v>24080</v>
      </c>
      <c r="AO2262" s="46">
        <v>16180</v>
      </c>
      <c r="AP2262" s="45">
        <v>403.2</v>
      </c>
      <c r="AQ2262" s="45"/>
      <c r="AR2262" s="45" t="str">
        <f>IFERROR(VLOOKUP(AB2262,'Pedidos marco'!$A$1:$D$10000,4,0)," ")</f>
        <v xml:space="preserve"> </v>
      </c>
      <c r="AS2262" s="45">
        <f t="shared" si="245"/>
        <v>13</v>
      </c>
      <c r="AT2262" s="45" t="str">
        <f t="shared" si="246"/>
        <v>13</v>
      </c>
      <c r="AU2262" s="47">
        <v>24</v>
      </c>
      <c r="AV2262" s="19" t="str">
        <f t="shared" si="247"/>
        <v>04 April</v>
      </c>
      <c r="AW2262" s="19">
        <f t="shared" si="248"/>
        <v>0.84</v>
      </c>
      <c r="AX2262" s="19">
        <f t="shared" si="249"/>
        <v>16.8</v>
      </c>
      <c r="AY2262" s="19" t="e">
        <f>VLOOKUP(AG2262,Cías!$A$1:$E$10000,5,0)</f>
        <v>#N/A</v>
      </c>
      <c r="AZ2262" s="19" t="str">
        <f t="shared" si="250"/>
        <v>1013584</v>
      </c>
      <c r="BA2262" s="19" t="str">
        <f t="shared" si="251"/>
        <v>SANCHEZ TORRES MARCOS OSWALDO</v>
      </c>
      <c r="BB2262" s="19" t="e">
        <f>VLOOKUP(AG2262,Cías!$A$1:$E$10000,3,0)</f>
        <v>#N/A</v>
      </c>
      <c r="BC2262" s="19"/>
      <c r="BD2262" s="19"/>
      <c r="BE2262" s="19"/>
      <c r="BF2262" s="19"/>
      <c r="BG2262" s="19"/>
      <c r="BH2262" s="19"/>
      <c r="BI2262" s="19"/>
      <c r="BJ2262" s="19"/>
    </row>
    <row r="2263" spans="1:62" ht="15" x14ac:dyDescent="0.2">
      <c r="A2263" s="19" t="s">
        <v>19127</v>
      </c>
      <c r="B2263" s="19" t="s">
        <v>1479</v>
      </c>
      <c r="C2263" s="43">
        <v>44664</v>
      </c>
      <c r="D2263" s="44">
        <v>0.47430555555555998</v>
      </c>
      <c r="E2263" s="19" t="s">
        <v>19128</v>
      </c>
      <c r="F2263" s="19" t="s">
        <v>19129</v>
      </c>
      <c r="G2263" s="19" t="s">
        <v>19130</v>
      </c>
      <c r="H2263" s="45">
        <v>2408.4</v>
      </c>
      <c r="I2263" s="45">
        <v>2700.32</v>
      </c>
      <c r="J2263" s="19" t="s">
        <v>1560</v>
      </c>
      <c r="K2263" s="19" t="s">
        <v>19131</v>
      </c>
      <c r="L2263" s="19" t="s">
        <v>19132</v>
      </c>
      <c r="M2263" s="19" t="s">
        <v>19133</v>
      </c>
      <c r="N2263" s="19" t="s">
        <v>19127</v>
      </c>
      <c r="O2263" s="19" t="s">
        <v>1641</v>
      </c>
      <c r="P2263" s="19" t="s">
        <v>1642</v>
      </c>
      <c r="Q2263" s="46">
        <v>360</v>
      </c>
      <c r="R2263" s="19" t="s">
        <v>1544</v>
      </c>
      <c r="S2263" s="19" t="s">
        <v>14575</v>
      </c>
      <c r="T2263" s="19" t="s">
        <v>14576</v>
      </c>
      <c r="U2263" s="19" t="s">
        <v>14577</v>
      </c>
      <c r="V2263" s="19" t="s">
        <v>14578</v>
      </c>
      <c r="W2263" s="19" t="s">
        <v>13136</v>
      </c>
      <c r="X2263" s="19" t="s">
        <v>14579</v>
      </c>
      <c r="Y2263" s="19" t="s">
        <v>13199</v>
      </c>
      <c r="Z2263" s="19" t="s">
        <v>13200</v>
      </c>
      <c r="AA2263" s="46">
        <v>371</v>
      </c>
      <c r="AB2263" s="19" t="s">
        <v>440</v>
      </c>
      <c r="AC2263" s="19" t="s">
        <v>27</v>
      </c>
      <c r="AD2263" s="19" t="s">
        <v>19134</v>
      </c>
      <c r="AE2263" s="19" t="s">
        <v>19135</v>
      </c>
      <c r="AF2263" s="19" t="s">
        <v>1719</v>
      </c>
      <c r="AG2263" s="19" t="s">
        <v>19136</v>
      </c>
      <c r="AH2263" s="19" t="s">
        <v>1594</v>
      </c>
      <c r="AI2263" s="19" t="s">
        <v>1595</v>
      </c>
      <c r="AJ2263" s="45">
        <v>0.05</v>
      </c>
      <c r="AK2263" s="45">
        <v>18</v>
      </c>
      <c r="AL2263" s="19" t="s">
        <v>1501</v>
      </c>
      <c r="AM2263" s="46">
        <v>25755</v>
      </c>
      <c r="AN2263" s="46">
        <v>18030</v>
      </c>
      <c r="AO2263" s="46">
        <v>7725</v>
      </c>
      <c r="AP2263" s="45">
        <v>435.6</v>
      </c>
      <c r="AQ2263" s="45"/>
      <c r="AR2263" s="45" t="str">
        <f>IFERROR(VLOOKUP(AB2263,'Pedidos marco'!$A$1:$D$10000,4,0)," ")</f>
        <v xml:space="preserve"> </v>
      </c>
      <c r="AS2263" s="45">
        <f t="shared" si="245"/>
        <v>13</v>
      </c>
      <c r="AT2263" s="45" t="str">
        <f t="shared" si="246"/>
        <v>13</v>
      </c>
      <c r="AU2263" s="47">
        <v>18</v>
      </c>
      <c r="AV2263" s="19" t="str">
        <f t="shared" si="247"/>
        <v>04 April</v>
      </c>
      <c r="AW2263" s="19">
        <f t="shared" si="248"/>
        <v>1.21</v>
      </c>
      <c r="AX2263" s="19">
        <f t="shared" si="249"/>
        <v>24.200000000000003</v>
      </c>
      <c r="AY2263" s="19" t="e">
        <f>VLOOKUP(AG2263,Cías!$A$1:$E$10000,5,0)</f>
        <v>#N/A</v>
      </c>
      <c r="AZ2263" s="19" t="str">
        <f t="shared" si="250"/>
        <v>1014052</v>
      </c>
      <c r="BA2263" s="19" t="str">
        <f t="shared" si="251"/>
        <v>ANDRADE TORRES JORGE PATRICIO</v>
      </c>
      <c r="BB2263" s="19" t="e">
        <f>VLOOKUP(AG2263,Cías!$A$1:$E$10000,3,0)</f>
        <v>#N/A</v>
      </c>
      <c r="BC2263" s="19"/>
      <c r="BD2263" s="19"/>
      <c r="BE2263" s="19"/>
      <c r="BF2263" s="19"/>
      <c r="BG2263" s="19"/>
      <c r="BH2263" s="19"/>
      <c r="BI2263" s="19"/>
      <c r="BJ2263" s="19"/>
    </row>
    <row r="2264" spans="1:62" ht="15" x14ac:dyDescent="0.2">
      <c r="A2264" s="19" t="s">
        <v>19127</v>
      </c>
      <c r="B2264" s="19" t="s">
        <v>1479</v>
      </c>
      <c r="C2264" s="43">
        <v>44664</v>
      </c>
      <c r="D2264" s="44">
        <v>0.47430555555555998</v>
      </c>
      <c r="E2264" s="19" t="s">
        <v>19137</v>
      </c>
      <c r="F2264" s="19" t="s">
        <v>19138</v>
      </c>
      <c r="G2264" s="19" t="s">
        <v>19139</v>
      </c>
      <c r="H2264" s="45">
        <v>835.2</v>
      </c>
      <c r="I2264" s="45">
        <v>936.43</v>
      </c>
      <c r="J2264" s="19" t="s">
        <v>1560</v>
      </c>
      <c r="K2264" s="19" t="s">
        <v>19140</v>
      </c>
      <c r="L2264" s="19" t="s">
        <v>19141</v>
      </c>
      <c r="M2264" s="19" t="s">
        <v>19142</v>
      </c>
      <c r="N2264" s="19" t="s">
        <v>19127</v>
      </c>
      <c r="O2264" s="19" t="s">
        <v>1603</v>
      </c>
      <c r="P2264" s="19" t="s">
        <v>1604</v>
      </c>
      <c r="Q2264" s="46">
        <v>120</v>
      </c>
      <c r="R2264" s="19" t="s">
        <v>1544</v>
      </c>
      <c r="S2264" s="19" t="s">
        <v>14575</v>
      </c>
      <c r="T2264" s="19" t="s">
        <v>14576</v>
      </c>
      <c r="U2264" s="19" t="s">
        <v>14577</v>
      </c>
      <c r="V2264" s="19" t="s">
        <v>14578</v>
      </c>
      <c r="W2264" s="19" t="s">
        <v>13136</v>
      </c>
      <c r="X2264" s="19" t="s">
        <v>14579</v>
      </c>
      <c r="Y2264" s="19" t="s">
        <v>13199</v>
      </c>
      <c r="Z2264" s="19" t="s">
        <v>13200</v>
      </c>
      <c r="AA2264" s="46">
        <v>371</v>
      </c>
      <c r="AB2264" s="19" t="s">
        <v>440</v>
      </c>
      <c r="AC2264" s="19" t="s">
        <v>27</v>
      </c>
      <c r="AD2264" s="19" t="s">
        <v>19134</v>
      </c>
      <c r="AE2264" s="19" t="s">
        <v>19135</v>
      </c>
      <c r="AF2264" s="19" t="s">
        <v>1719</v>
      </c>
      <c r="AG2264" s="19" t="s">
        <v>19136</v>
      </c>
      <c r="AH2264" s="19" t="s">
        <v>1594</v>
      </c>
      <c r="AI2264" s="19" t="s">
        <v>1595</v>
      </c>
      <c r="AJ2264" s="45">
        <v>0.05</v>
      </c>
      <c r="AK2264" s="45">
        <v>6</v>
      </c>
      <c r="AL2264" s="19" t="s">
        <v>1501</v>
      </c>
      <c r="AM2264" s="46">
        <v>13735</v>
      </c>
      <c r="AN2264" s="46">
        <v>6010</v>
      </c>
      <c r="AO2264" s="46">
        <v>7725</v>
      </c>
      <c r="AP2264" s="45">
        <v>145.19999999999999</v>
      </c>
      <c r="AQ2264" s="45"/>
      <c r="AR2264" s="45" t="str">
        <f>IFERROR(VLOOKUP(AB2264,'Pedidos marco'!$A$1:$D$10000,4,0)," ")</f>
        <v xml:space="preserve"> </v>
      </c>
      <c r="AS2264" s="45">
        <f t="shared" si="245"/>
        <v>13</v>
      </c>
      <c r="AT2264" s="45" t="str">
        <f t="shared" si="246"/>
        <v>13</v>
      </c>
      <c r="AU2264" s="47">
        <v>6</v>
      </c>
      <c r="AV2264" s="19" t="str">
        <f t="shared" si="247"/>
        <v>04 April</v>
      </c>
      <c r="AW2264" s="19">
        <f t="shared" si="248"/>
        <v>1.21</v>
      </c>
      <c r="AX2264" s="19">
        <f t="shared" si="249"/>
        <v>24.2</v>
      </c>
      <c r="AY2264" s="19" t="e">
        <f>VLOOKUP(AG2264,Cías!$A$1:$E$10000,5,0)</f>
        <v>#N/A</v>
      </c>
      <c r="AZ2264" s="19" t="str">
        <f t="shared" si="250"/>
        <v>1014052</v>
      </c>
      <c r="BA2264" s="19" t="str">
        <f t="shared" si="251"/>
        <v>ANDRADE TORRES JORGE PATRICIO</v>
      </c>
      <c r="BB2264" s="19" t="e">
        <f>VLOOKUP(AG2264,Cías!$A$1:$E$10000,3,0)</f>
        <v>#N/A</v>
      </c>
      <c r="BC2264" s="19"/>
      <c r="BD2264" s="19"/>
      <c r="BE2264" s="19"/>
      <c r="BF2264" s="19"/>
      <c r="BG2264" s="19"/>
      <c r="BH2264" s="19"/>
      <c r="BI2264" s="19"/>
      <c r="BJ2264" s="19"/>
    </row>
    <row r="2265" spans="1:62" ht="15" x14ac:dyDescent="0.2">
      <c r="A2265" s="19" t="s">
        <v>19143</v>
      </c>
      <c r="B2265" s="19" t="s">
        <v>1479</v>
      </c>
      <c r="C2265" s="43">
        <v>44664</v>
      </c>
      <c r="D2265" s="44">
        <v>0.47986111111111002</v>
      </c>
      <c r="E2265" s="19" t="s">
        <v>19144</v>
      </c>
      <c r="F2265" s="19" t="s">
        <v>1481</v>
      </c>
      <c r="G2265" s="19" t="s">
        <v>1481</v>
      </c>
      <c r="H2265" s="45">
        <v>0</v>
      </c>
      <c r="I2265" s="45">
        <v>0</v>
      </c>
      <c r="J2265" s="19" t="s">
        <v>1482</v>
      </c>
      <c r="K2265" s="19" t="s">
        <v>19145</v>
      </c>
      <c r="L2265" s="19" t="s">
        <v>19146</v>
      </c>
      <c r="M2265" s="19" t="s">
        <v>19147</v>
      </c>
      <c r="N2265" s="19" t="s">
        <v>19143</v>
      </c>
      <c r="O2265" s="19" t="s">
        <v>371</v>
      </c>
      <c r="P2265" s="19" t="s">
        <v>372</v>
      </c>
      <c r="Q2265" s="46">
        <v>360</v>
      </c>
      <c r="R2265" s="19" t="s">
        <v>1544</v>
      </c>
      <c r="S2265" s="19" t="s">
        <v>1545</v>
      </c>
      <c r="T2265" s="19" t="s">
        <v>74</v>
      </c>
      <c r="U2265" s="19" t="s">
        <v>9181</v>
      </c>
      <c r="V2265" s="19" t="s">
        <v>9182</v>
      </c>
      <c r="W2265" s="19" t="s">
        <v>1548</v>
      </c>
      <c r="X2265" s="19" t="s">
        <v>9183</v>
      </c>
      <c r="Y2265" s="19" t="s">
        <v>1684</v>
      </c>
      <c r="Z2265" s="19" t="s">
        <v>1685</v>
      </c>
      <c r="AA2265" s="46">
        <v>198</v>
      </c>
      <c r="AB2265" s="19" t="s">
        <v>552</v>
      </c>
      <c r="AC2265" s="19" t="s">
        <v>258</v>
      </c>
      <c r="AD2265" s="19" t="s">
        <v>4052</v>
      </c>
      <c r="AE2265" s="19" t="s">
        <v>4053</v>
      </c>
      <c r="AF2265" s="19" t="s">
        <v>1554</v>
      </c>
      <c r="AG2265" s="19" t="s">
        <v>4054</v>
      </c>
      <c r="AH2265" s="19" t="s">
        <v>1499</v>
      </c>
      <c r="AI2265" s="19" t="s">
        <v>1500</v>
      </c>
      <c r="AJ2265" s="45">
        <v>0</v>
      </c>
      <c r="AK2265" s="45">
        <v>0</v>
      </c>
      <c r="AL2265" s="19" t="s">
        <v>1501</v>
      </c>
      <c r="AM2265" s="46">
        <v>27050</v>
      </c>
      <c r="AN2265" s="46">
        <v>18060</v>
      </c>
      <c r="AO2265" s="46">
        <v>8990</v>
      </c>
      <c r="AP2265" s="45">
        <v>266.39999999999998</v>
      </c>
      <c r="AQ2265" s="45"/>
      <c r="AR2265" s="45" t="str">
        <f>IFERROR(VLOOKUP(AB2265,'Pedidos marco'!$A$1:$D$10000,4,0)," ")</f>
        <v xml:space="preserve"> </v>
      </c>
      <c r="AS2265" s="45">
        <f t="shared" si="245"/>
        <v>13</v>
      </c>
      <c r="AT2265" s="45" t="str">
        <f t="shared" si="246"/>
        <v>13</v>
      </c>
      <c r="AU2265" s="47">
        <v>18</v>
      </c>
      <c r="AV2265" s="19" t="str">
        <f t="shared" si="247"/>
        <v>04 April</v>
      </c>
      <c r="AW2265" s="19">
        <f t="shared" si="248"/>
        <v>0.74</v>
      </c>
      <c r="AX2265" s="19">
        <f t="shared" si="249"/>
        <v>14.799999999999999</v>
      </c>
      <c r="AY2265" s="19" t="e">
        <f>VLOOKUP(AG2265,Cías!$A$1:$E$10000,5,0)</f>
        <v>#N/A</v>
      </c>
      <c r="AZ2265" s="19" t="str">
        <f t="shared" si="250"/>
        <v>1013181</v>
      </c>
      <c r="BA2265" s="19" t="str">
        <f t="shared" si="251"/>
        <v>REASCOS GUZMAN HARVEY ESTANISLAO</v>
      </c>
      <c r="BB2265" s="19" t="e">
        <f>VLOOKUP(AG2265,Cías!$A$1:$E$10000,3,0)</f>
        <v>#N/A</v>
      </c>
      <c r="BC2265" s="19"/>
      <c r="BD2265" s="19"/>
      <c r="BE2265" s="19"/>
      <c r="BF2265" s="19"/>
      <c r="BG2265" s="19"/>
      <c r="BH2265" s="19"/>
      <c r="BI2265" s="19"/>
      <c r="BJ2265" s="19"/>
    </row>
    <row r="2266" spans="1:62" ht="15" x14ac:dyDescent="0.2">
      <c r="A2266" s="19" t="s">
        <v>19148</v>
      </c>
      <c r="B2266" s="19" t="s">
        <v>1479</v>
      </c>
      <c r="C2266" s="43">
        <v>44664</v>
      </c>
      <c r="D2266" s="44">
        <v>0.48194444444444001</v>
      </c>
      <c r="E2266" s="19" t="s">
        <v>19149</v>
      </c>
      <c r="F2266" s="19" t="s">
        <v>19150</v>
      </c>
      <c r="G2266" s="19" t="s">
        <v>19151</v>
      </c>
      <c r="H2266" s="45">
        <v>2386.8000000000002</v>
      </c>
      <c r="I2266" s="45">
        <v>2676.1</v>
      </c>
      <c r="J2266" s="19" t="s">
        <v>1560</v>
      </c>
      <c r="K2266" s="19" t="s">
        <v>19152</v>
      </c>
      <c r="L2266" s="19" t="s">
        <v>19153</v>
      </c>
      <c r="M2266" s="19" t="s">
        <v>19154</v>
      </c>
      <c r="N2266" s="19" t="s">
        <v>19148</v>
      </c>
      <c r="O2266" s="19" t="s">
        <v>367</v>
      </c>
      <c r="P2266" s="19" t="s">
        <v>368</v>
      </c>
      <c r="Q2266" s="46">
        <v>360</v>
      </c>
      <c r="R2266" s="19" t="s">
        <v>1544</v>
      </c>
      <c r="S2266" s="19" t="s">
        <v>2123</v>
      </c>
      <c r="T2266" s="19" t="s">
        <v>2124</v>
      </c>
      <c r="U2266" s="19" t="s">
        <v>2125</v>
      </c>
      <c r="V2266" s="19" t="s">
        <v>2126</v>
      </c>
      <c r="W2266" s="19" t="s">
        <v>2127</v>
      </c>
      <c r="X2266" s="19" t="s">
        <v>2128</v>
      </c>
      <c r="Y2266" s="19" t="s">
        <v>2129</v>
      </c>
      <c r="Z2266" s="19" t="s">
        <v>2130</v>
      </c>
      <c r="AA2266" s="46">
        <v>205</v>
      </c>
      <c r="AB2266" s="19" t="s">
        <v>569</v>
      </c>
      <c r="AC2266" s="19" t="s">
        <v>291</v>
      </c>
      <c r="AD2266" s="19" t="s">
        <v>3817</v>
      </c>
      <c r="AE2266" s="19" t="s">
        <v>3818</v>
      </c>
      <c r="AF2266" s="19" t="s">
        <v>1554</v>
      </c>
      <c r="AG2266" s="19" t="s">
        <v>3819</v>
      </c>
      <c r="AH2266" s="19" t="s">
        <v>1499</v>
      </c>
      <c r="AI2266" s="19" t="s">
        <v>1500</v>
      </c>
      <c r="AJ2266" s="45">
        <v>0</v>
      </c>
      <c r="AK2266" s="45">
        <v>0</v>
      </c>
      <c r="AL2266" s="19" t="s">
        <v>1501</v>
      </c>
      <c r="AM2266" s="46">
        <v>27140</v>
      </c>
      <c r="AN2266" s="46">
        <v>18060</v>
      </c>
      <c r="AO2266" s="46">
        <v>9080</v>
      </c>
      <c r="AP2266" s="45">
        <v>280.8</v>
      </c>
      <c r="AQ2266" s="45"/>
      <c r="AR2266" s="45" t="str">
        <f>IFERROR(VLOOKUP(AB2266,'Pedidos marco'!$A$1:$D$10000,4,0)," ")</f>
        <v xml:space="preserve"> </v>
      </c>
      <c r="AS2266" s="45">
        <f t="shared" si="245"/>
        <v>13</v>
      </c>
      <c r="AT2266" s="45" t="str">
        <f t="shared" si="246"/>
        <v>13</v>
      </c>
      <c r="AU2266" s="47">
        <v>18</v>
      </c>
      <c r="AV2266" s="19" t="str">
        <f t="shared" si="247"/>
        <v>04 April</v>
      </c>
      <c r="AW2266" s="19">
        <f t="shared" si="248"/>
        <v>0.78</v>
      </c>
      <c r="AX2266" s="19">
        <f t="shared" si="249"/>
        <v>15.600000000000001</v>
      </c>
      <c r="AY2266" s="19" t="e">
        <f>VLOOKUP(AG2266,Cías!$A$1:$E$10000,5,0)</f>
        <v>#N/A</v>
      </c>
      <c r="AZ2266" s="19" t="str">
        <f t="shared" si="250"/>
        <v>1013262</v>
      </c>
      <c r="BA2266" s="19" t="str">
        <f t="shared" si="251"/>
        <v>SEGOVIA ERAZO PATRICIA ALEXANDRA</v>
      </c>
      <c r="BB2266" s="19" t="e">
        <f>VLOOKUP(AG2266,Cías!$A$1:$E$10000,3,0)</f>
        <v>#N/A</v>
      </c>
      <c r="BC2266" s="19"/>
      <c r="BD2266" s="19"/>
      <c r="BE2266" s="19"/>
      <c r="BF2266" s="19"/>
      <c r="BG2266" s="19"/>
      <c r="BH2266" s="19"/>
      <c r="BI2266" s="19"/>
      <c r="BJ2266" s="19"/>
    </row>
    <row r="2267" spans="1:62" ht="15" x14ac:dyDescent="0.2">
      <c r="A2267" s="19" t="s">
        <v>19155</v>
      </c>
      <c r="B2267" s="19" t="s">
        <v>1479</v>
      </c>
      <c r="C2267" s="43">
        <v>44664</v>
      </c>
      <c r="D2267" s="44">
        <v>0.48749999999999999</v>
      </c>
      <c r="E2267" s="19" t="s">
        <v>19156</v>
      </c>
      <c r="F2267" s="19" t="s">
        <v>19157</v>
      </c>
      <c r="G2267" s="19" t="s">
        <v>19158</v>
      </c>
      <c r="H2267" s="45">
        <v>528</v>
      </c>
      <c r="I2267" s="45">
        <v>592</v>
      </c>
      <c r="J2267" s="19" t="s">
        <v>1560</v>
      </c>
      <c r="K2267" s="19" t="s">
        <v>19159</v>
      </c>
      <c r="L2267" s="19" t="s">
        <v>19160</v>
      </c>
      <c r="M2267" s="19" t="s">
        <v>19161</v>
      </c>
      <c r="N2267" s="19" t="s">
        <v>19155</v>
      </c>
      <c r="O2267" s="19" t="s">
        <v>1641</v>
      </c>
      <c r="P2267" s="19" t="s">
        <v>1642</v>
      </c>
      <c r="Q2267" s="46">
        <v>80</v>
      </c>
      <c r="R2267" s="19" t="s">
        <v>1544</v>
      </c>
      <c r="S2267" s="19" t="s">
        <v>9855</v>
      </c>
      <c r="T2267" s="19" t="s">
        <v>9856</v>
      </c>
      <c r="U2267" s="19" t="s">
        <v>9857</v>
      </c>
      <c r="V2267" s="19" t="s">
        <v>9858</v>
      </c>
      <c r="W2267" s="19" t="s">
        <v>1962</v>
      </c>
      <c r="X2267" s="19" t="s">
        <v>9859</v>
      </c>
      <c r="Y2267" s="19" t="s">
        <v>1964</v>
      </c>
      <c r="Z2267" s="19" t="s">
        <v>1965</v>
      </c>
      <c r="AA2267" s="46">
        <v>210</v>
      </c>
      <c r="AB2267" s="19" t="s">
        <v>511</v>
      </c>
      <c r="AC2267" s="19" t="s">
        <v>171</v>
      </c>
      <c r="AD2267" s="19" t="s">
        <v>2543</v>
      </c>
      <c r="AE2267" s="19" t="s">
        <v>2544</v>
      </c>
      <c r="AF2267" s="19" t="s">
        <v>1554</v>
      </c>
      <c r="AG2267" s="19" t="s">
        <v>2545</v>
      </c>
      <c r="AH2267" s="19" t="s">
        <v>1499</v>
      </c>
      <c r="AI2267" s="19" t="s">
        <v>1500</v>
      </c>
      <c r="AJ2267" s="45">
        <v>0</v>
      </c>
      <c r="AK2267" s="45">
        <v>0</v>
      </c>
      <c r="AL2267" s="19" t="s">
        <v>1501</v>
      </c>
      <c r="AM2267" s="46">
        <v>8556.6669999999995</v>
      </c>
      <c r="AN2267" s="46">
        <v>4006.6669999999999</v>
      </c>
      <c r="AO2267" s="46">
        <v>4550</v>
      </c>
      <c r="AP2267" s="45">
        <v>56.8</v>
      </c>
      <c r="AQ2267" s="45"/>
      <c r="AR2267" s="45" t="str">
        <f>IFERROR(VLOOKUP(AB2267,'Pedidos marco'!$A$1:$D$10000,4,0)," ")</f>
        <v xml:space="preserve"> </v>
      </c>
      <c r="AS2267" s="45">
        <f t="shared" si="245"/>
        <v>13</v>
      </c>
      <c r="AT2267" s="45" t="str">
        <f t="shared" si="246"/>
        <v>13</v>
      </c>
      <c r="AU2267" s="47">
        <v>4</v>
      </c>
      <c r="AV2267" s="19" t="str">
        <f t="shared" si="247"/>
        <v>04 April</v>
      </c>
      <c r="AW2267" s="19">
        <f t="shared" si="248"/>
        <v>0.71</v>
      </c>
      <c r="AX2267" s="19">
        <f t="shared" si="249"/>
        <v>14.2</v>
      </c>
      <c r="AY2267" s="19" t="e">
        <f>VLOOKUP(AG2267,Cías!$A$1:$E$10000,5,0)</f>
        <v>#N/A</v>
      </c>
      <c r="AZ2267" s="19" t="str">
        <f t="shared" si="250"/>
        <v>1014289</v>
      </c>
      <c r="BA2267" s="19" t="str">
        <f t="shared" si="251"/>
        <v>JACOME ECHEVERRIA PEDRO PAUL</v>
      </c>
      <c r="BB2267" s="19" t="e">
        <f>VLOOKUP(AG2267,Cías!$A$1:$E$10000,3,0)</f>
        <v>#N/A</v>
      </c>
      <c r="BC2267" s="19"/>
      <c r="BD2267" s="19"/>
      <c r="BE2267" s="19"/>
      <c r="BF2267" s="19"/>
      <c r="BG2267" s="19"/>
      <c r="BH2267" s="19"/>
      <c r="BI2267" s="19"/>
      <c r="BJ2267" s="19"/>
    </row>
    <row r="2268" spans="1:62" ht="15" x14ac:dyDescent="0.2">
      <c r="A2268" s="19" t="s">
        <v>19155</v>
      </c>
      <c r="B2268" s="19" t="s">
        <v>1479</v>
      </c>
      <c r="C2268" s="43">
        <v>44664</v>
      </c>
      <c r="D2268" s="44">
        <v>0.48749999999999999</v>
      </c>
      <c r="E2268" s="19" t="s">
        <v>19162</v>
      </c>
      <c r="F2268" s="19" t="s">
        <v>19163</v>
      </c>
      <c r="G2268" s="19" t="s">
        <v>19164</v>
      </c>
      <c r="H2268" s="45">
        <v>1892.8</v>
      </c>
      <c r="I2268" s="45">
        <v>2122.2199999999998</v>
      </c>
      <c r="J2268" s="19" t="s">
        <v>1560</v>
      </c>
      <c r="K2268" s="19" t="s">
        <v>19159</v>
      </c>
      <c r="L2268" s="19" t="s">
        <v>19165</v>
      </c>
      <c r="M2268" s="19" t="s">
        <v>19166</v>
      </c>
      <c r="N2268" s="19" t="s">
        <v>19155</v>
      </c>
      <c r="O2268" s="19" t="s">
        <v>1603</v>
      </c>
      <c r="P2268" s="19" t="s">
        <v>1604</v>
      </c>
      <c r="Q2268" s="46">
        <v>280</v>
      </c>
      <c r="R2268" s="19" t="s">
        <v>1544</v>
      </c>
      <c r="S2268" s="19" t="s">
        <v>9855</v>
      </c>
      <c r="T2268" s="19" t="s">
        <v>9856</v>
      </c>
      <c r="U2268" s="19" t="s">
        <v>9857</v>
      </c>
      <c r="V2268" s="19" t="s">
        <v>9858</v>
      </c>
      <c r="W2268" s="19" t="s">
        <v>1962</v>
      </c>
      <c r="X2268" s="19" t="s">
        <v>9859</v>
      </c>
      <c r="Y2268" s="19" t="s">
        <v>1964</v>
      </c>
      <c r="Z2268" s="19" t="s">
        <v>1965</v>
      </c>
      <c r="AA2268" s="46">
        <v>210</v>
      </c>
      <c r="AB2268" s="19" t="s">
        <v>511</v>
      </c>
      <c r="AC2268" s="19" t="s">
        <v>171</v>
      </c>
      <c r="AD2268" s="19" t="s">
        <v>2543</v>
      </c>
      <c r="AE2268" s="19" t="s">
        <v>2544</v>
      </c>
      <c r="AF2268" s="19" t="s">
        <v>1554</v>
      </c>
      <c r="AG2268" s="19" t="s">
        <v>2545</v>
      </c>
      <c r="AH2268" s="19" t="s">
        <v>1499</v>
      </c>
      <c r="AI2268" s="19" t="s">
        <v>1500</v>
      </c>
      <c r="AJ2268" s="45">
        <v>0</v>
      </c>
      <c r="AK2268" s="45">
        <v>0</v>
      </c>
      <c r="AL2268" s="19" t="s">
        <v>1501</v>
      </c>
      <c r="AM2268" s="46">
        <v>18573.332999999999</v>
      </c>
      <c r="AN2268" s="46">
        <v>14023.333000000001</v>
      </c>
      <c r="AO2268" s="46">
        <v>4550</v>
      </c>
      <c r="AP2268" s="45">
        <v>198.8</v>
      </c>
      <c r="AQ2268" s="45"/>
      <c r="AR2268" s="45" t="str">
        <f>IFERROR(VLOOKUP(AB2268,'Pedidos marco'!$A$1:$D$10000,4,0)," ")</f>
        <v xml:space="preserve"> </v>
      </c>
      <c r="AS2268" s="45">
        <f t="shared" si="245"/>
        <v>13</v>
      </c>
      <c r="AT2268" s="45" t="str">
        <f t="shared" si="246"/>
        <v>13</v>
      </c>
      <c r="AU2268" s="47">
        <v>14</v>
      </c>
      <c r="AV2268" s="19" t="str">
        <f t="shared" si="247"/>
        <v>04 April</v>
      </c>
      <c r="AW2268" s="19">
        <f t="shared" si="248"/>
        <v>0.71000000000000008</v>
      </c>
      <c r="AX2268" s="19">
        <f t="shared" si="249"/>
        <v>14.200000000000001</v>
      </c>
      <c r="AY2268" s="19" t="e">
        <f>VLOOKUP(AG2268,Cías!$A$1:$E$10000,5,0)</f>
        <v>#N/A</v>
      </c>
      <c r="AZ2268" s="19" t="str">
        <f t="shared" si="250"/>
        <v>1014289</v>
      </c>
      <c r="BA2268" s="19" t="str">
        <f t="shared" si="251"/>
        <v>JACOME ECHEVERRIA PEDRO PAUL</v>
      </c>
      <c r="BB2268" s="19" t="e">
        <f>VLOOKUP(AG2268,Cías!$A$1:$E$10000,3,0)</f>
        <v>#N/A</v>
      </c>
      <c r="BC2268" s="19"/>
      <c r="BD2268" s="19"/>
      <c r="BE2268" s="19"/>
      <c r="BF2268" s="19"/>
      <c r="BG2268" s="19"/>
      <c r="BH2268" s="19"/>
      <c r="BI2268" s="19"/>
      <c r="BJ2268" s="19"/>
    </row>
    <row r="2269" spans="1:62" ht="15" x14ac:dyDescent="0.2">
      <c r="A2269" s="19" t="s">
        <v>19167</v>
      </c>
      <c r="B2269" s="19" t="s">
        <v>1479</v>
      </c>
      <c r="C2269" s="43">
        <v>44664</v>
      </c>
      <c r="D2269" s="44">
        <v>0.48958333333332998</v>
      </c>
      <c r="E2269" s="19" t="s">
        <v>19168</v>
      </c>
      <c r="F2269" s="19" t="s">
        <v>19169</v>
      </c>
      <c r="G2269" s="19" t="s">
        <v>19170</v>
      </c>
      <c r="H2269" s="45">
        <v>2390</v>
      </c>
      <c r="I2269" s="45">
        <v>2679.68</v>
      </c>
      <c r="J2269" s="19" t="s">
        <v>1560</v>
      </c>
      <c r="K2269" s="19" t="s">
        <v>19171</v>
      </c>
      <c r="L2269" s="19" t="s">
        <v>19172</v>
      </c>
      <c r="M2269" s="19" t="s">
        <v>19173</v>
      </c>
      <c r="N2269" s="19" t="s">
        <v>19167</v>
      </c>
      <c r="O2269" s="19" t="s">
        <v>367</v>
      </c>
      <c r="P2269" s="19" t="s">
        <v>368</v>
      </c>
      <c r="Q2269" s="46">
        <v>360</v>
      </c>
      <c r="R2269" s="19" t="s">
        <v>1544</v>
      </c>
      <c r="S2269" s="19" t="s">
        <v>1696</v>
      </c>
      <c r="T2269" s="19" t="s">
        <v>72</v>
      </c>
      <c r="U2269" s="19" t="s">
        <v>1697</v>
      </c>
      <c r="V2269" s="19" t="s">
        <v>1698</v>
      </c>
      <c r="W2269" s="19" t="s">
        <v>415</v>
      </c>
      <c r="X2269" s="19" t="s">
        <v>1699</v>
      </c>
      <c r="Y2269" s="19" t="s">
        <v>1700</v>
      </c>
      <c r="Z2269" s="19" t="s">
        <v>1701</v>
      </c>
      <c r="AA2269" s="46">
        <v>127</v>
      </c>
      <c r="AB2269" s="19" t="s">
        <v>461</v>
      </c>
      <c r="AC2269" s="19" t="s">
        <v>72</v>
      </c>
      <c r="AD2269" s="19" t="s">
        <v>1702</v>
      </c>
      <c r="AE2269" s="19" t="s">
        <v>1703</v>
      </c>
      <c r="AF2269" s="19" t="s">
        <v>1554</v>
      </c>
      <c r="AG2269" s="19" t="s">
        <v>1704</v>
      </c>
      <c r="AH2269" s="19" t="s">
        <v>1499</v>
      </c>
      <c r="AI2269" s="19" t="s">
        <v>1500</v>
      </c>
      <c r="AJ2269" s="45">
        <v>0</v>
      </c>
      <c r="AK2269" s="45">
        <v>0</v>
      </c>
      <c r="AL2269" s="19" t="s">
        <v>1501</v>
      </c>
      <c r="AM2269" s="46">
        <v>27090</v>
      </c>
      <c r="AN2269" s="46">
        <v>18040</v>
      </c>
      <c r="AO2269" s="46">
        <v>9050</v>
      </c>
      <c r="AP2269" s="45">
        <v>183.6</v>
      </c>
      <c r="AQ2269" s="45"/>
      <c r="AR2269" s="45" t="str">
        <f>IFERROR(VLOOKUP(AB2269,'Pedidos marco'!$A$1:$D$10000,4,0)," ")</f>
        <v xml:space="preserve"> </v>
      </c>
      <c r="AS2269" s="45">
        <f t="shared" si="245"/>
        <v>13</v>
      </c>
      <c r="AT2269" s="45" t="str">
        <f t="shared" si="246"/>
        <v>13</v>
      </c>
      <c r="AU2269" s="47">
        <v>18</v>
      </c>
      <c r="AV2269" s="19" t="str">
        <f t="shared" si="247"/>
        <v>04 April</v>
      </c>
      <c r="AW2269" s="19">
        <f t="shared" si="248"/>
        <v>0.51</v>
      </c>
      <c r="AX2269" s="19">
        <f t="shared" si="249"/>
        <v>10.199999999999999</v>
      </c>
      <c r="AY2269" s="19" t="e">
        <f>VLOOKUP(AG2269,Cías!$A$1:$E$10000,5,0)</f>
        <v>#N/A</v>
      </c>
      <c r="AZ2269" s="19" t="str">
        <f t="shared" si="250"/>
        <v>1013388</v>
      </c>
      <c r="BA2269" s="19" t="str">
        <f t="shared" si="251"/>
        <v>CAMPAÑA MALDONADO BLANCA CECILIA</v>
      </c>
      <c r="BB2269" s="19" t="e">
        <f>VLOOKUP(AG2269,Cías!$A$1:$E$10000,3,0)</f>
        <v>#N/A</v>
      </c>
      <c r="BC2269" s="19"/>
      <c r="BD2269" s="19"/>
      <c r="BE2269" s="19"/>
      <c r="BF2269" s="19"/>
      <c r="BG2269" s="19"/>
      <c r="BH2269" s="19"/>
      <c r="BI2269" s="19"/>
      <c r="BJ2269" s="19"/>
    </row>
    <row r="2270" spans="1:62" ht="15" x14ac:dyDescent="0.2">
      <c r="A2270" s="19" t="s">
        <v>19174</v>
      </c>
      <c r="B2270" s="19" t="s">
        <v>1479</v>
      </c>
      <c r="C2270" s="43">
        <v>44664</v>
      </c>
      <c r="D2270" s="44">
        <v>0.50486111111110998</v>
      </c>
      <c r="E2270" s="19" t="s">
        <v>19175</v>
      </c>
      <c r="F2270" s="19" t="s">
        <v>19176</v>
      </c>
      <c r="G2270" s="19" t="s">
        <v>19177</v>
      </c>
      <c r="H2270" s="45">
        <v>1008</v>
      </c>
      <c r="I2270" s="45">
        <v>1130.18</v>
      </c>
      <c r="J2270" s="19" t="s">
        <v>1560</v>
      </c>
      <c r="K2270" s="19" t="s">
        <v>19178</v>
      </c>
      <c r="L2270" s="19" t="s">
        <v>19179</v>
      </c>
      <c r="M2270" s="19" t="s">
        <v>19180</v>
      </c>
      <c r="N2270" s="19" t="s">
        <v>19174</v>
      </c>
      <c r="O2270" s="19" t="s">
        <v>1641</v>
      </c>
      <c r="P2270" s="19" t="s">
        <v>1642</v>
      </c>
      <c r="Q2270" s="46">
        <v>160</v>
      </c>
      <c r="R2270" s="19" t="s">
        <v>1544</v>
      </c>
      <c r="S2270" s="19" t="s">
        <v>1736</v>
      </c>
      <c r="T2270" s="19" t="s">
        <v>1737</v>
      </c>
      <c r="U2270" s="19" t="s">
        <v>4219</v>
      </c>
      <c r="V2270" s="19" t="s">
        <v>4220</v>
      </c>
      <c r="W2270" s="19" t="s">
        <v>2076</v>
      </c>
      <c r="X2270" s="19" t="s">
        <v>4221</v>
      </c>
      <c r="Y2270" s="19" t="s">
        <v>2078</v>
      </c>
      <c r="Z2270" s="19" t="s">
        <v>2079</v>
      </c>
      <c r="AA2270" s="46">
        <v>345</v>
      </c>
      <c r="AB2270" s="19" t="s">
        <v>569</v>
      </c>
      <c r="AC2270" s="19" t="s">
        <v>291</v>
      </c>
      <c r="AD2270" s="19" t="s">
        <v>3867</v>
      </c>
      <c r="AE2270" s="19" t="s">
        <v>3868</v>
      </c>
      <c r="AF2270" s="19" t="s">
        <v>1554</v>
      </c>
      <c r="AG2270" s="19" t="s">
        <v>3869</v>
      </c>
      <c r="AH2270" s="19" t="s">
        <v>1499</v>
      </c>
      <c r="AI2270" s="19" t="s">
        <v>1500</v>
      </c>
      <c r="AJ2270" s="45">
        <v>0</v>
      </c>
      <c r="AK2270" s="45">
        <v>0</v>
      </c>
      <c r="AL2270" s="19" t="s">
        <v>1501</v>
      </c>
      <c r="AM2270" s="46">
        <v>12513.333000000001</v>
      </c>
      <c r="AN2270" s="46">
        <v>8013.3329999999996</v>
      </c>
      <c r="AO2270" s="46">
        <v>4500</v>
      </c>
      <c r="AP2270" s="45">
        <v>164.8</v>
      </c>
      <c r="AQ2270" s="45"/>
      <c r="AR2270" s="45" t="str">
        <f>IFERROR(VLOOKUP(AB2270,'Pedidos marco'!$A$1:$D$10000,4,0)," ")</f>
        <v xml:space="preserve"> </v>
      </c>
      <c r="AS2270" s="45">
        <f t="shared" si="245"/>
        <v>13</v>
      </c>
      <c r="AT2270" s="45" t="str">
        <f t="shared" si="246"/>
        <v>13</v>
      </c>
      <c r="AU2270" s="47">
        <v>8</v>
      </c>
      <c r="AV2270" s="19" t="str">
        <f t="shared" si="247"/>
        <v>04 April</v>
      </c>
      <c r="AW2270" s="19">
        <f t="shared" si="248"/>
        <v>1.03</v>
      </c>
      <c r="AX2270" s="19">
        <f t="shared" si="249"/>
        <v>20.6</v>
      </c>
      <c r="AY2270" s="19" t="e">
        <f>VLOOKUP(AG2270,Cías!$A$1:$E$10000,5,0)</f>
        <v>#N/A</v>
      </c>
      <c r="AZ2270" s="19" t="str">
        <f t="shared" si="250"/>
        <v>1013262</v>
      </c>
      <c r="BA2270" s="19" t="str">
        <f t="shared" si="251"/>
        <v>SEGOVIA ERAZO PATRICIA ALEXANDRA</v>
      </c>
      <c r="BB2270" s="19" t="e">
        <f>VLOOKUP(AG2270,Cías!$A$1:$E$10000,3,0)</f>
        <v>#N/A</v>
      </c>
      <c r="BC2270" s="19"/>
      <c r="BD2270" s="19"/>
      <c r="BE2270" s="19"/>
      <c r="BF2270" s="19"/>
      <c r="BG2270" s="19"/>
      <c r="BH2270" s="19"/>
      <c r="BI2270" s="19"/>
      <c r="BJ2270" s="19"/>
    </row>
    <row r="2271" spans="1:62" ht="15" x14ac:dyDescent="0.2">
      <c r="A2271" s="19" t="s">
        <v>19174</v>
      </c>
      <c r="B2271" s="19" t="s">
        <v>1479</v>
      </c>
      <c r="C2271" s="43">
        <v>44664</v>
      </c>
      <c r="D2271" s="44">
        <v>0.50486111111110998</v>
      </c>
      <c r="E2271" s="19" t="s">
        <v>19181</v>
      </c>
      <c r="F2271" s="19" t="s">
        <v>19182</v>
      </c>
      <c r="G2271" s="19" t="s">
        <v>19183</v>
      </c>
      <c r="H2271" s="45">
        <v>1310</v>
      </c>
      <c r="I2271" s="45">
        <v>1468.78</v>
      </c>
      <c r="J2271" s="19" t="s">
        <v>1560</v>
      </c>
      <c r="K2271" s="19" t="s">
        <v>19178</v>
      </c>
      <c r="L2271" s="19" t="s">
        <v>19184</v>
      </c>
      <c r="M2271" s="19" t="s">
        <v>19185</v>
      </c>
      <c r="N2271" s="19" t="s">
        <v>19174</v>
      </c>
      <c r="O2271" s="19" t="s">
        <v>1603</v>
      </c>
      <c r="P2271" s="19" t="s">
        <v>1604</v>
      </c>
      <c r="Q2271" s="46">
        <v>200</v>
      </c>
      <c r="R2271" s="19" t="s">
        <v>1544</v>
      </c>
      <c r="S2271" s="19" t="s">
        <v>1736</v>
      </c>
      <c r="T2271" s="19" t="s">
        <v>1737</v>
      </c>
      <c r="U2271" s="19" t="s">
        <v>4219</v>
      </c>
      <c r="V2271" s="19" t="s">
        <v>4220</v>
      </c>
      <c r="W2271" s="19" t="s">
        <v>2076</v>
      </c>
      <c r="X2271" s="19" t="s">
        <v>4221</v>
      </c>
      <c r="Y2271" s="19" t="s">
        <v>2078</v>
      </c>
      <c r="Z2271" s="19" t="s">
        <v>2079</v>
      </c>
      <c r="AA2271" s="46">
        <v>345</v>
      </c>
      <c r="AB2271" s="19" t="s">
        <v>569</v>
      </c>
      <c r="AC2271" s="19" t="s">
        <v>291</v>
      </c>
      <c r="AD2271" s="19" t="s">
        <v>3867</v>
      </c>
      <c r="AE2271" s="19" t="s">
        <v>3868</v>
      </c>
      <c r="AF2271" s="19" t="s">
        <v>1554</v>
      </c>
      <c r="AG2271" s="19" t="s">
        <v>3869</v>
      </c>
      <c r="AH2271" s="19" t="s">
        <v>1499</v>
      </c>
      <c r="AI2271" s="19" t="s">
        <v>1500</v>
      </c>
      <c r="AJ2271" s="45">
        <v>0</v>
      </c>
      <c r="AK2271" s="45">
        <v>0</v>
      </c>
      <c r="AL2271" s="19" t="s">
        <v>1501</v>
      </c>
      <c r="AM2271" s="46">
        <v>14516.666999999999</v>
      </c>
      <c r="AN2271" s="46">
        <v>10016.666999999999</v>
      </c>
      <c r="AO2271" s="46">
        <v>4500</v>
      </c>
      <c r="AP2271" s="45">
        <v>206</v>
      </c>
      <c r="AQ2271" s="45"/>
      <c r="AR2271" s="45" t="str">
        <f>IFERROR(VLOOKUP(AB2271,'Pedidos marco'!$A$1:$D$10000,4,0)," ")</f>
        <v xml:space="preserve"> </v>
      </c>
      <c r="AS2271" s="45">
        <f t="shared" si="245"/>
        <v>13</v>
      </c>
      <c r="AT2271" s="45" t="str">
        <f t="shared" si="246"/>
        <v>13</v>
      </c>
      <c r="AU2271" s="47">
        <v>10</v>
      </c>
      <c r="AV2271" s="19" t="str">
        <f t="shared" si="247"/>
        <v>04 April</v>
      </c>
      <c r="AW2271" s="19">
        <f t="shared" si="248"/>
        <v>1.03</v>
      </c>
      <c r="AX2271" s="19">
        <f t="shared" si="249"/>
        <v>20.6</v>
      </c>
      <c r="AY2271" s="19" t="e">
        <f>VLOOKUP(AG2271,Cías!$A$1:$E$10000,5,0)</f>
        <v>#N/A</v>
      </c>
      <c r="AZ2271" s="19" t="str">
        <f t="shared" si="250"/>
        <v>1013262</v>
      </c>
      <c r="BA2271" s="19" t="str">
        <f t="shared" si="251"/>
        <v>SEGOVIA ERAZO PATRICIA ALEXANDRA</v>
      </c>
      <c r="BB2271" s="19" t="e">
        <f>VLOOKUP(AG2271,Cías!$A$1:$E$10000,3,0)</f>
        <v>#N/A</v>
      </c>
      <c r="BC2271" s="19"/>
      <c r="BD2271" s="19"/>
      <c r="BE2271" s="19"/>
      <c r="BF2271" s="19"/>
      <c r="BG2271" s="19"/>
      <c r="BH2271" s="19"/>
      <c r="BI2271" s="19"/>
      <c r="BJ2271" s="19"/>
    </row>
    <row r="2272" spans="1:62" ht="15" x14ac:dyDescent="0.2">
      <c r="A2272" s="19" t="s">
        <v>19186</v>
      </c>
      <c r="B2272" s="19" t="s">
        <v>1479</v>
      </c>
      <c r="C2272" s="43">
        <v>44664</v>
      </c>
      <c r="D2272" s="44">
        <v>0.50833333333332997</v>
      </c>
      <c r="E2272" s="19" t="s">
        <v>19187</v>
      </c>
      <c r="F2272" s="19" t="s">
        <v>1481</v>
      </c>
      <c r="G2272" s="19" t="s">
        <v>1481</v>
      </c>
      <c r="H2272" s="45">
        <v>0</v>
      </c>
      <c r="I2272" s="45">
        <v>0</v>
      </c>
      <c r="J2272" s="19" t="s">
        <v>1482</v>
      </c>
      <c r="K2272" s="19" t="s">
        <v>19188</v>
      </c>
      <c r="L2272" s="19" t="s">
        <v>19189</v>
      </c>
      <c r="M2272" s="19" t="s">
        <v>19190</v>
      </c>
      <c r="N2272" s="19" t="s">
        <v>19186</v>
      </c>
      <c r="O2272" s="19" t="s">
        <v>367</v>
      </c>
      <c r="P2272" s="19" t="s">
        <v>368</v>
      </c>
      <c r="Q2272" s="46">
        <v>660</v>
      </c>
      <c r="R2272" s="19" t="s">
        <v>1544</v>
      </c>
      <c r="S2272" s="19" t="s">
        <v>2353</v>
      </c>
      <c r="T2272" s="19" t="s">
        <v>2354</v>
      </c>
      <c r="U2272" s="19" t="s">
        <v>9398</v>
      </c>
      <c r="V2272" s="19" t="s">
        <v>9399</v>
      </c>
      <c r="W2272" s="19" t="s">
        <v>415</v>
      </c>
      <c r="X2272" s="19" t="s">
        <v>9400</v>
      </c>
      <c r="Y2272" s="19" t="s">
        <v>3748</v>
      </c>
      <c r="Z2272" s="19" t="s">
        <v>3749</v>
      </c>
      <c r="AA2272" s="46">
        <v>129</v>
      </c>
      <c r="AB2272" s="19" t="s">
        <v>578</v>
      </c>
      <c r="AC2272" s="19" t="s">
        <v>313</v>
      </c>
      <c r="AD2272" s="19" t="s">
        <v>2358</v>
      </c>
      <c r="AE2272" s="19" t="s">
        <v>2359</v>
      </c>
      <c r="AF2272" s="19" t="s">
        <v>1592</v>
      </c>
      <c r="AG2272" s="19" t="s">
        <v>2360</v>
      </c>
      <c r="AH2272" s="19" t="s">
        <v>1499</v>
      </c>
      <c r="AI2272" s="19" t="s">
        <v>1500</v>
      </c>
      <c r="AJ2272" s="45">
        <v>0</v>
      </c>
      <c r="AK2272" s="45">
        <v>0</v>
      </c>
      <c r="AL2272" s="19" t="s">
        <v>1501</v>
      </c>
      <c r="AM2272" s="46">
        <v>50920</v>
      </c>
      <c r="AN2272" s="46">
        <v>33060</v>
      </c>
      <c r="AO2272" s="46">
        <v>17860</v>
      </c>
      <c r="AP2272" s="45">
        <v>336.6</v>
      </c>
      <c r="AQ2272" s="45"/>
      <c r="AR2272" s="45" t="str">
        <f>IFERROR(VLOOKUP(AB2272,'Pedidos marco'!$A$1:$D$10000,4,0)," ")</f>
        <v xml:space="preserve"> </v>
      </c>
      <c r="AS2272" s="45">
        <f t="shared" si="245"/>
        <v>13</v>
      </c>
      <c r="AT2272" s="45" t="str">
        <f t="shared" si="246"/>
        <v>13</v>
      </c>
      <c r="AU2272" s="47">
        <v>33</v>
      </c>
      <c r="AV2272" s="19" t="str">
        <f t="shared" si="247"/>
        <v>04 April</v>
      </c>
      <c r="AW2272" s="19">
        <f t="shared" si="248"/>
        <v>0.51</v>
      </c>
      <c r="AX2272" s="19">
        <f t="shared" si="249"/>
        <v>10.200000000000001</v>
      </c>
      <c r="AY2272" s="19" t="e">
        <f>VLOOKUP(AG2272,Cías!$A$1:$E$10000,5,0)</f>
        <v>#N/A</v>
      </c>
      <c r="AZ2272" s="19" t="str">
        <f t="shared" si="250"/>
        <v>1018725</v>
      </c>
      <c r="BA2272" s="19" t="str">
        <f t="shared" si="251"/>
        <v>TRANSPORTE DE CARGA PESADA</v>
      </c>
      <c r="BB2272" s="19" t="e">
        <f>VLOOKUP(AG2272,Cías!$A$1:$E$10000,3,0)</f>
        <v>#N/A</v>
      </c>
      <c r="BC2272" s="19"/>
      <c r="BD2272" s="19"/>
      <c r="BE2272" s="19"/>
      <c r="BF2272" s="19"/>
      <c r="BG2272" s="19"/>
      <c r="BH2272" s="19"/>
      <c r="BI2272" s="19"/>
      <c r="BJ2272" s="19"/>
    </row>
    <row r="2273" spans="1:62" ht="15" x14ac:dyDescent="0.2">
      <c r="A2273" s="19" t="s">
        <v>19191</v>
      </c>
      <c r="B2273" s="19" t="s">
        <v>1479</v>
      </c>
      <c r="C2273" s="43">
        <v>44664</v>
      </c>
      <c r="D2273" s="44">
        <v>0.51319444444443996</v>
      </c>
      <c r="E2273" s="19" t="s">
        <v>19192</v>
      </c>
      <c r="F2273" s="19" t="s">
        <v>19193</v>
      </c>
      <c r="G2273" s="19" t="s">
        <v>19194</v>
      </c>
      <c r="H2273" s="45">
        <v>4415.3999999999996</v>
      </c>
      <c r="I2273" s="45">
        <v>4950.58</v>
      </c>
      <c r="J2273" s="19" t="s">
        <v>1560</v>
      </c>
      <c r="K2273" s="19" t="s">
        <v>19195</v>
      </c>
      <c r="L2273" s="19" t="s">
        <v>19196</v>
      </c>
      <c r="M2273" s="19" t="s">
        <v>19197</v>
      </c>
      <c r="N2273" s="19" t="s">
        <v>19191</v>
      </c>
      <c r="O2273" s="19" t="s">
        <v>367</v>
      </c>
      <c r="P2273" s="19" t="s">
        <v>368</v>
      </c>
      <c r="Q2273" s="46">
        <v>660</v>
      </c>
      <c r="R2273" s="19" t="s">
        <v>1544</v>
      </c>
      <c r="S2273" s="19" t="s">
        <v>1795</v>
      </c>
      <c r="T2273" s="19" t="s">
        <v>177</v>
      </c>
      <c r="U2273" s="19" t="s">
        <v>1796</v>
      </c>
      <c r="V2273" s="19" t="s">
        <v>1797</v>
      </c>
      <c r="W2273" s="19" t="s">
        <v>1798</v>
      </c>
      <c r="X2273" s="19" t="s">
        <v>1799</v>
      </c>
      <c r="Y2273" s="19" t="s">
        <v>1800</v>
      </c>
      <c r="Z2273" s="19" t="s">
        <v>1801</v>
      </c>
      <c r="AA2273" s="46">
        <v>159</v>
      </c>
      <c r="AB2273" s="19" t="s">
        <v>1802</v>
      </c>
      <c r="AC2273" s="19" t="s">
        <v>177</v>
      </c>
      <c r="AD2273" s="19" t="s">
        <v>1803</v>
      </c>
      <c r="AE2273" s="19" t="s">
        <v>1804</v>
      </c>
      <c r="AF2273" s="19" t="s">
        <v>1592</v>
      </c>
      <c r="AG2273" s="19" t="s">
        <v>1805</v>
      </c>
      <c r="AH2273" s="19" t="s">
        <v>1499</v>
      </c>
      <c r="AI2273" s="19" t="s">
        <v>1500</v>
      </c>
      <c r="AJ2273" s="45">
        <v>0</v>
      </c>
      <c r="AK2273" s="45">
        <v>0</v>
      </c>
      <c r="AL2273" s="19" t="s">
        <v>1501</v>
      </c>
      <c r="AM2273" s="46">
        <v>51590</v>
      </c>
      <c r="AN2273" s="46">
        <v>33070</v>
      </c>
      <c r="AO2273" s="46">
        <v>18520</v>
      </c>
      <c r="AP2273" s="45">
        <v>382.8</v>
      </c>
      <c r="AQ2273" s="45"/>
      <c r="AR2273" s="45" t="str">
        <f>IFERROR(VLOOKUP(AB2273,'Pedidos marco'!$A$1:$D$10000,4,0)," ")</f>
        <v xml:space="preserve"> </v>
      </c>
      <c r="AS2273" s="45">
        <f t="shared" si="245"/>
        <v>13</v>
      </c>
      <c r="AT2273" s="45" t="str">
        <f t="shared" si="246"/>
        <v>13</v>
      </c>
      <c r="AU2273" s="47">
        <v>33</v>
      </c>
      <c r="AV2273" s="19" t="str">
        <f t="shared" si="247"/>
        <v>04 April</v>
      </c>
      <c r="AW2273" s="19">
        <f t="shared" si="248"/>
        <v>0.58000000000000007</v>
      </c>
      <c r="AX2273" s="19">
        <f t="shared" si="249"/>
        <v>11.6</v>
      </c>
      <c r="AY2273" s="19" t="e">
        <f>VLOOKUP(AG2273,Cías!$A$1:$E$10000,5,0)</f>
        <v>#N/A</v>
      </c>
      <c r="AZ2273" s="19" t="str">
        <f t="shared" si="250"/>
        <v>1013478</v>
      </c>
      <c r="BA2273" s="19" t="str">
        <f t="shared" si="251"/>
        <v>LANDAZURI CORDOVA IVAN OSWALDO</v>
      </c>
      <c r="BB2273" s="19" t="e">
        <f>VLOOKUP(AG2273,Cías!$A$1:$E$10000,3,0)</f>
        <v>#N/A</v>
      </c>
      <c r="BC2273" s="19"/>
      <c r="BD2273" s="19"/>
      <c r="BE2273" s="19"/>
      <c r="BF2273" s="19"/>
      <c r="BG2273" s="19"/>
      <c r="BH2273" s="19"/>
      <c r="BI2273" s="19"/>
      <c r="BJ2273" s="19"/>
    </row>
    <row r="2274" spans="1:62" ht="15" x14ac:dyDescent="0.2">
      <c r="A2274" s="19" t="s">
        <v>19198</v>
      </c>
      <c r="B2274" s="19" t="s">
        <v>1479</v>
      </c>
      <c r="C2274" s="43">
        <v>44664</v>
      </c>
      <c r="D2274" s="44">
        <v>0.51597222222221995</v>
      </c>
      <c r="E2274" s="19" t="s">
        <v>19199</v>
      </c>
      <c r="F2274" s="19" t="s">
        <v>19200</v>
      </c>
      <c r="G2274" s="19" t="s">
        <v>19201</v>
      </c>
      <c r="H2274" s="45">
        <v>2408.4</v>
      </c>
      <c r="I2274" s="45">
        <v>2700.32</v>
      </c>
      <c r="J2274" s="19" t="s">
        <v>1560</v>
      </c>
      <c r="K2274" s="19" t="s">
        <v>19202</v>
      </c>
      <c r="L2274" s="19" t="s">
        <v>19203</v>
      </c>
      <c r="M2274" s="19" t="s">
        <v>19204</v>
      </c>
      <c r="N2274" s="19" t="s">
        <v>19198</v>
      </c>
      <c r="O2274" s="19" t="s">
        <v>367</v>
      </c>
      <c r="P2274" s="19" t="s">
        <v>368</v>
      </c>
      <c r="Q2274" s="46">
        <v>360</v>
      </c>
      <c r="R2274" s="19" t="s">
        <v>1544</v>
      </c>
      <c r="S2274" s="19" t="s">
        <v>2839</v>
      </c>
      <c r="T2274" s="19" t="s">
        <v>2840</v>
      </c>
      <c r="U2274" s="19" t="s">
        <v>2841</v>
      </c>
      <c r="V2274" s="19" t="s">
        <v>2842</v>
      </c>
      <c r="W2274" s="19" t="s">
        <v>1798</v>
      </c>
      <c r="X2274" s="19" t="s">
        <v>2843</v>
      </c>
      <c r="Y2274" s="19" t="s">
        <v>1800</v>
      </c>
      <c r="Z2274" s="19" t="s">
        <v>1801</v>
      </c>
      <c r="AA2274" s="46">
        <v>159</v>
      </c>
      <c r="AB2274" s="19" t="s">
        <v>548</v>
      </c>
      <c r="AC2274" s="19" t="s">
        <v>248</v>
      </c>
      <c r="AD2274" s="19" t="s">
        <v>2844</v>
      </c>
      <c r="AE2274" s="19" t="s">
        <v>1481</v>
      </c>
      <c r="AF2274" s="19" t="s">
        <v>1554</v>
      </c>
      <c r="AG2274" s="19" t="s">
        <v>2845</v>
      </c>
      <c r="AH2274" s="19" t="s">
        <v>1499</v>
      </c>
      <c r="AI2274" s="19" t="s">
        <v>1500</v>
      </c>
      <c r="AJ2274" s="45">
        <v>0</v>
      </c>
      <c r="AK2274" s="45">
        <v>0</v>
      </c>
      <c r="AL2274" s="19" t="s">
        <v>1501</v>
      </c>
      <c r="AM2274" s="46">
        <v>27560</v>
      </c>
      <c r="AN2274" s="46">
        <v>18020</v>
      </c>
      <c r="AO2274" s="46">
        <v>9540</v>
      </c>
      <c r="AP2274" s="45">
        <v>208.8</v>
      </c>
      <c r="AQ2274" s="45"/>
      <c r="AR2274" s="45" t="str">
        <f>IFERROR(VLOOKUP(AB2274,'Pedidos marco'!$A$1:$D$10000,4,0)," ")</f>
        <v xml:space="preserve"> </v>
      </c>
      <c r="AS2274" s="45">
        <f t="shared" si="245"/>
        <v>13</v>
      </c>
      <c r="AT2274" s="45" t="str">
        <f t="shared" si="246"/>
        <v>13</v>
      </c>
      <c r="AU2274" s="47">
        <v>18</v>
      </c>
      <c r="AV2274" s="19" t="str">
        <f t="shared" si="247"/>
        <v>04 April</v>
      </c>
      <c r="AW2274" s="19">
        <f t="shared" si="248"/>
        <v>0.58000000000000007</v>
      </c>
      <c r="AX2274" s="19">
        <f t="shared" si="249"/>
        <v>11.600000000000001</v>
      </c>
      <c r="AY2274" s="19" t="e">
        <f>VLOOKUP(AG2274,Cías!$A$1:$E$10000,5,0)</f>
        <v>#N/A</v>
      </c>
      <c r="AZ2274" s="19" t="str">
        <f t="shared" si="250"/>
        <v>1013643</v>
      </c>
      <c r="BA2274" s="19" t="str">
        <f t="shared" si="251"/>
        <v>POZO TARUPI MARCELO JAVIER</v>
      </c>
      <c r="BB2274" s="19" t="e">
        <f>VLOOKUP(AG2274,Cías!$A$1:$E$10000,3,0)</f>
        <v>#N/A</v>
      </c>
      <c r="BC2274" s="19"/>
      <c r="BD2274" s="19"/>
      <c r="BE2274" s="19"/>
      <c r="BF2274" s="19"/>
      <c r="BG2274" s="19"/>
      <c r="BH2274" s="19"/>
      <c r="BI2274" s="19"/>
      <c r="BJ2274" s="19"/>
    </row>
    <row r="2275" spans="1:62" ht="15" x14ac:dyDescent="0.2">
      <c r="A2275" s="19" t="s">
        <v>19205</v>
      </c>
      <c r="B2275" s="19" t="s">
        <v>1479</v>
      </c>
      <c r="C2275" s="43">
        <v>44664</v>
      </c>
      <c r="D2275" s="44">
        <v>0.52083333333333004</v>
      </c>
      <c r="E2275" s="19" t="s">
        <v>19206</v>
      </c>
      <c r="F2275" s="19" t="s">
        <v>19207</v>
      </c>
      <c r="G2275" s="19" t="s">
        <v>19208</v>
      </c>
      <c r="H2275" s="45">
        <v>2390.4</v>
      </c>
      <c r="I2275" s="45">
        <v>2680.13</v>
      </c>
      <c r="J2275" s="19" t="s">
        <v>1560</v>
      </c>
      <c r="K2275" s="19" t="s">
        <v>19209</v>
      </c>
      <c r="L2275" s="19" t="s">
        <v>19210</v>
      </c>
      <c r="M2275" s="19" t="s">
        <v>19211</v>
      </c>
      <c r="N2275" s="19" t="s">
        <v>19205</v>
      </c>
      <c r="O2275" s="19" t="s">
        <v>367</v>
      </c>
      <c r="P2275" s="19" t="s">
        <v>368</v>
      </c>
      <c r="Q2275" s="46">
        <v>360</v>
      </c>
      <c r="R2275" s="19" t="s">
        <v>1544</v>
      </c>
      <c r="S2275" s="19" t="s">
        <v>1736</v>
      </c>
      <c r="T2275" s="19" t="s">
        <v>1737</v>
      </c>
      <c r="U2275" s="19" t="s">
        <v>11122</v>
      </c>
      <c r="V2275" s="19" t="s">
        <v>9995</v>
      </c>
      <c r="W2275" s="19" t="s">
        <v>5303</v>
      </c>
      <c r="X2275" s="19" t="s">
        <v>11123</v>
      </c>
      <c r="Y2275" s="19" t="s">
        <v>11124</v>
      </c>
      <c r="Z2275" s="19" t="s">
        <v>11125</v>
      </c>
      <c r="AA2275" s="46">
        <v>99.3</v>
      </c>
      <c r="AB2275" s="19" t="s">
        <v>561</v>
      </c>
      <c r="AC2275" s="19" t="s">
        <v>275</v>
      </c>
      <c r="AD2275" s="19" t="s">
        <v>5825</v>
      </c>
      <c r="AE2275" s="19" t="s">
        <v>1481</v>
      </c>
      <c r="AF2275" s="19" t="s">
        <v>1554</v>
      </c>
      <c r="AG2275" s="19" t="s">
        <v>5826</v>
      </c>
      <c r="AH2275" s="19" t="s">
        <v>1499</v>
      </c>
      <c r="AI2275" s="19" t="s">
        <v>1500</v>
      </c>
      <c r="AJ2275" s="45">
        <v>0</v>
      </c>
      <c r="AK2275" s="45">
        <v>0</v>
      </c>
      <c r="AL2275" s="19" t="s">
        <v>1501</v>
      </c>
      <c r="AM2275" s="46">
        <v>27080</v>
      </c>
      <c r="AN2275" s="46">
        <v>18040</v>
      </c>
      <c r="AO2275" s="46">
        <v>9040</v>
      </c>
      <c r="AP2275" s="45">
        <v>165.6</v>
      </c>
      <c r="AQ2275" s="45"/>
      <c r="AR2275" s="45" t="str">
        <f>IFERROR(VLOOKUP(AB2275,'Pedidos marco'!$A$1:$D$10000,4,0)," ")</f>
        <v xml:space="preserve"> </v>
      </c>
      <c r="AS2275" s="45">
        <f t="shared" si="245"/>
        <v>13</v>
      </c>
      <c r="AT2275" s="45" t="str">
        <f t="shared" si="246"/>
        <v>13</v>
      </c>
      <c r="AU2275" s="47">
        <v>18</v>
      </c>
      <c r="AV2275" s="19" t="str">
        <f t="shared" si="247"/>
        <v>04 April</v>
      </c>
      <c r="AW2275" s="19">
        <f t="shared" si="248"/>
        <v>0.45999999999999996</v>
      </c>
      <c r="AX2275" s="19">
        <f t="shared" si="249"/>
        <v>9.1999999999999993</v>
      </c>
      <c r="AY2275" s="19" t="e">
        <f>VLOOKUP(AG2275,Cías!$A$1:$E$10000,5,0)</f>
        <v>#N/A</v>
      </c>
      <c r="AZ2275" s="19" t="str">
        <f t="shared" si="250"/>
        <v>1022120</v>
      </c>
      <c r="BA2275" s="19" t="str">
        <f t="shared" si="251"/>
        <v>RUIZ MORALES VANESSA SOLANGE</v>
      </c>
      <c r="BB2275" s="19" t="e">
        <f>VLOOKUP(AG2275,Cías!$A$1:$E$10000,3,0)</f>
        <v>#N/A</v>
      </c>
      <c r="BC2275" s="19"/>
      <c r="BD2275" s="19"/>
      <c r="BE2275" s="19"/>
      <c r="BF2275" s="19"/>
      <c r="BG2275" s="19"/>
      <c r="BH2275" s="19"/>
      <c r="BI2275" s="19"/>
      <c r="BJ2275" s="19"/>
    </row>
    <row r="2276" spans="1:62" ht="15" x14ac:dyDescent="0.2">
      <c r="A2276" s="19" t="s">
        <v>19212</v>
      </c>
      <c r="B2276" s="19" t="s">
        <v>1479</v>
      </c>
      <c r="C2276" s="43">
        <v>44664</v>
      </c>
      <c r="D2276" s="44">
        <v>0.52430555555556002</v>
      </c>
      <c r="E2276" s="19" t="s">
        <v>19213</v>
      </c>
      <c r="F2276" s="19" t="s">
        <v>19214</v>
      </c>
      <c r="G2276" s="19" t="s">
        <v>19215</v>
      </c>
      <c r="H2276" s="45">
        <v>3321.65</v>
      </c>
      <c r="I2276" s="45">
        <v>3724.26</v>
      </c>
      <c r="J2276" s="19" t="s">
        <v>1560</v>
      </c>
      <c r="K2276" s="19" t="s">
        <v>19216</v>
      </c>
      <c r="L2276" s="19" t="s">
        <v>19217</v>
      </c>
      <c r="M2276" s="19" t="s">
        <v>19218</v>
      </c>
      <c r="N2276" s="19" t="s">
        <v>19212</v>
      </c>
      <c r="O2276" s="19" t="s">
        <v>1603</v>
      </c>
      <c r="P2276" s="19" t="s">
        <v>1604</v>
      </c>
      <c r="Q2276" s="46">
        <v>480</v>
      </c>
      <c r="R2276" s="19" t="s">
        <v>1544</v>
      </c>
      <c r="S2276" s="19" t="s">
        <v>4587</v>
      </c>
      <c r="T2276" s="19" t="s">
        <v>4588</v>
      </c>
      <c r="U2276" s="19" t="s">
        <v>7443</v>
      </c>
      <c r="V2276" s="19" t="s">
        <v>7444</v>
      </c>
      <c r="W2276" s="19" t="s">
        <v>2144</v>
      </c>
      <c r="X2276" s="19" t="s">
        <v>7445</v>
      </c>
      <c r="Y2276" s="19" t="s">
        <v>2146</v>
      </c>
      <c r="Z2276" s="19" t="s">
        <v>2147</v>
      </c>
      <c r="AA2276" s="46">
        <v>388</v>
      </c>
      <c r="AB2276" s="19" t="s">
        <v>438</v>
      </c>
      <c r="AC2276" s="19" t="s">
        <v>23</v>
      </c>
      <c r="AD2276" s="19" t="s">
        <v>7819</v>
      </c>
      <c r="AE2276" s="19" t="s">
        <v>7820</v>
      </c>
      <c r="AF2276" s="19" t="s">
        <v>1719</v>
      </c>
      <c r="AG2276" s="19" t="s">
        <v>7821</v>
      </c>
      <c r="AH2276" s="19" t="s">
        <v>1499</v>
      </c>
      <c r="AI2276" s="19" t="s">
        <v>1500</v>
      </c>
      <c r="AJ2276" s="45">
        <v>0</v>
      </c>
      <c r="AK2276" s="45">
        <v>0</v>
      </c>
      <c r="AL2276" s="19" t="s">
        <v>1501</v>
      </c>
      <c r="AM2276" s="46">
        <v>38380</v>
      </c>
      <c r="AN2276" s="46">
        <v>24090</v>
      </c>
      <c r="AO2276" s="46">
        <v>14290</v>
      </c>
      <c r="AP2276" s="45">
        <v>508.8</v>
      </c>
      <c r="AQ2276" s="45"/>
      <c r="AR2276" s="45" t="str">
        <f>IFERROR(VLOOKUP(AB2276,'Pedidos marco'!$A$1:$D$10000,4,0)," ")</f>
        <v xml:space="preserve"> </v>
      </c>
      <c r="AS2276" s="45">
        <f t="shared" si="245"/>
        <v>13</v>
      </c>
      <c r="AT2276" s="45" t="str">
        <f t="shared" si="246"/>
        <v>13</v>
      </c>
      <c r="AU2276" s="47">
        <v>24</v>
      </c>
      <c r="AV2276" s="19" t="str">
        <f t="shared" si="247"/>
        <v>04 April</v>
      </c>
      <c r="AW2276" s="19">
        <f t="shared" si="248"/>
        <v>1.06</v>
      </c>
      <c r="AX2276" s="19">
        <f t="shared" si="249"/>
        <v>21.2</v>
      </c>
      <c r="AY2276" s="19" t="e">
        <f>VLOOKUP(AG2276,Cías!$A$1:$E$10000,5,0)</f>
        <v>#N/A</v>
      </c>
      <c r="AZ2276" s="19" t="str">
        <f t="shared" si="250"/>
        <v>1013747</v>
      </c>
      <c r="BA2276" s="19" t="str">
        <f t="shared" si="251"/>
        <v>ANDINO CHICO ERLINDA MARIA</v>
      </c>
      <c r="BB2276" s="19" t="e">
        <f>VLOOKUP(AG2276,Cías!$A$1:$E$10000,3,0)</f>
        <v>#N/A</v>
      </c>
      <c r="BC2276" s="19"/>
      <c r="BD2276" s="19"/>
      <c r="BE2276" s="19"/>
      <c r="BF2276" s="19"/>
      <c r="BG2276" s="19"/>
      <c r="BH2276" s="19"/>
      <c r="BI2276" s="19"/>
      <c r="BJ2276" s="19"/>
    </row>
    <row r="2277" spans="1:62" ht="15" x14ac:dyDescent="0.2">
      <c r="A2277" s="19" t="s">
        <v>19219</v>
      </c>
      <c r="B2277" s="19" t="s">
        <v>1479</v>
      </c>
      <c r="C2277" s="43">
        <v>44664</v>
      </c>
      <c r="D2277" s="44">
        <v>0.52569444444444002</v>
      </c>
      <c r="E2277" s="19" t="s">
        <v>19220</v>
      </c>
      <c r="F2277" s="19" t="s">
        <v>19221</v>
      </c>
      <c r="G2277" s="19" t="s">
        <v>19222</v>
      </c>
      <c r="H2277" s="45">
        <v>1296</v>
      </c>
      <c r="I2277" s="45">
        <v>1453.08</v>
      </c>
      <c r="J2277" s="19" t="s">
        <v>1560</v>
      </c>
      <c r="K2277" s="19" t="s">
        <v>19223</v>
      </c>
      <c r="L2277" s="19" t="s">
        <v>19224</v>
      </c>
      <c r="M2277" s="19" t="s">
        <v>19225</v>
      </c>
      <c r="N2277" s="19" t="s">
        <v>19219</v>
      </c>
      <c r="O2277" s="19" t="s">
        <v>1641</v>
      </c>
      <c r="P2277" s="19" t="s">
        <v>1642</v>
      </c>
      <c r="Q2277" s="46">
        <v>200</v>
      </c>
      <c r="R2277" s="19" t="s">
        <v>1544</v>
      </c>
      <c r="S2277" s="19" t="s">
        <v>19226</v>
      </c>
      <c r="T2277" s="19" t="s">
        <v>19227</v>
      </c>
      <c r="U2277" s="19" t="s">
        <v>19228</v>
      </c>
      <c r="V2277" s="19" t="s">
        <v>19229</v>
      </c>
      <c r="W2277" s="19" t="s">
        <v>2076</v>
      </c>
      <c r="X2277" s="19" t="s">
        <v>19230</v>
      </c>
      <c r="Y2277" s="19" t="s">
        <v>2078</v>
      </c>
      <c r="Z2277" s="19" t="s">
        <v>2079</v>
      </c>
      <c r="AA2277" s="46">
        <v>345</v>
      </c>
      <c r="AB2277" s="19" t="s">
        <v>584</v>
      </c>
      <c r="AC2277" s="19" t="s">
        <v>325</v>
      </c>
      <c r="AD2277" s="19" t="s">
        <v>4281</v>
      </c>
      <c r="AE2277" s="19" t="s">
        <v>4282</v>
      </c>
      <c r="AF2277" s="19" t="s">
        <v>1554</v>
      </c>
      <c r="AG2277" s="19" t="s">
        <v>4283</v>
      </c>
      <c r="AH2277" s="19" t="s">
        <v>1499</v>
      </c>
      <c r="AI2277" s="19" t="s">
        <v>1500</v>
      </c>
      <c r="AJ2277" s="45">
        <v>0</v>
      </c>
      <c r="AK2277" s="45">
        <v>0</v>
      </c>
      <c r="AL2277" s="19" t="s">
        <v>1501</v>
      </c>
      <c r="AM2277" s="46">
        <v>14545</v>
      </c>
      <c r="AN2277" s="46">
        <v>10000</v>
      </c>
      <c r="AO2277" s="46">
        <v>4545</v>
      </c>
      <c r="AP2277" s="45">
        <v>206</v>
      </c>
      <c r="AQ2277" s="45"/>
      <c r="AR2277" s="45" t="str">
        <f>IFERROR(VLOOKUP(AB2277,'Pedidos marco'!$A$1:$D$10000,4,0)," ")</f>
        <v xml:space="preserve"> </v>
      </c>
      <c r="AS2277" s="45">
        <f t="shared" si="245"/>
        <v>13</v>
      </c>
      <c r="AT2277" s="45" t="str">
        <f t="shared" si="246"/>
        <v>13</v>
      </c>
      <c r="AU2277" s="47">
        <v>10</v>
      </c>
      <c r="AV2277" s="19" t="str">
        <f t="shared" si="247"/>
        <v>04 April</v>
      </c>
      <c r="AW2277" s="19">
        <f t="shared" si="248"/>
        <v>1.03</v>
      </c>
      <c r="AX2277" s="19">
        <f t="shared" si="249"/>
        <v>20.6</v>
      </c>
      <c r="AY2277" s="19" t="e">
        <f>VLOOKUP(AG2277,Cías!$A$1:$E$10000,5,0)</f>
        <v>#N/A</v>
      </c>
      <c r="AZ2277" s="19" t="str">
        <f t="shared" si="250"/>
        <v>1013649</v>
      </c>
      <c r="BA2277" s="19" t="str">
        <f t="shared" si="251"/>
        <v>VEGA PEREZ JOSE</v>
      </c>
      <c r="BB2277" s="19" t="e">
        <f>VLOOKUP(AG2277,Cías!$A$1:$E$10000,3,0)</f>
        <v>#N/A</v>
      </c>
      <c r="BC2277" s="19"/>
      <c r="BD2277" s="19"/>
      <c r="BE2277" s="19"/>
      <c r="BF2277" s="19"/>
      <c r="BG2277" s="19"/>
      <c r="BH2277" s="19"/>
      <c r="BI2277" s="19"/>
      <c r="BJ2277" s="19"/>
    </row>
    <row r="2278" spans="1:62" ht="15" x14ac:dyDescent="0.2">
      <c r="A2278" s="19" t="s">
        <v>19219</v>
      </c>
      <c r="B2278" s="19" t="s">
        <v>1479</v>
      </c>
      <c r="C2278" s="43">
        <v>44664</v>
      </c>
      <c r="D2278" s="44">
        <v>0.52569444444444002</v>
      </c>
      <c r="E2278" s="19" t="s">
        <v>19231</v>
      </c>
      <c r="F2278" s="19" t="s">
        <v>19232</v>
      </c>
      <c r="G2278" s="19" t="s">
        <v>19233</v>
      </c>
      <c r="H2278" s="45">
        <v>1078.4000000000001</v>
      </c>
      <c r="I2278" s="45">
        <v>1209.1099999999999</v>
      </c>
      <c r="J2278" s="19" t="s">
        <v>1560</v>
      </c>
      <c r="K2278" s="19" t="s">
        <v>19223</v>
      </c>
      <c r="L2278" s="19" t="s">
        <v>19234</v>
      </c>
      <c r="M2278" s="19" t="s">
        <v>19235</v>
      </c>
      <c r="N2278" s="19" t="s">
        <v>19219</v>
      </c>
      <c r="O2278" s="19" t="s">
        <v>1603</v>
      </c>
      <c r="P2278" s="19" t="s">
        <v>1604</v>
      </c>
      <c r="Q2278" s="46">
        <v>160</v>
      </c>
      <c r="R2278" s="19" t="s">
        <v>1544</v>
      </c>
      <c r="S2278" s="19" t="s">
        <v>19226</v>
      </c>
      <c r="T2278" s="19" t="s">
        <v>19227</v>
      </c>
      <c r="U2278" s="19" t="s">
        <v>19228</v>
      </c>
      <c r="V2278" s="19" t="s">
        <v>19229</v>
      </c>
      <c r="W2278" s="19" t="s">
        <v>2076</v>
      </c>
      <c r="X2278" s="19" t="s">
        <v>19230</v>
      </c>
      <c r="Y2278" s="19" t="s">
        <v>2078</v>
      </c>
      <c r="Z2278" s="19" t="s">
        <v>2079</v>
      </c>
      <c r="AA2278" s="46">
        <v>345</v>
      </c>
      <c r="AB2278" s="19" t="s">
        <v>584</v>
      </c>
      <c r="AC2278" s="19" t="s">
        <v>325</v>
      </c>
      <c r="AD2278" s="19" t="s">
        <v>4281</v>
      </c>
      <c r="AE2278" s="19" t="s">
        <v>4282</v>
      </c>
      <c r="AF2278" s="19" t="s">
        <v>1554</v>
      </c>
      <c r="AG2278" s="19" t="s">
        <v>4283</v>
      </c>
      <c r="AH2278" s="19" t="s">
        <v>1499</v>
      </c>
      <c r="AI2278" s="19" t="s">
        <v>1500</v>
      </c>
      <c r="AJ2278" s="45">
        <v>0</v>
      </c>
      <c r="AK2278" s="45">
        <v>0</v>
      </c>
      <c r="AL2278" s="19" t="s">
        <v>1501</v>
      </c>
      <c r="AM2278" s="46">
        <v>12545</v>
      </c>
      <c r="AN2278" s="46">
        <v>8000</v>
      </c>
      <c r="AO2278" s="46">
        <v>4545</v>
      </c>
      <c r="AP2278" s="45">
        <v>164.8</v>
      </c>
      <c r="AQ2278" s="45"/>
      <c r="AR2278" s="45" t="str">
        <f>IFERROR(VLOOKUP(AB2278,'Pedidos marco'!$A$1:$D$10000,4,0)," ")</f>
        <v xml:space="preserve"> </v>
      </c>
      <c r="AS2278" s="45">
        <f t="shared" si="245"/>
        <v>13</v>
      </c>
      <c r="AT2278" s="45" t="str">
        <f t="shared" si="246"/>
        <v>13</v>
      </c>
      <c r="AU2278" s="47">
        <v>8</v>
      </c>
      <c r="AV2278" s="19" t="str">
        <f t="shared" si="247"/>
        <v>04 April</v>
      </c>
      <c r="AW2278" s="19">
        <f t="shared" si="248"/>
        <v>1.03</v>
      </c>
      <c r="AX2278" s="19">
        <f t="shared" si="249"/>
        <v>20.6</v>
      </c>
      <c r="AY2278" s="19" t="e">
        <f>VLOOKUP(AG2278,Cías!$A$1:$E$10000,5,0)</f>
        <v>#N/A</v>
      </c>
      <c r="AZ2278" s="19" t="str">
        <f t="shared" si="250"/>
        <v>1013649</v>
      </c>
      <c r="BA2278" s="19" t="str">
        <f t="shared" si="251"/>
        <v>VEGA PEREZ JOSE</v>
      </c>
      <c r="BB2278" s="19" t="e">
        <f>VLOOKUP(AG2278,Cías!$A$1:$E$10000,3,0)</f>
        <v>#N/A</v>
      </c>
      <c r="BC2278" s="19"/>
      <c r="BD2278" s="19"/>
      <c r="BE2278" s="19"/>
      <c r="BF2278" s="19"/>
      <c r="BG2278" s="19"/>
      <c r="BH2278" s="19"/>
      <c r="BI2278" s="19"/>
      <c r="BJ2278" s="19"/>
    </row>
    <row r="2279" spans="1:62" ht="15" x14ac:dyDescent="0.2">
      <c r="A2279" s="19" t="s">
        <v>19236</v>
      </c>
      <c r="B2279" s="19" t="s">
        <v>1479</v>
      </c>
      <c r="C2279" s="43">
        <v>44664</v>
      </c>
      <c r="D2279" s="44">
        <v>0.52708333333333002</v>
      </c>
      <c r="E2279" s="19" t="s">
        <v>19237</v>
      </c>
      <c r="F2279" s="19" t="s">
        <v>1481</v>
      </c>
      <c r="G2279" s="19" t="s">
        <v>1481</v>
      </c>
      <c r="H2279" s="45">
        <v>0</v>
      </c>
      <c r="I2279" s="45">
        <v>0</v>
      </c>
      <c r="J2279" s="19" t="s">
        <v>1482</v>
      </c>
      <c r="K2279" s="19" t="s">
        <v>19238</v>
      </c>
      <c r="L2279" s="19" t="s">
        <v>19239</v>
      </c>
      <c r="M2279" s="19" t="s">
        <v>19240</v>
      </c>
      <c r="N2279" s="19" t="s">
        <v>19236</v>
      </c>
      <c r="O2279" s="19" t="s">
        <v>1486</v>
      </c>
      <c r="P2279" s="19" t="s">
        <v>1487</v>
      </c>
      <c r="Q2279" s="46">
        <v>28.06</v>
      </c>
      <c r="R2279" s="19" t="s">
        <v>1488</v>
      </c>
      <c r="S2279" s="19" t="s">
        <v>1489</v>
      </c>
      <c r="T2279" s="19" t="s">
        <v>418</v>
      </c>
      <c r="U2279" s="19" t="s">
        <v>1508</v>
      </c>
      <c r="V2279" s="19" t="s">
        <v>1509</v>
      </c>
      <c r="W2279" s="19" t="s">
        <v>415</v>
      </c>
      <c r="X2279" s="19" t="s">
        <v>1510</v>
      </c>
      <c r="Y2279" s="19" t="s">
        <v>1511</v>
      </c>
      <c r="Z2279" s="19" t="s">
        <v>1512</v>
      </c>
      <c r="AA2279" s="46">
        <v>113</v>
      </c>
      <c r="AB2279" s="19" t="s">
        <v>1513</v>
      </c>
      <c r="AC2279" s="19" t="s">
        <v>418</v>
      </c>
      <c r="AD2279" s="19" t="s">
        <v>1530</v>
      </c>
      <c r="AE2279" s="19" t="s">
        <v>1531</v>
      </c>
      <c r="AF2279" s="19" t="s">
        <v>1497</v>
      </c>
      <c r="AG2279" s="19" t="s">
        <v>1532</v>
      </c>
      <c r="AH2279" s="19" t="s">
        <v>1499</v>
      </c>
      <c r="AI2279" s="19" t="s">
        <v>1500</v>
      </c>
      <c r="AJ2279" s="45">
        <v>0</v>
      </c>
      <c r="AK2279" s="45">
        <v>0</v>
      </c>
      <c r="AL2279" s="19" t="s">
        <v>1517</v>
      </c>
      <c r="AM2279" s="46">
        <v>43870</v>
      </c>
      <c r="AN2279" s="46">
        <v>28060</v>
      </c>
      <c r="AO2279" s="46">
        <v>15810</v>
      </c>
      <c r="AP2279" s="45">
        <v>0</v>
      </c>
      <c r="AQ2279" s="45"/>
      <c r="AR2279" s="45" t="str">
        <f>IFERROR(VLOOKUP(AB2279,'Pedidos marco'!$A$1:$D$10000,4,0)," ")</f>
        <v xml:space="preserve"> </v>
      </c>
      <c r="AS2279" s="45">
        <f t="shared" si="245"/>
        <v>13</v>
      </c>
      <c r="AT2279" s="45" t="str">
        <f t="shared" si="246"/>
        <v>13</v>
      </c>
      <c r="AU2279" s="47">
        <v>28.06</v>
      </c>
      <c r="AV2279" s="19" t="str">
        <f t="shared" si="247"/>
        <v>04 April</v>
      </c>
      <c r="AW2279" s="19">
        <f t="shared" si="248"/>
        <v>0</v>
      </c>
      <c r="AX2279" s="19">
        <f t="shared" si="249"/>
        <v>0</v>
      </c>
      <c r="AY2279" s="19" t="e">
        <f>VLOOKUP(AG2279,Cías!$A$1:$E$10000,5,0)</f>
        <v>#N/A</v>
      </c>
      <c r="AZ2279" s="19" t="str">
        <f t="shared" si="250"/>
        <v>1014412</v>
      </c>
      <c r="BA2279" s="19" t="str">
        <f t="shared" si="251"/>
        <v>UNION DE CONCRETERAS UNICON UCUE</v>
      </c>
      <c r="BB2279" s="19" t="e">
        <f>VLOOKUP(AG2279,Cías!$A$1:$E$10000,3,0)</f>
        <v>#N/A</v>
      </c>
      <c r="BC2279" s="19"/>
      <c r="BD2279" s="19"/>
      <c r="BE2279" s="19"/>
      <c r="BF2279" s="19"/>
      <c r="BG2279" s="19"/>
      <c r="BH2279" s="19"/>
      <c r="BI2279" s="19"/>
      <c r="BJ2279" s="19"/>
    </row>
    <row r="2280" spans="1:62" ht="15" x14ac:dyDescent="0.2">
      <c r="A2280" s="19" t="s">
        <v>19241</v>
      </c>
      <c r="B2280" s="19" t="s">
        <v>1479</v>
      </c>
      <c r="C2280" s="43">
        <v>44664</v>
      </c>
      <c r="D2280" s="44">
        <v>0.52986111111111001</v>
      </c>
      <c r="E2280" s="19" t="s">
        <v>19242</v>
      </c>
      <c r="F2280" s="19" t="s">
        <v>19243</v>
      </c>
      <c r="G2280" s="19" t="s">
        <v>19244</v>
      </c>
      <c r="H2280" s="45">
        <v>3658.17</v>
      </c>
      <c r="I2280" s="45">
        <v>4101.5600000000004</v>
      </c>
      <c r="J2280" s="19" t="s">
        <v>1560</v>
      </c>
      <c r="K2280" s="19" t="s">
        <v>14884</v>
      </c>
      <c r="L2280" s="19" t="s">
        <v>19245</v>
      </c>
      <c r="M2280" s="19" t="s">
        <v>19246</v>
      </c>
      <c r="N2280" s="19" t="s">
        <v>19241</v>
      </c>
      <c r="O2280" s="19" t="s">
        <v>1486</v>
      </c>
      <c r="P2280" s="19" t="s">
        <v>1487</v>
      </c>
      <c r="Q2280" s="46">
        <v>31.46</v>
      </c>
      <c r="R2280" s="19" t="s">
        <v>1488</v>
      </c>
      <c r="S2280" s="19" t="s">
        <v>1564</v>
      </c>
      <c r="T2280" s="19" t="s">
        <v>416</v>
      </c>
      <c r="U2280" s="19" t="s">
        <v>1565</v>
      </c>
      <c r="V2280" s="19" t="s">
        <v>1566</v>
      </c>
      <c r="W2280" s="19" t="s">
        <v>1567</v>
      </c>
      <c r="X2280" s="19" t="s">
        <v>1568</v>
      </c>
      <c r="Y2280" s="19" t="s">
        <v>1569</v>
      </c>
      <c r="Z2280" s="19" t="s">
        <v>1570</v>
      </c>
      <c r="AA2280" s="46">
        <v>136</v>
      </c>
      <c r="AB2280" s="19" t="s">
        <v>1571</v>
      </c>
      <c r="AC2280" s="19" t="s">
        <v>416</v>
      </c>
      <c r="AD2280" s="19" t="s">
        <v>1572</v>
      </c>
      <c r="AE2280" s="19" t="s">
        <v>1573</v>
      </c>
      <c r="AF2280" s="19" t="s">
        <v>1497</v>
      </c>
      <c r="AG2280" s="19" t="s">
        <v>1574</v>
      </c>
      <c r="AH2280" s="19" t="s">
        <v>1499</v>
      </c>
      <c r="AI2280" s="19" t="s">
        <v>1500</v>
      </c>
      <c r="AJ2280" s="45">
        <v>0</v>
      </c>
      <c r="AK2280" s="45">
        <v>0</v>
      </c>
      <c r="AL2280" s="19" t="s">
        <v>1517</v>
      </c>
      <c r="AM2280" s="46">
        <v>51020</v>
      </c>
      <c r="AN2280" s="46">
        <v>31460</v>
      </c>
      <c r="AO2280" s="46">
        <v>19560</v>
      </c>
      <c r="AP2280" s="45">
        <v>0</v>
      </c>
      <c r="AQ2280" s="45"/>
      <c r="AR2280" s="45" t="str">
        <f>IFERROR(VLOOKUP(AB2280,'Pedidos marco'!$A$1:$D$10000,4,0)," ")</f>
        <v xml:space="preserve"> </v>
      </c>
      <c r="AS2280" s="45">
        <f t="shared" si="245"/>
        <v>13</v>
      </c>
      <c r="AT2280" s="45" t="str">
        <f t="shared" si="246"/>
        <v>13</v>
      </c>
      <c r="AU2280" s="47">
        <v>31.46</v>
      </c>
      <c r="AV2280" s="19" t="str">
        <f t="shared" si="247"/>
        <v>04 April</v>
      </c>
      <c r="AW2280" s="19">
        <f t="shared" si="248"/>
        <v>0</v>
      </c>
      <c r="AX2280" s="19">
        <f t="shared" si="249"/>
        <v>0</v>
      </c>
      <c r="AY2280" s="19" t="e">
        <f>VLOOKUP(AG2280,Cías!$A$1:$E$10000,5,0)</f>
        <v>#N/A</v>
      </c>
      <c r="AZ2280" s="19" t="str">
        <f t="shared" si="250"/>
        <v>1014407</v>
      </c>
      <c r="BA2280" s="19" t="str">
        <f t="shared" si="251"/>
        <v>HORMIANDES</v>
      </c>
      <c r="BB2280" s="19" t="e">
        <f>VLOOKUP(AG2280,Cías!$A$1:$E$10000,3,0)</f>
        <v>#N/A</v>
      </c>
      <c r="BC2280" s="19"/>
      <c r="BD2280" s="19"/>
      <c r="BE2280" s="19"/>
      <c r="BF2280" s="19"/>
      <c r="BG2280" s="19"/>
      <c r="BH2280" s="19"/>
      <c r="BI2280" s="19"/>
      <c r="BJ2280" s="19"/>
    </row>
    <row r="2281" spans="1:62" ht="15" x14ac:dyDescent="0.2">
      <c r="A2281" s="19" t="s">
        <v>19247</v>
      </c>
      <c r="B2281" s="19" t="s">
        <v>1479</v>
      </c>
      <c r="C2281" s="43">
        <v>44664</v>
      </c>
      <c r="D2281" s="44">
        <v>0.53194444444444</v>
      </c>
      <c r="E2281" s="19" t="s">
        <v>19248</v>
      </c>
      <c r="F2281" s="19" t="s">
        <v>1481</v>
      </c>
      <c r="G2281" s="19" t="s">
        <v>1481</v>
      </c>
      <c r="H2281" s="45">
        <v>0</v>
      </c>
      <c r="I2281" s="45">
        <v>0</v>
      </c>
      <c r="J2281" s="19" t="s">
        <v>1482</v>
      </c>
      <c r="K2281" s="19" t="s">
        <v>19249</v>
      </c>
      <c r="L2281" s="19" t="s">
        <v>19250</v>
      </c>
      <c r="M2281" s="19" t="s">
        <v>19251</v>
      </c>
      <c r="N2281" s="19" t="s">
        <v>19247</v>
      </c>
      <c r="O2281" s="19" t="s">
        <v>369</v>
      </c>
      <c r="P2281" s="19" t="s">
        <v>370</v>
      </c>
      <c r="Q2281" s="46">
        <v>660</v>
      </c>
      <c r="R2281" s="19" t="s">
        <v>1544</v>
      </c>
      <c r="S2281" s="19" t="s">
        <v>2353</v>
      </c>
      <c r="T2281" s="19" t="s">
        <v>2354</v>
      </c>
      <c r="U2281" s="19" t="s">
        <v>9398</v>
      </c>
      <c r="V2281" s="19" t="s">
        <v>9399</v>
      </c>
      <c r="W2281" s="19" t="s">
        <v>415</v>
      </c>
      <c r="X2281" s="19" t="s">
        <v>9400</v>
      </c>
      <c r="Y2281" s="19" t="s">
        <v>3748</v>
      </c>
      <c r="Z2281" s="19" t="s">
        <v>3749</v>
      </c>
      <c r="AA2281" s="46">
        <v>129</v>
      </c>
      <c r="AB2281" s="19" t="s">
        <v>578</v>
      </c>
      <c r="AC2281" s="19" t="s">
        <v>313</v>
      </c>
      <c r="AD2281" s="19" t="s">
        <v>4817</v>
      </c>
      <c r="AE2281" s="19" t="s">
        <v>4818</v>
      </c>
      <c r="AF2281" s="19" t="s">
        <v>1592</v>
      </c>
      <c r="AG2281" s="19" t="s">
        <v>4819</v>
      </c>
      <c r="AH2281" s="19" t="s">
        <v>1499</v>
      </c>
      <c r="AI2281" s="19" t="s">
        <v>1500</v>
      </c>
      <c r="AJ2281" s="45">
        <v>0</v>
      </c>
      <c r="AK2281" s="45">
        <v>0</v>
      </c>
      <c r="AL2281" s="19" t="s">
        <v>1501</v>
      </c>
      <c r="AM2281" s="46">
        <v>50530</v>
      </c>
      <c r="AN2281" s="46">
        <v>33110</v>
      </c>
      <c r="AO2281" s="46">
        <v>17420</v>
      </c>
      <c r="AP2281" s="45">
        <v>336.6</v>
      </c>
      <c r="AQ2281" s="45"/>
      <c r="AR2281" s="45" t="str">
        <f>IFERROR(VLOOKUP(AB2281,'Pedidos marco'!$A$1:$D$10000,4,0)," ")</f>
        <v xml:space="preserve"> </v>
      </c>
      <c r="AS2281" s="45">
        <f t="shared" si="245"/>
        <v>13</v>
      </c>
      <c r="AT2281" s="45" t="str">
        <f t="shared" si="246"/>
        <v>13</v>
      </c>
      <c r="AU2281" s="47">
        <v>33</v>
      </c>
      <c r="AV2281" s="19" t="str">
        <f t="shared" si="247"/>
        <v>04 April</v>
      </c>
      <c r="AW2281" s="19">
        <f t="shared" si="248"/>
        <v>0.51</v>
      </c>
      <c r="AX2281" s="19">
        <f t="shared" si="249"/>
        <v>10.200000000000001</v>
      </c>
      <c r="AY2281" s="19" t="e">
        <f>VLOOKUP(AG2281,Cías!$A$1:$E$10000,5,0)</f>
        <v>#N/A</v>
      </c>
      <c r="AZ2281" s="19" t="str">
        <f t="shared" si="250"/>
        <v>1018725</v>
      </c>
      <c r="BA2281" s="19" t="str">
        <f t="shared" si="251"/>
        <v>TRANSPORTE DE CARGA PESADA</v>
      </c>
      <c r="BB2281" s="19" t="e">
        <f>VLOOKUP(AG2281,Cías!$A$1:$E$10000,3,0)</f>
        <v>#N/A</v>
      </c>
      <c r="BC2281" s="19"/>
      <c r="BD2281" s="19"/>
      <c r="BE2281" s="19"/>
      <c r="BF2281" s="19"/>
      <c r="BG2281" s="19"/>
      <c r="BH2281" s="19"/>
      <c r="BI2281" s="19"/>
      <c r="BJ2281" s="19"/>
    </row>
    <row r="2282" spans="1:62" ht="15" x14ac:dyDescent="0.2">
      <c r="A2282" s="19" t="s">
        <v>19252</v>
      </c>
      <c r="B2282" s="19" t="s">
        <v>1479</v>
      </c>
      <c r="C2282" s="43">
        <v>44664</v>
      </c>
      <c r="D2282" s="44">
        <v>0.53680555555555998</v>
      </c>
      <c r="E2282" s="19" t="s">
        <v>19253</v>
      </c>
      <c r="F2282" s="19" t="s">
        <v>19254</v>
      </c>
      <c r="G2282" s="19" t="s">
        <v>19255</v>
      </c>
      <c r="H2282" s="45">
        <v>4567.2</v>
      </c>
      <c r="I2282" s="45">
        <v>5120.7700000000004</v>
      </c>
      <c r="J2282" s="19" t="s">
        <v>1560</v>
      </c>
      <c r="K2282" s="19" t="s">
        <v>19256</v>
      </c>
      <c r="L2282" s="19" t="s">
        <v>19257</v>
      </c>
      <c r="M2282" s="19" t="s">
        <v>19258</v>
      </c>
      <c r="N2282" s="19" t="s">
        <v>19252</v>
      </c>
      <c r="O2282" s="19" t="s">
        <v>1603</v>
      </c>
      <c r="P2282" s="19" t="s">
        <v>1604</v>
      </c>
      <c r="Q2282" s="46">
        <v>660</v>
      </c>
      <c r="R2282" s="19" t="s">
        <v>1544</v>
      </c>
      <c r="S2282" s="19" t="s">
        <v>4033</v>
      </c>
      <c r="T2282" s="19" t="s">
        <v>1624</v>
      </c>
      <c r="U2282" s="19" t="s">
        <v>4034</v>
      </c>
      <c r="V2282" s="19" t="s">
        <v>4035</v>
      </c>
      <c r="W2282" s="19" t="s">
        <v>2144</v>
      </c>
      <c r="X2282" s="19" t="s">
        <v>4036</v>
      </c>
      <c r="Y2282" s="19" t="s">
        <v>2146</v>
      </c>
      <c r="Z2282" s="19" t="s">
        <v>2147</v>
      </c>
      <c r="AA2282" s="46">
        <v>388</v>
      </c>
      <c r="AB2282" s="19" t="s">
        <v>567</v>
      </c>
      <c r="AC2282" s="19" t="s">
        <v>287</v>
      </c>
      <c r="AD2282" s="19" t="s">
        <v>4037</v>
      </c>
      <c r="AE2282" s="19" t="s">
        <v>4038</v>
      </c>
      <c r="AF2282" s="19" t="s">
        <v>1592</v>
      </c>
      <c r="AG2282" s="19" t="s">
        <v>4039</v>
      </c>
      <c r="AH2282" s="19" t="s">
        <v>1499</v>
      </c>
      <c r="AI2282" s="19" t="s">
        <v>1500</v>
      </c>
      <c r="AJ2282" s="45">
        <v>0</v>
      </c>
      <c r="AK2282" s="45">
        <v>0</v>
      </c>
      <c r="AL2282" s="19" t="s">
        <v>1501</v>
      </c>
      <c r="AM2282" s="46">
        <v>51490</v>
      </c>
      <c r="AN2282" s="46">
        <v>33010</v>
      </c>
      <c r="AO2282" s="46">
        <v>18480</v>
      </c>
      <c r="AP2282" s="45">
        <v>699.6</v>
      </c>
      <c r="AQ2282" s="45"/>
      <c r="AR2282" s="45" t="str">
        <f>IFERROR(VLOOKUP(AB2282,'Pedidos marco'!$A$1:$D$10000,4,0)," ")</f>
        <v xml:space="preserve"> </v>
      </c>
      <c r="AS2282" s="45">
        <f t="shared" si="245"/>
        <v>13</v>
      </c>
      <c r="AT2282" s="45" t="str">
        <f t="shared" si="246"/>
        <v>13</v>
      </c>
      <c r="AU2282" s="47">
        <v>33</v>
      </c>
      <c r="AV2282" s="19" t="str">
        <f t="shared" si="247"/>
        <v>04 April</v>
      </c>
      <c r="AW2282" s="19">
        <f t="shared" si="248"/>
        <v>1.06</v>
      </c>
      <c r="AX2282" s="19">
        <f t="shared" si="249"/>
        <v>21.2</v>
      </c>
      <c r="AY2282" s="19" t="e">
        <f>VLOOKUP(AG2282,Cías!$A$1:$E$10000,5,0)</f>
        <v>#N/A</v>
      </c>
      <c r="AZ2282" s="19" t="str">
        <f t="shared" si="250"/>
        <v>1024017</v>
      </c>
      <c r="BA2282" s="19" t="str">
        <f t="shared" si="251"/>
        <v>SANTO CHICAIZA EDISON XAVIER</v>
      </c>
      <c r="BB2282" s="19" t="e">
        <f>VLOOKUP(AG2282,Cías!$A$1:$E$10000,3,0)</f>
        <v>#N/A</v>
      </c>
      <c r="BC2282" s="19"/>
      <c r="BD2282" s="19"/>
      <c r="BE2282" s="19"/>
      <c r="BF2282" s="19"/>
      <c r="BG2282" s="19"/>
      <c r="BH2282" s="19"/>
      <c r="BI2282" s="19"/>
      <c r="BJ2282" s="19"/>
    </row>
    <row r="2283" spans="1:62" ht="15" x14ac:dyDescent="0.2">
      <c r="A2283" s="19" t="s">
        <v>19259</v>
      </c>
      <c r="B2283" s="19" t="s">
        <v>1479</v>
      </c>
      <c r="C2283" s="43">
        <v>44664</v>
      </c>
      <c r="D2283" s="44">
        <v>0.53749999999999998</v>
      </c>
      <c r="E2283" s="19" t="s">
        <v>19260</v>
      </c>
      <c r="F2283" s="19" t="s">
        <v>19261</v>
      </c>
      <c r="G2283" s="19" t="s">
        <v>19262</v>
      </c>
      <c r="H2283" s="45">
        <v>533.6</v>
      </c>
      <c r="I2283" s="45">
        <v>598.27</v>
      </c>
      <c r="J2283" s="19" t="s">
        <v>1560</v>
      </c>
      <c r="K2283" s="19" t="s">
        <v>19263</v>
      </c>
      <c r="L2283" s="19" t="s">
        <v>19264</v>
      </c>
      <c r="M2283" s="19" t="s">
        <v>19265</v>
      </c>
      <c r="N2283" s="19" t="s">
        <v>19259</v>
      </c>
      <c r="O2283" s="19" t="s">
        <v>371</v>
      </c>
      <c r="P2283" s="19" t="s">
        <v>372</v>
      </c>
      <c r="Q2283" s="46">
        <v>80</v>
      </c>
      <c r="R2283" s="19" t="s">
        <v>1544</v>
      </c>
      <c r="S2283" s="19" t="s">
        <v>3033</v>
      </c>
      <c r="T2283" s="19" t="s">
        <v>3034</v>
      </c>
      <c r="U2283" s="19" t="s">
        <v>3035</v>
      </c>
      <c r="V2283" s="19" t="s">
        <v>3036</v>
      </c>
      <c r="W2283" s="19" t="s">
        <v>3037</v>
      </c>
      <c r="X2283" s="19" t="s">
        <v>3038</v>
      </c>
      <c r="Y2283" s="19" t="s">
        <v>3039</v>
      </c>
      <c r="Z2283" s="19" t="s">
        <v>3040</v>
      </c>
      <c r="AA2283" s="46">
        <v>261</v>
      </c>
      <c r="AB2283" s="19" t="s">
        <v>505</v>
      </c>
      <c r="AC2283" s="19" t="s">
        <v>159</v>
      </c>
      <c r="AD2283" s="19" t="s">
        <v>3396</v>
      </c>
      <c r="AE2283" s="19" t="s">
        <v>3397</v>
      </c>
      <c r="AF2283" s="19" t="s">
        <v>1554</v>
      </c>
      <c r="AG2283" s="19" t="s">
        <v>6671</v>
      </c>
      <c r="AH2283" s="19" t="s">
        <v>1499</v>
      </c>
      <c r="AI2283" s="19" t="s">
        <v>1500</v>
      </c>
      <c r="AJ2283" s="45">
        <v>0</v>
      </c>
      <c r="AK2283" s="45">
        <v>0</v>
      </c>
      <c r="AL2283" s="19" t="s">
        <v>1501</v>
      </c>
      <c r="AM2283" s="46">
        <v>6987.7780000000002</v>
      </c>
      <c r="AN2283" s="46">
        <v>4011.1109999999999</v>
      </c>
      <c r="AO2283" s="46">
        <v>2976.6669999999999</v>
      </c>
      <c r="AP2283" s="45">
        <v>75.2</v>
      </c>
      <c r="AQ2283" s="45"/>
      <c r="AR2283" s="45" t="str">
        <f>IFERROR(VLOOKUP(AB2283,'Pedidos marco'!$A$1:$D$10000,4,0)," ")</f>
        <v xml:space="preserve"> </v>
      </c>
      <c r="AS2283" s="45">
        <f t="shared" si="245"/>
        <v>13</v>
      </c>
      <c r="AT2283" s="45" t="str">
        <f t="shared" si="246"/>
        <v>13</v>
      </c>
      <c r="AU2283" s="47">
        <v>4</v>
      </c>
      <c r="AV2283" s="19" t="str">
        <f t="shared" si="247"/>
        <v>04 April</v>
      </c>
      <c r="AW2283" s="19">
        <f t="shared" si="248"/>
        <v>0.94000000000000006</v>
      </c>
      <c r="AX2283" s="19">
        <f t="shared" si="249"/>
        <v>18.8</v>
      </c>
      <c r="AY2283" s="19" t="e">
        <f>VLOOKUP(AG2283,Cías!$A$1:$E$10000,5,0)</f>
        <v>#N/A</v>
      </c>
      <c r="AZ2283" s="19" t="str">
        <f t="shared" si="250"/>
        <v>1013505</v>
      </c>
      <c r="BA2283" s="19" t="str">
        <f t="shared" si="251"/>
        <v>HERMOZA LOZADA JORGE ABDON</v>
      </c>
      <c r="BB2283" s="19" t="e">
        <f>VLOOKUP(AG2283,Cías!$A$1:$E$10000,3,0)</f>
        <v>#N/A</v>
      </c>
      <c r="BC2283" s="19"/>
      <c r="BD2283" s="19"/>
      <c r="BE2283" s="19"/>
      <c r="BF2283" s="19"/>
      <c r="BG2283" s="19"/>
      <c r="BH2283" s="19"/>
      <c r="BI2283" s="19"/>
      <c r="BJ2283" s="19"/>
    </row>
    <row r="2284" spans="1:62" ht="15" x14ac:dyDescent="0.2">
      <c r="A2284" s="19" t="s">
        <v>19259</v>
      </c>
      <c r="B2284" s="19" t="s">
        <v>1479</v>
      </c>
      <c r="C2284" s="43">
        <v>44664</v>
      </c>
      <c r="D2284" s="44">
        <v>0.53749999999999998</v>
      </c>
      <c r="E2284" s="19" t="s">
        <v>19266</v>
      </c>
      <c r="F2284" s="19" t="s">
        <v>19267</v>
      </c>
      <c r="G2284" s="19" t="s">
        <v>19268</v>
      </c>
      <c r="H2284" s="45">
        <v>1476</v>
      </c>
      <c r="I2284" s="45">
        <v>1654.9</v>
      </c>
      <c r="J2284" s="19" t="s">
        <v>1560</v>
      </c>
      <c r="K2284" s="19" t="s">
        <v>19263</v>
      </c>
      <c r="L2284" s="19" t="s">
        <v>19269</v>
      </c>
      <c r="M2284" s="19" t="s">
        <v>19270</v>
      </c>
      <c r="N2284" s="19" t="s">
        <v>19259</v>
      </c>
      <c r="O2284" s="19" t="s">
        <v>369</v>
      </c>
      <c r="P2284" s="19" t="s">
        <v>370</v>
      </c>
      <c r="Q2284" s="46">
        <v>240</v>
      </c>
      <c r="R2284" s="19" t="s">
        <v>1544</v>
      </c>
      <c r="S2284" s="19" t="s">
        <v>3033</v>
      </c>
      <c r="T2284" s="19" t="s">
        <v>3034</v>
      </c>
      <c r="U2284" s="19" t="s">
        <v>3035</v>
      </c>
      <c r="V2284" s="19" t="s">
        <v>3036</v>
      </c>
      <c r="W2284" s="19" t="s">
        <v>3037</v>
      </c>
      <c r="X2284" s="19" t="s">
        <v>3038</v>
      </c>
      <c r="Y2284" s="19" t="s">
        <v>3039</v>
      </c>
      <c r="Z2284" s="19" t="s">
        <v>3040</v>
      </c>
      <c r="AA2284" s="46">
        <v>261</v>
      </c>
      <c r="AB2284" s="19" t="s">
        <v>505</v>
      </c>
      <c r="AC2284" s="19" t="s">
        <v>159</v>
      </c>
      <c r="AD2284" s="19" t="s">
        <v>3396</v>
      </c>
      <c r="AE2284" s="19" t="s">
        <v>3397</v>
      </c>
      <c r="AF2284" s="19" t="s">
        <v>1554</v>
      </c>
      <c r="AG2284" s="19" t="s">
        <v>6671</v>
      </c>
      <c r="AH2284" s="19" t="s">
        <v>1499</v>
      </c>
      <c r="AI2284" s="19" t="s">
        <v>1500</v>
      </c>
      <c r="AJ2284" s="45">
        <v>0</v>
      </c>
      <c r="AK2284" s="45">
        <v>0</v>
      </c>
      <c r="AL2284" s="19" t="s">
        <v>1501</v>
      </c>
      <c r="AM2284" s="46">
        <v>15010</v>
      </c>
      <c r="AN2284" s="46">
        <v>12033.333000000001</v>
      </c>
      <c r="AO2284" s="46">
        <v>2976.6669999999999</v>
      </c>
      <c r="AP2284" s="45">
        <v>225.6</v>
      </c>
      <c r="AQ2284" s="45"/>
      <c r="AR2284" s="45" t="str">
        <f>IFERROR(VLOOKUP(AB2284,'Pedidos marco'!$A$1:$D$10000,4,0)," ")</f>
        <v xml:space="preserve"> </v>
      </c>
      <c r="AS2284" s="45">
        <f t="shared" si="245"/>
        <v>13</v>
      </c>
      <c r="AT2284" s="45" t="str">
        <f t="shared" si="246"/>
        <v>13</v>
      </c>
      <c r="AU2284" s="47">
        <v>12</v>
      </c>
      <c r="AV2284" s="19" t="str">
        <f t="shared" si="247"/>
        <v>04 April</v>
      </c>
      <c r="AW2284" s="19">
        <f t="shared" si="248"/>
        <v>0.94</v>
      </c>
      <c r="AX2284" s="19">
        <f t="shared" si="249"/>
        <v>18.8</v>
      </c>
      <c r="AY2284" s="19" t="e">
        <f>VLOOKUP(AG2284,Cías!$A$1:$E$10000,5,0)</f>
        <v>#N/A</v>
      </c>
      <c r="AZ2284" s="19" t="str">
        <f t="shared" si="250"/>
        <v>1013505</v>
      </c>
      <c r="BA2284" s="19" t="str">
        <f t="shared" si="251"/>
        <v>HERMOZA LOZADA JORGE ABDON</v>
      </c>
      <c r="BB2284" s="19" t="e">
        <f>VLOOKUP(AG2284,Cías!$A$1:$E$10000,3,0)</f>
        <v>#N/A</v>
      </c>
      <c r="BC2284" s="19"/>
      <c r="BD2284" s="19"/>
      <c r="BE2284" s="19"/>
      <c r="BF2284" s="19"/>
      <c r="BG2284" s="19"/>
      <c r="BH2284" s="19"/>
      <c r="BI2284" s="19"/>
      <c r="BJ2284" s="19"/>
    </row>
    <row r="2285" spans="1:62" ht="15" x14ac:dyDescent="0.2">
      <c r="A2285" s="19" t="s">
        <v>19259</v>
      </c>
      <c r="B2285" s="19" t="s">
        <v>1479</v>
      </c>
      <c r="C2285" s="43">
        <v>44664</v>
      </c>
      <c r="D2285" s="44">
        <v>0.53749999999999998</v>
      </c>
      <c r="E2285" s="19" t="s">
        <v>19271</v>
      </c>
      <c r="F2285" s="19" t="s">
        <v>19272</v>
      </c>
      <c r="G2285" s="19" t="s">
        <v>19273</v>
      </c>
      <c r="H2285" s="45">
        <v>265.2</v>
      </c>
      <c r="I2285" s="45">
        <v>297.33999999999997</v>
      </c>
      <c r="J2285" s="19" t="s">
        <v>1560</v>
      </c>
      <c r="K2285" s="19" t="s">
        <v>19263</v>
      </c>
      <c r="L2285" s="19" t="s">
        <v>19274</v>
      </c>
      <c r="M2285" s="19" t="s">
        <v>19275</v>
      </c>
      <c r="N2285" s="19" t="s">
        <v>19259</v>
      </c>
      <c r="O2285" s="19" t="s">
        <v>367</v>
      </c>
      <c r="P2285" s="19" t="s">
        <v>368</v>
      </c>
      <c r="Q2285" s="46">
        <v>40</v>
      </c>
      <c r="R2285" s="19" t="s">
        <v>1544</v>
      </c>
      <c r="S2285" s="19" t="s">
        <v>3033</v>
      </c>
      <c r="T2285" s="19" t="s">
        <v>3034</v>
      </c>
      <c r="U2285" s="19" t="s">
        <v>3035</v>
      </c>
      <c r="V2285" s="19" t="s">
        <v>3036</v>
      </c>
      <c r="W2285" s="19" t="s">
        <v>3037</v>
      </c>
      <c r="X2285" s="19" t="s">
        <v>3038</v>
      </c>
      <c r="Y2285" s="19" t="s">
        <v>3039</v>
      </c>
      <c r="Z2285" s="19" t="s">
        <v>3040</v>
      </c>
      <c r="AA2285" s="46">
        <v>261</v>
      </c>
      <c r="AB2285" s="19" t="s">
        <v>505</v>
      </c>
      <c r="AC2285" s="19" t="s">
        <v>159</v>
      </c>
      <c r="AD2285" s="19" t="s">
        <v>3396</v>
      </c>
      <c r="AE2285" s="19" t="s">
        <v>3397</v>
      </c>
      <c r="AF2285" s="19" t="s">
        <v>1554</v>
      </c>
      <c r="AG2285" s="19" t="s">
        <v>6671</v>
      </c>
      <c r="AH2285" s="19" t="s">
        <v>1499</v>
      </c>
      <c r="AI2285" s="19" t="s">
        <v>1500</v>
      </c>
      <c r="AJ2285" s="45">
        <v>0</v>
      </c>
      <c r="AK2285" s="45">
        <v>0</v>
      </c>
      <c r="AL2285" s="19" t="s">
        <v>1501</v>
      </c>
      <c r="AM2285" s="46">
        <v>4982.223</v>
      </c>
      <c r="AN2285" s="46">
        <v>2005.556</v>
      </c>
      <c r="AO2285" s="46">
        <v>2976.6669999999999</v>
      </c>
      <c r="AP2285" s="45">
        <v>37.6</v>
      </c>
      <c r="AQ2285" s="45"/>
      <c r="AR2285" s="45" t="str">
        <f>IFERROR(VLOOKUP(AB2285,'Pedidos marco'!$A$1:$D$10000,4,0)," ")</f>
        <v xml:space="preserve"> </v>
      </c>
      <c r="AS2285" s="45">
        <f t="shared" si="245"/>
        <v>13</v>
      </c>
      <c r="AT2285" s="45" t="str">
        <f t="shared" si="246"/>
        <v>13</v>
      </c>
      <c r="AU2285" s="47">
        <v>2</v>
      </c>
      <c r="AV2285" s="19" t="str">
        <f t="shared" si="247"/>
        <v>04 April</v>
      </c>
      <c r="AW2285" s="19">
        <f t="shared" si="248"/>
        <v>0.94000000000000006</v>
      </c>
      <c r="AX2285" s="19">
        <f t="shared" si="249"/>
        <v>18.8</v>
      </c>
      <c r="AY2285" s="19" t="e">
        <f>VLOOKUP(AG2285,Cías!$A$1:$E$10000,5,0)</f>
        <v>#N/A</v>
      </c>
      <c r="AZ2285" s="19" t="str">
        <f t="shared" si="250"/>
        <v>1013505</v>
      </c>
      <c r="BA2285" s="19" t="str">
        <f t="shared" si="251"/>
        <v>HERMOZA LOZADA JORGE ABDON</v>
      </c>
      <c r="BB2285" s="19" t="e">
        <f>VLOOKUP(AG2285,Cías!$A$1:$E$10000,3,0)</f>
        <v>#N/A</v>
      </c>
      <c r="BC2285" s="19"/>
      <c r="BD2285" s="19"/>
      <c r="BE2285" s="19"/>
      <c r="BF2285" s="19"/>
      <c r="BG2285" s="19"/>
      <c r="BH2285" s="19"/>
      <c r="BI2285" s="19"/>
      <c r="BJ2285" s="19"/>
    </row>
    <row r="2286" spans="1:62" ht="15" x14ac:dyDescent="0.2">
      <c r="A2286" s="19" t="s">
        <v>19276</v>
      </c>
      <c r="B2286" s="19" t="s">
        <v>1479</v>
      </c>
      <c r="C2286" s="43">
        <v>44664</v>
      </c>
      <c r="D2286" s="44">
        <v>0.54305555555555995</v>
      </c>
      <c r="E2286" s="19" t="s">
        <v>19277</v>
      </c>
      <c r="F2286" s="19" t="s">
        <v>19278</v>
      </c>
      <c r="G2286" s="19" t="s">
        <v>19279</v>
      </c>
      <c r="H2286" s="45">
        <v>2432.56</v>
      </c>
      <c r="I2286" s="45">
        <v>2727.4</v>
      </c>
      <c r="J2286" s="19" t="s">
        <v>2037</v>
      </c>
      <c r="K2286" s="19" t="s">
        <v>19280</v>
      </c>
      <c r="L2286" s="19" t="s">
        <v>19281</v>
      </c>
      <c r="M2286" s="19" t="s">
        <v>19282</v>
      </c>
      <c r="N2286" s="19" t="s">
        <v>19276</v>
      </c>
      <c r="O2286" s="19" t="s">
        <v>367</v>
      </c>
      <c r="P2286" s="19" t="s">
        <v>368</v>
      </c>
      <c r="Q2286" s="46">
        <v>360</v>
      </c>
      <c r="R2286" s="19" t="s">
        <v>1544</v>
      </c>
      <c r="S2286" s="19" t="s">
        <v>11091</v>
      </c>
      <c r="T2286" s="19" t="s">
        <v>11092</v>
      </c>
      <c r="U2286" s="19" t="s">
        <v>19283</v>
      </c>
      <c r="V2286" s="19" t="s">
        <v>19284</v>
      </c>
      <c r="W2286" s="19" t="s">
        <v>415</v>
      </c>
      <c r="X2286" s="19" t="s">
        <v>19285</v>
      </c>
      <c r="Y2286" s="19" t="s">
        <v>17647</v>
      </c>
      <c r="Z2286" s="19" t="s">
        <v>17648</v>
      </c>
      <c r="AA2286" s="46">
        <v>103</v>
      </c>
      <c r="AB2286" s="19" t="s">
        <v>496</v>
      </c>
      <c r="AC2286" s="19" t="s">
        <v>141</v>
      </c>
      <c r="AD2286" s="19" t="s">
        <v>6555</v>
      </c>
      <c r="AE2286" s="19" t="s">
        <v>6556</v>
      </c>
      <c r="AF2286" s="19" t="s">
        <v>1554</v>
      </c>
      <c r="AG2286" s="19" t="s">
        <v>6557</v>
      </c>
      <c r="AH2286" s="19" t="s">
        <v>1499</v>
      </c>
      <c r="AI2286" s="19" t="s">
        <v>1500</v>
      </c>
      <c r="AJ2286" s="45">
        <v>0</v>
      </c>
      <c r="AK2286" s="45">
        <v>0</v>
      </c>
      <c r="AL2286" s="19" t="s">
        <v>1501</v>
      </c>
      <c r="AM2286" s="46">
        <v>27180</v>
      </c>
      <c r="AN2286" s="46">
        <v>18040</v>
      </c>
      <c r="AO2286" s="46">
        <v>9140</v>
      </c>
      <c r="AP2286" s="45">
        <v>162</v>
      </c>
      <c r="AQ2286" s="45"/>
      <c r="AR2286" s="45" t="str">
        <f>IFERROR(VLOOKUP(AB2286,'Pedidos marco'!$A$1:$D$10000,4,0)," ")</f>
        <v xml:space="preserve"> </v>
      </c>
      <c r="AS2286" s="45">
        <f t="shared" si="245"/>
        <v>13</v>
      </c>
      <c r="AT2286" s="45" t="str">
        <f t="shared" si="246"/>
        <v>13</v>
      </c>
      <c r="AU2286" s="47">
        <v>18</v>
      </c>
      <c r="AV2286" s="19" t="str">
        <f t="shared" si="247"/>
        <v>04 April</v>
      </c>
      <c r="AW2286" s="19">
        <f t="shared" si="248"/>
        <v>0.45</v>
      </c>
      <c r="AX2286" s="19">
        <f t="shared" si="249"/>
        <v>9</v>
      </c>
      <c r="AY2286" s="19" t="e">
        <f>VLOOKUP(AG2286,Cías!$A$1:$E$10000,5,0)</f>
        <v>#N/A</v>
      </c>
      <c r="AZ2286" s="19" t="str">
        <f t="shared" si="250"/>
        <v>1021764</v>
      </c>
      <c r="BA2286" s="19" t="str">
        <f t="shared" si="251"/>
        <v>GARCES MARTINEZ MILTON EDUARDO</v>
      </c>
      <c r="BB2286" s="19" t="e">
        <f>VLOOKUP(AG2286,Cías!$A$1:$E$10000,3,0)</f>
        <v>#N/A</v>
      </c>
      <c r="BC2286" s="19"/>
      <c r="BD2286" s="19"/>
      <c r="BE2286" s="19"/>
      <c r="BF2286" s="19"/>
      <c r="BG2286" s="19"/>
      <c r="BH2286" s="19"/>
      <c r="BI2286" s="19"/>
      <c r="BJ2286" s="19"/>
    </row>
    <row r="2287" spans="1:62" ht="15" x14ac:dyDescent="0.2">
      <c r="A2287" s="19" t="s">
        <v>19286</v>
      </c>
      <c r="B2287" s="19" t="s">
        <v>1479</v>
      </c>
      <c r="C2287" s="43">
        <v>44664</v>
      </c>
      <c r="D2287" s="44">
        <v>0.54722222222221995</v>
      </c>
      <c r="E2287" s="19" t="s">
        <v>19287</v>
      </c>
      <c r="F2287" s="19" t="s">
        <v>19288</v>
      </c>
      <c r="G2287" s="19" t="s">
        <v>19289</v>
      </c>
      <c r="H2287" s="45">
        <v>3238.68</v>
      </c>
      <c r="I2287" s="45">
        <v>3631.23</v>
      </c>
      <c r="J2287" s="19" t="s">
        <v>1560</v>
      </c>
      <c r="K2287" s="19" t="s">
        <v>19290</v>
      </c>
      <c r="L2287" s="19" t="s">
        <v>19291</v>
      </c>
      <c r="M2287" s="19" t="s">
        <v>19292</v>
      </c>
      <c r="N2287" s="19" t="s">
        <v>19286</v>
      </c>
      <c r="O2287" s="19" t="s">
        <v>367</v>
      </c>
      <c r="P2287" s="19" t="s">
        <v>368</v>
      </c>
      <c r="Q2287" s="46">
        <v>480</v>
      </c>
      <c r="R2287" s="19" t="s">
        <v>1544</v>
      </c>
      <c r="S2287" s="19" t="s">
        <v>1913</v>
      </c>
      <c r="T2287" s="19" t="s">
        <v>1914</v>
      </c>
      <c r="U2287" s="19" t="s">
        <v>1930</v>
      </c>
      <c r="V2287" s="19" t="s">
        <v>1931</v>
      </c>
      <c r="W2287" s="19" t="s">
        <v>1829</v>
      </c>
      <c r="X2287" s="19" t="s">
        <v>1932</v>
      </c>
      <c r="Y2287" s="19" t="s">
        <v>1831</v>
      </c>
      <c r="Z2287" s="19" t="s">
        <v>1832</v>
      </c>
      <c r="AA2287" s="46">
        <v>8</v>
      </c>
      <c r="AB2287" s="19" t="s">
        <v>594</v>
      </c>
      <c r="AC2287" s="19" t="s">
        <v>345</v>
      </c>
      <c r="AD2287" s="19" t="s">
        <v>4825</v>
      </c>
      <c r="AE2287" s="19" t="s">
        <v>4826</v>
      </c>
      <c r="AF2287" s="19" t="s">
        <v>1719</v>
      </c>
      <c r="AG2287" s="19" t="s">
        <v>4827</v>
      </c>
      <c r="AH2287" s="19" t="s">
        <v>1594</v>
      </c>
      <c r="AI2287" s="19" t="s">
        <v>1595</v>
      </c>
      <c r="AJ2287" s="45">
        <v>0.05</v>
      </c>
      <c r="AK2287" s="45">
        <v>24</v>
      </c>
      <c r="AL2287" s="19" t="s">
        <v>1501</v>
      </c>
      <c r="AM2287" s="46">
        <v>39960</v>
      </c>
      <c r="AN2287" s="46">
        <v>24070</v>
      </c>
      <c r="AO2287" s="46">
        <v>15890</v>
      </c>
      <c r="AP2287" s="45">
        <v>43.2</v>
      </c>
      <c r="AQ2287" s="45"/>
      <c r="AR2287" s="45" t="str">
        <f>IFERROR(VLOOKUP(AB2287,'Pedidos marco'!$A$1:$D$10000,4,0)," ")</f>
        <v xml:space="preserve"> </v>
      </c>
      <c r="AS2287" s="45">
        <f t="shared" si="245"/>
        <v>13</v>
      </c>
      <c r="AT2287" s="45" t="str">
        <f t="shared" si="246"/>
        <v>13</v>
      </c>
      <c r="AU2287" s="47">
        <v>24</v>
      </c>
      <c r="AV2287" s="19" t="str">
        <f t="shared" si="247"/>
        <v>04 April</v>
      </c>
      <c r="AW2287" s="19">
        <f t="shared" si="248"/>
        <v>9.0000000000000011E-2</v>
      </c>
      <c r="AX2287" s="19">
        <f t="shared" si="249"/>
        <v>1.8</v>
      </c>
      <c r="AY2287" s="19" t="e">
        <f>VLOOKUP(AG2287,Cías!$A$1:$E$10000,5,0)</f>
        <v>#N/A</v>
      </c>
      <c r="AZ2287" s="19" t="str">
        <f t="shared" si="250"/>
        <v>1013273</v>
      </c>
      <c r="BA2287" s="19" t="str">
        <f t="shared" si="251"/>
        <v>YEPEZ DIAZ LEONEL MANUEL</v>
      </c>
      <c r="BB2287" s="19" t="e">
        <f>VLOOKUP(AG2287,Cías!$A$1:$E$10000,3,0)</f>
        <v>#N/A</v>
      </c>
      <c r="BC2287" s="19"/>
      <c r="BD2287" s="19"/>
      <c r="BE2287" s="19"/>
      <c r="BF2287" s="19"/>
      <c r="BG2287" s="19"/>
      <c r="BH2287" s="19"/>
      <c r="BI2287" s="19"/>
      <c r="BJ2287" s="19"/>
    </row>
    <row r="2288" spans="1:62" ht="15" x14ac:dyDescent="0.2">
      <c r="A2288" s="19" t="s">
        <v>19293</v>
      </c>
      <c r="B2288" s="19" t="s">
        <v>1479</v>
      </c>
      <c r="C2288" s="43">
        <v>44664</v>
      </c>
      <c r="D2288" s="44">
        <v>0.54930555555556004</v>
      </c>
      <c r="E2288" s="19" t="s">
        <v>19294</v>
      </c>
      <c r="F2288" s="19" t="s">
        <v>19295</v>
      </c>
      <c r="G2288" s="19" t="s">
        <v>19296</v>
      </c>
      <c r="H2288" s="45">
        <v>2966.4</v>
      </c>
      <c r="I2288" s="45">
        <v>3325.95</v>
      </c>
      <c r="J2288" s="19" t="s">
        <v>1560</v>
      </c>
      <c r="K2288" s="19" t="s">
        <v>19297</v>
      </c>
      <c r="L2288" s="19" t="s">
        <v>19298</v>
      </c>
      <c r="M2288" s="19" t="s">
        <v>19299</v>
      </c>
      <c r="N2288" s="19" t="s">
        <v>19293</v>
      </c>
      <c r="O2288" s="19" t="s">
        <v>369</v>
      </c>
      <c r="P2288" s="19" t="s">
        <v>370</v>
      </c>
      <c r="Q2288" s="46">
        <v>480</v>
      </c>
      <c r="R2288" s="19" t="s">
        <v>1544</v>
      </c>
      <c r="S2288" s="19" t="s">
        <v>3053</v>
      </c>
      <c r="T2288" s="19" t="s">
        <v>3054</v>
      </c>
      <c r="U2288" s="19" t="s">
        <v>7597</v>
      </c>
      <c r="V2288" s="19" t="s">
        <v>7598</v>
      </c>
      <c r="W2288" s="19" t="s">
        <v>415</v>
      </c>
      <c r="X2288" s="19" t="s">
        <v>7599</v>
      </c>
      <c r="Y2288" s="19" t="s">
        <v>417</v>
      </c>
      <c r="Z2288" s="19" t="s">
        <v>2159</v>
      </c>
      <c r="AA2288" s="46">
        <v>110</v>
      </c>
      <c r="AB2288" s="19" t="s">
        <v>505</v>
      </c>
      <c r="AC2288" s="19" t="s">
        <v>159</v>
      </c>
      <c r="AD2288" s="19" t="s">
        <v>2743</v>
      </c>
      <c r="AE2288" s="19" t="s">
        <v>2744</v>
      </c>
      <c r="AF2288" s="19" t="s">
        <v>1719</v>
      </c>
      <c r="AG2288" s="19" t="s">
        <v>2745</v>
      </c>
      <c r="AH2288" s="19" t="s">
        <v>1594</v>
      </c>
      <c r="AI2288" s="19" t="s">
        <v>1595</v>
      </c>
      <c r="AJ2288" s="45">
        <v>0.05</v>
      </c>
      <c r="AK2288" s="45">
        <v>24</v>
      </c>
      <c r="AL2288" s="19" t="s">
        <v>1501</v>
      </c>
      <c r="AM2288" s="46">
        <v>38730</v>
      </c>
      <c r="AN2288" s="46">
        <v>24010</v>
      </c>
      <c r="AO2288" s="46">
        <v>14720</v>
      </c>
      <c r="AP2288" s="45">
        <v>220.8</v>
      </c>
      <c r="AQ2288" s="45"/>
      <c r="AR2288" s="45" t="str">
        <f>IFERROR(VLOOKUP(AB2288,'Pedidos marco'!$A$1:$D$10000,4,0)," ")</f>
        <v xml:space="preserve"> </v>
      </c>
      <c r="AS2288" s="45">
        <f t="shared" si="245"/>
        <v>13</v>
      </c>
      <c r="AT2288" s="45" t="str">
        <f t="shared" si="246"/>
        <v>13</v>
      </c>
      <c r="AU2288" s="47">
        <v>24</v>
      </c>
      <c r="AV2288" s="19" t="str">
        <f t="shared" si="247"/>
        <v>04 April</v>
      </c>
      <c r="AW2288" s="19">
        <f t="shared" si="248"/>
        <v>0.46</v>
      </c>
      <c r="AX2288" s="19">
        <f t="shared" si="249"/>
        <v>9.2000000000000011</v>
      </c>
      <c r="AY2288" s="19" t="e">
        <f>VLOOKUP(AG2288,Cías!$A$1:$E$10000,5,0)</f>
        <v>#N/A</v>
      </c>
      <c r="AZ2288" s="19" t="str">
        <f t="shared" si="250"/>
        <v>1013505</v>
      </c>
      <c r="BA2288" s="19" t="str">
        <f t="shared" si="251"/>
        <v>HERMOZA LOZADA JORGE ABDON</v>
      </c>
      <c r="BB2288" s="19" t="e">
        <f>VLOOKUP(AG2288,Cías!$A$1:$E$10000,3,0)</f>
        <v>#N/A</v>
      </c>
      <c r="BC2288" s="19"/>
      <c r="BD2288" s="19"/>
      <c r="BE2288" s="19"/>
      <c r="BF2288" s="19"/>
      <c r="BG2288" s="19"/>
      <c r="BH2288" s="19"/>
      <c r="BI2288" s="19"/>
      <c r="BJ2288" s="19"/>
    </row>
    <row r="2289" spans="1:62" ht="15" x14ac:dyDescent="0.2">
      <c r="A2289" s="19" t="s">
        <v>19300</v>
      </c>
      <c r="B2289" s="19" t="s">
        <v>1479</v>
      </c>
      <c r="C2289" s="43">
        <v>44664</v>
      </c>
      <c r="D2289" s="44">
        <v>0.55138888888889004</v>
      </c>
      <c r="E2289" s="19" t="s">
        <v>19301</v>
      </c>
      <c r="F2289" s="19" t="s">
        <v>19302</v>
      </c>
      <c r="G2289" s="19" t="s">
        <v>19303</v>
      </c>
      <c r="H2289" s="45">
        <v>1056</v>
      </c>
      <c r="I2289" s="45">
        <v>1183.99</v>
      </c>
      <c r="J2289" s="19" t="s">
        <v>1560</v>
      </c>
      <c r="K2289" s="19" t="s">
        <v>19304</v>
      </c>
      <c r="L2289" s="19" t="s">
        <v>19305</v>
      </c>
      <c r="M2289" s="19" t="s">
        <v>19306</v>
      </c>
      <c r="N2289" s="19" t="s">
        <v>19300</v>
      </c>
      <c r="O2289" s="19" t="s">
        <v>2600</v>
      </c>
      <c r="P2289" s="19" t="s">
        <v>2601</v>
      </c>
      <c r="Q2289" s="46">
        <v>160</v>
      </c>
      <c r="R2289" s="19" t="s">
        <v>1544</v>
      </c>
      <c r="S2289" s="19" t="s">
        <v>1643</v>
      </c>
      <c r="T2289" s="19" t="s">
        <v>56</v>
      </c>
      <c r="U2289" s="19" t="s">
        <v>1644</v>
      </c>
      <c r="V2289" s="19" t="s">
        <v>1645</v>
      </c>
      <c r="W2289" s="19" t="s">
        <v>1646</v>
      </c>
      <c r="X2289" s="19" t="s">
        <v>1647</v>
      </c>
      <c r="Y2289" s="19" t="s">
        <v>1648</v>
      </c>
      <c r="Z2289" s="19" t="s">
        <v>1649</v>
      </c>
      <c r="AA2289" s="46">
        <v>330</v>
      </c>
      <c r="AB2289" s="19" t="s">
        <v>454</v>
      </c>
      <c r="AC2289" s="19" t="s">
        <v>56</v>
      </c>
      <c r="AD2289" s="19" t="s">
        <v>3773</v>
      </c>
      <c r="AE2289" s="19" t="s">
        <v>3774</v>
      </c>
      <c r="AF2289" s="19" t="s">
        <v>1592</v>
      </c>
      <c r="AG2289" s="19" t="s">
        <v>3775</v>
      </c>
      <c r="AH2289" s="19" t="s">
        <v>1499</v>
      </c>
      <c r="AI2289" s="19" t="s">
        <v>1500</v>
      </c>
      <c r="AJ2289" s="45">
        <v>0</v>
      </c>
      <c r="AK2289" s="45">
        <v>0</v>
      </c>
      <c r="AL2289" s="19" t="s">
        <v>1501</v>
      </c>
      <c r="AM2289" s="46">
        <v>13729.394</v>
      </c>
      <c r="AN2289" s="46">
        <v>8019.3940000000002</v>
      </c>
      <c r="AO2289" s="46">
        <v>5710</v>
      </c>
      <c r="AP2289" s="45">
        <v>212.8</v>
      </c>
      <c r="AQ2289" s="45"/>
      <c r="AR2289" s="45" t="str">
        <f>IFERROR(VLOOKUP(AB2289,'Pedidos marco'!$A$1:$D$10000,4,0)," ")</f>
        <v xml:space="preserve"> </v>
      </c>
      <c r="AS2289" s="45">
        <f t="shared" si="245"/>
        <v>13</v>
      </c>
      <c r="AT2289" s="45" t="str">
        <f t="shared" si="246"/>
        <v>13</v>
      </c>
      <c r="AU2289" s="47">
        <v>8</v>
      </c>
      <c r="AV2289" s="19" t="str">
        <f t="shared" si="247"/>
        <v>04 April</v>
      </c>
      <c r="AW2289" s="19">
        <f t="shared" si="248"/>
        <v>1.33</v>
      </c>
      <c r="AX2289" s="19">
        <f t="shared" si="249"/>
        <v>26.6</v>
      </c>
      <c r="AY2289" s="19" t="e">
        <f>VLOOKUP(AG2289,Cías!$A$1:$E$10000,5,0)</f>
        <v>#N/A</v>
      </c>
      <c r="AZ2289" s="19" t="str">
        <f t="shared" si="250"/>
        <v>1024926</v>
      </c>
      <c r="BA2289" s="19" t="str">
        <f t="shared" si="251"/>
        <v>BONILLA PILATAXI CHRISTIAN</v>
      </c>
      <c r="BB2289" s="19" t="e">
        <f>VLOOKUP(AG2289,Cías!$A$1:$E$10000,3,0)</f>
        <v>#N/A</v>
      </c>
      <c r="BC2289" s="19"/>
      <c r="BD2289" s="19"/>
      <c r="BE2289" s="19"/>
      <c r="BF2289" s="19"/>
      <c r="BG2289" s="19"/>
      <c r="BH2289" s="19"/>
      <c r="BI2289" s="19"/>
      <c r="BJ2289" s="19"/>
    </row>
    <row r="2290" spans="1:62" ht="15" x14ac:dyDescent="0.2">
      <c r="A2290" s="19" t="s">
        <v>19300</v>
      </c>
      <c r="B2290" s="19" t="s">
        <v>1479</v>
      </c>
      <c r="C2290" s="43">
        <v>44664</v>
      </c>
      <c r="D2290" s="44">
        <v>0.55138888888889004</v>
      </c>
      <c r="E2290" s="19" t="s">
        <v>19307</v>
      </c>
      <c r="F2290" s="19" t="s">
        <v>19308</v>
      </c>
      <c r="G2290" s="19" t="s">
        <v>19309</v>
      </c>
      <c r="H2290" s="45">
        <v>1128.5999999999999</v>
      </c>
      <c r="I2290" s="45">
        <v>1265.3900000000001</v>
      </c>
      <c r="J2290" s="19" t="s">
        <v>1560</v>
      </c>
      <c r="K2290" s="19" t="s">
        <v>19310</v>
      </c>
      <c r="L2290" s="19" t="s">
        <v>19311</v>
      </c>
      <c r="M2290" s="19" t="s">
        <v>19312</v>
      </c>
      <c r="N2290" s="19" t="s">
        <v>19300</v>
      </c>
      <c r="O2290" s="19" t="s">
        <v>1641</v>
      </c>
      <c r="P2290" s="19" t="s">
        <v>1642</v>
      </c>
      <c r="Q2290" s="46">
        <v>180</v>
      </c>
      <c r="R2290" s="19" t="s">
        <v>1544</v>
      </c>
      <c r="S2290" s="19" t="s">
        <v>1643</v>
      </c>
      <c r="T2290" s="19" t="s">
        <v>56</v>
      </c>
      <c r="U2290" s="19" t="s">
        <v>1644</v>
      </c>
      <c r="V2290" s="19" t="s">
        <v>1645</v>
      </c>
      <c r="W2290" s="19" t="s">
        <v>1646</v>
      </c>
      <c r="X2290" s="19" t="s">
        <v>1647</v>
      </c>
      <c r="Y2290" s="19" t="s">
        <v>1648</v>
      </c>
      <c r="Z2290" s="19" t="s">
        <v>1649</v>
      </c>
      <c r="AA2290" s="46">
        <v>330</v>
      </c>
      <c r="AB2290" s="19" t="s">
        <v>454</v>
      </c>
      <c r="AC2290" s="19" t="s">
        <v>56</v>
      </c>
      <c r="AD2290" s="19" t="s">
        <v>3773</v>
      </c>
      <c r="AE2290" s="19" t="s">
        <v>3774</v>
      </c>
      <c r="AF2290" s="19" t="s">
        <v>1592</v>
      </c>
      <c r="AG2290" s="19" t="s">
        <v>3775</v>
      </c>
      <c r="AH2290" s="19" t="s">
        <v>1499</v>
      </c>
      <c r="AI2290" s="19" t="s">
        <v>1500</v>
      </c>
      <c r="AJ2290" s="45">
        <v>0</v>
      </c>
      <c r="AK2290" s="45">
        <v>0</v>
      </c>
      <c r="AL2290" s="19" t="s">
        <v>1501</v>
      </c>
      <c r="AM2290" s="46">
        <v>14731.817999999999</v>
      </c>
      <c r="AN2290" s="46">
        <v>9021.8179999999993</v>
      </c>
      <c r="AO2290" s="46">
        <v>5710</v>
      </c>
      <c r="AP2290" s="45">
        <v>239.4</v>
      </c>
      <c r="AQ2290" s="45"/>
      <c r="AR2290" s="45" t="str">
        <f>IFERROR(VLOOKUP(AB2290,'Pedidos marco'!$A$1:$D$10000,4,0)," ")</f>
        <v xml:space="preserve"> </v>
      </c>
      <c r="AS2290" s="45">
        <f t="shared" si="245"/>
        <v>13</v>
      </c>
      <c r="AT2290" s="45" t="str">
        <f t="shared" si="246"/>
        <v>13</v>
      </c>
      <c r="AU2290" s="47">
        <v>9</v>
      </c>
      <c r="AV2290" s="19" t="str">
        <f t="shared" si="247"/>
        <v>04 April</v>
      </c>
      <c r="AW2290" s="19">
        <f t="shared" si="248"/>
        <v>1.33</v>
      </c>
      <c r="AX2290" s="19">
        <f t="shared" si="249"/>
        <v>26.6</v>
      </c>
      <c r="AY2290" s="19" t="e">
        <f>VLOOKUP(AG2290,Cías!$A$1:$E$10000,5,0)</f>
        <v>#N/A</v>
      </c>
      <c r="AZ2290" s="19" t="str">
        <f t="shared" si="250"/>
        <v>1024926</v>
      </c>
      <c r="BA2290" s="19" t="str">
        <f t="shared" si="251"/>
        <v>BONILLA PILATAXI CHRISTIAN</v>
      </c>
      <c r="BB2290" s="19" t="e">
        <f>VLOOKUP(AG2290,Cías!$A$1:$E$10000,3,0)</f>
        <v>#N/A</v>
      </c>
      <c r="BC2290" s="19"/>
      <c r="BD2290" s="19"/>
      <c r="BE2290" s="19"/>
      <c r="BF2290" s="19"/>
      <c r="BG2290" s="19"/>
      <c r="BH2290" s="19"/>
      <c r="BI2290" s="19"/>
      <c r="BJ2290" s="19"/>
    </row>
    <row r="2291" spans="1:62" ht="15" x14ac:dyDescent="0.2">
      <c r="A2291" s="19" t="s">
        <v>19300</v>
      </c>
      <c r="B2291" s="19" t="s">
        <v>1479</v>
      </c>
      <c r="C2291" s="43">
        <v>44664</v>
      </c>
      <c r="D2291" s="44">
        <v>0.55138888888889004</v>
      </c>
      <c r="E2291" s="19" t="s">
        <v>19313</v>
      </c>
      <c r="F2291" s="19" t="s">
        <v>19314</v>
      </c>
      <c r="G2291" s="19" t="s">
        <v>19315</v>
      </c>
      <c r="H2291" s="45">
        <v>2086.4</v>
      </c>
      <c r="I2291" s="45">
        <v>2339.29</v>
      </c>
      <c r="J2291" s="19" t="s">
        <v>1560</v>
      </c>
      <c r="K2291" s="19" t="s">
        <v>19316</v>
      </c>
      <c r="L2291" s="19" t="s">
        <v>19317</v>
      </c>
      <c r="M2291" s="19" t="s">
        <v>19318</v>
      </c>
      <c r="N2291" s="19" t="s">
        <v>19300</v>
      </c>
      <c r="O2291" s="19" t="s">
        <v>1603</v>
      </c>
      <c r="P2291" s="19" t="s">
        <v>1604</v>
      </c>
      <c r="Q2291" s="46">
        <v>320</v>
      </c>
      <c r="R2291" s="19" t="s">
        <v>1544</v>
      </c>
      <c r="S2291" s="19" t="s">
        <v>1643</v>
      </c>
      <c r="T2291" s="19" t="s">
        <v>56</v>
      </c>
      <c r="U2291" s="19" t="s">
        <v>1644</v>
      </c>
      <c r="V2291" s="19" t="s">
        <v>1645</v>
      </c>
      <c r="W2291" s="19" t="s">
        <v>1646</v>
      </c>
      <c r="X2291" s="19" t="s">
        <v>1647</v>
      </c>
      <c r="Y2291" s="19" t="s">
        <v>1648</v>
      </c>
      <c r="Z2291" s="19" t="s">
        <v>1649</v>
      </c>
      <c r="AA2291" s="46">
        <v>330</v>
      </c>
      <c r="AB2291" s="19" t="s">
        <v>454</v>
      </c>
      <c r="AC2291" s="19" t="s">
        <v>56</v>
      </c>
      <c r="AD2291" s="19" t="s">
        <v>3773</v>
      </c>
      <c r="AE2291" s="19" t="s">
        <v>3774</v>
      </c>
      <c r="AF2291" s="19" t="s">
        <v>1592</v>
      </c>
      <c r="AG2291" s="19" t="s">
        <v>3775</v>
      </c>
      <c r="AH2291" s="19" t="s">
        <v>1499</v>
      </c>
      <c r="AI2291" s="19" t="s">
        <v>1500</v>
      </c>
      <c r="AJ2291" s="45">
        <v>0</v>
      </c>
      <c r="AK2291" s="45">
        <v>0</v>
      </c>
      <c r="AL2291" s="19" t="s">
        <v>1501</v>
      </c>
      <c r="AM2291" s="46">
        <v>21748.788</v>
      </c>
      <c r="AN2291" s="46">
        <v>16038.788</v>
      </c>
      <c r="AO2291" s="46">
        <v>5710</v>
      </c>
      <c r="AP2291" s="45">
        <v>425.6</v>
      </c>
      <c r="AQ2291" s="45"/>
      <c r="AR2291" s="45" t="str">
        <f>IFERROR(VLOOKUP(AB2291,'Pedidos marco'!$A$1:$D$10000,4,0)," ")</f>
        <v xml:space="preserve"> </v>
      </c>
      <c r="AS2291" s="45">
        <f t="shared" si="245"/>
        <v>13</v>
      </c>
      <c r="AT2291" s="45" t="str">
        <f t="shared" si="246"/>
        <v>13</v>
      </c>
      <c r="AU2291" s="47">
        <v>16</v>
      </c>
      <c r="AV2291" s="19" t="str">
        <f t="shared" si="247"/>
        <v>04 April</v>
      </c>
      <c r="AW2291" s="19">
        <f t="shared" si="248"/>
        <v>1.33</v>
      </c>
      <c r="AX2291" s="19">
        <f t="shared" si="249"/>
        <v>26.6</v>
      </c>
      <c r="AY2291" s="19" t="e">
        <f>VLOOKUP(AG2291,Cías!$A$1:$E$10000,5,0)</f>
        <v>#N/A</v>
      </c>
      <c r="AZ2291" s="19" t="str">
        <f t="shared" si="250"/>
        <v>1024926</v>
      </c>
      <c r="BA2291" s="19" t="str">
        <f t="shared" si="251"/>
        <v>BONILLA PILATAXI CHRISTIAN</v>
      </c>
      <c r="BB2291" s="19" t="e">
        <f>VLOOKUP(AG2291,Cías!$A$1:$E$10000,3,0)</f>
        <v>#N/A</v>
      </c>
      <c r="BC2291" s="19"/>
      <c r="BD2291" s="19"/>
      <c r="BE2291" s="19"/>
      <c r="BF2291" s="19"/>
      <c r="BG2291" s="19"/>
      <c r="BH2291" s="19"/>
      <c r="BI2291" s="19"/>
      <c r="BJ2291" s="19"/>
    </row>
    <row r="2292" spans="1:62" ht="15" x14ac:dyDescent="0.2">
      <c r="A2292" s="19" t="s">
        <v>19319</v>
      </c>
      <c r="B2292" s="19" t="s">
        <v>1479</v>
      </c>
      <c r="C2292" s="43">
        <v>44664</v>
      </c>
      <c r="D2292" s="44">
        <v>0.55208333333333004</v>
      </c>
      <c r="E2292" s="19" t="s">
        <v>19320</v>
      </c>
      <c r="F2292" s="19" t="s">
        <v>19321</v>
      </c>
      <c r="G2292" s="19" t="s">
        <v>19322</v>
      </c>
      <c r="H2292" s="45">
        <v>3881.14</v>
      </c>
      <c r="I2292" s="45">
        <v>4351.5600000000004</v>
      </c>
      <c r="J2292" s="19" t="s">
        <v>1560</v>
      </c>
      <c r="K2292" s="19" t="s">
        <v>19323</v>
      </c>
      <c r="L2292" s="19" t="s">
        <v>19324</v>
      </c>
      <c r="M2292" s="19" t="s">
        <v>19325</v>
      </c>
      <c r="N2292" s="19" t="s">
        <v>19319</v>
      </c>
      <c r="O2292" s="19" t="s">
        <v>1823</v>
      </c>
      <c r="P2292" s="19" t="s">
        <v>1824</v>
      </c>
      <c r="Q2292" s="46">
        <v>31.81</v>
      </c>
      <c r="R2292" s="19" t="s">
        <v>1488</v>
      </c>
      <c r="S2292" s="19" t="s">
        <v>1825</v>
      </c>
      <c r="T2292" s="19" t="s">
        <v>1826</v>
      </c>
      <c r="U2292" s="19" t="s">
        <v>1827</v>
      </c>
      <c r="V2292" s="19" t="s">
        <v>1828</v>
      </c>
      <c r="W2292" s="19" t="s">
        <v>1829</v>
      </c>
      <c r="X2292" s="19" t="s">
        <v>1830</v>
      </c>
      <c r="Y2292" s="19" t="s">
        <v>1831</v>
      </c>
      <c r="Z2292" s="19" t="s">
        <v>1832</v>
      </c>
      <c r="AA2292" s="46">
        <v>8</v>
      </c>
      <c r="AB2292" s="19" t="s">
        <v>528</v>
      </c>
      <c r="AC2292" s="19" t="s">
        <v>208</v>
      </c>
      <c r="AD2292" s="19" t="s">
        <v>3002</v>
      </c>
      <c r="AE2292" s="19" t="s">
        <v>1481</v>
      </c>
      <c r="AF2292" s="19" t="s">
        <v>1497</v>
      </c>
      <c r="AG2292" s="19" t="s">
        <v>3003</v>
      </c>
      <c r="AH2292" s="19" t="s">
        <v>1499</v>
      </c>
      <c r="AI2292" s="19" t="s">
        <v>1500</v>
      </c>
      <c r="AJ2292" s="45">
        <v>0</v>
      </c>
      <c r="AK2292" s="45">
        <v>0</v>
      </c>
      <c r="AL2292" s="19" t="s">
        <v>1501</v>
      </c>
      <c r="AM2292" s="46">
        <v>51830</v>
      </c>
      <c r="AN2292" s="46">
        <v>31810</v>
      </c>
      <c r="AO2292" s="46">
        <v>20020</v>
      </c>
      <c r="AP2292" s="45">
        <v>78.25</v>
      </c>
      <c r="AQ2292" s="45"/>
      <c r="AR2292" s="45" t="str">
        <f>IFERROR(VLOOKUP(AB2292,'Pedidos marco'!$A$1:$D$10000,4,0)," ")</f>
        <v xml:space="preserve"> </v>
      </c>
      <c r="AS2292" s="45">
        <f t="shared" si="245"/>
        <v>13</v>
      </c>
      <c r="AT2292" s="45" t="str">
        <f t="shared" si="246"/>
        <v>13</v>
      </c>
      <c r="AU2292" s="47">
        <v>31.81</v>
      </c>
      <c r="AV2292" s="19" t="str">
        <f t="shared" si="247"/>
        <v>04 April</v>
      </c>
      <c r="AW2292" s="19">
        <f t="shared" si="248"/>
        <v>2.4599182646966362</v>
      </c>
      <c r="AX2292" s="19">
        <f t="shared" si="249"/>
        <v>2.4599182646966362</v>
      </c>
      <c r="AY2292" s="19" t="e">
        <f>VLOOKUP(AG2292,Cías!$A$1:$E$10000,5,0)</f>
        <v>#N/A</v>
      </c>
      <c r="AZ2292" s="19" t="str">
        <f t="shared" si="250"/>
        <v>1021830</v>
      </c>
      <c r="BA2292" s="19" t="str">
        <f t="shared" si="251"/>
        <v>MORALES GARZON CHRISTIAN SANTIAGO</v>
      </c>
      <c r="BB2292" s="19" t="e">
        <f>VLOOKUP(AG2292,Cías!$A$1:$E$10000,3,0)</f>
        <v>#N/A</v>
      </c>
      <c r="BC2292" s="19"/>
      <c r="BD2292" s="19"/>
      <c r="BE2292" s="19"/>
      <c r="BF2292" s="19"/>
      <c r="BG2292" s="19"/>
      <c r="BH2292" s="19"/>
      <c r="BI2292" s="19"/>
      <c r="BJ2292" s="19"/>
    </row>
    <row r="2293" spans="1:62" ht="15" x14ac:dyDescent="0.2">
      <c r="A2293" s="19" t="s">
        <v>19326</v>
      </c>
      <c r="B2293" s="19" t="s">
        <v>1479</v>
      </c>
      <c r="C2293" s="43">
        <v>44664</v>
      </c>
      <c r="D2293" s="44">
        <v>0.55277777777778003</v>
      </c>
      <c r="E2293" s="19" t="s">
        <v>19327</v>
      </c>
      <c r="F2293" s="19" t="s">
        <v>1481</v>
      </c>
      <c r="G2293" s="19" t="s">
        <v>1481</v>
      </c>
      <c r="H2293" s="45">
        <v>0</v>
      </c>
      <c r="I2293" s="45">
        <v>0</v>
      </c>
      <c r="J2293" s="19" t="s">
        <v>1482</v>
      </c>
      <c r="K2293" s="19" t="s">
        <v>19328</v>
      </c>
      <c r="L2293" s="19" t="s">
        <v>19329</v>
      </c>
      <c r="M2293" s="19" t="s">
        <v>19330</v>
      </c>
      <c r="N2293" s="19" t="s">
        <v>19326</v>
      </c>
      <c r="O2293" s="19" t="s">
        <v>1641</v>
      </c>
      <c r="P2293" s="19" t="s">
        <v>1642</v>
      </c>
      <c r="Q2293" s="46">
        <v>480</v>
      </c>
      <c r="R2293" s="19" t="s">
        <v>1544</v>
      </c>
      <c r="S2293" s="19" t="s">
        <v>4733</v>
      </c>
      <c r="T2293" s="19" t="s">
        <v>4734</v>
      </c>
      <c r="U2293" s="19" t="s">
        <v>10252</v>
      </c>
      <c r="V2293" s="19" t="s">
        <v>10253</v>
      </c>
      <c r="W2293" s="19" t="s">
        <v>3636</v>
      </c>
      <c r="X2293" s="19" t="s">
        <v>10254</v>
      </c>
      <c r="Y2293" s="19" t="s">
        <v>3638</v>
      </c>
      <c r="Z2293" s="19" t="s">
        <v>3639</v>
      </c>
      <c r="AA2293" s="46">
        <v>347</v>
      </c>
      <c r="AB2293" s="19" t="s">
        <v>501</v>
      </c>
      <c r="AC2293" s="19" t="s">
        <v>151</v>
      </c>
      <c r="AD2293" s="19" t="s">
        <v>4612</v>
      </c>
      <c r="AE2293" s="19" t="s">
        <v>4613</v>
      </c>
      <c r="AF2293" s="19" t="s">
        <v>1719</v>
      </c>
      <c r="AG2293" s="19" t="s">
        <v>4614</v>
      </c>
      <c r="AH2293" s="19" t="s">
        <v>1594</v>
      </c>
      <c r="AI2293" s="19" t="s">
        <v>1595</v>
      </c>
      <c r="AJ2293" s="45">
        <v>0.05</v>
      </c>
      <c r="AK2293" s="45">
        <v>24</v>
      </c>
      <c r="AL2293" s="19" t="s">
        <v>1501</v>
      </c>
      <c r="AM2293" s="46">
        <v>39630</v>
      </c>
      <c r="AN2293" s="46">
        <v>24060</v>
      </c>
      <c r="AO2293" s="46">
        <v>15570</v>
      </c>
      <c r="AP2293" s="45">
        <v>456</v>
      </c>
      <c r="AQ2293" s="45"/>
      <c r="AR2293" s="45" t="str">
        <f>IFERROR(VLOOKUP(AB2293,'Pedidos marco'!$A$1:$D$10000,4,0)," ")</f>
        <v xml:space="preserve"> </v>
      </c>
      <c r="AS2293" s="45">
        <f t="shared" si="245"/>
        <v>13</v>
      </c>
      <c r="AT2293" s="45" t="str">
        <f t="shared" si="246"/>
        <v>13</v>
      </c>
      <c r="AU2293" s="47">
        <v>24</v>
      </c>
      <c r="AV2293" s="19" t="str">
        <f t="shared" si="247"/>
        <v>04 April</v>
      </c>
      <c r="AW2293" s="19">
        <f t="shared" si="248"/>
        <v>0.95</v>
      </c>
      <c r="AX2293" s="19">
        <f t="shared" si="249"/>
        <v>19</v>
      </c>
      <c r="AY2293" s="19" t="e">
        <f>VLOOKUP(AG2293,Cías!$A$1:$E$10000,5,0)</f>
        <v>#N/A</v>
      </c>
      <c r="AZ2293" s="19" t="str">
        <f t="shared" si="250"/>
        <v>1013930</v>
      </c>
      <c r="BA2293" s="19" t="str">
        <f t="shared" si="251"/>
        <v>GUERRA SANCHEZ EDISON RENE</v>
      </c>
      <c r="BB2293" s="19" t="e">
        <f>VLOOKUP(AG2293,Cías!$A$1:$E$10000,3,0)</f>
        <v>#N/A</v>
      </c>
      <c r="BC2293" s="19"/>
      <c r="BD2293" s="19"/>
      <c r="BE2293" s="19"/>
      <c r="BF2293" s="19"/>
      <c r="BG2293" s="19"/>
      <c r="BH2293" s="19"/>
      <c r="BI2293" s="19"/>
      <c r="BJ2293" s="19"/>
    </row>
    <row r="2294" spans="1:62" ht="15" x14ac:dyDescent="0.2">
      <c r="A2294" s="19" t="s">
        <v>19331</v>
      </c>
      <c r="B2294" s="19" t="s">
        <v>1479</v>
      </c>
      <c r="C2294" s="43">
        <v>44664</v>
      </c>
      <c r="D2294" s="44">
        <v>0.55555555555556002</v>
      </c>
      <c r="E2294" s="19" t="s">
        <v>19332</v>
      </c>
      <c r="F2294" s="19" t="s">
        <v>19333</v>
      </c>
      <c r="G2294" s="19" t="s">
        <v>19334</v>
      </c>
      <c r="H2294" s="45">
        <v>2301.35</v>
      </c>
      <c r="I2294" s="45">
        <v>2580.29</v>
      </c>
      <c r="J2294" s="19" t="s">
        <v>1560</v>
      </c>
      <c r="K2294" s="19" t="s">
        <v>19335</v>
      </c>
      <c r="L2294" s="19" t="s">
        <v>19336</v>
      </c>
      <c r="M2294" s="19" t="s">
        <v>19337</v>
      </c>
      <c r="N2294" s="19" t="s">
        <v>19331</v>
      </c>
      <c r="O2294" s="19" t="s">
        <v>371</v>
      </c>
      <c r="P2294" s="19" t="s">
        <v>372</v>
      </c>
      <c r="Q2294" s="46">
        <v>360</v>
      </c>
      <c r="R2294" s="19" t="s">
        <v>1544</v>
      </c>
      <c r="S2294" s="19" t="s">
        <v>1754</v>
      </c>
      <c r="T2294" s="19" t="s">
        <v>104</v>
      </c>
      <c r="U2294" s="19" t="s">
        <v>3530</v>
      </c>
      <c r="V2294" s="19" t="s">
        <v>3531</v>
      </c>
      <c r="W2294" s="19" t="s">
        <v>1548</v>
      </c>
      <c r="X2294" s="19" t="s">
        <v>3532</v>
      </c>
      <c r="Y2294" s="19" t="s">
        <v>1684</v>
      </c>
      <c r="Z2294" s="19" t="s">
        <v>1685</v>
      </c>
      <c r="AA2294" s="46">
        <v>198</v>
      </c>
      <c r="AB2294" s="19" t="s">
        <v>499</v>
      </c>
      <c r="AC2294" s="19" t="s">
        <v>147</v>
      </c>
      <c r="AD2294" s="19" t="s">
        <v>5526</v>
      </c>
      <c r="AE2294" s="19" t="s">
        <v>5527</v>
      </c>
      <c r="AF2294" s="19" t="s">
        <v>1554</v>
      </c>
      <c r="AG2294" s="19" t="s">
        <v>5528</v>
      </c>
      <c r="AH2294" s="19" t="s">
        <v>1499</v>
      </c>
      <c r="AI2294" s="19" t="s">
        <v>1500</v>
      </c>
      <c r="AJ2294" s="45">
        <v>0</v>
      </c>
      <c r="AK2294" s="45">
        <v>0</v>
      </c>
      <c r="AL2294" s="19" t="s">
        <v>1501</v>
      </c>
      <c r="AM2294" s="46">
        <v>27000</v>
      </c>
      <c r="AN2294" s="46">
        <v>18080</v>
      </c>
      <c r="AO2294" s="46">
        <v>8920</v>
      </c>
      <c r="AP2294" s="45">
        <v>266.39999999999998</v>
      </c>
      <c r="AQ2294" s="45"/>
      <c r="AR2294" s="45" t="str">
        <f>IFERROR(VLOOKUP(AB2294,'Pedidos marco'!$A$1:$D$10000,4,0)," ")</f>
        <v xml:space="preserve"> </v>
      </c>
      <c r="AS2294" s="45">
        <f t="shared" si="245"/>
        <v>13</v>
      </c>
      <c r="AT2294" s="45" t="str">
        <f t="shared" si="246"/>
        <v>13</v>
      </c>
      <c r="AU2294" s="47">
        <v>18</v>
      </c>
      <c r="AV2294" s="19" t="str">
        <f t="shared" si="247"/>
        <v>04 April</v>
      </c>
      <c r="AW2294" s="19">
        <f t="shared" si="248"/>
        <v>0.74</v>
      </c>
      <c r="AX2294" s="19">
        <f t="shared" si="249"/>
        <v>14.799999999999999</v>
      </c>
      <c r="AY2294" s="19" t="e">
        <f>VLOOKUP(AG2294,Cías!$A$1:$E$10000,5,0)</f>
        <v>#N/A</v>
      </c>
      <c r="AZ2294" s="19" t="str">
        <f t="shared" si="250"/>
        <v>1024047</v>
      </c>
      <c r="BA2294" s="19" t="str">
        <f t="shared" si="251"/>
        <v>GRANDA ALMEIDA LUIS ANIBAL</v>
      </c>
      <c r="BB2294" s="19" t="e">
        <f>VLOOKUP(AG2294,Cías!$A$1:$E$10000,3,0)</f>
        <v>#N/A</v>
      </c>
      <c r="BC2294" s="19"/>
      <c r="BD2294" s="19"/>
      <c r="BE2294" s="19"/>
      <c r="BF2294" s="19"/>
      <c r="BG2294" s="19"/>
      <c r="BH2294" s="19"/>
      <c r="BI2294" s="19"/>
      <c r="BJ2294" s="19"/>
    </row>
    <row r="2295" spans="1:62" ht="15" x14ac:dyDescent="0.2">
      <c r="A2295" s="19" t="s">
        <v>19338</v>
      </c>
      <c r="B2295" s="19" t="s">
        <v>1479</v>
      </c>
      <c r="C2295" s="43">
        <v>44664</v>
      </c>
      <c r="D2295" s="44">
        <v>0.56041666666667</v>
      </c>
      <c r="E2295" s="19" t="s">
        <v>19339</v>
      </c>
      <c r="F2295" s="19" t="s">
        <v>1481</v>
      </c>
      <c r="G2295" s="19" t="s">
        <v>1481</v>
      </c>
      <c r="H2295" s="45">
        <v>0</v>
      </c>
      <c r="I2295" s="45">
        <v>0</v>
      </c>
      <c r="J2295" s="19" t="s">
        <v>1482</v>
      </c>
      <c r="K2295" s="19" t="s">
        <v>19340</v>
      </c>
      <c r="L2295" s="19" t="s">
        <v>19341</v>
      </c>
      <c r="M2295" s="19" t="s">
        <v>19342</v>
      </c>
      <c r="N2295" s="19" t="s">
        <v>19338</v>
      </c>
      <c r="O2295" s="19" t="s">
        <v>367</v>
      </c>
      <c r="P2295" s="19" t="s">
        <v>368</v>
      </c>
      <c r="Q2295" s="46">
        <v>680</v>
      </c>
      <c r="R2295" s="19" t="s">
        <v>1544</v>
      </c>
      <c r="S2295" s="19" t="s">
        <v>1696</v>
      </c>
      <c r="T2295" s="19" t="s">
        <v>72</v>
      </c>
      <c r="U2295" s="19" t="s">
        <v>8814</v>
      </c>
      <c r="V2295" s="19" t="s">
        <v>2091</v>
      </c>
      <c r="W2295" s="19" t="s">
        <v>415</v>
      </c>
      <c r="X2295" s="19" t="s">
        <v>8815</v>
      </c>
      <c r="Y2295" s="19" t="s">
        <v>1700</v>
      </c>
      <c r="Z2295" s="19" t="s">
        <v>1701</v>
      </c>
      <c r="AA2295" s="46">
        <v>127</v>
      </c>
      <c r="AB2295" s="19" t="s">
        <v>461</v>
      </c>
      <c r="AC2295" s="19" t="s">
        <v>72</v>
      </c>
      <c r="AD2295" s="19" t="s">
        <v>2332</v>
      </c>
      <c r="AE2295" s="19" t="s">
        <v>2333</v>
      </c>
      <c r="AF2295" s="19" t="s">
        <v>1592</v>
      </c>
      <c r="AG2295" s="19" t="s">
        <v>2334</v>
      </c>
      <c r="AH2295" s="19" t="s">
        <v>1499</v>
      </c>
      <c r="AI2295" s="19" t="s">
        <v>1500</v>
      </c>
      <c r="AJ2295" s="45">
        <v>0</v>
      </c>
      <c r="AK2295" s="45">
        <v>0</v>
      </c>
      <c r="AL2295" s="19" t="s">
        <v>1501</v>
      </c>
      <c r="AM2295" s="46">
        <v>51730</v>
      </c>
      <c r="AN2295" s="46">
        <v>34100</v>
      </c>
      <c r="AO2295" s="46">
        <v>17630</v>
      </c>
      <c r="AP2295" s="45">
        <v>346.8</v>
      </c>
      <c r="AQ2295" s="45"/>
      <c r="AR2295" s="45" t="str">
        <f>IFERROR(VLOOKUP(AB2295,'Pedidos marco'!$A$1:$D$10000,4,0)," ")</f>
        <v xml:space="preserve"> </v>
      </c>
      <c r="AS2295" s="45">
        <f t="shared" si="245"/>
        <v>13</v>
      </c>
      <c r="AT2295" s="45" t="str">
        <f t="shared" si="246"/>
        <v>13</v>
      </c>
      <c r="AU2295" s="47">
        <v>34</v>
      </c>
      <c r="AV2295" s="19" t="str">
        <f t="shared" si="247"/>
        <v>04 April</v>
      </c>
      <c r="AW2295" s="19">
        <f t="shared" si="248"/>
        <v>0.51</v>
      </c>
      <c r="AX2295" s="19">
        <f t="shared" si="249"/>
        <v>10.200000000000001</v>
      </c>
      <c r="AY2295" s="19" t="e">
        <f>VLOOKUP(AG2295,Cías!$A$1:$E$10000,5,0)</f>
        <v>#N/A</v>
      </c>
      <c r="AZ2295" s="19" t="str">
        <f t="shared" si="250"/>
        <v>1013388</v>
      </c>
      <c r="BA2295" s="19" t="str">
        <f t="shared" si="251"/>
        <v>CAMPAÑA MALDONADO BLANCA CECILIA</v>
      </c>
      <c r="BB2295" s="19" t="e">
        <f>VLOOKUP(AG2295,Cías!$A$1:$E$10000,3,0)</f>
        <v>#N/A</v>
      </c>
      <c r="BC2295" s="19"/>
      <c r="BD2295" s="19"/>
      <c r="BE2295" s="19"/>
      <c r="BF2295" s="19"/>
      <c r="BG2295" s="19"/>
      <c r="BH2295" s="19"/>
      <c r="BI2295" s="19"/>
      <c r="BJ2295" s="19"/>
    </row>
    <row r="2296" spans="1:62" ht="15" x14ac:dyDescent="0.2">
      <c r="A2296" s="19" t="s">
        <v>19343</v>
      </c>
      <c r="B2296" s="19" t="s">
        <v>1479</v>
      </c>
      <c r="C2296" s="43">
        <v>44664</v>
      </c>
      <c r="D2296" s="44">
        <v>0.56180555555556</v>
      </c>
      <c r="E2296" s="19" t="s">
        <v>19344</v>
      </c>
      <c r="F2296" s="19" t="s">
        <v>19345</v>
      </c>
      <c r="G2296" s="19" t="s">
        <v>19346</v>
      </c>
      <c r="H2296" s="45">
        <v>4204.8</v>
      </c>
      <c r="I2296" s="45">
        <v>4714.45</v>
      </c>
      <c r="J2296" s="19" t="s">
        <v>1560</v>
      </c>
      <c r="K2296" s="19" t="s">
        <v>19347</v>
      </c>
      <c r="L2296" s="19" t="s">
        <v>19348</v>
      </c>
      <c r="M2296" s="19" t="s">
        <v>19349</v>
      </c>
      <c r="N2296" s="19" t="s">
        <v>19343</v>
      </c>
      <c r="O2296" s="19" t="s">
        <v>1641</v>
      </c>
      <c r="P2296" s="19" t="s">
        <v>1642</v>
      </c>
      <c r="Q2296" s="46">
        <v>640</v>
      </c>
      <c r="R2296" s="19" t="s">
        <v>1544</v>
      </c>
      <c r="S2296" s="19" t="s">
        <v>7966</v>
      </c>
      <c r="T2296" s="19" t="s">
        <v>7967</v>
      </c>
      <c r="U2296" s="19" t="s">
        <v>7968</v>
      </c>
      <c r="V2296" s="19" t="s">
        <v>2126</v>
      </c>
      <c r="W2296" s="19" t="s">
        <v>1492</v>
      </c>
      <c r="X2296" s="19" t="s">
        <v>7969</v>
      </c>
      <c r="Y2296" s="19" t="s">
        <v>1494</v>
      </c>
      <c r="Z2296" s="19" t="s">
        <v>1495</v>
      </c>
      <c r="AA2296" s="46">
        <v>247</v>
      </c>
      <c r="AB2296" s="19" t="s">
        <v>592</v>
      </c>
      <c r="AC2296" s="19" t="s">
        <v>341</v>
      </c>
      <c r="AD2296" s="19" t="s">
        <v>7970</v>
      </c>
      <c r="AE2296" s="19" t="s">
        <v>7971</v>
      </c>
      <c r="AF2296" s="19" t="s">
        <v>1592</v>
      </c>
      <c r="AG2296" s="19" t="s">
        <v>7972</v>
      </c>
      <c r="AH2296" s="19" t="s">
        <v>1594</v>
      </c>
      <c r="AI2296" s="19" t="s">
        <v>1595</v>
      </c>
      <c r="AJ2296" s="45">
        <v>0.05</v>
      </c>
      <c r="AK2296" s="45">
        <v>32</v>
      </c>
      <c r="AL2296" s="19" t="s">
        <v>1501</v>
      </c>
      <c r="AM2296" s="46">
        <v>49690</v>
      </c>
      <c r="AN2296" s="46">
        <v>32060</v>
      </c>
      <c r="AO2296" s="46">
        <v>17630</v>
      </c>
      <c r="AP2296" s="45">
        <v>537.6</v>
      </c>
      <c r="AQ2296" s="45"/>
      <c r="AR2296" s="45" t="str">
        <f>IFERROR(VLOOKUP(AB2296,'Pedidos marco'!$A$1:$D$10000,4,0)," ")</f>
        <v xml:space="preserve"> </v>
      </c>
      <c r="AS2296" s="45">
        <f t="shared" si="245"/>
        <v>13</v>
      </c>
      <c r="AT2296" s="45" t="str">
        <f t="shared" si="246"/>
        <v>13</v>
      </c>
      <c r="AU2296" s="47">
        <v>32</v>
      </c>
      <c r="AV2296" s="19" t="str">
        <f t="shared" si="247"/>
        <v>04 April</v>
      </c>
      <c r="AW2296" s="19">
        <f t="shared" si="248"/>
        <v>0.84000000000000008</v>
      </c>
      <c r="AX2296" s="19">
        <f t="shared" si="249"/>
        <v>16.8</v>
      </c>
      <c r="AY2296" s="19" t="e">
        <f>VLOOKUP(AG2296,Cías!$A$1:$E$10000,5,0)</f>
        <v>#N/A</v>
      </c>
      <c r="AZ2296" s="19" t="str">
        <f t="shared" si="250"/>
        <v>1013564</v>
      </c>
      <c r="BA2296" s="19" t="str">
        <f t="shared" si="251"/>
        <v>VIVERO MORALES MILTON CICERON</v>
      </c>
      <c r="BB2296" s="19" t="e">
        <f>VLOOKUP(AG2296,Cías!$A$1:$E$10000,3,0)</f>
        <v>#N/A</v>
      </c>
      <c r="BC2296" s="19"/>
      <c r="BD2296" s="19"/>
      <c r="BE2296" s="19"/>
      <c r="BF2296" s="19"/>
      <c r="BG2296" s="19"/>
      <c r="BH2296" s="19"/>
      <c r="BI2296" s="19"/>
      <c r="BJ2296" s="19"/>
    </row>
    <row r="2297" spans="1:62" ht="15" x14ac:dyDescent="0.2">
      <c r="A2297" s="19" t="s">
        <v>19350</v>
      </c>
      <c r="B2297" s="19" t="s">
        <v>1479</v>
      </c>
      <c r="C2297" s="43">
        <v>44664</v>
      </c>
      <c r="D2297" s="44">
        <v>0.57222222222221997</v>
      </c>
      <c r="E2297" s="19" t="s">
        <v>19351</v>
      </c>
      <c r="F2297" s="19" t="s">
        <v>2848</v>
      </c>
      <c r="G2297" s="19" t="s">
        <v>2849</v>
      </c>
      <c r="H2297" s="45">
        <v>3563.2</v>
      </c>
      <c r="I2297" s="45">
        <v>3995.09</v>
      </c>
      <c r="J2297" s="19" t="s">
        <v>2037</v>
      </c>
      <c r="K2297" s="19" t="s">
        <v>2850</v>
      </c>
      <c r="L2297" s="19" t="s">
        <v>19352</v>
      </c>
      <c r="M2297" s="19" t="s">
        <v>19353</v>
      </c>
      <c r="N2297" s="19" t="s">
        <v>19350</v>
      </c>
      <c r="O2297" s="19" t="s">
        <v>1823</v>
      </c>
      <c r="P2297" s="19" t="s">
        <v>1824</v>
      </c>
      <c r="Q2297" s="46">
        <v>31.82</v>
      </c>
      <c r="R2297" s="19" t="s">
        <v>1488</v>
      </c>
      <c r="S2297" s="19" t="s">
        <v>2853</v>
      </c>
      <c r="T2297" s="19" t="s">
        <v>2854</v>
      </c>
      <c r="U2297" s="19" t="s">
        <v>2855</v>
      </c>
      <c r="V2297" s="19" t="s">
        <v>2856</v>
      </c>
      <c r="W2297" s="19" t="s">
        <v>1829</v>
      </c>
      <c r="X2297" s="19" t="s">
        <v>2857</v>
      </c>
      <c r="Y2297" s="19" t="s">
        <v>1831</v>
      </c>
      <c r="Z2297" s="19" t="s">
        <v>1832</v>
      </c>
      <c r="AA2297" s="46">
        <v>8</v>
      </c>
      <c r="AB2297" s="19" t="s">
        <v>473</v>
      </c>
      <c r="AC2297" s="19" t="s">
        <v>96</v>
      </c>
      <c r="AD2297" s="19" t="s">
        <v>8788</v>
      </c>
      <c r="AE2297" s="19" t="s">
        <v>8789</v>
      </c>
      <c r="AF2297" s="19" t="s">
        <v>1497</v>
      </c>
      <c r="AG2297" s="19" t="s">
        <v>8790</v>
      </c>
      <c r="AH2297" s="19" t="s">
        <v>1499</v>
      </c>
      <c r="AI2297" s="19" t="s">
        <v>1500</v>
      </c>
      <c r="AJ2297" s="45">
        <v>0</v>
      </c>
      <c r="AK2297" s="45">
        <v>0</v>
      </c>
      <c r="AL2297" s="19" t="s">
        <v>1517</v>
      </c>
      <c r="AM2297" s="46">
        <v>50440</v>
      </c>
      <c r="AN2297" s="46">
        <v>31820</v>
      </c>
      <c r="AO2297" s="46">
        <v>18620</v>
      </c>
      <c r="AP2297" s="45">
        <v>0</v>
      </c>
      <c r="AQ2297" s="45"/>
      <c r="AR2297" s="45" t="str">
        <f>IFERROR(VLOOKUP(AB2297,'Pedidos marco'!$A$1:$D$10000,4,0)," ")</f>
        <v xml:space="preserve"> </v>
      </c>
      <c r="AS2297" s="45">
        <f t="shared" si="245"/>
        <v>13</v>
      </c>
      <c r="AT2297" s="45" t="str">
        <f t="shared" si="246"/>
        <v>13</v>
      </c>
      <c r="AU2297" s="47">
        <v>31.82</v>
      </c>
      <c r="AV2297" s="19" t="str">
        <f t="shared" si="247"/>
        <v>04 April</v>
      </c>
      <c r="AW2297" s="19">
        <f t="shared" si="248"/>
        <v>0</v>
      </c>
      <c r="AX2297" s="19">
        <f t="shared" si="249"/>
        <v>0</v>
      </c>
      <c r="AY2297" s="19" t="e">
        <f>VLOOKUP(AG2297,Cías!$A$1:$E$10000,5,0)</f>
        <v>#N/A</v>
      </c>
      <c r="AZ2297" s="19" t="str">
        <f t="shared" si="250"/>
        <v>1013227</v>
      </c>
      <c r="BA2297" s="19" t="str">
        <f t="shared" si="251"/>
        <v>COMPAÑIA DE TRANSPORTE PESADO</v>
      </c>
      <c r="BB2297" s="19" t="e">
        <f>VLOOKUP(AG2297,Cías!$A$1:$E$10000,3,0)</f>
        <v>#N/A</v>
      </c>
      <c r="BC2297" s="19"/>
      <c r="BD2297" s="19"/>
      <c r="BE2297" s="19"/>
      <c r="BF2297" s="19"/>
      <c r="BG2297" s="19"/>
      <c r="BH2297" s="19"/>
      <c r="BI2297" s="19"/>
      <c r="BJ2297" s="19"/>
    </row>
    <row r="2298" spans="1:62" ht="15" x14ac:dyDescent="0.2">
      <c r="A2298" s="19" t="s">
        <v>19354</v>
      </c>
      <c r="B2298" s="19" t="s">
        <v>1479</v>
      </c>
      <c r="C2298" s="43">
        <v>44664</v>
      </c>
      <c r="D2298" s="44">
        <v>0.57222222222221997</v>
      </c>
      <c r="E2298" s="19" t="s">
        <v>19355</v>
      </c>
      <c r="F2298" s="19" t="s">
        <v>19356</v>
      </c>
      <c r="G2298" s="19" t="s">
        <v>19357</v>
      </c>
      <c r="H2298" s="45">
        <v>4613.3999999999996</v>
      </c>
      <c r="I2298" s="45">
        <v>5172.58</v>
      </c>
      <c r="J2298" s="19" t="s">
        <v>1560</v>
      </c>
      <c r="K2298" s="19" t="s">
        <v>19358</v>
      </c>
      <c r="L2298" s="19" t="s">
        <v>19359</v>
      </c>
      <c r="M2298" s="19" t="s">
        <v>19360</v>
      </c>
      <c r="N2298" s="19" t="s">
        <v>19354</v>
      </c>
      <c r="O2298" s="19" t="s">
        <v>1603</v>
      </c>
      <c r="P2298" s="19" t="s">
        <v>1604</v>
      </c>
      <c r="Q2298" s="46">
        <v>660</v>
      </c>
      <c r="R2298" s="19" t="s">
        <v>1544</v>
      </c>
      <c r="S2298" s="19" t="s">
        <v>2140</v>
      </c>
      <c r="T2298" s="19" t="s">
        <v>2141</v>
      </c>
      <c r="U2298" s="19" t="s">
        <v>2142</v>
      </c>
      <c r="V2298" s="19" t="s">
        <v>2143</v>
      </c>
      <c r="W2298" s="19" t="s">
        <v>2144</v>
      </c>
      <c r="X2298" s="19" t="s">
        <v>2145</v>
      </c>
      <c r="Y2298" s="19" t="s">
        <v>2146</v>
      </c>
      <c r="Z2298" s="19" t="s">
        <v>2147</v>
      </c>
      <c r="AA2298" s="46">
        <v>388</v>
      </c>
      <c r="AB2298" s="19" t="s">
        <v>530</v>
      </c>
      <c r="AC2298" s="19" t="s">
        <v>212</v>
      </c>
      <c r="AD2298" s="19" t="s">
        <v>5148</v>
      </c>
      <c r="AE2298" s="19" t="s">
        <v>5149</v>
      </c>
      <c r="AF2298" s="19" t="s">
        <v>1592</v>
      </c>
      <c r="AG2298" s="19" t="s">
        <v>5150</v>
      </c>
      <c r="AH2298" s="19" t="s">
        <v>1499</v>
      </c>
      <c r="AI2298" s="19" t="s">
        <v>1500</v>
      </c>
      <c r="AJ2298" s="45">
        <v>0</v>
      </c>
      <c r="AK2298" s="45">
        <v>0</v>
      </c>
      <c r="AL2298" s="19" t="s">
        <v>1501</v>
      </c>
      <c r="AM2298" s="46">
        <v>50940</v>
      </c>
      <c r="AN2298" s="46">
        <v>33040</v>
      </c>
      <c r="AO2298" s="46">
        <v>17900</v>
      </c>
      <c r="AP2298" s="45">
        <v>699.6</v>
      </c>
      <c r="AQ2298" s="45"/>
      <c r="AR2298" s="45" t="str">
        <f>IFERROR(VLOOKUP(AB2298,'Pedidos marco'!$A$1:$D$10000,4,0)," ")</f>
        <v xml:space="preserve"> </v>
      </c>
      <c r="AS2298" s="45">
        <f t="shared" si="245"/>
        <v>13</v>
      </c>
      <c r="AT2298" s="45" t="str">
        <f t="shared" si="246"/>
        <v>13</v>
      </c>
      <c r="AU2298" s="47">
        <v>33</v>
      </c>
      <c r="AV2298" s="19" t="str">
        <f t="shared" si="247"/>
        <v>04 April</v>
      </c>
      <c r="AW2298" s="19">
        <f t="shared" si="248"/>
        <v>1.06</v>
      </c>
      <c r="AX2298" s="19">
        <f t="shared" si="249"/>
        <v>21.2</v>
      </c>
      <c r="AY2298" s="19" t="e">
        <f>VLOOKUP(AG2298,Cías!$A$1:$E$10000,5,0)</f>
        <v>#N/A</v>
      </c>
      <c r="AZ2298" s="19" t="str">
        <f t="shared" si="250"/>
        <v>1013871</v>
      </c>
      <c r="BA2298" s="19" t="str">
        <f t="shared" si="251"/>
        <v>MORAN PERUGACHI ALONSO</v>
      </c>
      <c r="BB2298" s="19" t="e">
        <f>VLOOKUP(AG2298,Cías!$A$1:$E$10000,3,0)</f>
        <v>#N/A</v>
      </c>
      <c r="BC2298" s="19"/>
      <c r="BD2298" s="19"/>
      <c r="BE2298" s="19"/>
      <c r="BF2298" s="19"/>
      <c r="BG2298" s="19"/>
      <c r="BH2298" s="19"/>
      <c r="BI2298" s="19"/>
      <c r="BJ2298" s="19"/>
    </row>
    <row r="2299" spans="1:62" ht="15" x14ac:dyDescent="0.2">
      <c r="A2299" s="19" t="s">
        <v>19361</v>
      </c>
      <c r="B2299" s="19" t="s">
        <v>1479</v>
      </c>
      <c r="C2299" s="43">
        <v>44664</v>
      </c>
      <c r="D2299" s="44">
        <v>0.57638888888888995</v>
      </c>
      <c r="E2299" s="19" t="s">
        <v>19362</v>
      </c>
      <c r="F2299" s="19" t="s">
        <v>19363</v>
      </c>
      <c r="G2299" s="19" t="s">
        <v>19364</v>
      </c>
      <c r="H2299" s="45">
        <v>2408.4</v>
      </c>
      <c r="I2299" s="45">
        <v>2700.32</v>
      </c>
      <c r="J2299" s="19" t="s">
        <v>1560</v>
      </c>
      <c r="K2299" s="19" t="s">
        <v>19365</v>
      </c>
      <c r="L2299" s="19" t="s">
        <v>19366</v>
      </c>
      <c r="M2299" s="19" t="s">
        <v>19367</v>
      </c>
      <c r="N2299" s="19" t="s">
        <v>19361</v>
      </c>
      <c r="O2299" s="19" t="s">
        <v>367</v>
      </c>
      <c r="P2299" s="19" t="s">
        <v>368</v>
      </c>
      <c r="Q2299" s="46">
        <v>360</v>
      </c>
      <c r="R2299" s="19" t="s">
        <v>1544</v>
      </c>
      <c r="S2299" s="19" t="s">
        <v>2839</v>
      </c>
      <c r="T2299" s="19" t="s">
        <v>2840</v>
      </c>
      <c r="U2299" s="19" t="s">
        <v>19368</v>
      </c>
      <c r="V2299" s="19" t="s">
        <v>19369</v>
      </c>
      <c r="W2299" s="19" t="s">
        <v>1798</v>
      </c>
      <c r="X2299" s="19" t="s">
        <v>19370</v>
      </c>
      <c r="Y2299" s="19" t="s">
        <v>13034</v>
      </c>
      <c r="Z2299" s="19" t="s">
        <v>13035</v>
      </c>
      <c r="AA2299" s="46">
        <v>131</v>
      </c>
      <c r="AB2299" s="19" t="s">
        <v>548</v>
      </c>
      <c r="AC2299" s="19" t="s">
        <v>248</v>
      </c>
      <c r="AD2299" s="19" t="s">
        <v>4885</v>
      </c>
      <c r="AE2299" s="19" t="s">
        <v>1481</v>
      </c>
      <c r="AF2299" s="19" t="s">
        <v>1554</v>
      </c>
      <c r="AG2299" s="19" t="s">
        <v>4886</v>
      </c>
      <c r="AH2299" s="19" t="s">
        <v>1499</v>
      </c>
      <c r="AI2299" s="19" t="s">
        <v>1500</v>
      </c>
      <c r="AJ2299" s="45">
        <v>0</v>
      </c>
      <c r="AK2299" s="45">
        <v>0</v>
      </c>
      <c r="AL2299" s="19" t="s">
        <v>1501</v>
      </c>
      <c r="AM2299" s="46">
        <v>26860</v>
      </c>
      <c r="AN2299" s="46">
        <v>18020</v>
      </c>
      <c r="AO2299" s="46">
        <v>8840</v>
      </c>
      <c r="AP2299" s="45">
        <v>190.8</v>
      </c>
      <c r="AQ2299" s="45"/>
      <c r="AR2299" s="45" t="str">
        <f>IFERROR(VLOOKUP(AB2299,'Pedidos marco'!$A$1:$D$10000,4,0)," ")</f>
        <v xml:space="preserve"> </v>
      </c>
      <c r="AS2299" s="45">
        <f t="shared" si="245"/>
        <v>13</v>
      </c>
      <c r="AT2299" s="45" t="str">
        <f t="shared" si="246"/>
        <v>13</v>
      </c>
      <c r="AU2299" s="47">
        <v>18</v>
      </c>
      <c r="AV2299" s="19" t="str">
        <f t="shared" si="247"/>
        <v>04 April</v>
      </c>
      <c r="AW2299" s="19">
        <f t="shared" si="248"/>
        <v>0.53</v>
      </c>
      <c r="AX2299" s="19">
        <f t="shared" si="249"/>
        <v>10.600000000000001</v>
      </c>
      <c r="AY2299" s="19" t="e">
        <f>VLOOKUP(AG2299,Cías!$A$1:$E$10000,5,0)</f>
        <v>#N/A</v>
      </c>
      <c r="AZ2299" s="19" t="str">
        <f t="shared" si="250"/>
        <v>1013643</v>
      </c>
      <c r="BA2299" s="19" t="str">
        <f t="shared" si="251"/>
        <v>POZO TARUPI MARCELO JAVIER</v>
      </c>
      <c r="BB2299" s="19" t="e">
        <f>VLOOKUP(AG2299,Cías!$A$1:$E$10000,3,0)</f>
        <v>#N/A</v>
      </c>
      <c r="BC2299" s="19"/>
      <c r="BD2299" s="19"/>
      <c r="BE2299" s="19"/>
      <c r="BF2299" s="19"/>
      <c r="BG2299" s="19"/>
      <c r="BH2299" s="19"/>
      <c r="BI2299" s="19"/>
      <c r="BJ2299" s="19"/>
    </row>
    <row r="2300" spans="1:62" ht="15" x14ac:dyDescent="0.2">
      <c r="A2300" s="19" t="s">
        <v>19371</v>
      </c>
      <c r="B2300" s="19" t="s">
        <v>1479</v>
      </c>
      <c r="C2300" s="43">
        <v>44664</v>
      </c>
      <c r="D2300" s="44">
        <v>0.57847222222221995</v>
      </c>
      <c r="E2300" s="19" t="s">
        <v>19372</v>
      </c>
      <c r="F2300" s="19" t="s">
        <v>19373</v>
      </c>
      <c r="G2300" s="19" t="s">
        <v>19374</v>
      </c>
      <c r="H2300" s="45">
        <v>2444.4</v>
      </c>
      <c r="I2300" s="45">
        <v>2740.68</v>
      </c>
      <c r="J2300" s="19" t="s">
        <v>1560</v>
      </c>
      <c r="K2300" s="19" t="s">
        <v>19375</v>
      </c>
      <c r="L2300" s="19" t="s">
        <v>19376</v>
      </c>
      <c r="M2300" s="19" t="s">
        <v>19377</v>
      </c>
      <c r="N2300" s="19" t="s">
        <v>19371</v>
      </c>
      <c r="O2300" s="19" t="s">
        <v>367</v>
      </c>
      <c r="P2300" s="19" t="s">
        <v>368</v>
      </c>
      <c r="Q2300" s="46">
        <v>360</v>
      </c>
      <c r="R2300" s="19" t="s">
        <v>1544</v>
      </c>
      <c r="S2300" s="19" t="s">
        <v>2566</v>
      </c>
      <c r="T2300" s="19" t="s">
        <v>2567</v>
      </c>
      <c r="U2300" s="19" t="s">
        <v>7525</v>
      </c>
      <c r="V2300" s="19" t="s">
        <v>7526</v>
      </c>
      <c r="W2300" s="19" t="s">
        <v>415</v>
      </c>
      <c r="X2300" s="19" t="s">
        <v>7527</v>
      </c>
      <c r="Y2300" s="19" t="s">
        <v>417</v>
      </c>
      <c r="Z2300" s="19" t="s">
        <v>2159</v>
      </c>
      <c r="AA2300" s="46">
        <v>110</v>
      </c>
      <c r="AB2300" s="19" t="s">
        <v>479</v>
      </c>
      <c r="AC2300" s="19" t="s">
        <v>108</v>
      </c>
      <c r="AD2300" s="19" t="s">
        <v>1948</v>
      </c>
      <c r="AE2300" s="19" t="s">
        <v>1949</v>
      </c>
      <c r="AF2300" s="19" t="s">
        <v>1554</v>
      </c>
      <c r="AG2300" s="19" t="s">
        <v>1950</v>
      </c>
      <c r="AH2300" s="19" t="s">
        <v>1499</v>
      </c>
      <c r="AI2300" s="19" t="s">
        <v>1500</v>
      </c>
      <c r="AJ2300" s="45">
        <v>0</v>
      </c>
      <c r="AK2300" s="45">
        <v>0</v>
      </c>
      <c r="AL2300" s="19" t="s">
        <v>1501</v>
      </c>
      <c r="AM2300" s="46">
        <v>26960</v>
      </c>
      <c r="AN2300" s="46">
        <v>18040</v>
      </c>
      <c r="AO2300" s="46">
        <v>8920</v>
      </c>
      <c r="AP2300" s="45">
        <v>165.6</v>
      </c>
      <c r="AQ2300" s="45"/>
      <c r="AR2300" s="45" t="str">
        <f>IFERROR(VLOOKUP(AB2300,'Pedidos marco'!$A$1:$D$10000,4,0)," ")</f>
        <v xml:space="preserve"> </v>
      </c>
      <c r="AS2300" s="45">
        <f t="shared" si="245"/>
        <v>13</v>
      </c>
      <c r="AT2300" s="45" t="str">
        <f t="shared" si="246"/>
        <v>13</v>
      </c>
      <c r="AU2300" s="47">
        <v>18</v>
      </c>
      <c r="AV2300" s="19" t="str">
        <f t="shared" si="247"/>
        <v>04 April</v>
      </c>
      <c r="AW2300" s="19">
        <f t="shared" si="248"/>
        <v>0.45999999999999996</v>
      </c>
      <c r="AX2300" s="19">
        <f t="shared" si="249"/>
        <v>9.1999999999999993</v>
      </c>
      <c r="AY2300" s="19" t="e">
        <f>VLOOKUP(AG2300,Cías!$A$1:$E$10000,5,0)</f>
        <v>#N/A</v>
      </c>
      <c r="AZ2300" s="19" t="str">
        <f t="shared" si="250"/>
        <v>1022019</v>
      </c>
      <c r="BA2300" s="19" t="str">
        <f t="shared" si="251"/>
        <v>ENRIQUEZ LARA ORLANDO DANILO</v>
      </c>
      <c r="BB2300" s="19" t="e">
        <f>VLOOKUP(AG2300,Cías!$A$1:$E$10000,3,0)</f>
        <v>#N/A</v>
      </c>
      <c r="BC2300" s="19"/>
      <c r="BD2300" s="19"/>
      <c r="BE2300" s="19"/>
      <c r="BF2300" s="19"/>
      <c r="BG2300" s="19"/>
      <c r="BH2300" s="19"/>
      <c r="BI2300" s="19"/>
      <c r="BJ2300" s="19"/>
    </row>
    <row r="2301" spans="1:62" ht="15" x14ac:dyDescent="0.2">
      <c r="A2301" s="19" t="s">
        <v>19378</v>
      </c>
      <c r="B2301" s="19" t="s">
        <v>1479</v>
      </c>
      <c r="C2301" s="43">
        <v>44664</v>
      </c>
      <c r="D2301" s="44">
        <v>0.57916666666667005</v>
      </c>
      <c r="E2301" s="19" t="s">
        <v>19379</v>
      </c>
      <c r="F2301" s="19" t="s">
        <v>19380</v>
      </c>
      <c r="G2301" s="19" t="s">
        <v>19381</v>
      </c>
      <c r="H2301" s="45">
        <v>4153.6000000000004</v>
      </c>
      <c r="I2301" s="45">
        <v>4657.04</v>
      </c>
      <c r="J2301" s="19" t="s">
        <v>1560</v>
      </c>
      <c r="K2301" s="19" t="s">
        <v>19382</v>
      </c>
      <c r="L2301" s="19" t="s">
        <v>19383</v>
      </c>
      <c r="M2301" s="19" t="s">
        <v>19384</v>
      </c>
      <c r="N2301" s="19" t="s">
        <v>19378</v>
      </c>
      <c r="O2301" s="19" t="s">
        <v>1641</v>
      </c>
      <c r="P2301" s="19" t="s">
        <v>1642</v>
      </c>
      <c r="Q2301" s="46">
        <v>640</v>
      </c>
      <c r="R2301" s="19" t="s">
        <v>1544</v>
      </c>
      <c r="S2301" s="19" t="s">
        <v>1736</v>
      </c>
      <c r="T2301" s="19" t="s">
        <v>1737</v>
      </c>
      <c r="U2301" s="19" t="s">
        <v>6679</v>
      </c>
      <c r="V2301" s="19" t="s">
        <v>6680</v>
      </c>
      <c r="W2301" s="19" t="s">
        <v>2635</v>
      </c>
      <c r="X2301" s="19" t="s">
        <v>6681</v>
      </c>
      <c r="Y2301" s="19" t="s">
        <v>2637</v>
      </c>
      <c r="Z2301" s="19" t="s">
        <v>2638</v>
      </c>
      <c r="AA2301" s="46">
        <v>506</v>
      </c>
      <c r="AB2301" s="19" t="s">
        <v>556</v>
      </c>
      <c r="AC2301" s="19" t="s">
        <v>266</v>
      </c>
      <c r="AD2301" s="19" t="s">
        <v>9433</v>
      </c>
      <c r="AE2301" s="19" t="s">
        <v>1481</v>
      </c>
      <c r="AF2301" s="19" t="s">
        <v>1592</v>
      </c>
      <c r="AG2301" s="19" t="s">
        <v>9434</v>
      </c>
      <c r="AH2301" s="19" t="s">
        <v>1499</v>
      </c>
      <c r="AI2301" s="19" t="s">
        <v>1500</v>
      </c>
      <c r="AJ2301" s="45">
        <v>0</v>
      </c>
      <c r="AK2301" s="45">
        <v>0</v>
      </c>
      <c r="AL2301" s="19" t="s">
        <v>1501</v>
      </c>
      <c r="AM2301" s="46">
        <v>49830</v>
      </c>
      <c r="AN2301" s="46">
        <v>32040</v>
      </c>
      <c r="AO2301" s="46">
        <v>17790</v>
      </c>
      <c r="AP2301" s="45">
        <v>966.4</v>
      </c>
      <c r="AQ2301" s="45"/>
      <c r="AR2301" s="45" t="str">
        <f>IFERROR(VLOOKUP(AB2301,'Pedidos marco'!$A$1:$D$10000,4,0)," ")</f>
        <v xml:space="preserve"> </v>
      </c>
      <c r="AS2301" s="45">
        <f t="shared" si="245"/>
        <v>13</v>
      </c>
      <c r="AT2301" s="45" t="str">
        <f t="shared" si="246"/>
        <v>13</v>
      </c>
      <c r="AU2301" s="47">
        <v>32</v>
      </c>
      <c r="AV2301" s="19" t="str">
        <f t="shared" si="247"/>
        <v>04 April</v>
      </c>
      <c r="AW2301" s="19">
        <f t="shared" si="248"/>
        <v>1.51</v>
      </c>
      <c r="AX2301" s="19">
        <f t="shared" si="249"/>
        <v>30.2</v>
      </c>
      <c r="AY2301" s="19" t="e">
        <f>VLOOKUP(AG2301,Cías!$A$1:$E$10000,5,0)</f>
        <v>#N/A</v>
      </c>
      <c r="AZ2301" s="19" t="str">
        <f t="shared" si="250"/>
        <v>1013635</v>
      </c>
      <c r="BA2301" s="19" t="str">
        <f t="shared" si="251"/>
        <v>ROMAN BAJANA JHONATHAN MARCEL</v>
      </c>
      <c r="BB2301" s="19" t="e">
        <f>VLOOKUP(AG2301,Cías!$A$1:$E$10000,3,0)</f>
        <v>#N/A</v>
      </c>
      <c r="BC2301" s="19"/>
      <c r="BD2301" s="19"/>
      <c r="BE2301" s="19"/>
      <c r="BF2301" s="19"/>
      <c r="BG2301" s="19"/>
      <c r="BH2301" s="19"/>
      <c r="BI2301" s="19"/>
      <c r="BJ2301" s="19"/>
    </row>
    <row r="2302" spans="1:62" ht="15" x14ac:dyDescent="0.2">
      <c r="A2302" s="19" t="s">
        <v>19385</v>
      </c>
      <c r="B2302" s="19" t="s">
        <v>1479</v>
      </c>
      <c r="C2302" s="43">
        <v>44664</v>
      </c>
      <c r="D2302" s="44">
        <v>0.58055555555556004</v>
      </c>
      <c r="E2302" s="19" t="s">
        <v>19386</v>
      </c>
      <c r="F2302" s="19" t="s">
        <v>19387</v>
      </c>
      <c r="G2302" s="19" t="s">
        <v>19388</v>
      </c>
      <c r="H2302" s="45">
        <v>2325.6</v>
      </c>
      <c r="I2302" s="45">
        <v>2607.48</v>
      </c>
      <c r="J2302" s="19" t="s">
        <v>1560</v>
      </c>
      <c r="K2302" s="19" t="s">
        <v>19389</v>
      </c>
      <c r="L2302" s="19" t="s">
        <v>19390</v>
      </c>
      <c r="M2302" s="19" t="s">
        <v>19391</v>
      </c>
      <c r="N2302" s="19" t="s">
        <v>19385</v>
      </c>
      <c r="O2302" s="19" t="s">
        <v>1603</v>
      </c>
      <c r="P2302" s="19" t="s">
        <v>1604</v>
      </c>
      <c r="Q2302" s="46">
        <v>360</v>
      </c>
      <c r="R2302" s="19" t="s">
        <v>1544</v>
      </c>
      <c r="S2302" s="19" t="s">
        <v>7178</v>
      </c>
      <c r="T2302" s="19" t="s">
        <v>7179</v>
      </c>
      <c r="U2302" s="19" t="s">
        <v>7401</v>
      </c>
      <c r="V2302" s="19" t="s">
        <v>7402</v>
      </c>
      <c r="W2302" s="19" t="s">
        <v>7403</v>
      </c>
      <c r="X2302" s="19" t="s">
        <v>3134</v>
      </c>
      <c r="Y2302" s="19" t="s">
        <v>7404</v>
      </c>
      <c r="Z2302" s="19" t="s">
        <v>7405</v>
      </c>
      <c r="AA2302" s="46">
        <v>424</v>
      </c>
      <c r="AB2302" s="19" t="s">
        <v>536</v>
      </c>
      <c r="AC2302" s="19" t="s">
        <v>224</v>
      </c>
      <c r="AD2302" s="19" t="s">
        <v>2408</v>
      </c>
      <c r="AE2302" s="19" t="s">
        <v>2409</v>
      </c>
      <c r="AF2302" s="19" t="s">
        <v>1554</v>
      </c>
      <c r="AG2302" s="19" t="s">
        <v>2410</v>
      </c>
      <c r="AH2302" s="19" t="s">
        <v>1499</v>
      </c>
      <c r="AI2302" s="19" t="s">
        <v>1500</v>
      </c>
      <c r="AJ2302" s="45">
        <v>0</v>
      </c>
      <c r="AK2302" s="45">
        <v>0</v>
      </c>
      <c r="AL2302" s="19" t="s">
        <v>1501</v>
      </c>
      <c r="AM2302" s="46">
        <v>27030</v>
      </c>
      <c r="AN2302" s="46">
        <v>18000</v>
      </c>
      <c r="AO2302" s="46">
        <v>9030</v>
      </c>
      <c r="AP2302" s="45">
        <v>424.8</v>
      </c>
      <c r="AQ2302" s="45"/>
      <c r="AR2302" s="45" t="str">
        <f>IFERROR(VLOOKUP(AB2302,'Pedidos marco'!$A$1:$D$10000,4,0)," ")</f>
        <v xml:space="preserve"> </v>
      </c>
      <c r="AS2302" s="45">
        <f t="shared" si="245"/>
        <v>13</v>
      </c>
      <c r="AT2302" s="45" t="str">
        <f t="shared" si="246"/>
        <v>13</v>
      </c>
      <c r="AU2302" s="47">
        <v>18</v>
      </c>
      <c r="AV2302" s="19" t="str">
        <f t="shared" si="247"/>
        <v>04 April</v>
      </c>
      <c r="AW2302" s="19">
        <f t="shared" si="248"/>
        <v>1.18</v>
      </c>
      <c r="AX2302" s="19">
        <f t="shared" si="249"/>
        <v>23.6</v>
      </c>
      <c r="AY2302" s="19" t="e">
        <f>VLOOKUP(AG2302,Cías!$A$1:$E$10000,5,0)</f>
        <v>#N/A</v>
      </c>
      <c r="AZ2302" s="19" t="str">
        <f t="shared" si="250"/>
        <v>1014339</v>
      </c>
      <c r="BA2302" s="19" t="str">
        <f t="shared" si="251"/>
        <v>NICOLALDE FLORES MILTON FABIAN</v>
      </c>
      <c r="BB2302" s="19" t="e">
        <f>VLOOKUP(AG2302,Cías!$A$1:$E$10000,3,0)</f>
        <v>#N/A</v>
      </c>
      <c r="BC2302" s="19"/>
      <c r="BD2302" s="19"/>
      <c r="BE2302" s="19"/>
      <c r="BF2302" s="19"/>
      <c r="BG2302" s="19"/>
      <c r="BH2302" s="19"/>
      <c r="BI2302" s="19"/>
      <c r="BJ2302" s="19"/>
    </row>
    <row r="2303" spans="1:62" ht="15" x14ac:dyDescent="0.2">
      <c r="A2303" s="19" t="s">
        <v>19392</v>
      </c>
      <c r="B2303" s="19" t="s">
        <v>1479</v>
      </c>
      <c r="C2303" s="43">
        <v>44664</v>
      </c>
      <c r="D2303" s="44">
        <v>0.58541666666667003</v>
      </c>
      <c r="E2303" s="19" t="s">
        <v>19393</v>
      </c>
      <c r="F2303" s="19" t="s">
        <v>19394</v>
      </c>
      <c r="G2303" s="19" t="s">
        <v>19395</v>
      </c>
      <c r="H2303" s="45">
        <v>1176.0899999999999</v>
      </c>
      <c r="I2303" s="45">
        <v>1318.64</v>
      </c>
      <c r="J2303" s="19" t="s">
        <v>2037</v>
      </c>
      <c r="K2303" s="19" t="s">
        <v>19396</v>
      </c>
      <c r="L2303" s="19" t="s">
        <v>19397</v>
      </c>
      <c r="M2303" s="19" t="s">
        <v>19398</v>
      </c>
      <c r="N2303" s="19" t="s">
        <v>19392</v>
      </c>
      <c r="O2303" s="19" t="s">
        <v>369</v>
      </c>
      <c r="P2303" s="19" t="s">
        <v>370</v>
      </c>
      <c r="Q2303" s="46">
        <v>200</v>
      </c>
      <c r="R2303" s="19" t="s">
        <v>1544</v>
      </c>
      <c r="S2303" s="19" t="s">
        <v>2013</v>
      </c>
      <c r="T2303" s="19" t="s">
        <v>226</v>
      </c>
      <c r="U2303" s="19" t="s">
        <v>2014</v>
      </c>
      <c r="V2303" s="19" t="s">
        <v>2015</v>
      </c>
      <c r="W2303" s="19" t="s">
        <v>1586</v>
      </c>
      <c r="X2303" s="19" t="s">
        <v>2016</v>
      </c>
      <c r="Y2303" s="19" t="s">
        <v>1588</v>
      </c>
      <c r="Z2303" s="19" t="s">
        <v>1589</v>
      </c>
      <c r="AA2303" s="46">
        <v>250</v>
      </c>
      <c r="AB2303" s="19" t="s">
        <v>537</v>
      </c>
      <c r="AC2303" s="19" t="s">
        <v>226</v>
      </c>
      <c r="AD2303" s="19" t="s">
        <v>6442</v>
      </c>
      <c r="AE2303" s="19" t="s">
        <v>6443</v>
      </c>
      <c r="AF2303" s="19" t="s">
        <v>1592</v>
      </c>
      <c r="AG2303" s="19" t="s">
        <v>6444</v>
      </c>
      <c r="AH2303" s="19" t="s">
        <v>1499</v>
      </c>
      <c r="AI2303" s="19" t="s">
        <v>1500</v>
      </c>
      <c r="AJ2303" s="45">
        <v>0</v>
      </c>
      <c r="AK2303" s="45">
        <v>0</v>
      </c>
      <c r="AL2303" s="19" t="s">
        <v>1501</v>
      </c>
      <c r="AM2303" s="46">
        <v>18983.182000000001</v>
      </c>
      <c r="AN2303" s="46">
        <v>10018.182000000001</v>
      </c>
      <c r="AO2303" s="46">
        <v>8965</v>
      </c>
      <c r="AP2303" s="45">
        <v>180</v>
      </c>
      <c r="AQ2303" s="45"/>
      <c r="AR2303" s="45" t="str">
        <f>IFERROR(VLOOKUP(AB2303,'Pedidos marco'!$A$1:$D$10000,4,0)," ")</f>
        <v xml:space="preserve"> </v>
      </c>
      <c r="AS2303" s="45">
        <f t="shared" si="245"/>
        <v>13</v>
      </c>
      <c r="AT2303" s="45" t="str">
        <f t="shared" si="246"/>
        <v>13</v>
      </c>
      <c r="AU2303" s="47">
        <v>10</v>
      </c>
      <c r="AV2303" s="19" t="str">
        <f t="shared" si="247"/>
        <v>04 April</v>
      </c>
      <c r="AW2303" s="19">
        <f t="shared" si="248"/>
        <v>0.9</v>
      </c>
      <c r="AX2303" s="19">
        <f t="shared" si="249"/>
        <v>18</v>
      </c>
      <c r="AY2303" s="19" t="e">
        <f>VLOOKUP(AG2303,Cías!$A$1:$E$10000,5,0)</f>
        <v>#N/A</v>
      </c>
      <c r="AZ2303" s="19" t="str">
        <f t="shared" si="250"/>
        <v>1017512</v>
      </c>
      <c r="BA2303" s="19" t="str">
        <f t="shared" si="251"/>
        <v>PACHECO SALAZAR WILSON FABIAN</v>
      </c>
      <c r="BB2303" s="19" t="e">
        <f>VLOOKUP(AG2303,Cías!$A$1:$E$10000,3,0)</f>
        <v>#N/A</v>
      </c>
      <c r="BC2303" s="19"/>
      <c r="BD2303" s="19"/>
      <c r="BE2303" s="19"/>
      <c r="BF2303" s="19"/>
      <c r="BG2303" s="19"/>
      <c r="BH2303" s="19"/>
      <c r="BI2303" s="19"/>
      <c r="BJ2303" s="19"/>
    </row>
    <row r="2304" spans="1:62" ht="15" x14ac:dyDescent="0.2">
      <c r="A2304" s="19" t="s">
        <v>19392</v>
      </c>
      <c r="B2304" s="19" t="s">
        <v>1479</v>
      </c>
      <c r="C2304" s="43">
        <v>44664</v>
      </c>
      <c r="D2304" s="44">
        <v>0.58541666666667003</v>
      </c>
      <c r="E2304" s="19" t="s">
        <v>19399</v>
      </c>
      <c r="F2304" s="19" t="s">
        <v>19400</v>
      </c>
      <c r="G2304" s="19" t="s">
        <v>19401</v>
      </c>
      <c r="H2304" s="45">
        <v>2945.15</v>
      </c>
      <c r="I2304" s="45">
        <v>3302.12</v>
      </c>
      <c r="J2304" s="19" t="s">
        <v>2037</v>
      </c>
      <c r="K2304" s="19" t="s">
        <v>19402</v>
      </c>
      <c r="L2304" s="19" t="s">
        <v>19403</v>
      </c>
      <c r="M2304" s="19" t="s">
        <v>19404</v>
      </c>
      <c r="N2304" s="19" t="s">
        <v>19392</v>
      </c>
      <c r="O2304" s="19" t="s">
        <v>367</v>
      </c>
      <c r="P2304" s="19" t="s">
        <v>368</v>
      </c>
      <c r="Q2304" s="46">
        <v>460</v>
      </c>
      <c r="R2304" s="19" t="s">
        <v>1544</v>
      </c>
      <c r="S2304" s="19" t="s">
        <v>2013</v>
      </c>
      <c r="T2304" s="19" t="s">
        <v>226</v>
      </c>
      <c r="U2304" s="19" t="s">
        <v>2014</v>
      </c>
      <c r="V2304" s="19" t="s">
        <v>2015</v>
      </c>
      <c r="W2304" s="19" t="s">
        <v>1586</v>
      </c>
      <c r="X2304" s="19" t="s">
        <v>2016</v>
      </c>
      <c r="Y2304" s="19" t="s">
        <v>1588</v>
      </c>
      <c r="Z2304" s="19" t="s">
        <v>1589</v>
      </c>
      <c r="AA2304" s="46">
        <v>250</v>
      </c>
      <c r="AB2304" s="19" t="s">
        <v>537</v>
      </c>
      <c r="AC2304" s="19" t="s">
        <v>226</v>
      </c>
      <c r="AD2304" s="19" t="s">
        <v>6442</v>
      </c>
      <c r="AE2304" s="19" t="s">
        <v>6443</v>
      </c>
      <c r="AF2304" s="19" t="s">
        <v>1592</v>
      </c>
      <c r="AG2304" s="19" t="s">
        <v>6444</v>
      </c>
      <c r="AH2304" s="19" t="s">
        <v>1499</v>
      </c>
      <c r="AI2304" s="19" t="s">
        <v>1500</v>
      </c>
      <c r="AJ2304" s="45">
        <v>0</v>
      </c>
      <c r="AK2304" s="45">
        <v>0</v>
      </c>
      <c r="AL2304" s="19" t="s">
        <v>1501</v>
      </c>
      <c r="AM2304" s="46">
        <v>32006.817999999999</v>
      </c>
      <c r="AN2304" s="46">
        <v>23041.817999999999</v>
      </c>
      <c r="AO2304" s="46">
        <v>8965</v>
      </c>
      <c r="AP2304" s="45">
        <v>414</v>
      </c>
      <c r="AQ2304" s="45"/>
      <c r="AR2304" s="45" t="str">
        <f>IFERROR(VLOOKUP(AB2304,'Pedidos marco'!$A$1:$D$10000,4,0)," ")</f>
        <v xml:space="preserve"> </v>
      </c>
      <c r="AS2304" s="45">
        <f t="shared" si="245"/>
        <v>13</v>
      </c>
      <c r="AT2304" s="45" t="str">
        <f t="shared" si="246"/>
        <v>13</v>
      </c>
      <c r="AU2304" s="47">
        <v>23</v>
      </c>
      <c r="AV2304" s="19" t="str">
        <f t="shared" si="247"/>
        <v>04 April</v>
      </c>
      <c r="AW2304" s="19">
        <f t="shared" si="248"/>
        <v>0.9</v>
      </c>
      <c r="AX2304" s="19">
        <f t="shared" si="249"/>
        <v>18</v>
      </c>
      <c r="AY2304" s="19" t="e">
        <f>VLOOKUP(AG2304,Cías!$A$1:$E$10000,5,0)</f>
        <v>#N/A</v>
      </c>
      <c r="AZ2304" s="19" t="str">
        <f t="shared" si="250"/>
        <v>1017512</v>
      </c>
      <c r="BA2304" s="19" t="str">
        <f t="shared" si="251"/>
        <v>PACHECO SALAZAR WILSON FABIAN</v>
      </c>
      <c r="BB2304" s="19" t="e">
        <f>VLOOKUP(AG2304,Cías!$A$1:$E$10000,3,0)</f>
        <v>#N/A</v>
      </c>
      <c r="BC2304" s="19"/>
      <c r="BD2304" s="19"/>
      <c r="BE2304" s="19"/>
      <c r="BF2304" s="19"/>
      <c r="BG2304" s="19"/>
      <c r="BH2304" s="19"/>
      <c r="BI2304" s="19"/>
      <c r="BJ2304" s="19"/>
    </row>
    <row r="2305" spans="1:62" ht="15" x14ac:dyDescent="0.2">
      <c r="A2305" s="19" t="s">
        <v>19405</v>
      </c>
      <c r="B2305" s="19" t="s">
        <v>1479</v>
      </c>
      <c r="C2305" s="43">
        <v>44664</v>
      </c>
      <c r="D2305" s="44">
        <v>0.58611111111111003</v>
      </c>
      <c r="E2305" s="19" t="s">
        <v>19406</v>
      </c>
      <c r="F2305" s="19" t="s">
        <v>13641</v>
      </c>
      <c r="G2305" s="19" t="s">
        <v>13642</v>
      </c>
      <c r="H2305" s="45">
        <v>2572.8000000000002</v>
      </c>
      <c r="I2305" s="45">
        <v>2884.64</v>
      </c>
      <c r="J2305" s="19" t="s">
        <v>2037</v>
      </c>
      <c r="K2305" s="19" t="s">
        <v>13643</v>
      </c>
      <c r="L2305" s="19" t="s">
        <v>19407</v>
      </c>
      <c r="M2305" s="19" t="s">
        <v>19408</v>
      </c>
      <c r="N2305" s="19" t="s">
        <v>19405</v>
      </c>
      <c r="O2305" s="19" t="s">
        <v>1641</v>
      </c>
      <c r="P2305" s="19" t="s">
        <v>1642</v>
      </c>
      <c r="Q2305" s="46">
        <v>640</v>
      </c>
      <c r="R2305" s="19" t="s">
        <v>1544</v>
      </c>
      <c r="S2305" s="19" t="s">
        <v>13646</v>
      </c>
      <c r="T2305" s="19" t="s">
        <v>13647</v>
      </c>
      <c r="U2305" s="19" t="s">
        <v>13648</v>
      </c>
      <c r="V2305" s="19" t="s">
        <v>13649</v>
      </c>
      <c r="W2305" s="19" t="s">
        <v>2433</v>
      </c>
      <c r="X2305" s="19" t="s">
        <v>13650</v>
      </c>
      <c r="Y2305" s="19" t="s">
        <v>13651</v>
      </c>
      <c r="Z2305" s="19" t="s">
        <v>13652</v>
      </c>
      <c r="AA2305" s="46">
        <v>423</v>
      </c>
      <c r="AB2305" s="19" t="s">
        <v>544</v>
      </c>
      <c r="AC2305" s="19" t="s">
        <v>240</v>
      </c>
      <c r="AD2305" s="19" t="s">
        <v>4656</v>
      </c>
      <c r="AE2305" s="19" t="s">
        <v>4657</v>
      </c>
      <c r="AF2305" s="19" t="s">
        <v>1592</v>
      </c>
      <c r="AG2305" s="19" t="s">
        <v>4658</v>
      </c>
      <c r="AH2305" s="19" t="s">
        <v>1499</v>
      </c>
      <c r="AI2305" s="19" t="s">
        <v>1500</v>
      </c>
      <c r="AJ2305" s="45">
        <v>0</v>
      </c>
      <c r="AK2305" s="45">
        <v>0</v>
      </c>
      <c r="AL2305" s="19" t="s">
        <v>1517</v>
      </c>
      <c r="AM2305" s="46">
        <v>50310</v>
      </c>
      <c r="AN2305" s="46">
        <v>32060</v>
      </c>
      <c r="AO2305" s="46">
        <v>18250</v>
      </c>
      <c r="AP2305" s="45">
        <v>0</v>
      </c>
      <c r="AQ2305" s="45"/>
      <c r="AR2305" s="45" t="str">
        <f>IFERROR(VLOOKUP(AB2305,'Pedidos marco'!$A$1:$D$10000,4,0)," ")</f>
        <v xml:space="preserve"> </v>
      </c>
      <c r="AS2305" s="45">
        <f t="shared" si="245"/>
        <v>13</v>
      </c>
      <c r="AT2305" s="45" t="str">
        <f t="shared" si="246"/>
        <v>13</v>
      </c>
      <c r="AU2305" s="47">
        <v>32</v>
      </c>
      <c r="AV2305" s="19" t="str">
        <f t="shared" si="247"/>
        <v>04 April</v>
      </c>
      <c r="AW2305" s="19">
        <f t="shared" si="248"/>
        <v>0</v>
      </c>
      <c r="AX2305" s="19">
        <f t="shared" si="249"/>
        <v>0</v>
      </c>
      <c r="AY2305" s="19" t="e">
        <f>VLOOKUP(AG2305,Cías!$A$1:$E$10000,5,0)</f>
        <v>#N/A</v>
      </c>
      <c r="AZ2305" s="19" t="str">
        <f t="shared" si="250"/>
        <v>1013148</v>
      </c>
      <c r="BA2305" s="19" t="str">
        <f t="shared" si="251"/>
        <v>PINDUISACA MACHADO BLANCA MARIA</v>
      </c>
      <c r="BB2305" s="19" t="e">
        <f>VLOOKUP(AG2305,Cías!$A$1:$E$10000,3,0)</f>
        <v>#N/A</v>
      </c>
      <c r="BC2305" s="19"/>
      <c r="BD2305" s="19"/>
      <c r="BE2305" s="19"/>
      <c r="BF2305" s="19"/>
      <c r="BG2305" s="19"/>
      <c r="BH2305" s="19"/>
      <c r="BI2305" s="19"/>
      <c r="BJ2305" s="19"/>
    </row>
    <row r="2306" spans="1:62" ht="15" x14ac:dyDescent="0.2">
      <c r="A2306" s="19" t="s">
        <v>19409</v>
      </c>
      <c r="B2306" s="19" t="s">
        <v>1479</v>
      </c>
      <c r="C2306" s="43">
        <v>44664</v>
      </c>
      <c r="D2306" s="44">
        <v>0.58888888888889002</v>
      </c>
      <c r="E2306" s="19" t="s">
        <v>19410</v>
      </c>
      <c r="F2306" s="19" t="s">
        <v>19411</v>
      </c>
      <c r="G2306" s="19" t="s">
        <v>19412</v>
      </c>
      <c r="H2306" s="45">
        <v>3144</v>
      </c>
      <c r="I2306" s="45">
        <v>3525.07</v>
      </c>
      <c r="J2306" s="19" t="s">
        <v>1560</v>
      </c>
      <c r="K2306" s="19" t="s">
        <v>19413</v>
      </c>
      <c r="L2306" s="19" t="s">
        <v>19414</v>
      </c>
      <c r="M2306" s="19" t="s">
        <v>19415</v>
      </c>
      <c r="N2306" s="19" t="s">
        <v>19409</v>
      </c>
      <c r="O2306" s="19" t="s">
        <v>1603</v>
      </c>
      <c r="P2306" s="19" t="s">
        <v>1604</v>
      </c>
      <c r="Q2306" s="46">
        <v>480</v>
      </c>
      <c r="R2306" s="19" t="s">
        <v>1544</v>
      </c>
      <c r="S2306" s="19" t="s">
        <v>2170</v>
      </c>
      <c r="T2306" s="19" t="s">
        <v>2171</v>
      </c>
      <c r="U2306" s="19" t="s">
        <v>2491</v>
      </c>
      <c r="V2306" s="19" t="s">
        <v>2492</v>
      </c>
      <c r="W2306" s="19" t="s">
        <v>2076</v>
      </c>
      <c r="X2306" s="19" t="s">
        <v>2493</v>
      </c>
      <c r="Y2306" s="19" t="s">
        <v>2078</v>
      </c>
      <c r="Z2306" s="19" t="s">
        <v>2079</v>
      </c>
      <c r="AA2306" s="46">
        <v>345</v>
      </c>
      <c r="AB2306" s="19" t="s">
        <v>589</v>
      </c>
      <c r="AC2306" s="19" t="s">
        <v>335</v>
      </c>
      <c r="AD2306" s="19" t="s">
        <v>6594</v>
      </c>
      <c r="AE2306" s="19" t="s">
        <v>6595</v>
      </c>
      <c r="AF2306" s="19" t="s">
        <v>1719</v>
      </c>
      <c r="AG2306" s="19" t="s">
        <v>6596</v>
      </c>
      <c r="AH2306" s="19" t="s">
        <v>1594</v>
      </c>
      <c r="AI2306" s="19" t="s">
        <v>1595</v>
      </c>
      <c r="AJ2306" s="45">
        <v>0.05</v>
      </c>
      <c r="AK2306" s="45">
        <v>24</v>
      </c>
      <c r="AL2306" s="19" t="s">
        <v>1501</v>
      </c>
      <c r="AM2306" s="46">
        <v>40160</v>
      </c>
      <c r="AN2306" s="46">
        <v>24020</v>
      </c>
      <c r="AO2306" s="46">
        <v>16140</v>
      </c>
      <c r="AP2306" s="45">
        <v>494.4</v>
      </c>
      <c r="AQ2306" s="45"/>
      <c r="AR2306" s="45" t="str">
        <f>IFERROR(VLOOKUP(AB2306,'Pedidos marco'!$A$1:$D$10000,4,0)," ")</f>
        <v xml:space="preserve"> </v>
      </c>
      <c r="AS2306" s="45">
        <f t="shared" si="245"/>
        <v>13</v>
      </c>
      <c r="AT2306" s="45" t="str">
        <f t="shared" si="246"/>
        <v>13</v>
      </c>
      <c r="AU2306" s="47">
        <v>24</v>
      </c>
      <c r="AV2306" s="19" t="str">
        <f t="shared" si="247"/>
        <v>04 April</v>
      </c>
      <c r="AW2306" s="19">
        <f t="shared" si="248"/>
        <v>1.03</v>
      </c>
      <c r="AX2306" s="19">
        <f t="shared" si="249"/>
        <v>20.599999999999998</v>
      </c>
      <c r="AY2306" s="19" t="e">
        <f>VLOOKUP(AG2306,Cías!$A$1:$E$10000,5,0)</f>
        <v>#N/A</v>
      </c>
      <c r="AZ2306" s="19" t="str">
        <f t="shared" si="250"/>
        <v>1020170</v>
      </c>
      <c r="BA2306" s="19" t="str">
        <f t="shared" si="251"/>
        <v>VILLEGAS PASQUEL DARWIN EDMUNDO</v>
      </c>
      <c r="BB2306" s="19" t="e">
        <f>VLOOKUP(AG2306,Cías!$A$1:$E$10000,3,0)</f>
        <v>#N/A</v>
      </c>
      <c r="BC2306" s="19"/>
      <c r="BD2306" s="19"/>
      <c r="BE2306" s="19"/>
      <c r="BF2306" s="19"/>
      <c r="BG2306" s="19"/>
      <c r="BH2306" s="19"/>
      <c r="BI2306" s="19"/>
      <c r="BJ2306" s="19"/>
    </row>
    <row r="2307" spans="1:62" ht="15" x14ac:dyDescent="0.2">
      <c r="A2307" s="19" t="s">
        <v>19416</v>
      </c>
      <c r="B2307" s="19" t="s">
        <v>1479</v>
      </c>
      <c r="C2307" s="43">
        <v>44664</v>
      </c>
      <c r="D2307" s="44">
        <v>0.59097222222222001</v>
      </c>
      <c r="E2307" s="19" t="s">
        <v>19417</v>
      </c>
      <c r="F2307" s="19" t="s">
        <v>19418</v>
      </c>
      <c r="G2307" s="19" t="s">
        <v>19419</v>
      </c>
      <c r="H2307" s="45">
        <v>3096.84</v>
      </c>
      <c r="I2307" s="45">
        <v>3472.2</v>
      </c>
      <c r="J2307" s="19" t="s">
        <v>1560</v>
      </c>
      <c r="K2307" s="19" t="s">
        <v>19420</v>
      </c>
      <c r="L2307" s="19" t="s">
        <v>19421</v>
      </c>
      <c r="M2307" s="19" t="s">
        <v>19422</v>
      </c>
      <c r="N2307" s="19" t="s">
        <v>19416</v>
      </c>
      <c r="O2307" s="19" t="s">
        <v>367</v>
      </c>
      <c r="P2307" s="19" t="s">
        <v>368</v>
      </c>
      <c r="Q2307" s="46">
        <v>480</v>
      </c>
      <c r="R2307" s="19" t="s">
        <v>1544</v>
      </c>
      <c r="S2307" s="19" t="s">
        <v>1913</v>
      </c>
      <c r="T2307" s="19" t="s">
        <v>1914</v>
      </c>
      <c r="U2307" s="19" t="s">
        <v>19423</v>
      </c>
      <c r="V2307" s="19" t="s">
        <v>19424</v>
      </c>
      <c r="W2307" s="19" t="s">
        <v>1829</v>
      </c>
      <c r="X2307" s="19" t="s">
        <v>19425</v>
      </c>
      <c r="Y2307" s="19" t="s">
        <v>1831</v>
      </c>
      <c r="Z2307" s="19" t="s">
        <v>1832</v>
      </c>
      <c r="AA2307" s="46">
        <v>8</v>
      </c>
      <c r="AB2307" s="19" t="s">
        <v>1419</v>
      </c>
      <c r="AC2307" s="19" t="s">
        <v>1390</v>
      </c>
      <c r="AD2307" s="19" t="s">
        <v>2481</v>
      </c>
      <c r="AE2307" s="19" t="s">
        <v>2482</v>
      </c>
      <c r="AF2307" s="19" t="s">
        <v>1719</v>
      </c>
      <c r="AG2307" s="19" t="s">
        <v>2483</v>
      </c>
      <c r="AH2307" s="19" t="s">
        <v>1594</v>
      </c>
      <c r="AI2307" s="19" t="s">
        <v>1595</v>
      </c>
      <c r="AJ2307" s="45">
        <v>0.05</v>
      </c>
      <c r="AK2307" s="45">
        <v>24</v>
      </c>
      <c r="AL2307" s="19" t="s">
        <v>1501</v>
      </c>
      <c r="AM2307" s="46">
        <v>40540</v>
      </c>
      <c r="AN2307" s="46">
        <v>24050</v>
      </c>
      <c r="AO2307" s="46">
        <v>16490</v>
      </c>
      <c r="AP2307" s="45">
        <v>43.2</v>
      </c>
      <c r="AQ2307" s="45"/>
      <c r="AR2307" s="45" t="str">
        <f>IFERROR(VLOOKUP(AB2307,'Pedidos marco'!$A$1:$D$10000,4,0)," ")</f>
        <v xml:space="preserve"> </v>
      </c>
      <c r="AS2307" s="45">
        <f t="shared" si="245"/>
        <v>13</v>
      </c>
      <c r="AT2307" s="45" t="str">
        <f t="shared" si="246"/>
        <v>13</v>
      </c>
      <c r="AU2307" s="47">
        <v>24</v>
      </c>
      <c r="AV2307" s="19" t="str">
        <f t="shared" si="247"/>
        <v>04 April</v>
      </c>
      <c r="AW2307" s="19">
        <f t="shared" si="248"/>
        <v>9.0000000000000011E-2</v>
      </c>
      <c r="AX2307" s="19">
        <f t="shared" si="249"/>
        <v>1.8</v>
      </c>
      <c r="AY2307" s="19" t="e">
        <f>VLOOKUP(AG2307,Cías!$A$1:$E$10000,5,0)</f>
        <v>#N/A</v>
      </c>
      <c r="AZ2307" s="19" t="str">
        <f t="shared" si="250"/>
        <v>10007064</v>
      </c>
      <c r="BA2307" s="19" t="str">
        <f t="shared" si="251"/>
        <v>GUERRERO HUALPA WILSON GILBERTO</v>
      </c>
      <c r="BB2307" s="19" t="e">
        <f>VLOOKUP(AG2307,Cías!$A$1:$E$10000,3,0)</f>
        <v>#N/A</v>
      </c>
      <c r="BC2307" s="19"/>
      <c r="BD2307" s="19"/>
      <c r="BE2307" s="19"/>
      <c r="BF2307" s="19"/>
      <c r="BG2307" s="19"/>
      <c r="BH2307" s="19"/>
      <c r="BI2307" s="19"/>
      <c r="BJ2307" s="19"/>
    </row>
    <row r="2308" spans="1:62" ht="15" x14ac:dyDescent="0.2">
      <c r="A2308" s="19" t="s">
        <v>19426</v>
      </c>
      <c r="B2308" s="19" t="s">
        <v>1479</v>
      </c>
      <c r="C2308" s="43">
        <v>44664</v>
      </c>
      <c r="D2308" s="44">
        <v>0.59236111111111001</v>
      </c>
      <c r="E2308" s="19" t="s">
        <v>19427</v>
      </c>
      <c r="F2308" s="19" t="s">
        <v>19428</v>
      </c>
      <c r="G2308" s="19" t="s">
        <v>19429</v>
      </c>
      <c r="H2308" s="45">
        <v>4297.16</v>
      </c>
      <c r="I2308" s="45">
        <v>4818</v>
      </c>
      <c r="J2308" s="19" t="s">
        <v>2037</v>
      </c>
      <c r="K2308" s="19" t="s">
        <v>19430</v>
      </c>
      <c r="L2308" s="19" t="s">
        <v>19431</v>
      </c>
      <c r="M2308" s="19" t="s">
        <v>19432</v>
      </c>
      <c r="N2308" s="19" t="s">
        <v>19426</v>
      </c>
      <c r="O2308" s="19" t="s">
        <v>1641</v>
      </c>
      <c r="P2308" s="19" t="s">
        <v>1642</v>
      </c>
      <c r="Q2308" s="46">
        <v>660</v>
      </c>
      <c r="R2308" s="19" t="s">
        <v>1544</v>
      </c>
      <c r="S2308" s="19" t="s">
        <v>2631</v>
      </c>
      <c r="T2308" s="19" t="s">
        <v>2632</v>
      </c>
      <c r="U2308" s="19" t="s">
        <v>2633</v>
      </c>
      <c r="V2308" s="19" t="s">
        <v>2634</v>
      </c>
      <c r="W2308" s="19" t="s">
        <v>2635</v>
      </c>
      <c r="X2308" s="19" t="s">
        <v>2636</v>
      </c>
      <c r="Y2308" s="19" t="s">
        <v>2637</v>
      </c>
      <c r="Z2308" s="19" t="s">
        <v>2638</v>
      </c>
      <c r="AA2308" s="46">
        <v>506</v>
      </c>
      <c r="AB2308" s="19" t="s">
        <v>431</v>
      </c>
      <c r="AC2308" s="19" t="s">
        <v>10</v>
      </c>
      <c r="AD2308" s="19" t="s">
        <v>2639</v>
      </c>
      <c r="AE2308" s="19" t="s">
        <v>1481</v>
      </c>
      <c r="AF2308" s="19" t="s">
        <v>1592</v>
      </c>
      <c r="AG2308" s="19" t="s">
        <v>2640</v>
      </c>
      <c r="AH2308" s="19" t="s">
        <v>1499</v>
      </c>
      <c r="AI2308" s="19" t="s">
        <v>1500</v>
      </c>
      <c r="AJ2308" s="45">
        <v>0</v>
      </c>
      <c r="AK2308" s="45">
        <v>0</v>
      </c>
      <c r="AL2308" s="19" t="s">
        <v>1501</v>
      </c>
      <c r="AM2308" s="46">
        <v>52080</v>
      </c>
      <c r="AN2308" s="46">
        <v>33070</v>
      </c>
      <c r="AO2308" s="46">
        <v>19010</v>
      </c>
      <c r="AP2308" s="45">
        <v>996.6</v>
      </c>
      <c r="AQ2308" s="45"/>
      <c r="AR2308" s="45" t="str">
        <f>IFERROR(VLOOKUP(AB2308,'Pedidos marco'!$A$1:$D$10000,4,0)," ")</f>
        <v xml:space="preserve"> </v>
      </c>
      <c r="AS2308" s="45">
        <f t="shared" ref="AS2308:AS2371" si="252">DAY(C2308)</f>
        <v>13</v>
      </c>
      <c r="AT2308" s="45" t="str">
        <f t="shared" ref="AT2308:AT2371" si="253">TEXT(AS2308,"dd")</f>
        <v>13</v>
      </c>
      <c r="AU2308" s="47">
        <v>33</v>
      </c>
      <c r="AV2308" s="19" t="str">
        <f t="shared" ref="AV2308:AV2371" si="254">TEXT(C2308,"MM MMMM")</f>
        <v>04 April</v>
      </c>
      <c r="AW2308" s="19">
        <f t="shared" ref="AW2308:AW2371" si="255">IFERROR(AP2308/Q2308,"")</f>
        <v>1.51</v>
      </c>
      <c r="AX2308" s="19">
        <f t="shared" ref="AX2308:AX2371" si="256">IFERROR(AP2308/AU2308,"")</f>
        <v>30.2</v>
      </c>
      <c r="AY2308" s="19" t="e">
        <f>VLOOKUP(AG2308,Cías!$A$1:$E$10000,5,0)</f>
        <v>#N/A</v>
      </c>
      <c r="AZ2308" s="19" t="str">
        <f t="shared" ref="AZ2308:AZ2371" si="257">AB2308</f>
        <v>1024814</v>
      </c>
      <c r="BA2308" s="19" t="str">
        <f t="shared" ref="BA2308:BA2371" si="258">AC2308</f>
        <v>ALEJANDRO CEVALLOS ELIJIO GERMAN</v>
      </c>
      <c r="BB2308" s="19" t="e">
        <f>VLOOKUP(AG2308,Cías!$A$1:$E$10000,3,0)</f>
        <v>#N/A</v>
      </c>
      <c r="BC2308" s="19"/>
      <c r="BD2308" s="19"/>
      <c r="BE2308" s="19"/>
      <c r="BF2308" s="19"/>
      <c r="BG2308" s="19"/>
      <c r="BH2308" s="19"/>
      <c r="BI2308" s="19"/>
      <c r="BJ2308" s="19"/>
    </row>
    <row r="2309" spans="1:62" ht="15" x14ac:dyDescent="0.2">
      <c r="A2309" s="19" t="s">
        <v>19433</v>
      </c>
      <c r="B2309" s="19" t="s">
        <v>1479</v>
      </c>
      <c r="C2309" s="43">
        <v>44664</v>
      </c>
      <c r="D2309" s="44">
        <v>0.59375</v>
      </c>
      <c r="E2309" s="19" t="s">
        <v>19434</v>
      </c>
      <c r="F2309" s="19" t="s">
        <v>19435</v>
      </c>
      <c r="G2309" s="19" t="s">
        <v>19436</v>
      </c>
      <c r="H2309" s="45">
        <v>4153.6000000000004</v>
      </c>
      <c r="I2309" s="45">
        <v>4657.04</v>
      </c>
      <c r="J2309" s="19" t="s">
        <v>1560</v>
      </c>
      <c r="K2309" s="19" t="s">
        <v>19382</v>
      </c>
      <c r="L2309" s="19" t="s">
        <v>19437</v>
      </c>
      <c r="M2309" s="19" t="s">
        <v>19438</v>
      </c>
      <c r="N2309" s="19" t="s">
        <v>19433</v>
      </c>
      <c r="O2309" s="19" t="s">
        <v>1641</v>
      </c>
      <c r="P2309" s="19" t="s">
        <v>1642</v>
      </c>
      <c r="Q2309" s="46">
        <v>640</v>
      </c>
      <c r="R2309" s="19" t="s">
        <v>1544</v>
      </c>
      <c r="S2309" s="19" t="s">
        <v>1736</v>
      </c>
      <c r="T2309" s="19" t="s">
        <v>1737</v>
      </c>
      <c r="U2309" s="19" t="s">
        <v>6679</v>
      </c>
      <c r="V2309" s="19" t="s">
        <v>6680</v>
      </c>
      <c r="W2309" s="19" t="s">
        <v>2635</v>
      </c>
      <c r="X2309" s="19" t="s">
        <v>6681</v>
      </c>
      <c r="Y2309" s="19" t="s">
        <v>2637</v>
      </c>
      <c r="Z2309" s="19" t="s">
        <v>2638</v>
      </c>
      <c r="AA2309" s="46">
        <v>506</v>
      </c>
      <c r="AB2309" s="19" t="s">
        <v>556</v>
      </c>
      <c r="AC2309" s="19" t="s">
        <v>266</v>
      </c>
      <c r="AD2309" s="19" t="s">
        <v>6839</v>
      </c>
      <c r="AE2309" s="19" t="s">
        <v>6840</v>
      </c>
      <c r="AF2309" s="19" t="s">
        <v>1592</v>
      </c>
      <c r="AG2309" s="19" t="s">
        <v>6841</v>
      </c>
      <c r="AH2309" s="19" t="s">
        <v>1499</v>
      </c>
      <c r="AI2309" s="19" t="s">
        <v>1500</v>
      </c>
      <c r="AJ2309" s="45">
        <v>0</v>
      </c>
      <c r="AK2309" s="45">
        <v>0</v>
      </c>
      <c r="AL2309" s="19" t="s">
        <v>1501</v>
      </c>
      <c r="AM2309" s="46">
        <v>50370</v>
      </c>
      <c r="AN2309" s="46">
        <v>32010</v>
      </c>
      <c r="AO2309" s="46">
        <v>18360</v>
      </c>
      <c r="AP2309" s="45">
        <v>966.4</v>
      </c>
      <c r="AQ2309" s="45"/>
      <c r="AR2309" s="45" t="str">
        <f>IFERROR(VLOOKUP(AB2309,'Pedidos marco'!$A$1:$D$10000,4,0)," ")</f>
        <v xml:space="preserve"> </v>
      </c>
      <c r="AS2309" s="45">
        <f t="shared" si="252"/>
        <v>13</v>
      </c>
      <c r="AT2309" s="45" t="str">
        <f t="shared" si="253"/>
        <v>13</v>
      </c>
      <c r="AU2309" s="47">
        <v>32</v>
      </c>
      <c r="AV2309" s="19" t="str">
        <f t="shared" si="254"/>
        <v>04 April</v>
      </c>
      <c r="AW2309" s="19">
        <f t="shared" si="255"/>
        <v>1.51</v>
      </c>
      <c r="AX2309" s="19">
        <f t="shared" si="256"/>
        <v>30.2</v>
      </c>
      <c r="AY2309" s="19" t="e">
        <f>VLOOKUP(AG2309,Cías!$A$1:$E$10000,5,0)</f>
        <v>#N/A</v>
      </c>
      <c r="AZ2309" s="19" t="str">
        <f t="shared" si="257"/>
        <v>1013635</v>
      </c>
      <c r="BA2309" s="19" t="str">
        <f t="shared" si="258"/>
        <v>ROMAN BAJANA JHONATHAN MARCEL</v>
      </c>
      <c r="BB2309" s="19" t="e">
        <f>VLOOKUP(AG2309,Cías!$A$1:$E$10000,3,0)</f>
        <v>#N/A</v>
      </c>
      <c r="BC2309" s="19"/>
      <c r="BD2309" s="19"/>
      <c r="BE2309" s="19"/>
      <c r="BF2309" s="19"/>
      <c r="BG2309" s="19"/>
      <c r="BH2309" s="19"/>
      <c r="BI2309" s="19"/>
      <c r="BJ2309" s="19"/>
    </row>
    <row r="2310" spans="1:62" ht="15" x14ac:dyDescent="0.2">
      <c r="A2310" s="19" t="s">
        <v>19439</v>
      </c>
      <c r="B2310" s="19" t="s">
        <v>1479</v>
      </c>
      <c r="C2310" s="43">
        <v>44664</v>
      </c>
      <c r="D2310" s="44">
        <v>0.61180555555556004</v>
      </c>
      <c r="E2310" s="19" t="s">
        <v>19440</v>
      </c>
      <c r="F2310" s="19" t="s">
        <v>13641</v>
      </c>
      <c r="G2310" s="19" t="s">
        <v>13642</v>
      </c>
      <c r="H2310" s="45">
        <v>2572.8000000000002</v>
      </c>
      <c r="I2310" s="45">
        <v>2884.64</v>
      </c>
      <c r="J2310" s="19" t="s">
        <v>2037</v>
      </c>
      <c r="K2310" s="19" t="s">
        <v>13643</v>
      </c>
      <c r="L2310" s="19" t="s">
        <v>19441</v>
      </c>
      <c r="M2310" s="19" t="s">
        <v>19442</v>
      </c>
      <c r="N2310" s="19" t="s">
        <v>19439</v>
      </c>
      <c r="O2310" s="19" t="s">
        <v>1641</v>
      </c>
      <c r="P2310" s="19" t="s">
        <v>1642</v>
      </c>
      <c r="Q2310" s="46">
        <v>640</v>
      </c>
      <c r="R2310" s="19" t="s">
        <v>1544</v>
      </c>
      <c r="S2310" s="19" t="s">
        <v>13646</v>
      </c>
      <c r="T2310" s="19" t="s">
        <v>13647</v>
      </c>
      <c r="U2310" s="19" t="s">
        <v>13648</v>
      </c>
      <c r="V2310" s="19" t="s">
        <v>13649</v>
      </c>
      <c r="W2310" s="19" t="s">
        <v>2433</v>
      </c>
      <c r="X2310" s="19" t="s">
        <v>13650</v>
      </c>
      <c r="Y2310" s="19" t="s">
        <v>13651</v>
      </c>
      <c r="Z2310" s="19" t="s">
        <v>13652</v>
      </c>
      <c r="AA2310" s="46">
        <v>423</v>
      </c>
      <c r="AB2310" s="19" t="s">
        <v>446</v>
      </c>
      <c r="AC2310" s="19" t="s">
        <v>39</v>
      </c>
      <c r="AD2310" s="19" t="s">
        <v>1785</v>
      </c>
      <c r="AE2310" s="19" t="s">
        <v>1786</v>
      </c>
      <c r="AF2310" s="19" t="s">
        <v>1592</v>
      </c>
      <c r="AG2310" s="19" t="s">
        <v>1787</v>
      </c>
      <c r="AH2310" s="19" t="s">
        <v>1499</v>
      </c>
      <c r="AI2310" s="19" t="s">
        <v>1500</v>
      </c>
      <c r="AJ2310" s="45">
        <v>0</v>
      </c>
      <c r="AK2310" s="45">
        <v>0</v>
      </c>
      <c r="AL2310" s="19" t="s">
        <v>1517</v>
      </c>
      <c r="AM2310" s="46">
        <v>50220</v>
      </c>
      <c r="AN2310" s="46">
        <v>32030</v>
      </c>
      <c r="AO2310" s="46">
        <v>18190</v>
      </c>
      <c r="AP2310" s="45">
        <v>0</v>
      </c>
      <c r="AQ2310" s="45"/>
      <c r="AR2310" s="45" t="str">
        <f>IFERROR(VLOOKUP(AB2310,'Pedidos marco'!$A$1:$D$10000,4,0)," ")</f>
        <v xml:space="preserve"> </v>
      </c>
      <c r="AS2310" s="45">
        <f t="shared" si="252"/>
        <v>13</v>
      </c>
      <c r="AT2310" s="45" t="str">
        <f t="shared" si="253"/>
        <v>13</v>
      </c>
      <c r="AU2310" s="47">
        <v>32</v>
      </c>
      <c r="AV2310" s="19" t="str">
        <f t="shared" si="254"/>
        <v>04 April</v>
      </c>
      <c r="AW2310" s="19">
        <f t="shared" si="255"/>
        <v>0</v>
      </c>
      <c r="AX2310" s="19">
        <f t="shared" si="256"/>
        <v>0</v>
      </c>
      <c r="AY2310" s="19" t="e">
        <f>VLOOKUP(AG2310,Cías!$A$1:$E$10000,5,0)</f>
        <v>#N/A</v>
      </c>
      <c r="AZ2310" s="19" t="str">
        <f t="shared" si="257"/>
        <v>1013894</v>
      </c>
      <c r="BA2310" s="19" t="str">
        <f t="shared" si="258"/>
        <v>BARAHONA MARMOL ADRIAN EDMUNDO</v>
      </c>
      <c r="BB2310" s="19" t="e">
        <f>VLOOKUP(AG2310,Cías!$A$1:$E$10000,3,0)</f>
        <v>#N/A</v>
      </c>
      <c r="BC2310" s="19"/>
      <c r="BD2310" s="19"/>
      <c r="BE2310" s="19"/>
      <c r="BF2310" s="19"/>
      <c r="BG2310" s="19"/>
      <c r="BH2310" s="19"/>
      <c r="BI2310" s="19"/>
      <c r="BJ2310" s="19"/>
    </row>
    <row r="2311" spans="1:62" ht="15" x14ac:dyDescent="0.2">
      <c r="A2311" s="19" t="s">
        <v>19443</v>
      </c>
      <c r="B2311" s="19" t="s">
        <v>1479</v>
      </c>
      <c r="C2311" s="43">
        <v>44664</v>
      </c>
      <c r="D2311" s="44">
        <v>0.61458333333333004</v>
      </c>
      <c r="E2311" s="19" t="s">
        <v>19444</v>
      </c>
      <c r="F2311" s="19" t="s">
        <v>19445</v>
      </c>
      <c r="G2311" s="19" t="s">
        <v>19446</v>
      </c>
      <c r="H2311" s="45">
        <v>836.4</v>
      </c>
      <c r="I2311" s="45">
        <v>937.78</v>
      </c>
      <c r="J2311" s="19" t="s">
        <v>1560</v>
      </c>
      <c r="K2311" s="19" t="s">
        <v>19447</v>
      </c>
      <c r="L2311" s="19" t="s">
        <v>19448</v>
      </c>
      <c r="M2311" s="19" t="s">
        <v>19449</v>
      </c>
      <c r="N2311" s="19" t="s">
        <v>19443</v>
      </c>
      <c r="O2311" s="19" t="s">
        <v>371</v>
      </c>
      <c r="P2311" s="19" t="s">
        <v>372</v>
      </c>
      <c r="Q2311" s="46">
        <v>120</v>
      </c>
      <c r="R2311" s="19" t="s">
        <v>1544</v>
      </c>
      <c r="S2311" s="19" t="s">
        <v>1825</v>
      </c>
      <c r="T2311" s="19" t="s">
        <v>1826</v>
      </c>
      <c r="U2311" s="19" t="s">
        <v>10493</v>
      </c>
      <c r="V2311" s="19" t="s">
        <v>10494</v>
      </c>
      <c r="W2311" s="19" t="s">
        <v>1829</v>
      </c>
      <c r="X2311" s="19" t="s">
        <v>10495</v>
      </c>
      <c r="Y2311" s="19" t="s">
        <v>1831</v>
      </c>
      <c r="Z2311" s="19" t="s">
        <v>1832</v>
      </c>
      <c r="AA2311" s="46">
        <v>8</v>
      </c>
      <c r="AB2311" s="19" t="s">
        <v>573</v>
      </c>
      <c r="AC2311" s="19" t="s">
        <v>299</v>
      </c>
      <c r="AD2311" s="19" t="s">
        <v>1982</v>
      </c>
      <c r="AE2311" s="19" t="s">
        <v>1983</v>
      </c>
      <c r="AF2311" s="19" t="s">
        <v>1554</v>
      </c>
      <c r="AG2311" s="19" t="s">
        <v>1984</v>
      </c>
      <c r="AH2311" s="19" t="s">
        <v>1499</v>
      </c>
      <c r="AI2311" s="19" t="s">
        <v>1500</v>
      </c>
      <c r="AJ2311" s="45">
        <v>0</v>
      </c>
      <c r="AK2311" s="45">
        <v>0</v>
      </c>
      <c r="AL2311" s="19" t="s">
        <v>1501</v>
      </c>
      <c r="AM2311" s="46">
        <v>10495</v>
      </c>
      <c r="AN2311" s="46">
        <v>6020</v>
      </c>
      <c r="AO2311" s="46">
        <v>4475</v>
      </c>
      <c r="AP2311" s="45">
        <v>10.8</v>
      </c>
      <c r="AQ2311" s="45"/>
      <c r="AR2311" s="45" t="str">
        <f>IFERROR(VLOOKUP(AB2311,'Pedidos marco'!$A$1:$D$10000,4,0)," ")</f>
        <v xml:space="preserve"> </v>
      </c>
      <c r="AS2311" s="45">
        <f t="shared" si="252"/>
        <v>13</v>
      </c>
      <c r="AT2311" s="45" t="str">
        <f t="shared" si="253"/>
        <v>13</v>
      </c>
      <c r="AU2311" s="47">
        <v>6</v>
      </c>
      <c r="AV2311" s="19" t="str">
        <f t="shared" si="254"/>
        <v>04 April</v>
      </c>
      <c r="AW2311" s="19">
        <f t="shared" si="255"/>
        <v>9.0000000000000011E-2</v>
      </c>
      <c r="AX2311" s="19">
        <f t="shared" si="256"/>
        <v>1.8</v>
      </c>
      <c r="AY2311" s="19" t="e">
        <f>VLOOKUP(AG2311,Cías!$A$1:$E$10000,5,0)</f>
        <v>#N/A</v>
      </c>
      <c r="AZ2311" s="19" t="str">
        <f t="shared" si="257"/>
        <v>1021912</v>
      </c>
      <c r="BA2311" s="19" t="str">
        <f t="shared" si="258"/>
        <v>TAPIA MEJIA GEOVANNY FRANCISCO</v>
      </c>
      <c r="BB2311" s="19" t="e">
        <f>VLOOKUP(AG2311,Cías!$A$1:$E$10000,3,0)</f>
        <v>#N/A</v>
      </c>
      <c r="BC2311" s="19"/>
      <c r="BD2311" s="19"/>
      <c r="BE2311" s="19"/>
      <c r="BF2311" s="19"/>
      <c r="BG2311" s="19"/>
      <c r="BH2311" s="19"/>
      <c r="BI2311" s="19"/>
      <c r="BJ2311" s="19"/>
    </row>
    <row r="2312" spans="1:62" ht="15" x14ac:dyDescent="0.2">
      <c r="A2312" s="19" t="s">
        <v>19443</v>
      </c>
      <c r="B2312" s="19" t="s">
        <v>1479</v>
      </c>
      <c r="C2312" s="43">
        <v>44664</v>
      </c>
      <c r="D2312" s="44">
        <v>0.61458333333333004</v>
      </c>
      <c r="E2312" s="19" t="s">
        <v>19450</v>
      </c>
      <c r="F2312" s="19" t="s">
        <v>19451</v>
      </c>
      <c r="G2312" s="19" t="s">
        <v>19452</v>
      </c>
      <c r="H2312" s="45">
        <v>1656</v>
      </c>
      <c r="I2312" s="45">
        <v>1856.72</v>
      </c>
      <c r="J2312" s="19" t="s">
        <v>1560</v>
      </c>
      <c r="K2312" s="19" t="s">
        <v>19453</v>
      </c>
      <c r="L2312" s="19" t="s">
        <v>19454</v>
      </c>
      <c r="M2312" s="19" t="s">
        <v>19455</v>
      </c>
      <c r="N2312" s="19" t="s">
        <v>19443</v>
      </c>
      <c r="O2312" s="19" t="s">
        <v>367</v>
      </c>
      <c r="P2312" s="19" t="s">
        <v>368</v>
      </c>
      <c r="Q2312" s="46">
        <v>240</v>
      </c>
      <c r="R2312" s="19" t="s">
        <v>1544</v>
      </c>
      <c r="S2312" s="19" t="s">
        <v>1825</v>
      </c>
      <c r="T2312" s="19" t="s">
        <v>1826</v>
      </c>
      <c r="U2312" s="19" t="s">
        <v>10493</v>
      </c>
      <c r="V2312" s="19" t="s">
        <v>10494</v>
      </c>
      <c r="W2312" s="19" t="s">
        <v>1829</v>
      </c>
      <c r="X2312" s="19" t="s">
        <v>10495</v>
      </c>
      <c r="Y2312" s="19" t="s">
        <v>1831</v>
      </c>
      <c r="Z2312" s="19" t="s">
        <v>1832</v>
      </c>
      <c r="AA2312" s="46">
        <v>8</v>
      </c>
      <c r="AB2312" s="19" t="s">
        <v>573</v>
      </c>
      <c r="AC2312" s="19" t="s">
        <v>299</v>
      </c>
      <c r="AD2312" s="19" t="s">
        <v>1982</v>
      </c>
      <c r="AE2312" s="19" t="s">
        <v>1983</v>
      </c>
      <c r="AF2312" s="19" t="s">
        <v>1554</v>
      </c>
      <c r="AG2312" s="19" t="s">
        <v>1984</v>
      </c>
      <c r="AH2312" s="19" t="s">
        <v>1499</v>
      </c>
      <c r="AI2312" s="19" t="s">
        <v>1500</v>
      </c>
      <c r="AJ2312" s="45">
        <v>0</v>
      </c>
      <c r="AK2312" s="45">
        <v>0</v>
      </c>
      <c r="AL2312" s="19" t="s">
        <v>1501</v>
      </c>
      <c r="AM2312" s="46">
        <v>16515</v>
      </c>
      <c r="AN2312" s="46">
        <v>12040</v>
      </c>
      <c r="AO2312" s="46">
        <v>4475</v>
      </c>
      <c r="AP2312" s="45">
        <v>21.6</v>
      </c>
      <c r="AQ2312" s="45"/>
      <c r="AR2312" s="45" t="str">
        <f>IFERROR(VLOOKUP(AB2312,'Pedidos marco'!$A$1:$D$10000,4,0)," ")</f>
        <v xml:space="preserve"> </v>
      </c>
      <c r="AS2312" s="45">
        <f t="shared" si="252"/>
        <v>13</v>
      </c>
      <c r="AT2312" s="45" t="str">
        <f t="shared" si="253"/>
        <v>13</v>
      </c>
      <c r="AU2312" s="47">
        <v>12</v>
      </c>
      <c r="AV2312" s="19" t="str">
        <f t="shared" si="254"/>
        <v>04 April</v>
      </c>
      <c r="AW2312" s="19">
        <f t="shared" si="255"/>
        <v>9.0000000000000011E-2</v>
      </c>
      <c r="AX2312" s="19">
        <f t="shared" si="256"/>
        <v>1.8</v>
      </c>
      <c r="AY2312" s="19" t="e">
        <f>VLOOKUP(AG2312,Cías!$A$1:$E$10000,5,0)</f>
        <v>#N/A</v>
      </c>
      <c r="AZ2312" s="19" t="str">
        <f t="shared" si="257"/>
        <v>1021912</v>
      </c>
      <c r="BA2312" s="19" t="str">
        <f t="shared" si="258"/>
        <v>TAPIA MEJIA GEOVANNY FRANCISCO</v>
      </c>
      <c r="BB2312" s="19" t="e">
        <f>VLOOKUP(AG2312,Cías!$A$1:$E$10000,3,0)</f>
        <v>#N/A</v>
      </c>
      <c r="BC2312" s="19"/>
      <c r="BD2312" s="19"/>
      <c r="BE2312" s="19"/>
      <c r="BF2312" s="19"/>
      <c r="BG2312" s="19"/>
      <c r="BH2312" s="19"/>
      <c r="BI2312" s="19"/>
      <c r="BJ2312" s="19"/>
    </row>
    <row r="2313" spans="1:62" ht="15" x14ac:dyDescent="0.2">
      <c r="A2313" s="19" t="s">
        <v>19456</v>
      </c>
      <c r="B2313" s="19" t="s">
        <v>1479</v>
      </c>
      <c r="C2313" s="43">
        <v>44664</v>
      </c>
      <c r="D2313" s="44">
        <v>0.61805555555556002</v>
      </c>
      <c r="E2313" s="19" t="s">
        <v>19457</v>
      </c>
      <c r="F2313" s="19" t="s">
        <v>19458</v>
      </c>
      <c r="G2313" s="19" t="s">
        <v>19459</v>
      </c>
      <c r="H2313" s="45">
        <v>3255.42</v>
      </c>
      <c r="I2313" s="45">
        <v>3650</v>
      </c>
      <c r="J2313" s="19" t="s">
        <v>2037</v>
      </c>
      <c r="K2313" s="19" t="s">
        <v>19460</v>
      </c>
      <c r="L2313" s="19" t="s">
        <v>19461</v>
      </c>
      <c r="M2313" s="19" t="s">
        <v>19462</v>
      </c>
      <c r="N2313" s="19" t="s">
        <v>19456</v>
      </c>
      <c r="O2313" s="19" t="s">
        <v>1641</v>
      </c>
      <c r="P2313" s="19" t="s">
        <v>1642</v>
      </c>
      <c r="Q2313" s="46">
        <v>500</v>
      </c>
      <c r="R2313" s="19" t="s">
        <v>1544</v>
      </c>
      <c r="S2313" s="19" t="s">
        <v>2631</v>
      </c>
      <c r="T2313" s="19" t="s">
        <v>2632</v>
      </c>
      <c r="U2313" s="19" t="s">
        <v>2633</v>
      </c>
      <c r="V2313" s="19" t="s">
        <v>2634</v>
      </c>
      <c r="W2313" s="19" t="s">
        <v>2635</v>
      </c>
      <c r="X2313" s="19" t="s">
        <v>2636</v>
      </c>
      <c r="Y2313" s="19" t="s">
        <v>2637</v>
      </c>
      <c r="Z2313" s="19" t="s">
        <v>2638</v>
      </c>
      <c r="AA2313" s="46">
        <v>506</v>
      </c>
      <c r="AB2313" s="19" t="s">
        <v>431</v>
      </c>
      <c r="AC2313" s="19" t="s">
        <v>10</v>
      </c>
      <c r="AD2313" s="19" t="s">
        <v>2672</v>
      </c>
      <c r="AE2313" s="19" t="s">
        <v>1481</v>
      </c>
      <c r="AF2313" s="19" t="s">
        <v>1592</v>
      </c>
      <c r="AG2313" s="19" t="s">
        <v>2673</v>
      </c>
      <c r="AH2313" s="19" t="s">
        <v>1499</v>
      </c>
      <c r="AI2313" s="19" t="s">
        <v>1500</v>
      </c>
      <c r="AJ2313" s="45">
        <v>0</v>
      </c>
      <c r="AK2313" s="45">
        <v>0</v>
      </c>
      <c r="AL2313" s="19" t="s">
        <v>1501</v>
      </c>
      <c r="AM2313" s="46">
        <v>34170.152000000002</v>
      </c>
      <c r="AN2313" s="46">
        <v>25015.151999999998</v>
      </c>
      <c r="AO2313" s="46">
        <v>9155</v>
      </c>
      <c r="AP2313" s="45">
        <v>755</v>
      </c>
      <c r="AQ2313" s="45"/>
      <c r="AR2313" s="45" t="str">
        <f>IFERROR(VLOOKUP(AB2313,'Pedidos marco'!$A$1:$D$10000,4,0)," ")</f>
        <v xml:space="preserve"> </v>
      </c>
      <c r="AS2313" s="45">
        <f t="shared" si="252"/>
        <v>13</v>
      </c>
      <c r="AT2313" s="45" t="str">
        <f t="shared" si="253"/>
        <v>13</v>
      </c>
      <c r="AU2313" s="47">
        <v>25</v>
      </c>
      <c r="AV2313" s="19" t="str">
        <f t="shared" si="254"/>
        <v>04 April</v>
      </c>
      <c r="AW2313" s="19">
        <f t="shared" si="255"/>
        <v>1.51</v>
      </c>
      <c r="AX2313" s="19">
        <f t="shared" si="256"/>
        <v>30.2</v>
      </c>
      <c r="AY2313" s="19" t="e">
        <f>VLOOKUP(AG2313,Cías!$A$1:$E$10000,5,0)</f>
        <v>#N/A</v>
      </c>
      <c r="AZ2313" s="19" t="str">
        <f t="shared" si="257"/>
        <v>1024814</v>
      </c>
      <c r="BA2313" s="19" t="str">
        <f t="shared" si="258"/>
        <v>ALEJANDRO CEVALLOS ELIJIO GERMAN</v>
      </c>
      <c r="BB2313" s="19" t="e">
        <f>VLOOKUP(AG2313,Cías!$A$1:$E$10000,3,0)</f>
        <v>#N/A</v>
      </c>
      <c r="BC2313" s="19"/>
      <c r="BD2313" s="19"/>
      <c r="BE2313" s="19"/>
      <c r="BF2313" s="19"/>
      <c r="BG2313" s="19"/>
      <c r="BH2313" s="19"/>
      <c r="BI2313" s="19"/>
      <c r="BJ2313" s="19"/>
    </row>
    <row r="2314" spans="1:62" ht="15" x14ac:dyDescent="0.2">
      <c r="A2314" s="19" t="s">
        <v>19456</v>
      </c>
      <c r="B2314" s="19" t="s">
        <v>1479</v>
      </c>
      <c r="C2314" s="43">
        <v>44664</v>
      </c>
      <c r="D2314" s="44">
        <v>0.61805555555556002</v>
      </c>
      <c r="E2314" s="19" t="s">
        <v>19463</v>
      </c>
      <c r="F2314" s="19" t="s">
        <v>19464</v>
      </c>
      <c r="G2314" s="19" t="s">
        <v>19465</v>
      </c>
      <c r="H2314" s="45">
        <v>1082.71</v>
      </c>
      <c r="I2314" s="45">
        <v>1213.95</v>
      </c>
      <c r="J2314" s="19" t="s">
        <v>2037</v>
      </c>
      <c r="K2314" s="19" t="s">
        <v>19466</v>
      </c>
      <c r="L2314" s="19" t="s">
        <v>19467</v>
      </c>
      <c r="M2314" s="19" t="s">
        <v>19468</v>
      </c>
      <c r="N2314" s="19" t="s">
        <v>19456</v>
      </c>
      <c r="O2314" s="19" t="s">
        <v>1603</v>
      </c>
      <c r="P2314" s="19" t="s">
        <v>1604</v>
      </c>
      <c r="Q2314" s="46">
        <v>160</v>
      </c>
      <c r="R2314" s="19" t="s">
        <v>1544</v>
      </c>
      <c r="S2314" s="19" t="s">
        <v>2631</v>
      </c>
      <c r="T2314" s="19" t="s">
        <v>2632</v>
      </c>
      <c r="U2314" s="19" t="s">
        <v>2633</v>
      </c>
      <c r="V2314" s="19" t="s">
        <v>2634</v>
      </c>
      <c r="W2314" s="19" t="s">
        <v>2635</v>
      </c>
      <c r="X2314" s="19" t="s">
        <v>2636</v>
      </c>
      <c r="Y2314" s="19" t="s">
        <v>2637</v>
      </c>
      <c r="Z2314" s="19" t="s">
        <v>2638</v>
      </c>
      <c r="AA2314" s="46">
        <v>506</v>
      </c>
      <c r="AB2314" s="19" t="s">
        <v>431</v>
      </c>
      <c r="AC2314" s="19" t="s">
        <v>10</v>
      </c>
      <c r="AD2314" s="19" t="s">
        <v>2672</v>
      </c>
      <c r="AE2314" s="19" t="s">
        <v>1481</v>
      </c>
      <c r="AF2314" s="19" t="s">
        <v>1592</v>
      </c>
      <c r="AG2314" s="19" t="s">
        <v>2673</v>
      </c>
      <c r="AH2314" s="19" t="s">
        <v>1499</v>
      </c>
      <c r="AI2314" s="19" t="s">
        <v>1500</v>
      </c>
      <c r="AJ2314" s="45">
        <v>0</v>
      </c>
      <c r="AK2314" s="45">
        <v>0</v>
      </c>
      <c r="AL2314" s="19" t="s">
        <v>1501</v>
      </c>
      <c r="AM2314" s="46">
        <v>17159.848000000002</v>
      </c>
      <c r="AN2314" s="46">
        <v>8004.848</v>
      </c>
      <c r="AO2314" s="46">
        <v>9155</v>
      </c>
      <c r="AP2314" s="45">
        <v>241.6</v>
      </c>
      <c r="AQ2314" s="45"/>
      <c r="AR2314" s="45" t="str">
        <f>IFERROR(VLOOKUP(AB2314,'Pedidos marco'!$A$1:$D$10000,4,0)," ")</f>
        <v xml:space="preserve"> </v>
      </c>
      <c r="AS2314" s="45">
        <f t="shared" si="252"/>
        <v>13</v>
      </c>
      <c r="AT2314" s="45" t="str">
        <f t="shared" si="253"/>
        <v>13</v>
      </c>
      <c r="AU2314" s="47">
        <v>8</v>
      </c>
      <c r="AV2314" s="19" t="str">
        <f t="shared" si="254"/>
        <v>04 April</v>
      </c>
      <c r="AW2314" s="19">
        <f t="shared" si="255"/>
        <v>1.51</v>
      </c>
      <c r="AX2314" s="19">
        <f t="shared" si="256"/>
        <v>30.2</v>
      </c>
      <c r="AY2314" s="19" t="e">
        <f>VLOOKUP(AG2314,Cías!$A$1:$E$10000,5,0)</f>
        <v>#N/A</v>
      </c>
      <c r="AZ2314" s="19" t="str">
        <f t="shared" si="257"/>
        <v>1024814</v>
      </c>
      <c r="BA2314" s="19" t="str">
        <f t="shared" si="258"/>
        <v>ALEJANDRO CEVALLOS ELIJIO GERMAN</v>
      </c>
      <c r="BB2314" s="19" t="e">
        <f>VLOOKUP(AG2314,Cías!$A$1:$E$10000,3,0)</f>
        <v>#N/A</v>
      </c>
      <c r="BC2314" s="19"/>
      <c r="BD2314" s="19"/>
      <c r="BE2314" s="19"/>
      <c r="BF2314" s="19"/>
      <c r="BG2314" s="19"/>
      <c r="BH2314" s="19"/>
      <c r="BI2314" s="19"/>
      <c r="BJ2314" s="19"/>
    </row>
    <row r="2315" spans="1:62" ht="15" x14ac:dyDescent="0.2">
      <c r="A2315" s="19" t="s">
        <v>19469</v>
      </c>
      <c r="B2315" s="19" t="s">
        <v>1479</v>
      </c>
      <c r="C2315" s="43">
        <v>44664</v>
      </c>
      <c r="D2315" s="44">
        <v>0.62430555555556</v>
      </c>
      <c r="E2315" s="19" t="s">
        <v>19470</v>
      </c>
      <c r="F2315" s="19" t="s">
        <v>19471</v>
      </c>
      <c r="G2315" s="19" t="s">
        <v>19472</v>
      </c>
      <c r="H2315" s="45">
        <v>3049.56</v>
      </c>
      <c r="I2315" s="45">
        <v>3419.19</v>
      </c>
      <c r="J2315" s="19" t="s">
        <v>1560</v>
      </c>
      <c r="K2315" s="19" t="s">
        <v>19473</v>
      </c>
      <c r="L2315" s="19" t="s">
        <v>19474</v>
      </c>
      <c r="M2315" s="19" t="s">
        <v>19475</v>
      </c>
      <c r="N2315" s="19" t="s">
        <v>19469</v>
      </c>
      <c r="O2315" s="19" t="s">
        <v>367</v>
      </c>
      <c r="P2315" s="19" t="s">
        <v>368</v>
      </c>
      <c r="Q2315" s="46">
        <v>480</v>
      </c>
      <c r="R2315" s="19" t="s">
        <v>1544</v>
      </c>
      <c r="S2315" s="19" t="s">
        <v>1754</v>
      </c>
      <c r="T2315" s="19" t="s">
        <v>104</v>
      </c>
      <c r="U2315" s="19" t="s">
        <v>1755</v>
      </c>
      <c r="V2315" s="19" t="s">
        <v>1756</v>
      </c>
      <c r="W2315" s="19" t="s">
        <v>1757</v>
      </c>
      <c r="X2315" s="19" t="s">
        <v>1758</v>
      </c>
      <c r="Y2315" s="19" t="s">
        <v>1759</v>
      </c>
      <c r="Z2315" s="19" t="s">
        <v>1760</v>
      </c>
      <c r="AA2315" s="46">
        <v>218</v>
      </c>
      <c r="AB2315" s="19" t="s">
        <v>450</v>
      </c>
      <c r="AC2315" s="19" t="s">
        <v>47</v>
      </c>
      <c r="AD2315" s="19" t="s">
        <v>3310</v>
      </c>
      <c r="AE2315" s="19" t="s">
        <v>3311</v>
      </c>
      <c r="AF2315" s="19" t="s">
        <v>1719</v>
      </c>
      <c r="AG2315" s="19" t="s">
        <v>3312</v>
      </c>
      <c r="AH2315" s="19" t="s">
        <v>1499</v>
      </c>
      <c r="AI2315" s="19" t="s">
        <v>1500</v>
      </c>
      <c r="AJ2315" s="45">
        <v>0</v>
      </c>
      <c r="AK2315" s="45">
        <v>0</v>
      </c>
      <c r="AL2315" s="19" t="s">
        <v>1501</v>
      </c>
      <c r="AM2315" s="46">
        <v>39430</v>
      </c>
      <c r="AN2315" s="46">
        <v>24060</v>
      </c>
      <c r="AO2315" s="46">
        <v>15370</v>
      </c>
      <c r="AP2315" s="45">
        <v>364.8</v>
      </c>
      <c r="AQ2315" s="45"/>
      <c r="AR2315" s="45" t="str">
        <f>IFERROR(VLOOKUP(AB2315,'Pedidos marco'!$A$1:$D$10000,4,0)," ")</f>
        <v xml:space="preserve"> </v>
      </c>
      <c r="AS2315" s="45">
        <f t="shared" si="252"/>
        <v>13</v>
      </c>
      <c r="AT2315" s="45" t="str">
        <f t="shared" si="253"/>
        <v>13</v>
      </c>
      <c r="AU2315" s="47">
        <v>24</v>
      </c>
      <c r="AV2315" s="19" t="str">
        <f t="shared" si="254"/>
        <v>04 April</v>
      </c>
      <c r="AW2315" s="19">
        <f t="shared" si="255"/>
        <v>0.76</v>
      </c>
      <c r="AX2315" s="19">
        <f t="shared" si="256"/>
        <v>15.200000000000001</v>
      </c>
      <c r="AY2315" s="19" t="e">
        <f>VLOOKUP(AG2315,Cías!$A$1:$E$10000,5,0)</f>
        <v>#N/A</v>
      </c>
      <c r="AZ2315" s="19" t="str">
        <f t="shared" si="257"/>
        <v>1013860</v>
      </c>
      <c r="BA2315" s="19" t="str">
        <f t="shared" si="258"/>
        <v>BEDON AYALA SIXTO LEONIDAS</v>
      </c>
      <c r="BB2315" s="19" t="e">
        <f>VLOOKUP(AG2315,Cías!$A$1:$E$10000,3,0)</f>
        <v>#N/A</v>
      </c>
      <c r="BC2315" s="19"/>
      <c r="BD2315" s="19"/>
      <c r="BE2315" s="19"/>
      <c r="BF2315" s="19"/>
      <c r="BG2315" s="19"/>
      <c r="BH2315" s="19"/>
      <c r="BI2315" s="19"/>
      <c r="BJ2315" s="19"/>
    </row>
    <row r="2316" spans="1:62" ht="15" x14ac:dyDescent="0.2">
      <c r="A2316" s="19" t="s">
        <v>19476</v>
      </c>
      <c r="B2316" s="19" t="s">
        <v>1479</v>
      </c>
      <c r="C2316" s="43">
        <v>44664</v>
      </c>
      <c r="D2316" s="44">
        <v>0.62777777777777999</v>
      </c>
      <c r="E2316" s="19" t="s">
        <v>19477</v>
      </c>
      <c r="F2316" s="19" t="s">
        <v>13641</v>
      </c>
      <c r="G2316" s="19" t="s">
        <v>13642</v>
      </c>
      <c r="H2316" s="45">
        <v>2572.8000000000002</v>
      </c>
      <c r="I2316" s="45">
        <v>2884.64</v>
      </c>
      <c r="J2316" s="19" t="s">
        <v>2037</v>
      </c>
      <c r="K2316" s="19" t="s">
        <v>13643</v>
      </c>
      <c r="L2316" s="19" t="s">
        <v>19478</v>
      </c>
      <c r="M2316" s="19" t="s">
        <v>19479</v>
      </c>
      <c r="N2316" s="19" t="s">
        <v>19476</v>
      </c>
      <c r="O2316" s="19" t="s">
        <v>1641</v>
      </c>
      <c r="P2316" s="19" t="s">
        <v>1642</v>
      </c>
      <c r="Q2316" s="46">
        <v>640</v>
      </c>
      <c r="R2316" s="19" t="s">
        <v>1544</v>
      </c>
      <c r="S2316" s="19" t="s">
        <v>13646</v>
      </c>
      <c r="T2316" s="19" t="s">
        <v>13647</v>
      </c>
      <c r="U2316" s="19" t="s">
        <v>13648</v>
      </c>
      <c r="V2316" s="19" t="s">
        <v>13649</v>
      </c>
      <c r="W2316" s="19" t="s">
        <v>2433</v>
      </c>
      <c r="X2316" s="19" t="s">
        <v>13650</v>
      </c>
      <c r="Y2316" s="19" t="s">
        <v>13651</v>
      </c>
      <c r="Z2316" s="19" t="s">
        <v>13652</v>
      </c>
      <c r="AA2316" s="46">
        <v>423</v>
      </c>
      <c r="AB2316" s="19" t="s">
        <v>534</v>
      </c>
      <c r="AC2316" s="19" t="s">
        <v>220</v>
      </c>
      <c r="AD2316" s="19" t="s">
        <v>7720</v>
      </c>
      <c r="AE2316" s="19" t="s">
        <v>7721</v>
      </c>
      <c r="AF2316" s="19" t="s">
        <v>1592</v>
      </c>
      <c r="AG2316" s="19" t="s">
        <v>7722</v>
      </c>
      <c r="AH2316" s="19" t="s">
        <v>1499</v>
      </c>
      <c r="AI2316" s="19" t="s">
        <v>1500</v>
      </c>
      <c r="AJ2316" s="45">
        <v>0</v>
      </c>
      <c r="AK2316" s="45">
        <v>0</v>
      </c>
      <c r="AL2316" s="19" t="s">
        <v>1517</v>
      </c>
      <c r="AM2316" s="46">
        <v>50270</v>
      </c>
      <c r="AN2316" s="46">
        <v>32020</v>
      </c>
      <c r="AO2316" s="46">
        <v>18250</v>
      </c>
      <c r="AP2316" s="45">
        <v>0</v>
      </c>
      <c r="AQ2316" s="45"/>
      <c r="AR2316" s="45" t="str">
        <f>IFERROR(VLOOKUP(AB2316,'Pedidos marco'!$A$1:$D$10000,4,0)," ")</f>
        <v xml:space="preserve"> </v>
      </c>
      <c r="AS2316" s="45">
        <f t="shared" si="252"/>
        <v>13</v>
      </c>
      <c r="AT2316" s="45" t="str">
        <f t="shared" si="253"/>
        <v>13</v>
      </c>
      <c r="AU2316" s="47">
        <v>32</v>
      </c>
      <c r="AV2316" s="19" t="str">
        <f t="shared" si="254"/>
        <v>04 April</v>
      </c>
      <c r="AW2316" s="19">
        <f t="shared" si="255"/>
        <v>0</v>
      </c>
      <c r="AX2316" s="19">
        <f t="shared" si="256"/>
        <v>0</v>
      </c>
      <c r="AY2316" s="19" t="e">
        <f>VLOOKUP(AG2316,Cías!$A$1:$E$10000,5,0)</f>
        <v>#N/A</v>
      </c>
      <c r="AZ2316" s="19" t="str">
        <f t="shared" si="257"/>
        <v>1013256</v>
      </c>
      <c r="BA2316" s="19" t="str">
        <f t="shared" si="258"/>
        <v>NARVAEZ VILLACIS BLADIMIR EDGARDO</v>
      </c>
      <c r="BB2316" s="19" t="e">
        <f>VLOOKUP(AG2316,Cías!$A$1:$E$10000,3,0)</f>
        <v>#N/A</v>
      </c>
      <c r="BC2316" s="19"/>
      <c r="BD2316" s="19"/>
      <c r="BE2316" s="19"/>
      <c r="BF2316" s="19"/>
      <c r="BG2316" s="19"/>
      <c r="BH2316" s="19"/>
      <c r="BI2316" s="19"/>
      <c r="BJ2316" s="19"/>
    </row>
    <row r="2317" spans="1:62" ht="15" x14ac:dyDescent="0.2">
      <c r="A2317" s="19" t="s">
        <v>19480</v>
      </c>
      <c r="B2317" s="19" t="s">
        <v>1479</v>
      </c>
      <c r="C2317" s="43">
        <v>44664</v>
      </c>
      <c r="D2317" s="44">
        <v>0.63472222222221997</v>
      </c>
      <c r="E2317" s="19" t="s">
        <v>19481</v>
      </c>
      <c r="F2317" s="19" t="s">
        <v>19482</v>
      </c>
      <c r="G2317" s="19" t="s">
        <v>19483</v>
      </c>
      <c r="H2317" s="45">
        <v>2287.17</v>
      </c>
      <c r="I2317" s="45">
        <v>2564.39</v>
      </c>
      <c r="J2317" s="19" t="s">
        <v>1560</v>
      </c>
      <c r="K2317" s="19" t="s">
        <v>19484</v>
      </c>
      <c r="L2317" s="19" t="s">
        <v>19485</v>
      </c>
      <c r="M2317" s="19" t="s">
        <v>19486</v>
      </c>
      <c r="N2317" s="19" t="s">
        <v>19480</v>
      </c>
      <c r="O2317" s="19" t="s">
        <v>367</v>
      </c>
      <c r="P2317" s="19" t="s">
        <v>368</v>
      </c>
      <c r="Q2317" s="46">
        <v>360</v>
      </c>
      <c r="R2317" s="19" t="s">
        <v>1544</v>
      </c>
      <c r="S2317" s="19" t="s">
        <v>1754</v>
      </c>
      <c r="T2317" s="19" t="s">
        <v>104</v>
      </c>
      <c r="U2317" s="19" t="s">
        <v>3011</v>
      </c>
      <c r="V2317" s="19" t="s">
        <v>3012</v>
      </c>
      <c r="W2317" s="19" t="s">
        <v>1548</v>
      </c>
      <c r="X2317" s="19" t="s">
        <v>3013</v>
      </c>
      <c r="Y2317" s="19" t="s">
        <v>1684</v>
      </c>
      <c r="Z2317" s="19" t="s">
        <v>1685</v>
      </c>
      <c r="AA2317" s="46">
        <v>198</v>
      </c>
      <c r="AB2317" s="19" t="s">
        <v>474</v>
      </c>
      <c r="AC2317" s="19" t="s">
        <v>98</v>
      </c>
      <c r="AD2317" s="19" t="s">
        <v>1921</v>
      </c>
      <c r="AE2317" s="19" t="s">
        <v>1481</v>
      </c>
      <c r="AF2317" s="19" t="s">
        <v>1554</v>
      </c>
      <c r="AG2317" s="19" t="s">
        <v>1922</v>
      </c>
      <c r="AH2317" s="19" t="s">
        <v>1499</v>
      </c>
      <c r="AI2317" s="19" t="s">
        <v>1500</v>
      </c>
      <c r="AJ2317" s="45">
        <v>0</v>
      </c>
      <c r="AK2317" s="45">
        <v>0</v>
      </c>
      <c r="AL2317" s="19" t="s">
        <v>1501</v>
      </c>
      <c r="AM2317" s="46">
        <v>27090</v>
      </c>
      <c r="AN2317" s="46">
        <v>18030</v>
      </c>
      <c r="AO2317" s="46">
        <v>9060</v>
      </c>
      <c r="AP2317" s="45">
        <v>266.39999999999998</v>
      </c>
      <c r="AQ2317" s="45"/>
      <c r="AR2317" s="45" t="str">
        <f>IFERROR(VLOOKUP(AB2317,'Pedidos marco'!$A$1:$D$10000,4,0)," ")</f>
        <v xml:space="preserve"> </v>
      </c>
      <c r="AS2317" s="45">
        <f t="shared" si="252"/>
        <v>13</v>
      </c>
      <c r="AT2317" s="45" t="str">
        <f t="shared" si="253"/>
        <v>13</v>
      </c>
      <c r="AU2317" s="47">
        <v>18</v>
      </c>
      <c r="AV2317" s="19" t="str">
        <f t="shared" si="254"/>
        <v>04 April</v>
      </c>
      <c r="AW2317" s="19">
        <f t="shared" si="255"/>
        <v>0.74</v>
      </c>
      <c r="AX2317" s="19">
        <f t="shared" si="256"/>
        <v>14.799999999999999</v>
      </c>
      <c r="AY2317" s="19" t="e">
        <f>VLOOKUP(AG2317,Cías!$A$1:$E$10000,5,0)</f>
        <v>#N/A</v>
      </c>
      <c r="AZ2317" s="19" t="str">
        <f t="shared" si="257"/>
        <v>1014104</v>
      </c>
      <c r="BA2317" s="19" t="str">
        <f t="shared" si="258"/>
        <v>CORDOVA MEDIAVILLA ANDERSON OMAR</v>
      </c>
      <c r="BB2317" s="19" t="e">
        <f>VLOOKUP(AG2317,Cías!$A$1:$E$10000,3,0)</f>
        <v>#N/A</v>
      </c>
      <c r="BC2317" s="19"/>
      <c r="BD2317" s="19"/>
      <c r="BE2317" s="19"/>
      <c r="BF2317" s="19"/>
      <c r="BG2317" s="19"/>
      <c r="BH2317" s="19"/>
      <c r="BI2317" s="19"/>
      <c r="BJ2317" s="19"/>
    </row>
    <row r="2318" spans="1:62" ht="15" x14ac:dyDescent="0.2">
      <c r="A2318" s="19" t="s">
        <v>19487</v>
      </c>
      <c r="B2318" s="19" t="s">
        <v>1479</v>
      </c>
      <c r="C2318" s="43">
        <v>44664</v>
      </c>
      <c r="D2318" s="44">
        <v>0.63611111111110996</v>
      </c>
      <c r="E2318" s="19" t="s">
        <v>19488</v>
      </c>
      <c r="F2318" s="19" t="s">
        <v>19489</v>
      </c>
      <c r="G2318" s="19" t="s">
        <v>19490</v>
      </c>
      <c r="H2318" s="45">
        <v>3096</v>
      </c>
      <c r="I2318" s="45">
        <v>3471.26</v>
      </c>
      <c r="J2318" s="19" t="s">
        <v>1560</v>
      </c>
      <c r="K2318" s="19" t="s">
        <v>19491</v>
      </c>
      <c r="L2318" s="19" t="s">
        <v>19492</v>
      </c>
      <c r="M2318" s="19" t="s">
        <v>19493</v>
      </c>
      <c r="N2318" s="19" t="s">
        <v>19487</v>
      </c>
      <c r="O2318" s="19" t="s">
        <v>367</v>
      </c>
      <c r="P2318" s="19" t="s">
        <v>368</v>
      </c>
      <c r="Q2318" s="46">
        <v>480</v>
      </c>
      <c r="R2318" s="19" t="s">
        <v>1544</v>
      </c>
      <c r="S2318" s="19" t="s">
        <v>1736</v>
      </c>
      <c r="T2318" s="19" t="s">
        <v>1737</v>
      </c>
      <c r="U2318" s="19" t="s">
        <v>6394</v>
      </c>
      <c r="V2318" s="19" t="s">
        <v>6395</v>
      </c>
      <c r="W2318" s="19" t="s">
        <v>1586</v>
      </c>
      <c r="X2318" s="19" t="s">
        <v>6396</v>
      </c>
      <c r="Y2318" s="19" t="s">
        <v>1588</v>
      </c>
      <c r="Z2318" s="19" t="s">
        <v>1589</v>
      </c>
      <c r="AA2318" s="46">
        <v>250</v>
      </c>
      <c r="AB2318" s="19" t="s">
        <v>581</v>
      </c>
      <c r="AC2318" s="19" t="s">
        <v>319</v>
      </c>
      <c r="AD2318" s="19" t="s">
        <v>6415</v>
      </c>
      <c r="AE2318" s="19" t="s">
        <v>1481</v>
      </c>
      <c r="AF2318" s="19" t="s">
        <v>1719</v>
      </c>
      <c r="AG2318" s="19" t="s">
        <v>6416</v>
      </c>
      <c r="AH2318" s="19" t="s">
        <v>1499</v>
      </c>
      <c r="AI2318" s="19" t="s">
        <v>1500</v>
      </c>
      <c r="AJ2318" s="45">
        <v>0</v>
      </c>
      <c r="AK2318" s="45">
        <v>0</v>
      </c>
      <c r="AL2318" s="19" t="s">
        <v>1501</v>
      </c>
      <c r="AM2318" s="46">
        <v>39560</v>
      </c>
      <c r="AN2318" s="46">
        <v>24030</v>
      </c>
      <c r="AO2318" s="46">
        <v>15530</v>
      </c>
      <c r="AP2318" s="45">
        <v>432</v>
      </c>
      <c r="AQ2318" s="45"/>
      <c r="AR2318" s="45" t="str">
        <f>IFERROR(VLOOKUP(AB2318,'Pedidos marco'!$A$1:$D$10000,4,0)," ")</f>
        <v xml:space="preserve"> </v>
      </c>
      <c r="AS2318" s="45">
        <f t="shared" si="252"/>
        <v>13</v>
      </c>
      <c r="AT2318" s="45" t="str">
        <f t="shared" si="253"/>
        <v>13</v>
      </c>
      <c r="AU2318" s="47">
        <v>24</v>
      </c>
      <c r="AV2318" s="19" t="str">
        <f t="shared" si="254"/>
        <v>04 April</v>
      </c>
      <c r="AW2318" s="19">
        <f t="shared" si="255"/>
        <v>0.9</v>
      </c>
      <c r="AX2318" s="19">
        <f t="shared" si="256"/>
        <v>18</v>
      </c>
      <c r="AY2318" s="19" t="e">
        <f>VLOOKUP(AG2318,Cías!$A$1:$E$10000,5,0)</f>
        <v>#N/A</v>
      </c>
      <c r="AZ2318" s="19" t="str">
        <f t="shared" si="257"/>
        <v>1013592</v>
      </c>
      <c r="BA2318" s="19" t="str">
        <f t="shared" si="258"/>
        <v>VALENCIA BENAVIDES GLADYS RUBY</v>
      </c>
      <c r="BB2318" s="19" t="e">
        <f>VLOOKUP(AG2318,Cías!$A$1:$E$10000,3,0)</f>
        <v>#N/A</v>
      </c>
      <c r="BC2318" s="19"/>
      <c r="BD2318" s="19"/>
      <c r="BE2318" s="19"/>
      <c r="BF2318" s="19"/>
      <c r="BG2318" s="19"/>
      <c r="BH2318" s="19"/>
      <c r="BI2318" s="19"/>
      <c r="BJ2318" s="19"/>
    </row>
    <row r="2319" spans="1:62" ht="15" x14ac:dyDescent="0.2">
      <c r="A2319" s="19" t="s">
        <v>19494</v>
      </c>
      <c r="B2319" s="19" t="s">
        <v>1479</v>
      </c>
      <c r="C2319" s="43">
        <v>44664</v>
      </c>
      <c r="D2319" s="44">
        <v>0.63819444444443996</v>
      </c>
      <c r="E2319" s="19" t="s">
        <v>19495</v>
      </c>
      <c r="F2319" s="19" t="s">
        <v>19496</v>
      </c>
      <c r="G2319" s="19" t="s">
        <v>19497</v>
      </c>
      <c r="H2319" s="45">
        <v>3226.61</v>
      </c>
      <c r="I2319" s="45">
        <v>3617.69</v>
      </c>
      <c r="J2319" s="19" t="s">
        <v>1560</v>
      </c>
      <c r="K2319" s="19" t="s">
        <v>19498</v>
      </c>
      <c r="L2319" s="19" t="s">
        <v>19499</v>
      </c>
      <c r="M2319" s="19" t="s">
        <v>19500</v>
      </c>
      <c r="N2319" s="19" t="s">
        <v>19494</v>
      </c>
      <c r="O2319" s="19" t="s">
        <v>367</v>
      </c>
      <c r="P2319" s="19" t="s">
        <v>368</v>
      </c>
      <c r="Q2319" s="46">
        <v>480</v>
      </c>
      <c r="R2319" s="19" t="s">
        <v>1544</v>
      </c>
      <c r="S2319" s="19" t="s">
        <v>4605</v>
      </c>
      <c r="T2319" s="19" t="s">
        <v>4606</v>
      </c>
      <c r="U2319" s="19" t="s">
        <v>4607</v>
      </c>
      <c r="V2319" s="19" t="s">
        <v>4608</v>
      </c>
      <c r="W2319" s="19" t="s">
        <v>1567</v>
      </c>
      <c r="X2319" s="19" t="s">
        <v>4609</v>
      </c>
      <c r="Y2319" s="19" t="s">
        <v>4610</v>
      </c>
      <c r="Z2319" s="19" t="s">
        <v>4611</v>
      </c>
      <c r="AA2319" s="46">
        <v>147</v>
      </c>
      <c r="AB2319" s="19" t="s">
        <v>520</v>
      </c>
      <c r="AC2319" s="19" t="s">
        <v>192</v>
      </c>
      <c r="AD2319" s="19" t="s">
        <v>1717</v>
      </c>
      <c r="AE2319" s="19" t="s">
        <v>1718</v>
      </c>
      <c r="AF2319" s="19" t="s">
        <v>1719</v>
      </c>
      <c r="AG2319" s="19" t="s">
        <v>1720</v>
      </c>
      <c r="AH2319" s="19" t="s">
        <v>1594</v>
      </c>
      <c r="AI2319" s="19" t="s">
        <v>1595</v>
      </c>
      <c r="AJ2319" s="45">
        <v>0.05</v>
      </c>
      <c r="AK2319" s="45">
        <v>24</v>
      </c>
      <c r="AL2319" s="19" t="s">
        <v>1501</v>
      </c>
      <c r="AM2319" s="46">
        <v>39390</v>
      </c>
      <c r="AN2319" s="46">
        <v>24060</v>
      </c>
      <c r="AO2319" s="46">
        <v>15330</v>
      </c>
      <c r="AP2319" s="45">
        <v>264</v>
      </c>
      <c r="AQ2319" s="45"/>
      <c r="AR2319" s="45" t="str">
        <f>IFERROR(VLOOKUP(AB2319,'Pedidos marco'!$A$1:$D$10000,4,0)," ")</f>
        <v xml:space="preserve"> </v>
      </c>
      <c r="AS2319" s="45">
        <f t="shared" si="252"/>
        <v>13</v>
      </c>
      <c r="AT2319" s="45" t="str">
        <f t="shared" si="253"/>
        <v>13</v>
      </c>
      <c r="AU2319" s="47">
        <v>24</v>
      </c>
      <c r="AV2319" s="19" t="str">
        <f t="shared" si="254"/>
        <v>04 April</v>
      </c>
      <c r="AW2319" s="19">
        <f t="shared" si="255"/>
        <v>0.55000000000000004</v>
      </c>
      <c r="AX2319" s="19">
        <f t="shared" si="256"/>
        <v>11</v>
      </c>
      <c r="AY2319" s="19" t="e">
        <f>VLOOKUP(AG2319,Cías!$A$1:$E$10000,5,0)</f>
        <v>#N/A</v>
      </c>
      <c r="AZ2319" s="19" t="str">
        <f t="shared" si="257"/>
        <v>1013949</v>
      </c>
      <c r="BA2319" s="19" t="str">
        <f t="shared" si="258"/>
        <v>MEDIAVILLA FLORES WILSON PATRICIO</v>
      </c>
      <c r="BB2319" s="19" t="e">
        <f>VLOOKUP(AG2319,Cías!$A$1:$E$10000,3,0)</f>
        <v>#N/A</v>
      </c>
      <c r="BC2319" s="19"/>
      <c r="BD2319" s="19"/>
      <c r="BE2319" s="19"/>
      <c r="BF2319" s="19"/>
      <c r="BG2319" s="19"/>
      <c r="BH2319" s="19"/>
      <c r="BI2319" s="19"/>
      <c r="BJ2319" s="19"/>
    </row>
    <row r="2320" spans="1:62" ht="15" x14ac:dyDescent="0.2">
      <c r="A2320" s="19" t="s">
        <v>19501</v>
      </c>
      <c r="B2320" s="19" t="s">
        <v>1479</v>
      </c>
      <c r="C2320" s="43">
        <v>44664</v>
      </c>
      <c r="D2320" s="44">
        <v>0.64097222222221995</v>
      </c>
      <c r="E2320" s="19" t="s">
        <v>19502</v>
      </c>
      <c r="F2320" s="19" t="s">
        <v>1481</v>
      </c>
      <c r="G2320" s="19" t="s">
        <v>1481</v>
      </c>
      <c r="H2320" s="45">
        <v>0</v>
      </c>
      <c r="I2320" s="45">
        <v>0</v>
      </c>
      <c r="J2320" s="19" t="s">
        <v>1482</v>
      </c>
      <c r="K2320" s="19" t="s">
        <v>19503</v>
      </c>
      <c r="L2320" s="19" t="s">
        <v>19504</v>
      </c>
      <c r="M2320" s="19" t="s">
        <v>19505</v>
      </c>
      <c r="N2320" s="19" t="s">
        <v>19501</v>
      </c>
      <c r="O2320" s="19" t="s">
        <v>371</v>
      </c>
      <c r="P2320" s="19" t="s">
        <v>372</v>
      </c>
      <c r="Q2320" s="46">
        <v>80</v>
      </c>
      <c r="R2320" s="19" t="s">
        <v>1544</v>
      </c>
      <c r="S2320" s="19" t="s">
        <v>2088</v>
      </c>
      <c r="T2320" s="19" t="s">
        <v>2089</v>
      </c>
      <c r="U2320" s="19" t="s">
        <v>2090</v>
      </c>
      <c r="V2320" s="19" t="s">
        <v>2091</v>
      </c>
      <c r="W2320" s="19" t="s">
        <v>2092</v>
      </c>
      <c r="X2320" s="19" t="s">
        <v>2093</v>
      </c>
      <c r="Y2320" s="19" t="s">
        <v>2094</v>
      </c>
      <c r="Z2320" s="19" t="s">
        <v>2095</v>
      </c>
      <c r="AA2320" s="46">
        <v>130</v>
      </c>
      <c r="AB2320" s="19" t="s">
        <v>472</v>
      </c>
      <c r="AC2320" s="19" t="s">
        <v>94</v>
      </c>
      <c r="AD2320" s="19" t="s">
        <v>2096</v>
      </c>
      <c r="AE2320" s="19" t="s">
        <v>2097</v>
      </c>
      <c r="AF2320" s="19" t="s">
        <v>1719</v>
      </c>
      <c r="AG2320" s="19" t="s">
        <v>2098</v>
      </c>
      <c r="AH2320" s="19" t="s">
        <v>1502</v>
      </c>
      <c r="AI2320" s="19" t="s">
        <v>2099</v>
      </c>
      <c r="AJ2320" s="45">
        <v>0</v>
      </c>
      <c r="AK2320" s="45">
        <v>0</v>
      </c>
      <c r="AL2320" s="19" t="s">
        <v>1501</v>
      </c>
      <c r="AM2320" s="46">
        <v>11518.333000000001</v>
      </c>
      <c r="AN2320" s="46">
        <v>4008.3330000000001</v>
      </c>
      <c r="AO2320" s="46">
        <v>7510</v>
      </c>
      <c r="AP2320" s="45">
        <v>43.2</v>
      </c>
      <c r="AQ2320" s="45"/>
      <c r="AR2320" s="45" t="str">
        <f>IFERROR(VLOOKUP(AB2320,'Pedidos marco'!$A$1:$D$10000,4,0)," ")</f>
        <v xml:space="preserve"> </v>
      </c>
      <c r="AS2320" s="45">
        <f t="shared" si="252"/>
        <v>13</v>
      </c>
      <c r="AT2320" s="45" t="str">
        <f t="shared" si="253"/>
        <v>13</v>
      </c>
      <c r="AU2320" s="47">
        <v>4</v>
      </c>
      <c r="AV2320" s="19" t="str">
        <f t="shared" si="254"/>
        <v>04 April</v>
      </c>
      <c r="AW2320" s="19">
        <f t="shared" si="255"/>
        <v>0.54</v>
      </c>
      <c r="AX2320" s="19">
        <f t="shared" si="256"/>
        <v>10.8</v>
      </c>
      <c r="AY2320" s="19" t="e">
        <f>VLOOKUP(AG2320,Cías!$A$1:$E$10000,5,0)</f>
        <v>#N/A</v>
      </c>
      <c r="AZ2320" s="19" t="str">
        <f t="shared" si="257"/>
        <v>1013241</v>
      </c>
      <c r="BA2320" s="19" t="str">
        <f t="shared" si="258"/>
        <v>COMPAÑÍA DE TRANSPORTE DE CARGA PES</v>
      </c>
      <c r="BB2320" s="19" t="e">
        <f>VLOOKUP(AG2320,Cías!$A$1:$E$10000,3,0)</f>
        <v>#N/A</v>
      </c>
      <c r="BC2320" s="19"/>
      <c r="BD2320" s="19"/>
      <c r="BE2320" s="19"/>
      <c r="BF2320" s="19"/>
      <c r="BG2320" s="19"/>
      <c r="BH2320" s="19"/>
      <c r="BI2320" s="19"/>
      <c r="BJ2320" s="19"/>
    </row>
    <row r="2321" spans="1:62" ht="15" x14ac:dyDescent="0.2">
      <c r="A2321" s="19" t="s">
        <v>19501</v>
      </c>
      <c r="B2321" s="19" t="s">
        <v>1479</v>
      </c>
      <c r="C2321" s="43">
        <v>44664</v>
      </c>
      <c r="D2321" s="44">
        <v>0.64097222222221995</v>
      </c>
      <c r="E2321" s="19" t="s">
        <v>19506</v>
      </c>
      <c r="F2321" s="19" t="s">
        <v>1481</v>
      </c>
      <c r="G2321" s="19" t="s">
        <v>1481</v>
      </c>
      <c r="H2321" s="45">
        <v>0</v>
      </c>
      <c r="I2321" s="45">
        <v>0</v>
      </c>
      <c r="J2321" s="19" t="s">
        <v>1482</v>
      </c>
      <c r="K2321" s="19" t="s">
        <v>19503</v>
      </c>
      <c r="L2321" s="19" t="s">
        <v>19507</v>
      </c>
      <c r="M2321" s="19" t="s">
        <v>19508</v>
      </c>
      <c r="N2321" s="19" t="s">
        <v>19501</v>
      </c>
      <c r="O2321" s="19" t="s">
        <v>367</v>
      </c>
      <c r="P2321" s="19" t="s">
        <v>368</v>
      </c>
      <c r="Q2321" s="46">
        <v>400</v>
      </c>
      <c r="R2321" s="19" t="s">
        <v>1544</v>
      </c>
      <c r="S2321" s="19" t="s">
        <v>2088</v>
      </c>
      <c r="T2321" s="19" t="s">
        <v>2089</v>
      </c>
      <c r="U2321" s="19" t="s">
        <v>2090</v>
      </c>
      <c r="V2321" s="19" t="s">
        <v>2091</v>
      </c>
      <c r="W2321" s="19" t="s">
        <v>2092</v>
      </c>
      <c r="X2321" s="19" t="s">
        <v>2093</v>
      </c>
      <c r="Y2321" s="19" t="s">
        <v>2094</v>
      </c>
      <c r="Z2321" s="19" t="s">
        <v>2095</v>
      </c>
      <c r="AA2321" s="46">
        <v>130</v>
      </c>
      <c r="AB2321" s="19" t="s">
        <v>472</v>
      </c>
      <c r="AC2321" s="19" t="s">
        <v>94</v>
      </c>
      <c r="AD2321" s="19" t="s">
        <v>2096</v>
      </c>
      <c r="AE2321" s="19" t="s">
        <v>2097</v>
      </c>
      <c r="AF2321" s="19" t="s">
        <v>1719</v>
      </c>
      <c r="AG2321" s="19" t="s">
        <v>2098</v>
      </c>
      <c r="AH2321" s="19" t="s">
        <v>1502</v>
      </c>
      <c r="AI2321" s="19" t="s">
        <v>2099</v>
      </c>
      <c r="AJ2321" s="45">
        <v>0</v>
      </c>
      <c r="AK2321" s="45">
        <v>0</v>
      </c>
      <c r="AL2321" s="19" t="s">
        <v>1501</v>
      </c>
      <c r="AM2321" s="46">
        <v>27551.667000000001</v>
      </c>
      <c r="AN2321" s="46">
        <v>20041.667000000001</v>
      </c>
      <c r="AO2321" s="46">
        <v>7510</v>
      </c>
      <c r="AP2321" s="45">
        <v>216</v>
      </c>
      <c r="AQ2321" s="45"/>
      <c r="AR2321" s="45" t="str">
        <f>IFERROR(VLOOKUP(AB2321,'Pedidos marco'!$A$1:$D$10000,4,0)," ")</f>
        <v xml:space="preserve"> </v>
      </c>
      <c r="AS2321" s="45">
        <f t="shared" si="252"/>
        <v>13</v>
      </c>
      <c r="AT2321" s="45" t="str">
        <f t="shared" si="253"/>
        <v>13</v>
      </c>
      <c r="AU2321" s="47">
        <v>20</v>
      </c>
      <c r="AV2321" s="19" t="str">
        <f t="shared" si="254"/>
        <v>04 April</v>
      </c>
      <c r="AW2321" s="19">
        <f t="shared" si="255"/>
        <v>0.54</v>
      </c>
      <c r="AX2321" s="19">
        <f t="shared" si="256"/>
        <v>10.8</v>
      </c>
      <c r="AY2321" s="19" t="e">
        <f>VLOOKUP(AG2321,Cías!$A$1:$E$10000,5,0)</f>
        <v>#N/A</v>
      </c>
      <c r="AZ2321" s="19" t="str">
        <f t="shared" si="257"/>
        <v>1013241</v>
      </c>
      <c r="BA2321" s="19" t="str">
        <f t="shared" si="258"/>
        <v>COMPAÑÍA DE TRANSPORTE DE CARGA PES</v>
      </c>
      <c r="BB2321" s="19" t="e">
        <f>VLOOKUP(AG2321,Cías!$A$1:$E$10000,3,0)</f>
        <v>#N/A</v>
      </c>
      <c r="BC2321" s="19"/>
      <c r="BD2321" s="19"/>
      <c r="BE2321" s="19"/>
      <c r="BF2321" s="19"/>
      <c r="BG2321" s="19"/>
      <c r="BH2321" s="19"/>
      <c r="BI2321" s="19"/>
      <c r="BJ2321" s="19"/>
    </row>
    <row r="2322" spans="1:62" ht="15" x14ac:dyDescent="0.2">
      <c r="A2322" s="19" t="s">
        <v>19509</v>
      </c>
      <c r="B2322" s="19" t="s">
        <v>1479</v>
      </c>
      <c r="C2322" s="43">
        <v>44664</v>
      </c>
      <c r="D2322" s="44">
        <v>0.64236111111111005</v>
      </c>
      <c r="E2322" s="19" t="s">
        <v>19510</v>
      </c>
      <c r="F2322" s="19" t="s">
        <v>19511</v>
      </c>
      <c r="G2322" s="19" t="s">
        <v>19512</v>
      </c>
      <c r="H2322" s="45">
        <v>781.3</v>
      </c>
      <c r="I2322" s="45">
        <v>876</v>
      </c>
      <c r="J2322" s="19" t="s">
        <v>1560</v>
      </c>
      <c r="K2322" s="19" t="s">
        <v>19513</v>
      </c>
      <c r="L2322" s="19" t="s">
        <v>19514</v>
      </c>
      <c r="M2322" s="19" t="s">
        <v>19515</v>
      </c>
      <c r="N2322" s="19" t="s">
        <v>19509</v>
      </c>
      <c r="O2322" s="19" t="s">
        <v>371</v>
      </c>
      <c r="P2322" s="19" t="s">
        <v>372</v>
      </c>
      <c r="Q2322" s="46">
        <v>120</v>
      </c>
      <c r="R2322" s="19" t="s">
        <v>1544</v>
      </c>
      <c r="S2322" s="19" t="s">
        <v>2719</v>
      </c>
      <c r="T2322" s="19" t="s">
        <v>329</v>
      </c>
      <c r="U2322" s="19" t="s">
        <v>2720</v>
      </c>
      <c r="V2322" s="19" t="s">
        <v>2721</v>
      </c>
      <c r="W2322" s="19" t="s">
        <v>1548</v>
      </c>
      <c r="X2322" s="19" t="s">
        <v>2722</v>
      </c>
      <c r="Y2322" s="19" t="s">
        <v>1684</v>
      </c>
      <c r="Z2322" s="19" t="s">
        <v>1685</v>
      </c>
      <c r="AA2322" s="46">
        <v>198</v>
      </c>
      <c r="AB2322" s="19" t="s">
        <v>586</v>
      </c>
      <c r="AC2322" s="19" t="s">
        <v>329</v>
      </c>
      <c r="AD2322" s="19" t="s">
        <v>2723</v>
      </c>
      <c r="AE2322" s="19" t="s">
        <v>2724</v>
      </c>
      <c r="AF2322" s="19" t="s">
        <v>1554</v>
      </c>
      <c r="AG2322" s="19" t="s">
        <v>2725</v>
      </c>
      <c r="AH2322" s="19" t="s">
        <v>1499</v>
      </c>
      <c r="AI2322" s="19" t="s">
        <v>1500</v>
      </c>
      <c r="AJ2322" s="45">
        <v>0</v>
      </c>
      <c r="AK2322" s="45">
        <v>0</v>
      </c>
      <c r="AL2322" s="19" t="s">
        <v>1501</v>
      </c>
      <c r="AM2322" s="46">
        <v>10511.666999999999</v>
      </c>
      <c r="AN2322" s="46">
        <v>6006.6670000000004</v>
      </c>
      <c r="AO2322" s="46">
        <v>4505</v>
      </c>
      <c r="AP2322" s="45">
        <v>88.8</v>
      </c>
      <c r="AQ2322" s="45"/>
      <c r="AR2322" s="45" t="str">
        <f>IFERROR(VLOOKUP(AB2322,'Pedidos marco'!$A$1:$D$10000,4,0)," ")</f>
        <v xml:space="preserve"> </v>
      </c>
      <c r="AS2322" s="45">
        <f t="shared" si="252"/>
        <v>13</v>
      </c>
      <c r="AT2322" s="45" t="str">
        <f t="shared" si="253"/>
        <v>13</v>
      </c>
      <c r="AU2322" s="47">
        <v>6</v>
      </c>
      <c r="AV2322" s="19" t="str">
        <f t="shared" si="254"/>
        <v>04 April</v>
      </c>
      <c r="AW2322" s="19">
        <f t="shared" si="255"/>
        <v>0.74</v>
      </c>
      <c r="AX2322" s="19">
        <f t="shared" si="256"/>
        <v>14.799999999999999</v>
      </c>
      <c r="AY2322" s="19" t="e">
        <f>VLOOKUP(AG2322,Cías!$A$1:$E$10000,5,0)</f>
        <v>#N/A</v>
      </c>
      <c r="AZ2322" s="19" t="str">
        <f t="shared" si="257"/>
        <v>1013789</v>
      </c>
      <c r="BA2322" s="19" t="str">
        <f t="shared" si="258"/>
        <v>VEGA VEGA FABIAN</v>
      </c>
      <c r="BB2322" s="19" t="e">
        <f>VLOOKUP(AG2322,Cías!$A$1:$E$10000,3,0)</f>
        <v>#N/A</v>
      </c>
      <c r="BC2322" s="19"/>
      <c r="BD2322" s="19"/>
      <c r="BE2322" s="19"/>
      <c r="BF2322" s="19"/>
      <c r="BG2322" s="19"/>
      <c r="BH2322" s="19"/>
      <c r="BI2322" s="19"/>
      <c r="BJ2322" s="19"/>
    </row>
    <row r="2323" spans="1:62" ht="15" x14ac:dyDescent="0.2">
      <c r="A2323" s="19" t="s">
        <v>19509</v>
      </c>
      <c r="B2323" s="19" t="s">
        <v>1479</v>
      </c>
      <c r="C2323" s="43">
        <v>44664</v>
      </c>
      <c r="D2323" s="44">
        <v>0.64236111111111005</v>
      </c>
      <c r="E2323" s="19" t="s">
        <v>19516</v>
      </c>
      <c r="F2323" s="19" t="s">
        <v>19517</v>
      </c>
      <c r="G2323" s="19" t="s">
        <v>19518</v>
      </c>
      <c r="H2323" s="45">
        <v>1553.15</v>
      </c>
      <c r="I2323" s="45">
        <v>1741.4</v>
      </c>
      <c r="J2323" s="19" t="s">
        <v>1560</v>
      </c>
      <c r="K2323" s="19" t="s">
        <v>19513</v>
      </c>
      <c r="L2323" s="19" t="s">
        <v>19519</v>
      </c>
      <c r="M2323" s="19" t="s">
        <v>19520</v>
      </c>
      <c r="N2323" s="19" t="s">
        <v>19509</v>
      </c>
      <c r="O2323" s="19" t="s">
        <v>367</v>
      </c>
      <c r="P2323" s="19" t="s">
        <v>368</v>
      </c>
      <c r="Q2323" s="46">
        <v>240</v>
      </c>
      <c r="R2323" s="19" t="s">
        <v>1544</v>
      </c>
      <c r="S2323" s="19" t="s">
        <v>2719</v>
      </c>
      <c r="T2323" s="19" t="s">
        <v>329</v>
      </c>
      <c r="U2323" s="19" t="s">
        <v>2720</v>
      </c>
      <c r="V2323" s="19" t="s">
        <v>2721</v>
      </c>
      <c r="W2323" s="19" t="s">
        <v>1548</v>
      </c>
      <c r="X2323" s="19" t="s">
        <v>2722</v>
      </c>
      <c r="Y2323" s="19" t="s">
        <v>1684</v>
      </c>
      <c r="Z2323" s="19" t="s">
        <v>1685</v>
      </c>
      <c r="AA2323" s="46">
        <v>198</v>
      </c>
      <c r="AB2323" s="19" t="s">
        <v>586</v>
      </c>
      <c r="AC2323" s="19" t="s">
        <v>329</v>
      </c>
      <c r="AD2323" s="19" t="s">
        <v>2723</v>
      </c>
      <c r="AE2323" s="19" t="s">
        <v>2724</v>
      </c>
      <c r="AF2323" s="19" t="s">
        <v>1554</v>
      </c>
      <c r="AG2323" s="19" t="s">
        <v>2725</v>
      </c>
      <c r="AH2323" s="19" t="s">
        <v>1499</v>
      </c>
      <c r="AI2323" s="19" t="s">
        <v>1500</v>
      </c>
      <c r="AJ2323" s="45">
        <v>0</v>
      </c>
      <c r="AK2323" s="45">
        <v>0</v>
      </c>
      <c r="AL2323" s="19" t="s">
        <v>1501</v>
      </c>
      <c r="AM2323" s="46">
        <v>16518.332999999999</v>
      </c>
      <c r="AN2323" s="46">
        <v>12013.333000000001</v>
      </c>
      <c r="AO2323" s="46">
        <v>4505</v>
      </c>
      <c r="AP2323" s="45">
        <v>177.6</v>
      </c>
      <c r="AQ2323" s="45"/>
      <c r="AR2323" s="45" t="str">
        <f>IFERROR(VLOOKUP(AB2323,'Pedidos marco'!$A$1:$D$10000,4,0)," ")</f>
        <v xml:space="preserve"> </v>
      </c>
      <c r="AS2323" s="45">
        <f t="shared" si="252"/>
        <v>13</v>
      </c>
      <c r="AT2323" s="45" t="str">
        <f t="shared" si="253"/>
        <v>13</v>
      </c>
      <c r="AU2323" s="47">
        <v>12</v>
      </c>
      <c r="AV2323" s="19" t="str">
        <f t="shared" si="254"/>
        <v>04 April</v>
      </c>
      <c r="AW2323" s="19">
        <f t="shared" si="255"/>
        <v>0.74</v>
      </c>
      <c r="AX2323" s="19">
        <f t="shared" si="256"/>
        <v>14.799999999999999</v>
      </c>
      <c r="AY2323" s="19" t="e">
        <f>VLOOKUP(AG2323,Cías!$A$1:$E$10000,5,0)</f>
        <v>#N/A</v>
      </c>
      <c r="AZ2323" s="19" t="str">
        <f t="shared" si="257"/>
        <v>1013789</v>
      </c>
      <c r="BA2323" s="19" t="str">
        <f t="shared" si="258"/>
        <v>VEGA VEGA FABIAN</v>
      </c>
      <c r="BB2323" s="19" t="e">
        <f>VLOOKUP(AG2323,Cías!$A$1:$E$10000,3,0)</f>
        <v>#N/A</v>
      </c>
      <c r="BC2323" s="19"/>
      <c r="BD2323" s="19"/>
      <c r="BE2323" s="19"/>
      <c r="BF2323" s="19"/>
      <c r="BG2323" s="19"/>
      <c r="BH2323" s="19"/>
      <c r="BI2323" s="19"/>
      <c r="BJ2323" s="19"/>
    </row>
    <row r="2324" spans="1:62" ht="15" x14ac:dyDescent="0.2">
      <c r="A2324" s="19" t="s">
        <v>19521</v>
      </c>
      <c r="B2324" s="19" t="s">
        <v>1479</v>
      </c>
      <c r="C2324" s="43">
        <v>44664</v>
      </c>
      <c r="D2324" s="44">
        <v>0.64583333333333004</v>
      </c>
      <c r="E2324" s="19" t="s">
        <v>19522</v>
      </c>
      <c r="F2324" s="19" t="s">
        <v>2848</v>
      </c>
      <c r="G2324" s="19" t="s">
        <v>2849</v>
      </c>
      <c r="H2324" s="45">
        <v>3569.92</v>
      </c>
      <c r="I2324" s="45">
        <v>4002.62</v>
      </c>
      <c r="J2324" s="19" t="s">
        <v>2037</v>
      </c>
      <c r="K2324" s="19" t="s">
        <v>2850</v>
      </c>
      <c r="L2324" s="19" t="s">
        <v>19523</v>
      </c>
      <c r="M2324" s="19" t="s">
        <v>19524</v>
      </c>
      <c r="N2324" s="19" t="s">
        <v>19521</v>
      </c>
      <c r="O2324" s="19" t="s">
        <v>1823</v>
      </c>
      <c r="P2324" s="19" t="s">
        <v>1824</v>
      </c>
      <c r="Q2324" s="46">
        <v>31.88</v>
      </c>
      <c r="R2324" s="19" t="s">
        <v>1488</v>
      </c>
      <c r="S2324" s="19" t="s">
        <v>2853</v>
      </c>
      <c r="T2324" s="19" t="s">
        <v>2854</v>
      </c>
      <c r="U2324" s="19" t="s">
        <v>2855</v>
      </c>
      <c r="V2324" s="19" t="s">
        <v>2856</v>
      </c>
      <c r="W2324" s="19" t="s">
        <v>1829</v>
      </c>
      <c r="X2324" s="19" t="s">
        <v>2857</v>
      </c>
      <c r="Y2324" s="19" t="s">
        <v>1831</v>
      </c>
      <c r="Z2324" s="19" t="s">
        <v>1832</v>
      </c>
      <c r="AA2324" s="46">
        <v>8</v>
      </c>
      <c r="AB2324" s="19" t="s">
        <v>473</v>
      </c>
      <c r="AC2324" s="19" t="s">
        <v>96</v>
      </c>
      <c r="AD2324" s="19" t="s">
        <v>9896</v>
      </c>
      <c r="AE2324" s="19" t="s">
        <v>9897</v>
      </c>
      <c r="AF2324" s="19" t="s">
        <v>1497</v>
      </c>
      <c r="AG2324" s="19" t="s">
        <v>9898</v>
      </c>
      <c r="AH2324" s="19" t="s">
        <v>1499</v>
      </c>
      <c r="AI2324" s="19" t="s">
        <v>1500</v>
      </c>
      <c r="AJ2324" s="45">
        <v>0</v>
      </c>
      <c r="AK2324" s="45">
        <v>0</v>
      </c>
      <c r="AL2324" s="19" t="s">
        <v>1517</v>
      </c>
      <c r="AM2324" s="46">
        <v>50700</v>
      </c>
      <c r="AN2324" s="46">
        <v>31880</v>
      </c>
      <c r="AO2324" s="46">
        <v>18820</v>
      </c>
      <c r="AP2324" s="45">
        <v>0</v>
      </c>
      <c r="AQ2324" s="45"/>
      <c r="AR2324" s="45" t="str">
        <f>IFERROR(VLOOKUP(AB2324,'Pedidos marco'!$A$1:$D$10000,4,0)," ")</f>
        <v xml:space="preserve"> </v>
      </c>
      <c r="AS2324" s="45">
        <f t="shared" si="252"/>
        <v>13</v>
      </c>
      <c r="AT2324" s="45" t="str">
        <f t="shared" si="253"/>
        <v>13</v>
      </c>
      <c r="AU2324" s="47">
        <v>31.88</v>
      </c>
      <c r="AV2324" s="19" t="str">
        <f t="shared" si="254"/>
        <v>04 April</v>
      </c>
      <c r="AW2324" s="19">
        <f t="shared" si="255"/>
        <v>0</v>
      </c>
      <c r="AX2324" s="19">
        <f t="shared" si="256"/>
        <v>0</v>
      </c>
      <c r="AY2324" s="19" t="e">
        <f>VLOOKUP(AG2324,Cías!$A$1:$E$10000,5,0)</f>
        <v>#N/A</v>
      </c>
      <c r="AZ2324" s="19" t="str">
        <f t="shared" si="257"/>
        <v>1013227</v>
      </c>
      <c r="BA2324" s="19" t="str">
        <f t="shared" si="258"/>
        <v>COMPAÑIA DE TRANSPORTE PESADO</v>
      </c>
      <c r="BB2324" s="19" t="e">
        <f>VLOOKUP(AG2324,Cías!$A$1:$E$10000,3,0)</f>
        <v>#N/A</v>
      </c>
      <c r="BC2324" s="19"/>
      <c r="BD2324" s="19"/>
      <c r="BE2324" s="19"/>
      <c r="BF2324" s="19"/>
      <c r="BG2324" s="19"/>
      <c r="BH2324" s="19"/>
      <c r="BI2324" s="19"/>
      <c r="BJ2324" s="19"/>
    </row>
    <row r="2325" spans="1:62" ht="15" x14ac:dyDescent="0.2">
      <c r="A2325" s="19" t="s">
        <v>19525</v>
      </c>
      <c r="B2325" s="19" t="s">
        <v>1479</v>
      </c>
      <c r="C2325" s="43">
        <v>44664</v>
      </c>
      <c r="D2325" s="44">
        <v>0.65069444444444002</v>
      </c>
      <c r="E2325" s="19" t="s">
        <v>19526</v>
      </c>
      <c r="F2325" s="19" t="s">
        <v>1481</v>
      </c>
      <c r="G2325" s="19" t="s">
        <v>1481</v>
      </c>
      <c r="H2325" s="45">
        <v>0</v>
      </c>
      <c r="I2325" s="45">
        <v>0</v>
      </c>
      <c r="J2325" s="19" t="s">
        <v>1482</v>
      </c>
      <c r="K2325" s="19" t="s">
        <v>19527</v>
      </c>
      <c r="L2325" s="19" t="s">
        <v>19528</v>
      </c>
      <c r="M2325" s="19" t="s">
        <v>19529</v>
      </c>
      <c r="N2325" s="19" t="s">
        <v>19525</v>
      </c>
      <c r="O2325" s="19" t="s">
        <v>371</v>
      </c>
      <c r="P2325" s="19" t="s">
        <v>372</v>
      </c>
      <c r="Q2325" s="46">
        <v>240</v>
      </c>
      <c r="R2325" s="19" t="s">
        <v>1544</v>
      </c>
      <c r="S2325" s="19" t="s">
        <v>2651</v>
      </c>
      <c r="T2325" s="19" t="s">
        <v>2652</v>
      </c>
      <c r="U2325" s="19" t="s">
        <v>5389</v>
      </c>
      <c r="V2325" s="19" t="s">
        <v>5390</v>
      </c>
      <c r="W2325" s="19" t="s">
        <v>1865</v>
      </c>
      <c r="X2325" s="19" t="s">
        <v>5391</v>
      </c>
      <c r="Y2325" s="19" t="s">
        <v>1867</v>
      </c>
      <c r="Z2325" s="19" t="s">
        <v>1868</v>
      </c>
      <c r="AA2325" s="46">
        <v>30</v>
      </c>
      <c r="AB2325" s="19" t="s">
        <v>523</v>
      </c>
      <c r="AC2325" s="19" t="s">
        <v>198</v>
      </c>
      <c r="AD2325" s="19" t="s">
        <v>5682</v>
      </c>
      <c r="AE2325" s="19" t="s">
        <v>5683</v>
      </c>
      <c r="AF2325" s="19" t="s">
        <v>1719</v>
      </c>
      <c r="AG2325" s="19" t="s">
        <v>5684</v>
      </c>
      <c r="AH2325" s="19" t="s">
        <v>1594</v>
      </c>
      <c r="AI2325" s="19" t="s">
        <v>1595</v>
      </c>
      <c r="AJ2325" s="45">
        <v>0.05</v>
      </c>
      <c r="AK2325" s="45">
        <v>12</v>
      </c>
      <c r="AL2325" s="19" t="s">
        <v>1501</v>
      </c>
      <c r="AM2325" s="46">
        <v>20115</v>
      </c>
      <c r="AN2325" s="46">
        <v>12020</v>
      </c>
      <c r="AO2325" s="46">
        <v>8095</v>
      </c>
      <c r="AP2325" s="45">
        <v>45.6</v>
      </c>
      <c r="AQ2325" s="45"/>
      <c r="AR2325" s="45" t="str">
        <f>IFERROR(VLOOKUP(AB2325,'Pedidos marco'!$A$1:$D$10000,4,0)," ")</f>
        <v xml:space="preserve"> </v>
      </c>
      <c r="AS2325" s="45">
        <f t="shared" si="252"/>
        <v>13</v>
      </c>
      <c r="AT2325" s="45" t="str">
        <f t="shared" si="253"/>
        <v>13</v>
      </c>
      <c r="AU2325" s="47">
        <v>12</v>
      </c>
      <c r="AV2325" s="19" t="str">
        <f t="shared" si="254"/>
        <v>04 April</v>
      </c>
      <c r="AW2325" s="19">
        <f t="shared" si="255"/>
        <v>0.19</v>
      </c>
      <c r="AX2325" s="19">
        <f t="shared" si="256"/>
        <v>3.8000000000000003</v>
      </c>
      <c r="AY2325" s="19" t="e">
        <f>VLOOKUP(AG2325,Cías!$A$1:$E$10000,5,0)</f>
        <v>#N/A</v>
      </c>
      <c r="AZ2325" s="19" t="str">
        <f t="shared" si="257"/>
        <v>1016455</v>
      </c>
      <c r="BA2325" s="19" t="str">
        <f t="shared" si="258"/>
        <v>MEDIAVILLA VALENZUELA MILTON SANTIA</v>
      </c>
      <c r="BB2325" s="19" t="e">
        <f>VLOOKUP(AG2325,Cías!$A$1:$E$10000,3,0)</f>
        <v>#N/A</v>
      </c>
      <c r="BC2325" s="19"/>
      <c r="BD2325" s="19"/>
      <c r="BE2325" s="19"/>
      <c r="BF2325" s="19"/>
      <c r="BG2325" s="19"/>
      <c r="BH2325" s="19"/>
      <c r="BI2325" s="19"/>
      <c r="BJ2325" s="19"/>
    </row>
    <row r="2326" spans="1:62" ht="15" x14ac:dyDescent="0.2">
      <c r="A2326" s="19" t="s">
        <v>19525</v>
      </c>
      <c r="B2326" s="19" t="s">
        <v>1479</v>
      </c>
      <c r="C2326" s="43">
        <v>44664</v>
      </c>
      <c r="D2326" s="44">
        <v>0.65069444444444002</v>
      </c>
      <c r="E2326" s="19" t="s">
        <v>19530</v>
      </c>
      <c r="F2326" s="19" t="s">
        <v>1481</v>
      </c>
      <c r="G2326" s="19" t="s">
        <v>1481</v>
      </c>
      <c r="H2326" s="45">
        <v>0</v>
      </c>
      <c r="I2326" s="45">
        <v>0</v>
      </c>
      <c r="J2326" s="19" t="s">
        <v>1482</v>
      </c>
      <c r="K2326" s="19" t="s">
        <v>19531</v>
      </c>
      <c r="L2326" s="19" t="s">
        <v>19532</v>
      </c>
      <c r="M2326" s="19" t="s">
        <v>19533</v>
      </c>
      <c r="N2326" s="19" t="s">
        <v>19525</v>
      </c>
      <c r="O2326" s="19" t="s">
        <v>367</v>
      </c>
      <c r="P2326" s="19" t="s">
        <v>368</v>
      </c>
      <c r="Q2326" s="46">
        <v>240</v>
      </c>
      <c r="R2326" s="19" t="s">
        <v>1544</v>
      </c>
      <c r="S2326" s="19" t="s">
        <v>2651</v>
      </c>
      <c r="T2326" s="19" t="s">
        <v>2652</v>
      </c>
      <c r="U2326" s="19" t="s">
        <v>5389</v>
      </c>
      <c r="V2326" s="19" t="s">
        <v>5390</v>
      </c>
      <c r="W2326" s="19" t="s">
        <v>1865</v>
      </c>
      <c r="X2326" s="19" t="s">
        <v>5391</v>
      </c>
      <c r="Y2326" s="19" t="s">
        <v>1867</v>
      </c>
      <c r="Z2326" s="19" t="s">
        <v>1868</v>
      </c>
      <c r="AA2326" s="46">
        <v>30</v>
      </c>
      <c r="AB2326" s="19" t="s">
        <v>523</v>
      </c>
      <c r="AC2326" s="19" t="s">
        <v>198</v>
      </c>
      <c r="AD2326" s="19" t="s">
        <v>5682</v>
      </c>
      <c r="AE2326" s="19" t="s">
        <v>5683</v>
      </c>
      <c r="AF2326" s="19" t="s">
        <v>1719</v>
      </c>
      <c r="AG2326" s="19" t="s">
        <v>5684</v>
      </c>
      <c r="AH2326" s="19" t="s">
        <v>1594</v>
      </c>
      <c r="AI2326" s="19" t="s">
        <v>1595</v>
      </c>
      <c r="AJ2326" s="45">
        <v>0.05</v>
      </c>
      <c r="AK2326" s="45">
        <v>12</v>
      </c>
      <c r="AL2326" s="19" t="s">
        <v>1501</v>
      </c>
      <c r="AM2326" s="46">
        <v>20115</v>
      </c>
      <c r="AN2326" s="46">
        <v>12020</v>
      </c>
      <c r="AO2326" s="46">
        <v>8095</v>
      </c>
      <c r="AP2326" s="45">
        <v>45.6</v>
      </c>
      <c r="AQ2326" s="45"/>
      <c r="AR2326" s="45" t="str">
        <f>IFERROR(VLOOKUP(AB2326,'Pedidos marco'!$A$1:$D$10000,4,0)," ")</f>
        <v xml:space="preserve"> </v>
      </c>
      <c r="AS2326" s="45">
        <f t="shared" si="252"/>
        <v>13</v>
      </c>
      <c r="AT2326" s="45" t="str">
        <f t="shared" si="253"/>
        <v>13</v>
      </c>
      <c r="AU2326" s="47">
        <v>12</v>
      </c>
      <c r="AV2326" s="19" t="str">
        <f t="shared" si="254"/>
        <v>04 April</v>
      </c>
      <c r="AW2326" s="19">
        <f t="shared" si="255"/>
        <v>0.19</v>
      </c>
      <c r="AX2326" s="19">
        <f t="shared" si="256"/>
        <v>3.8000000000000003</v>
      </c>
      <c r="AY2326" s="19" t="e">
        <f>VLOOKUP(AG2326,Cías!$A$1:$E$10000,5,0)</f>
        <v>#N/A</v>
      </c>
      <c r="AZ2326" s="19" t="str">
        <f t="shared" si="257"/>
        <v>1016455</v>
      </c>
      <c r="BA2326" s="19" t="str">
        <f t="shared" si="258"/>
        <v>MEDIAVILLA VALENZUELA MILTON SANTIA</v>
      </c>
      <c r="BB2326" s="19" t="e">
        <f>VLOOKUP(AG2326,Cías!$A$1:$E$10000,3,0)</f>
        <v>#N/A</v>
      </c>
      <c r="BC2326" s="19"/>
      <c r="BD2326" s="19"/>
      <c r="BE2326" s="19"/>
      <c r="BF2326" s="19"/>
      <c r="BG2326" s="19"/>
      <c r="BH2326" s="19"/>
      <c r="BI2326" s="19"/>
      <c r="BJ2326" s="19"/>
    </row>
    <row r="2327" spans="1:62" ht="15" x14ac:dyDescent="0.2">
      <c r="A2327" s="19" t="s">
        <v>19534</v>
      </c>
      <c r="B2327" s="19" t="s">
        <v>1479</v>
      </c>
      <c r="C2327" s="43">
        <v>44664</v>
      </c>
      <c r="D2327" s="44">
        <v>0.65555555555556</v>
      </c>
      <c r="E2327" s="19" t="s">
        <v>19535</v>
      </c>
      <c r="F2327" s="19" t="s">
        <v>1481</v>
      </c>
      <c r="G2327" s="19" t="s">
        <v>1481</v>
      </c>
      <c r="H2327" s="45">
        <v>0</v>
      </c>
      <c r="I2327" s="45">
        <v>0</v>
      </c>
      <c r="J2327" s="19" t="s">
        <v>1482</v>
      </c>
      <c r="K2327" s="19" t="s">
        <v>19536</v>
      </c>
      <c r="L2327" s="19" t="s">
        <v>19537</v>
      </c>
      <c r="M2327" s="19" t="s">
        <v>19538</v>
      </c>
      <c r="N2327" s="19" t="s">
        <v>19534</v>
      </c>
      <c r="O2327" s="19" t="s">
        <v>1486</v>
      </c>
      <c r="P2327" s="19" t="s">
        <v>1487</v>
      </c>
      <c r="Q2327" s="46">
        <v>32.450000000000003</v>
      </c>
      <c r="R2327" s="19" t="s">
        <v>1488</v>
      </c>
      <c r="S2327" s="19" t="s">
        <v>1489</v>
      </c>
      <c r="T2327" s="19" t="s">
        <v>418</v>
      </c>
      <c r="U2327" s="19" t="s">
        <v>1508</v>
      </c>
      <c r="V2327" s="19" t="s">
        <v>1509</v>
      </c>
      <c r="W2327" s="19" t="s">
        <v>415</v>
      </c>
      <c r="X2327" s="19" t="s">
        <v>1510</v>
      </c>
      <c r="Y2327" s="19" t="s">
        <v>1511</v>
      </c>
      <c r="Z2327" s="19" t="s">
        <v>1512</v>
      </c>
      <c r="AA2327" s="46">
        <v>113</v>
      </c>
      <c r="AB2327" s="19" t="s">
        <v>1513</v>
      </c>
      <c r="AC2327" s="19" t="s">
        <v>418</v>
      </c>
      <c r="AD2327" s="19" t="s">
        <v>1514</v>
      </c>
      <c r="AE2327" s="19" t="s">
        <v>1515</v>
      </c>
      <c r="AF2327" s="19" t="s">
        <v>1497</v>
      </c>
      <c r="AG2327" s="19" t="s">
        <v>1516</v>
      </c>
      <c r="AH2327" s="19" t="s">
        <v>1499</v>
      </c>
      <c r="AI2327" s="19" t="s">
        <v>1500</v>
      </c>
      <c r="AJ2327" s="45">
        <v>0</v>
      </c>
      <c r="AK2327" s="45">
        <v>0</v>
      </c>
      <c r="AL2327" s="19" t="s">
        <v>1517</v>
      </c>
      <c r="AM2327" s="46">
        <v>51220</v>
      </c>
      <c r="AN2327" s="46">
        <v>32450</v>
      </c>
      <c r="AO2327" s="46">
        <v>18770</v>
      </c>
      <c r="AP2327" s="45">
        <v>0</v>
      </c>
      <c r="AQ2327" s="45"/>
      <c r="AR2327" s="45" t="str">
        <f>IFERROR(VLOOKUP(AB2327,'Pedidos marco'!$A$1:$D$10000,4,0)," ")</f>
        <v xml:space="preserve"> </v>
      </c>
      <c r="AS2327" s="45">
        <f t="shared" si="252"/>
        <v>13</v>
      </c>
      <c r="AT2327" s="45" t="str">
        <f t="shared" si="253"/>
        <v>13</v>
      </c>
      <c r="AU2327" s="47">
        <v>32.450000000000003</v>
      </c>
      <c r="AV2327" s="19" t="str">
        <f t="shared" si="254"/>
        <v>04 April</v>
      </c>
      <c r="AW2327" s="19">
        <f t="shared" si="255"/>
        <v>0</v>
      </c>
      <c r="AX2327" s="19">
        <f t="shared" si="256"/>
        <v>0</v>
      </c>
      <c r="AY2327" s="19" t="e">
        <f>VLOOKUP(AG2327,Cías!$A$1:$E$10000,5,0)</f>
        <v>#N/A</v>
      </c>
      <c r="AZ2327" s="19" t="str">
        <f t="shared" si="257"/>
        <v>1014412</v>
      </c>
      <c r="BA2327" s="19" t="str">
        <f t="shared" si="258"/>
        <v>UNION DE CONCRETERAS UNICON UCUE</v>
      </c>
      <c r="BB2327" s="19" t="e">
        <f>VLOOKUP(AG2327,Cías!$A$1:$E$10000,3,0)</f>
        <v>#N/A</v>
      </c>
      <c r="BC2327" s="19"/>
      <c r="BD2327" s="19"/>
      <c r="BE2327" s="19"/>
      <c r="BF2327" s="19"/>
      <c r="BG2327" s="19"/>
      <c r="BH2327" s="19"/>
      <c r="BI2327" s="19"/>
      <c r="BJ2327" s="19"/>
    </row>
    <row r="2328" spans="1:62" ht="15" x14ac:dyDescent="0.2">
      <c r="A2328" s="19" t="s">
        <v>19539</v>
      </c>
      <c r="B2328" s="19" t="s">
        <v>1479</v>
      </c>
      <c r="C2328" s="43">
        <v>44664</v>
      </c>
      <c r="D2328" s="44">
        <v>0.66111111111110998</v>
      </c>
      <c r="E2328" s="19" t="s">
        <v>19540</v>
      </c>
      <c r="F2328" s="19" t="s">
        <v>19541</v>
      </c>
      <c r="G2328" s="19" t="s">
        <v>19542</v>
      </c>
      <c r="H2328" s="45">
        <v>2379.6</v>
      </c>
      <c r="I2328" s="45">
        <v>2668.02</v>
      </c>
      <c r="J2328" s="19" t="s">
        <v>1560</v>
      </c>
      <c r="K2328" s="19" t="s">
        <v>19543</v>
      </c>
      <c r="L2328" s="19" t="s">
        <v>19544</v>
      </c>
      <c r="M2328" s="19" t="s">
        <v>19545</v>
      </c>
      <c r="N2328" s="19" t="s">
        <v>19539</v>
      </c>
      <c r="O2328" s="19" t="s">
        <v>371</v>
      </c>
      <c r="P2328" s="19" t="s">
        <v>372</v>
      </c>
      <c r="Q2328" s="46">
        <v>360</v>
      </c>
      <c r="R2328" s="19" t="s">
        <v>1544</v>
      </c>
      <c r="S2328" s="19" t="s">
        <v>13052</v>
      </c>
      <c r="T2328" s="19" t="s">
        <v>13053</v>
      </c>
      <c r="U2328" s="19" t="s">
        <v>13093</v>
      </c>
      <c r="V2328" s="19" t="s">
        <v>13094</v>
      </c>
      <c r="W2328" s="19" t="s">
        <v>1548</v>
      </c>
      <c r="X2328" s="19" t="s">
        <v>13095</v>
      </c>
      <c r="Y2328" s="19" t="s">
        <v>1684</v>
      </c>
      <c r="Z2328" s="19" t="s">
        <v>1685</v>
      </c>
      <c r="AA2328" s="46">
        <v>198</v>
      </c>
      <c r="AB2328" s="19" t="s">
        <v>504</v>
      </c>
      <c r="AC2328" s="19" t="s">
        <v>157</v>
      </c>
      <c r="AD2328" s="19" t="s">
        <v>5075</v>
      </c>
      <c r="AE2328" s="19" t="s">
        <v>1481</v>
      </c>
      <c r="AF2328" s="19" t="s">
        <v>1554</v>
      </c>
      <c r="AG2328" s="19" t="s">
        <v>5076</v>
      </c>
      <c r="AH2328" s="19" t="s">
        <v>1499</v>
      </c>
      <c r="AI2328" s="19" t="s">
        <v>1500</v>
      </c>
      <c r="AJ2328" s="45">
        <v>0</v>
      </c>
      <c r="AK2328" s="45">
        <v>0</v>
      </c>
      <c r="AL2328" s="19" t="s">
        <v>1501</v>
      </c>
      <c r="AM2328" s="46">
        <v>27070</v>
      </c>
      <c r="AN2328" s="46">
        <v>18050</v>
      </c>
      <c r="AO2328" s="46">
        <v>9020</v>
      </c>
      <c r="AP2328" s="45">
        <v>266.39999999999998</v>
      </c>
      <c r="AQ2328" s="45"/>
      <c r="AR2328" s="45" t="str">
        <f>IFERROR(VLOOKUP(AB2328,'Pedidos marco'!$A$1:$D$10000,4,0)," ")</f>
        <v xml:space="preserve"> </v>
      </c>
      <c r="AS2328" s="45">
        <f t="shared" si="252"/>
        <v>13</v>
      </c>
      <c r="AT2328" s="45" t="str">
        <f t="shared" si="253"/>
        <v>13</v>
      </c>
      <c r="AU2328" s="47">
        <v>18</v>
      </c>
      <c r="AV2328" s="19" t="str">
        <f t="shared" si="254"/>
        <v>04 April</v>
      </c>
      <c r="AW2328" s="19">
        <f t="shared" si="255"/>
        <v>0.74</v>
      </c>
      <c r="AX2328" s="19">
        <f t="shared" si="256"/>
        <v>14.799999999999999</v>
      </c>
      <c r="AY2328" s="19" t="e">
        <f>VLOOKUP(AG2328,Cías!$A$1:$E$10000,5,0)</f>
        <v>#N/A</v>
      </c>
      <c r="AZ2328" s="19" t="str">
        <f t="shared" si="257"/>
        <v>1013275</v>
      </c>
      <c r="BA2328" s="19" t="str">
        <f t="shared" si="258"/>
        <v>HARO RUIZ SIXTO RIGOBERTO</v>
      </c>
      <c r="BB2328" s="19" t="e">
        <f>VLOOKUP(AG2328,Cías!$A$1:$E$10000,3,0)</f>
        <v>#N/A</v>
      </c>
      <c r="BC2328" s="19"/>
      <c r="BD2328" s="19"/>
      <c r="BE2328" s="19"/>
      <c r="BF2328" s="19"/>
      <c r="BG2328" s="19"/>
      <c r="BH2328" s="19"/>
      <c r="BI2328" s="19"/>
      <c r="BJ2328" s="19"/>
    </row>
    <row r="2329" spans="1:62" ht="15" x14ac:dyDescent="0.2">
      <c r="A2329" s="19" t="s">
        <v>19546</v>
      </c>
      <c r="B2329" s="19" t="s">
        <v>1479</v>
      </c>
      <c r="C2329" s="43">
        <v>44664</v>
      </c>
      <c r="D2329" s="44">
        <v>0.66944444444443996</v>
      </c>
      <c r="E2329" s="19" t="s">
        <v>19547</v>
      </c>
      <c r="F2329" s="19" t="s">
        <v>19548</v>
      </c>
      <c r="G2329" s="19" t="s">
        <v>19549</v>
      </c>
      <c r="H2329" s="45">
        <v>2354.4</v>
      </c>
      <c r="I2329" s="45">
        <v>2639.77</v>
      </c>
      <c r="J2329" s="19" t="s">
        <v>1560</v>
      </c>
      <c r="K2329" s="19" t="s">
        <v>19550</v>
      </c>
      <c r="L2329" s="19" t="s">
        <v>19551</v>
      </c>
      <c r="M2329" s="19" t="s">
        <v>19552</v>
      </c>
      <c r="N2329" s="19" t="s">
        <v>19546</v>
      </c>
      <c r="O2329" s="19" t="s">
        <v>371</v>
      </c>
      <c r="P2329" s="19" t="s">
        <v>372</v>
      </c>
      <c r="Q2329" s="46">
        <v>360</v>
      </c>
      <c r="R2329" s="19" t="s">
        <v>1544</v>
      </c>
      <c r="S2329" s="19" t="s">
        <v>3902</v>
      </c>
      <c r="T2329" s="19" t="s">
        <v>173</v>
      </c>
      <c r="U2329" s="19" t="s">
        <v>4442</v>
      </c>
      <c r="V2329" s="19" t="s">
        <v>4443</v>
      </c>
      <c r="W2329" s="19" t="s">
        <v>1548</v>
      </c>
      <c r="X2329" s="19" t="s">
        <v>4444</v>
      </c>
      <c r="Y2329" s="19" t="s">
        <v>1684</v>
      </c>
      <c r="Z2329" s="19" t="s">
        <v>1685</v>
      </c>
      <c r="AA2329" s="46">
        <v>198</v>
      </c>
      <c r="AB2329" s="19" t="s">
        <v>505</v>
      </c>
      <c r="AC2329" s="19" t="s">
        <v>159</v>
      </c>
      <c r="AD2329" s="19" t="s">
        <v>6669</v>
      </c>
      <c r="AE2329" s="19" t="s">
        <v>6670</v>
      </c>
      <c r="AF2329" s="19" t="s">
        <v>1554</v>
      </c>
      <c r="AG2329" s="19" t="s">
        <v>3398</v>
      </c>
      <c r="AH2329" s="19" t="s">
        <v>1499</v>
      </c>
      <c r="AI2329" s="19" t="s">
        <v>1500</v>
      </c>
      <c r="AJ2329" s="45">
        <v>0</v>
      </c>
      <c r="AK2329" s="45">
        <v>0</v>
      </c>
      <c r="AL2329" s="19" t="s">
        <v>1501</v>
      </c>
      <c r="AM2329" s="46">
        <v>27210</v>
      </c>
      <c r="AN2329" s="46">
        <v>18020</v>
      </c>
      <c r="AO2329" s="46">
        <v>9190</v>
      </c>
      <c r="AP2329" s="45">
        <v>266.39999999999998</v>
      </c>
      <c r="AQ2329" s="45"/>
      <c r="AR2329" s="45" t="str">
        <f>IFERROR(VLOOKUP(AB2329,'Pedidos marco'!$A$1:$D$10000,4,0)," ")</f>
        <v xml:space="preserve"> </v>
      </c>
      <c r="AS2329" s="45">
        <f t="shared" si="252"/>
        <v>13</v>
      </c>
      <c r="AT2329" s="45" t="str">
        <f t="shared" si="253"/>
        <v>13</v>
      </c>
      <c r="AU2329" s="47">
        <v>18</v>
      </c>
      <c r="AV2329" s="19" t="str">
        <f t="shared" si="254"/>
        <v>04 April</v>
      </c>
      <c r="AW2329" s="19">
        <f t="shared" si="255"/>
        <v>0.74</v>
      </c>
      <c r="AX2329" s="19">
        <f t="shared" si="256"/>
        <v>14.799999999999999</v>
      </c>
      <c r="AY2329" s="19" t="e">
        <f>VLOOKUP(AG2329,Cías!$A$1:$E$10000,5,0)</f>
        <v>#N/A</v>
      </c>
      <c r="AZ2329" s="19" t="str">
        <f t="shared" si="257"/>
        <v>1013505</v>
      </c>
      <c r="BA2329" s="19" t="str">
        <f t="shared" si="258"/>
        <v>HERMOZA LOZADA JORGE ABDON</v>
      </c>
      <c r="BB2329" s="19" t="e">
        <f>VLOOKUP(AG2329,Cías!$A$1:$E$10000,3,0)</f>
        <v>#N/A</v>
      </c>
      <c r="BC2329" s="19"/>
      <c r="BD2329" s="19"/>
      <c r="BE2329" s="19"/>
      <c r="BF2329" s="19"/>
      <c r="BG2329" s="19"/>
      <c r="BH2329" s="19"/>
      <c r="BI2329" s="19"/>
      <c r="BJ2329" s="19"/>
    </row>
    <row r="2330" spans="1:62" ht="15" x14ac:dyDescent="0.2">
      <c r="A2330" s="19" t="s">
        <v>19553</v>
      </c>
      <c r="B2330" s="19" t="s">
        <v>1479</v>
      </c>
      <c r="C2330" s="43">
        <v>44664</v>
      </c>
      <c r="D2330" s="44">
        <v>0.67361111111111005</v>
      </c>
      <c r="E2330" s="19" t="s">
        <v>19554</v>
      </c>
      <c r="F2330" s="19" t="s">
        <v>1481</v>
      </c>
      <c r="G2330" s="19" t="s">
        <v>1481</v>
      </c>
      <c r="H2330" s="45">
        <v>0</v>
      </c>
      <c r="I2330" s="45">
        <v>0</v>
      </c>
      <c r="J2330" s="19" t="s">
        <v>1482</v>
      </c>
      <c r="K2330" s="19" t="s">
        <v>19555</v>
      </c>
      <c r="L2330" s="19" t="s">
        <v>19556</v>
      </c>
      <c r="M2330" s="19" t="s">
        <v>19557</v>
      </c>
      <c r="N2330" s="19" t="s">
        <v>19553</v>
      </c>
      <c r="O2330" s="19" t="s">
        <v>367</v>
      </c>
      <c r="P2330" s="19" t="s">
        <v>368</v>
      </c>
      <c r="Q2330" s="46">
        <v>360</v>
      </c>
      <c r="R2330" s="19" t="s">
        <v>1544</v>
      </c>
      <c r="S2330" s="19" t="s">
        <v>4997</v>
      </c>
      <c r="T2330" s="19" t="s">
        <v>264</v>
      </c>
      <c r="U2330" s="19" t="s">
        <v>4998</v>
      </c>
      <c r="V2330" s="19" t="s">
        <v>4999</v>
      </c>
      <c r="W2330" s="19" t="s">
        <v>1586</v>
      </c>
      <c r="X2330" s="19" t="s">
        <v>5000</v>
      </c>
      <c r="Y2330" s="19" t="s">
        <v>1588</v>
      </c>
      <c r="Z2330" s="19" t="s">
        <v>1589</v>
      </c>
      <c r="AA2330" s="46">
        <v>250</v>
      </c>
      <c r="AB2330" s="19" t="s">
        <v>555</v>
      </c>
      <c r="AC2330" s="19" t="s">
        <v>264</v>
      </c>
      <c r="AD2330" s="19" t="s">
        <v>5001</v>
      </c>
      <c r="AE2330" s="19" t="s">
        <v>5002</v>
      </c>
      <c r="AF2330" s="19" t="s">
        <v>1554</v>
      </c>
      <c r="AG2330" s="19" t="s">
        <v>5003</v>
      </c>
      <c r="AH2330" s="19" t="s">
        <v>1499</v>
      </c>
      <c r="AI2330" s="19" t="s">
        <v>1500</v>
      </c>
      <c r="AJ2330" s="45">
        <v>0</v>
      </c>
      <c r="AK2330" s="45">
        <v>0</v>
      </c>
      <c r="AL2330" s="19" t="s">
        <v>1501</v>
      </c>
      <c r="AM2330" s="46">
        <v>27410</v>
      </c>
      <c r="AN2330" s="46">
        <v>18030</v>
      </c>
      <c r="AO2330" s="46">
        <v>9380</v>
      </c>
      <c r="AP2330" s="45">
        <v>324</v>
      </c>
      <c r="AQ2330" s="45"/>
      <c r="AR2330" s="45" t="str">
        <f>IFERROR(VLOOKUP(AB2330,'Pedidos marco'!$A$1:$D$10000,4,0)," ")</f>
        <v xml:space="preserve"> </v>
      </c>
      <c r="AS2330" s="45">
        <f t="shared" si="252"/>
        <v>13</v>
      </c>
      <c r="AT2330" s="45" t="str">
        <f t="shared" si="253"/>
        <v>13</v>
      </c>
      <c r="AU2330" s="47">
        <v>18</v>
      </c>
      <c r="AV2330" s="19" t="str">
        <f t="shared" si="254"/>
        <v>04 April</v>
      </c>
      <c r="AW2330" s="19">
        <f t="shared" si="255"/>
        <v>0.9</v>
      </c>
      <c r="AX2330" s="19">
        <f t="shared" si="256"/>
        <v>18</v>
      </c>
      <c r="AY2330" s="19" t="e">
        <f>VLOOKUP(AG2330,Cías!$A$1:$E$10000,5,0)</f>
        <v>#N/A</v>
      </c>
      <c r="AZ2330" s="19" t="str">
        <f t="shared" si="257"/>
        <v>1014110</v>
      </c>
      <c r="BA2330" s="19" t="str">
        <f t="shared" si="258"/>
        <v>RODRIGUEZ CORREA ROSA AYDE</v>
      </c>
      <c r="BB2330" s="19" t="e">
        <f>VLOOKUP(AG2330,Cías!$A$1:$E$10000,3,0)</f>
        <v>#N/A</v>
      </c>
      <c r="BC2330" s="19"/>
      <c r="BD2330" s="19"/>
      <c r="BE2330" s="19"/>
      <c r="BF2330" s="19"/>
      <c r="BG2330" s="19"/>
      <c r="BH2330" s="19"/>
      <c r="BI2330" s="19"/>
      <c r="BJ2330" s="19"/>
    </row>
    <row r="2331" spans="1:62" ht="15" x14ac:dyDescent="0.2">
      <c r="A2331" s="19" t="s">
        <v>19558</v>
      </c>
      <c r="B2331" s="19" t="s">
        <v>1479</v>
      </c>
      <c r="C2331" s="43">
        <v>44664</v>
      </c>
      <c r="D2331" s="44">
        <v>0.67847222222222003</v>
      </c>
      <c r="E2331" s="19" t="s">
        <v>19559</v>
      </c>
      <c r="F2331" s="19" t="s">
        <v>19560</v>
      </c>
      <c r="G2331" s="19" t="s">
        <v>19561</v>
      </c>
      <c r="H2331" s="45">
        <v>2310</v>
      </c>
      <c r="I2331" s="45">
        <v>2589.9899999999998</v>
      </c>
      <c r="J2331" s="19" t="s">
        <v>1560</v>
      </c>
      <c r="K2331" s="19" t="s">
        <v>19562</v>
      </c>
      <c r="L2331" s="19" t="s">
        <v>19563</v>
      </c>
      <c r="M2331" s="19" t="s">
        <v>19564</v>
      </c>
      <c r="N2331" s="19" t="s">
        <v>19558</v>
      </c>
      <c r="O2331" s="19" t="s">
        <v>1641</v>
      </c>
      <c r="P2331" s="19" t="s">
        <v>1642</v>
      </c>
      <c r="Q2331" s="46">
        <v>660</v>
      </c>
      <c r="R2331" s="19" t="s">
        <v>1544</v>
      </c>
      <c r="S2331" s="19" t="s">
        <v>1795</v>
      </c>
      <c r="T2331" s="19" t="s">
        <v>177</v>
      </c>
      <c r="U2331" s="19" t="s">
        <v>4126</v>
      </c>
      <c r="V2331" s="19" t="s">
        <v>4127</v>
      </c>
      <c r="W2331" s="19" t="s">
        <v>1740</v>
      </c>
      <c r="X2331" s="19" t="s">
        <v>4128</v>
      </c>
      <c r="Y2331" s="19" t="s">
        <v>1742</v>
      </c>
      <c r="Z2331" s="19" t="s">
        <v>1743</v>
      </c>
      <c r="AA2331" s="46">
        <v>469</v>
      </c>
      <c r="AB2331" s="19" t="s">
        <v>8664</v>
      </c>
      <c r="AC2331" s="19" t="s">
        <v>8665</v>
      </c>
      <c r="AD2331" s="19" t="s">
        <v>8681</v>
      </c>
      <c r="AE2331" s="19" t="s">
        <v>1481</v>
      </c>
      <c r="AF2331" s="19" t="s">
        <v>1592</v>
      </c>
      <c r="AG2331" s="19" t="s">
        <v>8682</v>
      </c>
      <c r="AH2331" s="19" t="s">
        <v>1499</v>
      </c>
      <c r="AI2331" s="19" t="s">
        <v>1500</v>
      </c>
      <c r="AJ2331" s="45">
        <v>0</v>
      </c>
      <c r="AK2331" s="45">
        <v>0</v>
      </c>
      <c r="AL2331" s="19" t="s">
        <v>1517</v>
      </c>
      <c r="AM2331" s="46">
        <v>51070</v>
      </c>
      <c r="AN2331" s="46">
        <v>33020</v>
      </c>
      <c r="AO2331" s="46">
        <v>18050</v>
      </c>
      <c r="AP2331" s="45">
        <v>0</v>
      </c>
      <c r="AQ2331" s="45"/>
      <c r="AR2331" s="45" t="str">
        <f>IFERROR(VLOOKUP(AB2331,'Pedidos marco'!$A$1:$D$10000,4,0)," ")</f>
        <v xml:space="preserve"> </v>
      </c>
      <c r="AS2331" s="45">
        <f t="shared" si="252"/>
        <v>13</v>
      </c>
      <c r="AT2331" s="45" t="str">
        <f t="shared" si="253"/>
        <v>13</v>
      </c>
      <c r="AU2331" s="47">
        <v>33</v>
      </c>
      <c r="AV2331" s="19" t="str">
        <f t="shared" si="254"/>
        <v>04 April</v>
      </c>
      <c r="AW2331" s="19">
        <f t="shared" si="255"/>
        <v>0</v>
      </c>
      <c r="AX2331" s="19">
        <f t="shared" si="256"/>
        <v>0</v>
      </c>
      <c r="AY2331" s="19" t="e">
        <f>VLOOKUP(AG2331,Cías!$A$1:$E$10000,5,0)</f>
        <v>#N/A</v>
      </c>
      <c r="AZ2331" s="19" t="str">
        <f t="shared" si="257"/>
        <v>10008261</v>
      </c>
      <c r="BA2331" s="19" t="str">
        <f t="shared" si="258"/>
        <v>TARUPI ROSERO SEGUNDO JAIME</v>
      </c>
      <c r="BB2331" s="19" t="e">
        <f>VLOOKUP(AG2331,Cías!$A$1:$E$10000,3,0)</f>
        <v>#N/A</v>
      </c>
      <c r="BC2331" s="19"/>
      <c r="BD2331" s="19"/>
      <c r="BE2331" s="19"/>
      <c r="BF2331" s="19"/>
      <c r="BG2331" s="19"/>
      <c r="BH2331" s="19"/>
      <c r="BI2331" s="19"/>
      <c r="BJ2331" s="19"/>
    </row>
    <row r="2332" spans="1:62" ht="15" x14ac:dyDescent="0.2">
      <c r="A2332" s="19" t="s">
        <v>19565</v>
      </c>
      <c r="B2332" s="19" t="s">
        <v>1479</v>
      </c>
      <c r="C2332" s="43">
        <v>44664</v>
      </c>
      <c r="D2332" s="44">
        <v>0.68125000000000002</v>
      </c>
      <c r="E2332" s="19" t="s">
        <v>19566</v>
      </c>
      <c r="F2332" s="19" t="s">
        <v>19567</v>
      </c>
      <c r="G2332" s="19" t="s">
        <v>19568</v>
      </c>
      <c r="H2332" s="45">
        <v>500.54</v>
      </c>
      <c r="I2332" s="45">
        <v>561.20000000000005</v>
      </c>
      <c r="J2332" s="19" t="s">
        <v>1560</v>
      </c>
      <c r="K2332" s="19" t="s">
        <v>19569</v>
      </c>
      <c r="L2332" s="19" t="s">
        <v>19570</v>
      </c>
      <c r="M2332" s="19" t="s">
        <v>19571</v>
      </c>
      <c r="N2332" s="19" t="s">
        <v>19565</v>
      </c>
      <c r="O2332" s="19" t="s">
        <v>369</v>
      </c>
      <c r="P2332" s="19" t="s">
        <v>370</v>
      </c>
      <c r="Q2332" s="46">
        <v>80</v>
      </c>
      <c r="R2332" s="19" t="s">
        <v>1544</v>
      </c>
      <c r="S2332" s="19" t="s">
        <v>2616</v>
      </c>
      <c r="T2332" s="19" t="s">
        <v>236</v>
      </c>
      <c r="U2332" s="19" t="s">
        <v>3556</v>
      </c>
      <c r="V2332" s="19" t="s">
        <v>3557</v>
      </c>
      <c r="W2332" s="19" t="s">
        <v>415</v>
      </c>
      <c r="X2332" s="19" t="s">
        <v>3558</v>
      </c>
      <c r="Y2332" s="19" t="s">
        <v>3559</v>
      </c>
      <c r="Z2332" s="19" t="s">
        <v>3560</v>
      </c>
      <c r="AA2332" s="46">
        <v>67</v>
      </c>
      <c r="AB2332" s="19" t="s">
        <v>542</v>
      </c>
      <c r="AC2332" s="19" t="s">
        <v>236</v>
      </c>
      <c r="AD2332" s="19" t="s">
        <v>2622</v>
      </c>
      <c r="AE2332" s="19" t="s">
        <v>1481</v>
      </c>
      <c r="AF2332" s="19" t="s">
        <v>1554</v>
      </c>
      <c r="AG2332" s="19" t="s">
        <v>2623</v>
      </c>
      <c r="AH2332" s="19" t="s">
        <v>1499</v>
      </c>
      <c r="AI2332" s="19" t="s">
        <v>1500</v>
      </c>
      <c r="AJ2332" s="45">
        <v>0</v>
      </c>
      <c r="AK2332" s="45">
        <v>0</v>
      </c>
      <c r="AL2332" s="19" t="s">
        <v>1501</v>
      </c>
      <c r="AM2332" s="46">
        <v>8606.1110000000008</v>
      </c>
      <c r="AN2332" s="46">
        <v>4011.1109999999999</v>
      </c>
      <c r="AO2332" s="46">
        <v>4595</v>
      </c>
      <c r="AP2332" s="45">
        <v>26.4</v>
      </c>
      <c r="AQ2332" s="45"/>
      <c r="AR2332" s="45" t="str">
        <f>IFERROR(VLOOKUP(AB2332,'Pedidos marco'!$A$1:$D$10000,4,0)," ")</f>
        <v xml:space="preserve"> </v>
      </c>
      <c r="AS2332" s="45">
        <f t="shared" si="252"/>
        <v>13</v>
      </c>
      <c r="AT2332" s="45" t="str">
        <f t="shared" si="253"/>
        <v>13</v>
      </c>
      <c r="AU2332" s="47">
        <v>4</v>
      </c>
      <c r="AV2332" s="19" t="str">
        <f t="shared" si="254"/>
        <v>04 April</v>
      </c>
      <c r="AW2332" s="19">
        <f t="shared" si="255"/>
        <v>0.32999999999999996</v>
      </c>
      <c r="AX2332" s="19">
        <f t="shared" si="256"/>
        <v>6.6</v>
      </c>
      <c r="AY2332" s="19" t="e">
        <f>VLOOKUP(AG2332,Cías!$A$1:$E$10000,5,0)</f>
        <v>#N/A</v>
      </c>
      <c r="AZ2332" s="19" t="str">
        <f t="shared" si="257"/>
        <v>1021616</v>
      </c>
      <c r="BA2332" s="19" t="str">
        <f t="shared" si="258"/>
        <v>PERUGACHI SALCEDO HECTOR PATRICIO</v>
      </c>
      <c r="BB2332" s="19" t="e">
        <f>VLOOKUP(AG2332,Cías!$A$1:$E$10000,3,0)</f>
        <v>#N/A</v>
      </c>
      <c r="BC2332" s="19"/>
      <c r="BD2332" s="19"/>
      <c r="BE2332" s="19"/>
      <c r="BF2332" s="19"/>
      <c r="BG2332" s="19"/>
      <c r="BH2332" s="19"/>
      <c r="BI2332" s="19"/>
      <c r="BJ2332" s="19"/>
    </row>
    <row r="2333" spans="1:62" ht="15" x14ac:dyDescent="0.2">
      <c r="A2333" s="19" t="s">
        <v>19565</v>
      </c>
      <c r="B2333" s="19" t="s">
        <v>1479</v>
      </c>
      <c r="C2333" s="43">
        <v>44664</v>
      </c>
      <c r="D2333" s="44">
        <v>0.68125000000000002</v>
      </c>
      <c r="E2333" s="19" t="s">
        <v>19572</v>
      </c>
      <c r="F2333" s="19" t="s">
        <v>19573</v>
      </c>
      <c r="G2333" s="19" t="s">
        <v>19574</v>
      </c>
      <c r="H2333" s="45">
        <v>1901.59</v>
      </c>
      <c r="I2333" s="45">
        <v>2132.0700000000002</v>
      </c>
      <c r="J2333" s="19" t="s">
        <v>1560</v>
      </c>
      <c r="K2333" s="19" t="s">
        <v>19575</v>
      </c>
      <c r="L2333" s="19" t="s">
        <v>19576</v>
      </c>
      <c r="M2333" s="19" t="s">
        <v>19577</v>
      </c>
      <c r="N2333" s="19" t="s">
        <v>19565</v>
      </c>
      <c r="O2333" s="19" t="s">
        <v>367</v>
      </c>
      <c r="P2333" s="19" t="s">
        <v>368</v>
      </c>
      <c r="Q2333" s="46">
        <v>280</v>
      </c>
      <c r="R2333" s="19" t="s">
        <v>1544</v>
      </c>
      <c r="S2333" s="19" t="s">
        <v>2616</v>
      </c>
      <c r="T2333" s="19" t="s">
        <v>236</v>
      </c>
      <c r="U2333" s="19" t="s">
        <v>3556</v>
      </c>
      <c r="V2333" s="19" t="s">
        <v>3557</v>
      </c>
      <c r="W2333" s="19" t="s">
        <v>415</v>
      </c>
      <c r="X2333" s="19" t="s">
        <v>3558</v>
      </c>
      <c r="Y2333" s="19" t="s">
        <v>3559</v>
      </c>
      <c r="Z2333" s="19" t="s">
        <v>3560</v>
      </c>
      <c r="AA2333" s="46">
        <v>67</v>
      </c>
      <c r="AB2333" s="19" t="s">
        <v>542</v>
      </c>
      <c r="AC2333" s="19" t="s">
        <v>236</v>
      </c>
      <c r="AD2333" s="19" t="s">
        <v>2622</v>
      </c>
      <c r="AE2333" s="19" t="s">
        <v>1481</v>
      </c>
      <c r="AF2333" s="19" t="s">
        <v>1554</v>
      </c>
      <c r="AG2333" s="19" t="s">
        <v>2623</v>
      </c>
      <c r="AH2333" s="19" t="s">
        <v>1499</v>
      </c>
      <c r="AI2333" s="19" t="s">
        <v>1500</v>
      </c>
      <c r="AJ2333" s="45">
        <v>0</v>
      </c>
      <c r="AK2333" s="45">
        <v>0</v>
      </c>
      <c r="AL2333" s="19" t="s">
        <v>1501</v>
      </c>
      <c r="AM2333" s="46">
        <v>18633.888999999999</v>
      </c>
      <c r="AN2333" s="46">
        <v>14038.888999999999</v>
      </c>
      <c r="AO2333" s="46">
        <v>4595</v>
      </c>
      <c r="AP2333" s="45">
        <v>92.4</v>
      </c>
      <c r="AQ2333" s="45"/>
      <c r="AR2333" s="45" t="str">
        <f>IFERROR(VLOOKUP(AB2333,'Pedidos marco'!$A$1:$D$10000,4,0)," ")</f>
        <v xml:space="preserve"> </v>
      </c>
      <c r="AS2333" s="45">
        <f t="shared" si="252"/>
        <v>13</v>
      </c>
      <c r="AT2333" s="45" t="str">
        <f t="shared" si="253"/>
        <v>13</v>
      </c>
      <c r="AU2333" s="47">
        <v>14</v>
      </c>
      <c r="AV2333" s="19" t="str">
        <f t="shared" si="254"/>
        <v>04 April</v>
      </c>
      <c r="AW2333" s="19">
        <f t="shared" si="255"/>
        <v>0.33</v>
      </c>
      <c r="AX2333" s="19">
        <f t="shared" si="256"/>
        <v>6.6000000000000005</v>
      </c>
      <c r="AY2333" s="19" t="e">
        <f>VLOOKUP(AG2333,Cías!$A$1:$E$10000,5,0)</f>
        <v>#N/A</v>
      </c>
      <c r="AZ2333" s="19" t="str">
        <f t="shared" si="257"/>
        <v>1021616</v>
      </c>
      <c r="BA2333" s="19" t="str">
        <f t="shared" si="258"/>
        <v>PERUGACHI SALCEDO HECTOR PATRICIO</v>
      </c>
      <c r="BB2333" s="19" t="e">
        <f>VLOOKUP(AG2333,Cías!$A$1:$E$10000,3,0)</f>
        <v>#N/A</v>
      </c>
      <c r="BC2333" s="19"/>
      <c r="BD2333" s="19"/>
      <c r="BE2333" s="19"/>
      <c r="BF2333" s="19"/>
      <c r="BG2333" s="19"/>
      <c r="BH2333" s="19"/>
      <c r="BI2333" s="19"/>
      <c r="BJ2333" s="19"/>
    </row>
    <row r="2334" spans="1:62" ht="15" x14ac:dyDescent="0.2">
      <c r="A2334" s="19" t="s">
        <v>19578</v>
      </c>
      <c r="B2334" s="19" t="s">
        <v>1479</v>
      </c>
      <c r="C2334" s="43">
        <v>44664</v>
      </c>
      <c r="D2334" s="44">
        <v>0.68680555555556</v>
      </c>
      <c r="E2334" s="19" t="s">
        <v>19579</v>
      </c>
      <c r="F2334" s="19" t="s">
        <v>19580</v>
      </c>
      <c r="G2334" s="19" t="s">
        <v>19581</v>
      </c>
      <c r="H2334" s="45">
        <v>1908.54</v>
      </c>
      <c r="I2334" s="45">
        <v>2139.86</v>
      </c>
      <c r="J2334" s="19" t="s">
        <v>1560</v>
      </c>
      <c r="K2334" s="19" t="s">
        <v>19582</v>
      </c>
      <c r="L2334" s="19" t="s">
        <v>19583</v>
      </c>
      <c r="M2334" s="19" t="s">
        <v>19584</v>
      </c>
      <c r="N2334" s="19" t="s">
        <v>19578</v>
      </c>
      <c r="O2334" s="19" t="s">
        <v>371</v>
      </c>
      <c r="P2334" s="19" t="s">
        <v>372</v>
      </c>
      <c r="Q2334" s="46">
        <v>280</v>
      </c>
      <c r="R2334" s="19" t="s">
        <v>1544</v>
      </c>
      <c r="S2334" s="19" t="s">
        <v>5443</v>
      </c>
      <c r="T2334" s="19" t="s">
        <v>5444</v>
      </c>
      <c r="U2334" s="19" t="s">
        <v>6691</v>
      </c>
      <c r="V2334" s="19" t="s">
        <v>6692</v>
      </c>
      <c r="W2334" s="19" t="s">
        <v>1865</v>
      </c>
      <c r="X2334" s="19" t="s">
        <v>6693</v>
      </c>
      <c r="Y2334" s="19" t="s">
        <v>6694</v>
      </c>
      <c r="Z2334" s="19" t="s">
        <v>6695</v>
      </c>
      <c r="AA2334" s="46">
        <v>57</v>
      </c>
      <c r="AB2334" s="19" t="s">
        <v>543</v>
      </c>
      <c r="AC2334" s="19" t="s">
        <v>238</v>
      </c>
      <c r="AD2334" s="19" t="s">
        <v>6280</v>
      </c>
      <c r="AE2334" s="19" t="s">
        <v>6281</v>
      </c>
      <c r="AF2334" s="19" t="s">
        <v>1554</v>
      </c>
      <c r="AG2334" s="19" t="s">
        <v>6282</v>
      </c>
      <c r="AH2334" s="19" t="s">
        <v>1499</v>
      </c>
      <c r="AI2334" s="19" t="s">
        <v>1500</v>
      </c>
      <c r="AJ2334" s="45">
        <v>0</v>
      </c>
      <c r="AK2334" s="45">
        <v>0</v>
      </c>
      <c r="AL2334" s="19" t="s">
        <v>1501</v>
      </c>
      <c r="AM2334" s="46">
        <v>18521.111000000001</v>
      </c>
      <c r="AN2334" s="46">
        <v>14031.111000000001</v>
      </c>
      <c r="AO2334" s="46">
        <v>4490</v>
      </c>
      <c r="AP2334" s="45">
        <v>78.400000000000006</v>
      </c>
      <c r="AQ2334" s="45"/>
      <c r="AR2334" s="45" t="str">
        <f>IFERROR(VLOOKUP(AB2334,'Pedidos marco'!$A$1:$D$10000,4,0)," ")</f>
        <v xml:space="preserve"> </v>
      </c>
      <c r="AS2334" s="45">
        <f t="shared" si="252"/>
        <v>13</v>
      </c>
      <c r="AT2334" s="45" t="str">
        <f t="shared" si="253"/>
        <v>13</v>
      </c>
      <c r="AU2334" s="47">
        <v>14</v>
      </c>
      <c r="AV2334" s="19" t="str">
        <f t="shared" si="254"/>
        <v>04 April</v>
      </c>
      <c r="AW2334" s="19">
        <f t="shared" si="255"/>
        <v>0.28000000000000003</v>
      </c>
      <c r="AX2334" s="19">
        <f t="shared" si="256"/>
        <v>5.6000000000000005</v>
      </c>
      <c r="AY2334" s="19" t="e">
        <f>VLOOKUP(AG2334,Cías!$A$1:$E$10000,5,0)</f>
        <v>#N/A</v>
      </c>
      <c r="AZ2334" s="19" t="str">
        <f t="shared" si="257"/>
        <v>1014267</v>
      </c>
      <c r="BA2334" s="19" t="str">
        <f t="shared" si="258"/>
        <v>PILLAJO GUATEMAL VICTOR JULIO</v>
      </c>
      <c r="BB2334" s="19" t="e">
        <f>VLOOKUP(AG2334,Cías!$A$1:$E$10000,3,0)</f>
        <v>#N/A</v>
      </c>
      <c r="BC2334" s="19"/>
      <c r="BD2334" s="19"/>
      <c r="BE2334" s="19"/>
      <c r="BF2334" s="19"/>
      <c r="BG2334" s="19"/>
      <c r="BH2334" s="19"/>
      <c r="BI2334" s="19"/>
      <c r="BJ2334" s="19"/>
    </row>
    <row r="2335" spans="1:62" ht="15" x14ac:dyDescent="0.2">
      <c r="A2335" s="19" t="s">
        <v>19578</v>
      </c>
      <c r="B2335" s="19" t="s">
        <v>1479</v>
      </c>
      <c r="C2335" s="43">
        <v>44664</v>
      </c>
      <c r="D2335" s="44">
        <v>0.68680555555556</v>
      </c>
      <c r="E2335" s="19" t="s">
        <v>19585</v>
      </c>
      <c r="F2335" s="19" t="s">
        <v>19586</v>
      </c>
      <c r="G2335" s="19" t="s">
        <v>19587</v>
      </c>
      <c r="H2335" s="45">
        <v>539.78</v>
      </c>
      <c r="I2335" s="45">
        <v>605.20000000000005</v>
      </c>
      <c r="J2335" s="19" t="s">
        <v>1560</v>
      </c>
      <c r="K2335" s="19" t="s">
        <v>19582</v>
      </c>
      <c r="L2335" s="19" t="s">
        <v>19588</v>
      </c>
      <c r="M2335" s="19" t="s">
        <v>19589</v>
      </c>
      <c r="N2335" s="19" t="s">
        <v>19578</v>
      </c>
      <c r="O2335" s="19" t="s">
        <v>367</v>
      </c>
      <c r="P2335" s="19" t="s">
        <v>368</v>
      </c>
      <c r="Q2335" s="46">
        <v>80</v>
      </c>
      <c r="R2335" s="19" t="s">
        <v>1544</v>
      </c>
      <c r="S2335" s="19" t="s">
        <v>5443</v>
      </c>
      <c r="T2335" s="19" t="s">
        <v>5444</v>
      </c>
      <c r="U2335" s="19" t="s">
        <v>6691</v>
      </c>
      <c r="V2335" s="19" t="s">
        <v>6692</v>
      </c>
      <c r="W2335" s="19" t="s">
        <v>1865</v>
      </c>
      <c r="X2335" s="19" t="s">
        <v>6693</v>
      </c>
      <c r="Y2335" s="19" t="s">
        <v>6694</v>
      </c>
      <c r="Z2335" s="19" t="s">
        <v>6695</v>
      </c>
      <c r="AA2335" s="46">
        <v>57</v>
      </c>
      <c r="AB2335" s="19" t="s">
        <v>543</v>
      </c>
      <c r="AC2335" s="19" t="s">
        <v>238</v>
      </c>
      <c r="AD2335" s="19" t="s">
        <v>6280</v>
      </c>
      <c r="AE2335" s="19" t="s">
        <v>6281</v>
      </c>
      <c r="AF2335" s="19" t="s">
        <v>1554</v>
      </c>
      <c r="AG2335" s="19" t="s">
        <v>6282</v>
      </c>
      <c r="AH2335" s="19" t="s">
        <v>1499</v>
      </c>
      <c r="AI2335" s="19" t="s">
        <v>1500</v>
      </c>
      <c r="AJ2335" s="45">
        <v>0</v>
      </c>
      <c r="AK2335" s="45">
        <v>0</v>
      </c>
      <c r="AL2335" s="19" t="s">
        <v>1501</v>
      </c>
      <c r="AM2335" s="46">
        <v>8498.8889999999992</v>
      </c>
      <c r="AN2335" s="46">
        <v>4008.8890000000001</v>
      </c>
      <c r="AO2335" s="46">
        <v>4490</v>
      </c>
      <c r="AP2335" s="45">
        <v>22.4</v>
      </c>
      <c r="AQ2335" s="45"/>
      <c r="AR2335" s="45" t="str">
        <f>IFERROR(VLOOKUP(AB2335,'Pedidos marco'!$A$1:$D$10000,4,0)," ")</f>
        <v xml:space="preserve"> </v>
      </c>
      <c r="AS2335" s="45">
        <f t="shared" si="252"/>
        <v>13</v>
      </c>
      <c r="AT2335" s="45" t="str">
        <f t="shared" si="253"/>
        <v>13</v>
      </c>
      <c r="AU2335" s="47">
        <v>4</v>
      </c>
      <c r="AV2335" s="19" t="str">
        <f t="shared" si="254"/>
        <v>04 April</v>
      </c>
      <c r="AW2335" s="19">
        <f t="shared" si="255"/>
        <v>0.27999999999999997</v>
      </c>
      <c r="AX2335" s="19">
        <f t="shared" si="256"/>
        <v>5.6</v>
      </c>
      <c r="AY2335" s="19" t="e">
        <f>VLOOKUP(AG2335,Cías!$A$1:$E$10000,5,0)</f>
        <v>#N/A</v>
      </c>
      <c r="AZ2335" s="19" t="str">
        <f t="shared" si="257"/>
        <v>1014267</v>
      </c>
      <c r="BA2335" s="19" t="str">
        <f t="shared" si="258"/>
        <v>PILLAJO GUATEMAL VICTOR JULIO</v>
      </c>
      <c r="BB2335" s="19" t="e">
        <f>VLOOKUP(AG2335,Cías!$A$1:$E$10000,3,0)</f>
        <v>#N/A</v>
      </c>
      <c r="BC2335" s="19"/>
      <c r="BD2335" s="19"/>
      <c r="BE2335" s="19"/>
      <c r="BF2335" s="19"/>
      <c r="BG2335" s="19"/>
      <c r="BH2335" s="19"/>
      <c r="BI2335" s="19"/>
      <c r="BJ2335" s="19"/>
    </row>
    <row r="2336" spans="1:62" ht="15" x14ac:dyDescent="0.2">
      <c r="A2336" s="19" t="s">
        <v>19590</v>
      </c>
      <c r="B2336" s="19" t="s">
        <v>1479</v>
      </c>
      <c r="C2336" s="43">
        <v>44664</v>
      </c>
      <c r="D2336" s="44">
        <v>0.68958333333333</v>
      </c>
      <c r="E2336" s="19" t="s">
        <v>19591</v>
      </c>
      <c r="F2336" s="19" t="s">
        <v>19592</v>
      </c>
      <c r="G2336" s="19" t="s">
        <v>19593</v>
      </c>
      <c r="H2336" s="45">
        <v>2436.1</v>
      </c>
      <c r="I2336" s="45">
        <v>2731.37</v>
      </c>
      <c r="J2336" s="19" t="s">
        <v>2037</v>
      </c>
      <c r="K2336" s="19" t="s">
        <v>19594</v>
      </c>
      <c r="L2336" s="19" t="s">
        <v>19595</v>
      </c>
      <c r="M2336" s="19" t="s">
        <v>19596</v>
      </c>
      <c r="N2336" s="19" t="s">
        <v>19590</v>
      </c>
      <c r="O2336" s="19" t="s">
        <v>1603</v>
      </c>
      <c r="P2336" s="19" t="s">
        <v>1604</v>
      </c>
      <c r="Q2336" s="46">
        <v>360</v>
      </c>
      <c r="R2336" s="19" t="s">
        <v>1544</v>
      </c>
      <c r="S2336" s="19" t="s">
        <v>2430</v>
      </c>
      <c r="T2336" s="19" t="s">
        <v>10</v>
      </c>
      <c r="U2336" s="19" t="s">
        <v>19597</v>
      </c>
      <c r="V2336" s="19" t="s">
        <v>19598</v>
      </c>
      <c r="W2336" s="19" t="s">
        <v>2433</v>
      </c>
      <c r="X2336" s="19" t="s">
        <v>19599</v>
      </c>
      <c r="Y2336" s="19" t="s">
        <v>2435</v>
      </c>
      <c r="Z2336" s="19" t="s">
        <v>2436</v>
      </c>
      <c r="AA2336" s="46">
        <v>385</v>
      </c>
      <c r="AB2336" s="19" t="s">
        <v>541</v>
      </c>
      <c r="AC2336" s="19" t="s">
        <v>234</v>
      </c>
      <c r="AD2336" s="19" t="s">
        <v>2736</v>
      </c>
      <c r="AE2336" s="19" t="s">
        <v>2737</v>
      </c>
      <c r="AF2336" s="19" t="s">
        <v>1554</v>
      </c>
      <c r="AG2336" s="19" t="s">
        <v>2738</v>
      </c>
      <c r="AH2336" s="19" t="s">
        <v>1499</v>
      </c>
      <c r="AI2336" s="19" t="s">
        <v>1500</v>
      </c>
      <c r="AJ2336" s="45">
        <v>0</v>
      </c>
      <c r="AK2336" s="45">
        <v>0</v>
      </c>
      <c r="AL2336" s="19" t="s">
        <v>1501</v>
      </c>
      <c r="AM2336" s="46">
        <v>27130</v>
      </c>
      <c r="AN2336" s="46">
        <v>18000</v>
      </c>
      <c r="AO2336" s="46">
        <v>9130</v>
      </c>
      <c r="AP2336" s="45">
        <v>446.4</v>
      </c>
      <c r="AQ2336" s="45"/>
      <c r="AR2336" s="45" t="str">
        <f>IFERROR(VLOOKUP(AB2336,'Pedidos marco'!$A$1:$D$10000,4,0)," ")</f>
        <v xml:space="preserve"> </v>
      </c>
      <c r="AS2336" s="45">
        <f t="shared" si="252"/>
        <v>13</v>
      </c>
      <c r="AT2336" s="45" t="str">
        <f t="shared" si="253"/>
        <v>13</v>
      </c>
      <c r="AU2336" s="47">
        <v>18</v>
      </c>
      <c r="AV2336" s="19" t="str">
        <f t="shared" si="254"/>
        <v>04 April</v>
      </c>
      <c r="AW2336" s="19">
        <f t="shared" si="255"/>
        <v>1.24</v>
      </c>
      <c r="AX2336" s="19">
        <f t="shared" si="256"/>
        <v>24.799999999999997</v>
      </c>
      <c r="AY2336" s="19" t="e">
        <f>VLOOKUP(AG2336,Cías!$A$1:$E$10000,5,0)</f>
        <v>#N/A</v>
      </c>
      <c r="AZ2336" s="19" t="str">
        <f t="shared" si="257"/>
        <v>1014277</v>
      </c>
      <c r="BA2336" s="19" t="str">
        <f t="shared" si="258"/>
        <v>PERUGACHI PANAMA PEDRO CESAR</v>
      </c>
      <c r="BB2336" s="19" t="e">
        <f>VLOOKUP(AG2336,Cías!$A$1:$E$10000,3,0)</f>
        <v>#N/A</v>
      </c>
      <c r="BC2336" s="19"/>
      <c r="BD2336" s="19"/>
      <c r="BE2336" s="19"/>
      <c r="BF2336" s="19"/>
      <c r="BG2336" s="19"/>
      <c r="BH2336" s="19"/>
      <c r="BI2336" s="19"/>
      <c r="BJ2336" s="19"/>
    </row>
    <row r="2337" spans="1:62" ht="15" x14ac:dyDescent="0.2">
      <c r="A2337" s="19" t="s">
        <v>19600</v>
      </c>
      <c r="B2337" s="19" t="s">
        <v>1479</v>
      </c>
      <c r="C2337" s="43">
        <v>44664</v>
      </c>
      <c r="D2337" s="44">
        <v>0.69236111111110998</v>
      </c>
      <c r="E2337" s="19" t="s">
        <v>19601</v>
      </c>
      <c r="F2337" s="19" t="s">
        <v>1481</v>
      </c>
      <c r="G2337" s="19" t="s">
        <v>1481</v>
      </c>
      <c r="H2337" s="45">
        <v>0</v>
      </c>
      <c r="I2337" s="45">
        <v>0</v>
      </c>
      <c r="J2337" s="19" t="s">
        <v>1482</v>
      </c>
      <c r="K2337" s="19" t="s">
        <v>19602</v>
      </c>
      <c r="L2337" s="19" t="s">
        <v>19603</v>
      </c>
      <c r="M2337" s="19" t="s">
        <v>19604</v>
      </c>
      <c r="N2337" s="19" t="s">
        <v>19600</v>
      </c>
      <c r="O2337" s="19" t="s">
        <v>2057</v>
      </c>
      <c r="P2337" s="19" t="s">
        <v>2058</v>
      </c>
      <c r="Q2337" s="46">
        <v>32.81</v>
      </c>
      <c r="R2337" s="19" t="s">
        <v>1488</v>
      </c>
      <c r="S2337" s="19" t="s">
        <v>1545</v>
      </c>
      <c r="T2337" s="19" t="s">
        <v>74</v>
      </c>
      <c r="U2337" s="19" t="s">
        <v>2059</v>
      </c>
      <c r="V2337" s="19" t="s">
        <v>2060</v>
      </c>
      <c r="W2337" s="19" t="s">
        <v>1548</v>
      </c>
      <c r="X2337" s="19" t="s">
        <v>2061</v>
      </c>
      <c r="Y2337" s="19" t="s">
        <v>1550</v>
      </c>
      <c r="Z2337" s="19" t="s">
        <v>1551</v>
      </c>
      <c r="AA2337" s="46">
        <v>178</v>
      </c>
      <c r="AB2337" s="19" t="s">
        <v>461</v>
      </c>
      <c r="AC2337" s="19" t="s">
        <v>72</v>
      </c>
      <c r="AD2337" s="19" t="s">
        <v>2062</v>
      </c>
      <c r="AE2337" s="19" t="s">
        <v>2063</v>
      </c>
      <c r="AF2337" s="19" t="s">
        <v>1497</v>
      </c>
      <c r="AG2337" s="19" t="s">
        <v>2064</v>
      </c>
      <c r="AH2337" s="19" t="s">
        <v>1499</v>
      </c>
      <c r="AI2337" s="19" t="s">
        <v>1500</v>
      </c>
      <c r="AJ2337" s="45">
        <v>0</v>
      </c>
      <c r="AK2337" s="45">
        <v>0</v>
      </c>
      <c r="AL2337" s="19" t="s">
        <v>1501</v>
      </c>
      <c r="AM2337" s="46">
        <v>50890</v>
      </c>
      <c r="AN2337" s="46">
        <v>32810</v>
      </c>
      <c r="AO2337" s="46">
        <v>18080</v>
      </c>
      <c r="AP2337" s="45">
        <v>482.31</v>
      </c>
      <c r="AQ2337" s="45"/>
      <c r="AR2337" s="45" t="str">
        <f>IFERROR(VLOOKUP(AB2337,'Pedidos marco'!$A$1:$D$10000,4,0)," ")</f>
        <v xml:space="preserve"> </v>
      </c>
      <c r="AS2337" s="45">
        <f t="shared" si="252"/>
        <v>13</v>
      </c>
      <c r="AT2337" s="45" t="str">
        <f t="shared" si="253"/>
        <v>13</v>
      </c>
      <c r="AU2337" s="47">
        <v>32.81</v>
      </c>
      <c r="AV2337" s="19" t="str">
        <f t="shared" si="254"/>
        <v>04 April</v>
      </c>
      <c r="AW2337" s="19">
        <f t="shared" si="255"/>
        <v>14.700091435537944</v>
      </c>
      <c r="AX2337" s="19">
        <f t="shared" si="256"/>
        <v>14.700091435537944</v>
      </c>
      <c r="AY2337" s="19" t="e">
        <f>VLOOKUP(AG2337,Cías!$A$1:$E$10000,5,0)</f>
        <v>#N/A</v>
      </c>
      <c r="AZ2337" s="19" t="str">
        <f t="shared" si="257"/>
        <v>1013388</v>
      </c>
      <c r="BA2337" s="19" t="str">
        <f t="shared" si="258"/>
        <v>CAMPAÑA MALDONADO BLANCA CECILIA</v>
      </c>
      <c r="BB2337" s="19" t="e">
        <f>VLOOKUP(AG2337,Cías!$A$1:$E$10000,3,0)</f>
        <v>#N/A</v>
      </c>
      <c r="BC2337" s="19"/>
      <c r="BD2337" s="19"/>
      <c r="BE2337" s="19"/>
      <c r="BF2337" s="19"/>
      <c r="BG2337" s="19"/>
      <c r="BH2337" s="19"/>
      <c r="BI2337" s="19"/>
      <c r="BJ2337" s="19"/>
    </row>
    <row r="2338" spans="1:62" ht="15" x14ac:dyDescent="0.2">
      <c r="A2338" s="19" t="s">
        <v>19605</v>
      </c>
      <c r="B2338" s="19" t="s">
        <v>1479</v>
      </c>
      <c r="C2338" s="43">
        <v>44664</v>
      </c>
      <c r="D2338" s="44">
        <v>0.69305555555555998</v>
      </c>
      <c r="E2338" s="19" t="s">
        <v>19606</v>
      </c>
      <c r="F2338" s="19" t="s">
        <v>19607</v>
      </c>
      <c r="G2338" s="19" t="s">
        <v>19608</v>
      </c>
      <c r="H2338" s="45">
        <v>4256</v>
      </c>
      <c r="I2338" s="45">
        <v>4771.8500000000004</v>
      </c>
      <c r="J2338" s="19" t="s">
        <v>1560</v>
      </c>
      <c r="K2338" s="19" t="s">
        <v>19609</v>
      </c>
      <c r="L2338" s="19" t="s">
        <v>19610</v>
      </c>
      <c r="M2338" s="19" t="s">
        <v>19611</v>
      </c>
      <c r="N2338" s="19" t="s">
        <v>19605</v>
      </c>
      <c r="O2338" s="19" t="s">
        <v>1603</v>
      </c>
      <c r="P2338" s="19" t="s">
        <v>1604</v>
      </c>
      <c r="Q2338" s="46">
        <v>640</v>
      </c>
      <c r="R2338" s="19" t="s">
        <v>1544</v>
      </c>
      <c r="S2338" s="19" t="s">
        <v>9552</v>
      </c>
      <c r="T2338" s="19" t="s">
        <v>9553</v>
      </c>
      <c r="U2338" s="19" t="s">
        <v>9554</v>
      </c>
      <c r="V2338" s="19" t="s">
        <v>9555</v>
      </c>
      <c r="W2338" s="19" t="s">
        <v>9556</v>
      </c>
      <c r="X2338" s="19" t="s">
        <v>9557</v>
      </c>
      <c r="Y2338" s="19" t="s">
        <v>9558</v>
      </c>
      <c r="Z2338" s="19" t="s">
        <v>9559</v>
      </c>
      <c r="AA2338" s="46">
        <v>435</v>
      </c>
      <c r="AB2338" s="19" t="s">
        <v>1414</v>
      </c>
      <c r="AC2338" s="19" t="s">
        <v>1384</v>
      </c>
      <c r="AD2338" s="19" t="s">
        <v>9560</v>
      </c>
      <c r="AE2338" s="19" t="s">
        <v>1481</v>
      </c>
      <c r="AF2338" s="19" t="s">
        <v>1592</v>
      </c>
      <c r="AG2338" s="19" t="s">
        <v>9561</v>
      </c>
      <c r="AH2338" s="19" t="s">
        <v>1499</v>
      </c>
      <c r="AI2338" s="19" t="s">
        <v>1500</v>
      </c>
      <c r="AJ2338" s="45">
        <v>0</v>
      </c>
      <c r="AK2338" s="45">
        <v>0</v>
      </c>
      <c r="AL2338" s="19" t="s">
        <v>1501</v>
      </c>
      <c r="AM2338" s="46">
        <v>50790</v>
      </c>
      <c r="AN2338" s="46">
        <v>32010</v>
      </c>
      <c r="AO2338" s="46">
        <v>18780</v>
      </c>
      <c r="AP2338" s="45">
        <v>742.4</v>
      </c>
      <c r="AQ2338" s="45"/>
      <c r="AR2338" s="45" t="str">
        <f>IFERROR(VLOOKUP(AB2338,'Pedidos marco'!$A$1:$D$10000,4,0)," ")</f>
        <v xml:space="preserve"> </v>
      </c>
      <c r="AS2338" s="45">
        <f t="shared" si="252"/>
        <v>13</v>
      </c>
      <c r="AT2338" s="45" t="str">
        <f t="shared" si="253"/>
        <v>13</v>
      </c>
      <c r="AU2338" s="47">
        <v>32</v>
      </c>
      <c r="AV2338" s="19" t="str">
        <f t="shared" si="254"/>
        <v>04 April</v>
      </c>
      <c r="AW2338" s="19">
        <f t="shared" si="255"/>
        <v>1.1599999999999999</v>
      </c>
      <c r="AX2338" s="19">
        <f t="shared" si="256"/>
        <v>23.2</v>
      </c>
      <c r="AY2338" s="19" t="e">
        <f>VLOOKUP(AG2338,Cías!$A$1:$E$10000,5,0)</f>
        <v>#N/A</v>
      </c>
      <c r="AZ2338" s="19" t="str">
        <f t="shared" si="257"/>
        <v>101524</v>
      </c>
      <c r="BA2338" s="19" t="str">
        <f t="shared" si="258"/>
        <v>BRIONES MACIAS MARIO ALEJANDRO</v>
      </c>
      <c r="BB2338" s="19" t="e">
        <f>VLOOKUP(AG2338,Cías!$A$1:$E$10000,3,0)</f>
        <v>#N/A</v>
      </c>
      <c r="BC2338" s="19"/>
      <c r="BD2338" s="19"/>
      <c r="BE2338" s="19"/>
      <c r="BF2338" s="19"/>
      <c r="BG2338" s="19"/>
      <c r="BH2338" s="19"/>
      <c r="BI2338" s="19"/>
      <c r="BJ2338" s="19"/>
    </row>
    <row r="2339" spans="1:62" ht="15" x14ac:dyDescent="0.2">
      <c r="A2339" s="19" t="s">
        <v>19612</v>
      </c>
      <c r="B2339" s="19" t="s">
        <v>1479</v>
      </c>
      <c r="C2339" s="43">
        <v>44664</v>
      </c>
      <c r="D2339" s="44">
        <v>0.69791666666666996</v>
      </c>
      <c r="E2339" s="19" t="s">
        <v>19613</v>
      </c>
      <c r="F2339" s="19" t="s">
        <v>19614</v>
      </c>
      <c r="G2339" s="19" t="s">
        <v>19615</v>
      </c>
      <c r="H2339" s="45">
        <v>4166.9399999999996</v>
      </c>
      <c r="I2339" s="45">
        <v>4672</v>
      </c>
      <c r="J2339" s="19" t="s">
        <v>1560</v>
      </c>
      <c r="K2339" s="19" t="s">
        <v>19616</v>
      </c>
      <c r="L2339" s="19" t="s">
        <v>19617</v>
      </c>
      <c r="M2339" s="19" t="s">
        <v>19618</v>
      </c>
      <c r="N2339" s="19" t="s">
        <v>19612</v>
      </c>
      <c r="O2339" s="19" t="s">
        <v>1641</v>
      </c>
      <c r="P2339" s="19" t="s">
        <v>1642</v>
      </c>
      <c r="Q2339" s="46">
        <v>640</v>
      </c>
      <c r="R2339" s="19" t="s">
        <v>1544</v>
      </c>
      <c r="S2339" s="19" t="s">
        <v>5029</v>
      </c>
      <c r="T2339" s="19" t="s">
        <v>5030</v>
      </c>
      <c r="U2339" s="19" t="s">
        <v>11235</v>
      </c>
      <c r="V2339" s="19" t="s">
        <v>11236</v>
      </c>
      <c r="W2339" s="19" t="s">
        <v>1740</v>
      </c>
      <c r="X2339" s="19" t="s">
        <v>11237</v>
      </c>
      <c r="Y2339" s="19" t="s">
        <v>1742</v>
      </c>
      <c r="Z2339" s="19" t="s">
        <v>1743</v>
      </c>
      <c r="AA2339" s="46">
        <v>469</v>
      </c>
      <c r="AB2339" s="19" t="s">
        <v>547</v>
      </c>
      <c r="AC2339" s="19" t="s">
        <v>246</v>
      </c>
      <c r="AD2339" s="19" t="s">
        <v>7340</v>
      </c>
      <c r="AE2339" s="19" t="s">
        <v>7341</v>
      </c>
      <c r="AF2339" s="19" t="s">
        <v>1592</v>
      </c>
      <c r="AG2339" s="19" t="s">
        <v>7342</v>
      </c>
      <c r="AH2339" s="19" t="s">
        <v>1594</v>
      </c>
      <c r="AI2339" s="19" t="s">
        <v>1595</v>
      </c>
      <c r="AJ2339" s="45">
        <v>0.05</v>
      </c>
      <c r="AK2339" s="45">
        <v>32</v>
      </c>
      <c r="AL2339" s="19" t="s">
        <v>1501</v>
      </c>
      <c r="AM2339" s="46">
        <v>50470</v>
      </c>
      <c r="AN2339" s="46">
        <v>32000</v>
      </c>
      <c r="AO2339" s="46">
        <v>18470</v>
      </c>
      <c r="AP2339" s="45">
        <v>889.6</v>
      </c>
      <c r="AQ2339" s="45"/>
      <c r="AR2339" s="45" t="str">
        <f>IFERROR(VLOOKUP(AB2339,'Pedidos marco'!$A$1:$D$10000,4,0)," ")</f>
        <v xml:space="preserve"> </v>
      </c>
      <c r="AS2339" s="45">
        <f t="shared" si="252"/>
        <v>13</v>
      </c>
      <c r="AT2339" s="45" t="str">
        <f t="shared" si="253"/>
        <v>13</v>
      </c>
      <c r="AU2339" s="47">
        <v>32</v>
      </c>
      <c r="AV2339" s="19" t="str">
        <f t="shared" si="254"/>
        <v>04 April</v>
      </c>
      <c r="AW2339" s="19">
        <f t="shared" si="255"/>
        <v>1.3900000000000001</v>
      </c>
      <c r="AX2339" s="19">
        <f t="shared" si="256"/>
        <v>27.8</v>
      </c>
      <c r="AY2339" s="19" t="e">
        <f>VLOOKUP(AG2339,Cías!$A$1:$E$10000,5,0)</f>
        <v>#N/A</v>
      </c>
      <c r="AZ2339" s="19" t="str">
        <f t="shared" si="257"/>
        <v>1013548</v>
      </c>
      <c r="BA2339" s="19" t="str">
        <f t="shared" si="258"/>
        <v>POZO FUENTES DIEGO FRANCISCO</v>
      </c>
      <c r="BB2339" s="19" t="e">
        <f>VLOOKUP(AG2339,Cías!$A$1:$E$10000,3,0)</f>
        <v>#N/A</v>
      </c>
      <c r="BC2339" s="19"/>
      <c r="BD2339" s="19"/>
      <c r="BE2339" s="19"/>
      <c r="BF2339" s="19"/>
      <c r="BG2339" s="19"/>
      <c r="BH2339" s="19"/>
      <c r="BI2339" s="19"/>
      <c r="BJ2339" s="19"/>
    </row>
    <row r="2340" spans="1:62" ht="15" x14ac:dyDescent="0.2">
      <c r="A2340" s="19" t="s">
        <v>19619</v>
      </c>
      <c r="B2340" s="19" t="s">
        <v>1479</v>
      </c>
      <c r="C2340" s="43">
        <v>44664</v>
      </c>
      <c r="D2340" s="44">
        <v>0.70486111111111005</v>
      </c>
      <c r="E2340" s="19" t="s">
        <v>19620</v>
      </c>
      <c r="F2340" s="19" t="s">
        <v>13641</v>
      </c>
      <c r="G2340" s="19" t="s">
        <v>13642</v>
      </c>
      <c r="H2340" s="45">
        <v>2572.8000000000002</v>
      </c>
      <c r="I2340" s="45">
        <v>2884.64</v>
      </c>
      <c r="J2340" s="19" t="s">
        <v>2037</v>
      </c>
      <c r="K2340" s="19" t="s">
        <v>13643</v>
      </c>
      <c r="L2340" s="19" t="s">
        <v>19621</v>
      </c>
      <c r="M2340" s="19" t="s">
        <v>19622</v>
      </c>
      <c r="N2340" s="19" t="s">
        <v>19619</v>
      </c>
      <c r="O2340" s="19" t="s">
        <v>1641</v>
      </c>
      <c r="P2340" s="19" t="s">
        <v>1642</v>
      </c>
      <c r="Q2340" s="46">
        <v>640</v>
      </c>
      <c r="R2340" s="19" t="s">
        <v>1544</v>
      </c>
      <c r="S2340" s="19" t="s">
        <v>13646</v>
      </c>
      <c r="T2340" s="19" t="s">
        <v>13647</v>
      </c>
      <c r="U2340" s="19" t="s">
        <v>13648</v>
      </c>
      <c r="V2340" s="19" t="s">
        <v>13649</v>
      </c>
      <c r="W2340" s="19" t="s">
        <v>2433</v>
      </c>
      <c r="X2340" s="19" t="s">
        <v>13650</v>
      </c>
      <c r="Y2340" s="19" t="s">
        <v>13651</v>
      </c>
      <c r="Z2340" s="19" t="s">
        <v>13652</v>
      </c>
      <c r="AA2340" s="46">
        <v>423</v>
      </c>
      <c r="AB2340" s="19" t="s">
        <v>566</v>
      </c>
      <c r="AC2340" s="19" t="s">
        <v>285</v>
      </c>
      <c r="AD2340" s="19" t="s">
        <v>11313</v>
      </c>
      <c r="AE2340" s="19" t="s">
        <v>11314</v>
      </c>
      <c r="AF2340" s="19" t="s">
        <v>1592</v>
      </c>
      <c r="AG2340" s="19" t="s">
        <v>11315</v>
      </c>
      <c r="AH2340" s="19" t="s">
        <v>1499</v>
      </c>
      <c r="AI2340" s="19" t="s">
        <v>1500</v>
      </c>
      <c r="AJ2340" s="45">
        <v>0</v>
      </c>
      <c r="AK2340" s="45">
        <v>0</v>
      </c>
      <c r="AL2340" s="19" t="s">
        <v>1517</v>
      </c>
      <c r="AM2340" s="46">
        <v>50210</v>
      </c>
      <c r="AN2340" s="46">
        <v>32080</v>
      </c>
      <c r="AO2340" s="46">
        <v>18130</v>
      </c>
      <c r="AP2340" s="45">
        <v>0</v>
      </c>
      <c r="AQ2340" s="45"/>
      <c r="AR2340" s="45" t="str">
        <f>IFERROR(VLOOKUP(AB2340,'Pedidos marco'!$A$1:$D$10000,4,0)," ")</f>
        <v xml:space="preserve"> </v>
      </c>
      <c r="AS2340" s="45">
        <f t="shared" si="252"/>
        <v>13</v>
      </c>
      <c r="AT2340" s="45" t="str">
        <f t="shared" si="253"/>
        <v>13</v>
      </c>
      <c r="AU2340" s="47">
        <v>32</v>
      </c>
      <c r="AV2340" s="19" t="str">
        <f t="shared" si="254"/>
        <v>04 April</v>
      </c>
      <c r="AW2340" s="19">
        <f t="shared" si="255"/>
        <v>0</v>
      </c>
      <c r="AX2340" s="19">
        <f t="shared" si="256"/>
        <v>0</v>
      </c>
      <c r="AY2340" s="19" t="e">
        <f>VLOOKUP(AG2340,Cías!$A$1:$E$10000,5,0)</f>
        <v>#N/A</v>
      </c>
      <c r="AZ2340" s="19" t="str">
        <f t="shared" si="257"/>
        <v>1013232</v>
      </c>
      <c r="BA2340" s="19" t="str">
        <f t="shared" si="258"/>
        <v>SANCHEZ VALLEJOS JORGE FABIAN</v>
      </c>
      <c r="BB2340" s="19" t="e">
        <f>VLOOKUP(AG2340,Cías!$A$1:$E$10000,3,0)</f>
        <v>#N/A</v>
      </c>
      <c r="BC2340" s="19"/>
      <c r="BD2340" s="19"/>
      <c r="BE2340" s="19"/>
      <c r="BF2340" s="19"/>
      <c r="BG2340" s="19"/>
      <c r="BH2340" s="19"/>
      <c r="BI2340" s="19"/>
      <c r="BJ2340" s="19"/>
    </row>
    <row r="2341" spans="1:62" ht="15" x14ac:dyDescent="0.2">
      <c r="A2341" s="19" t="s">
        <v>19623</v>
      </c>
      <c r="B2341" s="19" t="s">
        <v>1479</v>
      </c>
      <c r="C2341" s="43">
        <v>44664</v>
      </c>
      <c r="D2341" s="44">
        <v>0.70555555555556004</v>
      </c>
      <c r="E2341" s="19" t="s">
        <v>19624</v>
      </c>
      <c r="F2341" s="19" t="s">
        <v>19625</v>
      </c>
      <c r="G2341" s="19" t="s">
        <v>19626</v>
      </c>
      <c r="H2341" s="45">
        <v>2278.4</v>
      </c>
      <c r="I2341" s="45">
        <v>2554.56</v>
      </c>
      <c r="J2341" s="19" t="s">
        <v>1560</v>
      </c>
      <c r="K2341" s="19" t="s">
        <v>19627</v>
      </c>
      <c r="L2341" s="19" t="s">
        <v>19628</v>
      </c>
      <c r="M2341" s="19" t="s">
        <v>19629</v>
      </c>
      <c r="N2341" s="19" t="s">
        <v>19623</v>
      </c>
      <c r="O2341" s="19" t="s">
        <v>371</v>
      </c>
      <c r="P2341" s="19" t="s">
        <v>372</v>
      </c>
      <c r="Q2341" s="46">
        <v>320</v>
      </c>
      <c r="R2341" s="19" t="s">
        <v>1544</v>
      </c>
      <c r="S2341" s="19" t="s">
        <v>7178</v>
      </c>
      <c r="T2341" s="19" t="s">
        <v>7179</v>
      </c>
      <c r="U2341" s="19" t="s">
        <v>7180</v>
      </c>
      <c r="V2341" s="19" t="s">
        <v>7181</v>
      </c>
      <c r="W2341" s="19" t="s">
        <v>1865</v>
      </c>
      <c r="X2341" s="19" t="s">
        <v>6080</v>
      </c>
      <c r="Y2341" s="19" t="s">
        <v>1867</v>
      </c>
      <c r="Z2341" s="19" t="s">
        <v>1868</v>
      </c>
      <c r="AA2341" s="46">
        <v>30</v>
      </c>
      <c r="AB2341" s="19" t="s">
        <v>509</v>
      </c>
      <c r="AC2341" s="19" t="s">
        <v>167</v>
      </c>
      <c r="AD2341" s="19" t="s">
        <v>5707</v>
      </c>
      <c r="AE2341" s="19" t="s">
        <v>5708</v>
      </c>
      <c r="AF2341" s="19" t="s">
        <v>1554</v>
      </c>
      <c r="AG2341" s="19" t="s">
        <v>5709</v>
      </c>
      <c r="AH2341" s="19" t="s">
        <v>1499</v>
      </c>
      <c r="AI2341" s="19" t="s">
        <v>1500</v>
      </c>
      <c r="AJ2341" s="45">
        <v>0</v>
      </c>
      <c r="AK2341" s="45">
        <v>0</v>
      </c>
      <c r="AL2341" s="19" t="s">
        <v>1501</v>
      </c>
      <c r="AM2341" s="46">
        <v>20650.556</v>
      </c>
      <c r="AN2341" s="46">
        <v>16035.556</v>
      </c>
      <c r="AO2341" s="46">
        <v>4615</v>
      </c>
      <c r="AP2341" s="45">
        <v>60.8</v>
      </c>
      <c r="AQ2341" s="45"/>
      <c r="AR2341" s="45" t="str">
        <f>IFERROR(VLOOKUP(AB2341,'Pedidos marco'!$A$1:$D$10000,4,0)," ")</f>
        <v xml:space="preserve"> </v>
      </c>
      <c r="AS2341" s="45">
        <f t="shared" si="252"/>
        <v>13</v>
      </c>
      <c r="AT2341" s="45" t="str">
        <f t="shared" si="253"/>
        <v>13</v>
      </c>
      <c r="AU2341" s="47">
        <v>16</v>
      </c>
      <c r="AV2341" s="19" t="str">
        <f t="shared" si="254"/>
        <v>04 April</v>
      </c>
      <c r="AW2341" s="19">
        <f t="shared" si="255"/>
        <v>0.19</v>
      </c>
      <c r="AX2341" s="19">
        <f t="shared" si="256"/>
        <v>3.8</v>
      </c>
      <c r="AY2341" s="19" t="e">
        <f>VLOOKUP(AG2341,Cías!$A$1:$E$10000,5,0)</f>
        <v>#N/A</v>
      </c>
      <c r="AZ2341" s="19" t="str">
        <f t="shared" si="257"/>
        <v>1014323</v>
      </c>
      <c r="BA2341" s="19" t="str">
        <f t="shared" si="258"/>
        <v>JACOME AGUIRRE CARLOS ARTURO</v>
      </c>
      <c r="BB2341" s="19" t="e">
        <f>VLOOKUP(AG2341,Cías!$A$1:$E$10000,3,0)</f>
        <v>#N/A</v>
      </c>
      <c r="BC2341" s="19"/>
      <c r="BD2341" s="19"/>
      <c r="BE2341" s="19"/>
      <c r="BF2341" s="19"/>
      <c r="BG2341" s="19"/>
      <c r="BH2341" s="19"/>
      <c r="BI2341" s="19"/>
      <c r="BJ2341" s="19"/>
    </row>
    <row r="2342" spans="1:62" ht="15" x14ac:dyDescent="0.2">
      <c r="A2342" s="19" t="s">
        <v>19623</v>
      </c>
      <c r="B2342" s="19" t="s">
        <v>1479</v>
      </c>
      <c r="C2342" s="43">
        <v>44664</v>
      </c>
      <c r="D2342" s="44">
        <v>0.70555555555556004</v>
      </c>
      <c r="E2342" s="19" t="s">
        <v>19630</v>
      </c>
      <c r="F2342" s="19" t="s">
        <v>19631</v>
      </c>
      <c r="G2342" s="19" t="s">
        <v>19632</v>
      </c>
      <c r="H2342" s="45">
        <v>261.60000000000002</v>
      </c>
      <c r="I2342" s="45">
        <v>293.31</v>
      </c>
      <c r="J2342" s="19" t="s">
        <v>1560</v>
      </c>
      <c r="K2342" s="19" t="s">
        <v>19633</v>
      </c>
      <c r="L2342" s="19" t="s">
        <v>19634</v>
      </c>
      <c r="M2342" s="19" t="s">
        <v>19635</v>
      </c>
      <c r="N2342" s="19" t="s">
        <v>19623</v>
      </c>
      <c r="O2342" s="19" t="s">
        <v>369</v>
      </c>
      <c r="P2342" s="19" t="s">
        <v>370</v>
      </c>
      <c r="Q2342" s="46">
        <v>40</v>
      </c>
      <c r="R2342" s="19" t="s">
        <v>1544</v>
      </c>
      <c r="S2342" s="19" t="s">
        <v>7178</v>
      </c>
      <c r="T2342" s="19" t="s">
        <v>7179</v>
      </c>
      <c r="U2342" s="19" t="s">
        <v>7180</v>
      </c>
      <c r="V2342" s="19" t="s">
        <v>7181</v>
      </c>
      <c r="W2342" s="19" t="s">
        <v>1865</v>
      </c>
      <c r="X2342" s="19" t="s">
        <v>6080</v>
      </c>
      <c r="Y2342" s="19" t="s">
        <v>1867</v>
      </c>
      <c r="Z2342" s="19" t="s">
        <v>1868</v>
      </c>
      <c r="AA2342" s="46">
        <v>30</v>
      </c>
      <c r="AB2342" s="19" t="s">
        <v>509</v>
      </c>
      <c r="AC2342" s="19" t="s">
        <v>167</v>
      </c>
      <c r="AD2342" s="19" t="s">
        <v>5707</v>
      </c>
      <c r="AE2342" s="19" t="s">
        <v>5708</v>
      </c>
      <c r="AF2342" s="19" t="s">
        <v>1554</v>
      </c>
      <c r="AG2342" s="19" t="s">
        <v>5709</v>
      </c>
      <c r="AH2342" s="19" t="s">
        <v>1499</v>
      </c>
      <c r="AI2342" s="19" t="s">
        <v>1500</v>
      </c>
      <c r="AJ2342" s="45">
        <v>0</v>
      </c>
      <c r="AK2342" s="45">
        <v>0</v>
      </c>
      <c r="AL2342" s="19" t="s">
        <v>1501</v>
      </c>
      <c r="AM2342" s="46">
        <v>6619.4440000000004</v>
      </c>
      <c r="AN2342" s="46">
        <v>2004.444</v>
      </c>
      <c r="AO2342" s="46">
        <v>4615</v>
      </c>
      <c r="AP2342" s="45">
        <v>7.6</v>
      </c>
      <c r="AQ2342" s="45"/>
      <c r="AR2342" s="45" t="str">
        <f>IFERROR(VLOOKUP(AB2342,'Pedidos marco'!$A$1:$D$10000,4,0)," ")</f>
        <v xml:space="preserve"> </v>
      </c>
      <c r="AS2342" s="45">
        <f t="shared" si="252"/>
        <v>13</v>
      </c>
      <c r="AT2342" s="45" t="str">
        <f t="shared" si="253"/>
        <v>13</v>
      </c>
      <c r="AU2342" s="47">
        <v>2</v>
      </c>
      <c r="AV2342" s="19" t="str">
        <f t="shared" si="254"/>
        <v>04 April</v>
      </c>
      <c r="AW2342" s="19">
        <f t="shared" si="255"/>
        <v>0.19</v>
      </c>
      <c r="AX2342" s="19">
        <f t="shared" si="256"/>
        <v>3.8</v>
      </c>
      <c r="AY2342" s="19" t="e">
        <f>VLOOKUP(AG2342,Cías!$A$1:$E$10000,5,0)</f>
        <v>#N/A</v>
      </c>
      <c r="AZ2342" s="19" t="str">
        <f t="shared" si="257"/>
        <v>1014323</v>
      </c>
      <c r="BA2342" s="19" t="str">
        <f t="shared" si="258"/>
        <v>JACOME AGUIRRE CARLOS ARTURO</v>
      </c>
      <c r="BB2342" s="19" t="e">
        <f>VLOOKUP(AG2342,Cías!$A$1:$E$10000,3,0)</f>
        <v>#N/A</v>
      </c>
      <c r="BC2342" s="19"/>
      <c r="BD2342" s="19"/>
      <c r="BE2342" s="19"/>
      <c r="BF2342" s="19"/>
      <c r="BG2342" s="19"/>
      <c r="BH2342" s="19"/>
      <c r="BI2342" s="19"/>
      <c r="BJ2342" s="19"/>
    </row>
    <row r="2343" spans="1:62" ht="15" x14ac:dyDescent="0.2">
      <c r="A2343" s="19" t="s">
        <v>19636</v>
      </c>
      <c r="B2343" s="19" t="s">
        <v>1479</v>
      </c>
      <c r="C2343" s="43">
        <v>44664</v>
      </c>
      <c r="D2343" s="44">
        <v>0.70694444444444005</v>
      </c>
      <c r="E2343" s="19" t="s">
        <v>19637</v>
      </c>
      <c r="F2343" s="19" t="s">
        <v>19638</v>
      </c>
      <c r="G2343" s="19" t="s">
        <v>19639</v>
      </c>
      <c r="H2343" s="45">
        <v>3024</v>
      </c>
      <c r="I2343" s="45">
        <v>3390.53</v>
      </c>
      <c r="J2343" s="19" t="s">
        <v>1560</v>
      </c>
      <c r="K2343" s="19" t="s">
        <v>19640</v>
      </c>
      <c r="L2343" s="19" t="s">
        <v>19641</v>
      </c>
      <c r="M2343" s="19" t="s">
        <v>19642</v>
      </c>
      <c r="N2343" s="19" t="s">
        <v>19636</v>
      </c>
      <c r="O2343" s="19" t="s">
        <v>1641</v>
      </c>
      <c r="P2343" s="19" t="s">
        <v>1642</v>
      </c>
      <c r="Q2343" s="46">
        <v>480</v>
      </c>
      <c r="R2343" s="19" t="s">
        <v>1544</v>
      </c>
      <c r="S2343" s="19" t="s">
        <v>2170</v>
      </c>
      <c r="T2343" s="19" t="s">
        <v>2171</v>
      </c>
      <c r="U2343" s="19" t="s">
        <v>2172</v>
      </c>
      <c r="V2343" s="19" t="s">
        <v>2173</v>
      </c>
      <c r="W2343" s="19" t="s">
        <v>2174</v>
      </c>
      <c r="X2343" s="19" t="s">
        <v>2175</v>
      </c>
      <c r="Y2343" s="19" t="s">
        <v>2176</v>
      </c>
      <c r="Z2343" s="19" t="s">
        <v>2177</v>
      </c>
      <c r="AA2343" s="46">
        <v>328</v>
      </c>
      <c r="AB2343" s="19" t="s">
        <v>458</v>
      </c>
      <c r="AC2343" s="19" t="s">
        <v>66</v>
      </c>
      <c r="AD2343" s="19" t="s">
        <v>3980</v>
      </c>
      <c r="AE2343" s="19" t="s">
        <v>3981</v>
      </c>
      <c r="AF2343" s="19" t="s">
        <v>1719</v>
      </c>
      <c r="AG2343" s="19" t="s">
        <v>3982</v>
      </c>
      <c r="AH2343" s="19" t="s">
        <v>1594</v>
      </c>
      <c r="AI2343" s="19" t="s">
        <v>1595</v>
      </c>
      <c r="AJ2343" s="45">
        <v>0.05</v>
      </c>
      <c r="AK2343" s="45">
        <v>24</v>
      </c>
      <c r="AL2343" s="19" t="s">
        <v>1501</v>
      </c>
      <c r="AM2343" s="46">
        <v>39080</v>
      </c>
      <c r="AN2343" s="46">
        <v>24010</v>
      </c>
      <c r="AO2343" s="46">
        <v>15070</v>
      </c>
      <c r="AP2343" s="45">
        <v>494.4</v>
      </c>
      <c r="AQ2343" s="45"/>
      <c r="AR2343" s="45" t="str">
        <f>IFERROR(VLOOKUP(AB2343,'Pedidos marco'!$A$1:$D$10000,4,0)," ")</f>
        <v xml:space="preserve"> </v>
      </c>
      <c r="AS2343" s="45">
        <f t="shared" si="252"/>
        <v>13</v>
      </c>
      <c r="AT2343" s="45" t="str">
        <f t="shared" si="253"/>
        <v>13</v>
      </c>
      <c r="AU2343" s="47">
        <v>24</v>
      </c>
      <c r="AV2343" s="19" t="str">
        <f t="shared" si="254"/>
        <v>04 April</v>
      </c>
      <c r="AW2343" s="19">
        <f t="shared" si="255"/>
        <v>1.03</v>
      </c>
      <c r="AX2343" s="19">
        <f t="shared" si="256"/>
        <v>20.599999999999998</v>
      </c>
      <c r="AY2343" s="19" t="e">
        <f>VLOOKUP(AG2343,Cías!$A$1:$E$10000,5,0)</f>
        <v>#N/A</v>
      </c>
      <c r="AZ2343" s="19" t="str">
        <f t="shared" si="257"/>
        <v>1020579</v>
      </c>
      <c r="BA2343" s="19" t="str">
        <f t="shared" si="258"/>
        <v>CABRERA RECALDE ALFREDO RAYMUNDO</v>
      </c>
      <c r="BB2343" s="19" t="e">
        <f>VLOOKUP(AG2343,Cías!$A$1:$E$10000,3,0)</f>
        <v>#N/A</v>
      </c>
      <c r="BC2343" s="19"/>
      <c r="BD2343" s="19"/>
      <c r="BE2343" s="19"/>
      <c r="BF2343" s="19"/>
      <c r="BG2343" s="19"/>
      <c r="BH2343" s="19"/>
      <c r="BI2343" s="19"/>
      <c r="BJ2343" s="19"/>
    </row>
    <row r="2344" spans="1:62" ht="15" x14ac:dyDescent="0.2">
      <c r="A2344" s="19" t="s">
        <v>19643</v>
      </c>
      <c r="B2344" s="19" t="s">
        <v>1479</v>
      </c>
      <c r="C2344" s="43">
        <v>44664</v>
      </c>
      <c r="D2344" s="44">
        <v>0.71319444444444002</v>
      </c>
      <c r="E2344" s="19" t="s">
        <v>19644</v>
      </c>
      <c r="F2344" s="19" t="s">
        <v>13641</v>
      </c>
      <c r="G2344" s="19" t="s">
        <v>13642</v>
      </c>
      <c r="H2344" s="45">
        <v>2572.8000000000002</v>
      </c>
      <c r="I2344" s="45">
        <v>2884.64</v>
      </c>
      <c r="J2344" s="19" t="s">
        <v>2037</v>
      </c>
      <c r="K2344" s="19" t="s">
        <v>13643</v>
      </c>
      <c r="L2344" s="19" t="s">
        <v>19645</v>
      </c>
      <c r="M2344" s="19" t="s">
        <v>19646</v>
      </c>
      <c r="N2344" s="19" t="s">
        <v>19643</v>
      </c>
      <c r="O2344" s="19" t="s">
        <v>1641</v>
      </c>
      <c r="P2344" s="19" t="s">
        <v>1642</v>
      </c>
      <c r="Q2344" s="46">
        <v>640</v>
      </c>
      <c r="R2344" s="19" t="s">
        <v>1544</v>
      </c>
      <c r="S2344" s="19" t="s">
        <v>13646</v>
      </c>
      <c r="T2344" s="19" t="s">
        <v>13647</v>
      </c>
      <c r="U2344" s="19" t="s">
        <v>13648</v>
      </c>
      <c r="V2344" s="19" t="s">
        <v>13649</v>
      </c>
      <c r="W2344" s="19" t="s">
        <v>2433</v>
      </c>
      <c r="X2344" s="19" t="s">
        <v>13650</v>
      </c>
      <c r="Y2344" s="19" t="s">
        <v>13651</v>
      </c>
      <c r="Z2344" s="19" t="s">
        <v>13652</v>
      </c>
      <c r="AA2344" s="46">
        <v>423</v>
      </c>
      <c r="AB2344" s="19" t="s">
        <v>583</v>
      </c>
      <c r="AC2344" s="19" t="s">
        <v>323</v>
      </c>
      <c r="AD2344" s="19" t="s">
        <v>7612</v>
      </c>
      <c r="AE2344" s="19" t="s">
        <v>7613</v>
      </c>
      <c r="AF2344" s="19" t="s">
        <v>1592</v>
      </c>
      <c r="AG2344" s="19" t="s">
        <v>7614</v>
      </c>
      <c r="AH2344" s="19" t="s">
        <v>1499</v>
      </c>
      <c r="AI2344" s="19" t="s">
        <v>1500</v>
      </c>
      <c r="AJ2344" s="45">
        <v>0</v>
      </c>
      <c r="AK2344" s="45">
        <v>0</v>
      </c>
      <c r="AL2344" s="19" t="s">
        <v>1517</v>
      </c>
      <c r="AM2344" s="46">
        <v>49700</v>
      </c>
      <c r="AN2344" s="46">
        <v>32050</v>
      </c>
      <c r="AO2344" s="46">
        <v>17650</v>
      </c>
      <c r="AP2344" s="45">
        <v>0</v>
      </c>
      <c r="AQ2344" s="45"/>
      <c r="AR2344" s="45" t="str">
        <f>IFERROR(VLOOKUP(AB2344,'Pedidos marco'!$A$1:$D$10000,4,0)," ")</f>
        <v xml:space="preserve"> </v>
      </c>
      <c r="AS2344" s="45">
        <f t="shared" si="252"/>
        <v>13</v>
      </c>
      <c r="AT2344" s="45" t="str">
        <f t="shared" si="253"/>
        <v>13</v>
      </c>
      <c r="AU2344" s="47">
        <v>32</v>
      </c>
      <c r="AV2344" s="19" t="str">
        <f t="shared" si="254"/>
        <v>04 April</v>
      </c>
      <c r="AW2344" s="19">
        <f t="shared" si="255"/>
        <v>0</v>
      </c>
      <c r="AX2344" s="19">
        <f t="shared" si="256"/>
        <v>0</v>
      </c>
      <c r="AY2344" s="19" t="e">
        <f>VLOOKUP(AG2344,Cías!$A$1:$E$10000,5,0)</f>
        <v>#N/A</v>
      </c>
      <c r="AZ2344" s="19" t="str">
        <f t="shared" si="257"/>
        <v>1013906</v>
      </c>
      <c r="BA2344" s="19" t="str">
        <f t="shared" si="258"/>
        <v>VALLEJOS VILLEGAS SAUL EDUARDO</v>
      </c>
      <c r="BB2344" s="19" t="e">
        <f>VLOOKUP(AG2344,Cías!$A$1:$E$10000,3,0)</f>
        <v>#N/A</v>
      </c>
      <c r="BC2344" s="19"/>
      <c r="BD2344" s="19"/>
      <c r="BE2344" s="19"/>
      <c r="BF2344" s="19"/>
      <c r="BG2344" s="19"/>
      <c r="BH2344" s="19"/>
      <c r="BI2344" s="19"/>
      <c r="BJ2344" s="19"/>
    </row>
    <row r="2345" spans="1:62" ht="15" x14ac:dyDescent="0.2">
      <c r="A2345" s="19" t="s">
        <v>19647</v>
      </c>
      <c r="B2345" s="19" t="s">
        <v>1479</v>
      </c>
      <c r="C2345" s="43">
        <v>44664</v>
      </c>
      <c r="D2345" s="44">
        <v>0.71666666666667</v>
      </c>
      <c r="E2345" s="19" t="s">
        <v>19648</v>
      </c>
      <c r="F2345" s="19" t="s">
        <v>19649</v>
      </c>
      <c r="G2345" s="19" t="s">
        <v>19650</v>
      </c>
      <c r="H2345" s="45">
        <v>1109.5</v>
      </c>
      <c r="I2345" s="45">
        <v>1243.98</v>
      </c>
      <c r="J2345" s="19" t="s">
        <v>1560</v>
      </c>
      <c r="K2345" s="19" t="s">
        <v>19651</v>
      </c>
      <c r="L2345" s="19" t="s">
        <v>19652</v>
      </c>
      <c r="M2345" s="19" t="s">
        <v>19653</v>
      </c>
      <c r="N2345" s="19" t="s">
        <v>19647</v>
      </c>
      <c r="O2345" s="19" t="s">
        <v>371</v>
      </c>
      <c r="P2345" s="19" t="s">
        <v>372</v>
      </c>
      <c r="Q2345" s="46">
        <v>160</v>
      </c>
      <c r="R2345" s="19" t="s">
        <v>1544</v>
      </c>
      <c r="S2345" s="19" t="s">
        <v>6314</v>
      </c>
      <c r="T2345" s="19" t="s">
        <v>6315</v>
      </c>
      <c r="U2345" s="19" t="s">
        <v>6316</v>
      </c>
      <c r="V2345" s="19" t="s">
        <v>6317</v>
      </c>
      <c r="W2345" s="19" t="s">
        <v>1917</v>
      </c>
      <c r="X2345" s="19" t="s">
        <v>6318</v>
      </c>
      <c r="Y2345" s="19" t="s">
        <v>1946</v>
      </c>
      <c r="Z2345" s="19" t="s">
        <v>1947</v>
      </c>
      <c r="AA2345" s="46">
        <v>15</v>
      </c>
      <c r="AB2345" s="19" t="s">
        <v>485</v>
      </c>
      <c r="AC2345" s="19" t="s">
        <v>119</v>
      </c>
      <c r="AD2345" s="19" t="s">
        <v>2453</v>
      </c>
      <c r="AE2345" s="19" t="s">
        <v>1481</v>
      </c>
      <c r="AF2345" s="19" t="s">
        <v>1719</v>
      </c>
      <c r="AG2345" s="19" t="s">
        <v>2454</v>
      </c>
      <c r="AH2345" s="19" t="s">
        <v>1594</v>
      </c>
      <c r="AI2345" s="19" t="s">
        <v>1595</v>
      </c>
      <c r="AJ2345" s="45">
        <v>0.05</v>
      </c>
      <c r="AK2345" s="45">
        <v>8</v>
      </c>
      <c r="AL2345" s="19" t="s">
        <v>1501</v>
      </c>
      <c r="AM2345" s="46">
        <v>15276.666999999999</v>
      </c>
      <c r="AN2345" s="46">
        <v>8006.6670000000004</v>
      </c>
      <c r="AO2345" s="46">
        <v>7270</v>
      </c>
      <c r="AP2345" s="45">
        <v>24</v>
      </c>
      <c r="AQ2345" s="45"/>
      <c r="AR2345" s="45" t="str">
        <f>IFERROR(VLOOKUP(AB2345,'Pedidos marco'!$A$1:$D$10000,4,0)," ")</f>
        <v xml:space="preserve"> </v>
      </c>
      <c r="AS2345" s="45">
        <f t="shared" si="252"/>
        <v>13</v>
      </c>
      <c r="AT2345" s="45" t="str">
        <f t="shared" si="253"/>
        <v>13</v>
      </c>
      <c r="AU2345" s="47">
        <v>8</v>
      </c>
      <c r="AV2345" s="19" t="str">
        <f t="shared" si="254"/>
        <v>04 April</v>
      </c>
      <c r="AW2345" s="19">
        <f t="shared" si="255"/>
        <v>0.15</v>
      </c>
      <c r="AX2345" s="19">
        <f t="shared" si="256"/>
        <v>3</v>
      </c>
      <c r="AY2345" s="19" t="e">
        <f>VLOOKUP(AG2345,Cías!$A$1:$E$10000,5,0)</f>
        <v>#N/A</v>
      </c>
      <c r="AZ2345" s="19" t="str">
        <f t="shared" si="257"/>
        <v>1013502</v>
      </c>
      <c r="BA2345" s="19" t="str">
        <f t="shared" si="258"/>
        <v>ESPIN GUEVARA JOSE MARCELO</v>
      </c>
      <c r="BB2345" s="19" t="e">
        <f>VLOOKUP(AG2345,Cías!$A$1:$E$10000,3,0)</f>
        <v>#N/A</v>
      </c>
      <c r="BC2345" s="19"/>
      <c r="BD2345" s="19"/>
      <c r="BE2345" s="19"/>
      <c r="BF2345" s="19"/>
      <c r="BG2345" s="19"/>
      <c r="BH2345" s="19"/>
      <c r="BI2345" s="19"/>
      <c r="BJ2345" s="19"/>
    </row>
    <row r="2346" spans="1:62" ht="15" x14ac:dyDescent="0.2">
      <c r="A2346" s="19" t="s">
        <v>19647</v>
      </c>
      <c r="B2346" s="19" t="s">
        <v>1479</v>
      </c>
      <c r="C2346" s="43">
        <v>44664</v>
      </c>
      <c r="D2346" s="44">
        <v>0.71666666666667</v>
      </c>
      <c r="E2346" s="19" t="s">
        <v>19654</v>
      </c>
      <c r="F2346" s="19" t="s">
        <v>19655</v>
      </c>
      <c r="G2346" s="19" t="s">
        <v>19656</v>
      </c>
      <c r="H2346" s="45">
        <v>2196.94</v>
      </c>
      <c r="I2346" s="45">
        <v>2463.2199999999998</v>
      </c>
      <c r="J2346" s="19" t="s">
        <v>1560</v>
      </c>
      <c r="K2346" s="19" t="s">
        <v>19657</v>
      </c>
      <c r="L2346" s="19" t="s">
        <v>19658</v>
      </c>
      <c r="M2346" s="19" t="s">
        <v>19659</v>
      </c>
      <c r="N2346" s="19" t="s">
        <v>19647</v>
      </c>
      <c r="O2346" s="19" t="s">
        <v>367</v>
      </c>
      <c r="P2346" s="19" t="s">
        <v>368</v>
      </c>
      <c r="Q2346" s="46">
        <v>320</v>
      </c>
      <c r="R2346" s="19" t="s">
        <v>1544</v>
      </c>
      <c r="S2346" s="19" t="s">
        <v>6314</v>
      </c>
      <c r="T2346" s="19" t="s">
        <v>6315</v>
      </c>
      <c r="U2346" s="19" t="s">
        <v>6316</v>
      </c>
      <c r="V2346" s="19" t="s">
        <v>6317</v>
      </c>
      <c r="W2346" s="19" t="s">
        <v>1917</v>
      </c>
      <c r="X2346" s="19" t="s">
        <v>6318</v>
      </c>
      <c r="Y2346" s="19" t="s">
        <v>1946</v>
      </c>
      <c r="Z2346" s="19" t="s">
        <v>1947</v>
      </c>
      <c r="AA2346" s="46">
        <v>15</v>
      </c>
      <c r="AB2346" s="19" t="s">
        <v>485</v>
      </c>
      <c r="AC2346" s="19" t="s">
        <v>119</v>
      </c>
      <c r="AD2346" s="19" t="s">
        <v>2453</v>
      </c>
      <c r="AE2346" s="19" t="s">
        <v>1481</v>
      </c>
      <c r="AF2346" s="19" t="s">
        <v>1719</v>
      </c>
      <c r="AG2346" s="19" t="s">
        <v>2454</v>
      </c>
      <c r="AH2346" s="19" t="s">
        <v>1594</v>
      </c>
      <c r="AI2346" s="19" t="s">
        <v>1595</v>
      </c>
      <c r="AJ2346" s="45">
        <v>0.05</v>
      </c>
      <c r="AK2346" s="45">
        <v>16</v>
      </c>
      <c r="AL2346" s="19" t="s">
        <v>1501</v>
      </c>
      <c r="AM2346" s="46">
        <v>23283.332999999999</v>
      </c>
      <c r="AN2346" s="46">
        <v>16013.333000000001</v>
      </c>
      <c r="AO2346" s="46">
        <v>7270</v>
      </c>
      <c r="AP2346" s="45">
        <v>48</v>
      </c>
      <c r="AQ2346" s="45"/>
      <c r="AR2346" s="45" t="str">
        <f>IFERROR(VLOOKUP(AB2346,'Pedidos marco'!$A$1:$D$10000,4,0)," ")</f>
        <v xml:space="preserve"> </v>
      </c>
      <c r="AS2346" s="45">
        <f t="shared" si="252"/>
        <v>13</v>
      </c>
      <c r="AT2346" s="45" t="str">
        <f t="shared" si="253"/>
        <v>13</v>
      </c>
      <c r="AU2346" s="47">
        <v>16</v>
      </c>
      <c r="AV2346" s="19" t="str">
        <f t="shared" si="254"/>
        <v>04 April</v>
      </c>
      <c r="AW2346" s="19">
        <f t="shared" si="255"/>
        <v>0.15</v>
      </c>
      <c r="AX2346" s="19">
        <f t="shared" si="256"/>
        <v>3</v>
      </c>
      <c r="AY2346" s="19" t="e">
        <f>VLOOKUP(AG2346,Cías!$A$1:$E$10000,5,0)</f>
        <v>#N/A</v>
      </c>
      <c r="AZ2346" s="19" t="str">
        <f t="shared" si="257"/>
        <v>1013502</v>
      </c>
      <c r="BA2346" s="19" t="str">
        <f t="shared" si="258"/>
        <v>ESPIN GUEVARA JOSE MARCELO</v>
      </c>
      <c r="BB2346" s="19" t="e">
        <f>VLOOKUP(AG2346,Cías!$A$1:$E$10000,3,0)</f>
        <v>#N/A</v>
      </c>
      <c r="BC2346" s="19"/>
      <c r="BD2346" s="19"/>
      <c r="BE2346" s="19"/>
      <c r="BF2346" s="19"/>
      <c r="BG2346" s="19"/>
      <c r="BH2346" s="19"/>
      <c r="BI2346" s="19"/>
      <c r="BJ2346" s="19"/>
    </row>
    <row r="2347" spans="1:62" ht="15" x14ac:dyDescent="0.2">
      <c r="A2347" s="19" t="s">
        <v>19660</v>
      </c>
      <c r="B2347" s="19" t="s">
        <v>1479</v>
      </c>
      <c r="C2347" s="43">
        <v>44664</v>
      </c>
      <c r="D2347" s="44">
        <v>0.71944444444444</v>
      </c>
      <c r="E2347" s="19" t="s">
        <v>19661</v>
      </c>
      <c r="F2347" s="19" t="s">
        <v>19662</v>
      </c>
      <c r="G2347" s="19" t="s">
        <v>19663</v>
      </c>
      <c r="H2347" s="45">
        <v>3059.02</v>
      </c>
      <c r="I2347" s="45">
        <v>3429.79</v>
      </c>
      <c r="J2347" s="19" t="s">
        <v>2037</v>
      </c>
      <c r="K2347" s="19" t="s">
        <v>19664</v>
      </c>
      <c r="L2347" s="19" t="s">
        <v>19665</v>
      </c>
      <c r="M2347" s="19" t="s">
        <v>19666</v>
      </c>
      <c r="N2347" s="19" t="s">
        <v>19660</v>
      </c>
      <c r="O2347" s="19" t="s">
        <v>1603</v>
      </c>
      <c r="P2347" s="19" t="s">
        <v>1604</v>
      </c>
      <c r="Q2347" s="46">
        <v>480</v>
      </c>
      <c r="R2347" s="19" t="s">
        <v>1544</v>
      </c>
      <c r="S2347" s="19" t="s">
        <v>2041</v>
      </c>
      <c r="T2347" s="19" t="s">
        <v>2042</v>
      </c>
      <c r="U2347" s="19" t="s">
        <v>2043</v>
      </c>
      <c r="V2347" s="19" t="s">
        <v>2044</v>
      </c>
      <c r="W2347" s="19" t="s">
        <v>2045</v>
      </c>
      <c r="X2347" s="19" t="s">
        <v>2046</v>
      </c>
      <c r="Y2347" s="19" t="s">
        <v>2047</v>
      </c>
      <c r="Z2347" s="19" t="s">
        <v>2048</v>
      </c>
      <c r="AA2347" s="46">
        <v>516</v>
      </c>
      <c r="AB2347" s="19" t="s">
        <v>594</v>
      </c>
      <c r="AC2347" s="19" t="s">
        <v>345</v>
      </c>
      <c r="AD2347" s="19" t="s">
        <v>4825</v>
      </c>
      <c r="AE2347" s="19" t="s">
        <v>4826</v>
      </c>
      <c r="AF2347" s="19" t="s">
        <v>1719</v>
      </c>
      <c r="AG2347" s="19" t="s">
        <v>4827</v>
      </c>
      <c r="AH2347" s="19" t="s">
        <v>1594</v>
      </c>
      <c r="AI2347" s="19" t="s">
        <v>1595</v>
      </c>
      <c r="AJ2347" s="45">
        <v>0.05</v>
      </c>
      <c r="AK2347" s="45">
        <v>24</v>
      </c>
      <c r="AL2347" s="19" t="s">
        <v>1501</v>
      </c>
      <c r="AM2347" s="46">
        <v>39930</v>
      </c>
      <c r="AN2347" s="46">
        <v>24030</v>
      </c>
      <c r="AO2347" s="46">
        <v>15900</v>
      </c>
      <c r="AP2347" s="45">
        <v>624</v>
      </c>
      <c r="AQ2347" s="45"/>
      <c r="AR2347" s="45" t="str">
        <f>IFERROR(VLOOKUP(AB2347,'Pedidos marco'!$A$1:$D$10000,4,0)," ")</f>
        <v xml:space="preserve"> </v>
      </c>
      <c r="AS2347" s="45">
        <f t="shared" si="252"/>
        <v>13</v>
      </c>
      <c r="AT2347" s="45" t="str">
        <f t="shared" si="253"/>
        <v>13</v>
      </c>
      <c r="AU2347" s="47">
        <v>24</v>
      </c>
      <c r="AV2347" s="19" t="str">
        <f t="shared" si="254"/>
        <v>04 April</v>
      </c>
      <c r="AW2347" s="19">
        <f t="shared" si="255"/>
        <v>1.3</v>
      </c>
      <c r="AX2347" s="19">
        <f t="shared" si="256"/>
        <v>26</v>
      </c>
      <c r="AY2347" s="19" t="e">
        <f>VLOOKUP(AG2347,Cías!$A$1:$E$10000,5,0)</f>
        <v>#N/A</v>
      </c>
      <c r="AZ2347" s="19" t="str">
        <f t="shared" si="257"/>
        <v>1013273</v>
      </c>
      <c r="BA2347" s="19" t="str">
        <f t="shared" si="258"/>
        <v>YEPEZ DIAZ LEONEL MANUEL</v>
      </c>
      <c r="BB2347" s="19" t="e">
        <f>VLOOKUP(AG2347,Cías!$A$1:$E$10000,3,0)</f>
        <v>#N/A</v>
      </c>
      <c r="BC2347" s="19"/>
      <c r="BD2347" s="19"/>
      <c r="BE2347" s="19"/>
      <c r="BF2347" s="19"/>
      <c r="BG2347" s="19"/>
      <c r="BH2347" s="19"/>
      <c r="BI2347" s="19"/>
      <c r="BJ2347" s="19"/>
    </row>
    <row r="2348" spans="1:62" ht="15" x14ac:dyDescent="0.2">
      <c r="A2348" s="19" t="s">
        <v>19667</v>
      </c>
      <c r="B2348" s="19" t="s">
        <v>1479</v>
      </c>
      <c r="C2348" s="43">
        <v>44664</v>
      </c>
      <c r="D2348" s="44">
        <v>0.72013888888888999</v>
      </c>
      <c r="E2348" s="19" t="s">
        <v>19668</v>
      </c>
      <c r="F2348" s="19" t="s">
        <v>13641</v>
      </c>
      <c r="G2348" s="19" t="s">
        <v>13642</v>
      </c>
      <c r="H2348" s="45">
        <v>2572.8000000000002</v>
      </c>
      <c r="I2348" s="45">
        <v>2884.64</v>
      </c>
      <c r="J2348" s="19" t="s">
        <v>2037</v>
      </c>
      <c r="K2348" s="19" t="s">
        <v>13643</v>
      </c>
      <c r="L2348" s="19" t="s">
        <v>19669</v>
      </c>
      <c r="M2348" s="19" t="s">
        <v>19670</v>
      </c>
      <c r="N2348" s="19" t="s">
        <v>19667</v>
      </c>
      <c r="O2348" s="19" t="s">
        <v>1641</v>
      </c>
      <c r="P2348" s="19" t="s">
        <v>1642</v>
      </c>
      <c r="Q2348" s="46">
        <v>640</v>
      </c>
      <c r="R2348" s="19" t="s">
        <v>1544</v>
      </c>
      <c r="S2348" s="19" t="s">
        <v>13646</v>
      </c>
      <c r="T2348" s="19" t="s">
        <v>13647</v>
      </c>
      <c r="U2348" s="19" t="s">
        <v>13648</v>
      </c>
      <c r="V2348" s="19" t="s">
        <v>13649</v>
      </c>
      <c r="W2348" s="19" t="s">
        <v>2433</v>
      </c>
      <c r="X2348" s="19" t="s">
        <v>13650</v>
      </c>
      <c r="Y2348" s="19" t="s">
        <v>13651</v>
      </c>
      <c r="Z2348" s="19" t="s">
        <v>13652</v>
      </c>
      <c r="AA2348" s="46">
        <v>423</v>
      </c>
      <c r="AB2348" s="19" t="s">
        <v>551</v>
      </c>
      <c r="AC2348" s="19" t="s">
        <v>256</v>
      </c>
      <c r="AD2348" s="19" t="s">
        <v>6859</v>
      </c>
      <c r="AE2348" s="19" t="s">
        <v>6860</v>
      </c>
      <c r="AF2348" s="19" t="s">
        <v>1592</v>
      </c>
      <c r="AG2348" s="19" t="s">
        <v>6861</v>
      </c>
      <c r="AH2348" s="19" t="s">
        <v>1499</v>
      </c>
      <c r="AI2348" s="19" t="s">
        <v>1500</v>
      </c>
      <c r="AJ2348" s="45">
        <v>0</v>
      </c>
      <c r="AK2348" s="45">
        <v>0</v>
      </c>
      <c r="AL2348" s="19" t="s">
        <v>1517</v>
      </c>
      <c r="AM2348" s="46">
        <v>49370</v>
      </c>
      <c r="AN2348" s="46">
        <v>32060</v>
      </c>
      <c r="AO2348" s="46">
        <v>17310</v>
      </c>
      <c r="AP2348" s="45">
        <v>0</v>
      </c>
      <c r="AQ2348" s="45"/>
      <c r="AR2348" s="45" t="str">
        <f>IFERROR(VLOOKUP(AB2348,'Pedidos marco'!$A$1:$D$10000,4,0)," ")</f>
        <v xml:space="preserve"> </v>
      </c>
      <c r="AS2348" s="45">
        <f t="shared" si="252"/>
        <v>13</v>
      </c>
      <c r="AT2348" s="45" t="str">
        <f t="shared" si="253"/>
        <v>13</v>
      </c>
      <c r="AU2348" s="47">
        <v>32</v>
      </c>
      <c r="AV2348" s="19" t="str">
        <f t="shared" si="254"/>
        <v>04 April</v>
      </c>
      <c r="AW2348" s="19">
        <f t="shared" si="255"/>
        <v>0</v>
      </c>
      <c r="AX2348" s="19">
        <f t="shared" si="256"/>
        <v>0</v>
      </c>
      <c r="AY2348" s="19" t="e">
        <f>VLOOKUP(AG2348,Cías!$A$1:$E$10000,5,0)</f>
        <v>#N/A</v>
      </c>
      <c r="AZ2348" s="19" t="str">
        <f t="shared" si="257"/>
        <v>1013556</v>
      </c>
      <c r="BA2348" s="19" t="str">
        <f t="shared" si="258"/>
        <v>RAMIREZ BAEZ FIDEL RAMIRO</v>
      </c>
      <c r="BB2348" s="19" t="e">
        <f>VLOOKUP(AG2348,Cías!$A$1:$E$10000,3,0)</f>
        <v>#N/A</v>
      </c>
      <c r="BC2348" s="19"/>
      <c r="BD2348" s="19"/>
      <c r="BE2348" s="19"/>
      <c r="BF2348" s="19"/>
      <c r="BG2348" s="19"/>
      <c r="BH2348" s="19"/>
      <c r="BI2348" s="19"/>
      <c r="BJ2348" s="19"/>
    </row>
    <row r="2349" spans="1:62" ht="15" x14ac:dyDescent="0.2">
      <c r="A2349" s="19" t="s">
        <v>19671</v>
      </c>
      <c r="B2349" s="19" t="s">
        <v>1479</v>
      </c>
      <c r="C2349" s="43">
        <v>44664</v>
      </c>
      <c r="D2349" s="44">
        <v>0.72291666666666998</v>
      </c>
      <c r="E2349" s="19" t="s">
        <v>19672</v>
      </c>
      <c r="F2349" s="19" t="s">
        <v>1481</v>
      </c>
      <c r="G2349" s="19" t="s">
        <v>1481</v>
      </c>
      <c r="H2349" s="45">
        <v>0</v>
      </c>
      <c r="I2349" s="45">
        <v>0</v>
      </c>
      <c r="J2349" s="19" t="s">
        <v>1482</v>
      </c>
      <c r="K2349" s="19" t="s">
        <v>19673</v>
      </c>
      <c r="L2349" s="19" t="s">
        <v>19674</v>
      </c>
      <c r="M2349" s="19" t="s">
        <v>19675</v>
      </c>
      <c r="N2349" s="19" t="s">
        <v>19671</v>
      </c>
      <c r="O2349" s="19" t="s">
        <v>1486</v>
      </c>
      <c r="P2349" s="19" t="s">
        <v>1487</v>
      </c>
      <c r="Q2349" s="46">
        <v>31.48</v>
      </c>
      <c r="R2349" s="19" t="s">
        <v>1488</v>
      </c>
      <c r="S2349" s="19" t="s">
        <v>1489</v>
      </c>
      <c r="T2349" s="19" t="s">
        <v>418</v>
      </c>
      <c r="U2349" s="19" t="s">
        <v>1508</v>
      </c>
      <c r="V2349" s="19" t="s">
        <v>1509</v>
      </c>
      <c r="W2349" s="19" t="s">
        <v>415</v>
      </c>
      <c r="X2349" s="19" t="s">
        <v>1510</v>
      </c>
      <c r="Y2349" s="19" t="s">
        <v>1511</v>
      </c>
      <c r="Z2349" s="19" t="s">
        <v>1512</v>
      </c>
      <c r="AA2349" s="46">
        <v>113</v>
      </c>
      <c r="AB2349" s="19" t="s">
        <v>1513</v>
      </c>
      <c r="AC2349" s="19" t="s">
        <v>418</v>
      </c>
      <c r="AD2349" s="19" t="s">
        <v>1530</v>
      </c>
      <c r="AE2349" s="19" t="s">
        <v>1531</v>
      </c>
      <c r="AF2349" s="19" t="s">
        <v>1497</v>
      </c>
      <c r="AG2349" s="19" t="s">
        <v>1532</v>
      </c>
      <c r="AH2349" s="19" t="s">
        <v>1499</v>
      </c>
      <c r="AI2349" s="19" t="s">
        <v>1500</v>
      </c>
      <c r="AJ2349" s="45">
        <v>0</v>
      </c>
      <c r="AK2349" s="45">
        <v>0</v>
      </c>
      <c r="AL2349" s="19" t="s">
        <v>1517</v>
      </c>
      <c r="AM2349" s="46">
        <v>49590</v>
      </c>
      <c r="AN2349" s="46">
        <v>31480</v>
      </c>
      <c r="AO2349" s="46">
        <v>18110</v>
      </c>
      <c r="AP2349" s="45">
        <v>0</v>
      </c>
      <c r="AQ2349" s="45"/>
      <c r="AR2349" s="45" t="str">
        <f>IFERROR(VLOOKUP(AB2349,'Pedidos marco'!$A$1:$D$10000,4,0)," ")</f>
        <v xml:space="preserve"> </v>
      </c>
      <c r="AS2349" s="45">
        <f t="shared" si="252"/>
        <v>13</v>
      </c>
      <c r="AT2349" s="45" t="str">
        <f t="shared" si="253"/>
        <v>13</v>
      </c>
      <c r="AU2349" s="47">
        <v>31.48</v>
      </c>
      <c r="AV2349" s="19" t="str">
        <f t="shared" si="254"/>
        <v>04 April</v>
      </c>
      <c r="AW2349" s="19">
        <f t="shared" si="255"/>
        <v>0</v>
      </c>
      <c r="AX2349" s="19">
        <f t="shared" si="256"/>
        <v>0</v>
      </c>
      <c r="AY2349" s="19" t="e">
        <f>VLOOKUP(AG2349,Cías!$A$1:$E$10000,5,0)</f>
        <v>#N/A</v>
      </c>
      <c r="AZ2349" s="19" t="str">
        <f t="shared" si="257"/>
        <v>1014412</v>
      </c>
      <c r="BA2349" s="19" t="str">
        <f t="shared" si="258"/>
        <v>UNION DE CONCRETERAS UNICON UCUE</v>
      </c>
      <c r="BB2349" s="19" t="e">
        <f>VLOOKUP(AG2349,Cías!$A$1:$E$10000,3,0)</f>
        <v>#N/A</v>
      </c>
      <c r="BC2349" s="19"/>
      <c r="BD2349" s="19"/>
      <c r="BE2349" s="19"/>
      <c r="BF2349" s="19"/>
      <c r="BG2349" s="19"/>
      <c r="BH2349" s="19"/>
      <c r="BI2349" s="19"/>
      <c r="BJ2349" s="19"/>
    </row>
    <row r="2350" spans="1:62" ht="15" x14ac:dyDescent="0.2">
      <c r="A2350" s="19" t="s">
        <v>19676</v>
      </c>
      <c r="B2350" s="19" t="s">
        <v>1479</v>
      </c>
      <c r="C2350" s="43">
        <v>44664</v>
      </c>
      <c r="D2350" s="44">
        <v>0.72777777777777997</v>
      </c>
      <c r="E2350" s="19" t="s">
        <v>19677</v>
      </c>
      <c r="F2350" s="19" t="s">
        <v>19678</v>
      </c>
      <c r="G2350" s="19" t="s">
        <v>19679</v>
      </c>
      <c r="H2350" s="45">
        <v>556.79999999999995</v>
      </c>
      <c r="I2350" s="45">
        <v>624.29</v>
      </c>
      <c r="J2350" s="19" t="s">
        <v>1560</v>
      </c>
      <c r="K2350" s="19" t="s">
        <v>19680</v>
      </c>
      <c r="L2350" s="19" t="s">
        <v>19681</v>
      </c>
      <c r="M2350" s="19" t="s">
        <v>19682</v>
      </c>
      <c r="N2350" s="19" t="s">
        <v>19676</v>
      </c>
      <c r="O2350" s="19" t="s">
        <v>371</v>
      </c>
      <c r="P2350" s="19" t="s">
        <v>372</v>
      </c>
      <c r="Q2350" s="46">
        <v>80</v>
      </c>
      <c r="R2350" s="19" t="s">
        <v>1544</v>
      </c>
      <c r="S2350" s="19" t="s">
        <v>9962</v>
      </c>
      <c r="T2350" s="19" t="s">
        <v>9963</v>
      </c>
      <c r="U2350" s="19" t="s">
        <v>9964</v>
      </c>
      <c r="V2350" s="19" t="s">
        <v>2126</v>
      </c>
      <c r="W2350" s="19" t="s">
        <v>2092</v>
      </c>
      <c r="X2350" s="19" t="s">
        <v>9965</v>
      </c>
      <c r="Y2350" s="19" t="s">
        <v>9966</v>
      </c>
      <c r="Z2350" s="19" t="s">
        <v>9967</v>
      </c>
      <c r="AA2350" s="46">
        <v>130</v>
      </c>
      <c r="AB2350" s="19" t="s">
        <v>504</v>
      </c>
      <c r="AC2350" s="19" t="s">
        <v>157</v>
      </c>
      <c r="AD2350" s="19" t="s">
        <v>3363</v>
      </c>
      <c r="AE2350" s="19" t="s">
        <v>1481</v>
      </c>
      <c r="AF2350" s="19" t="s">
        <v>1719</v>
      </c>
      <c r="AG2350" s="19" t="s">
        <v>3364</v>
      </c>
      <c r="AH2350" s="19" t="s">
        <v>1594</v>
      </c>
      <c r="AI2350" s="19" t="s">
        <v>1595</v>
      </c>
      <c r="AJ2350" s="45">
        <v>0.05</v>
      </c>
      <c r="AK2350" s="45">
        <v>4</v>
      </c>
      <c r="AL2350" s="19" t="s">
        <v>1501</v>
      </c>
      <c r="AM2350" s="46">
        <v>9373.3330000000005</v>
      </c>
      <c r="AN2350" s="46">
        <v>4003.3330000000001</v>
      </c>
      <c r="AO2350" s="46">
        <v>5370</v>
      </c>
      <c r="AP2350" s="45">
        <v>41.6</v>
      </c>
      <c r="AQ2350" s="45"/>
      <c r="AR2350" s="45" t="str">
        <f>IFERROR(VLOOKUP(AB2350,'Pedidos marco'!$A$1:$D$10000,4,0)," ")</f>
        <v xml:space="preserve"> </v>
      </c>
      <c r="AS2350" s="45">
        <f t="shared" si="252"/>
        <v>13</v>
      </c>
      <c r="AT2350" s="45" t="str">
        <f t="shared" si="253"/>
        <v>13</v>
      </c>
      <c r="AU2350" s="47">
        <v>4</v>
      </c>
      <c r="AV2350" s="19" t="str">
        <f t="shared" si="254"/>
        <v>04 April</v>
      </c>
      <c r="AW2350" s="19">
        <f t="shared" si="255"/>
        <v>0.52</v>
      </c>
      <c r="AX2350" s="19">
        <f t="shared" si="256"/>
        <v>10.4</v>
      </c>
      <c r="AY2350" s="19" t="e">
        <f>VLOOKUP(AG2350,Cías!$A$1:$E$10000,5,0)</f>
        <v>#N/A</v>
      </c>
      <c r="AZ2350" s="19" t="str">
        <f t="shared" si="257"/>
        <v>1013275</v>
      </c>
      <c r="BA2350" s="19" t="str">
        <f t="shared" si="258"/>
        <v>HARO RUIZ SIXTO RIGOBERTO</v>
      </c>
      <c r="BB2350" s="19" t="e">
        <f>VLOOKUP(AG2350,Cías!$A$1:$E$10000,3,0)</f>
        <v>#N/A</v>
      </c>
      <c r="BC2350" s="19"/>
      <c r="BD2350" s="19"/>
      <c r="BE2350" s="19"/>
      <c r="BF2350" s="19"/>
      <c r="BG2350" s="19"/>
      <c r="BH2350" s="19"/>
      <c r="BI2350" s="19"/>
      <c r="BJ2350" s="19"/>
    </row>
    <row r="2351" spans="1:62" ht="15" x14ac:dyDescent="0.2">
      <c r="A2351" s="19" t="s">
        <v>19676</v>
      </c>
      <c r="B2351" s="19" t="s">
        <v>1479</v>
      </c>
      <c r="C2351" s="43">
        <v>44664</v>
      </c>
      <c r="D2351" s="44">
        <v>0.72777777777777997</v>
      </c>
      <c r="E2351" s="19" t="s">
        <v>19683</v>
      </c>
      <c r="F2351" s="19" t="s">
        <v>19684</v>
      </c>
      <c r="G2351" s="19" t="s">
        <v>19685</v>
      </c>
      <c r="H2351" s="45">
        <v>256.8</v>
      </c>
      <c r="I2351" s="45">
        <v>287.93</v>
      </c>
      <c r="J2351" s="19" t="s">
        <v>1560</v>
      </c>
      <c r="K2351" s="19" t="s">
        <v>19680</v>
      </c>
      <c r="L2351" s="19" t="s">
        <v>19686</v>
      </c>
      <c r="M2351" s="19" t="s">
        <v>19687</v>
      </c>
      <c r="N2351" s="19" t="s">
        <v>19676</v>
      </c>
      <c r="O2351" s="19" t="s">
        <v>369</v>
      </c>
      <c r="P2351" s="19" t="s">
        <v>370</v>
      </c>
      <c r="Q2351" s="46">
        <v>40</v>
      </c>
      <c r="R2351" s="19" t="s">
        <v>1544</v>
      </c>
      <c r="S2351" s="19" t="s">
        <v>9962</v>
      </c>
      <c r="T2351" s="19" t="s">
        <v>9963</v>
      </c>
      <c r="U2351" s="19" t="s">
        <v>9964</v>
      </c>
      <c r="V2351" s="19" t="s">
        <v>2126</v>
      </c>
      <c r="W2351" s="19" t="s">
        <v>2092</v>
      </c>
      <c r="X2351" s="19" t="s">
        <v>9965</v>
      </c>
      <c r="Y2351" s="19" t="s">
        <v>9966</v>
      </c>
      <c r="Z2351" s="19" t="s">
        <v>9967</v>
      </c>
      <c r="AA2351" s="46">
        <v>130</v>
      </c>
      <c r="AB2351" s="19" t="s">
        <v>504</v>
      </c>
      <c r="AC2351" s="19" t="s">
        <v>157</v>
      </c>
      <c r="AD2351" s="19" t="s">
        <v>3363</v>
      </c>
      <c r="AE2351" s="19" t="s">
        <v>1481</v>
      </c>
      <c r="AF2351" s="19" t="s">
        <v>1719</v>
      </c>
      <c r="AG2351" s="19" t="s">
        <v>3364</v>
      </c>
      <c r="AH2351" s="19" t="s">
        <v>1594</v>
      </c>
      <c r="AI2351" s="19" t="s">
        <v>1595</v>
      </c>
      <c r="AJ2351" s="45">
        <v>0.05</v>
      </c>
      <c r="AK2351" s="45">
        <v>2</v>
      </c>
      <c r="AL2351" s="19" t="s">
        <v>1501</v>
      </c>
      <c r="AM2351" s="46">
        <v>7371.6670000000004</v>
      </c>
      <c r="AN2351" s="46">
        <v>2001.6669999999999</v>
      </c>
      <c r="AO2351" s="46">
        <v>5370</v>
      </c>
      <c r="AP2351" s="45">
        <v>20.8</v>
      </c>
      <c r="AQ2351" s="45"/>
      <c r="AR2351" s="45" t="str">
        <f>IFERROR(VLOOKUP(AB2351,'Pedidos marco'!$A$1:$D$10000,4,0)," ")</f>
        <v xml:space="preserve"> </v>
      </c>
      <c r="AS2351" s="45">
        <f t="shared" si="252"/>
        <v>13</v>
      </c>
      <c r="AT2351" s="45" t="str">
        <f t="shared" si="253"/>
        <v>13</v>
      </c>
      <c r="AU2351" s="47">
        <v>2</v>
      </c>
      <c r="AV2351" s="19" t="str">
        <f t="shared" si="254"/>
        <v>04 April</v>
      </c>
      <c r="AW2351" s="19">
        <f t="shared" si="255"/>
        <v>0.52</v>
      </c>
      <c r="AX2351" s="19">
        <f t="shared" si="256"/>
        <v>10.4</v>
      </c>
      <c r="AY2351" s="19" t="e">
        <f>VLOOKUP(AG2351,Cías!$A$1:$E$10000,5,0)</f>
        <v>#N/A</v>
      </c>
      <c r="AZ2351" s="19" t="str">
        <f t="shared" si="257"/>
        <v>1013275</v>
      </c>
      <c r="BA2351" s="19" t="str">
        <f t="shared" si="258"/>
        <v>HARO RUIZ SIXTO RIGOBERTO</v>
      </c>
      <c r="BB2351" s="19" t="e">
        <f>VLOOKUP(AG2351,Cías!$A$1:$E$10000,3,0)</f>
        <v>#N/A</v>
      </c>
      <c r="BC2351" s="19"/>
      <c r="BD2351" s="19"/>
      <c r="BE2351" s="19"/>
      <c r="BF2351" s="19"/>
      <c r="BG2351" s="19"/>
      <c r="BH2351" s="19"/>
      <c r="BI2351" s="19"/>
      <c r="BJ2351" s="19"/>
    </row>
    <row r="2352" spans="1:62" ht="15" x14ac:dyDescent="0.2">
      <c r="A2352" s="19" t="s">
        <v>19676</v>
      </c>
      <c r="B2352" s="19" t="s">
        <v>1479</v>
      </c>
      <c r="C2352" s="43">
        <v>44664</v>
      </c>
      <c r="D2352" s="44">
        <v>0.72777777777777997</v>
      </c>
      <c r="E2352" s="19" t="s">
        <v>19688</v>
      </c>
      <c r="F2352" s="19" t="s">
        <v>19689</v>
      </c>
      <c r="G2352" s="19" t="s">
        <v>19690</v>
      </c>
      <c r="H2352" s="45">
        <v>2494.8000000000002</v>
      </c>
      <c r="I2352" s="45">
        <v>2797.19</v>
      </c>
      <c r="J2352" s="19" t="s">
        <v>1560</v>
      </c>
      <c r="K2352" s="19" t="s">
        <v>19680</v>
      </c>
      <c r="L2352" s="19" t="s">
        <v>19691</v>
      </c>
      <c r="M2352" s="19" t="s">
        <v>19692</v>
      </c>
      <c r="N2352" s="19" t="s">
        <v>19676</v>
      </c>
      <c r="O2352" s="19" t="s">
        <v>367</v>
      </c>
      <c r="P2352" s="19" t="s">
        <v>368</v>
      </c>
      <c r="Q2352" s="46">
        <v>360</v>
      </c>
      <c r="R2352" s="19" t="s">
        <v>1544</v>
      </c>
      <c r="S2352" s="19" t="s">
        <v>9962</v>
      </c>
      <c r="T2352" s="19" t="s">
        <v>9963</v>
      </c>
      <c r="U2352" s="19" t="s">
        <v>9964</v>
      </c>
      <c r="V2352" s="19" t="s">
        <v>2126</v>
      </c>
      <c r="W2352" s="19" t="s">
        <v>2092</v>
      </c>
      <c r="X2352" s="19" t="s">
        <v>9965</v>
      </c>
      <c r="Y2352" s="19" t="s">
        <v>9966</v>
      </c>
      <c r="Z2352" s="19" t="s">
        <v>9967</v>
      </c>
      <c r="AA2352" s="46">
        <v>130</v>
      </c>
      <c r="AB2352" s="19" t="s">
        <v>504</v>
      </c>
      <c r="AC2352" s="19" t="s">
        <v>157</v>
      </c>
      <c r="AD2352" s="19" t="s">
        <v>3363</v>
      </c>
      <c r="AE2352" s="19" t="s">
        <v>1481</v>
      </c>
      <c r="AF2352" s="19" t="s">
        <v>1719</v>
      </c>
      <c r="AG2352" s="19" t="s">
        <v>3364</v>
      </c>
      <c r="AH2352" s="19" t="s">
        <v>1594</v>
      </c>
      <c r="AI2352" s="19" t="s">
        <v>1595</v>
      </c>
      <c r="AJ2352" s="45">
        <v>0.05</v>
      </c>
      <c r="AK2352" s="45">
        <v>18</v>
      </c>
      <c r="AL2352" s="19" t="s">
        <v>1501</v>
      </c>
      <c r="AM2352" s="46">
        <v>23385</v>
      </c>
      <c r="AN2352" s="46">
        <v>18015</v>
      </c>
      <c r="AO2352" s="46">
        <v>5370</v>
      </c>
      <c r="AP2352" s="45">
        <v>187.2</v>
      </c>
      <c r="AQ2352" s="45"/>
      <c r="AR2352" s="45" t="str">
        <f>IFERROR(VLOOKUP(AB2352,'Pedidos marco'!$A$1:$D$10000,4,0)," ")</f>
        <v xml:space="preserve"> </v>
      </c>
      <c r="AS2352" s="45">
        <f t="shared" si="252"/>
        <v>13</v>
      </c>
      <c r="AT2352" s="45" t="str">
        <f t="shared" si="253"/>
        <v>13</v>
      </c>
      <c r="AU2352" s="47">
        <v>18</v>
      </c>
      <c r="AV2352" s="19" t="str">
        <f t="shared" si="254"/>
        <v>04 April</v>
      </c>
      <c r="AW2352" s="19">
        <f t="shared" si="255"/>
        <v>0.52</v>
      </c>
      <c r="AX2352" s="19">
        <f t="shared" si="256"/>
        <v>10.399999999999999</v>
      </c>
      <c r="AY2352" s="19" t="e">
        <f>VLOOKUP(AG2352,Cías!$A$1:$E$10000,5,0)</f>
        <v>#N/A</v>
      </c>
      <c r="AZ2352" s="19" t="str">
        <f t="shared" si="257"/>
        <v>1013275</v>
      </c>
      <c r="BA2352" s="19" t="str">
        <f t="shared" si="258"/>
        <v>HARO RUIZ SIXTO RIGOBERTO</v>
      </c>
      <c r="BB2352" s="19" t="e">
        <f>VLOOKUP(AG2352,Cías!$A$1:$E$10000,3,0)</f>
        <v>#N/A</v>
      </c>
      <c r="BC2352" s="19"/>
      <c r="BD2352" s="19"/>
      <c r="BE2352" s="19"/>
      <c r="BF2352" s="19"/>
      <c r="BG2352" s="19"/>
      <c r="BH2352" s="19"/>
      <c r="BI2352" s="19"/>
      <c r="BJ2352" s="19"/>
    </row>
    <row r="2353" spans="1:62" ht="15" x14ac:dyDescent="0.2">
      <c r="A2353" s="19" t="s">
        <v>19693</v>
      </c>
      <c r="B2353" s="19" t="s">
        <v>1479</v>
      </c>
      <c r="C2353" s="43">
        <v>44664</v>
      </c>
      <c r="D2353" s="44">
        <v>0.73263888888888995</v>
      </c>
      <c r="E2353" s="19" t="s">
        <v>19694</v>
      </c>
      <c r="F2353" s="19" t="s">
        <v>19695</v>
      </c>
      <c r="G2353" s="19" t="s">
        <v>19696</v>
      </c>
      <c r="H2353" s="45">
        <v>2473.1999999999998</v>
      </c>
      <c r="I2353" s="45">
        <v>2772.96</v>
      </c>
      <c r="J2353" s="19" t="s">
        <v>1560</v>
      </c>
      <c r="K2353" s="19" t="s">
        <v>19697</v>
      </c>
      <c r="L2353" s="19" t="s">
        <v>19698</v>
      </c>
      <c r="M2353" s="19" t="s">
        <v>19699</v>
      </c>
      <c r="N2353" s="19" t="s">
        <v>19693</v>
      </c>
      <c r="O2353" s="19" t="s">
        <v>1603</v>
      </c>
      <c r="P2353" s="19" t="s">
        <v>1604</v>
      </c>
      <c r="Q2353" s="46">
        <v>360</v>
      </c>
      <c r="R2353" s="19" t="s">
        <v>1544</v>
      </c>
      <c r="S2353" s="19" t="s">
        <v>1736</v>
      </c>
      <c r="T2353" s="19" t="s">
        <v>1737</v>
      </c>
      <c r="U2353" s="19" t="s">
        <v>10080</v>
      </c>
      <c r="V2353" s="19" t="s">
        <v>10081</v>
      </c>
      <c r="W2353" s="19" t="s">
        <v>2144</v>
      </c>
      <c r="X2353" s="19" t="s">
        <v>10082</v>
      </c>
      <c r="Y2353" s="19" t="s">
        <v>2146</v>
      </c>
      <c r="Z2353" s="19" t="s">
        <v>2147</v>
      </c>
      <c r="AA2353" s="46">
        <v>388</v>
      </c>
      <c r="AB2353" s="19" t="s">
        <v>493</v>
      </c>
      <c r="AC2353" s="19" t="s">
        <v>135</v>
      </c>
      <c r="AD2353" s="19" t="s">
        <v>4204</v>
      </c>
      <c r="AE2353" s="19" t="s">
        <v>1481</v>
      </c>
      <c r="AF2353" s="19" t="s">
        <v>1554</v>
      </c>
      <c r="AG2353" s="19" t="s">
        <v>4205</v>
      </c>
      <c r="AH2353" s="19" t="s">
        <v>1499</v>
      </c>
      <c r="AI2353" s="19" t="s">
        <v>1500</v>
      </c>
      <c r="AJ2353" s="45">
        <v>0</v>
      </c>
      <c r="AK2353" s="45">
        <v>0</v>
      </c>
      <c r="AL2353" s="19" t="s">
        <v>1501</v>
      </c>
      <c r="AM2353" s="46">
        <v>26930</v>
      </c>
      <c r="AN2353" s="46">
        <v>18000</v>
      </c>
      <c r="AO2353" s="46">
        <v>8930</v>
      </c>
      <c r="AP2353" s="45">
        <v>381.6</v>
      </c>
      <c r="AQ2353" s="45"/>
      <c r="AR2353" s="45" t="str">
        <f>IFERROR(VLOOKUP(AB2353,'Pedidos marco'!$A$1:$D$10000,4,0)," ")</f>
        <v xml:space="preserve"> </v>
      </c>
      <c r="AS2353" s="45">
        <f t="shared" si="252"/>
        <v>13</v>
      </c>
      <c r="AT2353" s="45" t="str">
        <f t="shared" si="253"/>
        <v>13</v>
      </c>
      <c r="AU2353" s="47">
        <v>18</v>
      </c>
      <c r="AV2353" s="19" t="str">
        <f t="shared" si="254"/>
        <v>04 April</v>
      </c>
      <c r="AW2353" s="19">
        <f t="shared" si="255"/>
        <v>1.06</v>
      </c>
      <c r="AX2353" s="19">
        <f t="shared" si="256"/>
        <v>21.200000000000003</v>
      </c>
      <c r="AY2353" s="19" t="e">
        <f>VLOOKUP(AG2353,Cías!$A$1:$E$10000,5,0)</f>
        <v>#N/A</v>
      </c>
      <c r="AZ2353" s="19" t="str">
        <f t="shared" si="257"/>
        <v>1020060</v>
      </c>
      <c r="BA2353" s="19" t="str">
        <f t="shared" si="258"/>
        <v>FUERTES RUEDA HUGO BALDOMERO</v>
      </c>
      <c r="BB2353" s="19" t="e">
        <f>VLOOKUP(AG2353,Cías!$A$1:$E$10000,3,0)</f>
        <v>#N/A</v>
      </c>
      <c r="BC2353" s="19"/>
      <c r="BD2353" s="19"/>
      <c r="BE2353" s="19"/>
      <c r="BF2353" s="19"/>
      <c r="BG2353" s="19"/>
      <c r="BH2353" s="19"/>
      <c r="BI2353" s="19"/>
      <c r="BJ2353" s="19"/>
    </row>
    <row r="2354" spans="1:62" ht="15" x14ac:dyDescent="0.2">
      <c r="A2354" s="19" t="s">
        <v>19700</v>
      </c>
      <c r="B2354" s="19" t="s">
        <v>1479</v>
      </c>
      <c r="C2354" s="43">
        <v>44664</v>
      </c>
      <c r="D2354" s="44">
        <v>0.73819444444444005</v>
      </c>
      <c r="E2354" s="19" t="s">
        <v>19701</v>
      </c>
      <c r="F2354" s="19" t="s">
        <v>1481</v>
      </c>
      <c r="G2354" s="19" t="s">
        <v>1481</v>
      </c>
      <c r="H2354" s="45">
        <v>0</v>
      </c>
      <c r="I2354" s="45">
        <v>0</v>
      </c>
      <c r="J2354" s="19" t="s">
        <v>1482</v>
      </c>
      <c r="K2354" s="19" t="s">
        <v>19702</v>
      </c>
      <c r="L2354" s="19" t="s">
        <v>19703</v>
      </c>
      <c r="M2354" s="19" t="s">
        <v>19704</v>
      </c>
      <c r="N2354" s="19" t="s">
        <v>19700</v>
      </c>
      <c r="O2354" s="19" t="s">
        <v>371</v>
      </c>
      <c r="P2354" s="19" t="s">
        <v>372</v>
      </c>
      <c r="Q2354" s="46">
        <v>480</v>
      </c>
      <c r="R2354" s="19" t="s">
        <v>1544</v>
      </c>
      <c r="S2354" s="19" t="s">
        <v>2651</v>
      </c>
      <c r="T2354" s="19" t="s">
        <v>2652</v>
      </c>
      <c r="U2354" s="19" t="s">
        <v>5389</v>
      </c>
      <c r="V2354" s="19" t="s">
        <v>5390</v>
      </c>
      <c r="W2354" s="19" t="s">
        <v>1865</v>
      </c>
      <c r="X2354" s="19" t="s">
        <v>5391</v>
      </c>
      <c r="Y2354" s="19" t="s">
        <v>1867</v>
      </c>
      <c r="Z2354" s="19" t="s">
        <v>1868</v>
      </c>
      <c r="AA2354" s="46">
        <v>30</v>
      </c>
      <c r="AB2354" s="19" t="s">
        <v>524</v>
      </c>
      <c r="AC2354" s="19" t="s">
        <v>200</v>
      </c>
      <c r="AD2354" s="19" t="s">
        <v>10509</v>
      </c>
      <c r="AE2354" s="19" t="s">
        <v>10510</v>
      </c>
      <c r="AF2354" s="19" t="s">
        <v>1719</v>
      </c>
      <c r="AG2354" s="19" t="s">
        <v>10511</v>
      </c>
      <c r="AH2354" s="19" t="s">
        <v>1594</v>
      </c>
      <c r="AI2354" s="19" t="s">
        <v>1595</v>
      </c>
      <c r="AJ2354" s="45">
        <v>0.05</v>
      </c>
      <c r="AK2354" s="45">
        <v>24</v>
      </c>
      <c r="AL2354" s="19" t="s">
        <v>1501</v>
      </c>
      <c r="AM2354" s="46">
        <v>40480</v>
      </c>
      <c r="AN2354" s="46">
        <v>24050</v>
      </c>
      <c r="AO2354" s="46">
        <v>16430</v>
      </c>
      <c r="AP2354" s="45">
        <v>91.2</v>
      </c>
      <c r="AQ2354" s="45"/>
      <c r="AR2354" s="45" t="str">
        <f>IFERROR(VLOOKUP(AB2354,'Pedidos marco'!$A$1:$D$10000,4,0)," ")</f>
        <v xml:space="preserve"> </v>
      </c>
      <c r="AS2354" s="45">
        <f t="shared" si="252"/>
        <v>13</v>
      </c>
      <c r="AT2354" s="45" t="str">
        <f t="shared" si="253"/>
        <v>13</v>
      </c>
      <c r="AU2354" s="47">
        <v>24</v>
      </c>
      <c r="AV2354" s="19" t="str">
        <f t="shared" si="254"/>
        <v>04 April</v>
      </c>
      <c r="AW2354" s="19">
        <f t="shared" si="255"/>
        <v>0.19</v>
      </c>
      <c r="AX2354" s="19">
        <f t="shared" si="256"/>
        <v>3.8000000000000003</v>
      </c>
      <c r="AY2354" s="19" t="e">
        <f>VLOOKUP(AG2354,Cías!$A$1:$E$10000,5,0)</f>
        <v>#N/A</v>
      </c>
      <c r="AZ2354" s="19" t="str">
        <f t="shared" si="257"/>
        <v>1022020</v>
      </c>
      <c r="BA2354" s="19" t="str">
        <f t="shared" si="258"/>
        <v>MENDEZ FIGUEROA JUAN CARLOS</v>
      </c>
      <c r="BB2354" s="19" t="e">
        <f>VLOOKUP(AG2354,Cías!$A$1:$E$10000,3,0)</f>
        <v>#N/A</v>
      </c>
      <c r="BC2354" s="19"/>
      <c r="BD2354" s="19"/>
      <c r="BE2354" s="19"/>
      <c r="BF2354" s="19"/>
      <c r="BG2354" s="19"/>
      <c r="BH2354" s="19"/>
      <c r="BI2354" s="19"/>
      <c r="BJ2354" s="19"/>
    </row>
    <row r="2355" spans="1:62" ht="15" x14ac:dyDescent="0.2">
      <c r="A2355" s="19" t="s">
        <v>19705</v>
      </c>
      <c r="B2355" s="19" t="s">
        <v>1479</v>
      </c>
      <c r="C2355" s="43">
        <v>44664</v>
      </c>
      <c r="D2355" s="44">
        <v>0.74097222222222003</v>
      </c>
      <c r="E2355" s="19" t="s">
        <v>19706</v>
      </c>
      <c r="F2355" s="19" t="s">
        <v>19707</v>
      </c>
      <c r="G2355" s="19" t="s">
        <v>19708</v>
      </c>
      <c r="H2355" s="45">
        <v>545.6</v>
      </c>
      <c r="I2355" s="45">
        <v>611.73</v>
      </c>
      <c r="J2355" s="19" t="s">
        <v>1560</v>
      </c>
      <c r="K2355" s="19" t="s">
        <v>19709</v>
      </c>
      <c r="L2355" s="19" t="s">
        <v>19710</v>
      </c>
      <c r="M2355" s="19" t="s">
        <v>19711</v>
      </c>
      <c r="N2355" s="19" t="s">
        <v>19705</v>
      </c>
      <c r="O2355" s="19" t="s">
        <v>371</v>
      </c>
      <c r="P2355" s="19" t="s">
        <v>372</v>
      </c>
      <c r="Q2355" s="46">
        <v>80</v>
      </c>
      <c r="R2355" s="19" t="s">
        <v>1544</v>
      </c>
      <c r="S2355" s="19" t="s">
        <v>2566</v>
      </c>
      <c r="T2355" s="19" t="s">
        <v>2567</v>
      </c>
      <c r="U2355" s="19" t="s">
        <v>6063</v>
      </c>
      <c r="V2355" s="19" t="s">
        <v>6064</v>
      </c>
      <c r="W2355" s="19" t="s">
        <v>415</v>
      </c>
      <c r="X2355" s="19" t="s">
        <v>6065</v>
      </c>
      <c r="Y2355" s="19" t="s">
        <v>4279</v>
      </c>
      <c r="Z2355" s="19" t="s">
        <v>4280</v>
      </c>
      <c r="AA2355" s="46">
        <v>87</v>
      </c>
      <c r="AB2355" s="19" t="s">
        <v>464</v>
      </c>
      <c r="AC2355" s="19" t="s">
        <v>78</v>
      </c>
      <c r="AD2355" s="19" t="s">
        <v>16732</v>
      </c>
      <c r="AE2355" s="19" t="s">
        <v>16733</v>
      </c>
      <c r="AF2355" s="19" t="s">
        <v>1554</v>
      </c>
      <c r="AG2355" s="19" t="s">
        <v>2575</v>
      </c>
      <c r="AH2355" s="19" t="s">
        <v>1499</v>
      </c>
      <c r="AI2355" s="19" t="s">
        <v>1500</v>
      </c>
      <c r="AJ2355" s="45">
        <v>0</v>
      </c>
      <c r="AK2355" s="45">
        <v>0</v>
      </c>
      <c r="AL2355" s="19" t="s">
        <v>1501</v>
      </c>
      <c r="AM2355" s="46">
        <v>7063.3329999999996</v>
      </c>
      <c r="AN2355" s="46">
        <v>4000</v>
      </c>
      <c r="AO2355" s="46">
        <v>3063.3330000000001</v>
      </c>
      <c r="AP2355" s="45">
        <v>30.4</v>
      </c>
      <c r="AQ2355" s="45"/>
      <c r="AR2355" s="45" t="str">
        <f>IFERROR(VLOOKUP(AB2355,'Pedidos marco'!$A$1:$D$10000,4,0)," ")</f>
        <v xml:space="preserve"> </v>
      </c>
      <c r="AS2355" s="45">
        <f t="shared" si="252"/>
        <v>13</v>
      </c>
      <c r="AT2355" s="45" t="str">
        <f t="shared" si="253"/>
        <v>13</v>
      </c>
      <c r="AU2355" s="47">
        <v>4</v>
      </c>
      <c r="AV2355" s="19" t="str">
        <f t="shared" si="254"/>
        <v>04 April</v>
      </c>
      <c r="AW2355" s="19">
        <f t="shared" si="255"/>
        <v>0.38</v>
      </c>
      <c r="AX2355" s="19">
        <f t="shared" si="256"/>
        <v>7.6</v>
      </c>
      <c r="AY2355" s="19" t="e">
        <f>VLOOKUP(AG2355,Cías!$A$1:$E$10000,5,0)</f>
        <v>#N/A</v>
      </c>
      <c r="AZ2355" s="19" t="str">
        <f t="shared" si="257"/>
        <v>1013684</v>
      </c>
      <c r="BA2355" s="19" t="str">
        <f t="shared" si="258"/>
        <v>CASTRO NAVARRETE FRANCISCO ARMANDO</v>
      </c>
      <c r="BB2355" s="19" t="e">
        <f>VLOOKUP(AG2355,Cías!$A$1:$E$10000,3,0)</f>
        <v>#N/A</v>
      </c>
      <c r="BC2355" s="19"/>
      <c r="BD2355" s="19"/>
      <c r="BE2355" s="19"/>
      <c r="BF2355" s="19"/>
      <c r="BG2355" s="19"/>
      <c r="BH2355" s="19"/>
      <c r="BI2355" s="19"/>
      <c r="BJ2355" s="19"/>
    </row>
    <row r="2356" spans="1:62" ht="15" x14ac:dyDescent="0.2">
      <c r="A2356" s="19" t="s">
        <v>19705</v>
      </c>
      <c r="B2356" s="19" t="s">
        <v>1479</v>
      </c>
      <c r="C2356" s="43">
        <v>44664</v>
      </c>
      <c r="D2356" s="44">
        <v>0.74097222222222003</v>
      </c>
      <c r="E2356" s="19" t="s">
        <v>19712</v>
      </c>
      <c r="F2356" s="19" t="s">
        <v>19713</v>
      </c>
      <c r="G2356" s="19" t="s">
        <v>19714</v>
      </c>
      <c r="H2356" s="45">
        <v>814.8</v>
      </c>
      <c r="I2356" s="45">
        <v>913.56</v>
      </c>
      <c r="J2356" s="19" t="s">
        <v>1560</v>
      </c>
      <c r="K2356" s="19" t="s">
        <v>19715</v>
      </c>
      <c r="L2356" s="19" t="s">
        <v>19716</v>
      </c>
      <c r="M2356" s="19" t="s">
        <v>19717</v>
      </c>
      <c r="N2356" s="19" t="s">
        <v>19705</v>
      </c>
      <c r="O2356" s="19" t="s">
        <v>367</v>
      </c>
      <c r="P2356" s="19" t="s">
        <v>368</v>
      </c>
      <c r="Q2356" s="46">
        <v>120</v>
      </c>
      <c r="R2356" s="19" t="s">
        <v>1544</v>
      </c>
      <c r="S2356" s="19" t="s">
        <v>2566</v>
      </c>
      <c r="T2356" s="19" t="s">
        <v>2567</v>
      </c>
      <c r="U2356" s="19" t="s">
        <v>6063</v>
      </c>
      <c r="V2356" s="19" t="s">
        <v>6064</v>
      </c>
      <c r="W2356" s="19" t="s">
        <v>415</v>
      </c>
      <c r="X2356" s="19" t="s">
        <v>6065</v>
      </c>
      <c r="Y2356" s="19" t="s">
        <v>4279</v>
      </c>
      <c r="Z2356" s="19" t="s">
        <v>4280</v>
      </c>
      <c r="AA2356" s="46">
        <v>87</v>
      </c>
      <c r="AB2356" s="19" t="s">
        <v>464</v>
      </c>
      <c r="AC2356" s="19" t="s">
        <v>78</v>
      </c>
      <c r="AD2356" s="19" t="s">
        <v>16732</v>
      </c>
      <c r="AE2356" s="19" t="s">
        <v>16733</v>
      </c>
      <c r="AF2356" s="19" t="s">
        <v>1554</v>
      </c>
      <c r="AG2356" s="19" t="s">
        <v>2575</v>
      </c>
      <c r="AH2356" s="19" t="s">
        <v>1499</v>
      </c>
      <c r="AI2356" s="19" t="s">
        <v>1500</v>
      </c>
      <c r="AJ2356" s="45">
        <v>0</v>
      </c>
      <c r="AK2356" s="45">
        <v>0</v>
      </c>
      <c r="AL2356" s="19" t="s">
        <v>1501</v>
      </c>
      <c r="AM2356" s="46">
        <v>9063.3330000000005</v>
      </c>
      <c r="AN2356" s="46">
        <v>6000</v>
      </c>
      <c r="AO2356" s="46">
        <v>3063.3330000000001</v>
      </c>
      <c r="AP2356" s="45">
        <v>45.6</v>
      </c>
      <c r="AQ2356" s="45"/>
      <c r="AR2356" s="45" t="str">
        <f>IFERROR(VLOOKUP(AB2356,'Pedidos marco'!$A$1:$D$10000,4,0)," ")</f>
        <v xml:space="preserve"> </v>
      </c>
      <c r="AS2356" s="45">
        <f t="shared" si="252"/>
        <v>13</v>
      </c>
      <c r="AT2356" s="45" t="str">
        <f t="shared" si="253"/>
        <v>13</v>
      </c>
      <c r="AU2356" s="47">
        <v>6</v>
      </c>
      <c r="AV2356" s="19" t="str">
        <f t="shared" si="254"/>
        <v>04 April</v>
      </c>
      <c r="AW2356" s="19">
        <f t="shared" si="255"/>
        <v>0.38</v>
      </c>
      <c r="AX2356" s="19">
        <f t="shared" si="256"/>
        <v>7.6000000000000005</v>
      </c>
      <c r="AY2356" s="19" t="e">
        <f>VLOOKUP(AG2356,Cías!$A$1:$E$10000,5,0)</f>
        <v>#N/A</v>
      </c>
      <c r="AZ2356" s="19" t="str">
        <f t="shared" si="257"/>
        <v>1013684</v>
      </c>
      <c r="BA2356" s="19" t="str">
        <f t="shared" si="258"/>
        <v>CASTRO NAVARRETE FRANCISCO ARMANDO</v>
      </c>
      <c r="BB2356" s="19" t="e">
        <f>VLOOKUP(AG2356,Cías!$A$1:$E$10000,3,0)</f>
        <v>#N/A</v>
      </c>
      <c r="BC2356" s="19"/>
      <c r="BD2356" s="19"/>
      <c r="BE2356" s="19"/>
      <c r="BF2356" s="19"/>
      <c r="BG2356" s="19"/>
      <c r="BH2356" s="19"/>
      <c r="BI2356" s="19"/>
      <c r="BJ2356" s="19"/>
    </row>
    <row r="2357" spans="1:62" ht="15" x14ac:dyDescent="0.2">
      <c r="A2357" s="19" t="s">
        <v>19705</v>
      </c>
      <c r="B2357" s="19" t="s">
        <v>1479</v>
      </c>
      <c r="C2357" s="43">
        <v>44664</v>
      </c>
      <c r="D2357" s="44">
        <v>0.74097222222222003</v>
      </c>
      <c r="E2357" s="19" t="s">
        <v>19718</v>
      </c>
      <c r="F2357" s="19" t="s">
        <v>19719</v>
      </c>
      <c r="G2357" s="19" t="s">
        <v>19720</v>
      </c>
      <c r="H2357" s="45">
        <v>1086.4000000000001</v>
      </c>
      <c r="I2357" s="45">
        <v>1218.08</v>
      </c>
      <c r="J2357" s="19" t="s">
        <v>1560</v>
      </c>
      <c r="K2357" s="19" t="s">
        <v>19721</v>
      </c>
      <c r="L2357" s="19" t="s">
        <v>19722</v>
      </c>
      <c r="M2357" s="19" t="s">
        <v>19723</v>
      </c>
      <c r="N2357" s="19" t="s">
        <v>19705</v>
      </c>
      <c r="O2357" s="19" t="s">
        <v>367</v>
      </c>
      <c r="P2357" s="19" t="s">
        <v>368</v>
      </c>
      <c r="Q2357" s="46">
        <v>160</v>
      </c>
      <c r="R2357" s="19" t="s">
        <v>1544</v>
      </c>
      <c r="S2357" s="19" t="s">
        <v>2566</v>
      </c>
      <c r="T2357" s="19" t="s">
        <v>2567</v>
      </c>
      <c r="U2357" s="19" t="s">
        <v>19724</v>
      </c>
      <c r="V2357" s="19" t="s">
        <v>19725</v>
      </c>
      <c r="W2357" s="19" t="s">
        <v>415</v>
      </c>
      <c r="X2357" s="19" t="s">
        <v>19726</v>
      </c>
      <c r="Y2357" s="19" t="s">
        <v>4279</v>
      </c>
      <c r="Z2357" s="19" t="s">
        <v>4280</v>
      </c>
      <c r="AA2357" s="46">
        <v>87</v>
      </c>
      <c r="AB2357" s="19" t="s">
        <v>464</v>
      </c>
      <c r="AC2357" s="19" t="s">
        <v>78</v>
      </c>
      <c r="AD2357" s="19" t="s">
        <v>16732</v>
      </c>
      <c r="AE2357" s="19" t="s">
        <v>16733</v>
      </c>
      <c r="AF2357" s="19" t="s">
        <v>1554</v>
      </c>
      <c r="AG2357" s="19" t="s">
        <v>2575</v>
      </c>
      <c r="AH2357" s="19" t="s">
        <v>1499</v>
      </c>
      <c r="AI2357" s="19" t="s">
        <v>1500</v>
      </c>
      <c r="AJ2357" s="45">
        <v>0</v>
      </c>
      <c r="AK2357" s="45">
        <v>0</v>
      </c>
      <c r="AL2357" s="19" t="s">
        <v>1501</v>
      </c>
      <c r="AM2357" s="46">
        <v>11063.333000000001</v>
      </c>
      <c r="AN2357" s="46">
        <v>8000</v>
      </c>
      <c r="AO2357" s="46">
        <v>3063.3330000000001</v>
      </c>
      <c r="AP2357" s="45">
        <v>60.8</v>
      </c>
      <c r="AQ2357" s="45"/>
      <c r="AR2357" s="45" t="str">
        <f>IFERROR(VLOOKUP(AB2357,'Pedidos marco'!$A$1:$D$10000,4,0)," ")</f>
        <v xml:space="preserve"> </v>
      </c>
      <c r="AS2357" s="45">
        <f t="shared" si="252"/>
        <v>13</v>
      </c>
      <c r="AT2357" s="45" t="str">
        <f t="shared" si="253"/>
        <v>13</v>
      </c>
      <c r="AU2357" s="47">
        <v>8</v>
      </c>
      <c r="AV2357" s="19" t="str">
        <f t="shared" si="254"/>
        <v>04 April</v>
      </c>
      <c r="AW2357" s="19">
        <f t="shared" si="255"/>
        <v>0.38</v>
      </c>
      <c r="AX2357" s="19">
        <f t="shared" si="256"/>
        <v>7.6</v>
      </c>
      <c r="AY2357" s="19" t="e">
        <f>VLOOKUP(AG2357,Cías!$A$1:$E$10000,5,0)</f>
        <v>#N/A</v>
      </c>
      <c r="AZ2357" s="19" t="str">
        <f t="shared" si="257"/>
        <v>1013684</v>
      </c>
      <c r="BA2357" s="19" t="str">
        <f t="shared" si="258"/>
        <v>CASTRO NAVARRETE FRANCISCO ARMANDO</v>
      </c>
      <c r="BB2357" s="19" t="e">
        <f>VLOOKUP(AG2357,Cías!$A$1:$E$10000,3,0)</f>
        <v>#N/A</v>
      </c>
      <c r="BC2357" s="19"/>
      <c r="BD2357" s="19"/>
      <c r="BE2357" s="19"/>
      <c r="BF2357" s="19"/>
      <c r="BG2357" s="19"/>
      <c r="BH2357" s="19"/>
      <c r="BI2357" s="19"/>
      <c r="BJ2357" s="19"/>
    </row>
    <row r="2358" spans="1:62" ht="15" x14ac:dyDescent="0.2">
      <c r="A2358" s="19" t="s">
        <v>19727</v>
      </c>
      <c r="B2358" s="19" t="s">
        <v>1479</v>
      </c>
      <c r="C2358" s="43">
        <v>44664</v>
      </c>
      <c r="D2358" s="44">
        <v>0.74236111111111003</v>
      </c>
      <c r="E2358" s="19" t="s">
        <v>19728</v>
      </c>
      <c r="F2358" s="19" t="s">
        <v>19729</v>
      </c>
      <c r="G2358" s="19" t="s">
        <v>19730</v>
      </c>
      <c r="H2358" s="45">
        <v>1836.8</v>
      </c>
      <c r="I2358" s="45">
        <v>2059.44</v>
      </c>
      <c r="J2358" s="19" t="s">
        <v>1560</v>
      </c>
      <c r="K2358" s="19" t="s">
        <v>19731</v>
      </c>
      <c r="L2358" s="19" t="s">
        <v>19732</v>
      </c>
      <c r="M2358" s="19" t="s">
        <v>19733</v>
      </c>
      <c r="N2358" s="19" t="s">
        <v>19727</v>
      </c>
      <c r="O2358" s="19" t="s">
        <v>1641</v>
      </c>
      <c r="P2358" s="19" t="s">
        <v>1642</v>
      </c>
      <c r="Q2358" s="46">
        <v>280</v>
      </c>
      <c r="R2358" s="19" t="s">
        <v>1544</v>
      </c>
      <c r="S2358" s="19" t="s">
        <v>1736</v>
      </c>
      <c r="T2358" s="19" t="s">
        <v>1737</v>
      </c>
      <c r="U2358" s="19" t="s">
        <v>19734</v>
      </c>
      <c r="V2358" s="19" t="s">
        <v>19735</v>
      </c>
      <c r="W2358" s="19" t="s">
        <v>2433</v>
      </c>
      <c r="X2358" s="19" t="s">
        <v>19736</v>
      </c>
      <c r="Y2358" s="19" t="s">
        <v>2435</v>
      </c>
      <c r="Z2358" s="19" t="s">
        <v>2436</v>
      </c>
      <c r="AA2358" s="46">
        <v>385</v>
      </c>
      <c r="AB2358" s="19" t="s">
        <v>573</v>
      </c>
      <c r="AC2358" s="19" t="s">
        <v>299</v>
      </c>
      <c r="AD2358" s="19" t="s">
        <v>1982</v>
      </c>
      <c r="AE2358" s="19" t="s">
        <v>1983</v>
      </c>
      <c r="AF2358" s="19" t="s">
        <v>1554</v>
      </c>
      <c r="AG2358" s="19" t="s">
        <v>1984</v>
      </c>
      <c r="AH2358" s="19" t="s">
        <v>1499</v>
      </c>
      <c r="AI2358" s="19" t="s">
        <v>1500</v>
      </c>
      <c r="AJ2358" s="45">
        <v>0</v>
      </c>
      <c r="AK2358" s="45">
        <v>0</v>
      </c>
      <c r="AL2358" s="19" t="s">
        <v>1501</v>
      </c>
      <c r="AM2358" s="46">
        <v>18506.111000000001</v>
      </c>
      <c r="AN2358" s="46">
        <v>14031.111000000001</v>
      </c>
      <c r="AO2358" s="46">
        <v>4475</v>
      </c>
      <c r="AP2358" s="45">
        <v>347.2</v>
      </c>
      <c r="AQ2358" s="45"/>
      <c r="AR2358" s="45" t="str">
        <f>IFERROR(VLOOKUP(AB2358,'Pedidos marco'!$A$1:$D$10000,4,0)," ")</f>
        <v xml:space="preserve"> </v>
      </c>
      <c r="AS2358" s="45">
        <f t="shared" si="252"/>
        <v>13</v>
      </c>
      <c r="AT2358" s="45" t="str">
        <f t="shared" si="253"/>
        <v>13</v>
      </c>
      <c r="AU2358" s="47">
        <v>14</v>
      </c>
      <c r="AV2358" s="19" t="str">
        <f t="shared" si="254"/>
        <v>04 April</v>
      </c>
      <c r="AW2358" s="19">
        <f t="shared" si="255"/>
        <v>1.24</v>
      </c>
      <c r="AX2358" s="19">
        <f t="shared" si="256"/>
        <v>24.8</v>
      </c>
      <c r="AY2358" s="19" t="e">
        <f>VLOOKUP(AG2358,Cías!$A$1:$E$10000,5,0)</f>
        <v>#N/A</v>
      </c>
      <c r="AZ2358" s="19" t="str">
        <f t="shared" si="257"/>
        <v>1021912</v>
      </c>
      <c r="BA2358" s="19" t="str">
        <f t="shared" si="258"/>
        <v>TAPIA MEJIA GEOVANNY FRANCISCO</v>
      </c>
      <c r="BB2358" s="19" t="e">
        <f>VLOOKUP(AG2358,Cías!$A$1:$E$10000,3,0)</f>
        <v>#N/A</v>
      </c>
      <c r="BC2358" s="19"/>
      <c r="BD2358" s="19"/>
      <c r="BE2358" s="19"/>
      <c r="BF2358" s="19"/>
      <c r="BG2358" s="19"/>
      <c r="BH2358" s="19"/>
      <c r="BI2358" s="19"/>
      <c r="BJ2358" s="19"/>
    </row>
    <row r="2359" spans="1:62" ht="15" x14ac:dyDescent="0.2">
      <c r="A2359" s="19" t="s">
        <v>19727</v>
      </c>
      <c r="B2359" s="19" t="s">
        <v>1479</v>
      </c>
      <c r="C2359" s="43">
        <v>44664</v>
      </c>
      <c r="D2359" s="44">
        <v>0.74236111111111003</v>
      </c>
      <c r="E2359" s="19" t="s">
        <v>19737</v>
      </c>
      <c r="F2359" s="19" t="s">
        <v>19738</v>
      </c>
      <c r="G2359" s="19" t="s">
        <v>19739</v>
      </c>
      <c r="H2359" s="45">
        <v>545.6</v>
      </c>
      <c r="I2359" s="45">
        <v>611.73</v>
      </c>
      <c r="J2359" s="19" t="s">
        <v>1560</v>
      </c>
      <c r="K2359" s="19" t="s">
        <v>19731</v>
      </c>
      <c r="L2359" s="19" t="s">
        <v>19740</v>
      </c>
      <c r="M2359" s="19" t="s">
        <v>19741</v>
      </c>
      <c r="N2359" s="19" t="s">
        <v>19727</v>
      </c>
      <c r="O2359" s="19" t="s">
        <v>1603</v>
      </c>
      <c r="P2359" s="19" t="s">
        <v>1604</v>
      </c>
      <c r="Q2359" s="46">
        <v>80</v>
      </c>
      <c r="R2359" s="19" t="s">
        <v>1544</v>
      </c>
      <c r="S2359" s="19" t="s">
        <v>1736</v>
      </c>
      <c r="T2359" s="19" t="s">
        <v>1737</v>
      </c>
      <c r="U2359" s="19" t="s">
        <v>19734</v>
      </c>
      <c r="V2359" s="19" t="s">
        <v>19735</v>
      </c>
      <c r="W2359" s="19" t="s">
        <v>2433</v>
      </c>
      <c r="X2359" s="19" t="s">
        <v>19736</v>
      </c>
      <c r="Y2359" s="19" t="s">
        <v>2435</v>
      </c>
      <c r="Z2359" s="19" t="s">
        <v>2436</v>
      </c>
      <c r="AA2359" s="46">
        <v>385</v>
      </c>
      <c r="AB2359" s="19" t="s">
        <v>573</v>
      </c>
      <c r="AC2359" s="19" t="s">
        <v>299</v>
      </c>
      <c r="AD2359" s="19" t="s">
        <v>1982</v>
      </c>
      <c r="AE2359" s="19" t="s">
        <v>1983</v>
      </c>
      <c r="AF2359" s="19" t="s">
        <v>1554</v>
      </c>
      <c r="AG2359" s="19" t="s">
        <v>1984</v>
      </c>
      <c r="AH2359" s="19" t="s">
        <v>1499</v>
      </c>
      <c r="AI2359" s="19" t="s">
        <v>1500</v>
      </c>
      <c r="AJ2359" s="45">
        <v>0</v>
      </c>
      <c r="AK2359" s="45">
        <v>0</v>
      </c>
      <c r="AL2359" s="19" t="s">
        <v>1501</v>
      </c>
      <c r="AM2359" s="46">
        <v>8483.8889999999992</v>
      </c>
      <c r="AN2359" s="46">
        <v>4008.8890000000001</v>
      </c>
      <c r="AO2359" s="46">
        <v>4475</v>
      </c>
      <c r="AP2359" s="45">
        <v>99.2</v>
      </c>
      <c r="AQ2359" s="45"/>
      <c r="AR2359" s="45" t="str">
        <f>IFERROR(VLOOKUP(AB2359,'Pedidos marco'!$A$1:$D$10000,4,0)," ")</f>
        <v xml:space="preserve"> </v>
      </c>
      <c r="AS2359" s="45">
        <f t="shared" si="252"/>
        <v>13</v>
      </c>
      <c r="AT2359" s="45" t="str">
        <f t="shared" si="253"/>
        <v>13</v>
      </c>
      <c r="AU2359" s="47">
        <v>4</v>
      </c>
      <c r="AV2359" s="19" t="str">
        <f t="shared" si="254"/>
        <v>04 April</v>
      </c>
      <c r="AW2359" s="19">
        <f t="shared" si="255"/>
        <v>1.24</v>
      </c>
      <c r="AX2359" s="19">
        <f t="shared" si="256"/>
        <v>24.8</v>
      </c>
      <c r="AY2359" s="19" t="e">
        <f>VLOOKUP(AG2359,Cías!$A$1:$E$10000,5,0)</f>
        <v>#N/A</v>
      </c>
      <c r="AZ2359" s="19" t="str">
        <f t="shared" si="257"/>
        <v>1021912</v>
      </c>
      <c r="BA2359" s="19" t="str">
        <f t="shared" si="258"/>
        <v>TAPIA MEJIA GEOVANNY FRANCISCO</v>
      </c>
      <c r="BB2359" s="19" t="e">
        <f>VLOOKUP(AG2359,Cías!$A$1:$E$10000,3,0)</f>
        <v>#N/A</v>
      </c>
      <c r="BC2359" s="19"/>
      <c r="BD2359" s="19"/>
      <c r="BE2359" s="19"/>
      <c r="BF2359" s="19"/>
      <c r="BG2359" s="19"/>
      <c r="BH2359" s="19"/>
      <c r="BI2359" s="19"/>
      <c r="BJ2359" s="19"/>
    </row>
    <row r="2360" spans="1:62" ht="15" x14ac:dyDescent="0.2">
      <c r="A2360" s="19" t="s">
        <v>19742</v>
      </c>
      <c r="B2360" s="19" t="s">
        <v>1479</v>
      </c>
      <c r="C2360" s="43">
        <v>44664</v>
      </c>
      <c r="D2360" s="44">
        <v>0.74513888888889002</v>
      </c>
      <c r="E2360" s="19" t="s">
        <v>19743</v>
      </c>
      <c r="F2360" s="19" t="s">
        <v>19744</v>
      </c>
      <c r="G2360" s="19" t="s">
        <v>19745</v>
      </c>
      <c r="H2360" s="45">
        <v>3879.04</v>
      </c>
      <c r="I2360" s="45">
        <v>4349.2</v>
      </c>
      <c r="J2360" s="19" t="s">
        <v>1560</v>
      </c>
      <c r="K2360" s="19" t="s">
        <v>19746</v>
      </c>
      <c r="L2360" s="19" t="s">
        <v>19747</v>
      </c>
      <c r="M2360" s="19" t="s">
        <v>19748</v>
      </c>
      <c r="N2360" s="19" t="s">
        <v>19742</v>
      </c>
      <c r="O2360" s="19" t="s">
        <v>1486</v>
      </c>
      <c r="P2360" s="19" t="s">
        <v>1487</v>
      </c>
      <c r="Q2360" s="46">
        <v>31.96</v>
      </c>
      <c r="R2360" s="19" t="s">
        <v>1488</v>
      </c>
      <c r="S2360" s="19" t="s">
        <v>1623</v>
      </c>
      <c r="T2360" s="19" t="s">
        <v>1624</v>
      </c>
      <c r="U2360" s="19" t="s">
        <v>1625</v>
      </c>
      <c r="V2360" s="19" t="s">
        <v>1626</v>
      </c>
      <c r="W2360" s="19" t="s">
        <v>1627</v>
      </c>
      <c r="X2360" s="19" t="s">
        <v>1628</v>
      </c>
      <c r="Y2360" s="19" t="s">
        <v>1629</v>
      </c>
      <c r="Z2360" s="19" t="s">
        <v>1630</v>
      </c>
      <c r="AA2360" s="46">
        <v>40</v>
      </c>
      <c r="AB2360" s="19" t="s">
        <v>583</v>
      </c>
      <c r="AC2360" s="19" t="s">
        <v>323</v>
      </c>
      <c r="AD2360" s="19" t="s">
        <v>1631</v>
      </c>
      <c r="AE2360" s="19" t="s">
        <v>1632</v>
      </c>
      <c r="AF2360" s="19" t="s">
        <v>1497</v>
      </c>
      <c r="AG2360" s="19" t="s">
        <v>1633</v>
      </c>
      <c r="AH2360" s="19" t="s">
        <v>1499</v>
      </c>
      <c r="AI2360" s="19" t="s">
        <v>1500</v>
      </c>
      <c r="AJ2360" s="45">
        <v>0</v>
      </c>
      <c r="AK2360" s="45">
        <v>0</v>
      </c>
      <c r="AL2360" s="19" t="s">
        <v>1501</v>
      </c>
      <c r="AM2360" s="46">
        <v>51500</v>
      </c>
      <c r="AN2360" s="46">
        <v>31960</v>
      </c>
      <c r="AO2360" s="46">
        <v>19540</v>
      </c>
      <c r="AP2360" s="45">
        <v>112.5</v>
      </c>
      <c r="AQ2360" s="45"/>
      <c r="AR2360" s="45" t="str">
        <f>IFERROR(VLOOKUP(AB2360,'Pedidos marco'!$A$1:$D$10000,4,0)," ")</f>
        <v xml:space="preserve"> </v>
      </c>
      <c r="AS2360" s="45">
        <f t="shared" si="252"/>
        <v>13</v>
      </c>
      <c r="AT2360" s="45" t="str">
        <f t="shared" si="253"/>
        <v>13</v>
      </c>
      <c r="AU2360" s="47">
        <v>31.96</v>
      </c>
      <c r="AV2360" s="19" t="str">
        <f t="shared" si="254"/>
        <v>04 April</v>
      </c>
      <c r="AW2360" s="19">
        <f t="shared" si="255"/>
        <v>3.5200250312891113</v>
      </c>
      <c r="AX2360" s="19">
        <f t="shared" si="256"/>
        <v>3.5200250312891113</v>
      </c>
      <c r="AY2360" s="19" t="e">
        <f>VLOOKUP(AG2360,Cías!$A$1:$E$10000,5,0)</f>
        <v>#N/A</v>
      </c>
      <c r="AZ2360" s="19" t="str">
        <f t="shared" si="257"/>
        <v>1013906</v>
      </c>
      <c r="BA2360" s="19" t="str">
        <f t="shared" si="258"/>
        <v>VALLEJOS VILLEGAS SAUL EDUARDO</v>
      </c>
      <c r="BB2360" s="19" t="e">
        <f>VLOOKUP(AG2360,Cías!$A$1:$E$10000,3,0)</f>
        <v>#N/A</v>
      </c>
      <c r="BC2360" s="19"/>
      <c r="BD2360" s="19"/>
      <c r="BE2360" s="19"/>
      <c r="BF2360" s="19"/>
      <c r="BG2360" s="19"/>
      <c r="BH2360" s="19"/>
      <c r="BI2360" s="19"/>
      <c r="BJ2360" s="19"/>
    </row>
    <row r="2361" spans="1:62" ht="15" x14ac:dyDescent="0.2">
      <c r="A2361" s="19" t="s">
        <v>19749</v>
      </c>
      <c r="B2361" s="19" t="s">
        <v>1479</v>
      </c>
      <c r="C2361" s="43">
        <v>44664</v>
      </c>
      <c r="D2361" s="44">
        <v>0.75</v>
      </c>
      <c r="E2361" s="19" t="s">
        <v>19750</v>
      </c>
      <c r="F2361" s="19" t="s">
        <v>1481</v>
      </c>
      <c r="G2361" s="19" t="s">
        <v>1481</v>
      </c>
      <c r="H2361" s="45">
        <v>0</v>
      </c>
      <c r="I2361" s="45">
        <v>0</v>
      </c>
      <c r="J2361" s="19" t="s">
        <v>1482</v>
      </c>
      <c r="K2361" s="19" t="s">
        <v>19751</v>
      </c>
      <c r="L2361" s="19" t="s">
        <v>19752</v>
      </c>
      <c r="M2361" s="19" t="s">
        <v>19753</v>
      </c>
      <c r="N2361" s="19" t="s">
        <v>19749</v>
      </c>
      <c r="O2361" s="19" t="s">
        <v>371</v>
      </c>
      <c r="P2361" s="19" t="s">
        <v>372</v>
      </c>
      <c r="Q2361" s="46">
        <v>480</v>
      </c>
      <c r="R2361" s="19" t="s">
        <v>1544</v>
      </c>
      <c r="S2361" s="19" t="s">
        <v>2651</v>
      </c>
      <c r="T2361" s="19" t="s">
        <v>2652</v>
      </c>
      <c r="U2361" s="19" t="s">
        <v>2653</v>
      </c>
      <c r="V2361" s="19" t="s">
        <v>2654</v>
      </c>
      <c r="W2361" s="19" t="s">
        <v>2655</v>
      </c>
      <c r="X2361" s="19" t="s">
        <v>2656</v>
      </c>
      <c r="Y2361" s="19" t="s">
        <v>2657</v>
      </c>
      <c r="Z2361" s="19" t="s">
        <v>2658</v>
      </c>
      <c r="AA2361" s="46">
        <v>47</v>
      </c>
      <c r="AB2361" s="19" t="s">
        <v>465</v>
      </c>
      <c r="AC2361" s="19" t="s">
        <v>80</v>
      </c>
      <c r="AD2361" s="19" t="s">
        <v>6811</v>
      </c>
      <c r="AE2361" s="19" t="s">
        <v>6812</v>
      </c>
      <c r="AF2361" s="19" t="s">
        <v>1719</v>
      </c>
      <c r="AG2361" s="19" t="s">
        <v>6813</v>
      </c>
      <c r="AH2361" s="19" t="s">
        <v>1594</v>
      </c>
      <c r="AI2361" s="19" t="s">
        <v>1595</v>
      </c>
      <c r="AJ2361" s="45">
        <v>0.05</v>
      </c>
      <c r="AK2361" s="45">
        <v>24</v>
      </c>
      <c r="AL2361" s="19" t="s">
        <v>1501</v>
      </c>
      <c r="AM2361" s="46">
        <v>38510</v>
      </c>
      <c r="AN2361" s="46">
        <v>24070</v>
      </c>
      <c r="AO2361" s="46">
        <v>14440</v>
      </c>
      <c r="AP2361" s="45">
        <v>129.6</v>
      </c>
      <c r="AQ2361" s="45"/>
      <c r="AR2361" s="45" t="str">
        <f>IFERROR(VLOOKUP(AB2361,'Pedidos marco'!$A$1:$D$10000,4,0)," ")</f>
        <v xml:space="preserve"> </v>
      </c>
      <c r="AS2361" s="45">
        <f t="shared" si="252"/>
        <v>13</v>
      </c>
      <c r="AT2361" s="45" t="str">
        <f t="shared" si="253"/>
        <v>13</v>
      </c>
      <c r="AU2361" s="47">
        <v>24</v>
      </c>
      <c r="AV2361" s="19" t="str">
        <f t="shared" si="254"/>
        <v>04 April</v>
      </c>
      <c r="AW2361" s="19">
        <f t="shared" si="255"/>
        <v>0.26999999999999996</v>
      </c>
      <c r="AX2361" s="19">
        <f t="shared" si="256"/>
        <v>5.3999999999999995</v>
      </c>
      <c r="AY2361" s="19" t="e">
        <f>VLOOKUP(AG2361,Cías!$A$1:$E$10000,5,0)</f>
        <v>#N/A</v>
      </c>
      <c r="AZ2361" s="19" t="str">
        <f t="shared" si="257"/>
        <v>1014038</v>
      </c>
      <c r="BA2361" s="19" t="str">
        <f t="shared" si="258"/>
        <v>CASTRO NAVARRETE MILTON GEOVANNY</v>
      </c>
      <c r="BB2361" s="19" t="e">
        <f>VLOOKUP(AG2361,Cías!$A$1:$E$10000,3,0)</f>
        <v>#N/A</v>
      </c>
      <c r="BC2361" s="19"/>
      <c r="BD2361" s="19"/>
      <c r="BE2361" s="19"/>
      <c r="BF2361" s="19"/>
      <c r="BG2361" s="19"/>
      <c r="BH2361" s="19"/>
      <c r="BI2361" s="19"/>
      <c r="BJ2361" s="19"/>
    </row>
    <row r="2362" spans="1:62" ht="15" x14ac:dyDescent="0.2">
      <c r="A2362" s="19" t="s">
        <v>19754</v>
      </c>
      <c r="B2362" s="19" t="s">
        <v>1479</v>
      </c>
      <c r="C2362" s="43">
        <v>44664</v>
      </c>
      <c r="D2362" s="44">
        <v>0.75486111111110998</v>
      </c>
      <c r="E2362" s="19" t="s">
        <v>19755</v>
      </c>
      <c r="F2362" s="19" t="s">
        <v>19756</v>
      </c>
      <c r="G2362" s="19" t="s">
        <v>19757</v>
      </c>
      <c r="H2362" s="45">
        <v>1898.4</v>
      </c>
      <c r="I2362" s="45">
        <v>2128.5</v>
      </c>
      <c r="J2362" s="19" t="s">
        <v>1560</v>
      </c>
      <c r="K2362" s="19" t="s">
        <v>19758</v>
      </c>
      <c r="L2362" s="19" t="s">
        <v>19759</v>
      </c>
      <c r="M2362" s="19" t="s">
        <v>19760</v>
      </c>
      <c r="N2362" s="19" t="s">
        <v>19754</v>
      </c>
      <c r="O2362" s="19" t="s">
        <v>371</v>
      </c>
      <c r="P2362" s="19" t="s">
        <v>372</v>
      </c>
      <c r="Q2362" s="46">
        <v>280</v>
      </c>
      <c r="R2362" s="19" t="s">
        <v>1544</v>
      </c>
      <c r="S2362" s="19" t="s">
        <v>2839</v>
      </c>
      <c r="T2362" s="19" t="s">
        <v>2840</v>
      </c>
      <c r="U2362" s="19" t="s">
        <v>6267</v>
      </c>
      <c r="V2362" s="19" t="s">
        <v>6268</v>
      </c>
      <c r="W2362" s="19" t="s">
        <v>1798</v>
      </c>
      <c r="X2362" s="19" t="s">
        <v>6269</v>
      </c>
      <c r="Y2362" s="19" t="s">
        <v>1800</v>
      </c>
      <c r="Z2362" s="19" t="s">
        <v>1801</v>
      </c>
      <c r="AA2362" s="46">
        <v>159</v>
      </c>
      <c r="AB2362" s="19" t="s">
        <v>548</v>
      </c>
      <c r="AC2362" s="19" t="s">
        <v>248</v>
      </c>
      <c r="AD2362" s="19" t="s">
        <v>5973</v>
      </c>
      <c r="AE2362" s="19" t="s">
        <v>5974</v>
      </c>
      <c r="AF2362" s="19" t="s">
        <v>1592</v>
      </c>
      <c r="AG2362" s="19" t="s">
        <v>5975</v>
      </c>
      <c r="AH2362" s="19" t="s">
        <v>1499</v>
      </c>
      <c r="AI2362" s="19" t="s">
        <v>1500</v>
      </c>
      <c r="AJ2362" s="45">
        <v>0</v>
      </c>
      <c r="AK2362" s="45">
        <v>0</v>
      </c>
      <c r="AL2362" s="19" t="s">
        <v>1501</v>
      </c>
      <c r="AM2362" s="46">
        <v>21975</v>
      </c>
      <c r="AN2362" s="46">
        <v>14000</v>
      </c>
      <c r="AO2362" s="46">
        <v>7975</v>
      </c>
      <c r="AP2362" s="45">
        <v>162.4</v>
      </c>
      <c r="AQ2362" s="45"/>
      <c r="AR2362" s="45" t="str">
        <f>IFERROR(VLOOKUP(AB2362,'Pedidos marco'!$A$1:$D$10000,4,0)," ")</f>
        <v xml:space="preserve"> </v>
      </c>
      <c r="AS2362" s="45">
        <f t="shared" si="252"/>
        <v>13</v>
      </c>
      <c r="AT2362" s="45" t="str">
        <f t="shared" si="253"/>
        <v>13</v>
      </c>
      <c r="AU2362" s="47">
        <v>14</v>
      </c>
      <c r="AV2362" s="19" t="str">
        <f t="shared" si="254"/>
        <v>04 April</v>
      </c>
      <c r="AW2362" s="19">
        <f t="shared" si="255"/>
        <v>0.58000000000000007</v>
      </c>
      <c r="AX2362" s="19">
        <f t="shared" si="256"/>
        <v>11.6</v>
      </c>
      <c r="AY2362" s="19" t="e">
        <f>VLOOKUP(AG2362,Cías!$A$1:$E$10000,5,0)</f>
        <v>#N/A</v>
      </c>
      <c r="AZ2362" s="19" t="str">
        <f t="shared" si="257"/>
        <v>1013643</v>
      </c>
      <c r="BA2362" s="19" t="str">
        <f t="shared" si="258"/>
        <v>POZO TARUPI MARCELO JAVIER</v>
      </c>
      <c r="BB2362" s="19" t="e">
        <f>VLOOKUP(AG2362,Cías!$A$1:$E$10000,3,0)</f>
        <v>#N/A</v>
      </c>
      <c r="BC2362" s="19"/>
      <c r="BD2362" s="19"/>
      <c r="BE2362" s="19"/>
      <c r="BF2362" s="19"/>
      <c r="BG2362" s="19"/>
      <c r="BH2362" s="19"/>
      <c r="BI2362" s="19"/>
      <c r="BJ2362" s="19"/>
    </row>
    <row r="2363" spans="1:62" ht="15" x14ac:dyDescent="0.2">
      <c r="A2363" s="19" t="s">
        <v>19754</v>
      </c>
      <c r="B2363" s="19" t="s">
        <v>1479</v>
      </c>
      <c r="C2363" s="43">
        <v>44664</v>
      </c>
      <c r="D2363" s="44">
        <v>0.75486111111110998</v>
      </c>
      <c r="E2363" s="19" t="s">
        <v>19761</v>
      </c>
      <c r="F2363" s="19" t="s">
        <v>19762</v>
      </c>
      <c r="G2363" s="19" t="s">
        <v>19763</v>
      </c>
      <c r="H2363" s="45">
        <v>2676</v>
      </c>
      <c r="I2363" s="45">
        <v>3000.35</v>
      </c>
      <c r="J2363" s="19" t="s">
        <v>1560</v>
      </c>
      <c r="K2363" s="19" t="s">
        <v>19764</v>
      </c>
      <c r="L2363" s="19" t="s">
        <v>19765</v>
      </c>
      <c r="M2363" s="19" t="s">
        <v>19766</v>
      </c>
      <c r="N2363" s="19" t="s">
        <v>19754</v>
      </c>
      <c r="O2363" s="19" t="s">
        <v>367</v>
      </c>
      <c r="P2363" s="19" t="s">
        <v>368</v>
      </c>
      <c r="Q2363" s="46">
        <v>400</v>
      </c>
      <c r="R2363" s="19" t="s">
        <v>1544</v>
      </c>
      <c r="S2363" s="19" t="s">
        <v>2839</v>
      </c>
      <c r="T2363" s="19" t="s">
        <v>2840</v>
      </c>
      <c r="U2363" s="19" t="s">
        <v>6267</v>
      </c>
      <c r="V2363" s="19" t="s">
        <v>6268</v>
      </c>
      <c r="W2363" s="19" t="s">
        <v>1798</v>
      </c>
      <c r="X2363" s="19" t="s">
        <v>6269</v>
      </c>
      <c r="Y2363" s="19" t="s">
        <v>1800</v>
      </c>
      <c r="Z2363" s="19" t="s">
        <v>1801</v>
      </c>
      <c r="AA2363" s="46">
        <v>159</v>
      </c>
      <c r="AB2363" s="19" t="s">
        <v>548</v>
      </c>
      <c r="AC2363" s="19" t="s">
        <v>248</v>
      </c>
      <c r="AD2363" s="19" t="s">
        <v>5973</v>
      </c>
      <c r="AE2363" s="19" t="s">
        <v>5974</v>
      </c>
      <c r="AF2363" s="19" t="s">
        <v>1592</v>
      </c>
      <c r="AG2363" s="19" t="s">
        <v>5975</v>
      </c>
      <c r="AH2363" s="19" t="s">
        <v>1499</v>
      </c>
      <c r="AI2363" s="19" t="s">
        <v>1500</v>
      </c>
      <c r="AJ2363" s="45">
        <v>0</v>
      </c>
      <c r="AK2363" s="45">
        <v>0</v>
      </c>
      <c r="AL2363" s="19" t="s">
        <v>1501</v>
      </c>
      <c r="AM2363" s="46">
        <v>27975</v>
      </c>
      <c r="AN2363" s="46">
        <v>20000</v>
      </c>
      <c r="AO2363" s="46">
        <v>7975</v>
      </c>
      <c r="AP2363" s="45">
        <v>232</v>
      </c>
      <c r="AQ2363" s="45"/>
      <c r="AR2363" s="45" t="str">
        <f>IFERROR(VLOOKUP(AB2363,'Pedidos marco'!$A$1:$D$10000,4,0)," ")</f>
        <v xml:space="preserve"> </v>
      </c>
      <c r="AS2363" s="45">
        <f t="shared" si="252"/>
        <v>13</v>
      </c>
      <c r="AT2363" s="45" t="str">
        <f t="shared" si="253"/>
        <v>13</v>
      </c>
      <c r="AU2363" s="47">
        <v>20</v>
      </c>
      <c r="AV2363" s="19" t="str">
        <f t="shared" si="254"/>
        <v>04 April</v>
      </c>
      <c r="AW2363" s="19">
        <f t="shared" si="255"/>
        <v>0.57999999999999996</v>
      </c>
      <c r="AX2363" s="19">
        <f t="shared" si="256"/>
        <v>11.6</v>
      </c>
      <c r="AY2363" s="19" t="e">
        <f>VLOOKUP(AG2363,Cías!$A$1:$E$10000,5,0)</f>
        <v>#N/A</v>
      </c>
      <c r="AZ2363" s="19" t="str">
        <f t="shared" si="257"/>
        <v>1013643</v>
      </c>
      <c r="BA2363" s="19" t="str">
        <f t="shared" si="258"/>
        <v>POZO TARUPI MARCELO JAVIER</v>
      </c>
      <c r="BB2363" s="19" t="e">
        <f>VLOOKUP(AG2363,Cías!$A$1:$E$10000,3,0)</f>
        <v>#N/A</v>
      </c>
      <c r="BC2363" s="19"/>
      <c r="BD2363" s="19"/>
      <c r="BE2363" s="19"/>
      <c r="BF2363" s="19"/>
      <c r="BG2363" s="19"/>
      <c r="BH2363" s="19"/>
      <c r="BI2363" s="19"/>
      <c r="BJ2363" s="19"/>
    </row>
    <row r="2364" spans="1:62" ht="15" x14ac:dyDescent="0.2">
      <c r="A2364" s="19" t="s">
        <v>19767</v>
      </c>
      <c r="B2364" s="19" t="s">
        <v>1479</v>
      </c>
      <c r="C2364" s="43">
        <v>44664</v>
      </c>
      <c r="D2364" s="44">
        <v>0.75624999999999998</v>
      </c>
      <c r="E2364" s="19" t="s">
        <v>19768</v>
      </c>
      <c r="F2364" s="19" t="s">
        <v>19769</v>
      </c>
      <c r="G2364" s="19" t="s">
        <v>19770</v>
      </c>
      <c r="H2364" s="45">
        <v>264.39999999999998</v>
      </c>
      <c r="I2364" s="45">
        <v>296.45</v>
      </c>
      <c r="J2364" s="19" t="s">
        <v>1560</v>
      </c>
      <c r="K2364" s="19" t="s">
        <v>19771</v>
      </c>
      <c r="L2364" s="19" t="s">
        <v>19772</v>
      </c>
      <c r="M2364" s="19" t="s">
        <v>19773</v>
      </c>
      <c r="N2364" s="19" t="s">
        <v>19767</v>
      </c>
      <c r="O2364" s="19" t="s">
        <v>1641</v>
      </c>
      <c r="P2364" s="19" t="s">
        <v>1642</v>
      </c>
      <c r="Q2364" s="46">
        <v>40</v>
      </c>
      <c r="R2364" s="19" t="s">
        <v>1544</v>
      </c>
      <c r="S2364" s="19" t="s">
        <v>2430</v>
      </c>
      <c r="T2364" s="19" t="s">
        <v>10</v>
      </c>
      <c r="U2364" s="19" t="s">
        <v>2431</v>
      </c>
      <c r="V2364" s="19" t="s">
        <v>2432</v>
      </c>
      <c r="W2364" s="19" t="s">
        <v>2433</v>
      </c>
      <c r="X2364" s="19" t="s">
        <v>2434</v>
      </c>
      <c r="Y2364" s="19" t="s">
        <v>2435</v>
      </c>
      <c r="Z2364" s="19" t="s">
        <v>2436</v>
      </c>
      <c r="AA2364" s="46">
        <v>385</v>
      </c>
      <c r="AB2364" s="19" t="s">
        <v>1419</v>
      </c>
      <c r="AC2364" s="19" t="s">
        <v>1390</v>
      </c>
      <c r="AD2364" s="19" t="s">
        <v>2481</v>
      </c>
      <c r="AE2364" s="19" t="s">
        <v>2482</v>
      </c>
      <c r="AF2364" s="19" t="s">
        <v>1719</v>
      </c>
      <c r="AG2364" s="19" t="s">
        <v>2483</v>
      </c>
      <c r="AH2364" s="19" t="s">
        <v>1499</v>
      </c>
      <c r="AI2364" s="19" t="s">
        <v>1500</v>
      </c>
      <c r="AJ2364" s="45">
        <v>0</v>
      </c>
      <c r="AK2364" s="45">
        <v>0</v>
      </c>
      <c r="AL2364" s="19" t="s">
        <v>1501</v>
      </c>
      <c r="AM2364" s="46">
        <v>9964.1669999999995</v>
      </c>
      <c r="AN2364" s="46">
        <v>2004.1669999999999</v>
      </c>
      <c r="AO2364" s="46">
        <v>7960</v>
      </c>
      <c r="AP2364" s="45">
        <v>49.6</v>
      </c>
      <c r="AQ2364" s="45"/>
      <c r="AR2364" s="45" t="str">
        <f>IFERROR(VLOOKUP(AB2364,'Pedidos marco'!$A$1:$D$10000,4,0)," ")</f>
        <v xml:space="preserve"> </v>
      </c>
      <c r="AS2364" s="45">
        <f t="shared" si="252"/>
        <v>13</v>
      </c>
      <c r="AT2364" s="45" t="str">
        <f t="shared" si="253"/>
        <v>13</v>
      </c>
      <c r="AU2364" s="47">
        <v>2</v>
      </c>
      <c r="AV2364" s="19" t="str">
        <f t="shared" si="254"/>
        <v>04 April</v>
      </c>
      <c r="AW2364" s="19">
        <f t="shared" si="255"/>
        <v>1.24</v>
      </c>
      <c r="AX2364" s="19">
        <f t="shared" si="256"/>
        <v>24.8</v>
      </c>
      <c r="AY2364" s="19" t="e">
        <f>VLOOKUP(AG2364,Cías!$A$1:$E$10000,5,0)</f>
        <v>#N/A</v>
      </c>
      <c r="AZ2364" s="19" t="str">
        <f t="shared" si="257"/>
        <v>10007064</v>
      </c>
      <c r="BA2364" s="19" t="str">
        <f t="shared" si="258"/>
        <v>GUERRERO HUALPA WILSON GILBERTO</v>
      </c>
      <c r="BB2364" s="19" t="e">
        <f>VLOOKUP(AG2364,Cías!$A$1:$E$10000,3,0)</f>
        <v>#N/A</v>
      </c>
      <c r="BC2364" s="19"/>
      <c r="BD2364" s="19"/>
      <c r="BE2364" s="19"/>
      <c r="BF2364" s="19"/>
      <c r="BG2364" s="19"/>
      <c r="BH2364" s="19"/>
      <c r="BI2364" s="19"/>
      <c r="BJ2364" s="19"/>
    </row>
    <row r="2365" spans="1:62" ht="15" x14ac:dyDescent="0.2">
      <c r="A2365" s="19" t="s">
        <v>19767</v>
      </c>
      <c r="B2365" s="19" t="s">
        <v>1479</v>
      </c>
      <c r="C2365" s="43">
        <v>44664</v>
      </c>
      <c r="D2365" s="44">
        <v>0.75624999999999998</v>
      </c>
      <c r="E2365" s="19" t="s">
        <v>19774</v>
      </c>
      <c r="F2365" s="19" t="s">
        <v>19775</v>
      </c>
      <c r="G2365" s="19" t="s">
        <v>19776</v>
      </c>
      <c r="H2365" s="45">
        <v>2886.4</v>
      </c>
      <c r="I2365" s="45">
        <v>3236.25</v>
      </c>
      <c r="J2365" s="19" t="s">
        <v>1560</v>
      </c>
      <c r="K2365" s="19" t="s">
        <v>19777</v>
      </c>
      <c r="L2365" s="19" t="s">
        <v>19778</v>
      </c>
      <c r="M2365" s="19" t="s">
        <v>19779</v>
      </c>
      <c r="N2365" s="19" t="s">
        <v>19767</v>
      </c>
      <c r="O2365" s="19" t="s">
        <v>1641</v>
      </c>
      <c r="P2365" s="19" t="s">
        <v>1642</v>
      </c>
      <c r="Q2365" s="46">
        <v>440</v>
      </c>
      <c r="R2365" s="19" t="s">
        <v>1544</v>
      </c>
      <c r="S2365" s="19" t="s">
        <v>1736</v>
      </c>
      <c r="T2365" s="19" t="s">
        <v>1737</v>
      </c>
      <c r="U2365" s="19" t="s">
        <v>19780</v>
      </c>
      <c r="V2365" s="19" t="s">
        <v>19781</v>
      </c>
      <c r="W2365" s="19" t="s">
        <v>2433</v>
      </c>
      <c r="X2365" s="19" t="s">
        <v>19782</v>
      </c>
      <c r="Y2365" s="19" t="s">
        <v>2435</v>
      </c>
      <c r="Z2365" s="19" t="s">
        <v>2436</v>
      </c>
      <c r="AA2365" s="46">
        <v>385</v>
      </c>
      <c r="AB2365" s="19" t="s">
        <v>1419</v>
      </c>
      <c r="AC2365" s="19" t="s">
        <v>1390</v>
      </c>
      <c r="AD2365" s="19" t="s">
        <v>2481</v>
      </c>
      <c r="AE2365" s="19" t="s">
        <v>2482</v>
      </c>
      <c r="AF2365" s="19" t="s">
        <v>1719</v>
      </c>
      <c r="AG2365" s="19" t="s">
        <v>2483</v>
      </c>
      <c r="AH2365" s="19" t="s">
        <v>1499</v>
      </c>
      <c r="AI2365" s="19" t="s">
        <v>1500</v>
      </c>
      <c r="AJ2365" s="45">
        <v>0</v>
      </c>
      <c r="AK2365" s="45">
        <v>0</v>
      </c>
      <c r="AL2365" s="19" t="s">
        <v>1501</v>
      </c>
      <c r="AM2365" s="46">
        <v>30005.832999999999</v>
      </c>
      <c r="AN2365" s="46">
        <v>22045.832999999999</v>
      </c>
      <c r="AO2365" s="46">
        <v>7960</v>
      </c>
      <c r="AP2365" s="45">
        <v>545.6</v>
      </c>
      <c r="AQ2365" s="45"/>
      <c r="AR2365" s="45" t="str">
        <f>IFERROR(VLOOKUP(AB2365,'Pedidos marco'!$A$1:$D$10000,4,0)," ")</f>
        <v xml:space="preserve"> </v>
      </c>
      <c r="AS2365" s="45">
        <f t="shared" si="252"/>
        <v>13</v>
      </c>
      <c r="AT2365" s="45" t="str">
        <f t="shared" si="253"/>
        <v>13</v>
      </c>
      <c r="AU2365" s="47">
        <v>22</v>
      </c>
      <c r="AV2365" s="19" t="str">
        <f t="shared" si="254"/>
        <v>04 April</v>
      </c>
      <c r="AW2365" s="19">
        <f t="shared" si="255"/>
        <v>1.24</v>
      </c>
      <c r="AX2365" s="19">
        <f t="shared" si="256"/>
        <v>24.8</v>
      </c>
      <c r="AY2365" s="19" t="e">
        <f>VLOOKUP(AG2365,Cías!$A$1:$E$10000,5,0)</f>
        <v>#N/A</v>
      </c>
      <c r="AZ2365" s="19" t="str">
        <f t="shared" si="257"/>
        <v>10007064</v>
      </c>
      <c r="BA2365" s="19" t="str">
        <f t="shared" si="258"/>
        <v>GUERRERO HUALPA WILSON GILBERTO</v>
      </c>
      <c r="BB2365" s="19" t="e">
        <f>VLOOKUP(AG2365,Cías!$A$1:$E$10000,3,0)</f>
        <v>#N/A</v>
      </c>
      <c r="BC2365" s="19"/>
      <c r="BD2365" s="19"/>
      <c r="BE2365" s="19"/>
      <c r="BF2365" s="19"/>
      <c r="BG2365" s="19"/>
      <c r="BH2365" s="19"/>
      <c r="BI2365" s="19"/>
      <c r="BJ2365" s="19"/>
    </row>
    <row r="2366" spans="1:62" ht="15" x14ac:dyDescent="0.2">
      <c r="A2366" s="19" t="s">
        <v>19783</v>
      </c>
      <c r="B2366" s="19" t="s">
        <v>1479</v>
      </c>
      <c r="C2366" s="43">
        <v>44664</v>
      </c>
      <c r="D2366" s="44">
        <v>0.75763888888888997</v>
      </c>
      <c r="E2366" s="19" t="s">
        <v>19784</v>
      </c>
      <c r="F2366" s="19" t="s">
        <v>19785</v>
      </c>
      <c r="G2366" s="19" t="s">
        <v>19786</v>
      </c>
      <c r="H2366" s="45">
        <v>277.2</v>
      </c>
      <c r="I2366" s="45">
        <v>310.79000000000002</v>
      </c>
      <c r="J2366" s="19" t="s">
        <v>1560</v>
      </c>
      <c r="K2366" s="19" t="s">
        <v>19787</v>
      </c>
      <c r="L2366" s="19" t="s">
        <v>19788</v>
      </c>
      <c r="M2366" s="19" t="s">
        <v>19789</v>
      </c>
      <c r="N2366" s="19" t="s">
        <v>19783</v>
      </c>
      <c r="O2366" s="19" t="s">
        <v>371</v>
      </c>
      <c r="P2366" s="19" t="s">
        <v>372</v>
      </c>
      <c r="Q2366" s="46">
        <v>40</v>
      </c>
      <c r="R2366" s="19" t="s">
        <v>1544</v>
      </c>
      <c r="S2366" s="19" t="s">
        <v>7746</v>
      </c>
      <c r="T2366" s="19" t="s">
        <v>7747</v>
      </c>
      <c r="U2366" s="19" t="s">
        <v>7748</v>
      </c>
      <c r="V2366" s="19" t="s">
        <v>7749</v>
      </c>
      <c r="W2366" s="19" t="s">
        <v>7750</v>
      </c>
      <c r="X2366" s="19" t="s">
        <v>7751</v>
      </c>
      <c r="Y2366" s="19" t="s">
        <v>7752</v>
      </c>
      <c r="Z2366" s="19" t="s">
        <v>7753</v>
      </c>
      <c r="AA2366" s="46">
        <v>91</v>
      </c>
      <c r="AB2366" s="19" t="s">
        <v>467</v>
      </c>
      <c r="AC2366" s="19" t="s">
        <v>84</v>
      </c>
      <c r="AD2366" s="19" t="s">
        <v>2225</v>
      </c>
      <c r="AE2366" s="19" t="s">
        <v>2226</v>
      </c>
      <c r="AF2366" s="19" t="s">
        <v>1554</v>
      </c>
      <c r="AG2366" s="19" t="s">
        <v>2227</v>
      </c>
      <c r="AH2366" s="19" t="s">
        <v>1499</v>
      </c>
      <c r="AI2366" s="19" t="s">
        <v>1500</v>
      </c>
      <c r="AJ2366" s="45">
        <v>0</v>
      </c>
      <c r="AK2366" s="45">
        <v>0</v>
      </c>
      <c r="AL2366" s="19" t="s">
        <v>1501</v>
      </c>
      <c r="AM2366" s="46">
        <v>6538.3329999999996</v>
      </c>
      <c r="AN2366" s="46">
        <v>2003.3330000000001</v>
      </c>
      <c r="AO2366" s="46">
        <v>4535</v>
      </c>
      <c r="AP2366" s="45">
        <v>18.8</v>
      </c>
      <c r="AQ2366" s="45"/>
      <c r="AR2366" s="45" t="str">
        <f>IFERROR(VLOOKUP(AB2366,'Pedidos marco'!$A$1:$D$10000,4,0)," ")</f>
        <v xml:space="preserve"> </v>
      </c>
      <c r="AS2366" s="45">
        <f t="shared" si="252"/>
        <v>13</v>
      </c>
      <c r="AT2366" s="45" t="str">
        <f t="shared" si="253"/>
        <v>13</v>
      </c>
      <c r="AU2366" s="47">
        <v>2</v>
      </c>
      <c r="AV2366" s="19" t="str">
        <f t="shared" si="254"/>
        <v>04 April</v>
      </c>
      <c r="AW2366" s="19">
        <f t="shared" si="255"/>
        <v>0.47000000000000003</v>
      </c>
      <c r="AX2366" s="19">
        <f t="shared" si="256"/>
        <v>9.4</v>
      </c>
      <c r="AY2366" s="19" t="e">
        <f>VLOOKUP(AG2366,Cías!$A$1:$E$10000,5,0)</f>
        <v>#N/A</v>
      </c>
      <c r="AZ2366" s="19" t="str">
        <f t="shared" si="257"/>
        <v>10000368</v>
      </c>
      <c r="BA2366" s="19" t="str">
        <f t="shared" si="258"/>
        <v>CERVANTES GORDILLO CONSUELO DEL PIL</v>
      </c>
      <c r="BB2366" s="19" t="e">
        <f>VLOOKUP(AG2366,Cías!$A$1:$E$10000,3,0)</f>
        <v>#N/A</v>
      </c>
      <c r="BC2366" s="19"/>
      <c r="BD2366" s="19"/>
      <c r="BE2366" s="19"/>
      <c r="BF2366" s="19"/>
      <c r="BG2366" s="19"/>
      <c r="BH2366" s="19"/>
      <c r="BI2366" s="19"/>
      <c r="BJ2366" s="19"/>
    </row>
    <row r="2367" spans="1:62" ht="15" x14ac:dyDescent="0.2">
      <c r="A2367" s="19" t="s">
        <v>19783</v>
      </c>
      <c r="B2367" s="19" t="s">
        <v>1479</v>
      </c>
      <c r="C2367" s="43">
        <v>44664</v>
      </c>
      <c r="D2367" s="44">
        <v>0.75763888888888997</v>
      </c>
      <c r="E2367" s="19" t="s">
        <v>19790</v>
      </c>
      <c r="F2367" s="19" t="s">
        <v>19791</v>
      </c>
      <c r="G2367" s="19" t="s">
        <v>19792</v>
      </c>
      <c r="H2367" s="45">
        <v>2198.4</v>
      </c>
      <c r="I2367" s="45">
        <v>2464.86</v>
      </c>
      <c r="J2367" s="19" t="s">
        <v>1560</v>
      </c>
      <c r="K2367" s="19" t="s">
        <v>19793</v>
      </c>
      <c r="L2367" s="19" t="s">
        <v>19794</v>
      </c>
      <c r="M2367" s="19" t="s">
        <v>19795</v>
      </c>
      <c r="N2367" s="19" t="s">
        <v>19783</v>
      </c>
      <c r="O2367" s="19" t="s">
        <v>367</v>
      </c>
      <c r="P2367" s="19" t="s">
        <v>368</v>
      </c>
      <c r="Q2367" s="46">
        <v>320</v>
      </c>
      <c r="R2367" s="19" t="s">
        <v>1544</v>
      </c>
      <c r="S2367" s="19" t="s">
        <v>7746</v>
      </c>
      <c r="T2367" s="19" t="s">
        <v>7747</v>
      </c>
      <c r="U2367" s="19" t="s">
        <v>7748</v>
      </c>
      <c r="V2367" s="19" t="s">
        <v>7749</v>
      </c>
      <c r="W2367" s="19" t="s">
        <v>7750</v>
      </c>
      <c r="X2367" s="19" t="s">
        <v>7751</v>
      </c>
      <c r="Y2367" s="19" t="s">
        <v>7752</v>
      </c>
      <c r="Z2367" s="19" t="s">
        <v>7753</v>
      </c>
      <c r="AA2367" s="46">
        <v>91</v>
      </c>
      <c r="AB2367" s="19" t="s">
        <v>467</v>
      </c>
      <c r="AC2367" s="19" t="s">
        <v>84</v>
      </c>
      <c r="AD2367" s="19" t="s">
        <v>2225</v>
      </c>
      <c r="AE2367" s="19" t="s">
        <v>2226</v>
      </c>
      <c r="AF2367" s="19" t="s">
        <v>1554</v>
      </c>
      <c r="AG2367" s="19" t="s">
        <v>2227</v>
      </c>
      <c r="AH2367" s="19" t="s">
        <v>1499</v>
      </c>
      <c r="AI2367" s="19" t="s">
        <v>1500</v>
      </c>
      <c r="AJ2367" s="45">
        <v>0</v>
      </c>
      <c r="AK2367" s="45">
        <v>0</v>
      </c>
      <c r="AL2367" s="19" t="s">
        <v>1501</v>
      </c>
      <c r="AM2367" s="46">
        <v>20561.667000000001</v>
      </c>
      <c r="AN2367" s="46">
        <v>16026.666999999999</v>
      </c>
      <c r="AO2367" s="46">
        <v>4535</v>
      </c>
      <c r="AP2367" s="45">
        <v>150.4</v>
      </c>
      <c r="AQ2367" s="45"/>
      <c r="AR2367" s="45" t="str">
        <f>IFERROR(VLOOKUP(AB2367,'Pedidos marco'!$A$1:$D$10000,4,0)," ")</f>
        <v xml:space="preserve"> </v>
      </c>
      <c r="AS2367" s="45">
        <f t="shared" si="252"/>
        <v>13</v>
      </c>
      <c r="AT2367" s="45" t="str">
        <f t="shared" si="253"/>
        <v>13</v>
      </c>
      <c r="AU2367" s="47">
        <v>16</v>
      </c>
      <c r="AV2367" s="19" t="str">
        <f t="shared" si="254"/>
        <v>04 April</v>
      </c>
      <c r="AW2367" s="19">
        <f t="shared" si="255"/>
        <v>0.47000000000000003</v>
      </c>
      <c r="AX2367" s="19">
        <f t="shared" si="256"/>
        <v>9.4</v>
      </c>
      <c r="AY2367" s="19" t="e">
        <f>VLOOKUP(AG2367,Cías!$A$1:$E$10000,5,0)</f>
        <v>#N/A</v>
      </c>
      <c r="AZ2367" s="19" t="str">
        <f t="shared" si="257"/>
        <v>10000368</v>
      </c>
      <c r="BA2367" s="19" t="str">
        <f t="shared" si="258"/>
        <v>CERVANTES GORDILLO CONSUELO DEL PIL</v>
      </c>
      <c r="BB2367" s="19" t="e">
        <f>VLOOKUP(AG2367,Cías!$A$1:$E$10000,3,0)</f>
        <v>#N/A</v>
      </c>
      <c r="BC2367" s="19"/>
      <c r="BD2367" s="19"/>
      <c r="BE2367" s="19"/>
      <c r="BF2367" s="19"/>
      <c r="BG2367" s="19"/>
      <c r="BH2367" s="19"/>
      <c r="BI2367" s="19"/>
      <c r="BJ2367" s="19"/>
    </row>
    <row r="2368" spans="1:62" ht="15" x14ac:dyDescent="0.2">
      <c r="A2368" s="19" t="s">
        <v>19796</v>
      </c>
      <c r="B2368" s="19" t="s">
        <v>1479</v>
      </c>
      <c r="C2368" s="43">
        <v>44664</v>
      </c>
      <c r="D2368" s="44">
        <v>0.76319444444443996</v>
      </c>
      <c r="E2368" s="19" t="s">
        <v>19797</v>
      </c>
      <c r="F2368" s="19" t="s">
        <v>19798</v>
      </c>
      <c r="G2368" s="19" t="s">
        <v>19799</v>
      </c>
      <c r="H2368" s="45">
        <v>1647.71</v>
      </c>
      <c r="I2368" s="45">
        <v>1847.43</v>
      </c>
      <c r="J2368" s="19" t="s">
        <v>1560</v>
      </c>
      <c r="K2368" s="19" t="s">
        <v>19800</v>
      </c>
      <c r="L2368" s="19" t="s">
        <v>19801</v>
      </c>
      <c r="M2368" s="19" t="s">
        <v>19802</v>
      </c>
      <c r="N2368" s="19" t="s">
        <v>19796</v>
      </c>
      <c r="O2368" s="19" t="s">
        <v>371</v>
      </c>
      <c r="P2368" s="19" t="s">
        <v>372</v>
      </c>
      <c r="Q2368" s="46">
        <v>240</v>
      </c>
      <c r="R2368" s="19" t="s">
        <v>1544</v>
      </c>
      <c r="S2368" s="19" t="s">
        <v>4683</v>
      </c>
      <c r="T2368" s="19" t="s">
        <v>4684</v>
      </c>
      <c r="U2368" s="19" t="s">
        <v>4967</v>
      </c>
      <c r="V2368" s="19" t="s">
        <v>4968</v>
      </c>
      <c r="W2368" s="19" t="s">
        <v>2800</v>
      </c>
      <c r="X2368" s="19" t="s">
        <v>4969</v>
      </c>
      <c r="Y2368" s="19" t="s">
        <v>2802</v>
      </c>
      <c r="Z2368" s="19" t="s">
        <v>2803</v>
      </c>
      <c r="AA2368" s="46">
        <v>20</v>
      </c>
      <c r="AB2368" s="19" t="s">
        <v>564</v>
      </c>
      <c r="AC2368" s="19" t="s">
        <v>281</v>
      </c>
      <c r="AD2368" s="19" t="s">
        <v>2049</v>
      </c>
      <c r="AE2368" s="19" t="s">
        <v>2050</v>
      </c>
      <c r="AF2368" s="19" t="s">
        <v>1719</v>
      </c>
      <c r="AG2368" s="19" t="s">
        <v>2051</v>
      </c>
      <c r="AH2368" s="19" t="s">
        <v>1594</v>
      </c>
      <c r="AI2368" s="19" t="s">
        <v>1595</v>
      </c>
      <c r="AJ2368" s="45">
        <v>0.05</v>
      </c>
      <c r="AK2368" s="45">
        <v>12</v>
      </c>
      <c r="AL2368" s="19" t="s">
        <v>1501</v>
      </c>
      <c r="AM2368" s="46">
        <v>19640</v>
      </c>
      <c r="AN2368" s="46">
        <v>12020</v>
      </c>
      <c r="AO2368" s="46">
        <v>7620</v>
      </c>
      <c r="AP2368" s="45">
        <v>38.4</v>
      </c>
      <c r="AQ2368" s="45"/>
      <c r="AR2368" s="45" t="str">
        <f>IFERROR(VLOOKUP(AB2368,'Pedidos marco'!$A$1:$D$10000,4,0)," ")</f>
        <v xml:space="preserve"> </v>
      </c>
      <c r="AS2368" s="45">
        <f t="shared" si="252"/>
        <v>13</v>
      </c>
      <c r="AT2368" s="45" t="str">
        <f t="shared" si="253"/>
        <v>13</v>
      </c>
      <c r="AU2368" s="47">
        <v>12</v>
      </c>
      <c r="AV2368" s="19" t="str">
        <f t="shared" si="254"/>
        <v>04 April</v>
      </c>
      <c r="AW2368" s="19">
        <f t="shared" si="255"/>
        <v>0.16</v>
      </c>
      <c r="AX2368" s="19">
        <f t="shared" si="256"/>
        <v>3.1999999999999997</v>
      </c>
      <c r="AY2368" s="19" t="e">
        <f>VLOOKUP(AG2368,Cías!$A$1:$E$10000,5,0)</f>
        <v>#N/A</v>
      </c>
      <c r="AZ2368" s="19" t="str">
        <f t="shared" si="257"/>
        <v>1014106</v>
      </c>
      <c r="BA2368" s="19" t="str">
        <f t="shared" si="258"/>
        <v>SANCHEZ PILA FRANKLIN EDUARDO</v>
      </c>
      <c r="BB2368" s="19" t="e">
        <f>VLOOKUP(AG2368,Cías!$A$1:$E$10000,3,0)</f>
        <v>#N/A</v>
      </c>
      <c r="BC2368" s="19"/>
      <c r="BD2368" s="19"/>
      <c r="BE2368" s="19"/>
      <c r="BF2368" s="19"/>
      <c r="BG2368" s="19"/>
      <c r="BH2368" s="19"/>
      <c r="BI2368" s="19"/>
      <c r="BJ2368" s="19"/>
    </row>
    <row r="2369" spans="1:62" ht="15" x14ac:dyDescent="0.2">
      <c r="A2369" s="19" t="s">
        <v>19796</v>
      </c>
      <c r="B2369" s="19" t="s">
        <v>1479</v>
      </c>
      <c r="C2369" s="43">
        <v>44664</v>
      </c>
      <c r="D2369" s="44">
        <v>0.76319444444443996</v>
      </c>
      <c r="E2369" s="19" t="s">
        <v>19803</v>
      </c>
      <c r="F2369" s="19" t="s">
        <v>19804</v>
      </c>
      <c r="G2369" s="19" t="s">
        <v>19805</v>
      </c>
      <c r="H2369" s="45">
        <v>1631.16</v>
      </c>
      <c r="I2369" s="45">
        <v>1828.87</v>
      </c>
      <c r="J2369" s="19" t="s">
        <v>1560</v>
      </c>
      <c r="K2369" s="19" t="s">
        <v>19800</v>
      </c>
      <c r="L2369" s="19" t="s">
        <v>19806</v>
      </c>
      <c r="M2369" s="19" t="s">
        <v>19807</v>
      </c>
      <c r="N2369" s="19" t="s">
        <v>19796</v>
      </c>
      <c r="O2369" s="19" t="s">
        <v>367</v>
      </c>
      <c r="P2369" s="19" t="s">
        <v>368</v>
      </c>
      <c r="Q2369" s="46">
        <v>240</v>
      </c>
      <c r="R2369" s="19" t="s">
        <v>1544</v>
      </c>
      <c r="S2369" s="19" t="s">
        <v>4683</v>
      </c>
      <c r="T2369" s="19" t="s">
        <v>4684</v>
      </c>
      <c r="U2369" s="19" t="s">
        <v>4967</v>
      </c>
      <c r="V2369" s="19" t="s">
        <v>4968</v>
      </c>
      <c r="W2369" s="19" t="s">
        <v>2800</v>
      </c>
      <c r="X2369" s="19" t="s">
        <v>4969</v>
      </c>
      <c r="Y2369" s="19" t="s">
        <v>2802</v>
      </c>
      <c r="Z2369" s="19" t="s">
        <v>2803</v>
      </c>
      <c r="AA2369" s="46">
        <v>20</v>
      </c>
      <c r="AB2369" s="19" t="s">
        <v>564</v>
      </c>
      <c r="AC2369" s="19" t="s">
        <v>281</v>
      </c>
      <c r="AD2369" s="19" t="s">
        <v>2049</v>
      </c>
      <c r="AE2369" s="19" t="s">
        <v>2050</v>
      </c>
      <c r="AF2369" s="19" t="s">
        <v>1719</v>
      </c>
      <c r="AG2369" s="19" t="s">
        <v>2051</v>
      </c>
      <c r="AH2369" s="19" t="s">
        <v>1594</v>
      </c>
      <c r="AI2369" s="19" t="s">
        <v>1595</v>
      </c>
      <c r="AJ2369" s="45">
        <v>0.05</v>
      </c>
      <c r="AK2369" s="45">
        <v>12</v>
      </c>
      <c r="AL2369" s="19" t="s">
        <v>1501</v>
      </c>
      <c r="AM2369" s="46">
        <v>19640</v>
      </c>
      <c r="AN2369" s="46">
        <v>12020</v>
      </c>
      <c r="AO2369" s="46">
        <v>7620</v>
      </c>
      <c r="AP2369" s="45">
        <v>38.4</v>
      </c>
      <c r="AQ2369" s="45"/>
      <c r="AR2369" s="45" t="str">
        <f>IFERROR(VLOOKUP(AB2369,'Pedidos marco'!$A$1:$D$10000,4,0)," ")</f>
        <v xml:space="preserve"> </v>
      </c>
      <c r="AS2369" s="45">
        <f t="shared" si="252"/>
        <v>13</v>
      </c>
      <c r="AT2369" s="45" t="str">
        <f t="shared" si="253"/>
        <v>13</v>
      </c>
      <c r="AU2369" s="47">
        <v>12</v>
      </c>
      <c r="AV2369" s="19" t="str">
        <f t="shared" si="254"/>
        <v>04 April</v>
      </c>
      <c r="AW2369" s="19">
        <f t="shared" si="255"/>
        <v>0.16</v>
      </c>
      <c r="AX2369" s="19">
        <f t="shared" si="256"/>
        <v>3.1999999999999997</v>
      </c>
      <c r="AY2369" s="19" t="e">
        <f>VLOOKUP(AG2369,Cías!$A$1:$E$10000,5,0)</f>
        <v>#N/A</v>
      </c>
      <c r="AZ2369" s="19" t="str">
        <f t="shared" si="257"/>
        <v>1014106</v>
      </c>
      <c r="BA2369" s="19" t="str">
        <f t="shared" si="258"/>
        <v>SANCHEZ PILA FRANKLIN EDUARDO</v>
      </c>
      <c r="BB2369" s="19" t="e">
        <f>VLOOKUP(AG2369,Cías!$A$1:$E$10000,3,0)</f>
        <v>#N/A</v>
      </c>
      <c r="BC2369" s="19"/>
      <c r="BD2369" s="19"/>
      <c r="BE2369" s="19"/>
      <c r="BF2369" s="19"/>
      <c r="BG2369" s="19"/>
      <c r="BH2369" s="19"/>
      <c r="BI2369" s="19"/>
      <c r="BJ2369" s="19"/>
    </row>
    <row r="2370" spans="1:62" ht="15" x14ac:dyDescent="0.2">
      <c r="A2370" s="19" t="s">
        <v>19808</v>
      </c>
      <c r="B2370" s="19" t="s">
        <v>1479</v>
      </c>
      <c r="C2370" s="43">
        <v>44664</v>
      </c>
      <c r="D2370" s="44">
        <v>0.76597222222221995</v>
      </c>
      <c r="E2370" s="19" t="s">
        <v>19809</v>
      </c>
      <c r="F2370" s="19" t="s">
        <v>19810</v>
      </c>
      <c r="G2370" s="19" t="s">
        <v>19811</v>
      </c>
      <c r="H2370" s="45">
        <v>1557.6</v>
      </c>
      <c r="I2370" s="45">
        <v>1746.39</v>
      </c>
      <c r="J2370" s="19" t="s">
        <v>1560</v>
      </c>
      <c r="K2370" s="19" t="s">
        <v>19812</v>
      </c>
      <c r="L2370" s="19" t="s">
        <v>19813</v>
      </c>
      <c r="M2370" s="19" t="s">
        <v>19814</v>
      </c>
      <c r="N2370" s="19" t="s">
        <v>19808</v>
      </c>
      <c r="O2370" s="19" t="s">
        <v>1641</v>
      </c>
      <c r="P2370" s="19" t="s">
        <v>1642</v>
      </c>
      <c r="Q2370" s="46">
        <v>240</v>
      </c>
      <c r="R2370" s="19" t="s">
        <v>1544</v>
      </c>
      <c r="S2370" s="19" t="s">
        <v>8522</v>
      </c>
      <c r="T2370" s="19" t="s">
        <v>8523</v>
      </c>
      <c r="U2370" s="19" t="s">
        <v>8524</v>
      </c>
      <c r="V2370" s="19" t="s">
        <v>8525</v>
      </c>
      <c r="W2370" s="19" t="s">
        <v>4073</v>
      </c>
      <c r="X2370" s="19" t="s">
        <v>8526</v>
      </c>
      <c r="Y2370" s="19" t="s">
        <v>4075</v>
      </c>
      <c r="Z2370" s="19" t="s">
        <v>4076</v>
      </c>
      <c r="AA2370" s="46">
        <v>468</v>
      </c>
      <c r="AB2370" s="19" t="s">
        <v>588</v>
      </c>
      <c r="AC2370" s="19" t="s">
        <v>333</v>
      </c>
      <c r="AD2370" s="19" t="s">
        <v>5105</v>
      </c>
      <c r="AE2370" s="19" t="s">
        <v>5106</v>
      </c>
      <c r="AF2370" s="19" t="s">
        <v>1554</v>
      </c>
      <c r="AG2370" s="19" t="s">
        <v>5107</v>
      </c>
      <c r="AH2370" s="19" t="s">
        <v>1499</v>
      </c>
      <c r="AI2370" s="19" t="s">
        <v>1500</v>
      </c>
      <c r="AJ2370" s="45">
        <v>0</v>
      </c>
      <c r="AK2370" s="45">
        <v>0</v>
      </c>
      <c r="AL2370" s="19" t="s">
        <v>1501</v>
      </c>
      <c r="AM2370" s="46">
        <v>16513.332999999999</v>
      </c>
      <c r="AN2370" s="46">
        <v>12013.333000000001</v>
      </c>
      <c r="AO2370" s="46">
        <v>4500</v>
      </c>
      <c r="AP2370" s="45">
        <v>276</v>
      </c>
      <c r="AQ2370" s="45"/>
      <c r="AR2370" s="45" t="str">
        <f>IFERROR(VLOOKUP(AB2370,'Pedidos marco'!$A$1:$D$10000,4,0)," ")</f>
        <v xml:space="preserve"> </v>
      </c>
      <c r="AS2370" s="45">
        <f t="shared" si="252"/>
        <v>13</v>
      </c>
      <c r="AT2370" s="45" t="str">
        <f t="shared" si="253"/>
        <v>13</v>
      </c>
      <c r="AU2370" s="47">
        <v>12</v>
      </c>
      <c r="AV2370" s="19" t="str">
        <f t="shared" si="254"/>
        <v>04 April</v>
      </c>
      <c r="AW2370" s="19">
        <f t="shared" si="255"/>
        <v>1.1499999999999999</v>
      </c>
      <c r="AX2370" s="19">
        <f t="shared" si="256"/>
        <v>23</v>
      </c>
      <c r="AY2370" s="19" t="e">
        <f>VLOOKUP(AG2370,Cías!$A$1:$E$10000,5,0)</f>
        <v>#N/A</v>
      </c>
      <c r="AZ2370" s="19" t="str">
        <f t="shared" si="257"/>
        <v>1021623</v>
      </c>
      <c r="BA2370" s="19" t="str">
        <f t="shared" si="258"/>
        <v>VILLARREAL HIGUERA FERNANDO SALVADO</v>
      </c>
      <c r="BB2370" s="19" t="e">
        <f>VLOOKUP(AG2370,Cías!$A$1:$E$10000,3,0)</f>
        <v>#N/A</v>
      </c>
      <c r="BC2370" s="19"/>
      <c r="BD2370" s="19"/>
      <c r="BE2370" s="19"/>
      <c r="BF2370" s="19"/>
      <c r="BG2370" s="19"/>
      <c r="BH2370" s="19"/>
      <c r="BI2370" s="19"/>
      <c r="BJ2370" s="19"/>
    </row>
    <row r="2371" spans="1:62" ht="15" x14ac:dyDescent="0.2">
      <c r="A2371" s="19" t="s">
        <v>19808</v>
      </c>
      <c r="B2371" s="19" t="s">
        <v>1479</v>
      </c>
      <c r="C2371" s="43">
        <v>44664</v>
      </c>
      <c r="D2371" s="44">
        <v>0.76597222222221995</v>
      </c>
      <c r="E2371" s="19" t="s">
        <v>19815</v>
      </c>
      <c r="F2371" s="19" t="s">
        <v>19816</v>
      </c>
      <c r="G2371" s="19" t="s">
        <v>19817</v>
      </c>
      <c r="H2371" s="45">
        <v>810</v>
      </c>
      <c r="I2371" s="45">
        <v>908.18</v>
      </c>
      <c r="J2371" s="19" t="s">
        <v>1560</v>
      </c>
      <c r="K2371" s="19" t="s">
        <v>19812</v>
      </c>
      <c r="L2371" s="19" t="s">
        <v>19818</v>
      </c>
      <c r="M2371" s="19" t="s">
        <v>19819</v>
      </c>
      <c r="N2371" s="19" t="s">
        <v>19808</v>
      </c>
      <c r="O2371" s="19" t="s">
        <v>1603</v>
      </c>
      <c r="P2371" s="19" t="s">
        <v>1604</v>
      </c>
      <c r="Q2371" s="46">
        <v>120</v>
      </c>
      <c r="R2371" s="19" t="s">
        <v>1544</v>
      </c>
      <c r="S2371" s="19" t="s">
        <v>8522</v>
      </c>
      <c r="T2371" s="19" t="s">
        <v>8523</v>
      </c>
      <c r="U2371" s="19" t="s">
        <v>8524</v>
      </c>
      <c r="V2371" s="19" t="s">
        <v>8525</v>
      </c>
      <c r="W2371" s="19" t="s">
        <v>4073</v>
      </c>
      <c r="X2371" s="19" t="s">
        <v>8526</v>
      </c>
      <c r="Y2371" s="19" t="s">
        <v>4075</v>
      </c>
      <c r="Z2371" s="19" t="s">
        <v>4076</v>
      </c>
      <c r="AA2371" s="46">
        <v>468</v>
      </c>
      <c r="AB2371" s="19" t="s">
        <v>588</v>
      </c>
      <c r="AC2371" s="19" t="s">
        <v>333</v>
      </c>
      <c r="AD2371" s="19" t="s">
        <v>5105</v>
      </c>
      <c r="AE2371" s="19" t="s">
        <v>5106</v>
      </c>
      <c r="AF2371" s="19" t="s">
        <v>1554</v>
      </c>
      <c r="AG2371" s="19" t="s">
        <v>5107</v>
      </c>
      <c r="AH2371" s="19" t="s">
        <v>1499</v>
      </c>
      <c r="AI2371" s="19" t="s">
        <v>1500</v>
      </c>
      <c r="AJ2371" s="45">
        <v>0</v>
      </c>
      <c r="AK2371" s="45">
        <v>0</v>
      </c>
      <c r="AL2371" s="19" t="s">
        <v>1501</v>
      </c>
      <c r="AM2371" s="46">
        <v>10506.666999999999</v>
      </c>
      <c r="AN2371" s="46">
        <v>6006.6670000000004</v>
      </c>
      <c r="AO2371" s="46">
        <v>4500</v>
      </c>
      <c r="AP2371" s="45">
        <v>138</v>
      </c>
      <c r="AQ2371" s="45"/>
      <c r="AR2371" s="45" t="str">
        <f>IFERROR(VLOOKUP(AB2371,'Pedidos marco'!$A$1:$D$10000,4,0)," ")</f>
        <v xml:space="preserve"> </v>
      </c>
      <c r="AS2371" s="45">
        <f t="shared" si="252"/>
        <v>13</v>
      </c>
      <c r="AT2371" s="45" t="str">
        <f t="shared" si="253"/>
        <v>13</v>
      </c>
      <c r="AU2371" s="47">
        <v>6</v>
      </c>
      <c r="AV2371" s="19" t="str">
        <f t="shared" si="254"/>
        <v>04 April</v>
      </c>
      <c r="AW2371" s="19">
        <f t="shared" si="255"/>
        <v>1.1499999999999999</v>
      </c>
      <c r="AX2371" s="19">
        <f t="shared" si="256"/>
        <v>23</v>
      </c>
      <c r="AY2371" s="19" t="e">
        <f>VLOOKUP(AG2371,Cías!$A$1:$E$10000,5,0)</f>
        <v>#N/A</v>
      </c>
      <c r="AZ2371" s="19" t="str">
        <f t="shared" si="257"/>
        <v>1021623</v>
      </c>
      <c r="BA2371" s="19" t="str">
        <f t="shared" si="258"/>
        <v>VILLARREAL HIGUERA FERNANDO SALVADO</v>
      </c>
      <c r="BB2371" s="19" t="e">
        <f>VLOOKUP(AG2371,Cías!$A$1:$E$10000,3,0)</f>
        <v>#N/A</v>
      </c>
      <c r="BC2371" s="19"/>
      <c r="BD2371" s="19"/>
      <c r="BE2371" s="19"/>
      <c r="BF2371" s="19"/>
      <c r="BG2371" s="19"/>
      <c r="BH2371" s="19"/>
      <c r="BI2371" s="19"/>
      <c r="BJ2371" s="19"/>
    </row>
    <row r="2372" spans="1:62" ht="15" x14ac:dyDescent="0.2">
      <c r="A2372" s="19" t="s">
        <v>19820</v>
      </c>
      <c r="B2372" s="19" t="s">
        <v>1479</v>
      </c>
      <c r="C2372" s="43">
        <v>44664</v>
      </c>
      <c r="D2372" s="44">
        <v>0.76875000000000004</v>
      </c>
      <c r="E2372" s="19" t="s">
        <v>19821</v>
      </c>
      <c r="F2372" s="19" t="s">
        <v>19822</v>
      </c>
      <c r="G2372" s="19" t="s">
        <v>19823</v>
      </c>
      <c r="H2372" s="45">
        <v>3326.4</v>
      </c>
      <c r="I2372" s="45">
        <v>3729.58</v>
      </c>
      <c r="J2372" s="19" t="s">
        <v>1560</v>
      </c>
      <c r="K2372" s="19" t="s">
        <v>19824</v>
      </c>
      <c r="L2372" s="19" t="s">
        <v>19825</v>
      </c>
      <c r="M2372" s="19" t="s">
        <v>19826</v>
      </c>
      <c r="N2372" s="19" t="s">
        <v>19820</v>
      </c>
      <c r="O2372" s="19" t="s">
        <v>367</v>
      </c>
      <c r="P2372" s="19" t="s">
        <v>368</v>
      </c>
      <c r="Q2372" s="46">
        <v>480</v>
      </c>
      <c r="R2372" s="19" t="s">
        <v>1544</v>
      </c>
      <c r="S2372" s="19" t="s">
        <v>7350</v>
      </c>
      <c r="T2372" s="19" t="s">
        <v>7351</v>
      </c>
      <c r="U2372" s="19" t="s">
        <v>19827</v>
      </c>
      <c r="V2372" s="19" t="s">
        <v>19828</v>
      </c>
      <c r="W2372" s="19" t="s">
        <v>415</v>
      </c>
      <c r="X2372" s="19" t="s">
        <v>19829</v>
      </c>
      <c r="Y2372" s="19" t="s">
        <v>2571</v>
      </c>
      <c r="Z2372" s="19" t="s">
        <v>2572</v>
      </c>
      <c r="AA2372" s="46">
        <v>110</v>
      </c>
      <c r="AB2372" s="19" t="s">
        <v>593</v>
      </c>
      <c r="AC2372" s="19" t="s">
        <v>343</v>
      </c>
      <c r="AD2372" s="19" t="s">
        <v>1933</v>
      </c>
      <c r="AE2372" s="19" t="s">
        <v>1934</v>
      </c>
      <c r="AF2372" s="19" t="s">
        <v>1719</v>
      </c>
      <c r="AG2372" s="19" t="s">
        <v>1935</v>
      </c>
      <c r="AH2372" s="19" t="s">
        <v>1594</v>
      </c>
      <c r="AI2372" s="19" t="s">
        <v>1595</v>
      </c>
      <c r="AJ2372" s="45">
        <v>0.05</v>
      </c>
      <c r="AK2372" s="45">
        <v>24</v>
      </c>
      <c r="AL2372" s="19" t="s">
        <v>1501</v>
      </c>
      <c r="AM2372" s="46">
        <v>39020</v>
      </c>
      <c r="AN2372" s="46">
        <v>24030</v>
      </c>
      <c r="AO2372" s="46">
        <v>14990</v>
      </c>
      <c r="AP2372" s="45">
        <v>206.4</v>
      </c>
      <c r="AQ2372" s="45"/>
      <c r="AR2372" s="45" t="str">
        <f>IFERROR(VLOOKUP(AB2372,'Pedidos marco'!$A$1:$D$10000,4,0)," ")</f>
        <v xml:space="preserve"> </v>
      </c>
      <c r="AS2372" s="45">
        <f t="shared" ref="AS2372:AS2435" si="259">DAY(C2372)</f>
        <v>13</v>
      </c>
      <c r="AT2372" s="45" t="str">
        <f t="shared" ref="AT2372:AT2435" si="260">TEXT(AS2372,"dd")</f>
        <v>13</v>
      </c>
      <c r="AU2372" s="47">
        <v>24</v>
      </c>
      <c r="AV2372" s="19" t="str">
        <f t="shared" ref="AV2372:AV2435" si="261">TEXT(C2372,"MM MMMM")</f>
        <v>04 April</v>
      </c>
      <c r="AW2372" s="19">
        <f t="shared" ref="AW2372:AW2435" si="262">IFERROR(AP2372/Q2372,"")</f>
        <v>0.43</v>
      </c>
      <c r="AX2372" s="19">
        <f t="shared" ref="AX2372:AX2435" si="263">IFERROR(AP2372/AU2372,"")</f>
        <v>8.6</v>
      </c>
      <c r="AY2372" s="19" t="e">
        <f>VLOOKUP(AG2372,Cías!$A$1:$E$10000,5,0)</f>
        <v>#N/A</v>
      </c>
      <c r="AZ2372" s="19" t="str">
        <f t="shared" ref="AZ2372:AZ2435" si="264">AB2372</f>
        <v>1013102</v>
      </c>
      <c r="BA2372" s="19" t="str">
        <f t="shared" ref="BA2372:BA2435" si="265">AC2372</f>
        <v>VIZCAINO FLORES JENNY NARCISA</v>
      </c>
      <c r="BB2372" s="19" t="e">
        <f>VLOOKUP(AG2372,Cías!$A$1:$E$10000,3,0)</f>
        <v>#N/A</v>
      </c>
      <c r="BC2372" s="19"/>
      <c r="BD2372" s="19"/>
      <c r="BE2372" s="19"/>
      <c r="BF2372" s="19"/>
      <c r="BG2372" s="19"/>
      <c r="BH2372" s="19"/>
      <c r="BI2372" s="19"/>
      <c r="BJ2372" s="19"/>
    </row>
    <row r="2373" spans="1:62" ht="15" x14ac:dyDescent="0.2">
      <c r="A2373" s="19" t="s">
        <v>19830</v>
      </c>
      <c r="B2373" s="19" t="s">
        <v>1479</v>
      </c>
      <c r="C2373" s="43">
        <v>44664</v>
      </c>
      <c r="D2373" s="44">
        <v>0.77083333333333004</v>
      </c>
      <c r="E2373" s="19" t="s">
        <v>19831</v>
      </c>
      <c r="F2373" s="19" t="s">
        <v>19832</v>
      </c>
      <c r="G2373" s="19" t="s">
        <v>19833</v>
      </c>
      <c r="H2373" s="45">
        <v>2545.1999999999998</v>
      </c>
      <c r="I2373" s="45">
        <v>2853.69</v>
      </c>
      <c r="J2373" s="19" t="s">
        <v>1560</v>
      </c>
      <c r="K2373" s="19" t="s">
        <v>19834</v>
      </c>
      <c r="L2373" s="19" t="s">
        <v>19835</v>
      </c>
      <c r="M2373" s="19" t="s">
        <v>19836</v>
      </c>
      <c r="N2373" s="19" t="s">
        <v>19830</v>
      </c>
      <c r="O2373" s="19" t="s">
        <v>1603</v>
      </c>
      <c r="P2373" s="19" t="s">
        <v>1604</v>
      </c>
      <c r="Q2373" s="46">
        <v>360</v>
      </c>
      <c r="R2373" s="19" t="s">
        <v>1544</v>
      </c>
      <c r="S2373" s="19" t="s">
        <v>2914</v>
      </c>
      <c r="T2373" s="19" t="s">
        <v>2915</v>
      </c>
      <c r="U2373" s="19" t="s">
        <v>2916</v>
      </c>
      <c r="V2373" s="19" t="s">
        <v>2917</v>
      </c>
      <c r="W2373" s="19" t="s">
        <v>2144</v>
      </c>
      <c r="X2373" s="19" t="s">
        <v>2918</v>
      </c>
      <c r="Y2373" s="19" t="s">
        <v>2146</v>
      </c>
      <c r="Z2373" s="19" t="s">
        <v>2147</v>
      </c>
      <c r="AA2373" s="46">
        <v>388</v>
      </c>
      <c r="AB2373" s="19" t="s">
        <v>495</v>
      </c>
      <c r="AC2373" s="19" t="s">
        <v>139</v>
      </c>
      <c r="AD2373" s="19" t="s">
        <v>2131</v>
      </c>
      <c r="AE2373" s="19" t="s">
        <v>1481</v>
      </c>
      <c r="AF2373" s="19" t="s">
        <v>1554</v>
      </c>
      <c r="AG2373" s="19" t="s">
        <v>2132</v>
      </c>
      <c r="AH2373" s="19" t="s">
        <v>1499</v>
      </c>
      <c r="AI2373" s="19" t="s">
        <v>1500</v>
      </c>
      <c r="AJ2373" s="45">
        <v>0</v>
      </c>
      <c r="AK2373" s="45">
        <v>0</v>
      </c>
      <c r="AL2373" s="19" t="s">
        <v>1501</v>
      </c>
      <c r="AM2373" s="46">
        <v>26970</v>
      </c>
      <c r="AN2373" s="46">
        <v>18020</v>
      </c>
      <c r="AO2373" s="46">
        <v>8950</v>
      </c>
      <c r="AP2373" s="45">
        <v>381.6</v>
      </c>
      <c r="AQ2373" s="45"/>
      <c r="AR2373" s="45" t="str">
        <f>IFERROR(VLOOKUP(AB2373,'Pedidos marco'!$A$1:$D$10000,4,0)," ")</f>
        <v xml:space="preserve"> </v>
      </c>
      <c r="AS2373" s="45">
        <f t="shared" si="259"/>
        <v>13</v>
      </c>
      <c r="AT2373" s="45" t="str">
        <f t="shared" si="260"/>
        <v>13</v>
      </c>
      <c r="AU2373" s="47">
        <v>18</v>
      </c>
      <c r="AV2373" s="19" t="str">
        <f t="shared" si="261"/>
        <v>04 April</v>
      </c>
      <c r="AW2373" s="19">
        <f t="shared" si="262"/>
        <v>1.06</v>
      </c>
      <c r="AX2373" s="19">
        <f t="shared" si="263"/>
        <v>21.200000000000003</v>
      </c>
      <c r="AY2373" s="19" t="e">
        <f>VLOOKUP(AG2373,Cías!$A$1:$E$10000,5,0)</f>
        <v>#N/A</v>
      </c>
      <c r="AZ2373" s="19" t="str">
        <f t="shared" si="264"/>
        <v>1014271</v>
      </c>
      <c r="BA2373" s="19" t="str">
        <f t="shared" si="265"/>
        <v>GARATE CARDENAS CARLOS VINICIO</v>
      </c>
      <c r="BB2373" s="19" t="e">
        <f>VLOOKUP(AG2373,Cías!$A$1:$E$10000,3,0)</f>
        <v>#N/A</v>
      </c>
      <c r="BC2373" s="19"/>
      <c r="BD2373" s="19"/>
      <c r="BE2373" s="19"/>
      <c r="BF2373" s="19"/>
      <c r="BG2373" s="19"/>
      <c r="BH2373" s="19"/>
      <c r="BI2373" s="19"/>
      <c r="BJ2373" s="19"/>
    </row>
    <row r="2374" spans="1:62" ht="15" x14ac:dyDescent="0.2">
      <c r="A2374" s="19" t="s">
        <v>19837</v>
      </c>
      <c r="B2374" s="19" t="s">
        <v>1479</v>
      </c>
      <c r="C2374" s="43">
        <v>44664</v>
      </c>
      <c r="D2374" s="44">
        <v>0.77222222222222003</v>
      </c>
      <c r="E2374" s="19" t="s">
        <v>19838</v>
      </c>
      <c r="F2374" s="19" t="s">
        <v>19839</v>
      </c>
      <c r="G2374" s="19" t="s">
        <v>19840</v>
      </c>
      <c r="H2374" s="45">
        <v>2494.8000000000002</v>
      </c>
      <c r="I2374" s="45">
        <v>2797.19</v>
      </c>
      <c r="J2374" s="19" t="s">
        <v>1560</v>
      </c>
      <c r="K2374" s="19" t="s">
        <v>19841</v>
      </c>
      <c r="L2374" s="19" t="s">
        <v>19842</v>
      </c>
      <c r="M2374" s="19" t="s">
        <v>19843</v>
      </c>
      <c r="N2374" s="19" t="s">
        <v>19837</v>
      </c>
      <c r="O2374" s="19" t="s">
        <v>367</v>
      </c>
      <c r="P2374" s="19" t="s">
        <v>368</v>
      </c>
      <c r="Q2374" s="46">
        <v>360</v>
      </c>
      <c r="R2374" s="19" t="s">
        <v>1544</v>
      </c>
      <c r="S2374" s="19" t="s">
        <v>3826</v>
      </c>
      <c r="T2374" s="19" t="s">
        <v>3827</v>
      </c>
      <c r="U2374" s="19" t="s">
        <v>3828</v>
      </c>
      <c r="V2374" s="19" t="s">
        <v>3829</v>
      </c>
      <c r="W2374" s="19" t="s">
        <v>415</v>
      </c>
      <c r="X2374" s="19" t="s">
        <v>3830</v>
      </c>
      <c r="Y2374" s="19" t="s">
        <v>3831</v>
      </c>
      <c r="Z2374" s="19" t="s">
        <v>3832</v>
      </c>
      <c r="AA2374" s="46">
        <v>97.5</v>
      </c>
      <c r="AB2374" s="19" t="s">
        <v>518</v>
      </c>
      <c r="AC2374" s="19" t="s">
        <v>189</v>
      </c>
      <c r="AD2374" s="19" t="s">
        <v>3640</v>
      </c>
      <c r="AE2374" s="19" t="s">
        <v>3641</v>
      </c>
      <c r="AF2374" s="19" t="s">
        <v>1554</v>
      </c>
      <c r="AG2374" s="19" t="s">
        <v>3642</v>
      </c>
      <c r="AH2374" s="19" t="s">
        <v>1499</v>
      </c>
      <c r="AI2374" s="19" t="s">
        <v>1500</v>
      </c>
      <c r="AJ2374" s="45">
        <v>0</v>
      </c>
      <c r="AK2374" s="45">
        <v>0</v>
      </c>
      <c r="AL2374" s="19" t="s">
        <v>1501</v>
      </c>
      <c r="AM2374" s="46">
        <v>27180</v>
      </c>
      <c r="AN2374" s="46">
        <v>18030</v>
      </c>
      <c r="AO2374" s="46">
        <v>9150</v>
      </c>
      <c r="AP2374" s="45">
        <v>162</v>
      </c>
      <c r="AQ2374" s="45"/>
      <c r="AR2374" s="45" t="str">
        <f>IFERROR(VLOOKUP(AB2374,'Pedidos marco'!$A$1:$D$10000,4,0)," ")</f>
        <v xml:space="preserve"> </v>
      </c>
      <c r="AS2374" s="45">
        <f t="shared" si="259"/>
        <v>13</v>
      </c>
      <c r="AT2374" s="45" t="str">
        <f t="shared" si="260"/>
        <v>13</v>
      </c>
      <c r="AU2374" s="47">
        <v>18</v>
      </c>
      <c r="AV2374" s="19" t="str">
        <f t="shared" si="261"/>
        <v>04 April</v>
      </c>
      <c r="AW2374" s="19">
        <f t="shared" si="262"/>
        <v>0.45</v>
      </c>
      <c r="AX2374" s="19">
        <f t="shared" si="263"/>
        <v>9</v>
      </c>
      <c r="AY2374" s="19" t="e">
        <f>VLOOKUP(AG2374,Cías!$A$1:$E$10000,5,0)</f>
        <v>#N/A</v>
      </c>
      <c r="AZ2374" s="19" t="str">
        <f t="shared" si="264"/>
        <v>10003460</v>
      </c>
      <c r="BA2374" s="19" t="str">
        <f t="shared" si="265"/>
        <v>MALDONADO LASSO WILZON GUIDO</v>
      </c>
      <c r="BB2374" s="19" t="e">
        <f>VLOOKUP(AG2374,Cías!$A$1:$E$10000,3,0)</f>
        <v>#N/A</v>
      </c>
      <c r="BC2374" s="19"/>
      <c r="BD2374" s="19"/>
      <c r="BE2374" s="19"/>
      <c r="BF2374" s="19"/>
      <c r="BG2374" s="19"/>
      <c r="BH2374" s="19"/>
      <c r="BI2374" s="19"/>
      <c r="BJ2374" s="19"/>
    </row>
    <row r="2375" spans="1:62" ht="15" x14ac:dyDescent="0.2">
      <c r="A2375" s="19" t="s">
        <v>19844</v>
      </c>
      <c r="B2375" s="19" t="s">
        <v>1479</v>
      </c>
      <c r="C2375" s="43">
        <v>44664</v>
      </c>
      <c r="D2375" s="44">
        <v>0.77430555555556002</v>
      </c>
      <c r="E2375" s="19" t="s">
        <v>19845</v>
      </c>
      <c r="F2375" s="19" t="s">
        <v>19846</v>
      </c>
      <c r="G2375" s="19" t="s">
        <v>19847</v>
      </c>
      <c r="H2375" s="45">
        <v>4068.87</v>
      </c>
      <c r="I2375" s="45">
        <v>4562.04</v>
      </c>
      <c r="J2375" s="19" t="s">
        <v>1560</v>
      </c>
      <c r="K2375" s="19" t="s">
        <v>19848</v>
      </c>
      <c r="L2375" s="19" t="s">
        <v>19849</v>
      </c>
      <c r="M2375" s="19" t="s">
        <v>19850</v>
      </c>
      <c r="N2375" s="19" t="s">
        <v>19844</v>
      </c>
      <c r="O2375" s="19" t="s">
        <v>1823</v>
      </c>
      <c r="P2375" s="19" t="s">
        <v>1824</v>
      </c>
      <c r="Q2375" s="46">
        <v>32.380000000000003</v>
      </c>
      <c r="R2375" s="19" t="s">
        <v>1488</v>
      </c>
      <c r="S2375" s="19" t="s">
        <v>12066</v>
      </c>
      <c r="T2375" s="19" t="s">
        <v>12067</v>
      </c>
      <c r="U2375" s="19" t="s">
        <v>12068</v>
      </c>
      <c r="V2375" s="19" t="s">
        <v>12069</v>
      </c>
      <c r="W2375" s="19" t="s">
        <v>415</v>
      </c>
      <c r="X2375" s="19" t="s">
        <v>12070</v>
      </c>
      <c r="Y2375" s="19" t="s">
        <v>3993</v>
      </c>
      <c r="Z2375" s="19" t="s">
        <v>3994</v>
      </c>
      <c r="AA2375" s="46">
        <v>89</v>
      </c>
      <c r="AB2375" s="19" t="s">
        <v>528</v>
      </c>
      <c r="AC2375" s="19" t="s">
        <v>208</v>
      </c>
      <c r="AD2375" s="19" t="s">
        <v>3002</v>
      </c>
      <c r="AE2375" s="19" t="s">
        <v>1481</v>
      </c>
      <c r="AF2375" s="19" t="s">
        <v>1497</v>
      </c>
      <c r="AG2375" s="19" t="s">
        <v>3003</v>
      </c>
      <c r="AH2375" s="19" t="s">
        <v>1499</v>
      </c>
      <c r="AI2375" s="19" t="s">
        <v>1500</v>
      </c>
      <c r="AJ2375" s="45">
        <v>0</v>
      </c>
      <c r="AK2375" s="45">
        <v>0</v>
      </c>
      <c r="AL2375" s="19" t="s">
        <v>1501</v>
      </c>
      <c r="AM2375" s="46">
        <v>52240</v>
      </c>
      <c r="AN2375" s="46">
        <v>32380</v>
      </c>
      <c r="AO2375" s="46">
        <v>19860</v>
      </c>
      <c r="AP2375" s="45">
        <v>183.92</v>
      </c>
      <c r="AQ2375" s="45"/>
      <c r="AR2375" s="45" t="str">
        <f>IFERROR(VLOOKUP(AB2375,'Pedidos marco'!$A$1:$D$10000,4,0)," ")</f>
        <v xml:space="preserve"> </v>
      </c>
      <c r="AS2375" s="45">
        <f t="shared" si="259"/>
        <v>13</v>
      </c>
      <c r="AT2375" s="45" t="str">
        <f t="shared" si="260"/>
        <v>13</v>
      </c>
      <c r="AU2375" s="47">
        <v>32.380000000000003</v>
      </c>
      <c r="AV2375" s="19" t="str">
        <f t="shared" si="261"/>
        <v>04 April</v>
      </c>
      <c r="AW2375" s="19">
        <f t="shared" si="262"/>
        <v>5.6800494132180352</v>
      </c>
      <c r="AX2375" s="19">
        <f t="shared" si="263"/>
        <v>5.6800494132180352</v>
      </c>
      <c r="AY2375" s="19" t="e">
        <f>VLOOKUP(AG2375,Cías!$A$1:$E$10000,5,0)</f>
        <v>#N/A</v>
      </c>
      <c r="AZ2375" s="19" t="str">
        <f t="shared" si="264"/>
        <v>1021830</v>
      </c>
      <c r="BA2375" s="19" t="str">
        <f t="shared" si="265"/>
        <v>MORALES GARZON CHRISTIAN SANTIAGO</v>
      </c>
      <c r="BB2375" s="19" t="e">
        <f>VLOOKUP(AG2375,Cías!$A$1:$E$10000,3,0)</f>
        <v>#N/A</v>
      </c>
      <c r="BC2375" s="19"/>
      <c r="BD2375" s="19"/>
      <c r="BE2375" s="19"/>
      <c r="BF2375" s="19"/>
      <c r="BG2375" s="19"/>
      <c r="BH2375" s="19"/>
      <c r="BI2375" s="19"/>
      <c r="BJ2375" s="19"/>
    </row>
    <row r="2376" spans="1:62" ht="15" x14ac:dyDescent="0.2">
      <c r="A2376" s="19" t="s">
        <v>19851</v>
      </c>
      <c r="B2376" s="19" t="s">
        <v>1479</v>
      </c>
      <c r="C2376" s="43">
        <v>44664</v>
      </c>
      <c r="D2376" s="44">
        <v>0.77500000000000002</v>
      </c>
      <c r="E2376" s="19" t="s">
        <v>19852</v>
      </c>
      <c r="F2376" s="19" t="s">
        <v>13641</v>
      </c>
      <c r="G2376" s="19" t="s">
        <v>13642</v>
      </c>
      <c r="H2376" s="45">
        <v>2572.8000000000002</v>
      </c>
      <c r="I2376" s="45">
        <v>2884.64</v>
      </c>
      <c r="J2376" s="19" t="s">
        <v>2037</v>
      </c>
      <c r="K2376" s="19" t="s">
        <v>13643</v>
      </c>
      <c r="L2376" s="19" t="s">
        <v>19853</v>
      </c>
      <c r="M2376" s="19" t="s">
        <v>19854</v>
      </c>
      <c r="N2376" s="19" t="s">
        <v>19851</v>
      </c>
      <c r="O2376" s="19" t="s">
        <v>1641</v>
      </c>
      <c r="P2376" s="19" t="s">
        <v>1642</v>
      </c>
      <c r="Q2376" s="46">
        <v>640</v>
      </c>
      <c r="R2376" s="19" t="s">
        <v>1544</v>
      </c>
      <c r="S2376" s="19" t="s">
        <v>13646</v>
      </c>
      <c r="T2376" s="19" t="s">
        <v>13647</v>
      </c>
      <c r="U2376" s="19" t="s">
        <v>13648</v>
      </c>
      <c r="V2376" s="19" t="s">
        <v>13649</v>
      </c>
      <c r="W2376" s="19" t="s">
        <v>2433</v>
      </c>
      <c r="X2376" s="19" t="s">
        <v>13650</v>
      </c>
      <c r="Y2376" s="19" t="s">
        <v>13651</v>
      </c>
      <c r="Z2376" s="19" t="s">
        <v>13652</v>
      </c>
      <c r="AA2376" s="46">
        <v>423</v>
      </c>
      <c r="AB2376" s="19" t="s">
        <v>478</v>
      </c>
      <c r="AC2376" s="19" t="s">
        <v>106</v>
      </c>
      <c r="AD2376" s="19" t="s">
        <v>5605</v>
      </c>
      <c r="AE2376" s="19" t="s">
        <v>5606</v>
      </c>
      <c r="AF2376" s="19" t="s">
        <v>1592</v>
      </c>
      <c r="AG2376" s="19" t="s">
        <v>5607</v>
      </c>
      <c r="AH2376" s="19" t="s">
        <v>1499</v>
      </c>
      <c r="AI2376" s="19" t="s">
        <v>1500</v>
      </c>
      <c r="AJ2376" s="45">
        <v>0</v>
      </c>
      <c r="AK2376" s="45">
        <v>0</v>
      </c>
      <c r="AL2376" s="19" t="s">
        <v>1517</v>
      </c>
      <c r="AM2376" s="46">
        <v>49750</v>
      </c>
      <c r="AN2376" s="46">
        <v>32130</v>
      </c>
      <c r="AO2376" s="46">
        <v>17620</v>
      </c>
      <c r="AP2376" s="45">
        <v>0</v>
      </c>
      <c r="AQ2376" s="45"/>
      <c r="AR2376" s="45" t="str">
        <f>IFERROR(VLOOKUP(AB2376,'Pedidos marco'!$A$1:$D$10000,4,0)," ")</f>
        <v xml:space="preserve"> </v>
      </c>
      <c r="AS2376" s="45">
        <f t="shared" si="259"/>
        <v>13</v>
      </c>
      <c r="AT2376" s="45" t="str">
        <f t="shared" si="260"/>
        <v>13</v>
      </c>
      <c r="AU2376" s="47">
        <v>32</v>
      </c>
      <c r="AV2376" s="19" t="str">
        <f t="shared" si="261"/>
        <v>04 April</v>
      </c>
      <c r="AW2376" s="19">
        <f t="shared" si="262"/>
        <v>0</v>
      </c>
      <c r="AX2376" s="19">
        <f t="shared" si="263"/>
        <v>0</v>
      </c>
      <c r="AY2376" s="19" t="e">
        <f>VLOOKUP(AG2376,Cías!$A$1:$E$10000,5,0)</f>
        <v>#N/A</v>
      </c>
      <c r="AZ2376" s="19" t="str">
        <f t="shared" si="264"/>
        <v>1013759</v>
      </c>
      <c r="BA2376" s="19" t="str">
        <f t="shared" si="265"/>
        <v>DURAN VALENCIA CARLOS EFREN</v>
      </c>
      <c r="BB2376" s="19" t="e">
        <f>VLOOKUP(AG2376,Cías!$A$1:$E$10000,3,0)</f>
        <v>#N/A</v>
      </c>
      <c r="BC2376" s="19"/>
      <c r="BD2376" s="19"/>
      <c r="BE2376" s="19"/>
      <c r="BF2376" s="19"/>
      <c r="BG2376" s="19"/>
      <c r="BH2376" s="19"/>
      <c r="BI2376" s="19"/>
      <c r="BJ2376" s="19"/>
    </row>
    <row r="2377" spans="1:62" ht="15" x14ac:dyDescent="0.2">
      <c r="A2377" s="19" t="s">
        <v>19855</v>
      </c>
      <c r="B2377" s="19" t="s">
        <v>1479</v>
      </c>
      <c r="C2377" s="43">
        <v>44664</v>
      </c>
      <c r="D2377" s="44">
        <v>0.77708333333333002</v>
      </c>
      <c r="E2377" s="19" t="s">
        <v>19856</v>
      </c>
      <c r="F2377" s="19" t="s">
        <v>19857</v>
      </c>
      <c r="G2377" s="19" t="s">
        <v>19858</v>
      </c>
      <c r="H2377" s="45">
        <v>4231.3999999999996</v>
      </c>
      <c r="I2377" s="45">
        <v>4744.28</v>
      </c>
      <c r="J2377" s="19" t="s">
        <v>1560</v>
      </c>
      <c r="K2377" s="19" t="s">
        <v>19859</v>
      </c>
      <c r="L2377" s="19" t="s">
        <v>19860</v>
      </c>
      <c r="M2377" s="19" t="s">
        <v>19861</v>
      </c>
      <c r="N2377" s="19" t="s">
        <v>19855</v>
      </c>
      <c r="O2377" s="19" t="s">
        <v>1486</v>
      </c>
      <c r="P2377" s="19" t="s">
        <v>1487</v>
      </c>
      <c r="Q2377" s="46">
        <v>32.200000000000003</v>
      </c>
      <c r="R2377" s="19" t="s">
        <v>1488</v>
      </c>
      <c r="S2377" s="19" t="s">
        <v>3092</v>
      </c>
      <c r="T2377" s="19" t="s">
        <v>289</v>
      </c>
      <c r="U2377" s="19" t="s">
        <v>3964</v>
      </c>
      <c r="V2377" s="19" t="s">
        <v>3965</v>
      </c>
      <c r="W2377" s="19" t="s">
        <v>1548</v>
      </c>
      <c r="X2377" s="19" t="s">
        <v>3966</v>
      </c>
      <c r="Y2377" s="19" t="s">
        <v>1684</v>
      </c>
      <c r="Z2377" s="19" t="s">
        <v>1685</v>
      </c>
      <c r="AA2377" s="46">
        <v>198</v>
      </c>
      <c r="AB2377" s="19" t="s">
        <v>473</v>
      </c>
      <c r="AC2377" s="19" t="s">
        <v>96</v>
      </c>
      <c r="AD2377" s="19" t="s">
        <v>18824</v>
      </c>
      <c r="AE2377" s="19" t="s">
        <v>18825</v>
      </c>
      <c r="AF2377" s="19" t="s">
        <v>1497</v>
      </c>
      <c r="AG2377" s="19" t="s">
        <v>18826</v>
      </c>
      <c r="AH2377" s="19" t="s">
        <v>1499</v>
      </c>
      <c r="AI2377" s="19" t="s">
        <v>1500</v>
      </c>
      <c r="AJ2377" s="45">
        <v>0</v>
      </c>
      <c r="AK2377" s="45">
        <v>0</v>
      </c>
      <c r="AL2377" s="19" t="s">
        <v>1501</v>
      </c>
      <c r="AM2377" s="46">
        <v>50460</v>
      </c>
      <c r="AN2377" s="46">
        <v>32200</v>
      </c>
      <c r="AO2377" s="46">
        <v>18260</v>
      </c>
      <c r="AP2377" s="45">
        <v>524.86</v>
      </c>
      <c r="AQ2377" s="45"/>
      <c r="AR2377" s="45" t="str">
        <f>IFERROR(VLOOKUP(AB2377,'Pedidos marco'!$A$1:$D$10000,4,0)," ")</f>
        <v xml:space="preserve"> </v>
      </c>
      <c r="AS2377" s="45">
        <f t="shared" si="259"/>
        <v>13</v>
      </c>
      <c r="AT2377" s="45" t="str">
        <f t="shared" si="260"/>
        <v>13</v>
      </c>
      <c r="AU2377" s="47">
        <v>32.200000000000003</v>
      </c>
      <c r="AV2377" s="19" t="str">
        <f t="shared" si="261"/>
        <v>04 April</v>
      </c>
      <c r="AW2377" s="19">
        <f t="shared" si="262"/>
        <v>16.3</v>
      </c>
      <c r="AX2377" s="19">
        <f t="shared" si="263"/>
        <v>16.3</v>
      </c>
      <c r="AY2377" s="19" t="e">
        <f>VLOOKUP(AG2377,Cías!$A$1:$E$10000,5,0)</f>
        <v>#N/A</v>
      </c>
      <c r="AZ2377" s="19" t="str">
        <f t="shared" si="264"/>
        <v>1013227</v>
      </c>
      <c r="BA2377" s="19" t="str">
        <f t="shared" si="265"/>
        <v>COMPAÑIA DE TRANSPORTE PESADO</v>
      </c>
      <c r="BB2377" s="19" t="e">
        <f>VLOOKUP(AG2377,Cías!$A$1:$E$10000,3,0)</f>
        <v>#N/A</v>
      </c>
      <c r="BC2377" s="19"/>
      <c r="BD2377" s="19"/>
      <c r="BE2377" s="19"/>
      <c r="BF2377" s="19"/>
      <c r="BG2377" s="19"/>
      <c r="BH2377" s="19"/>
      <c r="BI2377" s="19"/>
      <c r="BJ2377" s="19"/>
    </row>
    <row r="2378" spans="1:62" ht="15" x14ac:dyDescent="0.2">
      <c r="A2378" s="19" t="s">
        <v>19862</v>
      </c>
      <c r="B2378" s="19" t="s">
        <v>1479</v>
      </c>
      <c r="C2378" s="43">
        <v>44664</v>
      </c>
      <c r="D2378" s="44">
        <v>0.77847222222222001</v>
      </c>
      <c r="E2378" s="19" t="s">
        <v>19863</v>
      </c>
      <c r="F2378" s="19" t="s">
        <v>19864</v>
      </c>
      <c r="G2378" s="19" t="s">
        <v>19865</v>
      </c>
      <c r="H2378" s="45">
        <v>3271.78</v>
      </c>
      <c r="I2378" s="45">
        <v>3668.34</v>
      </c>
      <c r="J2378" s="19" t="s">
        <v>1560</v>
      </c>
      <c r="K2378" s="19" t="s">
        <v>19866</v>
      </c>
      <c r="L2378" s="19" t="s">
        <v>19867</v>
      </c>
      <c r="M2378" s="19" t="s">
        <v>19868</v>
      </c>
      <c r="N2378" s="19" t="s">
        <v>19862</v>
      </c>
      <c r="O2378" s="19" t="s">
        <v>371</v>
      </c>
      <c r="P2378" s="19" t="s">
        <v>372</v>
      </c>
      <c r="Q2378" s="46">
        <v>480</v>
      </c>
      <c r="R2378" s="19" t="s">
        <v>1544</v>
      </c>
      <c r="S2378" s="19" t="s">
        <v>5443</v>
      </c>
      <c r="T2378" s="19" t="s">
        <v>5444</v>
      </c>
      <c r="U2378" s="19" t="s">
        <v>10022</v>
      </c>
      <c r="V2378" s="19" t="s">
        <v>10023</v>
      </c>
      <c r="W2378" s="19" t="s">
        <v>1865</v>
      </c>
      <c r="X2378" s="19" t="s">
        <v>10024</v>
      </c>
      <c r="Y2378" s="19" t="s">
        <v>1867</v>
      </c>
      <c r="Z2378" s="19" t="s">
        <v>1868</v>
      </c>
      <c r="AA2378" s="46">
        <v>30</v>
      </c>
      <c r="AB2378" s="19" t="s">
        <v>553</v>
      </c>
      <c r="AC2378" s="19" t="s">
        <v>260</v>
      </c>
      <c r="AD2378" s="19" t="s">
        <v>7885</v>
      </c>
      <c r="AE2378" s="19" t="s">
        <v>2574</v>
      </c>
      <c r="AF2378" s="19" t="s">
        <v>1719</v>
      </c>
      <c r="AG2378" s="19" t="s">
        <v>7886</v>
      </c>
      <c r="AH2378" s="19" t="s">
        <v>1594</v>
      </c>
      <c r="AI2378" s="19" t="s">
        <v>1595</v>
      </c>
      <c r="AJ2378" s="45">
        <v>0.05</v>
      </c>
      <c r="AK2378" s="45">
        <v>24</v>
      </c>
      <c r="AL2378" s="19" t="s">
        <v>1501</v>
      </c>
      <c r="AM2378" s="46">
        <v>39780</v>
      </c>
      <c r="AN2378" s="46">
        <v>24020</v>
      </c>
      <c r="AO2378" s="46">
        <v>15760</v>
      </c>
      <c r="AP2378" s="45">
        <v>91.2</v>
      </c>
      <c r="AQ2378" s="45"/>
      <c r="AR2378" s="45" t="str">
        <f>IFERROR(VLOOKUP(AB2378,'Pedidos marco'!$A$1:$D$10000,4,0)," ")</f>
        <v xml:space="preserve"> </v>
      </c>
      <c r="AS2378" s="45">
        <f t="shared" si="259"/>
        <v>13</v>
      </c>
      <c r="AT2378" s="45" t="str">
        <f t="shared" si="260"/>
        <v>13</v>
      </c>
      <c r="AU2378" s="47">
        <v>24</v>
      </c>
      <c r="AV2378" s="19" t="str">
        <f t="shared" si="261"/>
        <v>04 April</v>
      </c>
      <c r="AW2378" s="19">
        <f t="shared" si="262"/>
        <v>0.19</v>
      </c>
      <c r="AX2378" s="19">
        <f t="shared" si="263"/>
        <v>3.8000000000000003</v>
      </c>
      <c r="AY2378" s="19" t="e">
        <f>VLOOKUP(AG2378,Cías!$A$1:$E$10000,5,0)</f>
        <v>#N/A</v>
      </c>
      <c r="AZ2378" s="19" t="str">
        <f t="shared" si="264"/>
        <v>1020716</v>
      </c>
      <c r="BA2378" s="19" t="str">
        <f t="shared" si="265"/>
        <v>RIVADENEIRA AYALA BERTHA NARCIZA</v>
      </c>
      <c r="BB2378" s="19" t="e">
        <f>VLOOKUP(AG2378,Cías!$A$1:$E$10000,3,0)</f>
        <v>#N/A</v>
      </c>
      <c r="BC2378" s="19"/>
      <c r="BD2378" s="19"/>
      <c r="BE2378" s="19"/>
      <c r="BF2378" s="19"/>
      <c r="BG2378" s="19"/>
      <c r="BH2378" s="19"/>
      <c r="BI2378" s="19"/>
      <c r="BJ2378" s="19"/>
    </row>
    <row r="2379" spans="1:62" ht="15" x14ac:dyDescent="0.2">
      <c r="A2379" s="19" t="s">
        <v>19869</v>
      </c>
      <c r="B2379" s="19" t="s">
        <v>1479</v>
      </c>
      <c r="C2379" s="43">
        <v>44664</v>
      </c>
      <c r="D2379" s="44">
        <v>0.77916666666667</v>
      </c>
      <c r="E2379" s="19" t="s">
        <v>19870</v>
      </c>
      <c r="F2379" s="19" t="s">
        <v>19871</v>
      </c>
      <c r="G2379" s="19" t="s">
        <v>19872</v>
      </c>
      <c r="H2379" s="45">
        <v>2080</v>
      </c>
      <c r="I2379" s="45">
        <v>2332.11</v>
      </c>
      <c r="J2379" s="19" t="s">
        <v>1560</v>
      </c>
      <c r="K2379" s="19" t="s">
        <v>19873</v>
      </c>
      <c r="L2379" s="19" t="s">
        <v>19874</v>
      </c>
      <c r="M2379" s="19" t="s">
        <v>19875</v>
      </c>
      <c r="N2379" s="19" t="s">
        <v>19869</v>
      </c>
      <c r="O2379" s="19" t="s">
        <v>1641</v>
      </c>
      <c r="P2379" s="19" t="s">
        <v>1642</v>
      </c>
      <c r="Q2379" s="46">
        <v>320</v>
      </c>
      <c r="R2379" s="19" t="s">
        <v>1544</v>
      </c>
      <c r="S2379" s="19" t="s">
        <v>6917</v>
      </c>
      <c r="T2379" s="19" t="s">
        <v>6918</v>
      </c>
      <c r="U2379" s="19" t="s">
        <v>6919</v>
      </c>
      <c r="V2379" s="19" t="s">
        <v>6920</v>
      </c>
      <c r="W2379" s="19" t="s">
        <v>6921</v>
      </c>
      <c r="X2379" s="19" t="s">
        <v>6922</v>
      </c>
      <c r="Y2379" s="19" t="s">
        <v>6923</v>
      </c>
      <c r="Z2379" s="19" t="s">
        <v>6924</v>
      </c>
      <c r="AA2379" s="46">
        <v>258</v>
      </c>
      <c r="AB2379" s="19" t="s">
        <v>558</v>
      </c>
      <c r="AC2379" s="19" t="s">
        <v>270</v>
      </c>
      <c r="AD2379" s="19" t="s">
        <v>3655</v>
      </c>
      <c r="AE2379" s="19" t="s">
        <v>3656</v>
      </c>
      <c r="AF2379" s="19" t="s">
        <v>1719</v>
      </c>
      <c r="AG2379" s="19" t="s">
        <v>3657</v>
      </c>
      <c r="AH2379" s="19" t="s">
        <v>1594</v>
      </c>
      <c r="AI2379" s="19" t="s">
        <v>1595</v>
      </c>
      <c r="AJ2379" s="45">
        <v>0.05</v>
      </c>
      <c r="AK2379" s="45">
        <v>16</v>
      </c>
      <c r="AL2379" s="19" t="s">
        <v>1501</v>
      </c>
      <c r="AM2379" s="46">
        <v>24316.667000000001</v>
      </c>
      <c r="AN2379" s="46">
        <v>16026.666999999999</v>
      </c>
      <c r="AO2379" s="46">
        <v>8290</v>
      </c>
      <c r="AP2379" s="45">
        <v>288</v>
      </c>
      <c r="AQ2379" s="45"/>
      <c r="AR2379" s="45" t="str">
        <f>IFERROR(VLOOKUP(AB2379,'Pedidos marco'!$A$1:$D$10000,4,0)," ")</f>
        <v xml:space="preserve"> </v>
      </c>
      <c r="AS2379" s="45">
        <f t="shared" si="259"/>
        <v>13</v>
      </c>
      <c r="AT2379" s="45" t="str">
        <f t="shared" si="260"/>
        <v>13</v>
      </c>
      <c r="AU2379" s="47">
        <v>16</v>
      </c>
      <c r="AV2379" s="19" t="str">
        <f t="shared" si="261"/>
        <v>04 April</v>
      </c>
      <c r="AW2379" s="19">
        <f t="shared" si="262"/>
        <v>0.9</v>
      </c>
      <c r="AX2379" s="19">
        <f t="shared" si="263"/>
        <v>18</v>
      </c>
      <c r="AY2379" s="19" t="e">
        <f>VLOOKUP(AG2379,Cías!$A$1:$E$10000,5,0)</f>
        <v>#N/A</v>
      </c>
      <c r="AZ2379" s="19" t="str">
        <f t="shared" si="264"/>
        <v>1013538</v>
      </c>
      <c r="BA2379" s="19" t="str">
        <f t="shared" si="265"/>
        <v>ROSERO TAFUR JOSE STALIN</v>
      </c>
      <c r="BB2379" s="19" t="e">
        <f>VLOOKUP(AG2379,Cías!$A$1:$E$10000,3,0)</f>
        <v>#N/A</v>
      </c>
      <c r="BC2379" s="19"/>
      <c r="BD2379" s="19"/>
      <c r="BE2379" s="19"/>
      <c r="BF2379" s="19"/>
      <c r="BG2379" s="19"/>
      <c r="BH2379" s="19"/>
      <c r="BI2379" s="19"/>
      <c r="BJ2379" s="19"/>
    </row>
    <row r="2380" spans="1:62" ht="15" x14ac:dyDescent="0.2">
      <c r="A2380" s="19" t="s">
        <v>19869</v>
      </c>
      <c r="B2380" s="19" t="s">
        <v>1479</v>
      </c>
      <c r="C2380" s="43">
        <v>44664</v>
      </c>
      <c r="D2380" s="44">
        <v>0.77916666666667</v>
      </c>
      <c r="E2380" s="19" t="s">
        <v>19876</v>
      </c>
      <c r="F2380" s="19" t="s">
        <v>19877</v>
      </c>
      <c r="G2380" s="19" t="s">
        <v>19878</v>
      </c>
      <c r="H2380" s="45">
        <v>1083.2</v>
      </c>
      <c r="I2380" s="45">
        <v>1214.49</v>
      </c>
      <c r="J2380" s="19" t="s">
        <v>1560</v>
      </c>
      <c r="K2380" s="19" t="s">
        <v>19879</v>
      </c>
      <c r="L2380" s="19" t="s">
        <v>19880</v>
      </c>
      <c r="M2380" s="19" t="s">
        <v>19881</v>
      </c>
      <c r="N2380" s="19" t="s">
        <v>19869</v>
      </c>
      <c r="O2380" s="19" t="s">
        <v>1603</v>
      </c>
      <c r="P2380" s="19" t="s">
        <v>1604</v>
      </c>
      <c r="Q2380" s="46">
        <v>160</v>
      </c>
      <c r="R2380" s="19" t="s">
        <v>1544</v>
      </c>
      <c r="S2380" s="19" t="s">
        <v>6917</v>
      </c>
      <c r="T2380" s="19" t="s">
        <v>6918</v>
      </c>
      <c r="U2380" s="19" t="s">
        <v>6919</v>
      </c>
      <c r="V2380" s="19" t="s">
        <v>6920</v>
      </c>
      <c r="W2380" s="19" t="s">
        <v>6921</v>
      </c>
      <c r="X2380" s="19" t="s">
        <v>6922</v>
      </c>
      <c r="Y2380" s="19" t="s">
        <v>6923</v>
      </c>
      <c r="Z2380" s="19" t="s">
        <v>6924</v>
      </c>
      <c r="AA2380" s="46">
        <v>258</v>
      </c>
      <c r="AB2380" s="19" t="s">
        <v>558</v>
      </c>
      <c r="AC2380" s="19" t="s">
        <v>270</v>
      </c>
      <c r="AD2380" s="19" t="s">
        <v>3655</v>
      </c>
      <c r="AE2380" s="19" t="s">
        <v>3656</v>
      </c>
      <c r="AF2380" s="19" t="s">
        <v>1719</v>
      </c>
      <c r="AG2380" s="19" t="s">
        <v>3657</v>
      </c>
      <c r="AH2380" s="19" t="s">
        <v>1594</v>
      </c>
      <c r="AI2380" s="19" t="s">
        <v>1595</v>
      </c>
      <c r="AJ2380" s="45">
        <v>0.05</v>
      </c>
      <c r="AK2380" s="45">
        <v>8</v>
      </c>
      <c r="AL2380" s="19" t="s">
        <v>1501</v>
      </c>
      <c r="AM2380" s="46">
        <v>16303.333000000001</v>
      </c>
      <c r="AN2380" s="46">
        <v>8013.3329999999996</v>
      </c>
      <c r="AO2380" s="46">
        <v>8290</v>
      </c>
      <c r="AP2380" s="45">
        <v>144</v>
      </c>
      <c r="AQ2380" s="45"/>
      <c r="AR2380" s="45" t="str">
        <f>IFERROR(VLOOKUP(AB2380,'Pedidos marco'!$A$1:$D$10000,4,0)," ")</f>
        <v xml:space="preserve"> </v>
      </c>
      <c r="AS2380" s="45">
        <f t="shared" si="259"/>
        <v>13</v>
      </c>
      <c r="AT2380" s="45" t="str">
        <f t="shared" si="260"/>
        <v>13</v>
      </c>
      <c r="AU2380" s="47">
        <v>8</v>
      </c>
      <c r="AV2380" s="19" t="str">
        <f t="shared" si="261"/>
        <v>04 April</v>
      </c>
      <c r="AW2380" s="19">
        <f t="shared" si="262"/>
        <v>0.9</v>
      </c>
      <c r="AX2380" s="19">
        <f t="shared" si="263"/>
        <v>18</v>
      </c>
      <c r="AY2380" s="19" t="e">
        <f>VLOOKUP(AG2380,Cías!$A$1:$E$10000,5,0)</f>
        <v>#N/A</v>
      </c>
      <c r="AZ2380" s="19" t="str">
        <f t="shared" si="264"/>
        <v>1013538</v>
      </c>
      <c r="BA2380" s="19" t="str">
        <f t="shared" si="265"/>
        <v>ROSERO TAFUR JOSE STALIN</v>
      </c>
      <c r="BB2380" s="19" t="e">
        <f>VLOOKUP(AG2380,Cías!$A$1:$E$10000,3,0)</f>
        <v>#N/A</v>
      </c>
      <c r="BC2380" s="19"/>
      <c r="BD2380" s="19"/>
      <c r="BE2380" s="19"/>
      <c r="BF2380" s="19"/>
      <c r="BG2380" s="19"/>
      <c r="BH2380" s="19"/>
      <c r="BI2380" s="19"/>
      <c r="BJ2380" s="19"/>
    </row>
    <row r="2381" spans="1:62" ht="15" x14ac:dyDescent="0.2">
      <c r="A2381" s="19" t="s">
        <v>19882</v>
      </c>
      <c r="B2381" s="19" t="s">
        <v>1479</v>
      </c>
      <c r="C2381" s="43">
        <v>44664</v>
      </c>
      <c r="D2381" s="44">
        <v>0.78125</v>
      </c>
      <c r="E2381" s="19" t="s">
        <v>19883</v>
      </c>
      <c r="F2381" s="19" t="s">
        <v>19884</v>
      </c>
      <c r="G2381" s="19" t="s">
        <v>19885</v>
      </c>
      <c r="H2381" s="45">
        <v>3278.88</v>
      </c>
      <c r="I2381" s="45">
        <v>3676.31</v>
      </c>
      <c r="J2381" s="19" t="s">
        <v>1560</v>
      </c>
      <c r="K2381" s="19" t="s">
        <v>19886</v>
      </c>
      <c r="L2381" s="19" t="s">
        <v>19887</v>
      </c>
      <c r="M2381" s="19" t="s">
        <v>19888</v>
      </c>
      <c r="N2381" s="19" t="s">
        <v>19882</v>
      </c>
      <c r="O2381" s="19" t="s">
        <v>367</v>
      </c>
      <c r="P2381" s="19" t="s">
        <v>368</v>
      </c>
      <c r="Q2381" s="46">
        <v>480</v>
      </c>
      <c r="R2381" s="19" t="s">
        <v>1544</v>
      </c>
      <c r="S2381" s="19" t="s">
        <v>3305</v>
      </c>
      <c r="T2381" s="19" t="s">
        <v>3306</v>
      </c>
      <c r="U2381" s="19" t="s">
        <v>3307</v>
      </c>
      <c r="V2381" s="19" t="s">
        <v>3308</v>
      </c>
      <c r="W2381" s="19" t="s">
        <v>1627</v>
      </c>
      <c r="X2381" s="19" t="s">
        <v>3309</v>
      </c>
      <c r="Y2381" s="19" t="s">
        <v>1629</v>
      </c>
      <c r="Z2381" s="19" t="s">
        <v>1630</v>
      </c>
      <c r="AA2381" s="46">
        <v>40</v>
      </c>
      <c r="AB2381" s="19" t="s">
        <v>557</v>
      </c>
      <c r="AC2381" s="19" t="s">
        <v>268</v>
      </c>
      <c r="AD2381" s="19" t="s">
        <v>6397</v>
      </c>
      <c r="AE2381" s="19" t="s">
        <v>1481</v>
      </c>
      <c r="AF2381" s="19" t="s">
        <v>1719</v>
      </c>
      <c r="AG2381" s="19" t="s">
        <v>6398</v>
      </c>
      <c r="AH2381" s="19" t="s">
        <v>1594</v>
      </c>
      <c r="AI2381" s="19" t="s">
        <v>1595</v>
      </c>
      <c r="AJ2381" s="45">
        <v>0.05</v>
      </c>
      <c r="AK2381" s="45">
        <v>24</v>
      </c>
      <c r="AL2381" s="19" t="s">
        <v>1501</v>
      </c>
      <c r="AM2381" s="46">
        <v>37740</v>
      </c>
      <c r="AN2381" s="46">
        <v>24030</v>
      </c>
      <c r="AO2381" s="46">
        <v>13710</v>
      </c>
      <c r="AP2381" s="45">
        <v>100.8</v>
      </c>
      <c r="AQ2381" s="45"/>
      <c r="AR2381" s="45" t="str">
        <f>IFERROR(VLOOKUP(AB2381,'Pedidos marco'!$A$1:$D$10000,4,0)," ")</f>
        <v xml:space="preserve"> </v>
      </c>
      <c r="AS2381" s="45">
        <f t="shared" si="259"/>
        <v>13</v>
      </c>
      <c r="AT2381" s="45" t="str">
        <f t="shared" si="260"/>
        <v>13</v>
      </c>
      <c r="AU2381" s="47">
        <v>24</v>
      </c>
      <c r="AV2381" s="19" t="str">
        <f t="shared" si="261"/>
        <v>04 April</v>
      </c>
      <c r="AW2381" s="19">
        <f t="shared" si="262"/>
        <v>0.21</v>
      </c>
      <c r="AX2381" s="19">
        <f t="shared" si="263"/>
        <v>4.2</v>
      </c>
      <c r="AY2381" s="19" t="e">
        <f>VLOOKUP(AG2381,Cías!$A$1:$E$10000,5,0)</f>
        <v>#N/A</v>
      </c>
      <c r="AZ2381" s="19" t="str">
        <f t="shared" si="264"/>
        <v>10004775</v>
      </c>
      <c r="BA2381" s="19" t="str">
        <f t="shared" si="265"/>
        <v>ROSERO REYES KAREN AMPARO</v>
      </c>
      <c r="BB2381" s="19" t="e">
        <f>VLOOKUP(AG2381,Cías!$A$1:$E$10000,3,0)</f>
        <v>#N/A</v>
      </c>
      <c r="BC2381" s="19"/>
      <c r="BD2381" s="19"/>
      <c r="BE2381" s="19"/>
      <c r="BF2381" s="19"/>
      <c r="BG2381" s="19"/>
      <c r="BH2381" s="19"/>
      <c r="BI2381" s="19"/>
      <c r="BJ2381" s="19"/>
    </row>
    <row r="2382" spans="1:62" ht="15" x14ac:dyDescent="0.2">
      <c r="A2382" s="19" t="s">
        <v>19889</v>
      </c>
      <c r="B2382" s="19" t="s">
        <v>1479</v>
      </c>
      <c r="C2382" s="43">
        <v>44664</v>
      </c>
      <c r="D2382" s="44">
        <v>0.78402777777777999</v>
      </c>
      <c r="E2382" s="19" t="s">
        <v>19890</v>
      </c>
      <c r="F2382" s="19" t="s">
        <v>19891</v>
      </c>
      <c r="G2382" s="19" t="s">
        <v>19892</v>
      </c>
      <c r="H2382" s="45">
        <v>2476.8000000000002</v>
      </c>
      <c r="I2382" s="45">
        <v>2777.01</v>
      </c>
      <c r="J2382" s="19" t="s">
        <v>1560</v>
      </c>
      <c r="K2382" s="19" t="s">
        <v>19893</v>
      </c>
      <c r="L2382" s="19" t="s">
        <v>19894</v>
      </c>
      <c r="M2382" s="19" t="s">
        <v>19895</v>
      </c>
      <c r="N2382" s="19" t="s">
        <v>19889</v>
      </c>
      <c r="O2382" s="19" t="s">
        <v>1603</v>
      </c>
      <c r="P2382" s="19" t="s">
        <v>1604</v>
      </c>
      <c r="Q2382" s="46">
        <v>360</v>
      </c>
      <c r="R2382" s="19" t="s">
        <v>1544</v>
      </c>
      <c r="S2382" s="19" t="s">
        <v>9464</v>
      </c>
      <c r="T2382" s="19" t="s">
        <v>9465</v>
      </c>
      <c r="U2382" s="19" t="s">
        <v>19896</v>
      </c>
      <c r="V2382" s="19" t="s">
        <v>19897</v>
      </c>
      <c r="W2382" s="19" t="s">
        <v>8092</v>
      </c>
      <c r="X2382" s="19" t="s">
        <v>19898</v>
      </c>
      <c r="Y2382" s="19" t="s">
        <v>8094</v>
      </c>
      <c r="Z2382" s="19" t="s">
        <v>8095</v>
      </c>
      <c r="AA2382" s="46">
        <v>168</v>
      </c>
      <c r="AB2382" s="19" t="s">
        <v>515</v>
      </c>
      <c r="AC2382" s="19" t="s">
        <v>183</v>
      </c>
      <c r="AD2382" s="19" t="s">
        <v>8596</v>
      </c>
      <c r="AE2382" s="19" t="s">
        <v>1481</v>
      </c>
      <c r="AF2382" s="19" t="s">
        <v>1554</v>
      </c>
      <c r="AG2382" s="19" t="s">
        <v>8597</v>
      </c>
      <c r="AH2382" s="19" t="s">
        <v>1499</v>
      </c>
      <c r="AI2382" s="19" t="s">
        <v>1500</v>
      </c>
      <c r="AJ2382" s="45">
        <v>0</v>
      </c>
      <c r="AK2382" s="45">
        <v>0</v>
      </c>
      <c r="AL2382" s="19" t="s">
        <v>1501</v>
      </c>
      <c r="AM2382" s="46">
        <v>27330</v>
      </c>
      <c r="AN2382" s="46">
        <v>18040</v>
      </c>
      <c r="AO2382" s="46">
        <v>9290</v>
      </c>
      <c r="AP2382" s="45">
        <v>244.8</v>
      </c>
      <c r="AQ2382" s="45"/>
      <c r="AR2382" s="45" t="str">
        <f>IFERROR(VLOOKUP(AB2382,'Pedidos marco'!$A$1:$D$10000,4,0)," ")</f>
        <v xml:space="preserve"> </v>
      </c>
      <c r="AS2382" s="45">
        <f t="shared" si="259"/>
        <v>13</v>
      </c>
      <c r="AT2382" s="45" t="str">
        <f t="shared" si="260"/>
        <v>13</v>
      </c>
      <c r="AU2382" s="47">
        <v>18</v>
      </c>
      <c r="AV2382" s="19" t="str">
        <f t="shared" si="261"/>
        <v>04 April</v>
      </c>
      <c r="AW2382" s="19">
        <f t="shared" si="262"/>
        <v>0.68</v>
      </c>
      <c r="AX2382" s="19">
        <f t="shared" si="263"/>
        <v>13.600000000000001</v>
      </c>
      <c r="AY2382" s="19" t="e">
        <f>VLOOKUP(AG2382,Cías!$A$1:$E$10000,5,0)</f>
        <v>#N/A</v>
      </c>
      <c r="AZ2382" s="19" t="str">
        <f t="shared" si="264"/>
        <v>1013806</v>
      </c>
      <c r="BA2382" s="19" t="str">
        <f t="shared" si="265"/>
        <v>LOPEZ FREDY HERNAN</v>
      </c>
      <c r="BB2382" s="19" t="e">
        <f>VLOOKUP(AG2382,Cías!$A$1:$E$10000,3,0)</f>
        <v>#N/A</v>
      </c>
      <c r="BC2382" s="19"/>
      <c r="BD2382" s="19"/>
      <c r="BE2382" s="19"/>
      <c r="BF2382" s="19"/>
      <c r="BG2382" s="19"/>
      <c r="BH2382" s="19"/>
      <c r="BI2382" s="19"/>
      <c r="BJ2382" s="19"/>
    </row>
    <row r="2383" spans="1:62" ht="15" x14ac:dyDescent="0.2">
      <c r="A2383" s="19" t="s">
        <v>19899</v>
      </c>
      <c r="B2383" s="19" t="s">
        <v>1479</v>
      </c>
      <c r="C2383" s="43">
        <v>44664</v>
      </c>
      <c r="D2383" s="44">
        <v>0.78541666666666998</v>
      </c>
      <c r="E2383" s="19" t="s">
        <v>19900</v>
      </c>
      <c r="F2383" s="19" t="s">
        <v>19901</v>
      </c>
      <c r="G2383" s="19" t="s">
        <v>19902</v>
      </c>
      <c r="H2383" s="45">
        <v>4271.16</v>
      </c>
      <c r="I2383" s="45">
        <v>4788.8500000000004</v>
      </c>
      <c r="J2383" s="19" t="s">
        <v>1560</v>
      </c>
      <c r="K2383" s="19" t="s">
        <v>19903</v>
      </c>
      <c r="L2383" s="19" t="s">
        <v>19904</v>
      </c>
      <c r="M2383" s="19" t="s">
        <v>19905</v>
      </c>
      <c r="N2383" s="19" t="s">
        <v>19899</v>
      </c>
      <c r="O2383" s="19" t="s">
        <v>367</v>
      </c>
      <c r="P2383" s="19" t="s">
        <v>368</v>
      </c>
      <c r="Q2383" s="46">
        <v>660</v>
      </c>
      <c r="R2383" s="19" t="s">
        <v>1544</v>
      </c>
      <c r="S2383" s="19" t="s">
        <v>2235</v>
      </c>
      <c r="T2383" s="19" t="s">
        <v>230</v>
      </c>
      <c r="U2383" s="19" t="s">
        <v>2236</v>
      </c>
      <c r="V2383" s="19" t="s">
        <v>2237</v>
      </c>
      <c r="W2383" s="19" t="s">
        <v>2238</v>
      </c>
      <c r="X2383" s="19" t="s">
        <v>2239</v>
      </c>
      <c r="Y2383" s="19" t="s">
        <v>2240</v>
      </c>
      <c r="Z2383" s="19" t="s">
        <v>2241</v>
      </c>
      <c r="AA2383" s="46">
        <v>259</v>
      </c>
      <c r="AB2383" s="19" t="s">
        <v>539</v>
      </c>
      <c r="AC2383" s="19" t="s">
        <v>230</v>
      </c>
      <c r="AD2383" s="19" t="s">
        <v>2242</v>
      </c>
      <c r="AE2383" s="19" t="s">
        <v>1481</v>
      </c>
      <c r="AF2383" s="19" t="s">
        <v>1592</v>
      </c>
      <c r="AG2383" s="19" t="s">
        <v>2243</v>
      </c>
      <c r="AH2383" s="19" t="s">
        <v>1499</v>
      </c>
      <c r="AI2383" s="19" t="s">
        <v>1500</v>
      </c>
      <c r="AJ2383" s="45">
        <v>0</v>
      </c>
      <c r="AK2383" s="45">
        <v>0</v>
      </c>
      <c r="AL2383" s="19" t="s">
        <v>1501</v>
      </c>
      <c r="AM2383" s="46">
        <v>50230</v>
      </c>
      <c r="AN2383" s="46">
        <v>33070</v>
      </c>
      <c r="AO2383" s="46">
        <v>17160</v>
      </c>
      <c r="AP2383" s="45">
        <v>620.4</v>
      </c>
      <c r="AQ2383" s="45"/>
      <c r="AR2383" s="45" t="str">
        <f>IFERROR(VLOOKUP(AB2383,'Pedidos marco'!$A$1:$D$10000,4,0)," ")</f>
        <v xml:space="preserve"> </v>
      </c>
      <c r="AS2383" s="45">
        <f t="shared" si="259"/>
        <v>13</v>
      </c>
      <c r="AT2383" s="45" t="str">
        <f t="shared" si="260"/>
        <v>13</v>
      </c>
      <c r="AU2383" s="47">
        <v>33</v>
      </c>
      <c r="AV2383" s="19" t="str">
        <f t="shared" si="261"/>
        <v>04 April</v>
      </c>
      <c r="AW2383" s="19">
        <f t="shared" si="262"/>
        <v>0.94</v>
      </c>
      <c r="AX2383" s="19">
        <f t="shared" si="263"/>
        <v>18.8</v>
      </c>
      <c r="AY2383" s="19" t="e">
        <f>VLOOKUP(AG2383,Cías!$A$1:$E$10000,5,0)</f>
        <v>#N/A</v>
      </c>
      <c r="AZ2383" s="19" t="str">
        <f t="shared" si="264"/>
        <v>1017790</v>
      </c>
      <c r="BA2383" s="19" t="str">
        <f t="shared" si="265"/>
        <v>PANIMBOZA CHAMBA NANCY PAULINA</v>
      </c>
      <c r="BB2383" s="19" t="e">
        <f>VLOOKUP(AG2383,Cías!$A$1:$E$10000,3,0)</f>
        <v>#N/A</v>
      </c>
      <c r="BC2383" s="19"/>
      <c r="BD2383" s="19"/>
      <c r="BE2383" s="19"/>
      <c r="BF2383" s="19"/>
      <c r="BG2383" s="19"/>
      <c r="BH2383" s="19"/>
      <c r="BI2383" s="19"/>
      <c r="BJ2383" s="19"/>
    </row>
    <row r="2384" spans="1:62" ht="15" x14ac:dyDescent="0.2">
      <c r="A2384" s="19" t="s">
        <v>19906</v>
      </c>
      <c r="B2384" s="19" t="s">
        <v>1479</v>
      </c>
      <c r="C2384" s="43">
        <v>44664</v>
      </c>
      <c r="D2384" s="44">
        <v>0.78541666666666998</v>
      </c>
      <c r="E2384" s="19" t="s">
        <v>19907</v>
      </c>
      <c r="F2384" s="19" t="s">
        <v>1481</v>
      </c>
      <c r="G2384" s="19" t="s">
        <v>1481</v>
      </c>
      <c r="H2384" s="45">
        <v>0</v>
      </c>
      <c r="I2384" s="45">
        <v>0</v>
      </c>
      <c r="J2384" s="19" t="s">
        <v>1482</v>
      </c>
      <c r="K2384" s="19" t="s">
        <v>19072</v>
      </c>
      <c r="L2384" s="19" t="s">
        <v>19908</v>
      </c>
      <c r="M2384" s="19" t="s">
        <v>19909</v>
      </c>
      <c r="N2384" s="19" t="s">
        <v>19906</v>
      </c>
      <c r="O2384" s="19" t="s">
        <v>367</v>
      </c>
      <c r="P2384" s="19" t="s">
        <v>368</v>
      </c>
      <c r="Q2384" s="46">
        <v>640</v>
      </c>
      <c r="R2384" s="19" t="s">
        <v>1544</v>
      </c>
      <c r="S2384" s="19" t="s">
        <v>1976</v>
      </c>
      <c r="T2384" s="19" t="s">
        <v>92</v>
      </c>
      <c r="U2384" s="19" t="s">
        <v>4647</v>
      </c>
      <c r="V2384" s="19" t="s">
        <v>2091</v>
      </c>
      <c r="W2384" s="19" t="s">
        <v>415</v>
      </c>
      <c r="X2384" s="19" t="s">
        <v>4648</v>
      </c>
      <c r="Y2384" s="19" t="s">
        <v>4649</v>
      </c>
      <c r="Z2384" s="19" t="s">
        <v>4650</v>
      </c>
      <c r="AA2384" s="46">
        <v>96.3</v>
      </c>
      <c r="AB2384" s="19" t="s">
        <v>471</v>
      </c>
      <c r="AC2384" s="19" t="s">
        <v>92</v>
      </c>
      <c r="AD2384" s="19" t="s">
        <v>4871</v>
      </c>
      <c r="AE2384" s="19" t="s">
        <v>4872</v>
      </c>
      <c r="AF2384" s="19" t="s">
        <v>1592</v>
      </c>
      <c r="AG2384" s="19" t="s">
        <v>4873</v>
      </c>
      <c r="AH2384" s="19" t="s">
        <v>1502</v>
      </c>
      <c r="AI2384" s="19" t="s">
        <v>2099</v>
      </c>
      <c r="AJ2384" s="45">
        <v>0</v>
      </c>
      <c r="AK2384" s="45">
        <v>0</v>
      </c>
      <c r="AL2384" s="19" t="s">
        <v>1501</v>
      </c>
      <c r="AM2384" s="46">
        <v>50530</v>
      </c>
      <c r="AN2384" s="46">
        <v>32060</v>
      </c>
      <c r="AO2384" s="46">
        <v>18470</v>
      </c>
      <c r="AP2384" s="45">
        <v>288</v>
      </c>
      <c r="AQ2384" s="45"/>
      <c r="AR2384" s="45" t="str">
        <f>IFERROR(VLOOKUP(AB2384,'Pedidos marco'!$A$1:$D$10000,4,0)," ")</f>
        <v xml:space="preserve"> </v>
      </c>
      <c r="AS2384" s="45">
        <f t="shared" si="259"/>
        <v>13</v>
      </c>
      <c r="AT2384" s="45" t="str">
        <f t="shared" si="260"/>
        <v>13</v>
      </c>
      <c r="AU2384" s="47">
        <v>32</v>
      </c>
      <c r="AV2384" s="19" t="str">
        <f t="shared" si="261"/>
        <v>04 April</v>
      </c>
      <c r="AW2384" s="19">
        <f t="shared" si="262"/>
        <v>0.45</v>
      </c>
      <c r="AX2384" s="19">
        <f t="shared" si="263"/>
        <v>9</v>
      </c>
      <c r="AY2384" s="19" t="e">
        <f>VLOOKUP(AG2384,Cías!$A$1:$E$10000,5,0)</f>
        <v>#N/A</v>
      </c>
      <c r="AZ2384" s="19" t="str">
        <f t="shared" si="264"/>
        <v>1014509</v>
      </c>
      <c r="BA2384" s="19" t="str">
        <f t="shared" si="265"/>
        <v>COMERCIAL MICHELENA S.A.</v>
      </c>
      <c r="BB2384" s="19" t="e">
        <f>VLOOKUP(AG2384,Cías!$A$1:$E$10000,3,0)</f>
        <v>#N/A</v>
      </c>
      <c r="BC2384" s="19"/>
      <c r="BD2384" s="19"/>
      <c r="BE2384" s="19"/>
      <c r="BF2384" s="19"/>
      <c r="BG2384" s="19"/>
      <c r="BH2384" s="19"/>
      <c r="BI2384" s="19"/>
      <c r="BJ2384" s="19"/>
    </row>
    <row r="2385" spans="1:62" ht="15" x14ac:dyDescent="0.2">
      <c r="A2385" s="19" t="s">
        <v>19910</v>
      </c>
      <c r="B2385" s="19" t="s">
        <v>1479</v>
      </c>
      <c r="C2385" s="43">
        <v>44664</v>
      </c>
      <c r="D2385" s="44">
        <v>0.79097222222221997</v>
      </c>
      <c r="E2385" s="19" t="s">
        <v>19911</v>
      </c>
      <c r="F2385" s="19" t="s">
        <v>19912</v>
      </c>
      <c r="G2385" s="19" t="s">
        <v>19913</v>
      </c>
      <c r="H2385" s="45">
        <v>2432.56</v>
      </c>
      <c r="I2385" s="45">
        <v>2727.4</v>
      </c>
      <c r="J2385" s="19" t="s">
        <v>2037</v>
      </c>
      <c r="K2385" s="19" t="s">
        <v>19914</v>
      </c>
      <c r="L2385" s="19" t="s">
        <v>19915</v>
      </c>
      <c r="M2385" s="19" t="s">
        <v>19916</v>
      </c>
      <c r="N2385" s="19" t="s">
        <v>19910</v>
      </c>
      <c r="O2385" s="19" t="s">
        <v>367</v>
      </c>
      <c r="P2385" s="19" t="s">
        <v>368</v>
      </c>
      <c r="Q2385" s="46">
        <v>360</v>
      </c>
      <c r="R2385" s="19" t="s">
        <v>1544</v>
      </c>
      <c r="S2385" s="19" t="s">
        <v>11091</v>
      </c>
      <c r="T2385" s="19" t="s">
        <v>11092</v>
      </c>
      <c r="U2385" s="19" t="s">
        <v>19917</v>
      </c>
      <c r="V2385" s="19" t="s">
        <v>19918</v>
      </c>
      <c r="W2385" s="19" t="s">
        <v>415</v>
      </c>
      <c r="X2385" s="19" t="s">
        <v>19919</v>
      </c>
      <c r="Y2385" s="19" t="s">
        <v>16324</v>
      </c>
      <c r="Z2385" s="19" t="s">
        <v>16325</v>
      </c>
      <c r="AA2385" s="46">
        <v>95.7</v>
      </c>
      <c r="AB2385" s="19" t="s">
        <v>585</v>
      </c>
      <c r="AC2385" s="19" t="s">
        <v>327</v>
      </c>
      <c r="AD2385" s="19" t="s">
        <v>2210</v>
      </c>
      <c r="AE2385" s="19" t="s">
        <v>2211</v>
      </c>
      <c r="AF2385" s="19" t="s">
        <v>1554</v>
      </c>
      <c r="AG2385" s="19" t="s">
        <v>2212</v>
      </c>
      <c r="AH2385" s="19" t="s">
        <v>1499</v>
      </c>
      <c r="AI2385" s="19" t="s">
        <v>1500</v>
      </c>
      <c r="AJ2385" s="45">
        <v>0</v>
      </c>
      <c r="AK2385" s="45">
        <v>0</v>
      </c>
      <c r="AL2385" s="19" t="s">
        <v>1501</v>
      </c>
      <c r="AM2385" s="46">
        <v>27080</v>
      </c>
      <c r="AN2385" s="46">
        <v>18020</v>
      </c>
      <c r="AO2385" s="46">
        <v>9060</v>
      </c>
      <c r="AP2385" s="45">
        <v>162</v>
      </c>
      <c r="AQ2385" s="45"/>
      <c r="AR2385" s="45" t="str">
        <f>IFERROR(VLOOKUP(AB2385,'Pedidos marco'!$A$1:$D$10000,4,0)," ")</f>
        <v xml:space="preserve"> </v>
      </c>
      <c r="AS2385" s="45">
        <f t="shared" si="259"/>
        <v>13</v>
      </c>
      <c r="AT2385" s="45" t="str">
        <f t="shared" si="260"/>
        <v>13</v>
      </c>
      <c r="AU2385" s="47">
        <v>18</v>
      </c>
      <c r="AV2385" s="19" t="str">
        <f t="shared" si="261"/>
        <v>04 April</v>
      </c>
      <c r="AW2385" s="19">
        <f t="shared" si="262"/>
        <v>0.45</v>
      </c>
      <c r="AX2385" s="19">
        <f t="shared" si="263"/>
        <v>9</v>
      </c>
      <c r="AY2385" s="19" t="e">
        <f>VLOOKUP(AG2385,Cías!$A$1:$E$10000,5,0)</f>
        <v>#N/A</v>
      </c>
      <c r="AZ2385" s="19" t="str">
        <f t="shared" si="264"/>
        <v>1014151</v>
      </c>
      <c r="BA2385" s="19" t="str">
        <f t="shared" si="265"/>
        <v>VEGA RUIZ WILSON MARCELO</v>
      </c>
      <c r="BB2385" s="19" t="e">
        <f>VLOOKUP(AG2385,Cías!$A$1:$E$10000,3,0)</f>
        <v>#N/A</v>
      </c>
      <c r="BC2385" s="19"/>
      <c r="BD2385" s="19"/>
      <c r="BE2385" s="19"/>
      <c r="BF2385" s="19"/>
      <c r="BG2385" s="19"/>
      <c r="BH2385" s="19"/>
      <c r="BI2385" s="19"/>
      <c r="BJ2385" s="19"/>
    </row>
    <row r="2386" spans="1:62" ht="15" x14ac:dyDescent="0.2">
      <c r="A2386" s="19" t="s">
        <v>19920</v>
      </c>
      <c r="B2386" s="19" t="s">
        <v>1479</v>
      </c>
      <c r="C2386" s="43">
        <v>44664</v>
      </c>
      <c r="D2386" s="44">
        <v>0.79444444444443996</v>
      </c>
      <c r="E2386" s="19" t="s">
        <v>19921</v>
      </c>
      <c r="F2386" s="19" t="s">
        <v>8959</v>
      </c>
      <c r="G2386" s="19" t="s">
        <v>8960</v>
      </c>
      <c r="H2386" s="45">
        <v>3707.56</v>
      </c>
      <c r="I2386" s="45">
        <v>4156.9399999999996</v>
      </c>
      <c r="J2386" s="19" t="s">
        <v>2037</v>
      </c>
      <c r="K2386" s="19" t="s">
        <v>8961</v>
      </c>
      <c r="L2386" s="19" t="s">
        <v>19922</v>
      </c>
      <c r="M2386" s="19" t="s">
        <v>19923</v>
      </c>
      <c r="N2386" s="19" t="s">
        <v>19920</v>
      </c>
      <c r="O2386" s="19" t="s">
        <v>1811</v>
      </c>
      <c r="P2386" s="19" t="s">
        <v>1812</v>
      </c>
      <c r="Q2386" s="46">
        <v>31.58</v>
      </c>
      <c r="R2386" s="19" t="s">
        <v>1488</v>
      </c>
      <c r="S2386" s="19" t="s">
        <v>2853</v>
      </c>
      <c r="T2386" s="19" t="s">
        <v>2854</v>
      </c>
      <c r="U2386" s="19" t="s">
        <v>4399</v>
      </c>
      <c r="V2386" s="19" t="s">
        <v>4400</v>
      </c>
      <c r="W2386" s="19" t="s">
        <v>1829</v>
      </c>
      <c r="X2386" s="19" t="s">
        <v>4401</v>
      </c>
      <c r="Y2386" s="19" t="s">
        <v>1831</v>
      </c>
      <c r="Z2386" s="19" t="s">
        <v>1832</v>
      </c>
      <c r="AA2386" s="46">
        <v>8</v>
      </c>
      <c r="AB2386" s="19" t="s">
        <v>473</v>
      </c>
      <c r="AC2386" s="19" t="s">
        <v>96</v>
      </c>
      <c r="AD2386" s="19" t="s">
        <v>1840</v>
      </c>
      <c r="AE2386" s="19" t="s">
        <v>1841</v>
      </c>
      <c r="AF2386" s="19" t="s">
        <v>1497</v>
      </c>
      <c r="AG2386" s="19" t="s">
        <v>1842</v>
      </c>
      <c r="AH2386" s="19" t="s">
        <v>1499</v>
      </c>
      <c r="AI2386" s="19" t="s">
        <v>1500</v>
      </c>
      <c r="AJ2386" s="45">
        <v>0</v>
      </c>
      <c r="AK2386" s="45">
        <v>0</v>
      </c>
      <c r="AL2386" s="19" t="s">
        <v>1517</v>
      </c>
      <c r="AM2386" s="46">
        <v>50140</v>
      </c>
      <c r="AN2386" s="46">
        <v>31580</v>
      </c>
      <c r="AO2386" s="46">
        <v>18560</v>
      </c>
      <c r="AP2386" s="45">
        <v>0</v>
      </c>
      <c r="AQ2386" s="45"/>
      <c r="AR2386" s="45" t="str">
        <f>IFERROR(VLOOKUP(AB2386,'Pedidos marco'!$A$1:$D$10000,4,0)," ")</f>
        <v xml:space="preserve"> </v>
      </c>
      <c r="AS2386" s="45">
        <f t="shared" si="259"/>
        <v>13</v>
      </c>
      <c r="AT2386" s="45" t="str">
        <f t="shared" si="260"/>
        <v>13</v>
      </c>
      <c r="AU2386" s="47">
        <v>31.58</v>
      </c>
      <c r="AV2386" s="19" t="str">
        <f t="shared" si="261"/>
        <v>04 April</v>
      </c>
      <c r="AW2386" s="19">
        <f t="shared" si="262"/>
        <v>0</v>
      </c>
      <c r="AX2386" s="19">
        <f t="shared" si="263"/>
        <v>0</v>
      </c>
      <c r="AY2386" s="19" t="e">
        <f>VLOOKUP(AG2386,Cías!$A$1:$E$10000,5,0)</f>
        <v>#N/A</v>
      </c>
      <c r="AZ2386" s="19" t="str">
        <f t="shared" si="264"/>
        <v>1013227</v>
      </c>
      <c r="BA2386" s="19" t="str">
        <f t="shared" si="265"/>
        <v>COMPAÑIA DE TRANSPORTE PESADO</v>
      </c>
      <c r="BB2386" s="19" t="e">
        <f>VLOOKUP(AG2386,Cías!$A$1:$E$10000,3,0)</f>
        <v>#N/A</v>
      </c>
      <c r="BC2386" s="19"/>
      <c r="BD2386" s="19"/>
      <c r="BE2386" s="19"/>
      <c r="BF2386" s="19"/>
      <c r="BG2386" s="19"/>
      <c r="BH2386" s="19"/>
      <c r="BI2386" s="19"/>
      <c r="BJ2386" s="19"/>
    </row>
    <row r="2387" spans="1:62" ht="15" x14ac:dyDescent="0.2">
      <c r="A2387" s="19" t="s">
        <v>19924</v>
      </c>
      <c r="B2387" s="19" t="s">
        <v>1479</v>
      </c>
      <c r="C2387" s="43">
        <v>44664</v>
      </c>
      <c r="D2387" s="44">
        <v>0.79513888888888995</v>
      </c>
      <c r="E2387" s="19" t="s">
        <v>19925</v>
      </c>
      <c r="F2387" s="19" t="s">
        <v>19926</v>
      </c>
      <c r="G2387" s="19" t="s">
        <v>19927</v>
      </c>
      <c r="H2387" s="45">
        <v>2494.8000000000002</v>
      </c>
      <c r="I2387" s="45">
        <v>2797.19</v>
      </c>
      <c r="J2387" s="19" t="s">
        <v>1560</v>
      </c>
      <c r="K2387" s="19" t="s">
        <v>19928</v>
      </c>
      <c r="L2387" s="19" t="s">
        <v>19929</v>
      </c>
      <c r="M2387" s="19" t="s">
        <v>19930</v>
      </c>
      <c r="N2387" s="19" t="s">
        <v>19924</v>
      </c>
      <c r="O2387" s="19" t="s">
        <v>367</v>
      </c>
      <c r="P2387" s="19" t="s">
        <v>368</v>
      </c>
      <c r="Q2387" s="46">
        <v>360</v>
      </c>
      <c r="R2387" s="19" t="s">
        <v>1544</v>
      </c>
      <c r="S2387" s="19" t="s">
        <v>8652</v>
      </c>
      <c r="T2387" s="19" t="s">
        <v>8653</v>
      </c>
      <c r="U2387" s="19" t="s">
        <v>8654</v>
      </c>
      <c r="V2387" s="19" t="s">
        <v>8655</v>
      </c>
      <c r="W2387" s="19" t="s">
        <v>415</v>
      </c>
      <c r="X2387" s="19" t="s">
        <v>8656</v>
      </c>
      <c r="Y2387" s="19" t="s">
        <v>417</v>
      </c>
      <c r="Z2387" s="19" t="s">
        <v>2159</v>
      </c>
      <c r="AA2387" s="46">
        <v>110</v>
      </c>
      <c r="AB2387" s="19" t="s">
        <v>571</v>
      </c>
      <c r="AC2387" s="19" t="s">
        <v>295</v>
      </c>
      <c r="AD2387" s="19" t="s">
        <v>3622</v>
      </c>
      <c r="AE2387" s="19" t="s">
        <v>3623</v>
      </c>
      <c r="AF2387" s="19" t="s">
        <v>1554</v>
      </c>
      <c r="AG2387" s="19" t="s">
        <v>3624</v>
      </c>
      <c r="AH2387" s="19" t="s">
        <v>1499</v>
      </c>
      <c r="AI2387" s="19" t="s">
        <v>1500</v>
      </c>
      <c r="AJ2387" s="45">
        <v>0</v>
      </c>
      <c r="AK2387" s="45">
        <v>0</v>
      </c>
      <c r="AL2387" s="19" t="s">
        <v>1501</v>
      </c>
      <c r="AM2387" s="46">
        <v>26890</v>
      </c>
      <c r="AN2387" s="46">
        <v>18040</v>
      </c>
      <c r="AO2387" s="46">
        <v>8850</v>
      </c>
      <c r="AP2387" s="45">
        <v>165.6</v>
      </c>
      <c r="AQ2387" s="45"/>
      <c r="AR2387" s="45" t="str">
        <f>IFERROR(VLOOKUP(AB2387,'Pedidos marco'!$A$1:$D$10000,4,0)," ")</f>
        <v xml:space="preserve"> </v>
      </c>
      <c r="AS2387" s="45">
        <f t="shared" si="259"/>
        <v>13</v>
      </c>
      <c r="AT2387" s="45" t="str">
        <f t="shared" si="260"/>
        <v>13</v>
      </c>
      <c r="AU2387" s="47">
        <v>18</v>
      </c>
      <c r="AV2387" s="19" t="str">
        <f t="shared" si="261"/>
        <v>04 April</v>
      </c>
      <c r="AW2387" s="19">
        <f t="shared" si="262"/>
        <v>0.45999999999999996</v>
      </c>
      <c r="AX2387" s="19">
        <f t="shared" si="263"/>
        <v>9.1999999999999993</v>
      </c>
      <c r="AY2387" s="19" t="e">
        <f>VLOOKUP(AG2387,Cías!$A$1:$E$10000,5,0)</f>
        <v>#N/A</v>
      </c>
      <c r="AZ2387" s="19" t="str">
        <f t="shared" si="264"/>
        <v>1014100</v>
      </c>
      <c r="BA2387" s="19" t="str">
        <f t="shared" si="265"/>
        <v>SIGUENZA PARRA FROILAN ALEJANDRO</v>
      </c>
      <c r="BB2387" s="19" t="e">
        <f>VLOOKUP(AG2387,Cías!$A$1:$E$10000,3,0)</f>
        <v>#N/A</v>
      </c>
      <c r="BC2387" s="19"/>
      <c r="BD2387" s="19"/>
      <c r="BE2387" s="19"/>
      <c r="BF2387" s="19"/>
      <c r="BG2387" s="19"/>
      <c r="BH2387" s="19"/>
      <c r="BI2387" s="19"/>
      <c r="BJ2387" s="19"/>
    </row>
    <row r="2388" spans="1:62" ht="15" x14ac:dyDescent="0.2">
      <c r="A2388" s="19" t="s">
        <v>19931</v>
      </c>
      <c r="B2388" s="19" t="s">
        <v>1479</v>
      </c>
      <c r="C2388" s="43">
        <v>44664</v>
      </c>
      <c r="D2388" s="44">
        <v>0.79861111111111005</v>
      </c>
      <c r="E2388" s="19" t="s">
        <v>19932</v>
      </c>
      <c r="F2388" s="19" t="s">
        <v>19933</v>
      </c>
      <c r="G2388" s="19" t="s">
        <v>19934</v>
      </c>
      <c r="H2388" s="45">
        <v>2304.9</v>
      </c>
      <c r="I2388" s="45">
        <v>2584.27</v>
      </c>
      <c r="J2388" s="19" t="s">
        <v>1560</v>
      </c>
      <c r="K2388" s="19" t="s">
        <v>19935</v>
      </c>
      <c r="L2388" s="19" t="s">
        <v>19936</v>
      </c>
      <c r="M2388" s="19" t="s">
        <v>19937</v>
      </c>
      <c r="N2388" s="19" t="s">
        <v>19931</v>
      </c>
      <c r="O2388" s="19" t="s">
        <v>367</v>
      </c>
      <c r="P2388" s="19" t="s">
        <v>368</v>
      </c>
      <c r="Q2388" s="46">
        <v>360</v>
      </c>
      <c r="R2388" s="19" t="s">
        <v>1544</v>
      </c>
      <c r="S2388" s="19" t="s">
        <v>1696</v>
      </c>
      <c r="T2388" s="19" t="s">
        <v>72</v>
      </c>
      <c r="U2388" s="19" t="s">
        <v>2329</v>
      </c>
      <c r="V2388" s="19" t="s">
        <v>2330</v>
      </c>
      <c r="W2388" s="19" t="s">
        <v>1548</v>
      </c>
      <c r="X2388" s="19" t="s">
        <v>2331</v>
      </c>
      <c r="Y2388" s="19" t="s">
        <v>1684</v>
      </c>
      <c r="Z2388" s="19" t="s">
        <v>1685</v>
      </c>
      <c r="AA2388" s="46">
        <v>198</v>
      </c>
      <c r="AB2388" s="19" t="s">
        <v>461</v>
      </c>
      <c r="AC2388" s="19" t="s">
        <v>72</v>
      </c>
      <c r="AD2388" s="19" t="s">
        <v>1728</v>
      </c>
      <c r="AE2388" s="19" t="s">
        <v>1729</v>
      </c>
      <c r="AF2388" s="19" t="s">
        <v>1554</v>
      </c>
      <c r="AG2388" s="19" t="s">
        <v>1730</v>
      </c>
      <c r="AH2388" s="19" t="s">
        <v>1499</v>
      </c>
      <c r="AI2388" s="19" t="s">
        <v>1500</v>
      </c>
      <c r="AJ2388" s="45">
        <v>0</v>
      </c>
      <c r="AK2388" s="45">
        <v>0</v>
      </c>
      <c r="AL2388" s="19" t="s">
        <v>1501</v>
      </c>
      <c r="AM2388" s="46">
        <v>27030</v>
      </c>
      <c r="AN2388" s="46">
        <v>18030</v>
      </c>
      <c r="AO2388" s="46">
        <v>9000</v>
      </c>
      <c r="AP2388" s="45">
        <v>266.39999999999998</v>
      </c>
      <c r="AQ2388" s="45"/>
      <c r="AR2388" s="45" t="str">
        <f>IFERROR(VLOOKUP(AB2388,'Pedidos marco'!$A$1:$D$10000,4,0)," ")</f>
        <v xml:space="preserve"> </v>
      </c>
      <c r="AS2388" s="45">
        <f t="shared" si="259"/>
        <v>13</v>
      </c>
      <c r="AT2388" s="45" t="str">
        <f t="shared" si="260"/>
        <v>13</v>
      </c>
      <c r="AU2388" s="47">
        <v>18</v>
      </c>
      <c r="AV2388" s="19" t="str">
        <f t="shared" si="261"/>
        <v>04 April</v>
      </c>
      <c r="AW2388" s="19">
        <f t="shared" si="262"/>
        <v>0.74</v>
      </c>
      <c r="AX2388" s="19">
        <f t="shared" si="263"/>
        <v>14.799999999999999</v>
      </c>
      <c r="AY2388" s="19" t="e">
        <f>VLOOKUP(AG2388,Cías!$A$1:$E$10000,5,0)</f>
        <v>#N/A</v>
      </c>
      <c r="AZ2388" s="19" t="str">
        <f t="shared" si="264"/>
        <v>1013388</v>
      </c>
      <c r="BA2388" s="19" t="str">
        <f t="shared" si="265"/>
        <v>CAMPAÑA MALDONADO BLANCA CECILIA</v>
      </c>
      <c r="BB2388" s="19" t="e">
        <f>VLOOKUP(AG2388,Cías!$A$1:$E$10000,3,0)</f>
        <v>#N/A</v>
      </c>
      <c r="BC2388" s="19"/>
      <c r="BD2388" s="19"/>
      <c r="BE2388" s="19"/>
      <c r="BF2388" s="19"/>
      <c r="BG2388" s="19"/>
      <c r="BH2388" s="19"/>
      <c r="BI2388" s="19"/>
      <c r="BJ2388" s="19"/>
    </row>
    <row r="2389" spans="1:62" ht="15" x14ac:dyDescent="0.2">
      <c r="A2389" s="19" t="s">
        <v>19938</v>
      </c>
      <c r="B2389" s="19" t="s">
        <v>1479</v>
      </c>
      <c r="C2389" s="43">
        <v>44664</v>
      </c>
      <c r="D2389" s="44">
        <v>0.79930555555556004</v>
      </c>
      <c r="E2389" s="19" t="s">
        <v>19939</v>
      </c>
      <c r="F2389" s="19" t="s">
        <v>19940</v>
      </c>
      <c r="G2389" s="19" t="s">
        <v>19941</v>
      </c>
      <c r="H2389" s="45">
        <v>3238.68</v>
      </c>
      <c r="I2389" s="45">
        <v>3631.23</v>
      </c>
      <c r="J2389" s="19" t="s">
        <v>1560</v>
      </c>
      <c r="K2389" s="19" t="s">
        <v>19866</v>
      </c>
      <c r="L2389" s="19" t="s">
        <v>19942</v>
      </c>
      <c r="M2389" s="19" t="s">
        <v>19943</v>
      </c>
      <c r="N2389" s="19" t="s">
        <v>19938</v>
      </c>
      <c r="O2389" s="19" t="s">
        <v>367</v>
      </c>
      <c r="P2389" s="19" t="s">
        <v>368</v>
      </c>
      <c r="Q2389" s="46">
        <v>480</v>
      </c>
      <c r="R2389" s="19" t="s">
        <v>1544</v>
      </c>
      <c r="S2389" s="19" t="s">
        <v>5443</v>
      </c>
      <c r="T2389" s="19" t="s">
        <v>5444</v>
      </c>
      <c r="U2389" s="19" t="s">
        <v>10022</v>
      </c>
      <c r="V2389" s="19" t="s">
        <v>10023</v>
      </c>
      <c r="W2389" s="19" t="s">
        <v>1865</v>
      </c>
      <c r="X2389" s="19" t="s">
        <v>10024</v>
      </c>
      <c r="Y2389" s="19" t="s">
        <v>1867</v>
      </c>
      <c r="Z2389" s="19" t="s">
        <v>1868</v>
      </c>
      <c r="AA2389" s="46">
        <v>30</v>
      </c>
      <c r="AB2389" s="19" t="s">
        <v>522</v>
      </c>
      <c r="AC2389" s="19" t="s">
        <v>196</v>
      </c>
      <c r="AD2389" s="19" t="s">
        <v>3714</v>
      </c>
      <c r="AE2389" s="19" t="s">
        <v>3715</v>
      </c>
      <c r="AF2389" s="19" t="s">
        <v>1719</v>
      </c>
      <c r="AG2389" s="19" t="s">
        <v>3716</v>
      </c>
      <c r="AH2389" s="19" t="s">
        <v>1594</v>
      </c>
      <c r="AI2389" s="19" t="s">
        <v>1595</v>
      </c>
      <c r="AJ2389" s="45">
        <v>0.05</v>
      </c>
      <c r="AK2389" s="45">
        <v>24</v>
      </c>
      <c r="AL2389" s="19" t="s">
        <v>1501</v>
      </c>
      <c r="AM2389" s="46">
        <v>40090</v>
      </c>
      <c r="AN2389" s="46">
        <v>24050</v>
      </c>
      <c r="AO2389" s="46">
        <v>16040</v>
      </c>
      <c r="AP2389" s="45">
        <v>91.2</v>
      </c>
      <c r="AQ2389" s="45"/>
      <c r="AR2389" s="45" t="str">
        <f>IFERROR(VLOOKUP(AB2389,'Pedidos marco'!$A$1:$D$10000,4,0)," ")</f>
        <v xml:space="preserve"> </v>
      </c>
      <c r="AS2389" s="45">
        <f t="shared" si="259"/>
        <v>13</v>
      </c>
      <c r="AT2389" s="45" t="str">
        <f t="shared" si="260"/>
        <v>13</v>
      </c>
      <c r="AU2389" s="47">
        <v>24</v>
      </c>
      <c r="AV2389" s="19" t="str">
        <f t="shared" si="261"/>
        <v>04 April</v>
      </c>
      <c r="AW2389" s="19">
        <f t="shared" si="262"/>
        <v>0.19</v>
      </c>
      <c r="AX2389" s="19">
        <f t="shared" si="263"/>
        <v>3.8000000000000003</v>
      </c>
      <c r="AY2389" s="19" t="e">
        <f>VLOOKUP(AG2389,Cías!$A$1:$E$10000,5,0)</f>
        <v>#N/A</v>
      </c>
      <c r="AZ2389" s="19" t="str">
        <f t="shared" si="264"/>
        <v>1013493</v>
      </c>
      <c r="BA2389" s="19" t="str">
        <f t="shared" si="265"/>
        <v>MEDIAVILLA PERUGACHI LUIS ALFONSO</v>
      </c>
      <c r="BB2389" s="19" t="e">
        <f>VLOOKUP(AG2389,Cías!$A$1:$E$10000,3,0)</f>
        <v>#N/A</v>
      </c>
      <c r="BC2389" s="19"/>
      <c r="BD2389" s="19"/>
      <c r="BE2389" s="19"/>
      <c r="BF2389" s="19"/>
      <c r="BG2389" s="19"/>
      <c r="BH2389" s="19"/>
      <c r="BI2389" s="19"/>
      <c r="BJ2389" s="19"/>
    </row>
    <row r="2390" spans="1:62" ht="15" x14ac:dyDescent="0.2">
      <c r="A2390" s="19" t="s">
        <v>19944</v>
      </c>
      <c r="B2390" s="19" t="s">
        <v>1479</v>
      </c>
      <c r="C2390" s="43">
        <v>44664</v>
      </c>
      <c r="D2390" s="44">
        <v>0.80069444444444005</v>
      </c>
      <c r="E2390" s="19" t="s">
        <v>19945</v>
      </c>
      <c r="F2390" s="19" t="s">
        <v>19946</v>
      </c>
      <c r="G2390" s="19" t="s">
        <v>19947</v>
      </c>
      <c r="H2390" s="45">
        <v>4158</v>
      </c>
      <c r="I2390" s="45">
        <v>4661.9799999999996</v>
      </c>
      <c r="J2390" s="19" t="s">
        <v>1560</v>
      </c>
      <c r="K2390" s="19" t="s">
        <v>19948</v>
      </c>
      <c r="L2390" s="19" t="s">
        <v>19949</v>
      </c>
      <c r="M2390" s="19" t="s">
        <v>19950</v>
      </c>
      <c r="N2390" s="19" t="s">
        <v>19944</v>
      </c>
      <c r="O2390" s="19" t="s">
        <v>1641</v>
      </c>
      <c r="P2390" s="19" t="s">
        <v>1642</v>
      </c>
      <c r="Q2390" s="46">
        <v>660</v>
      </c>
      <c r="R2390" s="19" t="s">
        <v>1544</v>
      </c>
      <c r="S2390" s="19" t="s">
        <v>1736</v>
      </c>
      <c r="T2390" s="19" t="s">
        <v>1737</v>
      </c>
      <c r="U2390" s="19" t="s">
        <v>3730</v>
      </c>
      <c r="V2390" s="19" t="s">
        <v>3731</v>
      </c>
      <c r="W2390" s="19" t="s">
        <v>2076</v>
      </c>
      <c r="X2390" s="19" t="s">
        <v>3732</v>
      </c>
      <c r="Y2390" s="19" t="s">
        <v>2078</v>
      </c>
      <c r="Z2390" s="19" t="s">
        <v>2079</v>
      </c>
      <c r="AA2390" s="46">
        <v>345</v>
      </c>
      <c r="AB2390" s="19" t="s">
        <v>475</v>
      </c>
      <c r="AC2390" s="19" t="s">
        <v>100</v>
      </c>
      <c r="AD2390" s="19" t="s">
        <v>5307</v>
      </c>
      <c r="AE2390" s="19" t="s">
        <v>5308</v>
      </c>
      <c r="AF2390" s="19" t="s">
        <v>1592</v>
      </c>
      <c r="AG2390" s="19" t="s">
        <v>5309</v>
      </c>
      <c r="AH2390" s="19" t="s">
        <v>1499</v>
      </c>
      <c r="AI2390" s="19" t="s">
        <v>1500</v>
      </c>
      <c r="AJ2390" s="45">
        <v>0</v>
      </c>
      <c r="AK2390" s="45">
        <v>0</v>
      </c>
      <c r="AL2390" s="19" t="s">
        <v>1501</v>
      </c>
      <c r="AM2390" s="46">
        <v>50960</v>
      </c>
      <c r="AN2390" s="46">
        <v>33060</v>
      </c>
      <c r="AO2390" s="46">
        <v>17900</v>
      </c>
      <c r="AP2390" s="45">
        <v>679.8</v>
      </c>
      <c r="AQ2390" s="45"/>
      <c r="AR2390" s="45" t="str">
        <f>IFERROR(VLOOKUP(AB2390,'Pedidos marco'!$A$1:$D$10000,4,0)," ")</f>
        <v xml:space="preserve"> </v>
      </c>
      <c r="AS2390" s="45">
        <f t="shared" si="259"/>
        <v>13</v>
      </c>
      <c r="AT2390" s="45" t="str">
        <f t="shared" si="260"/>
        <v>13</v>
      </c>
      <c r="AU2390" s="47">
        <v>33</v>
      </c>
      <c r="AV2390" s="19" t="str">
        <f t="shared" si="261"/>
        <v>04 April</v>
      </c>
      <c r="AW2390" s="19">
        <f t="shared" si="262"/>
        <v>1.03</v>
      </c>
      <c r="AX2390" s="19">
        <f t="shared" si="263"/>
        <v>20.599999999999998</v>
      </c>
      <c r="AY2390" s="19" t="e">
        <f>VLOOKUP(AG2390,Cías!$A$1:$E$10000,5,0)</f>
        <v>#N/A</v>
      </c>
      <c r="AZ2390" s="19" t="str">
        <f t="shared" si="264"/>
        <v>1013573</v>
      </c>
      <c r="BA2390" s="19" t="str">
        <f t="shared" si="265"/>
        <v>CUASPA PEREZ SEGUNDO MANUEL</v>
      </c>
      <c r="BB2390" s="19" t="e">
        <f>VLOOKUP(AG2390,Cías!$A$1:$E$10000,3,0)</f>
        <v>#N/A</v>
      </c>
      <c r="BC2390" s="19"/>
      <c r="BD2390" s="19"/>
      <c r="BE2390" s="19"/>
      <c r="BF2390" s="19"/>
      <c r="BG2390" s="19"/>
      <c r="BH2390" s="19"/>
      <c r="BI2390" s="19"/>
      <c r="BJ2390" s="19"/>
    </row>
    <row r="2391" spans="1:62" ht="15" x14ac:dyDescent="0.2">
      <c r="A2391" s="19" t="s">
        <v>19951</v>
      </c>
      <c r="B2391" s="19" t="s">
        <v>1479</v>
      </c>
      <c r="C2391" s="43">
        <v>44664</v>
      </c>
      <c r="D2391" s="44">
        <v>0.80416666666667003</v>
      </c>
      <c r="E2391" s="19" t="s">
        <v>19952</v>
      </c>
      <c r="F2391" s="19" t="s">
        <v>19953</v>
      </c>
      <c r="G2391" s="19" t="s">
        <v>19954</v>
      </c>
      <c r="H2391" s="45">
        <v>3932.86</v>
      </c>
      <c r="I2391" s="45">
        <v>4409.54</v>
      </c>
      <c r="J2391" s="19" t="s">
        <v>1560</v>
      </c>
      <c r="K2391" s="19" t="s">
        <v>19955</v>
      </c>
      <c r="L2391" s="19" t="s">
        <v>19956</v>
      </c>
      <c r="M2391" s="19" t="s">
        <v>19957</v>
      </c>
      <c r="N2391" s="19" t="s">
        <v>19951</v>
      </c>
      <c r="O2391" s="19" t="s">
        <v>1486</v>
      </c>
      <c r="P2391" s="19" t="s">
        <v>1487</v>
      </c>
      <c r="Q2391" s="46">
        <v>32.049999999999997</v>
      </c>
      <c r="R2391" s="19" t="s">
        <v>1488</v>
      </c>
      <c r="S2391" s="19" t="s">
        <v>6211</v>
      </c>
      <c r="T2391" s="19" t="s">
        <v>6212</v>
      </c>
      <c r="U2391" s="19" t="s">
        <v>6213</v>
      </c>
      <c r="V2391" s="19" t="s">
        <v>3591</v>
      </c>
      <c r="W2391" s="19" t="s">
        <v>1586</v>
      </c>
      <c r="X2391" s="19" t="s">
        <v>6214</v>
      </c>
      <c r="Y2391" s="19" t="s">
        <v>1588</v>
      </c>
      <c r="Z2391" s="19" t="s">
        <v>1589</v>
      </c>
      <c r="AA2391" s="46">
        <v>250</v>
      </c>
      <c r="AB2391" s="19" t="s">
        <v>466</v>
      </c>
      <c r="AC2391" s="19" t="s">
        <v>82</v>
      </c>
      <c r="AD2391" s="19" t="s">
        <v>3405</v>
      </c>
      <c r="AE2391" s="19" t="s">
        <v>3406</v>
      </c>
      <c r="AF2391" s="19" t="s">
        <v>1497</v>
      </c>
      <c r="AG2391" s="19" t="s">
        <v>3407</v>
      </c>
      <c r="AH2391" s="19" t="s">
        <v>1499</v>
      </c>
      <c r="AI2391" s="19" t="s">
        <v>1500</v>
      </c>
      <c r="AJ2391" s="45">
        <v>0</v>
      </c>
      <c r="AK2391" s="45">
        <v>0</v>
      </c>
      <c r="AL2391" s="19" t="s">
        <v>1501</v>
      </c>
      <c r="AM2391" s="46">
        <v>51170</v>
      </c>
      <c r="AN2391" s="46">
        <v>32050</v>
      </c>
      <c r="AO2391" s="46">
        <v>19120</v>
      </c>
      <c r="AP2391" s="45">
        <v>656.38</v>
      </c>
      <c r="AQ2391" s="45"/>
      <c r="AR2391" s="45" t="str">
        <f>IFERROR(VLOOKUP(AB2391,'Pedidos marco'!$A$1:$D$10000,4,0)," ")</f>
        <v xml:space="preserve"> </v>
      </c>
      <c r="AS2391" s="45">
        <f t="shared" si="259"/>
        <v>13</v>
      </c>
      <c r="AT2391" s="45" t="str">
        <f t="shared" si="260"/>
        <v>13</v>
      </c>
      <c r="AU2391" s="47">
        <v>32.049999999999997</v>
      </c>
      <c r="AV2391" s="19" t="str">
        <f t="shared" si="261"/>
        <v>04 April</v>
      </c>
      <c r="AW2391" s="19">
        <f t="shared" si="262"/>
        <v>20.479875195007804</v>
      </c>
      <c r="AX2391" s="19">
        <f t="shared" si="263"/>
        <v>20.479875195007804</v>
      </c>
      <c r="AY2391" s="19" t="e">
        <f>VLOOKUP(AG2391,Cías!$A$1:$E$10000,5,0)</f>
        <v>#N/A</v>
      </c>
      <c r="AZ2391" s="19" t="str">
        <f t="shared" si="264"/>
        <v>1013576</v>
      </c>
      <c r="BA2391" s="19" t="str">
        <f t="shared" si="265"/>
        <v>CASTRO SALGADO LUCIO OSWALDO</v>
      </c>
      <c r="BB2391" s="19" t="e">
        <f>VLOOKUP(AG2391,Cías!$A$1:$E$10000,3,0)</f>
        <v>#N/A</v>
      </c>
      <c r="BC2391" s="19"/>
      <c r="BD2391" s="19"/>
      <c r="BE2391" s="19"/>
      <c r="BF2391" s="19"/>
      <c r="BG2391" s="19"/>
      <c r="BH2391" s="19"/>
      <c r="BI2391" s="19"/>
      <c r="BJ2391" s="19"/>
    </row>
    <row r="2392" spans="1:62" ht="15" x14ac:dyDescent="0.2">
      <c r="A2392" s="19" t="s">
        <v>19958</v>
      </c>
      <c r="B2392" s="19" t="s">
        <v>1479</v>
      </c>
      <c r="C2392" s="43">
        <v>44664</v>
      </c>
      <c r="D2392" s="44">
        <v>0.80486111111111003</v>
      </c>
      <c r="E2392" s="19" t="s">
        <v>19959</v>
      </c>
      <c r="F2392" s="19" t="s">
        <v>19960</v>
      </c>
      <c r="G2392" s="19" t="s">
        <v>19961</v>
      </c>
      <c r="H2392" s="45">
        <v>1278.53</v>
      </c>
      <c r="I2392" s="45">
        <v>1433.49</v>
      </c>
      <c r="J2392" s="19" t="s">
        <v>1560</v>
      </c>
      <c r="K2392" s="19" t="s">
        <v>19962</v>
      </c>
      <c r="L2392" s="19" t="s">
        <v>19963</v>
      </c>
      <c r="M2392" s="19" t="s">
        <v>19964</v>
      </c>
      <c r="N2392" s="19" t="s">
        <v>19958</v>
      </c>
      <c r="O2392" s="19" t="s">
        <v>371</v>
      </c>
      <c r="P2392" s="19" t="s">
        <v>372</v>
      </c>
      <c r="Q2392" s="46">
        <v>200</v>
      </c>
      <c r="R2392" s="19" t="s">
        <v>1544</v>
      </c>
      <c r="S2392" s="19" t="s">
        <v>1754</v>
      </c>
      <c r="T2392" s="19" t="s">
        <v>104</v>
      </c>
      <c r="U2392" s="19" t="s">
        <v>2901</v>
      </c>
      <c r="V2392" s="19" t="s">
        <v>2902</v>
      </c>
      <c r="W2392" s="19" t="s">
        <v>2127</v>
      </c>
      <c r="X2392" s="19" t="s">
        <v>2903</v>
      </c>
      <c r="Y2392" s="19" t="s">
        <v>2129</v>
      </c>
      <c r="Z2392" s="19" t="s">
        <v>2130</v>
      </c>
      <c r="AA2392" s="46">
        <v>205</v>
      </c>
      <c r="AB2392" s="19" t="s">
        <v>493</v>
      </c>
      <c r="AC2392" s="19" t="s">
        <v>135</v>
      </c>
      <c r="AD2392" s="19" t="s">
        <v>3880</v>
      </c>
      <c r="AE2392" s="19" t="s">
        <v>1481</v>
      </c>
      <c r="AF2392" s="19" t="s">
        <v>1554</v>
      </c>
      <c r="AG2392" s="19" t="s">
        <v>3881</v>
      </c>
      <c r="AH2392" s="19" t="s">
        <v>1499</v>
      </c>
      <c r="AI2392" s="19" t="s">
        <v>1500</v>
      </c>
      <c r="AJ2392" s="45">
        <v>0</v>
      </c>
      <c r="AK2392" s="45">
        <v>0</v>
      </c>
      <c r="AL2392" s="19" t="s">
        <v>1501</v>
      </c>
      <c r="AM2392" s="46">
        <v>14542.222</v>
      </c>
      <c r="AN2392" s="46">
        <v>10022.222</v>
      </c>
      <c r="AO2392" s="46">
        <v>4520</v>
      </c>
      <c r="AP2392" s="45">
        <v>156</v>
      </c>
      <c r="AQ2392" s="45"/>
      <c r="AR2392" s="45" t="str">
        <f>IFERROR(VLOOKUP(AB2392,'Pedidos marco'!$A$1:$D$10000,4,0)," ")</f>
        <v xml:space="preserve"> </v>
      </c>
      <c r="AS2392" s="45">
        <f t="shared" si="259"/>
        <v>13</v>
      </c>
      <c r="AT2392" s="45" t="str">
        <f t="shared" si="260"/>
        <v>13</v>
      </c>
      <c r="AU2392" s="47">
        <v>10</v>
      </c>
      <c r="AV2392" s="19" t="str">
        <f t="shared" si="261"/>
        <v>04 April</v>
      </c>
      <c r="AW2392" s="19">
        <f t="shared" si="262"/>
        <v>0.78</v>
      </c>
      <c r="AX2392" s="19">
        <f t="shared" si="263"/>
        <v>15.6</v>
      </c>
      <c r="AY2392" s="19" t="e">
        <f>VLOOKUP(AG2392,Cías!$A$1:$E$10000,5,0)</f>
        <v>#N/A</v>
      </c>
      <c r="AZ2392" s="19" t="str">
        <f t="shared" si="264"/>
        <v>1020060</v>
      </c>
      <c r="BA2392" s="19" t="str">
        <f t="shared" si="265"/>
        <v>FUERTES RUEDA HUGO BALDOMERO</v>
      </c>
      <c r="BB2392" s="19" t="e">
        <f>VLOOKUP(AG2392,Cías!$A$1:$E$10000,3,0)</f>
        <v>#N/A</v>
      </c>
      <c r="BC2392" s="19"/>
      <c r="BD2392" s="19"/>
      <c r="BE2392" s="19"/>
      <c r="BF2392" s="19"/>
      <c r="BG2392" s="19"/>
      <c r="BH2392" s="19"/>
      <c r="BI2392" s="19"/>
      <c r="BJ2392" s="19"/>
    </row>
    <row r="2393" spans="1:62" ht="15" x14ac:dyDescent="0.2">
      <c r="A2393" s="19" t="s">
        <v>19958</v>
      </c>
      <c r="B2393" s="19" t="s">
        <v>1479</v>
      </c>
      <c r="C2393" s="43">
        <v>44664</v>
      </c>
      <c r="D2393" s="44">
        <v>0.80486111111111003</v>
      </c>
      <c r="E2393" s="19" t="s">
        <v>19965</v>
      </c>
      <c r="F2393" s="19" t="s">
        <v>19966</v>
      </c>
      <c r="G2393" s="19" t="s">
        <v>19967</v>
      </c>
      <c r="H2393" s="45">
        <v>1016.52</v>
      </c>
      <c r="I2393" s="45">
        <v>1139.73</v>
      </c>
      <c r="J2393" s="19" t="s">
        <v>1560</v>
      </c>
      <c r="K2393" s="19" t="s">
        <v>19968</v>
      </c>
      <c r="L2393" s="19" t="s">
        <v>19969</v>
      </c>
      <c r="M2393" s="19" t="s">
        <v>19970</v>
      </c>
      <c r="N2393" s="19" t="s">
        <v>19958</v>
      </c>
      <c r="O2393" s="19" t="s">
        <v>367</v>
      </c>
      <c r="P2393" s="19" t="s">
        <v>368</v>
      </c>
      <c r="Q2393" s="46">
        <v>160</v>
      </c>
      <c r="R2393" s="19" t="s">
        <v>1544</v>
      </c>
      <c r="S2393" s="19" t="s">
        <v>1754</v>
      </c>
      <c r="T2393" s="19" t="s">
        <v>104</v>
      </c>
      <c r="U2393" s="19" t="s">
        <v>2901</v>
      </c>
      <c r="V2393" s="19" t="s">
        <v>2902</v>
      </c>
      <c r="W2393" s="19" t="s">
        <v>2127</v>
      </c>
      <c r="X2393" s="19" t="s">
        <v>2903</v>
      </c>
      <c r="Y2393" s="19" t="s">
        <v>2129</v>
      </c>
      <c r="Z2393" s="19" t="s">
        <v>2130</v>
      </c>
      <c r="AA2393" s="46">
        <v>205</v>
      </c>
      <c r="AB2393" s="19" t="s">
        <v>493</v>
      </c>
      <c r="AC2393" s="19" t="s">
        <v>135</v>
      </c>
      <c r="AD2393" s="19" t="s">
        <v>3880</v>
      </c>
      <c r="AE2393" s="19" t="s">
        <v>1481</v>
      </c>
      <c r="AF2393" s="19" t="s">
        <v>1554</v>
      </c>
      <c r="AG2393" s="19" t="s">
        <v>3881</v>
      </c>
      <c r="AH2393" s="19" t="s">
        <v>1499</v>
      </c>
      <c r="AI2393" s="19" t="s">
        <v>1500</v>
      </c>
      <c r="AJ2393" s="45">
        <v>0</v>
      </c>
      <c r="AK2393" s="45">
        <v>0</v>
      </c>
      <c r="AL2393" s="19" t="s">
        <v>1501</v>
      </c>
      <c r="AM2393" s="46">
        <v>12537.778</v>
      </c>
      <c r="AN2393" s="46">
        <v>8017.7780000000002</v>
      </c>
      <c r="AO2393" s="46">
        <v>4520</v>
      </c>
      <c r="AP2393" s="45">
        <v>124.8</v>
      </c>
      <c r="AQ2393" s="45"/>
      <c r="AR2393" s="45" t="str">
        <f>IFERROR(VLOOKUP(AB2393,'Pedidos marco'!$A$1:$D$10000,4,0)," ")</f>
        <v xml:space="preserve"> </v>
      </c>
      <c r="AS2393" s="45">
        <f t="shared" si="259"/>
        <v>13</v>
      </c>
      <c r="AT2393" s="45" t="str">
        <f t="shared" si="260"/>
        <v>13</v>
      </c>
      <c r="AU2393" s="47">
        <v>8</v>
      </c>
      <c r="AV2393" s="19" t="str">
        <f t="shared" si="261"/>
        <v>04 April</v>
      </c>
      <c r="AW2393" s="19">
        <f t="shared" si="262"/>
        <v>0.78</v>
      </c>
      <c r="AX2393" s="19">
        <f t="shared" si="263"/>
        <v>15.6</v>
      </c>
      <c r="AY2393" s="19" t="e">
        <f>VLOOKUP(AG2393,Cías!$A$1:$E$10000,5,0)</f>
        <v>#N/A</v>
      </c>
      <c r="AZ2393" s="19" t="str">
        <f t="shared" si="264"/>
        <v>1020060</v>
      </c>
      <c r="BA2393" s="19" t="str">
        <f t="shared" si="265"/>
        <v>FUERTES RUEDA HUGO BALDOMERO</v>
      </c>
      <c r="BB2393" s="19" t="e">
        <f>VLOOKUP(AG2393,Cías!$A$1:$E$10000,3,0)</f>
        <v>#N/A</v>
      </c>
      <c r="BC2393" s="19"/>
      <c r="BD2393" s="19"/>
      <c r="BE2393" s="19"/>
      <c r="BF2393" s="19"/>
      <c r="BG2393" s="19"/>
      <c r="BH2393" s="19"/>
      <c r="BI2393" s="19"/>
      <c r="BJ2393" s="19"/>
    </row>
    <row r="2394" spans="1:62" ht="15" x14ac:dyDescent="0.2">
      <c r="A2394" s="19" t="s">
        <v>19971</v>
      </c>
      <c r="B2394" s="19" t="s">
        <v>1479</v>
      </c>
      <c r="C2394" s="43">
        <v>44664</v>
      </c>
      <c r="D2394" s="44">
        <v>0.81041666666667</v>
      </c>
      <c r="E2394" s="19" t="s">
        <v>19972</v>
      </c>
      <c r="F2394" s="19" t="s">
        <v>13641</v>
      </c>
      <c r="G2394" s="19" t="s">
        <v>13642</v>
      </c>
      <c r="H2394" s="45">
        <v>2572.8000000000002</v>
      </c>
      <c r="I2394" s="45">
        <v>2884.64</v>
      </c>
      <c r="J2394" s="19" t="s">
        <v>2037</v>
      </c>
      <c r="K2394" s="19" t="s">
        <v>13643</v>
      </c>
      <c r="L2394" s="19" t="s">
        <v>19973</v>
      </c>
      <c r="M2394" s="19" t="s">
        <v>19974</v>
      </c>
      <c r="N2394" s="19" t="s">
        <v>19971</v>
      </c>
      <c r="O2394" s="19" t="s">
        <v>1641</v>
      </c>
      <c r="P2394" s="19" t="s">
        <v>1642</v>
      </c>
      <c r="Q2394" s="46">
        <v>640</v>
      </c>
      <c r="R2394" s="19" t="s">
        <v>1544</v>
      </c>
      <c r="S2394" s="19" t="s">
        <v>13646</v>
      </c>
      <c r="T2394" s="19" t="s">
        <v>13647</v>
      </c>
      <c r="U2394" s="19" t="s">
        <v>13648</v>
      </c>
      <c r="V2394" s="19" t="s">
        <v>13649</v>
      </c>
      <c r="W2394" s="19" t="s">
        <v>2433</v>
      </c>
      <c r="X2394" s="19" t="s">
        <v>13650</v>
      </c>
      <c r="Y2394" s="19" t="s">
        <v>13651</v>
      </c>
      <c r="Z2394" s="19" t="s">
        <v>13652</v>
      </c>
      <c r="AA2394" s="46">
        <v>423</v>
      </c>
      <c r="AB2394" s="19" t="s">
        <v>13227</v>
      </c>
      <c r="AC2394" s="19" t="s">
        <v>1447</v>
      </c>
      <c r="AD2394" s="19" t="s">
        <v>13228</v>
      </c>
      <c r="AE2394" s="19" t="s">
        <v>1481</v>
      </c>
      <c r="AF2394" s="19" t="s">
        <v>1592</v>
      </c>
      <c r="AG2394" s="19" t="s">
        <v>13229</v>
      </c>
      <c r="AH2394" s="19" t="s">
        <v>1499</v>
      </c>
      <c r="AI2394" s="19" t="s">
        <v>1500</v>
      </c>
      <c r="AJ2394" s="45">
        <v>0</v>
      </c>
      <c r="AK2394" s="45">
        <v>0</v>
      </c>
      <c r="AL2394" s="19" t="s">
        <v>1517</v>
      </c>
      <c r="AM2394" s="46">
        <v>50090</v>
      </c>
      <c r="AN2394" s="46">
        <v>32070</v>
      </c>
      <c r="AO2394" s="46">
        <v>18020</v>
      </c>
      <c r="AP2394" s="45">
        <v>0</v>
      </c>
      <c r="AQ2394" s="45"/>
      <c r="AR2394" s="45" t="str">
        <f>IFERROR(VLOOKUP(AB2394,'Pedidos marco'!$A$1:$D$10000,4,0)," ")</f>
        <v xml:space="preserve"> </v>
      </c>
      <c r="AS2394" s="45">
        <f t="shared" si="259"/>
        <v>13</v>
      </c>
      <c r="AT2394" s="45" t="str">
        <f t="shared" si="260"/>
        <v>13</v>
      </c>
      <c r="AU2394" s="47">
        <v>32</v>
      </c>
      <c r="AV2394" s="19" t="str">
        <f t="shared" si="261"/>
        <v>04 April</v>
      </c>
      <c r="AW2394" s="19">
        <f t="shared" si="262"/>
        <v>0</v>
      </c>
      <c r="AX2394" s="19">
        <f t="shared" si="263"/>
        <v>0</v>
      </c>
      <c r="AY2394" s="19" t="e">
        <f>VLOOKUP(AG2394,Cías!$A$1:$E$10000,5,0)</f>
        <v>#N/A</v>
      </c>
      <c r="AZ2394" s="19" t="str">
        <f t="shared" si="264"/>
        <v>10008163</v>
      </c>
      <c r="BA2394" s="19" t="str">
        <f t="shared" si="265"/>
        <v>ESPARZA MENDEZ KEVIN ISRAEL</v>
      </c>
      <c r="BB2394" s="19" t="e">
        <f>VLOOKUP(AG2394,Cías!$A$1:$E$10000,3,0)</f>
        <v>#N/A</v>
      </c>
      <c r="BC2394" s="19"/>
      <c r="BD2394" s="19"/>
      <c r="BE2394" s="19"/>
      <c r="BF2394" s="19"/>
      <c r="BG2394" s="19"/>
      <c r="BH2394" s="19"/>
      <c r="BI2394" s="19"/>
      <c r="BJ2394" s="19"/>
    </row>
    <row r="2395" spans="1:62" ht="15" x14ac:dyDescent="0.2">
      <c r="A2395" s="19" t="s">
        <v>19975</v>
      </c>
      <c r="B2395" s="19" t="s">
        <v>1479</v>
      </c>
      <c r="C2395" s="43">
        <v>44664</v>
      </c>
      <c r="D2395" s="44">
        <v>0.81319444444444</v>
      </c>
      <c r="E2395" s="19" t="s">
        <v>19976</v>
      </c>
      <c r="F2395" s="19" t="s">
        <v>13641</v>
      </c>
      <c r="G2395" s="19" t="s">
        <v>13642</v>
      </c>
      <c r="H2395" s="45">
        <v>2572.8000000000002</v>
      </c>
      <c r="I2395" s="45">
        <v>2884.64</v>
      </c>
      <c r="J2395" s="19" t="s">
        <v>2037</v>
      </c>
      <c r="K2395" s="19" t="s">
        <v>13643</v>
      </c>
      <c r="L2395" s="19" t="s">
        <v>19977</v>
      </c>
      <c r="M2395" s="19" t="s">
        <v>19978</v>
      </c>
      <c r="N2395" s="19" t="s">
        <v>19975</v>
      </c>
      <c r="O2395" s="19" t="s">
        <v>1641</v>
      </c>
      <c r="P2395" s="19" t="s">
        <v>1642</v>
      </c>
      <c r="Q2395" s="46">
        <v>640</v>
      </c>
      <c r="R2395" s="19" t="s">
        <v>1544</v>
      </c>
      <c r="S2395" s="19" t="s">
        <v>13646</v>
      </c>
      <c r="T2395" s="19" t="s">
        <v>13647</v>
      </c>
      <c r="U2395" s="19" t="s">
        <v>13648</v>
      </c>
      <c r="V2395" s="19" t="s">
        <v>13649</v>
      </c>
      <c r="W2395" s="19" t="s">
        <v>2433</v>
      </c>
      <c r="X2395" s="19" t="s">
        <v>13650</v>
      </c>
      <c r="Y2395" s="19" t="s">
        <v>13651</v>
      </c>
      <c r="Z2395" s="19" t="s">
        <v>13652</v>
      </c>
      <c r="AA2395" s="46">
        <v>423</v>
      </c>
      <c r="AB2395" s="19" t="s">
        <v>528</v>
      </c>
      <c r="AC2395" s="19" t="s">
        <v>208</v>
      </c>
      <c r="AD2395" s="19" t="s">
        <v>13564</v>
      </c>
      <c r="AE2395" s="19" t="s">
        <v>13565</v>
      </c>
      <c r="AF2395" s="19" t="s">
        <v>1592</v>
      </c>
      <c r="AG2395" s="19" t="s">
        <v>13566</v>
      </c>
      <c r="AH2395" s="19" t="s">
        <v>1499</v>
      </c>
      <c r="AI2395" s="19" t="s">
        <v>1500</v>
      </c>
      <c r="AJ2395" s="45">
        <v>0</v>
      </c>
      <c r="AK2395" s="45">
        <v>0</v>
      </c>
      <c r="AL2395" s="19" t="s">
        <v>1517</v>
      </c>
      <c r="AM2395" s="46">
        <v>50260</v>
      </c>
      <c r="AN2395" s="46">
        <v>32010</v>
      </c>
      <c r="AO2395" s="46">
        <v>18250</v>
      </c>
      <c r="AP2395" s="45">
        <v>0</v>
      </c>
      <c r="AQ2395" s="45"/>
      <c r="AR2395" s="45" t="str">
        <f>IFERROR(VLOOKUP(AB2395,'Pedidos marco'!$A$1:$D$10000,4,0)," ")</f>
        <v xml:space="preserve"> </v>
      </c>
      <c r="AS2395" s="45">
        <f t="shared" si="259"/>
        <v>13</v>
      </c>
      <c r="AT2395" s="45" t="str">
        <f t="shared" si="260"/>
        <v>13</v>
      </c>
      <c r="AU2395" s="47">
        <v>32</v>
      </c>
      <c r="AV2395" s="19" t="str">
        <f t="shared" si="261"/>
        <v>04 April</v>
      </c>
      <c r="AW2395" s="19">
        <f t="shared" si="262"/>
        <v>0</v>
      </c>
      <c r="AX2395" s="19">
        <f t="shared" si="263"/>
        <v>0</v>
      </c>
      <c r="AY2395" s="19" t="e">
        <f>VLOOKUP(AG2395,Cías!$A$1:$E$10000,5,0)</f>
        <v>#N/A</v>
      </c>
      <c r="AZ2395" s="19" t="str">
        <f t="shared" si="264"/>
        <v>1021830</v>
      </c>
      <c r="BA2395" s="19" t="str">
        <f t="shared" si="265"/>
        <v>MORALES GARZON CHRISTIAN SANTIAGO</v>
      </c>
      <c r="BB2395" s="19" t="e">
        <f>VLOOKUP(AG2395,Cías!$A$1:$E$10000,3,0)</f>
        <v>#N/A</v>
      </c>
      <c r="BC2395" s="19"/>
      <c r="BD2395" s="19"/>
      <c r="BE2395" s="19"/>
      <c r="BF2395" s="19"/>
      <c r="BG2395" s="19"/>
      <c r="BH2395" s="19"/>
      <c r="BI2395" s="19"/>
      <c r="BJ2395" s="19"/>
    </row>
    <row r="2396" spans="1:62" ht="15" x14ac:dyDescent="0.2">
      <c r="A2396" s="19" t="s">
        <v>19979</v>
      </c>
      <c r="B2396" s="19" t="s">
        <v>1479</v>
      </c>
      <c r="C2396" s="43">
        <v>44664</v>
      </c>
      <c r="D2396" s="44">
        <v>0.81458333333333</v>
      </c>
      <c r="E2396" s="19" t="s">
        <v>19980</v>
      </c>
      <c r="F2396" s="19" t="s">
        <v>19981</v>
      </c>
      <c r="G2396" s="19" t="s">
        <v>19982</v>
      </c>
      <c r="H2396" s="45">
        <v>3271.78</v>
      </c>
      <c r="I2396" s="45">
        <v>3668.34</v>
      </c>
      <c r="J2396" s="19" t="s">
        <v>1560</v>
      </c>
      <c r="K2396" s="19" t="s">
        <v>19866</v>
      </c>
      <c r="L2396" s="19" t="s">
        <v>19983</v>
      </c>
      <c r="M2396" s="19" t="s">
        <v>19984</v>
      </c>
      <c r="N2396" s="19" t="s">
        <v>19979</v>
      </c>
      <c r="O2396" s="19" t="s">
        <v>371</v>
      </c>
      <c r="P2396" s="19" t="s">
        <v>372</v>
      </c>
      <c r="Q2396" s="46">
        <v>480</v>
      </c>
      <c r="R2396" s="19" t="s">
        <v>1544</v>
      </c>
      <c r="S2396" s="19" t="s">
        <v>5443</v>
      </c>
      <c r="T2396" s="19" t="s">
        <v>5444</v>
      </c>
      <c r="U2396" s="19" t="s">
        <v>10022</v>
      </c>
      <c r="V2396" s="19" t="s">
        <v>10023</v>
      </c>
      <c r="W2396" s="19" t="s">
        <v>1865</v>
      </c>
      <c r="X2396" s="19" t="s">
        <v>10024</v>
      </c>
      <c r="Y2396" s="19" t="s">
        <v>1867</v>
      </c>
      <c r="Z2396" s="19" t="s">
        <v>1868</v>
      </c>
      <c r="AA2396" s="46">
        <v>30</v>
      </c>
      <c r="AB2396" s="19" t="s">
        <v>447</v>
      </c>
      <c r="AC2396" s="19" t="s">
        <v>41</v>
      </c>
      <c r="AD2396" s="19" t="s">
        <v>4970</v>
      </c>
      <c r="AE2396" s="19" t="s">
        <v>4971</v>
      </c>
      <c r="AF2396" s="19" t="s">
        <v>1719</v>
      </c>
      <c r="AG2396" s="19" t="s">
        <v>4972</v>
      </c>
      <c r="AH2396" s="19" t="s">
        <v>1594</v>
      </c>
      <c r="AI2396" s="19" t="s">
        <v>1595</v>
      </c>
      <c r="AJ2396" s="45">
        <v>0.05</v>
      </c>
      <c r="AK2396" s="45">
        <v>24</v>
      </c>
      <c r="AL2396" s="19" t="s">
        <v>1501</v>
      </c>
      <c r="AM2396" s="46">
        <v>39690</v>
      </c>
      <c r="AN2396" s="46">
        <v>24050</v>
      </c>
      <c r="AO2396" s="46">
        <v>15640</v>
      </c>
      <c r="AP2396" s="45">
        <v>91.2</v>
      </c>
      <c r="AQ2396" s="45"/>
      <c r="AR2396" s="45" t="str">
        <f>IFERROR(VLOOKUP(AB2396,'Pedidos marco'!$A$1:$D$10000,4,0)," ")</f>
        <v xml:space="preserve"> </v>
      </c>
      <c r="AS2396" s="45">
        <f t="shared" si="259"/>
        <v>13</v>
      </c>
      <c r="AT2396" s="45" t="str">
        <f t="shared" si="260"/>
        <v>13</v>
      </c>
      <c r="AU2396" s="47">
        <v>24</v>
      </c>
      <c r="AV2396" s="19" t="str">
        <f t="shared" si="261"/>
        <v>04 April</v>
      </c>
      <c r="AW2396" s="19">
        <f t="shared" si="262"/>
        <v>0.19</v>
      </c>
      <c r="AX2396" s="19">
        <f t="shared" si="263"/>
        <v>3.8000000000000003</v>
      </c>
      <c r="AY2396" s="19" t="e">
        <f>VLOOKUP(AG2396,Cías!$A$1:$E$10000,5,0)</f>
        <v>#N/A</v>
      </c>
      <c r="AZ2396" s="19" t="str">
        <f t="shared" si="264"/>
        <v>1013581</v>
      </c>
      <c r="BA2396" s="19" t="str">
        <f t="shared" si="265"/>
        <v>BARRERA GALLEGOS FRANKLIN GUILLERMO</v>
      </c>
      <c r="BB2396" s="19" t="e">
        <f>VLOOKUP(AG2396,Cías!$A$1:$E$10000,3,0)</f>
        <v>#N/A</v>
      </c>
      <c r="BC2396" s="19"/>
      <c r="BD2396" s="19"/>
      <c r="BE2396" s="19"/>
      <c r="BF2396" s="19"/>
      <c r="BG2396" s="19"/>
      <c r="BH2396" s="19"/>
      <c r="BI2396" s="19"/>
      <c r="BJ2396" s="19"/>
    </row>
    <row r="2397" spans="1:62" ht="15" x14ac:dyDescent="0.2">
      <c r="A2397" s="19" t="s">
        <v>19985</v>
      </c>
      <c r="B2397" s="19" t="s">
        <v>1479</v>
      </c>
      <c r="C2397" s="43">
        <v>44664</v>
      </c>
      <c r="D2397" s="44">
        <v>0.81597222222221999</v>
      </c>
      <c r="E2397" s="19" t="s">
        <v>19986</v>
      </c>
      <c r="F2397" s="19" t="s">
        <v>19987</v>
      </c>
      <c r="G2397" s="19" t="s">
        <v>19988</v>
      </c>
      <c r="H2397" s="45">
        <v>3259.87</v>
      </c>
      <c r="I2397" s="45">
        <v>3654.98</v>
      </c>
      <c r="J2397" s="19" t="s">
        <v>1560</v>
      </c>
      <c r="K2397" s="19" t="s">
        <v>19989</v>
      </c>
      <c r="L2397" s="19" t="s">
        <v>19990</v>
      </c>
      <c r="M2397" s="19" t="s">
        <v>19991</v>
      </c>
      <c r="N2397" s="19" t="s">
        <v>19985</v>
      </c>
      <c r="O2397" s="19" t="s">
        <v>367</v>
      </c>
      <c r="P2397" s="19" t="s">
        <v>368</v>
      </c>
      <c r="Q2397" s="46">
        <v>480</v>
      </c>
      <c r="R2397" s="19" t="s">
        <v>1544</v>
      </c>
      <c r="S2397" s="19" t="s">
        <v>3500</v>
      </c>
      <c r="T2397" s="19" t="s">
        <v>3501</v>
      </c>
      <c r="U2397" s="19" t="s">
        <v>3502</v>
      </c>
      <c r="V2397" s="19" t="s">
        <v>3503</v>
      </c>
      <c r="W2397" s="19" t="s">
        <v>415</v>
      </c>
      <c r="X2397" s="19" t="s">
        <v>3504</v>
      </c>
      <c r="Y2397" s="19" t="s">
        <v>3505</v>
      </c>
      <c r="Z2397" s="19" t="s">
        <v>3506</v>
      </c>
      <c r="AA2397" s="46">
        <v>99</v>
      </c>
      <c r="AB2397" s="19" t="s">
        <v>483</v>
      </c>
      <c r="AC2397" s="19" t="s">
        <v>115</v>
      </c>
      <c r="AD2397" s="19" t="s">
        <v>7693</v>
      </c>
      <c r="AE2397" s="19" t="s">
        <v>7694</v>
      </c>
      <c r="AF2397" s="19" t="s">
        <v>1719</v>
      </c>
      <c r="AG2397" s="19" t="s">
        <v>7695</v>
      </c>
      <c r="AH2397" s="19" t="s">
        <v>1594</v>
      </c>
      <c r="AI2397" s="19" t="s">
        <v>1595</v>
      </c>
      <c r="AJ2397" s="45">
        <v>0.05</v>
      </c>
      <c r="AK2397" s="45">
        <v>24</v>
      </c>
      <c r="AL2397" s="19" t="s">
        <v>1501</v>
      </c>
      <c r="AM2397" s="46">
        <v>40780</v>
      </c>
      <c r="AN2397" s="46">
        <v>24040</v>
      </c>
      <c r="AO2397" s="46">
        <v>16740</v>
      </c>
      <c r="AP2397" s="45">
        <v>216</v>
      </c>
      <c r="AQ2397" s="45"/>
      <c r="AR2397" s="45" t="str">
        <f>IFERROR(VLOOKUP(AB2397,'Pedidos marco'!$A$1:$D$10000,4,0)," ")</f>
        <v xml:space="preserve"> </v>
      </c>
      <c r="AS2397" s="45">
        <f t="shared" si="259"/>
        <v>13</v>
      </c>
      <c r="AT2397" s="45" t="str">
        <f t="shared" si="260"/>
        <v>13</v>
      </c>
      <c r="AU2397" s="47">
        <v>24</v>
      </c>
      <c r="AV2397" s="19" t="str">
        <f t="shared" si="261"/>
        <v>04 April</v>
      </c>
      <c r="AW2397" s="19">
        <f t="shared" si="262"/>
        <v>0.45</v>
      </c>
      <c r="AX2397" s="19">
        <f t="shared" si="263"/>
        <v>9</v>
      </c>
      <c r="AY2397" s="19" t="e">
        <f>VLOOKUP(AG2397,Cías!$A$1:$E$10000,5,0)</f>
        <v>#N/A</v>
      </c>
      <c r="AZ2397" s="19" t="str">
        <f t="shared" si="264"/>
        <v>1013565</v>
      </c>
      <c r="BA2397" s="19" t="str">
        <f t="shared" si="265"/>
        <v>ESPARZA ESPINOZA JIMMY ERNESTO</v>
      </c>
      <c r="BB2397" s="19" t="e">
        <f>VLOOKUP(AG2397,Cías!$A$1:$E$10000,3,0)</f>
        <v>#N/A</v>
      </c>
      <c r="BC2397" s="19"/>
      <c r="BD2397" s="19"/>
      <c r="BE2397" s="19"/>
      <c r="BF2397" s="19"/>
      <c r="BG2397" s="19"/>
      <c r="BH2397" s="19"/>
      <c r="BI2397" s="19"/>
      <c r="BJ2397" s="19"/>
    </row>
    <row r="2398" spans="1:62" ht="15" x14ac:dyDescent="0.2">
      <c r="A2398" s="19" t="s">
        <v>19992</v>
      </c>
      <c r="B2398" s="19" t="s">
        <v>1479</v>
      </c>
      <c r="C2398" s="43">
        <v>44664</v>
      </c>
      <c r="D2398" s="44">
        <v>0.81874999999999998</v>
      </c>
      <c r="E2398" s="19" t="s">
        <v>19993</v>
      </c>
      <c r="F2398" s="19" t="s">
        <v>19994</v>
      </c>
      <c r="G2398" s="19" t="s">
        <v>19995</v>
      </c>
      <c r="H2398" s="45">
        <v>3933.43</v>
      </c>
      <c r="I2398" s="45">
        <v>4410.1899999999996</v>
      </c>
      <c r="J2398" s="19" t="s">
        <v>1560</v>
      </c>
      <c r="K2398" s="19" t="s">
        <v>11897</v>
      </c>
      <c r="L2398" s="19" t="s">
        <v>19996</v>
      </c>
      <c r="M2398" s="19" t="s">
        <v>19997</v>
      </c>
      <c r="N2398" s="19" t="s">
        <v>19992</v>
      </c>
      <c r="O2398" s="19" t="s">
        <v>1823</v>
      </c>
      <c r="P2398" s="19" t="s">
        <v>1824</v>
      </c>
      <c r="Q2398" s="46">
        <v>31.86</v>
      </c>
      <c r="R2398" s="19" t="s">
        <v>1488</v>
      </c>
      <c r="S2398" s="19" t="s">
        <v>2026</v>
      </c>
      <c r="T2398" s="19" t="s">
        <v>2027</v>
      </c>
      <c r="U2398" s="19" t="s">
        <v>2028</v>
      </c>
      <c r="V2398" s="19" t="s">
        <v>2029</v>
      </c>
      <c r="W2398" s="19" t="s">
        <v>415</v>
      </c>
      <c r="X2398" s="19" t="s">
        <v>2030</v>
      </c>
      <c r="Y2398" s="19" t="s">
        <v>2031</v>
      </c>
      <c r="Z2398" s="19" t="s">
        <v>2032</v>
      </c>
      <c r="AA2398" s="46">
        <v>94.6</v>
      </c>
      <c r="AB2398" s="19" t="s">
        <v>473</v>
      </c>
      <c r="AC2398" s="19" t="s">
        <v>96</v>
      </c>
      <c r="AD2398" s="19" t="s">
        <v>8788</v>
      </c>
      <c r="AE2398" s="19" t="s">
        <v>8789</v>
      </c>
      <c r="AF2398" s="19" t="s">
        <v>1497</v>
      </c>
      <c r="AG2398" s="19" t="s">
        <v>8790</v>
      </c>
      <c r="AH2398" s="19" t="s">
        <v>1499</v>
      </c>
      <c r="AI2398" s="19" t="s">
        <v>1500</v>
      </c>
      <c r="AJ2398" s="45">
        <v>0</v>
      </c>
      <c r="AK2398" s="45">
        <v>0</v>
      </c>
      <c r="AL2398" s="19" t="s">
        <v>1501</v>
      </c>
      <c r="AM2398" s="46">
        <v>50340</v>
      </c>
      <c r="AN2398" s="46">
        <v>31860</v>
      </c>
      <c r="AO2398" s="46">
        <v>18480</v>
      </c>
      <c r="AP2398" s="45">
        <v>274.31</v>
      </c>
      <c r="AQ2398" s="45"/>
      <c r="AR2398" s="45" t="str">
        <f>IFERROR(VLOOKUP(AB2398,'Pedidos marco'!$A$1:$D$10000,4,0)," ")</f>
        <v xml:space="preserve"> </v>
      </c>
      <c r="AS2398" s="45">
        <f t="shared" si="259"/>
        <v>13</v>
      </c>
      <c r="AT2398" s="45" t="str">
        <f t="shared" si="260"/>
        <v>13</v>
      </c>
      <c r="AU2398" s="47">
        <v>31.86</v>
      </c>
      <c r="AV2398" s="19" t="str">
        <f t="shared" si="261"/>
        <v>04 April</v>
      </c>
      <c r="AW2398" s="19">
        <f t="shared" si="262"/>
        <v>8.6098556183301955</v>
      </c>
      <c r="AX2398" s="19">
        <f t="shared" si="263"/>
        <v>8.6098556183301955</v>
      </c>
      <c r="AY2398" s="19" t="e">
        <f>VLOOKUP(AG2398,Cías!$A$1:$E$10000,5,0)</f>
        <v>#N/A</v>
      </c>
      <c r="AZ2398" s="19" t="str">
        <f t="shared" si="264"/>
        <v>1013227</v>
      </c>
      <c r="BA2398" s="19" t="str">
        <f t="shared" si="265"/>
        <v>COMPAÑIA DE TRANSPORTE PESADO</v>
      </c>
      <c r="BB2398" s="19" t="e">
        <f>VLOOKUP(AG2398,Cías!$A$1:$E$10000,3,0)</f>
        <v>#N/A</v>
      </c>
      <c r="BC2398" s="19"/>
      <c r="BD2398" s="19"/>
      <c r="BE2398" s="19"/>
      <c r="BF2398" s="19"/>
      <c r="BG2398" s="19"/>
      <c r="BH2398" s="19"/>
      <c r="BI2398" s="19"/>
      <c r="BJ2398" s="19"/>
    </row>
    <row r="2399" spans="1:62" ht="15" x14ac:dyDescent="0.2">
      <c r="A2399" s="19" t="s">
        <v>19998</v>
      </c>
      <c r="B2399" s="19" t="s">
        <v>1479</v>
      </c>
      <c r="C2399" s="43">
        <v>44664</v>
      </c>
      <c r="D2399" s="44">
        <v>0.81944444444443998</v>
      </c>
      <c r="E2399" s="19" t="s">
        <v>19999</v>
      </c>
      <c r="F2399" s="19" t="s">
        <v>20000</v>
      </c>
      <c r="G2399" s="19" t="s">
        <v>20001</v>
      </c>
      <c r="H2399" s="45">
        <v>2365.1999999999998</v>
      </c>
      <c r="I2399" s="45">
        <v>2651.87</v>
      </c>
      <c r="J2399" s="19" t="s">
        <v>1560</v>
      </c>
      <c r="K2399" s="19" t="s">
        <v>20002</v>
      </c>
      <c r="L2399" s="19" t="s">
        <v>20003</v>
      </c>
      <c r="M2399" s="19" t="s">
        <v>20004</v>
      </c>
      <c r="N2399" s="19" t="s">
        <v>19998</v>
      </c>
      <c r="O2399" s="19" t="s">
        <v>367</v>
      </c>
      <c r="P2399" s="19" t="s">
        <v>368</v>
      </c>
      <c r="Q2399" s="46">
        <v>360</v>
      </c>
      <c r="R2399" s="19" t="s">
        <v>1544</v>
      </c>
      <c r="S2399" s="19" t="s">
        <v>3432</v>
      </c>
      <c r="T2399" s="19" t="s">
        <v>137</v>
      </c>
      <c r="U2399" s="19" t="s">
        <v>3433</v>
      </c>
      <c r="V2399" s="19" t="s">
        <v>3434</v>
      </c>
      <c r="W2399" s="19" t="s">
        <v>1586</v>
      </c>
      <c r="X2399" s="19" t="s">
        <v>3435</v>
      </c>
      <c r="Y2399" s="19" t="s">
        <v>1588</v>
      </c>
      <c r="Z2399" s="19" t="s">
        <v>1589</v>
      </c>
      <c r="AA2399" s="46">
        <v>250</v>
      </c>
      <c r="AB2399" s="19" t="s">
        <v>494</v>
      </c>
      <c r="AC2399" s="19" t="s">
        <v>137</v>
      </c>
      <c r="AD2399" s="19" t="s">
        <v>3436</v>
      </c>
      <c r="AE2399" s="19" t="s">
        <v>3437</v>
      </c>
      <c r="AF2399" s="19" t="s">
        <v>1554</v>
      </c>
      <c r="AG2399" s="19" t="s">
        <v>3438</v>
      </c>
      <c r="AH2399" s="19" t="s">
        <v>1499</v>
      </c>
      <c r="AI2399" s="19" t="s">
        <v>1500</v>
      </c>
      <c r="AJ2399" s="45">
        <v>0</v>
      </c>
      <c r="AK2399" s="45">
        <v>0</v>
      </c>
      <c r="AL2399" s="19" t="s">
        <v>1501</v>
      </c>
      <c r="AM2399" s="46">
        <v>27200</v>
      </c>
      <c r="AN2399" s="46">
        <v>18010</v>
      </c>
      <c r="AO2399" s="46">
        <v>9190</v>
      </c>
      <c r="AP2399" s="45">
        <v>324</v>
      </c>
      <c r="AQ2399" s="45"/>
      <c r="AR2399" s="45" t="str">
        <f>IFERROR(VLOOKUP(AB2399,'Pedidos marco'!$A$1:$D$10000,4,0)," ")</f>
        <v xml:space="preserve"> </v>
      </c>
      <c r="AS2399" s="45">
        <f t="shared" si="259"/>
        <v>13</v>
      </c>
      <c r="AT2399" s="45" t="str">
        <f t="shared" si="260"/>
        <v>13</v>
      </c>
      <c r="AU2399" s="47">
        <v>18</v>
      </c>
      <c r="AV2399" s="19" t="str">
        <f t="shared" si="261"/>
        <v>04 April</v>
      </c>
      <c r="AW2399" s="19">
        <f t="shared" si="262"/>
        <v>0.9</v>
      </c>
      <c r="AX2399" s="19">
        <f t="shared" si="263"/>
        <v>18</v>
      </c>
      <c r="AY2399" s="19" t="e">
        <f>VLOOKUP(AG2399,Cías!$A$1:$E$10000,5,0)</f>
        <v>#N/A</v>
      </c>
      <c r="AZ2399" s="19" t="str">
        <f t="shared" si="264"/>
        <v>1017789</v>
      </c>
      <c r="BA2399" s="19" t="str">
        <f t="shared" si="265"/>
        <v>GALARZA PONCE FABIOLA CATHERINE</v>
      </c>
      <c r="BB2399" s="19" t="e">
        <f>VLOOKUP(AG2399,Cías!$A$1:$E$10000,3,0)</f>
        <v>#N/A</v>
      </c>
      <c r="BC2399" s="19"/>
      <c r="BD2399" s="19"/>
      <c r="BE2399" s="19"/>
      <c r="BF2399" s="19"/>
      <c r="BG2399" s="19"/>
      <c r="BH2399" s="19"/>
      <c r="BI2399" s="19"/>
      <c r="BJ2399" s="19"/>
    </row>
    <row r="2400" spans="1:62" ht="15" x14ac:dyDescent="0.2">
      <c r="A2400" s="19" t="s">
        <v>20005</v>
      </c>
      <c r="B2400" s="19" t="s">
        <v>1479</v>
      </c>
      <c r="C2400" s="43">
        <v>44664</v>
      </c>
      <c r="D2400" s="44">
        <v>0.82222222222221997</v>
      </c>
      <c r="E2400" s="19" t="s">
        <v>20006</v>
      </c>
      <c r="F2400" s="19" t="s">
        <v>13641</v>
      </c>
      <c r="G2400" s="19" t="s">
        <v>13642</v>
      </c>
      <c r="H2400" s="45">
        <v>2572.8000000000002</v>
      </c>
      <c r="I2400" s="45">
        <v>2884.64</v>
      </c>
      <c r="J2400" s="19" t="s">
        <v>2037</v>
      </c>
      <c r="K2400" s="19" t="s">
        <v>13643</v>
      </c>
      <c r="L2400" s="19" t="s">
        <v>20007</v>
      </c>
      <c r="M2400" s="19" t="s">
        <v>20008</v>
      </c>
      <c r="N2400" s="19" t="s">
        <v>20005</v>
      </c>
      <c r="O2400" s="19" t="s">
        <v>1641</v>
      </c>
      <c r="P2400" s="19" t="s">
        <v>1642</v>
      </c>
      <c r="Q2400" s="46">
        <v>640</v>
      </c>
      <c r="R2400" s="19" t="s">
        <v>1544</v>
      </c>
      <c r="S2400" s="19" t="s">
        <v>13646</v>
      </c>
      <c r="T2400" s="19" t="s">
        <v>13647</v>
      </c>
      <c r="U2400" s="19" t="s">
        <v>13648</v>
      </c>
      <c r="V2400" s="19" t="s">
        <v>13649</v>
      </c>
      <c r="W2400" s="19" t="s">
        <v>2433</v>
      </c>
      <c r="X2400" s="19" t="s">
        <v>13650</v>
      </c>
      <c r="Y2400" s="19" t="s">
        <v>13651</v>
      </c>
      <c r="Z2400" s="19" t="s">
        <v>13652</v>
      </c>
      <c r="AA2400" s="46">
        <v>423</v>
      </c>
      <c r="AB2400" s="19" t="s">
        <v>591</v>
      </c>
      <c r="AC2400" s="19" t="s">
        <v>339</v>
      </c>
      <c r="AD2400" s="19" t="s">
        <v>6796</v>
      </c>
      <c r="AE2400" s="19" t="s">
        <v>6797</v>
      </c>
      <c r="AF2400" s="19" t="s">
        <v>1592</v>
      </c>
      <c r="AG2400" s="19" t="s">
        <v>6798</v>
      </c>
      <c r="AH2400" s="19" t="s">
        <v>1499</v>
      </c>
      <c r="AI2400" s="19" t="s">
        <v>1500</v>
      </c>
      <c r="AJ2400" s="45">
        <v>0</v>
      </c>
      <c r="AK2400" s="45">
        <v>0</v>
      </c>
      <c r="AL2400" s="19" t="s">
        <v>1517</v>
      </c>
      <c r="AM2400" s="46">
        <v>49970</v>
      </c>
      <c r="AN2400" s="46">
        <v>32040</v>
      </c>
      <c r="AO2400" s="46">
        <v>17930</v>
      </c>
      <c r="AP2400" s="45">
        <v>0</v>
      </c>
      <c r="AQ2400" s="45"/>
      <c r="AR2400" s="45" t="str">
        <f>IFERROR(VLOOKUP(AB2400,'Pedidos marco'!$A$1:$D$10000,4,0)," ")</f>
        <v xml:space="preserve"> </v>
      </c>
      <c r="AS2400" s="45">
        <f t="shared" si="259"/>
        <v>13</v>
      </c>
      <c r="AT2400" s="45" t="str">
        <f t="shared" si="260"/>
        <v>13</v>
      </c>
      <c r="AU2400" s="47">
        <v>32</v>
      </c>
      <c r="AV2400" s="19" t="str">
        <f t="shared" si="261"/>
        <v>04 April</v>
      </c>
      <c r="AW2400" s="19">
        <f t="shared" si="262"/>
        <v>0</v>
      </c>
      <c r="AX2400" s="19">
        <f t="shared" si="263"/>
        <v>0</v>
      </c>
      <c r="AY2400" s="19" t="e">
        <f>VLOOKUP(AG2400,Cías!$A$1:$E$10000,5,0)</f>
        <v>#N/A</v>
      </c>
      <c r="AZ2400" s="19" t="str">
        <f t="shared" si="264"/>
        <v>1014018</v>
      </c>
      <c r="BA2400" s="19" t="str">
        <f t="shared" si="265"/>
        <v>VINUEZA PINTO EDISON CRISTOBAL</v>
      </c>
      <c r="BB2400" s="19" t="e">
        <f>VLOOKUP(AG2400,Cías!$A$1:$E$10000,3,0)</f>
        <v>#N/A</v>
      </c>
      <c r="BC2400" s="19"/>
      <c r="BD2400" s="19"/>
      <c r="BE2400" s="19"/>
      <c r="BF2400" s="19"/>
      <c r="BG2400" s="19"/>
      <c r="BH2400" s="19"/>
      <c r="BI2400" s="19"/>
      <c r="BJ2400" s="19"/>
    </row>
    <row r="2401" spans="1:62" ht="15" x14ac:dyDescent="0.2">
      <c r="A2401" s="19" t="s">
        <v>20009</v>
      </c>
      <c r="B2401" s="19" t="s">
        <v>1479</v>
      </c>
      <c r="C2401" s="43">
        <v>44664</v>
      </c>
      <c r="D2401" s="44">
        <v>0.83125000000000004</v>
      </c>
      <c r="E2401" s="19" t="s">
        <v>20010</v>
      </c>
      <c r="F2401" s="19" t="s">
        <v>13641</v>
      </c>
      <c r="G2401" s="19" t="s">
        <v>13642</v>
      </c>
      <c r="H2401" s="45">
        <v>2572.8000000000002</v>
      </c>
      <c r="I2401" s="45">
        <v>2884.64</v>
      </c>
      <c r="J2401" s="19" t="s">
        <v>2037</v>
      </c>
      <c r="K2401" s="19" t="s">
        <v>13643</v>
      </c>
      <c r="L2401" s="19" t="s">
        <v>20011</v>
      </c>
      <c r="M2401" s="19" t="s">
        <v>20012</v>
      </c>
      <c r="N2401" s="19" t="s">
        <v>20009</v>
      </c>
      <c r="O2401" s="19" t="s">
        <v>1641</v>
      </c>
      <c r="P2401" s="19" t="s">
        <v>1642</v>
      </c>
      <c r="Q2401" s="46">
        <v>640</v>
      </c>
      <c r="R2401" s="19" t="s">
        <v>1544</v>
      </c>
      <c r="S2401" s="19" t="s">
        <v>13646</v>
      </c>
      <c r="T2401" s="19" t="s">
        <v>13647</v>
      </c>
      <c r="U2401" s="19" t="s">
        <v>13648</v>
      </c>
      <c r="V2401" s="19" t="s">
        <v>13649</v>
      </c>
      <c r="W2401" s="19" t="s">
        <v>2433</v>
      </c>
      <c r="X2401" s="19" t="s">
        <v>13650</v>
      </c>
      <c r="Y2401" s="19" t="s">
        <v>13651</v>
      </c>
      <c r="Z2401" s="19" t="s">
        <v>13652</v>
      </c>
      <c r="AA2401" s="46">
        <v>423</v>
      </c>
      <c r="AB2401" s="19" t="s">
        <v>441</v>
      </c>
      <c r="AC2401" s="19" t="s">
        <v>29</v>
      </c>
      <c r="AD2401" s="19" t="s">
        <v>3233</v>
      </c>
      <c r="AE2401" s="19" t="s">
        <v>3234</v>
      </c>
      <c r="AF2401" s="19" t="s">
        <v>1592</v>
      </c>
      <c r="AG2401" s="19" t="s">
        <v>3235</v>
      </c>
      <c r="AH2401" s="19" t="s">
        <v>1499</v>
      </c>
      <c r="AI2401" s="19" t="s">
        <v>1500</v>
      </c>
      <c r="AJ2401" s="45">
        <v>0</v>
      </c>
      <c r="AK2401" s="45">
        <v>0</v>
      </c>
      <c r="AL2401" s="19" t="s">
        <v>1517</v>
      </c>
      <c r="AM2401" s="46">
        <v>50120</v>
      </c>
      <c r="AN2401" s="46">
        <v>32060</v>
      </c>
      <c r="AO2401" s="46">
        <v>18060</v>
      </c>
      <c r="AP2401" s="45">
        <v>0</v>
      </c>
      <c r="AQ2401" s="45"/>
      <c r="AR2401" s="45" t="str">
        <f>IFERROR(VLOOKUP(AB2401,'Pedidos marco'!$A$1:$D$10000,4,0)," ")</f>
        <v xml:space="preserve"> </v>
      </c>
      <c r="AS2401" s="45">
        <f t="shared" si="259"/>
        <v>13</v>
      </c>
      <c r="AT2401" s="45" t="str">
        <f t="shared" si="260"/>
        <v>13</v>
      </c>
      <c r="AU2401" s="47">
        <v>32</v>
      </c>
      <c r="AV2401" s="19" t="str">
        <f t="shared" si="261"/>
        <v>04 April</v>
      </c>
      <c r="AW2401" s="19">
        <f t="shared" si="262"/>
        <v>0</v>
      </c>
      <c r="AX2401" s="19">
        <f t="shared" si="263"/>
        <v>0</v>
      </c>
      <c r="AY2401" s="19" t="e">
        <f>VLOOKUP(AG2401,Cías!$A$1:$E$10000,5,0)</f>
        <v>#N/A</v>
      </c>
      <c r="AZ2401" s="19" t="str">
        <f t="shared" si="264"/>
        <v>1014103</v>
      </c>
      <c r="BA2401" s="19" t="str">
        <f t="shared" si="265"/>
        <v>ANRRANGO CALDERON VICTOR HUGO</v>
      </c>
      <c r="BB2401" s="19" t="e">
        <f>VLOOKUP(AG2401,Cías!$A$1:$E$10000,3,0)</f>
        <v>#N/A</v>
      </c>
      <c r="BC2401" s="19"/>
      <c r="BD2401" s="19"/>
      <c r="BE2401" s="19"/>
      <c r="BF2401" s="19"/>
      <c r="BG2401" s="19"/>
      <c r="BH2401" s="19"/>
      <c r="BI2401" s="19"/>
      <c r="BJ2401" s="19"/>
    </row>
    <row r="2402" spans="1:62" ht="15" x14ac:dyDescent="0.2">
      <c r="A2402" s="19" t="s">
        <v>20013</v>
      </c>
      <c r="B2402" s="19" t="s">
        <v>1479</v>
      </c>
      <c r="C2402" s="43">
        <v>44664</v>
      </c>
      <c r="D2402" s="44">
        <v>0.83263888888889004</v>
      </c>
      <c r="E2402" s="19" t="s">
        <v>20014</v>
      </c>
      <c r="F2402" s="19" t="s">
        <v>1481</v>
      </c>
      <c r="G2402" s="19" t="s">
        <v>1481</v>
      </c>
      <c r="H2402" s="45">
        <v>0</v>
      </c>
      <c r="I2402" s="45">
        <v>0</v>
      </c>
      <c r="J2402" s="19" t="s">
        <v>1482</v>
      </c>
      <c r="K2402" s="19" t="s">
        <v>20015</v>
      </c>
      <c r="L2402" s="19" t="s">
        <v>20016</v>
      </c>
      <c r="M2402" s="19" t="s">
        <v>20017</v>
      </c>
      <c r="N2402" s="19" t="s">
        <v>20013</v>
      </c>
      <c r="O2402" s="19" t="s">
        <v>369</v>
      </c>
      <c r="P2402" s="19" t="s">
        <v>370</v>
      </c>
      <c r="Q2402" s="46">
        <v>120</v>
      </c>
      <c r="R2402" s="19" t="s">
        <v>1544</v>
      </c>
      <c r="S2402" s="19" t="s">
        <v>3092</v>
      </c>
      <c r="T2402" s="19" t="s">
        <v>289</v>
      </c>
      <c r="U2402" s="19" t="s">
        <v>3093</v>
      </c>
      <c r="V2402" s="19" t="s">
        <v>3094</v>
      </c>
      <c r="W2402" s="19" t="s">
        <v>1757</v>
      </c>
      <c r="X2402" s="19" t="s">
        <v>3095</v>
      </c>
      <c r="Y2402" s="19" t="s">
        <v>1759</v>
      </c>
      <c r="Z2402" s="19" t="s">
        <v>1760</v>
      </c>
      <c r="AA2402" s="46">
        <v>218</v>
      </c>
      <c r="AB2402" s="19" t="s">
        <v>469</v>
      </c>
      <c r="AC2402" s="19" t="s">
        <v>88</v>
      </c>
      <c r="AD2402" s="19" t="s">
        <v>3096</v>
      </c>
      <c r="AE2402" s="19" t="s">
        <v>3097</v>
      </c>
      <c r="AF2402" s="19" t="s">
        <v>1592</v>
      </c>
      <c r="AG2402" s="19" t="s">
        <v>3098</v>
      </c>
      <c r="AH2402" s="19" t="s">
        <v>1499</v>
      </c>
      <c r="AI2402" s="19" t="s">
        <v>1500</v>
      </c>
      <c r="AJ2402" s="45">
        <v>0</v>
      </c>
      <c r="AK2402" s="45">
        <v>0</v>
      </c>
      <c r="AL2402" s="19" t="s">
        <v>1501</v>
      </c>
      <c r="AM2402" s="46">
        <v>14957.058999999999</v>
      </c>
      <c r="AN2402" s="46">
        <v>6007.0590000000002</v>
      </c>
      <c r="AO2402" s="46">
        <v>8950</v>
      </c>
      <c r="AP2402" s="45">
        <v>91.2</v>
      </c>
      <c r="AQ2402" s="45"/>
      <c r="AR2402" s="45" t="str">
        <f>IFERROR(VLOOKUP(AB2402,'Pedidos marco'!$A$1:$D$10000,4,0)," ")</f>
        <v xml:space="preserve"> </v>
      </c>
      <c r="AS2402" s="45">
        <f t="shared" si="259"/>
        <v>13</v>
      </c>
      <c r="AT2402" s="45" t="str">
        <f t="shared" si="260"/>
        <v>13</v>
      </c>
      <c r="AU2402" s="47">
        <v>6</v>
      </c>
      <c r="AV2402" s="19" t="str">
        <f t="shared" si="261"/>
        <v>04 April</v>
      </c>
      <c r="AW2402" s="19">
        <f t="shared" si="262"/>
        <v>0.76</v>
      </c>
      <c r="AX2402" s="19">
        <f t="shared" si="263"/>
        <v>15.200000000000001</v>
      </c>
      <c r="AY2402" s="19" t="e">
        <f>VLOOKUP(AG2402,Cías!$A$1:$E$10000,5,0)</f>
        <v>#N/A</v>
      </c>
      <c r="AZ2402" s="19" t="str">
        <f t="shared" si="264"/>
        <v>1013625</v>
      </c>
      <c r="BA2402" s="19" t="str">
        <f t="shared" si="265"/>
        <v>CHICAIZA CHICAIZA CESAR ELOY</v>
      </c>
      <c r="BB2402" s="19" t="e">
        <f>VLOOKUP(AG2402,Cías!$A$1:$E$10000,3,0)</f>
        <v>#N/A</v>
      </c>
      <c r="BC2402" s="19"/>
      <c r="BD2402" s="19"/>
      <c r="BE2402" s="19"/>
      <c r="BF2402" s="19"/>
      <c r="BG2402" s="19"/>
      <c r="BH2402" s="19"/>
      <c r="BI2402" s="19"/>
      <c r="BJ2402" s="19"/>
    </row>
    <row r="2403" spans="1:62" ht="15" x14ac:dyDescent="0.2">
      <c r="A2403" s="19" t="s">
        <v>20013</v>
      </c>
      <c r="B2403" s="19" t="s">
        <v>1479</v>
      </c>
      <c r="C2403" s="43">
        <v>44664</v>
      </c>
      <c r="D2403" s="44">
        <v>0.83263888888889004</v>
      </c>
      <c r="E2403" s="19" t="s">
        <v>20018</v>
      </c>
      <c r="F2403" s="19" t="s">
        <v>1481</v>
      </c>
      <c r="G2403" s="19" t="s">
        <v>1481</v>
      </c>
      <c r="H2403" s="45">
        <v>0</v>
      </c>
      <c r="I2403" s="45">
        <v>0</v>
      </c>
      <c r="J2403" s="19" t="s">
        <v>1482</v>
      </c>
      <c r="K2403" s="19" t="s">
        <v>20019</v>
      </c>
      <c r="L2403" s="19" t="s">
        <v>20020</v>
      </c>
      <c r="M2403" s="19" t="s">
        <v>20021</v>
      </c>
      <c r="N2403" s="19" t="s">
        <v>20013</v>
      </c>
      <c r="O2403" s="19" t="s">
        <v>367</v>
      </c>
      <c r="P2403" s="19" t="s">
        <v>368</v>
      </c>
      <c r="Q2403" s="46">
        <v>560</v>
      </c>
      <c r="R2403" s="19" t="s">
        <v>1544</v>
      </c>
      <c r="S2403" s="19" t="s">
        <v>3092</v>
      </c>
      <c r="T2403" s="19" t="s">
        <v>289</v>
      </c>
      <c r="U2403" s="19" t="s">
        <v>3093</v>
      </c>
      <c r="V2403" s="19" t="s">
        <v>3094</v>
      </c>
      <c r="W2403" s="19" t="s">
        <v>1757</v>
      </c>
      <c r="X2403" s="19" t="s">
        <v>3095</v>
      </c>
      <c r="Y2403" s="19" t="s">
        <v>1759</v>
      </c>
      <c r="Z2403" s="19" t="s">
        <v>1760</v>
      </c>
      <c r="AA2403" s="46">
        <v>218</v>
      </c>
      <c r="AB2403" s="19" t="s">
        <v>469</v>
      </c>
      <c r="AC2403" s="19" t="s">
        <v>88</v>
      </c>
      <c r="AD2403" s="19" t="s">
        <v>3096</v>
      </c>
      <c r="AE2403" s="19" t="s">
        <v>3097</v>
      </c>
      <c r="AF2403" s="19" t="s">
        <v>1592</v>
      </c>
      <c r="AG2403" s="19" t="s">
        <v>3098</v>
      </c>
      <c r="AH2403" s="19" t="s">
        <v>1499</v>
      </c>
      <c r="AI2403" s="19" t="s">
        <v>1500</v>
      </c>
      <c r="AJ2403" s="45">
        <v>0</v>
      </c>
      <c r="AK2403" s="45">
        <v>0</v>
      </c>
      <c r="AL2403" s="19" t="s">
        <v>1501</v>
      </c>
      <c r="AM2403" s="46">
        <v>36982.940999999999</v>
      </c>
      <c r="AN2403" s="46">
        <v>28032.940999999999</v>
      </c>
      <c r="AO2403" s="46">
        <v>8950</v>
      </c>
      <c r="AP2403" s="45">
        <v>425.6</v>
      </c>
      <c r="AQ2403" s="45"/>
      <c r="AR2403" s="45" t="str">
        <f>IFERROR(VLOOKUP(AB2403,'Pedidos marco'!$A$1:$D$10000,4,0)," ")</f>
        <v xml:space="preserve"> </v>
      </c>
      <c r="AS2403" s="45">
        <f t="shared" si="259"/>
        <v>13</v>
      </c>
      <c r="AT2403" s="45" t="str">
        <f t="shared" si="260"/>
        <v>13</v>
      </c>
      <c r="AU2403" s="47">
        <v>28</v>
      </c>
      <c r="AV2403" s="19" t="str">
        <f t="shared" si="261"/>
        <v>04 April</v>
      </c>
      <c r="AW2403" s="19">
        <f t="shared" si="262"/>
        <v>0.76</v>
      </c>
      <c r="AX2403" s="19">
        <f t="shared" si="263"/>
        <v>15.200000000000001</v>
      </c>
      <c r="AY2403" s="19" t="e">
        <f>VLOOKUP(AG2403,Cías!$A$1:$E$10000,5,0)</f>
        <v>#N/A</v>
      </c>
      <c r="AZ2403" s="19" t="str">
        <f t="shared" si="264"/>
        <v>1013625</v>
      </c>
      <c r="BA2403" s="19" t="str">
        <f t="shared" si="265"/>
        <v>CHICAIZA CHICAIZA CESAR ELOY</v>
      </c>
      <c r="BB2403" s="19" t="e">
        <f>VLOOKUP(AG2403,Cías!$A$1:$E$10000,3,0)</f>
        <v>#N/A</v>
      </c>
      <c r="BC2403" s="19"/>
      <c r="BD2403" s="19"/>
      <c r="BE2403" s="19"/>
      <c r="BF2403" s="19"/>
      <c r="BG2403" s="19"/>
      <c r="BH2403" s="19"/>
      <c r="BI2403" s="19"/>
      <c r="BJ2403" s="19"/>
    </row>
    <row r="2404" spans="1:62" ht="15" x14ac:dyDescent="0.2">
      <c r="A2404" s="19" t="s">
        <v>20022</v>
      </c>
      <c r="B2404" s="19" t="s">
        <v>1479</v>
      </c>
      <c r="C2404" s="43">
        <v>44664</v>
      </c>
      <c r="D2404" s="44">
        <v>0.83958333333333002</v>
      </c>
      <c r="E2404" s="19" t="s">
        <v>20023</v>
      </c>
      <c r="F2404" s="19" t="s">
        <v>20024</v>
      </c>
      <c r="G2404" s="19" t="s">
        <v>20025</v>
      </c>
      <c r="H2404" s="45">
        <v>494.4</v>
      </c>
      <c r="I2404" s="45">
        <v>554.33000000000004</v>
      </c>
      <c r="J2404" s="19" t="s">
        <v>1560</v>
      </c>
      <c r="K2404" s="19" t="s">
        <v>20026</v>
      </c>
      <c r="L2404" s="19" t="s">
        <v>20027</v>
      </c>
      <c r="M2404" s="19" t="s">
        <v>20028</v>
      </c>
      <c r="N2404" s="19" t="s">
        <v>20022</v>
      </c>
      <c r="O2404" s="19" t="s">
        <v>369</v>
      </c>
      <c r="P2404" s="19" t="s">
        <v>370</v>
      </c>
      <c r="Q2404" s="46">
        <v>80</v>
      </c>
      <c r="R2404" s="19" t="s">
        <v>1544</v>
      </c>
      <c r="S2404" s="19" t="s">
        <v>2156</v>
      </c>
      <c r="T2404" s="19" t="s">
        <v>419</v>
      </c>
      <c r="U2404" s="19" t="s">
        <v>7338</v>
      </c>
      <c r="V2404" s="19" t="s">
        <v>419</v>
      </c>
      <c r="W2404" s="19" t="s">
        <v>415</v>
      </c>
      <c r="X2404" s="19" t="s">
        <v>7339</v>
      </c>
      <c r="Y2404" s="19" t="s">
        <v>417</v>
      </c>
      <c r="Z2404" s="19" t="s">
        <v>2159</v>
      </c>
      <c r="AA2404" s="46">
        <v>110</v>
      </c>
      <c r="AB2404" s="19" t="s">
        <v>491</v>
      </c>
      <c r="AC2404" s="19" t="s">
        <v>131</v>
      </c>
      <c r="AD2404" s="19" t="s">
        <v>2294</v>
      </c>
      <c r="AE2404" s="19" t="s">
        <v>2295</v>
      </c>
      <c r="AF2404" s="19" t="s">
        <v>1592</v>
      </c>
      <c r="AG2404" s="19" t="s">
        <v>2296</v>
      </c>
      <c r="AH2404" s="19" t="s">
        <v>1594</v>
      </c>
      <c r="AI2404" s="19" t="s">
        <v>1595</v>
      </c>
      <c r="AJ2404" s="45">
        <v>0.05</v>
      </c>
      <c r="AK2404" s="45">
        <v>4</v>
      </c>
      <c r="AL2404" s="19" t="s">
        <v>1501</v>
      </c>
      <c r="AM2404" s="46">
        <v>12797.5</v>
      </c>
      <c r="AN2404" s="46">
        <v>4012.5</v>
      </c>
      <c r="AO2404" s="46">
        <v>8785</v>
      </c>
      <c r="AP2404" s="45">
        <v>36.799999999999997</v>
      </c>
      <c r="AQ2404" s="45"/>
      <c r="AR2404" s="45" t="str">
        <f>IFERROR(VLOOKUP(AB2404,'Pedidos marco'!$A$1:$D$10000,4,0)," ")</f>
        <v xml:space="preserve"> </v>
      </c>
      <c r="AS2404" s="45">
        <f t="shared" si="259"/>
        <v>13</v>
      </c>
      <c r="AT2404" s="45" t="str">
        <f t="shared" si="260"/>
        <v>13</v>
      </c>
      <c r="AU2404" s="47">
        <v>4</v>
      </c>
      <c r="AV2404" s="19" t="str">
        <f t="shared" si="261"/>
        <v>04 April</v>
      </c>
      <c r="AW2404" s="19">
        <f t="shared" si="262"/>
        <v>0.45999999999999996</v>
      </c>
      <c r="AX2404" s="19">
        <f t="shared" si="263"/>
        <v>9.1999999999999993</v>
      </c>
      <c r="AY2404" s="19" t="e">
        <f>VLOOKUP(AG2404,Cías!$A$1:$E$10000,5,0)</f>
        <v>#N/A</v>
      </c>
      <c r="AZ2404" s="19" t="str">
        <f t="shared" si="264"/>
        <v>1021996</v>
      </c>
      <c r="BA2404" s="19" t="str">
        <f t="shared" si="265"/>
        <v>FRANCO VEGA SANDRO MARCELO</v>
      </c>
      <c r="BB2404" s="19" t="e">
        <f>VLOOKUP(AG2404,Cías!$A$1:$E$10000,3,0)</f>
        <v>#N/A</v>
      </c>
      <c r="BC2404" s="19"/>
      <c r="BD2404" s="19"/>
      <c r="BE2404" s="19"/>
      <c r="BF2404" s="19"/>
      <c r="BG2404" s="19"/>
      <c r="BH2404" s="19"/>
      <c r="BI2404" s="19"/>
      <c r="BJ2404" s="19"/>
    </row>
    <row r="2405" spans="1:62" ht="15" x14ac:dyDescent="0.2">
      <c r="A2405" s="19" t="s">
        <v>20022</v>
      </c>
      <c r="B2405" s="19" t="s">
        <v>1479</v>
      </c>
      <c r="C2405" s="43">
        <v>44664</v>
      </c>
      <c r="D2405" s="44">
        <v>0.83958333333333002</v>
      </c>
      <c r="E2405" s="19" t="s">
        <v>20029</v>
      </c>
      <c r="F2405" s="19" t="s">
        <v>20030</v>
      </c>
      <c r="G2405" s="19" t="s">
        <v>20031</v>
      </c>
      <c r="H2405" s="45">
        <v>3774.4</v>
      </c>
      <c r="I2405" s="45">
        <v>4231.88</v>
      </c>
      <c r="J2405" s="19" t="s">
        <v>1560</v>
      </c>
      <c r="K2405" s="19" t="s">
        <v>20032</v>
      </c>
      <c r="L2405" s="19" t="s">
        <v>20033</v>
      </c>
      <c r="M2405" s="19" t="s">
        <v>20034</v>
      </c>
      <c r="N2405" s="19" t="s">
        <v>20022</v>
      </c>
      <c r="O2405" s="19" t="s">
        <v>367</v>
      </c>
      <c r="P2405" s="19" t="s">
        <v>368</v>
      </c>
      <c r="Q2405" s="46">
        <v>560</v>
      </c>
      <c r="R2405" s="19" t="s">
        <v>1544</v>
      </c>
      <c r="S2405" s="19" t="s">
        <v>2156</v>
      </c>
      <c r="T2405" s="19" t="s">
        <v>419</v>
      </c>
      <c r="U2405" s="19" t="s">
        <v>7338</v>
      </c>
      <c r="V2405" s="19" t="s">
        <v>419</v>
      </c>
      <c r="W2405" s="19" t="s">
        <v>415</v>
      </c>
      <c r="X2405" s="19" t="s">
        <v>7339</v>
      </c>
      <c r="Y2405" s="19" t="s">
        <v>417</v>
      </c>
      <c r="Z2405" s="19" t="s">
        <v>2159</v>
      </c>
      <c r="AA2405" s="46">
        <v>110</v>
      </c>
      <c r="AB2405" s="19" t="s">
        <v>491</v>
      </c>
      <c r="AC2405" s="19" t="s">
        <v>131</v>
      </c>
      <c r="AD2405" s="19" t="s">
        <v>2294</v>
      </c>
      <c r="AE2405" s="19" t="s">
        <v>2295</v>
      </c>
      <c r="AF2405" s="19" t="s">
        <v>1592</v>
      </c>
      <c r="AG2405" s="19" t="s">
        <v>2296</v>
      </c>
      <c r="AH2405" s="19" t="s">
        <v>1594</v>
      </c>
      <c r="AI2405" s="19" t="s">
        <v>1595</v>
      </c>
      <c r="AJ2405" s="45">
        <v>0.05</v>
      </c>
      <c r="AK2405" s="45">
        <v>28</v>
      </c>
      <c r="AL2405" s="19" t="s">
        <v>1501</v>
      </c>
      <c r="AM2405" s="46">
        <v>36872.5</v>
      </c>
      <c r="AN2405" s="46">
        <v>28087.5</v>
      </c>
      <c r="AO2405" s="46">
        <v>8785</v>
      </c>
      <c r="AP2405" s="45">
        <v>257.60000000000002</v>
      </c>
      <c r="AQ2405" s="45"/>
      <c r="AR2405" s="45" t="str">
        <f>IFERROR(VLOOKUP(AB2405,'Pedidos marco'!$A$1:$D$10000,4,0)," ")</f>
        <v xml:space="preserve"> </v>
      </c>
      <c r="AS2405" s="45">
        <f t="shared" si="259"/>
        <v>13</v>
      </c>
      <c r="AT2405" s="45" t="str">
        <f t="shared" si="260"/>
        <v>13</v>
      </c>
      <c r="AU2405" s="47">
        <v>28</v>
      </c>
      <c r="AV2405" s="19" t="str">
        <f t="shared" si="261"/>
        <v>04 April</v>
      </c>
      <c r="AW2405" s="19">
        <f t="shared" si="262"/>
        <v>0.46</v>
      </c>
      <c r="AX2405" s="19">
        <f t="shared" si="263"/>
        <v>9.2000000000000011</v>
      </c>
      <c r="AY2405" s="19" t="e">
        <f>VLOOKUP(AG2405,Cías!$A$1:$E$10000,5,0)</f>
        <v>#N/A</v>
      </c>
      <c r="AZ2405" s="19" t="str">
        <f t="shared" si="264"/>
        <v>1021996</v>
      </c>
      <c r="BA2405" s="19" t="str">
        <f t="shared" si="265"/>
        <v>FRANCO VEGA SANDRO MARCELO</v>
      </c>
      <c r="BB2405" s="19" t="e">
        <f>VLOOKUP(AG2405,Cías!$A$1:$E$10000,3,0)</f>
        <v>#N/A</v>
      </c>
      <c r="BC2405" s="19"/>
      <c r="BD2405" s="19"/>
      <c r="BE2405" s="19"/>
      <c r="BF2405" s="19"/>
      <c r="BG2405" s="19"/>
      <c r="BH2405" s="19"/>
      <c r="BI2405" s="19"/>
      <c r="BJ2405" s="19"/>
    </row>
    <row r="2406" spans="1:62" ht="15" x14ac:dyDescent="0.2">
      <c r="A2406" s="19" t="s">
        <v>20035</v>
      </c>
      <c r="B2406" s="19" t="s">
        <v>1479</v>
      </c>
      <c r="C2406" s="43">
        <v>44664</v>
      </c>
      <c r="D2406" s="44">
        <v>0.84305555555556</v>
      </c>
      <c r="E2406" s="19" t="s">
        <v>20036</v>
      </c>
      <c r="F2406" s="19" t="s">
        <v>20037</v>
      </c>
      <c r="G2406" s="19" t="s">
        <v>20038</v>
      </c>
      <c r="H2406" s="45">
        <v>4320</v>
      </c>
      <c r="I2406" s="45">
        <v>4843.6099999999997</v>
      </c>
      <c r="J2406" s="19" t="s">
        <v>1560</v>
      </c>
      <c r="K2406" s="19" t="s">
        <v>19382</v>
      </c>
      <c r="L2406" s="19" t="s">
        <v>20039</v>
      </c>
      <c r="M2406" s="19" t="s">
        <v>20040</v>
      </c>
      <c r="N2406" s="19" t="s">
        <v>20035</v>
      </c>
      <c r="O2406" s="19" t="s">
        <v>1603</v>
      </c>
      <c r="P2406" s="19" t="s">
        <v>1604</v>
      </c>
      <c r="Q2406" s="46">
        <v>640</v>
      </c>
      <c r="R2406" s="19" t="s">
        <v>1544</v>
      </c>
      <c r="S2406" s="19" t="s">
        <v>1736</v>
      </c>
      <c r="T2406" s="19" t="s">
        <v>1737</v>
      </c>
      <c r="U2406" s="19" t="s">
        <v>6679</v>
      </c>
      <c r="V2406" s="19" t="s">
        <v>6680</v>
      </c>
      <c r="W2406" s="19" t="s">
        <v>2635</v>
      </c>
      <c r="X2406" s="19" t="s">
        <v>6681</v>
      </c>
      <c r="Y2406" s="19" t="s">
        <v>2637</v>
      </c>
      <c r="Z2406" s="19" t="s">
        <v>2638</v>
      </c>
      <c r="AA2406" s="46">
        <v>506</v>
      </c>
      <c r="AB2406" s="19" t="s">
        <v>556</v>
      </c>
      <c r="AC2406" s="19" t="s">
        <v>266</v>
      </c>
      <c r="AD2406" s="19" t="s">
        <v>6750</v>
      </c>
      <c r="AE2406" s="19" t="s">
        <v>6751</v>
      </c>
      <c r="AF2406" s="19" t="s">
        <v>1592</v>
      </c>
      <c r="AG2406" s="19" t="s">
        <v>6752</v>
      </c>
      <c r="AH2406" s="19" t="s">
        <v>1499</v>
      </c>
      <c r="AI2406" s="19" t="s">
        <v>1500</v>
      </c>
      <c r="AJ2406" s="45">
        <v>0</v>
      </c>
      <c r="AK2406" s="45">
        <v>0</v>
      </c>
      <c r="AL2406" s="19" t="s">
        <v>1501</v>
      </c>
      <c r="AM2406" s="46">
        <v>49560</v>
      </c>
      <c r="AN2406" s="46">
        <v>32060</v>
      </c>
      <c r="AO2406" s="46">
        <v>17500</v>
      </c>
      <c r="AP2406" s="45">
        <v>966.4</v>
      </c>
      <c r="AQ2406" s="45"/>
      <c r="AR2406" s="45" t="str">
        <f>IFERROR(VLOOKUP(AB2406,'Pedidos marco'!$A$1:$D$10000,4,0)," ")</f>
        <v xml:space="preserve"> </v>
      </c>
      <c r="AS2406" s="45">
        <f t="shared" si="259"/>
        <v>13</v>
      </c>
      <c r="AT2406" s="45" t="str">
        <f t="shared" si="260"/>
        <v>13</v>
      </c>
      <c r="AU2406" s="47">
        <v>32</v>
      </c>
      <c r="AV2406" s="19" t="str">
        <f t="shared" si="261"/>
        <v>04 April</v>
      </c>
      <c r="AW2406" s="19">
        <f t="shared" si="262"/>
        <v>1.51</v>
      </c>
      <c r="AX2406" s="19">
        <f t="shared" si="263"/>
        <v>30.2</v>
      </c>
      <c r="AY2406" s="19" t="e">
        <f>VLOOKUP(AG2406,Cías!$A$1:$E$10000,5,0)</f>
        <v>#N/A</v>
      </c>
      <c r="AZ2406" s="19" t="str">
        <f t="shared" si="264"/>
        <v>1013635</v>
      </c>
      <c r="BA2406" s="19" t="str">
        <f t="shared" si="265"/>
        <v>ROMAN BAJANA JHONATHAN MARCEL</v>
      </c>
      <c r="BB2406" s="19" t="e">
        <f>VLOOKUP(AG2406,Cías!$A$1:$E$10000,3,0)</f>
        <v>#N/A</v>
      </c>
      <c r="BC2406" s="19"/>
      <c r="BD2406" s="19"/>
      <c r="BE2406" s="19"/>
      <c r="BF2406" s="19"/>
      <c r="BG2406" s="19"/>
      <c r="BH2406" s="19"/>
      <c r="BI2406" s="19"/>
      <c r="BJ2406" s="19"/>
    </row>
    <row r="2407" spans="1:62" ht="15" x14ac:dyDescent="0.2">
      <c r="A2407" s="19" t="s">
        <v>20041</v>
      </c>
      <c r="B2407" s="19" t="s">
        <v>1479</v>
      </c>
      <c r="C2407" s="43">
        <v>44664</v>
      </c>
      <c r="D2407" s="44">
        <v>0.86250000000000004</v>
      </c>
      <c r="E2407" s="19" t="s">
        <v>20042</v>
      </c>
      <c r="F2407" s="19" t="s">
        <v>20043</v>
      </c>
      <c r="G2407" s="19" t="s">
        <v>20044</v>
      </c>
      <c r="H2407" s="45">
        <v>4390.3999999999996</v>
      </c>
      <c r="I2407" s="45">
        <v>4922.55</v>
      </c>
      <c r="J2407" s="19" t="s">
        <v>1560</v>
      </c>
      <c r="K2407" s="19" t="s">
        <v>20045</v>
      </c>
      <c r="L2407" s="19" t="s">
        <v>20046</v>
      </c>
      <c r="M2407" s="19" t="s">
        <v>20047</v>
      </c>
      <c r="N2407" s="19" t="s">
        <v>20041</v>
      </c>
      <c r="O2407" s="19" t="s">
        <v>367</v>
      </c>
      <c r="P2407" s="19" t="s">
        <v>368</v>
      </c>
      <c r="Q2407" s="46">
        <v>640</v>
      </c>
      <c r="R2407" s="19" t="s">
        <v>1544</v>
      </c>
      <c r="S2407" s="19" t="s">
        <v>6251</v>
      </c>
      <c r="T2407" s="19" t="s">
        <v>6252</v>
      </c>
      <c r="U2407" s="19" t="s">
        <v>6253</v>
      </c>
      <c r="V2407" s="19" t="s">
        <v>6254</v>
      </c>
      <c r="W2407" s="19" t="s">
        <v>415</v>
      </c>
      <c r="X2407" s="19" t="s">
        <v>6255</v>
      </c>
      <c r="Y2407" s="19" t="s">
        <v>420</v>
      </c>
      <c r="Z2407" s="19" t="s">
        <v>6256</v>
      </c>
      <c r="AA2407" s="46">
        <v>128</v>
      </c>
      <c r="AB2407" s="19" t="s">
        <v>487</v>
      </c>
      <c r="AC2407" s="19" t="s">
        <v>123</v>
      </c>
      <c r="AD2407" s="19" t="s">
        <v>6257</v>
      </c>
      <c r="AE2407" s="19" t="s">
        <v>6258</v>
      </c>
      <c r="AF2407" s="19" t="s">
        <v>1592</v>
      </c>
      <c r="AG2407" s="19" t="s">
        <v>6259</v>
      </c>
      <c r="AH2407" s="19" t="s">
        <v>1499</v>
      </c>
      <c r="AI2407" s="19" t="s">
        <v>1500</v>
      </c>
      <c r="AJ2407" s="45">
        <v>0</v>
      </c>
      <c r="AK2407" s="45">
        <v>0</v>
      </c>
      <c r="AL2407" s="19" t="s">
        <v>1501</v>
      </c>
      <c r="AM2407" s="46">
        <v>50380</v>
      </c>
      <c r="AN2407" s="46">
        <v>32070</v>
      </c>
      <c r="AO2407" s="46">
        <v>18310</v>
      </c>
      <c r="AP2407" s="45">
        <v>326.39999999999998</v>
      </c>
      <c r="AQ2407" s="45"/>
      <c r="AR2407" s="45" t="str">
        <f>IFERROR(VLOOKUP(AB2407,'Pedidos marco'!$A$1:$D$10000,4,0)," ")</f>
        <v xml:space="preserve"> </v>
      </c>
      <c r="AS2407" s="45">
        <f t="shared" si="259"/>
        <v>13</v>
      </c>
      <c r="AT2407" s="45" t="str">
        <f t="shared" si="260"/>
        <v>13</v>
      </c>
      <c r="AU2407" s="47">
        <v>32</v>
      </c>
      <c r="AV2407" s="19" t="str">
        <f t="shared" si="261"/>
        <v>04 April</v>
      </c>
      <c r="AW2407" s="19">
        <f t="shared" si="262"/>
        <v>0.51</v>
      </c>
      <c r="AX2407" s="19">
        <f t="shared" si="263"/>
        <v>10.199999999999999</v>
      </c>
      <c r="AY2407" s="19" t="e">
        <f>VLOOKUP(AG2407,Cías!$A$1:$E$10000,5,0)</f>
        <v>#N/A</v>
      </c>
      <c r="AZ2407" s="19" t="str">
        <f t="shared" si="264"/>
        <v>1013642</v>
      </c>
      <c r="BA2407" s="19" t="str">
        <f t="shared" si="265"/>
        <v>ESPINOZA PAREDES ANGEL POLIVIO</v>
      </c>
      <c r="BB2407" s="19" t="e">
        <f>VLOOKUP(AG2407,Cías!$A$1:$E$10000,3,0)</f>
        <v>#N/A</v>
      </c>
      <c r="BC2407" s="19"/>
      <c r="BD2407" s="19"/>
      <c r="BE2407" s="19"/>
      <c r="BF2407" s="19"/>
      <c r="BG2407" s="19"/>
      <c r="BH2407" s="19"/>
      <c r="BI2407" s="19"/>
      <c r="BJ2407" s="19"/>
    </row>
    <row r="2408" spans="1:62" ht="15" x14ac:dyDescent="0.2">
      <c r="A2408" s="19" t="s">
        <v>20048</v>
      </c>
      <c r="B2408" s="19" t="s">
        <v>1479</v>
      </c>
      <c r="C2408" s="43">
        <v>44664</v>
      </c>
      <c r="D2408" s="44">
        <v>0.86319444444444005</v>
      </c>
      <c r="E2408" s="19" t="s">
        <v>20049</v>
      </c>
      <c r="F2408" s="19" t="s">
        <v>20050</v>
      </c>
      <c r="G2408" s="19" t="s">
        <v>20051</v>
      </c>
      <c r="H2408" s="45">
        <v>3962.88</v>
      </c>
      <c r="I2408" s="45">
        <v>4443.21</v>
      </c>
      <c r="J2408" s="19" t="s">
        <v>1560</v>
      </c>
      <c r="K2408" s="19" t="s">
        <v>19323</v>
      </c>
      <c r="L2408" s="19" t="s">
        <v>20052</v>
      </c>
      <c r="M2408" s="19" t="s">
        <v>20053</v>
      </c>
      <c r="N2408" s="19" t="s">
        <v>20048</v>
      </c>
      <c r="O2408" s="19" t="s">
        <v>1823</v>
      </c>
      <c r="P2408" s="19" t="s">
        <v>1824</v>
      </c>
      <c r="Q2408" s="46">
        <v>32.479999999999997</v>
      </c>
      <c r="R2408" s="19" t="s">
        <v>1488</v>
      </c>
      <c r="S2408" s="19" t="s">
        <v>1825</v>
      </c>
      <c r="T2408" s="19" t="s">
        <v>1826</v>
      </c>
      <c r="U2408" s="19" t="s">
        <v>1827</v>
      </c>
      <c r="V2408" s="19" t="s">
        <v>1828</v>
      </c>
      <c r="W2408" s="19" t="s">
        <v>1829</v>
      </c>
      <c r="X2408" s="19" t="s">
        <v>1830</v>
      </c>
      <c r="Y2408" s="19" t="s">
        <v>1831</v>
      </c>
      <c r="Z2408" s="19" t="s">
        <v>1832</v>
      </c>
      <c r="AA2408" s="46">
        <v>8</v>
      </c>
      <c r="AB2408" s="19" t="s">
        <v>432</v>
      </c>
      <c r="AC2408" s="19" t="s">
        <v>12</v>
      </c>
      <c r="AD2408" s="19" t="s">
        <v>1833</v>
      </c>
      <c r="AE2408" s="19" t="s">
        <v>1834</v>
      </c>
      <c r="AF2408" s="19" t="s">
        <v>1497</v>
      </c>
      <c r="AG2408" s="19" t="s">
        <v>1835</v>
      </c>
      <c r="AH2408" s="19" t="s">
        <v>1499</v>
      </c>
      <c r="AI2408" s="19" t="s">
        <v>1500</v>
      </c>
      <c r="AJ2408" s="45">
        <v>0</v>
      </c>
      <c r="AK2408" s="45">
        <v>0</v>
      </c>
      <c r="AL2408" s="19" t="s">
        <v>1501</v>
      </c>
      <c r="AM2408" s="46">
        <v>50600</v>
      </c>
      <c r="AN2408" s="46">
        <v>32480</v>
      </c>
      <c r="AO2408" s="46">
        <v>18120</v>
      </c>
      <c r="AP2408" s="45">
        <v>114.33</v>
      </c>
      <c r="AQ2408" s="45"/>
      <c r="AR2408" s="45" t="str">
        <f>IFERROR(VLOOKUP(AB2408,'Pedidos marco'!$A$1:$D$10000,4,0)," ")</f>
        <v xml:space="preserve"> </v>
      </c>
      <c r="AS2408" s="45">
        <f t="shared" si="259"/>
        <v>13</v>
      </c>
      <c r="AT2408" s="45" t="str">
        <f t="shared" si="260"/>
        <v>13</v>
      </c>
      <c r="AU2408" s="47">
        <v>32.479999999999997</v>
      </c>
      <c r="AV2408" s="19" t="str">
        <f t="shared" si="261"/>
        <v>04 April</v>
      </c>
      <c r="AW2408" s="19">
        <f t="shared" si="262"/>
        <v>3.5200123152709364</v>
      </c>
      <c r="AX2408" s="19">
        <f t="shared" si="263"/>
        <v>3.5200123152709364</v>
      </c>
      <c r="AY2408" s="19" t="e">
        <f>VLOOKUP(AG2408,Cías!$A$1:$E$10000,5,0)</f>
        <v>#N/A</v>
      </c>
      <c r="AZ2408" s="19" t="str">
        <f t="shared" si="264"/>
        <v>1013966</v>
      </c>
      <c r="BA2408" s="19" t="str">
        <f t="shared" si="265"/>
        <v>ALMEIDA CHICAIZA MIGUEL ANGEL</v>
      </c>
      <c r="BB2408" s="19" t="e">
        <f>VLOOKUP(AG2408,Cías!$A$1:$E$10000,3,0)</f>
        <v>#N/A</v>
      </c>
      <c r="BC2408" s="19"/>
      <c r="BD2408" s="19"/>
      <c r="BE2408" s="19"/>
      <c r="BF2408" s="19"/>
      <c r="BG2408" s="19"/>
      <c r="BH2408" s="19"/>
      <c r="BI2408" s="19"/>
      <c r="BJ2408" s="19"/>
    </row>
    <row r="2409" spans="1:62" ht="15" x14ac:dyDescent="0.2">
      <c r="A2409" s="19" t="s">
        <v>20054</v>
      </c>
      <c r="B2409" s="19" t="s">
        <v>1479</v>
      </c>
      <c r="C2409" s="43">
        <v>44664</v>
      </c>
      <c r="D2409" s="44">
        <v>0.87569444444444</v>
      </c>
      <c r="E2409" s="19" t="s">
        <v>20055</v>
      </c>
      <c r="F2409" s="19" t="s">
        <v>13641</v>
      </c>
      <c r="G2409" s="19" t="s">
        <v>13642</v>
      </c>
      <c r="H2409" s="45">
        <v>2572.8000000000002</v>
      </c>
      <c r="I2409" s="45">
        <v>2884.64</v>
      </c>
      <c r="J2409" s="19" t="s">
        <v>2037</v>
      </c>
      <c r="K2409" s="19" t="s">
        <v>13643</v>
      </c>
      <c r="L2409" s="19" t="s">
        <v>20056</v>
      </c>
      <c r="M2409" s="19" t="s">
        <v>20057</v>
      </c>
      <c r="N2409" s="19" t="s">
        <v>20054</v>
      </c>
      <c r="O2409" s="19" t="s">
        <v>1641</v>
      </c>
      <c r="P2409" s="19" t="s">
        <v>1642</v>
      </c>
      <c r="Q2409" s="46">
        <v>640</v>
      </c>
      <c r="R2409" s="19" t="s">
        <v>1544</v>
      </c>
      <c r="S2409" s="19" t="s">
        <v>13646</v>
      </c>
      <c r="T2409" s="19" t="s">
        <v>13647</v>
      </c>
      <c r="U2409" s="19" t="s">
        <v>13648</v>
      </c>
      <c r="V2409" s="19" t="s">
        <v>13649</v>
      </c>
      <c r="W2409" s="19" t="s">
        <v>2433</v>
      </c>
      <c r="X2409" s="19" t="s">
        <v>13650</v>
      </c>
      <c r="Y2409" s="19" t="s">
        <v>13651</v>
      </c>
      <c r="Z2409" s="19" t="s">
        <v>13652</v>
      </c>
      <c r="AA2409" s="46">
        <v>423</v>
      </c>
      <c r="AB2409" s="19" t="s">
        <v>3269</v>
      </c>
      <c r="AC2409" s="19" t="s">
        <v>62</v>
      </c>
      <c r="AD2409" s="19" t="s">
        <v>3270</v>
      </c>
      <c r="AE2409" s="19" t="s">
        <v>3271</v>
      </c>
      <c r="AF2409" s="19" t="s">
        <v>1592</v>
      </c>
      <c r="AG2409" s="19" t="s">
        <v>3272</v>
      </c>
      <c r="AH2409" s="19" t="s">
        <v>1499</v>
      </c>
      <c r="AI2409" s="19" t="s">
        <v>1500</v>
      </c>
      <c r="AJ2409" s="45">
        <v>0</v>
      </c>
      <c r="AK2409" s="45">
        <v>0</v>
      </c>
      <c r="AL2409" s="19" t="s">
        <v>1517</v>
      </c>
      <c r="AM2409" s="46">
        <v>50250</v>
      </c>
      <c r="AN2409" s="46">
        <v>32040</v>
      </c>
      <c r="AO2409" s="46">
        <v>18210</v>
      </c>
      <c r="AP2409" s="45">
        <v>0</v>
      </c>
      <c r="AQ2409" s="45"/>
      <c r="AR2409" s="45" t="str">
        <f>IFERROR(VLOOKUP(AB2409,'Pedidos marco'!$A$1:$D$10000,4,0)," ")</f>
        <v xml:space="preserve"> </v>
      </c>
      <c r="AS2409" s="45">
        <f t="shared" si="259"/>
        <v>13</v>
      </c>
      <c r="AT2409" s="45" t="str">
        <f t="shared" si="260"/>
        <v>13</v>
      </c>
      <c r="AU2409" s="47">
        <v>32</v>
      </c>
      <c r="AV2409" s="19" t="str">
        <f t="shared" si="261"/>
        <v>04 April</v>
      </c>
      <c r="AW2409" s="19">
        <f t="shared" si="262"/>
        <v>0</v>
      </c>
      <c r="AX2409" s="19">
        <f t="shared" si="263"/>
        <v>0</v>
      </c>
      <c r="AY2409" s="19" t="e">
        <f>VLOOKUP(AG2409,Cías!$A$1:$E$10000,5,0)</f>
        <v>#N/A</v>
      </c>
      <c r="AZ2409" s="19" t="str">
        <f t="shared" si="264"/>
        <v>1013243</v>
      </c>
      <c r="BA2409" s="19" t="str">
        <f t="shared" si="265"/>
        <v>BURBANO MALDONADO JUAN FRANCISCO</v>
      </c>
      <c r="BB2409" s="19" t="e">
        <f>VLOOKUP(AG2409,Cías!$A$1:$E$10000,3,0)</f>
        <v>#N/A</v>
      </c>
      <c r="BC2409" s="19"/>
      <c r="BD2409" s="19"/>
      <c r="BE2409" s="19"/>
      <c r="BF2409" s="19"/>
      <c r="BG2409" s="19"/>
      <c r="BH2409" s="19"/>
      <c r="BI2409" s="19"/>
      <c r="BJ2409" s="19"/>
    </row>
    <row r="2410" spans="1:62" ht="15" x14ac:dyDescent="0.2">
      <c r="A2410" s="19" t="s">
        <v>20058</v>
      </c>
      <c r="B2410" s="19" t="s">
        <v>1479</v>
      </c>
      <c r="C2410" s="43">
        <v>44664</v>
      </c>
      <c r="D2410" s="44">
        <v>0.87916666666666998</v>
      </c>
      <c r="E2410" s="19" t="s">
        <v>20059</v>
      </c>
      <c r="F2410" s="19" t="s">
        <v>20060</v>
      </c>
      <c r="G2410" s="19" t="s">
        <v>20061</v>
      </c>
      <c r="H2410" s="45">
        <v>2386.8000000000002</v>
      </c>
      <c r="I2410" s="45">
        <v>2676.1</v>
      </c>
      <c r="J2410" s="19" t="s">
        <v>1560</v>
      </c>
      <c r="K2410" s="19" t="s">
        <v>20062</v>
      </c>
      <c r="L2410" s="19" t="s">
        <v>20063</v>
      </c>
      <c r="M2410" s="19" t="s">
        <v>20064</v>
      </c>
      <c r="N2410" s="19" t="s">
        <v>20058</v>
      </c>
      <c r="O2410" s="19" t="s">
        <v>1641</v>
      </c>
      <c r="P2410" s="19" t="s">
        <v>1642</v>
      </c>
      <c r="Q2410" s="46">
        <v>360</v>
      </c>
      <c r="R2410" s="19" t="s">
        <v>1544</v>
      </c>
      <c r="S2410" s="19" t="s">
        <v>13920</v>
      </c>
      <c r="T2410" s="19" t="s">
        <v>13921</v>
      </c>
      <c r="U2410" s="19" t="s">
        <v>13922</v>
      </c>
      <c r="V2410" s="19" t="s">
        <v>13923</v>
      </c>
      <c r="W2410" s="19" t="s">
        <v>12919</v>
      </c>
      <c r="X2410" s="19" t="s">
        <v>13924</v>
      </c>
      <c r="Y2410" s="19" t="s">
        <v>13925</v>
      </c>
      <c r="Z2410" s="19" t="s">
        <v>13926</v>
      </c>
      <c r="AA2410" s="46">
        <v>630</v>
      </c>
      <c r="AB2410" s="19" t="s">
        <v>452</v>
      </c>
      <c r="AC2410" s="19" t="s">
        <v>50</v>
      </c>
      <c r="AD2410" s="19" t="s">
        <v>4005</v>
      </c>
      <c r="AE2410" s="19" t="s">
        <v>4006</v>
      </c>
      <c r="AF2410" s="19" t="s">
        <v>1554</v>
      </c>
      <c r="AG2410" s="19" t="s">
        <v>4007</v>
      </c>
      <c r="AH2410" s="19" t="s">
        <v>1499</v>
      </c>
      <c r="AI2410" s="19" t="s">
        <v>1500</v>
      </c>
      <c r="AJ2410" s="45">
        <v>0</v>
      </c>
      <c r="AK2410" s="45">
        <v>0</v>
      </c>
      <c r="AL2410" s="19" t="s">
        <v>1501</v>
      </c>
      <c r="AM2410" s="46">
        <v>27220</v>
      </c>
      <c r="AN2410" s="46">
        <v>18020</v>
      </c>
      <c r="AO2410" s="46">
        <v>9200</v>
      </c>
      <c r="AP2410" s="45">
        <v>565.20000000000005</v>
      </c>
      <c r="AQ2410" s="45"/>
      <c r="AR2410" s="45" t="str">
        <f>IFERROR(VLOOKUP(AB2410,'Pedidos marco'!$A$1:$D$10000,4,0)," ")</f>
        <v xml:space="preserve"> </v>
      </c>
      <c r="AS2410" s="45">
        <f t="shared" si="259"/>
        <v>13</v>
      </c>
      <c r="AT2410" s="45" t="str">
        <f t="shared" si="260"/>
        <v>13</v>
      </c>
      <c r="AU2410" s="47">
        <v>18</v>
      </c>
      <c r="AV2410" s="19" t="str">
        <f t="shared" si="261"/>
        <v>04 April</v>
      </c>
      <c r="AW2410" s="19">
        <f t="shared" si="262"/>
        <v>1.57</v>
      </c>
      <c r="AX2410" s="19">
        <f t="shared" si="263"/>
        <v>31.400000000000002</v>
      </c>
      <c r="AY2410" s="19" t="e">
        <f>VLOOKUP(AG2410,Cías!$A$1:$E$10000,5,0)</f>
        <v>#N/A</v>
      </c>
      <c r="AZ2410" s="19" t="str">
        <f t="shared" si="264"/>
        <v>1014062</v>
      </c>
      <c r="BA2410" s="19" t="str">
        <f t="shared" si="265"/>
        <v>BENALCAZAR DE LA CRUZ MILTON PATRIC</v>
      </c>
      <c r="BB2410" s="19" t="e">
        <f>VLOOKUP(AG2410,Cías!$A$1:$E$10000,3,0)</f>
        <v>#N/A</v>
      </c>
      <c r="BC2410" s="19"/>
      <c r="BD2410" s="19"/>
      <c r="BE2410" s="19"/>
      <c r="BF2410" s="19"/>
      <c r="BG2410" s="19"/>
      <c r="BH2410" s="19"/>
      <c r="BI2410" s="19"/>
      <c r="BJ2410" s="19"/>
    </row>
    <row r="2411" spans="1:62" ht="15" x14ac:dyDescent="0.2">
      <c r="A2411" s="19" t="s">
        <v>20065</v>
      </c>
      <c r="B2411" s="19" t="s">
        <v>1479</v>
      </c>
      <c r="C2411" s="43">
        <v>44664</v>
      </c>
      <c r="D2411" s="44">
        <v>0.89027777777778005</v>
      </c>
      <c r="E2411" s="19" t="s">
        <v>20066</v>
      </c>
      <c r="F2411" s="19" t="s">
        <v>1481</v>
      </c>
      <c r="G2411" s="19" t="s">
        <v>1481</v>
      </c>
      <c r="H2411" s="45">
        <v>0</v>
      </c>
      <c r="I2411" s="45">
        <v>0</v>
      </c>
      <c r="J2411" s="19" t="s">
        <v>1482</v>
      </c>
      <c r="K2411" s="19" t="s">
        <v>20067</v>
      </c>
      <c r="L2411" s="19" t="s">
        <v>20068</v>
      </c>
      <c r="M2411" s="19" t="s">
        <v>20069</v>
      </c>
      <c r="N2411" s="19" t="s">
        <v>20065</v>
      </c>
      <c r="O2411" s="19" t="s">
        <v>367</v>
      </c>
      <c r="P2411" s="19" t="s">
        <v>368</v>
      </c>
      <c r="Q2411" s="46">
        <v>640</v>
      </c>
      <c r="R2411" s="19" t="s">
        <v>1544</v>
      </c>
      <c r="S2411" s="19" t="s">
        <v>2156</v>
      </c>
      <c r="T2411" s="19" t="s">
        <v>419</v>
      </c>
      <c r="U2411" s="19" t="s">
        <v>2157</v>
      </c>
      <c r="V2411" s="19" t="s">
        <v>2091</v>
      </c>
      <c r="W2411" s="19" t="s">
        <v>415</v>
      </c>
      <c r="X2411" s="19" t="s">
        <v>2158</v>
      </c>
      <c r="Y2411" s="19" t="s">
        <v>417</v>
      </c>
      <c r="Z2411" s="19" t="s">
        <v>2159</v>
      </c>
      <c r="AA2411" s="46">
        <v>110</v>
      </c>
      <c r="AB2411" s="19" t="s">
        <v>526</v>
      </c>
      <c r="AC2411" s="19" t="s">
        <v>204</v>
      </c>
      <c r="AD2411" s="19" t="s">
        <v>2957</v>
      </c>
      <c r="AE2411" s="19" t="s">
        <v>2958</v>
      </c>
      <c r="AF2411" s="19" t="s">
        <v>1592</v>
      </c>
      <c r="AG2411" s="19" t="s">
        <v>2959</v>
      </c>
      <c r="AH2411" s="19" t="s">
        <v>1502</v>
      </c>
      <c r="AI2411" s="19" t="s">
        <v>2099</v>
      </c>
      <c r="AJ2411" s="45">
        <v>0</v>
      </c>
      <c r="AK2411" s="45">
        <v>0</v>
      </c>
      <c r="AL2411" s="19" t="s">
        <v>1501</v>
      </c>
      <c r="AM2411" s="46">
        <v>49710</v>
      </c>
      <c r="AN2411" s="46">
        <v>32070</v>
      </c>
      <c r="AO2411" s="46">
        <v>17640</v>
      </c>
      <c r="AP2411" s="45">
        <v>294.39999999999998</v>
      </c>
      <c r="AQ2411" s="45"/>
      <c r="AR2411" s="45" t="str">
        <f>IFERROR(VLOOKUP(AB2411,'Pedidos marco'!$A$1:$D$10000,4,0)," ")</f>
        <v xml:space="preserve"> </v>
      </c>
      <c r="AS2411" s="45">
        <f t="shared" si="259"/>
        <v>13</v>
      </c>
      <c r="AT2411" s="45" t="str">
        <f t="shared" si="260"/>
        <v>13</v>
      </c>
      <c r="AU2411" s="47">
        <v>32</v>
      </c>
      <c r="AV2411" s="19" t="str">
        <f t="shared" si="261"/>
        <v>04 April</v>
      </c>
      <c r="AW2411" s="19">
        <f t="shared" si="262"/>
        <v>0.45999999999999996</v>
      </c>
      <c r="AX2411" s="19">
        <f t="shared" si="263"/>
        <v>9.1999999999999993</v>
      </c>
      <c r="AY2411" s="19" t="e">
        <f>VLOOKUP(AG2411,Cías!$A$1:$E$10000,5,0)</f>
        <v>#N/A</v>
      </c>
      <c r="AZ2411" s="19" t="str">
        <f t="shared" si="264"/>
        <v>1013799</v>
      </c>
      <c r="BA2411" s="19" t="str">
        <f t="shared" si="265"/>
        <v>MONTEROS REYES ROBERTH ESTEBAN</v>
      </c>
      <c r="BB2411" s="19" t="e">
        <f>VLOOKUP(AG2411,Cías!$A$1:$E$10000,3,0)</f>
        <v>#N/A</v>
      </c>
      <c r="BC2411" s="19"/>
      <c r="BD2411" s="19"/>
      <c r="BE2411" s="19"/>
      <c r="BF2411" s="19"/>
      <c r="BG2411" s="19"/>
      <c r="BH2411" s="19"/>
      <c r="BI2411" s="19"/>
      <c r="BJ2411" s="19"/>
    </row>
    <row r="2412" spans="1:62" ht="15" x14ac:dyDescent="0.2">
      <c r="A2412" s="19" t="s">
        <v>20070</v>
      </c>
      <c r="B2412" s="19" t="s">
        <v>1479</v>
      </c>
      <c r="C2412" s="43">
        <v>44664</v>
      </c>
      <c r="D2412" s="44">
        <v>0.89236111111111005</v>
      </c>
      <c r="E2412" s="19" t="s">
        <v>20071</v>
      </c>
      <c r="F2412" s="19" t="s">
        <v>20072</v>
      </c>
      <c r="G2412" s="19" t="s">
        <v>20073</v>
      </c>
      <c r="H2412" s="45">
        <v>3694.21</v>
      </c>
      <c r="I2412" s="45">
        <v>4141.9799999999996</v>
      </c>
      <c r="J2412" s="19" t="s">
        <v>1560</v>
      </c>
      <c r="K2412" s="19" t="s">
        <v>20074</v>
      </c>
      <c r="L2412" s="19" t="s">
        <v>20075</v>
      </c>
      <c r="M2412" s="19" t="s">
        <v>20076</v>
      </c>
      <c r="N2412" s="19" t="s">
        <v>20070</v>
      </c>
      <c r="O2412" s="19" t="s">
        <v>1486</v>
      </c>
      <c r="P2412" s="19" t="s">
        <v>1487</v>
      </c>
      <c r="Q2412" s="46">
        <v>31.77</v>
      </c>
      <c r="R2412" s="19" t="s">
        <v>1488</v>
      </c>
      <c r="S2412" s="19" t="s">
        <v>1564</v>
      </c>
      <c r="T2412" s="19" t="s">
        <v>416</v>
      </c>
      <c r="U2412" s="19" t="s">
        <v>1565</v>
      </c>
      <c r="V2412" s="19" t="s">
        <v>1566</v>
      </c>
      <c r="W2412" s="19" t="s">
        <v>1567</v>
      </c>
      <c r="X2412" s="19" t="s">
        <v>1568</v>
      </c>
      <c r="Y2412" s="19" t="s">
        <v>1569</v>
      </c>
      <c r="Z2412" s="19" t="s">
        <v>1570</v>
      </c>
      <c r="AA2412" s="46">
        <v>136</v>
      </c>
      <c r="AB2412" s="19" t="s">
        <v>1571</v>
      </c>
      <c r="AC2412" s="19" t="s">
        <v>416</v>
      </c>
      <c r="AD2412" s="19" t="s">
        <v>1572</v>
      </c>
      <c r="AE2412" s="19" t="s">
        <v>1573</v>
      </c>
      <c r="AF2412" s="19" t="s">
        <v>1497</v>
      </c>
      <c r="AG2412" s="19" t="s">
        <v>1574</v>
      </c>
      <c r="AH2412" s="19" t="s">
        <v>1499</v>
      </c>
      <c r="AI2412" s="19" t="s">
        <v>1500</v>
      </c>
      <c r="AJ2412" s="45">
        <v>0</v>
      </c>
      <c r="AK2412" s="45">
        <v>0</v>
      </c>
      <c r="AL2412" s="19" t="s">
        <v>1517</v>
      </c>
      <c r="AM2412" s="46">
        <v>51410</v>
      </c>
      <c r="AN2412" s="46">
        <v>31770</v>
      </c>
      <c r="AO2412" s="46">
        <v>19640</v>
      </c>
      <c r="AP2412" s="45">
        <v>0</v>
      </c>
      <c r="AQ2412" s="45"/>
      <c r="AR2412" s="45" t="str">
        <f>IFERROR(VLOOKUP(AB2412,'Pedidos marco'!$A$1:$D$10000,4,0)," ")</f>
        <v xml:space="preserve"> </v>
      </c>
      <c r="AS2412" s="45">
        <f t="shared" si="259"/>
        <v>13</v>
      </c>
      <c r="AT2412" s="45" t="str">
        <f t="shared" si="260"/>
        <v>13</v>
      </c>
      <c r="AU2412" s="47">
        <v>31.77</v>
      </c>
      <c r="AV2412" s="19" t="str">
        <f t="shared" si="261"/>
        <v>04 April</v>
      </c>
      <c r="AW2412" s="19">
        <f t="shared" si="262"/>
        <v>0</v>
      </c>
      <c r="AX2412" s="19">
        <f t="shared" si="263"/>
        <v>0</v>
      </c>
      <c r="AY2412" s="19" t="e">
        <f>VLOOKUP(AG2412,Cías!$A$1:$E$10000,5,0)</f>
        <v>#N/A</v>
      </c>
      <c r="AZ2412" s="19" t="str">
        <f t="shared" si="264"/>
        <v>1014407</v>
      </c>
      <c r="BA2412" s="19" t="str">
        <f t="shared" si="265"/>
        <v>HORMIANDES</v>
      </c>
      <c r="BB2412" s="19" t="e">
        <f>VLOOKUP(AG2412,Cías!$A$1:$E$10000,3,0)</f>
        <v>#N/A</v>
      </c>
      <c r="BC2412" s="19"/>
      <c r="BD2412" s="19"/>
      <c r="BE2412" s="19"/>
      <c r="BF2412" s="19"/>
      <c r="BG2412" s="19"/>
      <c r="BH2412" s="19"/>
      <c r="BI2412" s="19"/>
      <c r="BJ2412" s="19"/>
    </row>
    <row r="2413" spans="1:62" ht="15" x14ac:dyDescent="0.2">
      <c r="A2413" s="19" t="s">
        <v>20077</v>
      </c>
      <c r="B2413" s="19" t="s">
        <v>1479</v>
      </c>
      <c r="C2413" s="43">
        <v>44664</v>
      </c>
      <c r="D2413" s="44">
        <v>0.89513888888889004</v>
      </c>
      <c r="E2413" s="19" t="s">
        <v>20078</v>
      </c>
      <c r="F2413" s="19" t="s">
        <v>20079</v>
      </c>
      <c r="G2413" s="19" t="s">
        <v>20080</v>
      </c>
      <c r="H2413" s="45">
        <v>2336.4</v>
      </c>
      <c r="I2413" s="45">
        <v>2619.59</v>
      </c>
      <c r="J2413" s="19" t="s">
        <v>1560</v>
      </c>
      <c r="K2413" s="19" t="s">
        <v>20081</v>
      </c>
      <c r="L2413" s="19" t="s">
        <v>20082</v>
      </c>
      <c r="M2413" s="19" t="s">
        <v>20083</v>
      </c>
      <c r="N2413" s="19" t="s">
        <v>20077</v>
      </c>
      <c r="O2413" s="19" t="s">
        <v>371</v>
      </c>
      <c r="P2413" s="19" t="s">
        <v>372</v>
      </c>
      <c r="Q2413" s="46">
        <v>360</v>
      </c>
      <c r="R2413" s="19" t="s">
        <v>1544</v>
      </c>
      <c r="S2413" s="19" t="s">
        <v>1736</v>
      </c>
      <c r="T2413" s="19" t="s">
        <v>1737</v>
      </c>
      <c r="U2413" s="19" t="s">
        <v>6905</v>
      </c>
      <c r="V2413" s="19" t="s">
        <v>6906</v>
      </c>
      <c r="W2413" s="19" t="s">
        <v>1548</v>
      </c>
      <c r="X2413" s="19" t="s">
        <v>6907</v>
      </c>
      <c r="Y2413" s="19" t="s">
        <v>1684</v>
      </c>
      <c r="Z2413" s="19" t="s">
        <v>1685</v>
      </c>
      <c r="AA2413" s="46">
        <v>198</v>
      </c>
      <c r="AB2413" s="19" t="s">
        <v>1411</v>
      </c>
      <c r="AC2413" s="19" t="s">
        <v>1391</v>
      </c>
      <c r="AD2413" s="19" t="s">
        <v>6908</v>
      </c>
      <c r="AE2413" s="19" t="s">
        <v>1481</v>
      </c>
      <c r="AF2413" s="19" t="s">
        <v>1554</v>
      </c>
      <c r="AG2413" s="19" t="s">
        <v>6909</v>
      </c>
      <c r="AH2413" s="19" t="s">
        <v>1499</v>
      </c>
      <c r="AI2413" s="19" t="s">
        <v>1500</v>
      </c>
      <c r="AJ2413" s="45">
        <v>0</v>
      </c>
      <c r="AK2413" s="45">
        <v>0</v>
      </c>
      <c r="AL2413" s="19" t="s">
        <v>1501</v>
      </c>
      <c r="AM2413" s="46">
        <v>27100</v>
      </c>
      <c r="AN2413" s="46">
        <v>18040</v>
      </c>
      <c r="AO2413" s="46">
        <v>9060</v>
      </c>
      <c r="AP2413" s="45">
        <v>266.39999999999998</v>
      </c>
      <c r="AQ2413" s="45"/>
      <c r="AR2413" s="45" t="str">
        <f>IFERROR(VLOOKUP(AB2413,'Pedidos marco'!$A$1:$D$10000,4,0)," ")</f>
        <v xml:space="preserve"> </v>
      </c>
      <c r="AS2413" s="45">
        <f t="shared" si="259"/>
        <v>13</v>
      </c>
      <c r="AT2413" s="45" t="str">
        <f t="shared" si="260"/>
        <v>13</v>
      </c>
      <c r="AU2413" s="47">
        <v>18</v>
      </c>
      <c r="AV2413" s="19" t="str">
        <f t="shared" si="261"/>
        <v>04 April</v>
      </c>
      <c r="AW2413" s="19">
        <f t="shared" si="262"/>
        <v>0.74</v>
      </c>
      <c r="AX2413" s="19">
        <f t="shared" si="263"/>
        <v>14.799999999999999</v>
      </c>
      <c r="AY2413" s="19" t="e">
        <f>VLOOKUP(AG2413,Cías!$A$1:$E$10000,5,0)</f>
        <v>#N/A</v>
      </c>
      <c r="AZ2413" s="19" t="str">
        <f t="shared" si="264"/>
        <v>10007210</v>
      </c>
      <c r="BA2413" s="19" t="str">
        <f t="shared" si="265"/>
        <v>AREQUIPA GUANOLUISA RODRIGO</v>
      </c>
      <c r="BB2413" s="19" t="e">
        <f>VLOOKUP(AG2413,Cías!$A$1:$E$10000,3,0)</f>
        <v>#N/A</v>
      </c>
      <c r="BC2413" s="19"/>
      <c r="BD2413" s="19"/>
      <c r="BE2413" s="19"/>
      <c r="BF2413" s="19"/>
      <c r="BG2413" s="19"/>
      <c r="BH2413" s="19"/>
      <c r="BI2413" s="19"/>
      <c r="BJ2413" s="19"/>
    </row>
    <row r="2414" spans="1:62" ht="15" x14ac:dyDescent="0.2">
      <c r="A2414" s="19" t="s">
        <v>20084</v>
      </c>
      <c r="B2414" s="19" t="s">
        <v>1479</v>
      </c>
      <c r="C2414" s="43">
        <v>44664</v>
      </c>
      <c r="D2414" s="44">
        <v>0.89861111111111003</v>
      </c>
      <c r="E2414" s="19" t="s">
        <v>20085</v>
      </c>
      <c r="F2414" s="19" t="s">
        <v>20086</v>
      </c>
      <c r="G2414" s="19" t="s">
        <v>20087</v>
      </c>
      <c r="H2414" s="45">
        <v>3688.93</v>
      </c>
      <c r="I2414" s="45">
        <v>4136.05</v>
      </c>
      <c r="J2414" s="19" t="s">
        <v>1560</v>
      </c>
      <c r="K2414" s="19" t="s">
        <v>15797</v>
      </c>
      <c r="L2414" s="19" t="s">
        <v>20088</v>
      </c>
      <c r="M2414" s="19" t="s">
        <v>20089</v>
      </c>
      <c r="N2414" s="19" t="s">
        <v>20084</v>
      </c>
      <c r="O2414" s="19" t="s">
        <v>1486</v>
      </c>
      <c r="P2414" s="19" t="s">
        <v>1487</v>
      </c>
      <c r="Q2414" s="46">
        <v>31.7</v>
      </c>
      <c r="R2414" s="19" t="s">
        <v>1488</v>
      </c>
      <c r="S2414" s="19" t="s">
        <v>1564</v>
      </c>
      <c r="T2414" s="19" t="s">
        <v>416</v>
      </c>
      <c r="U2414" s="19" t="s">
        <v>2107</v>
      </c>
      <c r="V2414" s="19" t="s">
        <v>2108</v>
      </c>
      <c r="W2414" s="19" t="s">
        <v>415</v>
      </c>
      <c r="X2414" s="19" t="s">
        <v>2109</v>
      </c>
      <c r="Y2414" s="19" t="s">
        <v>2031</v>
      </c>
      <c r="Z2414" s="19" t="s">
        <v>2032</v>
      </c>
      <c r="AA2414" s="46">
        <v>94.6</v>
      </c>
      <c r="AB2414" s="19" t="s">
        <v>1571</v>
      </c>
      <c r="AC2414" s="19" t="s">
        <v>416</v>
      </c>
      <c r="AD2414" s="19" t="s">
        <v>20090</v>
      </c>
      <c r="AE2414" s="19" t="s">
        <v>20091</v>
      </c>
      <c r="AF2414" s="19" t="s">
        <v>1497</v>
      </c>
      <c r="AG2414" s="19" t="s">
        <v>20092</v>
      </c>
      <c r="AH2414" s="19" t="s">
        <v>1499</v>
      </c>
      <c r="AI2414" s="19" t="s">
        <v>1500</v>
      </c>
      <c r="AJ2414" s="45">
        <v>0</v>
      </c>
      <c r="AK2414" s="45">
        <v>0</v>
      </c>
      <c r="AL2414" s="19" t="s">
        <v>1517</v>
      </c>
      <c r="AM2414" s="46">
        <v>51480</v>
      </c>
      <c r="AN2414" s="46">
        <v>31700</v>
      </c>
      <c r="AO2414" s="46">
        <v>19780</v>
      </c>
      <c r="AP2414" s="45">
        <v>0</v>
      </c>
      <c r="AQ2414" s="45"/>
      <c r="AR2414" s="45" t="str">
        <f>IFERROR(VLOOKUP(AB2414,'Pedidos marco'!$A$1:$D$10000,4,0)," ")</f>
        <v xml:space="preserve"> </v>
      </c>
      <c r="AS2414" s="45">
        <f t="shared" si="259"/>
        <v>13</v>
      </c>
      <c r="AT2414" s="45" t="str">
        <f t="shared" si="260"/>
        <v>13</v>
      </c>
      <c r="AU2414" s="47">
        <v>31.7</v>
      </c>
      <c r="AV2414" s="19" t="str">
        <f t="shared" si="261"/>
        <v>04 April</v>
      </c>
      <c r="AW2414" s="19">
        <f t="shared" si="262"/>
        <v>0</v>
      </c>
      <c r="AX2414" s="19">
        <f t="shared" si="263"/>
        <v>0</v>
      </c>
      <c r="AY2414" s="19" t="e">
        <f>VLOOKUP(AG2414,Cías!$A$1:$E$10000,5,0)</f>
        <v>#N/A</v>
      </c>
      <c r="AZ2414" s="19" t="str">
        <f t="shared" si="264"/>
        <v>1014407</v>
      </c>
      <c r="BA2414" s="19" t="str">
        <f t="shared" si="265"/>
        <v>HORMIANDES</v>
      </c>
      <c r="BB2414" s="19" t="e">
        <f>VLOOKUP(AG2414,Cías!$A$1:$E$10000,3,0)</f>
        <v>#N/A</v>
      </c>
      <c r="BC2414" s="19"/>
      <c r="BD2414" s="19"/>
      <c r="BE2414" s="19"/>
      <c r="BF2414" s="19"/>
      <c r="BG2414" s="19"/>
      <c r="BH2414" s="19"/>
      <c r="BI2414" s="19"/>
      <c r="BJ2414" s="19"/>
    </row>
    <row r="2415" spans="1:62" ht="15" x14ac:dyDescent="0.2">
      <c r="A2415" s="19" t="s">
        <v>20093</v>
      </c>
      <c r="B2415" s="19" t="s">
        <v>1479</v>
      </c>
      <c r="C2415" s="43">
        <v>44664</v>
      </c>
      <c r="D2415" s="44">
        <v>0.91111111111110998</v>
      </c>
      <c r="E2415" s="19" t="s">
        <v>20094</v>
      </c>
      <c r="F2415" s="19" t="s">
        <v>20095</v>
      </c>
      <c r="G2415" s="19" t="s">
        <v>20096</v>
      </c>
      <c r="H2415" s="45">
        <v>3235.2</v>
      </c>
      <c r="I2415" s="45">
        <v>3627.32</v>
      </c>
      <c r="J2415" s="19" t="s">
        <v>1560</v>
      </c>
      <c r="K2415" s="19" t="s">
        <v>20097</v>
      </c>
      <c r="L2415" s="19" t="s">
        <v>20098</v>
      </c>
      <c r="M2415" s="19" t="s">
        <v>20099</v>
      </c>
      <c r="N2415" s="19" t="s">
        <v>20093</v>
      </c>
      <c r="O2415" s="19" t="s">
        <v>367</v>
      </c>
      <c r="P2415" s="19" t="s">
        <v>368</v>
      </c>
      <c r="Q2415" s="46">
        <v>480</v>
      </c>
      <c r="R2415" s="19" t="s">
        <v>1544</v>
      </c>
      <c r="S2415" s="19" t="s">
        <v>3053</v>
      </c>
      <c r="T2415" s="19" t="s">
        <v>3054</v>
      </c>
      <c r="U2415" s="19" t="s">
        <v>7597</v>
      </c>
      <c r="V2415" s="19" t="s">
        <v>7598</v>
      </c>
      <c r="W2415" s="19" t="s">
        <v>415</v>
      </c>
      <c r="X2415" s="19" t="s">
        <v>7599</v>
      </c>
      <c r="Y2415" s="19" t="s">
        <v>417</v>
      </c>
      <c r="Z2415" s="19" t="s">
        <v>2159</v>
      </c>
      <c r="AA2415" s="46">
        <v>110</v>
      </c>
      <c r="AB2415" s="19" t="s">
        <v>572</v>
      </c>
      <c r="AC2415" s="19" t="s">
        <v>297</v>
      </c>
      <c r="AD2415" s="19" t="s">
        <v>6108</v>
      </c>
      <c r="AE2415" s="19" t="s">
        <v>6109</v>
      </c>
      <c r="AF2415" s="19" t="s">
        <v>1719</v>
      </c>
      <c r="AG2415" s="19" t="s">
        <v>6110</v>
      </c>
      <c r="AH2415" s="19" t="s">
        <v>1594</v>
      </c>
      <c r="AI2415" s="19" t="s">
        <v>1595</v>
      </c>
      <c r="AJ2415" s="45">
        <v>0.05</v>
      </c>
      <c r="AK2415" s="45">
        <v>24</v>
      </c>
      <c r="AL2415" s="19" t="s">
        <v>1501</v>
      </c>
      <c r="AM2415" s="46">
        <v>40210</v>
      </c>
      <c r="AN2415" s="46">
        <v>24040</v>
      </c>
      <c r="AO2415" s="46">
        <v>16170</v>
      </c>
      <c r="AP2415" s="45">
        <v>220.8</v>
      </c>
      <c r="AQ2415" s="45"/>
      <c r="AR2415" s="45" t="str">
        <f>IFERROR(VLOOKUP(AB2415,'Pedidos marco'!$A$1:$D$10000,4,0)," ")</f>
        <v xml:space="preserve"> </v>
      </c>
      <c r="AS2415" s="45">
        <f t="shared" si="259"/>
        <v>13</v>
      </c>
      <c r="AT2415" s="45" t="str">
        <f t="shared" si="260"/>
        <v>13</v>
      </c>
      <c r="AU2415" s="47">
        <v>24</v>
      </c>
      <c r="AV2415" s="19" t="str">
        <f t="shared" si="261"/>
        <v>04 April</v>
      </c>
      <c r="AW2415" s="19">
        <f t="shared" si="262"/>
        <v>0.46</v>
      </c>
      <c r="AX2415" s="19">
        <f t="shared" si="263"/>
        <v>9.2000000000000011</v>
      </c>
      <c r="AY2415" s="19" t="e">
        <f>VLOOKUP(AG2415,Cías!$A$1:$E$10000,5,0)</f>
        <v>#N/A</v>
      </c>
      <c r="AZ2415" s="19" t="str">
        <f t="shared" si="264"/>
        <v>1013279</v>
      </c>
      <c r="BA2415" s="19" t="str">
        <f t="shared" si="265"/>
        <v>TAPIA CAMPAÑA NESTOR HEMIRO</v>
      </c>
      <c r="BB2415" s="19" t="e">
        <f>VLOOKUP(AG2415,Cías!$A$1:$E$10000,3,0)</f>
        <v>#N/A</v>
      </c>
      <c r="BC2415" s="19"/>
      <c r="BD2415" s="19"/>
      <c r="BE2415" s="19"/>
      <c r="BF2415" s="19"/>
      <c r="BG2415" s="19"/>
      <c r="BH2415" s="19"/>
      <c r="BI2415" s="19"/>
      <c r="BJ2415" s="19"/>
    </row>
    <row r="2416" spans="1:62" ht="15" x14ac:dyDescent="0.2">
      <c r="A2416" s="19" t="s">
        <v>20100</v>
      </c>
      <c r="B2416" s="19" t="s">
        <v>1479</v>
      </c>
      <c r="C2416" s="43">
        <v>44664</v>
      </c>
      <c r="D2416" s="44">
        <v>0.91944444444443996</v>
      </c>
      <c r="E2416" s="19" t="s">
        <v>20101</v>
      </c>
      <c r="F2416" s="19" t="s">
        <v>1481</v>
      </c>
      <c r="G2416" s="19" t="s">
        <v>1481</v>
      </c>
      <c r="H2416" s="45">
        <v>0</v>
      </c>
      <c r="I2416" s="45">
        <v>0</v>
      </c>
      <c r="J2416" s="19" t="s">
        <v>1482</v>
      </c>
      <c r="K2416" s="19" t="s">
        <v>20102</v>
      </c>
      <c r="L2416" s="19" t="s">
        <v>20103</v>
      </c>
      <c r="M2416" s="19" t="s">
        <v>20104</v>
      </c>
      <c r="N2416" s="19" t="s">
        <v>20100</v>
      </c>
      <c r="O2416" s="19" t="s">
        <v>1486</v>
      </c>
      <c r="P2416" s="19" t="s">
        <v>1487</v>
      </c>
      <c r="Q2416" s="46">
        <v>31.41</v>
      </c>
      <c r="R2416" s="19" t="s">
        <v>1488</v>
      </c>
      <c r="S2416" s="19" t="s">
        <v>1489</v>
      </c>
      <c r="T2416" s="19" t="s">
        <v>418</v>
      </c>
      <c r="U2416" s="19" t="s">
        <v>1508</v>
      </c>
      <c r="V2416" s="19" t="s">
        <v>1509</v>
      </c>
      <c r="W2416" s="19" t="s">
        <v>415</v>
      </c>
      <c r="X2416" s="19" t="s">
        <v>1510</v>
      </c>
      <c r="Y2416" s="19" t="s">
        <v>1511</v>
      </c>
      <c r="Z2416" s="19" t="s">
        <v>1512</v>
      </c>
      <c r="AA2416" s="46">
        <v>113</v>
      </c>
      <c r="AB2416" s="19" t="s">
        <v>1513</v>
      </c>
      <c r="AC2416" s="19" t="s">
        <v>418</v>
      </c>
      <c r="AD2416" s="19" t="s">
        <v>1514</v>
      </c>
      <c r="AE2416" s="19" t="s">
        <v>1515</v>
      </c>
      <c r="AF2416" s="19" t="s">
        <v>1497</v>
      </c>
      <c r="AG2416" s="19" t="s">
        <v>1516</v>
      </c>
      <c r="AH2416" s="19" t="s">
        <v>1499</v>
      </c>
      <c r="AI2416" s="19" t="s">
        <v>1500</v>
      </c>
      <c r="AJ2416" s="45">
        <v>0</v>
      </c>
      <c r="AK2416" s="45">
        <v>0</v>
      </c>
      <c r="AL2416" s="19" t="s">
        <v>1517</v>
      </c>
      <c r="AM2416" s="46">
        <v>50190</v>
      </c>
      <c r="AN2416" s="46">
        <v>31410</v>
      </c>
      <c r="AO2416" s="46">
        <v>18780</v>
      </c>
      <c r="AP2416" s="45">
        <v>0</v>
      </c>
      <c r="AQ2416" s="45"/>
      <c r="AR2416" s="45" t="str">
        <f>IFERROR(VLOOKUP(AB2416,'Pedidos marco'!$A$1:$D$10000,4,0)," ")</f>
        <v xml:space="preserve"> </v>
      </c>
      <c r="AS2416" s="45">
        <f t="shared" si="259"/>
        <v>13</v>
      </c>
      <c r="AT2416" s="45" t="str">
        <f t="shared" si="260"/>
        <v>13</v>
      </c>
      <c r="AU2416" s="47">
        <v>31.41</v>
      </c>
      <c r="AV2416" s="19" t="str">
        <f t="shared" si="261"/>
        <v>04 April</v>
      </c>
      <c r="AW2416" s="19">
        <f t="shared" si="262"/>
        <v>0</v>
      </c>
      <c r="AX2416" s="19">
        <f t="shared" si="263"/>
        <v>0</v>
      </c>
      <c r="AY2416" s="19" t="e">
        <f>VLOOKUP(AG2416,Cías!$A$1:$E$10000,5,0)</f>
        <v>#N/A</v>
      </c>
      <c r="AZ2416" s="19" t="str">
        <f t="shared" si="264"/>
        <v>1014412</v>
      </c>
      <c r="BA2416" s="19" t="str">
        <f t="shared" si="265"/>
        <v>UNION DE CONCRETERAS UNICON UCUE</v>
      </c>
      <c r="BB2416" s="19" t="e">
        <f>VLOOKUP(AG2416,Cías!$A$1:$E$10000,3,0)</f>
        <v>#N/A</v>
      </c>
      <c r="BC2416" s="19"/>
      <c r="BD2416" s="19"/>
      <c r="BE2416" s="19"/>
      <c r="BF2416" s="19"/>
      <c r="BG2416" s="19"/>
      <c r="BH2416" s="19"/>
      <c r="BI2416" s="19"/>
      <c r="BJ2416" s="19"/>
    </row>
    <row r="2417" spans="1:62" ht="15" x14ac:dyDescent="0.2">
      <c r="A2417" s="19" t="s">
        <v>20105</v>
      </c>
      <c r="B2417" s="19" t="s">
        <v>1479</v>
      </c>
      <c r="C2417" s="43">
        <v>44664</v>
      </c>
      <c r="D2417" s="44">
        <v>0.92638888888889004</v>
      </c>
      <c r="E2417" s="19" t="s">
        <v>20106</v>
      </c>
      <c r="F2417" s="19" t="s">
        <v>20107</v>
      </c>
      <c r="G2417" s="19" t="s">
        <v>20108</v>
      </c>
      <c r="H2417" s="45">
        <v>4332.04</v>
      </c>
      <c r="I2417" s="45">
        <v>4857.1099999999997</v>
      </c>
      <c r="J2417" s="19" t="s">
        <v>1560</v>
      </c>
      <c r="K2417" s="19" t="s">
        <v>20109</v>
      </c>
      <c r="L2417" s="19" t="s">
        <v>20110</v>
      </c>
      <c r="M2417" s="19" t="s">
        <v>20111</v>
      </c>
      <c r="N2417" s="19" t="s">
        <v>20105</v>
      </c>
      <c r="O2417" s="19" t="s">
        <v>367</v>
      </c>
      <c r="P2417" s="19" t="s">
        <v>368</v>
      </c>
      <c r="Q2417" s="46">
        <v>660</v>
      </c>
      <c r="R2417" s="19" t="s">
        <v>1544</v>
      </c>
      <c r="S2417" s="19" t="s">
        <v>2256</v>
      </c>
      <c r="T2417" s="19" t="s">
        <v>31</v>
      </c>
      <c r="U2417" s="19" t="s">
        <v>2257</v>
      </c>
      <c r="V2417" s="19" t="s">
        <v>2258</v>
      </c>
      <c r="W2417" s="19" t="s">
        <v>1586</v>
      </c>
      <c r="X2417" s="19" t="s">
        <v>2259</v>
      </c>
      <c r="Y2417" s="19" t="s">
        <v>1588</v>
      </c>
      <c r="Z2417" s="19" t="s">
        <v>1589</v>
      </c>
      <c r="AA2417" s="46">
        <v>250</v>
      </c>
      <c r="AB2417" s="19" t="s">
        <v>442</v>
      </c>
      <c r="AC2417" s="19" t="s">
        <v>31</v>
      </c>
      <c r="AD2417" s="19" t="s">
        <v>3581</v>
      </c>
      <c r="AE2417" s="19" t="s">
        <v>1481</v>
      </c>
      <c r="AF2417" s="19" t="s">
        <v>1592</v>
      </c>
      <c r="AG2417" s="19" t="s">
        <v>3582</v>
      </c>
      <c r="AH2417" s="19" t="s">
        <v>1499</v>
      </c>
      <c r="AI2417" s="19" t="s">
        <v>1500</v>
      </c>
      <c r="AJ2417" s="45">
        <v>0</v>
      </c>
      <c r="AK2417" s="45">
        <v>0</v>
      </c>
      <c r="AL2417" s="19" t="s">
        <v>1501</v>
      </c>
      <c r="AM2417" s="46">
        <v>51030</v>
      </c>
      <c r="AN2417" s="46">
        <v>33070</v>
      </c>
      <c r="AO2417" s="46">
        <v>17960</v>
      </c>
      <c r="AP2417" s="45">
        <v>594</v>
      </c>
      <c r="AQ2417" s="45"/>
      <c r="AR2417" s="45" t="str">
        <f>IFERROR(VLOOKUP(AB2417,'Pedidos marco'!$A$1:$D$10000,4,0)," ")</f>
        <v xml:space="preserve"> </v>
      </c>
      <c r="AS2417" s="45">
        <f t="shared" si="259"/>
        <v>13</v>
      </c>
      <c r="AT2417" s="45" t="str">
        <f t="shared" si="260"/>
        <v>13</v>
      </c>
      <c r="AU2417" s="47">
        <v>33</v>
      </c>
      <c r="AV2417" s="19" t="str">
        <f t="shared" si="261"/>
        <v>04 April</v>
      </c>
      <c r="AW2417" s="19">
        <f t="shared" si="262"/>
        <v>0.9</v>
      </c>
      <c r="AX2417" s="19">
        <f t="shared" si="263"/>
        <v>18</v>
      </c>
      <c r="AY2417" s="19" t="e">
        <f>VLOOKUP(AG2417,Cías!$A$1:$E$10000,5,0)</f>
        <v>#N/A</v>
      </c>
      <c r="AZ2417" s="19" t="str">
        <f t="shared" si="264"/>
        <v>1021138</v>
      </c>
      <c r="BA2417" s="19" t="str">
        <f t="shared" si="265"/>
        <v>ARCOS MENDOZA LUIS EDUARDO</v>
      </c>
      <c r="BB2417" s="19" t="e">
        <f>VLOOKUP(AG2417,Cías!$A$1:$E$10000,3,0)</f>
        <v>#N/A</v>
      </c>
      <c r="BC2417" s="19"/>
      <c r="BD2417" s="19"/>
      <c r="BE2417" s="19"/>
      <c r="BF2417" s="19"/>
      <c r="BG2417" s="19"/>
      <c r="BH2417" s="19"/>
      <c r="BI2417" s="19"/>
      <c r="BJ2417" s="19"/>
    </row>
    <row r="2418" spans="1:62" ht="15" x14ac:dyDescent="0.2">
      <c r="A2418" s="19" t="s">
        <v>20112</v>
      </c>
      <c r="B2418" s="19" t="s">
        <v>1479</v>
      </c>
      <c r="C2418" s="43">
        <v>44664</v>
      </c>
      <c r="D2418" s="44">
        <v>0.9375</v>
      </c>
      <c r="E2418" s="19" t="s">
        <v>20113</v>
      </c>
      <c r="F2418" s="19" t="s">
        <v>20114</v>
      </c>
      <c r="G2418" s="19" t="s">
        <v>20115</v>
      </c>
      <c r="H2418" s="45">
        <v>4245.12</v>
      </c>
      <c r="I2418" s="45">
        <v>4759.6499999999996</v>
      </c>
      <c r="J2418" s="19" t="s">
        <v>1560</v>
      </c>
      <c r="K2418" s="19" t="s">
        <v>20116</v>
      </c>
      <c r="L2418" s="19" t="s">
        <v>20117</v>
      </c>
      <c r="M2418" s="19" t="s">
        <v>20118</v>
      </c>
      <c r="N2418" s="19" t="s">
        <v>20112</v>
      </c>
      <c r="O2418" s="19" t="s">
        <v>1486</v>
      </c>
      <c r="P2418" s="19" t="s">
        <v>1487</v>
      </c>
      <c r="Q2418" s="46">
        <v>33</v>
      </c>
      <c r="R2418" s="19" t="s">
        <v>1488</v>
      </c>
      <c r="S2418" s="19" t="s">
        <v>8230</v>
      </c>
      <c r="T2418" s="19" t="s">
        <v>8231</v>
      </c>
      <c r="U2418" s="19" t="s">
        <v>8232</v>
      </c>
      <c r="V2418" s="19" t="s">
        <v>3591</v>
      </c>
      <c r="W2418" s="19" t="s">
        <v>4073</v>
      </c>
      <c r="X2418" s="19" t="s">
        <v>8233</v>
      </c>
      <c r="Y2418" s="19" t="s">
        <v>4075</v>
      </c>
      <c r="Z2418" s="19" t="s">
        <v>4076</v>
      </c>
      <c r="AA2418" s="46">
        <v>468</v>
      </c>
      <c r="AB2418" s="19" t="s">
        <v>473</v>
      </c>
      <c r="AC2418" s="19" t="s">
        <v>96</v>
      </c>
      <c r="AD2418" s="19" t="s">
        <v>9896</v>
      </c>
      <c r="AE2418" s="19" t="s">
        <v>9897</v>
      </c>
      <c r="AF2418" s="19" t="s">
        <v>1497</v>
      </c>
      <c r="AG2418" s="19" t="s">
        <v>9898</v>
      </c>
      <c r="AH2418" s="19" t="s">
        <v>1499</v>
      </c>
      <c r="AI2418" s="19" t="s">
        <v>1500</v>
      </c>
      <c r="AJ2418" s="45">
        <v>0</v>
      </c>
      <c r="AK2418" s="45">
        <v>0</v>
      </c>
      <c r="AL2418" s="19" t="s">
        <v>1501</v>
      </c>
      <c r="AM2418" s="46">
        <v>51740</v>
      </c>
      <c r="AN2418" s="46">
        <v>33000</v>
      </c>
      <c r="AO2418" s="46">
        <v>18740</v>
      </c>
      <c r="AP2418" s="45">
        <v>1171.5</v>
      </c>
      <c r="AQ2418" s="45"/>
      <c r="AR2418" s="45" t="str">
        <f>IFERROR(VLOOKUP(AB2418,'Pedidos marco'!$A$1:$D$10000,4,0)," ")</f>
        <v xml:space="preserve"> </v>
      </c>
      <c r="AS2418" s="45">
        <f t="shared" si="259"/>
        <v>13</v>
      </c>
      <c r="AT2418" s="45" t="str">
        <f t="shared" si="260"/>
        <v>13</v>
      </c>
      <c r="AU2418" s="47">
        <v>33</v>
      </c>
      <c r="AV2418" s="19" t="str">
        <f t="shared" si="261"/>
        <v>04 April</v>
      </c>
      <c r="AW2418" s="19">
        <f t="shared" si="262"/>
        <v>35.5</v>
      </c>
      <c r="AX2418" s="19">
        <f t="shared" si="263"/>
        <v>35.5</v>
      </c>
      <c r="AY2418" s="19" t="e">
        <f>VLOOKUP(AG2418,Cías!$A$1:$E$10000,5,0)</f>
        <v>#N/A</v>
      </c>
      <c r="AZ2418" s="19" t="str">
        <f t="shared" si="264"/>
        <v>1013227</v>
      </c>
      <c r="BA2418" s="19" t="str">
        <f t="shared" si="265"/>
        <v>COMPAÑIA DE TRANSPORTE PESADO</v>
      </c>
      <c r="BB2418" s="19" t="e">
        <f>VLOOKUP(AG2418,Cías!$A$1:$E$10000,3,0)</f>
        <v>#N/A</v>
      </c>
      <c r="BC2418" s="19"/>
      <c r="BD2418" s="19"/>
      <c r="BE2418" s="19"/>
      <c r="BF2418" s="19"/>
      <c r="BG2418" s="19"/>
      <c r="BH2418" s="19"/>
      <c r="BI2418" s="19"/>
      <c r="BJ2418" s="19"/>
    </row>
    <row r="2419" spans="1:62" ht="15" x14ac:dyDescent="0.2">
      <c r="A2419" s="19" t="s">
        <v>20119</v>
      </c>
      <c r="B2419" s="19" t="s">
        <v>1479</v>
      </c>
      <c r="C2419" s="43">
        <v>44664</v>
      </c>
      <c r="D2419" s="44">
        <v>0.93888888888888999</v>
      </c>
      <c r="E2419" s="19" t="s">
        <v>20120</v>
      </c>
      <c r="F2419" s="19" t="s">
        <v>20121</v>
      </c>
      <c r="G2419" s="19" t="s">
        <v>20122</v>
      </c>
      <c r="H2419" s="45">
        <v>3210.31</v>
      </c>
      <c r="I2419" s="45">
        <v>3599.42</v>
      </c>
      <c r="J2419" s="19" t="s">
        <v>1560</v>
      </c>
      <c r="K2419" s="19" t="s">
        <v>20123</v>
      </c>
      <c r="L2419" s="19" t="s">
        <v>20124</v>
      </c>
      <c r="M2419" s="19" t="s">
        <v>20125</v>
      </c>
      <c r="N2419" s="19" t="s">
        <v>20119</v>
      </c>
      <c r="O2419" s="19" t="s">
        <v>367</v>
      </c>
      <c r="P2419" s="19" t="s">
        <v>368</v>
      </c>
      <c r="Q2419" s="46">
        <v>480</v>
      </c>
      <c r="R2419" s="19" t="s">
        <v>1544</v>
      </c>
      <c r="S2419" s="19" t="s">
        <v>5029</v>
      </c>
      <c r="T2419" s="19" t="s">
        <v>5030</v>
      </c>
      <c r="U2419" s="19" t="s">
        <v>20126</v>
      </c>
      <c r="V2419" s="19" t="s">
        <v>20127</v>
      </c>
      <c r="W2419" s="19" t="s">
        <v>415</v>
      </c>
      <c r="X2419" s="19" t="s">
        <v>20128</v>
      </c>
      <c r="Y2419" s="19" t="s">
        <v>2031</v>
      </c>
      <c r="Z2419" s="19" t="s">
        <v>2032</v>
      </c>
      <c r="AA2419" s="46">
        <v>94.6</v>
      </c>
      <c r="AB2419" s="19" t="s">
        <v>505</v>
      </c>
      <c r="AC2419" s="19" t="s">
        <v>159</v>
      </c>
      <c r="AD2419" s="19" t="s">
        <v>2743</v>
      </c>
      <c r="AE2419" s="19" t="s">
        <v>2744</v>
      </c>
      <c r="AF2419" s="19" t="s">
        <v>1719</v>
      </c>
      <c r="AG2419" s="19" t="s">
        <v>2745</v>
      </c>
      <c r="AH2419" s="19" t="s">
        <v>1594</v>
      </c>
      <c r="AI2419" s="19" t="s">
        <v>1595</v>
      </c>
      <c r="AJ2419" s="45">
        <v>0.05</v>
      </c>
      <c r="AK2419" s="45">
        <v>24</v>
      </c>
      <c r="AL2419" s="19" t="s">
        <v>1501</v>
      </c>
      <c r="AM2419" s="46">
        <v>39070</v>
      </c>
      <c r="AN2419" s="46">
        <v>24070</v>
      </c>
      <c r="AO2419" s="46">
        <v>15000</v>
      </c>
      <c r="AP2419" s="45">
        <v>216</v>
      </c>
      <c r="AQ2419" s="45"/>
      <c r="AR2419" s="45" t="str">
        <f>IFERROR(VLOOKUP(AB2419,'Pedidos marco'!$A$1:$D$10000,4,0)," ")</f>
        <v xml:space="preserve"> </v>
      </c>
      <c r="AS2419" s="45">
        <f t="shared" si="259"/>
        <v>13</v>
      </c>
      <c r="AT2419" s="45" t="str">
        <f t="shared" si="260"/>
        <v>13</v>
      </c>
      <c r="AU2419" s="47">
        <v>24</v>
      </c>
      <c r="AV2419" s="19" t="str">
        <f t="shared" si="261"/>
        <v>04 April</v>
      </c>
      <c r="AW2419" s="19">
        <f t="shared" si="262"/>
        <v>0.45</v>
      </c>
      <c r="AX2419" s="19">
        <f t="shared" si="263"/>
        <v>9</v>
      </c>
      <c r="AY2419" s="19" t="e">
        <f>VLOOKUP(AG2419,Cías!$A$1:$E$10000,5,0)</f>
        <v>#N/A</v>
      </c>
      <c r="AZ2419" s="19" t="str">
        <f t="shared" si="264"/>
        <v>1013505</v>
      </c>
      <c r="BA2419" s="19" t="str">
        <f t="shared" si="265"/>
        <v>HERMOZA LOZADA JORGE ABDON</v>
      </c>
      <c r="BB2419" s="19" t="e">
        <f>VLOOKUP(AG2419,Cías!$A$1:$E$10000,3,0)</f>
        <v>#N/A</v>
      </c>
      <c r="BC2419" s="19"/>
      <c r="BD2419" s="19"/>
      <c r="BE2419" s="19"/>
      <c r="BF2419" s="19"/>
      <c r="BG2419" s="19"/>
      <c r="BH2419" s="19"/>
      <c r="BI2419" s="19"/>
      <c r="BJ2419" s="19"/>
    </row>
    <row r="2420" spans="1:62" ht="15" x14ac:dyDescent="0.2">
      <c r="A2420" s="19" t="s">
        <v>20129</v>
      </c>
      <c r="B2420" s="19" t="s">
        <v>1479</v>
      </c>
      <c r="C2420" s="43">
        <v>44664</v>
      </c>
      <c r="D2420" s="44">
        <v>0.93958333333333</v>
      </c>
      <c r="E2420" s="19" t="s">
        <v>20130</v>
      </c>
      <c r="F2420" s="19" t="s">
        <v>20131</v>
      </c>
      <c r="G2420" s="19" t="s">
        <v>20132</v>
      </c>
      <c r="H2420" s="45">
        <v>269.2</v>
      </c>
      <c r="I2420" s="45">
        <v>301.82</v>
      </c>
      <c r="J2420" s="19" t="s">
        <v>1560</v>
      </c>
      <c r="K2420" s="19" t="s">
        <v>20133</v>
      </c>
      <c r="L2420" s="19" t="s">
        <v>20134</v>
      </c>
      <c r="M2420" s="19" t="s">
        <v>20135</v>
      </c>
      <c r="N2420" s="19" t="s">
        <v>20129</v>
      </c>
      <c r="O2420" s="19" t="s">
        <v>367</v>
      </c>
      <c r="P2420" s="19" t="s">
        <v>368</v>
      </c>
      <c r="Q2420" s="46">
        <v>40</v>
      </c>
      <c r="R2420" s="19" t="s">
        <v>1544</v>
      </c>
      <c r="S2420" s="19" t="s">
        <v>2839</v>
      </c>
      <c r="T2420" s="19" t="s">
        <v>2840</v>
      </c>
      <c r="U2420" s="19" t="s">
        <v>20136</v>
      </c>
      <c r="V2420" s="19" t="s">
        <v>20137</v>
      </c>
      <c r="W2420" s="19" t="s">
        <v>7750</v>
      </c>
      <c r="X2420" s="19" t="s">
        <v>20138</v>
      </c>
      <c r="Y2420" s="19" t="s">
        <v>7752</v>
      </c>
      <c r="Z2420" s="19" t="s">
        <v>7753</v>
      </c>
      <c r="AA2420" s="46">
        <v>91</v>
      </c>
      <c r="AB2420" s="19" t="s">
        <v>548</v>
      </c>
      <c r="AC2420" s="19" t="s">
        <v>248</v>
      </c>
      <c r="AD2420" s="19" t="s">
        <v>4885</v>
      </c>
      <c r="AE2420" s="19" t="s">
        <v>1481</v>
      </c>
      <c r="AF2420" s="19" t="s">
        <v>1554</v>
      </c>
      <c r="AG2420" s="19" t="s">
        <v>4886</v>
      </c>
      <c r="AH2420" s="19" t="s">
        <v>1499</v>
      </c>
      <c r="AI2420" s="19" t="s">
        <v>1500</v>
      </c>
      <c r="AJ2420" s="45">
        <v>0</v>
      </c>
      <c r="AK2420" s="45">
        <v>0</v>
      </c>
      <c r="AL2420" s="19" t="s">
        <v>1501</v>
      </c>
      <c r="AM2420" s="46">
        <v>6425</v>
      </c>
      <c r="AN2420" s="46">
        <v>2000</v>
      </c>
      <c r="AO2420" s="46">
        <v>4425</v>
      </c>
      <c r="AP2420" s="45">
        <v>18.8</v>
      </c>
      <c r="AQ2420" s="45"/>
      <c r="AR2420" s="45" t="str">
        <f>IFERROR(VLOOKUP(AB2420,'Pedidos marco'!$A$1:$D$10000,4,0)," ")</f>
        <v xml:space="preserve"> </v>
      </c>
      <c r="AS2420" s="45">
        <f t="shared" si="259"/>
        <v>13</v>
      </c>
      <c r="AT2420" s="45" t="str">
        <f t="shared" si="260"/>
        <v>13</v>
      </c>
      <c r="AU2420" s="47">
        <v>2</v>
      </c>
      <c r="AV2420" s="19" t="str">
        <f t="shared" si="261"/>
        <v>04 April</v>
      </c>
      <c r="AW2420" s="19">
        <f t="shared" si="262"/>
        <v>0.47000000000000003</v>
      </c>
      <c r="AX2420" s="19">
        <f t="shared" si="263"/>
        <v>9.4</v>
      </c>
      <c r="AY2420" s="19" t="e">
        <f>VLOOKUP(AG2420,Cías!$A$1:$E$10000,5,0)</f>
        <v>#N/A</v>
      </c>
      <c r="AZ2420" s="19" t="str">
        <f t="shared" si="264"/>
        <v>1013643</v>
      </c>
      <c r="BA2420" s="19" t="str">
        <f t="shared" si="265"/>
        <v>POZO TARUPI MARCELO JAVIER</v>
      </c>
      <c r="BB2420" s="19" t="e">
        <f>VLOOKUP(AG2420,Cías!$A$1:$E$10000,3,0)</f>
        <v>#N/A</v>
      </c>
      <c r="BC2420" s="19"/>
      <c r="BD2420" s="19"/>
      <c r="BE2420" s="19"/>
      <c r="BF2420" s="19"/>
      <c r="BG2420" s="19"/>
      <c r="BH2420" s="19"/>
      <c r="BI2420" s="19"/>
      <c r="BJ2420" s="19"/>
    </row>
    <row r="2421" spans="1:62" ht="15" x14ac:dyDescent="0.2">
      <c r="A2421" s="19" t="s">
        <v>20129</v>
      </c>
      <c r="B2421" s="19" t="s">
        <v>1479</v>
      </c>
      <c r="C2421" s="43">
        <v>44664</v>
      </c>
      <c r="D2421" s="44">
        <v>0.93958333333333</v>
      </c>
      <c r="E2421" s="19" t="s">
        <v>20139</v>
      </c>
      <c r="F2421" s="19" t="s">
        <v>20140</v>
      </c>
      <c r="G2421" s="19" t="s">
        <v>20141</v>
      </c>
      <c r="H2421" s="45">
        <v>2140.8000000000002</v>
      </c>
      <c r="I2421" s="45">
        <v>2400.2800000000002</v>
      </c>
      <c r="J2421" s="19" t="s">
        <v>1560</v>
      </c>
      <c r="K2421" s="19" t="s">
        <v>20142</v>
      </c>
      <c r="L2421" s="19" t="s">
        <v>20143</v>
      </c>
      <c r="M2421" s="19" t="s">
        <v>20144</v>
      </c>
      <c r="N2421" s="19" t="s">
        <v>20129</v>
      </c>
      <c r="O2421" s="19" t="s">
        <v>367</v>
      </c>
      <c r="P2421" s="19" t="s">
        <v>368</v>
      </c>
      <c r="Q2421" s="46">
        <v>320</v>
      </c>
      <c r="R2421" s="19" t="s">
        <v>1544</v>
      </c>
      <c r="S2421" s="19" t="s">
        <v>2839</v>
      </c>
      <c r="T2421" s="19" t="s">
        <v>2840</v>
      </c>
      <c r="U2421" s="19" t="s">
        <v>11914</v>
      </c>
      <c r="V2421" s="19" t="s">
        <v>11915</v>
      </c>
      <c r="W2421" s="19" t="s">
        <v>11916</v>
      </c>
      <c r="X2421" s="19" t="s">
        <v>11917</v>
      </c>
      <c r="Y2421" s="19" t="s">
        <v>11918</v>
      </c>
      <c r="Z2421" s="19" t="s">
        <v>11919</v>
      </c>
      <c r="AA2421" s="46">
        <v>127</v>
      </c>
      <c r="AB2421" s="19" t="s">
        <v>548</v>
      </c>
      <c r="AC2421" s="19" t="s">
        <v>248</v>
      </c>
      <c r="AD2421" s="19" t="s">
        <v>4885</v>
      </c>
      <c r="AE2421" s="19" t="s">
        <v>1481</v>
      </c>
      <c r="AF2421" s="19" t="s">
        <v>1554</v>
      </c>
      <c r="AG2421" s="19" t="s">
        <v>4886</v>
      </c>
      <c r="AH2421" s="19" t="s">
        <v>1499</v>
      </c>
      <c r="AI2421" s="19" t="s">
        <v>1500</v>
      </c>
      <c r="AJ2421" s="45">
        <v>0</v>
      </c>
      <c r="AK2421" s="45">
        <v>0</v>
      </c>
      <c r="AL2421" s="19" t="s">
        <v>1501</v>
      </c>
      <c r="AM2421" s="46">
        <v>20425</v>
      </c>
      <c r="AN2421" s="46">
        <v>16000</v>
      </c>
      <c r="AO2421" s="46">
        <v>4425</v>
      </c>
      <c r="AP2421" s="45">
        <v>169.6</v>
      </c>
      <c r="AQ2421" s="45"/>
      <c r="AR2421" s="45" t="str">
        <f>IFERROR(VLOOKUP(AB2421,'Pedidos marco'!$A$1:$D$10000,4,0)," ")</f>
        <v xml:space="preserve"> </v>
      </c>
      <c r="AS2421" s="45">
        <f t="shared" si="259"/>
        <v>13</v>
      </c>
      <c r="AT2421" s="45" t="str">
        <f t="shared" si="260"/>
        <v>13</v>
      </c>
      <c r="AU2421" s="47">
        <v>16</v>
      </c>
      <c r="AV2421" s="19" t="str">
        <f t="shared" si="261"/>
        <v>04 April</v>
      </c>
      <c r="AW2421" s="19">
        <f t="shared" si="262"/>
        <v>0.53</v>
      </c>
      <c r="AX2421" s="19">
        <f t="shared" si="263"/>
        <v>10.6</v>
      </c>
      <c r="AY2421" s="19" t="e">
        <f>VLOOKUP(AG2421,Cías!$A$1:$E$10000,5,0)</f>
        <v>#N/A</v>
      </c>
      <c r="AZ2421" s="19" t="str">
        <f t="shared" si="264"/>
        <v>1013643</v>
      </c>
      <c r="BA2421" s="19" t="str">
        <f t="shared" si="265"/>
        <v>POZO TARUPI MARCELO JAVIER</v>
      </c>
      <c r="BB2421" s="19" t="e">
        <f>VLOOKUP(AG2421,Cías!$A$1:$E$10000,3,0)</f>
        <v>#N/A</v>
      </c>
      <c r="BC2421" s="19"/>
      <c r="BD2421" s="19"/>
      <c r="BE2421" s="19"/>
      <c r="BF2421" s="19"/>
      <c r="BG2421" s="19"/>
      <c r="BH2421" s="19"/>
      <c r="BI2421" s="19"/>
      <c r="BJ2421" s="19"/>
    </row>
    <row r="2422" spans="1:62" ht="15" x14ac:dyDescent="0.2">
      <c r="A2422" s="19" t="s">
        <v>20145</v>
      </c>
      <c r="B2422" s="19" t="s">
        <v>1479</v>
      </c>
      <c r="C2422" s="43">
        <v>44664</v>
      </c>
      <c r="D2422" s="44">
        <v>0.94861111111110996</v>
      </c>
      <c r="E2422" s="19" t="s">
        <v>20146</v>
      </c>
      <c r="F2422" s="19" t="s">
        <v>1481</v>
      </c>
      <c r="G2422" s="19" t="s">
        <v>1481</v>
      </c>
      <c r="H2422" s="45">
        <v>0</v>
      </c>
      <c r="I2422" s="45">
        <v>0</v>
      </c>
      <c r="J2422" s="19" t="s">
        <v>1482</v>
      </c>
      <c r="K2422" s="19" t="s">
        <v>20147</v>
      </c>
      <c r="L2422" s="19" t="s">
        <v>20148</v>
      </c>
      <c r="M2422" s="19" t="s">
        <v>20149</v>
      </c>
      <c r="N2422" s="19" t="s">
        <v>20145</v>
      </c>
      <c r="O2422" s="19" t="s">
        <v>369</v>
      </c>
      <c r="P2422" s="19" t="s">
        <v>370</v>
      </c>
      <c r="Q2422" s="46">
        <v>200</v>
      </c>
      <c r="R2422" s="19" t="s">
        <v>1544</v>
      </c>
      <c r="S2422" s="19" t="s">
        <v>4997</v>
      </c>
      <c r="T2422" s="19" t="s">
        <v>264</v>
      </c>
      <c r="U2422" s="19" t="s">
        <v>10805</v>
      </c>
      <c r="V2422" s="19" t="s">
        <v>2091</v>
      </c>
      <c r="W2422" s="19" t="s">
        <v>1586</v>
      </c>
      <c r="X2422" s="19" t="s">
        <v>10806</v>
      </c>
      <c r="Y2422" s="19" t="s">
        <v>1588</v>
      </c>
      <c r="Z2422" s="19" t="s">
        <v>1589</v>
      </c>
      <c r="AA2422" s="46">
        <v>250</v>
      </c>
      <c r="AB2422" s="19" t="s">
        <v>555</v>
      </c>
      <c r="AC2422" s="19" t="s">
        <v>264</v>
      </c>
      <c r="AD2422" s="19" t="s">
        <v>5113</v>
      </c>
      <c r="AE2422" s="19" t="s">
        <v>5114</v>
      </c>
      <c r="AF2422" s="19" t="s">
        <v>1592</v>
      </c>
      <c r="AG2422" s="19" t="s">
        <v>5115</v>
      </c>
      <c r="AH2422" s="19" t="s">
        <v>1499</v>
      </c>
      <c r="AI2422" s="19" t="s">
        <v>1500</v>
      </c>
      <c r="AJ2422" s="45">
        <v>0</v>
      </c>
      <c r="AK2422" s="45">
        <v>0</v>
      </c>
      <c r="AL2422" s="19" t="s">
        <v>1501</v>
      </c>
      <c r="AM2422" s="46">
        <v>19354.091</v>
      </c>
      <c r="AN2422" s="46">
        <v>10009.091</v>
      </c>
      <c r="AO2422" s="46">
        <v>9345</v>
      </c>
      <c r="AP2422" s="45">
        <v>180</v>
      </c>
      <c r="AQ2422" s="45"/>
      <c r="AR2422" s="45" t="str">
        <f>IFERROR(VLOOKUP(AB2422,'Pedidos marco'!$A$1:$D$10000,4,0)," ")</f>
        <v xml:space="preserve"> </v>
      </c>
      <c r="AS2422" s="45">
        <f t="shared" si="259"/>
        <v>13</v>
      </c>
      <c r="AT2422" s="45" t="str">
        <f t="shared" si="260"/>
        <v>13</v>
      </c>
      <c r="AU2422" s="47">
        <v>10</v>
      </c>
      <c r="AV2422" s="19" t="str">
        <f t="shared" si="261"/>
        <v>04 April</v>
      </c>
      <c r="AW2422" s="19">
        <f t="shared" si="262"/>
        <v>0.9</v>
      </c>
      <c r="AX2422" s="19">
        <f t="shared" si="263"/>
        <v>18</v>
      </c>
      <c r="AY2422" s="19" t="e">
        <f>VLOOKUP(AG2422,Cías!$A$1:$E$10000,5,0)</f>
        <v>#N/A</v>
      </c>
      <c r="AZ2422" s="19" t="str">
        <f t="shared" si="264"/>
        <v>1014110</v>
      </c>
      <c r="BA2422" s="19" t="str">
        <f t="shared" si="265"/>
        <v>RODRIGUEZ CORREA ROSA AYDE</v>
      </c>
      <c r="BB2422" s="19" t="e">
        <f>VLOOKUP(AG2422,Cías!$A$1:$E$10000,3,0)</f>
        <v>#N/A</v>
      </c>
      <c r="BC2422" s="19"/>
      <c r="BD2422" s="19"/>
      <c r="BE2422" s="19"/>
      <c r="BF2422" s="19"/>
      <c r="BG2422" s="19"/>
      <c r="BH2422" s="19"/>
      <c r="BI2422" s="19"/>
      <c r="BJ2422" s="19"/>
    </row>
    <row r="2423" spans="1:62" ht="15" x14ac:dyDescent="0.2">
      <c r="A2423" s="19" t="s">
        <v>20145</v>
      </c>
      <c r="B2423" s="19" t="s">
        <v>1479</v>
      </c>
      <c r="C2423" s="43">
        <v>44664</v>
      </c>
      <c r="D2423" s="44">
        <v>0.94861111111110996</v>
      </c>
      <c r="E2423" s="19" t="s">
        <v>20150</v>
      </c>
      <c r="F2423" s="19" t="s">
        <v>1481</v>
      </c>
      <c r="G2423" s="19" t="s">
        <v>1481</v>
      </c>
      <c r="H2423" s="45">
        <v>0</v>
      </c>
      <c r="I2423" s="45">
        <v>0</v>
      </c>
      <c r="J2423" s="19" t="s">
        <v>1482</v>
      </c>
      <c r="K2423" s="19" t="s">
        <v>20151</v>
      </c>
      <c r="L2423" s="19" t="s">
        <v>20152</v>
      </c>
      <c r="M2423" s="19" t="s">
        <v>20153</v>
      </c>
      <c r="N2423" s="19" t="s">
        <v>20145</v>
      </c>
      <c r="O2423" s="19" t="s">
        <v>367</v>
      </c>
      <c r="P2423" s="19" t="s">
        <v>368</v>
      </c>
      <c r="Q2423" s="46">
        <v>460</v>
      </c>
      <c r="R2423" s="19" t="s">
        <v>1544</v>
      </c>
      <c r="S2423" s="19" t="s">
        <v>4997</v>
      </c>
      <c r="T2423" s="19" t="s">
        <v>264</v>
      </c>
      <c r="U2423" s="19" t="s">
        <v>10805</v>
      </c>
      <c r="V2423" s="19" t="s">
        <v>2091</v>
      </c>
      <c r="W2423" s="19" t="s">
        <v>1586</v>
      </c>
      <c r="X2423" s="19" t="s">
        <v>10806</v>
      </c>
      <c r="Y2423" s="19" t="s">
        <v>1588</v>
      </c>
      <c r="Z2423" s="19" t="s">
        <v>1589</v>
      </c>
      <c r="AA2423" s="46">
        <v>250</v>
      </c>
      <c r="AB2423" s="19" t="s">
        <v>555</v>
      </c>
      <c r="AC2423" s="19" t="s">
        <v>264</v>
      </c>
      <c r="AD2423" s="19" t="s">
        <v>5113</v>
      </c>
      <c r="AE2423" s="19" t="s">
        <v>5114</v>
      </c>
      <c r="AF2423" s="19" t="s">
        <v>1592</v>
      </c>
      <c r="AG2423" s="19" t="s">
        <v>5115</v>
      </c>
      <c r="AH2423" s="19" t="s">
        <v>1499</v>
      </c>
      <c r="AI2423" s="19" t="s">
        <v>1500</v>
      </c>
      <c r="AJ2423" s="45">
        <v>0</v>
      </c>
      <c r="AK2423" s="45">
        <v>0</v>
      </c>
      <c r="AL2423" s="19" t="s">
        <v>1501</v>
      </c>
      <c r="AM2423" s="46">
        <v>32365.909</v>
      </c>
      <c r="AN2423" s="46">
        <v>23020.909</v>
      </c>
      <c r="AO2423" s="46">
        <v>9345</v>
      </c>
      <c r="AP2423" s="45">
        <v>414</v>
      </c>
      <c r="AQ2423" s="45"/>
      <c r="AR2423" s="45" t="str">
        <f>IFERROR(VLOOKUP(AB2423,'Pedidos marco'!$A$1:$D$10000,4,0)," ")</f>
        <v xml:space="preserve"> </v>
      </c>
      <c r="AS2423" s="45">
        <f t="shared" si="259"/>
        <v>13</v>
      </c>
      <c r="AT2423" s="45" t="str">
        <f t="shared" si="260"/>
        <v>13</v>
      </c>
      <c r="AU2423" s="47">
        <v>23</v>
      </c>
      <c r="AV2423" s="19" t="str">
        <f t="shared" si="261"/>
        <v>04 April</v>
      </c>
      <c r="AW2423" s="19">
        <f t="shared" si="262"/>
        <v>0.9</v>
      </c>
      <c r="AX2423" s="19">
        <f t="shared" si="263"/>
        <v>18</v>
      </c>
      <c r="AY2423" s="19" t="e">
        <f>VLOOKUP(AG2423,Cías!$A$1:$E$10000,5,0)</f>
        <v>#N/A</v>
      </c>
      <c r="AZ2423" s="19" t="str">
        <f t="shared" si="264"/>
        <v>1014110</v>
      </c>
      <c r="BA2423" s="19" t="str">
        <f t="shared" si="265"/>
        <v>RODRIGUEZ CORREA ROSA AYDE</v>
      </c>
      <c r="BB2423" s="19" t="e">
        <f>VLOOKUP(AG2423,Cías!$A$1:$E$10000,3,0)</f>
        <v>#N/A</v>
      </c>
      <c r="BC2423" s="19"/>
      <c r="BD2423" s="19"/>
      <c r="BE2423" s="19"/>
      <c r="BF2423" s="19"/>
      <c r="BG2423" s="19"/>
      <c r="BH2423" s="19"/>
      <c r="BI2423" s="19"/>
      <c r="BJ2423" s="19"/>
    </row>
    <row r="2424" spans="1:62" ht="15" x14ac:dyDescent="0.2">
      <c r="A2424" s="19" t="s">
        <v>20154</v>
      </c>
      <c r="B2424" s="19" t="s">
        <v>1479</v>
      </c>
      <c r="C2424" s="43">
        <v>44664</v>
      </c>
      <c r="D2424" s="44">
        <v>0.96111111111111003</v>
      </c>
      <c r="E2424" s="19" t="s">
        <v>20155</v>
      </c>
      <c r="F2424" s="19" t="s">
        <v>20156</v>
      </c>
      <c r="G2424" s="19" t="s">
        <v>20157</v>
      </c>
      <c r="H2424" s="45">
        <v>2408.4</v>
      </c>
      <c r="I2424" s="45">
        <v>2700.32</v>
      </c>
      <c r="J2424" s="19" t="s">
        <v>1560</v>
      </c>
      <c r="K2424" s="19" t="s">
        <v>20158</v>
      </c>
      <c r="L2424" s="19" t="s">
        <v>20159</v>
      </c>
      <c r="M2424" s="19" t="s">
        <v>20160</v>
      </c>
      <c r="N2424" s="19" t="s">
        <v>20154</v>
      </c>
      <c r="O2424" s="19" t="s">
        <v>367</v>
      </c>
      <c r="P2424" s="19" t="s">
        <v>368</v>
      </c>
      <c r="Q2424" s="46">
        <v>360</v>
      </c>
      <c r="R2424" s="19" t="s">
        <v>1544</v>
      </c>
      <c r="S2424" s="19" t="s">
        <v>2839</v>
      </c>
      <c r="T2424" s="19" t="s">
        <v>2840</v>
      </c>
      <c r="U2424" s="19" t="s">
        <v>2841</v>
      </c>
      <c r="V2424" s="19" t="s">
        <v>2842</v>
      </c>
      <c r="W2424" s="19" t="s">
        <v>1798</v>
      </c>
      <c r="X2424" s="19" t="s">
        <v>2843</v>
      </c>
      <c r="Y2424" s="19" t="s">
        <v>1800</v>
      </c>
      <c r="Z2424" s="19" t="s">
        <v>1801</v>
      </c>
      <c r="AA2424" s="46">
        <v>159</v>
      </c>
      <c r="AB2424" s="19" t="s">
        <v>548</v>
      </c>
      <c r="AC2424" s="19" t="s">
        <v>248</v>
      </c>
      <c r="AD2424" s="19" t="s">
        <v>2844</v>
      </c>
      <c r="AE2424" s="19" t="s">
        <v>1481</v>
      </c>
      <c r="AF2424" s="19" t="s">
        <v>1554</v>
      </c>
      <c r="AG2424" s="19" t="s">
        <v>2845</v>
      </c>
      <c r="AH2424" s="19" t="s">
        <v>1499</v>
      </c>
      <c r="AI2424" s="19" t="s">
        <v>1500</v>
      </c>
      <c r="AJ2424" s="45">
        <v>0</v>
      </c>
      <c r="AK2424" s="45">
        <v>0</v>
      </c>
      <c r="AL2424" s="19" t="s">
        <v>1501</v>
      </c>
      <c r="AM2424" s="46">
        <v>27460</v>
      </c>
      <c r="AN2424" s="46">
        <v>18050</v>
      </c>
      <c r="AO2424" s="46">
        <v>9410</v>
      </c>
      <c r="AP2424" s="45">
        <v>208.8</v>
      </c>
      <c r="AQ2424" s="45"/>
      <c r="AR2424" s="45" t="str">
        <f>IFERROR(VLOOKUP(AB2424,'Pedidos marco'!$A$1:$D$10000,4,0)," ")</f>
        <v xml:space="preserve"> </v>
      </c>
      <c r="AS2424" s="45">
        <f t="shared" si="259"/>
        <v>13</v>
      </c>
      <c r="AT2424" s="45" t="str">
        <f t="shared" si="260"/>
        <v>13</v>
      </c>
      <c r="AU2424" s="47">
        <v>18</v>
      </c>
      <c r="AV2424" s="19" t="str">
        <f t="shared" si="261"/>
        <v>04 April</v>
      </c>
      <c r="AW2424" s="19">
        <f t="shared" si="262"/>
        <v>0.58000000000000007</v>
      </c>
      <c r="AX2424" s="19">
        <f t="shared" si="263"/>
        <v>11.600000000000001</v>
      </c>
      <c r="AY2424" s="19" t="e">
        <f>VLOOKUP(AG2424,Cías!$A$1:$E$10000,5,0)</f>
        <v>#N/A</v>
      </c>
      <c r="AZ2424" s="19" t="str">
        <f t="shared" si="264"/>
        <v>1013643</v>
      </c>
      <c r="BA2424" s="19" t="str">
        <f t="shared" si="265"/>
        <v>POZO TARUPI MARCELO JAVIER</v>
      </c>
      <c r="BB2424" s="19" t="e">
        <f>VLOOKUP(AG2424,Cías!$A$1:$E$10000,3,0)</f>
        <v>#N/A</v>
      </c>
      <c r="BC2424" s="19"/>
      <c r="BD2424" s="19"/>
      <c r="BE2424" s="19"/>
      <c r="BF2424" s="19"/>
      <c r="BG2424" s="19"/>
      <c r="BH2424" s="19"/>
      <c r="BI2424" s="19"/>
      <c r="BJ2424" s="19"/>
    </row>
    <row r="2425" spans="1:62" ht="15" x14ac:dyDescent="0.2">
      <c r="A2425" s="19" t="s">
        <v>20161</v>
      </c>
      <c r="B2425" s="19" t="s">
        <v>1479</v>
      </c>
      <c r="C2425" s="43">
        <v>44664</v>
      </c>
      <c r="D2425" s="44">
        <v>0.96250000000000002</v>
      </c>
      <c r="E2425" s="19" t="s">
        <v>20162</v>
      </c>
      <c r="F2425" s="19" t="s">
        <v>20163</v>
      </c>
      <c r="G2425" s="19" t="s">
        <v>20164</v>
      </c>
      <c r="H2425" s="45">
        <v>2459.16</v>
      </c>
      <c r="I2425" s="45">
        <v>2757.23</v>
      </c>
      <c r="J2425" s="19" t="s">
        <v>1560</v>
      </c>
      <c r="K2425" s="19" t="s">
        <v>20165</v>
      </c>
      <c r="L2425" s="19" t="s">
        <v>20166</v>
      </c>
      <c r="M2425" s="19" t="s">
        <v>20167</v>
      </c>
      <c r="N2425" s="19" t="s">
        <v>20161</v>
      </c>
      <c r="O2425" s="19" t="s">
        <v>367</v>
      </c>
      <c r="P2425" s="19" t="s">
        <v>368</v>
      </c>
      <c r="Q2425" s="46">
        <v>360</v>
      </c>
      <c r="R2425" s="19" t="s">
        <v>1544</v>
      </c>
      <c r="S2425" s="19" t="s">
        <v>3650</v>
      </c>
      <c r="T2425" s="19" t="s">
        <v>3651</v>
      </c>
      <c r="U2425" s="19" t="s">
        <v>6722</v>
      </c>
      <c r="V2425" s="19" t="s">
        <v>6723</v>
      </c>
      <c r="W2425" s="19" t="s">
        <v>1917</v>
      </c>
      <c r="X2425" s="19" t="s">
        <v>6724</v>
      </c>
      <c r="Y2425" s="19" t="s">
        <v>1946</v>
      </c>
      <c r="Z2425" s="19" t="s">
        <v>1947</v>
      </c>
      <c r="AA2425" s="46">
        <v>15</v>
      </c>
      <c r="AB2425" s="19" t="s">
        <v>16092</v>
      </c>
      <c r="AC2425" s="19" t="s">
        <v>1450</v>
      </c>
      <c r="AD2425" s="19" t="s">
        <v>16093</v>
      </c>
      <c r="AE2425" s="19" t="s">
        <v>16094</v>
      </c>
      <c r="AF2425" s="19" t="s">
        <v>1554</v>
      </c>
      <c r="AG2425" s="19" t="s">
        <v>16095</v>
      </c>
      <c r="AH2425" s="19" t="s">
        <v>1499</v>
      </c>
      <c r="AI2425" s="19" t="s">
        <v>1500</v>
      </c>
      <c r="AJ2425" s="45">
        <v>0</v>
      </c>
      <c r="AK2425" s="45">
        <v>0</v>
      </c>
      <c r="AL2425" s="19" t="s">
        <v>1501</v>
      </c>
      <c r="AM2425" s="46">
        <v>27100</v>
      </c>
      <c r="AN2425" s="46">
        <v>18040</v>
      </c>
      <c r="AO2425" s="46">
        <v>9060</v>
      </c>
      <c r="AP2425" s="45">
        <v>54</v>
      </c>
      <c r="AQ2425" s="45"/>
      <c r="AR2425" s="45" t="str">
        <f>IFERROR(VLOOKUP(AB2425,'Pedidos marco'!$A$1:$D$10000,4,0)," ")</f>
        <v xml:space="preserve"> </v>
      </c>
      <c r="AS2425" s="45">
        <f t="shared" si="259"/>
        <v>13</v>
      </c>
      <c r="AT2425" s="45" t="str">
        <f t="shared" si="260"/>
        <v>13</v>
      </c>
      <c r="AU2425" s="47">
        <v>18</v>
      </c>
      <c r="AV2425" s="19" t="str">
        <f t="shared" si="261"/>
        <v>04 April</v>
      </c>
      <c r="AW2425" s="19">
        <f t="shared" si="262"/>
        <v>0.15</v>
      </c>
      <c r="AX2425" s="19">
        <f t="shared" si="263"/>
        <v>3</v>
      </c>
      <c r="AY2425" s="19" t="e">
        <f>VLOOKUP(AG2425,Cías!$A$1:$E$10000,5,0)</f>
        <v>#N/A</v>
      </c>
      <c r="AZ2425" s="19" t="str">
        <f t="shared" si="264"/>
        <v>10008339</v>
      </c>
      <c r="BA2425" s="19" t="str">
        <f t="shared" si="265"/>
        <v>CUAICAL CADENA JORGE ERASMO</v>
      </c>
      <c r="BB2425" s="19" t="e">
        <f>VLOOKUP(AG2425,Cías!$A$1:$E$10000,3,0)</f>
        <v>#N/A</v>
      </c>
      <c r="BC2425" s="19"/>
      <c r="BD2425" s="19"/>
      <c r="BE2425" s="19"/>
      <c r="BF2425" s="19"/>
      <c r="BG2425" s="19"/>
      <c r="BH2425" s="19"/>
      <c r="BI2425" s="19"/>
      <c r="BJ2425" s="19"/>
    </row>
    <row r="2426" spans="1:62" ht="15" x14ac:dyDescent="0.2">
      <c r="A2426" s="19" t="s">
        <v>20168</v>
      </c>
      <c r="B2426" s="19" t="s">
        <v>1479</v>
      </c>
      <c r="C2426" s="43">
        <v>44664</v>
      </c>
      <c r="D2426" s="44">
        <v>0.96527777777778001</v>
      </c>
      <c r="E2426" s="19" t="s">
        <v>20169</v>
      </c>
      <c r="F2426" s="19" t="s">
        <v>20170</v>
      </c>
      <c r="G2426" s="19" t="s">
        <v>20171</v>
      </c>
      <c r="H2426" s="45">
        <v>4047.04</v>
      </c>
      <c r="I2426" s="45">
        <v>4537.5600000000004</v>
      </c>
      <c r="J2426" s="19" t="s">
        <v>1560</v>
      </c>
      <c r="K2426" s="19" t="s">
        <v>20172</v>
      </c>
      <c r="L2426" s="19" t="s">
        <v>20173</v>
      </c>
      <c r="M2426" s="19" t="s">
        <v>20174</v>
      </c>
      <c r="N2426" s="19" t="s">
        <v>20168</v>
      </c>
      <c r="O2426" s="19" t="s">
        <v>1486</v>
      </c>
      <c r="P2426" s="19" t="s">
        <v>1487</v>
      </c>
      <c r="Q2426" s="46">
        <v>32</v>
      </c>
      <c r="R2426" s="19" t="s">
        <v>1488</v>
      </c>
      <c r="S2426" s="19" t="s">
        <v>4666</v>
      </c>
      <c r="T2426" s="19" t="s">
        <v>4667</v>
      </c>
      <c r="U2426" s="19" t="s">
        <v>4668</v>
      </c>
      <c r="V2426" s="19" t="s">
        <v>4669</v>
      </c>
      <c r="W2426" s="19" t="s">
        <v>1586</v>
      </c>
      <c r="X2426" s="19" t="s">
        <v>4670</v>
      </c>
      <c r="Y2426" s="19" t="s">
        <v>1588</v>
      </c>
      <c r="Z2426" s="19" t="s">
        <v>1589</v>
      </c>
      <c r="AA2426" s="46">
        <v>250</v>
      </c>
      <c r="AB2426" s="19" t="s">
        <v>432</v>
      </c>
      <c r="AC2426" s="19" t="s">
        <v>12</v>
      </c>
      <c r="AD2426" s="19" t="s">
        <v>4366</v>
      </c>
      <c r="AE2426" s="19" t="s">
        <v>4367</v>
      </c>
      <c r="AF2426" s="19" t="s">
        <v>1497</v>
      </c>
      <c r="AG2426" s="19" t="s">
        <v>4368</v>
      </c>
      <c r="AH2426" s="19" t="s">
        <v>1499</v>
      </c>
      <c r="AI2426" s="19" t="s">
        <v>1500</v>
      </c>
      <c r="AJ2426" s="45">
        <v>0</v>
      </c>
      <c r="AK2426" s="45">
        <v>0</v>
      </c>
      <c r="AL2426" s="19" t="s">
        <v>1501</v>
      </c>
      <c r="AM2426" s="46">
        <v>50180</v>
      </c>
      <c r="AN2426" s="46">
        <v>32000</v>
      </c>
      <c r="AO2426" s="46">
        <v>18180</v>
      </c>
      <c r="AP2426" s="45">
        <v>655.36</v>
      </c>
      <c r="AQ2426" s="45"/>
      <c r="AR2426" s="45" t="str">
        <f>IFERROR(VLOOKUP(AB2426,'Pedidos marco'!$A$1:$D$10000,4,0)," ")</f>
        <v xml:space="preserve"> </v>
      </c>
      <c r="AS2426" s="45">
        <f t="shared" si="259"/>
        <v>13</v>
      </c>
      <c r="AT2426" s="45" t="str">
        <f t="shared" si="260"/>
        <v>13</v>
      </c>
      <c r="AU2426" s="47">
        <v>32</v>
      </c>
      <c r="AV2426" s="19" t="str">
        <f t="shared" si="261"/>
        <v>04 April</v>
      </c>
      <c r="AW2426" s="19">
        <f t="shared" si="262"/>
        <v>20.48</v>
      </c>
      <c r="AX2426" s="19">
        <f t="shared" si="263"/>
        <v>20.48</v>
      </c>
      <c r="AY2426" s="19" t="e">
        <f>VLOOKUP(AG2426,Cías!$A$1:$E$10000,5,0)</f>
        <v>#N/A</v>
      </c>
      <c r="AZ2426" s="19" t="str">
        <f t="shared" si="264"/>
        <v>1013966</v>
      </c>
      <c r="BA2426" s="19" t="str">
        <f t="shared" si="265"/>
        <v>ALMEIDA CHICAIZA MIGUEL ANGEL</v>
      </c>
      <c r="BB2426" s="19" t="e">
        <f>VLOOKUP(AG2426,Cías!$A$1:$E$10000,3,0)</f>
        <v>#N/A</v>
      </c>
      <c r="BC2426" s="19"/>
      <c r="BD2426" s="19"/>
      <c r="BE2426" s="19"/>
      <c r="BF2426" s="19"/>
      <c r="BG2426" s="19"/>
      <c r="BH2426" s="19"/>
      <c r="BI2426" s="19"/>
      <c r="BJ2426" s="19"/>
    </row>
    <row r="2427" spans="1:62" ht="15" x14ac:dyDescent="0.2">
      <c r="A2427" s="19" t="s">
        <v>20175</v>
      </c>
      <c r="B2427" s="19" t="s">
        <v>1479</v>
      </c>
      <c r="C2427" s="43">
        <v>44664</v>
      </c>
      <c r="D2427" s="44">
        <v>0.96597222222222001</v>
      </c>
      <c r="E2427" s="19" t="s">
        <v>20176</v>
      </c>
      <c r="F2427" s="19" t="s">
        <v>13641</v>
      </c>
      <c r="G2427" s="19" t="s">
        <v>13642</v>
      </c>
      <c r="H2427" s="45">
        <v>2572.8000000000002</v>
      </c>
      <c r="I2427" s="45">
        <v>2884.64</v>
      </c>
      <c r="J2427" s="19" t="s">
        <v>2037</v>
      </c>
      <c r="K2427" s="19" t="s">
        <v>13643</v>
      </c>
      <c r="L2427" s="19" t="s">
        <v>20177</v>
      </c>
      <c r="M2427" s="19" t="s">
        <v>20178</v>
      </c>
      <c r="N2427" s="19" t="s">
        <v>20175</v>
      </c>
      <c r="O2427" s="19" t="s">
        <v>1641</v>
      </c>
      <c r="P2427" s="19" t="s">
        <v>1642</v>
      </c>
      <c r="Q2427" s="46">
        <v>640</v>
      </c>
      <c r="R2427" s="19" t="s">
        <v>1544</v>
      </c>
      <c r="S2427" s="19" t="s">
        <v>13646</v>
      </c>
      <c r="T2427" s="19" t="s">
        <v>13647</v>
      </c>
      <c r="U2427" s="19" t="s">
        <v>13648</v>
      </c>
      <c r="V2427" s="19" t="s">
        <v>13649</v>
      </c>
      <c r="W2427" s="19" t="s">
        <v>2433</v>
      </c>
      <c r="X2427" s="19" t="s">
        <v>13650</v>
      </c>
      <c r="Y2427" s="19" t="s">
        <v>13651</v>
      </c>
      <c r="Z2427" s="19" t="s">
        <v>13652</v>
      </c>
      <c r="AA2427" s="46">
        <v>423</v>
      </c>
      <c r="AB2427" s="19" t="s">
        <v>436</v>
      </c>
      <c r="AC2427" s="19" t="s">
        <v>19</v>
      </c>
      <c r="AD2427" s="19" t="s">
        <v>5897</v>
      </c>
      <c r="AE2427" s="19" t="s">
        <v>5898</v>
      </c>
      <c r="AF2427" s="19" t="s">
        <v>1592</v>
      </c>
      <c r="AG2427" s="19" t="s">
        <v>5899</v>
      </c>
      <c r="AH2427" s="19" t="s">
        <v>1499</v>
      </c>
      <c r="AI2427" s="19" t="s">
        <v>1500</v>
      </c>
      <c r="AJ2427" s="45">
        <v>0</v>
      </c>
      <c r="AK2427" s="45">
        <v>0</v>
      </c>
      <c r="AL2427" s="19" t="s">
        <v>1517</v>
      </c>
      <c r="AM2427" s="46">
        <v>50350</v>
      </c>
      <c r="AN2427" s="46">
        <v>32060</v>
      </c>
      <c r="AO2427" s="46">
        <v>18290</v>
      </c>
      <c r="AP2427" s="45">
        <v>0</v>
      </c>
      <c r="AQ2427" s="45"/>
      <c r="AR2427" s="45" t="str">
        <f>IFERROR(VLOOKUP(AB2427,'Pedidos marco'!$A$1:$D$10000,4,0)," ")</f>
        <v xml:space="preserve"> </v>
      </c>
      <c r="AS2427" s="45">
        <f t="shared" si="259"/>
        <v>13</v>
      </c>
      <c r="AT2427" s="45" t="str">
        <f t="shared" si="260"/>
        <v>13</v>
      </c>
      <c r="AU2427" s="47">
        <v>32</v>
      </c>
      <c r="AV2427" s="19" t="str">
        <f t="shared" si="261"/>
        <v>04 April</v>
      </c>
      <c r="AW2427" s="19">
        <f t="shared" si="262"/>
        <v>0</v>
      </c>
      <c r="AX2427" s="19">
        <f t="shared" si="263"/>
        <v>0</v>
      </c>
      <c r="AY2427" s="19" t="e">
        <f>VLOOKUP(AG2427,Cías!$A$1:$E$10000,5,0)</f>
        <v>#N/A</v>
      </c>
      <c r="AZ2427" s="19" t="str">
        <f t="shared" si="264"/>
        <v>1013522</v>
      </c>
      <c r="BA2427" s="19" t="str">
        <f t="shared" si="265"/>
        <v>ALVARADO ROMAN JORGE XAVIER</v>
      </c>
      <c r="BB2427" s="19" t="e">
        <f>VLOOKUP(AG2427,Cías!$A$1:$E$10000,3,0)</f>
        <v>#N/A</v>
      </c>
      <c r="BC2427" s="19"/>
      <c r="BD2427" s="19"/>
      <c r="BE2427" s="19"/>
      <c r="BF2427" s="19"/>
      <c r="BG2427" s="19"/>
      <c r="BH2427" s="19"/>
      <c r="BI2427" s="19"/>
      <c r="BJ2427" s="19"/>
    </row>
    <row r="2428" spans="1:62" ht="15" x14ac:dyDescent="0.2">
      <c r="A2428" s="19" t="s">
        <v>20179</v>
      </c>
      <c r="B2428" s="19" t="s">
        <v>1479</v>
      </c>
      <c r="C2428" s="43">
        <v>44664</v>
      </c>
      <c r="D2428" s="44">
        <v>0.97152777777777999</v>
      </c>
      <c r="E2428" s="19" t="s">
        <v>20180</v>
      </c>
      <c r="F2428" s="19" t="s">
        <v>20181</v>
      </c>
      <c r="G2428" s="19" t="s">
        <v>20182</v>
      </c>
      <c r="H2428" s="45">
        <v>3747.9</v>
      </c>
      <c r="I2428" s="45">
        <v>4202.17</v>
      </c>
      <c r="J2428" s="19" t="s">
        <v>1560</v>
      </c>
      <c r="K2428" s="19" t="s">
        <v>20183</v>
      </c>
      <c r="L2428" s="19" t="s">
        <v>20184</v>
      </c>
      <c r="M2428" s="19" t="s">
        <v>20185</v>
      </c>
      <c r="N2428" s="19" t="s">
        <v>20179</v>
      </c>
      <c r="O2428" s="19" t="s">
        <v>2057</v>
      </c>
      <c r="P2428" s="19" t="s">
        <v>2058</v>
      </c>
      <c r="Q2428" s="46">
        <v>29.75</v>
      </c>
      <c r="R2428" s="19" t="s">
        <v>1488</v>
      </c>
      <c r="S2428" s="19" t="s">
        <v>1898</v>
      </c>
      <c r="T2428" s="19" t="s">
        <v>1899</v>
      </c>
      <c r="U2428" s="19" t="s">
        <v>3590</v>
      </c>
      <c r="V2428" s="19" t="s">
        <v>3591</v>
      </c>
      <c r="W2428" s="19" t="s">
        <v>1548</v>
      </c>
      <c r="X2428" s="19" t="s">
        <v>3592</v>
      </c>
      <c r="Y2428" s="19" t="s">
        <v>1684</v>
      </c>
      <c r="Z2428" s="19" t="s">
        <v>1685</v>
      </c>
      <c r="AA2428" s="46">
        <v>198</v>
      </c>
      <c r="AB2428" s="19" t="s">
        <v>525</v>
      </c>
      <c r="AC2428" s="19" t="s">
        <v>202</v>
      </c>
      <c r="AD2428" s="19" t="s">
        <v>3593</v>
      </c>
      <c r="AE2428" s="19" t="s">
        <v>3594</v>
      </c>
      <c r="AF2428" s="19" t="s">
        <v>1497</v>
      </c>
      <c r="AG2428" s="19" t="s">
        <v>3595</v>
      </c>
      <c r="AH2428" s="19" t="s">
        <v>1499</v>
      </c>
      <c r="AI2428" s="19" t="s">
        <v>1500</v>
      </c>
      <c r="AJ2428" s="45">
        <v>0</v>
      </c>
      <c r="AK2428" s="45">
        <v>0</v>
      </c>
      <c r="AL2428" s="19" t="s">
        <v>1501</v>
      </c>
      <c r="AM2428" s="46">
        <v>46960</v>
      </c>
      <c r="AN2428" s="46">
        <v>29750</v>
      </c>
      <c r="AO2428" s="46">
        <v>17210</v>
      </c>
      <c r="AP2428" s="45">
        <v>484.93</v>
      </c>
      <c r="AQ2428" s="45"/>
      <c r="AR2428" s="45" t="str">
        <f>IFERROR(VLOOKUP(AB2428,'Pedidos marco'!$A$1:$D$10000,4,0)," ")</f>
        <v xml:space="preserve"> </v>
      </c>
      <c r="AS2428" s="45">
        <f t="shared" si="259"/>
        <v>13</v>
      </c>
      <c r="AT2428" s="45" t="str">
        <f t="shared" si="260"/>
        <v>13</v>
      </c>
      <c r="AU2428" s="47">
        <v>29.75</v>
      </c>
      <c r="AV2428" s="19" t="str">
        <f t="shared" si="261"/>
        <v>04 April</v>
      </c>
      <c r="AW2428" s="19">
        <f t="shared" si="262"/>
        <v>16.300168067226892</v>
      </c>
      <c r="AX2428" s="19">
        <f t="shared" si="263"/>
        <v>16.300168067226892</v>
      </c>
      <c r="AY2428" s="19" t="e">
        <f>VLOOKUP(AG2428,Cías!$A$1:$E$10000,5,0)</f>
        <v>#N/A</v>
      </c>
      <c r="AZ2428" s="19" t="str">
        <f t="shared" si="264"/>
        <v>1017066</v>
      </c>
      <c r="BA2428" s="19" t="str">
        <f t="shared" si="265"/>
        <v>MISE MISE NESTOR SALOMON</v>
      </c>
      <c r="BB2428" s="19" t="e">
        <f>VLOOKUP(AG2428,Cías!$A$1:$E$10000,3,0)</f>
        <v>#N/A</v>
      </c>
      <c r="BC2428" s="19"/>
      <c r="BD2428" s="19"/>
      <c r="BE2428" s="19"/>
      <c r="BF2428" s="19"/>
      <c r="BG2428" s="19"/>
      <c r="BH2428" s="19"/>
      <c r="BI2428" s="19"/>
      <c r="BJ2428" s="19"/>
    </row>
    <row r="2429" spans="1:62" ht="15" x14ac:dyDescent="0.2">
      <c r="A2429" s="19" t="s">
        <v>20186</v>
      </c>
      <c r="B2429" s="19" t="s">
        <v>1479</v>
      </c>
      <c r="C2429" s="43">
        <v>44664</v>
      </c>
      <c r="D2429" s="44">
        <v>0.97569444444443998</v>
      </c>
      <c r="E2429" s="19" t="s">
        <v>20187</v>
      </c>
      <c r="F2429" s="19" t="s">
        <v>19400</v>
      </c>
      <c r="G2429" s="19" t="s">
        <v>19401</v>
      </c>
      <c r="H2429" s="45">
        <v>4225.6499999999996</v>
      </c>
      <c r="I2429" s="45">
        <v>4737.83</v>
      </c>
      <c r="J2429" s="19" t="s">
        <v>2037</v>
      </c>
      <c r="K2429" s="19" t="s">
        <v>19402</v>
      </c>
      <c r="L2429" s="19" t="s">
        <v>20188</v>
      </c>
      <c r="M2429" s="19" t="s">
        <v>20189</v>
      </c>
      <c r="N2429" s="19" t="s">
        <v>20186</v>
      </c>
      <c r="O2429" s="19" t="s">
        <v>367</v>
      </c>
      <c r="P2429" s="19" t="s">
        <v>368</v>
      </c>
      <c r="Q2429" s="46">
        <v>660</v>
      </c>
      <c r="R2429" s="19" t="s">
        <v>1544</v>
      </c>
      <c r="S2429" s="19" t="s">
        <v>2013</v>
      </c>
      <c r="T2429" s="19" t="s">
        <v>226</v>
      </c>
      <c r="U2429" s="19" t="s">
        <v>2014</v>
      </c>
      <c r="V2429" s="19" t="s">
        <v>2015</v>
      </c>
      <c r="W2429" s="19" t="s">
        <v>1586</v>
      </c>
      <c r="X2429" s="19" t="s">
        <v>2016</v>
      </c>
      <c r="Y2429" s="19" t="s">
        <v>1588</v>
      </c>
      <c r="Z2429" s="19" t="s">
        <v>1589</v>
      </c>
      <c r="AA2429" s="46">
        <v>250</v>
      </c>
      <c r="AB2429" s="19" t="s">
        <v>537</v>
      </c>
      <c r="AC2429" s="19" t="s">
        <v>226</v>
      </c>
      <c r="AD2429" s="19" t="s">
        <v>2017</v>
      </c>
      <c r="AE2429" s="19" t="s">
        <v>1481</v>
      </c>
      <c r="AF2429" s="19" t="s">
        <v>1592</v>
      </c>
      <c r="AG2429" s="19" t="s">
        <v>2018</v>
      </c>
      <c r="AH2429" s="19" t="s">
        <v>1499</v>
      </c>
      <c r="AI2429" s="19" t="s">
        <v>1500</v>
      </c>
      <c r="AJ2429" s="45">
        <v>0</v>
      </c>
      <c r="AK2429" s="45">
        <v>0</v>
      </c>
      <c r="AL2429" s="19" t="s">
        <v>1501</v>
      </c>
      <c r="AM2429" s="46">
        <v>51350</v>
      </c>
      <c r="AN2429" s="46">
        <v>33090</v>
      </c>
      <c r="AO2429" s="46">
        <v>18260</v>
      </c>
      <c r="AP2429" s="45">
        <v>594</v>
      </c>
      <c r="AQ2429" s="45"/>
      <c r="AR2429" s="45" t="str">
        <f>IFERROR(VLOOKUP(AB2429,'Pedidos marco'!$A$1:$D$10000,4,0)," ")</f>
        <v xml:space="preserve"> </v>
      </c>
      <c r="AS2429" s="45">
        <f t="shared" si="259"/>
        <v>13</v>
      </c>
      <c r="AT2429" s="45" t="str">
        <f t="shared" si="260"/>
        <v>13</v>
      </c>
      <c r="AU2429" s="47">
        <v>33</v>
      </c>
      <c r="AV2429" s="19" t="str">
        <f t="shared" si="261"/>
        <v>04 April</v>
      </c>
      <c r="AW2429" s="19">
        <f t="shared" si="262"/>
        <v>0.9</v>
      </c>
      <c r="AX2429" s="19">
        <f t="shared" si="263"/>
        <v>18</v>
      </c>
      <c r="AY2429" s="19" t="e">
        <f>VLOOKUP(AG2429,Cías!$A$1:$E$10000,5,0)</f>
        <v>#N/A</v>
      </c>
      <c r="AZ2429" s="19" t="str">
        <f t="shared" si="264"/>
        <v>1017512</v>
      </c>
      <c r="BA2429" s="19" t="str">
        <f t="shared" si="265"/>
        <v>PACHECO SALAZAR WILSON FABIAN</v>
      </c>
      <c r="BB2429" s="19" t="e">
        <f>VLOOKUP(AG2429,Cías!$A$1:$E$10000,3,0)</f>
        <v>#N/A</v>
      </c>
      <c r="BC2429" s="19"/>
      <c r="BD2429" s="19"/>
      <c r="BE2429" s="19"/>
      <c r="BF2429" s="19"/>
      <c r="BG2429" s="19"/>
      <c r="BH2429" s="19"/>
      <c r="BI2429" s="19"/>
      <c r="BJ2429" s="19"/>
    </row>
    <row r="2430" spans="1:62" ht="15" x14ac:dyDescent="0.2">
      <c r="A2430" s="19" t="s">
        <v>20190</v>
      </c>
      <c r="B2430" s="19" t="s">
        <v>1479</v>
      </c>
      <c r="C2430" s="43">
        <v>44664</v>
      </c>
      <c r="D2430" s="44">
        <v>0.97986111111110996</v>
      </c>
      <c r="E2430" s="19" t="s">
        <v>20191</v>
      </c>
      <c r="F2430" s="19" t="s">
        <v>1481</v>
      </c>
      <c r="G2430" s="19" t="s">
        <v>1481</v>
      </c>
      <c r="H2430" s="45">
        <v>0</v>
      </c>
      <c r="I2430" s="45">
        <v>0</v>
      </c>
      <c r="J2430" s="19" t="s">
        <v>1482</v>
      </c>
      <c r="K2430" s="19" t="s">
        <v>20192</v>
      </c>
      <c r="L2430" s="19" t="s">
        <v>20193</v>
      </c>
      <c r="M2430" s="19" t="s">
        <v>20194</v>
      </c>
      <c r="N2430" s="19" t="s">
        <v>20190</v>
      </c>
      <c r="O2430" s="19" t="s">
        <v>369</v>
      </c>
      <c r="P2430" s="19" t="s">
        <v>370</v>
      </c>
      <c r="Q2430" s="46">
        <v>120</v>
      </c>
      <c r="R2430" s="19" t="s">
        <v>1544</v>
      </c>
      <c r="S2430" s="19" t="s">
        <v>1696</v>
      </c>
      <c r="T2430" s="19" t="s">
        <v>72</v>
      </c>
      <c r="U2430" s="19" t="s">
        <v>8814</v>
      </c>
      <c r="V2430" s="19" t="s">
        <v>2091</v>
      </c>
      <c r="W2430" s="19" t="s">
        <v>415</v>
      </c>
      <c r="X2430" s="19" t="s">
        <v>8815</v>
      </c>
      <c r="Y2430" s="19" t="s">
        <v>1700</v>
      </c>
      <c r="Z2430" s="19" t="s">
        <v>1701</v>
      </c>
      <c r="AA2430" s="46">
        <v>127</v>
      </c>
      <c r="AB2430" s="19" t="s">
        <v>461</v>
      </c>
      <c r="AC2430" s="19" t="s">
        <v>72</v>
      </c>
      <c r="AD2430" s="19" t="s">
        <v>2332</v>
      </c>
      <c r="AE2430" s="19" t="s">
        <v>2333</v>
      </c>
      <c r="AF2430" s="19" t="s">
        <v>1592</v>
      </c>
      <c r="AG2430" s="19" t="s">
        <v>2334</v>
      </c>
      <c r="AH2430" s="19" t="s">
        <v>1499</v>
      </c>
      <c r="AI2430" s="19" t="s">
        <v>1500</v>
      </c>
      <c r="AJ2430" s="45">
        <v>0</v>
      </c>
      <c r="AK2430" s="45">
        <v>0</v>
      </c>
      <c r="AL2430" s="19" t="s">
        <v>1501</v>
      </c>
      <c r="AM2430" s="46">
        <v>14922.647000000001</v>
      </c>
      <c r="AN2430" s="46">
        <v>6017.6469999999999</v>
      </c>
      <c r="AO2430" s="46">
        <v>8905</v>
      </c>
      <c r="AP2430" s="45">
        <v>61.2</v>
      </c>
      <c r="AQ2430" s="45"/>
      <c r="AR2430" s="45" t="str">
        <f>IFERROR(VLOOKUP(AB2430,'Pedidos marco'!$A$1:$D$10000,4,0)," ")</f>
        <v xml:space="preserve"> </v>
      </c>
      <c r="AS2430" s="45">
        <f t="shared" si="259"/>
        <v>13</v>
      </c>
      <c r="AT2430" s="45" t="str">
        <f t="shared" si="260"/>
        <v>13</v>
      </c>
      <c r="AU2430" s="47">
        <v>6</v>
      </c>
      <c r="AV2430" s="19" t="str">
        <f t="shared" si="261"/>
        <v>04 April</v>
      </c>
      <c r="AW2430" s="19">
        <f t="shared" si="262"/>
        <v>0.51</v>
      </c>
      <c r="AX2430" s="19">
        <f t="shared" si="263"/>
        <v>10.200000000000001</v>
      </c>
      <c r="AY2430" s="19" t="e">
        <f>VLOOKUP(AG2430,Cías!$A$1:$E$10000,5,0)</f>
        <v>#N/A</v>
      </c>
      <c r="AZ2430" s="19" t="str">
        <f t="shared" si="264"/>
        <v>1013388</v>
      </c>
      <c r="BA2430" s="19" t="str">
        <f t="shared" si="265"/>
        <v>CAMPAÑA MALDONADO BLANCA CECILIA</v>
      </c>
      <c r="BB2430" s="19" t="e">
        <f>VLOOKUP(AG2430,Cías!$A$1:$E$10000,3,0)</f>
        <v>#N/A</v>
      </c>
      <c r="BC2430" s="19"/>
      <c r="BD2430" s="19"/>
      <c r="BE2430" s="19"/>
      <c r="BF2430" s="19"/>
      <c r="BG2430" s="19"/>
      <c r="BH2430" s="19"/>
      <c r="BI2430" s="19"/>
      <c r="BJ2430" s="19"/>
    </row>
    <row r="2431" spans="1:62" ht="15" x14ac:dyDescent="0.2">
      <c r="A2431" s="19" t="s">
        <v>20190</v>
      </c>
      <c r="B2431" s="19" t="s">
        <v>1479</v>
      </c>
      <c r="C2431" s="43">
        <v>44664</v>
      </c>
      <c r="D2431" s="44">
        <v>0.97986111111110996</v>
      </c>
      <c r="E2431" s="19" t="s">
        <v>20195</v>
      </c>
      <c r="F2431" s="19" t="s">
        <v>1481</v>
      </c>
      <c r="G2431" s="19" t="s">
        <v>1481</v>
      </c>
      <c r="H2431" s="45">
        <v>0</v>
      </c>
      <c r="I2431" s="45">
        <v>0</v>
      </c>
      <c r="J2431" s="19" t="s">
        <v>1482</v>
      </c>
      <c r="K2431" s="19" t="s">
        <v>20196</v>
      </c>
      <c r="L2431" s="19" t="s">
        <v>20197</v>
      </c>
      <c r="M2431" s="19" t="s">
        <v>20198</v>
      </c>
      <c r="N2431" s="19" t="s">
        <v>20190</v>
      </c>
      <c r="O2431" s="19" t="s">
        <v>367</v>
      </c>
      <c r="P2431" s="19" t="s">
        <v>368</v>
      </c>
      <c r="Q2431" s="46">
        <v>560</v>
      </c>
      <c r="R2431" s="19" t="s">
        <v>1544</v>
      </c>
      <c r="S2431" s="19" t="s">
        <v>1696</v>
      </c>
      <c r="T2431" s="19" t="s">
        <v>72</v>
      </c>
      <c r="U2431" s="19" t="s">
        <v>8814</v>
      </c>
      <c r="V2431" s="19" t="s">
        <v>2091</v>
      </c>
      <c r="W2431" s="19" t="s">
        <v>415</v>
      </c>
      <c r="X2431" s="19" t="s">
        <v>8815</v>
      </c>
      <c r="Y2431" s="19" t="s">
        <v>1700</v>
      </c>
      <c r="Z2431" s="19" t="s">
        <v>1701</v>
      </c>
      <c r="AA2431" s="46">
        <v>127</v>
      </c>
      <c r="AB2431" s="19" t="s">
        <v>461</v>
      </c>
      <c r="AC2431" s="19" t="s">
        <v>72</v>
      </c>
      <c r="AD2431" s="19" t="s">
        <v>2332</v>
      </c>
      <c r="AE2431" s="19" t="s">
        <v>2333</v>
      </c>
      <c r="AF2431" s="19" t="s">
        <v>1592</v>
      </c>
      <c r="AG2431" s="19" t="s">
        <v>2334</v>
      </c>
      <c r="AH2431" s="19" t="s">
        <v>1499</v>
      </c>
      <c r="AI2431" s="19" t="s">
        <v>1500</v>
      </c>
      <c r="AJ2431" s="45">
        <v>0</v>
      </c>
      <c r="AK2431" s="45">
        <v>0</v>
      </c>
      <c r="AL2431" s="19" t="s">
        <v>1501</v>
      </c>
      <c r="AM2431" s="46">
        <v>36987.353000000003</v>
      </c>
      <c r="AN2431" s="46">
        <v>28082.352999999999</v>
      </c>
      <c r="AO2431" s="46">
        <v>8905</v>
      </c>
      <c r="AP2431" s="45">
        <v>285.60000000000002</v>
      </c>
      <c r="AQ2431" s="45"/>
      <c r="AR2431" s="45" t="str">
        <f>IFERROR(VLOOKUP(AB2431,'Pedidos marco'!$A$1:$D$10000,4,0)," ")</f>
        <v xml:space="preserve"> </v>
      </c>
      <c r="AS2431" s="45">
        <f t="shared" si="259"/>
        <v>13</v>
      </c>
      <c r="AT2431" s="45" t="str">
        <f t="shared" si="260"/>
        <v>13</v>
      </c>
      <c r="AU2431" s="47">
        <v>28</v>
      </c>
      <c r="AV2431" s="19" t="str">
        <f t="shared" si="261"/>
        <v>04 April</v>
      </c>
      <c r="AW2431" s="19">
        <f t="shared" si="262"/>
        <v>0.51</v>
      </c>
      <c r="AX2431" s="19">
        <f t="shared" si="263"/>
        <v>10.200000000000001</v>
      </c>
      <c r="AY2431" s="19" t="e">
        <f>VLOOKUP(AG2431,Cías!$A$1:$E$10000,5,0)</f>
        <v>#N/A</v>
      </c>
      <c r="AZ2431" s="19" t="str">
        <f t="shared" si="264"/>
        <v>1013388</v>
      </c>
      <c r="BA2431" s="19" t="str">
        <f t="shared" si="265"/>
        <v>CAMPAÑA MALDONADO BLANCA CECILIA</v>
      </c>
      <c r="BB2431" s="19" t="e">
        <f>VLOOKUP(AG2431,Cías!$A$1:$E$10000,3,0)</f>
        <v>#N/A</v>
      </c>
      <c r="BC2431" s="19"/>
      <c r="BD2431" s="19"/>
      <c r="BE2431" s="19"/>
      <c r="BF2431" s="19"/>
      <c r="BG2431" s="19"/>
      <c r="BH2431" s="19"/>
      <c r="BI2431" s="19"/>
      <c r="BJ2431" s="19"/>
    </row>
    <row r="2432" spans="1:62" ht="15" x14ac:dyDescent="0.2">
      <c r="A2432" s="19" t="s">
        <v>20199</v>
      </c>
      <c r="B2432" s="19" t="s">
        <v>1479</v>
      </c>
      <c r="C2432" s="43">
        <v>44664</v>
      </c>
      <c r="D2432" s="44">
        <v>0.98263888888888995</v>
      </c>
      <c r="E2432" s="19" t="s">
        <v>20200</v>
      </c>
      <c r="F2432" s="19" t="s">
        <v>1481</v>
      </c>
      <c r="G2432" s="19" t="s">
        <v>1481</v>
      </c>
      <c r="H2432" s="45">
        <v>0</v>
      </c>
      <c r="I2432" s="45">
        <v>0</v>
      </c>
      <c r="J2432" s="19" t="s">
        <v>1482</v>
      </c>
      <c r="K2432" s="19" t="s">
        <v>20201</v>
      </c>
      <c r="L2432" s="19" t="s">
        <v>20202</v>
      </c>
      <c r="M2432" s="19" t="s">
        <v>20203</v>
      </c>
      <c r="N2432" s="19" t="s">
        <v>20199</v>
      </c>
      <c r="O2432" s="19" t="s">
        <v>1486</v>
      </c>
      <c r="P2432" s="19" t="s">
        <v>1487</v>
      </c>
      <c r="Q2432" s="46">
        <v>31.37</v>
      </c>
      <c r="R2432" s="19" t="s">
        <v>1488</v>
      </c>
      <c r="S2432" s="19" t="s">
        <v>1489</v>
      </c>
      <c r="T2432" s="19" t="s">
        <v>418</v>
      </c>
      <c r="U2432" s="19" t="s">
        <v>2318</v>
      </c>
      <c r="V2432" s="19" t="s">
        <v>2319</v>
      </c>
      <c r="W2432" s="19" t="s">
        <v>2174</v>
      </c>
      <c r="X2432" s="19" t="s">
        <v>2320</v>
      </c>
      <c r="Y2432" s="19" t="s">
        <v>2176</v>
      </c>
      <c r="Z2432" s="19" t="s">
        <v>2177</v>
      </c>
      <c r="AA2432" s="46">
        <v>328</v>
      </c>
      <c r="AB2432" s="19" t="s">
        <v>432</v>
      </c>
      <c r="AC2432" s="19" t="s">
        <v>12</v>
      </c>
      <c r="AD2432" s="19" t="s">
        <v>6819</v>
      </c>
      <c r="AE2432" s="19" t="s">
        <v>6820</v>
      </c>
      <c r="AF2432" s="19" t="s">
        <v>1497</v>
      </c>
      <c r="AG2432" s="19" t="s">
        <v>6821</v>
      </c>
      <c r="AH2432" s="19" t="s">
        <v>1499</v>
      </c>
      <c r="AI2432" s="19" t="s">
        <v>1500</v>
      </c>
      <c r="AJ2432" s="45">
        <v>0</v>
      </c>
      <c r="AK2432" s="45">
        <v>0</v>
      </c>
      <c r="AL2432" s="19" t="s">
        <v>1501</v>
      </c>
      <c r="AM2432" s="46">
        <v>49350</v>
      </c>
      <c r="AN2432" s="46">
        <v>31370</v>
      </c>
      <c r="AO2432" s="46">
        <v>17980</v>
      </c>
      <c r="AP2432" s="45">
        <v>797.11</v>
      </c>
      <c r="AQ2432" s="45"/>
      <c r="AR2432" s="45" t="str">
        <f>IFERROR(VLOOKUP(AB2432,'Pedidos marco'!$A$1:$D$10000,4,0)," ")</f>
        <v xml:space="preserve"> </v>
      </c>
      <c r="AS2432" s="45">
        <f t="shared" si="259"/>
        <v>13</v>
      </c>
      <c r="AT2432" s="45" t="str">
        <f t="shared" si="260"/>
        <v>13</v>
      </c>
      <c r="AU2432" s="47">
        <v>31.37</v>
      </c>
      <c r="AV2432" s="19" t="str">
        <f t="shared" si="261"/>
        <v>04 April</v>
      </c>
      <c r="AW2432" s="19">
        <f t="shared" si="262"/>
        <v>25.409945808096907</v>
      </c>
      <c r="AX2432" s="19">
        <f t="shared" si="263"/>
        <v>25.409945808096907</v>
      </c>
      <c r="AY2432" s="19" t="e">
        <f>VLOOKUP(AG2432,Cías!$A$1:$E$10000,5,0)</f>
        <v>#N/A</v>
      </c>
      <c r="AZ2432" s="19" t="str">
        <f t="shared" si="264"/>
        <v>1013966</v>
      </c>
      <c r="BA2432" s="19" t="str">
        <f t="shared" si="265"/>
        <v>ALMEIDA CHICAIZA MIGUEL ANGEL</v>
      </c>
      <c r="BB2432" s="19" t="e">
        <f>VLOOKUP(AG2432,Cías!$A$1:$E$10000,3,0)</f>
        <v>#N/A</v>
      </c>
      <c r="BC2432" s="19"/>
      <c r="BD2432" s="19"/>
      <c r="BE2432" s="19"/>
      <c r="BF2432" s="19"/>
      <c r="BG2432" s="19"/>
      <c r="BH2432" s="19"/>
      <c r="BI2432" s="19"/>
      <c r="BJ2432" s="19"/>
    </row>
    <row r="2433" spans="1:62" ht="15" x14ac:dyDescent="0.2">
      <c r="A2433" s="19" t="s">
        <v>20204</v>
      </c>
      <c r="B2433" s="19" t="s">
        <v>1479</v>
      </c>
      <c r="C2433" s="43">
        <v>44664</v>
      </c>
      <c r="D2433" s="44">
        <v>0.99097222222222003</v>
      </c>
      <c r="E2433" s="19" t="s">
        <v>20205</v>
      </c>
      <c r="F2433" s="19" t="s">
        <v>20206</v>
      </c>
      <c r="G2433" s="19" t="s">
        <v>20207</v>
      </c>
      <c r="H2433" s="45">
        <v>1002.67</v>
      </c>
      <c r="I2433" s="45">
        <v>1124.2</v>
      </c>
      <c r="J2433" s="19" t="s">
        <v>1560</v>
      </c>
      <c r="K2433" s="19" t="s">
        <v>20208</v>
      </c>
      <c r="L2433" s="19" t="s">
        <v>20209</v>
      </c>
      <c r="M2433" s="19" t="s">
        <v>20210</v>
      </c>
      <c r="N2433" s="19" t="s">
        <v>20204</v>
      </c>
      <c r="O2433" s="19" t="s">
        <v>369</v>
      </c>
      <c r="P2433" s="19" t="s">
        <v>370</v>
      </c>
      <c r="Q2433" s="46">
        <v>160</v>
      </c>
      <c r="R2433" s="19" t="s">
        <v>1544</v>
      </c>
      <c r="S2433" s="19" t="s">
        <v>3305</v>
      </c>
      <c r="T2433" s="19" t="s">
        <v>3306</v>
      </c>
      <c r="U2433" s="19" t="s">
        <v>3307</v>
      </c>
      <c r="V2433" s="19" t="s">
        <v>3308</v>
      </c>
      <c r="W2433" s="19" t="s">
        <v>1627</v>
      </c>
      <c r="X2433" s="19" t="s">
        <v>3309</v>
      </c>
      <c r="Y2433" s="19" t="s">
        <v>1629</v>
      </c>
      <c r="Z2433" s="19" t="s">
        <v>1630</v>
      </c>
      <c r="AA2433" s="46">
        <v>40</v>
      </c>
      <c r="AB2433" s="19" t="s">
        <v>491</v>
      </c>
      <c r="AC2433" s="19" t="s">
        <v>131</v>
      </c>
      <c r="AD2433" s="19" t="s">
        <v>1992</v>
      </c>
      <c r="AE2433" s="19" t="s">
        <v>1993</v>
      </c>
      <c r="AF2433" s="19" t="s">
        <v>1719</v>
      </c>
      <c r="AG2433" s="19" t="s">
        <v>1994</v>
      </c>
      <c r="AH2433" s="19" t="s">
        <v>1594</v>
      </c>
      <c r="AI2433" s="19" t="s">
        <v>1595</v>
      </c>
      <c r="AJ2433" s="45">
        <v>0.05</v>
      </c>
      <c r="AK2433" s="45">
        <v>8</v>
      </c>
      <c r="AL2433" s="19" t="s">
        <v>1501</v>
      </c>
      <c r="AM2433" s="46">
        <v>15916.666999999999</v>
      </c>
      <c r="AN2433" s="46">
        <v>8026.6670000000004</v>
      </c>
      <c r="AO2433" s="46">
        <v>7890</v>
      </c>
      <c r="AP2433" s="45">
        <v>33.6</v>
      </c>
      <c r="AQ2433" s="45"/>
      <c r="AR2433" s="45" t="str">
        <f>IFERROR(VLOOKUP(AB2433,'Pedidos marco'!$A$1:$D$10000,4,0)," ")</f>
        <v xml:space="preserve"> </v>
      </c>
      <c r="AS2433" s="45">
        <f t="shared" si="259"/>
        <v>13</v>
      </c>
      <c r="AT2433" s="45" t="str">
        <f t="shared" si="260"/>
        <v>13</v>
      </c>
      <c r="AU2433" s="47">
        <v>8</v>
      </c>
      <c r="AV2433" s="19" t="str">
        <f t="shared" si="261"/>
        <v>04 April</v>
      </c>
      <c r="AW2433" s="19">
        <f t="shared" si="262"/>
        <v>0.21000000000000002</v>
      </c>
      <c r="AX2433" s="19">
        <f t="shared" si="263"/>
        <v>4.2</v>
      </c>
      <c r="AY2433" s="19" t="e">
        <f>VLOOKUP(AG2433,Cías!$A$1:$E$10000,5,0)</f>
        <v>#N/A</v>
      </c>
      <c r="AZ2433" s="19" t="str">
        <f t="shared" si="264"/>
        <v>1021996</v>
      </c>
      <c r="BA2433" s="19" t="str">
        <f t="shared" si="265"/>
        <v>FRANCO VEGA SANDRO MARCELO</v>
      </c>
      <c r="BB2433" s="19" t="e">
        <f>VLOOKUP(AG2433,Cías!$A$1:$E$10000,3,0)</f>
        <v>#N/A</v>
      </c>
      <c r="BC2433" s="19"/>
      <c r="BD2433" s="19"/>
      <c r="BE2433" s="19"/>
      <c r="BF2433" s="19"/>
      <c r="BG2433" s="19"/>
      <c r="BH2433" s="19"/>
      <c r="BI2433" s="19"/>
      <c r="BJ2433" s="19"/>
    </row>
    <row r="2434" spans="1:62" ht="15" x14ac:dyDescent="0.2">
      <c r="A2434" s="19" t="s">
        <v>20204</v>
      </c>
      <c r="B2434" s="19" t="s">
        <v>1479</v>
      </c>
      <c r="C2434" s="43">
        <v>44664</v>
      </c>
      <c r="D2434" s="44">
        <v>0.99097222222222003</v>
      </c>
      <c r="E2434" s="19" t="s">
        <v>20211</v>
      </c>
      <c r="F2434" s="19" t="s">
        <v>20212</v>
      </c>
      <c r="G2434" s="19" t="s">
        <v>20213</v>
      </c>
      <c r="H2434" s="45">
        <v>2185.92</v>
      </c>
      <c r="I2434" s="45">
        <v>2450.87</v>
      </c>
      <c r="J2434" s="19" t="s">
        <v>1560</v>
      </c>
      <c r="K2434" s="19" t="s">
        <v>20214</v>
      </c>
      <c r="L2434" s="19" t="s">
        <v>20215</v>
      </c>
      <c r="M2434" s="19" t="s">
        <v>20216</v>
      </c>
      <c r="N2434" s="19" t="s">
        <v>20204</v>
      </c>
      <c r="O2434" s="19" t="s">
        <v>367</v>
      </c>
      <c r="P2434" s="19" t="s">
        <v>368</v>
      </c>
      <c r="Q2434" s="46">
        <v>320</v>
      </c>
      <c r="R2434" s="19" t="s">
        <v>1544</v>
      </c>
      <c r="S2434" s="19" t="s">
        <v>3305</v>
      </c>
      <c r="T2434" s="19" t="s">
        <v>3306</v>
      </c>
      <c r="U2434" s="19" t="s">
        <v>3307</v>
      </c>
      <c r="V2434" s="19" t="s">
        <v>3308</v>
      </c>
      <c r="W2434" s="19" t="s">
        <v>1627</v>
      </c>
      <c r="X2434" s="19" t="s">
        <v>3309</v>
      </c>
      <c r="Y2434" s="19" t="s">
        <v>1629</v>
      </c>
      <c r="Z2434" s="19" t="s">
        <v>1630</v>
      </c>
      <c r="AA2434" s="46">
        <v>40</v>
      </c>
      <c r="AB2434" s="19" t="s">
        <v>491</v>
      </c>
      <c r="AC2434" s="19" t="s">
        <v>131</v>
      </c>
      <c r="AD2434" s="19" t="s">
        <v>1992</v>
      </c>
      <c r="AE2434" s="19" t="s">
        <v>1993</v>
      </c>
      <c r="AF2434" s="19" t="s">
        <v>1719</v>
      </c>
      <c r="AG2434" s="19" t="s">
        <v>1994</v>
      </c>
      <c r="AH2434" s="19" t="s">
        <v>1594</v>
      </c>
      <c r="AI2434" s="19" t="s">
        <v>1595</v>
      </c>
      <c r="AJ2434" s="45">
        <v>0.05</v>
      </c>
      <c r="AK2434" s="45">
        <v>16</v>
      </c>
      <c r="AL2434" s="19" t="s">
        <v>1501</v>
      </c>
      <c r="AM2434" s="46">
        <v>23943.332999999999</v>
      </c>
      <c r="AN2434" s="46">
        <v>16053.333000000001</v>
      </c>
      <c r="AO2434" s="46">
        <v>7890</v>
      </c>
      <c r="AP2434" s="45">
        <v>67.2</v>
      </c>
      <c r="AQ2434" s="45"/>
      <c r="AR2434" s="45" t="str">
        <f>IFERROR(VLOOKUP(AB2434,'Pedidos marco'!$A$1:$D$10000,4,0)," ")</f>
        <v xml:space="preserve"> </v>
      </c>
      <c r="AS2434" s="45">
        <f t="shared" si="259"/>
        <v>13</v>
      </c>
      <c r="AT2434" s="45" t="str">
        <f t="shared" si="260"/>
        <v>13</v>
      </c>
      <c r="AU2434" s="47">
        <v>16</v>
      </c>
      <c r="AV2434" s="19" t="str">
        <f t="shared" si="261"/>
        <v>04 April</v>
      </c>
      <c r="AW2434" s="19">
        <f t="shared" si="262"/>
        <v>0.21000000000000002</v>
      </c>
      <c r="AX2434" s="19">
        <f t="shared" si="263"/>
        <v>4.2</v>
      </c>
      <c r="AY2434" s="19" t="e">
        <f>VLOOKUP(AG2434,Cías!$A$1:$E$10000,5,0)</f>
        <v>#N/A</v>
      </c>
      <c r="AZ2434" s="19" t="str">
        <f t="shared" si="264"/>
        <v>1021996</v>
      </c>
      <c r="BA2434" s="19" t="str">
        <f t="shared" si="265"/>
        <v>FRANCO VEGA SANDRO MARCELO</v>
      </c>
      <c r="BB2434" s="19" t="e">
        <f>VLOOKUP(AG2434,Cías!$A$1:$E$10000,3,0)</f>
        <v>#N/A</v>
      </c>
      <c r="BC2434" s="19"/>
      <c r="BD2434" s="19"/>
      <c r="BE2434" s="19"/>
      <c r="BF2434" s="19"/>
      <c r="BG2434" s="19"/>
      <c r="BH2434" s="19"/>
      <c r="BI2434" s="19"/>
      <c r="BJ2434" s="19"/>
    </row>
    <row r="2435" spans="1:62" ht="15" x14ac:dyDescent="0.2">
      <c r="A2435" s="19" t="s">
        <v>20217</v>
      </c>
      <c r="B2435" s="19" t="s">
        <v>1479</v>
      </c>
      <c r="C2435" s="43">
        <v>44665</v>
      </c>
      <c r="D2435" s="44">
        <v>1.319444444444E-2</v>
      </c>
      <c r="E2435" s="19" t="s">
        <v>20218</v>
      </c>
      <c r="F2435" s="19" t="s">
        <v>1481</v>
      </c>
      <c r="G2435" s="19" t="s">
        <v>1481</v>
      </c>
      <c r="H2435" s="45">
        <v>0</v>
      </c>
      <c r="I2435" s="45">
        <v>0</v>
      </c>
      <c r="J2435" s="19" t="s">
        <v>1482</v>
      </c>
      <c r="K2435" s="19" t="s">
        <v>20219</v>
      </c>
      <c r="L2435" s="19" t="s">
        <v>20220</v>
      </c>
      <c r="M2435" s="19" t="s">
        <v>20221</v>
      </c>
      <c r="N2435" s="19" t="s">
        <v>20217</v>
      </c>
      <c r="O2435" s="19" t="s">
        <v>1486</v>
      </c>
      <c r="P2435" s="19" t="s">
        <v>1487</v>
      </c>
      <c r="Q2435" s="46">
        <v>32.880000000000003</v>
      </c>
      <c r="R2435" s="19" t="s">
        <v>1488</v>
      </c>
      <c r="S2435" s="19" t="s">
        <v>2997</v>
      </c>
      <c r="T2435" s="19" t="s">
        <v>2998</v>
      </c>
      <c r="U2435" s="19" t="s">
        <v>2999</v>
      </c>
      <c r="V2435" s="19" t="s">
        <v>3000</v>
      </c>
      <c r="W2435" s="19" t="s">
        <v>1586</v>
      </c>
      <c r="X2435" s="19" t="s">
        <v>3001</v>
      </c>
      <c r="Y2435" s="19" t="s">
        <v>1588</v>
      </c>
      <c r="Z2435" s="19" t="s">
        <v>1589</v>
      </c>
      <c r="AA2435" s="46">
        <v>250</v>
      </c>
      <c r="AB2435" s="19" t="s">
        <v>473</v>
      </c>
      <c r="AC2435" s="19" t="s">
        <v>96</v>
      </c>
      <c r="AD2435" s="19" t="s">
        <v>1670</v>
      </c>
      <c r="AE2435" s="19" t="s">
        <v>1671</v>
      </c>
      <c r="AF2435" s="19" t="s">
        <v>1497</v>
      </c>
      <c r="AG2435" s="19" t="s">
        <v>1672</v>
      </c>
      <c r="AH2435" s="19" t="s">
        <v>1499</v>
      </c>
      <c r="AI2435" s="19" t="s">
        <v>1500</v>
      </c>
      <c r="AJ2435" s="45">
        <v>0</v>
      </c>
      <c r="AK2435" s="45">
        <v>0</v>
      </c>
      <c r="AL2435" s="19" t="s">
        <v>1501</v>
      </c>
      <c r="AM2435" s="46">
        <v>52340</v>
      </c>
      <c r="AN2435" s="46">
        <v>32880</v>
      </c>
      <c r="AO2435" s="46">
        <v>19460</v>
      </c>
      <c r="AP2435" s="45">
        <v>673.38</v>
      </c>
      <c r="AQ2435" s="45"/>
      <c r="AR2435" s="45" t="str">
        <f>IFERROR(VLOOKUP(AB2435,'Pedidos marco'!$A$1:$D$10000,4,0)," ")</f>
        <v xml:space="preserve"> </v>
      </c>
      <c r="AS2435" s="45">
        <f t="shared" si="259"/>
        <v>14</v>
      </c>
      <c r="AT2435" s="45" t="str">
        <f t="shared" si="260"/>
        <v>14</v>
      </c>
      <c r="AU2435" s="47">
        <v>32.880000000000003</v>
      </c>
      <c r="AV2435" s="19" t="str">
        <f t="shared" si="261"/>
        <v>04 April</v>
      </c>
      <c r="AW2435" s="19">
        <f t="shared" si="262"/>
        <v>20.479927007299267</v>
      </c>
      <c r="AX2435" s="19">
        <f t="shared" si="263"/>
        <v>20.479927007299267</v>
      </c>
      <c r="AY2435" s="19" t="e">
        <f>VLOOKUP(AG2435,Cías!$A$1:$E$10000,5,0)</f>
        <v>#N/A</v>
      </c>
      <c r="AZ2435" s="19" t="str">
        <f t="shared" si="264"/>
        <v>1013227</v>
      </c>
      <c r="BA2435" s="19" t="str">
        <f t="shared" si="265"/>
        <v>COMPAÑIA DE TRANSPORTE PESADO</v>
      </c>
      <c r="BB2435" s="19" t="e">
        <f>VLOOKUP(AG2435,Cías!$A$1:$E$10000,3,0)</f>
        <v>#N/A</v>
      </c>
      <c r="BC2435" s="19"/>
      <c r="BD2435" s="19"/>
      <c r="BE2435" s="19"/>
      <c r="BF2435" s="19"/>
      <c r="BG2435" s="19"/>
      <c r="BH2435" s="19"/>
      <c r="BI2435" s="19"/>
      <c r="BJ2435" s="19"/>
    </row>
    <row r="2436" spans="1:62" ht="15" x14ac:dyDescent="0.2">
      <c r="A2436" s="19" t="s">
        <v>20222</v>
      </c>
      <c r="B2436" s="19" t="s">
        <v>1479</v>
      </c>
      <c r="C2436" s="43">
        <v>44665</v>
      </c>
      <c r="D2436" s="44">
        <v>0.20208333333333001</v>
      </c>
      <c r="E2436" s="19" t="s">
        <v>20223</v>
      </c>
      <c r="F2436" s="19" t="s">
        <v>20224</v>
      </c>
      <c r="G2436" s="19" t="s">
        <v>20225</v>
      </c>
      <c r="H2436" s="45">
        <v>3270</v>
      </c>
      <c r="I2436" s="45">
        <v>3666.35</v>
      </c>
      <c r="J2436" s="19" t="s">
        <v>1560</v>
      </c>
      <c r="K2436" s="19" t="s">
        <v>20226</v>
      </c>
      <c r="L2436" s="19" t="s">
        <v>20227</v>
      </c>
      <c r="M2436" s="19" t="s">
        <v>20228</v>
      </c>
      <c r="N2436" s="19" t="s">
        <v>20222</v>
      </c>
      <c r="O2436" s="19" t="s">
        <v>371</v>
      </c>
      <c r="P2436" s="19" t="s">
        <v>372</v>
      </c>
      <c r="Q2436" s="46">
        <v>500</v>
      </c>
      <c r="R2436" s="19" t="s">
        <v>1544</v>
      </c>
      <c r="S2436" s="19" t="s">
        <v>3902</v>
      </c>
      <c r="T2436" s="19" t="s">
        <v>173</v>
      </c>
      <c r="U2436" s="19" t="s">
        <v>4442</v>
      </c>
      <c r="V2436" s="19" t="s">
        <v>4443</v>
      </c>
      <c r="W2436" s="19" t="s">
        <v>1548</v>
      </c>
      <c r="X2436" s="19" t="s">
        <v>4444</v>
      </c>
      <c r="Y2436" s="19" t="s">
        <v>1684</v>
      </c>
      <c r="Z2436" s="19" t="s">
        <v>1685</v>
      </c>
      <c r="AA2436" s="46">
        <v>198</v>
      </c>
      <c r="AB2436" s="19" t="s">
        <v>512</v>
      </c>
      <c r="AC2436" s="19" t="s">
        <v>173</v>
      </c>
      <c r="AD2436" s="19" t="s">
        <v>10265</v>
      </c>
      <c r="AE2436" s="19" t="s">
        <v>10266</v>
      </c>
      <c r="AF2436" s="19" t="s">
        <v>1592</v>
      </c>
      <c r="AG2436" s="19" t="s">
        <v>14044</v>
      </c>
      <c r="AH2436" s="19" t="s">
        <v>1499</v>
      </c>
      <c r="AI2436" s="19" t="s">
        <v>1500</v>
      </c>
      <c r="AJ2436" s="45">
        <v>0</v>
      </c>
      <c r="AK2436" s="45">
        <v>0</v>
      </c>
      <c r="AL2436" s="19" t="s">
        <v>1501</v>
      </c>
      <c r="AM2436" s="46">
        <v>33855.455000000002</v>
      </c>
      <c r="AN2436" s="46">
        <v>25045.455000000002</v>
      </c>
      <c r="AO2436" s="46">
        <v>8810</v>
      </c>
      <c r="AP2436" s="45">
        <v>370</v>
      </c>
      <c r="AQ2436" s="45"/>
      <c r="AR2436" s="45" t="str">
        <f>IFERROR(VLOOKUP(AB2436,'Pedidos marco'!$A$1:$D$10000,4,0)," ")</f>
        <v xml:space="preserve"> </v>
      </c>
      <c r="AS2436" s="45">
        <f t="shared" ref="AS2436:AS2499" si="266">DAY(C2436)</f>
        <v>14</v>
      </c>
      <c r="AT2436" s="45" t="str">
        <f t="shared" ref="AT2436:AT2499" si="267">TEXT(AS2436,"dd")</f>
        <v>14</v>
      </c>
      <c r="AU2436" s="47">
        <v>25</v>
      </c>
      <c r="AV2436" s="19" t="str">
        <f t="shared" ref="AV2436:AV2499" si="268">TEXT(C2436,"MM MMMM")</f>
        <v>04 April</v>
      </c>
      <c r="AW2436" s="19">
        <f t="shared" ref="AW2436:AW2499" si="269">IFERROR(AP2436/Q2436,"")</f>
        <v>0.74</v>
      </c>
      <c r="AX2436" s="19">
        <f t="shared" ref="AX2436:AX2499" si="270">IFERROR(AP2436/AU2436,"")</f>
        <v>14.8</v>
      </c>
      <c r="AY2436" s="19" t="e">
        <f>VLOOKUP(AG2436,Cías!$A$1:$E$10000,5,0)</f>
        <v>#N/A</v>
      </c>
      <c r="AZ2436" s="19" t="str">
        <f t="shared" ref="AZ2436:AZ2499" si="271">AB2436</f>
        <v>1013862</v>
      </c>
      <c r="BA2436" s="19" t="str">
        <f t="shared" ref="BA2436:BA2499" si="272">AC2436</f>
        <v>JACOME MARTINEZ EDGAR BOLIVAR</v>
      </c>
      <c r="BB2436" s="19" t="e">
        <f>VLOOKUP(AG2436,Cías!$A$1:$E$10000,3,0)</f>
        <v>#N/A</v>
      </c>
      <c r="BC2436" s="19"/>
      <c r="BD2436" s="19"/>
      <c r="BE2436" s="19"/>
      <c r="BF2436" s="19"/>
      <c r="BG2436" s="19"/>
      <c r="BH2436" s="19"/>
      <c r="BI2436" s="19"/>
      <c r="BJ2436" s="19"/>
    </row>
    <row r="2437" spans="1:62" ht="15" x14ac:dyDescent="0.2">
      <c r="A2437" s="19" t="s">
        <v>20222</v>
      </c>
      <c r="B2437" s="19" t="s">
        <v>1479</v>
      </c>
      <c r="C2437" s="43">
        <v>44665</v>
      </c>
      <c r="D2437" s="44">
        <v>0.20208333333333001</v>
      </c>
      <c r="E2437" s="19" t="s">
        <v>20229</v>
      </c>
      <c r="F2437" s="19" t="s">
        <v>20230</v>
      </c>
      <c r="G2437" s="19" t="s">
        <v>20231</v>
      </c>
      <c r="H2437" s="45">
        <v>1040</v>
      </c>
      <c r="I2437" s="45">
        <v>1166.05</v>
      </c>
      <c r="J2437" s="19" t="s">
        <v>1560</v>
      </c>
      <c r="K2437" s="19" t="s">
        <v>20232</v>
      </c>
      <c r="L2437" s="19" t="s">
        <v>20233</v>
      </c>
      <c r="M2437" s="19" t="s">
        <v>20234</v>
      </c>
      <c r="N2437" s="19" t="s">
        <v>20222</v>
      </c>
      <c r="O2437" s="19" t="s">
        <v>367</v>
      </c>
      <c r="P2437" s="19" t="s">
        <v>368</v>
      </c>
      <c r="Q2437" s="46">
        <v>160</v>
      </c>
      <c r="R2437" s="19" t="s">
        <v>1544</v>
      </c>
      <c r="S2437" s="19" t="s">
        <v>3902</v>
      </c>
      <c r="T2437" s="19" t="s">
        <v>173</v>
      </c>
      <c r="U2437" s="19" t="s">
        <v>4442</v>
      </c>
      <c r="V2437" s="19" t="s">
        <v>4443</v>
      </c>
      <c r="W2437" s="19" t="s">
        <v>1548</v>
      </c>
      <c r="X2437" s="19" t="s">
        <v>4444</v>
      </c>
      <c r="Y2437" s="19" t="s">
        <v>1684</v>
      </c>
      <c r="Z2437" s="19" t="s">
        <v>1685</v>
      </c>
      <c r="AA2437" s="46">
        <v>198</v>
      </c>
      <c r="AB2437" s="19" t="s">
        <v>512</v>
      </c>
      <c r="AC2437" s="19" t="s">
        <v>173</v>
      </c>
      <c r="AD2437" s="19" t="s">
        <v>10265</v>
      </c>
      <c r="AE2437" s="19" t="s">
        <v>10266</v>
      </c>
      <c r="AF2437" s="19" t="s">
        <v>1592</v>
      </c>
      <c r="AG2437" s="19" t="s">
        <v>14044</v>
      </c>
      <c r="AH2437" s="19" t="s">
        <v>1499</v>
      </c>
      <c r="AI2437" s="19" t="s">
        <v>1500</v>
      </c>
      <c r="AJ2437" s="45">
        <v>0</v>
      </c>
      <c r="AK2437" s="45">
        <v>0</v>
      </c>
      <c r="AL2437" s="19" t="s">
        <v>1501</v>
      </c>
      <c r="AM2437" s="46">
        <v>16824.544999999998</v>
      </c>
      <c r="AN2437" s="46">
        <v>8014.5450000000001</v>
      </c>
      <c r="AO2437" s="46">
        <v>8810</v>
      </c>
      <c r="AP2437" s="45">
        <v>118.4</v>
      </c>
      <c r="AQ2437" s="45"/>
      <c r="AR2437" s="45" t="str">
        <f>IFERROR(VLOOKUP(AB2437,'Pedidos marco'!$A$1:$D$10000,4,0)," ")</f>
        <v xml:space="preserve"> </v>
      </c>
      <c r="AS2437" s="45">
        <f t="shared" si="266"/>
        <v>14</v>
      </c>
      <c r="AT2437" s="45" t="str">
        <f t="shared" si="267"/>
        <v>14</v>
      </c>
      <c r="AU2437" s="47">
        <v>8</v>
      </c>
      <c r="AV2437" s="19" t="str">
        <f t="shared" si="268"/>
        <v>04 April</v>
      </c>
      <c r="AW2437" s="19">
        <f t="shared" si="269"/>
        <v>0.74</v>
      </c>
      <c r="AX2437" s="19">
        <f t="shared" si="270"/>
        <v>14.8</v>
      </c>
      <c r="AY2437" s="19" t="e">
        <f>VLOOKUP(AG2437,Cías!$A$1:$E$10000,5,0)</f>
        <v>#N/A</v>
      </c>
      <c r="AZ2437" s="19" t="str">
        <f t="shared" si="271"/>
        <v>1013862</v>
      </c>
      <c r="BA2437" s="19" t="str">
        <f t="shared" si="272"/>
        <v>JACOME MARTINEZ EDGAR BOLIVAR</v>
      </c>
      <c r="BB2437" s="19" t="e">
        <f>VLOOKUP(AG2437,Cías!$A$1:$E$10000,3,0)</f>
        <v>#N/A</v>
      </c>
      <c r="BC2437" s="19"/>
      <c r="BD2437" s="19"/>
      <c r="BE2437" s="19"/>
      <c r="BF2437" s="19"/>
      <c r="BG2437" s="19"/>
      <c r="BH2437" s="19"/>
      <c r="BI2437" s="19"/>
      <c r="BJ2437" s="19"/>
    </row>
    <row r="2438" spans="1:62" ht="15" x14ac:dyDescent="0.2">
      <c r="A2438" s="19" t="s">
        <v>20235</v>
      </c>
      <c r="B2438" s="19" t="s">
        <v>1479</v>
      </c>
      <c r="C2438" s="43">
        <v>44665</v>
      </c>
      <c r="D2438" s="44">
        <v>0.22361111111111001</v>
      </c>
      <c r="E2438" s="19" t="s">
        <v>20236</v>
      </c>
      <c r="F2438" s="19" t="s">
        <v>20237</v>
      </c>
      <c r="G2438" s="19" t="s">
        <v>20238</v>
      </c>
      <c r="H2438" s="45">
        <v>4225.6499999999996</v>
      </c>
      <c r="I2438" s="45">
        <v>4737.83</v>
      </c>
      <c r="J2438" s="19" t="s">
        <v>1560</v>
      </c>
      <c r="K2438" s="19" t="s">
        <v>20239</v>
      </c>
      <c r="L2438" s="19" t="s">
        <v>20240</v>
      </c>
      <c r="M2438" s="19" t="s">
        <v>20241</v>
      </c>
      <c r="N2438" s="19" t="s">
        <v>20235</v>
      </c>
      <c r="O2438" s="19" t="s">
        <v>367</v>
      </c>
      <c r="P2438" s="19" t="s">
        <v>368</v>
      </c>
      <c r="Q2438" s="46">
        <v>660</v>
      </c>
      <c r="R2438" s="19" t="s">
        <v>1544</v>
      </c>
      <c r="S2438" s="19" t="s">
        <v>1680</v>
      </c>
      <c r="T2438" s="19" t="s">
        <v>90</v>
      </c>
      <c r="U2438" s="19" t="s">
        <v>1681</v>
      </c>
      <c r="V2438" s="19" t="s">
        <v>1682</v>
      </c>
      <c r="W2438" s="19" t="s">
        <v>1548</v>
      </c>
      <c r="X2438" s="19" t="s">
        <v>1683</v>
      </c>
      <c r="Y2438" s="19" t="s">
        <v>1684</v>
      </c>
      <c r="Z2438" s="19" t="s">
        <v>1685</v>
      </c>
      <c r="AA2438" s="46">
        <v>198</v>
      </c>
      <c r="AB2438" s="19" t="s">
        <v>443</v>
      </c>
      <c r="AC2438" s="19" t="s">
        <v>33</v>
      </c>
      <c r="AD2438" s="19" t="s">
        <v>1686</v>
      </c>
      <c r="AE2438" s="19" t="s">
        <v>1687</v>
      </c>
      <c r="AF2438" s="19" t="s">
        <v>1592</v>
      </c>
      <c r="AG2438" s="19" t="s">
        <v>1688</v>
      </c>
      <c r="AH2438" s="19" t="s">
        <v>1499</v>
      </c>
      <c r="AI2438" s="19" t="s">
        <v>1500</v>
      </c>
      <c r="AJ2438" s="45">
        <v>0</v>
      </c>
      <c r="AK2438" s="45">
        <v>0</v>
      </c>
      <c r="AL2438" s="19" t="s">
        <v>1501</v>
      </c>
      <c r="AM2438" s="46">
        <v>51000</v>
      </c>
      <c r="AN2438" s="46">
        <v>33070</v>
      </c>
      <c r="AO2438" s="46">
        <v>17930</v>
      </c>
      <c r="AP2438" s="45">
        <v>488.4</v>
      </c>
      <c r="AQ2438" s="45"/>
      <c r="AR2438" s="45" t="str">
        <f>IFERROR(VLOOKUP(AB2438,'Pedidos marco'!$A$1:$D$10000,4,0)," ")</f>
        <v xml:space="preserve"> </v>
      </c>
      <c r="AS2438" s="45">
        <f t="shared" si="266"/>
        <v>14</v>
      </c>
      <c r="AT2438" s="45" t="str">
        <f t="shared" si="267"/>
        <v>14</v>
      </c>
      <c r="AU2438" s="47">
        <v>33</v>
      </c>
      <c r="AV2438" s="19" t="str">
        <f t="shared" si="268"/>
        <v>04 April</v>
      </c>
      <c r="AW2438" s="19">
        <f t="shared" si="269"/>
        <v>0.74</v>
      </c>
      <c r="AX2438" s="19">
        <f t="shared" si="270"/>
        <v>14.799999999999999</v>
      </c>
      <c r="AY2438" s="19" t="e">
        <f>VLOOKUP(AG2438,Cías!$A$1:$E$10000,5,0)</f>
        <v>#N/A</v>
      </c>
      <c r="AZ2438" s="19" t="str">
        <f t="shared" si="271"/>
        <v>1013812</v>
      </c>
      <c r="BA2438" s="19" t="str">
        <f t="shared" si="272"/>
        <v>ASHQUI ANDINO JORGE AQUILINO</v>
      </c>
      <c r="BB2438" s="19" t="e">
        <f>VLOOKUP(AG2438,Cías!$A$1:$E$10000,3,0)</f>
        <v>#N/A</v>
      </c>
      <c r="BC2438" s="19"/>
      <c r="BD2438" s="19"/>
      <c r="BE2438" s="19"/>
      <c r="BF2438" s="19"/>
      <c r="BG2438" s="19"/>
      <c r="BH2438" s="19"/>
      <c r="BI2438" s="19"/>
      <c r="BJ2438" s="19"/>
    </row>
    <row r="2439" spans="1:62" ht="15" x14ac:dyDescent="0.2">
      <c r="A2439" s="19" t="s">
        <v>20242</v>
      </c>
      <c r="B2439" s="19" t="s">
        <v>1479</v>
      </c>
      <c r="C2439" s="43">
        <v>44665</v>
      </c>
      <c r="D2439" s="44">
        <v>0.23263888888889001</v>
      </c>
      <c r="E2439" s="19" t="s">
        <v>20243</v>
      </c>
      <c r="F2439" s="19" t="s">
        <v>20244</v>
      </c>
      <c r="G2439" s="19" t="s">
        <v>20245</v>
      </c>
      <c r="H2439" s="45">
        <v>2233.8000000000002</v>
      </c>
      <c r="I2439" s="45">
        <v>2504.56</v>
      </c>
      <c r="J2439" s="19" t="s">
        <v>2037</v>
      </c>
      <c r="K2439" s="19" t="s">
        <v>20246</v>
      </c>
      <c r="L2439" s="19" t="s">
        <v>20247</v>
      </c>
      <c r="M2439" s="19" t="s">
        <v>20248</v>
      </c>
      <c r="N2439" s="19" t="s">
        <v>20242</v>
      </c>
      <c r="O2439" s="19" t="s">
        <v>367</v>
      </c>
      <c r="P2439" s="19" t="s">
        <v>368</v>
      </c>
      <c r="Q2439" s="46">
        <v>340</v>
      </c>
      <c r="R2439" s="19" t="s">
        <v>1544</v>
      </c>
      <c r="S2439" s="19" t="s">
        <v>2691</v>
      </c>
      <c r="T2439" s="19" t="s">
        <v>149</v>
      </c>
      <c r="U2439" s="19" t="s">
        <v>2709</v>
      </c>
      <c r="V2439" s="19" t="s">
        <v>2710</v>
      </c>
      <c r="W2439" s="19" t="s">
        <v>1548</v>
      </c>
      <c r="X2439" s="19" t="s">
        <v>2711</v>
      </c>
      <c r="Y2439" s="19" t="s">
        <v>1684</v>
      </c>
      <c r="Z2439" s="19" t="s">
        <v>1685</v>
      </c>
      <c r="AA2439" s="46">
        <v>198</v>
      </c>
      <c r="AB2439" s="19" t="s">
        <v>500</v>
      </c>
      <c r="AC2439" s="19" t="s">
        <v>149</v>
      </c>
      <c r="AD2439" s="19" t="s">
        <v>2695</v>
      </c>
      <c r="AE2439" s="19" t="s">
        <v>1481</v>
      </c>
      <c r="AF2439" s="19" t="s">
        <v>1554</v>
      </c>
      <c r="AG2439" s="19" t="s">
        <v>2696</v>
      </c>
      <c r="AH2439" s="19" t="s">
        <v>1499</v>
      </c>
      <c r="AI2439" s="19" t="s">
        <v>1500</v>
      </c>
      <c r="AJ2439" s="45">
        <v>0</v>
      </c>
      <c r="AK2439" s="45">
        <v>0</v>
      </c>
      <c r="AL2439" s="19" t="s">
        <v>1501</v>
      </c>
      <c r="AM2439" s="46">
        <v>26780</v>
      </c>
      <c r="AN2439" s="46">
        <v>17030</v>
      </c>
      <c r="AO2439" s="46">
        <v>9750</v>
      </c>
      <c r="AP2439" s="45">
        <v>251.6</v>
      </c>
      <c r="AQ2439" s="45"/>
      <c r="AR2439" s="45" t="str">
        <f>IFERROR(VLOOKUP(AB2439,'Pedidos marco'!$A$1:$D$10000,4,0)," ")</f>
        <v xml:space="preserve"> </v>
      </c>
      <c r="AS2439" s="45">
        <f t="shared" si="266"/>
        <v>14</v>
      </c>
      <c r="AT2439" s="45" t="str">
        <f t="shared" si="267"/>
        <v>14</v>
      </c>
      <c r="AU2439" s="47">
        <v>17</v>
      </c>
      <c r="AV2439" s="19" t="str">
        <f t="shared" si="268"/>
        <v>04 April</v>
      </c>
      <c r="AW2439" s="19">
        <f t="shared" si="269"/>
        <v>0.74</v>
      </c>
      <c r="AX2439" s="19">
        <f t="shared" si="270"/>
        <v>14.799999999999999</v>
      </c>
      <c r="AY2439" s="19" t="e">
        <f>VLOOKUP(AG2439,Cías!$A$1:$E$10000,5,0)</f>
        <v>#N/A</v>
      </c>
      <c r="AZ2439" s="19" t="str">
        <f t="shared" si="271"/>
        <v>1021990</v>
      </c>
      <c r="BA2439" s="19" t="str">
        <f t="shared" si="272"/>
        <v>GRANJA GOMEZ VINICIO ROLANDO</v>
      </c>
      <c r="BB2439" s="19" t="e">
        <f>VLOOKUP(AG2439,Cías!$A$1:$E$10000,3,0)</f>
        <v>#N/A</v>
      </c>
      <c r="BC2439" s="19"/>
      <c r="BD2439" s="19"/>
      <c r="BE2439" s="19"/>
      <c r="BF2439" s="19"/>
      <c r="BG2439" s="19"/>
      <c r="BH2439" s="19"/>
      <c r="BI2439" s="19"/>
      <c r="BJ2439" s="19"/>
    </row>
    <row r="2440" spans="1:62" ht="15" x14ac:dyDescent="0.2">
      <c r="A2440" s="19" t="s">
        <v>20249</v>
      </c>
      <c r="B2440" s="19" t="s">
        <v>1479</v>
      </c>
      <c r="C2440" s="43">
        <v>44665</v>
      </c>
      <c r="D2440" s="44">
        <v>0.23402777777778</v>
      </c>
      <c r="E2440" s="19" t="s">
        <v>20250</v>
      </c>
      <c r="F2440" s="19" t="s">
        <v>1481</v>
      </c>
      <c r="G2440" s="19" t="s">
        <v>1481</v>
      </c>
      <c r="H2440" s="45">
        <v>0</v>
      </c>
      <c r="I2440" s="45">
        <v>0</v>
      </c>
      <c r="J2440" s="19" t="s">
        <v>1482</v>
      </c>
      <c r="K2440" s="19" t="s">
        <v>17099</v>
      </c>
      <c r="L2440" s="19" t="s">
        <v>20251</v>
      </c>
      <c r="M2440" s="19" t="s">
        <v>20252</v>
      </c>
      <c r="N2440" s="19" t="s">
        <v>20249</v>
      </c>
      <c r="O2440" s="19" t="s">
        <v>1486</v>
      </c>
      <c r="P2440" s="19" t="s">
        <v>1487</v>
      </c>
      <c r="Q2440" s="46">
        <v>31.95</v>
      </c>
      <c r="R2440" s="19" t="s">
        <v>1488</v>
      </c>
      <c r="S2440" s="19" t="s">
        <v>1663</v>
      </c>
      <c r="T2440" s="19" t="s">
        <v>1664</v>
      </c>
      <c r="U2440" s="19" t="s">
        <v>1665</v>
      </c>
      <c r="V2440" s="19" t="s">
        <v>1666</v>
      </c>
      <c r="W2440" s="19" t="s">
        <v>415</v>
      </c>
      <c r="X2440" s="19" t="s">
        <v>1667</v>
      </c>
      <c r="Y2440" s="19" t="s">
        <v>1668</v>
      </c>
      <c r="Z2440" s="19" t="s">
        <v>1669</v>
      </c>
      <c r="AA2440" s="46">
        <v>105</v>
      </c>
      <c r="AB2440" s="19" t="s">
        <v>473</v>
      </c>
      <c r="AC2440" s="19" t="s">
        <v>96</v>
      </c>
      <c r="AD2440" s="19" t="s">
        <v>4413</v>
      </c>
      <c r="AE2440" s="19" t="s">
        <v>4414</v>
      </c>
      <c r="AF2440" s="19" t="s">
        <v>1497</v>
      </c>
      <c r="AG2440" s="19" t="s">
        <v>4415</v>
      </c>
      <c r="AH2440" s="19" t="s">
        <v>1499</v>
      </c>
      <c r="AI2440" s="19" t="s">
        <v>1500</v>
      </c>
      <c r="AJ2440" s="45">
        <v>0</v>
      </c>
      <c r="AK2440" s="45">
        <v>0</v>
      </c>
      <c r="AL2440" s="19" t="s">
        <v>1501</v>
      </c>
      <c r="AM2440" s="46">
        <v>50930</v>
      </c>
      <c r="AN2440" s="46">
        <v>31950</v>
      </c>
      <c r="AO2440" s="46">
        <v>18980</v>
      </c>
      <c r="AP2440" s="45">
        <v>296.82</v>
      </c>
      <c r="AQ2440" s="45"/>
      <c r="AR2440" s="45" t="str">
        <f>IFERROR(VLOOKUP(AB2440,'Pedidos marco'!$A$1:$D$10000,4,0)," ")</f>
        <v xml:space="preserve"> </v>
      </c>
      <c r="AS2440" s="45">
        <f t="shared" si="266"/>
        <v>14</v>
      </c>
      <c r="AT2440" s="45" t="str">
        <f t="shared" si="267"/>
        <v>14</v>
      </c>
      <c r="AU2440" s="47">
        <v>31.95</v>
      </c>
      <c r="AV2440" s="19" t="str">
        <f t="shared" si="268"/>
        <v>04 April</v>
      </c>
      <c r="AW2440" s="19">
        <f t="shared" si="269"/>
        <v>9.2901408450704217</v>
      </c>
      <c r="AX2440" s="19">
        <f t="shared" si="270"/>
        <v>9.2901408450704217</v>
      </c>
      <c r="AY2440" s="19" t="e">
        <f>VLOOKUP(AG2440,Cías!$A$1:$E$10000,5,0)</f>
        <v>#N/A</v>
      </c>
      <c r="AZ2440" s="19" t="str">
        <f t="shared" si="271"/>
        <v>1013227</v>
      </c>
      <c r="BA2440" s="19" t="str">
        <f t="shared" si="272"/>
        <v>COMPAÑIA DE TRANSPORTE PESADO</v>
      </c>
      <c r="BB2440" s="19" t="e">
        <f>VLOOKUP(AG2440,Cías!$A$1:$E$10000,3,0)</f>
        <v>#N/A</v>
      </c>
      <c r="BC2440" s="19"/>
      <c r="BD2440" s="19"/>
      <c r="BE2440" s="19"/>
      <c r="BF2440" s="19"/>
      <c r="BG2440" s="19"/>
      <c r="BH2440" s="19"/>
      <c r="BI2440" s="19"/>
      <c r="BJ2440" s="19"/>
    </row>
    <row r="2441" spans="1:62" ht="15" x14ac:dyDescent="0.2">
      <c r="A2441" s="19" t="s">
        <v>20253</v>
      </c>
      <c r="B2441" s="19" t="s">
        <v>1479</v>
      </c>
      <c r="C2441" s="43">
        <v>44665</v>
      </c>
      <c r="D2441" s="44">
        <v>0.24374999999999999</v>
      </c>
      <c r="E2441" s="19" t="s">
        <v>20254</v>
      </c>
      <c r="F2441" s="19" t="s">
        <v>20255</v>
      </c>
      <c r="G2441" s="19" t="s">
        <v>20256</v>
      </c>
      <c r="H2441" s="45">
        <v>4415.3999999999996</v>
      </c>
      <c r="I2441" s="45">
        <v>4950.58</v>
      </c>
      <c r="J2441" s="19" t="s">
        <v>1560</v>
      </c>
      <c r="K2441" s="19" t="s">
        <v>20257</v>
      </c>
      <c r="L2441" s="19" t="s">
        <v>20258</v>
      </c>
      <c r="M2441" s="19" t="s">
        <v>20259</v>
      </c>
      <c r="N2441" s="19" t="s">
        <v>20253</v>
      </c>
      <c r="O2441" s="19" t="s">
        <v>367</v>
      </c>
      <c r="P2441" s="19" t="s">
        <v>368</v>
      </c>
      <c r="Q2441" s="46">
        <v>660</v>
      </c>
      <c r="R2441" s="19" t="s">
        <v>1544</v>
      </c>
      <c r="S2441" s="19" t="s">
        <v>1795</v>
      </c>
      <c r="T2441" s="19" t="s">
        <v>177</v>
      </c>
      <c r="U2441" s="19" t="s">
        <v>1796</v>
      </c>
      <c r="V2441" s="19" t="s">
        <v>1797</v>
      </c>
      <c r="W2441" s="19" t="s">
        <v>1798</v>
      </c>
      <c r="X2441" s="19" t="s">
        <v>1799</v>
      </c>
      <c r="Y2441" s="19" t="s">
        <v>1800</v>
      </c>
      <c r="Z2441" s="19" t="s">
        <v>1801</v>
      </c>
      <c r="AA2441" s="46">
        <v>159</v>
      </c>
      <c r="AB2441" s="19" t="s">
        <v>1802</v>
      </c>
      <c r="AC2441" s="19" t="s">
        <v>177</v>
      </c>
      <c r="AD2441" s="19" t="s">
        <v>1803</v>
      </c>
      <c r="AE2441" s="19" t="s">
        <v>1804</v>
      </c>
      <c r="AF2441" s="19" t="s">
        <v>1592</v>
      </c>
      <c r="AG2441" s="19" t="s">
        <v>1805</v>
      </c>
      <c r="AH2441" s="19" t="s">
        <v>1499</v>
      </c>
      <c r="AI2441" s="19" t="s">
        <v>1500</v>
      </c>
      <c r="AJ2441" s="45">
        <v>0</v>
      </c>
      <c r="AK2441" s="45">
        <v>0</v>
      </c>
      <c r="AL2441" s="19" t="s">
        <v>1501</v>
      </c>
      <c r="AM2441" s="46">
        <v>51400</v>
      </c>
      <c r="AN2441" s="46">
        <v>33070</v>
      </c>
      <c r="AO2441" s="46">
        <v>18330</v>
      </c>
      <c r="AP2441" s="45">
        <v>382.8</v>
      </c>
      <c r="AQ2441" s="45"/>
      <c r="AR2441" s="45" t="str">
        <f>IFERROR(VLOOKUP(AB2441,'Pedidos marco'!$A$1:$D$10000,4,0)," ")</f>
        <v xml:space="preserve"> </v>
      </c>
      <c r="AS2441" s="45">
        <f t="shared" si="266"/>
        <v>14</v>
      </c>
      <c r="AT2441" s="45" t="str">
        <f t="shared" si="267"/>
        <v>14</v>
      </c>
      <c r="AU2441" s="47">
        <v>33</v>
      </c>
      <c r="AV2441" s="19" t="str">
        <f t="shared" si="268"/>
        <v>04 April</v>
      </c>
      <c r="AW2441" s="19">
        <f t="shared" si="269"/>
        <v>0.58000000000000007</v>
      </c>
      <c r="AX2441" s="19">
        <f t="shared" si="270"/>
        <v>11.6</v>
      </c>
      <c r="AY2441" s="19" t="e">
        <f>VLOOKUP(AG2441,Cías!$A$1:$E$10000,5,0)</f>
        <v>#N/A</v>
      </c>
      <c r="AZ2441" s="19" t="str">
        <f t="shared" si="271"/>
        <v>1013478</v>
      </c>
      <c r="BA2441" s="19" t="str">
        <f t="shared" si="272"/>
        <v>LANDAZURI CORDOVA IVAN OSWALDO</v>
      </c>
      <c r="BB2441" s="19" t="e">
        <f>VLOOKUP(AG2441,Cías!$A$1:$E$10000,3,0)</f>
        <v>#N/A</v>
      </c>
      <c r="BC2441" s="19"/>
      <c r="BD2441" s="19"/>
      <c r="BE2441" s="19"/>
      <c r="BF2441" s="19"/>
      <c r="BG2441" s="19"/>
      <c r="BH2441" s="19"/>
      <c r="BI2441" s="19"/>
      <c r="BJ2441" s="19"/>
    </row>
    <row r="2442" spans="1:62" ht="15" x14ac:dyDescent="0.2">
      <c r="A2442" s="19" t="s">
        <v>20260</v>
      </c>
      <c r="B2442" s="19" t="s">
        <v>1479</v>
      </c>
      <c r="C2442" s="43">
        <v>44665</v>
      </c>
      <c r="D2442" s="44">
        <v>0.25833333333332997</v>
      </c>
      <c r="E2442" s="19" t="s">
        <v>20261</v>
      </c>
      <c r="F2442" s="19" t="s">
        <v>1481</v>
      </c>
      <c r="G2442" s="19" t="s">
        <v>1481</v>
      </c>
      <c r="H2442" s="45">
        <v>0</v>
      </c>
      <c r="I2442" s="45">
        <v>0</v>
      </c>
      <c r="J2442" s="19" t="s">
        <v>1482</v>
      </c>
      <c r="K2442" s="19" t="s">
        <v>20262</v>
      </c>
      <c r="L2442" s="19" t="s">
        <v>20263</v>
      </c>
      <c r="M2442" s="19" t="s">
        <v>20264</v>
      </c>
      <c r="N2442" s="19" t="s">
        <v>20260</v>
      </c>
      <c r="O2442" s="19" t="s">
        <v>367</v>
      </c>
      <c r="P2442" s="19" t="s">
        <v>368</v>
      </c>
      <c r="Q2442" s="46">
        <v>660</v>
      </c>
      <c r="R2442" s="19" t="s">
        <v>1544</v>
      </c>
      <c r="S2442" s="19" t="s">
        <v>2353</v>
      </c>
      <c r="T2442" s="19" t="s">
        <v>2354</v>
      </c>
      <c r="U2442" s="19" t="s">
        <v>9398</v>
      </c>
      <c r="V2442" s="19" t="s">
        <v>9399</v>
      </c>
      <c r="W2442" s="19" t="s">
        <v>415</v>
      </c>
      <c r="X2442" s="19" t="s">
        <v>9400</v>
      </c>
      <c r="Y2442" s="19" t="s">
        <v>3748</v>
      </c>
      <c r="Z2442" s="19" t="s">
        <v>3749</v>
      </c>
      <c r="AA2442" s="46">
        <v>129</v>
      </c>
      <c r="AB2442" s="19" t="s">
        <v>578</v>
      </c>
      <c r="AC2442" s="19" t="s">
        <v>313</v>
      </c>
      <c r="AD2442" s="19" t="s">
        <v>2358</v>
      </c>
      <c r="AE2442" s="19" t="s">
        <v>2359</v>
      </c>
      <c r="AF2442" s="19" t="s">
        <v>1592</v>
      </c>
      <c r="AG2442" s="19" t="s">
        <v>2360</v>
      </c>
      <c r="AH2442" s="19" t="s">
        <v>1499</v>
      </c>
      <c r="AI2442" s="19" t="s">
        <v>1500</v>
      </c>
      <c r="AJ2442" s="45">
        <v>0</v>
      </c>
      <c r="AK2442" s="45">
        <v>0</v>
      </c>
      <c r="AL2442" s="19" t="s">
        <v>1501</v>
      </c>
      <c r="AM2442" s="46">
        <v>50680</v>
      </c>
      <c r="AN2442" s="46">
        <v>33080</v>
      </c>
      <c r="AO2442" s="46">
        <v>17600</v>
      </c>
      <c r="AP2442" s="45">
        <v>336.6</v>
      </c>
      <c r="AQ2442" s="45"/>
      <c r="AR2442" s="45" t="str">
        <f>IFERROR(VLOOKUP(AB2442,'Pedidos marco'!$A$1:$D$10000,4,0)," ")</f>
        <v xml:space="preserve"> </v>
      </c>
      <c r="AS2442" s="45">
        <f t="shared" si="266"/>
        <v>14</v>
      </c>
      <c r="AT2442" s="45" t="str">
        <f t="shared" si="267"/>
        <v>14</v>
      </c>
      <c r="AU2442" s="47">
        <v>33</v>
      </c>
      <c r="AV2442" s="19" t="str">
        <f t="shared" si="268"/>
        <v>04 April</v>
      </c>
      <c r="AW2442" s="19">
        <f t="shared" si="269"/>
        <v>0.51</v>
      </c>
      <c r="AX2442" s="19">
        <f t="shared" si="270"/>
        <v>10.200000000000001</v>
      </c>
      <c r="AY2442" s="19" t="e">
        <f>VLOOKUP(AG2442,Cías!$A$1:$E$10000,5,0)</f>
        <v>#N/A</v>
      </c>
      <c r="AZ2442" s="19" t="str">
        <f t="shared" si="271"/>
        <v>1018725</v>
      </c>
      <c r="BA2442" s="19" t="str">
        <f t="shared" si="272"/>
        <v>TRANSPORTE DE CARGA PESADA</v>
      </c>
      <c r="BB2442" s="19" t="e">
        <f>VLOOKUP(AG2442,Cías!$A$1:$E$10000,3,0)</f>
        <v>#N/A</v>
      </c>
      <c r="BC2442" s="19"/>
      <c r="BD2442" s="19"/>
      <c r="BE2442" s="19"/>
      <c r="BF2442" s="19"/>
      <c r="BG2442" s="19"/>
      <c r="BH2442" s="19"/>
      <c r="BI2442" s="19"/>
      <c r="BJ2442" s="19"/>
    </row>
    <row r="2443" spans="1:62" ht="15" x14ac:dyDescent="0.2">
      <c r="A2443" s="19" t="s">
        <v>20265</v>
      </c>
      <c r="B2443" s="19" t="s">
        <v>1479</v>
      </c>
      <c r="C2443" s="43">
        <v>44665</v>
      </c>
      <c r="D2443" s="44">
        <v>0.26527777777778</v>
      </c>
      <c r="E2443" s="19" t="s">
        <v>20266</v>
      </c>
      <c r="F2443" s="19" t="s">
        <v>20267</v>
      </c>
      <c r="G2443" s="19" t="s">
        <v>20268</v>
      </c>
      <c r="H2443" s="45">
        <v>3973.41</v>
      </c>
      <c r="I2443" s="45">
        <v>4455.01</v>
      </c>
      <c r="J2443" s="19" t="s">
        <v>1560</v>
      </c>
      <c r="K2443" s="19" t="s">
        <v>20269</v>
      </c>
      <c r="L2443" s="19" t="s">
        <v>20270</v>
      </c>
      <c r="M2443" s="19" t="s">
        <v>20271</v>
      </c>
      <c r="N2443" s="19" t="s">
        <v>20265</v>
      </c>
      <c r="O2443" s="19" t="s">
        <v>2057</v>
      </c>
      <c r="P2443" s="19" t="s">
        <v>2058</v>
      </c>
      <c r="Q2443" s="46">
        <v>31.54</v>
      </c>
      <c r="R2443" s="19" t="s">
        <v>1488</v>
      </c>
      <c r="S2443" s="19" t="s">
        <v>3902</v>
      </c>
      <c r="T2443" s="19" t="s">
        <v>173</v>
      </c>
      <c r="U2443" s="19" t="s">
        <v>3903</v>
      </c>
      <c r="V2443" s="19" t="s">
        <v>3904</v>
      </c>
      <c r="W2443" s="19" t="s">
        <v>1548</v>
      </c>
      <c r="X2443" s="19" t="s">
        <v>3905</v>
      </c>
      <c r="Y2443" s="19" t="s">
        <v>1684</v>
      </c>
      <c r="Z2443" s="19" t="s">
        <v>1685</v>
      </c>
      <c r="AA2443" s="46">
        <v>198</v>
      </c>
      <c r="AB2443" s="19" t="s">
        <v>512</v>
      </c>
      <c r="AC2443" s="19" t="s">
        <v>173</v>
      </c>
      <c r="AD2443" s="19" t="s">
        <v>3906</v>
      </c>
      <c r="AE2443" s="19" t="s">
        <v>3907</v>
      </c>
      <c r="AF2443" s="19" t="s">
        <v>1497</v>
      </c>
      <c r="AG2443" s="19" t="s">
        <v>3908</v>
      </c>
      <c r="AH2443" s="19" t="s">
        <v>1499</v>
      </c>
      <c r="AI2443" s="19" t="s">
        <v>1500</v>
      </c>
      <c r="AJ2443" s="45">
        <v>0</v>
      </c>
      <c r="AK2443" s="45">
        <v>0</v>
      </c>
      <c r="AL2443" s="19" t="s">
        <v>1501</v>
      </c>
      <c r="AM2443" s="46">
        <v>49320</v>
      </c>
      <c r="AN2443" s="46">
        <v>31540</v>
      </c>
      <c r="AO2443" s="46">
        <v>17780</v>
      </c>
      <c r="AP2443" s="45">
        <v>514.1</v>
      </c>
      <c r="AQ2443" s="45"/>
      <c r="AR2443" s="45" t="str">
        <f>IFERROR(VLOOKUP(AB2443,'Pedidos marco'!$A$1:$D$10000,4,0)," ")</f>
        <v xml:space="preserve"> </v>
      </c>
      <c r="AS2443" s="45">
        <f t="shared" si="266"/>
        <v>14</v>
      </c>
      <c r="AT2443" s="45" t="str">
        <f t="shared" si="267"/>
        <v>14</v>
      </c>
      <c r="AU2443" s="47">
        <v>31.54</v>
      </c>
      <c r="AV2443" s="19" t="str">
        <f t="shared" si="268"/>
        <v>04 April</v>
      </c>
      <c r="AW2443" s="19">
        <f t="shared" si="269"/>
        <v>16.299936588459101</v>
      </c>
      <c r="AX2443" s="19">
        <f t="shared" si="270"/>
        <v>16.299936588459101</v>
      </c>
      <c r="AY2443" s="19" t="e">
        <f>VLOOKUP(AG2443,Cías!$A$1:$E$10000,5,0)</f>
        <v>#N/A</v>
      </c>
      <c r="AZ2443" s="19" t="str">
        <f t="shared" si="271"/>
        <v>1013862</v>
      </c>
      <c r="BA2443" s="19" t="str">
        <f t="shared" si="272"/>
        <v>JACOME MARTINEZ EDGAR BOLIVAR</v>
      </c>
      <c r="BB2443" s="19" t="e">
        <f>VLOOKUP(AG2443,Cías!$A$1:$E$10000,3,0)</f>
        <v>#N/A</v>
      </c>
      <c r="BC2443" s="19"/>
      <c r="BD2443" s="19"/>
      <c r="BE2443" s="19"/>
      <c r="BF2443" s="19"/>
      <c r="BG2443" s="19"/>
      <c r="BH2443" s="19"/>
      <c r="BI2443" s="19"/>
      <c r="BJ2443" s="19"/>
    </row>
    <row r="2444" spans="1:62" ht="15" x14ac:dyDescent="0.2">
      <c r="A2444" s="19" t="s">
        <v>20272</v>
      </c>
      <c r="B2444" s="19" t="s">
        <v>1479</v>
      </c>
      <c r="C2444" s="43">
        <v>44665</v>
      </c>
      <c r="D2444" s="44">
        <v>0.28125</v>
      </c>
      <c r="E2444" s="19" t="s">
        <v>20273</v>
      </c>
      <c r="F2444" s="19" t="s">
        <v>1481</v>
      </c>
      <c r="G2444" s="19" t="s">
        <v>1481</v>
      </c>
      <c r="H2444" s="45">
        <v>0</v>
      </c>
      <c r="I2444" s="45">
        <v>0</v>
      </c>
      <c r="J2444" s="19" t="s">
        <v>1482</v>
      </c>
      <c r="K2444" s="19" t="s">
        <v>17099</v>
      </c>
      <c r="L2444" s="19" t="s">
        <v>20274</v>
      </c>
      <c r="M2444" s="19" t="s">
        <v>20275</v>
      </c>
      <c r="N2444" s="19" t="s">
        <v>20272</v>
      </c>
      <c r="O2444" s="19" t="s">
        <v>1486</v>
      </c>
      <c r="P2444" s="19" t="s">
        <v>1487</v>
      </c>
      <c r="Q2444" s="46">
        <v>31.38</v>
      </c>
      <c r="R2444" s="19" t="s">
        <v>1488</v>
      </c>
      <c r="S2444" s="19" t="s">
        <v>1663</v>
      </c>
      <c r="T2444" s="19" t="s">
        <v>1664</v>
      </c>
      <c r="U2444" s="19" t="s">
        <v>1665</v>
      </c>
      <c r="V2444" s="19" t="s">
        <v>1666</v>
      </c>
      <c r="W2444" s="19" t="s">
        <v>415</v>
      </c>
      <c r="X2444" s="19" t="s">
        <v>1667</v>
      </c>
      <c r="Y2444" s="19" t="s">
        <v>1668</v>
      </c>
      <c r="Z2444" s="19" t="s">
        <v>1669</v>
      </c>
      <c r="AA2444" s="46">
        <v>105</v>
      </c>
      <c r="AB2444" s="19" t="s">
        <v>473</v>
      </c>
      <c r="AC2444" s="19" t="s">
        <v>96</v>
      </c>
      <c r="AD2444" s="19" t="s">
        <v>10657</v>
      </c>
      <c r="AE2444" s="19" t="s">
        <v>10658</v>
      </c>
      <c r="AF2444" s="19" t="s">
        <v>1497</v>
      </c>
      <c r="AG2444" s="19" t="s">
        <v>10659</v>
      </c>
      <c r="AH2444" s="19" t="s">
        <v>1499</v>
      </c>
      <c r="AI2444" s="19" t="s">
        <v>1500</v>
      </c>
      <c r="AJ2444" s="45">
        <v>0</v>
      </c>
      <c r="AK2444" s="45">
        <v>0</v>
      </c>
      <c r="AL2444" s="19" t="s">
        <v>1501</v>
      </c>
      <c r="AM2444" s="46">
        <v>49830</v>
      </c>
      <c r="AN2444" s="46">
        <v>31380</v>
      </c>
      <c r="AO2444" s="46">
        <v>18450</v>
      </c>
      <c r="AP2444" s="45">
        <v>291.52</v>
      </c>
      <c r="AQ2444" s="45"/>
      <c r="AR2444" s="45" t="str">
        <f>IFERROR(VLOOKUP(AB2444,'Pedidos marco'!$A$1:$D$10000,4,0)," ")</f>
        <v xml:space="preserve"> </v>
      </c>
      <c r="AS2444" s="45">
        <f t="shared" si="266"/>
        <v>14</v>
      </c>
      <c r="AT2444" s="45" t="str">
        <f t="shared" si="267"/>
        <v>14</v>
      </c>
      <c r="AU2444" s="47">
        <v>31.38</v>
      </c>
      <c r="AV2444" s="19" t="str">
        <f t="shared" si="268"/>
        <v>04 April</v>
      </c>
      <c r="AW2444" s="19">
        <f t="shared" si="269"/>
        <v>9.2899936265137022</v>
      </c>
      <c r="AX2444" s="19">
        <f t="shared" si="270"/>
        <v>9.2899936265137022</v>
      </c>
      <c r="AY2444" s="19" t="e">
        <f>VLOOKUP(AG2444,Cías!$A$1:$E$10000,5,0)</f>
        <v>#N/A</v>
      </c>
      <c r="AZ2444" s="19" t="str">
        <f t="shared" si="271"/>
        <v>1013227</v>
      </c>
      <c r="BA2444" s="19" t="str">
        <f t="shared" si="272"/>
        <v>COMPAÑIA DE TRANSPORTE PESADO</v>
      </c>
      <c r="BB2444" s="19" t="e">
        <f>VLOOKUP(AG2444,Cías!$A$1:$E$10000,3,0)</f>
        <v>#N/A</v>
      </c>
      <c r="BC2444" s="19"/>
      <c r="BD2444" s="19"/>
      <c r="BE2444" s="19"/>
      <c r="BF2444" s="19"/>
      <c r="BG2444" s="19"/>
      <c r="BH2444" s="19"/>
      <c r="BI2444" s="19"/>
      <c r="BJ2444" s="19"/>
    </row>
    <row r="2445" spans="1:62" ht="15" x14ac:dyDescent="0.2">
      <c r="A2445" s="19" t="s">
        <v>20276</v>
      </c>
      <c r="B2445" s="19" t="s">
        <v>1479</v>
      </c>
      <c r="C2445" s="43">
        <v>44665</v>
      </c>
      <c r="D2445" s="44">
        <v>0.28472222222221999</v>
      </c>
      <c r="E2445" s="19" t="s">
        <v>20277</v>
      </c>
      <c r="F2445" s="19" t="s">
        <v>20278</v>
      </c>
      <c r="G2445" s="19" t="s">
        <v>20279</v>
      </c>
      <c r="H2445" s="45">
        <v>2319.08</v>
      </c>
      <c r="I2445" s="45">
        <v>2600.17</v>
      </c>
      <c r="J2445" s="19" t="s">
        <v>1560</v>
      </c>
      <c r="K2445" s="19" t="s">
        <v>20280</v>
      </c>
      <c r="L2445" s="19" t="s">
        <v>20281</v>
      </c>
      <c r="M2445" s="19" t="s">
        <v>20282</v>
      </c>
      <c r="N2445" s="19" t="s">
        <v>20276</v>
      </c>
      <c r="O2445" s="19" t="s">
        <v>371</v>
      </c>
      <c r="P2445" s="19" t="s">
        <v>372</v>
      </c>
      <c r="Q2445" s="46">
        <v>360</v>
      </c>
      <c r="R2445" s="19" t="s">
        <v>1544</v>
      </c>
      <c r="S2445" s="19" t="s">
        <v>1696</v>
      </c>
      <c r="T2445" s="19" t="s">
        <v>72</v>
      </c>
      <c r="U2445" s="19" t="s">
        <v>4849</v>
      </c>
      <c r="V2445" s="19" t="s">
        <v>4850</v>
      </c>
      <c r="W2445" s="19" t="s">
        <v>1548</v>
      </c>
      <c r="X2445" s="19" t="s">
        <v>4851</v>
      </c>
      <c r="Y2445" s="19" t="s">
        <v>1550</v>
      </c>
      <c r="Z2445" s="19" t="s">
        <v>1551</v>
      </c>
      <c r="AA2445" s="46">
        <v>178</v>
      </c>
      <c r="AB2445" s="19" t="s">
        <v>461</v>
      </c>
      <c r="AC2445" s="19" t="s">
        <v>72</v>
      </c>
      <c r="AD2445" s="19" t="s">
        <v>1702</v>
      </c>
      <c r="AE2445" s="19" t="s">
        <v>1703</v>
      </c>
      <c r="AF2445" s="19" t="s">
        <v>1554</v>
      </c>
      <c r="AG2445" s="19" t="s">
        <v>1704</v>
      </c>
      <c r="AH2445" s="19" t="s">
        <v>1499</v>
      </c>
      <c r="AI2445" s="19" t="s">
        <v>1500</v>
      </c>
      <c r="AJ2445" s="45">
        <v>0</v>
      </c>
      <c r="AK2445" s="45">
        <v>0</v>
      </c>
      <c r="AL2445" s="19" t="s">
        <v>1501</v>
      </c>
      <c r="AM2445" s="46">
        <v>27070</v>
      </c>
      <c r="AN2445" s="46">
        <v>18030</v>
      </c>
      <c r="AO2445" s="46">
        <v>9040</v>
      </c>
      <c r="AP2445" s="45">
        <v>248.4</v>
      </c>
      <c r="AQ2445" s="45"/>
      <c r="AR2445" s="45" t="str">
        <f>IFERROR(VLOOKUP(AB2445,'Pedidos marco'!$A$1:$D$10000,4,0)," ")</f>
        <v xml:space="preserve"> </v>
      </c>
      <c r="AS2445" s="45">
        <f t="shared" si="266"/>
        <v>14</v>
      </c>
      <c r="AT2445" s="45" t="str">
        <f t="shared" si="267"/>
        <v>14</v>
      </c>
      <c r="AU2445" s="47">
        <v>18</v>
      </c>
      <c r="AV2445" s="19" t="str">
        <f t="shared" si="268"/>
        <v>04 April</v>
      </c>
      <c r="AW2445" s="19">
        <f t="shared" si="269"/>
        <v>0.69000000000000006</v>
      </c>
      <c r="AX2445" s="19">
        <f t="shared" si="270"/>
        <v>13.8</v>
      </c>
      <c r="AY2445" s="19" t="e">
        <f>VLOOKUP(AG2445,Cías!$A$1:$E$10000,5,0)</f>
        <v>#N/A</v>
      </c>
      <c r="AZ2445" s="19" t="str">
        <f t="shared" si="271"/>
        <v>1013388</v>
      </c>
      <c r="BA2445" s="19" t="str">
        <f t="shared" si="272"/>
        <v>CAMPAÑA MALDONADO BLANCA CECILIA</v>
      </c>
      <c r="BB2445" s="19" t="e">
        <f>VLOOKUP(AG2445,Cías!$A$1:$E$10000,3,0)</f>
        <v>#N/A</v>
      </c>
      <c r="BC2445" s="19"/>
      <c r="BD2445" s="19"/>
      <c r="BE2445" s="19"/>
      <c r="BF2445" s="19"/>
      <c r="BG2445" s="19"/>
      <c r="BH2445" s="19"/>
      <c r="BI2445" s="19"/>
      <c r="BJ2445" s="19"/>
    </row>
    <row r="2446" spans="1:62" ht="15" x14ac:dyDescent="0.2">
      <c r="A2446" s="19" t="s">
        <v>20283</v>
      </c>
      <c r="B2446" s="19" t="s">
        <v>1479</v>
      </c>
      <c r="C2446" s="43">
        <v>44665</v>
      </c>
      <c r="D2446" s="44">
        <v>0.29027777777778002</v>
      </c>
      <c r="E2446" s="19" t="s">
        <v>20284</v>
      </c>
      <c r="F2446" s="19" t="s">
        <v>20285</v>
      </c>
      <c r="G2446" s="19" t="s">
        <v>20286</v>
      </c>
      <c r="H2446" s="45">
        <v>660</v>
      </c>
      <c r="I2446" s="45">
        <v>740</v>
      </c>
      <c r="J2446" s="19" t="s">
        <v>1560</v>
      </c>
      <c r="K2446" s="19" t="s">
        <v>20287</v>
      </c>
      <c r="L2446" s="19" t="s">
        <v>20288</v>
      </c>
      <c r="M2446" s="19" t="s">
        <v>20289</v>
      </c>
      <c r="N2446" s="19" t="s">
        <v>20283</v>
      </c>
      <c r="O2446" s="19" t="s">
        <v>2600</v>
      </c>
      <c r="P2446" s="19" t="s">
        <v>2601</v>
      </c>
      <c r="Q2446" s="46">
        <v>100</v>
      </c>
      <c r="R2446" s="19" t="s">
        <v>1544</v>
      </c>
      <c r="S2446" s="19" t="s">
        <v>1643</v>
      </c>
      <c r="T2446" s="19" t="s">
        <v>56</v>
      </c>
      <c r="U2446" s="19" t="s">
        <v>1644</v>
      </c>
      <c r="V2446" s="19" t="s">
        <v>1645</v>
      </c>
      <c r="W2446" s="19" t="s">
        <v>1646</v>
      </c>
      <c r="X2446" s="19" t="s">
        <v>1647</v>
      </c>
      <c r="Y2446" s="19" t="s">
        <v>1648</v>
      </c>
      <c r="Z2446" s="19" t="s">
        <v>1649</v>
      </c>
      <c r="AA2446" s="46">
        <v>330</v>
      </c>
      <c r="AB2446" s="19" t="s">
        <v>454</v>
      </c>
      <c r="AC2446" s="19" t="s">
        <v>56</v>
      </c>
      <c r="AD2446" s="19" t="s">
        <v>1650</v>
      </c>
      <c r="AE2446" s="19" t="s">
        <v>1481</v>
      </c>
      <c r="AF2446" s="19" t="s">
        <v>1592</v>
      </c>
      <c r="AG2446" s="19" t="s">
        <v>1651</v>
      </c>
      <c r="AH2446" s="19" t="s">
        <v>1499</v>
      </c>
      <c r="AI2446" s="19" t="s">
        <v>1500</v>
      </c>
      <c r="AJ2446" s="45">
        <v>0</v>
      </c>
      <c r="AK2446" s="45">
        <v>0</v>
      </c>
      <c r="AL2446" s="19" t="s">
        <v>1501</v>
      </c>
      <c r="AM2446" s="46">
        <v>10975.454</v>
      </c>
      <c r="AN2446" s="46">
        <v>5012.1210000000001</v>
      </c>
      <c r="AO2446" s="46">
        <v>5963.3329999999996</v>
      </c>
      <c r="AP2446" s="45">
        <v>133</v>
      </c>
      <c r="AQ2446" s="45"/>
      <c r="AR2446" s="45" t="str">
        <f>IFERROR(VLOOKUP(AB2446,'Pedidos marco'!$A$1:$D$10000,4,0)," ")</f>
        <v xml:space="preserve"> </v>
      </c>
      <c r="AS2446" s="45">
        <f t="shared" si="266"/>
        <v>14</v>
      </c>
      <c r="AT2446" s="45" t="str">
        <f t="shared" si="267"/>
        <v>14</v>
      </c>
      <c r="AU2446" s="47">
        <v>5</v>
      </c>
      <c r="AV2446" s="19" t="str">
        <f t="shared" si="268"/>
        <v>04 April</v>
      </c>
      <c r="AW2446" s="19">
        <f t="shared" si="269"/>
        <v>1.33</v>
      </c>
      <c r="AX2446" s="19">
        <f t="shared" si="270"/>
        <v>26.6</v>
      </c>
      <c r="AY2446" s="19" t="e">
        <f>VLOOKUP(AG2446,Cías!$A$1:$E$10000,5,0)</f>
        <v>#N/A</v>
      </c>
      <c r="AZ2446" s="19" t="str">
        <f t="shared" si="271"/>
        <v>1024926</v>
      </c>
      <c r="BA2446" s="19" t="str">
        <f t="shared" si="272"/>
        <v>BONILLA PILATAXI CHRISTIAN</v>
      </c>
      <c r="BB2446" s="19" t="e">
        <f>VLOOKUP(AG2446,Cías!$A$1:$E$10000,3,0)</f>
        <v>#N/A</v>
      </c>
      <c r="BC2446" s="19"/>
      <c r="BD2446" s="19"/>
      <c r="BE2446" s="19"/>
      <c r="BF2446" s="19"/>
      <c r="BG2446" s="19"/>
      <c r="BH2446" s="19"/>
      <c r="BI2446" s="19"/>
      <c r="BJ2446" s="19"/>
    </row>
    <row r="2447" spans="1:62" ht="15" x14ac:dyDescent="0.2">
      <c r="A2447" s="19" t="s">
        <v>20283</v>
      </c>
      <c r="B2447" s="19" t="s">
        <v>1479</v>
      </c>
      <c r="C2447" s="43">
        <v>44665</v>
      </c>
      <c r="D2447" s="44">
        <v>0.29027777777778002</v>
      </c>
      <c r="E2447" s="19" t="s">
        <v>20290</v>
      </c>
      <c r="F2447" s="19" t="s">
        <v>20291</v>
      </c>
      <c r="G2447" s="19" t="s">
        <v>20292</v>
      </c>
      <c r="H2447" s="45">
        <v>1003.2</v>
      </c>
      <c r="I2447" s="45">
        <v>1124.79</v>
      </c>
      <c r="J2447" s="19" t="s">
        <v>1560</v>
      </c>
      <c r="K2447" s="19" t="s">
        <v>20293</v>
      </c>
      <c r="L2447" s="19" t="s">
        <v>20294</v>
      </c>
      <c r="M2447" s="19" t="s">
        <v>20295</v>
      </c>
      <c r="N2447" s="19" t="s">
        <v>20283</v>
      </c>
      <c r="O2447" s="19" t="s">
        <v>1641</v>
      </c>
      <c r="P2447" s="19" t="s">
        <v>1642</v>
      </c>
      <c r="Q2447" s="46">
        <v>160</v>
      </c>
      <c r="R2447" s="19" t="s">
        <v>1544</v>
      </c>
      <c r="S2447" s="19" t="s">
        <v>1643</v>
      </c>
      <c r="T2447" s="19" t="s">
        <v>56</v>
      </c>
      <c r="U2447" s="19" t="s">
        <v>1644</v>
      </c>
      <c r="V2447" s="19" t="s">
        <v>1645</v>
      </c>
      <c r="W2447" s="19" t="s">
        <v>1646</v>
      </c>
      <c r="X2447" s="19" t="s">
        <v>1647</v>
      </c>
      <c r="Y2447" s="19" t="s">
        <v>1648</v>
      </c>
      <c r="Z2447" s="19" t="s">
        <v>1649</v>
      </c>
      <c r="AA2447" s="46">
        <v>330</v>
      </c>
      <c r="AB2447" s="19" t="s">
        <v>454</v>
      </c>
      <c r="AC2447" s="19" t="s">
        <v>56</v>
      </c>
      <c r="AD2447" s="19" t="s">
        <v>1650</v>
      </c>
      <c r="AE2447" s="19" t="s">
        <v>1481</v>
      </c>
      <c r="AF2447" s="19" t="s">
        <v>1592</v>
      </c>
      <c r="AG2447" s="19" t="s">
        <v>1651</v>
      </c>
      <c r="AH2447" s="19" t="s">
        <v>1499</v>
      </c>
      <c r="AI2447" s="19" t="s">
        <v>1500</v>
      </c>
      <c r="AJ2447" s="45">
        <v>0</v>
      </c>
      <c r="AK2447" s="45">
        <v>0</v>
      </c>
      <c r="AL2447" s="19" t="s">
        <v>1501</v>
      </c>
      <c r="AM2447" s="46">
        <v>13982.727000000001</v>
      </c>
      <c r="AN2447" s="46">
        <v>8019.3940000000002</v>
      </c>
      <c r="AO2447" s="46">
        <v>5963.3329999999996</v>
      </c>
      <c r="AP2447" s="45">
        <v>212.8</v>
      </c>
      <c r="AQ2447" s="45"/>
      <c r="AR2447" s="45" t="str">
        <f>IFERROR(VLOOKUP(AB2447,'Pedidos marco'!$A$1:$D$10000,4,0)," ")</f>
        <v xml:space="preserve"> </v>
      </c>
      <c r="AS2447" s="45">
        <f t="shared" si="266"/>
        <v>14</v>
      </c>
      <c r="AT2447" s="45" t="str">
        <f t="shared" si="267"/>
        <v>14</v>
      </c>
      <c r="AU2447" s="47">
        <v>8</v>
      </c>
      <c r="AV2447" s="19" t="str">
        <f t="shared" si="268"/>
        <v>04 April</v>
      </c>
      <c r="AW2447" s="19">
        <f t="shared" si="269"/>
        <v>1.33</v>
      </c>
      <c r="AX2447" s="19">
        <f t="shared" si="270"/>
        <v>26.6</v>
      </c>
      <c r="AY2447" s="19" t="e">
        <f>VLOOKUP(AG2447,Cías!$A$1:$E$10000,5,0)</f>
        <v>#N/A</v>
      </c>
      <c r="AZ2447" s="19" t="str">
        <f t="shared" si="271"/>
        <v>1024926</v>
      </c>
      <c r="BA2447" s="19" t="str">
        <f t="shared" si="272"/>
        <v>BONILLA PILATAXI CHRISTIAN</v>
      </c>
      <c r="BB2447" s="19" t="e">
        <f>VLOOKUP(AG2447,Cías!$A$1:$E$10000,3,0)</f>
        <v>#N/A</v>
      </c>
      <c r="BC2447" s="19"/>
      <c r="BD2447" s="19"/>
      <c r="BE2447" s="19"/>
      <c r="BF2447" s="19"/>
      <c r="BG2447" s="19"/>
      <c r="BH2447" s="19"/>
      <c r="BI2447" s="19"/>
      <c r="BJ2447" s="19"/>
    </row>
    <row r="2448" spans="1:62" ht="15" x14ac:dyDescent="0.2">
      <c r="A2448" s="19" t="s">
        <v>20283</v>
      </c>
      <c r="B2448" s="19" t="s">
        <v>1479</v>
      </c>
      <c r="C2448" s="43">
        <v>44665</v>
      </c>
      <c r="D2448" s="44">
        <v>0.29027777777778002</v>
      </c>
      <c r="E2448" s="19" t="s">
        <v>20296</v>
      </c>
      <c r="F2448" s="19" t="s">
        <v>20297</v>
      </c>
      <c r="G2448" s="19" t="s">
        <v>20298</v>
      </c>
      <c r="H2448" s="45">
        <v>2608</v>
      </c>
      <c r="I2448" s="45">
        <v>2924.11</v>
      </c>
      <c r="J2448" s="19" t="s">
        <v>1560</v>
      </c>
      <c r="K2448" s="19" t="s">
        <v>20299</v>
      </c>
      <c r="L2448" s="19" t="s">
        <v>20300</v>
      </c>
      <c r="M2448" s="19" t="s">
        <v>20301</v>
      </c>
      <c r="N2448" s="19" t="s">
        <v>20283</v>
      </c>
      <c r="O2448" s="19" t="s">
        <v>1603</v>
      </c>
      <c r="P2448" s="19" t="s">
        <v>1604</v>
      </c>
      <c r="Q2448" s="46">
        <v>400</v>
      </c>
      <c r="R2448" s="19" t="s">
        <v>1544</v>
      </c>
      <c r="S2448" s="19" t="s">
        <v>1643</v>
      </c>
      <c r="T2448" s="19" t="s">
        <v>56</v>
      </c>
      <c r="U2448" s="19" t="s">
        <v>1644</v>
      </c>
      <c r="V2448" s="19" t="s">
        <v>1645</v>
      </c>
      <c r="W2448" s="19" t="s">
        <v>1646</v>
      </c>
      <c r="X2448" s="19" t="s">
        <v>1647</v>
      </c>
      <c r="Y2448" s="19" t="s">
        <v>1648</v>
      </c>
      <c r="Z2448" s="19" t="s">
        <v>1649</v>
      </c>
      <c r="AA2448" s="46">
        <v>330</v>
      </c>
      <c r="AB2448" s="19" t="s">
        <v>454</v>
      </c>
      <c r="AC2448" s="19" t="s">
        <v>56</v>
      </c>
      <c r="AD2448" s="19" t="s">
        <v>1650</v>
      </c>
      <c r="AE2448" s="19" t="s">
        <v>1481</v>
      </c>
      <c r="AF2448" s="19" t="s">
        <v>1592</v>
      </c>
      <c r="AG2448" s="19" t="s">
        <v>1651</v>
      </c>
      <c r="AH2448" s="19" t="s">
        <v>1499</v>
      </c>
      <c r="AI2448" s="19" t="s">
        <v>1500</v>
      </c>
      <c r="AJ2448" s="45">
        <v>0</v>
      </c>
      <c r="AK2448" s="45">
        <v>0</v>
      </c>
      <c r="AL2448" s="19" t="s">
        <v>1501</v>
      </c>
      <c r="AM2448" s="46">
        <v>26011.817999999999</v>
      </c>
      <c r="AN2448" s="46">
        <v>20048.485000000001</v>
      </c>
      <c r="AO2448" s="46">
        <v>5963.3329999999996</v>
      </c>
      <c r="AP2448" s="45">
        <v>532</v>
      </c>
      <c r="AQ2448" s="45"/>
      <c r="AR2448" s="45" t="str">
        <f>IFERROR(VLOOKUP(AB2448,'Pedidos marco'!$A$1:$D$10000,4,0)," ")</f>
        <v xml:space="preserve"> </v>
      </c>
      <c r="AS2448" s="45">
        <f t="shared" si="266"/>
        <v>14</v>
      </c>
      <c r="AT2448" s="45" t="str">
        <f t="shared" si="267"/>
        <v>14</v>
      </c>
      <c r="AU2448" s="47">
        <v>20</v>
      </c>
      <c r="AV2448" s="19" t="str">
        <f t="shared" si="268"/>
        <v>04 April</v>
      </c>
      <c r="AW2448" s="19">
        <f t="shared" si="269"/>
        <v>1.33</v>
      </c>
      <c r="AX2448" s="19">
        <f t="shared" si="270"/>
        <v>26.6</v>
      </c>
      <c r="AY2448" s="19" t="e">
        <f>VLOOKUP(AG2448,Cías!$A$1:$E$10000,5,0)</f>
        <v>#N/A</v>
      </c>
      <c r="AZ2448" s="19" t="str">
        <f t="shared" si="271"/>
        <v>1024926</v>
      </c>
      <c r="BA2448" s="19" t="str">
        <f t="shared" si="272"/>
        <v>BONILLA PILATAXI CHRISTIAN</v>
      </c>
      <c r="BB2448" s="19" t="e">
        <f>VLOOKUP(AG2448,Cías!$A$1:$E$10000,3,0)</f>
        <v>#N/A</v>
      </c>
      <c r="BC2448" s="19"/>
      <c r="BD2448" s="19"/>
      <c r="BE2448" s="19"/>
      <c r="BF2448" s="19"/>
      <c r="BG2448" s="19"/>
      <c r="BH2448" s="19"/>
      <c r="BI2448" s="19"/>
      <c r="BJ2448" s="19"/>
    </row>
    <row r="2449" spans="1:62" ht="15" x14ac:dyDescent="0.2">
      <c r="A2449" s="19" t="s">
        <v>20302</v>
      </c>
      <c r="B2449" s="19" t="s">
        <v>1479</v>
      </c>
      <c r="C2449" s="43">
        <v>44665</v>
      </c>
      <c r="D2449" s="44">
        <v>0.29791666666666999</v>
      </c>
      <c r="E2449" s="19" t="s">
        <v>20303</v>
      </c>
      <c r="F2449" s="19" t="s">
        <v>20304</v>
      </c>
      <c r="G2449" s="19" t="s">
        <v>20305</v>
      </c>
      <c r="H2449" s="45">
        <v>4193.1400000000003</v>
      </c>
      <c r="I2449" s="45">
        <v>4701.38</v>
      </c>
      <c r="J2449" s="19" t="s">
        <v>1560</v>
      </c>
      <c r="K2449" s="19" t="s">
        <v>20306</v>
      </c>
      <c r="L2449" s="19" t="s">
        <v>20307</v>
      </c>
      <c r="M2449" s="19" t="s">
        <v>20308</v>
      </c>
      <c r="N2449" s="19" t="s">
        <v>20302</v>
      </c>
      <c r="O2449" s="19" t="s">
        <v>367</v>
      </c>
      <c r="P2449" s="19" t="s">
        <v>368</v>
      </c>
      <c r="Q2449" s="46">
        <v>660</v>
      </c>
      <c r="R2449" s="19" t="s">
        <v>1544</v>
      </c>
      <c r="S2449" s="19" t="s">
        <v>1754</v>
      </c>
      <c r="T2449" s="19" t="s">
        <v>104</v>
      </c>
      <c r="U2449" s="19" t="s">
        <v>1755</v>
      </c>
      <c r="V2449" s="19" t="s">
        <v>1756</v>
      </c>
      <c r="W2449" s="19" t="s">
        <v>1757</v>
      </c>
      <c r="X2449" s="19" t="s">
        <v>1758</v>
      </c>
      <c r="Y2449" s="19" t="s">
        <v>1759</v>
      </c>
      <c r="Z2449" s="19" t="s">
        <v>1760</v>
      </c>
      <c r="AA2449" s="46">
        <v>218</v>
      </c>
      <c r="AB2449" s="19" t="s">
        <v>477</v>
      </c>
      <c r="AC2449" s="19" t="s">
        <v>104</v>
      </c>
      <c r="AD2449" s="19" t="s">
        <v>1761</v>
      </c>
      <c r="AE2449" s="19" t="s">
        <v>1762</v>
      </c>
      <c r="AF2449" s="19" t="s">
        <v>1592</v>
      </c>
      <c r="AG2449" s="19" t="s">
        <v>1763</v>
      </c>
      <c r="AH2449" s="19" t="s">
        <v>1499</v>
      </c>
      <c r="AI2449" s="19" t="s">
        <v>1500</v>
      </c>
      <c r="AJ2449" s="45">
        <v>0</v>
      </c>
      <c r="AK2449" s="45">
        <v>0</v>
      </c>
      <c r="AL2449" s="19" t="s">
        <v>1501</v>
      </c>
      <c r="AM2449" s="46">
        <v>51030</v>
      </c>
      <c r="AN2449" s="46">
        <v>33100</v>
      </c>
      <c r="AO2449" s="46">
        <v>17930</v>
      </c>
      <c r="AP2449" s="45">
        <v>501.6</v>
      </c>
      <c r="AQ2449" s="45"/>
      <c r="AR2449" s="45" t="str">
        <f>IFERROR(VLOOKUP(AB2449,'Pedidos marco'!$A$1:$D$10000,4,0)," ")</f>
        <v xml:space="preserve"> </v>
      </c>
      <c r="AS2449" s="45">
        <f t="shared" si="266"/>
        <v>14</v>
      </c>
      <c r="AT2449" s="45" t="str">
        <f t="shared" si="267"/>
        <v>14</v>
      </c>
      <c r="AU2449" s="47">
        <v>33</v>
      </c>
      <c r="AV2449" s="19" t="str">
        <f t="shared" si="268"/>
        <v>04 April</v>
      </c>
      <c r="AW2449" s="19">
        <f t="shared" si="269"/>
        <v>0.76</v>
      </c>
      <c r="AX2449" s="19">
        <f t="shared" si="270"/>
        <v>15.200000000000001</v>
      </c>
      <c r="AY2449" s="19" t="e">
        <f>VLOOKUP(AG2449,Cías!$A$1:$E$10000,5,0)</f>
        <v>#N/A</v>
      </c>
      <c r="AZ2449" s="19" t="str">
        <f t="shared" si="271"/>
        <v>1013863</v>
      </c>
      <c r="BA2449" s="19" t="str">
        <f t="shared" si="272"/>
        <v>DISTRIBUCIONES NARANJO</v>
      </c>
      <c r="BB2449" s="19" t="e">
        <f>VLOOKUP(AG2449,Cías!$A$1:$E$10000,3,0)</f>
        <v>#N/A</v>
      </c>
      <c r="BC2449" s="19"/>
      <c r="BD2449" s="19"/>
      <c r="BE2449" s="19"/>
      <c r="BF2449" s="19"/>
      <c r="BG2449" s="19"/>
      <c r="BH2449" s="19"/>
      <c r="BI2449" s="19"/>
      <c r="BJ2449" s="19"/>
    </row>
    <row r="2450" spans="1:62" ht="15" x14ac:dyDescent="0.2">
      <c r="A2450" s="19" t="s">
        <v>20309</v>
      </c>
      <c r="B2450" s="19" t="s">
        <v>1479</v>
      </c>
      <c r="C2450" s="43">
        <v>44665</v>
      </c>
      <c r="D2450" s="44">
        <v>0.31319444444444</v>
      </c>
      <c r="E2450" s="19" t="s">
        <v>20310</v>
      </c>
      <c r="F2450" s="19" t="s">
        <v>1481</v>
      </c>
      <c r="G2450" s="19" t="s">
        <v>1481</v>
      </c>
      <c r="H2450" s="45">
        <v>0</v>
      </c>
      <c r="I2450" s="45">
        <v>0</v>
      </c>
      <c r="J2450" s="19" t="s">
        <v>1482</v>
      </c>
      <c r="K2450" s="19" t="s">
        <v>20311</v>
      </c>
      <c r="L2450" s="19" t="s">
        <v>20312</v>
      </c>
      <c r="M2450" s="19" t="s">
        <v>20313</v>
      </c>
      <c r="N2450" s="19" t="s">
        <v>20309</v>
      </c>
      <c r="O2450" s="19" t="s">
        <v>367</v>
      </c>
      <c r="P2450" s="19" t="s">
        <v>368</v>
      </c>
      <c r="Q2450" s="46">
        <v>480</v>
      </c>
      <c r="R2450" s="19" t="s">
        <v>1544</v>
      </c>
      <c r="S2450" s="19" t="s">
        <v>2088</v>
      </c>
      <c r="T2450" s="19" t="s">
        <v>2089</v>
      </c>
      <c r="U2450" s="19" t="s">
        <v>2090</v>
      </c>
      <c r="V2450" s="19" t="s">
        <v>2091</v>
      </c>
      <c r="W2450" s="19" t="s">
        <v>2092</v>
      </c>
      <c r="X2450" s="19" t="s">
        <v>2093</v>
      </c>
      <c r="Y2450" s="19" t="s">
        <v>2094</v>
      </c>
      <c r="Z2450" s="19" t="s">
        <v>2095</v>
      </c>
      <c r="AA2450" s="46">
        <v>130</v>
      </c>
      <c r="AB2450" s="19" t="s">
        <v>472</v>
      </c>
      <c r="AC2450" s="19" t="s">
        <v>94</v>
      </c>
      <c r="AD2450" s="19" t="s">
        <v>2096</v>
      </c>
      <c r="AE2450" s="19" t="s">
        <v>2097</v>
      </c>
      <c r="AF2450" s="19" t="s">
        <v>1719</v>
      </c>
      <c r="AG2450" s="19" t="s">
        <v>2098</v>
      </c>
      <c r="AH2450" s="19" t="s">
        <v>1502</v>
      </c>
      <c r="AI2450" s="19" t="s">
        <v>2099</v>
      </c>
      <c r="AJ2450" s="45">
        <v>0</v>
      </c>
      <c r="AK2450" s="45">
        <v>0</v>
      </c>
      <c r="AL2450" s="19" t="s">
        <v>1501</v>
      </c>
      <c r="AM2450" s="46">
        <v>39260</v>
      </c>
      <c r="AN2450" s="46">
        <v>24070</v>
      </c>
      <c r="AO2450" s="46">
        <v>15190</v>
      </c>
      <c r="AP2450" s="45">
        <v>259.2</v>
      </c>
      <c r="AQ2450" s="45"/>
      <c r="AR2450" s="45" t="str">
        <f>IFERROR(VLOOKUP(AB2450,'Pedidos marco'!$A$1:$D$10000,4,0)," ")</f>
        <v xml:space="preserve"> </v>
      </c>
      <c r="AS2450" s="45">
        <f t="shared" si="266"/>
        <v>14</v>
      </c>
      <c r="AT2450" s="45" t="str">
        <f t="shared" si="267"/>
        <v>14</v>
      </c>
      <c r="AU2450" s="47">
        <v>24</v>
      </c>
      <c r="AV2450" s="19" t="str">
        <f t="shared" si="268"/>
        <v>04 April</v>
      </c>
      <c r="AW2450" s="19">
        <f t="shared" si="269"/>
        <v>0.53999999999999992</v>
      </c>
      <c r="AX2450" s="19">
        <f t="shared" si="270"/>
        <v>10.799999999999999</v>
      </c>
      <c r="AY2450" s="19" t="e">
        <f>VLOOKUP(AG2450,Cías!$A$1:$E$10000,5,0)</f>
        <v>#N/A</v>
      </c>
      <c r="AZ2450" s="19" t="str">
        <f t="shared" si="271"/>
        <v>1013241</v>
      </c>
      <c r="BA2450" s="19" t="str">
        <f t="shared" si="272"/>
        <v>COMPAÑÍA DE TRANSPORTE DE CARGA PES</v>
      </c>
      <c r="BB2450" s="19" t="e">
        <f>VLOOKUP(AG2450,Cías!$A$1:$E$10000,3,0)</f>
        <v>#N/A</v>
      </c>
      <c r="BC2450" s="19"/>
      <c r="BD2450" s="19"/>
      <c r="BE2450" s="19"/>
      <c r="BF2450" s="19"/>
      <c r="BG2450" s="19"/>
      <c r="BH2450" s="19"/>
      <c r="BI2450" s="19"/>
      <c r="BJ2450" s="19"/>
    </row>
    <row r="2451" spans="1:62" ht="15" x14ac:dyDescent="0.2">
      <c r="A2451" s="19" t="s">
        <v>20314</v>
      </c>
      <c r="B2451" s="19" t="s">
        <v>1479</v>
      </c>
      <c r="C2451" s="43">
        <v>44665</v>
      </c>
      <c r="D2451" s="44">
        <v>0.31388888888888999</v>
      </c>
      <c r="E2451" s="19" t="s">
        <v>20315</v>
      </c>
      <c r="F2451" s="19" t="s">
        <v>20316</v>
      </c>
      <c r="G2451" s="19" t="s">
        <v>20317</v>
      </c>
      <c r="H2451" s="45">
        <v>4320.21</v>
      </c>
      <c r="I2451" s="45">
        <v>4843.8500000000004</v>
      </c>
      <c r="J2451" s="19" t="s">
        <v>1560</v>
      </c>
      <c r="K2451" s="19" t="s">
        <v>20318</v>
      </c>
      <c r="L2451" s="19" t="s">
        <v>20319</v>
      </c>
      <c r="M2451" s="19" t="s">
        <v>20320</v>
      </c>
      <c r="N2451" s="19" t="s">
        <v>20314</v>
      </c>
      <c r="O2451" s="19" t="s">
        <v>367</v>
      </c>
      <c r="P2451" s="19" t="s">
        <v>368</v>
      </c>
      <c r="Q2451" s="46">
        <v>680</v>
      </c>
      <c r="R2451" s="19" t="s">
        <v>1544</v>
      </c>
      <c r="S2451" s="19" t="s">
        <v>1754</v>
      </c>
      <c r="T2451" s="19" t="s">
        <v>104</v>
      </c>
      <c r="U2451" s="19" t="s">
        <v>2901</v>
      </c>
      <c r="V2451" s="19" t="s">
        <v>2902</v>
      </c>
      <c r="W2451" s="19" t="s">
        <v>2127</v>
      </c>
      <c r="X2451" s="19" t="s">
        <v>2903</v>
      </c>
      <c r="Y2451" s="19" t="s">
        <v>2129</v>
      </c>
      <c r="Z2451" s="19" t="s">
        <v>2130</v>
      </c>
      <c r="AA2451" s="46">
        <v>205</v>
      </c>
      <c r="AB2451" s="19" t="s">
        <v>477</v>
      </c>
      <c r="AC2451" s="19" t="s">
        <v>104</v>
      </c>
      <c r="AD2451" s="19" t="s">
        <v>2304</v>
      </c>
      <c r="AE2451" s="19" t="s">
        <v>2305</v>
      </c>
      <c r="AF2451" s="19" t="s">
        <v>1592</v>
      </c>
      <c r="AG2451" s="19" t="s">
        <v>2306</v>
      </c>
      <c r="AH2451" s="19" t="s">
        <v>1499</v>
      </c>
      <c r="AI2451" s="19" t="s">
        <v>1500</v>
      </c>
      <c r="AJ2451" s="45">
        <v>0</v>
      </c>
      <c r="AK2451" s="45">
        <v>0</v>
      </c>
      <c r="AL2451" s="19" t="s">
        <v>1501</v>
      </c>
      <c r="AM2451" s="46">
        <v>51650</v>
      </c>
      <c r="AN2451" s="46">
        <v>34100</v>
      </c>
      <c r="AO2451" s="46">
        <v>17550</v>
      </c>
      <c r="AP2451" s="45">
        <v>530.4</v>
      </c>
      <c r="AQ2451" s="45"/>
      <c r="AR2451" s="45" t="str">
        <f>IFERROR(VLOOKUP(AB2451,'Pedidos marco'!$A$1:$D$10000,4,0)," ")</f>
        <v xml:space="preserve"> </v>
      </c>
      <c r="AS2451" s="45">
        <f t="shared" si="266"/>
        <v>14</v>
      </c>
      <c r="AT2451" s="45" t="str">
        <f t="shared" si="267"/>
        <v>14</v>
      </c>
      <c r="AU2451" s="47">
        <v>34</v>
      </c>
      <c r="AV2451" s="19" t="str">
        <f t="shared" si="268"/>
        <v>04 April</v>
      </c>
      <c r="AW2451" s="19">
        <f t="shared" si="269"/>
        <v>0.77999999999999992</v>
      </c>
      <c r="AX2451" s="19">
        <f t="shared" si="270"/>
        <v>15.6</v>
      </c>
      <c r="AY2451" s="19" t="e">
        <f>VLOOKUP(AG2451,Cías!$A$1:$E$10000,5,0)</f>
        <v>#N/A</v>
      </c>
      <c r="AZ2451" s="19" t="str">
        <f t="shared" si="271"/>
        <v>1013863</v>
      </c>
      <c r="BA2451" s="19" t="str">
        <f t="shared" si="272"/>
        <v>DISTRIBUCIONES NARANJO</v>
      </c>
      <c r="BB2451" s="19" t="e">
        <f>VLOOKUP(AG2451,Cías!$A$1:$E$10000,3,0)</f>
        <v>#N/A</v>
      </c>
      <c r="BC2451" s="19"/>
      <c r="BD2451" s="19"/>
      <c r="BE2451" s="19"/>
      <c r="BF2451" s="19"/>
      <c r="BG2451" s="19"/>
      <c r="BH2451" s="19"/>
      <c r="BI2451" s="19"/>
      <c r="BJ2451" s="19"/>
    </row>
    <row r="2452" spans="1:62" ht="15" x14ac:dyDescent="0.2">
      <c r="A2452" s="19" t="s">
        <v>20321</v>
      </c>
      <c r="B2452" s="19" t="s">
        <v>1479</v>
      </c>
      <c r="C2452" s="43">
        <v>44665</v>
      </c>
      <c r="D2452" s="44">
        <v>0.33333333333332998</v>
      </c>
      <c r="E2452" s="19" t="s">
        <v>20322</v>
      </c>
      <c r="F2452" s="19" t="s">
        <v>1481</v>
      </c>
      <c r="G2452" s="19" t="s">
        <v>1481</v>
      </c>
      <c r="H2452" s="45">
        <v>0</v>
      </c>
      <c r="I2452" s="45">
        <v>0</v>
      </c>
      <c r="J2452" s="19" t="s">
        <v>1482</v>
      </c>
      <c r="K2452" s="19" t="s">
        <v>20323</v>
      </c>
      <c r="L2452" s="19" t="s">
        <v>20324</v>
      </c>
      <c r="M2452" s="19" t="s">
        <v>20325</v>
      </c>
      <c r="N2452" s="19" t="s">
        <v>20321</v>
      </c>
      <c r="O2452" s="19" t="s">
        <v>1486</v>
      </c>
      <c r="P2452" s="19" t="s">
        <v>1487</v>
      </c>
      <c r="Q2452" s="46">
        <v>31.86</v>
      </c>
      <c r="R2452" s="19" t="s">
        <v>1488</v>
      </c>
      <c r="S2452" s="19" t="s">
        <v>2997</v>
      </c>
      <c r="T2452" s="19" t="s">
        <v>2998</v>
      </c>
      <c r="U2452" s="19" t="s">
        <v>2999</v>
      </c>
      <c r="V2452" s="19" t="s">
        <v>3000</v>
      </c>
      <c r="W2452" s="19" t="s">
        <v>1586</v>
      </c>
      <c r="X2452" s="19" t="s">
        <v>3001</v>
      </c>
      <c r="Y2452" s="19" t="s">
        <v>1588</v>
      </c>
      <c r="Z2452" s="19" t="s">
        <v>1589</v>
      </c>
      <c r="AA2452" s="46">
        <v>250</v>
      </c>
      <c r="AB2452" s="19" t="s">
        <v>432</v>
      </c>
      <c r="AC2452" s="19" t="s">
        <v>12</v>
      </c>
      <c r="AD2452" s="19" t="s">
        <v>1833</v>
      </c>
      <c r="AE2452" s="19" t="s">
        <v>1834</v>
      </c>
      <c r="AF2452" s="19" t="s">
        <v>1497</v>
      </c>
      <c r="AG2452" s="19" t="s">
        <v>1835</v>
      </c>
      <c r="AH2452" s="19" t="s">
        <v>1499</v>
      </c>
      <c r="AI2452" s="19" t="s">
        <v>1500</v>
      </c>
      <c r="AJ2452" s="45">
        <v>0</v>
      </c>
      <c r="AK2452" s="45">
        <v>0</v>
      </c>
      <c r="AL2452" s="19" t="s">
        <v>1501</v>
      </c>
      <c r="AM2452" s="46">
        <v>49950</v>
      </c>
      <c r="AN2452" s="46">
        <v>31860</v>
      </c>
      <c r="AO2452" s="46">
        <v>18090</v>
      </c>
      <c r="AP2452" s="45">
        <v>652.49</v>
      </c>
      <c r="AQ2452" s="45"/>
      <c r="AR2452" s="45" t="str">
        <f>IFERROR(VLOOKUP(AB2452,'Pedidos marco'!$A$1:$D$10000,4,0)," ")</f>
        <v xml:space="preserve"> </v>
      </c>
      <c r="AS2452" s="45">
        <f t="shared" si="266"/>
        <v>14</v>
      </c>
      <c r="AT2452" s="45" t="str">
        <f t="shared" si="267"/>
        <v>14</v>
      </c>
      <c r="AU2452" s="47">
        <v>31.86</v>
      </c>
      <c r="AV2452" s="19" t="str">
        <f t="shared" si="268"/>
        <v>04 April</v>
      </c>
      <c r="AW2452" s="19">
        <f t="shared" si="269"/>
        <v>20.479912115505336</v>
      </c>
      <c r="AX2452" s="19">
        <f t="shared" si="270"/>
        <v>20.479912115505336</v>
      </c>
      <c r="AY2452" s="19" t="e">
        <f>VLOOKUP(AG2452,Cías!$A$1:$E$10000,5,0)</f>
        <v>#N/A</v>
      </c>
      <c r="AZ2452" s="19" t="str">
        <f t="shared" si="271"/>
        <v>1013966</v>
      </c>
      <c r="BA2452" s="19" t="str">
        <f t="shared" si="272"/>
        <v>ALMEIDA CHICAIZA MIGUEL ANGEL</v>
      </c>
      <c r="BB2452" s="19" t="e">
        <f>VLOOKUP(AG2452,Cías!$A$1:$E$10000,3,0)</f>
        <v>#N/A</v>
      </c>
      <c r="BC2452" s="19"/>
      <c r="BD2452" s="19"/>
      <c r="BE2452" s="19"/>
      <c r="BF2452" s="19"/>
      <c r="BG2452" s="19"/>
      <c r="BH2452" s="19"/>
      <c r="BI2452" s="19"/>
      <c r="BJ2452" s="19"/>
    </row>
    <row r="2453" spans="1:62" ht="15" x14ac:dyDescent="0.2">
      <c r="A2453" s="19" t="s">
        <v>20326</v>
      </c>
      <c r="B2453" s="19" t="s">
        <v>1479</v>
      </c>
      <c r="C2453" s="43">
        <v>44665</v>
      </c>
      <c r="D2453" s="44">
        <v>0.33611111111110997</v>
      </c>
      <c r="E2453" s="19" t="s">
        <v>20327</v>
      </c>
      <c r="F2453" s="19" t="s">
        <v>13641</v>
      </c>
      <c r="G2453" s="19" t="s">
        <v>13642</v>
      </c>
      <c r="H2453" s="45">
        <v>2572.8000000000002</v>
      </c>
      <c r="I2453" s="45">
        <v>2884.64</v>
      </c>
      <c r="J2453" s="19" t="s">
        <v>2037</v>
      </c>
      <c r="K2453" s="19" t="s">
        <v>13643</v>
      </c>
      <c r="L2453" s="19" t="s">
        <v>20328</v>
      </c>
      <c r="M2453" s="19" t="s">
        <v>20329</v>
      </c>
      <c r="N2453" s="19" t="s">
        <v>20326</v>
      </c>
      <c r="O2453" s="19" t="s">
        <v>1641</v>
      </c>
      <c r="P2453" s="19" t="s">
        <v>1642</v>
      </c>
      <c r="Q2453" s="46">
        <v>640</v>
      </c>
      <c r="R2453" s="19" t="s">
        <v>1544</v>
      </c>
      <c r="S2453" s="19" t="s">
        <v>13646</v>
      </c>
      <c r="T2453" s="19" t="s">
        <v>13647</v>
      </c>
      <c r="U2453" s="19" t="s">
        <v>13648</v>
      </c>
      <c r="V2453" s="19" t="s">
        <v>13649</v>
      </c>
      <c r="W2453" s="19" t="s">
        <v>2433</v>
      </c>
      <c r="X2453" s="19" t="s">
        <v>13650</v>
      </c>
      <c r="Y2453" s="19" t="s">
        <v>13651</v>
      </c>
      <c r="Z2453" s="19" t="s">
        <v>13652</v>
      </c>
      <c r="AA2453" s="46">
        <v>423</v>
      </c>
      <c r="AB2453" s="19" t="s">
        <v>481</v>
      </c>
      <c r="AC2453" s="19" t="s">
        <v>112</v>
      </c>
      <c r="AD2453" s="19" t="s">
        <v>6489</v>
      </c>
      <c r="AE2453" s="19" t="s">
        <v>6490</v>
      </c>
      <c r="AF2453" s="19" t="s">
        <v>1592</v>
      </c>
      <c r="AG2453" s="19" t="s">
        <v>6491</v>
      </c>
      <c r="AH2453" s="19" t="s">
        <v>1499</v>
      </c>
      <c r="AI2453" s="19" t="s">
        <v>1500</v>
      </c>
      <c r="AJ2453" s="45">
        <v>0</v>
      </c>
      <c r="AK2453" s="45">
        <v>0</v>
      </c>
      <c r="AL2453" s="19" t="s">
        <v>1517</v>
      </c>
      <c r="AM2453" s="46">
        <v>50540</v>
      </c>
      <c r="AN2453" s="46">
        <v>32100</v>
      </c>
      <c r="AO2453" s="46">
        <v>18440</v>
      </c>
      <c r="AP2453" s="45">
        <v>0</v>
      </c>
      <c r="AQ2453" s="45"/>
      <c r="AR2453" s="45" t="str">
        <f>IFERROR(VLOOKUP(AB2453,'Pedidos marco'!$A$1:$D$10000,4,0)," ")</f>
        <v xml:space="preserve"> </v>
      </c>
      <c r="AS2453" s="45">
        <f t="shared" si="266"/>
        <v>14</v>
      </c>
      <c r="AT2453" s="45" t="str">
        <f t="shared" si="267"/>
        <v>14</v>
      </c>
      <c r="AU2453" s="47">
        <v>32</v>
      </c>
      <c r="AV2453" s="19" t="str">
        <f t="shared" si="268"/>
        <v>04 April</v>
      </c>
      <c r="AW2453" s="19">
        <f t="shared" si="269"/>
        <v>0</v>
      </c>
      <c r="AX2453" s="19">
        <f t="shared" si="270"/>
        <v>0</v>
      </c>
      <c r="AY2453" s="19" t="e">
        <f>VLOOKUP(AG2453,Cías!$A$1:$E$10000,5,0)</f>
        <v>#N/A</v>
      </c>
      <c r="AZ2453" s="19" t="str">
        <f t="shared" si="271"/>
        <v>1013510</v>
      </c>
      <c r="BA2453" s="19" t="str">
        <f t="shared" si="272"/>
        <v>ESPARZA ENDARA ALVARO DAMIAN</v>
      </c>
      <c r="BB2453" s="19" t="e">
        <f>VLOOKUP(AG2453,Cías!$A$1:$E$10000,3,0)</f>
        <v>#N/A</v>
      </c>
      <c r="BC2453" s="19"/>
      <c r="BD2453" s="19"/>
      <c r="BE2453" s="19"/>
      <c r="BF2453" s="19"/>
      <c r="BG2453" s="19"/>
      <c r="BH2453" s="19"/>
      <c r="BI2453" s="19"/>
      <c r="BJ2453" s="19"/>
    </row>
    <row r="2454" spans="1:62" ht="15" x14ac:dyDescent="0.2">
      <c r="A2454" s="19" t="s">
        <v>20330</v>
      </c>
      <c r="B2454" s="19" t="s">
        <v>1479</v>
      </c>
      <c r="C2454" s="43">
        <v>44665</v>
      </c>
      <c r="D2454" s="44">
        <v>0.34236111111111001</v>
      </c>
      <c r="E2454" s="19" t="s">
        <v>20331</v>
      </c>
      <c r="F2454" s="19" t="s">
        <v>20332</v>
      </c>
      <c r="G2454" s="19" t="s">
        <v>20333</v>
      </c>
      <c r="H2454" s="45">
        <v>836.4</v>
      </c>
      <c r="I2454" s="45">
        <v>937.78</v>
      </c>
      <c r="J2454" s="19" t="s">
        <v>1560</v>
      </c>
      <c r="K2454" s="19" t="s">
        <v>20334</v>
      </c>
      <c r="L2454" s="19" t="s">
        <v>20335</v>
      </c>
      <c r="M2454" s="19" t="s">
        <v>20336</v>
      </c>
      <c r="N2454" s="19" t="s">
        <v>20330</v>
      </c>
      <c r="O2454" s="19" t="s">
        <v>371</v>
      </c>
      <c r="P2454" s="19" t="s">
        <v>372</v>
      </c>
      <c r="Q2454" s="46">
        <v>120</v>
      </c>
      <c r="R2454" s="19" t="s">
        <v>1544</v>
      </c>
      <c r="S2454" s="19" t="s">
        <v>1825</v>
      </c>
      <c r="T2454" s="19" t="s">
        <v>1826</v>
      </c>
      <c r="U2454" s="19" t="s">
        <v>4297</v>
      </c>
      <c r="V2454" s="19" t="s">
        <v>4298</v>
      </c>
      <c r="W2454" s="19" t="s">
        <v>1829</v>
      </c>
      <c r="X2454" s="19" t="s">
        <v>4299</v>
      </c>
      <c r="Y2454" s="19" t="s">
        <v>1831</v>
      </c>
      <c r="Z2454" s="19" t="s">
        <v>1832</v>
      </c>
      <c r="AA2454" s="46">
        <v>8</v>
      </c>
      <c r="AB2454" s="19" t="s">
        <v>497</v>
      </c>
      <c r="AC2454" s="19" t="s">
        <v>143</v>
      </c>
      <c r="AD2454" s="19" t="s">
        <v>11526</v>
      </c>
      <c r="AE2454" s="19" t="s">
        <v>11527</v>
      </c>
      <c r="AF2454" s="19" t="s">
        <v>1592</v>
      </c>
      <c r="AG2454" s="19" t="s">
        <v>11528</v>
      </c>
      <c r="AH2454" s="19" t="s">
        <v>1594</v>
      </c>
      <c r="AI2454" s="19" t="s">
        <v>1595</v>
      </c>
      <c r="AJ2454" s="45">
        <v>0.05</v>
      </c>
      <c r="AK2454" s="45">
        <v>6</v>
      </c>
      <c r="AL2454" s="19" t="s">
        <v>1501</v>
      </c>
      <c r="AM2454" s="46">
        <v>15203.125</v>
      </c>
      <c r="AN2454" s="46">
        <v>6013.125</v>
      </c>
      <c r="AO2454" s="46">
        <v>9190</v>
      </c>
      <c r="AP2454" s="45">
        <v>10.8</v>
      </c>
      <c r="AQ2454" s="45"/>
      <c r="AR2454" s="45" t="str">
        <f>IFERROR(VLOOKUP(AB2454,'Pedidos marco'!$A$1:$D$10000,4,0)," ")</f>
        <v xml:space="preserve"> </v>
      </c>
      <c r="AS2454" s="45">
        <f t="shared" si="266"/>
        <v>14</v>
      </c>
      <c r="AT2454" s="45" t="str">
        <f t="shared" si="267"/>
        <v>14</v>
      </c>
      <c r="AU2454" s="47">
        <v>6</v>
      </c>
      <c r="AV2454" s="19" t="str">
        <f t="shared" si="268"/>
        <v>04 April</v>
      </c>
      <c r="AW2454" s="19">
        <f t="shared" si="269"/>
        <v>9.0000000000000011E-2</v>
      </c>
      <c r="AX2454" s="19">
        <f t="shared" si="270"/>
        <v>1.8</v>
      </c>
      <c r="AY2454" s="19" t="e">
        <f>VLOOKUP(AG2454,Cías!$A$1:$E$10000,5,0)</f>
        <v>#N/A</v>
      </c>
      <c r="AZ2454" s="19" t="str">
        <f t="shared" si="271"/>
        <v>1013719</v>
      </c>
      <c r="BA2454" s="19" t="str">
        <f t="shared" si="272"/>
        <v>GARCES OSWALDO GERMAN</v>
      </c>
      <c r="BB2454" s="19" t="e">
        <f>VLOOKUP(AG2454,Cías!$A$1:$E$10000,3,0)</f>
        <v>#N/A</v>
      </c>
      <c r="BC2454" s="19"/>
      <c r="BD2454" s="19"/>
      <c r="BE2454" s="19"/>
      <c r="BF2454" s="19"/>
      <c r="BG2454" s="19"/>
      <c r="BH2454" s="19"/>
      <c r="BI2454" s="19"/>
      <c r="BJ2454" s="19"/>
    </row>
    <row r="2455" spans="1:62" ht="15" x14ac:dyDescent="0.2">
      <c r="A2455" s="19" t="s">
        <v>20330</v>
      </c>
      <c r="B2455" s="19" t="s">
        <v>1479</v>
      </c>
      <c r="C2455" s="43">
        <v>44665</v>
      </c>
      <c r="D2455" s="44">
        <v>0.34236111111111001</v>
      </c>
      <c r="E2455" s="19" t="s">
        <v>20337</v>
      </c>
      <c r="F2455" s="19" t="s">
        <v>20338</v>
      </c>
      <c r="G2455" s="19" t="s">
        <v>20339</v>
      </c>
      <c r="H2455" s="45">
        <v>3588</v>
      </c>
      <c r="I2455" s="45">
        <v>4022.89</v>
      </c>
      <c r="J2455" s="19" t="s">
        <v>1560</v>
      </c>
      <c r="K2455" s="19" t="s">
        <v>20340</v>
      </c>
      <c r="L2455" s="19" t="s">
        <v>20341</v>
      </c>
      <c r="M2455" s="19" t="s">
        <v>20342</v>
      </c>
      <c r="N2455" s="19" t="s">
        <v>20330</v>
      </c>
      <c r="O2455" s="19" t="s">
        <v>367</v>
      </c>
      <c r="P2455" s="19" t="s">
        <v>368</v>
      </c>
      <c r="Q2455" s="46">
        <v>520</v>
      </c>
      <c r="R2455" s="19" t="s">
        <v>1544</v>
      </c>
      <c r="S2455" s="19" t="s">
        <v>1825</v>
      </c>
      <c r="T2455" s="19" t="s">
        <v>1826</v>
      </c>
      <c r="U2455" s="19" t="s">
        <v>4297</v>
      </c>
      <c r="V2455" s="19" t="s">
        <v>4298</v>
      </c>
      <c r="W2455" s="19" t="s">
        <v>1829</v>
      </c>
      <c r="X2455" s="19" t="s">
        <v>4299</v>
      </c>
      <c r="Y2455" s="19" t="s">
        <v>1831</v>
      </c>
      <c r="Z2455" s="19" t="s">
        <v>1832</v>
      </c>
      <c r="AA2455" s="46">
        <v>8</v>
      </c>
      <c r="AB2455" s="19" t="s">
        <v>497</v>
      </c>
      <c r="AC2455" s="19" t="s">
        <v>143</v>
      </c>
      <c r="AD2455" s="19" t="s">
        <v>11526</v>
      </c>
      <c r="AE2455" s="19" t="s">
        <v>11527</v>
      </c>
      <c r="AF2455" s="19" t="s">
        <v>1592</v>
      </c>
      <c r="AG2455" s="19" t="s">
        <v>11528</v>
      </c>
      <c r="AH2455" s="19" t="s">
        <v>1594</v>
      </c>
      <c r="AI2455" s="19" t="s">
        <v>1595</v>
      </c>
      <c r="AJ2455" s="45">
        <v>0.05</v>
      </c>
      <c r="AK2455" s="45">
        <v>26</v>
      </c>
      <c r="AL2455" s="19" t="s">
        <v>1501</v>
      </c>
      <c r="AM2455" s="46">
        <v>35246.875</v>
      </c>
      <c r="AN2455" s="46">
        <v>26056.875</v>
      </c>
      <c r="AO2455" s="46">
        <v>9190</v>
      </c>
      <c r="AP2455" s="45">
        <v>46.8</v>
      </c>
      <c r="AQ2455" s="45"/>
      <c r="AR2455" s="45" t="str">
        <f>IFERROR(VLOOKUP(AB2455,'Pedidos marco'!$A$1:$D$10000,4,0)," ")</f>
        <v xml:space="preserve"> </v>
      </c>
      <c r="AS2455" s="45">
        <f t="shared" si="266"/>
        <v>14</v>
      </c>
      <c r="AT2455" s="45" t="str">
        <f t="shared" si="267"/>
        <v>14</v>
      </c>
      <c r="AU2455" s="47">
        <v>26</v>
      </c>
      <c r="AV2455" s="19" t="str">
        <f t="shared" si="268"/>
        <v>04 April</v>
      </c>
      <c r="AW2455" s="19">
        <f t="shared" si="269"/>
        <v>0.09</v>
      </c>
      <c r="AX2455" s="19">
        <f t="shared" si="270"/>
        <v>1.7999999999999998</v>
      </c>
      <c r="AY2455" s="19" t="e">
        <f>VLOOKUP(AG2455,Cías!$A$1:$E$10000,5,0)</f>
        <v>#N/A</v>
      </c>
      <c r="AZ2455" s="19" t="str">
        <f t="shared" si="271"/>
        <v>1013719</v>
      </c>
      <c r="BA2455" s="19" t="str">
        <f t="shared" si="272"/>
        <v>GARCES OSWALDO GERMAN</v>
      </c>
      <c r="BB2455" s="19" t="e">
        <f>VLOOKUP(AG2455,Cías!$A$1:$E$10000,3,0)</f>
        <v>#N/A</v>
      </c>
      <c r="BC2455" s="19"/>
      <c r="BD2455" s="19"/>
      <c r="BE2455" s="19"/>
      <c r="BF2455" s="19"/>
      <c r="BG2455" s="19"/>
      <c r="BH2455" s="19"/>
      <c r="BI2455" s="19"/>
      <c r="BJ2455" s="19"/>
    </row>
    <row r="2456" spans="1:62" ht="15" x14ac:dyDescent="0.2">
      <c r="A2456" s="19" t="s">
        <v>20343</v>
      </c>
      <c r="B2456" s="19" t="s">
        <v>1479</v>
      </c>
      <c r="C2456" s="43">
        <v>44665</v>
      </c>
      <c r="D2456" s="44">
        <v>0.34652777777777999</v>
      </c>
      <c r="E2456" s="19" t="s">
        <v>20344</v>
      </c>
      <c r="F2456" s="19" t="s">
        <v>20345</v>
      </c>
      <c r="G2456" s="19" t="s">
        <v>20346</v>
      </c>
      <c r="H2456" s="45">
        <v>2426.4</v>
      </c>
      <c r="I2456" s="45">
        <v>2720.5</v>
      </c>
      <c r="J2456" s="19" t="s">
        <v>1560</v>
      </c>
      <c r="K2456" s="19" t="s">
        <v>20347</v>
      </c>
      <c r="L2456" s="19" t="s">
        <v>20348</v>
      </c>
      <c r="M2456" s="19" t="s">
        <v>20349</v>
      </c>
      <c r="N2456" s="19" t="s">
        <v>20343</v>
      </c>
      <c r="O2456" s="19" t="s">
        <v>367</v>
      </c>
      <c r="P2456" s="19" t="s">
        <v>368</v>
      </c>
      <c r="Q2456" s="46">
        <v>360</v>
      </c>
      <c r="R2456" s="19" t="s">
        <v>1544</v>
      </c>
      <c r="S2456" s="19" t="s">
        <v>2156</v>
      </c>
      <c r="T2456" s="19" t="s">
        <v>419</v>
      </c>
      <c r="U2456" s="19" t="s">
        <v>20350</v>
      </c>
      <c r="V2456" s="19" t="s">
        <v>20351</v>
      </c>
      <c r="W2456" s="19" t="s">
        <v>415</v>
      </c>
      <c r="X2456" s="19" t="s">
        <v>20352</v>
      </c>
      <c r="Y2456" s="19" t="s">
        <v>4279</v>
      </c>
      <c r="Z2456" s="19" t="s">
        <v>4280</v>
      </c>
      <c r="AA2456" s="46">
        <v>87</v>
      </c>
      <c r="AB2456" s="19" t="s">
        <v>536</v>
      </c>
      <c r="AC2456" s="19" t="s">
        <v>224</v>
      </c>
      <c r="AD2456" s="19" t="s">
        <v>5034</v>
      </c>
      <c r="AE2456" s="19" t="s">
        <v>5035</v>
      </c>
      <c r="AF2456" s="19" t="s">
        <v>1554</v>
      </c>
      <c r="AG2456" s="19" t="s">
        <v>5036</v>
      </c>
      <c r="AH2456" s="19" t="s">
        <v>1499</v>
      </c>
      <c r="AI2456" s="19" t="s">
        <v>1500</v>
      </c>
      <c r="AJ2456" s="45">
        <v>0</v>
      </c>
      <c r="AK2456" s="45">
        <v>0</v>
      </c>
      <c r="AL2456" s="19" t="s">
        <v>1501</v>
      </c>
      <c r="AM2456" s="46">
        <v>26850</v>
      </c>
      <c r="AN2456" s="46">
        <v>18030</v>
      </c>
      <c r="AO2456" s="46">
        <v>8820</v>
      </c>
      <c r="AP2456" s="45">
        <v>136.80000000000001</v>
      </c>
      <c r="AQ2456" s="45"/>
      <c r="AR2456" s="45" t="str">
        <f>IFERROR(VLOOKUP(AB2456,'Pedidos marco'!$A$1:$D$10000,4,0)," ")</f>
        <v xml:space="preserve"> </v>
      </c>
      <c r="AS2456" s="45">
        <f t="shared" si="266"/>
        <v>14</v>
      </c>
      <c r="AT2456" s="45" t="str">
        <f t="shared" si="267"/>
        <v>14</v>
      </c>
      <c r="AU2456" s="47">
        <v>18</v>
      </c>
      <c r="AV2456" s="19" t="str">
        <f t="shared" si="268"/>
        <v>04 April</v>
      </c>
      <c r="AW2456" s="19">
        <f t="shared" si="269"/>
        <v>0.38</v>
      </c>
      <c r="AX2456" s="19">
        <f t="shared" si="270"/>
        <v>7.6000000000000005</v>
      </c>
      <c r="AY2456" s="19" t="e">
        <f>VLOOKUP(AG2456,Cías!$A$1:$E$10000,5,0)</f>
        <v>#N/A</v>
      </c>
      <c r="AZ2456" s="19" t="str">
        <f t="shared" si="271"/>
        <v>1014339</v>
      </c>
      <c r="BA2456" s="19" t="str">
        <f t="shared" si="272"/>
        <v>NICOLALDE FLORES MILTON FABIAN</v>
      </c>
      <c r="BB2456" s="19" t="e">
        <f>VLOOKUP(AG2456,Cías!$A$1:$E$10000,3,0)</f>
        <v>#N/A</v>
      </c>
      <c r="BC2456" s="19"/>
      <c r="BD2456" s="19"/>
      <c r="BE2456" s="19"/>
      <c r="BF2456" s="19"/>
      <c r="BG2456" s="19"/>
      <c r="BH2456" s="19"/>
      <c r="BI2456" s="19"/>
      <c r="BJ2456" s="19"/>
    </row>
    <row r="2457" spans="1:62" ht="15" x14ac:dyDescent="0.2">
      <c r="A2457" s="19" t="s">
        <v>20353</v>
      </c>
      <c r="B2457" s="19" t="s">
        <v>1479</v>
      </c>
      <c r="C2457" s="43">
        <v>44665</v>
      </c>
      <c r="D2457" s="44">
        <v>0.35138888888889003</v>
      </c>
      <c r="E2457" s="19" t="s">
        <v>20354</v>
      </c>
      <c r="F2457" s="19" t="s">
        <v>20355</v>
      </c>
      <c r="G2457" s="19" t="s">
        <v>20356</v>
      </c>
      <c r="H2457" s="45">
        <v>3260.07</v>
      </c>
      <c r="I2457" s="45">
        <v>3655.21</v>
      </c>
      <c r="J2457" s="19" t="s">
        <v>1560</v>
      </c>
      <c r="K2457" s="19" t="s">
        <v>16491</v>
      </c>
      <c r="L2457" s="19" t="s">
        <v>20357</v>
      </c>
      <c r="M2457" s="19" t="s">
        <v>20358</v>
      </c>
      <c r="N2457" s="19" t="s">
        <v>20353</v>
      </c>
      <c r="O2457" s="19" t="s">
        <v>1823</v>
      </c>
      <c r="P2457" s="19" t="s">
        <v>1824</v>
      </c>
      <c r="Q2457" s="46">
        <v>32.130000000000003</v>
      </c>
      <c r="R2457" s="19" t="s">
        <v>1488</v>
      </c>
      <c r="S2457" s="19" t="s">
        <v>3514</v>
      </c>
      <c r="T2457" s="19" t="s">
        <v>3515</v>
      </c>
      <c r="U2457" s="19" t="s">
        <v>3516</v>
      </c>
      <c r="V2457" s="19" t="s">
        <v>3517</v>
      </c>
      <c r="W2457" s="19" t="s">
        <v>1962</v>
      </c>
      <c r="X2457" s="19" t="s">
        <v>3518</v>
      </c>
      <c r="Y2457" s="19" t="s">
        <v>1964</v>
      </c>
      <c r="Z2457" s="19" t="s">
        <v>1965</v>
      </c>
      <c r="AA2457" s="46">
        <v>210</v>
      </c>
      <c r="AB2457" s="19" t="s">
        <v>3519</v>
      </c>
      <c r="AC2457" s="19" t="s">
        <v>3515</v>
      </c>
      <c r="AD2457" s="19" t="s">
        <v>3520</v>
      </c>
      <c r="AE2457" s="19" t="s">
        <v>3521</v>
      </c>
      <c r="AF2457" s="19" t="s">
        <v>1497</v>
      </c>
      <c r="AG2457" s="19" t="s">
        <v>3522</v>
      </c>
      <c r="AH2457" s="19" t="s">
        <v>1499</v>
      </c>
      <c r="AI2457" s="19" t="s">
        <v>1500</v>
      </c>
      <c r="AJ2457" s="45">
        <v>0</v>
      </c>
      <c r="AK2457" s="45">
        <v>0</v>
      </c>
      <c r="AL2457" s="19" t="s">
        <v>1517</v>
      </c>
      <c r="AM2457" s="46">
        <v>50720</v>
      </c>
      <c r="AN2457" s="46">
        <v>32130</v>
      </c>
      <c r="AO2457" s="46">
        <v>18590</v>
      </c>
      <c r="AP2457" s="45">
        <v>0</v>
      </c>
      <c r="AQ2457" s="45"/>
      <c r="AR2457" s="45" t="str">
        <f>IFERROR(VLOOKUP(AB2457,'Pedidos marco'!$A$1:$D$10000,4,0)," ")</f>
        <v xml:space="preserve"> </v>
      </c>
      <c r="AS2457" s="45">
        <f t="shared" si="266"/>
        <v>14</v>
      </c>
      <c r="AT2457" s="45" t="str">
        <f t="shared" si="267"/>
        <v>14</v>
      </c>
      <c r="AU2457" s="47">
        <v>32.130000000000003</v>
      </c>
      <c r="AV2457" s="19" t="str">
        <f t="shared" si="268"/>
        <v>04 April</v>
      </c>
      <c r="AW2457" s="19">
        <f t="shared" si="269"/>
        <v>0</v>
      </c>
      <c r="AX2457" s="19">
        <f t="shared" si="270"/>
        <v>0</v>
      </c>
      <c r="AY2457" s="19" t="e">
        <f>VLOOKUP(AG2457,Cías!$A$1:$E$10000,5,0)</f>
        <v>#N/A</v>
      </c>
      <c r="AZ2457" s="19" t="str">
        <f t="shared" si="271"/>
        <v>1014416</v>
      </c>
      <c r="BA2457" s="19" t="str">
        <f t="shared" si="272"/>
        <v>VALENZUELA DIAZ PATRICIO XAVIER</v>
      </c>
      <c r="BB2457" s="19" t="e">
        <f>VLOOKUP(AG2457,Cías!$A$1:$E$10000,3,0)</f>
        <v>#N/A</v>
      </c>
      <c r="BC2457" s="19"/>
      <c r="BD2457" s="19"/>
      <c r="BE2457" s="19"/>
      <c r="BF2457" s="19"/>
      <c r="BG2457" s="19"/>
      <c r="BH2457" s="19"/>
      <c r="BI2457" s="19"/>
      <c r="BJ2457" s="19"/>
    </row>
    <row r="2458" spans="1:62" ht="15" x14ac:dyDescent="0.2">
      <c r="A2458" s="19" t="s">
        <v>20359</v>
      </c>
      <c r="B2458" s="19" t="s">
        <v>1479</v>
      </c>
      <c r="C2458" s="43">
        <v>44665</v>
      </c>
      <c r="D2458" s="44">
        <v>0.35347222222222002</v>
      </c>
      <c r="E2458" s="19" t="s">
        <v>20360</v>
      </c>
      <c r="F2458" s="19" t="s">
        <v>20361</v>
      </c>
      <c r="G2458" s="19" t="s">
        <v>20362</v>
      </c>
      <c r="H2458" s="45">
        <v>233.25</v>
      </c>
      <c r="I2458" s="45">
        <v>261.52</v>
      </c>
      <c r="J2458" s="19" t="s">
        <v>1560</v>
      </c>
      <c r="K2458" s="19" t="s">
        <v>20363</v>
      </c>
      <c r="L2458" s="19" t="s">
        <v>20364</v>
      </c>
      <c r="M2458" s="19" t="s">
        <v>20365</v>
      </c>
      <c r="N2458" s="19" t="s">
        <v>20359</v>
      </c>
      <c r="O2458" s="19" t="s">
        <v>369</v>
      </c>
      <c r="P2458" s="19" t="s">
        <v>370</v>
      </c>
      <c r="Q2458" s="46">
        <v>40</v>
      </c>
      <c r="R2458" s="19" t="s">
        <v>1544</v>
      </c>
      <c r="S2458" s="19" t="s">
        <v>1754</v>
      </c>
      <c r="T2458" s="19" t="s">
        <v>104</v>
      </c>
      <c r="U2458" s="19" t="s">
        <v>2901</v>
      </c>
      <c r="V2458" s="19" t="s">
        <v>2902</v>
      </c>
      <c r="W2458" s="19" t="s">
        <v>2127</v>
      </c>
      <c r="X2458" s="19" t="s">
        <v>2903</v>
      </c>
      <c r="Y2458" s="19" t="s">
        <v>2129</v>
      </c>
      <c r="Z2458" s="19" t="s">
        <v>2130</v>
      </c>
      <c r="AA2458" s="46">
        <v>205</v>
      </c>
      <c r="AB2458" s="19" t="s">
        <v>486</v>
      </c>
      <c r="AC2458" s="19" t="s">
        <v>121</v>
      </c>
      <c r="AD2458" s="19" t="s">
        <v>2904</v>
      </c>
      <c r="AE2458" s="19" t="s">
        <v>2905</v>
      </c>
      <c r="AF2458" s="19" t="s">
        <v>1554</v>
      </c>
      <c r="AG2458" s="19" t="s">
        <v>2906</v>
      </c>
      <c r="AH2458" s="19" t="s">
        <v>1499</v>
      </c>
      <c r="AI2458" s="19" t="s">
        <v>1500</v>
      </c>
      <c r="AJ2458" s="45">
        <v>0</v>
      </c>
      <c r="AK2458" s="45">
        <v>0</v>
      </c>
      <c r="AL2458" s="19" t="s">
        <v>1501</v>
      </c>
      <c r="AM2458" s="46">
        <v>6569.4440000000004</v>
      </c>
      <c r="AN2458" s="46">
        <v>2004.444</v>
      </c>
      <c r="AO2458" s="46">
        <v>4565</v>
      </c>
      <c r="AP2458" s="45">
        <v>31.2</v>
      </c>
      <c r="AQ2458" s="45"/>
      <c r="AR2458" s="45" t="str">
        <f>IFERROR(VLOOKUP(AB2458,'Pedidos marco'!$A$1:$D$10000,4,0)," ")</f>
        <v xml:space="preserve"> </v>
      </c>
      <c r="AS2458" s="45">
        <f t="shared" si="266"/>
        <v>14</v>
      </c>
      <c r="AT2458" s="45" t="str">
        <f t="shared" si="267"/>
        <v>14</v>
      </c>
      <c r="AU2458" s="47">
        <v>2</v>
      </c>
      <c r="AV2458" s="19" t="str">
        <f t="shared" si="268"/>
        <v>04 April</v>
      </c>
      <c r="AW2458" s="19">
        <f t="shared" si="269"/>
        <v>0.78</v>
      </c>
      <c r="AX2458" s="19">
        <f t="shared" si="270"/>
        <v>15.6</v>
      </c>
      <c r="AY2458" s="19" t="e">
        <f>VLOOKUP(AG2458,Cías!$A$1:$E$10000,5,0)</f>
        <v>#N/A</v>
      </c>
      <c r="AZ2458" s="19" t="str">
        <f t="shared" si="271"/>
        <v>1023045</v>
      </c>
      <c r="BA2458" s="19" t="str">
        <f t="shared" si="272"/>
        <v>ESPINOSA OTAVALO PABLO ANIBAL</v>
      </c>
      <c r="BB2458" s="19" t="e">
        <f>VLOOKUP(AG2458,Cías!$A$1:$E$10000,3,0)</f>
        <v>#N/A</v>
      </c>
      <c r="BC2458" s="19"/>
      <c r="BD2458" s="19"/>
      <c r="BE2458" s="19"/>
      <c r="BF2458" s="19"/>
      <c r="BG2458" s="19"/>
      <c r="BH2458" s="19"/>
      <c r="BI2458" s="19"/>
      <c r="BJ2458" s="19"/>
    </row>
    <row r="2459" spans="1:62" ht="15" x14ac:dyDescent="0.2">
      <c r="A2459" s="19" t="s">
        <v>20359</v>
      </c>
      <c r="B2459" s="19" t="s">
        <v>1479</v>
      </c>
      <c r="C2459" s="43">
        <v>44665</v>
      </c>
      <c r="D2459" s="44">
        <v>0.35347222222222002</v>
      </c>
      <c r="E2459" s="19" t="s">
        <v>20366</v>
      </c>
      <c r="F2459" s="19" t="s">
        <v>20367</v>
      </c>
      <c r="G2459" s="19" t="s">
        <v>20368</v>
      </c>
      <c r="H2459" s="45">
        <v>2033.04</v>
      </c>
      <c r="I2459" s="45">
        <v>2279.4499999999998</v>
      </c>
      <c r="J2459" s="19" t="s">
        <v>1560</v>
      </c>
      <c r="K2459" s="19" t="s">
        <v>20369</v>
      </c>
      <c r="L2459" s="19" t="s">
        <v>20370</v>
      </c>
      <c r="M2459" s="19" t="s">
        <v>20371</v>
      </c>
      <c r="N2459" s="19" t="s">
        <v>20359</v>
      </c>
      <c r="O2459" s="19" t="s">
        <v>367</v>
      </c>
      <c r="P2459" s="19" t="s">
        <v>368</v>
      </c>
      <c r="Q2459" s="46">
        <v>320</v>
      </c>
      <c r="R2459" s="19" t="s">
        <v>1544</v>
      </c>
      <c r="S2459" s="19" t="s">
        <v>1754</v>
      </c>
      <c r="T2459" s="19" t="s">
        <v>104</v>
      </c>
      <c r="U2459" s="19" t="s">
        <v>2901</v>
      </c>
      <c r="V2459" s="19" t="s">
        <v>2902</v>
      </c>
      <c r="W2459" s="19" t="s">
        <v>2127</v>
      </c>
      <c r="X2459" s="19" t="s">
        <v>2903</v>
      </c>
      <c r="Y2459" s="19" t="s">
        <v>2129</v>
      </c>
      <c r="Z2459" s="19" t="s">
        <v>2130</v>
      </c>
      <c r="AA2459" s="46">
        <v>205</v>
      </c>
      <c r="AB2459" s="19" t="s">
        <v>486</v>
      </c>
      <c r="AC2459" s="19" t="s">
        <v>121</v>
      </c>
      <c r="AD2459" s="19" t="s">
        <v>2904</v>
      </c>
      <c r="AE2459" s="19" t="s">
        <v>2905</v>
      </c>
      <c r="AF2459" s="19" t="s">
        <v>1554</v>
      </c>
      <c r="AG2459" s="19" t="s">
        <v>2906</v>
      </c>
      <c r="AH2459" s="19" t="s">
        <v>1499</v>
      </c>
      <c r="AI2459" s="19" t="s">
        <v>1500</v>
      </c>
      <c r="AJ2459" s="45">
        <v>0</v>
      </c>
      <c r="AK2459" s="45">
        <v>0</v>
      </c>
      <c r="AL2459" s="19" t="s">
        <v>1501</v>
      </c>
      <c r="AM2459" s="46">
        <v>20600.556</v>
      </c>
      <c r="AN2459" s="46">
        <v>16035.556</v>
      </c>
      <c r="AO2459" s="46">
        <v>4565</v>
      </c>
      <c r="AP2459" s="45">
        <v>249.6</v>
      </c>
      <c r="AQ2459" s="45"/>
      <c r="AR2459" s="45" t="str">
        <f>IFERROR(VLOOKUP(AB2459,'Pedidos marco'!$A$1:$D$10000,4,0)," ")</f>
        <v xml:space="preserve"> </v>
      </c>
      <c r="AS2459" s="45">
        <f t="shared" si="266"/>
        <v>14</v>
      </c>
      <c r="AT2459" s="45" t="str">
        <f t="shared" si="267"/>
        <v>14</v>
      </c>
      <c r="AU2459" s="47">
        <v>16</v>
      </c>
      <c r="AV2459" s="19" t="str">
        <f t="shared" si="268"/>
        <v>04 April</v>
      </c>
      <c r="AW2459" s="19">
        <f t="shared" si="269"/>
        <v>0.78</v>
      </c>
      <c r="AX2459" s="19">
        <f t="shared" si="270"/>
        <v>15.6</v>
      </c>
      <c r="AY2459" s="19" t="e">
        <f>VLOOKUP(AG2459,Cías!$A$1:$E$10000,5,0)</f>
        <v>#N/A</v>
      </c>
      <c r="AZ2459" s="19" t="str">
        <f t="shared" si="271"/>
        <v>1023045</v>
      </c>
      <c r="BA2459" s="19" t="str">
        <f t="shared" si="272"/>
        <v>ESPINOSA OTAVALO PABLO ANIBAL</v>
      </c>
      <c r="BB2459" s="19" t="e">
        <f>VLOOKUP(AG2459,Cías!$A$1:$E$10000,3,0)</f>
        <v>#N/A</v>
      </c>
      <c r="BC2459" s="19"/>
      <c r="BD2459" s="19"/>
      <c r="BE2459" s="19"/>
      <c r="BF2459" s="19"/>
      <c r="BG2459" s="19"/>
      <c r="BH2459" s="19"/>
      <c r="BI2459" s="19"/>
      <c r="BJ2459" s="19"/>
    </row>
    <row r="2460" spans="1:62" ht="15" x14ac:dyDescent="0.2">
      <c r="A2460" s="19" t="s">
        <v>20372</v>
      </c>
      <c r="B2460" s="19" t="s">
        <v>1479</v>
      </c>
      <c r="C2460" s="43">
        <v>44665</v>
      </c>
      <c r="D2460" s="44">
        <v>0.36180555555555999</v>
      </c>
      <c r="E2460" s="19" t="s">
        <v>20373</v>
      </c>
      <c r="F2460" s="19" t="s">
        <v>20374</v>
      </c>
      <c r="G2460" s="19" t="s">
        <v>20375</v>
      </c>
      <c r="H2460" s="45">
        <v>2300.4</v>
      </c>
      <c r="I2460" s="45">
        <v>2579.23</v>
      </c>
      <c r="J2460" s="19" t="s">
        <v>1560</v>
      </c>
      <c r="K2460" s="19" t="s">
        <v>20376</v>
      </c>
      <c r="L2460" s="19" t="s">
        <v>20377</v>
      </c>
      <c r="M2460" s="19" t="s">
        <v>20378</v>
      </c>
      <c r="N2460" s="19" t="s">
        <v>20372</v>
      </c>
      <c r="O2460" s="19" t="s">
        <v>1641</v>
      </c>
      <c r="P2460" s="19" t="s">
        <v>1642</v>
      </c>
      <c r="Q2460" s="46">
        <v>360</v>
      </c>
      <c r="R2460" s="19" t="s">
        <v>1544</v>
      </c>
      <c r="S2460" s="19" t="s">
        <v>1736</v>
      </c>
      <c r="T2460" s="19" t="s">
        <v>1737</v>
      </c>
      <c r="U2460" s="19" t="s">
        <v>20379</v>
      </c>
      <c r="V2460" s="19" t="s">
        <v>20380</v>
      </c>
      <c r="W2460" s="19" t="s">
        <v>1781</v>
      </c>
      <c r="X2460" s="19" t="s">
        <v>20381</v>
      </c>
      <c r="Y2460" s="19" t="s">
        <v>1783</v>
      </c>
      <c r="Z2460" s="19" t="s">
        <v>1784</v>
      </c>
      <c r="AA2460" s="46">
        <v>233</v>
      </c>
      <c r="AB2460" s="19" t="s">
        <v>479</v>
      </c>
      <c r="AC2460" s="19" t="s">
        <v>108</v>
      </c>
      <c r="AD2460" s="19" t="s">
        <v>1948</v>
      </c>
      <c r="AE2460" s="19" t="s">
        <v>1949</v>
      </c>
      <c r="AF2460" s="19" t="s">
        <v>1554</v>
      </c>
      <c r="AG2460" s="19" t="s">
        <v>1950</v>
      </c>
      <c r="AH2460" s="19" t="s">
        <v>1499</v>
      </c>
      <c r="AI2460" s="19" t="s">
        <v>1500</v>
      </c>
      <c r="AJ2460" s="45">
        <v>0</v>
      </c>
      <c r="AK2460" s="45">
        <v>0</v>
      </c>
      <c r="AL2460" s="19" t="s">
        <v>1501</v>
      </c>
      <c r="AM2460" s="46">
        <v>27110</v>
      </c>
      <c r="AN2460" s="46">
        <v>18050</v>
      </c>
      <c r="AO2460" s="46">
        <v>9060</v>
      </c>
      <c r="AP2460" s="45">
        <v>277.2</v>
      </c>
      <c r="AQ2460" s="45"/>
      <c r="AR2460" s="45" t="str">
        <f>IFERROR(VLOOKUP(AB2460,'Pedidos marco'!$A$1:$D$10000,4,0)," ")</f>
        <v xml:space="preserve"> </v>
      </c>
      <c r="AS2460" s="45">
        <f t="shared" si="266"/>
        <v>14</v>
      </c>
      <c r="AT2460" s="45" t="str">
        <f t="shared" si="267"/>
        <v>14</v>
      </c>
      <c r="AU2460" s="47">
        <v>18</v>
      </c>
      <c r="AV2460" s="19" t="str">
        <f t="shared" si="268"/>
        <v>04 April</v>
      </c>
      <c r="AW2460" s="19">
        <f t="shared" si="269"/>
        <v>0.77</v>
      </c>
      <c r="AX2460" s="19">
        <f t="shared" si="270"/>
        <v>15.399999999999999</v>
      </c>
      <c r="AY2460" s="19" t="e">
        <f>VLOOKUP(AG2460,Cías!$A$1:$E$10000,5,0)</f>
        <v>#N/A</v>
      </c>
      <c r="AZ2460" s="19" t="str">
        <f t="shared" si="271"/>
        <v>1022019</v>
      </c>
      <c r="BA2460" s="19" t="str">
        <f t="shared" si="272"/>
        <v>ENRIQUEZ LARA ORLANDO DANILO</v>
      </c>
      <c r="BB2460" s="19" t="e">
        <f>VLOOKUP(AG2460,Cías!$A$1:$E$10000,3,0)</f>
        <v>#N/A</v>
      </c>
      <c r="BC2460" s="19"/>
      <c r="BD2460" s="19"/>
      <c r="BE2460" s="19"/>
      <c r="BF2460" s="19"/>
      <c r="BG2460" s="19"/>
      <c r="BH2460" s="19"/>
      <c r="BI2460" s="19"/>
      <c r="BJ2460" s="19"/>
    </row>
    <row r="2461" spans="1:62" ht="15" x14ac:dyDescent="0.2">
      <c r="A2461" s="19" t="s">
        <v>20382</v>
      </c>
      <c r="B2461" s="19" t="s">
        <v>1479</v>
      </c>
      <c r="C2461" s="43">
        <v>44665</v>
      </c>
      <c r="D2461" s="44">
        <v>0.36944444444444002</v>
      </c>
      <c r="E2461" s="19" t="s">
        <v>20383</v>
      </c>
      <c r="F2461" s="19" t="s">
        <v>20384</v>
      </c>
      <c r="G2461" s="19" t="s">
        <v>20385</v>
      </c>
      <c r="H2461" s="45">
        <v>2509.1999999999998</v>
      </c>
      <c r="I2461" s="45">
        <v>2813.33</v>
      </c>
      <c r="J2461" s="19" t="s">
        <v>1560</v>
      </c>
      <c r="K2461" s="19" t="s">
        <v>20386</v>
      </c>
      <c r="L2461" s="19" t="s">
        <v>20387</v>
      </c>
      <c r="M2461" s="19" t="s">
        <v>20388</v>
      </c>
      <c r="N2461" s="19" t="s">
        <v>20382</v>
      </c>
      <c r="O2461" s="19" t="s">
        <v>371</v>
      </c>
      <c r="P2461" s="19" t="s">
        <v>372</v>
      </c>
      <c r="Q2461" s="46">
        <v>360</v>
      </c>
      <c r="R2461" s="19" t="s">
        <v>1544</v>
      </c>
      <c r="S2461" s="19" t="s">
        <v>1861</v>
      </c>
      <c r="T2461" s="19" t="s">
        <v>1862</v>
      </c>
      <c r="U2461" s="19" t="s">
        <v>1863</v>
      </c>
      <c r="V2461" s="19" t="s">
        <v>1864</v>
      </c>
      <c r="W2461" s="19" t="s">
        <v>1865</v>
      </c>
      <c r="X2461" s="19" t="s">
        <v>1866</v>
      </c>
      <c r="Y2461" s="19" t="s">
        <v>1867</v>
      </c>
      <c r="Z2461" s="19" t="s">
        <v>1868</v>
      </c>
      <c r="AA2461" s="46">
        <v>30</v>
      </c>
      <c r="AB2461" s="19" t="s">
        <v>437</v>
      </c>
      <c r="AC2461" s="19" t="s">
        <v>21</v>
      </c>
      <c r="AD2461" s="19" t="s">
        <v>1869</v>
      </c>
      <c r="AE2461" s="19" t="s">
        <v>1870</v>
      </c>
      <c r="AF2461" s="19" t="s">
        <v>1719</v>
      </c>
      <c r="AG2461" s="19" t="s">
        <v>1871</v>
      </c>
      <c r="AH2461" s="19" t="s">
        <v>1499</v>
      </c>
      <c r="AI2461" s="19" t="s">
        <v>1500</v>
      </c>
      <c r="AJ2461" s="45">
        <v>0</v>
      </c>
      <c r="AK2461" s="45">
        <v>0</v>
      </c>
      <c r="AL2461" s="19" t="s">
        <v>1501</v>
      </c>
      <c r="AM2461" s="46">
        <v>24347.5</v>
      </c>
      <c r="AN2461" s="46">
        <v>18037.5</v>
      </c>
      <c r="AO2461" s="46">
        <v>6310</v>
      </c>
      <c r="AP2461" s="45">
        <v>68.400000000000006</v>
      </c>
      <c r="AQ2461" s="45"/>
      <c r="AR2461" s="45" t="str">
        <f>IFERROR(VLOOKUP(AB2461,'Pedidos marco'!$A$1:$D$10000,4,0)," ")</f>
        <v xml:space="preserve"> </v>
      </c>
      <c r="AS2461" s="45">
        <f t="shared" si="266"/>
        <v>14</v>
      </c>
      <c r="AT2461" s="45" t="str">
        <f t="shared" si="267"/>
        <v>14</v>
      </c>
      <c r="AU2461" s="47">
        <v>18</v>
      </c>
      <c r="AV2461" s="19" t="str">
        <f t="shared" si="268"/>
        <v>04 April</v>
      </c>
      <c r="AW2461" s="19">
        <f t="shared" si="269"/>
        <v>0.19</v>
      </c>
      <c r="AX2461" s="19">
        <f t="shared" si="270"/>
        <v>3.8000000000000003</v>
      </c>
      <c r="AY2461" s="19" t="e">
        <f>VLOOKUP(AG2461,Cías!$A$1:$E$10000,5,0)</f>
        <v>#N/A</v>
      </c>
      <c r="AZ2461" s="19" t="str">
        <f t="shared" si="271"/>
        <v>1012808</v>
      </c>
      <c r="BA2461" s="19" t="str">
        <f t="shared" si="272"/>
        <v>ALVAREZ GONZAGA LASTEÑA MARIANA</v>
      </c>
      <c r="BB2461" s="19" t="e">
        <f>VLOOKUP(AG2461,Cías!$A$1:$E$10000,3,0)</f>
        <v>#N/A</v>
      </c>
      <c r="BC2461" s="19"/>
      <c r="BD2461" s="19"/>
      <c r="BE2461" s="19"/>
      <c r="BF2461" s="19"/>
      <c r="BG2461" s="19"/>
      <c r="BH2461" s="19"/>
      <c r="BI2461" s="19"/>
      <c r="BJ2461" s="19"/>
    </row>
    <row r="2462" spans="1:62" ht="15" x14ac:dyDescent="0.2">
      <c r="A2462" s="19" t="s">
        <v>20382</v>
      </c>
      <c r="B2462" s="19" t="s">
        <v>1479</v>
      </c>
      <c r="C2462" s="43">
        <v>44665</v>
      </c>
      <c r="D2462" s="44">
        <v>0.36944444444444002</v>
      </c>
      <c r="E2462" s="19" t="s">
        <v>20389</v>
      </c>
      <c r="F2462" s="19" t="s">
        <v>20390</v>
      </c>
      <c r="G2462" s="19" t="s">
        <v>20391</v>
      </c>
      <c r="H2462" s="45">
        <v>760.8</v>
      </c>
      <c r="I2462" s="45">
        <v>853.02</v>
      </c>
      <c r="J2462" s="19" t="s">
        <v>1560</v>
      </c>
      <c r="K2462" s="19" t="s">
        <v>20392</v>
      </c>
      <c r="L2462" s="19" t="s">
        <v>20393</v>
      </c>
      <c r="M2462" s="19" t="s">
        <v>20394</v>
      </c>
      <c r="N2462" s="19" t="s">
        <v>20382</v>
      </c>
      <c r="O2462" s="19" t="s">
        <v>369</v>
      </c>
      <c r="P2462" s="19" t="s">
        <v>370</v>
      </c>
      <c r="Q2462" s="46">
        <v>120</v>
      </c>
      <c r="R2462" s="19" t="s">
        <v>1544</v>
      </c>
      <c r="S2462" s="19" t="s">
        <v>1861</v>
      </c>
      <c r="T2462" s="19" t="s">
        <v>1862</v>
      </c>
      <c r="U2462" s="19" t="s">
        <v>1863</v>
      </c>
      <c r="V2462" s="19" t="s">
        <v>1864</v>
      </c>
      <c r="W2462" s="19" t="s">
        <v>1865</v>
      </c>
      <c r="X2462" s="19" t="s">
        <v>1866</v>
      </c>
      <c r="Y2462" s="19" t="s">
        <v>1867</v>
      </c>
      <c r="Z2462" s="19" t="s">
        <v>1868</v>
      </c>
      <c r="AA2462" s="46">
        <v>30</v>
      </c>
      <c r="AB2462" s="19" t="s">
        <v>437</v>
      </c>
      <c r="AC2462" s="19" t="s">
        <v>21</v>
      </c>
      <c r="AD2462" s="19" t="s">
        <v>1869</v>
      </c>
      <c r="AE2462" s="19" t="s">
        <v>1870</v>
      </c>
      <c r="AF2462" s="19" t="s">
        <v>1719</v>
      </c>
      <c r="AG2462" s="19" t="s">
        <v>1871</v>
      </c>
      <c r="AH2462" s="19" t="s">
        <v>1499</v>
      </c>
      <c r="AI2462" s="19" t="s">
        <v>1500</v>
      </c>
      <c r="AJ2462" s="45">
        <v>0</v>
      </c>
      <c r="AK2462" s="45">
        <v>0</v>
      </c>
      <c r="AL2462" s="19" t="s">
        <v>1501</v>
      </c>
      <c r="AM2462" s="46">
        <v>12322.5</v>
      </c>
      <c r="AN2462" s="46">
        <v>6012.5</v>
      </c>
      <c r="AO2462" s="46">
        <v>6310</v>
      </c>
      <c r="AP2462" s="45">
        <v>22.8</v>
      </c>
      <c r="AQ2462" s="45"/>
      <c r="AR2462" s="45" t="str">
        <f>IFERROR(VLOOKUP(AB2462,'Pedidos marco'!$A$1:$D$10000,4,0)," ")</f>
        <v xml:space="preserve"> </v>
      </c>
      <c r="AS2462" s="45">
        <f t="shared" si="266"/>
        <v>14</v>
      </c>
      <c r="AT2462" s="45" t="str">
        <f t="shared" si="267"/>
        <v>14</v>
      </c>
      <c r="AU2462" s="47">
        <v>6</v>
      </c>
      <c r="AV2462" s="19" t="str">
        <f t="shared" si="268"/>
        <v>04 April</v>
      </c>
      <c r="AW2462" s="19">
        <f t="shared" si="269"/>
        <v>0.19</v>
      </c>
      <c r="AX2462" s="19">
        <f t="shared" si="270"/>
        <v>3.8000000000000003</v>
      </c>
      <c r="AY2462" s="19" t="e">
        <f>VLOOKUP(AG2462,Cías!$A$1:$E$10000,5,0)</f>
        <v>#N/A</v>
      </c>
      <c r="AZ2462" s="19" t="str">
        <f t="shared" si="271"/>
        <v>1012808</v>
      </c>
      <c r="BA2462" s="19" t="str">
        <f t="shared" si="272"/>
        <v>ALVAREZ GONZAGA LASTEÑA MARIANA</v>
      </c>
      <c r="BB2462" s="19" t="e">
        <f>VLOOKUP(AG2462,Cías!$A$1:$E$10000,3,0)</f>
        <v>#N/A</v>
      </c>
      <c r="BC2462" s="19"/>
      <c r="BD2462" s="19"/>
      <c r="BE2462" s="19"/>
      <c r="BF2462" s="19"/>
      <c r="BG2462" s="19"/>
      <c r="BH2462" s="19"/>
      <c r="BI2462" s="19"/>
      <c r="BJ2462" s="19"/>
    </row>
    <row r="2463" spans="1:62" ht="15" x14ac:dyDescent="0.2">
      <c r="A2463" s="19" t="s">
        <v>20395</v>
      </c>
      <c r="B2463" s="19" t="s">
        <v>1479</v>
      </c>
      <c r="C2463" s="43">
        <v>44665</v>
      </c>
      <c r="D2463" s="44">
        <v>0.39513888888888998</v>
      </c>
      <c r="E2463" s="19" t="s">
        <v>20396</v>
      </c>
      <c r="F2463" s="19" t="s">
        <v>1481</v>
      </c>
      <c r="G2463" s="19" t="s">
        <v>1481</v>
      </c>
      <c r="H2463" s="45">
        <v>0</v>
      </c>
      <c r="I2463" s="45">
        <v>0</v>
      </c>
      <c r="J2463" s="19" t="s">
        <v>1482</v>
      </c>
      <c r="K2463" s="19" t="s">
        <v>20397</v>
      </c>
      <c r="L2463" s="19" t="s">
        <v>20398</v>
      </c>
      <c r="M2463" s="19" t="s">
        <v>20399</v>
      </c>
      <c r="N2463" s="19" t="s">
        <v>20395</v>
      </c>
      <c r="O2463" s="19" t="s">
        <v>371</v>
      </c>
      <c r="P2463" s="19" t="s">
        <v>372</v>
      </c>
      <c r="Q2463" s="46">
        <v>160</v>
      </c>
      <c r="R2463" s="19" t="s">
        <v>1544</v>
      </c>
      <c r="S2463" s="19" t="s">
        <v>1545</v>
      </c>
      <c r="T2463" s="19" t="s">
        <v>74</v>
      </c>
      <c r="U2463" s="19" t="s">
        <v>4451</v>
      </c>
      <c r="V2463" s="19" t="s">
        <v>4452</v>
      </c>
      <c r="W2463" s="19" t="s">
        <v>1548</v>
      </c>
      <c r="X2463" s="19" t="s">
        <v>4453</v>
      </c>
      <c r="Y2463" s="19" t="s">
        <v>1684</v>
      </c>
      <c r="Z2463" s="19" t="s">
        <v>1685</v>
      </c>
      <c r="AA2463" s="46">
        <v>198</v>
      </c>
      <c r="AB2463" s="19" t="s">
        <v>561</v>
      </c>
      <c r="AC2463" s="19" t="s">
        <v>275</v>
      </c>
      <c r="AD2463" s="19" t="s">
        <v>5825</v>
      </c>
      <c r="AE2463" s="19" t="s">
        <v>1481</v>
      </c>
      <c r="AF2463" s="19" t="s">
        <v>1554</v>
      </c>
      <c r="AG2463" s="19" t="s">
        <v>5826</v>
      </c>
      <c r="AH2463" s="19" t="s">
        <v>1499</v>
      </c>
      <c r="AI2463" s="19" t="s">
        <v>1500</v>
      </c>
      <c r="AJ2463" s="45">
        <v>0</v>
      </c>
      <c r="AK2463" s="45">
        <v>0</v>
      </c>
      <c r="AL2463" s="19" t="s">
        <v>1501</v>
      </c>
      <c r="AM2463" s="46">
        <v>11043.333000000001</v>
      </c>
      <c r="AN2463" s="46">
        <v>8013.3329999999996</v>
      </c>
      <c r="AO2463" s="46">
        <v>3030</v>
      </c>
      <c r="AP2463" s="45">
        <v>118.4</v>
      </c>
      <c r="AQ2463" s="45"/>
      <c r="AR2463" s="45" t="str">
        <f>IFERROR(VLOOKUP(AB2463,'Pedidos marco'!$A$1:$D$10000,4,0)," ")</f>
        <v xml:space="preserve"> </v>
      </c>
      <c r="AS2463" s="45">
        <f t="shared" si="266"/>
        <v>14</v>
      </c>
      <c r="AT2463" s="45" t="str">
        <f t="shared" si="267"/>
        <v>14</v>
      </c>
      <c r="AU2463" s="47">
        <v>8</v>
      </c>
      <c r="AV2463" s="19" t="str">
        <f t="shared" si="268"/>
        <v>04 April</v>
      </c>
      <c r="AW2463" s="19">
        <f t="shared" si="269"/>
        <v>0.74</v>
      </c>
      <c r="AX2463" s="19">
        <f t="shared" si="270"/>
        <v>14.8</v>
      </c>
      <c r="AY2463" s="19" t="e">
        <f>VLOOKUP(AG2463,Cías!$A$1:$E$10000,5,0)</f>
        <v>#N/A</v>
      </c>
      <c r="AZ2463" s="19" t="str">
        <f t="shared" si="271"/>
        <v>1022120</v>
      </c>
      <c r="BA2463" s="19" t="str">
        <f t="shared" si="272"/>
        <v>RUIZ MORALES VANESSA SOLANGE</v>
      </c>
      <c r="BB2463" s="19" t="e">
        <f>VLOOKUP(AG2463,Cías!$A$1:$E$10000,3,0)</f>
        <v>#N/A</v>
      </c>
      <c r="BC2463" s="19"/>
      <c r="BD2463" s="19"/>
      <c r="BE2463" s="19"/>
      <c r="BF2463" s="19"/>
      <c r="BG2463" s="19"/>
      <c r="BH2463" s="19"/>
      <c r="BI2463" s="19"/>
      <c r="BJ2463" s="19"/>
    </row>
    <row r="2464" spans="1:62" ht="15" x14ac:dyDescent="0.2">
      <c r="A2464" s="19" t="s">
        <v>20395</v>
      </c>
      <c r="B2464" s="19" t="s">
        <v>1479</v>
      </c>
      <c r="C2464" s="43">
        <v>44665</v>
      </c>
      <c r="D2464" s="44">
        <v>0.39513888888888998</v>
      </c>
      <c r="E2464" s="19" t="s">
        <v>20400</v>
      </c>
      <c r="F2464" s="19" t="s">
        <v>1481</v>
      </c>
      <c r="G2464" s="19" t="s">
        <v>1481</v>
      </c>
      <c r="H2464" s="45">
        <v>0</v>
      </c>
      <c r="I2464" s="45">
        <v>0</v>
      </c>
      <c r="J2464" s="19" t="s">
        <v>1482</v>
      </c>
      <c r="K2464" s="19" t="s">
        <v>20401</v>
      </c>
      <c r="L2464" s="19" t="s">
        <v>20402</v>
      </c>
      <c r="M2464" s="19" t="s">
        <v>20403</v>
      </c>
      <c r="N2464" s="19" t="s">
        <v>20395</v>
      </c>
      <c r="O2464" s="19" t="s">
        <v>369</v>
      </c>
      <c r="P2464" s="19" t="s">
        <v>370</v>
      </c>
      <c r="Q2464" s="46">
        <v>80</v>
      </c>
      <c r="R2464" s="19" t="s">
        <v>1544</v>
      </c>
      <c r="S2464" s="19" t="s">
        <v>1545</v>
      </c>
      <c r="T2464" s="19" t="s">
        <v>74</v>
      </c>
      <c r="U2464" s="19" t="s">
        <v>4451</v>
      </c>
      <c r="V2464" s="19" t="s">
        <v>4452</v>
      </c>
      <c r="W2464" s="19" t="s">
        <v>1548</v>
      </c>
      <c r="X2464" s="19" t="s">
        <v>4453</v>
      </c>
      <c r="Y2464" s="19" t="s">
        <v>1684</v>
      </c>
      <c r="Z2464" s="19" t="s">
        <v>1685</v>
      </c>
      <c r="AA2464" s="46">
        <v>198</v>
      </c>
      <c r="AB2464" s="19" t="s">
        <v>561</v>
      </c>
      <c r="AC2464" s="19" t="s">
        <v>275</v>
      </c>
      <c r="AD2464" s="19" t="s">
        <v>5825</v>
      </c>
      <c r="AE2464" s="19" t="s">
        <v>1481</v>
      </c>
      <c r="AF2464" s="19" t="s">
        <v>1554</v>
      </c>
      <c r="AG2464" s="19" t="s">
        <v>5826</v>
      </c>
      <c r="AH2464" s="19" t="s">
        <v>1499</v>
      </c>
      <c r="AI2464" s="19" t="s">
        <v>1500</v>
      </c>
      <c r="AJ2464" s="45">
        <v>0</v>
      </c>
      <c r="AK2464" s="45">
        <v>0</v>
      </c>
      <c r="AL2464" s="19" t="s">
        <v>1501</v>
      </c>
      <c r="AM2464" s="46">
        <v>7036.6670000000004</v>
      </c>
      <c r="AN2464" s="46">
        <v>4006.6669999999999</v>
      </c>
      <c r="AO2464" s="46">
        <v>3030</v>
      </c>
      <c r="AP2464" s="45">
        <v>59.2</v>
      </c>
      <c r="AQ2464" s="45"/>
      <c r="AR2464" s="45" t="str">
        <f>IFERROR(VLOOKUP(AB2464,'Pedidos marco'!$A$1:$D$10000,4,0)," ")</f>
        <v xml:space="preserve"> </v>
      </c>
      <c r="AS2464" s="45">
        <f t="shared" si="266"/>
        <v>14</v>
      </c>
      <c r="AT2464" s="45" t="str">
        <f t="shared" si="267"/>
        <v>14</v>
      </c>
      <c r="AU2464" s="47">
        <v>4</v>
      </c>
      <c r="AV2464" s="19" t="str">
        <f t="shared" si="268"/>
        <v>04 April</v>
      </c>
      <c r="AW2464" s="19">
        <f t="shared" si="269"/>
        <v>0.74</v>
      </c>
      <c r="AX2464" s="19">
        <f t="shared" si="270"/>
        <v>14.8</v>
      </c>
      <c r="AY2464" s="19" t="e">
        <f>VLOOKUP(AG2464,Cías!$A$1:$E$10000,5,0)</f>
        <v>#N/A</v>
      </c>
      <c r="AZ2464" s="19" t="str">
        <f t="shared" si="271"/>
        <v>1022120</v>
      </c>
      <c r="BA2464" s="19" t="str">
        <f t="shared" si="272"/>
        <v>RUIZ MORALES VANESSA SOLANGE</v>
      </c>
      <c r="BB2464" s="19" t="e">
        <f>VLOOKUP(AG2464,Cías!$A$1:$E$10000,3,0)</f>
        <v>#N/A</v>
      </c>
      <c r="BC2464" s="19"/>
      <c r="BD2464" s="19"/>
      <c r="BE2464" s="19"/>
      <c r="BF2464" s="19"/>
      <c r="BG2464" s="19"/>
      <c r="BH2464" s="19"/>
      <c r="BI2464" s="19"/>
      <c r="BJ2464" s="19"/>
    </row>
    <row r="2465" spans="1:62" ht="15" x14ac:dyDescent="0.2">
      <c r="A2465" s="19" t="s">
        <v>20395</v>
      </c>
      <c r="B2465" s="19" t="s">
        <v>1479</v>
      </c>
      <c r="C2465" s="43">
        <v>44665</v>
      </c>
      <c r="D2465" s="44">
        <v>0.39513888888888998</v>
      </c>
      <c r="E2465" s="19" t="s">
        <v>20404</v>
      </c>
      <c r="F2465" s="19" t="s">
        <v>1481</v>
      </c>
      <c r="G2465" s="19" t="s">
        <v>1481</v>
      </c>
      <c r="H2465" s="45">
        <v>0</v>
      </c>
      <c r="I2465" s="45">
        <v>0</v>
      </c>
      <c r="J2465" s="19" t="s">
        <v>1482</v>
      </c>
      <c r="K2465" s="19" t="s">
        <v>20405</v>
      </c>
      <c r="L2465" s="19" t="s">
        <v>20406</v>
      </c>
      <c r="M2465" s="19" t="s">
        <v>20407</v>
      </c>
      <c r="N2465" s="19" t="s">
        <v>20395</v>
      </c>
      <c r="O2465" s="19" t="s">
        <v>367</v>
      </c>
      <c r="P2465" s="19" t="s">
        <v>368</v>
      </c>
      <c r="Q2465" s="46">
        <v>120</v>
      </c>
      <c r="R2465" s="19" t="s">
        <v>1544</v>
      </c>
      <c r="S2465" s="19" t="s">
        <v>1545</v>
      </c>
      <c r="T2465" s="19" t="s">
        <v>74</v>
      </c>
      <c r="U2465" s="19" t="s">
        <v>4451</v>
      </c>
      <c r="V2465" s="19" t="s">
        <v>4452</v>
      </c>
      <c r="W2465" s="19" t="s">
        <v>1548</v>
      </c>
      <c r="X2465" s="19" t="s">
        <v>4453</v>
      </c>
      <c r="Y2465" s="19" t="s">
        <v>1684</v>
      </c>
      <c r="Z2465" s="19" t="s">
        <v>1685</v>
      </c>
      <c r="AA2465" s="46">
        <v>198</v>
      </c>
      <c r="AB2465" s="19" t="s">
        <v>561</v>
      </c>
      <c r="AC2465" s="19" t="s">
        <v>275</v>
      </c>
      <c r="AD2465" s="19" t="s">
        <v>5825</v>
      </c>
      <c r="AE2465" s="19" t="s">
        <v>1481</v>
      </c>
      <c r="AF2465" s="19" t="s">
        <v>1554</v>
      </c>
      <c r="AG2465" s="19" t="s">
        <v>5826</v>
      </c>
      <c r="AH2465" s="19" t="s">
        <v>1499</v>
      </c>
      <c r="AI2465" s="19" t="s">
        <v>1500</v>
      </c>
      <c r="AJ2465" s="45">
        <v>0</v>
      </c>
      <c r="AK2465" s="45">
        <v>0</v>
      </c>
      <c r="AL2465" s="19" t="s">
        <v>1501</v>
      </c>
      <c r="AM2465" s="46">
        <v>9040</v>
      </c>
      <c r="AN2465" s="46">
        <v>6010</v>
      </c>
      <c r="AO2465" s="46">
        <v>3030</v>
      </c>
      <c r="AP2465" s="45">
        <v>88.8</v>
      </c>
      <c r="AQ2465" s="45"/>
      <c r="AR2465" s="45" t="str">
        <f>IFERROR(VLOOKUP(AB2465,'Pedidos marco'!$A$1:$D$10000,4,0)," ")</f>
        <v xml:space="preserve"> </v>
      </c>
      <c r="AS2465" s="45">
        <f t="shared" si="266"/>
        <v>14</v>
      </c>
      <c r="AT2465" s="45" t="str">
        <f t="shared" si="267"/>
        <v>14</v>
      </c>
      <c r="AU2465" s="47">
        <v>6</v>
      </c>
      <c r="AV2465" s="19" t="str">
        <f t="shared" si="268"/>
        <v>04 April</v>
      </c>
      <c r="AW2465" s="19">
        <f t="shared" si="269"/>
        <v>0.74</v>
      </c>
      <c r="AX2465" s="19">
        <f t="shared" si="270"/>
        <v>14.799999999999999</v>
      </c>
      <c r="AY2465" s="19" t="e">
        <f>VLOOKUP(AG2465,Cías!$A$1:$E$10000,5,0)</f>
        <v>#N/A</v>
      </c>
      <c r="AZ2465" s="19" t="str">
        <f t="shared" si="271"/>
        <v>1022120</v>
      </c>
      <c r="BA2465" s="19" t="str">
        <f t="shared" si="272"/>
        <v>RUIZ MORALES VANESSA SOLANGE</v>
      </c>
      <c r="BB2465" s="19" t="e">
        <f>VLOOKUP(AG2465,Cías!$A$1:$E$10000,3,0)</f>
        <v>#N/A</v>
      </c>
      <c r="BC2465" s="19"/>
      <c r="BD2465" s="19"/>
      <c r="BE2465" s="19"/>
      <c r="BF2465" s="19"/>
      <c r="BG2465" s="19"/>
      <c r="BH2465" s="19"/>
      <c r="BI2465" s="19"/>
      <c r="BJ2465" s="19"/>
    </row>
    <row r="2466" spans="1:62" ht="15" x14ac:dyDescent="0.2">
      <c r="A2466" s="19" t="s">
        <v>20408</v>
      </c>
      <c r="B2466" s="19" t="s">
        <v>1479</v>
      </c>
      <c r="C2466" s="43">
        <v>44665</v>
      </c>
      <c r="D2466" s="44">
        <v>0.39861111111110997</v>
      </c>
      <c r="E2466" s="19" t="s">
        <v>20409</v>
      </c>
      <c r="F2466" s="19" t="s">
        <v>20410</v>
      </c>
      <c r="G2466" s="19" t="s">
        <v>20411</v>
      </c>
      <c r="H2466" s="45">
        <v>3238.68</v>
      </c>
      <c r="I2466" s="45">
        <v>3631.23</v>
      </c>
      <c r="J2466" s="19" t="s">
        <v>1560</v>
      </c>
      <c r="K2466" s="19" t="s">
        <v>19866</v>
      </c>
      <c r="L2466" s="19" t="s">
        <v>20412</v>
      </c>
      <c r="M2466" s="19" t="s">
        <v>20413</v>
      </c>
      <c r="N2466" s="19" t="s">
        <v>20408</v>
      </c>
      <c r="O2466" s="19" t="s">
        <v>367</v>
      </c>
      <c r="P2466" s="19" t="s">
        <v>368</v>
      </c>
      <c r="Q2466" s="46">
        <v>480</v>
      </c>
      <c r="R2466" s="19" t="s">
        <v>1544</v>
      </c>
      <c r="S2466" s="19" t="s">
        <v>5443</v>
      </c>
      <c r="T2466" s="19" t="s">
        <v>5444</v>
      </c>
      <c r="U2466" s="19" t="s">
        <v>10022</v>
      </c>
      <c r="V2466" s="19" t="s">
        <v>10023</v>
      </c>
      <c r="W2466" s="19" t="s">
        <v>1865</v>
      </c>
      <c r="X2466" s="19" t="s">
        <v>10024</v>
      </c>
      <c r="Y2466" s="19" t="s">
        <v>1867</v>
      </c>
      <c r="Z2466" s="19" t="s">
        <v>1868</v>
      </c>
      <c r="AA2466" s="46">
        <v>30</v>
      </c>
      <c r="AB2466" s="19" t="s">
        <v>521</v>
      </c>
      <c r="AC2466" s="19" t="s">
        <v>194</v>
      </c>
      <c r="AD2466" s="19" t="s">
        <v>3698</v>
      </c>
      <c r="AE2466" s="19" t="s">
        <v>3699</v>
      </c>
      <c r="AF2466" s="19" t="s">
        <v>1719</v>
      </c>
      <c r="AG2466" s="19" t="s">
        <v>3700</v>
      </c>
      <c r="AH2466" s="19" t="s">
        <v>1594</v>
      </c>
      <c r="AI2466" s="19" t="s">
        <v>1595</v>
      </c>
      <c r="AJ2466" s="45">
        <v>0.05</v>
      </c>
      <c r="AK2466" s="45">
        <v>24</v>
      </c>
      <c r="AL2466" s="19" t="s">
        <v>1501</v>
      </c>
      <c r="AM2466" s="46">
        <v>39210</v>
      </c>
      <c r="AN2466" s="46">
        <v>24080</v>
      </c>
      <c r="AO2466" s="46">
        <v>15130</v>
      </c>
      <c r="AP2466" s="45">
        <v>91.2</v>
      </c>
      <c r="AQ2466" s="45"/>
      <c r="AR2466" s="45" t="str">
        <f>IFERROR(VLOOKUP(AB2466,'Pedidos marco'!$A$1:$D$10000,4,0)," ")</f>
        <v xml:space="preserve"> </v>
      </c>
      <c r="AS2466" s="45">
        <f t="shared" si="266"/>
        <v>14</v>
      </c>
      <c r="AT2466" s="45" t="str">
        <f t="shared" si="267"/>
        <v>14</v>
      </c>
      <c r="AU2466" s="47">
        <v>24</v>
      </c>
      <c r="AV2466" s="19" t="str">
        <f t="shared" si="268"/>
        <v>04 April</v>
      </c>
      <c r="AW2466" s="19">
        <f t="shared" si="269"/>
        <v>0.19</v>
      </c>
      <c r="AX2466" s="19">
        <f t="shared" si="270"/>
        <v>3.8000000000000003</v>
      </c>
      <c r="AY2466" s="19" t="e">
        <f>VLOOKUP(AG2466,Cías!$A$1:$E$10000,5,0)</f>
        <v>#N/A</v>
      </c>
      <c r="AZ2466" s="19" t="str">
        <f t="shared" si="271"/>
        <v>1013809</v>
      </c>
      <c r="BA2466" s="19" t="str">
        <f t="shared" si="272"/>
        <v>MEDIAVILLA PERUGACHI JULIO MAURICIO</v>
      </c>
      <c r="BB2466" s="19" t="e">
        <f>VLOOKUP(AG2466,Cías!$A$1:$E$10000,3,0)</f>
        <v>#N/A</v>
      </c>
      <c r="BC2466" s="19"/>
      <c r="BD2466" s="19"/>
      <c r="BE2466" s="19"/>
      <c r="BF2466" s="19"/>
      <c r="BG2466" s="19"/>
      <c r="BH2466" s="19"/>
      <c r="BI2466" s="19"/>
      <c r="BJ2466" s="19"/>
    </row>
    <row r="2467" spans="1:62" ht="15" x14ac:dyDescent="0.2">
      <c r="A2467" s="19" t="s">
        <v>20414</v>
      </c>
      <c r="B2467" s="19" t="s">
        <v>1479</v>
      </c>
      <c r="C2467" s="43">
        <v>44665</v>
      </c>
      <c r="D2467" s="44">
        <v>0.39861111111110997</v>
      </c>
      <c r="E2467" s="19" t="s">
        <v>20415</v>
      </c>
      <c r="F2467" s="19" t="s">
        <v>20416</v>
      </c>
      <c r="G2467" s="19" t="s">
        <v>20417</v>
      </c>
      <c r="H2467" s="45">
        <v>2301.35</v>
      </c>
      <c r="I2467" s="45">
        <v>2580.29</v>
      </c>
      <c r="J2467" s="19" t="s">
        <v>1560</v>
      </c>
      <c r="K2467" s="19" t="s">
        <v>20418</v>
      </c>
      <c r="L2467" s="19" t="s">
        <v>20419</v>
      </c>
      <c r="M2467" s="19" t="s">
        <v>20420</v>
      </c>
      <c r="N2467" s="19" t="s">
        <v>20414</v>
      </c>
      <c r="O2467" s="19" t="s">
        <v>371</v>
      </c>
      <c r="P2467" s="19" t="s">
        <v>372</v>
      </c>
      <c r="Q2467" s="46">
        <v>360</v>
      </c>
      <c r="R2467" s="19" t="s">
        <v>1544</v>
      </c>
      <c r="S2467" s="19" t="s">
        <v>1754</v>
      </c>
      <c r="T2467" s="19" t="s">
        <v>104</v>
      </c>
      <c r="U2467" s="19" t="s">
        <v>3530</v>
      </c>
      <c r="V2467" s="19" t="s">
        <v>3531</v>
      </c>
      <c r="W2467" s="19" t="s">
        <v>1548</v>
      </c>
      <c r="X2467" s="19" t="s">
        <v>3532</v>
      </c>
      <c r="Y2467" s="19" t="s">
        <v>1684</v>
      </c>
      <c r="Z2467" s="19" t="s">
        <v>1685</v>
      </c>
      <c r="AA2467" s="46">
        <v>198</v>
      </c>
      <c r="AB2467" s="19" t="s">
        <v>569</v>
      </c>
      <c r="AC2467" s="19" t="s">
        <v>291</v>
      </c>
      <c r="AD2467" s="19" t="s">
        <v>3817</v>
      </c>
      <c r="AE2467" s="19" t="s">
        <v>3818</v>
      </c>
      <c r="AF2467" s="19" t="s">
        <v>1554</v>
      </c>
      <c r="AG2467" s="19" t="s">
        <v>3819</v>
      </c>
      <c r="AH2467" s="19" t="s">
        <v>1499</v>
      </c>
      <c r="AI2467" s="19" t="s">
        <v>1500</v>
      </c>
      <c r="AJ2467" s="45">
        <v>0</v>
      </c>
      <c r="AK2467" s="45">
        <v>0</v>
      </c>
      <c r="AL2467" s="19" t="s">
        <v>1501</v>
      </c>
      <c r="AM2467" s="46">
        <v>27140</v>
      </c>
      <c r="AN2467" s="46">
        <v>18040</v>
      </c>
      <c r="AO2467" s="46">
        <v>9100</v>
      </c>
      <c r="AP2467" s="45">
        <v>266.39999999999998</v>
      </c>
      <c r="AQ2467" s="45"/>
      <c r="AR2467" s="45" t="str">
        <f>IFERROR(VLOOKUP(AB2467,'Pedidos marco'!$A$1:$D$10000,4,0)," ")</f>
        <v xml:space="preserve"> </v>
      </c>
      <c r="AS2467" s="45">
        <f t="shared" si="266"/>
        <v>14</v>
      </c>
      <c r="AT2467" s="45" t="str">
        <f t="shared" si="267"/>
        <v>14</v>
      </c>
      <c r="AU2467" s="47">
        <v>18</v>
      </c>
      <c r="AV2467" s="19" t="str">
        <f t="shared" si="268"/>
        <v>04 April</v>
      </c>
      <c r="AW2467" s="19">
        <f t="shared" si="269"/>
        <v>0.74</v>
      </c>
      <c r="AX2467" s="19">
        <f t="shared" si="270"/>
        <v>14.799999999999999</v>
      </c>
      <c r="AY2467" s="19" t="e">
        <f>VLOOKUP(AG2467,Cías!$A$1:$E$10000,5,0)</f>
        <v>#N/A</v>
      </c>
      <c r="AZ2467" s="19" t="str">
        <f t="shared" si="271"/>
        <v>1013262</v>
      </c>
      <c r="BA2467" s="19" t="str">
        <f t="shared" si="272"/>
        <v>SEGOVIA ERAZO PATRICIA ALEXANDRA</v>
      </c>
      <c r="BB2467" s="19" t="e">
        <f>VLOOKUP(AG2467,Cías!$A$1:$E$10000,3,0)</f>
        <v>#N/A</v>
      </c>
      <c r="BC2467" s="19"/>
      <c r="BD2467" s="19"/>
      <c r="BE2467" s="19"/>
      <c r="BF2467" s="19"/>
      <c r="BG2467" s="19"/>
      <c r="BH2467" s="19"/>
      <c r="BI2467" s="19"/>
      <c r="BJ2467" s="19"/>
    </row>
    <row r="2468" spans="1:62" ht="15" x14ac:dyDescent="0.2">
      <c r="A2468" s="19" t="s">
        <v>20421</v>
      </c>
      <c r="B2468" s="19" t="s">
        <v>1479</v>
      </c>
      <c r="C2468" s="43">
        <v>44665</v>
      </c>
      <c r="D2468" s="44">
        <v>0.39930555555556002</v>
      </c>
      <c r="E2468" s="19" t="s">
        <v>20422</v>
      </c>
      <c r="F2468" s="19" t="s">
        <v>20423</v>
      </c>
      <c r="G2468" s="19" t="s">
        <v>20424</v>
      </c>
      <c r="H2468" s="45">
        <v>4054.8</v>
      </c>
      <c r="I2468" s="45">
        <v>4546.2700000000004</v>
      </c>
      <c r="J2468" s="19" t="s">
        <v>1560</v>
      </c>
      <c r="K2468" s="19" t="s">
        <v>20425</v>
      </c>
      <c r="L2468" s="19" t="s">
        <v>20426</v>
      </c>
      <c r="M2468" s="19" t="s">
        <v>20427</v>
      </c>
      <c r="N2468" s="19" t="s">
        <v>20421</v>
      </c>
      <c r="O2468" s="19" t="s">
        <v>371</v>
      </c>
      <c r="P2468" s="19" t="s">
        <v>372</v>
      </c>
      <c r="Q2468" s="46">
        <v>620</v>
      </c>
      <c r="R2468" s="19" t="s">
        <v>1544</v>
      </c>
      <c r="S2468" s="19" t="s">
        <v>1898</v>
      </c>
      <c r="T2468" s="19" t="s">
        <v>1899</v>
      </c>
      <c r="U2468" s="19" t="s">
        <v>1900</v>
      </c>
      <c r="V2468" s="19" t="s">
        <v>1901</v>
      </c>
      <c r="W2468" s="19" t="s">
        <v>1548</v>
      </c>
      <c r="X2468" s="19" t="s">
        <v>1902</v>
      </c>
      <c r="Y2468" s="19" t="s">
        <v>1684</v>
      </c>
      <c r="Z2468" s="19" t="s">
        <v>1685</v>
      </c>
      <c r="AA2468" s="46">
        <v>198</v>
      </c>
      <c r="AB2468" s="19" t="s">
        <v>525</v>
      </c>
      <c r="AC2468" s="19" t="s">
        <v>202</v>
      </c>
      <c r="AD2468" s="19" t="s">
        <v>1903</v>
      </c>
      <c r="AE2468" s="19" t="s">
        <v>1904</v>
      </c>
      <c r="AF2468" s="19" t="s">
        <v>1592</v>
      </c>
      <c r="AG2468" s="19" t="s">
        <v>1905</v>
      </c>
      <c r="AH2468" s="19" t="s">
        <v>1499</v>
      </c>
      <c r="AI2468" s="19" t="s">
        <v>1500</v>
      </c>
      <c r="AJ2468" s="45">
        <v>0</v>
      </c>
      <c r="AK2468" s="45">
        <v>0</v>
      </c>
      <c r="AL2468" s="19" t="s">
        <v>1501</v>
      </c>
      <c r="AM2468" s="46">
        <v>40005.758000000002</v>
      </c>
      <c r="AN2468" s="46">
        <v>31065.758000000002</v>
      </c>
      <c r="AO2468" s="46">
        <v>8940</v>
      </c>
      <c r="AP2468" s="45">
        <v>458.8</v>
      </c>
      <c r="AQ2468" s="45"/>
      <c r="AR2468" s="45" t="str">
        <f>IFERROR(VLOOKUP(AB2468,'Pedidos marco'!$A$1:$D$10000,4,0)," ")</f>
        <v xml:space="preserve"> </v>
      </c>
      <c r="AS2468" s="45">
        <f t="shared" si="266"/>
        <v>14</v>
      </c>
      <c r="AT2468" s="45" t="str">
        <f t="shared" si="267"/>
        <v>14</v>
      </c>
      <c r="AU2468" s="47">
        <v>31</v>
      </c>
      <c r="AV2468" s="19" t="str">
        <f t="shared" si="268"/>
        <v>04 April</v>
      </c>
      <c r="AW2468" s="19">
        <f t="shared" si="269"/>
        <v>0.74</v>
      </c>
      <c r="AX2468" s="19">
        <f t="shared" si="270"/>
        <v>14.8</v>
      </c>
      <c r="AY2468" s="19" t="e">
        <f>VLOOKUP(AG2468,Cías!$A$1:$E$10000,5,0)</f>
        <v>#N/A</v>
      </c>
      <c r="AZ2468" s="19" t="str">
        <f t="shared" si="271"/>
        <v>1017066</v>
      </c>
      <c r="BA2468" s="19" t="str">
        <f t="shared" si="272"/>
        <v>MISE MISE NESTOR SALOMON</v>
      </c>
      <c r="BB2468" s="19" t="e">
        <f>VLOOKUP(AG2468,Cías!$A$1:$E$10000,3,0)</f>
        <v>#N/A</v>
      </c>
      <c r="BC2468" s="19"/>
      <c r="BD2468" s="19"/>
      <c r="BE2468" s="19"/>
      <c r="BF2468" s="19"/>
      <c r="BG2468" s="19"/>
      <c r="BH2468" s="19"/>
      <c r="BI2468" s="19"/>
      <c r="BJ2468" s="19"/>
    </row>
    <row r="2469" spans="1:62" ht="15" x14ac:dyDescent="0.2">
      <c r="A2469" s="19" t="s">
        <v>20421</v>
      </c>
      <c r="B2469" s="19" t="s">
        <v>1479</v>
      </c>
      <c r="C2469" s="43">
        <v>44665</v>
      </c>
      <c r="D2469" s="44">
        <v>0.39930555555556002</v>
      </c>
      <c r="E2469" s="19" t="s">
        <v>20428</v>
      </c>
      <c r="F2469" s="19" t="s">
        <v>20429</v>
      </c>
      <c r="G2469" s="19" t="s">
        <v>20430</v>
      </c>
      <c r="H2469" s="45">
        <v>260</v>
      </c>
      <c r="I2469" s="45">
        <v>291.51</v>
      </c>
      <c r="J2469" s="19" t="s">
        <v>1560</v>
      </c>
      <c r="K2469" s="19" t="s">
        <v>20431</v>
      </c>
      <c r="L2469" s="19" t="s">
        <v>20432</v>
      </c>
      <c r="M2469" s="19" t="s">
        <v>20433</v>
      </c>
      <c r="N2469" s="19" t="s">
        <v>20421</v>
      </c>
      <c r="O2469" s="19" t="s">
        <v>367</v>
      </c>
      <c r="P2469" s="19" t="s">
        <v>368</v>
      </c>
      <c r="Q2469" s="46">
        <v>40</v>
      </c>
      <c r="R2469" s="19" t="s">
        <v>1544</v>
      </c>
      <c r="S2469" s="19" t="s">
        <v>1898</v>
      </c>
      <c r="T2469" s="19" t="s">
        <v>1899</v>
      </c>
      <c r="U2469" s="19" t="s">
        <v>1900</v>
      </c>
      <c r="V2469" s="19" t="s">
        <v>1901</v>
      </c>
      <c r="W2469" s="19" t="s">
        <v>1548</v>
      </c>
      <c r="X2469" s="19" t="s">
        <v>1902</v>
      </c>
      <c r="Y2469" s="19" t="s">
        <v>1684</v>
      </c>
      <c r="Z2469" s="19" t="s">
        <v>1685</v>
      </c>
      <c r="AA2469" s="46">
        <v>198</v>
      </c>
      <c r="AB2469" s="19" t="s">
        <v>525</v>
      </c>
      <c r="AC2469" s="19" t="s">
        <v>202</v>
      </c>
      <c r="AD2469" s="19" t="s">
        <v>1903</v>
      </c>
      <c r="AE2469" s="19" t="s">
        <v>1904</v>
      </c>
      <c r="AF2469" s="19" t="s">
        <v>1592</v>
      </c>
      <c r="AG2469" s="19" t="s">
        <v>1905</v>
      </c>
      <c r="AH2469" s="19" t="s">
        <v>1499</v>
      </c>
      <c r="AI2469" s="19" t="s">
        <v>1500</v>
      </c>
      <c r="AJ2469" s="45">
        <v>0</v>
      </c>
      <c r="AK2469" s="45">
        <v>0</v>
      </c>
      <c r="AL2469" s="19" t="s">
        <v>1501</v>
      </c>
      <c r="AM2469" s="46">
        <v>10944.242</v>
      </c>
      <c r="AN2469" s="46">
        <v>2004.242</v>
      </c>
      <c r="AO2469" s="46">
        <v>8940</v>
      </c>
      <c r="AP2469" s="45">
        <v>29.6</v>
      </c>
      <c r="AQ2469" s="45"/>
      <c r="AR2469" s="45" t="str">
        <f>IFERROR(VLOOKUP(AB2469,'Pedidos marco'!$A$1:$D$10000,4,0)," ")</f>
        <v xml:space="preserve"> </v>
      </c>
      <c r="AS2469" s="45">
        <f t="shared" si="266"/>
        <v>14</v>
      </c>
      <c r="AT2469" s="45" t="str">
        <f t="shared" si="267"/>
        <v>14</v>
      </c>
      <c r="AU2469" s="47">
        <v>2</v>
      </c>
      <c r="AV2469" s="19" t="str">
        <f t="shared" si="268"/>
        <v>04 April</v>
      </c>
      <c r="AW2469" s="19">
        <f t="shared" si="269"/>
        <v>0.74</v>
      </c>
      <c r="AX2469" s="19">
        <f t="shared" si="270"/>
        <v>14.8</v>
      </c>
      <c r="AY2469" s="19" t="e">
        <f>VLOOKUP(AG2469,Cías!$A$1:$E$10000,5,0)</f>
        <v>#N/A</v>
      </c>
      <c r="AZ2469" s="19" t="str">
        <f t="shared" si="271"/>
        <v>1017066</v>
      </c>
      <c r="BA2469" s="19" t="str">
        <f t="shared" si="272"/>
        <v>MISE MISE NESTOR SALOMON</v>
      </c>
      <c r="BB2469" s="19" t="e">
        <f>VLOOKUP(AG2469,Cías!$A$1:$E$10000,3,0)</f>
        <v>#N/A</v>
      </c>
      <c r="BC2469" s="19"/>
      <c r="BD2469" s="19"/>
      <c r="BE2469" s="19"/>
      <c r="BF2469" s="19"/>
      <c r="BG2469" s="19"/>
      <c r="BH2469" s="19"/>
      <c r="BI2469" s="19"/>
      <c r="BJ2469" s="19"/>
    </row>
    <row r="2470" spans="1:62" ht="15" x14ac:dyDescent="0.2">
      <c r="A2470" s="19" t="s">
        <v>20434</v>
      </c>
      <c r="B2470" s="19" t="s">
        <v>1479</v>
      </c>
      <c r="C2470" s="43">
        <v>44665</v>
      </c>
      <c r="D2470" s="44">
        <v>0.40069444444444002</v>
      </c>
      <c r="E2470" s="19" t="s">
        <v>20435</v>
      </c>
      <c r="F2470" s="19" t="s">
        <v>20436</v>
      </c>
      <c r="G2470" s="19" t="s">
        <v>20437</v>
      </c>
      <c r="H2470" s="45">
        <v>808.8</v>
      </c>
      <c r="I2470" s="45">
        <v>906.84</v>
      </c>
      <c r="J2470" s="19" t="s">
        <v>1560</v>
      </c>
      <c r="K2470" s="19" t="s">
        <v>20438</v>
      </c>
      <c r="L2470" s="19" t="s">
        <v>20439</v>
      </c>
      <c r="M2470" s="19" t="s">
        <v>20440</v>
      </c>
      <c r="N2470" s="19" t="s">
        <v>20434</v>
      </c>
      <c r="O2470" s="19" t="s">
        <v>1641</v>
      </c>
      <c r="P2470" s="19" t="s">
        <v>1642</v>
      </c>
      <c r="Q2470" s="46">
        <v>120</v>
      </c>
      <c r="R2470" s="19" t="s">
        <v>1544</v>
      </c>
      <c r="S2470" s="19" t="s">
        <v>7767</v>
      </c>
      <c r="T2470" s="19" t="s">
        <v>7768</v>
      </c>
      <c r="U2470" s="19" t="s">
        <v>7769</v>
      </c>
      <c r="V2470" s="19" t="s">
        <v>7770</v>
      </c>
      <c r="W2470" s="19" t="s">
        <v>2433</v>
      </c>
      <c r="X2470" s="19" t="s">
        <v>7771</v>
      </c>
      <c r="Y2470" s="19" t="s">
        <v>2435</v>
      </c>
      <c r="Z2470" s="19" t="s">
        <v>2436</v>
      </c>
      <c r="AA2470" s="46">
        <v>385</v>
      </c>
      <c r="AB2470" s="19" t="s">
        <v>16598</v>
      </c>
      <c r="AC2470" s="19" t="s">
        <v>1451</v>
      </c>
      <c r="AD2470" s="19" t="s">
        <v>16599</v>
      </c>
      <c r="AE2470" s="19" t="s">
        <v>1481</v>
      </c>
      <c r="AF2470" s="19" t="s">
        <v>1554</v>
      </c>
      <c r="AG2470" s="19" t="s">
        <v>16600</v>
      </c>
      <c r="AH2470" s="19" t="s">
        <v>1499</v>
      </c>
      <c r="AI2470" s="19" t="s">
        <v>1500</v>
      </c>
      <c r="AJ2470" s="45">
        <v>0</v>
      </c>
      <c r="AK2470" s="45">
        <v>0</v>
      </c>
      <c r="AL2470" s="19" t="s">
        <v>1501</v>
      </c>
      <c r="AM2470" s="46">
        <v>10253.333000000001</v>
      </c>
      <c r="AN2470" s="46">
        <v>6013.3329999999996</v>
      </c>
      <c r="AO2470" s="46">
        <v>4240</v>
      </c>
      <c r="AP2470" s="45">
        <v>148.80000000000001</v>
      </c>
      <c r="AQ2470" s="45"/>
      <c r="AR2470" s="45" t="str">
        <f>IFERROR(VLOOKUP(AB2470,'Pedidos marco'!$A$1:$D$10000,4,0)," ")</f>
        <v xml:space="preserve"> </v>
      </c>
      <c r="AS2470" s="45">
        <f t="shared" si="266"/>
        <v>14</v>
      </c>
      <c r="AT2470" s="45" t="str">
        <f t="shared" si="267"/>
        <v>14</v>
      </c>
      <c r="AU2470" s="47">
        <v>6</v>
      </c>
      <c r="AV2470" s="19" t="str">
        <f t="shared" si="268"/>
        <v>04 April</v>
      </c>
      <c r="AW2470" s="19">
        <f t="shared" si="269"/>
        <v>1.24</v>
      </c>
      <c r="AX2470" s="19">
        <f t="shared" si="270"/>
        <v>24.8</v>
      </c>
      <c r="AY2470" s="19" t="e">
        <f>VLOOKUP(AG2470,Cías!$A$1:$E$10000,5,0)</f>
        <v>#N/A</v>
      </c>
      <c r="AZ2470" s="19" t="str">
        <f t="shared" si="271"/>
        <v>10008340</v>
      </c>
      <c r="BA2470" s="19" t="str">
        <f t="shared" si="272"/>
        <v>HERRERA GUERRA RICHARD IVAN</v>
      </c>
      <c r="BB2470" s="19" t="e">
        <f>VLOOKUP(AG2470,Cías!$A$1:$E$10000,3,0)</f>
        <v>#N/A</v>
      </c>
      <c r="BC2470" s="19"/>
      <c r="BD2470" s="19"/>
      <c r="BE2470" s="19"/>
      <c r="BF2470" s="19"/>
      <c r="BG2470" s="19"/>
      <c r="BH2470" s="19"/>
      <c r="BI2470" s="19"/>
      <c r="BJ2470" s="19"/>
    </row>
    <row r="2471" spans="1:62" ht="15" x14ac:dyDescent="0.2">
      <c r="A2471" s="19" t="s">
        <v>20434</v>
      </c>
      <c r="B2471" s="19" t="s">
        <v>1479</v>
      </c>
      <c r="C2471" s="43">
        <v>44665</v>
      </c>
      <c r="D2471" s="44">
        <v>0.40069444444444002</v>
      </c>
      <c r="E2471" s="19" t="s">
        <v>20441</v>
      </c>
      <c r="F2471" s="19" t="s">
        <v>20442</v>
      </c>
      <c r="G2471" s="19" t="s">
        <v>20443</v>
      </c>
      <c r="H2471" s="45">
        <v>1682.4</v>
      </c>
      <c r="I2471" s="45">
        <v>1886.32</v>
      </c>
      <c r="J2471" s="19" t="s">
        <v>1560</v>
      </c>
      <c r="K2471" s="19" t="s">
        <v>20444</v>
      </c>
      <c r="L2471" s="19" t="s">
        <v>20445</v>
      </c>
      <c r="M2471" s="19" t="s">
        <v>20446</v>
      </c>
      <c r="N2471" s="19" t="s">
        <v>20434</v>
      </c>
      <c r="O2471" s="19" t="s">
        <v>1603</v>
      </c>
      <c r="P2471" s="19" t="s">
        <v>1604</v>
      </c>
      <c r="Q2471" s="46">
        <v>240</v>
      </c>
      <c r="R2471" s="19" t="s">
        <v>1544</v>
      </c>
      <c r="S2471" s="19" t="s">
        <v>7767</v>
      </c>
      <c r="T2471" s="19" t="s">
        <v>7768</v>
      </c>
      <c r="U2471" s="19" t="s">
        <v>7769</v>
      </c>
      <c r="V2471" s="19" t="s">
        <v>7770</v>
      </c>
      <c r="W2471" s="19" t="s">
        <v>2433</v>
      </c>
      <c r="X2471" s="19" t="s">
        <v>7771</v>
      </c>
      <c r="Y2471" s="19" t="s">
        <v>2435</v>
      </c>
      <c r="Z2471" s="19" t="s">
        <v>2436</v>
      </c>
      <c r="AA2471" s="46">
        <v>385</v>
      </c>
      <c r="AB2471" s="19" t="s">
        <v>16598</v>
      </c>
      <c r="AC2471" s="19" t="s">
        <v>1451</v>
      </c>
      <c r="AD2471" s="19" t="s">
        <v>16599</v>
      </c>
      <c r="AE2471" s="19" t="s">
        <v>1481</v>
      </c>
      <c r="AF2471" s="19" t="s">
        <v>1554</v>
      </c>
      <c r="AG2471" s="19" t="s">
        <v>16600</v>
      </c>
      <c r="AH2471" s="19" t="s">
        <v>1499</v>
      </c>
      <c r="AI2471" s="19" t="s">
        <v>1500</v>
      </c>
      <c r="AJ2471" s="45">
        <v>0</v>
      </c>
      <c r="AK2471" s="45">
        <v>0</v>
      </c>
      <c r="AL2471" s="19" t="s">
        <v>1501</v>
      </c>
      <c r="AM2471" s="46">
        <v>16266.666999999999</v>
      </c>
      <c r="AN2471" s="46">
        <v>12026.666999999999</v>
      </c>
      <c r="AO2471" s="46">
        <v>4240</v>
      </c>
      <c r="AP2471" s="45">
        <v>297.60000000000002</v>
      </c>
      <c r="AQ2471" s="45"/>
      <c r="AR2471" s="45" t="str">
        <f>IFERROR(VLOOKUP(AB2471,'Pedidos marco'!$A$1:$D$10000,4,0)," ")</f>
        <v xml:space="preserve"> </v>
      </c>
      <c r="AS2471" s="45">
        <f t="shared" si="266"/>
        <v>14</v>
      </c>
      <c r="AT2471" s="45" t="str">
        <f t="shared" si="267"/>
        <v>14</v>
      </c>
      <c r="AU2471" s="47">
        <v>12</v>
      </c>
      <c r="AV2471" s="19" t="str">
        <f t="shared" si="268"/>
        <v>04 April</v>
      </c>
      <c r="AW2471" s="19">
        <f t="shared" si="269"/>
        <v>1.24</v>
      </c>
      <c r="AX2471" s="19">
        <f t="shared" si="270"/>
        <v>24.8</v>
      </c>
      <c r="AY2471" s="19" t="e">
        <f>VLOOKUP(AG2471,Cías!$A$1:$E$10000,5,0)</f>
        <v>#N/A</v>
      </c>
      <c r="AZ2471" s="19" t="str">
        <f t="shared" si="271"/>
        <v>10008340</v>
      </c>
      <c r="BA2471" s="19" t="str">
        <f t="shared" si="272"/>
        <v>HERRERA GUERRA RICHARD IVAN</v>
      </c>
      <c r="BB2471" s="19" t="e">
        <f>VLOOKUP(AG2471,Cías!$A$1:$E$10000,3,0)</f>
        <v>#N/A</v>
      </c>
      <c r="BC2471" s="19"/>
      <c r="BD2471" s="19"/>
      <c r="BE2471" s="19"/>
      <c r="BF2471" s="19"/>
      <c r="BG2471" s="19"/>
      <c r="BH2471" s="19"/>
      <c r="BI2471" s="19"/>
      <c r="BJ2471" s="19"/>
    </row>
    <row r="2472" spans="1:62" ht="15" x14ac:dyDescent="0.2">
      <c r="A2472" s="19" t="s">
        <v>20447</v>
      </c>
      <c r="B2472" s="19" t="s">
        <v>1479</v>
      </c>
      <c r="C2472" s="43">
        <v>44665</v>
      </c>
      <c r="D2472" s="44">
        <v>0.40277777777778001</v>
      </c>
      <c r="E2472" s="19" t="s">
        <v>20448</v>
      </c>
      <c r="F2472" s="19" t="s">
        <v>20449</v>
      </c>
      <c r="G2472" s="19" t="s">
        <v>20450</v>
      </c>
      <c r="H2472" s="45">
        <v>3881.14</v>
      </c>
      <c r="I2472" s="45">
        <v>4351.5600000000004</v>
      </c>
      <c r="J2472" s="19" t="s">
        <v>1560</v>
      </c>
      <c r="K2472" s="19" t="s">
        <v>20451</v>
      </c>
      <c r="L2472" s="19" t="s">
        <v>20452</v>
      </c>
      <c r="M2472" s="19" t="s">
        <v>20453</v>
      </c>
      <c r="N2472" s="19" t="s">
        <v>20447</v>
      </c>
      <c r="O2472" s="19" t="s">
        <v>1823</v>
      </c>
      <c r="P2472" s="19" t="s">
        <v>1824</v>
      </c>
      <c r="Q2472" s="46">
        <v>31.81</v>
      </c>
      <c r="R2472" s="19" t="s">
        <v>1488</v>
      </c>
      <c r="S2472" s="19" t="s">
        <v>1825</v>
      </c>
      <c r="T2472" s="19" t="s">
        <v>1826</v>
      </c>
      <c r="U2472" s="19" t="s">
        <v>1827</v>
      </c>
      <c r="V2472" s="19" t="s">
        <v>1828</v>
      </c>
      <c r="W2472" s="19" t="s">
        <v>1829</v>
      </c>
      <c r="X2472" s="19" t="s">
        <v>1830</v>
      </c>
      <c r="Y2472" s="19" t="s">
        <v>1831</v>
      </c>
      <c r="Z2472" s="19" t="s">
        <v>1832</v>
      </c>
      <c r="AA2472" s="46">
        <v>8</v>
      </c>
      <c r="AB2472" s="19" t="s">
        <v>466</v>
      </c>
      <c r="AC2472" s="19" t="s">
        <v>82</v>
      </c>
      <c r="AD2472" s="19" t="s">
        <v>3173</v>
      </c>
      <c r="AE2472" s="19" t="s">
        <v>3174</v>
      </c>
      <c r="AF2472" s="19" t="s">
        <v>1497</v>
      </c>
      <c r="AG2472" s="19" t="s">
        <v>3175</v>
      </c>
      <c r="AH2472" s="19" t="s">
        <v>1499</v>
      </c>
      <c r="AI2472" s="19" t="s">
        <v>1500</v>
      </c>
      <c r="AJ2472" s="45">
        <v>0</v>
      </c>
      <c r="AK2472" s="45">
        <v>0</v>
      </c>
      <c r="AL2472" s="19" t="s">
        <v>1501</v>
      </c>
      <c r="AM2472" s="46">
        <v>50280</v>
      </c>
      <c r="AN2472" s="46">
        <v>31810</v>
      </c>
      <c r="AO2472" s="46">
        <v>18470</v>
      </c>
      <c r="AP2472" s="45">
        <v>111.97</v>
      </c>
      <c r="AQ2472" s="45"/>
      <c r="AR2472" s="45" t="str">
        <f>IFERROR(VLOOKUP(AB2472,'Pedidos marco'!$A$1:$D$10000,4,0)," ")</f>
        <v xml:space="preserve"> </v>
      </c>
      <c r="AS2472" s="45">
        <f t="shared" si="266"/>
        <v>14</v>
      </c>
      <c r="AT2472" s="45" t="str">
        <f t="shared" si="267"/>
        <v>14</v>
      </c>
      <c r="AU2472" s="47">
        <v>31.81</v>
      </c>
      <c r="AV2472" s="19" t="str">
        <f t="shared" si="268"/>
        <v>04 April</v>
      </c>
      <c r="AW2472" s="19">
        <f t="shared" si="269"/>
        <v>3.5199622760138323</v>
      </c>
      <c r="AX2472" s="19">
        <f t="shared" si="270"/>
        <v>3.5199622760138323</v>
      </c>
      <c r="AY2472" s="19" t="e">
        <f>VLOOKUP(AG2472,Cías!$A$1:$E$10000,5,0)</f>
        <v>#N/A</v>
      </c>
      <c r="AZ2472" s="19" t="str">
        <f t="shared" si="271"/>
        <v>1013576</v>
      </c>
      <c r="BA2472" s="19" t="str">
        <f t="shared" si="272"/>
        <v>CASTRO SALGADO LUCIO OSWALDO</v>
      </c>
      <c r="BB2472" s="19" t="e">
        <f>VLOOKUP(AG2472,Cías!$A$1:$E$10000,3,0)</f>
        <v>#N/A</v>
      </c>
      <c r="BC2472" s="19"/>
      <c r="BD2472" s="19"/>
      <c r="BE2472" s="19"/>
      <c r="BF2472" s="19"/>
      <c r="BG2472" s="19"/>
      <c r="BH2472" s="19"/>
      <c r="BI2472" s="19"/>
      <c r="BJ2472" s="19"/>
    </row>
    <row r="2473" spans="1:62" ht="15" x14ac:dyDescent="0.2">
      <c r="A2473" s="19" t="s">
        <v>20454</v>
      </c>
      <c r="B2473" s="19" t="s">
        <v>1479</v>
      </c>
      <c r="C2473" s="43">
        <v>44665</v>
      </c>
      <c r="D2473" s="44">
        <v>0.40763888888888999</v>
      </c>
      <c r="E2473" s="19" t="s">
        <v>20455</v>
      </c>
      <c r="F2473" s="19" t="s">
        <v>20456</v>
      </c>
      <c r="G2473" s="19" t="s">
        <v>20457</v>
      </c>
      <c r="H2473" s="45">
        <v>3271.78</v>
      </c>
      <c r="I2473" s="45">
        <v>3668.34</v>
      </c>
      <c r="J2473" s="19" t="s">
        <v>1560</v>
      </c>
      <c r="K2473" s="19" t="s">
        <v>19866</v>
      </c>
      <c r="L2473" s="19" t="s">
        <v>20458</v>
      </c>
      <c r="M2473" s="19" t="s">
        <v>20459</v>
      </c>
      <c r="N2473" s="19" t="s">
        <v>20454</v>
      </c>
      <c r="O2473" s="19" t="s">
        <v>371</v>
      </c>
      <c r="P2473" s="19" t="s">
        <v>372</v>
      </c>
      <c r="Q2473" s="46">
        <v>480</v>
      </c>
      <c r="R2473" s="19" t="s">
        <v>1544</v>
      </c>
      <c r="S2473" s="19" t="s">
        <v>5443</v>
      </c>
      <c r="T2473" s="19" t="s">
        <v>5444</v>
      </c>
      <c r="U2473" s="19" t="s">
        <v>10022</v>
      </c>
      <c r="V2473" s="19" t="s">
        <v>10023</v>
      </c>
      <c r="W2473" s="19" t="s">
        <v>1865</v>
      </c>
      <c r="X2473" s="19" t="s">
        <v>10024</v>
      </c>
      <c r="Y2473" s="19" t="s">
        <v>1867</v>
      </c>
      <c r="Z2473" s="19" t="s">
        <v>1868</v>
      </c>
      <c r="AA2473" s="46">
        <v>30</v>
      </c>
      <c r="AB2473" s="19" t="s">
        <v>564</v>
      </c>
      <c r="AC2473" s="19" t="s">
        <v>281</v>
      </c>
      <c r="AD2473" s="19" t="s">
        <v>2049</v>
      </c>
      <c r="AE2473" s="19" t="s">
        <v>2050</v>
      </c>
      <c r="AF2473" s="19" t="s">
        <v>1719</v>
      </c>
      <c r="AG2473" s="19" t="s">
        <v>2051</v>
      </c>
      <c r="AH2473" s="19" t="s">
        <v>1594</v>
      </c>
      <c r="AI2473" s="19" t="s">
        <v>1595</v>
      </c>
      <c r="AJ2473" s="45">
        <v>0.05</v>
      </c>
      <c r="AK2473" s="45">
        <v>24</v>
      </c>
      <c r="AL2473" s="19" t="s">
        <v>1501</v>
      </c>
      <c r="AM2473" s="46">
        <v>39400</v>
      </c>
      <c r="AN2473" s="46">
        <v>24040</v>
      </c>
      <c r="AO2473" s="46">
        <v>15360</v>
      </c>
      <c r="AP2473" s="45">
        <v>91.2</v>
      </c>
      <c r="AQ2473" s="45"/>
      <c r="AR2473" s="45" t="str">
        <f>IFERROR(VLOOKUP(AB2473,'Pedidos marco'!$A$1:$D$10000,4,0)," ")</f>
        <v xml:space="preserve"> </v>
      </c>
      <c r="AS2473" s="45">
        <f t="shared" si="266"/>
        <v>14</v>
      </c>
      <c r="AT2473" s="45" t="str">
        <f t="shared" si="267"/>
        <v>14</v>
      </c>
      <c r="AU2473" s="47">
        <v>24</v>
      </c>
      <c r="AV2473" s="19" t="str">
        <f t="shared" si="268"/>
        <v>04 April</v>
      </c>
      <c r="AW2473" s="19">
        <f t="shared" si="269"/>
        <v>0.19</v>
      </c>
      <c r="AX2473" s="19">
        <f t="shared" si="270"/>
        <v>3.8000000000000003</v>
      </c>
      <c r="AY2473" s="19" t="e">
        <f>VLOOKUP(AG2473,Cías!$A$1:$E$10000,5,0)</f>
        <v>#N/A</v>
      </c>
      <c r="AZ2473" s="19" t="str">
        <f t="shared" si="271"/>
        <v>1014106</v>
      </c>
      <c r="BA2473" s="19" t="str">
        <f t="shared" si="272"/>
        <v>SANCHEZ PILA FRANKLIN EDUARDO</v>
      </c>
      <c r="BB2473" s="19" t="e">
        <f>VLOOKUP(AG2473,Cías!$A$1:$E$10000,3,0)</f>
        <v>#N/A</v>
      </c>
      <c r="BC2473" s="19"/>
      <c r="BD2473" s="19"/>
      <c r="BE2473" s="19"/>
      <c r="BF2473" s="19"/>
      <c r="BG2473" s="19"/>
      <c r="BH2473" s="19"/>
      <c r="BI2473" s="19"/>
      <c r="BJ2473" s="19"/>
    </row>
    <row r="2474" spans="1:62" ht="15" x14ac:dyDescent="0.2">
      <c r="A2474" s="19" t="s">
        <v>20460</v>
      </c>
      <c r="B2474" s="19" t="s">
        <v>1479</v>
      </c>
      <c r="C2474" s="43">
        <v>44665</v>
      </c>
      <c r="D2474" s="44">
        <v>0.41388888888889003</v>
      </c>
      <c r="E2474" s="19" t="s">
        <v>20461</v>
      </c>
      <c r="F2474" s="19" t="s">
        <v>20462</v>
      </c>
      <c r="G2474" s="19" t="s">
        <v>20463</v>
      </c>
      <c r="H2474" s="45">
        <v>2444.9</v>
      </c>
      <c r="I2474" s="45">
        <v>2741.24</v>
      </c>
      <c r="J2474" s="19" t="s">
        <v>1560</v>
      </c>
      <c r="K2474" s="19" t="s">
        <v>20464</v>
      </c>
      <c r="L2474" s="19" t="s">
        <v>20465</v>
      </c>
      <c r="M2474" s="19" t="s">
        <v>20466</v>
      </c>
      <c r="N2474" s="19" t="s">
        <v>20460</v>
      </c>
      <c r="O2474" s="19" t="s">
        <v>367</v>
      </c>
      <c r="P2474" s="19" t="s">
        <v>368</v>
      </c>
      <c r="Q2474" s="46">
        <v>360</v>
      </c>
      <c r="R2474" s="19" t="s">
        <v>1544</v>
      </c>
      <c r="S2474" s="19" t="s">
        <v>2616</v>
      </c>
      <c r="T2474" s="19" t="s">
        <v>236</v>
      </c>
      <c r="U2474" s="19" t="s">
        <v>3556</v>
      </c>
      <c r="V2474" s="19" t="s">
        <v>3557</v>
      </c>
      <c r="W2474" s="19" t="s">
        <v>415</v>
      </c>
      <c r="X2474" s="19" t="s">
        <v>3558</v>
      </c>
      <c r="Y2474" s="19" t="s">
        <v>3559</v>
      </c>
      <c r="Z2474" s="19" t="s">
        <v>3560</v>
      </c>
      <c r="AA2474" s="46">
        <v>67</v>
      </c>
      <c r="AB2474" s="19" t="s">
        <v>542</v>
      </c>
      <c r="AC2474" s="19" t="s">
        <v>236</v>
      </c>
      <c r="AD2474" s="19" t="s">
        <v>2622</v>
      </c>
      <c r="AE2474" s="19" t="s">
        <v>1481</v>
      </c>
      <c r="AF2474" s="19" t="s">
        <v>1554</v>
      </c>
      <c r="AG2474" s="19" t="s">
        <v>2623</v>
      </c>
      <c r="AH2474" s="19" t="s">
        <v>1499</v>
      </c>
      <c r="AI2474" s="19" t="s">
        <v>1500</v>
      </c>
      <c r="AJ2474" s="45">
        <v>0</v>
      </c>
      <c r="AK2474" s="45">
        <v>0</v>
      </c>
      <c r="AL2474" s="19" t="s">
        <v>1501</v>
      </c>
      <c r="AM2474" s="46">
        <v>27300</v>
      </c>
      <c r="AN2474" s="46">
        <v>18030</v>
      </c>
      <c r="AO2474" s="46">
        <v>9270</v>
      </c>
      <c r="AP2474" s="45">
        <v>118.8</v>
      </c>
      <c r="AQ2474" s="45"/>
      <c r="AR2474" s="45" t="str">
        <f>IFERROR(VLOOKUP(AB2474,'Pedidos marco'!$A$1:$D$10000,4,0)," ")</f>
        <v xml:space="preserve"> </v>
      </c>
      <c r="AS2474" s="45">
        <f t="shared" si="266"/>
        <v>14</v>
      </c>
      <c r="AT2474" s="45" t="str">
        <f t="shared" si="267"/>
        <v>14</v>
      </c>
      <c r="AU2474" s="47">
        <v>18</v>
      </c>
      <c r="AV2474" s="19" t="str">
        <f t="shared" si="268"/>
        <v>04 April</v>
      </c>
      <c r="AW2474" s="19">
        <f t="shared" si="269"/>
        <v>0.33</v>
      </c>
      <c r="AX2474" s="19">
        <f t="shared" si="270"/>
        <v>6.6</v>
      </c>
      <c r="AY2474" s="19" t="e">
        <f>VLOOKUP(AG2474,Cías!$A$1:$E$10000,5,0)</f>
        <v>#N/A</v>
      </c>
      <c r="AZ2474" s="19" t="str">
        <f t="shared" si="271"/>
        <v>1021616</v>
      </c>
      <c r="BA2474" s="19" t="str">
        <f t="shared" si="272"/>
        <v>PERUGACHI SALCEDO HECTOR PATRICIO</v>
      </c>
      <c r="BB2474" s="19" t="e">
        <f>VLOOKUP(AG2474,Cías!$A$1:$E$10000,3,0)</f>
        <v>#N/A</v>
      </c>
      <c r="BC2474" s="19"/>
      <c r="BD2474" s="19"/>
      <c r="BE2474" s="19"/>
      <c r="BF2474" s="19"/>
      <c r="BG2474" s="19"/>
      <c r="BH2474" s="19"/>
      <c r="BI2474" s="19"/>
      <c r="BJ2474" s="19"/>
    </row>
    <row r="2475" spans="1:62" ht="15" x14ac:dyDescent="0.2">
      <c r="A2475" s="19" t="s">
        <v>20467</v>
      </c>
      <c r="B2475" s="19" t="s">
        <v>1479</v>
      </c>
      <c r="C2475" s="43">
        <v>44665</v>
      </c>
      <c r="D2475" s="44">
        <v>0.41666666666667002</v>
      </c>
      <c r="E2475" s="19" t="s">
        <v>20468</v>
      </c>
      <c r="F2475" s="19" t="s">
        <v>20469</v>
      </c>
      <c r="G2475" s="19" t="s">
        <v>20470</v>
      </c>
      <c r="H2475" s="45">
        <v>3210.31</v>
      </c>
      <c r="I2475" s="45">
        <v>3599.42</v>
      </c>
      <c r="J2475" s="19" t="s">
        <v>1560</v>
      </c>
      <c r="K2475" s="19" t="s">
        <v>20471</v>
      </c>
      <c r="L2475" s="19" t="s">
        <v>20472</v>
      </c>
      <c r="M2475" s="19" t="s">
        <v>20473</v>
      </c>
      <c r="N2475" s="19" t="s">
        <v>20467</v>
      </c>
      <c r="O2475" s="19" t="s">
        <v>367</v>
      </c>
      <c r="P2475" s="19" t="s">
        <v>368</v>
      </c>
      <c r="Q2475" s="46">
        <v>480</v>
      </c>
      <c r="R2475" s="19" t="s">
        <v>1544</v>
      </c>
      <c r="S2475" s="19" t="s">
        <v>1913</v>
      </c>
      <c r="T2475" s="19" t="s">
        <v>1914</v>
      </c>
      <c r="U2475" s="19" t="s">
        <v>2926</v>
      </c>
      <c r="V2475" s="19" t="s">
        <v>2927</v>
      </c>
      <c r="W2475" s="19" t="s">
        <v>415</v>
      </c>
      <c r="X2475" s="19" t="s">
        <v>2928</v>
      </c>
      <c r="Y2475" s="19" t="s">
        <v>2591</v>
      </c>
      <c r="Z2475" s="19" t="s">
        <v>2592</v>
      </c>
      <c r="AA2475" s="46">
        <v>102</v>
      </c>
      <c r="AB2475" s="19" t="s">
        <v>577</v>
      </c>
      <c r="AC2475" s="19" t="s">
        <v>311</v>
      </c>
      <c r="AD2475" s="19" t="s">
        <v>2929</v>
      </c>
      <c r="AE2475" s="19" t="s">
        <v>2930</v>
      </c>
      <c r="AF2475" s="19" t="s">
        <v>1719</v>
      </c>
      <c r="AG2475" s="19" t="s">
        <v>2931</v>
      </c>
      <c r="AH2475" s="19" t="s">
        <v>1499</v>
      </c>
      <c r="AI2475" s="19" t="s">
        <v>1500</v>
      </c>
      <c r="AJ2475" s="45">
        <v>0</v>
      </c>
      <c r="AK2475" s="45">
        <v>0</v>
      </c>
      <c r="AL2475" s="19" t="s">
        <v>1501</v>
      </c>
      <c r="AM2475" s="46">
        <v>38910</v>
      </c>
      <c r="AN2475" s="46">
        <v>24050</v>
      </c>
      <c r="AO2475" s="46">
        <v>14860</v>
      </c>
      <c r="AP2475" s="45">
        <v>206.4</v>
      </c>
      <c r="AQ2475" s="45"/>
      <c r="AR2475" s="45" t="str">
        <f>IFERROR(VLOOKUP(AB2475,'Pedidos marco'!$A$1:$D$10000,4,0)," ")</f>
        <v xml:space="preserve"> </v>
      </c>
      <c r="AS2475" s="45">
        <f t="shared" si="266"/>
        <v>14</v>
      </c>
      <c r="AT2475" s="45" t="str">
        <f t="shared" si="267"/>
        <v>14</v>
      </c>
      <c r="AU2475" s="47">
        <v>24</v>
      </c>
      <c r="AV2475" s="19" t="str">
        <f t="shared" si="268"/>
        <v>04 April</v>
      </c>
      <c r="AW2475" s="19">
        <f t="shared" si="269"/>
        <v>0.43</v>
      </c>
      <c r="AX2475" s="19">
        <f t="shared" si="270"/>
        <v>8.6</v>
      </c>
      <c r="AY2475" s="19" t="e">
        <f>VLOOKUP(AG2475,Cías!$A$1:$E$10000,5,0)</f>
        <v>#N/A</v>
      </c>
      <c r="AZ2475" s="19" t="str">
        <f t="shared" si="271"/>
        <v>1014266</v>
      </c>
      <c r="BA2475" s="19" t="str">
        <f t="shared" si="272"/>
        <v>TRANSBOSNA CIA. LTDA.</v>
      </c>
      <c r="BB2475" s="19" t="e">
        <f>VLOOKUP(AG2475,Cías!$A$1:$E$10000,3,0)</f>
        <v>#N/A</v>
      </c>
      <c r="BC2475" s="19"/>
      <c r="BD2475" s="19"/>
      <c r="BE2475" s="19"/>
      <c r="BF2475" s="19"/>
      <c r="BG2475" s="19"/>
      <c r="BH2475" s="19"/>
      <c r="BI2475" s="19"/>
      <c r="BJ2475" s="19"/>
    </row>
    <row r="2476" spans="1:62" ht="15" x14ac:dyDescent="0.2">
      <c r="A2476" s="19" t="s">
        <v>20474</v>
      </c>
      <c r="B2476" s="19" t="s">
        <v>1479</v>
      </c>
      <c r="C2476" s="43">
        <v>44665</v>
      </c>
      <c r="D2476" s="44">
        <v>0.42916666666667003</v>
      </c>
      <c r="E2476" s="19" t="s">
        <v>20475</v>
      </c>
      <c r="F2476" s="19" t="s">
        <v>20476</v>
      </c>
      <c r="G2476" s="19" t="s">
        <v>20477</v>
      </c>
      <c r="H2476" s="45">
        <v>1424</v>
      </c>
      <c r="I2476" s="45">
        <v>1596.6</v>
      </c>
      <c r="J2476" s="19" t="s">
        <v>1560</v>
      </c>
      <c r="K2476" s="19" t="s">
        <v>20478</v>
      </c>
      <c r="L2476" s="19" t="s">
        <v>20479</v>
      </c>
      <c r="M2476" s="19" t="s">
        <v>20480</v>
      </c>
      <c r="N2476" s="19" t="s">
        <v>20474</v>
      </c>
      <c r="O2476" s="19" t="s">
        <v>371</v>
      </c>
      <c r="P2476" s="19" t="s">
        <v>372</v>
      </c>
      <c r="Q2476" s="46">
        <v>200</v>
      </c>
      <c r="R2476" s="19" t="s">
        <v>1544</v>
      </c>
      <c r="S2476" s="19" t="s">
        <v>2967</v>
      </c>
      <c r="T2476" s="19" t="s">
        <v>2968</v>
      </c>
      <c r="U2476" s="19" t="s">
        <v>2969</v>
      </c>
      <c r="V2476" s="19" t="s">
        <v>2970</v>
      </c>
      <c r="W2476" s="19" t="s">
        <v>1917</v>
      </c>
      <c r="X2476" s="19" t="s">
        <v>2971</v>
      </c>
      <c r="Y2476" s="19" t="s">
        <v>1946</v>
      </c>
      <c r="Z2476" s="19" t="s">
        <v>1947</v>
      </c>
      <c r="AA2476" s="46">
        <v>15</v>
      </c>
      <c r="AB2476" s="19" t="s">
        <v>490</v>
      </c>
      <c r="AC2476" s="19" t="s">
        <v>129</v>
      </c>
      <c r="AD2476" s="19" t="s">
        <v>4630</v>
      </c>
      <c r="AE2476" s="19" t="s">
        <v>1481</v>
      </c>
      <c r="AF2476" s="19" t="s">
        <v>1554</v>
      </c>
      <c r="AG2476" s="19" t="s">
        <v>4631</v>
      </c>
      <c r="AH2476" s="19" t="s">
        <v>1499</v>
      </c>
      <c r="AI2476" s="19" t="s">
        <v>1500</v>
      </c>
      <c r="AJ2476" s="45">
        <v>0</v>
      </c>
      <c r="AK2476" s="45">
        <v>0</v>
      </c>
      <c r="AL2476" s="19" t="s">
        <v>1501</v>
      </c>
      <c r="AM2476" s="46">
        <v>14456.111000000001</v>
      </c>
      <c r="AN2476" s="46">
        <v>10011.111000000001</v>
      </c>
      <c r="AO2476" s="46">
        <v>4445</v>
      </c>
      <c r="AP2476" s="45">
        <v>30</v>
      </c>
      <c r="AQ2476" s="45"/>
      <c r="AR2476" s="45" t="str">
        <f>IFERROR(VLOOKUP(AB2476,'Pedidos marco'!$A$1:$D$10000,4,0)," ")</f>
        <v xml:space="preserve"> </v>
      </c>
      <c r="AS2476" s="45">
        <f t="shared" si="266"/>
        <v>14</v>
      </c>
      <c r="AT2476" s="45" t="str">
        <f t="shared" si="267"/>
        <v>14</v>
      </c>
      <c r="AU2476" s="47">
        <v>10</v>
      </c>
      <c r="AV2476" s="19" t="str">
        <f t="shared" si="268"/>
        <v>04 April</v>
      </c>
      <c r="AW2476" s="19">
        <f t="shared" si="269"/>
        <v>0.15</v>
      </c>
      <c r="AX2476" s="19">
        <f t="shared" si="270"/>
        <v>3</v>
      </c>
      <c r="AY2476" s="19" t="e">
        <f>VLOOKUP(AG2476,Cías!$A$1:$E$10000,5,0)</f>
        <v>#N/A</v>
      </c>
      <c r="AZ2476" s="19" t="str">
        <f t="shared" si="271"/>
        <v>1022501</v>
      </c>
      <c r="BA2476" s="19" t="str">
        <f t="shared" si="272"/>
        <v>FLORES RAMIREZ ROGER WILLAN</v>
      </c>
      <c r="BB2476" s="19" t="e">
        <f>VLOOKUP(AG2476,Cías!$A$1:$E$10000,3,0)</f>
        <v>#N/A</v>
      </c>
      <c r="BC2476" s="19"/>
      <c r="BD2476" s="19"/>
      <c r="BE2476" s="19"/>
      <c r="BF2476" s="19"/>
      <c r="BG2476" s="19"/>
      <c r="BH2476" s="19"/>
      <c r="BI2476" s="19"/>
      <c r="BJ2476" s="19"/>
    </row>
    <row r="2477" spans="1:62" ht="15" x14ac:dyDescent="0.2">
      <c r="A2477" s="19" t="s">
        <v>20474</v>
      </c>
      <c r="B2477" s="19" t="s">
        <v>1479</v>
      </c>
      <c r="C2477" s="43">
        <v>44665</v>
      </c>
      <c r="D2477" s="44">
        <v>0.42916666666667003</v>
      </c>
      <c r="E2477" s="19" t="s">
        <v>20481</v>
      </c>
      <c r="F2477" s="19" t="s">
        <v>20482</v>
      </c>
      <c r="G2477" s="19" t="s">
        <v>20483</v>
      </c>
      <c r="H2477" s="45">
        <v>1126.4000000000001</v>
      </c>
      <c r="I2477" s="45">
        <v>1262.93</v>
      </c>
      <c r="J2477" s="19" t="s">
        <v>1560</v>
      </c>
      <c r="K2477" s="19" t="s">
        <v>20478</v>
      </c>
      <c r="L2477" s="19" t="s">
        <v>20484</v>
      </c>
      <c r="M2477" s="19" t="s">
        <v>20485</v>
      </c>
      <c r="N2477" s="19" t="s">
        <v>20474</v>
      </c>
      <c r="O2477" s="19" t="s">
        <v>367</v>
      </c>
      <c r="P2477" s="19" t="s">
        <v>368</v>
      </c>
      <c r="Q2477" s="46">
        <v>160</v>
      </c>
      <c r="R2477" s="19" t="s">
        <v>1544</v>
      </c>
      <c r="S2477" s="19" t="s">
        <v>2967</v>
      </c>
      <c r="T2477" s="19" t="s">
        <v>2968</v>
      </c>
      <c r="U2477" s="19" t="s">
        <v>2969</v>
      </c>
      <c r="V2477" s="19" t="s">
        <v>2970</v>
      </c>
      <c r="W2477" s="19" t="s">
        <v>1917</v>
      </c>
      <c r="X2477" s="19" t="s">
        <v>2971</v>
      </c>
      <c r="Y2477" s="19" t="s">
        <v>1946</v>
      </c>
      <c r="Z2477" s="19" t="s">
        <v>1947</v>
      </c>
      <c r="AA2477" s="46">
        <v>15</v>
      </c>
      <c r="AB2477" s="19" t="s">
        <v>490</v>
      </c>
      <c r="AC2477" s="19" t="s">
        <v>129</v>
      </c>
      <c r="AD2477" s="19" t="s">
        <v>4630</v>
      </c>
      <c r="AE2477" s="19" t="s">
        <v>1481</v>
      </c>
      <c r="AF2477" s="19" t="s">
        <v>1554</v>
      </c>
      <c r="AG2477" s="19" t="s">
        <v>4631</v>
      </c>
      <c r="AH2477" s="19" t="s">
        <v>1499</v>
      </c>
      <c r="AI2477" s="19" t="s">
        <v>1500</v>
      </c>
      <c r="AJ2477" s="45">
        <v>0</v>
      </c>
      <c r="AK2477" s="45">
        <v>0</v>
      </c>
      <c r="AL2477" s="19" t="s">
        <v>1501</v>
      </c>
      <c r="AM2477" s="46">
        <v>12453.888999999999</v>
      </c>
      <c r="AN2477" s="46">
        <v>8008.8890000000001</v>
      </c>
      <c r="AO2477" s="46">
        <v>4445</v>
      </c>
      <c r="AP2477" s="45">
        <v>24</v>
      </c>
      <c r="AQ2477" s="45"/>
      <c r="AR2477" s="45" t="str">
        <f>IFERROR(VLOOKUP(AB2477,'Pedidos marco'!$A$1:$D$10000,4,0)," ")</f>
        <v xml:space="preserve"> </v>
      </c>
      <c r="AS2477" s="45">
        <f t="shared" si="266"/>
        <v>14</v>
      </c>
      <c r="AT2477" s="45" t="str">
        <f t="shared" si="267"/>
        <v>14</v>
      </c>
      <c r="AU2477" s="47">
        <v>8</v>
      </c>
      <c r="AV2477" s="19" t="str">
        <f t="shared" si="268"/>
        <v>04 April</v>
      </c>
      <c r="AW2477" s="19">
        <f t="shared" si="269"/>
        <v>0.15</v>
      </c>
      <c r="AX2477" s="19">
        <f t="shared" si="270"/>
        <v>3</v>
      </c>
      <c r="AY2477" s="19" t="e">
        <f>VLOOKUP(AG2477,Cías!$A$1:$E$10000,5,0)</f>
        <v>#N/A</v>
      </c>
      <c r="AZ2477" s="19" t="str">
        <f t="shared" si="271"/>
        <v>1022501</v>
      </c>
      <c r="BA2477" s="19" t="str">
        <f t="shared" si="272"/>
        <v>FLORES RAMIREZ ROGER WILLAN</v>
      </c>
      <c r="BB2477" s="19" t="e">
        <f>VLOOKUP(AG2477,Cías!$A$1:$E$10000,3,0)</f>
        <v>#N/A</v>
      </c>
      <c r="BC2477" s="19"/>
      <c r="BD2477" s="19"/>
      <c r="BE2477" s="19"/>
      <c r="BF2477" s="19"/>
      <c r="BG2477" s="19"/>
      <c r="BH2477" s="19"/>
      <c r="BI2477" s="19"/>
      <c r="BJ2477" s="19"/>
    </row>
    <row r="2478" spans="1:62" ht="15" x14ac:dyDescent="0.2">
      <c r="A2478" s="19" t="s">
        <v>20486</v>
      </c>
      <c r="B2478" s="19" t="s">
        <v>1479</v>
      </c>
      <c r="C2478" s="43">
        <v>44665</v>
      </c>
      <c r="D2478" s="44">
        <v>0.43472222222222001</v>
      </c>
      <c r="E2478" s="19" t="s">
        <v>20487</v>
      </c>
      <c r="F2478" s="19" t="s">
        <v>20488</v>
      </c>
      <c r="G2478" s="19" t="s">
        <v>20489</v>
      </c>
      <c r="H2478" s="45">
        <v>835.2</v>
      </c>
      <c r="I2478" s="45">
        <v>936.43</v>
      </c>
      <c r="J2478" s="19" t="s">
        <v>1560</v>
      </c>
      <c r="K2478" s="19" t="s">
        <v>20490</v>
      </c>
      <c r="L2478" s="19" t="s">
        <v>20491</v>
      </c>
      <c r="M2478" s="19" t="s">
        <v>20492</v>
      </c>
      <c r="N2478" s="19" t="s">
        <v>20486</v>
      </c>
      <c r="O2478" s="19" t="s">
        <v>371</v>
      </c>
      <c r="P2478" s="19" t="s">
        <v>372</v>
      </c>
      <c r="Q2478" s="46">
        <v>120</v>
      </c>
      <c r="R2478" s="19" t="s">
        <v>1544</v>
      </c>
      <c r="S2478" s="19" t="s">
        <v>8143</v>
      </c>
      <c r="T2478" s="19" t="s">
        <v>8144</v>
      </c>
      <c r="U2478" s="19" t="s">
        <v>8145</v>
      </c>
      <c r="V2478" s="19" t="s">
        <v>8146</v>
      </c>
      <c r="W2478" s="19" t="s">
        <v>415</v>
      </c>
      <c r="X2478" s="19" t="s">
        <v>8147</v>
      </c>
      <c r="Y2478" s="19" t="s">
        <v>2620</v>
      </c>
      <c r="Z2478" s="19" t="s">
        <v>2621</v>
      </c>
      <c r="AA2478" s="46">
        <v>84</v>
      </c>
      <c r="AB2478" s="19" t="s">
        <v>480</v>
      </c>
      <c r="AC2478" s="19" t="s">
        <v>110</v>
      </c>
      <c r="AD2478" s="19" t="s">
        <v>3164</v>
      </c>
      <c r="AE2478" s="19" t="s">
        <v>1481</v>
      </c>
      <c r="AF2478" s="19" t="s">
        <v>1554</v>
      </c>
      <c r="AG2478" s="19" t="s">
        <v>3165</v>
      </c>
      <c r="AH2478" s="19" t="s">
        <v>1499</v>
      </c>
      <c r="AI2478" s="19" t="s">
        <v>1500</v>
      </c>
      <c r="AJ2478" s="45">
        <v>0</v>
      </c>
      <c r="AK2478" s="45">
        <v>0</v>
      </c>
      <c r="AL2478" s="19" t="s">
        <v>1501</v>
      </c>
      <c r="AM2478" s="46">
        <v>10641.666999999999</v>
      </c>
      <c r="AN2478" s="46">
        <v>6006.6670000000004</v>
      </c>
      <c r="AO2478" s="46">
        <v>4635</v>
      </c>
      <c r="AP2478" s="45">
        <v>49.2</v>
      </c>
      <c r="AQ2478" s="45"/>
      <c r="AR2478" s="45" t="str">
        <f>IFERROR(VLOOKUP(AB2478,'Pedidos marco'!$A$1:$D$10000,4,0)," ")</f>
        <v xml:space="preserve"> </v>
      </c>
      <c r="AS2478" s="45">
        <f t="shared" si="266"/>
        <v>14</v>
      </c>
      <c r="AT2478" s="45" t="str">
        <f t="shared" si="267"/>
        <v>14</v>
      </c>
      <c r="AU2478" s="47">
        <v>6</v>
      </c>
      <c r="AV2478" s="19" t="str">
        <f t="shared" si="268"/>
        <v>04 April</v>
      </c>
      <c r="AW2478" s="19">
        <f t="shared" si="269"/>
        <v>0.41000000000000003</v>
      </c>
      <c r="AX2478" s="19">
        <f t="shared" si="270"/>
        <v>8.2000000000000011</v>
      </c>
      <c r="AY2478" s="19" t="e">
        <f>VLOOKUP(AG2478,Cías!$A$1:$E$10000,5,0)</f>
        <v>#N/A</v>
      </c>
      <c r="AZ2478" s="19" t="str">
        <f t="shared" si="271"/>
        <v>1022361</v>
      </c>
      <c r="BA2478" s="19" t="str">
        <f t="shared" si="272"/>
        <v>ESCOBAR VILLARREAL JORGE FRANCISCO</v>
      </c>
      <c r="BB2478" s="19" t="e">
        <f>VLOOKUP(AG2478,Cías!$A$1:$E$10000,3,0)</f>
        <v>#N/A</v>
      </c>
      <c r="BC2478" s="19"/>
      <c r="BD2478" s="19"/>
      <c r="BE2478" s="19"/>
      <c r="BF2478" s="19"/>
      <c r="BG2478" s="19"/>
      <c r="BH2478" s="19"/>
      <c r="BI2478" s="19"/>
      <c r="BJ2478" s="19"/>
    </row>
    <row r="2479" spans="1:62" ht="15" x14ac:dyDescent="0.2">
      <c r="A2479" s="19" t="s">
        <v>20486</v>
      </c>
      <c r="B2479" s="19" t="s">
        <v>1479</v>
      </c>
      <c r="C2479" s="43">
        <v>44665</v>
      </c>
      <c r="D2479" s="44">
        <v>0.43472222222222001</v>
      </c>
      <c r="E2479" s="19" t="s">
        <v>20493</v>
      </c>
      <c r="F2479" s="19" t="s">
        <v>20494</v>
      </c>
      <c r="G2479" s="19" t="s">
        <v>20495</v>
      </c>
      <c r="H2479" s="45">
        <v>1663.2</v>
      </c>
      <c r="I2479" s="45">
        <v>1864.79</v>
      </c>
      <c r="J2479" s="19" t="s">
        <v>1560</v>
      </c>
      <c r="K2479" s="19" t="s">
        <v>20490</v>
      </c>
      <c r="L2479" s="19" t="s">
        <v>20496</v>
      </c>
      <c r="M2479" s="19" t="s">
        <v>20497</v>
      </c>
      <c r="N2479" s="19" t="s">
        <v>20486</v>
      </c>
      <c r="O2479" s="19" t="s">
        <v>367</v>
      </c>
      <c r="P2479" s="19" t="s">
        <v>368</v>
      </c>
      <c r="Q2479" s="46">
        <v>240</v>
      </c>
      <c r="R2479" s="19" t="s">
        <v>1544</v>
      </c>
      <c r="S2479" s="19" t="s">
        <v>8143</v>
      </c>
      <c r="T2479" s="19" t="s">
        <v>8144</v>
      </c>
      <c r="U2479" s="19" t="s">
        <v>8145</v>
      </c>
      <c r="V2479" s="19" t="s">
        <v>8146</v>
      </c>
      <c r="W2479" s="19" t="s">
        <v>415</v>
      </c>
      <c r="X2479" s="19" t="s">
        <v>8147</v>
      </c>
      <c r="Y2479" s="19" t="s">
        <v>2620</v>
      </c>
      <c r="Z2479" s="19" t="s">
        <v>2621</v>
      </c>
      <c r="AA2479" s="46">
        <v>84</v>
      </c>
      <c r="AB2479" s="19" t="s">
        <v>480</v>
      </c>
      <c r="AC2479" s="19" t="s">
        <v>110</v>
      </c>
      <c r="AD2479" s="19" t="s">
        <v>3164</v>
      </c>
      <c r="AE2479" s="19" t="s">
        <v>1481</v>
      </c>
      <c r="AF2479" s="19" t="s">
        <v>1554</v>
      </c>
      <c r="AG2479" s="19" t="s">
        <v>3165</v>
      </c>
      <c r="AH2479" s="19" t="s">
        <v>1499</v>
      </c>
      <c r="AI2479" s="19" t="s">
        <v>1500</v>
      </c>
      <c r="AJ2479" s="45">
        <v>0</v>
      </c>
      <c r="AK2479" s="45">
        <v>0</v>
      </c>
      <c r="AL2479" s="19" t="s">
        <v>1501</v>
      </c>
      <c r="AM2479" s="46">
        <v>16648.332999999999</v>
      </c>
      <c r="AN2479" s="46">
        <v>12013.333000000001</v>
      </c>
      <c r="AO2479" s="46">
        <v>4635</v>
      </c>
      <c r="AP2479" s="45">
        <v>98.4</v>
      </c>
      <c r="AQ2479" s="45"/>
      <c r="AR2479" s="45" t="str">
        <f>IFERROR(VLOOKUP(AB2479,'Pedidos marco'!$A$1:$D$10000,4,0)," ")</f>
        <v xml:space="preserve"> </v>
      </c>
      <c r="AS2479" s="45">
        <f t="shared" si="266"/>
        <v>14</v>
      </c>
      <c r="AT2479" s="45" t="str">
        <f t="shared" si="267"/>
        <v>14</v>
      </c>
      <c r="AU2479" s="47">
        <v>12</v>
      </c>
      <c r="AV2479" s="19" t="str">
        <f t="shared" si="268"/>
        <v>04 April</v>
      </c>
      <c r="AW2479" s="19">
        <f t="shared" si="269"/>
        <v>0.41000000000000003</v>
      </c>
      <c r="AX2479" s="19">
        <f t="shared" si="270"/>
        <v>8.2000000000000011</v>
      </c>
      <c r="AY2479" s="19" t="e">
        <f>VLOOKUP(AG2479,Cías!$A$1:$E$10000,5,0)</f>
        <v>#N/A</v>
      </c>
      <c r="AZ2479" s="19" t="str">
        <f t="shared" si="271"/>
        <v>1022361</v>
      </c>
      <c r="BA2479" s="19" t="str">
        <f t="shared" si="272"/>
        <v>ESCOBAR VILLARREAL JORGE FRANCISCO</v>
      </c>
      <c r="BB2479" s="19" t="e">
        <f>VLOOKUP(AG2479,Cías!$A$1:$E$10000,3,0)</f>
        <v>#N/A</v>
      </c>
      <c r="BC2479" s="19"/>
      <c r="BD2479" s="19"/>
      <c r="BE2479" s="19"/>
      <c r="BF2479" s="19"/>
      <c r="BG2479" s="19"/>
      <c r="BH2479" s="19"/>
      <c r="BI2479" s="19"/>
      <c r="BJ2479" s="19"/>
    </row>
    <row r="2480" spans="1:62" ht="15" x14ac:dyDescent="0.2">
      <c r="A2480" s="19" t="s">
        <v>20498</v>
      </c>
      <c r="B2480" s="19" t="s">
        <v>1479</v>
      </c>
      <c r="C2480" s="43">
        <v>44665</v>
      </c>
      <c r="D2480" s="44">
        <v>0.43680555555556</v>
      </c>
      <c r="E2480" s="19" t="s">
        <v>20499</v>
      </c>
      <c r="F2480" s="19" t="s">
        <v>1481</v>
      </c>
      <c r="G2480" s="19" t="s">
        <v>1481</v>
      </c>
      <c r="H2480" s="45">
        <v>0</v>
      </c>
      <c r="I2480" s="45">
        <v>0</v>
      </c>
      <c r="J2480" s="19" t="s">
        <v>1482</v>
      </c>
      <c r="K2480" s="19" t="s">
        <v>20500</v>
      </c>
      <c r="L2480" s="19" t="s">
        <v>20501</v>
      </c>
      <c r="M2480" s="19" t="s">
        <v>20502</v>
      </c>
      <c r="N2480" s="19" t="s">
        <v>20498</v>
      </c>
      <c r="O2480" s="19" t="s">
        <v>371</v>
      </c>
      <c r="P2480" s="19" t="s">
        <v>372</v>
      </c>
      <c r="Q2480" s="46">
        <v>280</v>
      </c>
      <c r="R2480" s="19" t="s">
        <v>1544</v>
      </c>
      <c r="S2480" s="19" t="s">
        <v>1545</v>
      </c>
      <c r="T2480" s="19" t="s">
        <v>74</v>
      </c>
      <c r="U2480" s="19" t="s">
        <v>4451</v>
      </c>
      <c r="V2480" s="19" t="s">
        <v>4452</v>
      </c>
      <c r="W2480" s="19" t="s">
        <v>1548</v>
      </c>
      <c r="X2480" s="19" t="s">
        <v>4453</v>
      </c>
      <c r="Y2480" s="19" t="s">
        <v>1684</v>
      </c>
      <c r="Z2480" s="19" t="s">
        <v>1685</v>
      </c>
      <c r="AA2480" s="46">
        <v>198</v>
      </c>
      <c r="AB2480" s="19" t="s">
        <v>552</v>
      </c>
      <c r="AC2480" s="19" t="s">
        <v>258</v>
      </c>
      <c r="AD2480" s="19" t="s">
        <v>4052</v>
      </c>
      <c r="AE2480" s="19" t="s">
        <v>4053</v>
      </c>
      <c r="AF2480" s="19" t="s">
        <v>1554</v>
      </c>
      <c r="AG2480" s="19" t="s">
        <v>4054</v>
      </c>
      <c r="AH2480" s="19" t="s">
        <v>1499</v>
      </c>
      <c r="AI2480" s="19" t="s">
        <v>1500</v>
      </c>
      <c r="AJ2480" s="45">
        <v>0</v>
      </c>
      <c r="AK2480" s="45">
        <v>0</v>
      </c>
      <c r="AL2480" s="19" t="s">
        <v>1501</v>
      </c>
      <c r="AM2480" s="46">
        <v>18536.111000000001</v>
      </c>
      <c r="AN2480" s="46">
        <v>14031.111000000001</v>
      </c>
      <c r="AO2480" s="46">
        <v>4505</v>
      </c>
      <c r="AP2480" s="45">
        <v>207.2</v>
      </c>
      <c r="AQ2480" s="45"/>
      <c r="AR2480" s="45" t="str">
        <f>IFERROR(VLOOKUP(AB2480,'Pedidos marco'!$A$1:$D$10000,4,0)," ")</f>
        <v xml:space="preserve"> </v>
      </c>
      <c r="AS2480" s="45">
        <f t="shared" si="266"/>
        <v>14</v>
      </c>
      <c r="AT2480" s="45" t="str">
        <f t="shared" si="267"/>
        <v>14</v>
      </c>
      <c r="AU2480" s="47">
        <v>14</v>
      </c>
      <c r="AV2480" s="19" t="str">
        <f t="shared" si="268"/>
        <v>04 April</v>
      </c>
      <c r="AW2480" s="19">
        <f t="shared" si="269"/>
        <v>0.74</v>
      </c>
      <c r="AX2480" s="19">
        <f t="shared" si="270"/>
        <v>14.799999999999999</v>
      </c>
      <c r="AY2480" s="19" t="e">
        <f>VLOOKUP(AG2480,Cías!$A$1:$E$10000,5,0)</f>
        <v>#N/A</v>
      </c>
      <c r="AZ2480" s="19" t="str">
        <f t="shared" si="271"/>
        <v>1013181</v>
      </c>
      <c r="BA2480" s="19" t="str">
        <f t="shared" si="272"/>
        <v>REASCOS GUZMAN HARVEY ESTANISLAO</v>
      </c>
      <c r="BB2480" s="19" t="e">
        <f>VLOOKUP(AG2480,Cías!$A$1:$E$10000,3,0)</f>
        <v>#N/A</v>
      </c>
      <c r="BC2480" s="19"/>
      <c r="BD2480" s="19"/>
      <c r="BE2480" s="19"/>
      <c r="BF2480" s="19"/>
      <c r="BG2480" s="19"/>
      <c r="BH2480" s="19"/>
      <c r="BI2480" s="19"/>
      <c r="BJ2480" s="19"/>
    </row>
    <row r="2481" spans="1:62" ht="15" x14ac:dyDescent="0.2">
      <c r="A2481" s="19" t="s">
        <v>20498</v>
      </c>
      <c r="B2481" s="19" t="s">
        <v>1479</v>
      </c>
      <c r="C2481" s="43">
        <v>44665</v>
      </c>
      <c r="D2481" s="44">
        <v>0.43680555555556</v>
      </c>
      <c r="E2481" s="19" t="s">
        <v>20503</v>
      </c>
      <c r="F2481" s="19" t="s">
        <v>1481</v>
      </c>
      <c r="G2481" s="19" t="s">
        <v>1481</v>
      </c>
      <c r="H2481" s="45">
        <v>0</v>
      </c>
      <c r="I2481" s="45">
        <v>0</v>
      </c>
      <c r="J2481" s="19" t="s">
        <v>1482</v>
      </c>
      <c r="K2481" s="19" t="s">
        <v>20504</v>
      </c>
      <c r="L2481" s="19" t="s">
        <v>20505</v>
      </c>
      <c r="M2481" s="19" t="s">
        <v>20506</v>
      </c>
      <c r="N2481" s="19" t="s">
        <v>20498</v>
      </c>
      <c r="O2481" s="19" t="s">
        <v>367</v>
      </c>
      <c r="P2481" s="19" t="s">
        <v>368</v>
      </c>
      <c r="Q2481" s="46">
        <v>80</v>
      </c>
      <c r="R2481" s="19" t="s">
        <v>1544</v>
      </c>
      <c r="S2481" s="19" t="s">
        <v>1545</v>
      </c>
      <c r="T2481" s="19" t="s">
        <v>74</v>
      </c>
      <c r="U2481" s="19" t="s">
        <v>4451</v>
      </c>
      <c r="V2481" s="19" t="s">
        <v>4452</v>
      </c>
      <c r="W2481" s="19" t="s">
        <v>1548</v>
      </c>
      <c r="X2481" s="19" t="s">
        <v>4453</v>
      </c>
      <c r="Y2481" s="19" t="s">
        <v>1684</v>
      </c>
      <c r="Z2481" s="19" t="s">
        <v>1685</v>
      </c>
      <c r="AA2481" s="46">
        <v>198</v>
      </c>
      <c r="AB2481" s="19" t="s">
        <v>552</v>
      </c>
      <c r="AC2481" s="19" t="s">
        <v>258</v>
      </c>
      <c r="AD2481" s="19" t="s">
        <v>4052</v>
      </c>
      <c r="AE2481" s="19" t="s">
        <v>4053</v>
      </c>
      <c r="AF2481" s="19" t="s">
        <v>1554</v>
      </c>
      <c r="AG2481" s="19" t="s">
        <v>4054</v>
      </c>
      <c r="AH2481" s="19" t="s">
        <v>1499</v>
      </c>
      <c r="AI2481" s="19" t="s">
        <v>1500</v>
      </c>
      <c r="AJ2481" s="45">
        <v>0</v>
      </c>
      <c r="AK2481" s="45">
        <v>0</v>
      </c>
      <c r="AL2481" s="19" t="s">
        <v>1501</v>
      </c>
      <c r="AM2481" s="46">
        <v>8513.8889999999992</v>
      </c>
      <c r="AN2481" s="46">
        <v>4008.8890000000001</v>
      </c>
      <c r="AO2481" s="46">
        <v>4505</v>
      </c>
      <c r="AP2481" s="45">
        <v>59.2</v>
      </c>
      <c r="AQ2481" s="45"/>
      <c r="AR2481" s="45" t="str">
        <f>IFERROR(VLOOKUP(AB2481,'Pedidos marco'!$A$1:$D$10000,4,0)," ")</f>
        <v xml:space="preserve"> </v>
      </c>
      <c r="AS2481" s="45">
        <f t="shared" si="266"/>
        <v>14</v>
      </c>
      <c r="AT2481" s="45" t="str">
        <f t="shared" si="267"/>
        <v>14</v>
      </c>
      <c r="AU2481" s="47">
        <v>4</v>
      </c>
      <c r="AV2481" s="19" t="str">
        <f t="shared" si="268"/>
        <v>04 April</v>
      </c>
      <c r="AW2481" s="19">
        <f t="shared" si="269"/>
        <v>0.74</v>
      </c>
      <c r="AX2481" s="19">
        <f t="shared" si="270"/>
        <v>14.8</v>
      </c>
      <c r="AY2481" s="19" t="e">
        <f>VLOOKUP(AG2481,Cías!$A$1:$E$10000,5,0)</f>
        <v>#N/A</v>
      </c>
      <c r="AZ2481" s="19" t="str">
        <f t="shared" si="271"/>
        <v>1013181</v>
      </c>
      <c r="BA2481" s="19" t="str">
        <f t="shared" si="272"/>
        <v>REASCOS GUZMAN HARVEY ESTANISLAO</v>
      </c>
      <c r="BB2481" s="19" t="e">
        <f>VLOOKUP(AG2481,Cías!$A$1:$E$10000,3,0)</f>
        <v>#N/A</v>
      </c>
      <c r="BC2481" s="19"/>
      <c r="BD2481" s="19"/>
      <c r="BE2481" s="19"/>
      <c r="BF2481" s="19"/>
      <c r="BG2481" s="19"/>
      <c r="BH2481" s="19"/>
      <c r="BI2481" s="19"/>
      <c r="BJ2481" s="19"/>
    </row>
    <row r="2482" spans="1:62" ht="15" x14ac:dyDescent="0.2">
      <c r="A2482" s="19" t="s">
        <v>20507</v>
      </c>
      <c r="B2482" s="19" t="s">
        <v>1479</v>
      </c>
      <c r="C2482" s="43">
        <v>44665</v>
      </c>
      <c r="D2482" s="44">
        <v>0.44027777777777999</v>
      </c>
      <c r="E2482" s="19" t="s">
        <v>20508</v>
      </c>
      <c r="F2482" s="19" t="s">
        <v>20509</v>
      </c>
      <c r="G2482" s="19" t="s">
        <v>20510</v>
      </c>
      <c r="H2482" s="45">
        <v>3262.32</v>
      </c>
      <c r="I2482" s="45">
        <v>3657.74</v>
      </c>
      <c r="J2482" s="19" t="s">
        <v>1560</v>
      </c>
      <c r="K2482" s="19" t="s">
        <v>20511</v>
      </c>
      <c r="L2482" s="19" t="s">
        <v>20512</v>
      </c>
      <c r="M2482" s="19" t="s">
        <v>20513</v>
      </c>
      <c r="N2482" s="19" t="s">
        <v>20507</v>
      </c>
      <c r="O2482" s="19" t="s">
        <v>367</v>
      </c>
      <c r="P2482" s="19" t="s">
        <v>368</v>
      </c>
      <c r="Q2482" s="46">
        <v>480</v>
      </c>
      <c r="R2482" s="19" t="s">
        <v>1544</v>
      </c>
      <c r="S2482" s="19" t="s">
        <v>1712</v>
      </c>
      <c r="T2482" s="19" t="s">
        <v>1713</v>
      </c>
      <c r="U2482" s="19" t="s">
        <v>1714</v>
      </c>
      <c r="V2482" s="19" t="s">
        <v>1715</v>
      </c>
      <c r="W2482" s="19" t="s">
        <v>1627</v>
      </c>
      <c r="X2482" s="19" t="s">
        <v>1716</v>
      </c>
      <c r="Y2482" s="19" t="s">
        <v>1629</v>
      </c>
      <c r="Z2482" s="19" t="s">
        <v>1630</v>
      </c>
      <c r="AA2482" s="46">
        <v>40</v>
      </c>
      <c r="AB2482" s="19" t="s">
        <v>522</v>
      </c>
      <c r="AC2482" s="19" t="s">
        <v>196</v>
      </c>
      <c r="AD2482" s="19" t="s">
        <v>3714</v>
      </c>
      <c r="AE2482" s="19" t="s">
        <v>3715</v>
      </c>
      <c r="AF2482" s="19" t="s">
        <v>1719</v>
      </c>
      <c r="AG2482" s="19" t="s">
        <v>3716</v>
      </c>
      <c r="AH2482" s="19" t="s">
        <v>1594</v>
      </c>
      <c r="AI2482" s="19" t="s">
        <v>1595</v>
      </c>
      <c r="AJ2482" s="45">
        <v>0.05</v>
      </c>
      <c r="AK2482" s="45">
        <v>24</v>
      </c>
      <c r="AL2482" s="19" t="s">
        <v>1501</v>
      </c>
      <c r="AM2482" s="46">
        <v>40100</v>
      </c>
      <c r="AN2482" s="46">
        <v>24080</v>
      </c>
      <c r="AO2482" s="46">
        <v>16020</v>
      </c>
      <c r="AP2482" s="45">
        <v>100.8</v>
      </c>
      <c r="AQ2482" s="45"/>
      <c r="AR2482" s="45" t="str">
        <f>IFERROR(VLOOKUP(AB2482,'Pedidos marco'!$A$1:$D$10000,4,0)," ")</f>
        <v xml:space="preserve"> </v>
      </c>
      <c r="AS2482" s="45">
        <f t="shared" si="266"/>
        <v>14</v>
      </c>
      <c r="AT2482" s="45" t="str">
        <f t="shared" si="267"/>
        <v>14</v>
      </c>
      <c r="AU2482" s="47">
        <v>24</v>
      </c>
      <c r="AV2482" s="19" t="str">
        <f t="shared" si="268"/>
        <v>04 April</v>
      </c>
      <c r="AW2482" s="19">
        <f t="shared" si="269"/>
        <v>0.21</v>
      </c>
      <c r="AX2482" s="19">
        <f t="shared" si="270"/>
        <v>4.2</v>
      </c>
      <c r="AY2482" s="19" t="e">
        <f>VLOOKUP(AG2482,Cías!$A$1:$E$10000,5,0)</f>
        <v>#N/A</v>
      </c>
      <c r="AZ2482" s="19" t="str">
        <f t="shared" si="271"/>
        <v>1013493</v>
      </c>
      <c r="BA2482" s="19" t="str">
        <f t="shared" si="272"/>
        <v>MEDIAVILLA PERUGACHI LUIS ALFONSO</v>
      </c>
      <c r="BB2482" s="19" t="e">
        <f>VLOOKUP(AG2482,Cías!$A$1:$E$10000,3,0)</f>
        <v>#N/A</v>
      </c>
      <c r="BC2482" s="19"/>
      <c r="BD2482" s="19"/>
      <c r="BE2482" s="19"/>
      <c r="BF2482" s="19"/>
      <c r="BG2482" s="19"/>
      <c r="BH2482" s="19"/>
      <c r="BI2482" s="19"/>
      <c r="BJ2482" s="19"/>
    </row>
    <row r="2483" spans="1:62" ht="15" x14ac:dyDescent="0.2">
      <c r="A2483" s="19" t="s">
        <v>20514</v>
      </c>
      <c r="B2483" s="19" t="s">
        <v>1479</v>
      </c>
      <c r="C2483" s="43">
        <v>44665</v>
      </c>
      <c r="D2483" s="44">
        <v>0.45</v>
      </c>
      <c r="E2483" s="19" t="s">
        <v>20515</v>
      </c>
      <c r="F2483" s="19" t="s">
        <v>1481</v>
      </c>
      <c r="G2483" s="19" t="s">
        <v>1481</v>
      </c>
      <c r="H2483" s="45">
        <v>0</v>
      </c>
      <c r="I2483" s="45">
        <v>0</v>
      </c>
      <c r="J2483" s="19" t="s">
        <v>1482</v>
      </c>
      <c r="K2483" s="19" t="s">
        <v>20516</v>
      </c>
      <c r="L2483" s="19" t="s">
        <v>20517</v>
      </c>
      <c r="M2483" s="19" t="s">
        <v>20518</v>
      </c>
      <c r="N2483" s="19" t="s">
        <v>20514</v>
      </c>
      <c r="O2483" s="19" t="s">
        <v>367</v>
      </c>
      <c r="P2483" s="19" t="s">
        <v>368</v>
      </c>
      <c r="Q2483" s="46">
        <v>640</v>
      </c>
      <c r="R2483" s="19" t="s">
        <v>1544</v>
      </c>
      <c r="S2483" s="19" t="s">
        <v>1976</v>
      </c>
      <c r="T2483" s="19" t="s">
        <v>92</v>
      </c>
      <c r="U2483" s="19" t="s">
        <v>4647</v>
      </c>
      <c r="V2483" s="19" t="s">
        <v>2091</v>
      </c>
      <c r="W2483" s="19" t="s">
        <v>415</v>
      </c>
      <c r="X2483" s="19" t="s">
        <v>4648</v>
      </c>
      <c r="Y2483" s="19" t="s">
        <v>4649</v>
      </c>
      <c r="Z2483" s="19" t="s">
        <v>4650</v>
      </c>
      <c r="AA2483" s="46">
        <v>96.3</v>
      </c>
      <c r="AB2483" s="19" t="s">
        <v>471</v>
      </c>
      <c r="AC2483" s="19" t="s">
        <v>92</v>
      </c>
      <c r="AD2483" s="19" t="s">
        <v>4871</v>
      </c>
      <c r="AE2483" s="19" t="s">
        <v>4872</v>
      </c>
      <c r="AF2483" s="19" t="s">
        <v>1592</v>
      </c>
      <c r="AG2483" s="19" t="s">
        <v>4873</v>
      </c>
      <c r="AH2483" s="19" t="s">
        <v>1502</v>
      </c>
      <c r="AI2483" s="19" t="s">
        <v>2099</v>
      </c>
      <c r="AJ2483" s="45">
        <v>0</v>
      </c>
      <c r="AK2483" s="45">
        <v>0</v>
      </c>
      <c r="AL2483" s="19" t="s">
        <v>1501</v>
      </c>
      <c r="AM2483" s="46">
        <v>50390</v>
      </c>
      <c r="AN2483" s="46">
        <v>32060</v>
      </c>
      <c r="AO2483" s="46">
        <v>18330</v>
      </c>
      <c r="AP2483" s="45">
        <v>288</v>
      </c>
      <c r="AQ2483" s="45"/>
      <c r="AR2483" s="45" t="str">
        <f>IFERROR(VLOOKUP(AB2483,'Pedidos marco'!$A$1:$D$10000,4,0)," ")</f>
        <v xml:space="preserve"> </v>
      </c>
      <c r="AS2483" s="45">
        <f t="shared" si="266"/>
        <v>14</v>
      </c>
      <c r="AT2483" s="45" t="str">
        <f t="shared" si="267"/>
        <v>14</v>
      </c>
      <c r="AU2483" s="47">
        <v>32</v>
      </c>
      <c r="AV2483" s="19" t="str">
        <f t="shared" si="268"/>
        <v>04 April</v>
      </c>
      <c r="AW2483" s="19">
        <f t="shared" si="269"/>
        <v>0.45</v>
      </c>
      <c r="AX2483" s="19">
        <f t="shared" si="270"/>
        <v>9</v>
      </c>
      <c r="AY2483" s="19" t="e">
        <f>VLOOKUP(AG2483,Cías!$A$1:$E$10000,5,0)</f>
        <v>#N/A</v>
      </c>
      <c r="AZ2483" s="19" t="str">
        <f t="shared" si="271"/>
        <v>1014509</v>
      </c>
      <c r="BA2483" s="19" t="str">
        <f t="shared" si="272"/>
        <v>COMERCIAL MICHELENA S.A.</v>
      </c>
      <c r="BB2483" s="19" t="e">
        <f>VLOOKUP(AG2483,Cías!$A$1:$E$10000,3,0)</f>
        <v>#N/A</v>
      </c>
      <c r="BC2483" s="19"/>
      <c r="BD2483" s="19"/>
      <c r="BE2483" s="19"/>
      <c r="BF2483" s="19"/>
      <c r="BG2483" s="19"/>
      <c r="BH2483" s="19"/>
      <c r="BI2483" s="19"/>
      <c r="BJ2483" s="19"/>
    </row>
    <row r="2484" spans="1:62" ht="15" x14ac:dyDescent="0.2">
      <c r="A2484" s="19" t="s">
        <v>20519</v>
      </c>
      <c r="B2484" s="19" t="s">
        <v>1479</v>
      </c>
      <c r="C2484" s="43">
        <v>44665</v>
      </c>
      <c r="D2484" s="44">
        <v>0.45416666666666999</v>
      </c>
      <c r="E2484" s="19" t="s">
        <v>20520</v>
      </c>
      <c r="F2484" s="19" t="s">
        <v>20521</v>
      </c>
      <c r="G2484" s="19" t="s">
        <v>20522</v>
      </c>
      <c r="H2484" s="45">
        <v>4422.3999999999996</v>
      </c>
      <c r="I2484" s="45">
        <v>4958.43</v>
      </c>
      <c r="J2484" s="19" t="s">
        <v>1560</v>
      </c>
      <c r="K2484" s="19" t="s">
        <v>20523</v>
      </c>
      <c r="L2484" s="19" t="s">
        <v>20524</v>
      </c>
      <c r="M2484" s="19" t="s">
        <v>20525</v>
      </c>
      <c r="N2484" s="19" t="s">
        <v>20519</v>
      </c>
      <c r="O2484" s="19" t="s">
        <v>2600</v>
      </c>
      <c r="P2484" s="19" t="s">
        <v>2601</v>
      </c>
      <c r="Q2484" s="46">
        <v>640</v>
      </c>
      <c r="R2484" s="19" t="s">
        <v>1544</v>
      </c>
      <c r="S2484" s="19" t="s">
        <v>13354</v>
      </c>
      <c r="T2484" s="19" t="s">
        <v>13355</v>
      </c>
      <c r="U2484" s="19" t="s">
        <v>13356</v>
      </c>
      <c r="V2484" s="19" t="s">
        <v>13357</v>
      </c>
      <c r="W2484" s="19" t="s">
        <v>1492</v>
      </c>
      <c r="X2484" s="19" t="s">
        <v>13358</v>
      </c>
      <c r="Y2484" s="19" t="s">
        <v>1494</v>
      </c>
      <c r="Z2484" s="19" t="s">
        <v>1495</v>
      </c>
      <c r="AA2484" s="46">
        <v>247</v>
      </c>
      <c r="AB2484" s="19" t="s">
        <v>449</v>
      </c>
      <c r="AC2484" s="19" t="s">
        <v>45</v>
      </c>
      <c r="AD2484" s="19" t="s">
        <v>5562</v>
      </c>
      <c r="AE2484" s="19" t="s">
        <v>5563</v>
      </c>
      <c r="AF2484" s="19" t="s">
        <v>1592</v>
      </c>
      <c r="AG2484" s="19" t="s">
        <v>5564</v>
      </c>
      <c r="AH2484" s="19" t="s">
        <v>1594</v>
      </c>
      <c r="AI2484" s="19" t="s">
        <v>1595</v>
      </c>
      <c r="AJ2484" s="45">
        <v>0.05</v>
      </c>
      <c r="AK2484" s="45">
        <v>32</v>
      </c>
      <c r="AL2484" s="19" t="s">
        <v>1501</v>
      </c>
      <c r="AM2484" s="46">
        <v>49700</v>
      </c>
      <c r="AN2484" s="46">
        <v>32090</v>
      </c>
      <c r="AO2484" s="46">
        <v>17610</v>
      </c>
      <c r="AP2484" s="45">
        <v>537.6</v>
      </c>
      <c r="AQ2484" s="45"/>
      <c r="AR2484" s="45" t="str">
        <f>IFERROR(VLOOKUP(AB2484,'Pedidos marco'!$A$1:$D$10000,4,0)," ")</f>
        <v xml:space="preserve"> </v>
      </c>
      <c r="AS2484" s="45">
        <f t="shared" si="266"/>
        <v>14</v>
      </c>
      <c r="AT2484" s="45" t="str">
        <f t="shared" si="267"/>
        <v>14</v>
      </c>
      <c r="AU2484" s="47">
        <v>32</v>
      </c>
      <c r="AV2484" s="19" t="str">
        <f t="shared" si="268"/>
        <v>04 April</v>
      </c>
      <c r="AW2484" s="19">
        <f t="shared" si="269"/>
        <v>0.84000000000000008</v>
      </c>
      <c r="AX2484" s="19">
        <f t="shared" si="270"/>
        <v>16.8</v>
      </c>
      <c r="AY2484" s="19" t="e">
        <f>VLOOKUP(AG2484,Cías!$A$1:$E$10000,5,0)</f>
        <v>#N/A</v>
      </c>
      <c r="AZ2484" s="19" t="str">
        <f t="shared" si="271"/>
        <v>1013915</v>
      </c>
      <c r="BA2484" s="19" t="str">
        <f t="shared" si="272"/>
        <v>BEDON ALMEIDA EDWIN FABIÁN</v>
      </c>
      <c r="BB2484" s="19" t="e">
        <f>VLOOKUP(AG2484,Cías!$A$1:$E$10000,3,0)</f>
        <v>#N/A</v>
      </c>
      <c r="BC2484" s="19"/>
      <c r="BD2484" s="19"/>
      <c r="BE2484" s="19"/>
      <c r="BF2484" s="19"/>
      <c r="BG2484" s="19"/>
      <c r="BH2484" s="19"/>
      <c r="BI2484" s="19"/>
      <c r="BJ2484" s="19"/>
    </row>
    <row r="2485" spans="1:62" ht="15" x14ac:dyDescent="0.2">
      <c r="A2485" s="19" t="s">
        <v>20526</v>
      </c>
      <c r="B2485" s="19" t="s">
        <v>1479</v>
      </c>
      <c r="C2485" s="43">
        <v>44665</v>
      </c>
      <c r="D2485" s="44">
        <v>0.46041666666667003</v>
      </c>
      <c r="E2485" s="19" t="s">
        <v>20527</v>
      </c>
      <c r="F2485" s="19" t="s">
        <v>20528</v>
      </c>
      <c r="G2485" s="19" t="s">
        <v>20529</v>
      </c>
      <c r="H2485" s="45">
        <v>2365.1999999999998</v>
      </c>
      <c r="I2485" s="45">
        <v>2651.87</v>
      </c>
      <c r="J2485" s="19" t="s">
        <v>1560</v>
      </c>
      <c r="K2485" s="19" t="s">
        <v>20530</v>
      </c>
      <c r="L2485" s="19" t="s">
        <v>20531</v>
      </c>
      <c r="M2485" s="19" t="s">
        <v>20532</v>
      </c>
      <c r="N2485" s="19" t="s">
        <v>20526</v>
      </c>
      <c r="O2485" s="19" t="s">
        <v>1641</v>
      </c>
      <c r="P2485" s="19" t="s">
        <v>1642</v>
      </c>
      <c r="Q2485" s="46">
        <v>360</v>
      </c>
      <c r="R2485" s="19" t="s">
        <v>1544</v>
      </c>
      <c r="S2485" s="19" t="s">
        <v>11810</v>
      </c>
      <c r="T2485" s="19" t="s">
        <v>11811</v>
      </c>
      <c r="U2485" s="19" t="s">
        <v>11812</v>
      </c>
      <c r="V2485" s="19" t="s">
        <v>11813</v>
      </c>
      <c r="W2485" s="19" t="s">
        <v>4019</v>
      </c>
      <c r="X2485" s="19" t="s">
        <v>11814</v>
      </c>
      <c r="Y2485" s="19" t="s">
        <v>4563</v>
      </c>
      <c r="Z2485" s="19" t="s">
        <v>4564</v>
      </c>
      <c r="AA2485" s="46">
        <v>278</v>
      </c>
      <c r="AB2485" s="19" t="s">
        <v>574</v>
      </c>
      <c r="AC2485" s="19" t="s">
        <v>301</v>
      </c>
      <c r="AD2485" s="19" t="s">
        <v>6375</v>
      </c>
      <c r="AE2485" s="19" t="s">
        <v>6376</v>
      </c>
      <c r="AF2485" s="19" t="s">
        <v>1554</v>
      </c>
      <c r="AG2485" s="19" t="s">
        <v>6377</v>
      </c>
      <c r="AH2485" s="19" t="s">
        <v>1499</v>
      </c>
      <c r="AI2485" s="19" t="s">
        <v>1500</v>
      </c>
      <c r="AJ2485" s="45">
        <v>0</v>
      </c>
      <c r="AK2485" s="45">
        <v>0</v>
      </c>
      <c r="AL2485" s="19" t="s">
        <v>1501</v>
      </c>
      <c r="AM2485" s="46">
        <v>27330</v>
      </c>
      <c r="AN2485" s="46">
        <v>18020</v>
      </c>
      <c r="AO2485" s="46">
        <v>9310</v>
      </c>
      <c r="AP2485" s="45">
        <v>298.8</v>
      </c>
      <c r="AQ2485" s="45"/>
      <c r="AR2485" s="45" t="str">
        <f>IFERROR(VLOOKUP(AB2485,'Pedidos marco'!$A$1:$D$10000,4,0)," ")</f>
        <v xml:space="preserve"> </v>
      </c>
      <c r="AS2485" s="45">
        <f t="shared" si="266"/>
        <v>14</v>
      </c>
      <c r="AT2485" s="45" t="str">
        <f t="shared" si="267"/>
        <v>14</v>
      </c>
      <c r="AU2485" s="47">
        <v>18</v>
      </c>
      <c r="AV2485" s="19" t="str">
        <f t="shared" si="268"/>
        <v>04 April</v>
      </c>
      <c r="AW2485" s="19">
        <f t="shared" si="269"/>
        <v>0.83000000000000007</v>
      </c>
      <c r="AX2485" s="19">
        <f t="shared" si="270"/>
        <v>16.600000000000001</v>
      </c>
      <c r="AY2485" s="19" t="e">
        <f>VLOOKUP(AG2485,Cías!$A$1:$E$10000,5,0)</f>
        <v>#N/A</v>
      </c>
      <c r="AZ2485" s="19" t="str">
        <f t="shared" si="271"/>
        <v>1013764</v>
      </c>
      <c r="BA2485" s="19" t="str">
        <f t="shared" si="272"/>
        <v>TERAN SARZOSA CRISTIAN DAVID</v>
      </c>
      <c r="BB2485" s="19" t="e">
        <f>VLOOKUP(AG2485,Cías!$A$1:$E$10000,3,0)</f>
        <v>#N/A</v>
      </c>
      <c r="BC2485" s="19"/>
      <c r="BD2485" s="19"/>
      <c r="BE2485" s="19"/>
      <c r="BF2485" s="19"/>
      <c r="BG2485" s="19"/>
      <c r="BH2485" s="19"/>
      <c r="BI2485" s="19"/>
      <c r="BJ2485" s="19"/>
    </row>
    <row r="2486" spans="1:62" ht="15" x14ac:dyDescent="0.2">
      <c r="A2486" s="19" t="s">
        <v>20533</v>
      </c>
      <c r="B2486" s="19" t="s">
        <v>1479</v>
      </c>
      <c r="C2486" s="43">
        <v>44665</v>
      </c>
      <c r="D2486" s="44">
        <v>0.46666666666667</v>
      </c>
      <c r="E2486" s="19" t="s">
        <v>20534</v>
      </c>
      <c r="F2486" s="19" t="s">
        <v>20535</v>
      </c>
      <c r="G2486" s="19" t="s">
        <v>20536</v>
      </c>
      <c r="H2486" s="45">
        <v>3235.2</v>
      </c>
      <c r="I2486" s="45">
        <v>3627.32</v>
      </c>
      <c r="J2486" s="19" t="s">
        <v>1560</v>
      </c>
      <c r="K2486" s="19" t="s">
        <v>20537</v>
      </c>
      <c r="L2486" s="19" t="s">
        <v>20538</v>
      </c>
      <c r="M2486" s="19" t="s">
        <v>20539</v>
      </c>
      <c r="N2486" s="19" t="s">
        <v>20533</v>
      </c>
      <c r="O2486" s="19" t="s">
        <v>367</v>
      </c>
      <c r="P2486" s="19" t="s">
        <v>368</v>
      </c>
      <c r="Q2486" s="46">
        <v>480</v>
      </c>
      <c r="R2486" s="19" t="s">
        <v>1544</v>
      </c>
      <c r="S2486" s="19" t="s">
        <v>2401</v>
      </c>
      <c r="T2486" s="19" t="s">
        <v>2402</v>
      </c>
      <c r="U2486" s="19" t="s">
        <v>2820</v>
      </c>
      <c r="V2486" s="19" t="s">
        <v>2821</v>
      </c>
      <c r="W2486" s="19" t="s">
        <v>415</v>
      </c>
      <c r="X2486" s="19" t="s">
        <v>2822</v>
      </c>
      <c r="Y2486" s="19" t="s">
        <v>417</v>
      </c>
      <c r="Z2486" s="19" t="s">
        <v>2159</v>
      </c>
      <c r="AA2486" s="46">
        <v>110</v>
      </c>
      <c r="AB2486" s="19" t="s">
        <v>5402</v>
      </c>
      <c r="AC2486" s="19" t="s">
        <v>54</v>
      </c>
      <c r="AD2486" s="19" t="s">
        <v>5403</v>
      </c>
      <c r="AE2486" s="19" t="s">
        <v>5404</v>
      </c>
      <c r="AF2486" s="19" t="s">
        <v>1719</v>
      </c>
      <c r="AG2486" s="19" t="s">
        <v>5405</v>
      </c>
      <c r="AH2486" s="19" t="s">
        <v>1594</v>
      </c>
      <c r="AI2486" s="19" t="s">
        <v>1595</v>
      </c>
      <c r="AJ2486" s="45">
        <v>0.05</v>
      </c>
      <c r="AK2486" s="45">
        <v>24</v>
      </c>
      <c r="AL2486" s="19" t="s">
        <v>1501</v>
      </c>
      <c r="AM2486" s="46">
        <v>40010</v>
      </c>
      <c r="AN2486" s="46">
        <v>24080</v>
      </c>
      <c r="AO2486" s="46">
        <v>15930</v>
      </c>
      <c r="AP2486" s="45">
        <v>220.8</v>
      </c>
      <c r="AQ2486" s="45"/>
      <c r="AR2486" s="45" t="str">
        <f>IFERROR(VLOOKUP(AB2486,'Pedidos marco'!$A$1:$D$10000,4,0)," ")</f>
        <v xml:space="preserve"> </v>
      </c>
      <c r="AS2486" s="45">
        <f t="shared" si="266"/>
        <v>14</v>
      </c>
      <c r="AT2486" s="45" t="str">
        <f t="shared" si="267"/>
        <v>14</v>
      </c>
      <c r="AU2486" s="47">
        <v>24</v>
      </c>
      <c r="AV2486" s="19" t="str">
        <f t="shared" si="268"/>
        <v>04 April</v>
      </c>
      <c r="AW2486" s="19">
        <f t="shared" si="269"/>
        <v>0.46</v>
      </c>
      <c r="AX2486" s="19">
        <f t="shared" si="270"/>
        <v>9.2000000000000011</v>
      </c>
      <c r="AY2486" s="19" t="e">
        <f>VLOOKUP(AG2486,Cías!$A$1:$E$10000,5,0)</f>
        <v>#N/A</v>
      </c>
      <c r="AZ2486" s="19" t="str">
        <f t="shared" si="271"/>
        <v>1013571</v>
      </c>
      <c r="BA2486" s="19" t="str">
        <f t="shared" si="272"/>
        <v>BENAVIDES BAEZ RODRIGO NEPTALI</v>
      </c>
      <c r="BB2486" s="19" t="e">
        <f>VLOOKUP(AG2486,Cías!$A$1:$E$10000,3,0)</f>
        <v>#N/A</v>
      </c>
      <c r="BC2486" s="19"/>
      <c r="BD2486" s="19"/>
      <c r="BE2486" s="19"/>
      <c r="BF2486" s="19"/>
      <c r="BG2486" s="19"/>
      <c r="BH2486" s="19"/>
      <c r="BI2486" s="19"/>
      <c r="BJ2486" s="19"/>
    </row>
    <row r="2487" spans="1:62" ht="15" x14ac:dyDescent="0.2">
      <c r="A2487" s="19" t="s">
        <v>20540</v>
      </c>
      <c r="B2487" s="19" t="s">
        <v>1479</v>
      </c>
      <c r="C2487" s="43">
        <v>44665</v>
      </c>
      <c r="D2487" s="44">
        <v>0.46527777777778001</v>
      </c>
      <c r="E2487" s="19" t="s">
        <v>20541</v>
      </c>
      <c r="F2487" s="19" t="s">
        <v>20542</v>
      </c>
      <c r="G2487" s="19" t="s">
        <v>20543</v>
      </c>
      <c r="H2487" s="45">
        <v>3271.78</v>
      </c>
      <c r="I2487" s="45">
        <v>3668.34</v>
      </c>
      <c r="J2487" s="19" t="s">
        <v>1560</v>
      </c>
      <c r="K2487" s="19" t="s">
        <v>19866</v>
      </c>
      <c r="L2487" s="19" t="s">
        <v>20544</v>
      </c>
      <c r="M2487" s="19" t="s">
        <v>20545</v>
      </c>
      <c r="N2487" s="19" t="s">
        <v>20540</v>
      </c>
      <c r="O2487" s="19" t="s">
        <v>371</v>
      </c>
      <c r="P2487" s="19" t="s">
        <v>372</v>
      </c>
      <c r="Q2487" s="46">
        <v>480</v>
      </c>
      <c r="R2487" s="19" t="s">
        <v>1544</v>
      </c>
      <c r="S2487" s="19" t="s">
        <v>5443</v>
      </c>
      <c r="T2487" s="19" t="s">
        <v>5444</v>
      </c>
      <c r="U2487" s="19" t="s">
        <v>10022</v>
      </c>
      <c r="V2487" s="19" t="s">
        <v>10023</v>
      </c>
      <c r="W2487" s="19" t="s">
        <v>1865</v>
      </c>
      <c r="X2487" s="19" t="s">
        <v>10024</v>
      </c>
      <c r="Y2487" s="19" t="s">
        <v>1867</v>
      </c>
      <c r="Z2487" s="19" t="s">
        <v>1868</v>
      </c>
      <c r="AA2487" s="46">
        <v>30</v>
      </c>
      <c r="AB2487" s="19" t="s">
        <v>465</v>
      </c>
      <c r="AC2487" s="19" t="s">
        <v>80</v>
      </c>
      <c r="AD2487" s="19" t="s">
        <v>6811</v>
      </c>
      <c r="AE2487" s="19" t="s">
        <v>6812</v>
      </c>
      <c r="AF2487" s="19" t="s">
        <v>1719</v>
      </c>
      <c r="AG2487" s="19" t="s">
        <v>6813</v>
      </c>
      <c r="AH2487" s="19" t="s">
        <v>1594</v>
      </c>
      <c r="AI2487" s="19" t="s">
        <v>1595</v>
      </c>
      <c r="AJ2487" s="45">
        <v>0.05</v>
      </c>
      <c r="AK2487" s="45">
        <v>24</v>
      </c>
      <c r="AL2487" s="19" t="s">
        <v>1501</v>
      </c>
      <c r="AM2487" s="46">
        <v>38460</v>
      </c>
      <c r="AN2487" s="46">
        <v>24050</v>
      </c>
      <c r="AO2487" s="46">
        <v>14410</v>
      </c>
      <c r="AP2487" s="45">
        <v>91.2</v>
      </c>
      <c r="AQ2487" s="45"/>
      <c r="AR2487" s="45" t="str">
        <f>IFERROR(VLOOKUP(AB2487,'Pedidos marco'!$A$1:$D$10000,4,0)," ")</f>
        <v xml:space="preserve"> </v>
      </c>
      <c r="AS2487" s="45">
        <f t="shared" si="266"/>
        <v>14</v>
      </c>
      <c r="AT2487" s="45" t="str">
        <f t="shared" si="267"/>
        <v>14</v>
      </c>
      <c r="AU2487" s="47">
        <v>24</v>
      </c>
      <c r="AV2487" s="19" t="str">
        <f t="shared" si="268"/>
        <v>04 April</v>
      </c>
      <c r="AW2487" s="19">
        <f t="shared" si="269"/>
        <v>0.19</v>
      </c>
      <c r="AX2487" s="19">
        <f t="shared" si="270"/>
        <v>3.8000000000000003</v>
      </c>
      <c r="AY2487" s="19" t="e">
        <f>VLOOKUP(AG2487,Cías!$A$1:$E$10000,5,0)</f>
        <v>#N/A</v>
      </c>
      <c r="AZ2487" s="19" t="str">
        <f t="shared" si="271"/>
        <v>1014038</v>
      </c>
      <c r="BA2487" s="19" t="str">
        <f t="shared" si="272"/>
        <v>CASTRO NAVARRETE MILTON GEOVANNY</v>
      </c>
      <c r="BB2487" s="19" t="e">
        <f>VLOOKUP(AG2487,Cías!$A$1:$E$10000,3,0)</f>
        <v>#N/A</v>
      </c>
      <c r="BC2487" s="19"/>
      <c r="BD2487" s="19"/>
      <c r="BE2487" s="19"/>
      <c r="BF2487" s="19"/>
      <c r="BG2487" s="19"/>
      <c r="BH2487" s="19"/>
      <c r="BI2487" s="19"/>
      <c r="BJ2487" s="19"/>
    </row>
    <row r="2488" spans="1:62" ht="15" x14ac:dyDescent="0.2">
      <c r="A2488" s="19" t="s">
        <v>20546</v>
      </c>
      <c r="B2488" s="19" t="s">
        <v>1479</v>
      </c>
      <c r="C2488" s="43">
        <v>44665</v>
      </c>
      <c r="D2488" s="44">
        <v>0.47152777777777999</v>
      </c>
      <c r="E2488" s="19" t="s">
        <v>20547</v>
      </c>
      <c r="F2488" s="19" t="s">
        <v>20548</v>
      </c>
      <c r="G2488" s="19" t="s">
        <v>20549</v>
      </c>
      <c r="H2488" s="45">
        <v>3278.88</v>
      </c>
      <c r="I2488" s="45">
        <v>3676.31</v>
      </c>
      <c r="J2488" s="19" t="s">
        <v>1560</v>
      </c>
      <c r="K2488" s="19" t="s">
        <v>20550</v>
      </c>
      <c r="L2488" s="19" t="s">
        <v>20551</v>
      </c>
      <c r="M2488" s="19" t="s">
        <v>20552</v>
      </c>
      <c r="N2488" s="19" t="s">
        <v>20546</v>
      </c>
      <c r="O2488" s="19" t="s">
        <v>367</v>
      </c>
      <c r="P2488" s="19" t="s">
        <v>368</v>
      </c>
      <c r="Q2488" s="46">
        <v>480</v>
      </c>
      <c r="R2488" s="19" t="s">
        <v>1544</v>
      </c>
      <c r="S2488" s="19" t="s">
        <v>3305</v>
      </c>
      <c r="T2488" s="19" t="s">
        <v>3306</v>
      </c>
      <c r="U2488" s="19" t="s">
        <v>3307</v>
      </c>
      <c r="V2488" s="19" t="s">
        <v>3308</v>
      </c>
      <c r="W2488" s="19" t="s">
        <v>1627</v>
      </c>
      <c r="X2488" s="19" t="s">
        <v>3309</v>
      </c>
      <c r="Y2488" s="19" t="s">
        <v>1629</v>
      </c>
      <c r="Z2488" s="19" t="s">
        <v>1630</v>
      </c>
      <c r="AA2488" s="46">
        <v>40</v>
      </c>
      <c r="AB2488" s="19" t="s">
        <v>524</v>
      </c>
      <c r="AC2488" s="19" t="s">
        <v>200</v>
      </c>
      <c r="AD2488" s="19" t="s">
        <v>10509</v>
      </c>
      <c r="AE2488" s="19" t="s">
        <v>10510</v>
      </c>
      <c r="AF2488" s="19" t="s">
        <v>1719</v>
      </c>
      <c r="AG2488" s="19" t="s">
        <v>10511</v>
      </c>
      <c r="AH2488" s="19" t="s">
        <v>1594</v>
      </c>
      <c r="AI2488" s="19" t="s">
        <v>1595</v>
      </c>
      <c r="AJ2488" s="45">
        <v>0.05</v>
      </c>
      <c r="AK2488" s="45">
        <v>24</v>
      </c>
      <c r="AL2488" s="19" t="s">
        <v>1501</v>
      </c>
      <c r="AM2488" s="46">
        <v>40670</v>
      </c>
      <c r="AN2488" s="46">
        <v>24050</v>
      </c>
      <c r="AO2488" s="46">
        <v>16620</v>
      </c>
      <c r="AP2488" s="45">
        <v>100.8</v>
      </c>
      <c r="AQ2488" s="45"/>
      <c r="AR2488" s="45" t="str">
        <f>IFERROR(VLOOKUP(AB2488,'Pedidos marco'!$A$1:$D$10000,4,0)," ")</f>
        <v xml:space="preserve"> </v>
      </c>
      <c r="AS2488" s="45">
        <f t="shared" si="266"/>
        <v>14</v>
      </c>
      <c r="AT2488" s="45" t="str">
        <f t="shared" si="267"/>
        <v>14</v>
      </c>
      <c r="AU2488" s="47">
        <v>24</v>
      </c>
      <c r="AV2488" s="19" t="str">
        <f t="shared" si="268"/>
        <v>04 April</v>
      </c>
      <c r="AW2488" s="19">
        <f t="shared" si="269"/>
        <v>0.21</v>
      </c>
      <c r="AX2488" s="19">
        <f t="shared" si="270"/>
        <v>4.2</v>
      </c>
      <c r="AY2488" s="19" t="e">
        <f>VLOOKUP(AG2488,Cías!$A$1:$E$10000,5,0)</f>
        <v>#N/A</v>
      </c>
      <c r="AZ2488" s="19" t="str">
        <f t="shared" si="271"/>
        <v>1022020</v>
      </c>
      <c r="BA2488" s="19" t="str">
        <f t="shared" si="272"/>
        <v>MENDEZ FIGUEROA JUAN CARLOS</v>
      </c>
      <c r="BB2488" s="19" t="e">
        <f>VLOOKUP(AG2488,Cías!$A$1:$E$10000,3,0)</f>
        <v>#N/A</v>
      </c>
      <c r="BC2488" s="19"/>
      <c r="BD2488" s="19"/>
      <c r="BE2488" s="19"/>
      <c r="BF2488" s="19"/>
      <c r="BG2488" s="19"/>
      <c r="BH2488" s="19"/>
      <c r="BI2488" s="19"/>
      <c r="BJ2488" s="19"/>
    </row>
    <row r="2489" spans="1:62" ht="15" x14ac:dyDescent="0.2">
      <c r="A2489" s="19" t="s">
        <v>20553</v>
      </c>
      <c r="B2489" s="19" t="s">
        <v>1479</v>
      </c>
      <c r="C2489" s="43">
        <v>44665</v>
      </c>
      <c r="D2489" s="44">
        <v>0.46875</v>
      </c>
      <c r="E2489" s="19" t="s">
        <v>20554</v>
      </c>
      <c r="F2489" s="19" t="s">
        <v>20555</v>
      </c>
      <c r="G2489" s="19" t="s">
        <v>20556</v>
      </c>
      <c r="H2489" s="45">
        <v>1223.6400000000001</v>
      </c>
      <c r="I2489" s="45">
        <v>1371.96</v>
      </c>
      <c r="J2489" s="19" t="s">
        <v>1560</v>
      </c>
      <c r="K2489" s="19" t="s">
        <v>20557</v>
      </c>
      <c r="L2489" s="19" t="s">
        <v>20558</v>
      </c>
      <c r="M2489" s="19" t="s">
        <v>20559</v>
      </c>
      <c r="N2489" s="19" t="s">
        <v>20553</v>
      </c>
      <c r="O2489" s="19" t="s">
        <v>369</v>
      </c>
      <c r="P2489" s="19" t="s">
        <v>370</v>
      </c>
      <c r="Q2489" s="46">
        <v>200</v>
      </c>
      <c r="R2489" s="19" t="s">
        <v>1544</v>
      </c>
      <c r="S2489" s="19" t="s">
        <v>2188</v>
      </c>
      <c r="T2489" s="19" t="s">
        <v>2189</v>
      </c>
      <c r="U2489" s="19" t="s">
        <v>7542</v>
      </c>
      <c r="V2489" s="19" t="s">
        <v>7543</v>
      </c>
      <c r="W2489" s="19" t="s">
        <v>415</v>
      </c>
      <c r="X2489" s="19" t="s">
        <v>7544</v>
      </c>
      <c r="Y2489" s="19" t="s">
        <v>1980</v>
      </c>
      <c r="Z2489" s="19" t="s">
        <v>1981</v>
      </c>
      <c r="AA2489" s="46">
        <v>89</v>
      </c>
      <c r="AB2489" s="19" t="s">
        <v>445</v>
      </c>
      <c r="AC2489" s="19" t="s">
        <v>37</v>
      </c>
      <c r="AD2489" s="19" t="s">
        <v>2193</v>
      </c>
      <c r="AE2489" s="19" t="s">
        <v>2194</v>
      </c>
      <c r="AF2489" s="19" t="s">
        <v>1592</v>
      </c>
      <c r="AG2489" s="19" t="s">
        <v>2195</v>
      </c>
      <c r="AH2489" s="19" t="s">
        <v>1594</v>
      </c>
      <c r="AI2489" s="19" t="s">
        <v>1595</v>
      </c>
      <c r="AJ2489" s="45">
        <v>0.05</v>
      </c>
      <c r="AK2489" s="45">
        <v>10</v>
      </c>
      <c r="AL2489" s="19" t="s">
        <v>1501</v>
      </c>
      <c r="AM2489" s="46">
        <v>18503.528999999999</v>
      </c>
      <c r="AN2489" s="46">
        <v>10023.529</v>
      </c>
      <c r="AO2489" s="46">
        <v>8480</v>
      </c>
      <c r="AP2489" s="45">
        <v>88</v>
      </c>
      <c r="AQ2489" s="45"/>
      <c r="AR2489" s="45" t="str">
        <f>IFERROR(VLOOKUP(AB2489,'Pedidos marco'!$A$1:$D$10000,4,0)," ")</f>
        <v xml:space="preserve"> </v>
      </c>
      <c r="AS2489" s="45">
        <f t="shared" si="266"/>
        <v>14</v>
      </c>
      <c r="AT2489" s="45" t="str">
        <f t="shared" si="267"/>
        <v>14</v>
      </c>
      <c r="AU2489" s="47">
        <v>10</v>
      </c>
      <c r="AV2489" s="19" t="str">
        <f t="shared" si="268"/>
        <v>04 April</v>
      </c>
      <c r="AW2489" s="19">
        <f t="shared" si="269"/>
        <v>0.44</v>
      </c>
      <c r="AX2489" s="19">
        <f t="shared" si="270"/>
        <v>8.8000000000000007</v>
      </c>
      <c r="AY2489" s="19" t="e">
        <f>VLOOKUP(AG2489,Cías!$A$1:$E$10000,5,0)</f>
        <v>#N/A</v>
      </c>
      <c r="AZ2489" s="19" t="str">
        <f t="shared" si="271"/>
        <v>1024381</v>
      </c>
      <c r="BA2489" s="19" t="str">
        <f t="shared" si="272"/>
        <v>BALCAZAR GORDON ALEJANDRO</v>
      </c>
      <c r="BB2489" s="19" t="e">
        <f>VLOOKUP(AG2489,Cías!$A$1:$E$10000,3,0)</f>
        <v>#N/A</v>
      </c>
      <c r="BC2489" s="19"/>
      <c r="BD2489" s="19"/>
      <c r="BE2489" s="19"/>
      <c r="BF2489" s="19"/>
      <c r="BG2489" s="19"/>
      <c r="BH2489" s="19"/>
      <c r="BI2489" s="19"/>
      <c r="BJ2489" s="19"/>
    </row>
    <row r="2490" spans="1:62" ht="15" x14ac:dyDescent="0.2">
      <c r="A2490" s="19" t="s">
        <v>20553</v>
      </c>
      <c r="B2490" s="19" t="s">
        <v>1479</v>
      </c>
      <c r="C2490" s="43">
        <v>44665</v>
      </c>
      <c r="D2490" s="44">
        <v>0.46875</v>
      </c>
      <c r="E2490" s="19" t="s">
        <v>20560</v>
      </c>
      <c r="F2490" s="19" t="s">
        <v>20561</v>
      </c>
      <c r="G2490" s="19" t="s">
        <v>20562</v>
      </c>
      <c r="H2490" s="45">
        <v>3202.85</v>
      </c>
      <c r="I2490" s="45">
        <v>3591.05</v>
      </c>
      <c r="J2490" s="19" t="s">
        <v>1560</v>
      </c>
      <c r="K2490" s="19" t="s">
        <v>20563</v>
      </c>
      <c r="L2490" s="19" t="s">
        <v>20564</v>
      </c>
      <c r="M2490" s="19" t="s">
        <v>20565</v>
      </c>
      <c r="N2490" s="19" t="s">
        <v>20553</v>
      </c>
      <c r="O2490" s="19" t="s">
        <v>367</v>
      </c>
      <c r="P2490" s="19" t="s">
        <v>368</v>
      </c>
      <c r="Q2490" s="46">
        <v>480</v>
      </c>
      <c r="R2490" s="19" t="s">
        <v>1544</v>
      </c>
      <c r="S2490" s="19" t="s">
        <v>2188</v>
      </c>
      <c r="T2490" s="19" t="s">
        <v>2189</v>
      </c>
      <c r="U2490" s="19" t="s">
        <v>7542</v>
      </c>
      <c r="V2490" s="19" t="s">
        <v>7543</v>
      </c>
      <c r="W2490" s="19" t="s">
        <v>415</v>
      </c>
      <c r="X2490" s="19" t="s">
        <v>7544</v>
      </c>
      <c r="Y2490" s="19" t="s">
        <v>1980</v>
      </c>
      <c r="Z2490" s="19" t="s">
        <v>1981</v>
      </c>
      <c r="AA2490" s="46">
        <v>89</v>
      </c>
      <c r="AB2490" s="19" t="s">
        <v>445</v>
      </c>
      <c r="AC2490" s="19" t="s">
        <v>37</v>
      </c>
      <c r="AD2490" s="19" t="s">
        <v>2193</v>
      </c>
      <c r="AE2490" s="19" t="s">
        <v>2194</v>
      </c>
      <c r="AF2490" s="19" t="s">
        <v>1592</v>
      </c>
      <c r="AG2490" s="19" t="s">
        <v>2195</v>
      </c>
      <c r="AH2490" s="19" t="s">
        <v>1594</v>
      </c>
      <c r="AI2490" s="19" t="s">
        <v>1595</v>
      </c>
      <c r="AJ2490" s="45">
        <v>0.05</v>
      </c>
      <c r="AK2490" s="45">
        <v>24</v>
      </c>
      <c r="AL2490" s="19" t="s">
        <v>1501</v>
      </c>
      <c r="AM2490" s="46">
        <v>32536.471000000001</v>
      </c>
      <c r="AN2490" s="46">
        <v>24056.471000000001</v>
      </c>
      <c r="AO2490" s="46">
        <v>8480</v>
      </c>
      <c r="AP2490" s="45">
        <v>211.2</v>
      </c>
      <c r="AQ2490" s="45"/>
      <c r="AR2490" s="45" t="str">
        <f>IFERROR(VLOOKUP(AB2490,'Pedidos marco'!$A$1:$D$10000,4,0)," ")</f>
        <v xml:space="preserve"> </v>
      </c>
      <c r="AS2490" s="45">
        <f t="shared" si="266"/>
        <v>14</v>
      </c>
      <c r="AT2490" s="45" t="str">
        <f t="shared" si="267"/>
        <v>14</v>
      </c>
      <c r="AU2490" s="47">
        <v>24</v>
      </c>
      <c r="AV2490" s="19" t="str">
        <f t="shared" si="268"/>
        <v>04 April</v>
      </c>
      <c r="AW2490" s="19">
        <f t="shared" si="269"/>
        <v>0.44</v>
      </c>
      <c r="AX2490" s="19">
        <f t="shared" si="270"/>
        <v>8.7999999999999989</v>
      </c>
      <c r="AY2490" s="19" t="e">
        <f>VLOOKUP(AG2490,Cías!$A$1:$E$10000,5,0)</f>
        <v>#N/A</v>
      </c>
      <c r="AZ2490" s="19" t="str">
        <f t="shared" si="271"/>
        <v>1024381</v>
      </c>
      <c r="BA2490" s="19" t="str">
        <f t="shared" si="272"/>
        <v>BALCAZAR GORDON ALEJANDRO</v>
      </c>
      <c r="BB2490" s="19" t="e">
        <f>VLOOKUP(AG2490,Cías!$A$1:$E$10000,3,0)</f>
        <v>#N/A</v>
      </c>
      <c r="BC2490" s="19"/>
      <c r="BD2490" s="19"/>
      <c r="BE2490" s="19"/>
      <c r="BF2490" s="19"/>
      <c r="BG2490" s="19"/>
      <c r="BH2490" s="19"/>
      <c r="BI2490" s="19"/>
      <c r="BJ2490" s="19"/>
    </row>
    <row r="2491" spans="1:62" ht="15" x14ac:dyDescent="0.2">
      <c r="A2491" s="19" t="s">
        <v>20566</v>
      </c>
      <c r="B2491" s="19" t="s">
        <v>1479</v>
      </c>
      <c r="C2491" s="43">
        <v>44665</v>
      </c>
      <c r="D2491" s="44">
        <v>0.46736111111111001</v>
      </c>
      <c r="E2491" s="19" t="s">
        <v>20567</v>
      </c>
      <c r="F2491" s="19" t="s">
        <v>20568</v>
      </c>
      <c r="G2491" s="19" t="s">
        <v>20569</v>
      </c>
      <c r="H2491" s="45">
        <v>1115.2</v>
      </c>
      <c r="I2491" s="45">
        <v>1250.3699999999999</v>
      </c>
      <c r="J2491" s="19" t="s">
        <v>1560</v>
      </c>
      <c r="K2491" s="19" t="s">
        <v>20570</v>
      </c>
      <c r="L2491" s="19" t="s">
        <v>20571</v>
      </c>
      <c r="M2491" s="19" t="s">
        <v>20572</v>
      </c>
      <c r="N2491" s="19" t="s">
        <v>20566</v>
      </c>
      <c r="O2491" s="19" t="s">
        <v>371</v>
      </c>
      <c r="P2491" s="19" t="s">
        <v>372</v>
      </c>
      <c r="Q2491" s="46">
        <v>160</v>
      </c>
      <c r="R2491" s="19" t="s">
        <v>1544</v>
      </c>
      <c r="S2491" s="19" t="s">
        <v>1825</v>
      </c>
      <c r="T2491" s="19" t="s">
        <v>1826</v>
      </c>
      <c r="U2491" s="19" t="s">
        <v>4297</v>
      </c>
      <c r="V2491" s="19" t="s">
        <v>4298</v>
      </c>
      <c r="W2491" s="19" t="s">
        <v>1829</v>
      </c>
      <c r="X2491" s="19" t="s">
        <v>4299</v>
      </c>
      <c r="Y2491" s="19" t="s">
        <v>1831</v>
      </c>
      <c r="Z2491" s="19" t="s">
        <v>1832</v>
      </c>
      <c r="AA2491" s="46">
        <v>8</v>
      </c>
      <c r="AB2491" s="19" t="s">
        <v>523</v>
      </c>
      <c r="AC2491" s="19" t="s">
        <v>198</v>
      </c>
      <c r="AD2491" s="19" t="s">
        <v>5682</v>
      </c>
      <c r="AE2491" s="19" t="s">
        <v>5683</v>
      </c>
      <c r="AF2491" s="19" t="s">
        <v>1719</v>
      </c>
      <c r="AG2491" s="19" t="s">
        <v>5684</v>
      </c>
      <c r="AH2491" s="19" t="s">
        <v>1594</v>
      </c>
      <c r="AI2491" s="19" t="s">
        <v>1595</v>
      </c>
      <c r="AJ2491" s="45">
        <v>0.05</v>
      </c>
      <c r="AK2491" s="45">
        <v>8</v>
      </c>
      <c r="AL2491" s="19" t="s">
        <v>1501</v>
      </c>
      <c r="AM2491" s="46">
        <v>16085</v>
      </c>
      <c r="AN2491" s="46">
        <v>8020</v>
      </c>
      <c r="AO2491" s="46">
        <v>8065</v>
      </c>
      <c r="AP2491" s="45">
        <v>14.4</v>
      </c>
      <c r="AQ2491" s="45"/>
      <c r="AR2491" s="45" t="str">
        <f>IFERROR(VLOOKUP(AB2491,'Pedidos marco'!$A$1:$D$10000,4,0)," ")</f>
        <v xml:space="preserve"> </v>
      </c>
      <c r="AS2491" s="45">
        <f t="shared" si="266"/>
        <v>14</v>
      </c>
      <c r="AT2491" s="45" t="str">
        <f t="shared" si="267"/>
        <v>14</v>
      </c>
      <c r="AU2491" s="47">
        <v>8</v>
      </c>
      <c r="AV2491" s="19" t="str">
        <f t="shared" si="268"/>
        <v>04 April</v>
      </c>
      <c r="AW2491" s="19">
        <f t="shared" si="269"/>
        <v>0.09</v>
      </c>
      <c r="AX2491" s="19">
        <f t="shared" si="270"/>
        <v>1.8</v>
      </c>
      <c r="AY2491" s="19" t="e">
        <f>VLOOKUP(AG2491,Cías!$A$1:$E$10000,5,0)</f>
        <v>#N/A</v>
      </c>
      <c r="AZ2491" s="19" t="str">
        <f t="shared" si="271"/>
        <v>1016455</v>
      </c>
      <c r="BA2491" s="19" t="str">
        <f t="shared" si="272"/>
        <v>MEDIAVILLA VALENZUELA MILTON SANTIA</v>
      </c>
      <c r="BB2491" s="19" t="e">
        <f>VLOOKUP(AG2491,Cías!$A$1:$E$10000,3,0)</f>
        <v>#N/A</v>
      </c>
      <c r="BC2491" s="19"/>
      <c r="BD2491" s="19"/>
      <c r="BE2491" s="19"/>
      <c r="BF2491" s="19"/>
      <c r="BG2491" s="19"/>
      <c r="BH2491" s="19"/>
      <c r="BI2491" s="19"/>
      <c r="BJ2491" s="19"/>
    </row>
    <row r="2492" spans="1:62" ht="15" x14ac:dyDescent="0.2">
      <c r="A2492" s="19" t="s">
        <v>20566</v>
      </c>
      <c r="B2492" s="19" t="s">
        <v>1479</v>
      </c>
      <c r="C2492" s="43">
        <v>44665</v>
      </c>
      <c r="D2492" s="44">
        <v>0.46736111111111001</v>
      </c>
      <c r="E2492" s="19" t="s">
        <v>20573</v>
      </c>
      <c r="F2492" s="19" t="s">
        <v>20574</v>
      </c>
      <c r="G2492" s="19" t="s">
        <v>20575</v>
      </c>
      <c r="H2492" s="45">
        <v>2208</v>
      </c>
      <c r="I2492" s="45">
        <v>2475.62</v>
      </c>
      <c r="J2492" s="19" t="s">
        <v>1560</v>
      </c>
      <c r="K2492" s="19" t="s">
        <v>20576</v>
      </c>
      <c r="L2492" s="19" t="s">
        <v>20577</v>
      </c>
      <c r="M2492" s="19" t="s">
        <v>20578</v>
      </c>
      <c r="N2492" s="19" t="s">
        <v>20566</v>
      </c>
      <c r="O2492" s="19" t="s">
        <v>367</v>
      </c>
      <c r="P2492" s="19" t="s">
        <v>368</v>
      </c>
      <c r="Q2492" s="46">
        <v>320</v>
      </c>
      <c r="R2492" s="19" t="s">
        <v>1544</v>
      </c>
      <c r="S2492" s="19" t="s">
        <v>1825</v>
      </c>
      <c r="T2492" s="19" t="s">
        <v>1826</v>
      </c>
      <c r="U2492" s="19" t="s">
        <v>4297</v>
      </c>
      <c r="V2492" s="19" t="s">
        <v>4298</v>
      </c>
      <c r="W2492" s="19" t="s">
        <v>1829</v>
      </c>
      <c r="X2492" s="19" t="s">
        <v>4299</v>
      </c>
      <c r="Y2492" s="19" t="s">
        <v>1831</v>
      </c>
      <c r="Z2492" s="19" t="s">
        <v>1832</v>
      </c>
      <c r="AA2492" s="46">
        <v>8</v>
      </c>
      <c r="AB2492" s="19" t="s">
        <v>523</v>
      </c>
      <c r="AC2492" s="19" t="s">
        <v>198</v>
      </c>
      <c r="AD2492" s="19" t="s">
        <v>5682</v>
      </c>
      <c r="AE2492" s="19" t="s">
        <v>5683</v>
      </c>
      <c r="AF2492" s="19" t="s">
        <v>1719</v>
      </c>
      <c r="AG2492" s="19" t="s">
        <v>5684</v>
      </c>
      <c r="AH2492" s="19" t="s">
        <v>1594</v>
      </c>
      <c r="AI2492" s="19" t="s">
        <v>1595</v>
      </c>
      <c r="AJ2492" s="45">
        <v>0.05</v>
      </c>
      <c r="AK2492" s="45">
        <v>16</v>
      </c>
      <c r="AL2492" s="19" t="s">
        <v>1501</v>
      </c>
      <c r="AM2492" s="46">
        <v>24105</v>
      </c>
      <c r="AN2492" s="46">
        <v>16040</v>
      </c>
      <c r="AO2492" s="46">
        <v>8065</v>
      </c>
      <c r="AP2492" s="45">
        <v>28.8</v>
      </c>
      <c r="AQ2492" s="45"/>
      <c r="AR2492" s="45" t="str">
        <f>IFERROR(VLOOKUP(AB2492,'Pedidos marco'!$A$1:$D$10000,4,0)," ")</f>
        <v xml:space="preserve"> </v>
      </c>
      <c r="AS2492" s="45">
        <f t="shared" si="266"/>
        <v>14</v>
      </c>
      <c r="AT2492" s="45" t="str">
        <f t="shared" si="267"/>
        <v>14</v>
      </c>
      <c r="AU2492" s="47">
        <v>16</v>
      </c>
      <c r="AV2492" s="19" t="str">
        <f t="shared" si="268"/>
        <v>04 April</v>
      </c>
      <c r="AW2492" s="19">
        <f t="shared" si="269"/>
        <v>0.09</v>
      </c>
      <c r="AX2492" s="19">
        <f t="shared" si="270"/>
        <v>1.8</v>
      </c>
      <c r="AY2492" s="19" t="e">
        <f>VLOOKUP(AG2492,Cías!$A$1:$E$10000,5,0)</f>
        <v>#N/A</v>
      </c>
      <c r="AZ2492" s="19" t="str">
        <f t="shared" si="271"/>
        <v>1016455</v>
      </c>
      <c r="BA2492" s="19" t="str">
        <f t="shared" si="272"/>
        <v>MEDIAVILLA VALENZUELA MILTON SANTIA</v>
      </c>
      <c r="BB2492" s="19" t="e">
        <f>VLOOKUP(AG2492,Cías!$A$1:$E$10000,3,0)</f>
        <v>#N/A</v>
      </c>
      <c r="BC2492" s="19"/>
      <c r="BD2492" s="19"/>
      <c r="BE2492" s="19"/>
      <c r="BF2492" s="19"/>
      <c r="BG2492" s="19"/>
      <c r="BH2492" s="19"/>
      <c r="BI2492" s="19"/>
      <c r="BJ2492" s="19"/>
    </row>
    <row r="2493" spans="1:62" ht="15" x14ac:dyDescent="0.2">
      <c r="A2493" s="19" t="s">
        <v>20579</v>
      </c>
      <c r="B2493" s="19" t="s">
        <v>1479</v>
      </c>
      <c r="C2493" s="43">
        <v>44665</v>
      </c>
      <c r="D2493" s="44">
        <v>0.47569444444443998</v>
      </c>
      <c r="E2493" s="19" t="s">
        <v>20580</v>
      </c>
      <c r="F2493" s="19" t="s">
        <v>20581</v>
      </c>
      <c r="G2493" s="19" t="s">
        <v>20582</v>
      </c>
      <c r="H2493" s="45">
        <v>3278.88</v>
      </c>
      <c r="I2493" s="45">
        <v>3676.31</v>
      </c>
      <c r="J2493" s="19" t="s">
        <v>1560</v>
      </c>
      <c r="K2493" s="19" t="s">
        <v>20583</v>
      </c>
      <c r="L2493" s="19" t="s">
        <v>20584</v>
      </c>
      <c r="M2493" s="19" t="s">
        <v>20585</v>
      </c>
      <c r="N2493" s="19" t="s">
        <v>20579</v>
      </c>
      <c r="O2493" s="19" t="s">
        <v>367</v>
      </c>
      <c r="P2493" s="19" t="s">
        <v>368</v>
      </c>
      <c r="Q2493" s="46">
        <v>480</v>
      </c>
      <c r="R2493" s="19" t="s">
        <v>1544</v>
      </c>
      <c r="S2493" s="19" t="s">
        <v>3305</v>
      </c>
      <c r="T2493" s="19" t="s">
        <v>3306</v>
      </c>
      <c r="U2493" s="19" t="s">
        <v>3307</v>
      </c>
      <c r="V2493" s="19" t="s">
        <v>3308</v>
      </c>
      <c r="W2493" s="19" t="s">
        <v>1627</v>
      </c>
      <c r="X2493" s="19" t="s">
        <v>3309</v>
      </c>
      <c r="Y2493" s="19" t="s">
        <v>1629</v>
      </c>
      <c r="Z2493" s="19" t="s">
        <v>1630</v>
      </c>
      <c r="AA2493" s="46">
        <v>40</v>
      </c>
      <c r="AB2493" s="19" t="s">
        <v>2494</v>
      </c>
      <c r="AC2493" s="19" t="s">
        <v>1426</v>
      </c>
      <c r="AD2493" s="19" t="s">
        <v>2495</v>
      </c>
      <c r="AE2493" s="19" t="s">
        <v>2496</v>
      </c>
      <c r="AF2493" s="19" t="s">
        <v>1719</v>
      </c>
      <c r="AG2493" s="19" t="s">
        <v>2497</v>
      </c>
      <c r="AH2493" s="19" t="s">
        <v>1594</v>
      </c>
      <c r="AI2493" s="19" t="s">
        <v>1595</v>
      </c>
      <c r="AJ2493" s="45">
        <v>0.05</v>
      </c>
      <c r="AK2493" s="45">
        <v>24</v>
      </c>
      <c r="AL2493" s="19" t="s">
        <v>1501</v>
      </c>
      <c r="AM2493" s="46">
        <v>39930</v>
      </c>
      <c r="AN2493" s="46">
        <v>24060</v>
      </c>
      <c r="AO2493" s="46">
        <v>15870</v>
      </c>
      <c r="AP2493" s="45">
        <v>100.8</v>
      </c>
      <c r="AQ2493" s="45"/>
      <c r="AR2493" s="45" t="str">
        <f>IFERROR(VLOOKUP(AB2493,'Pedidos marco'!$A$1:$D$10000,4,0)," ")</f>
        <v xml:space="preserve"> </v>
      </c>
      <c r="AS2493" s="45">
        <f t="shared" si="266"/>
        <v>14</v>
      </c>
      <c r="AT2493" s="45" t="str">
        <f t="shared" si="267"/>
        <v>14</v>
      </c>
      <c r="AU2493" s="47">
        <v>24</v>
      </c>
      <c r="AV2493" s="19" t="str">
        <f t="shared" si="268"/>
        <v>04 April</v>
      </c>
      <c r="AW2493" s="19">
        <f t="shared" si="269"/>
        <v>0.21</v>
      </c>
      <c r="AX2493" s="19">
        <f t="shared" si="270"/>
        <v>4.2</v>
      </c>
      <c r="AY2493" s="19" t="e">
        <f>VLOOKUP(AG2493,Cías!$A$1:$E$10000,5,0)</f>
        <v>#N/A</v>
      </c>
      <c r="AZ2493" s="19" t="str">
        <f t="shared" si="271"/>
        <v>1021911</v>
      </c>
      <c r="BA2493" s="19" t="str">
        <f t="shared" si="272"/>
        <v>MORALES GORDILLO VICENTE PATRICIO</v>
      </c>
      <c r="BB2493" s="19" t="e">
        <f>VLOOKUP(AG2493,Cías!$A$1:$E$10000,3,0)</f>
        <v>#N/A</v>
      </c>
      <c r="BC2493" s="19"/>
      <c r="BD2493" s="19"/>
      <c r="BE2493" s="19"/>
      <c r="BF2493" s="19"/>
      <c r="BG2493" s="19"/>
      <c r="BH2493" s="19"/>
      <c r="BI2493" s="19"/>
      <c r="BJ2493" s="19"/>
    </row>
    <row r="2494" spans="1:62" ht="15" x14ac:dyDescent="0.2">
      <c r="A2494" s="19" t="s">
        <v>20586</v>
      </c>
      <c r="B2494" s="19" t="s">
        <v>1479</v>
      </c>
      <c r="C2494" s="43">
        <v>44665</v>
      </c>
      <c r="D2494" s="44">
        <v>0.47986111111111002</v>
      </c>
      <c r="E2494" s="19" t="s">
        <v>20587</v>
      </c>
      <c r="F2494" s="19" t="s">
        <v>20588</v>
      </c>
      <c r="G2494" s="19" t="s">
        <v>20589</v>
      </c>
      <c r="H2494" s="45">
        <v>2096</v>
      </c>
      <c r="I2494" s="45">
        <v>2350.0500000000002</v>
      </c>
      <c r="J2494" s="19" t="s">
        <v>1560</v>
      </c>
      <c r="K2494" s="19" t="s">
        <v>20590</v>
      </c>
      <c r="L2494" s="19" t="s">
        <v>20591</v>
      </c>
      <c r="M2494" s="19" t="s">
        <v>20592</v>
      </c>
      <c r="N2494" s="19" t="s">
        <v>20586</v>
      </c>
      <c r="O2494" s="19" t="s">
        <v>1641</v>
      </c>
      <c r="P2494" s="19" t="s">
        <v>1642</v>
      </c>
      <c r="Q2494" s="46">
        <v>320</v>
      </c>
      <c r="R2494" s="19" t="s">
        <v>1544</v>
      </c>
      <c r="S2494" s="19" t="s">
        <v>6162</v>
      </c>
      <c r="T2494" s="19" t="s">
        <v>6163</v>
      </c>
      <c r="U2494" s="19" t="s">
        <v>6164</v>
      </c>
      <c r="V2494" s="19" t="s">
        <v>2126</v>
      </c>
      <c r="W2494" s="19" t="s">
        <v>5522</v>
      </c>
      <c r="X2494" s="19" t="s">
        <v>6165</v>
      </c>
      <c r="Y2494" s="19" t="s">
        <v>5524</v>
      </c>
      <c r="Z2494" s="19" t="s">
        <v>5525</v>
      </c>
      <c r="AA2494" s="46">
        <v>450</v>
      </c>
      <c r="AB2494" s="19" t="s">
        <v>499</v>
      </c>
      <c r="AC2494" s="19" t="s">
        <v>147</v>
      </c>
      <c r="AD2494" s="19" t="s">
        <v>5526</v>
      </c>
      <c r="AE2494" s="19" t="s">
        <v>5527</v>
      </c>
      <c r="AF2494" s="19" t="s">
        <v>1554</v>
      </c>
      <c r="AG2494" s="19" t="s">
        <v>5528</v>
      </c>
      <c r="AH2494" s="19" t="s">
        <v>1499</v>
      </c>
      <c r="AI2494" s="19" t="s">
        <v>1500</v>
      </c>
      <c r="AJ2494" s="45">
        <v>0</v>
      </c>
      <c r="AK2494" s="45">
        <v>0</v>
      </c>
      <c r="AL2494" s="19" t="s">
        <v>1501</v>
      </c>
      <c r="AM2494" s="46">
        <v>20575.556</v>
      </c>
      <c r="AN2494" s="46">
        <v>16035.556</v>
      </c>
      <c r="AO2494" s="46">
        <v>4540</v>
      </c>
      <c r="AP2494" s="45">
        <v>361.6</v>
      </c>
      <c r="AQ2494" s="45"/>
      <c r="AR2494" s="45" t="str">
        <f>IFERROR(VLOOKUP(AB2494,'Pedidos marco'!$A$1:$D$10000,4,0)," ")</f>
        <v xml:space="preserve"> </v>
      </c>
      <c r="AS2494" s="45">
        <f t="shared" si="266"/>
        <v>14</v>
      </c>
      <c r="AT2494" s="45" t="str">
        <f t="shared" si="267"/>
        <v>14</v>
      </c>
      <c r="AU2494" s="47">
        <v>16</v>
      </c>
      <c r="AV2494" s="19" t="str">
        <f t="shared" si="268"/>
        <v>04 April</v>
      </c>
      <c r="AW2494" s="19">
        <f t="shared" si="269"/>
        <v>1.1300000000000001</v>
      </c>
      <c r="AX2494" s="19">
        <f t="shared" si="270"/>
        <v>22.6</v>
      </c>
      <c r="AY2494" s="19" t="e">
        <f>VLOOKUP(AG2494,Cías!$A$1:$E$10000,5,0)</f>
        <v>#N/A</v>
      </c>
      <c r="AZ2494" s="19" t="str">
        <f t="shared" si="271"/>
        <v>1024047</v>
      </c>
      <c r="BA2494" s="19" t="str">
        <f t="shared" si="272"/>
        <v>GRANDA ALMEIDA LUIS ANIBAL</v>
      </c>
      <c r="BB2494" s="19" t="e">
        <f>VLOOKUP(AG2494,Cías!$A$1:$E$10000,3,0)</f>
        <v>#N/A</v>
      </c>
      <c r="BC2494" s="19"/>
      <c r="BD2494" s="19"/>
      <c r="BE2494" s="19"/>
      <c r="BF2494" s="19"/>
      <c r="BG2494" s="19"/>
      <c r="BH2494" s="19"/>
      <c r="BI2494" s="19"/>
      <c r="BJ2494" s="19"/>
    </row>
    <row r="2495" spans="1:62" ht="15" x14ac:dyDescent="0.2">
      <c r="A2495" s="19" t="s">
        <v>20586</v>
      </c>
      <c r="B2495" s="19" t="s">
        <v>1479</v>
      </c>
      <c r="C2495" s="43">
        <v>44665</v>
      </c>
      <c r="D2495" s="44">
        <v>0.47986111111111002</v>
      </c>
      <c r="E2495" s="19" t="s">
        <v>20593</v>
      </c>
      <c r="F2495" s="19" t="s">
        <v>20594</v>
      </c>
      <c r="G2495" s="19" t="s">
        <v>20595</v>
      </c>
      <c r="H2495" s="45">
        <v>272.39999999999998</v>
      </c>
      <c r="I2495" s="45">
        <v>305.42</v>
      </c>
      <c r="J2495" s="19" t="s">
        <v>1560</v>
      </c>
      <c r="K2495" s="19" t="s">
        <v>20590</v>
      </c>
      <c r="L2495" s="19" t="s">
        <v>20596</v>
      </c>
      <c r="M2495" s="19" t="s">
        <v>20597</v>
      </c>
      <c r="N2495" s="19" t="s">
        <v>20586</v>
      </c>
      <c r="O2495" s="19" t="s">
        <v>1603</v>
      </c>
      <c r="P2495" s="19" t="s">
        <v>1604</v>
      </c>
      <c r="Q2495" s="46">
        <v>40</v>
      </c>
      <c r="R2495" s="19" t="s">
        <v>1544</v>
      </c>
      <c r="S2495" s="19" t="s">
        <v>6162</v>
      </c>
      <c r="T2495" s="19" t="s">
        <v>6163</v>
      </c>
      <c r="U2495" s="19" t="s">
        <v>6164</v>
      </c>
      <c r="V2495" s="19" t="s">
        <v>2126</v>
      </c>
      <c r="W2495" s="19" t="s">
        <v>5522</v>
      </c>
      <c r="X2495" s="19" t="s">
        <v>6165</v>
      </c>
      <c r="Y2495" s="19" t="s">
        <v>5524</v>
      </c>
      <c r="Z2495" s="19" t="s">
        <v>5525</v>
      </c>
      <c r="AA2495" s="46">
        <v>450</v>
      </c>
      <c r="AB2495" s="19" t="s">
        <v>499</v>
      </c>
      <c r="AC2495" s="19" t="s">
        <v>147</v>
      </c>
      <c r="AD2495" s="19" t="s">
        <v>5526</v>
      </c>
      <c r="AE2495" s="19" t="s">
        <v>5527</v>
      </c>
      <c r="AF2495" s="19" t="s">
        <v>1554</v>
      </c>
      <c r="AG2495" s="19" t="s">
        <v>5528</v>
      </c>
      <c r="AH2495" s="19" t="s">
        <v>1499</v>
      </c>
      <c r="AI2495" s="19" t="s">
        <v>1500</v>
      </c>
      <c r="AJ2495" s="45">
        <v>0</v>
      </c>
      <c r="AK2495" s="45">
        <v>0</v>
      </c>
      <c r="AL2495" s="19" t="s">
        <v>1501</v>
      </c>
      <c r="AM2495" s="46">
        <v>6544.4440000000004</v>
      </c>
      <c r="AN2495" s="46">
        <v>2004.444</v>
      </c>
      <c r="AO2495" s="46">
        <v>4540</v>
      </c>
      <c r="AP2495" s="45">
        <v>45.2</v>
      </c>
      <c r="AQ2495" s="45"/>
      <c r="AR2495" s="45" t="str">
        <f>IFERROR(VLOOKUP(AB2495,'Pedidos marco'!$A$1:$D$10000,4,0)," ")</f>
        <v xml:space="preserve"> </v>
      </c>
      <c r="AS2495" s="45">
        <f t="shared" si="266"/>
        <v>14</v>
      </c>
      <c r="AT2495" s="45" t="str">
        <f t="shared" si="267"/>
        <v>14</v>
      </c>
      <c r="AU2495" s="47">
        <v>2</v>
      </c>
      <c r="AV2495" s="19" t="str">
        <f t="shared" si="268"/>
        <v>04 April</v>
      </c>
      <c r="AW2495" s="19">
        <f t="shared" si="269"/>
        <v>1.1300000000000001</v>
      </c>
      <c r="AX2495" s="19">
        <f t="shared" si="270"/>
        <v>22.6</v>
      </c>
      <c r="AY2495" s="19" t="e">
        <f>VLOOKUP(AG2495,Cías!$A$1:$E$10000,5,0)</f>
        <v>#N/A</v>
      </c>
      <c r="AZ2495" s="19" t="str">
        <f t="shared" si="271"/>
        <v>1024047</v>
      </c>
      <c r="BA2495" s="19" t="str">
        <f t="shared" si="272"/>
        <v>GRANDA ALMEIDA LUIS ANIBAL</v>
      </c>
      <c r="BB2495" s="19" t="e">
        <f>VLOOKUP(AG2495,Cías!$A$1:$E$10000,3,0)</f>
        <v>#N/A</v>
      </c>
      <c r="BC2495" s="19"/>
      <c r="BD2495" s="19"/>
      <c r="BE2495" s="19"/>
      <c r="BF2495" s="19"/>
      <c r="BG2495" s="19"/>
      <c r="BH2495" s="19"/>
      <c r="BI2495" s="19"/>
      <c r="BJ2495" s="19"/>
    </row>
    <row r="2496" spans="1:62" ht="15" x14ac:dyDescent="0.2">
      <c r="A2496" s="19" t="s">
        <v>20598</v>
      </c>
      <c r="B2496" s="19" t="s">
        <v>1479</v>
      </c>
      <c r="C2496" s="43">
        <v>44665</v>
      </c>
      <c r="D2496" s="44">
        <v>0.48541666666666999</v>
      </c>
      <c r="E2496" s="19" t="s">
        <v>20599</v>
      </c>
      <c r="F2496" s="19" t="s">
        <v>20600</v>
      </c>
      <c r="G2496" s="19" t="s">
        <v>20601</v>
      </c>
      <c r="H2496" s="45">
        <v>3211.2</v>
      </c>
      <c r="I2496" s="45">
        <v>3600.41</v>
      </c>
      <c r="J2496" s="19" t="s">
        <v>1560</v>
      </c>
      <c r="K2496" s="19" t="s">
        <v>20602</v>
      </c>
      <c r="L2496" s="19" t="s">
        <v>20603</v>
      </c>
      <c r="M2496" s="19" t="s">
        <v>20604</v>
      </c>
      <c r="N2496" s="19" t="s">
        <v>20598</v>
      </c>
      <c r="O2496" s="19" t="s">
        <v>1641</v>
      </c>
      <c r="P2496" s="19" t="s">
        <v>1642</v>
      </c>
      <c r="Q2496" s="46">
        <v>480</v>
      </c>
      <c r="R2496" s="19" t="s">
        <v>1544</v>
      </c>
      <c r="S2496" s="19" t="s">
        <v>11577</v>
      </c>
      <c r="T2496" s="19" t="s">
        <v>11578</v>
      </c>
      <c r="U2496" s="19" t="s">
        <v>11579</v>
      </c>
      <c r="V2496" s="19" t="s">
        <v>11580</v>
      </c>
      <c r="W2496" s="19" t="s">
        <v>11581</v>
      </c>
      <c r="X2496" s="19" t="s">
        <v>11582</v>
      </c>
      <c r="Y2496" s="19" t="s">
        <v>11583</v>
      </c>
      <c r="Z2496" s="19" t="s">
        <v>11584</v>
      </c>
      <c r="AA2496" s="46">
        <v>299</v>
      </c>
      <c r="AB2496" s="19" t="s">
        <v>524</v>
      </c>
      <c r="AC2496" s="19" t="s">
        <v>200</v>
      </c>
      <c r="AD2496" s="19" t="s">
        <v>11691</v>
      </c>
      <c r="AE2496" s="19" t="s">
        <v>11692</v>
      </c>
      <c r="AF2496" s="19" t="s">
        <v>1719</v>
      </c>
      <c r="AG2496" s="19" t="s">
        <v>11693</v>
      </c>
      <c r="AH2496" s="19" t="s">
        <v>1594</v>
      </c>
      <c r="AI2496" s="19" t="s">
        <v>1595</v>
      </c>
      <c r="AJ2496" s="45">
        <v>0.05</v>
      </c>
      <c r="AK2496" s="45">
        <v>24</v>
      </c>
      <c r="AL2496" s="19" t="s">
        <v>1501</v>
      </c>
      <c r="AM2496" s="46">
        <v>38110</v>
      </c>
      <c r="AN2496" s="46">
        <v>24020</v>
      </c>
      <c r="AO2496" s="46">
        <v>14090</v>
      </c>
      <c r="AP2496" s="45">
        <v>499.2</v>
      </c>
      <c r="AQ2496" s="45"/>
      <c r="AR2496" s="45" t="str">
        <f>IFERROR(VLOOKUP(AB2496,'Pedidos marco'!$A$1:$D$10000,4,0)," ")</f>
        <v xml:space="preserve"> </v>
      </c>
      <c r="AS2496" s="45">
        <f t="shared" si="266"/>
        <v>14</v>
      </c>
      <c r="AT2496" s="45" t="str">
        <f t="shared" si="267"/>
        <v>14</v>
      </c>
      <c r="AU2496" s="47">
        <v>24</v>
      </c>
      <c r="AV2496" s="19" t="str">
        <f t="shared" si="268"/>
        <v>04 April</v>
      </c>
      <c r="AW2496" s="19">
        <f t="shared" si="269"/>
        <v>1.04</v>
      </c>
      <c r="AX2496" s="19">
        <f t="shared" si="270"/>
        <v>20.8</v>
      </c>
      <c r="AY2496" s="19" t="e">
        <f>VLOOKUP(AG2496,Cías!$A$1:$E$10000,5,0)</f>
        <v>#N/A</v>
      </c>
      <c r="AZ2496" s="19" t="str">
        <f t="shared" si="271"/>
        <v>1022020</v>
      </c>
      <c r="BA2496" s="19" t="str">
        <f t="shared" si="272"/>
        <v>MENDEZ FIGUEROA JUAN CARLOS</v>
      </c>
      <c r="BB2496" s="19" t="e">
        <f>VLOOKUP(AG2496,Cías!$A$1:$E$10000,3,0)</f>
        <v>#N/A</v>
      </c>
      <c r="BC2496" s="19"/>
      <c r="BD2496" s="19"/>
      <c r="BE2496" s="19"/>
      <c r="BF2496" s="19"/>
      <c r="BG2496" s="19"/>
      <c r="BH2496" s="19"/>
      <c r="BI2496" s="19"/>
      <c r="BJ2496" s="19"/>
    </row>
    <row r="2497" spans="1:62" ht="15" x14ac:dyDescent="0.2">
      <c r="A2497" s="19" t="s">
        <v>20605</v>
      </c>
      <c r="B2497" s="19" t="s">
        <v>1479</v>
      </c>
      <c r="C2497" s="43">
        <v>44665</v>
      </c>
      <c r="D2497" s="44">
        <v>0.49027777777777998</v>
      </c>
      <c r="E2497" s="19" t="s">
        <v>20606</v>
      </c>
      <c r="F2497" s="19" t="s">
        <v>20607</v>
      </c>
      <c r="G2497" s="19" t="s">
        <v>20608</v>
      </c>
      <c r="H2497" s="45">
        <v>3641.89</v>
      </c>
      <c r="I2497" s="45">
        <v>4083.31</v>
      </c>
      <c r="J2497" s="19" t="s">
        <v>1560</v>
      </c>
      <c r="K2497" s="19" t="s">
        <v>14884</v>
      </c>
      <c r="L2497" s="19" t="s">
        <v>20609</v>
      </c>
      <c r="M2497" s="19" t="s">
        <v>20610</v>
      </c>
      <c r="N2497" s="19" t="s">
        <v>20605</v>
      </c>
      <c r="O2497" s="19" t="s">
        <v>1486</v>
      </c>
      <c r="P2497" s="19" t="s">
        <v>1487</v>
      </c>
      <c r="Q2497" s="46">
        <v>31.32</v>
      </c>
      <c r="R2497" s="19" t="s">
        <v>1488</v>
      </c>
      <c r="S2497" s="19" t="s">
        <v>1564</v>
      </c>
      <c r="T2497" s="19" t="s">
        <v>416</v>
      </c>
      <c r="U2497" s="19" t="s">
        <v>1565</v>
      </c>
      <c r="V2497" s="19" t="s">
        <v>1566</v>
      </c>
      <c r="W2497" s="19" t="s">
        <v>1567</v>
      </c>
      <c r="X2497" s="19" t="s">
        <v>1568</v>
      </c>
      <c r="Y2497" s="19" t="s">
        <v>1569</v>
      </c>
      <c r="Z2497" s="19" t="s">
        <v>1570</v>
      </c>
      <c r="AA2497" s="46">
        <v>136</v>
      </c>
      <c r="AB2497" s="19" t="s">
        <v>1571</v>
      </c>
      <c r="AC2497" s="19" t="s">
        <v>416</v>
      </c>
      <c r="AD2497" s="19" t="s">
        <v>1572</v>
      </c>
      <c r="AE2497" s="19" t="s">
        <v>1573</v>
      </c>
      <c r="AF2497" s="19" t="s">
        <v>1497</v>
      </c>
      <c r="AG2497" s="19" t="s">
        <v>1574</v>
      </c>
      <c r="AH2497" s="19" t="s">
        <v>1499</v>
      </c>
      <c r="AI2497" s="19" t="s">
        <v>1500</v>
      </c>
      <c r="AJ2497" s="45">
        <v>0</v>
      </c>
      <c r="AK2497" s="45">
        <v>0</v>
      </c>
      <c r="AL2497" s="19" t="s">
        <v>1517</v>
      </c>
      <c r="AM2497" s="46">
        <v>51190</v>
      </c>
      <c r="AN2497" s="46">
        <v>31320</v>
      </c>
      <c r="AO2497" s="46">
        <v>19870</v>
      </c>
      <c r="AP2497" s="45">
        <v>0</v>
      </c>
      <c r="AQ2497" s="45"/>
      <c r="AR2497" s="45" t="str">
        <f>IFERROR(VLOOKUP(AB2497,'Pedidos marco'!$A$1:$D$10000,4,0)," ")</f>
        <v xml:space="preserve"> </v>
      </c>
      <c r="AS2497" s="45">
        <f t="shared" si="266"/>
        <v>14</v>
      </c>
      <c r="AT2497" s="45" t="str">
        <f t="shared" si="267"/>
        <v>14</v>
      </c>
      <c r="AU2497" s="47">
        <v>31.32</v>
      </c>
      <c r="AV2497" s="19" t="str">
        <f t="shared" si="268"/>
        <v>04 April</v>
      </c>
      <c r="AW2497" s="19">
        <f t="shared" si="269"/>
        <v>0</v>
      </c>
      <c r="AX2497" s="19">
        <f t="shared" si="270"/>
        <v>0</v>
      </c>
      <c r="AY2497" s="19" t="e">
        <f>VLOOKUP(AG2497,Cías!$A$1:$E$10000,5,0)</f>
        <v>#N/A</v>
      </c>
      <c r="AZ2497" s="19" t="str">
        <f t="shared" si="271"/>
        <v>1014407</v>
      </c>
      <c r="BA2497" s="19" t="str">
        <f t="shared" si="272"/>
        <v>HORMIANDES</v>
      </c>
      <c r="BB2497" s="19" t="e">
        <f>VLOOKUP(AG2497,Cías!$A$1:$E$10000,3,0)</f>
        <v>#N/A</v>
      </c>
      <c r="BC2497" s="19"/>
      <c r="BD2497" s="19"/>
      <c r="BE2497" s="19"/>
      <c r="BF2497" s="19"/>
      <c r="BG2497" s="19"/>
      <c r="BH2497" s="19"/>
      <c r="BI2497" s="19"/>
      <c r="BJ2497" s="19"/>
    </row>
    <row r="2498" spans="1:62" ht="15" x14ac:dyDescent="0.2">
      <c r="A2498" s="19" t="s">
        <v>20611</v>
      </c>
      <c r="B2498" s="19" t="s">
        <v>1479</v>
      </c>
      <c r="C2498" s="43">
        <v>44665</v>
      </c>
      <c r="D2498" s="44">
        <v>0.49097222222221998</v>
      </c>
      <c r="E2498" s="19" t="s">
        <v>20612</v>
      </c>
      <c r="F2498" s="19" t="s">
        <v>1481</v>
      </c>
      <c r="G2498" s="19" t="s">
        <v>1481</v>
      </c>
      <c r="H2498" s="45">
        <v>0</v>
      </c>
      <c r="I2498" s="45">
        <v>0</v>
      </c>
      <c r="J2498" s="19" t="s">
        <v>1482</v>
      </c>
      <c r="K2498" s="19" t="s">
        <v>20613</v>
      </c>
      <c r="L2498" s="19" t="s">
        <v>20614</v>
      </c>
      <c r="M2498" s="19" t="s">
        <v>20615</v>
      </c>
      <c r="N2498" s="19" t="s">
        <v>20611</v>
      </c>
      <c r="O2498" s="19" t="s">
        <v>1641</v>
      </c>
      <c r="P2498" s="19" t="s">
        <v>1642</v>
      </c>
      <c r="Q2498" s="46">
        <v>240</v>
      </c>
      <c r="R2498" s="19" t="s">
        <v>1544</v>
      </c>
      <c r="S2498" s="19" t="s">
        <v>4733</v>
      </c>
      <c r="T2498" s="19" t="s">
        <v>4734</v>
      </c>
      <c r="U2498" s="19" t="s">
        <v>5852</v>
      </c>
      <c r="V2498" s="19" t="s">
        <v>5853</v>
      </c>
      <c r="W2498" s="19" t="s">
        <v>4073</v>
      </c>
      <c r="X2498" s="19" t="s">
        <v>5854</v>
      </c>
      <c r="Y2498" s="19" t="s">
        <v>4075</v>
      </c>
      <c r="Z2498" s="19" t="s">
        <v>4076</v>
      </c>
      <c r="AA2498" s="46">
        <v>468</v>
      </c>
      <c r="AB2498" s="19" t="s">
        <v>16092</v>
      </c>
      <c r="AC2498" s="19" t="s">
        <v>1450</v>
      </c>
      <c r="AD2498" s="19" t="s">
        <v>16093</v>
      </c>
      <c r="AE2498" s="19" t="s">
        <v>16094</v>
      </c>
      <c r="AF2498" s="19" t="s">
        <v>1554</v>
      </c>
      <c r="AG2498" s="19" t="s">
        <v>16095</v>
      </c>
      <c r="AH2498" s="19" t="s">
        <v>1499</v>
      </c>
      <c r="AI2498" s="19" t="s">
        <v>1500</v>
      </c>
      <c r="AJ2498" s="45">
        <v>0</v>
      </c>
      <c r="AK2498" s="45">
        <v>0</v>
      </c>
      <c r="AL2498" s="19" t="s">
        <v>1501</v>
      </c>
      <c r="AM2498" s="46">
        <v>16561.667000000001</v>
      </c>
      <c r="AN2498" s="46">
        <v>12026.666999999999</v>
      </c>
      <c r="AO2498" s="46">
        <v>4535</v>
      </c>
      <c r="AP2498" s="45">
        <v>276</v>
      </c>
      <c r="AQ2498" s="45"/>
      <c r="AR2498" s="45" t="str">
        <f>IFERROR(VLOOKUP(AB2498,'Pedidos marco'!$A$1:$D$10000,4,0)," ")</f>
        <v xml:space="preserve"> </v>
      </c>
      <c r="AS2498" s="45">
        <f t="shared" si="266"/>
        <v>14</v>
      </c>
      <c r="AT2498" s="45" t="str">
        <f t="shared" si="267"/>
        <v>14</v>
      </c>
      <c r="AU2498" s="47">
        <v>12</v>
      </c>
      <c r="AV2498" s="19" t="str">
        <f t="shared" si="268"/>
        <v>04 April</v>
      </c>
      <c r="AW2498" s="19">
        <f t="shared" si="269"/>
        <v>1.1499999999999999</v>
      </c>
      <c r="AX2498" s="19">
        <f t="shared" si="270"/>
        <v>23</v>
      </c>
      <c r="AY2498" s="19" t="e">
        <f>VLOOKUP(AG2498,Cías!$A$1:$E$10000,5,0)</f>
        <v>#N/A</v>
      </c>
      <c r="AZ2498" s="19" t="str">
        <f t="shared" si="271"/>
        <v>10008339</v>
      </c>
      <c r="BA2498" s="19" t="str">
        <f t="shared" si="272"/>
        <v>CUAICAL CADENA JORGE ERASMO</v>
      </c>
      <c r="BB2498" s="19" t="e">
        <f>VLOOKUP(AG2498,Cías!$A$1:$E$10000,3,0)</f>
        <v>#N/A</v>
      </c>
      <c r="BC2498" s="19"/>
      <c r="BD2498" s="19"/>
      <c r="BE2498" s="19"/>
      <c r="BF2498" s="19"/>
      <c r="BG2498" s="19"/>
      <c r="BH2498" s="19"/>
      <c r="BI2498" s="19"/>
      <c r="BJ2498" s="19"/>
    </row>
    <row r="2499" spans="1:62" ht="15" x14ac:dyDescent="0.2">
      <c r="A2499" s="19" t="s">
        <v>20611</v>
      </c>
      <c r="B2499" s="19" t="s">
        <v>1479</v>
      </c>
      <c r="C2499" s="43">
        <v>44665</v>
      </c>
      <c r="D2499" s="44">
        <v>0.49097222222221998</v>
      </c>
      <c r="E2499" s="19" t="s">
        <v>20616</v>
      </c>
      <c r="F2499" s="19" t="s">
        <v>1481</v>
      </c>
      <c r="G2499" s="19" t="s">
        <v>1481</v>
      </c>
      <c r="H2499" s="45">
        <v>0</v>
      </c>
      <c r="I2499" s="45">
        <v>0</v>
      </c>
      <c r="J2499" s="19" t="s">
        <v>1482</v>
      </c>
      <c r="K2499" s="19" t="s">
        <v>20617</v>
      </c>
      <c r="L2499" s="19" t="s">
        <v>20618</v>
      </c>
      <c r="M2499" s="19" t="s">
        <v>20619</v>
      </c>
      <c r="N2499" s="19" t="s">
        <v>20611</v>
      </c>
      <c r="O2499" s="19" t="s">
        <v>1603</v>
      </c>
      <c r="P2499" s="19" t="s">
        <v>1604</v>
      </c>
      <c r="Q2499" s="46">
        <v>120</v>
      </c>
      <c r="R2499" s="19" t="s">
        <v>1544</v>
      </c>
      <c r="S2499" s="19" t="s">
        <v>4733</v>
      </c>
      <c r="T2499" s="19" t="s">
        <v>4734</v>
      </c>
      <c r="U2499" s="19" t="s">
        <v>5852</v>
      </c>
      <c r="V2499" s="19" t="s">
        <v>5853</v>
      </c>
      <c r="W2499" s="19" t="s">
        <v>4073</v>
      </c>
      <c r="X2499" s="19" t="s">
        <v>5854</v>
      </c>
      <c r="Y2499" s="19" t="s">
        <v>4075</v>
      </c>
      <c r="Z2499" s="19" t="s">
        <v>4076</v>
      </c>
      <c r="AA2499" s="46">
        <v>468</v>
      </c>
      <c r="AB2499" s="19" t="s">
        <v>16092</v>
      </c>
      <c r="AC2499" s="19" t="s">
        <v>1450</v>
      </c>
      <c r="AD2499" s="19" t="s">
        <v>16093</v>
      </c>
      <c r="AE2499" s="19" t="s">
        <v>16094</v>
      </c>
      <c r="AF2499" s="19" t="s">
        <v>1554</v>
      </c>
      <c r="AG2499" s="19" t="s">
        <v>16095</v>
      </c>
      <c r="AH2499" s="19" t="s">
        <v>1499</v>
      </c>
      <c r="AI2499" s="19" t="s">
        <v>1500</v>
      </c>
      <c r="AJ2499" s="45">
        <v>0</v>
      </c>
      <c r="AK2499" s="45">
        <v>0</v>
      </c>
      <c r="AL2499" s="19" t="s">
        <v>1501</v>
      </c>
      <c r="AM2499" s="46">
        <v>10548.333000000001</v>
      </c>
      <c r="AN2499" s="46">
        <v>6013.3329999999996</v>
      </c>
      <c r="AO2499" s="46">
        <v>4535</v>
      </c>
      <c r="AP2499" s="45">
        <v>138</v>
      </c>
      <c r="AQ2499" s="45"/>
      <c r="AR2499" s="45" t="str">
        <f>IFERROR(VLOOKUP(AB2499,'Pedidos marco'!$A$1:$D$10000,4,0)," ")</f>
        <v xml:space="preserve"> </v>
      </c>
      <c r="AS2499" s="45">
        <f t="shared" si="266"/>
        <v>14</v>
      </c>
      <c r="AT2499" s="45" t="str">
        <f t="shared" si="267"/>
        <v>14</v>
      </c>
      <c r="AU2499" s="47">
        <v>6</v>
      </c>
      <c r="AV2499" s="19" t="str">
        <f t="shared" si="268"/>
        <v>04 April</v>
      </c>
      <c r="AW2499" s="19">
        <f t="shared" si="269"/>
        <v>1.1499999999999999</v>
      </c>
      <c r="AX2499" s="19">
        <f t="shared" si="270"/>
        <v>23</v>
      </c>
      <c r="AY2499" s="19" t="e">
        <f>VLOOKUP(AG2499,Cías!$A$1:$E$10000,5,0)</f>
        <v>#N/A</v>
      </c>
      <c r="AZ2499" s="19" t="str">
        <f t="shared" si="271"/>
        <v>10008339</v>
      </c>
      <c r="BA2499" s="19" t="str">
        <f t="shared" si="272"/>
        <v>CUAICAL CADENA JORGE ERASMO</v>
      </c>
      <c r="BB2499" s="19" t="e">
        <f>VLOOKUP(AG2499,Cías!$A$1:$E$10000,3,0)</f>
        <v>#N/A</v>
      </c>
      <c r="BC2499" s="19"/>
      <c r="BD2499" s="19"/>
      <c r="BE2499" s="19"/>
      <c r="BF2499" s="19"/>
      <c r="BG2499" s="19"/>
      <c r="BH2499" s="19"/>
      <c r="BI2499" s="19"/>
      <c r="BJ2499" s="19"/>
    </row>
    <row r="2500" spans="1:62" ht="15" x14ac:dyDescent="0.2">
      <c r="A2500" s="19" t="s">
        <v>20620</v>
      </c>
      <c r="B2500" s="19" t="s">
        <v>1479</v>
      </c>
      <c r="C2500" s="43">
        <v>44665</v>
      </c>
      <c r="D2500" s="44">
        <v>0.50624999999999998</v>
      </c>
      <c r="E2500" s="19" t="s">
        <v>20621</v>
      </c>
      <c r="F2500" s="19" t="s">
        <v>20622</v>
      </c>
      <c r="G2500" s="19" t="s">
        <v>20623</v>
      </c>
      <c r="H2500" s="45">
        <v>2343.91</v>
      </c>
      <c r="I2500" s="45">
        <v>2628.01</v>
      </c>
      <c r="J2500" s="19" t="s">
        <v>1560</v>
      </c>
      <c r="K2500" s="19" t="s">
        <v>20624</v>
      </c>
      <c r="L2500" s="19" t="s">
        <v>20625</v>
      </c>
      <c r="M2500" s="19" t="s">
        <v>20626</v>
      </c>
      <c r="N2500" s="19" t="s">
        <v>20620</v>
      </c>
      <c r="O2500" s="19" t="s">
        <v>371</v>
      </c>
      <c r="P2500" s="19" t="s">
        <v>372</v>
      </c>
      <c r="Q2500" s="46">
        <v>360</v>
      </c>
      <c r="R2500" s="19" t="s">
        <v>1544</v>
      </c>
      <c r="S2500" s="19" t="s">
        <v>2719</v>
      </c>
      <c r="T2500" s="19" t="s">
        <v>329</v>
      </c>
      <c r="U2500" s="19" t="s">
        <v>2720</v>
      </c>
      <c r="V2500" s="19" t="s">
        <v>2721</v>
      </c>
      <c r="W2500" s="19" t="s">
        <v>1548</v>
      </c>
      <c r="X2500" s="19" t="s">
        <v>2722</v>
      </c>
      <c r="Y2500" s="19" t="s">
        <v>1684</v>
      </c>
      <c r="Z2500" s="19" t="s">
        <v>1685</v>
      </c>
      <c r="AA2500" s="46">
        <v>198</v>
      </c>
      <c r="AB2500" s="19" t="s">
        <v>586</v>
      </c>
      <c r="AC2500" s="19" t="s">
        <v>329</v>
      </c>
      <c r="AD2500" s="19" t="s">
        <v>2723</v>
      </c>
      <c r="AE2500" s="19" t="s">
        <v>2724</v>
      </c>
      <c r="AF2500" s="19" t="s">
        <v>1554</v>
      </c>
      <c r="AG2500" s="19" t="s">
        <v>2725</v>
      </c>
      <c r="AH2500" s="19" t="s">
        <v>1499</v>
      </c>
      <c r="AI2500" s="19" t="s">
        <v>1500</v>
      </c>
      <c r="AJ2500" s="45">
        <v>0</v>
      </c>
      <c r="AK2500" s="45">
        <v>0</v>
      </c>
      <c r="AL2500" s="19" t="s">
        <v>1501</v>
      </c>
      <c r="AM2500" s="46">
        <v>26970</v>
      </c>
      <c r="AN2500" s="46">
        <v>18030</v>
      </c>
      <c r="AO2500" s="46">
        <v>8940</v>
      </c>
      <c r="AP2500" s="45">
        <v>266.39999999999998</v>
      </c>
      <c r="AQ2500" s="45"/>
      <c r="AR2500" s="45" t="str">
        <f>IFERROR(VLOOKUP(AB2500,'Pedidos marco'!$A$1:$D$10000,4,0)," ")</f>
        <v xml:space="preserve"> </v>
      </c>
      <c r="AS2500" s="45">
        <f t="shared" ref="AS2500:AS2563" si="273">DAY(C2500)</f>
        <v>14</v>
      </c>
      <c r="AT2500" s="45" t="str">
        <f t="shared" ref="AT2500:AT2563" si="274">TEXT(AS2500,"dd")</f>
        <v>14</v>
      </c>
      <c r="AU2500" s="47">
        <v>18</v>
      </c>
      <c r="AV2500" s="19" t="str">
        <f t="shared" ref="AV2500:AV2563" si="275">TEXT(C2500,"MM MMMM")</f>
        <v>04 April</v>
      </c>
      <c r="AW2500" s="19">
        <f t="shared" ref="AW2500:AW2563" si="276">IFERROR(AP2500/Q2500,"")</f>
        <v>0.74</v>
      </c>
      <c r="AX2500" s="19">
        <f t="shared" ref="AX2500:AX2563" si="277">IFERROR(AP2500/AU2500,"")</f>
        <v>14.799999999999999</v>
      </c>
      <c r="AY2500" s="19" t="e">
        <f>VLOOKUP(AG2500,Cías!$A$1:$E$10000,5,0)</f>
        <v>#N/A</v>
      </c>
      <c r="AZ2500" s="19" t="str">
        <f t="shared" ref="AZ2500:AZ2563" si="278">AB2500</f>
        <v>1013789</v>
      </c>
      <c r="BA2500" s="19" t="str">
        <f t="shared" ref="BA2500:BA2563" si="279">AC2500</f>
        <v>VEGA VEGA FABIAN</v>
      </c>
      <c r="BB2500" s="19" t="e">
        <f>VLOOKUP(AG2500,Cías!$A$1:$E$10000,3,0)</f>
        <v>#N/A</v>
      </c>
      <c r="BC2500" s="19"/>
      <c r="BD2500" s="19"/>
      <c r="BE2500" s="19"/>
      <c r="BF2500" s="19"/>
      <c r="BG2500" s="19"/>
      <c r="BH2500" s="19"/>
      <c r="BI2500" s="19"/>
      <c r="BJ2500" s="19"/>
    </row>
    <row r="2501" spans="1:62" ht="15" x14ac:dyDescent="0.2">
      <c r="A2501" s="19" t="s">
        <v>20627</v>
      </c>
      <c r="B2501" s="19" t="s">
        <v>1479</v>
      </c>
      <c r="C2501" s="43">
        <v>44665</v>
      </c>
      <c r="D2501" s="44">
        <v>0.50833333333332997</v>
      </c>
      <c r="E2501" s="19" t="s">
        <v>20628</v>
      </c>
      <c r="F2501" s="19" t="s">
        <v>20629</v>
      </c>
      <c r="G2501" s="19" t="s">
        <v>20630</v>
      </c>
      <c r="H2501" s="45">
        <v>271.60000000000002</v>
      </c>
      <c r="I2501" s="45">
        <v>304.52</v>
      </c>
      <c r="J2501" s="19" t="s">
        <v>2037</v>
      </c>
      <c r="K2501" s="19" t="s">
        <v>20631</v>
      </c>
      <c r="L2501" s="19" t="s">
        <v>20632</v>
      </c>
      <c r="M2501" s="19" t="s">
        <v>20633</v>
      </c>
      <c r="N2501" s="19" t="s">
        <v>20627</v>
      </c>
      <c r="O2501" s="19" t="s">
        <v>1641</v>
      </c>
      <c r="P2501" s="19" t="s">
        <v>1642</v>
      </c>
      <c r="Q2501" s="46">
        <v>40</v>
      </c>
      <c r="R2501" s="19" t="s">
        <v>1544</v>
      </c>
      <c r="S2501" s="19" t="s">
        <v>14265</v>
      </c>
      <c r="T2501" s="19" t="s">
        <v>14266</v>
      </c>
      <c r="U2501" s="19" t="s">
        <v>14267</v>
      </c>
      <c r="V2501" s="19" t="s">
        <v>14268</v>
      </c>
      <c r="W2501" s="19" t="s">
        <v>2144</v>
      </c>
      <c r="X2501" s="19" t="s">
        <v>14269</v>
      </c>
      <c r="Y2501" s="19" t="s">
        <v>2146</v>
      </c>
      <c r="Z2501" s="19" t="s">
        <v>2147</v>
      </c>
      <c r="AA2501" s="46">
        <v>388</v>
      </c>
      <c r="AB2501" s="19" t="s">
        <v>483</v>
      </c>
      <c r="AC2501" s="19" t="s">
        <v>115</v>
      </c>
      <c r="AD2501" s="19" t="s">
        <v>2556</v>
      </c>
      <c r="AE2501" s="19" t="s">
        <v>2557</v>
      </c>
      <c r="AF2501" s="19" t="s">
        <v>1554</v>
      </c>
      <c r="AG2501" s="19" t="s">
        <v>2558</v>
      </c>
      <c r="AH2501" s="19" t="s">
        <v>1499</v>
      </c>
      <c r="AI2501" s="19" t="s">
        <v>1500</v>
      </c>
      <c r="AJ2501" s="45">
        <v>0</v>
      </c>
      <c r="AK2501" s="45">
        <v>0</v>
      </c>
      <c r="AL2501" s="19" t="s">
        <v>1501</v>
      </c>
      <c r="AM2501" s="46">
        <v>5024.4440000000004</v>
      </c>
      <c r="AN2501" s="46">
        <v>2004.444</v>
      </c>
      <c r="AO2501" s="46">
        <v>3020</v>
      </c>
      <c r="AP2501" s="45">
        <v>42.4</v>
      </c>
      <c r="AQ2501" s="45"/>
      <c r="AR2501" s="45" t="str">
        <f>IFERROR(VLOOKUP(AB2501,'Pedidos marco'!$A$1:$D$10000,4,0)," ")</f>
        <v xml:space="preserve"> </v>
      </c>
      <c r="AS2501" s="45">
        <f t="shared" si="273"/>
        <v>14</v>
      </c>
      <c r="AT2501" s="45" t="str">
        <f t="shared" si="274"/>
        <v>14</v>
      </c>
      <c r="AU2501" s="47">
        <v>2</v>
      </c>
      <c r="AV2501" s="19" t="str">
        <f t="shared" si="275"/>
        <v>04 April</v>
      </c>
      <c r="AW2501" s="19">
        <f t="shared" si="276"/>
        <v>1.06</v>
      </c>
      <c r="AX2501" s="19">
        <f t="shared" si="277"/>
        <v>21.2</v>
      </c>
      <c r="AY2501" s="19" t="e">
        <f>VLOOKUP(AG2501,Cías!$A$1:$E$10000,5,0)</f>
        <v>#N/A</v>
      </c>
      <c r="AZ2501" s="19" t="str">
        <f t="shared" si="278"/>
        <v>1013565</v>
      </c>
      <c r="BA2501" s="19" t="str">
        <f t="shared" si="279"/>
        <v>ESPARZA ESPINOZA JIMMY ERNESTO</v>
      </c>
      <c r="BB2501" s="19" t="e">
        <f>VLOOKUP(AG2501,Cías!$A$1:$E$10000,3,0)</f>
        <v>#N/A</v>
      </c>
      <c r="BC2501" s="19"/>
      <c r="BD2501" s="19"/>
      <c r="BE2501" s="19"/>
      <c r="BF2501" s="19"/>
      <c r="BG2501" s="19"/>
      <c r="BH2501" s="19"/>
      <c r="BI2501" s="19"/>
      <c r="BJ2501" s="19"/>
    </row>
    <row r="2502" spans="1:62" ht="15" x14ac:dyDescent="0.2">
      <c r="A2502" s="19" t="s">
        <v>20627</v>
      </c>
      <c r="B2502" s="19" t="s">
        <v>1479</v>
      </c>
      <c r="C2502" s="43">
        <v>44665</v>
      </c>
      <c r="D2502" s="44">
        <v>0.50833333333332997</v>
      </c>
      <c r="E2502" s="19" t="s">
        <v>20634</v>
      </c>
      <c r="F2502" s="19" t="s">
        <v>20635</v>
      </c>
      <c r="G2502" s="19" t="s">
        <v>20636</v>
      </c>
      <c r="H2502" s="45">
        <v>848.4</v>
      </c>
      <c r="I2502" s="45">
        <v>951.23</v>
      </c>
      <c r="J2502" s="19" t="s">
        <v>2037</v>
      </c>
      <c r="K2502" s="19" t="s">
        <v>20637</v>
      </c>
      <c r="L2502" s="19" t="s">
        <v>20638</v>
      </c>
      <c r="M2502" s="19" t="s">
        <v>20639</v>
      </c>
      <c r="N2502" s="19" t="s">
        <v>20627</v>
      </c>
      <c r="O2502" s="19" t="s">
        <v>1603</v>
      </c>
      <c r="P2502" s="19" t="s">
        <v>1604</v>
      </c>
      <c r="Q2502" s="46">
        <v>120</v>
      </c>
      <c r="R2502" s="19" t="s">
        <v>1544</v>
      </c>
      <c r="S2502" s="19" t="s">
        <v>14265</v>
      </c>
      <c r="T2502" s="19" t="s">
        <v>14266</v>
      </c>
      <c r="U2502" s="19" t="s">
        <v>14267</v>
      </c>
      <c r="V2502" s="19" t="s">
        <v>14268</v>
      </c>
      <c r="W2502" s="19" t="s">
        <v>2144</v>
      </c>
      <c r="X2502" s="19" t="s">
        <v>14269</v>
      </c>
      <c r="Y2502" s="19" t="s">
        <v>2146</v>
      </c>
      <c r="Z2502" s="19" t="s">
        <v>2147</v>
      </c>
      <c r="AA2502" s="46">
        <v>388</v>
      </c>
      <c r="AB2502" s="19" t="s">
        <v>483</v>
      </c>
      <c r="AC2502" s="19" t="s">
        <v>115</v>
      </c>
      <c r="AD2502" s="19" t="s">
        <v>2556</v>
      </c>
      <c r="AE2502" s="19" t="s">
        <v>2557</v>
      </c>
      <c r="AF2502" s="19" t="s">
        <v>1554</v>
      </c>
      <c r="AG2502" s="19" t="s">
        <v>2558</v>
      </c>
      <c r="AH2502" s="19" t="s">
        <v>1499</v>
      </c>
      <c r="AI2502" s="19" t="s">
        <v>1500</v>
      </c>
      <c r="AJ2502" s="45">
        <v>0</v>
      </c>
      <c r="AK2502" s="45">
        <v>0</v>
      </c>
      <c r="AL2502" s="19" t="s">
        <v>1501</v>
      </c>
      <c r="AM2502" s="46">
        <v>9033.3340000000007</v>
      </c>
      <c r="AN2502" s="46">
        <v>6013.3339999999998</v>
      </c>
      <c r="AO2502" s="46">
        <v>3020</v>
      </c>
      <c r="AP2502" s="45">
        <v>127.2</v>
      </c>
      <c r="AQ2502" s="45"/>
      <c r="AR2502" s="45" t="str">
        <f>IFERROR(VLOOKUP(AB2502,'Pedidos marco'!$A$1:$D$10000,4,0)," ")</f>
        <v xml:space="preserve"> </v>
      </c>
      <c r="AS2502" s="45">
        <f t="shared" si="273"/>
        <v>14</v>
      </c>
      <c r="AT2502" s="45" t="str">
        <f t="shared" si="274"/>
        <v>14</v>
      </c>
      <c r="AU2502" s="47">
        <v>6</v>
      </c>
      <c r="AV2502" s="19" t="str">
        <f t="shared" si="275"/>
        <v>04 April</v>
      </c>
      <c r="AW2502" s="19">
        <f t="shared" si="276"/>
        <v>1.06</v>
      </c>
      <c r="AX2502" s="19">
        <f t="shared" si="277"/>
        <v>21.2</v>
      </c>
      <c r="AY2502" s="19" t="e">
        <f>VLOOKUP(AG2502,Cías!$A$1:$E$10000,5,0)</f>
        <v>#N/A</v>
      </c>
      <c r="AZ2502" s="19" t="str">
        <f t="shared" si="278"/>
        <v>1013565</v>
      </c>
      <c r="BA2502" s="19" t="str">
        <f t="shared" si="279"/>
        <v>ESPARZA ESPINOZA JIMMY ERNESTO</v>
      </c>
      <c r="BB2502" s="19" t="e">
        <f>VLOOKUP(AG2502,Cías!$A$1:$E$10000,3,0)</f>
        <v>#N/A</v>
      </c>
      <c r="BC2502" s="19"/>
      <c r="BD2502" s="19"/>
      <c r="BE2502" s="19"/>
      <c r="BF2502" s="19"/>
      <c r="BG2502" s="19"/>
      <c r="BH2502" s="19"/>
      <c r="BI2502" s="19"/>
      <c r="BJ2502" s="19"/>
    </row>
    <row r="2503" spans="1:62" ht="15" x14ac:dyDescent="0.2">
      <c r="A2503" s="19" t="s">
        <v>20627</v>
      </c>
      <c r="B2503" s="19" t="s">
        <v>1479</v>
      </c>
      <c r="C2503" s="43">
        <v>44665</v>
      </c>
      <c r="D2503" s="44">
        <v>0.50833333333332997</v>
      </c>
      <c r="E2503" s="19" t="s">
        <v>20640</v>
      </c>
      <c r="F2503" s="19" t="s">
        <v>20641</v>
      </c>
      <c r="G2503" s="19" t="s">
        <v>20642</v>
      </c>
      <c r="H2503" s="45">
        <v>1414</v>
      </c>
      <c r="I2503" s="45">
        <v>1585.39</v>
      </c>
      <c r="J2503" s="19" t="s">
        <v>1560</v>
      </c>
      <c r="K2503" s="19" t="s">
        <v>20643</v>
      </c>
      <c r="L2503" s="19" t="s">
        <v>20644</v>
      </c>
      <c r="M2503" s="19" t="s">
        <v>20645</v>
      </c>
      <c r="N2503" s="19" t="s">
        <v>20627</v>
      </c>
      <c r="O2503" s="19" t="s">
        <v>1603</v>
      </c>
      <c r="P2503" s="19" t="s">
        <v>1604</v>
      </c>
      <c r="Q2503" s="46">
        <v>200</v>
      </c>
      <c r="R2503" s="19" t="s">
        <v>1544</v>
      </c>
      <c r="S2503" s="19" t="s">
        <v>2914</v>
      </c>
      <c r="T2503" s="19" t="s">
        <v>2915</v>
      </c>
      <c r="U2503" s="19" t="s">
        <v>2916</v>
      </c>
      <c r="V2503" s="19" t="s">
        <v>2917</v>
      </c>
      <c r="W2503" s="19" t="s">
        <v>2144</v>
      </c>
      <c r="X2503" s="19" t="s">
        <v>2918</v>
      </c>
      <c r="Y2503" s="19" t="s">
        <v>2146</v>
      </c>
      <c r="Z2503" s="19" t="s">
        <v>2147</v>
      </c>
      <c r="AA2503" s="46">
        <v>388</v>
      </c>
      <c r="AB2503" s="19" t="s">
        <v>483</v>
      </c>
      <c r="AC2503" s="19" t="s">
        <v>115</v>
      </c>
      <c r="AD2503" s="19" t="s">
        <v>2556</v>
      </c>
      <c r="AE2503" s="19" t="s">
        <v>2557</v>
      </c>
      <c r="AF2503" s="19" t="s">
        <v>1554</v>
      </c>
      <c r="AG2503" s="19" t="s">
        <v>2558</v>
      </c>
      <c r="AH2503" s="19" t="s">
        <v>1499</v>
      </c>
      <c r="AI2503" s="19" t="s">
        <v>1500</v>
      </c>
      <c r="AJ2503" s="45">
        <v>0</v>
      </c>
      <c r="AK2503" s="45">
        <v>0</v>
      </c>
      <c r="AL2503" s="19" t="s">
        <v>1501</v>
      </c>
      <c r="AM2503" s="46">
        <v>13042.222</v>
      </c>
      <c r="AN2503" s="46">
        <v>10022.222</v>
      </c>
      <c r="AO2503" s="46">
        <v>3020</v>
      </c>
      <c r="AP2503" s="45">
        <v>212</v>
      </c>
      <c r="AQ2503" s="45"/>
      <c r="AR2503" s="45" t="str">
        <f>IFERROR(VLOOKUP(AB2503,'Pedidos marco'!$A$1:$D$10000,4,0)," ")</f>
        <v xml:space="preserve"> </v>
      </c>
      <c r="AS2503" s="45">
        <f t="shared" si="273"/>
        <v>14</v>
      </c>
      <c r="AT2503" s="45" t="str">
        <f t="shared" si="274"/>
        <v>14</v>
      </c>
      <c r="AU2503" s="47">
        <v>10</v>
      </c>
      <c r="AV2503" s="19" t="str">
        <f t="shared" si="275"/>
        <v>04 April</v>
      </c>
      <c r="AW2503" s="19">
        <f t="shared" si="276"/>
        <v>1.06</v>
      </c>
      <c r="AX2503" s="19">
        <f t="shared" si="277"/>
        <v>21.2</v>
      </c>
      <c r="AY2503" s="19" t="e">
        <f>VLOOKUP(AG2503,Cías!$A$1:$E$10000,5,0)</f>
        <v>#N/A</v>
      </c>
      <c r="AZ2503" s="19" t="str">
        <f t="shared" si="278"/>
        <v>1013565</v>
      </c>
      <c r="BA2503" s="19" t="str">
        <f t="shared" si="279"/>
        <v>ESPARZA ESPINOZA JIMMY ERNESTO</v>
      </c>
      <c r="BB2503" s="19" t="e">
        <f>VLOOKUP(AG2503,Cías!$A$1:$E$10000,3,0)</f>
        <v>#N/A</v>
      </c>
      <c r="BC2503" s="19"/>
      <c r="BD2503" s="19"/>
      <c r="BE2503" s="19"/>
      <c r="BF2503" s="19"/>
      <c r="BG2503" s="19"/>
      <c r="BH2503" s="19"/>
      <c r="BI2503" s="19"/>
      <c r="BJ2503" s="19"/>
    </row>
    <row r="2504" spans="1:62" ht="15" x14ac:dyDescent="0.2">
      <c r="A2504" s="19" t="s">
        <v>20646</v>
      </c>
      <c r="B2504" s="19" t="s">
        <v>1479</v>
      </c>
      <c r="C2504" s="43">
        <v>44665</v>
      </c>
      <c r="D2504" s="44">
        <v>0.51805555555556004</v>
      </c>
      <c r="E2504" s="19" t="s">
        <v>20647</v>
      </c>
      <c r="F2504" s="19" t="s">
        <v>20648</v>
      </c>
      <c r="G2504" s="19" t="s">
        <v>20649</v>
      </c>
      <c r="H2504" s="45">
        <v>935.2</v>
      </c>
      <c r="I2504" s="45">
        <v>1048.55</v>
      </c>
      <c r="J2504" s="19" t="s">
        <v>1560</v>
      </c>
      <c r="K2504" s="19" t="s">
        <v>20650</v>
      </c>
      <c r="L2504" s="19" t="s">
        <v>20651</v>
      </c>
      <c r="M2504" s="19" t="s">
        <v>20652</v>
      </c>
      <c r="N2504" s="19" t="s">
        <v>20646</v>
      </c>
      <c r="O2504" s="19" t="s">
        <v>1641</v>
      </c>
      <c r="P2504" s="19" t="s">
        <v>1642</v>
      </c>
      <c r="Q2504" s="46">
        <v>140</v>
      </c>
      <c r="R2504" s="19" t="s">
        <v>1544</v>
      </c>
      <c r="S2504" s="19" t="s">
        <v>3320</v>
      </c>
      <c r="T2504" s="19" t="s">
        <v>228</v>
      </c>
      <c r="U2504" s="19" t="s">
        <v>3332</v>
      </c>
      <c r="V2504" s="19" t="s">
        <v>3333</v>
      </c>
      <c r="W2504" s="19" t="s">
        <v>1740</v>
      </c>
      <c r="X2504" s="19" t="s">
        <v>3334</v>
      </c>
      <c r="Y2504" s="19" t="s">
        <v>1742</v>
      </c>
      <c r="Z2504" s="19" t="s">
        <v>1743</v>
      </c>
      <c r="AA2504" s="46">
        <v>469</v>
      </c>
      <c r="AB2504" s="19" t="s">
        <v>538</v>
      </c>
      <c r="AC2504" s="19" t="s">
        <v>228</v>
      </c>
      <c r="AD2504" s="19" t="s">
        <v>4467</v>
      </c>
      <c r="AE2504" s="19" t="s">
        <v>4468</v>
      </c>
      <c r="AF2504" s="19" t="s">
        <v>1554</v>
      </c>
      <c r="AG2504" s="19" t="s">
        <v>4469</v>
      </c>
      <c r="AH2504" s="19" t="s">
        <v>1499</v>
      </c>
      <c r="AI2504" s="19" t="s">
        <v>1500</v>
      </c>
      <c r="AJ2504" s="45">
        <v>0</v>
      </c>
      <c r="AK2504" s="45">
        <v>0</v>
      </c>
      <c r="AL2504" s="19" t="s">
        <v>1501</v>
      </c>
      <c r="AM2504" s="46">
        <v>11788.235000000001</v>
      </c>
      <c r="AN2504" s="46">
        <v>7008.2349999999997</v>
      </c>
      <c r="AO2504" s="46">
        <v>4780</v>
      </c>
      <c r="AP2504" s="45">
        <v>194.6</v>
      </c>
      <c r="AQ2504" s="45"/>
      <c r="AR2504" s="45" t="str">
        <f>IFERROR(VLOOKUP(AB2504,'Pedidos marco'!$A$1:$D$10000,4,0)," ")</f>
        <v xml:space="preserve"> </v>
      </c>
      <c r="AS2504" s="45">
        <f t="shared" si="273"/>
        <v>14</v>
      </c>
      <c r="AT2504" s="45" t="str">
        <f t="shared" si="274"/>
        <v>14</v>
      </c>
      <c r="AU2504" s="47">
        <v>7</v>
      </c>
      <c r="AV2504" s="19" t="str">
        <f t="shared" si="275"/>
        <v>04 April</v>
      </c>
      <c r="AW2504" s="19">
        <f t="shared" si="276"/>
        <v>1.39</v>
      </c>
      <c r="AX2504" s="19">
        <f t="shared" si="277"/>
        <v>27.8</v>
      </c>
      <c r="AY2504" s="19" t="e">
        <f>VLOOKUP(AG2504,Cías!$A$1:$E$10000,5,0)</f>
        <v>#N/A</v>
      </c>
      <c r="AZ2504" s="19" t="str">
        <f t="shared" si="278"/>
        <v>1023011</v>
      </c>
      <c r="BA2504" s="19" t="str">
        <f t="shared" si="279"/>
        <v>PALOMEQUE CAIZA LUIS FERNANDO</v>
      </c>
      <c r="BB2504" s="19" t="e">
        <f>VLOOKUP(AG2504,Cías!$A$1:$E$10000,3,0)</f>
        <v>#N/A</v>
      </c>
      <c r="BC2504" s="19"/>
      <c r="BD2504" s="19"/>
      <c r="BE2504" s="19"/>
      <c r="BF2504" s="19"/>
      <c r="BG2504" s="19"/>
      <c r="BH2504" s="19"/>
      <c r="BI2504" s="19"/>
      <c r="BJ2504" s="19"/>
    </row>
    <row r="2505" spans="1:62" ht="15" x14ac:dyDescent="0.2">
      <c r="A2505" s="19" t="s">
        <v>20646</v>
      </c>
      <c r="B2505" s="19" t="s">
        <v>1479</v>
      </c>
      <c r="C2505" s="43">
        <v>44665</v>
      </c>
      <c r="D2505" s="44">
        <v>0.51805555555556004</v>
      </c>
      <c r="E2505" s="19" t="s">
        <v>20653</v>
      </c>
      <c r="F2505" s="19" t="s">
        <v>20654</v>
      </c>
      <c r="G2505" s="19" t="s">
        <v>20655</v>
      </c>
      <c r="H2505" s="45">
        <v>1336</v>
      </c>
      <c r="I2505" s="45">
        <v>1497.93</v>
      </c>
      <c r="J2505" s="19" t="s">
        <v>1560</v>
      </c>
      <c r="K2505" s="19" t="s">
        <v>20656</v>
      </c>
      <c r="L2505" s="19" t="s">
        <v>20657</v>
      </c>
      <c r="M2505" s="19" t="s">
        <v>20658</v>
      </c>
      <c r="N2505" s="19" t="s">
        <v>20646</v>
      </c>
      <c r="O2505" s="19" t="s">
        <v>1641</v>
      </c>
      <c r="P2505" s="19" t="s">
        <v>1642</v>
      </c>
      <c r="Q2505" s="46">
        <v>200</v>
      </c>
      <c r="R2505" s="19" t="s">
        <v>1544</v>
      </c>
      <c r="S2505" s="19" t="s">
        <v>3320</v>
      </c>
      <c r="T2505" s="19" t="s">
        <v>228</v>
      </c>
      <c r="U2505" s="19" t="s">
        <v>3321</v>
      </c>
      <c r="V2505" s="19" t="s">
        <v>3322</v>
      </c>
      <c r="W2505" s="19" t="s">
        <v>2635</v>
      </c>
      <c r="X2505" s="19" t="s">
        <v>3323</v>
      </c>
      <c r="Y2505" s="19" t="s">
        <v>2637</v>
      </c>
      <c r="Z2505" s="19" t="s">
        <v>2638</v>
      </c>
      <c r="AA2505" s="46">
        <v>506</v>
      </c>
      <c r="AB2505" s="19" t="s">
        <v>538</v>
      </c>
      <c r="AC2505" s="19" t="s">
        <v>228</v>
      </c>
      <c r="AD2505" s="19" t="s">
        <v>4467</v>
      </c>
      <c r="AE2505" s="19" t="s">
        <v>4468</v>
      </c>
      <c r="AF2505" s="19" t="s">
        <v>1554</v>
      </c>
      <c r="AG2505" s="19" t="s">
        <v>4469</v>
      </c>
      <c r="AH2505" s="19" t="s">
        <v>1499</v>
      </c>
      <c r="AI2505" s="19" t="s">
        <v>1500</v>
      </c>
      <c r="AJ2505" s="45">
        <v>0</v>
      </c>
      <c r="AK2505" s="45">
        <v>0</v>
      </c>
      <c r="AL2505" s="19" t="s">
        <v>1501</v>
      </c>
      <c r="AM2505" s="46">
        <v>14791.764999999999</v>
      </c>
      <c r="AN2505" s="46">
        <v>10011.764999999999</v>
      </c>
      <c r="AO2505" s="46">
        <v>4780</v>
      </c>
      <c r="AP2505" s="45">
        <v>302</v>
      </c>
      <c r="AQ2505" s="45"/>
      <c r="AR2505" s="45" t="str">
        <f>IFERROR(VLOOKUP(AB2505,'Pedidos marco'!$A$1:$D$10000,4,0)," ")</f>
        <v xml:space="preserve"> </v>
      </c>
      <c r="AS2505" s="45">
        <f t="shared" si="273"/>
        <v>14</v>
      </c>
      <c r="AT2505" s="45" t="str">
        <f t="shared" si="274"/>
        <v>14</v>
      </c>
      <c r="AU2505" s="47">
        <v>10</v>
      </c>
      <c r="AV2505" s="19" t="str">
        <f t="shared" si="275"/>
        <v>04 April</v>
      </c>
      <c r="AW2505" s="19">
        <f t="shared" si="276"/>
        <v>1.51</v>
      </c>
      <c r="AX2505" s="19">
        <f t="shared" si="277"/>
        <v>30.2</v>
      </c>
      <c r="AY2505" s="19" t="e">
        <f>VLOOKUP(AG2505,Cías!$A$1:$E$10000,5,0)</f>
        <v>#N/A</v>
      </c>
      <c r="AZ2505" s="19" t="str">
        <f t="shared" si="278"/>
        <v>1023011</v>
      </c>
      <c r="BA2505" s="19" t="str">
        <f t="shared" si="279"/>
        <v>PALOMEQUE CAIZA LUIS FERNANDO</v>
      </c>
      <c r="BB2505" s="19" t="e">
        <f>VLOOKUP(AG2505,Cías!$A$1:$E$10000,3,0)</f>
        <v>#N/A</v>
      </c>
      <c r="BC2505" s="19"/>
      <c r="BD2505" s="19"/>
      <c r="BE2505" s="19"/>
      <c r="BF2505" s="19"/>
      <c r="BG2505" s="19"/>
      <c r="BH2505" s="19"/>
      <c r="BI2505" s="19"/>
      <c r="BJ2505" s="19"/>
    </row>
    <row r="2506" spans="1:62" ht="15" x14ac:dyDescent="0.2">
      <c r="A2506" s="19" t="s">
        <v>20659</v>
      </c>
      <c r="B2506" s="19" t="s">
        <v>1479</v>
      </c>
      <c r="C2506" s="43">
        <v>44665</v>
      </c>
      <c r="D2506" s="44">
        <v>0.52847222222222001</v>
      </c>
      <c r="E2506" s="19" t="s">
        <v>20660</v>
      </c>
      <c r="F2506" s="19" t="s">
        <v>20661</v>
      </c>
      <c r="G2506" s="19" t="s">
        <v>20662</v>
      </c>
      <c r="H2506" s="45">
        <v>1557.6</v>
      </c>
      <c r="I2506" s="45">
        <v>1746.39</v>
      </c>
      <c r="J2506" s="19" t="s">
        <v>1560</v>
      </c>
      <c r="K2506" s="19" t="s">
        <v>20663</v>
      </c>
      <c r="L2506" s="19" t="s">
        <v>20664</v>
      </c>
      <c r="M2506" s="19" t="s">
        <v>20665</v>
      </c>
      <c r="N2506" s="19" t="s">
        <v>20659</v>
      </c>
      <c r="O2506" s="19" t="s">
        <v>1641</v>
      </c>
      <c r="P2506" s="19" t="s">
        <v>1642</v>
      </c>
      <c r="Q2506" s="46">
        <v>240</v>
      </c>
      <c r="R2506" s="19" t="s">
        <v>1544</v>
      </c>
      <c r="S2506" s="19" t="s">
        <v>4070</v>
      </c>
      <c r="T2506" s="19" t="s">
        <v>4071</v>
      </c>
      <c r="U2506" s="19" t="s">
        <v>4072</v>
      </c>
      <c r="V2506" s="19" t="s">
        <v>2126</v>
      </c>
      <c r="W2506" s="19" t="s">
        <v>4073</v>
      </c>
      <c r="X2506" s="19" t="s">
        <v>4074</v>
      </c>
      <c r="Y2506" s="19" t="s">
        <v>4075</v>
      </c>
      <c r="Z2506" s="19" t="s">
        <v>4076</v>
      </c>
      <c r="AA2506" s="46">
        <v>468</v>
      </c>
      <c r="AB2506" s="19" t="s">
        <v>553</v>
      </c>
      <c r="AC2506" s="19" t="s">
        <v>260</v>
      </c>
      <c r="AD2506" s="19" t="s">
        <v>7885</v>
      </c>
      <c r="AE2506" s="19" t="s">
        <v>2574</v>
      </c>
      <c r="AF2506" s="19" t="s">
        <v>1719</v>
      </c>
      <c r="AG2506" s="19" t="s">
        <v>7886</v>
      </c>
      <c r="AH2506" s="19" t="s">
        <v>1594</v>
      </c>
      <c r="AI2506" s="19" t="s">
        <v>1595</v>
      </c>
      <c r="AJ2506" s="45">
        <v>0.05</v>
      </c>
      <c r="AK2506" s="45">
        <v>12</v>
      </c>
      <c r="AL2506" s="19" t="s">
        <v>1501</v>
      </c>
      <c r="AM2506" s="46">
        <v>20090</v>
      </c>
      <c r="AN2506" s="46">
        <v>12025</v>
      </c>
      <c r="AO2506" s="46">
        <v>8065</v>
      </c>
      <c r="AP2506" s="45">
        <v>276</v>
      </c>
      <c r="AQ2506" s="45"/>
      <c r="AR2506" s="45" t="str">
        <f>IFERROR(VLOOKUP(AB2506,'Pedidos marco'!$A$1:$D$10000,4,0)," ")</f>
        <v xml:space="preserve"> </v>
      </c>
      <c r="AS2506" s="45">
        <f t="shared" si="273"/>
        <v>14</v>
      </c>
      <c r="AT2506" s="45" t="str">
        <f t="shared" si="274"/>
        <v>14</v>
      </c>
      <c r="AU2506" s="47">
        <v>12</v>
      </c>
      <c r="AV2506" s="19" t="str">
        <f t="shared" si="275"/>
        <v>04 April</v>
      </c>
      <c r="AW2506" s="19">
        <f t="shared" si="276"/>
        <v>1.1499999999999999</v>
      </c>
      <c r="AX2506" s="19">
        <f t="shared" si="277"/>
        <v>23</v>
      </c>
      <c r="AY2506" s="19" t="e">
        <f>VLOOKUP(AG2506,Cías!$A$1:$E$10000,5,0)</f>
        <v>#N/A</v>
      </c>
      <c r="AZ2506" s="19" t="str">
        <f t="shared" si="278"/>
        <v>1020716</v>
      </c>
      <c r="BA2506" s="19" t="str">
        <f t="shared" si="279"/>
        <v>RIVADENEIRA AYALA BERTHA NARCIZA</v>
      </c>
      <c r="BB2506" s="19" t="e">
        <f>VLOOKUP(AG2506,Cías!$A$1:$E$10000,3,0)</f>
        <v>#N/A</v>
      </c>
      <c r="BC2506" s="19"/>
      <c r="BD2506" s="19"/>
      <c r="BE2506" s="19"/>
      <c r="BF2506" s="19"/>
      <c r="BG2506" s="19"/>
      <c r="BH2506" s="19"/>
      <c r="BI2506" s="19"/>
      <c r="BJ2506" s="19"/>
    </row>
    <row r="2507" spans="1:62" ht="15" x14ac:dyDescent="0.2">
      <c r="A2507" s="19" t="s">
        <v>20659</v>
      </c>
      <c r="B2507" s="19" t="s">
        <v>1479</v>
      </c>
      <c r="C2507" s="43">
        <v>44665</v>
      </c>
      <c r="D2507" s="44">
        <v>0.52847222222222001</v>
      </c>
      <c r="E2507" s="19" t="s">
        <v>20666</v>
      </c>
      <c r="F2507" s="19" t="s">
        <v>20667</v>
      </c>
      <c r="G2507" s="19" t="s">
        <v>20668</v>
      </c>
      <c r="H2507" s="45">
        <v>1620</v>
      </c>
      <c r="I2507" s="45">
        <v>1816.35</v>
      </c>
      <c r="J2507" s="19" t="s">
        <v>1560</v>
      </c>
      <c r="K2507" s="19" t="s">
        <v>20663</v>
      </c>
      <c r="L2507" s="19" t="s">
        <v>20669</v>
      </c>
      <c r="M2507" s="19" t="s">
        <v>20670</v>
      </c>
      <c r="N2507" s="19" t="s">
        <v>20659</v>
      </c>
      <c r="O2507" s="19" t="s">
        <v>1603</v>
      </c>
      <c r="P2507" s="19" t="s">
        <v>1604</v>
      </c>
      <c r="Q2507" s="46">
        <v>240</v>
      </c>
      <c r="R2507" s="19" t="s">
        <v>1544</v>
      </c>
      <c r="S2507" s="19" t="s">
        <v>4070</v>
      </c>
      <c r="T2507" s="19" t="s">
        <v>4071</v>
      </c>
      <c r="U2507" s="19" t="s">
        <v>4072</v>
      </c>
      <c r="V2507" s="19" t="s">
        <v>2126</v>
      </c>
      <c r="W2507" s="19" t="s">
        <v>4073</v>
      </c>
      <c r="X2507" s="19" t="s">
        <v>4074</v>
      </c>
      <c r="Y2507" s="19" t="s">
        <v>4075</v>
      </c>
      <c r="Z2507" s="19" t="s">
        <v>4076</v>
      </c>
      <c r="AA2507" s="46">
        <v>468</v>
      </c>
      <c r="AB2507" s="19" t="s">
        <v>553</v>
      </c>
      <c r="AC2507" s="19" t="s">
        <v>260</v>
      </c>
      <c r="AD2507" s="19" t="s">
        <v>7885</v>
      </c>
      <c r="AE2507" s="19" t="s">
        <v>2574</v>
      </c>
      <c r="AF2507" s="19" t="s">
        <v>1719</v>
      </c>
      <c r="AG2507" s="19" t="s">
        <v>7886</v>
      </c>
      <c r="AH2507" s="19" t="s">
        <v>1594</v>
      </c>
      <c r="AI2507" s="19" t="s">
        <v>1595</v>
      </c>
      <c r="AJ2507" s="45">
        <v>0.05</v>
      </c>
      <c r="AK2507" s="45">
        <v>12</v>
      </c>
      <c r="AL2507" s="19" t="s">
        <v>1501</v>
      </c>
      <c r="AM2507" s="46">
        <v>20090</v>
      </c>
      <c r="AN2507" s="46">
        <v>12025</v>
      </c>
      <c r="AO2507" s="46">
        <v>8065</v>
      </c>
      <c r="AP2507" s="45">
        <v>276</v>
      </c>
      <c r="AQ2507" s="45"/>
      <c r="AR2507" s="45" t="str">
        <f>IFERROR(VLOOKUP(AB2507,'Pedidos marco'!$A$1:$D$10000,4,0)," ")</f>
        <v xml:space="preserve"> </v>
      </c>
      <c r="AS2507" s="45">
        <f t="shared" si="273"/>
        <v>14</v>
      </c>
      <c r="AT2507" s="45" t="str">
        <f t="shared" si="274"/>
        <v>14</v>
      </c>
      <c r="AU2507" s="47">
        <v>12</v>
      </c>
      <c r="AV2507" s="19" t="str">
        <f t="shared" si="275"/>
        <v>04 April</v>
      </c>
      <c r="AW2507" s="19">
        <f t="shared" si="276"/>
        <v>1.1499999999999999</v>
      </c>
      <c r="AX2507" s="19">
        <f t="shared" si="277"/>
        <v>23</v>
      </c>
      <c r="AY2507" s="19" t="e">
        <f>VLOOKUP(AG2507,Cías!$A$1:$E$10000,5,0)</f>
        <v>#N/A</v>
      </c>
      <c r="AZ2507" s="19" t="str">
        <f t="shared" si="278"/>
        <v>1020716</v>
      </c>
      <c r="BA2507" s="19" t="str">
        <f t="shared" si="279"/>
        <v>RIVADENEIRA AYALA BERTHA NARCIZA</v>
      </c>
      <c r="BB2507" s="19" t="e">
        <f>VLOOKUP(AG2507,Cías!$A$1:$E$10000,3,0)</f>
        <v>#N/A</v>
      </c>
      <c r="BC2507" s="19"/>
      <c r="BD2507" s="19"/>
      <c r="BE2507" s="19"/>
      <c r="BF2507" s="19"/>
      <c r="BG2507" s="19"/>
      <c r="BH2507" s="19"/>
      <c r="BI2507" s="19"/>
      <c r="BJ2507" s="19"/>
    </row>
    <row r="2508" spans="1:62" ht="15" x14ac:dyDescent="0.2">
      <c r="A2508" s="19" t="s">
        <v>20671</v>
      </c>
      <c r="B2508" s="19" t="s">
        <v>1479</v>
      </c>
      <c r="C2508" s="43">
        <v>44665</v>
      </c>
      <c r="D2508" s="44">
        <v>0.52986111111111001</v>
      </c>
      <c r="E2508" s="19" t="s">
        <v>20672</v>
      </c>
      <c r="F2508" s="19" t="s">
        <v>20673</v>
      </c>
      <c r="G2508" s="19" t="s">
        <v>20674</v>
      </c>
      <c r="H2508" s="45">
        <v>836.35</v>
      </c>
      <c r="I2508" s="45">
        <v>937.72</v>
      </c>
      <c r="J2508" s="19" t="s">
        <v>1560</v>
      </c>
      <c r="K2508" s="19" t="s">
        <v>20675</v>
      </c>
      <c r="L2508" s="19" t="s">
        <v>20676</v>
      </c>
      <c r="M2508" s="19" t="s">
        <v>20677</v>
      </c>
      <c r="N2508" s="19" t="s">
        <v>20671</v>
      </c>
      <c r="O2508" s="19" t="s">
        <v>371</v>
      </c>
      <c r="P2508" s="19" t="s">
        <v>372</v>
      </c>
      <c r="Q2508" s="46">
        <v>120</v>
      </c>
      <c r="R2508" s="19" t="s">
        <v>1544</v>
      </c>
      <c r="S2508" s="19" t="s">
        <v>7054</v>
      </c>
      <c r="T2508" s="19" t="s">
        <v>7055</v>
      </c>
      <c r="U2508" s="19" t="s">
        <v>7056</v>
      </c>
      <c r="V2508" s="19" t="s">
        <v>7057</v>
      </c>
      <c r="W2508" s="19" t="s">
        <v>1829</v>
      </c>
      <c r="X2508" s="19" t="s">
        <v>7058</v>
      </c>
      <c r="Y2508" s="19" t="s">
        <v>5256</v>
      </c>
      <c r="Z2508" s="19" t="s">
        <v>5257</v>
      </c>
      <c r="AA2508" s="46">
        <v>15</v>
      </c>
      <c r="AB2508" s="19" t="s">
        <v>456</v>
      </c>
      <c r="AC2508" s="19" t="s">
        <v>60</v>
      </c>
      <c r="AD2508" s="19" t="s">
        <v>3205</v>
      </c>
      <c r="AE2508" s="19" t="s">
        <v>1481</v>
      </c>
      <c r="AF2508" s="19" t="s">
        <v>1554</v>
      </c>
      <c r="AG2508" s="19" t="s">
        <v>3206</v>
      </c>
      <c r="AH2508" s="19" t="s">
        <v>1499</v>
      </c>
      <c r="AI2508" s="19" t="s">
        <v>1500</v>
      </c>
      <c r="AJ2508" s="45">
        <v>0</v>
      </c>
      <c r="AK2508" s="45">
        <v>0</v>
      </c>
      <c r="AL2508" s="19" t="s">
        <v>1501</v>
      </c>
      <c r="AM2508" s="46">
        <v>10375</v>
      </c>
      <c r="AN2508" s="46">
        <v>6000</v>
      </c>
      <c r="AO2508" s="46">
        <v>4375</v>
      </c>
      <c r="AP2508" s="45">
        <v>18</v>
      </c>
      <c r="AQ2508" s="45"/>
      <c r="AR2508" s="45" t="str">
        <f>IFERROR(VLOOKUP(AB2508,'Pedidos marco'!$A$1:$D$10000,4,0)," ")</f>
        <v xml:space="preserve"> </v>
      </c>
      <c r="AS2508" s="45">
        <f t="shared" si="273"/>
        <v>14</v>
      </c>
      <c r="AT2508" s="45" t="str">
        <f t="shared" si="274"/>
        <v>14</v>
      </c>
      <c r="AU2508" s="47">
        <v>6</v>
      </c>
      <c r="AV2508" s="19" t="str">
        <f t="shared" si="275"/>
        <v>04 April</v>
      </c>
      <c r="AW2508" s="19">
        <f t="shared" si="276"/>
        <v>0.15</v>
      </c>
      <c r="AX2508" s="19">
        <f t="shared" si="277"/>
        <v>3</v>
      </c>
      <c r="AY2508" s="19" t="e">
        <f>VLOOKUP(AG2508,Cías!$A$1:$E$10000,5,0)</f>
        <v>#N/A</v>
      </c>
      <c r="AZ2508" s="19" t="str">
        <f t="shared" si="278"/>
        <v>1023153</v>
      </c>
      <c r="BA2508" s="19" t="str">
        <f t="shared" si="279"/>
        <v>BUITRON MONTENEGRO JONNY</v>
      </c>
      <c r="BB2508" s="19" t="e">
        <f>VLOOKUP(AG2508,Cías!$A$1:$E$10000,3,0)</f>
        <v>#N/A</v>
      </c>
      <c r="BC2508" s="19"/>
      <c r="BD2508" s="19"/>
      <c r="BE2508" s="19"/>
      <c r="BF2508" s="19"/>
      <c r="BG2508" s="19"/>
      <c r="BH2508" s="19"/>
      <c r="BI2508" s="19"/>
      <c r="BJ2508" s="19"/>
    </row>
    <row r="2509" spans="1:62" ht="15" x14ac:dyDescent="0.2">
      <c r="A2509" s="19" t="s">
        <v>20671</v>
      </c>
      <c r="B2509" s="19" t="s">
        <v>1479</v>
      </c>
      <c r="C2509" s="43">
        <v>44665</v>
      </c>
      <c r="D2509" s="44">
        <v>0.52986111111111001</v>
      </c>
      <c r="E2509" s="19" t="s">
        <v>20678</v>
      </c>
      <c r="F2509" s="19" t="s">
        <v>20679</v>
      </c>
      <c r="G2509" s="19" t="s">
        <v>20680</v>
      </c>
      <c r="H2509" s="45">
        <v>1656.07</v>
      </c>
      <c r="I2509" s="45">
        <v>1856.8</v>
      </c>
      <c r="J2509" s="19" t="s">
        <v>1560</v>
      </c>
      <c r="K2509" s="19" t="s">
        <v>20681</v>
      </c>
      <c r="L2509" s="19" t="s">
        <v>20682</v>
      </c>
      <c r="M2509" s="19" t="s">
        <v>20683</v>
      </c>
      <c r="N2509" s="19" t="s">
        <v>20671</v>
      </c>
      <c r="O2509" s="19" t="s">
        <v>367</v>
      </c>
      <c r="P2509" s="19" t="s">
        <v>368</v>
      </c>
      <c r="Q2509" s="46">
        <v>240</v>
      </c>
      <c r="R2509" s="19" t="s">
        <v>1544</v>
      </c>
      <c r="S2509" s="19" t="s">
        <v>7054</v>
      </c>
      <c r="T2509" s="19" t="s">
        <v>7055</v>
      </c>
      <c r="U2509" s="19" t="s">
        <v>7056</v>
      </c>
      <c r="V2509" s="19" t="s">
        <v>7057</v>
      </c>
      <c r="W2509" s="19" t="s">
        <v>1829</v>
      </c>
      <c r="X2509" s="19" t="s">
        <v>7058</v>
      </c>
      <c r="Y2509" s="19" t="s">
        <v>5256</v>
      </c>
      <c r="Z2509" s="19" t="s">
        <v>5257</v>
      </c>
      <c r="AA2509" s="46">
        <v>15</v>
      </c>
      <c r="AB2509" s="19" t="s">
        <v>456</v>
      </c>
      <c r="AC2509" s="19" t="s">
        <v>60</v>
      </c>
      <c r="AD2509" s="19" t="s">
        <v>3205</v>
      </c>
      <c r="AE2509" s="19" t="s">
        <v>1481</v>
      </c>
      <c r="AF2509" s="19" t="s">
        <v>1554</v>
      </c>
      <c r="AG2509" s="19" t="s">
        <v>3206</v>
      </c>
      <c r="AH2509" s="19" t="s">
        <v>1499</v>
      </c>
      <c r="AI2509" s="19" t="s">
        <v>1500</v>
      </c>
      <c r="AJ2509" s="45">
        <v>0</v>
      </c>
      <c r="AK2509" s="45">
        <v>0</v>
      </c>
      <c r="AL2509" s="19" t="s">
        <v>1501</v>
      </c>
      <c r="AM2509" s="46">
        <v>16375</v>
      </c>
      <c r="AN2509" s="46">
        <v>12000</v>
      </c>
      <c r="AO2509" s="46">
        <v>4375</v>
      </c>
      <c r="AP2509" s="45">
        <v>36</v>
      </c>
      <c r="AQ2509" s="45"/>
      <c r="AR2509" s="45" t="str">
        <f>IFERROR(VLOOKUP(AB2509,'Pedidos marco'!$A$1:$D$10000,4,0)," ")</f>
        <v xml:space="preserve"> </v>
      </c>
      <c r="AS2509" s="45">
        <f t="shared" si="273"/>
        <v>14</v>
      </c>
      <c r="AT2509" s="45" t="str">
        <f t="shared" si="274"/>
        <v>14</v>
      </c>
      <c r="AU2509" s="47">
        <v>12</v>
      </c>
      <c r="AV2509" s="19" t="str">
        <f t="shared" si="275"/>
        <v>04 April</v>
      </c>
      <c r="AW2509" s="19">
        <f t="shared" si="276"/>
        <v>0.15</v>
      </c>
      <c r="AX2509" s="19">
        <f t="shared" si="277"/>
        <v>3</v>
      </c>
      <c r="AY2509" s="19" t="e">
        <f>VLOOKUP(AG2509,Cías!$A$1:$E$10000,5,0)</f>
        <v>#N/A</v>
      </c>
      <c r="AZ2509" s="19" t="str">
        <f t="shared" si="278"/>
        <v>1023153</v>
      </c>
      <c r="BA2509" s="19" t="str">
        <f t="shared" si="279"/>
        <v>BUITRON MONTENEGRO JONNY</v>
      </c>
      <c r="BB2509" s="19" t="e">
        <f>VLOOKUP(AG2509,Cías!$A$1:$E$10000,3,0)</f>
        <v>#N/A</v>
      </c>
      <c r="BC2509" s="19"/>
      <c r="BD2509" s="19"/>
      <c r="BE2509" s="19"/>
      <c r="BF2509" s="19"/>
      <c r="BG2509" s="19"/>
      <c r="BH2509" s="19"/>
      <c r="BI2509" s="19"/>
      <c r="BJ2509" s="19"/>
    </row>
    <row r="2510" spans="1:62" ht="15" x14ac:dyDescent="0.2">
      <c r="A2510" s="19" t="s">
        <v>20684</v>
      </c>
      <c r="B2510" s="19" t="s">
        <v>1479</v>
      </c>
      <c r="C2510" s="43">
        <v>44665</v>
      </c>
      <c r="D2510" s="44">
        <v>0.53611111111110998</v>
      </c>
      <c r="E2510" s="19" t="s">
        <v>20685</v>
      </c>
      <c r="F2510" s="19" t="s">
        <v>1481</v>
      </c>
      <c r="G2510" s="19" t="s">
        <v>1481</v>
      </c>
      <c r="H2510" s="45">
        <v>0</v>
      </c>
      <c r="I2510" s="45">
        <v>0</v>
      </c>
      <c r="J2510" s="19" t="s">
        <v>1482</v>
      </c>
      <c r="K2510" s="19" t="s">
        <v>20686</v>
      </c>
      <c r="L2510" s="19" t="s">
        <v>20687</v>
      </c>
      <c r="M2510" s="19" t="s">
        <v>20688</v>
      </c>
      <c r="N2510" s="19" t="s">
        <v>20684</v>
      </c>
      <c r="O2510" s="19" t="s">
        <v>1603</v>
      </c>
      <c r="P2510" s="19" t="s">
        <v>1604</v>
      </c>
      <c r="Q2510" s="46">
        <v>480</v>
      </c>
      <c r="R2510" s="19" t="s">
        <v>1544</v>
      </c>
      <c r="S2510" s="19" t="s">
        <v>4733</v>
      </c>
      <c r="T2510" s="19" t="s">
        <v>4734</v>
      </c>
      <c r="U2510" s="19" t="s">
        <v>4735</v>
      </c>
      <c r="V2510" s="19" t="s">
        <v>4736</v>
      </c>
      <c r="W2510" s="19" t="s">
        <v>1609</v>
      </c>
      <c r="X2510" s="19" t="s">
        <v>4737</v>
      </c>
      <c r="Y2510" s="19" t="s">
        <v>1611</v>
      </c>
      <c r="Z2510" s="19" t="s">
        <v>1612</v>
      </c>
      <c r="AA2510" s="46">
        <v>486</v>
      </c>
      <c r="AB2510" s="19" t="s">
        <v>587</v>
      </c>
      <c r="AC2510" s="19" t="s">
        <v>331</v>
      </c>
      <c r="AD2510" s="19" t="s">
        <v>4957</v>
      </c>
      <c r="AE2510" s="19" t="s">
        <v>4958</v>
      </c>
      <c r="AF2510" s="19" t="s">
        <v>1719</v>
      </c>
      <c r="AG2510" s="19" t="s">
        <v>4959</v>
      </c>
      <c r="AH2510" s="19" t="s">
        <v>1594</v>
      </c>
      <c r="AI2510" s="19" t="s">
        <v>1595</v>
      </c>
      <c r="AJ2510" s="45">
        <v>0.05</v>
      </c>
      <c r="AK2510" s="45">
        <v>24</v>
      </c>
      <c r="AL2510" s="19" t="s">
        <v>1501</v>
      </c>
      <c r="AM2510" s="46">
        <v>38690</v>
      </c>
      <c r="AN2510" s="46">
        <v>24050</v>
      </c>
      <c r="AO2510" s="46">
        <v>14640</v>
      </c>
      <c r="AP2510" s="45">
        <v>542.4</v>
      </c>
      <c r="AQ2510" s="45"/>
      <c r="AR2510" s="45" t="str">
        <f>IFERROR(VLOOKUP(AB2510,'Pedidos marco'!$A$1:$D$10000,4,0)," ")</f>
        <v xml:space="preserve"> </v>
      </c>
      <c r="AS2510" s="45">
        <f t="shared" si="273"/>
        <v>14</v>
      </c>
      <c r="AT2510" s="45" t="str">
        <f t="shared" si="274"/>
        <v>14</v>
      </c>
      <c r="AU2510" s="47">
        <v>24</v>
      </c>
      <c r="AV2510" s="19" t="str">
        <f t="shared" si="275"/>
        <v>04 April</v>
      </c>
      <c r="AW2510" s="19">
        <f t="shared" si="276"/>
        <v>1.1299999999999999</v>
      </c>
      <c r="AX2510" s="19">
        <f t="shared" si="277"/>
        <v>22.599999999999998</v>
      </c>
      <c r="AY2510" s="19" t="e">
        <f>VLOOKUP(AG2510,Cías!$A$1:$E$10000,5,0)</f>
        <v>#N/A</v>
      </c>
      <c r="AZ2510" s="19" t="str">
        <f t="shared" si="278"/>
        <v>1021893</v>
      </c>
      <c r="BA2510" s="19" t="str">
        <f t="shared" si="279"/>
        <v>VELASTEGUI ROMO LENIN ALEXANDER</v>
      </c>
      <c r="BB2510" s="19" t="e">
        <f>VLOOKUP(AG2510,Cías!$A$1:$E$10000,3,0)</f>
        <v>#N/A</v>
      </c>
      <c r="BC2510" s="19"/>
      <c r="BD2510" s="19"/>
      <c r="BE2510" s="19"/>
      <c r="BF2510" s="19"/>
      <c r="BG2510" s="19"/>
      <c r="BH2510" s="19"/>
      <c r="BI2510" s="19"/>
      <c r="BJ2510" s="19"/>
    </row>
    <row r="2511" spans="1:62" ht="15" x14ac:dyDescent="0.2">
      <c r="A2511" s="19" t="s">
        <v>20689</v>
      </c>
      <c r="B2511" s="19" t="s">
        <v>1479</v>
      </c>
      <c r="C2511" s="43">
        <v>44665</v>
      </c>
      <c r="D2511" s="44">
        <v>0.53958333333332997</v>
      </c>
      <c r="E2511" s="19" t="s">
        <v>20690</v>
      </c>
      <c r="F2511" s="19" t="s">
        <v>20691</v>
      </c>
      <c r="G2511" s="19" t="s">
        <v>20692</v>
      </c>
      <c r="H2511" s="45">
        <v>2509.1999999999998</v>
      </c>
      <c r="I2511" s="45">
        <v>2813.33</v>
      </c>
      <c r="J2511" s="19" t="s">
        <v>1560</v>
      </c>
      <c r="K2511" s="19" t="s">
        <v>20693</v>
      </c>
      <c r="L2511" s="19" t="s">
        <v>20694</v>
      </c>
      <c r="M2511" s="19" t="s">
        <v>20695</v>
      </c>
      <c r="N2511" s="19" t="s">
        <v>20689</v>
      </c>
      <c r="O2511" s="19" t="s">
        <v>371</v>
      </c>
      <c r="P2511" s="19" t="s">
        <v>372</v>
      </c>
      <c r="Q2511" s="46">
        <v>360</v>
      </c>
      <c r="R2511" s="19" t="s">
        <v>1544</v>
      </c>
      <c r="S2511" s="19" t="s">
        <v>1825</v>
      </c>
      <c r="T2511" s="19" t="s">
        <v>1826</v>
      </c>
      <c r="U2511" s="19" t="s">
        <v>6021</v>
      </c>
      <c r="V2511" s="19" t="s">
        <v>6022</v>
      </c>
      <c r="W2511" s="19" t="s">
        <v>2800</v>
      </c>
      <c r="X2511" s="19" t="s">
        <v>6023</v>
      </c>
      <c r="Y2511" s="19" t="s">
        <v>2802</v>
      </c>
      <c r="Z2511" s="19" t="s">
        <v>2803</v>
      </c>
      <c r="AA2511" s="46">
        <v>20</v>
      </c>
      <c r="AB2511" s="19" t="s">
        <v>451</v>
      </c>
      <c r="AC2511" s="19" t="s">
        <v>49</v>
      </c>
      <c r="AD2511" s="19" t="s">
        <v>2972</v>
      </c>
      <c r="AE2511" s="19" t="s">
        <v>2973</v>
      </c>
      <c r="AF2511" s="19" t="s">
        <v>1554</v>
      </c>
      <c r="AG2511" s="19" t="s">
        <v>2974</v>
      </c>
      <c r="AH2511" s="19" t="s">
        <v>1499</v>
      </c>
      <c r="AI2511" s="19" t="s">
        <v>1500</v>
      </c>
      <c r="AJ2511" s="45">
        <v>0</v>
      </c>
      <c r="AK2511" s="45">
        <v>0</v>
      </c>
      <c r="AL2511" s="19" t="s">
        <v>1501</v>
      </c>
      <c r="AM2511" s="46">
        <v>27240</v>
      </c>
      <c r="AN2511" s="46">
        <v>18040</v>
      </c>
      <c r="AO2511" s="46">
        <v>9200</v>
      </c>
      <c r="AP2511" s="45">
        <v>57.6</v>
      </c>
      <c r="AQ2511" s="45"/>
      <c r="AR2511" s="45" t="str">
        <f>IFERROR(VLOOKUP(AB2511,'Pedidos marco'!$A$1:$D$10000,4,0)," ")</f>
        <v xml:space="preserve"> </v>
      </c>
      <c r="AS2511" s="45">
        <f t="shared" si="273"/>
        <v>14</v>
      </c>
      <c r="AT2511" s="45" t="str">
        <f t="shared" si="274"/>
        <v>14</v>
      </c>
      <c r="AU2511" s="47">
        <v>18</v>
      </c>
      <c r="AV2511" s="19" t="str">
        <f t="shared" si="275"/>
        <v>04 April</v>
      </c>
      <c r="AW2511" s="19">
        <f t="shared" si="276"/>
        <v>0.16</v>
      </c>
      <c r="AX2511" s="19">
        <f t="shared" si="277"/>
        <v>3.2</v>
      </c>
      <c r="AY2511" s="19" t="e">
        <f>VLOOKUP(AG2511,Cías!$A$1:$E$10000,5,0)</f>
        <v>#N/A</v>
      </c>
      <c r="AZ2511" s="19" t="str">
        <f t="shared" si="278"/>
        <v>10005626</v>
      </c>
      <c r="BA2511" s="19" t="str">
        <f t="shared" si="279"/>
        <v>BENALCAZAR DE LA CRUZ CRISTIAN ROBE</v>
      </c>
      <c r="BB2511" s="19" t="e">
        <f>VLOOKUP(AG2511,Cías!$A$1:$E$10000,3,0)</f>
        <v>#N/A</v>
      </c>
      <c r="BC2511" s="19"/>
      <c r="BD2511" s="19"/>
      <c r="BE2511" s="19"/>
      <c r="BF2511" s="19"/>
      <c r="BG2511" s="19"/>
      <c r="BH2511" s="19"/>
      <c r="BI2511" s="19"/>
      <c r="BJ2511" s="19"/>
    </row>
    <row r="2512" spans="1:62" ht="15" x14ac:dyDescent="0.2">
      <c r="A2512" s="19" t="s">
        <v>20696</v>
      </c>
      <c r="B2512" s="19" t="s">
        <v>1479</v>
      </c>
      <c r="C2512" s="43">
        <v>44665</v>
      </c>
      <c r="D2512" s="44">
        <v>0.54374999999999996</v>
      </c>
      <c r="E2512" s="19" t="s">
        <v>20697</v>
      </c>
      <c r="F2512" s="19" t="s">
        <v>20698</v>
      </c>
      <c r="G2512" s="19" t="s">
        <v>20699</v>
      </c>
      <c r="H2512" s="45">
        <v>3153.6</v>
      </c>
      <c r="I2512" s="45">
        <v>3535.83</v>
      </c>
      <c r="J2512" s="19" t="s">
        <v>1560</v>
      </c>
      <c r="K2512" s="19" t="s">
        <v>20700</v>
      </c>
      <c r="L2512" s="19" t="s">
        <v>20701</v>
      </c>
      <c r="M2512" s="19" t="s">
        <v>20702</v>
      </c>
      <c r="N2512" s="19" t="s">
        <v>20696</v>
      </c>
      <c r="O2512" s="19" t="s">
        <v>1641</v>
      </c>
      <c r="P2512" s="19" t="s">
        <v>1642</v>
      </c>
      <c r="Q2512" s="46">
        <v>480</v>
      </c>
      <c r="R2512" s="19" t="s">
        <v>1544</v>
      </c>
      <c r="S2512" s="19" t="s">
        <v>7966</v>
      </c>
      <c r="T2512" s="19" t="s">
        <v>7967</v>
      </c>
      <c r="U2512" s="19" t="s">
        <v>7968</v>
      </c>
      <c r="V2512" s="19" t="s">
        <v>2126</v>
      </c>
      <c r="W2512" s="19" t="s">
        <v>1492</v>
      </c>
      <c r="X2512" s="19" t="s">
        <v>7969</v>
      </c>
      <c r="Y2512" s="19" t="s">
        <v>1494</v>
      </c>
      <c r="Z2512" s="19" t="s">
        <v>1495</v>
      </c>
      <c r="AA2512" s="46">
        <v>247</v>
      </c>
      <c r="AB2512" s="19" t="s">
        <v>497</v>
      </c>
      <c r="AC2512" s="19" t="s">
        <v>143</v>
      </c>
      <c r="AD2512" s="19" t="s">
        <v>11526</v>
      </c>
      <c r="AE2512" s="19" t="s">
        <v>11527</v>
      </c>
      <c r="AF2512" s="19" t="s">
        <v>1592</v>
      </c>
      <c r="AG2512" s="19" t="s">
        <v>11528</v>
      </c>
      <c r="AH2512" s="19" t="s">
        <v>1594</v>
      </c>
      <c r="AI2512" s="19" t="s">
        <v>1595</v>
      </c>
      <c r="AJ2512" s="45">
        <v>0.05</v>
      </c>
      <c r="AK2512" s="45">
        <v>24</v>
      </c>
      <c r="AL2512" s="19" t="s">
        <v>1501</v>
      </c>
      <c r="AM2512" s="46">
        <v>33235</v>
      </c>
      <c r="AN2512" s="46">
        <v>24045</v>
      </c>
      <c r="AO2512" s="46">
        <v>9190</v>
      </c>
      <c r="AP2512" s="45">
        <v>403.2</v>
      </c>
      <c r="AQ2512" s="45"/>
      <c r="AR2512" s="45" t="str">
        <f>IFERROR(VLOOKUP(AB2512,'Pedidos marco'!$A$1:$D$10000,4,0)," ")</f>
        <v xml:space="preserve"> </v>
      </c>
      <c r="AS2512" s="45">
        <f t="shared" si="273"/>
        <v>14</v>
      </c>
      <c r="AT2512" s="45" t="str">
        <f t="shared" si="274"/>
        <v>14</v>
      </c>
      <c r="AU2512" s="47">
        <v>24</v>
      </c>
      <c r="AV2512" s="19" t="str">
        <f t="shared" si="275"/>
        <v>04 April</v>
      </c>
      <c r="AW2512" s="19">
        <f t="shared" si="276"/>
        <v>0.84</v>
      </c>
      <c r="AX2512" s="19">
        <f t="shared" si="277"/>
        <v>16.8</v>
      </c>
      <c r="AY2512" s="19" t="e">
        <f>VLOOKUP(AG2512,Cías!$A$1:$E$10000,5,0)</f>
        <v>#N/A</v>
      </c>
      <c r="AZ2512" s="19" t="str">
        <f t="shared" si="278"/>
        <v>1013719</v>
      </c>
      <c r="BA2512" s="19" t="str">
        <f t="shared" si="279"/>
        <v>GARCES OSWALDO GERMAN</v>
      </c>
      <c r="BB2512" s="19" t="e">
        <f>VLOOKUP(AG2512,Cías!$A$1:$E$10000,3,0)</f>
        <v>#N/A</v>
      </c>
      <c r="BC2512" s="19"/>
      <c r="BD2512" s="19"/>
      <c r="BE2512" s="19"/>
      <c r="BF2512" s="19"/>
      <c r="BG2512" s="19"/>
      <c r="BH2512" s="19"/>
      <c r="BI2512" s="19"/>
      <c r="BJ2512" s="19"/>
    </row>
    <row r="2513" spans="1:62" ht="15" x14ac:dyDescent="0.2">
      <c r="A2513" s="19" t="s">
        <v>20696</v>
      </c>
      <c r="B2513" s="19" t="s">
        <v>1479</v>
      </c>
      <c r="C2513" s="43">
        <v>44665</v>
      </c>
      <c r="D2513" s="44">
        <v>0.54374999999999996</v>
      </c>
      <c r="E2513" s="19" t="s">
        <v>20703</v>
      </c>
      <c r="F2513" s="19" t="s">
        <v>20704</v>
      </c>
      <c r="G2513" s="19" t="s">
        <v>20705</v>
      </c>
      <c r="H2513" s="45">
        <v>1094.4000000000001</v>
      </c>
      <c r="I2513" s="45">
        <v>1227.05</v>
      </c>
      <c r="J2513" s="19" t="s">
        <v>1560</v>
      </c>
      <c r="K2513" s="19" t="s">
        <v>20700</v>
      </c>
      <c r="L2513" s="19" t="s">
        <v>20706</v>
      </c>
      <c r="M2513" s="19" t="s">
        <v>20707</v>
      </c>
      <c r="N2513" s="19" t="s">
        <v>20696</v>
      </c>
      <c r="O2513" s="19" t="s">
        <v>1603</v>
      </c>
      <c r="P2513" s="19" t="s">
        <v>1604</v>
      </c>
      <c r="Q2513" s="46">
        <v>160</v>
      </c>
      <c r="R2513" s="19" t="s">
        <v>1544</v>
      </c>
      <c r="S2513" s="19" t="s">
        <v>7966</v>
      </c>
      <c r="T2513" s="19" t="s">
        <v>7967</v>
      </c>
      <c r="U2513" s="19" t="s">
        <v>7968</v>
      </c>
      <c r="V2513" s="19" t="s">
        <v>2126</v>
      </c>
      <c r="W2513" s="19" t="s">
        <v>1492</v>
      </c>
      <c r="X2513" s="19" t="s">
        <v>7969</v>
      </c>
      <c r="Y2513" s="19" t="s">
        <v>1494</v>
      </c>
      <c r="Z2513" s="19" t="s">
        <v>1495</v>
      </c>
      <c r="AA2513" s="46">
        <v>247</v>
      </c>
      <c r="AB2513" s="19" t="s">
        <v>497</v>
      </c>
      <c r="AC2513" s="19" t="s">
        <v>143</v>
      </c>
      <c r="AD2513" s="19" t="s">
        <v>11526</v>
      </c>
      <c r="AE2513" s="19" t="s">
        <v>11527</v>
      </c>
      <c r="AF2513" s="19" t="s">
        <v>1592</v>
      </c>
      <c r="AG2513" s="19" t="s">
        <v>11528</v>
      </c>
      <c r="AH2513" s="19" t="s">
        <v>1594</v>
      </c>
      <c r="AI2513" s="19" t="s">
        <v>1595</v>
      </c>
      <c r="AJ2513" s="45">
        <v>0.05</v>
      </c>
      <c r="AK2513" s="45">
        <v>8</v>
      </c>
      <c r="AL2513" s="19" t="s">
        <v>1501</v>
      </c>
      <c r="AM2513" s="46">
        <v>17205</v>
      </c>
      <c r="AN2513" s="46">
        <v>8015</v>
      </c>
      <c r="AO2513" s="46">
        <v>9190</v>
      </c>
      <c r="AP2513" s="45">
        <v>134.4</v>
      </c>
      <c r="AQ2513" s="45"/>
      <c r="AR2513" s="45" t="str">
        <f>IFERROR(VLOOKUP(AB2513,'Pedidos marco'!$A$1:$D$10000,4,0)," ")</f>
        <v xml:space="preserve"> </v>
      </c>
      <c r="AS2513" s="45">
        <f t="shared" si="273"/>
        <v>14</v>
      </c>
      <c r="AT2513" s="45" t="str">
        <f t="shared" si="274"/>
        <v>14</v>
      </c>
      <c r="AU2513" s="47">
        <v>8</v>
      </c>
      <c r="AV2513" s="19" t="str">
        <f t="shared" si="275"/>
        <v>04 April</v>
      </c>
      <c r="AW2513" s="19">
        <f t="shared" si="276"/>
        <v>0.84000000000000008</v>
      </c>
      <c r="AX2513" s="19">
        <f t="shared" si="277"/>
        <v>16.8</v>
      </c>
      <c r="AY2513" s="19" t="e">
        <f>VLOOKUP(AG2513,Cías!$A$1:$E$10000,5,0)</f>
        <v>#N/A</v>
      </c>
      <c r="AZ2513" s="19" t="str">
        <f t="shared" si="278"/>
        <v>1013719</v>
      </c>
      <c r="BA2513" s="19" t="str">
        <f t="shared" si="279"/>
        <v>GARCES OSWALDO GERMAN</v>
      </c>
      <c r="BB2513" s="19" t="e">
        <f>VLOOKUP(AG2513,Cías!$A$1:$E$10000,3,0)</f>
        <v>#N/A</v>
      </c>
      <c r="BC2513" s="19"/>
      <c r="BD2513" s="19"/>
      <c r="BE2513" s="19"/>
      <c r="BF2513" s="19"/>
      <c r="BG2513" s="19"/>
      <c r="BH2513" s="19"/>
      <c r="BI2513" s="19"/>
      <c r="BJ2513" s="19"/>
    </row>
    <row r="2514" spans="1:62" ht="15" x14ac:dyDescent="0.2">
      <c r="A2514" s="19" t="s">
        <v>20708</v>
      </c>
      <c r="B2514" s="19" t="s">
        <v>1479</v>
      </c>
      <c r="C2514" s="43">
        <v>44665</v>
      </c>
      <c r="D2514" s="44">
        <v>0.54791666666667005</v>
      </c>
      <c r="E2514" s="19" t="s">
        <v>20709</v>
      </c>
      <c r="F2514" s="19" t="s">
        <v>20710</v>
      </c>
      <c r="G2514" s="19" t="s">
        <v>20711</v>
      </c>
      <c r="H2514" s="45">
        <v>3312.14</v>
      </c>
      <c r="I2514" s="45">
        <v>3713.6</v>
      </c>
      <c r="J2514" s="19" t="s">
        <v>1560</v>
      </c>
      <c r="K2514" s="19" t="s">
        <v>20712</v>
      </c>
      <c r="L2514" s="19" t="s">
        <v>20713</v>
      </c>
      <c r="M2514" s="19" t="s">
        <v>20714</v>
      </c>
      <c r="N2514" s="19" t="s">
        <v>20708</v>
      </c>
      <c r="O2514" s="19" t="s">
        <v>371</v>
      </c>
      <c r="P2514" s="19" t="s">
        <v>372</v>
      </c>
      <c r="Q2514" s="46">
        <v>480</v>
      </c>
      <c r="R2514" s="19" t="s">
        <v>1544</v>
      </c>
      <c r="S2514" s="19" t="s">
        <v>3650</v>
      </c>
      <c r="T2514" s="19" t="s">
        <v>3651</v>
      </c>
      <c r="U2514" s="19" t="s">
        <v>3652</v>
      </c>
      <c r="V2514" s="19" t="s">
        <v>3653</v>
      </c>
      <c r="W2514" s="19" t="s">
        <v>1865</v>
      </c>
      <c r="X2514" s="19" t="s">
        <v>3654</v>
      </c>
      <c r="Y2514" s="19" t="s">
        <v>1867</v>
      </c>
      <c r="Z2514" s="19" t="s">
        <v>1868</v>
      </c>
      <c r="AA2514" s="46">
        <v>30</v>
      </c>
      <c r="AB2514" s="19" t="s">
        <v>2659</v>
      </c>
      <c r="AC2514" s="19" t="s">
        <v>254</v>
      </c>
      <c r="AD2514" s="19" t="s">
        <v>2660</v>
      </c>
      <c r="AE2514" s="19" t="s">
        <v>1481</v>
      </c>
      <c r="AF2514" s="19" t="s">
        <v>1719</v>
      </c>
      <c r="AG2514" s="19" t="s">
        <v>2661</v>
      </c>
      <c r="AH2514" s="19" t="s">
        <v>1594</v>
      </c>
      <c r="AI2514" s="19" t="s">
        <v>1595</v>
      </c>
      <c r="AJ2514" s="45">
        <v>0.05</v>
      </c>
      <c r="AK2514" s="45">
        <v>24</v>
      </c>
      <c r="AL2514" s="19" t="s">
        <v>1501</v>
      </c>
      <c r="AM2514" s="46">
        <v>39900</v>
      </c>
      <c r="AN2514" s="46">
        <v>24040</v>
      </c>
      <c r="AO2514" s="46">
        <v>15860</v>
      </c>
      <c r="AP2514" s="45">
        <v>91.2</v>
      </c>
      <c r="AQ2514" s="45"/>
      <c r="AR2514" s="45" t="str">
        <f>IFERROR(VLOOKUP(AB2514,'Pedidos marco'!$A$1:$D$10000,4,0)," ")</f>
        <v xml:space="preserve"> </v>
      </c>
      <c r="AS2514" s="45">
        <f t="shared" si="273"/>
        <v>14</v>
      </c>
      <c r="AT2514" s="45" t="str">
        <f t="shared" si="274"/>
        <v>14</v>
      </c>
      <c r="AU2514" s="47">
        <v>24</v>
      </c>
      <c r="AV2514" s="19" t="str">
        <f t="shared" si="275"/>
        <v>04 April</v>
      </c>
      <c r="AW2514" s="19">
        <f t="shared" si="276"/>
        <v>0.19</v>
      </c>
      <c r="AX2514" s="19">
        <f t="shared" si="277"/>
        <v>3.8000000000000003</v>
      </c>
      <c r="AY2514" s="19" t="e">
        <f>VLOOKUP(AG2514,Cías!$A$1:$E$10000,5,0)</f>
        <v>#N/A</v>
      </c>
      <c r="AZ2514" s="19" t="str">
        <f t="shared" si="278"/>
        <v>10005628</v>
      </c>
      <c r="BA2514" s="19" t="str">
        <f t="shared" si="279"/>
        <v>PUPIALES URRESTA GUSTAVO</v>
      </c>
      <c r="BB2514" s="19" t="e">
        <f>VLOOKUP(AG2514,Cías!$A$1:$E$10000,3,0)</f>
        <v>#N/A</v>
      </c>
      <c r="BC2514" s="19"/>
      <c r="BD2514" s="19"/>
      <c r="BE2514" s="19"/>
      <c r="BF2514" s="19"/>
      <c r="BG2514" s="19"/>
      <c r="BH2514" s="19"/>
      <c r="BI2514" s="19"/>
      <c r="BJ2514" s="19"/>
    </row>
    <row r="2515" spans="1:62" ht="15" x14ac:dyDescent="0.2">
      <c r="A2515" s="19" t="s">
        <v>20715</v>
      </c>
      <c r="B2515" s="19" t="s">
        <v>1479</v>
      </c>
      <c r="C2515" s="43">
        <v>44665</v>
      </c>
      <c r="D2515" s="44">
        <v>0.55347222222222003</v>
      </c>
      <c r="E2515" s="19" t="s">
        <v>20716</v>
      </c>
      <c r="F2515" s="19" t="s">
        <v>1481</v>
      </c>
      <c r="G2515" s="19" t="s">
        <v>1481</v>
      </c>
      <c r="H2515" s="45">
        <v>0</v>
      </c>
      <c r="I2515" s="45">
        <v>0</v>
      </c>
      <c r="J2515" s="19" t="s">
        <v>1482</v>
      </c>
      <c r="K2515" s="19" t="s">
        <v>20717</v>
      </c>
      <c r="L2515" s="19" t="s">
        <v>20718</v>
      </c>
      <c r="M2515" s="19" t="s">
        <v>20719</v>
      </c>
      <c r="N2515" s="19" t="s">
        <v>20715</v>
      </c>
      <c r="O2515" s="19" t="s">
        <v>1486</v>
      </c>
      <c r="P2515" s="19" t="s">
        <v>1487</v>
      </c>
      <c r="Q2515" s="46">
        <v>29.81</v>
      </c>
      <c r="R2515" s="19" t="s">
        <v>1488</v>
      </c>
      <c r="S2515" s="19" t="s">
        <v>1489</v>
      </c>
      <c r="T2515" s="19" t="s">
        <v>418</v>
      </c>
      <c r="U2515" s="19" t="s">
        <v>1508</v>
      </c>
      <c r="V2515" s="19" t="s">
        <v>1509</v>
      </c>
      <c r="W2515" s="19" t="s">
        <v>415</v>
      </c>
      <c r="X2515" s="19" t="s">
        <v>1510</v>
      </c>
      <c r="Y2515" s="19" t="s">
        <v>1511</v>
      </c>
      <c r="Z2515" s="19" t="s">
        <v>1512</v>
      </c>
      <c r="AA2515" s="46">
        <v>113</v>
      </c>
      <c r="AB2515" s="19" t="s">
        <v>1513</v>
      </c>
      <c r="AC2515" s="19" t="s">
        <v>418</v>
      </c>
      <c r="AD2515" s="19" t="s">
        <v>1514</v>
      </c>
      <c r="AE2515" s="19" t="s">
        <v>1515</v>
      </c>
      <c r="AF2515" s="19" t="s">
        <v>1497</v>
      </c>
      <c r="AG2515" s="19" t="s">
        <v>1516</v>
      </c>
      <c r="AH2515" s="19" t="s">
        <v>1499</v>
      </c>
      <c r="AI2515" s="19" t="s">
        <v>1500</v>
      </c>
      <c r="AJ2515" s="45">
        <v>0</v>
      </c>
      <c r="AK2515" s="45">
        <v>0</v>
      </c>
      <c r="AL2515" s="19" t="s">
        <v>1517</v>
      </c>
      <c r="AM2515" s="46">
        <v>48500</v>
      </c>
      <c r="AN2515" s="46">
        <v>29810</v>
      </c>
      <c r="AO2515" s="46">
        <v>18690</v>
      </c>
      <c r="AP2515" s="45">
        <v>0</v>
      </c>
      <c r="AQ2515" s="45"/>
      <c r="AR2515" s="45" t="str">
        <f>IFERROR(VLOOKUP(AB2515,'Pedidos marco'!$A$1:$D$10000,4,0)," ")</f>
        <v xml:space="preserve"> </v>
      </c>
      <c r="AS2515" s="45">
        <f t="shared" si="273"/>
        <v>14</v>
      </c>
      <c r="AT2515" s="45" t="str">
        <f t="shared" si="274"/>
        <v>14</v>
      </c>
      <c r="AU2515" s="47">
        <v>29.81</v>
      </c>
      <c r="AV2515" s="19" t="str">
        <f t="shared" si="275"/>
        <v>04 April</v>
      </c>
      <c r="AW2515" s="19">
        <f t="shared" si="276"/>
        <v>0</v>
      </c>
      <c r="AX2515" s="19">
        <f t="shared" si="277"/>
        <v>0</v>
      </c>
      <c r="AY2515" s="19" t="e">
        <f>VLOOKUP(AG2515,Cías!$A$1:$E$10000,5,0)</f>
        <v>#N/A</v>
      </c>
      <c r="AZ2515" s="19" t="str">
        <f t="shared" si="278"/>
        <v>1014412</v>
      </c>
      <c r="BA2515" s="19" t="str">
        <f t="shared" si="279"/>
        <v>UNION DE CONCRETERAS UNICON UCUE</v>
      </c>
      <c r="BB2515" s="19" t="e">
        <f>VLOOKUP(AG2515,Cías!$A$1:$E$10000,3,0)</f>
        <v>#N/A</v>
      </c>
      <c r="BC2515" s="19"/>
      <c r="BD2515" s="19"/>
      <c r="BE2515" s="19"/>
      <c r="BF2515" s="19"/>
      <c r="BG2515" s="19"/>
      <c r="BH2515" s="19"/>
      <c r="BI2515" s="19"/>
      <c r="BJ2515" s="19"/>
    </row>
    <row r="2516" spans="1:62" ht="15" x14ac:dyDescent="0.2">
      <c r="A2516" s="19" t="s">
        <v>20720</v>
      </c>
      <c r="B2516" s="19" t="s">
        <v>1479</v>
      </c>
      <c r="C2516" s="43">
        <v>44665</v>
      </c>
      <c r="D2516" s="44">
        <v>0.55694444444444002</v>
      </c>
      <c r="E2516" s="19" t="s">
        <v>20721</v>
      </c>
      <c r="F2516" s="19" t="s">
        <v>20722</v>
      </c>
      <c r="G2516" s="19" t="s">
        <v>20723</v>
      </c>
      <c r="H2516" s="45">
        <v>256.8</v>
      </c>
      <c r="I2516" s="45">
        <v>287.93</v>
      </c>
      <c r="J2516" s="19" t="s">
        <v>1560</v>
      </c>
      <c r="K2516" s="19" t="s">
        <v>20724</v>
      </c>
      <c r="L2516" s="19" t="s">
        <v>20725</v>
      </c>
      <c r="M2516" s="19" t="s">
        <v>20726</v>
      </c>
      <c r="N2516" s="19" t="s">
        <v>20720</v>
      </c>
      <c r="O2516" s="19" t="s">
        <v>369</v>
      </c>
      <c r="P2516" s="19" t="s">
        <v>370</v>
      </c>
      <c r="Q2516" s="46">
        <v>40</v>
      </c>
      <c r="R2516" s="19" t="s">
        <v>1544</v>
      </c>
      <c r="S2516" s="19" t="s">
        <v>5143</v>
      </c>
      <c r="T2516" s="19" t="s">
        <v>5144</v>
      </c>
      <c r="U2516" s="19" t="s">
        <v>5145</v>
      </c>
      <c r="V2516" s="19" t="s">
        <v>5146</v>
      </c>
      <c r="W2516" s="19" t="s">
        <v>1627</v>
      </c>
      <c r="X2516" s="19" t="s">
        <v>5147</v>
      </c>
      <c r="Y2516" s="19" t="s">
        <v>1629</v>
      </c>
      <c r="Z2516" s="19" t="s">
        <v>1630</v>
      </c>
      <c r="AA2516" s="46">
        <v>40</v>
      </c>
      <c r="AB2516" s="19" t="s">
        <v>580</v>
      </c>
      <c r="AC2516" s="19" t="s">
        <v>317</v>
      </c>
      <c r="AD2516" s="19" t="s">
        <v>3023</v>
      </c>
      <c r="AE2516" s="19" t="s">
        <v>3024</v>
      </c>
      <c r="AF2516" s="19" t="s">
        <v>1719</v>
      </c>
      <c r="AG2516" s="19" t="s">
        <v>3025</v>
      </c>
      <c r="AH2516" s="19" t="s">
        <v>1594</v>
      </c>
      <c r="AI2516" s="19" t="s">
        <v>1595</v>
      </c>
      <c r="AJ2516" s="45">
        <v>0.05</v>
      </c>
      <c r="AK2516" s="45">
        <v>2</v>
      </c>
      <c r="AL2516" s="19" t="s">
        <v>1501</v>
      </c>
      <c r="AM2516" s="46">
        <v>8695</v>
      </c>
      <c r="AN2516" s="46">
        <v>2005</v>
      </c>
      <c r="AO2516" s="46">
        <v>6690</v>
      </c>
      <c r="AP2516" s="45">
        <v>8.4</v>
      </c>
      <c r="AQ2516" s="45"/>
      <c r="AR2516" s="45" t="str">
        <f>IFERROR(VLOOKUP(AB2516,'Pedidos marco'!$A$1:$D$10000,4,0)," ")</f>
        <v xml:space="preserve"> </v>
      </c>
      <c r="AS2516" s="45">
        <f t="shared" si="273"/>
        <v>14</v>
      </c>
      <c r="AT2516" s="45" t="str">
        <f t="shared" si="274"/>
        <v>14</v>
      </c>
      <c r="AU2516" s="47">
        <v>2</v>
      </c>
      <c r="AV2516" s="19" t="str">
        <f t="shared" si="275"/>
        <v>04 April</v>
      </c>
      <c r="AW2516" s="19">
        <f t="shared" si="276"/>
        <v>0.21000000000000002</v>
      </c>
      <c r="AX2516" s="19">
        <f t="shared" si="277"/>
        <v>4.2</v>
      </c>
      <c r="AY2516" s="19" t="e">
        <f>VLOOKUP(AG2516,Cías!$A$1:$E$10000,5,0)</f>
        <v>#N/A</v>
      </c>
      <c r="AZ2516" s="19" t="str">
        <f t="shared" si="278"/>
        <v>1014036</v>
      </c>
      <c r="BA2516" s="19" t="str">
        <f t="shared" si="279"/>
        <v>TULCANAZA VASQUEZ EDISON MARCELO</v>
      </c>
      <c r="BB2516" s="19" t="e">
        <f>VLOOKUP(AG2516,Cías!$A$1:$E$10000,3,0)</f>
        <v>#N/A</v>
      </c>
      <c r="BC2516" s="19"/>
      <c r="BD2516" s="19"/>
      <c r="BE2516" s="19"/>
      <c r="BF2516" s="19"/>
      <c r="BG2516" s="19"/>
      <c r="BH2516" s="19"/>
      <c r="BI2516" s="19"/>
      <c r="BJ2516" s="19"/>
    </row>
    <row r="2517" spans="1:62" ht="15" x14ac:dyDescent="0.2">
      <c r="A2517" s="19" t="s">
        <v>20720</v>
      </c>
      <c r="B2517" s="19" t="s">
        <v>1479</v>
      </c>
      <c r="C2517" s="43">
        <v>44665</v>
      </c>
      <c r="D2517" s="44">
        <v>0.55694444444444002</v>
      </c>
      <c r="E2517" s="19" t="s">
        <v>20727</v>
      </c>
      <c r="F2517" s="19" t="s">
        <v>20728</v>
      </c>
      <c r="G2517" s="19" t="s">
        <v>20729</v>
      </c>
      <c r="H2517" s="45">
        <v>3066.8</v>
      </c>
      <c r="I2517" s="45">
        <v>3438.52</v>
      </c>
      <c r="J2517" s="19" t="s">
        <v>1560</v>
      </c>
      <c r="K2517" s="19" t="s">
        <v>20724</v>
      </c>
      <c r="L2517" s="19" t="s">
        <v>20730</v>
      </c>
      <c r="M2517" s="19" t="s">
        <v>20731</v>
      </c>
      <c r="N2517" s="19" t="s">
        <v>20720</v>
      </c>
      <c r="O2517" s="19" t="s">
        <v>367</v>
      </c>
      <c r="P2517" s="19" t="s">
        <v>368</v>
      </c>
      <c r="Q2517" s="46">
        <v>440</v>
      </c>
      <c r="R2517" s="19" t="s">
        <v>1544</v>
      </c>
      <c r="S2517" s="19" t="s">
        <v>5143</v>
      </c>
      <c r="T2517" s="19" t="s">
        <v>5144</v>
      </c>
      <c r="U2517" s="19" t="s">
        <v>5145</v>
      </c>
      <c r="V2517" s="19" t="s">
        <v>5146</v>
      </c>
      <c r="W2517" s="19" t="s">
        <v>1627</v>
      </c>
      <c r="X2517" s="19" t="s">
        <v>5147</v>
      </c>
      <c r="Y2517" s="19" t="s">
        <v>1629</v>
      </c>
      <c r="Z2517" s="19" t="s">
        <v>1630</v>
      </c>
      <c r="AA2517" s="46">
        <v>40</v>
      </c>
      <c r="AB2517" s="19" t="s">
        <v>580</v>
      </c>
      <c r="AC2517" s="19" t="s">
        <v>317</v>
      </c>
      <c r="AD2517" s="19" t="s">
        <v>3023</v>
      </c>
      <c r="AE2517" s="19" t="s">
        <v>3024</v>
      </c>
      <c r="AF2517" s="19" t="s">
        <v>1719</v>
      </c>
      <c r="AG2517" s="19" t="s">
        <v>3025</v>
      </c>
      <c r="AH2517" s="19" t="s">
        <v>1594</v>
      </c>
      <c r="AI2517" s="19" t="s">
        <v>1595</v>
      </c>
      <c r="AJ2517" s="45">
        <v>0.05</v>
      </c>
      <c r="AK2517" s="45">
        <v>22</v>
      </c>
      <c r="AL2517" s="19" t="s">
        <v>1501</v>
      </c>
      <c r="AM2517" s="46">
        <v>28745</v>
      </c>
      <c r="AN2517" s="46">
        <v>22055</v>
      </c>
      <c r="AO2517" s="46">
        <v>6690</v>
      </c>
      <c r="AP2517" s="45">
        <v>92.4</v>
      </c>
      <c r="AQ2517" s="45"/>
      <c r="AR2517" s="45" t="str">
        <f>IFERROR(VLOOKUP(AB2517,'Pedidos marco'!$A$1:$D$10000,4,0)," ")</f>
        <v xml:space="preserve"> </v>
      </c>
      <c r="AS2517" s="45">
        <f t="shared" si="273"/>
        <v>14</v>
      </c>
      <c r="AT2517" s="45" t="str">
        <f t="shared" si="274"/>
        <v>14</v>
      </c>
      <c r="AU2517" s="47">
        <v>22</v>
      </c>
      <c r="AV2517" s="19" t="str">
        <f t="shared" si="275"/>
        <v>04 April</v>
      </c>
      <c r="AW2517" s="19">
        <f t="shared" si="276"/>
        <v>0.21000000000000002</v>
      </c>
      <c r="AX2517" s="19">
        <f t="shared" si="277"/>
        <v>4.2</v>
      </c>
      <c r="AY2517" s="19" t="e">
        <f>VLOOKUP(AG2517,Cías!$A$1:$E$10000,5,0)</f>
        <v>#N/A</v>
      </c>
      <c r="AZ2517" s="19" t="str">
        <f t="shared" si="278"/>
        <v>1014036</v>
      </c>
      <c r="BA2517" s="19" t="str">
        <f t="shared" si="279"/>
        <v>TULCANAZA VASQUEZ EDISON MARCELO</v>
      </c>
      <c r="BB2517" s="19" t="e">
        <f>VLOOKUP(AG2517,Cías!$A$1:$E$10000,3,0)</f>
        <v>#N/A</v>
      </c>
      <c r="BC2517" s="19"/>
      <c r="BD2517" s="19"/>
      <c r="BE2517" s="19"/>
      <c r="BF2517" s="19"/>
      <c r="BG2517" s="19"/>
      <c r="BH2517" s="19"/>
      <c r="BI2517" s="19"/>
      <c r="BJ2517" s="19"/>
    </row>
    <row r="2518" spans="1:62" ht="15" x14ac:dyDescent="0.2">
      <c r="A2518" s="19" t="s">
        <v>20732</v>
      </c>
      <c r="B2518" s="19" t="s">
        <v>1479</v>
      </c>
      <c r="C2518" s="43">
        <v>44665</v>
      </c>
      <c r="D2518" s="44">
        <v>0.55972222222222001</v>
      </c>
      <c r="E2518" s="19" t="s">
        <v>20733</v>
      </c>
      <c r="F2518" s="19" t="s">
        <v>1481</v>
      </c>
      <c r="G2518" s="19" t="s">
        <v>1481</v>
      </c>
      <c r="H2518" s="45">
        <v>0</v>
      </c>
      <c r="I2518" s="45">
        <v>0</v>
      </c>
      <c r="J2518" s="19" t="s">
        <v>1482</v>
      </c>
      <c r="K2518" s="19" t="s">
        <v>20734</v>
      </c>
      <c r="L2518" s="19" t="s">
        <v>20735</v>
      </c>
      <c r="M2518" s="19" t="s">
        <v>20736</v>
      </c>
      <c r="N2518" s="19" t="s">
        <v>20732</v>
      </c>
      <c r="O2518" s="19" t="s">
        <v>1603</v>
      </c>
      <c r="P2518" s="19" t="s">
        <v>1604</v>
      </c>
      <c r="Q2518" s="46">
        <v>480</v>
      </c>
      <c r="R2518" s="19" t="s">
        <v>1544</v>
      </c>
      <c r="S2518" s="19" t="s">
        <v>4733</v>
      </c>
      <c r="T2518" s="19" t="s">
        <v>4734</v>
      </c>
      <c r="U2518" s="19" t="s">
        <v>4735</v>
      </c>
      <c r="V2518" s="19" t="s">
        <v>4736</v>
      </c>
      <c r="W2518" s="19" t="s">
        <v>1609</v>
      </c>
      <c r="X2518" s="19" t="s">
        <v>4737</v>
      </c>
      <c r="Y2518" s="19" t="s">
        <v>1611</v>
      </c>
      <c r="Z2518" s="19" t="s">
        <v>1612</v>
      </c>
      <c r="AA2518" s="46">
        <v>486</v>
      </c>
      <c r="AB2518" s="19" t="s">
        <v>575</v>
      </c>
      <c r="AC2518" s="19" t="s">
        <v>303</v>
      </c>
      <c r="AD2518" s="19" t="s">
        <v>4839</v>
      </c>
      <c r="AE2518" s="19" t="s">
        <v>4840</v>
      </c>
      <c r="AF2518" s="19" t="s">
        <v>1719</v>
      </c>
      <c r="AG2518" s="19" t="s">
        <v>4841</v>
      </c>
      <c r="AH2518" s="19" t="s">
        <v>1594</v>
      </c>
      <c r="AI2518" s="19" t="s">
        <v>1595</v>
      </c>
      <c r="AJ2518" s="45">
        <v>0.05</v>
      </c>
      <c r="AK2518" s="45">
        <v>24</v>
      </c>
      <c r="AL2518" s="19" t="s">
        <v>1501</v>
      </c>
      <c r="AM2518" s="46">
        <v>39430</v>
      </c>
      <c r="AN2518" s="46">
        <v>24050</v>
      </c>
      <c r="AO2518" s="46">
        <v>15380</v>
      </c>
      <c r="AP2518" s="45">
        <v>542.4</v>
      </c>
      <c r="AQ2518" s="45"/>
      <c r="AR2518" s="45" t="str">
        <f>IFERROR(VLOOKUP(AB2518,'Pedidos marco'!$A$1:$D$10000,4,0)," ")</f>
        <v xml:space="preserve"> </v>
      </c>
      <c r="AS2518" s="45">
        <f t="shared" si="273"/>
        <v>14</v>
      </c>
      <c r="AT2518" s="45" t="str">
        <f t="shared" si="274"/>
        <v>14</v>
      </c>
      <c r="AU2518" s="47">
        <v>24</v>
      </c>
      <c r="AV2518" s="19" t="str">
        <f t="shared" si="275"/>
        <v>04 April</v>
      </c>
      <c r="AW2518" s="19">
        <f t="shared" si="276"/>
        <v>1.1299999999999999</v>
      </c>
      <c r="AX2518" s="19">
        <f t="shared" si="277"/>
        <v>22.599999999999998</v>
      </c>
      <c r="AY2518" s="19" t="e">
        <f>VLOOKUP(AG2518,Cías!$A$1:$E$10000,5,0)</f>
        <v>#N/A</v>
      </c>
      <c r="AZ2518" s="19" t="str">
        <f t="shared" si="278"/>
        <v>1013257</v>
      </c>
      <c r="BA2518" s="19" t="str">
        <f t="shared" si="279"/>
        <v>TERAN SARZOSA FRANCISCO BOLIVAR</v>
      </c>
      <c r="BB2518" s="19" t="e">
        <f>VLOOKUP(AG2518,Cías!$A$1:$E$10000,3,0)</f>
        <v>#N/A</v>
      </c>
      <c r="BC2518" s="19"/>
      <c r="BD2518" s="19"/>
      <c r="BE2518" s="19"/>
      <c r="BF2518" s="19"/>
      <c r="BG2518" s="19"/>
      <c r="BH2518" s="19"/>
      <c r="BI2518" s="19"/>
      <c r="BJ2518" s="19"/>
    </row>
    <row r="2519" spans="1:62" ht="15" x14ac:dyDescent="0.2">
      <c r="A2519" s="19" t="s">
        <v>20737</v>
      </c>
      <c r="B2519" s="19" t="s">
        <v>1479</v>
      </c>
      <c r="C2519" s="43">
        <v>44665</v>
      </c>
      <c r="D2519" s="44">
        <v>0.56180555555556</v>
      </c>
      <c r="E2519" s="19" t="s">
        <v>20738</v>
      </c>
      <c r="F2519" s="19" t="s">
        <v>20739</v>
      </c>
      <c r="G2519" s="19" t="s">
        <v>20740</v>
      </c>
      <c r="H2519" s="45">
        <v>2310</v>
      </c>
      <c r="I2519" s="45">
        <v>2589.9899999999998</v>
      </c>
      <c r="J2519" s="19" t="s">
        <v>1560</v>
      </c>
      <c r="K2519" s="19" t="s">
        <v>20741</v>
      </c>
      <c r="L2519" s="19" t="s">
        <v>20742</v>
      </c>
      <c r="M2519" s="19" t="s">
        <v>20743</v>
      </c>
      <c r="N2519" s="19" t="s">
        <v>20737</v>
      </c>
      <c r="O2519" s="19" t="s">
        <v>1641</v>
      </c>
      <c r="P2519" s="19" t="s">
        <v>1642</v>
      </c>
      <c r="Q2519" s="46">
        <v>660</v>
      </c>
      <c r="R2519" s="19" t="s">
        <v>1544</v>
      </c>
      <c r="S2519" s="19" t="s">
        <v>1795</v>
      </c>
      <c r="T2519" s="19" t="s">
        <v>177</v>
      </c>
      <c r="U2519" s="19" t="s">
        <v>4126</v>
      </c>
      <c r="V2519" s="19" t="s">
        <v>4127</v>
      </c>
      <c r="W2519" s="19" t="s">
        <v>1740</v>
      </c>
      <c r="X2519" s="19" t="s">
        <v>4128</v>
      </c>
      <c r="Y2519" s="19" t="s">
        <v>1742</v>
      </c>
      <c r="Z2519" s="19" t="s">
        <v>1743</v>
      </c>
      <c r="AA2519" s="46">
        <v>469</v>
      </c>
      <c r="AB2519" s="19" t="s">
        <v>1802</v>
      </c>
      <c r="AC2519" s="19" t="s">
        <v>177</v>
      </c>
      <c r="AD2519" s="19" t="s">
        <v>4129</v>
      </c>
      <c r="AE2519" s="19" t="s">
        <v>1481</v>
      </c>
      <c r="AF2519" s="19" t="s">
        <v>1592</v>
      </c>
      <c r="AG2519" s="19" t="s">
        <v>4130</v>
      </c>
      <c r="AH2519" s="19" t="s">
        <v>1499</v>
      </c>
      <c r="AI2519" s="19" t="s">
        <v>1500</v>
      </c>
      <c r="AJ2519" s="45">
        <v>0</v>
      </c>
      <c r="AK2519" s="45">
        <v>0</v>
      </c>
      <c r="AL2519" s="19" t="s">
        <v>1517</v>
      </c>
      <c r="AM2519" s="46">
        <v>51560</v>
      </c>
      <c r="AN2519" s="46">
        <v>33080</v>
      </c>
      <c r="AO2519" s="46">
        <v>18480</v>
      </c>
      <c r="AP2519" s="45">
        <v>0</v>
      </c>
      <c r="AQ2519" s="45"/>
      <c r="AR2519" s="45" t="str">
        <f>IFERROR(VLOOKUP(AB2519,'Pedidos marco'!$A$1:$D$10000,4,0)," ")</f>
        <v xml:space="preserve"> </v>
      </c>
      <c r="AS2519" s="45">
        <f t="shared" si="273"/>
        <v>14</v>
      </c>
      <c r="AT2519" s="45" t="str">
        <f t="shared" si="274"/>
        <v>14</v>
      </c>
      <c r="AU2519" s="47">
        <v>33</v>
      </c>
      <c r="AV2519" s="19" t="str">
        <f t="shared" si="275"/>
        <v>04 April</v>
      </c>
      <c r="AW2519" s="19">
        <f t="shared" si="276"/>
        <v>0</v>
      </c>
      <c r="AX2519" s="19">
        <f t="shared" si="277"/>
        <v>0</v>
      </c>
      <c r="AY2519" s="19" t="e">
        <f>VLOOKUP(AG2519,Cías!$A$1:$E$10000,5,0)</f>
        <v>#N/A</v>
      </c>
      <c r="AZ2519" s="19" t="str">
        <f t="shared" si="278"/>
        <v>1013478</v>
      </c>
      <c r="BA2519" s="19" t="str">
        <f t="shared" si="279"/>
        <v>LANDAZURI CORDOVA IVAN OSWALDO</v>
      </c>
      <c r="BB2519" s="19" t="e">
        <f>VLOOKUP(AG2519,Cías!$A$1:$E$10000,3,0)</f>
        <v>#N/A</v>
      </c>
      <c r="BC2519" s="19"/>
      <c r="BD2519" s="19"/>
      <c r="BE2519" s="19"/>
      <c r="BF2519" s="19"/>
      <c r="BG2519" s="19"/>
      <c r="BH2519" s="19"/>
      <c r="BI2519" s="19"/>
      <c r="BJ2519" s="19"/>
    </row>
    <row r="2520" spans="1:62" ht="15" x14ac:dyDescent="0.2">
      <c r="A2520" s="19" t="s">
        <v>20744</v>
      </c>
      <c r="B2520" s="19" t="s">
        <v>1479</v>
      </c>
      <c r="C2520" s="43">
        <v>44665</v>
      </c>
      <c r="D2520" s="44">
        <v>0.56319444444444</v>
      </c>
      <c r="E2520" s="19" t="s">
        <v>20745</v>
      </c>
      <c r="F2520" s="19" t="s">
        <v>20746</v>
      </c>
      <c r="G2520" s="19" t="s">
        <v>20747</v>
      </c>
      <c r="H2520" s="45">
        <v>1817.2</v>
      </c>
      <c r="I2520" s="45">
        <v>2037.45</v>
      </c>
      <c r="J2520" s="19" t="s">
        <v>1560</v>
      </c>
      <c r="K2520" s="19" t="s">
        <v>20748</v>
      </c>
      <c r="L2520" s="19" t="s">
        <v>20749</v>
      </c>
      <c r="M2520" s="19" t="s">
        <v>20750</v>
      </c>
      <c r="N2520" s="19" t="s">
        <v>20744</v>
      </c>
      <c r="O2520" s="19" t="s">
        <v>1641</v>
      </c>
      <c r="P2520" s="19" t="s">
        <v>1642</v>
      </c>
      <c r="Q2520" s="46">
        <v>280</v>
      </c>
      <c r="R2520" s="19" t="s">
        <v>1544</v>
      </c>
      <c r="S2520" s="19" t="s">
        <v>5340</v>
      </c>
      <c r="T2520" s="19" t="s">
        <v>279</v>
      </c>
      <c r="U2520" s="19" t="s">
        <v>5341</v>
      </c>
      <c r="V2520" s="19" t="s">
        <v>5342</v>
      </c>
      <c r="W2520" s="19" t="s">
        <v>4073</v>
      </c>
      <c r="X2520" s="19" t="s">
        <v>5343</v>
      </c>
      <c r="Y2520" s="19" t="s">
        <v>4075</v>
      </c>
      <c r="Z2520" s="19" t="s">
        <v>4076</v>
      </c>
      <c r="AA2520" s="46">
        <v>468</v>
      </c>
      <c r="AB2520" s="19" t="s">
        <v>496</v>
      </c>
      <c r="AC2520" s="19" t="s">
        <v>141</v>
      </c>
      <c r="AD2520" s="19" t="s">
        <v>6555</v>
      </c>
      <c r="AE2520" s="19" t="s">
        <v>6556</v>
      </c>
      <c r="AF2520" s="19" t="s">
        <v>1554</v>
      </c>
      <c r="AG2520" s="19" t="s">
        <v>6557</v>
      </c>
      <c r="AH2520" s="19" t="s">
        <v>1499</v>
      </c>
      <c r="AI2520" s="19" t="s">
        <v>1500</v>
      </c>
      <c r="AJ2520" s="45">
        <v>0</v>
      </c>
      <c r="AK2520" s="45">
        <v>0</v>
      </c>
      <c r="AL2520" s="19" t="s">
        <v>1501</v>
      </c>
      <c r="AM2520" s="46">
        <v>18601.111000000001</v>
      </c>
      <c r="AN2520" s="46">
        <v>14031.111000000001</v>
      </c>
      <c r="AO2520" s="46">
        <v>4570</v>
      </c>
      <c r="AP2520" s="45">
        <v>322</v>
      </c>
      <c r="AQ2520" s="45"/>
      <c r="AR2520" s="45" t="str">
        <f>IFERROR(VLOOKUP(AB2520,'Pedidos marco'!$A$1:$D$10000,4,0)," ")</f>
        <v xml:space="preserve"> </v>
      </c>
      <c r="AS2520" s="45">
        <f t="shared" si="273"/>
        <v>14</v>
      </c>
      <c r="AT2520" s="45" t="str">
        <f t="shared" si="274"/>
        <v>14</v>
      </c>
      <c r="AU2520" s="47">
        <v>14</v>
      </c>
      <c r="AV2520" s="19" t="str">
        <f t="shared" si="275"/>
        <v>04 April</v>
      </c>
      <c r="AW2520" s="19">
        <f t="shared" si="276"/>
        <v>1.1499999999999999</v>
      </c>
      <c r="AX2520" s="19">
        <f t="shared" si="277"/>
        <v>23</v>
      </c>
      <c r="AY2520" s="19" t="e">
        <f>VLOOKUP(AG2520,Cías!$A$1:$E$10000,5,0)</f>
        <v>#N/A</v>
      </c>
      <c r="AZ2520" s="19" t="str">
        <f t="shared" si="278"/>
        <v>1021764</v>
      </c>
      <c r="BA2520" s="19" t="str">
        <f t="shared" si="279"/>
        <v>GARCES MARTINEZ MILTON EDUARDO</v>
      </c>
      <c r="BB2520" s="19" t="e">
        <f>VLOOKUP(AG2520,Cías!$A$1:$E$10000,3,0)</f>
        <v>#N/A</v>
      </c>
      <c r="BC2520" s="19"/>
      <c r="BD2520" s="19"/>
      <c r="BE2520" s="19"/>
      <c r="BF2520" s="19"/>
      <c r="BG2520" s="19"/>
      <c r="BH2520" s="19"/>
      <c r="BI2520" s="19"/>
      <c r="BJ2520" s="19"/>
    </row>
    <row r="2521" spans="1:62" ht="15" x14ac:dyDescent="0.2">
      <c r="A2521" s="19" t="s">
        <v>20744</v>
      </c>
      <c r="B2521" s="19" t="s">
        <v>1479</v>
      </c>
      <c r="C2521" s="43">
        <v>44665</v>
      </c>
      <c r="D2521" s="44">
        <v>0.56319444444444</v>
      </c>
      <c r="E2521" s="19" t="s">
        <v>20751</v>
      </c>
      <c r="F2521" s="19" t="s">
        <v>20752</v>
      </c>
      <c r="G2521" s="19" t="s">
        <v>20753</v>
      </c>
      <c r="H2521" s="45">
        <v>540</v>
      </c>
      <c r="I2521" s="45">
        <v>605.45000000000005</v>
      </c>
      <c r="J2521" s="19" t="s">
        <v>1560</v>
      </c>
      <c r="K2521" s="19" t="s">
        <v>20748</v>
      </c>
      <c r="L2521" s="19" t="s">
        <v>20754</v>
      </c>
      <c r="M2521" s="19" t="s">
        <v>20755</v>
      </c>
      <c r="N2521" s="19" t="s">
        <v>20744</v>
      </c>
      <c r="O2521" s="19" t="s">
        <v>1603</v>
      </c>
      <c r="P2521" s="19" t="s">
        <v>1604</v>
      </c>
      <c r="Q2521" s="46">
        <v>80</v>
      </c>
      <c r="R2521" s="19" t="s">
        <v>1544</v>
      </c>
      <c r="S2521" s="19" t="s">
        <v>5340</v>
      </c>
      <c r="T2521" s="19" t="s">
        <v>279</v>
      </c>
      <c r="U2521" s="19" t="s">
        <v>5341</v>
      </c>
      <c r="V2521" s="19" t="s">
        <v>5342</v>
      </c>
      <c r="W2521" s="19" t="s">
        <v>4073</v>
      </c>
      <c r="X2521" s="19" t="s">
        <v>5343</v>
      </c>
      <c r="Y2521" s="19" t="s">
        <v>4075</v>
      </c>
      <c r="Z2521" s="19" t="s">
        <v>4076</v>
      </c>
      <c r="AA2521" s="46">
        <v>468</v>
      </c>
      <c r="AB2521" s="19" t="s">
        <v>496</v>
      </c>
      <c r="AC2521" s="19" t="s">
        <v>141</v>
      </c>
      <c r="AD2521" s="19" t="s">
        <v>6555</v>
      </c>
      <c r="AE2521" s="19" t="s">
        <v>6556</v>
      </c>
      <c r="AF2521" s="19" t="s">
        <v>1554</v>
      </c>
      <c r="AG2521" s="19" t="s">
        <v>6557</v>
      </c>
      <c r="AH2521" s="19" t="s">
        <v>1499</v>
      </c>
      <c r="AI2521" s="19" t="s">
        <v>1500</v>
      </c>
      <c r="AJ2521" s="45">
        <v>0</v>
      </c>
      <c r="AK2521" s="45">
        <v>0</v>
      </c>
      <c r="AL2521" s="19" t="s">
        <v>1501</v>
      </c>
      <c r="AM2521" s="46">
        <v>8578.8889999999992</v>
      </c>
      <c r="AN2521" s="46">
        <v>4008.8890000000001</v>
      </c>
      <c r="AO2521" s="46">
        <v>4570</v>
      </c>
      <c r="AP2521" s="45">
        <v>92</v>
      </c>
      <c r="AQ2521" s="45"/>
      <c r="AR2521" s="45" t="str">
        <f>IFERROR(VLOOKUP(AB2521,'Pedidos marco'!$A$1:$D$10000,4,0)," ")</f>
        <v xml:space="preserve"> </v>
      </c>
      <c r="AS2521" s="45">
        <f t="shared" si="273"/>
        <v>14</v>
      </c>
      <c r="AT2521" s="45" t="str">
        <f t="shared" si="274"/>
        <v>14</v>
      </c>
      <c r="AU2521" s="47">
        <v>4</v>
      </c>
      <c r="AV2521" s="19" t="str">
        <f t="shared" si="275"/>
        <v>04 April</v>
      </c>
      <c r="AW2521" s="19">
        <f t="shared" si="276"/>
        <v>1.1499999999999999</v>
      </c>
      <c r="AX2521" s="19">
        <f t="shared" si="277"/>
        <v>23</v>
      </c>
      <c r="AY2521" s="19" t="e">
        <f>VLOOKUP(AG2521,Cías!$A$1:$E$10000,5,0)</f>
        <v>#N/A</v>
      </c>
      <c r="AZ2521" s="19" t="str">
        <f t="shared" si="278"/>
        <v>1021764</v>
      </c>
      <c r="BA2521" s="19" t="str">
        <f t="shared" si="279"/>
        <v>GARCES MARTINEZ MILTON EDUARDO</v>
      </c>
      <c r="BB2521" s="19" t="e">
        <f>VLOOKUP(AG2521,Cías!$A$1:$E$10000,3,0)</f>
        <v>#N/A</v>
      </c>
      <c r="BC2521" s="19"/>
      <c r="BD2521" s="19"/>
      <c r="BE2521" s="19"/>
      <c r="BF2521" s="19"/>
      <c r="BG2521" s="19"/>
      <c r="BH2521" s="19"/>
      <c r="BI2521" s="19"/>
      <c r="BJ2521" s="19"/>
    </row>
    <row r="2522" spans="1:62" ht="15" x14ac:dyDescent="0.2">
      <c r="A2522" s="19" t="s">
        <v>20756</v>
      </c>
      <c r="B2522" s="19" t="s">
        <v>1479</v>
      </c>
      <c r="C2522" s="43">
        <v>44665</v>
      </c>
      <c r="D2522" s="44">
        <v>0.56458333333333</v>
      </c>
      <c r="E2522" s="19" t="s">
        <v>20757</v>
      </c>
      <c r="F2522" s="19" t="s">
        <v>20758</v>
      </c>
      <c r="G2522" s="19" t="s">
        <v>20759</v>
      </c>
      <c r="H2522" s="45">
        <v>4507.8</v>
      </c>
      <c r="I2522" s="45">
        <v>5054.18</v>
      </c>
      <c r="J2522" s="19" t="s">
        <v>1560</v>
      </c>
      <c r="K2522" s="19" t="s">
        <v>20760</v>
      </c>
      <c r="L2522" s="19" t="s">
        <v>20761</v>
      </c>
      <c r="M2522" s="19" t="s">
        <v>20762</v>
      </c>
      <c r="N2522" s="19" t="s">
        <v>20756</v>
      </c>
      <c r="O2522" s="19" t="s">
        <v>367</v>
      </c>
      <c r="P2522" s="19" t="s">
        <v>368</v>
      </c>
      <c r="Q2522" s="46">
        <v>660</v>
      </c>
      <c r="R2522" s="19" t="s">
        <v>1544</v>
      </c>
      <c r="S2522" s="19" t="s">
        <v>5600</v>
      </c>
      <c r="T2522" s="19" t="s">
        <v>5601</v>
      </c>
      <c r="U2522" s="19" t="s">
        <v>5602</v>
      </c>
      <c r="V2522" s="19" t="s">
        <v>5603</v>
      </c>
      <c r="W2522" s="19" t="s">
        <v>1798</v>
      </c>
      <c r="X2522" s="19" t="s">
        <v>5604</v>
      </c>
      <c r="Y2522" s="19" t="s">
        <v>1800</v>
      </c>
      <c r="Z2522" s="19" t="s">
        <v>1801</v>
      </c>
      <c r="AA2522" s="46">
        <v>159</v>
      </c>
      <c r="AB2522" s="19" t="s">
        <v>502</v>
      </c>
      <c r="AC2522" s="19" t="s">
        <v>153</v>
      </c>
      <c r="AD2522" s="19" t="s">
        <v>5236</v>
      </c>
      <c r="AE2522" s="19" t="s">
        <v>5237</v>
      </c>
      <c r="AF2522" s="19" t="s">
        <v>1592</v>
      </c>
      <c r="AG2522" s="19" t="s">
        <v>5238</v>
      </c>
      <c r="AH2522" s="19" t="s">
        <v>1499</v>
      </c>
      <c r="AI2522" s="19" t="s">
        <v>1500</v>
      </c>
      <c r="AJ2522" s="45">
        <v>0</v>
      </c>
      <c r="AK2522" s="45">
        <v>0</v>
      </c>
      <c r="AL2522" s="19" t="s">
        <v>1501</v>
      </c>
      <c r="AM2522" s="46">
        <v>50050</v>
      </c>
      <c r="AN2522" s="46">
        <v>33090</v>
      </c>
      <c r="AO2522" s="46">
        <v>16960</v>
      </c>
      <c r="AP2522" s="45">
        <v>382.8</v>
      </c>
      <c r="AQ2522" s="45"/>
      <c r="AR2522" s="45" t="str">
        <f>IFERROR(VLOOKUP(AB2522,'Pedidos marco'!$A$1:$D$10000,4,0)," ")</f>
        <v xml:space="preserve"> </v>
      </c>
      <c r="AS2522" s="45">
        <f t="shared" si="273"/>
        <v>14</v>
      </c>
      <c r="AT2522" s="45" t="str">
        <f t="shared" si="274"/>
        <v>14</v>
      </c>
      <c r="AU2522" s="47">
        <v>33</v>
      </c>
      <c r="AV2522" s="19" t="str">
        <f t="shared" si="275"/>
        <v>04 April</v>
      </c>
      <c r="AW2522" s="19">
        <f t="shared" si="276"/>
        <v>0.58000000000000007</v>
      </c>
      <c r="AX2522" s="19">
        <f t="shared" si="277"/>
        <v>11.6</v>
      </c>
      <c r="AY2522" s="19" t="e">
        <f>VLOOKUP(AG2522,Cías!$A$1:$E$10000,5,0)</f>
        <v>#N/A</v>
      </c>
      <c r="AZ2522" s="19" t="str">
        <f t="shared" si="278"/>
        <v>1013882</v>
      </c>
      <c r="BA2522" s="19" t="str">
        <f t="shared" si="279"/>
        <v>GUERRERO ANDRADE EDUARDO MARCELO</v>
      </c>
      <c r="BB2522" s="19" t="e">
        <f>VLOOKUP(AG2522,Cías!$A$1:$E$10000,3,0)</f>
        <v>#N/A</v>
      </c>
      <c r="BC2522" s="19"/>
      <c r="BD2522" s="19"/>
      <c r="BE2522" s="19"/>
      <c r="BF2522" s="19"/>
      <c r="BG2522" s="19"/>
      <c r="BH2522" s="19"/>
      <c r="BI2522" s="19"/>
      <c r="BJ2522" s="19"/>
    </row>
    <row r="2523" spans="1:62" ht="15" x14ac:dyDescent="0.2">
      <c r="A2523" s="19" t="s">
        <v>20763</v>
      </c>
      <c r="B2523" s="19" t="s">
        <v>1479</v>
      </c>
      <c r="C2523" s="43">
        <v>44665</v>
      </c>
      <c r="D2523" s="44">
        <v>0.58263888888889004</v>
      </c>
      <c r="E2523" s="19" t="s">
        <v>20764</v>
      </c>
      <c r="F2523" s="19" t="s">
        <v>8959</v>
      </c>
      <c r="G2523" s="19" t="s">
        <v>8960</v>
      </c>
      <c r="H2523" s="45">
        <v>3869.57</v>
      </c>
      <c r="I2523" s="45">
        <v>4338.59</v>
      </c>
      <c r="J2523" s="19" t="s">
        <v>2037</v>
      </c>
      <c r="K2523" s="19" t="s">
        <v>8961</v>
      </c>
      <c r="L2523" s="19" t="s">
        <v>20765</v>
      </c>
      <c r="M2523" s="19" t="s">
        <v>20766</v>
      </c>
      <c r="N2523" s="19" t="s">
        <v>20763</v>
      </c>
      <c r="O2523" s="19" t="s">
        <v>1811</v>
      </c>
      <c r="P2523" s="19" t="s">
        <v>1812</v>
      </c>
      <c r="Q2523" s="46">
        <v>32.96</v>
      </c>
      <c r="R2523" s="19" t="s">
        <v>1488</v>
      </c>
      <c r="S2523" s="19" t="s">
        <v>2853</v>
      </c>
      <c r="T2523" s="19" t="s">
        <v>2854</v>
      </c>
      <c r="U2523" s="19" t="s">
        <v>4399</v>
      </c>
      <c r="V2523" s="19" t="s">
        <v>4400</v>
      </c>
      <c r="W2523" s="19" t="s">
        <v>1829</v>
      </c>
      <c r="X2523" s="19" t="s">
        <v>4401</v>
      </c>
      <c r="Y2523" s="19" t="s">
        <v>1831</v>
      </c>
      <c r="Z2523" s="19" t="s">
        <v>1832</v>
      </c>
      <c r="AA2523" s="46">
        <v>8</v>
      </c>
      <c r="AB2523" s="19" t="s">
        <v>473</v>
      </c>
      <c r="AC2523" s="19" t="s">
        <v>96</v>
      </c>
      <c r="AD2523" s="19" t="s">
        <v>2858</v>
      </c>
      <c r="AE2523" s="19" t="s">
        <v>1481</v>
      </c>
      <c r="AF2523" s="19" t="s">
        <v>1497</v>
      </c>
      <c r="AG2523" s="19" t="s">
        <v>2859</v>
      </c>
      <c r="AH2523" s="19" t="s">
        <v>1499</v>
      </c>
      <c r="AI2523" s="19" t="s">
        <v>1500</v>
      </c>
      <c r="AJ2523" s="45">
        <v>0</v>
      </c>
      <c r="AK2523" s="45">
        <v>0</v>
      </c>
      <c r="AL2523" s="19" t="s">
        <v>1517</v>
      </c>
      <c r="AM2523" s="46">
        <v>52270</v>
      </c>
      <c r="AN2523" s="46">
        <v>32960</v>
      </c>
      <c r="AO2523" s="46">
        <v>19310</v>
      </c>
      <c r="AP2523" s="45">
        <v>0</v>
      </c>
      <c r="AQ2523" s="45"/>
      <c r="AR2523" s="45" t="str">
        <f>IFERROR(VLOOKUP(AB2523,'Pedidos marco'!$A$1:$D$10000,4,0)," ")</f>
        <v xml:space="preserve"> </v>
      </c>
      <c r="AS2523" s="45">
        <f t="shared" si="273"/>
        <v>14</v>
      </c>
      <c r="AT2523" s="45" t="str">
        <f t="shared" si="274"/>
        <v>14</v>
      </c>
      <c r="AU2523" s="47">
        <v>32.96</v>
      </c>
      <c r="AV2523" s="19" t="str">
        <f t="shared" si="275"/>
        <v>04 April</v>
      </c>
      <c r="AW2523" s="19">
        <f t="shared" si="276"/>
        <v>0</v>
      </c>
      <c r="AX2523" s="19">
        <f t="shared" si="277"/>
        <v>0</v>
      </c>
      <c r="AY2523" s="19" t="e">
        <f>VLOOKUP(AG2523,Cías!$A$1:$E$10000,5,0)</f>
        <v>#N/A</v>
      </c>
      <c r="AZ2523" s="19" t="str">
        <f t="shared" si="278"/>
        <v>1013227</v>
      </c>
      <c r="BA2523" s="19" t="str">
        <f t="shared" si="279"/>
        <v>COMPAÑIA DE TRANSPORTE PESADO</v>
      </c>
      <c r="BB2523" s="19" t="e">
        <f>VLOOKUP(AG2523,Cías!$A$1:$E$10000,3,0)</f>
        <v>#N/A</v>
      </c>
      <c r="BC2523" s="19"/>
      <c r="BD2523" s="19"/>
      <c r="BE2523" s="19"/>
      <c r="BF2523" s="19"/>
      <c r="BG2523" s="19"/>
      <c r="BH2523" s="19"/>
      <c r="BI2523" s="19"/>
      <c r="BJ2523" s="19"/>
    </row>
    <row r="2524" spans="1:62" ht="15" x14ac:dyDescent="0.2">
      <c r="A2524" s="19" t="s">
        <v>20767</v>
      </c>
      <c r="B2524" s="19" t="s">
        <v>1479</v>
      </c>
      <c r="C2524" s="43">
        <v>44665</v>
      </c>
      <c r="D2524" s="44">
        <v>0.58611111111111003</v>
      </c>
      <c r="E2524" s="19" t="s">
        <v>20768</v>
      </c>
      <c r="F2524" s="19" t="s">
        <v>20769</v>
      </c>
      <c r="G2524" s="19" t="s">
        <v>20770</v>
      </c>
      <c r="H2524" s="45">
        <v>4353.7</v>
      </c>
      <c r="I2524" s="45">
        <v>4881.3900000000003</v>
      </c>
      <c r="J2524" s="19" t="s">
        <v>1560</v>
      </c>
      <c r="K2524" s="19" t="s">
        <v>20771</v>
      </c>
      <c r="L2524" s="19" t="s">
        <v>20772</v>
      </c>
      <c r="M2524" s="19" t="s">
        <v>20773</v>
      </c>
      <c r="N2524" s="19" t="s">
        <v>20767</v>
      </c>
      <c r="O2524" s="19" t="s">
        <v>367</v>
      </c>
      <c r="P2524" s="19" t="s">
        <v>368</v>
      </c>
      <c r="Q2524" s="46">
        <v>680</v>
      </c>
      <c r="R2524" s="19" t="s">
        <v>1544</v>
      </c>
      <c r="S2524" s="19" t="s">
        <v>1696</v>
      </c>
      <c r="T2524" s="19" t="s">
        <v>72</v>
      </c>
      <c r="U2524" s="19" t="s">
        <v>2329</v>
      </c>
      <c r="V2524" s="19" t="s">
        <v>2330</v>
      </c>
      <c r="W2524" s="19" t="s">
        <v>1548</v>
      </c>
      <c r="X2524" s="19" t="s">
        <v>2331</v>
      </c>
      <c r="Y2524" s="19" t="s">
        <v>1684</v>
      </c>
      <c r="Z2524" s="19" t="s">
        <v>1685</v>
      </c>
      <c r="AA2524" s="46">
        <v>198</v>
      </c>
      <c r="AB2524" s="19" t="s">
        <v>461</v>
      </c>
      <c r="AC2524" s="19" t="s">
        <v>72</v>
      </c>
      <c r="AD2524" s="19" t="s">
        <v>2332</v>
      </c>
      <c r="AE2524" s="19" t="s">
        <v>2333</v>
      </c>
      <c r="AF2524" s="19" t="s">
        <v>1592</v>
      </c>
      <c r="AG2524" s="19" t="s">
        <v>2334</v>
      </c>
      <c r="AH2524" s="19" t="s">
        <v>1499</v>
      </c>
      <c r="AI2524" s="19" t="s">
        <v>1500</v>
      </c>
      <c r="AJ2524" s="45">
        <v>0</v>
      </c>
      <c r="AK2524" s="45">
        <v>0</v>
      </c>
      <c r="AL2524" s="19" t="s">
        <v>1501</v>
      </c>
      <c r="AM2524" s="46">
        <v>51750</v>
      </c>
      <c r="AN2524" s="46">
        <v>34080</v>
      </c>
      <c r="AO2524" s="46">
        <v>17670</v>
      </c>
      <c r="AP2524" s="45">
        <v>503.2</v>
      </c>
      <c r="AQ2524" s="45"/>
      <c r="AR2524" s="45" t="str">
        <f>IFERROR(VLOOKUP(AB2524,'Pedidos marco'!$A$1:$D$10000,4,0)," ")</f>
        <v xml:space="preserve"> </v>
      </c>
      <c r="AS2524" s="45">
        <f t="shared" si="273"/>
        <v>14</v>
      </c>
      <c r="AT2524" s="45" t="str">
        <f t="shared" si="274"/>
        <v>14</v>
      </c>
      <c r="AU2524" s="47">
        <v>34</v>
      </c>
      <c r="AV2524" s="19" t="str">
        <f t="shared" si="275"/>
        <v>04 April</v>
      </c>
      <c r="AW2524" s="19">
        <f t="shared" si="276"/>
        <v>0.74</v>
      </c>
      <c r="AX2524" s="19">
        <f t="shared" si="277"/>
        <v>14.799999999999999</v>
      </c>
      <c r="AY2524" s="19" t="e">
        <f>VLOOKUP(AG2524,Cías!$A$1:$E$10000,5,0)</f>
        <v>#N/A</v>
      </c>
      <c r="AZ2524" s="19" t="str">
        <f t="shared" si="278"/>
        <v>1013388</v>
      </c>
      <c r="BA2524" s="19" t="str">
        <f t="shared" si="279"/>
        <v>CAMPAÑA MALDONADO BLANCA CECILIA</v>
      </c>
      <c r="BB2524" s="19" t="e">
        <f>VLOOKUP(AG2524,Cías!$A$1:$E$10000,3,0)</f>
        <v>#N/A</v>
      </c>
      <c r="BC2524" s="19"/>
      <c r="BD2524" s="19"/>
      <c r="BE2524" s="19"/>
      <c r="BF2524" s="19"/>
      <c r="BG2524" s="19"/>
      <c r="BH2524" s="19"/>
      <c r="BI2524" s="19"/>
      <c r="BJ2524" s="19"/>
    </row>
    <row r="2525" spans="1:62" ht="15" x14ac:dyDescent="0.2">
      <c r="A2525" s="19" t="s">
        <v>20774</v>
      </c>
      <c r="B2525" s="19" t="s">
        <v>1479</v>
      </c>
      <c r="C2525" s="43">
        <v>44665</v>
      </c>
      <c r="D2525" s="44">
        <v>0.58819444444444002</v>
      </c>
      <c r="E2525" s="19" t="s">
        <v>20775</v>
      </c>
      <c r="F2525" s="19" t="s">
        <v>20776</v>
      </c>
      <c r="G2525" s="19" t="s">
        <v>20777</v>
      </c>
      <c r="H2525" s="45">
        <v>4280.42</v>
      </c>
      <c r="I2525" s="45">
        <v>4799.2299999999996</v>
      </c>
      <c r="J2525" s="19" t="s">
        <v>1560</v>
      </c>
      <c r="K2525" s="19" t="s">
        <v>20778</v>
      </c>
      <c r="L2525" s="19" t="s">
        <v>20779</v>
      </c>
      <c r="M2525" s="19" t="s">
        <v>20780</v>
      </c>
      <c r="N2525" s="19" t="s">
        <v>20774</v>
      </c>
      <c r="O2525" s="19" t="s">
        <v>367</v>
      </c>
      <c r="P2525" s="19" t="s">
        <v>368</v>
      </c>
      <c r="Q2525" s="46">
        <v>640</v>
      </c>
      <c r="R2525" s="19" t="s">
        <v>1544</v>
      </c>
      <c r="S2525" s="19" t="s">
        <v>4234</v>
      </c>
      <c r="T2525" s="19" t="s">
        <v>4235</v>
      </c>
      <c r="U2525" s="19" t="s">
        <v>4236</v>
      </c>
      <c r="V2525" s="19" t="s">
        <v>4237</v>
      </c>
      <c r="W2525" s="19" t="s">
        <v>415</v>
      </c>
      <c r="X2525" s="19" t="s">
        <v>4238</v>
      </c>
      <c r="Y2525" s="19" t="s">
        <v>1980</v>
      </c>
      <c r="Z2525" s="19" t="s">
        <v>1981</v>
      </c>
      <c r="AA2525" s="46">
        <v>89</v>
      </c>
      <c r="AB2525" s="19" t="s">
        <v>583</v>
      </c>
      <c r="AC2525" s="19" t="s">
        <v>323</v>
      </c>
      <c r="AD2525" s="19" t="s">
        <v>4300</v>
      </c>
      <c r="AE2525" s="19" t="s">
        <v>4301</v>
      </c>
      <c r="AF2525" s="19" t="s">
        <v>1592</v>
      </c>
      <c r="AG2525" s="19" t="s">
        <v>4302</v>
      </c>
      <c r="AH2525" s="19" t="s">
        <v>1594</v>
      </c>
      <c r="AI2525" s="19" t="s">
        <v>1595</v>
      </c>
      <c r="AJ2525" s="45">
        <v>0.05</v>
      </c>
      <c r="AK2525" s="45">
        <v>32</v>
      </c>
      <c r="AL2525" s="19" t="s">
        <v>1501</v>
      </c>
      <c r="AM2525" s="46">
        <v>49890</v>
      </c>
      <c r="AN2525" s="46">
        <v>32070</v>
      </c>
      <c r="AO2525" s="46">
        <v>17820</v>
      </c>
      <c r="AP2525" s="45">
        <v>281.60000000000002</v>
      </c>
      <c r="AQ2525" s="45"/>
      <c r="AR2525" s="45" t="str">
        <f>IFERROR(VLOOKUP(AB2525,'Pedidos marco'!$A$1:$D$10000,4,0)," ")</f>
        <v xml:space="preserve"> </v>
      </c>
      <c r="AS2525" s="45">
        <f t="shared" si="273"/>
        <v>14</v>
      </c>
      <c r="AT2525" s="45" t="str">
        <f t="shared" si="274"/>
        <v>14</v>
      </c>
      <c r="AU2525" s="47">
        <v>32</v>
      </c>
      <c r="AV2525" s="19" t="str">
        <f t="shared" si="275"/>
        <v>04 April</v>
      </c>
      <c r="AW2525" s="19">
        <f t="shared" si="276"/>
        <v>0.44000000000000006</v>
      </c>
      <c r="AX2525" s="19">
        <f t="shared" si="277"/>
        <v>8.8000000000000007</v>
      </c>
      <c r="AY2525" s="19" t="e">
        <f>VLOOKUP(AG2525,Cías!$A$1:$E$10000,5,0)</f>
        <v>#N/A</v>
      </c>
      <c r="AZ2525" s="19" t="str">
        <f t="shared" si="278"/>
        <v>1013906</v>
      </c>
      <c r="BA2525" s="19" t="str">
        <f t="shared" si="279"/>
        <v>VALLEJOS VILLEGAS SAUL EDUARDO</v>
      </c>
      <c r="BB2525" s="19" t="e">
        <f>VLOOKUP(AG2525,Cías!$A$1:$E$10000,3,0)</f>
        <v>#N/A</v>
      </c>
      <c r="BC2525" s="19"/>
      <c r="BD2525" s="19"/>
      <c r="BE2525" s="19"/>
      <c r="BF2525" s="19"/>
      <c r="BG2525" s="19"/>
      <c r="BH2525" s="19"/>
      <c r="BI2525" s="19"/>
      <c r="BJ2525" s="19"/>
    </row>
    <row r="2526" spans="1:62" ht="15" x14ac:dyDescent="0.2">
      <c r="A2526" s="19" t="s">
        <v>20781</v>
      </c>
      <c r="B2526" s="19" t="s">
        <v>1479</v>
      </c>
      <c r="C2526" s="43">
        <v>44665</v>
      </c>
      <c r="D2526" s="44">
        <v>0.58888888888889002</v>
      </c>
      <c r="E2526" s="19" t="s">
        <v>20782</v>
      </c>
      <c r="F2526" s="19" t="s">
        <v>1481</v>
      </c>
      <c r="G2526" s="19" t="s">
        <v>1481</v>
      </c>
      <c r="H2526" s="45">
        <v>0</v>
      </c>
      <c r="I2526" s="45">
        <v>0</v>
      </c>
      <c r="J2526" s="19" t="s">
        <v>1482</v>
      </c>
      <c r="K2526" s="19" t="s">
        <v>20783</v>
      </c>
      <c r="L2526" s="19" t="s">
        <v>20784</v>
      </c>
      <c r="M2526" s="19" t="s">
        <v>20785</v>
      </c>
      <c r="N2526" s="19" t="s">
        <v>20781</v>
      </c>
      <c r="O2526" s="19" t="s">
        <v>1603</v>
      </c>
      <c r="P2526" s="19" t="s">
        <v>1604</v>
      </c>
      <c r="Q2526" s="46">
        <v>480</v>
      </c>
      <c r="R2526" s="19" t="s">
        <v>1544</v>
      </c>
      <c r="S2526" s="19" t="s">
        <v>4733</v>
      </c>
      <c r="T2526" s="19" t="s">
        <v>4734</v>
      </c>
      <c r="U2526" s="19" t="s">
        <v>4735</v>
      </c>
      <c r="V2526" s="19" t="s">
        <v>4736</v>
      </c>
      <c r="W2526" s="19" t="s">
        <v>1609</v>
      </c>
      <c r="X2526" s="19" t="s">
        <v>4737</v>
      </c>
      <c r="Y2526" s="19" t="s">
        <v>1611</v>
      </c>
      <c r="Z2526" s="19" t="s">
        <v>1612</v>
      </c>
      <c r="AA2526" s="46">
        <v>486</v>
      </c>
      <c r="AB2526" s="19" t="s">
        <v>447</v>
      </c>
      <c r="AC2526" s="19" t="s">
        <v>41</v>
      </c>
      <c r="AD2526" s="19" t="s">
        <v>4970</v>
      </c>
      <c r="AE2526" s="19" t="s">
        <v>4971</v>
      </c>
      <c r="AF2526" s="19" t="s">
        <v>1719</v>
      </c>
      <c r="AG2526" s="19" t="s">
        <v>4972</v>
      </c>
      <c r="AH2526" s="19" t="s">
        <v>1594</v>
      </c>
      <c r="AI2526" s="19" t="s">
        <v>1595</v>
      </c>
      <c r="AJ2526" s="45">
        <v>0.05</v>
      </c>
      <c r="AK2526" s="45">
        <v>24</v>
      </c>
      <c r="AL2526" s="19" t="s">
        <v>1501</v>
      </c>
      <c r="AM2526" s="46">
        <v>39610</v>
      </c>
      <c r="AN2526" s="46">
        <v>24010</v>
      </c>
      <c r="AO2526" s="46">
        <v>15600</v>
      </c>
      <c r="AP2526" s="45">
        <v>542.4</v>
      </c>
      <c r="AQ2526" s="45"/>
      <c r="AR2526" s="45" t="str">
        <f>IFERROR(VLOOKUP(AB2526,'Pedidos marco'!$A$1:$D$10000,4,0)," ")</f>
        <v xml:space="preserve"> </v>
      </c>
      <c r="AS2526" s="45">
        <f t="shared" si="273"/>
        <v>14</v>
      </c>
      <c r="AT2526" s="45" t="str">
        <f t="shared" si="274"/>
        <v>14</v>
      </c>
      <c r="AU2526" s="47">
        <v>24</v>
      </c>
      <c r="AV2526" s="19" t="str">
        <f t="shared" si="275"/>
        <v>04 April</v>
      </c>
      <c r="AW2526" s="19">
        <f t="shared" si="276"/>
        <v>1.1299999999999999</v>
      </c>
      <c r="AX2526" s="19">
        <f t="shared" si="277"/>
        <v>22.599999999999998</v>
      </c>
      <c r="AY2526" s="19" t="e">
        <f>VLOOKUP(AG2526,Cías!$A$1:$E$10000,5,0)</f>
        <v>#N/A</v>
      </c>
      <c r="AZ2526" s="19" t="str">
        <f t="shared" si="278"/>
        <v>1013581</v>
      </c>
      <c r="BA2526" s="19" t="str">
        <f t="shared" si="279"/>
        <v>BARRERA GALLEGOS FRANKLIN GUILLERMO</v>
      </c>
      <c r="BB2526" s="19" t="e">
        <f>VLOOKUP(AG2526,Cías!$A$1:$E$10000,3,0)</f>
        <v>#N/A</v>
      </c>
      <c r="BC2526" s="19"/>
      <c r="BD2526" s="19"/>
      <c r="BE2526" s="19"/>
      <c r="BF2526" s="19"/>
      <c r="BG2526" s="19"/>
      <c r="BH2526" s="19"/>
      <c r="BI2526" s="19"/>
      <c r="BJ2526" s="19"/>
    </row>
    <row r="2527" spans="1:62" ht="15" x14ac:dyDescent="0.2">
      <c r="A2527" s="19" t="s">
        <v>20786</v>
      </c>
      <c r="B2527" s="19" t="s">
        <v>1479</v>
      </c>
      <c r="C2527" s="43">
        <v>44665</v>
      </c>
      <c r="D2527" s="44">
        <v>0.59166666666667</v>
      </c>
      <c r="E2527" s="19" t="s">
        <v>20787</v>
      </c>
      <c r="F2527" s="19" t="s">
        <v>20788</v>
      </c>
      <c r="G2527" s="19" t="s">
        <v>20789</v>
      </c>
      <c r="H2527" s="45">
        <v>3206.4</v>
      </c>
      <c r="I2527" s="45">
        <v>3595.04</v>
      </c>
      <c r="J2527" s="19" t="s">
        <v>1560</v>
      </c>
      <c r="K2527" s="19" t="s">
        <v>20790</v>
      </c>
      <c r="L2527" s="19" t="s">
        <v>20791</v>
      </c>
      <c r="M2527" s="19" t="s">
        <v>20792</v>
      </c>
      <c r="N2527" s="19" t="s">
        <v>20786</v>
      </c>
      <c r="O2527" s="19" t="s">
        <v>1641</v>
      </c>
      <c r="P2527" s="19" t="s">
        <v>1642</v>
      </c>
      <c r="Q2527" s="46">
        <v>480</v>
      </c>
      <c r="R2527" s="19" t="s">
        <v>1544</v>
      </c>
      <c r="S2527" s="19" t="s">
        <v>3320</v>
      </c>
      <c r="T2527" s="19" t="s">
        <v>228</v>
      </c>
      <c r="U2527" s="19" t="s">
        <v>7364</v>
      </c>
      <c r="V2527" s="19" t="s">
        <v>7365</v>
      </c>
      <c r="W2527" s="19" t="s">
        <v>2635</v>
      </c>
      <c r="X2527" s="19" t="s">
        <v>7366</v>
      </c>
      <c r="Y2527" s="19" t="s">
        <v>2637</v>
      </c>
      <c r="Z2527" s="19" t="s">
        <v>2638</v>
      </c>
      <c r="AA2527" s="46">
        <v>506</v>
      </c>
      <c r="AB2527" s="19" t="s">
        <v>538</v>
      </c>
      <c r="AC2527" s="19" t="s">
        <v>228</v>
      </c>
      <c r="AD2527" s="19" t="s">
        <v>3324</v>
      </c>
      <c r="AE2527" s="19" t="s">
        <v>1481</v>
      </c>
      <c r="AF2527" s="19" t="s">
        <v>1592</v>
      </c>
      <c r="AG2527" s="19" t="s">
        <v>3325</v>
      </c>
      <c r="AH2527" s="19" t="s">
        <v>1499</v>
      </c>
      <c r="AI2527" s="19" t="s">
        <v>1500</v>
      </c>
      <c r="AJ2527" s="45">
        <v>0</v>
      </c>
      <c r="AK2527" s="45">
        <v>0</v>
      </c>
      <c r="AL2527" s="19" t="s">
        <v>1501</v>
      </c>
      <c r="AM2527" s="46">
        <v>33300</v>
      </c>
      <c r="AN2527" s="46">
        <v>24030</v>
      </c>
      <c r="AO2527" s="46">
        <v>9270</v>
      </c>
      <c r="AP2527" s="45">
        <v>724.8</v>
      </c>
      <c r="AQ2527" s="45"/>
      <c r="AR2527" s="45" t="str">
        <f>IFERROR(VLOOKUP(AB2527,'Pedidos marco'!$A$1:$D$10000,4,0)," ")</f>
        <v xml:space="preserve"> </v>
      </c>
      <c r="AS2527" s="45">
        <f t="shared" si="273"/>
        <v>14</v>
      </c>
      <c r="AT2527" s="45" t="str">
        <f t="shared" si="274"/>
        <v>14</v>
      </c>
      <c r="AU2527" s="47">
        <v>24</v>
      </c>
      <c r="AV2527" s="19" t="str">
        <f t="shared" si="275"/>
        <v>04 April</v>
      </c>
      <c r="AW2527" s="19">
        <f t="shared" si="276"/>
        <v>1.51</v>
      </c>
      <c r="AX2527" s="19">
        <f t="shared" si="277"/>
        <v>30.2</v>
      </c>
      <c r="AY2527" s="19" t="e">
        <f>VLOOKUP(AG2527,Cías!$A$1:$E$10000,5,0)</f>
        <v>#N/A</v>
      </c>
      <c r="AZ2527" s="19" t="str">
        <f t="shared" si="278"/>
        <v>1023011</v>
      </c>
      <c r="BA2527" s="19" t="str">
        <f t="shared" si="279"/>
        <v>PALOMEQUE CAIZA LUIS FERNANDO</v>
      </c>
      <c r="BB2527" s="19" t="e">
        <f>VLOOKUP(AG2527,Cías!$A$1:$E$10000,3,0)</f>
        <v>#N/A</v>
      </c>
      <c r="BC2527" s="19"/>
      <c r="BD2527" s="19"/>
      <c r="BE2527" s="19"/>
      <c r="BF2527" s="19"/>
      <c r="BG2527" s="19"/>
      <c r="BH2527" s="19"/>
      <c r="BI2527" s="19"/>
      <c r="BJ2527" s="19"/>
    </row>
    <row r="2528" spans="1:62" ht="15" x14ac:dyDescent="0.2">
      <c r="A2528" s="19" t="s">
        <v>20786</v>
      </c>
      <c r="B2528" s="19" t="s">
        <v>1479</v>
      </c>
      <c r="C2528" s="43">
        <v>44665</v>
      </c>
      <c r="D2528" s="44">
        <v>0.59166666666667</v>
      </c>
      <c r="E2528" s="19" t="s">
        <v>20793</v>
      </c>
      <c r="F2528" s="19" t="s">
        <v>20794</v>
      </c>
      <c r="G2528" s="19" t="s">
        <v>20795</v>
      </c>
      <c r="H2528" s="45">
        <v>1110.4000000000001</v>
      </c>
      <c r="I2528" s="45">
        <v>1244.99</v>
      </c>
      <c r="J2528" s="19" t="s">
        <v>1560</v>
      </c>
      <c r="K2528" s="19" t="s">
        <v>20796</v>
      </c>
      <c r="L2528" s="19" t="s">
        <v>20797</v>
      </c>
      <c r="M2528" s="19" t="s">
        <v>20798</v>
      </c>
      <c r="N2528" s="19" t="s">
        <v>20786</v>
      </c>
      <c r="O2528" s="19" t="s">
        <v>1603</v>
      </c>
      <c r="P2528" s="19" t="s">
        <v>1604</v>
      </c>
      <c r="Q2528" s="46">
        <v>160</v>
      </c>
      <c r="R2528" s="19" t="s">
        <v>1544</v>
      </c>
      <c r="S2528" s="19" t="s">
        <v>3320</v>
      </c>
      <c r="T2528" s="19" t="s">
        <v>228</v>
      </c>
      <c r="U2528" s="19" t="s">
        <v>3332</v>
      </c>
      <c r="V2528" s="19" t="s">
        <v>3333</v>
      </c>
      <c r="W2528" s="19" t="s">
        <v>1740</v>
      </c>
      <c r="X2528" s="19" t="s">
        <v>3334</v>
      </c>
      <c r="Y2528" s="19" t="s">
        <v>1742</v>
      </c>
      <c r="Z2528" s="19" t="s">
        <v>1743</v>
      </c>
      <c r="AA2528" s="46">
        <v>469</v>
      </c>
      <c r="AB2528" s="19" t="s">
        <v>538</v>
      </c>
      <c r="AC2528" s="19" t="s">
        <v>228</v>
      </c>
      <c r="AD2528" s="19" t="s">
        <v>3324</v>
      </c>
      <c r="AE2528" s="19" t="s">
        <v>1481</v>
      </c>
      <c r="AF2528" s="19" t="s">
        <v>1592</v>
      </c>
      <c r="AG2528" s="19" t="s">
        <v>3325</v>
      </c>
      <c r="AH2528" s="19" t="s">
        <v>1499</v>
      </c>
      <c r="AI2528" s="19" t="s">
        <v>1500</v>
      </c>
      <c r="AJ2528" s="45">
        <v>0</v>
      </c>
      <c r="AK2528" s="45">
        <v>0</v>
      </c>
      <c r="AL2528" s="19" t="s">
        <v>1501</v>
      </c>
      <c r="AM2528" s="46">
        <v>17280</v>
      </c>
      <c r="AN2528" s="46">
        <v>8010</v>
      </c>
      <c r="AO2528" s="46">
        <v>9270</v>
      </c>
      <c r="AP2528" s="45">
        <v>222.4</v>
      </c>
      <c r="AQ2528" s="45"/>
      <c r="AR2528" s="45" t="str">
        <f>IFERROR(VLOOKUP(AB2528,'Pedidos marco'!$A$1:$D$10000,4,0)," ")</f>
        <v xml:space="preserve"> </v>
      </c>
      <c r="AS2528" s="45">
        <f t="shared" si="273"/>
        <v>14</v>
      </c>
      <c r="AT2528" s="45" t="str">
        <f t="shared" si="274"/>
        <v>14</v>
      </c>
      <c r="AU2528" s="47">
        <v>8</v>
      </c>
      <c r="AV2528" s="19" t="str">
        <f t="shared" si="275"/>
        <v>04 April</v>
      </c>
      <c r="AW2528" s="19">
        <f t="shared" si="276"/>
        <v>1.3900000000000001</v>
      </c>
      <c r="AX2528" s="19">
        <f t="shared" si="277"/>
        <v>27.8</v>
      </c>
      <c r="AY2528" s="19" t="e">
        <f>VLOOKUP(AG2528,Cías!$A$1:$E$10000,5,0)</f>
        <v>#N/A</v>
      </c>
      <c r="AZ2528" s="19" t="str">
        <f t="shared" si="278"/>
        <v>1023011</v>
      </c>
      <c r="BA2528" s="19" t="str">
        <f t="shared" si="279"/>
        <v>PALOMEQUE CAIZA LUIS FERNANDO</v>
      </c>
      <c r="BB2528" s="19" t="e">
        <f>VLOOKUP(AG2528,Cías!$A$1:$E$10000,3,0)</f>
        <v>#N/A</v>
      </c>
      <c r="BC2528" s="19"/>
      <c r="BD2528" s="19"/>
      <c r="BE2528" s="19"/>
      <c r="BF2528" s="19"/>
      <c r="BG2528" s="19"/>
      <c r="BH2528" s="19"/>
      <c r="BI2528" s="19"/>
      <c r="BJ2528" s="19"/>
    </row>
    <row r="2529" spans="1:62" ht="15" x14ac:dyDescent="0.2">
      <c r="A2529" s="19" t="s">
        <v>20799</v>
      </c>
      <c r="B2529" s="19" t="s">
        <v>1479</v>
      </c>
      <c r="C2529" s="43">
        <v>44665</v>
      </c>
      <c r="D2529" s="44">
        <v>0.60277777777777997</v>
      </c>
      <c r="E2529" s="19" t="s">
        <v>20800</v>
      </c>
      <c r="F2529" s="19" t="s">
        <v>20801</v>
      </c>
      <c r="G2529" s="19" t="s">
        <v>20802</v>
      </c>
      <c r="H2529" s="45">
        <v>4422.3999999999996</v>
      </c>
      <c r="I2529" s="45">
        <v>4958.43</v>
      </c>
      <c r="J2529" s="19" t="s">
        <v>1560</v>
      </c>
      <c r="K2529" s="19" t="s">
        <v>20803</v>
      </c>
      <c r="L2529" s="19" t="s">
        <v>20804</v>
      </c>
      <c r="M2529" s="19" t="s">
        <v>20805</v>
      </c>
      <c r="N2529" s="19" t="s">
        <v>20799</v>
      </c>
      <c r="O2529" s="19" t="s">
        <v>2600</v>
      </c>
      <c r="P2529" s="19" t="s">
        <v>2601</v>
      </c>
      <c r="Q2529" s="46">
        <v>640</v>
      </c>
      <c r="R2529" s="19" t="s">
        <v>1544</v>
      </c>
      <c r="S2529" s="19" t="s">
        <v>13354</v>
      </c>
      <c r="T2529" s="19" t="s">
        <v>13355</v>
      </c>
      <c r="U2529" s="19" t="s">
        <v>13356</v>
      </c>
      <c r="V2529" s="19" t="s">
        <v>13357</v>
      </c>
      <c r="W2529" s="19" t="s">
        <v>1492</v>
      </c>
      <c r="X2529" s="19" t="s">
        <v>13358</v>
      </c>
      <c r="Y2529" s="19" t="s">
        <v>1494</v>
      </c>
      <c r="Z2529" s="19" t="s">
        <v>1495</v>
      </c>
      <c r="AA2529" s="46">
        <v>247</v>
      </c>
      <c r="AB2529" s="19" t="s">
        <v>444</v>
      </c>
      <c r="AC2529" s="19" t="s">
        <v>35</v>
      </c>
      <c r="AD2529" s="19" t="s">
        <v>5448</v>
      </c>
      <c r="AE2529" s="19" t="s">
        <v>5449</v>
      </c>
      <c r="AF2529" s="19" t="s">
        <v>1592</v>
      </c>
      <c r="AG2529" s="19" t="s">
        <v>5450</v>
      </c>
      <c r="AH2529" s="19" t="s">
        <v>1594</v>
      </c>
      <c r="AI2529" s="19" t="s">
        <v>1595</v>
      </c>
      <c r="AJ2529" s="45">
        <v>0.05</v>
      </c>
      <c r="AK2529" s="45">
        <v>32</v>
      </c>
      <c r="AL2529" s="19" t="s">
        <v>1501</v>
      </c>
      <c r="AM2529" s="46">
        <v>50550</v>
      </c>
      <c r="AN2529" s="46">
        <v>32080</v>
      </c>
      <c r="AO2529" s="46">
        <v>18470</v>
      </c>
      <c r="AP2529" s="45">
        <v>537.6</v>
      </c>
      <c r="AQ2529" s="45"/>
      <c r="AR2529" s="45" t="str">
        <f>IFERROR(VLOOKUP(AB2529,'Pedidos marco'!$A$1:$D$10000,4,0)," ")</f>
        <v xml:space="preserve"> </v>
      </c>
      <c r="AS2529" s="45">
        <f t="shared" si="273"/>
        <v>14</v>
      </c>
      <c r="AT2529" s="45" t="str">
        <f t="shared" si="274"/>
        <v>14</v>
      </c>
      <c r="AU2529" s="47">
        <v>32</v>
      </c>
      <c r="AV2529" s="19" t="str">
        <f t="shared" si="275"/>
        <v>04 April</v>
      </c>
      <c r="AW2529" s="19">
        <f t="shared" si="276"/>
        <v>0.84000000000000008</v>
      </c>
      <c r="AX2529" s="19">
        <f t="shared" si="277"/>
        <v>16.8</v>
      </c>
      <c r="AY2529" s="19" t="e">
        <f>VLOOKUP(AG2529,Cías!$A$1:$E$10000,5,0)</f>
        <v>#N/A</v>
      </c>
      <c r="AZ2529" s="19" t="str">
        <f t="shared" si="278"/>
        <v>10003459</v>
      </c>
      <c r="BA2529" s="19" t="str">
        <f t="shared" si="279"/>
        <v>AYALA LOPEZ PABLO ROBERTO</v>
      </c>
      <c r="BB2529" s="19" t="e">
        <f>VLOOKUP(AG2529,Cías!$A$1:$E$10000,3,0)</f>
        <v>#N/A</v>
      </c>
      <c r="BC2529" s="19"/>
      <c r="BD2529" s="19"/>
      <c r="BE2529" s="19"/>
      <c r="BF2529" s="19"/>
      <c r="BG2529" s="19"/>
      <c r="BH2529" s="19"/>
      <c r="BI2529" s="19"/>
      <c r="BJ2529" s="19"/>
    </row>
    <row r="2530" spans="1:62" ht="15" x14ac:dyDescent="0.2">
      <c r="A2530" s="19" t="s">
        <v>20806</v>
      </c>
      <c r="B2530" s="19" t="s">
        <v>1479</v>
      </c>
      <c r="C2530" s="43">
        <v>44665</v>
      </c>
      <c r="D2530" s="44">
        <v>0.61111111111111005</v>
      </c>
      <c r="E2530" s="19" t="s">
        <v>20807</v>
      </c>
      <c r="F2530" s="19" t="s">
        <v>1481</v>
      </c>
      <c r="G2530" s="19" t="s">
        <v>1481</v>
      </c>
      <c r="H2530" s="45">
        <v>0</v>
      </c>
      <c r="I2530" s="45">
        <v>0</v>
      </c>
      <c r="J2530" s="19" t="s">
        <v>1482</v>
      </c>
      <c r="K2530" s="19" t="s">
        <v>20808</v>
      </c>
      <c r="L2530" s="19" t="s">
        <v>20809</v>
      </c>
      <c r="M2530" s="19" t="s">
        <v>20810</v>
      </c>
      <c r="N2530" s="19" t="s">
        <v>20806</v>
      </c>
      <c r="O2530" s="19" t="s">
        <v>371</v>
      </c>
      <c r="P2530" s="19" t="s">
        <v>372</v>
      </c>
      <c r="Q2530" s="46">
        <v>240</v>
      </c>
      <c r="R2530" s="19" t="s">
        <v>1544</v>
      </c>
      <c r="S2530" s="19" t="s">
        <v>5213</v>
      </c>
      <c r="T2530" s="19" t="s">
        <v>5214</v>
      </c>
      <c r="U2530" s="19" t="s">
        <v>5215</v>
      </c>
      <c r="V2530" s="19" t="s">
        <v>5216</v>
      </c>
      <c r="W2530" s="19" t="s">
        <v>1627</v>
      </c>
      <c r="X2530" s="19" t="s">
        <v>5217</v>
      </c>
      <c r="Y2530" s="19" t="s">
        <v>1629</v>
      </c>
      <c r="Z2530" s="19" t="s">
        <v>1630</v>
      </c>
      <c r="AA2530" s="46">
        <v>40</v>
      </c>
      <c r="AB2530" s="19" t="s">
        <v>558</v>
      </c>
      <c r="AC2530" s="19" t="s">
        <v>270</v>
      </c>
      <c r="AD2530" s="19" t="s">
        <v>7834</v>
      </c>
      <c r="AE2530" s="19" t="s">
        <v>7835</v>
      </c>
      <c r="AF2530" s="19" t="s">
        <v>1592</v>
      </c>
      <c r="AG2530" s="19" t="s">
        <v>7836</v>
      </c>
      <c r="AH2530" s="19" t="s">
        <v>1594</v>
      </c>
      <c r="AI2530" s="19" t="s">
        <v>1595</v>
      </c>
      <c r="AJ2530" s="45">
        <v>0.05</v>
      </c>
      <c r="AK2530" s="45">
        <v>12</v>
      </c>
      <c r="AL2530" s="19" t="s">
        <v>1501</v>
      </c>
      <c r="AM2530" s="46">
        <v>20962.5</v>
      </c>
      <c r="AN2530" s="46">
        <v>12022.5</v>
      </c>
      <c r="AO2530" s="46">
        <v>8940</v>
      </c>
      <c r="AP2530" s="45">
        <v>50.4</v>
      </c>
      <c r="AQ2530" s="45"/>
      <c r="AR2530" s="45" t="str">
        <f>IFERROR(VLOOKUP(AB2530,'Pedidos marco'!$A$1:$D$10000,4,0)," ")</f>
        <v xml:space="preserve"> </v>
      </c>
      <c r="AS2530" s="45">
        <f t="shared" si="273"/>
        <v>14</v>
      </c>
      <c r="AT2530" s="45" t="str">
        <f t="shared" si="274"/>
        <v>14</v>
      </c>
      <c r="AU2530" s="47">
        <v>12</v>
      </c>
      <c r="AV2530" s="19" t="str">
        <f t="shared" si="275"/>
        <v>04 April</v>
      </c>
      <c r="AW2530" s="19">
        <f t="shared" si="276"/>
        <v>0.21</v>
      </c>
      <c r="AX2530" s="19">
        <f t="shared" si="277"/>
        <v>4.2</v>
      </c>
      <c r="AY2530" s="19" t="e">
        <f>VLOOKUP(AG2530,Cías!$A$1:$E$10000,5,0)</f>
        <v>#N/A</v>
      </c>
      <c r="AZ2530" s="19" t="str">
        <f t="shared" si="278"/>
        <v>1013538</v>
      </c>
      <c r="BA2530" s="19" t="str">
        <f t="shared" si="279"/>
        <v>ROSERO TAFUR JOSE STALIN</v>
      </c>
      <c r="BB2530" s="19" t="e">
        <f>VLOOKUP(AG2530,Cías!$A$1:$E$10000,3,0)</f>
        <v>#N/A</v>
      </c>
      <c r="BC2530" s="19"/>
      <c r="BD2530" s="19"/>
      <c r="BE2530" s="19"/>
      <c r="BF2530" s="19"/>
      <c r="BG2530" s="19"/>
      <c r="BH2530" s="19"/>
      <c r="BI2530" s="19"/>
      <c r="BJ2530" s="19"/>
    </row>
    <row r="2531" spans="1:62" ht="15" x14ac:dyDescent="0.2">
      <c r="A2531" s="19" t="s">
        <v>20806</v>
      </c>
      <c r="B2531" s="19" t="s">
        <v>1479</v>
      </c>
      <c r="C2531" s="43">
        <v>44665</v>
      </c>
      <c r="D2531" s="44">
        <v>0.61111111111111005</v>
      </c>
      <c r="E2531" s="19" t="s">
        <v>20811</v>
      </c>
      <c r="F2531" s="19" t="s">
        <v>1481</v>
      </c>
      <c r="G2531" s="19" t="s">
        <v>1481</v>
      </c>
      <c r="H2531" s="45">
        <v>0</v>
      </c>
      <c r="I2531" s="45">
        <v>0</v>
      </c>
      <c r="J2531" s="19" t="s">
        <v>1482</v>
      </c>
      <c r="K2531" s="19" t="s">
        <v>20812</v>
      </c>
      <c r="L2531" s="19" t="s">
        <v>20813</v>
      </c>
      <c r="M2531" s="19" t="s">
        <v>20814</v>
      </c>
      <c r="N2531" s="19" t="s">
        <v>20806</v>
      </c>
      <c r="O2531" s="19" t="s">
        <v>367</v>
      </c>
      <c r="P2531" s="19" t="s">
        <v>368</v>
      </c>
      <c r="Q2531" s="46">
        <v>400</v>
      </c>
      <c r="R2531" s="19" t="s">
        <v>1544</v>
      </c>
      <c r="S2531" s="19" t="s">
        <v>5213</v>
      </c>
      <c r="T2531" s="19" t="s">
        <v>5214</v>
      </c>
      <c r="U2531" s="19" t="s">
        <v>5215</v>
      </c>
      <c r="V2531" s="19" t="s">
        <v>5216</v>
      </c>
      <c r="W2531" s="19" t="s">
        <v>1627</v>
      </c>
      <c r="X2531" s="19" t="s">
        <v>5217</v>
      </c>
      <c r="Y2531" s="19" t="s">
        <v>1629</v>
      </c>
      <c r="Z2531" s="19" t="s">
        <v>1630</v>
      </c>
      <c r="AA2531" s="46">
        <v>40</v>
      </c>
      <c r="AB2531" s="19" t="s">
        <v>558</v>
      </c>
      <c r="AC2531" s="19" t="s">
        <v>270</v>
      </c>
      <c r="AD2531" s="19" t="s">
        <v>7834</v>
      </c>
      <c r="AE2531" s="19" t="s">
        <v>7835</v>
      </c>
      <c r="AF2531" s="19" t="s">
        <v>1592</v>
      </c>
      <c r="AG2531" s="19" t="s">
        <v>7836</v>
      </c>
      <c r="AH2531" s="19" t="s">
        <v>1594</v>
      </c>
      <c r="AI2531" s="19" t="s">
        <v>1595</v>
      </c>
      <c r="AJ2531" s="45">
        <v>0.05</v>
      </c>
      <c r="AK2531" s="45">
        <v>20</v>
      </c>
      <c r="AL2531" s="19" t="s">
        <v>1501</v>
      </c>
      <c r="AM2531" s="46">
        <v>28977.5</v>
      </c>
      <c r="AN2531" s="46">
        <v>20037.5</v>
      </c>
      <c r="AO2531" s="46">
        <v>8940</v>
      </c>
      <c r="AP2531" s="45">
        <v>84</v>
      </c>
      <c r="AQ2531" s="45"/>
      <c r="AR2531" s="45" t="str">
        <f>IFERROR(VLOOKUP(AB2531,'Pedidos marco'!$A$1:$D$10000,4,0)," ")</f>
        <v xml:space="preserve"> </v>
      </c>
      <c r="AS2531" s="45">
        <f t="shared" si="273"/>
        <v>14</v>
      </c>
      <c r="AT2531" s="45" t="str">
        <f t="shared" si="274"/>
        <v>14</v>
      </c>
      <c r="AU2531" s="47">
        <v>20</v>
      </c>
      <c r="AV2531" s="19" t="str">
        <f t="shared" si="275"/>
        <v>04 April</v>
      </c>
      <c r="AW2531" s="19">
        <f t="shared" si="276"/>
        <v>0.21</v>
      </c>
      <c r="AX2531" s="19">
        <f t="shared" si="277"/>
        <v>4.2</v>
      </c>
      <c r="AY2531" s="19" t="e">
        <f>VLOOKUP(AG2531,Cías!$A$1:$E$10000,5,0)</f>
        <v>#N/A</v>
      </c>
      <c r="AZ2531" s="19" t="str">
        <f t="shared" si="278"/>
        <v>1013538</v>
      </c>
      <c r="BA2531" s="19" t="str">
        <f t="shared" si="279"/>
        <v>ROSERO TAFUR JOSE STALIN</v>
      </c>
      <c r="BB2531" s="19" t="e">
        <f>VLOOKUP(AG2531,Cías!$A$1:$E$10000,3,0)</f>
        <v>#N/A</v>
      </c>
      <c r="BC2531" s="19"/>
      <c r="BD2531" s="19"/>
      <c r="BE2531" s="19"/>
      <c r="BF2531" s="19"/>
      <c r="BG2531" s="19"/>
      <c r="BH2531" s="19"/>
      <c r="BI2531" s="19"/>
      <c r="BJ2531" s="19"/>
    </row>
    <row r="2532" spans="1:62" ht="15" x14ac:dyDescent="0.2">
      <c r="A2532" s="19" t="s">
        <v>20815</v>
      </c>
      <c r="B2532" s="19" t="s">
        <v>1479</v>
      </c>
      <c r="C2532" s="43">
        <v>44665</v>
      </c>
      <c r="D2532" s="44">
        <v>0.61597222222222003</v>
      </c>
      <c r="E2532" s="19" t="s">
        <v>20816</v>
      </c>
      <c r="F2532" s="19" t="s">
        <v>20817</v>
      </c>
      <c r="G2532" s="19" t="s">
        <v>20818</v>
      </c>
      <c r="H2532" s="45">
        <v>557.6</v>
      </c>
      <c r="I2532" s="45">
        <v>625.17999999999995</v>
      </c>
      <c r="J2532" s="19" t="s">
        <v>1560</v>
      </c>
      <c r="K2532" s="19" t="s">
        <v>20819</v>
      </c>
      <c r="L2532" s="19" t="s">
        <v>20820</v>
      </c>
      <c r="M2532" s="19" t="s">
        <v>20821</v>
      </c>
      <c r="N2532" s="19" t="s">
        <v>20815</v>
      </c>
      <c r="O2532" s="19" t="s">
        <v>371</v>
      </c>
      <c r="P2532" s="19" t="s">
        <v>372</v>
      </c>
      <c r="Q2532" s="46">
        <v>80</v>
      </c>
      <c r="R2532" s="19" t="s">
        <v>1544</v>
      </c>
      <c r="S2532" s="19" t="s">
        <v>1825</v>
      </c>
      <c r="T2532" s="19" t="s">
        <v>1826</v>
      </c>
      <c r="U2532" s="19" t="s">
        <v>4297</v>
      </c>
      <c r="V2532" s="19" t="s">
        <v>4298</v>
      </c>
      <c r="W2532" s="19" t="s">
        <v>1829</v>
      </c>
      <c r="X2532" s="19" t="s">
        <v>4299</v>
      </c>
      <c r="Y2532" s="19" t="s">
        <v>1831</v>
      </c>
      <c r="Z2532" s="19" t="s">
        <v>1832</v>
      </c>
      <c r="AA2532" s="46">
        <v>8</v>
      </c>
      <c r="AB2532" s="19" t="s">
        <v>485</v>
      </c>
      <c r="AC2532" s="19" t="s">
        <v>119</v>
      </c>
      <c r="AD2532" s="19" t="s">
        <v>2453</v>
      </c>
      <c r="AE2532" s="19" t="s">
        <v>1481</v>
      </c>
      <c r="AF2532" s="19" t="s">
        <v>1719</v>
      </c>
      <c r="AG2532" s="19" t="s">
        <v>2454</v>
      </c>
      <c r="AH2532" s="19" t="s">
        <v>1594</v>
      </c>
      <c r="AI2532" s="19" t="s">
        <v>1595</v>
      </c>
      <c r="AJ2532" s="45">
        <v>0.05</v>
      </c>
      <c r="AK2532" s="45">
        <v>4</v>
      </c>
      <c r="AL2532" s="19" t="s">
        <v>1501</v>
      </c>
      <c r="AM2532" s="46">
        <v>11265</v>
      </c>
      <c r="AN2532" s="46">
        <v>4010</v>
      </c>
      <c r="AO2532" s="46">
        <v>7255</v>
      </c>
      <c r="AP2532" s="45">
        <v>7.2</v>
      </c>
      <c r="AQ2532" s="45"/>
      <c r="AR2532" s="45" t="str">
        <f>IFERROR(VLOOKUP(AB2532,'Pedidos marco'!$A$1:$D$10000,4,0)," ")</f>
        <v xml:space="preserve"> </v>
      </c>
      <c r="AS2532" s="45">
        <f t="shared" si="273"/>
        <v>14</v>
      </c>
      <c r="AT2532" s="45" t="str">
        <f t="shared" si="274"/>
        <v>14</v>
      </c>
      <c r="AU2532" s="47">
        <v>4</v>
      </c>
      <c r="AV2532" s="19" t="str">
        <f t="shared" si="275"/>
        <v>04 April</v>
      </c>
      <c r="AW2532" s="19">
        <f t="shared" si="276"/>
        <v>0.09</v>
      </c>
      <c r="AX2532" s="19">
        <f t="shared" si="277"/>
        <v>1.8</v>
      </c>
      <c r="AY2532" s="19" t="e">
        <f>VLOOKUP(AG2532,Cías!$A$1:$E$10000,5,0)</f>
        <v>#N/A</v>
      </c>
      <c r="AZ2532" s="19" t="str">
        <f t="shared" si="278"/>
        <v>1013502</v>
      </c>
      <c r="BA2532" s="19" t="str">
        <f t="shared" si="279"/>
        <v>ESPIN GUEVARA JOSE MARCELO</v>
      </c>
      <c r="BB2532" s="19" t="e">
        <f>VLOOKUP(AG2532,Cías!$A$1:$E$10000,3,0)</f>
        <v>#N/A</v>
      </c>
      <c r="BC2532" s="19"/>
      <c r="BD2532" s="19"/>
      <c r="BE2532" s="19"/>
      <c r="BF2532" s="19"/>
      <c r="BG2532" s="19"/>
      <c r="BH2532" s="19"/>
      <c r="BI2532" s="19"/>
      <c r="BJ2532" s="19"/>
    </row>
    <row r="2533" spans="1:62" ht="15" x14ac:dyDescent="0.2">
      <c r="A2533" s="19" t="s">
        <v>20815</v>
      </c>
      <c r="B2533" s="19" t="s">
        <v>1479</v>
      </c>
      <c r="C2533" s="43">
        <v>44665</v>
      </c>
      <c r="D2533" s="44">
        <v>0.61597222222222003</v>
      </c>
      <c r="E2533" s="19" t="s">
        <v>20822</v>
      </c>
      <c r="F2533" s="19" t="s">
        <v>20823</v>
      </c>
      <c r="G2533" s="19" t="s">
        <v>20824</v>
      </c>
      <c r="H2533" s="45">
        <v>2760</v>
      </c>
      <c r="I2533" s="45">
        <v>3094.53</v>
      </c>
      <c r="J2533" s="19" t="s">
        <v>1560</v>
      </c>
      <c r="K2533" s="19" t="s">
        <v>20825</v>
      </c>
      <c r="L2533" s="19" t="s">
        <v>20826</v>
      </c>
      <c r="M2533" s="19" t="s">
        <v>20827</v>
      </c>
      <c r="N2533" s="19" t="s">
        <v>20815</v>
      </c>
      <c r="O2533" s="19" t="s">
        <v>367</v>
      </c>
      <c r="P2533" s="19" t="s">
        <v>368</v>
      </c>
      <c r="Q2533" s="46">
        <v>400</v>
      </c>
      <c r="R2533" s="19" t="s">
        <v>1544</v>
      </c>
      <c r="S2533" s="19" t="s">
        <v>1825</v>
      </c>
      <c r="T2533" s="19" t="s">
        <v>1826</v>
      </c>
      <c r="U2533" s="19" t="s">
        <v>4297</v>
      </c>
      <c r="V2533" s="19" t="s">
        <v>4298</v>
      </c>
      <c r="W2533" s="19" t="s">
        <v>1829</v>
      </c>
      <c r="X2533" s="19" t="s">
        <v>4299</v>
      </c>
      <c r="Y2533" s="19" t="s">
        <v>1831</v>
      </c>
      <c r="Z2533" s="19" t="s">
        <v>1832</v>
      </c>
      <c r="AA2533" s="46">
        <v>8</v>
      </c>
      <c r="AB2533" s="19" t="s">
        <v>485</v>
      </c>
      <c r="AC2533" s="19" t="s">
        <v>119</v>
      </c>
      <c r="AD2533" s="19" t="s">
        <v>2453</v>
      </c>
      <c r="AE2533" s="19" t="s">
        <v>1481</v>
      </c>
      <c r="AF2533" s="19" t="s">
        <v>1719</v>
      </c>
      <c r="AG2533" s="19" t="s">
        <v>2454</v>
      </c>
      <c r="AH2533" s="19" t="s">
        <v>1594</v>
      </c>
      <c r="AI2533" s="19" t="s">
        <v>1595</v>
      </c>
      <c r="AJ2533" s="45">
        <v>0.05</v>
      </c>
      <c r="AK2533" s="45">
        <v>20</v>
      </c>
      <c r="AL2533" s="19" t="s">
        <v>1501</v>
      </c>
      <c r="AM2533" s="46">
        <v>27305</v>
      </c>
      <c r="AN2533" s="46">
        <v>20050</v>
      </c>
      <c r="AO2533" s="46">
        <v>7255</v>
      </c>
      <c r="AP2533" s="45">
        <v>36</v>
      </c>
      <c r="AQ2533" s="45"/>
      <c r="AR2533" s="45" t="str">
        <f>IFERROR(VLOOKUP(AB2533,'Pedidos marco'!$A$1:$D$10000,4,0)," ")</f>
        <v xml:space="preserve"> </v>
      </c>
      <c r="AS2533" s="45">
        <f t="shared" si="273"/>
        <v>14</v>
      </c>
      <c r="AT2533" s="45" t="str">
        <f t="shared" si="274"/>
        <v>14</v>
      </c>
      <c r="AU2533" s="47">
        <v>20</v>
      </c>
      <c r="AV2533" s="19" t="str">
        <f t="shared" si="275"/>
        <v>04 April</v>
      </c>
      <c r="AW2533" s="19">
        <f t="shared" si="276"/>
        <v>0.09</v>
      </c>
      <c r="AX2533" s="19">
        <f t="shared" si="277"/>
        <v>1.8</v>
      </c>
      <c r="AY2533" s="19" t="e">
        <f>VLOOKUP(AG2533,Cías!$A$1:$E$10000,5,0)</f>
        <v>#N/A</v>
      </c>
      <c r="AZ2533" s="19" t="str">
        <f t="shared" si="278"/>
        <v>1013502</v>
      </c>
      <c r="BA2533" s="19" t="str">
        <f t="shared" si="279"/>
        <v>ESPIN GUEVARA JOSE MARCELO</v>
      </c>
      <c r="BB2533" s="19" t="e">
        <f>VLOOKUP(AG2533,Cías!$A$1:$E$10000,3,0)</f>
        <v>#N/A</v>
      </c>
      <c r="BC2533" s="19"/>
      <c r="BD2533" s="19"/>
      <c r="BE2533" s="19"/>
      <c r="BF2533" s="19"/>
      <c r="BG2533" s="19"/>
      <c r="BH2533" s="19"/>
      <c r="BI2533" s="19"/>
      <c r="BJ2533" s="19"/>
    </row>
    <row r="2534" spans="1:62" ht="15" x14ac:dyDescent="0.2">
      <c r="A2534" s="19" t="s">
        <v>20828</v>
      </c>
      <c r="B2534" s="19" t="s">
        <v>1479</v>
      </c>
      <c r="C2534" s="43">
        <v>44665</v>
      </c>
      <c r="D2534" s="44">
        <v>0.61944444444444002</v>
      </c>
      <c r="E2534" s="19" t="s">
        <v>20829</v>
      </c>
      <c r="F2534" s="19" t="s">
        <v>20830</v>
      </c>
      <c r="G2534" s="19" t="s">
        <v>20831</v>
      </c>
      <c r="H2534" s="45">
        <v>823.85</v>
      </c>
      <c r="I2534" s="45">
        <v>923.7</v>
      </c>
      <c r="J2534" s="19" t="s">
        <v>1560</v>
      </c>
      <c r="K2534" s="19" t="s">
        <v>20832</v>
      </c>
      <c r="L2534" s="19" t="s">
        <v>20833</v>
      </c>
      <c r="M2534" s="19" t="s">
        <v>20834</v>
      </c>
      <c r="N2534" s="19" t="s">
        <v>20828</v>
      </c>
      <c r="O2534" s="19" t="s">
        <v>371</v>
      </c>
      <c r="P2534" s="19" t="s">
        <v>372</v>
      </c>
      <c r="Q2534" s="46">
        <v>120</v>
      </c>
      <c r="R2534" s="19" t="s">
        <v>1544</v>
      </c>
      <c r="S2534" s="19" t="s">
        <v>4683</v>
      </c>
      <c r="T2534" s="19" t="s">
        <v>4684</v>
      </c>
      <c r="U2534" s="19" t="s">
        <v>4685</v>
      </c>
      <c r="V2534" s="19" t="s">
        <v>4686</v>
      </c>
      <c r="W2534" s="19" t="s">
        <v>1917</v>
      </c>
      <c r="X2534" s="19" t="s">
        <v>4687</v>
      </c>
      <c r="Y2534" s="19" t="s">
        <v>4688</v>
      </c>
      <c r="Z2534" s="19" t="s">
        <v>4689</v>
      </c>
      <c r="AA2534" s="46">
        <v>49</v>
      </c>
      <c r="AB2534" s="19" t="s">
        <v>588</v>
      </c>
      <c r="AC2534" s="19" t="s">
        <v>333</v>
      </c>
      <c r="AD2534" s="19" t="s">
        <v>4094</v>
      </c>
      <c r="AE2534" s="19" t="s">
        <v>4095</v>
      </c>
      <c r="AF2534" s="19" t="s">
        <v>1554</v>
      </c>
      <c r="AG2534" s="19" t="s">
        <v>4096</v>
      </c>
      <c r="AH2534" s="19" t="s">
        <v>1499</v>
      </c>
      <c r="AI2534" s="19" t="s">
        <v>1500</v>
      </c>
      <c r="AJ2534" s="45">
        <v>0</v>
      </c>
      <c r="AK2534" s="45">
        <v>0</v>
      </c>
      <c r="AL2534" s="19" t="s">
        <v>1501</v>
      </c>
      <c r="AM2534" s="46">
        <v>9036.6659999999993</v>
      </c>
      <c r="AN2534" s="46">
        <v>6013.3329999999996</v>
      </c>
      <c r="AO2534" s="46">
        <v>3023.3330000000001</v>
      </c>
      <c r="AP2534" s="45">
        <v>25.2</v>
      </c>
      <c r="AQ2534" s="45"/>
      <c r="AR2534" s="45" t="str">
        <f>IFERROR(VLOOKUP(AB2534,'Pedidos marco'!$A$1:$D$10000,4,0)," ")</f>
        <v xml:space="preserve"> </v>
      </c>
      <c r="AS2534" s="45">
        <f t="shared" si="273"/>
        <v>14</v>
      </c>
      <c r="AT2534" s="45" t="str">
        <f t="shared" si="274"/>
        <v>14</v>
      </c>
      <c r="AU2534" s="47">
        <v>6</v>
      </c>
      <c r="AV2534" s="19" t="str">
        <f t="shared" si="275"/>
        <v>04 April</v>
      </c>
      <c r="AW2534" s="19">
        <f t="shared" si="276"/>
        <v>0.21</v>
      </c>
      <c r="AX2534" s="19">
        <f t="shared" si="277"/>
        <v>4.2</v>
      </c>
      <c r="AY2534" s="19" t="e">
        <f>VLOOKUP(AG2534,Cías!$A$1:$E$10000,5,0)</f>
        <v>#N/A</v>
      </c>
      <c r="AZ2534" s="19" t="str">
        <f t="shared" si="278"/>
        <v>1021623</v>
      </c>
      <c r="BA2534" s="19" t="str">
        <f t="shared" si="279"/>
        <v>VILLARREAL HIGUERA FERNANDO SALVADO</v>
      </c>
      <c r="BB2534" s="19" t="e">
        <f>VLOOKUP(AG2534,Cías!$A$1:$E$10000,3,0)</f>
        <v>#N/A</v>
      </c>
      <c r="BC2534" s="19"/>
      <c r="BD2534" s="19"/>
      <c r="BE2534" s="19"/>
      <c r="BF2534" s="19"/>
      <c r="BG2534" s="19"/>
      <c r="BH2534" s="19"/>
      <c r="BI2534" s="19"/>
      <c r="BJ2534" s="19"/>
    </row>
    <row r="2535" spans="1:62" ht="15" x14ac:dyDescent="0.2">
      <c r="A2535" s="19" t="s">
        <v>20828</v>
      </c>
      <c r="B2535" s="19" t="s">
        <v>1479</v>
      </c>
      <c r="C2535" s="43">
        <v>44665</v>
      </c>
      <c r="D2535" s="44">
        <v>0.61944444444444002</v>
      </c>
      <c r="E2535" s="19" t="s">
        <v>20835</v>
      </c>
      <c r="F2535" s="19" t="s">
        <v>20836</v>
      </c>
      <c r="G2535" s="19" t="s">
        <v>20837</v>
      </c>
      <c r="H2535" s="45">
        <v>748.21</v>
      </c>
      <c r="I2535" s="45">
        <v>838.9</v>
      </c>
      <c r="J2535" s="19" t="s">
        <v>1560</v>
      </c>
      <c r="K2535" s="19" t="s">
        <v>20838</v>
      </c>
      <c r="L2535" s="19" t="s">
        <v>20839</v>
      </c>
      <c r="M2535" s="19" t="s">
        <v>20840</v>
      </c>
      <c r="N2535" s="19" t="s">
        <v>20828</v>
      </c>
      <c r="O2535" s="19" t="s">
        <v>369</v>
      </c>
      <c r="P2535" s="19" t="s">
        <v>370</v>
      </c>
      <c r="Q2535" s="46">
        <v>120</v>
      </c>
      <c r="R2535" s="19" t="s">
        <v>1544</v>
      </c>
      <c r="S2535" s="19" t="s">
        <v>4683</v>
      </c>
      <c r="T2535" s="19" t="s">
        <v>4684</v>
      </c>
      <c r="U2535" s="19" t="s">
        <v>4685</v>
      </c>
      <c r="V2535" s="19" t="s">
        <v>4686</v>
      </c>
      <c r="W2535" s="19" t="s">
        <v>1917</v>
      </c>
      <c r="X2535" s="19" t="s">
        <v>4687</v>
      </c>
      <c r="Y2535" s="19" t="s">
        <v>4688</v>
      </c>
      <c r="Z2535" s="19" t="s">
        <v>4689</v>
      </c>
      <c r="AA2535" s="46">
        <v>49</v>
      </c>
      <c r="AB2535" s="19" t="s">
        <v>588</v>
      </c>
      <c r="AC2535" s="19" t="s">
        <v>333</v>
      </c>
      <c r="AD2535" s="19" t="s">
        <v>4094</v>
      </c>
      <c r="AE2535" s="19" t="s">
        <v>4095</v>
      </c>
      <c r="AF2535" s="19" t="s">
        <v>1554</v>
      </c>
      <c r="AG2535" s="19" t="s">
        <v>4096</v>
      </c>
      <c r="AH2535" s="19" t="s">
        <v>1499</v>
      </c>
      <c r="AI2535" s="19" t="s">
        <v>1500</v>
      </c>
      <c r="AJ2535" s="45">
        <v>0</v>
      </c>
      <c r="AK2535" s="45">
        <v>0</v>
      </c>
      <c r="AL2535" s="19" t="s">
        <v>1501</v>
      </c>
      <c r="AM2535" s="46">
        <v>9036.6659999999993</v>
      </c>
      <c r="AN2535" s="46">
        <v>6013.3329999999996</v>
      </c>
      <c r="AO2535" s="46">
        <v>3023.3330000000001</v>
      </c>
      <c r="AP2535" s="45">
        <v>25.2</v>
      </c>
      <c r="AQ2535" s="45"/>
      <c r="AR2535" s="45" t="str">
        <f>IFERROR(VLOOKUP(AB2535,'Pedidos marco'!$A$1:$D$10000,4,0)," ")</f>
        <v xml:space="preserve"> </v>
      </c>
      <c r="AS2535" s="45">
        <f t="shared" si="273"/>
        <v>14</v>
      </c>
      <c r="AT2535" s="45" t="str">
        <f t="shared" si="274"/>
        <v>14</v>
      </c>
      <c r="AU2535" s="47">
        <v>6</v>
      </c>
      <c r="AV2535" s="19" t="str">
        <f t="shared" si="275"/>
        <v>04 April</v>
      </c>
      <c r="AW2535" s="19">
        <f t="shared" si="276"/>
        <v>0.21</v>
      </c>
      <c r="AX2535" s="19">
        <f t="shared" si="277"/>
        <v>4.2</v>
      </c>
      <c r="AY2535" s="19" t="e">
        <f>VLOOKUP(AG2535,Cías!$A$1:$E$10000,5,0)</f>
        <v>#N/A</v>
      </c>
      <c r="AZ2535" s="19" t="str">
        <f t="shared" si="278"/>
        <v>1021623</v>
      </c>
      <c r="BA2535" s="19" t="str">
        <f t="shared" si="279"/>
        <v>VILLARREAL HIGUERA FERNANDO SALVADO</v>
      </c>
      <c r="BB2535" s="19" t="e">
        <f>VLOOKUP(AG2535,Cías!$A$1:$E$10000,3,0)</f>
        <v>#N/A</v>
      </c>
      <c r="BC2535" s="19"/>
      <c r="BD2535" s="19"/>
      <c r="BE2535" s="19"/>
      <c r="BF2535" s="19"/>
      <c r="BG2535" s="19"/>
      <c r="BH2535" s="19"/>
      <c r="BI2535" s="19"/>
      <c r="BJ2535" s="19"/>
    </row>
    <row r="2536" spans="1:62" ht="15" x14ac:dyDescent="0.2">
      <c r="A2536" s="19" t="s">
        <v>20828</v>
      </c>
      <c r="B2536" s="19" t="s">
        <v>1479</v>
      </c>
      <c r="C2536" s="43">
        <v>44665</v>
      </c>
      <c r="D2536" s="44">
        <v>0.61944444444444002</v>
      </c>
      <c r="E2536" s="19" t="s">
        <v>20841</v>
      </c>
      <c r="F2536" s="19" t="s">
        <v>20842</v>
      </c>
      <c r="G2536" s="19" t="s">
        <v>20843</v>
      </c>
      <c r="H2536" s="45">
        <v>815.58</v>
      </c>
      <c r="I2536" s="45">
        <v>914.43</v>
      </c>
      <c r="J2536" s="19" t="s">
        <v>1560</v>
      </c>
      <c r="K2536" s="19" t="s">
        <v>20844</v>
      </c>
      <c r="L2536" s="19" t="s">
        <v>20845</v>
      </c>
      <c r="M2536" s="19" t="s">
        <v>20846</v>
      </c>
      <c r="N2536" s="19" t="s">
        <v>20828</v>
      </c>
      <c r="O2536" s="19" t="s">
        <v>367</v>
      </c>
      <c r="P2536" s="19" t="s">
        <v>368</v>
      </c>
      <c r="Q2536" s="46">
        <v>120</v>
      </c>
      <c r="R2536" s="19" t="s">
        <v>1544</v>
      </c>
      <c r="S2536" s="19" t="s">
        <v>4683</v>
      </c>
      <c r="T2536" s="19" t="s">
        <v>4684</v>
      </c>
      <c r="U2536" s="19" t="s">
        <v>4685</v>
      </c>
      <c r="V2536" s="19" t="s">
        <v>4686</v>
      </c>
      <c r="W2536" s="19" t="s">
        <v>1917</v>
      </c>
      <c r="X2536" s="19" t="s">
        <v>4687</v>
      </c>
      <c r="Y2536" s="19" t="s">
        <v>4688</v>
      </c>
      <c r="Z2536" s="19" t="s">
        <v>4689</v>
      </c>
      <c r="AA2536" s="46">
        <v>49</v>
      </c>
      <c r="AB2536" s="19" t="s">
        <v>588</v>
      </c>
      <c r="AC2536" s="19" t="s">
        <v>333</v>
      </c>
      <c r="AD2536" s="19" t="s">
        <v>4094</v>
      </c>
      <c r="AE2536" s="19" t="s">
        <v>4095</v>
      </c>
      <c r="AF2536" s="19" t="s">
        <v>1554</v>
      </c>
      <c r="AG2536" s="19" t="s">
        <v>4096</v>
      </c>
      <c r="AH2536" s="19" t="s">
        <v>1499</v>
      </c>
      <c r="AI2536" s="19" t="s">
        <v>1500</v>
      </c>
      <c r="AJ2536" s="45">
        <v>0</v>
      </c>
      <c r="AK2536" s="45">
        <v>0</v>
      </c>
      <c r="AL2536" s="19" t="s">
        <v>1501</v>
      </c>
      <c r="AM2536" s="46">
        <v>9036.6669999999995</v>
      </c>
      <c r="AN2536" s="46">
        <v>6013.3339999999998</v>
      </c>
      <c r="AO2536" s="46">
        <v>3023.3330000000001</v>
      </c>
      <c r="AP2536" s="45">
        <v>25.2</v>
      </c>
      <c r="AQ2536" s="45"/>
      <c r="AR2536" s="45" t="str">
        <f>IFERROR(VLOOKUP(AB2536,'Pedidos marco'!$A$1:$D$10000,4,0)," ")</f>
        <v xml:space="preserve"> </v>
      </c>
      <c r="AS2536" s="45">
        <f t="shared" si="273"/>
        <v>14</v>
      </c>
      <c r="AT2536" s="45" t="str">
        <f t="shared" si="274"/>
        <v>14</v>
      </c>
      <c r="AU2536" s="47">
        <v>6</v>
      </c>
      <c r="AV2536" s="19" t="str">
        <f t="shared" si="275"/>
        <v>04 April</v>
      </c>
      <c r="AW2536" s="19">
        <f t="shared" si="276"/>
        <v>0.21</v>
      </c>
      <c r="AX2536" s="19">
        <f t="shared" si="277"/>
        <v>4.2</v>
      </c>
      <c r="AY2536" s="19" t="e">
        <f>VLOOKUP(AG2536,Cías!$A$1:$E$10000,5,0)</f>
        <v>#N/A</v>
      </c>
      <c r="AZ2536" s="19" t="str">
        <f t="shared" si="278"/>
        <v>1021623</v>
      </c>
      <c r="BA2536" s="19" t="str">
        <f t="shared" si="279"/>
        <v>VILLARREAL HIGUERA FERNANDO SALVADO</v>
      </c>
      <c r="BB2536" s="19" t="e">
        <f>VLOOKUP(AG2536,Cías!$A$1:$E$10000,3,0)</f>
        <v>#N/A</v>
      </c>
      <c r="BC2536" s="19"/>
      <c r="BD2536" s="19"/>
      <c r="BE2536" s="19"/>
      <c r="BF2536" s="19"/>
      <c r="BG2536" s="19"/>
      <c r="BH2536" s="19"/>
      <c r="BI2536" s="19"/>
      <c r="BJ2536" s="19"/>
    </row>
    <row r="2537" spans="1:62" ht="15" x14ac:dyDescent="0.2">
      <c r="A2537" s="19" t="s">
        <v>20847</v>
      </c>
      <c r="B2537" s="19" t="s">
        <v>1479</v>
      </c>
      <c r="C2537" s="43">
        <v>44665</v>
      </c>
      <c r="D2537" s="44">
        <v>0.625</v>
      </c>
      <c r="E2537" s="19" t="s">
        <v>20848</v>
      </c>
      <c r="F2537" s="19" t="s">
        <v>20849</v>
      </c>
      <c r="G2537" s="19" t="s">
        <v>20850</v>
      </c>
      <c r="H2537" s="45">
        <v>1073.5999999999999</v>
      </c>
      <c r="I2537" s="45">
        <v>1203.73</v>
      </c>
      <c r="J2537" s="19" t="s">
        <v>1560</v>
      </c>
      <c r="K2537" s="19" t="s">
        <v>20851</v>
      </c>
      <c r="L2537" s="19" t="s">
        <v>20852</v>
      </c>
      <c r="M2537" s="19" t="s">
        <v>20853</v>
      </c>
      <c r="N2537" s="19" t="s">
        <v>20847</v>
      </c>
      <c r="O2537" s="19" t="s">
        <v>1641</v>
      </c>
      <c r="P2537" s="19" t="s">
        <v>1642</v>
      </c>
      <c r="Q2537" s="46">
        <v>160</v>
      </c>
      <c r="R2537" s="19" t="s">
        <v>1544</v>
      </c>
      <c r="S2537" s="19" t="s">
        <v>20854</v>
      </c>
      <c r="T2537" s="19" t="s">
        <v>20855</v>
      </c>
      <c r="U2537" s="19" t="s">
        <v>20856</v>
      </c>
      <c r="V2537" s="19" t="s">
        <v>20857</v>
      </c>
      <c r="W2537" s="19" t="s">
        <v>415</v>
      </c>
      <c r="X2537" s="19" t="s">
        <v>20858</v>
      </c>
      <c r="Y2537" s="19" t="s">
        <v>20859</v>
      </c>
      <c r="Z2537" s="19" t="s">
        <v>20860</v>
      </c>
      <c r="AA2537" s="46">
        <v>143</v>
      </c>
      <c r="AB2537" s="19" t="s">
        <v>509</v>
      </c>
      <c r="AC2537" s="19" t="s">
        <v>167</v>
      </c>
      <c r="AD2537" s="19" t="s">
        <v>5707</v>
      </c>
      <c r="AE2537" s="19" t="s">
        <v>5708</v>
      </c>
      <c r="AF2537" s="19" t="s">
        <v>1554</v>
      </c>
      <c r="AG2537" s="19" t="s">
        <v>5709</v>
      </c>
      <c r="AH2537" s="19" t="s">
        <v>1499</v>
      </c>
      <c r="AI2537" s="19" t="s">
        <v>1500</v>
      </c>
      <c r="AJ2537" s="45">
        <v>0</v>
      </c>
      <c r="AK2537" s="45">
        <v>0</v>
      </c>
      <c r="AL2537" s="19" t="s">
        <v>1501</v>
      </c>
      <c r="AM2537" s="46">
        <v>12617.778</v>
      </c>
      <c r="AN2537" s="46">
        <v>8017.7780000000002</v>
      </c>
      <c r="AO2537" s="46">
        <v>4600</v>
      </c>
      <c r="AP2537" s="45">
        <v>100.8</v>
      </c>
      <c r="AQ2537" s="45"/>
      <c r="AR2537" s="45" t="str">
        <f>IFERROR(VLOOKUP(AB2537,'Pedidos marco'!$A$1:$D$10000,4,0)," ")</f>
        <v xml:space="preserve"> </v>
      </c>
      <c r="AS2537" s="45">
        <f t="shared" si="273"/>
        <v>14</v>
      </c>
      <c r="AT2537" s="45" t="str">
        <f t="shared" si="274"/>
        <v>14</v>
      </c>
      <c r="AU2537" s="47">
        <v>8</v>
      </c>
      <c r="AV2537" s="19" t="str">
        <f t="shared" si="275"/>
        <v>04 April</v>
      </c>
      <c r="AW2537" s="19">
        <f t="shared" si="276"/>
        <v>0.63</v>
      </c>
      <c r="AX2537" s="19">
        <f t="shared" si="277"/>
        <v>12.6</v>
      </c>
      <c r="AY2537" s="19" t="e">
        <f>VLOOKUP(AG2537,Cías!$A$1:$E$10000,5,0)</f>
        <v>#N/A</v>
      </c>
      <c r="AZ2537" s="19" t="str">
        <f t="shared" si="278"/>
        <v>1014323</v>
      </c>
      <c r="BA2537" s="19" t="str">
        <f t="shared" si="279"/>
        <v>JACOME AGUIRRE CARLOS ARTURO</v>
      </c>
      <c r="BB2537" s="19" t="e">
        <f>VLOOKUP(AG2537,Cías!$A$1:$E$10000,3,0)</f>
        <v>#N/A</v>
      </c>
      <c r="BC2537" s="19"/>
      <c r="BD2537" s="19"/>
      <c r="BE2537" s="19"/>
      <c r="BF2537" s="19"/>
      <c r="BG2537" s="19"/>
      <c r="BH2537" s="19"/>
      <c r="BI2537" s="19"/>
      <c r="BJ2537" s="19"/>
    </row>
    <row r="2538" spans="1:62" ht="15" x14ac:dyDescent="0.2">
      <c r="A2538" s="19" t="s">
        <v>20847</v>
      </c>
      <c r="B2538" s="19" t="s">
        <v>1479</v>
      </c>
      <c r="C2538" s="43">
        <v>44665</v>
      </c>
      <c r="D2538" s="44">
        <v>0.625</v>
      </c>
      <c r="E2538" s="19" t="s">
        <v>20861</v>
      </c>
      <c r="F2538" s="19" t="s">
        <v>20862</v>
      </c>
      <c r="G2538" s="19" t="s">
        <v>20863</v>
      </c>
      <c r="H2538" s="45">
        <v>1376</v>
      </c>
      <c r="I2538" s="45">
        <v>1542.78</v>
      </c>
      <c r="J2538" s="19" t="s">
        <v>1560</v>
      </c>
      <c r="K2538" s="19" t="s">
        <v>20851</v>
      </c>
      <c r="L2538" s="19" t="s">
        <v>20864</v>
      </c>
      <c r="M2538" s="19" t="s">
        <v>20865</v>
      </c>
      <c r="N2538" s="19" t="s">
        <v>20847</v>
      </c>
      <c r="O2538" s="19" t="s">
        <v>1603</v>
      </c>
      <c r="P2538" s="19" t="s">
        <v>1604</v>
      </c>
      <c r="Q2538" s="46">
        <v>200</v>
      </c>
      <c r="R2538" s="19" t="s">
        <v>1544</v>
      </c>
      <c r="S2538" s="19" t="s">
        <v>20854</v>
      </c>
      <c r="T2538" s="19" t="s">
        <v>20855</v>
      </c>
      <c r="U2538" s="19" t="s">
        <v>20856</v>
      </c>
      <c r="V2538" s="19" t="s">
        <v>20857</v>
      </c>
      <c r="W2538" s="19" t="s">
        <v>415</v>
      </c>
      <c r="X2538" s="19" t="s">
        <v>20858</v>
      </c>
      <c r="Y2538" s="19" t="s">
        <v>20859</v>
      </c>
      <c r="Z2538" s="19" t="s">
        <v>20860</v>
      </c>
      <c r="AA2538" s="46">
        <v>143</v>
      </c>
      <c r="AB2538" s="19" t="s">
        <v>509</v>
      </c>
      <c r="AC2538" s="19" t="s">
        <v>167</v>
      </c>
      <c r="AD2538" s="19" t="s">
        <v>5707</v>
      </c>
      <c r="AE2538" s="19" t="s">
        <v>5708</v>
      </c>
      <c r="AF2538" s="19" t="s">
        <v>1554</v>
      </c>
      <c r="AG2538" s="19" t="s">
        <v>5709</v>
      </c>
      <c r="AH2538" s="19" t="s">
        <v>1499</v>
      </c>
      <c r="AI2538" s="19" t="s">
        <v>1500</v>
      </c>
      <c r="AJ2538" s="45">
        <v>0</v>
      </c>
      <c r="AK2538" s="45">
        <v>0</v>
      </c>
      <c r="AL2538" s="19" t="s">
        <v>1501</v>
      </c>
      <c r="AM2538" s="46">
        <v>14622.222</v>
      </c>
      <c r="AN2538" s="46">
        <v>10022.222</v>
      </c>
      <c r="AO2538" s="46">
        <v>4600</v>
      </c>
      <c r="AP2538" s="45">
        <v>126</v>
      </c>
      <c r="AQ2538" s="45"/>
      <c r="AR2538" s="45" t="str">
        <f>IFERROR(VLOOKUP(AB2538,'Pedidos marco'!$A$1:$D$10000,4,0)," ")</f>
        <v xml:space="preserve"> </v>
      </c>
      <c r="AS2538" s="45">
        <f t="shared" si="273"/>
        <v>14</v>
      </c>
      <c r="AT2538" s="45" t="str">
        <f t="shared" si="274"/>
        <v>14</v>
      </c>
      <c r="AU2538" s="47">
        <v>10</v>
      </c>
      <c r="AV2538" s="19" t="str">
        <f t="shared" si="275"/>
        <v>04 April</v>
      </c>
      <c r="AW2538" s="19">
        <f t="shared" si="276"/>
        <v>0.63</v>
      </c>
      <c r="AX2538" s="19">
        <f t="shared" si="277"/>
        <v>12.6</v>
      </c>
      <c r="AY2538" s="19" t="e">
        <f>VLOOKUP(AG2538,Cías!$A$1:$E$10000,5,0)</f>
        <v>#N/A</v>
      </c>
      <c r="AZ2538" s="19" t="str">
        <f t="shared" si="278"/>
        <v>1014323</v>
      </c>
      <c r="BA2538" s="19" t="str">
        <f t="shared" si="279"/>
        <v>JACOME AGUIRRE CARLOS ARTURO</v>
      </c>
      <c r="BB2538" s="19" t="e">
        <f>VLOOKUP(AG2538,Cías!$A$1:$E$10000,3,0)</f>
        <v>#N/A</v>
      </c>
      <c r="BC2538" s="19"/>
      <c r="BD2538" s="19"/>
      <c r="BE2538" s="19"/>
      <c r="BF2538" s="19"/>
      <c r="BG2538" s="19"/>
      <c r="BH2538" s="19"/>
      <c r="BI2538" s="19"/>
      <c r="BJ2538" s="19"/>
    </row>
    <row r="2539" spans="1:62" ht="15" x14ac:dyDescent="0.2">
      <c r="A2539" s="19" t="s">
        <v>20866</v>
      </c>
      <c r="B2539" s="19" t="s">
        <v>1479</v>
      </c>
      <c r="C2539" s="43">
        <v>44665</v>
      </c>
      <c r="D2539" s="44">
        <v>0.62569444444444</v>
      </c>
      <c r="E2539" s="19" t="s">
        <v>20867</v>
      </c>
      <c r="F2539" s="19" t="s">
        <v>20868</v>
      </c>
      <c r="G2539" s="19" t="s">
        <v>20869</v>
      </c>
      <c r="H2539" s="45">
        <v>2192</v>
      </c>
      <c r="I2539" s="45">
        <v>2457.6799999999998</v>
      </c>
      <c r="J2539" s="19" t="s">
        <v>1560</v>
      </c>
      <c r="K2539" s="19" t="s">
        <v>20870</v>
      </c>
      <c r="L2539" s="19" t="s">
        <v>20871</v>
      </c>
      <c r="M2539" s="19" t="s">
        <v>20872</v>
      </c>
      <c r="N2539" s="19" t="s">
        <v>20866</v>
      </c>
      <c r="O2539" s="19" t="s">
        <v>371</v>
      </c>
      <c r="P2539" s="19" t="s">
        <v>372</v>
      </c>
      <c r="Q2539" s="46">
        <v>320</v>
      </c>
      <c r="R2539" s="19" t="s">
        <v>1544</v>
      </c>
      <c r="S2539" s="19" t="s">
        <v>1736</v>
      </c>
      <c r="T2539" s="19" t="s">
        <v>1737</v>
      </c>
      <c r="U2539" s="19" t="s">
        <v>2527</v>
      </c>
      <c r="V2539" s="19" t="s">
        <v>2528</v>
      </c>
      <c r="W2539" s="19" t="s">
        <v>1865</v>
      </c>
      <c r="X2539" s="19" t="s">
        <v>2529</v>
      </c>
      <c r="Y2539" s="19" t="s">
        <v>1867</v>
      </c>
      <c r="Z2539" s="19" t="s">
        <v>1868</v>
      </c>
      <c r="AA2539" s="46">
        <v>30</v>
      </c>
      <c r="AB2539" s="19" t="s">
        <v>434</v>
      </c>
      <c r="AC2539" s="19" t="s">
        <v>15</v>
      </c>
      <c r="AD2539" s="19" t="s">
        <v>3733</v>
      </c>
      <c r="AE2539" s="19" t="s">
        <v>3734</v>
      </c>
      <c r="AF2539" s="19" t="s">
        <v>1592</v>
      </c>
      <c r="AG2539" s="19" t="s">
        <v>3735</v>
      </c>
      <c r="AH2539" s="19" t="s">
        <v>1594</v>
      </c>
      <c r="AI2539" s="19" t="s">
        <v>1595</v>
      </c>
      <c r="AJ2539" s="45">
        <v>0.05</v>
      </c>
      <c r="AK2539" s="45">
        <v>16</v>
      </c>
      <c r="AL2539" s="19" t="s">
        <v>1501</v>
      </c>
      <c r="AM2539" s="46">
        <v>25270</v>
      </c>
      <c r="AN2539" s="46">
        <v>16020</v>
      </c>
      <c r="AO2539" s="46">
        <v>9250</v>
      </c>
      <c r="AP2539" s="45">
        <v>60.8</v>
      </c>
      <c r="AQ2539" s="45"/>
      <c r="AR2539" s="45" t="str">
        <f>IFERROR(VLOOKUP(AB2539,'Pedidos marco'!$A$1:$D$10000,4,0)," ")</f>
        <v xml:space="preserve"> </v>
      </c>
      <c r="AS2539" s="45">
        <f t="shared" si="273"/>
        <v>14</v>
      </c>
      <c r="AT2539" s="45" t="str">
        <f t="shared" si="274"/>
        <v>14</v>
      </c>
      <c r="AU2539" s="47">
        <v>16</v>
      </c>
      <c r="AV2539" s="19" t="str">
        <f t="shared" si="275"/>
        <v>04 April</v>
      </c>
      <c r="AW2539" s="19">
        <f t="shared" si="276"/>
        <v>0.19</v>
      </c>
      <c r="AX2539" s="19">
        <f t="shared" si="277"/>
        <v>3.8</v>
      </c>
      <c r="AY2539" s="19" t="e">
        <f>VLOOKUP(AG2539,Cías!$A$1:$E$10000,5,0)</f>
        <v>#N/A</v>
      </c>
      <c r="AZ2539" s="19" t="str">
        <f t="shared" si="278"/>
        <v>1020877</v>
      </c>
      <c r="BA2539" s="19" t="str">
        <f t="shared" si="279"/>
        <v>ALQUINGA LUCERO BYRON EDUARDO</v>
      </c>
      <c r="BB2539" s="19" t="e">
        <f>VLOOKUP(AG2539,Cías!$A$1:$E$10000,3,0)</f>
        <v>#N/A</v>
      </c>
      <c r="BC2539" s="19"/>
      <c r="BD2539" s="19"/>
      <c r="BE2539" s="19"/>
      <c r="BF2539" s="19"/>
      <c r="BG2539" s="19"/>
      <c r="BH2539" s="19"/>
      <c r="BI2539" s="19"/>
      <c r="BJ2539" s="19"/>
    </row>
    <row r="2540" spans="1:62" ht="15" x14ac:dyDescent="0.2">
      <c r="A2540" s="19" t="s">
        <v>20866</v>
      </c>
      <c r="B2540" s="19" t="s">
        <v>1479</v>
      </c>
      <c r="C2540" s="43">
        <v>44665</v>
      </c>
      <c r="D2540" s="44">
        <v>0.62569444444444</v>
      </c>
      <c r="E2540" s="19" t="s">
        <v>20873</v>
      </c>
      <c r="F2540" s="19" t="s">
        <v>20874</v>
      </c>
      <c r="G2540" s="19" t="s">
        <v>20875</v>
      </c>
      <c r="H2540" s="45">
        <v>2169.6</v>
      </c>
      <c r="I2540" s="45">
        <v>2432.5700000000002</v>
      </c>
      <c r="J2540" s="19" t="s">
        <v>1560</v>
      </c>
      <c r="K2540" s="19" t="s">
        <v>20870</v>
      </c>
      <c r="L2540" s="19" t="s">
        <v>20876</v>
      </c>
      <c r="M2540" s="19" t="s">
        <v>20877</v>
      </c>
      <c r="N2540" s="19" t="s">
        <v>20866</v>
      </c>
      <c r="O2540" s="19" t="s">
        <v>367</v>
      </c>
      <c r="P2540" s="19" t="s">
        <v>368</v>
      </c>
      <c r="Q2540" s="46">
        <v>320</v>
      </c>
      <c r="R2540" s="19" t="s">
        <v>1544</v>
      </c>
      <c r="S2540" s="19" t="s">
        <v>1736</v>
      </c>
      <c r="T2540" s="19" t="s">
        <v>1737</v>
      </c>
      <c r="U2540" s="19" t="s">
        <v>2527</v>
      </c>
      <c r="V2540" s="19" t="s">
        <v>2528</v>
      </c>
      <c r="W2540" s="19" t="s">
        <v>1865</v>
      </c>
      <c r="X2540" s="19" t="s">
        <v>2529</v>
      </c>
      <c r="Y2540" s="19" t="s">
        <v>1867</v>
      </c>
      <c r="Z2540" s="19" t="s">
        <v>1868</v>
      </c>
      <c r="AA2540" s="46">
        <v>30</v>
      </c>
      <c r="AB2540" s="19" t="s">
        <v>434</v>
      </c>
      <c r="AC2540" s="19" t="s">
        <v>15</v>
      </c>
      <c r="AD2540" s="19" t="s">
        <v>3733</v>
      </c>
      <c r="AE2540" s="19" t="s">
        <v>3734</v>
      </c>
      <c r="AF2540" s="19" t="s">
        <v>1592</v>
      </c>
      <c r="AG2540" s="19" t="s">
        <v>3735</v>
      </c>
      <c r="AH2540" s="19" t="s">
        <v>1594</v>
      </c>
      <c r="AI2540" s="19" t="s">
        <v>1595</v>
      </c>
      <c r="AJ2540" s="45">
        <v>0.05</v>
      </c>
      <c r="AK2540" s="45">
        <v>16</v>
      </c>
      <c r="AL2540" s="19" t="s">
        <v>1501</v>
      </c>
      <c r="AM2540" s="46">
        <v>25270</v>
      </c>
      <c r="AN2540" s="46">
        <v>16020</v>
      </c>
      <c r="AO2540" s="46">
        <v>9250</v>
      </c>
      <c r="AP2540" s="45">
        <v>60.8</v>
      </c>
      <c r="AQ2540" s="45"/>
      <c r="AR2540" s="45" t="str">
        <f>IFERROR(VLOOKUP(AB2540,'Pedidos marco'!$A$1:$D$10000,4,0)," ")</f>
        <v xml:space="preserve"> </v>
      </c>
      <c r="AS2540" s="45">
        <f t="shared" si="273"/>
        <v>14</v>
      </c>
      <c r="AT2540" s="45" t="str">
        <f t="shared" si="274"/>
        <v>14</v>
      </c>
      <c r="AU2540" s="47">
        <v>16</v>
      </c>
      <c r="AV2540" s="19" t="str">
        <f t="shared" si="275"/>
        <v>04 April</v>
      </c>
      <c r="AW2540" s="19">
        <f t="shared" si="276"/>
        <v>0.19</v>
      </c>
      <c r="AX2540" s="19">
        <f t="shared" si="277"/>
        <v>3.8</v>
      </c>
      <c r="AY2540" s="19" t="e">
        <f>VLOOKUP(AG2540,Cías!$A$1:$E$10000,5,0)</f>
        <v>#N/A</v>
      </c>
      <c r="AZ2540" s="19" t="str">
        <f t="shared" si="278"/>
        <v>1020877</v>
      </c>
      <c r="BA2540" s="19" t="str">
        <f t="shared" si="279"/>
        <v>ALQUINGA LUCERO BYRON EDUARDO</v>
      </c>
      <c r="BB2540" s="19" t="e">
        <f>VLOOKUP(AG2540,Cías!$A$1:$E$10000,3,0)</f>
        <v>#N/A</v>
      </c>
      <c r="BC2540" s="19"/>
      <c r="BD2540" s="19"/>
      <c r="BE2540" s="19"/>
      <c r="BF2540" s="19"/>
      <c r="BG2540" s="19"/>
      <c r="BH2540" s="19"/>
      <c r="BI2540" s="19"/>
      <c r="BJ2540" s="19"/>
    </row>
    <row r="2541" spans="1:62" ht="15" x14ac:dyDescent="0.2">
      <c r="A2541" s="19" t="s">
        <v>20878</v>
      </c>
      <c r="B2541" s="19" t="s">
        <v>1479</v>
      </c>
      <c r="C2541" s="43">
        <v>44665</v>
      </c>
      <c r="D2541" s="44">
        <v>0.63472222222221997</v>
      </c>
      <c r="E2541" s="19" t="s">
        <v>20879</v>
      </c>
      <c r="F2541" s="19" t="s">
        <v>8959</v>
      </c>
      <c r="G2541" s="19" t="s">
        <v>8960</v>
      </c>
      <c r="H2541" s="45">
        <v>3563.16</v>
      </c>
      <c r="I2541" s="45">
        <v>3995.03</v>
      </c>
      <c r="J2541" s="19" t="s">
        <v>2037</v>
      </c>
      <c r="K2541" s="19" t="s">
        <v>8961</v>
      </c>
      <c r="L2541" s="19" t="s">
        <v>20880</v>
      </c>
      <c r="M2541" s="19" t="s">
        <v>20881</v>
      </c>
      <c r="N2541" s="19" t="s">
        <v>20878</v>
      </c>
      <c r="O2541" s="19" t="s">
        <v>1811</v>
      </c>
      <c r="P2541" s="19" t="s">
        <v>1812</v>
      </c>
      <c r="Q2541" s="46">
        <v>30.35</v>
      </c>
      <c r="R2541" s="19" t="s">
        <v>1488</v>
      </c>
      <c r="S2541" s="19" t="s">
        <v>2853</v>
      </c>
      <c r="T2541" s="19" t="s">
        <v>2854</v>
      </c>
      <c r="U2541" s="19" t="s">
        <v>4399</v>
      </c>
      <c r="V2541" s="19" t="s">
        <v>4400</v>
      </c>
      <c r="W2541" s="19" t="s">
        <v>1829</v>
      </c>
      <c r="X2541" s="19" t="s">
        <v>4401</v>
      </c>
      <c r="Y2541" s="19" t="s">
        <v>1831</v>
      </c>
      <c r="Z2541" s="19" t="s">
        <v>1832</v>
      </c>
      <c r="AA2541" s="46">
        <v>8</v>
      </c>
      <c r="AB2541" s="19" t="s">
        <v>473</v>
      </c>
      <c r="AC2541" s="19" t="s">
        <v>96</v>
      </c>
      <c r="AD2541" s="19" t="s">
        <v>18824</v>
      </c>
      <c r="AE2541" s="19" t="s">
        <v>18825</v>
      </c>
      <c r="AF2541" s="19" t="s">
        <v>1497</v>
      </c>
      <c r="AG2541" s="19" t="s">
        <v>18826</v>
      </c>
      <c r="AH2541" s="19" t="s">
        <v>1499</v>
      </c>
      <c r="AI2541" s="19" t="s">
        <v>1500</v>
      </c>
      <c r="AJ2541" s="45">
        <v>0</v>
      </c>
      <c r="AK2541" s="45">
        <v>0</v>
      </c>
      <c r="AL2541" s="19" t="s">
        <v>1517</v>
      </c>
      <c r="AM2541" s="46">
        <v>48760</v>
      </c>
      <c r="AN2541" s="46">
        <v>30350</v>
      </c>
      <c r="AO2541" s="46">
        <v>18410</v>
      </c>
      <c r="AP2541" s="45">
        <v>0</v>
      </c>
      <c r="AQ2541" s="45"/>
      <c r="AR2541" s="45" t="str">
        <f>IFERROR(VLOOKUP(AB2541,'Pedidos marco'!$A$1:$D$10000,4,0)," ")</f>
        <v xml:space="preserve"> </v>
      </c>
      <c r="AS2541" s="45">
        <f t="shared" si="273"/>
        <v>14</v>
      </c>
      <c r="AT2541" s="45" t="str">
        <f t="shared" si="274"/>
        <v>14</v>
      </c>
      <c r="AU2541" s="47">
        <v>30.35</v>
      </c>
      <c r="AV2541" s="19" t="str">
        <f t="shared" si="275"/>
        <v>04 April</v>
      </c>
      <c r="AW2541" s="19">
        <f t="shared" si="276"/>
        <v>0</v>
      </c>
      <c r="AX2541" s="19">
        <f t="shared" si="277"/>
        <v>0</v>
      </c>
      <c r="AY2541" s="19" t="e">
        <f>VLOOKUP(AG2541,Cías!$A$1:$E$10000,5,0)</f>
        <v>#N/A</v>
      </c>
      <c r="AZ2541" s="19" t="str">
        <f t="shared" si="278"/>
        <v>1013227</v>
      </c>
      <c r="BA2541" s="19" t="str">
        <f t="shared" si="279"/>
        <v>COMPAÑIA DE TRANSPORTE PESADO</v>
      </c>
      <c r="BB2541" s="19" t="e">
        <f>VLOOKUP(AG2541,Cías!$A$1:$E$10000,3,0)</f>
        <v>#N/A</v>
      </c>
      <c r="BC2541" s="19"/>
      <c r="BD2541" s="19"/>
      <c r="BE2541" s="19"/>
      <c r="BF2541" s="19"/>
      <c r="BG2541" s="19"/>
      <c r="BH2541" s="19"/>
      <c r="BI2541" s="19"/>
      <c r="BJ2541" s="19"/>
    </row>
    <row r="2542" spans="1:62" ht="15" x14ac:dyDescent="0.2">
      <c r="A2542" s="19" t="s">
        <v>20882</v>
      </c>
      <c r="B2542" s="19" t="s">
        <v>1479</v>
      </c>
      <c r="C2542" s="43">
        <v>44665</v>
      </c>
      <c r="D2542" s="44">
        <v>0.64375000000000004</v>
      </c>
      <c r="E2542" s="19" t="s">
        <v>20883</v>
      </c>
      <c r="F2542" s="19" t="s">
        <v>20884</v>
      </c>
      <c r="G2542" s="19" t="s">
        <v>20885</v>
      </c>
      <c r="H2542" s="45">
        <v>533.6</v>
      </c>
      <c r="I2542" s="45">
        <v>598.27</v>
      </c>
      <c r="J2542" s="19" t="s">
        <v>1560</v>
      </c>
      <c r="K2542" s="19" t="s">
        <v>20886</v>
      </c>
      <c r="L2542" s="19" t="s">
        <v>20887</v>
      </c>
      <c r="M2542" s="19" t="s">
        <v>20888</v>
      </c>
      <c r="N2542" s="19" t="s">
        <v>20882</v>
      </c>
      <c r="O2542" s="19" t="s">
        <v>371</v>
      </c>
      <c r="P2542" s="19" t="s">
        <v>372</v>
      </c>
      <c r="Q2542" s="46">
        <v>80</v>
      </c>
      <c r="R2542" s="19" t="s">
        <v>1544</v>
      </c>
      <c r="S2542" s="19" t="s">
        <v>12297</v>
      </c>
      <c r="T2542" s="19" t="s">
        <v>12298</v>
      </c>
      <c r="U2542" s="19" t="s">
        <v>12299</v>
      </c>
      <c r="V2542" s="19" t="s">
        <v>12300</v>
      </c>
      <c r="W2542" s="19" t="s">
        <v>1586</v>
      </c>
      <c r="X2542" s="19" t="s">
        <v>12301</v>
      </c>
      <c r="Y2542" s="19" t="s">
        <v>1588</v>
      </c>
      <c r="Z2542" s="19" t="s">
        <v>1589</v>
      </c>
      <c r="AA2542" s="46">
        <v>250</v>
      </c>
      <c r="AB2542" s="19" t="s">
        <v>570</v>
      </c>
      <c r="AC2542" s="19" t="s">
        <v>293</v>
      </c>
      <c r="AD2542" s="19" t="s">
        <v>6925</v>
      </c>
      <c r="AE2542" s="19" t="s">
        <v>6926</v>
      </c>
      <c r="AF2542" s="19" t="s">
        <v>1592</v>
      </c>
      <c r="AG2542" s="19" t="s">
        <v>6927</v>
      </c>
      <c r="AH2542" s="19" t="s">
        <v>1594</v>
      </c>
      <c r="AI2542" s="19" t="s">
        <v>1595</v>
      </c>
      <c r="AJ2542" s="45">
        <v>0.05</v>
      </c>
      <c r="AK2542" s="45">
        <v>4</v>
      </c>
      <c r="AL2542" s="19" t="s">
        <v>1501</v>
      </c>
      <c r="AM2542" s="46">
        <v>13232.5</v>
      </c>
      <c r="AN2542" s="46">
        <v>4007.5</v>
      </c>
      <c r="AO2542" s="46">
        <v>9225</v>
      </c>
      <c r="AP2542" s="45">
        <v>72</v>
      </c>
      <c r="AQ2542" s="45"/>
      <c r="AR2542" s="45" t="str">
        <f>IFERROR(VLOOKUP(AB2542,'Pedidos marco'!$A$1:$D$10000,4,0)," ")</f>
        <v xml:space="preserve"> </v>
      </c>
      <c r="AS2542" s="45">
        <f t="shared" si="273"/>
        <v>14</v>
      </c>
      <c r="AT2542" s="45" t="str">
        <f t="shared" si="274"/>
        <v>14</v>
      </c>
      <c r="AU2542" s="47">
        <v>4</v>
      </c>
      <c r="AV2542" s="19" t="str">
        <f t="shared" si="275"/>
        <v>04 April</v>
      </c>
      <c r="AW2542" s="19">
        <f t="shared" si="276"/>
        <v>0.9</v>
      </c>
      <c r="AX2542" s="19">
        <f t="shared" si="277"/>
        <v>18</v>
      </c>
      <c r="AY2542" s="19" t="e">
        <f>VLOOKUP(AG2542,Cías!$A$1:$E$10000,5,0)</f>
        <v>#N/A</v>
      </c>
      <c r="AZ2542" s="19" t="str">
        <f t="shared" si="278"/>
        <v>1013772</v>
      </c>
      <c r="BA2542" s="19" t="str">
        <f t="shared" si="279"/>
        <v>SIERRA HERRERA MARCELO EDUARDO</v>
      </c>
      <c r="BB2542" s="19" t="e">
        <f>VLOOKUP(AG2542,Cías!$A$1:$E$10000,3,0)</f>
        <v>#N/A</v>
      </c>
      <c r="BC2542" s="19"/>
      <c r="BD2542" s="19"/>
      <c r="BE2542" s="19"/>
      <c r="BF2542" s="19"/>
      <c r="BG2542" s="19"/>
      <c r="BH2542" s="19"/>
      <c r="BI2542" s="19"/>
      <c r="BJ2542" s="19"/>
    </row>
    <row r="2543" spans="1:62" ht="15" x14ac:dyDescent="0.2">
      <c r="A2543" s="19" t="s">
        <v>20882</v>
      </c>
      <c r="B2543" s="19" t="s">
        <v>1479</v>
      </c>
      <c r="C2543" s="43">
        <v>44665</v>
      </c>
      <c r="D2543" s="44">
        <v>0.64375000000000004</v>
      </c>
      <c r="E2543" s="19" t="s">
        <v>20889</v>
      </c>
      <c r="F2543" s="19" t="s">
        <v>20890</v>
      </c>
      <c r="G2543" s="19" t="s">
        <v>20891</v>
      </c>
      <c r="H2543" s="45">
        <v>3712.8</v>
      </c>
      <c r="I2543" s="45">
        <v>4162.82</v>
      </c>
      <c r="J2543" s="19" t="s">
        <v>1560</v>
      </c>
      <c r="K2543" s="19" t="s">
        <v>20892</v>
      </c>
      <c r="L2543" s="19" t="s">
        <v>20893</v>
      </c>
      <c r="M2543" s="19" t="s">
        <v>20894</v>
      </c>
      <c r="N2543" s="19" t="s">
        <v>20882</v>
      </c>
      <c r="O2543" s="19" t="s">
        <v>367</v>
      </c>
      <c r="P2543" s="19" t="s">
        <v>368</v>
      </c>
      <c r="Q2543" s="46">
        <v>560</v>
      </c>
      <c r="R2543" s="19" t="s">
        <v>1544</v>
      </c>
      <c r="S2543" s="19" t="s">
        <v>12297</v>
      </c>
      <c r="T2543" s="19" t="s">
        <v>12298</v>
      </c>
      <c r="U2543" s="19" t="s">
        <v>12299</v>
      </c>
      <c r="V2543" s="19" t="s">
        <v>12300</v>
      </c>
      <c r="W2543" s="19" t="s">
        <v>1586</v>
      </c>
      <c r="X2543" s="19" t="s">
        <v>12301</v>
      </c>
      <c r="Y2543" s="19" t="s">
        <v>1588</v>
      </c>
      <c r="Z2543" s="19" t="s">
        <v>1589</v>
      </c>
      <c r="AA2543" s="46">
        <v>250</v>
      </c>
      <c r="AB2543" s="19" t="s">
        <v>570</v>
      </c>
      <c r="AC2543" s="19" t="s">
        <v>293</v>
      </c>
      <c r="AD2543" s="19" t="s">
        <v>6925</v>
      </c>
      <c r="AE2543" s="19" t="s">
        <v>6926</v>
      </c>
      <c r="AF2543" s="19" t="s">
        <v>1592</v>
      </c>
      <c r="AG2543" s="19" t="s">
        <v>6927</v>
      </c>
      <c r="AH2543" s="19" t="s">
        <v>1594</v>
      </c>
      <c r="AI2543" s="19" t="s">
        <v>1595</v>
      </c>
      <c r="AJ2543" s="45">
        <v>0.05</v>
      </c>
      <c r="AK2543" s="45">
        <v>28</v>
      </c>
      <c r="AL2543" s="19" t="s">
        <v>1501</v>
      </c>
      <c r="AM2543" s="46">
        <v>37277.5</v>
      </c>
      <c r="AN2543" s="46">
        <v>28052.5</v>
      </c>
      <c r="AO2543" s="46">
        <v>9225</v>
      </c>
      <c r="AP2543" s="45">
        <v>504</v>
      </c>
      <c r="AQ2543" s="45"/>
      <c r="AR2543" s="45" t="str">
        <f>IFERROR(VLOOKUP(AB2543,'Pedidos marco'!$A$1:$D$10000,4,0)," ")</f>
        <v xml:space="preserve"> </v>
      </c>
      <c r="AS2543" s="45">
        <f t="shared" si="273"/>
        <v>14</v>
      </c>
      <c r="AT2543" s="45" t="str">
        <f t="shared" si="274"/>
        <v>14</v>
      </c>
      <c r="AU2543" s="47">
        <v>28</v>
      </c>
      <c r="AV2543" s="19" t="str">
        <f t="shared" si="275"/>
        <v>04 April</v>
      </c>
      <c r="AW2543" s="19">
        <f t="shared" si="276"/>
        <v>0.9</v>
      </c>
      <c r="AX2543" s="19">
        <f t="shared" si="277"/>
        <v>18</v>
      </c>
      <c r="AY2543" s="19" t="e">
        <f>VLOOKUP(AG2543,Cías!$A$1:$E$10000,5,0)</f>
        <v>#N/A</v>
      </c>
      <c r="AZ2543" s="19" t="str">
        <f t="shared" si="278"/>
        <v>1013772</v>
      </c>
      <c r="BA2543" s="19" t="str">
        <f t="shared" si="279"/>
        <v>SIERRA HERRERA MARCELO EDUARDO</v>
      </c>
      <c r="BB2543" s="19" t="e">
        <f>VLOOKUP(AG2543,Cías!$A$1:$E$10000,3,0)</f>
        <v>#N/A</v>
      </c>
      <c r="BC2543" s="19"/>
      <c r="BD2543" s="19"/>
      <c r="BE2543" s="19"/>
      <c r="BF2543" s="19"/>
      <c r="BG2543" s="19"/>
      <c r="BH2543" s="19"/>
      <c r="BI2543" s="19"/>
      <c r="BJ2543" s="19"/>
    </row>
    <row r="2544" spans="1:62" ht="15" x14ac:dyDescent="0.2">
      <c r="A2544" s="19" t="s">
        <v>20895</v>
      </c>
      <c r="B2544" s="19" t="s">
        <v>1479</v>
      </c>
      <c r="C2544" s="43">
        <v>44665</v>
      </c>
      <c r="D2544" s="44">
        <v>0.64583333333333004</v>
      </c>
      <c r="E2544" s="19" t="s">
        <v>20896</v>
      </c>
      <c r="F2544" s="19" t="s">
        <v>20897</v>
      </c>
      <c r="G2544" s="19" t="s">
        <v>20898</v>
      </c>
      <c r="H2544" s="45">
        <v>3235.2</v>
      </c>
      <c r="I2544" s="45">
        <v>3627.32</v>
      </c>
      <c r="J2544" s="19" t="s">
        <v>2037</v>
      </c>
      <c r="K2544" s="19" t="s">
        <v>20899</v>
      </c>
      <c r="L2544" s="19" t="s">
        <v>20900</v>
      </c>
      <c r="M2544" s="19" t="s">
        <v>20901</v>
      </c>
      <c r="N2544" s="19" t="s">
        <v>20895</v>
      </c>
      <c r="O2544" s="19" t="s">
        <v>1641</v>
      </c>
      <c r="P2544" s="19" t="s">
        <v>1642</v>
      </c>
      <c r="Q2544" s="46">
        <v>480</v>
      </c>
      <c r="R2544" s="19" t="s">
        <v>1544</v>
      </c>
      <c r="S2544" s="19" t="s">
        <v>10382</v>
      </c>
      <c r="T2544" s="19" t="s">
        <v>10383</v>
      </c>
      <c r="U2544" s="19" t="s">
        <v>10384</v>
      </c>
      <c r="V2544" s="19" t="s">
        <v>10385</v>
      </c>
      <c r="W2544" s="19" t="s">
        <v>10386</v>
      </c>
      <c r="X2544" s="19" t="s">
        <v>10387</v>
      </c>
      <c r="Y2544" s="19" t="s">
        <v>10388</v>
      </c>
      <c r="Z2544" s="19" t="s">
        <v>10389</v>
      </c>
      <c r="AA2544" s="46">
        <v>280</v>
      </c>
      <c r="AB2544" s="19" t="s">
        <v>3186</v>
      </c>
      <c r="AC2544" s="19" t="s">
        <v>309</v>
      </c>
      <c r="AD2544" s="19" t="s">
        <v>16640</v>
      </c>
      <c r="AE2544" s="19" t="s">
        <v>1481</v>
      </c>
      <c r="AF2544" s="19" t="s">
        <v>1719</v>
      </c>
      <c r="AG2544" s="19" t="s">
        <v>16641</v>
      </c>
      <c r="AH2544" s="19" t="s">
        <v>1594</v>
      </c>
      <c r="AI2544" s="19" t="s">
        <v>1595</v>
      </c>
      <c r="AJ2544" s="45">
        <v>0.05</v>
      </c>
      <c r="AK2544" s="45">
        <v>24</v>
      </c>
      <c r="AL2544" s="19" t="s">
        <v>1501</v>
      </c>
      <c r="AM2544" s="46">
        <v>40490</v>
      </c>
      <c r="AN2544" s="46">
        <v>24050</v>
      </c>
      <c r="AO2544" s="46">
        <v>16440</v>
      </c>
      <c r="AP2544" s="45">
        <v>465.6</v>
      </c>
      <c r="AQ2544" s="45"/>
      <c r="AR2544" s="45" t="str">
        <f>IFERROR(VLOOKUP(AB2544,'Pedidos marco'!$A$1:$D$10000,4,0)," ")</f>
        <v xml:space="preserve"> </v>
      </c>
      <c r="AS2544" s="45">
        <f t="shared" si="273"/>
        <v>14</v>
      </c>
      <c r="AT2544" s="45" t="str">
        <f t="shared" si="274"/>
        <v>14</v>
      </c>
      <c r="AU2544" s="47">
        <v>24</v>
      </c>
      <c r="AV2544" s="19" t="str">
        <f t="shared" si="275"/>
        <v>04 April</v>
      </c>
      <c r="AW2544" s="19">
        <f t="shared" si="276"/>
        <v>0.97000000000000008</v>
      </c>
      <c r="AX2544" s="19">
        <f t="shared" si="277"/>
        <v>19.400000000000002</v>
      </c>
      <c r="AY2544" s="19" t="e">
        <f>VLOOKUP(AG2544,Cías!$A$1:$E$10000,5,0)</f>
        <v>#N/A</v>
      </c>
      <c r="AZ2544" s="19" t="str">
        <f t="shared" si="278"/>
        <v>1013885</v>
      </c>
      <c r="BA2544" s="19" t="str">
        <f t="shared" si="279"/>
        <v>TORRES POZO FABIAN ENRIQUE</v>
      </c>
      <c r="BB2544" s="19" t="e">
        <f>VLOOKUP(AG2544,Cías!$A$1:$E$10000,3,0)</f>
        <v>#N/A</v>
      </c>
      <c r="BC2544" s="19"/>
      <c r="BD2544" s="19"/>
      <c r="BE2544" s="19"/>
      <c r="BF2544" s="19"/>
      <c r="BG2544" s="19"/>
      <c r="BH2544" s="19"/>
      <c r="BI2544" s="19"/>
      <c r="BJ2544" s="19"/>
    </row>
    <row r="2545" spans="1:62" ht="15" x14ac:dyDescent="0.2">
      <c r="A2545" s="19" t="s">
        <v>20902</v>
      </c>
      <c r="B2545" s="19" t="s">
        <v>1479</v>
      </c>
      <c r="C2545" s="43">
        <v>44665</v>
      </c>
      <c r="D2545" s="44">
        <v>0.64722222222222003</v>
      </c>
      <c r="E2545" s="19" t="s">
        <v>20903</v>
      </c>
      <c r="F2545" s="19" t="s">
        <v>20904</v>
      </c>
      <c r="G2545" s="19" t="s">
        <v>20905</v>
      </c>
      <c r="H2545" s="45">
        <v>2509.1999999999998</v>
      </c>
      <c r="I2545" s="45">
        <v>2813.33</v>
      </c>
      <c r="J2545" s="19" t="s">
        <v>1560</v>
      </c>
      <c r="K2545" s="19" t="s">
        <v>20906</v>
      </c>
      <c r="L2545" s="19" t="s">
        <v>20907</v>
      </c>
      <c r="M2545" s="19" t="s">
        <v>20908</v>
      </c>
      <c r="N2545" s="19" t="s">
        <v>20902</v>
      </c>
      <c r="O2545" s="19" t="s">
        <v>371</v>
      </c>
      <c r="P2545" s="19" t="s">
        <v>372</v>
      </c>
      <c r="Q2545" s="46">
        <v>360</v>
      </c>
      <c r="R2545" s="19" t="s">
        <v>1544</v>
      </c>
      <c r="S2545" s="19" t="s">
        <v>1861</v>
      </c>
      <c r="T2545" s="19" t="s">
        <v>1862</v>
      </c>
      <c r="U2545" s="19" t="s">
        <v>1863</v>
      </c>
      <c r="V2545" s="19" t="s">
        <v>1864</v>
      </c>
      <c r="W2545" s="19" t="s">
        <v>1865</v>
      </c>
      <c r="X2545" s="19" t="s">
        <v>1866</v>
      </c>
      <c r="Y2545" s="19" t="s">
        <v>1867</v>
      </c>
      <c r="Z2545" s="19" t="s">
        <v>1868</v>
      </c>
      <c r="AA2545" s="46">
        <v>30</v>
      </c>
      <c r="AB2545" s="19" t="s">
        <v>437</v>
      </c>
      <c r="AC2545" s="19" t="s">
        <v>21</v>
      </c>
      <c r="AD2545" s="19" t="s">
        <v>1869</v>
      </c>
      <c r="AE2545" s="19" t="s">
        <v>1870</v>
      </c>
      <c r="AF2545" s="19" t="s">
        <v>1719</v>
      </c>
      <c r="AG2545" s="19" t="s">
        <v>1871</v>
      </c>
      <c r="AH2545" s="19" t="s">
        <v>1499</v>
      </c>
      <c r="AI2545" s="19" t="s">
        <v>1500</v>
      </c>
      <c r="AJ2545" s="45">
        <v>0</v>
      </c>
      <c r="AK2545" s="45">
        <v>0</v>
      </c>
      <c r="AL2545" s="19" t="s">
        <v>1501</v>
      </c>
      <c r="AM2545" s="46">
        <v>24385</v>
      </c>
      <c r="AN2545" s="46">
        <v>18045</v>
      </c>
      <c r="AO2545" s="46">
        <v>6340</v>
      </c>
      <c r="AP2545" s="45">
        <v>68.400000000000006</v>
      </c>
      <c r="AQ2545" s="45"/>
      <c r="AR2545" s="45" t="str">
        <f>IFERROR(VLOOKUP(AB2545,'Pedidos marco'!$A$1:$D$10000,4,0)," ")</f>
        <v xml:space="preserve"> </v>
      </c>
      <c r="AS2545" s="45">
        <f t="shared" si="273"/>
        <v>14</v>
      </c>
      <c r="AT2545" s="45" t="str">
        <f t="shared" si="274"/>
        <v>14</v>
      </c>
      <c r="AU2545" s="47">
        <v>18</v>
      </c>
      <c r="AV2545" s="19" t="str">
        <f t="shared" si="275"/>
        <v>04 April</v>
      </c>
      <c r="AW2545" s="19">
        <f t="shared" si="276"/>
        <v>0.19</v>
      </c>
      <c r="AX2545" s="19">
        <f t="shared" si="277"/>
        <v>3.8000000000000003</v>
      </c>
      <c r="AY2545" s="19" t="e">
        <f>VLOOKUP(AG2545,Cías!$A$1:$E$10000,5,0)</f>
        <v>#N/A</v>
      </c>
      <c r="AZ2545" s="19" t="str">
        <f t="shared" si="278"/>
        <v>1012808</v>
      </c>
      <c r="BA2545" s="19" t="str">
        <f t="shared" si="279"/>
        <v>ALVAREZ GONZAGA LASTEÑA MARIANA</v>
      </c>
      <c r="BB2545" s="19" t="e">
        <f>VLOOKUP(AG2545,Cías!$A$1:$E$10000,3,0)</f>
        <v>#N/A</v>
      </c>
      <c r="BC2545" s="19"/>
      <c r="BD2545" s="19"/>
      <c r="BE2545" s="19"/>
      <c r="BF2545" s="19"/>
      <c r="BG2545" s="19"/>
      <c r="BH2545" s="19"/>
      <c r="BI2545" s="19"/>
      <c r="BJ2545" s="19"/>
    </row>
    <row r="2546" spans="1:62" ht="15" x14ac:dyDescent="0.2">
      <c r="A2546" s="19" t="s">
        <v>20902</v>
      </c>
      <c r="B2546" s="19" t="s">
        <v>1479</v>
      </c>
      <c r="C2546" s="43">
        <v>44665</v>
      </c>
      <c r="D2546" s="44">
        <v>0.64722222222222003</v>
      </c>
      <c r="E2546" s="19" t="s">
        <v>20909</v>
      </c>
      <c r="F2546" s="19" t="s">
        <v>20910</v>
      </c>
      <c r="G2546" s="19" t="s">
        <v>20911</v>
      </c>
      <c r="H2546" s="45">
        <v>760.8</v>
      </c>
      <c r="I2546" s="45">
        <v>853.02</v>
      </c>
      <c r="J2546" s="19" t="s">
        <v>1560</v>
      </c>
      <c r="K2546" s="19" t="s">
        <v>20912</v>
      </c>
      <c r="L2546" s="19" t="s">
        <v>20913</v>
      </c>
      <c r="M2546" s="19" t="s">
        <v>20914</v>
      </c>
      <c r="N2546" s="19" t="s">
        <v>20902</v>
      </c>
      <c r="O2546" s="19" t="s">
        <v>369</v>
      </c>
      <c r="P2546" s="19" t="s">
        <v>370</v>
      </c>
      <c r="Q2546" s="46">
        <v>120</v>
      </c>
      <c r="R2546" s="19" t="s">
        <v>1544</v>
      </c>
      <c r="S2546" s="19" t="s">
        <v>1861</v>
      </c>
      <c r="T2546" s="19" t="s">
        <v>1862</v>
      </c>
      <c r="U2546" s="19" t="s">
        <v>1863</v>
      </c>
      <c r="V2546" s="19" t="s">
        <v>1864</v>
      </c>
      <c r="W2546" s="19" t="s">
        <v>1865</v>
      </c>
      <c r="X2546" s="19" t="s">
        <v>1866</v>
      </c>
      <c r="Y2546" s="19" t="s">
        <v>1867</v>
      </c>
      <c r="Z2546" s="19" t="s">
        <v>1868</v>
      </c>
      <c r="AA2546" s="46">
        <v>30</v>
      </c>
      <c r="AB2546" s="19" t="s">
        <v>437</v>
      </c>
      <c r="AC2546" s="19" t="s">
        <v>21</v>
      </c>
      <c r="AD2546" s="19" t="s">
        <v>1869</v>
      </c>
      <c r="AE2546" s="19" t="s">
        <v>1870</v>
      </c>
      <c r="AF2546" s="19" t="s">
        <v>1719</v>
      </c>
      <c r="AG2546" s="19" t="s">
        <v>1871</v>
      </c>
      <c r="AH2546" s="19" t="s">
        <v>1499</v>
      </c>
      <c r="AI2546" s="19" t="s">
        <v>1500</v>
      </c>
      <c r="AJ2546" s="45">
        <v>0</v>
      </c>
      <c r="AK2546" s="45">
        <v>0</v>
      </c>
      <c r="AL2546" s="19" t="s">
        <v>1501</v>
      </c>
      <c r="AM2546" s="46">
        <v>12355</v>
      </c>
      <c r="AN2546" s="46">
        <v>6015</v>
      </c>
      <c r="AO2546" s="46">
        <v>6340</v>
      </c>
      <c r="AP2546" s="45">
        <v>22.8</v>
      </c>
      <c r="AQ2546" s="45"/>
      <c r="AR2546" s="45" t="str">
        <f>IFERROR(VLOOKUP(AB2546,'Pedidos marco'!$A$1:$D$10000,4,0)," ")</f>
        <v xml:space="preserve"> </v>
      </c>
      <c r="AS2546" s="45">
        <f t="shared" si="273"/>
        <v>14</v>
      </c>
      <c r="AT2546" s="45" t="str">
        <f t="shared" si="274"/>
        <v>14</v>
      </c>
      <c r="AU2546" s="47">
        <v>6</v>
      </c>
      <c r="AV2546" s="19" t="str">
        <f t="shared" si="275"/>
        <v>04 April</v>
      </c>
      <c r="AW2546" s="19">
        <f t="shared" si="276"/>
        <v>0.19</v>
      </c>
      <c r="AX2546" s="19">
        <f t="shared" si="277"/>
        <v>3.8000000000000003</v>
      </c>
      <c r="AY2546" s="19" t="e">
        <f>VLOOKUP(AG2546,Cías!$A$1:$E$10000,5,0)</f>
        <v>#N/A</v>
      </c>
      <c r="AZ2546" s="19" t="str">
        <f t="shared" si="278"/>
        <v>1012808</v>
      </c>
      <c r="BA2546" s="19" t="str">
        <f t="shared" si="279"/>
        <v>ALVAREZ GONZAGA LASTEÑA MARIANA</v>
      </c>
      <c r="BB2546" s="19" t="e">
        <f>VLOOKUP(AG2546,Cías!$A$1:$E$10000,3,0)</f>
        <v>#N/A</v>
      </c>
      <c r="BC2546" s="19"/>
      <c r="BD2546" s="19"/>
      <c r="BE2546" s="19"/>
      <c r="BF2546" s="19"/>
      <c r="BG2546" s="19"/>
      <c r="BH2546" s="19"/>
      <c r="BI2546" s="19"/>
      <c r="BJ2546" s="19"/>
    </row>
    <row r="2547" spans="1:62" ht="15" x14ac:dyDescent="0.2">
      <c r="A2547" s="19" t="s">
        <v>20915</v>
      </c>
      <c r="B2547" s="19" t="s">
        <v>1479</v>
      </c>
      <c r="C2547" s="43">
        <v>44665</v>
      </c>
      <c r="D2547" s="44">
        <v>0.64861111111111003</v>
      </c>
      <c r="E2547" s="19" t="s">
        <v>20916</v>
      </c>
      <c r="F2547" s="19" t="s">
        <v>20917</v>
      </c>
      <c r="G2547" s="19" t="s">
        <v>20918</v>
      </c>
      <c r="H2547" s="45">
        <v>2343.91</v>
      </c>
      <c r="I2547" s="45">
        <v>2628.01</v>
      </c>
      <c r="J2547" s="19" t="s">
        <v>1560</v>
      </c>
      <c r="K2547" s="19" t="s">
        <v>20919</v>
      </c>
      <c r="L2547" s="19" t="s">
        <v>20920</v>
      </c>
      <c r="M2547" s="19" t="s">
        <v>20921</v>
      </c>
      <c r="N2547" s="19" t="s">
        <v>20915</v>
      </c>
      <c r="O2547" s="19" t="s">
        <v>371</v>
      </c>
      <c r="P2547" s="19" t="s">
        <v>372</v>
      </c>
      <c r="Q2547" s="46">
        <v>360</v>
      </c>
      <c r="R2547" s="19" t="s">
        <v>1544</v>
      </c>
      <c r="S2547" s="19" t="s">
        <v>1712</v>
      </c>
      <c r="T2547" s="19" t="s">
        <v>1713</v>
      </c>
      <c r="U2547" s="19" t="s">
        <v>20922</v>
      </c>
      <c r="V2547" s="19" t="s">
        <v>20923</v>
      </c>
      <c r="W2547" s="19" t="s">
        <v>1548</v>
      </c>
      <c r="X2547" s="19" t="s">
        <v>20924</v>
      </c>
      <c r="Y2547" s="19" t="s">
        <v>1550</v>
      </c>
      <c r="Z2547" s="19" t="s">
        <v>1551</v>
      </c>
      <c r="AA2547" s="46">
        <v>178</v>
      </c>
      <c r="AB2547" s="19" t="s">
        <v>543</v>
      </c>
      <c r="AC2547" s="19" t="s">
        <v>238</v>
      </c>
      <c r="AD2547" s="19" t="s">
        <v>6280</v>
      </c>
      <c r="AE2547" s="19" t="s">
        <v>6281</v>
      </c>
      <c r="AF2547" s="19" t="s">
        <v>1554</v>
      </c>
      <c r="AG2547" s="19" t="s">
        <v>6282</v>
      </c>
      <c r="AH2547" s="19" t="s">
        <v>1499</v>
      </c>
      <c r="AI2547" s="19" t="s">
        <v>1500</v>
      </c>
      <c r="AJ2547" s="45">
        <v>0</v>
      </c>
      <c r="AK2547" s="45">
        <v>0</v>
      </c>
      <c r="AL2547" s="19" t="s">
        <v>1501</v>
      </c>
      <c r="AM2547" s="46">
        <v>27010</v>
      </c>
      <c r="AN2547" s="46">
        <v>18050</v>
      </c>
      <c r="AO2547" s="46">
        <v>8960</v>
      </c>
      <c r="AP2547" s="45">
        <v>248.4</v>
      </c>
      <c r="AQ2547" s="45"/>
      <c r="AR2547" s="45" t="str">
        <f>IFERROR(VLOOKUP(AB2547,'Pedidos marco'!$A$1:$D$10000,4,0)," ")</f>
        <v xml:space="preserve"> </v>
      </c>
      <c r="AS2547" s="45">
        <f t="shared" si="273"/>
        <v>14</v>
      </c>
      <c r="AT2547" s="45" t="str">
        <f t="shared" si="274"/>
        <v>14</v>
      </c>
      <c r="AU2547" s="47">
        <v>18</v>
      </c>
      <c r="AV2547" s="19" t="str">
        <f t="shared" si="275"/>
        <v>04 April</v>
      </c>
      <c r="AW2547" s="19">
        <f t="shared" si="276"/>
        <v>0.69000000000000006</v>
      </c>
      <c r="AX2547" s="19">
        <f t="shared" si="277"/>
        <v>13.8</v>
      </c>
      <c r="AY2547" s="19" t="e">
        <f>VLOOKUP(AG2547,Cías!$A$1:$E$10000,5,0)</f>
        <v>#N/A</v>
      </c>
      <c r="AZ2547" s="19" t="str">
        <f t="shared" si="278"/>
        <v>1014267</v>
      </c>
      <c r="BA2547" s="19" t="str">
        <f t="shared" si="279"/>
        <v>PILLAJO GUATEMAL VICTOR JULIO</v>
      </c>
      <c r="BB2547" s="19" t="e">
        <f>VLOOKUP(AG2547,Cías!$A$1:$E$10000,3,0)</f>
        <v>#N/A</v>
      </c>
      <c r="BC2547" s="19"/>
      <c r="BD2547" s="19"/>
      <c r="BE2547" s="19"/>
      <c r="BF2547" s="19"/>
      <c r="BG2547" s="19"/>
      <c r="BH2547" s="19"/>
      <c r="BI2547" s="19"/>
      <c r="BJ2547" s="19"/>
    </row>
    <row r="2548" spans="1:62" ht="15" x14ac:dyDescent="0.2">
      <c r="A2548" s="19" t="s">
        <v>20925</v>
      </c>
      <c r="B2548" s="19" t="s">
        <v>1479</v>
      </c>
      <c r="C2548" s="43">
        <v>44665</v>
      </c>
      <c r="D2548" s="44">
        <v>0.65</v>
      </c>
      <c r="E2548" s="19" t="s">
        <v>20926</v>
      </c>
      <c r="F2548" s="19" t="s">
        <v>20927</v>
      </c>
      <c r="G2548" s="19" t="s">
        <v>20928</v>
      </c>
      <c r="H2548" s="45">
        <v>1096</v>
      </c>
      <c r="I2548" s="45">
        <v>1228.8399999999999</v>
      </c>
      <c r="J2548" s="19" t="s">
        <v>2037</v>
      </c>
      <c r="K2548" s="19" t="s">
        <v>20929</v>
      </c>
      <c r="L2548" s="19" t="s">
        <v>20930</v>
      </c>
      <c r="M2548" s="19" t="s">
        <v>20931</v>
      </c>
      <c r="N2548" s="19" t="s">
        <v>20925</v>
      </c>
      <c r="O2548" s="19" t="s">
        <v>1641</v>
      </c>
      <c r="P2548" s="19" t="s">
        <v>1642</v>
      </c>
      <c r="Q2548" s="46">
        <v>160</v>
      </c>
      <c r="R2548" s="19" t="s">
        <v>1544</v>
      </c>
      <c r="S2548" s="19" t="s">
        <v>3690</v>
      </c>
      <c r="T2548" s="19" t="s">
        <v>3691</v>
      </c>
      <c r="U2548" s="19" t="s">
        <v>3692</v>
      </c>
      <c r="V2548" s="19" t="s">
        <v>3693</v>
      </c>
      <c r="W2548" s="19" t="s">
        <v>3694</v>
      </c>
      <c r="X2548" s="19" t="s">
        <v>3695</v>
      </c>
      <c r="Y2548" s="19" t="s">
        <v>3696</v>
      </c>
      <c r="Z2548" s="19" t="s">
        <v>3697</v>
      </c>
      <c r="AA2548" s="46">
        <v>477</v>
      </c>
      <c r="AB2548" s="19" t="s">
        <v>497</v>
      </c>
      <c r="AC2548" s="19" t="s">
        <v>143</v>
      </c>
      <c r="AD2548" s="19" t="s">
        <v>5468</v>
      </c>
      <c r="AE2548" s="19" t="s">
        <v>5469</v>
      </c>
      <c r="AF2548" s="19" t="s">
        <v>1719</v>
      </c>
      <c r="AG2548" s="19" t="s">
        <v>5470</v>
      </c>
      <c r="AH2548" s="19" t="s">
        <v>1499</v>
      </c>
      <c r="AI2548" s="19" t="s">
        <v>1500</v>
      </c>
      <c r="AJ2548" s="45">
        <v>0</v>
      </c>
      <c r="AK2548" s="45">
        <v>0</v>
      </c>
      <c r="AL2548" s="19" t="s">
        <v>1501</v>
      </c>
      <c r="AM2548" s="46">
        <v>14523.333000000001</v>
      </c>
      <c r="AN2548" s="46">
        <v>8013.3329999999996</v>
      </c>
      <c r="AO2548" s="46">
        <v>6510</v>
      </c>
      <c r="AP2548" s="45">
        <v>208</v>
      </c>
      <c r="AQ2548" s="45"/>
      <c r="AR2548" s="45" t="str">
        <f>IFERROR(VLOOKUP(AB2548,'Pedidos marco'!$A$1:$D$10000,4,0)," ")</f>
        <v xml:space="preserve"> </v>
      </c>
      <c r="AS2548" s="45">
        <f t="shared" si="273"/>
        <v>14</v>
      </c>
      <c r="AT2548" s="45" t="str">
        <f t="shared" si="274"/>
        <v>14</v>
      </c>
      <c r="AU2548" s="47">
        <v>8</v>
      </c>
      <c r="AV2548" s="19" t="str">
        <f t="shared" si="275"/>
        <v>04 April</v>
      </c>
      <c r="AW2548" s="19">
        <f t="shared" si="276"/>
        <v>1.3</v>
      </c>
      <c r="AX2548" s="19">
        <f t="shared" si="277"/>
        <v>26</v>
      </c>
      <c r="AY2548" s="19" t="e">
        <f>VLOOKUP(AG2548,Cías!$A$1:$E$10000,5,0)</f>
        <v>#N/A</v>
      </c>
      <c r="AZ2548" s="19" t="str">
        <f t="shared" si="278"/>
        <v>1013719</v>
      </c>
      <c r="BA2548" s="19" t="str">
        <f t="shared" si="279"/>
        <v>GARCES OSWALDO GERMAN</v>
      </c>
      <c r="BB2548" s="19" t="e">
        <f>VLOOKUP(AG2548,Cías!$A$1:$E$10000,3,0)</f>
        <v>#N/A</v>
      </c>
      <c r="BC2548" s="19"/>
      <c r="BD2548" s="19"/>
      <c r="BE2548" s="19"/>
      <c r="BF2548" s="19"/>
      <c r="BG2548" s="19"/>
      <c r="BH2548" s="19"/>
      <c r="BI2548" s="19"/>
      <c r="BJ2548" s="19"/>
    </row>
    <row r="2549" spans="1:62" ht="15" x14ac:dyDescent="0.2">
      <c r="A2549" s="19" t="s">
        <v>20925</v>
      </c>
      <c r="B2549" s="19" t="s">
        <v>1479</v>
      </c>
      <c r="C2549" s="43">
        <v>44665</v>
      </c>
      <c r="D2549" s="44">
        <v>0.65</v>
      </c>
      <c r="E2549" s="19" t="s">
        <v>20932</v>
      </c>
      <c r="F2549" s="19" t="s">
        <v>20933</v>
      </c>
      <c r="G2549" s="19" t="s">
        <v>20934</v>
      </c>
      <c r="H2549" s="45">
        <v>2278.4</v>
      </c>
      <c r="I2549" s="45">
        <v>2554.56</v>
      </c>
      <c r="J2549" s="19" t="s">
        <v>2037</v>
      </c>
      <c r="K2549" s="19" t="s">
        <v>20935</v>
      </c>
      <c r="L2549" s="19" t="s">
        <v>20936</v>
      </c>
      <c r="M2549" s="19" t="s">
        <v>20937</v>
      </c>
      <c r="N2549" s="19" t="s">
        <v>20925</v>
      </c>
      <c r="O2549" s="19" t="s">
        <v>1603</v>
      </c>
      <c r="P2549" s="19" t="s">
        <v>1604</v>
      </c>
      <c r="Q2549" s="46">
        <v>320</v>
      </c>
      <c r="R2549" s="19" t="s">
        <v>1544</v>
      </c>
      <c r="S2549" s="19" t="s">
        <v>3690</v>
      </c>
      <c r="T2549" s="19" t="s">
        <v>3691</v>
      </c>
      <c r="U2549" s="19" t="s">
        <v>3692</v>
      </c>
      <c r="V2549" s="19" t="s">
        <v>3693</v>
      </c>
      <c r="W2549" s="19" t="s">
        <v>3694</v>
      </c>
      <c r="X2549" s="19" t="s">
        <v>3695</v>
      </c>
      <c r="Y2549" s="19" t="s">
        <v>3696</v>
      </c>
      <c r="Z2549" s="19" t="s">
        <v>3697</v>
      </c>
      <c r="AA2549" s="46">
        <v>477</v>
      </c>
      <c r="AB2549" s="19" t="s">
        <v>497</v>
      </c>
      <c r="AC2549" s="19" t="s">
        <v>143</v>
      </c>
      <c r="AD2549" s="19" t="s">
        <v>5468</v>
      </c>
      <c r="AE2549" s="19" t="s">
        <v>5469</v>
      </c>
      <c r="AF2549" s="19" t="s">
        <v>1719</v>
      </c>
      <c r="AG2549" s="19" t="s">
        <v>5470</v>
      </c>
      <c r="AH2549" s="19" t="s">
        <v>1499</v>
      </c>
      <c r="AI2549" s="19" t="s">
        <v>1500</v>
      </c>
      <c r="AJ2549" s="45">
        <v>0</v>
      </c>
      <c r="AK2549" s="45">
        <v>0</v>
      </c>
      <c r="AL2549" s="19" t="s">
        <v>1501</v>
      </c>
      <c r="AM2549" s="46">
        <v>22536.667000000001</v>
      </c>
      <c r="AN2549" s="46">
        <v>16026.666999999999</v>
      </c>
      <c r="AO2549" s="46">
        <v>6510</v>
      </c>
      <c r="AP2549" s="45">
        <v>416</v>
      </c>
      <c r="AQ2549" s="45"/>
      <c r="AR2549" s="45" t="str">
        <f>IFERROR(VLOOKUP(AB2549,'Pedidos marco'!$A$1:$D$10000,4,0)," ")</f>
        <v xml:space="preserve"> </v>
      </c>
      <c r="AS2549" s="45">
        <f t="shared" si="273"/>
        <v>14</v>
      </c>
      <c r="AT2549" s="45" t="str">
        <f t="shared" si="274"/>
        <v>14</v>
      </c>
      <c r="AU2549" s="47">
        <v>16</v>
      </c>
      <c r="AV2549" s="19" t="str">
        <f t="shared" si="275"/>
        <v>04 April</v>
      </c>
      <c r="AW2549" s="19">
        <f t="shared" si="276"/>
        <v>1.3</v>
      </c>
      <c r="AX2549" s="19">
        <f t="shared" si="277"/>
        <v>26</v>
      </c>
      <c r="AY2549" s="19" t="e">
        <f>VLOOKUP(AG2549,Cías!$A$1:$E$10000,5,0)</f>
        <v>#N/A</v>
      </c>
      <c r="AZ2549" s="19" t="str">
        <f t="shared" si="278"/>
        <v>1013719</v>
      </c>
      <c r="BA2549" s="19" t="str">
        <f t="shared" si="279"/>
        <v>GARCES OSWALDO GERMAN</v>
      </c>
      <c r="BB2549" s="19" t="e">
        <f>VLOOKUP(AG2549,Cías!$A$1:$E$10000,3,0)</f>
        <v>#N/A</v>
      </c>
      <c r="BC2549" s="19"/>
      <c r="BD2549" s="19"/>
      <c r="BE2549" s="19"/>
      <c r="BF2549" s="19"/>
      <c r="BG2549" s="19"/>
      <c r="BH2549" s="19"/>
      <c r="BI2549" s="19"/>
      <c r="BJ2549" s="19"/>
    </row>
    <row r="2550" spans="1:62" ht="15" x14ac:dyDescent="0.2">
      <c r="A2550" s="19" t="s">
        <v>20938</v>
      </c>
      <c r="B2550" s="19" t="s">
        <v>1479</v>
      </c>
      <c r="C2550" s="43">
        <v>44665</v>
      </c>
      <c r="D2550" s="44">
        <v>0.65347222222222001</v>
      </c>
      <c r="E2550" s="19" t="s">
        <v>20939</v>
      </c>
      <c r="F2550" s="19" t="s">
        <v>20940</v>
      </c>
      <c r="G2550" s="19" t="s">
        <v>20941</v>
      </c>
      <c r="H2550" s="45">
        <v>2444.9</v>
      </c>
      <c r="I2550" s="45">
        <v>2741.24</v>
      </c>
      <c r="J2550" s="19" t="s">
        <v>1560</v>
      </c>
      <c r="K2550" s="19" t="s">
        <v>20942</v>
      </c>
      <c r="L2550" s="19" t="s">
        <v>20943</v>
      </c>
      <c r="M2550" s="19" t="s">
        <v>20944</v>
      </c>
      <c r="N2550" s="19" t="s">
        <v>20938</v>
      </c>
      <c r="O2550" s="19" t="s">
        <v>367</v>
      </c>
      <c r="P2550" s="19" t="s">
        <v>368</v>
      </c>
      <c r="Q2550" s="46">
        <v>360</v>
      </c>
      <c r="R2550" s="19" t="s">
        <v>1544</v>
      </c>
      <c r="S2550" s="19" t="s">
        <v>2616</v>
      </c>
      <c r="T2550" s="19" t="s">
        <v>236</v>
      </c>
      <c r="U2550" s="19" t="s">
        <v>3556</v>
      </c>
      <c r="V2550" s="19" t="s">
        <v>3557</v>
      </c>
      <c r="W2550" s="19" t="s">
        <v>415</v>
      </c>
      <c r="X2550" s="19" t="s">
        <v>3558</v>
      </c>
      <c r="Y2550" s="19" t="s">
        <v>3559</v>
      </c>
      <c r="Z2550" s="19" t="s">
        <v>3560</v>
      </c>
      <c r="AA2550" s="46">
        <v>67</v>
      </c>
      <c r="AB2550" s="19" t="s">
        <v>542</v>
      </c>
      <c r="AC2550" s="19" t="s">
        <v>236</v>
      </c>
      <c r="AD2550" s="19" t="s">
        <v>2622</v>
      </c>
      <c r="AE2550" s="19" t="s">
        <v>1481</v>
      </c>
      <c r="AF2550" s="19" t="s">
        <v>1554</v>
      </c>
      <c r="AG2550" s="19" t="s">
        <v>2623</v>
      </c>
      <c r="AH2550" s="19" t="s">
        <v>1499</v>
      </c>
      <c r="AI2550" s="19" t="s">
        <v>1500</v>
      </c>
      <c r="AJ2550" s="45">
        <v>0</v>
      </c>
      <c r="AK2550" s="45">
        <v>0</v>
      </c>
      <c r="AL2550" s="19" t="s">
        <v>1501</v>
      </c>
      <c r="AM2550" s="46">
        <v>27200</v>
      </c>
      <c r="AN2550" s="46">
        <v>18040</v>
      </c>
      <c r="AO2550" s="46">
        <v>9160</v>
      </c>
      <c r="AP2550" s="45">
        <v>118.8</v>
      </c>
      <c r="AQ2550" s="45"/>
      <c r="AR2550" s="45" t="str">
        <f>IFERROR(VLOOKUP(AB2550,'Pedidos marco'!$A$1:$D$10000,4,0)," ")</f>
        <v xml:space="preserve"> </v>
      </c>
      <c r="AS2550" s="45">
        <f t="shared" si="273"/>
        <v>14</v>
      </c>
      <c r="AT2550" s="45" t="str">
        <f t="shared" si="274"/>
        <v>14</v>
      </c>
      <c r="AU2550" s="47">
        <v>18</v>
      </c>
      <c r="AV2550" s="19" t="str">
        <f t="shared" si="275"/>
        <v>04 April</v>
      </c>
      <c r="AW2550" s="19">
        <f t="shared" si="276"/>
        <v>0.33</v>
      </c>
      <c r="AX2550" s="19">
        <f t="shared" si="277"/>
        <v>6.6</v>
      </c>
      <c r="AY2550" s="19" t="e">
        <f>VLOOKUP(AG2550,Cías!$A$1:$E$10000,5,0)</f>
        <v>#N/A</v>
      </c>
      <c r="AZ2550" s="19" t="str">
        <f t="shared" si="278"/>
        <v>1021616</v>
      </c>
      <c r="BA2550" s="19" t="str">
        <f t="shared" si="279"/>
        <v>PERUGACHI SALCEDO HECTOR PATRICIO</v>
      </c>
      <c r="BB2550" s="19" t="e">
        <f>VLOOKUP(AG2550,Cías!$A$1:$E$10000,3,0)</f>
        <v>#N/A</v>
      </c>
      <c r="BC2550" s="19"/>
      <c r="BD2550" s="19"/>
      <c r="BE2550" s="19"/>
      <c r="BF2550" s="19"/>
      <c r="BG2550" s="19"/>
      <c r="BH2550" s="19"/>
      <c r="BI2550" s="19"/>
      <c r="BJ2550" s="19"/>
    </row>
    <row r="2551" spans="1:62" ht="15" x14ac:dyDescent="0.2">
      <c r="A2551" s="19" t="s">
        <v>20945</v>
      </c>
      <c r="B2551" s="19" t="s">
        <v>1479</v>
      </c>
      <c r="C2551" s="43">
        <v>44665</v>
      </c>
      <c r="D2551" s="44">
        <v>0.66388888888888997</v>
      </c>
      <c r="E2551" s="19" t="s">
        <v>20946</v>
      </c>
      <c r="F2551" s="19" t="s">
        <v>20947</v>
      </c>
      <c r="G2551" s="19" t="s">
        <v>20948</v>
      </c>
      <c r="H2551" s="45">
        <v>2509.1999999999998</v>
      </c>
      <c r="I2551" s="45">
        <v>2813.33</v>
      </c>
      <c r="J2551" s="19" t="s">
        <v>1560</v>
      </c>
      <c r="K2551" s="19" t="s">
        <v>20949</v>
      </c>
      <c r="L2551" s="19" t="s">
        <v>20950</v>
      </c>
      <c r="M2551" s="19" t="s">
        <v>20951</v>
      </c>
      <c r="N2551" s="19" t="s">
        <v>20945</v>
      </c>
      <c r="O2551" s="19" t="s">
        <v>371</v>
      </c>
      <c r="P2551" s="19" t="s">
        <v>372</v>
      </c>
      <c r="Q2551" s="46">
        <v>360</v>
      </c>
      <c r="R2551" s="19" t="s">
        <v>1544</v>
      </c>
      <c r="S2551" s="19" t="s">
        <v>1825</v>
      </c>
      <c r="T2551" s="19" t="s">
        <v>1826</v>
      </c>
      <c r="U2551" s="19" t="s">
        <v>9598</v>
      </c>
      <c r="V2551" s="19" t="s">
        <v>9599</v>
      </c>
      <c r="W2551" s="19" t="s">
        <v>1865</v>
      </c>
      <c r="X2551" s="19" t="s">
        <v>9600</v>
      </c>
      <c r="Y2551" s="19" t="s">
        <v>1867</v>
      </c>
      <c r="Z2551" s="19" t="s">
        <v>1868</v>
      </c>
      <c r="AA2551" s="46">
        <v>30</v>
      </c>
      <c r="AB2551" s="19" t="s">
        <v>5575</v>
      </c>
      <c r="AC2551" s="19" t="s">
        <v>175</v>
      </c>
      <c r="AD2551" s="19" t="s">
        <v>5576</v>
      </c>
      <c r="AE2551" s="19" t="s">
        <v>5577</v>
      </c>
      <c r="AF2551" s="19" t="s">
        <v>1554</v>
      </c>
      <c r="AG2551" s="19" t="s">
        <v>5578</v>
      </c>
      <c r="AH2551" s="19" t="s">
        <v>1499</v>
      </c>
      <c r="AI2551" s="19" t="s">
        <v>1500</v>
      </c>
      <c r="AJ2551" s="45">
        <v>0</v>
      </c>
      <c r="AK2551" s="45">
        <v>0</v>
      </c>
      <c r="AL2551" s="19" t="s">
        <v>1501</v>
      </c>
      <c r="AM2551" s="46">
        <v>27320</v>
      </c>
      <c r="AN2551" s="46">
        <v>18020</v>
      </c>
      <c r="AO2551" s="46">
        <v>9300</v>
      </c>
      <c r="AP2551" s="45">
        <v>68.400000000000006</v>
      </c>
      <c r="AQ2551" s="45"/>
      <c r="AR2551" s="45" t="str">
        <f>IFERROR(VLOOKUP(AB2551,'Pedidos marco'!$A$1:$D$10000,4,0)," ")</f>
        <v xml:space="preserve"> </v>
      </c>
      <c r="AS2551" s="45">
        <f t="shared" si="273"/>
        <v>14</v>
      </c>
      <c r="AT2551" s="45" t="str">
        <f t="shared" si="274"/>
        <v>14</v>
      </c>
      <c r="AU2551" s="47">
        <v>18</v>
      </c>
      <c r="AV2551" s="19" t="str">
        <f t="shared" si="275"/>
        <v>04 April</v>
      </c>
      <c r="AW2551" s="19">
        <f t="shared" si="276"/>
        <v>0.19</v>
      </c>
      <c r="AX2551" s="19">
        <f t="shared" si="277"/>
        <v>3.8000000000000003</v>
      </c>
      <c r="AY2551" s="19" t="e">
        <f>VLOOKUP(AG2551,Cías!$A$1:$E$10000,5,0)</f>
        <v>#N/A</v>
      </c>
      <c r="AZ2551" s="19" t="str">
        <f t="shared" si="278"/>
        <v>1023077</v>
      </c>
      <c r="BA2551" s="19" t="str">
        <f t="shared" si="279"/>
        <v>JIMENEZ ICAZA HENRY ELADIO</v>
      </c>
      <c r="BB2551" s="19" t="e">
        <f>VLOOKUP(AG2551,Cías!$A$1:$E$10000,3,0)</f>
        <v>#N/A</v>
      </c>
      <c r="BC2551" s="19"/>
      <c r="BD2551" s="19"/>
      <c r="BE2551" s="19"/>
      <c r="BF2551" s="19"/>
      <c r="BG2551" s="19"/>
      <c r="BH2551" s="19"/>
      <c r="BI2551" s="19"/>
      <c r="BJ2551" s="19"/>
    </row>
    <row r="2552" spans="1:62" ht="15" x14ac:dyDescent="0.2">
      <c r="A2552" s="19" t="s">
        <v>20952</v>
      </c>
      <c r="B2552" s="19" t="s">
        <v>1479</v>
      </c>
      <c r="C2552" s="43">
        <v>44665</v>
      </c>
      <c r="D2552" s="44">
        <v>0.68263888888889002</v>
      </c>
      <c r="E2552" s="19" t="s">
        <v>20953</v>
      </c>
      <c r="F2552" s="19" t="s">
        <v>1481</v>
      </c>
      <c r="G2552" s="19" t="s">
        <v>1481</v>
      </c>
      <c r="H2552" s="45">
        <v>0</v>
      </c>
      <c r="I2552" s="45">
        <v>0</v>
      </c>
      <c r="J2552" s="19" t="s">
        <v>1482</v>
      </c>
      <c r="K2552" s="19" t="s">
        <v>20954</v>
      </c>
      <c r="L2552" s="19" t="s">
        <v>20955</v>
      </c>
      <c r="M2552" s="19" t="s">
        <v>20956</v>
      </c>
      <c r="N2552" s="19" t="s">
        <v>20952</v>
      </c>
      <c r="O2552" s="19" t="s">
        <v>1486</v>
      </c>
      <c r="P2552" s="19" t="s">
        <v>1487</v>
      </c>
      <c r="Q2552" s="46">
        <v>32.11</v>
      </c>
      <c r="R2552" s="19" t="s">
        <v>1488</v>
      </c>
      <c r="S2552" s="19" t="s">
        <v>1489</v>
      </c>
      <c r="T2552" s="19" t="s">
        <v>418</v>
      </c>
      <c r="U2552" s="19" t="s">
        <v>1508</v>
      </c>
      <c r="V2552" s="19" t="s">
        <v>1509</v>
      </c>
      <c r="W2552" s="19" t="s">
        <v>415</v>
      </c>
      <c r="X2552" s="19" t="s">
        <v>1510</v>
      </c>
      <c r="Y2552" s="19" t="s">
        <v>1511</v>
      </c>
      <c r="Z2552" s="19" t="s">
        <v>1512</v>
      </c>
      <c r="AA2552" s="46">
        <v>113</v>
      </c>
      <c r="AB2552" s="19" t="s">
        <v>1513</v>
      </c>
      <c r="AC2552" s="19" t="s">
        <v>418</v>
      </c>
      <c r="AD2552" s="19" t="s">
        <v>1530</v>
      </c>
      <c r="AE2552" s="19" t="s">
        <v>1531</v>
      </c>
      <c r="AF2552" s="19" t="s">
        <v>1497</v>
      </c>
      <c r="AG2552" s="19" t="s">
        <v>1532</v>
      </c>
      <c r="AH2552" s="19" t="s">
        <v>1499</v>
      </c>
      <c r="AI2552" s="19" t="s">
        <v>1500</v>
      </c>
      <c r="AJ2552" s="45">
        <v>0</v>
      </c>
      <c r="AK2552" s="45">
        <v>0</v>
      </c>
      <c r="AL2552" s="19" t="s">
        <v>1517</v>
      </c>
      <c r="AM2552" s="46">
        <v>49940</v>
      </c>
      <c r="AN2552" s="46">
        <v>32110</v>
      </c>
      <c r="AO2552" s="46">
        <v>17830</v>
      </c>
      <c r="AP2552" s="45">
        <v>0</v>
      </c>
      <c r="AQ2552" s="45"/>
      <c r="AR2552" s="45" t="str">
        <f>IFERROR(VLOOKUP(AB2552,'Pedidos marco'!$A$1:$D$10000,4,0)," ")</f>
        <v xml:space="preserve"> </v>
      </c>
      <c r="AS2552" s="45">
        <f t="shared" si="273"/>
        <v>14</v>
      </c>
      <c r="AT2552" s="45" t="str">
        <f t="shared" si="274"/>
        <v>14</v>
      </c>
      <c r="AU2552" s="47">
        <v>32.11</v>
      </c>
      <c r="AV2552" s="19" t="str">
        <f t="shared" si="275"/>
        <v>04 April</v>
      </c>
      <c r="AW2552" s="19">
        <f t="shared" si="276"/>
        <v>0</v>
      </c>
      <c r="AX2552" s="19">
        <f t="shared" si="277"/>
        <v>0</v>
      </c>
      <c r="AY2552" s="19" t="e">
        <f>VLOOKUP(AG2552,Cías!$A$1:$E$10000,5,0)</f>
        <v>#N/A</v>
      </c>
      <c r="AZ2552" s="19" t="str">
        <f t="shared" si="278"/>
        <v>1014412</v>
      </c>
      <c r="BA2552" s="19" t="str">
        <f t="shared" si="279"/>
        <v>UNION DE CONCRETERAS UNICON UCUE</v>
      </c>
      <c r="BB2552" s="19" t="e">
        <f>VLOOKUP(AG2552,Cías!$A$1:$E$10000,3,0)</f>
        <v>#N/A</v>
      </c>
      <c r="BC2552" s="19"/>
      <c r="BD2552" s="19"/>
      <c r="BE2552" s="19"/>
      <c r="BF2552" s="19"/>
      <c r="BG2552" s="19"/>
      <c r="BH2552" s="19"/>
      <c r="BI2552" s="19"/>
      <c r="BJ2552" s="19"/>
    </row>
    <row r="2553" spans="1:62" ht="15" x14ac:dyDescent="0.2">
      <c r="A2553" s="19" t="s">
        <v>20957</v>
      </c>
      <c r="B2553" s="19" t="s">
        <v>1479</v>
      </c>
      <c r="C2553" s="43">
        <v>44665</v>
      </c>
      <c r="D2553" s="44">
        <v>0.69930555555555995</v>
      </c>
      <c r="E2553" s="19" t="s">
        <v>20958</v>
      </c>
      <c r="F2553" s="19" t="s">
        <v>20959</v>
      </c>
      <c r="G2553" s="19" t="s">
        <v>20960</v>
      </c>
      <c r="H2553" s="45">
        <v>2379.37</v>
      </c>
      <c r="I2553" s="45">
        <v>2667.76</v>
      </c>
      <c r="J2553" s="19" t="s">
        <v>2037</v>
      </c>
      <c r="K2553" s="19" t="s">
        <v>20961</v>
      </c>
      <c r="L2553" s="19" t="s">
        <v>20962</v>
      </c>
      <c r="M2553" s="19" t="s">
        <v>20963</v>
      </c>
      <c r="N2553" s="19" t="s">
        <v>20957</v>
      </c>
      <c r="O2553" s="19" t="s">
        <v>1641</v>
      </c>
      <c r="P2553" s="19" t="s">
        <v>1642</v>
      </c>
      <c r="Q2553" s="46">
        <v>360</v>
      </c>
      <c r="R2553" s="19" t="s">
        <v>1544</v>
      </c>
      <c r="S2553" s="19" t="s">
        <v>11091</v>
      </c>
      <c r="T2553" s="19" t="s">
        <v>11092</v>
      </c>
      <c r="U2553" s="19" t="s">
        <v>20964</v>
      </c>
      <c r="V2553" s="19" t="s">
        <v>20965</v>
      </c>
      <c r="W2553" s="19" t="s">
        <v>8707</v>
      </c>
      <c r="X2553" s="19" t="s">
        <v>20966</v>
      </c>
      <c r="Y2553" s="19" t="s">
        <v>8709</v>
      </c>
      <c r="Z2553" s="19" t="s">
        <v>8710</v>
      </c>
      <c r="AA2553" s="46">
        <v>345</v>
      </c>
      <c r="AB2553" s="19" t="s">
        <v>490</v>
      </c>
      <c r="AC2553" s="19" t="s">
        <v>129</v>
      </c>
      <c r="AD2553" s="19" t="s">
        <v>4630</v>
      </c>
      <c r="AE2553" s="19" t="s">
        <v>1481</v>
      </c>
      <c r="AF2553" s="19" t="s">
        <v>1554</v>
      </c>
      <c r="AG2553" s="19" t="s">
        <v>4631</v>
      </c>
      <c r="AH2553" s="19" t="s">
        <v>1499</v>
      </c>
      <c r="AI2553" s="19" t="s">
        <v>1500</v>
      </c>
      <c r="AJ2553" s="45">
        <v>0</v>
      </c>
      <c r="AK2553" s="45">
        <v>0</v>
      </c>
      <c r="AL2553" s="19" t="s">
        <v>1501</v>
      </c>
      <c r="AM2553" s="46">
        <v>26880</v>
      </c>
      <c r="AN2553" s="46">
        <v>18010</v>
      </c>
      <c r="AO2553" s="46">
        <v>8870</v>
      </c>
      <c r="AP2553" s="45">
        <v>334.8</v>
      </c>
      <c r="AQ2553" s="45"/>
      <c r="AR2553" s="45" t="str">
        <f>IFERROR(VLOOKUP(AB2553,'Pedidos marco'!$A$1:$D$10000,4,0)," ")</f>
        <v xml:space="preserve"> </v>
      </c>
      <c r="AS2553" s="45">
        <f t="shared" si="273"/>
        <v>14</v>
      </c>
      <c r="AT2553" s="45" t="str">
        <f t="shared" si="274"/>
        <v>14</v>
      </c>
      <c r="AU2553" s="47">
        <v>18</v>
      </c>
      <c r="AV2553" s="19" t="str">
        <f t="shared" si="275"/>
        <v>04 April</v>
      </c>
      <c r="AW2553" s="19">
        <f t="shared" si="276"/>
        <v>0.93</v>
      </c>
      <c r="AX2553" s="19">
        <f t="shared" si="277"/>
        <v>18.600000000000001</v>
      </c>
      <c r="AY2553" s="19" t="e">
        <f>VLOOKUP(AG2553,Cías!$A$1:$E$10000,5,0)</f>
        <v>#N/A</v>
      </c>
      <c r="AZ2553" s="19" t="str">
        <f t="shared" si="278"/>
        <v>1022501</v>
      </c>
      <c r="BA2553" s="19" t="str">
        <f t="shared" si="279"/>
        <v>FLORES RAMIREZ ROGER WILLAN</v>
      </c>
      <c r="BB2553" s="19" t="e">
        <f>VLOOKUP(AG2553,Cías!$A$1:$E$10000,3,0)</f>
        <v>#N/A</v>
      </c>
      <c r="BC2553" s="19"/>
      <c r="BD2553" s="19"/>
      <c r="BE2553" s="19"/>
      <c r="BF2553" s="19"/>
      <c r="BG2553" s="19"/>
      <c r="BH2553" s="19"/>
      <c r="BI2553" s="19"/>
      <c r="BJ2553" s="19"/>
    </row>
    <row r="2554" spans="1:62" ht="15" x14ac:dyDescent="0.2">
      <c r="A2554" s="19" t="s">
        <v>20967</v>
      </c>
      <c r="B2554" s="19" t="s">
        <v>1479</v>
      </c>
      <c r="C2554" s="43">
        <v>44665</v>
      </c>
      <c r="D2554" s="44">
        <v>0.7</v>
      </c>
      <c r="E2554" s="19" t="s">
        <v>20968</v>
      </c>
      <c r="F2554" s="19" t="s">
        <v>20969</v>
      </c>
      <c r="G2554" s="19" t="s">
        <v>20970</v>
      </c>
      <c r="H2554" s="45">
        <v>3931.17</v>
      </c>
      <c r="I2554" s="45">
        <v>4407.6499999999996</v>
      </c>
      <c r="J2554" s="19" t="s">
        <v>1560</v>
      </c>
      <c r="K2554" s="19" t="s">
        <v>20971</v>
      </c>
      <c r="L2554" s="19" t="s">
        <v>20972</v>
      </c>
      <c r="M2554" s="19" t="s">
        <v>20973</v>
      </c>
      <c r="N2554" s="19" t="s">
        <v>20967</v>
      </c>
      <c r="O2554" s="19" t="s">
        <v>1823</v>
      </c>
      <c r="P2554" s="19" t="s">
        <v>1824</v>
      </c>
      <c r="Q2554" s="46">
        <v>32.22</v>
      </c>
      <c r="R2554" s="19" t="s">
        <v>1488</v>
      </c>
      <c r="S2554" s="19" t="s">
        <v>1825</v>
      </c>
      <c r="T2554" s="19" t="s">
        <v>1826</v>
      </c>
      <c r="U2554" s="19" t="s">
        <v>1827</v>
      </c>
      <c r="V2554" s="19" t="s">
        <v>1828</v>
      </c>
      <c r="W2554" s="19" t="s">
        <v>1829</v>
      </c>
      <c r="X2554" s="19" t="s">
        <v>1830</v>
      </c>
      <c r="Y2554" s="19" t="s">
        <v>1831</v>
      </c>
      <c r="Z2554" s="19" t="s">
        <v>1832</v>
      </c>
      <c r="AA2554" s="46">
        <v>8</v>
      </c>
      <c r="AB2554" s="19" t="s">
        <v>528</v>
      </c>
      <c r="AC2554" s="19" t="s">
        <v>208</v>
      </c>
      <c r="AD2554" s="19" t="s">
        <v>3002</v>
      </c>
      <c r="AE2554" s="19" t="s">
        <v>1481</v>
      </c>
      <c r="AF2554" s="19" t="s">
        <v>1497</v>
      </c>
      <c r="AG2554" s="19" t="s">
        <v>3003</v>
      </c>
      <c r="AH2554" s="19" t="s">
        <v>1499</v>
      </c>
      <c r="AI2554" s="19" t="s">
        <v>1500</v>
      </c>
      <c r="AJ2554" s="45">
        <v>0</v>
      </c>
      <c r="AK2554" s="45">
        <v>0</v>
      </c>
      <c r="AL2554" s="19" t="s">
        <v>1501</v>
      </c>
      <c r="AM2554" s="46">
        <v>52150</v>
      </c>
      <c r="AN2554" s="46">
        <v>32220</v>
      </c>
      <c r="AO2554" s="46">
        <v>19930</v>
      </c>
      <c r="AP2554" s="45">
        <v>79.260000000000005</v>
      </c>
      <c r="AQ2554" s="45"/>
      <c r="AR2554" s="45" t="str">
        <f>IFERROR(VLOOKUP(AB2554,'Pedidos marco'!$A$1:$D$10000,4,0)," ")</f>
        <v xml:space="preserve"> </v>
      </c>
      <c r="AS2554" s="45">
        <f t="shared" si="273"/>
        <v>14</v>
      </c>
      <c r="AT2554" s="45" t="str">
        <f t="shared" si="274"/>
        <v>14</v>
      </c>
      <c r="AU2554" s="47">
        <v>32.22</v>
      </c>
      <c r="AV2554" s="19" t="str">
        <f t="shared" si="275"/>
        <v>04 April</v>
      </c>
      <c r="AW2554" s="19">
        <f t="shared" si="276"/>
        <v>2.4599627560521418</v>
      </c>
      <c r="AX2554" s="19">
        <f t="shared" si="277"/>
        <v>2.4599627560521418</v>
      </c>
      <c r="AY2554" s="19" t="e">
        <f>VLOOKUP(AG2554,Cías!$A$1:$E$10000,5,0)</f>
        <v>#N/A</v>
      </c>
      <c r="AZ2554" s="19" t="str">
        <f t="shared" si="278"/>
        <v>1021830</v>
      </c>
      <c r="BA2554" s="19" t="str">
        <f t="shared" si="279"/>
        <v>MORALES GARZON CHRISTIAN SANTIAGO</v>
      </c>
      <c r="BB2554" s="19" t="e">
        <f>VLOOKUP(AG2554,Cías!$A$1:$E$10000,3,0)</f>
        <v>#N/A</v>
      </c>
      <c r="BC2554" s="19"/>
      <c r="BD2554" s="19"/>
      <c r="BE2554" s="19"/>
      <c r="BF2554" s="19"/>
      <c r="BG2554" s="19"/>
      <c r="BH2554" s="19"/>
      <c r="BI2554" s="19"/>
      <c r="BJ2554" s="19"/>
    </row>
    <row r="2555" spans="1:62" ht="15" x14ac:dyDescent="0.2">
      <c r="A2555" s="19" t="s">
        <v>20974</v>
      </c>
      <c r="B2555" s="19" t="s">
        <v>1479</v>
      </c>
      <c r="C2555" s="43">
        <v>44665</v>
      </c>
      <c r="D2555" s="44">
        <v>0.70208333333332995</v>
      </c>
      <c r="E2555" s="19" t="s">
        <v>20975</v>
      </c>
      <c r="F2555" s="19" t="s">
        <v>13641</v>
      </c>
      <c r="G2555" s="19" t="s">
        <v>13642</v>
      </c>
      <c r="H2555" s="45">
        <v>2572.8000000000002</v>
      </c>
      <c r="I2555" s="45">
        <v>2884.64</v>
      </c>
      <c r="J2555" s="19" t="s">
        <v>2037</v>
      </c>
      <c r="K2555" s="19" t="s">
        <v>13643</v>
      </c>
      <c r="L2555" s="19" t="s">
        <v>20976</v>
      </c>
      <c r="M2555" s="19" t="s">
        <v>20977</v>
      </c>
      <c r="N2555" s="19" t="s">
        <v>20974</v>
      </c>
      <c r="O2555" s="19" t="s">
        <v>1641</v>
      </c>
      <c r="P2555" s="19" t="s">
        <v>1642</v>
      </c>
      <c r="Q2555" s="46">
        <v>640</v>
      </c>
      <c r="R2555" s="19" t="s">
        <v>1544</v>
      </c>
      <c r="S2555" s="19" t="s">
        <v>13646</v>
      </c>
      <c r="T2555" s="19" t="s">
        <v>13647</v>
      </c>
      <c r="U2555" s="19" t="s">
        <v>13648</v>
      </c>
      <c r="V2555" s="19" t="s">
        <v>13649</v>
      </c>
      <c r="W2555" s="19" t="s">
        <v>2433</v>
      </c>
      <c r="X2555" s="19" t="s">
        <v>13650</v>
      </c>
      <c r="Y2555" s="19" t="s">
        <v>13651</v>
      </c>
      <c r="Z2555" s="19" t="s">
        <v>13652</v>
      </c>
      <c r="AA2555" s="46">
        <v>423</v>
      </c>
      <c r="AB2555" s="19" t="s">
        <v>433</v>
      </c>
      <c r="AC2555" s="19" t="s">
        <v>13</v>
      </c>
      <c r="AD2555" s="19" t="s">
        <v>3750</v>
      </c>
      <c r="AE2555" s="19" t="s">
        <v>3751</v>
      </c>
      <c r="AF2555" s="19" t="s">
        <v>1592</v>
      </c>
      <c r="AG2555" s="19" t="s">
        <v>3997</v>
      </c>
      <c r="AH2555" s="19" t="s">
        <v>1499</v>
      </c>
      <c r="AI2555" s="19" t="s">
        <v>1500</v>
      </c>
      <c r="AJ2555" s="45">
        <v>0</v>
      </c>
      <c r="AK2555" s="45">
        <v>0</v>
      </c>
      <c r="AL2555" s="19" t="s">
        <v>1517</v>
      </c>
      <c r="AM2555" s="46">
        <v>49840</v>
      </c>
      <c r="AN2555" s="46">
        <v>32050</v>
      </c>
      <c r="AO2555" s="46">
        <v>17790</v>
      </c>
      <c r="AP2555" s="45">
        <v>0</v>
      </c>
      <c r="AQ2555" s="45"/>
      <c r="AR2555" s="45" t="str">
        <f>IFERROR(VLOOKUP(AB2555,'Pedidos marco'!$A$1:$D$10000,4,0)," ")</f>
        <v xml:space="preserve"> </v>
      </c>
      <c r="AS2555" s="45">
        <f t="shared" si="273"/>
        <v>14</v>
      </c>
      <c r="AT2555" s="45" t="str">
        <f t="shared" si="274"/>
        <v>14</v>
      </c>
      <c r="AU2555" s="47">
        <v>32</v>
      </c>
      <c r="AV2555" s="19" t="str">
        <f t="shared" si="275"/>
        <v>04 April</v>
      </c>
      <c r="AW2555" s="19">
        <f t="shared" si="276"/>
        <v>0</v>
      </c>
      <c r="AX2555" s="19">
        <f t="shared" si="277"/>
        <v>0</v>
      </c>
      <c r="AY2555" s="19" t="e">
        <f>VLOOKUP(AG2555,Cías!$A$1:$E$10000,5,0)</f>
        <v>#N/A</v>
      </c>
      <c r="AZ2555" s="19" t="str">
        <f t="shared" si="278"/>
        <v>1013827</v>
      </c>
      <c r="BA2555" s="19" t="str">
        <f t="shared" si="279"/>
        <v>ALMEIDA ECHEVERRIA NELSON EDUARDO</v>
      </c>
      <c r="BB2555" s="19" t="e">
        <f>VLOOKUP(AG2555,Cías!$A$1:$E$10000,3,0)</f>
        <v>#N/A</v>
      </c>
      <c r="BC2555" s="19"/>
      <c r="BD2555" s="19"/>
      <c r="BE2555" s="19"/>
      <c r="BF2555" s="19"/>
      <c r="BG2555" s="19"/>
      <c r="BH2555" s="19"/>
      <c r="BI2555" s="19"/>
      <c r="BJ2555" s="19"/>
    </row>
    <row r="2556" spans="1:62" ht="15" x14ac:dyDescent="0.2">
      <c r="A2556" s="19" t="s">
        <v>20978</v>
      </c>
      <c r="B2556" s="19" t="s">
        <v>1479</v>
      </c>
      <c r="C2556" s="43">
        <v>44665</v>
      </c>
      <c r="D2556" s="44">
        <v>0.70555555555556004</v>
      </c>
      <c r="E2556" s="19" t="s">
        <v>20979</v>
      </c>
      <c r="F2556" s="19" t="s">
        <v>20980</v>
      </c>
      <c r="G2556" s="19" t="s">
        <v>20981</v>
      </c>
      <c r="H2556" s="45">
        <v>3295.42</v>
      </c>
      <c r="I2556" s="45">
        <v>3694.85</v>
      </c>
      <c r="J2556" s="19" t="s">
        <v>1560</v>
      </c>
      <c r="K2556" s="19" t="s">
        <v>20982</v>
      </c>
      <c r="L2556" s="19" t="s">
        <v>20983</v>
      </c>
      <c r="M2556" s="19" t="s">
        <v>20984</v>
      </c>
      <c r="N2556" s="19" t="s">
        <v>20978</v>
      </c>
      <c r="O2556" s="19" t="s">
        <v>367</v>
      </c>
      <c r="P2556" s="19" t="s">
        <v>368</v>
      </c>
      <c r="Q2556" s="46">
        <v>480</v>
      </c>
      <c r="R2556" s="19" t="s">
        <v>1544</v>
      </c>
      <c r="S2556" s="19" t="s">
        <v>6314</v>
      </c>
      <c r="T2556" s="19" t="s">
        <v>6315</v>
      </c>
      <c r="U2556" s="19" t="s">
        <v>6316</v>
      </c>
      <c r="V2556" s="19" t="s">
        <v>6317</v>
      </c>
      <c r="W2556" s="19" t="s">
        <v>1917</v>
      </c>
      <c r="X2556" s="19" t="s">
        <v>6318</v>
      </c>
      <c r="Y2556" s="19" t="s">
        <v>1946</v>
      </c>
      <c r="Z2556" s="19" t="s">
        <v>1947</v>
      </c>
      <c r="AA2556" s="46">
        <v>15</v>
      </c>
      <c r="AB2556" s="19" t="s">
        <v>488</v>
      </c>
      <c r="AC2556" s="19" t="s">
        <v>125</v>
      </c>
      <c r="AD2556" s="19" t="s">
        <v>2505</v>
      </c>
      <c r="AE2556" s="19" t="s">
        <v>2506</v>
      </c>
      <c r="AF2556" s="19" t="s">
        <v>1719</v>
      </c>
      <c r="AG2556" s="19" t="s">
        <v>2507</v>
      </c>
      <c r="AH2556" s="19" t="s">
        <v>1594</v>
      </c>
      <c r="AI2556" s="19" t="s">
        <v>1595</v>
      </c>
      <c r="AJ2556" s="45">
        <v>0.05</v>
      </c>
      <c r="AK2556" s="45">
        <v>24</v>
      </c>
      <c r="AL2556" s="19" t="s">
        <v>1501</v>
      </c>
      <c r="AM2556" s="46">
        <v>40010</v>
      </c>
      <c r="AN2556" s="46">
        <v>24030</v>
      </c>
      <c r="AO2556" s="46">
        <v>15980</v>
      </c>
      <c r="AP2556" s="45">
        <v>72</v>
      </c>
      <c r="AQ2556" s="45"/>
      <c r="AR2556" s="45" t="str">
        <f>IFERROR(VLOOKUP(AB2556,'Pedidos marco'!$A$1:$D$10000,4,0)," ")</f>
        <v xml:space="preserve"> </v>
      </c>
      <c r="AS2556" s="45">
        <f t="shared" si="273"/>
        <v>14</v>
      </c>
      <c r="AT2556" s="45" t="str">
        <f t="shared" si="274"/>
        <v>14</v>
      </c>
      <c r="AU2556" s="47">
        <v>24</v>
      </c>
      <c r="AV2556" s="19" t="str">
        <f t="shared" si="275"/>
        <v>04 April</v>
      </c>
      <c r="AW2556" s="19">
        <f t="shared" si="276"/>
        <v>0.15</v>
      </c>
      <c r="AX2556" s="19">
        <f t="shared" si="277"/>
        <v>3</v>
      </c>
      <c r="AY2556" s="19" t="e">
        <f>VLOOKUP(AG2556,Cías!$A$1:$E$10000,5,0)</f>
        <v>#N/A</v>
      </c>
      <c r="AZ2556" s="19" t="str">
        <f t="shared" si="278"/>
        <v>10003431</v>
      </c>
      <c r="BA2556" s="19" t="str">
        <f t="shared" si="279"/>
        <v>FIALLOS ARTEAGA ESTEFANIA CAROLINA</v>
      </c>
      <c r="BB2556" s="19" t="e">
        <f>VLOOKUP(AG2556,Cías!$A$1:$E$10000,3,0)</f>
        <v>#N/A</v>
      </c>
      <c r="BC2556" s="19"/>
      <c r="BD2556" s="19"/>
      <c r="BE2556" s="19"/>
      <c r="BF2556" s="19"/>
      <c r="BG2556" s="19"/>
      <c r="BH2556" s="19"/>
      <c r="BI2556" s="19"/>
      <c r="BJ2556" s="19"/>
    </row>
    <row r="2557" spans="1:62" ht="15" x14ac:dyDescent="0.2">
      <c r="A2557" s="19" t="s">
        <v>20985</v>
      </c>
      <c r="B2557" s="19" t="s">
        <v>1479</v>
      </c>
      <c r="C2557" s="43">
        <v>44665</v>
      </c>
      <c r="D2557" s="44">
        <v>0.70902777777778003</v>
      </c>
      <c r="E2557" s="19" t="s">
        <v>20986</v>
      </c>
      <c r="F2557" s="19" t="s">
        <v>20987</v>
      </c>
      <c r="G2557" s="19" t="s">
        <v>20988</v>
      </c>
      <c r="H2557" s="45">
        <v>2329.7199999999998</v>
      </c>
      <c r="I2557" s="45">
        <v>2612.1</v>
      </c>
      <c r="J2557" s="19" t="s">
        <v>1560</v>
      </c>
      <c r="K2557" s="19" t="s">
        <v>20989</v>
      </c>
      <c r="L2557" s="19" t="s">
        <v>20990</v>
      </c>
      <c r="M2557" s="19" t="s">
        <v>20991</v>
      </c>
      <c r="N2557" s="19" t="s">
        <v>20985</v>
      </c>
      <c r="O2557" s="19" t="s">
        <v>367</v>
      </c>
      <c r="P2557" s="19" t="s">
        <v>368</v>
      </c>
      <c r="Q2557" s="46">
        <v>360</v>
      </c>
      <c r="R2557" s="19" t="s">
        <v>1544</v>
      </c>
      <c r="S2557" s="19" t="s">
        <v>2235</v>
      </c>
      <c r="T2557" s="19" t="s">
        <v>230</v>
      </c>
      <c r="U2557" s="19" t="s">
        <v>2236</v>
      </c>
      <c r="V2557" s="19" t="s">
        <v>2237</v>
      </c>
      <c r="W2557" s="19" t="s">
        <v>2238</v>
      </c>
      <c r="X2557" s="19" t="s">
        <v>2239</v>
      </c>
      <c r="Y2557" s="19" t="s">
        <v>2240</v>
      </c>
      <c r="Z2557" s="19" t="s">
        <v>2241</v>
      </c>
      <c r="AA2557" s="46">
        <v>259</v>
      </c>
      <c r="AB2557" s="19" t="s">
        <v>560</v>
      </c>
      <c r="AC2557" s="19" t="s">
        <v>273</v>
      </c>
      <c r="AD2557" s="19" t="s">
        <v>3014</v>
      </c>
      <c r="AE2557" s="19" t="s">
        <v>1481</v>
      </c>
      <c r="AF2557" s="19" t="s">
        <v>1554</v>
      </c>
      <c r="AG2557" s="19" t="s">
        <v>3015</v>
      </c>
      <c r="AH2557" s="19" t="s">
        <v>1499</v>
      </c>
      <c r="AI2557" s="19" t="s">
        <v>1500</v>
      </c>
      <c r="AJ2557" s="45">
        <v>0</v>
      </c>
      <c r="AK2557" s="45">
        <v>0</v>
      </c>
      <c r="AL2557" s="19" t="s">
        <v>1501</v>
      </c>
      <c r="AM2557" s="46">
        <v>26960</v>
      </c>
      <c r="AN2557" s="46">
        <v>18010</v>
      </c>
      <c r="AO2557" s="46">
        <v>8950</v>
      </c>
      <c r="AP2557" s="45">
        <v>338.4</v>
      </c>
      <c r="AQ2557" s="45"/>
      <c r="AR2557" s="45" t="str">
        <f>IFERROR(VLOOKUP(AB2557,'Pedidos marco'!$A$1:$D$10000,4,0)," ")</f>
        <v xml:space="preserve"> </v>
      </c>
      <c r="AS2557" s="45">
        <f t="shared" si="273"/>
        <v>14</v>
      </c>
      <c r="AT2557" s="45" t="str">
        <f t="shared" si="274"/>
        <v>14</v>
      </c>
      <c r="AU2557" s="47">
        <v>18</v>
      </c>
      <c r="AV2557" s="19" t="str">
        <f t="shared" si="275"/>
        <v>04 April</v>
      </c>
      <c r="AW2557" s="19">
        <f t="shared" si="276"/>
        <v>0.94</v>
      </c>
      <c r="AX2557" s="19">
        <f t="shared" si="277"/>
        <v>18.799999999999997</v>
      </c>
      <c r="AY2557" s="19" t="e">
        <f>VLOOKUP(AG2557,Cías!$A$1:$E$10000,5,0)</f>
        <v>#N/A</v>
      </c>
      <c r="AZ2557" s="19" t="str">
        <f t="shared" si="278"/>
        <v>1021773</v>
      </c>
      <c r="BA2557" s="19" t="str">
        <f t="shared" si="279"/>
        <v>RUIZ LASTRA OLGER FABIAN</v>
      </c>
      <c r="BB2557" s="19" t="e">
        <f>VLOOKUP(AG2557,Cías!$A$1:$E$10000,3,0)</f>
        <v>#N/A</v>
      </c>
      <c r="BC2557" s="19"/>
      <c r="BD2557" s="19"/>
      <c r="BE2557" s="19"/>
      <c r="BF2557" s="19"/>
      <c r="BG2557" s="19"/>
      <c r="BH2557" s="19"/>
      <c r="BI2557" s="19"/>
      <c r="BJ2557" s="19"/>
    </row>
    <row r="2558" spans="1:62" ht="15" x14ac:dyDescent="0.2">
      <c r="A2558" s="19" t="s">
        <v>20992</v>
      </c>
      <c r="B2558" s="19" t="s">
        <v>1479</v>
      </c>
      <c r="C2558" s="43">
        <v>44665</v>
      </c>
      <c r="D2558" s="44">
        <v>0.71527777777778001</v>
      </c>
      <c r="E2558" s="19" t="s">
        <v>20993</v>
      </c>
      <c r="F2558" s="19" t="s">
        <v>1481</v>
      </c>
      <c r="G2558" s="19" t="s">
        <v>1481</v>
      </c>
      <c r="H2558" s="45">
        <v>0</v>
      </c>
      <c r="I2558" s="45">
        <v>0</v>
      </c>
      <c r="J2558" s="19" t="s">
        <v>1482</v>
      </c>
      <c r="K2558" s="19" t="s">
        <v>20994</v>
      </c>
      <c r="L2558" s="19" t="s">
        <v>20995</v>
      </c>
      <c r="M2558" s="19" t="s">
        <v>20996</v>
      </c>
      <c r="N2558" s="19" t="s">
        <v>20992</v>
      </c>
      <c r="O2558" s="19" t="s">
        <v>369</v>
      </c>
      <c r="P2558" s="19" t="s">
        <v>370</v>
      </c>
      <c r="Q2558" s="46">
        <v>80</v>
      </c>
      <c r="R2558" s="19" t="s">
        <v>1544</v>
      </c>
      <c r="S2558" s="19" t="s">
        <v>5213</v>
      </c>
      <c r="T2558" s="19" t="s">
        <v>5214</v>
      </c>
      <c r="U2558" s="19" t="s">
        <v>6951</v>
      </c>
      <c r="V2558" s="19" t="s">
        <v>6952</v>
      </c>
      <c r="W2558" s="19" t="s">
        <v>3457</v>
      </c>
      <c r="X2558" s="19" t="s">
        <v>6953</v>
      </c>
      <c r="Y2558" s="19" t="s">
        <v>3459</v>
      </c>
      <c r="Z2558" s="19" t="s">
        <v>3460</v>
      </c>
      <c r="AA2558" s="46">
        <v>40</v>
      </c>
      <c r="AB2558" s="19" t="s">
        <v>583</v>
      </c>
      <c r="AC2558" s="19" t="s">
        <v>323</v>
      </c>
      <c r="AD2558" s="19" t="s">
        <v>4239</v>
      </c>
      <c r="AE2558" s="19" t="s">
        <v>4240</v>
      </c>
      <c r="AF2558" s="19" t="s">
        <v>1592</v>
      </c>
      <c r="AG2558" s="19" t="s">
        <v>4241</v>
      </c>
      <c r="AH2558" s="19" t="s">
        <v>1594</v>
      </c>
      <c r="AI2558" s="19" t="s">
        <v>1595</v>
      </c>
      <c r="AJ2558" s="45">
        <v>0.05</v>
      </c>
      <c r="AK2558" s="45">
        <v>4</v>
      </c>
      <c r="AL2558" s="19" t="s">
        <v>1501</v>
      </c>
      <c r="AM2558" s="46">
        <v>12913.75</v>
      </c>
      <c r="AN2558" s="46">
        <v>4003.75</v>
      </c>
      <c r="AO2558" s="46">
        <v>8910</v>
      </c>
      <c r="AP2558" s="45">
        <v>16.8</v>
      </c>
      <c r="AQ2558" s="45"/>
      <c r="AR2558" s="45" t="str">
        <f>IFERROR(VLOOKUP(AB2558,'Pedidos marco'!$A$1:$D$10000,4,0)," ")</f>
        <v xml:space="preserve"> </v>
      </c>
      <c r="AS2558" s="45">
        <f t="shared" si="273"/>
        <v>14</v>
      </c>
      <c r="AT2558" s="45" t="str">
        <f t="shared" si="274"/>
        <v>14</v>
      </c>
      <c r="AU2558" s="47">
        <v>4</v>
      </c>
      <c r="AV2558" s="19" t="str">
        <f t="shared" si="275"/>
        <v>04 April</v>
      </c>
      <c r="AW2558" s="19">
        <f t="shared" si="276"/>
        <v>0.21000000000000002</v>
      </c>
      <c r="AX2558" s="19">
        <f t="shared" si="277"/>
        <v>4.2</v>
      </c>
      <c r="AY2558" s="19" t="e">
        <f>VLOOKUP(AG2558,Cías!$A$1:$E$10000,5,0)</f>
        <v>#N/A</v>
      </c>
      <c r="AZ2558" s="19" t="str">
        <f t="shared" si="278"/>
        <v>1013906</v>
      </c>
      <c r="BA2558" s="19" t="str">
        <f t="shared" si="279"/>
        <v>VALLEJOS VILLEGAS SAUL EDUARDO</v>
      </c>
      <c r="BB2558" s="19" t="e">
        <f>VLOOKUP(AG2558,Cías!$A$1:$E$10000,3,0)</f>
        <v>#N/A</v>
      </c>
      <c r="BC2558" s="19"/>
      <c r="BD2558" s="19"/>
      <c r="BE2558" s="19"/>
      <c r="BF2558" s="19"/>
      <c r="BG2558" s="19"/>
      <c r="BH2558" s="19"/>
      <c r="BI2558" s="19"/>
      <c r="BJ2558" s="19"/>
    </row>
    <row r="2559" spans="1:62" ht="15" x14ac:dyDescent="0.2">
      <c r="A2559" s="19" t="s">
        <v>20992</v>
      </c>
      <c r="B2559" s="19" t="s">
        <v>1479</v>
      </c>
      <c r="C2559" s="43">
        <v>44665</v>
      </c>
      <c r="D2559" s="44">
        <v>0.71527777777778001</v>
      </c>
      <c r="E2559" s="19" t="s">
        <v>20997</v>
      </c>
      <c r="F2559" s="19" t="s">
        <v>1481</v>
      </c>
      <c r="G2559" s="19" t="s">
        <v>1481</v>
      </c>
      <c r="H2559" s="45">
        <v>0</v>
      </c>
      <c r="I2559" s="45">
        <v>0</v>
      </c>
      <c r="J2559" s="19" t="s">
        <v>1482</v>
      </c>
      <c r="K2559" s="19" t="s">
        <v>20998</v>
      </c>
      <c r="L2559" s="19" t="s">
        <v>20999</v>
      </c>
      <c r="M2559" s="19" t="s">
        <v>21000</v>
      </c>
      <c r="N2559" s="19" t="s">
        <v>20992</v>
      </c>
      <c r="O2559" s="19" t="s">
        <v>367</v>
      </c>
      <c r="P2559" s="19" t="s">
        <v>368</v>
      </c>
      <c r="Q2559" s="46">
        <v>560</v>
      </c>
      <c r="R2559" s="19" t="s">
        <v>1544</v>
      </c>
      <c r="S2559" s="19" t="s">
        <v>5213</v>
      </c>
      <c r="T2559" s="19" t="s">
        <v>5214</v>
      </c>
      <c r="U2559" s="19" t="s">
        <v>6951</v>
      </c>
      <c r="V2559" s="19" t="s">
        <v>6952</v>
      </c>
      <c r="W2559" s="19" t="s">
        <v>3457</v>
      </c>
      <c r="X2559" s="19" t="s">
        <v>6953</v>
      </c>
      <c r="Y2559" s="19" t="s">
        <v>3459</v>
      </c>
      <c r="Z2559" s="19" t="s">
        <v>3460</v>
      </c>
      <c r="AA2559" s="46">
        <v>40</v>
      </c>
      <c r="AB2559" s="19" t="s">
        <v>583</v>
      </c>
      <c r="AC2559" s="19" t="s">
        <v>323</v>
      </c>
      <c r="AD2559" s="19" t="s">
        <v>4239</v>
      </c>
      <c r="AE2559" s="19" t="s">
        <v>4240</v>
      </c>
      <c r="AF2559" s="19" t="s">
        <v>1592</v>
      </c>
      <c r="AG2559" s="19" t="s">
        <v>4241</v>
      </c>
      <c r="AH2559" s="19" t="s">
        <v>1594</v>
      </c>
      <c r="AI2559" s="19" t="s">
        <v>1595</v>
      </c>
      <c r="AJ2559" s="45">
        <v>0.05</v>
      </c>
      <c r="AK2559" s="45">
        <v>28</v>
      </c>
      <c r="AL2559" s="19" t="s">
        <v>1501</v>
      </c>
      <c r="AM2559" s="46">
        <v>36936.25</v>
      </c>
      <c r="AN2559" s="46">
        <v>28026.25</v>
      </c>
      <c r="AO2559" s="46">
        <v>8910</v>
      </c>
      <c r="AP2559" s="45">
        <v>117.6</v>
      </c>
      <c r="AQ2559" s="45"/>
      <c r="AR2559" s="45" t="str">
        <f>IFERROR(VLOOKUP(AB2559,'Pedidos marco'!$A$1:$D$10000,4,0)," ")</f>
        <v xml:space="preserve"> </v>
      </c>
      <c r="AS2559" s="45">
        <f t="shared" si="273"/>
        <v>14</v>
      </c>
      <c r="AT2559" s="45" t="str">
        <f t="shared" si="274"/>
        <v>14</v>
      </c>
      <c r="AU2559" s="47">
        <v>28</v>
      </c>
      <c r="AV2559" s="19" t="str">
        <f t="shared" si="275"/>
        <v>04 April</v>
      </c>
      <c r="AW2559" s="19">
        <f t="shared" si="276"/>
        <v>0.21</v>
      </c>
      <c r="AX2559" s="19">
        <f t="shared" si="277"/>
        <v>4.2</v>
      </c>
      <c r="AY2559" s="19" t="e">
        <f>VLOOKUP(AG2559,Cías!$A$1:$E$10000,5,0)</f>
        <v>#N/A</v>
      </c>
      <c r="AZ2559" s="19" t="str">
        <f t="shared" si="278"/>
        <v>1013906</v>
      </c>
      <c r="BA2559" s="19" t="str">
        <f t="shared" si="279"/>
        <v>VALLEJOS VILLEGAS SAUL EDUARDO</v>
      </c>
      <c r="BB2559" s="19" t="e">
        <f>VLOOKUP(AG2559,Cías!$A$1:$E$10000,3,0)</f>
        <v>#N/A</v>
      </c>
      <c r="BC2559" s="19"/>
      <c r="BD2559" s="19"/>
      <c r="BE2559" s="19"/>
      <c r="BF2559" s="19"/>
      <c r="BG2559" s="19"/>
      <c r="BH2559" s="19"/>
      <c r="BI2559" s="19"/>
      <c r="BJ2559" s="19"/>
    </row>
    <row r="2560" spans="1:62" ht="15" x14ac:dyDescent="0.2">
      <c r="A2560" s="19" t="s">
        <v>21001</v>
      </c>
      <c r="B2560" s="19" t="s">
        <v>1479</v>
      </c>
      <c r="C2560" s="43">
        <v>44665</v>
      </c>
      <c r="D2560" s="44">
        <v>0.72430555555555998</v>
      </c>
      <c r="E2560" s="19" t="s">
        <v>21002</v>
      </c>
      <c r="F2560" s="19" t="s">
        <v>21003</v>
      </c>
      <c r="G2560" s="19" t="s">
        <v>21004</v>
      </c>
      <c r="H2560" s="45">
        <v>266.8</v>
      </c>
      <c r="I2560" s="45">
        <v>299.14</v>
      </c>
      <c r="J2560" s="19" t="s">
        <v>1560</v>
      </c>
      <c r="K2560" s="19" t="s">
        <v>21005</v>
      </c>
      <c r="L2560" s="19" t="s">
        <v>21006</v>
      </c>
      <c r="M2560" s="19" t="s">
        <v>21007</v>
      </c>
      <c r="N2560" s="19" t="s">
        <v>21001</v>
      </c>
      <c r="O2560" s="19" t="s">
        <v>371</v>
      </c>
      <c r="P2560" s="19" t="s">
        <v>372</v>
      </c>
      <c r="Q2560" s="46">
        <v>40</v>
      </c>
      <c r="R2560" s="19" t="s">
        <v>1544</v>
      </c>
      <c r="S2560" s="19" t="s">
        <v>2939</v>
      </c>
      <c r="T2560" s="19" t="s">
        <v>2940</v>
      </c>
      <c r="U2560" s="19" t="s">
        <v>7634</v>
      </c>
      <c r="V2560" s="19" t="s">
        <v>7635</v>
      </c>
      <c r="W2560" s="19" t="s">
        <v>1548</v>
      </c>
      <c r="X2560" s="19" t="s">
        <v>7636</v>
      </c>
      <c r="Y2560" s="19" t="s">
        <v>1684</v>
      </c>
      <c r="Z2560" s="19" t="s">
        <v>1685</v>
      </c>
      <c r="AA2560" s="46">
        <v>198</v>
      </c>
      <c r="AB2560" s="19" t="s">
        <v>470</v>
      </c>
      <c r="AC2560" s="19" t="s">
        <v>90</v>
      </c>
      <c r="AD2560" s="19" t="s">
        <v>2944</v>
      </c>
      <c r="AE2560" s="19" t="s">
        <v>2945</v>
      </c>
      <c r="AF2560" s="19" t="s">
        <v>1554</v>
      </c>
      <c r="AG2560" s="19" t="s">
        <v>2946</v>
      </c>
      <c r="AH2560" s="19" t="s">
        <v>1499</v>
      </c>
      <c r="AI2560" s="19" t="s">
        <v>1500</v>
      </c>
      <c r="AJ2560" s="45">
        <v>0</v>
      </c>
      <c r="AK2560" s="45">
        <v>0</v>
      </c>
      <c r="AL2560" s="19" t="s">
        <v>1501</v>
      </c>
      <c r="AM2560" s="46">
        <v>6850.8819999999996</v>
      </c>
      <c r="AN2560" s="46">
        <v>2005.8820000000001</v>
      </c>
      <c r="AO2560" s="46">
        <v>4845</v>
      </c>
      <c r="AP2560" s="45">
        <v>29.6</v>
      </c>
      <c r="AQ2560" s="45"/>
      <c r="AR2560" s="45" t="str">
        <f>IFERROR(VLOOKUP(AB2560,'Pedidos marco'!$A$1:$D$10000,4,0)," ")</f>
        <v xml:space="preserve"> </v>
      </c>
      <c r="AS2560" s="45">
        <f t="shared" si="273"/>
        <v>14</v>
      </c>
      <c r="AT2560" s="45" t="str">
        <f t="shared" si="274"/>
        <v>14</v>
      </c>
      <c r="AU2560" s="47">
        <v>2</v>
      </c>
      <c r="AV2560" s="19" t="str">
        <f t="shared" si="275"/>
        <v>04 April</v>
      </c>
      <c r="AW2560" s="19">
        <f t="shared" si="276"/>
        <v>0.74</v>
      </c>
      <c r="AX2560" s="19">
        <f t="shared" si="277"/>
        <v>14.8</v>
      </c>
      <c r="AY2560" s="19" t="e">
        <f>VLOOKUP(AG2560,Cías!$A$1:$E$10000,5,0)</f>
        <v>#N/A</v>
      </c>
      <c r="AZ2560" s="19" t="str">
        <f t="shared" si="278"/>
        <v>1018470</v>
      </c>
      <c r="BA2560" s="19" t="str">
        <f t="shared" si="279"/>
        <v>COMERCIAL LOS NEVADOS</v>
      </c>
      <c r="BB2560" s="19" t="e">
        <f>VLOOKUP(AG2560,Cías!$A$1:$E$10000,3,0)</f>
        <v>#N/A</v>
      </c>
      <c r="BC2560" s="19"/>
      <c r="BD2560" s="19"/>
      <c r="BE2560" s="19"/>
      <c r="BF2560" s="19"/>
      <c r="BG2560" s="19"/>
      <c r="BH2560" s="19"/>
      <c r="BI2560" s="19"/>
      <c r="BJ2560" s="19"/>
    </row>
    <row r="2561" spans="1:62" ht="15" x14ac:dyDescent="0.2">
      <c r="A2561" s="19" t="s">
        <v>21001</v>
      </c>
      <c r="B2561" s="19" t="s">
        <v>1479</v>
      </c>
      <c r="C2561" s="43">
        <v>44665</v>
      </c>
      <c r="D2561" s="44">
        <v>0.72430555555555998</v>
      </c>
      <c r="E2561" s="19" t="s">
        <v>21008</v>
      </c>
      <c r="F2561" s="19" t="s">
        <v>21009</v>
      </c>
      <c r="G2561" s="19" t="s">
        <v>21010</v>
      </c>
      <c r="H2561" s="45">
        <v>1989</v>
      </c>
      <c r="I2561" s="45">
        <v>2230.08</v>
      </c>
      <c r="J2561" s="19" t="s">
        <v>1560</v>
      </c>
      <c r="K2561" s="19" t="s">
        <v>21011</v>
      </c>
      <c r="L2561" s="19" t="s">
        <v>21012</v>
      </c>
      <c r="M2561" s="19" t="s">
        <v>21013</v>
      </c>
      <c r="N2561" s="19" t="s">
        <v>21001</v>
      </c>
      <c r="O2561" s="19" t="s">
        <v>367</v>
      </c>
      <c r="P2561" s="19" t="s">
        <v>368</v>
      </c>
      <c r="Q2561" s="46">
        <v>300</v>
      </c>
      <c r="R2561" s="19" t="s">
        <v>1544</v>
      </c>
      <c r="S2561" s="19" t="s">
        <v>2939</v>
      </c>
      <c r="T2561" s="19" t="s">
        <v>2940</v>
      </c>
      <c r="U2561" s="19" t="s">
        <v>7634</v>
      </c>
      <c r="V2561" s="19" t="s">
        <v>7635</v>
      </c>
      <c r="W2561" s="19" t="s">
        <v>1548</v>
      </c>
      <c r="X2561" s="19" t="s">
        <v>7636</v>
      </c>
      <c r="Y2561" s="19" t="s">
        <v>1684</v>
      </c>
      <c r="Z2561" s="19" t="s">
        <v>1685</v>
      </c>
      <c r="AA2561" s="46">
        <v>198</v>
      </c>
      <c r="AB2561" s="19" t="s">
        <v>470</v>
      </c>
      <c r="AC2561" s="19" t="s">
        <v>90</v>
      </c>
      <c r="AD2561" s="19" t="s">
        <v>2944</v>
      </c>
      <c r="AE2561" s="19" t="s">
        <v>2945</v>
      </c>
      <c r="AF2561" s="19" t="s">
        <v>1554</v>
      </c>
      <c r="AG2561" s="19" t="s">
        <v>2946</v>
      </c>
      <c r="AH2561" s="19" t="s">
        <v>1499</v>
      </c>
      <c r="AI2561" s="19" t="s">
        <v>1500</v>
      </c>
      <c r="AJ2561" s="45">
        <v>0</v>
      </c>
      <c r="AK2561" s="45">
        <v>0</v>
      </c>
      <c r="AL2561" s="19" t="s">
        <v>1501</v>
      </c>
      <c r="AM2561" s="46">
        <v>19889.117999999999</v>
      </c>
      <c r="AN2561" s="46">
        <v>15044.118</v>
      </c>
      <c r="AO2561" s="46">
        <v>4845</v>
      </c>
      <c r="AP2561" s="45">
        <v>222</v>
      </c>
      <c r="AQ2561" s="45"/>
      <c r="AR2561" s="45" t="str">
        <f>IFERROR(VLOOKUP(AB2561,'Pedidos marco'!$A$1:$D$10000,4,0)," ")</f>
        <v xml:space="preserve"> </v>
      </c>
      <c r="AS2561" s="45">
        <f t="shared" si="273"/>
        <v>14</v>
      </c>
      <c r="AT2561" s="45" t="str">
        <f t="shared" si="274"/>
        <v>14</v>
      </c>
      <c r="AU2561" s="47">
        <v>15</v>
      </c>
      <c r="AV2561" s="19" t="str">
        <f t="shared" si="275"/>
        <v>04 April</v>
      </c>
      <c r="AW2561" s="19">
        <f t="shared" si="276"/>
        <v>0.74</v>
      </c>
      <c r="AX2561" s="19">
        <f t="shared" si="277"/>
        <v>14.8</v>
      </c>
      <c r="AY2561" s="19" t="e">
        <f>VLOOKUP(AG2561,Cías!$A$1:$E$10000,5,0)</f>
        <v>#N/A</v>
      </c>
      <c r="AZ2561" s="19" t="str">
        <f t="shared" si="278"/>
        <v>1018470</v>
      </c>
      <c r="BA2561" s="19" t="str">
        <f t="shared" si="279"/>
        <v>COMERCIAL LOS NEVADOS</v>
      </c>
      <c r="BB2561" s="19" t="e">
        <f>VLOOKUP(AG2561,Cías!$A$1:$E$10000,3,0)</f>
        <v>#N/A</v>
      </c>
      <c r="BC2561" s="19"/>
      <c r="BD2561" s="19"/>
      <c r="BE2561" s="19"/>
      <c r="BF2561" s="19"/>
      <c r="BG2561" s="19"/>
      <c r="BH2561" s="19"/>
      <c r="BI2561" s="19"/>
      <c r="BJ2561" s="19"/>
    </row>
    <row r="2562" spans="1:62" ht="15" x14ac:dyDescent="0.2">
      <c r="A2562" s="19" t="s">
        <v>21014</v>
      </c>
      <c r="B2562" s="19" t="s">
        <v>1479</v>
      </c>
      <c r="C2562" s="43">
        <v>44665</v>
      </c>
      <c r="D2562" s="44">
        <v>0.72569444444443998</v>
      </c>
      <c r="E2562" s="19" t="s">
        <v>21015</v>
      </c>
      <c r="F2562" s="19" t="s">
        <v>13641</v>
      </c>
      <c r="G2562" s="19" t="s">
        <v>13642</v>
      </c>
      <c r="H2562" s="45">
        <v>2572.8000000000002</v>
      </c>
      <c r="I2562" s="45">
        <v>2884.64</v>
      </c>
      <c r="J2562" s="19" t="s">
        <v>2037</v>
      </c>
      <c r="K2562" s="19" t="s">
        <v>13643</v>
      </c>
      <c r="L2562" s="19" t="s">
        <v>21016</v>
      </c>
      <c r="M2562" s="19" t="s">
        <v>21017</v>
      </c>
      <c r="N2562" s="19" t="s">
        <v>21014</v>
      </c>
      <c r="O2562" s="19" t="s">
        <v>1641</v>
      </c>
      <c r="P2562" s="19" t="s">
        <v>1642</v>
      </c>
      <c r="Q2562" s="46">
        <v>640</v>
      </c>
      <c r="R2562" s="19" t="s">
        <v>1544</v>
      </c>
      <c r="S2562" s="19" t="s">
        <v>13646</v>
      </c>
      <c r="T2562" s="19" t="s">
        <v>13647</v>
      </c>
      <c r="U2562" s="19" t="s">
        <v>13648</v>
      </c>
      <c r="V2562" s="19" t="s">
        <v>13649</v>
      </c>
      <c r="W2562" s="19" t="s">
        <v>2433</v>
      </c>
      <c r="X2562" s="19" t="s">
        <v>13650</v>
      </c>
      <c r="Y2562" s="19" t="s">
        <v>13651</v>
      </c>
      <c r="Z2562" s="19" t="s">
        <v>13652</v>
      </c>
      <c r="AA2562" s="46">
        <v>423</v>
      </c>
      <c r="AB2562" s="19" t="s">
        <v>484</v>
      </c>
      <c r="AC2562" s="19" t="s">
        <v>117</v>
      </c>
      <c r="AD2562" s="19" t="s">
        <v>3947</v>
      </c>
      <c r="AE2562" s="19" t="s">
        <v>3948</v>
      </c>
      <c r="AF2562" s="19" t="s">
        <v>1592</v>
      </c>
      <c r="AG2562" s="19" t="s">
        <v>3949</v>
      </c>
      <c r="AH2562" s="19" t="s">
        <v>1499</v>
      </c>
      <c r="AI2562" s="19" t="s">
        <v>1500</v>
      </c>
      <c r="AJ2562" s="45">
        <v>0</v>
      </c>
      <c r="AK2562" s="45">
        <v>0</v>
      </c>
      <c r="AL2562" s="19" t="s">
        <v>1517</v>
      </c>
      <c r="AM2562" s="46">
        <v>50260</v>
      </c>
      <c r="AN2562" s="46">
        <v>32000</v>
      </c>
      <c r="AO2562" s="46">
        <v>18260</v>
      </c>
      <c r="AP2562" s="45">
        <v>0</v>
      </c>
      <c r="AQ2562" s="45"/>
      <c r="AR2562" s="45" t="str">
        <f>IFERROR(VLOOKUP(AB2562,'Pedidos marco'!$A$1:$D$10000,4,0)," ")</f>
        <v xml:space="preserve"> </v>
      </c>
      <c r="AS2562" s="45">
        <f t="shared" si="273"/>
        <v>14</v>
      </c>
      <c r="AT2562" s="45" t="str">
        <f t="shared" si="274"/>
        <v>14</v>
      </c>
      <c r="AU2562" s="47">
        <v>32</v>
      </c>
      <c r="AV2562" s="19" t="str">
        <f t="shared" si="275"/>
        <v>04 April</v>
      </c>
      <c r="AW2562" s="19">
        <f t="shared" si="276"/>
        <v>0</v>
      </c>
      <c r="AX2562" s="19">
        <f t="shared" si="277"/>
        <v>0</v>
      </c>
      <c r="AY2562" s="19" t="e">
        <f>VLOOKUP(AG2562,Cías!$A$1:$E$10000,5,0)</f>
        <v>#N/A</v>
      </c>
      <c r="AZ2562" s="19" t="str">
        <f t="shared" si="278"/>
        <v>1014322</v>
      </c>
      <c r="BA2562" s="19" t="str">
        <f t="shared" si="279"/>
        <v>ESPARZA REVELO JORGE MARCELO</v>
      </c>
      <c r="BB2562" s="19" t="e">
        <f>VLOOKUP(AG2562,Cías!$A$1:$E$10000,3,0)</f>
        <v>#N/A</v>
      </c>
      <c r="BC2562" s="19"/>
      <c r="BD2562" s="19"/>
      <c r="BE2562" s="19"/>
      <c r="BF2562" s="19"/>
      <c r="BG2562" s="19"/>
      <c r="BH2562" s="19"/>
      <c r="BI2562" s="19"/>
      <c r="BJ2562" s="19"/>
    </row>
    <row r="2563" spans="1:62" ht="15" x14ac:dyDescent="0.2">
      <c r="A2563" s="19" t="s">
        <v>21018</v>
      </c>
      <c r="B2563" s="19" t="s">
        <v>1479</v>
      </c>
      <c r="C2563" s="43">
        <v>44665</v>
      </c>
      <c r="D2563" s="44">
        <v>0.72777777777777997</v>
      </c>
      <c r="E2563" s="19" t="s">
        <v>21019</v>
      </c>
      <c r="F2563" s="19" t="s">
        <v>8959</v>
      </c>
      <c r="G2563" s="19" t="s">
        <v>8960</v>
      </c>
      <c r="H2563" s="45">
        <v>3659.42</v>
      </c>
      <c r="I2563" s="45">
        <v>4102.97</v>
      </c>
      <c r="J2563" s="19" t="s">
        <v>2037</v>
      </c>
      <c r="K2563" s="19" t="s">
        <v>8961</v>
      </c>
      <c r="L2563" s="19" t="s">
        <v>21020</v>
      </c>
      <c r="M2563" s="19" t="s">
        <v>21021</v>
      </c>
      <c r="N2563" s="19" t="s">
        <v>21018</v>
      </c>
      <c r="O2563" s="19" t="s">
        <v>1811</v>
      </c>
      <c r="P2563" s="19" t="s">
        <v>1812</v>
      </c>
      <c r="Q2563" s="46">
        <v>31.17</v>
      </c>
      <c r="R2563" s="19" t="s">
        <v>1488</v>
      </c>
      <c r="S2563" s="19" t="s">
        <v>2853</v>
      </c>
      <c r="T2563" s="19" t="s">
        <v>2854</v>
      </c>
      <c r="U2563" s="19" t="s">
        <v>4399</v>
      </c>
      <c r="V2563" s="19" t="s">
        <v>4400</v>
      </c>
      <c r="W2563" s="19" t="s">
        <v>1829</v>
      </c>
      <c r="X2563" s="19" t="s">
        <v>4401</v>
      </c>
      <c r="Y2563" s="19" t="s">
        <v>1831</v>
      </c>
      <c r="Z2563" s="19" t="s">
        <v>1832</v>
      </c>
      <c r="AA2563" s="46">
        <v>8</v>
      </c>
      <c r="AB2563" s="19" t="s">
        <v>473</v>
      </c>
      <c r="AC2563" s="19" t="s">
        <v>96</v>
      </c>
      <c r="AD2563" s="19" t="s">
        <v>5166</v>
      </c>
      <c r="AE2563" s="19" t="s">
        <v>5167</v>
      </c>
      <c r="AF2563" s="19" t="s">
        <v>1497</v>
      </c>
      <c r="AG2563" s="19" t="s">
        <v>5168</v>
      </c>
      <c r="AH2563" s="19" t="s">
        <v>1499</v>
      </c>
      <c r="AI2563" s="19" t="s">
        <v>1500</v>
      </c>
      <c r="AJ2563" s="45">
        <v>0</v>
      </c>
      <c r="AK2563" s="45">
        <v>0</v>
      </c>
      <c r="AL2563" s="19" t="s">
        <v>1517</v>
      </c>
      <c r="AM2563" s="46">
        <v>49680</v>
      </c>
      <c r="AN2563" s="46">
        <v>31170</v>
      </c>
      <c r="AO2563" s="46">
        <v>18510</v>
      </c>
      <c r="AP2563" s="45">
        <v>0</v>
      </c>
      <c r="AQ2563" s="45"/>
      <c r="AR2563" s="45" t="str">
        <f>IFERROR(VLOOKUP(AB2563,'Pedidos marco'!$A$1:$D$10000,4,0)," ")</f>
        <v xml:space="preserve"> </v>
      </c>
      <c r="AS2563" s="45">
        <f t="shared" si="273"/>
        <v>14</v>
      </c>
      <c r="AT2563" s="45" t="str">
        <f t="shared" si="274"/>
        <v>14</v>
      </c>
      <c r="AU2563" s="47">
        <v>31.17</v>
      </c>
      <c r="AV2563" s="19" t="str">
        <f t="shared" si="275"/>
        <v>04 April</v>
      </c>
      <c r="AW2563" s="19">
        <f t="shared" si="276"/>
        <v>0</v>
      </c>
      <c r="AX2563" s="19">
        <f t="shared" si="277"/>
        <v>0</v>
      </c>
      <c r="AY2563" s="19" t="e">
        <f>VLOOKUP(AG2563,Cías!$A$1:$E$10000,5,0)</f>
        <v>#N/A</v>
      </c>
      <c r="AZ2563" s="19" t="str">
        <f t="shared" si="278"/>
        <v>1013227</v>
      </c>
      <c r="BA2563" s="19" t="str">
        <f t="shared" si="279"/>
        <v>COMPAÑIA DE TRANSPORTE PESADO</v>
      </c>
      <c r="BB2563" s="19" t="e">
        <f>VLOOKUP(AG2563,Cías!$A$1:$E$10000,3,0)</f>
        <v>#N/A</v>
      </c>
      <c r="BC2563" s="19"/>
      <c r="BD2563" s="19"/>
      <c r="BE2563" s="19"/>
      <c r="BF2563" s="19"/>
      <c r="BG2563" s="19"/>
      <c r="BH2563" s="19"/>
      <c r="BI2563" s="19"/>
      <c r="BJ2563" s="19"/>
    </row>
    <row r="2564" spans="1:62" ht="15" x14ac:dyDescent="0.2">
      <c r="A2564" s="19" t="s">
        <v>21022</v>
      </c>
      <c r="B2564" s="19" t="s">
        <v>1479</v>
      </c>
      <c r="C2564" s="43">
        <v>44665</v>
      </c>
      <c r="D2564" s="44">
        <v>0.72847222222221997</v>
      </c>
      <c r="E2564" s="19" t="s">
        <v>21023</v>
      </c>
      <c r="F2564" s="19" t="s">
        <v>21024</v>
      </c>
      <c r="G2564" s="19" t="s">
        <v>21025</v>
      </c>
      <c r="H2564" s="45">
        <v>1898.4</v>
      </c>
      <c r="I2564" s="45">
        <v>2128.5</v>
      </c>
      <c r="J2564" s="19" t="s">
        <v>1560</v>
      </c>
      <c r="K2564" s="19" t="s">
        <v>21026</v>
      </c>
      <c r="L2564" s="19" t="s">
        <v>21027</v>
      </c>
      <c r="M2564" s="19" t="s">
        <v>21028</v>
      </c>
      <c r="N2564" s="19" t="s">
        <v>21022</v>
      </c>
      <c r="O2564" s="19" t="s">
        <v>1641</v>
      </c>
      <c r="P2564" s="19" t="s">
        <v>1642</v>
      </c>
      <c r="Q2564" s="46">
        <v>280</v>
      </c>
      <c r="R2564" s="19" t="s">
        <v>1544</v>
      </c>
      <c r="S2564" s="19" t="s">
        <v>3632</v>
      </c>
      <c r="T2564" s="19" t="s">
        <v>3633</v>
      </c>
      <c r="U2564" s="19" t="s">
        <v>3634</v>
      </c>
      <c r="V2564" s="19" t="s">
        <v>3635</v>
      </c>
      <c r="W2564" s="19" t="s">
        <v>3636</v>
      </c>
      <c r="X2564" s="19" t="s">
        <v>3637</v>
      </c>
      <c r="Y2564" s="19" t="s">
        <v>3638</v>
      </c>
      <c r="Z2564" s="19" t="s">
        <v>3639</v>
      </c>
      <c r="AA2564" s="46">
        <v>347</v>
      </c>
      <c r="AB2564" s="19" t="s">
        <v>455</v>
      </c>
      <c r="AC2564" s="19" t="s">
        <v>58</v>
      </c>
      <c r="AD2564" s="19" t="s">
        <v>3533</v>
      </c>
      <c r="AE2564" s="19" t="s">
        <v>3534</v>
      </c>
      <c r="AF2564" s="19" t="s">
        <v>1554</v>
      </c>
      <c r="AG2564" s="19" t="s">
        <v>3535</v>
      </c>
      <c r="AH2564" s="19" t="s">
        <v>1499</v>
      </c>
      <c r="AI2564" s="19" t="s">
        <v>1500</v>
      </c>
      <c r="AJ2564" s="45">
        <v>0</v>
      </c>
      <c r="AK2564" s="45">
        <v>0</v>
      </c>
      <c r="AL2564" s="19" t="s">
        <v>1501</v>
      </c>
      <c r="AM2564" s="46">
        <v>18518.332999999999</v>
      </c>
      <c r="AN2564" s="46">
        <v>14023.333000000001</v>
      </c>
      <c r="AO2564" s="46">
        <v>4495</v>
      </c>
      <c r="AP2564" s="45">
        <v>266</v>
      </c>
      <c r="AQ2564" s="45"/>
      <c r="AR2564" s="45" t="str">
        <f>IFERROR(VLOOKUP(AB2564,'Pedidos marco'!$A$1:$D$10000,4,0)," ")</f>
        <v xml:space="preserve"> </v>
      </c>
      <c r="AS2564" s="45">
        <f t="shared" ref="AS2564:AS2627" si="280">DAY(C2564)</f>
        <v>14</v>
      </c>
      <c r="AT2564" s="45" t="str">
        <f t="shared" ref="AT2564:AT2627" si="281">TEXT(AS2564,"dd")</f>
        <v>14</v>
      </c>
      <c r="AU2564" s="47">
        <v>14</v>
      </c>
      <c r="AV2564" s="19" t="str">
        <f t="shared" ref="AV2564:AV2627" si="282">TEXT(C2564,"MM MMMM")</f>
        <v>04 April</v>
      </c>
      <c r="AW2564" s="19">
        <f t="shared" ref="AW2564:AW2627" si="283">IFERROR(AP2564/Q2564,"")</f>
        <v>0.95</v>
      </c>
      <c r="AX2564" s="19">
        <f t="shared" ref="AX2564:AX2627" si="284">IFERROR(AP2564/AU2564,"")</f>
        <v>19</v>
      </c>
      <c r="AY2564" s="19" t="e">
        <f>VLOOKUP(AG2564,Cías!$A$1:$E$10000,5,0)</f>
        <v>#N/A</v>
      </c>
      <c r="AZ2564" s="19" t="str">
        <f t="shared" ref="AZ2564:AZ2627" si="285">AB2564</f>
        <v>1012819</v>
      </c>
      <c r="BA2564" s="19" t="str">
        <f t="shared" ref="BA2564:BA2627" si="286">AC2564</f>
        <v>BRAVO VASQUEZ JOSE LUIS SIGIFREDO</v>
      </c>
      <c r="BB2564" s="19" t="e">
        <f>VLOOKUP(AG2564,Cías!$A$1:$E$10000,3,0)</f>
        <v>#N/A</v>
      </c>
      <c r="BC2564" s="19"/>
      <c r="BD2564" s="19"/>
      <c r="BE2564" s="19"/>
      <c r="BF2564" s="19"/>
      <c r="BG2564" s="19"/>
      <c r="BH2564" s="19"/>
      <c r="BI2564" s="19"/>
      <c r="BJ2564" s="19"/>
    </row>
    <row r="2565" spans="1:62" ht="15" x14ac:dyDescent="0.2">
      <c r="A2565" s="19" t="s">
        <v>21022</v>
      </c>
      <c r="B2565" s="19" t="s">
        <v>1479</v>
      </c>
      <c r="C2565" s="43">
        <v>44665</v>
      </c>
      <c r="D2565" s="44">
        <v>0.72847222222221997</v>
      </c>
      <c r="E2565" s="19" t="s">
        <v>21029</v>
      </c>
      <c r="F2565" s="19" t="s">
        <v>21030</v>
      </c>
      <c r="G2565" s="19" t="s">
        <v>21031</v>
      </c>
      <c r="H2565" s="45">
        <v>564</v>
      </c>
      <c r="I2565" s="45">
        <v>632.36</v>
      </c>
      <c r="J2565" s="19" t="s">
        <v>1560</v>
      </c>
      <c r="K2565" s="19" t="s">
        <v>21026</v>
      </c>
      <c r="L2565" s="19" t="s">
        <v>21032</v>
      </c>
      <c r="M2565" s="19" t="s">
        <v>21033</v>
      </c>
      <c r="N2565" s="19" t="s">
        <v>21022</v>
      </c>
      <c r="O2565" s="19" t="s">
        <v>1603</v>
      </c>
      <c r="P2565" s="19" t="s">
        <v>1604</v>
      </c>
      <c r="Q2565" s="46">
        <v>80</v>
      </c>
      <c r="R2565" s="19" t="s">
        <v>1544</v>
      </c>
      <c r="S2565" s="19" t="s">
        <v>3632</v>
      </c>
      <c r="T2565" s="19" t="s">
        <v>3633</v>
      </c>
      <c r="U2565" s="19" t="s">
        <v>3634</v>
      </c>
      <c r="V2565" s="19" t="s">
        <v>3635</v>
      </c>
      <c r="W2565" s="19" t="s">
        <v>3636</v>
      </c>
      <c r="X2565" s="19" t="s">
        <v>3637</v>
      </c>
      <c r="Y2565" s="19" t="s">
        <v>3638</v>
      </c>
      <c r="Z2565" s="19" t="s">
        <v>3639</v>
      </c>
      <c r="AA2565" s="46">
        <v>347</v>
      </c>
      <c r="AB2565" s="19" t="s">
        <v>455</v>
      </c>
      <c r="AC2565" s="19" t="s">
        <v>58</v>
      </c>
      <c r="AD2565" s="19" t="s">
        <v>3533</v>
      </c>
      <c r="AE2565" s="19" t="s">
        <v>3534</v>
      </c>
      <c r="AF2565" s="19" t="s">
        <v>1554</v>
      </c>
      <c r="AG2565" s="19" t="s">
        <v>3535</v>
      </c>
      <c r="AH2565" s="19" t="s">
        <v>1499</v>
      </c>
      <c r="AI2565" s="19" t="s">
        <v>1500</v>
      </c>
      <c r="AJ2565" s="45">
        <v>0</v>
      </c>
      <c r="AK2565" s="45">
        <v>0</v>
      </c>
      <c r="AL2565" s="19" t="s">
        <v>1501</v>
      </c>
      <c r="AM2565" s="46">
        <v>8501.6669999999995</v>
      </c>
      <c r="AN2565" s="46">
        <v>4006.6669999999999</v>
      </c>
      <c r="AO2565" s="46">
        <v>4495</v>
      </c>
      <c r="AP2565" s="45">
        <v>76</v>
      </c>
      <c r="AQ2565" s="45"/>
      <c r="AR2565" s="45" t="str">
        <f>IFERROR(VLOOKUP(AB2565,'Pedidos marco'!$A$1:$D$10000,4,0)," ")</f>
        <v xml:space="preserve"> </v>
      </c>
      <c r="AS2565" s="45">
        <f t="shared" si="280"/>
        <v>14</v>
      </c>
      <c r="AT2565" s="45" t="str">
        <f t="shared" si="281"/>
        <v>14</v>
      </c>
      <c r="AU2565" s="47">
        <v>4</v>
      </c>
      <c r="AV2565" s="19" t="str">
        <f t="shared" si="282"/>
        <v>04 April</v>
      </c>
      <c r="AW2565" s="19">
        <f t="shared" si="283"/>
        <v>0.95</v>
      </c>
      <c r="AX2565" s="19">
        <f t="shared" si="284"/>
        <v>19</v>
      </c>
      <c r="AY2565" s="19" t="e">
        <f>VLOOKUP(AG2565,Cías!$A$1:$E$10000,5,0)</f>
        <v>#N/A</v>
      </c>
      <c r="AZ2565" s="19" t="str">
        <f t="shared" si="285"/>
        <v>1012819</v>
      </c>
      <c r="BA2565" s="19" t="str">
        <f t="shared" si="286"/>
        <v>BRAVO VASQUEZ JOSE LUIS SIGIFREDO</v>
      </c>
      <c r="BB2565" s="19" t="e">
        <f>VLOOKUP(AG2565,Cías!$A$1:$E$10000,3,0)</f>
        <v>#N/A</v>
      </c>
      <c r="BC2565" s="19"/>
      <c r="BD2565" s="19"/>
      <c r="BE2565" s="19"/>
      <c r="BF2565" s="19"/>
      <c r="BG2565" s="19"/>
      <c r="BH2565" s="19"/>
      <c r="BI2565" s="19"/>
      <c r="BJ2565" s="19"/>
    </row>
    <row r="2566" spans="1:62" ht="15" x14ac:dyDescent="0.2">
      <c r="A2566" s="19" t="s">
        <v>21034</v>
      </c>
      <c r="B2566" s="19" t="s">
        <v>1479</v>
      </c>
      <c r="C2566" s="43">
        <v>44665</v>
      </c>
      <c r="D2566" s="44">
        <v>0.73194444444443996</v>
      </c>
      <c r="E2566" s="19" t="s">
        <v>21035</v>
      </c>
      <c r="F2566" s="19" t="s">
        <v>21036</v>
      </c>
      <c r="G2566" s="19" t="s">
        <v>21037</v>
      </c>
      <c r="H2566" s="45">
        <v>4166.3999999999996</v>
      </c>
      <c r="I2566" s="45">
        <v>4671.3999999999996</v>
      </c>
      <c r="J2566" s="19" t="s">
        <v>1560</v>
      </c>
      <c r="K2566" s="19" t="s">
        <v>21038</v>
      </c>
      <c r="L2566" s="19" t="s">
        <v>21039</v>
      </c>
      <c r="M2566" s="19" t="s">
        <v>21040</v>
      </c>
      <c r="N2566" s="19" t="s">
        <v>21034</v>
      </c>
      <c r="O2566" s="19" t="s">
        <v>1641</v>
      </c>
      <c r="P2566" s="19" t="s">
        <v>1642</v>
      </c>
      <c r="Q2566" s="46">
        <v>640</v>
      </c>
      <c r="R2566" s="19" t="s">
        <v>1544</v>
      </c>
      <c r="S2566" s="19" t="s">
        <v>1777</v>
      </c>
      <c r="T2566" s="19" t="s">
        <v>1778</v>
      </c>
      <c r="U2566" s="19" t="s">
        <v>1779</v>
      </c>
      <c r="V2566" s="19" t="s">
        <v>1780</v>
      </c>
      <c r="W2566" s="19" t="s">
        <v>1781</v>
      </c>
      <c r="X2566" s="19" t="s">
        <v>1782</v>
      </c>
      <c r="Y2566" s="19" t="s">
        <v>1783</v>
      </c>
      <c r="Z2566" s="19" t="s">
        <v>1784</v>
      </c>
      <c r="AA2566" s="46">
        <v>233</v>
      </c>
      <c r="AB2566" s="19" t="s">
        <v>528</v>
      </c>
      <c r="AC2566" s="19" t="s">
        <v>208</v>
      </c>
      <c r="AD2566" s="19" t="s">
        <v>6462</v>
      </c>
      <c r="AE2566" s="19" t="s">
        <v>6463</v>
      </c>
      <c r="AF2566" s="19" t="s">
        <v>1592</v>
      </c>
      <c r="AG2566" s="19" t="s">
        <v>6464</v>
      </c>
      <c r="AH2566" s="19" t="s">
        <v>1594</v>
      </c>
      <c r="AI2566" s="19" t="s">
        <v>1595</v>
      </c>
      <c r="AJ2566" s="45">
        <v>0.05</v>
      </c>
      <c r="AK2566" s="45">
        <v>32</v>
      </c>
      <c r="AL2566" s="19" t="s">
        <v>1501</v>
      </c>
      <c r="AM2566" s="46">
        <v>50920</v>
      </c>
      <c r="AN2566" s="46">
        <v>32050</v>
      </c>
      <c r="AO2566" s="46">
        <v>18870</v>
      </c>
      <c r="AP2566" s="45">
        <v>492.8</v>
      </c>
      <c r="AQ2566" s="45"/>
      <c r="AR2566" s="45" t="str">
        <f>IFERROR(VLOOKUP(AB2566,'Pedidos marco'!$A$1:$D$10000,4,0)," ")</f>
        <v xml:space="preserve"> </v>
      </c>
      <c r="AS2566" s="45">
        <f t="shared" si="280"/>
        <v>14</v>
      </c>
      <c r="AT2566" s="45" t="str">
        <f t="shared" si="281"/>
        <v>14</v>
      </c>
      <c r="AU2566" s="47">
        <v>32</v>
      </c>
      <c r="AV2566" s="19" t="str">
        <f t="shared" si="282"/>
        <v>04 April</v>
      </c>
      <c r="AW2566" s="19">
        <f t="shared" si="283"/>
        <v>0.77</v>
      </c>
      <c r="AX2566" s="19">
        <f t="shared" si="284"/>
        <v>15.4</v>
      </c>
      <c r="AY2566" s="19" t="e">
        <f>VLOOKUP(AG2566,Cías!$A$1:$E$10000,5,0)</f>
        <v>#N/A</v>
      </c>
      <c r="AZ2566" s="19" t="str">
        <f t="shared" si="285"/>
        <v>1021830</v>
      </c>
      <c r="BA2566" s="19" t="str">
        <f t="shared" si="286"/>
        <v>MORALES GARZON CHRISTIAN SANTIAGO</v>
      </c>
      <c r="BB2566" s="19" t="e">
        <f>VLOOKUP(AG2566,Cías!$A$1:$E$10000,3,0)</f>
        <v>#N/A</v>
      </c>
      <c r="BC2566" s="19"/>
      <c r="BD2566" s="19"/>
      <c r="BE2566" s="19"/>
      <c r="BF2566" s="19"/>
      <c r="BG2566" s="19"/>
      <c r="BH2566" s="19"/>
      <c r="BI2566" s="19"/>
      <c r="BJ2566" s="19"/>
    </row>
    <row r="2567" spans="1:62" ht="15" x14ac:dyDescent="0.2">
      <c r="A2567" s="19" t="s">
        <v>21041</v>
      </c>
      <c r="B2567" s="19" t="s">
        <v>1479</v>
      </c>
      <c r="C2567" s="43">
        <v>44665</v>
      </c>
      <c r="D2567" s="44">
        <v>0.73402777777778005</v>
      </c>
      <c r="E2567" s="19" t="s">
        <v>21042</v>
      </c>
      <c r="F2567" s="19" t="s">
        <v>21043</v>
      </c>
      <c r="G2567" s="19" t="s">
        <v>21044</v>
      </c>
      <c r="H2567" s="45">
        <v>528</v>
      </c>
      <c r="I2567" s="45">
        <v>592</v>
      </c>
      <c r="J2567" s="19" t="s">
        <v>1560</v>
      </c>
      <c r="K2567" s="19" t="s">
        <v>21045</v>
      </c>
      <c r="L2567" s="19" t="s">
        <v>21046</v>
      </c>
      <c r="M2567" s="19" t="s">
        <v>21047</v>
      </c>
      <c r="N2567" s="19" t="s">
        <v>21041</v>
      </c>
      <c r="O2567" s="19" t="s">
        <v>1641</v>
      </c>
      <c r="P2567" s="19" t="s">
        <v>1642</v>
      </c>
      <c r="Q2567" s="46">
        <v>80</v>
      </c>
      <c r="R2567" s="19" t="s">
        <v>1544</v>
      </c>
      <c r="S2567" s="19" t="s">
        <v>6044</v>
      </c>
      <c r="T2567" s="19" t="s">
        <v>6045</v>
      </c>
      <c r="U2567" s="19" t="s">
        <v>6046</v>
      </c>
      <c r="V2567" s="19" t="s">
        <v>6047</v>
      </c>
      <c r="W2567" s="19" t="s">
        <v>2871</v>
      </c>
      <c r="X2567" s="19" t="s">
        <v>6048</v>
      </c>
      <c r="Y2567" s="19" t="s">
        <v>6049</v>
      </c>
      <c r="Z2567" s="19" t="s">
        <v>6050</v>
      </c>
      <c r="AA2567" s="46">
        <v>256</v>
      </c>
      <c r="AB2567" s="19" t="s">
        <v>507</v>
      </c>
      <c r="AC2567" s="19" t="s">
        <v>163</v>
      </c>
      <c r="AD2567" s="19" t="s">
        <v>6304</v>
      </c>
      <c r="AE2567" s="19" t="s">
        <v>6305</v>
      </c>
      <c r="AF2567" s="19" t="s">
        <v>1554</v>
      </c>
      <c r="AG2567" s="19" t="s">
        <v>6306</v>
      </c>
      <c r="AH2567" s="19" t="s">
        <v>1499</v>
      </c>
      <c r="AI2567" s="19" t="s">
        <v>1500</v>
      </c>
      <c r="AJ2567" s="45">
        <v>0</v>
      </c>
      <c r="AK2567" s="45">
        <v>0</v>
      </c>
      <c r="AL2567" s="19" t="s">
        <v>1501</v>
      </c>
      <c r="AM2567" s="46">
        <v>8575</v>
      </c>
      <c r="AN2567" s="46">
        <v>4000</v>
      </c>
      <c r="AO2567" s="46">
        <v>4575</v>
      </c>
      <c r="AP2567" s="45">
        <v>69.599999999999994</v>
      </c>
      <c r="AQ2567" s="45"/>
      <c r="AR2567" s="45" t="str">
        <f>IFERROR(VLOOKUP(AB2567,'Pedidos marco'!$A$1:$D$10000,4,0)," ")</f>
        <v xml:space="preserve"> </v>
      </c>
      <c r="AS2567" s="45">
        <f t="shared" si="280"/>
        <v>14</v>
      </c>
      <c r="AT2567" s="45" t="str">
        <f t="shared" si="281"/>
        <v>14</v>
      </c>
      <c r="AU2567" s="47">
        <v>4</v>
      </c>
      <c r="AV2567" s="19" t="str">
        <f t="shared" si="282"/>
        <v>04 April</v>
      </c>
      <c r="AW2567" s="19">
        <f t="shared" si="283"/>
        <v>0.86999999999999988</v>
      </c>
      <c r="AX2567" s="19">
        <f t="shared" si="284"/>
        <v>17.399999999999999</v>
      </c>
      <c r="AY2567" s="19" t="e">
        <f>VLOOKUP(AG2567,Cías!$A$1:$E$10000,5,0)</f>
        <v>#N/A</v>
      </c>
      <c r="AZ2567" s="19" t="str">
        <f t="shared" si="285"/>
        <v>1012878</v>
      </c>
      <c r="BA2567" s="19" t="str">
        <f t="shared" si="286"/>
        <v>HINOJOSA SAN ANDRES ANGEL PATRICIO</v>
      </c>
      <c r="BB2567" s="19" t="e">
        <f>VLOOKUP(AG2567,Cías!$A$1:$E$10000,3,0)</f>
        <v>#N/A</v>
      </c>
      <c r="BC2567" s="19"/>
      <c r="BD2567" s="19"/>
      <c r="BE2567" s="19"/>
      <c r="BF2567" s="19"/>
      <c r="BG2567" s="19"/>
      <c r="BH2567" s="19"/>
      <c r="BI2567" s="19"/>
      <c r="BJ2567" s="19"/>
    </row>
    <row r="2568" spans="1:62" ht="15" x14ac:dyDescent="0.2">
      <c r="A2568" s="19" t="s">
        <v>21041</v>
      </c>
      <c r="B2568" s="19" t="s">
        <v>1479</v>
      </c>
      <c r="C2568" s="43">
        <v>44665</v>
      </c>
      <c r="D2568" s="44">
        <v>0.73402777777778005</v>
      </c>
      <c r="E2568" s="19" t="s">
        <v>21048</v>
      </c>
      <c r="F2568" s="19" t="s">
        <v>21049</v>
      </c>
      <c r="G2568" s="19" t="s">
        <v>21050</v>
      </c>
      <c r="H2568" s="45">
        <v>1923.6</v>
      </c>
      <c r="I2568" s="45">
        <v>2156.75</v>
      </c>
      <c r="J2568" s="19" t="s">
        <v>1560</v>
      </c>
      <c r="K2568" s="19" t="s">
        <v>21045</v>
      </c>
      <c r="L2568" s="19" t="s">
        <v>21051</v>
      </c>
      <c r="M2568" s="19" t="s">
        <v>21052</v>
      </c>
      <c r="N2568" s="19" t="s">
        <v>21041</v>
      </c>
      <c r="O2568" s="19" t="s">
        <v>1603</v>
      </c>
      <c r="P2568" s="19" t="s">
        <v>1604</v>
      </c>
      <c r="Q2568" s="46">
        <v>280</v>
      </c>
      <c r="R2568" s="19" t="s">
        <v>1544</v>
      </c>
      <c r="S2568" s="19" t="s">
        <v>6044</v>
      </c>
      <c r="T2568" s="19" t="s">
        <v>6045</v>
      </c>
      <c r="U2568" s="19" t="s">
        <v>6046</v>
      </c>
      <c r="V2568" s="19" t="s">
        <v>6047</v>
      </c>
      <c r="W2568" s="19" t="s">
        <v>2871</v>
      </c>
      <c r="X2568" s="19" t="s">
        <v>6048</v>
      </c>
      <c r="Y2568" s="19" t="s">
        <v>6049</v>
      </c>
      <c r="Z2568" s="19" t="s">
        <v>6050</v>
      </c>
      <c r="AA2568" s="46">
        <v>256</v>
      </c>
      <c r="AB2568" s="19" t="s">
        <v>507</v>
      </c>
      <c r="AC2568" s="19" t="s">
        <v>163</v>
      </c>
      <c r="AD2568" s="19" t="s">
        <v>6304</v>
      </c>
      <c r="AE2568" s="19" t="s">
        <v>6305</v>
      </c>
      <c r="AF2568" s="19" t="s">
        <v>1554</v>
      </c>
      <c r="AG2568" s="19" t="s">
        <v>6306</v>
      </c>
      <c r="AH2568" s="19" t="s">
        <v>1499</v>
      </c>
      <c r="AI2568" s="19" t="s">
        <v>1500</v>
      </c>
      <c r="AJ2568" s="45">
        <v>0</v>
      </c>
      <c r="AK2568" s="45">
        <v>0</v>
      </c>
      <c r="AL2568" s="19" t="s">
        <v>1501</v>
      </c>
      <c r="AM2568" s="46">
        <v>18575</v>
      </c>
      <c r="AN2568" s="46">
        <v>14000</v>
      </c>
      <c r="AO2568" s="46">
        <v>4575</v>
      </c>
      <c r="AP2568" s="45">
        <v>243.6</v>
      </c>
      <c r="AQ2568" s="45"/>
      <c r="AR2568" s="45" t="str">
        <f>IFERROR(VLOOKUP(AB2568,'Pedidos marco'!$A$1:$D$10000,4,0)," ")</f>
        <v xml:space="preserve"> </v>
      </c>
      <c r="AS2568" s="45">
        <f t="shared" si="280"/>
        <v>14</v>
      </c>
      <c r="AT2568" s="45" t="str">
        <f t="shared" si="281"/>
        <v>14</v>
      </c>
      <c r="AU2568" s="47">
        <v>14</v>
      </c>
      <c r="AV2568" s="19" t="str">
        <f t="shared" si="282"/>
        <v>04 April</v>
      </c>
      <c r="AW2568" s="19">
        <f t="shared" si="283"/>
        <v>0.87</v>
      </c>
      <c r="AX2568" s="19">
        <f t="shared" si="284"/>
        <v>17.399999999999999</v>
      </c>
      <c r="AY2568" s="19" t="e">
        <f>VLOOKUP(AG2568,Cías!$A$1:$E$10000,5,0)</f>
        <v>#N/A</v>
      </c>
      <c r="AZ2568" s="19" t="str">
        <f t="shared" si="285"/>
        <v>1012878</v>
      </c>
      <c r="BA2568" s="19" t="str">
        <f t="shared" si="286"/>
        <v>HINOJOSA SAN ANDRES ANGEL PATRICIO</v>
      </c>
      <c r="BB2568" s="19" t="e">
        <f>VLOOKUP(AG2568,Cías!$A$1:$E$10000,3,0)</f>
        <v>#N/A</v>
      </c>
      <c r="BC2568" s="19"/>
      <c r="BD2568" s="19"/>
      <c r="BE2568" s="19"/>
      <c r="BF2568" s="19"/>
      <c r="BG2568" s="19"/>
      <c r="BH2568" s="19"/>
      <c r="BI2568" s="19"/>
      <c r="BJ2568" s="19"/>
    </row>
    <row r="2569" spans="1:62" ht="15" x14ac:dyDescent="0.2">
      <c r="A2569" s="19" t="s">
        <v>21053</v>
      </c>
      <c r="B2569" s="19" t="s">
        <v>1479</v>
      </c>
      <c r="C2569" s="43">
        <v>44665</v>
      </c>
      <c r="D2569" s="44">
        <v>0.73819444444444005</v>
      </c>
      <c r="E2569" s="19" t="s">
        <v>21054</v>
      </c>
      <c r="F2569" s="19" t="s">
        <v>21055</v>
      </c>
      <c r="G2569" s="19" t="s">
        <v>21056</v>
      </c>
      <c r="H2569" s="45">
        <v>3774.99</v>
      </c>
      <c r="I2569" s="45">
        <v>4232.54</v>
      </c>
      <c r="J2569" s="19" t="s">
        <v>1560</v>
      </c>
      <c r="K2569" s="19" t="s">
        <v>20971</v>
      </c>
      <c r="L2569" s="19" t="s">
        <v>21057</v>
      </c>
      <c r="M2569" s="19" t="s">
        <v>21058</v>
      </c>
      <c r="N2569" s="19" t="s">
        <v>21053</v>
      </c>
      <c r="O2569" s="19" t="s">
        <v>1823</v>
      </c>
      <c r="P2569" s="19" t="s">
        <v>1824</v>
      </c>
      <c r="Q2569" s="46">
        <v>30.94</v>
      </c>
      <c r="R2569" s="19" t="s">
        <v>1488</v>
      </c>
      <c r="S2569" s="19" t="s">
        <v>1825</v>
      </c>
      <c r="T2569" s="19" t="s">
        <v>1826</v>
      </c>
      <c r="U2569" s="19" t="s">
        <v>1827</v>
      </c>
      <c r="V2569" s="19" t="s">
        <v>1828</v>
      </c>
      <c r="W2569" s="19" t="s">
        <v>1829</v>
      </c>
      <c r="X2569" s="19" t="s">
        <v>1830</v>
      </c>
      <c r="Y2569" s="19" t="s">
        <v>1831</v>
      </c>
      <c r="Z2569" s="19" t="s">
        <v>1832</v>
      </c>
      <c r="AA2569" s="46">
        <v>8</v>
      </c>
      <c r="AB2569" s="19" t="s">
        <v>466</v>
      </c>
      <c r="AC2569" s="19" t="s">
        <v>82</v>
      </c>
      <c r="AD2569" s="19" t="s">
        <v>3173</v>
      </c>
      <c r="AE2569" s="19" t="s">
        <v>3174</v>
      </c>
      <c r="AF2569" s="19" t="s">
        <v>1497</v>
      </c>
      <c r="AG2569" s="19" t="s">
        <v>3175</v>
      </c>
      <c r="AH2569" s="19" t="s">
        <v>1499</v>
      </c>
      <c r="AI2569" s="19" t="s">
        <v>1500</v>
      </c>
      <c r="AJ2569" s="45">
        <v>0</v>
      </c>
      <c r="AK2569" s="45">
        <v>0</v>
      </c>
      <c r="AL2569" s="19" t="s">
        <v>1501</v>
      </c>
      <c r="AM2569" s="46">
        <v>50050</v>
      </c>
      <c r="AN2569" s="46">
        <v>30940</v>
      </c>
      <c r="AO2569" s="46">
        <v>19110</v>
      </c>
      <c r="AP2569" s="45">
        <v>108.91</v>
      </c>
      <c r="AQ2569" s="45"/>
      <c r="AR2569" s="45" t="str">
        <f>IFERROR(VLOOKUP(AB2569,'Pedidos marco'!$A$1:$D$10000,4,0)," ")</f>
        <v xml:space="preserve"> </v>
      </c>
      <c r="AS2569" s="45">
        <f t="shared" si="280"/>
        <v>14</v>
      </c>
      <c r="AT2569" s="45" t="str">
        <f t="shared" si="281"/>
        <v>14</v>
      </c>
      <c r="AU2569" s="47">
        <v>30.94</v>
      </c>
      <c r="AV2569" s="19" t="str">
        <f t="shared" si="282"/>
        <v>04 April</v>
      </c>
      <c r="AW2569" s="19">
        <f t="shared" si="283"/>
        <v>3.520038784744667</v>
      </c>
      <c r="AX2569" s="19">
        <f t="shared" si="284"/>
        <v>3.520038784744667</v>
      </c>
      <c r="AY2569" s="19" t="e">
        <f>VLOOKUP(AG2569,Cías!$A$1:$E$10000,5,0)</f>
        <v>#N/A</v>
      </c>
      <c r="AZ2569" s="19" t="str">
        <f t="shared" si="285"/>
        <v>1013576</v>
      </c>
      <c r="BA2569" s="19" t="str">
        <f t="shared" si="286"/>
        <v>CASTRO SALGADO LUCIO OSWALDO</v>
      </c>
      <c r="BB2569" s="19" t="e">
        <f>VLOOKUP(AG2569,Cías!$A$1:$E$10000,3,0)</f>
        <v>#N/A</v>
      </c>
      <c r="BC2569" s="19"/>
      <c r="BD2569" s="19"/>
      <c r="BE2569" s="19"/>
      <c r="BF2569" s="19"/>
      <c r="BG2569" s="19"/>
      <c r="BH2569" s="19"/>
      <c r="BI2569" s="19"/>
      <c r="BJ2569" s="19"/>
    </row>
    <row r="2570" spans="1:62" ht="15" x14ac:dyDescent="0.2">
      <c r="A2570" s="19" t="s">
        <v>21059</v>
      </c>
      <c r="B2570" s="19" t="s">
        <v>1479</v>
      </c>
      <c r="C2570" s="43">
        <v>44665</v>
      </c>
      <c r="D2570" s="44">
        <v>0.74652777777778001</v>
      </c>
      <c r="E2570" s="19" t="s">
        <v>21060</v>
      </c>
      <c r="F2570" s="19" t="s">
        <v>21061</v>
      </c>
      <c r="G2570" s="19" t="s">
        <v>21062</v>
      </c>
      <c r="H2570" s="45">
        <v>3321.65</v>
      </c>
      <c r="I2570" s="45">
        <v>3724.26</v>
      </c>
      <c r="J2570" s="19" t="s">
        <v>1560</v>
      </c>
      <c r="K2570" s="19" t="s">
        <v>21063</v>
      </c>
      <c r="L2570" s="19" t="s">
        <v>21064</v>
      </c>
      <c r="M2570" s="19" t="s">
        <v>21065</v>
      </c>
      <c r="N2570" s="19" t="s">
        <v>21059</v>
      </c>
      <c r="O2570" s="19" t="s">
        <v>1603</v>
      </c>
      <c r="P2570" s="19" t="s">
        <v>1604</v>
      </c>
      <c r="Q2570" s="46">
        <v>480</v>
      </c>
      <c r="R2570" s="19" t="s">
        <v>1544</v>
      </c>
      <c r="S2570" s="19" t="s">
        <v>4587</v>
      </c>
      <c r="T2570" s="19" t="s">
        <v>4588</v>
      </c>
      <c r="U2570" s="19" t="s">
        <v>4589</v>
      </c>
      <c r="V2570" s="19" t="s">
        <v>4590</v>
      </c>
      <c r="W2570" s="19" t="s">
        <v>2144</v>
      </c>
      <c r="X2570" s="19" t="s">
        <v>4591</v>
      </c>
      <c r="Y2570" s="19" t="s">
        <v>2146</v>
      </c>
      <c r="Z2570" s="19" t="s">
        <v>2147</v>
      </c>
      <c r="AA2570" s="46">
        <v>388</v>
      </c>
      <c r="AB2570" s="19" t="s">
        <v>593</v>
      </c>
      <c r="AC2570" s="19" t="s">
        <v>343</v>
      </c>
      <c r="AD2570" s="19" t="s">
        <v>1933</v>
      </c>
      <c r="AE2570" s="19" t="s">
        <v>1934</v>
      </c>
      <c r="AF2570" s="19" t="s">
        <v>1719</v>
      </c>
      <c r="AG2570" s="19" t="s">
        <v>1935</v>
      </c>
      <c r="AH2570" s="19" t="s">
        <v>1594</v>
      </c>
      <c r="AI2570" s="19" t="s">
        <v>1595</v>
      </c>
      <c r="AJ2570" s="45">
        <v>0.05</v>
      </c>
      <c r="AK2570" s="45">
        <v>24</v>
      </c>
      <c r="AL2570" s="19" t="s">
        <v>1501</v>
      </c>
      <c r="AM2570" s="46">
        <v>38910</v>
      </c>
      <c r="AN2570" s="46">
        <v>24040</v>
      </c>
      <c r="AO2570" s="46">
        <v>14870</v>
      </c>
      <c r="AP2570" s="45">
        <v>508.8</v>
      </c>
      <c r="AQ2570" s="45"/>
      <c r="AR2570" s="45" t="str">
        <f>IFERROR(VLOOKUP(AB2570,'Pedidos marco'!$A$1:$D$10000,4,0)," ")</f>
        <v xml:space="preserve"> </v>
      </c>
      <c r="AS2570" s="45">
        <f t="shared" si="280"/>
        <v>14</v>
      </c>
      <c r="AT2570" s="45" t="str">
        <f t="shared" si="281"/>
        <v>14</v>
      </c>
      <c r="AU2570" s="47">
        <v>24</v>
      </c>
      <c r="AV2570" s="19" t="str">
        <f t="shared" si="282"/>
        <v>04 April</v>
      </c>
      <c r="AW2570" s="19">
        <f t="shared" si="283"/>
        <v>1.06</v>
      </c>
      <c r="AX2570" s="19">
        <f t="shared" si="284"/>
        <v>21.2</v>
      </c>
      <c r="AY2570" s="19" t="e">
        <f>VLOOKUP(AG2570,Cías!$A$1:$E$10000,5,0)</f>
        <v>#N/A</v>
      </c>
      <c r="AZ2570" s="19" t="str">
        <f t="shared" si="285"/>
        <v>1013102</v>
      </c>
      <c r="BA2570" s="19" t="str">
        <f t="shared" si="286"/>
        <v>VIZCAINO FLORES JENNY NARCISA</v>
      </c>
      <c r="BB2570" s="19" t="e">
        <f>VLOOKUP(AG2570,Cías!$A$1:$E$10000,3,0)</f>
        <v>#N/A</v>
      </c>
      <c r="BC2570" s="19"/>
      <c r="BD2570" s="19"/>
      <c r="BE2570" s="19"/>
      <c r="BF2570" s="19"/>
      <c r="BG2570" s="19"/>
      <c r="BH2570" s="19"/>
      <c r="BI2570" s="19"/>
      <c r="BJ2570" s="19"/>
    </row>
    <row r="2571" spans="1:62" ht="15" x14ac:dyDescent="0.2">
      <c r="A2571" s="19" t="s">
        <v>21066</v>
      </c>
      <c r="B2571" s="19" t="s">
        <v>1479</v>
      </c>
      <c r="C2571" s="43">
        <v>44665</v>
      </c>
      <c r="D2571" s="44">
        <v>0.74791666666667</v>
      </c>
      <c r="E2571" s="19" t="s">
        <v>21067</v>
      </c>
      <c r="F2571" s="19" t="s">
        <v>21068</v>
      </c>
      <c r="G2571" s="19" t="s">
        <v>21069</v>
      </c>
      <c r="H2571" s="45">
        <v>4051.2</v>
      </c>
      <c r="I2571" s="45">
        <v>4542.2299999999996</v>
      </c>
      <c r="J2571" s="19" t="s">
        <v>1560</v>
      </c>
      <c r="K2571" s="19" t="s">
        <v>21070</v>
      </c>
      <c r="L2571" s="19" t="s">
        <v>21071</v>
      </c>
      <c r="M2571" s="19" t="s">
        <v>21072</v>
      </c>
      <c r="N2571" s="19" t="s">
        <v>21066</v>
      </c>
      <c r="O2571" s="19" t="s">
        <v>1641</v>
      </c>
      <c r="P2571" s="19" t="s">
        <v>1642</v>
      </c>
      <c r="Q2571" s="46">
        <v>640</v>
      </c>
      <c r="R2571" s="19" t="s">
        <v>1544</v>
      </c>
      <c r="S2571" s="19" t="s">
        <v>1736</v>
      </c>
      <c r="T2571" s="19" t="s">
        <v>1737</v>
      </c>
      <c r="U2571" s="19" t="s">
        <v>8106</v>
      </c>
      <c r="V2571" s="19" t="s">
        <v>8107</v>
      </c>
      <c r="W2571" s="19" t="s">
        <v>8108</v>
      </c>
      <c r="X2571" s="19" t="s">
        <v>8109</v>
      </c>
      <c r="Y2571" s="19" t="s">
        <v>3978</v>
      </c>
      <c r="Z2571" s="19" t="s">
        <v>3979</v>
      </c>
      <c r="AA2571" s="46">
        <v>565</v>
      </c>
      <c r="AB2571" s="19" t="s">
        <v>439</v>
      </c>
      <c r="AC2571" s="19" t="s">
        <v>25</v>
      </c>
      <c r="AD2571" s="19" t="s">
        <v>2530</v>
      </c>
      <c r="AE2571" s="19" t="s">
        <v>2531</v>
      </c>
      <c r="AF2571" s="19" t="s">
        <v>1592</v>
      </c>
      <c r="AG2571" s="19" t="s">
        <v>2532</v>
      </c>
      <c r="AH2571" s="19" t="s">
        <v>1594</v>
      </c>
      <c r="AI2571" s="19" t="s">
        <v>1595</v>
      </c>
      <c r="AJ2571" s="45">
        <v>0.05</v>
      </c>
      <c r="AK2571" s="45">
        <v>32</v>
      </c>
      <c r="AL2571" s="19" t="s">
        <v>1501</v>
      </c>
      <c r="AM2571" s="46">
        <v>50500</v>
      </c>
      <c r="AN2571" s="46">
        <v>32030</v>
      </c>
      <c r="AO2571" s="46">
        <v>18470</v>
      </c>
      <c r="AP2571" s="45">
        <v>800</v>
      </c>
      <c r="AQ2571" s="45"/>
      <c r="AR2571" s="45" t="str">
        <f>IFERROR(VLOOKUP(AB2571,'Pedidos marco'!$A$1:$D$10000,4,0)," ")</f>
        <v xml:space="preserve"> </v>
      </c>
      <c r="AS2571" s="45">
        <f t="shared" si="280"/>
        <v>14</v>
      </c>
      <c r="AT2571" s="45" t="str">
        <f t="shared" si="281"/>
        <v>14</v>
      </c>
      <c r="AU2571" s="47">
        <v>32</v>
      </c>
      <c r="AV2571" s="19" t="str">
        <f t="shared" si="282"/>
        <v>04 April</v>
      </c>
      <c r="AW2571" s="19">
        <f t="shared" si="283"/>
        <v>1.25</v>
      </c>
      <c r="AX2571" s="19">
        <f t="shared" si="284"/>
        <v>25</v>
      </c>
      <c r="AY2571" s="19" t="e">
        <f>VLOOKUP(AG2571,Cías!$A$1:$E$10000,5,0)</f>
        <v>#N/A</v>
      </c>
      <c r="AZ2571" s="19" t="str">
        <f t="shared" si="285"/>
        <v>1013670</v>
      </c>
      <c r="BA2571" s="19" t="str">
        <f t="shared" si="286"/>
        <v>ANDRADE ROSERO LUIS ALBERTO</v>
      </c>
      <c r="BB2571" s="19" t="e">
        <f>VLOOKUP(AG2571,Cías!$A$1:$E$10000,3,0)</f>
        <v>#N/A</v>
      </c>
      <c r="BC2571" s="19"/>
      <c r="BD2571" s="19"/>
      <c r="BE2571" s="19"/>
      <c r="BF2571" s="19"/>
      <c r="BG2571" s="19"/>
      <c r="BH2571" s="19"/>
      <c r="BI2571" s="19"/>
      <c r="BJ2571" s="19"/>
    </row>
    <row r="2572" spans="1:62" ht="15" x14ac:dyDescent="0.2">
      <c r="A2572" s="19" t="s">
        <v>21073</v>
      </c>
      <c r="B2572" s="19" t="s">
        <v>1479</v>
      </c>
      <c r="C2572" s="43">
        <v>44665</v>
      </c>
      <c r="D2572" s="44">
        <v>0.75277777777777999</v>
      </c>
      <c r="E2572" s="19" t="s">
        <v>21074</v>
      </c>
      <c r="F2572" s="19" t="s">
        <v>21075</v>
      </c>
      <c r="G2572" s="19" t="s">
        <v>21076</v>
      </c>
      <c r="H2572" s="45">
        <v>262.8</v>
      </c>
      <c r="I2572" s="45">
        <v>294.66000000000003</v>
      </c>
      <c r="J2572" s="19" t="s">
        <v>1560</v>
      </c>
      <c r="K2572" s="19" t="s">
        <v>21077</v>
      </c>
      <c r="L2572" s="19" t="s">
        <v>21078</v>
      </c>
      <c r="M2572" s="19" t="s">
        <v>21079</v>
      </c>
      <c r="N2572" s="19" t="s">
        <v>21073</v>
      </c>
      <c r="O2572" s="19" t="s">
        <v>371</v>
      </c>
      <c r="P2572" s="19" t="s">
        <v>372</v>
      </c>
      <c r="Q2572" s="46">
        <v>40</v>
      </c>
      <c r="R2572" s="19" t="s">
        <v>1544</v>
      </c>
      <c r="S2572" s="19" t="s">
        <v>12297</v>
      </c>
      <c r="T2572" s="19" t="s">
        <v>12298</v>
      </c>
      <c r="U2572" s="19" t="s">
        <v>12299</v>
      </c>
      <c r="V2572" s="19" t="s">
        <v>12300</v>
      </c>
      <c r="W2572" s="19" t="s">
        <v>1586</v>
      </c>
      <c r="X2572" s="19" t="s">
        <v>12301</v>
      </c>
      <c r="Y2572" s="19" t="s">
        <v>1588</v>
      </c>
      <c r="Z2572" s="19" t="s">
        <v>1589</v>
      </c>
      <c r="AA2572" s="46">
        <v>250</v>
      </c>
      <c r="AB2572" s="19" t="s">
        <v>566</v>
      </c>
      <c r="AC2572" s="19" t="s">
        <v>285</v>
      </c>
      <c r="AD2572" s="19" t="s">
        <v>5218</v>
      </c>
      <c r="AE2572" s="19" t="s">
        <v>5219</v>
      </c>
      <c r="AF2572" s="19" t="s">
        <v>1592</v>
      </c>
      <c r="AG2572" s="19" t="s">
        <v>5220</v>
      </c>
      <c r="AH2572" s="19" t="s">
        <v>1594</v>
      </c>
      <c r="AI2572" s="19" t="s">
        <v>1595</v>
      </c>
      <c r="AJ2572" s="45">
        <v>0.05</v>
      </c>
      <c r="AK2572" s="45">
        <v>2</v>
      </c>
      <c r="AL2572" s="19" t="s">
        <v>1501</v>
      </c>
      <c r="AM2572" s="46">
        <v>8031.0420000000004</v>
      </c>
      <c r="AN2572" s="46">
        <v>2004.375</v>
      </c>
      <c r="AO2572" s="46">
        <v>6026.6670000000004</v>
      </c>
      <c r="AP2572" s="45">
        <v>36</v>
      </c>
      <c r="AQ2572" s="45"/>
      <c r="AR2572" s="45" t="str">
        <f>IFERROR(VLOOKUP(AB2572,'Pedidos marco'!$A$1:$D$10000,4,0)," ")</f>
        <v xml:space="preserve"> </v>
      </c>
      <c r="AS2572" s="45">
        <f t="shared" si="280"/>
        <v>14</v>
      </c>
      <c r="AT2572" s="45" t="str">
        <f t="shared" si="281"/>
        <v>14</v>
      </c>
      <c r="AU2572" s="47">
        <v>2</v>
      </c>
      <c r="AV2572" s="19" t="str">
        <f t="shared" si="282"/>
        <v>04 April</v>
      </c>
      <c r="AW2572" s="19">
        <f t="shared" si="283"/>
        <v>0.9</v>
      </c>
      <c r="AX2572" s="19">
        <f t="shared" si="284"/>
        <v>18</v>
      </c>
      <c r="AY2572" s="19" t="e">
        <f>VLOOKUP(AG2572,Cías!$A$1:$E$10000,5,0)</f>
        <v>#N/A</v>
      </c>
      <c r="AZ2572" s="19" t="str">
        <f t="shared" si="285"/>
        <v>1013232</v>
      </c>
      <c r="BA2572" s="19" t="str">
        <f t="shared" si="286"/>
        <v>SANCHEZ VALLEJOS JORGE FABIAN</v>
      </c>
      <c r="BB2572" s="19" t="e">
        <f>VLOOKUP(AG2572,Cías!$A$1:$E$10000,3,0)</f>
        <v>#N/A</v>
      </c>
      <c r="BC2572" s="19"/>
      <c r="BD2572" s="19"/>
      <c r="BE2572" s="19"/>
      <c r="BF2572" s="19"/>
      <c r="BG2572" s="19"/>
      <c r="BH2572" s="19"/>
      <c r="BI2572" s="19"/>
      <c r="BJ2572" s="19"/>
    </row>
    <row r="2573" spans="1:62" ht="15" x14ac:dyDescent="0.2">
      <c r="A2573" s="19" t="s">
        <v>21073</v>
      </c>
      <c r="B2573" s="19" t="s">
        <v>1479</v>
      </c>
      <c r="C2573" s="43">
        <v>44665</v>
      </c>
      <c r="D2573" s="44">
        <v>0.75277777777777999</v>
      </c>
      <c r="E2573" s="19" t="s">
        <v>21080</v>
      </c>
      <c r="F2573" s="19" t="s">
        <v>21081</v>
      </c>
      <c r="G2573" s="19" t="s">
        <v>21082</v>
      </c>
      <c r="H2573" s="45">
        <v>242.31</v>
      </c>
      <c r="I2573" s="45">
        <v>271.68</v>
      </c>
      <c r="J2573" s="19" t="s">
        <v>1560</v>
      </c>
      <c r="K2573" s="19" t="s">
        <v>21083</v>
      </c>
      <c r="L2573" s="19" t="s">
        <v>21084</v>
      </c>
      <c r="M2573" s="19" t="s">
        <v>21085</v>
      </c>
      <c r="N2573" s="19" t="s">
        <v>21073</v>
      </c>
      <c r="O2573" s="19" t="s">
        <v>369</v>
      </c>
      <c r="P2573" s="19" t="s">
        <v>370</v>
      </c>
      <c r="Q2573" s="46">
        <v>40</v>
      </c>
      <c r="R2573" s="19" t="s">
        <v>1544</v>
      </c>
      <c r="S2573" s="19" t="s">
        <v>12297</v>
      </c>
      <c r="T2573" s="19" t="s">
        <v>12298</v>
      </c>
      <c r="U2573" s="19" t="s">
        <v>12299</v>
      </c>
      <c r="V2573" s="19" t="s">
        <v>12300</v>
      </c>
      <c r="W2573" s="19" t="s">
        <v>1586</v>
      </c>
      <c r="X2573" s="19" t="s">
        <v>12301</v>
      </c>
      <c r="Y2573" s="19" t="s">
        <v>1588</v>
      </c>
      <c r="Z2573" s="19" t="s">
        <v>1589</v>
      </c>
      <c r="AA2573" s="46">
        <v>250</v>
      </c>
      <c r="AB2573" s="19" t="s">
        <v>566</v>
      </c>
      <c r="AC2573" s="19" t="s">
        <v>285</v>
      </c>
      <c r="AD2573" s="19" t="s">
        <v>5218</v>
      </c>
      <c r="AE2573" s="19" t="s">
        <v>5219</v>
      </c>
      <c r="AF2573" s="19" t="s">
        <v>1592</v>
      </c>
      <c r="AG2573" s="19" t="s">
        <v>5220</v>
      </c>
      <c r="AH2573" s="19" t="s">
        <v>1594</v>
      </c>
      <c r="AI2573" s="19" t="s">
        <v>1595</v>
      </c>
      <c r="AJ2573" s="45">
        <v>0.05</v>
      </c>
      <c r="AK2573" s="45">
        <v>2</v>
      </c>
      <c r="AL2573" s="19" t="s">
        <v>1501</v>
      </c>
      <c r="AM2573" s="46">
        <v>8031.0420000000004</v>
      </c>
      <c r="AN2573" s="46">
        <v>2004.375</v>
      </c>
      <c r="AO2573" s="46">
        <v>6026.6670000000004</v>
      </c>
      <c r="AP2573" s="45">
        <v>36</v>
      </c>
      <c r="AQ2573" s="45"/>
      <c r="AR2573" s="45" t="str">
        <f>IFERROR(VLOOKUP(AB2573,'Pedidos marco'!$A$1:$D$10000,4,0)," ")</f>
        <v xml:space="preserve"> </v>
      </c>
      <c r="AS2573" s="45">
        <f t="shared" si="280"/>
        <v>14</v>
      </c>
      <c r="AT2573" s="45" t="str">
        <f t="shared" si="281"/>
        <v>14</v>
      </c>
      <c r="AU2573" s="47">
        <v>2</v>
      </c>
      <c r="AV2573" s="19" t="str">
        <f t="shared" si="282"/>
        <v>04 April</v>
      </c>
      <c r="AW2573" s="19">
        <f t="shared" si="283"/>
        <v>0.9</v>
      </c>
      <c r="AX2573" s="19">
        <f t="shared" si="284"/>
        <v>18</v>
      </c>
      <c r="AY2573" s="19" t="e">
        <f>VLOOKUP(AG2573,Cías!$A$1:$E$10000,5,0)</f>
        <v>#N/A</v>
      </c>
      <c r="AZ2573" s="19" t="str">
        <f t="shared" si="285"/>
        <v>1013232</v>
      </c>
      <c r="BA2573" s="19" t="str">
        <f t="shared" si="286"/>
        <v>SANCHEZ VALLEJOS JORGE FABIAN</v>
      </c>
      <c r="BB2573" s="19" t="e">
        <f>VLOOKUP(AG2573,Cías!$A$1:$E$10000,3,0)</f>
        <v>#N/A</v>
      </c>
      <c r="BC2573" s="19"/>
      <c r="BD2573" s="19"/>
      <c r="BE2573" s="19"/>
      <c r="BF2573" s="19"/>
      <c r="BG2573" s="19"/>
      <c r="BH2573" s="19"/>
      <c r="BI2573" s="19"/>
      <c r="BJ2573" s="19"/>
    </row>
    <row r="2574" spans="1:62" ht="15" x14ac:dyDescent="0.2">
      <c r="A2574" s="19" t="s">
        <v>21073</v>
      </c>
      <c r="B2574" s="19" t="s">
        <v>1479</v>
      </c>
      <c r="C2574" s="43">
        <v>44665</v>
      </c>
      <c r="D2574" s="44">
        <v>0.75277777777777999</v>
      </c>
      <c r="E2574" s="19" t="s">
        <v>21086</v>
      </c>
      <c r="F2574" s="19" t="s">
        <v>21087</v>
      </c>
      <c r="G2574" s="19" t="s">
        <v>21088</v>
      </c>
      <c r="H2574" s="45">
        <v>3657.11</v>
      </c>
      <c r="I2574" s="45">
        <v>4100.37</v>
      </c>
      <c r="J2574" s="19" t="s">
        <v>1560</v>
      </c>
      <c r="K2574" s="19" t="s">
        <v>21089</v>
      </c>
      <c r="L2574" s="19" t="s">
        <v>21090</v>
      </c>
      <c r="M2574" s="19" t="s">
        <v>21091</v>
      </c>
      <c r="N2574" s="19" t="s">
        <v>21073</v>
      </c>
      <c r="O2574" s="19" t="s">
        <v>367</v>
      </c>
      <c r="P2574" s="19" t="s">
        <v>368</v>
      </c>
      <c r="Q2574" s="46">
        <v>560</v>
      </c>
      <c r="R2574" s="19" t="s">
        <v>1544</v>
      </c>
      <c r="S2574" s="19" t="s">
        <v>12297</v>
      </c>
      <c r="T2574" s="19" t="s">
        <v>12298</v>
      </c>
      <c r="U2574" s="19" t="s">
        <v>12299</v>
      </c>
      <c r="V2574" s="19" t="s">
        <v>12300</v>
      </c>
      <c r="W2574" s="19" t="s">
        <v>1586</v>
      </c>
      <c r="X2574" s="19" t="s">
        <v>12301</v>
      </c>
      <c r="Y2574" s="19" t="s">
        <v>1588</v>
      </c>
      <c r="Z2574" s="19" t="s">
        <v>1589</v>
      </c>
      <c r="AA2574" s="46">
        <v>250</v>
      </c>
      <c r="AB2574" s="19" t="s">
        <v>566</v>
      </c>
      <c r="AC2574" s="19" t="s">
        <v>285</v>
      </c>
      <c r="AD2574" s="19" t="s">
        <v>5218</v>
      </c>
      <c r="AE2574" s="19" t="s">
        <v>5219</v>
      </c>
      <c r="AF2574" s="19" t="s">
        <v>1592</v>
      </c>
      <c r="AG2574" s="19" t="s">
        <v>5220</v>
      </c>
      <c r="AH2574" s="19" t="s">
        <v>1594</v>
      </c>
      <c r="AI2574" s="19" t="s">
        <v>1595</v>
      </c>
      <c r="AJ2574" s="45">
        <v>0.05</v>
      </c>
      <c r="AK2574" s="45">
        <v>28</v>
      </c>
      <c r="AL2574" s="19" t="s">
        <v>1501</v>
      </c>
      <c r="AM2574" s="46">
        <v>34087.917000000001</v>
      </c>
      <c r="AN2574" s="46">
        <v>28061.25</v>
      </c>
      <c r="AO2574" s="46">
        <v>6026.6670000000004</v>
      </c>
      <c r="AP2574" s="45">
        <v>504</v>
      </c>
      <c r="AQ2574" s="45"/>
      <c r="AR2574" s="45" t="str">
        <f>IFERROR(VLOOKUP(AB2574,'Pedidos marco'!$A$1:$D$10000,4,0)," ")</f>
        <v xml:space="preserve"> </v>
      </c>
      <c r="AS2574" s="45">
        <f t="shared" si="280"/>
        <v>14</v>
      </c>
      <c r="AT2574" s="45" t="str">
        <f t="shared" si="281"/>
        <v>14</v>
      </c>
      <c r="AU2574" s="47">
        <v>28</v>
      </c>
      <c r="AV2574" s="19" t="str">
        <f t="shared" si="282"/>
        <v>04 April</v>
      </c>
      <c r="AW2574" s="19">
        <f t="shared" si="283"/>
        <v>0.9</v>
      </c>
      <c r="AX2574" s="19">
        <f t="shared" si="284"/>
        <v>18</v>
      </c>
      <c r="AY2574" s="19" t="e">
        <f>VLOOKUP(AG2574,Cías!$A$1:$E$10000,5,0)</f>
        <v>#N/A</v>
      </c>
      <c r="AZ2574" s="19" t="str">
        <f t="shared" si="285"/>
        <v>1013232</v>
      </c>
      <c r="BA2574" s="19" t="str">
        <f t="shared" si="286"/>
        <v>SANCHEZ VALLEJOS JORGE FABIAN</v>
      </c>
      <c r="BB2574" s="19" t="e">
        <f>VLOOKUP(AG2574,Cías!$A$1:$E$10000,3,0)</f>
        <v>#N/A</v>
      </c>
      <c r="BC2574" s="19"/>
      <c r="BD2574" s="19"/>
      <c r="BE2574" s="19"/>
      <c r="BF2574" s="19"/>
      <c r="BG2574" s="19"/>
      <c r="BH2574" s="19"/>
      <c r="BI2574" s="19"/>
      <c r="BJ2574" s="19"/>
    </row>
    <row r="2575" spans="1:62" ht="15" x14ac:dyDescent="0.2">
      <c r="A2575" s="19" t="s">
        <v>21092</v>
      </c>
      <c r="B2575" s="19" t="s">
        <v>1479</v>
      </c>
      <c r="C2575" s="43">
        <v>44665</v>
      </c>
      <c r="D2575" s="44">
        <v>0.75347222222221999</v>
      </c>
      <c r="E2575" s="19" t="s">
        <v>21093</v>
      </c>
      <c r="F2575" s="19" t="s">
        <v>13641</v>
      </c>
      <c r="G2575" s="19" t="s">
        <v>13642</v>
      </c>
      <c r="H2575" s="45">
        <v>2572.8000000000002</v>
      </c>
      <c r="I2575" s="45">
        <v>2884.64</v>
      </c>
      <c r="J2575" s="19" t="s">
        <v>2037</v>
      </c>
      <c r="K2575" s="19" t="s">
        <v>13643</v>
      </c>
      <c r="L2575" s="19" t="s">
        <v>21094</v>
      </c>
      <c r="M2575" s="19" t="s">
        <v>21095</v>
      </c>
      <c r="N2575" s="19" t="s">
        <v>21092</v>
      </c>
      <c r="O2575" s="19" t="s">
        <v>1641</v>
      </c>
      <c r="P2575" s="19" t="s">
        <v>1642</v>
      </c>
      <c r="Q2575" s="46">
        <v>640</v>
      </c>
      <c r="R2575" s="19" t="s">
        <v>1544</v>
      </c>
      <c r="S2575" s="19" t="s">
        <v>13646</v>
      </c>
      <c r="T2575" s="19" t="s">
        <v>13647</v>
      </c>
      <c r="U2575" s="19" t="s">
        <v>13648</v>
      </c>
      <c r="V2575" s="19" t="s">
        <v>13649</v>
      </c>
      <c r="W2575" s="19" t="s">
        <v>2433</v>
      </c>
      <c r="X2575" s="19" t="s">
        <v>13650</v>
      </c>
      <c r="Y2575" s="19" t="s">
        <v>13651</v>
      </c>
      <c r="Z2575" s="19" t="s">
        <v>13652</v>
      </c>
      <c r="AA2575" s="46">
        <v>423</v>
      </c>
      <c r="AB2575" s="19" t="s">
        <v>491</v>
      </c>
      <c r="AC2575" s="19" t="s">
        <v>131</v>
      </c>
      <c r="AD2575" s="19" t="s">
        <v>2294</v>
      </c>
      <c r="AE2575" s="19" t="s">
        <v>2295</v>
      </c>
      <c r="AF2575" s="19" t="s">
        <v>1592</v>
      </c>
      <c r="AG2575" s="19" t="s">
        <v>2296</v>
      </c>
      <c r="AH2575" s="19" t="s">
        <v>1499</v>
      </c>
      <c r="AI2575" s="19" t="s">
        <v>1500</v>
      </c>
      <c r="AJ2575" s="45">
        <v>0</v>
      </c>
      <c r="AK2575" s="45">
        <v>0</v>
      </c>
      <c r="AL2575" s="19" t="s">
        <v>1517</v>
      </c>
      <c r="AM2575" s="46">
        <v>49910</v>
      </c>
      <c r="AN2575" s="46">
        <v>32000</v>
      </c>
      <c r="AO2575" s="46">
        <v>17910</v>
      </c>
      <c r="AP2575" s="45">
        <v>0</v>
      </c>
      <c r="AQ2575" s="45"/>
      <c r="AR2575" s="45" t="str">
        <f>IFERROR(VLOOKUP(AB2575,'Pedidos marco'!$A$1:$D$10000,4,0)," ")</f>
        <v xml:space="preserve"> </v>
      </c>
      <c r="AS2575" s="45">
        <f t="shared" si="280"/>
        <v>14</v>
      </c>
      <c r="AT2575" s="45" t="str">
        <f t="shared" si="281"/>
        <v>14</v>
      </c>
      <c r="AU2575" s="47">
        <v>32</v>
      </c>
      <c r="AV2575" s="19" t="str">
        <f t="shared" si="282"/>
        <v>04 April</v>
      </c>
      <c r="AW2575" s="19">
        <f t="shared" si="283"/>
        <v>0</v>
      </c>
      <c r="AX2575" s="19">
        <f t="shared" si="284"/>
        <v>0</v>
      </c>
      <c r="AY2575" s="19" t="e">
        <f>VLOOKUP(AG2575,Cías!$A$1:$E$10000,5,0)</f>
        <v>#N/A</v>
      </c>
      <c r="AZ2575" s="19" t="str">
        <f t="shared" si="285"/>
        <v>1021996</v>
      </c>
      <c r="BA2575" s="19" t="str">
        <f t="shared" si="286"/>
        <v>FRANCO VEGA SANDRO MARCELO</v>
      </c>
      <c r="BB2575" s="19" t="e">
        <f>VLOOKUP(AG2575,Cías!$A$1:$E$10000,3,0)</f>
        <v>#N/A</v>
      </c>
      <c r="BC2575" s="19"/>
      <c r="BD2575" s="19"/>
      <c r="BE2575" s="19"/>
      <c r="BF2575" s="19"/>
      <c r="BG2575" s="19"/>
      <c r="BH2575" s="19"/>
      <c r="BI2575" s="19"/>
      <c r="BJ2575" s="19"/>
    </row>
    <row r="2576" spans="1:62" ht="15" x14ac:dyDescent="0.2">
      <c r="A2576" s="19" t="s">
        <v>21096</v>
      </c>
      <c r="B2576" s="19" t="s">
        <v>1479</v>
      </c>
      <c r="C2576" s="43">
        <v>44665</v>
      </c>
      <c r="D2576" s="44">
        <v>0.75694444444443998</v>
      </c>
      <c r="E2576" s="19" t="s">
        <v>21097</v>
      </c>
      <c r="F2576" s="19" t="s">
        <v>1481</v>
      </c>
      <c r="G2576" s="19" t="s">
        <v>1481</v>
      </c>
      <c r="H2576" s="45">
        <v>0</v>
      </c>
      <c r="I2576" s="45">
        <v>0</v>
      </c>
      <c r="J2576" s="19" t="s">
        <v>1482</v>
      </c>
      <c r="K2576" s="19" t="s">
        <v>21098</v>
      </c>
      <c r="L2576" s="19" t="s">
        <v>21099</v>
      </c>
      <c r="M2576" s="19" t="s">
        <v>21100</v>
      </c>
      <c r="N2576" s="19" t="s">
        <v>21096</v>
      </c>
      <c r="O2576" s="19" t="s">
        <v>371</v>
      </c>
      <c r="P2576" s="19" t="s">
        <v>372</v>
      </c>
      <c r="Q2576" s="46">
        <v>260</v>
      </c>
      <c r="R2576" s="19" t="s">
        <v>1544</v>
      </c>
      <c r="S2576" s="19" t="s">
        <v>4997</v>
      </c>
      <c r="T2576" s="19" t="s">
        <v>264</v>
      </c>
      <c r="U2576" s="19" t="s">
        <v>4998</v>
      </c>
      <c r="V2576" s="19" t="s">
        <v>4999</v>
      </c>
      <c r="W2576" s="19" t="s">
        <v>1586</v>
      </c>
      <c r="X2576" s="19" t="s">
        <v>5000</v>
      </c>
      <c r="Y2576" s="19" t="s">
        <v>1588</v>
      </c>
      <c r="Z2576" s="19" t="s">
        <v>1589</v>
      </c>
      <c r="AA2576" s="46">
        <v>250</v>
      </c>
      <c r="AB2576" s="19" t="s">
        <v>555</v>
      </c>
      <c r="AC2576" s="19" t="s">
        <v>264</v>
      </c>
      <c r="AD2576" s="19" t="s">
        <v>5113</v>
      </c>
      <c r="AE2576" s="19" t="s">
        <v>5114</v>
      </c>
      <c r="AF2576" s="19" t="s">
        <v>1592</v>
      </c>
      <c r="AG2576" s="19" t="s">
        <v>5115</v>
      </c>
      <c r="AH2576" s="19" t="s">
        <v>1499</v>
      </c>
      <c r="AI2576" s="19" t="s">
        <v>1500</v>
      </c>
      <c r="AJ2576" s="45">
        <v>0</v>
      </c>
      <c r="AK2576" s="45">
        <v>0</v>
      </c>
      <c r="AL2576" s="19" t="s">
        <v>1501</v>
      </c>
      <c r="AM2576" s="46">
        <v>22152.879000000001</v>
      </c>
      <c r="AN2576" s="46">
        <v>13007.879000000001</v>
      </c>
      <c r="AO2576" s="46">
        <v>9145</v>
      </c>
      <c r="AP2576" s="45">
        <v>234</v>
      </c>
      <c r="AQ2576" s="45"/>
      <c r="AR2576" s="45" t="str">
        <f>IFERROR(VLOOKUP(AB2576,'Pedidos marco'!$A$1:$D$10000,4,0)," ")</f>
        <v xml:space="preserve"> </v>
      </c>
      <c r="AS2576" s="45">
        <f t="shared" si="280"/>
        <v>14</v>
      </c>
      <c r="AT2576" s="45" t="str">
        <f t="shared" si="281"/>
        <v>14</v>
      </c>
      <c r="AU2576" s="47">
        <v>13</v>
      </c>
      <c r="AV2576" s="19" t="str">
        <f t="shared" si="282"/>
        <v>04 April</v>
      </c>
      <c r="AW2576" s="19">
        <f t="shared" si="283"/>
        <v>0.9</v>
      </c>
      <c r="AX2576" s="19">
        <f t="shared" si="284"/>
        <v>18</v>
      </c>
      <c r="AY2576" s="19" t="e">
        <f>VLOOKUP(AG2576,Cías!$A$1:$E$10000,5,0)</f>
        <v>#N/A</v>
      </c>
      <c r="AZ2576" s="19" t="str">
        <f t="shared" si="285"/>
        <v>1014110</v>
      </c>
      <c r="BA2576" s="19" t="str">
        <f t="shared" si="286"/>
        <v>RODRIGUEZ CORREA ROSA AYDE</v>
      </c>
      <c r="BB2576" s="19" t="e">
        <f>VLOOKUP(AG2576,Cías!$A$1:$E$10000,3,0)</f>
        <v>#N/A</v>
      </c>
      <c r="BC2576" s="19"/>
      <c r="BD2576" s="19"/>
      <c r="BE2576" s="19"/>
      <c r="BF2576" s="19"/>
      <c r="BG2576" s="19"/>
      <c r="BH2576" s="19"/>
      <c r="BI2576" s="19"/>
      <c r="BJ2576" s="19"/>
    </row>
    <row r="2577" spans="1:62" ht="15" x14ac:dyDescent="0.2">
      <c r="A2577" s="19" t="s">
        <v>21096</v>
      </c>
      <c r="B2577" s="19" t="s">
        <v>1479</v>
      </c>
      <c r="C2577" s="43">
        <v>44665</v>
      </c>
      <c r="D2577" s="44">
        <v>0.75694444444443998</v>
      </c>
      <c r="E2577" s="19" t="s">
        <v>21101</v>
      </c>
      <c r="F2577" s="19" t="s">
        <v>1481</v>
      </c>
      <c r="G2577" s="19" t="s">
        <v>1481</v>
      </c>
      <c r="H2577" s="45">
        <v>0</v>
      </c>
      <c r="I2577" s="45">
        <v>0</v>
      </c>
      <c r="J2577" s="19" t="s">
        <v>1482</v>
      </c>
      <c r="K2577" s="19" t="s">
        <v>21098</v>
      </c>
      <c r="L2577" s="19" t="s">
        <v>21102</v>
      </c>
      <c r="M2577" s="19" t="s">
        <v>21103</v>
      </c>
      <c r="N2577" s="19" t="s">
        <v>21096</v>
      </c>
      <c r="O2577" s="19" t="s">
        <v>367</v>
      </c>
      <c r="P2577" s="19" t="s">
        <v>368</v>
      </c>
      <c r="Q2577" s="46">
        <v>400</v>
      </c>
      <c r="R2577" s="19" t="s">
        <v>1544</v>
      </c>
      <c r="S2577" s="19" t="s">
        <v>4997</v>
      </c>
      <c r="T2577" s="19" t="s">
        <v>264</v>
      </c>
      <c r="U2577" s="19" t="s">
        <v>4998</v>
      </c>
      <c r="V2577" s="19" t="s">
        <v>4999</v>
      </c>
      <c r="W2577" s="19" t="s">
        <v>1586</v>
      </c>
      <c r="X2577" s="19" t="s">
        <v>5000</v>
      </c>
      <c r="Y2577" s="19" t="s">
        <v>1588</v>
      </c>
      <c r="Z2577" s="19" t="s">
        <v>1589</v>
      </c>
      <c r="AA2577" s="46">
        <v>250</v>
      </c>
      <c r="AB2577" s="19" t="s">
        <v>555</v>
      </c>
      <c r="AC2577" s="19" t="s">
        <v>264</v>
      </c>
      <c r="AD2577" s="19" t="s">
        <v>5113</v>
      </c>
      <c r="AE2577" s="19" t="s">
        <v>5114</v>
      </c>
      <c r="AF2577" s="19" t="s">
        <v>1592</v>
      </c>
      <c r="AG2577" s="19" t="s">
        <v>5115</v>
      </c>
      <c r="AH2577" s="19" t="s">
        <v>1499</v>
      </c>
      <c r="AI2577" s="19" t="s">
        <v>1500</v>
      </c>
      <c r="AJ2577" s="45">
        <v>0</v>
      </c>
      <c r="AK2577" s="45">
        <v>0</v>
      </c>
      <c r="AL2577" s="19" t="s">
        <v>1501</v>
      </c>
      <c r="AM2577" s="46">
        <v>29157.120999999999</v>
      </c>
      <c r="AN2577" s="46">
        <v>20012.120999999999</v>
      </c>
      <c r="AO2577" s="46">
        <v>9145</v>
      </c>
      <c r="AP2577" s="45">
        <v>360</v>
      </c>
      <c r="AQ2577" s="45"/>
      <c r="AR2577" s="45" t="str">
        <f>IFERROR(VLOOKUP(AB2577,'Pedidos marco'!$A$1:$D$10000,4,0)," ")</f>
        <v xml:space="preserve"> </v>
      </c>
      <c r="AS2577" s="45">
        <f t="shared" si="280"/>
        <v>14</v>
      </c>
      <c r="AT2577" s="45" t="str">
        <f t="shared" si="281"/>
        <v>14</v>
      </c>
      <c r="AU2577" s="47">
        <v>20</v>
      </c>
      <c r="AV2577" s="19" t="str">
        <f t="shared" si="282"/>
        <v>04 April</v>
      </c>
      <c r="AW2577" s="19">
        <f t="shared" si="283"/>
        <v>0.9</v>
      </c>
      <c r="AX2577" s="19">
        <f t="shared" si="284"/>
        <v>18</v>
      </c>
      <c r="AY2577" s="19" t="e">
        <f>VLOOKUP(AG2577,Cías!$A$1:$E$10000,5,0)</f>
        <v>#N/A</v>
      </c>
      <c r="AZ2577" s="19" t="str">
        <f t="shared" si="285"/>
        <v>1014110</v>
      </c>
      <c r="BA2577" s="19" t="str">
        <f t="shared" si="286"/>
        <v>RODRIGUEZ CORREA ROSA AYDE</v>
      </c>
      <c r="BB2577" s="19" t="e">
        <f>VLOOKUP(AG2577,Cías!$A$1:$E$10000,3,0)</f>
        <v>#N/A</v>
      </c>
      <c r="BC2577" s="19"/>
      <c r="BD2577" s="19"/>
      <c r="BE2577" s="19"/>
      <c r="BF2577" s="19"/>
      <c r="BG2577" s="19"/>
      <c r="BH2577" s="19"/>
      <c r="BI2577" s="19"/>
      <c r="BJ2577" s="19"/>
    </row>
    <row r="2578" spans="1:62" ht="15" x14ac:dyDescent="0.2">
      <c r="A2578" s="19" t="s">
        <v>21104</v>
      </c>
      <c r="B2578" s="19" t="s">
        <v>1479</v>
      </c>
      <c r="C2578" s="43">
        <v>44665</v>
      </c>
      <c r="D2578" s="44">
        <v>0.75833333333332997</v>
      </c>
      <c r="E2578" s="19" t="s">
        <v>21105</v>
      </c>
      <c r="F2578" s="19" t="s">
        <v>21106</v>
      </c>
      <c r="G2578" s="19" t="s">
        <v>21107</v>
      </c>
      <c r="H2578" s="45">
        <v>2880</v>
      </c>
      <c r="I2578" s="45">
        <v>3229.07</v>
      </c>
      <c r="J2578" s="19" t="s">
        <v>1560</v>
      </c>
      <c r="K2578" s="19" t="s">
        <v>21108</v>
      </c>
      <c r="L2578" s="19" t="s">
        <v>21109</v>
      </c>
      <c r="M2578" s="19" t="s">
        <v>21110</v>
      </c>
      <c r="N2578" s="19" t="s">
        <v>21104</v>
      </c>
      <c r="O2578" s="19" t="s">
        <v>369</v>
      </c>
      <c r="P2578" s="19" t="s">
        <v>370</v>
      </c>
      <c r="Q2578" s="46">
        <v>480</v>
      </c>
      <c r="R2578" s="19" t="s">
        <v>1544</v>
      </c>
      <c r="S2578" s="19" t="s">
        <v>1736</v>
      </c>
      <c r="T2578" s="19" t="s">
        <v>1737</v>
      </c>
      <c r="U2578" s="19" t="s">
        <v>4138</v>
      </c>
      <c r="V2578" s="19" t="s">
        <v>4139</v>
      </c>
      <c r="W2578" s="19" t="s">
        <v>4140</v>
      </c>
      <c r="X2578" s="19" t="s">
        <v>4141</v>
      </c>
      <c r="Y2578" s="19" t="s">
        <v>4142</v>
      </c>
      <c r="Z2578" s="19" t="s">
        <v>4143</v>
      </c>
      <c r="AA2578" s="46">
        <v>550</v>
      </c>
      <c r="AB2578" s="19" t="s">
        <v>513</v>
      </c>
      <c r="AC2578" s="19" t="s">
        <v>179</v>
      </c>
      <c r="AD2578" s="19" t="s">
        <v>3852</v>
      </c>
      <c r="AE2578" s="19" t="s">
        <v>3853</v>
      </c>
      <c r="AF2578" s="19" t="s">
        <v>1719</v>
      </c>
      <c r="AG2578" s="19" t="s">
        <v>3854</v>
      </c>
      <c r="AH2578" s="19" t="s">
        <v>1499</v>
      </c>
      <c r="AI2578" s="19" t="s">
        <v>1500</v>
      </c>
      <c r="AJ2578" s="45">
        <v>0</v>
      </c>
      <c r="AK2578" s="45">
        <v>0</v>
      </c>
      <c r="AL2578" s="19" t="s">
        <v>1501</v>
      </c>
      <c r="AM2578" s="46">
        <v>39620</v>
      </c>
      <c r="AN2578" s="46">
        <v>24070</v>
      </c>
      <c r="AO2578" s="46">
        <v>15550</v>
      </c>
      <c r="AP2578" s="45">
        <v>912</v>
      </c>
      <c r="AQ2578" s="45"/>
      <c r="AR2578" s="45" t="str">
        <f>IFERROR(VLOOKUP(AB2578,'Pedidos marco'!$A$1:$D$10000,4,0)," ")</f>
        <v xml:space="preserve"> </v>
      </c>
      <c r="AS2578" s="45">
        <f t="shared" si="280"/>
        <v>14</v>
      </c>
      <c r="AT2578" s="45" t="str">
        <f t="shared" si="281"/>
        <v>14</v>
      </c>
      <c r="AU2578" s="47">
        <v>24</v>
      </c>
      <c r="AV2578" s="19" t="str">
        <f t="shared" si="282"/>
        <v>04 April</v>
      </c>
      <c r="AW2578" s="19">
        <f t="shared" si="283"/>
        <v>1.9</v>
      </c>
      <c r="AX2578" s="19">
        <f t="shared" si="284"/>
        <v>38</v>
      </c>
      <c r="AY2578" s="19" t="e">
        <f>VLOOKUP(AG2578,Cías!$A$1:$E$10000,5,0)</f>
        <v>#N/A</v>
      </c>
      <c r="AZ2578" s="19" t="str">
        <f t="shared" si="285"/>
        <v>1013515</v>
      </c>
      <c r="BA2578" s="19" t="str">
        <f t="shared" si="286"/>
        <v>LARA MARTINEZ LUIS NESTOR</v>
      </c>
      <c r="BB2578" s="19" t="e">
        <f>VLOOKUP(AG2578,Cías!$A$1:$E$10000,3,0)</f>
        <v>#N/A</v>
      </c>
      <c r="BC2578" s="19"/>
      <c r="BD2578" s="19"/>
      <c r="BE2578" s="19"/>
      <c r="BF2578" s="19"/>
      <c r="BG2578" s="19"/>
      <c r="BH2578" s="19"/>
      <c r="BI2578" s="19"/>
      <c r="BJ2578" s="19"/>
    </row>
    <row r="2579" spans="1:62" ht="15" x14ac:dyDescent="0.2">
      <c r="A2579" s="19" t="s">
        <v>21111</v>
      </c>
      <c r="B2579" s="19" t="s">
        <v>1479</v>
      </c>
      <c r="C2579" s="43">
        <v>44665</v>
      </c>
      <c r="D2579" s="44">
        <v>0.75972222222221997</v>
      </c>
      <c r="E2579" s="19" t="s">
        <v>21112</v>
      </c>
      <c r="F2579" s="19" t="s">
        <v>1481</v>
      </c>
      <c r="G2579" s="19" t="s">
        <v>1481</v>
      </c>
      <c r="H2579" s="45">
        <v>0</v>
      </c>
      <c r="I2579" s="45">
        <v>0</v>
      </c>
      <c r="J2579" s="19" t="s">
        <v>1482</v>
      </c>
      <c r="K2579" s="19" t="s">
        <v>21113</v>
      </c>
      <c r="L2579" s="19" t="s">
        <v>21114</v>
      </c>
      <c r="M2579" s="19" t="s">
        <v>21115</v>
      </c>
      <c r="N2579" s="19" t="s">
        <v>21111</v>
      </c>
      <c r="O2579" s="19" t="s">
        <v>1641</v>
      </c>
      <c r="P2579" s="19" t="s">
        <v>1642</v>
      </c>
      <c r="Q2579" s="46">
        <v>480</v>
      </c>
      <c r="R2579" s="19" t="s">
        <v>1544</v>
      </c>
      <c r="S2579" s="19" t="s">
        <v>5651</v>
      </c>
      <c r="T2579" s="19" t="s">
        <v>5652</v>
      </c>
      <c r="U2579" s="19" t="s">
        <v>16124</v>
      </c>
      <c r="V2579" s="19" t="s">
        <v>16125</v>
      </c>
      <c r="W2579" s="19" t="s">
        <v>4073</v>
      </c>
      <c r="X2579" s="19" t="s">
        <v>16126</v>
      </c>
      <c r="Y2579" s="19" t="s">
        <v>4075</v>
      </c>
      <c r="Z2579" s="19" t="s">
        <v>4076</v>
      </c>
      <c r="AA2579" s="46">
        <v>468</v>
      </c>
      <c r="AB2579" s="19" t="s">
        <v>572</v>
      </c>
      <c r="AC2579" s="19" t="s">
        <v>297</v>
      </c>
      <c r="AD2579" s="19" t="s">
        <v>6108</v>
      </c>
      <c r="AE2579" s="19" t="s">
        <v>6109</v>
      </c>
      <c r="AF2579" s="19" t="s">
        <v>1719</v>
      </c>
      <c r="AG2579" s="19" t="s">
        <v>6110</v>
      </c>
      <c r="AH2579" s="19" t="s">
        <v>1594</v>
      </c>
      <c r="AI2579" s="19" t="s">
        <v>1595</v>
      </c>
      <c r="AJ2579" s="45">
        <v>0.05</v>
      </c>
      <c r="AK2579" s="45">
        <v>24</v>
      </c>
      <c r="AL2579" s="19" t="s">
        <v>1501</v>
      </c>
      <c r="AM2579" s="46">
        <v>40080</v>
      </c>
      <c r="AN2579" s="46">
        <v>24020</v>
      </c>
      <c r="AO2579" s="46">
        <v>16060</v>
      </c>
      <c r="AP2579" s="45">
        <v>552</v>
      </c>
      <c r="AQ2579" s="45"/>
      <c r="AR2579" s="45" t="str">
        <f>IFERROR(VLOOKUP(AB2579,'Pedidos marco'!$A$1:$D$10000,4,0)," ")</f>
        <v xml:space="preserve"> </v>
      </c>
      <c r="AS2579" s="45">
        <f t="shared" si="280"/>
        <v>14</v>
      </c>
      <c r="AT2579" s="45" t="str">
        <f t="shared" si="281"/>
        <v>14</v>
      </c>
      <c r="AU2579" s="47">
        <v>24</v>
      </c>
      <c r="AV2579" s="19" t="str">
        <f t="shared" si="282"/>
        <v>04 April</v>
      </c>
      <c r="AW2579" s="19">
        <f t="shared" si="283"/>
        <v>1.1499999999999999</v>
      </c>
      <c r="AX2579" s="19">
        <f t="shared" si="284"/>
        <v>23</v>
      </c>
      <c r="AY2579" s="19" t="e">
        <f>VLOOKUP(AG2579,Cías!$A$1:$E$10000,5,0)</f>
        <v>#N/A</v>
      </c>
      <c r="AZ2579" s="19" t="str">
        <f t="shared" si="285"/>
        <v>1013279</v>
      </c>
      <c r="BA2579" s="19" t="str">
        <f t="shared" si="286"/>
        <v>TAPIA CAMPAÑA NESTOR HEMIRO</v>
      </c>
      <c r="BB2579" s="19" t="e">
        <f>VLOOKUP(AG2579,Cías!$A$1:$E$10000,3,0)</f>
        <v>#N/A</v>
      </c>
      <c r="BC2579" s="19"/>
      <c r="BD2579" s="19"/>
      <c r="BE2579" s="19"/>
      <c r="BF2579" s="19"/>
      <c r="BG2579" s="19"/>
      <c r="BH2579" s="19"/>
      <c r="BI2579" s="19"/>
      <c r="BJ2579" s="19"/>
    </row>
    <row r="2580" spans="1:62" ht="15" x14ac:dyDescent="0.2">
      <c r="A2580" s="19" t="s">
        <v>21116</v>
      </c>
      <c r="B2580" s="19" t="s">
        <v>1479</v>
      </c>
      <c r="C2580" s="43">
        <v>44665</v>
      </c>
      <c r="D2580" s="44">
        <v>0.76388888888888995</v>
      </c>
      <c r="E2580" s="19" t="s">
        <v>21117</v>
      </c>
      <c r="F2580" s="19" t="s">
        <v>21118</v>
      </c>
      <c r="G2580" s="19" t="s">
        <v>21119</v>
      </c>
      <c r="H2580" s="45">
        <v>2458.8000000000002</v>
      </c>
      <c r="I2580" s="45">
        <v>2756.83</v>
      </c>
      <c r="J2580" s="19" t="s">
        <v>2037</v>
      </c>
      <c r="K2580" s="19" t="s">
        <v>21120</v>
      </c>
      <c r="L2580" s="19" t="s">
        <v>21121</v>
      </c>
      <c r="M2580" s="19" t="s">
        <v>21122</v>
      </c>
      <c r="N2580" s="19" t="s">
        <v>21116</v>
      </c>
      <c r="O2580" s="19" t="s">
        <v>1603</v>
      </c>
      <c r="P2580" s="19" t="s">
        <v>1604</v>
      </c>
      <c r="Q2580" s="46">
        <v>360</v>
      </c>
      <c r="R2580" s="19" t="s">
        <v>1544</v>
      </c>
      <c r="S2580" s="19" t="s">
        <v>21123</v>
      </c>
      <c r="T2580" s="19" t="s">
        <v>21124</v>
      </c>
      <c r="U2580" s="19" t="s">
        <v>21125</v>
      </c>
      <c r="V2580" s="19" t="s">
        <v>21126</v>
      </c>
      <c r="W2580" s="19" t="s">
        <v>1962</v>
      </c>
      <c r="X2580" s="19" t="s">
        <v>21127</v>
      </c>
      <c r="Y2580" s="19" t="s">
        <v>1964</v>
      </c>
      <c r="Z2580" s="19" t="s">
        <v>1965</v>
      </c>
      <c r="AA2580" s="46">
        <v>210</v>
      </c>
      <c r="AB2580" s="19" t="s">
        <v>505</v>
      </c>
      <c r="AC2580" s="19" t="s">
        <v>159</v>
      </c>
      <c r="AD2580" s="19" t="s">
        <v>6669</v>
      </c>
      <c r="AE2580" s="19" t="s">
        <v>6670</v>
      </c>
      <c r="AF2580" s="19" t="s">
        <v>1554</v>
      </c>
      <c r="AG2580" s="19" t="s">
        <v>3398</v>
      </c>
      <c r="AH2580" s="19" t="s">
        <v>1499</v>
      </c>
      <c r="AI2580" s="19" t="s">
        <v>1500</v>
      </c>
      <c r="AJ2580" s="45">
        <v>0</v>
      </c>
      <c r="AK2580" s="45">
        <v>0</v>
      </c>
      <c r="AL2580" s="19" t="s">
        <v>1501</v>
      </c>
      <c r="AM2580" s="46">
        <v>27220</v>
      </c>
      <c r="AN2580" s="46">
        <v>18030</v>
      </c>
      <c r="AO2580" s="46">
        <v>9190</v>
      </c>
      <c r="AP2580" s="45">
        <v>255.6</v>
      </c>
      <c r="AQ2580" s="45"/>
      <c r="AR2580" s="45" t="str">
        <f>IFERROR(VLOOKUP(AB2580,'Pedidos marco'!$A$1:$D$10000,4,0)," ")</f>
        <v xml:space="preserve"> </v>
      </c>
      <c r="AS2580" s="45">
        <f t="shared" si="280"/>
        <v>14</v>
      </c>
      <c r="AT2580" s="45" t="str">
        <f t="shared" si="281"/>
        <v>14</v>
      </c>
      <c r="AU2580" s="47">
        <v>18</v>
      </c>
      <c r="AV2580" s="19" t="str">
        <f t="shared" si="282"/>
        <v>04 April</v>
      </c>
      <c r="AW2580" s="19">
        <f t="shared" si="283"/>
        <v>0.71</v>
      </c>
      <c r="AX2580" s="19">
        <f t="shared" si="284"/>
        <v>14.2</v>
      </c>
      <c r="AY2580" s="19" t="e">
        <f>VLOOKUP(AG2580,Cías!$A$1:$E$10000,5,0)</f>
        <v>#N/A</v>
      </c>
      <c r="AZ2580" s="19" t="str">
        <f t="shared" si="285"/>
        <v>1013505</v>
      </c>
      <c r="BA2580" s="19" t="str">
        <f t="shared" si="286"/>
        <v>HERMOZA LOZADA JORGE ABDON</v>
      </c>
      <c r="BB2580" s="19" t="e">
        <f>VLOOKUP(AG2580,Cías!$A$1:$E$10000,3,0)</f>
        <v>#N/A</v>
      </c>
      <c r="BC2580" s="19"/>
      <c r="BD2580" s="19"/>
      <c r="BE2580" s="19"/>
      <c r="BF2580" s="19"/>
      <c r="BG2580" s="19"/>
      <c r="BH2580" s="19"/>
      <c r="BI2580" s="19"/>
      <c r="BJ2580" s="19"/>
    </row>
    <row r="2581" spans="1:62" ht="15" x14ac:dyDescent="0.2">
      <c r="A2581" s="19" t="s">
        <v>21128</v>
      </c>
      <c r="B2581" s="19" t="s">
        <v>1479</v>
      </c>
      <c r="C2581" s="43">
        <v>44665</v>
      </c>
      <c r="D2581" s="44">
        <v>0.76666666666667005</v>
      </c>
      <c r="E2581" s="19" t="s">
        <v>21129</v>
      </c>
      <c r="F2581" s="19" t="s">
        <v>21130</v>
      </c>
      <c r="G2581" s="19" t="s">
        <v>21131</v>
      </c>
      <c r="H2581" s="45">
        <v>4141.2700000000004</v>
      </c>
      <c r="I2581" s="45">
        <v>4643.22</v>
      </c>
      <c r="J2581" s="19" t="s">
        <v>1560</v>
      </c>
      <c r="K2581" s="19" t="s">
        <v>21132</v>
      </c>
      <c r="L2581" s="19" t="s">
        <v>21133</v>
      </c>
      <c r="M2581" s="19" t="s">
        <v>21134</v>
      </c>
      <c r="N2581" s="19" t="s">
        <v>21128</v>
      </c>
      <c r="O2581" s="19" t="s">
        <v>1823</v>
      </c>
      <c r="P2581" s="19" t="s">
        <v>1824</v>
      </c>
      <c r="Q2581" s="46">
        <v>32.450000000000003</v>
      </c>
      <c r="R2581" s="19" t="s">
        <v>1488</v>
      </c>
      <c r="S2581" s="19" t="s">
        <v>2270</v>
      </c>
      <c r="T2581" s="19" t="s">
        <v>2271</v>
      </c>
      <c r="U2581" s="19" t="s">
        <v>2272</v>
      </c>
      <c r="V2581" s="19" t="s">
        <v>2273</v>
      </c>
      <c r="W2581" s="19" t="s">
        <v>2274</v>
      </c>
      <c r="X2581" s="19" t="s">
        <v>2275</v>
      </c>
      <c r="Y2581" s="19" t="s">
        <v>2276</v>
      </c>
      <c r="Z2581" s="19" t="s">
        <v>2277</v>
      </c>
      <c r="AA2581" s="46">
        <v>551</v>
      </c>
      <c r="AB2581" s="19" t="s">
        <v>473</v>
      </c>
      <c r="AC2581" s="19" t="s">
        <v>96</v>
      </c>
      <c r="AD2581" s="19" t="s">
        <v>1670</v>
      </c>
      <c r="AE2581" s="19" t="s">
        <v>1671</v>
      </c>
      <c r="AF2581" s="19" t="s">
        <v>1497</v>
      </c>
      <c r="AG2581" s="19" t="s">
        <v>1672</v>
      </c>
      <c r="AH2581" s="19" t="s">
        <v>1499</v>
      </c>
      <c r="AI2581" s="19" t="s">
        <v>1500</v>
      </c>
      <c r="AJ2581" s="45">
        <v>0</v>
      </c>
      <c r="AK2581" s="45">
        <v>0</v>
      </c>
      <c r="AL2581" s="19" t="s">
        <v>1501</v>
      </c>
      <c r="AM2581" s="46">
        <v>52190</v>
      </c>
      <c r="AN2581" s="46">
        <v>32450</v>
      </c>
      <c r="AO2581" s="46">
        <v>19740</v>
      </c>
      <c r="AP2581" s="45">
        <v>1338.24</v>
      </c>
      <c r="AQ2581" s="45"/>
      <c r="AR2581" s="45" t="str">
        <f>IFERROR(VLOOKUP(AB2581,'Pedidos marco'!$A$1:$D$10000,4,0)," ")</f>
        <v xml:space="preserve"> </v>
      </c>
      <c r="AS2581" s="45">
        <f t="shared" si="280"/>
        <v>14</v>
      </c>
      <c r="AT2581" s="45" t="str">
        <f t="shared" si="281"/>
        <v>14</v>
      </c>
      <c r="AU2581" s="47">
        <v>32.450000000000003</v>
      </c>
      <c r="AV2581" s="19" t="str">
        <f t="shared" si="282"/>
        <v>04 April</v>
      </c>
      <c r="AW2581" s="19">
        <f t="shared" si="283"/>
        <v>41.240061633281968</v>
      </c>
      <c r="AX2581" s="19">
        <f t="shared" si="284"/>
        <v>41.240061633281968</v>
      </c>
      <c r="AY2581" s="19" t="e">
        <f>VLOOKUP(AG2581,Cías!$A$1:$E$10000,5,0)</f>
        <v>#N/A</v>
      </c>
      <c r="AZ2581" s="19" t="str">
        <f t="shared" si="285"/>
        <v>1013227</v>
      </c>
      <c r="BA2581" s="19" t="str">
        <f t="shared" si="286"/>
        <v>COMPAÑIA DE TRANSPORTE PESADO</v>
      </c>
      <c r="BB2581" s="19" t="e">
        <f>VLOOKUP(AG2581,Cías!$A$1:$E$10000,3,0)</f>
        <v>#N/A</v>
      </c>
      <c r="BC2581" s="19"/>
      <c r="BD2581" s="19"/>
      <c r="BE2581" s="19"/>
      <c r="BF2581" s="19"/>
      <c r="BG2581" s="19"/>
      <c r="BH2581" s="19"/>
      <c r="BI2581" s="19"/>
      <c r="BJ2581" s="19"/>
    </row>
    <row r="2582" spans="1:62" ht="15" x14ac:dyDescent="0.2">
      <c r="A2582" s="19" t="s">
        <v>21135</v>
      </c>
      <c r="B2582" s="19" t="s">
        <v>1479</v>
      </c>
      <c r="C2582" s="43">
        <v>44665</v>
      </c>
      <c r="D2582" s="44">
        <v>0.76666666666667005</v>
      </c>
      <c r="E2582" s="19" t="s">
        <v>21136</v>
      </c>
      <c r="F2582" s="19" t="s">
        <v>1481</v>
      </c>
      <c r="G2582" s="19" t="s">
        <v>1481</v>
      </c>
      <c r="H2582" s="45">
        <v>0</v>
      </c>
      <c r="I2582" s="45">
        <v>0</v>
      </c>
      <c r="J2582" s="19" t="s">
        <v>1482</v>
      </c>
      <c r="K2582" s="19" t="s">
        <v>21113</v>
      </c>
      <c r="L2582" s="19" t="s">
        <v>21137</v>
      </c>
      <c r="M2582" s="19" t="s">
        <v>21138</v>
      </c>
      <c r="N2582" s="19" t="s">
        <v>21135</v>
      </c>
      <c r="O2582" s="19" t="s">
        <v>1641</v>
      </c>
      <c r="P2582" s="19" t="s">
        <v>1642</v>
      </c>
      <c r="Q2582" s="46">
        <v>480</v>
      </c>
      <c r="R2582" s="19" t="s">
        <v>1544</v>
      </c>
      <c r="S2582" s="19" t="s">
        <v>5651</v>
      </c>
      <c r="T2582" s="19" t="s">
        <v>5652</v>
      </c>
      <c r="U2582" s="19" t="s">
        <v>16124</v>
      </c>
      <c r="V2582" s="19" t="s">
        <v>16125</v>
      </c>
      <c r="W2582" s="19" t="s">
        <v>4073</v>
      </c>
      <c r="X2582" s="19" t="s">
        <v>16126</v>
      </c>
      <c r="Y2582" s="19" t="s">
        <v>4075</v>
      </c>
      <c r="Z2582" s="19" t="s">
        <v>4076</v>
      </c>
      <c r="AA2582" s="46">
        <v>468</v>
      </c>
      <c r="AB2582" s="19" t="s">
        <v>564</v>
      </c>
      <c r="AC2582" s="19" t="s">
        <v>281</v>
      </c>
      <c r="AD2582" s="19" t="s">
        <v>2049</v>
      </c>
      <c r="AE2582" s="19" t="s">
        <v>2050</v>
      </c>
      <c r="AF2582" s="19" t="s">
        <v>1719</v>
      </c>
      <c r="AG2582" s="19" t="s">
        <v>2051</v>
      </c>
      <c r="AH2582" s="19" t="s">
        <v>1594</v>
      </c>
      <c r="AI2582" s="19" t="s">
        <v>1595</v>
      </c>
      <c r="AJ2582" s="45">
        <v>0.05</v>
      </c>
      <c r="AK2582" s="45">
        <v>24</v>
      </c>
      <c r="AL2582" s="19" t="s">
        <v>1501</v>
      </c>
      <c r="AM2582" s="46">
        <v>39370</v>
      </c>
      <c r="AN2582" s="46">
        <v>24030</v>
      </c>
      <c r="AO2582" s="46">
        <v>15340</v>
      </c>
      <c r="AP2582" s="45">
        <v>552</v>
      </c>
      <c r="AQ2582" s="45"/>
      <c r="AR2582" s="45" t="str">
        <f>IFERROR(VLOOKUP(AB2582,'Pedidos marco'!$A$1:$D$10000,4,0)," ")</f>
        <v xml:space="preserve"> </v>
      </c>
      <c r="AS2582" s="45">
        <f t="shared" si="280"/>
        <v>14</v>
      </c>
      <c r="AT2582" s="45" t="str">
        <f t="shared" si="281"/>
        <v>14</v>
      </c>
      <c r="AU2582" s="47">
        <v>24</v>
      </c>
      <c r="AV2582" s="19" t="str">
        <f t="shared" si="282"/>
        <v>04 April</v>
      </c>
      <c r="AW2582" s="19">
        <f t="shared" si="283"/>
        <v>1.1499999999999999</v>
      </c>
      <c r="AX2582" s="19">
        <f t="shared" si="284"/>
        <v>23</v>
      </c>
      <c r="AY2582" s="19" t="e">
        <f>VLOOKUP(AG2582,Cías!$A$1:$E$10000,5,0)</f>
        <v>#N/A</v>
      </c>
      <c r="AZ2582" s="19" t="str">
        <f t="shared" si="285"/>
        <v>1014106</v>
      </c>
      <c r="BA2582" s="19" t="str">
        <f t="shared" si="286"/>
        <v>SANCHEZ PILA FRANKLIN EDUARDO</v>
      </c>
      <c r="BB2582" s="19" t="e">
        <f>VLOOKUP(AG2582,Cías!$A$1:$E$10000,3,0)</f>
        <v>#N/A</v>
      </c>
      <c r="BC2582" s="19"/>
      <c r="BD2582" s="19"/>
      <c r="BE2582" s="19"/>
      <c r="BF2582" s="19"/>
      <c r="BG2582" s="19"/>
      <c r="BH2582" s="19"/>
      <c r="BI2582" s="19"/>
      <c r="BJ2582" s="19"/>
    </row>
    <row r="2583" spans="1:62" ht="15" x14ac:dyDescent="0.2">
      <c r="A2583" s="19" t="s">
        <v>21139</v>
      </c>
      <c r="B2583" s="19" t="s">
        <v>1479</v>
      </c>
      <c r="C2583" s="43">
        <v>44665</v>
      </c>
      <c r="D2583" s="44">
        <v>0.77083333333333004</v>
      </c>
      <c r="E2583" s="19" t="s">
        <v>21140</v>
      </c>
      <c r="F2583" s="19" t="s">
        <v>1481</v>
      </c>
      <c r="G2583" s="19" t="s">
        <v>1481</v>
      </c>
      <c r="H2583" s="45">
        <v>0</v>
      </c>
      <c r="I2583" s="45">
        <v>0</v>
      </c>
      <c r="J2583" s="19" t="s">
        <v>1482</v>
      </c>
      <c r="K2583" s="19" t="s">
        <v>21141</v>
      </c>
      <c r="L2583" s="19" t="s">
        <v>21142</v>
      </c>
      <c r="M2583" s="19" t="s">
        <v>21143</v>
      </c>
      <c r="N2583" s="19" t="s">
        <v>21139</v>
      </c>
      <c r="O2583" s="19" t="s">
        <v>1486</v>
      </c>
      <c r="P2583" s="19" t="s">
        <v>1487</v>
      </c>
      <c r="Q2583" s="46">
        <v>31.89</v>
      </c>
      <c r="R2583" s="19" t="s">
        <v>1488</v>
      </c>
      <c r="S2583" s="19" t="s">
        <v>1489</v>
      </c>
      <c r="T2583" s="19" t="s">
        <v>418</v>
      </c>
      <c r="U2583" s="19" t="s">
        <v>6647</v>
      </c>
      <c r="V2583" s="19" t="s">
        <v>6648</v>
      </c>
      <c r="W2583" s="19" t="s">
        <v>415</v>
      </c>
      <c r="X2583" s="19" t="s">
        <v>1510</v>
      </c>
      <c r="Y2583" s="19" t="s">
        <v>1511</v>
      </c>
      <c r="Z2583" s="19" t="s">
        <v>1512</v>
      </c>
      <c r="AA2583" s="46">
        <v>113</v>
      </c>
      <c r="AB2583" s="19" t="s">
        <v>466</v>
      </c>
      <c r="AC2583" s="19" t="s">
        <v>82</v>
      </c>
      <c r="AD2583" s="19" t="s">
        <v>3405</v>
      </c>
      <c r="AE2583" s="19" t="s">
        <v>3406</v>
      </c>
      <c r="AF2583" s="19" t="s">
        <v>1497</v>
      </c>
      <c r="AG2583" s="19" t="s">
        <v>3407</v>
      </c>
      <c r="AH2583" s="19" t="s">
        <v>1499</v>
      </c>
      <c r="AI2583" s="19" t="s">
        <v>1500</v>
      </c>
      <c r="AJ2583" s="45">
        <v>0</v>
      </c>
      <c r="AK2583" s="45">
        <v>0</v>
      </c>
      <c r="AL2583" s="19" t="s">
        <v>1501</v>
      </c>
      <c r="AM2583" s="46">
        <v>50960</v>
      </c>
      <c r="AN2583" s="46">
        <v>31890</v>
      </c>
      <c r="AO2583" s="46">
        <v>19070</v>
      </c>
      <c r="AP2583" s="45">
        <v>289.56</v>
      </c>
      <c r="AQ2583" s="45"/>
      <c r="AR2583" s="45" t="str">
        <f>IFERROR(VLOOKUP(AB2583,'Pedidos marco'!$A$1:$D$10000,4,0)," ")</f>
        <v xml:space="preserve"> </v>
      </c>
      <c r="AS2583" s="45">
        <f t="shared" si="280"/>
        <v>14</v>
      </c>
      <c r="AT2583" s="45" t="str">
        <f t="shared" si="281"/>
        <v>14</v>
      </c>
      <c r="AU2583" s="47">
        <v>31.89</v>
      </c>
      <c r="AV2583" s="19" t="str">
        <f t="shared" si="282"/>
        <v>04 April</v>
      </c>
      <c r="AW2583" s="19">
        <f t="shared" si="283"/>
        <v>9.0799623706491062</v>
      </c>
      <c r="AX2583" s="19">
        <f t="shared" si="284"/>
        <v>9.0799623706491062</v>
      </c>
      <c r="AY2583" s="19" t="e">
        <f>VLOOKUP(AG2583,Cías!$A$1:$E$10000,5,0)</f>
        <v>#N/A</v>
      </c>
      <c r="AZ2583" s="19" t="str">
        <f t="shared" si="285"/>
        <v>1013576</v>
      </c>
      <c r="BA2583" s="19" t="str">
        <f t="shared" si="286"/>
        <v>CASTRO SALGADO LUCIO OSWALDO</v>
      </c>
      <c r="BB2583" s="19" t="e">
        <f>VLOOKUP(AG2583,Cías!$A$1:$E$10000,3,0)</f>
        <v>#N/A</v>
      </c>
      <c r="BC2583" s="19"/>
      <c r="BD2583" s="19"/>
      <c r="BE2583" s="19"/>
      <c r="BF2583" s="19"/>
      <c r="BG2583" s="19"/>
      <c r="BH2583" s="19"/>
      <c r="BI2583" s="19"/>
      <c r="BJ2583" s="19"/>
    </row>
    <row r="2584" spans="1:62" ht="15" x14ac:dyDescent="0.2">
      <c r="A2584" s="19" t="s">
        <v>21144</v>
      </c>
      <c r="B2584" s="19" t="s">
        <v>1479</v>
      </c>
      <c r="C2584" s="43">
        <v>44665</v>
      </c>
      <c r="D2584" s="44">
        <v>0.77222222222222003</v>
      </c>
      <c r="E2584" s="19" t="s">
        <v>21145</v>
      </c>
      <c r="F2584" s="19" t="s">
        <v>13641</v>
      </c>
      <c r="G2584" s="19" t="s">
        <v>13642</v>
      </c>
      <c r="H2584" s="45">
        <v>2572.8000000000002</v>
      </c>
      <c r="I2584" s="45">
        <v>2884.64</v>
      </c>
      <c r="J2584" s="19" t="s">
        <v>2037</v>
      </c>
      <c r="K2584" s="19" t="s">
        <v>13643</v>
      </c>
      <c r="L2584" s="19" t="s">
        <v>21146</v>
      </c>
      <c r="M2584" s="19" t="s">
        <v>21147</v>
      </c>
      <c r="N2584" s="19" t="s">
        <v>21144</v>
      </c>
      <c r="O2584" s="19" t="s">
        <v>1641</v>
      </c>
      <c r="P2584" s="19" t="s">
        <v>1642</v>
      </c>
      <c r="Q2584" s="46">
        <v>640</v>
      </c>
      <c r="R2584" s="19" t="s">
        <v>1544</v>
      </c>
      <c r="S2584" s="19" t="s">
        <v>13646</v>
      </c>
      <c r="T2584" s="19" t="s">
        <v>13647</v>
      </c>
      <c r="U2584" s="19" t="s">
        <v>13648</v>
      </c>
      <c r="V2584" s="19" t="s">
        <v>13649</v>
      </c>
      <c r="W2584" s="19" t="s">
        <v>2433</v>
      </c>
      <c r="X2584" s="19" t="s">
        <v>13650</v>
      </c>
      <c r="Y2584" s="19" t="s">
        <v>13651</v>
      </c>
      <c r="Z2584" s="19" t="s">
        <v>13652</v>
      </c>
      <c r="AA2584" s="46">
        <v>423</v>
      </c>
      <c r="AB2584" s="19" t="s">
        <v>12212</v>
      </c>
      <c r="AC2584" s="19" t="s">
        <v>1443</v>
      </c>
      <c r="AD2584" s="19" t="s">
        <v>12213</v>
      </c>
      <c r="AE2584" s="19" t="s">
        <v>12214</v>
      </c>
      <c r="AF2584" s="19" t="s">
        <v>1592</v>
      </c>
      <c r="AG2584" s="19" t="s">
        <v>12215</v>
      </c>
      <c r="AH2584" s="19" t="s">
        <v>1499</v>
      </c>
      <c r="AI2584" s="19" t="s">
        <v>1500</v>
      </c>
      <c r="AJ2584" s="45">
        <v>0</v>
      </c>
      <c r="AK2584" s="45">
        <v>0</v>
      </c>
      <c r="AL2584" s="19" t="s">
        <v>1517</v>
      </c>
      <c r="AM2584" s="46">
        <v>50470</v>
      </c>
      <c r="AN2584" s="46">
        <v>32040</v>
      </c>
      <c r="AO2584" s="46">
        <v>18430</v>
      </c>
      <c r="AP2584" s="45">
        <v>0</v>
      </c>
      <c r="AQ2584" s="45"/>
      <c r="AR2584" s="45" t="str">
        <f>IFERROR(VLOOKUP(AB2584,'Pedidos marco'!$A$1:$D$10000,4,0)," ")</f>
        <v xml:space="preserve"> </v>
      </c>
      <c r="AS2584" s="45">
        <f t="shared" si="280"/>
        <v>14</v>
      </c>
      <c r="AT2584" s="45" t="str">
        <f t="shared" si="281"/>
        <v>14</v>
      </c>
      <c r="AU2584" s="47">
        <v>32</v>
      </c>
      <c r="AV2584" s="19" t="str">
        <f t="shared" si="282"/>
        <v>04 April</v>
      </c>
      <c r="AW2584" s="19">
        <f t="shared" si="283"/>
        <v>0</v>
      </c>
      <c r="AX2584" s="19">
        <f t="shared" si="284"/>
        <v>0</v>
      </c>
      <c r="AY2584" s="19" t="e">
        <f>VLOOKUP(AG2584,Cías!$A$1:$E$10000,5,0)</f>
        <v>#N/A</v>
      </c>
      <c r="AZ2584" s="19" t="str">
        <f t="shared" si="285"/>
        <v>10008144</v>
      </c>
      <c r="BA2584" s="19" t="str">
        <f t="shared" si="286"/>
        <v>GARCES MARTINEZ NESTOR FABIAN</v>
      </c>
      <c r="BB2584" s="19" t="e">
        <f>VLOOKUP(AG2584,Cías!$A$1:$E$10000,3,0)</f>
        <v>#N/A</v>
      </c>
      <c r="BC2584" s="19"/>
      <c r="BD2584" s="19"/>
      <c r="BE2584" s="19"/>
      <c r="BF2584" s="19"/>
      <c r="BG2584" s="19"/>
      <c r="BH2584" s="19"/>
      <c r="BI2584" s="19"/>
      <c r="BJ2584" s="19"/>
    </row>
    <row r="2585" spans="1:62" ht="15" x14ac:dyDescent="0.2">
      <c r="A2585" s="19" t="s">
        <v>21148</v>
      </c>
      <c r="B2585" s="19" t="s">
        <v>1479</v>
      </c>
      <c r="C2585" s="43">
        <v>44665</v>
      </c>
      <c r="D2585" s="44">
        <v>0.77847222222222001</v>
      </c>
      <c r="E2585" s="19" t="s">
        <v>21149</v>
      </c>
      <c r="F2585" s="19" t="s">
        <v>21150</v>
      </c>
      <c r="G2585" s="19" t="s">
        <v>21151</v>
      </c>
      <c r="H2585" s="45">
        <v>4121.6000000000004</v>
      </c>
      <c r="I2585" s="45">
        <v>4621.16</v>
      </c>
      <c r="J2585" s="19" t="s">
        <v>1560</v>
      </c>
      <c r="K2585" s="19" t="s">
        <v>21152</v>
      </c>
      <c r="L2585" s="19" t="s">
        <v>21153</v>
      </c>
      <c r="M2585" s="19" t="s">
        <v>21154</v>
      </c>
      <c r="N2585" s="19" t="s">
        <v>21148</v>
      </c>
      <c r="O2585" s="19" t="s">
        <v>1641</v>
      </c>
      <c r="P2585" s="19" t="s">
        <v>1642</v>
      </c>
      <c r="Q2585" s="46">
        <v>640</v>
      </c>
      <c r="R2585" s="19" t="s">
        <v>1544</v>
      </c>
      <c r="S2585" s="19" t="s">
        <v>5284</v>
      </c>
      <c r="T2585" s="19" t="s">
        <v>5285</v>
      </c>
      <c r="U2585" s="19" t="s">
        <v>6767</v>
      </c>
      <c r="V2585" s="19" t="s">
        <v>6768</v>
      </c>
      <c r="W2585" s="19" t="s">
        <v>1492</v>
      </c>
      <c r="X2585" s="19" t="s">
        <v>6769</v>
      </c>
      <c r="Y2585" s="19" t="s">
        <v>1494</v>
      </c>
      <c r="Z2585" s="19" t="s">
        <v>1495</v>
      </c>
      <c r="AA2585" s="46">
        <v>247</v>
      </c>
      <c r="AB2585" s="19" t="s">
        <v>489</v>
      </c>
      <c r="AC2585" s="19" t="s">
        <v>127</v>
      </c>
      <c r="AD2585" s="19" t="s">
        <v>6770</v>
      </c>
      <c r="AE2585" s="19" t="s">
        <v>6771</v>
      </c>
      <c r="AF2585" s="19" t="s">
        <v>1592</v>
      </c>
      <c r="AG2585" s="19" t="s">
        <v>6772</v>
      </c>
      <c r="AH2585" s="19" t="s">
        <v>1594</v>
      </c>
      <c r="AI2585" s="19" t="s">
        <v>1595</v>
      </c>
      <c r="AJ2585" s="45">
        <v>0.05</v>
      </c>
      <c r="AK2585" s="45">
        <v>32</v>
      </c>
      <c r="AL2585" s="19" t="s">
        <v>1501</v>
      </c>
      <c r="AM2585" s="46">
        <v>50320</v>
      </c>
      <c r="AN2585" s="46">
        <v>32030</v>
      </c>
      <c r="AO2585" s="46">
        <v>18290</v>
      </c>
      <c r="AP2585" s="45">
        <v>537.6</v>
      </c>
      <c r="AQ2585" s="45"/>
      <c r="AR2585" s="45" t="str">
        <f>IFERROR(VLOOKUP(AB2585,'Pedidos marco'!$A$1:$D$10000,4,0)," ")</f>
        <v xml:space="preserve"> </v>
      </c>
      <c r="AS2585" s="45">
        <f t="shared" si="280"/>
        <v>14</v>
      </c>
      <c r="AT2585" s="45" t="str">
        <f t="shared" si="281"/>
        <v>14</v>
      </c>
      <c r="AU2585" s="47">
        <v>32</v>
      </c>
      <c r="AV2585" s="19" t="str">
        <f t="shared" si="282"/>
        <v>04 April</v>
      </c>
      <c r="AW2585" s="19">
        <f t="shared" si="283"/>
        <v>0.84000000000000008</v>
      </c>
      <c r="AX2585" s="19">
        <f t="shared" si="284"/>
        <v>16.8</v>
      </c>
      <c r="AY2585" s="19" t="e">
        <f>VLOOKUP(AG2585,Cías!$A$1:$E$10000,5,0)</f>
        <v>#N/A</v>
      </c>
      <c r="AZ2585" s="19" t="str">
        <f t="shared" si="285"/>
        <v>1013887</v>
      </c>
      <c r="BA2585" s="19" t="str">
        <f t="shared" si="286"/>
        <v>FLORES ARIAS EDISON IVAN</v>
      </c>
      <c r="BB2585" s="19" t="e">
        <f>VLOOKUP(AG2585,Cías!$A$1:$E$10000,3,0)</f>
        <v>#N/A</v>
      </c>
      <c r="BC2585" s="19"/>
      <c r="BD2585" s="19"/>
      <c r="BE2585" s="19"/>
      <c r="BF2585" s="19"/>
      <c r="BG2585" s="19"/>
      <c r="BH2585" s="19"/>
      <c r="BI2585" s="19"/>
      <c r="BJ2585" s="19"/>
    </row>
    <row r="2586" spans="1:62" ht="15" x14ac:dyDescent="0.2">
      <c r="A2586" s="19" t="s">
        <v>21155</v>
      </c>
      <c r="B2586" s="19" t="s">
        <v>1479</v>
      </c>
      <c r="C2586" s="43">
        <v>44665</v>
      </c>
      <c r="D2586" s="44">
        <v>0.78333333333333</v>
      </c>
      <c r="E2586" s="19" t="s">
        <v>21156</v>
      </c>
      <c r="F2586" s="19" t="s">
        <v>21157</v>
      </c>
      <c r="G2586" s="19" t="s">
        <v>21158</v>
      </c>
      <c r="H2586" s="45">
        <v>2283.62</v>
      </c>
      <c r="I2586" s="45">
        <v>2560.41</v>
      </c>
      <c r="J2586" s="19" t="s">
        <v>2037</v>
      </c>
      <c r="K2586" s="19" t="s">
        <v>21159</v>
      </c>
      <c r="L2586" s="19" t="s">
        <v>21160</v>
      </c>
      <c r="M2586" s="19" t="s">
        <v>21161</v>
      </c>
      <c r="N2586" s="19" t="s">
        <v>21155</v>
      </c>
      <c r="O2586" s="19" t="s">
        <v>1641</v>
      </c>
      <c r="P2586" s="19" t="s">
        <v>1642</v>
      </c>
      <c r="Q2586" s="46">
        <v>360</v>
      </c>
      <c r="R2586" s="19" t="s">
        <v>1544</v>
      </c>
      <c r="S2586" s="19" t="s">
        <v>11091</v>
      </c>
      <c r="T2586" s="19" t="s">
        <v>11092</v>
      </c>
      <c r="U2586" s="19" t="s">
        <v>21162</v>
      </c>
      <c r="V2586" s="19" t="s">
        <v>21163</v>
      </c>
      <c r="W2586" s="19" t="s">
        <v>8108</v>
      </c>
      <c r="X2586" s="19" t="s">
        <v>21164</v>
      </c>
      <c r="Y2586" s="19" t="s">
        <v>3978</v>
      </c>
      <c r="Z2586" s="19" t="s">
        <v>3979</v>
      </c>
      <c r="AA2586" s="46">
        <v>565</v>
      </c>
      <c r="AB2586" s="19" t="s">
        <v>571</v>
      </c>
      <c r="AC2586" s="19" t="s">
        <v>295</v>
      </c>
      <c r="AD2586" s="19" t="s">
        <v>3622</v>
      </c>
      <c r="AE2586" s="19" t="s">
        <v>3623</v>
      </c>
      <c r="AF2586" s="19" t="s">
        <v>1554</v>
      </c>
      <c r="AG2586" s="19" t="s">
        <v>3624</v>
      </c>
      <c r="AH2586" s="19" t="s">
        <v>1499</v>
      </c>
      <c r="AI2586" s="19" t="s">
        <v>1500</v>
      </c>
      <c r="AJ2586" s="45">
        <v>0</v>
      </c>
      <c r="AK2586" s="45">
        <v>0</v>
      </c>
      <c r="AL2586" s="19" t="s">
        <v>1501</v>
      </c>
      <c r="AM2586" s="46">
        <v>26800</v>
      </c>
      <c r="AN2586" s="46">
        <v>18010</v>
      </c>
      <c r="AO2586" s="46">
        <v>8790</v>
      </c>
      <c r="AP2586" s="45">
        <v>450</v>
      </c>
      <c r="AQ2586" s="45"/>
      <c r="AR2586" s="45" t="str">
        <f>IFERROR(VLOOKUP(AB2586,'Pedidos marco'!$A$1:$D$10000,4,0)," ")</f>
        <v xml:space="preserve"> </v>
      </c>
      <c r="AS2586" s="45">
        <f t="shared" si="280"/>
        <v>14</v>
      </c>
      <c r="AT2586" s="45" t="str">
        <f t="shared" si="281"/>
        <v>14</v>
      </c>
      <c r="AU2586" s="47">
        <v>18</v>
      </c>
      <c r="AV2586" s="19" t="str">
        <f t="shared" si="282"/>
        <v>04 April</v>
      </c>
      <c r="AW2586" s="19">
        <f t="shared" si="283"/>
        <v>1.25</v>
      </c>
      <c r="AX2586" s="19">
        <f t="shared" si="284"/>
        <v>25</v>
      </c>
      <c r="AY2586" s="19" t="e">
        <f>VLOOKUP(AG2586,Cías!$A$1:$E$10000,5,0)</f>
        <v>#N/A</v>
      </c>
      <c r="AZ2586" s="19" t="str">
        <f t="shared" si="285"/>
        <v>1014100</v>
      </c>
      <c r="BA2586" s="19" t="str">
        <f t="shared" si="286"/>
        <v>SIGUENZA PARRA FROILAN ALEJANDRO</v>
      </c>
      <c r="BB2586" s="19" t="e">
        <f>VLOOKUP(AG2586,Cías!$A$1:$E$10000,3,0)</f>
        <v>#N/A</v>
      </c>
      <c r="BC2586" s="19"/>
      <c r="BD2586" s="19"/>
      <c r="BE2586" s="19"/>
      <c r="BF2586" s="19"/>
      <c r="BG2586" s="19"/>
      <c r="BH2586" s="19"/>
      <c r="BI2586" s="19"/>
      <c r="BJ2586" s="19"/>
    </row>
    <row r="2587" spans="1:62" ht="15" x14ac:dyDescent="0.2">
      <c r="A2587" s="19" t="s">
        <v>21165</v>
      </c>
      <c r="B2587" s="19" t="s">
        <v>1479</v>
      </c>
      <c r="C2587" s="43">
        <v>44665</v>
      </c>
      <c r="D2587" s="44">
        <v>0.78402777777777999</v>
      </c>
      <c r="E2587" s="19" t="s">
        <v>21166</v>
      </c>
      <c r="F2587" s="19" t="s">
        <v>13641</v>
      </c>
      <c r="G2587" s="19" t="s">
        <v>13642</v>
      </c>
      <c r="H2587" s="45">
        <v>2572.8000000000002</v>
      </c>
      <c r="I2587" s="45">
        <v>2884.64</v>
      </c>
      <c r="J2587" s="19" t="s">
        <v>2037</v>
      </c>
      <c r="K2587" s="19" t="s">
        <v>13643</v>
      </c>
      <c r="L2587" s="19" t="s">
        <v>21167</v>
      </c>
      <c r="M2587" s="19" t="s">
        <v>21168</v>
      </c>
      <c r="N2587" s="19" t="s">
        <v>21165</v>
      </c>
      <c r="O2587" s="19" t="s">
        <v>1641</v>
      </c>
      <c r="P2587" s="19" t="s">
        <v>1642</v>
      </c>
      <c r="Q2587" s="46">
        <v>640</v>
      </c>
      <c r="R2587" s="19" t="s">
        <v>1544</v>
      </c>
      <c r="S2587" s="19" t="s">
        <v>13646</v>
      </c>
      <c r="T2587" s="19" t="s">
        <v>13647</v>
      </c>
      <c r="U2587" s="19" t="s">
        <v>13648</v>
      </c>
      <c r="V2587" s="19" t="s">
        <v>13649</v>
      </c>
      <c r="W2587" s="19" t="s">
        <v>2433</v>
      </c>
      <c r="X2587" s="19" t="s">
        <v>13650</v>
      </c>
      <c r="Y2587" s="19" t="s">
        <v>13651</v>
      </c>
      <c r="Z2587" s="19" t="s">
        <v>13652</v>
      </c>
      <c r="AA2587" s="46">
        <v>423</v>
      </c>
      <c r="AB2587" s="19" t="s">
        <v>526</v>
      </c>
      <c r="AC2587" s="19" t="s">
        <v>204</v>
      </c>
      <c r="AD2587" s="19" t="s">
        <v>4620</v>
      </c>
      <c r="AE2587" s="19" t="s">
        <v>4621</v>
      </c>
      <c r="AF2587" s="19" t="s">
        <v>1592</v>
      </c>
      <c r="AG2587" s="19" t="s">
        <v>4622</v>
      </c>
      <c r="AH2587" s="19" t="s">
        <v>1499</v>
      </c>
      <c r="AI2587" s="19" t="s">
        <v>1500</v>
      </c>
      <c r="AJ2587" s="45">
        <v>0</v>
      </c>
      <c r="AK2587" s="45">
        <v>0</v>
      </c>
      <c r="AL2587" s="19" t="s">
        <v>1517</v>
      </c>
      <c r="AM2587" s="46">
        <v>49620</v>
      </c>
      <c r="AN2587" s="46">
        <v>32040</v>
      </c>
      <c r="AO2587" s="46">
        <v>17580</v>
      </c>
      <c r="AP2587" s="45">
        <v>0</v>
      </c>
      <c r="AQ2587" s="45"/>
      <c r="AR2587" s="45" t="str">
        <f>IFERROR(VLOOKUP(AB2587,'Pedidos marco'!$A$1:$D$10000,4,0)," ")</f>
        <v xml:space="preserve"> </v>
      </c>
      <c r="AS2587" s="45">
        <f t="shared" si="280"/>
        <v>14</v>
      </c>
      <c r="AT2587" s="45" t="str">
        <f t="shared" si="281"/>
        <v>14</v>
      </c>
      <c r="AU2587" s="47">
        <v>32</v>
      </c>
      <c r="AV2587" s="19" t="str">
        <f t="shared" si="282"/>
        <v>04 April</v>
      </c>
      <c r="AW2587" s="19">
        <f t="shared" si="283"/>
        <v>0</v>
      </c>
      <c r="AX2587" s="19">
        <f t="shared" si="284"/>
        <v>0</v>
      </c>
      <c r="AY2587" s="19" t="e">
        <f>VLOOKUP(AG2587,Cías!$A$1:$E$10000,5,0)</f>
        <v>#N/A</v>
      </c>
      <c r="AZ2587" s="19" t="str">
        <f t="shared" si="285"/>
        <v>1013799</v>
      </c>
      <c r="BA2587" s="19" t="str">
        <f t="shared" si="286"/>
        <v>MONTEROS REYES ROBERTH ESTEBAN</v>
      </c>
      <c r="BB2587" s="19" t="e">
        <f>VLOOKUP(AG2587,Cías!$A$1:$E$10000,3,0)</f>
        <v>#N/A</v>
      </c>
      <c r="BC2587" s="19"/>
      <c r="BD2587" s="19"/>
      <c r="BE2587" s="19"/>
      <c r="BF2587" s="19"/>
      <c r="BG2587" s="19"/>
      <c r="BH2587" s="19"/>
      <c r="BI2587" s="19"/>
      <c r="BJ2587" s="19"/>
    </row>
    <row r="2588" spans="1:62" ht="15" x14ac:dyDescent="0.2">
      <c r="A2588" s="19" t="s">
        <v>21169</v>
      </c>
      <c r="B2588" s="19" t="s">
        <v>1479</v>
      </c>
      <c r="C2588" s="43">
        <v>44665</v>
      </c>
      <c r="D2588" s="44">
        <v>0.78541666666666998</v>
      </c>
      <c r="E2588" s="19" t="s">
        <v>21170</v>
      </c>
      <c r="F2588" s="19" t="s">
        <v>8959</v>
      </c>
      <c r="G2588" s="19" t="s">
        <v>8960</v>
      </c>
      <c r="H2588" s="45">
        <v>3829.66</v>
      </c>
      <c r="I2588" s="45">
        <v>4293.84</v>
      </c>
      <c r="J2588" s="19" t="s">
        <v>2037</v>
      </c>
      <c r="K2588" s="19" t="s">
        <v>8961</v>
      </c>
      <c r="L2588" s="19" t="s">
        <v>21171</v>
      </c>
      <c r="M2588" s="19" t="s">
        <v>21172</v>
      </c>
      <c r="N2588" s="19" t="s">
        <v>21169</v>
      </c>
      <c r="O2588" s="19" t="s">
        <v>1811</v>
      </c>
      <c r="P2588" s="19" t="s">
        <v>1812</v>
      </c>
      <c r="Q2588" s="46">
        <v>32.619999999999997</v>
      </c>
      <c r="R2588" s="19" t="s">
        <v>1488</v>
      </c>
      <c r="S2588" s="19" t="s">
        <v>2853</v>
      </c>
      <c r="T2588" s="19" t="s">
        <v>2854</v>
      </c>
      <c r="U2588" s="19" t="s">
        <v>4399</v>
      </c>
      <c r="V2588" s="19" t="s">
        <v>4400</v>
      </c>
      <c r="W2588" s="19" t="s">
        <v>1829</v>
      </c>
      <c r="X2588" s="19" t="s">
        <v>4401</v>
      </c>
      <c r="Y2588" s="19" t="s">
        <v>1831</v>
      </c>
      <c r="Z2588" s="19" t="s">
        <v>1832</v>
      </c>
      <c r="AA2588" s="46">
        <v>8</v>
      </c>
      <c r="AB2588" s="19" t="s">
        <v>473</v>
      </c>
      <c r="AC2588" s="19" t="s">
        <v>96</v>
      </c>
      <c r="AD2588" s="19" t="s">
        <v>2114</v>
      </c>
      <c r="AE2588" s="19" t="s">
        <v>1481</v>
      </c>
      <c r="AF2588" s="19" t="s">
        <v>1497</v>
      </c>
      <c r="AG2588" s="19" t="s">
        <v>2115</v>
      </c>
      <c r="AH2588" s="19" t="s">
        <v>1499</v>
      </c>
      <c r="AI2588" s="19" t="s">
        <v>1500</v>
      </c>
      <c r="AJ2588" s="45">
        <v>0</v>
      </c>
      <c r="AK2588" s="45">
        <v>0</v>
      </c>
      <c r="AL2588" s="19" t="s">
        <v>1517</v>
      </c>
      <c r="AM2588" s="46">
        <v>51100</v>
      </c>
      <c r="AN2588" s="46">
        <v>32620</v>
      </c>
      <c r="AO2588" s="46">
        <v>18480</v>
      </c>
      <c r="AP2588" s="45">
        <v>0</v>
      </c>
      <c r="AQ2588" s="45"/>
      <c r="AR2588" s="45" t="str">
        <f>IFERROR(VLOOKUP(AB2588,'Pedidos marco'!$A$1:$D$10000,4,0)," ")</f>
        <v xml:space="preserve"> </v>
      </c>
      <c r="AS2588" s="45">
        <f t="shared" si="280"/>
        <v>14</v>
      </c>
      <c r="AT2588" s="45" t="str">
        <f t="shared" si="281"/>
        <v>14</v>
      </c>
      <c r="AU2588" s="47">
        <v>32.619999999999997</v>
      </c>
      <c r="AV2588" s="19" t="str">
        <f t="shared" si="282"/>
        <v>04 April</v>
      </c>
      <c r="AW2588" s="19">
        <f t="shared" si="283"/>
        <v>0</v>
      </c>
      <c r="AX2588" s="19">
        <f t="shared" si="284"/>
        <v>0</v>
      </c>
      <c r="AY2588" s="19" t="e">
        <f>VLOOKUP(AG2588,Cías!$A$1:$E$10000,5,0)</f>
        <v>#N/A</v>
      </c>
      <c r="AZ2588" s="19" t="str">
        <f t="shared" si="285"/>
        <v>1013227</v>
      </c>
      <c r="BA2588" s="19" t="str">
        <f t="shared" si="286"/>
        <v>COMPAÑIA DE TRANSPORTE PESADO</v>
      </c>
      <c r="BB2588" s="19" t="e">
        <f>VLOOKUP(AG2588,Cías!$A$1:$E$10000,3,0)</f>
        <v>#N/A</v>
      </c>
      <c r="BC2588" s="19"/>
      <c r="BD2588" s="19"/>
      <c r="BE2588" s="19"/>
      <c r="BF2588" s="19"/>
      <c r="BG2588" s="19"/>
      <c r="BH2588" s="19"/>
      <c r="BI2588" s="19"/>
      <c r="BJ2588" s="19"/>
    </row>
    <row r="2589" spans="1:62" ht="15" x14ac:dyDescent="0.2">
      <c r="A2589" s="19" t="s">
        <v>21173</v>
      </c>
      <c r="B2589" s="19" t="s">
        <v>1479</v>
      </c>
      <c r="C2589" s="43">
        <v>44665</v>
      </c>
      <c r="D2589" s="44">
        <v>0.78888888888888997</v>
      </c>
      <c r="E2589" s="19" t="s">
        <v>21174</v>
      </c>
      <c r="F2589" s="19" t="s">
        <v>21175</v>
      </c>
      <c r="G2589" s="19" t="s">
        <v>21176</v>
      </c>
      <c r="H2589" s="45">
        <v>1073.5999999999999</v>
      </c>
      <c r="I2589" s="45">
        <v>1203.73</v>
      </c>
      <c r="J2589" s="19" t="s">
        <v>1560</v>
      </c>
      <c r="K2589" s="19" t="s">
        <v>21177</v>
      </c>
      <c r="L2589" s="19" t="s">
        <v>21178</v>
      </c>
      <c r="M2589" s="19" t="s">
        <v>21179</v>
      </c>
      <c r="N2589" s="19" t="s">
        <v>21173</v>
      </c>
      <c r="O2589" s="19" t="s">
        <v>1641</v>
      </c>
      <c r="P2589" s="19" t="s">
        <v>1642</v>
      </c>
      <c r="Q2589" s="46">
        <v>160</v>
      </c>
      <c r="R2589" s="19" t="s">
        <v>1544</v>
      </c>
      <c r="S2589" s="19" t="s">
        <v>9464</v>
      </c>
      <c r="T2589" s="19" t="s">
        <v>9465</v>
      </c>
      <c r="U2589" s="19" t="s">
        <v>9466</v>
      </c>
      <c r="V2589" s="19" t="s">
        <v>9467</v>
      </c>
      <c r="W2589" s="19" t="s">
        <v>8092</v>
      </c>
      <c r="X2589" s="19" t="s">
        <v>9468</v>
      </c>
      <c r="Y2589" s="19" t="s">
        <v>8094</v>
      </c>
      <c r="Z2589" s="19" t="s">
        <v>8095</v>
      </c>
      <c r="AA2589" s="46">
        <v>168</v>
      </c>
      <c r="AB2589" s="19" t="s">
        <v>452</v>
      </c>
      <c r="AC2589" s="19" t="s">
        <v>50</v>
      </c>
      <c r="AD2589" s="19" t="s">
        <v>1851</v>
      </c>
      <c r="AE2589" s="19" t="s">
        <v>1852</v>
      </c>
      <c r="AF2589" s="19" t="s">
        <v>1554</v>
      </c>
      <c r="AG2589" s="19" t="s">
        <v>1853</v>
      </c>
      <c r="AH2589" s="19" t="s">
        <v>1499</v>
      </c>
      <c r="AI2589" s="19" t="s">
        <v>1500</v>
      </c>
      <c r="AJ2589" s="45">
        <v>0</v>
      </c>
      <c r="AK2589" s="45">
        <v>0</v>
      </c>
      <c r="AL2589" s="19" t="s">
        <v>1501</v>
      </c>
      <c r="AM2589" s="46">
        <v>12513.333000000001</v>
      </c>
      <c r="AN2589" s="46">
        <v>8013.3329999999996</v>
      </c>
      <c r="AO2589" s="46">
        <v>4500</v>
      </c>
      <c r="AP2589" s="45">
        <v>108.8</v>
      </c>
      <c r="AQ2589" s="45"/>
      <c r="AR2589" s="45" t="str">
        <f>IFERROR(VLOOKUP(AB2589,'Pedidos marco'!$A$1:$D$10000,4,0)," ")</f>
        <v xml:space="preserve"> </v>
      </c>
      <c r="AS2589" s="45">
        <f t="shared" si="280"/>
        <v>14</v>
      </c>
      <c r="AT2589" s="45" t="str">
        <f t="shared" si="281"/>
        <v>14</v>
      </c>
      <c r="AU2589" s="47">
        <v>8</v>
      </c>
      <c r="AV2589" s="19" t="str">
        <f t="shared" si="282"/>
        <v>04 April</v>
      </c>
      <c r="AW2589" s="19">
        <f t="shared" si="283"/>
        <v>0.67999999999999994</v>
      </c>
      <c r="AX2589" s="19">
        <f t="shared" si="284"/>
        <v>13.6</v>
      </c>
      <c r="AY2589" s="19" t="e">
        <f>VLOOKUP(AG2589,Cías!$A$1:$E$10000,5,0)</f>
        <v>#N/A</v>
      </c>
      <c r="AZ2589" s="19" t="str">
        <f t="shared" si="285"/>
        <v>1014062</v>
      </c>
      <c r="BA2589" s="19" t="str">
        <f t="shared" si="286"/>
        <v>BENALCAZAR DE LA CRUZ MILTON PATRIC</v>
      </c>
      <c r="BB2589" s="19" t="e">
        <f>VLOOKUP(AG2589,Cías!$A$1:$E$10000,3,0)</f>
        <v>#N/A</v>
      </c>
      <c r="BC2589" s="19"/>
      <c r="BD2589" s="19"/>
      <c r="BE2589" s="19"/>
      <c r="BF2589" s="19"/>
      <c r="BG2589" s="19"/>
      <c r="BH2589" s="19"/>
      <c r="BI2589" s="19"/>
      <c r="BJ2589" s="19"/>
    </row>
    <row r="2590" spans="1:62" ht="15" x14ac:dyDescent="0.2">
      <c r="A2590" s="19" t="s">
        <v>21173</v>
      </c>
      <c r="B2590" s="19" t="s">
        <v>1479</v>
      </c>
      <c r="C2590" s="43">
        <v>44665</v>
      </c>
      <c r="D2590" s="44">
        <v>0.78888888888888997</v>
      </c>
      <c r="E2590" s="19" t="s">
        <v>21180</v>
      </c>
      <c r="F2590" s="19" t="s">
        <v>21181</v>
      </c>
      <c r="G2590" s="19" t="s">
        <v>21182</v>
      </c>
      <c r="H2590" s="45">
        <v>1376</v>
      </c>
      <c r="I2590" s="45">
        <v>1542.78</v>
      </c>
      <c r="J2590" s="19" t="s">
        <v>1560</v>
      </c>
      <c r="K2590" s="19" t="s">
        <v>21177</v>
      </c>
      <c r="L2590" s="19" t="s">
        <v>21183</v>
      </c>
      <c r="M2590" s="19" t="s">
        <v>21184</v>
      </c>
      <c r="N2590" s="19" t="s">
        <v>21173</v>
      </c>
      <c r="O2590" s="19" t="s">
        <v>1603</v>
      </c>
      <c r="P2590" s="19" t="s">
        <v>1604</v>
      </c>
      <c r="Q2590" s="46">
        <v>200</v>
      </c>
      <c r="R2590" s="19" t="s">
        <v>1544</v>
      </c>
      <c r="S2590" s="19" t="s">
        <v>9464</v>
      </c>
      <c r="T2590" s="19" t="s">
        <v>9465</v>
      </c>
      <c r="U2590" s="19" t="s">
        <v>9466</v>
      </c>
      <c r="V2590" s="19" t="s">
        <v>9467</v>
      </c>
      <c r="W2590" s="19" t="s">
        <v>8092</v>
      </c>
      <c r="X2590" s="19" t="s">
        <v>9468</v>
      </c>
      <c r="Y2590" s="19" t="s">
        <v>8094</v>
      </c>
      <c r="Z2590" s="19" t="s">
        <v>8095</v>
      </c>
      <c r="AA2590" s="46">
        <v>168</v>
      </c>
      <c r="AB2590" s="19" t="s">
        <v>452</v>
      </c>
      <c r="AC2590" s="19" t="s">
        <v>50</v>
      </c>
      <c r="AD2590" s="19" t="s">
        <v>1851</v>
      </c>
      <c r="AE2590" s="19" t="s">
        <v>1852</v>
      </c>
      <c r="AF2590" s="19" t="s">
        <v>1554</v>
      </c>
      <c r="AG2590" s="19" t="s">
        <v>1853</v>
      </c>
      <c r="AH2590" s="19" t="s">
        <v>1499</v>
      </c>
      <c r="AI2590" s="19" t="s">
        <v>1500</v>
      </c>
      <c r="AJ2590" s="45">
        <v>0</v>
      </c>
      <c r="AK2590" s="45">
        <v>0</v>
      </c>
      <c r="AL2590" s="19" t="s">
        <v>1501</v>
      </c>
      <c r="AM2590" s="46">
        <v>14516.666999999999</v>
      </c>
      <c r="AN2590" s="46">
        <v>10016.666999999999</v>
      </c>
      <c r="AO2590" s="46">
        <v>4500</v>
      </c>
      <c r="AP2590" s="45">
        <v>136</v>
      </c>
      <c r="AQ2590" s="45"/>
      <c r="AR2590" s="45" t="str">
        <f>IFERROR(VLOOKUP(AB2590,'Pedidos marco'!$A$1:$D$10000,4,0)," ")</f>
        <v xml:space="preserve"> </v>
      </c>
      <c r="AS2590" s="45">
        <f t="shared" si="280"/>
        <v>14</v>
      </c>
      <c r="AT2590" s="45" t="str">
        <f t="shared" si="281"/>
        <v>14</v>
      </c>
      <c r="AU2590" s="47">
        <v>10</v>
      </c>
      <c r="AV2590" s="19" t="str">
        <f t="shared" si="282"/>
        <v>04 April</v>
      </c>
      <c r="AW2590" s="19">
        <f t="shared" si="283"/>
        <v>0.68</v>
      </c>
      <c r="AX2590" s="19">
        <f t="shared" si="284"/>
        <v>13.6</v>
      </c>
      <c r="AY2590" s="19" t="e">
        <f>VLOOKUP(AG2590,Cías!$A$1:$E$10000,5,0)</f>
        <v>#N/A</v>
      </c>
      <c r="AZ2590" s="19" t="str">
        <f t="shared" si="285"/>
        <v>1014062</v>
      </c>
      <c r="BA2590" s="19" t="str">
        <f t="shared" si="286"/>
        <v>BENALCAZAR DE LA CRUZ MILTON PATRIC</v>
      </c>
      <c r="BB2590" s="19" t="e">
        <f>VLOOKUP(AG2590,Cías!$A$1:$E$10000,3,0)</f>
        <v>#N/A</v>
      </c>
      <c r="BC2590" s="19"/>
      <c r="BD2590" s="19"/>
      <c r="BE2590" s="19"/>
      <c r="BF2590" s="19"/>
      <c r="BG2590" s="19"/>
      <c r="BH2590" s="19"/>
      <c r="BI2590" s="19"/>
      <c r="BJ2590" s="19"/>
    </row>
    <row r="2591" spans="1:62" ht="15" x14ac:dyDescent="0.2">
      <c r="A2591" s="19" t="s">
        <v>21185</v>
      </c>
      <c r="B2591" s="19" t="s">
        <v>1479</v>
      </c>
      <c r="C2591" s="43">
        <v>44665</v>
      </c>
      <c r="D2591" s="44">
        <v>0.79027777777777997</v>
      </c>
      <c r="E2591" s="19" t="s">
        <v>21186</v>
      </c>
      <c r="F2591" s="19" t="s">
        <v>1481</v>
      </c>
      <c r="G2591" s="19" t="s">
        <v>1481</v>
      </c>
      <c r="H2591" s="45">
        <v>0</v>
      </c>
      <c r="I2591" s="45">
        <v>0</v>
      </c>
      <c r="J2591" s="19" t="s">
        <v>1482</v>
      </c>
      <c r="K2591" s="19" t="s">
        <v>21187</v>
      </c>
      <c r="L2591" s="19" t="s">
        <v>21188</v>
      </c>
      <c r="M2591" s="19" t="s">
        <v>21189</v>
      </c>
      <c r="N2591" s="19" t="s">
        <v>21185</v>
      </c>
      <c r="O2591" s="19" t="s">
        <v>1486</v>
      </c>
      <c r="P2591" s="19" t="s">
        <v>1487</v>
      </c>
      <c r="Q2591" s="46">
        <v>31.19</v>
      </c>
      <c r="R2591" s="19" t="s">
        <v>1488</v>
      </c>
      <c r="S2591" s="19" t="s">
        <v>1489</v>
      </c>
      <c r="T2591" s="19" t="s">
        <v>418</v>
      </c>
      <c r="U2591" s="19" t="s">
        <v>2318</v>
      </c>
      <c r="V2591" s="19" t="s">
        <v>2319</v>
      </c>
      <c r="W2591" s="19" t="s">
        <v>2174</v>
      </c>
      <c r="X2591" s="19" t="s">
        <v>2320</v>
      </c>
      <c r="Y2591" s="19" t="s">
        <v>2176</v>
      </c>
      <c r="Z2591" s="19" t="s">
        <v>2177</v>
      </c>
      <c r="AA2591" s="46">
        <v>328</v>
      </c>
      <c r="AB2591" s="19" t="s">
        <v>432</v>
      </c>
      <c r="AC2591" s="19" t="s">
        <v>12</v>
      </c>
      <c r="AD2591" s="19" t="s">
        <v>1514</v>
      </c>
      <c r="AE2591" s="19" t="s">
        <v>1515</v>
      </c>
      <c r="AF2591" s="19" t="s">
        <v>1497</v>
      </c>
      <c r="AG2591" s="19" t="s">
        <v>2321</v>
      </c>
      <c r="AH2591" s="19" t="s">
        <v>1499</v>
      </c>
      <c r="AI2591" s="19" t="s">
        <v>1500</v>
      </c>
      <c r="AJ2591" s="45">
        <v>0</v>
      </c>
      <c r="AK2591" s="45">
        <v>0</v>
      </c>
      <c r="AL2591" s="19" t="s">
        <v>1501</v>
      </c>
      <c r="AM2591" s="46">
        <v>49590</v>
      </c>
      <c r="AN2591" s="46">
        <v>31190</v>
      </c>
      <c r="AO2591" s="46">
        <v>18400</v>
      </c>
      <c r="AP2591" s="45">
        <v>792.54</v>
      </c>
      <c r="AQ2591" s="45"/>
      <c r="AR2591" s="45" t="str">
        <f>IFERROR(VLOOKUP(AB2591,'Pedidos marco'!$A$1:$D$10000,4,0)," ")</f>
        <v xml:space="preserve"> </v>
      </c>
      <c r="AS2591" s="45">
        <f t="shared" si="280"/>
        <v>14</v>
      </c>
      <c r="AT2591" s="45" t="str">
        <f t="shared" si="281"/>
        <v>14</v>
      </c>
      <c r="AU2591" s="47">
        <v>31.19</v>
      </c>
      <c r="AV2591" s="19" t="str">
        <f t="shared" si="282"/>
        <v>04 April</v>
      </c>
      <c r="AW2591" s="19">
        <f t="shared" si="283"/>
        <v>25.410067329272202</v>
      </c>
      <c r="AX2591" s="19">
        <f t="shared" si="284"/>
        <v>25.410067329272202</v>
      </c>
      <c r="AY2591" s="19" t="e">
        <f>VLOOKUP(AG2591,Cías!$A$1:$E$10000,5,0)</f>
        <v>#N/A</v>
      </c>
      <c r="AZ2591" s="19" t="str">
        <f t="shared" si="285"/>
        <v>1013966</v>
      </c>
      <c r="BA2591" s="19" t="str">
        <f t="shared" si="286"/>
        <v>ALMEIDA CHICAIZA MIGUEL ANGEL</v>
      </c>
      <c r="BB2591" s="19" t="e">
        <f>VLOOKUP(AG2591,Cías!$A$1:$E$10000,3,0)</f>
        <v>#N/A</v>
      </c>
      <c r="BC2591" s="19"/>
      <c r="BD2591" s="19"/>
      <c r="BE2591" s="19"/>
      <c r="BF2591" s="19"/>
      <c r="BG2591" s="19"/>
      <c r="BH2591" s="19"/>
      <c r="BI2591" s="19"/>
      <c r="BJ2591" s="19"/>
    </row>
    <row r="2592" spans="1:62" ht="15" x14ac:dyDescent="0.2">
      <c r="A2592" s="19" t="s">
        <v>21190</v>
      </c>
      <c r="B2592" s="19" t="s">
        <v>1479</v>
      </c>
      <c r="C2592" s="43">
        <v>44665</v>
      </c>
      <c r="D2592" s="44">
        <v>0.79513888888888995</v>
      </c>
      <c r="E2592" s="19" t="s">
        <v>21191</v>
      </c>
      <c r="F2592" s="19" t="s">
        <v>13641</v>
      </c>
      <c r="G2592" s="19" t="s">
        <v>13642</v>
      </c>
      <c r="H2592" s="45">
        <v>2572.8000000000002</v>
      </c>
      <c r="I2592" s="45">
        <v>2884.64</v>
      </c>
      <c r="J2592" s="19" t="s">
        <v>2037</v>
      </c>
      <c r="K2592" s="19" t="s">
        <v>13643</v>
      </c>
      <c r="L2592" s="19" t="s">
        <v>21192</v>
      </c>
      <c r="M2592" s="19" t="s">
        <v>21193</v>
      </c>
      <c r="N2592" s="19" t="s">
        <v>21190</v>
      </c>
      <c r="O2592" s="19" t="s">
        <v>1641</v>
      </c>
      <c r="P2592" s="19" t="s">
        <v>1642</v>
      </c>
      <c r="Q2592" s="46">
        <v>640</v>
      </c>
      <c r="R2592" s="19" t="s">
        <v>1544</v>
      </c>
      <c r="S2592" s="19" t="s">
        <v>13646</v>
      </c>
      <c r="T2592" s="19" t="s">
        <v>13647</v>
      </c>
      <c r="U2592" s="19" t="s">
        <v>13648</v>
      </c>
      <c r="V2592" s="19" t="s">
        <v>13649</v>
      </c>
      <c r="W2592" s="19" t="s">
        <v>2433</v>
      </c>
      <c r="X2592" s="19" t="s">
        <v>13650</v>
      </c>
      <c r="Y2592" s="19" t="s">
        <v>13651</v>
      </c>
      <c r="Z2592" s="19" t="s">
        <v>13652</v>
      </c>
      <c r="AA2592" s="46">
        <v>423</v>
      </c>
      <c r="AB2592" s="19" t="s">
        <v>481</v>
      </c>
      <c r="AC2592" s="19" t="s">
        <v>112</v>
      </c>
      <c r="AD2592" s="19" t="s">
        <v>3240</v>
      </c>
      <c r="AE2592" s="19" t="s">
        <v>3241</v>
      </c>
      <c r="AF2592" s="19" t="s">
        <v>1592</v>
      </c>
      <c r="AG2592" s="19" t="s">
        <v>3242</v>
      </c>
      <c r="AH2592" s="19" t="s">
        <v>1499</v>
      </c>
      <c r="AI2592" s="19" t="s">
        <v>1500</v>
      </c>
      <c r="AJ2592" s="45">
        <v>0</v>
      </c>
      <c r="AK2592" s="45">
        <v>0</v>
      </c>
      <c r="AL2592" s="19" t="s">
        <v>1517</v>
      </c>
      <c r="AM2592" s="46">
        <v>49300</v>
      </c>
      <c r="AN2592" s="46">
        <v>32050</v>
      </c>
      <c r="AO2592" s="46">
        <v>17250</v>
      </c>
      <c r="AP2592" s="45">
        <v>0</v>
      </c>
      <c r="AQ2592" s="45"/>
      <c r="AR2592" s="45" t="str">
        <f>IFERROR(VLOOKUP(AB2592,'Pedidos marco'!$A$1:$D$10000,4,0)," ")</f>
        <v xml:space="preserve"> </v>
      </c>
      <c r="AS2592" s="45">
        <f t="shared" si="280"/>
        <v>14</v>
      </c>
      <c r="AT2592" s="45" t="str">
        <f t="shared" si="281"/>
        <v>14</v>
      </c>
      <c r="AU2592" s="47">
        <v>32</v>
      </c>
      <c r="AV2592" s="19" t="str">
        <f t="shared" si="282"/>
        <v>04 April</v>
      </c>
      <c r="AW2592" s="19">
        <f t="shared" si="283"/>
        <v>0</v>
      </c>
      <c r="AX2592" s="19">
        <f t="shared" si="284"/>
        <v>0</v>
      </c>
      <c r="AY2592" s="19" t="e">
        <f>VLOOKUP(AG2592,Cías!$A$1:$E$10000,5,0)</f>
        <v>#N/A</v>
      </c>
      <c r="AZ2592" s="19" t="str">
        <f t="shared" si="285"/>
        <v>1013510</v>
      </c>
      <c r="BA2592" s="19" t="str">
        <f t="shared" si="286"/>
        <v>ESPARZA ENDARA ALVARO DAMIAN</v>
      </c>
      <c r="BB2592" s="19" t="e">
        <f>VLOOKUP(AG2592,Cías!$A$1:$E$10000,3,0)</f>
        <v>#N/A</v>
      </c>
      <c r="BC2592" s="19"/>
      <c r="BD2592" s="19"/>
      <c r="BE2592" s="19"/>
      <c r="BF2592" s="19"/>
      <c r="BG2592" s="19"/>
      <c r="BH2592" s="19"/>
      <c r="BI2592" s="19"/>
      <c r="BJ2592" s="19"/>
    </row>
    <row r="2593" spans="1:62" ht="15" x14ac:dyDescent="0.2">
      <c r="A2593" s="19" t="s">
        <v>21194</v>
      </c>
      <c r="B2593" s="19" t="s">
        <v>1479</v>
      </c>
      <c r="C2593" s="43">
        <v>44665</v>
      </c>
      <c r="D2593" s="44">
        <v>0.79791666666667005</v>
      </c>
      <c r="E2593" s="19" t="s">
        <v>21195</v>
      </c>
      <c r="F2593" s="19" t="s">
        <v>21196</v>
      </c>
      <c r="G2593" s="19" t="s">
        <v>21197</v>
      </c>
      <c r="H2593" s="45">
        <v>3235.2</v>
      </c>
      <c r="I2593" s="45">
        <v>3627.32</v>
      </c>
      <c r="J2593" s="19" t="s">
        <v>1560</v>
      </c>
      <c r="K2593" s="19" t="s">
        <v>21198</v>
      </c>
      <c r="L2593" s="19" t="s">
        <v>21199</v>
      </c>
      <c r="M2593" s="19" t="s">
        <v>21200</v>
      </c>
      <c r="N2593" s="19" t="s">
        <v>21194</v>
      </c>
      <c r="O2593" s="19" t="s">
        <v>367</v>
      </c>
      <c r="P2593" s="19" t="s">
        <v>368</v>
      </c>
      <c r="Q2593" s="46">
        <v>480</v>
      </c>
      <c r="R2593" s="19" t="s">
        <v>1544</v>
      </c>
      <c r="S2593" s="19" t="s">
        <v>3053</v>
      </c>
      <c r="T2593" s="19" t="s">
        <v>3054</v>
      </c>
      <c r="U2593" s="19" t="s">
        <v>7597</v>
      </c>
      <c r="V2593" s="19" t="s">
        <v>7598</v>
      </c>
      <c r="W2593" s="19" t="s">
        <v>415</v>
      </c>
      <c r="X2593" s="19" t="s">
        <v>7599</v>
      </c>
      <c r="Y2593" s="19" t="s">
        <v>417</v>
      </c>
      <c r="Z2593" s="19" t="s">
        <v>2159</v>
      </c>
      <c r="AA2593" s="46">
        <v>110</v>
      </c>
      <c r="AB2593" s="19" t="s">
        <v>450</v>
      </c>
      <c r="AC2593" s="19" t="s">
        <v>47</v>
      </c>
      <c r="AD2593" s="19" t="s">
        <v>3310</v>
      </c>
      <c r="AE2593" s="19" t="s">
        <v>3311</v>
      </c>
      <c r="AF2593" s="19" t="s">
        <v>1719</v>
      </c>
      <c r="AG2593" s="19" t="s">
        <v>3312</v>
      </c>
      <c r="AH2593" s="19" t="s">
        <v>1594</v>
      </c>
      <c r="AI2593" s="19" t="s">
        <v>1595</v>
      </c>
      <c r="AJ2593" s="45">
        <v>0.05</v>
      </c>
      <c r="AK2593" s="45">
        <v>24</v>
      </c>
      <c r="AL2593" s="19" t="s">
        <v>1501</v>
      </c>
      <c r="AM2593" s="46">
        <v>40050</v>
      </c>
      <c r="AN2593" s="46">
        <v>24060</v>
      </c>
      <c r="AO2593" s="46">
        <v>15990</v>
      </c>
      <c r="AP2593" s="45">
        <v>220.8</v>
      </c>
      <c r="AQ2593" s="45"/>
      <c r="AR2593" s="45" t="str">
        <f>IFERROR(VLOOKUP(AB2593,'Pedidos marco'!$A$1:$D$10000,4,0)," ")</f>
        <v xml:space="preserve"> </v>
      </c>
      <c r="AS2593" s="45">
        <f t="shared" si="280"/>
        <v>14</v>
      </c>
      <c r="AT2593" s="45" t="str">
        <f t="shared" si="281"/>
        <v>14</v>
      </c>
      <c r="AU2593" s="47">
        <v>24</v>
      </c>
      <c r="AV2593" s="19" t="str">
        <f t="shared" si="282"/>
        <v>04 April</v>
      </c>
      <c r="AW2593" s="19">
        <f t="shared" si="283"/>
        <v>0.46</v>
      </c>
      <c r="AX2593" s="19">
        <f t="shared" si="284"/>
        <v>9.2000000000000011</v>
      </c>
      <c r="AY2593" s="19" t="e">
        <f>VLOOKUP(AG2593,Cías!$A$1:$E$10000,5,0)</f>
        <v>#N/A</v>
      </c>
      <c r="AZ2593" s="19" t="str">
        <f t="shared" si="285"/>
        <v>1013860</v>
      </c>
      <c r="BA2593" s="19" t="str">
        <f t="shared" si="286"/>
        <v>BEDON AYALA SIXTO LEONIDAS</v>
      </c>
      <c r="BB2593" s="19" t="e">
        <f>VLOOKUP(AG2593,Cías!$A$1:$E$10000,3,0)</f>
        <v>#N/A</v>
      </c>
      <c r="BC2593" s="19"/>
      <c r="BD2593" s="19"/>
      <c r="BE2593" s="19"/>
      <c r="BF2593" s="19"/>
      <c r="BG2593" s="19"/>
      <c r="BH2593" s="19"/>
      <c r="BI2593" s="19"/>
      <c r="BJ2593" s="19"/>
    </row>
    <row r="2594" spans="1:62" ht="15" x14ac:dyDescent="0.2">
      <c r="A2594" s="19" t="s">
        <v>21201</v>
      </c>
      <c r="B2594" s="19" t="s">
        <v>1479</v>
      </c>
      <c r="C2594" s="43">
        <v>44665</v>
      </c>
      <c r="D2594" s="44">
        <v>0.80069444444444005</v>
      </c>
      <c r="E2594" s="19" t="s">
        <v>21202</v>
      </c>
      <c r="F2594" s="19" t="s">
        <v>21203</v>
      </c>
      <c r="G2594" s="19" t="s">
        <v>21204</v>
      </c>
      <c r="H2594" s="45">
        <v>3059.02</v>
      </c>
      <c r="I2594" s="45">
        <v>3429.79</v>
      </c>
      <c r="J2594" s="19" t="s">
        <v>2037</v>
      </c>
      <c r="K2594" s="19" t="s">
        <v>21205</v>
      </c>
      <c r="L2594" s="19" t="s">
        <v>21206</v>
      </c>
      <c r="M2594" s="19" t="s">
        <v>21207</v>
      </c>
      <c r="N2594" s="19" t="s">
        <v>21201</v>
      </c>
      <c r="O2594" s="19" t="s">
        <v>1603</v>
      </c>
      <c r="P2594" s="19" t="s">
        <v>1604</v>
      </c>
      <c r="Q2594" s="46">
        <v>480</v>
      </c>
      <c r="R2594" s="19" t="s">
        <v>1544</v>
      </c>
      <c r="S2594" s="19" t="s">
        <v>2041</v>
      </c>
      <c r="T2594" s="19" t="s">
        <v>2042</v>
      </c>
      <c r="U2594" s="19" t="s">
        <v>21208</v>
      </c>
      <c r="V2594" s="19" t="s">
        <v>21209</v>
      </c>
      <c r="W2594" s="19" t="s">
        <v>3607</v>
      </c>
      <c r="X2594" s="19" t="s">
        <v>21210</v>
      </c>
      <c r="Y2594" s="19" t="s">
        <v>3921</v>
      </c>
      <c r="Z2594" s="19" t="s">
        <v>3922</v>
      </c>
      <c r="AA2594" s="46">
        <v>524</v>
      </c>
      <c r="AB2594" s="19" t="s">
        <v>523</v>
      </c>
      <c r="AC2594" s="19" t="s">
        <v>198</v>
      </c>
      <c r="AD2594" s="19" t="s">
        <v>5682</v>
      </c>
      <c r="AE2594" s="19" t="s">
        <v>5683</v>
      </c>
      <c r="AF2594" s="19" t="s">
        <v>1719</v>
      </c>
      <c r="AG2594" s="19" t="s">
        <v>5684</v>
      </c>
      <c r="AH2594" s="19" t="s">
        <v>1594</v>
      </c>
      <c r="AI2594" s="19" t="s">
        <v>1595</v>
      </c>
      <c r="AJ2594" s="45">
        <v>0.05</v>
      </c>
      <c r="AK2594" s="45">
        <v>24</v>
      </c>
      <c r="AL2594" s="19" t="s">
        <v>1501</v>
      </c>
      <c r="AM2594" s="46">
        <v>40140</v>
      </c>
      <c r="AN2594" s="46">
        <v>24020</v>
      </c>
      <c r="AO2594" s="46">
        <v>16120</v>
      </c>
      <c r="AP2594" s="45">
        <v>624</v>
      </c>
      <c r="AQ2594" s="45"/>
      <c r="AR2594" s="45" t="str">
        <f>IFERROR(VLOOKUP(AB2594,'Pedidos marco'!$A$1:$D$10000,4,0)," ")</f>
        <v xml:space="preserve"> </v>
      </c>
      <c r="AS2594" s="45">
        <f t="shared" si="280"/>
        <v>14</v>
      </c>
      <c r="AT2594" s="45" t="str">
        <f t="shared" si="281"/>
        <v>14</v>
      </c>
      <c r="AU2594" s="47">
        <v>24</v>
      </c>
      <c r="AV2594" s="19" t="str">
        <f t="shared" si="282"/>
        <v>04 April</v>
      </c>
      <c r="AW2594" s="19">
        <f t="shared" si="283"/>
        <v>1.3</v>
      </c>
      <c r="AX2594" s="19">
        <f t="shared" si="284"/>
        <v>26</v>
      </c>
      <c r="AY2594" s="19" t="e">
        <f>VLOOKUP(AG2594,Cías!$A$1:$E$10000,5,0)</f>
        <v>#N/A</v>
      </c>
      <c r="AZ2594" s="19" t="str">
        <f t="shared" si="285"/>
        <v>1016455</v>
      </c>
      <c r="BA2594" s="19" t="str">
        <f t="shared" si="286"/>
        <v>MEDIAVILLA VALENZUELA MILTON SANTIA</v>
      </c>
      <c r="BB2594" s="19" t="e">
        <f>VLOOKUP(AG2594,Cías!$A$1:$E$10000,3,0)</f>
        <v>#N/A</v>
      </c>
      <c r="BC2594" s="19"/>
      <c r="BD2594" s="19"/>
      <c r="BE2594" s="19"/>
      <c r="BF2594" s="19"/>
      <c r="BG2594" s="19"/>
      <c r="BH2594" s="19"/>
      <c r="BI2594" s="19"/>
      <c r="BJ2594" s="19"/>
    </row>
    <row r="2595" spans="1:62" ht="15" x14ac:dyDescent="0.2">
      <c r="A2595" s="19" t="s">
        <v>21211</v>
      </c>
      <c r="B2595" s="19" t="s">
        <v>1479</v>
      </c>
      <c r="C2595" s="43">
        <v>44665</v>
      </c>
      <c r="D2595" s="44">
        <v>0.80486111111111003</v>
      </c>
      <c r="E2595" s="19" t="s">
        <v>21212</v>
      </c>
      <c r="F2595" s="19" t="s">
        <v>21213</v>
      </c>
      <c r="G2595" s="19" t="s">
        <v>21214</v>
      </c>
      <c r="H2595" s="45">
        <v>1310</v>
      </c>
      <c r="I2595" s="45">
        <v>1468.78</v>
      </c>
      <c r="J2595" s="19" t="s">
        <v>1560</v>
      </c>
      <c r="K2595" s="19" t="s">
        <v>21215</v>
      </c>
      <c r="L2595" s="19" t="s">
        <v>21216</v>
      </c>
      <c r="M2595" s="19" t="s">
        <v>21217</v>
      </c>
      <c r="N2595" s="19" t="s">
        <v>21211</v>
      </c>
      <c r="O2595" s="19" t="s">
        <v>1641</v>
      </c>
      <c r="P2595" s="19" t="s">
        <v>1642</v>
      </c>
      <c r="Q2595" s="46">
        <v>200</v>
      </c>
      <c r="R2595" s="19" t="s">
        <v>1544</v>
      </c>
      <c r="S2595" s="19" t="s">
        <v>5941</v>
      </c>
      <c r="T2595" s="19" t="s">
        <v>5942</v>
      </c>
      <c r="U2595" s="19" t="s">
        <v>5943</v>
      </c>
      <c r="V2595" s="19" t="s">
        <v>5944</v>
      </c>
      <c r="W2595" s="19" t="s">
        <v>4073</v>
      </c>
      <c r="X2595" s="19" t="s">
        <v>5945</v>
      </c>
      <c r="Y2595" s="19" t="s">
        <v>4075</v>
      </c>
      <c r="Z2595" s="19" t="s">
        <v>4076</v>
      </c>
      <c r="AA2595" s="46">
        <v>468</v>
      </c>
      <c r="AB2595" s="19" t="s">
        <v>504</v>
      </c>
      <c r="AC2595" s="19" t="s">
        <v>157</v>
      </c>
      <c r="AD2595" s="19" t="s">
        <v>5075</v>
      </c>
      <c r="AE2595" s="19" t="s">
        <v>1481</v>
      </c>
      <c r="AF2595" s="19" t="s">
        <v>1554</v>
      </c>
      <c r="AG2595" s="19" t="s">
        <v>5076</v>
      </c>
      <c r="AH2595" s="19" t="s">
        <v>1499</v>
      </c>
      <c r="AI2595" s="19" t="s">
        <v>1500</v>
      </c>
      <c r="AJ2595" s="45">
        <v>0</v>
      </c>
      <c r="AK2595" s="45">
        <v>0</v>
      </c>
      <c r="AL2595" s="19" t="s">
        <v>1501</v>
      </c>
      <c r="AM2595" s="46">
        <v>14546.111000000001</v>
      </c>
      <c r="AN2595" s="46">
        <v>10011.111000000001</v>
      </c>
      <c r="AO2595" s="46">
        <v>4535</v>
      </c>
      <c r="AP2595" s="45">
        <v>230</v>
      </c>
      <c r="AQ2595" s="45"/>
      <c r="AR2595" s="45" t="str">
        <f>IFERROR(VLOOKUP(AB2595,'Pedidos marco'!$A$1:$D$10000,4,0)," ")</f>
        <v xml:space="preserve"> </v>
      </c>
      <c r="AS2595" s="45">
        <f t="shared" si="280"/>
        <v>14</v>
      </c>
      <c r="AT2595" s="45" t="str">
        <f t="shared" si="281"/>
        <v>14</v>
      </c>
      <c r="AU2595" s="47">
        <v>10</v>
      </c>
      <c r="AV2595" s="19" t="str">
        <f t="shared" si="282"/>
        <v>04 April</v>
      </c>
      <c r="AW2595" s="19">
        <f t="shared" si="283"/>
        <v>1.1499999999999999</v>
      </c>
      <c r="AX2595" s="19">
        <f t="shared" si="284"/>
        <v>23</v>
      </c>
      <c r="AY2595" s="19" t="e">
        <f>VLOOKUP(AG2595,Cías!$A$1:$E$10000,5,0)</f>
        <v>#N/A</v>
      </c>
      <c r="AZ2595" s="19" t="str">
        <f t="shared" si="285"/>
        <v>1013275</v>
      </c>
      <c r="BA2595" s="19" t="str">
        <f t="shared" si="286"/>
        <v>HARO RUIZ SIXTO RIGOBERTO</v>
      </c>
      <c r="BB2595" s="19" t="e">
        <f>VLOOKUP(AG2595,Cías!$A$1:$E$10000,3,0)</f>
        <v>#N/A</v>
      </c>
      <c r="BC2595" s="19"/>
      <c r="BD2595" s="19"/>
      <c r="BE2595" s="19"/>
      <c r="BF2595" s="19"/>
      <c r="BG2595" s="19"/>
      <c r="BH2595" s="19"/>
      <c r="BI2595" s="19"/>
      <c r="BJ2595" s="19"/>
    </row>
    <row r="2596" spans="1:62" ht="15" x14ac:dyDescent="0.2">
      <c r="A2596" s="19" t="s">
        <v>21211</v>
      </c>
      <c r="B2596" s="19" t="s">
        <v>1479</v>
      </c>
      <c r="C2596" s="43">
        <v>44665</v>
      </c>
      <c r="D2596" s="44">
        <v>0.80486111111111003</v>
      </c>
      <c r="E2596" s="19" t="s">
        <v>21218</v>
      </c>
      <c r="F2596" s="19" t="s">
        <v>21219</v>
      </c>
      <c r="G2596" s="19" t="s">
        <v>21220</v>
      </c>
      <c r="H2596" s="45">
        <v>1089.5999999999999</v>
      </c>
      <c r="I2596" s="45">
        <v>1221.6600000000001</v>
      </c>
      <c r="J2596" s="19" t="s">
        <v>1560</v>
      </c>
      <c r="K2596" s="19" t="s">
        <v>21215</v>
      </c>
      <c r="L2596" s="19" t="s">
        <v>21221</v>
      </c>
      <c r="M2596" s="19" t="s">
        <v>21222</v>
      </c>
      <c r="N2596" s="19" t="s">
        <v>21211</v>
      </c>
      <c r="O2596" s="19" t="s">
        <v>1603</v>
      </c>
      <c r="P2596" s="19" t="s">
        <v>1604</v>
      </c>
      <c r="Q2596" s="46">
        <v>160</v>
      </c>
      <c r="R2596" s="19" t="s">
        <v>1544</v>
      </c>
      <c r="S2596" s="19" t="s">
        <v>5941</v>
      </c>
      <c r="T2596" s="19" t="s">
        <v>5942</v>
      </c>
      <c r="U2596" s="19" t="s">
        <v>5943</v>
      </c>
      <c r="V2596" s="19" t="s">
        <v>5944</v>
      </c>
      <c r="W2596" s="19" t="s">
        <v>4073</v>
      </c>
      <c r="X2596" s="19" t="s">
        <v>5945</v>
      </c>
      <c r="Y2596" s="19" t="s">
        <v>4075</v>
      </c>
      <c r="Z2596" s="19" t="s">
        <v>4076</v>
      </c>
      <c r="AA2596" s="46">
        <v>468</v>
      </c>
      <c r="AB2596" s="19" t="s">
        <v>504</v>
      </c>
      <c r="AC2596" s="19" t="s">
        <v>157</v>
      </c>
      <c r="AD2596" s="19" t="s">
        <v>5075</v>
      </c>
      <c r="AE2596" s="19" t="s">
        <v>1481</v>
      </c>
      <c r="AF2596" s="19" t="s">
        <v>1554</v>
      </c>
      <c r="AG2596" s="19" t="s">
        <v>5076</v>
      </c>
      <c r="AH2596" s="19" t="s">
        <v>1499</v>
      </c>
      <c r="AI2596" s="19" t="s">
        <v>1500</v>
      </c>
      <c r="AJ2596" s="45">
        <v>0</v>
      </c>
      <c r="AK2596" s="45">
        <v>0</v>
      </c>
      <c r="AL2596" s="19" t="s">
        <v>1501</v>
      </c>
      <c r="AM2596" s="46">
        <v>12543.888999999999</v>
      </c>
      <c r="AN2596" s="46">
        <v>8008.8890000000001</v>
      </c>
      <c r="AO2596" s="46">
        <v>4535</v>
      </c>
      <c r="AP2596" s="45">
        <v>184</v>
      </c>
      <c r="AQ2596" s="45"/>
      <c r="AR2596" s="45" t="str">
        <f>IFERROR(VLOOKUP(AB2596,'Pedidos marco'!$A$1:$D$10000,4,0)," ")</f>
        <v xml:space="preserve"> </v>
      </c>
      <c r="AS2596" s="45">
        <f t="shared" si="280"/>
        <v>14</v>
      </c>
      <c r="AT2596" s="45" t="str">
        <f t="shared" si="281"/>
        <v>14</v>
      </c>
      <c r="AU2596" s="47">
        <v>8</v>
      </c>
      <c r="AV2596" s="19" t="str">
        <f t="shared" si="282"/>
        <v>04 April</v>
      </c>
      <c r="AW2596" s="19">
        <f t="shared" si="283"/>
        <v>1.1499999999999999</v>
      </c>
      <c r="AX2596" s="19">
        <f t="shared" si="284"/>
        <v>23</v>
      </c>
      <c r="AY2596" s="19" t="e">
        <f>VLOOKUP(AG2596,Cías!$A$1:$E$10000,5,0)</f>
        <v>#N/A</v>
      </c>
      <c r="AZ2596" s="19" t="str">
        <f t="shared" si="285"/>
        <v>1013275</v>
      </c>
      <c r="BA2596" s="19" t="str">
        <f t="shared" si="286"/>
        <v>HARO RUIZ SIXTO RIGOBERTO</v>
      </c>
      <c r="BB2596" s="19" t="e">
        <f>VLOOKUP(AG2596,Cías!$A$1:$E$10000,3,0)</f>
        <v>#N/A</v>
      </c>
      <c r="BC2596" s="19"/>
      <c r="BD2596" s="19"/>
      <c r="BE2596" s="19"/>
      <c r="BF2596" s="19"/>
      <c r="BG2596" s="19"/>
      <c r="BH2596" s="19"/>
      <c r="BI2596" s="19"/>
      <c r="BJ2596" s="19"/>
    </row>
    <row r="2597" spans="1:62" ht="15" x14ac:dyDescent="0.2">
      <c r="A2597" s="19" t="s">
        <v>21223</v>
      </c>
      <c r="B2597" s="19" t="s">
        <v>1479</v>
      </c>
      <c r="C2597" s="43">
        <v>44665</v>
      </c>
      <c r="D2597" s="44">
        <v>0.80555555555556002</v>
      </c>
      <c r="E2597" s="19" t="s">
        <v>21224</v>
      </c>
      <c r="F2597" s="19" t="s">
        <v>1481</v>
      </c>
      <c r="G2597" s="19" t="s">
        <v>1481</v>
      </c>
      <c r="H2597" s="45">
        <v>0</v>
      </c>
      <c r="I2597" s="45">
        <v>0</v>
      </c>
      <c r="J2597" s="19" t="s">
        <v>1482</v>
      </c>
      <c r="K2597" s="19" t="s">
        <v>21225</v>
      </c>
      <c r="L2597" s="19" t="s">
        <v>21226</v>
      </c>
      <c r="M2597" s="19" t="s">
        <v>21227</v>
      </c>
      <c r="N2597" s="19" t="s">
        <v>21223</v>
      </c>
      <c r="O2597" s="19" t="s">
        <v>1486</v>
      </c>
      <c r="P2597" s="19" t="s">
        <v>1487</v>
      </c>
      <c r="Q2597" s="46">
        <v>31.36</v>
      </c>
      <c r="R2597" s="19" t="s">
        <v>1488</v>
      </c>
      <c r="S2597" s="19" t="s">
        <v>1489</v>
      </c>
      <c r="T2597" s="19" t="s">
        <v>418</v>
      </c>
      <c r="U2597" s="19" t="s">
        <v>1508</v>
      </c>
      <c r="V2597" s="19" t="s">
        <v>1509</v>
      </c>
      <c r="W2597" s="19" t="s">
        <v>415</v>
      </c>
      <c r="X2597" s="19" t="s">
        <v>1510</v>
      </c>
      <c r="Y2597" s="19" t="s">
        <v>1511</v>
      </c>
      <c r="Z2597" s="19" t="s">
        <v>1512</v>
      </c>
      <c r="AA2597" s="46">
        <v>113</v>
      </c>
      <c r="AB2597" s="19" t="s">
        <v>1513</v>
      </c>
      <c r="AC2597" s="19" t="s">
        <v>418</v>
      </c>
      <c r="AD2597" s="19" t="s">
        <v>1523</v>
      </c>
      <c r="AE2597" s="19" t="s">
        <v>1481</v>
      </c>
      <c r="AF2597" s="19" t="s">
        <v>1497</v>
      </c>
      <c r="AG2597" s="19" t="s">
        <v>1524</v>
      </c>
      <c r="AH2597" s="19" t="s">
        <v>1499</v>
      </c>
      <c r="AI2597" s="19" t="s">
        <v>1500</v>
      </c>
      <c r="AJ2597" s="45">
        <v>0</v>
      </c>
      <c r="AK2597" s="45">
        <v>0</v>
      </c>
      <c r="AL2597" s="19" t="s">
        <v>1517</v>
      </c>
      <c r="AM2597" s="46">
        <v>50420</v>
      </c>
      <c r="AN2597" s="46">
        <v>31360</v>
      </c>
      <c r="AO2597" s="46">
        <v>19060</v>
      </c>
      <c r="AP2597" s="45">
        <v>0</v>
      </c>
      <c r="AQ2597" s="45"/>
      <c r="AR2597" s="45" t="str">
        <f>IFERROR(VLOOKUP(AB2597,'Pedidos marco'!$A$1:$D$10000,4,0)," ")</f>
        <v xml:space="preserve"> </v>
      </c>
      <c r="AS2597" s="45">
        <f t="shared" si="280"/>
        <v>14</v>
      </c>
      <c r="AT2597" s="45" t="str">
        <f t="shared" si="281"/>
        <v>14</v>
      </c>
      <c r="AU2597" s="47">
        <v>31.36</v>
      </c>
      <c r="AV2597" s="19" t="str">
        <f t="shared" si="282"/>
        <v>04 April</v>
      </c>
      <c r="AW2597" s="19">
        <f t="shared" si="283"/>
        <v>0</v>
      </c>
      <c r="AX2597" s="19">
        <f t="shared" si="284"/>
        <v>0</v>
      </c>
      <c r="AY2597" s="19" t="e">
        <f>VLOOKUP(AG2597,Cías!$A$1:$E$10000,5,0)</f>
        <v>#N/A</v>
      </c>
      <c r="AZ2597" s="19" t="str">
        <f t="shared" si="285"/>
        <v>1014412</v>
      </c>
      <c r="BA2597" s="19" t="str">
        <f t="shared" si="286"/>
        <v>UNION DE CONCRETERAS UNICON UCUE</v>
      </c>
      <c r="BB2597" s="19" t="e">
        <f>VLOOKUP(AG2597,Cías!$A$1:$E$10000,3,0)</f>
        <v>#N/A</v>
      </c>
      <c r="BC2597" s="19"/>
      <c r="BD2597" s="19"/>
      <c r="BE2597" s="19"/>
      <c r="BF2597" s="19"/>
      <c r="BG2597" s="19"/>
      <c r="BH2597" s="19"/>
      <c r="BI2597" s="19"/>
      <c r="BJ2597" s="19"/>
    </row>
    <row r="2598" spans="1:62" ht="15" x14ac:dyDescent="0.2">
      <c r="A2598" s="19" t="s">
        <v>21228</v>
      </c>
      <c r="B2598" s="19" t="s">
        <v>1479</v>
      </c>
      <c r="C2598" s="43">
        <v>44665</v>
      </c>
      <c r="D2598" s="44">
        <v>0.80763888888889002</v>
      </c>
      <c r="E2598" s="19" t="s">
        <v>21229</v>
      </c>
      <c r="F2598" s="19" t="s">
        <v>21230</v>
      </c>
      <c r="G2598" s="19" t="s">
        <v>21231</v>
      </c>
      <c r="H2598" s="45">
        <v>2426.4</v>
      </c>
      <c r="I2598" s="45">
        <v>2720.5</v>
      </c>
      <c r="J2598" s="19" t="s">
        <v>1560</v>
      </c>
      <c r="K2598" s="19" t="s">
        <v>21232</v>
      </c>
      <c r="L2598" s="19" t="s">
        <v>21233</v>
      </c>
      <c r="M2598" s="19" t="s">
        <v>21234</v>
      </c>
      <c r="N2598" s="19" t="s">
        <v>21228</v>
      </c>
      <c r="O2598" s="19" t="s">
        <v>367</v>
      </c>
      <c r="P2598" s="19" t="s">
        <v>368</v>
      </c>
      <c r="Q2598" s="46">
        <v>360</v>
      </c>
      <c r="R2598" s="19" t="s">
        <v>1544</v>
      </c>
      <c r="S2598" s="19" t="s">
        <v>3053</v>
      </c>
      <c r="T2598" s="19" t="s">
        <v>3054</v>
      </c>
      <c r="U2598" s="19" t="s">
        <v>3055</v>
      </c>
      <c r="V2598" s="19" t="s">
        <v>3056</v>
      </c>
      <c r="W2598" s="19" t="s">
        <v>415</v>
      </c>
      <c r="X2598" s="19" t="s">
        <v>3057</v>
      </c>
      <c r="Y2598" s="19" t="s">
        <v>1511</v>
      </c>
      <c r="Z2598" s="19" t="s">
        <v>1512</v>
      </c>
      <c r="AA2598" s="46">
        <v>113</v>
      </c>
      <c r="AB2598" s="19" t="s">
        <v>479</v>
      </c>
      <c r="AC2598" s="19" t="s">
        <v>108</v>
      </c>
      <c r="AD2598" s="19" t="s">
        <v>5322</v>
      </c>
      <c r="AE2598" s="19" t="s">
        <v>1481</v>
      </c>
      <c r="AF2598" s="19" t="s">
        <v>1554</v>
      </c>
      <c r="AG2598" s="19" t="s">
        <v>5323</v>
      </c>
      <c r="AH2598" s="19" t="s">
        <v>1594</v>
      </c>
      <c r="AI2598" s="19" t="s">
        <v>1595</v>
      </c>
      <c r="AJ2598" s="45">
        <v>0.05</v>
      </c>
      <c r="AK2598" s="45">
        <v>18</v>
      </c>
      <c r="AL2598" s="19" t="s">
        <v>1501</v>
      </c>
      <c r="AM2598" s="46">
        <v>27580</v>
      </c>
      <c r="AN2598" s="46">
        <v>18030</v>
      </c>
      <c r="AO2598" s="46">
        <v>9550</v>
      </c>
      <c r="AP2598" s="45">
        <v>165.6</v>
      </c>
      <c r="AQ2598" s="45"/>
      <c r="AR2598" s="45" t="str">
        <f>IFERROR(VLOOKUP(AB2598,'Pedidos marco'!$A$1:$D$10000,4,0)," ")</f>
        <v xml:space="preserve"> </v>
      </c>
      <c r="AS2598" s="45">
        <f t="shared" si="280"/>
        <v>14</v>
      </c>
      <c r="AT2598" s="45" t="str">
        <f t="shared" si="281"/>
        <v>14</v>
      </c>
      <c r="AU2598" s="47">
        <v>18</v>
      </c>
      <c r="AV2598" s="19" t="str">
        <f t="shared" si="282"/>
        <v>04 April</v>
      </c>
      <c r="AW2598" s="19">
        <f t="shared" si="283"/>
        <v>0.45999999999999996</v>
      </c>
      <c r="AX2598" s="19">
        <f t="shared" si="284"/>
        <v>9.1999999999999993</v>
      </c>
      <c r="AY2598" s="19" t="e">
        <f>VLOOKUP(AG2598,Cías!$A$1:$E$10000,5,0)</f>
        <v>#N/A</v>
      </c>
      <c r="AZ2598" s="19" t="str">
        <f t="shared" si="285"/>
        <v>1022019</v>
      </c>
      <c r="BA2598" s="19" t="str">
        <f t="shared" si="286"/>
        <v>ENRIQUEZ LARA ORLANDO DANILO</v>
      </c>
      <c r="BB2598" s="19" t="e">
        <f>VLOOKUP(AG2598,Cías!$A$1:$E$10000,3,0)</f>
        <v>#N/A</v>
      </c>
      <c r="BC2598" s="19"/>
      <c r="BD2598" s="19"/>
      <c r="BE2598" s="19"/>
      <c r="BF2598" s="19"/>
      <c r="BG2598" s="19"/>
      <c r="BH2598" s="19"/>
      <c r="BI2598" s="19"/>
      <c r="BJ2598" s="19"/>
    </row>
    <row r="2599" spans="1:62" ht="15" x14ac:dyDescent="0.2">
      <c r="A2599" s="19" t="s">
        <v>21235</v>
      </c>
      <c r="B2599" s="19" t="s">
        <v>1479</v>
      </c>
      <c r="C2599" s="43">
        <v>44665</v>
      </c>
      <c r="D2599" s="44">
        <v>0.80833333333333002</v>
      </c>
      <c r="E2599" s="19" t="s">
        <v>21236</v>
      </c>
      <c r="F2599" s="19" t="s">
        <v>13641</v>
      </c>
      <c r="G2599" s="19" t="s">
        <v>13642</v>
      </c>
      <c r="H2599" s="45">
        <v>2572.8000000000002</v>
      </c>
      <c r="I2599" s="45">
        <v>2884.64</v>
      </c>
      <c r="J2599" s="19" t="s">
        <v>2037</v>
      </c>
      <c r="K2599" s="19" t="s">
        <v>13643</v>
      </c>
      <c r="L2599" s="19" t="s">
        <v>21237</v>
      </c>
      <c r="M2599" s="19" t="s">
        <v>21238</v>
      </c>
      <c r="N2599" s="19" t="s">
        <v>21235</v>
      </c>
      <c r="O2599" s="19" t="s">
        <v>1641</v>
      </c>
      <c r="P2599" s="19" t="s">
        <v>1642</v>
      </c>
      <c r="Q2599" s="46">
        <v>640</v>
      </c>
      <c r="R2599" s="19" t="s">
        <v>1544</v>
      </c>
      <c r="S2599" s="19" t="s">
        <v>13646</v>
      </c>
      <c r="T2599" s="19" t="s">
        <v>13647</v>
      </c>
      <c r="U2599" s="19" t="s">
        <v>13648</v>
      </c>
      <c r="V2599" s="19" t="s">
        <v>13649</v>
      </c>
      <c r="W2599" s="19" t="s">
        <v>2433</v>
      </c>
      <c r="X2599" s="19" t="s">
        <v>13650</v>
      </c>
      <c r="Y2599" s="19" t="s">
        <v>13651</v>
      </c>
      <c r="Z2599" s="19" t="s">
        <v>13652</v>
      </c>
      <c r="AA2599" s="46">
        <v>423</v>
      </c>
      <c r="AB2599" s="19" t="s">
        <v>592</v>
      </c>
      <c r="AC2599" s="19" t="s">
        <v>341</v>
      </c>
      <c r="AD2599" s="19" t="s">
        <v>6729</v>
      </c>
      <c r="AE2599" s="19" t="s">
        <v>6730</v>
      </c>
      <c r="AF2599" s="19" t="s">
        <v>1592</v>
      </c>
      <c r="AG2599" s="19" t="s">
        <v>6731</v>
      </c>
      <c r="AH2599" s="19" t="s">
        <v>1499</v>
      </c>
      <c r="AI2599" s="19" t="s">
        <v>1500</v>
      </c>
      <c r="AJ2599" s="45">
        <v>0</v>
      </c>
      <c r="AK2599" s="45">
        <v>0</v>
      </c>
      <c r="AL2599" s="19" t="s">
        <v>1517</v>
      </c>
      <c r="AM2599" s="46">
        <v>49230</v>
      </c>
      <c r="AN2599" s="46">
        <v>32050</v>
      </c>
      <c r="AO2599" s="46">
        <v>17180</v>
      </c>
      <c r="AP2599" s="45">
        <v>0</v>
      </c>
      <c r="AQ2599" s="45"/>
      <c r="AR2599" s="45" t="str">
        <f>IFERROR(VLOOKUP(AB2599,'Pedidos marco'!$A$1:$D$10000,4,0)," ")</f>
        <v xml:space="preserve"> </v>
      </c>
      <c r="AS2599" s="45">
        <f t="shared" si="280"/>
        <v>14</v>
      </c>
      <c r="AT2599" s="45" t="str">
        <f t="shared" si="281"/>
        <v>14</v>
      </c>
      <c r="AU2599" s="47">
        <v>32</v>
      </c>
      <c r="AV2599" s="19" t="str">
        <f t="shared" si="282"/>
        <v>04 April</v>
      </c>
      <c r="AW2599" s="19">
        <f t="shared" si="283"/>
        <v>0</v>
      </c>
      <c r="AX2599" s="19">
        <f t="shared" si="284"/>
        <v>0</v>
      </c>
      <c r="AY2599" s="19" t="e">
        <f>VLOOKUP(AG2599,Cías!$A$1:$E$10000,5,0)</f>
        <v>#N/A</v>
      </c>
      <c r="AZ2599" s="19" t="str">
        <f t="shared" si="285"/>
        <v>1013564</v>
      </c>
      <c r="BA2599" s="19" t="str">
        <f t="shared" si="286"/>
        <v>VIVERO MORALES MILTON CICERON</v>
      </c>
      <c r="BB2599" s="19" t="e">
        <f>VLOOKUP(AG2599,Cías!$A$1:$E$10000,3,0)</f>
        <v>#N/A</v>
      </c>
      <c r="BC2599" s="19"/>
      <c r="BD2599" s="19"/>
      <c r="BE2599" s="19"/>
      <c r="BF2599" s="19"/>
      <c r="BG2599" s="19"/>
      <c r="BH2599" s="19"/>
      <c r="BI2599" s="19"/>
      <c r="BJ2599" s="19"/>
    </row>
    <row r="2600" spans="1:62" ht="15" x14ac:dyDescent="0.2">
      <c r="A2600" s="19" t="s">
        <v>21239</v>
      </c>
      <c r="B2600" s="19" t="s">
        <v>1479</v>
      </c>
      <c r="C2600" s="43">
        <v>44665</v>
      </c>
      <c r="D2600" s="44">
        <v>0.82291666666666996</v>
      </c>
      <c r="E2600" s="19" t="s">
        <v>21240</v>
      </c>
      <c r="F2600" s="19" t="s">
        <v>21241</v>
      </c>
      <c r="G2600" s="19" t="s">
        <v>21242</v>
      </c>
      <c r="H2600" s="45">
        <v>2401.1999999999998</v>
      </c>
      <c r="I2600" s="45">
        <v>2692.24</v>
      </c>
      <c r="J2600" s="19" t="s">
        <v>1560</v>
      </c>
      <c r="K2600" s="19" t="s">
        <v>21243</v>
      </c>
      <c r="L2600" s="19" t="s">
        <v>21244</v>
      </c>
      <c r="M2600" s="19" t="s">
        <v>21245</v>
      </c>
      <c r="N2600" s="19" t="s">
        <v>21239</v>
      </c>
      <c r="O2600" s="19" t="s">
        <v>1641</v>
      </c>
      <c r="P2600" s="19" t="s">
        <v>1642</v>
      </c>
      <c r="Q2600" s="46">
        <v>360</v>
      </c>
      <c r="R2600" s="19" t="s">
        <v>1544</v>
      </c>
      <c r="S2600" s="19" t="s">
        <v>2867</v>
      </c>
      <c r="T2600" s="19" t="s">
        <v>2868</v>
      </c>
      <c r="U2600" s="19" t="s">
        <v>2869</v>
      </c>
      <c r="V2600" s="19" t="s">
        <v>2870</v>
      </c>
      <c r="W2600" s="19" t="s">
        <v>2871</v>
      </c>
      <c r="X2600" s="19" t="s">
        <v>2872</v>
      </c>
      <c r="Y2600" s="19" t="s">
        <v>2873</v>
      </c>
      <c r="Z2600" s="19" t="s">
        <v>2874</v>
      </c>
      <c r="AA2600" s="46">
        <v>229</v>
      </c>
      <c r="AB2600" s="19" t="s">
        <v>493</v>
      </c>
      <c r="AC2600" s="19" t="s">
        <v>135</v>
      </c>
      <c r="AD2600" s="19" t="s">
        <v>3880</v>
      </c>
      <c r="AE2600" s="19" t="s">
        <v>1481</v>
      </c>
      <c r="AF2600" s="19" t="s">
        <v>1554</v>
      </c>
      <c r="AG2600" s="19" t="s">
        <v>3881</v>
      </c>
      <c r="AH2600" s="19" t="s">
        <v>1499</v>
      </c>
      <c r="AI2600" s="19" t="s">
        <v>1500</v>
      </c>
      <c r="AJ2600" s="45">
        <v>0</v>
      </c>
      <c r="AK2600" s="45">
        <v>0</v>
      </c>
      <c r="AL2600" s="19" t="s">
        <v>1501</v>
      </c>
      <c r="AM2600" s="46">
        <v>27050</v>
      </c>
      <c r="AN2600" s="46">
        <v>18020</v>
      </c>
      <c r="AO2600" s="46">
        <v>9030</v>
      </c>
      <c r="AP2600" s="45">
        <v>280.8</v>
      </c>
      <c r="AQ2600" s="45"/>
      <c r="AR2600" s="45" t="str">
        <f>IFERROR(VLOOKUP(AB2600,'Pedidos marco'!$A$1:$D$10000,4,0)," ")</f>
        <v xml:space="preserve"> </v>
      </c>
      <c r="AS2600" s="45">
        <f t="shared" si="280"/>
        <v>14</v>
      </c>
      <c r="AT2600" s="45" t="str">
        <f t="shared" si="281"/>
        <v>14</v>
      </c>
      <c r="AU2600" s="47">
        <v>18</v>
      </c>
      <c r="AV2600" s="19" t="str">
        <f t="shared" si="282"/>
        <v>04 April</v>
      </c>
      <c r="AW2600" s="19">
        <f t="shared" si="283"/>
        <v>0.78</v>
      </c>
      <c r="AX2600" s="19">
        <f t="shared" si="284"/>
        <v>15.600000000000001</v>
      </c>
      <c r="AY2600" s="19" t="e">
        <f>VLOOKUP(AG2600,Cías!$A$1:$E$10000,5,0)</f>
        <v>#N/A</v>
      </c>
      <c r="AZ2600" s="19" t="str">
        <f t="shared" si="285"/>
        <v>1020060</v>
      </c>
      <c r="BA2600" s="19" t="str">
        <f t="shared" si="286"/>
        <v>FUERTES RUEDA HUGO BALDOMERO</v>
      </c>
      <c r="BB2600" s="19" t="e">
        <f>VLOOKUP(AG2600,Cías!$A$1:$E$10000,3,0)</f>
        <v>#N/A</v>
      </c>
      <c r="BC2600" s="19"/>
      <c r="BD2600" s="19"/>
      <c r="BE2600" s="19"/>
      <c r="BF2600" s="19"/>
      <c r="BG2600" s="19"/>
      <c r="BH2600" s="19"/>
      <c r="BI2600" s="19"/>
      <c r="BJ2600" s="19"/>
    </row>
    <row r="2601" spans="1:62" ht="15" x14ac:dyDescent="0.2">
      <c r="A2601" s="19" t="s">
        <v>21246</v>
      </c>
      <c r="B2601" s="19" t="s">
        <v>1479</v>
      </c>
      <c r="C2601" s="43">
        <v>44665</v>
      </c>
      <c r="D2601" s="44">
        <v>0.83333333333333004</v>
      </c>
      <c r="E2601" s="19" t="s">
        <v>21247</v>
      </c>
      <c r="F2601" s="19" t="s">
        <v>21248</v>
      </c>
      <c r="G2601" s="19" t="s">
        <v>21249</v>
      </c>
      <c r="H2601" s="45">
        <v>2545.1999999999998</v>
      </c>
      <c r="I2601" s="45">
        <v>2853.69</v>
      </c>
      <c r="J2601" s="19" t="s">
        <v>2037</v>
      </c>
      <c r="K2601" s="19" t="s">
        <v>21250</v>
      </c>
      <c r="L2601" s="19" t="s">
        <v>21251</v>
      </c>
      <c r="M2601" s="19" t="s">
        <v>21252</v>
      </c>
      <c r="N2601" s="19" t="s">
        <v>21246</v>
      </c>
      <c r="O2601" s="19" t="s">
        <v>1603</v>
      </c>
      <c r="P2601" s="19" t="s">
        <v>1604</v>
      </c>
      <c r="Q2601" s="46">
        <v>360</v>
      </c>
      <c r="R2601" s="19" t="s">
        <v>1544</v>
      </c>
      <c r="S2601" s="19" t="s">
        <v>6096</v>
      </c>
      <c r="T2601" s="19" t="s">
        <v>6097</v>
      </c>
      <c r="U2601" s="19" t="s">
        <v>6098</v>
      </c>
      <c r="V2601" s="19" t="s">
        <v>6099</v>
      </c>
      <c r="W2601" s="19" t="s">
        <v>2144</v>
      </c>
      <c r="X2601" s="19" t="s">
        <v>6100</v>
      </c>
      <c r="Y2601" s="19" t="s">
        <v>2146</v>
      </c>
      <c r="Z2601" s="19" t="s">
        <v>2147</v>
      </c>
      <c r="AA2601" s="46">
        <v>388</v>
      </c>
      <c r="AB2601" s="19" t="s">
        <v>511</v>
      </c>
      <c r="AC2601" s="19" t="s">
        <v>171</v>
      </c>
      <c r="AD2601" s="19" t="s">
        <v>2543</v>
      </c>
      <c r="AE2601" s="19" t="s">
        <v>2544</v>
      </c>
      <c r="AF2601" s="19" t="s">
        <v>1554</v>
      </c>
      <c r="AG2601" s="19" t="s">
        <v>2545</v>
      </c>
      <c r="AH2601" s="19" t="s">
        <v>1499</v>
      </c>
      <c r="AI2601" s="19" t="s">
        <v>1500</v>
      </c>
      <c r="AJ2601" s="45">
        <v>0</v>
      </c>
      <c r="AK2601" s="45">
        <v>0</v>
      </c>
      <c r="AL2601" s="19" t="s">
        <v>1501</v>
      </c>
      <c r="AM2601" s="46">
        <v>27050</v>
      </c>
      <c r="AN2601" s="46">
        <v>18000</v>
      </c>
      <c r="AO2601" s="46">
        <v>9050</v>
      </c>
      <c r="AP2601" s="45">
        <v>381.6</v>
      </c>
      <c r="AQ2601" s="45"/>
      <c r="AR2601" s="45" t="str">
        <f>IFERROR(VLOOKUP(AB2601,'Pedidos marco'!$A$1:$D$10000,4,0)," ")</f>
        <v xml:space="preserve"> </v>
      </c>
      <c r="AS2601" s="45">
        <f t="shared" si="280"/>
        <v>14</v>
      </c>
      <c r="AT2601" s="45" t="str">
        <f t="shared" si="281"/>
        <v>14</v>
      </c>
      <c r="AU2601" s="47">
        <v>18</v>
      </c>
      <c r="AV2601" s="19" t="str">
        <f t="shared" si="282"/>
        <v>04 April</v>
      </c>
      <c r="AW2601" s="19">
        <f t="shared" si="283"/>
        <v>1.06</v>
      </c>
      <c r="AX2601" s="19">
        <f t="shared" si="284"/>
        <v>21.200000000000003</v>
      </c>
      <c r="AY2601" s="19" t="e">
        <f>VLOOKUP(AG2601,Cías!$A$1:$E$10000,5,0)</f>
        <v>#N/A</v>
      </c>
      <c r="AZ2601" s="19" t="str">
        <f t="shared" si="285"/>
        <v>1014289</v>
      </c>
      <c r="BA2601" s="19" t="str">
        <f t="shared" si="286"/>
        <v>JACOME ECHEVERRIA PEDRO PAUL</v>
      </c>
      <c r="BB2601" s="19" t="e">
        <f>VLOOKUP(AG2601,Cías!$A$1:$E$10000,3,0)</f>
        <v>#N/A</v>
      </c>
      <c r="BC2601" s="19"/>
      <c r="BD2601" s="19"/>
      <c r="BE2601" s="19"/>
      <c r="BF2601" s="19"/>
      <c r="BG2601" s="19"/>
      <c r="BH2601" s="19"/>
      <c r="BI2601" s="19"/>
      <c r="BJ2601" s="19"/>
    </row>
    <row r="2602" spans="1:62" ht="15" x14ac:dyDescent="0.2">
      <c r="A2602" s="19" t="s">
        <v>21253</v>
      </c>
      <c r="B2602" s="19" t="s">
        <v>1479</v>
      </c>
      <c r="C2602" s="43">
        <v>44665</v>
      </c>
      <c r="D2602" s="44">
        <v>0.83402777777778003</v>
      </c>
      <c r="E2602" s="19" t="s">
        <v>21254</v>
      </c>
      <c r="F2602" s="19" t="s">
        <v>13641</v>
      </c>
      <c r="G2602" s="19" t="s">
        <v>13642</v>
      </c>
      <c r="H2602" s="45">
        <v>2572.8000000000002</v>
      </c>
      <c r="I2602" s="45">
        <v>2884.64</v>
      </c>
      <c r="J2602" s="19" t="s">
        <v>2037</v>
      </c>
      <c r="K2602" s="19" t="s">
        <v>13643</v>
      </c>
      <c r="L2602" s="19" t="s">
        <v>21255</v>
      </c>
      <c r="M2602" s="19" t="s">
        <v>21256</v>
      </c>
      <c r="N2602" s="19" t="s">
        <v>21253</v>
      </c>
      <c r="O2602" s="19" t="s">
        <v>1641</v>
      </c>
      <c r="P2602" s="19" t="s">
        <v>1642</v>
      </c>
      <c r="Q2602" s="46">
        <v>640</v>
      </c>
      <c r="R2602" s="19" t="s">
        <v>1544</v>
      </c>
      <c r="S2602" s="19" t="s">
        <v>13646</v>
      </c>
      <c r="T2602" s="19" t="s">
        <v>13647</v>
      </c>
      <c r="U2602" s="19" t="s">
        <v>13648</v>
      </c>
      <c r="V2602" s="19" t="s">
        <v>13649</v>
      </c>
      <c r="W2602" s="19" t="s">
        <v>2433</v>
      </c>
      <c r="X2602" s="19" t="s">
        <v>13650</v>
      </c>
      <c r="Y2602" s="19" t="s">
        <v>13651</v>
      </c>
      <c r="Z2602" s="19" t="s">
        <v>13652</v>
      </c>
      <c r="AA2602" s="46">
        <v>423</v>
      </c>
      <c r="AB2602" s="19" t="s">
        <v>13227</v>
      </c>
      <c r="AC2602" s="19" t="s">
        <v>1447</v>
      </c>
      <c r="AD2602" s="19" t="s">
        <v>13962</v>
      </c>
      <c r="AE2602" s="19" t="s">
        <v>1481</v>
      </c>
      <c r="AF2602" s="19" t="s">
        <v>1592</v>
      </c>
      <c r="AG2602" s="19" t="s">
        <v>13963</v>
      </c>
      <c r="AH2602" s="19" t="s">
        <v>1499</v>
      </c>
      <c r="AI2602" s="19" t="s">
        <v>1500</v>
      </c>
      <c r="AJ2602" s="45">
        <v>0</v>
      </c>
      <c r="AK2602" s="45">
        <v>0</v>
      </c>
      <c r="AL2602" s="19" t="s">
        <v>1517</v>
      </c>
      <c r="AM2602" s="46">
        <v>50840</v>
      </c>
      <c r="AN2602" s="46">
        <v>32040</v>
      </c>
      <c r="AO2602" s="46">
        <v>18800</v>
      </c>
      <c r="AP2602" s="45">
        <v>0</v>
      </c>
      <c r="AQ2602" s="45"/>
      <c r="AR2602" s="45" t="str">
        <f>IFERROR(VLOOKUP(AB2602,'Pedidos marco'!$A$1:$D$10000,4,0)," ")</f>
        <v xml:space="preserve"> </v>
      </c>
      <c r="AS2602" s="45">
        <f t="shared" si="280"/>
        <v>14</v>
      </c>
      <c r="AT2602" s="45" t="str">
        <f t="shared" si="281"/>
        <v>14</v>
      </c>
      <c r="AU2602" s="47">
        <v>32</v>
      </c>
      <c r="AV2602" s="19" t="str">
        <f t="shared" si="282"/>
        <v>04 April</v>
      </c>
      <c r="AW2602" s="19">
        <f t="shared" si="283"/>
        <v>0</v>
      </c>
      <c r="AX2602" s="19">
        <f t="shared" si="284"/>
        <v>0</v>
      </c>
      <c r="AY2602" s="19" t="e">
        <f>VLOOKUP(AG2602,Cías!$A$1:$E$10000,5,0)</f>
        <v>#N/A</v>
      </c>
      <c r="AZ2602" s="19" t="str">
        <f t="shared" si="285"/>
        <v>10008163</v>
      </c>
      <c r="BA2602" s="19" t="str">
        <f t="shared" si="286"/>
        <v>ESPARZA MENDEZ KEVIN ISRAEL</v>
      </c>
      <c r="BB2602" s="19" t="e">
        <f>VLOOKUP(AG2602,Cías!$A$1:$E$10000,3,0)</f>
        <v>#N/A</v>
      </c>
      <c r="BC2602" s="19"/>
      <c r="BD2602" s="19"/>
      <c r="BE2602" s="19"/>
      <c r="BF2602" s="19"/>
      <c r="BG2602" s="19"/>
      <c r="BH2602" s="19"/>
      <c r="BI2602" s="19"/>
      <c r="BJ2602" s="19"/>
    </row>
    <row r="2603" spans="1:62" ht="15" x14ac:dyDescent="0.2">
      <c r="A2603" s="19" t="s">
        <v>21257</v>
      </c>
      <c r="B2603" s="19" t="s">
        <v>1479</v>
      </c>
      <c r="C2603" s="43">
        <v>44665</v>
      </c>
      <c r="D2603" s="44">
        <v>0.83888888888889002</v>
      </c>
      <c r="E2603" s="19" t="s">
        <v>21258</v>
      </c>
      <c r="F2603" s="19" t="s">
        <v>21259</v>
      </c>
      <c r="G2603" s="19" t="s">
        <v>21260</v>
      </c>
      <c r="H2603" s="45">
        <v>271.60000000000002</v>
      </c>
      <c r="I2603" s="45">
        <v>304.52</v>
      </c>
      <c r="J2603" s="19" t="s">
        <v>1560</v>
      </c>
      <c r="K2603" s="19" t="s">
        <v>21261</v>
      </c>
      <c r="L2603" s="19" t="s">
        <v>21262</v>
      </c>
      <c r="M2603" s="19" t="s">
        <v>21263</v>
      </c>
      <c r="N2603" s="19" t="s">
        <v>21257</v>
      </c>
      <c r="O2603" s="19" t="s">
        <v>1641</v>
      </c>
      <c r="P2603" s="19" t="s">
        <v>1642</v>
      </c>
      <c r="Q2603" s="46">
        <v>40</v>
      </c>
      <c r="R2603" s="19" t="s">
        <v>1544</v>
      </c>
      <c r="S2603" s="19" t="s">
        <v>5317</v>
      </c>
      <c r="T2603" s="19" t="s">
        <v>5318</v>
      </c>
      <c r="U2603" s="19" t="s">
        <v>5330</v>
      </c>
      <c r="V2603" s="19" t="s">
        <v>5331</v>
      </c>
      <c r="W2603" s="19" t="s">
        <v>2144</v>
      </c>
      <c r="X2603" s="19" t="s">
        <v>5332</v>
      </c>
      <c r="Y2603" s="19" t="s">
        <v>2146</v>
      </c>
      <c r="Z2603" s="19" t="s">
        <v>2147</v>
      </c>
      <c r="AA2603" s="46">
        <v>388</v>
      </c>
      <c r="AB2603" s="19" t="s">
        <v>435</v>
      </c>
      <c r="AC2603" s="19" t="s">
        <v>17</v>
      </c>
      <c r="AD2603" s="19" t="s">
        <v>4799</v>
      </c>
      <c r="AE2603" s="19" t="s">
        <v>4800</v>
      </c>
      <c r="AF2603" s="19" t="s">
        <v>1719</v>
      </c>
      <c r="AG2603" s="19" t="s">
        <v>4801</v>
      </c>
      <c r="AH2603" s="19" t="s">
        <v>1499</v>
      </c>
      <c r="AI2603" s="19" t="s">
        <v>1500</v>
      </c>
      <c r="AJ2603" s="45">
        <v>0</v>
      </c>
      <c r="AK2603" s="45">
        <v>0</v>
      </c>
      <c r="AL2603" s="19" t="s">
        <v>1501</v>
      </c>
      <c r="AM2603" s="46">
        <v>9448.3330000000005</v>
      </c>
      <c r="AN2603" s="46">
        <v>2003.3330000000001</v>
      </c>
      <c r="AO2603" s="46">
        <v>7445</v>
      </c>
      <c r="AP2603" s="45">
        <v>42.4</v>
      </c>
      <c r="AQ2603" s="45"/>
      <c r="AR2603" s="45" t="str">
        <f>IFERROR(VLOOKUP(AB2603,'Pedidos marco'!$A$1:$D$10000,4,0)," ")</f>
        <v xml:space="preserve"> </v>
      </c>
      <c r="AS2603" s="45">
        <f t="shared" si="280"/>
        <v>14</v>
      </c>
      <c r="AT2603" s="45" t="str">
        <f t="shared" si="281"/>
        <v>14</v>
      </c>
      <c r="AU2603" s="47">
        <v>2</v>
      </c>
      <c r="AV2603" s="19" t="str">
        <f t="shared" si="282"/>
        <v>04 April</v>
      </c>
      <c r="AW2603" s="19">
        <f t="shared" si="283"/>
        <v>1.06</v>
      </c>
      <c r="AX2603" s="19">
        <f t="shared" si="284"/>
        <v>21.2</v>
      </c>
      <c r="AY2603" s="19" t="e">
        <f>VLOOKUP(AG2603,Cías!$A$1:$E$10000,5,0)</f>
        <v>#N/A</v>
      </c>
      <c r="AZ2603" s="19" t="str">
        <f t="shared" si="285"/>
        <v>1013844</v>
      </c>
      <c r="BA2603" s="19" t="str">
        <f t="shared" si="286"/>
        <v>ALQUINGA LUCERO WILTER FABIAN</v>
      </c>
      <c r="BB2603" s="19" t="e">
        <f>VLOOKUP(AG2603,Cías!$A$1:$E$10000,3,0)</f>
        <v>#N/A</v>
      </c>
      <c r="BC2603" s="19"/>
      <c r="BD2603" s="19"/>
      <c r="BE2603" s="19"/>
      <c r="BF2603" s="19"/>
      <c r="BG2603" s="19"/>
      <c r="BH2603" s="19"/>
      <c r="BI2603" s="19"/>
      <c r="BJ2603" s="19"/>
    </row>
    <row r="2604" spans="1:62" ht="15" x14ac:dyDescent="0.2">
      <c r="A2604" s="19" t="s">
        <v>21257</v>
      </c>
      <c r="B2604" s="19" t="s">
        <v>1479</v>
      </c>
      <c r="C2604" s="43">
        <v>44665</v>
      </c>
      <c r="D2604" s="44">
        <v>0.83888888888889002</v>
      </c>
      <c r="E2604" s="19" t="s">
        <v>21264</v>
      </c>
      <c r="F2604" s="19" t="s">
        <v>21265</v>
      </c>
      <c r="G2604" s="19" t="s">
        <v>21266</v>
      </c>
      <c r="H2604" s="45">
        <v>3110.8</v>
      </c>
      <c r="I2604" s="45">
        <v>3487.85</v>
      </c>
      <c r="J2604" s="19" t="s">
        <v>1560</v>
      </c>
      <c r="K2604" s="19" t="s">
        <v>21267</v>
      </c>
      <c r="L2604" s="19" t="s">
        <v>21268</v>
      </c>
      <c r="M2604" s="19" t="s">
        <v>21269</v>
      </c>
      <c r="N2604" s="19" t="s">
        <v>21257</v>
      </c>
      <c r="O2604" s="19" t="s">
        <v>1603</v>
      </c>
      <c r="P2604" s="19" t="s">
        <v>1604</v>
      </c>
      <c r="Q2604" s="46">
        <v>440</v>
      </c>
      <c r="R2604" s="19" t="s">
        <v>1544</v>
      </c>
      <c r="S2604" s="19" t="s">
        <v>5317</v>
      </c>
      <c r="T2604" s="19" t="s">
        <v>5318</v>
      </c>
      <c r="U2604" s="19" t="s">
        <v>5319</v>
      </c>
      <c r="V2604" s="19" t="s">
        <v>5320</v>
      </c>
      <c r="W2604" s="19" t="s">
        <v>2144</v>
      </c>
      <c r="X2604" s="19" t="s">
        <v>5321</v>
      </c>
      <c r="Y2604" s="19" t="s">
        <v>2146</v>
      </c>
      <c r="Z2604" s="19" t="s">
        <v>2147</v>
      </c>
      <c r="AA2604" s="46">
        <v>388</v>
      </c>
      <c r="AB2604" s="19" t="s">
        <v>435</v>
      </c>
      <c r="AC2604" s="19" t="s">
        <v>17</v>
      </c>
      <c r="AD2604" s="19" t="s">
        <v>4799</v>
      </c>
      <c r="AE2604" s="19" t="s">
        <v>4800</v>
      </c>
      <c r="AF2604" s="19" t="s">
        <v>1719</v>
      </c>
      <c r="AG2604" s="19" t="s">
        <v>4801</v>
      </c>
      <c r="AH2604" s="19" t="s">
        <v>1499</v>
      </c>
      <c r="AI2604" s="19" t="s">
        <v>1500</v>
      </c>
      <c r="AJ2604" s="45">
        <v>0</v>
      </c>
      <c r="AK2604" s="45">
        <v>0</v>
      </c>
      <c r="AL2604" s="19" t="s">
        <v>1501</v>
      </c>
      <c r="AM2604" s="46">
        <v>29481.667000000001</v>
      </c>
      <c r="AN2604" s="46">
        <v>22036.667000000001</v>
      </c>
      <c r="AO2604" s="46">
        <v>7445</v>
      </c>
      <c r="AP2604" s="45">
        <v>466.4</v>
      </c>
      <c r="AQ2604" s="45"/>
      <c r="AR2604" s="45" t="str">
        <f>IFERROR(VLOOKUP(AB2604,'Pedidos marco'!$A$1:$D$10000,4,0)," ")</f>
        <v xml:space="preserve"> </v>
      </c>
      <c r="AS2604" s="45">
        <f t="shared" si="280"/>
        <v>14</v>
      </c>
      <c r="AT2604" s="45" t="str">
        <f t="shared" si="281"/>
        <v>14</v>
      </c>
      <c r="AU2604" s="47">
        <v>22</v>
      </c>
      <c r="AV2604" s="19" t="str">
        <f t="shared" si="282"/>
        <v>04 April</v>
      </c>
      <c r="AW2604" s="19">
        <f t="shared" si="283"/>
        <v>1.06</v>
      </c>
      <c r="AX2604" s="19">
        <f t="shared" si="284"/>
        <v>21.2</v>
      </c>
      <c r="AY2604" s="19" t="e">
        <f>VLOOKUP(AG2604,Cías!$A$1:$E$10000,5,0)</f>
        <v>#N/A</v>
      </c>
      <c r="AZ2604" s="19" t="str">
        <f t="shared" si="285"/>
        <v>1013844</v>
      </c>
      <c r="BA2604" s="19" t="str">
        <f t="shared" si="286"/>
        <v>ALQUINGA LUCERO WILTER FABIAN</v>
      </c>
      <c r="BB2604" s="19" t="e">
        <f>VLOOKUP(AG2604,Cías!$A$1:$E$10000,3,0)</f>
        <v>#N/A</v>
      </c>
      <c r="BC2604" s="19"/>
      <c r="BD2604" s="19"/>
      <c r="BE2604" s="19"/>
      <c r="BF2604" s="19"/>
      <c r="BG2604" s="19"/>
      <c r="BH2604" s="19"/>
      <c r="BI2604" s="19"/>
      <c r="BJ2604" s="19"/>
    </row>
    <row r="2605" spans="1:62" ht="15" x14ac:dyDescent="0.2">
      <c r="A2605" s="19" t="s">
        <v>21270</v>
      </c>
      <c r="B2605" s="19" t="s">
        <v>1479</v>
      </c>
      <c r="C2605" s="43">
        <v>44665</v>
      </c>
      <c r="D2605" s="44">
        <v>0.84236111111111001</v>
      </c>
      <c r="E2605" s="19" t="s">
        <v>21271</v>
      </c>
      <c r="F2605" s="19" t="s">
        <v>21272</v>
      </c>
      <c r="G2605" s="19" t="s">
        <v>21273</v>
      </c>
      <c r="H2605" s="45">
        <v>2294.2600000000002</v>
      </c>
      <c r="I2605" s="45">
        <v>2572.34</v>
      </c>
      <c r="J2605" s="19" t="s">
        <v>2037</v>
      </c>
      <c r="K2605" s="19" t="s">
        <v>21274</v>
      </c>
      <c r="L2605" s="19" t="s">
        <v>21275</v>
      </c>
      <c r="M2605" s="19" t="s">
        <v>21276</v>
      </c>
      <c r="N2605" s="19" t="s">
        <v>21270</v>
      </c>
      <c r="O2605" s="19" t="s">
        <v>1603</v>
      </c>
      <c r="P2605" s="19" t="s">
        <v>1604</v>
      </c>
      <c r="Q2605" s="46">
        <v>360</v>
      </c>
      <c r="R2605" s="19" t="s">
        <v>1544</v>
      </c>
      <c r="S2605" s="19" t="s">
        <v>2041</v>
      </c>
      <c r="T2605" s="19" t="s">
        <v>2042</v>
      </c>
      <c r="U2605" s="19" t="s">
        <v>21277</v>
      </c>
      <c r="V2605" s="19" t="s">
        <v>21278</v>
      </c>
      <c r="W2605" s="19" t="s">
        <v>3607</v>
      </c>
      <c r="X2605" s="19" t="s">
        <v>21279</v>
      </c>
      <c r="Y2605" s="19" t="s">
        <v>3921</v>
      </c>
      <c r="Z2605" s="19" t="s">
        <v>3922</v>
      </c>
      <c r="AA2605" s="46">
        <v>524</v>
      </c>
      <c r="AB2605" s="19" t="s">
        <v>515</v>
      </c>
      <c r="AC2605" s="19" t="s">
        <v>183</v>
      </c>
      <c r="AD2605" s="19" t="s">
        <v>8596</v>
      </c>
      <c r="AE2605" s="19" t="s">
        <v>1481</v>
      </c>
      <c r="AF2605" s="19" t="s">
        <v>1554</v>
      </c>
      <c r="AG2605" s="19" t="s">
        <v>8597</v>
      </c>
      <c r="AH2605" s="19" t="s">
        <v>1499</v>
      </c>
      <c r="AI2605" s="19" t="s">
        <v>1500</v>
      </c>
      <c r="AJ2605" s="45">
        <v>0</v>
      </c>
      <c r="AK2605" s="45">
        <v>0</v>
      </c>
      <c r="AL2605" s="19" t="s">
        <v>1501</v>
      </c>
      <c r="AM2605" s="46">
        <v>27310</v>
      </c>
      <c r="AN2605" s="46">
        <v>18060</v>
      </c>
      <c r="AO2605" s="46">
        <v>9250</v>
      </c>
      <c r="AP2605" s="45">
        <v>468</v>
      </c>
      <c r="AQ2605" s="45"/>
      <c r="AR2605" s="45" t="str">
        <f>IFERROR(VLOOKUP(AB2605,'Pedidos marco'!$A$1:$D$10000,4,0)," ")</f>
        <v xml:space="preserve"> </v>
      </c>
      <c r="AS2605" s="45">
        <f t="shared" si="280"/>
        <v>14</v>
      </c>
      <c r="AT2605" s="45" t="str">
        <f t="shared" si="281"/>
        <v>14</v>
      </c>
      <c r="AU2605" s="47">
        <v>18</v>
      </c>
      <c r="AV2605" s="19" t="str">
        <f t="shared" si="282"/>
        <v>04 April</v>
      </c>
      <c r="AW2605" s="19">
        <f t="shared" si="283"/>
        <v>1.3</v>
      </c>
      <c r="AX2605" s="19">
        <f t="shared" si="284"/>
        <v>26</v>
      </c>
      <c r="AY2605" s="19" t="e">
        <f>VLOOKUP(AG2605,Cías!$A$1:$E$10000,5,0)</f>
        <v>#N/A</v>
      </c>
      <c r="AZ2605" s="19" t="str">
        <f t="shared" si="285"/>
        <v>1013806</v>
      </c>
      <c r="BA2605" s="19" t="str">
        <f t="shared" si="286"/>
        <v>LOPEZ FREDY HERNAN</v>
      </c>
      <c r="BB2605" s="19" t="e">
        <f>VLOOKUP(AG2605,Cías!$A$1:$E$10000,3,0)</f>
        <v>#N/A</v>
      </c>
      <c r="BC2605" s="19"/>
      <c r="BD2605" s="19"/>
      <c r="BE2605" s="19"/>
      <c r="BF2605" s="19"/>
      <c r="BG2605" s="19"/>
      <c r="BH2605" s="19"/>
      <c r="BI2605" s="19"/>
      <c r="BJ2605" s="19"/>
    </row>
    <row r="2606" spans="1:62" ht="15" x14ac:dyDescent="0.2">
      <c r="A2606" s="19" t="s">
        <v>21280</v>
      </c>
      <c r="B2606" s="19" t="s">
        <v>1479</v>
      </c>
      <c r="C2606" s="43">
        <v>44665</v>
      </c>
      <c r="D2606" s="44">
        <v>0.84444444444444</v>
      </c>
      <c r="E2606" s="19" t="s">
        <v>21281</v>
      </c>
      <c r="F2606" s="19" t="s">
        <v>21282</v>
      </c>
      <c r="G2606" s="19" t="s">
        <v>21283</v>
      </c>
      <c r="H2606" s="45">
        <v>3024</v>
      </c>
      <c r="I2606" s="45">
        <v>3390.53</v>
      </c>
      <c r="J2606" s="19" t="s">
        <v>1560</v>
      </c>
      <c r="K2606" s="19" t="s">
        <v>21284</v>
      </c>
      <c r="L2606" s="19" t="s">
        <v>21285</v>
      </c>
      <c r="M2606" s="19" t="s">
        <v>21286</v>
      </c>
      <c r="N2606" s="19" t="s">
        <v>21280</v>
      </c>
      <c r="O2606" s="19" t="s">
        <v>1641</v>
      </c>
      <c r="P2606" s="19" t="s">
        <v>1642</v>
      </c>
      <c r="Q2606" s="46">
        <v>480</v>
      </c>
      <c r="R2606" s="19" t="s">
        <v>1544</v>
      </c>
      <c r="S2606" s="19" t="s">
        <v>1736</v>
      </c>
      <c r="T2606" s="19" t="s">
        <v>1737</v>
      </c>
      <c r="U2606" s="19" t="s">
        <v>3730</v>
      </c>
      <c r="V2606" s="19" t="s">
        <v>3731</v>
      </c>
      <c r="W2606" s="19" t="s">
        <v>2076</v>
      </c>
      <c r="X2606" s="19" t="s">
        <v>3732</v>
      </c>
      <c r="Y2606" s="19" t="s">
        <v>2078</v>
      </c>
      <c r="Z2606" s="19" t="s">
        <v>2079</v>
      </c>
      <c r="AA2606" s="46">
        <v>345</v>
      </c>
      <c r="AB2606" s="19" t="s">
        <v>520</v>
      </c>
      <c r="AC2606" s="19" t="s">
        <v>192</v>
      </c>
      <c r="AD2606" s="19" t="s">
        <v>1717</v>
      </c>
      <c r="AE2606" s="19" t="s">
        <v>1718</v>
      </c>
      <c r="AF2606" s="19" t="s">
        <v>1719</v>
      </c>
      <c r="AG2606" s="19" t="s">
        <v>1720</v>
      </c>
      <c r="AH2606" s="19" t="s">
        <v>1499</v>
      </c>
      <c r="AI2606" s="19" t="s">
        <v>1500</v>
      </c>
      <c r="AJ2606" s="45">
        <v>0</v>
      </c>
      <c r="AK2606" s="45">
        <v>0</v>
      </c>
      <c r="AL2606" s="19" t="s">
        <v>1501</v>
      </c>
      <c r="AM2606" s="46">
        <v>38880</v>
      </c>
      <c r="AN2606" s="46">
        <v>24050</v>
      </c>
      <c r="AO2606" s="46">
        <v>14830</v>
      </c>
      <c r="AP2606" s="45">
        <v>494.4</v>
      </c>
      <c r="AQ2606" s="45"/>
      <c r="AR2606" s="45" t="str">
        <f>IFERROR(VLOOKUP(AB2606,'Pedidos marco'!$A$1:$D$10000,4,0)," ")</f>
        <v xml:space="preserve"> </v>
      </c>
      <c r="AS2606" s="45">
        <f t="shared" si="280"/>
        <v>14</v>
      </c>
      <c r="AT2606" s="45" t="str">
        <f t="shared" si="281"/>
        <v>14</v>
      </c>
      <c r="AU2606" s="47">
        <v>24</v>
      </c>
      <c r="AV2606" s="19" t="str">
        <f t="shared" si="282"/>
        <v>04 April</v>
      </c>
      <c r="AW2606" s="19">
        <f t="shared" si="283"/>
        <v>1.03</v>
      </c>
      <c r="AX2606" s="19">
        <f t="shared" si="284"/>
        <v>20.599999999999998</v>
      </c>
      <c r="AY2606" s="19" t="e">
        <f>VLOOKUP(AG2606,Cías!$A$1:$E$10000,5,0)</f>
        <v>#N/A</v>
      </c>
      <c r="AZ2606" s="19" t="str">
        <f t="shared" si="285"/>
        <v>1013949</v>
      </c>
      <c r="BA2606" s="19" t="str">
        <f t="shared" si="286"/>
        <v>MEDIAVILLA FLORES WILSON PATRICIO</v>
      </c>
      <c r="BB2606" s="19" t="e">
        <f>VLOOKUP(AG2606,Cías!$A$1:$E$10000,3,0)</f>
        <v>#N/A</v>
      </c>
      <c r="BC2606" s="19"/>
      <c r="BD2606" s="19"/>
      <c r="BE2606" s="19"/>
      <c r="BF2606" s="19"/>
      <c r="BG2606" s="19"/>
      <c r="BH2606" s="19"/>
      <c r="BI2606" s="19"/>
      <c r="BJ2606" s="19"/>
    </row>
    <row r="2607" spans="1:62" ht="15" x14ac:dyDescent="0.2">
      <c r="A2607" s="19" t="s">
        <v>21287</v>
      </c>
      <c r="B2607" s="19" t="s">
        <v>1479</v>
      </c>
      <c r="C2607" s="43">
        <v>44665</v>
      </c>
      <c r="D2607" s="44">
        <v>0.84722222222221999</v>
      </c>
      <c r="E2607" s="19" t="s">
        <v>21288</v>
      </c>
      <c r="F2607" s="19" t="s">
        <v>21289</v>
      </c>
      <c r="G2607" s="19" t="s">
        <v>21290</v>
      </c>
      <c r="H2607" s="45">
        <v>2102.4</v>
      </c>
      <c r="I2607" s="45">
        <v>2357.23</v>
      </c>
      <c r="J2607" s="19" t="s">
        <v>1560</v>
      </c>
      <c r="K2607" s="19" t="s">
        <v>21291</v>
      </c>
      <c r="L2607" s="19" t="s">
        <v>21292</v>
      </c>
      <c r="M2607" s="19" t="s">
        <v>21293</v>
      </c>
      <c r="N2607" s="19" t="s">
        <v>21287</v>
      </c>
      <c r="O2607" s="19" t="s">
        <v>1641</v>
      </c>
      <c r="P2607" s="19" t="s">
        <v>1642</v>
      </c>
      <c r="Q2607" s="46">
        <v>320</v>
      </c>
      <c r="R2607" s="19" t="s">
        <v>1544</v>
      </c>
      <c r="S2607" s="19" t="s">
        <v>1736</v>
      </c>
      <c r="T2607" s="19" t="s">
        <v>1737</v>
      </c>
      <c r="U2607" s="19" t="s">
        <v>21294</v>
      </c>
      <c r="V2607" s="19" t="s">
        <v>21295</v>
      </c>
      <c r="W2607" s="19" t="s">
        <v>13136</v>
      </c>
      <c r="X2607" s="19" t="s">
        <v>21296</v>
      </c>
      <c r="Y2607" s="19" t="s">
        <v>5204</v>
      </c>
      <c r="Z2607" s="19" t="s">
        <v>5205</v>
      </c>
      <c r="AA2607" s="46">
        <v>355</v>
      </c>
      <c r="AB2607" s="19" t="s">
        <v>530</v>
      </c>
      <c r="AC2607" s="19" t="s">
        <v>212</v>
      </c>
      <c r="AD2607" s="19" t="s">
        <v>2804</v>
      </c>
      <c r="AE2607" s="19" t="s">
        <v>2805</v>
      </c>
      <c r="AF2607" s="19" t="s">
        <v>1554</v>
      </c>
      <c r="AG2607" s="19" t="s">
        <v>2806</v>
      </c>
      <c r="AH2607" s="19" t="s">
        <v>1499</v>
      </c>
      <c r="AI2607" s="19" t="s">
        <v>1500</v>
      </c>
      <c r="AJ2607" s="45">
        <v>0</v>
      </c>
      <c r="AK2607" s="45">
        <v>0</v>
      </c>
      <c r="AL2607" s="19" t="s">
        <v>1501</v>
      </c>
      <c r="AM2607" s="46">
        <v>20535</v>
      </c>
      <c r="AN2607" s="46">
        <v>16000</v>
      </c>
      <c r="AO2607" s="46">
        <v>4535</v>
      </c>
      <c r="AP2607" s="45">
        <v>422.4</v>
      </c>
      <c r="AQ2607" s="45"/>
      <c r="AR2607" s="45" t="str">
        <f>IFERROR(VLOOKUP(AB2607,'Pedidos marco'!$A$1:$D$10000,4,0)," ")</f>
        <v xml:space="preserve"> </v>
      </c>
      <c r="AS2607" s="45">
        <f t="shared" si="280"/>
        <v>14</v>
      </c>
      <c r="AT2607" s="45" t="str">
        <f t="shared" si="281"/>
        <v>14</v>
      </c>
      <c r="AU2607" s="47">
        <v>16</v>
      </c>
      <c r="AV2607" s="19" t="str">
        <f t="shared" si="282"/>
        <v>04 April</v>
      </c>
      <c r="AW2607" s="19">
        <f t="shared" si="283"/>
        <v>1.3199999999999998</v>
      </c>
      <c r="AX2607" s="19">
        <f t="shared" si="284"/>
        <v>26.4</v>
      </c>
      <c r="AY2607" s="19" t="e">
        <f>VLOOKUP(AG2607,Cías!$A$1:$E$10000,5,0)</f>
        <v>#N/A</v>
      </c>
      <c r="AZ2607" s="19" t="str">
        <f t="shared" si="285"/>
        <v>1013871</v>
      </c>
      <c r="BA2607" s="19" t="str">
        <f t="shared" si="286"/>
        <v>MORAN PERUGACHI ALONSO</v>
      </c>
      <c r="BB2607" s="19" t="e">
        <f>VLOOKUP(AG2607,Cías!$A$1:$E$10000,3,0)</f>
        <v>#N/A</v>
      </c>
      <c r="BC2607" s="19"/>
      <c r="BD2607" s="19"/>
      <c r="BE2607" s="19"/>
      <c r="BF2607" s="19"/>
      <c r="BG2607" s="19"/>
      <c r="BH2607" s="19"/>
      <c r="BI2607" s="19"/>
      <c r="BJ2607" s="19"/>
    </row>
    <row r="2608" spans="1:62" ht="15" x14ac:dyDescent="0.2">
      <c r="A2608" s="19" t="s">
        <v>21287</v>
      </c>
      <c r="B2608" s="19" t="s">
        <v>1479</v>
      </c>
      <c r="C2608" s="43">
        <v>44665</v>
      </c>
      <c r="D2608" s="44">
        <v>0.84722222222221999</v>
      </c>
      <c r="E2608" s="19" t="s">
        <v>21297</v>
      </c>
      <c r="F2608" s="19" t="s">
        <v>21298</v>
      </c>
      <c r="G2608" s="19" t="s">
        <v>21299</v>
      </c>
      <c r="H2608" s="45">
        <v>273.60000000000002</v>
      </c>
      <c r="I2608" s="45">
        <v>306.76</v>
      </c>
      <c r="J2608" s="19" t="s">
        <v>1560</v>
      </c>
      <c r="K2608" s="19" t="s">
        <v>21291</v>
      </c>
      <c r="L2608" s="19" t="s">
        <v>21300</v>
      </c>
      <c r="M2608" s="19" t="s">
        <v>21301</v>
      </c>
      <c r="N2608" s="19" t="s">
        <v>21287</v>
      </c>
      <c r="O2608" s="19" t="s">
        <v>1603</v>
      </c>
      <c r="P2608" s="19" t="s">
        <v>1604</v>
      </c>
      <c r="Q2608" s="46">
        <v>40</v>
      </c>
      <c r="R2608" s="19" t="s">
        <v>1544</v>
      </c>
      <c r="S2608" s="19" t="s">
        <v>1736</v>
      </c>
      <c r="T2608" s="19" t="s">
        <v>1737</v>
      </c>
      <c r="U2608" s="19" t="s">
        <v>21294</v>
      </c>
      <c r="V2608" s="19" t="s">
        <v>21295</v>
      </c>
      <c r="W2608" s="19" t="s">
        <v>13136</v>
      </c>
      <c r="X2608" s="19" t="s">
        <v>21296</v>
      </c>
      <c r="Y2608" s="19" t="s">
        <v>5204</v>
      </c>
      <c r="Z2608" s="19" t="s">
        <v>5205</v>
      </c>
      <c r="AA2608" s="46">
        <v>355</v>
      </c>
      <c r="AB2608" s="19" t="s">
        <v>530</v>
      </c>
      <c r="AC2608" s="19" t="s">
        <v>212</v>
      </c>
      <c r="AD2608" s="19" t="s">
        <v>2804</v>
      </c>
      <c r="AE2608" s="19" t="s">
        <v>2805</v>
      </c>
      <c r="AF2608" s="19" t="s">
        <v>1554</v>
      </c>
      <c r="AG2608" s="19" t="s">
        <v>2806</v>
      </c>
      <c r="AH2608" s="19" t="s">
        <v>1499</v>
      </c>
      <c r="AI2608" s="19" t="s">
        <v>1500</v>
      </c>
      <c r="AJ2608" s="45">
        <v>0</v>
      </c>
      <c r="AK2608" s="45">
        <v>0</v>
      </c>
      <c r="AL2608" s="19" t="s">
        <v>1501</v>
      </c>
      <c r="AM2608" s="46">
        <v>6535</v>
      </c>
      <c r="AN2608" s="46">
        <v>2000</v>
      </c>
      <c r="AO2608" s="46">
        <v>4535</v>
      </c>
      <c r="AP2608" s="45">
        <v>52.8</v>
      </c>
      <c r="AQ2608" s="45"/>
      <c r="AR2608" s="45" t="str">
        <f>IFERROR(VLOOKUP(AB2608,'Pedidos marco'!$A$1:$D$10000,4,0)," ")</f>
        <v xml:space="preserve"> </v>
      </c>
      <c r="AS2608" s="45">
        <f t="shared" si="280"/>
        <v>14</v>
      </c>
      <c r="AT2608" s="45" t="str">
        <f t="shared" si="281"/>
        <v>14</v>
      </c>
      <c r="AU2608" s="47">
        <v>2</v>
      </c>
      <c r="AV2608" s="19" t="str">
        <f t="shared" si="282"/>
        <v>04 April</v>
      </c>
      <c r="AW2608" s="19">
        <f t="shared" si="283"/>
        <v>1.3199999999999998</v>
      </c>
      <c r="AX2608" s="19">
        <f t="shared" si="284"/>
        <v>26.4</v>
      </c>
      <c r="AY2608" s="19" t="e">
        <f>VLOOKUP(AG2608,Cías!$A$1:$E$10000,5,0)</f>
        <v>#N/A</v>
      </c>
      <c r="AZ2608" s="19" t="str">
        <f t="shared" si="285"/>
        <v>1013871</v>
      </c>
      <c r="BA2608" s="19" t="str">
        <f t="shared" si="286"/>
        <v>MORAN PERUGACHI ALONSO</v>
      </c>
      <c r="BB2608" s="19" t="e">
        <f>VLOOKUP(AG2608,Cías!$A$1:$E$10000,3,0)</f>
        <v>#N/A</v>
      </c>
      <c r="BC2608" s="19"/>
      <c r="BD2608" s="19"/>
      <c r="BE2608" s="19"/>
      <c r="BF2608" s="19"/>
      <c r="BG2608" s="19"/>
      <c r="BH2608" s="19"/>
      <c r="BI2608" s="19"/>
      <c r="BJ2608" s="19"/>
    </row>
    <row r="2609" spans="1:62" ht="15" x14ac:dyDescent="0.2">
      <c r="A2609" s="19" t="s">
        <v>21302</v>
      </c>
      <c r="B2609" s="19" t="s">
        <v>1479</v>
      </c>
      <c r="C2609" s="43">
        <v>44665</v>
      </c>
      <c r="D2609" s="44">
        <v>0.84861111111110998</v>
      </c>
      <c r="E2609" s="19" t="s">
        <v>21303</v>
      </c>
      <c r="F2609" s="19" t="s">
        <v>21304</v>
      </c>
      <c r="G2609" s="19" t="s">
        <v>21305</v>
      </c>
      <c r="H2609" s="45">
        <v>2507.02</v>
      </c>
      <c r="I2609" s="45">
        <v>2810.88</v>
      </c>
      <c r="J2609" s="19" t="s">
        <v>1560</v>
      </c>
      <c r="K2609" s="19" t="s">
        <v>21306</v>
      </c>
      <c r="L2609" s="19" t="s">
        <v>21307</v>
      </c>
      <c r="M2609" s="19" t="s">
        <v>21308</v>
      </c>
      <c r="N2609" s="19" t="s">
        <v>21302</v>
      </c>
      <c r="O2609" s="19" t="s">
        <v>1603</v>
      </c>
      <c r="P2609" s="19" t="s">
        <v>1604</v>
      </c>
      <c r="Q2609" s="46">
        <v>360</v>
      </c>
      <c r="R2609" s="19" t="s">
        <v>1544</v>
      </c>
      <c r="S2609" s="19" t="s">
        <v>2220</v>
      </c>
      <c r="T2609" s="19" t="s">
        <v>2221</v>
      </c>
      <c r="U2609" s="19" t="s">
        <v>2222</v>
      </c>
      <c r="V2609" s="19" t="s">
        <v>2223</v>
      </c>
      <c r="W2609" s="19" t="s">
        <v>2144</v>
      </c>
      <c r="X2609" s="19" t="s">
        <v>2224</v>
      </c>
      <c r="Y2609" s="19" t="s">
        <v>2146</v>
      </c>
      <c r="Z2609" s="19" t="s">
        <v>2147</v>
      </c>
      <c r="AA2609" s="46">
        <v>388</v>
      </c>
      <c r="AB2609" s="19" t="s">
        <v>480</v>
      </c>
      <c r="AC2609" s="19" t="s">
        <v>110</v>
      </c>
      <c r="AD2609" s="19" t="s">
        <v>3164</v>
      </c>
      <c r="AE2609" s="19" t="s">
        <v>1481</v>
      </c>
      <c r="AF2609" s="19" t="s">
        <v>1554</v>
      </c>
      <c r="AG2609" s="19" t="s">
        <v>3165</v>
      </c>
      <c r="AH2609" s="19" t="s">
        <v>1499</v>
      </c>
      <c r="AI2609" s="19" t="s">
        <v>1500</v>
      </c>
      <c r="AJ2609" s="45">
        <v>0</v>
      </c>
      <c r="AK2609" s="45">
        <v>0</v>
      </c>
      <c r="AL2609" s="19" t="s">
        <v>1501</v>
      </c>
      <c r="AM2609" s="46">
        <v>27360</v>
      </c>
      <c r="AN2609" s="46">
        <v>18060</v>
      </c>
      <c r="AO2609" s="46">
        <v>9300</v>
      </c>
      <c r="AP2609" s="45">
        <v>381.6</v>
      </c>
      <c r="AQ2609" s="45"/>
      <c r="AR2609" s="45" t="str">
        <f>IFERROR(VLOOKUP(AB2609,'Pedidos marco'!$A$1:$D$10000,4,0)," ")</f>
        <v xml:space="preserve"> </v>
      </c>
      <c r="AS2609" s="45">
        <f t="shared" si="280"/>
        <v>14</v>
      </c>
      <c r="AT2609" s="45" t="str">
        <f t="shared" si="281"/>
        <v>14</v>
      </c>
      <c r="AU2609" s="47">
        <v>18</v>
      </c>
      <c r="AV2609" s="19" t="str">
        <f t="shared" si="282"/>
        <v>04 April</v>
      </c>
      <c r="AW2609" s="19">
        <f t="shared" si="283"/>
        <v>1.06</v>
      </c>
      <c r="AX2609" s="19">
        <f t="shared" si="284"/>
        <v>21.200000000000003</v>
      </c>
      <c r="AY2609" s="19" t="e">
        <f>VLOOKUP(AG2609,Cías!$A$1:$E$10000,5,0)</f>
        <v>#N/A</v>
      </c>
      <c r="AZ2609" s="19" t="str">
        <f t="shared" si="285"/>
        <v>1022361</v>
      </c>
      <c r="BA2609" s="19" t="str">
        <f t="shared" si="286"/>
        <v>ESCOBAR VILLARREAL JORGE FRANCISCO</v>
      </c>
      <c r="BB2609" s="19" t="e">
        <f>VLOOKUP(AG2609,Cías!$A$1:$E$10000,3,0)</f>
        <v>#N/A</v>
      </c>
      <c r="BC2609" s="19"/>
      <c r="BD2609" s="19"/>
      <c r="BE2609" s="19"/>
      <c r="BF2609" s="19"/>
      <c r="BG2609" s="19"/>
      <c r="BH2609" s="19"/>
      <c r="BI2609" s="19"/>
      <c r="BJ2609" s="19"/>
    </row>
    <row r="2610" spans="1:62" ht="15" x14ac:dyDescent="0.2">
      <c r="A2610" s="19" t="s">
        <v>21309</v>
      </c>
      <c r="B2610" s="19" t="s">
        <v>1479</v>
      </c>
      <c r="C2610" s="43">
        <v>44665</v>
      </c>
      <c r="D2610" s="44">
        <v>0.85138888888888997</v>
      </c>
      <c r="E2610" s="19" t="s">
        <v>21310</v>
      </c>
      <c r="F2610" s="19" t="s">
        <v>21311</v>
      </c>
      <c r="G2610" s="19" t="s">
        <v>21312</v>
      </c>
      <c r="H2610" s="45">
        <v>1022.82</v>
      </c>
      <c r="I2610" s="45">
        <v>1146.79</v>
      </c>
      <c r="J2610" s="19" t="s">
        <v>1560</v>
      </c>
      <c r="K2610" s="19" t="s">
        <v>21313</v>
      </c>
      <c r="L2610" s="19" t="s">
        <v>21314</v>
      </c>
      <c r="M2610" s="19" t="s">
        <v>21315</v>
      </c>
      <c r="N2610" s="19" t="s">
        <v>21309</v>
      </c>
      <c r="O2610" s="19" t="s">
        <v>371</v>
      </c>
      <c r="P2610" s="19" t="s">
        <v>372</v>
      </c>
      <c r="Q2610" s="46">
        <v>160</v>
      </c>
      <c r="R2610" s="19" t="s">
        <v>1544</v>
      </c>
      <c r="S2610" s="19" t="s">
        <v>1754</v>
      </c>
      <c r="T2610" s="19" t="s">
        <v>104</v>
      </c>
      <c r="U2610" s="19" t="s">
        <v>1755</v>
      </c>
      <c r="V2610" s="19" t="s">
        <v>1756</v>
      </c>
      <c r="W2610" s="19" t="s">
        <v>1757</v>
      </c>
      <c r="X2610" s="19" t="s">
        <v>1758</v>
      </c>
      <c r="Y2610" s="19" t="s">
        <v>1759</v>
      </c>
      <c r="Z2610" s="19" t="s">
        <v>1760</v>
      </c>
      <c r="AA2610" s="46">
        <v>218</v>
      </c>
      <c r="AB2610" s="19" t="s">
        <v>477</v>
      </c>
      <c r="AC2610" s="19" t="s">
        <v>104</v>
      </c>
      <c r="AD2610" s="19" t="s">
        <v>1761</v>
      </c>
      <c r="AE2610" s="19" t="s">
        <v>1762</v>
      </c>
      <c r="AF2610" s="19" t="s">
        <v>1592</v>
      </c>
      <c r="AG2610" s="19" t="s">
        <v>1763</v>
      </c>
      <c r="AH2610" s="19" t="s">
        <v>1499</v>
      </c>
      <c r="AI2610" s="19" t="s">
        <v>1500</v>
      </c>
      <c r="AJ2610" s="45">
        <v>0</v>
      </c>
      <c r="AK2610" s="45">
        <v>0</v>
      </c>
      <c r="AL2610" s="19" t="s">
        <v>1501</v>
      </c>
      <c r="AM2610" s="46">
        <v>16976.817999999999</v>
      </c>
      <c r="AN2610" s="46">
        <v>8021.8180000000002</v>
      </c>
      <c r="AO2610" s="46">
        <v>8955</v>
      </c>
      <c r="AP2610" s="45">
        <v>121.6</v>
      </c>
      <c r="AQ2610" s="45"/>
      <c r="AR2610" s="45" t="str">
        <f>IFERROR(VLOOKUP(AB2610,'Pedidos marco'!$A$1:$D$10000,4,0)," ")</f>
        <v xml:space="preserve"> </v>
      </c>
      <c r="AS2610" s="45">
        <f t="shared" si="280"/>
        <v>14</v>
      </c>
      <c r="AT2610" s="45" t="str">
        <f t="shared" si="281"/>
        <v>14</v>
      </c>
      <c r="AU2610" s="47">
        <v>8</v>
      </c>
      <c r="AV2610" s="19" t="str">
        <f t="shared" si="282"/>
        <v>04 April</v>
      </c>
      <c r="AW2610" s="19">
        <f t="shared" si="283"/>
        <v>0.76</v>
      </c>
      <c r="AX2610" s="19">
        <f t="shared" si="284"/>
        <v>15.2</v>
      </c>
      <c r="AY2610" s="19" t="e">
        <f>VLOOKUP(AG2610,Cías!$A$1:$E$10000,5,0)</f>
        <v>#N/A</v>
      </c>
      <c r="AZ2610" s="19" t="str">
        <f t="shared" si="285"/>
        <v>1013863</v>
      </c>
      <c r="BA2610" s="19" t="str">
        <f t="shared" si="286"/>
        <v>DISTRIBUCIONES NARANJO</v>
      </c>
      <c r="BB2610" s="19" t="e">
        <f>VLOOKUP(AG2610,Cías!$A$1:$E$10000,3,0)</f>
        <v>#N/A</v>
      </c>
      <c r="BC2610" s="19"/>
      <c r="BD2610" s="19"/>
      <c r="BE2610" s="19"/>
      <c r="BF2610" s="19"/>
      <c r="BG2610" s="19"/>
      <c r="BH2610" s="19"/>
      <c r="BI2610" s="19"/>
      <c r="BJ2610" s="19"/>
    </row>
    <row r="2611" spans="1:62" ht="15" x14ac:dyDescent="0.2">
      <c r="A2611" s="19" t="s">
        <v>21309</v>
      </c>
      <c r="B2611" s="19" t="s">
        <v>1479</v>
      </c>
      <c r="C2611" s="43">
        <v>44665</v>
      </c>
      <c r="D2611" s="44">
        <v>0.85138888888888997</v>
      </c>
      <c r="E2611" s="19" t="s">
        <v>21316</v>
      </c>
      <c r="F2611" s="19" t="s">
        <v>21317</v>
      </c>
      <c r="G2611" s="19" t="s">
        <v>21318</v>
      </c>
      <c r="H2611" s="45">
        <v>3176.62</v>
      </c>
      <c r="I2611" s="45">
        <v>3561.64</v>
      </c>
      <c r="J2611" s="19" t="s">
        <v>1560</v>
      </c>
      <c r="K2611" s="19" t="s">
        <v>21319</v>
      </c>
      <c r="L2611" s="19" t="s">
        <v>21320</v>
      </c>
      <c r="M2611" s="19" t="s">
        <v>21321</v>
      </c>
      <c r="N2611" s="19" t="s">
        <v>21309</v>
      </c>
      <c r="O2611" s="19" t="s">
        <v>367</v>
      </c>
      <c r="P2611" s="19" t="s">
        <v>368</v>
      </c>
      <c r="Q2611" s="46">
        <v>500</v>
      </c>
      <c r="R2611" s="19" t="s">
        <v>1544</v>
      </c>
      <c r="S2611" s="19" t="s">
        <v>1754</v>
      </c>
      <c r="T2611" s="19" t="s">
        <v>104</v>
      </c>
      <c r="U2611" s="19" t="s">
        <v>1755</v>
      </c>
      <c r="V2611" s="19" t="s">
        <v>1756</v>
      </c>
      <c r="W2611" s="19" t="s">
        <v>1757</v>
      </c>
      <c r="X2611" s="19" t="s">
        <v>1758</v>
      </c>
      <c r="Y2611" s="19" t="s">
        <v>1759</v>
      </c>
      <c r="Z2611" s="19" t="s">
        <v>1760</v>
      </c>
      <c r="AA2611" s="46">
        <v>218</v>
      </c>
      <c r="AB2611" s="19" t="s">
        <v>477</v>
      </c>
      <c r="AC2611" s="19" t="s">
        <v>104</v>
      </c>
      <c r="AD2611" s="19" t="s">
        <v>1761</v>
      </c>
      <c r="AE2611" s="19" t="s">
        <v>1762</v>
      </c>
      <c r="AF2611" s="19" t="s">
        <v>1592</v>
      </c>
      <c r="AG2611" s="19" t="s">
        <v>1763</v>
      </c>
      <c r="AH2611" s="19" t="s">
        <v>1499</v>
      </c>
      <c r="AI2611" s="19" t="s">
        <v>1500</v>
      </c>
      <c r="AJ2611" s="45">
        <v>0</v>
      </c>
      <c r="AK2611" s="45">
        <v>0</v>
      </c>
      <c r="AL2611" s="19" t="s">
        <v>1501</v>
      </c>
      <c r="AM2611" s="46">
        <v>34023.182000000001</v>
      </c>
      <c r="AN2611" s="46">
        <v>25068.182000000001</v>
      </c>
      <c r="AO2611" s="46">
        <v>8955</v>
      </c>
      <c r="AP2611" s="45">
        <v>380</v>
      </c>
      <c r="AQ2611" s="45"/>
      <c r="AR2611" s="45" t="str">
        <f>IFERROR(VLOOKUP(AB2611,'Pedidos marco'!$A$1:$D$10000,4,0)," ")</f>
        <v xml:space="preserve"> </v>
      </c>
      <c r="AS2611" s="45">
        <f t="shared" si="280"/>
        <v>14</v>
      </c>
      <c r="AT2611" s="45" t="str">
        <f t="shared" si="281"/>
        <v>14</v>
      </c>
      <c r="AU2611" s="47">
        <v>25</v>
      </c>
      <c r="AV2611" s="19" t="str">
        <f t="shared" si="282"/>
        <v>04 April</v>
      </c>
      <c r="AW2611" s="19">
        <f t="shared" si="283"/>
        <v>0.76</v>
      </c>
      <c r="AX2611" s="19">
        <f t="shared" si="284"/>
        <v>15.2</v>
      </c>
      <c r="AY2611" s="19" t="e">
        <f>VLOOKUP(AG2611,Cías!$A$1:$E$10000,5,0)</f>
        <v>#N/A</v>
      </c>
      <c r="AZ2611" s="19" t="str">
        <f t="shared" si="285"/>
        <v>1013863</v>
      </c>
      <c r="BA2611" s="19" t="str">
        <f t="shared" si="286"/>
        <v>DISTRIBUCIONES NARANJO</v>
      </c>
      <c r="BB2611" s="19" t="e">
        <f>VLOOKUP(AG2611,Cías!$A$1:$E$10000,3,0)</f>
        <v>#N/A</v>
      </c>
      <c r="BC2611" s="19"/>
      <c r="BD2611" s="19"/>
      <c r="BE2611" s="19"/>
      <c r="BF2611" s="19"/>
      <c r="BG2611" s="19"/>
      <c r="BH2611" s="19"/>
      <c r="BI2611" s="19"/>
      <c r="BJ2611" s="19"/>
    </row>
    <row r="2612" spans="1:62" ht="15" x14ac:dyDescent="0.2">
      <c r="A2612" s="19" t="s">
        <v>21322</v>
      </c>
      <c r="B2612" s="19" t="s">
        <v>1479</v>
      </c>
      <c r="C2612" s="43">
        <v>44665</v>
      </c>
      <c r="D2612" s="44">
        <v>0.85277777777777997</v>
      </c>
      <c r="E2612" s="19" t="s">
        <v>21323</v>
      </c>
      <c r="F2612" s="19" t="s">
        <v>21324</v>
      </c>
      <c r="G2612" s="19" t="s">
        <v>21325</v>
      </c>
      <c r="H2612" s="45">
        <v>2070.4</v>
      </c>
      <c r="I2612" s="45">
        <v>2321.35</v>
      </c>
      <c r="J2612" s="19" t="s">
        <v>1560</v>
      </c>
      <c r="K2612" s="19" t="s">
        <v>21326</v>
      </c>
      <c r="L2612" s="19" t="s">
        <v>21327</v>
      </c>
      <c r="M2612" s="19" t="s">
        <v>21328</v>
      </c>
      <c r="N2612" s="19" t="s">
        <v>21322</v>
      </c>
      <c r="O2612" s="19" t="s">
        <v>1603</v>
      </c>
      <c r="P2612" s="19" t="s">
        <v>1604</v>
      </c>
      <c r="Q2612" s="46">
        <v>320</v>
      </c>
      <c r="R2612" s="19" t="s">
        <v>1544</v>
      </c>
      <c r="S2612" s="19" t="s">
        <v>1736</v>
      </c>
      <c r="T2612" s="19" t="s">
        <v>1737</v>
      </c>
      <c r="U2612" s="19" t="s">
        <v>8239</v>
      </c>
      <c r="V2612" s="19" t="s">
        <v>8240</v>
      </c>
      <c r="W2612" s="19" t="s">
        <v>8241</v>
      </c>
      <c r="X2612" s="19" t="s">
        <v>8242</v>
      </c>
      <c r="Y2612" s="19" t="s">
        <v>3609</v>
      </c>
      <c r="Z2612" s="19" t="s">
        <v>3610</v>
      </c>
      <c r="AA2612" s="46">
        <v>481</v>
      </c>
      <c r="AB2612" s="19" t="s">
        <v>3388</v>
      </c>
      <c r="AC2612" s="19" t="s">
        <v>1424</v>
      </c>
      <c r="AD2612" s="19" t="s">
        <v>3389</v>
      </c>
      <c r="AE2612" s="19" t="s">
        <v>1481</v>
      </c>
      <c r="AF2612" s="19" t="s">
        <v>1554</v>
      </c>
      <c r="AG2612" s="19" t="s">
        <v>3390</v>
      </c>
      <c r="AH2612" s="19" t="s">
        <v>1499</v>
      </c>
      <c r="AI2612" s="19" t="s">
        <v>1500</v>
      </c>
      <c r="AJ2612" s="45">
        <v>0</v>
      </c>
      <c r="AK2612" s="45">
        <v>0</v>
      </c>
      <c r="AL2612" s="19" t="s">
        <v>1501</v>
      </c>
      <c r="AM2612" s="46">
        <v>27070</v>
      </c>
      <c r="AN2612" s="46">
        <v>16020</v>
      </c>
      <c r="AO2612" s="46">
        <v>11050</v>
      </c>
      <c r="AP2612" s="45">
        <v>390.4</v>
      </c>
      <c r="AQ2612" s="45"/>
      <c r="AR2612" s="45" t="str">
        <f>IFERROR(VLOOKUP(AB2612,'Pedidos marco'!$A$1:$D$10000,4,0)," ")</f>
        <v xml:space="preserve"> </v>
      </c>
      <c r="AS2612" s="45">
        <f t="shared" si="280"/>
        <v>14</v>
      </c>
      <c r="AT2612" s="45" t="str">
        <f t="shared" si="281"/>
        <v>14</v>
      </c>
      <c r="AU2612" s="47">
        <v>16</v>
      </c>
      <c r="AV2612" s="19" t="str">
        <f t="shared" si="282"/>
        <v>04 April</v>
      </c>
      <c r="AW2612" s="19">
        <f t="shared" si="283"/>
        <v>1.22</v>
      </c>
      <c r="AX2612" s="19">
        <f t="shared" si="284"/>
        <v>24.4</v>
      </c>
      <c r="AY2612" s="19" t="e">
        <f>VLOOKUP(AG2612,Cías!$A$1:$E$10000,5,0)</f>
        <v>#N/A</v>
      </c>
      <c r="AZ2612" s="19" t="str">
        <f t="shared" si="285"/>
        <v>10007245</v>
      </c>
      <c r="BA2612" s="19" t="str">
        <f t="shared" si="286"/>
        <v>TOAQUIZA VILCA EDISON VLADIMIR</v>
      </c>
      <c r="BB2612" s="19" t="e">
        <f>VLOOKUP(AG2612,Cías!$A$1:$E$10000,3,0)</f>
        <v>#N/A</v>
      </c>
      <c r="BC2612" s="19"/>
      <c r="BD2612" s="19"/>
      <c r="BE2612" s="19"/>
      <c r="BF2612" s="19"/>
      <c r="BG2612" s="19"/>
      <c r="BH2612" s="19"/>
      <c r="BI2612" s="19"/>
      <c r="BJ2612" s="19"/>
    </row>
    <row r="2613" spans="1:62" ht="15" x14ac:dyDescent="0.2">
      <c r="A2613" s="19" t="s">
        <v>21329</v>
      </c>
      <c r="B2613" s="19" t="s">
        <v>1479</v>
      </c>
      <c r="C2613" s="43">
        <v>44665</v>
      </c>
      <c r="D2613" s="44">
        <v>0.85416666666666996</v>
      </c>
      <c r="E2613" s="19" t="s">
        <v>21330</v>
      </c>
      <c r="F2613" s="19" t="s">
        <v>21331</v>
      </c>
      <c r="G2613" s="19" t="s">
        <v>21332</v>
      </c>
      <c r="H2613" s="45">
        <v>4022.44</v>
      </c>
      <c r="I2613" s="45">
        <v>4509.9799999999996</v>
      </c>
      <c r="J2613" s="19" t="s">
        <v>1560</v>
      </c>
      <c r="K2613" s="19" t="s">
        <v>21333</v>
      </c>
      <c r="L2613" s="19" t="s">
        <v>21334</v>
      </c>
      <c r="M2613" s="19" t="s">
        <v>21335</v>
      </c>
      <c r="N2613" s="19" t="s">
        <v>21329</v>
      </c>
      <c r="O2613" s="19" t="s">
        <v>1486</v>
      </c>
      <c r="P2613" s="19" t="s">
        <v>1487</v>
      </c>
      <c r="Q2613" s="46">
        <v>32.880000000000003</v>
      </c>
      <c r="R2613" s="19" t="s">
        <v>1488</v>
      </c>
      <c r="S2613" s="19" t="s">
        <v>1623</v>
      </c>
      <c r="T2613" s="19" t="s">
        <v>1624</v>
      </c>
      <c r="U2613" s="19" t="s">
        <v>11055</v>
      </c>
      <c r="V2613" s="19" t="s">
        <v>11056</v>
      </c>
      <c r="W2613" s="19" t="s">
        <v>1865</v>
      </c>
      <c r="X2613" s="19" t="s">
        <v>11057</v>
      </c>
      <c r="Y2613" s="19" t="s">
        <v>1867</v>
      </c>
      <c r="Z2613" s="19" t="s">
        <v>1868</v>
      </c>
      <c r="AA2613" s="46">
        <v>30</v>
      </c>
      <c r="AB2613" s="19" t="s">
        <v>528</v>
      </c>
      <c r="AC2613" s="19" t="s">
        <v>208</v>
      </c>
      <c r="AD2613" s="19" t="s">
        <v>3002</v>
      </c>
      <c r="AE2613" s="19" t="s">
        <v>1481</v>
      </c>
      <c r="AF2613" s="19" t="s">
        <v>1497</v>
      </c>
      <c r="AG2613" s="19" t="s">
        <v>3003</v>
      </c>
      <c r="AH2613" s="19" t="s">
        <v>1499</v>
      </c>
      <c r="AI2613" s="19" t="s">
        <v>1500</v>
      </c>
      <c r="AJ2613" s="45">
        <v>0</v>
      </c>
      <c r="AK2613" s="45">
        <v>0</v>
      </c>
      <c r="AL2613" s="19" t="s">
        <v>1501</v>
      </c>
      <c r="AM2613" s="46">
        <v>52800</v>
      </c>
      <c r="AN2613" s="46">
        <v>32880</v>
      </c>
      <c r="AO2613" s="46">
        <v>19920</v>
      </c>
      <c r="AP2613" s="45">
        <v>118.37</v>
      </c>
      <c r="AQ2613" s="45"/>
      <c r="AR2613" s="45" t="str">
        <f>IFERROR(VLOOKUP(AB2613,'Pedidos marco'!$A$1:$D$10000,4,0)," ")</f>
        <v xml:space="preserve"> </v>
      </c>
      <c r="AS2613" s="45">
        <f t="shared" si="280"/>
        <v>14</v>
      </c>
      <c r="AT2613" s="45" t="str">
        <f t="shared" si="281"/>
        <v>14</v>
      </c>
      <c r="AU2613" s="47">
        <v>32.880000000000003</v>
      </c>
      <c r="AV2613" s="19" t="str">
        <f t="shared" si="282"/>
        <v>04 April</v>
      </c>
      <c r="AW2613" s="19">
        <f t="shared" si="283"/>
        <v>3.6000608272506081</v>
      </c>
      <c r="AX2613" s="19">
        <f t="shared" si="284"/>
        <v>3.6000608272506081</v>
      </c>
      <c r="AY2613" s="19" t="e">
        <f>VLOOKUP(AG2613,Cías!$A$1:$E$10000,5,0)</f>
        <v>#N/A</v>
      </c>
      <c r="AZ2613" s="19" t="str">
        <f t="shared" si="285"/>
        <v>1021830</v>
      </c>
      <c r="BA2613" s="19" t="str">
        <f t="shared" si="286"/>
        <v>MORALES GARZON CHRISTIAN SANTIAGO</v>
      </c>
      <c r="BB2613" s="19" t="e">
        <f>VLOOKUP(AG2613,Cías!$A$1:$E$10000,3,0)</f>
        <v>#N/A</v>
      </c>
      <c r="BC2613" s="19"/>
      <c r="BD2613" s="19"/>
      <c r="BE2613" s="19"/>
      <c r="BF2613" s="19"/>
      <c r="BG2613" s="19"/>
      <c r="BH2613" s="19"/>
      <c r="BI2613" s="19"/>
      <c r="BJ2613" s="19"/>
    </row>
    <row r="2614" spans="1:62" ht="15" x14ac:dyDescent="0.2">
      <c r="A2614" s="19" t="s">
        <v>21336</v>
      </c>
      <c r="B2614" s="19" t="s">
        <v>1479</v>
      </c>
      <c r="C2614" s="43">
        <v>44665</v>
      </c>
      <c r="D2614" s="44">
        <v>0.85486111111110996</v>
      </c>
      <c r="E2614" s="19" t="s">
        <v>21337</v>
      </c>
      <c r="F2614" s="19" t="s">
        <v>21338</v>
      </c>
      <c r="G2614" s="19" t="s">
        <v>21339</v>
      </c>
      <c r="H2614" s="45">
        <v>2286</v>
      </c>
      <c r="I2614" s="45">
        <v>2563.08</v>
      </c>
      <c r="J2614" s="19" t="s">
        <v>1560</v>
      </c>
      <c r="K2614" s="19" t="s">
        <v>21340</v>
      </c>
      <c r="L2614" s="19" t="s">
        <v>21341</v>
      </c>
      <c r="M2614" s="19" t="s">
        <v>21342</v>
      </c>
      <c r="N2614" s="19" t="s">
        <v>21336</v>
      </c>
      <c r="O2614" s="19" t="s">
        <v>1603</v>
      </c>
      <c r="P2614" s="19" t="s">
        <v>1604</v>
      </c>
      <c r="Q2614" s="46">
        <v>360</v>
      </c>
      <c r="R2614" s="19" t="s">
        <v>1544</v>
      </c>
      <c r="S2614" s="19" t="s">
        <v>1736</v>
      </c>
      <c r="T2614" s="19" t="s">
        <v>1737</v>
      </c>
      <c r="U2614" s="19" t="s">
        <v>21343</v>
      </c>
      <c r="V2614" s="19" t="s">
        <v>21344</v>
      </c>
      <c r="W2614" s="19" t="s">
        <v>6551</v>
      </c>
      <c r="X2614" s="19" t="s">
        <v>21345</v>
      </c>
      <c r="Y2614" s="19" t="s">
        <v>6553</v>
      </c>
      <c r="Z2614" s="19" t="s">
        <v>6554</v>
      </c>
      <c r="AA2614" s="46">
        <v>405</v>
      </c>
      <c r="AB2614" s="19" t="s">
        <v>456</v>
      </c>
      <c r="AC2614" s="19" t="s">
        <v>60</v>
      </c>
      <c r="AD2614" s="19" t="s">
        <v>3058</v>
      </c>
      <c r="AE2614" s="19" t="s">
        <v>1481</v>
      </c>
      <c r="AF2614" s="19" t="s">
        <v>1554</v>
      </c>
      <c r="AG2614" s="19" t="s">
        <v>3059</v>
      </c>
      <c r="AH2614" s="19" t="s">
        <v>1499</v>
      </c>
      <c r="AI2614" s="19" t="s">
        <v>1500</v>
      </c>
      <c r="AJ2614" s="45">
        <v>0</v>
      </c>
      <c r="AK2614" s="45">
        <v>0</v>
      </c>
      <c r="AL2614" s="19" t="s">
        <v>1501</v>
      </c>
      <c r="AM2614" s="46">
        <v>26910</v>
      </c>
      <c r="AN2614" s="46">
        <v>18060</v>
      </c>
      <c r="AO2614" s="46">
        <v>8850</v>
      </c>
      <c r="AP2614" s="45">
        <v>450</v>
      </c>
      <c r="AQ2614" s="45"/>
      <c r="AR2614" s="45" t="str">
        <f>IFERROR(VLOOKUP(AB2614,'Pedidos marco'!$A$1:$D$10000,4,0)," ")</f>
        <v xml:space="preserve"> </v>
      </c>
      <c r="AS2614" s="45">
        <f t="shared" si="280"/>
        <v>14</v>
      </c>
      <c r="AT2614" s="45" t="str">
        <f t="shared" si="281"/>
        <v>14</v>
      </c>
      <c r="AU2614" s="47">
        <v>18</v>
      </c>
      <c r="AV2614" s="19" t="str">
        <f t="shared" si="282"/>
        <v>04 April</v>
      </c>
      <c r="AW2614" s="19">
        <f t="shared" si="283"/>
        <v>1.25</v>
      </c>
      <c r="AX2614" s="19">
        <f t="shared" si="284"/>
        <v>25</v>
      </c>
      <c r="AY2614" s="19" t="e">
        <f>VLOOKUP(AG2614,Cías!$A$1:$E$10000,5,0)</f>
        <v>#N/A</v>
      </c>
      <c r="AZ2614" s="19" t="str">
        <f t="shared" si="285"/>
        <v>1023153</v>
      </c>
      <c r="BA2614" s="19" t="str">
        <f t="shared" si="286"/>
        <v>BUITRON MONTENEGRO JONNY</v>
      </c>
      <c r="BB2614" s="19" t="e">
        <f>VLOOKUP(AG2614,Cías!$A$1:$E$10000,3,0)</f>
        <v>#N/A</v>
      </c>
      <c r="BC2614" s="19"/>
      <c r="BD2614" s="19"/>
      <c r="BE2614" s="19"/>
      <c r="BF2614" s="19"/>
      <c r="BG2614" s="19"/>
      <c r="BH2614" s="19"/>
      <c r="BI2614" s="19"/>
      <c r="BJ2614" s="19"/>
    </row>
    <row r="2615" spans="1:62" ht="15" x14ac:dyDescent="0.2">
      <c r="A2615" s="19" t="s">
        <v>21346</v>
      </c>
      <c r="B2615" s="19" t="s">
        <v>1479</v>
      </c>
      <c r="C2615" s="43">
        <v>44665</v>
      </c>
      <c r="D2615" s="44">
        <v>0.85902777777778005</v>
      </c>
      <c r="E2615" s="19" t="s">
        <v>21347</v>
      </c>
      <c r="F2615" s="19" t="s">
        <v>1481</v>
      </c>
      <c r="G2615" s="19" t="s">
        <v>1481</v>
      </c>
      <c r="H2615" s="45">
        <v>0</v>
      </c>
      <c r="I2615" s="45">
        <v>0</v>
      </c>
      <c r="J2615" s="19" t="s">
        <v>1482</v>
      </c>
      <c r="K2615" s="19" t="s">
        <v>21348</v>
      </c>
      <c r="L2615" s="19" t="s">
        <v>21349</v>
      </c>
      <c r="M2615" s="19" t="s">
        <v>21350</v>
      </c>
      <c r="N2615" s="19" t="s">
        <v>21346</v>
      </c>
      <c r="O2615" s="19" t="s">
        <v>371</v>
      </c>
      <c r="P2615" s="19" t="s">
        <v>372</v>
      </c>
      <c r="Q2615" s="46">
        <v>360</v>
      </c>
      <c r="R2615" s="19" t="s">
        <v>1544</v>
      </c>
      <c r="S2615" s="19" t="s">
        <v>1545</v>
      </c>
      <c r="T2615" s="19" t="s">
        <v>74</v>
      </c>
      <c r="U2615" s="19" t="s">
        <v>9181</v>
      </c>
      <c r="V2615" s="19" t="s">
        <v>9182</v>
      </c>
      <c r="W2615" s="19" t="s">
        <v>1548</v>
      </c>
      <c r="X2615" s="19" t="s">
        <v>9183</v>
      </c>
      <c r="Y2615" s="19" t="s">
        <v>1684</v>
      </c>
      <c r="Z2615" s="19" t="s">
        <v>1685</v>
      </c>
      <c r="AA2615" s="46">
        <v>198</v>
      </c>
      <c r="AB2615" s="19" t="s">
        <v>456</v>
      </c>
      <c r="AC2615" s="19" t="s">
        <v>60</v>
      </c>
      <c r="AD2615" s="19" t="s">
        <v>3205</v>
      </c>
      <c r="AE2615" s="19" t="s">
        <v>1481</v>
      </c>
      <c r="AF2615" s="19" t="s">
        <v>1554</v>
      </c>
      <c r="AG2615" s="19" t="s">
        <v>3206</v>
      </c>
      <c r="AH2615" s="19" t="s">
        <v>1499</v>
      </c>
      <c r="AI2615" s="19" t="s">
        <v>1500</v>
      </c>
      <c r="AJ2615" s="45">
        <v>0</v>
      </c>
      <c r="AK2615" s="45">
        <v>0</v>
      </c>
      <c r="AL2615" s="19" t="s">
        <v>1501</v>
      </c>
      <c r="AM2615" s="46">
        <v>26750</v>
      </c>
      <c r="AN2615" s="46">
        <v>18010</v>
      </c>
      <c r="AO2615" s="46">
        <v>8740</v>
      </c>
      <c r="AP2615" s="45">
        <v>266.39999999999998</v>
      </c>
      <c r="AQ2615" s="45"/>
      <c r="AR2615" s="45" t="str">
        <f>IFERROR(VLOOKUP(AB2615,'Pedidos marco'!$A$1:$D$10000,4,0)," ")</f>
        <v xml:space="preserve"> </v>
      </c>
      <c r="AS2615" s="45">
        <f t="shared" si="280"/>
        <v>14</v>
      </c>
      <c r="AT2615" s="45" t="str">
        <f t="shared" si="281"/>
        <v>14</v>
      </c>
      <c r="AU2615" s="47">
        <v>18</v>
      </c>
      <c r="AV2615" s="19" t="str">
        <f t="shared" si="282"/>
        <v>04 April</v>
      </c>
      <c r="AW2615" s="19">
        <f t="shared" si="283"/>
        <v>0.74</v>
      </c>
      <c r="AX2615" s="19">
        <f t="shared" si="284"/>
        <v>14.799999999999999</v>
      </c>
      <c r="AY2615" s="19" t="e">
        <f>VLOOKUP(AG2615,Cías!$A$1:$E$10000,5,0)</f>
        <v>#N/A</v>
      </c>
      <c r="AZ2615" s="19" t="str">
        <f t="shared" si="285"/>
        <v>1023153</v>
      </c>
      <c r="BA2615" s="19" t="str">
        <f t="shared" si="286"/>
        <v>BUITRON MONTENEGRO JONNY</v>
      </c>
      <c r="BB2615" s="19" t="e">
        <f>VLOOKUP(AG2615,Cías!$A$1:$E$10000,3,0)</f>
        <v>#N/A</v>
      </c>
      <c r="BC2615" s="19"/>
      <c r="BD2615" s="19"/>
      <c r="BE2615" s="19"/>
      <c r="BF2615" s="19"/>
      <c r="BG2615" s="19"/>
      <c r="BH2615" s="19"/>
      <c r="BI2615" s="19"/>
      <c r="BJ2615" s="19"/>
    </row>
    <row r="2616" spans="1:62" ht="15" x14ac:dyDescent="0.2">
      <c r="A2616" s="19" t="s">
        <v>21351</v>
      </c>
      <c r="B2616" s="19" t="s">
        <v>1479</v>
      </c>
      <c r="C2616" s="43">
        <v>44665</v>
      </c>
      <c r="D2616" s="44">
        <v>0.86111111111111005</v>
      </c>
      <c r="E2616" s="19" t="s">
        <v>21352</v>
      </c>
      <c r="F2616" s="19" t="s">
        <v>21353</v>
      </c>
      <c r="G2616" s="19" t="s">
        <v>21354</v>
      </c>
      <c r="H2616" s="45">
        <v>2287.17</v>
      </c>
      <c r="I2616" s="45">
        <v>2564.39</v>
      </c>
      <c r="J2616" s="19" t="s">
        <v>1560</v>
      </c>
      <c r="K2616" s="19" t="s">
        <v>21355</v>
      </c>
      <c r="L2616" s="19" t="s">
        <v>21356</v>
      </c>
      <c r="M2616" s="19" t="s">
        <v>21357</v>
      </c>
      <c r="N2616" s="19" t="s">
        <v>21351</v>
      </c>
      <c r="O2616" s="19" t="s">
        <v>367</v>
      </c>
      <c r="P2616" s="19" t="s">
        <v>368</v>
      </c>
      <c r="Q2616" s="46">
        <v>360</v>
      </c>
      <c r="R2616" s="19" t="s">
        <v>1544</v>
      </c>
      <c r="S2616" s="19" t="s">
        <v>1754</v>
      </c>
      <c r="T2616" s="19" t="s">
        <v>104</v>
      </c>
      <c r="U2616" s="19" t="s">
        <v>9043</v>
      </c>
      <c r="V2616" s="19" t="s">
        <v>9044</v>
      </c>
      <c r="W2616" s="19" t="s">
        <v>1757</v>
      </c>
      <c r="X2616" s="19" t="s">
        <v>9045</v>
      </c>
      <c r="Y2616" s="19" t="s">
        <v>1759</v>
      </c>
      <c r="Z2616" s="19" t="s">
        <v>1760</v>
      </c>
      <c r="AA2616" s="46">
        <v>218</v>
      </c>
      <c r="AB2616" s="19" t="s">
        <v>486</v>
      </c>
      <c r="AC2616" s="19" t="s">
        <v>121</v>
      </c>
      <c r="AD2616" s="19" t="s">
        <v>2904</v>
      </c>
      <c r="AE2616" s="19" t="s">
        <v>2905</v>
      </c>
      <c r="AF2616" s="19" t="s">
        <v>1554</v>
      </c>
      <c r="AG2616" s="19" t="s">
        <v>2906</v>
      </c>
      <c r="AH2616" s="19" t="s">
        <v>1499</v>
      </c>
      <c r="AI2616" s="19" t="s">
        <v>1500</v>
      </c>
      <c r="AJ2616" s="45">
        <v>0</v>
      </c>
      <c r="AK2616" s="45">
        <v>0</v>
      </c>
      <c r="AL2616" s="19" t="s">
        <v>1501</v>
      </c>
      <c r="AM2616" s="46">
        <v>27310</v>
      </c>
      <c r="AN2616" s="46">
        <v>18070</v>
      </c>
      <c r="AO2616" s="46">
        <v>9240</v>
      </c>
      <c r="AP2616" s="45">
        <v>273.60000000000002</v>
      </c>
      <c r="AQ2616" s="45"/>
      <c r="AR2616" s="45" t="str">
        <f>IFERROR(VLOOKUP(AB2616,'Pedidos marco'!$A$1:$D$10000,4,0)," ")</f>
        <v xml:space="preserve"> </v>
      </c>
      <c r="AS2616" s="45">
        <f t="shared" si="280"/>
        <v>14</v>
      </c>
      <c r="AT2616" s="45" t="str">
        <f t="shared" si="281"/>
        <v>14</v>
      </c>
      <c r="AU2616" s="47">
        <v>18</v>
      </c>
      <c r="AV2616" s="19" t="str">
        <f t="shared" si="282"/>
        <v>04 April</v>
      </c>
      <c r="AW2616" s="19">
        <f t="shared" si="283"/>
        <v>0.76</v>
      </c>
      <c r="AX2616" s="19">
        <f t="shared" si="284"/>
        <v>15.200000000000001</v>
      </c>
      <c r="AY2616" s="19" t="e">
        <f>VLOOKUP(AG2616,Cías!$A$1:$E$10000,5,0)</f>
        <v>#N/A</v>
      </c>
      <c r="AZ2616" s="19" t="str">
        <f t="shared" si="285"/>
        <v>1023045</v>
      </c>
      <c r="BA2616" s="19" t="str">
        <f t="shared" si="286"/>
        <v>ESPINOSA OTAVALO PABLO ANIBAL</v>
      </c>
      <c r="BB2616" s="19" t="e">
        <f>VLOOKUP(AG2616,Cías!$A$1:$E$10000,3,0)</f>
        <v>#N/A</v>
      </c>
      <c r="BC2616" s="19"/>
      <c r="BD2616" s="19"/>
      <c r="BE2616" s="19"/>
      <c r="BF2616" s="19"/>
      <c r="BG2616" s="19"/>
      <c r="BH2616" s="19"/>
      <c r="BI2616" s="19"/>
      <c r="BJ2616" s="19"/>
    </row>
    <row r="2617" spans="1:62" ht="15" x14ac:dyDescent="0.2">
      <c r="A2617" s="19" t="s">
        <v>21358</v>
      </c>
      <c r="B2617" s="19" t="s">
        <v>1479</v>
      </c>
      <c r="C2617" s="43">
        <v>44665</v>
      </c>
      <c r="D2617" s="44">
        <v>0.86250000000000004</v>
      </c>
      <c r="E2617" s="19" t="s">
        <v>21359</v>
      </c>
      <c r="F2617" s="19" t="s">
        <v>21360</v>
      </c>
      <c r="G2617" s="19" t="s">
        <v>21361</v>
      </c>
      <c r="H2617" s="45">
        <v>2557.06</v>
      </c>
      <c r="I2617" s="45">
        <v>2867</v>
      </c>
      <c r="J2617" s="19" t="s">
        <v>1560</v>
      </c>
      <c r="K2617" s="19" t="s">
        <v>21362</v>
      </c>
      <c r="L2617" s="19" t="s">
        <v>21363</v>
      </c>
      <c r="M2617" s="19" t="s">
        <v>21364</v>
      </c>
      <c r="N2617" s="19" t="s">
        <v>21358</v>
      </c>
      <c r="O2617" s="19" t="s">
        <v>371</v>
      </c>
      <c r="P2617" s="19" t="s">
        <v>372</v>
      </c>
      <c r="Q2617" s="46">
        <v>400</v>
      </c>
      <c r="R2617" s="19" t="s">
        <v>1544</v>
      </c>
      <c r="S2617" s="19" t="s">
        <v>1754</v>
      </c>
      <c r="T2617" s="19" t="s">
        <v>104</v>
      </c>
      <c r="U2617" s="19" t="s">
        <v>2901</v>
      </c>
      <c r="V2617" s="19" t="s">
        <v>2902</v>
      </c>
      <c r="W2617" s="19" t="s">
        <v>2127</v>
      </c>
      <c r="X2617" s="19" t="s">
        <v>2903</v>
      </c>
      <c r="Y2617" s="19" t="s">
        <v>2129</v>
      </c>
      <c r="Z2617" s="19" t="s">
        <v>2130</v>
      </c>
      <c r="AA2617" s="46">
        <v>205</v>
      </c>
      <c r="AB2617" s="19" t="s">
        <v>477</v>
      </c>
      <c r="AC2617" s="19" t="s">
        <v>104</v>
      </c>
      <c r="AD2617" s="19" t="s">
        <v>2304</v>
      </c>
      <c r="AE2617" s="19" t="s">
        <v>2305</v>
      </c>
      <c r="AF2617" s="19" t="s">
        <v>1592</v>
      </c>
      <c r="AG2617" s="19" t="s">
        <v>2306</v>
      </c>
      <c r="AH2617" s="19" t="s">
        <v>1499</v>
      </c>
      <c r="AI2617" s="19" t="s">
        <v>1500</v>
      </c>
      <c r="AJ2617" s="45">
        <v>0</v>
      </c>
      <c r="AK2617" s="45">
        <v>0</v>
      </c>
      <c r="AL2617" s="19" t="s">
        <v>1501</v>
      </c>
      <c r="AM2617" s="46">
        <v>28760.294000000002</v>
      </c>
      <c r="AN2617" s="46">
        <v>20035.294000000002</v>
      </c>
      <c r="AO2617" s="46">
        <v>8725</v>
      </c>
      <c r="AP2617" s="45">
        <v>312</v>
      </c>
      <c r="AQ2617" s="45"/>
      <c r="AR2617" s="45" t="str">
        <f>IFERROR(VLOOKUP(AB2617,'Pedidos marco'!$A$1:$D$10000,4,0)," ")</f>
        <v xml:space="preserve"> </v>
      </c>
      <c r="AS2617" s="45">
        <f t="shared" si="280"/>
        <v>14</v>
      </c>
      <c r="AT2617" s="45" t="str">
        <f t="shared" si="281"/>
        <v>14</v>
      </c>
      <c r="AU2617" s="47">
        <v>20</v>
      </c>
      <c r="AV2617" s="19" t="str">
        <f t="shared" si="282"/>
        <v>04 April</v>
      </c>
      <c r="AW2617" s="19">
        <f t="shared" si="283"/>
        <v>0.78</v>
      </c>
      <c r="AX2617" s="19">
        <f t="shared" si="284"/>
        <v>15.6</v>
      </c>
      <c r="AY2617" s="19" t="e">
        <f>VLOOKUP(AG2617,Cías!$A$1:$E$10000,5,0)</f>
        <v>#N/A</v>
      </c>
      <c r="AZ2617" s="19" t="str">
        <f t="shared" si="285"/>
        <v>1013863</v>
      </c>
      <c r="BA2617" s="19" t="str">
        <f t="shared" si="286"/>
        <v>DISTRIBUCIONES NARANJO</v>
      </c>
      <c r="BB2617" s="19" t="e">
        <f>VLOOKUP(AG2617,Cías!$A$1:$E$10000,3,0)</f>
        <v>#N/A</v>
      </c>
      <c r="BC2617" s="19"/>
      <c r="BD2617" s="19"/>
      <c r="BE2617" s="19"/>
      <c r="BF2617" s="19"/>
      <c r="BG2617" s="19"/>
      <c r="BH2617" s="19"/>
      <c r="BI2617" s="19"/>
      <c r="BJ2617" s="19"/>
    </row>
    <row r="2618" spans="1:62" ht="15" x14ac:dyDescent="0.2">
      <c r="A2618" s="19" t="s">
        <v>21358</v>
      </c>
      <c r="B2618" s="19" t="s">
        <v>1479</v>
      </c>
      <c r="C2618" s="43">
        <v>44665</v>
      </c>
      <c r="D2618" s="44">
        <v>0.86250000000000004</v>
      </c>
      <c r="E2618" s="19" t="s">
        <v>21365</v>
      </c>
      <c r="F2618" s="19" t="s">
        <v>21366</v>
      </c>
      <c r="G2618" s="19" t="s">
        <v>21367</v>
      </c>
      <c r="H2618" s="45">
        <v>1778.91</v>
      </c>
      <c r="I2618" s="45">
        <v>1994.53</v>
      </c>
      <c r="J2618" s="19" t="s">
        <v>1560</v>
      </c>
      <c r="K2618" s="19" t="s">
        <v>21368</v>
      </c>
      <c r="L2618" s="19" t="s">
        <v>21369</v>
      </c>
      <c r="M2618" s="19" t="s">
        <v>21370</v>
      </c>
      <c r="N2618" s="19" t="s">
        <v>21358</v>
      </c>
      <c r="O2618" s="19" t="s">
        <v>367</v>
      </c>
      <c r="P2618" s="19" t="s">
        <v>368</v>
      </c>
      <c r="Q2618" s="46">
        <v>280</v>
      </c>
      <c r="R2618" s="19" t="s">
        <v>1544</v>
      </c>
      <c r="S2618" s="19" t="s">
        <v>1754</v>
      </c>
      <c r="T2618" s="19" t="s">
        <v>104</v>
      </c>
      <c r="U2618" s="19" t="s">
        <v>2901</v>
      </c>
      <c r="V2618" s="19" t="s">
        <v>2902</v>
      </c>
      <c r="W2618" s="19" t="s">
        <v>2127</v>
      </c>
      <c r="X2618" s="19" t="s">
        <v>2903</v>
      </c>
      <c r="Y2618" s="19" t="s">
        <v>2129</v>
      </c>
      <c r="Z2618" s="19" t="s">
        <v>2130</v>
      </c>
      <c r="AA2618" s="46">
        <v>205</v>
      </c>
      <c r="AB2618" s="19" t="s">
        <v>477</v>
      </c>
      <c r="AC2618" s="19" t="s">
        <v>104</v>
      </c>
      <c r="AD2618" s="19" t="s">
        <v>2304</v>
      </c>
      <c r="AE2618" s="19" t="s">
        <v>2305</v>
      </c>
      <c r="AF2618" s="19" t="s">
        <v>1592</v>
      </c>
      <c r="AG2618" s="19" t="s">
        <v>2306</v>
      </c>
      <c r="AH2618" s="19" t="s">
        <v>1499</v>
      </c>
      <c r="AI2618" s="19" t="s">
        <v>1500</v>
      </c>
      <c r="AJ2618" s="45">
        <v>0</v>
      </c>
      <c r="AK2618" s="45">
        <v>0</v>
      </c>
      <c r="AL2618" s="19" t="s">
        <v>1501</v>
      </c>
      <c r="AM2618" s="46">
        <v>22749.705999999998</v>
      </c>
      <c r="AN2618" s="46">
        <v>14024.706</v>
      </c>
      <c r="AO2618" s="46">
        <v>8725</v>
      </c>
      <c r="AP2618" s="45">
        <v>218.4</v>
      </c>
      <c r="AQ2618" s="45"/>
      <c r="AR2618" s="45" t="str">
        <f>IFERROR(VLOOKUP(AB2618,'Pedidos marco'!$A$1:$D$10000,4,0)," ")</f>
        <v xml:space="preserve"> </v>
      </c>
      <c r="AS2618" s="45">
        <f t="shared" si="280"/>
        <v>14</v>
      </c>
      <c r="AT2618" s="45" t="str">
        <f t="shared" si="281"/>
        <v>14</v>
      </c>
      <c r="AU2618" s="47">
        <v>14</v>
      </c>
      <c r="AV2618" s="19" t="str">
        <f t="shared" si="282"/>
        <v>04 April</v>
      </c>
      <c r="AW2618" s="19">
        <f t="shared" si="283"/>
        <v>0.78</v>
      </c>
      <c r="AX2618" s="19">
        <f t="shared" si="284"/>
        <v>15.6</v>
      </c>
      <c r="AY2618" s="19" t="e">
        <f>VLOOKUP(AG2618,Cías!$A$1:$E$10000,5,0)</f>
        <v>#N/A</v>
      </c>
      <c r="AZ2618" s="19" t="str">
        <f t="shared" si="285"/>
        <v>1013863</v>
      </c>
      <c r="BA2618" s="19" t="str">
        <f t="shared" si="286"/>
        <v>DISTRIBUCIONES NARANJO</v>
      </c>
      <c r="BB2618" s="19" t="e">
        <f>VLOOKUP(AG2618,Cías!$A$1:$E$10000,3,0)</f>
        <v>#N/A</v>
      </c>
      <c r="BC2618" s="19"/>
      <c r="BD2618" s="19"/>
      <c r="BE2618" s="19"/>
      <c r="BF2618" s="19"/>
      <c r="BG2618" s="19"/>
      <c r="BH2618" s="19"/>
      <c r="BI2618" s="19"/>
      <c r="BJ2618" s="19"/>
    </row>
    <row r="2619" spans="1:62" ht="15" x14ac:dyDescent="0.2">
      <c r="A2619" s="19" t="s">
        <v>21371</v>
      </c>
      <c r="B2619" s="19" t="s">
        <v>1479</v>
      </c>
      <c r="C2619" s="43">
        <v>44665</v>
      </c>
      <c r="D2619" s="44">
        <v>0.86527777777778003</v>
      </c>
      <c r="E2619" s="19" t="s">
        <v>21372</v>
      </c>
      <c r="F2619" s="19" t="s">
        <v>1481</v>
      </c>
      <c r="G2619" s="19" t="s">
        <v>1481</v>
      </c>
      <c r="H2619" s="45">
        <v>0</v>
      </c>
      <c r="I2619" s="45">
        <v>0</v>
      </c>
      <c r="J2619" s="19" t="s">
        <v>1482</v>
      </c>
      <c r="K2619" s="19" t="s">
        <v>21373</v>
      </c>
      <c r="L2619" s="19" t="s">
        <v>21374</v>
      </c>
      <c r="M2619" s="19" t="s">
        <v>21375</v>
      </c>
      <c r="N2619" s="19" t="s">
        <v>21371</v>
      </c>
      <c r="O2619" s="19" t="s">
        <v>1486</v>
      </c>
      <c r="P2619" s="19" t="s">
        <v>1487</v>
      </c>
      <c r="Q2619" s="46">
        <v>32.92</v>
      </c>
      <c r="R2619" s="19" t="s">
        <v>1488</v>
      </c>
      <c r="S2619" s="19" t="s">
        <v>1489</v>
      </c>
      <c r="T2619" s="19" t="s">
        <v>418</v>
      </c>
      <c r="U2619" s="19" t="s">
        <v>1508</v>
      </c>
      <c r="V2619" s="19" t="s">
        <v>1509</v>
      </c>
      <c r="W2619" s="19" t="s">
        <v>415</v>
      </c>
      <c r="X2619" s="19" t="s">
        <v>1510</v>
      </c>
      <c r="Y2619" s="19" t="s">
        <v>1511</v>
      </c>
      <c r="Z2619" s="19" t="s">
        <v>1512</v>
      </c>
      <c r="AA2619" s="46">
        <v>113</v>
      </c>
      <c r="AB2619" s="19" t="s">
        <v>1513</v>
      </c>
      <c r="AC2619" s="19" t="s">
        <v>418</v>
      </c>
      <c r="AD2619" s="19" t="s">
        <v>1514</v>
      </c>
      <c r="AE2619" s="19" t="s">
        <v>1515</v>
      </c>
      <c r="AF2619" s="19" t="s">
        <v>1497</v>
      </c>
      <c r="AG2619" s="19" t="s">
        <v>1516</v>
      </c>
      <c r="AH2619" s="19" t="s">
        <v>1499</v>
      </c>
      <c r="AI2619" s="19" t="s">
        <v>1500</v>
      </c>
      <c r="AJ2619" s="45">
        <v>0</v>
      </c>
      <c r="AK2619" s="45">
        <v>0</v>
      </c>
      <c r="AL2619" s="19" t="s">
        <v>1517</v>
      </c>
      <c r="AM2619" s="46">
        <v>51500</v>
      </c>
      <c r="AN2619" s="46">
        <v>32920</v>
      </c>
      <c r="AO2619" s="46">
        <v>18580</v>
      </c>
      <c r="AP2619" s="45">
        <v>0</v>
      </c>
      <c r="AQ2619" s="45"/>
      <c r="AR2619" s="45" t="str">
        <f>IFERROR(VLOOKUP(AB2619,'Pedidos marco'!$A$1:$D$10000,4,0)," ")</f>
        <v xml:space="preserve"> </v>
      </c>
      <c r="AS2619" s="45">
        <f t="shared" si="280"/>
        <v>14</v>
      </c>
      <c r="AT2619" s="45" t="str">
        <f t="shared" si="281"/>
        <v>14</v>
      </c>
      <c r="AU2619" s="47">
        <v>32.92</v>
      </c>
      <c r="AV2619" s="19" t="str">
        <f t="shared" si="282"/>
        <v>04 April</v>
      </c>
      <c r="AW2619" s="19">
        <f t="shared" si="283"/>
        <v>0</v>
      </c>
      <c r="AX2619" s="19">
        <f t="shared" si="284"/>
        <v>0</v>
      </c>
      <c r="AY2619" s="19" t="e">
        <f>VLOOKUP(AG2619,Cías!$A$1:$E$10000,5,0)</f>
        <v>#N/A</v>
      </c>
      <c r="AZ2619" s="19" t="str">
        <f t="shared" si="285"/>
        <v>1014412</v>
      </c>
      <c r="BA2619" s="19" t="str">
        <f t="shared" si="286"/>
        <v>UNION DE CONCRETERAS UNICON UCUE</v>
      </c>
      <c r="BB2619" s="19" t="e">
        <f>VLOOKUP(AG2619,Cías!$A$1:$E$10000,3,0)</f>
        <v>#N/A</v>
      </c>
      <c r="BC2619" s="19"/>
      <c r="BD2619" s="19"/>
      <c r="BE2619" s="19"/>
      <c r="BF2619" s="19"/>
      <c r="BG2619" s="19"/>
      <c r="BH2619" s="19"/>
      <c r="BI2619" s="19"/>
      <c r="BJ2619" s="19"/>
    </row>
    <row r="2620" spans="1:62" ht="15" x14ac:dyDescent="0.2">
      <c r="A2620" s="19" t="s">
        <v>21376</v>
      </c>
      <c r="B2620" s="19" t="s">
        <v>1479</v>
      </c>
      <c r="C2620" s="43">
        <v>44665</v>
      </c>
      <c r="D2620" s="44">
        <v>0.86597222222222003</v>
      </c>
      <c r="E2620" s="19" t="s">
        <v>21377</v>
      </c>
      <c r="F2620" s="19" t="s">
        <v>1481</v>
      </c>
      <c r="G2620" s="19" t="s">
        <v>1481</v>
      </c>
      <c r="H2620" s="45">
        <v>0</v>
      </c>
      <c r="I2620" s="45">
        <v>0</v>
      </c>
      <c r="J2620" s="19" t="s">
        <v>1482</v>
      </c>
      <c r="K2620" s="19" t="s">
        <v>21378</v>
      </c>
      <c r="L2620" s="19" t="s">
        <v>21379</v>
      </c>
      <c r="M2620" s="19" t="s">
        <v>21380</v>
      </c>
      <c r="N2620" s="19" t="s">
        <v>21376</v>
      </c>
      <c r="O2620" s="19" t="s">
        <v>367</v>
      </c>
      <c r="P2620" s="19" t="s">
        <v>368</v>
      </c>
      <c r="Q2620" s="46">
        <v>480</v>
      </c>
      <c r="R2620" s="19" t="s">
        <v>1544</v>
      </c>
      <c r="S2620" s="19" t="s">
        <v>2088</v>
      </c>
      <c r="T2620" s="19" t="s">
        <v>2089</v>
      </c>
      <c r="U2620" s="19" t="s">
        <v>2090</v>
      </c>
      <c r="V2620" s="19" t="s">
        <v>2091</v>
      </c>
      <c r="W2620" s="19" t="s">
        <v>2092</v>
      </c>
      <c r="X2620" s="19" t="s">
        <v>2093</v>
      </c>
      <c r="Y2620" s="19" t="s">
        <v>2094</v>
      </c>
      <c r="Z2620" s="19" t="s">
        <v>2095</v>
      </c>
      <c r="AA2620" s="46">
        <v>130</v>
      </c>
      <c r="AB2620" s="19" t="s">
        <v>472</v>
      </c>
      <c r="AC2620" s="19" t="s">
        <v>94</v>
      </c>
      <c r="AD2620" s="19" t="s">
        <v>2096</v>
      </c>
      <c r="AE2620" s="19" t="s">
        <v>2097</v>
      </c>
      <c r="AF2620" s="19" t="s">
        <v>1719</v>
      </c>
      <c r="AG2620" s="19" t="s">
        <v>2098</v>
      </c>
      <c r="AH2620" s="19" t="s">
        <v>1502</v>
      </c>
      <c r="AI2620" s="19" t="s">
        <v>2099</v>
      </c>
      <c r="AJ2620" s="45">
        <v>0</v>
      </c>
      <c r="AK2620" s="45">
        <v>0</v>
      </c>
      <c r="AL2620" s="19" t="s">
        <v>1501</v>
      </c>
      <c r="AM2620" s="46">
        <v>39230</v>
      </c>
      <c r="AN2620" s="46">
        <v>24070</v>
      </c>
      <c r="AO2620" s="46">
        <v>15160</v>
      </c>
      <c r="AP2620" s="45">
        <v>259.2</v>
      </c>
      <c r="AQ2620" s="45"/>
      <c r="AR2620" s="45" t="str">
        <f>IFERROR(VLOOKUP(AB2620,'Pedidos marco'!$A$1:$D$10000,4,0)," ")</f>
        <v xml:space="preserve"> </v>
      </c>
      <c r="AS2620" s="45">
        <f t="shared" si="280"/>
        <v>14</v>
      </c>
      <c r="AT2620" s="45" t="str">
        <f t="shared" si="281"/>
        <v>14</v>
      </c>
      <c r="AU2620" s="47">
        <v>24</v>
      </c>
      <c r="AV2620" s="19" t="str">
        <f t="shared" si="282"/>
        <v>04 April</v>
      </c>
      <c r="AW2620" s="19">
        <f t="shared" si="283"/>
        <v>0.53999999999999992</v>
      </c>
      <c r="AX2620" s="19">
        <f t="shared" si="284"/>
        <v>10.799999999999999</v>
      </c>
      <c r="AY2620" s="19" t="e">
        <f>VLOOKUP(AG2620,Cías!$A$1:$E$10000,5,0)</f>
        <v>#N/A</v>
      </c>
      <c r="AZ2620" s="19" t="str">
        <f t="shared" si="285"/>
        <v>1013241</v>
      </c>
      <c r="BA2620" s="19" t="str">
        <f t="shared" si="286"/>
        <v>COMPAÑÍA DE TRANSPORTE DE CARGA PES</v>
      </c>
      <c r="BB2620" s="19" t="e">
        <f>VLOOKUP(AG2620,Cías!$A$1:$E$10000,3,0)</f>
        <v>#N/A</v>
      </c>
      <c r="BC2620" s="19"/>
      <c r="BD2620" s="19"/>
      <c r="BE2620" s="19"/>
      <c r="BF2620" s="19"/>
      <c r="BG2620" s="19"/>
      <c r="BH2620" s="19"/>
      <c r="BI2620" s="19"/>
      <c r="BJ2620" s="19"/>
    </row>
    <row r="2621" spans="1:62" ht="15" x14ac:dyDescent="0.2">
      <c r="A2621" s="19" t="s">
        <v>21381</v>
      </c>
      <c r="B2621" s="19" t="s">
        <v>1479</v>
      </c>
      <c r="C2621" s="43">
        <v>44665</v>
      </c>
      <c r="D2621" s="44">
        <v>0.87013888888889002</v>
      </c>
      <c r="E2621" s="19" t="s">
        <v>21382</v>
      </c>
      <c r="F2621" s="19" t="s">
        <v>1481</v>
      </c>
      <c r="G2621" s="19" t="s">
        <v>1481</v>
      </c>
      <c r="H2621" s="45">
        <v>0</v>
      </c>
      <c r="I2621" s="45">
        <v>0</v>
      </c>
      <c r="J2621" s="19" t="s">
        <v>1482</v>
      </c>
      <c r="K2621" s="19" t="s">
        <v>21383</v>
      </c>
      <c r="L2621" s="19" t="s">
        <v>21384</v>
      </c>
      <c r="M2621" s="19" t="s">
        <v>21385</v>
      </c>
      <c r="N2621" s="19" t="s">
        <v>21381</v>
      </c>
      <c r="O2621" s="19" t="s">
        <v>371</v>
      </c>
      <c r="P2621" s="19" t="s">
        <v>372</v>
      </c>
      <c r="Q2621" s="46">
        <v>360</v>
      </c>
      <c r="R2621" s="19" t="s">
        <v>1544</v>
      </c>
      <c r="S2621" s="19" t="s">
        <v>1545</v>
      </c>
      <c r="T2621" s="19" t="s">
        <v>74</v>
      </c>
      <c r="U2621" s="19" t="s">
        <v>1546</v>
      </c>
      <c r="V2621" s="19" t="s">
        <v>1547</v>
      </c>
      <c r="W2621" s="19" t="s">
        <v>1548</v>
      </c>
      <c r="X2621" s="19" t="s">
        <v>1549</v>
      </c>
      <c r="Y2621" s="19" t="s">
        <v>1550</v>
      </c>
      <c r="Z2621" s="19" t="s">
        <v>1551</v>
      </c>
      <c r="AA2621" s="46">
        <v>178</v>
      </c>
      <c r="AB2621" s="19" t="s">
        <v>462</v>
      </c>
      <c r="AC2621" s="19" t="s">
        <v>74</v>
      </c>
      <c r="AD2621" s="19" t="s">
        <v>1552</v>
      </c>
      <c r="AE2621" s="19" t="s">
        <v>1553</v>
      </c>
      <c r="AF2621" s="19" t="s">
        <v>1554</v>
      </c>
      <c r="AG2621" s="19" t="s">
        <v>1555</v>
      </c>
      <c r="AH2621" s="19" t="s">
        <v>1499</v>
      </c>
      <c r="AI2621" s="19" t="s">
        <v>1500</v>
      </c>
      <c r="AJ2621" s="45">
        <v>0</v>
      </c>
      <c r="AK2621" s="45">
        <v>0</v>
      </c>
      <c r="AL2621" s="19" t="s">
        <v>1501</v>
      </c>
      <c r="AM2621" s="46">
        <v>26880</v>
      </c>
      <c r="AN2621" s="46">
        <v>18010</v>
      </c>
      <c r="AO2621" s="46">
        <v>8870</v>
      </c>
      <c r="AP2621" s="45">
        <v>248.4</v>
      </c>
      <c r="AQ2621" s="45"/>
      <c r="AR2621" s="45" t="str">
        <f>IFERROR(VLOOKUP(AB2621,'Pedidos marco'!$A$1:$D$10000,4,0)," ")</f>
        <v xml:space="preserve"> </v>
      </c>
      <c r="AS2621" s="45">
        <f t="shared" si="280"/>
        <v>14</v>
      </c>
      <c r="AT2621" s="45" t="str">
        <f t="shared" si="281"/>
        <v>14</v>
      </c>
      <c r="AU2621" s="47">
        <v>18</v>
      </c>
      <c r="AV2621" s="19" t="str">
        <f t="shared" si="282"/>
        <v>04 April</v>
      </c>
      <c r="AW2621" s="19">
        <f t="shared" si="283"/>
        <v>0.69000000000000006</v>
      </c>
      <c r="AX2621" s="19">
        <f t="shared" si="284"/>
        <v>13.8</v>
      </c>
      <c r="AY2621" s="19" t="e">
        <f>VLOOKUP(AG2621,Cías!$A$1:$E$10000,5,0)</f>
        <v>#N/A</v>
      </c>
      <c r="AZ2621" s="19" t="str">
        <f t="shared" si="285"/>
        <v>1013627</v>
      </c>
      <c r="BA2621" s="19" t="str">
        <f t="shared" si="286"/>
        <v>CAMPAÑA MALDONADO MIGUEL ANGEL</v>
      </c>
      <c r="BB2621" s="19" t="e">
        <f>VLOOKUP(AG2621,Cías!$A$1:$E$10000,3,0)</f>
        <v>#N/A</v>
      </c>
      <c r="BC2621" s="19"/>
      <c r="BD2621" s="19"/>
      <c r="BE2621" s="19"/>
      <c r="BF2621" s="19"/>
      <c r="BG2621" s="19"/>
      <c r="BH2621" s="19"/>
      <c r="BI2621" s="19"/>
      <c r="BJ2621" s="19"/>
    </row>
    <row r="2622" spans="1:62" ht="15" x14ac:dyDescent="0.2">
      <c r="A2622" s="19" t="s">
        <v>21386</v>
      </c>
      <c r="B2622" s="19" t="s">
        <v>1479</v>
      </c>
      <c r="C2622" s="43">
        <v>44665</v>
      </c>
      <c r="D2622" s="44">
        <v>0.87083333333333002</v>
      </c>
      <c r="E2622" s="19" t="s">
        <v>21387</v>
      </c>
      <c r="F2622" s="19" t="s">
        <v>21388</v>
      </c>
      <c r="G2622" s="19" t="s">
        <v>21389</v>
      </c>
      <c r="H2622" s="45">
        <v>4290</v>
      </c>
      <c r="I2622" s="45">
        <v>4809.9799999999996</v>
      </c>
      <c r="J2622" s="19" t="s">
        <v>1560</v>
      </c>
      <c r="K2622" s="19" t="s">
        <v>21390</v>
      </c>
      <c r="L2622" s="19" t="s">
        <v>21391</v>
      </c>
      <c r="M2622" s="19" t="s">
        <v>21392</v>
      </c>
      <c r="N2622" s="19" t="s">
        <v>21386</v>
      </c>
      <c r="O2622" s="19" t="s">
        <v>367</v>
      </c>
      <c r="P2622" s="19" t="s">
        <v>368</v>
      </c>
      <c r="Q2622" s="46">
        <v>660</v>
      </c>
      <c r="R2622" s="19" t="s">
        <v>1544</v>
      </c>
      <c r="S2622" s="19" t="s">
        <v>2013</v>
      </c>
      <c r="T2622" s="19" t="s">
        <v>226</v>
      </c>
      <c r="U2622" s="19" t="s">
        <v>2014</v>
      </c>
      <c r="V2622" s="19" t="s">
        <v>2015</v>
      </c>
      <c r="W2622" s="19" t="s">
        <v>1586</v>
      </c>
      <c r="X2622" s="19" t="s">
        <v>2016</v>
      </c>
      <c r="Y2622" s="19" t="s">
        <v>1588</v>
      </c>
      <c r="Z2622" s="19" t="s">
        <v>1589</v>
      </c>
      <c r="AA2622" s="46">
        <v>250</v>
      </c>
      <c r="AB2622" s="19" t="s">
        <v>537</v>
      </c>
      <c r="AC2622" s="19" t="s">
        <v>226</v>
      </c>
      <c r="AD2622" s="19" t="s">
        <v>6442</v>
      </c>
      <c r="AE2622" s="19" t="s">
        <v>6443</v>
      </c>
      <c r="AF2622" s="19" t="s">
        <v>1592</v>
      </c>
      <c r="AG2622" s="19" t="s">
        <v>6444</v>
      </c>
      <c r="AH2622" s="19" t="s">
        <v>1499</v>
      </c>
      <c r="AI2622" s="19" t="s">
        <v>1500</v>
      </c>
      <c r="AJ2622" s="45">
        <v>0</v>
      </c>
      <c r="AK2622" s="45">
        <v>0</v>
      </c>
      <c r="AL2622" s="19" t="s">
        <v>1501</v>
      </c>
      <c r="AM2622" s="46">
        <v>50930</v>
      </c>
      <c r="AN2622" s="46">
        <v>33090</v>
      </c>
      <c r="AO2622" s="46">
        <v>17840</v>
      </c>
      <c r="AP2622" s="45">
        <v>594</v>
      </c>
      <c r="AQ2622" s="45"/>
      <c r="AR2622" s="45" t="str">
        <f>IFERROR(VLOOKUP(AB2622,'Pedidos marco'!$A$1:$D$10000,4,0)," ")</f>
        <v xml:space="preserve"> </v>
      </c>
      <c r="AS2622" s="45">
        <f t="shared" si="280"/>
        <v>14</v>
      </c>
      <c r="AT2622" s="45" t="str">
        <f t="shared" si="281"/>
        <v>14</v>
      </c>
      <c r="AU2622" s="47">
        <v>33</v>
      </c>
      <c r="AV2622" s="19" t="str">
        <f t="shared" si="282"/>
        <v>04 April</v>
      </c>
      <c r="AW2622" s="19">
        <f t="shared" si="283"/>
        <v>0.9</v>
      </c>
      <c r="AX2622" s="19">
        <f t="shared" si="284"/>
        <v>18</v>
      </c>
      <c r="AY2622" s="19" t="e">
        <f>VLOOKUP(AG2622,Cías!$A$1:$E$10000,5,0)</f>
        <v>#N/A</v>
      </c>
      <c r="AZ2622" s="19" t="str">
        <f t="shared" si="285"/>
        <v>1017512</v>
      </c>
      <c r="BA2622" s="19" t="str">
        <f t="shared" si="286"/>
        <v>PACHECO SALAZAR WILSON FABIAN</v>
      </c>
      <c r="BB2622" s="19" t="e">
        <f>VLOOKUP(AG2622,Cías!$A$1:$E$10000,3,0)</f>
        <v>#N/A</v>
      </c>
      <c r="BC2622" s="19"/>
      <c r="BD2622" s="19"/>
      <c r="BE2622" s="19"/>
      <c r="BF2622" s="19"/>
      <c r="BG2622" s="19"/>
      <c r="BH2622" s="19"/>
      <c r="BI2622" s="19"/>
      <c r="BJ2622" s="19"/>
    </row>
    <row r="2623" spans="1:62" ht="15" x14ac:dyDescent="0.2">
      <c r="A2623" s="19" t="s">
        <v>21393</v>
      </c>
      <c r="B2623" s="19" t="s">
        <v>1479</v>
      </c>
      <c r="C2623" s="43">
        <v>44665</v>
      </c>
      <c r="D2623" s="44">
        <v>0.87847222222221999</v>
      </c>
      <c r="E2623" s="19" t="s">
        <v>21394</v>
      </c>
      <c r="F2623" s="19" t="s">
        <v>21395</v>
      </c>
      <c r="G2623" s="19" t="s">
        <v>21396</v>
      </c>
      <c r="H2623" s="45">
        <v>4507.8</v>
      </c>
      <c r="I2623" s="45">
        <v>5054.18</v>
      </c>
      <c r="J2623" s="19" t="s">
        <v>1560</v>
      </c>
      <c r="K2623" s="19" t="s">
        <v>21397</v>
      </c>
      <c r="L2623" s="19" t="s">
        <v>21398</v>
      </c>
      <c r="M2623" s="19" t="s">
        <v>21399</v>
      </c>
      <c r="N2623" s="19" t="s">
        <v>21393</v>
      </c>
      <c r="O2623" s="19" t="s">
        <v>367</v>
      </c>
      <c r="P2623" s="19" t="s">
        <v>368</v>
      </c>
      <c r="Q2623" s="46">
        <v>660</v>
      </c>
      <c r="R2623" s="19" t="s">
        <v>1544</v>
      </c>
      <c r="S2623" s="19" t="s">
        <v>2290</v>
      </c>
      <c r="T2623" s="19" t="s">
        <v>161</v>
      </c>
      <c r="U2623" s="19" t="s">
        <v>2291</v>
      </c>
      <c r="V2623" s="19" t="s">
        <v>2292</v>
      </c>
      <c r="W2623" s="19" t="s">
        <v>1798</v>
      </c>
      <c r="X2623" s="19" t="s">
        <v>2293</v>
      </c>
      <c r="Y2623" s="19" t="s">
        <v>1800</v>
      </c>
      <c r="Z2623" s="19" t="s">
        <v>1801</v>
      </c>
      <c r="AA2623" s="46">
        <v>159</v>
      </c>
      <c r="AB2623" s="19" t="s">
        <v>506</v>
      </c>
      <c r="AC2623" s="19" t="s">
        <v>161</v>
      </c>
      <c r="AD2623" s="19" t="s">
        <v>8203</v>
      </c>
      <c r="AE2623" s="19" t="s">
        <v>1481</v>
      </c>
      <c r="AF2623" s="19" t="s">
        <v>1592</v>
      </c>
      <c r="AG2623" s="19" t="s">
        <v>8204</v>
      </c>
      <c r="AH2623" s="19" t="s">
        <v>1499</v>
      </c>
      <c r="AI2623" s="19" t="s">
        <v>1500</v>
      </c>
      <c r="AJ2623" s="45">
        <v>0</v>
      </c>
      <c r="AK2623" s="45">
        <v>0</v>
      </c>
      <c r="AL2623" s="19" t="s">
        <v>1501</v>
      </c>
      <c r="AM2623" s="46">
        <v>50820</v>
      </c>
      <c r="AN2623" s="46">
        <v>33060</v>
      </c>
      <c r="AO2623" s="46">
        <v>17760</v>
      </c>
      <c r="AP2623" s="45">
        <v>382.8</v>
      </c>
      <c r="AQ2623" s="45"/>
      <c r="AR2623" s="45" t="str">
        <f>IFERROR(VLOOKUP(AB2623,'Pedidos marco'!$A$1:$D$10000,4,0)," ")</f>
        <v xml:space="preserve"> </v>
      </c>
      <c r="AS2623" s="45">
        <f t="shared" si="280"/>
        <v>14</v>
      </c>
      <c r="AT2623" s="45" t="str">
        <f t="shared" si="281"/>
        <v>14</v>
      </c>
      <c r="AU2623" s="47">
        <v>33</v>
      </c>
      <c r="AV2623" s="19" t="str">
        <f t="shared" si="282"/>
        <v>04 April</v>
      </c>
      <c r="AW2623" s="19">
        <f t="shared" si="283"/>
        <v>0.58000000000000007</v>
      </c>
      <c r="AX2623" s="19">
        <f t="shared" si="284"/>
        <v>11.6</v>
      </c>
      <c r="AY2623" s="19" t="e">
        <f>VLOOKUP(AG2623,Cías!$A$1:$E$10000,5,0)</f>
        <v>#N/A</v>
      </c>
      <c r="AZ2623" s="19" t="str">
        <f t="shared" si="285"/>
        <v>1012608</v>
      </c>
      <c r="BA2623" s="19" t="str">
        <f t="shared" si="286"/>
        <v>HERRERA POZO ALEXANDER EFREN</v>
      </c>
      <c r="BB2623" s="19" t="e">
        <f>VLOOKUP(AG2623,Cías!$A$1:$E$10000,3,0)</f>
        <v>#N/A</v>
      </c>
      <c r="BC2623" s="19"/>
      <c r="BD2623" s="19"/>
      <c r="BE2623" s="19"/>
      <c r="BF2623" s="19"/>
      <c r="BG2623" s="19"/>
      <c r="BH2623" s="19"/>
      <c r="BI2623" s="19"/>
      <c r="BJ2623" s="19"/>
    </row>
    <row r="2624" spans="1:62" ht="15" x14ac:dyDescent="0.2">
      <c r="A2624" s="19" t="s">
        <v>21400</v>
      </c>
      <c r="B2624" s="19" t="s">
        <v>1479</v>
      </c>
      <c r="C2624" s="43">
        <v>44665</v>
      </c>
      <c r="D2624" s="44">
        <v>0.89305555555556004</v>
      </c>
      <c r="E2624" s="19" t="s">
        <v>21401</v>
      </c>
      <c r="F2624" s="19" t="s">
        <v>13641</v>
      </c>
      <c r="G2624" s="19" t="s">
        <v>13642</v>
      </c>
      <c r="H2624" s="45">
        <v>2572.8000000000002</v>
      </c>
      <c r="I2624" s="45">
        <v>2884.64</v>
      </c>
      <c r="J2624" s="19" t="s">
        <v>2037</v>
      </c>
      <c r="K2624" s="19" t="s">
        <v>13643</v>
      </c>
      <c r="L2624" s="19" t="s">
        <v>21402</v>
      </c>
      <c r="M2624" s="19" t="s">
        <v>21403</v>
      </c>
      <c r="N2624" s="19" t="s">
        <v>21400</v>
      </c>
      <c r="O2624" s="19" t="s">
        <v>1641</v>
      </c>
      <c r="P2624" s="19" t="s">
        <v>1642</v>
      </c>
      <c r="Q2624" s="46">
        <v>640</v>
      </c>
      <c r="R2624" s="19" t="s">
        <v>1544</v>
      </c>
      <c r="S2624" s="19" t="s">
        <v>13646</v>
      </c>
      <c r="T2624" s="19" t="s">
        <v>13647</v>
      </c>
      <c r="U2624" s="19" t="s">
        <v>13648</v>
      </c>
      <c r="V2624" s="19" t="s">
        <v>13649</v>
      </c>
      <c r="W2624" s="19" t="s">
        <v>2433</v>
      </c>
      <c r="X2624" s="19" t="s">
        <v>13650</v>
      </c>
      <c r="Y2624" s="19" t="s">
        <v>13651</v>
      </c>
      <c r="Z2624" s="19" t="s">
        <v>13652</v>
      </c>
      <c r="AA2624" s="46">
        <v>423</v>
      </c>
      <c r="AB2624" s="19" t="s">
        <v>582</v>
      </c>
      <c r="AC2624" s="19" t="s">
        <v>321</v>
      </c>
      <c r="AD2624" s="19" t="s">
        <v>3135</v>
      </c>
      <c r="AE2624" s="19" t="s">
        <v>3136</v>
      </c>
      <c r="AF2624" s="19" t="s">
        <v>1592</v>
      </c>
      <c r="AG2624" s="19" t="s">
        <v>3137</v>
      </c>
      <c r="AH2624" s="19" t="s">
        <v>1499</v>
      </c>
      <c r="AI2624" s="19" t="s">
        <v>1500</v>
      </c>
      <c r="AJ2624" s="45">
        <v>0</v>
      </c>
      <c r="AK2624" s="45">
        <v>0</v>
      </c>
      <c r="AL2624" s="19" t="s">
        <v>1517</v>
      </c>
      <c r="AM2624" s="46">
        <v>50240</v>
      </c>
      <c r="AN2624" s="46">
        <v>32050</v>
      </c>
      <c r="AO2624" s="46">
        <v>18190</v>
      </c>
      <c r="AP2624" s="45">
        <v>0</v>
      </c>
      <c r="AQ2624" s="45"/>
      <c r="AR2624" s="45" t="str">
        <f>IFERROR(VLOOKUP(AB2624,'Pedidos marco'!$A$1:$D$10000,4,0)," ")</f>
        <v xml:space="preserve"> </v>
      </c>
      <c r="AS2624" s="45">
        <f t="shared" si="280"/>
        <v>14</v>
      </c>
      <c r="AT2624" s="45" t="str">
        <f t="shared" si="281"/>
        <v>14</v>
      </c>
      <c r="AU2624" s="47">
        <v>32</v>
      </c>
      <c r="AV2624" s="19" t="str">
        <f t="shared" si="282"/>
        <v>04 April</v>
      </c>
      <c r="AW2624" s="19">
        <f t="shared" si="283"/>
        <v>0</v>
      </c>
      <c r="AX2624" s="19">
        <f t="shared" si="284"/>
        <v>0</v>
      </c>
      <c r="AY2624" s="19" t="e">
        <f>VLOOKUP(AG2624,Cías!$A$1:$E$10000,5,0)</f>
        <v>#N/A</v>
      </c>
      <c r="AZ2624" s="19" t="str">
        <f t="shared" si="285"/>
        <v>1013539</v>
      </c>
      <c r="BA2624" s="19" t="str">
        <f t="shared" si="286"/>
        <v>VALENCIA BENAVIDES GUSTAVO PLUTARCO</v>
      </c>
      <c r="BB2624" s="19" t="e">
        <f>VLOOKUP(AG2624,Cías!$A$1:$E$10000,3,0)</f>
        <v>#N/A</v>
      </c>
      <c r="BC2624" s="19"/>
      <c r="BD2624" s="19"/>
      <c r="BE2624" s="19"/>
      <c r="BF2624" s="19"/>
      <c r="BG2624" s="19"/>
      <c r="BH2624" s="19"/>
      <c r="BI2624" s="19"/>
      <c r="BJ2624" s="19"/>
    </row>
    <row r="2625" spans="1:62" ht="15" x14ac:dyDescent="0.2">
      <c r="A2625" s="19" t="s">
        <v>21404</v>
      </c>
      <c r="B2625" s="19" t="s">
        <v>1479</v>
      </c>
      <c r="C2625" s="43">
        <v>44665</v>
      </c>
      <c r="D2625" s="44">
        <v>0.90486111111111001</v>
      </c>
      <c r="E2625" s="19" t="s">
        <v>21405</v>
      </c>
      <c r="F2625" s="19" t="s">
        <v>1481</v>
      </c>
      <c r="G2625" s="19" t="s">
        <v>1481</v>
      </c>
      <c r="H2625" s="45">
        <v>0</v>
      </c>
      <c r="I2625" s="45">
        <v>0</v>
      </c>
      <c r="J2625" s="19" t="s">
        <v>1482</v>
      </c>
      <c r="K2625" s="19" t="s">
        <v>21141</v>
      </c>
      <c r="L2625" s="19" t="s">
        <v>21406</v>
      </c>
      <c r="M2625" s="19" t="s">
        <v>21407</v>
      </c>
      <c r="N2625" s="19" t="s">
        <v>21404</v>
      </c>
      <c r="O2625" s="19" t="s">
        <v>1486</v>
      </c>
      <c r="P2625" s="19" t="s">
        <v>1487</v>
      </c>
      <c r="Q2625" s="46">
        <v>31.59</v>
      </c>
      <c r="R2625" s="19" t="s">
        <v>1488</v>
      </c>
      <c r="S2625" s="19" t="s">
        <v>1489</v>
      </c>
      <c r="T2625" s="19" t="s">
        <v>418</v>
      </c>
      <c r="U2625" s="19" t="s">
        <v>6647</v>
      </c>
      <c r="V2625" s="19" t="s">
        <v>6648</v>
      </c>
      <c r="W2625" s="19" t="s">
        <v>415</v>
      </c>
      <c r="X2625" s="19" t="s">
        <v>1510</v>
      </c>
      <c r="Y2625" s="19" t="s">
        <v>1511</v>
      </c>
      <c r="Z2625" s="19" t="s">
        <v>1512</v>
      </c>
      <c r="AA2625" s="46">
        <v>113</v>
      </c>
      <c r="AB2625" s="19" t="s">
        <v>583</v>
      </c>
      <c r="AC2625" s="19" t="s">
        <v>323</v>
      </c>
      <c r="AD2625" s="19" t="s">
        <v>1631</v>
      </c>
      <c r="AE2625" s="19" t="s">
        <v>1632</v>
      </c>
      <c r="AF2625" s="19" t="s">
        <v>1497</v>
      </c>
      <c r="AG2625" s="19" t="s">
        <v>1633</v>
      </c>
      <c r="AH2625" s="19" t="s">
        <v>1499</v>
      </c>
      <c r="AI2625" s="19" t="s">
        <v>1500</v>
      </c>
      <c r="AJ2625" s="45">
        <v>0</v>
      </c>
      <c r="AK2625" s="45">
        <v>0</v>
      </c>
      <c r="AL2625" s="19" t="s">
        <v>1501</v>
      </c>
      <c r="AM2625" s="46">
        <v>51230</v>
      </c>
      <c r="AN2625" s="46">
        <v>31590</v>
      </c>
      <c r="AO2625" s="46">
        <v>19640</v>
      </c>
      <c r="AP2625" s="45">
        <v>201.23</v>
      </c>
      <c r="AQ2625" s="45"/>
      <c r="AR2625" s="45" t="str">
        <f>IFERROR(VLOOKUP(AB2625,'Pedidos marco'!$A$1:$D$10000,4,0)," ")</f>
        <v xml:space="preserve"> </v>
      </c>
      <c r="AS2625" s="45">
        <f t="shared" si="280"/>
        <v>14</v>
      </c>
      <c r="AT2625" s="45" t="str">
        <f t="shared" si="281"/>
        <v>14</v>
      </c>
      <c r="AU2625" s="47">
        <v>31.59</v>
      </c>
      <c r="AV2625" s="19" t="str">
        <f t="shared" si="282"/>
        <v>04 April</v>
      </c>
      <c r="AW2625" s="19">
        <f t="shared" si="283"/>
        <v>6.3700538144982586</v>
      </c>
      <c r="AX2625" s="19">
        <f t="shared" si="284"/>
        <v>6.3700538144982586</v>
      </c>
      <c r="AY2625" s="19" t="e">
        <f>VLOOKUP(AG2625,Cías!$A$1:$E$10000,5,0)</f>
        <v>#N/A</v>
      </c>
      <c r="AZ2625" s="19" t="str">
        <f t="shared" si="285"/>
        <v>1013906</v>
      </c>
      <c r="BA2625" s="19" t="str">
        <f t="shared" si="286"/>
        <v>VALLEJOS VILLEGAS SAUL EDUARDO</v>
      </c>
      <c r="BB2625" s="19" t="e">
        <f>VLOOKUP(AG2625,Cías!$A$1:$E$10000,3,0)</f>
        <v>#N/A</v>
      </c>
      <c r="BC2625" s="19"/>
      <c r="BD2625" s="19"/>
      <c r="BE2625" s="19"/>
      <c r="BF2625" s="19"/>
      <c r="BG2625" s="19"/>
      <c r="BH2625" s="19"/>
      <c r="BI2625" s="19"/>
      <c r="BJ2625" s="19"/>
    </row>
    <row r="2626" spans="1:62" ht="15" x14ac:dyDescent="0.2">
      <c r="A2626" s="19" t="s">
        <v>21408</v>
      </c>
      <c r="B2626" s="19" t="s">
        <v>1479</v>
      </c>
      <c r="C2626" s="43">
        <v>44667</v>
      </c>
      <c r="D2626" s="44">
        <v>0.22430555555556</v>
      </c>
      <c r="E2626" s="19" t="s">
        <v>21409</v>
      </c>
      <c r="F2626" s="19" t="s">
        <v>21410</v>
      </c>
      <c r="G2626" s="19" t="s">
        <v>21411</v>
      </c>
      <c r="H2626" s="45">
        <v>2351</v>
      </c>
      <c r="I2626" s="45">
        <v>2635.96</v>
      </c>
      <c r="J2626" s="19" t="s">
        <v>1560</v>
      </c>
      <c r="K2626" s="19" t="s">
        <v>21412</v>
      </c>
      <c r="L2626" s="19" t="s">
        <v>21413</v>
      </c>
      <c r="M2626" s="19" t="s">
        <v>21414</v>
      </c>
      <c r="N2626" s="19" t="s">
        <v>21408</v>
      </c>
      <c r="O2626" s="19" t="s">
        <v>367</v>
      </c>
      <c r="P2626" s="19" t="s">
        <v>368</v>
      </c>
      <c r="Q2626" s="46">
        <v>360</v>
      </c>
      <c r="R2626" s="19" t="s">
        <v>1544</v>
      </c>
      <c r="S2626" s="19" t="s">
        <v>21415</v>
      </c>
      <c r="T2626" s="19" t="s">
        <v>21416</v>
      </c>
      <c r="U2626" s="19" t="s">
        <v>21417</v>
      </c>
      <c r="V2626" s="19" t="s">
        <v>21418</v>
      </c>
      <c r="W2626" s="19" t="s">
        <v>1548</v>
      </c>
      <c r="X2626" s="19" t="s">
        <v>21419</v>
      </c>
      <c r="Y2626" s="19" t="s">
        <v>1684</v>
      </c>
      <c r="Z2626" s="19" t="s">
        <v>1685</v>
      </c>
      <c r="AA2626" s="46">
        <v>198</v>
      </c>
      <c r="AB2626" s="19" t="s">
        <v>451</v>
      </c>
      <c r="AC2626" s="19" t="s">
        <v>49</v>
      </c>
      <c r="AD2626" s="19" t="s">
        <v>2972</v>
      </c>
      <c r="AE2626" s="19" t="s">
        <v>2973</v>
      </c>
      <c r="AF2626" s="19" t="s">
        <v>1554</v>
      </c>
      <c r="AG2626" s="19" t="s">
        <v>2974</v>
      </c>
      <c r="AH2626" s="19" t="s">
        <v>1499</v>
      </c>
      <c r="AI2626" s="19" t="s">
        <v>1500</v>
      </c>
      <c r="AJ2626" s="45">
        <v>0</v>
      </c>
      <c r="AK2626" s="45">
        <v>0</v>
      </c>
      <c r="AL2626" s="19" t="s">
        <v>1501</v>
      </c>
      <c r="AM2626" s="46">
        <v>27200</v>
      </c>
      <c r="AN2626" s="46">
        <v>18020</v>
      </c>
      <c r="AO2626" s="46">
        <v>9180</v>
      </c>
      <c r="AP2626" s="45">
        <v>266.39999999999998</v>
      </c>
      <c r="AQ2626" s="45"/>
      <c r="AR2626" s="45" t="str">
        <f>IFERROR(VLOOKUP(AB2626,'Pedidos marco'!$A$1:$D$10000,4,0)," ")</f>
        <v xml:space="preserve"> </v>
      </c>
      <c r="AS2626" s="45">
        <f t="shared" si="280"/>
        <v>16</v>
      </c>
      <c r="AT2626" s="45" t="str">
        <f t="shared" si="281"/>
        <v>16</v>
      </c>
      <c r="AU2626" s="47">
        <v>18</v>
      </c>
      <c r="AV2626" s="19" t="str">
        <f t="shared" si="282"/>
        <v>04 April</v>
      </c>
      <c r="AW2626" s="19">
        <f t="shared" si="283"/>
        <v>0.74</v>
      </c>
      <c r="AX2626" s="19">
        <f t="shared" si="284"/>
        <v>14.799999999999999</v>
      </c>
      <c r="AY2626" s="19" t="e">
        <f>VLOOKUP(AG2626,Cías!$A$1:$E$10000,5,0)</f>
        <v>#N/A</v>
      </c>
      <c r="AZ2626" s="19" t="str">
        <f t="shared" si="285"/>
        <v>10005626</v>
      </c>
      <c r="BA2626" s="19" t="str">
        <f t="shared" si="286"/>
        <v>BENALCAZAR DE LA CRUZ CRISTIAN ROBE</v>
      </c>
      <c r="BB2626" s="19" t="e">
        <f>VLOOKUP(AG2626,Cías!$A$1:$E$10000,3,0)</f>
        <v>#N/A</v>
      </c>
      <c r="BC2626" s="19"/>
      <c r="BD2626" s="19"/>
      <c r="BE2626" s="19"/>
      <c r="BF2626" s="19"/>
      <c r="BG2626" s="19"/>
      <c r="BH2626" s="19"/>
      <c r="BI2626" s="19"/>
      <c r="BJ2626" s="19"/>
    </row>
    <row r="2627" spans="1:62" ht="15" x14ac:dyDescent="0.2">
      <c r="A2627" s="19" t="s">
        <v>21420</v>
      </c>
      <c r="B2627" s="19" t="s">
        <v>1479</v>
      </c>
      <c r="C2627" s="43">
        <v>44667</v>
      </c>
      <c r="D2627" s="44">
        <v>0.22777777777777999</v>
      </c>
      <c r="E2627" s="19" t="s">
        <v>21421</v>
      </c>
      <c r="F2627" s="19" t="s">
        <v>21422</v>
      </c>
      <c r="G2627" s="19" t="s">
        <v>21423</v>
      </c>
      <c r="H2627" s="45">
        <v>2494.8000000000002</v>
      </c>
      <c r="I2627" s="45">
        <v>2797.19</v>
      </c>
      <c r="J2627" s="19" t="s">
        <v>1560</v>
      </c>
      <c r="K2627" s="19" t="s">
        <v>21424</v>
      </c>
      <c r="L2627" s="19" t="s">
        <v>21425</v>
      </c>
      <c r="M2627" s="19" t="s">
        <v>21426</v>
      </c>
      <c r="N2627" s="19" t="s">
        <v>21420</v>
      </c>
      <c r="O2627" s="19" t="s">
        <v>367</v>
      </c>
      <c r="P2627" s="19" t="s">
        <v>368</v>
      </c>
      <c r="Q2627" s="46">
        <v>360</v>
      </c>
      <c r="R2627" s="19" t="s">
        <v>1544</v>
      </c>
      <c r="S2627" s="19" t="s">
        <v>7861</v>
      </c>
      <c r="T2627" s="19" t="s">
        <v>7862</v>
      </c>
      <c r="U2627" s="19" t="s">
        <v>7872</v>
      </c>
      <c r="V2627" s="19" t="s">
        <v>7873</v>
      </c>
      <c r="W2627" s="19" t="s">
        <v>415</v>
      </c>
      <c r="X2627" s="19" t="s">
        <v>7874</v>
      </c>
      <c r="Y2627" s="19" t="s">
        <v>4279</v>
      </c>
      <c r="Z2627" s="19" t="s">
        <v>4280</v>
      </c>
      <c r="AA2627" s="46">
        <v>87</v>
      </c>
      <c r="AB2627" s="19" t="s">
        <v>536</v>
      </c>
      <c r="AC2627" s="19" t="s">
        <v>224</v>
      </c>
      <c r="AD2627" s="19" t="s">
        <v>5034</v>
      </c>
      <c r="AE2627" s="19" t="s">
        <v>5035</v>
      </c>
      <c r="AF2627" s="19" t="s">
        <v>1554</v>
      </c>
      <c r="AG2627" s="19" t="s">
        <v>5036</v>
      </c>
      <c r="AH2627" s="19" t="s">
        <v>1499</v>
      </c>
      <c r="AI2627" s="19" t="s">
        <v>1500</v>
      </c>
      <c r="AJ2627" s="45">
        <v>0</v>
      </c>
      <c r="AK2627" s="45">
        <v>0</v>
      </c>
      <c r="AL2627" s="19" t="s">
        <v>1501</v>
      </c>
      <c r="AM2627" s="46">
        <v>26910</v>
      </c>
      <c r="AN2627" s="46">
        <v>18020</v>
      </c>
      <c r="AO2627" s="46">
        <v>8890</v>
      </c>
      <c r="AP2627" s="45">
        <v>136.80000000000001</v>
      </c>
      <c r="AQ2627" s="45"/>
      <c r="AR2627" s="45" t="str">
        <f>IFERROR(VLOOKUP(AB2627,'Pedidos marco'!$A$1:$D$10000,4,0)," ")</f>
        <v xml:space="preserve"> </v>
      </c>
      <c r="AS2627" s="45">
        <f t="shared" si="280"/>
        <v>16</v>
      </c>
      <c r="AT2627" s="45" t="str">
        <f t="shared" si="281"/>
        <v>16</v>
      </c>
      <c r="AU2627" s="47">
        <v>18</v>
      </c>
      <c r="AV2627" s="19" t="str">
        <f t="shared" si="282"/>
        <v>04 April</v>
      </c>
      <c r="AW2627" s="19">
        <f t="shared" si="283"/>
        <v>0.38</v>
      </c>
      <c r="AX2627" s="19">
        <f t="shared" si="284"/>
        <v>7.6000000000000005</v>
      </c>
      <c r="AY2627" s="19" t="e">
        <f>VLOOKUP(AG2627,Cías!$A$1:$E$10000,5,0)</f>
        <v>#N/A</v>
      </c>
      <c r="AZ2627" s="19" t="str">
        <f t="shared" si="285"/>
        <v>1014339</v>
      </c>
      <c r="BA2627" s="19" t="str">
        <f t="shared" si="286"/>
        <v>NICOLALDE FLORES MILTON FABIAN</v>
      </c>
      <c r="BB2627" s="19" t="e">
        <f>VLOOKUP(AG2627,Cías!$A$1:$E$10000,3,0)</f>
        <v>#N/A</v>
      </c>
      <c r="BC2627" s="19"/>
      <c r="BD2627" s="19"/>
      <c r="BE2627" s="19"/>
      <c r="BF2627" s="19"/>
      <c r="BG2627" s="19"/>
      <c r="BH2627" s="19"/>
      <c r="BI2627" s="19"/>
      <c r="BJ2627" s="19"/>
    </row>
    <row r="2628" spans="1:62" ht="15" x14ac:dyDescent="0.2">
      <c r="A2628" s="19" t="s">
        <v>21427</v>
      </c>
      <c r="B2628" s="19" t="s">
        <v>1479</v>
      </c>
      <c r="C2628" s="43">
        <v>44667</v>
      </c>
      <c r="D2628" s="44">
        <v>0.22847222222221999</v>
      </c>
      <c r="E2628" s="19" t="s">
        <v>21428</v>
      </c>
      <c r="F2628" s="19" t="s">
        <v>13641</v>
      </c>
      <c r="G2628" s="19" t="s">
        <v>13642</v>
      </c>
      <c r="H2628" s="45">
        <v>2572.8000000000002</v>
      </c>
      <c r="I2628" s="45">
        <v>2884.64</v>
      </c>
      <c r="J2628" s="19" t="s">
        <v>2037</v>
      </c>
      <c r="K2628" s="19" t="s">
        <v>13643</v>
      </c>
      <c r="L2628" s="19" t="s">
        <v>21429</v>
      </c>
      <c r="M2628" s="19" t="s">
        <v>21430</v>
      </c>
      <c r="N2628" s="19" t="s">
        <v>21427</v>
      </c>
      <c r="O2628" s="19" t="s">
        <v>1641</v>
      </c>
      <c r="P2628" s="19" t="s">
        <v>1642</v>
      </c>
      <c r="Q2628" s="46">
        <v>640</v>
      </c>
      <c r="R2628" s="19" t="s">
        <v>1544</v>
      </c>
      <c r="S2628" s="19" t="s">
        <v>13646</v>
      </c>
      <c r="T2628" s="19" t="s">
        <v>13647</v>
      </c>
      <c r="U2628" s="19" t="s">
        <v>13648</v>
      </c>
      <c r="V2628" s="19" t="s">
        <v>13649</v>
      </c>
      <c r="W2628" s="19" t="s">
        <v>2433</v>
      </c>
      <c r="X2628" s="19" t="s">
        <v>13650</v>
      </c>
      <c r="Y2628" s="19" t="s">
        <v>13651</v>
      </c>
      <c r="Z2628" s="19" t="s">
        <v>13652</v>
      </c>
      <c r="AA2628" s="46">
        <v>423</v>
      </c>
      <c r="AB2628" s="19" t="s">
        <v>1416</v>
      </c>
      <c r="AC2628" s="19" t="s">
        <v>1399</v>
      </c>
      <c r="AD2628" s="19" t="s">
        <v>2607</v>
      </c>
      <c r="AE2628" s="19" t="s">
        <v>1481</v>
      </c>
      <c r="AF2628" s="19" t="s">
        <v>1592</v>
      </c>
      <c r="AG2628" s="19" t="s">
        <v>2608</v>
      </c>
      <c r="AH2628" s="19" t="s">
        <v>1499</v>
      </c>
      <c r="AI2628" s="19" t="s">
        <v>1500</v>
      </c>
      <c r="AJ2628" s="45">
        <v>0</v>
      </c>
      <c r="AK2628" s="45">
        <v>0</v>
      </c>
      <c r="AL2628" s="19" t="s">
        <v>1517</v>
      </c>
      <c r="AM2628" s="46">
        <v>49220</v>
      </c>
      <c r="AN2628" s="46">
        <v>32040</v>
      </c>
      <c r="AO2628" s="46">
        <v>17180</v>
      </c>
      <c r="AP2628" s="45">
        <v>0</v>
      </c>
      <c r="AQ2628" s="45"/>
      <c r="AR2628" s="45" t="str">
        <f>IFERROR(VLOOKUP(AB2628,'Pedidos marco'!$A$1:$D$10000,4,0)," ")</f>
        <v xml:space="preserve"> </v>
      </c>
      <c r="AS2628" s="45">
        <f t="shared" ref="AS2628:AS2691" si="287">DAY(C2628)</f>
        <v>16</v>
      </c>
      <c r="AT2628" s="45" t="str">
        <f t="shared" ref="AT2628:AT2691" si="288">TEXT(AS2628,"dd")</f>
        <v>16</v>
      </c>
      <c r="AU2628" s="47">
        <v>32</v>
      </c>
      <c r="AV2628" s="19" t="str">
        <f t="shared" ref="AV2628:AV2691" si="289">TEXT(C2628,"MM MMMM")</f>
        <v>04 April</v>
      </c>
      <c r="AW2628" s="19">
        <f t="shared" ref="AW2628:AW2691" si="290">IFERROR(AP2628/Q2628,"")</f>
        <v>0</v>
      </c>
      <c r="AX2628" s="19">
        <f t="shared" ref="AX2628:AX2691" si="291">IFERROR(AP2628/AU2628,"")</f>
        <v>0</v>
      </c>
      <c r="AY2628" s="19" t="e">
        <f>VLOOKUP(AG2628,Cías!$A$1:$E$10000,5,0)</f>
        <v>#N/A</v>
      </c>
      <c r="AZ2628" s="19" t="str">
        <f t="shared" ref="AZ2628:AZ2691" si="292">AB2628</f>
        <v>10006852</v>
      </c>
      <c r="BA2628" s="19" t="str">
        <f t="shared" ref="BA2628:BA2691" si="293">AC2628</f>
        <v>DE LA CRUZ MANUEL ALADINO</v>
      </c>
      <c r="BB2628" s="19" t="e">
        <f>VLOOKUP(AG2628,Cías!$A$1:$E$10000,3,0)</f>
        <v>#N/A</v>
      </c>
      <c r="BC2628" s="19"/>
      <c r="BD2628" s="19"/>
      <c r="BE2628" s="19"/>
      <c r="BF2628" s="19"/>
      <c r="BG2628" s="19"/>
      <c r="BH2628" s="19"/>
      <c r="BI2628" s="19"/>
      <c r="BJ2628" s="19"/>
    </row>
    <row r="2629" spans="1:62" ht="15" x14ac:dyDescent="0.2">
      <c r="A2629" s="19" t="s">
        <v>21431</v>
      </c>
      <c r="B2629" s="19" t="s">
        <v>1479</v>
      </c>
      <c r="C2629" s="43">
        <v>44667</v>
      </c>
      <c r="D2629" s="44">
        <v>0.23680555555555999</v>
      </c>
      <c r="E2629" s="19" t="s">
        <v>21432</v>
      </c>
      <c r="F2629" s="19" t="s">
        <v>21433</v>
      </c>
      <c r="G2629" s="19" t="s">
        <v>21434</v>
      </c>
      <c r="H2629" s="45">
        <v>3836</v>
      </c>
      <c r="I2629" s="45">
        <v>4300.95</v>
      </c>
      <c r="J2629" s="19" t="s">
        <v>1560</v>
      </c>
      <c r="K2629" s="19" t="s">
        <v>21435</v>
      </c>
      <c r="L2629" s="19" t="s">
        <v>21436</v>
      </c>
      <c r="M2629" s="19" t="s">
        <v>21437</v>
      </c>
      <c r="N2629" s="19" t="s">
        <v>21431</v>
      </c>
      <c r="O2629" s="19" t="s">
        <v>371</v>
      </c>
      <c r="P2629" s="19" t="s">
        <v>372</v>
      </c>
      <c r="Q2629" s="46">
        <v>560</v>
      </c>
      <c r="R2629" s="19" t="s">
        <v>1544</v>
      </c>
      <c r="S2629" s="19" t="s">
        <v>1736</v>
      </c>
      <c r="T2629" s="19" t="s">
        <v>1737</v>
      </c>
      <c r="U2629" s="19" t="s">
        <v>9126</v>
      </c>
      <c r="V2629" s="19" t="s">
        <v>9127</v>
      </c>
      <c r="W2629" s="19" t="s">
        <v>1865</v>
      </c>
      <c r="X2629" s="19" t="s">
        <v>9128</v>
      </c>
      <c r="Y2629" s="19" t="s">
        <v>1867</v>
      </c>
      <c r="Z2629" s="19" t="s">
        <v>1868</v>
      </c>
      <c r="AA2629" s="46">
        <v>30</v>
      </c>
      <c r="AB2629" s="19" t="s">
        <v>551</v>
      </c>
      <c r="AC2629" s="19" t="s">
        <v>256</v>
      </c>
      <c r="AD2629" s="19" t="s">
        <v>6859</v>
      </c>
      <c r="AE2629" s="19" t="s">
        <v>6860</v>
      </c>
      <c r="AF2629" s="19" t="s">
        <v>1592</v>
      </c>
      <c r="AG2629" s="19" t="s">
        <v>6861</v>
      </c>
      <c r="AH2629" s="19" t="s">
        <v>1594</v>
      </c>
      <c r="AI2629" s="19" t="s">
        <v>1595</v>
      </c>
      <c r="AJ2629" s="45">
        <v>0.05</v>
      </c>
      <c r="AK2629" s="45">
        <v>28</v>
      </c>
      <c r="AL2629" s="19" t="s">
        <v>1501</v>
      </c>
      <c r="AM2629" s="46">
        <v>36678.75</v>
      </c>
      <c r="AN2629" s="46">
        <v>28008.75</v>
      </c>
      <c r="AO2629" s="46">
        <v>8670</v>
      </c>
      <c r="AP2629" s="45">
        <v>106.4</v>
      </c>
      <c r="AQ2629" s="45"/>
      <c r="AR2629" s="45" t="str">
        <f>IFERROR(VLOOKUP(AB2629,'Pedidos marco'!$A$1:$D$10000,4,0)," ")</f>
        <v xml:space="preserve"> </v>
      </c>
      <c r="AS2629" s="45">
        <f t="shared" si="287"/>
        <v>16</v>
      </c>
      <c r="AT2629" s="45" t="str">
        <f t="shared" si="288"/>
        <v>16</v>
      </c>
      <c r="AU2629" s="47">
        <v>28</v>
      </c>
      <c r="AV2629" s="19" t="str">
        <f t="shared" si="289"/>
        <v>04 April</v>
      </c>
      <c r="AW2629" s="19">
        <f t="shared" si="290"/>
        <v>0.19</v>
      </c>
      <c r="AX2629" s="19">
        <f t="shared" si="291"/>
        <v>3.8000000000000003</v>
      </c>
      <c r="AY2629" s="19" t="e">
        <f>VLOOKUP(AG2629,Cías!$A$1:$E$10000,5,0)</f>
        <v>#N/A</v>
      </c>
      <c r="AZ2629" s="19" t="str">
        <f t="shared" si="292"/>
        <v>1013556</v>
      </c>
      <c r="BA2629" s="19" t="str">
        <f t="shared" si="293"/>
        <v>RAMIREZ BAEZ FIDEL RAMIRO</v>
      </c>
      <c r="BB2629" s="19" t="e">
        <f>VLOOKUP(AG2629,Cías!$A$1:$E$10000,3,0)</f>
        <v>#N/A</v>
      </c>
      <c r="BC2629" s="19"/>
      <c r="BD2629" s="19"/>
      <c r="BE2629" s="19"/>
      <c r="BF2629" s="19"/>
      <c r="BG2629" s="19"/>
      <c r="BH2629" s="19"/>
      <c r="BI2629" s="19"/>
      <c r="BJ2629" s="19"/>
    </row>
    <row r="2630" spans="1:62" ht="15" x14ac:dyDescent="0.2">
      <c r="A2630" s="19" t="s">
        <v>21431</v>
      </c>
      <c r="B2630" s="19" t="s">
        <v>1479</v>
      </c>
      <c r="C2630" s="43">
        <v>44667</v>
      </c>
      <c r="D2630" s="44">
        <v>0.23680555555555999</v>
      </c>
      <c r="E2630" s="19" t="s">
        <v>21438</v>
      </c>
      <c r="F2630" s="19" t="s">
        <v>21439</v>
      </c>
      <c r="G2630" s="19" t="s">
        <v>21440</v>
      </c>
      <c r="H2630" s="45">
        <v>542.4</v>
      </c>
      <c r="I2630" s="45">
        <v>608.14</v>
      </c>
      <c r="J2630" s="19" t="s">
        <v>1560</v>
      </c>
      <c r="K2630" s="19" t="s">
        <v>21435</v>
      </c>
      <c r="L2630" s="19" t="s">
        <v>21441</v>
      </c>
      <c r="M2630" s="19" t="s">
        <v>21442</v>
      </c>
      <c r="N2630" s="19" t="s">
        <v>21431</v>
      </c>
      <c r="O2630" s="19" t="s">
        <v>367</v>
      </c>
      <c r="P2630" s="19" t="s">
        <v>368</v>
      </c>
      <c r="Q2630" s="46">
        <v>80</v>
      </c>
      <c r="R2630" s="19" t="s">
        <v>1544</v>
      </c>
      <c r="S2630" s="19" t="s">
        <v>1736</v>
      </c>
      <c r="T2630" s="19" t="s">
        <v>1737</v>
      </c>
      <c r="U2630" s="19" t="s">
        <v>9126</v>
      </c>
      <c r="V2630" s="19" t="s">
        <v>9127</v>
      </c>
      <c r="W2630" s="19" t="s">
        <v>1865</v>
      </c>
      <c r="X2630" s="19" t="s">
        <v>9128</v>
      </c>
      <c r="Y2630" s="19" t="s">
        <v>1867</v>
      </c>
      <c r="Z2630" s="19" t="s">
        <v>1868</v>
      </c>
      <c r="AA2630" s="46">
        <v>30</v>
      </c>
      <c r="AB2630" s="19" t="s">
        <v>551</v>
      </c>
      <c r="AC2630" s="19" t="s">
        <v>256</v>
      </c>
      <c r="AD2630" s="19" t="s">
        <v>6859</v>
      </c>
      <c r="AE2630" s="19" t="s">
        <v>6860</v>
      </c>
      <c r="AF2630" s="19" t="s">
        <v>1592</v>
      </c>
      <c r="AG2630" s="19" t="s">
        <v>6861</v>
      </c>
      <c r="AH2630" s="19" t="s">
        <v>1594</v>
      </c>
      <c r="AI2630" s="19" t="s">
        <v>1595</v>
      </c>
      <c r="AJ2630" s="45">
        <v>0.05</v>
      </c>
      <c r="AK2630" s="45">
        <v>4</v>
      </c>
      <c r="AL2630" s="19" t="s">
        <v>1501</v>
      </c>
      <c r="AM2630" s="46">
        <v>12671.25</v>
      </c>
      <c r="AN2630" s="46">
        <v>4001.25</v>
      </c>
      <c r="AO2630" s="46">
        <v>8670</v>
      </c>
      <c r="AP2630" s="45">
        <v>15.2</v>
      </c>
      <c r="AQ2630" s="45"/>
      <c r="AR2630" s="45" t="str">
        <f>IFERROR(VLOOKUP(AB2630,'Pedidos marco'!$A$1:$D$10000,4,0)," ")</f>
        <v xml:space="preserve"> </v>
      </c>
      <c r="AS2630" s="45">
        <f t="shared" si="287"/>
        <v>16</v>
      </c>
      <c r="AT2630" s="45" t="str">
        <f t="shared" si="288"/>
        <v>16</v>
      </c>
      <c r="AU2630" s="47">
        <v>4</v>
      </c>
      <c r="AV2630" s="19" t="str">
        <f t="shared" si="289"/>
        <v>04 April</v>
      </c>
      <c r="AW2630" s="19">
        <f t="shared" si="290"/>
        <v>0.19</v>
      </c>
      <c r="AX2630" s="19">
        <f t="shared" si="291"/>
        <v>3.8</v>
      </c>
      <c r="AY2630" s="19" t="e">
        <f>VLOOKUP(AG2630,Cías!$A$1:$E$10000,5,0)</f>
        <v>#N/A</v>
      </c>
      <c r="AZ2630" s="19" t="str">
        <f t="shared" si="292"/>
        <v>1013556</v>
      </c>
      <c r="BA2630" s="19" t="str">
        <f t="shared" si="293"/>
        <v>RAMIREZ BAEZ FIDEL RAMIRO</v>
      </c>
      <c r="BB2630" s="19" t="e">
        <f>VLOOKUP(AG2630,Cías!$A$1:$E$10000,3,0)</f>
        <v>#N/A</v>
      </c>
      <c r="BC2630" s="19"/>
      <c r="BD2630" s="19"/>
      <c r="BE2630" s="19"/>
      <c r="BF2630" s="19"/>
      <c r="BG2630" s="19"/>
      <c r="BH2630" s="19"/>
      <c r="BI2630" s="19"/>
      <c r="BJ2630" s="19"/>
    </row>
    <row r="2631" spans="1:62" ht="15" x14ac:dyDescent="0.2">
      <c r="A2631" s="19" t="s">
        <v>21443</v>
      </c>
      <c r="B2631" s="19" t="s">
        <v>1479</v>
      </c>
      <c r="C2631" s="43">
        <v>44667</v>
      </c>
      <c r="D2631" s="44">
        <v>0.24027777777778001</v>
      </c>
      <c r="E2631" s="19" t="s">
        <v>21444</v>
      </c>
      <c r="F2631" s="19" t="s">
        <v>21445</v>
      </c>
      <c r="G2631" s="19" t="s">
        <v>21446</v>
      </c>
      <c r="H2631" s="45">
        <v>3292.8</v>
      </c>
      <c r="I2631" s="45">
        <v>3691.91</v>
      </c>
      <c r="J2631" s="19" t="s">
        <v>1560</v>
      </c>
      <c r="K2631" s="19" t="s">
        <v>21447</v>
      </c>
      <c r="L2631" s="19" t="s">
        <v>21448</v>
      </c>
      <c r="M2631" s="19" t="s">
        <v>21449</v>
      </c>
      <c r="N2631" s="19" t="s">
        <v>21443</v>
      </c>
      <c r="O2631" s="19" t="s">
        <v>367</v>
      </c>
      <c r="P2631" s="19" t="s">
        <v>368</v>
      </c>
      <c r="Q2631" s="46">
        <v>480</v>
      </c>
      <c r="R2631" s="19" t="s">
        <v>1544</v>
      </c>
      <c r="S2631" s="19" t="s">
        <v>13052</v>
      </c>
      <c r="T2631" s="19" t="s">
        <v>13053</v>
      </c>
      <c r="U2631" s="19" t="s">
        <v>13054</v>
      </c>
      <c r="V2631" s="19" t="s">
        <v>2126</v>
      </c>
      <c r="W2631" s="19" t="s">
        <v>415</v>
      </c>
      <c r="X2631" s="19" t="s">
        <v>13055</v>
      </c>
      <c r="Y2631" s="19" t="s">
        <v>3748</v>
      </c>
      <c r="Z2631" s="19" t="s">
        <v>3749</v>
      </c>
      <c r="AA2631" s="46">
        <v>129</v>
      </c>
      <c r="AB2631" s="19" t="s">
        <v>483</v>
      </c>
      <c r="AC2631" s="19" t="s">
        <v>115</v>
      </c>
      <c r="AD2631" s="19" t="s">
        <v>7693</v>
      </c>
      <c r="AE2631" s="19" t="s">
        <v>7694</v>
      </c>
      <c r="AF2631" s="19" t="s">
        <v>1719</v>
      </c>
      <c r="AG2631" s="19" t="s">
        <v>7695</v>
      </c>
      <c r="AH2631" s="19" t="s">
        <v>1594</v>
      </c>
      <c r="AI2631" s="19" t="s">
        <v>1595</v>
      </c>
      <c r="AJ2631" s="45">
        <v>0.05</v>
      </c>
      <c r="AK2631" s="45">
        <v>24</v>
      </c>
      <c r="AL2631" s="19" t="s">
        <v>1501</v>
      </c>
      <c r="AM2631" s="46">
        <v>40850</v>
      </c>
      <c r="AN2631" s="46">
        <v>24060</v>
      </c>
      <c r="AO2631" s="46">
        <v>16790</v>
      </c>
      <c r="AP2631" s="45">
        <v>244.8</v>
      </c>
      <c r="AQ2631" s="45"/>
      <c r="AR2631" s="45" t="str">
        <f>IFERROR(VLOOKUP(AB2631,'Pedidos marco'!$A$1:$D$10000,4,0)," ")</f>
        <v xml:space="preserve"> </v>
      </c>
      <c r="AS2631" s="45">
        <f t="shared" si="287"/>
        <v>16</v>
      </c>
      <c r="AT2631" s="45" t="str">
        <f t="shared" si="288"/>
        <v>16</v>
      </c>
      <c r="AU2631" s="47">
        <v>24</v>
      </c>
      <c r="AV2631" s="19" t="str">
        <f t="shared" si="289"/>
        <v>04 April</v>
      </c>
      <c r="AW2631" s="19">
        <f t="shared" si="290"/>
        <v>0.51</v>
      </c>
      <c r="AX2631" s="19">
        <f t="shared" si="291"/>
        <v>10.200000000000001</v>
      </c>
      <c r="AY2631" s="19" t="e">
        <f>VLOOKUP(AG2631,Cías!$A$1:$E$10000,5,0)</f>
        <v>#N/A</v>
      </c>
      <c r="AZ2631" s="19" t="str">
        <f t="shared" si="292"/>
        <v>1013565</v>
      </c>
      <c r="BA2631" s="19" t="str">
        <f t="shared" si="293"/>
        <v>ESPARZA ESPINOZA JIMMY ERNESTO</v>
      </c>
      <c r="BB2631" s="19" t="e">
        <f>VLOOKUP(AG2631,Cías!$A$1:$E$10000,3,0)</f>
        <v>#N/A</v>
      </c>
      <c r="BC2631" s="19"/>
      <c r="BD2631" s="19"/>
      <c r="BE2631" s="19"/>
      <c r="BF2631" s="19"/>
      <c r="BG2631" s="19"/>
      <c r="BH2631" s="19"/>
      <c r="BI2631" s="19"/>
      <c r="BJ2631" s="19"/>
    </row>
    <row r="2632" spans="1:62" ht="15" x14ac:dyDescent="0.2">
      <c r="A2632" s="19" t="s">
        <v>21450</v>
      </c>
      <c r="B2632" s="19" t="s">
        <v>1479</v>
      </c>
      <c r="C2632" s="43">
        <v>44667</v>
      </c>
      <c r="D2632" s="44">
        <v>0.24305555555555999</v>
      </c>
      <c r="E2632" s="19" t="s">
        <v>21451</v>
      </c>
      <c r="F2632" s="19" t="s">
        <v>21452</v>
      </c>
      <c r="G2632" s="19" t="s">
        <v>21453</v>
      </c>
      <c r="H2632" s="45">
        <v>3153.6</v>
      </c>
      <c r="I2632" s="45">
        <v>3535.83</v>
      </c>
      <c r="J2632" s="19" t="s">
        <v>1560</v>
      </c>
      <c r="K2632" s="19" t="s">
        <v>21454</v>
      </c>
      <c r="L2632" s="19" t="s">
        <v>21455</v>
      </c>
      <c r="M2632" s="19" t="s">
        <v>21456</v>
      </c>
      <c r="N2632" s="19" t="s">
        <v>21450</v>
      </c>
      <c r="O2632" s="19" t="s">
        <v>367</v>
      </c>
      <c r="P2632" s="19" t="s">
        <v>368</v>
      </c>
      <c r="Q2632" s="46">
        <v>480</v>
      </c>
      <c r="R2632" s="19" t="s">
        <v>1544</v>
      </c>
      <c r="S2632" s="19" t="s">
        <v>13052</v>
      </c>
      <c r="T2632" s="19" t="s">
        <v>13053</v>
      </c>
      <c r="U2632" s="19" t="s">
        <v>13093</v>
      </c>
      <c r="V2632" s="19" t="s">
        <v>13094</v>
      </c>
      <c r="W2632" s="19" t="s">
        <v>1548</v>
      </c>
      <c r="X2632" s="19" t="s">
        <v>13095</v>
      </c>
      <c r="Y2632" s="19" t="s">
        <v>1684</v>
      </c>
      <c r="Z2632" s="19" t="s">
        <v>1685</v>
      </c>
      <c r="AA2632" s="46">
        <v>198</v>
      </c>
      <c r="AB2632" s="19" t="s">
        <v>522</v>
      </c>
      <c r="AC2632" s="19" t="s">
        <v>196</v>
      </c>
      <c r="AD2632" s="19" t="s">
        <v>3714</v>
      </c>
      <c r="AE2632" s="19" t="s">
        <v>3715</v>
      </c>
      <c r="AF2632" s="19" t="s">
        <v>1719</v>
      </c>
      <c r="AG2632" s="19" t="s">
        <v>3716</v>
      </c>
      <c r="AH2632" s="19" t="s">
        <v>1499</v>
      </c>
      <c r="AI2632" s="19" t="s">
        <v>1500</v>
      </c>
      <c r="AJ2632" s="45">
        <v>0</v>
      </c>
      <c r="AK2632" s="45">
        <v>0</v>
      </c>
      <c r="AL2632" s="19" t="s">
        <v>1501</v>
      </c>
      <c r="AM2632" s="46">
        <v>39640</v>
      </c>
      <c r="AN2632" s="46">
        <v>24050</v>
      </c>
      <c r="AO2632" s="46">
        <v>15590</v>
      </c>
      <c r="AP2632" s="45">
        <v>355.2</v>
      </c>
      <c r="AQ2632" s="45"/>
      <c r="AR2632" s="45" t="str">
        <f>IFERROR(VLOOKUP(AB2632,'Pedidos marco'!$A$1:$D$10000,4,0)," ")</f>
        <v xml:space="preserve"> </v>
      </c>
      <c r="AS2632" s="45">
        <f t="shared" si="287"/>
        <v>16</v>
      </c>
      <c r="AT2632" s="45" t="str">
        <f t="shared" si="288"/>
        <v>16</v>
      </c>
      <c r="AU2632" s="47">
        <v>24</v>
      </c>
      <c r="AV2632" s="19" t="str">
        <f t="shared" si="289"/>
        <v>04 April</v>
      </c>
      <c r="AW2632" s="19">
        <f t="shared" si="290"/>
        <v>0.74</v>
      </c>
      <c r="AX2632" s="19">
        <f t="shared" si="291"/>
        <v>14.799999999999999</v>
      </c>
      <c r="AY2632" s="19" t="e">
        <f>VLOOKUP(AG2632,Cías!$A$1:$E$10000,5,0)</f>
        <v>#N/A</v>
      </c>
      <c r="AZ2632" s="19" t="str">
        <f t="shared" si="292"/>
        <v>1013493</v>
      </c>
      <c r="BA2632" s="19" t="str">
        <f t="shared" si="293"/>
        <v>MEDIAVILLA PERUGACHI LUIS ALFONSO</v>
      </c>
      <c r="BB2632" s="19" t="e">
        <f>VLOOKUP(AG2632,Cías!$A$1:$E$10000,3,0)</f>
        <v>#N/A</v>
      </c>
      <c r="BC2632" s="19"/>
      <c r="BD2632" s="19"/>
      <c r="BE2632" s="19"/>
      <c r="BF2632" s="19"/>
      <c r="BG2632" s="19"/>
      <c r="BH2632" s="19"/>
      <c r="BI2632" s="19"/>
      <c r="BJ2632" s="19"/>
    </row>
    <row r="2633" spans="1:62" ht="15" x14ac:dyDescent="0.2">
      <c r="A2633" s="19" t="s">
        <v>21457</v>
      </c>
      <c r="B2633" s="19" t="s">
        <v>1479</v>
      </c>
      <c r="C2633" s="43">
        <v>44667</v>
      </c>
      <c r="D2633" s="44">
        <v>0.24652777777778001</v>
      </c>
      <c r="E2633" s="19" t="s">
        <v>21458</v>
      </c>
      <c r="F2633" s="19" t="s">
        <v>21459</v>
      </c>
      <c r="G2633" s="19" t="s">
        <v>21460</v>
      </c>
      <c r="H2633" s="45">
        <v>3292.8</v>
      </c>
      <c r="I2633" s="45">
        <v>3691.91</v>
      </c>
      <c r="J2633" s="19" t="s">
        <v>1560</v>
      </c>
      <c r="K2633" s="19" t="s">
        <v>21447</v>
      </c>
      <c r="L2633" s="19" t="s">
        <v>21461</v>
      </c>
      <c r="M2633" s="19" t="s">
        <v>21462</v>
      </c>
      <c r="N2633" s="19" t="s">
        <v>21457</v>
      </c>
      <c r="O2633" s="19" t="s">
        <v>367</v>
      </c>
      <c r="P2633" s="19" t="s">
        <v>368</v>
      </c>
      <c r="Q2633" s="46">
        <v>480</v>
      </c>
      <c r="R2633" s="19" t="s">
        <v>1544</v>
      </c>
      <c r="S2633" s="19" t="s">
        <v>13052</v>
      </c>
      <c r="T2633" s="19" t="s">
        <v>13053</v>
      </c>
      <c r="U2633" s="19" t="s">
        <v>13054</v>
      </c>
      <c r="V2633" s="19" t="s">
        <v>2126</v>
      </c>
      <c r="W2633" s="19" t="s">
        <v>415</v>
      </c>
      <c r="X2633" s="19" t="s">
        <v>13055</v>
      </c>
      <c r="Y2633" s="19" t="s">
        <v>3748</v>
      </c>
      <c r="Z2633" s="19" t="s">
        <v>3749</v>
      </c>
      <c r="AA2633" s="46">
        <v>129</v>
      </c>
      <c r="AB2633" s="19" t="s">
        <v>520</v>
      </c>
      <c r="AC2633" s="19" t="s">
        <v>192</v>
      </c>
      <c r="AD2633" s="19" t="s">
        <v>9821</v>
      </c>
      <c r="AE2633" s="19" t="s">
        <v>9822</v>
      </c>
      <c r="AF2633" s="19" t="s">
        <v>1719</v>
      </c>
      <c r="AG2633" s="19" t="s">
        <v>9823</v>
      </c>
      <c r="AH2633" s="19" t="s">
        <v>1594</v>
      </c>
      <c r="AI2633" s="19" t="s">
        <v>1595</v>
      </c>
      <c r="AJ2633" s="45">
        <v>0.05</v>
      </c>
      <c r="AK2633" s="45">
        <v>24</v>
      </c>
      <c r="AL2633" s="19" t="s">
        <v>1501</v>
      </c>
      <c r="AM2633" s="46">
        <v>40030</v>
      </c>
      <c r="AN2633" s="46">
        <v>24050</v>
      </c>
      <c r="AO2633" s="46">
        <v>15980</v>
      </c>
      <c r="AP2633" s="45">
        <v>244.8</v>
      </c>
      <c r="AQ2633" s="45"/>
      <c r="AR2633" s="45" t="str">
        <f>IFERROR(VLOOKUP(AB2633,'Pedidos marco'!$A$1:$D$10000,4,0)," ")</f>
        <v xml:space="preserve"> </v>
      </c>
      <c r="AS2633" s="45">
        <f t="shared" si="287"/>
        <v>16</v>
      </c>
      <c r="AT2633" s="45" t="str">
        <f t="shared" si="288"/>
        <v>16</v>
      </c>
      <c r="AU2633" s="47">
        <v>24</v>
      </c>
      <c r="AV2633" s="19" t="str">
        <f t="shared" si="289"/>
        <v>04 April</v>
      </c>
      <c r="AW2633" s="19">
        <f t="shared" si="290"/>
        <v>0.51</v>
      </c>
      <c r="AX2633" s="19">
        <f t="shared" si="291"/>
        <v>10.200000000000001</v>
      </c>
      <c r="AY2633" s="19" t="e">
        <f>VLOOKUP(AG2633,Cías!$A$1:$E$10000,5,0)</f>
        <v>#N/A</v>
      </c>
      <c r="AZ2633" s="19" t="str">
        <f t="shared" si="292"/>
        <v>1013949</v>
      </c>
      <c r="BA2633" s="19" t="str">
        <f t="shared" si="293"/>
        <v>MEDIAVILLA FLORES WILSON PATRICIO</v>
      </c>
      <c r="BB2633" s="19" t="e">
        <f>VLOOKUP(AG2633,Cías!$A$1:$E$10000,3,0)</f>
        <v>#N/A</v>
      </c>
      <c r="BC2633" s="19"/>
      <c r="BD2633" s="19"/>
      <c r="BE2633" s="19"/>
      <c r="BF2633" s="19"/>
      <c r="BG2633" s="19"/>
      <c r="BH2633" s="19"/>
      <c r="BI2633" s="19"/>
      <c r="BJ2633" s="19"/>
    </row>
    <row r="2634" spans="1:62" ht="15" x14ac:dyDescent="0.2">
      <c r="A2634" s="19" t="s">
        <v>21463</v>
      </c>
      <c r="B2634" s="19" t="s">
        <v>1479</v>
      </c>
      <c r="C2634" s="43">
        <v>44667</v>
      </c>
      <c r="D2634" s="44">
        <v>0.25486111111110998</v>
      </c>
      <c r="E2634" s="19" t="s">
        <v>21464</v>
      </c>
      <c r="F2634" s="19" t="s">
        <v>21465</v>
      </c>
      <c r="G2634" s="19" t="s">
        <v>21466</v>
      </c>
      <c r="H2634" s="45">
        <v>3049.56</v>
      </c>
      <c r="I2634" s="45">
        <v>3419.19</v>
      </c>
      <c r="J2634" s="19" t="s">
        <v>1560</v>
      </c>
      <c r="K2634" s="19" t="s">
        <v>21467</v>
      </c>
      <c r="L2634" s="19" t="s">
        <v>21468</v>
      </c>
      <c r="M2634" s="19" t="s">
        <v>21469</v>
      </c>
      <c r="N2634" s="19" t="s">
        <v>21463</v>
      </c>
      <c r="O2634" s="19" t="s">
        <v>367</v>
      </c>
      <c r="P2634" s="19" t="s">
        <v>368</v>
      </c>
      <c r="Q2634" s="46">
        <v>480</v>
      </c>
      <c r="R2634" s="19" t="s">
        <v>1544</v>
      </c>
      <c r="S2634" s="19" t="s">
        <v>1754</v>
      </c>
      <c r="T2634" s="19" t="s">
        <v>104</v>
      </c>
      <c r="U2634" s="19" t="s">
        <v>1755</v>
      </c>
      <c r="V2634" s="19" t="s">
        <v>1756</v>
      </c>
      <c r="W2634" s="19" t="s">
        <v>1757</v>
      </c>
      <c r="X2634" s="19" t="s">
        <v>1758</v>
      </c>
      <c r="Y2634" s="19" t="s">
        <v>1759</v>
      </c>
      <c r="Z2634" s="19" t="s">
        <v>1760</v>
      </c>
      <c r="AA2634" s="46">
        <v>218</v>
      </c>
      <c r="AB2634" s="19" t="s">
        <v>465</v>
      </c>
      <c r="AC2634" s="19" t="s">
        <v>80</v>
      </c>
      <c r="AD2634" s="19" t="s">
        <v>6811</v>
      </c>
      <c r="AE2634" s="19" t="s">
        <v>6812</v>
      </c>
      <c r="AF2634" s="19" t="s">
        <v>1719</v>
      </c>
      <c r="AG2634" s="19" t="s">
        <v>6813</v>
      </c>
      <c r="AH2634" s="19" t="s">
        <v>1499</v>
      </c>
      <c r="AI2634" s="19" t="s">
        <v>1500</v>
      </c>
      <c r="AJ2634" s="45">
        <v>0</v>
      </c>
      <c r="AK2634" s="45">
        <v>0</v>
      </c>
      <c r="AL2634" s="19" t="s">
        <v>1501</v>
      </c>
      <c r="AM2634" s="46">
        <v>38130</v>
      </c>
      <c r="AN2634" s="46">
        <v>24080</v>
      </c>
      <c r="AO2634" s="46">
        <v>14050</v>
      </c>
      <c r="AP2634" s="45">
        <v>364.8</v>
      </c>
      <c r="AQ2634" s="45"/>
      <c r="AR2634" s="45" t="str">
        <f>IFERROR(VLOOKUP(AB2634,'Pedidos marco'!$A$1:$D$10000,4,0)," ")</f>
        <v xml:space="preserve"> </v>
      </c>
      <c r="AS2634" s="45">
        <f t="shared" si="287"/>
        <v>16</v>
      </c>
      <c r="AT2634" s="45" t="str">
        <f t="shared" si="288"/>
        <v>16</v>
      </c>
      <c r="AU2634" s="47">
        <v>24</v>
      </c>
      <c r="AV2634" s="19" t="str">
        <f t="shared" si="289"/>
        <v>04 April</v>
      </c>
      <c r="AW2634" s="19">
        <f t="shared" si="290"/>
        <v>0.76</v>
      </c>
      <c r="AX2634" s="19">
        <f t="shared" si="291"/>
        <v>15.200000000000001</v>
      </c>
      <c r="AY2634" s="19" t="e">
        <f>VLOOKUP(AG2634,Cías!$A$1:$E$10000,5,0)</f>
        <v>#N/A</v>
      </c>
      <c r="AZ2634" s="19" t="str">
        <f t="shared" si="292"/>
        <v>1014038</v>
      </c>
      <c r="BA2634" s="19" t="str">
        <f t="shared" si="293"/>
        <v>CASTRO NAVARRETE MILTON GEOVANNY</v>
      </c>
      <c r="BB2634" s="19" t="e">
        <f>VLOOKUP(AG2634,Cías!$A$1:$E$10000,3,0)</f>
        <v>#N/A</v>
      </c>
      <c r="BC2634" s="19"/>
      <c r="BD2634" s="19"/>
      <c r="BE2634" s="19"/>
      <c r="BF2634" s="19"/>
      <c r="BG2634" s="19"/>
      <c r="BH2634" s="19"/>
      <c r="BI2634" s="19"/>
      <c r="BJ2634" s="19"/>
    </row>
    <row r="2635" spans="1:62" ht="15" x14ac:dyDescent="0.2">
      <c r="A2635" s="19" t="s">
        <v>21470</v>
      </c>
      <c r="B2635" s="19" t="s">
        <v>1479</v>
      </c>
      <c r="C2635" s="43">
        <v>44667</v>
      </c>
      <c r="D2635" s="44">
        <v>0.25833333333332997</v>
      </c>
      <c r="E2635" s="19" t="s">
        <v>21471</v>
      </c>
      <c r="F2635" s="19" t="s">
        <v>21472</v>
      </c>
      <c r="G2635" s="19" t="s">
        <v>21473</v>
      </c>
      <c r="H2635" s="45">
        <v>2740</v>
      </c>
      <c r="I2635" s="45">
        <v>3072.11</v>
      </c>
      <c r="J2635" s="19" t="s">
        <v>1560</v>
      </c>
      <c r="K2635" s="19" t="s">
        <v>21474</v>
      </c>
      <c r="L2635" s="19" t="s">
        <v>21475</v>
      </c>
      <c r="M2635" s="19" t="s">
        <v>21476</v>
      </c>
      <c r="N2635" s="19" t="s">
        <v>21470</v>
      </c>
      <c r="O2635" s="19" t="s">
        <v>371</v>
      </c>
      <c r="P2635" s="19" t="s">
        <v>372</v>
      </c>
      <c r="Q2635" s="46">
        <v>400</v>
      </c>
      <c r="R2635" s="19" t="s">
        <v>1544</v>
      </c>
      <c r="S2635" s="19" t="s">
        <v>1736</v>
      </c>
      <c r="T2635" s="19" t="s">
        <v>1737</v>
      </c>
      <c r="U2635" s="19" t="s">
        <v>2774</v>
      </c>
      <c r="V2635" s="19" t="s">
        <v>2775</v>
      </c>
      <c r="W2635" s="19" t="s">
        <v>1865</v>
      </c>
      <c r="X2635" s="19" t="s">
        <v>2776</v>
      </c>
      <c r="Y2635" s="19" t="s">
        <v>1867</v>
      </c>
      <c r="Z2635" s="19" t="s">
        <v>1868</v>
      </c>
      <c r="AA2635" s="46">
        <v>30</v>
      </c>
      <c r="AB2635" s="19" t="s">
        <v>565</v>
      </c>
      <c r="AC2635" s="19" t="s">
        <v>283</v>
      </c>
      <c r="AD2635" s="19" t="s">
        <v>2437</v>
      </c>
      <c r="AE2635" s="19" t="s">
        <v>2438</v>
      </c>
      <c r="AF2635" s="19" t="s">
        <v>1719</v>
      </c>
      <c r="AG2635" s="19" t="s">
        <v>2439</v>
      </c>
      <c r="AH2635" s="19" t="s">
        <v>1594</v>
      </c>
      <c r="AI2635" s="19" t="s">
        <v>1595</v>
      </c>
      <c r="AJ2635" s="45">
        <v>0.05</v>
      </c>
      <c r="AK2635" s="45">
        <v>20</v>
      </c>
      <c r="AL2635" s="19" t="s">
        <v>1501</v>
      </c>
      <c r="AM2635" s="46">
        <v>28103.332999999999</v>
      </c>
      <c r="AN2635" s="46">
        <v>20033.332999999999</v>
      </c>
      <c r="AO2635" s="46">
        <v>8070</v>
      </c>
      <c r="AP2635" s="45">
        <v>76</v>
      </c>
      <c r="AQ2635" s="45"/>
      <c r="AR2635" s="45" t="str">
        <f>IFERROR(VLOOKUP(AB2635,'Pedidos marco'!$A$1:$D$10000,4,0)," ")</f>
        <v xml:space="preserve"> </v>
      </c>
      <c r="AS2635" s="45">
        <f t="shared" si="287"/>
        <v>16</v>
      </c>
      <c r="AT2635" s="45" t="str">
        <f t="shared" si="288"/>
        <v>16</v>
      </c>
      <c r="AU2635" s="47">
        <v>20</v>
      </c>
      <c r="AV2635" s="19" t="str">
        <f t="shared" si="289"/>
        <v>04 April</v>
      </c>
      <c r="AW2635" s="19">
        <f t="shared" si="290"/>
        <v>0.19</v>
      </c>
      <c r="AX2635" s="19">
        <f t="shared" si="291"/>
        <v>3.8</v>
      </c>
      <c r="AY2635" s="19" t="e">
        <f>VLOOKUP(AG2635,Cías!$A$1:$E$10000,5,0)</f>
        <v>#N/A</v>
      </c>
      <c r="AZ2635" s="19" t="str">
        <f t="shared" si="292"/>
        <v>1013584</v>
      </c>
      <c r="BA2635" s="19" t="str">
        <f t="shared" si="293"/>
        <v>SANCHEZ TORRES MARCOS OSWALDO</v>
      </c>
      <c r="BB2635" s="19" t="e">
        <f>VLOOKUP(AG2635,Cías!$A$1:$E$10000,3,0)</f>
        <v>#N/A</v>
      </c>
      <c r="BC2635" s="19"/>
      <c r="BD2635" s="19"/>
      <c r="BE2635" s="19"/>
      <c r="BF2635" s="19"/>
      <c r="BG2635" s="19"/>
      <c r="BH2635" s="19"/>
      <c r="BI2635" s="19"/>
      <c r="BJ2635" s="19"/>
    </row>
    <row r="2636" spans="1:62" ht="15" x14ac:dyDescent="0.2">
      <c r="A2636" s="19" t="s">
        <v>21470</v>
      </c>
      <c r="B2636" s="19" t="s">
        <v>1479</v>
      </c>
      <c r="C2636" s="43">
        <v>44667</v>
      </c>
      <c r="D2636" s="44">
        <v>0.25833333333332997</v>
      </c>
      <c r="E2636" s="19" t="s">
        <v>21477</v>
      </c>
      <c r="F2636" s="19" t="s">
        <v>21478</v>
      </c>
      <c r="G2636" s="19" t="s">
        <v>21479</v>
      </c>
      <c r="H2636" s="45">
        <v>542.4</v>
      </c>
      <c r="I2636" s="45">
        <v>608.14</v>
      </c>
      <c r="J2636" s="19" t="s">
        <v>1560</v>
      </c>
      <c r="K2636" s="19" t="s">
        <v>21474</v>
      </c>
      <c r="L2636" s="19" t="s">
        <v>21480</v>
      </c>
      <c r="M2636" s="19" t="s">
        <v>21481</v>
      </c>
      <c r="N2636" s="19" t="s">
        <v>21470</v>
      </c>
      <c r="O2636" s="19" t="s">
        <v>367</v>
      </c>
      <c r="P2636" s="19" t="s">
        <v>368</v>
      </c>
      <c r="Q2636" s="46">
        <v>80</v>
      </c>
      <c r="R2636" s="19" t="s">
        <v>1544</v>
      </c>
      <c r="S2636" s="19" t="s">
        <v>1736</v>
      </c>
      <c r="T2636" s="19" t="s">
        <v>1737</v>
      </c>
      <c r="U2636" s="19" t="s">
        <v>2774</v>
      </c>
      <c r="V2636" s="19" t="s">
        <v>2775</v>
      </c>
      <c r="W2636" s="19" t="s">
        <v>1865</v>
      </c>
      <c r="X2636" s="19" t="s">
        <v>2776</v>
      </c>
      <c r="Y2636" s="19" t="s">
        <v>1867</v>
      </c>
      <c r="Z2636" s="19" t="s">
        <v>1868</v>
      </c>
      <c r="AA2636" s="46">
        <v>30</v>
      </c>
      <c r="AB2636" s="19" t="s">
        <v>565</v>
      </c>
      <c r="AC2636" s="19" t="s">
        <v>283</v>
      </c>
      <c r="AD2636" s="19" t="s">
        <v>2437</v>
      </c>
      <c r="AE2636" s="19" t="s">
        <v>2438</v>
      </c>
      <c r="AF2636" s="19" t="s">
        <v>1719</v>
      </c>
      <c r="AG2636" s="19" t="s">
        <v>2439</v>
      </c>
      <c r="AH2636" s="19" t="s">
        <v>1594</v>
      </c>
      <c r="AI2636" s="19" t="s">
        <v>1595</v>
      </c>
      <c r="AJ2636" s="45">
        <v>0.05</v>
      </c>
      <c r="AK2636" s="45">
        <v>4</v>
      </c>
      <c r="AL2636" s="19" t="s">
        <v>1501</v>
      </c>
      <c r="AM2636" s="46">
        <v>12076.666999999999</v>
      </c>
      <c r="AN2636" s="46">
        <v>4006.6669999999999</v>
      </c>
      <c r="AO2636" s="46">
        <v>8070</v>
      </c>
      <c r="AP2636" s="45">
        <v>15.2</v>
      </c>
      <c r="AQ2636" s="45"/>
      <c r="AR2636" s="45" t="str">
        <f>IFERROR(VLOOKUP(AB2636,'Pedidos marco'!$A$1:$D$10000,4,0)," ")</f>
        <v xml:space="preserve"> </v>
      </c>
      <c r="AS2636" s="45">
        <f t="shared" si="287"/>
        <v>16</v>
      </c>
      <c r="AT2636" s="45" t="str">
        <f t="shared" si="288"/>
        <v>16</v>
      </c>
      <c r="AU2636" s="47">
        <v>4</v>
      </c>
      <c r="AV2636" s="19" t="str">
        <f t="shared" si="289"/>
        <v>04 April</v>
      </c>
      <c r="AW2636" s="19">
        <f t="shared" si="290"/>
        <v>0.19</v>
      </c>
      <c r="AX2636" s="19">
        <f t="shared" si="291"/>
        <v>3.8</v>
      </c>
      <c r="AY2636" s="19" t="e">
        <f>VLOOKUP(AG2636,Cías!$A$1:$E$10000,5,0)</f>
        <v>#N/A</v>
      </c>
      <c r="AZ2636" s="19" t="str">
        <f t="shared" si="292"/>
        <v>1013584</v>
      </c>
      <c r="BA2636" s="19" t="str">
        <f t="shared" si="293"/>
        <v>SANCHEZ TORRES MARCOS OSWALDO</v>
      </c>
      <c r="BB2636" s="19" t="e">
        <f>VLOOKUP(AG2636,Cías!$A$1:$E$10000,3,0)</f>
        <v>#N/A</v>
      </c>
      <c r="BC2636" s="19"/>
      <c r="BD2636" s="19"/>
      <c r="BE2636" s="19"/>
      <c r="BF2636" s="19"/>
      <c r="BG2636" s="19"/>
      <c r="BH2636" s="19"/>
      <c r="BI2636" s="19"/>
      <c r="BJ2636" s="19"/>
    </row>
    <row r="2637" spans="1:62" ht="15" x14ac:dyDescent="0.2">
      <c r="A2637" s="19" t="s">
        <v>21482</v>
      </c>
      <c r="B2637" s="19" t="s">
        <v>1479</v>
      </c>
      <c r="C2637" s="43">
        <v>44667</v>
      </c>
      <c r="D2637" s="44">
        <v>0.26319444444444001</v>
      </c>
      <c r="E2637" s="19" t="s">
        <v>21483</v>
      </c>
      <c r="F2637" s="19" t="s">
        <v>8959</v>
      </c>
      <c r="G2637" s="19" t="s">
        <v>8960</v>
      </c>
      <c r="H2637" s="45">
        <v>3644.16</v>
      </c>
      <c r="I2637" s="45">
        <v>4085.86</v>
      </c>
      <c r="J2637" s="19" t="s">
        <v>2037</v>
      </c>
      <c r="K2637" s="19" t="s">
        <v>8961</v>
      </c>
      <c r="L2637" s="19" t="s">
        <v>21484</v>
      </c>
      <c r="M2637" s="19" t="s">
        <v>21485</v>
      </c>
      <c r="N2637" s="19" t="s">
        <v>21482</v>
      </c>
      <c r="O2637" s="19" t="s">
        <v>1811</v>
      </c>
      <c r="P2637" s="19" t="s">
        <v>1812</v>
      </c>
      <c r="Q2637" s="46">
        <v>31.04</v>
      </c>
      <c r="R2637" s="19" t="s">
        <v>1488</v>
      </c>
      <c r="S2637" s="19" t="s">
        <v>2853</v>
      </c>
      <c r="T2637" s="19" t="s">
        <v>2854</v>
      </c>
      <c r="U2637" s="19" t="s">
        <v>4399</v>
      </c>
      <c r="V2637" s="19" t="s">
        <v>4400</v>
      </c>
      <c r="W2637" s="19" t="s">
        <v>1829</v>
      </c>
      <c r="X2637" s="19" t="s">
        <v>4401</v>
      </c>
      <c r="Y2637" s="19" t="s">
        <v>1831</v>
      </c>
      <c r="Z2637" s="19" t="s">
        <v>1832</v>
      </c>
      <c r="AA2637" s="46">
        <v>8</v>
      </c>
      <c r="AB2637" s="19" t="s">
        <v>473</v>
      </c>
      <c r="AC2637" s="19" t="s">
        <v>96</v>
      </c>
      <c r="AD2637" s="19" t="s">
        <v>4413</v>
      </c>
      <c r="AE2637" s="19" t="s">
        <v>4414</v>
      </c>
      <c r="AF2637" s="19" t="s">
        <v>1497</v>
      </c>
      <c r="AG2637" s="19" t="s">
        <v>4415</v>
      </c>
      <c r="AH2637" s="19" t="s">
        <v>1499</v>
      </c>
      <c r="AI2637" s="19" t="s">
        <v>1500</v>
      </c>
      <c r="AJ2637" s="45">
        <v>0</v>
      </c>
      <c r="AK2637" s="45">
        <v>0</v>
      </c>
      <c r="AL2637" s="19" t="s">
        <v>1517</v>
      </c>
      <c r="AM2637" s="46">
        <v>49660</v>
      </c>
      <c r="AN2637" s="46">
        <v>31040</v>
      </c>
      <c r="AO2637" s="46">
        <v>18620</v>
      </c>
      <c r="AP2637" s="45">
        <v>0</v>
      </c>
      <c r="AQ2637" s="45"/>
      <c r="AR2637" s="45" t="str">
        <f>IFERROR(VLOOKUP(AB2637,'Pedidos marco'!$A$1:$D$10000,4,0)," ")</f>
        <v xml:space="preserve"> </v>
      </c>
      <c r="AS2637" s="45">
        <f t="shared" si="287"/>
        <v>16</v>
      </c>
      <c r="AT2637" s="45" t="str">
        <f t="shared" si="288"/>
        <v>16</v>
      </c>
      <c r="AU2637" s="47">
        <v>31.04</v>
      </c>
      <c r="AV2637" s="19" t="str">
        <f t="shared" si="289"/>
        <v>04 April</v>
      </c>
      <c r="AW2637" s="19">
        <f t="shared" si="290"/>
        <v>0</v>
      </c>
      <c r="AX2637" s="19">
        <f t="shared" si="291"/>
        <v>0</v>
      </c>
      <c r="AY2637" s="19" t="e">
        <f>VLOOKUP(AG2637,Cías!$A$1:$E$10000,5,0)</f>
        <v>#N/A</v>
      </c>
      <c r="AZ2637" s="19" t="str">
        <f t="shared" si="292"/>
        <v>1013227</v>
      </c>
      <c r="BA2637" s="19" t="str">
        <f t="shared" si="293"/>
        <v>COMPAÑIA DE TRANSPORTE PESADO</v>
      </c>
      <c r="BB2637" s="19" t="e">
        <f>VLOOKUP(AG2637,Cías!$A$1:$E$10000,3,0)</f>
        <v>#N/A</v>
      </c>
      <c r="BC2637" s="19"/>
      <c r="BD2637" s="19"/>
      <c r="BE2637" s="19"/>
      <c r="BF2637" s="19"/>
      <c r="BG2637" s="19"/>
      <c r="BH2637" s="19"/>
      <c r="BI2637" s="19"/>
      <c r="BJ2637" s="19"/>
    </row>
    <row r="2638" spans="1:62" ht="15" x14ac:dyDescent="0.2">
      <c r="A2638" s="19" t="s">
        <v>21486</v>
      </c>
      <c r="B2638" s="19" t="s">
        <v>1479</v>
      </c>
      <c r="C2638" s="43">
        <v>44667</v>
      </c>
      <c r="D2638" s="44">
        <v>0.26319444444444001</v>
      </c>
      <c r="E2638" s="19" t="s">
        <v>21487</v>
      </c>
      <c r="F2638" s="19" t="s">
        <v>1481</v>
      </c>
      <c r="G2638" s="19" t="s">
        <v>1481</v>
      </c>
      <c r="H2638" s="45">
        <v>0</v>
      </c>
      <c r="I2638" s="45">
        <v>0</v>
      </c>
      <c r="J2638" s="19" t="s">
        <v>1482</v>
      </c>
      <c r="K2638" s="19" t="s">
        <v>21488</v>
      </c>
      <c r="L2638" s="19" t="s">
        <v>21489</v>
      </c>
      <c r="M2638" s="19" t="s">
        <v>21490</v>
      </c>
      <c r="N2638" s="19" t="s">
        <v>21486</v>
      </c>
      <c r="O2638" s="19" t="s">
        <v>1486</v>
      </c>
      <c r="P2638" s="19" t="s">
        <v>1487</v>
      </c>
      <c r="Q2638" s="46">
        <v>29.81</v>
      </c>
      <c r="R2638" s="19" t="s">
        <v>1488</v>
      </c>
      <c r="S2638" s="19" t="s">
        <v>1489</v>
      </c>
      <c r="T2638" s="19" t="s">
        <v>418</v>
      </c>
      <c r="U2638" s="19" t="s">
        <v>2318</v>
      </c>
      <c r="V2638" s="19" t="s">
        <v>2319</v>
      </c>
      <c r="W2638" s="19" t="s">
        <v>2174</v>
      </c>
      <c r="X2638" s="19" t="s">
        <v>2320</v>
      </c>
      <c r="Y2638" s="19" t="s">
        <v>2176</v>
      </c>
      <c r="Z2638" s="19" t="s">
        <v>2177</v>
      </c>
      <c r="AA2638" s="46">
        <v>328</v>
      </c>
      <c r="AB2638" s="19" t="s">
        <v>432</v>
      </c>
      <c r="AC2638" s="19" t="s">
        <v>12</v>
      </c>
      <c r="AD2638" s="19" t="s">
        <v>6819</v>
      </c>
      <c r="AE2638" s="19" t="s">
        <v>6820</v>
      </c>
      <c r="AF2638" s="19" t="s">
        <v>1497</v>
      </c>
      <c r="AG2638" s="19" t="s">
        <v>6821</v>
      </c>
      <c r="AH2638" s="19" t="s">
        <v>1499</v>
      </c>
      <c r="AI2638" s="19" t="s">
        <v>1500</v>
      </c>
      <c r="AJ2638" s="45">
        <v>0</v>
      </c>
      <c r="AK2638" s="45">
        <v>0</v>
      </c>
      <c r="AL2638" s="19" t="s">
        <v>1501</v>
      </c>
      <c r="AM2638" s="46">
        <v>48100</v>
      </c>
      <c r="AN2638" s="46">
        <v>29810</v>
      </c>
      <c r="AO2638" s="46">
        <v>18290</v>
      </c>
      <c r="AP2638" s="45">
        <v>757.47</v>
      </c>
      <c r="AQ2638" s="45"/>
      <c r="AR2638" s="45" t="str">
        <f>IFERROR(VLOOKUP(AB2638,'Pedidos marco'!$A$1:$D$10000,4,0)," ")</f>
        <v xml:space="preserve"> </v>
      </c>
      <c r="AS2638" s="45">
        <f t="shared" si="287"/>
        <v>16</v>
      </c>
      <c r="AT2638" s="45" t="str">
        <f t="shared" si="288"/>
        <v>16</v>
      </c>
      <c r="AU2638" s="47">
        <v>29.81</v>
      </c>
      <c r="AV2638" s="19" t="str">
        <f t="shared" si="289"/>
        <v>04 April</v>
      </c>
      <c r="AW2638" s="19">
        <f t="shared" si="290"/>
        <v>25.409929553840996</v>
      </c>
      <c r="AX2638" s="19">
        <f t="shared" si="291"/>
        <v>25.409929553840996</v>
      </c>
      <c r="AY2638" s="19" t="e">
        <f>VLOOKUP(AG2638,Cías!$A$1:$E$10000,5,0)</f>
        <v>#N/A</v>
      </c>
      <c r="AZ2638" s="19" t="str">
        <f t="shared" si="292"/>
        <v>1013966</v>
      </c>
      <c r="BA2638" s="19" t="str">
        <f t="shared" si="293"/>
        <v>ALMEIDA CHICAIZA MIGUEL ANGEL</v>
      </c>
      <c r="BB2638" s="19" t="e">
        <f>VLOOKUP(AG2638,Cías!$A$1:$E$10000,3,0)</f>
        <v>#N/A</v>
      </c>
      <c r="BC2638" s="19"/>
      <c r="BD2638" s="19"/>
      <c r="BE2638" s="19"/>
      <c r="BF2638" s="19"/>
      <c r="BG2638" s="19"/>
      <c r="BH2638" s="19"/>
      <c r="BI2638" s="19"/>
      <c r="BJ2638" s="19"/>
    </row>
    <row r="2639" spans="1:62" ht="15" x14ac:dyDescent="0.2">
      <c r="A2639" s="19" t="s">
        <v>21491</v>
      </c>
      <c r="B2639" s="19" t="s">
        <v>1479</v>
      </c>
      <c r="C2639" s="43">
        <v>44667</v>
      </c>
      <c r="D2639" s="44">
        <v>0.26736111111110999</v>
      </c>
      <c r="E2639" s="19" t="s">
        <v>21492</v>
      </c>
      <c r="F2639" s="19" t="s">
        <v>13641</v>
      </c>
      <c r="G2639" s="19" t="s">
        <v>13642</v>
      </c>
      <c r="H2639" s="45">
        <v>2572.8000000000002</v>
      </c>
      <c r="I2639" s="45">
        <v>2884.64</v>
      </c>
      <c r="J2639" s="19" t="s">
        <v>2037</v>
      </c>
      <c r="K2639" s="19" t="s">
        <v>13643</v>
      </c>
      <c r="L2639" s="19" t="s">
        <v>21493</v>
      </c>
      <c r="M2639" s="19" t="s">
        <v>21494</v>
      </c>
      <c r="N2639" s="19" t="s">
        <v>21491</v>
      </c>
      <c r="O2639" s="19" t="s">
        <v>1641</v>
      </c>
      <c r="P2639" s="19" t="s">
        <v>1642</v>
      </c>
      <c r="Q2639" s="46">
        <v>640</v>
      </c>
      <c r="R2639" s="19" t="s">
        <v>1544</v>
      </c>
      <c r="S2639" s="19" t="s">
        <v>13646</v>
      </c>
      <c r="T2639" s="19" t="s">
        <v>13647</v>
      </c>
      <c r="U2639" s="19" t="s">
        <v>13648</v>
      </c>
      <c r="V2639" s="19" t="s">
        <v>13649</v>
      </c>
      <c r="W2639" s="19" t="s">
        <v>2433</v>
      </c>
      <c r="X2639" s="19" t="s">
        <v>13650</v>
      </c>
      <c r="Y2639" s="19" t="s">
        <v>13651</v>
      </c>
      <c r="Z2639" s="19" t="s">
        <v>13652</v>
      </c>
      <c r="AA2639" s="46">
        <v>423</v>
      </c>
      <c r="AB2639" s="19" t="s">
        <v>572</v>
      </c>
      <c r="AC2639" s="19" t="s">
        <v>297</v>
      </c>
      <c r="AD2639" s="19" t="s">
        <v>13213</v>
      </c>
      <c r="AE2639" s="19" t="s">
        <v>1481</v>
      </c>
      <c r="AF2639" s="19" t="s">
        <v>1592</v>
      </c>
      <c r="AG2639" s="19" t="s">
        <v>13214</v>
      </c>
      <c r="AH2639" s="19" t="s">
        <v>1499</v>
      </c>
      <c r="AI2639" s="19" t="s">
        <v>1500</v>
      </c>
      <c r="AJ2639" s="45">
        <v>0</v>
      </c>
      <c r="AK2639" s="45">
        <v>0</v>
      </c>
      <c r="AL2639" s="19" t="s">
        <v>1517</v>
      </c>
      <c r="AM2639" s="46">
        <v>49850</v>
      </c>
      <c r="AN2639" s="46">
        <v>32060</v>
      </c>
      <c r="AO2639" s="46">
        <v>17790</v>
      </c>
      <c r="AP2639" s="45">
        <v>0</v>
      </c>
      <c r="AQ2639" s="45"/>
      <c r="AR2639" s="45" t="str">
        <f>IFERROR(VLOOKUP(AB2639,'Pedidos marco'!$A$1:$D$10000,4,0)," ")</f>
        <v xml:space="preserve"> </v>
      </c>
      <c r="AS2639" s="45">
        <f t="shared" si="287"/>
        <v>16</v>
      </c>
      <c r="AT2639" s="45" t="str">
        <f t="shared" si="288"/>
        <v>16</v>
      </c>
      <c r="AU2639" s="47">
        <v>32</v>
      </c>
      <c r="AV2639" s="19" t="str">
        <f t="shared" si="289"/>
        <v>04 April</v>
      </c>
      <c r="AW2639" s="19">
        <f t="shared" si="290"/>
        <v>0</v>
      </c>
      <c r="AX2639" s="19">
        <f t="shared" si="291"/>
        <v>0</v>
      </c>
      <c r="AY2639" s="19" t="e">
        <f>VLOOKUP(AG2639,Cías!$A$1:$E$10000,5,0)</f>
        <v>#N/A</v>
      </c>
      <c r="AZ2639" s="19" t="str">
        <f t="shared" si="292"/>
        <v>1013279</v>
      </c>
      <c r="BA2639" s="19" t="str">
        <f t="shared" si="293"/>
        <v>TAPIA CAMPAÑA NESTOR HEMIRO</v>
      </c>
      <c r="BB2639" s="19" t="e">
        <f>VLOOKUP(AG2639,Cías!$A$1:$E$10000,3,0)</f>
        <v>#N/A</v>
      </c>
      <c r="BC2639" s="19"/>
      <c r="BD2639" s="19"/>
      <c r="BE2639" s="19"/>
      <c r="BF2639" s="19"/>
      <c r="BG2639" s="19"/>
      <c r="BH2639" s="19"/>
      <c r="BI2639" s="19"/>
      <c r="BJ2639" s="19"/>
    </row>
    <row r="2640" spans="1:62" ht="15" x14ac:dyDescent="0.2">
      <c r="A2640" s="19" t="s">
        <v>21495</v>
      </c>
      <c r="B2640" s="19" t="s">
        <v>1479</v>
      </c>
      <c r="C2640" s="43">
        <v>44667</v>
      </c>
      <c r="D2640" s="44">
        <v>0.27013888888888998</v>
      </c>
      <c r="E2640" s="19" t="s">
        <v>21496</v>
      </c>
      <c r="F2640" s="19" t="s">
        <v>21497</v>
      </c>
      <c r="G2640" s="19" t="s">
        <v>21498</v>
      </c>
      <c r="H2640" s="45">
        <v>3067.2</v>
      </c>
      <c r="I2640" s="45">
        <v>3438.96</v>
      </c>
      <c r="J2640" s="19" t="s">
        <v>1560</v>
      </c>
      <c r="K2640" s="19" t="s">
        <v>21499</v>
      </c>
      <c r="L2640" s="19" t="s">
        <v>21500</v>
      </c>
      <c r="M2640" s="19" t="s">
        <v>21501</v>
      </c>
      <c r="N2640" s="19" t="s">
        <v>21495</v>
      </c>
      <c r="O2640" s="19" t="s">
        <v>1641</v>
      </c>
      <c r="P2640" s="19" t="s">
        <v>1642</v>
      </c>
      <c r="Q2640" s="46">
        <v>480</v>
      </c>
      <c r="R2640" s="19" t="s">
        <v>1544</v>
      </c>
      <c r="S2640" s="19" t="s">
        <v>1736</v>
      </c>
      <c r="T2640" s="19" t="s">
        <v>1737</v>
      </c>
      <c r="U2640" s="19" t="s">
        <v>14771</v>
      </c>
      <c r="V2640" s="19" t="s">
        <v>14772</v>
      </c>
      <c r="W2640" s="19" t="s">
        <v>1781</v>
      </c>
      <c r="X2640" s="19" t="s">
        <v>14773</v>
      </c>
      <c r="Y2640" s="19" t="s">
        <v>1783</v>
      </c>
      <c r="Z2640" s="19" t="s">
        <v>1784</v>
      </c>
      <c r="AA2640" s="46">
        <v>233</v>
      </c>
      <c r="AB2640" s="19" t="s">
        <v>521</v>
      </c>
      <c r="AC2640" s="19" t="s">
        <v>194</v>
      </c>
      <c r="AD2640" s="19" t="s">
        <v>3698</v>
      </c>
      <c r="AE2640" s="19" t="s">
        <v>3699</v>
      </c>
      <c r="AF2640" s="19" t="s">
        <v>1719</v>
      </c>
      <c r="AG2640" s="19" t="s">
        <v>3700</v>
      </c>
      <c r="AH2640" s="19" t="s">
        <v>1499</v>
      </c>
      <c r="AI2640" s="19" t="s">
        <v>1500</v>
      </c>
      <c r="AJ2640" s="45">
        <v>0</v>
      </c>
      <c r="AK2640" s="45">
        <v>0</v>
      </c>
      <c r="AL2640" s="19" t="s">
        <v>1501</v>
      </c>
      <c r="AM2640" s="46">
        <v>38770</v>
      </c>
      <c r="AN2640" s="46">
        <v>24040</v>
      </c>
      <c r="AO2640" s="46">
        <v>14730</v>
      </c>
      <c r="AP2640" s="45">
        <v>369.6</v>
      </c>
      <c r="AQ2640" s="45"/>
      <c r="AR2640" s="45" t="str">
        <f>IFERROR(VLOOKUP(AB2640,'Pedidos marco'!$A$1:$D$10000,4,0)," ")</f>
        <v xml:space="preserve"> </v>
      </c>
      <c r="AS2640" s="45">
        <f t="shared" si="287"/>
        <v>16</v>
      </c>
      <c r="AT2640" s="45" t="str">
        <f t="shared" si="288"/>
        <v>16</v>
      </c>
      <c r="AU2640" s="47">
        <v>24</v>
      </c>
      <c r="AV2640" s="19" t="str">
        <f t="shared" si="289"/>
        <v>04 April</v>
      </c>
      <c r="AW2640" s="19">
        <f t="shared" si="290"/>
        <v>0.77</v>
      </c>
      <c r="AX2640" s="19">
        <f t="shared" si="291"/>
        <v>15.4</v>
      </c>
      <c r="AY2640" s="19" t="e">
        <f>VLOOKUP(AG2640,Cías!$A$1:$E$10000,5,0)</f>
        <v>#N/A</v>
      </c>
      <c r="AZ2640" s="19" t="str">
        <f t="shared" si="292"/>
        <v>1013809</v>
      </c>
      <c r="BA2640" s="19" t="str">
        <f t="shared" si="293"/>
        <v>MEDIAVILLA PERUGACHI JULIO MAURICIO</v>
      </c>
      <c r="BB2640" s="19" t="e">
        <f>VLOOKUP(AG2640,Cías!$A$1:$E$10000,3,0)</f>
        <v>#N/A</v>
      </c>
      <c r="BC2640" s="19"/>
      <c r="BD2640" s="19"/>
      <c r="BE2640" s="19"/>
      <c r="BF2640" s="19"/>
      <c r="BG2640" s="19"/>
      <c r="BH2640" s="19"/>
      <c r="BI2640" s="19"/>
      <c r="BJ2640" s="19"/>
    </row>
    <row r="2641" spans="1:62" ht="15" x14ac:dyDescent="0.2">
      <c r="A2641" s="19" t="s">
        <v>21502</v>
      </c>
      <c r="B2641" s="19" t="s">
        <v>1479</v>
      </c>
      <c r="C2641" s="43">
        <v>44667</v>
      </c>
      <c r="D2641" s="44">
        <v>0.27638888888889002</v>
      </c>
      <c r="E2641" s="19" t="s">
        <v>21503</v>
      </c>
      <c r="F2641" s="19" t="s">
        <v>1481</v>
      </c>
      <c r="G2641" s="19" t="s">
        <v>1481</v>
      </c>
      <c r="H2641" s="45">
        <v>0</v>
      </c>
      <c r="I2641" s="45">
        <v>0</v>
      </c>
      <c r="J2641" s="19" t="s">
        <v>1482</v>
      </c>
      <c r="K2641" s="19" t="s">
        <v>21504</v>
      </c>
      <c r="L2641" s="19" t="s">
        <v>21505</v>
      </c>
      <c r="M2641" s="19" t="s">
        <v>21506</v>
      </c>
      <c r="N2641" s="19" t="s">
        <v>21502</v>
      </c>
      <c r="O2641" s="19" t="s">
        <v>1486</v>
      </c>
      <c r="P2641" s="19" t="s">
        <v>1487</v>
      </c>
      <c r="Q2641" s="46">
        <v>31.4</v>
      </c>
      <c r="R2641" s="19" t="s">
        <v>1488</v>
      </c>
      <c r="S2641" s="19" t="s">
        <v>1489</v>
      </c>
      <c r="T2641" s="19" t="s">
        <v>418</v>
      </c>
      <c r="U2641" s="19" t="s">
        <v>1508</v>
      </c>
      <c r="V2641" s="19" t="s">
        <v>1509</v>
      </c>
      <c r="W2641" s="19" t="s">
        <v>415</v>
      </c>
      <c r="X2641" s="19" t="s">
        <v>1510</v>
      </c>
      <c r="Y2641" s="19" t="s">
        <v>1511</v>
      </c>
      <c r="Z2641" s="19" t="s">
        <v>1512</v>
      </c>
      <c r="AA2641" s="46">
        <v>113</v>
      </c>
      <c r="AB2641" s="19" t="s">
        <v>1513</v>
      </c>
      <c r="AC2641" s="19" t="s">
        <v>418</v>
      </c>
      <c r="AD2641" s="19" t="s">
        <v>1523</v>
      </c>
      <c r="AE2641" s="19" t="s">
        <v>1481</v>
      </c>
      <c r="AF2641" s="19" t="s">
        <v>1497</v>
      </c>
      <c r="AG2641" s="19" t="s">
        <v>1524</v>
      </c>
      <c r="AH2641" s="19" t="s">
        <v>1499</v>
      </c>
      <c r="AI2641" s="19" t="s">
        <v>1500</v>
      </c>
      <c r="AJ2641" s="45">
        <v>0</v>
      </c>
      <c r="AK2641" s="45">
        <v>0</v>
      </c>
      <c r="AL2641" s="19" t="s">
        <v>1517</v>
      </c>
      <c r="AM2641" s="46">
        <v>50190</v>
      </c>
      <c r="AN2641" s="46">
        <v>31400</v>
      </c>
      <c r="AO2641" s="46">
        <v>18790</v>
      </c>
      <c r="AP2641" s="45">
        <v>0</v>
      </c>
      <c r="AQ2641" s="45"/>
      <c r="AR2641" s="45" t="str">
        <f>IFERROR(VLOOKUP(AB2641,'Pedidos marco'!$A$1:$D$10000,4,0)," ")</f>
        <v xml:space="preserve"> </v>
      </c>
      <c r="AS2641" s="45">
        <f t="shared" si="287"/>
        <v>16</v>
      </c>
      <c r="AT2641" s="45" t="str">
        <f t="shared" si="288"/>
        <v>16</v>
      </c>
      <c r="AU2641" s="47">
        <v>31.4</v>
      </c>
      <c r="AV2641" s="19" t="str">
        <f t="shared" si="289"/>
        <v>04 April</v>
      </c>
      <c r="AW2641" s="19">
        <f t="shared" si="290"/>
        <v>0</v>
      </c>
      <c r="AX2641" s="19">
        <f t="shared" si="291"/>
        <v>0</v>
      </c>
      <c r="AY2641" s="19" t="e">
        <f>VLOOKUP(AG2641,Cías!$A$1:$E$10000,5,0)</f>
        <v>#N/A</v>
      </c>
      <c r="AZ2641" s="19" t="str">
        <f t="shared" si="292"/>
        <v>1014412</v>
      </c>
      <c r="BA2641" s="19" t="str">
        <f t="shared" si="293"/>
        <v>UNION DE CONCRETERAS UNICON UCUE</v>
      </c>
      <c r="BB2641" s="19" t="e">
        <f>VLOOKUP(AG2641,Cías!$A$1:$E$10000,3,0)</f>
        <v>#N/A</v>
      </c>
      <c r="BC2641" s="19"/>
      <c r="BD2641" s="19"/>
      <c r="BE2641" s="19"/>
      <c r="BF2641" s="19"/>
      <c r="BG2641" s="19"/>
      <c r="BH2641" s="19"/>
      <c r="BI2641" s="19"/>
      <c r="BJ2641" s="19"/>
    </row>
    <row r="2642" spans="1:62" ht="15" x14ac:dyDescent="0.2">
      <c r="A2642" s="19" t="s">
        <v>21507</v>
      </c>
      <c r="B2642" s="19" t="s">
        <v>1479</v>
      </c>
      <c r="C2642" s="43">
        <v>44667</v>
      </c>
      <c r="D2642" s="44">
        <v>0.29375000000000001</v>
      </c>
      <c r="E2642" s="19" t="s">
        <v>21508</v>
      </c>
      <c r="F2642" s="19" t="s">
        <v>8959</v>
      </c>
      <c r="G2642" s="19" t="s">
        <v>8960</v>
      </c>
      <c r="H2642" s="45">
        <v>3735.74</v>
      </c>
      <c r="I2642" s="45">
        <v>4188.53</v>
      </c>
      <c r="J2642" s="19" t="s">
        <v>2037</v>
      </c>
      <c r="K2642" s="19" t="s">
        <v>8961</v>
      </c>
      <c r="L2642" s="19" t="s">
        <v>21509</v>
      </c>
      <c r="M2642" s="19" t="s">
        <v>21510</v>
      </c>
      <c r="N2642" s="19" t="s">
        <v>21507</v>
      </c>
      <c r="O2642" s="19" t="s">
        <v>1811</v>
      </c>
      <c r="P2642" s="19" t="s">
        <v>1812</v>
      </c>
      <c r="Q2642" s="46">
        <v>31.82</v>
      </c>
      <c r="R2642" s="19" t="s">
        <v>1488</v>
      </c>
      <c r="S2642" s="19" t="s">
        <v>2853</v>
      </c>
      <c r="T2642" s="19" t="s">
        <v>2854</v>
      </c>
      <c r="U2642" s="19" t="s">
        <v>4399</v>
      </c>
      <c r="V2642" s="19" t="s">
        <v>4400</v>
      </c>
      <c r="W2642" s="19" t="s">
        <v>1829</v>
      </c>
      <c r="X2642" s="19" t="s">
        <v>4401</v>
      </c>
      <c r="Y2642" s="19" t="s">
        <v>1831</v>
      </c>
      <c r="Z2642" s="19" t="s">
        <v>1832</v>
      </c>
      <c r="AA2642" s="46">
        <v>8</v>
      </c>
      <c r="AB2642" s="19" t="s">
        <v>473</v>
      </c>
      <c r="AC2642" s="19" t="s">
        <v>96</v>
      </c>
      <c r="AD2642" s="19" t="s">
        <v>8788</v>
      </c>
      <c r="AE2642" s="19" t="s">
        <v>8789</v>
      </c>
      <c r="AF2642" s="19" t="s">
        <v>1497</v>
      </c>
      <c r="AG2642" s="19" t="s">
        <v>8790</v>
      </c>
      <c r="AH2642" s="19" t="s">
        <v>1499</v>
      </c>
      <c r="AI2642" s="19" t="s">
        <v>1500</v>
      </c>
      <c r="AJ2642" s="45">
        <v>0</v>
      </c>
      <c r="AK2642" s="45">
        <v>0</v>
      </c>
      <c r="AL2642" s="19" t="s">
        <v>1517</v>
      </c>
      <c r="AM2642" s="46">
        <v>49730</v>
      </c>
      <c r="AN2642" s="46">
        <v>31820</v>
      </c>
      <c r="AO2642" s="46">
        <v>17910</v>
      </c>
      <c r="AP2642" s="45">
        <v>0</v>
      </c>
      <c r="AQ2642" s="45"/>
      <c r="AR2642" s="45" t="str">
        <f>IFERROR(VLOOKUP(AB2642,'Pedidos marco'!$A$1:$D$10000,4,0)," ")</f>
        <v xml:space="preserve"> </v>
      </c>
      <c r="AS2642" s="45">
        <f t="shared" si="287"/>
        <v>16</v>
      </c>
      <c r="AT2642" s="45" t="str">
        <f t="shared" si="288"/>
        <v>16</v>
      </c>
      <c r="AU2642" s="47">
        <v>31.82</v>
      </c>
      <c r="AV2642" s="19" t="str">
        <f t="shared" si="289"/>
        <v>04 April</v>
      </c>
      <c r="AW2642" s="19">
        <f t="shared" si="290"/>
        <v>0</v>
      </c>
      <c r="AX2642" s="19">
        <f t="shared" si="291"/>
        <v>0</v>
      </c>
      <c r="AY2642" s="19" t="e">
        <f>VLOOKUP(AG2642,Cías!$A$1:$E$10000,5,0)</f>
        <v>#N/A</v>
      </c>
      <c r="AZ2642" s="19" t="str">
        <f t="shared" si="292"/>
        <v>1013227</v>
      </c>
      <c r="BA2642" s="19" t="str">
        <f t="shared" si="293"/>
        <v>COMPAÑIA DE TRANSPORTE PESADO</v>
      </c>
      <c r="BB2642" s="19" t="e">
        <f>VLOOKUP(AG2642,Cías!$A$1:$E$10000,3,0)</f>
        <v>#N/A</v>
      </c>
      <c r="BC2642" s="19"/>
      <c r="BD2642" s="19"/>
      <c r="BE2642" s="19"/>
      <c r="BF2642" s="19"/>
      <c r="BG2642" s="19"/>
      <c r="BH2642" s="19"/>
      <c r="BI2642" s="19"/>
      <c r="BJ2642" s="19"/>
    </row>
    <row r="2643" spans="1:62" ht="15" x14ac:dyDescent="0.2">
      <c r="A2643" s="19" t="s">
        <v>21511</v>
      </c>
      <c r="B2643" s="19" t="s">
        <v>1479</v>
      </c>
      <c r="C2643" s="43">
        <v>44667</v>
      </c>
      <c r="D2643" s="44">
        <v>0.29583333333333001</v>
      </c>
      <c r="E2643" s="19" t="s">
        <v>21512</v>
      </c>
      <c r="F2643" s="19" t="s">
        <v>21513</v>
      </c>
      <c r="G2643" s="19" t="s">
        <v>21514</v>
      </c>
      <c r="H2643" s="45">
        <v>4461.6000000000004</v>
      </c>
      <c r="I2643" s="45">
        <v>5002.37</v>
      </c>
      <c r="J2643" s="19" t="s">
        <v>1560</v>
      </c>
      <c r="K2643" s="19" t="s">
        <v>21515</v>
      </c>
      <c r="L2643" s="19" t="s">
        <v>21516</v>
      </c>
      <c r="M2643" s="19" t="s">
        <v>21517</v>
      </c>
      <c r="N2643" s="19" t="s">
        <v>21511</v>
      </c>
      <c r="O2643" s="19" t="s">
        <v>1641</v>
      </c>
      <c r="P2643" s="19" t="s">
        <v>1642</v>
      </c>
      <c r="Q2643" s="46">
        <v>660</v>
      </c>
      <c r="R2643" s="19" t="s">
        <v>1544</v>
      </c>
      <c r="S2643" s="19" t="s">
        <v>21518</v>
      </c>
      <c r="T2643" s="19" t="s">
        <v>21519</v>
      </c>
      <c r="U2643" s="19" t="s">
        <v>21520</v>
      </c>
      <c r="V2643" s="19" t="s">
        <v>21521</v>
      </c>
      <c r="W2643" s="19" t="s">
        <v>10450</v>
      </c>
      <c r="X2643" s="19" t="s">
        <v>21522</v>
      </c>
      <c r="Y2643" s="19" t="s">
        <v>10452</v>
      </c>
      <c r="Z2643" s="19" t="s">
        <v>10453</v>
      </c>
      <c r="AA2643" s="46">
        <v>439</v>
      </c>
      <c r="AB2643" s="19" t="s">
        <v>566</v>
      </c>
      <c r="AC2643" s="19" t="s">
        <v>285</v>
      </c>
      <c r="AD2643" s="19" t="s">
        <v>11313</v>
      </c>
      <c r="AE2643" s="19" t="s">
        <v>11314</v>
      </c>
      <c r="AF2643" s="19" t="s">
        <v>1592</v>
      </c>
      <c r="AG2643" s="19" t="s">
        <v>11315</v>
      </c>
      <c r="AH2643" s="19" t="s">
        <v>1499</v>
      </c>
      <c r="AI2643" s="19" t="s">
        <v>1500</v>
      </c>
      <c r="AJ2643" s="45">
        <v>0</v>
      </c>
      <c r="AK2643" s="45">
        <v>0</v>
      </c>
      <c r="AL2643" s="19" t="s">
        <v>1501</v>
      </c>
      <c r="AM2643" s="46">
        <v>50870</v>
      </c>
      <c r="AN2643" s="46">
        <v>33090</v>
      </c>
      <c r="AO2643" s="46">
        <v>17780</v>
      </c>
      <c r="AP2643" s="45">
        <v>745.8</v>
      </c>
      <c r="AQ2643" s="45"/>
      <c r="AR2643" s="45" t="str">
        <f>IFERROR(VLOOKUP(AB2643,'Pedidos marco'!$A$1:$D$10000,4,0)," ")</f>
        <v xml:space="preserve"> </v>
      </c>
      <c r="AS2643" s="45">
        <f t="shared" si="287"/>
        <v>16</v>
      </c>
      <c r="AT2643" s="45" t="str">
        <f t="shared" si="288"/>
        <v>16</v>
      </c>
      <c r="AU2643" s="47">
        <v>33</v>
      </c>
      <c r="AV2643" s="19" t="str">
        <f t="shared" si="289"/>
        <v>04 April</v>
      </c>
      <c r="AW2643" s="19">
        <f t="shared" si="290"/>
        <v>1.1299999999999999</v>
      </c>
      <c r="AX2643" s="19">
        <f t="shared" si="291"/>
        <v>22.599999999999998</v>
      </c>
      <c r="AY2643" s="19" t="e">
        <f>VLOOKUP(AG2643,Cías!$A$1:$E$10000,5,0)</f>
        <v>#N/A</v>
      </c>
      <c r="AZ2643" s="19" t="str">
        <f t="shared" si="292"/>
        <v>1013232</v>
      </c>
      <c r="BA2643" s="19" t="str">
        <f t="shared" si="293"/>
        <v>SANCHEZ VALLEJOS JORGE FABIAN</v>
      </c>
      <c r="BB2643" s="19" t="e">
        <f>VLOOKUP(AG2643,Cías!$A$1:$E$10000,3,0)</f>
        <v>#N/A</v>
      </c>
      <c r="BC2643" s="19"/>
      <c r="BD2643" s="19"/>
      <c r="BE2643" s="19"/>
      <c r="BF2643" s="19"/>
      <c r="BG2643" s="19"/>
      <c r="BH2643" s="19"/>
      <c r="BI2643" s="19"/>
      <c r="BJ2643" s="19"/>
    </row>
    <row r="2644" spans="1:62" ht="15" x14ac:dyDescent="0.2">
      <c r="A2644" s="19" t="s">
        <v>21523</v>
      </c>
      <c r="B2644" s="19" t="s">
        <v>1479</v>
      </c>
      <c r="C2644" s="43">
        <v>44667</v>
      </c>
      <c r="D2644" s="44">
        <v>0.30555555555556002</v>
      </c>
      <c r="E2644" s="19" t="s">
        <v>21524</v>
      </c>
      <c r="F2644" s="19" t="s">
        <v>13641</v>
      </c>
      <c r="G2644" s="19" t="s">
        <v>13642</v>
      </c>
      <c r="H2644" s="45">
        <v>2572.8000000000002</v>
      </c>
      <c r="I2644" s="45">
        <v>2884.64</v>
      </c>
      <c r="J2644" s="19" t="s">
        <v>2037</v>
      </c>
      <c r="K2644" s="19" t="s">
        <v>13643</v>
      </c>
      <c r="L2644" s="19" t="s">
        <v>21525</v>
      </c>
      <c r="M2644" s="19" t="s">
        <v>21526</v>
      </c>
      <c r="N2644" s="19" t="s">
        <v>21523</v>
      </c>
      <c r="O2644" s="19" t="s">
        <v>1641</v>
      </c>
      <c r="P2644" s="19" t="s">
        <v>1642</v>
      </c>
      <c r="Q2644" s="46">
        <v>640</v>
      </c>
      <c r="R2644" s="19" t="s">
        <v>1544</v>
      </c>
      <c r="S2644" s="19" t="s">
        <v>13646</v>
      </c>
      <c r="T2644" s="19" t="s">
        <v>13647</v>
      </c>
      <c r="U2644" s="19" t="s">
        <v>13648</v>
      </c>
      <c r="V2644" s="19" t="s">
        <v>13649</v>
      </c>
      <c r="W2644" s="19" t="s">
        <v>2433</v>
      </c>
      <c r="X2644" s="19" t="s">
        <v>13650</v>
      </c>
      <c r="Y2644" s="19" t="s">
        <v>13651</v>
      </c>
      <c r="Z2644" s="19" t="s">
        <v>13652</v>
      </c>
      <c r="AA2644" s="46">
        <v>423</v>
      </c>
      <c r="AB2644" s="19" t="s">
        <v>3186</v>
      </c>
      <c r="AC2644" s="19" t="s">
        <v>309</v>
      </c>
      <c r="AD2644" s="19" t="s">
        <v>3187</v>
      </c>
      <c r="AE2644" s="19" t="s">
        <v>3188</v>
      </c>
      <c r="AF2644" s="19" t="s">
        <v>1592</v>
      </c>
      <c r="AG2644" s="19" t="s">
        <v>3189</v>
      </c>
      <c r="AH2644" s="19" t="s">
        <v>1499</v>
      </c>
      <c r="AI2644" s="19" t="s">
        <v>1500</v>
      </c>
      <c r="AJ2644" s="45">
        <v>0</v>
      </c>
      <c r="AK2644" s="45">
        <v>0</v>
      </c>
      <c r="AL2644" s="19" t="s">
        <v>1517</v>
      </c>
      <c r="AM2644" s="46">
        <v>50570</v>
      </c>
      <c r="AN2644" s="46">
        <v>32090</v>
      </c>
      <c r="AO2644" s="46">
        <v>18480</v>
      </c>
      <c r="AP2644" s="45">
        <v>0</v>
      </c>
      <c r="AQ2644" s="45"/>
      <c r="AR2644" s="45" t="str">
        <f>IFERROR(VLOOKUP(AB2644,'Pedidos marco'!$A$1:$D$10000,4,0)," ")</f>
        <v xml:space="preserve"> </v>
      </c>
      <c r="AS2644" s="45">
        <f t="shared" si="287"/>
        <v>16</v>
      </c>
      <c r="AT2644" s="45" t="str">
        <f t="shared" si="288"/>
        <v>16</v>
      </c>
      <c r="AU2644" s="47">
        <v>32</v>
      </c>
      <c r="AV2644" s="19" t="str">
        <f t="shared" si="289"/>
        <v>04 April</v>
      </c>
      <c r="AW2644" s="19">
        <f t="shared" si="290"/>
        <v>0</v>
      </c>
      <c r="AX2644" s="19">
        <f t="shared" si="291"/>
        <v>0</v>
      </c>
      <c r="AY2644" s="19" t="e">
        <f>VLOOKUP(AG2644,Cías!$A$1:$E$10000,5,0)</f>
        <v>#N/A</v>
      </c>
      <c r="AZ2644" s="19" t="str">
        <f t="shared" si="292"/>
        <v>1013885</v>
      </c>
      <c r="BA2644" s="19" t="str">
        <f t="shared" si="293"/>
        <v>TORRES POZO FABIAN ENRIQUE</v>
      </c>
      <c r="BB2644" s="19" t="e">
        <f>VLOOKUP(AG2644,Cías!$A$1:$E$10000,3,0)</f>
        <v>#N/A</v>
      </c>
      <c r="BC2644" s="19"/>
      <c r="BD2644" s="19"/>
      <c r="BE2644" s="19"/>
      <c r="BF2644" s="19"/>
      <c r="BG2644" s="19"/>
      <c r="BH2644" s="19"/>
      <c r="BI2644" s="19"/>
      <c r="BJ2644" s="19"/>
    </row>
    <row r="2645" spans="1:62" ht="15" x14ac:dyDescent="0.2">
      <c r="A2645" s="19" t="s">
        <v>21527</v>
      </c>
      <c r="B2645" s="19" t="s">
        <v>1479</v>
      </c>
      <c r="C2645" s="43">
        <v>44667</v>
      </c>
      <c r="D2645" s="44">
        <v>0.33750000000000002</v>
      </c>
      <c r="E2645" s="19" t="s">
        <v>21528</v>
      </c>
      <c r="F2645" s="19" t="s">
        <v>21529</v>
      </c>
      <c r="G2645" s="19" t="s">
        <v>21530</v>
      </c>
      <c r="H2645" s="45">
        <v>1150.68</v>
      </c>
      <c r="I2645" s="45">
        <v>1290.1500000000001</v>
      </c>
      <c r="J2645" s="19" t="s">
        <v>1560</v>
      </c>
      <c r="K2645" s="19" t="s">
        <v>21531</v>
      </c>
      <c r="L2645" s="19" t="s">
        <v>21532</v>
      </c>
      <c r="M2645" s="19" t="s">
        <v>21533</v>
      </c>
      <c r="N2645" s="19" t="s">
        <v>21527</v>
      </c>
      <c r="O2645" s="19" t="s">
        <v>371</v>
      </c>
      <c r="P2645" s="19" t="s">
        <v>372</v>
      </c>
      <c r="Q2645" s="46">
        <v>180</v>
      </c>
      <c r="R2645" s="19" t="s">
        <v>1544</v>
      </c>
      <c r="S2645" s="19" t="s">
        <v>1754</v>
      </c>
      <c r="T2645" s="19" t="s">
        <v>104</v>
      </c>
      <c r="U2645" s="19" t="s">
        <v>1755</v>
      </c>
      <c r="V2645" s="19" t="s">
        <v>1756</v>
      </c>
      <c r="W2645" s="19" t="s">
        <v>1757</v>
      </c>
      <c r="X2645" s="19" t="s">
        <v>1758</v>
      </c>
      <c r="Y2645" s="19" t="s">
        <v>1759</v>
      </c>
      <c r="Z2645" s="19" t="s">
        <v>1760</v>
      </c>
      <c r="AA2645" s="46">
        <v>218</v>
      </c>
      <c r="AB2645" s="19" t="s">
        <v>477</v>
      </c>
      <c r="AC2645" s="19" t="s">
        <v>104</v>
      </c>
      <c r="AD2645" s="19" t="s">
        <v>1761</v>
      </c>
      <c r="AE2645" s="19" t="s">
        <v>1762</v>
      </c>
      <c r="AF2645" s="19" t="s">
        <v>1592</v>
      </c>
      <c r="AG2645" s="19" t="s">
        <v>1763</v>
      </c>
      <c r="AH2645" s="19" t="s">
        <v>1499</v>
      </c>
      <c r="AI2645" s="19" t="s">
        <v>1500</v>
      </c>
      <c r="AJ2645" s="45">
        <v>0</v>
      </c>
      <c r="AK2645" s="45">
        <v>0</v>
      </c>
      <c r="AL2645" s="19" t="s">
        <v>1501</v>
      </c>
      <c r="AM2645" s="46">
        <v>15007.879000000001</v>
      </c>
      <c r="AN2645" s="46">
        <v>9024.5460000000003</v>
      </c>
      <c r="AO2645" s="46">
        <v>5983.3329999999996</v>
      </c>
      <c r="AP2645" s="45">
        <v>136.80000000000001</v>
      </c>
      <c r="AQ2645" s="45"/>
      <c r="AR2645" s="45" t="str">
        <f>IFERROR(VLOOKUP(AB2645,'Pedidos marco'!$A$1:$D$10000,4,0)," ")</f>
        <v xml:space="preserve"> </v>
      </c>
      <c r="AS2645" s="45">
        <f t="shared" si="287"/>
        <v>16</v>
      </c>
      <c r="AT2645" s="45" t="str">
        <f t="shared" si="288"/>
        <v>16</v>
      </c>
      <c r="AU2645" s="47">
        <v>9</v>
      </c>
      <c r="AV2645" s="19" t="str">
        <f t="shared" si="289"/>
        <v>04 April</v>
      </c>
      <c r="AW2645" s="19">
        <f t="shared" si="290"/>
        <v>0.76</v>
      </c>
      <c r="AX2645" s="19">
        <f t="shared" si="291"/>
        <v>15.200000000000001</v>
      </c>
      <c r="AY2645" s="19" t="e">
        <f>VLOOKUP(AG2645,Cías!$A$1:$E$10000,5,0)</f>
        <v>#N/A</v>
      </c>
      <c r="AZ2645" s="19" t="str">
        <f t="shared" si="292"/>
        <v>1013863</v>
      </c>
      <c r="BA2645" s="19" t="str">
        <f t="shared" si="293"/>
        <v>DISTRIBUCIONES NARANJO</v>
      </c>
      <c r="BB2645" s="19" t="e">
        <f>VLOOKUP(AG2645,Cías!$A$1:$E$10000,3,0)</f>
        <v>#N/A</v>
      </c>
      <c r="BC2645" s="19"/>
      <c r="BD2645" s="19"/>
      <c r="BE2645" s="19"/>
      <c r="BF2645" s="19"/>
      <c r="BG2645" s="19"/>
      <c r="BH2645" s="19"/>
      <c r="BI2645" s="19"/>
      <c r="BJ2645" s="19"/>
    </row>
    <row r="2646" spans="1:62" ht="15" x14ac:dyDescent="0.2">
      <c r="A2646" s="19" t="s">
        <v>21527</v>
      </c>
      <c r="B2646" s="19" t="s">
        <v>1479</v>
      </c>
      <c r="C2646" s="43">
        <v>44667</v>
      </c>
      <c r="D2646" s="44">
        <v>0.33750000000000002</v>
      </c>
      <c r="E2646" s="19" t="s">
        <v>21534</v>
      </c>
      <c r="F2646" s="19" t="s">
        <v>21535</v>
      </c>
      <c r="G2646" s="19" t="s">
        <v>21536</v>
      </c>
      <c r="H2646" s="45">
        <v>466.5</v>
      </c>
      <c r="I2646" s="45">
        <v>523.04</v>
      </c>
      <c r="J2646" s="19" t="s">
        <v>1560</v>
      </c>
      <c r="K2646" s="19" t="s">
        <v>21537</v>
      </c>
      <c r="L2646" s="19" t="s">
        <v>21538</v>
      </c>
      <c r="M2646" s="19" t="s">
        <v>21539</v>
      </c>
      <c r="N2646" s="19" t="s">
        <v>21527</v>
      </c>
      <c r="O2646" s="19" t="s">
        <v>369</v>
      </c>
      <c r="P2646" s="19" t="s">
        <v>370</v>
      </c>
      <c r="Q2646" s="46">
        <v>80</v>
      </c>
      <c r="R2646" s="19" t="s">
        <v>1544</v>
      </c>
      <c r="S2646" s="19" t="s">
        <v>1754</v>
      </c>
      <c r="T2646" s="19" t="s">
        <v>104</v>
      </c>
      <c r="U2646" s="19" t="s">
        <v>1755</v>
      </c>
      <c r="V2646" s="19" t="s">
        <v>1756</v>
      </c>
      <c r="W2646" s="19" t="s">
        <v>1757</v>
      </c>
      <c r="X2646" s="19" t="s">
        <v>1758</v>
      </c>
      <c r="Y2646" s="19" t="s">
        <v>1759</v>
      </c>
      <c r="Z2646" s="19" t="s">
        <v>1760</v>
      </c>
      <c r="AA2646" s="46">
        <v>218</v>
      </c>
      <c r="AB2646" s="19" t="s">
        <v>477</v>
      </c>
      <c r="AC2646" s="19" t="s">
        <v>104</v>
      </c>
      <c r="AD2646" s="19" t="s">
        <v>1761</v>
      </c>
      <c r="AE2646" s="19" t="s">
        <v>1762</v>
      </c>
      <c r="AF2646" s="19" t="s">
        <v>1592</v>
      </c>
      <c r="AG2646" s="19" t="s">
        <v>1763</v>
      </c>
      <c r="AH2646" s="19" t="s">
        <v>1499</v>
      </c>
      <c r="AI2646" s="19" t="s">
        <v>1500</v>
      </c>
      <c r="AJ2646" s="45">
        <v>0</v>
      </c>
      <c r="AK2646" s="45">
        <v>0</v>
      </c>
      <c r="AL2646" s="19" t="s">
        <v>1501</v>
      </c>
      <c r="AM2646" s="46">
        <v>9994.2420000000002</v>
      </c>
      <c r="AN2646" s="46">
        <v>4010.9090000000001</v>
      </c>
      <c r="AO2646" s="46">
        <v>5983.3329999999996</v>
      </c>
      <c r="AP2646" s="45">
        <v>60.8</v>
      </c>
      <c r="AQ2646" s="45"/>
      <c r="AR2646" s="45" t="str">
        <f>IFERROR(VLOOKUP(AB2646,'Pedidos marco'!$A$1:$D$10000,4,0)," ")</f>
        <v xml:space="preserve"> </v>
      </c>
      <c r="AS2646" s="45">
        <f t="shared" si="287"/>
        <v>16</v>
      </c>
      <c r="AT2646" s="45" t="str">
        <f t="shared" si="288"/>
        <v>16</v>
      </c>
      <c r="AU2646" s="47">
        <v>4</v>
      </c>
      <c r="AV2646" s="19" t="str">
        <f t="shared" si="289"/>
        <v>04 April</v>
      </c>
      <c r="AW2646" s="19">
        <f t="shared" si="290"/>
        <v>0.76</v>
      </c>
      <c r="AX2646" s="19">
        <f t="shared" si="291"/>
        <v>15.2</v>
      </c>
      <c r="AY2646" s="19" t="e">
        <f>VLOOKUP(AG2646,Cías!$A$1:$E$10000,5,0)</f>
        <v>#N/A</v>
      </c>
      <c r="AZ2646" s="19" t="str">
        <f t="shared" si="292"/>
        <v>1013863</v>
      </c>
      <c r="BA2646" s="19" t="str">
        <f t="shared" si="293"/>
        <v>DISTRIBUCIONES NARANJO</v>
      </c>
      <c r="BB2646" s="19" t="e">
        <f>VLOOKUP(AG2646,Cías!$A$1:$E$10000,3,0)</f>
        <v>#N/A</v>
      </c>
      <c r="BC2646" s="19"/>
      <c r="BD2646" s="19"/>
      <c r="BE2646" s="19"/>
      <c r="BF2646" s="19"/>
      <c r="BG2646" s="19"/>
      <c r="BH2646" s="19"/>
      <c r="BI2646" s="19"/>
      <c r="BJ2646" s="19"/>
    </row>
    <row r="2647" spans="1:62" ht="15" x14ac:dyDescent="0.2">
      <c r="A2647" s="19" t="s">
        <v>21527</v>
      </c>
      <c r="B2647" s="19" t="s">
        <v>1479</v>
      </c>
      <c r="C2647" s="43">
        <v>44667</v>
      </c>
      <c r="D2647" s="44">
        <v>0.33750000000000002</v>
      </c>
      <c r="E2647" s="19" t="s">
        <v>21540</v>
      </c>
      <c r="F2647" s="19" t="s">
        <v>21541</v>
      </c>
      <c r="G2647" s="19" t="s">
        <v>21542</v>
      </c>
      <c r="H2647" s="45">
        <v>2541.3000000000002</v>
      </c>
      <c r="I2647" s="45">
        <v>2849.33</v>
      </c>
      <c r="J2647" s="19" t="s">
        <v>1560</v>
      </c>
      <c r="K2647" s="19" t="s">
        <v>21543</v>
      </c>
      <c r="L2647" s="19" t="s">
        <v>21544</v>
      </c>
      <c r="M2647" s="19" t="s">
        <v>21545</v>
      </c>
      <c r="N2647" s="19" t="s">
        <v>21527</v>
      </c>
      <c r="O2647" s="19" t="s">
        <v>367</v>
      </c>
      <c r="P2647" s="19" t="s">
        <v>368</v>
      </c>
      <c r="Q2647" s="46">
        <v>400</v>
      </c>
      <c r="R2647" s="19" t="s">
        <v>1544</v>
      </c>
      <c r="S2647" s="19" t="s">
        <v>1754</v>
      </c>
      <c r="T2647" s="19" t="s">
        <v>104</v>
      </c>
      <c r="U2647" s="19" t="s">
        <v>1755</v>
      </c>
      <c r="V2647" s="19" t="s">
        <v>1756</v>
      </c>
      <c r="W2647" s="19" t="s">
        <v>1757</v>
      </c>
      <c r="X2647" s="19" t="s">
        <v>1758</v>
      </c>
      <c r="Y2647" s="19" t="s">
        <v>1759</v>
      </c>
      <c r="Z2647" s="19" t="s">
        <v>1760</v>
      </c>
      <c r="AA2647" s="46">
        <v>218</v>
      </c>
      <c r="AB2647" s="19" t="s">
        <v>477</v>
      </c>
      <c r="AC2647" s="19" t="s">
        <v>104</v>
      </c>
      <c r="AD2647" s="19" t="s">
        <v>1761</v>
      </c>
      <c r="AE2647" s="19" t="s">
        <v>1762</v>
      </c>
      <c r="AF2647" s="19" t="s">
        <v>1592</v>
      </c>
      <c r="AG2647" s="19" t="s">
        <v>1763</v>
      </c>
      <c r="AH2647" s="19" t="s">
        <v>1499</v>
      </c>
      <c r="AI2647" s="19" t="s">
        <v>1500</v>
      </c>
      <c r="AJ2647" s="45">
        <v>0</v>
      </c>
      <c r="AK2647" s="45">
        <v>0</v>
      </c>
      <c r="AL2647" s="19" t="s">
        <v>1501</v>
      </c>
      <c r="AM2647" s="46">
        <v>26037.878000000001</v>
      </c>
      <c r="AN2647" s="46">
        <v>20054.544999999998</v>
      </c>
      <c r="AO2647" s="46">
        <v>5983.3329999999996</v>
      </c>
      <c r="AP2647" s="45">
        <v>304</v>
      </c>
      <c r="AQ2647" s="45"/>
      <c r="AR2647" s="45" t="str">
        <f>IFERROR(VLOOKUP(AB2647,'Pedidos marco'!$A$1:$D$10000,4,0)," ")</f>
        <v xml:space="preserve"> </v>
      </c>
      <c r="AS2647" s="45">
        <f t="shared" si="287"/>
        <v>16</v>
      </c>
      <c r="AT2647" s="45" t="str">
        <f t="shared" si="288"/>
        <v>16</v>
      </c>
      <c r="AU2647" s="47">
        <v>20</v>
      </c>
      <c r="AV2647" s="19" t="str">
        <f t="shared" si="289"/>
        <v>04 April</v>
      </c>
      <c r="AW2647" s="19">
        <f t="shared" si="290"/>
        <v>0.76</v>
      </c>
      <c r="AX2647" s="19">
        <f t="shared" si="291"/>
        <v>15.2</v>
      </c>
      <c r="AY2647" s="19" t="e">
        <f>VLOOKUP(AG2647,Cías!$A$1:$E$10000,5,0)</f>
        <v>#N/A</v>
      </c>
      <c r="AZ2647" s="19" t="str">
        <f t="shared" si="292"/>
        <v>1013863</v>
      </c>
      <c r="BA2647" s="19" t="str">
        <f t="shared" si="293"/>
        <v>DISTRIBUCIONES NARANJO</v>
      </c>
      <c r="BB2647" s="19" t="e">
        <f>VLOOKUP(AG2647,Cías!$A$1:$E$10000,3,0)</f>
        <v>#N/A</v>
      </c>
      <c r="BC2647" s="19"/>
      <c r="BD2647" s="19"/>
      <c r="BE2647" s="19"/>
      <c r="BF2647" s="19"/>
      <c r="BG2647" s="19"/>
      <c r="BH2647" s="19"/>
      <c r="BI2647" s="19"/>
      <c r="BJ2647" s="19"/>
    </row>
    <row r="2648" spans="1:62" ht="15" x14ac:dyDescent="0.2">
      <c r="A2648" s="19" t="s">
        <v>21546</v>
      </c>
      <c r="B2648" s="19" t="s">
        <v>1479</v>
      </c>
      <c r="C2648" s="43">
        <v>44667</v>
      </c>
      <c r="D2648" s="44">
        <v>0.39583333333332998</v>
      </c>
      <c r="E2648" s="19" t="s">
        <v>21547</v>
      </c>
      <c r="F2648" s="19" t="s">
        <v>21548</v>
      </c>
      <c r="G2648" s="19" t="s">
        <v>21549</v>
      </c>
      <c r="H2648" s="45">
        <v>1962</v>
      </c>
      <c r="I2648" s="45">
        <v>2199.81</v>
      </c>
      <c r="J2648" s="19" t="s">
        <v>1560</v>
      </c>
      <c r="K2648" s="19" t="s">
        <v>21550</v>
      </c>
      <c r="L2648" s="19" t="s">
        <v>21551</v>
      </c>
      <c r="M2648" s="19" t="s">
        <v>21552</v>
      </c>
      <c r="N2648" s="19" t="s">
        <v>21546</v>
      </c>
      <c r="O2648" s="19" t="s">
        <v>371</v>
      </c>
      <c r="P2648" s="19" t="s">
        <v>372</v>
      </c>
      <c r="Q2648" s="46">
        <v>300</v>
      </c>
      <c r="R2648" s="19" t="s">
        <v>1544</v>
      </c>
      <c r="S2648" s="19" t="s">
        <v>3902</v>
      </c>
      <c r="T2648" s="19" t="s">
        <v>173</v>
      </c>
      <c r="U2648" s="19" t="s">
        <v>4442</v>
      </c>
      <c r="V2648" s="19" t="s">
        <v>4443</v>
      </c>
      <c r="W2648" s="19" t="s">
        <v>1548</v>
      </c>
      <c r="X2648" s="19" t="s">
        <v>4444</v>
      </c>
      <c r="Y2648" s="19" t="s">
        <v>1684</v>
      </c>
      <c r="Z2648" s="19" t="s">
        <v>1685</v>
      </c>
      <c r="AA2648" s="46">
        <v>198</v>
      </c>
      <c r="AB2648" s="19" t="s">
        <v>512</v>
      </c>
      <c r="AC2648" s="19" t="s">
        <v>173</v>
      </c>
      <c r="AD2648" s="19" t="s">
        <v>10265</v>
      </c>
      <c r="AE2648" s="19" t="s">
        <v>10266</v>
      </c>
      <c r="AF2648" s="19" t="s">
        <v>1592</v>
      </c>
      <c r="AG2648" s="19" t="s">
        <v>14044</v>
      </c>
      <c r="AH2648" s="19" t="s">
        <v>1499</v>
      </c>
      <c r="AI2648" s="19" t="s">
        <v>1500</v>
      </c>
      <c r="AJ2648" s="45">
        <v>0</v>
      </c>
      <c r="AK2648" s="45">
        <v>0</v>
      </c>
      <c r="AL2648" s="19" t="s">
        <v>1501</v>
      </c>
      <c r="AM2648" s="46">
        <v>23971.364000000001</v>
      </c>
      <c r="AN2648" s="46">
        <v>15036.364</v>
      </c>
      <c r="AO2648" s="46">
        <v>8935</v>
      </c>
      <c r="AP2648" s="45">
        <v>222</v>
      </c>
      <c r="AQ2648" s="45"/>
      <c r="AR2648" s="45" t="str">
        <f>IFERROR(VLOOKUP(AB2648,'Pedidos marco'!$A$1:$D$10000,4,0)," ")</f>
        <v xml:space="preserve"> </v>
      </c>
      <c r="AS2648" s="45">
        <f t="shared" si="287"/>
        <v>16</v>
      </c>
      <c r="AT2648" s="45" t="str">
        <f t="shared" si="288"/>
        <v>16</v>
      </c>
      <c r="AU2648" s="47">
        <v>15</v>
      </c>
      <c r="AV2648" s="19" t="str">
        <f t="shared" si="289"/>
        <v>04 April</v>
      </c>
      <c r="AW2648" s="19">
        <f t="shared" si="290"/>
        <v>0.74</v>
      </c>
      <c r="AX2648" s="19">
        <f t="shared" si="291"/>
        <v>14.8</v>
      </c>
      <c r="AY2648" s="19" t="e">
        <f>VLOOKUP(AG2648,Cías!$A$1:$E$10000,5,0)</f>
        <v>#N/A</v>
      </c>
      <c r="AZ2648" s="19" t="str">
        <f t="shared" si="292"/>
        <v>1013862</v>
      </c>
      <c r="BA2648" s="19" t="str">
        <f t="shared" si="293"/>
        <v>JACOME MARTINEZ EDGAR BOLIVAR</v>
      </c>
      <c r="BB2648" s="19" t="e">
        <f>VLOOKUP(AG2648,Cías!$A$1:$E$10000,3,0)</f>
        <v>#N/A</v>
      </c>
      <c r="BC2648" s="19"/>
      <c r="BD2648" s="19"/>
      <c r="BE2648" s="19"/>
      <c r="BF2648" s="19"/>
      <c r="BG2648" s="19"/>
      <c r="BH2648" s="19"/>
      <c r="BI2648" s="19"/>
      <c r="BJ2648" s="19"/>
    </row>
    <row r="2649" spans="1:62" ht="15" x14ac:dyDescent="0.2">
      <c r="A2649" s="19" t="s">
        <v>21546</v>
      </c>
      <c r="B2649" s="19" t="s">
        <v>1479</v>
      </c>
      <c r="C2649" s="43">
        <v>44667</v>
      </c>
      <c r="D2649" s="44">
        <v>0.39583333333332998</v>
      </c>
      <c r="E2649" s="19" t="s">
        <v>21553</v>
      </c>
      <c r="F2649" s="19" t="s">
        <v>21554</v>
      </c>
      <c r="G2649" s="19" t="s">
        <v>21555</v>
      </c>
      <c r="H2649" s="45">
        <v>2340</v>
      </c>
      <c r="I2649" s="45">
        <v>2623.62</v>
      </c>
      <c r="J2649" s="19" t="s">
        <v>1560</v>
      </c>
      <c r="K2649" s="19" t="s">
        <v>21556</v>
      </c>
      <c r="L2649" s="19" t="s">
        <v>21557</v>
      </c>
      <c r="M2649" s="19" t="s">
        <v>21558</v>
      </c>
      <c r="N2649" s="19" t="s">
        <v>21546</v>
      </c>
      <c r="O2649" s="19" t="s">
        <v>367</v>
      </c>
      <c r="P2649" s="19" t="s">
        <v>368</v>
      </c>
      <c r="Q2649" s="46">
        <v>360</v>
      </c>
      <c r="R2649" s="19" t="s">
        <v>1544</v>
      </c>
      <c r="S2649" s="19" t="s">
        <v>3902</v>
      </c>
      <c r="T2649" s="19" t="s">
        <v>173</v>
      </c>
      <c r="U2649" s="19" t="s">
        <v>4442</v>
      </c>
      <c r="V2649" s="19" t="s">
        <v>4443</v>
      </c>
      <c r="W2649" s="19" t="s">
        <v>1548</v>
      </c>
      <c r="X2649" s="19" t="s">
        <v>4444</v>
      </c>
      <c r="Y2649" s="19" t="s">
        <v>1684</v>
      </c>
      <c r="Z2649" s="19" t="s">
        <v>1685</v>
      </c>
      <c r="AA2649" s="46">
        <v>198</v>
      </c>
      <c r="AB2649" s="19" t="s">
        <v>512</v>
      </c>
      <c r="AC2649" s="19" t="s">
        <v>173</v>
      </c>
      <c r="AD2649" s="19" t="s">
        <v>10265</v>
      </c>
      <c r="AE2649" s="19" t="s">
        <v>10266</v>
      </c>
      <c r="AF2649" s="19" t="s">
        <v>1592</v>
      </c>
      <c r="AG2649" s="19" t="s">
        <v>14044</v>
      </c>
      <c r="AH2649" s="19" t="s">
        <v>1499</v>
      </c>
      <c r="AI2649" s="19" t="s">
        <v>1500</v>
      </c>
      <c r="AJ2649" s="45">
        <v>0</v>
      </c>
      <c r="AK2649" s="45">
        <v>0</v>
      </c>
      <c r="AL2649" s="19" t="s">
        <v>1501</v>
      </c>
      <c r="AM2649" s="46">
        <v>26978.635999999999</v>
      </c>
      <c r="AN2649" s="46">
        <v>18043.635999999999</v>
      </c>
      <c r="AO2649" s="46">
        <v>8935</v>
      </c>
      <c r="AP2649" s="45">
        <v>266.39999999999998</v>
      </c>
      <c r="AQ2649" s="45"/>
      <c r="AR2649" s="45" t="str">
        <f>IFERROR(VLOOKUP(AB2649,'Pedidos marco'!$A$1:$D$10000,4,0)," ")</f>
        <v xml:space="preserve"> </v>
      </c>
      <c r="AS2649" s="45">
        <f t="shared" si="287"/>
        <v>16</v>
      </c>
      <c r="AT2649" s="45" t="str">
        <f t="shared" si="288"/>
        <v>16</v>
      </c>
      <c r="AU2649" s="47">
        <v>18</v>
      </c>
      <c r="AV2649" s="19" t="str">
        <f t="shared" si="289"/>
        <v>04 April</v>
      </c>
      <c r="AW2649" s="19">
        <f t="shared" si="290"/>
        <v>0.74</v>
      </c>
      <c r="AX2649" s="19">
        <f t="shared" si="291"/>
        <v>14.799999999999999</v>
      </c>
      <c r="AY2649" s="19" t="e">
        <f>VLOOKUP(AG2649,Cías!$A$1:$E$10000,5,0)</f>
        <v>#N/A</v>
      </c>
      <c r="AZ2649" s="19" t="str">
        <f t="shared" si="292"/>
        <v>1013862</v>
      </c>
      <c r="BA2649" s="19" t="str">
        <f t="shared" si="293"/>
        <v>JACOME MARTINEZ EDGAR BOLIVAR</v>
      </c>
      <c r="BB2649" s="19" t="e">
        <f>VLOOKUP(AG2649,Cías!$A$1:$E$10000,3,0)</f>
        <v>#N/A</v>
      </c>
      <c r="BC2649" s="19"/>
      <c r="BD2649" s="19"/>
      <c r="BE2649" s="19"/>
      <c r="BF2649" s="19"/>
      <c r="BG2649" s="19"/>
      <c r="BH2649" s="19"/>
      <c r="BI2649" s="19"/>
      <c r="BJ2649" s="19"/>
    </row>
    <row r="2650" spans="1:62" ht="15" x14ac:dyDescent="0.2">
      <c r="A2650" s="19" t="s">
        <v>21559</v>
      </c>
      <c r="B2650" s="19" t="s">
        <v>1479</v>
      </c>
      <c r="C2650" s="43">
        <v>44667</v>
      </c>
      <c r="D2650" s="44">
        <v>0.39791666666667003</v>
      </c>
      <c r="E2650" s="19" t="s">
        <v>21560</v>
      </c>
      <c r="F2650" s="19" t="s">
        <v>21561</v>
      </c>
      <c r="G2650" s="19" t="s">
        <v>21562</v>
      </c>
      <c r="H2650" s="45">
        <v>1332</v>
      </c>
      <c r="I2650" s="45">
        <v>1493.45</v>
      </c>
      <c r="J2650" s="19" t="s">
        <v>1560</v>
      </c>
      <c r="K2650" s="19" t="s">
        <v>21563</v>
      </c>
      <c r="L2650" s="19" t="s">
        <v>21564</v>
      </c>
      <c r="M2650" s="19" t="s">
        <v>21565</v>
      </c>
      <c r="N2650" s="19" t="s">
        <v>21559</v>
      </c>
      <c r="O2650" s="19" t="s">
        <v>1641</v>
      </c>
      <c r="P2650" s="19" t="s">
        <v>1642</v>
      </c>
      <c r="Q2650" s="46">
        <v>200</v>
      </c>
      <c r="R2650" s="19" t="s">
        <v>1544</v>
      </c>
      <c r="S2650" s="19" t="s">
        <v>4033</v>
      </c>
      <c r="T2650" s="19" t="s">
        <v>1624</v>
      </c>
      <c r="U2650" s="19" t="s">
        <v>4034</v>
      </c>
      <c r="V2650" s="19" t="s">
        <v>4035</v>
      </c>
      <c r="W2650" s="19" t="s">
        <v>2144</v>
      </c>
      <c r="X2650" s="19" t="s">
        <v>4036</v>
      </c>
      <c r="Y2650" s="19" t="s">
        <v>2146</v>
      </c>
      <c r="Z2650" s="19" t="s">
        <v>2147</v>
      </c>
      <c r="AA2650" s="46">
        <v>388</v>
      </c>
      <c r="AB2650" s="19" t="s">
        <v>567</v>
      </c>
      <c r="AC2650" s="19" t="s">
        <v>287</v>
      </c>
      <c r="AD2650" s="19" t="s">
        <v>4037</v>
      </c>
      <c r="AE2650" s="19" t="s">
        <v>4038</v>
      </c>
      <c r="AF2650" s="19" t="s">
        <v>1592</v>
      </c>
      <c r="AG2650" s="19" t="s">
        <v>4039</v>
      </c>
      <c r="AH2650" s="19" t="s">
        <v>1499</v>
      </c>
      <c r="AI2650" s="19" t="s">
        <v>1500</v>
      </c>
      <c r="AJ2650" s="45">
        <v>0</v>
      </c>
      <c r="AK2650" s="45">
        <v>0</v>
      </c>
      <c r="AL2650" s="19" t="s">
        <v>1501</v>
      </c>
      <c r="AM2650" s="46">
        <v>19269.091</v>
      </c>
      <c r="AN2650" s="46">
        <v>10009.091</v>
      </c>
      <c r="AO2650" s="46">
        <v>9260</v>
      </c>
      <c r="AP2650" s="45">
        <v>212</v>
      </c>
      <c r="AQ2650" s="45"/>
      <c r="AR2650" s="45" t="str">
        <f>IFERROR(VLOOKUP(AB2650,'Pedidos marco'!$A$1:$D$10000,4,0)," ")</f>
        <v xml:space="preserve"> </v>
      </c>
      <c r="AS2650" s="45">
        <f t="shared" si="287"/>
        <v>16</v>
      </c>
      <c r="AT2650" s="45" t="str">
        <f t="shared" si="288"/>
        <v>16</v>
      </c>
      <c r="AU2650" s="47">
        <v>10</v>
      </c>
      <c r="AV2650" s="19" t="str">
        <f t="shared" si="289"/>
        <v>04 April</v>
      </c>
      <c r="AW2650" s="19">
        <f t="shared" si="290"/>
        <v>1.06</v>
      </c>
      <c r="AX2650" s="19">
        <f t="shared" si="291"/>
        <v>21.2</v>
      </c>
      <c r="AY2650" s="19" t="e">
        <f>VLOOKUP(AG2650,Cías!$A$1:$E$10000,5,0)</f>
        <v>#N/A</v>
      </c>
      <c r="AZ2650" s="19" t="str">
        <f t="shared" si="292"/>
        <v>1024017</v>
      </c>
      <c r="BA2650" s="19" t="str">
        <f t="shared" si="293"/>
        <v>SANTO CHICAIZA EDISON XAVIER</v>
      </c>
      <c r="BB2650" s="19" t="e">
        <f>VLOOKUP(AG2650,Cías!$A$1:$E$10000,3,0)</f>
        <v>#N/A</v>
      </c>
      <c r="BC2650" s="19"/>
      <c r="BD2650" s="19"/>
      <c r="BE2650" s="19"/>
      <c r="BF2650" s="19"/>
      <c r="BG2650" s="19"/>
      <c r="BH2650" s="19"/>
      <c r="BI2650" s="19"/>
      <c r="BJ2650" s="19"/>
    </row>
    <row r="2651" spans="1:62" ht="15" x14ac:dyDescent="0.2">
      <c r="A2651" s="19" t="s">
        <v>21559</v>
      </c>
      <c r="B2651" s="19" t="s">
        <v>1479</v>
      </c>
      <c r="C2651" s="43">
        <v>44667</v>
      </c>
      <c r="D2651" s="44">
        <v>0.39791666666667003</v>
      </c>
      <c r="E2651" s="19" t="s">
        <v>21566</v>
      </c>
      <c r="F2651" s="19" t="s">
        <v>21567</v>
      </c>
      <c r="G2651" s="19" t="s">
        <v>21568</v>
      </c>
      <c r="H2651" s="45">
        <v>3183.2</v>
      </c>
      <c r="I2651" s="45">
        <v>3569.02</v>
      </c>
      <c r="J2651" s="19" t="s">
        <v>1560</v>
      </c>
      <c r="K2651" s="19" t="s">
        <v>21569</v>
      </c>
      <c r="L2651" s="19" t="s">
        <v>21570</v>
      </c>
      <c r="M2651" s="19" t="s">
        <v>21571</v>
      </c>
      <c r="N2651" s="19" t="s">
        <v>21559</v>
      </c>
      <c r="O2651" s="19" t="s">
        <v>1603</v>
      </c>
      <c r="P2651" s="19" t="s">
        <v>1604</v>
      </c>
      <c r="Q2651" s="46">
        <v>460</v>
      </c>
      <c r="R2651" s="19" t="s">
        <v>1544</v>
      </c>
      <c r="S2651" s="19" t="s">
        <v>4033</v>
      </c>
      <c r="T2651" s="19" t="s">
        <v>1624</v>
      </c>
      <c r="U2651" s="19" t="s">
        <v>4034</v>
      </c>
      <c r="V2651" s="19" t="s">
        <v>4035</v>
      </c>
      <c r="W2651" s="19" t="s">
        <v>2144</v>
      </c>
      <c r="X2651" s="19" t="s">
        <v>4036</v>
      </c>
      <c r="Y2651" s="19" t="s">
        <v>2146</v>
      </c>
      <c r="Z2651" s="19" t="s">
        <v>2147</v>
      </c>
      <c r="AA2651" s="46">
        <v>388</v>
      </c>
      <c r="AB2651" s="19" t="s">
        <v>567</v>
      </c>
      <c r="AC2651" s="19" t="s">
        <v>287</v>
      </c>
      <c r="AD2651" s="19" t="s">
        <v>4037</v>
      </c>
      <c r="AE2651" s="19" t="s">
        <v>4038</v>
      </c>
      <c r="AF2651" s="19" t="s">
        <v>1592</v>
      </c>
      <c r="AG2651" s="19" t="s">
        <v>4039</v>
      </c>
      <c r="AH2651" s="19" t="s">
        <v>1499</v>
      </c>
      <c r="AI2651" s="19" t="s">
        <v>1500</v>
      </c>
      <c r="AJ2651" s="45">
        <v>0</v>
      </c>
      <c r="AK2651" s="45">
        <v>0</v>
      </c>
      <c r="AL2651" s="19" t="s">
        <v>1501</v>
      </c>
      <c r="AM2651" s="46">
        <v>32280.909</v>
      </c>
      <c r="AN2651" s="46">
        <v>23020.909</v>
      </c>
      <c r="AO2651" s="46">
        <v>9260</v>
      </c>
      <c r="AP2651" s="45">
        <v>487.6</v>
      </c>
      <c r="AQ2651" s="45"/>
      <c r="AR2651" s="45" t="str">
        <f>IFERROR(VLOOKUP(AB2651,'Pedidos marco'!$A$1:$D$10000,4,0)," ")</f>
        <v xml:space="preserve"> </v>
      </c>
      <c r="AS2651" s="45">
        <f t="shared" si="287"/>
        <v>16</v>
      </c>
      <c r="AT2651" s="45" t="str">
        <f t="shared" si="288"/>
        <v>16</v>
      </c>
      <c r="AU2651" s="47">
        <v>23</v>
      </c>
      <c r="AV2651" s="19" t="str">
        <f t="shared" si="289"/>
        <v>04 April</v>
      </c>
      <c r="AW2651" s="19">
        <f t="shared" si="290"/>
        <v>1.06</v>
      </c>
      <c r="AX2651" s="19">
        <f t="shared" si="291"/>
        <v>21.2</v>
      </c>
      <c r="AY2651" s="19" t="e">
        <f>VLOOKUP(AG2651,Cías!$A$1:$E$10000,5,0)</f>
        <v>#N/A</v>
      </c>
      <c r="AZ2651" s="19" t="str">
        <f t="shared" si="292"/>
        <v>1024017</v>
      </c>
      <c r="BA2651" s="19" t="str">
        <f t="shared" si="293"/>
        <v>SANTO CHICAIZA EDISON XAVIER</v>
      </c>
      <c r="BB2651" s="19" t="e">
        <f>VLOOKUP(AG2651,Cías!$A$1:$E$10000,3,0)</f>
        <v>#N/A</v>
      </c>
      <c r="BC2651" s="19"/>
      <c r="BD2651" s="19"/>
      <c r="BE2651" s="19"/>
      <c r="BF2651" s="19"/>
      <c r="BG2651" s="19"/>
      <c r="BH2651" s="19"/>
      <c r="BI2651" s="19"/>
      <c r="BJ2651" s="19"/>
    </row>
    <row r="2652" spans="1:62" ht="15" x14ac:dyDescent="0.2">
      <c r="A2652" s="19" t="s">
        <v>21572</v>
      </c>
      <c r="B2652" s="19" t="s">
        <v>1479</v>
      </c>
      <c r="C2652" s="43">
        <v>44667</v>
      </c>
      <c r="D2652" s="44">
        <v>0.40208333333333002</v>
      </c>
      <c r="E2652" s="19" t="s">
        <v>21573</v>
      </c>
      <c r="F2652" s="19" t="s">
        <v>21574</v>
      </c>
      <c r="G2652" s="19" t="s">
        <v>21575</v>
      </c>
      <c r="H2652" s="45">
        <v>2145.4</v>
      </c>
      <c r="I2652" s="45">
        <v>2405.44</v>
      </c>
      <c r="J2652" s="19" t="s">
        <v>2037</v>
      </c>
      <c r="K2652" s="19" t="s">
        <v>21576</v>
      </c>
      <c r="L2652" s="19" t="s">
        <v>21577</v>
      </c>
      <c r="M2652" s="19" t="s">
        <v>21578</v>
      </c>
      <c r="N2652" s="19" t="s">
        <v>21572</v>
      </c>
      <c r="O2652" s="19" t="s">
        <v>371</v>
      </c>
      <c r="P2652" s="19" t="s">
        <v>372</v>
      </c>
      <c r="Q2652" s="46">
        <v>340</v>
      </c>
      <c r="R2652" s="19" t="s">
        <v>1544</v>
      </c>
      <c r="S2652" s="19" t="s">
        <v>2691</v>
      </c>
      <c r="T2652" s="19" t="s">
        <v>149</v>
      </c>
      <c r="U2652" s="19" t="s">
        <v>2692</v>
      </c>
      <c r="V2652" s="19" t="s">
        <v>2693</v>
      </c>
      <c r="W2652" s="19" t="s">
        <v>1548</v>
      </c>
      <c r="X2652" s="19" t="s">
        <v>2694</v>
      </c>
      <c r="Y2652" s="19" t="s">
        <v>1684</v>
      </c>
      <c r="Z2652" s="19" t="s">
        <v>1685</v>
      </c>
      <c r="AA2652" s="46">
        <v>198</v>
      </c>
      <c r="AB2652" s="19" t="s">
        <v>500</v>
      </c>
      <c r="AC2652" s="19" t="s">
        <v>149</v>
      </c>
      <c r="AD2652" s="19" t="s">
        <v>2695</v>
      </c>
      <c r="AE2652" s="19" t="s">
        <v>1481</v>
      </c>
      <c r="AF2652" s="19" t="s">
        <v>1554</v>
      </c>
      <c r="AG2652" s="19" t="s">
        <v>2696</v>
      </c>
      <c r="AH2652" s="19" t="s">
        <v>1499</v>
      </c>
      <c r="AI2652" s="19" t="s">
        <v>1500</v>
      </c>
      <c r="AJ2652" s="45">
        <v>0</v>
      </c>
      <c r="AK2652" s="45">
        <v>0</v>
      </c>
      <c r="AL2652" s="19" t="s">
        <v>1501</v>
      </c>
      <c r="AM2652" s="46">
        <v>26790</v>
      </c>
      <c r="AN2652" s="46">
        <v>17060</v>
      </c>
      <c r="AO2652" s="46">
        <v>9730</v>
      </c>
      <c r="AP2652" s="45">
        <v>251.6</v>
      </c>
      <c r="AQ2652" s="45"/>
      <c r="AR2652" s="45" t="str">
        <f>IFERROR(VLOOKUP(AB2652,'Pedidos marco'!$A$1:$D$10000,4,0)," ")</f>
        <v xml:space="preserve"> </v>
      </c>
      <c r="AS2652" s="45">
        <f t="shared" si="287"/>
        <v>16</v>
      </c>
      <c r="AT2652" s="45" t="str">
        <f t="shared" si="288"/>
        <v>16</v>
      </c>
      <c r="AU2652" s="47">
        <v>17</v>
      </c>
      <c r="AV2652" s="19" t="str">
        <f t="shared" si="289"/>
        <v>04 April</v>
      </c>
      <c r="AW2652" s="19">
        <f t="shared" si="290"/>
        <v>0.74</v>
      </c>
      <c r="AX2652" s="19">
        <f t="shared" si="291"/>
        <v>14.799999999999999</v>
      </c>
      <c r="AY2652" s="19" t="e">
        <f>VLOOKUP(AG2652,Cías!$A$1:$E$10000,5,0)</f>
        <v>#N/A</v>
      </c>
      <c r="AZ2652" s="19" t="str">
        <f t="shared" si="292"/>
        <v>1021990</v>
      </c>
      <c r="BA2652" s="19" t="str">
        <f t="shared" si="293"/>
        <v>GRANJA GOMEZ VINICIO ROLANDO</v>
      </c>
      <c r="BB2652" s="19" t="e">
        <f>VLOOKUP(AG2652,Cías!$A$1:$E$10000,3,0)</f>
        <v>#N/A</v>
      </c>
      <c r="BC2652" s="19"/>
      <c r="BD2652" s="19"/>
      <c r="BE2652" s="19"/>
      <c r="BF2652" s="19"/>
      <c r="BG2652" s="19"/>
      <c r="BH2652" s="19"/>
      <c r="BI2652" s="19"/>
      <c r="BJ2652" s="19"/>
    </row>
    <row r="2653" spans="1:62" ht="15" x14ac:dyDescent="0.2">
      <c r="A2653" s="19" t="s">
        <v>21579</v>
      </c>
      <c r="B2653" s="19" t="s">
        <v>1479</v>
      </c>
      <c r="C2653" s="43">
        <v>44667</v>
      </c>
      <c r="D2653" s="44">
        <v>0.40277777777778001</v>
      </c>
      <c r="E2653" s="19" t="s">
        <v>21580</v>
      </c>
      <c r="F2653" s="19" t="s">
        <v>8959</v>
      </c>
      <c r="G2653" s="19" t="s">
        <v>8960</v>
      </c>
      <c r="H2653" s="45">
        <v>3740.43</v>
      </c>
      <c r="I2653" s="45">
        <v>4193.8</v>
      </c>
      <c r="J2653" s="19" t="s">
        <v>2037</v>
      </c>
      <c r="K2653" s="19" t="s">
        <v>8961</v>
      </c>
      <c r="L2653" s="19" t="s">
        <v>21581</v>
      </c>
      <c r="M2653" s="19" t="s">
        <v>21582</v>
      </c>
      <c r="N2653" s="19" t="s">
        <v>21579</v>
      </c>
      <c r="O2653" s="19" t="s">
        <v>1811</v>
      </c>
      <c r="P2653" s="19" t="s">
        <v>1812</v>
      </c>
      <c r="Q2653" s="46">
        <v>31.86</v>
      </c>
      <c r="R2653" s="19" t="s">
        <v>1488</v>
      </c>
      <c r="S2653" s="19" t="s">
        <v>2853</v>
      </c>
      <c r="T2653" s="19" t="s">
        <v>2854</v>
      </c>
      <c r="U2653" s="19" t="s">
        <v>4399</v>
      </c>
      <c r="V2653" s="19" t="s">
        <v>4400</v>
      </c>
      <c r="W2653" s="19" t="s">
        <v>1829</v>
      </c>
      <c r="X2653" s="19" t="s">
        <v>4401</v>
      </c>
      <c r="Y2653" s="19" t="s">
        <v>1831</v>
      </c>
      <c r="Z2653" s="19" t="s">
        <v>1832</v>
      </c>
      <c r="AA2653" s="46">
        <v>8</v>
      </c>
      <c r="AB2653" s="19" t="s">
        <v>473</v>
      </c>
      <c r="AC2653" s="19" t="s">
        <v>96</v>
      </c>
      <c r="AD2653" s="19" t="s">
        <v>10657</v>
      </c>
      <c r="AE2653" s="19" t="s">
        <v>10658</v>
      </c>
      <c r="AF2653" s="19" t="s">
        <v>1497</v>
      </c>
      <c r="AG2653" s="19" t="s">
        <v>10659</v>
      </c>
      <c r="AH2653" s="19" t="s">
        <v>1499</v>
      </c>
      <c r="AI2653" s="19" t="s">
        <v>1500</v>
      </c>
      <c r="AJ2653" s="45">
        <v>0</v>
      </c>
      <c r="AK2653" s="45">
        <v>0</v>
      </c>
      <c r="AL2653" s="19" t="s">
        <v>1517</v>
      </c>
      <c r="AM2653" s="46">
        <v>50120</v>
      </c>
      <c r="AN2653" s="46">
        <v>31860</v>
      </c>
      <c r="AO2653" s="46">
        <v>18260</v>
      </c>
      <c r="AP2653" s="45">
        <v>0</v>
      </c>
      <c r="AQ2653" s="45"/>
      <c r="AR2653" s="45" t="str">
        <f>IFERROR(VLOOKUP(AB2653,'Pedidos marco'!$A$1:$D$10000,4,0)," ")</f>
        <v xml:space="preserve"> </v>
      </c>
      <c r="AS2653" s="45">
        <f t="shared" si="287"/>
        <v>16</v>
      </c>
      <c r="AT2653" s="45" t="str">
        <f t="shared" si="288"/>
        <v>16</v>
      </c>
      <c r="AU2653" s="47">
        <v>31.86</v>
      </c>
      <c r="AV2653" s="19" t="str">
        <f t="shared" si="289"/>
        <v>04 April</v>
      </c>
      <c r="AW2653" s="19">
        <f t="shared" si="290"/>
        <v>0</v>
      </c>
      <c r="AX2653" s="19">
        <f t="shared" si="291"/>
        <v>0</v>
      </c>
      <c r="AY2653" s="19" t="e">
        <f>VLOOKUP(AG2653,Cías!$A$1:$E$10000,5,0)</f>
        <v>#N/A</v>
      </c>
      <c r="AZ2653" s="19" t="str">
        <f t="shared" si="292"/>
        <v>1013227</v>
      </c>
      <c r="BA2653" s="19" t="str">
        <f t="shared" si="293"/>
        <v>COMPAÑIA DE TRANSPORTE PESADO</v>
      </c>
      <c r="BB2653" s="19" t="e">
        <f>VLOOKUP(AG2653,Cías!$A$1:$E$10000,3,0)</f>
        <v>#N/A</v>
      </c>
      <c r="BC2653" s="19"/>
      <c r="BD2653" s="19"/>
      <c r="BE2653" s="19"/>
      <c r="BF2653" s="19"/>
      <c r="BG2653" s="19"/>
      <c r="BH2653" s="19"/>
      <c r="BI2653" s="19"/>
      <c r="BJ2653" s="19"/>
    </row>
    <row r="2654" spans="1:62" ht="15" x14ac:dyDescent="0.2">
      <c r="A2654" s="19" t="s">
        <v>21583</v>
      </c>
      <c r="B2654" s="19" t="s">
        <v>1479</v>
      </c>
      <c r="C2654" s="43">
        <v>44667</v>
      </c>
      <c r="D2654" s="44">
        <v>0.40416666666667</v>
      </c>
      <c r="E2654" s="19" t="s">
        <v>21584</v>
      </c>
      <c r="F2654" s="19" t="s">
        <v>21585</v>
      </c>
      <c r="G2654" s="19" t="s">
        <v>21586</v>
      </c>
      <c r="H2654" s="45">
        <v>4507.8</v>
      </c>
      <c r="I2654" s="45">
        <v>5054.18</v>
      </c>
      <c r="J2654" s="19" t="s">
        <v>1560</v>
      </c>
      <c r="K2654" s="19" t="s">
        <v>21587</v>
      </c>
      <c r="L2654" s="19" t="s">
        <v>21588</v>
      </c>
      <c r="M2654" s="19" t="s">
        <v>21589</v>
      </c>
      <c r="N2654" s="19" t="s">
        <v>21583</v>
      </c>
      <c r="O2654" s="19" t="s">
        <v>367</v>
      </c>
      <c r="P2654" s="19" t="s">
        <v>368</v>
      </c>
      <c r="Q2654" s="46">
        <v>660</v>
      </c>
      <c r="R2654" s="19" t="s">
        <v>1544</v>
      </c>
      <c r="S2654" s="19" t="s">
        <v>2290</v>
      </c>
      <c r="T2654" s="19" t="s">
        <v>161</v>
      </c>
      <c r="U2654" s="19" t="s">
        <v>2291</v>
      </c>
      <c r="V2654" s="19" t="s">
        <v>2292</v>
      </c>
      <c r="W2654" s="19" t="s">
        <v>1798</v>
      </c>
      <c r="X2654" s="19" t="s">
        <v>2293</v>
      </c>
      <c r="Y2654" s="19" t="s">
        <v>1800</v>
      </c>
      <c r="Z2654" s="19" t="s">
        <v>1801</v>
      </c>
      <c r="AA2654" s="46">
        <v>159</v>
      </c>
      <c r="AB2654" s="19" t="s">
        <v>506</v>
      </c>
      <c r="AC2654" s="19" t="s">
        <v>161</v>
      </c>
      <c r="AD2654" s="19" t="s">
        <v>8203</v>
      </c>
      <c r="AE2654" s="19" t="s">
        <v>1481</v>
      </c>
      <c r="AF2654" s="19" t="s">
        <v>1592</v>
      </c>
      <c r="AG2654" s="19" t="s">
        <v>8204</v>
      </c>
      <c r="AH2654" s="19" t="s">
        <v>1499</v>
      </c>
      <c r="AI2654" s="19" t="s">
        <v>1500</v>
      </c>
      <c r="AJ2654" s="45">
        <v>0</v>
      </c>
      <c r="AK2654" s="45">
        <v>0</v>
      </c>
      <c r="AL2654" s="19" t="s">
        <v>1501</v>
      </c>
      <c r="AM2654" s="46">
        <v>51420</v>
      </c>
      <c r="AN2654" s="46">
        <v>33060</v>
      </c>
      <c r="AO2654" s="46">
        <v>18360</v>
      </c>
      <c r="AP2654" s="45">
        <v>382.8</v>
      </c>
      <c r="AQ2654" s="45"/>
      <c r="AR2654" s="45" t="str">
        <f>IFERROR(VLOOKUP(AB2654,'Pedidos marco'!$A$1:$D$10000,4,0)," ")</f>
        <v xml:space="preserve"> </v>
      </c>
      <c r="AS2654" s="45">
        <f t="shared" si="287"/>
        <v>16</v>
      </c>
      <c r="AT2654" s="45" t="str">
        <f t="shared" si="288"/>
        <v>16</v>
      </c>
      <c r="AU2654" s="47">
        <v>33</v>
      </c>
      <c r="AV2654" s="19" t="str">
        <f t="shared" si="289"/>
        <v>04 April</v>
      </c>
      <c r="AW2654" s="19">
        <f t="shared" si="290"/>
        <v>0.58000000000000007</v>
      </c>
      <c r="AX2654" s="19">
        <f t="shared" si="291"/>
        <v>11.6</v>
      </c>
      <c r="AY2654" s="19" t="e">
        <f>VLOOKUP(AG2654,Cías!$A$1:$E$10000,5,0)</f>
        <v>#N/A</v>
      </c>
      <c r="AZ2654" s="19" t="str">
        <f t="shared" si="292"/>
        <v>1012608</v>
      </c>
      <c r="BA2654" s="19" t="str">
        <f t="shared" si="293"/>
        <v>HERRERA POZO ALEXANDER EFREN</v>
      </c>
      <c r="BB2654" s="19" t="e">
        <f>VLOOKUP(AG2654,Cías!$A$1:$E$10000,3,0)</f>
        <v>#N/A</v>
      </c>
      <c r="BC2654" s="19"/>
      <c r="BD2654" s="19"/>
      <c r="BE2654" s="19"/>
      <c r="BF2654" s="19"/>
      <c r="BG2654" s="19"/>
      <c r="BH2654" s="19"/>
      <c r="BI2654" s="19"/>
      <c r="BJ2654" s="19"/>
    </row>
    <row r="2655" spans="1:62" ht="15" x14ac:dyDescent="0.2">
      <c r="A2655" s="19" t="s">
        <v>21590</v>
      </c>
      <c r="B2655" s="19" t="s">
        <v>1479</v>
      </c>
      <c r="C2655" s="43">
        <v>44667</v>
      </c>
      <c r="D2655" s="44">
        <v>0.40694444444444</v>
      </c>
      <c r="E2655" s="19" t="s">
        <v>21591</v>
      </c>
      <c r="F2655" s="19" t="s">
        <v>21592</v>
      </c>
      <c r="G2655" s="19" t="s">
        <v>21593</v>
      </c>
      <c r="H2655" s="45">
        <v>3238.68</v>
      </c>
      <c r="I2655" s="45">
        <v>3631.23</v>
      </c>
      <c r="J2655" s="19" t="s">
        <v>1560</v>
      </c>
      <c r="K2655" s="19" t="s">
        <v>21594</v>
      </c>
      <c r="L2655" s="19" t="s">
        <v>21595</v>
      </c>
      <c r="M2655" s="19" t="s">
        <v>21596</v>
      </c>
      <c r="N2655" s="19" t="s">
        <v>21590</v>
      </c>
      <c r="O2655" s="19" t="s">
        <v>367</v>
      </c>
      <c r="P2655" s="19" t="s">
        <v>368</v>
      </c>
      <c r="Q2655" s="46">
        <v>480</v>
      </c>
      <c r="R2655" s="19" t="s">
        <v>1544</v>
      </c>
      <c r="S2655" s="19" t="s">
        <v>1913</v>
      </c>
      <c r="T2655" s="19" t="s">
        <v>1914</v>
      </c>
      <c r="U2655" s="19" t="s">
        <v>1930</v>
      </c>
      <c r="V2655" s="19" t="s">
        <v>1931</v>
      </c>
      <c r="W2655" s="19" t="s">
        <v>1829</v>
      </c>
      <c r="X2655" s="19" t="s">
        <v>1932</v>
      </c>
      <c r="Y2655" s="19" t="s">
        <v>1831</v>
      </c>
      <c r="Z2655" s="19" t="s">
        <v>1832</v>
      </c>
      <c r="AA2655" s="46">
        <v>8</v>
      </c>
      <c r="AB2655" s="19" t="s">
        <v>504</v>
      </c>
      <c r="AC2655" s="19" t="s">
        <v>157</v>
      </c>
      <c r="AD2655" s="19" t="s">
        <v>3363</v>
      </c>
      <c r="AE2655" s="19" t="s">
        <v>1481</v>
      </c>
      <c r="AF2655" s="19" t="s">
        <v>1719</v>
      </c>
      <c r="AG2655" s="19" t="s">
        <v>3364</v>
      </c>
      <c r="AH2655" s="19" t="s">
        <v>1594</v>
      </c>
      <c r="AI2655" s="19" t="s">
        <v>1595</v>
      </c>
      <c r="AJ2655" s="45">
        <v>0.05</v>
      </c>
      <c r="AK2655" s="45">
        <v>24</v>
      </c>
      <c r="AL2655" s="19" t="s">
        <v>1501</v>
      </c>
      <c r="AM2655" s="46">
        <v>40570</v>
      </c>
      <c r="AN2655" s="46">
        <v>24060</v>
      </c>
      <c r="AO2655" s="46">
        <v>16510</v>
      </c>
      <c r="AP2655" s="45">
        <v>43.2</v>
      </c>
      <c r="AQ2655" s="45"/>
      <c r="AR2655" s="45" t="str">
        <f>IFERROR(VLOOKUP(AB2655,'Pedidos marco'!$A$1:$D$10000,4,0)," ")</f>
        <v xml:space="preserve"> </v>
      </c>
      <c r="AS2655" s="45">
        <f t="shared" si="287"/>
        <v>16</v>
      </c>
      <c r="AT2655" s="45" t="str">
        <f t="shared" si="288"/>
        <v>16</v>
      </c>
      <c r="AU2655" s="47">
        <v>24</v>
      </c>
      <c r="AV2655" s="19" t="str">
        <f t="shared" si="289"/>
        <v>04 April</v>
      </c>
      <c r="AW2655" s="19">
        <f t="shared" si="290"/>
        <v>9.0000000000000011E-2</v>
      </c>
      <c r="AX2655" s="19">
        <f t="shared" si="291"/>
        <v>1.8</v>
      </c>
      <c r="AY2655" s="19" t="e">
        <f>VLOOKUP(AG2655,Cías!$A$1:$E$10000,5,0)</f>
        <v>#N/A</v>
      </c>
      <c r="AZ2655" s="19" t="str">
        <f t="shared" si="292"/>
        <v>1013275</v>
      </c>
      <c r="BA2655" s="19" t="str">
        <f t="shared" si="293"/>
        <v>HARO RUIZ SIXTO RIGOBERTO</v>
      </c>
      <c r="BB2655" s="19" t="e">
        <f>VLOOKUP(AG2655,Cías!$A$1:$E$10000,3,0)</f>
        <v>#N/A</v>
      </c>
      <c r="BC2655" s="19"/>
      <c r="BD2655" s="19"/>
      <c r="BE2655" s="19"/>
      <c r="BF2655" s="19"/>
      <c r="BG2655" s="19"/>
      <c r="BH2655" s="19"/>
      <c r="BI2655" s="19"/>
      <c r="BJ2655" s="19"/>
    </row>
    <row r="2656" spans="1:62" ht="15" x14ac:dyDescent="0.2">
      <c r="A2656" s="19" t="s">
        <v>21597</v>
      </c>
      <c r="B2656" s="19" t="s">
        <v>1479</v>
      </c>
      <c r="C2656" s="43">
        <v>44667</v>
      </c>
      <c r="D2656" s="44">
        <v>0.40972222222221999</v>
      </c>
      <c r="E2656" s="19" t="s">
        <v>21598</v>
      </c>
      <c r="F2656" s="19" t="s">
        <v>21599</v>
      </c>
      <c r="G2656" s="19" t="s">
        <v>21600</v>
      </c>
      <c r="H2656" s="45">
        <v>800.4</v>
      </c>
      <c r="I2656" s="45">
        <v>897.42</v>
      </c>
      <c r="J2656" s="19" t="s">
        <v>1560</v>
      </c>
      <c r="K2656" s="19" t="s">
        <v>21601</v>
      </c>
      <c r="L2656" s="19" t="s">
        <v>21602</v>
      </c>
      <c r="M2656" s="19" t="s">
        <v>21603</v>
      </c>
      <c r="N2656" s="19" t="s">
        <v>21597</v>
      </c>
      <c r="O2656" s="19" t="s">
        <v>371</v>
      </c>
      <c r="P2656" s="19" t="s">
        <v>372</v>
      </c>
      <c r="Q2656" s="46">
        <v>120</v>
      </c>
      <c r="R2656" s="19" t="s">
        <v>1544</v>
      </c>
      <c r="S2656" s="19" t="s">
        <v>3067</v>
      </c>
      <c r="T2656" s="19" t="s">
        <v>3068</v>
      </c>
      <c r="U2656" s="19" t="s">
        <v>3069</v>
      </c>
      <c r="V2656" s="19" t="s">
        <v>3070</v>
      </c>
      <c r="W2656" s="19" t="s">
        <v>1548</v>
      </c>
      <c r="X2656" s="19" t="s">
        <v>3071</v>
      </c>
      <c r="Y2656" s="19" t="s">
        <v>1684</v>
      </c>
      <c r="Z2656" s="19" t="s">
        <v>1685</v>
      </c>
      <c r="AA2656" s="46">
        <v>198</v>
      </c>
      <c r="AB2656" s="19" t="s">
        <v>531</v>
      </c>
      <c r="AC2656" s="19" t="s">
        <v>214</v>
      </c>
      <c r="AD2656" s="19" t="s">
        <v>3072</v>
      </c>
      <c r="AE2656" s="19" t="s">
        <v>1481</v>
      </c>
      <c r="AF2656" s="19" t="s">
        <v>1719</v>
      </c>
      <c r="AG2656" s="19" t="s">
        <v>3073</v>
      </c>
      <c r="AH2656" s="19" t="s">
        <v>1499</v>
      </c>
      <c r="AI2656" s="19" t="s">
        <v>1500</v>
      </c>
      <c r="AJ2656" s="45">
        <v>0</v>
      </c>
      <c r="AK2656" s="45">
        <v>0</v>
      </c>
      <c r="AL2656" s="19" t="s">
        <v>1501</v>
      </c>
      <c r="AM2656" s="46">
        <v>10316.666999999999</v>
      </c>
      <c r="AN2656" s="46">
        <v>6010</v>
      </c>
      <c r="AO2656" s="46">
        <v>4306.6670000000004</v>
      </c>
      <c r="AP2656" s="45">
        <v>88.8</v>
      </c>
      <c r="AQ2656" s="45"/>
      <c r="AR2656" s="45" t="str">
        <f>IFERROR(VLOOKUP(AB2656,'Pedidos marco'!$A$1:$D$10000,4,0)," ")</f>
        <v xml:space="preserve"> </v>
      </c>
      <c r="AS2656" s="45">
        <f t="shared" si="287"/>
        <v>16</v>
      </c>
      <c r="AT2656" s="45" t="str">
        <f t="shared" si="288"/>
        <v>16</v>
      </c>
      <c r="AU2656" s="47">
        <v>6</v>
      </c>
      <c r="AV2656" s="19" t="str">
        <f t="shared" si="289"/>
        <v>04 April</v>
      </c>
      <c r="AW2656" s="19">
        <f t="shared" si="290"/>
        <v>0.74</v>
      </c>
      <c r="AX2656" s="19">
        <f t="shared" si="291"/>
        <v>14.799999999999999</v>
      </c>
      <c r="AY2656" s="19" t="e">
        <f>VLOOKUP(AG2656,Cías!$A$1:$E$10000,5,0)</f>
        <v>#N/A</v>
      </c>
      <c r="AZ2656" s="19" t="str">
        <f t="shared" si="292"/>
        <v>10003566</v>
      </c>
      <c r="BA2656" s="19" t="str">
        <f t="shared" si="293"/>
        <v>MOREANO MOREANO RUBEN DARIO</v>
      </c>
      <c r="BB2656" s="19" t="e">
        <f>VLOOKUP(AG2656,Cías!$A$1:$E$10000,3,0)</f>
        <v>#N/A</v>
      </c>
      <c r="BC2656" s="19"/>
      <c r="BD2656" s="19"/>
      <c r="BE2656" s="19"/>
      <c r="BF2656" s="19"/>
      <c r="BG2656" s="19"/>
      <c r="BH2656" s="19"/>
      <c r="BI2656" s="19"/>
      <c r="BJ2656" s="19"/>
    </row>
    <row r="2657" spans="1:62" ht="15" x14ac:dyDescent="0.2">
      <c r="A2657" s="19" t="s">
        <v>21597</v>
      </c>
      <c r="B2657" s="19" t="s">
        <v>1479</v>
      </c>
      <c r="C2657" s="43">
        <v>44667</v>
      </c>
      <c r="D2657" s="44">
        <v>0.40972222222221999</v>
      </c>
      <c r="E2657" s="19" t="s">
        <v>21604</v>
      </c>
      <c r="F2657" s="19" t="s">
        <v>21605</v>
      </c>
      <c r="G2657" s="19" t="s">
        <v>21606</v>
      </c>
      <c r="H2657" s="45">
        <v>738</v>
      </c>
      <c r="I2657" s="45">
        <v>827.45</v>
      </c>
      <c r="J2657" s="19" t="s">
        <v>1560</v>
      </c>
      <c r="K2657" s="19" t="s">
        <v>21601</v>
      </c>
      <c r="L2657" s="19" t="s">
        <v>21607</v>
      </c>
      <c r="M2657" s="19" t="s">
        <v>21608</v>
      </c>
      <c r="N2657" s="19" t="s">
        <v>21597</v>
      </c>
      <c r="O2657" s="19" t="s">
        <v>369</v>
      </c>
      <c r="P2657" s="19" t="s">
        <v>370</v>
      </c>
      <c r="Q2657" s="46">
        <v>120</v>
      </c>
      <c r="R2657" s="19" t="s">
        <v>1544</v>
      </c>
      <c r="S2657" s="19" t="s">
        <v>3067</v>
      </c>
      <c r="T2657" s="19" t="s">
        <v>3068</v>
      </c>
      <c r="U2657" s="19" t="s">
        <v>3069</v>
      </c>
      <c r="V2657" s="19" t="s">
        <v>3070</v>
      </c>
      <c r="W2657" s="19" t="s">
        <v>1548</v>
      </c>
      <c r="X2657" s="19" t="s">
        <v>3071</v>
      </c>
      <c r="Y2657" s="19" t="s">
        <v>1684</v>
      </c>
      <c r="Z2657" s="19" t="s">
        <v>1685</v>
      </c>
      <c r="AA2657" s="46">
        <v>198</v>
      </c>
      <c r="AB2657" s="19" t="s">
        <v>531</v>
      </c>
      <c r="AC2657" s="19" t="s">
        <v>214</v>
      </c>
      <c r="AD2657" s="19" t="s">
        <v>3072</v>
      </c>
      <c r="AE2657" s="19" t="s">
        <v>1481</v>
      </c>
      <c r="AF2657" s="19" t="s">
        <v>1719</v>
      </c>
      <c r="AG2657" s="19" t="s">
        <v>3073</v>
      </c>
      <c r="AH2657" s="19" t="s">
        <v>1499</v>
      </c>
      <c r="AI2657" s="19" t="s">
        <v>1500</v>
      </c>
      <c r="AJ2657" s="45">
        <v>0</v>
      </c>
      <c r="AK2657" s="45">
        <v>0</v>
      </c>
      <c r="AL2657" s="19" t="s">
        <v>1501</v>
      </c>
      <c r="AM2657" s="46">
        <v>10316.666999999999</v>
      </c>
      <c r="AN2657" s="46">
        <v>6010</v>
      </c>
      <c r="AO2657" s="46">
        <v>4306.6670000000004</v>
      </c>
      <c r="AP2657" s="45">
        <v>88.8</v>
      </c>
      <c r="AQ2657" s="45"/>
      <c r="AR2657" s="45" t="str">
        <f>IFERROR(VLOOKUP(AB2657,'Pedidos marco'!$A$1:$D$10000,4,0)," ")</f>
        <v xml:space="preserve"> </v>
      </c>
      <c r="AS2657" s="45">
        <f t="shared" si="287"/>
        <v>16</v>
      </c>
      <c r="AT2657" s="45" t="str">
        <f t="shared" si="288"/>
        <v>16</v>
      </c>
      <c r="AU2657" s="47">
        <v>6</v>
      </c>
      <c r="AV2657" s="19" t="str">
        <f t="shared" si="289"/>
        <v>04 April</v>
      </c>
      <c r="AW2657" s="19">
        <f t="shared" si="290"/>
        <v>0.74</v>
      </c>
      <c r="AX2657" s="19">
        <f t="shared" si="291"/>
        <v>14.799999999999999</v>
      </c>
      <c r="AY2657" s="19" t="e">
        <f>VLOOKUP(AG2657,Cías!$A$1:$E$10000,5,0)</f>
        <v>#N/A</v>
      </c>
      <c r="AZ2657" s="19" t="str">
        <f t="shared" si="292"/>
        <v>10003566</v>
      </c>
      <c r="BA2657" s="19" t="str">
        <f t="shared" si="293"/>
        <v>MOREANO MOREANO RUBEN DARIO</v>
      </c>
      <c r="BB2657" s="19" t="e">
        <f>VLOOKUP(AG2657,Cías!$A$1:$E$10000,3,0)</f>
        <v>#N/A</v>
      </c>
      <c r="BC2657" s="19"/>
      <c r="BD2657" s="19"/>
      <c r="BE2657" s="19"/>
      <c r="BF2657" s="19"/>
      <c r="BG2657" s="19"/>
      <c r="BH2657" s="19"/>
      <c r="BI2657" s="19"/>
      <c r="BJ2657" s="19"/>
    </row>
    <row r="2658" spans="1:62" ht="15" x14ac:dyDescent="0.2">
      <c r="A2658" s="19" t="s">
        <v>21597</v>
      </c>
      <c r="B2658" s="19" t="s">
        <v>1479</v>
      </c>
      <c r="C2658" s="43">
        <v>44667</v>
      </c>
      <c r="D2658" s="44">
        <v>0.40972222222221999</v>
      </c>
      <c r="E2658" s="19" t="s">
        <v>21609</v>
      </c>
      <c r="F2658" s="19" t="s">
        <v>21610</v>
      </c>
      <c r="G2658" s="19" t="s">
        <v>21611</v>
      </c>
      <c r="H2658" s="45">
        <v>1591.2</v>
      </c>
      <c r="I2658" s="45">
        <v>1784.06</v>
      </c>
      <c r="J2658" s="19" t="s">
        <v>1560</v>
      </c>
      <c r="K2658" s="19" t="s">
        <v>21601</v>
      </c>
      <c r="L2658" s="19" t="s">
        <v>21612</v>
      </c>
      <c r="M2658" s="19" t="s">
        <v>21613</v>
      </c>
      <c r="N2658" s="19" t="s">
        <v>21597</v>
      </c>
      <c r="O2658" s="19" t="s">
        <v>367</v>
      </c>
      <c r="P2658" s="19" t="s">
        <v>368</v>
      </c>
      <c r="Q2658" s="46">
        <v>240</v>
      </c>
      <c r="R2658" s="19" t="s">
        <v>1544</v>
      </c>
      <c r="S2658" s="19" t="s">
        <v>3067</v>
      </c>
      <c r="T2658" s="19" t="s">
        <v>3068</v>
      </c>
      <c r="U2658" s="19" t="s">
        <v>3069</v>
      </c>
      <c r="V2658" s="19" t="s">
        <v>3070</v>
      </c>
      <c r="W2658" s="19" t="s">
        <v>1548</v>
      </c>
      <c r="X2658" s="19" t="s">
        <v>3071</v>
      </c>
      <c r="Y2658" s="19" t="s">
        <v>1684</v>
      </c>
      <c r="Z2658" s="19" t="s">
        <v>1685</v>
      </c>
      <c r="AA2658" s="46">
        <v>198</v>
      </c>
      <c r="AB2658" s="19" t="s">
        <v>531</v>
      </c>
      <c r="AC2658" s="19" t="s">
        <v>214</v>
      </c>
      <c r="AD2658" s="19" t="s">
        <v>3072</v>
      </c>
      <c r="AE2658" s="19" t="s">
        <v>1481</v>
      </c>
      <c r="AF2658" s="19" t="s">
        <v>1719</v>
      </c>
      <c r="AG2658" s="19" t="s">
        <v>3073</v>
      </c>
      <c r="AH2658" s="19" t="s">
        <v>1499</v>
      </c>
      <c r="AI2658" s="19" t="s">
        <v>1500</v>
      </c>
      <c r="AJ2658" s="45">
        <v>0</v>
      </c>
      <c r="AK2658" s="45">
        <v>0</v>
      </c>
      <c r="AL2658" s="19" t="s">
        <v>1501</v>
      </c>
      <c r="AM2658" s="46">
        <v>16326.666999999999</v>
      </c>
      <c r="AN2658" s="46">
        <v>12020</v>
      </c>
      <c r="AO2658" s="46">
        <v>4306.6670000000004</v>
      </c>
      <c r="AP2658" s="45">
        <v>177.6</v>
      </c>
      <c r="AQ2658" s="45"/>
      <c r="AR2658" s="45" t="str">
        <f>IFERROR(VLOOKUP(AB2658,'Pedidos marco'!$A$1:$D$10000,4,0)," ")</f>
        <v xml:space="preserve"> </v>
      </c>
      <c r="AS2658" s="45">
        <f t="shared" si="287"/>
        <v>16</v>
      </c>
      <c r="AT2658" s="45" t="str">
        <f t="shared" si="288"/>
        <v>16</v>
      </c>
      <c r="AU2658" s="47">
        <v>12</v>
      </c>
      <c r="AV2658" s="19" t="str">
        <f t="shared" si="289"/>
        <v>04 April</v>
      </c>
      <c r="AW2658" s="19">
        <f t="shared" si="290"/>
        <v>0.74</v>
      </c>
      <c r="AX2658" s="19">
        <f t="shared" si="291"/>
        <v>14.799999999999999</v>
      </c>
      <c r="AY2658" s="19" t="e">
        <f>VLOOKUP(AG2658,Cías!$A$1:$E$10000,5,0)</f>
        <v>#N/A</v>
      </c>
      <c r="AZ2658" s="19" t="str">
        <f t="shared" si="292"/>
        <v>10003566</v>
      </c>
      <c r="BA2658" s="19" t="str">
        <f t="shared" si="293"/>
        <v>MOREANO MOREANO RUBEN DARIO</v>
      </c>
      <c r="BB2658" s="19" t="e">
        <f>VLOOKUP(AG2658,Cías!$A$1:$E$10000,3,0)</f>
        <v>#N/A</v>
      </c>
      <c r="BC2658" s="19"/>
      <c r="BD2658" s="19"/>
      <c r="BE2658" s="19"/>
      <c r="BF2658" s="19"/>
      <c r="BG2658" s="19"/>
      <c r="BH2658" s="19"/>
      <c r="BI2658" s="19"/>
      <c r="BJ2658" s="19"/>
    </row>
    <row r="2659" spans="1:62" ht="15" x14ac:dyDescent="0.2">
      <c r="A2659" s="19" t="s">
        <v>21614</v>
      </c>
      <c r="B2659" s="19" t="s">
        <v>1479</v>
      </c>
      <c r="C2659" s="43">
        <v>44667</v>
      </c>
      <c r="D2659" s="44">
        <v>0.41388888888889003</v>
      </c>
      <c r="E2659" s="19" t="s">
        <v>21615</v>
      </c>
      <c r="F2659" s="19" t="s">
        <v>21616</v>
      </c>
      <c r="G2659" s="19" t="s">
        <v>21617</v>
      </c>
      <c r="H2659" s="45">
        <v>537.41999999999996</v>
      </c>
      <c r="I2659" s="45">
        <v>602.55999999999995</v>
      </c>
      <c r="J2659" s="19" t="s">
        <v>1560</v>
      </c>
      <c r="K2659" s="19" t="s">
        <v>21618</v>
      </c>
      <c r="L2659" s="19" t="s">
        <v>21619</v>
      </c>
      <c r="M2659" s="19" t="s">
        <v>21620</v>
      </c>
      <c r="N2659" s="19" t="s">
        <v>21614</v>
      </c>
      <c r="O2659" s="19" t="s">
        <v>371</v>
      </c>
      <c r="P2659" s="19" t="s">
        <v>372</v>
      </c>
      <c r="Q2659" s="46">
        <v>80</v>
      </c>
      <c r="R2659" s="19" t="s">
        <v>1544</v>
      </c>
      <c r="S2659" s="19" t="s">
        <v>2566</v>
      </c>
      <c r="T2659" s="19" t="s">
        <v>2567</v>
      </c>
      <c r="U2659" s="19" t="s">
        <v>2568</v>
      </c>
      <c r="V2659" s="19" t="s">
        <v>2569</v>
      </c>
      <c r="W2659" s="19" t="s">
        <v>415</v>
      </c>
      <c r="X2659" s="19" t="s">
        <v>2570</v>
      </c>
      <c r="Y2659" s="19" t="s">
        <v>2571</v>
      </c>
      <c r="Z2659" s="19" t="s">
        <v>2572</v>
      </c>
      <c r="AA2659" s="46">
        <v>110</v>
      </c>
      <c r="AB2659" s="19" t="s">
        <v>505</v>
      </c>
      <c r="AC2659" s="19" t="s">
        <v>159</v>
      </c>
      <c r="AD2659" s="19" t="s">
        <v>3396</v>
      </c>
      <c r="AE2659" s="19" t="s">
        <v>3397</v>
      </c>
      <c r="AF2659" s="19" t="s">
        <v>1554</v>
      </c>
      <c r="AG2659" s="19" t="s">
        <v>6671</v>
      </c>
      <c r="AH2659" s="19" t="s">
        <v>1499</v>
      </c>
      <c r="AI2659" s="19" t="s">
        <v>1500</v>
      </c>
      <c r="AJ2659" s="45">
        <v>0</v>
      </c>
      <c r="AK2659" s="45">
        <v>0</v>
      </c>
      <c r="AL2659" s="19" t="s">
        <v>1501</v>
      </c>
      <c r="AM2659" s="46">
        <v>6978.8890000000001</v>
      </c>
      <c r="AN2659" s="46">
        <v>4008.8890000000001</v>
      </c>
      <c r="AO2659" s="46">
        <v>2970</v>
      </c>
      <c r="AP2659" s="45">
        <v>34.4</v>
      </c>
      <c r="AQ2659" s="45"/>
      <c r="AR2659" s="45" t="str">
        <f>IFERROR(VLOOKUP(AB2659,'Pedidos marco'!$A$1:$D$10000,4,0)," ")</f>
        <v xml:space="preserve"> </v>
      </c>
      <c r="AS2659" s="45">
        <f t="shared" si="287"/>
        <v>16</v>
      </c>
      <c r="AT2659" s="45" t="str">
        <f t="shared" si="288"/>
        <v>16</v>
      </c>
      <c r="AU2659" s="47">
        <v>4</v>
      </c>
      <c r="AV2659" s="19" t="str">
        <f t="shared" si="289"/>
        <v>04 April</v>
      </c>
      <c r="AW2659" s="19">
        <f t="shared" si="290"/>
        <v>0.43</v>
      </c>
      <c r="AX2659" s="19">
        <f t="shared" si="291"/>
        <v>8.6</v>
      </c>
      <c r="AY2659" s="19" t="e">
        <f>VLOOKUP(AG2659,Cías!$A$1:$E$10000,5,0)</f>
        <v>#N/A</v>
      </c>
      <c r="AZ2659" s="19" t="str">
        <f t="shared" si="292"/>
        <v>1013505</v>
      </c>
      <c r="BA2659" s="19" t="str">
        <f t="shared" si="293"/>
        <v>HERMOZA LOZADA JORGE ABDON</v>
      </c>
      <c r="BB2659" s="19" t="e">
        <f>VLOOKUP(AG2659,Cías!$A$1:$E$10000,3,0)</f>
        <v>#N/A</v>
      </c>
      <c r="BC2659" s="19"/>
      <c r="BD2659" s="19"/>
      <c r="BE2659" s="19"/>
      <c r="BF2659" s="19"/>
      <c r="BG2659" s="19"/>
      <c r="BH2659" s="19"/>
      <c r="BI2659" s="19"/>
      <c r="BJ2659" s="19"/>
    </row>
    <row r="2660" spans="1:62" ht="15" x14ac:dyDescent="0.2">
      <c r="A2660" s="19" t="s">
        <v>21614</v>
      </c>
      <c r="B2660" s="19" t="s">
        <v>1479</v>
      </c>
      <c r="C2660" s="43">
        <v>44667</v>
      </c>
      <c r="D2660" s="44">
        <v>0.41388888888889003</v>
      </c>
      <c r="E2660" s="19" t="s">
        <v>21621</v>
      </c>
      <c r="F2660" s="19" t="s">
        <v>21622</v>
      </c>
      <c r="G2660" s="19" t="s">
        <v>21623</v>
      </c>
      <c r="H2660" s="45">
        <v>802.58</v>
      </c>
      <c r="I2660" s="45">
        <v>899.86</v>
      </c>
      <c r="J2660" s="19" t="s">
        <v>1560</v>
      </c>
      <c r="K2660" s="19" t="s">
        <v>21618</v>
      </c>
      <c r="L2660" s="19" t="s">
        <v>21624</v>
      </c>
      <c r="M2660" s="19" t="s">
        <v>21625</v>
      </c>
      <c r="N2660" s="19" t="s">
        <v>21614</v>
      </c>
      <c r="O2660" s="19" t="s">
        <v>367</v>
      </c>
      <c r="P2660" s="19" t="s">
        <v>368</v>
      </c>
      <c r="Q2660" s="46">
        <v>120</v>
      </c>
      <c r="R2660" s="19" t="s">
        <v>1544</v>
      </c>
      <c r="S2660" s="19" t="s">
        <v>2566</v>
      </c>
      <c r="T2660" s="19" t="s">
        <v>2567</v>
      </c>
      <c r="U2660" s="19" t="s">
        <v>2568</v>
      </c>
      <c r="V2660" s="19" t="s">
        <v>2569</v>
      </c>
      <c r="W2660" s="19" t="s">
        <v>415</v>
      </c>
      <c r="X2660" s="19" t="s">
        <v>2570</v>
      </c>
      <c r="Y2660" s="19" t="s">
        <v>2571</v>
      </c>
      <c r="Z2660" s="19" t="s">
        <v>2572</v>
      </c>
      <c r="AA2660" s="46">
        <v>110</v>
      </c>
      <c r="AB2660" s="19" t="s">
        <v>505</v>
      </c>
      <c r="AC2660" s="19" t="s">
        <v>159</v>
      </c>
      <c r="AD2660" s="19" t="s">
        <v>3396</v>
      </c>
      <c r="AE2660" s="19" t="s">
        <v>3397</v>
      </c>
      <c r="AF2660" s="19" t="s">
        <v>1554</v>
      </c>
      <c r="AG2660" s="19" t="s">
        <v>6671</v>
      </c>
      <c r="AH2660" s="19" t="s">
        <v>1499</v>
      </c>
      <c r="AI2660" s="19" t="s">
        <v>1500</v>
      </c>
      <c r="AJ2660" s="45">
        <v>0</v>
      </c>
      <c r="AK2660" s="45">
        <v>0</v>
      </c>
      <c r="AL2660" s="19" t="s">
        <v>1501</v>
      </c>
      <c r="AM2660" s="46">
        <v>8983.3330000000005</v>
      </c>
      <c r="AN2660" s="46">
        <v>6013.3329999999996</v>
      </c>
      <c r="AO2660" s="46">
        <v>2970</v>
      </c>
      <c r="AP2660" s="45">
        <v>51.6</v>
      </c>
      <c r="AQ2660" s="45"/>
      <c r="AR2660" s="45" t="str">
        <f>IFERROR(VLOOKUP(AB2660,'Pedidos marco'!$A$1:$D$10000,4,0)," ")</f>
        <v xml:space="preserve"> </v>
      </c>
      <c r="AS2660" s="45">
        <f t="shared" si="287"/>
        <v>16</v>
      </c>
      <c r="AT2660" s="45" t="str">
        <f t="shared" si="288"/>
        <v>16</v>
      </c>
      <c r="AU2660" s="47">
        <v>6</v>
      </c>
      <c r="AV2660" s="19" t="str">
        <f t="shared" si="289"/>
        <v>04 April</v>
      </c>
      <c r="AW2660" s="19">
        <f t="shared" si="290"/>
        <v>0.43</v>
      </c>
      <c r="AX2660" s="19">
        <f t="shared" si="291"/>
        <v>8.6</v>
      </c>
      <c r="AY2660" s="19" t="e">
        <f>VLOOKUP(AG2660,Cías!$A$1:$E$10000,5,0)</f>
        <v>#N/A</v>
      </c>
      <c r="AZ2660" s="19" t="str">
        <f t="shared" si="292"/>
        <v>1013505</v>
      </c>
      <c r="BA2660" s="19" t="str">
        <f t="shared" si="293"/>
        <v>HERMOZA LOZADA JORGE ABDON</v>
      </c>
      <c r="BB2660" s="19" t="e">
        <f>VLOOKUP(AG2660,Cías!$A$1:$E$10000,3,0)</f>
        <v>#N/A</v>
      </c>
      <c r="BC2660" s="19"/>
      <c r="BD2660" s="19"/>
      <c r="BE2660" s="19"/>
      <c r="BF2660" s="19"/>
      <c r="BG2660" s="19"/>
      <c r="BH2660" s="19"/>
      <c r="BI2660" s="19"/>
      <c r="BJ2660" s="19"/>
    </row>
    <row r="2661" spans="1:62" ht="15" x14ac:dyDescent="0.2">
      <c r="A2661" s="19" t="s">
        <v>21614</v>
      </c>
      <c r="B2661" s="19" t="s">
        <v>1479</v>
      </c>
      <c r="C2661" s="43">
        <v>44667</v>
      </c>
      <c r="D2661" s="44">
        <v>0.41388888888889003</v>
      </c>
      <c r="E2661" s="19" t="s">
        <v>21626</v>
      </c>
      <c r="F2661" s="19" t="s">
        <v>21627</v>
      </c>
      <c r="G2661" s="19" t="s">
        <v>21628</v>
      </c>
      <c r="H2661" s="45">
        <v>1108.8</v>
      </c>
      <c r="I2661" s="45">
        <v>1243.2</v>
      </c>
      <c r="J2661" s="19" t="s">
        <v>1560</v>
      </c>
      <c r="K2661" s="19" t="s">
        <v>21629</v>
      </c>
      <c r="L2661" s="19" t="s">
        <v>21630</v>
      </c>
      <c r="M2661" s="19" t="s">
        <v>21631</v>
      </c>
      <c r="N2661" s="19" t="s">
        <v>21614</v>
      </c>
      <c r="O2661" s="19" t="s">
        <v>367</v>
      </c>
      <c r="P2661" s="19" t="s">
        <v>368</v>
      </c>
      <c r="Q2661" s="46">
        <v>160</v>
      </c>
      <c r="R2661" s="19" t="s">
        <v>1544</v>
      </c>
      <c r="S2661" s="19" t="s">
        <v>21632</v>
      </c>
      <c r="T2661" s="19" t="s">
        <v>21633</v>
      </c>
      <c r="U2661" s="19" t="s">
        <v>21634</v>
      </c>
      <c r="V2661" s="19" t="s">
        <v>21635</v>
      </c>
      <c r="W2661" s="19" t="s">
        <v>415</v>
      </c>
      <c r="X2661" s="19" t="s">
        <v>21636</v>
      </c>
      <c r="Y2661" s="19" t="s">
        <v>1511</v>
      </c>
      <c r="Z2661" s="19" t="s">
        <v>1512</v>
      </c>
      <c r="AA2661" s="46">
        <v>113</v>
      </c>
      <c r="AB2661" s="19" t="s">
        <v>505</v>
      </c>
      <c r="AC2661" s="19" t="s">
        <v>159</v>
      </c>
      <c r="AD2661" s="19" t="s">
        <v>3396</v>
      </c>
      <c r="AE2661" s="19" t="s">
        <v>3397</v>
      </c>
      <c r="AF2661" s="19" t="s">
        <v>1554</v>
      </c>
      <c r="AG2661" s="19" t="s">
        <v>6671</v>
      </c>
      <c r="AH2661" s="19" t="s">
        <v>1499</v>
      </c>
      <c r="AI2661" s="19" t="s">
        <v>1500</v>
      </c>
      <c r="AJ2661" s="45">
        <v>0</v>
      </c>
      <c r="AK2661" s="45">
        <v>0</v>
      </c>
      <c r="AL2661" s="19" t="s">
        <v>1501</v>
      </c>
      <c r="AM2661" s="46">
        <v>10987.778</v>
      </c>
      <c r="AN2661" s="46">
        <v>8017.7780000000002</v>
      </c>
      <c r="AO2661" s="46">
        <v>2970</v>
      </c>
      <c r="AP2661" s="45">
        <v>73.599999999999994</v>
      </c>
      <c r="AQ2661" s="45"/>
      <c r="AR2661" s="45" t="str">
        <f>IFERROR(VLOOKUP(AB2661,'Pedidos marco'!$A$1:$D$10000,4,0)," ")</f>
        <v xml:space="preserve"> </v>
      </c>
      <c r="AS2661" s="45">
        <f t="shared" si="287"/>
        <v>16</v>
      </c>
      <c r="AT2661" s="45" t="str">
        <f t="shared" si="288"/>
        <v>16</v>
      </c>
      <c r="AU2661" s="47">
        <v>8</v>
      </c>
      <c r="AV2661" s="19" t="str">
        <f t="shared" si="289"/>
        <v>04 April</v>
      </c>
      <c r="AW2661" s="19">
        <f t="shared" si="290"/>
        <v>0.45999999999999996</v>
      </c>
      <c r="AX2661" s="19">
        <f t="shared" si="291"/>
        <v>9.1999999999999993</v>
      </c>
      <c r="AY2661" s="19" t="e">
        <f>VLOOKUP(AG2661,Cías!$A$1:$E$10000,5,0)</f>
        <v>#N/A</v>
      </c>
      <c r="AZ2661" s="19" t="str">
        <f t="shared" si="292"/>
        <v>1013505</v>
      </c>
      <c r="BA2661" s="19" t="str">
        <f t="shared" si="293"/>
        <v>HERMOZA LOZADA JORGE ABDON</v>
      </c>
      <c r="BB2661" s="19" t="e">
        <f>VLOOKUP(AG2661,Cías!$A$1:$E$10000,3,0)</f>
        <v>#N/A</v>
      </c>
      <c r="BC2661" s="19"/>
      <c r="BD2661" s="19"/>
      <c r="BE2661" s="19"/>
      <c r="BF2661" s="19"/>
      <c r="BG2661" s="19"/>
      <c r="BH2661" s="19"/>
      <c r="BI2661" s="19"/>
      <c r="BJ2661" s="19"/>
    </row>
    <row r="2662" spans="1:62" ht="15" x14ac:dyDescent="0.2">
      <c r="A2662" s="19" t="s">
        <v>21637</v>
      </c>
      <c r="B2662" s="19" t="s">
        <v>1479</v>
      </c>
      <c r="C2662" s="43">
        <v>44667</v>
      </c>
      <c r="D2662" s="44">
        <v>0.42013888888889001</v>
      </c>
      <c r="E2662" s="19" t="s">
        <v>21638</v>
      </c>
      <c r="F2662" s="19" t="s">
        <v>21639</v>
      </c>
      <c r="G2662" s="19" t="s">
        <v>21640</v>
      </c>
      <c r="H2662" s="45">
        <v>2301.35</v>
      </c>
      <c r="I2662" s="45">
        <v>2580.29</v>
      </c>
      <c r="J2662" s="19" t="s">
        <v>1560</v>
      </c>
      <c r="K2662" s="19" t="s">
        <v>21641</v>
      </c>
      <c r="L2662" s="19" t="s">
        <v>21642</v>
      </c>
      <c r="M2662" s="19" t="s">
        <v>21643</v>
      </c>
      <c r="N2662" s="19" t="s">
        <v>21637</v>
      </c>
      <c r="O2662" s="19" t="s">
        <v>371</v>
      </c>
      <c r="P2662" s="19" t="s">
        <v>372</v>
      </c>
      <c r="Q2662" s="46">
        <v>360</v>
      </c>
      <c r="R2662" s="19" t="s">
        <v>1544</v>
      </c>
      <c r="S2662" s="19" t="s">
        <v>1754</v>
      </c>
      <c r="T2662" s="19" t="s">
        <v>104</v>
      </c>
      <c r="U2662" s="19" t="s">
        <v>1755</v>
      </c>
      <c r="V2662" s="19" t="s">
        <v>1756</v>
      </c>
      <c r="W2662" s="19" t="s">
        <v>1757</v>
      </c>
      <c r="X2662" s="19" t="s">
        <v>1758</v>
      </c>
      <c r="Y2662" s="19" t="s">
        <v>1759</v>
      </c>
      <c r="Z2662" s="19" t="s">
        <v>1760</v>
      </c>
      <c r="AA2662" s="46">
        <v>218</v>
      </c>
      <c r="AB2662" s="19" t="s">
        <v>453</v>
      </c>
      <c r="AC2662" s="19" t="s">
        <v>52</v>
      </c>
      <c r="AD2662" s="19" t="s">
        <v>2758</v>
      </c>
      <c r="AE2662" s="19" t="s">
        <v>2759</v>
      </c>
      <c r="AF2662" s="19" t="s">
        <v>1554</v>
      </c>
      <c r="AG2662" s="19" t="s">
        <v>2760</v>
      </c>
      <c r="AH2662" s="19" t="s">
        <v>1499</v>
      </c>
      <c r="AI2662" s="19" t="s">
        <v>1500</v>
      </c>
      <c r="AJ2662" s="45">
        <v>0</v>
      </c>
      <c r="AK2662" s="45">
        <v>0</v>
      </c>
      <c r="AL2662" s="19" t="s">
        <v>1501</v>
      </c>
      <c r="AM2662" s="46">
        <v>27260</v>
      </c>
      <c r="AN2662" s="46">
        <v>18020</v>
      </c>
      <c r="AO2662" s="46">
        <v>9240</v>
      </c>
      <c r="AP2662" s="45">
        <v>273.60000000000002</v>
      </c>
      <c r="AQ2662" s="45"/>
      <c r="AR2662" s="45" t="str">
        <f>IFERROR(VLOOKUP(AB2662,'Pedidos marco'!$A$1:$D$10000,4,0)," ")</f>
        <v xml:space="preserve"> </v>
      </c>
      <c r="AS2662" s="45">
        <f t="shared" si="287"/>
        <v>16</v>
      </c>
      <c r="AT2662" s="45" t="str">
        <f t="shared" si="288"/>
        <v>16</v>
      </c>
      <c r="AU2662" s="47">
        <v>18</v>
      </c>
      <c r="AV2662" s="19" t="str">
        <f t="shared" si="289"/>
        <v>04 April</v>
      </c>
      <c r="AW2662" s="19">
        <f t="shared" si="290"/>
        <v>0.76</v>
      </c>
      <c r="AX2662" s="19">
        <f t="shared" si="291"/>
        <v>15.200000000000001</v>
      </c>
      <c r="AY2662" s="19" t="e">
        <f>VLOOKUP(AG2662,Cías!$A$1:$E$10000,5,0)</f>
        <v>#N/A</v>
      </c>
      <c r="AZ2662" s="19" t="str">
        <f t="shared" si="292"/>
        <v>1014167</v>
      </c>
      <c r="BA2662" s="19" t="str">
        <f t="shared" si="293"/>
        <v>BENALCAZAR RUIZ LUIS EDUARDO</v>
      </c>
      <c r="BB2662" s="19" t="e">
        <f>VLOOKUP(AG2662,Cías!$A$1:$E$10000,3,0)</f>
        <v>#N/A</v>
      </c>
      <c r="BC2662" s="19"/>
      <c r="BD2662" s="19"/>
      <c r="BE2662" s="19"/>
      <c r="BF2662" s="19"/>
      <c r="BG2662" s="19"/>
      <c r="BH2662" s="19"/>
      <c r="BI2662" s="19"/>
      <c r="BJ2662" s="19"/>
    </row>
    <row r="2663" spans="1:62" ht="15" x14ac:dyDescent="0.2">
      <c r="A2663" s="19" t="s">
        <v>21644</v>
      </c>
      <c r="B2663" s="19" t="s">
        <v>1479</v>
      </c>
      <c r="C2663" s="43">
        <v>44667</v>
      </c>
      <c r="D2663" s="44">
        <v>0.42361111111110999</v>
      </c>
      <c r="E2663" s="19" t="s">
        <v>21645</v>
      </c>
      <c r="F2663" s="19" t="s">
        <v>21646</v>
      </c>
      <c r="G2663" s="19" t="s">
        <v>21647</v>
      </c>
      <c r="H2663" s="45">
        <v>3645.37</v>
      </c>
      <c r="I2663" s="45">
        <v>4087.21</v>
      </c>
      <c r="J2663" s="19" t="s">
        <v>1560</v>
      </c>
      <c r="K2663" s="19" t="s">
        <v>20074</v>
      </c>
      <c r="L2663" s="19" t="s">
        <v>21648</v>
      </c>
      <c r="M2663" s="19" t="s">
        <v>21649</v>
      </c>
      <c r="N2663" s="19" t="s">
        <v>21644</v>
      </c>
      <c r="O2663" s="19" t="s">
        <v>1486</v>
      </c>
      <c r="P2663" s="19" t="s">
        <v>1487</v>
      </c>
      <c r="Q2663" s="46">
        <v>31.35</v>
      </c>
      <c r="R2663" s="19" t="s">
        <v>1488</v>
      </c>
      <c r="S2663" s="19" t="s">
        <v>1564</v>
      </c>
      <c r="T2663" s="19" t="s">
        <v>416</v>
      </c>
      <c r="U2663" s="19" t="s">
        <v>1565</v>
      </c>
      <c r="V2663" s="19" t="s">
        <v>1566</v>
      </c>
      <c r="W2663" s="19" t="s">
        <v>1567</v>
      </c>
      <c r="X2663" s="19" t="s">
        <v>1568</v>
      </c>
      <c r="Y2663" s="19" t="s">
        <v>1569</v>
      </c>
      <c r="Z2663" s="19" t="s">
        <v>1570</v>
      </c>
      <c r="AA2663" s="46">
        <v>136</v>
      </c>
      <c r="AB2663" s="19" t="s">
        <v>1571</v>
      </c>
      <c r="AC2663" s="19" t="s">
        <v>416</v>
      </c>
      <c r="AD2663" s="19" t="s">
        <v>1572</v>
      </c>
      <c r="AE2663" s="19" t="s">
        <v>1573</v>
      </c>
      <c r="AF2663" s="19" t="s">
        <v>1497</v>
      </c>
      <c r="AG2663" s="19" t="s">
        <v>1574</v>
      </c>
      <c r="AH2663" s="19" t="s">
        <v>1499</v>
      </c>
      <c r="AI2663" s="19" t="s">
        <v>1500</v>
      </c>
      <c r="AJ2663" s="45">
        <v>0</v>
      </c>
      <c r="AK2663" s="45">
        <v>0</v>
      </c>
      <c r="AL2663" s="19" t="s">
        <v>1517</v>
      </c>
      <c r="AM2663" s="46">
        <v>50800</v>
      </c>
      <c r="AN2663" s="46">
        <v>31350</v>
      </c>
      <c r="AO2663" s="46">
        <v>19450</v>
      </c>
      <c r="AP2663" s="45">
        <v>0</v>
      </c>
      <c r="AQ2663" s="45"/>
      <c r="AR2663" s="45" t="str">
        <f>IFERROR(VLOOKUP(AB2663,'Pedidos marco'!$A$1:$D$10000,4,0)," ")</f>
        <v xml:space="preserve"> </v>
      </c>
      <c r="AS2663" s="45">
        <f t="shared" si="287"/>
        <v>16</v>
      </c>
      <c r="AT2663" s="45" t="str">
        <f t="shared" si="288"/>
        <v>16</v>
      </c>
      <c r="AU2663" s="47">
        <v>31.35</v>
      </c>
      <c r="AV2663" s="19" t="str">
        <f t="shared" si="289"/>
        <v>04 April</v>
      </c>
      <c r="AW2663" s="19">
        <f t="shared" si="290"/>
        <v>0</v>
      </c>
      <c r="AX2663" s="19">
        <f t="shared" si="291"/>
        <v>0</v>
      </c>
      <c r="AY2663" s="19" t="e">
        <f>VLOOKUP(AG2663,Cías!$A$1:$E$10000,5,0)</f>
        <v>#N/A</v>
      </c>
      <c r="AZ2663" s="19" t="str">
        <f t="shared" si="292"/>
        <v>1014407</v>
      </c>
      <c r="BA2663" s="19" t="str">
        <f t="shared" si="293"/>
        <v>HORMIANDES</v>
      </c>
      <c r="BB2663" s="19" t="e">
        <f>VLOOKUP(AG2663,Cías!$A$1:$E$10000,3,0)</f>
        <v>#N/A</v>
      </c>
      <c r="BC2663" s="19"/>
      <c r="BD2663" s="19"/>
      <c r="BE2663" s="19"/>
      <c r="BF2663" s="19"/>
      <c r="BG2663" s="19"/>
      <c r="BH2663" s="19"/>
      <c r="BI2663" s="19"/>
      <c r="BJ2663" s="19"/>
    </row>
    <row r="2664" spans="1:62" ht="15" x14ac:dyDescent="0.2">
      <c r="A2664" s="19" t="s">
        <v>21650</v>
      </c>
      <c r="B2664" s="19" t="s">
        <v>1479</v>
      </c>
      <c r="C2664" s="43">
        <v>44667</v>
      </c>
      <c r="D2664" s="44">
        <v>0.42777777777777998</v>
      </c>
      <c r="E2664" s="19" t="s">
        <v>21651</v>
      </c>
      <c r="F2664" s="19" t="s">
        <v>1481</v>
      </c>
      <c r="G2664" s="19" t="s">
        <v>1481</v>
      </c>
      <c r="H2664" s="45">
        <v>0</v>
      </c>
      <c r="I2664" s="45">
        <v>0</v>
      </c>
      <c r="J2664" s="19" t="s">
        <v>1482</v>
      </c>
      <c r="K2664" s="19" t="s">
        <v>21652</v>
      </c>
      <c r="L2664" s="19" t="s">
        <v>21653</v>
      </c>
      <c r="M2664" s="19" t="s">
        <v>21654</v>
      </c>
      <c r="N2664" s="19" t="s">
        <v>21650</v>
      </c>
      <c r="O2664" s="19" t="s">
        <v>1603</v>
      </c>
      <c r="P2664" s="19" t="s">
        <v>1604</v>
      </c>
      <c r="Q2664" s="46">
        <v>660</v>
      </c>
      <c r="R2664" s="19" t="s">
        <v>1544</v>
      </c>
      <c r="S2664" s="19" t="s">
        <v>2353</v>
      </c>
      <c r="T2664" s="19" t="s">
        <v>2354</v>
      </c>
      <c r="U2664" s="19" t="s">
        <v>6610</v>
      </c>
      <c r="V2664" s="19" t="s">
        <v>6611</v>
      </c>
      <c r="W2664" s="19" t="s">
        <v>1492</v>
      </c>
      <c r="X2664" s="19" t="s">
        <v>6612</v>
      </c>
      <c r="Y2664" s="19" t="s">
        <v>1494</v>
      </c>
      <c r="Z2664" s="19" t="s">
        <v>1495</v>
      </c>
      <c r="AA2664" s="46">
        <v>247</v>
      </c>
      <c r="AB2664" s="19" t="s">
        <v>578</v>
      </c>
      <c r="AC2664" s="19" t="s">
        <v>313</v>
      </c>
      <c r="AD2664" s="19" t="s">
        <v>2358</v>
      </c>
      <c r="AE2664" s="19" t="s">
        <v>2359</v>
      </c>
      <c r="AF2664" s="19" t="s">
        <v>1592</v>
      </c>
      <c r="AG2664" s="19" t="s">
        <v>2360</v>
      </c>
      <c r="AH2664" s="19" t="s">
        <v>1499</v>
      </c>
      <c r="AI2664" s="19" t="s">
        <v>1500</v>
      </c>
      <c r="AJ2664" s="45">
        <v>0</v>
      </c>
      <c r="AK2664" s="45">
        <v>0</v>
      </c>
      <c r="AL2664" s="19" t="s">
        <v>1501</v>
      </c>
      <c r="AM2664" s="46">
        <v>50890</v>
      </c>
      <c r="AN2664" s="46">
        <v>32990</v>
      </c>
      <c r="AO2664" s="46">
        <v>17900</v>
      </c>
      <c r="AP2664" s="45">
        <v>554.4</v>
      </c>
      <c r="AQ2664" s="45"/>
      <c r="AR2664" s="45" t="str">
        <f>IFERROR(VLOOKUP(AB2664,'Pedidos marco'!$A$1:$D$10000,4,0)," ")</f>
        <v xml:space="preserve"> </v>
      </c>
      <c r="AS2664" s="45">
        <f t="shared" si="287"/>
        <v>16</v>
      </c>
      <c r="AT2664" s="45" t="str">
        <f t="shared" si="288"/>
        <v>16</v>
      </c>
      <c r="AU2664" s="47">
        <v>33</v>
      </c>
      <c r="AV2664" s="19" t="str">
        <f t="shared" si="289"/>
        <v>04 April</v>
      </c>
      <c r="AW2664" s="19">
        <f t="shared" si="290"/>
        <v>0.84</v>
      </c>
      <c r="AX2664" s="19">
        <f t="shared" si="291"/>
        <v>16.8</v>
      </c>
      <c r="AY2664" s="19" t="e">
        <f>VLOOKUP(AG2664,Cías!$A$1:$E$10000,5,0)</f>
        <v>#N/A</v>
      </c>
      <c r="AZ2664" s="19" t="str">
        <f t="shared" si="292"/>
        <v>1018725</v>
      </c>
      <c r="BA2664" s="19" t="str">
        <f t="shared" si="293"/>
        <v>TRANSPORTE DE CARGA PESADA</v>
      </c>
      <c r="BB2664" s="19" t="e">
        <f>VLOOKUP(AG2664,Cías!$A$1:$E$10000,3,0)</f>
        <v>#N/A</v>
      </c>
      <c r="BC2664" s="19"/>
      <c r="BD2664" s="19"/>
      <c r="BE2664" s="19"/>
      <c r="BF2664" s="19"/>
      <c r="BG2664" s="19"/>
      <c r="BH2664" s="19"/>
      <c r="BI2664" s="19"/>
      <c r="BJ2664" s="19"/>
    </row>
    <row r="2665" spans="1:62" ht="15" x14ac:dyDescent="0.2">
      <c r="A2665" s="19" t="s">
        <v>21655</v>
      </c>
      <c r="B2665" s="19" t="s">
        <v>1479</v>
      </c>
      <c r="C2665" s="43">
        <v>44667</v>
      </c>
      <c r="D2665" s="44">
        <v>0.43402777777778001</v>
      </c>
      <c r="E2665" s="19" t="s">
        <v>21656</v>
      </c>
      <c r="F2665" s="19" t="s">
        <v>21657</v>
      </c>
      <c r="G2665" s="19" t="s">
        <v>21658</v>
      </c>
      <c r="H2665" s="45">
        <v>2329.7199999999998</v>
      </c>
      <c r="I2665" s="45">
        <v>2612.1</v>
      </c>
      <c r="J2665" s="19" t="s">
        <v>1560</v>
      </c>
      <c r="K2665" s="19" t="s">
        <v>21659</v>
      </c>
      <c r="L2665" s="19" t="s">
        <v>21660</v>
      </c>
      <c r="M2665" s="19" t="s">
        <v>21661</v>
      </c>
      <c r="N2665" s="19" t="s">
        <v>21655</v>
      </c>
      <c r="O2665" s="19" t="s">
        <v>367</v>
      </c>
      <c r="P2665" s="19" t="s">
        <v>368</v>
      </c>
      <c r="Q2665" s="46">
        <v>360</v>
      </c>
      <c r="R2665" s="19" t="s">
        <v>1544</v>
      </c>
      <c r="S2665" s="19" t="s">
        <v>2719</v>
      </c>
      <c r="T2665" s="19" t="s">
        <v>329</v>
      </c>
      <c r="U2665" s="19" t="s">
        <v>2720</v>
      </c>
      <c r="V2665" s="19" t="s">
        <v>2721</v>
      </c>
      <c r="W2665" s="19" t="s">
        <v>1548</v>
      </c>
      <c r="X2665" s="19" t="s">
        <v>2722</v>
      </c>
      <c r="Y2665" s="19" t="s">
        <v>1684</v>
      </c>
      <c r="Z2665" s="19" t="s">
        <v>1685</v>
      </c>
      <c r="AA2665" s="46">
        <v>198</v>
      </c>
      <c r="AB2665" s="19" t="s">
        <v>586</v>
      </c>
      <c r="AC2665" s="19" t="s">
        <v>329</v>
      </c>
      <c r="AD2665" s="19" t="s">
        <v>2723</v>
      </c>
      <c r="AE2665" s="19" t="s">
        <v>2724</v>
      </c>
      <c r="AF2665" s="19" t="s">
        <v>1554</v>
      </c>
      <c r="AG2665" s="19" t="s">
        <v>2725</v>
      </c>
      <c r="AH2665" s="19" t="s">
        <v>1499</v>
      </c>
      <c r="AI2665" s="19" t="s">
        <v>1500</v>
      </c>
      <c r="AJ2665" s="45">
        <v>0</v>
      </c>
      <c r="AK2665" s="45">
        <v>0</v>
      </c>
      <c r="AL2665" s="19" t="s">
        <v>1501</v>
      </c>
      <c r="AM2665" s="46">
        <v>26970</v>
      </c>
      <c r="AN2665" s="46">
        <v>18040</v>
      </c>
      <c r="AO2665" s="46">
        <v>8930</v>
      </c>
      <c r="AP2665" s="45">
        <v>266.39999999999998</v>
      </c>
      <c r="AQ2665" s="45"/>
      <c r="AR2665" s="45" t="str">
        <f>IFERROR(VLOOKUP(AB2665,'Pedidos marco'!$A$1:$D$10000,4,0)," ")</f>
        <v xml:space="preserve"> </v>
      </c>
      <c r="AS2665" s="45">
        <f t="shared" si="287"/>
        <v>16</v>
      </c>
      <c r="AT2665" s="45" t="str">
        <f t="shared" si="288"/>
        <v>16</v>
      </c>
      <c r="AU2665" s="47">
        <v>18</v>
      </c>
      <c r="AV2665" s="19" t="str">
        <f t="shared" si="289"/>
        <v>04 April</v>
      </c>
      <c r="AW2665" s="19">
        <f t="shared" si="290"/>
        <v>0.74</v>
      </c>
      <c r="AX2665" s="19">
        <f t="shared" si="291"/>
        <v>14.799999999999999</v>
      </c>
      <c r="AY2665" s="19" t="e">
        <f>VLOOKUP(AG2665,Cías!$A$1:$E$10000,5,0)</f>
        <v>#N/A</v>
      </c>
      <c r="AZ2665" s="19" t="str">
        <f t="shared" si="292"/>
        <v>1013789</v>
      </c>
      <c r="BA2665" s="19" t="str">
        <f t="shared" si="293"/>
        <v>VEGA VEGA FABIAN</v>
      </c>
      <c r="BB2665" s="19" t="e">
        <f>VLOOKUP(AG2665,Cías!$A$1:$E$10000,3,0)</f>
        <v>#N/A</v>
      </c>
      <c r="BC2665" s="19"/>
      <c r="BD2665" s="19"/>
      <c r="BE2665" s="19"/>
      <c r="BF2665" s="19"/>
      <c r="BG2665" s="19"/>
      <c r="BH2665" s="19"/>
      <c r="BI2665" s="19"/>
      <c r="BJ2665" s="19"/>
    </row>
    <row r="2666" spans="1:62" ht="15" x14ac:dyDescent="0.2">
      <c r="A2666" s="19" t="s">
        <v>21662</v>
      </c>
      <c r="B2666" s="19" t="s">
        <v>1479</v>
      </c>
      <c r="C2666" s="43">
        <v>44667</v>
      </c>
      <c r="D2666" s="44">
        <v>0.43541666666667</v>
      </c>
      <c r="E2666" s="19" t="s">
        <v>21663</v>
      </c>
      <c r="F2666" s="19" t="s">
        <v>21664</v>
      </c>
      <c r="G2666" s="19" t="s">
        <v>21665</v>
      </c>
      <c r="H2666" s="45">
        <v>2462.4</v>
      </c>
      <c r="I2666" s="45">
        <v>2760.86</v>
      </c>
      <c r="J2666" s="19" t="s">
        <v>1560</v>
      </c>
      <c r="K2666" s="19" t="s">
        <v>21666</v>
      </c>
      <c r="L2666" s="19" t="s">
        <v>21667</v>
      </c>
      <c r="M2666" s="19" t="s">
        <v>21668</v>
      </c>
      <c r="N2666" s="19" t="s">
        <v>21662</v>
      </c>
      <c r="O2666" s="19" t="s">
        <v>1641</v>
      </c>
      <c r="P2666" s="19" t="s">
        <v>1642</v>
      </c>
      <c r="Q2666" s="46">
        <v>360</v>
      </c>
      <c r="R2666" s="19" t="s">
        <v>1544</v>
      </c>
      <c r="S2666" s="19" t="s">
        <v>21669</v>
      </c>
      <c r="T2666" s="19" t="s">
        <v>21670</v>
      </c>
      <c r="U2666" s="19" t="s">
        <v>21671</v>
      </c>
      <c r="V2666" s="19" t="s">
        <v>21672</v>
      </c>
      <c r="W2666" s="19" t="s">
        <v>5202</v>
      </c>
      <c r="X2666" s="19" t="s">
        <v>21673</v>
      </c>
      <c r="Y2666" s="19" t="s">
        <v>7923</v>
      </c>
      <c r="Z2666" s="19" t="s">
        <v>7924</v>
      </c>
      <c r="AA2666" s="46">
        <v>359</v>
      </c>
      <c r="AB2666" s="19" t="s">
        <v>464</v>
      </c>
      <c r="AC2666" s="19" t="s">
        <v>78</v>
      </c>
      <c r="AD2666" s="19" t="s">
        <v>16732</v>
      </c>
      <c r="AE2666" s="19" t="s">
        <v>16733</v>
      </c>
      <c r="AF2666" s="19" t="s">
        <v>1554</v>
      </c>
      <c r="AG2666" s="19" t="s">
        <v>2575</v>
      </c>
      <c r="AH2666" s="19" t="s">
        <v>1499</v>
      </c>
      <c r="AI2666" s="19" t="s">
        <v>1500</v>
      </c>
      <c r="AJ2666" s="45">
        <v>0</v>
      </c>
      <c r="AK2666" s="45">
        <v>0</v>
      </c>
      <c r="AL2666" s="19" t="s">
        <v>1501</v>
      </c>
      <c r="AM2666" s="46">
        <v>27120</v>
      </c>
      <c r="AN2666" s="46">
        <v>18040</v>
      </c>
      <c r="AO2666" s="46">
        <v>9080</v>
      </c>
      <c r="AP2666" s="45">
        <v>489.6</v>
      </c>
      <c r="AQ2666" s="45"/>
      <c r="AR2666" s="45" t="str">
        <f>IFERROR(VLOOKUP(AB2666,'Pedidos marco'!$A$1:$D$10000,4,0)," ")</f>
        <v xml:space="preserve"> </v>
      </c>
      <c r="AS2666" s="45">
        <f t="shared" si="287"/>
        <v>16</v>
      </c>
      <c r="AT2666" s="45" t="str">
        <f t="shared" si="288"/>
        <v>16</v>
      </c>
      <c r="AU2666" s="47">
        <v>18</v>
      </c>
      <c r="AV2666" s="19" t="str">
        <f t="shared" si="289"/>
        <v>04 April</v>
      </c>
      <c r="AW2666" s="19">
        <f t="shared" si="290"/>
        <v>1.36</v>
      </c>
      <c r="AX2666" s="19">
        <f t="shared" si="291"/>
        <v>27.200000000000003</v>
      </c>
      <c r="AY2666" s="19" t="e">
        <f>VLOOKUP(AG2666,Cías!$A$1:$E$10000,5,0)</f>
        <v>#N/A</v>
      </c>
      <c r="AZ2666" s="19" t="str">
        <f t="shared" si="292"/>
        <v>1013684</v>
      </c>
      <c r="BA2666" s="19" t="str">
        <f t="shared" si="293"/>
        <v>CASTRO NAVARRETE FRANCISCO ARMANDO</v>
      </c>
      <c r="BB2666" s="19" t="e">
        <f>VLOOKUP(AG2666,Cías!$A$1:$E$10000,3,0)</f>
        <v>#N/A</v>
      </c>
      <c r="BC2666" s="19"/>
      <c r="BD2666" s="19"/>
      <c r="BE2666" s="19"/>
      <c r="BF2666" s="19"/>
      <c r="BG2666" s="19"/>
      <c r="BH2666" s="19"/>
      <c r="BI2666" s="19"/>
      <c r="BJ2666" s="19"/>
    </row>
    <row r="2667" spans="1:62" ht="15" x14ac:dyDescent="0.2">
      <c r="A2667" s="19" t="s">
        <v>21674</v>
      </c>
      <c r="B2667" s="19" t="s">
        <v>1479</v>
      </c>
      <c r="C2667" s="43">
        <v>44667</v>
      </c>
      <c r="D2667" s="44">
        <v>0.43611111111111001</v>
      </c>
      <c r="E2667" s="19" t="s">
        <v>21675</v>
      </c>
      <c r="F2667" s="19" t="s">
        <v>21676</v>
      </c>
      <c r="G2667" s="19" t="s">
        <v>21677</v>
      </c>
      <c r="H2667" s="45">
        <v>734.18</v>
      </c>
      <c r="I2667" s="45">
        <v>823.17</v>
      </c>
      <c r="J2667" s="19" t="s">
        <v>1560</v>
      </c>
      <c r="K2667" s="19" t="s">
        <v>21678</v>
      </c>
      <c r="L2667" s="19" t="s">
        <v>21679</v>
      </c>
      <c r="M2667" s="19" t="s">
        <v>21680</v>
      </c>
      <c r="N2667" s="19" t="s">
        <v>21674</v>
      </c>
      <c r="O2667" s="19" t="s">
        <v>369</v>
      </c>
      <c r="P2667" s="19" t="s">
        <v>370</v>
      </c>
      <c r="Q2667" s="46">
        <v>120</v>
      </c>
      <c r="R2667" s="19" t="s">
        <v>1544</v>
      </c>
      <c r="S2667" s="19" t="s">
        <v>2188</v>
      </c>
      <c r="T2667" s="19" t="s">
        <v>2189</v>
      </c>
      <c r="U2667" s="19" t="s">
        <v>2190</v>
      </c>
      <c r="V2667" s="19" t="s">
        <v>2191</v>
      </c>
      <c r="W2667" s="19" t="s">
        <v>415</v>
      </c>
      <c r="X2667" s="19" t="s">
        <v>2192</v>
      </c>
      <c r="Y2667" s="19" t="s">
        <v>1980</v>
      </c>
      <c r="Z2667" s="19" t="s">
        <v>1981</v>
      </c>
      <c r="AA2667" s="46">
        <v>89</v>
      </c>
      <c r="AB2667" s="19" t="s">
        <v>445</v>
      </c>
      <c r="AC2667" s="19" t="s">
        <v>37</v>
      </c>
      <c r="AD2667" s="19" t="s">
        <v>2193</v>
      </c>
      <c r="AE2667" s="19" t="s">
        <v>2194</v>
      </c>
      <c r="AF2667" s="19" t="s">
        <v>1592</v>
      </c>
      <c r="AG2667" s="19" t="s">
        <v>2195</v>
      </c>
      <c r="AH2667" s="19" t="s">
        <v>1594</v>
      </c>
      <c r="AI2667" s="19" t="s">
        <v>1595</v>
      </c>
      <c r="AJ2667" s="45">
        <v>0.05</v>
      </c>
      <c r="AK2667" s="45">
        <v>6</v>
      </c>
      <c r="AL2667" s="19" t="s">
        <v>1501</v>
      </c>
      <c r="AM2667" s="46">
        <v>14433.824000000001</v>
      </c>
      <c r="AN2667" s="46">
        <v>6008.8239999999996</v>
      </c>
      <c r="AO2667" s="46">
        <v>8425</v>
      </c>
      <c r="AP2667" s="45">
        <v>52.8</v>
      </c>
      <c r="AQ2667" s="45"/>
      <c r="AR2667" s="45" t="str">
        <f>IFERROR(VLOOKUP(AB2667,'Pedidos marco'!$A$1:$D$10000,4,0)," ")</f>
        <v xml:space="preserve"> </v>
      </c>
      <c r="AS2667" s="45">
        <f t="shared" si="287"/>
        <v>16</v>
      </c>
      <c r="AT2667" s="45" t="str">
        <f t="shared" si="288"/>
        <v>16</v>
      </c>
      <c r="AU2667" s="47">
        <v>6</v>
      </c>
      <c r="AV2667" s="19" t="str">
        <f t="shared" si="289"/>
        <v>04 April</v>
      </c>
      <c r="AW2667" s="19">
        <f t="shared" si="290"/>
        <v>0.44</v>
      </c>
      <c r="AX2667" s="19">
        <f t="shared" si="291"/>
        <v>8.7999999999999989</v>
      </c>
      <c r="AY2667" s="19" t="e">
        <f>VLOOKUP(AG2667,Cías!$A$1:$E$10000,5,0)</f>
        <v>#N/A</v>
      </c>
      <c r="AZ2667" s="19" t="str">
        <f t="shared" si="292"/>
        <v>1024381</v>
      </c>
      <c r="BA2667" s="19" t="str">
        <f t="shared" si="293"/>
        <v>BALCAZAR GORDON ALEJANDRO</v>
      </c>
      <c r="BB2667" s="19" t="e">
        <f>VLOOKUP(AG2667,Cías!$A$1:$E$10000,3,0)</f>
        <v>#N/A</v>
      </c>
      <c r="BC2667" s="19"/>
      <c r="BD2667" s="19"/>
      <c r="BE2667" s="19"/>
      <c r="BF2667" s="19"/>
      <c r="BG2667" s="19"/>
      <c r="BH2667" s="19"/>
      <c r="BI2667" s="19"/>
      <c r="BJ2667" s="19"/>
    </row>
    <row r="2668" spans="1:62" ht="15" x14ac:dyDescent="0.2">
      <c r="A2668" s="19" t="s">
        <v>21674</v>
      </c>
      <c r="B2668" s="19" t="s">
        <v>1479</v>
      </c>
      <c r="C2668" s="43">
        <v>44667</v>
      </c>
      <c r="D2668" s="44">
        <v>0.43611111111111001</v>
      </c>
      <c r="E2668" s="19" t="s">
        <v>21681</v>
      </c>
      <c r="F2668" s="19" t="s">
        <v>21682</v>
      </c>
      <c r="G2668" s="19" t="s">
        <v>21683</v>
      </c>
      <c r="H2668" s="45">
        <v>3736.66</v>
      </c>
      <c r="I2668" s="45">
        <v>4189.57</v>
      </c>
      <c r="J2668" s="19" t="s">
        <v>1560</v>
      </c>
      <c r="K2668" s="19" t="s">
        <v>21684</v>
      </c>
      <c r="L2668" s="19" t="s">
        <v>21685</v>
      </c>
      <c r="M2668" s="19" t="s">
        <v>21686</v>
      </c>
      <c r="N2668" s="19" t="s">
        <v>21674</v>
      </c>
      <c r="O2668" s="19" t="s">
        <v>367</v>
      </c>
      <c r="P2668" s="19" t="s">
        <v>368</v>
      </c>
      <c r="Q2668" s="46">
        <v>560</v>
      </c>
      <c r="R2668" s="19" t="s">
        <v>1544</v>
      </c>
      <c r="S2668" s="19" t="s">
        <v>2188</v>
      </c>
      <c r="T2668" s="19" t="s">
        <v>2189</v>
      </c>
      <c r="U2668" s="19" t="s">
        <v>2190</v>
      </c>
      <c r="V2668" s="19" t="s">
        <v>2191</v>
      </c>
      <c r="W2668" s="19" t="s">
        <v>415</v>
      </c>
      <c r="X2668" s="19" t="s">
        <v>2192</v>
      </c>
      <c r="Y2668" s="19" t="s">
        <v>1980</v>
      </c>
      <c r="Z2668" s="19" t="s">
        <v>1981</v>
      </c>
      <c r="AA2668" s="46">
        <v>89</v>
      </c>
      <c r="AB2668" s="19" t="s">
        <v>445</v>
      </c>
      <c r="AC2668" s="19" t="s">
        <v>37</v>
      </c>
      <c r="AD2668" s="19" t="s">
        <v>2193</v>
      </c>
      <c r="AE2668" s="19" t="s">
        <v>2194</v>
      </c>
      <c r="AF2668" s="19" t="s">
        <v>1592</v>
      </c>
      <c r="AG2668" s="19" t="s">
        <v>2195</v>
      </c>
      <c r="AH2668" s="19" t="s">
        <v>1594</v>
      </c>
      <c r="AI2668" s="19" t="s">
        <v>1595</v>
      </c>
      <c r="AJ2668" s="45">
        <v>0.05</v>
      </c>
      <c r="AK2668" s="45">
        <v>28</v>
      </c>
      <c r="AL2668" s="19" t="s">
        <v>1501</v>
      </c>
      <c r="AM2668" s="46">
        <v>36466.175999999999</v>
      </c>
      <c r="AN2668" s="46">
        <v>28041.175999999999</v>
      </c>
      <c r="AO2668" s="46">
        <v>8425</v>
      </c>
      <c r="AP2668" s="45">
        <v>246.4</v>
      </c>
      <c r="AQ2668" s="45"/>
      <c r="AR2668" s="45" t="str">
        <f>IFERROR(VLOOKUP(AB2668,'Pedidos marco'!$A$1:$D$10000,4,0)," ")</f>
        <v xml:space="preserve"> </v>
      </c>
      <c r="AS2668" s="45">
        <f t="shared" si="287"/>
        <v>16</v>
      </c>
      <c r="AT2668" s="45" t="str">
        <f t="shared" si="288"/>
        <v>16</v>
      </c>
      <c r="AU2668" s="47">
        <v>28</v>
      </c>
      <c r="AV2668" s="19" t="str">
        <f t="shared" si="289"/>
        <v>04 April</v>
      </c>
      <c r="AW2668" s="19">
        <f t="shared" si="290"/>
        <v>0.44</v>
      </c>
      <c r="AX2668" s="19">
        <f t="shared" si="291"/>
        <v>8.8000000000000007</v>
      </c>
      <c r="AY2668" s="19" t="e">
        <f>VLOOKUP(AG2668,Cías!$A$1:$E$10000,5,0)</f>
        <v>#N/A</v>
      </c>
      <c r="AZ2668" s="19" t="str">
        <f t="shared" si="292"/>
        <v>1024381</v>
      </c>
      <c r="BA2668" s="19" t="str">
        <f t="shared" si="293"/>
        <v>BALCAZAR GORDON ALEJANDRO</v>
      </c>
      <c r="BB2668" s="19" t="e">
        <f>VLOOKUP(AG2668,Cías!$A$1:$E$10000,3,0)</f>
        <v>#N/A</v>
      </c>
      <c r="BC2668" s="19"/>
      <c r="BD2668" s="19"/>
      <c r="BE2668" s="19"/>
      <c r="BF2668" s="19"/>
      <c r="BG2668" s="19"/>
      <c r="BH2668" s="19"/>
      <c r="BI2668" s="19"/>
      <c r="BJ2668" s="19"/>
    </row>
    <row r="2669" spans="1:62" ht="15" x14ac:dyDescent="0.2">
      <c r="A2669" s="19" t="s">
        <v>21687</v>
      </c>
      <c r="B2669" s="19" t="s">
        <v>1479</v>
      </c>
      <c r="C2669" s="43">
        <v>44667</v>
      </c>
      <c r="D2669" s="44">
        <v>0.43819444444444</v>
      </c>
      <c r="E2669" s="19" t="s">
        <v>21688</v>
      </c>
      <c r="F2669" s="19" t="s">
        <v>21689</v>
      </c>
      <c r="G2669" s="19" t="s">
        <v>21690</v>
      </c>
      <c r="H2669" s="45">
        <v>3271.78</v>
      </c>
      <c r="I2669" s="45">
        <v>3668.34</v>
      </c>
      <c r="J2669" s="19" t="s">
        <v>1560</v>
      </c>
      <c r="K2669" s="19" t="s">
        <v>21691</v>
      </c>
      <c r="L2669" s="19" t="s">
        <v>21692</v>
      </c>
      <c r="M2669" s="19" t="s">
        <v>21693</v>
      </c>
      <c r="N2669" s="19" t="s">
        <v>21687</v>
      </c>
      <c r="O2669" s="19" t="s">
        <v>371</v>
      </c>
      <c r="P2669" s="19" t="s">
        <v>372</v>
      </c>
      <c r="Q2669" s="46">
        <v>480</v>
      </c>
      <c r="R2669" s="19" t="s">
        <v>1544</v>
      </c>
      <c r="S2669" s="19" t="s">
        <v>5443</v>
      </c>
      <c r="T2669" s="19" t="s">
        <v>5444</v>
      </c>
      <c r="U2669" s="19" t="s">
        <v>5445</v>
      </c>
      <c r="V2669" s="19" t="s">
        <v>5446</v>
      </c>
      <c r="W2669" s="19" t="s">
        <v>1865</v>
      </c>
      <c r="X2669" s="19" t="s">
        <v>5447</v>
      </c>
      <c r="Y2669" s="19" t="s">
        <v>1867</v>
      </c>
      <c r="Z2669" s="19" t="s">
        <v>1868</v>
      </c>
      <c r="AA2669" s="46">
        <v>30</v>
      </c>
      <c r="AB2669" s="19" t="s">
        <v>557</v>
      </c>
      <c r="AC2669" s="19" t="s">
        <v>268</v>
      </c>
      <c r="AD2669" s="19" t="s">
        <v>6397</v>
      </c>
      <c r="AE2669" s="19" t="s">
        <v>1481</v>
      </c>
      <c r="AF2669" s="19" t="s">
        <v>1719</v>
      </c>
      <c r="AG2669" s="19" t="s">
        <v>6398</v>
      </c>
      <c r="AH2669" s="19" t="s">
        <v>1594</v>
      </c>
      <c r="AI2669" s="19" t="s">
        <v>1595</v>
      </c>
      <c r="AJ2669" s="45">
        <v>0.05</v>
      </c>
      <c r="AK2669" s="45">
        <v>24</v>
      </c>
      <c r="AL2669" s="19" t="s">
        <v>1501</v>
      </c>
      <c r="AM2669" s="46">
        <v>38240</v>
      </c>
      <c r="AN2669" s="46">
        <v>24060</v>
      </c>
      <c r="AO2669" s="46">
        <v>14180</v>
      </c>
      <c r="AP2669" s="45">
        <v>91.2</v>
      </c>
      <c r="AQ2669" s="45"/>
      <c r="AR2669" s="45" t="str">
        <f>IFERROR(VLOOKUP(AB2669,'Pedidos marco'!$A$1:$D$10000,4,0)," ")</f>
        <v xml:space="preserve"> </v>
      </c>
      <c r="AS2669" s="45">
        <f t="shared" si="287"/>
        <v>16</v>
      </c>
      <c r="AT2669" s="45" t="str">
        <f t="shared" si="288"/>
        <v>16</v>
      </c>
      <c r="AU2669" s="47">
        <v>24</v>
      </c>
      <c r="AV2669" s="19" t="str">
        <f t="shared" si="289"/>
        <v>04 April</v>
      </c>
      <c r="AW2669" s="19">
        <f t="shared" si="290"/>
        <v>0.19</v>
      </c>
      <c r="AX2669" s="19">
        <f t="shared" si="291"/>
        <v>3.8000000000000003</v>
      </c>
      <c r="AY2669" s="19" t="e">
        <f>VLOOKUP(AG2669,Cías!$A$1:$E$10000,5,0)</f>
        <v>#N/A</v>
      </c>
      <c r="AZ2669" s="19" t="str">
        <f t="shared" si="292"/>
        <v>10004775</v>
      </c>
      <c r="BA2669" s="19" t="str">
        <f t="shared" si="293"/>
        <v>ROSERO REYES KAREN AMPARO</v>
      </c>
      <c r="BB2669" s="19" t="e">
        <f>VLOOKUP(AG2669,Cías!$A$1:$E$10000,3,0)</f>
        <v>#N/A</v>
      </c>
      <c r="BC2669" s="19"/>
      <c r="BD2669" s="19"/>
      <c r="BE2669" s="19"/>
      <c r="BF2669" s="19"/>
      <c r="BG2669" s="19"/>
      <c r="BH2669" s="19"/>
      <c r="BI2669" s="19"/>
      <c r="BJ2669" s="19"/>
    </row>
    <row r="2670" spans="1:62" ht="15" x14ac:dyDescent="0.2">
      <c r="A2670" s="19" t="s">
        <v>21694</v>
      </c>
      <c r="B2670" s="19" t="s">
        <v>1479</v>
      </c>
      <c r="C2670" s="43">
        <v>44667</v>
      </c>
      <c r="D2670" s="44">
        <v>0.43888888888888999</v>
      </c>
      <c r="E2670" s="19" t="s">
        <v>21695</v>
      </c>
      <c r="F2670" s="19" t="s">
        <v>21696</v>
      </c>
      <c r="G2670" s="19" t="s">
        <v>21697</v>
      </c>
      <c r="H2670" s="45">
        <v>1227.31</v>
      </c>
      <c r="I2670" s="45">
        <v>1376.07</v>
      </c>
      <c r="J2670" s="19" t="s">
        <v>1560</v>
      </c>
      <c r="K2670" s="19" t="s">
        <v>21698</v>
      </c>
      <c r="L2670" s="19" t="s">
        <v>21699</v>
      </c>
      <c r="M2670" s="19" t="s">
        <v>21700</v>
      </c>
      <c r="N2670" s="19" t="s">
        <v>21694</v>
      </c>
      <c r="O2670" s="19" t="s">
        <v>369</v>
      </c>
      <c r="P2670" s="19" t="s">
        <v>370</v>
      </c>
      <c r="Q2670" s="46">
        <v>200</v>
      </c>
      <c r="R2670" s="19" t="s">
        <v>1544</v>
      </c>
      <c r="S2670" s="19" t="s">
        <v>5029</v>
      </c>
      <c r="T2670" s="19" t="s">
        <v>5030</v>
      </c>
      <c r="U2670" s="19" t="s">
        <v>21701</v>
      </c>
      <c r="V2670" s="19" t="s">
        <v>21702</v>
      </c>
      <c r="W2670" s="19" t="s">
        <v>2092</v>
      </c>
      <c r="X2670" s="19" t="s">
        <v>21703</v>
      </c>
      <c r="Y2670" s="19" t="s">
        <v>2094</v>
      </c>
      <c r="Z2670" s="19" t="s">
        <v>2095</v>
      </c>
      <c r="AA2670" s="46">
        <v>130</v>
      </c>
      <c r="AB2670" s="19" t="s">
        <v>518</v>
      </c>
      <c r="AC2670" s="19" t="s">
        <v>189</v>
      </c>
      <c r="AD2670" s="19" t="s">
        <v>3640</v>
      </c>
      <c r="AE2670" s="19" t="s">
        <v>3641</v>
      </c>
      <c r="AF2670" s="19" t="s">
        <v>1554</v>
      </c>
      <c r="AG2670" s="19" t="s">
        <v>3642</v>
      </c>
      <c r="AH2670" s="19" t="s">
        <v>1499</v>
      </c>
      <c r="AI2670" s="19" t="s">
        <v>1500</v>
      </c>
      <c r="AJ2670" s="45">
        <v>0</v>
      </c>
      <c r="AK2670" s="45">
        <v>0</v>
      </c>
      <c r="AL2670" s="19" t="s">
        <v>1501</v>
      </c>
      <c r="AM2670" s="46">
        <v>14562.222</v>
      </c>
      <c r="AN2670" s="46">
        <v>10022.222</v>
      </c>
      <c r="AO2670" s="46">
        <v>4540</v>
      </c>
      <c r="AP2670" s="45">
        <v>108</v>
      </c>
      <c r="AQ2670" s="45"/>
      <c r="AR2670" s="45" t="str">
        <f>IFERROR(VLOOKUP(AB2670,'Pedidos marco'!$A$1:$D$10000,4,0)," ")</f>
        <v xml:space="preserve"> </v>
      </c>
      <c r="AS2670" s="45">
        <f t="shared" si="287"/>
        <v>16</v>
      </c>
      <c r="AT2670" s="45" t="str">
        <f t="shared" si="288"/>
        <v>16</v>
      </c>
      <c r="AU2670" s="47">
        <v>10</v>
      </c>
      <c r="AV2670" s="19" t="str">
        <f t="shared" si="289"/>
        <v>04 April</v>
      </c>
      <c r="AW2670" s="19">
        <f t="shared" si="290"/>
        <v>0.54</v>
      </c>
      <c r="AX2670" s="19">
        <f t="shared" si="291"/>
        <v>10.8</v>
      </c>
      <c r="AY2670" s="19" t="e">
        <f>VLOOKUP(AG2670,Cías!$A$1:$E$10000,5,0)</f>
        <v>#N/A</v>
      </c>
      <c r="AZ2670" s="19" t="str">
        <f t="shared" si="292"/>
        <v>10003460</v>
      </c>
      <c r="BA2670" s="19" t="str">
        <f t="shared" si="293"/>
        <v>MALDONADO LASSO WILZON GUIDO</v>
      </c>
      <c r="BB2670" s="19" t="e">
        <f>VLOOKUP(AG2670,Cías!$A$1:$E$10000,3,0)</f>
        <v>#N/A</v>
      </c>
      <c r="BC2670" s="19"/>
      <c r="BD2670" s="19"/>
      <c r="BE2670" s="19"/>
      <c r="BF2670" s="19"/>
      <c r="BG2670" s="19"/>
      <c r="BH2670" s="19"/>
      <c r="BI2670" s="19"/>
      <c r="BJ2670" s="19"/>
    </row>
    <row r="2671" spans="1:62" ht="15" x14ac:dyDescent="0.2">
      <c r="A2671" s="19" t="s">
        <v>21694</v>
      </c>
      <c r="B2671" s="19" t="s">
        <v>1479</v>
      </c>
      <c r="C2671" s="43">
        <v>44667</v>
      </c>
      <c r="D2671" s="44">
        <v>0.43888888888888999</v>
      </c>
      <c r="E2671" s="19" t="s">
        <v>21704</v>
      </c>
      <c r="F2671" s="19" t="s">
        <v>21705</v>
      </c>
      <c r="G2671" s="19" t="s">
        <v>21706</v>
      </c>
      <c r="H2671" s="45">
        <v>1070.0999999999999</v>
      </c>
      <c r="I2671" s="45">
        <v>1199.8</v>
      </c>
      <c r="J2671" s="19" t="s">
        <v>1560</v>
      </c>
      <c r="K2671" s="19" t="s">
        <v>21707</v>
      </c>
      <c r="L2671" s="19" t="s">
        <v>21708</v>
      </c>
      <c r="M2671" s="19" t="s">
        <v>21709</v>
      </c>
      <c r="N2671" s="19" t="s">
        <v>21694</v>
      </c>
      <c r="O2671" s="19" t="s">
        <v>367</v>
      </c>
      <c r="P2671" s="19" t="s">
        <v>368</v>
      </c>
      <c r="Q2671" s="46">
        <v>160</v>
      </c>
      <c r="R2671" s="19" t="s">
        <v>1544</v>
      </c>
      <c r="S2671" s="19" t="s">
        <v>5029</v>
      </c>
      <c r="T2671" s="19" t="s">
        <v>5030</v>
      </c>
      <c r="U2671" s="19" t="s">
        <v>21701</v>
      </c>
      <c r="V2671" s="19" t="s">
        <v>21702</v>
      </c>
      <c r="W2671" s="19" t="s">
        <v>2092</v>
      </c>
      <c r="X2671" s="19" t="s">
        <v>21703</v>
      </c>
      <c r="Y2671" s="19" t="s">
        <v>2094</v>
      </c>
      <c r="Z2671" s="19" t="s">
        <v>2095</v>
      </c>
      <c r="AA2671" s="46">
        <v>130</v>
      </c>
      <c r="AB2671" s="19" t="s">
        <v>518</v>
      </c>
      <c r="AC2671" s="19" t="s">
        <v>189</v>
      </c>
      <c r="AD2671" s="19" t="s">
        <v>3640</v>
      </c>
      <c r="AE2671" s="19" t="s">
        <v>3641</v>
      </c>
      <c r="AF2671" s="19" t="s">
        <v>1554</v>
      </c>
      <c r="AG2671" s="19" t="s">
        <v>3642</v>
      </c>
      <c r="AH2671" s="19" t="s">
        <v>1499</v>
      </c>
      <c r="AI2671" s="19" t="s">
        <v>1500</v>
      </c>
      <c r="AJ2671" s="45">
        <v>0</v>
      </c>
      <c r="AK2671" s="45">
        <v>0</v>
      </c>
      <c r="AL2671" s="19" t="s">
        <v>1501</v>
      </c>
      <c r="AM2671" s="46">
        <v>12557.778</v>
      </c>
      <c r="AN2671" s="46">
        <v>8017.7780000000002</v>
      </c>
      <c r="AO2671" s="46">
        <v>4540</v>
      </c>
      <c r="AP2671" s="45">
        <v>86.4</v>
      </c>
      <c r="AQ2671" s="45"/>
      <c r="AR2671" s="45" t="str">
        <f>IFERROR(VLOOKUP(AB2671,'Pedidos marco'!$A$1:$D$10000,4,0)," ")</f>
        <v xml:space="preserve"> </v>
      </c>
      <c r="AS2671" s="45">
        <f t="shared" si="287"/>
        <v>16</v>
      </c>
      <c r="AT2671" s="45" t="str">
        <f t="shared" si="288"/>
        <v>16</v>
      </c>
      <c r="AU2671" s="47">
        <v>8</v>
      </c>
      <c r="AV2671" s="19" t="str">
        <f t="shared" si="289"/>
        <v>04 April</v>
      </c>
      <c r="AW2671" s="19">
        <f t="shared" si="290"/>
        <v>0.54</v>
      </c>
      <c r="AX2671" s="19">
        <f t="shared" si="291"/>
        <v>10.8</v>
      </c>
      <c r="AY2671" s="19" t="e">
        <f>VLOOKUP(AG2671,Cías!$A$1:$E$10000,5,0)</f>
        <v>#N/A</v>
      </c>
      <c r="AZ2671" s="19" t="str">
        <f t="shared" si="292"/>
        <v>10003460</v>
      </c>
      <c r="BA2671" s="19" t="str">
        <f t="shared" si="293"/>
        <v>MALDONADO LASSO WILZON GUIDO</v>
      </c>
      <c r="BB2671" s="19" t="e">
        <f>VLOOKUP(AG2671,Cías!$A$1:$E$10000,3,0)</f>
        <v>#N/A</v>
      </c>
      <c r="BC2671" s="19"/>
      <c r="BD2671" s="19"/>
      <c r="BE2671" s="19"/>
      <c r="BF2671" s="19"/>
      <c r="BG2671" s="19"/>
      <c r="BH2671" s="19"/>
      <c r="BI2671" s="19"/>
      <c r="BJ2671" s="19"/>
    </row>
    <row r="2672" spans="1:62" ht="15" x14ac:dyDescent="0.2">
      <c r="A2672" s="19" t="s">
        <v>21710</v>
      </c>
      <c r="B2672" s="19" t="s">
        <v>1479</v>
      </c>
      <c r="C2672" s="43">
        <v>44667</v>
      </c>
      <c r="D2672" s="44">
        <v>0.44097222222221999</v>
      </c>
      <c r="E2672" s="19" t="s">
        <v>21711</v>
      </c>
      <c r="F2672" s="19" t="s">
        <v>21712</v>
      </c>
      <c r="G2672" s="19" t="s">
        <v>21713</v>
      </c>
      <c r="H2672" s="45">
        <v>4313.6000000000004</v>
      </c>
      <c r="I2672" s="45">
        <v>4836.43</v>
      </c>
      <c r="J2672" s="19" t="s">
        <v>1560</v>
      </c>
      <c r="K2672" s="19" t="s">
        <v>21714</v>
      </c>
      <c r="L2672" s="19" t="s">
        <v>21715</v>
      </c>
      <c r="M2672" s="19" t="s">
        <v>21716</v>
      </c>
      <c r="N2672" s="19" t="s">
        <v>21710</v>
      </c>
      <c r="O2672" s="19" t="s">
        <v>367</v>
      </c>
      <c r="P2672" s="19" t="s">
        <v>368</v>
      </c>
      <c r="Q2672" s="46">
        <v>640</v>
      </c>
      <c r="R2672" s="19" t="s">
        <v>1544</v>
      </c>
      <c r="S2672" s="19" t="s">
        <v>2401</v>
      </c>
      <c r="T2672" s="19" t="s">
        <v>2402</v>
      </c>
      <c r="U2672" s="19" t="s">
        <v>3280</v>
      </c>
      <c r="V2672" s="19" t="s">
        <v>3281</v>
      </c>
      <c r="W2672" s="19" t="s">
        <v>415</v>
      </c>
      <c r="X2672" s="19" t="s">
        <v>3282</v>
      </c>
      <c r="Y2672" s="19" t="s">
        <v>2571</v>
      </c>
      <c r="Z2672" s="19" t="s">
        <v>2572</v>
      </c>
      <c r="AA2672" s="46">
        <v>110</v>
      </c>
      <c r="AB2672" s="19" t="s">
        <v>591</v>
      </c>
      <c r="AC2672" s="19" t="s">
        <v>339</v>
      </c>
      <c r="AD2672" s="19" t="s">
        <v>6796</v>
      </c>
      <c r="AE2672" s="19" t="s">
        <v>6797</v>
      </c>
      <c r="AF2672" s="19" t="s">
        <v>1592</v>
      </c>
      <c r="AG2672" s="19" t="s">
        <v>6798</v>
      </c>
      <c r="AH2672" s="19" t="s">
        <v>1594</v>
      </c>
      <c r="AI2672" s="19" t="s">
        <v>1595</v>
      </c>
      <c r="AJ2672" s="45">
        <v>0.05</v>
      </c>
      <c r="AK2672" s="45">
        <v>32</v>
      </c>
      <c r="AL2672" s="19" t="s">
        <v>1501</v>
      </c>
      <c r="AM2672" s="46">
        <v>50100</v>
      </c>
      <c r="AN2672" s="46">
        <v>32000</v>
      </c>
      <c r="AO2672" s="46">
        <v>18100</v>
      </c>
      <c r="AP2672" s="45">
        <v>275.2</v>
      </c>
      <c r="AQ2672" s="45"/>
      <c r="AR2672" s="45" t="str">
        <f>IFERROR(VLOOKUP(AB2672,'Pedidos marco'!$A$1:$D$10000,4,0)," ")</f>
        <v xml:space="preserve"> </v>
      </c>
      <c r="AS2672" s="45">
        <f t="shared" si="287"/>
        <v>16</v>
      </c>
      <c r="AT2672" s="45" t="str">
        <f t="shared" si="288"/>
        <v>16</v>
      </c>
      <c r="AU2672" s="47">
        <v>32</v>
      </c>
      <c r="AV2672" s="19" t="str">
        <f t="shared" si="289"/>
        <v>04 April</v>
      </c>
      <c r="AW2672" s="19">
        <f t="shared" si="290"/>
        <v>0.43</v>
      </c>
      <c r="AX2672" s="19">
        <f t="shared" si="291"/>
        <v>8.6</v>
      </c>
      <c r="AY2672" s="19" t="e">
        <f>VLOOKUP(AG2672,Cías!$A$1:$E$10000,5,0)</f>
        <v>#N/A</v>
      </c>
      <c r="AZ2672" s="19" t="str">
        <f t="shared" si="292"/>
        <v>1014018</v>
      </c>
      <c r="BA2672" s="19" t="str">
        <f t="shared" si="293"/>
        <v>VINUEZA PINTO EDISON CRISTOBAL</v>
      </c>
      <c r="BB2672" s="19" t="e">
        <f>VLOOKUP(AG2672,Cías!$A$1:$E$10000,3,0)</f>
        <v>#N/A</v>
      </c>
      <c r="BC2672" s="19"/>
      <c r="BD2672" s="19"/>
      <c r="BE2672" s="19"/>
      <c r="BF2672" s="19"/>
      <c r="BG2672" s="19"/>
      <c r="BH2672" s="19"/>
      <c r="BI2672" s="19"/>
      <c r="BJ2672" s="19"/>
    </row>
    <row r="2673" spans="1:62" ht="15" x14ac:dyDescent="0.2">
      <c r="A2673" s="19" t="s">
        <v>21717</v>
      </c>
      <c r="B2673" s="19" t="s">
        <v>1479</v>
      </c>
      <c r="C2673" s="43">
        <v>44667</v>
      </c>
      <c r="D2673" s="44">
        <v>0.44444444444443998</v>
      </c>
      <c r="E2673" s="19" t="s">
        <v>21718</v>
      </c>
      <c r="F2673" s="19" t="s">
        <v>21719</v>
      </c>
      <c r="G2673" s="19" t="s">
        <v>21720</v>
      </c>
      <c r="H2673" s="45">
        <v>249.4</v>
      </c>
      <c r="I2673" s="45">
        <v>279.63</v>
      </c>
      <c r="J2673" s="19" t="s">
        <v>1560</v>
      </c>
      <c r="K2673" s="19" t="s">
        <v>21721</v>
      </c>
      <c r="L2673" s="19" t="s">
        <v>21722</v>
      </c>
      <c r="M2673" s="19" t="s">
        <v>21723</v>
      </c>
      <c r="N2673" s="19" t="s">
        <v>21717</v>
      </c>
      <c r="O2673" s="19" t="s">
        <v>369</v>
      </c>
      <c r="P2673" s="19" t="s">
        <v>370</v>
      </c>
      <c r="Q2673" s="46">
        <v>40</v>
      </c>
      <c r="R2673" s="19" t="s">
        <v>1544</v>
      </c>
      <c r="S2673" s="19" t="s">
        <v>1712</v>
      </c>
      <c r="T2673" s="19" t="s">
        <v>1713</v>
      </c>
      <c r="U2673" s="19" t="s">
        <v>1714</v>
      </c>
      <c r="V2673" s="19" t="s">
        <v>1715</v>
      </c>
      <c r="W2673" s="19" t="s">
        <v>1627</v>
      </c>
      <c r="X2673" s="19" t="s">
        <v>1716</v>
      </c>
      <c r="Y2673" s="19" t="s">
        <v>1629</v>
      </c>
      <c r="Z2673" s="19" t="s">
        <v>1630</v>
      </c>
      <c r="AA2673" s="46">
        <v>40</v>
      </c>
      <c r="AB2673" s="19" t="s">
        <v>459</v>
      </c>
      <c r="AC2673" s="19" t="s">
        <v>68</v>
      </c>
      <c r="AD2673" s="19" t="s">
        <v>4807</v>
      </c>
      <c r="AE2673" s="19" t="s">
        <v>4808</v>
      </c>
      <c r="AF2673" s="19" t="s">
        <v>1719</v>
      </c>
      <c r="AG2673" s="19" t="s">
        <v>4809</v>
      </c>
      <c r="AH2673" s="19" t="s">
        <v>1594</v>
      </c>
      <c r="AI2673" s="19" t="s">
        <v>1595</v>
      </c>
      <c r="AJ2673" s="45">
        <v>0.05</v>
      </c>
      <c r="AK2673" s="45">
        <v>2</v>
      </c>
      <c r="AL2673" s="19" t="s">
        <v>1501</v>
      </c>
      <c r="AM2673" s="46">
        <v>8653.3330000000005</v>
      </c>
      <c r="AN2673" s="46">
        <v>2003.3330000000001</v>
      </c>
      <c r="AO2673" s="46">
        <v>6650</v>
      </c>
      <c r="AP2673" s="45">
        <v>8.4</v>
      </c>
      <c r="AQ2673" s="45"/>
      <c r="AR2673" s="45" t="str">
        <f>IFERROR(VLOOKUP(AB2673,'Pedidos marco'!$A$1:$D$10000,4,0)," ")</f>
        <v xml:space="preserve"> </v>
      </c>
      <c r="AS2673" s="45">
        <f t="shared" si="287"/>
        <v>16</v>
      </c>
      <c r="AT2673" s="45" t="str">
        <f t="shared" si="288"/>
        <v>16</v>
      </c>
      <c r="AU2673" s="47">
        <v>2</v>
      </c>
      <c r="AV2673" s="19" t="str">
        <f t="shared" si="289"/>
        <v>04 April</v>
      </c>
      <c r="AW2673" s="19">
        <f t="shared" si="290"/>
        <v>0.21000000000000002</v>
      </c>
      <c r="AX2673" s="19">
        <f t="shared" si="291"/>
        <v>4.2</v>
      </c>
      <c r="AY2673" s="19" t="e">
        <f>VLOOKUP(AG2673,Cías!$A$1:$E$10000,5,0)</f>
        <v>#N/A</v>
      </c>
      <c r="AZ2673" s="19" t="str">
        <f t="shared" si="292"/>
        <v>1021688</v>
      </c>
      <c r="BA2673" s="19" t="str">
        <f t="shared" si="293"/>
        <v>CADENA CIFUENTES IVON SILVANA</v>
      </c>
      <c r="BB2673" s="19" t="e">
        <f>VLOOKUP(AG2673,Cías!$A$1:$E$10000,3,0)</f>
        <v>#N/A</v>
      </c>
      <c r="BC2673" s="19"/>
      <c r="BD2673" s="19"/>
      <c r="BE2673" s="19"/>
      <c r="BF2673" s="19"/>
      <c r="BG2673" s="19"/>
      <c r="BH2673" s="19"/>
      <c r="BI2673" s="19"/>
      <c r="BJ2673" s="19"/>
    </row>
    <row r="2674" spans="1:62" ht="15" x14ac:dyDescent="0.2">
      <c r="A2674" s="19" t="s">
        <v>21717</v>
      </c>
      <c r="B2674" s="19" t="s">
        <v>1479</v>
      </c>
      <c r="C2674" s="43">
        <v>44667</v>
      </c>
      <c r="D2674" s="44">
        <v>0.44444444444443998</v>
      </c>
      <c r="E2674" s="19" t="s">
        <v>21724</v>
      </c>
      <c r="F2674" s="19" t="s">
        <v>21725</v>
      </c>
      <c r="G2674" s="19" t="s">
        <v>21726</v>
      </c>
      <c r="H2674" s="45">
        <v>2990.46</v>
      </c>
      <c r="I2674" s="45">
        <v>3352.93</v>
      </c>
      <c r="J2674" s="19" t="s">
        <v>1560</v>
      </c>
      <c r="K2674" s="19" t="s">
        <v>21721</v>
      </c>
      <c r="L2674" s="19" t="s">
        <v>21727</v>
      </c>
      <c r="M2674" s="19" t="s">
        <v>21728</v>
      </c>
      <c r="N2674" s="19" t="s">
        <v>21717</v>
      </c>
      <c r="O2674" s="19" t="s">
        <v>367</v>
      </c>
      <c r="P2674" s="19" t="s">
        <v>368</v>
      </c>
      <c r="Q2674" s="46">
        <v>440</v>
      </c>
      <c r="R2674" s="19" t="s">
        <v>1544</v>
      </c>
      <c r="S2674" s="19" t="s">
        <v>1712</v>
      </c>
      <c r="T2674" s="19" t="s">
        <v>1713</v>
      </c>
      <c r="U2674" s="19" t="s">
        <v>1714</v>
      </c>
      <c r="V2674" s="19" t="s">
        <v>1715</v>
      </c>
      <c r="W2674" s="19" t="s">
        <v>1627</v>
      </c>
      <c r="X2674" s="19" t="s">
        <v>1716</v>
      </c>
      <c r="Y2674" s="19" t="s">
        <v>1629</v>
      </c>
      <c r="Z2674" s="19" t="s">
        <v>1630</v>
      </c>
      <c r="AA2674" s="46">
        <v>40</v>
      </c>
      <c r="AB2674" s="19" t="s">
        <v>459</v>
      </c>
      <c r="AC2674" s="19" t="s">
        <v>68</v>
      </c>
      <c r="AD2674" s="19" t="s">
        <v>4807</v>
      </c>
      <c r="AE2674" s="19" t="s">
        <v>4808</v>
      </c>
      <c r="AF2674" s="19" t="s">
        <v>1719</v>
      </c>
      <c r="AG2674" s="19" t="s">
        <v>4809</v>
      </c>
      <c r="AH2674" s="19" t="s">
        <v>1594</v>
      </c>
      <c r="AI2674" s="19" t="s">
        <v>1595</v>
      </c>
      <c r="AJ2674" s="45">
        <v>0.05</v>
      </c>
      <c r="AK2674" s="45">
        <v>22</v>
      </c>
      <c r="AL2674" s="19" t="s">
        <v>1501</v>
      </c>
      <c r="AM2674" s="46">
        <v>28686.667000000001</v>
      </c>
      <c r="AN2674" s="46">
        <v>22036.667000000001</v>
      </c>
      <c r="AO2674" s="46">
        <v>6650</v>
      </c>
      <c r="AP2674" s="45">
        <v>92.4</v>
      </c>
      <c r="AQ2674" s="45"/>
      <c r="AR2674" s="45" t="str">
        <f>IFERROR(VLOOKUP(AB2674,'Pedidos marco'!$A$1:$D$10000,4,0)," ")</f>
        <v xml:space="preserve"> </v>
      </c>
      <c r="AS2674" s="45">
        <f t="shared" si="287"/>
        <v>16</v>
      </c>
      <c r="AT2674" s="45" t="str">
        <f t="shared" si="288"/>
        <v>16</v>
      </c>
      <c r="AU2674" s="47">
        <v>22</v>
      </c>
      <c r="AV2674" s="19" t="str">
        <f t="shared" si="289"/>
        <v>04 April</v>
      </c>
      <c r="AW2674" s="19">
        <f t="shared" si="290"/>
        <v>0.21000000000000002</v>
      </c>
      <c r="AX2674" s="19">
        <f t="shared" si="291"/>
        <v>4.2</v>
      </c>
      <c r="AY2674" s="19" t="e">
        <f>VLOOKUP(AG2674,Cías!$A$1:$E$10000,5,0)</f>
        <v>#N/A</v>
      </c>
      <c r="AZ2674" s="19" t="str">
        <f t="shared" si="292"/>
        <v>1021688</v>
      </c>
      <c r="BA2674" s="19" t="str">
        <f t="shared" si="293"/>
        <v>CADENA CIFUENTES IVON SILVANA</v>
      </c>
      <c r="BB2674" s="19" t="e">
        <f>VLOOKUP(AG2674,Cías!$A$1:$E$10000,3,0)</f>
        <v>#N/A</v>
      </c>
      <c r="BC2674" s="19"/>
      <c r="BD2674" s="19"/>
      <c r="BE2674" s="19"/>
      <c r="BF2674" s="19"/>
      <c r="BG2674" s="19"/>
      <c r="BH2674" s="19"/>
      <c r="BI2674" s="19"/>
      <c r="BJ2674" s="19"/>
    </row>
    <row r="2675" spans="1:62" ht="15" x14ac:dyDescent="0.2">
      <c r="A2675" s="19" t="s">
        <v>21729</v>
      </c>
      <c r="B2675" s="19" t="s">
        <v>1479</v>
      </c>
      <c r="C2675" s="43">
        <v>44667</v>
      </c>
      <c r="D2675" s="44">
        <v>0.44722222222222002</v>
      </c>
      <c r="E2675" s="19" t="s">
        <v>21730</v>
      </c>
      <c r="F2675" s="19" t="s">
        <v>1481</v>
      </c>
      <c r="G2675" s="19" t="s">
        <v>1481</v>
      </c>
      <c r="H2675" s="45">
        <v>0</v>
      </c>
      <c r="I2675" s="45">
        <v>0</v>
      </c>
      <c r="J2675" s="19" t="s">
        <v>1482</v>
      </c>
      <c r="K2675" s="19" t="s">
        <v>21731</v>
      </c>
      <c r="L2675" s="19" t="s">
        <v>21732</v>
      </c>
      <c r="M2675" s="19" t="s">
        <v>21733</v>
      </c>
      <c r="N2675" s="19" t="s">
        <v>21729</v>
      </c>
      <c r="O2675" s="19" t="s">
        <v>1486</v>
      </c>
      <c r="P2675" s="19" t="s">
        <v>1487</v>
      </c>
      <c r="Q2675" s="46">
        <v>30.94</v>
      </c>
      <c r="R2675" s="19" t="s">
        <v>1488</v>
      </c>
      <c r="S2675" s="19" t="s">
        <v>1489</v>
      </c>
      <c r="T2675" s="19" t="s">
        <v>418</v>
      </c>
      <c r="U2675" s="19" t="s">
        <v>1508</v>
      </c>
      <c r="V2675" s="19" t="s">
        <v>1509</v>
      </c>
      <c r="W2675" s="19" t="s">
        <v>415</v>
      </c>
      <c r="X2675" s="19" t="s">
        <v>1510</v>
      </c>
      <c r="Y2675" s="19" t="s">
        <v>1511</v>
      </c>
      <c r="Z2675" s="19" t="s">
        <v>1512</v>
      </c>
      <c r="AA2675" s="46">
        <v>113</v>
      </c>
      <c r="AB2675" s="19" t="s">
        <v>1513</v>
      </c>
      <c r="AC2675" s="19" t="s">
        <v>418</v>
      </c>
      <c r="AD2675" s="19" t="s">
        <v>1523</v>
      </c>
      <c r="AE2675" s="19" t="s">
        <v>1481</v>
      </c>
      <c r="AF2675" s="19" t="s">
        <v>1497</v>
      </c>
      <c r="AG2675" s="19" t="s">
        <v>1524</v>
      </c>
      <c r="AH2675" s="19" t="s">
        <v>1499</v>
      </c>
      <c r="AI2675" s="19" t="s">
        <v>1500</v>
      </c>
      <c r="AJ2675" s="45">
        <v>0</v>
      </c>
      <c r="AK2675" s="45">
        <v>0</v>
      </c>
      <c r="AL2675" s="19" t="s">
        <v>1517</v>
      </c>
      <c r="AM2675" s="46">
        <v>47770</v>
      </c>
      <c r="AN2675" s="46">
        <v>30940</v>
      </c>
      <c r="AO2675" s="46">
        <v>16830</v>
      </c>
      <c r="AP2675" s="45">
        <v>0</v>
      </c>
      <c r="AQ2675" s="45"/>
      <c r="AR2675" s="45" t="str">
        <f>IFERROR(VLOOKUP(AB2675,'Pedidos marco'!$A$1:$D$10000,4,0)," ")</f>
        <v xml:space="preserve"> </v>
      </c>
      <c r="AS2675" s="45">
        <f t="shared" si="287"/>
        <v>16</v>
      </c>
      <c r="AT2675" s="45" t="str">
        <f t="shared" si="288"/>
        <v>16</v>
      </c>
      <c r="AU2675" s="47">
        <v>30.94</v>
      </c>
      <c r="AV2675" s="19" t="str">
        <f t="shared" si="289"/>
        <v>04 April</v>
      </c>
      <c r="AW2675" s="19">
        <f t="shared" si="290"/>
        <v>0</v>
      </c>
      <c r="AX2675" s="19">
        <f t="shared" si="291"/>
        <v>0</v>
      </c>
      <c r="AY2675" s="19" t="e">
        <f>VLOOKUP(AG2675,Cías!$A$1:$E$10000,5,0)</f>
        <v>#N/A</v>
      </c>
      <c r="AZ2675" s="19" t="str">
        <f t="shared" si="292"/>
        <v>1014412</v>
      </c>
      <c r="BA2675" s="19" t="str">
        <f t="shared" si="293"/>
        <v>UNION DE CONCRETERAS UNICON UCUE</v>
      </c>
      <c r="BB2675" s="19" t="e">
        <f>VLOOKUP(AG2675,Cías!$A$1:$E$10000,3,0)</f>
        <v>#N/A</v>
      </c>
      <c r="BC2675" s="19"/>
      <c r="BD2675" s="19"/>
      <c r="BE2675" s="19"/>
      <c r="BF2675" s="19"/>
      <c r="BG2675" s="19"/>
      <c r="BH2675" s="19"/>
      <c r="BI2675" s="19"/>
      <c r="BJ2675" s="19"/>
    </row>
    <row r="2676" spans="1:62" ht="15" x14ac:dyDescent="0.2">
      <c r="A2676" s="19" t="s">
        <v>21734</v>
      </c>
      <c r="B2676" s="19" t="s">
        <v>1479</v>
      </c>
      <c r="C2676" s="43">
        <v>44667</v>
      </c>
      <c r="D2676" s="44">
        <v>0.44791666666667002</v>
      </c>
      <c r="E2676" s="19" t="s">
        <v>21735</v>
      </c>
      <c r="F2676" s="19" t="s">
        <v>21736</v>
      </c>
      <c r="G2676" s="19" t="s">
        <v>21737</v>
      </c>
      <c r="H2676" s="45">
        <v>4280.42</v>
      </c>
      <c r="I2676" s="45">
        <v>4799.2299999999996</v>
      </c>
      <c r="J2676" s="19" t="s">
        <v>1560</v>
      </c>
      <c r="K2676" s="19" t="s">
        <v>21738</v>
      </c>
      <c r="L2676" s="19" t="s">
        <v>21739</v>
      </c>
      <c r="M2676" s="19" t="s">
        <v>21740</v>
      </c>
      <c r="N2676" s="19" t="s">
        <v>21734</v>
      </c>
      <c r="O2676" s="19" t="s">
        <v>367</v>
      </c>
      <c r="P2676" s="19" t="s">
        <v>368</v>
      </c>
      <c r="Q2676" s="46">
        <v>640</v>
      </c>
      <c r="R2676" s="19" t="s">
        <v>1544</v>
      </c>
      <c r="S2676" s="19" t="s">
        <v>4234</v>
      </c>
      <c r="T2676" s="19" t="s">
        <v>4235</v>
      </c>
      <c r="U2676" s="19" t="s">
        <v>21741</v>
      </c>
      <c r="V2676" s="19" t="s">
        <v>21742</v>
      </c>
      <c r="W2676" s="19" t="s">
        <v>415</v>
      </c>
      <c r="X2676" s="19" t="s">
        <v>21743</v>
      </c>
      <c r="Y2676" s="19" t="s">
        <v>1980</v>
      </c>
      <c r="Z2676" s="19" t="s">
        <v>1981</v>
      </c>
      <c r="AA2676" s="46">
        <v>89</v>
      </c>
      <c r="AB2676" s="19" t="s">
        <v>583</v>
      </c>
      <c r="AC2676" s="19" t="s">
        <v>323</v>
      </c>
      <c r="AD2676" s="19" t="s">
        <v>7612</v>
      </c>
      <c r="AE2676" s="19" t="s">
        <v>7613</v>
      </c>
      <c r="AF2676" s="19" t="s">
        <v>1592</v>
      </c>
      <c r="AG2676" s="19" t="s">
        <v>7614</v>
      </c>
      <c r="AH2676" s="19" t="s">
        <v>1594</v>
      </c>
      <c r="AI2676" s="19" t="s">
        <v>1595</v>
      </c>
      <c r="AJ2676" s="45">
        <v>0.05</v>
      </c>
      <c r="AK2676" s="45">
        <v>32</v>
      </c>
      <c r="AL2676" s="19" t="s">
        <v>1501</v>
      </c>
      <c r="AM2676" s="46">
        <v>50040</v>
      </c>
      <c r="AN2676" s="46">
        <v>32060</v>
      </c>
      <c r="AO2676" s="46">
        <v>17980</v>
      </c>
      <c r="AP2676" s="45">
        <v>281.60000000000002</v>
      </c>
      <c r="AQ2676" s="45"/>
      <c r="AR2676" s="45" t="str">
        <f>IFERROR(VLOOKUP(AB2676,'Pedidos marco'!$A$1:$D$10000,4,0)," ")</f>
        <v xml:space="preserve"> </v>
      </c>
      <c r="AS2676" s="45">
        <f t="shared" si="287"/>
        <v>16</v>
      </c>
      <c r="AT2676" s="45" t="str">
        <f t="shared" si="288"/>
        <v>16</v>
      </c>
      <c r="AU2676" s="47">
        <v>32</v>
      </c>
      <c r="AV2676" s="19" t="str">
        <f t="shared" si="289"/>
        <v>04 April</v>
      </c>
      <c r="AW2676" s="19">
        <f t="shared" si="290"/>
        <v>0.44000000000000006</v>
      </c>
      <c r="AX2676" s="19">
        <f t="shared" si="291"/>
        <v>8.8000000000000007</v>
      </c>
      <c r="AY2676" s="19" t="e">
        <f>VLOOKUP(AG2676,Cías!$A$1:$E$10000,5,0)</f>
        <v>#N/A</v>
      </c>
      <c r="AZ2676" s="19" t="str">
        <f t="shared" si="292"/>
        <v>1013906</v>
      </c>
      <c r="BA2676" s="19" t="str">
        <f t="shared" si="293"/>
        <v>VALLEJOS VILLEGAS SAUL EDUARDO</v>
      </c>
      <c r="BB2676" s="19" t="e">
        <f>VLOOKUP(AG2676,Cías!$A$1:$E$10000,3,0)</f>
        <v>#N/A</v>
      </c>
      <c r="BC2676" s="19"/>
      <c r="BD2676" s="19"/>
      <c r="BE2676" s="19"/>
      <c r="BF2676" s="19"/>
      <c r="BG2676" s="19"/>
      <c r="BH2676" s="19"/>
      <c r="BI2676" s="19"/>
      <c r="BJ2676" s="19"/>
    </row>
    <row r="2677" spans="1:62" ht="15" x14ac:dyDescent="0.2">
      <c r="A2677" s="19" t="s">
        <v>21744</v>
      </c>
      <c r="B2677" s="19" t="s">
        <v>1479</v>
      </c>
      <c r="C2677" s="43">
        <v>44667</v>
      </c>
      <c r="D2677" s="44">
        <v>0.45069444444444001</v>
      </c>
      <c r="E2677" s="19" t="s">
        <v>21745</v>
      </c>
      <c r="F2677" s="19" t="s">
        <v>21746</v>
      </c>
      <c r="G2677" s="19" t="s">
        <v>21747</v>
      </c>
      <c r="H2677" s="45">
        <v>537.41999999999996</v>
      </c>
      <c r="I2677" s="45">
        <v>602.55999999999995</v>
      </c>
      <c r="J2677" s="19" t="s">
        <v>1560</v>
      </c>
      <c r="K2677" s="19" t="s">
        <v>21748</v>
      </c>
      <c r="L2677" s="19" t="s">
        <v>21749</v>
      </c>
      <c r="M2677" s="19" t="s">
        <v>21750</v>
      </c>
      <c r="N2677" s="19" t="s">
        <v>21744</v>
      </c>
      <c r="O2677" s="19" t="s">
        <v>371</v>
      </c>
      <c r="P2677" s="19" t="s">
        <v>372</v>
      </c>
      <c r="Q2677" s="46">
        <v>80</v>
      </c>
      <c r="R2677" s="19" t="s">
        <v>1544</v>
      </c>
      <c r="S2677" s="19" t="s">
        <v>2566</v>
      </c>
      <c r="T2677" s="19" t="s">
        <v>2567</v>
      </c>
      <c r="U2677" s="19" t="s">
        <v>2568</v>
      </c>
      <c r="V2677" s="19" t="s">
        <v>2569</v>
      </c>
      <c r="W2677" s="19" t="s">
        <v>415</v>
      </c>
      <c r="X2677" s="19" t="s">
        <v>2570</v>
      </c>
      <c r="Y2677" s="19" t="s">
        <v>2571</v>
      </c>
      <c r="Z2677" s="19" t="s">
        <v>2572</v>
      </c>
      <c r="AA2677" s="46">
        <v>110</v>
      </c>
      <c r="AB2677" s="19" t="s">
        <v>2494</v>
      </c>
      <c r="AC2677" s="19" t="s">
        <v>1426</v>
      </c>
      <c r="AD2677" s="19" t="s">
        <v>2495</v>
      </c>
      <c r="AE2677" s="19" t="s">
        <v>2496</v>
      </c>
      <c r="AF2677" s="19" t="s">
        <v>1719</v>
      </c>
      <c r="AG2677" s="19" t="s">
        <v>2497</v>
      </c>
      <c r="AH2677" s="19" t="s">
        <v>1594</v>
      </c>
      <c r="AI2677" s="19" t="s">
        <v>1595</v>
      </c>
      <c r="AJ2677" s="45">
        <v>0.05</v>
      </c>
      <c r="AK2677" s="45">
        <v>4</v>
      </c>
      <c r="AL2677" s="19" t="s">
        <v>1501</v>
      </c>
      <c r="AM2677" s="46">
        <v>12093.333000000001</v>
      </c>
      <c r="AN2677" s="46">
        <v>4013.3330000000001</v>
      </c>
      <c r="AO2677" s="46">
        <v>8080</v>
      </c>
      <c r="AP2677" s="45">
        <v>34.4</v>
      </c>
      <c r="AQ2677" s="45"/>
      <c r="AR2677" s="45" t="str">
        <f>IFERROR(VLOOKUP(AB2677,'Pedidos marco'!$A$1:$D$10000,4,0)," ")</f>
        <v xml:space="preserve"> </v>
      </c>
      <c r="AS2677" s="45">
        <f t="shared" si="287"/>
        <v>16</v>
      </c>
      <c r="AT2677" s="45" t="str">
        <f t="shared" si="288"/>
        <v>16</v>
      </c>
      <c r="AU2677" s="47">
        <v>4</v>
      </c>
      <c r="AV2677" s="19" t="str">
        <f t="shared" si="289"/>
        <v>04 April</v>
      </c>
      <c r="AW2677" s="19">
        <f t="shared" si="290"/>
        <v>0.43</v>
      </c>
      <c r="AX2677" s="19">
        <f t="shared" si="291"/>
        <v>8.6</v>
      </c>
      <c r="AY2677" s="19" t="e">
        <f>VLOOKUP(AG2677,Cías!$A$1:$E$10000,5,0)</f>
        <v>#N/A</v>
      </c>
      <c r="AZ2677" s="19" t="str">
        <f t="shared" si="292"/>
        <v>1021911</v>
      </c>
      <c r="BA2677" s="19" t="str">
        <f t="shared" si="293"/>
        <v>MORALES GORDILLO VICENTE PATRICIO</v>
      </c>
      <c r="BB2677" s="19" t="e">
        <f>VLOOKUP(AG2677,Cías!$A$1:$E$10000,3,0)</f>
        <v>#N/A</v>
      </c>
      <c r="BC2677" s="19"/>
      <c r="BD2677" s="19"/>
      <c r="BE2677" s="19"/>
      <c r="BF2677" s="19"/>
      <c r="BG2677" s="19"/>
      <c r="BH2677" s="19"/>
      <c r="BI2677" s="19"/>
      <c r="BJ2677" s="19"/>
    </row>
    <row r="2678" spans="1:62" ht="15" x14ac:dyDescent="0.2">
      <c r="A2678" s="19" t="s">
        <v>21744</v>
      </c>
      <c r="B2678" s="19" t="s">
        <v>1479</v>
      </c>
      <c r="C2678" s="43">
        <v>44667</v>
      </c>
      <c r="D2678" s="44">
        <v>0.45069444444444001</v>
      </c>
      <c r="E2678" s="19" t="s">
        <v>21751</v>
      </c>
      <c r="F2678" s="19" t="s">
        <v>21752</v>
      </c>
      <c r="G2678" s="19" t="s">
        <v>21753</v>
      </c>
      <c r="H2678" s="45">
        <v>2675.26</v>
      </c>
      <c r="I2678" s="45">
        <v>2999.52</v>
      </c>
      <c r="J2678" s="19" t="s">
        <v>1560</v>
      </c>
      <c r="K2678" s="19" t="s">
        <v>21754</v>
      </c>
      <c r="L2678" s="19" t="s">
        <v>21755</v>
      </c>
      <c r="M2678" s="19" t="s">
        <v>21756</v>
      </c>
      <c r="N2678" s="19" t="s">
        <v>21744</v>
      </c>
      <c r="O2678" s="19" t="s">
        <v>367</v>
      </c>
      <c r="P2678" s="19" t="s">
        <v>368</v>
      </c>
      <c r="Q2678" s="46">
        <v>400</v>
      </c>
      <c r="R2678" s="19" t="s">
        <v>1544</v>
      </c>
      <c r="S2678" s="19" t="s">
        <v>2566</v>
      </c>
      <c r="T2678" s="19" t="s">
        <v>2567</v>
      </c>
      <c r="U2678" s="19" t="s">
        <v>2568</v>
      </c>
      <c r="V2678" s="19" t="s">
        <v>2569</v>
      </c>
      <c r="W2678" s="19" t="s">
        <v>415</v>
      </c>
      <c r="X2678" s="19" t="s">
        <v>2570</v>
      </c>
      <c r="Y2678" s="19" t="s">
        <v>2571</v>
      </c>
      <c r="Z2678" s="19" t="s">
        <v>2572</v>
      </c>
      <c r="AA2678" s="46">
        <v>110</v>
      </c>
      <c r="AB2678" s="19" t="s">
        <v>2494</v>
      </c>
      <c r="AC2678" s="19" t="s">
        <v>1426</v>
      </c>
      <c r="AD2678" s="19" t="s">
        <v>2495</v>
      </c>
      <c r="AE2678" s="19" t="s">
        <v>2496</v>
      </c>
      <c r="AF2678" s="19" t="s">
        <v>1719</v>
      </c>
      <c r="AG2678" s="19" t="s">
        <v>2497</v>
      </c>
      <c r="AH2678" s="19" t="s">
        <v>1594</v>
      </c>
      <c r="AI2678" s="19" t="s">
        <v>1595</v>
      </c>
      <c r="AJ2678" s="45">
        <v>0.05</v>
      </c>
      <c r="AK2678" s="45">
        <v>20</v>
      </c>
      <c r="AL2678" s="19" t="s">
        <v>1501</v>
      </c>
      <c r="AM2678" s="46">
        <v>28146.667000000001</v>
      </c>
      <c r="AN2678" s="46">
        <v>20066.667000000001</v>
      </c>
      <c r="AO2678" s="46">
        <v>8080</v>
      </c>
      <c r="AP2678" s="45">
        <v>172</v>
      </c>
      <c r="AQ2678" s="45"/>
      <c r="AR2678" s="45" t="str">
        <f>IFERROR(VLOOKUP(AB2678,'Pedidos marco'!$A$1:$D$10000,4,0)," ")</f>
        <v xml:space="preserve"> </v>
      </c>
      <c r="AS2678" s="45">
        <f t="shared" si="287"/>
        <v>16</v>
      </c>
      <c r="AT2678" s="45" t="str">
        <f t="shared" si="288"/>
        <v>16</v>
      </c>
      <c r="AU2678" s="47">
        <v>20</v>
      </c>
      <c r="AV2678" s="19" t="str">
        <f t="shared" si="289"/>
        <v>04 April</v>
      </c>
      <c r="AW2678" s="19">
        <f t="shared" si="290"/>
        <v>0.43</v>
      </c>
      <c r="AX2678" s="19">
        <f t="shared" si="291"/>
        <v>8.6</v>
      </c>
      <c r="AY2678" s="19" t="e">
        <f>VLOOKUP(AG2678,Cías!$A$1:$E$10000,5,0)</f>
        <v>#N/A</v>
      </c>
      <c r="AZ2678" s="19" t="str">
        <f t="shared" si="292"/>
        <v>1021911</v>
      </c>
      <c r="BA2678" s="19" t="str">
        <f t="shared" si="293"/>
        <v>MORALES GORDILLO VICENTE PATRICIO</v>
      </c>
      <c r="BB2678" s="19" t="e">
        <f>VLOOKUP(AG2678,Cías!$A$1:$E$10000,3,0)</f>
        <v>#N/A</v>
      </c>
      <c r="BC2678" s="19"/>
      <c r="BD2678" s="19"/>
      <c r="BE2678" s="19"/>
      <c r="BF2678" s="19"/>
      <c r="BG2678" s="19"/>
      <c r="BH2678" s="19"/>
      <c r="BI2678" s="19"/>
      <c r="BJ2678" s="19"/>
    </row>
    <row r="2679" spans="1:62" ht="15" x14ac:dyDescent="0.2">
      <c r="A2679" s="19" t="s">
        <v>21757</v>
      </c>
      <c r="B2679" s="19" t="s">
        <v>1479</v>
      </c>
      <c r="C2679" s="43">
        <v>44667</v>
      </c>
      <c r="D2679" s="44">
        <v>0.45138888888889001</v>
      </c>
      <c r="E2679" s="19" t="s">
        <v>21758</v>
      </c>
      <c r="F2679" s="19" t="s">
        <v>21759</v>
      </c>
      <c r="G2679" s="19" t="s">
        <v>21760</v>
      </c>
      <c r="H2679" s="45">
        <v>2390</v>
      </c>
      <c r="I2679" s="45">
        <v>2679.68</v>
      </c>
      <c r="J2679" s="19" t="s">
        <v>1560</v>
      </c>
      <c r="K2679" s="19" t="s">
        <v>21761</v>
      </c>
      <c r="L2679" s="19" t="s">
        <v>21762</v>
      </c>
      <c r="M2679" s="19" t="s">
        <v>21763</v>
      </c>
      <c r="N2679" s="19" t="s">
        <v>21757</v>
      </c>
      <c r="O2679" s="19" t="s">
        <v>367</v>
      </c>
      <c r="P2679" s="19" t="s">
        <v>368</v>
      </c>
      <c r="Q2679" s="46">
        <v>360</v>
      </c>
      <c r="R2679" s="19" t="s">
        <v>1544</v>
      </c>
      <c r="S2679" s="19" t="s">
        <v>1976</v>
      </c>
      <c r="T2679" s="19" t="s">
        <v>92</v>
      </c>
      <c r="U2679" s="19" t="s">
        <v>21764</v>
      </c>
      <c r="V2679" s="19" t="s">
        <v>21765</v>
      </c>
      <c r="W2679" s="19" t="s">
        <v>415</v>
      </c>
      <c r="X2679" s="19" t="s">
        <v>21766</v>
      </c>
      <c r="Y2679" s="19" t="s">
        <v>3831</v>
      </c>
      <c r="Z2679" s="19" t="s">
        <v>3832</v>
      </c>
      <c r="AA2679" s="46">
        <v>97.5</v>
      </c>
      <c r="AB2679" s="19" t="s">
        <v>467</v>
      </c>
      <c r="AC2679" s="19" t="s">
        <v>84</v>
      </c>
      <c r="AD2679" s="19" t="s">
        <v>2225</v>
      </c>
      <c r="AE2679" s="19" t="s">
        <v>2226</v>
      </c>
      <c r="AF2679" s="19" t="s">
        <v>1554</v>
      </c>
      <c r="AG2679" s="19" t="s">
        <v>2227</v>
      </c>
      <c r="AH2679" s="19" t="s">
        <v>1499</v>
      </c>
      <c r="AI2679" s="19" t="s">
        <v>1500</v>
      </c>
      <c r="AJ2679" s="45">
        <v>0</v>
      </c>
      <c r="AK2679" s="45">
        <v>0</v>
      </c>
      <c r="AL2679" s="19" t="s">
        <v>1501</v>
      </c>
      <c r="AM2679" s="46">
        <v>27100</v>
      </c>
      <c r="AN2679" s="46">
        <v>18010</v>
      </c>
      <c r="AO2679" s="46">
        <v>9090</v>
      </c>
      <c r="AP2679" s="45">
        <v>162</v>
      </c>
      <c r="AQ2679" s="45"/>
      <c r="AR2679" s="45" t="str">
        <f>IFERROR(VLOOKUP(AB2679,'Pedidos marco'!$A$1:$D$10000,4,0)," ")</f>
        <v xml:space="preserve"> </v>
      </c>
      <c r="AS2679" s="45">
        <f t="shared" si="287"/>
        <v>16</v>
      </c>
      <c r="AT2679" s="45" t="str">
        <f t="shared" si="288"/>
        <v>16</v>
      </c>
      <c r="AU2679" s="47">
        <v>18</v>
      </c>
      <c r="AV2679" s="19" t="str">
        <f t="shared" si="289"/>
        <v>04 April</v>
      </c>
      <c r="AW2679" s="19">
        <f t="shared" si="290"/>
        <v>0.45</v>
      </c>
      <c r="AX2679" s="19">
        <f t="shared" si="291"/>
        <v>9</v>
      </c>
      <c r="AY2679" s="19" t="e">
        <f>VLOOKUP(AG2679,Cías!$A$1:$E$10000,5,0)</f>
        <v>#N/A</v>
      </c>
      <c r="AZ2679" s="19" t="str">
        <f t="shared" si="292"/>
        <v>10000368</v>
      </c>
      <c r="BA2679" s="19" t="str">
        <f t="shared" si="293"/>
        <v>CERVANTES GORDILLO CONSUELO DEL PIL</v>
      </c>
      <c r="BB2679" s="19" t="e">
        <f>VLOOKUP(AG2679,Cías!$A$1:$E$10000,3,0)</f>
        <v>#N/A</v>
      </c>
      <c r="BC2679" s="19"/>
      <c r="BD2679" s="19"/>
      <c r="BE2679" s="19"/>
      <c r="BF2679" s="19"/>
      <c r="BG2679" s="19"/>
      <c r="BH2679" s="19"/>
      <c r="BI2679" s="19"/>
      <c r="BJ2679" s="19"/>
    </row>
    <row r="2680" spans="1:62" ht="15" x14ac:dyDescent="0.2">
      <c r="A2680" s="19" t="s">
        <v>21767</v>
      </c>
      <c r="B2680" s="19" t="s">
        <v>1479</v>
      </c>
      <c r="C2680" s="43">
        <v>44667</v>
      </c>
      <c r="D2680" s="44">
        <v>0.45277777777778</v>
      </c>
      <c r="E2680" s="19" t="s">
        <v>21768</v>
      </c>
      <c r="F2680" s="19" t="s">
        <v>21769</v>
      </c>
      <c r="G2680" s="19" t="s">
        <v>21770</v>
      </c>
      <c r="H2680" s="45">
        <v>557.6</v>
      </c>
      <c r="I2680" s="45">
        <v>625.17999999999995</v>
      </c>
      <c r="J2680" s="19" t="s">
        <v>1560</v>
      </c>
      <c r="K2680" s="19" t="s">
        <v>21771</v>
      </c>
      <c r="L2680" s="19" t="s">
        <v>21772</v>
      </c>
      <c r="M2680" s="19" t="s">
        <v>21773</v>
      </c>
      <c r="N2680" s="19" t="s">
        <v>21767</v>
      </c>
      <c r="O2680" s="19" t="s">
        <v>371</v>
      </c>
      <c r="P2680" s="19" t="s">
        <v>372</v>
      </c>
      <c r="Q2680" s="46">
        <v>80</v>
      </c>
      <c r="R2680" s="19" t="s">
        <v>1544</v>
      </c>
      <c r="S2680" s="19" t="s">
        <v>1825</v>
      </c>
      <c r="T2680" s="19" t="s">
        <v>1826</v>
      </c>
      <c r="U2680" s="19" t="s">
        <v>2368</v>
      </c>
      <c r="V2680" s="19" t="s">
        <v>2369</v>
      </c>
      <c r="W2680" s="19" t="s">
        <v>1829</v>
      </c>
      <c r="X2680" s="19" t="s">
        <v>2370</v>
      </c>
      <c r="Y2680" s="19" t="s">
        <v>1831</v>
      </c>
      <c r="Z2680" s="19" t="s">
        <v>1832</v>
      </c>
      <c r="AA2680" s="46">
        <v>8</v>
      </c>
      <c r="AB2680" s="19" t="s">
        <v>474</v>
      </c>
      <c r="AC2680" s="19" t="s">
        <v>98</v>
      </c>
      <c r="AD2680" s="19" t="s">
        <v>1921</v>
      </c>
      <c r="AE2680" s="19" t="s">
        <v>1481</v>
      </c>
      <c r="AF2680" s="19" t="s">
        <v>1554</v>
      </c>
      <c r="AG2680" s="19" t="s">
        <v>1922</v>
      </c>
      <c r="AH2680" s="19" t="s">
        <v>1499</v>
      </c>
      <c r="AI2680" s="19" t="s">
        <v>1500</v>
      </c>
      <c r="AJ2680" s="45">
        <v>0</v>
      </c>
      <c r="AK2680" s="45">
        <v>0</v>
      </c>
      <c r="AL2680" s="19" t="s">
        <v>1501</v>
      </c>
      <c r="AM2680" s="46">
        <v>8512.7780000000002</v>
      </c>
      <c r="AN2680" s="46">
        <v>3997.7779999999998</v>
      </c>
      <c r="AO2680" s="46">
        <v>4515</v>
      </c>
      <c r="AP2680" s="45">
        <v>7.2</v>
      </c>
      <c r="AQ2680" s="45"/>
      <c r="AR2680" s="45" t="str">
        <f>IFERROR(VLOOKUP(AB2680,'Pedidos marco'!$A$1:$D$10000,4,0)," ")</f>
        <v xml:space="preserve"> </v>
      </c>
      <c r="AS2680" s="45">
        <f t="shared" si="287"/>
        <v>16</v>
      </c>
      <c r="AT2680" s="45" t="str">
        <f t="shared" si="288"/>
        <v>16</v>
      </c>
      <c r="AU2680" s="47">
        <v>4</v>
      </c>
      <c r="AV2680" s="19" t="str">
        <f t="shared" si="289"/>
        <v>04 April</v>
      </c>
      <c r="AW2680" s="19">
        <f t="shared" si="290"/>
        <v>0.09</v>
      </c>
      <c r="AX2680" s="19">
        <f t="shared" si="291"/>
        <v>1.8</v>
      </c>
      <c r="AY2680" s="19" t="e">
        <f>VLOOKUP(AG2680,Cías!$A$1:$E$10000,5,0)</f>
        <v>#N/A</v>
      </c>
      <c r="AZ2680" s="19" t="str">
        <f t="shared" si="292"/>
        <v>1014104</v>
      </c>
      <c r="BA2680" s="19" t="str">
        <f t="shared" si="293"/>
        <v>CORDOVA MEDIAVILLA ANDERSON OMAR</v>
      </c>
      <c r="BB2680" s="19" t="e">
        <f>VLOOKUP(AG2680,Cías!$A$1:$E$10000,3,0)</f>
        <v>#N/A</v>
      </c>
      <c r="BC2680" s="19"/>
      <c r="BD2680" s="19"/>
      <c r="BE2680" s="19"/>
      <c r="BF2680" s="19"/>
      <c r="BG2680" s="19"/>
      <c r="BH2680" s="19"/>
      <c r="BI2680" s="19"/>
      <c r="BJ2680" s="19"/>
    </row>
    <row r="2681" spans="1:62" ht="15" x14ac:dyDescent="0.2">
      <c r="A2681" s="19" t="s">
        <v>21767</v>
      </c>
      <c r="B2681" s="19" t="s">
        <v>1479</v>
      </c>
      <c r="C2681" s="43">
        <v>44667</v>
      </c>
      <c r="D2681" s="44">
        <v>0.45277777777778</v>
      </c>
      <c r="E2681" s="19" t="s">
        <v>21774</v>
      </c>
      <c r="F2681" s="19" t="s">
        <v>21775</v>
      </c>
      <c r="G2681" s="19" t="s">
        <v>21776</v>
      </c>
      <c r="H2681" s="45">
        <v>1932</v>
      </c>
      <c r="I2681" s="45">
        <v>2166.17</v>
      </c>
      <c r="J2681" s="19" t="s">
        <v>1560</v>
      </c>
      <c r="K2681" s="19" t="s">
        <v>21777</v>
      </c>
      <c r="L2681" s="19" t="s">
        <v>21778</v>
      </c>
      <c r="M2681" s="19" t="s">
        <v>21779</v>
      </c>
      <c r="N2681" s="19" t="s">
        <v>21767</v>
      </c>
      <c r="O2681" s="19" t="s">
        <v>367</v>
      </c>
      <c r="P2681" s="19" t="s">
        <v>368</v>
      </c>
      <c r="Q2681" s="46">
        <v>280</v>
      </c>
      <c r="R2681" s="19" t="s">
        <v>1544</v>
      </c>
      <c r="S2681" s="19" t="s">
        <v>1825</v>
      </c>
      <c r="T2681" s="19" t="s">
        <v>1826</v>
      </c>
      <c r="U2681" s="19" t="s">
        <v>2368</v>
      </c>
      <c r="V2681" s="19" t="s">
        <v>2369</v>
      </c>
      <c r="W2681" s="19" t="s">
        <v>1829</v>
      </c>
      <c r="X2681" s="19" t="s">
        <v>2370</v>
      </c>
      <c r="Y2681" s="19" t="s">
        <v>1831</v>
      </c>
      <c r="Z2681" s="19" t="s">
        <v>1832</v>
      </c>
      <c r="AA2681" s="46">
        <v>8</v>
      </c>
      <c r="AB2681" s="19" t="s">
        <v>474</v>
      </c>
      <c r="AC2681" s="19" t="s">
        <v>98</v>
      </c>
      <c r="AD2681" s="19" t="s">
        <v>1921</v>
      </c>
      <c r="AE2681" s="19" t="s">
        <v>1481</v>
      </c>
      <c r="AF2681" s="19" t="s">
        <v>1554</v>
      </c>
      <c r="AG2681" s="19" t="s">
        <v>1922</v>
      </c>
      <c r="AH2681" s="19" t="s">
        <v>1499</v>
      </c>
      <c r="AI2681" s="19" t="s">
        <v>1500</v>
      </c>
      <c r="AJ2681" s="45">
        <v>0</v>
      </c>
      <c r="AK2681" s="45">
        <v>0</v>
      </c>
      <c r="AL2681" s="19" t="s">
        <v>1501</v>
      </c>
      <c r="AM2681" s="46">
        <v>18507.222000000002</v>
      </c>
      <c r="AN2681" s="46">
        <v>13992.222</v>
      </c>
      <c r="AO2681" s="46">
        <v>4515</v>
      </c>
      <c r="AP2681" s="45">
        <v>25.2</v>
      </c>
      <c r="AQ2681" s="45"/>
      <c r="AR2681" s="45" t="str">
        <f>IFERROR(VLOOKUP(AB2681,'Pedidos marco'!$A$1:$D$10000,4,0)," ")</f>
        <v xml:space="preserve"> </v>
      </c>
      <c r="AS2681" s="45">
        <f t="shared" si="287"/>
        <v>16</v>
      </c>
      <c r="AT2681" s="45" t="str">
        <f t="shared" si="288"/>
        <v>16</v>
      </c>
      <c r="AU2681" s="47">
        <v>14</v>
      </c>
      <c r="AV2681" s="19" t="str">
        <f t="shared" si="289"/>
        <v>04 April</v>
      </c>
      <c r="AW2681" s="19">
        <f t="shared" si="290"/>
        <v>0.09</v>
      </c>
      <c r="AX2681" s="19">
        <f t="shared" si="291"/>
        <v>1.8</v>
      </c>
      <c r="AY2681" s="19" t="e">
        <f>VLOOKUP(AG2681,Cías!$A$1:$E$10000,5,0)</f>
        <v>#N/A</v>
      </c>
      <c r="AZ2681" s="19" t="str">
        <f t="shared" si="292"/>
        <v>1014104</v>
      </c>
      <c r="BA2681" s="19" t="str">
        <f t="shared" si="293"/>
        <v>CORDOVA MEDIAVILLA ANDERSON OMAR</v>
      </c>
      <c r="BB2681" s="19" t="e">
        <f>VLOOKUP(AG2681,Cías!$A$1:$E$10000,3,0)</f>
        <v>#N/A</v>
      </c>
      <c r="BC2681" s="19"/>
      <c r="BD2681" s="19"/>
      <c r="BE2681" s="19"/>
      <c r="BF2681" s="19"/>
      <c r="BG2681" s="19"/>
      <c r="BH2681" s="19"/>
      <c r="BI2681" s="19"/>
      <c r="BJ2681" s="19"/>
    </row>
    <row r="2682" spans="1:62" ht="15" x14ac:dyDescent="0.2">
      <c r="A2682" s="19" t="s">
        <v>21780</v>
      </c>
      <c r="B2682" s="19" t="s">
        <v>1479</v>
      </c>
      <c r="C2682" s="43">
        <v>44667</v>
      </c>
      <c r="D2682" s="44">
        <v>0.45347222222222</v>
      </c>
      <c r="E2682" s="19" t="s">
        <v>21781</v>
      </c>
      <c r="F2682" s="19" t="s">
        <v>21782</v>
      </c>
      <c r="G2682" s="19" t="s">
        <v>21783</v>
      </c>
      <c r="H2682" s="45">
        <v>4243.2</v>
      </c>
      <c r="I2682" s="45">
        <v>4757.5</v>
      </c>
      <c r="J2682" s="19" t="s">
        <v>1560</v>
      </c>
      <c r="K2682" s="19" t="s">
        <v>21784</v>
      </c>
      <c r="L2682" s="19" t="s">
        <v>21785</v>
      </c>
      <c r="M2682" s="19" t="s">
        <v>21786</v>
      </c>
      <c r="N2682" s="19" t="s">
        <v>21780</v>
      </c>
      <c r="O2682" s="19" t="s">
        <v>1641</v>
      </c>
      <c r="P2682" s="19" t="s">
        <v>1642</v>
      </c>
      <c r="Q2682" s="46">
        <v>640</v>
      </c>
      <c r="R2682" s="19" t="s">
        <v>1544</v>
      </c>
      <c r="S2682" s="19" t="s">
        <v>21787</v>
      </c>
      <c r="T2682" s="19" t="s">
        <v>21788</v>
      </c>
      <c r="U2682" s="19" t="s">
        <v>21789</v>
      </c>
      <c r="V2682" s="19" t="s">
        <v>2126</v>
      </c>
      <c r="W2682" s="19" t="s">
        <v>12553</v>
      </c>
      <c r="X2682" s="19" t="s">
        <v>21790</v>
      </c>
      <c r="Y2682" s="19" t="s">
        <v>12555</v>
      </c>
      <c r="Z2682" s="19" t="s">
        <v>12556</v>
      </c>
      <c r="AA2682" s="46">
        <v>643</v>
      </c>
      <c r="AB2682" s="19" t="s">
        <v>441</v>
      </c>
      <c r="AC2682" s="19" t="s">
        <v>29</v>
      </c>
      <c r="AD2682" s="19" t="s">
        <v>3233</v>
      </c>
      <c r="AE2682" s="19" t="s">
        <v>3234</v>
      </c>
      <c r="AF2682" s="19" t="s">
        <v>1592</v>
      </c>
      <c r="AG2682" s="19" t="s">
        <v>3235</v>
      </c>
      <c r="AH2682" s="19" t="s">
        <v>1594</v>
      </c>
      <c r="AI2682" s="19" t="s">
        <v>1595</v>
      </c>
      <c r="AJ2682" s="45">
        <v>0.05</v>
      </c>
      <c r="AK2682" s="45">
        <v>32</v>
      </c>
      <c r="AL2682" s="19" t="s">
        <v>1501</v>
      </c>
      <c r="AM2682" s="46">
        <v>50300</v>
      </c>
      <c r="AN2682" s="46">
        <v>32050</v>
      </c>
      <c r="AO2682" s="46">
        <v>18250</v>
      </c>
      <c r="AP2682" s="45">
        <v>1017.6</v>
      </c>
      <c r="AQ2682" s="45"/>
      <c r="AR2682" s="45" t="str">
        <f>IFERROR(VLOOKUP(AB2682,'Pedidos marco'!$A$1:$D$10000,4,0)," ")</f>
        <v xml:space="preserve"> </v>
      </c>
      <c r="AS2682" s="45">
        <f t="shared" si="287"/>
        <v>16</v>
      </c>
      <c r="AT2682" s="45" t="str">
        <f t="shared" si="288"/>
        <v>16</v>
      </c>
      <c r="AU2682" s="47">
        <v>32</v>
      </c>
      <c r="AV2682" s="19" t="str">
        <f t="shared" si="289"/>
        <v>04 April</v>
      </c>
      <c r="AW2682" s="19">
        <f t="shared" si="290"/>
        <v>1.59</v>
      </c>
      <c r="AX2682" s="19">
        <f t="shared" si="291"/>
        <v>31.8</v>
      </c>
      <c r="AY2682" s="19" t="e">
        <f>VLOOKUP(AG2682,Cías!$A$1:$E$10000,5,0)</f>
        <v>#N/A</v>
      </c>
      <c r="AZ2682" s="19" t="str">
        <f t="shared" si="292"/>
        <v>1014103</v>
      </c>
      <c r="BA2682" s="19" t="str">
        <f t="shared" si="293"/>
        <v>ANRRANGO CALDERON VICTOR HUGO</v>
      </c>
      <c r="BB2682" s="19" t="e">
        <f>VLOOKUP(AG2682,Cías!$A$1:$E$10000,3,0)</f>
        <v>#N/A</v>
      </c>
      <c r="BC2682" s="19"/>
      <c r="BD2682" s="19"/>
      <c r="BE2682" s="19"/>
      <c r="BF2682" s="19"/>
      <c r="BG2682" s="19"/>
      <c r="BH2682" s="19"/>
      <c r="BI2682" s="19"/>
      <c r="BJ2682" s="19"/>
    </row>
    <row r="2683" spans="1:62" ht="15" x14ac:dyDescent="0.2">
      <c r="A2683" s="19" t="s">
        <v>21791</v>
      </c>
      <c r="B2683" s="19" t="s">
        <v>1479</v>
      </c>
      <c r="C2683" s="43">
        <v>44667</v>
      </c>
      <c r="D2683" s="44">
        <v>0.45694444444443999</v>
      </c>
      <c r="E2683" s="19" t="s">
        <v>21792</v>
      </c>
      <c r="F2683" s="19" t="s">
        <v>21793</v>
      </c>
      <c r="G2683" s="19" t="s">
        <v>21794</v>
      </c>
      <c r="H2683" s="45">
        <v>3210.31</v>
      </c>
      <c r="I2683" s="45">
        <v>3599.42</v>
      </c>
      <c r="J2683" s="19" t="s">
        <v>1560</v>
      </c>
      <c r="K2683" s="19" t="s">
        <v>21795</v>
      </c>
      <c r="L2683" s="19" t="s">
        <v>21796</v>
      </c>
      <c r="M2683" s="19" t="s">
        <v>21797</v>
      </c>
      <c r="N2683" s="19" t="s">
        <v>21791</v>
      </c>
      <c r="O2683" s="19" t="s">
        <v>367</v>
      </c>
      <c r="P2683" s="19" t="s">
        <v>368</v>
      </c>
      <c r="Q2683" s="46">
        <v>480</v>
      </c>
      <c r="R2683" s="19" t="s">
        <v>1544</v>
      </c>
      <c r="S2683" s="19" t="s">
        <v>5029</v>
      </c>
      <c r="T2683" s="19" t="s">
        <v>5030</v>
      </c>
      <c r="U2683" s="19" t="s">
        <v>10090</v>
      </c>
      <c r="V2683" s="19" t="s">
        <v>10091</v>
      </c>
      <c r="W2683" s="19" t="s">
        <v>2092</v>
      </c>
      <c r="X2683" s="19" t="s">
        <v>10092</v>
      </c>
      <c r="Y2683" s="19" t="s">
        <v>9966</v>
      </c>
      <c r="Z2683" s="19" t="s">
        <v>9967</v>
      </c>
      <c r="AA2683" s="46">
        <v>130</v>
      </c>
      <c r="AB2683" s="19" t="s">
        <v>485</v>
      </c>
      <c r="AC2683" s="19" t="s">
        <v>119</v>
      </c>
      <c r="AD2683" s="19" t="s">
        <v>2453</v>
      </c>
      <c r="AE2683" s="19" t="s">
        <v>1481</v>
      </c>
      <c r="AF2683" s="19" t="s">
        <v>1719</v>
      </c>
      <c r="AG2683" s="19" t="s">
        <v>2454</v>
      </c>
      <c r="AH2683" s="19" t="s">
        <v>1594</v>
      </c>
      <c r="AI2683" s="19" t="s">
        <v>1595</v>
      </c>
      <c r="AJ2683" s="45">
        <v>0.05</v>
      </c>
      <c r="AK2683" s="45">
        <v>24</v>
      </c>
      <c r="AL2683" s="19" t="s">
        <v>1501</v>
      </c>
      <c r="AM2683" s="46">
        <v>38600</v>
      </c>
      <c r="AN2683" s="46">
        <v>24000</v>
      </c>
      <c r="AO2683" s="46">
        <v>14600</v>
      </c>
      <c r="AP2683" s="45">
        <v>249.6</v>
      </c>
      <c r="AQ2683" s="45"/>
      <c r="AR2683" s="45" t="str">
        <f>IFERROR(VLOOKUP(AB2683,'Pedidos marco'!$A$1:$D$10000,4,0)," ")</f>
        <v xml:space="preserve"> </v>
      </c>
      <c r="AS2683" s="45">
        <f t="shared" si="287"/>
        <v>16</v>
      </c>
      <c r="AT2683" s="45" t="str">
        <f t="shared" si="288"/>
        <v>16</v>
      </c>
      <c r="AU2683" s="47">
        <v>24</v>
      </c>
      <c r="AV2683" s="19" t="str">
        <f t="shared" si="289"/>
        <v>04 April</v>
      </c>
      <c r="AW2683" s="19">
        <f t="shared" si="290"/>
        <v>0.52</v>
      </c>
      <c r="AX2683" s="19">
        <f t="shared" si="291"/>
        <v>10.4</v>
      </c>
      <c r="AY2683" s="19" t="e">
        <f>VLOOKUP(AG2683,Cías!$A$1:$E$10000,5,0)</f>
        <v>#N/A</v>
      </c>
      <c r="AZ2683" s="19" t="str">
        <f t="shared" si="292"/>
        <v>1013502</v>
      </c>
      <c r="BA2683" s="19" t="str">
        <f t="shared" si="293"/>
        <v>ESPIN GUEVARA JOSE MARCELO</v>
      </c>
      <c r="BB2683" s="19" t="e">
        <f>VLOOKUP(AG2683,Cías!$A$1:$E$10000,3,0)</f>
        <v>#N/A</v>
      </c>
      <c r="BC2683" s="19"/>
      <c r="BD2683" s="19"/>
      <c r="BE2683" s="19"/>
      <c r="BF2683" s="19"/>
      <c r="BG2683" s="19"/>
      <c r="BH2683" s="19"/>
      <c r="BI2683" s="19"/>
      <c r="BJ2683" s="19"/>
    </row>
    <row r="2684" spans="1:62" ht="15" x14ac:dyDescent="0.2">
      <c r="A2684" s="19" t="s">
        <v>21798</v>
      </c>
      <c r="B2684" s="19" t="s">
        <v>1479</v>
      </c>
      <c r="C2684" s="43">
        <v>44667</v>
      </c>
      <c r="D2684" s="44">
        <v>0.45972222222221998</v>
      </c>
      <c r="E2684" s="19" t="s">
        <v>21799</v>
      </c>
      <c r="F2684" s="19" t="s">
        <v>21800</v>
      </c>
      <c r="G2684" s="19" t="s">
        <v>21801</v>
      </c>
      <c r="H2684" s="45">
        <v>3262.32</v>
      </c>
      <c r="I2684" s="45">
        <v>3657.74</v>
      </c>
      <c r="J2684" s="19" t="s">
        <v>1560</v>
      </c>
      <c r="K2684" s="19" t="s">
        <v>20511</v>
      </c>
      <c r="L2684" s="19" t="s">
        <v>21802</v>
      </c>
      <c r="M2684" s="19" t="s">
        <v>21803</v>
      </c>
      <c r="N2684" s="19" t="s">
        <v>21798</v>
      </c>
      <c r="O2684" s="19" t="s">
        <v>367</v>
      </c>
      <c r="P2684" s="19" t="s">
        <v>368</v>
      </c>
      <c r="Q2684" s="46">
        <v>480</v>
      </c>
      <c r="R2684" s="19" t="s">
        <v>1544</v>
      </c>
      <c r="S2684" s="19" t="s">
        <v>1712</v>
      </c>
      <c r="T2684" s="19" t="s">
        <v>1713</v>
      </c>
      <c r="U2684" s="19" t="s">
        <v>1714</v>
      </c>
      <c r="V2684" s="19" t="s">
        <v>1715</v>
      </c>
      <c r="W2684" s="19" t="s">
        <v>1627</v>
      </c>
      <c r="X2684" s="19" t="s">
        <v>1716</v>
      </c>
      <c r="Y2684" s="19" t="s">
        <v>1629</v>
      </c>
      <c r="Z2684" s="19" t="s">
        <v>1630</v>
      </c>
      <c r="AA2684" s="46">
        <v>40</v>
      </c>
      <c r="AB2684" s="19" t="s">
        <v>581</v>
      </c>
      <c r="AC2684" s="19" t="s">
        <v>319</v>
      </c>
      <c r="AD2684" s="19" t="s">
        <v>6415</v>
      </c>
      <c r="AE2684" s="19" t="s">
        <v>1481</v>
      </c>
      <c r="AF2684" s="19" t="s">
        <v>1719</v>
      </c>
      <c r="AG2684" s="19" t="s">
        <v>6416</v>
      </c>
      <c r="AH2684" s="19" t="s">
        <v>1594</v>
      </c>
      <c r="AI2684" s="19" t="s">
        <v>1595</v>
      </c>
      <c r="AJ2684" s="45">
        <v>0.05</v>
      </c>
      <c r="AK2684" s="45">
        <v>24</v>
      </c>
      <c r="AL2684" s="19" t="s">
        <v>1501</v>
      </c>
      <c r="AM2684" s="46">
        <v>39570</v>
      </c>
      <c r="AN2684" s="46">
        <v>24010</v>
      </c>
      <c r="AO2684" s="46">
        <v>15560</v>
      </c>
      <c r="AP2684" s="45">
        <v>100.8</v>
      </c>
      <c r="AQ2684" s="45"/>
      <c r="AR2684" s="45" t="str">
        <f>IFERROR(VLOOKUP(AB2684,'Pedidos marco'!$A$1:$D$10000,4,0)," ")</f>
        <v xml:space="preserve"> </v>
      </c>
      <c r="AS2684" s="45">
        <f t="shared" si="287"/>
        <v>16</v>
      </c>
      <c r="AT2684" s="45" t="str">
        <f t="shared" si="288"/>
        <v>16</v>
      </c>
      <c r="AU2684" s="47">
        <v>24</v>
      </c>
      <c r="AV2684" s="19" t="str">
        <f t="shared" si="289"/>
        <v>04 April</v>
      </c>
      <c r="AW2684" s="19">
        <f t="shared" si="290"/>
        <v>0.21</v>
      </c>
      <c r="AX2684" s="19">
        <f t="shared" si="291"/>
        <v>4.2</v>
      </c>
      <c r="AY2684" s="19" t="e">
        <f>VLOOKUP(AG2684,Cías!$A$1:$E$10000,5,0)</f>
        <v>#N/A</v>
      </c>
      <c r="AZ2684" s="19" t="str">
        <f t="shared" si="292"/>
        <v>1013592</v>
      </c>
      <c r="BA2684" s="19" t="str">
        <f t="shared" si="293"/>
        <v>VALENCIA BENAVIDES GLADYS RUBY</v>
      </c>
      <c r="BB2684" s="19" t="e">
        <f>VLOOKUP(AG2684,Cías!$A$1:$E$10000,3,0)</f>
        <v>#N/A</v>
      </c>
      <c r="BC2684" s="19"/>
      <c r="BD2684" s="19"/>
      <c r="BE2684" s="19"/>
      <c r="BF2684" s="19"/>
      <c r="BG2684" s="19"/>
      <c r="BH2684" s="19"/>
      <c r="BI2684" s="19"/>
      <c r="BJ2684" s="19"/>
    </row>
    <row r="2685" spans="1:62" ht="15" x14ac:dyDescent="0.2">
      <c r="A2685" s="19" t="s">
        <v>21804</v>
      </c>
      <c r="B2685" s="19" t="s">
        <v>1479</v>
      </c>
      <c r="C2685" s="43">
        <v>44667</v>
      </c>
      <c r="D2685" s="44">
        <v>0.46111111111110997</v>
      </c>
      <c r="E2685" s="19" t="s">
        <v>21805</v>
      </c>
      <c r="F2685" s="19" t="s">
        <v>21806</v>
      </c>
      <c r="G2685" s="19" t="s">
        <v>21807</v>
      </c>
      <c r="H2685" s="45">
        <v>2301.35</v>
      </c>
      <c r="I2685" s="45">
        <v>2580.29</v>
      </c>
      <c r="J2685" s="19" t="s">
        <v>1560</v>
      </c>
      <c r="K2685" s="19" t="s">
        <v>21808</v>
      </c>
      <c r="L2685" s="19" t="s">
        <v>21809</v>
      </c>
      <c r="M2685" s="19" t="s">
        <v>21810</v>
      </c>
      <c r="N2685" s="19" t="s">
        <v>21804</v>
      </c>
      <c r="O2685" s="19" t="s">
        <v>371</v>
      </c>
      <c r="P2685" s="19" t="s">
        <v>372</v>
      </c>
      <c r="Q2685" s="46">
        <v>360</v>
      </c>
      <c r="R2685" s="19" t="s">
        <v>1544</v>
      </c>
      <c r="S2685" s="19" t="s">
        <v>1754</v>
      </c>
      <c r="T2685" s="19" t="s">
        <v>104</v>
      </c>
      <c r="U2685" s="19" t="s">
        <v>3530</v>
      </c>
      <c r="V2685" s="19" t="s">
        <v>3531</v>
      </c>
      <c r="W2685" s="19" t="s">
        <v>1548</v>
      </c>
      <c r="X2685" s="19" t="s">
        <v>3532</v>
      </c>
      <c r="Y2685" s="19" t="s">
        <v>1684</v>
      </c>
      <c r="Z2685" s="19" t="s">
        <v>1685</v>
      </c>
      <c r="AA2685" s="46">
        <v>198</v>
      </c>
      <c r="AB2685" s="19" t="s">
        <v>588</v>
      </c>
      <c r="AC2685" s="19" t="s">
        <v>333</v>
      </c>
      <c r="AD2685" s="19" t="s">
        <v>4094</v>
      </c>
      <c r="AE2685" s="19" t="s">
        <v>4095</v>
      </c>
      <c r="AF2685" s="19" t="s">
        <v>1554</v>
      </c>
      <c r="AG2685" s="19" t="s">
        <v>4096</v>
      </c>
      <c r="AH2685" s="19" t="s">
        <v>1499</v>
      </c>
      <c r="AI2685" s="19" t="s">
        <v>1500</v>
      </c>
      <c r="AJ2685" s="45">
        <v>0</v>
      </c>
      <c r="AK2685" s="45">
        <v>0</v>
      </c>
      <c r="AL2685" s="19" t="s">
        <v>1501</v>
      </c>
      <c r="AM2685" s="46">
        <v>27060</v>
      </c>
      <c r="AN2685" s="46">
        <v>18040</v>
      </c>
      <c r="AO2685" s="46">
        <v>9020</v>
      </c>
      <c r="AP2685" s="45">
        <v>266.39999999999998</v>
      </c>
      <c r="AQ2685" s="45"/>
      <c r="AR2685" s="45" t="str">
        <f>IFERROR(VLOOKUP(AB2685,'Pedidos marco'!$A$1:$D$10000,4,0)," ")</f>
        <v xml:space="preserve"> </v>
      </c>
      <c r="AS2685" s="45">
        <f t="shared" si="287"/>
        <v>16</v>
      </c>
      <c r="AT2685" s="45" t="str">
        <f t="shared" si="288"/>
        <v>16</v>
      </c>
      <c r="AU2685" s="47">
        <v>18</v>
      </c>
      <c r="AV2685" s="19" t="str">
        <f t="shared" si="289"/>
        <v>04 April</v>
      </c>
      <c r="AW2685" s="19">
        <f t="shared" si="290"/>
        <v>0.74</v>
      </c>
      <c r="AX2685" s="19">
        <f t="shared" si="291"/>
        <v>14.799999999999999</v>
      </c>
      <c r="AY2685" s="19" t="e">
        <f>VLOOKUP(AG2685,Cías!$A$1:$E$10000,5,0)</f>
        <v>#N/A</v>
      </c>
      <c r="AZ2685" s="19" t="str">
        <f t="shared" si="292"/>
        <v>1021623</v>
      </c>
      <c r="BA2685" s="19" t="str">
        <f t="shared" si="293"/>
        <v>VILLARREAL HIGUERA FERNANDO SALVADO</v>
      </c>
      <c r="BB2685" s="19" t="e">
        <f>VLOOKUP(AG2685,Cías!$A$1:$E$10000,3,0)</f>
        <v>#N/A</v>
      </c>
      <c r="BC2685" s="19"/>
      <c r="BD2685" s="19"/>
      <c r="BE2685" s="19"/>
      <c r="BF2685" s="19"/>
      <c r="BG2685" s="19"/>
      <c r="BH2685" s="19"/>
      <c r="BI2685" s="19"/>
      <c r="BJ2685" s="19"/>
    </row>
    <row r="2686" spans="1:62" ht="15" x14ac:dyDescent="0.2">
      <c r="A2686" s="19" t="s">
        <v>21811</v>
      </c>
      <c r="B2686" s="19" t="s">
        <v>1479</v>
      </c>
      <c r="C2686" s="43">
        <v>44667</v>
      </c>
      <c r="D2686" s="44">
        <v>0.46736111111111001</v>
      </c>
      <c r="E2686" s="19" t="s">
        <v>21812</v>
      </c>
      <c r="F2686" s="19" t="s">
        <v>1481</v>
      </c>
      <c r="G2686" s="19" t="s">
        <v>1481</v>
      </c>
      <c r="H2686" s="45">
        <v>0</v>
      </c>
      <c r="I2686" s="45">
        <v>0</v>
      </c>
      <c r="J2686" s="19" t="s">
        <v>1482</v>
      </c>
      <c r="K2686" s="19" t="s">
        <v>21813</v>
      </c>
      <c r="L2686" s="19" t="s">
        <v>21814</v>
      </c>
      <c r="M2686" s="19" t="s">
        <v>21815</v>
      </c>
      <c r="N2686" s="19" t="s">
        <v>21811</v>
      </c>
      <c r="O2686" s="19" t="s">
        <v>1486</v>
      </c>
      <c r="P2686" s="19" t="s">
        <v>1487</v>
      </c>
      <c r="Q2686" s="46">
        <v>30.3</v>
      </c>
      <c r="R2686" s="19" t="s">
        <v>1488</v>
      </c>
      <c r="S2686" s="19" t="s">
        <v>1489</v>
      </c>
      <c r="T2686" s="19" t="s">
        <v>418</v>
      </c>
      <c r="U2686" s="19" t="s">
        <v>1508</v>
      </c>
      <c r="V2686" s="19" t="s">
        <v>1509</v>
      </c>
      <c r="W2686" s="19" t="s">
        <v>415</v>
      </c>
      <c r="X2686" s="19" t="s">
        <v>1510</v>
      </c>
      <c r="Y2686" s="19" t="s">
        <v>1511</v>
      </c>
      <c r="Z2686" s="19" t="s">
        <v>1512</v>
      </c>
      <c r="AA2686" s="46">
        <v>113</v>
      </c>
      <c r="AB2686" s="19" t="s">
        <v>1513</v>
      </c>
      <c r="AC2686" s="19" t="s">
        <v>418</v>
      </c>
      <c r="AD2686" s="19" t="s">
        <v>1530</v>
      </c>
      <c r="AE2686" s="19" t="s">
        <v>1531</v>
      </c>
      <c r="AF2686" s="19" t="s">
        <v>1497</v>
      </c>
      <c r="AG2686" s="19" t="s">
        <v>1532</v>
      </c>
      <c r="AH2686" s="19" t="s">
        <v>1499</v>
      </c>
      <c r="AI2686" s="19" t="s">
        <v>1500</v>
      </c>
      <c r="AJ2686" s="45">
        <v>0</v>
      </c>
      <c r="AK2686" s="45">
        <v>0</v>
      </c>
      <c r="AL2686" s="19" t="s">
        <v>1517</v>
      </c>
      <c r="AM2686" s="46">
        <v>48820</v>
      </c>
      <c r="AN2686" s="46">
        <v>30300</v>
      </c>
      <c r="AO2686" s="46">
        <v>18520</v>
      </c>
      <c r="AP2686" s="45">
        <v>0</v>
      </c>
      <c r="AQ2686" s="45"/>
      <c r="AR2686" s="45" t="str">
        <f>IFERROR(VLOOKUP(AB2686,'Pedidos marco'!$A$1:$D$10000,4,0)," ")</f>
        <v xml:space="preserve"> </v>
      </c>
      <c r="AS2686" s="45">
        <f t="shared" si="287"/>
        <v>16</v>
      </c>
      <c r="AT2686" s="45" t="str">
        <f t="shared" si="288"/>
        <v>16</v>
      </c>
      <c r="AU2686" s="47">
        <v>30.3</v>
      </c>
      <c r="AV2686" s="19" t="str">
        <f t="shared" si="289"/>
        <v>04 April</v>
      </c>
      <c r="AW2686" s="19">
        <f t="shared" si="290"/>
        <v>0</v>
      </c>
      <c r="AX2686" s="19">
        <f t="shared" si="291"/>
        <v>0</v>
      </c>
      <c r="AY2686" s="19" t="e">
        <f>VLOOKUP(AG2686,Cías!$A$1:$E$10000,5,0)</f>
        <v>#N/A</v>
      </c>
      <c r="AZ2686" s="19" t="str">
        <f t="shared" si="292"/>
        <v>1014412</v>
      </c>
      <c r="BA2686" s="19" t="str">
        <f t="shared" si="293"/>
        <v>UNION DE CONCRETERAS UNICON UCUE</v>
      </c>
      <c r="BB2686" s="19" t="e">
        <f>VLOOKUP(AG2686,Cías!$A$1:$E$10000,3,0)</f>
        <v>#N/A</v>
      </c>
      <c r="BC2686" s="19"/>
      <c r="BD2686" s="19"/>
      <c r="BE2686" s="19"/>
      <c r="BF2686" s="19"/>
      <c r="BG2686" s="19"/>
      <c r="BH2686" s="19"/>
      <c r="BI2686" s="19"/>
      <c r="BJ2686" s="19"/>
    </row>
    <row r="2687" spans="1:62" ht="15" x14ac:dyDescent="0.2">
      <c r="A2687" s="19" t="s">
        <v>21816</v>
      </c>
      <c r="B2687" s="19" t="s">
        <v>1479</v>
      </c>
      <c r="C2687" s="43">
        <v>44667</v>
      </c>
      <c r="D2687" s="44">
        <v>0.47013888888888999</v>
      </c>
      <c r="E2687" s="19" t="s">
        <v>21817</v>
      </c>
      <c r="F2687" s="19" t="s">
        <v>21818</v>
      </c>
      <c r="G2687" s="19" t="s">
        <v>21819</v>
      </c>
      <c r="H2687" s="45">
        <v>4316.3999999999996</v>
      </c>
      <c r="I2687" s="45">
        <v>4839.58</v>
      </c>
      <c r="J2687" s="19" t="s">
        <v>1560</v>
      </c>
      <c r="K2687" s="19" t="s">
        <v>21820</v>
      </c>
      <c r="L2687" s="19" t="s">
        <v>21821</v>
      </c>
      <c r="M2687" s="19" t="s">
        <v>21822</v>
      </c>
      <c r="N2687" s="19" t="s">
        <v>21816</v>
      </c>
      <c r="O2687" s="19" t="s">
        <v>371</v>
      </c>
      <c r="P2687" s="19" t="s">
        <v>372</v>
      </c>
      <c r="Q2687" s="46">
        <v>660</v>
      </c>
      <c r="R2687" s="19" t="s">
        <v>1544</v>
      </c>
      <c r="S2687" s="19" t="s">
        <v>1898</v>
      </c>
      <c r="T2687" s="19" t="s">
        <v>1899</v>
      </c>
      <c r="U2687" s="19" t="s">
        <v>1900</v>
      </c>
      <c r="V2687" s="19" t="s">
        <v>1901</v>
      </c>
      <c r="W2687" s="19" t="s">
        <v>1548</v>
      </c>
      <c r="X2687" s="19" t="s">
        <v>1902</v>
      </c>
      <c r="Y2687" s="19" t="s">
        <v>1684</v>
      </c>
      <c r="Z2687" s="19" t="s">
        <v>1685</v>
      </c>
      <c r="AA2687" s="46">
        <v>198</v>
      </c>
      <c r="AB2687" s="19" t="s">
        <v>525</v>
      </c>
      <c r="AC2687" s="19" t="s">
        <v>202</v>
      </c>
      <c r="AD2687" s="19" t="s">
        <v>1903</v>
      </c>
      <c r="AE2687" s="19" t="s">
        <v>1904</v>
      </c>
      <c r="AF2687" s="19" t="s">
        <v>1592</v>
      </c>
      <c r="AG2687" s="19" t="s">
        <v>1905</v>
      </c>
      <c r="AH2687" s="19" t="s">
        <v>1499</v>
      </c>
      <c r="AI2687" s="19" t="s">
        <v>1500</v>
      </c>
      <c r="AJ2687" s="45">
        <v>0</v>
      </c>
      <c r="AK2687" s="45">
        <v>0</v>
      </c>
      <c r="AL2687" s="19" t="s">
        <v>1501</v>
      </c>
      <c r="AM2687" s="46">
        <v>50720</v>
      </c>
      <c r="AN2687" s="46">
        <v>33070</v>
      </c>
      <c r="AO2687" s="46">
        <v>17650</v>
      </c>
      <c r="AP2687" s="45">
        <v>488.4</v>
      </c>
      <c r="AQ2687" s="45"/>
      <c r="AR2687" s="45" t="str">
        <f>IFERROR(VLOOKUP(AB2687,'Pedidos marco'!$A$1:$D$10000,4,0)," ")</f>
        <v xml:space="preserve"> </v>
      </c>
      <c r="AS2687" s="45">
        <f t="shared" si="287"/>
        <v>16</v>
      </c>
      <c r="AT2687" s="45" t="str">
        <f t="shared" si="288"/>
        <v>16</v>
      </c>
      <c r="AU2687" s="47">
        <v>33</v>
      </c>
      <c r="AV2687" s="19" t="str">
        <f t="shared" si="289"/>
        <v>04 April</v>
      </c>
      <c r="AW2687" s="19">
        <f t="shared" si="290"/>
        <v>0.74</v>
      </c>
      <c r="AX2687" s="19">
        <f t="shared" si="291"/>
        <v>14.799999999999999</v>
      </c>
      <c r="AY2687" s="19" t="e">
        <f>VLOOKUP(AG2687,Cías!$A$1:$E$10000,5,0)</f>
        <v>#N/A</v>
      </c>
      <c r="AZ2687" s="19" t="str">
        <f t="shared" si="292"/>
        <v>1017066</v>
      </c>
      <c r="BA2687" s="19" t="str">
        <f t="shared" si="293"/>
        <v>MISE MISE NESTOR SALOMON</v>
      </c>
      <c r="BB2687" s="19" t="e">
        <f>VLOOKUP(AG2687,Cías!$A$1:$E$10000,3,0)</f>
        <v>#N/A</v>
      </c>
      <c r="BC2687" s="19"/>
      <c r="BD2687" s="19"/>
      <c r="BE2687" s="19"/>
      <c r="BF2687" s="19"/>
      <c r="BG2687" s="19"/>
      <c r="BH2687" s="19"/>
      <c r="BI2687" s="19"/>
      <c r="BJ2687" s="19"/>
    </row>
    <row r="2688" spans="1:62" ht="15" x14ac:dyDescent="0.2">
      <c r="A2688" s="19" t="s">
        <v>21823</v>
      </c>
      <c r="B2688" s="19" t="s">
        <v>1479</v>
      </c>
      <c r="C2688" s="43">
        <v>44667</v>
      </c>
      <c r="D2688" s="44">
        <v>0.47083333333333</v>
      </c>
      <c r="E2688" s="19" t="s">
        <v>21824</v>
      </c>
      <c r="F2688" s="19" t="s">
        <v>21825</v>
      </c>
      <c r="G2688" s="19" t="s">
        <v>21826</v>
      </c>
      <c r="H2688" s="45">
        <v>3110.4</v>
      </c>
      <c r="I2688" s="45">
        <v>3487.4</v>
      </c>
      <c r="J2688" s="19" t="s">
        <v>1560</v>
      </c>
      <c r="K2688" s="19" t="s">
        <v>21827</v>
      </c>
      <c r="L2688" s="19" t="s">
        <v>21828</v>
      </c>
      <c r="M2688" s="19" t="s">
        <v>21829</v>
      </c>
      <c r="N2688" s="19" t="s">
        <v>21823</v>
      </c>
      <c r="O2688" s="19" t="s">
        <v>1641</v>
      </c>
      <c r="P2688" s="19" t="s">
        <v>1642</v>
      </c>
      <c r="Q2688" s="46">
        <v>480</v>
      </c>
      <c r="R2688" s="19" t="s">
        <v>1544</v>
      </c>
      <c r="S2688" s="19" t="s">
        <v>11747</v>
      </c>
      <c r="T2688" s="19" t="s">
        <v>11748</v>
      </c>
      <c r="U2688" s="19" t="s">
        <v>11749</v>
      </c>
      <c r="V2688" s="19" t="s">
        <v>11750</v>
      </c>
      <c r="W2688" s="19" t="s">
        <v>9329</v>
      </c>
      <c r="X2688" s="19" t="s">
        <v>11751</v>
      </c>
      <c r="Y2688" s="19" t="s">
        <v>9331</v>
      </c>
      <c r="Z2688" s="19" t="s">
        <v>9332</v>
      </c>
      <c r="AA2688" s="46">
        <v>413</v>
      </c>
      <c r="AB2688" s="19" t="s">
        <v>491</v>
      </c>
      <c r="AC2688" s="19" t="s">
        <v>131</v>
      </c>
      <c r="AD2688" s="19" t="s">
        <v>1992</v>
      </c>
      <c r="AE2688" s="19" t="s">
        <v>1993</v>
      </c>
      <c r="AF2688" s="19" t="s">
        <v>1719</v>
      </c>
      <c r="AG2688" s="19" t="s">
        <v>1994</v>
      </c>
      <c r="AH2688" s="19" t="s">
        <v>1594</v>
      </c>
      <c r="AI2688" s="19" t="s">
        <v>1595</v>
      </c>
      <c r="AJ2688" s="45">
        <v>0.05</v>
      </c>
      <c r="AK2688" s="45">
        <v>24</v>
      </c>
      <c r="AL2688" s="19" t="s">
        <v>1501</v>
      </c>
      <c r="AM2688" s="46">
        <v>39760</v>
      </c>
      <c r="AN2688" s="46">
        <v>24040</v>
      </c>
      <c r="AO2688" s="46">
        <v>15720</v>
      </c>
      <c r="AP2688" s="45">
        <v>552</v>
      </c>
      <c r="AQ2688" s="45"/>
      <c r="AR2688" s="45" t="str">
        <f>IFERROR(VLOOKUP(AB2688,'Pedidos marco'!$A$1:$D$10000,4,0)," ")</f>
        <v xml:space="preserve"> </v>
      </c>
      <c r="AS2688" s="45">
        <f t="shared" si="287"/>
        <v>16</v>
      </c>
      <c r="AT2688" s="45" t="str">
        <f t="shared" si="288"/>
        <v>16</v>
      </c>
      <c r="AU2688" s="47">
        <v>24</v>
      </c>
      <c r="AV2688" s="19" t="str">
        <f t="shared" si="289"/>
        <v>04 April</v>
      </c>
      <c r="AW2688" s="19">
        <f t="shared" si="290"/>
        <v>1.1499999999999999</v>
      </c>
      <c r="AX2688" s="19">
        <f t="shared" si="291"/>
        <v>23</v>
      </c>
      <c r="AY2688" s="19" t="e">
        <f>VLOOKUP(AG2688,Cías!$A$1:$E$10000,5,0)</f>
        <v>#N/A</v>
      </c>
      <c r="AZ2688" s="19" t="str">
        <f t="shared" si="292"/>
        <v>1021996</v>
      </c>
      <c r="BA2688" s="19" t="str">
        <f t="shared" si="293"/>
        <v>FRANCO VEGA SANDRO MARCELO</v>
      </c>
      <c r="BB2688" s="19" t="e">
        <f>VLOOKUP(AG2688,Cías!$A$1:$E$10000,3,0)</f>
        <v>#N/A</v>
      </c>
      <c r="BC2688" s="19"/>
      <c r="BD2688" s="19"/>
      <c r="BE2688" s="19"/>
      <c r="BF2688" s="19"/>
      <c r="BG2688" s="19"/>
      <c r="BH2688" s="19"/>
      <c r="BI2688" s="19"/>
      <c r="BJ2688" s="19"/>
    </row>
    <row r="2689" spans="1:62" ht="15" x14ac:dyDescent="0.2">
      <c r="A2689" s="19" t="s">
        <v>21830</v>
      </c>
      <c r="B2689" s="19" t="s">
        <v>1479</v>
      </c>
      <c r="C2689" s="43">
        <v>44667</v>
      </c>
      <c r="D2689" s="44">
        <v>0.47291666666666998</v>
      </c>
      <c r="E2689" s="19" t="s">
        <v>21831</v>
      </c>
      <c r="F2689" s="19" t="s">
        <v>1481</v>
      </c>
      <c r="G2689" s="19" t="s">
        <v>1481</v>
      </c>
      <c r="H2689" s="45">
        <v>0</v>
      </c>
      <c r="I2689" s="45">
        <v>0</v>
      </c>
      <c r="J2689" s="19" t="s">
        <v>1482</v>
      </c>
      <c r="K2689" s="19" t="s">
        <v>21832</v>
      </c>
      <c r="L2689" s="19" t="s">
        <v>21833</v>
      </c>
      <c r="M2689" s="19" t="s">
        <v>21834</v>
      </c>
      <c r="N2689" s="19" t="s">
        <v>21830</v>
      </c>
      <c r="O2689" s="19" t="s">
        <v>371</v>
      </c>
      <c r="P2689" s="19" t="s">
        <v>372</v>
      </c>
      <c r="Q2689" s="46">
        <v>120</v>
      </c>
      <c r="R2689" s="19" t="s">
        <v>1544</v>
      </c>
      <c r="S2689" s="19" t="s">
        <v>2156</v>
      </c>
      <c r="T2689" s="19" t="s">
        <v>419</v>
      </c>
      <c r="U2689" s="19" t="s">
        <v>2157</v>
      </c>
      <c r="V2689" s="19" t="s">
        <v>2091</v>
      </c>
      <c r="W2689" s="19" t="s">
        <v>415</v>
      </c>
      <c r="X2689" s="19" t="s">
        <v>2158</v>
      </c>
      <c r="Y2689" s="19" t="s">
        <v>417</v>
      </c>
      <c r="Z2689" s="19" t="s">
        <v>2159</v>
      </c>
      <c r="AA2689" s="46">
        <v>110</v>
      </c>
      <c r="AB2689" s="19" t="s">
        <v>547</v>
      </c>
      <c r="AC2689" s="19" t="s">
        <v>246</v>
      </c>
      <c r="AD2689" s="19" t="s">
        <v>3923</v>
      </c>
      <c r="AE2689" s="19" t="s">
        <v>3924</v>
      </c>
      <c r="AF2689" s="19" t="s">
        <v>1592</v>
      </c>
      <c r="AG2689" s="19" t="s">
        <v>3925</v>
      </c>
      <c r="AH2689" s="19" t="s">
        <v>1502</v>
      </c>
      <c r="AI2689" s="19" t="s">
        <v>2099</v>
      </c>
      <c r="AJ2689" s="45">
        <v>0</v>
      </c>
      <c r="AK2689" s="45">
        <v>0</v>
      </c>
      <c r="AL2689" s="19" t="s">
        <v>1501</v>
      </c>
      <c r="AM2689" s="46">
        <v>14966.875</v>
      </c>
      <c r="AN2689" s="46">
        <v>6016.875</v>
      </c>
      <c r="AO2689" s="46">
        <v>8950</v>
      </c>
      <c r="AP2689" s="45">
        <v>55.2</v>
      </c>
      <c r="AQ2689" s="45"/>
      <c r="AR2689" s="45" t="str">
        <f>IFERROR(VLOOKUP(AB2689,'Pedidos marco'!$A$1:$D$10000,4,0)," ")</f>
        <v xml:space="preserve"> </v>
      </c>
      <c r="AS2689" s="45">
        <f t="shared" si="287"/>
        <v>16</v>
      </c>
      <c r="AT2689" s="45" t="str">
        <f t="shared" si="288"/>
        <v>16</v>
      </c>
      <c r="AU2689" s="47">
        <v>6</v>
      </c>
      <c r="AV2689" s="19" t="str">
        <f t="shared" si="289"/>
        <v>04 April</v>
      </c>
      <c r="AW2689" s="19">
        <f t="shared" si="290"/>
        <v>0.46</v>
      </c>
      <c r="AX2689" s="19">
        <f t="shared" si="291"/>
        <v>9.2000000000000011</v>
      </c>
      <c r="AY2689" s="19" t="e">
        <f>VLOOKUP(AG2689,Cías!$A$1:$E$10000,5,0)</f>
        <v>#N/A</v>
      </c>
      <c r="AZ2689" s="19" t="str">
        <f t="shared" si="292"/>
        <v>1013548</v>
      </c>
      <c r="BA2689" s="19" t="str">
        <f t="shared" si="293"/>
        <v>POZO FUENTES DIEGO FRANCISCO</v>
      </c>
      <c r="BB2689" s="19" t="e">
        <f>VLOOKUP(AG2689,Cías!$A$1:$E$10000,3,0)</f>
        <v>#N/A</v>
      </c>
      <c r="BC2689" s="19"/>
      <c r="BD2689" s="19"/>
      <c r="BE2689" s="19"/>
      <c r="BF2689" s="19"/>
      <c r="BG2689" s="19"/>
      <c r="BH2689" s="19"/>
      <c r="BI2689" s="19"/>
      <c r="BJ2689" s="19"/>
    </row>
    <row r="2690" spans="1:62" ht="15" x14ac:dyDescent="0.2">
      <c r="A2690" s="19" t="s">
        <v>21830</v>
      </c>
      <c r="B2690" s="19" t="s">
        <v>1479</v>
      </c>
      <c r="C2690" s="43">
        <v>44667</v>
      </c>
      <c r="D2690" s="44">
        <v>0.47291666666666998</v>
      </c>
      <c r="E2690" s="19" t="s">
        <v>21835</v>
      </c>
      <c r="F2690" s="19" t="s">
        <v>1481</v>
      </c>
      <c r="G2690" s="19" t="s">
        <v>1481</v>
      </c>
      <c r="H2690" s="45">
        <v>0</v>
      </c>
      <c r="I2690" s="45">
        <v>0</v>
      </c>
      <c r="J2690" s="19" t="s">
        <v>1482</v>
      </c>
      <c r="K2690" s="19" t="s">
        <v>21832</v>
      </c>
      <c r="L2690" s="19" t="s">
        <v>21836</v>
      </c>
      <c r="M2690" s="19" t="s">
        <v>21837</v>
      </c>
      <c r="N2690" s="19" t="s">
        <v>21830</v>
      </c>
      <c r="O2690" s="19" t="s">
        <v>367</v>
      </c>
      <c r="P2690" s="19" t="s">
        <v>368</v>
      </c>
      <c r="Q2690" s="46">
        <v>520</v>
      </c>
      <c r="R2690" s="19" t="s">
        <v>1544</v>
      </c>
      <c r="S2690" s="19" t="s">
        <v>2156</v>
      </c>
      <c r="T2690" s="19" t="s">
        <v>419</v>
      </c>
      <c r="U2690" s="19" t="s">
        <v>2157</v>
      </c>
      <c r="V2690" s="19" t="s">
        <v>2091</v>
      </c>
      <c r="W2690" s="19" t="s">
        <v>415</v>
      </c>
      <c r="X2690" s="19" t="s">
        <v>2158</v>
      </c>
      <c r="Y2690" s="19" t="s">
        <v>417</v>
      </c>
      <c r="Z2690" s="19" t="s">
        <v>2159</v>
      </c>
      <c r="AA2690" s="46">
        <v>110</v>
      </c>
      <c r="AB2690" s="19" t="s">
        <v>547</v>
      </c>
      <c r="AC2690" s="19" t="s">
        <v>246</v>
      </c>
      <c r="AD2690" s="19" t="s">
        <v>3923</v>
      </c>
      <c r="AE2690" s="19" t="s">
        <v>3924</v>
      </c>
      <c r="AF2690" s="19" t="s">
        <v>1592</v>
      </c>
      <c r="AG2690" s="19" t="s">
        <v>3925</v>
      </c>
      <c r="AH2690" s="19" t="s">
        <v>1502</v>
      </c>
      <c r="AI2690" s="19" t="s">
        <v>2099</v>
      </c>
      <c r="AJ2690" s="45">
        <v>0</v>
      </c>
      <c r="AK2690" s="45">
        <v>0</v>
      </c>
      <c r="AL2690" s="19" t="s">
        <v>1501</v>
      </c>
      <c r="AM2690" s="46">
        <v>35023.125</v>
      </c>
      <c r="AN2690" s="46">
        <v>26073.125</v>
      </c>
      <c r="AO2690" s="46">
        <v>8950</v>
      </c>
      <c r="AP2690" s="45">
        <v>239.2</v>
      </c>
      <c r="AQ2690" s="45"/>
      <c r="AR2690" s="45" t="str">
        <f>IFERROR(VLOOKUP(AB2690,'Pedidos marco'!$A$1:$D$10000,4,0)," ")</f>
        <v xml:space="preserve"> </v>
      </c>
      <c r="AS2690" s="45">
        <f t="shared" si="287"/>
        <v>16</v>
      </c>
      <c r="AT2690" s="45" t="str">
        <f t="shared" si="288"/>
        <v>16</v>
      </c>
      <c r="AU2690" s="47">
        <v>26</v>
      </c>
      <c r="AV2690" s="19" t="str">
        <f t="shared" si="289"/>
        <v>04 April</v>
      </c>
      <c r="AW2690" s="19">
        <f t="shared" si="290"/>
        <v>0.45999999999999996</v>
      </c>
      <c r="AX2690" s="19">
        <f t="shared" si="291"/>
        <v>9.1999999999999993</v>
      </c>
      <c r="AY2690" s="19" t="e">
        <f>VLOOKUP(AG2690,Cías!$A$1:$E$10000,5,0)</f>
        <v>#N/A</v>
      </c>
      <c r="AZ2690" s="19" t="str">
        <f t="shared" si="292"/>
        <v>1013548</v>
      </c>
      <c r="BA2690" s="19" t="str">
        <f t="shared" si="293"/>
        <v>POZO FUENTES DIEGO FRANCISCO</v>
      </c>
      <c r="BB2690" s="19" t="e">
        <f>VLOOKUP(AG2690,Cías!$A$1:$E$10000,3,0)</f>
        <v>#N/A</v>
      </c>
      <c r="BC2690" s="19"/>
      <c r="BD2690" s="19"/>
      <c r="BE2690" s="19"/>
      <c r="BF2690" s="19"/>
      <c r="BG2690" s="19"/>
      <c r="BH2690" s="19"/>
      <c r="BI2690" s="19"/>
      <c r="BJ2690" s="19"/>
    </row>
    <row r="2691" spans="1:62" ht="15" x14ac:dyDescent="0.2">
      <c r="A2691" s="19" t="s">
        <v>21838</v>
      </c>
      <c r="B2691" s="19" t="s">
        <v>1479</v>
      </c>
      <c r="C2691" s="43">
        <v>44667</v>
      </c>
      <c r="D2691" s="44">
        <v>0.47638888888889003</v>
      </c>
      <c r="E2691" s="19" t="s">
        <v>21839</v>
      </c>
      <c r="F2691" s="19" t="s">
        <v>21840</v>
      </c>
      <c r="G2691" s="19" t="s">
        <v>21841</v>
      </c>
      <c r="H2691" s="45">
        <v>3120</v>
      </c>
      <c r="I2691" s="45">
        <v>3498.16</v>
      </c>
      <c r="J2691" s="19" t="s">
        <v>1560</v>
      </c>
      <c r="K2691" s="19" t="s">
        <v>21842</v>
      </c>
      <c r="L2691" s="19" t="s">
        <v>21843</v>
      </c>
      <c r="M2691" s="19" t="s">
        <v>21844</v>
      </c>
      <c r="N2691" s="19" t="s">
        <v>21838</v>
      </c>
      <c r="O2691" s="19" t="s">
        <v>1641</v>
      </c>
      <c r="P2691" s="19" t="s">
        <v>1642</v>
      </c>
      <c r="Q2691" s="46">
        <v>480</v>
      </c>
      <c r="R2691" s="19" t="s">
        <v>1544</v>
      </c>
      <c r="S2691" s="19" t="s">
        <v>7325</v>
      </c>
      <c r="T2691" s="19" t="s">
        <v>7326</v>
      </c>
      <c r="U2691" s="19" t="s">
        <v>14513</v>
      </c>
      <c r="V2691" s="19" t="s">
        <v>14514</v>
      </c>
      <c r="W2691" s="19" t="s">
        <v>3976</v>
      </c>
      <c r="X2691" s="19" t="s">
        <v>14515</v>
      </c>
      <c r="Y2691" s="19" t="s">
        <v>7101</v>
      </c>
      <c r="Z2691" s="19" t="s">
        <v>7102</v>
      </c>
      <c r="AA2691" s="46">
        <v>512</v>
      </c>
      <c r="AB2691" s="19" t="s">
        <v>524</v>
      </c>
      <c r="AC2691" s="19" t="s">
        <v>200</v>
      </c>
      <c r="AD2691" s="19" t="s">
        <v>10509</v>
      </c>
      <c r="AE2691" s="19" t="s">
        <v>10510</v>
      </c>
      <c r="AF2691" s="19" t="s">
        <v>1719</v>
      </c>
      <c r="AG2691" s="19" t="s">
        <v>10511</v>
      </c>
      <c r="AH2691" s="19" t="s">
        <v>1594</v>
      </c>
      <c r="AI2691" s="19" t="s">
        <v>1595</v>
      </c>
      <c r="AJ2691" s="45">
        <v>0.05</v>
      </c>
      <c r="AK2691" s="45">
        <v>24</v>
      </c>
      <c r="AL2691" s="19" t="s">
        <v>1501</v>
      </c>
      <c r="AM2691" s="46">
        <v>40630</v>
      </c>
      <c r="AN2691" s="46">
        <v>24040</v>
      </c>
      <c r="AO2691" s="46">
        <v>16590</v>
      </c>
      <c r="AP2691" s="45">
        <v>547.20000000000005</v>
      </c>
      <c r="AQ2691" s="45"/>
      <c r="AR2691" s="45" t="str">
        <f>IFERROR(VLOOKUP(AB2691,'Pedidos marco'!$A$1:$D$10000,4,0)," ")</f>
        <v xml:space="preserve"> </v>
      </c>
      <c r="AS2691" s="45">
        <f t="shared" si="287"/>
        <v>16</v>
      </c>
      <c r="AT2691" s="45" t="str">
        <f t="shared" si="288"/>
        <v>16</v>
      </c>
      <c r="AU2691" s="47">
        <v>24</v>
      </c>
      <c r="AV2691" s="19" t="str">
        <f t="shared" si="289"/>
        <v>04 April</v>
      </c>
      <c r="AW2691" s="19">
        <f t="shared" si="290"/>
        <v>1.1400000000000001</v>
      </c>
      <c r="AX2691" s="19">
        <f t="shared" si="291"/>
        <v>22.8</v>
      </c>
      <c r="AY2691" s="19" t="e">
        <f>VLOOKUP(AG2691,Cías!$A$1:$E$10000,5,0)</f>
        <v>#N/A</v>
      </c>
      <c r="AZ2691" s="19" t="str">
        <f t="shared" si="292"/>
        <v>1022020</v>
      </c>
      <c r="BA2691" s="19" t="str">
        <f t="shared" si="293"/>
        <v>MENDEZ FIGUEROA JUAN CARLOS</v>
      </c>
      <c r="BB2691" s="19" t="e">
        <f>VLOOKUP(AG2691,Cías!$A$1:$E$10000,3,0)</f>
        <v>#N/A</v>
      </c>
      <c r="BC2691" s="19"/>
      <c r="BD2691" s="19"/>
      <c r="BE2691" s="19"/>
      <c r="BF2691" s="19"/>
      <c r="BG2691" s="19"/>
      <c r="BH2691" s="19"/>
      <c r="BI2691" s="19"/>
      <c r="BJ2691" s="19"/>
    </row>
    <row r="2692" spans="1:62" ht="15" x14ac:dyDescent="0.2">
      <c r="A2692" s="19" t="s">
        <v>21845</v>
      </c>
      <c r="B2692" s="19" t="s">
        <v>1479</v>
      </c>
      <c r="C2692" s="43">
        <v>44667</v>
      </c>
      <c r="D2692" s="44">
        <v>0.48333333333333001</v>
      </c>
      <c r="E2692" s="19" t="s">
        <v>21846</v>
      </c>
      <c r="F2692" s="19" t="s">
        <v>21847</v>
      </c>
      <c r="G2692" s="19" t="s">
        <v>21848</v>
      </c>
      <c r="H2692" s="45">
        <v>4128</v>
      </c>
      <c r="I2692" s="45">
        <v>4628.34</v>
      </c>
      <c r="J2692" s="19" t="s">
        <v>2037</v>
      </c>
      <c r="K2692" s="19" t="s">
        <v>21849</v>
      </c>
      <c r="L2692" s="19" t="s">
        <v>21850</v>
      </c>
      <c r="M2692" s="19" t="s">
        <v>21851</v>
      </c>
      <c r="N2692" s="19" t="s">
        <v>21845</v>
      </c>
      <c r="O2692" s="19" t="s">
        <v>1641</v>
      </c>
      <c r="P2692" s="19" t="s">
        <v>1642</v>
      </c>
      <c r="Q2692" s="46">
        <v>640</v>
      </c>
      <c r="R2692" s="19" t="s">
        <v>1544</v>
      </c>
      <c r="S2692" s="19" t="s">
        <v>21852</v>
      </c>
      <c r="T2692" s="19" t="s">
        <v>21853</v>
      </c>
      <c r="U2692" s="19" t="s">
        <v>21854</v>
      </c>
      <c r="V2692" s="19" t="s">
        <v>2126</v>
      </c>
      <c r="W2692" s="19" t="s">
        <v>21855</v>
      </c>
      <c r="X2692" s="19" t="s">
        <v>21856</v>
      </c>
      <c r="Y2692" s="19" t="s">
        <v>21857</v>
      </c>
      <c r="Z2692" s="19" t="s">
        <v>21858</v>
      </c>
      <c r="AA2692" s="46">
        <v>760</v>
      </c>
      <c r="AB2692" s="19" t="s">
        <v>583</v>
      </c>
      <c r="AC2692" s="19" t="s">
        <v>323</v>
      </c>
      <c r="AD2692" s="19" t="s">
        <v>4239</v>
      </c>
      <c r="AE2692" s="19" t="s">
        <v>4240</v>
      </c>
      <c r="AF2692" s="19" t="s">
        <v>1592</v>
      </c>
      <c r="AG2692" s="19" t="s">
        <v>4241</v>
      </c>
      <c r="AH2692" s="19" t="s">
        <v>1502</v>
      </c>
      <c r="AI2692" s="19" t="s">
        <v>2099</v>
      </c>
      <c r="AJ2692" s="45">
        <v>0</v>
      </c>
      <c r="AK2692" s="45">
        <v>0</v>
      </c>
      <c r="AL2692" s="19" t="s">
        <v>1501</v>
      </c>
      <c r="AM2692" s="46">
        <v>49770</v>
      </c>
      <c r="AN2692" s="46">
        <v>32050</v>
      </c>
      <c r="AO2692" s="46">
        <v>17720</v>
      </c>
      <c r="AP2692" s="45">
        <v>1305.5999999999999</v>
      </c>
      <c r="AQ2692" s="45"/>
      <c r="AR2692" s="45" t="str">
        <f>IFERROR(VLOOKUP(AB2692,'Pedidos marco'!$A$1:$D$10000,4,0)," ")</f>
        <v xml:space="preserve"> </v>
      </c>
      <c r="AS2692" s="45">
        <f t="shared" ref="AS2692:AS2755" si="294">DAY(C2692)</f>
        <v>16</v>
      </c>
      <c r="AT2692" s="45" t="str">
        <f t="shared" ref="AT2692:AT2755" si="295">TEXT(AS2692,"dd")</f>
        <v>16</v>
      </c>
      <c r="AU2692" s="47">
        <v>32</v>
      </c>
      <c r="AV2692" s="19" t="str">
        <f t="shared" ref="AV2692:AV2755" si="296">TEXT(C2692,"MM MMMM")</f>
        <v>04 April</v>
      </c>
      <c r="AW2692" s="19">
        <f t="shared" ref="AW2692:AW2755" si="297">IFERROR(AP2692/Q2692,"")</f>
        <v>2.04</v>
      </c>
      <c r="AX2692" s="19">
        <f t="shared" ref="AX2692:AX2755" si="298">IFERROR(AP2692/AU2692,"")</f>
        <v>40.799999999999997</v>
      </c>
      <c r="AY2692" s="19" t="e">
        <f>VLOOKUP(AG2692,Cías!$A$1:$E$10000,5,0)</f>
        <v>#N/A</v>
      </c>
      <c r="AZ2692" s="19" t="str">
        <f t="shared" ref="AZ2692:AZ2755" si="299">AB2692</f>
        <v>1013906</v>
      </c>
      <c r="BA2692" s="19" t="str">
        <f t="shared" ref="BA2692:BA2755" si="300">AC2692</f>
        <v>VALLEJOS VILLEGAS SAUL EDUARDO</v>
      </c>
      <c r="BB2692" s="19" t="e">
        <f>VLOOKUP(AG2692,Cías!$A$1:$E$10000,3,0)</f>
        <v>#N/A</v>
      </c>
      <c r="BC2692" s="19"/>
      <c r="BD2692" s="19"/>
      <c r="BE2692" s="19"/>
      <c r="BF2692" s="19"/>
      <c r="BG2692" s="19"/>
      <c r="BH2692" s="19"/>
      <c r="BI2692" s="19"/>
      <c r="BJ2692" s="19"/>
    </row>
    <row r="2693" spans="1:62" ht="15" x14ac:dyDescent="0.2">
      <c r="A2693" s="19" t="s">
        <v>21859</v>
      </c>
      <c r="B2693" s="19" t="s">
        <v>1479</v>
      </c>
      <c r="C2693" s="43">
        <v>44667</v>
      </c>
      <c r="D2693" s="44">
        <v>0.48611111111110999</v>
      </c>
      <c r="E2693" s="19" t="s">
        <v>21860</v>
      </c>
      <c r="F2693" s="19" t="s">
        <v>21861</v>
      </c>
      <c r="G2693" s="19" t="s">
        <v>21862</v>
      </c>
      <c r="H2693" s="45">
        <v>3292.8</v>
      </c>
      <c r="I2693" s="45">
        <v>3691.91</v>
      </c>
      <c r="J2693" s="19" t="s">
        <v>1560</v>
      </c>
      <c r="K2693" s="19" t="s">
        <v>21863</v>
      </c>
      <c r="L2693" s="19" t="s">
        <v>21864</v>
      </c>
      <c r="M2693" s="19" t="s">
        <v>21865</v>
      </c>
      <c r="N2693" s="19" t="s">
        <v>21859</v>
      </c>
      <c r="O2693" s="19" t="s">
        <v>367</v>
      </c>
      <c r="P2693" s="19" t="s">
        <v>368</v>
      </c>
      <c r="Q2693" s="46">
        <v>480</v>
      </c>
      <c r="R2693" s="19" t="s">
        <v>1544</v>
      </c>
      <c r="S2693" s="19" t="s">
        <v>13052</v>
      </c>
      <c r="T2693" s="19" t="s">
        <v>13053</v>
      </c>
      <c r="U2693" s="19" t="s">
        <v>13054</v>
      </c>
      <c r="V2693" s="19" t="s">
        <v>2126</v>
      </c>
      <c r="W2693" s="19" t="s">
        <v>415</v>
      </c>
      <c r="X2693" s="19" t="s">
        <v>13055</v>
      </c>
      <c r="Y2693" s="19" t="s">
        <v>3748</v>
      </c>
      <c r="Z2693" s="19" t="s">
        <v>3749</v>
      </c>
      <c r="AA2693" s="46">
        <v>129</v>
      </c>
      <c r="AB2693" s="19" t="s">
        <v>580</v>
      </c>
      <c r="AC2693" s="19" t="s">
        <v>317</v>
      </c>
      <c r="AD2693" s="19" t="s">
        <v>3023</v>
      </c>
      <c r="AE2693" s="19" t="s">
        <v>3024</v>
      </c>
      <c r="AF2693" s="19" t="s">
        <v>1719</v>
      </c>
      <c r="AG2693" s="19" t="s">
        <v>3025</v>
      </c>
      <c r="AH2693" s="19" t="s">
        <v>1594</v>
      </c>
      <c r="AI2693" s="19" t="s">
        <v>1595</v>
      </c>
      <c r="AJ2693" s="45">
        <v>0.05</v>
      </c>
      <c r="AK2693" s="45">
        <v>24</v>
      </c>
      <c r="AL2693" s="19" t="s">
        <v>1501</v>
      </c>
      <c r="AM2693" s="46">
        <v>37570</v>
      </c>
      <c r="AN2693" s="46">
        <v>24060</v>
      </c>
      <c r="AO2693" s="46">
        <v>13510</v>
      </c>
      <c r="AP2693" s="45">
        <v>244.8</v>
      </c>
      <c r="AQ2693" s="45"/>
      <c r="AR2693" s="45" t="str">
        <f>IFERROR(VLOOKUP(AB2693,'Pedidos marco'!$A$1:$D$10000,4,0)," ")</f>
        <v xml:space="preserve"> </v>
      </c>
      <c r="AS2693" s="45">
        <f t="shared" si="294"/>
        <v>16</v>
      </c>
      <c r="AT2693" s="45" t="str">
        <f t="shared" si="295"/>
        <v>16</v>
      </c>
      <c r="AU2693" s="47">
        <v>24</v>
      </c>
      <c r="AV2693" s="19" t="str">
        <f t="shared" si="296"/>
        <v>04 April</v>
      </c>
      <c r="AW2693" s="19">
        <f t="shared" si="297"/>
        <v>0.51</v>
      </c>
      <c r="AX2693" s="19">
        <f t="shared" si="298"/>
        <v>10.200000000000001</v>
      </c>
      <c r="AY2693" s="19" t="e">
        <f>VLOOKUP(AG2693,Cías!$A$1:$E$10000,5,0)</f>
        <v>#N/A</v>
      </c>
      <c r="AZ2693" s="19" t="str">
        <f t="shared" si="299"/>
        <v>1014036</v>
      </c>
      <c r="BA2693" s="19" t="str">
        <f t="shared" si="300"/>
        <v>TULCANAZA VASQUEZ EDISON MARCELO</v>
      </c>
      <c r="BB2693" s="19" t="e">
        <f>VLOOKUP(AG2693,Cías!$A$1:$E$10000,3,0)</f>
        <v>#N/A</v>
      </c>
      <c r="BC2693" s="19"/>
      <c r="BD2693" s="19"/>
      <c r="BE2693" s="19"/>
      <c r="BF2693" s="19"/>
      <c r="BG2693" s="19"/>
      <c r="BH2693" s="19"/>
      <c r="BI2693" s="19"/>
      <c r="BJ2693" s="19"/>
    </row>
    <row r="2694" spans="1:62" ht="15" x14ac:dyDescent="0.2">
      <c r="A2694" s="19" t="s">
        <v>21866</v>
      </c>
      <c r="B2694" s="19" t="s">
        <v>1479</v>
      </c>
      <c r="C2694" s="43">
        <v>44667</v>
      </c>
      <c r="D2694" s="44">
        <v>0.48958333333332998</v>
      </c>
      <c r="E2694" s="19" t="s">
        <v>21867</v>
      </c>
      <c r="F2694" s="19" t="s">
        <v>21868</v>
      </c>
      <c r="G2694" s="19" t="s">
        <v>21869</v>
      </c>
      <c r="H2694" s="45">
        <v>2386.8000000000002</v>
      </c>
      <c r="I2694" s="45">
        <v>2676.1</v>
      </c>
      <c r="J2694" s="19" t="s">
        <v>1560</v>
      </c>
      <c r="K2694" s="19" t="s">
        <v>21870</v>
      </c>
      <c r="L2694" s="19" t="s">
        <v>21871</v>
      </c>
      <c r="M2694" s="19" t="s">
        <v>21872</v>
      </c>
      <c r="N2694" s="19" t="s">
        <v>21866</v>
      </c>
      <c r="O2694" s="19" t="s">
        <v>1641</v>
      </c>
      <c r="P2694" s="19" t="s">
        <v>1642</v>
      </c>
      <c r="Q2694" s="46">
        <v>360</v>
      </c>
      <c r="R2694" s="19" t="s">
        <v>1544</v>
      </c>
      <c r="S2694" s="19" t="s">
        <v>3197</v>
      </c>
      <c r="T2694" s="19" t="s">
        <v>3198</v>
      </c>
      <c r="U2694" s="19" t="s">
        <v>3199</v>
      </c>
      <c r="V2694" s="19" t="s">
        <v>3200</v>
      </c>
      <c r="W2694" s="19" t="s">
        <v>3201</v>
      </c>
      <c r="X2694" s="19" t="s">
        <v>3202</v>
      </c>
      <c r="Y2694" s="19" t="s">
        <v>3203</v>
      </c>
      <c r="Z2694" s="19" t="s">
        <v>3204</v>
      </c>
      <c r="AA2694" s="46">
        <v>396</v>
      </c>
      <c r="AB2694" s="19" t="s">
        <v>495</v>
      </c>
      <c r="AC2694" s="19" t="s">
        <v>139</v>
      </c>
      <c r="AD2694" s="19" t="s">
        <v>2131</v>
      </c>
      <c r="AE2694" s="19" t="s">
        <v>1481</v>
      </c>
      <c r="AF2694" s="19" t="s">
        <v>1554</v>
      </c>
      <c r="AG2694" s="19" t="s">
        <v>2132</v>
      </c>
      <c r="AH2694" s="19" t="s">
        <v>1499</v>
      </c>
      <c r="AI2694" s="19" t="s">
        <v>1500</v>
      </c>
      <c r="AJ2694" s="45">
        <v>0</v>
      </c>
      <c r="AK2694" s="45">
        <v>0</v>
      </c>
      <c r="AL2694" s="19" t="s">
        <v>1501</v>
      </c>
      <c r="AM2694" s="46">
        <v>27030</v>
      </c>
      <c r="AN2694" s="46">
        <v>18040</v>
      </c>
      <c r="AO2694" s="46">
        <v>8990</v>
      </c>
      <c r="AP2694" s="45">
        <v>385.2</v>
      </c>
      <c r="AQ2694" s="45"/>
      <c r="AR2694" s="45" t="str">
        <f>IFERROR(VLOOKUP(AB2694,'Pedidos marco'!$A$1:$D$10000,4,0)," ")</f>
        <v xml:space="preserve"> </v>
      </c>
      <c r="AS2694" s="45">
        <f t="shared" si="294"/>
        <v>16</v>
      </c>
      <c r="AT2694" s="45" t="str">
        <f t="shared" si="295"/>
        <v>16</v>
      </c>
      <c r="AU2694" s="47">
        <v>18</v>
      </c>
      <c r="AV2694" s="19" t="str">
        <f t="shared" si="296"/>
        <v>04 April</v>
      </c>
      <c r="AW2694" s="19">
        <f t="shared" si="297"/>
        <v>1.07</v>
      </c>
      <c r="AX2694" s="19">
        <f t="shared" si="298"/>
        <v>21.4</v>
      </c>
      <c r="AY2694" s="19" t="e">
        <f>VLOOKUP(AG2694,Cías!$A$1:$E$10000,5,0)</f>
        <v>#N/A</v>
      </c>
      <c r="AZ2694" s="19" t="str">
        <f t="shared" si="299"/>
        <v>1014271</v>
      </c>
      <c r="BA2694" s="19" t="str">
        <f t="shared" si="300"/>
        <v>GARATE CARDENAS CARLOS VINICIO</v>
      </c>
      <c r="BB2694" s="19" t="e">
        <f>VLOOKUP(AG2694,Cías!$A$1:$E$10000,3,0)</f>
        <v>#N/A</v>
      </c>
      <c r="BC2694" s="19"/>
      <c r="BD2694" s="19"/>
      <c r="BE2694" s="19"/>
      <c r="BF2694" s="19"/>
      <c r="BG2694" s="19"/>
      <c r="BH2694" s="19"/>
      <c r="BI2694" s="19"/>
      <c r="BJ2694" s="19"/>
    </row>
    <row r="2695" spans="1:62" ht="15" x14ac:dyDescent="0.2">
      <c r="A2695" s="19" t="s">
        <v>21873</v>
      </c>
      <c r="B2695" s="19" t="s">
        <v>1479</v>
      </c>
      <c r="C2695" s="43">
        <v>44667</v>
      </c>
      <c r="D2695" s="44">
        <v>0.49027777777777998</v>
      </c>
      <c r="E2695" s="19" t="s">
        <v>21874</v>
      </c>
      <c r="F2695" s="19" t="s">
        <v>21875</v>
      </c>
      <c r="G2695" s="19" t="s">
        <v>21876</v>
      </c>
      <c r="H2695" s="45">
        <v>1635.89</v>
      </c>
      <c r="I2695" s="45">
        <v>1834.17</v>
      </c>
      <c r="J2695" s="19" t="s">
        <v>1560</v>
      </c>
      <c r="K2695" s="19" t="s">
        <v>21877</v>
      </c>
      <c r="L2695" s="19" t="s">
        <v>21878</v>
      </c>
      <c r="M2695" s="19" t="s">
        <v>21879</v>
      </c>
      <c r="N2695" s="19" t="s">
        <v>21873</v>
      </c>
      <c r="O2695" s="19" t="s">
        <v>371</v>
      </c>
      <c r="P2695" s="19" t="s">
        <v>372</v>
      </c>
      <c r="Q2695" s="46">
        <v>240</v>
      </c>
      <c r="R2695" s="19" t="s">
        <v>1544</v>
      </c>
      <c r="S2695" s="19" t="s">
        <v>5443</v>
      </c>
      <c r="T2695" s="19" t="s">
        <v>5444</v>
      </c>
      <c r="U2695" s="19" t="s">
        <v>6691</v>
      </c>
      <c r="V2695" s="19" t="s">
        <v>6692</v>
      </c>
      <c r="W2695" s="19" t="s">
        <v>1865</v>
      </c>
      <c r="X2695" s="19" t="s">
        <v>6693</v>
      </c>
      <c r="Y2695" s="19" t="s">
        <v>6694</v>
      </c>
      <c r="Z2695" s="19" t="s">
        <v>6695</v>
      </c>
      <c r="AA2695" s="46">
        <v>57</v>
      </c>
      <c r="AB2695" s="19" t="s">
        <v>5575</v>
      </c>
      <c r="AC2695" s="19" t="s">
        <v>175</v>
      </c>
      <c r="AD2695" s="19" t="s">
        <v>5576</v>
      </c>
      <c r="AE2695" s="19" t="s">
        <v>5577</v>
      </c>
      <c r="AF2695" s="19" t="s">
        <v>1554</v>
      </c>
      <c r="AG2695" s="19" t="s">
        <v>5578</v>
      </c>
      <c r="AH2695" s="19" t="s">
        <v>1499</v>
      </c>
      <c r="AI2695" s="19" t="s">
        <v>1500</v>
      </c>
      <c r="AJ2695" s="45">
        <v>0</v>
      </c>
      <c r="AK2695" s="45">
        <v>0</v>
      </c>
      <c r="AL2695" s="19" t="s">
        <v>1501</v>
      </c>
      <c r="AM2695" s="46">
        <v>16650</v>
      </c>
      <c r="AN2695" s="46">
        <v>12020</v>
      </c>
      <c r="AO2695" s="46">
        <v>4630</v>
      </c>
      <c r="AP2695" s="45">
        <v>67.2</v>
      </c>
      <c r="AQ2695" s="45"/>
      <c r="AR2695" s="45" t="str">
        <f>IFERROR(VLOOKUP(AB2695,'Pedidos marco'!$A$1:$D$10000,4,0)," ")</f>
        <v xml:space="preserve"> </v>
      </c>
      <c r="AS2695" s="45">
        <f t="shared" si="294"/>
        <v>16</v>
      </c>
      <c r="AT2695" s="45" t="str">
        <f t="shared" si="295"/>
        <v>16</v>
      </c>
      <c r="AU2695" s="47">
        <v>12</v>
      </c>
      <c r="AV2695" s="19" t="str">
        <f t="shared" si="296"/>
        <v>04 April</v>
      </c>
      <c r="AW2695" s="19">
        <f t="shared" si="297"/>
        <v>0.28000000000000003</v>
      </c>
      <c r="AX2695" s="19">
        <f t="shared" si="298"/>
        <v>5.6000000000000005</v>
      </c>
      <c r="AY2695" s="19" t="e">
        <f>VLOOKUP(AG2695,Cías!$A$1:$E$10000,5,0)</f>
        <v>#N/A</v>
      </c>
      <c r="AZ2695" s="19" t="str">
        <f t="shared" si="299"/>
        <v>1023077</v>
      </c>
      <c r="BA2695" s="19" t="str">
        <f t="shared" si="300"/>
        <v>JIMENEZ ICAZA HENRY ELADIO</v>
      </c>
      <c r="BB2695" s="19" t="e">
        <f>VLOOKUP(AG2695,Cías!$A$1:$E$10000,3,0)</f>
        <v>#N/A</v>
      </c>
      <c r="BC2695" s="19"/>
      <c r="BD2695" s="19"/>
      <c r="BE2695" s="19"/>
      <c r="BF2695" s="19"/>
      <c r="BG2695" s="19"/>
      <c r="BH2695" s="19"/>
      <c r="BI2695" s="19"/>
      <c r="BJ2695" s="19"/>
    </row>
    <row r="2696" spans="1:62" ht="15" x14ac:dyDescent="0.2">
      <c r="A2696" s="19" t="s">
        <v>21873</v>
      </c>
      <c r="B2696" s="19" t="s">
        <v>1479</v>
      </c>
      <c r="C2696" s="43">
        <v>44667</v>
      </c>
      <c r="D2696" s="44">
        <v>0.49027777777777998</v>
      </c>
      <c r="E2696" s="19" t="s">
        <v>21880</v>
      </c>
      <c r="F2696" s="19" t="s">
        <v>21881</v>
      </c>
      <c r="G2696" s="19" t="s">
        <v>21882</v>
      </c>
      <c r="H2696" s="45">
        <v>809.67</v>
      </c>
      <c r="I2696" s="45">
        <v>907.81</v>
      </c>
      <c r="J2696" s="19" t="s">
        <v>1560</v>
      </c>
      <c r="K2696" s="19" t="s">
        <v>21877</v>
      </c>
      <c r="L2696" s="19" t="s">
        <v>21883</v>
      </c>
      <c r="M2696" s="19" t="s">
        <v>21884</v>
      </c>
      <c r="N2696" s="19" t="s">
        <v>21873</v>
      </c>
      <c r="O2696" s="19" t="s">
        <v>367</v>
      </c>
      <c r="P2696" s="19" t="s">
        <v>368</v>
      </c>
      <c r="Q2696" s="46">
        <v>120</v>
      </c>
      <c r="R2696" s="19" t="s">
        <v>1544</v>
      </c>
      <c r="S2696" s="19" t="s">
        <v>5443</v>
      </c>
      <c r="T2696" s="19" t="s">
        <v>5444</v>
      </c>
      <c r="U2696" s="19" t="s">
        <v>6691</v>
      </c>
      <c r="V2696" s="19" t="s">
        <v>6692</v>
      </c>
      <c r="W2696" s="19" t="s">
        <v>1865</v>
      </c>
      <c r="X2696" s="19" t="s">
        <v>6693</v>
      </c>
      <c r="Y2696" s="19" t="s">
        <v>6694</v>
      </c>
      <c r="Z2696" s="19" t="s">
        <v>6695</v>
      </c>
      <c r="AA2696" s="46">
        <v>57</v>
      </c>
      <c r="AB2696" s="19" t="s">
        <v>5575</v>
      </c>
      <c r="AC2696" s="19" t="s">
        <v>175</v>
      </c>
      <c r="AD2696" s="19" t="s">
        <v>5576</v>
      </c>
      <c r="AE2696" s="19" t="s">
        <v>5577</v>
      </c>
      <c r="AF2696" s="19" t="s">
        <v>1554</v>
      </c>
      <c r="AG2696" s="19" t="s">
        <v>5578</v>
      </c>
      <c r="AH2696" s="19" t="s">
        <v>1499</v>
      </c>
      <c r="AI2696" s="19" t="s">
        <v>1500</v>
      </c>
      <c r="AJ2696" s="45">
        <v>0</v>
      </c>
      <c r="AK2696" s="45">
        <v>0</v>
      </c>
      <c r="AL2696" s="19" t="s">
        <v>1501</v>
      </c>
      <c r="AM2696" s="46">
        <v>10640</v>
      </c>
      <c r="AN2696" s="46">
        <v>6010</v>
      </c>
      <c r="AO2696" s="46">
        <v>4630</v>
      </c>
      <c r="AP2696" s="45">
        <v>33.6</v>
      </c>
      <c r="AQ2696" s="45"/>
      <c r="AR2696" s="45" t="str">
        <f>IFERROR(VLOOKUP(AB2696,'Pedidos marco'!$A$1:$D$10000,4,0)," ")</f>
        <v xml:space="preserve"> </v>
      </c>
      <c r="AS2696" s="45">
        <f t="shared" si="294"/>
        <v>16</v>
      </c>
      <c r="AT2696" s="45" t="str">
        <f t="shared" si="295"/>
        <v>16</v>
      </c>
      <c r="AU2696" s="47">
        <v>6</v>
      </c>
      <c r="AV2696" s="19" t="str">
        <f t="shared" si="296"/>
        <v>04 April</v>
      </c>
      <c r="AW2696" s="19">
        <f t="shared" si="297"/>
        <v>0.28000000000000003</v>
      </c>
      <c r="AX2696" s="19">
        <f t="shared" si="298"/>
        <v>5.6000000000000005</v>
      </c>
      <c r="AY2696" s="19" t="e">
        <f>VLOOKUP(AG2696,Cías!$A$1:$E$10000,5,0)</f>
        <v>#N/A</v>
      </c>
      <c r="AZ2696" s="19" t="str">
        <f t="shared" si="299"/>
        <v>1023077</v>
      </c>
      <c r="BA2696" s="19" t="str">
        <f t="shared" si="300"/>
        <v>JIMENEZ ICAZA HENRY ELADIO</v>
      </c>
      <c r="BB2696" s="19" t="e">
        <f>VLOOKUP(AG2696,Cías!$A$1:$E$10000,3,0)</f>
        <v>#N/A</v>
      </c>
      <c r="BC2696" s="19"/>
      <c r="BD2696" s="19"/>
      <c r="BE2696" s="19"/>
      <c r="BF2696" s="19"/>
      <c r="BG2696" s="19"/>
      <c r="BH2696" s="19"/>
      <c r="BI2696" s="19"/>
      <c r="BJ2696" s="19"/>
    </row>
    <row r="2697" spans="1:62" ht="15" x14ac:dyDescent="0.2">
      <c r="A2697" s="19" t="s">
        <v>21885</v>
      </c>
      <c r="B2697" s="19" t="s">
        <v>1479</v>
      </c>
      <c r="C2697" s="43">
        <v>44667</v>
      </c>
      <c r="D2697" s="44">
        <v>0.49375000000000002</v>
      </c>
      <c r="E2697" s="19" t="s">
        <v>21886</v>
      </c>
      <c r="F2697" s="19" t="s">
        <v>21887</v>
      </c>
      <c r="G2697" s="19" t="s">
        <v>21888</v>
      </c>
      <c r="H2697" s="45">
        <v>2343.91</v>
      </c>
      <c r="I2697" s="45">
        <v>2628.01</v>
      </c>
      <c r="J2697" s="19" t="s">
        <v>1560</v>
      </c>
      <c r="K2697" s="19" t="s">
        <v>21889</v>
      </c>
      <c r="L2697" s="19" t="s">
        <v>21890</v>
      </c>
      <c r="M2697" s="19" t="s">
        <v>21891</v>
      </c>
      <c r="N2697" s="19" t="s">
        <v>21885</v>
      </c>
      <c r="O2697" s="19" t="s">
        <v>1641</v>
      </c>
      <c r="P2697" s="19" t="s">
        <v>1642</v>
      </c>
      <c r="Q2697" s="46">
        <v>360</v>
      </c>
      <c r="R2697" s="19" t="s">
        <v>1544</v>
      </c>
      <c r="S2697" s="19" t="s">
        <v>5029</v>
      </c>
      <c r="T2697" s="19" t="s">
        <v>5030</v>
      </c>
      <c r="U2697" s="19" t="s">
        <v>21892</v>
      </c>
      <c r="V2697" s="19" t="s">
        <v>21893</v>
      </c>
      <c r="W2697" s="19" t="s">
        <v>1740</v>
      </c>
      <c r="X2697" s="19" t="s">
        <v>21894</v>
      </c>
      <c r="Y2697" s="19" t="s">
        <v>1742</v>
      </c>
      <c r="Z2697" s="19" t="s">
        <v>1743</v>
      </c>
      <c r="AA2697" s="46">
        <v>469</v>
      </c>
      <c r="AB2697" s="19" t="s">
        <v>565</v>
      </c>
      <c r="AC2697" s="19" t="s">
        <v>283</v>
      </c>
      <c r="AD2697" s="19" t="s">
        <v>5356</v>
      </c>
      <c r="AE2697" s="19" t="s">
        <v>5357</v>
      </c>
      <c r="AF2697" s="19" t="s">
        <v>1554</v>
      </c>
      <c r="AG2697" s="19" t="s">
        <v>5358</v>
      </c>
      <c r="AH2697" s="19" t="s">
        <v>1499</v>
      </c>
      <c r="AI2697" s="19" t="s">
        <v>1500</v>
      </c>
      <c r="AJ2697" s="45">
        <v>0</v>
      </c>
      <c r="AK2697" s="45">
        <v>0</v>
      </c>
      <c r="AL2697" s="19" t="s">
        <v>1501</v>
      </c>
      <c r="AM2697" s="46">
        <v>27100</v>
      </c>
      <c r="AN2697" s="46">
        <v>18020</v>
      </c>
      <c r="AO2697" s="46">
        <v>9080</v>
      </c>
      <c r="AP2697" s="45">
        <v>500.4</v>
      </c>
      <c r="AQ2697" s="45"/>
      <c r="AR2697" s="45" t="str">
        <f>IFERROR(VLOOKUP(AB2697,'Pedidos marco'!$A$1:$D$10000,4,0)," ")</f>
        <v xml:space="preserve"> </v>
      </c>
      <c r="AS2697" s="45">
        <f t="shared" si="294"/>
        <v>16</v>
      </c>
      <c r="AT2697" s="45" t="str">
        <f t="shared" si="295"/>
        <v>16</v>
      </c>
      <c r="AU2697" s="47">
        <v>18</v>
      </c>
      <c r="AV2697" s="19" t="str">
        <f t="shared" si="296"/>
        <v>04 April</v>
      </c>
      <c r="AW2697" s="19">
        <f t="shared" si="297"/>
        <v>1.39</v>
      </c>
      <c r="AX2697" s="19">
        <f t="shared" si="298"/>
        <v>27.799999999999997</v>
      </c>
      <c r="AY2697" s="19" t="e">
        <f>VLOOKUP(AG2697,Cías!$A$1:$E$10000,5,0)</f>
        <v>#N/A</v>
      </c>
      <c r="AZ2697" s="19" t="str">
        <f t="shared" si="299"/>
        <v>1013584</v>
      </c>
      <c r="BA2697" s="19" t="str">
        <f t="shared" si="300"/>
        <v>SANCHEZ TORRES MARCOS OSWALDO</v>
      </c>
      <c r="BB2697" s="19" t="e">
        <f>VLOOKUP(AG2697,Cías!$A$1:$E$10000,3,0)</f>
        <v>#N/A</v>
      </c>
      <c r="BC2697" s="19"/>
      <c r="BD2697" s="19"/>
      <c r="BE2697" s="19"/>
      <c r="BF2697" s="19"/>
      <c r="BG2697" s="19"/>
      <c r="BH2697" s="19"/>
      <c r="BI2697" s="19"/>
      <c r="BJ2697" s="19"/>
    </row>
    <row r="2698" spans="1:62" ht="15" x14ac:dyDescent="0.2">
      <c r="A2698" s="19" t="s">
        <v>21895</v>
      </c>
      <c r="B2698" s="19" t="s">
        <v>1479</v>
      </c>
      <c r="C2698" s="43">
        <v>44667</v>
      </c>
      <c r="D2698" s="44">
        <v>0.49861111111111001</v>
      </c>
      <c r="E2698" s="19" t="s">
        <v>21896</v>
      </c>
      <c r="F2698" s="19" t="s">
        <v>21897</v>
      </c>
      <c r="G2698" s="19" t="s">
        <v>21898</v>
      </c>
      <c r="H2698" s="45">
        <v>2433.6</v>
      </c>
      <c r="I2698" s="45">
        <v>2728.57</v>
      </c>
      <c r="J2698" s="19" t="s">
        <v>1560</v>
      </c>
      <c r="K2698" s="19" t="s">
        <v>21899</v>
      </c>
      <c r="L2698" s="19" t="s">
        <v>21900</v>
      </c>
      <c r="M2698" s="19" t="s">
        <v>21901</v>
      </c>
      <c r="N2698" s="19" t="s">
        <v>21895</v>
      </c>
      <c r="O2698" s="19" t="s">
        <v>1641</v>
      </c>
      <c r="P2698" s="19" t="s">
        <v>1642</v>
      </c>
      <c r="Q2698" s="46">
        <v>360</v>
      </c>
      <c r="R2698" s="19" t="s">
        <v>1544</v>
      </c>
      <c r="S2698" s="19" t="s">
        <v>8703</v>
      </c>
      <c r="T2698" s="19" t="s">
        <v>8704</v>
      </c>
      <c r="U2698" s="19" t="s">
        <v>8705</v>
      </c>
      <c r="V2698" s="19" t="s">
        <v>8706</v>
      </c>
      <c r="W2698" s="19" t="s">
        <v>8707</v>
      </c>
      <c r="X2698" s="19" t="s">
        <v>8708</v>
      </c>
      <c r="Y2698" s="19" t="s">
        <v>8709</v>
      </c>
      <c r="Z2698" s="19" t="s">
        <v>8710</v>
      </c>
      <c r="AA2698" s="46">
        <v>345</v>
      </c>
      <c r="AB2698" s="19" t="s">
        <v>561</v>
      </c>
      <c r="AC2698" s="19" t="s">
        <v>275</v>
      </c>
      <c r="AD2698" s="19" t="s">
        <v>5825</v>
      </c>
      <c r="AE2698" s="19" t="s">
        <v>1481</v>
      </c>
      <c r="AF2698" s="19" t="s">
        <v>1554</v>
      </c>
      <c r="AG2698" s="19" t="s">
        <v>5826</v>
      </c>
      <c r="AH2698" s="19" t="s">
        <v>1499</v>
      </c>
      <c r="AI2698" s="19" t="s">
        <v>1500</v>
      </c>
      <c r="AJ2698" s="45">
        <v>0</v>
      </c>
      <c r="AK2698" s="45">
        <v>0</v>
      </c>
      <c r="AL2698" s="19" t="s">
        <v>1501</v>
      </c>
      <c r="AM2698" s="46">
        <v>27140</v>
      </c>
      <c r="AN2698" s="46">
        <v>18020</v>
      </c>
      <c r="AO2698" s="46">
        <v>9120</v>
      </c>
      <c r="AP2698" s="45">
        <v>334.8</v>
      </c>
      <c r="AQ2698" s="45"/>
      <c r="AR2698" s="45" t="str">
        <f>IFERROR(VLOOKUP(AB2698,'Pedidos marco'!$A$1:$D$10000,4,0)," ")</f>
        <v xml:space="preserve"> </v>
      </c>
      <c r="AS2698" s="45">
        <f t="shared" si="294"/>
        <v>16</v>
      </c>
      <c r="AT2698" s="45" t="str">
        <f t="shared" si="295"/>
        <v>16</v>
      </c>
      <c r="AU2698" s="47">
        <v>18</v>
      </c>
      <c r="AV2698" s="19" t="str">
        <f t="shared" si="296"/>
        <v>04 April</v>
      </c>
      <c r="AW2698" s="19">
        <f t="shared" si="297"/>
        <v>0.93</v>
      </c>
      <c r="AX2698" s="19">
        <f t="shared" si="298"/>
        <v>18.600000000000001</v>
      </c>
      <c r="AY2698" s="19" t="e">
        <f>VLOOKUP(AG2698,Cías!$A$1:$E$10000,5,0)</f>
        <v>#N/A</v>
      </c>
      <c r="AZ2698" s="19" t="str">
        <f t="shared" si="299"/>
        <v>1022120</v>
      </c>
      <c r="BA2698" s="19" t="str">
        <f t="shared" si="300"/>
        <v>RUIZ MORALES VANESSA SOLANGE</v>
      </c>
      <c r="BB2698" s="19" t="e">
        <f>VLOOKUP(AG2698,Cías!$A$1:$E$10000,3,0)</f>
        <v>#N/A</v>
      </c>
      <c r="BC2698" s="19"/>
      <c r="BD2698" s="19"/>
      <c r="BE2698" s="19"/>
      <c r="BF2698" s="19"/>
      <c r="BG2698" s="19"/>
      <c r="BH2698" s="19"/>
      <c r="BI2698" s="19"/>
      <c r="BJ2698" s="19"/>
    </row>
    <row r="2699" spans="1:62" ht="15" x14ac:dyDescent="0.2">
      <c r="A2699" s="19" t="s">
        <v>21902</v>
      </c>
      <c r="B2699" s="19" t="s">
        <v>1479</v>
      </c>
      <c r="C2699" s="43">
        <v>44667</v>
      </c>
      <c r="D2699" s="44">
        <v>0.49930555555556</v>
      </c>
      <c r="E2699" s="19" t="s">
        <v>21903</v>
      </c>
      <c r="F2699" s="19" t="s">
        <v>13641</v>
      </c>
      <c r="G2699" s="19" t="s">
        <v>13642</v>
      </c>
      <c r="H2699" s="45">
        <v>2572.8000000000002</v>
      </c>
      <c r="I2699" s="45">
        <v>2884.64</v>
      </c>
      <c r="J2699" s="19" t="s">
        <v>2037</v>
      </c>
      <c r="K2699" s="19" t="s">
        <v>13643</v>
      </c>
      <c r="L2699" s="19" t="s">
        <v>21904</v>
      </c>
      <c r="M2699" s="19" t="s">
        <v>21905</v>
      </c>
      <c r="N2699" s="19" t="s">
        <v>21902</v>
      </c>
      <c r="O2699" s="19" t="s">
        <v>1641</v>
      </c>
      <c r="P2699" s="19" t="s">
        <v>1642</v>
      </c>
      <c r="Q2699" s="46">
        <v>640</v>
      </c>
      <c r="R2699" s="19" t="s">
        <v>1544</v>
      </c>
      <c r="S2699" s="19" t="s">
        <v>13646</v>
      </c>
      <c r="T2699" s="19" t="s">
        <v>13647</v>
      </c>
      <c r="U2699" s="19" t="s">
        <v>13648</v>
      </c>
      <c r="V2699" s="19" t="s">
        <v>13649</v>
      </c>
      <c r="W2699" s="19" t="s">
        <v>2433</v>
      </c>
      <c r="X2699" s="19" t="s">
        <v>13650</v>
      </c>
      <c r="Y2699" s="19" t="s">
        <v>13651</v>
      </c>
      <c r="Z2699" s="19" t="s">
        <v>13652</v>
      </c>
      <c r="AA2699" s="46">
        <v>423</v>
      </c>
      <c r="AB2699" s="19" t="s">
        <v>434</v>
      </c>
      <c r="AC2699" s="19" t="s">
        <v>15</v>
      </c>
      <c r="AD2699" s="19" t="s">
        <v>3733</v>
      </c>
      <c r="AE2699" s="19" t="s">
        <v>3734</v>
      </c>
      <c r="AF2699" s="19" t="s">
        <v>1592</v>
      </c>
      <c r="AG2699" s="19" t="s">
        <v>3735</v>
      </c>
      <c r="AH2699" s="19" t="s">
        <v>1499</v>
      </c>
      <c r="AI2699" s="19" t="s">
        <v>1500</v>
      </c>
      <c r="AJ2699" s="45">
        <v>0</v>
      </c>
      <c r="AK2699" s="45">
        <v>0</v>
      </c>
      <c r="AL2699" s="19" t="s">
        <v>1517</v>
      </c>
      <c r="AM2699" s="46">
        <v>50190</v>
      </c>
      <c r="AN2699" s="46">
        <v>32020</v>
      </c>
      <c r="AO2699" s="46">
        <v>18170</v>
      </c>
      <c r="AP2699" s="45">
        <v>0</v>
      </c>
      <c r="AQ2699" s="45"/>
      <c r="AR2699" s="45" t="str">
        <f>IFERROR(VLOOKUP(AB2699,'Pedidos marco'!$A$1:$D$10000,4,0)," ")</f>
        <v xml:space="preserve"> </v>
      </c>
      <c r="AS2699" s="45">
        <f t="shared" si="294"/>
        <v>16</v>
      </c>
      <c r="AT2699" s="45" t="str">
        <f t="shared" si="295"/>
        <v>16</v>
      </c>
      <c r="AU2699" s="47">
        <v>32</v>
      </c>
      <c r="AV2699" s="19" t="str">
        <f t="shared" si="296"/>
        <v>04 April</v>
      </c>
      <c r="AW2699" s="19">
        <f t="shared" si="297"/>
        <v>0</v>
      </c>
      <c r="AX2699" s="19">
        <f t="shared" si="298"/>
        <v>0</v>
      </c>
      <c r="AY2699" s="19" t="e">
        <f>VLOOKUP(AG2699,Cías!$A$1:$E$10000,5,0)</f>
        <v>#N/A</v>
      </c>
      <c r="AZ2699" s="19" t="str">
        <f t="shared" si="299"/>
        <v>1020877</v>
      </c>
      <c r="BA2699" s="19" t="str">
        <f t="shared" si="300"/>
        <v>ALQUINGA LUCERO BYRON EDUARDO</v>
      </c>
      <c r="BB2699" s="19" t="e">
        <f>VLOOKUP(AG2699,Cías!$A$1:$E$10000,3,0)</f>
        <v>#N/A</v>
      </c>
      <c r="BC2699" s="19"/>
      <c r="BD2699" s="19"/>
      <c r="BE2699" s="19"/>
      <c r="BF2699" s="19"/>
      <c r="BG2699" s="19"/>
      <c r="BH2699" s="19"/>
      <c r="BI2699" s="19"/>
      <c r="BJ2699" s="19"/>
    </row>
    <row r="2700" spans="1:62" ht="15" x14ac:dyDescent="0.2">
      <c r="A2700" s="19" t="s">
        <v>21906</v>
      </c>
      <c r="B2700" s="19" t="s">
        <v>1479</v>
      </c>
      <c r="C2700" s="43">
        <v>44667</v>
      </c>
      <c r="D2700" s="44">
        <v>0.50833333333332997</v>
      </c>
      <c r="E2700" s="19" t="s">
        <v>21907</v>
      </c>
      <c r="F2700" s="19" t="s">
        <v>13641</v>
      </c>
      <c r="G2700" s="19" t="s">
        <v>13642</v>
      </c>
      <c r="H2700" s="45">
        <v>2572.8000000000002</v>
      </c>
      <c r="I2700" s="45">
        <v>2884.64</v>
      </c>
      <c r="J2700" s="19" t="s">
        <v>2037</v>
      </c>
      <c r="K2700" s="19" t="s">
        <v>13643</v>
      </c>
      <c r="L2700" s="19" t="s">
        <v>21908</v>
      </c>
      <c r="M2700" s="19" t="s">
        <v>21909</v>
      </c>
      <c r="N2700" s="19" t="s">
        <v>21906</v>
      </c>
      <c r="O2700" s="19" t="s">
        <v>1641</v>
      </c>
      <c r="P2700" s="19" t="s">
        <v>1642</v>
      </c>
      <c r="Q2700" s="46">
        <v>640</v>
      </c>
      <c r="R2700" s="19" t="s">
        <v>1544</v>
      </c>
      <c r="S2700" s="19" t="s">
        <v>13646</v>
      </c>
      <c r="T2700" s="19" t="s">
        <v>13647</v>
      </c>
      <c r="U2700" s="19" t="s">
        <v>13648</v>
      </c>
      <c r="V2700" s="19" t="s">
        <v>13649</v>
      </c>
      <c r="W2700" s="19" t="s">
        <v>2433</v>
      </c>
      <c r="X2700" s="19" t="s">
        <v>13650</v>
      </c>
      <c r="Y2700" s="19" t="s">
        <v>13651</v>
      </c>
      <c r="Z2700" s="19" t="s">
        <v>13652</v>
      </c>
      <c r="AA2700" s="46">
        <v>423</v>
      </c>
      <c r="AB2700" s="19" t="s">
        <v>558</v>
      </c>
      <c r="AC2700" s="19" t="s">
        <v>270</v>
      </c>
      <c r="AD2700" s="19" t="s">
        <v>7834</v>
      </c>
      <c r="AE2700" s="19" t="s">
        <v>7835</v>
      </c>
      <c r="AF2700" s="19" t="s">
        <v>1592</v>
      </c>
      <c r="AG2700" s="19" t="s">
        <v>7836</v>
      </c>
      <c r="AH2700" s="19" t="s">
        <v>1499</v>
      </c>
      <c r="AI2700" s="19" t="s">
        <v>1500</v>
      </c>
      <c r="AJ2700" s="45">
        <v>0</v>
      </c>
      <c r="AK2700" s="45">
        <v>0</v>
      </c>
      <c r="AL2700" s="19" t="s">
        <v>1517</v>
      </c>
      <c r="AM2700" s="46">
        <v>49610</v>
      </c>
      <c r="AN2700" s="46">
        <v>32040</v>
      </c>
      <c r="AO2700" s="46">
        <v>17570</v>
      </c>
      <c r="AP2700" s="45">
        <v>0</v>
      </c>
      <c r="AQ2700" s="45"/>
      <c r="AR2700" s="45" t="str">
        <f>IFERROR(VLOOKUP(AB2700,'Pedidos marco'!$A$1:$D$10000,4,0)," ")</f>
        <v xml:space="preserve"> </v>
      </c>
      <c r="AS2700" s="45">
        <f t="shared" si="294"/>
        <v>16</v>
      </c>
      <c r="AT2700" s="45" t="str">
        <f t="shared" si="295"/>
        <v>16</v>
      </c>
      <c r="AU2700" s="47">
        <v>32</v>
      </c>
      <c r="AV2700" s="19" t="str">
        <f t="shared" si="296"/>
        <v>04 April</v>
      </c>
      <c r="AW2700" s="19">
        <f t="shared" si="297"/>
        <v>0</v>
      </c>
      <c r="AX2700" s="19">
        <f t="shared" si="298"/>
        <v>0</v>
      </c>
      <c r="AY2700" s="19" t="e">
        <f>VLOOKUP(AG2700,Cías!$A$1:$E$10000,5,0)</f>
        <v>#N/A</v>
      </c>
      <c r="AZ2700" s="19" t="str">
        <f t="shared" si="299"/>
        <v>1013538</v>
      </c>
      <c r="BA2700" s="19" t="str">
        <f t="shared" si="300"/>
        <v>ROSERO TAFUR JOSE STALIN</v>
      </c>
      <c r="BB2700" s="19" t="e">
        <f>VLOOKUP(AG2700,Cías!$A$1:$E$10000,3,0)</f>
        <v>#N/A</v>
      </c>
      <c r="BC2700" s="19"/>
      <c r="BD2700" s="19"/>
      <c r="BE2700" s="19"/>
      <c r="BF2700" s="19"/>
      <c r="BG2700" s="19"/>
      <c r="BH2700" s="19"/>
      <c r="BI2700" s="19"/>
      <c r="BJ2700" s="19"/>
    </row>
    <row r="2701" spans="1:62" ht="15" x14ac:dyDescent="0.2">
      <c r="A2701" s="19" t="s">
        <v>21910</v>
      </c>
      <c r="B2701" s="19" t="s">
        <v>1479</v>
      </c>
      <c r="C2701" s="43">
        <v>44667</v>
      </c>
      <c r="D2701" s="44">
        <v>0.50902777777777997</v>
      </c>
      <c r="E2701" s="19" t="s">
        <v>21911</v>
      </c>
      <c r="F2701" s="19" t="s">
        <v>13641</v>
      </c>
      <c r="G2701" s="19" t="s">
        <v>13642</v>
      </c>
      <c r="H2701" s="45">
        <v>2572.8000000000002</v>
      </c>
      <c r="I2701" s="45">
        <v>2884.64</v>
      </c>
      <c r="J2701" s="19" t="s">
        <v>2037</v>
      </c>
      <c r="K2701" s="19" t="s">
        <v>13643</v>
      </c>
      <c r="L2701" s="19" t="s">
        <v>21912</v>
      </c>
      <c r="M2701" s="19" t="s">
        <v>21913</v>
      </c>
      <c r="N2701" s="19" t="s">
        <v>21910</v>
      </c>
      <c r="O2701" s="19" t="s">
        <v>1641</v>
      </c>
      <c r="P2701" s="19" t="s">
        <v>1642</v>
      </c>
      <c r="Q2701" s="46">
        <v>640</v>
      </c>
      <c r="R2701" s="19" t="s">
        <v>1544</v>
      </c>
      <c r="S2701" s="19" t="s">
        <v>13646</v>
      </c>
      <c r="T2701" s="19" t="s">
        <v>13647</v>
      </c>
      <c r="U2701" s="19" t="s">
        <v>13648</v>
      </c>
      <c r="V2701" s="19" t="s">
        <v>13649</v>
      </c>
      <c r="W2701" s="19" t="s">
        <v>2433</v>
      </c>
      <c r="X2701" s="19" t="s">
        <v>13650</v>
      </c>
      <c r="Y2701" s="19" t="s">
        <v>13651</v>
      </c>
      <c r="Z2701" s="19" t="s">
        <v>13652</v>
      </c>
      <c r="AA2701" s="46">
        <v>423</v>
      </c>
      <c r="AB2701" s="19" t="s">
        <v>514</v>
      </c>
      <c r="AC2701" s="19" t="s">
        <v>181</v>
      </c>
      <c r="AD2701" s="19" t="s">
        <v>3800</v>
      </c>
      <c r="AE2701" s="19" t="s">
        <v>3801</v>
      </c>
      <c r="AF2701" s="19" t="s">
        <v>1592</v>
      </c>
      <c r="AG2701" s="19" t="s">
        <v>3802</v>
      </c>
      <c r="AH2701" s="19" t="s">
        <v>1499</v>
      </c>
      <c r="AI2701" s="19" t="s">
        <v>1500</v>
      </c>
      <c r="AJ2701" s="45">
        <v>0</v>
      </c>
      <c r="AK2701" s="45">
        <v>0</v>
      </c>
      <c r="AL2701" s="19" t="s">
        <v>1517</v>
      </c>
      <c r="AM2701" s="46">
        <v>49990</v>
      </c>
      <c r="AN2701" s="46">
        <v>32070</v>
      </c>
      <c r="AO2701" s="46">
        <v>17920</v>
      </c>
      <c r="AP2701" s="45">
        <v>0</v>
      </c>
      <c r="AQ2701" s="45"/>
      <c r="AR2701" s="45" t="str">
        <f>IFERROR(VLOOKUP(AB2701,'Pedidos marco'!$A$1:$D$10000,4,0)," ")</f>
        <v xml:space="preserve"> </v>
      </c>
      <c r="AS2701" s="45">
        <f t="shared" si="294"/>
        <v>16</v>
      </c>
      <c r="AT2701" s="45" t="str">
        <f t="shared" si="295"/>
        <v>16</v>
      </c>
      <c r="AU2701" s="47">
        <v>32</v>
      </c>
      <c r="AV2701" s="19" t="str">
        <f t="shared" si="296"/>
        <v>04 April</v>
      </c>
      <c r="AW2701" s="19">
        <f t="shared" si="297"/>
        <v>0</v>
      </c>
      <c r="AX2701" s="19">
        <f t="shared" si="298"/>
        <v>0</v>
      </c>
      <c r="AY2701" s="19" t="e">
        <f>VLOOKUP(AG2701,Cías!$A$1:$E$10000,5,0)</f>
        <v>#N/A</v>
      </c>
      <c r="AZ2701" s="19" t="str">
        <f t="shared" si="299"/>
        <v>1013858</v>
      </c>
      <c r="BA2701" s="19" t="str">
        <f t="shared" si="300"/>
        <v>LARA VILLEGAS MARIANA DE JESUS</v>
      </c>
      <c r="BB2701" s="19" t="e">
        <f>VLOOKUP(AG2701,Cías!$A$1:$E$10000,3,0)</f>
        <v>#N/A</v>
      </c>
      <c r="BC2701" s="19"/>
      <c r="BD2701" s="19"/>
      <c r="BE2701" s="19"/>
      <c r="BF2701" s="19"/>
      <c r="BG2701" s="19"/>
      <c r="BH2701" s="19"/>
      <c r="BI2701" s="19"/>
      <c r="BJ2701" s="19"/>
    </row>
    <row r="2702" spans="1:62" ht="15" x14ac:dyDescent="0.2">
      <c r="A2702" s="19" t="s">
        <v>21914</v>
      </c>
      <c r="B2702" s="19" t="s">
        <v>1479</v>
      </c>
      <c r="C2702" s="43">
        <v>44667</v>
      </c>
      <c r="D2702" s="44">
        <v>0.51180555555555995</v>
      </c>
      <c r="E2702" s="19" t="s">
        <v>21915</v>
      </c>
      <c r="F2702" s="19" t="s">
        <v>21916</v>
      </c>
      <c r="G2702" s="19" t="s">
        <v>21917</v>
      </c>
      <c r="H2702" s="45">
        <v>4032.43</v>
      </c>
      <c r="I2702" s="45">
        <v>4521.1899999999996</v>
      </c>
      <c r="J2702" s="19" t="s">
        <v>1560</v>
      </c>
      <c r="K2702" s="19" t="s">
        <v>21918</v>
      </c>
      <c r="L2702" s="19" t="s">
        <v>21919</v>
      </c>
      <c r="M2702" s="19" t="s">
        <v>21920</v>
      </c>
      <c r="N2702" s="19" t="s">
        <v>21914</v>
      </c>
      <c r="O2702" s="19" t="s">
        <v>1823</v>
      </c>
      <c r="P2702" s="19" t="s">
        <v>1824</v>
      </c>
      <c r="Q2702" s="46">
        <v>32.090000000000003</v>
      </c>
      <c r="R2702" s="19" t="s">
        <v>1488</v>
      </c>
      <c r="S2702" s="19" t="s">
        <v>12066</v>
      </c>
      <c r="T2702" s="19" t="s">
        <v>12067</v>
      </c>
      <c r="U2702" s="19" t="s">
        <v>12068</v>
      </c>
      <c r="V2702" s="19" t="s">
        <v>12069</v>
      </c>
      <c r="W2702" s="19" t="s">
        <v>415</v>
      </c>
      <c r="X2702" s="19" t="s">
        <v>12070</v>
      </c>
      <c r="Y2702" s="19" t="s">
        <v>3993</v>
      </c>
      <c r="Z2702" s="19" t="s">
        <v>3994</v>
      </c>
      <c r="AA2702" s="46">
        <v>89</v>
      </c>
      <c r="AB2702" s="19" t="s">
        <v>432</v>
      </c>
      <c r="AC2702" s="19" t="s">
        <v>12</v>
      </c>
      <c r="AD2702" s="19" t="s">
        <v>1833</v>
      </c>
      <c r="AE2702" s="19" t="s">
        <v>1834</v>
      </c>
      <c r="AF2702" s="19" t="s">
        <v>1497</v>
      </c>
      <c r="AG2702" s="19" t="s">
        <v>1835</v>
      </c>
      <c r="AH2702" s="19" t="s">
        <v>1499</v>
      </c>
      <c r="AI2702" s="19" t="s">
        <v>1500</v>
      </c>
      <c r="AJ2702" s="45">
        <v>0</v>
      </c>
      <c r="AK2702" s="45">
        <v>0</v>
      </c>
      <c r="AL2702" s="19" t="s">
        <v>1501</v>
      </c>
      <c r="AM2702" s="46">
        <v>50220</v>
      </c>
      <c r="AN2702" s="46">
        <v>32090</v>
      </c>
      <c r="AO2702" s="46">
        <v>18130</v>
      </c>
      <c r="AP2702" s="45">
        <v>260.25</v>
      </c>
      <c r="AQ2702" s="45"/>
      <c r="AR2702" s="45" t="str">
        <f>IFERROR(VLOOKUP(AB2702,'Pedidos marco'!$A$1:$D$10000,4,0)," ")</f>
        <v xml:space="preserve"> </v>
      </c>
      <c r="AS2702" s="45">
        <f t="shared" si="294"/>
        <v>16</v>
      </c>
      <c r="AT2702" s="45" t="str">
        <f t="shared" si="295"/>
        <v>16</v>
      </c>
      <c r="AU2702" s="47">
        <v>32.090000000000003</v>
      </c>
      <c r="AV2702" s="19" t="str">
        <f t="shared" si="296"/>
        <v>04 April</v>
      </c>
      <c r="AW2702" s="19">
        <f t="shared" si="297"/>
        <v>8.1100031162355872</v>
      </c>
      <c r="AX2702" s="19">
        <f t="shared" si="298"/>
        <v>8.1100031162355872</v>
      </c>
      <c r="AY2702" s="19" t="e">
        <f>VLOOKUP(AG2702,Cías!$A$1:$E$10000,5,0)</f>
        <v>#N/A</v>
      </c>
      <c r="AZ2702" s="19" t="str">
        <f t="shared" si="299"/>
        <v>1013966</v>
      </c>
      <c r="BA2702" s="19" t="str">
        <f t="shared" si="300"/>
        <v>ALMEIDA CHICAIZA MIGUEL ANGEL</v>
      </c>
      <c r="BB2702" s="19" t="e">
        <f>VLOOKUP(AG2702,Cías!$A$1:$E$10000,3,0)</f>
        <v>#N/A</v>
      </c>
      <c r="BC2702" s="19"/>
      <c r="BD2702" s="19"/>
      <c r="BE2702" s="19"/>
      <c r="BF2702" s="19"/>
      <c r="BG2702" s="19"/>
      <c r="BH2702" s="19"/>
      <c r="BI2702" s="19"/>
      <c r="BJ2702" s="19"/>
    </row>
    <row r="2703" spans="1:62" ht="15" x14ac:dyDescent="0.2">
      <c r="A2703" s="19" t="s">
        <v>21921</v>
      </c>
      <c r="B2703" s="19" t="s">
        <v>1479</v>
      </c>
      <c r="C2703" s="43">
        <v>44667</v>
      </c>
      <c r="D2703" s="44">
        <v>0.51875000000000004</v>
      </c>
      <c r="E2703" s="19" t="s">
        <v>21922</v>
      </c>
      <c r="F2703" s="19" t="s">
        <v>21923</v>
      </c>
      <c r="G2703" s="19" t="s">
        <v>21924</v>
      </c>
      <c r="H2703" s="45">
        <v>1564.97</v>
      </c>
      <c r="I2703" s="45">
        <v>1754.66</v>
      </c>
      <c r="J2703" s="19" t="s">
        <v>1560</v>
      </c>
      <c r="K2703" s="19" t="s">
        <v>21925</v>
      </c>
      <c r="L2703" s="19" t="s">
        <v>21926</v>
      </c>
      <c r="M2703" s="19" t="s">
        <v>21927</v>
      </c>
      <c r="N2703" s="19" t="s">
        <v>21921</v>
      </c>
      <c r="O2703" s="19" t="s">
        <v>1641</v>
      </c>
      <c r="P2703" s="19" t="s">
        <v>1642</v>
      </c>
      <c r="Q2703" s="46">
        <v>240</v>
      </c>
      <c r="R2703" s="19" t="s">
        <v>1544</v>
      </c>
      <c r="S2703" s="19" t="s">
        <v>5029</v>
      </c>
      <c r="T2703" s="19" t="s">
        <v>5030</v>
      </c>
      <c r="U2703" s="19" t="s">
        <v>5200</v>
      </c>
      <c r="V2703" s="19" t="s">
        <v>5201</v>
      </c>
      <c r="W2703" s="19" t="s">
        <v>5202</v>
      </c>
      <c r="X2703" s="19" t="s">
        <v>5203</v>
      </c>
      <c r="Y2703" s="19" t="s">
        <v>5204</v>
      </c>
      <c r="Z2703" s="19" t="s">
        <v>5205</v>
      </c>
      <c r="AA2703" s="46">
        <v>355</v>
      </c>
      <c r="AB2703" s="19" t="s">
        <v>488</v>
      </c>
      <c r="AC2703" s="19" t="s">
        <v>125</v>
      </c>
      <c r="AD2703" s="19" t="s">
        <v>2505</v>
      </c>
      <c r="AE2703" s="19" t="s">
        <v>2506</v>
      </c>
      <c r="AF2703" s="19" t="s">
        <v>1719</v>
      </c>
      <c r="AG2703" s="19" t="s">
        <v>2507</v>
      </c>
      <c r="AH2703" s="19" t="s">
        <v>1499</v>
      </c>
      <c r="AI2703" s="19" t="s">
        <v>1500</v>
      </c>
      <c r="AJ2703" s="45">
        <v>0</v>
      </c>
      <c r="AK2703" s="45">
        <v>0</v>
      </c>
      <c r="AL2703" s="19" t="s">
        <v>1501</v>
      </c>
      <c r="AM2703" s="46">
        <v>19720</v>
      </c>
      <c r="AN2703" s="46">
        <v>12020</v>
      </c>
      <c r="AO2703" s="46">
        <v>7700</v>
      </c>
      <c r="AP2703" s="45">
        <v>316.8</v>
      </c>
      <c r="AQ2703" s="45"/>
      <c r="AR2703" s="45" t="str">
        <f>IFERROR(VLOOKUP(AB2703,'Pedidos marco'!$A$1:$D$10000,4,0)," ")</f>
        <v xml:space="preserve"> </v>
      </c>
      <c r="AS2703" s="45">
        <f t="shared" si="294"/>
        <v>16</v>
      </c>
      <c r="AT2703" s="45" t="str">
        <f t="shared" si="295"/>
        <v>16</v>
      </c>
      <c r="AU2703" s="47">
        <v>12</v>
      </c>
      <c r="AV2703" s="19" t="str">
        <f t="shared" si="296"/>
        <v>04 April</v>
      </c>
      <c r="AW2703" s="19">
        <f t="shared" si="297"/>
        <v>1.32</v>
      </c>
      <c r="AX2703" s="19">
        <f t="shared" si="298"/>
        <v>26.400000000000002</v>
      </c>
      <c r="AY2703" s="19" t="e">
        <f>VLOOKUP(AG2703,Cías!$A$1:$E$10000,5,0)</f>
        <v>#N/A</v>
      </c>
      <c r="AZ2703" s="19" t="str">
        <f t="shared" si="299"/>
        <v>10003431</v>
      </c>
      <c r="BA2703" s="19" t="str">
        <f t="shared" si="300"/>
        <v>FIALLOS ARTEAGA ESTEFANIA CAROLINA</v>
      </c>
      <c r="BB2703" s="19" t="e">
        <f>VLOOKUP(AG2703,Cías!$A$1:$E$10000,3,0)</f>
        <v>#N/A</v>
      </c>
      <c r="BC2703" s="19"/>
      <c r="BD2703" s="19"/>
      <c r="BE2703" s="19"/>
      <c r="BF2703" s="19"/>
      <c r="BG2703" s="19"/>
      <c r="BH2703" s="19"/>
      <c r="BI2703" s="19"/>
      <c r="BJ2703" s="19"/>
    </row>
    <row r="2704" spans="1:62" ht="15" x14ac:dyDescent="0.2">
      <c r="A2704" s="19" t="s">
        <v>21921</v>
      </c>
      <c r="B2704" s="19" t="s">
        <v>1479</v>
      </c>
      <c r="C2704" s="43">
        <v>44667</v>
      </c>
      <c r="D2704" s="44">
        <v>0.51875000000000004</v>
      </c>
      <c r="E2704" s="19" t="s">
        <v>21928</v>
      </c>
      <c r="F2704" s="19" t="s">
        <v>21929</v>
      </c>
      <c r="G2704" s="19" t="s">
        <v>21930</v>
      </c>
      <c r="H2704" s="45">
        <v>1628.8</v>
      </c>
      <c r="I2704" s="45">
        <v>1826.23</v>
      </c>
      <c r="J2704" s="19" t="s">
        <v>1560</v>
      </c>
      <c r="K2704" s="19" t="s">
        <v>21931</v>
      </c>
      <c r="L2704" s="19" t="s">
        <v>21932</v>
      </c>
      <c r="M2704" s="19" t="s">
        <v>21933</v>
      </c>
      <c r="N2704" s="19" t="s">
        <v>21921</v>
      </c>
      <c r="O2704" s="19" t="s">
        <v>1603</v>
      </c>
      <c r="P2704" s="19" t="s">
        <v>1604</v>
      </c>
      <c r="Q2704" s="46">
        <v>240</v>
      </c>
      <c r="R2704" s="19" t="s">
        <v>1544</v>
      </c>
      <c r="S2704" s="19" t="s">
        <v>5029</v>
      </c>
      <c r="T2704" s="19" t="s">
        <v>5030</v>
      </c>
      <c r="U2704" s="19" t="s">
        <v>5200</v>
      </c>
      <c r="V2704" s="19" t="s">
        <v>5201</v>
      </c>
      <c r="W2704" s="19" t="s">
        <v>5202</v>
      </c>
      <c r="X2704" s="19" t="s">
        <v>5203</v>
      </c>
      <c r="Y2704" s="19" t="s">
        <v>5204</v>
      </c>
      <c r="Z2704" s="19" t="s">
        <v>5205</v>
      </c>
      <c r="AA2704" s="46">
        <v>355</v>
      </c>
      <c r="AB2704" s="19" t="s">
        <v>488</v>
      </c>
      <c r="AC2704" s="19" t="s">
        <v>125</v>
      </c>
      <c r="AD2704" s="19" t="s">
        <v>2505</v>
      </c>
      <c r="AE2704" s="19" t="s">
        <v>2506</v>
      </c>
      <c r="AF2704" s="19" t="s">
        <v>1719</v>
      </c>
      <c r="AG2704" s="19" t="s">
        <v>2507</v>
      </c>
      <c r="AH2704" s="19" t="s">
        <v>1499</v>
      </c>
      <c r="AI2704" s="19" t="s">
        <v>1500</v>
      </c>
      <c r="AJ2704" s="45">
        <v>0</v>
      </c>
      <c r="AK2704" s="45">
        <v>0</v>
      </c>
      <c r="AL2704" s="19" t="s">
        <v>1501</v>
      </c>
      <c r="AM2704" s="46">
        <v>19720</v>
      </c>
      <c r="AN2704" s="46">
        <v>12020</v>
      </c>
      <c r="AO2704" s="46">
        <v>7700</v>
      </c>
      <c r="AP2704" s="45">
        <v>316.8</v>
      </c>
      <c r="AQ2704" s="45"/>
      <c r="AR2704" s="45" t="str">
        <f>IFERROR(VLOOKUP(AB2704,'Pedidos marco'!$A$1:$D$10000,4,0)," ")</f>
        <v xml:space="preserve"> </v>
      </c>
      <c r="AS2704" s="45">
        <f t="shared" si="294"/>
        <v>16</v>
      </c>
      <c r="AT2704" s="45" t="str">
        <f t="shared" si="295"/>
        <v>16</v>
      </c>
      <c r="AU2704" s="47">
        <v>12</v>
      </c>
      <c r="AV2704" s="19" t="str">
        <f t="shared" si="296"/>
        <v>04 April</v>
      </c>
      <c r="AW2704" s="19">
        <f t="shared" si="297"/>
        <v>1.32</v>
      </c>
      <c r="AX2704" s="19">
        <f t="shared" si="298"/>
        <v>26.400000000000002</v>
      </c>
      <c r="AY2704" s="19" t="e">
        <f>VLOOKUP(AG2704,Cías!$A$1:$E$10000,5,0)</f>
        <v>#N/A</v>
      </c>
      <c r="AZ2704" s="19" t="str">
        <f t="shared" si="299"/>
        <v>10003431</v>
      </c>
      <c r="BA2704" s="19" t="str">
        <f t="shared" si="300"/>
        <v>FIALLOS ARTEAGA ESTEFANIA CAROLINA</v>
      </c>
      <c r="BB2704" s="19" t="e">
        <f>VLOOKUP(AG2704,Cías!$A$1:$E$10000,3,0)</f>
        <v>#N/A</v>
      </c>
      <c r="BC2704" s="19"/>
      <c r="BD2704" s="19"/>
      <c r="BE2704" s="19"/>
      <c r="BF2704" s="19"/>
      <c r="BG2704" s="19"/>
      <c r="BH2704" s="19"/>
      <c r="BI2704" s="19"/>
      <c r="BJ2704" s="19"/>
    </row>
    <row r="2705" spans="1:62" ht="15" x14ac:dyDescent="0.2">
      <c r="A2705" s="19" t="s">
        <v>21934</v>
      </c>
      <c r="B2705" s="19" t="s">
        <v>1479</v>
      </c>
      <c r="C2705" s="43">
        <v>44667</v>
      </c>
      <c r="D2705" s="44">
        <v>0.52361111111111003</v>
      </c>
      <c r="E2705" s="19" t="s">
        <v>21935</v>
      </c>
      <c r="F2705" s="19" t="s">
        <v>1481</v>
      </c>
      <c r="G2705" s="19" t="s">
        <v>1481</v>
      </c>
      <c r="H2705" s="45">
        <v>0</v>
      </c>
      <c r="I2705" s="45">
        <v>0</v>
      </c>
      <c r="J2705" s="19" t="s">
        <v>1482</v>
      </c>
      <c r="K2705" s="19" t="s">
        <v>21936</v>
      </c>
      <c r="L2705" s="19" t="s">
        <v>21937</v>
      </c>
      <c r="M2705" s="19" t="s">
        <v>21938</v>
      </c>
      <c r="N2705" s="19" t="s">
        <v>21934</v>
      </c>
      <c r="O2705" s="19" t="s">
        <v>1641</v>
      </c>
      <c r="P2705" s="19" t="s">
        <v>1642</v>
      </c>
      <c r="Q2705" s="46">
        <v>240</v>
      </c>
      <c r="R2705" s="19" t="s">
        <v>1544</v>
      </c>
      <c r="S2705" s="19" t="s">
        <v>1736</v>
      </c>
      <c r="T2705" s="19" t="s">
        <v>1737</v>
      </c>
      <c r="U2705" s="19" t="s">
        <v>10854</v>
      </c>
      <c r="V2705" s="19" t="s">
        <v>10855</v>
      </c>
      <c r="W2705" s="19" t="s">
        <v>2433</v>
      </c>
      <c r="X2705" s="19" t="s">
        <v>10856</v>
      </c>
      <c r="Y2705" s="19" t="s">
        <v>2435</v>
      </c>
      <c r="Z2705" s="19" t="s">
        <v>2436</v>
      </c>
      <c r="AA2705" s="46">
        <v>385</v>
      </c>
      <c r="AB2705" s="19" t="s">
        <v>2659</v>
      </c>
      <c r="AC2705" s="19" t="s">
        <v>254</v>
      </c>
      <c r="AD2705" s="19" t="s">
        <v>2660</v>
      </c>
      <c r="AE2705" s="19" t="s">
        <v>1481</v>
      </c>
      <c r="AF2705" s="19" t="s">
        <v>1719</v>
      </c>
      <c r="AG2705" s="19" t="s">
        <v>2661</v>
      </c>
      <c r="AH2705" s="19" t="s">
        <v>1499</v>
      </c>
      <c r="AI2705" s="19" t="s">
        <v>1500</v>
      </c>
      <c r="AJ2705" s="45">
        <v>0</v>
      </c>
      <c r="AK2705" s="45">
        <v>0</v>
      </c>
      <c r="AL2705" s="19" t="s">
        <v>1501</v>
      </c>
      <c r="AM2705" s="46">
        <v>19680</v>
      </c>
      <c r="AN2705" s="46">
        <v>12035</v>
      </c>
      <c r="AO2705" s="46">
        <v>7645</v>
      </c>
      <c r="AP2705" s="45">
        <v>297.60000000000002</v>
      </c>
      <c r="AQ2705" s="45"/>
      <c r="AR2705" s="45" t="str">
        <f>IFERROR(VLOOKUP(AB2705,'Pedidos marco'!$A$1:$D$10000,4,0)," ")</f>
        <v xml:space="preserve"> </v>
      </c>
      <c r="AS2705" s="45">
        <f t="shared" si="294"/>
        <v>16</v>
      </c>
      <c r="AT2705" s="45" t="str">
        <f t="shared" si="295"/>
        <v>16</v>
      </c>
      <c r="AU2705" s="47">
        <v>12</v>
      </c>
      <c r="AV2705" s="19" t="str">
        <f t="shared" si="296"/>
        <v>04 April</v>
      </c>
      <c r="AW2705" s="19">
        <f t="shared" si="297"/>
        <v>1.24</v>
      </c>
      <c r="AX2705" s="19">
        <f t="shared" si="298"/>
        <v>24.8</v>
      </c>
      <c r="AY2705" s="19" t="e">
        <f>VLOOKUP(AG2705,Cías!$A$1:$E$10000,5,0)</f>
        <v>#N/A</v>
      </c>
      <c r="AZ2705" s="19" t="str">
        <f t="shared" si="299"/>
        <v>10005628</v>
      </c>
      <c r="BA2705" s="19" t="str">
        <f t="shared" si="300"/>
        <v>PUPIALES URRESTA GUSTAVO</v>
      </c>
      <c r="BB2705" s="19" t="e">
        <f>VLOOKUP(AG2705,Cías!$A$1:$E$10000,3,0)</f>
        <v>#N/A</v>
      </c>
      <c r="BC2705" s="19"/>
      <c r="BD2705" s="19"/>
      <c r="BE2705" s="19"/>
      <c r="BF2705" s="19"/>
      <c r="BG2705" s="19"/>
      <c r="BH2705" s="19"/>
      <c r="BI2705" s="19"/>
      <c r="BJ2705" s="19"/>
    </row>
    <row r="2706" spans="1:62" ht="15" x14ac:dyDescent="0.2">
      <c r="A2706" s="19" t="s">
        <v>21934</v>
      </c>
      <c r="B2706" s="19" t="s">
        <v>1479</v>
      </c>
      <c r="C2706" s="43">
        <v>44667</v>
      </c>
      <c r="D2706" s="44">
        <v>0.52361111111111003</v>
      </c>
      <c r="E2706" s="19" t="s">
        <v>21939</v>
      </c>
      <c r="F2706" s="19" t="s">
        <v>1481</v>
      </c>
      <c r="G2706" s="19" t="s">
        <v>1481</v>
      </c>
      <c r="H2706" s="45">
        <v>0</v>
      </c>
      <c r="I2706" s="45">
        <v>0</v>
      </c>
      <c r="J2706" s="19" t="s">
        <v>1482</v>
      </c>
      <c r="K2706" s="19" t="s">
        <v>21936</v>
      </c>
      <c r="L2706" s="19" t="s">
        <v>21940</v>
      </c>
      <c r="M2706" s="19" t="s">
        <v>21941</v>
      </c>
      <c r="N2706" s="19" t="s">
        <v>21934</v>
      </c>
      <c r="O2706" s="19" t="s">
        <v>1603</v>
      </c>
      <c r="P2706" s="19" t="s">
        <v>1604</v>
      </c>
      <c r="Q2706" s="46">
        <v>240</v>
      </c>
      <c r="R2706" s="19" t="s">
        <v>1544</v>
      </c>
      <c r="S2706" s="19" t="s">
        <v>1736</v>
      </c>
      <c r="T2706" s="19" t="s">
        <v>1737</v>
      </c>
      <c r="U2706" s="19" t="s">
        <v>10854</v>
      </c>
      <c r="V2706" s="19" t="s">
        <v>10855</v>
      </c>
      <c r="W2706" s="19" t="s">
        <v>2433</v>
      </c>
      <c r="X2706" s="19" t="s">
        <v>10856</v>
      </c>
      <c r="Y2706" s="19" t="s">
        <v>2435</v>
      </c>
      <c r="Z2706" s="19" t="s">
        <v>2436</v>
      </c>
      <c r="AA2706" s="46">
        <v>385</v>
      </c>
      <c r="AB2706" s="19" t="s">
        <v>2659</v>
      </c>
      <c r="AC2706" s="19" t="s">
        <v>254</v>
      </c>
      <c r="AD2706" s="19" t="s">
        <v>2660</v>
      </c>
      <c r="AE2706" s="19" t="s">
        <v>1481</v>
      </c>
      <c r="AF2706" s="19" t="s">
        <v>1719</v>
      </c>
      <c r="AG2706" s="19" t="s">
        <v>2661</v>
      </c>
      <c r="AH2706" s="19" t="s">
        <v>1499</v>
      </c>
      <c r="AI2706" s="19" t="s">
        <v>1500</v>
      </c>
      <c r="AJ2706" s="45">
        <v>0</v>
      </c>
      <c r="AK2706" s="45">
        <v>0</v>
      </c>
      <c r="AL2706" s="19" t="s">
        <v>1501</v>
      </c>
      <c r="AM2706" s="46">
        <v>19680</v>
      </c>
      <c r="AN2706" s="46">
        <v>12035</v>
      </c>
      <c r="AO2706" s="46">
        <v>7645</v>
      </c>
      <c r="AP2706" s="45">
        <v>297.60000000000002</v>
      </c>
      <c r="AQ2706" s="45"/>
      <c r="AR2706" s="45" t="str">
        <f>IFERROR(VLOOKUP(AB2706,'Pedidos marco'!$A$1:$D$10000,4,0)," ")</f>
        <v xml:space="preserve"> </v>
      </c>
      <c r="AS2706" s="45">
        <f t="shared" si="294"/>
        <v>16</v>
      </c>
      <c r="AT2706" s="45" t="str">
        <f t="shared" si="295"/>
        <v>16</v>
      </c>
      <c r="AU2706" s="47">
        <v>12</v>
      </c>
      <c r="AV2706" s="19" t="str">
        <f t="shared" si="296"/>
        <v>04 April</v>
      </c>
      <c r="AW2706" s="19">
        <f t="shared" si="297"/>
        <v>1.24</v>
      </c>
      <c r="AX2706" s="19">
        <f t="shared" si="298"/>
        <v>24.8</v>
      </c>
      <c r="AY2706" s="19" t="e">
        <f>VLOOKUP(AG2706,Cías!$A$1:$E$10000,5,0)</f>
        <v>#N/A</v>
      </c>
      <c r="AZ2706" s="19" t="str">
        <f t="shared" si="299"/>
        <v>10005628</v>
      </c>
      <c r="BA2706" s="19" t="str">
        <f t="shared" si="300"/>
        <v>PUPIALES URRESTA GUSTAVO</v>
      </c>
      <c r="BB2706" s="19" t="e">
        <f>VLOOKUP(AG2706,Cías!$A$1:$E$10000,3,0)</f>
        <v>#N/A</v>
      </c>
      <c r="BC2706" s="19"/>
      <c r="BD2706" s="19"/>
      <c r="BE2706" s="19"/>
      <c r="BF2706" s="19"/>
      <c r="BG2706" s="19"/>
      <c r="BH2706" s="19"/>
      <c r="BI2706" s="19"/>
      <c r="BJ2706" s="19"/>
    </row>
    <row r="2707" spans="1:62" ht="15" x14ac:dyDescent="0.2">
      <c r="A2707" s="19" t="s">
        <v>21942</v>
      </c>
      <c r="B2707" s="19" t="s">
        <v>1479</v>
      </c>
      <c r="C2707" s="43">
        <v>44667</v>
      </c>
      <c r="D2707" s="44">
        <v>0.52569444444444002</v>
      </c>
      <c r="E2707" s="19" t="s">
        <v>21943</v>
      </c>
      <c r="F2707" s="19" t="s">
        <v>1481</v>
      </c>
      <c r="G2707" s="19" t="s">
        <v>1481</v>
      </c>
      <c r="H2707" s="45">
        <v>0</v>
      </c>
      <c r="I2707" s="45">
        <v>0</v>
      </c>
      <c r="J2707" s="19" t="s">
        <v>1482</v>
      </c>
      <c r="K2707" s="19" t="s">
        <v>21944</v>
      </c>
      <c r="L2707" s="19" t="s">
        <v>21945</v>
      </c>
      <c r="M2707" s="19" t="s">
        <v>21946</v>
      </c>
      <c r="N2707" s="19" t="s">
        <v>21942</v>
      </c>
      <c r="O2707" s="19" t="s">
        <v>1486</v>
      </c>
      <c r="P2707" s="19" t="s">
        <v>1487</v>
      </c>
      <c r="Q2707" s="46">
        <v>30.44</v>
      </c>
      <c r="R2707" s="19" t="s">
        <v>1488</v>
      </c>
      <c r="S2707" s="19" t="s">
        <v>1489</v>
      </c>
      <c r="T2707" s="19" t="s">
        <v>418</v>
      </c>
      <c r="U2707" s="19" t="s">
        <v>1490</v>
      </c>
      <c r="V2707" s="19" t="s">
        <v>1491</v>
      </c>
      <c r="W2707" s="19" t="s">
        <v>1492</v>
      </c>
      <c r="X2707" s="19" t="s">
        <v>1493</v>
      </c>
      <c r="Y2707" s="19" t="s">
        <v>1494</v>
      </c>
      <c r="Z2707" s="19" t="s">
        <v>1495</v>
      </c>
      <c r="AA2707" s="46">
        <v>247</v>
      </c>
      <c r="AB2707" s="19" t="s">
        <v>432</v>
      </c>
      <c r="AC2707" s="19" t="s">
        <v>12</v>
      </c>
      <c r="AD2707" s="19" t="s">
        <v>1514</v>
      </c>
      <c r="AE2707" s="19" t="s">
        <v>1515</v>
      </c>
      <c r="AF2707" s="19" t="s">
        <v>1497</v>
      </c>
      <c r="AG2707" s="19" t="s">
        <v>2321</v>
      </c>
      <c r="AH2707" s="19" t="s">
        <v>1499</v>
      </c>
      <c r="AI2707" s="19" t="s">
        <v>1500</v>
      </c>
      <c r="AJ2707" s="45">
        <v>0</v>
      </c>
      <c r="AK2707" s="45">
        <v>0</v>
      </c>
      <c r="AL2707" s="19" t="s">
        <v>1501</v>
      </c>
      <c r="AM2707" s="46">
        <v>49180</v>
      </c>
      <c r="AN2707" s="46">
        <v>30440</v>
      </c>
      <c r="AO2707" s="46">
        <v>18740</v>
      </c>
      <c r="AP2707" s="45">
        <v>616.41</v>
      </c>
      <c r="AQ2707" s="45"/>
      <c r="AR2707" s="45" t="str">
        <f>IFERROR(VLOOKUP(AB2707,'Pedidos marco'!$A$1:$D$10000,4,0)," ")</f>
        <v xml:space="preserve"> </v>
      </c>
      <c r="AS2707" s="45">
        <f t="shared" si="294"/>
        <v>16</v>
      </c>
      <c r="AT2707" s="45" t="str">
        <f t="shared" si="295"/>
        <v>16</v>
      </c>
      <c r="AU2707" s="47">
        <v>30.44</v>
      </c>
      <c r="AV2707" s="19" t="str">
        <f t="shared" si="296"/>
        <v>04 April</v>
      </c>
      <c r="AW2707" s="19">
        <f t="shared" si="297"/>
        <v>20.249999999999996</v>
      </c>
      <c r="AX2707" s="19">
        <f t="shared" si="298"/>
        <v>20.249999999999996</v>
      </c>
      <c r="AY2707" s="19" t="e">
        <f>VLOOKUP(AG2707,Cías!$A$1:$E$10000,5,0)</f>
        <v>#N/A</v>
      </c>
      <c r="AZ2707" s="19" t="str">
        <f t="shared" si="299"/>
        <v>1013966</v>
      </c>
      <c r="BA2707" s="19" t="str">
        <f t="shared" si="300"/>
        <v>ALMEIDA CHICAIZA MIGUEL ANGEL</v>
      </c>
      <c r="BB2707" s="19" t="e">
        <f>VLOOKUP(AG2707,Cías!$A$1:$E$10000,3,0)</f>
        <v>#N/A</v>
      </c>
      <c r="BC2707" s="19"/>
      <c r="BD2707" s="19"/>
      <c r="BE2707" s="19"/>
      <c r="BF2707" s="19"/>
      <c r="BG2707" s="19"/>
      <c r="BH2707" s="19"/>
      <c r="BI2707" s="19"/>
      <c r="BJ2707" s="19"/>
    </row>
    <row r="2708" spans="1:62" ht="15" x14ac:dyDescent="0.2">
      <c r="A2708" s="19" t="s">
        <v>21947</v>
      </c>
      <c r="B2708" s="19" t="s">
        <v>1479</v>
      </c>
      <c r="C2708" s="43">
        <v>44667</v>
      </c>
      <c r="D2708" s="44">
        <v>0.52777777777778001</v>
      </c>
      <c r="E2708" s="19" t="s">
        <v>21948</v>
      </c>
      <c r="F2708" s="19" t="s">
        <v>21949</v>
      </c>
      <c r="G2708" s="19" t="s">
        <v>21950</v>
      </c>
      <c r="H2708" s="45">
        <v>2999.13</v>
      </c>
      <c r="I2708" s="45">
        <v>3362.65</v>
      </c>
      <c r="J2708" s="19" t="s">
        <v>1560</v>
      </c>
      <c r="K2708" s="19" t="s">
        <v>21951</v>
      </c>
      <c r="L2708" s="19" t="s">
        <v>21952</v>
      </c>
      <c r="M2708" s="19" t="s">
        <v>21953</v>
      </c>
      <c r="N2708" s="19" t="s">
        <v>21947</v>
      </c>
      <c r="O2708" s="19" t="s">
        <v>371</v>
      </c>
      <c r="P2708" s="19" t="s">
        <v>372</v>
      </c>
      <c r="Q2708" s="46">
        <v>440</v>
      </c>
      <c r="R2708" s="19" t="s">
        <v>1544</v>
      </c>
      <c r="S2708" s="19" t="s">
        <v>5443</v>
      </c>
      <c r="T2708" s="19" t="s">
        <v>5444</v>
      </c>
      <c r="U2708" s="19" t="s">
        <v>9697</v>
      </c>
      <c r="V2708" s="19" t="s">
        <v>9698</v>
      </c>
      <c r="W2708" s="19" t="s">
        <v>1865</v>
      </c>
      <c r="X2708" s="19" t="s">
        <v>9699</v>
      </c>
      <c r="Y2708" s="19" t="s">
        <v>1867</v>
      </c>
      <c r="Z2708" s="19" t="s">
        <v>1868</v>
      </c>
      <c r="AA2708" s="46">
        <v>30</v>
      </c>
      <c r="AB2708" s="19" t="s">
        <v>484</v>
      </c>
      <c r="AC2708" s="19" t="s">
        <v>117</v>
      </c>
      <c r="AD2708" s="19" t="s">
        <v>4565</v>
      </c>
      <c r="AE2708" s="19" t="s">
        <v>4566</v>
      </c>
      <c r="AF2708" s="19" t="s">
        <v>1719</v>
      </c>
      <c r="AG2708" s="19" t="s">
        <v>4567</v>
      </c>
      <c r="AH2708" s="19" t="s">
        <v>1594</v>
      </c>
      <c r="AI2708" s="19" t="s">
        <v>1595</v>
      </c>
      <c r="AJ2708" s="45">
        <v>0.05</v>
      </c>
      <c r="AK2708" s="45">
        <v>22</v>
      </c>
      <c r="AL2708" s="19" t="s">
        <v>1501</v>
      </c>
      <c r="AM2708" s="46">
        <v>29240</v>
      </c>
      <c r="AN2708" s="46">
        <v>22055</v>
      </c>
      <c r="AO2708" s="46">
        <v>7185</v>
      </c>
      <c r="AP2708" s="45">
        <v>83.6</v>
      </c>
      <c r="AQ2708" s="45"/>
      <c r="AR2708" s="45" t="str">
        <f>IFERROR(VLOOKUP(AB2708,'Pedidos marco'!$A$1:$D$10000,4,0)," ")</f>
        <v xml:space="preserve"> </v>
      </c>
      <c r="AS2708" s="45">
        <f t="shared" si="294"/>
        <v>16</v>
      </c>
      <c r="AT2708" s="45" t="str">
        <f t="shared" si="295"/>
        <v>16</v>
      </c>
      <c r="AU2708" s="47">
        <v>22</v>
      </c>
      <c r="AV2708" s="19" t="str">
        <f t="shared" si="296"/>
        <v>04 April</v>
      </c>
      <c r="AW2708" s="19">
        <f t="shared" si="297"/>
        <v>0.18999999999999997</v>
      </c>
      <c r="AX2708" s="19">
        <f t="shared" si="298"/>
        <v>3.8</v>
      </c>
      <c r="AY2708" s="19" t="e">
        <f>VLOOKUP(AG2708,Cías!$A$1:$E$10000,5,0)</f>
        <v>#N/A</v>
      </c>
      <c r="AZ2708" s="19" t="str">
        <f t="shared" si="299"/>
        <v>1014322</v>
      </c>
      <c r="BA2708" s="19" t="str">
        <f t="shared" si="300"/>
        <v>ESPARZA REVELO JORGE MARCELO</v>
      </c>
      <c r="BB2708" s="19" t="e">
        <f>VLOOKUP(AG2708,Cías!$A$1:$E$10000,3,0)</f>
        <v>#N/A</v>
      </c>
      <c r="BC2708" s="19"/>
      <c r="BD2708" s="19"/>
      <c r="BE2708" s="19"/>
      <c r="BF2708" s="19"/>
      <c r="BG2708" s="19"/>
      <c r="BH2708" s="19"/>
      <c r="BI2708" s="19"/>
      <c r="BJ2708" s="19"/>
    </row>
    <row r="2709" spans="1:62" ht="15" x14ac:dyDescent="0.2">
      <c r="A2709" s="19" t="s">
        <v>21947</v>
      </c>
      <c r="B2709" s="19" t="s">
        <v>1479</v>
      </c>
      <c r="C2709" s="43">
        <v>44667</v>
      </c>
      <c r="D2709" s="44">
        <v>0.52777777777778001</v>
      </c>
      <c r="E2709" s="19" t="s">
        <v>21954</v>
      </c>
      <c r="F2709" s="19" t="s">
        <v>21955</v>
      </c>
      <c r="G2709" s="19" t="s">
        <v>21956</v>
      </c>
      <c r="H2709" s="45">
        <v>269.89</v>
      </c>
      <c r="I2709" s="45">
        <v>302.61</v>
      </c>
      <c r="J2709" s="19" t="s">
        <v>1560</v>
      </c>
      <c r="K2709" s="19" t="s">
        <v>21951</v>
      </c>
      <c r="L2709" s="19" t="s">
        <v>21957</v>
      </c>
      <c r="M2709" s="19" t="s">
        <v>21958</v>
      </c>
      <c r="N2709" s="19" t="s">
        <v>21947</v>
      </c>
      <c r="O2709" s="19" t="s">
        <v>367</v>
      </c>
      <c r="P2709" s="19" t="s">
        <v>368</v>
      </c>
      <c r="Q2709" s="46">
        <v>40</v>
      </c>
      <c r="R2709" s="19" t="s">
        <v>1544</v>
      </c>
      <c r="S2709" s="19" t="s">
        <v>5443</v>
      </c>
      <c r="T2709" s="19" t="s">
        <v>5444</v>
      </c>
      <c r="U2709" s="19" t="s">
        <v>9697</v>
      </c>
      <c r="V2709" s="19" t="s">
        <v>9698</v>
      </c>
      <c r="W2709" s="19" t="s">
        <v>1865</v>
      </c>
      <c r="X2709" s="19" t="s">
        <v>9699</v>
      </c>
      <c r="Y2709" s="19" t="s">
        <v>1867</v>
      </c>
      <c r="Z2709" s="19" t="s">
        <v>1868</v>
      </c>
      <c r="AA2709" s="46">
        <v>30</v>
      </c>
      <c r="AB2709" s="19" t="s">
        <v>484</v>
      </c>
      <c r="AC2709" s="19" t="s">
        <v>117</v>
      </c>
      <c r="AD2709" s="19" t="s">
        <v>4565</v>
      </c>
      <c r="AE2709" s="19" t="s">
        <v>4566</v>
      </c>
      <c r="AF2709" s="19" t="s">
        <v>1719</v>
      </c>
      <c r="AG2709" s="19" t="s">
        <v>4567</v>
      </c>
      <c r="AH2709" s="19" t="s">
        <v>1594</v>
      </c>
      <c r="AI2709" s="19" t="s">
        <v>1595</v>
      </c>
      <c r="AJ2709" s="45">
        <v>0.05</v>
      </c>
      <c r="AK2709" s="45">
        <v>2</v>
      </c>
      <c r="AL2709" s="19" t="s">
        <v>1501</v>
      </c>
      <c r="AM2709" s="46">
        <v>9190</v>
      </c>
      <c r="AN2709" s="46">
        <v>2005</v>
      </c>
      <c r="AO2709" s="46">
        <v>7185</v>
      </c>
      <c r="AP2709" s="45">
        <v>7.6</v>
      </c>
      <c r="AQ2709" s="45"/>
      <c r="AR2709" s="45" t="str">
        <f>IFERROR(VLOOKUP(AB2709,'Pedidos marco'!$A$1:$D$10000,4,0)," ")</f>
        <v xml:space="preserve"> </v>
      </c>
      <c r="AS2709" s="45">
        <f t="shared" si="294"/>
        <v>16</v>
      </c>
      <c r="AT2709" s="45" t="str">
        <f t="shared" si="295"/>
        <v>16</v>
      </c>
      <c r="AU2709" s="47">
        <v>2</v>
      </c>
      <c r="AV2709" s="19" t="str">
        <f t="shared" si="296"/>
        <v>04 April</v>
      </c>
      <c r="AW2709" s="19">
        <f t="shared" si="297"/>
        <v>0.19</v>
      </c>
      <c r="AX2709" s="19">
        <f t="shared" si="298"/>
        <v>3.8</v>
      </c>
      <c r="AY2709" s="19" t="e">
        <f>VLOOKUP(AG2709,Cías!$A$1:$E$10000,5,0)</f>
        <v>#N/A</v>
      </c>
      <c r="AZ2709" s="19" t="str">
        <f t="shared" si="299"/>
        <v>1014322</v>
      </c>
      <c r="BA2709" s="19" t="str">
        <f t="shared" si="300"/>
        <v>ESPARZA REVELO JORGE MARCELO</v>
      </c>
      <c r="BB2709" s="19" t="e">
        <f>VLOOKUP(AG2709,Cías!$A$1:$E$10000,3,0)</f>
        <v>#N/A</v>
      </c>
      <c r="BC2709" s="19"/>
      <c r="BD2709" s="19"/>
      <c r="BE2709" s="19"/>
      <c r="BF2709" s="19"/>
      <c r="BG2709" s="19"/>
      <c r="BH2709" s="19"/>
      <c r="BI2709" s="19"/>
      <c r="BJ2709" s="19"/>
    </row>
    <row r="2710" spans="1:62" ht="15" x14ac:dyDescent="0.2">
      <c r="A2710" s="19" t="s">
        <v>21959</v>
      </c>
      <c r="B2710" s="19" t="s">
        <v>1479</v>
      </c>
      <c r="C2710" s="43">
        <v>44667</v>
      </c>
      <c r="D2710" s="44">
        <v>0.52847222222222001</v>
      </c>
      <c r="E2710" s="19" t="s">
        <v>21960</v>
      </c>
      <c r="F2710" s="19" t="s">
        <v>1481</v>
      </c>
      <c r="G2710" s="19" t="s">
        <v>1481</v>
      </c>
      <c r="H2710" s="45">
        <v>0</v>
      </c>
      <c r="I2710" s="45">
        <v>0</v>
      </c>
      <c r="J2710" s="19" t="s">
        <v>1482</v>
      </c>
      <c r="K2710" s="19" t="s">
        <v>21961</v>
      </c>
      <c r="L2710" s="19" t="s">
        <v>21962</v>
      </c>
      <c r="M2710" s="19" t="s">
        <v>21963</v>
      </c>
      <c r="N2710" s="19" t="s">
        <v>21959</v>
      </c>
      <c r="O2710" s="19" t="s">
        <v>369</v>
      </c>
      <c r="P2710" s="19" t="s">
        <v>370</v>
      </c>
      <c r="Q2710" s="46">
        <v>120</v>
      </c>
      <c r="R2710" s="19" t="s">
        <v>1544</v>
      </c>
      <c r="S2710" s="19" t="s">
        <v>5213</v>
      </c>
      <c r="T2710" s="19" t="s">
        <v>5214</v>
      </c>
      <c r="U2710" s="19" t="s">
        <v>5215</v>
      </c>
      <c r="V2710" s="19" t="s">
        <v>5216</v>
      </c>
      <c r="W2710" s="19" t="s">
        <v>1627</v>
      </c>
      <c r="X2710" s="19" t="s">
        <v>5217</v>
      </c>
      <c r="Y2710" s="19" t="s">
        <v>1629</v>
      </c>
      <c r="Z2710" s="19" t="s">
        <v>1630</v>
      </c>
      <c r="AA2710" s="46">
        <v>40</v>
      </c>
      <c r="AB2710" s="19" t="s">
        <v>484</v>
      </c>
      <c r="AC2710" s="19" t="s">
        <v>117</v>
      </c>
      <c r="AD2710" s="19" t="s">
        <v>2178</v>
      </c>
      <c r="AE2710" s="19" t="s">
        <v>2179</v>
      </c>
      <c r="AF2710" s="19" t="s">
        <v>1719</v>
      </c>
      <c r="AG2710" s="19" t="s">
        <v>2180</v>
      </c>
      <c r="AH2710" s="19" t="s">
        <v>1594</v>
      </c>
      <c r="AI2710" s="19" t="s">
        <v>1595</v>
      </c>
      <c r="AJ2710" s="45">
        <v>0.05</v>
      </c>
      <c r="AK2710" s="45">
        <v>6</v>
      </c>
      <c r="AL2710" s="19" t="s">
        <v>1501</v>
      </c>
      <c r="AM2710" s="46">
        <v>14082.5</v>
      </c>
      <c r="AN2710" s="46">
        <v>6022.5</v>
      </c>
      <c r="AO2710" s="46">
        <v>8060</v>
      </c>
      <c r="AP2710" s="45">
        <v>25.2</v>
      </c>
      <c r="AQ2710" s="45"/>
      <c r="AR2710" s="45" t="str">
        <f>IFERROR(VLOOKUP(AB2710,'Pedidos marco'!$A$1:$D$10000,4,0)," ")</f>
        <v xml:space="preserve"> </v>
      </c>
      <c r="AS2710" s="45">
        <f t="shared" si="294"/>
        <v>16</v>
      </c>
      <c r="AT2710" s="45" t="str">
        <f t="shared" si="295"/>
        <v>16</v>
      </c>
      <c r="AU2710" s="47">
        <v>6</v>
      </c>
      <c r="AV2710" s="19" t="str">
        <f t="shared" si="296"/>
        <v>04 April</v>
      </c>
      <c r="AW2710" s="19">
        <f t="shared" si="297"/>
        <v>0.21</v>
      </c>
      <c r="AX2710" s="19">
        <f t="shared" si="298"/>
        <v>4.2</v>
      </c>
      <c r="AY2710" s="19" t="e">
        <f>VLOOKUP(AG2710,Cías!$A$1:$E$10000,5,0)</f>
        <v>#N/A</v>
      </c>
      <c r="AZ2710" s="19" t="str">
        <f t="shared" si="299"/>
        <v>1014322</v>
      </c>
      <c r="BA2710" s="19" t="str">
        <f t="shared" si="300"/>
        <v>ESPARZA REVELO JORGE MARCELO</v>
      </c>
      <c r="BB2710" s="19" t="e">
        <f>VLOOKUP(AG2710,Cías!$A$1:$E$10000,3,0)</f>
        <v>#N/A</v>
      </c>
      <c r="BC2710" s="19"/>
      <c r="BD2710" s="19"/>
      <c r="BE2710" s="19"/>
      <c r="BF2710" s="19"/>
      <c r="BG2710" s="19"/>
      <c r="BH2710" s="19"/>
      <c r="BI2710" s="19"/>
      <c r="BJ2710" s="19"/>
    </row>
    <row r="2711" spans="1:62" ht="15" x14ac:dyDescent="0.2">
      <c r="A2711" s="19" t="s">
        <v>21959</v>
      </c>
      <c r="B2711" s="19" t="s">
        <v>1479</v>
      </c>
      <c r="C2711" s="43">
        <v>44667</v>
      </c>
      <c r="D2711" s="44">
        <v>0.52847222222222001</v>
      </c>
      <c r="E2711" s="19" t="s">
        <v>21964</v>
      </c>
      <c r="F2711" s="19" t="s">
        <v>1481</v>
      </c>
      <c r="G2711" s="19" t="s">
        <v>1481</v>
      </c>
      <c r="H2711" s="45">
        <v>0</v>
      </c>
      <c r="I2711" s="45">
        <v>0</v>
      </c>
      <c r="J2711" s="19" t="s">
        <v>1482</v>
      </c>
      <c r="K2711" s="19" t="s">
        <v>21965</v>
      </c>
      <c r="L2711" s="19" t="s">
        <v>21966</v>
      </c>
      <c r="M2711" s="19" t="s">
        <v>21967</v>
      </c>
      <c r="N2711" s="19" t="s">
        <v>21959</v>
      </c>
      <c r="O2711" s="19" t="s">
        <v>367</v>
      </c>
      <c r="P2711" s="19" t="s">
        <v>368</v>
      </c>
      <c r="Q2711" s="46">
        <v>360</v>
      </c>
      <c r="R2711" s="19" t="s">
        <v>1544</v>
      </c>
      <c r="S2711" s="19" t="s">
        <v>5213</v>
      </c>
      <c r="T2711" s="19" t="s">
        <v>5214</v>
      </c>
      <c r="U2711" s="19" t="s">
        <v>5215</v>
      </c>
      <c r="V2711" s="19" t="s">
        <v>5216</v>
      </c>
      <c r="W2711" s="19" t="s">
        <v>1627</v>
      </c>
      <c r="X2711" s="19" t="s">
        <v>5217</v>
      </c>
      <c r="Y2711" s="19" t="s">
        <v>1629</v>
      </c>
      <c r="Z2711" s="19" t="s">
        <v>1630</v>
      </c>
      <c r="AA2711" s="46">
        <v>40</v>
      </c>
      <c r="AB2711" s="19" t="s">
        <v>484</v>
      </c>
      <c r="AC2711" s="19" t="s">
        <v>117</v>
      </c>
      <c r="AD2711" s="19" t="s">
        <v>2178</v>
      </c>
      <c r="AE2711" s="19" t="s">
        <v>2179</v>
      </c>
      <c r="AF2711" s="19" t="s">
        <v>1719</v>
      </c>
      <c r="AG2711" s="19" t="s">
        <v>2180</v>
      </c>
      <c r="AH2711" s="19" t="s">
        <v>1594</v>
      </c>
      <c r="AI2711" s="19" t="s">
        <v>1595</v>
      </c>
      <c r="AJ2711" s="45">
        <v>0.05</v>
      </c>
      <c r="AK2711" s="45">
        <v>18</v>
      </c>
      <c r="AL2711" s="19" t="s">
        <v>1501</v>
      </c>
      <c r="AM2711" s="46">
        <v>26127.5</v>
      </c>
      <c r="AN2711" s="46">
        <v>18067.5</v>
      </c>
      <c r="AO2711" s="46">
        <v>8060</v>
      </c>
      <c r="AP2711" s="45">
        <v>75.599999999999994</v>
      </c>
      <c r="AQ2711" s="45"/>
      <c r="AR2711" s="45" t="str">
        <f>IFERROR(VLOOKUP(AB2711,'Pedidos marco'!$A$1:$D$10000,4,0)," ")</f>
        <v xml:space="preserve"> </v>
      </c>
      <c r="AS2711" s="45">
        <f t="shared" si="294"/>
        <v>16</v>
      </c>
      <c r="AT2711" s="45" t="str">
        <f t="shared" si="295"/>
        <v>16</v>
      </c>
      <c r="AU2711" s="47">
        <v>18</v>
      </c>
      <c r="AV2711" s="19" t="str">
        <f t="shared" si="296"/>
        <v>04 April</v>
      </c>
      <c r="AW2711" s="19">
        <f t="shared" si="297"/>
        <v>0.21</v>
      </c>
      <c r="AX2711" s="19">
        <f t="shared" si="298"/>
        <v>4.1999999999999993</v>
      </c>
      <c r="AY2711" s="19" t="e">
        <f>VLOOKUP(AG2711,Cías!$A$1:$E$10000,5,0)</f>
        <v>#N/A</v>
      </c>
      <c r="AZ2711" s="19" t="str">
        <f t="shared" si="299"/>
        <v>1014322</v>
      </c>
      <c r="BA2711" s="19" t="str">
        <f t="shared" si="300"/>
        <v>ESPARZA REVELO JORGE MARCELO</v>
      </c>
      <c r="BB2711" s="19" t="e">
        <f>VLOOKUP(AG2711,Cías!$A$1:$E$10000,3,0)</f>
        <v>#N/A</v>
      </c>
      <c r="BC2711" s="19"/>
      <c r="BD2711" s="19"/>
      <c r="BE2711" s="19"/>
      <c r="BF2711" s="19"/>
      <c r="BG2711" s="19"/>
      <c r="BH2711" s="19"/>
      <c r="BI2711" s="19"/>
      <c r="BJ2711" s="19"/>
    </row>
    <row r="2712" spans="1:62" ht="15" x14ac:dyDescent="0.2">
      <c r="A2712" s="19" t="s">
        <v>21968</v>
      </c>
      <c r="B2712" s="19" t="s">
        <v>1479</v>
      </c>
      <c r="C2712" s="43">
        <v>44667</v>
      </c>
      <c r="D2712" s="44">
        <v>0.53541666666666998</v>
      </c>
      <c r="E2712" s="19" t="s">
        <v>21969</v>
      </c>
      <c r="F2712" s="19" t="s">
        <v>21970</v>
      </c>
      <c r="G2712" s="19" t="s">
        <v>21971</v>
      </c>
      <c r="H2712" s="45">
        <v>4134.3999999999996</v>
      </c>
      <c r="I2712" s="45">
        <v>4635.5200000000004</v>
      </c>
      <c r="J2712" s="19" t="s">
        <v>2037</v>
      </c>
      <c r="K2712" s="19" t="s">
        <v>21972</v>
      </c>
      <c r="L2712" s="19" t="s">
        <v>21973</v>
      </c>
      <c r="M2712" s="19" t="s">
        <v>21974</v>
      </c>
      <c r="N2712" s="19" t="s">
        <v>21968</v>
      </c>
      <c r="O2712" s="19" t="s">
        <v>1641</v>
      </c>
      <c r="P2712" s="19" t="s">
        <v>1642</v>
      </c>
      <c r="Q2712" s="46">
        <v>640</v>
      </c>
      <c r="R2712" s="19" t="s">
        <v>1544</v>
      </c>
      <c r="S2712" s="19" t="s">
        <v>3916</v>
      </c>
      <c r="T2712" s="19" t="s">
        <v>3917</v>
      </c>
      <c r="U2712" s="19" t="s">
        <v>3990</v>
      </c>
      <c r="V2712" s="19" t="s">
        <v>3991</v>
      </c>
      <c r="W2712" s="19" t="s">
        <v>415</v>
      </c>
      <c r="X2712" s="19" t="s">
        <v>3992</v>
      </c>
      <c r="Y2712" s="19" t="s">
        <v>3993</v>
      </c>
      <c r="Z2712" s="19" t="s">
        <v>3994</v>
      </c>
      <c r="AA2712" s="46">
        <v>89</v>
      </c>
      <c r="AB2712" s="19" t="s">
        <v>478</v>
      </c>
      <c r="AC2712" s="19" t="s">
        <v>106</v>
      </c>
      <c r="AD2712" s="19" t="s">
        <v>5605</v>
      </c>
      <c r="AE2712" s="19" t="s">
        <v>5606</v>
      </c>
      <c r="AF2712" s="19" t="s">
        <v>1592</v>
      </c>
      <c r="AG2712" s="19" t="s">
        <v>5607</v>
      </c>
      <c r="AH2712" s="19" t="s">
        <v>1594</v>
      </c>
      <c r="AI2712" s="19" t="s">
        <v>1595</v>
      </c>
      <c r="AJ2712" s="45">
        <v>0.05</v>
      </c>
      <c r="AK2712" s="45">
        <v>32</v>
      </c>
      <c r="AL2712" s="19" t="s">
        <v>1501</v>
      </c>
      <c r="AM2712" s="46">
        <v>50110</v>
      </c>
      <c r="AN2712" s="46">
        <v>32020</v>
      </c>
      <c r="AO2712" s="46">
        <v>18090</v>
      </c>
      <c r="AP2712" s="45">
        <v>262.39999999999998</v>
      </c>
      <c r="AQ2712" s="45"/>
      <c r="AR2712" s="45" t="str">
        <f>IFERROR(VLOOKUP(AB2712,'Pedidos marco'!$A$1:$D$10000,4,0)," ")</f>
        <v xml:space="preserve"> </v>
      </c>
      <c r="AS2712" s="45">
        <f t="shared" si="294"/>
        <v>16</v>
      </c>
      <c r="AT2712" s="45" t="str">
        <f t="shared" si="295"/>
        <v>16</v>
      </c>
      <c r="AU2712" s="47">
        <v>32</v>
      </c>
      <c r="AV2712" s="19" t="str">
        <f t="shared" si="296"/>
        <v>04 April</v>
      </c>
      <c r="AW2712" s="19">
        <f t="shared" si="297"/>
        <v>0.41</v>
      </c>
      <c r="AX2712" s="19">
        <f t="shared" si="298"/>
        <v>8.1999999999999993</v>
      </c>
      <c r="AY2712" s="19" t="e">
        <f>VLOOKUP(AG2712,Cías!$A$1:$E$10000,5,0)</f>
        <v>#N/A</v>
      </c>
      <c r="AZ2712" s="19" t="str">
        <f t="shared" si="299"/>
        <v>1013759</v>
      </c>
      <c r="BA2712" s="19" t="str">
        <f t="shared" si="300"/>
        <v>DURAN VALENCIA CARLOS EFREN</v>
      </c>
      <c r="BB2712" s="19" t="e">
        <f>VLOOKUP(AG2712,Cías!$A$1:$E$10000,3,0)</f>
        <v>#N/A</v>
      </c>
      <c r="BC2712" s="19"/>
      <c r="BD2712" s="19"/>
      <c r="BE2712" s="19"/>
      <c r="BF2712" s="19"/>
      <c r="BG2712" s="19"/>
      <c r="BH2712" s="19"/>
      <c r="BI2712" s="19"/>
      <c r="BJ2712" s="19"/>
    </row>
    <row r="2713" spans="1:62" ht="15" x14ac:dyDescent="0.2">
      <c r="A2713" s="19" t="s">
        <v>21975</v>
      </c>
      <c r="B2713" s="19" t="s">
        <v>1479</v>
      </c>
      <c r="C2713" s="43">
        <v>44667</v>
      </c>
      <c r="D2713" s="44">
        <v>0.54444444444443996</v>
      </c>
      <c r="E2713" s="19" t="s">
        <v>21976</v>
      </c>
      <c r="F2713" s="19" t="s">
        <v>1481</v>
      </c>
      <c r="G2713" s="19" t="s">
        <v>1481</v>
      </c>
      <c r="H2713" s="45">
        <v>0</v>
      </c>
      <c r="I2713" s="45">
        <v>0</v>
      </c>
      <c r="J2713" s="19" t="s">
        <v>1482</v>
      </c>
      <c r="K2713" s="19" t="s">
        <v>21977</v>
      </c>
      <c r="L2713" s="19" t="s">
        <v>21978</v>
      </c>
      <c r="M2713" s="19" t="s">
        <v>21979</v>
      </c>
      <c r="N2713" s="19" t="s">
        <v>21975</v>
      </c>
      <c r="O2713" s="19" t="s">
        <v>369</v>
      </c>
      <c r="P2713" s="19" t="s">
        <v>370</v>
      </c>
      <c r="Q2713" s="46">
        <v>640</v>
      </c>
      <c r="R2713" s="19" t="s">
        <v>1544</v>
      </c>
      <c r="S2713" s="19" t="s">
        <v>3229</v>
      </c>
      <c r="T2713" s="19" t="s">
        <v>3230</v>
      </c>
      <c r="U2713" s="19" t="s">
        <v>3231</v>
      </c>
      <c r="V2713" s="19" t="s">
        <v>2091</v>
      </c>
      <c r="W2713" s="19" t="s">
        <v>1492</v>
      </c>
      <c r="X2713" s="19" t="s">
        <v>3232</v>
      </c>
      <c r="Y2713" s="19" t="s">
        <v>1494</v>
      </c>
      <c r="Z2713" s="19" t="s">
        <v>1495</v>
      </c>
      <c r="AA2713" s="46">
        <v>247</v>
      </c>
      <c r="AB2713" s="19" t="s">
        <v>547</v>
      </c>
      <c r="AC2713" s="19" t="s">
        <v>246</v>
      </c>
      <c r="AD2713" s="19" t="s">
        <v>21980</v>
      </c>
      <c r="AE2713" s="19" t="s">
        <v>21981</v>
      </c>
      <c r="AF2713" s="19" t="s">
        <v>1592</v>
      </c>
      <c r="AG2713" s="19" t="s">
        <v>7342</v>
      </c>
      <c r="AH2713" s="19" t="s">
        <v>1502</v>
      </c>
      <c r="AI2713" s="19" t="s">
        <v>2099</v>
      </c>
      <c r="AJ2713" s="45">
        <v>0</v>
      </c>
      <c r="AK2713" s="45">
        <v>0</v>
      </c>
      <c r="AL2713" s="19" t="s">
        <v>1501</v>
      </c>
      <c r="AM2713" s="46">
        <v>50070</v>
      </c>
      <c r="AN2713" s="46">
        <v>32000</v>
      </c>
      <c r="AO2713" s="46">
        <v>18070</v>
      </c>
      <c r="AP2713" s="45">
        <v>537.6</v>
      </c>
      <c r="AQ2713" s="45"/>
      <c r="AR2713" s="45" t="str">
        <f>IFERROR(VLOOKUP(AB2713,'Pedidos marco'!$A$1:$D$10000,4,0)," ")</f>
        <v xml:space="preserve"> </v>
      </c>
      <c r="AS2713" s="45">
        <f t="shared" si="294"/>
        <v>16</v>
      </c>
      <c r="AT2713" s="45" t="str">
        <f t="shared" si="295"/>
        <v>16</v>
      </c>
      <c r="AU2713" s="47">
        <v>32</v>
      </c>
      <c r="AV2713" s="19" t="str">
        <f t="shared" si="296"/>
        <v>04 April</v>
      </c>
      <c r="AW2713" s="19">
        <f t="shared" si="297"/>
        <v>0.84000000000000008</v>
      </c>
      <c r="AX2713" s="19">
        <f t="shared" si="298"/>
        <v>16.8</v>
      </c>
      <c r="AY2713" s="19" t="e">
        <f>VLOOKUP(AG2713,Cías!$A$1:$E$10000,5,0)</f>
        <v>#N/A</v>
      </c>
      <c r="AZ2713" s="19" t="str">
        <f t="shared" si="299"/>
        <v>1013548</v>
      </c>
      <c r="BA2713" s="19" t="str">
        <f t="shared" si="300"/>
        <v>POZO FUENTES DIEGO FRANCISCO</v>
      </c>
      <c r="BB2713" s="19" t="e">
        <f>VLOOKUP(AG2713,Cías!$A$1:$E$10000,3,0)</f>
        <v>#N/A</v>
      </c>
      <c r="BC2713" s="19"/>
      <c r="BD2713" s="19"/>
      <c r="BE2713" s="19"/>
      <c r="BF2713" s="19"/>
      <c r="BG2713" s="19"/>
      <c r="BH2713" s="19"/>
      <c r="BI2713" s="19"/>
      <c r="BJ2713" s="19"/>
    </row>
    <row r="2714" spans="1:62" ht="15" x14ac:dyDescent="0.2">
      <c r="A2714" s="19" t="s">
        <v>21982</v>
      </c>
      <c r="B2714" s="19" t="s">
        <v>1479</v>
      </c>
      <c r="C2714" s="43">
        <v>44667</v>
      </c>
      <c r="D2714" s="44">
        <v>0.54861111111111005</v>
      </c>
      <c r="E2714" s="19" t="s">
        <v>21983</v>
      </c>
      <c r="F2714" s="19" t="s">
        <v>21984</v>
      </c>
      <c r="G2714" s="19" t="s">
        <v>21985</v>
      </c>
      <c r="H2714" s="45">
        <v>4134.3999999999996</v>
      </c>
      <c r="I2714" s="45">
        <v>4635.5200000000004</v>
      </c>
      <c r="J2714" s="19" t="s">
        <v>2037</v>
      </c>
      <c r="K2714" s="19" t="s">
        <v>21986</v>
      </c>
      <c r="L2714" s="19" t="s">
        <v>21987</v>
      </c>
      <c r="M2714" s="19" t="s">
        <v>21988</v>
      </c>
      <c r="N2714" s="19" t="s">
        <v>21982</v>
      </c>
      <c r="O2714" s="19" t="s">
        <v>1641</v>
      </c>
      <c r="P2714" s="19" t="s">
        <v>1642</v>
      </c>
      <c r="Q2714" s="46">
        <v>640</v>
      </c>
      <c r="R2714" s="19" t="s">
        <v>1544</v>
      </c>
      <c r="S2714" s="19" t="s">
        <v>3916</v>
      </c>
      <c r="T2714" s="19" t="s">
        <v>3917</v>
      </c>
      <c r="U2714" s="19" t="s">
        <v>3990</v>
      </c>
      <c r="V2714" s="19" t="s">
        <v>3991</v>
      </c>
      <c r="W2714" s="19" t="s">
        <v>415</v>
      </c>
      <c r="X2714" s="19" t="s">
        <v>3992</v>
      </c>
      <c r="Y2714" s="19" t="s">
        <v>3993</v>
      </c>
      <c r="Z2714" s="19" t="s">
        <v>3994</v>
      </c>
      <c r="AA2714" s="46">
        <v>89</v>
      </c>
      <c r="AB2714" s="19" t="s">
        <v>551</v>
      </c>
      <c r="AC2714" s="19" t="s">
        <v>256</v>
      </c>
      <c r="AD2714" s="19" t="s">
        <v>5924</v>
      </c>
      <c r="AE2714" s="19" t="s">
        <v>5925</v>
      </c>
      <c r="AF2714" s="19" t="s">
        <v>1592</v>
      </c>
      <c r="AG2714" s="19" t="s">
        <v>5926</v>
      </c>
      <c r="AH2714" s="19" t="s">
        <v>1594</v>
      </c>
      <c r="AI2714" s="19" t="s">
        <v>1595</v>
      </c>
      <c r="AJ2714" s="45">
        <v>0.05</v>
      </c>
      <c r="AK2714" s="45">
        <v>32</v>
      </c>
      <c r="AL2714" s="19" t="s">
        <v>1501</v>
      </c>
      <c r="AM2714" s="46">
        <v>50400</v>
      </c>
      <c r="AN2714" s="46">
        <v>31980</v>
      </c>
      <c r="AO2714" s="46">
        <v>18420</v>
      </c>
      <c r="AP2714" s="45">
        <v>262.39999999999998</v>
      </c>
      <c r="AQ2714" s="45"/>
      <c r="AR2714" s="45" t="str">
        <f>IFERROR(VLOOKUP(AB2714,'Pedidos marco'!$A$1:$D$10000,4,0)," ")</f>
        <v xml:space="preserve"> </v>
      </c>
      <c r="AS2714" s="45">
        <f t="shared" si="294"/>
        <v>16</v>
      </c>
      <c r="AT2714" s="45" t="str">
        <f t="shared" si="295"/>
        <v>16</v>
      </c>
      <c r="AU2714" s="47">
        <v>32</v>
      </c>
      <c r="AV2714" s="19" t="str">
        <f t="shared" si="296"/>
        <v>04 April</v>
      </c>
      <c r="AW2714" s="19">
        <f t="shared" si="297"/>
        <v>0.41</v>
      </c>
      <c r="AX2714" s="19">
        <f t="shared" si="298"/>
        <v>8.1999999999999993</v>
      </c>
      <c r="AY2714" s="19" t="e">
        <f>VLOOKUP(AG2714,Cías!$A$1:$E$10000,5,0)</f>
        <v>#N/A</v>
      </c>
      <c r="AZ2714" s="19" t="str">
        <f t="shared" si="299"/>
        <v>1013556</v>
      </c>
      <c r="BA2714" s="19" t="str">
        <f t="shared" si="300"/>
        <v>RAMIREZ BAEZ FIDEL RAMIRO</v>
      </c>
      <c r="BB2714" s="19" t="e">
        <f>VLOOKUP(AG2714,Cías!$A$1:$E$10000,3,0)</f>
        <v>#N/A</v>
      </c>
      <c r="BC2714" s="19"/>
      <c r="BD2714" s="19"/>
      <c r="BE2714" s="19"/>
      <c r="BF2714" s="19"/>
      <c r="BG2714" s="19"/>
      <c r="BH2714" s="19"/>
      <c r="BI2714" s="19"/>
      <c r="BJ2714" s="19"/>
    </row>
    <row r="2715" spans="1:62" ht="15" x14ac:dyDescent="0.2">
      <c r="A2715" s="19" t="s">
        <v>21989</v>
      </c>
      <c r="B2715" s="19" t="s">
        <v>1479</v>
      </c>
      <c r="C2715" s="43">
        <v>44667</v>
      </c>
      <c r="D2715" s="44">
        <v>0.55138888888889004</v>
      </c>
      <c r="E2715" s="19" t="s">
        <v>21990</v>
      </c>
      <c r="F2715" s="19" t="s">
        <v>21991</v>
      </c>
      <c r="G2715" s="19" t="s">
        <v>21992</v>
      </c>
      <c r="H2715" s="45">
        <v>2301.35</v>
      </c>
      <c r="I2715" s="45">
        <v>2580.29</v>
      </c>
      <c r="J2715" s="19" t="s">
        <v>1560</v>
      </c>
      <c r="K2715" s="19" t="s">
        <v>21993</v>
      </c>
      <c r="L2715" s="19" t="s">
        <v>21994</v>
      </c>
      <c r="M2715" s="19" t="s">
        <v>21995</v>
      </c>
      <c r="N2715" s="19" t="s">
        <v>21989</v>
      </c>
      <c r="O2715" s="19" t="s">
        <v>371</v>
      </c>
      <c r="P2715" s="19" t="s">
        <v>372</v>
      </c>
      <c r="Q2715" s="46">
        <v>360</v>
      </c>
      <c r="R2715" s="19" t="s">
        <v>1544</v>
      </c>
      <c r="S2715" s="19" t="s">
        <v>1754</v>
      </c>
      <c r="T2715" s="19" t="s">
        <v>104</v>
      </c>
      <c r="U2715" s="19" t="s">
        <v>3530</v>
      </c>
      <c r="V2715" s="19" t="s">
        <v>3531</v>
      </c>
      <c r="W2715" s="19" t="s">
        <v>1548</v>
      </c>
      <c r="X2715" s="19" t="s">
        <v>3532</v>
      </c>
      <c r="Y2715" s="19" t="s">
        <v>1684</v>
      </c>
      <c r="Z2715" s="19" t="s">
        <v>1685</v>
      </c>
      <c r="AA2715" s="46">
        <v>198</v>
      </c>
      <c r="AB2715" s="19" t="s">
        <v>536</v>
      </c>
      <c r="AC2715" s="19" t="s">
        <v>224</v>
      </c>
      <c r="AD2715" s="19" t="s">
        <v>2408</v>
      </c>
      <c r="AE2715" s="19" t="s">
        <v>2409</v>
      </c>
      <c r="AF2715" s="19" t="s">
        <v>1554</v>
      </c>
      <c r="AG2715" s="19" t="s">
        <v>2410</v>
      </c>
      <c r="AH2715" s="19" t="s">
        <v>1499</v>
      </c>
      <c r="AI2715" s="19" t="s">
        <v>1500</v>
      </c>
      <c r="AJ2715" s="45">
        <v>0</v>
      </c>
      <c r="AK2715" s="45">
        <v>0</v>
      </c>
      <c r="AL2715" s="19" t="s">
        <v>1501</v>
      </c>
      <c r="AM2715" s="46">
        <v>26990</v>
      </c>
      <c r="AN2715" s="46">
        <v>17970</v>
      </c>
      <c r="AO2715" s="46">
        <v>9020</v>
      </c>
      <c r="AP2715" s="45">
        <v>266.39999999999998</v>
      </c>
      <c r="AQ2715" s="45"/>
      <c r="AR2715" s="45" t="str">
        <f>IFERROR(VLOOKUP(AB2715,'Pedidos marco'!$A$1:$D$10000,4,0)," ")</f>
        <v xml:space="preserve"> </v>
      </c>
      <c r="AS2715" s="45">
        <f t="shared" si="294"/>
        <v>16</v>
      </c>
      <c r="AT2715" s="45" t="str">
        <f t="shared" si="295"/>
        <v>16</v>
      </c>
      <c r="AU2715" s="47">
        <v>18</v>
      </c>
      <c r="AV2715" s="19" t="str">
        <f t="shared" si="296"/>
        <v>04 April</v>
      </c>
      <c r="AW2715" s="19">
        <f t="shared" si="297"/>
        <v>0.74</v>
      </c>
      <c r="AX2715" s="19">
        <f t="shared" si="298"/>
        <v>14.799999999999999</v>
      </c>
      <c r="AY2715" s="19" t="e">
        <f>VLOOKUP(AG2715,Cías!$A$1:$E$10000,5,0)</f>
        <v>#N/A</v>
      </c>
      <c r="AZ2715" s="19" t="str">
        <f t="shared" si="299"/>
        <v>1014339</v>
      </c>
      <c r="BA2715" s="19" t="str">
        <f t="shared" si="300"/>
        <v>NICOLALDE FLORES MILTON FABIAN</v>
      </c>
      <c r="BB2715" s="19" t="e">
        <f>VLOOKUP(AG2715,Cías!$A$1:$E$10000,3,0)</f>
        <v>#N/A</v>
      </c>
      <c r="BC2715" s="19"/>
      <c r="BD2715" s="19"/>
      <c r="BE2715" s="19"/>
      <c r="BF2715" s="19"/>
      <c r="BG2715" s="19"/>
      <c r="BH2715" s="19"/>
      <c r="BI2715" s="19"/>
      <c r="BJ2715" s="19"/>
    </row>
    <row r="2716" spans="1:62" ht="15" x14ac:dyDescent="0.2">
      <c r="A2716" s="19" t="s">
        <v>21996</v>
      </c>
      <c r="B2716" s="19" t="s">
        <v>1479</v>
      </c>
      <c r="C2716" s="43">
        <v>44667</v>
      </c>
      <c r="D2716" s="44">
        <v>0.55694444444444002</v>
      </c>
      <c r="E2716" s="19" t="s">
        <v>21997</v>
      </c>
      <c r="F2716" s="19" t="s">
        <v>21998</v>
      </c>
      <c r="G2716" s="19" t="s">
        <v>21999</v>
      </c>
      <c r="H2716" s="45">
        <v>4096</v>
      </c>
      <c r="I2716" s="45">
        <v>4592.46</v>
      </c>
      <c r="J2716" s="19" t="s">
        <v>2037</v>
      </c>
      <c r="K2716" s="19" t="s">
        <v>22000</v>
      </c>
      <c r="L2716" s="19" t="s">
        <v>22001</v>
      </c>
      <c r="M2716" s="19" t="s">
        <v>22002</v>
      </c>
      <c r="N2716" s="19" t="s">
        <v>21996</v>
      </c>
      <c r="O2716" s="19" t="s">
        <v>1641</v>
      </c>
      <c r="P2716" s="19" t="s">
        <v>1642</v>
      </c>
      <c r="Q2716" s="46">
        <v>640</v>
      </c>
      <c r="R2716" s="19" t="s">
        <v>1544</v>
      </c>
      <c r="S2716" s="19" t="s">
        <v>3916</v>
      </c>
      <c r="T2716" s="19" t="s">
        <v>3917</v>
      </c>
      <c r="U2716" s="19" t="s">
        <v>3918</v>
      </c>
      <c r="V2716" s="19" t="s">
        <v>3919</v>
      </c>
      <c r="W2716" s="19" t="s">
        <v>3607</v>
      </c>
      <c r="X2716" s="19" t="s">
        <v>3920</v>
      </c>
      <c r="Y2716" s="19" t="s">
        <v>3921</v>
      </c>
      <c r="Z2716" s="19" t="s">
        <v>3922</v>
      </c>
      <c r="AA2716" s="46">
        <v>524</v>
      </c>
      <c r="AB2716" s="19" t="s">
        <v>583</v>
      </c>
      <c r="AC2716" s="19" t="s">
        <v>323</v>
      </c>
      <c r="AD2716" s="19" t="s">
        <v>8110</v>
      </c>
      <c r="AE2716" s="19" t="s">
        <v>8111</v>
      </c>
      <c r="AF2716" s="19" t="s">
        <v>1592</v>
      </c>
      <c r="AG2716" s="19" t="s">
        <v>8112</v>
      </c>
      <c r="AH2716" s="19" t="s">
        <v>1594</v>
      </c>
      <c r="AI2716" s="19" t="s">
        <v>1595</v>
      </c>
      <c r="AJ2716" s="45">
        <v>0.05</v>
      </c>
      <c r="AK2716" s="45">
        <v>32</v>
      </c>
      <c r="AL2716" s="19" t="s">
        <v>1501</v>
      </c>
      <c r="AM2716" s="46">
        <v>49370</v>
      </c>
      <c r="AN2716" s="46">
        <v>32040</v>
      </c>
      <c r="AO2716" s="46">
        <v>17330</v>
      </c>
      <c r="AP2716" s="45">
        <v>832</v>
      </c>
      <c r="AQ2716" s="45"/>
      <c r="AR2716" s="45" t="str">
        <f>IFERROR(VLOOKUP(AB2716,'Pedidos marco'!$A$1:$D$10000,4,0)," ")</f>
        <v xml:space="preserve"> </v>
      </c>
      <c r="AS2716" s="45">
        <f t="shared" si="294"/>
        <v>16</v>
      </c>
      <c r="AT2716" s="45" t="str">
        <f t="shared" si="295"/>
        <v>16</v>
      </c>
      <c r="AU2716" s="47">
        <v>32</v>
      </c>
      <c r="AV2716" s="19" t="str">
        <f t="shared" si="296"/>
        <v>04 April</v>
      </c>
      <c r="AW2716" s="19">
        <f t="shared" si="297"/>
        <v>1.3</v>
      </c>
      <c r="AX2716" s="19">
        <f t="shared" si="298"/>
        <v>26</v>
      </c>
      <c r="AY2716" s="19" t="e">
        <f>VLOOKUP(AG2716,Cías!$A$1:$E$10000,5,0)</f>
        <v>#N/A</v>
      </c>
      <c r="AZ2716" s="19" t="str">
        <f t="shared" si="299"/>
        <v>1013906</v>
      </c>
      <c r="BA2716" s="19" t="str">
        <f t="shared" si="300"/>
        <v>VALLEJOS VILLEGAS SAUL EDUARDO</v>
      </c>
      <c r="BB2716" s="19" t="e">
        <f>VLOOKUP(AG2716,Cías!$A$1:$E$10000,3,0)</f>
        <v>#N/A</v>
      </c>
      <c r="BC2716" s="19"/>
      <c r="BD2716" s="19"/>
      <c r="BE2716" s="19"/>
      <c r="BF2716" s="19"/>
      <c r="BG2716" s="19"/>
      <c r="BH2716" s="19"/>
      <c r="BI2716" s="19"/>
      <c r="BJ2716" s="19"/>
    </row>
    <row r="2717" spans="1:62" ht="15" x14ac:dyDescent="0.2">
      <c r="A2717" s="19" t="s">
        <v>22003</v>
      </c>
      <c r="B2717" s="19" t="s">
        <v>1479</v>
      </c>
      <c r="C2717" s="43">
        <v>44667</v>
      </c>
      <c r="D2717" s="44">
        <v>0.56458333333333</v>
      </c>
      <c r="E2717" s="19" t="s">
        <v>22004</v>
      </c>
      <c r="F2717" s="19" t="s">
        <v>21998</v>
      </c>
      <c r="G2717" s="19" t="s">
        <v>21999</v>
      </c>
      <c r="H2717" s="45">
        <v>4096</v>
      </c>
      <c r="I2717" s="45">
        <v>4592.46</v>
      </c>
      <c r="J2717" s="19" t="s">
        <v>2037</v>
      </c>
      <c r="K2717" s="19" t="s">
        <v>22000</v>
      </c>
      <c r="L2717" s="19" t="s">
        <v>22005</v>
      </c>
      <c r="M2717" s="19" t="s">
        <v>22006</v>
      </c>
      <c r="N2717" s="19" t="s">
        <v>22003</v>
      </c>
      <c r="O2717" s="19" t="s">
        <v>1641</v>
      </c>
      <c r="P2717" s="19" t="s">
        <v>1642</v>
      </c>
      <c r="Q2717" s="46">
        <v>640</v>
      </c>
      <c r="R2717" s="19" t="s">
        <v>1544</v>
      </c>
      <c r="S2717" s="19" t="s">
        <v>3916</v>
      </c>
      <c r="T2717" s="19" t="s">
        <v>3917</v>
      </c>
      <c r="U2717" s="19" t="s">
        <v>3918</v>
      </c>
      <c r="V2717" s="19" t="s">
        <v>3919</v>
      </c>
      <c r="W2717" s="19" t="s">
        <v>3607</v>
      </c>
      <c r="X2717" s="19" t="s">
        <v>3920</v>
      </c>
      <c r="Y2717" s="19" t="s">
        <v>3921</v>
      </c>
      <c r="Z2717" s="19" t="s">
        <v>3922</v>
      </c>
      <c r="AA2717" s="46">
        <v>524</v>
      </c>
      <c r="AB2717" s="19" t="s">
        <v>534</v>
      </c>
      <c r="AC2717" s="19" t="s">
        <v>220</v>
      </c>
      <c r="AD2717" s="19" t="s">
        <v>7720</v>
      </c>
      <c r="AE2717" s="19" t="s">
        <v>7721</v>
      </c>
      <c r="AF2717" s="19" t="s">
        <v>1592</v>
      </c>
      <c r="AG2717" s="19" t="s">
        <v>7722</v>
      </c>
      <c r="AH2717" s="19" t="s">
        <v>1594</v>
      </c>
      <c r="AI2717" s="19" t="s">
        <v>1595</v>
      </c>
      <c r="AJ2717" s="45">
        <v>0.05</v>
      </c>
      <c r="AK2717" s="45">
        <v>32</v>
      </c>
      <c r="AL2717" s="19" t="s">
        <v>1501</v>
      </c>
      <c r="AM2717" s="46">
        <v>50480</v>
      </c>
      <c r="AN2717" s="46">
        <v>32090</v>
      </c>
      <c r="AO2717" s="46">
        <v>18390</v>
      </c>
      <c r="AP2717" s="45">
        <v>832</v>
      </c>
      <c r="AQ2717" s="45"/>
      <c r="AR2717" s="45" t="str">
        <f>IFERROR(VLOOKUP(AB2717,'Pedidos marco'!$A$1:$D$10000,4,0)," ")</f>
        <v xml:space="preserve"> </v>
      </c>
      <c r="AS2717" s="45">
        <f t="shared" si="294"/>
        <v>16</v>
      </c>
      <c r="AT2717" s="45" t="str">
        <f t="shared" si="295"/>
        <v>16</v>
      </c>
      <c r="AU2717" s="47">
        <v>32</v>
      </c>
      <c r="AV2717" s="19" t="str">
        <f t="shared" si="296"/>
        <v>04 April</v>
      </c>
      <c r="AW2717" s="19">
        <f t="shared" si="297"/>
        <v>1.3</v>
      </c>
      <c r="AX2717" s="19">
        <f t="shared" si="298"/>
        <v>26</v>
      </c>
      <c r="AY2717" s="19" t="e">
        <f>VLOOKUP(AG2717,Cías!$A$1:$E$10000,5,0)</f>
        <v>#N/A</v>
      </c>
      <c r="AZ2717" s="19" t="str">
        <f t="shared" si="299"/>
        <v>1013256</v>
      </c>
      <c r="BA2717" s="19" t="str">
        <f t="shared" si="300"/>
        <v>NARVAEZ VILLACIS BLADIMIR EDGARDO</v>
      </c>
      <c r="BB2717" s="19" t="e">
        <f>VLOOKUP(AG2717,Cías!$A$1:$E$10000,3,0)</f>
        <v>#N/A</v>
      </c>
      <c r="BC2717" s="19"/>
      <c r="BD2717" s="19"/>
      <c r="BE2717" s="19"/>
      <c r="BF2717" s="19"/>
      <c r="BG2717" s="19"/>
      <c r="BH2717" s="19"/>
      <c r="BI2717" s="19"/>
      <c r="BJ2717" s="19"/>
    </row>
    <row r="2718" spans="1:62" ht="15" x14ac:dyDescent="0.2">
      <c r="A2718" s="19" t="s">
        <v>22007</v>
      </c>
      <c r="B2718" s="19" t="s">
        <v>1479</v>
      </c>
      <c r="C2718" s="43">
        <v>44667</v>
      </c>
      <c r="D2718" s="44">
        <v>0.57152777777777997</v>
      </c>
      <c r="E2718" s="19" t="s">
        <v>22008</v>
      </c>
      <c r="F2718" s="19" t="s">
        <v>1481</v>
      </c>
      <c r="G2718" s="19" t="s">
        <v>1481</v>
      </c>
      <c r="H2718" s="45">
        <v>0</v>
      </c>
      <c r="I2718" s="45">
        <v>0</v>
      </c>
      <c r="J2718" s="19" t="s">
        <v>1482</v>
      </c>
      <c r="K2718" s="19" t="s">
        <v>22009</v>
      </c>
      <c r="L2718" s="19" t="s">
        <v>22010</v>
      </c>
      <c r="M2718" s="19" t="s">
        <v>22011</v>
      </c>
      <c r="N2718" s="19" t="s">
        <v>22007</v>
      </c>
      <c r="O2718" s="19" t="s">
        <v>1641</v>
      </c>
      <c r="P2718" s="19" t="s">
        <v>1642</v>
      </c>
      <c r="Q2718" s="46">
        <v>640</v>
      </c>
      <c r="R2718" s="19" t="s">
        <v>1544</v>
      </c>
      <c r="S2718" s="19" t="s">
        <v>3229</v>
      </c>
      <c r="T2718" s="19" t="s">
        <v>3230</v>
      </c>
      <c r="U2718" s="19" t="s">
        <v>3231</v>
      </c>
      <c r="V2718" s="19" t="s">
        <v>2091</v>
      </c>
      <c r="W2718" s="19" t="s">
        <v>1492</v>
      </c>
      <c r="X2718" s="19" t="s">
        <v>3232</v>
      </c>
      <c r="Y2718" s="19" t="s">
        <v>1494</v>
      </c>
      <c r="Z2718" s="19" t="s">
        <v>1495</v>
      </c>
      <c r="AA2718" s="46">
        <v>247</v>
      </c>
      <c r="AB2718" s="19" t="s">
        <v>481</v>
      </c>
      <c r="AC2718" s="19" t="s">
        <v>112</v>
      </c>
      <c r="AD2718" s="19" t="s">
        <v>6489</v>
      </c>
      <c r="AE2718" s="19" t="s">
        <v>6490</v>
      </c>
      <c r="AF2718" s="19" t="s">
        <v>1592</v>
      </c>
      <c r="AG2718" s="19" t="s">
        <v>6491</v>
      </c>
      <c r="AH2718" s="19" t="s">
        <v>1502</v>
      </c>
      <c r="AI2718" s="19" t="s">
        <v>2099</v>
      </c>
      <c r="AJ2718" s="45">
        <v>0</v>
      </c>
      <c r="AK2718" s="45">
        <v>0</v>
      </c>
      <c r="AL2718" s="19" t="s">
        <v>1501</v>
      </c>
      <c r="AM2718" s="46">
        <v>50560</v>
      </c>
      <c r="AN2718" s="46">
        <v>32050</v>
      </c>
      <c r="AO2718" s="46">
        <v>18510</v>
      </c>
      <c r="AP2718" s="45">
        <v>537.6</v>
      </c>
      <c r="AQ2718" s="45"/>
      <c r="AR2718" s="45" t="str">
        <f>IFERROR(VLOOKUP(AB2718,'Pedidos marco'!$A$1:$D$10000,4,0)," ")</f>
        <v xml:space="preserve"> </v>
      </c>
      <c r="AS2718" s="45">
        <f t="shared" si="294"/>
        <v>16</v>
      </c>
      <c r="AT2718" s="45" t="str">
        <f t="shared" si="295"/>
        <v>16</v>
      </c>
      <c r="AU2718" s="47">
        <v>32</v>
      </c>
      <c r="AV2718" s="19" t="str">
        <f t="shared" si="296"/>
        <v>04 April</v>
      </c>
      <c r="AW2718" s="19">
        <f t="shared" si="297"/>
        <v>0.84000000000000008</v>
      </c>
      <c r="AX2718" s="19">
        <f t="shared" si="298"/>
        <v>16.8</v>
      </c>
      <c r="AY2718" s="19" t="e">
        <f>VLOOKUP(AG2718,Cías!$A$1:$E$10000,5,0)</f>
        <v>#N/A</v>
      </c>
      <c r="AZ2718" s="19" t="str">
        <f t="shared" si="299"/>
        <v>1013510</v>
      </c>
      <c r="BA2718" s="19" t="str">
        <f t="shared" si="300"/>
        <v>ESPARZA ENDARA ALVARO DAMIAN</v>
      </c>
      <c r="BB2718" s="19" t="e">
        <f>VLOOKUP(AG2718,Cías!$A$1:$E$10000,3,0)</f>
        <v>#N/A</v>
      </c>
      <c r="BC2718" s="19"/>
      <c r="BD2718" s="19"/>
      <c r="BE2718" s="19"/>
      <c r="BF2718" s="19"/>
      <c r="BG2718" s="19"/>
      <c r="BH2718" s="19"/>
      <c r="BI2718" s="19"/>
      <c r="BJ2718" s="19"/>
    </row>
    <row r="2719" spans="1:62" ht="15" x14ac:dyDescent="0.2">
      <c r="A2719" s="19" t="s">
        <v>22012</v>
      </c>
      <c r="B2719" s="19" t="s">
        <v>1479</v>
      </c>
      <c r="C2719" s="43">
        <v>44667</v>
      </c>
      <c r="D2719" s="44">
        <v>0.57361111111110996</v>
      </c>
      <c r="E2719" s="19" t="s">
        <v>22013</v>
      </c>
      <c r="F2719" s="19" t="s">
        <v>22014</v>
      </c>
      <c r="G2719" s="19" t="s">
        <v>22015</v>
      </c>
      <c r="H2719" s="45">
        <v>3295.42</v>
      </c>
      <c r="I2719" s="45">
        <v>3694.85</v>
      </c>
      <c r="J2719" s="19" t="s">
        <v>1560</v>
      </c>
      <c r="K2719" s="19" t="s">
        <v>22016</v>
      </c>
      <c r="L2719" s="19" t="s">
        <v>22017</v>
      </c>
      <c r="M2719" s="19" t="s">
        <v>22018</v>
      </c>
      <c r="N2719" s="19" t="s">
        <v>22012</v>
      </c>
      <c r="O2719" s="19" t="s">
        <v>371</v>
      </c>
      <c r="P2719" s="19" t="s">
        <v>372</v>
      </c>
      <c r="Q2719" s="46">
        <v>480</v>
      </c>
      <c r="R2719" s="19" t="s">
        <v>1544</v>
      </c>
      <c r="S2719" s="19" t="s">
        <v>4683</v>
      </c>
      <c r="T2719" s="19" t="s">
        <v>4684</v>
      </c>
      <c r="U2719" s="19" t="s">
        <v>4967</v>
      </c>
      <c r="V2719" s="19" t="s">
        <v>4968</v>
      </c>
      <c r="W2719" s="19" t="s">
        <v>2800</v>
      </c>
      <c r="X2719" s="19" t="s">
        <v>4969</v>
      </c>
      <c r="Y2719" s="19" t="s">
        <v>2802</v>
      </c>
      <c r="Z2719" s="19" t="s">
        <v>2803</v>
      </c>
      <c r="AA2719" s="46">
        <v>20</v>
      </c>
      <c r="AB2719" s="19" t="s">
        <v>488</v>
      </c>
      <c r="AC2719" s="19" t="s">
        <v>125</v>
      </c>
      <c r="AD2719" s="19" t="s">
        <v>5392</v>
      </c>
      <c r="AE2719" s="19" t="s">
        <v>5393</v>
      </c>
      <c r="AF2719" s="19" t="s">
        <v>1719</v>
      </c>
      <c r="AG2719" s="19" t="s">
        <v>5394</v>
      </c>
      <c r="AH2719" s="19" t="s">
        <v>1594</v>
      </c>
      <c r="AI2719" s="19" t="s">
        <v>1595</v>
      </c>
      <c r="AJ2719" s="45">
        <v>0.05</v>
      </c>
      <c r="AK2719" s="45">
        <v>24</v>
      </c>
      <c r="AL2719" s="19" t="s">
        <v>1501</v>
      </c>
      <c r="AM2719" s="46">
        <v>40230</v>
      </c>
      <c r="AN2719" s="46">
        <v>24060</v>
      </c>
      <c r="AO2719" s="46">
        <v>16170</v>
      </c>
      <c r="AP2719" s="45">
        <v>76.8</v>
      </c>
      <c r="AQ2719" s="45"/>
      <c r="AR2719" s="45" t="str">
        <f>IFERROR(VLOOKUP(AB2719,'Pedidos marco'!$A$1:$D$10000,4,0)," ")</f>
        <v xml:space="preserve"> </v>
      </c>
      <c r="AS2719" s="45">
        <f t="shared" si="294"/>
        <v>16</v>
      </c>
      <c r="AT2719" s="45" t="str">
        <f t="shared" si="295"/>
        <v>16</v>
      </c>
      <c r="AU2719" s="47">
        <v>24</v>
      </c>
      <c r="AV2719" s="19" t="str">
        <f t="shared" si="296"/>
        <v>04 April</v>
      </c>
      <c r="AW2719" s="19">
        <f t="shared" si="297"/>
        <v>0.16</v>
      </c>
      <c r="AX2719" s="19">
        <f t="shared" si="298"/>
        <v>3.1999999999999997</v>
      </c>
      <c r="AY2719" s="19" t="e">
        <f>VLOOKUP(AG2719,Cías!$A$1:$E$10000,5,0)</f>
        <v>#N/A</v>
      </c>
      <c r="AZ2719" s="19" t="str">
        <f t="shared" si="299"/>
        <v>10003431</v>
      </c>
      <c r="BA2719" s="19" t="str">
        <f t="shared" si="300"/>
        <v>FIALLOS ARTEAGA ESTEFANIA CAROLINA</v>
      </c>
      <c r="BB2719" s="19" t="e">
        <f>VLOOKUP(AG2719,Cías!$A$1:$E$10000,3,0)</f>
        <v>#N/A</v>
      </c>
      <c r="BC2719" s="19"/>
      <c r="BD2719" s="19"/>
      <c r="BE2719" s="19"/>
      <c r="BF2719" s="19"/>
      <c r="BG2719" s="19"/>
      <c r="BH2719" s="19"/>
      <c r="BI2719" s="19"/>
      <c r="BJ2719" s="19"/>
    </row>
    <row r="2720" spans="1:62" ht="15" x14ac:dyDescent="0.2">
      <c r="A2720" s="19" t="s">
        <v>22019</v>
      </c>
      <c r="B2720" s="19" t="s">
        <v>1479</v>
      </c>
      <c r="C2720" s="43">
        <v>44667</v>
      </c>
      <c r="D2720" s="44">
        <v>0.57916666666667005</v>
      </c>
      <c r="E2720" s="19" t="s">
        <v>22020</v>
      </c>
      <c r="F2720" s="19" t="s">
        <v>1481</v>
      </c>
      <c r="G2720" s="19" t="s">
        <v>1481</v>
      </c>
      <c r="H2720" s="45">
        <v>0</v>
      </c>
      <c r="I2720" s="45">
        <v>0</v>
      </c>
      <c r="J2720" s="19" t="s">
        <v>1482</v>
      </c>
      <c r="K2720" s="19" t="s">
        <v>22021</v>
      </c>
      <c r="L2720" s="19" t="s">
        <v>22022</v>
      </c>
      <c r="M2720" s="19" t="s">
        <v>22023</v>
      </c>
      <c r="N2720" s="19" t="s">
        <v>22019</v>
      </c>
      <c r="O2720" s="19" t="s">
        <v>1641</v>
      </c>
      <c r="P2720" s="19" t="s">
        <v>1642</v>
      </c>
      <c r="Q2720" s="46">
        <v>640</v>
      </c>
      <c r="R2720" s="19" t="s">
        <v>1544</v>
      </c>
      <c r="S2720" s="19" t="s">
        <v>3229</v>
      </c>
      <c r="T2720" s="19" t="s">
        <v>3230</v>
      </c>
      <c r="U2720" s="19" t="s">
        <v>3231</v>
      </c>
      <c r="V2720" s="19" t="s">
        <v>2091</v>
      </c>
      <c r="W2720" s="19" t="s">
        <v>1492</v>
      </c>
      <c r="X2720" s="19" t="s">
        <v>3232</v>
      </c>
      <c r="Y2720" s="19" t="s">
        <v>1494</v>
      </c>
      <c r="Z2720" s="19" t="s">
        <v>1495</v>
      </c>
      <c r="AA2720" s="46">
        <v>247</v>
      </c>
      <c r="AB2720" s="19" t="s">
        <v>522</v>
      </c>
      <c r="AC2720" s="19" t="s">
        <v>196</v>
      </c>
      <c r="AD2720" s="19" t="s">
        <v>1590</v>
      </c>
      <c r="AE2720" s="19" t="s">
        <v>1591</v>
      </c>
      <c r="AF2720" s="19" t="s">
        <v>1592</v>
      </c>
      <c r="AG2720" s="19" t="s">
        <v>1593</v>
      </c>
      <c r="AH2720" s="19" t="s">
        <v>1502</v>
      </c>
      <c r="AI2720" s="19" t="s">
        <v>2099</v>
      </c>
      <c r="AJ2720" s="45">
        <v>0</v>
      </c>
      <c r="AK2720" s="45">
        <v>0</v>
      </c>
      <c r="AL2720" s="19" t="s">
        <v>1501</v>
      </c>
      <c r="AM2720" s="46">
        <v>50600</v>
      </c>
      <c r="AN2720" s="46">
        <v>32050</v>
      </c>
      <c r="AO2720" s="46">
        <v>18550</v>
      </c>
      <c r="AP2720" s="45">
        <v>537.6</v>
      </c>
      <c r="AQ2720" s="45"/>
      <c r="AR2720" s="45" t="str">
        <f>IFERROR(VLOOKUP(AB2720,'Pedidos marco'!$A$1:$D$10000,4,0)," ")</f>
        <v xml:space="preserve"> </v>
      </c>
      <c r="AS2720" s="45">
        <f t="shared" si="294"/>
        <v>16</v>
      </c>
      <c r="AT2720" s="45" t="str">
        <f t="shared" si="295"/>
        <v>16</v>
      </c>
      <c r="AU2720" s="47">
        <v>32</v>
      </c>
      <c r="AV2720" s="19" t="str">
        <f t="shared" si="296"/>
        <v>04 April</v>
      </c>
      <c r="AW2720" s="19">
        <f t="shared" si="297"/>
        <v>0.84000000000000008</v>
      </c>
      <c r="AX2720" s="19">
        <f t="shared" si="298"/>
        <v>16.8</v>
      </c>
      <c r="AY2720" s="19" t="e">
        <f>VLOOKUP(AG2720,Cías!$A$1:$E$10000,5,0)</f>
        <v>#N/A</v>
      </c>
      <c r="AZ2720" s="19" t="str">
        <f t="shared" si="299"/>
        <v>1013493</v>
      </c>
      <c r="BA2720" s="19" t="str">
        <f t="shared" si="300"/>
        <v>MEDIAVILLA PERUGACHI LUIS ALFONSO</v>
      </c>
      <c r="BB2720" s="19" t="e">
        <f>VLOOKUP(AG2720,Cías!$A$1:$E$10000,3,0)</f>
        <v>#N/A</v>
      </c>
      <c r="BC2720" s="19"/>
      <c r="BD2720" s="19"/>
      <c r="BE2720" s="19"/>
      <c r="BF2720" s="19"/>
      <c r="BG2720" s="19"/>
      <c r="BH2720" s="19"/>
      <c r="BI2720" s="19"/>
      <c r="BJ2720" s="19"/>
    </row>
    <row r="2721" spans="1:62" ht="15" x14ac:dyDescent="0.2">
      <c r="A2721" s="19" t="s">
        <v>22024</v>
      </c>
      <c r="B2721" s="19" t="s">
        <v>1479</v>
      </c>
      <c r="C2721" s="43">
        <v>44667</v>
      </c>
      <c r="D2721" s="44">
        <v>0.57986111111111005</v>
      </c>
      <c r="E2721" s="19" t="s">
        <v>22025</v>
      </c>
      <c r="F2721" s="19" t="s">
        <v>22026</v>
      </c>
      <c r="G2721" s="19" t="s">
        <v>22027</v>
      </c>
      <c r="H2721" s="45">
        <v>3238.68</v>
      </c>
      <c r="I2721" s="45">
        <v>3631.23</v>
      </c>
      <c r="J2721" s="19" t="s">
        <v>1560</v>
      </c>
      <c r="K2721" s="19" t="s">
        <v>21691</v>
      </c>
      <c r="L2721" s="19" t="s">
        <v>22028</v>
      </c>
      <c r="M2721" s="19" t="s">
        <v>22029</v>
      </c>
      <c r="N2721" s="19" t="s">
        <v>22024</v>
      </c>
      <c r="O2721" s="19" t="s">
        <v>367</v>
      </c>
      <c r="P2721" s="19" t="s">
        <v>368</v>
      </c>
      <c r="Q2721" s="46">
        <v>480</v>
      </c>
      <c r="R2721" s="19" t="s">
        <v>1544</v>
      </c>
      <c r="S2721" s="19" t="s">
        <v>5443</v>
      </c>
      <c r="T2721" s="19" t="s">
        <v>5444</v>
      </c>
      <c r="U2721" s="19" t="s">
        <v>5445</v>
      </c>
      <c r="V2721" s="19" t="s">
        <v>5446</v>
      </c>
      <c r="W2721" s="19" t="s">
        <v>1865</v>
      </c>
      <c r="X2721" s="19" t="s">
        <v>5447</v>
      </c>
      <c r="Y2721" s="19" t="s">
        <v>1867</v>
      </c>
      <c r="Z2721" s="19" t="s">
        <v>1868</v>
      </c>
      <c r="AA2721" s="46">
        <v>30</v>
      </c>
      <c r="AB2721" s="19" t="s">
        <v>551</v>
      </c>
      <c r="AC2721" s="19" t="s">
        <v>256</v>
      </c>
      <c r="AD2721" s="19" t="s">
        <v>5426</v>
      </c>
      <c r="AE2721" s="19" t="s">
        <v>5427</v>
      </c>
      <c r="AF2721" s="19" t="s">
        <v>1719</v>
      </c>
      <c r="AG2721" s="19" t="s">
        <v>5428</v>
      </c>
      <c r="AH2721" s="19" t="s">
        <v>1594</v>
      </c>
      <c r="AI2721" s="19" t="s">
        <v>1595</v>
      </c>
      <c r="AJ2721" s="45">
        <v>0.05</v>
      </c>
      <c r="AK2721" s="45">
        <v>24</v>
      </c>
      <c r="AL2721" s="19" t="s">
        <v>1501</v>
      </c>
      <c r="AM2721" s="46">
        <v>39750</v>
      </c>
      <c r="AN2721" s="46">
        <v>24000</v>
      </c>
      <c r="AO2721" s="46">
        <v>15750</v>
      </c>
      <c r="AP2721" s="45">
        <v>91.2</v>
      </c>
      <c r="AQ2721" s="45"/>
      <c r="AR2721" s="45" t="str">
        <f>IFERROR(VLOOKUP(AB2721,'Pedidos marco'!$A$1:$D$10000,4,0)," ")</f>
        <v xml:space="preserve"> </v>
      </c>
      <c r="AS2721" s="45">
        <f t="shared" si="294"/>
        <v>16</v>
      </c>
      <c r="AT2721" s="45" t="str">
        <f t="shared" si="295"/>
        <v>16</v>
      </c>
      <c r="AU2721" s="47">
        <v>24</v>
      </c>
      <c r="AV2721" s="19" t="str">
        <f t="shared" si="296"/>
        <v>04 April</v>
      </c>
      <c r="AW2721" s="19">
        <f t="shared" si="297"/>
        <v>0.19</v>
      </c>
      <c r="AX2721" s="19">
        <f t="shared" si="298"/>
        <v>3.8000000000000003</v>
      </c>
      <c r="AY2721" s="19" t="e">
        <f>VLOOKUP(AG2721,Cías!$A$1:$E$10000,5,0)</f>
        <v>#N/A</v>
      </c>
      <c r="AZ2721" s="19" t="str">
        <f t="shared" si="299"/>
        <v>1013556</v>
      </c>
      <c r="BA2721" s="19" t="str">
        <f t="shared" si="300"/>
        <v>RAMIREZ BAEZ FIDEL RAMIRO</v>
      </c>
      <c r="BB2721" s="19" t="e">
        <f>VLOOKUP(AG2721,Cías!$A$1:$E$10000,3,0)</f>
        <v>#N/A</v>
      </c>
      <c r="BC2721" s="19"/>
      <c r="BD2721" s="19"/>
      <c r="BE2721" s="19"/>
      <c r="BF2721" s="19"/>
      <c r="BG2721" s="19"/>
      <c r="BH2721" s="19"/>
      <c r="BI2721" s="19"/>
      <c r="BJ2721" s="19"/>
    </row>
    <row r="2722" spans="1:62" ht="15" x14ac:dyDescent="0.2">
      <c r="A2722" s="19" t="s">
        <v>22030</v>
      </c>
      <c r="B2722" s="19" t="s">
        <v>1479</v>
      </c>
      <c r="C2722" s="43">
        <v>44667</v>
      </c>
      <c r="D2722" s="44">
        <v>0.59236111111111001</v>
      </c>
      <c r="E2722" s="19" t="s">
        <v>22031</v>
      </c>
      <c r="F2722" s="19" t="s">
        <v>1481</v>
      </c>
      <c r="G2722" s="19" t="s">
        <v>1481</v>
      </c>
      <c r="H2722" s="45">
        <v>0</v>
      </c>
      <c r="I2722" s="45">
        <v>0</v>
      </c>
      <c r="J2722" s="19" t="s">
        <v>1482</v>
      </c>
      <c r="K2722" s="19" t="s">
        <v>22032</v>
      </c>
      <c r="L2722" s="19" t="s">
        <v>22033</v>
      </c>
      <c r="M2722" s="19" t="s">
        <v>22034</v>
      </c>
      <c r="N2722" s="19" t="s">
        <v>22030</v>
      </c>
      <c r="O2722" s="19" t="s">
        <v>1641</v>
      </c>
      <c r="P2722" s="19" t="s">
        <v>1642</v>
      </c>
      <c r="Q2722" s="46">
        <v>480</v>
      </c>
      <c r="R2722" s="19" t="s">
        <v>1544</v>
      </c>
      <c r="S2722" s="19" t="s">
        <v>4733</v>
      </c>
      <c r="T2722" s="19" t="s">
        <v>4734</v>
      </c>
      <c r="U2722" s="19" t="s">
        <v>22035</v>
      </c>
      <c r="V2722" s="19" t="s">
        <v>2091</v>
      </c>
      <c r="W2722" s="19" t="s">
        <v>4073</v>
      </c>
      <c r="X2722" s="19" t="s">
        <v>5854</v>
      </c>
      <c r="Y2722" s="19" t="s">
        <v>4075</v>
      </c>
      <c r="Z2722" s="19" t="s">
        <v>4076</v>
      </c>
      <c r="AA2722" s="46">
        <v>468</v>
      </c>
      <c r="AB2722" s="19" t="s">
        <v>558</v>
      </c>
      <c r="AC2722" s="19" t="s">
        <v>270</v>
      </c>
      <c r="AD2722" s="19" t="s">
        <v>3655</v>
      </c>
      <c r="AE2722" s="19" t="s">
        <v>3656</v>
      </c>
      <c r="AF2722" s="19" t="s">
        <v>1719</v>
      </c>
      <c r="AG2722" s="19" t="s">
        <v>3657</v>
      </c>
      <c r="AH2722" s="19" t="s">
        <v>1502</v>
      </c>
      <c r="AI2722" s="19" t="s">
        <v>2099</v>
      </c>
      <c r="AJ2722" s="45">
        <v>0</v>
      </c>
      <c r="AK2722" s="45">
        <v>0</v>
      </c>
      <c r="AL2722" s="19" t="s">
        <v>1501</v>
      </c>
      <c r="AM2722" s="46">
        <v>40690</v>
      </c>
      <c r="AN2722" s="46">
        <v>24090</v>
      </c>
      <c r="AO2722" s="46">
        <v>16600</v>
      </c>
      <c r="AP2722" s="45">
        <v>552</v>
      </c>
      <c r="AQ2722" s="45"/>
      <c r="AR2722" s="45" t="str">
        <f>IFERROR(VLOOKUP(AB2722,'Pedidos marco'!$A$1:$D$10000,4,0)," ")</f>
        <v xml:space="preserve"> </v>
      </c>
      <c r="AS2722" s="45">
        <f t="shared" si="294"/>
        <v>16</v>
      </c>
      <c r="AT2722" s="45" t="str">
        <f t="shared" si="295"/>
        <v>16</v>
      </c>
      <c r="AU2722" s="47">
        <v>24</v>
      </c>
      <c r="AV2722" s="19" t="str">
        <f t="shared" si="296"/>
        <v>04 April</v>
      </c>
      <c r="AW2722" s="19">
        <f t="shared" si="297"/>
        <v>1.1499999999999999</v>
      </c>
      <c r="AX2722" s="19">
        <f t="shared" si="298"/>
        <v>23</v>
      </c>
      <c r="AY2722" s="19" t="e">
        <f>VLOOKUP(AG2722,Cías!$A$1:$E$10000,5,0)</f>
        <v>#N/A</v>
      </c>
      <c r="AZ2722" s="19" t="str">
        <f t="shared" si="299"/>
        <v>1013538</v>
      </c>
      <c r="BA2722" s="19" t="str">
        <f t="shared" si="300"/>
        <v>ROSERO TAFUR JOSE STALIN</v>
      </c>
      <c r="BB2722" s="19" t="e">
        <f>VLOOKUP(AG2722,Cías!$A$1:$E$10000,3,0)</f>
        <v>#N/A</v>
      </c>
      <c r="BC2722" s="19"/>
      <c r="BD2722" s="19"/>
      <c r="BE2722" s="19"/>
      <c r="BF2722" s="19"/>
      <c r="BG2722" s="19"/>
      <c r="BH2722" s="19"/>
      <c r="BI2722" s="19"/>
      <c r="BJ2722" s="19"/>
    </row>
    <row r="2723" spans="1:62" ht="15" x14ac:dyDescent="0.2">
      <c r="A2723" s="19" t="s">
        <v>22036</v>
      </c>
      <c r="B2723" s="19" t="s">
        <v>1479</v>
      </c>
      <c r="C2723" s="43">
        <v>44668</v>
      </c>
      <c r="D2723" s="44">
        <v>0.86250000000000004</v>
      </c>
      <c r="E2723" s="19" t="s">
        <v>22037</v>
      </c>
      <c r="F2723" s="19" t="s">
        <v>22038</v>
      </c>
      <c r="G2723" s="19" t="s">
        <v>22039</v>
      </c>
      <c r="H2723" s="45">
        <v>4415.3999999999996</v>
      </c>
      <c r="I2723" s="45">
        <v>4950.58</v>
      </c>
      <c r="J2723" s="19" t="s">
        <v>1560</v>
      </c>
      <c r="K2723" s="19" t="s">
        <v>22040</v>
      </c>
      <c r="L2723" s="19" t="s">
        <v>22041</v>
      </c>
      <c r="M2723" s="19" t="s">
        <v>22042</v>
      </c>
      <c r="N2723" s="19" t="s">
        <v>22036</v>
      </c>
      <c r="O2723" s="19" t="s">
        <v>367</v>
      </c>
      <c r="P2723" s="19" t="s">
        <v>368</v>
      </c>
      <c r="Q2723" s="46">
        <v>660</v>
      </c>
      <c r="R2723" s="19" t="s">
        <v>1544</v>
      </c>
      <c r="S2723" s="19" t="s">
        <v>1795</v>
      </c>
      <c r="T2723" s="19" t="s">
        <v>177</v>
      </c>
      <c r="U2723" s="19" t="s">
        <v>1796</v>
      </c>
      <c r="V2723" s="19" t="s">
        <v>1797</v>
      </c>
      <c r="W2723" s="19" t="s">
        <v>1798</v>
      </c>
      <c r="X2723" s="19" t="s">
        <v>1799</v>
      </c>
      <c r="Y2723" s="19" t="s">
        <v>1800</v>
      </c>
      <c r="Z2723" s="19" t="s">
        <v>1801</v>
      </c>
      <c r="AA2723" s="46">
        <v>159</v>
      </c>
      <c r="AB2723" s="19" t="s">
        <v>1802</v>
      </c>
      <c r="AC2723" s="19" t="s">
        <v>177</v>
      </c>
      <c r="AD2723" s="19" t="s">
        <v>1803</v>
      </c>
      <c r="AE2723" s="19" t="s">
        <v>1804</v>
      </c>
      <c r="AF2723" s="19" t="s">
        <v>1592</v>
      </c>
      <c r="AG2723" s="19" t="s">
        <v>1805</v>
      </c>
      <c r="AH2723" s="19" t="s">
        <v>1499</v>
      </c>
      <c r="AI2723" s="19" t="s">
        <v>1500</v>
      </c>
      <c r="AJ2723" s="45">
        <v>0</v>
      </c>
      <c r="AK2723" s="45">
        <v>0</v>
      </c>
      <c r="AL2723" s="19" t="s">
        <v>1501</v>
      </c>
      <c r="AM2723" s="46">
        <v>51630</v>
      </c>
      <c r="AN2723" s="46">
        <v>33060</v>
      </c>
      <c r="AO2723" s="46">
        <v>18570</v>
      </c>
      <c r="AP2723" s="45">
        <v>382.8</v>
      </c>
      <c r="AQ2723" s="45"/>
      <c r="AR2723" s="45" t="str">
        <f>IFERROR(VLOOKUP(AB2723,'Pedidos marco'!$A$1:$D$10000,4,0)," ")</f>
        <v xml:space="preserve"> </v>
      </c>
      <c r="AS2723" s="45">
        <f t="shared" si="294"/>
        <v>17</v>
      </c>
      <c r="AT2723" s="45" t="str">
        <f t="shared" si="295"/>
        <v>17</v>
      </c>
      <c r="AU2723" s="47">
        <v>33</v>
      </c>
      <c r="AV2723" s="19" t="str">
        <f t="shared" si="296"/>
        <v>04 April</v>
      </c>
      <c r="AW2723" s="19">
        <f t="shared" si="297"/>
        <v>0.58000000000000007</v>
      </c>
      <c r="AX2723" s="19">
        <f t="shared" si="298"/>
        <v>11.6</v>
      </c>
      <c r="AY2723" s="19" t="e">
        <f>VLOOKUP(AG2723,Cías!$A$1:$E$10000,5,0)</f>
        <v>#N/A</v>
      </c>
      <c r="AZ2723" s="19" t="str">
        <f t="shared" si="299"/>
        <v>1013478</v>
      </c>
      <c r="BA2723" s="19" t="str">
        <f t="shared" si="300"/>
        <v>LANDAZURI CORDOVA IVAN OSWALDO</v>
      </c>
      <c r="BB2723" s="19" t="e">
        <f>VLOOKUP(AG2723,Cías!$A$1:$E$10000,3,0)</f>
        <v>#N/A</v>
      </c>
      <c r="BC2723" s="19"/>
      <c r="BD2723" s="19"/>
      <c r="BE2723" s="19"/>
      <c r="BF2723" s="19"/>
      <c r="BG2723" s="19"/>
      <c r="BH2723" s="19"/>
      <c r="BI2723" s="19"/>
      <c r="BJ2723" s="19"/>
    </row>
    <row r="2724" spans="1:62" ht="15" x14ac:dyDescent="0.2">
      <c r="A2724" s="19" t="s">
        <v>22043</v>
      </c>
      <c r="B2724" s="19" t="s">
        <v>1479</v>
      </c>
      <c r="C2724" s="43">
        <v>44668</v>
      </c>
      <c r="D2724" s="44">
        <v>0.87569444444444</v>
      </c>
      <c r="E2724" s="19" t="s">
        <v>22044</v>
      </c>
      <c r="F2724" s="19" t="s">
        <v>8959</v>
      </c>
      <c r="G2724" s="19" t="s">
        <v>8960</v>
      </c>
      <c r="H2724" s="45">
        <v>3618.33</v>
      </c>
      <c r="I2724" s="45">
        <v>4056.9</v>
      </c>
      <c r="J2724" s="19" t="s">
        <v>2037</v>
      </c>
      <c r="K2724" s="19" t="s">
        <v>8961</v>
      </c>
      <c r="L2724" s="19" t="s">
        <v>22045</v>
      </c>
      <c r="M2724" s="19" t="s">
        <v>22046</v>
      </c>
      <c r="N2724" s="19" t="s">
        <v>22043</v>
      </c>
      <c r="O2724" s="19" t="s">
        <v>1811</v>
      </c>
      <c r="P2724" s="19" t="s">
        <v>1812</v>
      </c>
      <c r="Q2724" s="46">
        <v>30.82</v>
      </c>
      <c r="R2724" s="19" t="s">
        <v>1488</v>
      </c>
      <c r="S2724" s="19" t="s">
        <v>2853</v>
      </c>
      <c r="T2724" s="19" t="s">
        <v>2854</v>
      </c>
      <c r="U2724" s="19" t="s">
        <v>4399</v>
      </c>
      <c r="V2724" s="19" t="s">
        <v>4400</v>
      </c>
      <c r="W2724" s="19" t="s">
        <v>1829</v>
      </c>
      <c r="X2724" s="19" t="s">
        <v>4401</v>
      </c>
      <c r="Y2724" s="19" t="s">
        <v>1831</v>
      </c>
      <c r="Z2724" s="19" t="s">
        <v>1832</v>
      </c>
      <c r="AA2724" s="46">
        <v>8</v>
      </c>
      <c r="AB2724" s="19" t="s">
        <v>473</v>
      </c>
      <c r="AC2724" s="19" t="s">
        <v>96</v>
      </c>
      <c r="AD2724" s="19" t="s">
        <v>5747</v>
      </c>
      <c r="AE2724" s="19" t="s">
        <v>5748</v>
      </c>
      <c r="AF2724" s="19" t="s">
        <v>1497</v>
      </c>
      <c r="AG2724" s="19" t="s">
        <v>5749</v>
      </c>
      <c r="AH2724" s="19" t="s">
        <v>1499</v>
      </c>
      <c r="AI2724" s="19" t="s">
        <v>1500</v>
      </c>
      <c r="AJ2724" s="45">
        <v>0</v>
      </c>
      <c r="AK2724" s="45">
        <v>0</v>
      </c>
      <c r="AL2724" s="19" t="s">
        <v>1517</v>
      </c>
      <c r="AM2724" s="46">
        <v>48660</v>
      </c>
      <c r="AN2724" s="46">
        <v>30820</v>
      </c>
      <c r="AO2724" s="46">
        <v>17840</v>
      </c>
      <c r="AP2724" s="45">
        <v>0</v>
      </c>
      <c r="AQ2724" s="45"/>
      <c r="AR2724" s="45" t="str">
        <f>IFERROR(VLOOKUP(AB2724,'Pedidos marco'!$A$1:$D$10000,4,0)," ")</f>
        <v xml:space="preserve"> </v>
      </c>
      <c r="AS2724" s="45">
        <f t="shared" si="294"/>
        <v>17</v>
      </c>
      <c r="AT2724" s="45" t="str">
        <f t="shared" si="295"/>
        <v>17</v>
      </c>
      <c r="AU2724" s="47">
        <v>30.82</v>
      </c>
      <c r="AV2724" s="19" t="str">
        <f t="shared" si="296"/>
        <v>04 April</v>
      </c>
      <c r="AW2724" s="19">
        <f t="shared" si="297"/>
        <v>0</v>
      </c>
      <c r="AX2724" s="19">
        <f t="shared" si="298"/>
        <v>0</v>
      </c>
      <c r="AY2724" s="19" t="e">
        <f>VLOOKUP(AG2724,Cías!$A$1:$E$10000,5,0)</f>
        <v>#N/A</v>
      </c>
      <c r="AZ2724" s="19" t="str">
        <f t="shared" si="299"/>
        <v>1013227</v>
      </c>
      <c r="BA2724" s="19" t="str">
        <f t="shared" si="300"/>
        <v>COMPAÑIA DE TRANSPORTE PESADO</v>
      </c>
      <c r="BB2724" s="19" t="e">
        <f>VLOOKUP(AG2724,Cías!$A$1:$E$10000,3,0)</f>
        <v>#N/A</v>
      </c>
      <c r="BC2724" s="19"/>
      <c r="BD2724" s="19"/>
      <c r="BE2724" s="19"/>
      <c r="BF2724" s="19"/>
      <c r="BG2724" s="19"/>
      <c r="BH2724" s="19"/>
      <c r="BI2724" s="19"/>
      <c r="BJ2724" s="19"/>
    </row>
    <row r="2725" spans="1:62" ht="15" x14ac:dyDescent="0.2">
      <c r="A2725" s="19" t="s">
        <v>22047</v>
      </c>
      <c r="B2725" s="19" t="s">
        <v>1479</v>
      </c>
      <c r="C2725" s="43">
        <v>44668</v>
      </c>
      <c r="D2725" s="44">
        <v>0.87708333333333</v>
      </c>
      <c r="E2725" s="19" t="s">
        <v>22048</v>
      </c>
      <c r="F2725" s="19" t="s">
        <v>22049</v>
      </c>
      <c r="G2725" s="19" t="s">
        <v>22050</v>
      </c>
      <c r="H2725" s="45">
        <v>4217.6000000000004</v>
      </c>
      <c r="I2725" s="45">
        <v>4728.8</v>
      </c>
      <c r="J2725" s="19" t="s">
        <v>1560</v>
      </c>
      <c r="K2725" s="19" t="s">
        <v>22051</v>
      </c>
      <c r="L2725" s="19" t="s">
        <v>22052</v>
      </c>
      <c r="M2725" s="19" t="s">
        <v>22053</v>
      </c>
      <c r="N2725" s="19" t="s">
        <v>22047</v>
      </c>
      <c r="O2725" s="19" t="s">
        <v>1603</v>
      </c>
      <c r="P2725" s="19" t="s">
        <v>1604</v>
      </c>
      <c r="Q2725" s="46">
        <v>640</v>
      </c>
      <c r="R2725" s="19" t="s">
        <v>1544</v>
      </c>
      <c r="S2725" s="19" t="s">
        <v>6251</v>
      </c>
      <c r="T2725" s="19" t="s">
        <v>6252</v>
      </c>
      <c r="U2725" s="19" t="s">
        <v>22054</v>
      </c>
      <c r="V2725" s="19" t="s">
        <v>22055</v>
      </c>
      <c r="W2725" s="19" t="s">
        <v>22056</v>
      </c>
      <c r="X2725" s="19" t="s">
        <v>22057</v>
      </c>
      <c r="Y2725" s="19" t="s">
        <v>22058</v>
      </c>
      <c r="Z2725" s="19" t="s">
        <v>22059</v>
      </c>
      <c r="AA2725" s="46">
        <v>563</v>
      </c>
      <c r="AB2725" s="19" t="s">
        <v>487</v>
      </c>
      <c r="AC2725" s="19" t="s">
        <v>123</v>
      </c>
      <c r="AD2725" s="19" t="s">
        <v>6257</v>
      </c>
      <c r="AE2725" s="19" t="s">
        <v>6258</v>
      </c>
      <c r="AF2725" s="19" t="s">
        <v>1592</v>
      </c>
      <c r="AG2725" s="19" t="s">
        <v>6259</v>
      </c>
      <c r="AH2725" s="19" t="s">
        <v>1499</v>
      </c>
      <c r="AI2725" s="19" t="s">
        <v>1500</v>
      </c>
      <c r="AJ2725" s="45">
        <v>0</v>
      </c>
      <c r="AK2725" s="45">
        <v>0</v>
      </c>
      <c r="AL2725" s="19" t="s">
        <v>1501</v>
      </c>
      <c r="AM2725" s="46">
        <v>50240</v>
      </c>
      <c r="AN2725" s="46">
        <v>32030</v>
      </c>
      <c r="AO2725" s="46">
        <v>18210</v>
      </c>
      <c r="AP2725" s="45">
        <v>876.8</v>
      </c>
      <c r="AQ2725" s="45"/>
      <c r="AR2725" s="45" t="str">
        <f>IFERROR(VLOOKUP(AB2725,'Pedidos marco'!$A$1:$D$10000,4,0)," ")</f>
        <v xml:space="preserve"> </v>
      </c>
      <c r="AS2725" s="45">
        <f t="shared" si="294"/>
        <v>17</v>
      </c>
      <c r="AT2725" s="45" t="str">
        <f t="shared" si="295"/>
        <v>17</v>
      </c>
      <c r="AU2725" s="47">
        <v>32</v>
      </c>
      <c r="AV2725" s="19" t="str">
        <f t="shared" si="296"/>
        <v>04 April</v>
      </c>
      <c r="AW2725" s="19">
        <f t="shared" si="297"/>
        <v>1.3699999999999999</v>
      </c>
      <c r="AX2725" s="19">
        <f t="shared" si="298"/>
        <v>27.4</v>
      </c>
      <c r="AY2725" s="19" t="e">
        <f>VLOOKUP(AG2725,Cías!$A$1:$E$10000,5,0)</f>
        <v>#N/A</v>
      </c>
      <c r="AZ2725" s="19" t="str">
        <f t="shared" si="299"/>
        <v>1013642</v>
      </c>
      <c r="BA2725" s="19" t="str">
        <f t="shared" si="300"/>
        <v>ESPINOZA PAREDES ANGEL POLIVIO</v>
      </c>
      <c r="BB2725" s="19" t="e">
        <f>VLOOKUP(AG2725,Cías!$A$1:$E$10000,3,0)</f>
        <v>#N/A</v>
      </c>
      <c r="BC2725" s="19"/>
      <c r="BD2725" s="19"/>
      <c r="BE2725" s="19"/>
      <c r="BF2725" s="19"/>
      <c r="BG2725" s="19"/>
      <c r="BH2725" s="19"/>
      <c r="BI2725" s="19"/>
      <c r="BJ2725" s="19"/>
    </row>
    <row r="2726" spans="1:62" ht="15" x14ac:dyDescent="0.2">
      <c r="A2726" s="19" t="s">
        <v>22060</v>
      </c>
      <c r="B2726" s="19" t="s">
        <v>1479</v>
      </c>
      <c r="C2726" s="43">
        <v>44668</v>
      </c>
      <c r="D2726" s="44">
        <v>0.88333333333332997</v>
      </c>
      <c r="E2726" s="19" t="s">
        <v>22061</v>
      </c>
      <c r="F2726" s="19" t="s">
        <v>22062</v>
      </c>
      <c r="G2726" s="19" t="s">
        <v>22063</v>
      </c>
      <c r="H2726" s="45">
        <v>4193.1400000000003</v>
      </c>
      <c r="I2726" s="45">
        <v>4701.38</v>
      </c>
      <c r="J2726" s="19" t="s">
        <v>1560</v>
      </c>
      <c r="K2726" s="19" t="s">
        <v>22064</v>
      </c>
      <c r="L2726" s="19" t="s">
        <v>22065</v>
      </c>
      <c r="M2726" s="19" t="s">
        <v>22066</v>
      </c>
      <c r="N2726" s="19" t="s">
        <v>22060</v>
      </c>
      <c r="O2726" s="19" t="s">
        <v>367</v>
      </c>
      <c r="P2726" s="19" t="s">
        <v>368</v>
      </c>
      <c r="Q2726" s="46">
        <v>660</v>
      </c>
      <c r="R2726" s="19" t="s">
        <v>1544</v>
      </c>
      <c r="S2726" s="19" t="s">
        <v>1754</v>
      </c>
      <c r="T2726" s="19" t="s">
        <v>104</v>
      </c>
      <c r="U2726" s="19" t="s">
        <v>2901</v>
      </c>
      <c r="V2726" s="19" t="s">
        <v>2902</v>
      </c>
      <c r="W2726" s="19" t="s">
        <v>2127</v>
      </c>
      <c r="X2726" s="19" t="s">
        <v>2903</v>
      </c>
      <c r="Y2726" s="19" t="s">
        <v>2129</v>
      </c>
      <c r="Z2726" s="19" t="s">
        <v>2130</v>
      </c>
      <c r="AA2726" s="46">
        <v>205</v>
      </c>
      <c r="AB2726" s="19" t="s">
        <v>477</v>
      </c>
      <c r="AC2726" s="19" t="s">
        <v>104</v>
      </c>
      <c r="AD2726" s="19" t="s">
        <v>1761</v>
      </c>
      <c r="AE2726" s="19" t="s">
        <v>1762</v>
      </c>
      <c r="AF2726" s="19" t="s">
        <v>1592</v>
      </c>
      <c r="AG2726" s="19" t="s">
        <v>1763</v>
      </c>
      <c r="AH2726" s="19" t="s">
        <v>1499</v>
      </c>
      <c r="AI2726" s="19" t="s">
        <v>1500</v>
      </c>
      <c r="AJ2726" s="45">
        <v>0</v>
      </c>
      <c r="AK2726" s="45">
        <v>0</v>
      </c>
      <c r="AL2726" s="19" t="s">
        <v>1501</v>
      </c>
      <c r="AM2726" s="46">
        <v>50750</v>
      </c>
      <c r="AN2726" s="46">
        <v>33050</v>
      </c>
      <c r="AO2726" s="46">
        <v>17700</v>
      </c>
      <c r="AP2726" s="45">
        <v>514.79999999999995</v>
      </c>
      <c r="AQ2726" s="45"/>
      <c r="AR2726" s="45" t="str">
        <f>IFERROR(VLOOKUP(AB2726,'Pedidos marco'!$A$1:$D$10000,4,0)," ")</f>
        <v xml:space="preserve"> </v>
      </c>
      <c r="AS2726" s="45">
        <f t="shared" si="294"/>
        <v>17</v>
      </c>
      <c r="AT2726" s="45" t="str">
        <f t="shared" si="295"/>
        <v>17</v>
      </c>
      <c r="AU2726" s="47">
        <v>33</v>
      </c>
      <c r="AV2726" s="19" t="str">
        <f t="shared" si="296"/>
        <v>04 April</v>
      </c>
      <c r="AW2726" s="19">
        <f t="shared" si="297"/>
        <v>0.77999999999999992</v>
      </c>
      <c r="AX2726" s="19">
        <f t="shared" si="298"/>
        <v>15.599999999999998</v>
      </c>
      <c r="AY2726" s="19" t="e">
        <f>VLOOKUP(AG2726,Cías!$A$1:$E$10000,5,0)</f>
        <v>#N/A</v>
      </c>
      <c r="AZ2726" s="19" t="str">
        <f t="shared" si="299"/>
        <v>1013863</v>
      </c>
      <c r="BA2726" s="19" t="str">
        <f t="shared" si="300"/>
        <v>DISTRIBUCIONES NARANJO</v>
      </c>
      <c r="BB2726" s="19" t="e">
        <f>VLOOKUP(AG2726,Cías!$A$1:$E$10000,3,0)</f>
        <v>#N/A</v>
      </c>
      <c r="BC2726" s="19"/>
      <c r="BD2726" s="19"/>
      <c r="BE2726" s="19"/>
      <c r="BF2726" s="19"/>
      <c r="BG2726" s="19"/>
      <c r="BH2726" s="19"/>
      <c r="BI2726" s="19"/>
      <c r="BJ2726" s="19"/>
    </row>
    <row r="2727" spans="1:62" ht="15" x14ac:dyDescent="0.2">
      <c r="A2727" s="19" t="s">
        <v>22067</v>
      </c>
      <c r="B2727" s="19" t="s">
        <v>1479</v>
      </c>
      <c r="C2727" s="43">
        <v>44668</v>
      </c>
      <c r="D2727" s="44">
        <v>0.88333333333332997</v>
      </c>
      <c r="E2727" s="19" t="s">
        <v>22068</v>
      </c>
      <c r="F2727" s="19" t="s">
        <v>1481</v>
      </c>
      <c r="G2727" s="19" t="s">
        <v>1481</v>
      </c>
      <c r="H2727" s="45">
        <v>0</v>
      </c>
      <c r="I2727" s="45">
        <v>0</v>
      </c>
      <c r="J2727" s="19" t="s">
        <v>1482</v>
      </c>
      <c r="K2727" s="19" t="s">
        <v>22069</v>
      </c>
      <c r="L2727" s="19" t="s">
        <v>22070</v>
      </c>
      <c r="M2727" s="19" t="s">
        <v>22071</v>
      </c>
      <c r="N2727" s="19" t="s">
        <v>22067</v>
      </c>
      <c r="O2727" s="19" t="s">
        <v>367</v>
      </c>
      <c r="P2727" s="19" t="s">
        <v>368</v>
      </c>
      <c r="Q2727" s="46">
        <v>660</v>
      </c>
      <c r="R2727" s="19" t="s">
        <v>1544</v>
      </c>
      <c r="S2727" s="19" t="s">
        <v>2353</v>
      </c>
      <c r="T2727" s="19" t="s">
        <v>2354</v>
      </c>
      <c r="U2727" s="19" t="s">
        <v>9398</v>
      </c>
      <c r="V2727" s="19" t="s">
        <v>9399</v>
      </c>
      <c r="W2727" s="19" t="s">
        <v>415</v>
      </c>
      <c r="X2727" s="19" t="s">
        <v>9400</v>
      </c>
      <c r="Y2727" s="19" t="s">
        <v>3748</v>
      </c>
      <c r="Z2727" s="19" t="s">
        <v>3749</v>
      </c>
      <c r="AA2727" s="46">
        <v>129</v>
      </c>
      <c r="AB2727" s="19" t="s">
        <v>578</v>
      </c>
      <c r="AC2727" s="19" t="s">
        <v>313</v>
      </c>
      <c r="AD2727" s="19" t="s">
        <v>4817</v>
      </c>
      <c r="AE2727" s="19" t="s">
        <v>4818</v>
      </c>
      <c r="AF2727" s="19" t="s">
        <v>1592</v>
      </c>
      <c r="AG2727" s="19" t="s">
        <v>4819</v>
      </c>
      <c r="AH2727" s="19" t="s">
        <v>1499</v>
      </c>
      <c r="AI2727" s="19" t="s">
        <v>1500</v>
      </c>
      <c r="AJ2727" s="45">
        <v>0</v>
      </c>
      <c r="AK2727" s="45">
        <v>0</v>
      </c>
      <c r="AL2727" s="19" t="s">
        <v>1501</v>
      </c>
      <c r="AM2727" s="46">
        <v>50210</v>
      </c>
      <c r="AN2727" s="46">
        <v>33010</v>
      </c>
      <c r="AO2727" s="46">
        <v>17200</v>
      </c>
      <c r="AP2727" s="45">
        <v>336.6</v>
      </c>
      <c r="AQ2727" s="45"/>
      <c r="AR2727" s="45" t="str">
        <f>IFERROR(VLOOKUP(AB2727,'Pedidos marco'!$A$1:$D$10000,4,0)," ")</f>
        <v xml:space="preserve"> </v>
      </c>
      <c r="AS2727" s="45">
        <f t="shared" si="294"/>
        <v>17</v>
      </c>
      <c r="AT2727" s="45" t="str">
        <f t="shared" si="295"/>
        <v>17</v>
      </c>
      <c r="AU2727" s="47">
        <v>33</v>
      </c>
      <c r="AV2727" s="19" t="str">
        <f t="shared" si="296"/>
        <v>04 April</v>
      </c>
      <c r="AW2727" s="19">
        <f t="shared" si="297"/>
        <v>0.51</v>
      </c>
      <c r="AX2727" s="19">
        <f t="shared" si="298"/>
        <v>10.200000000000001</v>
      </c>
      <c r="AY2727" s="19" t="e">
        <f>VLOOKUP(AG2727,Cías!$A$1:$E$10000,5,0)</f>
        <v>#N/A</v>
      </c>
      <c r="AZ2727" s="19" t="str">
        <f t="shared" si="299"/>
        <v>1018725</v>
      </c>
      <c r="BA2727" s="19" t="str">
        <f t="shared" si="300"/>
        <v>TRANSPORTE DE CARGA PESADA</v>
      </c>
      <c r="BB2727" s="19" t="e">
        <f>VLOOKUP(AG2727,Cías!$A$1:$E$10000,3,0)</f>
        <v>#N/A</v>
      </c>
      <c r="BC2727" s="19"/>
      <c r="BD2727" s="19"/>
      <c r="BE2727" s="19"/>
      <c r="BF2727" s="19"/>
      <c r="BG2727" s="19"/>
      <c r="BH2727" s="19"/>
      <c r="BI2727" s="19"/>
      <c r="BJ2727" s="19"/>
    </row>
    <row r="2728" spans="1:62" ht="15" x14ac:dyDescent="0.2">
      <c r="A2728" s="19" t="s">
        <v>22072</v>
      </c>
      <c r="B2728" s="19" t="s">
        <v>1479</v>
      </c>
      <c r="C2728" s="43">
        <v>44668</v>
      </c>
      <c r="D2728" s="44">
        <v>0.88541666666666996</v>
      </c>
      <c r="E2728" s="19" t="s">
        <v>22073</v>
      </c>
      <c r="F2728" s="19" t="s">
        <v>22074</v>
      </c>
      <c r="G2728" s="19" t="s">
        <v>22075</v>
      </c>
      <c r="H2728" s="45">
        <v>1964.8</v>
      </c>
      <c r="I2728" s="45">
        <v>2202.9499999999998</v>
      </c>
      <c r="J2728" s="19" t="s">
        <v>1560</v>
      </c>
      <c r="K2728" s="19" t="s">
        <v>22076</v>
      </c>
      <c r="L2728" s="19" t="s">
        <v>22077</v>
      </c>
      <c r="M2728" s="19" t="s">
        <v>22078</v>
      </c>
      <c r="N2728" s="19" t="s">
        <v>22072</v>
      </c>
      <c r="O2728" s="19" t="s">
        <v>1641</v>
      </c>
      <c r="P2728" s="19" t="s">
        <v>1642</v>
      </c>
      <c r="Q2728" s="46">
        <v>320</v>
      </c>
      <c r="R2728" s="19" t="s">
        <v>1544</v>
      </c>
      <c r="S2728" s="19" t="s">
        <v>22079</v>
      </c>
      <c r="T2728" s="19" t="s">
        <v>22080</v>
      </c>
      <c r="U2728" s="19" t="s">
        <v>22081</v>
      </c>
      <c r="V2728" s="19" t="s">
        <v>22082</v>
      </c>
      <c r="W2728" s="19" t="s">
        <v>4861</v>
      </c>
      <c r="X2728" s="19" t="s">
        <v>22083</v>
      </c>
      <c r="Y2728" s="19" t="s">
        <v>4142</v>
      </c>
      <c r="Z2728" s="19" t="s">
        <v>4143</v>
      </c>
      <c r="AA2728" s="46">
        <v>550</v>
      </c>
      <c r="AB2728" s="19" t="s">
        <v>569</v>
      </c>
      <c r="AC2728" s="19" t="s">
        <v>291</v>
      </c>
      <c r="AD2728" s="19" t="s">
        <v>3817</v>
      </c>
      <c r="AE2728" s="19" t="s">
        <v>3818</v>
      </c>
      <c r="AF2728" s="19" t="s">
        <v>1554</v>
      </c>
      <c r="AG2728" s="19" t="s">
        <v>3819</v>
      </c>
      <c r="AH2728" s="19" t="s">
        <v>1499</v>
      </c>
      <c r="AI2728" s="19" t="s">
        <v>1500</v>
      </c>
      <c r="AJ2728" s="45">
        <v>0</v>
      </c>
      <c r="AK2728" s="45">
        <v>0</v>
      </c>
      <c r="AL2728" s="19" t="s">
        <v>1501</v>
      </c>
      <c r="AM2728" s="46">
        <v>20553.888999999999</v>
      </c>
      <c r="AN2728" s="46">
        <v>16008.888999999999</v>
      </c>
      <c r="AO2728" s="46">
        <v>4545</v>
      </c>
      <c r="AP2728" s="45">
        <v>608</v>
      </c>
      <c r="AQ2728" s="45"/>
      <c r="AR2728" s="45" t="str">
        <f>IFERROR(VLOOKUP(AB2728,'Pedidos marco'!$A$1:$D$10000,4,0)," ")</f>
        <v xml:space="preserve"> </v>
      </c>
      <c r="AS2728" s="45">
        <f t="shared" si="294"/>
        <v>17</v>
      </c>
      <c r="AT2728" s="45" t="str">
        <f t="shared" si="295"/>
        <v>17</v>
      </c>
      <c r="AU2728" s="47">
        <v>16</v>
      </c>
      <c r="AV2728" s="19" t="str">
        <f t="shared" si="296"/>
        <v>04 April</v>
      </c>
      <c r="AW2728" s="19">
        <f t="shared" si="297"/>
        <v>1.9</v>
      </c>
      <c r="AX2728" s="19">
        <f t="shared" si="298"/>
        <v>38</v>
      </c>
      <c r="AY2728" s="19" t="e">
        <f>VLOOKUP(AG2728,Cías!$A$1:$E$10000,5,0)</f>
        <v>#N/A</v>
      </c>
      <c r="AZ2728" s="19" t="str">
        <f t="shared" si="299"/>
        <v>1013262</v>
      </c>
      <c r="BA2728" s="19" t="str">
        <f t="shared" si="300"/>
        <v>SEGOVIA ERAZO PATRICIA ALEXANDRA</v>
      </c>
      <c r="BB2728" s="19" t="e">
        <f>VLOOKUP(AG2728,Cías!$A$1:$E$10000,3,0)</f>
        <v>#N/A</v>
      </c>
      <c r="BC2728" s="19"/>
      <c r="BD2728" s="19"/>
      <c r="BE2728" s="19"/>
      <c r="BF2728" s="19"/>
      <c r="BG2728" s="19"/>
      <c r="BH2728" s="19"/>
      <c r="BI2728" s="19"/>
      <c r="BJ2728" s="19"/>
    </row>
    <row r="2729" spans="1:62" ht="15" x14ac:dyDescent="0.2">
      <c r="A2729" s="19" t="s">
        <v>22072</v>
      </c>
      <c r="B2729" s="19" t="s">
        <v>1479</v>
      </c>
      <c r="C2729" s="43">
        <v>44668</v>
      </c>
      <c r="D2729" s="44">
        <v>0.88541666666666996</v>
      </c>
      <c r="E2729" s="19" t="s">
        <v>22084</v>
      </c>
      <c r="F2729" s="19" t="s">
        <v>22085</v>
      </c>
      <c r="G2729" s="19" t="s">
        <v>22086</v>
      </c>
      <c r="H2729" s="45">
        <v>266</v>
      </c>
      <c r="I2729" s="45">
        <v>298.24</v>
      </c>
      <c r="J2729" s="19" t="s">
        <v>1560</v>
      </c>
      <c r="K2729" s="19" t="s">
        <v>22087</v>
      </c>
      <c r="L2729" s="19" t="s">
        <v>22088</v>
      </c>
      <c r="M2729" s="19" t="s">
        <v>22089</v>
      </c>
      <c r="N2729" s="19" t="s">
        <v>22072</v>
      </c>
      <c r="O2729" s="19" t="s">
        <v>1603</v>
      </c>
      <c r="P2729" s="19" t="s">
        <v>1604</v>
      </c>
      <c r="Q2729" s="46">
        <v>40</v>
      </c>
      <c r="R2729" s="19" t="s">
        <v>1544</v>
      </c>
      <c r="S2729" s="19" t="s">
        <v>22079</v>
      </c>
      <c r="T2729" s="19" t="s">
        <v>22080</v>
      </c>
      <c r="U2729" s="19" t="s">
        <v>22081</v>
      </c>
      <c r="V2729" s="19" t="s">
        <v>22082</v>
      </c>
      <c r="W2729" s="19" t="s">
        <v>4861</v>
      </c>
      <c r="X2729" s="19" t="s">
        <v>22083</v>
      </c>
      <c r="Y2729" s="19" t="s">
        <v>4142</v>
      </c>
      <c r="Z2729" s="19" t="s">
        <v>4143</v>
      </c>
      <c r="AA2729" s="46">
        <v>550</v>
      </c>
      <c r="AB2729" s="19" t="s">
        <v>569</v>
      </c>
      <c r="AC2729" s="19" t="s">
        <v>291</v>
      </c>
      <c r="AD2729" s="19" t="s">
        <v>3817</v>
      </c>
      <c r="AE2729" s="19" t="s">
        <v>3818</v>
      </c>
      <c r="AF2729" s="19" t="s">
        <v>1554</v>
      </c>
      <c r="AG2729" s="19" t="s">
        <v>3819</v>
      </c>
      <c r="AH2729" s="19" t="s">
        <v>1499</v>
      </c>
      <c r="AI2729" s="19" t="s">
        <v>1500</v>
      </c>
      <c r="AJ2729" s="45">
        <v>0</v>
      </c>
      <c r="AK2729" s="45">
        <v>0</v>
      </c>
      <c r="AL2729" s="19" t="s">
        <v>1501</v>
      </c>
      <c r="AM2729" s="46">
        <v>6546.1109999999999</v>
      </c>
      <c r="AN2729" s="46">
        <v>2001.1110000000001</v>
      </c>
      <c r="AO2729" s="46">
        <v>4545</v>
      </c>
      <c r="AP2729" s="45">
        <v>76</v>
      </c>
      <c r="AQ2729" s="45"/>
      <c r="AR2729" s="45" t="str">
        <f>IFERROR(VLOOKUP(AB2729,'Pedidos marco'!$A$1:$D$10000,4,0)," ")</f>
        <v xml:space="preserve"> </v>
      </c>
      <c r="AS2729" s="45">
        <f t="shared" si="294"/>
        <v>17</v>
      </c>
      <c r="AT2729" s="45" t="str">
        <f t="shared" si="295"/>
        <v>17</v>
      </c>
      <c r="AU2729" s="47">
        <v>2</v>
      </c>
      <c r="AV2729" s="19" t="str">
        <f t="shared" si="296"/>
        <v>04 April</v>
      </c>
      <c r="AW2729" s="19">
        <f t="shared" si="297"/>
        <v>1.9</v>
      </c>
      <c r="AX2729" s="19">
        <f t="shared" si="298"/>
        <v>38</v>
      </c>
      <c r="AY2729" s="19" t="e">
        <f>VLOOKUP(AG2729,Cías!$A$1:$E$10000,5,0)</f>
        <v>#N/A</v>
      </c>
      <c r="AZ2729" s="19" t="str">
        <f t="shared" si="299"/>
        <v>1013262</v>
      </c>
      <c r="BA2729" s="19" t="str">
        <f t="shared" si="300"/>
        <v>SEGOVIA ERAZO PATRICIA ALEXANDRA</v>
      </c>
      <c r="BB2729" s="19" t="e">
        <f>VLOOKUP(AG2729,Cías!$A$1:$E$10000,3,0)</f>
        <v>#N/A</v>
      </c>
      <c r="BC2729" s="19"/>
      <c r="BD2729" s="19"/>
      <c r="BE2729" s="19"/>
      <c r="BF2729" s="19"/>
      <c r="BG2729" s="19"/>
      <c r="BH2729" s="19"/>
      <c r="BI2729" s="19"/>
      <c r="BJ2729" s="19"/>
    </row>
    <row r="2730" spans="1:62" ht="15" x14ac:dyDescent="0.2">
      <c r="A2730" s="19" t="s">
        <v>22090</v>
      </c>
      <c r="B2730" s="19" t="s">
        <v>1479</v>
      </c>
      <c r="C2730" s="43">
        <v>44668</v>
      </c>
      <c r="D2730" s="44">
        <v>0.89861111111111003</v>
      </c>
      <c r="E2730" s="19" t="s">
        <v>22091</v>
      </c>
      <c r="F2730" s="19" t="s">
        <v>22092</v>
      </c>
      <c r="G2730" s="19" t="s">
        <v>22093</v>
      </c>
      <c r="H2730" s="45">
        <v>2244</v>
      </c>
      <c r="I2730" s="45">
        <v>2515.9899999999998</v>
      </c>
      <c r="J2730" s="19" t="s">
        <v>1560</v>
      </c>
      <c r="K2730" s="19" t="s">
        <v>22094</v>
      </c>
      <c r="L2730" s="19" t="s">
        <v>22095</v>
      </c>
      <c r="M2730" s="19" t="s">
        <v>22096</v>
      </c>
      <c r="N2730" s="19" t="s">
        <v>22090</v>
      </c>
      <c r="O2730" s="19" t="s">
        <v>2600</v>
      </c>
      <c r="P2730" s="19" t="s">
        <v>2601</v>
      </c>
      <c r="Q2730" s="46">
        <v>340</v>
      </c>
      <c r="R2730" s="19" t="s">
        <v>1544</v>
      </c>
      <c r="S2730" s="19" t="s">
        <v>1643</v>
      </c>
      <c r="T2730" s="19" t="s">
        <v>56</v>
      </c>
      <c r="U2730" s="19" t="s">
        <v>1644</v>
      </c>
      <c r="V2730" s="19" t="s">
        <v>1645</v>
      </c>
      <c r="W2730" s="19" t="s">
        <v>1646</v>
      </c>
      <c r="X2730" s="19" t="s">
        <v>1647</v>
      </c>
      <c r="Y2730" s="19" t="s">
        <v>1648</v>
      </c>
      <c r="Z2730" s="19" t="s">
        <v>1649</v>
      </c>
      <c r="AA2730" s="46">
        <v>330</v>
      </c>
      <c r="AB2730" s="19" t="s">
        <v>454</v>
      </c>
      <c r="AC2730" s="19" t="s">
        <v>56</v>
      </c>
      <c r="AD2730" s="19" t="s">
        <v>1650</v>
      </c>
      <c r="AE2730" s="19" t="s">
        <v>1481</v>
      </c>
      <c r="AF2730" s="19" t="s">
        <v>1592</v>
      </c>
      <c r="AG2730" s="19" t="s">
        <v>1651</v>
      </c>
      <c r="AH2730" s="19" t="s">
        <v>1499</v>
      </c>
      <c r="AI2730" s="19" t="s">
        <v>1500</v>
      </c>
      <c r="AJ2730" s="45">
        <v>0</v>
      </c>
      <c r="AK2730" s="45">
        <v>0</v>
      </c>
      <c r="AL2730" s="19" t="s">
        <v>1501</v>
      </c>
      <c r="AM2730" s="46">
        <v>25926.364000000001</v>
      </c>
      <c r="AN2730" s="46">
        <v>17046.364000000001</v>
      </c>
      <c r="AO2730" s="46">
        <v>8880</v>
      </c>
      <c r="AP2730" s="45">
        <v>452.2</v>
      </c>
      <c r="AQ2730" s="45"/>
      <c r="AR2730" s="45" t="str">
        <f>IFERROR(VLOOKUP(AB2730,'Pedidos marco'!$A$1:$D$10000,4,0)," ")</f>
        <v xml:space="preserve"> </v>
      </c>
      <c r="AS2730" s="45">
        <f t="shared" si="294"/>
        <v>17</v>
      </c>
      <c r="AT2730" s="45" t="str">
        <f t="shared" si="295"/>
        <v>17</v>
      </c>
      <c r="AU2730" s="47">
        <v>17</v>
      </c>
      <c r="AV2730" s="19" t="str">
        <f t="shared" si="296"/>
        <v>04 April</v>
      </c>
      <c r="AW2730" s="19">
        <f t="shared" si="297"/>
        <v>1.33</v>
      </c>
      <c r="AX2730" s="19">
        <f t="shared" si="298"/>
        <v>26.599999999999998</v>
      </c>
      <c r="AY2730" s="19" t="e">
        <f>VLOOKUP(AG2730,Cías!$A$1:$E$10000,5,0)</f>
        <v>#N/A</v>
      </c>
      <c r="AZ2730" s="19" t="str">
        <f t="shared" si="299"/>
        <v>1024926</v>
      </c>
      <c r="BA2730" s="19" t="str">
        <f t="shared" si="300"/>
        <v>BONILLA PILATAXI CHRISTIAN</v>
      </c>
      <c r="BB2730" s="19" t="e">
        <f>VLOOKUP(AG2730,Cías!$A$1:$E$10000,3,0)</f>
        <v>#N/A</v>
      </c>
      <c r="BC2730" s="19"/>
      <c r="BD2730" s="19"/>
      <c r="BE2730" s="19"/>
      <c r="BF2730" s="19"/>
      <c r="BG2730" s="19"/>
      <c r="BH2730" s="19"/>
      <c r="BI2730" s="19"/>
      <c r="BJ2730" s="19"/>
    </row>
    <row r="2731" spans="1:62" ht="15" x14ac:dyDescent="0.2">
      <c r="A2731" s="19" t="s">
        <v>22090</v>
      </c>
      <c r="B2731" s="19" t="s">
        <v>1479</v>
      </c>
      <c r="C2731" s="43">
        <v>44668</v>
      </c>
      <c r="D2731" s="44">
        <v>0.89861111111111003</v>
      </c>
      <c r="E2731" s="19" t="s">
        <v>22097</v>
      </c>
      <c r="F2731" s="19" t="s">
        <v>22098</v>
      </c>
      <c r="G2731" s="19" t="s">
        <v>22099</v>
      </c>
      <c r="H2731" s="45">
        <v>2086.4</v>
      </c>
      <c r="I2731" s="45">
        <v>2339.29</v>
      </c>
      <c r="J2731" s="19" t="s">
        <v>1560</v>
      </c>
      <c r="K2731" s="19" t="s">
        <v>22100</v>
      </c>
      <c r="L2731" s="19" t="s">
        <v>22101</v>
      </c>
      <c r="M2731" s="19" t="s">
        <v>22102</v>
      </c>
      <c r="N2731" s="19" t="s">
        <v>22090</v>
      </c>
      <c r="O2731" s="19" t="s">
        <v>1603</v>
      </c>
      <c r="P2731" s="19" t="s">
        <v>1604</v>
      </c>
      <c r="Q2731" s="46">
        <v>320</v>
      </c>
      <c r="R2731" s="19" t="s">
        <v>1544</v>
      </c>
      <c r="S2731" s="19" t="s">
        <v>1643</v>
      </c>
      <c r="T2731" s="19" t="s">
        <v>56</v>
      </c>
      <c r="U2731" s="19" t="s">
        <v>1644</v>
      </c>
      <c r="V2731" s="19" t="s">
        <v>1645</v>
      </c>
      <c r="W2731" s="19" t="s">
        <v>1646</v>
      </c>
      <c r="X2731" s="19" t="s">
        <v>1647</v>
      </c>
      <c r="Y2731" s="19" t="s">
        <v>1648</v>
      </c>
      <c r="Z2731" s="19" t="s">
        <v>1649</v>
      </c>
      <c r="AA2731" s="46">
        <v>330</v>
      </c>
      <c r="AB2731" s="19" t="s">
        <v>454</v>
      </c>
      <c r="AC2731" s="19" t="s">
        <v>56</v>
      </c>
      <c r="AD2731" s="19" t="s">
        <v>1650</v>
      </c>
      <c r="AE2731" s="19" t="s">
        <v>1481</v>
      </c>
      <c r="AF2731" s="19" t="s">
        <v>1592</v>
      </c>
      <c r="AG2731" s="19" t="s">
        <v>1651</v>
      </c>
      <c r="AH2731" s="19" t="s">
        <v>1499</v>
      </c>
      <c r="AI2731" s="19" t="s">
        <v>1500</v>
      </c>
      <c r="AJ2731" s="45">
        <v>0</v>
      </c>
      <c r="AK2731" s="45">
        <v>0</v>
      </c>
      <c r="AL2731" s="19" t="s">
        <v>1501</v>
      </c>
      <c r="AM2731" s="46">
        <v>24923.635999999999</v>
      </c>
      <c r="AN2731" s="46">
        <v>16043.636</v>
      </c>
      <c r="AO2731" s="46">
        <v>8880</v>
      </c>
      <c r="AP2731" s="45">
        <v>425.6</v>
      </c>
      <c r="AQ2731" s="45"/>
      <c r="AR2731" s="45" t="str">
        <f>IFERROR(VLOOKUP(AB2731,'Pedidos marco'!$A$1:$D$10000,4,0)," ")</f>
        <v xml:space="preserve"> </v>
      </c>
      <c r="AS2731" s="45">
        <f t="shared" si="294"/>
        <v>17</v>
      </c>
      <c r="AT2731" s="45" t="str">
        <f t="shared" si="295"/>
        <v>17</v>
      </c>
      <c r="AU2731" s="47">
        <v>16</v>
      </c>
      <c r="AV2731" s="19" t="str">
        <f t="shared" si="296"/>
        <v>04 April</v>
      </c>
      <c r="AW2731" s="19">
        <f t="shared" si="297"/>
        <v>1.33</v>
      </c>
      <c r="AX2731" s="19">
        <f t="shared" si="298"/>
        <v>26.6</v>
      </c>
      <c r="AY2731" s="19" t="e">
        <f>VLOOKUP(AG2731,Cías!$A$1:$E$10000,5,0)</f>
        <v>#N/A</v>
      </c>
      <c r="AZ2731" s="19" t="str">
        <f t="shared" si="299"/>
        <v>1024926</v>
      </c>
      <c r="BA2731" s="19" t="str">
        <f t="shared" si="300"/>
        <v>BONILLA PILATAXI CHRISTIAN</v>
      </c>
      <c r="BB2731" s="19" t="e">
        <f>VLOOKUP(AG2731,Cías!$A$1:$E$10000,3,0)</f>
        <v>#N/A</v>
      </c>
      <c r="BC2731" s="19"/>
      <c r="BD2731" s="19"/>
      <c r="BE2731" s="19"/>
      <c r="BF2731" s="19"/>
      <c r="BG2731" s="19"/>
      <c r="BH2731" s="19"/>
      <c r="BI2731" s="19"/>
      <c r="BJ2731" s="19"/>
    </row>
    <row r="2732" spans="1:62" ht="15" x14ac:dyDescent="0.2">
      <c r="A2732" s="19" t="s">
        <v>22103</v>
      </c>
      <c r="B2732" s="19" t="s">
        <v>1479</v>
      </c>
      <c r="C2732" s="43">
        <v>44668</v>
      </c>
      <c r="D2732" s="44">
        <v>0.90416666666667</v>
      </c>
      <c r="E2732" s="19" t="s">
        <v>22104</v>
      </c>
      <c r="F2732" s="19" t="s">
        <v>22105</v>
      </c>
      <c r="G2732" s="19" t="s">
        <v>22106</v>
      </c>
      <c r="H2732" s="45">
        <v>4059.29</v>
      </c>
      <c r="I2732" s="45">
        <v>4551.3</v>
      </c>
      <c r="J2732" s="19" t="s">
        <v>1560</v>
      </c>
      <c r="K2732" s="19" t="s">
        <v>22107</v>
      </c>
      <c r="L2732" s="19" t="s">
        <v>22108</v>
      </c>
      <c r="M2732" s="19" t="s">
        <v>22109</v>
      </c>
      <c r="N2732" s="19" t="s">
        <v>22103</v>
      </c>
      <c r="O2732" s="19" t="s">
        <v>1486</v>
      </c>
      <c r="P2732" s="19" t="s">
        <v>1487</v>
      </c>
      <c r="Q2732" s="46">
        <v>30.1</v>
      </c>
      <c r="R2732" s="19" t="s">
        <v>1488</v>
      </c>
      <c r="S2732" s="19" t="s">
        <v>5176</v>
      </c>
      <c r="T2732" s="19" t="s">
        <v>5177</v>
      </c>
      <c r="U2732" s="19" t="s">
        <v>5178</v>
      </c>
      <c r="V2732" s="19" t="s">
        <v>5179</v>
      </c>
      <c r="W2732" s="19" t="s">
        <v>2800</v>
      </c>
      <c r="X2732" s="19" t="s">
        <v>5180</v>
      </c>
      <c r="Y2732" s="19" t="s">
        <v>2802</v>
      </c>
      <c r="Z2732" s="19" t="s">
        <v>2803</v>
      </c>
      <c r="AA2732" s="46">
        <v>20</v>
      </c>
      <c r="AB2732" s="19" t="s">
        <v>528</v>
      </c>
      <c r="AC2732" s="19" t="s">
        <v>208</v>
      </c>
      <c r="AD2732" s="19" t="s">
        <v>3002</v>
      </c>
      <c r="AE2732" s="19" t="s">
        <v>1481</v>
      </c>
      <c r="AF2732" s="19" t="s">
        <v>1497</v>
      </c>
      <c r="AG2732" s="19" t="s">
        <v>3003</v>
      </c>
      <c r="AH2732" s="19" t="s">
        <v>1499</v>
      </c>
      <c r="AI2732" s="19" t="s">
        <v>1500</v>
      </c>
      <c r="AJ2732" s="45">
        <v>0</v>
      </c>
      <c r="AK2732" s="45">
        <v>0</v>
      </c>
      <c r="AL2732" s="19" t="s">
        <v>1501</v>
      </c>
      <c r="AM2732" s="46">
        <v>50030</v>
      </c>
      <c r="AN2732" s="46">
        <v>30100</v>
      </c>
      <c r="AO2732" s="46">
        <v>19930</v>
      </c>
      <c r="AP2732" s="45">
        <v>93.91</v>
      </c>
      <c r="AQ2732" s="45"/>
      <c r="AR2732" s="45" t="str">
        <f>IFERROR(VLOOKUP(AB2732,'Pedidos marco'!$A$1:$D$10000,4,0)," ")</f>
        <v xml:space="preserve"> </v>
      </c>
      <c r="AS2732" s="45">
        <f t="shared" si="294"/>
        <v>17</v>
      </c>
      <c r="AT2732" s="45" t="str">
        <f t="shared" si="295"/>
        <v>17</v>
      </c>
      <c r="AU2732" s="47">
        <v>30.1</v>
      </c>
      <c r="AV2732" s="19" t="str">
        <f t="shared" si="296"/>
        <v>04 April</v>
      </c>
      <c r="AW2732" s="19">
        <f t="shared" si="297"/>
        <v>3.1199335548172753</v>
      </c>
      <c r="AX2732" s="19">
        <f t="shared" si="298"/>
        <v>3.1199335548172753</v>
      </c>
      <c r="AY2732" s="19" t="e">
        <f>VLOOKUP(AG2732,Cías!$A$1:$E$10000,5,0)</f>
        <v>#N/A</v>
      </c>
      <c r="AZ2732" s="19" t="str">
        <f t="shared" si="299"/>
        <v>1021830</v>
      </c>
      <c r="BA2732" s="19" t="str">
        <f t="shared" si="300"/>
        <v>MORALES GARZON CHRISTIAN SANTIAGO</v>
      </c>
      <c r="BB2732" s="19" t="e">
        <f>VLOOKUP(AG2732,Cías!$A$1:$E$10000,3,0)</f>
        <v>#N/A</v>
      </c>
      <c r="BC2732" s="19"/>
      <c r="BD2732" s="19"/>
      <c r="BE2732" s="19"/>
      <c r="BF2732" s="19"/>
      <c r="BG2732" s="19"/>
      <c r="BH2732" s="19"/>
      <c r="BI2732" s="19"/>
      <c r="BJ2732" s="19"/>
    </row>
    <row r="2733" spans="1:62" ht="15" x14ac:dyDescent="0.2">
      <c r="A2733" s="19" t="s">
        <v>22110</v>
      </c>
      <c r="B2733" s="19" t="s">
        <v>1479</v>
      </c>
      <c r="C2733" s="43">
        <v>44668</v>
      </c>
      <c r="D2733" s="44">
        <v>0.90555555555556</v>
      </c>
      <c r="E2733" s="19" t="s">
        <v>22111</v>
      </c>
      <c r="F2733" s="19" t="s">
        <v>22112</v>
      </c>
      <c r="G2733" s="19" t="s">
        <v>22113</v>
      </c>
      <c r="H2733" s="45">
        <v>260.43</v>
      </c>
      <c r="I2733" s="45">
        <v>291.99</v>
      </c>
      <c r="J2733" s="19" t="s">
        <v>1560</v>
      </c>
      <c r="K2733" s="19" t="s">
        <v>22114</v>
      </c>
      <c r="L2733" s="19" t="s">
        <v>22115</v>
      </c>
      <c r="M2733" s="19" t="s">
        <v>22116</v>
      </c>
      <c r="N2733" s="19" t="s">
        <v>22110</v>
      </c>
      <c r="O2733" s="19" t="s">
        <v>371</v>
      </c>
      <c r="P2733" s="19" t="s">
        <v>372</v>
      </c>
      <c r="Q2733" s="46">
        <v>40</v>
      </c>
      <c r="R2733" s="19" t="s">
        <v>1544</v>
      </c>
      <c r="S2733" s="19" t="s">
        <v>3214</v>
      </c>
      <c r="T2733" s="19" t="s">
        <v>3215</v>
      </c>
      <c r="U2733" s="19" t="s">
        <v>3216</v>
      </c>
      <c r="V2733" s="19" t="s">
        <v>3217</v>
      </c>
      <c r="W2733" s="19" t="s">
        <v>3218</v>
      </c>
      <c r="X2733" s="19" t="s">
        <v>3219</v>
      </c>
      <c r="Y2733" s="19" t="s">
        <v>3220</v>
      </c>
      <c r="Z2733" s="19" t="s">
        <v>3221</v>
      </c>
      <c r="AA2733" s="46">
        <v>259</v>
      </c>
      <c r="AB2733" s="19" t="s">
        <v>455</v>
      </c>
      <c r="AC2733" s="19" t="s">
        <v>58</v>
      </c>
      <c r="AD2733" s="19" t="s">
        <v>4023</v>
      </c>
      <c r="AE2733" s="19" t="s">
        <v>4024</v>
      </c>
      <c r="AF2733" s="19" t="s">
        <v>1554</v>
      </c>
      <c r="AG2733" s="19" t="s">
        <v>4025</v>
      </c>
      <c r="AH2733" s="19" t="s">
        <v>1499</v>
      </c>
      <c r="AI2733" s="19" t="s">
        <v>1500</v>
      </c>
      <c r="AJ2733" s="45">
        <v>0</v>
      </c>
      <c r="AK2733" s="45">
        <v>0</v>
      </c>
      <c r="AL2733" s="19" t="s">
        <v>1501</v>
      </c>
      <c r="AM2733" s="46">
        <v>5053.3339999999998</v>
      </c>
      <c r="AN2733" s="46">
        <v>2003.3340000000001</v>
      </c>
      <c r="AO2733" s="46">
        <v>3050</v>
      </c>
      <c r="AP2733" s="45">
        <v>37.6</v>
      </c>
      <c r="AQ2733" s="45"/>
      <c r="AR2733" s="45" t="str">
        <f>IFERROR(VLOOKUP(AB2733,'Pedidos marco'!$A$1:$D$10000,4,0)," ")</f>
        <v xml:space="preserve"> </v>
      </c>
      <c r="AS2733" s="45">
        <f t="shared" si="294"/>
        <v>17</v>
      </c>
      <c r="AT2733" s="45" t="str">
        <f t="shared" si="295"/>
        <v>17</v>
      </c>
      <c r="AU2733" s="47">
        <v>2</v>
      </c>
      <c r="AV2733" s="19" t="str">
        <f t="shared" si="296"/>
        <v>04 April</v>
      </c>
      <c r="AW2733" s="19">
        <f t="shared" si="297"/>
        <v>0.94000000000000006</v>
      </c>
      <c r="AX2733" s="19">
        <f t="shared" si="298"/>
        <v>18.8</v>
      </c>
      <c r="AY2733" s="19" t="e">
        <f>VLOOKUP(AG2733,Cías!$A$1:$E$10000,5,0)</f>
        <v>#N/A</v>
      </c>
      <c r="AZ2733" s="19" t="str">
        <f t="shared" si="299"/>
        <v>1012819</v>
      </c>
      <c r="BA2733" s="19" t="str">
        <f t="shared" si="300"/>
        <v>BRAVO VASQUEZ JOSE LUIS SIGIFREDO</v>
      </c>
      <c r="BB2733" s="19" t="e">
        <f>VLOOKUP(AG2733,Cías!$A$1:$E$10000,3,0)</f>
        <v>#N/A</v>
      </c>
      <c r="BC2733" s="19"/>
      <c r="BD2733" s="19"/>
      <c r="BE2733" s="19"/>
      <c r="BF2733" s="19"/>
      <c r="BG2733" s="19"/>
      <c r="BH2733" s="19"/>
      <c r="BI2733" s="19"/>
      <c r="BJ2733" s="19"/>
    </row>
    <row r="2734" spans="1:62" ht="15" x14ac:dyDescent="0.2">
      <c r="A2734" s="19" t="s">
        <v>22110</v>
      </c>
      <c r="B2734" s="19" t="s">
        <v>1479</v>
      </c>
      <c r="C2734" s="43">
        <v>44668</v>
      </c>
      <c r="D2734" s="44">
        <v>0.90555555555556</v>
      </c>
      <c r="E2734" s="19" t="s">
        <v>22117</v>
      </c>
      <c r="F2734" s="19" t="s">
        <v>22118</v>
      </c>
      <c r="G2734" s="19" t="s">
        <v>22119</v>
      </c>
      <c r="H2734" s="45">
        <v>955.06</v>
      </c>
      <c r="I2734" s="45">
        <v>1070.82</v>
      </c>
      <c r="J2734" s="19" t="s">
        <v>1560</v>
      </c>
      <c r="K2734" s="19" t="s">
        <v>22120</v>
      </c>
      <c r="L2734" s="19" t="s">
        <v>22121</v>
      </c>
      <c r="M2734" s="19" t="s">
        <v>22122</v>
      </c>
      <c r="N2734" s="19" t="s">
        <v>22110</v>
      </c>
      <c r="O2734" s="19" t="s">
        <v>369</v>
      </c>
      <c r="P2734" s="19" t="s">
        <v>370</v>
      </c>
      <c r="Q2734" s="46">
        <v>160</v>
      </c>
      <c r="R2734" s="19" t="s">
        <v>1544</v>
      </c>
      <c r="S2734" s="19" t="s">
        <v>3214</v>
      </c>
      <c r="T2734" s="19" t="s">
        <v>3215</v>
      </c>
      <c r="U2734" s="19" t="s">
        <v>3216</v>
      </c>
      <c r="V2734" s="19" t="s">
        <v>3217</v>
      </c>
      <c r="W2734" s="19" t="s">
        <v>3218</v>
      </c>
      <c r="X2734" s="19" t="s">
        <v>3219</v>
      </c>
      <c r="Y2734" s="19" t="s">
        <v>3220</v>
      </c>
      <c r="Z2734" s="19" t="s">
        <v>3221</v>
      </c>
      <c r="AA2734" s="46">
        <v>259</v>
      </c>
      <c r="AB2734" s="19" t="s">
        <v>455</v>
      </c>
      <c r="AC2734" s="19" t="s">
        <v>58</v>
      </c>
      <c r="AD2734" s="19" t="s">
        <v>4023</v>
      </c>
      <c r="AE2734" s="19" t="s">
        <v>4024</v>
      </c>
      <c r="AF2734" s="19" t="s">
        <v>1554</v>
      </c>
      <c r="AG2734" s="19" t="s">
        <v>4025</v>
      </c>
      <c r="AH2734" s="19" t="s">
        <v>1499</v>
      </c>
      <c r="AI2734" s="19" t="s">
        <v>1500</v>
      </c>
      <c r="AJ2734" s="45">
        <v>0</v>
      </c>
      <c r="AK2734" s="45">
        <v>0</v>
      </c>
      <c r="AL2734" s="19" t="s">
        <v>1501</v>
      </c>
      <c r="AM2734" s="46">
        <v>11063.333000000001</v>
      </c>
      <c r="AN2734" s="46">
        <v>8013.3329999999996</v>
      </c>
      <c r="AO2734" s="46">
        <v>3050</v>
      </c>
      <c r="AP2734" s="45">
        <v>150.4</v>
      </c>
      <c r="AQ2734" s="45"/>
      <c r="AR2734" s="45" t="str">
        <f>IFERROR(VLOOKUP(AB2734,'Pedidos marco'!$A$1:$D$10000,4,0)," ")</f>
        <v xml:space="preserve"> </v>
      </c>
      <c r="AS2734" s="45">
        <f t="shared" si="294"/>
        <v>17</v>
      </c>
      <c r="AT2734" s="45" t="str">
        <f t="shared" si="295"/>
        <v>17</v>
      </c>
      <c r="AU2734" s="47">
        <v>8</v>
      </c>
      <c r="AV2734" s="19" t="str">
        <f t="shared" si="296"/>
        <v>04 April</v>
      </c>
      <c r="AW2734" s="19">
        <f t="shared" si="297"/>
        <v>0.94000000000000006</v>
      </c>
      <c r="AX2734" s="19">
        <f t="shared" si="298"/>
        <v>18.8</v>
      </c>
      <c r="AY2734" s="19" t="e">
        <f>VLOOKUP(AG2734,Cías!$A$1:$E$10000,5,0)</f>
        <v>#N/A</v>
      </c>
      <c r="AZ2734" s="19" t="str">
        <f t="shared" si="299"/>
        <v>1012819</v>
      </c>
      <c r="BA2734" s="19" t="str">
        <f t="shared" si="300"/>
        <v>BRAVO VASQUEZ JOSE LUIS SIGIFREDO</v>
      </c>
      <c r="BB2734" s="19" t="e">
        <f>VLOOKUP(AG2734,Cías!$A$1:$E$10000,3,0)</f>
        <v>#N/A</v>
      </c>
      <c r="BC2734" s="19"/>
      <c r="BD2734" s="19"/>
      <c r="BE2734" s="19"/>
      <c r="BF2734" s="19"/>
      <c r="BG2734" s="19"/>
      <c r="BH2734" s="19"/>
      <c r="BI2734" s="19"/>
      <c r="BJ2734" s="19"/>
    </row>
    <row r="2735" spans="1:62" ht="15" x14ac:dyDescent="0.2">
      <c r="A2735" s="19" t="s">
        <v>22110</v>
      </c>
      <c r="B2735" s="19" t="s">
        <v>1479</v>
      </c>
      <c r="C2735" s="43">
        <v>44668</v>
      </c>
      <c r="D2735" s="44">
        <v>0.90555555555556</v>
      </c>
      <c r="E2735" s="19" t="s">
        <v>22123</v>
      </c>
      <c r="F2735" s="19" t="s">
        <v>22124</v>
      </c>
      <c r="G2735" s="19" t="s">
        <v>22125</v>
      </c>
      <c r="H2735" s="45">
        <v>1035.43</v>
      </c>
      <c r="I2735" s="45">
        <v>1160.93</v>
      </c>
      <c r="J2735" s="19" t="s">
        <v>1560</v>
      </c>
      <c r="K2735" s="19" t="s">
        <v>22126</v>
      </c>
      <c r="L2735" s="19" t="s">
        <v>22127</v>
      </c>
      <c r="M2735" s="19" t="s">
        <v>22128</v>
      </c>
      <c r="N2735" s="19" t="s">
        <v>22110</v>
      </c>
      <c r="O2735" s="19" t="s">
        <v>367</v>
      </c>
      <c r="P2735" s="19" t="s">
        <v>368</v>
      </c>
      <c r="Q2735" s="46">
        <v>160</v>
      </c>
      <c r="R2735" s="19" t="s">
        <v>1544</v>
      </c>
      <c r="S2735" s="19" t="s">
        <v>3214</v>
      </c>
      <c r="T2735" s="19" t="s">
        <v>3215</v>
      </c>
      <c r="U2735" s="19" t="s">
        <v>3216</v>
      </c>
      <c r="V2735" s="19" t="s">
        <v>3217</v>
      </c>
      <c r="W2735" s="19" t="s">
        <v>3218</v>
      </c>
      <c r="X2735" s="19" t="s">
        <v>3219</v>
      </c>
      <c r="Y2735" s="19" t="s">
        <v>3220</v>
      </c>
      <c r="Z2735" s="19" t="s">
        <v>3221</v>
      </c>
      <c r="AA2735" s="46">
        <v>259</v>
      </c>
      <c r="AB2735" s="19" t="s">
        <v>455</v>
      </c>
      <c r="AC2735" s="19" t="s">
        <v>58</v>
      </c>
      <c r="AD2735" s="19" t="s">
        <v>4023</v>
      </c>
      <c r="AE2735" s="19" t="s">
        <v>4024</v>
      </c>
      <c r="AF2735" s="19" t="s">
        <v>1554</v>
      </c>
      <c r="AG2735" s="19" t="s">
        <v>4025</v>
      </c>
      <c r="AH2735" s="19" t="s">
        <v>1499</v>
      </c>
      <c r="AI2735" s="19" t="s">
        <v>1500</v>
      </c>
      <c r="AJ2735" s="45">
        <v>0</v>
      </c>
      <c r="AK2735" s="45">
        <v>0</v>
      </c>
      <c r="AL2735" s="19" t="s">
        <v>1501</v>
      </c>
      <c r="AM2735" s="46">
        <v>11063.333000000001</v>
      </c>
      <c r="AN2735" s="46">
        <v>8013.3329999999996</v>
      </c>
      <c r="AO2735" s="46">
        <v>3050</v>
      </c>
      <c r="AP2735" s="45">
        <v>150.4</v>
      </c>
      <c r="AQ2735" s="45"/>
      <c r="AR2735" s="45" t="str">
        <f>IFERROR(VLOOKUP(AB2735,'Pedidos marco'!$A$1:$D$10000,4,0)," ")</f>
        <v xml:space="preserve"> </v>
      </c>
      <c r="AS2735" s="45">
        <f t="shared" si="294"/>
        <v>17</v>
      </c>
      <c r="AT2735" s="45" t="str">
        <f t="shared" si="295"/>
        <v>17</v>
      </c>
      <c r="AU2735" s="47">
        <v>8</v>
      </c>
      <c r="AV2735" s="19" t="str">
        <f t="shared" si="296"/>
        <v>04 April</v>
      </c>
      <c r="AW2735" s="19">
        <f t="shared" si="297"/>
        <v>0.94000000000000006</v>
      </c>
      <c r="AX2735" s="19">
        <f t="shared" si="298"/>
        <v>18.8</v>
      </c>
      <c r="AY2735" s="19" t="e">
        <f>VLOOKUP(AG2735,Cías!$A$1:$E$10000,5,0)</f>
        <v>#N/A</v>
      </c>
      <c r="AZ2735" s="19" t="str">
        <f t="shared" si="299"/>
        <v>1012819</v>
      </c>
      <c r="BA2735" s="19" t="str">
        <f t="shared" si="300"/>
        <v>BRAVO VASQUEZ JOSE LUIS SIGIFREDO</v>
      </c>
      <c r="BB2735" s="19" t="e">
        <f>VLOOKUP(AG2735,Cías!$A$1:$E$10000,3,0)</f>
        <v>#N/A</v>
      </c>
      <c r="BC2735" s="19"/>
      <c r="BD2735" s="19"/>
      <c r="BE2735" s="19"/>
      <c r="BF2735" s="19"/>
      <c r="BG2735" s="19"/>
      <c r="BH2735" s="19"/>
      <c r="BI2735" s="19"/>
      <c r="BJ2735" s="19"/>
    </row>
    <row r="2736" spans="1:62" ht="15" x14ac:dyDescent="0.2">
      <c r="A2736" s="19" t="s">
        <v>22129</v>
      </c>
      <c r="B2736" s="19" t="s">
        <v>1479</v>
      </c>
      <c r="C2736" s="43">
        <v>44668</v>
      </c>
      <c r="D2736" s="44">
        <v>0.90694444444444</v>
      </c>
      <c r="E2736" s="19" t="s">
        <v>22130</v>
      </c>
      <c r="F2736" s="19" t="s">
        <v>22131</v>
      </c>
      <c r="G2736" s="19" t="s">
        <v>22132</v>
      </c>
      <c r="H2736" s="45">
        <v>3933.6</v>
      </c>
      <c r="I2736" s="45">
        <v>4410.38</v>
      </c>
      <c r="J2736" s="19" t="s">
        <v>1560</v>
      </c>
      <c r="K2736" s="19" t="s">
        <v>11721</v>
      </c>
      <c r="L2736" s="19" t="s">
        <v>22133</v>
      </c>
      <c r="M2736" s="19" t="s">
        <v>22134</v>
      </c>
      <c r="N2736" s="19" t="s">
        <v>22129</v>
      </c>
      <c r="O2736" s="19" t="s">
        <v>1486</v>
      </c>
      <c r="P2736" s="19" t="s">
        <v>1487</v>
      </c>
      <c r="Q2736" s="46">
        <v>32.78</v>
      </c>
      <c r="R2736" s="19" t="s">
        <v>1488</v>
      </c>
      <c r="S2736" s="19" t="s">
        <v>8781</v>
      </c>
      <c r="T2736" s="19" t="s">
        <v>8782</v>
      </c>
      <c r="U2736" s="19" t="s">
        <v>8783</v>
      </c>
      <c r="V2736" s="19" t="s">
        <v>8784</v>
      </c>
      <c r="W2736" s="19" t="s">
        <v>415</v>
      </c>
      <c r="X2736" s="19" t="s">
        <v>8785</v>
      </c>
      <c r="Y2736" s="19" t="s">
        <v>8786</v>
      </c>
      <c r="Z2736" s="19" t="s">
        <v>8787</v>
      </c>
      <c r="AA2736" s="46">
        <v>127</v>
      </c>
      <c r="AB2736" s="19" t="s">
        <v>473</v>
      </c>
      <c r="AC2736" s="19" t="s">
        <v>96</v>
      </c>
      <c r="AD2736" s="19" t="s">
        <v>1670</v>
      </c>
      <c r="AE2736" s="19" t="s">
        <v>1671</v>
      </c>
      <c r="AF2736" s="19" t="s">
        <v>1497</v>
      </c>
      <c r="AG2736" s="19" t="s">
        <v>1672</v>
      </c>
      <c r="AH2736" s="19" t="s">
        <v>1499</v>
      </c>
      <c r="AI2736" s="19" t="s">
        <v>1500</v>
      </c>
      <c r="AJ2736" s="45">
        <v>0</v>
      </c>
      <c r="AK2736" s="45">
        <v>0</v>
      </c>
      <c r="AL2736" s="19" t="s">
        <v>1501</v>
      </c>
      <c r="AM2736" s="46">
        <v>52480</v>
      </c>
      <c r="AN2736" s="46">
        <v>32780</v>
      </c>
      <c r="AO2736" s="46">
        <v>19700</v>
      </c>
      <c r="AP2736" s="45">
        <v>368.45</v>
      </c>
      <c r="AQ2736" s="45"/>
      <c r="AR2736" s="45" t="str">
        <f>IFERROR(VLOOKUP(AB2736,'Pedidos marco'!$A$1:$D$10000,4,0)," ")</f>
        <v xml:space="preserve"> </v>
      </c>
      <c r="AS2736" s="45">
        <f t="shared" si="294"/>
        <v>17</v>
      </c>
      <c r="AT2736" s="45" t="str">
        <f t="shared" si="295"/>
        <v>17</v>
      </c>
      <c r="AU2736" s="47">
        <v>32.78</v>
      </c>
      <c r="AV2736" s="19" t="str">
        <f t="shared" si="296"/>
        <v>04 April</v>
      </c>
      <c r="AW2736" s="19">
        <f t="shared" si="297"/>
        <v>11.240085417937767</v>
      </c>
      <c r="AX2736" s="19">
        <f t="shared" si="298"/>
        <v>11.240085417937767</v>
      </c>
      <c r="AY2736" s="19" t="e">
        <f>VLOOKUP(AG2736,Cías!$A$1:$E$10000,5,0)</f>
        <v>#N/A</v>
      </c>
      <c r="AZ2736" s="19" t="str">
        <f t="shared" si="299"/>
        <v>1013227</v>
      </c>
      <c r="BA2736" s="19" t="str">
        <f t="shared" si="300"/>
        <v>COMPAÑIA DE TRANSPORTE PESADO</v>
      </c>
      <c r="BB2736" s="19" t="e">
        <f>VLOOKUP(AG2736,Cías!$A$1:$E$10000,3,0)</f>
        <v>#N/A</v>
      </c>
      <c r="BC2736" s="19"/>
      <c r="BD2736" s="19"/>
      <c r="BE2736" s="19"/>
      <c r="BF2736" s="19"/>
      <c r="BG2736" s="19"/>
      <c r="BH2736" s="19"/>
      <c r="BI2736" s="19"/>
      <c r="BJ2736" s="19"/>
    </row>
    <row r="2737" spans="1:62" ht="15" x14ac:dyDescent="0.2">
      <c r="A2737" s="19" t="s">
        <v>22135</v>
      </c>
      <c r="B2737" s="19" t="s">
        <v>1479</v>
      </c>
      <c r="C2737" s="43">
        <v>44668</v>
      </c>
      <c r="D2737" s="44">
        <v>0.90902777777777999</v>
      </c>
      <c r="E2737" s="19" t="s">
        <v>22136</v>
      </c>
      <c r="F2737" s="19" t="s">
        <v>1481</v>
      </c>
      <c r="G2737" s="19" t="s">
        <v>1481</v>
      </c>
      <c r="H2737" s="45">
        <v>0</v>
      </c>
      <c r="I2737" s="45">
        <v>0</v>
      </c>
      <c r="J2737" s="19" t="s">
        <v>1482</v>
      </c>
      <c r="K2737" s="19" t="s">
        <v>22137</v>
      </c>
      <c r="L2737" s="19" t="s">
        <v>22138</v>
      </c>
      <c r="M2737" s="19" t="s">
        <v>22139</v>
      </c>
      <c r="N2737" s="19" t="s">
        <v>22135</v>
      </c>
      <c r="O2737" s="19" t="s">
        <v>371</v>
      </c>
      <c r="P2737" s="19" t="s">
        <v>372</v>
      </c>
      <c r="Q2737" s="46">
        <v>480</v>
      </c>
      <c r="R2737" s="19" t="s">
        <v>1544</v>
      </c>
      <c r="S2737" s="19" t="s">
        <v>2651</v>
      </c>
      <c r="T2737" s="19" t="s">
        <v>2652</v>
      </c>
      <c r="U2737" s="19" t="s">
        <v>5389</v>
      </c>
      <c r="V2737" s="19" t="s">
        <v>5390</v>
      </c>
      <c r="W2737" s="19" t="s">
        <v>1865</v>
      </c>
      <c r="X2737" s="19" t="s">
        <v>5391</v>
      </c>
      <c r="Y2737" s="19" t="s">
        <v>1867</v>
      </c>
      <c r="Z2737" s="19" t="s">
        <v>1868</v>
      </c>
      <c r="AA2737" s="46">
        <v>30</v>
      </c>
      <c r="AB2737" s="19" t="s">
        <v>450</v>
      </c>
      <c r="AC2737" s="19" t="s">
        <v>47</v>
      </c>
      <c r="AD2737" s="19" t="s">
        <v>3310</v>
      </c>
      <c r="AE2737" s="19" t="s">
        <v>3311</v>
      </c>
      <c r="AF2737" s="19" t="s">
        <v>1719</v>
      </c>
      <c r="AG2737" s="19" t="s">
        <v>3312</v>
      </c>
      <c r="AH2737" s="19" t="s">
        <v>1594</v>
      </c>
      <c r="AI2737" s="19" t="s">
        <v>1595</v>
      </c>
      <c r="AJ2737" s="45">
        <v>0.05</v>
      </c>
      <c r="AK2737" s="45">
        <v>24</v>
      </c>
      <c r="AL2737" s="19" t="s">
        <v>1501</v>
      </c>
      <c r="AM2737" s="46">
        <v>40280</v>
      </c>
      <c r="AN2737" s="46">
        <v>24040</v>
      </c>
      <c r="AO2737" s="46">
        <v>16240</v>
      </c>
      <c r="AP2737" s="45">
        <v>91.2</v>
      </c>
      <c r="AQ2737" s="45"/>
      <c r="AR2737" s="45" t="str">
        <f>IFERROR(VLOOKUP(AB2737,'Pedidos marco'!$A$1:$D$10000,4,0)," ")</f>
        <v xml:space="preserve"> </v>
      </c>
      <c r="AS2737" s="45">
        <f t="shared" si="294"/>
        <v>17</v>
      </c>
      <c r="AT2737" s="45" t="str">
        <f t="shared" si="295"/>
        <v>17</v>
      </c>
      <c r="AU2737" s="47">
        <v>24</v>
      </c>
      <c r="AV2737" s="19" t="str">
        <f t="shared" si="296"/>
        <v>04 April</v>
      </c>
      <c r="AW2737" s="19">
        <f t="shared" si="297"/>
        <v>0.19</v>
      </c>
      <c r="AX2737" s="19">
        <f t="shared" si="298"/>
        <v>3.8000000000000003</v>
      </c>
      <c r="AY2737" s="19" t="e">
        <f>VLOOKUP(AG2737,Cías!$A$1:$E$10000,5,0)</f>
        <v>#N/A</v>
      </c>
      <c r="AZ2737" s="19" t="str">
        <f t="shared" si="299"/>
        <v>1013860</v>
      </c>
      <c r="BA2737" s="19" t="str">
        <f t="shared" si="300"/>
        <v>BEDON AYALA SIXTO LEONIDAS</v>
      </c>
      <c r="BB2737" s="19" t="e">
        <f>VLOOKUP(AG2737,Cías!$A$1:$E$10000,3,0)</f>
        <v>#N/A</v>
      </c>
      <c r="BC2737" s="19"/>
      <c r="BD2737" s="19"/>
      <c r="BE2737" s="19"/>
      <c r="BF2737" s="19"/>
      <c r="BG2737" s="19"/>
      <c r="BH2737" s="19"/>
      <c r="BI2737" s="19"/>
      <c r="BJ2737" s="19"/>
    </row>
    <row r="2738" spans="1:62" ht="15" x14ac:dyDescent="0.2">
      <c r="A2738" s="19" t="s">
        <v>22140</v>
      </c>
      <c r="B2738" s="19" t="s">
        <v>1479</v>
      </c>
      <c r="C2738" s="43">
        <v>44668</v>
      </c>
      <c r="D2738" s="44">
        <v>0.91319444444443998</v>
      </c>
      <c r="E2738" s="19" t="s">
        <v>22141</v>
      </c>
      <c r="F2738" s="19" t="s">
        <v>22142</v>
      </c>
      <c r="G2738" s="19" t="s">
        <v>22143</v>
      </c>
      <c r="H2738" s="45">
        <v>3100.8</v>
      </c>
      <c r="I2738" s="45">
        <v>3476.64</v>
      </c>
      <c r="J2738" s="19" t="s">
        <v>1560</v>
      </c>
      <c r="K2738" s="19" t="s">
        <v>22144</v>
      </c>
      <c r="L2738" s="19" t="s">
        <v>22145</v>
      </c>
      <c r="M2738" s="19" t="s">
        <v>22146</v>
      </c>
      <c r="N2738" s="19" t="s">
        <v>22140</v>
      </c>
      <c r="O2738" s="19" t="s">
        <v>1603</v>
      </c>
      <c r="P2738" s="19" t="s">
        <v>1604</v>
      </c>
      <c r="Q2738" s="46">
        <v>480</v>
      </c>
      <c r="R2738" s="19" t="s">
        <v>1544</v>
      </c>
      <c r="S2738" s="19" t="s">
        <v>7178</v>
      </c>
      <c r="T2738" s="19" t="s">
        <v>7179</v>
      </c>
      <c r="U2738" s="19" t="s">
        <v>8455</v>
      </c>
      <c r="V2738" s="19" t="s">
        <v>8456</v>
      </c>
      <c r="W2738" s="19" t="s">
        <v>8457</v>
      </c>
      <c r="X2738" s="19" t="s">
        <v>8458</v>
      </c>
      <c r="Y2738" s="19" t="s">
        <v>8459</v>
      </c>
      <c r="Z2738" s="19" t="s">
        <v>8460</v>
      </c>
      <c r="AA2738" s="46">
        <v>482</v>
      </c>
      <c r="AB2738" s="19" t="s">
        <v>5402</v>
      </c>
      <c r="AC2738" s="19" t="s">
        <v>54</v>
      </c>
      <c r="AD2738" s="19" t="s">
        <v>5403</v>
      </c>
      <c r="AE2738" s="19" t="s">
        <v>5404</v>
      </c>
      <c r="AF2738" s="19" t="s">
        <v>1719</v>
      </c>
      <c r="AG2738" s="19" t="s">
        <v>5405</v>
      </c>
      <c r="AH2738" s="19" t="s">
        <v>1594</v>
      </c>
      <c r="AI2738" s="19" t="s">
        <v>1595</v>
      </c>
      <c r="AJ2738" s="45">
        <v>0.05</v>
      </c>
      <c r="AK2738" s="45">
        <v>24</v>
      </c>
      <c r="AL2738" s="19" t="s">
        <v>1501</v>
      </c>
      <c r="AM2738" s="46">
        <v>39860</v>
      </c>
      <c r="AN2738" s="46">
        <v>24040</v>
      </c>
      <c r="AO2738" s="46">
        <v>15820</v>
      </c>
      <c r="AP2738" s="45">
        <v>576</v>
      </c>
      <c r="AQ2738" s="45"/>
      <c r="AR2738" s="45" t="str">
        <f>IFERROR(VLOOKUP(AB2738,'Pedidos marco'!$A$1:$D$10000,4,0)," ")</f>
        <v xml:space="preserve"> </v>
      </c>
      <c r="AS2738" s="45">
        <f t="shared" si="294"/>
        <v>17</v>
      </c>
      <c r="AT2738" s="45" t="str">
        <f t="shared" si="295"/>
        <v>17</v>
      </c>
      <c r="AU2738" s="47">
        <v>24</v>
      </c>
      <c r="AV2738" s="19" t="str">
        <f t="shared" si="296"/>
        <v>04 April</v>
      </c>
      <c r="AW2738" s="19">
        <f t="shared" si="297"/>
        <v>1.2</v>
      </c>
      <c r="AX2738" s="19">
        <f t="shared" si="298"/>
        <v>24</v>
      </c>
      <c r="AY2738" s="19" t="e">
        <f>VLOOKUP(AG2738,Cías!$A$1:$E$10000,5,0)</f>
        <v>#N/A</v>
      </c>
      <c r="AZ2738" s="19" t="str">
        <f t="shared" si="299"/>
        <v>1013571</v>
      </c>
      <c r="BA2738" s="19" t="str">
        <f t="shared" si="300"/>
        <v>BENAVIDES BAEZ RODRIGO NEPTALI</v>
      </c>
      <c r="BB2738" s="19" t="e">
        <f>VLOOKUP(AG2738,Cías!$A$1:$E$10000,3,0)</f>
        <v>#N/A</v>
      </c>
      <c r="BC2738" s="19"/>
      <c r="BD2738" s="19"/>
      <c r="BE2738" s="19"/>
      <c r="BF2738" s="19"/>
      <c r="BG2738" s="19"/>
      <c r="BH2738" s="19"/>
      <c r="BI2738" s="19"/>
      <c r="BJ2738" s="19"/>
    </row>
    <row r="2739" spans="1:62" ht="15" x14ac:dyDescent="0.2">
      <c r="A2739" s="19" t="s">
        <v>22147</v>
      </c>
      <c r="B2739" s="19" t="s">
        <v>1479</v>
      </c>
      <c r="C2739" s="43">
        <v>44668</v>
      </c>
      <c r="D2739" s="44">
        <v>0.91597222222221997</v>
      </c>
      <c r="E2739" s="19" t="s">
        <v>22148</v>
      </c>
      <c r="F2739" s="19" t="s">
        <v>22149</v>
      </c>
      <c r="G2739" s="19" t="s">
        <v>22150</v>
      </c>
      <c r="H2739" s="45">
        <v>2287.17</v>
      </c>
      <c r="I2739" s="45">
        <v>2564.39</v>
      </c>
      <c r="J2739" s="19" t="s">
        <v>1560</v>
      </c>
      <c r="K2739" s="19" t="s">
        <v>22151</v>
      </c>
      <c r="L2739" s="19" t="s">
        <v>22152</v>
      </c>
      <c r="M2739" s="19" t="s">
        <v>22153</v>
      </c>
      <c r="N2739" s="19" t="s">
        <v>22147</v>
      </c>
      <c r="O2739" s="19" t="s">
        <v>367</v>
      </c>
      <c r="P2739" s="19" t="s">
        <v>368</v>
      </c>
      <c r="Q2739" s="46">
        <v>360</v>
      </c>
      <c r="R2739" s="19" t="s">
        <v>1544</v>
      </c>
      <c r="S2739" s="19" t="s">
        <v>1754</v>
      </c>
      <c r="T2739" s="19" t="s">
        <v>104</v>
      </c>
      <c r="U2739" s="19" t="s">
        <v>3011</v>
      </c>
      <c r="V2739" s="19" t="s">
        <v>3012</v>
      </c>
      <c r="W2739" s="19" t="s">
        <v>1548</v>
      </c>
      <c r="X2739" s="19" t="s">
        <v>3013</v>
      </c>
      <c r="Y2739" s="19" t="s">
        <v>1684</v>
      </c>
      <c r="Z2739" s="19" t="s">
        <v>1685</v>
      </c>
      <c r="AA2739" s="46">
        <v>198</v>
      </c>
      <c r="AB2739" s="19" t="s">
        <v>493</v>
      </c>
      <c r="AC2739" s="19" t="s">
        <v>135</v>
      </c>
      <c r="AD2739" s="19" t="s">
        <v>4204</v>
      </c>
      <c r="AE2739" s="19" t="s">
        <v>1481</v>
      </c>
      <c r="AF2739" s="19" t="s">
        <v>1554</v>
      </c>
      <c r="AG2739" s="19" t="s">
        <v>4205</v>
      </c>
      <c r="AH2739" s="19" t="s">
        <v>1499</v>
      </c>
      <c r="AI2739" s="19" t="s">
        <v>1500</v>
      </c>
      <c r="AJ2739" s="45">
        <v>0</v>
      </c>
      <c r="AK2739" s="45">
        <v>0</v>
      </c>
      <c r="AL2739" s="19" t="s">
        <v>1501</v>
      </c>
      <c r="AM2739" s="46">
        <v>26880</v>
      </c>
      <c r="AN2739" s="46">
        <v>18010</v>
      </c>
      <c r="AO2739" s="46">
        <v>8870</v>
      </c>
      <c r="AP2739" s="45">
        <v>266.39999999999998</v>
      </c>
      <c r="AQ2739" s="45"/>
      <c r="AR2739" s="45" t="str">
        <f>IFERROR(VLOOKUP(AB2739,'Pedidos marco'!$A$1:$D$10000,4,0)," ")</f>
        <v xml:space="preserve"> </v>
      </c>
      <c r="AS2739" s="45">
        <f t="shared" si="294"/>
        <v>17</v>
      </c>
      <c r="AT2739" s="45" t="str">
        <f t="shared" si="295"/>
        <v>17</v>
      </c>
      <c r="AU2739" s="47">
        <v>18</v>
      </c>
      <c r="AV2739" s="19" t="str">
        <f t="shared" si="296"/>
        <v>04 April</v>
      </c>
      <c r="AW2739" s="19">
        <f t="shared" si="297"/>
        <v>0.74</v>
      </c>
      <c r="AX2739" s="19">
        <f t="shared" si="298"/>
        <v>14.799999999999999</v>
      </c>
      <c r="AY2739" s="19" t="e">
        <f>VLOOKUP(AG2739,Cías!$A$1:$E$10000,5,0)</f>
        <v>#N/A</v>
      </c>
      <c r="AZ2739" s="19" t="str">
        <f t="shared" si="299"/>
        <v>1020060</v>
      </c>
      <c r="BA2739" s="19" t="str">
        <f t="shared" si="300"/>
        <v>FUERTES RUEDA HUGO BALDOMERO</v>
      </c>
      <c r="BB2739" s="19" t="e">
        <f>VLOOKUP(AG2739,Cías!$A$1:$E$10000,3,0)</f>
        <v>#N/A</v>
      </c>
      <c r="BC2739" s="19"/>
      <c r="BD2739" s="19"/>
      <c r="BE2739" s="19"/>
      <c r="BF2739" s="19"/>
      <c r="BG2739" s="19"/>
      <c r="BH2739" s="19"/>
      <c r="BI2739" s="19"/>
      <c r="BJ2739" s="19"/>
    </row>
    <row r="2740" spans="1:62" ht="15" x14ac:dyDescent="0.2">
      <c r="A2740" s="19" t="s">
        <v>22154</v>
      </c>
      <c r="B2740" s="19" t="s">
        <v>1479</v>
      </c>
      <c r="C2740" s="43">
        <v>44668</v>
      </c>
      <c r="D2740" s="44">
        <v>0.91805555555555995</v>
      </c>
      <c r="E2740" s="19" t="s">
        <v>22155</v>
      </c>
      <c r="F2740" s="19" t="s">
        <v>10219</v>
      </c>
      <c r="G2740" s="19" t="s">
        <v>10220</v>
      </c>
      <c r="H2740" s="45">
        <v>3986.54</v>
      </c>
      <c r="I2740" s="45">
        <v>4469.74</v>
      </c>
      <c r="J2740" s="19" t="s">
        <v>2037</v>
      </c>
      <c r="K2740" s="19" t="s">
        <v>10221</v>
      </c>
      <c r="L2740" s="19" t="s">
        <v>22156</v>
      </c>
      <c r="M2740" s="19" t="s">
        <v>22157</v>
      </c>
      <c r="N2740" s="19" t="s">
        <v>22154</v>
      </c>
      <c r="O2740" s="19" t="s">
        <v>1823</v>
      </c>
      <c r="P2740" s="19" t="s">
        <v>1824</v>
      </c>
      <c r="Q2740" s="46">
        <v>31.74</v>
      </c>
      <c r="R2740" s="19" t="s">
        <v>1488</v>
      </c>
      <c r="S2740" s="19" t="s">
        <v>10224</v>
      </c>
      <c r="T2740" s="19" t="s">
        <v>10225</v>
      </c>
      <c r="U2740" s="19" t="s">
        <v>10226</v>
      </c>
      <c r="V2740" s="19" t="s">
        <v>10227</v>
      </c>
      <c r="W2740" s="19" t="s">
        <v>1865</v>
      </c>
      <c r="X2740" s="19" t="s">
        <v>10228</v>
      </c>
      <c r="Y2740" s="19" t="s">
        <v>1867</v>
      </c>
      <c r="Z2740" s="19" t="s">
        <v>1868</v>
      </c>
      <c r="AA2740" s="46">
        <v>30</v>
      </c>
      <c r="AB2740" s="19" t="s">
        <v>432</v>
      </c>
      <c r="AC2740" s="19" t="s">
        <v>12</v>
      </c>
      <c r="AD2740" s="19" t="s">
        <v>4366</v>
      </c>
      <c r="AE2740" s="19" t="s">
        <v>4367</v>
      </c>
      <c r="AF2740" s="19" t="s">
        <v>1497</v>
      </c>
      <c r="AG2740" s="19" t="s">
        <v>4368</v>
      </c>
      <c r="AH2740" s="19" t="s">
        <v>1499</v>
      </c>
      <c r="AI2740" s="19" t="s">
        <v>1500</v>
      </c>
      <c r="AJ2740" s="45">
        <v>0</v>
      </c>
      <c r="AK2740" s="45">
        <v>0</v>
      </c>
      <c r="AL2740" s="19" t="s">
        <v>1501</v>
      </c>
      <c r="AM2740" s="46">
        <v>49700</v>
      </c>
      <c r="AN2740" s="46">
        <v>31740</v>
      </c>
      <c r="AO2740" s="46">
        <v>17960</v>
      </c>
      <c r="AP2740" s="45">
        <v>163.46</v>
      </c>
      <c r="AQ2740" s="45"/>
      <c r="AR2740" s="45" t="str">
        <f>IFERROR(VLOOKUP(AB2740,'Pedidos marco'!$A$1:$D$10000,4,0)," ")</f>
        <v xml:space="preserve"> </v>
      </c>
      <c r="AS2740" s="45">
        <f t="shared" si="294"/>
        <v>17</v>
      </c>
      <c r="AT2740" s="45" t="str">
        <f t="shared" si="295"/>
        <v>17</v>
      </c>
      <c r="AU2740" s="47">
        <v>31.74</v>
      </c>
      <c r="AV2740" s="19" t="str">
        <f t="shared" si="296"/>
        <v>04 April</v>
      </c>
      <c r="AW2740" s="19">
        <f t="shared" si="297"/>
        <v>5.149968494013863</v>
      </c>
      <c r="AX2740" s="19">
        <f t="shared" si="298"/>
        <v>5.149968494013863</v>
      </c>
      <c r="AY2740" s="19" t="e">
        <f>VLOOKUP(AG2740,Cías!$A$1:$E$10000,5,0)</f>
        <v>#N/A</v>
      </c>
      <c r="AZ2740" s="19" t="str">
        <f t="shared" si="299"/>
        <v>1013966</v>
      </c>
      <c r="BA2740" s="19" t="str">
        <f t="shared" si="300"/>
        <v>ALMEIDA CHICAIZA MIGUEL ANGEL</v>
      </c>
      <c r="BB2740" s="19" t="e">
        <f>VLOOKUP(AG2740,Cías!$A$1:$E$10000,3,0)</f>
        <v>#N/A</v>
      </c>
      <c r="BC2740" s="19"/>
      <c r="BD2740" s="19"/>
      <c r="BE2740" s="19"/>
      <c r="BF2740" s="19"/>
      <c r="BG2740" s="19"/>
      <c r="BH2740" s="19"/>
      <c r="BI2740" s="19"/>
      <c r="BJ2740" s="19"/>
    </row>
    <row r="2741" spans="1:62" ht="15" x14ac:dyDescent="0.2">
      <c r="A2741" s="19" t="s">
        <v>22158</v>
      </c>
      <c r="B2741" s="19" t="s">
        <v>1479</v>
      </c>
      <c r="C2741" s="43">
        <v>44668</v>
      </c>
      <c r="D2741" s="44">
        <v>0.91874999999999996</v>
      </c>
      <c r="E2741" s="19" t="s">
        <v>22159</v>
      </c>
      <c r="F2741" s="19" t="s">
        <v>22160</v>
      </c>
      <c r="G2741" s="19" t="s">
        <v>22161</v>
      </c>
      <c r="H2741" s="45">
        <v>2985.6</v>
      </c>
      <c r="I2741" s="45">
        <v>3347.47</v>
      </c>
      <c r="J2741" s="19" t="s">
        <v>1560</v>
      </c>
      <c r="K2741" s="19" t="s">
        <v>22162</v>
      </c>
      <c r="L2741" s="19" t="s">
        <v>22163</v>
      </c>
      <c r="M2741" s="19" t="s">
        <v>22164</v>
      </c>
      <c r="N2741" s="19" t="s">
        <v>22158</v>
      </c>
      <c r="O2741" s="19" t="s">
        <v>1641</v>
      </c>
      <c r="P2741" s="19" t="s">
        <v>1642</v>
      </c>
      <c r="Q2741" s="46">
        <v>480</v>
      </c>
      <c r="R2741" s="19" t="s">
        <v>1544</v>
      </c>
      <c r="S2741" s="19" t="s">
        <v>7178</v>
      </c>
      <c r="T2741" s="19" t="s">
        <v>7179</v>
      </c>
      <c r="U2741" s="19" t="s">
        <v>22165</v>
      </c>
      <c r="V2741" s="19" t="s">
        <v>22166</v>
      </c>
      <c r="W2741" s="19" t="s">
        <v>3679</v>
      </c>
      <c r="X2741" s="19" t="s">
        <v>22167</v>
      </c>
      <c r="Y2741" s="19" t="s">
        <v>3681</v>
      </c>
      <c r="Z2741" s="19" t="s">
        <v>3682</v>
      </c>
      <c r="AA2741" s="46">
        <v>446</v>
      </c>
      <c r="AB2741" s="19" t="s">
        <v>430</v>
      </c>
      <c r="AC2741" s="19" t="s">
        <v>8</v>
      </c>
      <c r="AD2741" s="19" t="s">
        <v>2823</v>
      </c>
      <c r="AE2741" s="19" t="s">
        <v>2824</v>
      </c>
      <c r="AF2741" s="19" t="s">
        <v>1719</v>
      </c>
      <c r="AG2741" s="19" t="s">
        <v>2825</v>
      </c>
      <c r="AH2741" s="19" t="s">
        <v>1499</v>
      </c>
      <c r="AI2741" s="19" t="s">
        <v>1500</v>
      </c>
      <c r="AJ2741" s="45">
        <v>0</v>
      </c>
      <c r="AK2741" s="45">
        <v>0</v>
      </c>
      <c r="AL2741" s="19" t="s">
        <v>1501</v>
      </c>
      <c r="AM2741" s="46">
        <v>38270</v>
      </c>
      <c r="AN2741" s="46">
        <v>24010</v>
      </c>
      <c r="AO2741" s="46">
        <v>14260</v>
      </c>
      <c r="AP2741" s="45">
        <v>566.4</v>
      </c>
      <c r="AQ2741" s="45"/>
      <c r="AR2741" s="45" t="str">
        <f>IFERROR(VLOOKUP(AB2741,'Pedidos marco'!$A$1:$D$10000,4,0)," ")</f>
        <v xml:space="preserve"> </v>
      </c>
      <c r="AS2741" s="45">
        <f t="shared" si="294"/>
        <v>17</v>
      </c>
      <c r="AT2741" s="45" t="str">
        <f t="shared" si="295"/>
        <v>17</v>
      </c>
      <c r="AU2741" s="47">
        <v>24</v>
      </c>
      <c r="AV2741" s="19" t="str">
        <f t="shared" si="296"/>
        <v>04 April</v>
      </c>
      <c r="AW2741" s="19">
        <f t="shared" si="297"/>
        <v>1.18</v>
      </c>
      <c r="AX2741" s="19">
        <f t="shared" si="298"/>
        <v>23.599999999999998</v>
      </c>
      <c r="AY2741" s="19" t="e">
        <f>VLOOKUP(AG2741,Cías!$A$1:$E$10000,5,0)</f>
        <v>#N/A</v>
      </c>
      <c r="AZ2741" s="19" t="str">
        <f t="shared" si="299"/>
        <v>1013946</v>
      </c>
      <c r="BA2741" s="19" t="str">
        <f t="shared" si="300"/>
        <v>ALBUJA RUIZ CESAR UBEN</v>
      </c>
      <c r="BB2741" s="19" t="e">
        <f>VLOOKUP(AG2741,Cías!$A$1:$E$10000,3,0)</f>
        <v>#N/A</v>
      </c>
      <c r="BC2741" s="19"/>
      <c r="BD2741" s="19"/>
      <c r="BE2741" s="19"/>
      <c r="BF2741" s="19"/>
      <c r="BG2741" s="19"/>
      <c r="BH2741" s="19"/>
      <c r="BI2741" s="19"/>
      <c r="BJ2741" s="19"/>
    </row>
    <row r="2742" spans="1:62" ht="15" x14ac:dyDescent="0.2">
      <c r="A2742" s="19" t="s">
        <v>22168</v>
      </c>
      <c r="B2742" s="19" t="s">
        <v>1479</v>
      </c>
      <c r="C2742" s="43">
        <v>44668</v>
      </c>
      <c r="D2742" s="44">
        <v>0.92083333333332995</v>
      </c>
      <c r="E2742" s="19" t="s">
        <v>22169</v>
      </c>
      <c r="F2742" s="19" t="s">
        <v>22170</v>
      </c>
      <c r="G2742" s="19" t="s">
        <v>22171</v>
      </c>
      <c r="H2742" s="45">
        <v>3278.88</v>
      </c>
      <c r="I2742" s="45">
        <v>3676.31</v>
      </c>
      <c r="J2742" s="19" t="s">
        <v>1560</v>
      </c>
      <c r="K2742" s="19" t="s">
        <v>22172</v>
      </c>
      <c r="L2742" s="19" t="s">
        <v>22173</v>
      </c>
      <c r="M2742" s="19" t="s">
        <v>22174</v>
      </c>
      <c r="N2742" s="19" t="s">
        <v>22168</v>
      </c>
      <c r="O2742" s="19" t="s">
        <v>367</v>
      </c>
      <c r="P2742" s="19" t="s">
        <v>368</v>
      </c>
      <c r="Q2742" s="46">
        <v>480</v>
      </c>
      <c r="R2742" s="19" t="s">
        <v>1544</v>
      </c>
      <c r="S2742" s="19" t="s">
        <v>3305</v>
      </c>
      <c r="T2742" s="19" t="s">
        <v>3306</v>
      </c>
      <c r="U2742" s="19" t="s">
        <v>3307</v>
      </c>
      <c r="V2742" s="19" t="s">
        <v>3308</v>
      </c>
      <c r="W2742" s="19" t="s">
        <v>1627</v>
      </c>
      <c r="X2742" s="19" t="s">
        <v>3309</v>
      </c>
      <c r="Y2742" s="19" t="s">
        <v>1629</v>
      </c>
      <c r="Z2742" s="19" t="s">
        <v>1630</v>
      </c>
      <c r="AA2742" s="46">
        <v>40</v>
      </c>
      <c r="AB2742" s="19" t="s">
        <v>1419</v>
      </c>
      <c r="AC2742" s="19" t="s">
        <v>1390</v>
      </c>
      <c r="AD2742" s="19" t="s">
        <v>2481</v>
      </c>
      <c r="AE2742" s="19" t="s">
        <v>2482</v>
      </c>
      <c r="AF2742" s="19" t="s">
        <v>1719</v>
      </c>
      <c r="AG2742" s="19" t="s">
        <v>2483</v>
      </c>
      <c r="AH2742" s="19" t="s">
        <v>1594</v>
      </c>
      <c r="AI2742" s="19" t="s">
        <v>1595</v>
      </c>
      <c r="AJ2742" s="45">
        <v>0.05</v>
      </c>
      <c r="AK2742" s="45">
        <v>24</v>
      </c>
      <c r="AL2742" s="19" t="s">
        <v>1501</v>
      </c>
      <c r="AM2742" s="46">
        <v>40760</v>
      </c>
      <c r="AN2742" s="46">
        <v>24000</v>
      </c>
      <c r="AO2742" s="46">
        <v>16760</v>
      </c>
      <c r="AP2742" s="45">
        <v>100.8</v>
      </c>
      <c r="AQ2742" s="45"/>
      <c r="AR2742" s="45" t="str">
        <f>IFERROR(VLOOKUP(AB2742,'Pedidos marco'!$A$1:$D$10000,4,0)," ")</f>
        <v xml:space="preserve"> </v>
      </c>
      <c r="AS2742" s="45">
        <f t="shared" si="294"/>
        <v>17</v>
      </c>
      <c r="AT2742" s="45" t="str">
        <f t="shared" si="295"/>
        <v>17</v>
      </c>
      <c r="AU2742" s="47">
        <v>24</v>
      </c>
      <c r="AV2742" s="19" t="str">
        <f t="shared" si="296"/>
        <v>04 April</v>
      </c>
      <c r="AW2742" s="19">
        <f t="shared" si="297"/>
        <v>0.21</v>
      </c>
      <c r="AX2742" s="19">
        <f t="shared" si="298"/>
        <v>4.2</v>
      </c>
      <c r="AY2742" s="19" t="e">
        <f>VLOOKUP(AG2742,Cías!$A$1:$E$10000,5,0)</f>
        <v>#N/A</v>
      </c>
      <c r="AZ2742" s="19" t="str">
        <f t="shared" si="299"/>
        <v>10007064</v>
      </c>
      <c r="BA2742" s="19" t="str">
        <f t="shared" si="300"/>
        <v>GUERRERO HUALPA WILSON GILBERTO</v>
      </c>
      <c r="BB2742" s="19" t="e">
        <f>VLOOKUP(AG2742,Cías!$A$1:$E$10000,3,0)</f>
        <v>#N/A</v>
      </c>
      <c r="BC2742" s="19"/>
      <c r="BD2742" s="19"/>
      <c r="BE2742" s="19"/>
      <c r="BF2742" s="19"/>
      <c r="BG2742" s="19"/>
      <c r="BH2742" s="19"/>
      <c r="BI2742" s="19"/>
      <c r="BJ2742" s="19"/>
    </row>
    <row r="2743" spans="1:62" ht="15" x14ac:dyDescent="0.2">
      <c r="A2743" s="19" t="s">
        <v>22175</v>
      </c>
      <c r="B2743" s="19" t="s">
        <v>1479</v>
      </c>
      <c r="C2743" s="43">
        <v>44668</v>
      </c>
      <c r="D2743" s="44">
        <v>0.92430555555556004</v>
      </c>
      <c r="E2743" s="19" t="s">
        <v>22176</v>
      </c>
      <c r="F2743" s="19" t="s">
        <v>1481</v>
      </c>
      <c r="G2743" s="19" t="s">
        <v>1481</v>
      </c>
      <c r="H2743" s="45">
        <v>0</v>
      </c>
      <c r="I2743" s="45">
        <v>0</v>
      </c>
      <c r="J2743" s="19" t="s">
        <v>1482</v>
      </c>
      <c r="K2743" s="19" t="s">
        <v>22177</v>
      </c>
      <c r="L2743" s="19" t="s">
        <v>22178</v>
      </c>
      <c r="M2743" s="19" t="s">
        <v>22179</v>
      </c>
      <c r="N2743" s="19" t="s">
        <v>22175</v>
      </c>
      <c r="O2743" s="19" t="s">
        <v>371</v>
      </c>
      <c r="P2743" s="19" t="s">
        <v>372</v>
      </c>
      <c r="Q2743" s="46">
        <v>480</v>
      </c>
      <c r="R2743" s="19" t="s">
        <v>1544</v>
      </c>
      <c r="S2743" s="19" t="s">
        <v>2384</v>
      </c>
      <c r="T2743" s="19" t="s">
        <v>2385</v>
      </c>
      <c r="U2743" s="19" t="s">
        <v>2386</v>
      </c>
      <c r="V2743" s="19" t="s">
        <v>2387</v>
      </c>
      <c r="W2743" s="19" t="s">
        <v>415</v>
      </c>
      <c r="X2743" s="19" t="s">
        <v>2388</v>
      </c>
      <c r="Y2743" s="19" t="s">
        <v>2389</v>
      </c>
      <c r="Z2743" s="19" t="s">
        <v>2390</v>
      </c>
      <c r="AA2743" s="46">
        <v>101</v>
      </c>
      <c r="AB2743" s="19" t="s">
        <v>550</v>
      </c>
      <c r="AC2743" s="19" t="s">
        <v>252</v>
      </c>
      <c r="AD2743" s="19" t="s">
        <v>2391</v>
      </c>
      <c r="AE2743" s="19" t="s">
        <v>2392</v>
      </c>
      <c r="AF2743" s="19" t="s">
        <v>1719</v>
      </c>
      <c r="AG2743" s="19" t="s">
        <v>2393</v>
      </c>
      <c r="AH2743" s="19" t="s">
        <v>1499</v>
      </c>
      <c r="AI2743" s="19" t="s">
        <v>1500</v>
      </c>
      <c r="AJ2743" s="45">
        <v>0</v>
      </c>
      <c r="AK2743" s="45">
        <v>0</v>
      </c>
      <c r="AL2743" s="19" t="s">
        <v>1501</v>
      </c>
      <c r="AM2743" s="46">
        <v>39680</v>
      </c>
      <c r="AN2743" s="46">
        <v>24060</v>
      </c>
      <c r="AO2743" s="46">
        <v>15620</v>
      </c>
      <c r="AP2743" s="45">
        <v>244.8</v>
      </c>
      <c r="AQ2743" s="45"/>
      <c r="AR2743" s="45" t="str">
        <f>IFERROR(VLOOKUP(AB2743,'Pedidos marco'!$A$1:$D$10000,4,0)," ")</f>
        <v xml:space="preserve"> </v>
      </c>
      <c r="AS2743" s="45">
        <f t="shared" si="294"/>
        <v>17</v>
      </c>
      <c r="AT2743" s="45" t="str">
        <f t="shared" si="295"/>
        <v>17</v>
      </c>
      <c r="AU2743" s="47">
        <v>24</v>
      </c>
      <c r="AV2743" s="19" t="str">
        <f t="shared" si="296"/>
        <v>04 April</v>
      </c>
      <c r="AW2743" s="19">
        <f t="shared" si="297"/>
        <v>0.51</v>
      </c>
      <c r="AX2743" s="19">
        <f t="shared" si="298"/>
        <v>10.200000000000001</v>
      </c>
      <c r="AY2743" s="19" t="e">
        <f>VLOOKUP(AG2743,Cías!$A$1:$E$10000,5,0)</f>
        <v>#N/A</v>
      </c>
      <c r="AZ2743" s="19" t="str">
        <f t="shared" si="299"/>
        <v>1013768</v>
      </c>
      <c r="BA2743" s="19" t="str">
        <f t="shared" si="300"/>
        <v>PROAÑO MESIAS JOSELITO</v>
      </c>
      <c r="BB2743" s="19" t="e">
        <f>VLOOKUP(AG2743,Cías!$A$1:$E$10000,3,0)</f>
        <v>#N/A</v>
      </c>
      <c r="BC2743" s="19"/>
      <c r="BD2743" s="19"/>
      <c r="BE2743" s="19"/>
      <c r="BF2743" s="19"/>
      <c r="BG2743" s="19"/>
      <c r="BH2743" s="19"/>
      <c r="BI2743" s="19"/>
      <c r="BJ2743" s="19"/>
    </row>
    <row r="2744" spans="1:62" ht="15" x14ac:dyDescent="0.2">
      <c r="A2744" s="19" t="s">
        <v>22180</v>
      </c>
      <c r="B2744" s="19" t="s">
        <v>1479</v>
      </c>
      <c r="C2744" s="43">
        <v>44668</v>
      </c>
      <c r="D2744" s="44">
        <v>0.93333333333333002</v>
      </c>
      <c r="E2744" s="19" t="s">
        <v>22181</v>
      </c>
      <c r="F2744" s="19" t="s">
        <v>22182</v>
      </c>
      <c r="G2744" s="19" t="s">
        <v>22183</v>
      </c>
      <c r="H2744" s="45">
        <v>2469.6</v>
      </c>
      <c r="I2744" s="45">
        <v>2768.93</v>
      </c>
      <c r="J2744" s="19" t="s">
        <v>1560</v>
      </c>
      <c r="K2744" s="19" t="s">
        <v>22184</v>
      </c>
      <c r="L2744" s="19" t="s">
        <v>22185</v>
      </c>
      <c r="M2744" s="19" t="s">
        <v>22186</v>
      </c>
      <c r="N2744" s="19" t="s">
        <v>22180</v>
      </c>
      <c r="O2744" s="19" t="s">
        <v>367</v>
      </c>
      <c r="P2744" s="19" t="s">
        <v>368</v>
      </c>
      <c r="Q2744" s="46">
        <v>360</v>
      </c>
      <c r="R2744" s="19" t="s">
        <v>1544</v>
      </c>
      <c r="S2744" s="19" t="s">
        <v>3320</v>
      </c>
      <c r="T2744" s="19" t="s">
        <v>228</v>
      </c>
      <c r="U2744" s="19" t="s">
        <v>22187</v>
      </c>
      <c r="V2744" s="19" t="s">
        <v>22188</v>
      </c>
      <c r="W2744" s="19" t="s">
        <v>2092</v>
      </c>
      <c r="X2744" s="19" t="s">
        <v>22189</v>
      </c>
      <c r="Y2744" s="19" t="s">
        <v>2094</v>
      </c>
      <c r="Z2744" s="19" t="s">
        <v>2095</v>
      </c>
      <c r="AA2744" s="46">
        <v>130</v>
      </c>
      <c r="AB2744" s="19" t="s">
        <v>538</v>
      </c>
      <c r="AC2744" s="19" t="s">
        <v>228</v>
      </c>
      <c r="AD2744" s="19" t="s">
        <v>4467</v>
      </c>
      <c r="AE2744" s="19" t="s">
        <v>4468</v>
      </c>
      <c r="AF2744" s="19" t="s">
        <v>1554</v>
      </c>
      <c r="AG2744" s="19" t="s">
        <v>4469</v>
      </c>
      <c r="AH2744" s="19" t="s">
        <v>1499</v>
      </c>
      <c r="AI2744" s="19" t="s">
        <v>1500</v>
      </c>
      <c r="AJ2744" s="45">
        <v>0</v>
      </c>
      <c r="AK2744" s="45">
        <v>0</v>
      </c>
      <c r="AL2744" s="19" t="s">
        <v>1501</v>
      </c>
      <c r="AM2744" s="46">
        <v>27680</v>
      </c>
      <c r="AN2744" s="46">
        <v>18010</v>
      </c>
      <c r="AO2744" s="46">
        <v>9670</v>
      </c>
      <c r="AP2744" s="45">
        <v>194.4</v>
      </c>
      <c r="AQ2744" s="45"/>
      <c r="AR2744" s="45" t="str">
        <f>IFERROR(VLOOKUP(AB2744,'Pedidos marco'!$A$1:$D$10000,4,0)," ")</f>
        <v xml:space="preserve"> </v>
      </c>
      <c r="AS2744" s="45">
        <f t="shared" si="294"/>
        <v>17</v>
      </c>
      <c r="AT2744" s="45" t="str">
        <f t="shared" si="295"/>
        <v>17</v>
      </c>
      <c r="AU2744" s="47">
        <v>18</v>
      </c>
      <c r="AV2744" s="19" t="str">
        <f t="shared" si="296"/>
        <v>04 April</v>
      </c>
      <c r="AW2744" s="19">
        <f t="shared" si="297"/>
        <v>0.54</v>
      </c>
      <c r="AX2744" s="19">
        <f t="shared" si="298"/>
        <v>10.8</v>
      </c>
      <c r="AY2744" s="19" t="e">
        <f>VLOOKUP(AG2744,Cías!$A$1:$E$10000,5,0)</f>
        <v>#N/A</v>
      </c>
      <c r="AZ2744" s="19" t="str">
        <f t="shared" si="299"/>
        <v>1023011</v>
      </c>
      <c r="BA2744" s="19" t="str">
        <f t="shared" si="300"/>
        <v>PALOMEQUE CAIZA LUIS FERNANDO</v>
      </c>
      <c r="BB2744" s="19" t="e">
        <f>VLOOKUP(AG2744,Cías!$A$1:$E$10000,3,0)</f>
        <v>#N/A</v>
      </c>
      <c r="BC2744" s="19"/>
      <c r="BD2744" s="19"/>
      <c r="BE2744" s="19"/>
      <c r="BF2744" s="19"/>
      <c r="BG2744" s="19"/>
      <c r="BH2744" s="19"/>
      <c r="BI2744" s="19"/>
      <c r="BJ2744" s="19"/>
    </row>
    <row r="2745" spans="1:62" ht="15" x14ac:dyDescent="0.2">
      <c r="A2745" s="19" t="s">
        <v>22190</v>
      </c>
      <c r="B2745" s="19" t="s">
        <v>1479</v>
      </c>
      <c r="C2745" s="43">
        <v>44668</v>
      </c>
      <c r="D2745" s="44">
        <v>0.93958333333333</v>
      </c>
      <c r="E2745" s="19" t="s">
        <v>22191</v>
      </c>
      <c r="F2745" s="19" t="s">
        <v>1481</v>
      </c>
      <c r="G2745" s="19" t="s">
        <v>1481</v>
      </c>
      <c r="H2745" s="45">
        <v>0</v>
      </c>
      <c r="I2745" s="45">
        <v>0</v>
      </c>
      <c r="J2745" s="19" t="s">
        <v>1482</v>
      </c>
      <c r="K2745" s="19" t="s">
        <v>13612</v>
      </c>
      <c r="L2745" s="19" t="s">
        <v>22192</v>
      </c>
      <c r="M2745" s="19" t="s">
        <v>22193</v>
      </c>
      <c r="N2745" s="19" t="s">
        <v>22190</v>
      </c>
      <c r="O2745" s="19" t="s">
        <v>1486</v>
      </c>
      <c r="P2745" s="19" t="s">
        <v>1487</v>
      </c>
      <c r="Q2745" s="46">
        <v>32.71</v>
      </c>
      <c r="R2745" s="19" t="s">
        <v>1488</v>
      </c>
      <c r="S2745" s="19" t="s">
        <v>2853</v>
      </c>
      <c r="T2745" s="19" t="s">
        <v>2854</v>
      </c>
      <c r="U2745" s="19" t="s">
        <v>13615</v>
      </c>
      <c r="V2745" s="19" t="s">
        <v>13616</v>
      </c>
      <c r="W2745" s="19" t="s">
        <v>1586</v>
      </c>
      <c r="X2745" s="19" t="s">
        <v>13617</v>
      </c>
      <c r="Y2745" s="19" t="s">
        <v>1588</v>
      </c>
      <c r="Z2745" s="19" t="s">
        <v>1589</v>
      </c>
      <c r="AA2745" s="46">
        <v>250</v>
      </c>
      <c r="AB2745" s="19" t="s">
        <v>473</v>
      </c>
      <c r="AC2745" s="19" t="s">
        <v>96</v>
      </c>
      <c r="AD2745" s="19" t="s">
        <v>6649</v>
      </c>
      <c r="AE2745" s="19" t="s">
        <v>1481</v>
      </c>
      <c r="AF2745" s="19" t="s">
        <v>1497</v>
      </c>
      <c r="AG2745" s="19" t="s">
        <v>6650</v>
      </c>
      <c r="AH2745" s="19" t="s">
        <v>1499</v>
      </c>
      <c r="AI2745" s="19" t="s">
        <v>1500</v>
      </c>
      <c r="AJ2745" s="45">
        <v>0</v>
      </c>
      <c r="AK2745" s="45">
        <v>0</v>
      </c>
      <c r="AL2745" s="19" t="s">
        <v>1517</v>
      </c>
      <c r="AM2745" s="46">
        <v>51230</v>
      </c>
      <c r="AN2745" s="46">
        <v>32710</v>
      </c>
      <c r="AO2745" s="46">
        <v>18520</v>
      </c>
      <c r="AP2745" s="45">
        <v>0</v>
      </c>
      <c r="AQ2745" s="45"/>
      <c r="AR2745" s="45" t="str">
        <f>IFERROR(VLOOKUP(AB2745,'Pedidos marco'!$A$1:$D$10000,4,0)," ")</f>
        <v xml:space="preserve"> </v>
      </c>
      <c r="AS2745" s="45">
        <f t="shared" si="294"/>
        <v>17</v>
      </c>
      <c r="AT2745" s="45" t="str">
        <f t="shared" si="295"/>
        <v>17</v>
      </c>
      <c r="AU2745" s="47">
        <v>32.71</v>
      </c>
      <c r="AV2745" s="19" t="str">
        <f t="shared" si="296"/>
        <v>04 April</v>
      </c>
      <c r="AW2745" s="19">
        <f t="shared" si="297"/>
        <v>0</v>
      </c>
      <c r="AX2745" s="19">
        <f t="shared" si="298"/>
        <v>0</v>
      </c>
      <c r="AY2745" s="19" t="e">
        <f>VLOOKUP(AG2745,Cías!$A$1:$E$10000,5,0)</f>
        <v>#N/A</v>
      </c>
      <c r="AZ2745" s="19" t="str">
        <f t="shared" si="299"/>
        <v>1013227</v>
      </c>
      <c r="BA2745" s="19" t="str">
        <f t="shared" si="300"/>
        <v>COMPAÑIA DE TRANSPORTE PESADO</v>
      </c>
      <c r="BB2745" s="19" t="e">
        <f>VLOOKUP(AG2745,Cías!$A$1:$E$10000,3,0)</f>
        <v>#N/A</v>
      </c>
      <c r="BC2745" s="19"/>
      <c r="BD2745" s="19"/>
      <c r="BE2745" s="19"/>
      <c r="BF2745" s="19"/>
      <c r="BG2745" s="19"/>
      <c r="BH2745" s="19"/>
      <c r="BI2745" s="19"/>
      <c r="BJ2745" s="19"/>
    </row>
    <row r="2746" spans="1:62" ht="15" x14ac:dyDescent="0.2">
      <c r="A2746" s="19" t="s">
        <v>22194</v>
      </c>
      <c r="B2746" s="19" t="s">
        <v>1479</v>
      </c>
      <c r="C2746" s="43">
        <v>44668</v>
      </c>
      <c r="D2746" s="44">
        <v>0.94097222222221999</v>
      </c>
      <c r="E2746" s="19" t="s">
        <v>22195</v>
      </c>
      <c r="F2746" s="19" t="s">
        <v>22196</v>
      </c>
      <c r="G2746" s="19" t="s">
        <v>22197</v>
      </c>
      <c r="H2746" s="45">
        <v>2240.6</v>
      </c>
      <c r="I2746" s="45">
        <v>2512.17</v>
      </c>
      <c r="J2746" s="19" t="s">
        <v>1560</v>
      </c>
      <c r="K2746" s="19" t="s">
        <v>22198</v>
      </c>
      <c r="L2746" s="19" t="s">
        <v>22199</v>
      </c>
      <c r="M2746" s="19" t="s">
        <v>22200</v>
      </c>
      <c r="N2746" s="19" t="s">
        <v>22194</v>
      </c>
      <c r="O2746" s="19" t="s">
        <v>1603</v>
      </c>
      <c r="P2746" s="19" t="s">
        <v>1604</v>
      </c>
      <c r="Q2746" s="46">
        <v>340</v>
      </c>
      <c r="R2746" s="19" t="s">
        <v>1544</v>
      </c>
      <c r="S2746" s="19" t="s">
        <v>22201</v>
      </c>
      <c r="T2746" s="19" t="s">
        <v>22202</v>
      </c>
      <c r="U2746" s="19" t="s">
        <v>22203</v>
      </c>
      <c r="V2746" s="19" t="s">
        <v>22204</v>
      </c>
      <c r="W2746" s="19" t="s">
        <v>1646</v>
      </c>
      <c r="X2746" s="19" t="s">
        <v>22205</v>
      </c>
      <c r="Y2746" s="19" t="s">
        <v>1648</v>
      </c>
      <c r="Z2746" s="19" t="s">
        <v>1649</v>
      </c>
      <c r="AA2746" s="46">
        <v>330</v>
      </c>
      <c r="AB2746" s="19" t="s">
        <v>470</v>
      </c>
      <c r="AC2746" s="19" t="s">
        <v>90</v>
      </c>
      <c r="AD2746" s="19" t="s">
        <v>2944</v>
      </c>
      <c r="AE2746" s="19" t="s">
        <v>2945</v>
      </c>
      <c r="AF2746" s="19" t="s">
        <v>1554</v>
      </c>
      <c r="AG2746" s="19" t="s">
        <v>2946</v>
      </c>
      <c r="AH2746" s="19" t="s">
        <v>1499</v>
      </c>
      <c r="AI2746" s="19" t="s">
        <v>1500</v>
      </c>
      <c r="AJ2746" s="45">
        <v>0</v>
      </c>
      <c r="AK2746" s="45">
        <v>0</v>
      </c>
      <c r="AL2746" s="19" t="s">
        <v>1501</v>
      </c>
      <c r="AM2746" s="46">
        <v>26740</v>
      </c>
      <c r="AN2746" s="46">
        <v>17020</v>
      </c>
      <c r="AO2746" s="46">
        <v>9720</v>
      </c>
      <c r="AP2746" s="45">
        <v>452.2</v>
      </c>
      <c r="AQ2746" s="45"/>
      <c r="AR2746" s="45" t="str">
        <f>IFERROR(VLOOKUP(AB2746,'Pedidos marco'!$A$1:$D$10000,4,0)," ")</f>
        <v xml:space="preserve"> </v>
      </c>
      <c r="AS2746" s="45">
        <f t="shared" si="294"/>
        <v>17</v>
      </c>
      <c r="AT2746" s="45" t="str">
        <f t="shared" si="295"/>
        <v>17</v>
      </c>
      <c r="AU2746" s="47">
        <v>17</v>
      </c>
      <c r="AV2746" s="19" t="str">
        <f t="shared" si="296"/>
        <v>04 April</v>
      </c>
      <c r="AW2746" s="19">
        <f t="shared" si="297"/>
        <v>1.33</v>
      </c>
      <c r="AX2746" s="19">
        <f t="shared" si="298"/>
        <v>26.599999999999998</v>
      </c>
      <c r="AY2746" s="19" t="e">
        <f>VLOOKUP(AG2746,Cías!$A$1:$E$10000,5,0)</f>
        <v>#N/A</v>
      </c>
      <c r="AZ2746" s="19" t="str">
        <f t="shared" si="299"/>
        <v>1018470</v>
      </c>
      <c r="BA2746" s="19" t="str">
        <f t="shared" si="300"/>
        <v>COMERCIAL LOS NEVADOS</v>
      </c>
      <c r="BB2746" s="19" t="e">
        <f>VLOOKUP(AG2746,Cías!$A$1:$E$10000,3,0)</f>
        <v>#N/A</v>
      </c>
      <c r="BC2746" s="19"/>
      <c r="BD2746" s="19"/>
      <c r="BE2746" s="19"/>
      <c r="BF2746" s="19"/>
      <c r="BG2746" s="19"/>
      <c r="BH2746" s="19"/>
      <c r="BI2746" s="19"/>
      <c r="BJ2746" s="19"/>
    </row>
    <row r="2747" spans="1:62" ht="15" x14ac:dyDescent="0.2">
      <c r="A2747" s="19" t="s">
        <v>22206</v>
      </c>
      <c r="B2747" s="19" t="s">
        <v>1479</v>
      </c>
      <c r="C2747" s="43">
        <v>44668</v>
      </c>
      <c r="D2747" s="44">
        <v>0.94374999999999998</v>
      </c>
      <c r="E2747" s="19" t="s">
        <v>22207</v>
      </c>
      <c r="F2747" s="19" t="s">
        <v>22208</v>
      </c>
      <c r="G2747" s="19" t="s">
        <v>22209</v>
      </c>
      <c r="H2747" s="45">
        <v>2196.94</v>
      </c>
      <c r="I2747" s="45">
        <v>2463.2199999999998</v>
      </c>
      <c r="J2747" s="19" t="s">
        <v>1560</v>
      </c>
      <c r="K2747" s="19" t="s">
        <v>22210</v>
      </c>
      <c r="L2747" s="19" t="s">
        <v>22211</v>
      </c>
      <c r="M2747" s="19" t="s">
        <v>22212</v>
      </c>
      <c r="N2747" s="19" t="s">
        <v>22206</v>
      </c>
      <c r="O2747" s="19" t="s">
        <v>371</v>
      </c>
      <c r="P2747" s="19" t="s">
        <v>372</v>
      </c>
      <c r="Q2747" s="46">
        <v>320</v>
      </c>
      <c r="R2747" s="19" t="s">
        <v>1544</v>
      </c>
      <c r="S2747" s="19" t="s">
        <v>4683</v>
      </c>
      <c r="T2747" s="19" t="s">
        <v>4684</v>
      </c>
      <c r="U2747" s="19" t="s">
        <v>4967</v>
      </c>
      <c r="V2747" s="19" t="s">
        <v>4968</v>
      </c>
      <c r="W2747" s="19" t="s">
        <v>2800</v>
      </c>
      <c r="X2747" s="19" t="s">
        <v>4969</v>
      </c>
      <c r="Y2747" s="19" t="s">
        <v>2802</v>
      </c>
      <c r="Z2747" s="19" t="s">
        <v>2803</v>
      </c>
      <c r="AA2747" s="46">
        <v>20</v>
      </c>
      <c r="AB2747" s="19" t="s">
        <v>458</v>
      </c>
      <c r="AC2747" s="19" t="s">
        <v>66</v>
      </c>
      <c r="AD2747" s="19" t="s">
        <v>3980</v>
      </c>
      <c r="AE2747" s="19" t="s">
        <v>3981</v>
      </c>
      <c r="AF2747" s="19" t="s">
        <v>1719</v>
      </c>
      <c r="AG2747" s="19" t="s">
        <v>3982</v>
      </c>
      <c r="AH2747" s="19" t="s">
        <v>1594</v>
      </c>
      <c r="AI2747" s="19" t="s">
        <v>1595</v>
      </c>
      <c r="AJ2747" s="45">
        <v>0.05</v>
      </c>
      <c r="AK2747" s="45">
        <v>16</v>
      </c>
      <c r="AL2747" s="19" t="s">
        <v>1501</v>
      </c>
      <c r="AM2747" s="46">
        <v>21023.332999999999</v>
      </c>
      <c r="AN2747" s="46">
        <v>16033.333000000001</v>
      </c>
      <c r="AO2747" s="46">
        <v>4990</v>
      </c>
      <c r="AP2747" s="45">
        <v>51.2</v>
      </c>
      <c r="AQ2747" s="45"/>
      <c r="AR2747" s="45" t="str">
        <f>IFERROR(VLOOKUP(AB2747,'Pedidos marco'!$A$1:$D$10000,4,0)," ")</f>
        <v xml:space="preserve"> </v>
      </c>
      <c r="AS2747" s="45">
        <f t="shared" si="294"/>
        <v>17</v>
      </c>
      <c r="AT2747" s="45" t="str">
        <f t="shared" si="295"/>
        <v>17</v>
      </c>
      <c r="AU2747" s="47">
        <v>16</v>
      </c>
      <c r="AV2747" s="19" t="str">
        <f t="shared" si="296"/>
        <v>04 April</v>
      </c>
      <c r="AW2747" s="19">
        <f t="shared" si="297"/>
        <v>0.16</v>
      </c>
      <c r="AX2747" s="19">
        <f t="shared" si="298"/>
        <v>3.2</v>
      </c>
      <c r="AY2747" s="19" t="e">
        <f>VLOOKUP(AG2747,Cías!$A$1:$E$10000,5,0)</f>
        <v>#N/A</v>
      </c>
      <c r="AZ2747" s="19" t="str">
        <f t="shared" si="299"/>
        <v>1020579</v>
      </c>
      <c r="BA2747" s="19" t="str">
        <f t="shared" si="300"/>
        <v>CABRERA RECALDE ALFREDO RAYMUNDO</v>
      </c>
      <c r="BB2747" s="19" t="e">
        <f>VLOOKUP(AG2747,Cías!$A$1:$E$10000,3,0)</f>
        <v>#N/A</v>
      </c>
      <c r="BC2747" s="19"/>
      <c r="BD2747" s="19"/>
      <c r="BE2747" s="19"/>
      <c r="BF2747" s="19"/>
      <c r="BG2747" s="19"/>
      <c r="BH2747" s="19"/>
      <c r="BI2747" s="19"/>
      <c r="BJ2747" s="19"/>
    </row>
    <row r="2748" spans="1:62" ht="15" x14ac:dyDescent="0.2">
      <c r="A2748" s="19" t="s">
        <v>22206</v>
      </c>
      <c r="B2748" s="19" t="s">
        <v>1479</v>
      </c>
      <c r="C2748" s="43">
        <v>44668</v>
      </c>
      <c r="D2748" s="44">
        <v>0.94374999999999998</v>
      </c>
      <c r="E2748" s="19" t="s">
        <v>22213</v>
      </c>
      <c r="F2748" s="19" t="s">
        <v>22214</v>
      </c>
      <c r="G2748" s="19" t="s">
        <v>22215</v>
      </c>
      <c r="H2748" s="45">
        <v>499.59</v>
      </c>
      <c r="I2748" s="45">
        <v>560.14</v>
      </c>
      <c r="J2748" s="19" t="s">
        <v>1560</v>
      </c>
      <c r="K2748" s="19" t="s">
        <v>22210</v>
      </c>
      <c r="L2748" s="19" t="s">
        <v>22216</v>
      </c>
      <c r="M2748" s="19" t="s">
        <v>22217</v>
      </c>
      <c r="N2748" s="19" t="s">
        <v>22206</v>
      </c>
      <c r="O2748" s="19" t="s">
        <v>369</v>
      </c>
      <c r="P2748" s="19" t="s">
        <v>370</v>
      </c>
      <c r="Q2748" s="46">
        <v>80</v>
      </c>
      <c r="R2748" s="19" t="s">
        <v>1544</v>
      </c>
      <c r="S2748" s="19" t="s">
        <v>4683</v>
      </c>
      <c r="T2748" s="19" t="s">
        <v>4684</v>
      </c>
      <c r="U2748" s="19" t="s">
        <v>4967</v>
      </c>
      <c r="V2748" s="19" t="s">
        <v>4968</v>
      </c>
      <c r="W2748" s="19" t="s">
        <v>2800</v>
      </c>
      <c r="X2748" s="19" t="s">
        <v>4969</v>
      </c>
      <c r="Y2748" s="19" t="s">
        <v>2802</v>
      </c>
      <c r="Z2748" s="19" t="s">
        <v>2803</v>
      </c>
      <c r="AA2748" s="46">
        <v>20</v>
      </c>
      <c r="AB2748" s="19" t="s">
        <v>458</v>
      </c>
      <c r="AC2748" s="19" t="s">
        <v>66</v>
      </c>
      <c r="AD2748" s="19" t="s">
        <v>3980</v>
      </c>
      <c r="AE2748" s="19" t="s">
        <v>3981</v>
      </c>
      <c r="AF2748" s="19" t="s">
        <v>1719</v>
      </c>
      <c r="AG2748" s="19" t="s">
        <v>3982</v>
      </c>
      <c r="AH2748" s="19" t="s">
        <v>1594</v>
      </c>
      <c r="AI2748" s="19" t="s">
        <v>1595</v>
      </c>
      <c r="AJ2748" s="45">
        <v>0.05</v>
      </c>
      <c r="AK2748" s="45">
        <v>4</v>
      </c>
      <c r="AL2748" s="19" t="s">
        <v>1501</v>
      </c>
      <c r="AM2748" s="46">
        <v>8998.3340000000007</v>
      </c>
      <c r="AN2748" s="46">
        <v>4008.3339999999998</v>
      </c>
      <c r="AO2748" s="46">
        <v>4990</v>
      </c>
      <c r="AP2748" s="45">
        <v>12.8</v>
      </c>
      <c r="AQ2748" s="45"/>
      <c r="AR2748" s="45" t="str">
        <f>IFERROR(VLOOKUP(AB2748,'Pedidos marco'!$A$1:$D$10000,4,0)," ")</f>
        <v xml:space="preserve"> </v>
      </c>
      <c r="AS2748" s="45">
        <f t="shared" si="294"/>
        <v>17</v>
      </c>
      <c r="AT2748" s="45" t="str">
        <f t="shared" si="295"/>
        <v>17</v>
      </c>
      <c r="AU2748" s="47">
        <v>4</v>
      </c>
      <c r="AV2748" s="19" t="str">
        <f t="shared" si="296"/>
        <v>04 April</v>
      </c>
      <c r="AW2748" s="19">
        <f t="shared" si="297"/>
        <v>0.16</v>
      </c>
      <c r="AX2748" s="19">
        <f t="shared" si="298"/>
        <v>3.2</v>
      </c>
      <c r="AY2748" s="19" t="e">
        <f>VLOOKUP(AG2748,Cías!$A$1:$E$10000,5,0)</f>
        <v>#N/A</v>
      </c>
      <c r="AZ2748" s="19" t="str">
        <f t="shared" si="299"/>
        <v>1020579</v>
      </c>
      <c r="BA2748" s="19" t="str">
        <f t="shared" si="300"/>
        <v>CABRERA RECALDE ALFREDO RAYMUNDO</v>
      </c>
      <c r="BB2748" s="19" t="e">
        <f>VLOOKUP(AG2748,Cías!$A$1:$E$10000,3,0)</f>
        <v>#N/A</v>
      </c>
      <c r="BC2748" s="19"/>
      <c r="BD2748" s="19"/>
      <c r="BE2748" s="19"/>
      <c r="BF2748" s="19"/>
      <c r="BG2748" s="19"/>
      <c r="BH2748" s="19"/>
      <c r="BI2748" s="19"/>
      <c r="BJ2748" s="19"/>
    </row>
    <row r="2749" spans="1:62" ht="15" x14ac:dyDescent="0.2">
      <c r="A2749" s="19" t="s">
        <v>22206</v>
      </c>
      <c r="B2749" s="19" t="s">
        <v>1479</v>
      </c>
      <c r="C2749" s="43">
        <v>44668</v>
      </c>
      <c r="D2749" s="44">
        <v>0.94374999999999998</v>
      </c>
      <c r="E2749" s="19" t="s">
        <v>22218</v>
      </c>
      <c r="F2749" s="19" t="s">
        <v>22219</v>
      </c>
      <c r="G2749" s="19" t="s">
        <v>22220</v>
      </c>
      <c r="H2749" s="45">
        <v>543.72</v>
      </c>
      <c r="I2749" s="45">
        <v>609.63</v>
      </c>
      <c r="J2749" s="19" t="s">
        <v>1560</v>
      </c>
      <c r="K2749" s="19" t="s">
        <v>22210</v>
      </c>
      <c r="L2749" s="19" t="s">
        <v>22221</v>
      </c>
      <c r="M2749" s="19" t="s">
        <v>22222</v>
      </c>
      <c r="N2749" s="19" t="s">
        <v>22206</v>
      </c>
      <c r="O2749" s="19" t="s">
        <v>367</v>
      </c>
      <c r="P2749" s="19" t="s">
        <v>368</v>
      </c>
      <c r="Q2749" s="46">
        <v>80</v>
      </c>
      <c r="R2749" s="19" t="s">
        <v>1544</v>
      </c>
      <c r="S2749" s="19" t="s">
        <v>4683</v>
      </c>
      <c r="T2749" s="19" t="s">
        <v>4684</v>
      </c>
      <c r="U2749" s="19" t="s">
        <v>4967</v>
      </c>
      <c r="V2749" s="19" t="s">
        <v>4968</v>
      </c>
      <c r="W2749" s="19" t="s">
        <v>2800</v>
      </c>
      <c r="X2749" s="19" t="s">
        <v>4969</v>
      </c>
      <c r="Y2749" s="19" t="s">
        <v>2802</v>
      </c>
      <c r="Z2749" s="19" t="s">
        <v>2803</v>
      </c>
      <c r="AA2749" s="46">
        <v>20</v>
      </c>
      <c r="AB2749" s="19" t="s">
        <v>458</v>
      </c>
      <c r="AC2749" s="19" t="s">
        <v>66</v>
      </c>
      <c r="AD2749" s="19" t="s">
        <v>3980</v>
      </c>
      <c r="AE2749" s="19" t="s">
        <v>3981</v>
      </c>
      <c r="AF2749" s="19" t="s">
        <v>1719</v>
      </c>
      <c r="AG2749" s="19" t="s">
        <v>3982</v>
      </c>
      <c r="AH2749" s="19" t="s">
        <v>1594</v>
      </c>
      <c r="AI2749" s="19" t="s">
        <v>1595</v>
      </c>
      <c r="AJ2749" s="45">
        <v>0.05</v>
      </c>
      <c r="AK2749" s="45">
        <v>4</v>
      </c>
      <c r="AL2749" s="19" t="s">
        <v>1501</v>
      </c>
      <c r="AM2749" s="46">
        <v>8998.3330000000005</v>
      </c>
      <c r="AN2749" s="46">
        <v>4008.3330000000001</v>
      </c>
      <c r="AO2749" s="46">
        <v>4990</v>
      </c>
      <c r="AP2749" s="45">
        <v>12.8</v>
      </c>
      <c r="AQ2749" s="45"/>
      <c r="AR2749" s="45" t="str">
        <f>IFERROR(VLOOKUP(AB2749,'Pedidos marco'!$A$1:$D$10000,4,0)," ")</f>
        <v xml:space="preserve"> </v>
      </c>
      <c r="AS2749" s="45">
        <f t="shared" si="294"/>
        <v>17</v>
      </c>
      <c r="AT2749" s="45" t="str">
        <f t="shared" si="295"/>
        <v>17</v>
      </c>
      <c r="AU2749" s="47">
        <v>4</v>
      </c>
      <c r="AV2749" s="19" t="str">
        <f t="shared" si="296"/>
        <v>04 April</v>
      </c>
      <c r="AW2749" s="19">
        <f t="shared" si="297"/>
        <v>0.16</v>
      </c>
      <c r="AX2749" s="19">
        <f t="shared" si="298"/>
        <v>3.2</v>
      </c>
      <c r="AY2749" s="19" t="e">
        <f>VLOOKUP(AG2749,Cías!$A$1:$E$10000,5,0)</f>
        <v>#N/A</v>
      </c>
      <c r="AZ2749" s="19" t="str">
        <f t="shared" si="299"/>
        <v>1020579</v>
      </c>
      <c r="BA2749" s="19" t="str">
        <f t="shared" si="300"/>
        <v>CABRERA RECALDE ALFREDO RAYMUNDO</v>
      </c>
      <c r="BB2749" s="19" t="e">
        <f>VLOOKUP(AG2749,Cías!$A$1:$E$10000,3,0)</f>
        <v>#N/A</v>
      </c>
      <c r="BC2749" s="19"/>
      <c r="BD2749" s="19"/>
      <c r="BE2749" s="19"/>
      <c r="BF2749" s="19"/>
      <c r="BG2749" s="19"/>
      <c r="BH2749" s="19"/>
      <c r="BI2749" s="19"/>
      <c r="BJ2749" s="19"/>
    </row>
    <row r="2750" spans="1:62" ht="15" x14ac:dyDescent="0.2">
      <c r="A2750" s="19" t="s">
        <v>22223</v>
      </c>
      <c r="B2750" s="19" t="s">
        <v>1479</v>
      </c>
      <c r="C2750" s="43">
        <v>44668</v>
      </c>
      <c r="D2750" s="44">
        <v>0.97083333333333</v>
      </c>
      <c r="E2750" s="19" t="s">
        <v>22224</v>
      </c>
      <c r="F2750" s="19" t="s">
        <v>8959</v>
      </c>
      <c r="G2750" s="19" t="s">
        <v>8960</v>
      </c>
      <c r="H2750" s="45">
        <v>3590.16</v>
      </c>
      <c r="I2750" s="45">
        <v>4025.31</v>
      </c>
      <c r="J2750" s="19" t="s">
        <v>2037</v>
      </c>
      <c r="K2750" s="19" t="s">
        <v>8961</v>
      </c>
      <c r="L2750" s="19" t="s">
        <v>22225</v>
      </c>
      <c r="M2750" s="19" t="s">
        <v>22226</v>
      </c>
      <c r="N2750" s="19" t="s">
        <v>22223</v>
      </c>
      <c r="O2750" s="19" t="s">
        <v>1811</v>
      </c>
      <c r="P2750" s="19" t="s">
        <v>1812</v>
      </c>
      <c r="Q2750" s="46">
        <v>30.58</v>
      </c>
      <c r="R2750" s="19" t="s">
        <v>1488</v>
      </c>
      <c r="S2750" s="19" t="s">
        <v>2853</v>
      </c>
      <c r="T2750" s="19" t="s">
        <v>2854</v>
      </c>
      <c r="U2750" s="19" t="s">
        <v>4399</v>
      </c>
      <c r="V2750" s="19" t="s">
        <v>4400</v>
      </c>
      <c r="W2750" s="19" t="s">
        <v>1829</v>
      </c>
      <c r="X2750" s="19" t="s">
        <v>4401</v>
      </c>
      <c r="Y2750" s="19" t="s">
        <v>1831</v>
      </c>
      <c r="Z2750" s="19" t="s">
        <v>1832</v>
      </c>
      <c r="AA2750" s="46">
        <v>8</v>
      </c>
      <c r="AB2750" s="19" t="s">
        <v>473</v>
      </c>
      <c r="AC2750" s="19" t="s">
        <v>96</v>
      </c>
      <c r="AD2750" s="19" t="s">
        <v>2114</v>
      </c>
      <c r="AE2750" s="19" t="s">
        <v>1481</v>
      </c>
      <c r="AF2750" s="19" t="s">
        <v>1497</v>
      </c>
      <c r="AG2750" s="19" t="s">
        <v>2115</v>
      </c>
      <c r="AH2750" s="19" t="s">
        <v>1499</v>
      </c>
      <c r="AI2750" s="19" t="s">
        <v>1500</v>
      </c>
      <c r="AJ2750" s="45">
        <v>0</v>
      </c>
      <c r="AK2750" s="45">
        <v>0</v>
      </c>
      <c r="AL2750" s="19" t="s">
        <v>1517</v>
      </c>
      <c r="AM2750" s="46">
        <v>49770</v>
      </c>
      <c r="AN2750" s="46">
        <v>30580</v>
      </c>
      <c r="AO2750" s="46">
        <v>19190</v>
      </c>
      <c r="AP2750" s="45">
        <v>0</v>
      </c>
      <c r="AQ2750" s="45"/>
      <c r="AR2750" s="45" t="str">
        <f>IFERROR(VLOOKUP(AB2750,'Pedidos marco'!$A$1:$D$10000,4,0)," ")</f>
        <v xml:space="preserve"> </v>
      </c>
      <c r="AS2750" s="45">
        <f t="shared" si="294"/>
        <v>17</v>
      </c>
      <c r="AT2750" s="45" t="str">
        <f t="shared" si="295"/>
        <v>17</v>
      </c>
      <c r="AU2750" s="47">
        <v>30.58</v>
      </c>
      <c r="AV2750" s="19" t="str">
        <f t="shared" si="296"/>
        <v>04 April</v>
      </c>
      <c r="AW2750" s="19">
        <f t="shared" si="297"/>
        <v>0</v>
      </c>
      <c r="AX2750" s="19">
        <f t="shared" si="298"/>
        <v>0</v>
      </c>
      <c r="AY2750" s="19" t="e">
        <f>VLOOKUP(AG2750,Cías!$A$1:$E$10000,5,0)</f>
        <v>#N/A</v>
      </c>
      <c r="AZ2750" s="19" t="str">
        <f t="shared" si="299"/>
        <v>1013227</v>
      </c>
      <c r="BA2750" s="19" t="str">
        <f t="shared" si="300"/>
        <v>COMPAÑIA DE TRANSPORTE PESADO</v>
      </c>
      <c r="BB2750" s="19" t="e">
        <f>VLOOKUP(AG2750,Cías!$A$1:$E$10000,3,0)</f>
        <v>#N/A</v>
      </c>
      <c r="BC2750" s="19"/>
      <c r="BD2750" s="19"/>
      <c r="BE2750" s="19"/>
      <c r="BF2750" s="19"/>
      <c r="BG2750" s="19"/>
      <c r="BH2750" s="19"/>
      <c r="BI2750" s="19"/>
      <c r="BJ2750" s="19"/>
    </row>
    <row r="2751" spans="1:62" ht="15" x14ac:dyDescent="0.2">
      <c r="A2751" s="19" t="s">
        <v>22227</v>
      </c>
      <c r="B2751" s="19" t="s">
        <v>1479</v>
      </c>
      <c r="C2751" s="43">
        <v>44669</v>
      </c>
      <c r="D2751" s="44">
        <v>5.1388888888889997E-2</v>
      </c>
      <c r="E2751" s="19" t="s">
        <v>22228</v>
      </c>
      <c r="F2751" s="19" t="s">
        <v>1481</v>
      </c>
      <c r="G2751" s="19" t="s">
        <v>1481</v>
      </c>
      <c r="H2751" s="45">
        <v>0</v>
      </c>
      <c r="I2751" s="45">
        <v>0</v>
      </c>
      <c r="J2751" s="19" t="s">
        <v>1482</v>
      </c>
      <c r="K2751" s="19" t="s">
        <v>13612</v>
      </c>
      <c r="L2751" s="19" t="s">
        <v>22229</v>
      </c>
      <c r="M2751" s="19" t="s">
        <v>22230</v>
      </c>
      <c r="N2751" s="19" t="s">
        <v>22227</v>
      </c>
      <c r="O2751" s="19" t="s">
        <v>1486</v>
      </c>
      <c r="P2751" s="19" t="s">
        <v>1487</v>
      </c>
      <c r="Q2751" s="46">
        <v>30.82</v>
      </c>
      <c r="R2751" s="19" t="s">
        <v>1488</v>
      </c>
      <c r="S2751" s="19" t="s">
        <v>2853</v>
      </c>
      <c r="T2751" s="19" t="s">
        <v>2854</v>
      </c>
      <c r="U2751" s="19" t="s">
        <v>13615</v>
      </c>
      <c r="V2751" s="19" t="s">
        <v>13616</v>
      </c>
      <c r="W2751" s="19" t="s">
        <v>1586</v>
      </c>
      <c r="X2751" s="19" t="s">
        <v>13617</v>
      </c>
      <c r="Y2751" s="19" t="s">
        <v>1588</v>
      </c>
      <c r="Z2751" s="19" t="s">
        <v>1589</v>
      </c>
      <c r="AA2751" s="46">
        <v>250</v>
      </c>
      <c r="AB2751" s="19" t="s">
        <v>473</v>
      </c>
      <c r="AC2751" s="19" t="s">
        <v>96</v>
      </c>
      <c r="AD2751" s="19" t="s">
        <v>8788</v>
      </c>
      <c r="AE2751" s="19" t="s">
        <v>8789</v>
      </c>
      <c r="AF2751" s="19" t="s">
        <v>1497</v>
      </c>
      <c r="AG2751" s="19" t="s">
        <v>8790</v>
      </c>
      <c r="AH2751" s="19" t="s">
        <v>1499</v>
      </c>
      <c r="AI2751" s="19" t="s">
        <v>1500</v>
      </c>
      <c r="AJ2751" s="45">
        <v>0</v>
      </c>
      <c r="AK2751" s="45">
        <v>0</v>
      </c>
      <c r="AL2751" s="19" t="s">
        <v>1517</v>
      </c>
      <c r="AM2751" s="46">
        <v>49100</v>
      </c>
      <c r="AN2751" s="46">
        <v>30820</v>
      </c>
      <c r="AO2751" s="46">
        <v>18280</v>
      </c>
      <c r="AP2751" s="45">
        <v>0</v>
      </c>
      <c r="AQ2751" s="45"/>
      <c r="AR2751" s="45" t="str">
        <f>IFERROR(VLOOKUP(AB2751,'Pedidos marco'!$A$1:$D$10000,4,0)," ")</f>
        <v xml:space="preserve"> </v>
      </c>
      <c r="AS2751" s="45">
        <f t="shared" si="294"/>
        <v>18</v>
      </c>
      <c r="AT2751" s="45" t="str">
        <f t="shared" si="295"/>
        <v>18</v>
      </c>
      <c r="AU2751" s="47">
        <v>30.82</v>
      </c>
      <c r="AV2751" s="19" t="str">
        <f t="shared" si="296"/>
        <v>04 April</v>
      </c>
      <c r="AW2751" s="19">
        <f t="shared" si="297"/>
        <v>0</v>
      </c>
      <c r="AX2751" s="19">
        <f t="shared" si="298"/>
        <v>0</v>
      </c>
      <c r="AY2751" s="19" t="e">
        <f>VLOOKUP(AG2751,Cías!$A$1:$E$10000,5,0)</f>
        <v>#N/A</v>
      </c>
      <c r="AZ2751" s="19" t="str">
        <f t="shared" si="299"/>
        <v>1013227</v>
      </c>
      <c r="BA2751" s="19" t="str">
        <f t="shared" si="300"/>
        <v>COMPAÑIA DE TRANSPORTE PESADO</v>
      </c>
      <c r="BB2751" s="19" t="e">
        <f>VLOOKUP(AG2751,Cías!$A$1:$E$10000,3,0)</f>
        <v>#N/A</v>
      </c>
      <c r="BC2751" s="19"/>
      <c r="BD2751" s="19"/>
      <c r="BE2751" s="19"/>
      <c r="BF2751" s="19"/>
      <c r="BG2751" s="19"/>
      <c r="BH2751" s="19"/>
      <c r="BI2751" s="19"/>
      <c r="BJ2751" s="19"/>
    </row>
    <row r="2752" spans="1:62" ht="15" x14ac:dyDescent="0.2">
      <c r="A2752" s="19" t="s">
        <v>22231</v>
      </c>
      <c r="B2752" s="19" t="s">
        <v>1479</v>
      </c>
      <c r="C2752" s="43">
        <v>44669</v>
      </c>
      <c r="D2752" s="44">
        <v>0.20347222222222</v>
      </c>
      <c r="E2752" s="19" t="s">
        <v>22232</v>
      </c>
      <c r="F2752" s="19" t="s">
        <v>1481</v>
      </c>
      <c r="G2752" s="19" t="s">
        <v>1481</v>
      </c>
      <c r="H2752" s="45">
        <v>0</v>
      </c>
      <c r="I2752" s="45">
        <v>0</v>
      </c>
      <c r="J2752" s="19" t="s">
        <v>1482</v>
      </c>
      <c r="K2752" s="19" t="s">
        <v>22233</v>
      </c>
      <c r="L2752" s="19" t="s">
        <v>22234</v>
      </c>
      <c r="M2752" s="19" t="s">
        <v>22235</v>
      </c>
      <c r="N2752" s="19" t="s">
        <v>22231</v>
      </c>
      <c r="O2752" s="19" t="s">
        <v>371</v>
      </c>
      <c r="P2752" s="19" t="s">
        <v>372</v>
      </c>
      <c r="Q2752" s="46">
        <v>240</v>
      </c>
      <c r="R2752" s="19" t="s">
        <v>1544</v>
      </c>
      <c r="S2752" s="19" t="s">
        <v>1545</v>
      </c>
      <c r="T2752" s="19" t="s">
        <v>74</v>
      </c>
      <c r="U2752" s="19" t="s">
        <v>1546</v>
      </c>
      <c r="V2752" s="19" t="s">
        <v>1547</v>
      </c>
      <c r="W2752" s="19" t="s">
        <v>1548</v>
      </c>
      <c r="X2752" s="19" t="s">
        <v>1549</v>
      </c>
      <c r="Y2752" s="19" t="s">
        <v>1550</v>
      </c>
      <c r="Z2752" s="19" t="s">
        <v>1551</v>
      </c>
      <c r="AA2752" s="46">
        <v>178</v>
      </c>
      <c r="AB2752" s="19" t="s">
        <v>507</v>
      </c>
      <c r="AC2752" s="19" t="s">
        <v>163</v>
      </c>
      <c r="AD2752" s="19" t="s">
        <v>9717</v>
      </c>
      <c r="AE2752" s="19" t="s">
        <v>1481</v>
      </c>
      <c r="AF2752" s="19" t="s">
        <v>1554</v>
      </c>
      <c r="AG2752" s="19" t="s">
        <v>9718</v>
      </c>
      <c r="AH2752" s="19" t="s">
        <v>1499</v>
      </c>
      <c r="AI2752" s="19" t="s">
        <v>1500</v>
      </c>
      <c r="AJ2752" s="45">
        <v>0</v>
      </c>
      <c r="AK2752" s="45">
        <v>0</v>
      </c>
      <c r="AL2752" s="19" t="s">
        <v>1501</v>
      </c>
      <c r="AM2752" s="46">
        <v>16340</v>
      </c>
      <c r="AN2752" s="46">
        <v>12040</v>
      </c>
      <c r="AO2752" s="46">
        <v>4300</v>
      </c>
      <c r="AP2752" s="45">
        <v>165.6</v>
      </c>
      <c r="AQ2752" s="45"/>
      <c r="AR2752" s="45" t="str">
        <f>IFERROR(VLOOKUP(AB2752,'Pedidos marco'!$A$1:$D$10000,4,0)," ")</f>
        <v xml:space="preserve"> </v>
      </c>
      <c r="AS2752" s="45">
        <f t="shared" si="294"/>
        <v>18</v>
      </c>
      <c r="AT2752" s="45" t="str">
        <f t="shared" si="295"/>
        <v>18</v>
      </c>
      <c r="AU2752" s="47">
        <v>12</v>
      </c>
      <c r="AV2752" s="19" t="str">
        <f t="shared" si="296"/>
        <v>04 April</v>
      </c>
      <c r="AW2752" s="19">
        <f t="shared" si="297"/>
        <v>0.69</v>
      </c>
      <c r="AX2752" s="19">
        <f t="shared" si="298"/>
        <v>13.799999999999999</v>
      </c>
      <c r="AY2752" s="19" t="e">
        <f>VLOOKUP(AG2752,Cías!$A$1:$E$10000,5,0)</f>
        <v>#N/A</v>
      </c>
      <c r="AZ2752" s="19" t="str">
        <f t="shared" si="299"/>
        <v>1012878</v>
      </c>
      <c r="BA2752" s="19" t="str">
        <f t="shared" si="300"/>
        <v>HINOJOSA SAN ANDRES ANGEL PATRICIO</v>
      </c>
      <c r="BB2752" s="19" t="e">
        <f>VLOOKUP(AG2752,Cías!$A$1:$E$10000,3,0)</f>
        <v>#N/A</v>
      </c>
      <c r="BC2752" s="19"/>
      <c r="BD2752" s="19"/>
      <c r="BE2752" s="19"/>
      <c r="BF2752" s="19"/>
      <c r="BG2752" s="19"/>
      <c r="BH2752" s="19"/>
      <c r="BI2752" s="19"/>
      <c r="BJ2752" s="19"/>
    </row>
    <row r="2753" spans="1:62" ht="15" x14ac:dyDescent="0.2">
      <c r="A2753" s="19" t="s">
        <v>22231</v>
      </c>
      <c r="B2753" s="19" t="s">
        <v>1479</v>
      </c>
      <c r="C2753" s="43">
        <v>44669</v>
      </c>
      <c r="D2753" s="44">
        <v>0.20347222222222</v>
      </c>
      <c r="E2753" s="19" t="s">
        <v>22236</v>
      </c>
      <c r="F2753" s="19" t="s">
        <v>1481</v>
      </c>
      <c r="G2753" s="19" t="s">
        <v>1481</v>
      </c>
      <c r="H2753" s="45">
        <v>0</v>
      </c>
      <c r="I2753" s="45">
        <v>0</v>
      </c>
      <c r="J2753" s="19" t="s">
        <v>1482</v>
      </c>
      <c r="K2753" s="19" t="s">
        <v>22237</v>
      </c>
      <c r="L2753" s="19" t="s">
        <v>22238</v>
      </c>
      <c r="M2753" s="19" t="s">
        <v>22239</v>
      </c>
      <c r="N2753" s="19" t="s">
        <v>22231</v>
      </c>
      <c r="O2753" s="19" t="s">
        <v>367</v>
      </c>
      <c r="P2753" s="19" t="s">
        <v>368</v>
      </c>
      <c r="Q2753" s="46">
        <v>120</v>
      </c>
      <c r="R2753" s="19" t="s">
        <v>1544</v>
      </c>
      <c r="S2753" s="19" t="s">
        <v>1545</v>
      </c>
      <c r="T2753" s="19" t="s">
        <v>74</v>
      </c>
      <c r="U2753" s="19" t="s">
        <v>1546</v>
      </c>
      <c r="V2753" s="19" t="s">
        <v>1547</v>
      </c>
      <c r="W2753" s="19" t="s">
        <v>1548</v>
      </c>
      <c r="X2753" s="19" t="s">
        <v>1549</v>
      </c>
      <c r="Y2753" s="19" t="s">
        <v>1550</v>
      </c>
      <c r="Z2753" s="19" t="s">
        <v>1551</v>
      </c>
      <c r="AA2753" s="46">
        <v>178</v>
      </c>
      <c r="AB2753" s="19" t="s">
        <v>507</v>
      </c>
      <c r="AC2753" s="19" t="s">
        <v>163</v>
      </c>
      <c r="AD2753" s="19" t="s">
        <v>9717</v>
      </c>
      <c r="AE2753" s="19" t="s">
        <v>1481</v>
      </c>
      <c r="AF2753" s="19" t="s">
        <v>1554</v>
      </c>
      <c r="AG2753" s="19" t="s">
        <v>9718</v>
      </c>
      <c r="AH2753" s="19" t="s">
        <v>1499</v>
      </c>
      <c r="AI2753" s="19" t="s">
        <v>1500</v>
      </c>
      <c r="AJ2753" s="45">
        <v>0</v>
      </c>
      <c r="AK2753" s="45">
        <v>0</v>
      </c>
      <c r="AL2753" s="19" t="s">
        <v>1501</v>
      </c>
      <c r="AM2753" s="46">
        <v>10320</v>
      </c>
      <c r="AN2753" s="46">
        <v>6020</v>
      </c>
      <c r="AO2753" s="46">
        <v>4300</v>
      </c>
      <c r="AP2753" s="45">
        <v>82.8</v>
      </c>
      <c r="AQ2753" s="45"/>
      <c r="AR2753" s="45" t="str">
        <f>IFERROR(VLOOKUP(AB2753,'Pedidos marco'!$A$1:$D$10000,4,0)," ")</f>
        <v xml:space="preserve"> </v>
      </c>
      <c r="AS2753" s="45">
        <f t="shared" si="294"/>
        <v>18</v>
      </c>
      <c r="AT2753" s="45" t="str">
        <f t="shared" si="295"/>
        <v>18</v>
      </c>
      <c r="AU2753" s="47">
        <v>6</v>
      </c>
      <c r="AV2753" s="19" t="str">
        <f t="shared" si="296"/>
        <v>04 April</v>
      </c>
      <c r="AW2753" s="19">
        <f t="shared" si="297"/>
        <v>0.69</v>
      </c>
      <c r="AX2753" s="19">
        <f t="shared" si="298"/>
        <v>13.799999999999999</v>
      </c>
      <c r="AY2753" s="19" t="e">
        <f>VLOOKUP(AG2753,Cías!$A$1:$E$10000,5,0)</f>
        <v>#N/A</v>
      </c>
      <c r="AZ2753" s="19" t="str">
        <f t="shared" si="299"/>
        <v>1012878</v>
      </c>
      <c r="BA2753" s="19" t="str">
        <f t="shared" si="300"/>
        <v>HINOJOSA SAN ANDRES ANGEL PATRICIO</v>
      </c>
      <c r="BB2753" s="19" t="e">
        <f>VLOOKUP(AG2753,Cías!$A$1:$E$10000,3,0)</f>
        <v>#N/A</v>
      </c>
      <c r="BC2753" s="19"/>
      <c r="BD2753" s="19"/>
      <c r="BE2753" s="19"/>
      <c r="BF2753" s="19"/>
      <c r="BG2753" s="19"/>
      <c r="BH2753" s="19"/>
      <c r="BI2753" s="19"/>
      <c r="BJ2753" s="19"/>
    </row>
    <row r="2754" spans="1:62" ht="15" x14ac:dyDescent="0.2">
      <c r="A2754" s="19" t="s">
        <v>22240</v>
      </c>
      <c r="B2754" s="19" t="s">
        <v>1479</v>
      </c>
      <c r="C2754" s="43">
        <v>44669</v>
      </c>
      <c r="D2754" s="44">
        <v>0.20486111111110999</v>
      </c>
      <c r="E2754" s="19" t="s">
        <v>22241</v>
      </c>
      <c r="F2754" s="19" t="s">
        <v>1481</v>
      </c>
      <c r="G2754" s="19" t="s">
        <v>1481</v>
      </c>
      <c r="H2754" s="45">
        <v>0</v>
      </c>
      <c r="I2754" s="45">
        <v>0</v>
      </c>
      <c r="J2754" s="19" t="s">
        <v>1482</v>
      </c>
      <c r="K2754" s="19" t="s">
        <v>22242</v>
      </c>
      <c r="L2754" s="19" t="s">
        <v>22243</v>
      </c>
      <c r="M2754" s="19" t="s">
        <v>22244</v>
      </c>
      <c r="N2754" s="19" t="s">
        <v>22240</v>
      </c>
      <c r="O2754" s="19" t="s">
        <v>371</v>
      </c>
      <c r="P2754" s="19" t="s">
        <v>372</v>
      </c>
      <c r="Q2754" s="46">
        <v>360</v>
      </c>
      <c r="R2754" s="19" t="s">
        <v>1544</v>
      </c>
      <c r="S2754" s="19" t="s">
        <v>1545</v>
      </c>
      <c r="T2754" s="19" t="s">
        <v>74</v>
      </c>
      <c r="U2754" s="19" t="s">
        <v>1848</v>
      </c>
      <c r="V2754" s="19" t="s">
        <v>1849</v>
      </c>
      <c r="W2754" s="19" t="s">
        <v>1548</v>
      </c>
      <c r="X2754" s="19" t="s">
        <v>1850</v>
      </c>
      <c r="Y2754" s="19" t="s">
        <v>1684</v>
      </c>
      <c r="Z2754" s="19" t="s">
        <v>1685</v>
      </c>
      <c r="AA2754" s="46">
        <v>198</v>
      </c>
      <c r="AB2754" s="19" t="s">
        <v>462</v>
      </c>
      <c r="AC2754" s="19" t="s">
        <v>74</v>
      </c>
      <c r="AD2754" s="19" t="s">
        <v>1552</v>
      </c>
      <c r="AE2754" s="19" t="s">
        <v>1553</v>
      </c>
      <c r="AF2754" s="19" t="s">
        <v>1554</v>
      </c>
      <c r="AG2754" s="19" t="s">
        <v>1555</v>
      </c>
      <c r="AH2754" s="19" t="s">
        <v>1499</v>
      </c>
      <c r="AI2754" s="19" t="s">
        <v>1500</v>
      </c>
      <c r="AJ2754" s="45">
        <v>0</v>
      </c>
      <c r="AK2754" s="45">
        <v>0</v>
      </c>
      <c r="AL2754" s="19" t="s">
        <v>1501</v>
      </c>
      <c r="AM2754" s="46">
        <v>26930</v>
      </c>
      <c r="AN2754" s="46">
        <v>18040</v>
      </c>
      <c r="AO2754" s="46">
        <v>8890</v>
      </c>
      <c r="AP2754" s="45">
        <v>266.39999999999998</v>
      </c>
      <c r="AQ2754" s="45"/>
      <c r="AR2754" s="45" t="str">
        <f>IFERROR(VLOOKUP(AB2754,'Pedidos marco'!$A$1:$D$10000,4,0)," ")</f>
        <v xml:space="preserve"> </v>
      </c>
      <c r="AS2754" s="45">
        <f t="shared" si="294"/>
        <v>18</v>
      </c>
      <c r="AT2754" s="45" t="str">
        <f t="shared" si="295"/>
        <v>18</v>
      </c>
      <c r="AU2754" s="47">
        <v>18</v>
      </c>
      <c r="AV2754" s="19" t="str">
        <f t="shared" si="296"/>
        <v>04 April</v>
      </c>
      <c r="AW2754" s="19">
        <f t="shared" si="297"/>
        <v>0.74</v>
      </c>
      <c r="AX2754" s="19">
        <f t="shared" si="298"/>
        <v>14.799999999999999</v>
      </c>
      <c r="AY2754" s="19" t="e">
        <f>VLOOKUP(AG2754,Cías!$A$1:$E$10000,5,0)</f>
        <v>#N/A</v>
      </c>
      <c r="AZ2754" s="19" t="str">
        <f t="shared" si="299"/>
        <v>1013627</v>
      </c>
      <c r="BA2754" s="19" t="str">
        <f t="shared" si="300"/>
        <v>CAMPAÑA MALDONADO MIGUEL ANGEL</v>
      </c>
      <c r="BB2754" s="19" t="e">
        <f>VLOOKUP(AG2754,Cías!$A$1:$E$10000,3,0)</f>
        <v>#N/A</v>
      </c>
      <c r="BC2754" s="19"/>
      <c r="BD2754" s="19"/>
      <c r="BE2754" s="19"/>
      <c r="BF2754" s="19"/>
      <c r="BG2754" s="19"/>
      <c r="BH2754" s="19"/>
      <c r="BI2754" s="19"/>
      <c r="BJ2754" s="19"/>
    </row>
    <row r="2755" spans="1:62" ht="15" x14ac:dyDescent="0.2">
      <c r="A2755" s="19" t="s">
        <v>22245</v>
      </c>
      <c r="B2755" s="19" t="s">
        <v>1479</v>
      </c>
      <c r="C2755" s="43">
        <v>44669</v>
      </c>
      <c r="D2755" s="44">
        <v>0.21041666666667</v>
      </c>
      <c r="E2755" s="19" t="s">
        <v>22246</v>
      </c>
      <c r="F2755" s="19" t="s">
        <v>22247</v>
      </c>
      <c r="G2755" s="19" t="s">
        <v>22248</v>
      </c>
      <c r="H2755" s="45">
        <v>1074.44</v>
      </c>
      <c r="I2755" s="45">
        <v>1204.67</v>
      </c>
      <c r="J2755" s="19" t="s">
        <v>1560</v>
      </c>
      <c r="K2755" s="19" t="s">
        <v>22249</v>
      </c>
      <c r="L2755" s="19" t="s">
        <v>22250</v>
      </c>
      <c r="M2755" s="19" t="s">
        <v>22251</v>
      </c>
      <c r="N2755" s="19" t="s">
        <v>22245</v>
      </c>
      <c r="O2755" s="19" t="s">
        <v>369</v>
      </c>
      <c r="P2755" s="19" t="s">
        <v>370</v>
      </c>
      <c r="Q2755" s="46">
        <v>180</v>
      </c>
      <c r="R2755" s="19" t="s">
        <v>1544</v>
      </c>
      <c r="S2755" s="19" t="s">
        <v>2235</v>
      </c>
      <c r="T2755" s="19" t="s">
        <v>230</v>
      </c>
      <c r="U2755" s="19" t="s">
        <v>2236</v>
      </c>
      <c r="V2755" s="19" t="s">
        <v>2237</v>
      </c>
      <c r="W2755" s="19" t="s">
        <v>2238</v>
      </c>
      <c r="X2755" s="19" t="s">
        <v>2239</v>
      </c>
      <c r="Y2755" s="19" t="s">
        <v>2240</v>
      </c>
      <c r="Z2755" s="19" t="s">
        <v>2241</v>
      </c>
      <c r="AA2755" s="46">
        <v>259</v>
      </c>
      <c r="AB2755" s="19" t="s">
        <v>539</v>
      </c>
      <c r="AC2755" s="19" t="s">
        <v>230</v>
      </c>
      <c r="AD2755" s="19" t="s">
        <v>2242</v>
      </c>
      <c r="AE2755" s="19" t="s">
        <v>1481</v>
      </c>
      <c r="AF2755" s="19" t="s">
        <v>1592</v>
      </c>
      <c r="AG2755" s="19" t="s">
        <v>2243</v>
      </c>
      <c r="AH2755" s="19" t="s">
        <v>1499</v>
      </c>
      <c r="AI2755" s="19" t="s">
        <v>1500</v>
      </c>
      <c r="AJ2755" s="45">
        <v>0</v>
      </c>
      <c r="AK2755" s="45">
        <v>0</v>
      </c>
      <c r="AL2755" s="19" t="s">
        <v>1501</v>
      </c>
      <c r="AM2755" s="46">
        <v>17591.364000000001</v>
      </c>
      <c r="AN2755" s="46">
        <v>9016.3639999999996</v>
      </c>
      <c r="AO2755" s="46">
        <v>8575</v>
      </c>
      <c r="AP2755" s="45">
        <v>169.2</v>
      </c>
      <c r="AQ2755" s="45"/>
      <c r="AR2755" s="45" t="str">
        <f>IFERROR(VLOOKUP(AB2755,'Pedidos marco'!$A$1:$D$10000,4,0)," ")</f>
        <v xml:space="preserve"> </v>
      </c>
      <c r="AS2755" s="45">
        <f t="shared" si="294"/>
        <v>18</v>
      </c>
      <c r="AT2755" s="45" t="str">
        <f t="shared" si="295"/>
        <v>18</v>
      </c>
      <c r="AU2755" s="47">
        <v>9</v>
      </c>
      <c r="AV2755" s="19" t="str">
        <f t="shared" si="296"/>
        <v>04 April</v>
      </c>
      <c r="AW2755" s="19">
        <f t="shared" si="297"/>
        <v>0.94</v>
      </c>
      <c r="AX2755" s="19">
        <f t="shared" si="298"/>
        <v>18.799999999999997</v>
      </c>
      <c r="AY2755" s="19" t="e">
        <f>VLOOKUP(AG2755,Cías!$A$1:$E$10000,5,0)</f>
        <v>#N/A</v>
      </c>
      <c r="AZ2755" s="19" t="str">
        <f t="shared" si="299"/>
        <v>1017790</v>
      </c>
      <c r="BA2755" s="19" t="str">
        <f t="shared" si="300"/>
        <v>PANIMBOZA CHAMBA NANCY PAULINA</v>
      </c>
      <c r="BB2755" s="19" t="e">
        <f>VLOOKUP(AG2755,Cías!$A$1:$E$10000,3,0)</f>
        <v>#N/A</v>
      </c>
      <c r="BC2755" s="19"/>
      <c r="BD2755" s="19"/>
      <c r="BE2755" s="19"/>
      <c r="BF2755" s="19"/>
      <c r="BG2755" s="19"/>
      <c r="BH2755" s="19"/>
      <c r="BI2755" s="19"/>
      <c r="BJ2755" s="19"/>
    </row>
    <row r="2756" spans="1:62" ht="15" x14ac:dyDescent="0.2">
      <c r="A2756" s="19" t="s">
        <v>22245</v>
      </c>
      <c r="B2756" s="19" t="s">
        <v>1479</v>
      </c>
      <c r="C2756" s="43">
        <v>44669</v>
      </c>
      <c r="D2756" s="44">
        <v>0.21041666666667</v>
      </c>
      <c r="E2756" s="19" t="s">
        <v>22252</v>
      </c>
      <c r="F2756" s="19" t="s">
        <v>22253</v>
      </c>
      <c r="G2756" s="19" t="s">
        <v>22254</v>
      </c>
      <c r="H2756" s="45">
        <v>3106.3</v>
      </c>
      <c r="I2756" s="45">
        <v>3482.81</v>
      </c>
      <c r="J2756" s="19" t="s">
        <v>1560</v>
      </c>
      <c r="K2756" s="19" t="s">
        <v>22255</v>
      </c>
      <c r="L2756" s="19" t="s">
        <v>22256</v>
      </c>
      <c r="M2756" s="19" t="s">
        <v>22257</v>
      </c>
      <c r="N2756" s="19" t="s">
        <v>22245</v>
      </c>
      <c r="O2756" s="19" t="s">
        <v>367</v>
      </c>
      <c r="P2756" s="19" t="s">
        <v>368</v>
      </c>
      <c r="Q2756" s="46">
        <v>480</v>
      </c>
      <c r="R2756" s="19" t="s">
        <v>1544</v>
      </c>
      <c r="S2756" s="19" t="s">
        <v>2235</v>
      </c>
      <c r="T2756" s="19" t="s">
        <v>230</v>
      </c>
      <c r="U2756" s="19" t="s">
        <v>2236</v>
      </c>
      <c r="V2756" s="19" t="s">
        <v>2237</v>
      </c>
      <c r="W2756" s="19" t="s">
        <v>2238</v>
      </c>
      <c r="X2756" s="19" t="s">
        <v>2239</v>
      </c>
      <c r="Y2756" s="19" t="s">
        <v>2240</v>
      </c>
      <c r="Z2756" s="19" t="s">
        <v>2241</v>
      </c>
      <c r="AA2756" s="46">
        <v>259</v>
      </c>
      <c r="AB2756" s="19" t="s">
        <v>539</v>
      </c>
      <c r="AC2756" s="19" t="s">
        <v>230</v>
      </c>
      <c r="AD2756" s="19" t="s">
        <v>2242</v>
      </c>
      <c r="AE2756" s="19" t="s">
        <v>1481</v>
      </c>
      <c r="AF2756" s="19" t="s">
        <v>1592</v>
      </c>
      <c r="AG2756" s="19" t="s">
        <v>2243</v>
      </c>
      <c r="AH2756" s="19" t="s">
        <v>1499</v>
      </c>
      <c r="AI2756" s="19" t="s">
        <v>1500</v>
      </c>
      <c r="AJ2756" s="45">
        <v>0</v>
      </c>
      <c r="AK2756" s="45">
        <v>0</v>
      </c>
      <c r="AL2756" s="19" t="s">
        <v>1501</v>
      </c>
      <c r="AM2756" s="46">
        <v>32618.635999999999</v>
      </c>
      <c r="AN2756" s="46">
        <v>24043.635999999999</v>
      </c>
      <c r="AO2756" s="46">
        <v>8575</v>
      </c>
      <c r="AP2756" s="45">
        <v>451.2</v>
      </c>
      <c r="AQ2756" s="45"/>
      <c r="AR2756" s="45" t="str">
        <f>IFERROR(VLOOKUP(AB2756,'Pedidos marco'!$A$1:$D$10000,4,0)," ")</f>
        <v xml:space="preserve"> </v>
      </c>
      <c r="AS2756" s="45">
        <f t="shared" ref="AS2756:AS2819" si="301">DAY(C2756)</f>
        <v>18</v>
      </c>
      <c r="AT2756" s="45" t="str">
        <f t="shared" ref="AT2756:AT2819" si="302">TEXT(AS2756,"dd")</f>
        <v>18</v>
      </c>
      <c r="AU2756" s="47">
        <v>24</v>
      </c>
      <c r="AV2756" s="19" t="str">
        <f t="shared" ref="AV2756:AV2819" si="303">TEXT(C2756,"MM MMMM")</f>
        <v>04 April</v>
      </c>
      <c r="AW2756" s="19">
        <f t="shared" ref="AW2756:AW2819" si="304">IFERROR(AP2756/Q2756,"")</f>
        <v>0.94</v>
      </c>
      <c r="AX2756" s="19">
        <f t="shared" ref="AX2756:AX2819" si="305">IFERROR(AP2756/AU2756,"")</f>
        <v>18.8</v>
      </c>
      <c r="AY2756" s="19" t="e">
        <f>VLOOKUP(AG2756,Cías!$A$1:$E$10000,5,0)</f>
        <v>#N/A</v>
      </c>
      <c r="AZ2756" s="19" t="str">
        <f t="shared" ref="AZ2756:AZ2819" si="306">AB2756</f>
        <v>1017790</v>
      </c>
      <c r="BA2756" s="19" t="str">
        <f t="shared" ref="BA2756:BA2819" si="307">AC2756</f>
        <v>PANIMBOZA CHAMBA NANCY PAULINA</v>
      </c>
      <c r="BB2756" s="19" t="e">
        <f>VLOOKUP(AG2756,Cías!$A$1:$E$10000,3,0)</f>
        <v>#N/A</v>
      </c>
      <c r="BC2756" s="19"/>
      <c r="BD2756" s="19"/>
      <c r="BE2756" s="19"/>
      <c r="BF2756" s="19"/>
      <c r="BG2756" s="19"/>
      <c r="BH2756" s="19"/>
      <c r="BI2756" s="19"/>
      <c r="BJ2756" s="19"/>
    </row>
    <row r="2757" spans="1:62" ht="15" x14ac:dyDescent="0.2">
      <c r="A2757" s="19" t="s">
        <v>22258</v>
      </c>
      <c r="B2757" s="19" t="s">
        <v>1479</v>
      </c>
      <c r="C2757" s="43">
        <v>44669</v>
      </c>
      <c r="D2757" s="44">
        <v>0.21666666666667</v>
      </c>
      <c r="E2757" s="19" t="s">
        <v>22259</v>
      </c>
      <c r="F2757" s="19" t="s">
        <v>22260</v>
      </c>
      <c r="G2757" s="19" t="s">
        <v>22261</v>
      </c>
      <c r="H2757" s="45">
        <v>3627.93</v>
      </c>
      <c r="I2757" s="45">
        <v>4067.66</v>
      </c>
      <c r="J2757" s="19" t="s">
        <v>1560</v>
      </c>
      <c r="K2757" s="19" t="s">
        <v>20074</v>
      </c>
      <c r="L2757" s="19" t="s">
        <v>22262</v>
      </c>
      <c r="M2757" s="19" t="s">
        <v>22263</v>
      </c>
      <c r="N2757" s="19" t="s">
        <v>22258</v>
      </c>
      <c r="O2757" s="19" t="s">
        <v>1486</v>
      </c>
      <c r="P2757" s="19" t="s">
        <v>1487</v>
      </c>
      <c r="Q2757" s="46">
        <v>31.2</v>
      </c>
      <c r="R2757" s="19" t="s">
        <v>1488</v>
      </c>
      <c r="S2757" s="19" t="s">
        <v>1564</v>
      </c>
      <c r="T2757" s="19" t="s">
        <v>416</v>
      </c>
      <c r="U2757" s="19" t="s">
        <v>1565</v>
      </c>
      <c r="V2757" s="19" t="s">
        <v>1566</v>
      </c>
      <c r="W2757" s="19" t="s">
        <v>1567</v>
      </c>
      <c r="X2757" s="19" t="s">
        <v>1568</v>
      </c>
      <c r="Y2757" s="19" t="s">
        <v>1569</v>
      </c>
      <c r="Z2757" s="19" t="s">
        <v>1570</v>
      </c>
      <c r="AA2757" s="46">
        <v>136</v>
      </c>
      <c r="AB2757" s="19" t="s">
        <v>1571</v>
      </c>
      <c r="AC2757" s="19" t="s">
        <v>416</v>
      </c>
      <c r="AD2757" s="19" t="s">
        <v>1572</v>
      </c>
      <c r="AE2757" s="19" t="s">
        <v>1573</v>
      </c>
      <c r="AF2757" s="19" t="s">
        <v>1497</v>
      </c>
      <c r="AG2757" s="19" t="s">
        <v>1574</v>
      </c>
      <c r="AH2757" s="19" t="s">
        <v>1499</v>
      </c>
      <c r="AI2757" s="19" t="s">
        <v>1500</v>
      </c>
      <c r="AJ2757" s="45">
        <v>0</v>
      </c>
      <c r="AK2757" s="45">
        <v>0</v>
      </c>
      <c r="AL2757" s="19" t="s">
        <v>1517</v>
      </c>
      <c r="AM2757" s="46">
        <v>50750</v>
      </c>
      <c r="AN2757" s="46">
        <v>31200</v>
      </c>
      <c r="AO2757" s="46">
        <v>19550</v>
      </c>
      <c r="AP2757" s="45">
        <v>0</v>
      </c>
      <c r="AQ2757" s="45"/>
      <c r="AR2757" s="45" t="str">
        <f>IFERROR(VLOOKUP(AB2757,'Pedidos marco'!$A$1:$D$10000,4,0)," ")</f>
        <v xml:space="preserve"> </v>
      </c>
      <c r="AS2757" s="45">
        <f t="shared" si="301"/>
        <v>18</v>
      </c>
      <c r="AT2757" s="45" t="str">
        <f t="shared" si="302"/>
        <v>18</v>
      </c>
      <c r="AU2757" s="47">
        <v>31.2</v>
      </c>
      <c r="AV2757" s="19" t="str">
        <f t="shared" si="303"/>
        <v>04 April</v>
      </c>
      <c r="AW2757" s="19">
        <f t="shared" si="304"/>
        <v>0</v>
      </c>
      <c r="AX2757" s="19">
        <f t="shared" si="305"/>
        <v>0</v>
      </c>
      <c r="AY2757" s="19" t="e">
        <f>VLOOKUP(AG2757,Cías!$A$1:$E$10000,5,0)</f>
        <v>#N/A</v>
      </c>
      <c r="AZ2757" s="19" t="str">
        <f t="shared" si="306"/>
        <v>1014407</v>
      </c>
      <c r="BA2757" s="19" t="str">
        <f t="shared" si="307"/>
        <v>HORMIANDES</v>
      </c>
      <c r="BB2757" s="19" t="e">
        <f>VLOOKUP(AG2757,Cías!$A$1:$E$10000,3,0)</f>
        <v>#N/A</v>
      </c>
      <c r="BC2757" s="19"/>
      <c r="BD2757" s="19"/>
      <c r="BE2757" s="19"/>
      <c r="BF2757" s="19"/>
      <c r="BG2757" s="19"/>
      <c r="BH2757" s="19"/>
      <c r="BI2757" s="19"/>
      <c r="BJ2757" s="19"/>
    </row>
    <row r="2758" spans="1:62" ht="15" x14ac:dyDescent="0.2">
      <c r="A2758" s="19" t="s">
        <v>22264</v>
      </c>
      <c r="B2758" s="19" t="s">
        <v>1479</v>
      </c>
      <c r="C2758" s="43">
        <v>44669</v>
      </c>
      <c r="D2758" s="44">
        <v>0.21736111111111001</v>
      </c>
      <c r="E2758" s="19" t="s">
        <v>22265</v>
      </c>
      <c r="F2758" s="19" t="s">
        <v>1481</v>
      </c>
      <c r="G2758" s="19" t="s">
        <v>1481</v>
      </c>
      <c r="H2758" s="45">
        <v>0</v>
      </c>
      <c r="I2758" s="45">
        <v>0</v>
      </c>
      <c r="J2758" s="19" t="s">
        <v>1482</v>
      </c>
      <c r="K2758" s="19" t="s">
        <v>22266</v>
      </c>
      <c r="L2758" s="19" t="s">
        <v>22267</v>
      </c>
      <c r="M2758" s="19" t="s">
        <v>22268</v>
      </c>
      <c r="N2758" s="19" t="s">
        <v>22264</v>
      </c>
      <c r="O2758" s="19" t="s">
        <v>371</v>
      </c>
      <c r="P2758" s="19" t="s">
        <v>372</v>
      </c>
      <c r="Q2758" s="46">
        <v>360</v>
      </c>
      <c r="R2758" s="19" t="s">
        <v>1544</v>
      </c>
      <c r="S2758" s="19" t="s">
        <v>1545</v>
      </c>
      <c r="T2758" s="19" t="s">
        <v>74</v>
      </c>
      <c r="U2758" s="19" t="s">
        <v>4451</v>
      </c>
      <c r="V2758" s="19" t="s">
        <v>4452</v>
      </c>
      <c r="W2758" s="19" t="s">
        <v>1548</v>
      </c>
      <c r="X2758" s="19" t="s">
        <v>4453</v>
      </c>
      <c r="Y2758" s="19" t="s">
        <v>1684</v>
      </c>
      <c r="Z2758" s="19" t="s">
        <v>1685</v>
      </c>
      <c r="AA2758" s="46">
        <v>198</v>
      </c>
      <c r="AB2758" s="19" t="s">
        <v>16598</v>
      </c>
      <c r="AC2758" s="19" t="s">
        <v>1451</v>
      </c>
      <c r="AD2758" s="19" t="s">
        <v>16599</v>
      </c>
      <c r="AE2758" s="19" t="s">
        <v>1481</v>
      </c>
      <c r="AF2758" s="19" t="s">
        <v>1554</v>
      </c>
      <c r="AG2758" s="19" t="s">
        <v>16600</v>
      </c>
      <c r="AH2758" s="19" t="s">
        <v>1499</v>
      </c>
      <c r="AI2758" s="19" t="s">
        <v>1500</v>
      </c>
      <c r="AJ2758" s="45">
        <v>0</v>
      </c>
      <c r="AK2758" s="45">
        <v>0</v>
      </c>
      <c r="AL2758" s="19" t="s">
        <v>1501</v>
      </c>
      <c r="AM2758" s="46">
        <v>26510</v>
      </c>
      <c r="AN2758" s="46">
        <v>18050</v>
      </c>
      <c r="AO2758" s="46">
        <v>8460</v>
      </c>
      <c r="AP2758" s="45">
        <v>266.39999999999998</v>
      </c>
      <c r="AQ2758" s="45"/>
      <c r="AR2758" s="45" t="str">
        <f>IFERROR(VLOOKUP(AB2758,'Pedidos marco'!$A$1:$D$10000,4,0)," ")</f>
        <v xml:space="preserve"> </v>
      </c>
      <c r="AS2758" s="45">
        <f t="shared" si="301"/>
        <v>18</v>
      </c>
      <c r="AT2758" s="45" t="str">
        <f t="shared" si="302"/>
        <v>18</v>
      </c>
      <c r="AU2758" s="47">
        <v>18</v>
      </c>
      <c r="AV2758" s="19" t="str">
        <f t="shared" si="303"/>
        <v>04 April</v>
      </c>
      <c r="AW2758" s="19">
        <f t="shared" si="304"/>
        <v>0.74</v>
      </c>
      <c r="AX2758" s="19">
        <f t="shared" si="305"/>
        <v>14.799999999999999</v>
      </c>
      <c r="AY2758" s="19" t="e">
        <f>VLOOKUP(AG2758,Cías!$A$1:$E$10000,5,0)</f>
        <v>#N/A</v>
      </c>
      <c r="AZ2758" s="19" t="str">
        <f t="shared" si="306"/>
        <v>10008340</v>
      </c>
      <c r="BA2758" s="19" t="str">
        <f t="shared" si="307"/>
        <v>HERRERA GUERRA RICHARD IVAN</v>
      </c>
      <c r="BB2758" s="19" t="e">
        <f>VLOOKUP(AG2758,Cías!$A$1:$E$10000,3,0)</f>
        <v>#N/A</v>
      </c>
      <c r="BC2758" s="19"/>
      <c r="BD2758" s="19"/>
      <c r="BE2758" s="19"/>
      <c r="BF2758" s="19"/>
      <c r="BG2758" s="19"/>
      <c r="BH2758" s="19"/>
      <c r="BI2758" s="19"/>
      <c r="BJ2758" s="19"/>
    </row>
    <row r="2759" spans="1:62" ht="15" x14ac:dyDescent="0.2">
      <c r="A2759" s="19" t="s">
        <v>22269</v>
      </c>
      <c r="B2759" s="19" t="s">
        <v>1479</v>
      </c>
      <c r="C2759" s="43">
        <v>44669</v>
      </c>
      <c r="D2759" s="44">
        <v>0.21944444444444</v>
      </c>
      <c r="E2759" s="19" t="s">
        <v>22270</v>
      </c>
      <c r="F2759" s="19" t="s">
        <v>1481</v>
      </c>
      <c r="G2759" s="19" t="s">
        <v>1481</v>
      </c>
      <c r="H2759" s="45">
        <v>0</v>
      </c>
      <c r="I2759" s="45">
        <v>0</v>
      </c>
      <c r="J2759" s="19" t="s">
        <v>1482</v>
      </c>
      <c r="K2759" s="19" t="s">
        <v>22271</v>
      </c>
      <c r="L2759" s="19" t="s">
        <v>22272</v>
      </c>
      <c r="M2759" s="19" t="s">
        <v>22273</v>
      </c>
      <c r="N2759" s="19" t="s">
        <v>22269</v>
      </c>
      <c r="O2759" s="19" t="s">
        <v>1641</v>
      </c>
      <c r="P2759" s="19" t="s">
        <v>1642</v>
      </c>
      <c r="Q2759" s="46">
        <v>480</v>
      </c>
      <c r="R2759" s="19" t="s">
        <v>1544</v>
      </c>
      <c r="S2759" s="19" t="s">
        <v>4733</v>
      </c>
      <c r="T2759" s="19" t="s">
        <v>4734</v>
      </c>
      <c r="U2759" s="19" t="s">
        <v>4735</v>
      </c>
      <c r="V2759" s="19" t="s">
        <v>4736</v>
      </c>
      <c r="W2759" s="19" t="s">
        <v>1609</v>
      </c>
      <c r="X2759" s="19" t="s">
        <v>4737</v>
      </c>
      <c r="Y2759" s="19" t="s">
        <v>1611</v>
      </c>
      <c r="Z2759" s="19" t="s">
        <v>1612</v>
      </c>
      <c r="AA2759" s="46">
        <v>486</v>
      </c>
      <c r="AB2759" s="19" t="s">
        <v>472</v>
      </c>
      <c r="AC2759" s="19" t="s">
        <v>94</v>
      </c>
      <c r="AD2759" s="19" t="s">
        <v>10461</v>
      </c>
      <c r="AE2759" s="19" t="s">
        <v>1481</v>
      </c>
      <c r="AF2759" s="19" t="s">
        <v>1719</v>
      </c>
      <c r="AG2759" s="19" t="s">
        <v>10462</v>
      </c>
      <c r="AH2759" s="19" t="s">
        <v>1594</v>
      </c>
      <c r="AI2759" s="19" t="s">
        <v>1595</v>
      </c>
      <c r="AJ2759" s="45">
        <v>0.05</v>
      </c>
      <c r="AK2759" s="45">
        <v>24</v>
      </c>
      <c r="AL2759" s="19" t="s">
        <v>1501</v>
      </c>
      <c r="AM2759" s="46">
        <v>39710</v>
      </c>
      <c r="AN2759" s="46">
        <v>24030</v>
      </c>
      <c r="AO2759" s="46">
        <v>15680</v>
      </c>
      <c r="AP2759" s="45">
        <v>542.4</v>
      </c>
      <c r="AQ2759" s="45"/>
      <c r="AR2759" s="45" t="str">
        <f>IFERROR(VLOOKUP(AB2759,'Pedidos marco'!$A$1:$D$10000,4,0)," ")</f>
        <v xml:space="preserve"> </v>
      </c>
      <c r="AS2759" s="45">
        <f t="shared" si="301"/>
        <v>18</v>
      </c>
      <c r="AT2759" s="45" t="str">
        <f t="shared" si="302"/>
        <v>18</v>
      </c>
      <c r="AU2759" s="47">
        <v>24</v>
      </c>
      <c r="AV2759" s="19" t="str">
        <f t="shared" si="303"/>
        <v>04 April</v>
      </c>
      <c r="AW2759" s="19">
        <f t="shared" si="304"/>
        <v>1.1299999999999999</v>
      </c>
      <c r="AX2759" s="19">
        <f t="shared" si="305"/>
        <v>22.599999999999998</v>
      </c>
      <c r="AY2759" s="19" t="e">
        <f>VLOOKUP(AG2759,Cías!$A$1:$E$10000,5,0)</f>
        <v>#N/A</v>
      </c>
      <c r="AZ2759" s="19" t="str">
        <f t="shared" si="306"/>
        <v>1013241</v>
      </c>
      <c r="BA2759" s="19" t="str">
        <f t="shared" si="307"/>
        <v>COMPAÑÍA DE TRANSPORTE DE CARGA PES</v>
      </c>
      <c r="BB2759" s="19" t="e">
        <f>VLOOKUP(AG2759,Cías!$A$1:$E$10000,3,0)</f>
        <v>#N/A</v>
      </c>
      <c r="BC2759" s="19"/>
      <c r="BD2759" s="19"/>
      <c r="BE2759" s="19"/>
      <c r="BF2759" s="19"/>
      <c r="BG2759" s="19"/>
      <c r="BH2759" s="19"/>
      <c r="BI2759" s="19"/>
      <c r="BJ2759" s="19"/>
    </row>
    <row r="2760" spans="1:62" ht="15" x14ac:dyDescent="0.2">
      <c r="A2760" s="19" t="s">
        <v>22274</v>
      </c>
      <c r="B2760" s="19" t="s">
        <v>1479</v>
      </c>
      <c r="C2760" s="43">
        <v>44669</v>
      </c>
      <c r="D2760" s="44">
        <v>0.22777777777777999</v>
      </c>
      <c r="E2760" s="19" t="s">
        <v>22275</v>
      </c>
      <c r="F2760" s="19" t="s">
        <v>1481</v>
      </c>
      <c r="G2760" s="19" t="s">
        <v>1481</v>
      </c>
      <c r="H2760" s="45">
        <v>0</v>
      </c>
      <c r="I2760" s="45">
        <v>0</v>
      </c>
      <c r="J2760" s="19" t="s">
        <v>1482</v>
      </c>
      <c r="K2760" s="19" t="s">
        <v>22276</v>
      </c>
      <c r="L2760" s="19" t="s">
        <v>22277</v>
      </c>
      <c r="M2760" s="19" t="s">
        <v>22278</v>
      </c>
      <c r="N2760" s="19" t="s">
        <v>22274</v>
      </c>
      <c r="O2760" s="19" t="s">
        <v>1603</v>
      </c>
      <c r="P2760" s="19" t="s">
        <v>1604</v>
      </c>
      <c r="Q2760" s="46">
        <v>480</v>
      </c>
      <c r="R2760" s="19" t="s">
        <v>1544</v>
      </c>
      <c r="S2760" s="19" t="s">
        <v>4733</v>
      </c>
      <c r="T2760" s="19" t="s">
        <v>4734</v>
      </c>
      <c r="U2760" s="19" t="s">
        <v>4735</v>
      </c>
      <c r="V2760" s="19" t="s">
        <v>4736</v>
      </c>
      <c r="W2760" s="19" t="s">
        <v>1609</v>
      </c>
      <c r="X2760" s="19" t="s">
        <v>4737</v>
      </c>
      <c r="Y2760" s="19" t="s">
        <v>1611</v>
      </c>
      <c r="Z2760" s="19" t="s">
        <v>1612</v>
      </c>
      <c r="AA2760" s="46">
        <v>486</v>
      </c>
      <c r="AB2760" s="19" t="s">
        <v>594</v>
      </c>
      <c r="AC2760" s="19" t="s">
        <v>345</v>
      </c>
      <c r="AD2760" s="19" t="s">
        <v>4825</v>
      </c>
      <c r="AE2760" s="19" t="s">
        <v>4826</v>
      </c>
      <c r="AF2760" s="19" t="s">
        <v>1719</v>
      </c>
      <c r="AG2760" s="19" t="s">
        <v>4827</v>
      </c>
      <c r="AH2760" s="19" t="s">
        <v>1594</v>
      </c>
      <c r="AI2760" s="19" t="s">
        <v>1595</v>
      </c>
      <c r="AJ2760" s="45">
        <v>0.05</v>
      </c>
      <c r="AK2760" s="45">
        <v>24</v>
      </c>
      <c r="AL2760" s="19" t="s">
        <v>1501</v>
      </c>
      <c r="AM2760" s="46">
        <v>40270</v>
      </c>
      <c r="AN2760" s="46">
        <v>23990</v>
      </c>
      <c r="AO2760" s="46">
        <v>16280</v>
      </c>
      <c r="AP2760" s="45">
        <v>542.4</v>
      </c>
      <c r="AQ2760" s="45"/>
      <c r="AR2760" s="45" t="str">
        <f>IFERROR(VLOOKUP(AB2760,'Pedidos marco'!$A$1:$D$10000,4,0)," ")</f>
        <v xml:space="preserve"> </v>
      </c>
      <c r="AS2760" s="45">
        <f t="shared" si="301"/>
        <v>18</v>
      </c>
      <c r="AT2760" s="45" t="str">
        <f t="shared" si="302"/>
        <v>18</v>
      </c>
      <c r="AU2760" s="47">
        <v>24</v>
      </c>
      <c r="AV2760" s="19" t="str">
        <f t="shared" si="303"/>
        <v>04 April</v>
      </c>
      <c r="AW2760" s="19">
        <f t="shared" si="304"/>
        <v>1.1299999999999999</v>
      </c>
      <c r="AX2760" s="19">
        <f t="shared" si="305"/>
        <v>22.599999999999998</v>
      </c>
      <c r="AY2760" s="19" t="e">
        <f>VLOOKUP(AG2760,Cías!$A$1:$E$10000,5,0)</f>
        <v>#N/A</v>
      </c>
      <c r="AZ2760" s="19" t="str">
        <f t="shared" si="306"/>
        <v>1013273</v>
      </c>
      <c r="BA2760" s="19" t="str">
        <f t="shared" si="307"/>
        <v>YEPEZ DIAZ LEONEL MANUEL</v>
      </c>
      <c r="BB2760" s="19" t="e">
        <f>VLOOKUP(AG2760,Cías!$A$1:$E$10000,3,0)</f>
        <v>#N/A</v>
      </c>
      <c r="BC2760" s="19"/>
      <c r="BD2760" s="19"/>
      <c r="BE2760" s="19"/>
      <c r="BF2760" s="19"/>
      <c r="BG2760" s="19"/>
      <c r="BH2760" s="19"/>
      <c r="BI2760" s="19"/>
      <c r="BJ2760" s="19"/>
    </row>
    <row r="2761" spans="1:62" ht="15" x14ac:dyDescent="0.2">
      <c r="A2761" s="19" t="s">
        <v>22279</v>
      </c>
      <c r="B2761" s="19" t="s">
        <v>1479</v>
      </c>
      <c r="C2761" s="43">
        <v>44669</v>
      </c>
      <c r="D2761" s="44">
        <v>0.24444444444444</v>
      </c>
      <c r="E2761" s="19" t="s">
        <v>22280</v>
      </c>
      <c r="F2761" s="19" t="s">
        <v>22281</v>
      </c>
      <c r="G2761" s="19" t="s">
        <v>22282</v>
      </c>
      <c r="H2761" s="45">
        <v>486.98</v>
      </c>
      <c r="I2761" s="45">
        <v>546.01</v>
      </c>
      <c r="J2761" s="19" t="s">
        <v>1560</v>
      </c>
      <c r="K2761" s="19" t="s">
        <v>22283</v>
      </c>
      <c r="L2761" s="19" t="s">
        <v>22284</v>
      </c>
      <c r="M2761" s="19" t="s">
        <v>22285</v>
      </c>
      <c r="N2761" s="19" t="s">
        <v>22279</v>
      </c>
      <c r="O2761" s="19" t="s">
        <v>369</v>
      </c>
      <c r="P2761" s="19" t="s">
        <v>370</v>
      </c>
      <c r="Q2761" s="46">
        <v>80</v>
      </c>
      <c r="R2761" s="19" t="s">
        <v>1544</v>
      </c>
      <c r="S2761" s="19" t="s">
        <v>1696</v>
      </c>
      <c r="T2761" s="19" t="s">
        <v>72</v>
      </c>
      <c r="U2761" s="19" t="s">
        <v>4781</v>
      </c>
      <c r="V2761" s="19" t="s">
        <v>4782</v>
      </c>
      <c r="W2761" s="19" t="s">
        <v>415</v>
      </c>
      <c r="X2761" s="19" t="s">
        <v>4783</v>
      </c>
      <c r="Y2761" s="19" t="s">
        <v>3559</v>
      </c>
      <c r="Z2761" s="19" t="s">
        <v>3560</v>
      </c>
      <c r="AA2761" s="46">
        <v>67</v>
      </c>
      <c r="AB2761" s="19" t="s">
        <v>461</v>
      </c>
      <c r="AC2761" s="19" t="s">
        <v>72</v>
      </c>
      <c r="AD2761" s="19" t="s">
        <v>1728</v>
      </c>
      <c r="AE2761" s="19" t="s">
        <v>1729</v>
      </c>
      <c r="AF2761" s="19" t="s">
        <v>1554</v>
      </c>
      <c r="AG2761" s="19" t="s">
        <v>1730</v>
      </c>
      <c r="AH2761" s="19" t="s">
        <v>1499</v>
      </c>
      <c r="AI2761" s="19" t="s">
        <v>1500</v>
      </c>
      <c r="AJ2761" s="45">
        <v>0</v>
      </c>
      <c r="AK2761" s="45">
        <v>0</v>
      </c>
      <c r="AL2761" s="19" t="s">
        <v>1501</v>
      </c>
      <c r="AM2761" s="46">
        <v>8649.4439999999995</v>
      </c>
      <c r="AN2761" s="46">
        <v>4004.444</v>
      </c>
      <c r="AO2761" s="46">
        <v>4645</v>
      </c>
      <c r="AP2761" s="45">
        <v>26.4</v>
      </c>
      <c r="AQ2761" s="45"/>
      <c r="AR2761" s="45" t="str">
        <f>IFERROR(VLOOKUP(AB2761,'Pedidos marco'!$A$1:$D$10000,4,0)," ")</f>
        <v xml:space="preserve"> </v>
      </c>
      <c r="AS2761" s="45">
        <f t="shared" si="301"/>
        <v>18</v>
      </c>
      <c r="AT2761" s="45" t="str">
        <f t="shared" si="302"/>
        <v>18</v>
      </c>
      <c r="AU2761" s="47">
        <v>4</v>
      </c>
      <c r="AV2761" s="19" t="str">
        <f t="shared" si="303"/>
        <v>04 April</v>
      </c>
      <c r="AW2761" s="19">
        <f t="shared" si="304"/>
        <v>0.32999999999999996</v>
      </c>
      <c r="AX2761" s="19">
        <f t="shared" si="305"/>
        <v>6.6</v>
      </c>
      <c r="AY2761" s="19" t="e">
        <f>VLOOKUP(AG2761,Cías!$A$1:$E$10000,5,0)</f>
        <v>#N/A</v>
      </c>
      <c r="AZ2761" s="19" t="str">
        <f t="shared" si="306"/>
        <v>1013388</v>
      </c>
      <c r="BA2761" s="19" t="str">
        <f t="shared" si="307"/>
        <v>CAMPAÑA MALDONADO BLANCA CECILIA</v>
      </c>
      <c r="BB2761" s="19" t="e">
        <f>VLOOKUP(AG2761,Cías!$A$1:$E$10000,3,0)</f>
        <v>#N/A</v>
      </c>
      <c r="BC2761" s="19"/>
      <c r="BD2761" s="19"/>
      <c r="BE2761" s="19"/>
      <c r="BF2761" s="19"/>
      <c r="BG2761" s="19"/>
      <c r="BH2761" s="19"/>
      <c r="BI2761" s="19"/>
      <c r="BJ2761" s="19"/>
    </row>
    <row r="2762" spans="1:62" ht="15" x14ac:dyDescent="0.2">
      <c r="A2762" s="19" t="s">
        <v>22279</v>
      </c>
      <c r="B2762" s="19" t="s">
        <v>1479</v>
      </c>
      <c r="C2762" s="43">
        <v>44669</v>
      </c>
      <c r="D2762" s="44">
        <v>0.24444444444444</v>
      </c>
      <c r="E2762" s="19" t="s">
        <v>22286</v>
      </c>
      <c r="F2762" s="19" t="s">
        <v>22287</v>
      </c>
      <c r="G2762" s="19" t="s">
        <v>22288</v>
      </c>
      <c r="H2762" s="45">
        <v>1858.89</v>
      </c>
      <c r="I2762" s="45">
        <v>2084.1999999999998</v>
      </c>
      <c r="J2762" s="19" t="s">
        <v>1560</v>
      </c>
      <c r="K2762" s="19" t="s">
        <v>22289</v>
      </c>
      <c r="L2762" s="19" t="s">
        <v>22290</v>
      </c>
      <c r="M2762" s="19" t="s">
        <v>22291</v>
      </c>
      <c r="N2762" s="19" t="s">
        <v>22279</v>
      </c>
      <c r="O2762" s="19" t="s">
        <v>367</v>
      </c>
      <c r="P2762" s="19" t="s">
        <v>368</v>
      </c>
      <c r="Q2762" s="46">
        <v>280</v>
      </c>
      <c r="R2762" s="19" t="s">
        <v>1544</v>
      </c>
      <c r="S2762" s="19" t="s">
        <v>1696</v>
      </c>
      <c r="T2762" s="19" t="s">
        <v>72</v>
      </c>
      <c r="U2762" s="19" t="s">
        <v>4781</v>
      </c>
      <c r="V2762" s="19" t="s">
        <v>4782</v>
      </c>
      <c r="W2762" s="19" t="s">
        <v>415</v>
      </c>
      <c r="X2762" s="19" t="s">
        <v>4783</v>
      </c>
      <c r="Y2762" s="19" t="s">
        <v>3559</v>
      </c>
      <c r="Z2762" s="19" t="s">
        <v>3560</v>
      </c>
      <c r="AA2762" s="46">
        <v>67</v>
      </c>
      <c r="AB2762" s="19" t="s">
        <v>461</v>
      </c>
      <c r="AC2762" s="19" t="s">
        <v>72</v>
      </c>
      <c r="AD2762" s="19" t="s">
        <v>1728</v>
      </c>
      <c r="AE2762" s="19" t="s">
        <v>1729</v>
      </c>
      <c r="AF2762" s="19" t="s">
        <v>1554</v>
      </c>
      <c r="AG2762" s="19" t="s">
        <v>1730</v>
      </c>
      <c r="AH2762" s="19" t="s">
        <v>1499</v>
      </c>
      <c r="AI2762" s="19" t="s">
        <v>1500</v>
      </c>
      <c r="AJ2762" s="45">
        <v>0</v>
      </c>
      <c r="AK2762" s="45">
        <v>0</v>
      </c>
      <c r="AL2762" s="19" t="s">
        <v>1501</v>
      </c>
      <c r="AM2762" s="46">
        <v>18660.556</v>
      </c>
      <c r="AN2762" s="46">
        <v>14015.556</v>
      </c>
      <c r="AO2762" s="46">
        <v>4645</v>
      </c>
      <c r="AP2762" s="45">
        <v>92.4</v>
      </c>
      <c r="AQ2762" s="45"/>
      <c r="AR2762" s="45" t="str">
        <f>IFERROR(VLOOKUP(AB2762,'Pedidos marco'!$A$1:$D$10000,4,0)," ")</f>
        <v xml:space="preserve"> </v>
      </c>
      <c r="AS2762" s="45">
        <f t="shared" si="301"/>
        <v>18</v>
      </c>
      <c r="AT2762" s="45" t="str">
        <f t="shared" si="302"/>
        <v>18</v>
      </c>
      <c r="AU2762" s="47">
        <v>14</v>
      </c>
      <c r="AV2762" s="19" t="str">
        <f t="shared" si="303"/>
        <v>04 April</v>
      </c>
      <c r="AW2762" s="19">
        <f t="shared" si="304"/>
        <v>0.33</v>
      </c>
      <c r="AX2762" s="19">
        <f t="shared" si="305"/>
        <v>6.6000000000000005</v>
      </c>
      <c r="AY2762" s="19" t="e">
        <f>VLOOKUP(AG2762,Cías!$A$1:$E$10000,5,0)</f>
        <v>#N/A</v>
      </c>
      <c r="AZ2762" s="19" t="str">
        <f t="shared" si="306"/>
        <v>1013388</v>
      </c>
      <c r="BA2762" s="19" t="str">
        <f t="shared" si="307"/>
        <v>CAMPAÑA MALDONADO BLANCA CECILIA</v>
      </c>
      <c r="BB2762" s="19" t="e">
        <f>VLOOKUP(AG2762,Cías!$A$1:$E$10000,3,0)</f>
        <v>#N/A</v>
      </c>
      <c r="BC2762" s="19"/>
      <c r="BD2762" s="19"/>
      <c r="BE2762" s="19"/>
      <c r="BF2762" s="19"/>
      <c r="BG2762" s="19"/>
      <c r="BH2762" s="19"/>
      <c r="BI2762" s="19"/>
      <c r="BJ2762" s="19"/>
    </row>
    <row r="2763" spans="1:62" ht="15" x14ac:dyDescent="0.2">
      <c r="A2763" s="19" t="s">
        <v>22292</v>
      </c>
      <c r="B2763" s="19" t="s">
        <v>1479</v>
      </c>
      <c r="C2763" s="43">
        <v>44669</v>
      </c>
      <c r="D2763" s="44">
        <v>0.25069444444444</v>
      </c>
      <c r="E2763" s="19" t="s">
        <v>22293</v>
      </c>
      <c r="F2763" s="19" t="s">
        <v>22294</v>
      </c>
      <c r="G2763" s="19" t="s">
        <v>22295</v>
      </c>
      <c r="H2763" s="45">
        <v>1971.2</v>
      </c>
      <c r="I2763" s="45">
        <v>2210.12</v>
      </c>
      <c r="J2763" s="19" t="s">
        <v>1560</v>
      </c>
      <c r="K2763" s="19" t="s">
        <v>22296</v>
      </c>
      <c r="L2763" s="19" t="s">
        <v>22297</v>
      </c>
      <c r="M2763" s="19" t="s">
        <v>22298</v>
      </c>
      <c r="N2763" s="19" t="s">
        <v>22292</v>
      </c>
      <c r="O2763" s="19" t="s">
        <v>371</v>
      </c>
      <c r="P2763" s="19" t="s">
        <v>372</v>
      </c>
      <c r="Q2763" s="46">
        <v>280</v>
      </c>
      <c r="R2763" s="19" t="s">
        <v>1544</v>
      </c>
      <c r="S2763" s="19" t="s">
        <v>7027</v>
      </c>
      <c r="T2763" s="19" t="s">
        <v>7028</v>
      </c>
      <c r="U2763" s="19" t="s">
        <v>7029</v>
      </c>
      <c r="V2763" s="19" t="s">
        <v>7030</v>
      </c>
      <c r="W2763" s="19" t="s">
        <v>1865</v>
      </c>
      <c r="X2763" s="19" t="s">
        <v>7031</v>
      </c>
      <c r="Y2763" s="19" t="s">
        <v>1867</v>
      </c>
      <c r="Z2763" s="19" t="s">
        <v>1868</v>
      </c>
      <c r="AA2763" s="46">
        <v>30</v>
      </c>
      <c r="AB2763" s="19" t="s">
        <v>460</v>
      </c>
      <c r="AC2763" s="19" t="s">
        <v>70</v>
      </c>
      <c r="AD2763" s="19" t="s">
        <v>7032</v>
      </c>
      <c r="AE2763" s="19" t="s">
        <v>7033</v>
      </c>
      <c r="AF2763" s="19" t="s">
        <v>1554</v>
      </c>
      <c r="AG2763" s="19" t="s">
        <v>7034</v>
      </c>
      <c r="AH2763" s="19" t="s">
        <v>1499</v>
      </c>
      <c r="AI2763" s="19" t="s">
        <v>1500</v>
      </c>
      <c r="AJ2763" s="45">
        <v>0</v>
      </c>
      <c r="AK2763" s="45">
        <v>0</v>
      </c>
      <c r="AL2763" s="19" t="s">
        <v>1501</v>
      </c>
      <c r="AM2763" s="46">
        <v>18535.556</v>
      </c>
      <c r="AN2763" s="46">
        <v>14015.556</v>
      </c>
      <c r="AO2763" s="46">
        <v>4520</v>
      </c>
      <c r="AP2763" s="45">
        <v>53.2</v>
      </c>
      <c r="AQ2763" s="45"/>
      <c r="AR2763" s="45" t="str">
        <f>IFERROR(VLOOKUP(AB2763,'Pedidos marco'!$A$1:$D$10000,4,0)," ")</f>
        <v xml:space="preserve"> </v>
      </c>
      <c r="AS2763" s="45">
        <f t="shared" si="301"/>
        <v>18</v>
      </c>
      <c r="AT2763" s="45" t="str">
        <f t="shared" si="302"/>
        <v>18</v>
      </c>
      <c r="AU2763" s="47">
        <v>14</v>
      </c>
      <c r="AV2763" s="19" t="str">
        <f t="shared" si="303"/>
        <v>04 April</v>
      </c>
      <c r="AW2763" s="19">
        <f t="shared" si="304"/>
        <v>0.19</v>
      </c>
      <c r="AX2763" s="19">
        <f t="shared" si="305"/>
        <v>3.8000000000000003</v>
      </c>
      <c r="AY2763" s="19" t="e">
        <f>VLOOKUP(AG2763,Cías!$A$1:$E$10000,5,0)</f>
        <v>#N/A</v>
      </c>
      <c r="AZ2763" s="19" t="str">
        <f t="shared" si="306"/>
        <v>1013603</v>
      </c>
      <c r="BA2763" s="19" t="str">
        <f t="shared" si="307"/>
        <v>CALDERON RIVERA FABIAN TARQUINO</v>
      </c>
      <c r="BB2763" s="19" t="e">
        <f>VLOOKUP(AG2763,Cías!$A$1:$E$10000,3,0)</f>
        <v>#N/A</v>
      </c>
      <c r="BC2763" s="19"/>
      <c r="BD2763" s="19"/>
      <c r="BE2763" s="19"/>
      <c r="BF2763" s="19"/>
      <c r="BG2763" s="19"/>
      <c r="BH2763" s="19"/>
      <c r="BI2763" s="19"/>
      <c r="BJ2763" s="19"/>
    </row>
    <row r="2764" spans="1:62" ht="15" x14ac:dyDescent="0.2">
      <c r="A2764" s="19" t="s">
        <v>22292</v>
      </c>
      <c r="B2764" s="19" t="s">
        <v>1479</v>
      </c>
      <c r="C2764" s="43">
        <v>44669</v>
      </c>
      <c r="D2764" s="44">
        <v>0.25069444444444</v>
      </c>
      <c r="E2764" s="19" t="s">
        <v>22299</v>
      </c>
      <c r="F2764" s="19" t="s">
        <v>22300</v>
      </c>
      <c r="G2764" s="19" t="s">
        <v>22301</v>
      </c>
      <c r="H2764" s="45">
        <v>515.20000000000005</v>
      </c>
      <c r="I2764" s="45">
        <v>577.64</v>
      </c>
      <c r="J2764" s="19" t="s">
        <v>1560</v>
      </c>
      <c r="K2764" s="19" t="s">
        <v>22296</v>
      </c>
      <c r="L2764" s="19" t="s">
        <v>22302</v>
      </c>
      <c r="M2764" s="19" t="s">
        <v>22303</v>
      </c>
      <c r="N2764" s="19" t="s">
        <v>22292</v>
      </c>
      <c r="O2764" s="19" t="s">
        <v>369</v>
      </c>
      <c r="P2764" s="19" t="s">
        <v>370</v>
      </c>
      <c r="Q2764" s="46">
        <v>80</v>
      </c>
      <c r="R2764" s="19" t="s">
        <v>1544</v>
      </c>
      <c r="S2764" s="19" t="s">
        <v>7027</v>
      </c>
      <c r="T2764" s="19" t="s">
        <v>7028</v>
      </c>
      <c r="U2764" s="19" t="s">
        <v>7029</v>
      </c>
      <c r="V2764" s="19" t="s">
        <v>7030</v>
      </c>
      <c r="W2764" s="19" t="s">
        <v>1865</v>
      </c>
      <c r="X2764" s="19" t="s">
        <v>7031</v>
      </c>
      <c r="Y2764" s="19" t="s">
        <v>1867</v>
      </c>
      <c r="Z2764" s="19" t="s">
        <v>1868</v>
      </c>
      <c r="AA2764" s="46">
        <v>30</v>
      </c>
      <c r="AB2764" s="19" t="s">
        <v>460</v>
      </c>
      <c r="AC2764" s="19" t="s">
        <v>70</v>
      </c>
      <c r="AD2764" s="19" t="s">
        <v>7032</v>
      </c>
      <c r="AE2764" s="19" t="s">
        <v>7033</v>
      </c>
      <c r="AF2764" s="19" t="s">
        <v>1554</v>
      </c>
      <c r="AG2764" s="19" t="s">
        <v>7034</v>
      </c>
      <c r="AH2764" s="19" t="s">
        <v>1499</v>
      </c>
      <c r="AI2764" s="19" t="s">
        <v>1500</v>
      </c>
      <c r="AJ2764" s="45">
        <v>0</v>
      </c>
      <c r="AK2764" s="45">
        <v>0</v>
      </c>
      <c r="AL2764" s="19" t="s">
        <v>1501</v>
      </c>
      <c r="AM2764" s="46">
        <v>8524.4439999999995</v>
      </c>
      <c r="AN2764" s="46">
        <v>4004.444</v>
      </c>
      <c r="AO2764" s="46">
        <v>4520</v>
      </c>
      <c r="AP2764" s="45">
        <v>15.2</v>
      </c>
      <c r="AQ2764" s="45"/>
      <c r="AR2764" s="45" t="str">
        <f>IFERROR(VLOOKUP(AB2764,'Pedidos marco'!$A$1:$D$10000,4,0)," ")</f>
        <v xml:space="preserve"> </v>
      </c>
      <c r="AS2764" s="45">
        <f t="shared" si="301"/>
        <v>18</v>
      </c>
      <c r="AT2764" s="45" t="str">
        <f t="shared" si="302"/>
        <v>18</v>
      </c>
      <c r="AU2764" s="47">
        <v>4</v>
      </c>
      <c r="AV2764" s="19" t="str">
        <f t="shared" si="303"/>
        <v>04 April</v>
      </c>
      <c r="AW2764" s="19">
        <f t="shared" si="304"/>
        <v>0.19</v>
      </c>
      <c r="AX2764" s="19">
        <f t="shared" si="305"/>
        <v>3.8</v>
      </c>
      <c r="AY2764" s="19" t="e">
        <f>VLOOKUP(AG2764,Cías!$A$1:$E$10000,5,0)</f>
        <v>#N/A</v>
      </c>
      <c r="AZ2764" s="19" t="str">
        <f t="shared" si="306"/>
        <v>1013603</v>
      </c>
      <c r="BA2764" s="19" t="str">
        <f t="shared" si="307"/>
        <v>CALDERON RIVERA FABIAN TARQUINO</v>
      </c>
      <c r="BB2764" s="19" t="e">
        <f>VLOOKUP(AG2764,Cías!$A$1:$E$10000,3,0)</f>
        <v>#N/A</v>
      </c>
      <c r="BC2764" s="19"/>
      <c r="BD2764" s="19"/>
      <c r="BE2764" s="19"/>
      <c r="BF2764" s="19"/>
      <c r="BG2764" s="19"/>
      <c r="BH2764" s="19"/>
      <c r="BI2764" s="19"/>
      <c r="BJ2764" s="19"/>
    </row>
    <row r="2765" spans="1:62" ht="15" x14ac:dyDescent="0.2">
      <c r="A2765" s="19" t="s">
        <v>22304</v>
      </c>
      <c r="B2765" s="19" t="s">
        <v>1479</v>
      </c>
      <c r="C2765" s="43">
        <v>44669</v>
      </c>
      <c r="D2765" s="44">
        <v>0.26944444444443999</v>
      </c>
      <c r="E2765" s="19" t="s">
        <v>22305</v>
      </c>
      <c r="F2765" s="19" t="s">
        <v>1481</v>
      </c>
      <c r="G2765" s="19" t="s">
        <v>1481</v>
      </c>
      <c r="H2765" s="45">
        <v>0</v>
      </c>
      <c r="I2765" s="45">
        <v>0</v>
      </c>
      <c r="J2765" s="19" t="s">
        <v>1482</v>
      </c>
      <c r="K2765" s="19" t="s">
        <v>20516</v>
      </c>
      <c r="L2765" s="19" t="s">
        <v>22306</v>
      </c>
      <c r="M2765" s="19" t="s">
        <v>22307</v>
      </c>
      <c r="N2765" s="19" t="s">
        <v>22304</v>
      </c>
      <c r="O2765" s="19" t="s">
        <v>367</v>
      </c>
      <c r="P2765" s="19" t="s">
        <v>368</v>
      </c>
      <c r="Q2765" s="46">
        <v>640</v>
      </c>
      <c r="R2765" s="19" t="s">
        <v>1544</v>
      </c>
      <c r="S2765" s="19" t="s">
        <v>1976</v>
      </c>
      <c r="T2765" s="19" t="s">
        <v>92</v>
      </c>
      <c r="U2765" s="19" t="s">
        <v>4647</v>
      </c>
      <c r="V2765" s="19" t="s">
        <v>2091</v>
      </c>
      <c r="W2765" s="19" t="s">
        <v>415</v>
      </c>
      <c r="X2765" s="19" t="s">
        <v>4648</v>
      </c>
      <c r="Y2765" s="19" t="s">
        <v>4649</v>
      </c>
      <c r="Z2765" s="19" t="s">
        <v>4650</v>
      </c>
      <c r="AA2765" s="46">
        <v>96.3</v>
      </c>
      <c r="AB2765" s="19" t="s">
        <v>471</v>
      </c>
      <c r="AC2765" s="19" t="s">
        <v>92</v>
      </c>
      <c r="AD2765" s="19" t="s">
        <v>4871</v>
      </c>
      <c r="AE2765" s="19" t="s">
        <v>4872</v>
      </c>
      <c r="AF2765" s="19" t="s">
        <v>1592</v>
      </c>
      <c r="AG2765" s="19" t="s">
        <v>4873</v>
      </c>
      <c r="AH2765" s="19" t="s">
        <v>1502</v>
      </c>
      <c r="AI2765" s="19" t="s">
        <v>2099</v>
      </c>
      <c r="AJ2765" s="45">
        <v>0</v>
      </c>
      <c r="AK2765" s="45">
        <v>0</v>
      </c>
      <c r="AL2765" s="19" t="s">
        <v>1501</v>
      </c>
      <c r="AM2765" s="46">
        <v>50240</v>
      </c>
      <c r="AN2765" s="46">
        <v>32000</v>
      </c>
      <c r="AO2765" s="46">
        <v>18240</v>
      </c>
      <c r="AP2765" s="45">
        <v>288</v>
      </c>
      <c r="AQ2765" s="45"/>
      <c r="AR2765" s="45" t="str">
        <f>IFERROR(VLOOKUP(AB2765,'Pedidos marco'!$A$1:$D$10000,4,0)," ")</f>
        <v xml:space="preserve"> </v>
      </c>
      <c r="AS2765" s="45">
        <f t="shared" si="301"/>
        <v>18</v>
      </c>
      <c r="AT2765" s="45" t="str">
        <f t="shared" si="302"/>
        <v>18</v>
      </c>
      <c r="AU2765" s="47">
        <v>32</v>
      </c>
      <c r="AV2765" s="19" t="str">
        <f t="shared" si="303"/>
        <v>04 April</v>
      </c>
      <c r="AW2765" s="19">
        <f t="shared" si="304"/>
        <v>0.45</v>
      </c>
      <c r="AX2765" s="19">
        <f t="shared" si="305"/>
        <v>9</v>
      </c>
      <c r="AY2765" s="19" t="e">
        <f>VLOOKUP(AG2765,Cías!$A$1:$E$10000,5,0)</f>
        <v>#N/A</v>
      </c>
      <c r="AZ2765" s="19" t="str">
        <f t="shared" si="306"/>
        <v>1014509</v>
      </c>
      <c r="BA2765" s="19" t="str">
        <f t="shared" si="307"/>
        <v>COMERCIAL MICHELENA S.A.</v>
      </c>
      <c r="BB2765" s="19" t="e">
        <f>VLOOKUP(AG2765,Cías!$A$1:$E$10000,3,0)</f>
        <v>#N/A</v>
      </c>
      <c r="BC2765" s="19"/>
      <c r="BD2765" s="19"/>
      <c r="BE2765" s="19"/>
      <c r="BF2765" s="19"/>
      <c r="BG2765" s="19"/>
      <c r="BH2765" s="19"/>
      <c r="BI2765" s="19"/>
      <c r="BJ2765" s="19"/>
    </row>
    <row r="2766" spans="1:62" ht="15" x14ac:dyDescent="0.2">
      <c r="A2766" s="19" t="s">
        <v>22308</v>
      </c>
      <c r="B2766" s="19" t="s">
        <v>1479</v>
      </c>
      <c r="C2766" s="43">
        <v>44669</v>
      </c>
      <c r="D2766" s="44">
        <v>0.29166666666667002</v>
      </c>
      <c r="E2766" s="19" t="s">
        <v>22309</v>
      </c>
      <c r="F2766" s="19" t="s">
        <v>22310</v>
      </c>
      <c r="G2766" s="19" t="s">
        <v>22311</v>
      </c>
      <c r="H2766" s="45">
        <v>2319.08</v>
      </c>
      <c r="I2766" s="45">
        <v>2600.17</v>
      </c>
      <c r="J2766" s="19" t="s">
        <v>1560</v>
      </c>
      <c r="K2766" s="19" t="s">
        <v>22312</v>
      </c>
      <c r="L2766" s="19" t="s">
        <v>22313</v>
      </c>
      <c r="M2766" s="19" t="s">
        <v>22314</v>
      </c>
      <c r="N2766" s="19" t="s">
        <v>22308</v>
      </c>
      <c r="O2766" s="19" t="s">
        <v>371</v>
      </c>
      <c r="P2766" s="19" t="s">
        <v>372</v>
      </c>
      <c r="Q2766" s="46">
        <v>360</v>
      </c>
      <c r="R2766" s="19" t="s">
        <v>1544</v>
      </c>
      <c r="S2766" s="19" t="s">
        <v>1696</v>
      </c>
      <c r="T2766" s="19" t="s">
        <v>72</v>
      </c>
      <c r="U2766" s="19" t="s">
        <v>4849</v>
      </c>
      <c r="V2766" s="19" t="s">
        <v>4850</v>
      </c>
      <c r="W2766" s="19" t="s">
        <v>1548</v>
      </c>
      <c r="X2766" s="19" t="s">
        <v>4851</v>
      </c>
      <c r="Y2766" s="19" t="s">
        <v>1550</v>
      </c>
      <c r="Z2766" s="19" t="s">
        <v>1551</v>
      </c>
      <c r="AA2766" s="46">
        <v>178</v>
      </c>
      <c r="AB2766" s="19" t="s">
        <v>461</v>
      </c>
      <c r="AC2766" s="19" t="s">
        <v>72</v>
      </c>
      <c r="AD2766" s="19" t="s">
        <v>1702</v>
      </c>
      <c r="AE2766" s="19" t="s">
        <v>1703</v>
      </c>
      <c r="AF2766" s="19" t="s">
        <v>1554</v>
      </c>
      <c r="AG2766" s="19" t="s">
        <v>1704</v>
      </c>
      <c r="AH2766" s="19" t="s">
        <v>1499</v>
      </c>
      <c r="AI2766" s="19" t="s">
        <v>1500</v>
      </c>
      <c r="AJ2766" s="45">
        <v>0</v>
      </c>
      <c r="AK2766" s="45">
        <v>0</v>
      </c>
      <c r="AL2766" s="19" t="s">
        <v>1501</v>
      </c>
      <c r="AM2766" s="46">
        <v>27080</v>
      </c>
      <c r="AN2766" s="46">
        <v>18030</v>
      </c>
      <c r="AO2766" s="46">
        <v>9050</v>
      </c>
      <c r="AP2766" s="45">
        <v>248.4</v>
      </c>
      <c r="AQ2766" s="45"/>
      <c r="AR2766" s="45" t="str">
        <f>IFERROR(VLOOKUP(AB2766,'Pedidos marco'!$A$1:$D$10000,4,0)," ")</f>
        <v xml:space="preserve"> </v>
      </c>
      <c r="AS2766" s="45">
        <f t="shared" si="301"/>
        <v>18</v>
      </c>
      <c r="AT2766" s="45" t="str">
        <f t="shared" si="302"/>
        <v>18</v>
      </c>
      <c r="AU2766" s="47">
        <v>18</v>
      </c>
      <c r="AV2766" s="19" t="str">
        <f t="shared" si="303"/>
        <v>04 April</v>
      </c>
      <c r="AW2766" s="19">
        <f t="shared" si="304"/>
        <v>0.69000000000000006</v>
      </c>
      <c r="AX2766" s="19">
        <f t="shared" si="305"/>
        <v>13.8</v>
      </c>
      <c r="AY2766" s="19" t="e">
        <f>VLOOKUP(AG2766,Cías!$A$1:$E$10000,5,0)</f>
        <v>#N/A</v>
      </c>
      <c r="AZ2766" s="19" t="str">
        <f t="shared" si="306"/>
        <v>1013388</v>
      </c>
      <c r="BA2766" s="19" t="str">
        <f t="shared" si="307"/>
        <v>CAMPAÑA MALDONADO BLANCA CECILIA</v>
      </c>
      <c r="BB2766" s="19" t="e">
        <f>VLOOKUP(AG2766,Cías!$A$1:$E$10000,3,0)</f>
        <v>#N/A</v>
      </c>
      <c r="BC2766" s="19"/>
      <c r="BD2766" s="19"/>
      <c r="BE2766" s="19"/>
      <c r="BF2766" s="19"/>
      <c r="BG2766" s="19"/>
      <c r="BH2766" s="19"/>
      <c r="BI2766" s="19"/>
      <c r="BJ2766" s="19"/>
    </row>
    <row r="2767" spans="1:62" ht="15" x14ac:dyDescent="0.2">
      <c r="A2767" s="19" t="s">
        <v>22315</v>
      </c>
      <c r="B2767" s="19" t="s">
        <v>1479</v>
      </c>
      <c r="C2767" s="43">
        <v>44669</v>
      </c>
      <c r="D2767" s="44">
        <v>0.29722222222222</v>
      </c>
      <c r="E2767" s="19" t="s">
        <v>22316</v>
      </c>
      <c r="F2767" s="19" t="s">
        <v>22317</v>
      </c>
      <c r="G2767" s="19" t="s">
        <v>22318</v>
      </c>
      <c r="H2767" s="45">
        <v>3106.3</v>
      </c>
      <c r="I2767" s="45">
        <v>3482.81</v>
      </c>
      <c r="J2767" s="19" t="s">
        <v>1560</v>
      </c>
      <c r="K2767" s="19" t="s">
        <v>22319</v>
      </c>
      <c r="L2767" s="19" t="s">
        <v>22320</v>
      </c>
      <c r="M2767" s="19" t="s">
        <v>22321</v>
      </c>
      <c r="N2767" s="19" t="s">
        <v>22315</v>
      </c>
      <c r="O2767" s="19" t="s">
        <v>367</v>
      </c>
      <c r="P2767" s="19" t="s">
        <v>368</v>
      </c>
      <c r="Q2767" s="46">
        <v>480</v>
      </c>
      <c r="R2767" s="19" t="s">
        <v>1544</v>
      </c>
      <c r="S2767" s="19" t="s">
        <v>1913</v>
      </c>
      <c r="T2767" s="19" t="s">
        <v>1914</v>
      </c>
      <c r="U2767" s="19" t="s">
        <v>22322</v>
      </c>
      <c r="V2767" s="19" t="s">
        <v>22323</v>
      </c>
      <c r="W2767" s="19" t="s">
        <v>6127</v>
      </c>
      <c r="X2767" s="19" t="s">
        <v>22324</v>
      </c>
      <c r="Y2767" s="19" t="s">
        <v>6129</v>
      </c>
      <c r="Z2767" s="19" t="s">
        <v>6130</v>
      </c>
      <c r="AA2767" s="46">
        <v>303</v>
      </c>
      <c r="AB2767" s="19" t="s">
        <v>577</v>
      </c>
      <c r="AC2767" s="19" t="s">
        <v>311</v>
      </c>
      <c r="AD2767" s="19" t="s">
        <v>2929</v>
      </c>
      <c r="AE2767" s="19" t="s">
        <v>2930</v>
      </c>
      <c r="AF2767" s="19" t="s">
        <v>1719</v>
      </c>
      <c r="AG2767" s="19" t="s">
        <v>2931</v>
      </c>
      <c r="AH2767" s="19" t="s">
        <v>1499</v>
      </c>
      <c r="AI2767" s="19" t="s">
        <v>1500</v>
      </c>
      <c r="AJ2767" s="45">
        <v>0</v>
      </c>
      <c r="AK2767" s="45">
        <v>0</v>
      </c>
      <c r="AL2767" s="19" t="s">
        <v>1501</v>
      </c>
      <c r="AM2767" s="46">
        <v>39010</v>
      </c>
      <c r="AN2767" s="46">
        <v>24080</v>
      </c>
      <c r="AO2767" s="46">
        <v>14930</v>
      </c>
      <c r="AP2767" s="45">
        <v>532.79999999999995</v>
      </c>
      <c r="AQ2767" s="45"/>
      <c r="AR2767" s="45" t="str">
        <f>IFERROR(VLOOKUP(AB2767,'Pedidos marco'!$A$1:$D$10000,4,0)," ")</f>
        <v xml:space="preserve"> </v>
      </c>
      <c r="AS2767" s="45">
        <f t="shared" si="301"/>
        <v>18</v>
      </c>
      <c r="AT2767" s="45" t="str">
        <f t="shared" si="302"/>
        <v>18</v>
      </c>
      <c r="AU2767" s="47">
        <v>24</v>
      </c>
      <c r="AV2767" s="19" t="str">
        <f t="shared" si="303"/>
        <v>04 April</v>
      </c>
      <c r="AW2767" s="19">
        <f t="shared" si="304"/>
        <v>1.1099999999999999</v>
      </c>
      <c r="AX2767" s="19">
        <f t="shared" si="305"/>
        <v>22.2</v>
      </c>
      <c r="AY2767" s="19" t="e">
        <f>VLOOKUP(AG2767,Cías!$A$1:$E$10000,5,0)</f>
        <v>#N/A</v>
      </c>
      <c r="AZ2767" s="19" t="str">
        <f t="shared" si="306"/>
        <v>1014266</v>
      </c>
      <c r="BA2767" s="19" t="str">
        <f t="shared" si="307"/>
        <v>TRANSBOSNA CIA. LTDA.</v>
      </c>
      <c r="BB2767" s="19" t="e">
        <f>VLOOKUP(AG2767,Cías!$A$1:$E$10000,3,0)</f>
        <v>#N/A</v>
      </c>
      <c r="BC2767" s="19"/>
      <c r="BD2767" s="19"/>
      <c r="BE2767" s="19"/>
      <c r="BF2767" s="19"/>
      <c r="BG2767" s="19"/>
      <c r="BH2767" s="19"/>
      <c r="BI2767" s="19"/>
      <c r="BJ2767" s="19"/>
    </row>
    <row r="2768" spans="1:62" ht="15" x14ac:dyDescent="0.2">
      <c r="A2768" s="19" t="s">
        <v>22325</v>
      </c>
      <c r="B2768" s="19" t="s">
        <v>1479</v>
      </c>
      <c r="C2768" s="43">
        <v>44669</v>
      </c>
      <c r="D2768" s="44">
        <v>0.29791666666666999</v>
      </c>
      <c r="E2768" s="19" t="s">
        <v>22326</v>
      </c>
      <c r="F2768" s="19" t="s">
        <v>22327</v>
      </c>
      <c r="G2768" s="19" t="s">
        <v>22328</v>
      </c>
      <c r="H2768" s="45">
        <v>3008.4</v>
      </c>
      <c r="I2768" s="45">
        <v>3373.04</v>
      </c>
      <c r="J2768" s="19" t="s">
        <v>1560</v>
      </c>
      <c r="K2768" s="19" t="s">
        <v>22329</v>
      </c>
      <c r="L2768" s="19" t="s">
        <v>22330</v>
      </c>
      <c r="M2768" s="19" t="s">
        <v>22331</v>
      </c>
      <c r="N2768" s="19" t="s">
        <v>22325</v>
      </c>
      <c r="O2768" s="19" t="s">
        <v>371</v>
      </c>
      <c r="P2768" s="19" t="s">
        <v>372</v>
      </c>
      <c r="Q2768" s="46">
        <v>460</v>
      </c>
      <c r="R2768" s="19" t="s">
        <v>1544</v>
      </c>
      <c r="S2768" s="19" t="s">
        <v>3902</v>
      </c>
      <c r="T2768" s="19" t="s">
        <v>173</v>
      </c>
      <c r="U2768" s="19" t="s">
        <v>4442</v>
      </c>
      <c r="V2768" s="19" t="s">
        <v>4443</v>
      </c>
      <c r="W2768" s="19" t="s">
        <v>1548</v>
      </c>
      <c r="X2768" s="19" t="s">
        <v>4444</v>
      </c>
      <c r="Y2768" s="19" t="s">
        <v>1684</v>
      </c>
      <c r="Z2768" s="19" t="s">
        <v>1685</v>
      </c>
      <c r="AA2768" s="46">
        <v>198</v>
      </c>
      <c r="AB2768" s="19" t="s">
        <v>512</v>
      </c>
      <c r="AC2768" s="19" t="s">
        <v>173</v>
      </c>
      <c r="AD2768" s="19" t="s">
        <v>10265</v>
      </c>
      <c r="AE2768" s="19" t="s">
        <v>10266</v>
      </c>
      <c r="AF2768" s="19" t="s">
        <v>1592</v>
      </c>
      <c r="AG2768" s="19" t="s">
        <v>14044</v>
      </c>
      <c r="AH2768" s="19" t="s">
        <v>1499</v>
      </c>
      <c r="AI2768" s="19" t="s">
        <v>1500</v>
      </c>
      <c r="AJ2768" s="45">
        <v>0</v>
      </c>
      <c r="AK2768" s="45">
        <v>0</v>
      </c>
      <c r="AL2768" s="19" t="s">
        <v>1501</v>
      </c>
      <c r="AM2768" s="46">
        <v>31898.635999999999</v>
      </c>
      <c r="AN2768" s="46">
        <v>23083.635999999999</v>
      </c>
      <c r="AO2768" s="46">
        <v>8815</v>
      </c>
      <c r="AP2768" s="45">
        <v>340.4</v>
      </c>
      <c r="AQ2768" s="45"/>
      <c r="AR2768" s="45" t="str">
        <f>IFERROR(VLOOKUP(AB2768,'Pedidos marco'!$A$1:$D$10000,4,0)," ")</f>
        <v xml:space="preserve"> </v>
      </c>
      <c r="AS2768" s="45">
        <f t="shared" si="301"/>
        <v>18</v>
      </c>
      <c r="AT2768" s="45" t="str">
        <f t="shared" si="302"/>
        <v>18</v>
      </c>
      <c r="AU2768" s="47">
        <v>23</v>
      </c>
      <c r="AV2768" s="19" t="str">
        <f t="shared" si="303"/>
        <v>04 April</v>
      </c>
      <c r="AW2768" s="19">
        <f t="shared" si="304"/>
        <v>0.74</v>
      </c>
      <c r="AX2768" s="19">
        <f t="shared" si="305"/>
        <v>14.799999999999999</v>
      </c>
      <c r="AY2768" s="19" t="e">
        <f>VLOOKUP(AG2768,Cías!$A$1:$E$10000,5,0)</f>
        <v>#N/A</v>
      </c>
      <c r="AZ2768" s="19" t="str">
        <f t="shared" si="306"/>
        <v>1013862</v>
      </c>
      <c r="BA2768" s="19" t="str">
        <f t="shared" si="307"/>
        <v>JACOME MARTINEZ EDGAR BOLIVAR</v>
      </c>
      <c r="BB2768" s="19" t="e">
        <f>VLOOKUP(AG2768,Cías!$A$1:$E$10000,3,0)</f>
        <v>#N/A</v>
      </c>
      <c r="BC2768" s="19"/>
      <c r="BD2768" s="19"/>
      <c r="BE2768" s="19"/>
      <c r="BF2768" s="19"/>
      <c r="BG2768" s="19"/>
      <c r="BH2768" s="19"/>
      <c r="BI2768" s="19"/>
      <c r="BJ2768" s="19"/>
    </row>
    <row r="2769" spans="1:62" ht="15" x14ac:dyDescent="0.2">
      <c r="A2769" s="19" t="s">
        <v>22325</v>
      </c>
      <c r="B2769" s="19" t="s">
        <v>1479</v>
      </c>
      <c r="C2769" s="43">
        <v>44669</v>
      </c>
      <c r="D2769" s="44">
        <v>0.29791666666666999</v>
      </c>
      <c r="E2769" s="19" t="s">
        <v>22332</v>
      </c>
      <c r="F2769" s="19" t="s">
        <v>22333</v>
      </c>
      <c r="G2769" s="19" t="s">
        <v>22334</v>
      </c>
      <c r="H2769" s="45">
        <v>1300</v>
      </c>
      <c r="I2769" s="45">
        <v>1457.57</v>
      </c>
      <c r="J2769" s="19" t="s">
        <v>1560</v>
      </c>
      <c r="K2769" s="19" t="s">
        <v>22335</v>
      </c>
      <c r="L2769" s="19" t="s">
        <v>22336</v>
      </c>
      <c r="M2769" s="19" t="s">
        <v>22337</v>
      </c>
      <c r="N2769" s="19" t="s">
        <v>22325</v>
      </c>
      <c r="O2769" s="19" t="s">
        <v>367</v>
      </c>
      <c r="P2769" s="19" t="s">
        <v>368</v>
      </c>
      <c r="Q2769" s="46">
        <v>200</v>
      </c>
      <c r="R2769" s="19" t="s">
        <v>1544</v>
      </c>
      <c r="S2769" s="19" t="s">
        <v>3902</v>
      </c>
      <c r="T2769" s="19" t="s">
        <v>173</v>
      </c>
      <c r="U2769" s="19" t="s">
        <v>4442</v>
      </c>
      <c r="V2769" s="19" t="s">
        <v>4443</v>
      </c>
      <c r="W2769" s="19" t="s">
        <v>1548</v>
      </c>
      <c r="X2769" s="19" t="s">
        <v>4444</v>
      </c>
      <c r="Y2769" s="19" t="s">
        <v>1684</v>
      </c>
      <c r="Z2769" s="19" t="s">
        <v>1685</v>
      </c>
      <c r="AA2769" s="46">
        <v>198</v>
      </c>
      <c r="AB2769" s="19" t="s">
        <v>512</v>
      </c>
      <c r="AC2769" s="19" t="s">
        <v>173</v>
      </c>
      <c r="AD2769" s="19" t="s">
        <v>10265</v>
      </c>
      <c r="AE2769" s="19" t="s">
        <v>10266</v>
      </c>
      <c r="AF2769" s="19" t="s">
        <v>1592</v>
      </c>
      <c r="AG2769" s="19" t="s">
        <v>14044</v>
      </c>
      <c r="AH2769" s="19" t="s">
        <v>1499</v>
      </c>
      <c r="AI2769" s="19" t="s">
        <v>1500</v>
      </c>
      <c r="AJ2769" s="45">
        <v>0</v>
      </c>
      <c r="AK2769" s="45">
        <v>0</v>
      </c>
      <c r="AL2769" s="19" t="s">
        <v>1501</v>
      </c>
      <c r="AM2769" s="46">
        <v>18851.364000000001</v>
      </c>
      <c r="AN2769" s="46">
        <v>10036.364</v>
      </c>
      <c r="AO2769" s="46">
        <v>8815</v>
      </c>
      <c r="AP2769" s="45">
        <v>148</v>
      </c>
      <c r="AQ2769" s="45"/>
      <c r="AR2769" s="45" t="str">
        <f>IFERROR(VLOOKUP(AB2769,'Pedidos marco'!$A$1:$D$10000,4,0)," ")</f>
        <v xml:space="preserve"> </v>
      </c>
      <c r="AS2769" s="45">
        <f t="shared" si="301"/>
        <v>18</v>
      </c>
      <c r="AT2769" s="45" t="str">
        <f t="shared" si="302"/>
        <v>18</v>
      </c>
      <c r="AU2769" s="47">
        <v>10</v>
      </c>
      <c r="AV2769" s="19" t="str">
        <f t="shared" si="303"/>
        <v>04 April</v>
      </c>
      <c r="AW2769" s="19">
        <f t="shared" si="304"/>
        <v>0.74</v>
      </c>
      <c r="AX2769" s="19">
        <f t="shared" si="305"/>
        <v>14.8</v>
      </c>
      <c r="AY2769" s="19" t="e">
        <f>VLOOKUP(AG2769,Cías!$A$1:$E$10000,5,0)</f>
        <v>#N/A</v>
      </c>
      <c r="AZ2769" s="19" t="str">
        <f t="shared" si="306"/>
        <v>1013862</v>
      </c>
      <c r="BA2769" s="19" t="str">
        <f t="shared" si="307"/>
        <v>JACOME MARTINEZ EDGAR BOLIVAR</v>
      </c>
      <c r="BB2769" s="19" t="e">
        <f>VLOOKUP(AG2769,Cías!$A$1:$E$10000,3,0)</f>
        <v>#N/A</v>
      </c>
      <c r="BC2769" s="19"/>
      <c r="BD2769" s="19"/>
      <c r="BE2769" s="19"/>
      <c r="BF2769" s="19"/>
      <c r="BG2769" s="19"/>
      <c r="BH2769" s="19"/>
      <c r="BI2769" s="19"/>
      <c r="BJ2769" s="19"/>
    </row>
    <row r="2770" spans="1:62" ht="15" x14ac:dyDescent="0.2">
      <c r="A2770" s="19" t="s">
        <v>22338</v>
      </c>
      <c r="B2770" s="19" t="s">
        <v>1479</v>
      </c>
      <c r="C2770" s="43">
        <v>44669</v>
      </c>
      <c r="D2770" s="44">
        <v>0.31319444444444</v>
      </c>
      <c r="E2770" s="19" t="s">
        <v>22339</v>
      </c>
      <c r="F2770" s="19" t="s">
        <v>22340</v>
      </c>
      <c r="G2770" s="19" t="s">
        <v>22341</v>
      </c>
      <c r="H2770" s="45">
        <v>2354.4</v>
      </c>
      <c r="I2770" s="45">
        <v>2639.77</v>
      </c>
      <c r="J2770" s="19" t="s">
        <v>1560</v>
      </c>
      <c r="K2770" s="19" t="s">
        <v>22342</v>
      </c>
      <c r="L2770" s="19" t="s">
        <v>22343</v>
      </c>
      <c r="M2770" s="19" t="s">
        <v>22344</v>
      </c>
      <c r="N2770" s="19" t="s">
        <v>22338</v>
      </c>
      <c r="O2770" s="19" t="s">
        <v>371</v>
      </c>
      <c r="P2770" s="19" t="s">
        <v>372</v>
      </c>
      <c r="Q2770" s="46">
        <v>360</v>
      </c>
      <c r="R2770" s="19" t="s">
        <v>1544</v>
      </c>
      <c r="S2770" s="19" t="s">
        <v>4033</v>
      </c>
      <c r="T2770" s="19" t="s">
        <v>1624</v>
      </c>
      <c r="U2770" s="19" t="s">
        <v>4520</v>
      </c>
      <c r="V2770" s="19" t="s">
        <v>4521</v>
      </c>
      <c r="W2770" s="19" t="s">
        <v>1548</v>
      </c>
      <c r="X2770" s="19" t="s">
        <v>4522</v>
      </c>
      <c r="Y2770" s="19" t="s">
        <v>1684</v>
      </c>
      <c r="Z2770" s="19" t="s">
        <v>1685</v>
      </c>
      <c r="AA2770" s="46">
        <v>198</v>
      </c>
      <c r="AB2770" s="19" t="s">
        <v>573</v>
      </c>
      <c r="AC2770" s="19" t="s">
        <v>299</v>
      </c>
      <c r="AD2770" s="19" t="s">
        <v>1982</v>
      </c>
      <c r="AE2770" s="19" t="s">
        <v>1983</v>
      </c>
      <c r="AF2770" s="19" t="s">
        <v>1554</v>
      </c>
      <c r="AG2770" s="19" t="s">
        <v>1984</v>
      </c>
      <c r="AH2770" s="19" t="s">
        <v>1499</v>
      </c>
      <c r="AI2770" s="19" t="s">
        <v>1500</v>
      </c>
      <c r="AJ2770" s="45">
        <v>0</v>
      </c>
      <c r="AK2770" s="45">
        <v>0</v>
      </c>
      <c r="AL2770" s="19" t="s">
        <v>1501</v>
      </c>
      <c r="AM2770" s="46">
        <v>27080</v>
      </c>
      <c r="AN2770" s="46">
        <v>18040</v>
      </c>
      <c r="AO2770" s="46">
        <v>9040</v>
      </c>
      <c r="AP2770" s="45">
        <v>266.39999999999998</v>
      </c>
      <c r="AQ2770" s="45"/>
      <c r="AR2770" s="45" t="str">
        <f>IFERROR(VLOOKUP(AB2770,'Pedidos marco'!$A$1:$D$10000,4,0)," ")</f>
        <v xml:space="preserve"> </v>
      </c>
      <c r="AS2770" s="45">
        <f t="shared" si="301"/>
        <v>18</v>
      </c>
      <c r="AT2770" s="45" t="str">
        <f t="shared" si="302"/>
        <v>18</v>
      </c>
      <c r="AU2770" s="47">
        <v>18</v>
      </c>
      <c r="AV2770" s="19" t="str">
        <f t="shared" si="303"/>
        <v>04 April</v>
      </c>
      <c r="AW2770" s="19">
        <f t="shared" si="304"/>
        <v>0.74</v>
      </c>
      <c r="AX2770" s="19">
        <f t="shared" si="305"/>
        <v>14.799999999999999</v>
      </c>
      <c r="AY2770" s="19" t="e">
        <f>VLOOKUP(AG2770,Cías!$A$1:$E$10000,5,0)</f>
        <v>#N/A</v>
      </c>
      <c r="AZ2770" s="19" t="str">
        <f t="shared" si="306"/>
        <v>1021912</v>
      </c>
      <c r="BA2770" s="19" t="str">
        <f t="shared" si="307"/>
        <v>TAPIA MEJIA GEOVANNY FRANCISCO</v>
      </c>
      <c r="BB2770" s="19" t="e">
        <f>VLOOKUP(AG2770,Cías!$A$1:$E$10000,3,0)</f>
        <v>#N/A</v>
      </c>
      <c r="BC2770" s="19"/>
      <c r="BD2770" s="19"/>
      <c r="BE2770" s="19"/>
      <c r="BF2770" s="19"/>
      <c r="BG2770" s="19"/>
      <c r="BH2770" s="19"/>
      <c r="BI2770" s="19"/>
      <c r="BJ2770" s="19"/>
    </row>
    <row r="2771" spans="1:62" ht="15" x14ac:dyDescent="0.2">
      <c r="A2771" s="19" t="s">
        <v>22345</v>
      </c>
      <c r="B2771" s="19" t="s">
        <v>1479</v>
      </c>
      <c r="C2771" s="43">
        <v>44669</v>
      </c>
      <c r="D2771" s="44">
        <v>0.32430555555556001</v>
      </c>
      <c r="E2771" s="19" t="s">
        <v>22346</v>
      </c>
      <c r="F2771" s="19" t="s">
        <v>8959</v>
      </c>
      <c r="G2771" s="19" t="s">
        <v>8960</v>
      </c>
      <c r="H2771" s="45">
        <v>3701.69</v>
      </c>
      <c r="I2771" s="45">
        <v>4150.3599999999997</v>
      </c>
      <c r="J2771" s="19" t="s">
        <v>2037</v>
      </c>
      <c r="K2771" s="19" t="s">
        <v>8961</v>
      </c>
      <c r="L2771" s="19" t="s">
        <v>22347</v>
      </c>
      <c r="M2771" s="19" t="s">
        <v>22348</v>
      </c>
      <c r="N2771" s="19" t="s">
        <v>22345</v>
      </c>
      <c r="O2771" s="19" t="s">
        <v>1811</v>
      </c>
      <c r="P2771" s="19" t="s">
        <v>1812</v>
      </c>
      <c r="Q2771" s="46">
        <v>31.53</v>
      </c>
      <c r="R2771" s="19" t="s">
        <v>1488</v>
      </c>
      <c r="S2771" s="19" t="s">
        <v>2853</v>
      </c>
      <c r="T2771" s="19" t="s">
        <v>2854</v>
      </c>
      <c r="U2771" s="19" t="s">
        <v>4399</v>
      </c>
      <c r="V2771" s="19" t="s">
        <v>4400</v>
      </c>
      <c r="W2771" s="19" t="s">
        <v>1829</v>
      </c>
      <c r="X2771" s="19" t="s">
        <v>4401</v>
      </c>
      <c r="Y2771" s="19" t="s">
        <v>1831</v>
      </c>
      <c r="Z2771" s="19" t="s">
        <v>1832</v>
      </c>
      <c r="AA2771" s="46">
        <v>8</v>
      </c>
      <c r="AB2771" s="19" t="s">
        <v>473</v>
      </c>
      <c r="AC2771" s="19" t="s">
        <v>96</v>
      </c>
      <c r="AD2771" s="19" t="s">
        <v>1813</v>
      </c>
      <c r="AE2771" s="19" t="s">
        <v>1814</v>
      </c>
      <c r="AF2771" s="19" t="s">
        <v>1497</v>
      </c>
      <c r="AG2771" s="19" t="s">
        <v>1815</v>
      </c>
      <c r="AH2771" s="19" t="s">
        <v>1499</v>
      </c>
      <c r="AI2771" s="19" t="s">
        <v>1500</v>
      </c>
      <c r="AJ2771" s="45">
        <v>0</v>
      </c>
      <c r="AK2771" s="45">
        <v>0</v>
      </c>
      <c r="AL2771" s="19" t="s">
        <v>1517</v>
      </c>
      <c r="AM2771" s="46">
        <v>49250</v>
      </c>
      <c r="AN2771" s="46">
        <v>31530</v>
      </c>
      <c r="AO2771" s="46">
        <v>17720</v>
      </c>
      <c r="AP2771" s="45">
        <v>0</v>
      </c>
      <c r="AQ2771" s="45"/>
      <c r="AR2771" s="45" t="str">
        <f>IFERROR(VLOOKUP(AB2771,'Pedidos marco'!$A$1:$D$10000,4,0)," ")</f>
        <v xml:space="preserve"> </v>
      </c>
      <c r="AS2771" s="45">
        <f t="shared" si="301"/>
        <v>18</v>
      </c>
      <c r="AT2771" s="45" t="str">
        <f t="shared" si="302"/>
        <v>18</v>
      </c>
      <c r="AU2771" s="47">
        <v>31.53</v>
      </c>
      <c r="AV2771" s="19" t="str">
        <f t="shared" si="303"/>
        <v>04 April</v>
      </c>
      <c r="AW2771" s="19">
        <f t="shared" si="304"/>
        <v>0</v>
      </c>
      <c r="AX2771" s="19">
        <f t="shared" si="305"/>
        <v>0</v>
      </c>
      <c r="AY2771" s="19" t="e">
        <f>VLOOKUP(AG2771,Cías!$A$1:$E$10000,5,0)</f>
        <v>#N/A</v>
      </c>
      <c r="AZ2771" s="19" t="str">
        <f t="shared" si="306"/>
        <v>1013227</v>
      </c>
      <c r="BA2771" s="19" t="str">
        <f t="shared" si="307"/>
        <v>COMPAÑIA DE TRANSPORTE PESADO</v>
      </c>
      <c r="BB2771" s="19" t="e">
        <f>VLOOKUP(AG2771,Cías!$A$1:$E$10000,3,0)</f>
        <v>#N/A</v>
      </c>
      <c r="BC2771" s="19"/>
      <c r="BD2771" s="19"/>
      <c r="BE2771" s="19"/>
      <c r="BF2771" s="19"/>
      <c r="BG2771" s="19"/>
      <c r="BH2771" s="19"/>
      <c r="BI2771" s="19"/>
      <c r="BJ2771" s="19"/>
    </row>
    <row r="2772" spans="1:62" ht="15" x14ac:dyDescent="0.2">
      <c r="A2772" s="19" t="s">
        <v>22349</v>
      </c>
      <c r="B2772" s="19" t="s">
        <v>1479</v>
      </c>
      <c r="C2772" s="43">
        <v>44669</v>
      </c>
      <c r="D2772" s="44">
        <v>0.35138888888889003</v>
      </c>
      <c r="E2772" s="19" t="s">
        <v>22350</v>
      </c>
      <c r="F2772" s="19" t="s">
        <v>22351</v>
      </c>
      <c r="G2772" s="19" t="s">
        <v>22352</v>
      </c>
      <c r="H2772" s="45">
        <v>4320.21</v>
      </c>
      <c r="I2772" s="45">
        <v>4843.8500000000004</v>
      </c>
      <c r="J2772" s="19" t="s">
        <v>1560</v>
      </c>
      <c r="K2772" s="19" t="s">
        <v>22353</v>
      </c>
      <c r="L2772" s="19" t="s">
        <v>22354</v>
      </c>
      <c r="M2772" s="19" t="s">
        <v>22355</v>
      </c>
      <c r="N2772" s="19" t="s">
        <v>22349</v>
      </c>
      <c r="O2772" s="19" t="s">
        <v>367</v>
      </c>
      <c r="P2772" s="19" t="s">
        <v>368</v>
      </c>
      <c r="Q2772" s="46">
        <v>680</v>
      </c>
      <c r="R2772" s="19" t="s">
        <v>1544</v>
      </c>
      <c r="S2772" s="19" t="s">
        <v>1754</v>
      </c>
      <c r="T2772" s="19" t="s">
        <v>104</v>
      </c>
      <c r="U2772" s="19" t="s">
        <v>1755</v>
      </c>
      <c r="V2772" s="19" t="s">
        <v>1756</v>
      </c>
      <c r="W2772" s="19" t="s">
        <v>1757</v>
      </c>
      <c r="X2772" s="19" t="s">
        <v>1758</v>
      </c>
      <c r="Y2772" s="19" t="s">
        <v>1759</v>
      </c>
      <c r="Z2772" s="19" t="s">
        <v>1760</v>
      </c>
      <c r="AA2772" s="46">
        <v>218</v>
      </c>
      <c r="AB2772" s="19" t="s">
        <v>477</v>
      </c>
      <c r="AC2772" s="19" t="s">
        <v>104</v>
      </c>
      <c r="AD2772" s="19" t="s">
        <v>2304</v>
      </c>
      <c r="AE2772" s="19" t="s">
        <v>2305</v>
      </c>
      <c r="AF2772" s="19" t="s">
        <v>1592</v>
      </c>
      <c r="AG2772" s="19" t="s">
        <v>2306</v>
      </c>
      <c r="AH2772" s="19" t="s">
        <v>1499</v>
      </c>
      <c r="AI2772" s="19" t="s">
        <v>1500</v>
      </c>
      <c r="AJ2772" s="45">
        <v>0</v>
      </c>
      <c r="AK2772" s="45">
        <v>0</v>
      </c>
      <c r="AL2772" s="19" t="s">
        <v>1501</v>
      </c>
      <c r="AM2772" s="46">
        <v>51550</v>
      </c>
      <c r="AN2772" s="46">
        <v>34090</v>
      </c>
      <c r="AO2772" s="46">
        <v>17460</v>
      </c>
      <c r="AP2772" s="45">
        <v>516.79999999999995</v>
      </c>
      <c r="AQ2772" s="45"/>
      <c r="AR2772" s="45" t="str">
        <f>IFERROR(VLOOKUP(AB2772,'Pedidos marco'!$A$1:$D$10000,4,0)," ")</f>
        <v xml:space="preserve"> </v>
      </c>
      <c r="AS2772" s="45">
        <f t="shared" si="301"/>
        <v>18</v>
      </c>
      <c r="AT2772" s="45" t="str">
        <f t="shared" si="302"/>
        <v>18</v>
      </c>
      <c r="AU2772" s="47">
        <v>34</v>
      </c>
      <c r="AV2772" s="19" t="str">
        <f t="shared" si="303"/>
        <v>04 April</v>
      </c>
      <c r="AW2772" s="19">
        <f t="shared" si="304"/>
        <v>0.7599999999999999</v>
      </c>
      <c r="AX2772" s="19">
        <f t="shared" si="305"/>
        <v>15.2</v>
      </c>
      <c r="AY2772" s="19" t="e">
        <f>VLOOKUP(AG2772,Cías!$A$1:$E$10000,5,0)</f>
        <v>#N/A</v>
      </c>
      <c r="AZ2772" s="19" t="str">
        <f t="shared" si="306"/>
        <v>1013863</v>
      </c>
      <c r="BA2772" s="19" t="str">
        <f t="shared" si="307"/>
        <v>DISTRIBUCIONES NARANJO</v>
      </c>
      <c r="BB2772" s="19" t="e">
        <f>VLOOKUP(AG2772,Cías!$A$1:$E$10000,3,0)</f>
        <v>#N/A</v>
      </c>
      <c r="BC2772" s="19"/>
      <c r="BD2772" s="19"/>
      <c r="BE2772" s="19"/>
      <c r="BF2772" s="19"/>
      <c r="BG2772" s="19"/>
      <c r="BH2772" s="19"/>
      <c r="BI2772" s="19"/>
      <c r="BJ2772" s="19"/>
    </row>
    <row r="2773" spans="1:62" ht="15" x14ac:dyDescent="0.2">
      <c r="A2773" s="19" t="s">
        <v>22356</v>
      </c>
      <c r="B2773" s="19" t="s">
        <v>1479</v>
      </c>
      <c r="C2773" s="43">
        <v>44669</v>
      </c>
      <c r="D2773" s="44">
        <v>0.36249999999999999</v>
      </c>
      <c r="E2773" s="19" t="s">
        <v>22357</v>
      </c>
      <c r="F2773" s="19" t="s">
        <v>22358</v>
      </c>
      <c r="G2773" s="19" t="s">
        <v>22359</v>
      </c>
      <c r="H2773" s="45">
        <v>4353.7</v>
      </c>
      <c r="I2773" s="45">
        <v>4881.3900000000003</v>
      </c>
      <c r="J2773" s="19" t="s">
        <v>1560</v>
      </c>
      <c r="K2773" s="19" t="s">
        <v>22360</v>
      </c>
      <c r="L2773" s="19" t="s">
        <v>22361</v>
      </c>
      <c r="M2773" s="19" t="s">
        <v>22362</v>
      </c>
      <c r="N2773" s="19" t="s">
        <v>22356</v>
      </c>
      <c r="O2773" s="19" t="s">
        <v>367</v>
      </c>
      <c r="P2773" s="19" t="s">
        <v>368</v>
      </c>
      <c r="Q2773" s="46">
        <v>680</v>
      </c>
      <c r="R2773" s="19" t="s">
        <v>1544</v>
      </c>
      <c r="S2773" s="19" t="s">
        <v>1696</v>
      </c>
      <c r="T2773" s="19" t="s">
        <v>72</v>
      </c>
      <c r="U2773" s="19" t="s">
        <v>2329</v>
      </c>
      <c r="V2773" s="19" t="s">
        <v>2330</v>
      </c>
      <c r="W2773" s="19" t="s">
        <v>1548</v>
      </c>
      <c r="X2773" s="19" t="s">
        <v>2331</v>
      </c>
      <c r="Y2773" s="19" t="s">
        <v>1684</v>
      </c>
      <c r="Z2773" s="19" t="s">
        <v>1685</v>
      </c>
      <c r="AA2773" s="46">
        <v>198</v>
      </c>
      <c r="AB2773" s="19" t="s">
        <v>461</v>
      </c>
      <c r="AC2773" s="19" t="s">
        <v>72</v>
      </c>
      <c r="AD2773" s="19" t="s">
        <v>2332</v>
      </c>
      <c r="AE2773" s="19" t="s">
        <v>2333</v>
      </c>
      <c r="AF2773" s="19" t="s">
        <v>1592</v>
      </c>
      <c r="AG2773" s="19" t="s">
        <v>2334</v>
      </c>
      <c r="AH2773" s="19" t="s">
        <v>1499</v>
      </c>
      <c r="AI2773" s="19" t="s">
        <v>1500</v>
      </c>
      <c r="AJ2773" s="45">
        <v>0</v>
      </c>
      <c r="AK2773" s="45">
        <v>0</v>
      </c>
      <c r="AL2773" s="19" t="s">
        <v>1501</v>
      </c>
      <c r="AM2773" s="46">
        <v>52000</v>
      </c>
      <c r="AN2773" s="46">
        <v>34120</v>
      </c>
      <c r="AO2773" s="46">
        <v>17880</v>
      </c>
      <c r="AP2773" s="45">
        <v>503.2</v>
      </c>
      <c r="AQ2773" s="45"/>
      <c r="AR2773" s="45" t="str">
        <f>IFERROR(VLOOKUP(AB2773,'Pedidos marco'!$A$1:$D$10000,4,0)," ")</f>
        <v xml:space="preserve"> </v>
      </c>
      <c r="AS2773" s="45">
        <f t="shared" si="301"/>
        <v>18</v>
      </c>
      <c r="AT2773" s="45" t="str">
        <f t="shared" si="302"/>
        <v>18</v>
      </c>
      <c r="AU2773" s="47">
        <v>34</v>
      </c>
      <c r="AV2773" s="19" t="str">
        <f t="shared" si="303"/>
        <v>04 April</v>
      </c>
      <c r="AW2773" s="19">
        <f t="shared" si="304"/>
        <v>0.74</v>
      </c>
      <c r="AX2773" s="19">
        <f t="shared" si="305"/>
        <v>14.799999999999999</v>
      </c>
      <c r="AY2773" s="19" t="e">
        <f>VLOOKUP(AG2773,Cías!$A$1:$E$10000,5,0)</f>
        <v>#N/A</v>
      </c>
      <c r="AZ2773" s="19" t="str">
        <f t="shared" si="306"/>
        <v>1013388</v>
      </c>
      <c r="BA2773" s="19" t="str">
        <f t="shared" si="307"/>
        <v>CAMPAÑA MALDONADO BLANCA CECILIA</v>
      </c>
      <c r="BB2773" s="19" t="e">
        <f>VLOOKUP(AG2773,Cías!$A$1:$E$10000,3,0)</f>
        <v>#N/A</v>
      </c>
      <c r="BC2773" s="19"/>
      <c r="BD2773" s="19"/>
      <c r="BE2773" s="19"/>
      <c r="BF2773" s="19"/>
      <c r="BG2773" s="19"/>
      <c r="BH2773" s="19"/>
      <c r="BI2773" s="19"/>
      <c r="BJ2773" s="19"/>
    </row>
    <row r="2774" spans="1:62" ht="15" x14ac:dyDescent="0.2">
      <c r="A2774" s="19" t="s">
        <v>22363</v>
      </c>
      <c r="B2774" s="19" t="s">
        <v>1479</v>
      </c>
      <c r="C2774" s="43">
        <v>44669</v>
      </c>
      <c r="D2774" s="44">
        <v>0.36597222222221998</v>
      </c>
      <c r="E2774" s="19" t="s">
        <v>22364</v>
      </c>
      <c r="F2774" s="19" t="s">
        <v>1481</v>
      </c>
      <c r="G2774" s="19" t="s">
        <v>1481</v>
      </c>
      <c r="H2774" s="45">
        <v>0</v>
      </c>
      <c r="I2774" s="45">
        <v>0</v>
      </c>
      <c r="J2774" s="19" t="s">
        <v>1482</v>
      </c>
      <c r="K2774" s="19" t="s">
        <v>22365</v>
      </c>
      <c r="L2774" s="19" t="s">
        <v>22366</v>
      </c>
      <c r="M2774" s="19" t="s">
        <v>22367</v>
      </c>
      <c r="N2774" s="19" t="s">
        <v>22363</v>
      </c>
      <c r="O2774" s="19" t="s">
        <v>371</v>
      </c>
      <c r="P2774" s="19" t="s">
        <v>372</v>
      </c>
      <c r="Q2774" s="46">
        <v>360</v>
      </c>
      <c r="R2774" s="19" t="s">
        <v>1544</v>
      </c>
      <c r="S2774" s="19" t="s">
        <v>1545</v>
      </c>
      <c r="T2774" s="19" t="s">
        <v>74</v>
      </c>
      <c r="U2774" s="19" t="s">
        <v>4451</v>
      </c>
      <c r="V2774" s="19" t="s">
        <v>4452</v>
      </c>
      <c r="W2774" s="19" t="s">
        <v>1548</v>
      </c>
      <c r="X2774" s="19" t="s">
        <v>4453</v>
      </c>
      <c r="Y2774" s="19" t="s">
        <v>1684</v>
      </c>
      <c r="Z2774" s="19" t="s">
        <v>1685</v>
      </c>
      <c r="AA2774" s="46">
        <v>198</v>
      </c>
      <c r="AB2774" s="19" t="s">
        <v>475</v>
      </c>
      <c r="AC2774" s="19" t="s">
        <v>100</v>
      </c>
      <c r="AD2774" s="19" t="s">
        <v>5289</v>
      </c>
      <c r="AE2774" s="19" t="s">
        <v>5290</v>
      </c>
      <c r="AF2774" s="19" t="s">
        <v>1554</v>
      </c>
      <c r="AG2774" s="19" t="s">
        <v>5291</v>
      </c>
      <c r="AH2774" s="19" t="s">
        <v>1499</v>
      </c>
      <c r="AI2774" s="19" t="s">
        <v>1500</v>
      </c>
      <c r="AJ2774" s="45">
        <v>0</v>
      </c>
      <c r="AK2774" s="45">
        <v>0</v>
      </c>
      <c r="AL2774" s="19" t="s">
        <v>1501</v>
      </c>
      <c r="AM2774" s="46">
        <v>27000</v>
      </c>
      <c r="AN2774" s="46">
        <v>18060</v>
      </c>
      <c r="AO2774" s="46">
        <v>8940</v>
      </c>
      <c r="AP2774" s="45">
        <v>266.39999999999998</v>
      </c>
      <c r="AQ2774" s="45"/>
      <c r="AR2774" s="45" t="str">
        <f>IFERROR(VLOOKUP(AB2774,'Pedidos marco'!$A$1:$D$10000,4,0)," ")</f>
        <v xml:space="preserve"> </v>
      </c>
      <c r="AS2774" s="45">
        <f t="shared" si="301"/>
        <v>18</v>
      </c>
      <c r="AT2774" s="45" t="str">
        <f t="shared" si="302"/>
        <v>18</v>
      </c>
      <c r="AU2774" s="47">
        <v>18</v>
      </c>
      <c r="AV2774" s="19" t="str">
        <f t="shared" si="303"/>
        <v>04 April</v>
      </c>
      <c r="AW2774" s="19">
        <f t="shared" si="304"/>
        <v>0.74</v>
      </c>
      <c r="AX2774" s="19">
        <f t="shared" si="305"/>
        <v>14.799999999999999</v>
      </c>
      <c r="AY2774" s="19" t="e">
        <f>VLOOKUP(AG2774,Cías!$A$1:$E$10000,5,0)</f>
        <v>#N/A</v>
      </c>
      <c r="AZ2774" s="19" t="str">
        <f t="shared" si="306"/>
        <v>1013573</v>
      </c>
      <c r="BA2774" s="19" t="str">
        <f t="shared" si="307"/>
        <v>CUASPA PEREZ SEGUNDO MANUEL</v>
      </c>
      <c r="BB2774" s="19" t="e">
        <f>VLOOKUP(AG2774,Cías!$A$1:$E$10000,3,0)</f>
        <v>#N/A</v>
      </c>
      <c r="BC2774" s="19"/>
      <c r="BD2774" s="19"/>
      <c r="BE2774" s="19"/>
      <c r="BF2774" s="19"/>
      <c r="BG2774" s="19"/>
      <c r="BH2774" s="19"/>
      <c r="BI2774" s="19"/>
      <c r="BJ2774" s="19"/>
    </row>
    <row r="2775" spans="1:62" ht="15" x14ac:dyDescent="0.2">
      <c r="A2775" s="19" t="s">
        <v>22368</v>
      </c>
      <c r="B2775" s="19" t="s">
        <v>1479</v>
      </c>
      <c r="C2775" s="43">
        <v>44669</v>
      </c>
      <c r="D2775" s="44">
        <v>0.36944444444444002</v>
      </c>
      <c r="E2775" s="19" t="s">
        <v>22369</v>
      </c>
      <c r="F2775" s="19" t="s">
        <v>1481</v>
      </c>
      <c r="G2775" s="19" t="s">
        <v>1481</v>
      </c>
      <c r="H2775" s="45">
        <v>0</v>
      </c>
      <c r="I2775" s="45">
        <v>0</v>
      </c>
      <c r="J2775" s="19" t="s">
        <v>1482</v>
      </c>
      <c r="K2775" s="19" t="s">
        <v>22370</v>
      </c>
      <c r="L2775" s="19" t="s">
        <v>22371</v>
      </c>
      <c r="M2775" s="19" t="s">
        <v>22372</v>
      </c>
      <c r="N2775" s="19" t="s">
        <v>22368</v>
      </c>
      <c r="O2775" s="19" t="s">
        <v>371</v>
      </c>
      <c r="P2775" s="19" t="s">
        <v>372</v>
      </c>
      <c r="Q2775" s="46">
        <v>360</v>
      </c>
      <c r="R2775" s="19" t="s">
        <v>1544</v>
      </c>
      <c r="S2775" s="19" t="s">
        <v>1545</v>
      </c>
      <c r="T2775" s="19" t="s">
        <v>74</v>
      </c>
      <c r="U2775" s="19" t="s">
        <v>1546</v>
      </c>
      <c r="V2775" s="19" t="s">
        <v>1547</v>
      </c>
      <c r="W2775" s="19" t="s">
        <v>1548</v>
      </c>
      <c r="X2775" s="19" t="s">
        <v>1549</v>
      </c>
      <c r="Y2775" s="19" t="s">
        <v>1550</v>
      </c>
      <c r="Z2775" s="19" t="s">
        <v>1551</v>
      </c>
      <c r="AA2775" s="46">
        <v>178</v>
      </c>
      <c r="AB2775" s="19" t="s">
        <v>588</v>
      </c>
      <c r="AC2775" s="19" t="s">
        <v>333</v>
      </c>
      <c r="AD2775" s="19" t="s">
        <v>2891</v>
      </c>
      <c r="AE2775" s="19" t="s">
        <v>2892</v>
      </c>
      <c r="AF2775" s="19" t="s">
        <v>1554</v>
      </c>
      <c r="AG2775" s="19" t="s">
        <v>2893</v>
      </c>
      <c r="AH2775" s="19" t="s">
        <v>1499</v>
      </c>
      <c r="AI2775" s="19" t="s">
        <v>1500</v>
      </c>
      <c r="AJ2775" s="45">
        <v>0</v>
      </c>
      <c r="AK2775" s="45">
        <v>0</v>
      </c>
      <c r="AL2775" s="19" t="s">
        <v>1501</v>
      </c>
      <c r="AM2775" s="46">
        <v>26960</v>
      </c>
      <c r="AN2775" s="46">
        <v>18030</v>
      </c>
      <c r="AO2775" s="46">
        <v>8930</v>
      </c>
      <c r="AP2775" s="45">
        <v>248.4</v>
      </c>
      <c r="AQ2775" s="45"/>
      <c r="AR2775" s="45" t="str">
        <f>IFERROR(VLOOKUP(AB2775,'Pedidos marco'!$A$1:$D$10000,4,0)," ")</f>
        <v xml:space="preserve"> </v>
      </c>
      <c r="AS2775" s="45">
        <f t="shared" si="301"/>
        <v>18</v>
      </c>
      <c r="AT2775" s="45" t="str">
        <f t="shared" si="302"/>
        <v>18</v>
      </c>
      <c r="AU2775" s="47">
        <v>18</v>
      </c>
      <c r="AV2775" s="19" t="str">
        <f t="shared" si="303"/>
        <v>04 April</v>
      </c>
      <c r="AW2775" s="19">
        <f t="shared" si="304"/>
        <v>0.69000000000000006</v>
      </c>
      <c r="AX2775" s="19">
        <f t="shared" si="305"/>
        <v>13.8</v>
      </c>
      <c r="AY2775" s="19" t="e">
        <f>VLOOKUP(AG2775,Cías!$A$1:$E$10000,5,0)</f>
        <v>#N/A</v>
      </c>
      <c r="AZ2775" s="19" t="str">
        <f t="shared" si="306"/>
        <v>1021623</v>
      </c>
      <c r="BA2775" s="19" t="str">
        <f t="shared" si="307"/>
        <v>VILLARREAL HIGUERA FERNANDO SALVADO</v>
      </c>
      <c r="BB2775" s="19" t="e">
        <f>VLOOKUP(AG2775,Cías!$A$1:$E$10000,3,0)</f>
        <v>#N/A</v>
      </c>
      <c r="BC2775" s="19"/>
      <c r="BD2775" s="19"/>
      <c r="BE2775" s="19"/>
      <c r="BF2775" s="19"/>
      <c r="BG2775" s="19"/>
      <c r="BH2775" s="19"/>
      <c r="BI2775" s="19"/>
      <c r="BJ2775" s="19"/>
    </row>
    <row r="2776" spans="1:62" ht="15" x14ac:dyDescent="0.2">
      <c r="A2776" s="19" t="s">
        <v>22373</v>
      </c>
      <c r="B2776" s="19" t="s">
        <v>1479</v>
      </c>
      <c r="C2776" s="43">
        <v>44669</v>
      </c>
      <c r="D2776" s="44">
        <v>0.37013888888889002</v>
      </c>
      <c r="E2776" s="19" t="s">
        <v>22374</v>
      </c>
      <c r="F2776" s="19" t="s">
        <v>22375</v>
      </c>
      <c r="G2776" s="19" t="s">
        <v>22376</v>
      </c>
      <c r="H2776" s="45">
        <v>2509.1999999999998</v>
      </c>
      <c r="I2776" s="45">
        <v>2813.33</v>
      </c>
      <c r="J2776" s="19" t="s">
        <v>1560</v>
      </c>
      <c r="K2776" s="19" t="s">
        <v>22377</v>
      </c>
      <c r="L2776" s="19" t="s">
        <v>22378</v>
      </c>
      <c r="M2776" s="19" t="s">
        <v>22379</v>
      </c>
      <c r="N2776" s="19" t="s">
        <v>22373</v>
      </c>
      <c r="O2776" s="19" t="s">
        <v>371</v>
      </c>
      <c r="P2776" s="19" t="s">
        <v>372</v>
      </c>
      <c r="Q2776" s="46">
        <v>360</v>
      </c>
      <c r="R2776" s="19" t="s">
        <v>1544</v>
      </c>
      <c r="S2776" s="19" t="s">
        <v>1861</v>
      </c>
      <c r="T2776" s="19" t="s">
        <v>1862</v>
      </c>
      <c r="U2776" s="19" t="s">
        <v>1863</v>
      </c>
      <c r="V2776" s="19" t="s">
        <v>1864</v>
      </c>
      <c r="W2776" s="19" t="s">
        <v>1865</v>
      </c>
      <c r="X2776" s="19" t="s">
        <v>1866</v>
      </c>
      <c r="Y2776" s="19" t="s">
        <v>1867</v>
      </c>
      <c r="Z2776" s="19" t="s">
        <v>1868</v>
      </c>
      <c r="AA2776" s="46">
        <v>30</v>
      </c>
      <c r="AB2776" s="19" t="s">
        <v>437</v>
      </c>
      <c r="AC2776" s="19" t="s">
        <v>21</v>
      </c>
      <c r="AD2776" s="19" t="s">
        <v>1869</v>
      </c>
      <c r="AE2776" s="19" t="s">
        <v>1870</v>
      </c>
      <c r="AF2776" s="19" t="s">
        <v>1719</v>
      </c>
      <c r="AG2776" s="19" t="s">
        <v>1871</v>
      </c>
      <c r="AH2776" s="19" t="s">
        <v>1499</v>
      </c>
      <c r="AI2776" s="19" t="s">
        <v>1500</v>
      </c>
      <c r="AJ2776" s="45">
        <v>0</v>
      </c>
      <c r="AK2776" s="45">
        <v>0</v>
      </c>
      <c r="AL2776" s="19" t="s">
        <v>1501</v>
      </c>
      <c r="AM2776" s="46">
        <v>24370</v>
      </c>
      <c r="AN2776" s="46">
        <v>18045</v>
      </c>
      <c r="AO2776" s="46">
        <v>6325</v>
      </c>
      <c r="AP2776" s="45">
        <v>68.400000000000006</v>
      </c>
      <c r="AQ2776" s="45"/>
      <c r="AR2776" s="45" t="str">
        <f>IFERROR(VLOOKUP(AB2776,'Pedidos marco'!$A$1:$D$10000,4,0)," ")</f>
        <v xml:space="preserve"> </v>
      </c>
      <c r="AS2776" s="45">
        <f t="shared" si="301"/>
        <v>18</v>
      </c>
      <c r="AT2776" s="45" t="str">
        <f t="shared" si="302"/>
        <v>18</v>
      </c>
      <c r="AU2776" s="47">
        <v>18</v>
      </c>
      <c r="AV2776" s="19" t="str">
        <f t="shared" si="303"/>
        <v>04 April</v>
      </c>
      <c r="AW2776" s="19">
        <f t="shared" si="304"/>
        <v>0.19</v>
      </c>
      <c r="AX2776" s="19">
        <f t="shared" si="305"/>
        <v>3.8000000000000003</v>
      </c>
      <c r="AY2776" s="19" t="e">
        <f>VLOOKUP(AG2776,Cías!$A$1:$E$10000,5,0)</f>
        <v>#N/A</v>
      </c>
      <c r="AZ2776" s="19" t="str">
        <f t="shared" si="306"/>
        <v>1012808</v>
      </c>
      <c r="BA2776" s="19" t="str">
        <f t="shared" si="307"/>
        <v>ALVAREZ GONZAGA LASTEÑA MARIANA</v>
      </c>
      <c r="BB2776" s="19" t="e">
        <f>VLOOKUP(AG2776,Cías!$A$1:$E$10000,3,0)</f>
        <v>#N/A</v>
      </c>
      <c r="BC2776" s="19"/>
      <c r="BD2776" s="19"/>
      <c r="BE2776" s="19"/>
      <c r="BF2776" s="19"/>
      <c r="BG2776" s="19"/>
      <c r="BH2776" s="19"/>
      <c r="BI2776" s="19"/>
      <c r="BJ2776" s="19"/>
    </row>
    <row r="2777" spans="1:62" ht="15" x14ac:dyDescent="0.2">
      <c r="A2777" s="19" t="s">
        <v>22373</v>
      </c>
      <c r="B2777" s="19" t="s">
        <v>1479</v>
      </c>
      <c r="C2777" s="43">
        <v>44669</v>
      </c>
      <c r="D2777" s="44">
        <v>0.37013888888889002</v>
      </c>
      <c r="E2777" s="19" t="s">
        <v>22380</v>
      </c>
      <c r="F2777" s="19" t="s">
        <v>22381</v>
      </c>
      <c r="G2777" s="19" t="s">
        <v>22382</v>
      </c>
      <c r="H2777" s="45">
        <v>760.8</v>
      </c>
      <c r="I2777" s="45">
        <v>853.02</v>
      </c>
      <c r="J2777" s="19" t="s">
        <v>1560</v>
      </c>
      <c r="K2777" s="19" t="s">
        <v>22383</v>
      </c>
      <c r="L2777" s="19" t="s">
        <v>22384</v>
      </c>
      <c r="M2777" s="19" t="s">
        <v>22385</v>
      </c>
      <c r="N2777" s="19" t="s">
        <v>22373</v>
      </c>
      <c r="O2777" s="19" t="s">
        <v>369</v>
      </c>
      <c r="P2777" s="19" t="s">
        <v>370</v>
      </c>
      <c r="Q2777" s="46">
        <v>120</v>
      </c>
      <c r="R2777" s="19" t="s">
        <v>1544</v>
      </c>
      <c r="S2777" s="19" t="s">
        <v>1861</v>
      </c>
      <c r="T2777" s="19" t="s">
        <v>1862</v>
      </c>
      <c r="U2777" s="19" t="s">
        <v>1863</v>
      </c>
      <c r="V2777" s="19" t="s">
        <v>1864</v>
      </c>
      <c r="W2777" s="19" t="s">
        <v>1865</v>
      </c>
      <c r="X2777" s="19" t="s">
        <v>1866</v>
      </c>
      <c r="Y2777" s="19" t="s">
        <v>1867</v>
      </c>
      <c r="Z2777" s="19" t="s">
        <v>1868</v>
      </c>
      <c r="AA2777" s="46">
        <v>30</v>
      </c>
      <c r="AB2777" s="19" t="s">
        <v>437</v>
      </c>
      <c r="AC2777" s="19" t="s">
        <v>21</v>
      </c>
      <c r="AD2777" s="19" t="s">
        <v>1869</v>
      </c>
      <c r="AE2777" s="19" t="s">
        <v>1870</v>
      </c>
      <c r="AF2777" s="19" t="s">
        <v>1719</v>
      </c>
      <c r="AG2777" s="19" t="s">
        <v>1871</v>
      </c>
      <c r="AH2777" s="19" t="s">
        <v>1499</v>
      </c>
      <c r="AI2777" s="19" t="s">
        <v>1500</v>
      </c>
      <c r="AJ2777" s="45">
        <v>0</v>
      </c>
      <c r="AK2777" s="45">
        <v>0</v>
      </c>
      <c r="AL2777" s="19" t="s">
        <v>1501</v>
      </c>
      <c r="AM2777" s="46">
        <v>12340</v>
      </c>
      <c r="AN2777" s="46">
        <v>6015</v>
      </c>
      <c r="AO2777" s="46">
        <v>6325</v>
      </c>
      <c r="AP2777" s="45">
        <v>22.8</v>
      </c>
      <c r="AQ2777" s="45"/>
      <c r="AR2777" s="45" t="str">
        <f>IFERROR(VLOOKUP(AB2777,'Pedidos marco'!$A$1:$D$10000,4,0)," ")</f>
        <v xml:space="preserve"> </v>
      </c>
      <c r="AS2777" s="45">
        <f t="shared" si="301"/>
        <v>18</v>
      </c>
      <c r="AT2777" s="45" t="str">
        <f t="shared" si="302"/>
        <v>18</v>
      </c>
      <c r="AU2777" s="47">
        <v>6</v>
      </c>
      <c r="AV2777" s="19" t="str">
        <f t="shared" si="303"/>
        <v>04 April</v>
      </c>
      <c r="AW2777" s="19">
        <f t="shared" si="304"/>
        <v>0.19</v>
      </c>
      <c r="AX2777" s="19">
        <f t="shared" si="305"/>
        <v>3.8000000000000003</v>
      </c>
      <c r="AY2777" s="19" t="e">
        <f>VLOOKUP(AG2777,Cías!$A$1:$E$10000,5,0)</f>
        <v>#N/A</v>
      </c>
      <c r="AZ2777" s="19" t="str">
        <f t="shared" si="306"/>
        <v>1012808</v>
      </c>
      <c r="BA2777" s="19" t="str">
        <f t="shared" si="307"/>
        <v>ALVAREZ GONZAGA LASTEÑA MARIANA</v>
      </c>
      <c r="BB2777" s="19" t="e">
        <f>VLOOKUP(AG2777,Cías!$A$1:$E$10000,3,0)</f>
        <v>#N/A</v>
      </c>
      <c r="BC2777" s="19"/>
      <c r="BD2777" s="19"/>
      <c r="BE2777" s="19"/>
      <c r="BF2777" s="19"/>
      <c r="BG2777" s="19"/>
      <c r="BH2777" s="19"/>
      <c r="BI2777" s="19"/>
      <c r="BJ2777" s="19"/>
    </row>
    <row r="2778" spans="1:62" ht="15" x14ac:dyDescent="0.2">
      <c r="A2778" s="19" t="s">
        <v>22386</v>
      </c>
      <c r="B2778" s="19" t="s">
        <v>1479</v>
      </c>
      <c r="C2778" s="43">
        <v>44669</v>
      </c>
      <c r="D2778" s="44">
        <v>0.37638888888888999</v>
      </c>
      <c r="E2778" s="19" t="s">
        <v>22387</v>
      </c>
      <c r="F2778" s="19" t="s">
        <v>22388</v>
      </c>
      <c r="G2778" s="19" t="s">
        <v>22389</v>
      </c>
      <c r="H2778" s="45">
        <v>4316.3999999999996</v>
      </c>
      <c r="I2778" s="45">
        <v>4839.58</v>
      </c>
      <c r="J2778" s="19" t="s">
        <v>1560</v>
      </c>
      <c r="K2778" s="19" t="s">
        <v>22390</v>
      </c>
      <c r="L2778" s="19" t="s">
        <v>22391</v>
      </c>
      <c r="M2778" s="19" t="s">
        <v>22392</v>
      </c>
      <c r="N2778" s="19" t="s">
        <v>22386</v>
      </c>
      <c r="O2778" s="19" t="s">
        <v>371</v>
      </c>
      <c r="P2778" s="19" t="s">
        <v>372</v>
      </c>
      <c r="Q2778" s="46">
        <v>660</v>
      </c>
      <c r="R2778" s="19" t="s">
        <v>1544</v>
      </c>
      <c r="S2778" s="19" t="s">
        <v>1898</v>
      </c>
      <c r="T2778" s="19" t="s">
        <v>1899</v>
      </c>
      <c r="U2778" s="19" t="s">
        <v>1900</v>
      </c>
      <c r="V2778" s="19" t="s">
        <v>1901</v>
      </c>
      <c r="W2778" s="19" t="s">
        <v>1548</v>
      </c>
      <c r="X2778" s="19" t="s">
        <v>1902</v>
      </c>
      <c r="Y2778" s="19" t="s">
        <v>1684</v>
      </c>
      <c r="Z2778" s="19" t="s">
        <v>1685</v>
      </c>
      <c r="AA2778" s="46">
        <v>198</v>
      </c>
      <c r="AB2778" s="19" t="s">
        <v>525</v>
      </c>
      <c r="AC2778" s="19" t="s">
        <v>202</v>
      </c>
      <c r="AD2778" s="19" t="s">
        <v>1903</v>
      </c>
      <c r="AE2778" s="19" t="s">
        <v>1904</v>
      </c>
      <c r="AF2778" s="19" t="s">
        <v>1592</v>
      </c>
      <c r="AG2778" s="19" t="s">
        <v>1905</v>
      </c>
      <c r="AH2778" s="19" t="s">
        <v>1499</v>
      </c>
      <c r="AI2778" s="19" t="s">
        <v>1500</v>
      </c>
      <c r="AJ2778" s="45">
        <v>0</v>
      </c>
      <c r="AK2778" s="45">
        <v>0</v>
      </c>
      <c r="AL2778" s="19" t="s">
        <v>1501</v>
      </c>
      <c r="AM2778" s="46">
        <v>50870</v>
      </c>
      <c r="AN2778" s="46">
        <v>33100</v>
      </c>
      <c r="AO2778" s="46">
        <v>17770</v>
      </c>
      <c r="AP2778" s="45">
        <v>488.4</v>
      </c>
      <c r="AQ2778" s="45"/>
      <c r="AR2778" s="45" t="str">
        <f>IFERROR(VLOOKUP(AB2778,'Pedidos marco'!$A$1:$D$10000,4,0)," ")</f>
        <v xml:space="preserve"> </v>
      </c>
      <c r="AS2778" s="45">
        <f t="shared" si="301"/>
        <v>18</v>
      </c>
      <c r="AT2778" s="45" t="str">
        <f t="shared" si="302"/>
        <v>18</v>
      </c>
      <c r="AU2778" s="47">
        <v>33</v>
      </c>
      <c r="AV2778" s="19" t="str">
        <f t="shared" si="303"/>
        <v>04 April</v>
      </c>
      <c r="AW2778" s="19">
        <f t="shared" si="304"/>
        <v>0.74</v>
      </c>
      <c r="AX2778" s="19">
        <f t="shared" si="305"/>
        <v>14.799999999999999</v>
      </c>
      <c r="AY2778" s="19" t="e">
        <f>VLOOKUP(AG2778,Cías!$A$1:$E$10000,5,0)</f>
        <v>#N/A</v>
      </c>
      <c r="AZ2778" s="19" t="str">
        <f t="shared" si="306"/>
        <v>1017066</v>
      </c>
      <c r="BA2778" s="19" t="str">
        <f t="shared" si="307"/>
        <v>MISE MISE NESTOR SALOMON</v>
      </c>
      <c r="BB2778" s="19" t="e">
        <f>VLOOKUP(AG2778,Cías!$A$1:$E$10000,3,0)</f>
        <v>#N/A</v>
      </c>
      <c r="BC2778" s="19"/>
      <c r="BD2778" s="19"/>
      <c r="BE2778" s="19"/>
      <c r="BF2778" s="19"/>
      <c r="BG2778" s="19"/>
      <c r="BH2778" s="19"/>
      <c r="BI2778" s="19"/>
      <c r="BJ2778" s="19"/>
    </row>
    <row r="2779" spans="1:62" ht="15" x14ac:dyDescent="0.2">
      <c r="A2779" s="19" t="s">
        <v>22393</v>
      </c>
      <c r="B2779" s="19" t="s">
        <v>1479</v>
      </c>
      <c r="C2779" s="43">
        <v>44669</v>
      </c>
      <c r="D2779" s="44">
        <v>0.38055555555555998</v>
      </c>
      <c r="E2779" s="19" t="s">
        <v>22394</v>
      </c>
      <c r="F2779" s="19" t="s">
        <v>22395</v>
      </c>
      <c r="G2779" s="19" t="s">
        <v>22396</v>
      </c>
      <c r="H2779" s="45">
        <v>4217.3999999999996</v>
      </c>
      <c r="I2779" s="45">
        <v>4728.58</v>
      </c>
      <c r="J2779" s="19" t="s">
        <v>1560</v>
      </c>
      <c r="K2779" s="19" t="s">
        <v>22397</v>
      </c>
      <c r="L2779" s="19" t="s">
        <v>22398</v>
      </c>
      <c r="M2779" s="19" t="s">
        <v>22399</v>
      </c>
      <c r="N2779" s="19" t="s">
        <v>22393</v>
      </c>
      <c r="O2779" s="19" t="s">
        <v>367</v>
      </c>
      <c r="P2779" s="19" t="s">
        <v>368</v>
      </c>
      <c r="Q2779" s="46">
        <v>660</v>
      </c>
      <c r="R2779" s="19" t="s">
        <v>1544</v>
      </c>
      <c r="S2779" s="19" t="s">
        <v>1736</v>
      </c>
      <c r="T2779" s="19" t="s">
        <v>1737</v>
      </c>
      <c r="U2779" s="19" t="s">
        <v>10757</v>
      </c>
      <c r="V2779" s="19" t="s">
        <v>10758</v>
      </c>
      <c r="W2779" s="19" t="s">
        <v>3037</v>
      </c>
      <c r="X2779" s="19" t="s">
        <v>10759</v>
      </c>
      <c r="Y2779" s="19" t="s">
        <v>3039</v>
      </c>
      <c r="Z2779" s="19" t="s">
        <v>3040</v>
      </c>
      <c r="AA2779" s="46">
        <v>261</v>
      </c>
      <c r="AB2779" s="19" t="s">
        <v>549</v>
      </c>
      <c r="AC2779" s="19" t="s">
        <v>250</v>
      </c>
      <c r="AD2779" s="19" t="s">
        <v>9192</v>
      </c>
      <c r="AE2779" s="19" t="s">
        <v>9193</v>
      </c>
      <c r="AF2779" s="19" t="s">
        <v>1592</v>
      </c>
      <c r="AG2779" s="19" t="s">
        <v>9194</v>
      </c>
      <c r="AH2779" s="19" t="s">
        <v>1499</v>
      </c>
      <c r="AI2779" s="19" t="s">
        <v>1500</v>
      </c>
      <c r="AJ2779" s="45">
        <v>0</v>
      </c>
      <c r="AK2779" s="45">
        <v>0</v>
      </c>
      <c r="AL2779" s="19" t="s">
        <v>1501</v>
      </c>
      <c r="AM2779" s="46">
        <v>51390</v>
      </c>
      <c r="AN2779" s="46">
        <v>33060</v>
      </c>
      <c r="AO2779" s="46">
        <v>18330</v>
      </c>
      <c r="AP2779" s="45">
        <v>620.4</v>
      </c>
      <c r="AQ2779" s="45"/>
      <c r="AR2779" s="45" t="str">
        <f>IFERROR(VLOOKUP(AB2779,'Pedidos marco'!$A$1:$D$10000,4,0)," ")</f>
        <v xml:space="preserve"> </v>
      </c>
      <c r="AS2779" s="45">
        <f t="shared" si="301"/>
        <v>18</v>
      </c>
      <c r="AT2779" s="45" t="str">
        <f t="shared" si="302"/>
        <v>18</v>
      </c>
      <c r="AU2779" s="47">
        <v>33</v>
      </c>
      <c r="AV2779" s="19" t="str">
        <f t="shared" si="303"/>
        <v>04 April</v>
      </c>
      <c r="AW2779" s="19">
        <f t="shared" si="304"/>
        <v>0.94</v>
      </c>
      <c r="AX2779" s="19">
        <f t="shared" si="305"/>
        <v>18.8</v>
      </c>
      <c r="AY2779" s="19" t="e">
        <f>VLOOKUP(AG2779,Cías!$A$1:$E$10000,5,0)</f>
        <v>#N/A</v>
      </c>
      <c r="AZ2779" s="19" t="str">
        <f t="shared" si="306"/>
        <v>1019410</v>
      </c>
      <c r="BA2779" s="19" t="str">
        <f t="shared" si="307"/>
        <v>POZO VILLAFUERTE EDISON ROBERTO</v>
      </c>
      <c r="BB2779" s="19" t="e">
        <f>VLOOKUP(AG2779,Cías!$A$1:$E$10000,3,0)</f>
        <v>#N/A</v>
      </c>
      <c r="BC2779" s="19"/>
      <c r="BD2779" s="19"/>
      <c r="BE2779" s="19"/>
      <c r="BF2779" s="19"/>
      <c r="BG2779" s="19"/>
      <c r="BH2779" s="19"/>
      <c r="BI2779" s="19"/>
      <c r="BJ2779" s="19"/>
    </row>
    <row r="2780" spans="1:62" ht="15" x14ac:dyDescent="0.2">
      <c r="A2780" s="19" t="s">
        <v>22400</v>
      </c>
      <c r="B2780" s="19" t="s">
        <v>1479</v>
      </c>
      <c r="C2780" s="43">
        <v>44669</v>
      </c>
      <c r="D2780" s="44">
        <v>0.38124999999999998</v>
      </c>
      <c r="E2780" s="19" t="s">
        <v>22401</v>
      </c>
      <c r="F2780" s="19" t="s">
        <v>1481</v>
      </c>
      <c r="G2780" s="19" t="s">
        <v>1481</v>
      </c>
      <c r="H2780" s="45">
        <v>0</v>
      </c>
      <c r="I2780" s="45">
        <v>0</v>
      </c>
      <c r="J2780" s="19" t="s">
        <v>1482</v>
      </c>
      <c r="K2780" s="19" t="s">
        <v>22402</v>
      </c>
      <c r="L2780" s="19" t="s">
        <v>22403</v>
      </c>
      <c r="M2780" s="19" t="s">
        <v>22404</v>
      </c>
      <c r="N2780" s="19" t="s">
        <v>22400</v>
      </c>
      <c r="O2780" s="19" t="s">
        <v>367</v>
      </c>
      <c r="P2780" s="19" t="s">
        <v>368</v>
      </c>
      <c r="Q2780" s="46">
        <v>680</v>
      </c>
      <c r="R2780" s="19" t="s">
        <v>1544</v>
      </c>
      <c r="S2780" s="19" t="s">
        <v>3092</v>
      </c>
      <c r="T2780" s="19" t="s">
        <v>289</v>
      </c>
      <c r="U2780" s="19" t="s">
        <v>3093</v>
      </c>
      <c r="V2780" s="19" t="s">
        <v>3094</v>
      </c>
      <c r="W2780" s="19" t="s">
        <v>1757</v>
      </c>
      <c r="X2780" s="19" t="s">
        <v>3095</v>
      </c>
      <c r="Y2780" s="19" t="s">
        <v>1759</v>
      </c>
      <c r="Z2780" s="19" t="s">
        <v>1760</v>
      </c>
      <c r="AA2780" s="46">
        <v>218</v>
      </c>
      <c r="AB2780" s="19" t="s">
        <v>469</v>
      </c>
      <c r="AC2780" s="19" t="s">
        <v>88</v>
      </c>
      <c r="AD2780" s="19" t="s">
        <v>3096</v>
      </c>
      <c r="AE2780" s="19" t="s">
        <v>3097</v>
      </c>
      <c r="AF2780" s="19" t="s">
        <v>1592</v>
      </c>
      <c r="AG2780" s="19" t="s">
        <v>3098</v>
      </c>
      <c r="AH2780" s="19" t="s">
        <v>1499</v>
      </c>
      <c r="AI2780" s="19" t="s">
        <v>1500</v>
      </c>
      <c r="AJ2780" s="45">
        <v>0</v>
      </c>
      <c r="AK2780" s="45">
        <v>0</v>
      </c>
      <c r="AL2780" s="19" t="s">
        <v>1501</v>
      </c>
      <c r="AM2780" s="46">
        <v>51960</v>
      </c>
      <c r="AN2780" s="46">
        <v>34050</v>
      </c>
      <c r="AO2780" s="46">
        <v>17910</v>
      </c>
      <c r="AP2780" s="45">
        <v>516.79999999999995</v>
      </c>
      <c r="AQ2780" s="45"/>
      <c r="AR2780" s="45" t="str">
        <f>IFERROR(VLOOKUP(AB2780,'Pedidos marco'!$A$1:$D$10000,4,0)," ")</f>
        <v xml:space="preserve"> </v>
      </c>
      <c r="AS2780" s="45">
        <f t="shared" si="301"/>
        <v>18</v>
      </c>
      <c r="AT2780" s="45" t="str">
        <f t="shared" si="302"/>
        <v>18</v>
      </c>
      <c r="AU2780" s="47">
        <v>34</v>
      </c>
      <c r="AV2780" s="19" t="str">
        <f t="shared" si="303"/>
        <v>04 April</v>
      </c>
      <c r="AW2780" s="19">
        <f t="shared" si="304"/>
        <v>0.7599999999999999</v>
      </c>
      <c r="AX2780" s="19">
        <f t="shared" si="305"/>
        <v>15.2</v>
      </c>
      <c r="AY2780" s="19" t="e">
        <f>VLOOKUP(AG2780,Cías!$A$1:$E$10000,5,0)</f>
        <v>#N/A</v>
      </c>
      <c r="AZ2780" s="19" t="str">
        <f t="shared" si="306"/>
        <v>1013625</v>
      </c>
      <c r="BA2780" s="19" t="str">
        <f t="shared" si="307"/>
        <v>CHICAIZA CHICAIZA CESAR ELOY</v>
      </c>
      <c r="BB2780" s="19" t="e">
        <f>VLOOKUP(AG2780,Cías!$A$1:$E$10000,3,0)</f>
        <v>#N/A</v>
      </c>
      <c r="BC2780" s="19"/>
      <c r="BD2780" s="19"/>
      <c r="BE2780" s="19"/>
      <c r="BF2780" s="19"/>
      <c r="BG2780" s="19"/>
      <c r="BH2780" s="19"/>
      <c r="BI2780" s="19"/>
      <c r="BJ2780" s="19"/>
    </row>
    <row r="2781" spans="1:62" ht="15" x14ac:dyDescent="0.2">
      <c r="A2781" s="19" t="s">
        <v>22405</v>
      </c>
      <c r="B2781" s="19" t="s">
        <v>1479</v>
      </c>
      <c r="C2781" s="43">
        <v>44669</v>
      </c>
      <c r="D2781" s="44">
        <v>0.38402777777778002</v>
      </c>
      <c r="E2781" s="19" t="s">
        <v>22406</v>
      </c>
      <c r="F2781" s="19" t="s">
        <v>8959</v>
      </c>
      <c r="G2781" s="19" t="s">
        <v>8960</v>
      </c>
      <c r="H2781" s="45">
        <v>3759.22</v>
      </c>
      <c r="I2781" s="45">
        <v>4214.8599999999997</v>
      </c>
      <c r="J2781" s="19" t="s">
        <v>2037</v>
      </c>
      <c r="K2781" s="19" t="s">
        <v>8961</v>
      </c>
      <c r="L2781" s="19" t="s">
        <v>22407</v>
      </c>
      <c r="M2781" s="19" t="s">
        <v>22408</v>
      </c>
      <c r="N2781" s="19" t="s">
        <v>22405</v>
      </c>
      <c r="O2781" s="19" t="s">
        <v>1811</v>
      </c>
      <c r="P2781" s="19" t="s">
        <v>1812</v>
      </c>
      <c r="Q2781" s="46">
        <v>32.020000000000003</v>
      </c>
      <c r="R2781" s="19" t="s">
        <v>1488</v>
      </c>
      <c r="S2781" s="19" t="s">
        <v>2853</v>
      </c>
      <c r="T2781" s="19" t="s">
        <v>2854</v>
      </c>
      <c r="U2781" s="19" t="s">
        <v>4399</v>
      </c>
      <c r="V2781" s="19" t="s">
        <v>4400</v>
      </c>
      <c r="W2781" s="19" t="s">
        <v>1829</v>
      </c>
      <c r="X2781" s="19" t="s">
        <v>4401</v>
      </c>
      <c r="Y2781" s="19" t="s">
        <v>1831</v>
      </c>
      <c r="Z2781" s="19" t="s">
        <v>1832</v>
      </c>
      <c r="AA2781" s="46">
        <v>8</v>
      </c>
      <c r="AB2781" s="19" t="s">
        <v>473</v>
      </c>
      <c r="AC2781" s="19" t="s">
        <v>96</v>
      </c>
      <c r="AD2781" s="19" t="s">
        <v>18824</v>
      </c>
      <c r="AE2781" s="19" t="s">
        <v>18825</v>
      </c>
      <c r="AF2781" s="19" t="s">
        <v>1497</v>
      </c>
      <c r="AG2781" s="19" t="s">
        <v>18826</v>
      </c>
      <c r="AH2781" s="19" t="s">
        <v>1499</v>
      </c>
      <c r="AI2781" s="19" t="s">
        <v>1500</v>
      </c>
      <c r="AJ2781" s="45">
        <v>0</v>
      </c>
      <c r="AK2781" s="45">
        <v>0</v>
      </c>
      <c r="AL2781" s="19" t="s">
        <v>1517</v>
      </c>
      <c r="AM2781" s="46">
        <v>50320</v>
      </c>
      <c r="AN2781" s="46">
        <v>32020</v>
      </c>
      <c r="AO2781" s="46">
        <v>18300</v>
      </c>
      <c r="AP2781" s="45">
        <v>0</v>
      </c>
      <c r="AQ2781" s="45"/>
      <c r="AR2781" s="45" t="str">
        <f>IFERROR(VLOOKUP(AB2781,'Pedidos marco'!$A$1:$D$10000,4,0)," ")</f>
        <v xml:space="preserve"> </v>
      </c>
      <c r="AS2781" s="45">
        <f t="shared" si="301"/>
        <v>18</v>
      </c>
      <c r="AT2781" s="45" t="str">
        <f t="shared" si="302"/>
        <v>18</v>
      </c>
      <c r="AU2781" s="47">
        <v>32.020000000000003</v>
      </c>
      <c r="AV2781" s="19" t="str">
        <f t="shared" si="303"/>
        <v>04 April</v>
      </c>
      <c r="AW2781" s="19">
        <f t="shared" si="304"/>
        <v>0</v>
      </c>
      <c r="AX2781" s="19">
        <f t="shared" si="305"/>
        <v>0</v>
      </c>
      <c r="AY2781" s="19" t="e">
        <f>VLOOKUP(AG2781,Cías!$A$1:$E$10000,5,0)</f>
        <v>#N/A</v>
      </c>
      <c r="AZ2781" s="19" t="str">
        <f t="shared" si="306"/>
        <v>1013227</v>
      </c>
      <c r="BA2781" s="19" t="str">
        <f t="shared" si="307"/>
        <v>COMPAÑIA DE TRANSPORTE PESADO</v>
      </c>
      <c r="BB2781" s="19" t="e">
        <f>VLOOKUP(AG2781,Cías!$A$1:$E$10000,3,0)</f>
        <v>#N/A</v>
      </c>
      <c r="BC2781" s="19"/>
      <c r="BD2781" s="19"/>
      <c r="BE2781" s="19"/>
      <c r="BF2781" s="19"/>
      <c r="BG2781" s="19"/>
      <c r="BH2781" s="19"/>
      <c r="BI2781" s="19"/>
      <c r="BJ2781" s="19"/>
    </row>
    <row r="2782" spans="1:62" ht="15" x14ac:dyDescent="0.2">
      <c r="A2782" s="19" t="s">
        <v>22409</v>
      </c>
      <c r="B2782" s="19" t="s">
        <v>1479</v>
      </c>
      <c r="C2782" s="43">
        <v>44669</v>
      </c>
      <c r="D2782" s="44">
        <v>0.38680555555556001</v>
      </c>
      <c r="E2782" s="19" t="s">
        <v>22410</v>
      </c>
      <c r="F2782" s="19" t="s">
        <v>22411</v>
      </c>
      <c r="G2782" s="19" t="s">
        <v>22412</v>
      </c>
      <c r="H2782" s="45">
        <v>2343.91</v>
      </c>
      <c r="I2782" s="45">
        <v>2628.01</v>
      </c>
      <c r="J2782" s="19" t="s">
        <v>1560</v>
      </c>
      <c r="K2782" s="19" t="s">
        <v>22413</v>
      </c>
      <c r="L2782" s="19" t="s">
        <v>22414</v>
      </c>
      <c r="M2782" s="19" t="s">
        <v>22415</v>
      </c>
      <c r="N2782" s="19" t="s">
        <v>22409</v>
      </c>
      <c r="O2782" s="19" t="s">
        <v>371</v>
      </c>
      <c r="P2782" s="19" t="s">
        <v>372</v>
      </c>
      <c r="Q2782" s="46">
        <v>360</v>
      </c>
      <c r="R2782" s="19" t="s">
        <v>1544</v>
      </c>
      <c r="S2782" s="19" t="s">
        <v>2719</v>
      </c>
      <c r="T2782" s="19" t="s">
        <v>329</v>
      </c>
      <c r="U2782" s="19" t="s">
        <v>2720</v>
      </c>
      <c r="V2782" s="19" t="s">
        <v>2721</v>
      </c>
      <c r="W2782" s="19" t="s">
        <v>1548</v>
      </c>
      <c r="X2782" s="19" t="s">
        <v>2722</v>
      </c>
      <c r="Y2782" s="19" t="s">
        <v>1684</v>
      </c>
      <c r="Z2782" s="19" t="s">
        <v>1685</v>
      </c>
      <c r="AA2782" s="46">
        <v>198</v>
      </c>
      <c r="AB2782" s="19" t="s">
        <v>586</v>
      </c>
      <c r="AC2782" s="19" t="s">
        <v>329</v>
      </c>
      <c r="AD2782" s="19" t="s">
        <v>2723</v>
      </c>
      <c r="AE2782" s="19" t="s">
        <v>2724</v>
      </c>
      <c r="AF2782" s="19" t="s">
        <v>1554</v>
      </c>
      <c r="AG2782" s="19" t="s">
        <v>2725</v>
      </c>
      <c r="AH2782" s="19" t="s">
        <v>1499</v>
      </c>
      <c r="AI2782" s="19" t="s">
        <v>1500</v>
      </c>
      <c r="AJ2782" s="45">
        <v>0</v>
      </c>
      <c r="AK2782" s="45">
        <v>0</v>
      </c>
      <c r="AL2782" s="19" t="s">
        <v>1501</v>
      </c>
      <c r="AM2782" s="46">
        <v>27030</v>
      </c>
      <c r="AN2782" s="46">
        <v>18040</v>
      </c>
      <c r="AO2782" s="46">
        <v>8990</v>
      </c>
      <c r="AP2782" s="45">
        <v>266.39999999999998</v>
      </c>
      <c r="AQ2782" s="45"/>
      <c r="AR2782" s="45" t="str">
        <f>IFERROR(VLOOKUP(AB2782,'Pedidos marco'!$A$1:$D$10000,4,0)," ")</f>
        <v xml:space="preserve"> </v>
      </c>
      <c r="AS2782" s="45">
        <f t="shared" si="301"/>
        <v>18</v>
      </c>
      <c r="AT2782" s="45" t="str">
        <f t="shared" si="302"/>
        <v>18</v>
      </c>
      <c r="AU2782" s="47">
        <v>18</v>
      </c>
      <c r="AV2782" s="19" t="str">
        <f t="shared" si="303"/>
        <v>04 April</v>
      </c>
      <c r="AW2782" s="19">
        <f t="shared" si="304"/>
        <v>0.74</v>
      </c>
      <c r="AX2782" s="19">
        <f t="shared" si="305"/>
        <v>14.799999999999999</v>
      </c>
      <c r="AY2782" s="19" t="e">
        <f>VLOOKUP(AG2782,Cías!$A$1:$E$10000,5,0)</f>
        <v>#N/A</v>
      </c>
      <c r="AZ2782" s="19" t="str">
        <f t="shared" si="306"/>
        <v>1013789</v>
      </c>
      <c r="BA2782" s="19" t="str">
        <f t="shared" si="307"/>
        <v>VEGA VEGA FABIAN</v>
      </c>
      <c r="BB2782" s="19" t="e">
        <f>VLOOKUP(AG2782,Cías!$A$1:$E$10000,3,0)</f>
        <v>#N/A</v>
      </c>
      <c r="BC2782" s="19"/>
      <c r="BD2782" s="19"/>
      <c r="BE2782" s="19"/>
      <c r="BF2782" s="19"/>
      <c r="BG2782" s="19"/>
      <c r="BH2782" s="19"/>
      <c r="BI2782" s="19"/>
      <c r="BJ2782" s="19"/>
    </row>
    <row r="2783" spans="1:62" ht="15" x14ac:dyDescent="0.2">
      <c r="A2783" s="19" t="s">
        <v>22416</v>
      </c>
      <c r="B2783" s="19" t="s">
        <v>1479</v>
      </c>
      <c r="C2783" s="43">
        <v>44669</v>
      </c>
      <c r="D2783" s="44">
        <v>0.38750000000000001</v>
      </c>
      <c r="E2783" s="19" t="s">
        <v>22417</v>
      </c>
      <c r="F2783" s="19" t="s">
        <v>22418</v>
      </c>
      <c r="G2783" s="19" t="s">
        <v>22419</v>
      </c>
      <c r="H2783" s="45">
        <v>515.20000000000005</v>
      </c>
      <c r="I2783" s="45">
        <v>577.64</v>
      </c>
      <c r="J2783" s="19" t="s">
        <v>1560</v>
      </c>
      <c r="K2783" s="19" t="s">
        <v>22420</v>
      </c>
      <c r="L2783" s="19" t="s">
        <v>22421</v>
      </c>
      <c r="M2783" s="19" t="s">
        <v>22422</v>
      </c>
      <c r="N2783" s="19" t="s">
        <v>22416</v>
      </c>
      <c r="O2783" s="19" t="s">
        <v>369</v>
      </c>
      <c r="P2783" s="19" t="s">
        <v>370</v>
      </c>
      <c r="Q2783" s="46">
        <v>80</v>
      </c>
      <c r="R2783" s="19" t="s">
        <v>1544</v>
      </c>
      <c r="S2783" s="19" t="s">
        <v>7234</v>
      </c>
      <c r="T2783" s="19" t="s">
        <v>70</v>
      </c>
      <c r="U2783" s="19" t="s">
        <v>7235</v>
      </c>
      <c r="V2783" s="19" t="s">
        <v>7236</v>
      </c>
      <c r="W2783" s="19" t="s">
        <v>2800</v>
      </c>
      <c r="X2783" s="19" t="s">
        <v>7237</v>
      </c>
      <c r="Y2783" s="19" t="s">
        <v>2802</v>
      </c>
      <c r="Z2783" s="19" t="s">
        <v>2803</v>
      </c>
      <c r="AA2783" s="46">
        <v>20</v>
      </c>
      <c r="AB2783" s="19" t="s">
        <v>460</v>
      </c>
      <c r="AC2783" s="19" t="s">
        <v>70</v>
      </c>
      <c r="AD2783" s="19" t="s">
        <v>7032</v>
      </c>
      <c r="AE2783" s="19" t="s">
        <v>7033</v>
      </c>
      <c r="AF2783" s="19" t="s">
        <v>1554</v>
      </c>
      <c r="AG2783" s="19" t="s">
        <v>7034</v>
      </c>
      <c r="AH2783" s="19" t="s">
        <v>1499</v>
      </c>
      <c r="AI2783" s="19" t="s">
        <v>1500</v>
      </c>
      <c r="AJ2783" s="45">
        <v>0</v>
      </c>
      <c r="AK2783" s="45">
        <v>0</v>
      </c>
      <c r="AL2783" s="19" t="s">
        <v>1501</v>
      </c>
      <c r="AM2783" s="46">
        <v>8508.8889999999992</v>
      </c>
      <c r="AN2783" s="46">
        <v>4008.8890000000001</v>
      </c>
      <c r="AO2783" s="46">
        <v>4500</v>
      </c>
      <c r="AP2783" s="45">
        <v>12.8</v>
      </c>
      <c r="AQ2783" s="45"/>
      <c r="AR2783" s="45" t="str">
        <f>IFERROR(VLOOKUP(AB2783,'Pedidos marco'!$A$1:$D$10000,4,0)," ")</f>
        <v xml:space="preserve"> </v>
      </c>
      <c r="AS2783" s="45">
        <f t="shared" si="301"/>
        <v>18</v>
      </c>
      <c r="AT2783" s="45" t="str">
        <f t="shared" si="302"/>
        <v>18</v>
      </c>
      <c r="AU2783" s="47">
        <v>4</v>
      </c>
      <c r="AV2783" s="19" t="str">
        <f t="shared" si="303"/>
        <v>04 April</v>
      </c>
      <c r="AW2783" s="19">
        <f t="shared" si="304"/>
        <v>0.16</v>
      </c>
      <c r="AX2783" s="19">
        <f t="shared" si="305"/>
        <v>3.2</v>
      </c>
      <c r="AY2783" s="19" t="e">
        <f>VLOOKUP(AG2783,Cías!$A$1:$E$10000,5,0)</f>
        <v>#N/A</v>
      </c>
      <c r="AZ2783" s="19" t="str">
        <f t="shared" si="306"/>
        <v>1013603</v>
      </c>
      <c r="BA2783" s="19" t="str">
        <f t="shared" si="307"/>
        <v>CALDERON RIVERA FABIAN TARQUINO</v>
      </c>
      <c r="BB2783" s="19" t="e">
        <f>VLOOKUP(AG2783,Cías!$A$1:$E$10000,3,0)</f>
        <v>#N/A</v>
      </c>
      <c r="BC2783" s="19"/>
      <c r="BD2783" s="19"/>
      <c r="BE2783" s="19"/>
      <c r="BF2783" s="19"/>
      <c r="BG2783" s="19"/>
      <c r="BH2783" s="19"/>
      <c r="BI2783" s="19"/>
      <c r="BJ2783" s="19"/>
    </row>
    <row r="2784" spans="1:62" ht="15" x14ac:dyDescent="0.2">
      <c r="A2784" s="19" t="s">
        <v>22416</v>
      </c>
      <c r="B2784" s="19" t="s">
        <v>1479</v>
      </c>
      <c r="C2784" s="43">
        <v>44669</v>
      </c>
      <c r="D2784" s="44">
        <v>0.38750000000000001</v>
      </c>
      <c r="E2784" s="19" t="s">
        <v>22423</v>
      </c>
      <c r="F2784" s="19" t="s">
        <v>22424</v>
      </c>
      <c r="G2784" s="19" t="s">
        <v>22425</v>
      </c>
      <c r="H2784" s="45">
        <v>1951.6</v>
      </c>
      <c r="I2784" s="45">
        <v>2188.14</v>
      </c>
      <c r="J2784" s="19" t="s">
        <v>1560</v>
      </c>
      <c r="K2784" s="19" t="s">
        <v>22420</v>
      </c>
      <c r="L2784" s="19" t="s">
        <v>22426</v>
      </c>
      <c r="M2784" s="19" t="s">
        <v>22427</v>
      </c>
      <c r="N2784" s="19" t="s">
        <v>22416</v>
      </c>
      <c r="O2784" s="19" t="s">
        <v>367</v>
      </c>
      <c r="P2784" s="19" t="s">
        <v>368</v>
      </c>
      <c r="Q2784" s="46">
        <v>280</v>
      </c>
      <c r="R2784" s="19" t="s">
        <v>1544</v>
      </c>
      <c r="S2784" s="19" t="s">
        <v>7234</v>
      </c>
      <c r="T2784" s="19" t="s">
        <v>70</v>
      </c>
      <c r="U2784" s="19" t="s">
        <v>7235</v>
      </c>
      <c r="V2784" s="19" t="s">
        <v>7236</v>
      </c>
      <c r="W2784" s="19" t="s">
        <v>2800</v>
      </c>
      <c r="X2784" s="19" t="s">
        <v>7237</v>
      </c>
      <c r="Y2784" s="19" t="s">
        <v>2802</v>
      </c>
      <c r="Z2784" s="19" t="s">
        <v>2803</v>
      </c>
      <c r="AA2784" s="46">
        <v>20</v>
      </c>
      <c r="AB2784" s="19" t="s">
        <v>460</v>
      </c>
      <c r="AC2784" s="19" t="s">
        <v>70</v>
      </c>
      <c r="AD2784" s="19" t="s">
        <v>7032</v>
      </c>
      <c r="AE2784" s="19" t="s">
        <v>7033</v>
      </c>
      <c r="AF2784" s="19" t="s">
        <v>1554</v>
      </c>
      <c r="AG2784" s="19" t="s">
        <v>7034</v>
      </c>
      <c r="AH2784" s="19" t="s">
        <v>1499</v>
      </c>
      <c r="AI2784" s="19" t="s">
        <v>1500</v>
      </c>
      <c r="AJ2784" s="45">
        <v>0</v>
      </c>
      <c r="AK2784" s="45">
        <v>0</v>
      </c>
      <c r="AL2784" s="19" t="s">
        <v>1501</v>
      </c>
      <c r="AM2784" s="46">
        <v>18531.111000000001</v>
      </c>
      <c r="AN2784" s="46">
        <v>14031.111000000001</v>
      </c>
      <c r="AO2784" s="46">
        <v>4500</v>
      </c>
      <c r="AP2784" s="45">
        <v>44.8</v>
      </c>
      <c r="AQ2784" s="45"/>
      <c r="AR2784" s="45" t="str">
        <f>IFERROR(VLOOKUP(AB2784,'Pedidos marco'!$A$1:$D$10000,4,0)," ")</f>
        <v xml:space="preserve"> </v>
      </c>
      <c r="AS2784" s="45">
        <f t="shared" si="301"/>
        <v>18</v>
      </c>
      <c r="AT2784" s="45" t="str">
        <f t="shared" si="302"/>
        <v>18</v>
      </c>
      <c r="AU2784" s="47">
        <v>14</v>
      </c>
      <c r="AV2784" s="19" t="str">
        <f t="shared" si="303"/>
        <v>04 April</v>
      </c>
      <c r="AW2784" s="19">
        <f t="shared" si="304"/>
        <v>0.16</v>
      </c>
      <c r="AX2784" s="19">
        <f t="shared" si="305"/>
        <v>3.1999999999999997</v>
      </c>
      <c r="AY2784" s="19" t="e">
        <f>VLOOKUP(AG2784,Cías!$A$1:$E$10000,5,0)</f>
        <v>#N/A</v>
      </c>
      <c r="AZ2784" s="19" t="str">
        <f t="shared" si="306"/>
        <v>1013603</v>
      </c>
      <c r="BA2784" s="19" t="str">
        <f t="shared" si="307"/>
        <v>CALDERON RIVERA FABIAN TARQUINO</v>
      </c>
      <c r="BB2784" s="19" t="e">
        <f>VLOOKUP(AG2784,Cías!$A$1:$E$10000,3,0)</f>
        <v>#N/A</v>
      </c>
      <c r="BC2784" s="19"/>
      <c r="BD2784" s="19"/>
      <c r="BE2784" s="19"/>
      <c r="BF2784" s="19"/>
      <c r="BG2784" s="19"/>
      <c r="BH2784" s="19"/>
      <c r="BI2784" s="19"/>
      <c r="BJ2784" s="19"/>
    </row>
    <row r="2785" spans="1:62" ht="15" x14ac:dyDescent="0.2">
      <c r="A2785" s="19" t="s">
        <v>22428</v>
      </c>
      <c r="B2785" s="19" t="s">
        <v>1479</v>
      </c>
      <c r="C2785" s="43">
        <v>44669</v>
      </c>
      <c r="D2785" s="44">
        <v>0.39236111111110999</v>
      </c>
      <c r="E2785" s="19" t="s">
        <v>22429</v>
      </c>
      <c r="F2785" s="19" t="s">
        <v>22430</v>
      </c>
      <c r="G2785" s="19" t="s">
        <v>22431</v>
      </c>
      <c r="H2785" s="45">
        <v>654.39</v>
      </c>
      <c r="I2785" s="45">
        <v>733.71</v>
      </c>
      <c r="J2785" s="19" t="s">
        <v>1560</v>
      </c>
      <c r="K2785" s="19" t="s">
        <v>22432</v>
      </c>
      <c r="L2785" s="19" t="s">
        <v>22433</v>
      </c>
      <c r="M2785" s="19" t="s">
        <v>22434</v>
      </c>
      <c r="N2785" s="19" t="s">
        <v>22428</v>
      </c>
      <c r="O2785" s="19" t="s">
        <v>371</v>
      </c>
      <c r="P2785" s="19" t="s">
        <v>372</v>
      </c>
      <c r="Q2785" s="46">
        <v>100</v>
      </c>
      <c r="R2785" s="19" t="s">
        <v>1544</v>
      </c>
      <c r="S2785" s="19" t="s">
        <v>5011</v>
      </c>
      <c r="T2785" s="19" t="s">
        <v>421</v>
      </c>
      <c r="U2785" s="19" t="s">
        <v>5012</v>
      </c>
      <c r="V2785" s="19" t="s">
        <v>5013</v>
      </c>
      <c r="W2785" s="19" t="s">
        <v>1757</v>
      </c>
      <c r="X2785" s="19" t="s">
        <v>1549</v>
      </c>
      <c r="Y2785" s="19" t="s">
        <v>1759</v>
      </c>
      <c r="Z2785" s="19" t="s">
        <v>1760</v>
      </c>
      <c r="AA2785" s="46">
        <v>218</v>
      </c>
      <c r="AB2785" s="19" t="s">
        <v>1420</v>
      </c>
      <c r="AC2785" s="19" t="s">
        <v>421</v>
      </c>
      <c r="AD2785" s="19" t="s">
        <v>5014</v>
      </c>
      <c r="AE2785" s="19" t="s">
        <v>5015</v>
      </c>
      <c r="AF2785" s="19" t="s">
        <v>1592</v>
      </c>
      <c r="AG2785" s="19" t="s">
        <v>5016</v>
      </c>
      <c r="AH2785" s="19" t="s">
        <v>1499</v>
      </c>
      <c r="AI2785" s="19" t="s">
        <v>1500</v>
      </c>
      <c r="AJ2785" s="45">
        <v>0</v>
      </c>
      <c r="AK2785" s="45">
        <v>0</v>
      </c>
      <c r="AL2785" s="19" t="s">
        <v>1501</v>
      </c>
      <c r="AM2785" s="46">
        <v>11064.849</v>
      </c>
      <c r="AN2785" s="46">
        <v>5018.1819999999998</v>
      </c>
      <c r="AO2785" s="46">
        <v>6046.6670000000004</v>
      </c>
      <c r="AP2785" s="45">
        <v>76</v>
      </c>
      <c r="AQ2785" s="45"/>
      <c r="AR2785" s="45" t="str">
        <f>IFERROR(VLOOKUP(AB2785,'Pedidos marco'!$A$1:$D$10000,4,0)," ")</f>
        <v xml:space="preserve"> </v>
      </c>
      <c r="AS2785" s="45">
        <f t="shared" si="301"/>
        <v>18</v>
      </c>
      <c r="AT2785" s="45" t="str">
        <f t="shared" si="302"/>
        <v>18</v>
      </c>
      <c r="AU2785" s="47">
        <v>5</v>
      </c>
      <c r="AV2785" s="19" t="str">
        <f t="shared" si="303"/>
        <v>04 April</v>
      </c>
      <c r="AW2785" s="19">
        <f t="shared" si="304"/>
        <v>0.76</v>
      </c>
      <c r="AX2785" s="19">
        <f t="shared" si="305"/>
        <v>15.2</v>
      </c>
      <c r="AY2785" s="19" t="e">
        <f>VLOOKUP(AG2785,Cías!$A$1:$E$10000,5,0)</f>
        <v>#N/A</v>
      </c>
      <c r="AZ2785" s="19" t="str">
        <f t="shared" si="306"/>
        <v>1023699</v>
      </c>
      <c r="BA2785" s="19" t="str">
        <f t="shared" si="307"/>
        <v>RIVADENEIRA MORALES KEVIN ANTONIO</v>
      </c>
      <c r="BB2785" s="19" t="e">
        <f>VLOOKUP(AG2785,Cías!$A$1:$E$10000,3,0)</f>
        <v>#N/A</v>
      </c>
      <c r="BC2785" s="19"/>
      <c r="BD2785" s="19"/>
      <c r="BE2785" s="19"/>
      <c r="BF2785" s="19"/>
      <c r="BG2785" s="19"/>
      <c r="BH2785" s="19"/>
      <c r="BI2785" s="19"/>
      <c r="BJ2785" s="19"/>
    </row>
    <row r="2786" spans="1:62" ht="15" x14ac:dyDescent="0.2">
      <c r="A2786" s="19" t="s">
        <v>22428</v>
      </c>
      <c r="B2786" s="19" t="s">
        <v>1479</v>
      </c>
      <c r="C2786" s="43">
        <v>44669</v>
      </c>
      <c r="D2786" s="44">
        <v>0.39236111111110999</v>
      </c>
      <c r="E2786" s="19" t="s">
        <v>22435</v>
      </c>
      <c r="F2786" s="19" t="s">
        <v>22436</v>
      </c>
      <c r="G2786" s="19" t="s">
        <v>22437</v>
      </c>
      <c r="H2786" s="45">
        <v>479.95</v>
      </c>
      <c r="I2786" s="45">
        <v>538.12</v>
      </c>
      <c r="J2786" s="19" t="s">
        <v>1560</v>
      </c>
      <c r="K2786" s="19" t="s">
        <v>22432</v>
      </c>
      <c r="L2786" s="19" t="s">
        <v>22438</v>
      </c>
      <c r="M2786" s="19" t="s">
        <v>22439</v>
      </c>
      <c r="N2786" s="19" t="s">
        <v>22428</v>
      </c>
      <c r="O2786" s="19" t="s">
        <v>369</v>
      </c>
      <c r="P2786" s="19" t="s">
        <v>370</v>
      </c>
      <c r="Q2786" s="46">
        <v>80</v>
      </c>
      <c r="R2786" s="19" t="s">
        <v>1544</v>
      </c>
      <c r="S2786" s="19" t="s">
        <v>5011</v>
      </c>
      <c r="T2786" s="19" t="s">
        <v>421</v>
      </c>
      <c r="U2786" s="19" t="s">
        <v>5012</v>
      </c>
      <c r="V2786" s="19" t="s">
        <v>5013</v>
      </c>
      <c r="W2786" s="19" t="s">
        <v>1757</v>
      </c>
      <c r="X2786" s="19" t="s">
        <v>1549</v>
      </c>
      <c r="Y2786" s="19" t="s">
        <v>1759</v>
      </c>
      <c r="Z2786" s="19" t="s">
        <v>1760</v>
      </c>
      <c r="AA2786" s="46">
        <v>218</v>
      </c>
      <c r="AB2786" s="19" t="s">
        <v>1420</v>
      </c>
      <c r="AC2786" s="19" t="s">
        <v>421</v>
      </c>
      <c r="AD2786" s="19" t="s">
        <v>5014</v>
      </c>
      <c r="AE2786" s="19" t="s">
        <v>5015</v>
      </c>
      <c r="AF2786" s="19" t="s">
        <v>1592</v>
      </c>
      <c r="AG2786" s="19" t="s">
        <v>5016</v>
      </c>
      <c r="AH2786" s="19" t="s">
        <v>1499</v>
      </c>
      <c r="AI2786" s="19" t="s">
        <v>1500</v>
      </c>
      <c r="AJ2786" s="45">
        <v>0</v>
      </c>
      <c r="AK2786" s="45">
        <v>0</v>
      </c>
      <c r="AL2786" s="19" t="s">
        <v>1501</v>
      </c>
      <c r="AM2786" s="46">
        <v>10061.212</v>
      </c>
      <c r="AN2786" s="46">
        <v>4014.5450000000001</v>
      </c>
      <c r="AO2786" s="46">
        <v>6046.6670000000004</v>
      </c>
      <c r="AP2786" s="45">
        <v>60.8</v>
      </c>
      <c r="AQ2786" s="45"/>
      <c r="AR2786" s="45" t="str">
        <f>IFERROR(VLOOKUP(AB2786,'Pedidos marco'!$A$1:$D$10000,4,0)," ")</f>
        <v xml:space="preserve"> </v>
      </c>
      <c r="AS2786" s="45">
        <f t="shared" si="301"/>
        <v>18</v>
      </c>
      <c r="AT2786" s="45" t="str">
        <f t="shared" si="302"/>
        <v>18</v>
      </c>
      <c r="AU2786" s="47">
        <v>4</v>
      </c>
      <c r="AV2786" s="19" t="str">
        <f t="shared" si="303"/>
        <v>04 April</v>
      </c>
      <c r="AW2786" s="19">
        <f t="shared" si="304"/>
        <v>0.76</v>
      </c>
      <c r="AX2786" s="19">
        <f t="shared" si="305"/>
        <v>15.2</v>
      </c>
      <c r="AY2786" s="19" t="e">
        <f>VLOOKUP(AG2786,Cías!$A$1:$E$10000,5,0)</f>
        <v>#N/A</v>
      </c>
      <c r="AZ2786" s="19" t="str">
        <f t="shared" si="306"/>
        <v>1023699</v>
      </c>
      <c r="BA2786" s="19" t="str">
        <f t="shared" si="307"/>
        <v>RIVADENEIRA MORALES KEVIN ANTONIO</v>
      </c>
      <c r="BB2786" s="19" t="e">
        <f>VLOOKUP(AG2786,Cías!$A$1:$E$10000,3,0)</f>
        <v>#N/A</v>
      </c>
      <c r="BC2786" s="19"/>
      <c r="BD2786" s="19"/>
      <c r="BE2786" s="19"/>
      <c r="BF2786" s="19"/>
      <c r="BG2786" s="19"/>
      <c r="BH2786" s="19"/>
      <c r="BI2786" s="19"/>
      <c r="BJ2786" s="19"/>
    </row>
    <row r="2787" spans="1:62" ht="15" x14ac:dyDescent="0.2">
      <c r="A2787" s="19" t="s">
        <v>22428</v>
      </c>
      <c r="B2787" s="19" t="s">
        <v>1479</v>
      </c>
      <c r="C2787" s="43">
        <v>44669</v>
      </c>
      <c r="D2787" s="44">
        <v>0.39236111111110999</v>
      </c>
      <c r="E2787" s="19" t="s">
        <v>22440</v>
      </c>
      <c r="F2787" s="19" t="s">
        <v>22441</v>
      </c>
      <c r="G2787" s="19" t="s">
        <v>22442</v>
      </c>
      <c r="H2787" s="45">
        <v>3122.06</v>
      </c>
      <c r="I2787" s="45">
        <v>3500.48</v>
      </c>
      <c r="J2787" s="19" t="s">
        <v>1560</v>
      </c>
      <c r="K2787" s="19" t="s">
        <v>22432</v>
      </c>
      <c r="L2787" s="19" t="s">
        <v>22443</v>
      </c>
      <c r="M2787" s="19" t="s">
        <v>22444</v>
      </c>
      <c r="N2787" s="19" t="s">
        <v>22428</v>
      </c>
      <c r="O2787" s="19" t="s">
        <v>367</v>
      </c>
      <c r="P2787" s="19" t="s">
        <v>368</v>
      </c>
      <c r="Q2787" s="46">
        <v>480</v>
      </c>
      <c r="R2787" s="19" t="s">
        <v>1544</v>
      </c>
      <c r="S2787" s="19" t="s">
        <v>5011</v>
      </c>
      <c r="T2787" s="19" t="s">
        <v>421</v>
      </c>
      <c r="U2787" s="19" t="s">
        <v>5012</v>
      </c>
      <c r="V2787" s="19" t="s">
        <v>5013</v>
      </c>
      <c r="W2787" s="19" t="s">
        <v>1757</v>
      </c>
      <c r="X2787" s="19" t="s">
        <v>1549</v>
      </c>
      <c r="Y2787" s="19" t="s">
        <v>1759</v>
      </c>
      <c r="Z2787" s="19" t="s">
        <v>1760</v>
      </c>
      <c r="AA2787" s="46">
        <v>218</v>
      </c>
      <c r="AB2787" s="19" t="s">
        <v>1420</v>
      </c>
      <c r="AC2787" s="19" t="s">
        <v>421</v>
      </c>
      <c r="AD2787" s="19" t="s">
        <v>5014</v>
      </c>
      <c r="AE2787" s="19" t="s">
        <v>5015</v>
      </c>
      <c r="AF2787" s="19" t="s">
        <v>1592</v>
      </c>
      <c r="AG2787" s="19" t="s">
        <v>5016</v>
      </c>
      <c r="AH2787" s="19" t="s">
        <v>1499</v>
      </c>
      <c r="AI2787" s="19" t="s">
        <v>1500</v>
      </c>
      <c r="AJ2787" s="45">
        <v>0</v>
      </c>
      <c r="AK2787" s="45">
        <v>0</v>
      </c>
      <c r="AL2787" s="19" t="s">
        <v>1501</v>
      </c>
      <c r="AM2787" s="46">
        <v>30133.94</v>
      </c>
      <c r="AN2787" s="46">
        <v>24087.273000000001</v>
      </c>
      <c r="AO2787" s="46">
        <v>6046.6670000000004</v>
      </c>
      <c r="AP2787" s="45">
        <v>364.8</v>
      </c>
      <c r="AQ2787" s="45"/>
      <c r="AR2787" s="45" t="str">
        <f>IFERROR(VLOOKUP(AB2787,'Pedidos marco'!$A$1:$D$10000,4,0)," ")</f>
        <v xml:space="preserve"> </v>
      </c>
      <c r="AS2787" s="45">
        <f t="shared" si="301"/>
        <v>18</v>
      </c>
      <c r="AT2787" s="45" t="str">
        <f t="shared" si="302"/>
        <v>18</v>
      </c>
      <c r="AU2787" s="47">
        <v>24</v>
      </c>
      <c r="AV2787" s="19" t="str">
        <f t="shared" si="303"/>
        <v>04 April</v>
      </c>
      <c r="AW2787" s="19">
        <f t="shared" si="304"/>
        <v>0.76</v>
      </c>
      <c r="AX2787" s="19">
        <f t="shared" si="305"/>
        <v>15.200000000000001</v>
      </c>
      <c r="AY2787" s="19" t="e">
        <f>VLOOKUP(AG2787,Cías!$A$1:$E$10000,5,0)</f>
        <v>#N/A</v>
      </c>
      <c r="AZ2787" s="19" t="str">
        <f t="shared" si="306"/>
        <v>1023699</v>
      </c>
      <c r="BA2787" s="19" t="str">
        <f t="shared" si="307"/>
        <v>RIVADENEIRA MORALES KEVIN ANTONIO</v>
      </c>
      <c r="BB2787" s="19" t="e">
        <f>VLOOKUP(AG2787,Cías!$A$1:$E$10000,3,0)</f>
        <v>#N/A</v>
      </c>
      <c r="BC2787" s="19"/>
      <c r="BD2787" s="19"/>
      <c r="BE2787" s="19"/>
      <c r="BF2787" s="19"/>
      <c r="BG2787" s="19"/>
      <c r="BH2787" s="19"/>
      <c r="BI2787" s="19"/>
      <c r="BJ2787" s="19"/>
    </row>
    <row r="2788" spans="1:62" ht="15" x14ac:dyDescent="0.2">
      <c r="A2788" s="19" t="s">
        <v>22445</v>
      </c>
      <c r="B2788" s="19" t="s">
        <v>1479</v>
      </c>
      <c r="C2788" s="43">
        <v>44669</v>
      </c>
      <c r="D2788" s="44">
        <v>0.39513888888888998</v>
      </c>
      <c r="E2788" s="19" t="s">
        <v>22446</v>
      </c>
      <c r="F2788" s="19" t="s">
        <v>22447</v>
      </c>
      <c r="G2788" s="19" t="s">
        <v>22448</v>
      </c>
      <c r="H2788" s="45">
        <v>3640.8</v>
      </c>
      <c r="I2788" s="45">
        <v>4082.09</v>
      </c>
      <c r="J2788" s="19" t="s">
        <v>1560</v>
      </c>
      <c r="K2788" s="19" t="s">
        <v>22449</v>
      </c>
      <c r="L2788" s="19" t="s">
        <v>22450</v>
      </c>
      <c r="M2788" s="19" t="s">
        <v>22451</v>
      </c>
      <c r="N2788" s="19" t="s">
        <v>22445</v>
      </c>
      <c r="O2788" s="19" t="s">
        <v>1486</v>
      </c>
      <c r="P2788" s="19" t="s">
        <v>1487</v>
      </c>
      <c r="Q2788" s="46">
        <v>30.34</v>
      </c>
      <c r="R2788" s="19" t="s">
        <v>1488</v>
      </c>
      <c r="S2788" s="19" t="s">
        <v>8781</v>
      </c>
      <c r="T2788" s="19" t="s">
        <v>8782</v>
      </c>
      <c r="U2788" s="19" t="s">
        <v>8783</v>
      </c>
      <c r="V2788" s="19" t="s">
        <v>8784</v>
      </c>
      <c r="W2788" s="19" t="s">
        <v>415</v>
      </c>
      <c r="X2788" s="19" t="s">
        <v>8785</v>
      </c>
      <c r="Y2788" s="19" t="s">
        <v>8786</v>
      </c>
      <c r="Z2788" s="19" t="s">
        <v>8787</v>
      </c>
      <c r="AA2788" s="46">
        <v>127</v>
      </c>
      <c r="AB2788" s="19" t="s">
        <v>473</v>
      </c>
      <c r="AC2788" s="19" t="s">
        <v>96</v>
      </c>
      <c r="AD2788" s="19" t="s">
        <v>10657</v>
      </c>
      <c r="AE2788" s="19" t="s">
        <v>10658</v>
      </c>
      <c r="AF2788" s="19" t="s">
        <v>1497</v>
      </c>
      <c r="AG2788" s="19" t="s">
        <v>10659</v>
      </c>
      <c r="AH2788" s="19" t="s">
        <v>1499</v>
      </c>
      <c r="AI2788" s="19" t="s">
        <v>1500</v>
      </c>
      <c r="AJ2788" s="45">
        <v>0</v>
      </c>
      <c r="AK2788" s="45">
        <v>0</v>
      </c>
      <c r="AL2788" s="19" t="s">
        <v>1501</v>
      </c>
      <c r="AM2788" s="46">
        <v>48670</v>
      </c>
      <c r="AN2788" s="46">
        <v>30340</v>
      </c>
      <c r="AO2788" s="46">
        <v>18330</v>
      </c>
      <c r="AP2788" s="45">
        <v>341.02</v>
      </c>
      <c r="AQ2788" s="45"/>
      <c r="AR2788" s="45" t="str">
        <f>IFERROR(VLOOKUP(AB2788,'Pedidos marco'!$A$1:$D$10000,4,0)," ")</f>
        <v xml:space="preserve"> </v>
      </c>
      <c r="AS2788" s="45">
        <f t="shared" si="301"/>
        <v>18</v>
      </c>
      <c r="AT2788" s="45" t="str">
        <f t="shared" si="302"/>
        <v>18</v>
      </c>
      <c r="AU2788" s="47">
        <v>30.34</v>
      </c>
      <c r="AV2788" s="19" t="str">
        <f t="shared" si="303"/>
        <v>04 April</v>
      </c>
      <c r="AW2788" s="19">
        <f t="shared" si="304"/>
        <v>11.239947264337507</v>
      </c>
      <c r="AX2788" s="19">
        <f t="shared" si="305"/>
        <v>11.239947264337507</v>
      </c>
      <c r="AY2788" s="19" t="e">
        <f>VLOOKUP(AG2788,Cías!$A$1:$E$10000,5,0)</f>
        <v>#N/A</v>
      </c>
      <c r="AZ2788" s="19" t="str">
        <f t="shared" si="306"/>
        <v>1013227</v>
      </c>
      <c r="BA2788" s="19" t="str">
        <f t="shared" si="307"/>
        <v>COMPAÑIA DE TRANSPORTE PESADO</v>
      </c>
      <c r="BB2788" s="19" t="e">
        <f>VLOOKUP(AG2788,Cías!$A$1:$E$10000,3,0)</f>
        <v>#N/A</v>
      </c>
      <c r="BC2788" s="19"/>
      <c r="BD2788" s="19"/>
      <c r="BE2788" s="19"/>
      <c r="BF2788" s="19"/>
      <c r="BG2788" s="19"/>
      <c r="BH2788" s="19"/>
      <c r="BI2788" s="19"/>
      <c r="BJ2788" s="19"/>
    </row>
    <row r="2789" spans="1:62" ht="15" x14ac:dyDescent="0.2">
      <c r="A2789" s="19" t="s">
        <v>22452</v>
      </c>
      <c r="B2789" s="19" t="s">
        <v>1479</v>
      </c>
      <c r="C2789" s="43">
        <v>44669</v>
      </c>
      <c r="D2789" s="44">
        <v>0.39722222222221998</v>
      </c>
      <c r="E2789" s="19" t="s">
        <v>22453</v>
      </c>
      <c r="F2789" s="19" t="s">
        <v>22454</v>
      </c>
      <c r="G2789" s="19" t="s">
        <v>22455</v>
      </c>
      <c r="H2789" s="45">
        <v>2458.8000000000002</v>
      </c>
      <c r="I2789" s="45">
        <v>2756.83</v>
      </c>
      <c r="J2789" s="19" t="s">
        <v>1560</v>
      </c>
      <c r="K2789" s="19" t="s">
        <v>22456</v>
      </c>
      <c r="L2789" s="19" t="s">
        <v>22457</v>
      </c>
      <c r="M2789" s="19" t="s">
        <v>22458</v>
      </c>
      <c r="N2789" s="19" t="s">
        <v>22452</v>
      </c>
      <c r="O2789" s="19" t="s">
        <v>1603</v>
      </c>
      <c r="P2789" s="19" t="s">
        <v>1604</v>
      </c>
      <c r="Q2789" s="46">
        <v>360</v>
      </c>
      <c r="R2789" s="19" t="s">
        <v>1544</v>
      </c>
      <c r="S2789" s="19" t="s">
        <v>8414</v>
      </c>
      <c r="T2789" s="19" t="s">
        <v>8415</v>
      </c>
      <c r="U2789" s="19" t="s">
        <v>8416</v>
      </c>
      <c r="V2789" s="19" t="s">
        <v>8417</v>
      </c>
      <c r="W2789" s="19" t="s">
        <v>1962</v>
      </c>
      <c r="X2789" s="19" t="s">
        <v>8418</v>
      </c>
      <c r="Y2789" s="19" t="s">
        <v>1964</v>
      </c>
      <c r="Z2789" s="19" t="s">
        <v>1965</v>
      </c>
      <c r="AA2789" s="46">
        <v>210</v>
      </c>
      <c r="AB2789" s="19" t="s">
        <v>509</v>
      </c>
      <c r="AC2789" s="19" t="s">
        <v>167</v>
      </c>
      <c r="AD2789" s="19" t="s">
        <v>5707</v>
      </c>
      <c r="AE2789" s="19" t="s">
        <v>5708</v>
      </c>
      <c r="AF2789" s="19" t="s">
        <v>1554</v>
      </c>
      <c r="AG2789" s="19" t="s">
        <v>5709</v>
      </c>
      <c r="AH2789" s="19" t="s">
        <v>1499</v>
      </c>
      <c r="AI2789" s="19" t="s">
        <v>1500</v>
      </c>
      <c r="AJ2789" s="45">
        <v>0</v>
      </c>
      <c r="AK2789" s="45">
        <v>0</v>
      </c>
      <c r="AL2789" s="19" t="s">
        <v>1501</v>
      </c>
      <c r="AM2789" s="46">
        <v>27210</v>
      </c>
      <c r="AN2789" s="46">
        <v>18000</v>
      </c>
      <c r="AO2789" s="46">
        <v>9210</v>
      </c>
      <c r="AP2789" s="45">
        <v>255.6</v>
      </c>
      <c r="AQ2789" s="45"/>
      <c r="AR2789" s="45" t="str">
        <f>IFERROR(VLOOKUP(AB2789,'Pedidos marco'!$A$1:$D$10000,4,0)," ")</f>
        <v xml:space="preserve"> </v>
      </c>
      <c r="AS2789" s="45">
        <f t="shared" si="301"/>
        <v>18</v>
      </c>
      <c r="AT2789" s="45" t="str">
        <f t="shared" si="302"/>
        <v>18</v>
      </c>
      <c r="AU2789" s="47">
        <v>18</v>
      </c>
      <c r="AV2789" s="19" t="str">
        <f t="shared" si="303"/>
        <v>04 April</v>
      </c>
      <c r="AW2789" s="19">
        <f t="shared" si="304"/>
        <v>0.71</v>
      </c>
      <c r="AX2789" s="19">
        <f t="shared" si="305"/>
        <v>14.2</v>
      </c>
      <c r="AY2789" s="19" t="e">
        <f>VLOOKUP(AG2789,Cías!$A$1:$E$10000,5,0)</f>
        <v>#N/A</v>
      </c>
      <c r="AZ2789" s="19" t="str">
        <f t="shared" si="306"/>
        <v>1014323</v>
      </c>
      <c r="BA2789" s="19" t="str">
        <f t="shared" si="307"/>
        <v>JACOME AGUIRRE CARLOS ARTURO</v>
      </c>
      <c r="BB2789" s="19" t="e">
        <f>VLOOKUP(AG2789,Cías!$A$1:$E$10000,3,0)</f>
        <v>#N/A</v>
      </c>
      <c r="BC2789" s="19"/>
      <c r="BD2789" s="19"/>
      <c r="BE2789" s="19"/>
      <c r="BF2789" s="19"/>
      <c r="BG2789" s="19"/>
      <c r="BH2789" s="19"/>
      <c r="BI2789" s="19"/>
      <c r="BJ2789" s="19"/>
    </row>
    <row r="2790" spans="1:62" ht="15" x14ac:dyDescent="0.2">
      <c r="A2790" s="19" t="s">
        <v>22459</v>
      </c>
      <c r="B2790" s="19" t="s">
        <v>1479</v>
      </c>
      <c r="C2790" s="43">
        <v>44669</v>
      </c>
      <c r="D2790" s="44">
        <v>0.40138888888889002</v>
      </c>
      <c r="E2790" s="19" t="s">
        <v>22460</v>
      </c>
      <c r="F2790" s="19" t="s">
        <v>22461</v>
      </c>
      <c r="G2790" s="19" t="s">
        <v>22462</v>
      </c>
      <c r="H2790" s="45">
        <v>3921.76</v>
      </c>
      <c r="I2790" s="45">
        <v>4397.1000000000004</v>
      </c>
      <c r="J2790" s="19" t="s">
        <v>1560</v>
      </c>
      <c r="K2790" s="19" t="s">
        <v>22463</v>
      </c>
      <c r="L2790" s="19" t="s">
        <v>22464</v>
      </c>
      <c r="M2790" s="19" t="s">
        <v>22465</v>
      </c>
      <c r="N2790" s="19" t="s">
        <v>22459</v>
      </c>
      <c r="O2790" s="19" t="s">
        <v>2057</v>
      </c>
      <c r="P2790" s="19" t="s">
        <v>2058</v>
      </c>
      <c r="Q2790" s="46">
        <v>31.13</v>
      </c>
      <c r="R2790" s="19" t="s">
        <v>1488</v>
      </c>
      <c r="S2790" s="19" t="s">
        <v>3902</v>
      </c>
      <c r="T2790" s="19" t="s">
        <v>173</v>
      </c>
      <c r="U2790" s="19" t="s">
        <v>3903</v>
      </c>
      <c r="V2790" s="19" t="s">
        <v>3904</v>
      </c>
      <c r="W2790" s="19" t="s">
        <v>1548</v>
      </c>
      <c r="X2790" s="19" t="s">
        <v>3905</v>
      </c>
      <c r="Y2790" s="19" t="s">
        <v>1684</v>
      </c>
      <c r="Z2790" s="19" t="s">
        <v>1685</v>
      </c>
      <c r="AA2790" s="46">
        <v>198</v>
      </c>
      <c r="AB2790" s="19" t="s">
        <v>512</v>
      </c>
      <c r="AC2790" s="19" t="s">
        <v>173</v>
      </c>
      <c r="AD2790" s="19" t="s">
        <v>3906</v>
      </c>
      <c r="AE2790" s="19" t="s">
        <v>3907</v>
      </c>
      <c r="AF2790" s="19" t="s">
        <v>1497</v>
      </c>
      <c r="AG2790" s="19" t="s">
        <v>3908</v>
      </c>
      <c r="AH2790" s="19" t="s">
        <v>1499</v>
      </c>
      <c r="AI2790" s="19" t="s">
        <v>1500</v>
      </c>
      <c r="AJ2790" s="45">
        <v>0</v>
      </c>
      <c r="AK2790" s="45">
        <v>0</v>
      </c>
      <c r="AL2790" s="19" t="s">
        <v>1501</v>
      </c>
      <c r="AM2790" s="46">
        <v>49300</v>
      </c>
      <c r="AN2790" s="46">
        <v>31130</v>
      </c>
      <c r="AO2790" s="46">
        <v>18170</v>
      </c>
      <c r="AP2790" s="45">
        <v>507.42</v>
      </c>
      <c r="AQ2790" s="45"/>
      <c r="AR2790" s="45" t="str">
        <f>IFERROR(VLOOKUP(AB2790,'Pedidos marco'!$A$1:$D$10000,4,0)," ")</f>
        <v xml:space="preserve"> </v>
      </c>
      <c r="AS2790" s="45">
        <f t="shared" si="301"/>
        <v>18</v>
      </c>
      <c r="AT2790" s="45" t="str">
        <f t="shared" si="302"/>
        <v>18</v>
      </c>
      <c r="AU2790" s="47">
        <v>31.13</v>
      </c>
      <c r="AV2790" s="19" t="str">
        <f t="shared" si="303"/>
        <v>04 April</v>
      </c>
      <c r="AW2790" s="19">
        <f t="shared" si="304"/>
        <v>16.300032123353681</v>
      </c>
      <c r="AX2790" s="19">
        <f t="shared" si="305"/>
        <v>16.300032123353681</v>
      </c>
      <c r="AY2790" s="19" t="e">
        <f>VLOOKUP(AG2790,Cías!$A$1:$E$10000,5,0)</f>
        <v>#N/A</v>
      </c>
      <c r="AZ2790" s="19" t="str">
        <f t="shared" si="306"/>
        <v>1013862</v>
      </c>
      <c r="BA2790" s="19" t="str">
        <f t="shared" si="307"/>
        <v>JACOME MARTINEZ EDGAR BOLIVAR</v>
      </c>
      <c r="BB2790" s="19" t="e">
        <f>VLOOKUP(AG2790,Cías!$A$1:$E$10000,3,0)</f>
        <v>#N/A</v>
      </c>
      <c r="BC2790" s="19"/>
      <c r="BD2790" s="19"/>
      <c r="BE2790" s="19"/>
      <c r="BF2790" s="19"/>
      <c r="BG2790" s="19"/>
      <c r="BH2790" s="19"/>
      <c r="BI2790" s="19"/>
      <c r="BJ2790" s="19"/>
    </row>
    <row r="2791" spans="1:62" ht="15" x14ac:dyDescent="0.2">
      <c r="A2791" s="19" t="s">
        <v>22466</v>
      </c>
      <c r="B2791" s="19" t="s">
        <v>1479</v>
      </c>
      <c r="C2791" s="43">
        <v>44669</v>
      </c>
      <c r="D2791" s="44">
        <v>0.40833333333333</v>
      </c>
      <c r="E2791" s="19" t="s">
        <v>22467</v>
      </c>
      <c r="F2791" s="19" t="s">
        <v>22468</v>
      </c>
      <c r="G2791" s="19" t="s">
        <v>22469</v>
      </c>
      <c r="H2791" s="45">
        <v>2294.2600000000002</v>
      </c>
      <c r="I2791" s="45">
        <v>2572.34</v>
      </c>
      <c r="J2791" s="19" t="s">
        <v>2037</v>
      </c>
      <c r="K2791" s="19" t="s">
        <v>22470</v>
      </c>
      <c r="L2791" s="19" t="s">
        <v>22471</v>
      </c>
      <c r="M2791" s="19" t="s">
        <v>22472</v>
      </c>
      <c r="N2791" s="19" t="s">
        <v>22466</v>
      </c>
      <c r="O2791" s="19" t="s">
        <v>1603</v>
      </c>
      <c r="P2791" s="19" t="s">
        <v>1604</v>
      </c>
      <c r="Q2791" s="46">
        <v>360</v>
      </c>
      <c r="R2791" s="19" t="s">
        <v>1544</v>
      </c>
      <c r="S2791" s="19" t="s">
        <v>2041</v>
      </c>
      <c r="T2791" s="19" t="s">
        <v>2042</v>
      </c>
      <c r="U2791" s="19" t="s">
        <v>12515</v>
      </c>
      <c r="V2791" s="19" t="s">
        <v>12516</v>
      </c>
      <c r="W2791" s="19" t="s">
        <v>3607</v>
      </c>
      <c r="X2791" s="19" t="s">
        <v>12517</v>
      </c>
      <c r="Y2791" s="19" t="s">
        <v>3921</v>
      </c>
      <c r="Z2791" s="19" t="s">
        <v>3922</v>
      </c>
      <c r="AA2791" s="46">
        <v>524</v>
      </c>
      <c r="AB2791" s="19" t="s">
        <v>505</v>
      </c>
      <c r="AC2791" s="19" t="s">
        <v>159</v>
      </c>
      <c r="AD2791" s="19" t="s">
        <v>6669</v>
      </c>
      <c r="AE2791" s="19" t="s">
        <v>6670</v>
      </c>
      <c r="AF2791" s="19" t="s">
        <v>1554</v>
      </c>
      <c r="AG2791" s="19" t="s">
        <v>3398</v>
      </c>
      <c r="AH2791" s="19" t="s">
        <v>1499</v>
      </c>
      <c r="AI2791" s="19" t="s">
        <v>1500</v>
      </c>
      <c r="AJ2791" s="45">
        <v>0</v>
      </c>
      <c r="AK2791" s="45">
        <v>0</v>
      </c>
      <c r="AL2791" s="19" t="s">
        <v>1501</v>
      </c>
      <c r="AM2791" s="46">
        <v>27190</v>
      </c>
      <c r="AN2791" s="46">
        <v>17960</v>
      </c>
      <c r="AO2791" s="46">
        <v>9230</v>
      </c>
      <c r="AP2791" s="45">
        <v>468</v>
      </c>
      <c r="AQ2791" s="45"/>
      <c r="AR2791" s="45" t="str">
        <f>IFERROR(VLOOKUP(AB2791,'Pedidos marco'!$A$1:$D$10000,4,0)," ")</f>
        <v xml:space="preserve"> </v>
      </c>
      <c r="AS2791" s="45">
        <f t="shared" si="301"/>
        <v>18</v>
      </c>
      <c r="AT2791" s="45" t="str">
        <f t="shared" si="302"/>
        <v>18</v>
      </c>
      <c r="AU2791" s="47">
        <v>18</v>
      </c>
      <c r="AV2791" s="19" t="str">
        <f t="shared" si="303"/>
        <v>04 April</v>
      </c>
      <c r="AW2791" s="19">
        <f t="shared" si="304"/>
        <v>1.3</v>
      </c>
      <c r="AX2791" s="19">
        <f t="shared" si="305"/>
        <v>26</v>
      </c>
      <c r="AY2791" s="19" t="e">
        <f>VLOOKUP(AG2791,Cías!$A$1:$E$10000,5,0)</f>
        <v>#N/A</v>
      </c>
      <c r="AZ2791" s="19" t="str">
        <f t="shared" si="306"/>
        <v>1013505</v>
      </c>
      <c r="BA2791" s="19" t="str">
        <f t="shared" si="307"/>
        <v>HERMOZA LOZADA JORGE ABDON</v>
      </c>
      <c r="BB2791" s="19" t="e">
        <f>VLOOKUP(AG2791,Cías!$A$1:$E$10000,3,0)</f>
        <v>#N/A</v>
      </c>
      <c r="BC2791" s="19"/>
      <c r="BD2791" s="19"/>
      <c r="BE2791" s="19"/>
      <c r="BF2791" s="19"/>
      <c r="BG2791" s="19"/>
      <c r="BH2791" s="19"/>
      <c r="BI2791" s="19"/>
      <c r="BJ2791" s="19"/>
    </row>
    <row r="2792" spans="1:62" ht="15" x14ac:dyDescent="0.2">
      <c r="A2792" s="19" t="s">
        <v>22473</v>
      </c>
      <c r="B2792" s="19" t="s">
        <v>1479</v>
      </c>
      <c r="C2792" s="43">
        <v>44669</v>
      </c>
      <c r="D2792" s="44">
        <v>0.41597222222222002</v>
      </c>
      <c r="E2792" s="19" t="s">
        <v>22474</v>
      </c>
      <c r="F2792" s="19" t="s">
        <v>22475</v>
      </c>
      <c r="G2792" s="19" t="s">
        <v>22476</v>
      </c>
      <c r="H2792" s="45">
        <v>4534.2</v>
      </c>
      <c r="I2792" s="45">
        <v>5083.7700000000004</v>
      </c>
      <c r="J2792" s="19" t="s">
        <v>1560</v>
      </c>
      <c r="K2792" s="19" t="s">
        <v>22477</v>
      </c>
      <c r="L2792" s="19" t="s">
        <v>22478</v>
      </c>
      <c r="M2792" s="19" t="s">
        <v>22479</v>
      </c>
      <c r="N2792" s="19" t="s">
        <v>22473</v>
      </c>
      <c r="O2792" s="19" t="s">
        <v>1603</v>
      </c>
      <c r="P2792" s="19" t="s">
        <v>1604</v>
      </c>
      <c r="Q2792" s="46">
        <v>660</v>
      </c>
      <c r="R2792" s="19" t="s">
        <v>1544</v>
      </c>
      <c r="S2792" s="19" t="s">
        <v>8620</v>
      </c>
      <c r="T2792" s="19" t="s">
        <v>8621</v>
      </c>
      <c r="U2792" s="19" t="s">
        <v>8622</v>
      </c>
      <c r="V2792" s="19" t="s">
        <v>8623</v>
      </c>
      <c r="W2792" s="19" t="s">
        <v>1917</v>
      </c>
      <c r="X2792" s="19" t="s">
        <v>8624</v>
      </c>
      <c r="Y2792" s="19" t="s">
        <v>8625</v>
      </c>
      <c r="Z2792" s="19" t="s">
        <v>8626</v>
      </c>
      <c r="AA2792" s="46">
        <v>290</v>
      </c>
      <c r="AB2792" s="19" t="s">
        <v>436</v>
      </c>
      <c r="AC2792" s="19" t="s">
        <v>19</v>
      </c>
      <c r="AD2792" s="19" t="s">
        <v>5897</v>
      </c>
      <c r="AE2792" s="19" t="s">
        <v>5898</v>
      </c>
      <c r="AF2792" s="19" t="s">
        <v>1592</v>
      </c>
      <c r="AG2792" s="19" t="s">
        <v>5899</v>
      </c>
      <c r="AH2792" s="19" t="s">
        <v>1499</v>
      </c>
      <c r="AI2792" s="19" t="s">
        <v>1500</v>
      </c>
      <c r="AJ2792" s="45">
        <v>0</v>
      </c>
      <c r="AK2792" s="45">
        <v>0</v>
      </c>
      <c r="AL2792" s="19" t="s">
        <v>1501</v>
      </c>
      <c r="AM2792" s="46">
        <v>50790</v>
      </c>
      <c r="AN2792" s="46">
        <v>32980</v>
      </c>
      <c r="AO2792" s="46">
        <v>17810</v>
      </c>
      <c r="AP2792" s="45">
        <v>620.4</v>
      </c>
      <c r="AQ2792" s="45"/>
      <c r="AR2792" s="45" t="str">
        <f>IFERROR(VLOOKUP(AB2792,'Pedidos marco'!$A$1:$D$10000,4,0)," ")</f>
        <v xml:space="preserve"> </v>
      </c>
      <c r="AS2792" s="45">
        <f t="shared" si="301"/>
        <v>18</v>
      </c>
      <c r="AT2792" s="45" t="str">
        <f t="shared" si="302"/>
        <v>18</v>
      </c>
      <c r="AU2792" s="47">
        <v>33</v>
      </c>
      <c r="AV2792" s="19" t="str">
        <f t="shared" si="303"/>
        <v>04 April</v>
      </c>
      <c r="AW2792" s="19">
        <f t="shared" si="304"/>
        <v>0.94</v>
      </c>
      <c r="AX2792" s="19">
        <f t="shared" si="305"/>
        <v>18.8</v>
      </c>
      <c r="AY2792" s="19" t="e">
        <f>VLOOKUP(AG2792,Cías!$A$1:$E$10000,5,0)</f>
        <v>#N/A</v>
      </c>
      <c r="AZ2792" s="19" t="str">
        <f t="shared" si="306"/>
        <v>1013522</v>
      </c>
      <c r="BA2792" s="19" t="str">
        <f t="shared" si="307"/>
        <v>ALVARADO ROMAN JORGE XAVIER</v>
      </c>
      <c r="BB2792" s="19" t="e">
        <f>VLOOKUP(AG2792,Cías!$A$1:$E$10000,3,0)</f>
        <v>#N/A</v>
      </c>
      <c r="BC2792" s="19"/>
      <c r="BD2792" s="19"/>
      <c r="BE2792" s="19"/>
      <c r="BF2792" s="19"/>
      <c r="BG2792" s="19"/>
      <c r="BH2792" s="19"/>
      <c r="BI2792" s="19"/>
      <c r="BJ2792" s="19"/>
    </row>
    <row r="2793" spans="1:62" ht="15" x14ac:dyDescent="0.2">
      <c r="A2793" s="19" t="s">
        <v>22480</v>
      </c>
      <c r="B2793" s="19" t="s">
        <v>1479</v>
      </c>
      <c r="C2793" s="43">
        <v>44669</v>
      </c>
      <c r="D2793" s="44">
        <v>0.42013888888889001</v>
      </c>
      <c r="E2793" s="19" t="s">
        <v>22481</v>
      </c>
      <c r="F2793" s="19" t="s">
        <v>22482</v>
      </c>
      <c r="G2793" s="19" t="s">
        <v>22483</v>
      </c>
      <c r="H2793" s="45">
        <v>2294.2600000000002</v>
      </c>
      <c r="I2793" s="45">
        <v>2572.34</v>
      </c>
      <c r="J2793" s="19" t="s">
        <v>2037</v>
      </c>
      <c r="K2793" s="19" t="s">
        <v>22484</v>
      </c>
      <c r="L2793" s="19" t="s">
        <v>22485</v>
      </c>
      <c r="M2793" s="19" t="s">
        <v>22486</v>
      </c>
      <c r="N2793" s="19" t="s">
        <v>22480</v>
      </c>
      <c r="O2793" s="19" t="s">
        <v>1603</v>
      </c>
      <c r="P2793" s="19" t="s">
        <v>1604</v>
      </c>
      <c r="Q2793" s="46">
        <v>360</v>
      </c>
      <c r="R2793" s="19" t="s">
        <v>1544</v>
      </c>
      <c r="S2793" s="19" t="s">
        <v>2041</v>
      </c>
      <c r="T2793" s="19" t="s">
        <v>2042</v>
      </c>
      <c r="U2793" s="19" t="s">
        <v>22487</v>
      </c>
      <c r="V2793" s="19" t="s">
        <v>22488</v>
      </c>
      <c r="W2793" s="19" t="s">
        <v>3607</v>
      </c>
      <c r="X2793" s="19" t="s">
        <v>22489</v>
      </c>
      <c r="Y2793" s="19" t="s">
        <v>3921</v>
      </c>
      <c r="Z2793" s="19" t="s">
        <v>3922</v>
      </c>
      <c r="AA2793" s="46">
        <v>524</v>
      </c>
      <c r="AB2793" s="19" t="s">
        <v>541</v>
      </c>
      <c r="AC2793" s="19" t="s">
        <v>234</v>
      </c>
      <c r="AD2793" s="19" t="s">
        <v>2736</v>
      </c>
      <c r="AE2793" s="19" t="s">
        <v>2737</v>
      </c>
      <c r="AF2793" s="19" t="s">
        <v>1554</v>
      </c>
      <c r="AG2793" s="19" t="s">
        <v>2738</v>
      </c>
      <c r="AH2793" s="19" t="s">
        <v>1499</v>
      </c>
      <c r="AI2793" s="19" t="s">
        <v>1500</v>
      </c>
      <c r="AJ2793" s="45">
        <v>0</v>
      </c>
      <c r="AK2793" s="45">
        <v>0</v>
      </c>
      <c r="AL2793" s="19" t="s">
        <v>1501</v>
      </c>
      <c r="AM2793" s="46">
        <v>27120</v>
      </c>
      <c r="AN2793" s="46">
        <v>17990</v>
      </c>
      <c r="AO2793" s="46">
        <v>9130</v>
      </c>
      <c r="AP2793" s="45">
        <v>468</v>
      </c>
      <c r="AQ2793" s="45"/>
      <c r="AR2793" s="45" t="str">
        <f>IFERROR(VLOOKUP(AB2793,'Pedidos marco'!$A$1:$D$10000,4,0)," ")</f>
        <v xml:space="preserve"> </v>
      </c>
      <c r="AS2793" s="45">
        <f t="shared" si="301"/>
        <v>18</v>
      </c>
      <c r="AT2793" s="45" t="str">
        <f t="shared" si="302"/>
        <v>18</v>
      </c>
      <c r="AU2793" s="47">
        <v>18</v>
      </c>
      <c r="AV2793" s="19" t="str">
        <f t="shared" si="303"/>
        <v>04 April</v>
      </c>
      <c r="AW2793" s="19">
        <f t="shared" si="304"/>
        <v>1.3</v>
      </c>
      <c r="AX2793" s="19">
        <f t="shared" si="305"/>
        <v>26</v>
      </c>
      <c r="AY2793" s="19" t="e">
        <f>VLOOKUP(AG2793,Cías!$A$1:$E$10000,5,0)</f>
        <v>#N/A</v>
      </c>
      <c r="AZ2793" s="19" t="str">
        <f t="shared" si="306"/>
        <v>1014277</v>
      </c>
      <c r="BA2793" s="19" t="str">
        <f t="shared" si="307"/>
        <v>PERUGACHI PANAMA PEDRO CESAR</v>
      </c>
      <c r="BB2793" s="19" t="e">
        <f>VLOOKUP(AG2793,Cías!$A$1:$E$10000,3,0)</f>
        <v>#N/A</v>
      </c>
      <c r="BC2793" s="19"/>
      <c r="BD2793" s="19"/>
      <c r="BE2793" s="19"/>
      <c r="BF2793" s="19"/>
      <c r="BG2793" s="19"/>
      <c r="BH2793" s="19"/>
      <c r="BI2793" s="19"/>
      <c r="BJ2793" s="19"/>
    </row>
    <row r="2794" spans="1:62" ht="15" x14ac:dyDescent="0.2">
      <c r="A2794" s="19" t="s">
        <v>22490</v>
      </c>
      <c r="B2794" s="19" t="s">
        <v>1479</v>
      </c>
      <c r="C2794" s="43">
        <v>44669</v>
      </c>
      <c r="D2794" s="44">
        <v>0.42499999999999999</v>
      </c>
      <c r="E2794" s="19" t="s">
        <v>22491</v>
      </c>
      <c r="F2794" s="19" t="s">
        <v>22492</v>
      </c>
      <c r="G2794" s="19" t="s">
        <v>22493</v>
      </c>
      <c r="H2794" s="45">
        <v>3076.8</v>
      </c>
      <c r="I2794" s="45">
        <v>3449.73</v>
      </c>
      <c r="J2794" s="19" t="s">
        <v>1560</v>
      </c>
      <c r="K2794" s="19" t="s">
        <v>22494</v>
      </c>
      <c r="L2794" s="19" t="s">
        <v>22495</v>
      </c>
      <c r="M2794" s="19" t="s">
        <v>22496</v>
      </c>
      <c r="N2794" s="19" t="s">
        <v>22490</v>
      </c>
      <c r="O2794" s="19" t="s">
        <v>1641</v>
      </c>
      <c r="P2794" s="19" t="s">
        <v>1642</v>
      </c>
      <c r="Q2794" s="46">
        <v>480</v>
      </c>
      <c r="R2794" s="19" t="s">
        <v>1544</v>
      </c>
      <c r="S2794" s="19" t="s">
        <v>2072</v>
      </c>
      <c r="T2794" s="19" t="s">
        <v>2073</v>
      </c>
      <c r="U2794" s="19" t="s">
        <v>8057</v>
      </c>
      <c r="V2794" s="19" t="s">
        <v>8058</v>
      </c>
      <c r="W2794" s="19" t="s">
        <v>2174</v>
      </c>
      <c r="X2794" s="19" t="s">
        <v>8059</v>
      </c>
      <c r="Y2794" s="19" t="s">
        <v>2176</v>
      </c>
      <c r="Z2794" s="19" t="s">
        <v>2177</v>
      </c>
      <c r="AA2794" s="46">
        <v>328</v>
      </c>
      <c r="AB2794" s="19" t="s">
        <v>459</v>
      </c>
      <c r="AC2794" s="19" t="s">
        <v>68</v>
      </c>
      <c r="AD2794" s="19" t="s">
        <v>4807</v>
      </c>
      <c r="AE2794" s="19" t="s">
        <v>4808</v>
      </c>
      <c r="AF2794" s="19" t="s">
        <v>1719</v>
      </c>
      <c r="AG2794" s="19" t="s">
        <v>4809</v>
      </c>
      <c r="AH2794" s="19" t="s">
        <v>1594</v>
      </c>
      <c r="AI2794" s="19" t="s">
        <v>1595</v>
      </c>
      <c r="AJ2794" s="45">
        <v>0.05</v>
      </c>
      <c r="AK2794" s="45">
        <v>24</v>
      </c>
      <c r="AL2794" s="19" t="s">
        <v>1501</v>
      </c>
      <c r="AM2794" s="46">
        <v>37280</v>
      </c>
      <c r="AN2794" s="46">
        <v>24030</v>
      </c>
      <c r="AO2794" s="46">
        <v>13250</v>
      </c>
      <c r="AP2794" s="45">
        <v>494.4</v>
      </c>
      <c r="AQ2794" s="45"/>
      <c r="AR2794" s="45" t="str">
        <f>IFERROR(VLOOKUP(AB2794,'Pedidos marco'!$A$1:$D$10000,4,0)," ")</f>
        <v xml:space="preserve"> </v>
      </c>
      <c r="AS2794" s="45">
        <f t="shared" si="301"/>
        <v>18</v>
      </c>
      <c r="AT2794" s="45" t="str">
        <f t="shared" si="302"/>
        <v>18</v>
      </c>
      <c r="AU2794" s="47">
        <v>24</v>
      </c>
      <c r="AV2794" s="19" t="str">
        <f t="shared" si="303"/>
        <v>04 April</v>
      </c>
      <c r="AW2794" s="19">
        <f t="shared" si="304"/>
        <v>1.03</v>
      </c>
      <c r="AX2794" s="19">
        <f t="shared" si="305"/>
        <v>20.599999999999998</v>
      </c>
      <c r="AY2794" s="19" t="e">
        <f>VLOOKUP(AG2794,Cías!$A$1:$E$10000,5,0)</f>
        <v>#N/A</v>
      </c>
      <c r="AZ2794" s="19" t="str">
        <f t="shared" si="306"/>
        <v>1021688</v>
      </c>
      <c r="BA2794" s="19" t="str">
        <f t="shared" si="307"/>
        <v>CADENA CIFUENTES IVON SILVANA</v>
      </c>
      <c r="BB2794" s="19" t="e">
        <f>VLOOKUP(AG2794,Cías!$A$1:$E$10000,3,0)</f>
        <v>#N/A</v>
      </c>
      <c r="BC2794" s="19"/>
      <c r="BD2794" s="19"/>
      <c r="BE2794" s="19"/>
      <c r="BF2794" s="19"/>
      <c r="BG2794" s="19"/>
      <c r="BH2794" s="19"/>
      <c r="BI2794" s="19"/>
      <c r="BJ2794" s="19"/>
    </row>
    <row r="2795" spans="1:62" ht="15" x14ac:dyDescent="0.2">
      <c r="A2795" s="19" t="s">
        <v>22497</v>
      </c>
      <c r="B2795" s="19" t="s">
        <v>1479</v>
      </c>
      <c r="C2795" s="43">
        <v>44669</v>
      </c>
      <c r="D2795" s="44">
        <v>0.43055555555556002</v>
      </c>
      <c r="E2795" s="19" t="s">
        <v>22498</v>
      </c>
      <c r="F2795" s="19" t="s">
        <v>1481</v>
      </c>
      <c r="G2795" s="19" t="s">
        <v>1481</v>
      </c>
      <c r="H2795" s="45">
        <v>0</v>
      </c>
      <c r="I2795" s="45">
        <v>0</v>
      </c>
      <c r="J2795" s="19" t="s">
        <v>1482</v>
      </c>
      <c r="K2795" s="19" t="s">
        <v>22499</v>
      </c>
      <c r="L2795" s="19" t="s">
        <v>22500</v>
      </c>
      <c r="M2795" s="19" t="s">
        <v>22501</v>
      </c>
      <c r="N2795" s="19" t="s">
        <v>22497</v>
      </c>
      <c r="O2795" s="19" t="s">
        <v>371</v>
      </c>
      <c r="P2795" s="19" t="s">
        <v>372</v>
      </c>
      <c r="Q2795" s="46">
        <v>120</v>
      </c>
      <c r="R2795" s="19" t="s">
        <v>1544</v>
      </c>
      <c r="S2795" s="19" t="s">
        <v>5213</v>
      </c>
      <c r="T2795" s="19" t="s">
        <v>5214</v>
      </c>
      <c r="U2795" s="19" t="s">
        <v>6951</v>
      </c>
      <c r="V2795" s="19" t="s">
        <v>6952</v>
      </c>
      <c r="W2795" s="19" t="s">
        <v>3457</v>
      </c>
      <c r="X2795" s="19" t="s">
        <v>6953</v>
      </c>
      <c r="Y2795" s="19" t="s">
        <v>3459</v>
      </c>
      <c r="Z2795" s="19" t="s">
        <v>3460</v>
      </c>
      <c r="AA2795" s="46">
        <v>40</v>
      </c>
      <c r="AB2795" s="19" t="s">
        <v>463</v>
      </c>
      <c r="AC2795" s="19" t="s">
        <v>76</v>
      </c>
      <c r="AD2795" s="19" t="s">
        <v>4254</v>
      </c>
      <c r="AE2795" s="19" t="s">
        <v>4255</v>
      </c>
      <c r="AF2795" s="19" t="s">
        <v>1592</v>
      </c>
      <c r="AG2795" s="19" t="s">
        <v>4256</v>
      </c>
      <c r="AH2795" s="19" t="s">
        <v>1594</v>
      </c>
      <c r="AI2795" s="19" t="s">
        <v>1595</v>
      </c>
      <c r="AJ2795" s="45">
        <v>0.05</v>
      </c>
      <c r="AK2795" s="45">
        <v>6</v>
      </c>
      <c r="AL2795" s="19" t="s">
        <v>1501</v>
      </c>
      <c r="AM2795" s="46">
        <v>12034.166999999999</v>
      </c>
      <c r="AN2795" s="46">
        <v>6007.5</v>
      </c>
      <c r="AO2795" s="46">
        <v>6026.6670000000004</v>
      </c>
      <c r="AP2795" s="45">
        <v>25.2</v>
      </c>
      <c r="AQ2795" s="45"/>
      <c r="AR2795" s="45" t="str">
        <f>IFERROR(VLOOKUP(AB2795,'Pedidos marco'!$A$1:$D$10000,4,0)," ")</f>
        <v xml:space="preserve"> </v>
      </c>
      <c r="AS2795" s="45">
        <f t="shared" si="301"/>
        <v>18</v>
      </c>
      <c r="AT2795" s="45" t="str">
        <f t="shared" si="302"/>
        <v>18</v>
      </c>
      <c r="AU2795" s="47">
        <v>6</v>
      </c>
      <c r="AV2795" s="19" t="str">
        <f t="shared" si="303"/>
        <v>04 April</v>
      </c>
      <c r="AW2795" s="19">
        <f t="shared" si="304"/>
        <v>0.21</v>
      </c>
      <c r="AX2795" s="19">
        <f t="shared" si="305"/>
        <v>4.2</v>
      </c>
      <c r="AY2795" s="19" t="e">
        <f>VLOOKUP(AG2795,Cías!$A$1:$E$10000,5,0)</f>
        <v>#N/A</v>
      </c>
      <c r="AZ2795" s="19" t="str">
        <f t="shared" si="306"/>
        <v>1014016</v>
      </c>
      <c r="BA2795" s="19" t="str">
        <f t="shared" si="307"/>
        <v>CARRILLO VARGAS MARIO ALFREDO</v>
      </c>
      <c r="BB2795" s="19" t="e">
        <f>VLOOKUP(AG2795,Cías!$A$1:$E$10000,3,0)</f>
        <v>#N/A</v>
      </c>
      <c r="BC2795" s="19"/>
      <c r="BD2795" s="19"/>
      <c r="BE2795" s="19"/>
      <c r="BF2795" s="19"/>
      <c r="BG2795" s="19"/>
      <c r="BH2795" s="19"/>
      <c r="BI2795" s="19"/>
      <c r="BJ2795" s="19"/>
    </row>
    <row r="2796" spans="1:62" ht="15" x14ac:dyDescent="0.2">
      <c r="A2796" s="19" t="s">
        <v>22497</v>
      </c>
      <c r="B2796" s="19" t="s">
        <v>1479</v>
      </c>
      <c r="C2796" s="43">
        <v>44669</v>
      </c>
      <c r="D2796" s="44">
        <v>0.43055555555556002</v>
      </c>
      <c r="E2796" s="19" t="s">
        <v>22502</v>
      </c>
      <c r="F2796" s="19" t="s">
        <v>1481</v>
      </c>
      <c r="G2796" s="19" t="s">
        <v>1481</v>
      </c>
      <c r="H2796" s="45">
        <v>0</v>
      </c>
      <c r="I2796" s="45">
        <v>0</v>
      </c>
      <c r="J2796" s="19" t="s">
        <v>1482</v>
      </c>
      <c r="K2796" s="19" t="s">
        <v>22503</v>
      </c>
      <c r="L2796" s="19" t="s">
        <v>22504</v>
      </c>
      <c r="M2796" s="19" t="s">
        <v>22505</v>
      </c>
      <c r="N2796" s="19" t="s">
        <v>22497</v>
      </c>
      <c r="O2796" s="19" t="s">
        <v>369</v>
      </c>
      <c r="P2796" s="19" t="s">
        <v>370</v>
      </c>
      <c r="Q2796" s="46">
        <v>120</v>
      </c>
      <c r="R2796" s="19" t="s">
        <v>1544</v>
      </c>
      <c r="S2796" s="19" t="s">
        <v>5213</v>
      </c>
      <c r="T2796" s="19" t="s">
        <v>5214</v>
      </c>
      <c r="U2796" s="19" t="s">
        <v>6951</v>
      </c>
      <c r="V2796" s="19" t="s">
        <v>6952</v>
      </c>
      <c r="W2796" s="19" t="s">
        <v>3457</v>
      </c>
      <c r="X2796" s="19" t="s">
        <v>6953</v>
      </c>
      <c r="Y2796" s="19" t="s">
        <v>3459</v>
      </c>
      <c r="Z2796" s="19" t="s">
        <v>3460</v>
      </c>
      <c r="AA2796" s="46">
        <v>40</v>
      </c>
      <c r="AB2796" s="19" t="s">
        <v>463</v>
      </c>
      <c r="AC2796" s="19" t="s">
        <v>76</v>
      </c>
      <c r="AD2796" s="19" t="s">
        <v>4254</v>
      </c>
      <c r="AE2796" s="19" t="s">
        <v>4255</v>
      </c>
      <c r="AF2796" s="19" t="s">
        <v>1592</v>
      </c>
      <c r="AG2796" s="19" t="s">
        <v>4256</v>
      </c>
      <c r="AH2796" s="19" t="s">
        <v>1594</v>
      </c>
      <c r="AI2796" s="19" t="s">
        <v>1595</v>
      </c>
      <c r="AJ2796" s="45">
        <v>0.05</v>
      </c>
      <c r="AK2796" s="45">
        <v>6</v>
      </c>
      <c r="AL2796" s="19" t="s">
        <v>1501</v>
      </c>
      <c r="AM2796" s="46">
        <v>12034.166999999999</v>
      </c>
      <c r="AN2796" s="46">
        <v>6007.5</v>
      </c>
      <c r="AO2796" s="46">
        <v>6026.6670000000004</v>
      </c>
      <c r="AP2796" s="45">
        <v>25.2</v>
      </c>
      <c r="AQ2796" s="45"/>
      <c r="AR2796" s="45" t="str">
        <f>IFERROR(VLOOKUP(AB2796,'Pedidos marco'!$A$1:$D$10000,4,0)," ")</f>
        <v xml:space="preserve"> </v>
      </c>
      <c r="AS2796" s="45">
        <f t="shared" si="301"/>
        <v>18</v>
      </c>
      <c r="AT2796" s="45" t="str">
        <f t="shared" si="302"/>
        <v>18</v>
      </c>
      <c r="AU2796" s="47">
        <v>6</v>
      </c>
      <c r="AV2796" s="19" t="str">
        <f t="shared" si="303"/>
        <v>04 April</v>
      </c>
      <c r="AW2796" s="19">
        <f t="shared" si="304"/>
        <v>0.21</v>
      </c>
      <c r="AX2796" s="19">
        <f t="shared" si="305"/>
        <v>4.2</v>
      </c>
      <c r="AY2796" s="19" t="e">
        <f>VLOOKUP(AG2796,Cías!$A$1:$E$10000,5,0)</f>
        <v>#N/A</v>
      </c>
      <c r="AZ2796" s="19" t="str">
        <f t="shared" si="306"/>
        <v>1014016</v>
      </c>
      <c r="BA2796" s="19" t="str">
        <f t="shared" si="307"/>
        <v>CARRILLO VARGAS MARIO ALFREDO</v>
      </c>
      <c r="BB2796" s="19" t="e">
        <f>VLOOKUP(AG2796,Cías!$A$1:$E$10000,3,0)</f>
        <v>#N/A</v>
      </c>
      <c r="BC2796" s="19"/>
      <c r="BD2796" s="19"/>
      <c r="BE2796" s="19"/>
      <c r="BF2796" s="19"/>
      <c r="BG2796" s="19"/>
      <c r="BH2796" s="19"/>
      <c r="BI2796" s="19"/>
      <c r="BJ2796" s="19"/>
    </row>
    <row r="2797" spans="1:62" ht="15" x14ac:dyDescent="0.2">
      <c r="A2797" s="19" t="s">
        <v>22497</v>
      </c>
      <c r="B2797" s="19" t="s">
        <v>1479</v>
      </c>
      <c r="C2797" s="43">
        <v>44669</v>
      </c>
      <c r="D2797" s="44">
        <v>0.43055555555556002</v>
      </c>
      <c r="E2797" s="19" t="s">
        <v>22506</v>
      </c>
      <c r="F2797" s="19" t="s">
        <v>1481</v>
      </c>
      <c r="G2797" s="19" t="s">
        <v>1481</v>
      </c>
      <c r="H2797" s="45">
        <v>0</v>
      </c>
      <c r="I2797" s="45">
        <v>0</v>
      </c>
      <c r="J2797" s="19" t="s">
        <v>1482</v>
      </c>
      <c r="K2797" s="19" t="s">
        <v>22507</v>
      </c>
      <c r="L2797" s="19" t="s">
        <v>22508</v>
      </c>
      <c r="M2797" s="19" t="s">
        <v>22509</v>
      </c>
      <c r="N2797" s="19" t="s">
        <v>22497</v>
      </c>
      <c r="O2797" s="19" t="s">
        <v>367</v>
      </c>
      <c r="P2797" s="19" t="s">
        <v>368</v>
      </c>
      <c r="Q2797" s="46">
        <v>400</v>
      </c>
      <c r="R2797" s="19" t="s">
        <v>1544</v>
      </c>
      <c r="S2797" s="19" t="s">
        <v>5213</v>
      </c>
      <c r="T2797" s="19" t="s">
        <v>5214</v>
      </c>
      <c r="U2797" s="19" t="s">
        <v>6951</v>
      </c>
      <c r="V2797" s="19" t="s">
        <v>6952</v>
      </c>
      <c r="W2797" s="19" t="s">
        <v>3457</v>
      </c>
      <c r="X2797" s="19" t="s">
        <v>6953</v>
      </c>
      <c r="Y2797" s="19" t="s">
        <v>3459</v>
      </c>
      <c r="Z2797" s="19" t="s">
        <v>3460</v>
      </c>
      <c r="AA2797" s="46">
        <v>40</v>
      </c>
      <c r="AB2797" s="19" t="s">
        <v>463</v>
      </c>
      <c r="AC2797" s="19" t="s">
        <v>76</v>
      </c>
      <c r="AD2797" s="19" t="s">
        <v>4254</v>
      </c>
      <c r="AE2797" s="19" t="s">
        <v>4255</v>
      </c>
      <c r="AF2797" s="19" t="s">
        <v>1592</v>
      </c>
      <c r="AG2797" s="19" t="s">
        <v>4256</v>
      </c>
      <c r="AH2797" s="19" t="s">
        <v>1594</v>
      </c>
      <c r="AI2797" s="19" t="s">
        <v>1595</v>
      </c>
      <c r="AJ2797" s="45">
        <v>0.05</v>
      </c>
      <c r="AK2797" s="45">
        <v>20</v>
      </c>
      <c r="AL2797" s="19" t="s">
        <v>1501</v>
      </c>
      <c r="AM2797" s="46">
        <v>26051.667000000001</v>
      </c>
      <c r="AN2797" s="46">
        <v>20025</v>
      </c>
      <c r="AO2797" s="46">
        <v>6026.6670000000004</v>
      </c>
      <c r="AP2797" s="45">
        <v>84</v>
      </c>
      <c r="AQ2797" s="45"/>
      <c r="AR2797" s="45" t="str">
        <f>IFERROR(VLOOKUP(AB2797,'Pedidos marco'!$A$1:$D$10000,4,0)," ")</f>
        <v xml:space="preserve"> </v>
      </c>
      <c r="AS2797" s="45">
        <f t="shared" si="301"/>
        <v>18</v>
      </c>
      <c r="AT2797" s="45" t="str">
        <f t="shared" si="302"/>
        <v>18</v>
      </c>
      <c r="AU2797" s="47">
        <v>20</v>
      </c>
      <c r="AV2797" s="19" t="str">
        <f t="shared" si="303"/>
        <v>04 April</v>
      </c>
      <c r="AW2797" s="19">
        <f t="shared" si="304"/>
        <v>0.21</v>
      </c>
      <c r="AX2797" s="19">
        <f t="shared" si="305"/>
        <v>4.2</v>
      </c>
      <c r="AY2797" s="19" t="e">
        <f>VLOOKUP(AG2797,Cías!$A$1:$E$10000,5,0)</f>
        <v>#N/A</v>
      </c>
      <c r="AZ2797" s="19" t="str">
        <f t="shared" si="306"/>
        <v>1014016</v>
      </c>
      <c r="BA2797" s="19" t="str">
        <f t="shared" si="307"/>
        <v>CARRILLO VARGAS MARIO ALFREDO</v>
      </c>
      <c r="BB2797" s="19" t="e">
        <f>VLOOKUP(AG2797,Cías!$A$1:$E$10000,3,0)</f>
        <v>#N/A</v>
      </c>
      <c r="BC2797" s="19"/>
      <c r="BD2797" s="19"/>
      <c r="BE2797" s="19"/>
      <c r="BF2797" s="19"/>
      <c r="BG2797" s="19"/>
      <c r="BH2797" s="19"/>
      <c r="BI2797" s="19"/>
      <c r="BJ2797" s="19"/>
    </row>
    <row r="2798" spans="1:62" ht="15" x14ac:dyDescent="0.2">
      <c r="A2798" s="19" t="s">
        <v>22510</v>
      </c>
      <c r="B2798" s="19" t="s">
        <v>1479</v>
      </c>
      <c r="C2798" s="43">
        <v>44669</v>
      </c>
      <c r="D2798" s="44">
        <v>0.4375</v>
      </c>
      <c r="E2798" s="19" t="s">
        <v>22511</v>
      </c>
      <c r="F2798" s="19" t="s">
        <v>22512</v>
      </c>
      <c r="G2798" s="19" t="s">
        <v>22513</v>
      </c>
      <c r="H2798" s="45">
        <v>4217.3999999999996</v>
      </c>
      <c r="I2798" s="45">
        <v>4728.58</v>
      </c>
      <c r="J2798" s="19" t="s">
        <v>1560</v>
      </c>
      <c r="K2798" s="19" t="s">
        <v>22514</v>
      </c>
      <c r="L2798" s="19" t="s">
        <v>22515</v>
      </c>
      <c r="M2798" s="19" t="s">
        <v>22516</v>
      </c>
      <c r="N2798" s="19" t="s">
        <v>22510</v>
      </c>
      <c r="O2798" s="19" t="s">
        <v>367</v>
      </c>
      <c r="P2798" s="19" t="s">
        <v>368</v>
      </c>
      <c r="Q2798" s="46">
        <v>660</v>
      </c>
      <c r="R2798" s="19" t="s">
        <v>1544</v>
      </c>
      <c r="S2798" s="19" t="s">
        <v>1736</v>
      </c>
      <c r="T2798" s="19" t="s">
        <v>1737</v>
      </c>
      <c r="U2798" s="19" t="s">
        <v>5084</v>
      </c>
      <c r="V2798" s="19" t="s">
        <v>5085</v>
      </c>
      <c r="W2798" s="19" t="s">
        <v>1586</v>
      </c>
      <c r="X2798" s="19" t="s">
        <v>5086</v>
      </c>
      <c r="Y2798" s="19" t="s">
        <v>1588</v>
      </c>
      <c r="Z2798" s="19" t="s">
        <v>1589</v>
      </c>
      <c r="AA2798" s="46">
        <v>250</v>
      </c>
      <c r="AB2798" s="19" t="s">
        <v>492</v>
      </c>
      <c r="AC2798" s="19" t="s">
        <v>133</v>
      </c>
      <c r="AD2798" s="19" t="s">
        <v>3423</v>
      </c>
      <c r="AE2798" s="19" t="s">
        <v>1481</v>
      </c>
      <c r="AF2798" s="19" t="s">
        <v>1592</v>
      </c>
      <c r="AG2798" s="19" t="s">
        <v>3424</v>
      </c>
      <c r="AH2798" s="19" t="s">
        <v>1499</v>
      </c>
      <c r="AI2798" s="19" t="s">
        <v>1500</v>
      </c>
      <c r="AJ2798" s="45">
        <v>0</v>
      </c>
      <c r="AK2798" s="45">
        <v>0</v>
      </c>
      <c r="AL2798" s="19" t="s">
        <v>1501</v>
      </c>
      <c r="AM2798" s="46">
        <v>50890</v>
      </c>
      <c r="AN2798" s="46">
        <v>33050</v>
      </c>
      <c r="AO2798" s="46">
        <v>17840</v>
      </c>
      <c r="AP2798" s="45">
        <v>594</v>
      </c>
      <c r="AQ2798" s="45"/>
      <c r="AR2798" s="45" t="str">
        <f>IFERROR(VLOOKUP(AB2798,'Pedidos marco'!$A$1:$D$10000,4,0)," ")</f>
        <v xml:space="preserve"> </v>
      </c>
      <c r="AS2798" s="45">
        <f t="shared" si="301"/>
        <v>18</v>
      </c>
      <c r="AT2798" s="45" t="str">
        <f t="shared" si="302"/>
        <v>18</v>
      </c>
      <c r="AU2798" s="47">
        <v>33</v>
      </c>
      <c r="AV2798" s="19" t="str">
        <f t="shared" si="303"/>
        <v>04 April</v>
      </c>
      <c r="AW2798" s="19">
        <f t="shared" si="304"/>
        <v>0.9</v>
      </c>
      <c r="AX2798" s="19">
        <f t="shared" si="305"/>
        <v>18</v>
      </c>
      <c r="AY2798" s="19" t="e">
        <f>VLOOKUP(AG2798,Cías!$A$1:$E$10000,5,0)</f>
        <v>#N/A</v>
      </c>
      <c r="AZ2798" s="19" t="str">
        <f t="shared" si="306"/>
        <v>1013244</v>
      </c>
      <c r="BA2798" s="19" t="str">
        <f t="shared" si="307"/>
        <v>FREVITRANSPORT CIA. LTDA.</v>
      </c>
      <c r="BB2798" s="19" t="e">
        <f>VLOOKUP(AG2798,Cías!$A$1:$E$10000,3,0)</f>
        <v>#N/A</v>
      </c>
      <c r="BC2798" s="19"/>
      <c r="BD2798" s="19"/>
      <c r="BE2798" s="19"/>
      <c r="BF2798" s="19"/>
      <c r="BG2798" s="19"/>
      <c r="BH2798" s="19"/>
      <c r="BI2798" s="19"/>
      <c r="BJ2798" s="19"/>
    </row>
    <row r="2799" spans="1:62" ht="15" x14ac:dyDescent="0.2">
      <c r="A2799" s="19" t="s">
        <v>22517</v>
      </c>
      <c r="B2799" s="19" t="s">
        <v>1479</v>
      </c>
      <c r="C2799" s="43">
        <v>44669</v>
      </c>
      <c r="D2799" s="44">
        <v>0.44305555555555998</v>
      </c>
      <c r="E2799" s="19" t="s">
        <v>22518</v>
      </c>
      <c r="F2799" s="19" t="s">
        <v>22519</v>
      </c>
      <c r="G2799" s="19" t="s">
        <v>22520</v>
      </c>
      <c r="H2799" s="45">
        <v>1354</v>
      </c>
      <c r="I2799" s="45">
        <v>1518.11</v>
      </c>
      <c r="J2799" s="19" t="s">
        <v>1560</v>
      </c>
      <c r="K2799" s="19" t="s">
        <v>22521</v>
      </c>
      <c r="L2799" s="19" t="s">
        <v>22522</v>
      </c>
      <c r="M2799" s="19" t="s">
        <v>22523</v>
      </c>
      <c r="N2799" s="19" t="s">
        <v>22517</v>
      </c>
      <c r="O2799" s="19" t="s">
        <v>371</v>
      </c>
      <c r="P2799" s="19" t="s">
        <v>372</v>
      </c>
      <c r="Q2799" s="46">
        <v>200</v>
      </c>
      <c r="R2799" s="19" t="s">
        <v>1544</v>
      </c>
      <c r="S2799" s="19" t="s">
        <v>2401</v>
      </c>
      <c r="T2799" s="19" t="s">
        <v>2402</v>
      </c>
      <c r="U2799" s="19" t="s">
        <v>5572</v>
      </c>
      <c r="V2799" s="19" t="s">
        <v>5573</v>
      </c>
      <c r="W2799" s="19" t="s">
        <v>415</v>
      </c>
      <c r="X2799" s="19" t="s">
        <v>5574</v>
      </c>
      <c r="Y2799" s="19" t="s">
        <v>2756</v>
      </c>
      <c r="Z2799" s="19" t="s">
        <v>2757</v>
      </c>
      <c r="AA2799" s="46">
        <v>76</v>
      </c>
      <c r="AB2799" s="19" t="s">
        <v>452</v>
      </c>
      <c r="AC2799" s="19" t="s">
        <v>50</v>
      </c>
      <c r="AD2799" s="19" t="s">
        <v>4005</v>
      </c>
      <c r="AE2799" s="19" t="s">
        <v>4006</v>
      </c>
      <c r="AF2799" s="19" t="s">
        <v>1554</v>
      </c>
      <c r="AG2799" s="19" t="s">
        <v>4007</v>
      </c>
      <c r="AH2799" s="19" t="s">
        <v>1499</v>
      </c>
      <c r="AI2799" s="19" t="s">
        <v>1500</v>
      </c>
      <c r="AJ2799" s="45">
        <v>0</v>
      </c>
      <c r="AK2799" s="45">
        <v>0</v>
      </c>
      <c r="AL2799" s="19" t="s">
        <v>1501</v>
      </c>
      <c r="AM2799" s="46">
        <v>14602.222</v>
      </c>
      <c r="AN2799" s="46">
        <v>10022.222</v>
      </c>
      <c r="AO2799" s="46">
        <v>4580</v>
      </c>
      <c r="AP2799" s="45">
        <v>70</v>
      </c>
      <c r="AQ2799" s="45"/>
      <c r="AR2799" s="45" t="str">
        <f>IFERROR(VLOOKUP(AB2799,'Pedidos marco'!$A$1:$D$10000,4,0)," ")</f>
        <v xml:space="preserve"> </v>
      </c>
      <c r="AS2799" s="45">
        <f t="shared" si="301"/>
        <v>18</v>
      </c>
      <c r="AT2799" s="45" t="str">
        <f t="shared" si="302"/>
        <v>18</v>
      </c>
      <c r="AU2799" s="47">
        <v>10</v>
      </c>
      <c r="AV2799" s="19" t="str">
        <f t="shared" si="303"/>
        <v>04 April</v>
      </c>
      <c r="AW2799" s="19">
        <f t="shared" si="304"/>
        <v>0.35</v>
      </c>
      <c r="AX2799" s="19">
        <f t="shared" si="305"/>
        <v>7</v>
      </c>
      <c r="AY2799" s="19" t="e">
        <f>VLOOKUP(AG2799,Cías!$A$1:$E$10000,5,0)</f>
        <v>#N/A</v>
      </c>
      <c r="AZ2799" s="19" t="str">
        <f t="shared" si="306"/>
        <v>1014062</v>
      </c>
      <c r="BA2799" s="19" t="str">
        <f t="shared" si="307"/>
        <v>BENALCAZAR DE LA CRUZ MILTON PATRIC</v>
      </c>
      <c r="BB2799" s="19" t="e">
        <f>VLOOKUP(AG2799,Cías!$A$1:$E$10000,3,0)</f>
        <v>#N/A</v>
      </c>
      <c r="BC2799" s="19"/>
      <c r="BD2799" s="19"/>
      <c r="BE2799" s="19"/>
      <c r="BF2799" s="19"/>
      <c r="BG2799" s="19"/>
      <c r="BH2799" s="19"/>
      <c r="BI2799" s="19"/>
      <c r="BJ2799" s="19"/>
    </row>
    <row r="2800" spans="1:62" ht="15" x14ac:dyDescent="0.2">
      <c r="A2800" s="19" t="s">
        <v>22517</v>
      </c>
      <c r="B2800" s="19" t="s">
        <v>1479</v>
      </c>
      <c r="C2800" s="43">
        <v>44669</v>
      </c>
      <c r="D2800" s="44">
        <v>0.44305555555555998</v>
      </c>
      <c r="E2800" s="19" t="s">
        <v>22524</v>
      </c>
      <c r="F2800" s="19" t="s">
        <v>22525</v>
      </c>
      <c r="G2800" s="19" t="s">
        <v>22526</v>
      </c>
      <c r="H2800" s="45">
        <v>1078.4000000000001</v>
      </c>
      <c r="I2800" s="45">
        <v>1209.1099999999999</v>
      </c>
      <c r="J2800" s="19" t="s">
        <v>1560</v>
      </c>
      <c r="K2800" s="19" t="s">
        <v>22527</v>
      </c>
      <c r="L2800" s="19" t="s">
        <v>22528</v>
      </c>
      <c r="M2800" s="19" t="s">
        <v>22529</v>
      </c>
      <c r="N2800" s="19" t="s">
        <v>22517</v>
      </c>
      <c r="O2800" s="19" t="s">
        <v>367</v>
      </c>
      <c r="P2800" s="19" t="s">
        <v>368</v>
      </c>
      <c r="Q2800" s="46">
        <v>160</v>
      </c>
      <c r="R2800" s="19" t="s">
        <v>1544</v>
      </c>
      <c r="S2800" s="19" t="s">
        <v>2401</v>
      </c>
      <c r="T2800" s="19" t="s">
        <v>2402</v>
      </c>
      <c r="U2800" s="19" t="s">
        <v>5572</v>
      </c>
      <c r="V2800" s="19" t="s">
        <v>5573</v>
      </c>
      <c r="W2800" s="19" t="s">
        <v>415</v>
      </c>
      <c r="X2800" s="19" t="s">
        <v>5574</v>
      </c>
      <c r="Y2800" s="19" t="s">
        <v>2756</v>
      </c>
      <c r="Z2800" s="19" t="s">
        <v>2757</v>
      </c>
      <c r="AA2800" s="46">
        <v>76</v>
      </c>
      <c r="AB2800" s="19" t="s">
        <v>452</v>
      </c>
      <c r="AC2800" s="19" t="s">
        <v>50</v>
      </c>
      <c r="AD2800" s="19" t="s">
        <v>4005</v>
      </c>
      <c r="AE2800" s="19" t="s">
        <v>4006</v>
      </c>
      <c r="AF2800" s="19" t="s">
        <v>1554</v>
      </c>
      <c r="AG2800" s="19" t="s">
        <v>4007</v>
      </c>
      <c r="AH2800" s="19" t="s">
        <v>1499</v>
      </c>
      <c r="AI2800" s="19" t="s">
        <v>1500</v>
      </c>
      <c r="AJ2800" s="45">
        <v>0</v>
      </c>
      <c r="AK2800" s="45">
        <v>0</v>
      </c>
      <c r="AL2800" s="19" t="s">
        <v>1501</v>
      </c>
      <c r="AM2800" s="46">
        <v>12597.778</v>
      </c>
      <c r="AN2800" s="46">
        <v>8017.7780000000002</v>
      </c>
      <c r="AO2800" s="46">
        <v>4580</v>
      </c>
      <c r="AP2800" s="45">
        <v>56</v>
      </c>
      <c r="AQ2800" s="45"/>
      <c r="AR2800" s="45" t="str">
        <f>IFERROR(VLOOKUP(AB2800,'Pedidos marco'!$A$1:$D$10000,4,0)," ")</f>
        <v xml:space="preserve"> </v>
      </c>
      <c r="AS2800" s="45">
        <f t="shared" si="301"/>
        <v>18</v>
      </c>
      <c r="AT2800" s="45" t="str">
        <f t="shared" si="302"/>
        <v>18</v>
      </c>
      <c r="AU2800" s="47">
        <v>8</v>
      </c>
      <c r="AV2800" s="19" t="str">
        <f t="shared" si="303"/>
        <v>04 April</v>
      </c>
      <c r="AW2800" s="19">
        <f t="shared" si="304"/>
        <v>0.35</v>
      </c>
      <c r="AX2800" s="19">
        <f t="shared" si="305"/>
        <v>7</v>
      </c>
      <c r="AY2800" s="19" t="e">
        <f>VLOOKUP(AG2800,Cías!$A$1:$E$10000,5,0)</f>
        <v>#N/A</v>
      </c>
      <c r="AZ2800" s="19" t="str">
        <f t="shared" si="306"/>
        <v>1014062</v>
      </c>
      <c r="BA2800" s="19" t="str">
        <f t="shared" si="307"/>
        <v>BENALCAZAR DE LA CRUZ MILTON PATRIC</v>
      </c>
      <c r="BB2800" s="19" t="e">
        <f>VLOOKUP(AG2800,Cías!$A$1:$E$10000,3,0)</f>
        <v>#N/A</v>
      </c>
      <c r="BC2800" s="19"/>
      <c r="BD2800" s="19"/>
      <c r="BE2800" s="19"/>
      <c r="BF2800" s="19"/>
      <c r="BG2800" s="19"/>
      <c r="BH2800" s="19"/>
      <c r="BI2800" s="19"/>
      <c r="BJ2800" s="19"/>
    </row>
    <row r="2801" spans="1:62" ht="15" x14ac:dyDescent="0.2">
      <c r="A2801" s="19" t="s">
        <v>22530</v>
      </c>
      <c r="B2801" s="19" t="s">
        <v>1479</v>
      </c>
      <c r="C2801" s="43">
        <v>44669</v>
      </c>
      <c r="D2801" s="44">
        <v>0.45138888888889001</v>
      </c>
      <c r="E2801" s="19" t="s">
        <v>22531</v>
      </c>
      <c r="F2801" s="19" t="s">
        <v>22532</v>
      </c>
      <c r="G2801" s="19" t="s">
        <v>22533</v>
      </c>
      <c r="H2801" s="45">
        <v>2301.35</v>
      </c>
      <c r="I2801" s="45">
        <v>2580.29</v>
      </c>
      <c r="J2801" s="19" t="s">
        <v>1560</v>
      </c>
      <c r="K2801" s="19" t="s">
        <v>22534</v>
      </c>
      <c r="L2801" s="19" t="s">
        <v>22535</v>
      </c>
      <c r="M2801" s="19" t="s">
        <v>22536</v>
      </c>
      <c r="N2801" s="19" t="s">
        <v>22530</v>
      </c>
      <c r="O2801" s="19" t="s">
        <v>371</v>
      </c>
      <c r="P2801" s="19" t="s">
        <v>372</v>
      </c>
      <c r="Q2801" s="46">
        <v>360</v>
      </c>
      <c r="R2801" s="19" t="s">
        <v>1544</v>
      </c>
      <c r="S2801" s="19" t="s">
        <v>1754</v>
      </c>
      <c r="T2801" s="19" t="s">
        <v>104</v>
      </c>
      <c r="U2801" s="19" t="s">
        <v>3530</v>
      </c>
      <c r="V2801" s="19" t="s">
        <v>3531</v>
      </c>
      <c r="W2801" s="19" t="s">
        <v>1548</v>
      </c>
      <c r="X2801" s="19" t="s">
        <v>3532</v>
      </c>
      <c r="Y2801" s="19" t="s">
        <v>1684</v>
      </c>
      <c r="Z2801" s="19" t="s">
        <v>1685</v>
      </c>
      <c r="AA2801" s="46">
        <v>198</v>
      </c>
      <c r="AB2801" s="19" t="s">
        <v>486</v>
      </c>
      <c r="AC2801" s="19" t="s">
        <v>121</v>
      </c>
      <c r="AD2801" s="19" t="s">
        <v>2904</v>
      </c>
      <c r="AE2801" s="19" t="s">
        <v>2905</v>
      </c>
      <c r="AF2801" s="19" t="s">
        <v>1554</v>
      </c>
      <c r="AG2801" s="19" t="s">
        <v>2906</v>
      </c>
      <c r="AH2801" s="19" t="s">
        <v>1499</v>
      </c>
      <c r="AI2801" s="19" t="s">
        <v>1500</v>
      </c>
      <c r="AJ2801" s="45">
        <v>0</v>
      </c>
      <c r="AK2801" s="45">
        <v>0</v>
      </c>
      <c r="AL2801" s="19" t="s">
        <v>1501</v>
      </c>
      <c r="AM2801" s="46">
        <v>26990</v>
      </c>
      <c r="AN2801" s="46">
        <v>18020</v>
      </c>
      <c r="AO2801" s="46">
        <v>8970</v>
      </c>
      <c r="AP2801" s="45">
        <v>266.39999999999998</v>
      </c>
      <c r="AQ2801" s="45"/>
      <c r="AR2801" s="45" t="str">
        <f>IFERROR(VLOOKUP(AB2801,'Pedidos marco'!$A$1:$D$10000,4,0)," ")</f>
        <v xml:space="preserve"> </v>
      </c>
      <c r="AS2801" s="45">
        <f t="shared" si="301"/>
        <v>18</v>
      </c>
      <c r="AT2801" s="45" t="str">
        <f t="shared" si="302"/>
        <v>18</v>
      </c>
      <c r="AU2801" s="47">
        <v>18</v>
      </c>
      <c r="AV2801" s="19" t="str">
        <f t="shared" si="303"/>
        <v>04 April</v>
      </c>
      <c r="AW2801" s="19">
        <f t="shared" si="304"/>
        <v>0.74</v>
      </c>
      <c r="AX2801" s="19">
        <f t="shared" si="305"/>
        <v>14.799999999999999</v>
      </c>
      <c r="AY2801" s="19" t="e">
        <f>VLOOKUP(AG2801,Cías!$A$1:$E$10000,5,0)</f>
        <v>#N/A</v>
      </c>
      <c r="AZ2801" s="19" t="str">
        <f t="shared" si="306"/>
        <v>1023045</v>
      </c>
      <c r="BA2801" s="19" t="str">
        <f t="shared" si="307"/>
        <v>ESPINOSA OTAVALO PABLO ANIBAL</v>
      </c>
      <c r="BB2801" s="19" t="e">
        <f>VLOOKUP(AG2801,Cías!$A$1:$E$10000,3,0)</f>
        <v>#N/A</v>
      </c>
      <c r="BC2801" s="19"/>
      <c r="BD2801" s="19"/>
      <c r="BE2801" s="19"/>
      <c r="BF2801" s="19"/>
      <c r="BG2801" s="19"/>
      <c r="BH2801" s="19"/>
      <c r="BI2801" s="19"/>
      <c r="BJ2801" s="19"/>
    </row>
    <row r="2802" spans="1:62" ht="15" x14ac:dyDescent="0.2">
      <c r="A2802" s="19" t="s">
        <v>22537</v>
      </c>
      <c r="B2802" s="19" t="s">
        <v>1479</v>
      </c>
      <c r="C2802" s="43">
        <v>44669</v>
      </c>
      <c r="D2802" s="44">
        <v>0.45277777777778</v>
      </c>
      <c r="E2802" s="19" t="s">
        <v>22538</v>
      </c>
      <c r="F2802" s="19" t="s">
        <v>22539</v>
      </c>
      <c r="G2802" s="19" t="s">
        <v>22540</v>
      </c>
      <c r="H2802" s="45">
        <v>2301.35</v>
      </c>
      <c r="I2802" s="45">
        <v>2580.29</v>
      </c>
      <c r="J2802" s="19" t="s">
        <v>1560</v>
      </c>
      <c r="K2802" s="19" t="s">
        <v>22541</v>
      </c>
      <c r="L2802" s="19" t="s">
        <v>22542</v>
      </c>
      <c r="M2802" s="19" t="s">
        <v>22543</v>
      </c>
      <c r="N2802" s="19" t="s">
        <v>22537</v>
      </c>
      <c r="O2802" s="19" t="s">
        <v>371</v>
      </c>
      <c r="P2802" s="19" t="s">
        <v>372</v>
      </c>
      <c r="Q2802" s="46">
        <v>360</v>
      </c>
      <c r="R2802" s="19" t="s">
        <v>1544</v>
      </c>
      <c r="S2802" s="19" t="s">
        <v>1754</v>
      </c>
      <c r="T2802" s="19" t="s">
        <v>104</v>
      </c>
      <c r="U2802" s="19" t="s">
        <v>3530</v>
      </c>
      <c r="V2802" s="19" t="s">
        <v>3531</v>
      </c>
      <c r="W2802" s="19" t="s">
        <v>1548</v>
      </c>
      <c r="X2802" s="19" t="s">
        <v>3532</v>
      </c>
      <c r="Y2802" s="19" t="s">
        <v>1684</v>
      </c>
      <c r="Z2802" s="19" t="s">
        <v>1685</v>
      </c>
      <c r="AA2802" s="46">
        <v>198</v>
      </c>
      <c r="AB2802" s="19" t="s">
        <v>493</v>
      </c>
      <c r="AC2802" s="19" t="s">
        <v>135</v>
      </c>
      <c r="AD2802" s="19" t="s">
        <v>3880</v>
      </c>
      <c r="AE2802" s="19" t="s">
        <v>1481</v>
      </c>
      <c r="AF2802" s="19" t="s">
        <v>1554</v>
      </c>
      <c r="AG2802" s="19" t="s">
        <v>3881</v>
      </c>
      <c r="AH2802" s="19" t="s">
        <v>1499</v>
      </c>
      <c r="AI2802" s="19" t="s">
        <v>1500</v>
      </c>
      <c r="AJ2802" s="45">
        <v>0</v>
      </c>
      <c r="AK2802" s="45">
        <v>0</v>
      </c>
      <c r="AL2802" s="19" t="s">
        <v>1501</v>
      </c>
      <c r="AM2802" s="46">
        <v>27070</v>
      </c>
      <c r="AN2802" s="46">
        <v>18060</v>
      </c>
      <c r="AO2802" s="46">
        <v>9010</v>
      </c>
      <c r="AP2802" s="45">
        <v>266.39999999999998</v>
      </c>
      <c r="AQ2802" s="45"/>
      <c r="AR2802" s="45" t="str">
        <f>IFERROR(VLOOKUP(AB2802,'Pedidos marco'!$A$1:$D$10000,4,0)," ")</f>
        <v xml:space="preserve"> </v>
      </c>
      <c r="AS2802" s="45">
        <f t="shared" si="301"/>
        <v>18</v>
      </c>
      <c r="AT2802" s="45" t="str">
        <f t="shared" si="302"/>
        <v>18</v>
      </c>
      <c r="AU2802" s="47">
        <v>18</v>
      </c>
      <c r="AV2802" s="19" t="str">
        <f t="shared" si="303"/>
        <v>04 April</v>
      </c>
      <c r="AW2802" s="19">
        <f t="shared" si="304"/>
        <v>0.74</v>
      </c>
      <c r="AX2802" s="19">
        <f t="shared" si="305"/>
        <v>14.799999999999999</v>
      </c>
      <c r="AY2802" s="19" t="e">
        <f>VLOOKUP(AG2802,Cías!$A$1:$E$10000,5,0)</f>
        <v>#N/A</v>
      </c>
      <c r="AZ2802" s="19" t="str">
        <f t="shared" si="306"/>
        <v>1020060</v>
      </c>
      <c r="BA2802" s="19" t="str">
        <f t="shared" si="307"/>
        <v>FUERTES RUEDA HUGO BALDOMERO</v>
      </c>
      <c r="BB2802" s="19" t="e">
        <f>VLOOKUP(AG2802,Cías!$A$1:$E$10000,3,0)</f>
        <v>#N/A</v>
      </c>
      <c r="BC2802" s="19"/>
      <c r="BD2802" s="19"/>
      <c r="BE2802" s="19"/>
      <c r="BF2802" s="19"/>
      <c r="BG2802" s="19"/>
      <c r="BH2802" s="19"/>
      <c r="BI2802" s="19"/>
      <c r="BJ2802" s="19"/>
    </row>
    <row r="2803" spans="1:62" ht="15" x14ac:dyDescent="0.2">
      <c r="A2803" s="19" t="s">
        <v>22544</v>
      </c>
      <c r="B2803" s="19" t="s">
        <v>1479</v>
      </c>
      <c r="C2803" s="43">
        <v>44669</v>
      </c>
      <c r="D2803" s="44">
        <v>0.45555555555555999</v>
      </c>
      <c r="E2803" s="19" t="s">
        <v>22545</v>
      </c>
      <c r="F2803" s="19" t="s">
        <v>22546</v>
      </c>
      <c r="G2803" s="19" t="s">
        <v>22547</v>
      </c>
      <c r="H2803" s="45">
        <v>3271.78</v>
      </c>
      <c r="I2803" s="45">
        <v>3668.34</v>
      </c>
      <c r="J2803" s="19" t="s">
        <v>1560</v>
      </c>
      <c r="K2803" s="19" t="s">
        <v>22548</v>
      </c>
      <c r="L2803" s="19" t="s">
        <v>22549</v>
      </c>
      <c r="M2803" s="19" t="s">
        <v>22550</v>
      </c>
      <c r="N2803" s="19" t="s">
        <v>22544</v>
      </c>
      <c r="O2803" s="19" t="s">
        <v>371</v>
      </c>
      <c r="P2803" s="19" t="s">
        <v>372</v>
      </c>
      <c r="Q2803" s="46">
        <v>480</v>
      </c>
      <c r="R2803" s="19" t="s">
        <v>1544</v>
      </c>
      <c r="S2803" s="19" t="s">
        <v>1913</v>
      </c>
      <c r="T2803" s="19" t="s">
        <v>1914</v>
      </c>
      <c r="U2803" s="19" t="s">
        <v>1930</v>
      </c>
      <c r="V2803" s="19" t="s">
        <v>1931</v>
      </c>
      <c r="W2803" s="19" t="s">
        <v>1829</v>
      </c>
      <c r="X2803" s="19" t="s">
        <v>1932</v>
      </c>
      <c r="Y2803" s="19" t="s">
        <v>1831</v>
      </c>
      <c r="Z2803" s="19" t="s">
        <v>1832</v>
      </c>
      <c r="AA2803" s="46">
        <v>8</v>
      </c>
      <c r="AB2803" s="19" t="s">
        <v>571</v>
      </c>
      <c r="AC2803" s="19" t="s">
        <v>295</v>
      </c>
      <c r="AD2803" s="19" t="s">
        <v>3461</v>
      </c>
      <c r="AE2803" s="19" t="s">
        <v>3462</v>
      </c>
      <c r="AF2803" s="19" t="s">
        <v>1719</v>
      </c>
      <c r="AG2803" s="19" t="s">
        <v>3463</v>
      </c>
      <c r="AH2803" s="19" t="s">
        <v>1594</v>
      </c>
      <c r="AI2803" s="19" t="s">
        <v>1595</v>
      </c>
      <c r="AJ2803" s="45">
        <v>0.05</v>
      </c>
      <c r="AK2803" s="45">
        <v>24</v>
      </c>
      <c r="AL2803" s="19" t="s">
        <v>1501</v>
      </c>
      <c r="AM2803" s="46">
        <v>38490</v>
      </c>
      <c r="AN2803" s="46">
        <v>24100</v>
      </c>
      <c r="AO2803" s="46">
        <v>14390</v>
      </c>
      <c r="AP2803" s="45">
        <v>43.2</v>
      </c>
      <c r="AQ2803" s="45"/>
      <c r="AR2803" s="45" t="str">
        <f>IFERROR(VLOOKUP(AB2803,'Pedidos marco'!$A$1:$D$10000,4,0)," ")</f>
        <v xml:space="preserve"> </v>
      </c>
      <c r="AS2803" s="45">
        <f t="shared" si="301"/>
        <v>18</v>
      </c>
      <c r="AT2803" s="45" t="str">
        <f t="shared" si="302"/>
        <v>18</v>
      </c>
      <c r="AU2803" s="47">
        <v>24</v>
      </c>
      <c r="AV2803" s="19" t="str">
        <f t="shared" si="303"/>
        <v>04 April</v>
      </c>
      <c r="AW2803" s="19">
        <f t="shared" si="304"/>
        <v>9.0000000000000011E-2</v>
      </c>
      <c r="AX2803" s="19">
        <f t="shared" si="305"/>
        <v>1.8</v>
      </c>
      <c r="AY2803" s="19" t="e">
        <f>VLOOKUP(AG2803,Cías!$A$1:$E$10000,5,0)</f>
        <v>#N/A</v>
      </c>
      <c r="AZ2803" s="19" t="str">
        <f t="shared" si="306"/>
        <v>1014100</v>
      </c>
      <c r="BA2803" s="19" t="str">
        <f t="shared" si="307"/>
        <v>SIGUENZA PARRA FROILAN ALEJANDRO</v>
      </c>
      <c r="BB2803" s="19" t="e">
        <f>VLOOKUP(AG2803,Cías!$A$1:$E$10000,3,0)</f>
        <v>#N/A</v>
      </c>
      <c r="BC2803" s="19"/>
      <c r="BD2803" s="19"/>
      <c r="BE2803" s="19"/>
      <c r="BF2803" s="19"/>
      <c r="BG2803" s="19"/>
      <c r="BH2803" s="19"/>
      <c r="BI2803" s="19"/>
      <c r="BJ2803" s="19"/>
    </row>
    <row r="2804" spans="1:62" ht="15" x14ac:dyDescent="0.2">
      <c r="A2804" s="19" t="s">
        <v>22551</v>
      </c>
      <c r="B2804" s="19" t="s">
        <v>1479</v>
      </c>
      <c r="C2804" s="43">
        <v>44669</v>
      </c>
      <c r="D2804" s="44">
        <v>0.45902777777777998</v>
      </c>
      <c r="E2804" s="19" t="s">
        <v>22552</v>
      </c>
      <c r="F2804" s="19" t="s">
        <v>22553</v>
      </c>
      <c r="G2804" s="19" t="s">
        <v>22554</v>
      </c>
      <c r="H2804" s="45">
        <v>3263.11</v>
      </c>
      <c r="I2804" s="45">
        <v>3658.62</v>
      </c>
      <c r="J2804" s="19" t="s">
        <v>1560</v>
      </c>
      <c r="K2804" s="19" t="s">
        <v>16491</v>
      </c>
      <c r="L2804" s="19" t="s">
        <v>22555</v>
      </c>
      <c r="M2804" s="19" t="s">
        <v>22556</v>
      </c>
      <c r="N2804" s="19" t="s">
        <v>22551</v>
      </c>
      <c r="O2804" s="19" t="s">
        <v>1823</v>
      </c>
      <c r="P2804" s="19" t="s">
        <v>1824</v>
      </c>
      <c r="Q2804" s="46">
        <v>32.159999999999997</v>
      </c>
      <c r="R2804" s="19" t="s">
        <v>1488</v>
      </c>
      <c r="S2804" s="19" t="s">
        <v>3514</v>
      </c>
      <c r="T2804" s="19" t="s">
        <v>3515</v>
      </c>
      <c r="U2804" s="19" t="s">
        <v>3516</v>
      </c>
      <c r="V2804" s="19" t="s">
        <v>3517</v>
      </c>
      <c r="W2804" s="19" t="s">
        <v>1962</v>
      </c>
      <c r="X2804" s="19" t="s">
        <v>3518</v>
      </c>
      <c r="Y2804" s="19" t="s">
        <v>1964</v>
      </c>
      <c r="Z2804" s="19" t="s">
        <v>1965</v>
      </c>
      <c r="AA2804" s="46">
        <v>210</v>
      </c>
      <c r="AB2804" s="19" t="s">
        <v>3519</v>
      </c>
      <c r="AC2804" s="19" t="s">
        <v>3515</v>
      </c>
      <c r="AD2804" s="19" t="s">
        <v>3520</v>
      </c>
      <c r="AE2804" s="19" t="s">
        <v>3521</v>
      </c>
      <c r="AF2804" s="19" t="s">
        <v>1497</v>
      </c>
      <c r="AG2804" s="19" t="s">
        <v>3522</v>
      </c>
      <c r="AH2804" s="19" t="s">
        <v>1499</v>
      </c>
      <c r="AI2804" s="19" t="s">
        <v>1500</v>
      </c>
      <c r="AJ2804" s="45">
        <v>0</v>
      </c>
      <c r="AK2804" s="45">
        <v>0</v>
      </c>
      <c r="AL2804" s="19" t="s">
        <v>1517</v>
      </c>
      <c r="AM2804" s="46">
        <v>51510</v>
      </c>
      <c r="AN2804" s="46">
        <v>32160</v>
      </c>
      <c r="AO2804" s="46">
        <v>19350</v>
      </c>
      <c r="AP2804" s="45">
        <v>0</v>
      </c>
      <c r="AQ2804" s="45"/>
      <c r="AR2804" s="45" t="str">
        <f>IFERROR(VLOOKUP(AB2804,'Pedidos marco'!$A$1:$D$10000,4,0)," ")</f>
        <v xml:space="preserve"> </v>
      </c>
      <c r="AS2804" s="45">
        <f t="shared" si="301"/>
        <v>18</v>
      </c>
      <c r="AT2804" s="45" t="str">
        <f t="shared" si="302"/>
        <v>18</v>
      </c>
      <c r="AU2804" s="47">
        <v>32.159999999999997</v>
      </c>
      <c r="AV2804" s="19" t="str">
        <f t="shared" si="303"/>
        <v>04 April</v>
      </c>
      <c r="AW2804" s="19">
        <f t="shared" si="304"/>
        <v>0</v>
      </c>
      <c r="AX2804" s="19">
        <f t="shared" si="305"/>
        <v>0</v>
      </c>
      <c r="AY2804" s="19" t="e">
        <f>VLOOKUP(AG2804,Cías!$A$1:$E$10000,5,0)</f>
        <v>#N/A</v>
      </c>
      <c r="AZ2804" s="19" t="str">
        <f t="shared" si="306"/>
        <v>1014416</v>
      </c>
      <c r="BA2804" s="19" t="str">
        <f t="shared" si="307"/>
        <v>VALENZUELA DIAZ PATRICIO XAVIER</v>
      </c>
      <c r="BB2804" s="19" t="e">
        <f>VLOOKUP(AG2804,Cías!$A$1:$E$10000,3,0)</f>
        <v>#N/A</v>
      </c>
      <c r="BC2804" s="19"/>
      <c r="BD2804" s="19"/>
      <c r="BE2804" s="19"/>
      <c r="BF2804" s="19"/>
      <c r="BG2804" s="19"/>
      <c r="BH2804" s="19"/>
      <c r="BI2804" s="19"/>
      <c r="BJ2804" s="19"/>
    </row>
    <row r="2805" spans="1:62" ht="15" x14ac:dyDescent="0.2">
      <c r="A2805" s="19" t="s">
        <v>22557</v>
      </c>
      <c r="B2805" s="19" t="s">
        <v>1479</v>
      </c>
      <c r="C2805" s="43">
        <v>44669</v>
      </c>
      <c r="D2805" s="44">
        <v>0.45902777777777998</v>
      </c>
      <c r="E2805" s="19" t="s">
        <v>22558</v>
      </c>
      <c r="F2805" s="19" t="s">
        <v>22559</v>
      </c>
      <c r="G2805" s="19" t="s">
        <v>22560</v>
      </c>
      <c r="H2805" s="45">
        <v>1875.2</v>
      </c>
      <c r="I2805" s="45">
        <v>2102.48</v>
      </c>
      <c r="J2805" s="19" t="s">
        <v>1560</v>
      </c>
      <c r="K2805" s="19" t="s">
        <v>22514</v>
      </c>
      <c r="L2805" s="19" t="s">
        <v>22561</v>
      </c>
      <c r="M2805" s="19" t="s">
        <v>22562</v>
      </c>
      <c r="N2805" s="19" t="s">
        <v>22557</v>
      </c>
      <c r="O2805" s="19" t="s">
        <v>369</v>
      </c>
      <c r="P2805" s="19" t="s">
        <v>370</v>
      </c>
      <c r="Q2805" s="46">
        <v>320</v>
      </c>
      <c r="R2805" s="19" t="s">
        <v>1544</v>
      </c>
      <c r="S2805" s="19" t="s">
        <v>1736</v>
      </c>
      <c r="T2805" s="19" t="s">
        <v>1737</v>
      </c>
      <c r="U2805" s="19" t="s">
        <v>5084</v>
      </c>
      <c r="V2805" s="19" t="s">
        <v>5085</v>
      </c>
      <c r="W2805" s="19" t="s">
        <v>1586</v>
      </c>
      <c r="X2805" s="19" t="s">
        <v>5086</v>
      </c>
      <c r="Y2805" s="19" t="s">
        <v>1588</v>
      </c>
      <c r="Z2805" s="19" t="s">
        <v>1589</v>
      </c>
      <c r="AA2805" s="46">
        <v>250</v>
      </c>
      <c r="AB2805" s="19" t="s">
        <v>492</v>
      </c>
      <c r="AC2805" s="19" t="s">
        <v>133</v>
      </c>
      <c r="AD2805" s="19" t="s">
        <v>3491</v>
      </c>
      <c r="AE2805" s="19" t="s">
        <v>1481</v>
      </c>
      <c r="AF2805" s="19" t="s">
        <v>1592</v>
      </c>
      <c r="AG2805" s="19" t="s">
        <v>3492</v>
      </c>
      <c r="AH2805" s="19" t="s">
        <v>1499</v>
      </c>
      <c r="AI2805" s="19" t="s">
        <v>1500</v>
      </c>
      <c r="AJ2805" s="45">
        <v>0</v>
      </c>
      <c r="AK2805" s="45">
        <v>0</v>
      </c>
      <c r="AL2805" s="19" t="s">
        <v>1501</v>
      </c>
      <c r="AM2805" s="46">
        <v>25438.938999999998</v>
      </c>
      <c r="AN2805" s="46">
        <v>16033.939</v>
      </c>
      <c r="AO2805" s="46">
        <v>9405</v>
      </c>
      <c r="AP2805" s="45">
        <v>288</v>
      </c>
      <c r="AQ2805" s="45"/>
      <c r="AR2805" s="45" t="str">
        <f>IFERROR(VLOOKUP(AB2805,'Pedidos marco'!$A$1:$D$10000,4,0)," ")</f>
        <v xml:space="preserve"> </v>
      </c>
      <c r="AS2805" s="45">
        <f t="shared" si="301"/>
        <v>18</v>
      </c>
      <c r="AT2805" s="45" t="str">
        <f t="shared" si="302"/>
        <v>18</v>
      </c>
      <c r="AU2805" s="47">
        <v>16</v>
      </c>
      <c r="AV2805" s="19" t="str">
        <f t="shared" si="303"/>
        <v>04 April</v>
      </c>
      <c r="AW2805" s="19">
        <f t="shared" si="304"/>
        <v>0.9</v>
      </c>
      <c r="AX2805" s="19">
        <f t="shared" si="305"/>
        <v>18</v>
      </c>
      <c r="AY2805" s="19" t="e">
        <f>VLOOKUP(AG2805,Cías!$A$1:$E$10000,5,0)</f>
        <v>#N/A</v>
      </c>
      <c r="AZ2805" s="19" t="str">
        <f t="shared" si="306"/>
        <v>1013244</v>
      </c>
      <c r="BA2805" s="19" t="str">
        <f t="shared" si="307"/>
        <v>FREVITRANSPORT CIA. LTDA.</v>
      </c>
      <c r="BB2805" s="19" t="e">
        <f>VLOOKUP(AG2805,Cías!$A$1:$E$10000,3,0)</f>
        <v>#N/A</v>
      </c>
      <c r="BC2805" s="19"/>
      <c r="BD2805" s="19"/>
      <c r="BE2805" s="19"/>
      <c r="BF2805" s="19"/>
      <c r="BG2805" s="19"/>
      <c r="BH2805" s="19"/>
      <c r="BI2805" s="19"/>
      <c r="BJ2805" s="19"/>
    </row>
    <row r="2806" spans="1:62" ht="15" x14ac:dyDescent="0.2">
      <c r="A2806" s="19" t="s">
        <v>22557</v>
      </c>
      <c r="B2806" s="19" t="s">
        <v>1479</v>
      </c>
      <c r="C2806" s="43">
        <v>44669</v>
      </c>
      <c r="D2806" s="44">
        <v>0.45902777777777998</v>
      </c>
      <c r="E2806" s="19" t="s">
        <v>22563</v>
      </c>
      <c r="F2806" s="19" t="s">
        <v>22564</v>
      </c>
      <c r="G2806" s="19" t="s">
        <v>22565</v>
      </c>
      <c r="H2806" s="45">
        <v>2172.6</v>
      </c>
      <c r="I2806" s="45">
        <v>2435.9299999999998</v>
      </c>
      <c r="J2806" s="19" t="s">
        <v>1560</v>
      </c>
      <c r="K2806" s="19" t="s">
        <v>22514</v>
      </c>
      <c r="L2806" s="19" t="s">
        <v>22566</v>
      </c>
      <c r="M2806" s="19" t="s">
        <v>22567</v>
      </c>
      <c r="N2806" s="19" t="s">
        <v>22557</v>
      </c>
      <c r="O2806" s="19" t="s">
        <v>367</v>
      </c>
      <c r="P2806" s="19" t="s">
        <v>368</v>
      </c>
      <c r="Q2806" s="46">
        <v>340</v>
      </c>
      <c r="R2806" s="19" t="s">
        <v>1544</v>
      </c>
      <c r="S2806" s="19" t="s">
        <v>1736</v>
      </c>
      <c r="T2806" s="19" t="s">
        <v>1737</v>
      </c>
      <c r="U2806" s="19" t="s">
        <v>5084</v>
      </c>
      <c r="V2806" s="19" t="s">
        <v>5085</v>
      </c>
      <c r="W2806" s="19" t="s">
        <v>1586</v>
      </c>
      <c r="X2806" s="19" t="s">
        <v>5086</v>
      </c>
      <c r="Y2806" s="19" t="s">
        <v>1588</v>
      </c>
      <c r="Z2806" s="19" t="s">
        <v>1589</v>
      </c>
      <c r="AA2806" s="46">
        <v>250</v>
      </c>
      <c r="AB2806" s="19" t="s">
        <v>492</v>
      </c>
      <c r="AC2806" s="19" t="s">
        <v>133</v>
      </c>
      <c r="AD2806" s="19" t="s">
        <v>3491</v>
      </c>
      <c r="AE2806" s="19" t="s">
        <v>1481</v>
      </c>
      <c r="AF2806" s="19" t="s">
        <v>1592</v>
      </c>
      <c r="AG2806" s="19" t="s">
        <v>3492</v>
      </c>
      <c r="AH2806" s="19" t="s">
        <v>1499</v>
      </c>
      <c r="AI2806" s="19" t="s">
        <v>1500</v>
      </c>
      <c r="AJ2806" s="45">
        <v>0</v>
      </c>
      <c r="AK2806" s="45">
        <v>0</v>
      </c>
      <c r="AL2806" s="19" t="s">
        <v>1501</v>
      </c>
      <c r="AM2806" s="46">
        <v>26441.061000000002</v>
      </c>
      <c r="AN2806" s="46">
        <v>17036.061000000002</v>
      </c>
      <c r="AO2806" s="46">
        <v>9405</v>
      </c>
      <c r="AP2806" s="45">
        <v>306</v>
      </c>
      <c r="AQ2806" s="45"/>
      <c r="AR2806" s="45" t="str">
        <f>IFERROR(VLOOKUP(AB2806,'Pedidos marco'!$A$1:$D$10000,4,0)," ")</f>
        <v xml:space="preserve"> </v>
      </c>
      <c r="AS2806" s="45">
        <f t="shared" si="301"/>
        <v>18</v>
      </c>
      <c r="AT2806" s="45" t="str">
        <f t="shared" si="302"/>
        <v>18</v>
      </c>
      <c r="AU2806" s="47">
        <v>17</v>
      </c>
      <c r="AV2806" s="19" t="str">
        <f t="shared" si="303"/>
        <v>04 April</v>
      </c>
      <c r="AW2806" s="19">
        <f t="shared" si="304"/>
        <v>0.9</v>
      </c>
      <c r="AX2806" s="19">
        <f t="shared" si="305"/>
        <v>18</v>
      </c>
      <c r="AY2806" s="19" t="e">
        <f>VLOOKUP(AG2806,Cías!$A$1:$E$10000,5,0)</f>
        <v>#N/A</v>
      </c>
      <c r="AZ2806" s="19" t="str">
        <f t="shared" si="306"/>
        <v>1013244</v>
      </c>
      <c r="BA2806" s="19" t="str">
        <f t="shared" si="307"/>
        <v>FREVITRANSPORT CIA. LTDA.</v>
      </c>
      <c r="BB2806" s="19" t="e">
        <f>VLOOKUP(AG2806,Cías!$A$1:$E$10000,3,0)</f>
        <v>#N/A</v>
      </c>
      <c r="BC2806" s="19"/>
      <c r="BD2806" s="19"/>
      <c r="BE2806" s="19"/>
      <c r="BF2806" s="19"/>
      <c r="BG2806" s="19"/>
      <c r="BH2806" s="19"/>
      <c r="BI2806" s="19"/>
      <c r="BJ2806" s="19"/>
    </row>
    <row r="2807" spans="1:62" ht="15" x14ac:dyDescent="0.2">
      <c r="A2807" s="19" t="s">
        <v>22568</v>
      </c>
      <c r="B2807" s="19" t="s">
        <v>1479</v>
      </c>
      <c r="C2807" s="43">
        <v>44669</v>
      </c>
      <c r="D2807" s="44">
        <v>0.46250000000000002</v>
      </c>
      <c r="E2807" s="19" t="s">
        <v>22569</v>
      </c>
      <c r="F2807" s="19" t="s">
        <v>22570</v>
      </c>
      <c r="G2807" s="19" t="s">
        <v>22571</v>
      </c>
      <c r="H2807" s="45">
        <v>2402.14</v>
      </c>
      <c r="I2807" s="45">
        <v>2693.3</v>
      </c>
      <c r="J2807" s="19" t="s">
        <v>1560</v>
      </c>
      <c r="K2807" s="19" t="s">
        <v>22572</v>
      </c>
      <c r="L2807" s="19" t="s">
        <v>22573</v>
      </c>
      <c r="M2807" s="19" t="s">
        <v>22574</v>
      </c>
      <c r="N2807" s="19" t="s">
        <v>22568</v>
      </c>
      <c r="O2807" s="19" t="s">
        <v>367</v>
      </c>
      <c r="P2807" s="19" t="s">
        <v>368</v>
      </c>
      <c r="Q2807" s="46">
        <v>360</v>
      </c>
      <c r="R2807" s="19" t="s">
        <v>1544</v>
      </c>
      <c r="S2807" s="19" t="s">
        <v>2188</v>
      </c>
      <c r="T2807" s="19" t="s">
        <v>2189</v>
      </c>
      <c r="U2807" s="19" t="s">
        <v>5541</v>
      </c>
      <c r="V2807" s="19" t="s">
        <v>5542</v>
      </c>
      <c r="W2807" s="19" t="s">
        <v>415</v>
      </c>
      <c r="X2807" s="19" t="s">
        <v>5543</v>
      </c>
      <c r="Y2807" s="19" t="s">
        <v>1980</v>
      </c>
      <c r="Z2807" s="19" t="s">
        <v>1981</v>
      </c>
      <c r="AA2807" s="46">
        <v>89</v>
      </c>
      <c r="AB2807" s="19" t="s">
        <v>479</v>
      </c>
      <c r="AC2807" s="19" t="s">
        <v>108</v>
      </c>
      <c r="AD2807" s="19" t="s">
        <v>1948</v>
      </c>
      <c r="AE2807" s="19" t="s">
        <v>1949</v>
      </c>
      <c r="AF2807" s="19" t="s">
        <v>1554</v>
      </c>
      <c r="AG2807" s="19" t="s">
        <v>1950</v>
      </c>
      <c r="AH2807" s="19" t="s">
        <v>1499</v>
      </c>
      <c r="AI2807" s="19" t="s">
        <v>1500</v>
      </c>
      <c r="AJ2807" s="45">
        <v>0</v>
      </c>
      <c r="AK2807" s="45">
        <v>0</v>
      </c>
      <c r="AL2807" s="19" t="s">
        <v>1501</v>
      </c>
      <c r="AM2807" s="46">
        <v>27140</v>
      </c>
      <c r="AN2807" s="46">
        <v>18020</v>
      </c>
      <c r="AO2807" s="46">
        <v>9120</v>
      </c>
      <c r="AP2807" s="45">
        <v>158.4</v>
      </c>
      <c r="AQ2807" s="45"/>
      <c r="AR2807" s="45" t="str">
        <f>IFERROR(VLOOKUP(AB2807,'Pedidos marco'!$A$1:$D$10000,4,0)," ")</f>
        <v xml:space="preserve"> </v>
      </c>
      <c r="AS2807" s="45">
        <f t="shared" si="301"/>
        <v>18</v>
      </c>
      <c r="AT2807" s="45" t="str">
        <f t="shared" si="302"/>
        <v>18</v>
      </c>
      <c r="AU2807" s="47">
        <v>18</v>
      </c>
      <c r="AV2807" s="19" t="str">
        <f t="shared" si="303"/>
        <v>04 April</v>
      </c>
      <c r="AW2807" s="19">
        <f t="shared" si="304"/>
        <v>0.44</v>
      </c>
      <c r="AX2807" s="19">
        <f t="shared" si="305"/>
        <v>8.8000000000000007</v>
      </c>
      <c r="AY2807" s="19" t="e">
        <f>VLOOKUP(AG2807,Cías!$A$1:$E$10000,5,0)</f>
        <v>#N/A</v>
      </c>
      <c r="AZ2807" s="19" t="str">
        <f t="shared" si="306"/>
        <v>1022019</v>
      </c>
      <c r="BA2807" s="19" t="str">
        <f t="shared" si="307"/>
        <v>ENRIQUEZ LARA ORLANDO DANILO</v>
      </c>
      <c r="BB2807" s="19" t="e">
        <f>VLOOKUP(AG2807,Cías!$A$1:$E$10000,3,0)</f>
        <v>#N/A</v>
      </c>
      <c r="BC2807" s="19"/>
      <c r="BD2807" s="19"/>
      <c r="BE2807" s="19"/>
      <c r="BF2807" s="19"/>
      <c r="BG2807" s="19"/>
      <c r="BH2807" s="19"/>
      <c r="BI2807" s="19"/>
      <c r="BJ2807" s="19"/>
    </row>
    <row r="2808" spans="1:62" ht="15" x14ac:dyDescent="0.2">
      <c r="A2808" s="19" t="s">
        <v>22575</v>
      </c>
      <c r="B2808" s="19" t="s">
        <v>1479</v>
      </c>
      <c r="C2808" s="43">
        <v>44669</v>
      </c>
      <c r="D2808" s="44">
        <v>0.46250000000000002</v>
      </c>
      <c r="E2808" s="19" t="s">
        <v>22576</v>
      </c>
      <c r="F2808" s="19" t="s">
        <v>22577</v>
      </c>
      <c r="G2808" s="19" t="s">
        <v>22578</v>
      </c>
      <c r="H2808" s="45">
        <v>1635.89</v>
      </c>
      <c r="I2808" s="45">
        <v>1834.17</v>
      </c>
      <c r="J2808" s="19" t="s">
        <v>1560</v>
      </c>
      <c r="K2808" s="19" t="s">
        <v>22579</v>
      </c>
      <c r="L2808" s="19" t="s">
        <v>22580</v>
      </c>
      <c r="M2808" s="19" t="s">
        <v>22581</v>
      </c>
      <c r="N2808" s="19" t="s">
        <v>22575</v>
      </c>
      <c r="O2808" s="19" t="s">
        <v>371</v>
      </c>
      <c r="P2808" s="19" t="s">
        <v>372</v>
      </c>
      <c r="Q2808" s="46">
        <v>240</v>
      </c>
      <c r="R2808" s="19" t="s">
        <v>1544</v>
      </c>
      <c r="S2808" s="19" t="s">
        <v>1712</v>
      </c>
      <c r="T2808" s="19" t="s">
        <v>1713</v>
      </c>
      <c r="U2808" s="19" t="s">
        <v>12078</v>
      </c>
      <c r="V2808" s="19" t="s">
        <v>12079</v>
      </c>
      <c r="W2808" s="19" t="s">
        <v>1829</v>
      </c>
      <c r="X2808" s="19" t="s">
        <v>12080</v>
      </c>
      <c r="Y2808" s="19" t="s">
        <v>1831</v>
      </c>
      <c r="Z2808" s="19" t="s">
        <v>1832</v>
      </c>
      <c r="AA2808" s="46">
        <v>8</v>
      </c>
      <c r="AB2808" s="19" t="s">
        <v>435</v>
      </c>
      <c r="AC2808" s="19" t="s">
        <v>17</v>
      </c>
      <c r="AD2808" s="19" t="s">
        <v>4799</v>
      </c>
      <c r="AE2808" s="19" t="s">
        <v>4800</v>
      </c>
      <c r="AF2808" s="19" t="s">
        <v>1719</v>
      </c>
      <c r="AG2808" s="19" t="s">
        <v>4801</v>
      </c>
      <c r="AH2808" s="19" t="s">
        <v>1499</v>
      </c>
      <c r="AI2808" s="19" t="s">
        <v>1500</v>
      </c>
      <c r="AJ2808" s="45">
        <v>0</v>
      </c>
      <c r="AK2808" s="45">
        <v>0</v>
      </c>
      <c r="AL2808" s="19" t="s">
        <v>1501</v>
      </c>
      <c r="AM2808" s="46">
        <v>19655</v>
      </c>
      <c r="AN2808" s="46">
        <v>12025</v>
      </c>
      <c r="AO2808" s="46">
        <v>7630</v>
      </c>
      <c r="AP2808" s="45">
        <v>21.6</v>
      </c>
      <c r="AQ2808" s="45"/>
      <c r="AR2808" s="45" t="str">
        <f>IFERROR(VLOOKUP(AB2808,'Pedidos marco'!$A$1:$D$10000,4,0)," ")</f>
        <v xml:space="preserve"> </v>
      </c>
      <c r="AS2808" s="45">
        <f t="shared" si="301"/>
        <v>18</v>
      </c>
      <c r="AT2808" s="45" t="str">
        <f t="shared" si="302"/>
        <v>18</v>
      </c>
      <c r="AU2808" s="47">
        <v>12</v>
      </c>
      <c r="AV2808" s="19" t="str">
        <f t="shared" si="303"/>
        <v>04 April</v>
      </c>
      <c r="AW2808" s="19">
        <f t="shared" si="304"/>
        <v>9.0000000000000011E-2</v>
      </c>
      <c r="AX2808" s="19">
        <f t="shared" si="305"/>
        <v>1.8</v>
      </c>
      <c r="AY2808" s="19" t="e">
        <f>VLOOKUP(AG2808,Cías!$A$1:$E$10000,5,0)</f>
        <v>#N/A</v>
      </c>
      <c r="AZ2808" s="19" t="str">
        <f t="shared" si="306"/>
        <v>1013844</v>
      </c>
      <c r="BA2808" s="19" t="str">
        <f t="shared" si="307"/>
        <v>ALQUINGA LUCERO WILTER FABIAN</v>
      </c>
      <c r="BB2808" s="19" t="e">
        <f>VLOOKUP(AG2808,Cías!$A$1:$E$10000,3,0)</f>
        <v>#N/A</v>
      </c>
      <c r="BC2808" s="19"/>
      <c r="BD2808" s="19"/>
      <c r="BE2808" s="19"/>
      <c r="BF2808" s="19"/>
      <c r="BG2808" s="19"/>
      <c r="BH2808" s="19"/>
      <c r="BI2808" s="19"/>
      <c r="BJ2808" s="19"/>
    </row>
    <row r="2809" spans="1:62" ht="15" x14ac:dyDescent="0.2">
      <c r="A2809" s="19" t="s">
        <v>22575</v>
      </c>
      <c r="B2809" s="19" t="s">
        <v>1479</v>
      </c>
      <c r="C2809" s="43">
        <v>44669</v>
      </c>
      <c r="D2809" s="44">
        <v>0.46250000000000002</v>
      </c>
      <c r="E2809" s="19" t="s">
        <v>22582</v>
      </c>
      <c r="F2809" s="19" t="s">
        <v>22583</v>
      </c>
      <c r="G2809" s="19" t="s">
        <v>22584</v>
      </c>
      <c r="H2809" s="45">
        <v>1619.34</v>
      </c>
      <c r="I2809" s="45">
        <v>1815.61</v>
      </c>
      <c r="J2809" s="19" t="s">
        <v>1560</v>
      </c>
      <c r="K2809" s="19" t="s">
        <v>22579</v>
      </c>
      <c r="L2809" s="19" t="s">
        <v>22585</v>
      </c>
      <c r="M2809" s="19" t="s">
        <v>22586</v>
      </c>
      <c r="N2809" s="19" t="s">
        <v>22575</v>
      </c>
      <c r="O2809" s="19" t="s">
        <v>367</v>
      </c>
      <c r="P2809" s="19" t="s">
        <v>368</v>
      </c>
      <c r="Q2809" s="46">
        <v>240</v>
      </c>
      <c r="R2809" s="19" t="s">
        <v>1544</v>
      </c>
      <c r="S2809" s="19" t="s">
        <v>1712</v>
      </c>
      <c r="T2809" s="19" t="s">
        <v>1713</v>
      </c>
      <c r="U2809" s="19" t="s">
        <v>12078</v>
      </c>
      <c r="V2809" s="19" t="s">
        <v>12079</v>
      </c>
      <c r="W2809" s="19" t="s">
        <v>1829</v>
      </c>
      <c r="X2809" s="19" t="s">
        <v>12080</v>
      </c>
      <c r="Y2809" s="19" t="s">
        <v>1831</v>
      </c>
      <c r="Z2809" s="19" t="s">
        <v>1832</v>
      </c>
      <c r="AA2809" s="46">
        <v>8</v>
      </c>
      <c r="AB2809" s="19" t="s">
        <v>435</v>
      </c>
      <c r="AC2809" s="19" t="s">
        <v>17</v>
      </c>
      <c r="AD2809" s="19" t="s">
        <v>4799</v>
      </c>
      <c r="AE2809" s="19" t="s">
        <v>4800</v>
      </c>
      <c r="AF2809" s="19" t="s">
        <v>1719</v>
      </c>
      <c r="AG2809" s="19" t="s">
        <v>4801</v>
      </c>
      <c r="AH2809" s="19" t="s">
        <v>1499</v>
      </c>
      <c r="AI2809" s="19" t="s">
        <v>1500</v>
      </c>
      <c r="AJ2809" s="45">
        <v>0</v>
      </c>
      <c r="AK2809" s="45">
        <v>0</v>
      </c>
      <c r="AL2809" s="19" t="s">
        <v>1501</v>
      </c>
      <c r="AM2809" s="46">
        <v>19655</v>
      </c>
      <c r="AN2809" s="46">
        <v>12025</v>
      </c>
      <c r="AO2809" s="46">
        <v>7630</v>
      </c>
      <c r="AP2809" s="45">
        <v>21.6</v>
      </c>
      <c r="AQ2809" s="45"/>
      <c r="AR2809" s="45" t="str">
        <f>IFERROR(VLOOKUP(AB2809,'Pedidos marco'!$A$1:$D$10000,4,0)," ")</f>
        <v xml:space="preserve"> </v>
      </c>
      <c r="AS2809" s="45">
        <f t="shared" si="301"/>
        <v>18</v>
      </c>
      <c r="AT2809" s="45" t="str">
        <f t="shared" si="302"/>
        <v>18</v>
      </c>
      <c r="AU2809" s="47">
        <v>12</v>
      </c>
      <c r="AV2809" s="19" t="str">
        <f t="shared" si="303"/>
        <v>04 April</v>
      </c>
      <c r="AW2809" s="19">
        <f t="shared" si="304"/>
        <v>9.0000000000000011E-2</v>
      </c>
      <c r="AX2809" s="19">
        <f t="shared" si="305"/>
        <v>1.8</v>
      </c>
      <c r="AY2809" s="19" t="e">
        <f>VLOOKUP(AG2809,Cías!$A$1:$E$10000,5,0)</f>
        <v>#N/A</v>
      </c>
      <c r="AZ2809" s="19" t="str">
        <f t="shared" si="306"/>
        <v>1013844</v>
      </c>
      <c r="BA2809" s="19" t="str">
        <f t="shared" si="307"/>
        <v>ALQUINGA LUCERO WILTER FABIAN</v>
      </c>
      <c r="BB2809" s="19" t="e">
        <f>VLOOKUP(AG2809,Cías!$A$1:$E$10000,3,0)</f>
        <v>#N/A</v>
      </c>
      <c r="BC2809" s="19"/>
      <c r="BD2809" s="19"/>
      <c r="BE2809" s="19"/>
      <c r="BF2809" s="19"/>
      <c r="BG2809" s="19"/>
      <c r="BH2809" s="19"/>
      <c r="BI2809" s="19"/>
      <c r="BJ2809" s="19"/>
    </row>
    <row r="2810" spans="1:62" ht="15" x14ac:dyDescent="0.2">
      <c r="A2810" s="19" t="s">
        <v>22587</v>
      </c>
      <c r="B2810" s="19" t="s">
        <v>1479</v>
      </c>
      <c r="C2810" s="43">
        <v>44669</v>
      </c>
      <c r="D2810" s="44">
        <v>0.46666666666667</v>
      </c>
      <c r="E2810" s="19" t="s">
        <v>22588</v>
      </c>
      <c r="F2810" s="19" t="s">
        <v>22589</v>
      </c>
      <c r="G2810" s="19" t="s">
        <v>22590</v>
      </c>
      <c r="H2810" s="45">
        <v>1408</v>
      </c>
      <c r="I2810" s="45">
        <v>1578.66</v>
      </c>
      <c r="J2810" s="19" t="s">
        <v>1560</v>
      </c>
      <c r="K2810" s="19" t="s">
        <v>22591</v>
      </c>
      <c r="L2810" s="19" t="s">
        <v>22592</v>
      </c>
      <c r="M2810" s="19" t="s">
        <v>22593</v>
      </c>
      <c r="N2810" s="19" t="s">
        <v>22587</v>
      </c>
      <c r="O2810" s="19" t="s">
        <v>371</v>
      </c>
      <c r="P2810" s="19" t="s">
        <v>372</v>
      </c>
      <c r="Q2810" s="46">
        <v>200</v>
      </c>
      <c r="R2810" s="19" t="s">
        <v>1544</v>
      </c>
      <c r="S2810" s="19" t="s">
        <v>4723</v>
      </c>
      <c r="T2810" s="19" t="s">
        <v>4724</v>
      </c>
      <c r="U2810" s="19" t="s">
        <v>4725</v>
      </c>
      <c r="V2810" s="19" t="s">
        <v>4726</v>
      </c>
      <c r="W2810" s="19" t="s">
        <v>1829</v>
      </c>
      <c r="X2810" s="19" t="s">
        <v>4727</v>
      </c>
      <c r="Y2810" s="19" t="s">
        <v>1831</v>
      </c>
      <c r="Z2810" s="19" t="s">
        <v>1832</v>
      </c>
      <c r="AA2810" s="46">
        <v>8</v>
      </c>
      <c r="AB2810" s="19" t="s">
        <v>543</v>
      </c>
      <c r="AC2810" s="19" t="s">
        <v>238</v>
      </c>
      <c r="AD2810" s="19" t="s">
        <v>6280</v>
      </c>
      <c r="AE2810" s="19" t="s">
        <v>6281</v>
      </c>
      <c r="AF2810" s="19" t="s">
        <v>1554</v>
      </c>
      <c r="AG2810" s="19" t="s">
        <v>6282</v>
      </c>
      <c r="AH2810" s="19" t="s">
        <v>1499</v>
      </c>
      <c r="AI2810" s="19" t="s">
        <v>1500</v>
      </c>
      <c r="AJ2810" s="45">
        <v>0</v>
      </c>
      <c r="AK2810" s="45">
        <v>0</v>
      </c>
      <c r="AL2810" s="19" t="s">
        <v>1501</v>
      </c>
      <c r="AM2810" s="46">
        <v>14501.666999999999</v>
      </c>
      <c r="AN2810" s="46">
        <v>10016.666999999999</v>
      </c>
      <c r="AO2810" s="46">
        <v>4485</v>
      </c>
      <c r="AP2810" s="45">
        <v>18</v>
      </c>
      <c r="AQ2810" s="45"/>
      <c r="AR2810" s="45" t="str">
        <f>IFERROR(VLOOKUP(AB2810,'Pedidos marco'!$A$1:$D$10000,4,0)," ")</f>
        <v xml:space="preserve"> </v>
      </c>
      <c r="AS2810" s="45">
        <f t="shared" si="301"/>
        <v>18</v>
      </c>
      <c r="AT2810" s="45" t="str">
        <f t="shared" si="302"/>
        <v>18</v>
      </c>
      <c r="AU2810" s="47">
        <v>10</v>
      </c>
      <c r="AV2810" s="19" t="str">
        <f t="shared" si="303"/>
        <v>04 April</v>
      </c>
      <c r="AW2810" s="19">
        <f t="shared" si="304"/>
        <v>0.09</v>
      </c>
      <c r="AX2810" s="19">
        <f t="shared" si="305"/>
        <v>1.8</v>
      </c>
      <c r="AY2810" s="19" t="e">
        <f>VLOOKUP(AG2810,Cías!$A$1:$E$10000,5,0)</f>
        <v>#N/A</v>
      </c>
      <c r="AZ2810" s="19" t="str">
        <f t="shared" si="306"/>
        <v>1014267</v>
      </c>
      <c r="BA2810" s="19" t="str">
        <f t="shared" si="307"/>
        <v>PILLAJO GUATEMAL VICTOR JULIO</v>
      </c>
      <c r="BB2810" s="19" t="e">
        <f>VLOOKUP(AG2810,Cías!$A$1:$E$10000,3,0)</f>
        <v>#N/A</v>
      </c>
      <c r="BC2810" s="19"/>
      <c r="BD2810" s="19"/>
      <c r="BE2810" s="19"/>
      <c r="BF2810" s="19"/>
      <c r="BG2810" s="19"/>
      <c r="BH2810" s="19"/>
      <c r="BI2810" s="19"/>
      <c r="BJ2810" s="19"/>
    </row>
    <row r="2811" spans="1:62" ht="15" x14ac:dyDescent="0.2">
      <c r="A2811" s="19" t="s">
        <v>22587</v>
      </c>
      <c r="B2811" s="19" t="s">
        <v>1479</v>
      </c>
      <c r="C2811" s="43">
        <v>44669</v>
      </c>
      <c r="D2811" s="44">
        <v>0.46666666666667</v>
      </c>
      <c r="E2811" s="19" t="s">
        <v>22594</v>
      </c>
      <c r="F2811" s="19" t="s">
        <v>22595</v>
      </c>
      <c r="G2811" s="19" t="s">
        <v>22596</v>
      </c>
      <c r="H2811" s="45">
        <v>1115.2</v>
      </c>
      <c r="I2811" s="45">
        <v>1250.3699999999999</v>
      </c>
      <c r="J2811" s="19" t="s">
        <v>1560</v>
      </c>
      <c r="K2811" s="19" t="s">
        <v>22597</v>
      </c>
      <c r="L2811" s="19" t="s">
        <v>22598</v>
      </c>
      <c r="M2811" s="19" t="s">
        <v>22599</v>
      </c>
      <c r="N2811" s="19" t="s">
        <v>22587</v>
      </c>
      <c r="O2811" s="19" t="s">
        <v>367</v>
      </c>
      <c r="P2811" s="19" t="s">
        <v>368</v>
      </c>
      <c r="Q2811" s="46">
        <v>160</v>
      </c>
      <c r="R2811" s="19" t="s">
        <v>1544</v>
      </c>
      <c r="S2811" s="19" t="s">
        <v>4723</v>
      </c>
      <c r="T2811" s="19" t="s">
        <v>4724</v>
      </c>
      <c r="U2811" s="19" t="s">
        <v>4725</v>
      </c>
      <c r="V2811" s="19" t="s">
        <v>4726</v>
      </c>
      <c r="W2811" s="19" t="s">
        <v>1829</v>
      </c>
      <c r="X2811" s="19" t="s">
        <v>4727</v>
      </c>
      <c r="Y2811" s="19" t="s">
        <v>1831</v>
      </c>
      <c r="Z2811" s="19" t="s">
        <v>1832</v>
      </c>
      <c r="AA2811" s="46">
        <v>8</v>
      </c>
      <c r="AB2811" s="19" t="s">
        <v>543</v>
      </c>
      <c r="AC2811" s="19" t="s">
        <v>238</v>
      </c>
      <c r="AD2811" s="19" t="s">
        <v>6280</v>
      </c>
      <c r="AE2811" s="19" t="s">
        <v>6281</v>
      </c>
      <c r="AF2811" s="19" t="s">
        <v>1554</v>
      </c>
      <c r="AG2811" s="19" t="s">
        <v>6282</v>
      </c>
      <c r="AH2811" s="19" t="s">
        <v>1499</v>
      </c>
      <c r="AI2811" s="19" t="s">
        <v>1500</v>
      </c>
      <c r="AJ2811" s="45">
        <v>0</v>
      </c>
      <c r="AK2811" s="45">
        <v>0</v>
      </c>
      <c r="AL2811" s="19" t="s">
        <v>1501</v>
      </c>
      <c r="AM2811" s="46">
        <v>12498.333000000001</v>
      </c>
      <c r="AN2811" s="46">
        <v>8013.3329999999996</v>
      </c>
      <c r="AO2811" s="46">
        <v>4485</v>
      </c>
      <c r="AP2811" s="45">
        <v>14.4</v>
      </c>
      <c r="AQ2811" s="45"/>
      <c r="AR2811" s="45" t="str">
        <f>IFERROR(VLOOKUP(AB2811,'Pedidos marco'!$A$1:$D$10000,4,0)," ")</f>
        <v xml:space="preserve"> </v>
      </c>
      <c r="AS2811" s="45">
        <f t="shared" si="301"/>
        <v>18</v>
      </c>
      <c r="AT2811" s="45" t="str">
        <f t="shared" si="302"/>
        <v>18</v>
      </c>
      <c r="AU2811" s="47">
        <v>8</v>
      </c>
      <c r="AV2811" s="19" t="str">
        <f t="shared" si="303"/>
        <v>04 April</v>
      </c>
      <c r="AW2811" s="19">
        <f t="shared" si="304"/>
        <v>0.09</v>
      </c>
      <c r="AX2811" s="19">
        <f t="shared" si="305"/>
        <v>1.8</v>
      </c>
      <c r="AY2811" s="19" t="e">
        <f>VLOOKUP(AG2811,Cías!$A$1:$E$10000,5,0)</f>
        <v>#N/A</v>
      </c>
      <c r="AZ2811" s="19" t="str">
        <f t="shared" si="306"/>
        <v>1014267</v>
      </c>
      <c r="BA2811" s="19" t="str">
        <f t="shared" si="307"/>
        <v>PILLAJO GUATEMAL VICTOR JULIO</v>
      </c>
      <c r="BB2811" s="19" t="e">
        <f>VLOOKUP(AG2811,Cías!$A$1:$E$10000,3,0)</f>
        <v>#N/A</v>
      </c>
      <c r="BC2811" s="19"/>
      <c r="BD2811" s="19"/>
      <c r="BE2811" s="19"/>
      <c r="BF2811" s="19"/>
      <c r="BG2811" s="19"/>
      <c r="BH2811" s="19"/>
      <c r="BI2811" s="19"/>
      <c r="BJ2811" s="19"/>
    </row>
    <row r="2812" spans="1:62" ht="15" x14ac:dyDescent="0.2">
      <c r="A2812" s="19" t="s">
        <v>22600</v>
      </c>
      <c r="B2812" s="19" t="s">
        <v>1479</v>
      </c>
      <c r="C2812" s="43">
        <v>44669</v>
      </c>
      <c r="D2812" s="44">
        <v>0.46736111111111001</v>
      </c>
      <c r="E2812" s="19" t="s">
        <v>22601</v>
      </c>
      <c r="F2812" s="19" t="s">
        <v>22602</v>
      </c>
      <c r="G2812" s="19" t="s">
        <v>22603</v>
      </c>
      <c r="H2812" s="45">
        <v>3082.66</v>
      </c>
      <c r="I2812" s="45">
        <v>3456.3</v>
      </c>
      <c r="J2812" s="19" t="s">
        <v>1560</v>
      </c>
      <c r="K2812" s="19" t="s">
        <v>22604</v>
      </c>
      <c r="L2812" s="19" t="s">
        <v>22605</v>
      </c>
      <c r="M2812" s="19" t="s">
        <v>22606</v>
      </c>
      <c r="N2812" s="19" t="s">
        <v>22600</v>
      </c>
      <c r="O2812" s="19" t="s">
        <v>1603</v>
      </c>
      <c r="P2812" s="19" t="s">
        <v>1604</v>
      </c>
      <c r="Q2812" s="46">
        <v>480</v>
      </c>
      <c r="R2812" s="19" t="s">
        <v>1544</v>
      </c>
      <c r="S2812" s="19" t="s">
        <v>4115</v>
      </c>
      <c r="T2812" s="19" t="s">
        <v>4116</v>
      </c>
      <c r="U2812" s="19" t="s">
        <v>4117</v>
      </c>
      <c r="V2812" s="19" t="s">
        <v>2126</v>
      </c>
      <c r="W2812" s="19" t="s">
        <v>3607</v>
      </c>
      <c r="X2812" s="19" t="s">
        <v>4118</v>
      </c>
      <c r="Y2812" s="19" t="s">
        <v>3921</v>
      </c>
      <c r="Z2812" s="19" t="s">
        <v>3922</v>
      </c>
      <c r="AA2812" s="46">
        <v>524</v>
      </c>
      <c r="AB2812" s="19" t="s">
        <v>520</v>
      </c>
      <c r="AC2812" s="19" t="s">
        <v>192</v>
      </c>
      <c r="AD2812" s="19" t="s">
        <v>9821</v>
      </c>
      <c r="AE2812" s="19" t="s">
        <v>9822</v>
      </c>
      <c r="AF2812" s="19" t="s">
        <v>1719</v>
      </c>
      <c r="AG2812" s="19" t="s">
        <v>9823</v>
      </c>
      <c r="AH2812" s="19" t="s">
        <v>1594</v>
      </c>
      <c r="AI2812" s="19" t="s">
        <v>1595</v>
      </c>
      <c r="AJ2812" s="45">
        <v>0.05</v>
      </c>
      <c r="AK2812" s="45">
        <v>24</v>
      </c>
      <c r="AL2812" s="19" t="s">
        <v>1501</v>
      </c>
      <c r="AM2812" s="46">
        <v>39870</v>
      </c>
      <c r="AN2812" s="46">
        <v>24010</v>
      </c>
      <c r="AO2812" s="46">
        <v>15860</v>
      </c>
      <c r="AP2812" s="45">
        <v>624</v>
      </c>
      <c r="AQ2812" s="45"/>
      <c r="AR2812" s="45" t="str">
        <f>IFERROR(VLOOKUP(AB2812,'Pedidos marco'!$A$1:$D$10000,4,0)," ")</f>
        <v xml:space="preserve"> </v>
      </c>
      <c r="AS2812" s="45">
        <f t="shared" si="301"/>
        <v>18</v>
      </c>
      <c r="AT2812" s="45" t="str">
        <f t="shared" si="302"/>
        <v>18</v>
      </c>
      <c r="AU2812" s="47">
        <v>24</v>
      </c>
      <c r="AV2812" s="19" t="str">
        <f t="shared" si="303"/>
        <v>04 April</v>
      </c>
      <c r="AW2812" s="19">
        <f t="shared" si="304"/>
        <v>1.3</v>
      </c>
      <c r="AX2812" s="19">
        <f t="shared" si="305"/>
        <v>26</v>
      </c>
      <c r="AY2812" s="19" t="e">
        <f>VLOOKUP(AG2812,Cías!$A$1:$E$10000,5,0)</f>
        <v>#N/A</v>
      </c>
      <c r="AZ2812" s="19" t="str">
        <f t="shared" si="306"/>
        <v>1013949</v>
      </c>
      <c r="BA2812" s="19" t="str">
        <f t="shared" si="307"/>
        <v>MEDIAVILLA FLORES WILSON PATRICIO</v>
      </c>
      <c r="BB2812" s="19" t="e">
        <f>VLOOKUP(AG2812,Cías!$A$1:$E$10000,3,0)</f>
        <v>#N/A</v>
      </c>
      <c r="BC2812" s="19"/>
      <c r="BD2812" s="19"/>
      <c r="BE2812" s="19"/>
      <c r="BF2812" s="19"/>
      <c r="BG2812" s="19"/>
      <c r="BH2812" s="19"/>
      <c r="BI2812" s="19"/>
      <c r="BJ2812" s="19"/>
    </row>
    <row r="2813" spans="1:62" ht="15" x14ac:dyDescent="0.2">
      <c r="A2813" s="19" t="s">
        <v>22607</v>
      </c>
      <c r="B2813" s="19" t="s">
        <v>1479</v>
      </c>
      <c r="C2813" s="43">
        <v>44669</v>
      </c>
      <c r="D2813" s="44">
        <v>0.46944444444444</v>
      </c>
      <c r="E2813" s="19" t="s">
        <v>22608</v>
      </c>
      <c r="F2813" s="19" t="s">
        <v>22609</v>
      </c>
      <c r="G2813" s="19" t="s">
        <v>22610</v>
      </c>
      <c r="H2813" s="45">
        <v>2484</v>
      </c>
      <c r="I2813" s="45">
        <v>2785.08</v>
      </c>
      <c r="J2813" s="19" t="s">
        <v>1560</v>
      </c>
      <c r="K2813" s="19" t="s">
        <v>22611</v>
      </c>
      <c r="L2813" s="19" t="s">
        <v>22612</v>
      </c>
      <c r="M2813" s="19" t="s">
        <v>22613</v>
      </c>
      <c r="N2813" s="19" t="s">
        <v>22607</v>
      </c>
      <c r="O2813" s="19" t="s">
        <v>367</v>
      </c>
      <c r="P2813" s="19" t="s">
        <v>368</v>
      </c>
      <c r="Q2813" s="46">
        <v>360</v>
      </c>
      <c r="R2813" s="19" t="s">
        <v>1544</v>
      </c>
      <c r="S2813" s="19" t="s">
        <v>1825</v>
      </c>
      <c r="T2813" s="19" t="s">
        <v>1826</v>
      </c>
      <c r="U2813" s="19" t="s">
        <v>5866</v>
      </c>
      <c r="V2813" s="19" t="s">
        <v>5867</v>
      </c>
      <c r="W2813" s="19" t="s">
        <v>1627</v>
      </c>
      <c r="X2813" s="19" t="s">
        <v>5868</v>
      </c>
      <c r="Y2813" s="19" t="s">
        <v>1629</v>
      </c>
      <c r="Z2813" s="19" t="s">
        <v>1630</v>
      </c>
      <c r="AA2813" s="46">
        <v>40</v>
      </c>
      <c r="AB2813" s="19" t="s">
        <v>571</v>
      </c>
      <c r="AC2813" s="19" t="s">
        <v>295</v>
      </c>
      <c r="AD2813" s="19" t="s">
        <v>5206</v>
      </c>
      <c r="AE2813" s="19" t="s">
        <v>1481</v>
      </c>
      <c r="AF2813" s="19" t="s">
        <v>1554</v>
      </c>
      <c r="AG2813" s="19" t="s">
        <v>5207</v>
      </c>
      <c r="AH2813" s="19" t="s">
        <v>1499</v>
      </c>
      <c r="AI2813" s="19" t="s">
        <v>1500</v>
      </c>
      <c r="AJ2813" s="45">
        <v>0</v>
      </c>
      <c r="AK2813" s="45">
        <v>0</v>
      </c>
      <c r="AL2813" s="19" t="s">
        <v>1501</v>
      </c>
      <c r="AM2813" s="46">
        <v>26910</v>
      </c>
      <c r="AN2813" s="46">
        <v>18030</v>
      </c>
      <c r="AO2813" s="46">
        <v>8880</v>
      </c>
      <c r="AP2813" s="45">
        <v>75.599999999999994</v>
      </c>
      <c r="AQ2813" s="45"/>
      <c r="AR2813" s="45" t="str">
        <f>IFERROR(VLOOKUP(AB2813,'Pedidos marco'!$A$1:$D$10000,4,0)," ")</f>
        <v xml:space="preserve"> </v>
      </c>
      <c r="AS2813" s="45">
        <f t="shared" si="301"/>
        <v>18</v>
      </c>
      <c r="AT2813" s="45" t="str">
        <f t="shared" si="302"/>
        <v>18</v>
      </c>
      <c r="AU2813" s="47">
        <v>18</v>
      </c>
      <c r="AV2813" s="19" t="str">
        <f t="shared" si="303"/>
        <v>04 April</v>
      </c>
      <c r="AW2813" s="19">
        <f t="shared" si="304"/>
        <v>0.21</v>
      </c>
      <c r="AX2813" s="19">
        <f t="shared" si="305"/>
        <v>4.1999999999999993</v>
      </c>
      <c r="AY2813" s="19" t="e">
        <f>VLOOKUP(AG2813,Cías!$A$1:$E$10000,5,0)</f>
        <v>#N/A</v>
      </c>
      <c r="AZ2813" s="19" t="str">
        <f t="shared" si="306"/>
        <v>1014100</v>
      </c>
      <c r="BA2813" s="19" t="str">
        <f t="shared" si="307"/>
        <v>SIGUENZA PARRA FROILAN ALEJANDRO</v>
      </c>
      <c r="BB2813" s="19" t="e">
        <f>VLOOKUP(AG2813,Cías!$A$1:$E$10000,3,0)</f>
        <v>#N/A</v>
      </c>
      <c r="BC2813" s="19"/>
      <c r="BD2813" s="19"/>
      <c r="BE2813" s="19"/>
      <c r="BF2813" s="19"/>
      <c r="BG2813" s="19"/>
      <c r="BH2813" s="19"/>
      <c r="BI2813" s="19"/>
      <c r="BJ2813" s="19"/>
    </row>
    <row r="2814" spans="1:62" ht="15" x14ac:dyDescent="0.2">
      <c r="A2814" s="19" t="s">
        <v>22614</v>
      </c>
      <c r="B2814" s="19" t="s">
        <v>1479</v>
      </c>
      <c r="C2814" s="43">
        <v>44669</v>
      </c>
      <c r="D2814" s="44">
        <v>0.47083333333333</v>
      </c>
      <c r="E2814" s="19" t="s">
        <v>22615</v>
      </c>
      <c r="F2814" s="19" t="s">
        <v>22616</v>
      </c>
      <c r="G2814" s="19" t="s">
        <v>22617</v>
      </c>
      <c r="H2814" s="45">
        <v>3278.88</v>
      </c>
      <c r="I2814" s="45">
        <v>3676.31</v>
      </c>
      <c r="J2814" s="19" t="s">
        <v>1560</v>
      </c>
      <c r="K2814" s="19" t="s">
        <v>22618</v>
      </c>
      <c r="L2814" s="19" t="s">
        <v>22619</v>
      </c>
      <c r="M2814" s="19" t="s">
        <v>22620</v>
      </c>
      <c r="N2814" s="19" t="s">
        <v>22614</v>
      </c>
      <c r="O2814" s="19" t="s">
        <v>367</v>
      </c>
      <c r="P2814" s="19" t="s">
        <v>368</v>
      </c>
      <c r="Q2814" s="46">
        <v>480</v>
      </c>
      <c r="R2814" s="19" t="s">
        <v>1544</v>
      </c>
      <c r="S2814" s="19" t="s">
        <v>3650</v>
      </c>
      <c r="T2814" s="19" t="s">
        <v>3651</v>
      </c>
      <c r="U2814" s="19" t="s">
        <v>3652</v>
      </c>
      <c r="V2814" s="19" t="s">
        <v>3653</v>
      </c>
      <c r="W2814" s="19" t="s">
        <v>1865</v>
      </c>
      <c r="X2814" s="19" t="s">
        <v>3654</v>
      </c>
      <c r="Y2814" s="19" t="s">
        <v>1867</v>
      </c>
      <c r="Z2814" s="19" t="s">
        <v>1868</v>
      </c>
      <c r="AA2814" s="46">
        <v>30</v>
      </c>
      <c r="AB2814" s="19" t="s">
        <v>587</v>
      </c>
      <c r="AC2814" s="19" t="s">
        <v>331</v>
      </c>
      <c r="AD2814" s="19" t="s">
        <v>4957</v>
      </c>
      <c r="AE2814" s="19" t="s">
        <v>4958</v>
      </c>
      <c r="AF2814" s="19" t="s">
        <v>1719</v>
      </c>
      <c r="AG2814" s="19" t="s">
        <v>4959</v>
      </c>
      <c r="AH2814" s="19" t="s">
        <v>1594</v>
      </c>
      <c r="AI2814" s="19" t="s">
        <v>1595</v>
      </c>
      <c r="AJ2814" s="45">
        <v>0.05</v>
      </c>
      <c r="AK2814" s="45">
        <v>24</v>
      </c>
      <c r="AL2814" s="19" t="s">
        <v>1501</v>
      </c>
      <c r="AM2814" s="46">
        <v>39220</v>
      </c>
      <c r="AN2814" s="46">
        <v>24070</v>
      </c>
      <c r="AO2814" s="46">
        <v>15150</v>
      </c>
      <c r="AP2814" s="45">
        <v>91.2</v>
      </c>
      <c r="AQ2814" s="45"/>
      <c r="AR2814" s="45" t="str">
        <f>IFERROR(VLOOKUP(AB2814,'Pedidos marco'!$A$1:$D$10000,4,0)," ")</f>
        <v xml:space="preserve"> </v>
      </c>
      <c r="AS2814" s="45">
        <f t="shared" si="301"/>
        <v>18</v>
      </c>
      <c r="AT2814" s="45" t="str">
        <f t="shared" si="302"/>
        <v>18</v>
      </c>
      <c r="AU2814" s="47">
        <v>24</v>
      </c>
      <c r="AV2814" s="19" t="str">
        <f t="shared" si="303"/>
        <v>04 April</v>
      </c>
      <c r="AW2814" s="19">
        <f t="shared" si="304"/>
        <v>0.19</v>
      </c>
      <c r="AX2814" s="19">
        <f t="shared" si="305"/>
        <v>3.8000000000000003</v>
      </c>
      <c r="AY2814" s="19" t="e">
        <f>VLOOKUP(AG2814,Cías!$A$1:$E$10000,5,0)</f>
        <v>#N/A</v>
      </c>
      <c r="AZ2814" s="19" t="str">
        <f t="shared" si="306"/>
        <v>1021893</v>
      </c>
      <c r="BA2814" s="19" t="str">
        <f t="shared" si="307"/>
        <v>VELASTEGUI ROMO LENIN ALEXANDER</v>
      </c>
      <c r="BB2814" s="19" t="e">
        <f>VLOOKUP(AG2814,Cías!$A$1:$E$10000,3,0)</f>
        <v>#N/A</v>
      </c>
      <c r="BC2814" s="19"/>
      <c r="BD2814" s="19"/>
      <c r="BE2814" s="19"/>
      <c r="BF2814" s="19"/>
      <c r="BG2814" s="19"/>
      <c r="BH2814" s="19"/>
      <c r="BI2814" s="19"/>
      <c r="BJ2814" s="19"/>
    </row>
    <row r="2815" spans="1:62" ht="15" x14ac:dyDescent="0.2">
      <c r="A2815" s="19" t="s">
        <v>22621</v>
      </c>
      <c r="B2815" s="19" t="s">
        <v>1479</v>
      </c>
      <c r="C2815" s="43">
        <v>44669</v>
      </c>
      <c r="D2815" s="44">
        <v>0.47152777777777999</v>
      </c>
      <c r="E2815" s="19" t="s">
        <v>22622</v>
      </c>
      <c r="F2815" s="19" t="s">
        <v>22623</v>
      </c>
      <c r="G2815" s="19" t="s">
        <v>22624</v>
      </c>
      <c r="H2815" s="45">
        <v>2484</v>
      </c>
      <c r="I2815" s="45">
        <v>2785.08</v>
      </c>
      <c r="J2815" s="19" t="s">
        <v>1560</v>
      </c>
      <c r="K2815" s="19" t="s">
        <v>22625</v>
      </c>
      <c r="L2815" s="19" t="s">
        <v>22626</v>
      </c>
      <c r="M2815" s="19" t="s">
        <v>22627</v>
      </c>
      <c r="N2815" s="19" t="s">
        <v>22621</v>
      </c>
      <c r="O2815" s="19" t="s">
        <v>367</v>
      </c>
      <c r="P2815" s="19" t="s">
        <v>368</v>
      </c>
      <c r="Q2815" s="46">
        <v>360</v>
      </c>
      <c r="R2815" s="19" t="s">
        <v>1544</v>
      </c>
      <c r="S2815" s="19" t="s">
        <v>1825</v>
      </c>
      <c r="T2815" s="19" t="s">
        <v>1826</v>
      </c>
      <c r="U2815" s="19" t="s">
        <v>7736</v>
      </c>
      <c r="V2815" s="19" t="s">
        <v>7737</v>
      </c>
      <c r="W2815" s="19" t="s">
        <v>1829</v>
      </c>
      <c r="X2815" s="19" t="s">
        <v>7738</v>
      </c>
      <c r="Y2815" s="19" t="s">
        <v>1831</v>
      </c>
      <c r="Z2815" s="19" t="s">
        <v>1832</v>
      </c>
      <c r="AA2815" s="46">
        <v>8</v>
      </c>
      <c r="AB2815" s="19" t="s">
        <v>569</v>
      </c>
      <c r="AC2815" s="19" t="s">
        <v>291</v>
      </c>
      <c r="AD2815" s="19" t="s">
        <v>3867</v>
      </c>
      <c r="AE2815" s="19" t="s">
        <v>3868</v>
      </c>
      <c r="AF2815" s="19" t="s">
        <v>1554</v>
      </c>
      <c r="AG2815" s="19" t="s">
        <v>3869</v>
      </c>
      <c r="AH2815" s="19" t="s">
        <v>1499</v>
      </c>
      <c r="AI2815" s="19" t="s">
        <v>1500</v>
      </c>
      <c r="AJ2815" s="45">
        <v>0</v>
      </c>
      <c r="AK2815" s="45">
        <v>0</v>
      </c>
      <c r="AL2815" s="19" t="s">
        <v>1501</v>
      </c>
      <c r="AM2815" s="46">
        <v>26980</v>
      </c>
      <c r="AN2815" s="46">
        <v>18010</v>
      </c>
      <c r="AO2815" s="46">
        <v>8970</v>
      </c>
      <c r="AP2815" s="45">
        <v>32.4</v>
      </c>
      <c r="AQ2815" s="45"/>
      <c r="AR2815" s="45" t="str">
        <f>IFERROR(VLOOKUP(AB2815,'Pedidos marco'!$A$1:$D$10000,4,0)," ")</f>
        <v xml:space="preserve"> </v>
      </c>
      <c r="AS2815" s="45">
        <f t="shared" si="301"/>
        <v>18</v>
      </c>
      <c r="AT2815" s="45" t="str">
        <f t="shared" si="302"/>
        <v>18</v>
      </c>
      <c r="AU2815" s="47">
        <v>18</v>
      </c>
      <c r="AV2815" s="19" t="str">
        <f t="shared" si="303"/>
        <v>04 April</v>
      </c>
      <c r="AW2815" s="19">
        <f t="shared" si="304"/>
        <v>0.09</v>
      </c>
      <c r="AX2815" s="19">
        <f t="shared" si="305"/>
        <v>1.7999999999999998</v>
      </c>
      <c r="AY2815" s="19" t="e">
        <f>VLOOKUP(AG2815,Cías!$A$1:$E$10000,5,0)</f>
        <v>#N/A</v>
      </c>
      <c r="AZ2815" s="19" t="str">
        <f t="shared" si="306"/>
        <v>1013262</v>
      </c>
      <c r="BA2815" s="19" t="str">
        <f t="shared" si="307"/>
        <v>SEGOVIA ERAZO PATRICIA ALEXANDRA</v>
      </c>
      <c r="BB2815" s="19" t="e">
        <f>VLOOKUP(AG2815,Cías!$A$1:$E$10000,3,0)</f>
        <v>#N/A</v>
      </c>
      <c r="BC2815" s="19"/>
      <c r="BD2815" s="19"/>
      <c r="BE2815" s="19"/>
      <c r="BF2815" s="19"/>
      <c r="BG2815" s="19"/>
      <c r="BH2815" s="19"/>
      <c r="BI2815" s="19"/>
      <c r="BJ2815" s="19"/>
    </row>
    <row r="2816" spans="1:62" ht="15" x14ac:dyDescent="0.2">
      <c r="A2816" s="19" t="s">
        <v>22628</v>
      </c>
      <c r="B2816" s="19" t="s">
        <v>1479</v>
      </c>
      <c r="C2816" s="43">
        <v>44669</v>
      </c>
      <c r="D2816" s="44">
        <v>0.47430555555555998</v>
      </c>
      <c r="E2816" s="19" t="s">
        <v>22629</v>
      </c>
      <c r="F2816" s="19" t="s">
        <v>22630</v>
      </c>
      <c r="G2816" s="19" t="s">
        <v>22631</v>
      </c>
      <c r="H2816" s="45">
        <v>1084.8</v>
      </c>
      <c r="I2816" s="45">
        <v>1216.29</v>
      </c>
      <c r="J2816" s="19" t="s">
        <v>1560</v>
      </c>
      <c r="K2816" s="19" t="s">
        <v>22632</v>
      </c>
      <c r="L2816" s="19" t="s">
        <v>22633</v>
      </c>
      <c r="M2816" s="19" t="s">
        <v>22634</v>
      </c>
      <c r="N2816" s="19" t="s">
        <v>22628</v>
      </c>
      <c r="O2816" s="19" t="s">
        <v>1641</v>
      </c>
      <c r="P2816" s="19" t="s">
        <v>1642</v>
      </c>
      <c r="Q2816" s="46">
        <v>160</v>
      </c>
      <c r="R2816" s="19" t="s">
        <v>1544</v>
      </c>
      <c r="S2816" s="19" t="s">
        <v>6162</v>
      </c>
      <c r="T2816" s="19" t="s">
        <v>6163</v>
      </c>
      <c r="U2816" s="19" t="s">
        <v>10425</v>
      </c>
      <c r="V2816" s="19" t="s">
        <v>10426</v>
      </c>
      <c r="W2816" s="19" t="s">
        <v>10427</v>
      </c>
      <c r="X2816" s="19" t="s">
        <v>10428</v>
      </c>
      <c r="Y2816" s="19" t="s">
        <v>5499</v>
      </c>
      <c r="Z2816" s="19" t="s">
        <v>5500</v>
      </c>
      <c r="AA2816" s="46">
        <v>406</v>
      </c>
      <c r="AB2816" s="19" t="s">
        <v>16092</v>
      </c>
      <c r="AC2816" s="19" t="s">
        <v>1450</v>
      </c>
      <c r="AD2816" s="19" t="s">
        <v>16093</v>
      </c>
      <c r="AE2816" s="19" t="s">
        <v>16094</v>
      </c>
      <c r="AF2816" s="19" t="s">
        <v>1554</v>
      </c>
      <c r="AG2816" s="19" t="s">
        <v>16095</v>
      </c>
      <c r="AH2816" s="19" t="s">
        <v>1499</v>
      </c>
      <c r="AI2816" s="19" t="s">
        <v>1500</v>
      </c>
      <c r="AJ2816" s="45">
        <v>0</v>
      </c>
      <c r="AK2816" s="45">
        <v>0</v>
      </c>
      <c r="AL2816" s="19" t="s">
        <v>1501</v>
      </c>
      <c r="AM2816" s="46">
        <v>12533.333000000001</v>
      </c>
      <c r="AN2816" s="46">
        <v>8013.3329999999996</v>
      </c>
      <c r="AO2816" s="46">
        <v>4520</v>
      </c>
      <c r="AP2816" s="45">
        <v>158.4</v>
      </c>
      <c r="AQ2816" s="45"/>
      <c r="AR2816" s="45" t="str">
        <f>IFERROR(VLOOKUP(AB2816,'Pedidos marco'!$A$1:$D$10000,4,0)," ")</f>
        <v xml:space="preserve"> </v>
      </c>
      <c r="AS2816" s="45">
        <f t="shared" si="301"/>
        <v>18</v>
      </c>
      <c r="AT2816" s="45" t="str">
        <f t="shared" si="302"/>
        <v>18</v>
      </c>
      <c r="AU2816" s="47">
        <v>8</v>
      </c>
      <c r="AV2816" s="19" t="str">
        <f t="shared" si="303"/>
        <v>04 April</v>
      </c>
      <c r="AW2816" s="19">
        <f t="shared" si="304"/>
        <v>0.99</v>
      </c>
      <c r="AX2816" s="19">
        <f t="shared" si="305"/>
        <v>19.8</v>
      </c>
      <c r="AY2816" s="19" t="e">
        <f>VLOOKUP(AG2816,Cías!$A$1:$E$10000,5,0)</f>
        <v>#N/A</v>
      </c>
      <c r="AZ2816" s="19" t="str">
        <f t="shared" si="306"/>
        <v>10008339</v>
      </c>
      <c r="BA2816" s="19" t="str">
        <f t="shared" si="307"/>
        <v>CUAICAL CADENA JORGE ERASMO</v>
      </c>
      <c r="BB2816" s="19" t="e">
        <f>VLOOKUP(AG2816,Cías!$A$1:$E$10000,3,0)</f>
        <v>#N/A</v>
      </c>
      <c r="BC2816" s="19"/>
      <c r="BD2816" s="19"/>
      <c r="BE2816" s="19"/>
      <c r="BF2816" s="19"/>
      <c r="BG2816" s="19"/>
      <c r="BH2816" s="19"/>
      <c r="BI2816" s="19"/>
      <c r="BJ2816" s="19"/>
    </row>
    <row r="2817" spans="1:62" ht="15" x14ac:dyDescent="0.2">
      <c r="A2817" s="19" t="s">
        <v>22628</v>
      </c>
      <c r="B2817" s="19" t="s">
        <v>1479</v>
      </c>
      <c r="C2817" s="43">
        <v>44669</v>
      </c>
      <c r="D2817" s="44">
        <v>0.47430555555555998</v>
      </c>
      <c r="E2817" s="19" t="s">
        <v>22635</v>
      </c>
      <c r="F2817" s="19" t="s">
        <v>22636</v>
      </c>
      <c r="G2817" s="19" t="s">
        <v>22637</v>
      </c>
      <c r="H2817" s="45">
        <v>1410</v>
      </c>
      <c r="I2817" s="45">
        <v>1580.9</v>
      </c>
      <c r="J2817" s="19" t="s">
        <v>1560</v>
      </c>
      <c r="K2817" s="19" t="s">
        <v>22632</v>
      </c>
      <c r="L2817" s="19" t="s">
        <v>22638</v>
      </c>
      <c r="M2817" s="19" t="s">
        <v>22639</v>
      </c>
      <c r="N2817" s="19" t="s">
        <v>22628</v>
      </c>
      <c r="O2817" s="19" t="s">
        <v>1603</v>
      </c>
      <c r="P2817" s="19" t="s">
        <v>1604</v>
      </c>
      <c r="Q2817" s="46">
        <v>200</v>
      </c>
      <c r="R2817" s="19" t="s">
        <v>1544</v>
      </c>
      <c r="S2817" s="19" t="s">
        <v>6162</v>
      </c>
      <c r="T2817" s="19" t="s">
        <v>6163</v>
      </c>
      <c r="U2817" s="19" t="s">
        <v>10425</v>
      </c>
      <c r="V2817" s="19" t="s">
        <v>10426</v>
      </c>
      <c r="W2817" s="19" t="s">
        <v>10427</v>
      </c>
      <c r="X2817" s="19" t="s">
        <v>10428</v>
      </c>
      <c r="Y2817" s="19" t="s">
        <v>5499</v>
      </c>
      <c r="Z2817" s="19" t="s">
        <v>5500</v>
      </c>
      <c r="AA2817" s="46">
        <v>406</v>
      </c>
      <c r="AB2817" s="19" t="s">
        <v>16092</v>
      </c>
      <c r="AC2817" s="19" t="s">
        <v>1450</v>
      </c>
      <c r="AD2817" s="19" t="s">
        <v>16093</v>
      </c>
      <c r="AE2817" s="19" t="s">
        <v>16094</v>
      </c>
      <c r="AF2817" s="19" t="s">
        <v>1554</v>
      </c>
      <c r="AG2817" s="19" t="s">
        <v>16095</v>
      </c>
      <c r="AH2817" s="19" t="s">
        <v>1499</v>
      </c>
      <c r="AI2817" s="19" t="s">
        <v>1500</v>
      </c>
      <c r="AJ2817" s="45">
        <v>0</v>
      </c>
      <c r="AK2817" s="45">
        <v>0</v>
      </c>
      <c r="AL2817" s="19" t="s">
        <v>1501</v>
      </c>
      <c r="AM2817" s="46">
        <v>14536.666999999999</v>
      </c>
      <c r="AN2817" s="46">
        <v>10016.666999999999</v>
      </c>
      <c r="AO2817" s="46">
        <v>4520</v>
      </c>
      <c r="AP2817" s="45">
        <v>198</v>
      </c>
      <c r="AQ2817" s="45"/>
      <c r="AR2817" s="45" t="str">
        <f>IFERROR(VLOOKUP(AB2817,'Pedidos marco'!$A$1:$D$10000,4,0)," ")</f>
        <v xml:space="preserve"> </v>
      </c>
      <c r="AS2817" s="45">
        <f t="shared" si="301"/>
        <v>18</v>
      </c>
      <c r="AT2817" s="45" t="str">
        <f t="shared" si="302"/>
        <v>18</v>
      </c>
      <c r="AU2817" s="47">
        <v>10</v>
      </c>
      <c r="AV2817" s="19" t="str">
        <f t="shared" si="303"/>
        <v>04 April</v>
      </c>
      <c r="AW2817" s="19">
        <f t="shared" si="304"/>
        <v>0.99</v>
      </c>
      <c r="AX2817" s="19">
        <f t="shared" si="305"/>
        <v>19.8</v>
      </c>
      <c r="AY2817" s="19" t="e">
        <f>VLOOKUP(AG2817,Cías!$A$1:$E$10000,5,0)</f>
        <v>#N/A</v>
      </c>
      <c r="AZ2817" s="19" t="str">
        <f t="shared" si="306"/>
        <v>10008339</v>
      </c>
      <c r="BA2817" s="19" t="str">
        <f t="shared" si="307"/>
        <v>CUAICAL CADENA JORGE ERASMO</v>
      </c>
      <c r="BB2817" s="19" t="e">
        <f>VLOOKUP(AG2817,Cías!$A$1:$E$10000,3,0)</f>
        <v>#N/A</v>
      </c>
      <c r="BC2817" s="19"/>
      <c r="BD2817" s="19"/>
      <c r="BE2817" s="19"/>
      <c r="BF2817" s="19"/>
      <c r="BG2817" s="19"/>
      <c r="BH2817" s="19"/>
      <c r="BI2817" s="19"/>
      <c r="BJ2817" s="19"/>
    </row>
    <row r="2818" spans="1:62" ht="15" x14ac:dyDescent="0.2">
      <c r="A2818" s="19" t="s">
        <v>22640</v>
      </c>
      <c r="B2818" s="19" t="s">
        <v>1479</v>
      </c>
      <c r="C2818" s="43">
        <v>44669</v>
      </c>
      <c r="D2818" s="44">
        <v>0.47708333333332997</v>
      </c>
      <c r="E2818" s="19" t="s">
        <v>22641</v>
      </c>
      <c r="F2818" s="19" t="s">
        <v>22642</v>
      </c>
      <c r="G2818" s="19" t="s">
        <v>22643</v>
      </c>
      <c r="H2818" s="45">
        <v>2301.35</v>
      </c>
      <c r="I2818" s="45">
        <v>2580.29</v>
      </c>
      <c r="J2818" s="19" t="s">
        <v>1560</v>
      </c>
      <c r="K2818" s="19" t="s">
        <v>22644</v>
      </c>
      <c r="L2818" s="19" t="s">
        <v>22645</v>
      </c>
      <c r="M2818" s="19" t="s">
        <v>22646</v>
      </c>
      <c r="N2818" s="19" t="s">
        <v>22640</v>
      </c>
      <c r="O2818" s="19" t="s">
        <v>371</v>
      </c>
      <c r="P2818" s="19" t="s">
        <v>372</v>
      </c>
      <c r="Q2818" s="46">
        <v>360</v>
      </c>
      <c r="R2818" s="19" t="s">
        <v>1544</v>
      </c>
      <c r="S2818" s="19" t="s">
        <v>1754</v>
      </c>
      <c r="T2818" s="19" t="s">
        <v>104</v>
      </c>
      <c r="U2818" s="19" t="s">
        <v>3530</v>
      </c>
      <c r="V2818" s="19" t="s">
        <v>3531</v>
      </c>
      <c r="W2818" s="19" t="s">
        <v>1548</v>
      </c>
      <c r="X2818" s="19" t="s">
        <v>3532</v>
      </c>
      <c r="Y2818" s="19" t="s">
        <v>1684</v>
      </c>
      <c r="Z2818" s="19" t="s">
        <v>1685</v>
      </c>
      <c r="AA2818" s="46">
        <v>198</v>
      </c>
      <c r="AB2818" s="19" t="s">
        <v>474</v>
      </c>
      <c r="AC2818" s="19" t="s">
        <v>98</v>
      </c>
      <c r="AD2818" s="19" t="s">
        <v>1921</v>
      </c>
      <c r="AE2818" s="19" t="s">
        <v>1481</v>
      </c>
      <c r="AF2818" s="19" t="s">
        <v>1554</v>
      </c>
      <c r="AG2818" s="19" t="s">
        <v>1922</v>
      </c>
      <c r="AH2818" s="19" t="s">
        <v>1499</v>
      </c>
      <c r="AI2818" s="19" t="s">
        <v>1500</v>
      </c>
      <c r="AJ2818" s="45">
        <v>0</v>
      </c>
      <c r="AK2818" s="45">
        <v>0</v>
      </c>
      <c r="AL2818" s="19" t="s">
        <v>1501</v>
      </c>
      <c r="AM2818" s="46">
        <v>27010</v>
      </c>
      <c r="AN2818" s="46">
        <v>18000</v>
      </c>
      <c r="AO2818" s="46">
        <v>9010</v>
      </c>
      <c r="AP2818" s="45">
        <v>266.39999999999998</v>
      </c>
      <c r="AQ2818" s="45"/>
      <c r="AR2818" s="45" t="str">
        <f>IFERROR(VLOOKUP(AB2818,'Pedidos marco'!$A$1:$D$10000,4,0)," ")</f>
        <v xml:space="preserve"> </v>
      </c>
      <c r="AS2818" s="45">
        <f t="shared" si="301"/>
        <v>18</v>
      </c>
      <c r="AT2818" s="45" t="str">
        <f t="shared" si="302"/>
        <v>18</v>
      </c>
      <c r="AU2818" s="47">
        <v>18</v>
      </c>
      <c r="AV2818" s="19" t="str">
        <f t="shared" si="303"/>
        <v>04 April</v>
      </c>
      <c r="AW2818" s="19">
        <f t="shared" si="304"/>
        <v>0.74</v>
      </c>
      <c r="AX2818" s="19">
        <f t="shared" si="305"/>
        <v>14.799999999999999</v>
      </c>
      <c r="AY2818" s="19" t="e">
        <f>VLOOKUP(AG2818,Cías!$A$1:$E$10000,5,0)</f>
        <v>#N/A</v>
      </c>
      <c r="AZ2818" s="19" t="str">
        <f t="shared" si="306"/>
        <v>1014104</v>
      </c>
      <c r="BA2818" s="19" t="str">
        <f t="shared" si="307"/>
        <v>CORDOVA MEDIAVILLA ANDERSON OMAR</v>
      </c>
      <c r="BB2818" s="19" t="e">
        <f>VLOOKUP(AG2818,Cías!$A$1:$E$10000,3,0)</f>
        <v>#N/A</v>
      </c>
      <c r="BC2818" s="19"/>
      <c r="BD2818" s="19"/>
      <c r="BE2818" s="19"/>
      <c r="BF2818" s="19"/>
      <c r="BG2818" s="19"/>
      <c r="BH2818" s="19"/>
      <c r="BI2818" s="19"/>
      <c r="BJ2818" s="19"/>
    </row>
    <row r="2819" spans="1:62" ht="15" x14ac:dyDescent="0.2">
      <c r="A2819" s="19" t="s">
        <v>22647</v>
      </c>
      <c r="B2819" s="19" t="s">
        <v>1479</v>
      </c>
      <c r="C2819" s="43">
        <v>44669</v>
      </c>
      <c r="D2819" s="44">
        <v>0.47777777777778002</v>
      </c>
      <c r="E2819" s="19" t="s">
        <v>22648</v>
      </c>
      <c r="F2819" s="19" t="s">
        <v>22649</v>
      </c>
      <c r="G2819" s="19" t="s">
        <v>22650</v>
      </c>
      <c r="H2819" s="45">
        <v>3244.8</v>
      </c>
      <c r="I2819" s="45">
        <v>3638.09</v>
      </c>
      <c r="J2819" s="19" t="s">
        <v>1560</v>
      </c>
      <c r="K2819" s="19" t="s">
        <v>22651</v>
      </c>
      <c r="L2819" s="19" t="s">
        <v>22652</v>
      </c>
      <c r="M2819" s="19" t="s">
        <v>22653</v>
      </c>
      <c r="N2819" s="19" t="s">
        <v>22647</v>
      </c>
      <c r="O2819" s="19" t="s">
        <v>1603</v>
      </c>
      <c r="P2819" s="19" t="s">
        <v>1604</v>
      </c>
      <c r="Q2819" s="46">
        <v>480</v>
      </c>
      <c r="R2819" s="19" t="s">
        <v>1544</v>
      </c>
      <c r="S2819" s="19" t="s">
        <v>1958</v>
      </c>
      <c r="T2819" s="19" t="s">
        <v>1959</v>
      </c>
      <c r="U2819" s="19" t="s">
        <v>1960</v>
      </c>
      <c r="V2819" s="19" t="s">
        <v>1961</v>
      </c>
      <c r="W2819" s="19" t="s">
        <v>1962</v>
      </c>
      <c r="X2819" s="19" t="s">
        <v>1963</v>
      </c>
      <c r="Y2819" s="19" t="s">
        <v>1964</v>
      </c>
      <c r="Z2819" s="19" t="s">
        <v>1965</v>
      </c>
      <c r="AA2819" s="46">
        <v>210</v>
      </c>
      <c r="AB2819" s="19" t="s">
        <v>2494</v>
      </c>
      <c r="AC2819" s="19" t="s">
        <v>1426</v>
      </c>
      <c r="AD2819" s="19" t="s">
        <v>2495</v>
      </c>
      <c r="AE2819" s="19" t="s">
        <v>2496</v>
      </c>
      <c r="AF2819" s="19" t="s">
        <v>1719</v>
      </c>
      <c r="AG2819" s="19" t="s">
        <v>2497</v>
      </c>
      <c r="AH2819" s="19" t="s">
        <v>1499</v>
      </c>
      <c r="AI2819" s="19" t="s">
        <v>1500</v>
      </c>
      <c r="AJ2819" s="45">
        <v>0</v>
      </c>
      <c r="AK2819" s="45">
        <v>0</v>
      </c>
      <c r="AL2819" s="19" t="s">
        <v>1501</v>
      </c>
      <c r="AM2819" s="46">
        <v>39600</v>
      </c>
      <c r="AN2819" s="46">
        <v>24060</v>
      </c>
      <c r="AO2819" s="46">
        <v>15540</v>
      </c>
      <c r="AP2819" s="45">
        <v>340.8</v>
      </c>
      <c r="AQ2819" s="45"/>
      <c r="AR2819" s="45" t="str">
        <f>IFERROR(VLOOKUP(AB2819,'Pedidos marco'!$A$1:$D$10000,4,0)," ")</f>
        <v xml:space="preserve"> </v>
      </c>
      <c r="AS2819" s="45">
        <f t="shared" si="301"/>
        <v>18</v>
      </c>
      <c r="AT2819" s="45" t="str">
        <f t="shared" si="302"/>
        <v>18</v>
      </c>
      <c r="AU2819" s="47">
        <v>24</v>
      </c>
      <c r="AV2819" s="19" t="str">
        <f t="shared" si="303"/>
        <v>04 April</v>
      </c>
      <c r="AW2819" s="19">
        <f t="shared" si="304"/>
        <v>0.71000000000000008</v>
      </c>
      <c r="AX2819" s="19">
        <f t="shared" si="305"/>
        <v>14.200000000000001</v>
      </c>
      <c r="AY2819" s="19" t="e">
        <f>VLOOKUP(AG2819,Cías!$A$1:$E$10000,5,0)</f>
        <v>#N/A</v>
      </c>
      <c r="AZ2819" s="19" t="str">
        <f t="shared" si="306"/>
        <v>1021911</v>
      </c>
      <c r="BA2819" s="19" t="str">
        <f t="shared" si="307"/>
        <v>MORALES GORDILLO VICENTE PATRICIO</v>
      </c>
      <c r="BB2819" s="19" t="e">
        <f>VLOOKUP(AG2819,Cías!$A$1:$E$10000,3,0)</f>
        <v>#N/A</v>
      </c>
      <c r="BC2819" s="19"/>
      <c r="BD2819" s="19"/>
      <c r="BE2819" s="19"/>
      <c r="BF2819" s="19"/>
      <c r="BG2819" s="19"/>
      <c r="BH2819" s="19"/>
      <c r="BI2819" s="19"/>
      <c r="BJ2819" s="19"/>
    </row>
    <row r="2820" spans="1:62" ht="15" x14ac:dyDescent="0.2">
      <c r="A2820" s="19" t="s">
        <v>22654</v>
      </c>
      <c r="B2820" s="19" t="s">
        <v>1479</v>
      </c>
      <c r="C2820" s="43">
        <v>44669</v>
      </c>
      <c r="D2820" s="44">
        <v>0.48055555555556001</v>
      </c>
      <c r="E2820" s="19" t="s">
        <v>22655</v>
      </c>
      <c r="F2820" s="19" t="s">
        <v>1481</v>
      </c>
      <c r="G2820" s="19" t="s">
        <v>1481</v>
      </c>
      <c r="H2820" s="45">
        <v>0</v>
      </c>
      <c r="I2820" s="45">
        <v>0</v>
      </c>
      <c r="J2820" s="19" t="s">
        <v>1482</v>
      </c>
      <c r="K2820" s="19" t="s">
        <v>22656</v>
      </c>
      <c r="L2820" s="19" t="s">
        <v>22657</v>
      </c>
      <c r="M2820" s="19" t="s">
        <v>22658</v>
      </c>
      <c r="N2820" s="19" t="s">
        <v>22654</v>
      </c>
      <c r="O2820" s="19" t="s">
        <v>371</v>
      </c>
      <c r="P2820" s="19" t="s">
        <v>372</v>
      </c>
      <c r="Q2820" s="46">
        <v>200</v>
      </c>
      <c r="R2820" s="19" t="s">
        <v>1544</v>
      </c>
      <c r="S2820" s="19" t="s">
        <v>4997</v>
      </c>
      <c r="T2820" s="19" t="s">
        <v>264</v>
      </c>
      <c r="U2820" s="19" t="s">
        <v>4998</v>
      </c>
      <c r="V2820" s="19" t="s">
        <v>4999</v>
      </c>
      <c r="W2820" s="19" t="s">
        <v>1586</v>
      </c>
      <c r="X2820" s="19" t="s">
        <v>5000</v>
      </c>
      <c r="Y2820" s="19" t="s">
        <v>1588</v>
      </c>
      <c r="Z2820" s="19" t="s">
        <v>1589</v>
      </c>
      <c r="AA2820" s="46">
        <v>250</v>
      </c>
      <c r="AB2820" s="19" t="s">
        <v>555</v>
      </c>
      <c r="AC2820" s="19" t="s">
        <v>264</v>
      </c>
      <c r="AD2820" s="19" t="s">
        <v>5113</v>
      </c>
      <c r="AE2820" s="19" t="s">
        <v>5114</v>
      </c>
      <c r="AF2820" s="19" t="s">
        <v>1592</v>
      </c>
      <c r="AG2820" s="19" t="s">
        <v>5115</v>
      </c>
      <c r="AH2820" s="19" t="s">
        <v>1499</v>
      </c>
      <c r="AI2820" s="19" t="s">
        <v>1500</v>
      </c>
      <c r="AJ2820" s="45">
        <v>0</v>
      </c>
      <c r="AK2820" s="45">
        <v>0</v>
      </c>
      <c r="AL2820" s="19" t="s">
        <v>1501</v>
      </c>
      <c r="AM2820" s="46">
        <v>19220.758000000002</v>
      </c>
      <c r="AN2820" s="46">
        <v>9975.7579999999998</v>
      </c>
      <c r="AO2820" s="46">
        <v>9245</v>
      </c>
      <c r="AP2820" s="45">
        <v>180</v>
      </c>
      <c r="AQ2820" s="45"/>
      <c r="AR2820" s="45" t="str">
        <f>IFERROR(VLOOKUP(AB2820,'Pedidos marco'!$A$1:$D$10000,4,0)," ")</f>
        <v xml:space="preserve"> </v>
      </c>
      <c r="AS2820" s="45">
        <f t="shared" ref="AS2820:AS2883" si="308">DAY(C2820)</f>
        <v>18</v>
      </c>
      <c r="AT2820" s="45" t="str">
        <f t="shared" ref="AT2820:AT2883" si="309">TEXT(AS2820,"dd")</f>
        <v>18</v>
      </c>
      <c r="AU2820" s="47">
        <v>10</v>
      </c>
      <c r="AV2820" s="19" t="str">
        <f t="shared" ref="AV2820:AV2883" si="310">TEXT(C2820,"MM MMMM")</f>
        <v>04 April</v>
      </c>
      <c r="AW2820" s="19">
        <f t="shared" ref="AW2820:AW2883" si="311">IFERROR(AP2820/Q2820,"")</f>
        <v>0.9</v>
      </c>
      <c r="AX2820" s="19">
        <f t="shared" ref="AX2820:AX2883" si="312">IFERROR(AP2820/AU2820,"")</f>
        <v>18</v>
      </c>
      <c r="AY2820" s="19" t="e">
        <f>VLOOKUP(AG2820,Cías!$A$1:$E$10000,5,0)</f>
        <v>#N/A</v>
      </c>
      <c r="AZ2820" s="19" t="str">
        <f t="shared" ref="AZ2820:AZ2883" si="313">AB2820</f>
        <v>1014110</v>
      </c>
      <c r="BA2820" s="19" t="str">
        <f t="shared" ref="BA2820:BA2883" si="314">AC2820</f>
        <v>RODRIGUEZ CORREA ROSA AYDE</v>
      </c>
      <c r="BB2820" s="19" t="e">
        <f>VLOOKUP(AG2820,Cías!$A$1:$E$10000,3,0)</f>
        <v>#N/A</v>
      </c>
      <c r="BC2820" s="19"/>
      <c r="BD2820" s="19"/>
      <c r="BE2820" s="19"/>
      <c r="BF2820" s="19"/>
      <c r="BG2820" s="19"/>
      <c r="BH2820" s="19"/>
      <c r="BI2820" s="19"/>
      <c r="BJ2820" s="19"/>
    </row>
    <row r="2821" spans="1:62" ht="15" x14ac:dyDescent="0.2">
      <c r="A2821" s="19" t="s">
        <v>22654</v>
      </c>
      <c r="B2821" s="19" t="s">
        <v>1479</v>
      </c>
      <c r="C2821" s="43">
        <v>44669</v>
      </c>
      <c r="D2821" s="44">
        <v>0.48055555555556001</v>
      </c>
      <c r="E2821" s="19" t="s">
        <v>22659</v>
      </c>
      <c r="F2821" s="19" t="s">
        <v>1481</v>
      </c>
      <c r="G2821" s="19" t="s">
        <v>1481</v>
      </c>
      <c r="H2821" s="45">
        <v>0</v>
      </c>
      <c r="I2821" s="45">
        <v>0</v>
      </c>
      <c r="J2821" s="19" t="s">
        <v>1482</v>
      </c>
      <c r="K2821" s="19" t="s">
        <v>22656</v>
      </c>
      <c r="L2821" s="19" t="s">
        <v>22660</v>
      </c>
      <c r="M2821" s="19" t="s">
        <v>22661</v>
      </c>
      <c r="N2821" s="19" t="s">
        <v>22654</v>
      </c>
      <c r="O2821" s="19" t="s">
        <v>367</v>
      </c>
      <c r="P2821" s="19" t="s">
        <v>368</v>
      </c>
      <c r="Q2821" s="46">
        <v>460</v>
      </c>
      <c r="R2821" s="19" t="s">
        <v>1544</v>
      </c>
      <c r="S2821" s="19" t="s">
        <v>4997</v>
      </c>
      <c r="T2821" s="19" t="s">
        <v>264</v>
      </c>
      <c r="U2821" s="19" t="s">
        <v>4998</v>
      </c>
      <c r="V2821" s="19" t="s">
        <v>4999</v>
      </c>
      <c r="W2821" s="19" t="s">
        <v>1586</v>
      </c>
      <c r="X2821" s="19" t="s">
        <v>5000</v>
      </c>
      <c r="Y2821" s="19" t="s">
        <v>1588</v>
      </c>
      <c r="Z2821" s="19" t="s">
        <v>1589</v>
      </c>
      <c r="AA2821" s="46">
        <v>250</v>
      </c>
      <c r="AB2821" s="19" t="s">
        <v>555</v>
      </c>
      <c r="AC2821" s="19" t="s">
        <v>264</v>
      </c>
      <c r="AD2821" s="19" t="s">
        <v>5113</v>
      </c>
      <c r="AE2821" s="19" t="s">
        <v>5114</v>
      </c>
      <c r="AF2821" s="19" t="s">
        <v>1592</v>
      </c>
      <c r="AG2821" s="19" t="s">
        <v>5115</v>
      </c>
      <c r="AH2821" s="19" t="s">
        <v>1499</v>
      </c>
      <c r="AI2821" s="19" t="s">
        <v>1500</v>
      </c>
      <c r="AJ2821" s="45">
        <v>0</v>
      </c>
      <c r="AK2821" s="45">
        <v>0</v>
      </c>
      <c r="AL2821" s="19" t="s">
        <v>1501</v>
      </c>
      <c r="AM2821" s="46">
        <v>32189.241999999998</v>
      </c>
      <c r="AN2821" s="46">
        <v>22944.241999999998</v>
      </c>
      <c r="AO2821" s="46">
        <v>9245</v>
      </c>
      <c r="AP2821" s="45">
        <v>414</v>
      </c>
      <c r="AQ2821" s="45"/>
      <c r="AR2821" s="45" t="str">
        <f>IFERROR(VLOOKUP(AB2821,'Pedidos marco'!$A$1:$D$10000,4,0)," ")</f>
        <v xml:space="preserve"> </v>
      </c>
      <c r="AS2821" s="45">
        <f t="shared" si="308"/>
        <v>18</v>
      </c>
      <c r="AT2821" s="45" t="str">
        <f t="shared" si="309"/>
        <v>18</v>
      </c>
      <c r="AU2821" s="47">
        <v>23</v>
      </c>
      <c r="AV2821" s="19" t="str">
        <f t="shared" si="310"/>
        <v>04 April</v>
      </c>
      <c r="AW2821" s="19">
        <f t="shared" si="311"/>
        <v>0.9</v>
      </c>
      <c r="AX2821" s="19">
        <f t="shared" si="312"/>
        <v>18</v>
      </c>
      <c r="AY2821" s="19" t="e">
        <f>VLOOKUP(AG2821,Cías!$A$1:$E$10000,5,0)</f>
        <v>#N/A</v>
      </c>
      <c r="AZ2821" s="19" t="str">
        <f t="shared" si="313"/>
        <v>1014110</v>
      </c>
      <c r="BA2821" s="19" t="str">
        <f t="shared" si="314"/>
        <v>RODRIGUEZ CORREA ROSA AYDE</v>
      </c>
      <c r="BB2821" s="19" t="e">
        <f>VLOOKUP(AG2821,Cías!$A$1:$E$10000,3,0)</f>
        <v>#N/A</v>
      </c>
      <c r="BC2821" s="19"/>
      <c r="BD2821" s="19"/>
      <c r="BE2821" s="19"/>
      <c r="BF2821" s="19"/>
      <c r="BG2821" s="19"/>
      <c r="BH2821" s="19"/>
      <c r="BI2821" s="19"/>
      <c r="BJ2821" s="19"/>
    </row>
    <row r="2822" spans="1:62" ht="15" x14ac:dyDescent="0.2">
      <c r="A2822" s="19" t="s">
        <v>22662</v>
      </c>
      <c r="B2822" s="19" t="s">
        <v>1479</v>
      </c>
      <c r="C2822" s="43">
        <v>44669</v>
      </c>
      <c r="D2822" s="44">
        <v>0.48125000000000001</v>
      </c>
      <c r="E2822" s="19" t="s">
        <v>22663</v>
      </c>
      <c r="F2822" s="19" t="s">
        <v>1481</v>
      </c>
      <c r="G2822" s="19" t="s">
        <v>1481</v>
      </c>
      <c r="H2822" s="45">
        <v>0</v>
      </c>
      <c r="I2822" s="45">
        <v>0</v>
      </c>
      <c r="J2822" s="19" t="s">
        <v>1482</v>
      </c>
      <c r="K2822" s="19" t="s">
        <v>22656</v>
      </c>
      <c r="L2822" s="19" t="s">
        <v>22664</v>
      </c>
      <c r="M2822" s="19" t="s">
        <v>22665</v>
      </c>
      <c r="N2822" s="19" t="s">
        <v>22662</v>
      </c>
      <c r="O2822" s="19" t="s">
        <v>367</v>
      </c>
      <c r="P2822" s="19" t="s">
        <v>368</v>
      </c>
      <c r="Q2822" s="46">
        <v>360</v>
      </c>
      <c r="R2822" s="19" t="s">
        <v>1544</v>
      </c>
      <c r="S2822" s="19" t="s">
        <v>4997</v>
      </c>
      <c r="T2822" s="19" t="s">
        <v>264</v>
      </c>
      <c r="U2822" s="19" t="s">
        <v>4998</v>
      </c>
      <c r="V2822" s="19" t="s">
        <v>4999</v>
      </c>
      <c r="W2822" s="19" t="s">
        <v>1586</v>
      </c>
      <c r="X2822" s="19" t="s">
        <v>5000</v>
      </c>
      <c r="Y2822" s="19" t="s">
        <v>1588</v>
      </c>
      <c r="Z2822" s="19" t="s">
        <v>1589</v>
      </c>
      <c r="AA2822" s="46">
        <v>250</v>
      </c>
      <c r="AB2822" s="19" t="s">
        <v>555</v>
      </c>
      <c r="AC2822" s="19" t="s">
        <v>264</v>
      </c>
      <c r="AD2822" s="19" t="s">
        <v>5001</v>
      </c>
      <c r="AE2822" s="19" t="s">
        <v>5002</v>
      </c>
      <c r="AF2822" s="19" t="s">
        <v>1554</v>
      </c>
      <c r="AG2822" s="19" t="s">
        <v>5003</v>
      </c>
      <c r="AH2822" s="19" t="s">
        <v>1499</v>
      </c>
      <c r="AI2822" s="19" t="s">
        <v>1500</v>
      </c>
      <c r="AJ2822" s="45">
        <v>0</v>
      </c>
      <c r="AK2822" s="45">
        <v>0</v>
      </c>
      <c r="AL2822" s="19" t="s">
        <v>1501</v>
      </c>
      <c r="AM2822" s="46">
        <v>27340</v>
      </c>
      <c r="AN2822" s="46">
        <v>18000</v>
      </c>
      <c r="AO2822" s="46">
        <v>9340</v>
      </c>
      <c r="AP2822" s="45">
        <v>324</v>
      </c>
      <c r="AQ2822" s="45"/>
      <c r="AR2822" s="45" t="str">
        <f>IFERROR(VLOOKUP(AB2822,'Pedidos marco'!$A$1:$D$10000,4,0)," ")</f>
        <v xml:space="preserve"> </v>
      </c>
      <c r="AS2822" s="45">
        <f t="shared" si="308"/>
        <v>18</v>
      </c>
      <c r="AT2822" s="45" t="str">
        <f t="shared" si="309"/>
        <v>18</v>
      </c>
      <c r="AU2822" s="47">
        <v>18</v>
      </c>
      <c r="AV2822" s="19" t="str">
        <f t="shared" si="310"/>
        <v>04 April</v>
      </c>
      <c r="AW2822" s="19">
        <f t="shared" si="311"/>
        <v>0.9</v>
      </c>
      <c r="AX2822" s="19">
        <f t="shared" si="312"/>
        <v>18</v>
      </c>
      <c r="AY2822" s="19" t="e">
        <f>VLOOKUP(AG2822,Cías!$A$1:$E$10000,5,0)</f>
        <v>#N/A</v>
      </c>
      <c r="AZ2822" s="19" t="str">
        <f t="shared" si="313"/>
        <v>1014110</v>
      </c>
      <c r="BA2822" s="19" t="str">
        <f t="shared" si="314"/>
        <v>RODRIGUEZ CORREA ROSA AYDE</v>
      </c>
      <c r="BB2822" s="19" t="e">
        <f>VLOOKUP(AG2822,Cías!$A$1:$E$10000,3,0)</f>
        <v>#N/A</v>
      </c>
      <c r="BC2822" s="19"/>
      <c r="BD2822" s="19"/>
      <c r="BE2822" s="19"/>
      <c r="BF2822" s="19"/>
      <c r="BG2822" s="19"/>
      <c r="BH2822" s="19"/>
      <c r="BI2822" s="19"/>
      <c r="BJ2822" s="19"/>
    </row>
    <row r="2823" spans="1:62" ht="15" x14ac:dyDescent="0.2">
      <c r="A2823" s="19" t="s">
        <v>22666</v>
      </c>
      <c r="B2823" s="19" t="s">
        <v>1479</v>
      </c>
      <c r="C2823" s="43">
        <v>44669</v>
      </c>
      <c r="D2823" s="44">
        <v>0.48402777777778</v>
      </c>
      <c r="E2823" s="19" t="s">
        <v>22667</v>
      </c>
      <c r="F2823" s="19" t="s">
        <v>22668</v>
      </c>
      <c r="G2823" s="19" t="s">
        <v>22669</v>
      </c>
      <c r="H2823" s="45">
        <v>2494.8000000000002</v>
      </c>
      <c r="I2823" s="45">
        <v>2797.19</v>
      </c>
      <c r="J2823" s="19" t="s">
        <v>1560</v>
      </c>
      <c r="K2823" s="19" t="s">
        <v>22670</v>
      </c>
      <c r="L2823" s="19" t="s">
        <v>22671</v>
      </c>
      <c r="M2823" s="19" t="s">
        <v>22672</v>
      </c>
      <c r="N2823" s="19" t="s">
        <v>22666</v>
      </c>
      <c r="O2823" s="19" t="s">
        <v>367</v>
      </c>
      <c r="P2823" s="19" t="s">
        <v>368</v>
      </c>
      <c r="Q2823" s="46">
        <v>360</v>
      </c>
      <c r="R2823" s="19" t="s">
        <v>1544</v>
      </c>
      <c r="S2823" s="19" t="s">
        <v>5094</v>
      </c>
      <c r="T2823" s="19" t="s">
        <v>5095</v>
      </c>
      <c r="U2823" s="19" t="s">
        <v>5096</v>
      </c>
      <c r="V2823" s="19" t="s">
        <v>5097</v>
      </c>
      <c r="W2823" s="19" t="s">
        <v>415</v>
      </c>
      <c r="X2823" s="19" t="s">
        <v>1549</v>
      </c>
      <c r="Y2823" s="19" t="s">
        <v>1980</v>
      </c>
      <c r="Z2823" s="19" t="s">
        <v>1981</v>
      </c>
      <c r="AA2823" s="46">
        <v>89</v>
      </c>
      <c r="AB2823" s="19" t="s">
        <v>456</v>
      </c>
      <c r="AC2823" s="19" t="s">
        <v>60</v>
      </c>
      <c r="AD2823" s="19" t="s">
        <v>3222</v>
      </c>
      <c r="AE2823" s="19" t="s">
        <v>1481</v>
      </c>
      <c r="AF2823" s="19" t="s">
        <v>1554</v>
      </c>
      <c r="AG2823" s="19" t="s">
        <v>3223</v>
      </c>
      <c r="AH2823" s="19" t="s">
        <v>1499</v>
      </c>
      <c r="AI2823" s="19" t="s">
        <v>1500</v>
      </c>
      <c r="AJ2823" s="45">
        <v>0</v>
      </c>
      <c r="AK2823" s="45">
        <v>0</v>
      </c>
      <c r="AL2823" s="19" t="s">
        <v>1501</v>
      </c>
      <c r="AM2823" s="46">
        <v>26890</v>
      </c>
      <c r="AN2823" s="46">
        <v>18020</v>
      </c>
      <c r="AO2823" s="46">
        <v>8870</v>
      </c>
      <c r="AP2823" s="45">
        <v>158.4</v>
      </c>
      <c r="AQ2823" s="45"/>
      <c r="AR2823" s="45" t="str">
        <f>IFERROR(VLOOKUP(AB2823,'Pedidos marco'!$A$1:$D$10000,4,0)," ")</f>
        <v xml:space="preserve"> </v>
      </c>
      <c r="AS2823" s="45">
        <f t="shared" si="308"/>
        <v>18</v>
      </c>
      <c r="AT2823" s="45" t="str">
        <f t="shared" si="309"/>
        <v>18</v>
      </c>
      <c r="AU2823" s="47">
        <v>18</v>
      </c>
      <c r="AV2823" s="19" t="str">
        <f t="shared" si="310"/>
        <v>04 April</v>
      </c>
      <c r="AW2823" s="19">
        <f t="shared" si="311"/>
        <v>0.44</v>
      </c>
      <c r="AX2823" s="19">
        <f t="shared" si="312"/>
        <v>8.8000000000000007</v>
      </c>
      <c r="AY2823" s="19" t="e">
        <f>VLOOKUP(AG2823,Cías!$A$1:$E$10000,5,0)</f>
        <v>#N/A</v>
      </c>
      <c r="AZ2823" s="19" t="str">
        <f t="shared" si="313"/>
        <v>1023153</v>
      </c>
      <c r="BA2823" s="19" t="str">
        <f t="shared" si="314"/>
        <v>BUITRON MONTENEGRO JONNY</v>
      </c>
      <c r="BB2823" s="19" t="e">
        <f>VLOOKUP(AG2823,Cías!$A$1:$E$10000,3,0)</f>
        <v>#N/A</v>
      </c>
      <c r="BC2823" s="19"/>
      <c r="BD2823" s="19"/>
      <c r="BE2823" s="19"/>
      <c r="BF2823" s="19"/>
      <c r="BG2823" s="19"/>
      <c r="BH2823" s="19"/>
      <c r="BI2823" s="19"/>
      <c r="BJ2823" s="19"/>
    </row>
    <row r="2824" spans="1:62" ht="15" x14ac:dyDescent="0.2">
      <c r="A2824" s="19" t="s">
        <v>22673</v>
      </c>
      <c r="B2824" s="19" t="s">
        <v>1479</v>
      </c>
      <c r="C2824" s="43">
        <v>44669</v>
      </c>
      <c r="D2824" s="44">
        <v>0.48541666666666999</v>
      </c>
      <c r="E2824" s="19" t="s">
        <v>22674</v>
      </c>
      <c r="F2824" s="19" t="s">
        <v>22675</v>
      </c>
      <c r="G2824" s="19" t="s">
        <v>22676</v>
      </c>
      <c r="H2824" s="45">
        <v>2494.8000000000002</v>
      </c>
      <c r="I2824" s="45">
        <v>2797.19</v>
      </c>
      <c r="J2824" s="19" t="s">
        <v>1560</v>
      </c>
      <c r="K2824" s="19" t="s">
        <v>22677</v>
      </c>
      <c r="L2824" s="19" t="s">
        <v>22678</v>
      </c>
      <c r="M2824" s="19" t="s">
        <v>22679</v>
      </c>
      <c r="N2824" s="19" t="s">
        <v>22673</v>
      </c>
      <c r="O2824" s="19" t="s">
        <v>367</v>
      </c>
      <c r="P2824" s="19" t="s">
        <v>368</v>
      </c>
      <c r="Q2824" s="46">
        <v>360</v>
      </c>
      <c r="R2824" s="19" t="s">
        <v>1544</v>
      </c>
      <c r="S2824" s="19" t="s">
        <v>4745</v>
      </c>
      <c r="T2824" s="19" t="s">
        <v>4746</v>
      </c>
      <c r="U2824" s="19" t="s">
        <v>4747</v>
      </c>
      <c r="V2824" s="19" t="s">
        <v>2126</v>
      </c>
      <c r="W2824" s="19" t="s">
        <v>415</v>
      </c>
      <c r="X2824" s="19" t="s">
        <v>4748</v>
      </c>
      <c r="Y2824" s="19" t="s">
        <v>4749</v>
      </c>
      <c r="Z2824" s="19" t="s">
        <v>4750</v>
      </c>
      <c r="AA2824" s="46">
        <v>130</v>
      </c>
      <c r="AB2824" s="19" t="s">
        <v>451</v>
      </c>
      <c r="AC2824" s="19" t="s">
        <v>49</v>
      </c>
      <c r="AD2824" s="19" t="s">
        <v>2972</v>
      </c>
      <c r="AE2824" s="19" t="s">
        <v>2973</v>
      </c>
      <c r="AF2824" s="19" t="s">
        <v>1554</v>
      </c>
      <c r="AG2824" s="19" t="s">
        <v>2974</v>
      </c>
      <c r="AH2824" s="19" t="s">
        <v>1499</v>
      </c>
      <c r="AI2824" s="19" t="s">
        <v>1500</v>
      </c>
      <c r="AJ2824" s="45">
        <v>0</v>
      </c>
      <c r="AK2824" s="45">
        <v>0</v>
      </c>
      <c r="AL2824" s="19" t="s">
        <v>1501</v>
      </c>
      <c r="AM2824" s="46">
        <v>27220</v>
      </c>
      <c r="AN2824" s="46">
        <v>18030</v>
      </c>
      <c r="AO2824" s="46">
        <v>9190</v>
      </c>
      <c r="AP2824" s="45">
        <v>183.6</v>
      </c>
      <c r="AQ2824" s="45"/>
      <c r="AR2824" s="45" t="str">
        <f>IFERROR(VLOOKUP(AB2824,'Pedidos marco'!$A$1:$D$10000,4,0)," ")</f>
        <v xml:space="preserve"> </v>
      </c>
      <c r="AS2824" s="45">
        <f t="shared" si="308"/>
        <v>18</v>
      </c>
      <c r="AT2824" s="45" t="str">
        <f t="shared" si="309"/>
        <v>18</v>
      </c>
      <c r="AU2824" s="47">
        <v>18</v>
      </c>
      <c r="AV2824" s="19" t="str">
        <f t="shared" si="310"/>
        <v>04 April</v>
      </c>
      <c r="AW2824" s="19">
        <f t="shared" si="311"/>
        <v>0.51</v>
      </c>
      <c r="AX2824" s="19">
        <f t="shared" si="312"/>
        <v>10.199999999999999</v>
      </c>
      <c r="AY2824" s="19" t="e">
        <f>VLOOKUP(AG2824,Cías!$A$1:$E$10000,5,0)</f>
        <v>#N/A</v>
      </c>
      <c r="AZ2824" s="19" t="str">
        <f t="shared" si="313"/>
        <v>10005626</v>
      </c>
      <c r="BA2824" s="19" t="str">
        <f t="shared" si="314"/>
        <v>BENALCAZAR DE LA CRUZ CRISTIAN ROBE</v>
      </c>
      <c r="BB2824" s="19" t="e">
        <f>VLOOKUP(AG2824,Cías!$A$1:$E$10000,3,0)</f>
        <v>#N/A</v>
      </c>
      <c r="BC2824" s="19"/>
      <c r="BD2824" s="19"/>
      <c r="BE2824" s="19"/>
      <c r="BF2824" s="19"/>
      <c r="BG2824" s="19"/>
      <c r="BH2824" s="19"/>
      <c r="BI2824" s="19"/>
      <c r="BJ2824" s="19"/>
    </row>
    <row r="2825" spans="1:62" ht="15" x14ac:dyDescent="0.2">
      <c r="A2825" s="19" t="s">
        <v>22680</v>
      </c>
      <c r="B2825" s="19" t="s">
        <v>1479</v>
      </c>
      <c r="C2825" s="43">
        <v>44669</v>
      </c>
      <c r="D2825" s="44">
        <v>0.48611111111110999</v>
      </c>
      <c r="E2825" s="19" t="s">
        <v>22681</v>
      </c>
      <c r="F2825" s="19" t="s">
        <v>1481</v>
      </c>
      <c r="G2825" s="19" t="s">
        <v>1481</v>
      </c>
      <c r="H2825" s="45">
        <v>0</v>
      </c>
      <c r="I2825" s="45">
        <v>0</v>
      </c>
      <c r="J2825" s="19" t="s">
        <v>1482</v>
      </c>
      <c r="K2825" s="19" t="s">
        <v>22682</v>
      </c>
      <c r="L2825" s="19" t="s">
        <v>22683</v>
      </c>
      <c r="M2825" s="19" t="s">
        <v>22684</v>
      </c>
      <c r="N2825" s="19" t="s">
        <v>22680</v>
      </c>
      <c r="O2825" s="19" t="s">
        <v>367</v>
      </c>
      <c r="P2825" s="19" t="s">
        <v>368</v>
      </c>
      <c r="Q2825" s="46">
        <v>360</v>
      </c>
      <c r="R2825" s="19" t="s">
        <v>1544</v>
      </c>
      <c r="S2825" s="19" t="s">
        <v>1545</v>
      </c>
      <c r="T2825" s="19" t="s">
        <v>74</v>
      </c>
      <c r="U2825" s="19" t="s">
        <v>1546</v>
      </c>
      <c r="V2825" s="19" t="s">
        <v>1547</v>
      </c>
      <c r="W2825" s="19" t="s">
        <v>1548</v>
      </c>
      <c r="X2825" s="19" t="s">
        <v>1549</v>
      </c>
      <c r="Y2825" s="19" t="s">
        <v>1550</v>
      </c>
      <c r="Z2825" s="19" t="s">
        <v>1551</v>
      </c>
      <c r="AA2825" s="46">
        <v>178</v>
      </c>
      <c r="AB2825" s="19" t="s">
        <v>452</v>
      </c>
      <c r="AC2825" s="19" t="s">
        <v>50</v>
      </c>
      <c r="AD2825" s="19" t="s">
        <v>1851</v>
      </c>
      <c r="AE2825" s="19" t="s">
        <v>1852</v>
      </c>
      <c r="AF2825" s="19" t="s">
        <v>1554</v>
      </c>
      <c r="AG2825" s="19" t="s">
        <v>1853</v>
      </c>
      <c r="AH2825" s="19" t="s">
        <v>1499</v>
      </c>
      <c r="AI2825" s="19" t="s">
        <v>1500</v>
      </c>
      <c r="AJ2825" s="45">
        <v>0</v>
      </c>
      <c r="AK2825" s="45">
        <v>0</v>
      </c>
      <c r="AL2825" s="19" t="s">
        <v>1501</v>
      </c>
      <c r="AM2825" s="46">
        <v>27070</v>
      </c>
      <c r="AN2825" s="46">
        <v>18070</v>
      </c>
      <c r="AO2825" s="46">
        <v>9000</v>
      </c>
      <c r="AP2825" s="45">
        <v>248.4</v>
      </c>
      <c r="AQ2825" s="45"/>
      <c r="AR2825" s="45" t="str">
        <f>IFERROR(VLOOKUP(AB2825,'Pedidos marco'!$A$1:$D$10000,4,0)," ")</f>
        <v xml:space="preserve"> </v>
      </c>
      <c r="AS2825" s="45">
        <f t="shared" si="308"/>
        <v>18</v>
      </c>
      <c r="AT2825" s="45" t="str">
        <f t="shared" si="309"/>
        <v>18</v>
      </c>
      <c r="AU2825" s="47">
        <v>18</v>
      </c>
      <c r="AV2825" s="19" t="str">
        <f t="shared" si="310"/>
        <v>04 April</v>
      </c>
      <c r="AW2825" s="19">
        <f t="shared" si="311"/>
        <v>0.69000000000000006</v>
      </c>
      <c r="AX2825" s="19">
        <f t="shared" si="312"/>
        <v>13.8</v>
      </c>
      <c r="AY2825" s="19" t="e">
        <f>VLOOKUP(AG2825,Cías!$A$1:$E$10000,5,0)</f>
        <v>#N/A</v>
      </c>
      <c r="AZ2825" s="19" t="str">
        <f t="shared" si="313"/>
        <v>1014062</v>
      </c>
      <c r="BA2825" s="19" t="str">
        <f t="shared" si="314"/>
        <v>BENALCAZAR DE LA CRUZ MILTON PATRIC</v>
      </c>
      <c r="BB2825" s="19" t="e">
        <f>VLOOKUP(AG2825,Cías!$A$1:$E$10000,3,0)</f>
        <v>#N/A</v>
      </c>
      <c r="BC2825" s="19"/>
      <c r="BD2825" s="19"/>
      <c r="BE2825" s="19"/>
      <c r="BF2825" s="19"/>
      <c r="BG2825" s="19"/>
      <c r="BH2825" s="19"/>
      <c r="BI2825" s="19"/>
      <c r="BJ2825" s="19"/>
    </row>
    <row r="2826" spans="1:62" ht="15" x14ac:dyDescent="0.2">
      <c r="A2826" s="19" t="s">
        <v>22685</v>
      </c>
      <c r="B2826" s="19" t="s">
        <v>1479</v>
      </c>
      <c r="C2826" s="43">
        <v>44669</v>
      </c>
      <c r="D2826" s="44">
        <v>0.49027777777777998</v>
      </c>
      <c r="E2826" s="19" t="s">
        <v>22686</v>
      </c>
      <c r="F2826" s="19" t="s">
        <v>22687</v>
      </c>
      <c r="G2826" s="19" t="s">
        <v>22688</v>
      </c>
      <c r="H2826" s="45">
        <v>4102.3999999999996</v>
      </c>
      <c r="I2826" s="45">
        <v>4599.6400000000003</v>
      </c>
      <c r="J2826" s="19" t="s">
        <v>1560</v>
      </c>
      <c r="K2826" s="19" t="s">
        <v>22689</v>
      </c>
      <c r="L2826" s="19" t="s">
        <v>22690</v>
      </c>
      <c r="M2826" s="19" t="s">
        <v>22691</v>
      </c>
      <c r="N2826" s="19" t="s">
        <v>22685</v>
      </c>
      <c r="O2826" s="19" t="s">
        <v>1641</v>
      </c>
      <c r="P2826" s="19" t="s">
        <v>1642</v>
      </c>
      <c r="Q2826" s="46">
        <v>640</v>
      </c>
      <c r="R2826" s="19" t="s">
        <v>1544</v>
      </c>
      <c r="S2826" s="19" t="s">
        <v>3795</v>
      </c>
      <c r="T2826" s="19" t="s">
        <v>3796</v>
      </c>
      <c r="U2826" s="19" t="s">
        <v>7558</v>
      </c>
      <c r="V2826" s="19" t="s">
        <v>2126</v>
      </c>
      <c r="W2826" s="19" t="s">
        <v>2076</v>
      </c>
      <c r="X2826" s="19" t="s">
        <v>7559</v>
      </c>
      <c r="Y2826" s="19" t="s">
        <v>2078</v>
      </c>
      <c r="Z2826" s="19" t="s">
        <v>2079</v>
      </c>
      <c r="AA2826" s="46">
        <v>345</v>
      </c>
      <c r="AB2826" s="19" t="s">
        <v>530</v>
      </c>
      <c r="AC2826" s="19" t="s">
        <v>212</v>
      </c>
      <c r="AD2826" s="19" t="s">
        <v>5148</v>
      </c>
      <c r="AE2826" s="19" t="s">
        <v>5149</v>
      </c>
      <c r="AF2826" s="19" t="s">
        <v>1592</v>
      </c>
      <c r="AG2826" s="19" t="s">
        <v>5150</v>
      </c>
      <c r="AH2826" s="19" t="s">
        <v>1594</v>
      </c>
      <c r="AI2826" s="19" t="s">
        <v>1595</v>
      </c>
      <c r="AJ2826" s="45">
        <v>0.05</v>
      </c>
      <c r="AK2826" s="45">
        <v>32</v>
      </c>
      <c r="AL2826" s="19" t="s">
        <v>1501</v>
      </c>
      <c r="AM2826" s="46">
        <v>50330</v>
      </c>
      <c r="AN2826" s="46">
        <v>32060</v>
      </c>
      <c r="AO2826" s="46">
        <v>18270</v>
      </c>
      <c r="AP2826" s="45">
        <v>659.2</v>
      </c>
      <c r="AQ2826" s="45"/>
      <c r="AR2826" s="45" t="str">
        <f>IFERROR(VLOOKUP(AB2826,'Pedidos marco'!$A$1:$D$10000,4,0)," ")</f>
        <v xml:space="preserve"> </v>
      </c>
      <c r="AS2826" s="45">
        <f t="shared" si="308"/>
        <v>18</v>
      </c>
      <c r="AT2826" s="45" t="str">
        <f t="shared" si="309"/>
        <v>18</v>
      </c>
      <c r="AU2826" s="47">
        <v>32</v>
      </c>
      <c r="AV2826" s="19" t="str">
        <f t="shared" si="310"/>
        <v>04 April</v>
      </c>
      <c r="AW2826" s="19">
        <f t="shared" si="311"/>
        <v>1.03</v>
      </c>
      <c r="AX2826" s="19">
        <f t="shared" si="312"/>
        <v>20.6</v>
      </c>
      <c r="AY2826" s="19" t="e">
        <f>VLOOKUP(AG2826,Cías!$A$1:$E$10000,5,0)</f>
        <v>#N/A</v>
      </c>
      <c r="AZ2826" s="19" t="str">
        <f t="shared" si="313"/>
        <v>1013871</v>
      </c>
      <c r="BA2826" s="19" t="str">
        <f t="shared" si="314"/>
        <v>MORAN PERUGACHI ALONSO</v>
      </c>
      <c r="BB2826" s="19" t="e">
        <f>VLOOKUP(AG2826,Cías!$A$1:$E$10000,3,0)</f>
        <v>#N/A</v>
      </c>
      <c r="BC2826" s="19"/>
      <c r="BD2826" s="19"/>
      <c r="BE2826" s="19"/>
      <c r="BF2826" s="19"/>
      <c r="BG2826" s="19"/>
      <c r="BH2826" s="19"/>
      <c r="BI2826" s="19"/>
      <c r="BJ2826" s="19"/>
    </row>
    <row r="2827" spans="1:62" ht="15" x14ac:dyDescent="0.2">
      <c r="A2827" s="19" t="s">
        <v>22692</v>
      </c>
      <c r="B2827" s="19" t="s">
        <v>1479</v>
      </c>
      <c r="C2827" s="43">
        <v>44669</v>
      </c>
      <c r="D2827" s="44">
        <v>0.50555555555555998</v>
      </c>
      <c r="E2827" s="19" t="s">
        <v>22693</v>
      </c>
      <c r="F2827" s="19" t="s">
        <v>22694</v>
      </c>
      <c r="G2827" s="19" t="s">
        <v>22695</v>
      </c>
      <c r="H2827" s="45">
        <v>2336.4</v>
      </c>
      <c r="I2827" s="45">
        <v>2619.59</v>
      </c>
      <c r="J2827" s="19" t="s">
        <v>1560</v>
      </c>
      <c r="K2827" s="19" t="s">
        <v>22696</v>
      </c>
      <c r="L2827" s="19" t="s">
        <v>22697</v>
      </c>
      <c r="M2827" s="19" t="s">
        <v>22698</v>
      </c>
      <c r="N2827" s="19" t="s">
        <v>22692</v>
      </c>
      <c r="O2827" s="19" t="s">
        <v>371</v>
      </c>
      <c r="P2827" s="19" t="s">
        <v>372</v>
      </c>
      <c r="Q2827" s="46">
        <v>360</v>
      </c>
      <c r="R2827" s="19" t="s">
        <v>1544</v>
      </c>
      <c r="S2827" s="19" t="s">
        <v>1736</v>
      </c>
      <c r="T2827" s="19" t="s">
        <v>1737</v>
      </c>
      <c r="U2827" s="19" t="s">
        <v>12500</v>
      </c>
      <c r="V2827" s="19" t="s">
        <v>12501</v>
      </c>
      <c r="W2827" s="19" t="s">
        <v>1548</v>
      </c>
      <c r="X2827" s="19" t="s">
        <v>12502</v>
      </c>
      <c r="Y2827" s="19" t="s">
        <v>1684</v>
      </c>
      <c r="Z2827" s="19" t="s">
        <v>1685</v>
      </c>
      <c r="AA2827" s="46">
        <v>198</v>
      </c>
      <c r="AB2827" s="19" t="s">
        <v>540</v>
      </c>
      <c r="AC2827" s="19" t="s">
        <v>232</v>
      </c>
      <c r="AD2827" s="19" t="s">
        <v>5667</v>
      </c>
      <c r="AE2827" s="19" t="s">
        <v>5668</v>
      </c>
      <c r="AF2827" s="19" t="s">
        <v>1554</v>
      </c>
      <c r="AG2827" s="19" t="s">
        <v>5669</v>
      </c>
      <c r="AH2827" s="19" t="s">
        <v>1499</v>
      </c>
      <c r="AI2827" s="19" t="s">
        <v>1500</v>
      </c>
      <c r="AJ2827" s="45">
        <v>0</v>
      </c>
      <c r="AK2827" s="45">
        <v>0</v>
      </c>
      <c r="AL2827" s="19" t="s">
        <v>1501</v>
      </c>
      <c r="AM2827" s="46">
        <v>27110</v>
      </c>
      <c r="AN2827" s="46">
        <v>18050</v>
      </c>
      <c r="AO2827" s="46">
        <v>9060</v>
      </c>
      <c r="AP2827" s="45">
        <v>266.39999999999998</v>
      </c>
      <c r="AQ2827" s="45"/>
      <c r="AR2827" s="45" t="str">
        <f>IFERROR(VLOOKUP(AB2827,'Pedidos marco'!$A$1:$D$10000,4,0)," ")</f>
        <v xml:space="preserve"> </v>
      </c>
      <c r="AS2827" s="45">
        <f t="shared" si="308"/>
        <v>18</v>
      </c>
      <c r="AT2827" s="45" t="str">
        <f t="shared" si="309"/>
        <v>18</v>
      </c>
      <c r="AU2827" s="47">
        <v>18</v>
      </c>
      <c r="AV2827" s="19" t="str">
        <f t="shared" si="310"/>
        <v>04 April</v>
      </c>
      <c r="AW2827" s="19">
        <f t="shared" si="311"/>
        <v>0.74</v>
      </c>
      <c r="AX2827" s="19">
        <f t="shared" si="312"/>
        <v>14.799999999999999</v>
      </c>
      <c r="AY2827" s="19" t="e">
        <f>VLOOKUP(AG2827,Cías!$A$1:$E$10000,5,0)</f>
        <v>#N/A</v>
      </c>
      <c r="AZ2827" s="19" t="str">
        <f t="shared" si="313"/>
        <v>1013485</v>
      </c>
      <c r="BA2827" s="19" t="str">
        <f t="shared" si="314"/>
        <v>PEREZ ALBUJA VICTOR ALEJANDRO</v>
      </c>
      <c r="BB2827" s="19" t="e">
        <f>VLOOKUP(AG2827,Cías!$A$1:$E$10000,3,0)</f>
        <v>#N/A</v>
      </c>
      <c r="BC2827" s="19"/>
      <c r="BD2827" s="19"/>
      <c r="BE2827" s="19"/>
      <c r="BF2827" s="19"/>
      <c r="BG2827" s="19"/>
      <c r="BH2827" s="19"/>
      <c r="BI2827" s="19"/>
      <c r="BJ2827" s="19"/>
    </row>
    <row r="2828" spans="1:62" ht="15" x14ac:dyDescent="0.2">
      <c r="A2828" s="19" t="s">
        <v>22699</v>
      </c>
      <c r="B2828" s="19" t="s">
        <v>1479</v>
      </c>
      <c r="C2828" s="43">
        <v>44669</v>
      </c>
      <c r="D2828" s="44">
        <v>0.50763888888888997</v>
      </c>
      <c r="E2828" s="19" t="s">
        <v>22700</v>
      </c>
      <c r="F2828" s="19" t="s">
        <v>22701</v>
      </c>
      <c r="G2828" s="19" t="s">
        <v>22702</v>
      </c>
      <c r="H2828" s="45">
        <v>4268.8</v>
      </c>
      <c r="I2828" s="45">
        <v>4786.21</v>
      </c>
      <c r="J2828" s="19" t="s">
        <v>1560</v>
      </c>
      <c r="K2828" s="19" t="s">
        <v>22689</v>
      </c>
      <c r="L2828" s="19" t="s">
        <v>22703</v>
      </c>
      <c r="M2828" s="19" t="s">
        <v>22704</v>
      </c>
      <c r="N2828" s="19" t="s">
        <v>22699</v>
      </c>
      <c r="O2828" s="19" t="s">
        <v>1603</v>
      </c>
      <c r="P2828" s="19" t="s">
        <v>1604</v>
      </c>
      <c r="Q2828" s="46">
        <v>640</v>
      </c>
      <c r="R2828" s="19" t="s">
        <v>1544</v>
      </c>
      <c r="S2828" s="19" t="s">
        <v>3795</v>
      </c>
      <c r="T2828" s="19" t="s">
        <v>3796</v>
      </c>
      <c r="U2828" s="19" t="s">
        <v>7558</v>
      </c>
      <c r="V2828" s="19" t="s">
        <v>2126</v>
      </c>
      <c r="W2828" s="19" t="s">
        <v>2076</v>
      </c>
      <c r="X2828" s="19" t="s">
        <v>7559</v>
      </c>
      <c r="Y2828" s="19" t="s">
        <v>2078</v>
      </c>
      <c r="Z2828" s="19" t="s">
        <v>2079</v>
      </c>
      <c r="AA2828" s="46">
        <v>345</v>
      </c>
      <c r="AB2828" s="19" t="s">
        <v>581</v>
      </c>
      <c r="AC2828" s="19" t="s">
        <v>319</v>
      </c>
      <c r="AD2828" s="19" t="s">
        <v>3954</v>
      </c>
      <c r="AE2828" s="19" t="s">
        <v>3955</v>
      </c>
      <c r="AF2828" s="19" t="s">
        <v>1592</v>
      </c>
      <c r="AG2828" s="19" t="s">
        <v>3956</v>
      </c>
      <c r="AH2828" s="19" t="s">
        <v>1594</v>
      </c>
      <c r="AI2828" s="19" t="s">
        <v>1595</v>
      </c>
      <c r="AJ2828" s="45">
        <v>0.05</v>
      </c>
      <c r="AK2828" s="45">
        <v>32</v>
      </c>
      <c r="AL2828" s="19" t="s">
        <v>1501</v>
      </c>
      <c r="AM2828" s="46">
        <v>50490</v>
      </c>
      <c r="AN2828" s="46">
        <v>32020</v>
      </c>
      <c r="AO2828" s="46">
        <v>18470</v>
      </c>
      <c r="AP2828" s="45">
        <v>659.2</v>
      </c>
      <c r="AQ2828" s="45"/>
      <c r="AR2828" s="45" t="str">
        <f>IFERROR(VLOOKUP(AB2828,'Pedidos marco'!$A$1:$D$10000,4,0)," ")</f>
        <v xml:space="preserve"> </v>
      </c>
      <c r="AS2828" s="45">
        <f t="shared" si="308"/>
        <v>18</v>
      </c>
      <c r="AT2828" s="45" t="str">
        <f t="shared" si="309"/>
        <v>18</v>
      </c>
      <c r="AU2828" s="47">
        <v>32</v>
      </c>
      <c r="AV2828" s="19" t="str">
        <f t="shared" si="310"/>
        <v>04 April</v>
      </c>
      <c r="AW2828" s="19">
        <f t="shared" si="311"/>
        <v>1.03</v>
      </c>
      <c r="AX2828" s="19">
        <f t="shared" si="312"/>
        <v>20.6</v>
      </c>
      <c r="AY2828" s="19" t="e">
        <f>VLOOKUP(AG2828,Cías!$A$1:$E$10000,5,0)</f>
        <v>#N/A</v>
      </c>
      <c r="AZ2828" s="19" t="str">
        <f t="shared" si="313"/>
        <v>1013592</v>
      </c>
      <c r="BA2828" s="19" t="str">
        <f t="shared" si="314"/>
        <v>VALENCIA BENAVIDES GLADYS RUBY</v>
      </c>
      <c r="BB2828" s="19" t="e">
        <f>VLOOKUP(AG2828,Cías!$A$1:$E$10000,3,0)</f>
        <v>#N/A</v>
      </c>
      <c r="BC2828" s="19"/>
      <c r="BD2828" s="19"/>
      <c r="BE2828" s="19"/>
      <c r="BF2828" s="19"/>
      <c r="BG2828" s="19"/>
      <c r="BH2828" s="19"/>
      <c r="BI2828" s="19"/>
      <c r="BJ2828" s="19"/>
    </row>
    <row r="2829" spans="1:62" ht="15" x14ac:dyDescent="0.2">
      <c r="A2829" s="19" t="s">
        <v>22705</v>
      </c>
      <c r="B2829" s="19" t="s">
        <v>1479</v>
      </c>
      <c r="C2829" s="43">
        <v>44669</v>
      </c>
      <c r="D2829" s="44">
        <v>0.50972222222221997</v>
      </c>
      <c r="E2829" s="19" t="s">
        <v>22706</v>
      </c>
      <c r="F2829" s="19" t="s">
        <v>22707</v>
      </c>
      <c r="G2829" s="19" t="s">
        <v>22708</v>
      </c>
      <c r="H2829" s="45">
        <v>2368.73</v>
      </c>
      <c r="I2829" s="45">
        <v>2655.84</v>
      </c>
      <c r="J2829" s="19" t="s">
        <v>1560</v>
      </c>
      <c r="K2829" s="19" t="s">
        <v>22709</v>
      </c>
      <c r="L2829" s="19" t="s">
        <v>22710</v>
      </c>
      <c r="M2829" s="19" t="s">
        <v>22711</v>
      </c>
      <c r="N2829" s="19" t="s">
        <v>22705</v>
      </c>
      <c r="O2829" s="19" t="s">
        <v>1603</v>
      </c>
      <c r="P2829" s="19" t="s">
        <v>1604</v>
      </c>
      <c r="Q2829" s="46">
        <v>360</v>
      </c>
      <c r="R2829" s="19" t="s">
        <v>1544</v>
      </c>
      <c r="S2829" s="19" t="s">
        <v>5029</v>
      </c>
      <c r="T2829" s="19" t="s">
        <v>5030</v>
      </c>
      <c r="U2829" s="19" t="s">
        <v>8041</v>
      </c>
      <c r="V2829" s="19" t="s">
        <v>8042</v>
      </c>
      <c r="W2829" s="19" t="s">
        <v>4073</v>
      </c>
      <c r="X2829" s="19" t="s">
        <v>8043</v>
      </c>
      <c r="Y2829" s="19" t="s">
        <v>4075</v>
      </c>
      <c r="Z2829" s="19" t="s">
        <v>4076</v>
      </c>
      <c r="AA2829" s="46">
        <v>468</v>
      </c>
      <c r="AB2829" s="19" t="s">
        <v>536</v>
      </c>
      <c r="AC2829" s="19" t="s">
        <v>224</v>
      </c>
      <c r="AD2829" s="19" t="s">
        <v>5034</v>
      </c>
      <c r="AE2829" s="19" t="s">
        <v>5035</v>
      </c>
      <c r="AF2829" s="19" t="s">
        <v>1554</v>
      </c>
      <c r="AG2829" s="19" t="s">
        <v>5036</v>
      </c>
      <c r="AH2829" s="19" t="s">
        <v>1499</v>
      </c>
      <c r="AI2829" s="19" t="s">
        <v>1500</v>
      </c>
      <c r="AJ2829" s="45">
        <v>0</v>
      </c>
      <c r="AK2829" s="45">
        <v>0</v>
      </c>
      <c r="AL2829" s="19" t="s">
        <v>1501</v>
      </c>
      <c r="AM2829" s="46">
        <v>26910</v>
      </c>
      <c r="AN2829" s="46">
        <v>18000</v>
      </c>
      <c r="AO2829" s="46">
        <v>8910</v>
      </c>
      <c r="AP2829" s="45">
        <v>414</v>
      </c>
      <c r="AQ2829" s="45"/>
      <c r="AR2829" s="45" t="str">
        <f>IFERROR(VLOOKUP(AB2829,'Pedidos marco'!$A$1:$D$10000,4,0)," ")</f>
        <v xml:space="preserve"> </v>
      </c>
      <c r="AS2829" s="45">
        <f t="shared" si="308"/>
        <v>18</v>
      </c>
      <c r="AT2829" s="45" t="str">
        <f t="shared" si="309"/>
        <v>18</v>
      </c>
      <c r="AU2829" s="47">
        <v>18</v>
      </c>
      <c r="AV2829" s="19" t="str">
        <f t="shared" si="310"/>
        <v>04 April</v>
      </c>
      <c r="AW2829" s="19">
        <f t="shared" si="311"/>
        <v>1.1499999999999999</v>
      </c>
      <c r="AX2829" s="19">
        <f t="shared" si="312"/>
        <v>23</v>
      </c>
      <c r="AY2829" s="19" t="e">
        <f>VLOOKUP(AG2829,Cías!$A$1:$E$10000,5,0)</f>
        <v>#N/A</v>
      </c>
      <c r="AZ2829" s="19" t="str">
        <f t="shared" si="313"/>
        <v>1014339</v>
      </c>
      <c r="BA2829" s="19" t="str">
        <f t="shared" si="314"/>
        <v>NICOLALDE FLORES MILTON FABIAN</v>
      </c>
      <c r="BB2829" s="19" t="e">
        <f>VLOOKUP(AG2829,Cías!$A$1:$E$10000,3,0)</f>
        <v>#N/A</v>
      </c>
      <c r="BC2829" s="19"/>
      <c r="BD2829" s="19"/>
      <c r="BE2829" s="19"/>
      <c r="BF2829" s="19"/>
      <c r="BG2829" s="19"/>
      <c r="BH2829" s="19"/>
      <c r="BI2829" s="19"/>
      <c r="BJ2829" s="19"/>
    </row>
    <row r="2830" spans="1:62" ht="15" x14ac:dyDescent="0.2">
      <c r="A2830" s="19" t="s">
        <v>22712</v>
      </c>
      <c r="B2830" s="19" t="s">
        <v>1479</v>
      </c>
      <c r="C2830" s="43">
        <v>44669</v>
      </c>
      <c r="D2830" s="44">
        <v>0.51111111111110996</v>
      </c>
      <c r="E2830" s="19" t="s">
        <v>22713</v>
      </c>
      <c r="F2830" s="19" t="s">
        <v>22714</v>
      </c>
      <c r="G2830" s="19" t="s">
        <v>22715</v>
      </c>
      <c r="H2830" s="45">
        <v>1223.6400000000001</v>
      </c>
      <c r="I2830" s="45">
        <v>1371.96</v>
      </c>
      <c r="J2830" s="19" t="s">
        <v>1560</v>
      </c>
      <c r="K2830" s="19" t="s">
        <v>22716</v>
      </c>
      <c r="L2830" s="19" t="s">
        <v>22717</v>
      </c>
      <c r="M2830" s="19" t="s">
        <v>22718</v>
      </c>
      <c r="N2830" s="19" t="s">
        <v>22712</v>
      </c>
      <c r="O2830" s="19" t="s">
        <v>369</v>
      </c>
      <c r="P2830" s="19" t="s">
        <v>370</v>
      </c>
      <c r="Q2830" s="46">
        <v>200</v>
      </c>
      <c r="R2830" s="19" t="s">
        <v>1544</v>
      </c>
      <c r="S2830" s="19" t="s">
        <v>2188</v>
      </c>
      <c r="T2830" s="19" t="s">
        <v>2189</v>
      </c>
      <c r="U2830" s="19" t="s">
        <v>5541</v>
      </c>
      <c r="V2830" s="19" t="s">
        <v>5542</v>
      </c>
      <c r="W2830" s="19" t="s">
        <v>415</v>
      </c>
      <c r="X2830" s="19" t="s">
        <v>5543</v>
      </c>
      <c r="Y2830" s="19" t="s">
        <v>1980</v>
      </c>
      <c r="Z2830" s="19" t="s">
        <v>1981</v>
      </c>
      <c r="AA2830" s="46">
        <v>89</v>
      </c>
      <c r="AB2830" s="19" t="s">
        <v>445</v>
      </c>
      <c r="AC2830" s="19" t="s">
        <v>37</v>
      </c>
      <c r="AD2830" s="19" t="s">
        <v>2193</v>
      </c>
      <c r="AE2830" s="19" t="s">
        <v>2194</v>
      </c>
      <c r="AF2830" s="19" t="s">
        <v>1592</v>
      </c>
      <c r="AG2830" s="19" t="s">
        <v>2195</v>
      </c>
      <c r="AH2830" s="19" t="s">
        <v>1594</v>
      </c>
      <c r="AI2830" s="19" t="s">
        <v>1595</v>
      </c>
      <c r="AJ2830" s="45">
        <v>0.05</v>
      </c>
      <c r="AK2830" s="45">
        <v>10</v>
      </c>
      <c r="AL2830" s="19" t="s">
        <v>1501</v>
      </c>
      <c r="AM2830" s="46">
        <v>18373.824000000001</v>
      </c>
      <c r="AN2830" s="46">
        <v>10008.824000000001</v>
      </c>
      <c r="AO2830" s="46">
        <v>8365</v>
      </c>
      <c r="AP2830" s="45">
        <v>88</v>
      </c>
      <c r="AQ2830" s="45"/>
      <c r="AR2830" s="45" t="str">
        <f>IFERROR(VLOOKUP(AB2830,'Pedidos marco'!$A$1:$D$10000,4,0)," ")</f>
        <v xml:space="preserve"> </v>
      </c>
      <c r="AS2830" s="45">
        <f t="shared" si="308"/>
        <v>18</v>
      </c>
      <c r="AT2830" s="45" t="str">
        <f t="shared" si="309"/>
        <v>18</v>
      </c>
      <c r="AU2830" s="47">
        <v>10</v>
      </c>
      <c r="AV2830" s="19" t="str">
        <f t="shared" si="310"/>
        <v>04 April</v>
      </c>
      <c r="AW2830" s="19">
        <f t="shared" si="311"/>
        <v>0.44</v>
      </c>
      <c r="AX2830" s="19">
        <f t="shared" si="312"/>
        <v>8.8000000000000007</v>
      </c>
      <c r="AY2830" s="19" t="e">
        <f>VLOOKUP(AG2830,Cías!$A$1:$E$10000,5,0)</f>
        <v>#N/A</v>
      </c>
      <c r="AZ2830" s="19" t="str">
        <f t="shared" si="313"/>
        <v>1024381</v>
      </c>
      <c r="BA2830" s="19" t="str">
        <f t="shared" si="314"/>
        <v>BALCAZAR GORDON ALEJANDRO</v>
      </c>
      <c r="BB2830" s="19" t="e">
        <f>VLOOKUP(AG2830,Cías!$A$1:$E$10000,3,0)</f>
        <v>#N/A</v>
      </c>
      <c r="BC2830" s="19"/>
      <c r="BD2830" s="19"/>
      <c r="BE2830" s="19"/>
      <c r="BF2830" s="19"/>
      <c r="BG2830" s="19"/>
      <c r="BH2830" s="19"/>
      <c r="BI2830" s="19"/>
      <c r="BJ2830" s="19"/>
    </row>
    <row r="2831" spans="1:62" ht="15" x14ac:dyDescent="0.2">
      <c r="A2831" s="19" t="s">
        <v>22712</v>
      </c>
      <c r="B2831" s="19" t="s">
        <v>1479</v>
      </c>
      <c r="C2831" s="43">
        <v>44669</v>
      </c>
      <c r="D2831" s="44">
        <v>0.51111111111110996</v>
      </c>
      <c r="E2831" s="19" t="s">
        <v>22719</v>
      </c>
      <c r="F2831" s="19" t="s">
        <v>22720</v>
      </c>
      <c r="G2831" s="19" t="s">
        <v>22721</v>
      </c>
      <c r="H2831" s="45">
        <v>3202.85</v>
      </c>
      <c r="I2831" s="45">
        <v>3591.05</v>
      </c>
      <c r="J2831" s="19" t="s">
        <v>1560</v>
      </c>
      <c r="K2831" s="19" t="s">
        <v>22722</v>
      </c>
      <c r="L2831" s="19" t="s">
        <v>22723</v>
      </c>
      <c r="M2831" s="19" t="s">
        <v>22724</v>
      </c>
      <c r="N2831" s="19" t="s">
        <v>22712</v>
      </c>
      <c r="O2831" s="19" t="s">
        <v>367</v>
      </c>
      <c r="P2831" s="19" t="s">
        <v>368</v>
      </c>
      <c r="Q2831" s="46">
        <v>480</v>
      </c>
      <c r="R2831" s="19" t="s">
        <v>1544</v>
      </c>
      <c r="S2831" s="19" t="s">
        <v>2188</v>
      </c>
      <c r="T2831" s="19" t="s">
        <v>2189</v>
      </c>
      <c r="U2831" s="19" t="s">
        <v>5541</v>
      </c>
      <c r="V2831" s="19" t="s">
        <v>5542</v>
      </c>
      <c r="W2831" s="19" t="s">
        <v>415</v>
      </c>
      <c r="X2831" s="19" t="s">
        <v>5543</v>
      </c>
      <c r="Y2831" s="19" t="s">
        <v>1980</v>
      </c>
      <c r="Z2831" s="19" t="s">
        <v>1981</v>
      </c>
      <c r="AA2831" s="46">
        <v>89</v>
      </c>
      <c r="AB2831" s="19" t="s">
        <v>445</v>
      </c>
      <c r="AC2831" s="19" t="s">
        <v>37</v>
      </c>
      <c r="AD2831" s="19" t="s">
        <v>2193</v>
      </c>
      <c r="AE2831" s="19" t="s">
        <v>2194</v>
      </c>
      <c r="AF2831" s="19" t="s">
        <v>1592</v>
      </c>
      <c r="AG2831" s="19" t="s">
        <v>2195</v>
      </c>
      <c r="AH2831" s="19" t="s">
        <v>1594</v>
      </c>
      <c r="AI2831" s="19" t="s">
        <v>1595</v>
      </c>
      <c r="AJ2831" s="45">
        <v>0.05</v>
      </c>
      <c r="AK2831" s="45">
        <v>24</v>
      </c>
      <c r="AL2831" s="19" t="s">
        <v>1501</v>
      </c>
      <c r="AM2831" s="46">
        <v>32386.175999999999</v>
      </c>
      <c r="AN2831" s="46">
        <v>24021.175999999999</v>
      </c>
      <c r="AO2831" s="46">
        <v>8365</v>
      </c>
      <c r="AP2831" s="45">
        <v>211.2</v>
      </c>
      <c r="AQ2831" s="45"/>
      <c r="AR2831" s="45" t="str">
        <f>IFERROR(VLOOKUP(AB2831,'Pedidos marco'!$A$1:$D$10000,4,0)," ")</f>
        <v xml:space="preserve"> </v>
      </c>
      <c r="AS2831" s="45">
        <f t="shared" si="308"/>
        <v>18</v>
      </c>
      <c r="AT2831" s="45" t="str">
        <f t="shared" si="309"/>
        <v>18</v>
      </c>
      <c r="AU2831" s="47">
        <v>24</v>
      </c>
      <c r="AV2831" s="19" t="str">
        <f t="shared" si="310"/>
        <v>04 April</v>
      </c>
      <c r="AW2831" s="19">
        <f t="shared" si="311"/>
        <v>0.44</v>
      </c>
      <c r="AX2831" s="19">
        <f t="shared" si="312"/>
        <v>8.7999999999999989</v>
      </c>
      <c r="AY2831" s="19" t="e">
        <f>VLOOKUP(AG2831,Cías!$A$1:$E$10000,5,0)</f>
        <v>#N/A</v>
      </c>
      <c r="AZ2831" s="19" t="str">
        <f t="shared" si="313"/>
        <v>1024381</v>
      </c>
      <c r="BA2831" s="19" t="str">
        <f t="shared" si="314"/>
        <v>BALCAZAR GORDON ALEJANDRO</v>
      </c>
      <c r="BB2831" s="19" t="e">
        <f>VLOOKUP(AG2831,Cías!$A$1:$E$10000,3,0)</f>
        <v>#N/A</v>
      </c>
      <c r="BC2831" s="19"/>
      <c r="BD2831" s="19"/>
      <c r="BE2831" s="19"/>
      <c r="BF2831" s="19"/>
      <c r="BG2831" s="19"/>
      <c r="BH2831" s="19"/>
      <c r="BI2831" s="19"/>
      <c r="BJ2831" s="19"/>
    </row>
    <row r="2832" spans="1:62" ht="15" x14ac:dyDescent="0.2">
      <c r="A2832" s="19" t="s">
        <v>22725</v>
      </c>
      <c r="B2832" s="19" t="s">
        <v>1479</v>
      </c>
      <c r="C2832" s="43">
        <v>44669</v>
      </c>
      <c r="D2832" s="44">
        <v>0.51319444444443996</v>
      </c>
      <c r="E2832" s="19" t="s">
        <v>22726</v>
      </c>
      <c r="F2832" s="19" t="s">
        <v>22727</v>
      </c>
      <c r="G2832" s="19" t="s">
        <v>22728</v>
      </c>
      <c r="H2832" s="45">
        <v>4268.8</v>
      </c>
      <c r="I2832" s="45">
        <v>4786.21</v>
      </c>
      <c r="J2832" s="19" t="s">
        <v>1560</v>
      </c>
      <c r="K2832" s="19" t="s">
        <v>22689</v>
      </c>
      <c r="L2832" s="19" t="s">
        <v>22729</v>
      </c>
      <c r="M2832" s="19" t="s">
        <v>22730</v>
      </c>
      <c r="N2832" s="19" t="s">
        <v>22725</v>
      </c>
      <c r="O2832" s="19" t="s">
        <v>1603</v>
      </c>
      <c r="P2832" s="19" t="s">
        <v>1604</v>
      </c>
      <c r="Q2832" s="46">
        <v>640</v>
      </c>
      <c r="R2832" s="19" t="s">
        <v>1544</v>
      </c>
      <c r="S2832" s="19" t="s">
        <v>3795</v>
      </c>
      <c r="T2832" s="19" t="s">
        <v>3796</v>
      </c>
      <c r="U2832" s="19" t="s">
        <v>7558</v>
      </c>
      <c r="V2832" s="19" t="s">
        <v>2126</v>
      </c>
      <c r="W2832" s="19" t="s">
        <v>2076</v>
      </c>
      <c r="X2832" s="19" t="s">
        <v>7559</v>
      </c>
      <c r="Y2832" s="19" t="s">
        <v>2078</v>
      </c>
      <c r="Z2832" s="19" t="s">
        <v>2079</v>
      </c>
      <c r="AA2832" s="46">
        <v>345</v>
      </c>
      <c r="AB2832" s="19" t="s">
        <v>13227</v>
      </c>
      <c r="AC2832" s="19" t="s">
        <v>1447</v>
      </c>
      <c r="AD2832" s="19" t="s">
        <v>13228</v>
      </c>
      <c r="AE2832" s="19" t="s">
        <v>1481</v>
      </c>
      <c r="AF2832" s="19" t="s">
        <v>1592</v>
      </c>
      <c r="AG2832" s="19" t="s">
        <v>13229</v>
      </c>
      <c r="AH2832" s="19" t="s">
        <v>1594</v>
      </c>
      <c r="AI2832" s="19" t="s">
        <v>1595</v>
      </c>
      <c r="AJ2832" s="45">
        <v>0.05</v>
      </c>
      <c r="AK2832" s="45">
        <v>32</v>
      </c>
      <c r="AL2832" s="19" t="s">
        <v>1501</v>
      </c>
      <c r="AM2832" s="46">
        <v>50350</v>
      </c>
      <c r="AN2832" s="46">
        <v>32000</v>
      </c>
      <c r="AO2832" s="46">
        <v>18350</v>
      </c>
      <c r="AP2832" s="45">
        <v>659.2</v>
      </c>
      <c r="AQ2832" s="45"/>
      <c r="AR2832" s="45" t="str">
        <f>IFERROR(VLOOKUP(AB2832,'Pedidos marco'!$A$1:$D$10000,4,0)," ")</f>
        <v xml:space="preserve"> </v>
      </c>
      <c r="AS2832" s="45">
        <f t="shared" si="308"/>
        <v>18</v>
      </c>
      <c r="AT2832" s="45" t="str">
        <f t="shared" si="309"/>
        <v>18</v>
      </c>
      <c r="AU2832" s="47">
        <v>32</v>
      </c>
      <c r="AV2832" s="19" t="str">
        <f t="shared" si="310"/>
        <v>04 April</v>
      </c>
      <c r="AW2832" s="19">
        <f t="shared" si="311"/>
        <v>1.03</v>
      </c>
      <c r="AX2832" s="19">
        <f t="shared" si="312"/>
        <v>20.6</v>
      </c>
      <c r="AY2832" s="19" t="e">
        <f>VLOOKUP(AG2832,Cías!$A$1:$E$10000,5,0)</f>
        <v>#N/A</v>
      </c>
      <c r="AZ2832" s="19" t="str">
        <f t="shared" si="313"/>
        <v>10008163</v>
      </c>
      <c r="BA2832" s="19" t="str">
        <f t="shared" si="314"/>
        <v>ESPARZA MENDEZ KEVIN ISRAEL</v>
      </c>
      <c r="BB2832" s="19" t="e">
        <f>VLOOKUP(AG2832,Cías!$A$1:$E$10000,3,0)</f>
        <v>#N/A</v>
      </c>
      <c r="BC2832" s="19"/>
      <c r="BD2832" s="19"/>
      <c r="BE2832" s="19"/>
      <c r="BF2832" s="19"/>
      <c r="BG2832" s="19"/>
      <c r="BH2832" s="19"/>
      <c r="BI2832" s="19"/>
      <c r="BJ2832" s="19"/>
    </row>
    <row r="2833" spans="1:62" ht="15" x14ac:dyDescent="0.2">
      <c r="A2833" s="19" t="s">
        <v>22731</v>
      </c>
      <c r="B2833" s="19" t="s">
        <v>1479</v>
      </c>
      <c r="C2833" s="43">
        <v>44669</v>
      </c>
      <c r="D2833" s="44">
        <v>0.51458333333332995</v>
      </c>
      <c r="E2833" s="19" t="s">
        <v>22732</v>
      </c>
      <c r="F2833" s="19" t="s">
        <v>22733</v>
      </c>
      <c r="G2833" s="19" t="s">
        <v>22734</v>
      </c>
      <c r="H2833" s="45">
        <v>2600</v>
      </c>
      <c r="I2833" s="45">
        <v>2915.14</v>
      </c>
      <c r="J2833" s="19" t="s">
        <v>1560</v>
      </c>
      <c r="K2833" s="19" t="s">
        <v>22735</v>
      </c>
      <c r="L2833" s="19" t="s">
        <v>22736</v>
      </c>
      <c r="M2833" s="19" t="s">
        <v>22737</v>
      </c>
      <c r="N2833" s="19" t="s">
        <v>22731</v>
      </c>
      <c r="O2833" s="19" t="s">
        <v>1641</v>
      </c>
      <c r="P2833" s="19" t="s">
        <v>1642</v>
      </c>
      <c r="Q2833" s="46">
        <v>400</v>
      </c>
      <c r="R2833" s="19" t="s">
        <v>1544</v>
      </c>
      <c r="S2833" s="19" t="s">
        <v>6917</v>
      </c>
      <c r="T2833" s="19" t="s">
        <v>6918</v>
      </c>
      <c r="U2833" s="19" t="s">
        <v>6919</v>
      </c>
      <c r="V2833" s="19" t="s">
        <v>6920</v>
      </c>
      <c r="W2833" s="19" t="s">
        <v>6921</v>
      </c>
      <c r="X2833" s="19" t="s">
        <v>6922</v>
      </c>
      <c r="Y2833" s="19" t="s">
        <v>6923</v>
      </c>
      <c r="Z2833" s="19" t="s">
        <v>6924</v>
      </c>
      <c r="AA2833" s="46">
        <v>258</v>
      </c>
      <c r="AB2833" s="19" t="s">
        <v>501</v>
      </c>
      <c r="AC2833" s="19" t="s">
        <v>151</v>
      </c>
      <c r="AD2833" s="19" t="s">
        <v>4612</v>
      </c>
      <c r="AE2833" s="19" t="s">
        <v>4613</v>
      </c>
      <c r="AF2833" s="19" t="s">
        <v>1719</v>
      </c>
      <c r="AG2833" s="19" t="s">
        <v>4614</v>
      </c>
      <c r="AH2833" s="19" t="s">
        <v>1594</v>
      </c>
      <c r="AI2833" s="19" t="s">
        <v>1595</v>
      </c>
      <c r="AJ2833" s="45">
        <v>0.05</v>
      </c>
      <c r="AK2833" s="45">
        <v>20</v>
      </c>
      <c r="AL2833" s="19" t="s">
        <v>1501</v>
      </c>
      <c r="AM2833" s="46">
        <v>27788.332999999999</v>
      </c>
      <c r="AN2833" s="46">
        <v>20033.332999999999</v>
      </c>
      <c r="AO2833" s="46">
        <v>7755</v>
      </c>
      <c r="AP2833" s="45">
        <v>360</v>
      </c>
      <c r="AQ2833" s="45"/>
      <c r="AR2833" s="45" t="str">
        <f>IFERROR(VLOOKUP(AB2833,'Pedidos marco'!$A$1:$D$10000,4,0)," ")</f>
        <v xml:space="preserve"> </v>
      </c>
      <c r="AS2833" s="45">
        <f t="shared" si="308"/>
        <v>18</v>
      </c>
      <c r="AT2833" s="45" t="str">
        <f t="shared" si="309"/>
        <v>18</v>
      </c>
      <c r="AU2833" s="47">
        <v>20</v>
      </c>
      <c r="AV2833" s="19" t="str">
        <f t="shared" si="310"/>
        <v>04 April</v>
      </c>
      <c r="AW2833" s="19">
        <f t="shared" si="311"/>
        <v>0.9</v>
      </c>
      <c r="AX2833" s="19">
        <f t="shared" si="312"/>
        <v>18</v>
      </c>
      <c r="AY2833" s="19" t="e">
        <f>VLOOKUP(AG2833,Cías!$A$1:$E$10000,5,0)</f>
        <v>#N/A</v>
      </c>
      <c r="AZ2833" s="19" t="str">
        <f t="shared" si="313"/>
        <v>1013930</v>
      </c>
      <c r="BA2833" s="19" t="str">
        <f t="shared" si="314"/>
        <v>GUERRA SANCHEZ EDISON RENE</v>
      </c>
      <c r="BB2833" s="19" t="e">
        <f>VLOOKUP(AG2833,Cías!$A$1:$E$10000,3,0)</f>
        <v>#N/A</v>
      </c>
      <c r="BC2833" s="19"/>
      <c r="BD2833" s="19"/>
      <c r="BE2833" s="19"/>
      <c r="BF2833" s="19"/>
      <c r="BG2833" s="19"/>
      <c r="BH2833" s="19"/>
      <c r="BI2833" s="19"/>
      <c r="BJ2833" s="19"/>
    </row>
    <row r="2834" spans="1:62" ht="15" x14ac:dyDescent="0.2">
      <c r="A2834" s="19" t="s">
        <v>22731</v>
      </c>
      <c r="B2834" s="19" t="s">
        <v>1479</v>
      </c>
      <c r="C2834" s="43">
        <v>44669</v>
      </c>
      <c r="D2834" s="44">
        <v>0.51458333333332995</v>
      </c>
      <c r="E2834" s="19" t="s">
        <v>22738</v>
      </c>
      <c r="F2834" s="19" t="s">
        <v>22739</v>
      </c>
      <c r="G2834" s="19" t="s">
        <v>22740</v>
      </c>
      <c r="H2834" s="45">
        <v>541.6</v>
      </c>
      <c r="I2834" s="45">
        <v>607.24</v>
      </c>
      <c r="J2834" s="19" t="s">
        <v>1560</v>
      </c>
      <c r="K2834" s="19" t="s">
        <v>22741</v>
      </c>
      <c r="L2834" s="19" t="s">
        <v>22742</v>
      </c>
      <c r="M2834" s="19" t="s">
        <v>22743</v>
      </c>
      <c r="N2834" s="19" t="s">
        <v>22731</v>
      </c>
      <c r="O2834" s="19" t="s">
        <v>1603</v>
      </c>
      <c r="P2834" s="19" t="s">
        <v>1604</v>
      </c>
      <c r="Q2834" s="46">
        <v>80</v>
      </c>
      <c r="R2834" s="19" t="s">
        <v>1544</v>
      </c>
      <c r="S2834" s="19" t="s">
        <v>6917</v>
      </c>
      <c r="T2834" s="19" t="s">
        <v>6918</v>
      </c>
      <c r="U2834" s="19" t="s">
        <v>6919</v>
      </c>
      <c r="V2834" s="19" t="s">
        <v>6920</v>
      </c>
      <c r="W2834" s="19" t="s">
        <v>6921</v>
      </c>
      <c r="X2834" s="19" t="s">
        <v>6922</v>
      </c>
      <c r="Y2834" s="19" t="s">
        <v>6923</v>
      </c>
      <c r="Z2834" s="19" t="s">
        <v>6924</v>
      </c>
      <c r="AA2834" s="46">
        <v>258</v>
      </c>
      <c r="AB2834" s="19" t="s">
        <v>501</v>
      </c>
      <c r="AC2834" s="19" t="s">
        <v>151</v>
      </c>
      <c r="AD2834" s="19" t="s">
        <v>4612</v>
      </c>
      <c r="AE2834" s="19" t="s">
        <v>4613</v>
      </c>
      <c r="AF2834" s="19" t="s">
        <v>1719</v>
      </c>
      <c r="AG2834" s="19" t="s">
        <v>4614</v>
      </c>
      <c r="AH2834" s="19" t="s">
        <v>1594</v>
      </c>
      <c r="AI2834" s="19" t="s">
        <v>1595</v>
      </c>
      <c r="AJ2834" s="45">
        <v>0.05</v>
      </c>
      <c r="AK2834" s="45">
        <v>4</v>
      </c>
      <c r="AL2834" s="19" t="s">
        <v>1501</v>
      </c>
      <c r="AM2834" s="46">
        <v>11761.666999999999</v>
      </c>
      <c r="AN2834" s="46">
        <v>4006.6669999999999</v>
      </c>
      <c r="AO2834" s="46">
        <v>7755</v>
      </c>
      <c r="AP2834" s="45">
        <v>72</v>
      </c>
      <c r="AQ2834" s="45"/>
      <c r="AR2834" s="45" t="str">
        <f>IFERROR(VLOOKUP(AB2834,'Pedidos marco'!$A$1:$D$10000,4,0)," ")</f>
        <v xml:space="preserve"> </v>
      </c>
      <c r="AS2834" s="45">
        <f t="shared" si="308"/>
        <v>18</v>
      </c>
      <c r="AT2834" s="45" t="str">
        <f t="shared" si="309"/>
        <v>18</v>
      </c>
      <c r="AU2834" s="47">
        <v>4</v>
      </c>
      <c r="AV2834" s="19" t="str">
        <f t="shared" si="310"/>
        <v>04 April</v>
      </c>
      <c r="AW2834" s="19">
        <f t="shared" si="311"/>
        <v>0.9</v>
      </c>
      <c r="AX2834" s="19">
        <f t="shared" si="312"/>
        <v>18</v>
      </c>
      <c r="AY2834" s="19" t="e">
        <f>VLOOKUP(AG2834,Cías!$A$1:$E$10000,5,0)</f>
        <v>#N/A</v>
      </c>
      <c r="AZ2834" s="19" t="str">
        <f t="shared" si="313"/>
        <v>1013930</v>
      </c>
      <c r="BA2834" s="19" t="str">
        <f t="shared" si="314"/>
        <v>GUERRA SANCHEZ EDISON RENE</v>
      </c>
      <c r="BB2834" s="19" t="e">
        <f>VLOOKUP(AG2834,Cías!$A$1:$E$10000,3,0)</f>
        <v>#N/A</v>
      </c>
      <c r="BC2834" s="19"/>
      <c r="BD2834" s="19"/>
      <c r="BE2834" s="19"/>
      <c r="BF2834" s="19"/>
      <c r="BG2834" s="19"/>
      <c r="BH2834" s="19"/>
      <c r="BI2834" s="19"/>
      <c r="BJ2834" s="19"/>
    </row>
    <row r="2835" spans="1:62" ht="15" x14ac:dyDescent="0.2">
      <c r="A2835" s="19" t="s">
        <v>22744</v>
      </c>
      <c r="B2835" s="19" t="s">
        <v>1479</v>
      </c>
      <c r="C2835" s="43">
        <v>44669</v>
      </c>
      <c r="D2835" s="44">
        <v>0.51944444444444005</v>
      </c>
      <c r="E2835" s="19" t="s">
        <v>22745</v>
      </c>
      <c r="F2835" s="19" t="s">
        <v>22746</v>
      </c>
      <c r="G2835" s="19" t="s">
        <v>22747</v>
      </c>
      <c r="H2835" s="45">
        <v>2390.4</v>
      </c>
      <c r="I2835" s="45">
        <v>2680.13</v>
      </c>
      <c r="J2835" s="19" t="s">
        <v>1560</v>
      </c>
      <c r="K2835" s="19" t="s">
        <v>22748</v>
      </c>
      <c r="L2835" s="19" t="s">
        <v>22749</v>
      </c>
      <c r="M2835" s="19" t="s">
        <v>22750</v>
      </c>
      <c r="N2835" s="19" t="s">
        <v>22744</v>
      </c>
      <c r="O2835" s="19" t="s">
        <v>1641</v>
      </c>
      <c r="P2835" s="19" t="s">
        <v>1642</v>
      </c>
      <c r="Q2835" s="46">
        <v>360</v>
      </c>
      <c r="R2835" s="19" t="s">
        <v>1544</v>
      </c>
      <c r="S2835" s="19" t="s">
        <v>9381</v>
      </c>
      <c r="T2835" s="19" t="s">
        <v>9382</v>
      </c>
      <c r="U2835" s="19" t="s">
        <v>22751</v>
      </c>
      <c r="V2835" s="19" t="s">
        <v>22752</v>
      </c>
      <c r="W2835" s="19" t="s">
        <v>4019</v>
      </c>
      <c r="X2835" s="19" t="s">
        <v>22753</v>
      </c>
      <c r="Y2835" s="19" t="s">
        <v>4563</v>
      </c>
      <c r="Z2835" s="19" t="s">
        <v>4564</v>
      </c>
      <c r="AA2835" s="46">
        <v>278</v>
      </c>
      <c r="AB2835" s="19" t="s">
        <v>507</v>
      </c>
      <c r="AC2835" s="19" t="s">
        <v>163</v>
      </c>
      <c r="AD2835" s="19" t="s">
        <v>6304</v>
      </c>
      <c r="AE2835" s="19" t="s">
        <v>6305</v>
      </c>
      <c r="AF2835" s="19" t="s">
        <v>1554</v>
      </c>
      <c r="AG2835" s="19" t="s">
        <v>6306</v>
      </c>
      <c r="AH2835" s="19" t="s">
        <v>1499</v>
      </c>
      <c r="AI2835" s="19" t="s">
        <v>1500</v>
      </c>
      <c r="AJ2835" s="45">
        <v>0</v>
      </c>
      <c r="AK2835" s="45">
        <v>0</v>
      </c>
      <c r="AL2835" s="19" t="s">
        <v>1501</v>
      </c>
      <c r="AM2835" s="46">
        <v>27170</v>
      </c>
      <c r="AN2835" s="46">
        <v>18060</v>
      </c>
      <c r="AO2835" s="46">
        <v>9110</v>
      </c>
      <c r="AP2835" s="45">
        <v>298.8</v>
      </c>
      <c r="AQ2835" s="45"/>
      <c r="AR2835" s="45" t="str">
        <f>IFERROR(VLOOKUP(AB2835,'Pedidos marco'!$A$1:$D$10000,4,0)," ")</f>
        <v xml:space="preserve"> </v>
      </c>
      <c r="AS2835" s="45">
        <f t="shared" si="308"/>
        <v>18</v>
      </c>
      <c r="AT2835" s="45" t="str">
        <f t="shared" si="309"/>
        <v>18</v>
      </c>
      <c r="AU2835" s="47">
        <v>18</v>
      </c>
      <c r="AV2835" s="19" t="str">
        <f t="shared" si="310"/>
        <v>04 April</v>
      </c>
      <c r="AW2835" s="19">
        <f t="shared" si="311"/>
        <v>0.83000000000000007</v>
      </c>
      <c r="AX2835" s="19">
        <f t="shared" si="312"/>
        <v>16.600000000000001</v>
      </c>
      <c r="AY2835" s="19" t="e">
        <f>VLOOKUP(AG2835,Cías!$A$1:$E$10000,5,0)</f>
        <v>#N/A</v>
      </c>
      <c r="AZ2835" s="19" t="str">
        <f t="shared" si="313"/>
        <v>1012878</v>
      </c>
      <c r="BA2835" s="19" t="str">
        <f t="shared" si="314"/>
        <v>HINOJOSA SAN ANDRES ANGEL PATRICIO</v>
      </c>
      <c r="BB2835" s="19" t="e">
        <f>VLOOKUP(AG2835,Cías!$A$1:$E$10000,3,0)</f>
        <v>#N/A</v>
      </c>
      <c r="BC2835" s="19"/>
      <c r="BD2835" s="19"/>
      <c r="BE2835" s="19"/>
      <c r="BF2835" s="19"/>
      <c r="BG2835" s="19"/>
      <c r="BH2835" s="19"/>
      <c r="BI2835" s="19"/>
      <c r="BJ2835" s="19"/>
    </row>
    <row r="2836" spans="1:62" ht="15" x14ac:dyDescent="0.2">
      <c r="A2836" s="19" t="s">
        <v>22754</v>
      </c>
      <c r="B2836" s="19" t="s">
        <v>1479</v>
      </c>
      <c r="C2836" s="43">
        <v>44669</v>
      </c>
      <c r="D2836" s="44">
        <v>0.53472222222221999</v>
      </c>
      <c r="E2836" s="19" t="s">
        <v>22755</v>
      </c>
      <c r="F2836" s="19" t="s">
        <v>1481</v>
      </c>
      <c r="G2836" s="19" t="s">
        <v>1481</v>
      </c>
      <c r="H2836" s="45">
        <v>0</v>
      </c>
      <c r="I2836" s="45">
        <v>0</v>
      </c>
      <c r="J2836" s="19" t="s">
        <v>1482</v>
      </c>
      <c r="K2836" s="19" t="s">
        <v>22756</v>
      </c>
      <c r="L2836" s="19" t="s">
        <v>22757</v>
      </c>
      <c r="M2836" s="19" t="s">
        <v>22758</v>
      </c>
      <c r="N2836" s="19" t="s">
        <v>22754</v>
      </c>
      <c r="O2836" s="19" t="s">
        <v>371</v>
      </c>
      <c r="P2836" s="19" t="s">
        <v>372</v>
      </c>
      <c r="Q2836" s="46">
        <v>160</v>
      </c>
      <c r="R2836" s="19" t="s">
        <v>1544</v>
      </c>
      <c r="S2836" s="19" t="s">
        <v>2353</v>
      </c>
      <c r="T2836" s="19" t="s">
        <v>2354</v>
      </c>
      <c r="U2836" s="19" t="s">
        <v>9398</v>
      </c>
      <c r="V2836" s="19" t="s">
        <v>9399</v>
      </c>
      <c r="W2836" s="19" t="s">
        <v>415</v>
      </c>
      <c r="X2836" s="19" t="s">
        <v>9400</v>
      </c>
      <c r="Y2836" s="19" t="s">
        <v>3748</v>
      </c>
      <c r="Z2836" s="19" t="s">
        <v>3749</v>
      </c>
      <c r="AA2836" s="46">
        <v>129</v>
      </c>
      <c r="AB2836" s="19" t="s">
        <v>578</v>
      </c>
      <c r="AC2836" s="19" t="s">
        <v>313</v>
      </c>
      <c r="AD2836" s="19" t="s">
        <v>4817</v>
      </c>
      <c r="AE2836" s="19" t="s">
        <v>4818</v>
      </c>
      <c r="AF2836" s="19" t="s">
        <v>1592</v>
      </c>
      <c r="AG2836" s="19" t="s">
        <v>4819</v>
      </c>
      <c r="AH2836" s="19" t="s">
        <v>1499</v>
      </c>
      <c r="AI2836" s="19" t="s">
        <v>1500</v>
      </c>
      <c r="AJ2836" s="45">
        <v>0</v>
      </c>
      <c r="AK2836" s="45">
        <v>0</v>
      </c>
      <c r="AL2836" s="19" t="s">
        <v>1501</v>
      </c>
      <c r="AM2836" s="46">
        <v>16702.576000000001</v>
      </c>
      <c r="AN2836" s="46">
        <v>7997.576</v>
      </c>
      <c r="AO2836" s="46">
        <v>8705</v>
      </c>
      <c r="AP2836" s="45">
        <v>81.599999999999994</v>
      </c>
      <c r="AQ2836" s="45"/>
      <c r="AR2836" s="45" t="str">
        <f>IFERROR(VLOOKUP(AB2836,'Pedidos marco'!$A$1:$D$10000,4,0)," ")</f>
        <v xml:space="preserve"> </v>
      </c>
      <c r="AS2836" s="45">
        <f t="shared" si="308"/>
        <v>18</v>
      </c>
      <c r="AT2836" s="45" t="str">
        <f t="shared" si="309"/>
        <v>18</v>
      </c>
      <c r="AU2836" s="47">
        <v>8</v>
      </c>
      <c r="AV2836" s="19" t="str">
        <f t="shared" si="310"/>
        <v>04 April</v>
      </c>
      <c r="AW2836" s="19">
        <f t="shared" si="311"/>
        <v>0.51</v>
      </c>
      <c r="AX2836" s="19">
        <f t="shared" si="312"/>
        <v>10.199999999999999</v>
      </c>
      <c r="AY2836" s="19" t="e">
        <f>VLOOKUP(AG2836,Cías!$A$1:$E$10000,5,0)</f>
        <v>#N/A</v>
      </c>
      <c r="AZ2836" s="19" t="str">
        <f t="shared" si="313"/>
        <v>1018725</v>
      </c>
      <c r="BA2836" s="19" t="str">
        <f t="shared" si="314"/>
        <v>TRANSPORTE DE CARGA PESADA</v>
      </c>
      <c r="BB2836" s="19" t="e">
        <f>VLOOKUP(AG2836,Cías!$A$1:$E$10000,3,0)</f>
        <v>#N/A</v>
      </c>
      <c r="BC2836" s="19"/>
      <c r="BD2836" s="19"/>
      <c r="BE2836" s="19"/>
      <c r="BF2836" s="19"/>
      <c r="BG2836" s="19"/>
      <c r="BH2836" s="19"/>
      <c r="BI2836" s="19"/>
      <c r="BJ2836" s="19"/>
    </row>
    <row r="2837" spans="1:62" ht="15" x14ac:dyDescent="0.2">
      <c r="A2837" s="19" t="s">
        <v>22754</v>
      </c>
      <c r="B2837" s="19" t="s">
        <v>1479</v>
      </c>
      <c r="C2837" s="43">
        <v>44669</v>
      </c>
      <c r="D2837" s="44">
        <v>0.53472222222221999</v>
      </c>
      <c r="E2837" s="19" t="s">
        <v>22759</v>
      </c>
      <c r="F2837" s="19" t="s">
        <v>1481</v>
      </c>
      <c r="G2837" s="19" t="s">
        <v>1481</v>
      </c>
      <c r="H2837" s="45">
        <v>0</v>
      </c>
      <c r="I2837" s="45">
        <v>0</v>
      </c>
      <c r="J2837" s="19" t="s">
        <v>1482</v>
      </c>
      <c r="K2837" s="19" t="s">
        <v>22760</v>
      </c>
      <c r="L2837" s="19" t="s">
        <v>22761</v>
      </c>
      <c r="M2837" s="19" t="s">
        <v>22762</v>
      </c>
      <c r="N2837" s="19" t="s">
        <v>22754</v>
      </c>
      <c r="O2837" s="19" t="s">
        <v>367</v>
      </c>
      <c r="P2837" s="19" t="s">
        <v>368</v>
      </c>
      <c r="Q2837" s="46">
        <v>500</v>
      </c>
      <c r="R2837" s="19" t="s">
        <v>1544</v>
      </c>
      <c r="S2837" s="19" t="s">
        <v>2353</v>
      </c>
      <c r="T2837" s="19" t="s">
        <v>2354</v>
      </c>
      <c r="U2837" s="19" t="s">
        <v>9398</v>
      </c>
      <c r="V2837" s="19" t="s">
        <v>9399</v>
      </c>
      <c r="W2837" s="19" t="s">
        <v>415</v>
      </c>
      <c r="X2837" s="19" t="s">
        <v>9400</v>
      </c>
      <c r="Y2837" s="19" t="s">
        <v>3748</v>
      </c>
      <c r="Z2837" s="19" t="s">
        <v>3749</v>
      </c>
      <c r="AA2837" s="46">
        <v>129</v>
      </c>
      <c r="AB2837" s="19" t="s">
        <v>578</v>
      </c>
      <c r="AC2837" s="19" t="s">
        <v>313</v>
      </c>
      <c r="AD2837" s="19" t="s">
        <v>4817</v>
      </c>
      <c r="AE2837" s="19" t="s">
        <v>4818</v>
      </c>
      <c r="AF2837" s="19" t="s">
        <v>1592</v>
      </c>
      <c r="AG2837" s="19" t="s">
        <v>4819</v>
      </c>
      <c r="AH2837" s="19" t="s">
        <v>1499</v>
      </c>
      <c r="AI2837" s="19" t="s">
        <v>1500</v>
      </c>
      <c r="AJ2837" s="45">
        <v>0</v>
      </c>
      <c r="AK2837" s="45">
        <v>0</v>
      </c>
      <c r="AL2837" s="19" t="s">
        <v>1501</v>
      </c>
      <c r="AM2837" s="46">
        <v>33697.423999999999</v>
      </c>
      <c r="AN2837" s="46">
        <v>24992.423999999999</v>
      </c>
      <c r="AO2837" s="46">
        <v>8705</v>
      </c>
      <c r="AP2837" s="45">
        <v>255</v>
      </c>
      <c r="AQ2837" s="45"/>
      <c r="AR2837" s="45" t="str">
        <f>IFERROR(VLOOKUP(AB2837,'Pedidos marco'!$A$1:$D$10000,4,0)," ")</f>
        <v xml:space="preserve"> </v>
      </c>
      <c r="AS2837" s="45">
        <f t="shared" si="308"/>
        <v>18</v>
      </c>
      <c r="AT2837" s="45" t="str">
        <f t="shared" si="309"/>
        <v>18</v>
      </c>
      <c r="AU2837" s="47">
        <v>25</v>
      </c>
      <c r="AV2837" s="19" t="str">
        <f t="shared" si="310"/>
        <v>04 April</v>
      </c>
      <c r="AW2837" s="19">
        <f t="shared" si="311"/>
        <v>0.51</v>
      </c>
      <c r="AX2837" s="19">
        <f t="shared" si="312"/>
        <v>10.199999999999999</v>
      </c>
      <c r="AY2837" s="19" t="e">
        <f>VLOOKUP(AG2837,Cías!$A$1:$E$10000,5,0)</f>
        <v>#N/A</v>
      </c>
      <c r="AZ2837" s="19" t="str">
        <f t="shared" si="313"/>
        <v>1018725</v>
      </c>
      <c r="BA2837" s="19" t="str">
        <f t="shared" si="314"/>
        <v>TRANSPORTE DE CARGA PESADA</v>
      </c>
      <c r="BB2837" s="19" t="e">
        <f>VLOOKUP(AG2837,Cías!$A$1:$E$10000,3,0)</f>
        <v>#N/A</v>
      </c>
      <c r="BC2837" s="19"/>
      <c r="BD2837" s="19"/>
      <c r="BE2837" s="19"/>
      <c r="BF2837" s="19"/>
      <c r="BG2837" s="19"/>
      <c r="BH2837" s="19"/>
      <c r="BI2837" s="19"/>
      <c r="BJ2837" s="19"/>
    </row>
    <row r="2838" spans="1:62" ht="15" x14ac:dyDescent="0.2">
      <c r="A2838" s="19" t="s">
        <v>22763</v>
      </c>
      <c r="B2838" s="19" t="s">
        <v>1479</v>
      </c>
      <c r="C2838" s="43">
        <v>44669</v>
      </c>
      <c r="D2838" s="44">
        <v>0.54097222222221997</v>
      </c>
      <c r="E2838" s="19" t="s">
        <v>22764</v>
      </c>
      <c r="F2838" s="19" t="s">
        <v>22765</v>
      </c>
      <c r="G2838" s="19" t="s">
        <v>22766</v>
      </c>
      <c r="H2838" s="45">
        <v>4498.6899999999996</v>
      </c>
      <c r="I2838" s="45">
        <v>5043.96</v>
      </c>
      <c r="J2838" s="19" t="s">
        <v>1560</v>
      </c>
      <c r="K2838" s="19" t="s">
        <v>22767</v>
      </c>
      <c r="L2838" s="19" t="s">
        <v>22768</v>
      </c>
      <c r="M2838" s="19" t="s">
        <v>22769</v>
      </c>
      <c r="N2838" s="19" t="s">
        <v>22763</v>
      </c>
      <c r="O2838" s="19" t="s">
        <v>1603</v>
      </c>
      <c r="P2838" s="19" t="s">
        <v>1604</v>
      </c>
      <c r="Q2838" s="46">
        <v>660</v>
      </c>
      <c r="R2838" s="19" t="s">
        <v>1544</v>
      </c>
      <c r="S2838" s="19" t="s">
        <v>2418</v>
      </c>
      <c r="T2838" s="19" t="s">
        <v>2419</v>
      </c>
      <c r="U2838" s="19" t="s">
        <v>2420</v>
      </c>
      <c r="V2838" s="19" t="s">
        <v>2421</v>
      </c>
      <c r="W2838" s="19" t="s">
        <v>2144</v>
      </c>
      <c r="X2838" s="19" t="s">
        <v>2422</v>
      </c>
      <c r="Y2838" s="19" t="s">
        <v>2146</v>
      </c>
      <c r="Z2838" s="19" t="s">
        <v>2147</v>
      </c>
      <c r="AA2838" s="46">
        <v>388</v>
      </c>
      <c r="AB2838" s="19" t="s">
        <v>592</v>
      </c>
      <c r="AC2838" s="19" t="s">
        <v>341</v>
      </c>
      <c r="AD2838" s="19" t="s">
        <v>7970</v>
      </c>
      <c r="AE2838" s="19" t="s">
        <v>7971</v>
      </c>
      <c r="AF2838" s="19" t="s">
        <v>1592</v>
      </c>
      <c r="AG2838" s="19" t="s">
        <v>7972</v>
      </c>
      <c r="AH2838" s="19" t="s">
        <v>1499</v>
      </c>
      <c r="AI2838" s="19" t="s">
        <v>1500</v>
      </c>
      <c r="AJ2838" s="45">
        <v>0</v>
      </c>
      <c r="AK2838" s="45">
        <v>0</v>
      </c>
      <c r="AL2838" s="19" t="s">
        <v>1501</v>
      </c>
      <c r="AM2838" s="46">
        <v>49630</v>
      </c>
      <c r="AN2838" s="46">
        <v>33090</v>
      </c>
      <c r="AO2838" s="46">
        <v>16540</v>
      </c>
      <c r="AP2838" s="45">
        <v>699.6</v>
      </c>
      <c r="AQ2838" s="45"/>
      <c r="AR2838" s="45" t="str">
        <f>IFERROR(VLOOKUP(AB2838,'Pedidos marco'!$A$1:$D$10000,4,0)," ")</f>
        <v xml:space="preserve"> </v>
      </c>
      <c r="AS2838" s="45">
        <f t="shared" si="308"/>
        <v>18</v>
      </c>
      <c r="AT2838" s="45" t="str">
        <f t="shared" si="309"/>
        <v>18</v>
      </c>
      <c r="AU2838" s="47">
        <v>33</v>
      </c>
      <c r="AV2838" s="19" t="str">
        <f t="shared" si="310"/>
        <v>04 April</v>
      </c>
      <c r="AW2838" s="19">
        <f t="shared" si="311"/>
        <v>1.06</v>
      </c>
      <c r="AX2838" s="19">
        <f t="shared" si="312"/>
        <v>21.2</v>
      </c>
      <c r="AY2838" s="19" t="e">
        <f>VLOOKUP(AG2838,Cías!$A$1:$E$10000,5,0)</f>
        <v>#N/A</v>
      </c>
      <c r="AZ2838" s="19" t="str">
        <f t="shared" si="313"/>
        <v>1013564</v>
      </c>
      <c r="BA2838" s="19" t="str">
        <f t="shared" si="314"/>
        <v>VIVERO MORALES MILTON CICERON</v>
      </c>
      <c r="BB2838" s="19" t="e">
        <f>VLOOKUP(AG2838,Cías!$A$1:$E$10000,3,0)</f>
        <v>#N/A</v>
      </c>
      <c r="BC2838" s="19"/>
      <c r="BD2838" s="19"/>
      <c r="BE2838" s="19"/>
      <c r="BF2838" s="19"/>
      <c r="BG2838" s="19"/>
      <c r="BH2838" s="19"/>
      <c r="BI2838" s="19"/>
      <c r="BJ2838" s="19"/>
    </row>
    <row r="2839" spans="1:62" ht="15" x14ac:dyDescent="0.2">
      <c r="A2839" s="19" t="s">
        <v>22770</v>
      </c>
      <c r="B2839" s="19" t="s">
        <v>1479</v>
      </c>
      <c r="C2839" s="43">
        <v>44669</v>
      </c>
      <c r="D2839" s="44">
        <v>0.54374999999999996</v>
      </c>
      <c r="E2839" s="19" t="s">
        <v>22771</v>
      </c>
      <c r="F2839" s="19" t="s">
        <v>1481</v>
      </c>
      <c r="G2839" s="19" t="s">
        <v>1481</v>
      </c>
      <c r="H2839" s="45">
        <v>0</v>
      </c>
      <c r="I2839" s="45">
        <v>0</v>
      </c>
      <c r="J2839" s="19" t="s">
        <v>1482</v>
      </c>
      <c r="K2839" s="19" t="s">
        <v>22772</v>
      </c>
      <c r="L2839" s="19" t="s">
        <v>22773</v>
      </c>
      <c r="M2839" s="19" t="s">
        <v>22774</v>
      </c>
      <c r="N2839" s="19" t="s">
        <v>22770</v>
      </c>
      <c r="O2839" s="19" t="s">
        <v>371</v>
      </c>
      <c r="P2839" s="19" t="s">
        <v>372</v>
      </c>
      <c r="Q2839" s="46">
        <v>240</v>
      </c>
      <c r="R2839" s="19" t="s">
        <v>1544</v>
      </c>
      <c r="S2839" s="19" t="s">
        <v>2088</v>
      </c>
      <c r="T2839" s="19" t="s">
        <v>2089</v>
      </c>
      <c r="U2839" s="19" t="s">
        <v>2090</v>
      </c>
      <c r="V2839" s="19" t="s">
        <v>2091</v>
      </c>
      <c r="W2839" s="19" t="s">
        <v>2092</v>
      </c>
      <c r="X2839" s="19" t="s">
        <v>2093</v>
      </c>
      <c r="Y2839" s="19" t="s">
        <v>2094</v>
      </c>
      <c r="Z2839" s="19" t="s">
        <v>2095</v>
      </c>
      <c r="AA2839" s="46">
        <v>130</v>
      </c>
      <c r="AB2839" s="19" t="s">
        <v>472</v>
      </c>
      <c r="AC2839" s="19" t="s">
        <v>94</v>
      </c>
      <c r="AD2839" s="19" t="s">
        <v>2096</v>
      </c>
      <c r="AE2839" s="19" t="s">
        <v>2097</v>
      </c>
      <c r="AF2839" s="19" t="s">
        <v>1719</v>
      </c>
      <c r="AG2839" s="19" t="s">
        <v>2098</v>
      </c>
      <c r="AH2839" s="19" t="s">
        <v>1502</v>
      </c>
      <c r="AI2839" s="19" t="s">
        <v>2099</v>
      </c>
      <c r="AJ2839" s="45">
        <v>0</v>
      </c>
      <c r="AK2839" s="45">
        <v>0</v>
      </c>
      <c r="AL2839" s="19" t="s">
        <v>1501</v>
      </c>
      <c r="AM2839" s="46">
        <v>19585</v>
      </c>
      <c r="AN2839" s="46">
        <v>12045</v>
      </c>
      <c r="AO2839" s="46">
        <v>7540</v>
      </c>
      <c r="AP2839" s="45">
        <v>129.6</v>
      </c>
      <c r="AQ2839" s="45"/>
      <c r="AR2839" s="45" t="str">
        <f>IFERROR(VLOOKUP(AB2839,'Pedidos marco'!$A$1:$D$10000,4,0)," ")</f>
        <v xml:space="preserve"> </v>
      </c>
      <c r="AS2839" s="45">
        <f t="shared" si="308"/>
        <v>18</v>
      </c>
      <c r="AT2839" s="45" t="str">
        <f t="shared" si="309"/>
        <v>18</v>
      </c>
      <c r="AU2839" s="47">
        <v>12</v>
      </c>
      <c r="AV2839" s="19" t="str">
        <f t="shared" si="310"/>
        <v>04 April</v>
      </c>
      <c r="AW2839" s="19">
        <f t="shared" si="311"/>
        <v>0.53999999999999992</v>
      </c>
      <c r="AX2839" s="19">
        <f t="shared" si="312"/>
        <v>10.799999999999999</v>
      </c>
      <c r="AY2839" s="19" t="e">
        <f>VLOOKUP(AG2839,Cías!$A$1:$E$10000,5,0)</f>
        <v>#N/A</v>
      </c>
      <c r="AZ2839" s="19" t="str">
        <f t="shared" si="313"/>
        <v>1013241</v>
      </c>
      <c r="BA2839" s="19" t="str">
        <f t="shared" si="314"/>
        <v>COMPAÑÍA DE TRANSPORTE DE CARGA PES</v>
      </c>
      <c r="BB2839" s="19" t="e">
        <f>VLOOKUP(AG2839,Cías!$A$1:$E$10000,3,0)</f>
        <v>#N/A</v>
      </c>
      <c r="BC2839" s="19"/>
      <c r="BD2839" s="19"/>
      <c r="BE2839" s="19"/>
      <c r="BF2839" s="19"/>
      <c r="BG2839" s="19"/>
      <c r="BH2839" s="19"/>
      <c r="BI2839" s="19"/>
      <c r="BJ2839" s="19"/>
    </row>
    <row r="2840" spans="1:62" ht="15" x14ac:dyDescent="0.2">
      <c r="A2840" s="19" t="s">
        <v>22770</v>
      </c>
      <c r="B2840" s="19" t="s">
        <v>1479</v>
      </c>
      <c r="C2840" s="43">
        <v>44669</v>
      </c>
      <c r="D2840" s="44">
        <v>0.54374999999999996</v>
      </c>
      <c r="E2840" s="19" t="s">
        <v>22775</v>
      </c>
      <c r="F2840" s="19" t="s">
        <v>1481</v>
      </c>
      <c r="G2840" s="19" t="s">
        <v>1481</v>
      </c>
      <c r="H2840" s="45">
        <v>0</v>
      </c>
      <c r="I2840" s="45">
        <v>0</v>
      </c>
      <c r="J2840" s="19" t="s">
        <v>1482</v>
      </c>
      <c r="K2840" s="19" t="s">
        <v>22776</v>
      </c>
      <c r="L2840" s="19" t="s">
        <v>22777</v>
      </c>
      <c r="M2840" s="19" t="s">
        <v>22778</v>
      </c>
      <c r="N2840" s="19" t="s">
        <v>22770</v>
      </c>
      <c r="O2840" s="19" t="s">
        <v>367</v>
      </c>
      <c r="P2840" s="19" t="s">
        <v>368</v>
      </c>
      <c r="Q2840" s="46">
        <v>240</v>
      </c>
      <c r="R2840" s="19" t="s">
        <v>1544</v>
      </c>
      <c r="S2840" s="19" t="s">
        <v>2088</v>
      </c>
      <c r="T2840" s="19" t="s">
        <v>2089</v>
      </c>
      <c r="U2840" s="19" t="s">
        <v>2090</v>
      </c>
      <c r="V2840" s="19" t="s">
        <v>2091</v>
      </c>
      <c r="W2840" s="19" t="s">
        <v>2092</v>
      </c>
      <c r="X2840" s="19" t="s">
        <v>2093</v>
      </c>
      <c r="Y2840" s="19" t="s">
        <v>2094</v>
      </c>
      <c r="Z2840" s="19" t="s">
        <v>2095</v>
      </c>
      <c r="AA2840" s="46">
        <v>130</v>
      </c>
      <c r="AB2840" s="19" t="s">
        <v>472</v>
      </c>
      <c r="AC2840" s="19" t="s">
        <v>94</v>
      </c>
      <c r="AD2840" s="19" t="s">
        <v>2096</v>
      </c>
      <c r="AE2840" s="19" t="s">
        <v>2097</v>
      </c>
      <c r="AF2840" s="19" t="s">
        <v>1719</v>
      </c>
      <c r="AG2840" s="19" t="s">
        <v>2098</v>
      </c>
      <c r="AH2840" s="19" t="s">
        <v>1502</v>
      </c>
      <c r="AI2840" s="19" t="s">
        <v>2099</v>
      </c>
      <c r="AJ2840" s="45">
        <v>0</v>
      </c>
      <c r="AK2840" s="45">
        <v>0</v>
      </c>
      <c r="AL2840" s="19" t="s">
        <v>1501</v>
      </c>
      <c r="AM2840" s="46">
        <v>19585</v>
      </c>
      <c r="AN2840" s="46">
        <v>12045</v>
      </c>
      <c r="AO2840" s="46">
        <v>7540</v>
      </c>
      <c r="AP2840" s="45">
        <v>129.6</v>
      </c>
      <c r="AQ2840" s="45"/>
      <c r="AR2840" s="45" t="str">
        <f>IFERROR(VLOOKUP(AB2840,'Pedidos marco'!$A$1:$D$10000,4,0)," ")</f>
        <v xml:space="preserve"> </v>
      </c>
      <c r="AS2840" s="45">
        <f t="shared" si="308"/>
        <v>18</v>
      </c>
      <c r="AT2840" s="45" t="str">
        <f t="shared" si="309"/>
        <v>18</v>
      </c>
      <c r="AU2840" s="47">
        <v>12</v>
      </c>
      <c r="AV2840" s="19" t="str">
        <f t="shared" si="310"/>
        <v>04 April</v>
      </c>
      <c r="AW2840" s="19">
        <f t="shared" si="311"/>
        <v>0.53999999999999992</v>
      </c>
      <c r="AX2840" s="19">
        <f t="shared" si="312"/>
        <v>10.799999999999999</v>
      </c>
      <c r="AY2840" s="19" t="e">
        <f>VLOOKUP(AG2840,Cías!$A$1:$E$10000,5,0)</f>
        <v>#N/A</v>
      </c>
      <c r="AZ2840" s="19" t="str">
        <f t="shared" si="313"/>
        <v>1013241</v>
      </c>
      <c r="BA2840" s="19" t="str">
        <f t="shared" si="314"/>
        <v>COMPAÑÍA DE TRANSPORTE DE CARGA PES</v>
      </c>
      <c r="BB2840" s="19" t="e">
        <f>VLOOKUP(AG2840,Cías!$A$1:$E$10000,3,0)</f>
        <v>#N/A</v>
      </c>
      <c r="BC2840" s="19"/>
      <c r="BD2840" s="19"/>
      <c r="BE2840" s="19"/>
      <c r="BF2840" s="19"/>
      <c r="BG2840" s="19"/>
      <c r="BH2840" s="19"/>
      <c r="BI2840" s="19"/>
      <c r="BJ2840" s="19"/>
    </row>
    <row r="2841" spans="1:62" ht="15" x14ac:dyDescent="0.2">
      <c r="A2841" s="19" t="s">
        <v>22779</v>
      </c>
      <c r="B2841" s="19" t="s">
        <v>1479</v>
      </c>
      <c r="C2841" s="43">
        <v>44669</v>
      </c>
      <c r="D2841" s="44">
        <v>0.54930555555556004</v>
      </c>
      <c r="E2841" s="19" t="s">
        <v>22780</v>
      </c>
      <c r="F2841" s="19" t="s">
        <v>22781</v>
      </c>
      <c r="G2841" s="19" t="s">
        <v>22782</v>
      </c>
      <c r="H2841" s="45">
        <v>3192</v>
      </c>
      <c r="I2841" s="45">
        <v>3578.89</v>
      </c>
      <c r="J2841" s="19" t="s">
        <v>1560</v>
      </c>
      <c r="K2841" s="19" t="s">
        <v>22783</v>
      </c>
      <c r="L2841" s="19" t="s">
        <v>22784</v>
      </c>
      <c r="M2841" s="19" t="s">
        <v>22785</v>
      </c>
      <c r="N2841" s="19" t="s">
        <v>22779</v>
      </c>
      <c r="O2841" s="19" t="s">
        <v>1603</v>
      </c>
      <c r="P2841" s="19" t="s">
        <v>1604</v>
      </c>
      <c r="Q2841" s="46">
        <v>480</v>
      </c>
      <c r="R2841" s="19" t="s">
        <v>1544</v>
      </c>
      <c r="S2841" s="19" t="s">
        <v>3916</v>
      </c>
      <c r="T2841" s="19" t="s">
        <v>3917</v>
      </c>
      <c r="U2841" s="19" t="s">
        <v>3918</v>
      </c>
      <c r="V2841" s="19" t="s">
        <v>3919</v>
      </c>
      <c r="W2841" s="19" t="s">
        <v>3607</v>
      </c>
      <c r="X2841" s="19" t="s">
        <v>3920</v>
      </c>
      <c r="Y2841" s="19" t="s">
        <v>3921</v>
      </c>
      <c r="Z2841" s="19" t="s">
        <v>3922</v>
      </c>
      <c r="AA2841" s="46">
        <v>524</v>
      </c>
      <c r="AB2841" s="19" t="s">
        <v>524</v>
      </c>
      <c r="AC2841" s="19" t="s">
        <v>200</v>
      </c>
      <c r="AD2841" s="19" t="s">
        <v>11691</v>
      </c>
      <c r="AE2841" s="19" t="s">
        <v>11692</v>
      </c>
      <c r="AF2841" s="19" t="s">
        <v>1719</v>
      </c>
      <c r="AG2841" s="19" t="s">
        <v>11693</v>
      </c>
      <c r="AH2841" s="19" t="s">
        <v>1594</v>
      </c>
      <c r="AI2841" s="19" t="s">
        <v>1595</v>
      </c>
      <c r="AJ2841" s="45">
        <v>0.05</v>
      </c>
      <c r="AK2841" s="45">
        <v>24</v>
      </c>
      <c r="AL2841" s="19" t="s">
        <v>1501</v>
      </c>
      <c r="AM2841" s="46">
        <v>38300</v>
      </c>
      <c r="AN2841" s="46">
        <v>24060</v>
      </c>
      <c r="AO2841" s="46">
        <v>14240</v>
      </c>
      <c r="AP2841" s="45">
        <v>624</v>
      </c>
      <c r="AQ2841" s="45"/>
      <c r="AR2841" s="45" t="str">
        <f>IFERROR(VLOOKUP(AB2841,'Pedidos marco'!$A$1:$D$10000,4,0)," ")</f>
        <v xml:space="preserve"> </v>
      </c>
      <c r="AS2841" s="45">
        <f t="shared" si="308"/>
        <v>18</v>
      </c>
      <c r="AT2841" s="45" t="str">
        <f t="shared" si="309"/>
        <v>18</v>
      </c>
      <c r="AU2841" s="47">
        <v>24</v>
      </c>
      <c r="AV2841" s="19" t="str">
        <f t="shared" si="310"/>
        <v>04 April</v>
      </c>
      <c r="AW2841" s="19">
        <f t="shared" si="311"/>
        <v>1.3</v>
      </c>
      <c r="AX2841" s="19">
        <f t="shared" si="312"/>
        <v>26</v>
      </c>
      <c r="AY2841" s="19" t="e">
        <f>VLOOKUP(AG2841,Cías!$A$1:$E$10000,5,0)</f>
        <v>#N/A</v>
      </c>
      <c r="AZ2841" s="19" t="str">
        <f t="shared" si="313"/>
        <v>1022020</v>
      </c>
      <c r="BA2841" s="19" t="str">
        <f t="shared" si="314"/>
        <v>MENDEZ FIGUEROA JUAN CARLOS</v>
      </c>
      <c r="BB2841" s="19" t="e">
        <f>VLOOKUP(AG2841,Cías!$A$1:$E$10000,3,0)</f>
        <v>#N/A</v>
      </c>
      <c r="BC2841" s="19"/>
      <c r="BD2841" s="19"/>
      <c r="BE2841" s="19"/>
      <c r="BF2841" s="19"/>
      <c r="BG2841" s="19"/>
      <c r="BH2841" s="19"/>
      <c r="BI2841" s="19"/>
      <c r="BJ2841" s="19"/>
    </row>
    <row r="2842" spans="1:62" ht="15" x14ac:dyDescent="0.2">
      <c r="A2842" s="19" t="s">
        <v>22786</v>
      </c>
      <c r="B2842" s="19" t="s">
        <v>1479</v>
      </c>
      <c r="C2842" s="43">
        <v>44669</v>
      </c>
      <c r="D2842" s="44">
        <v>0.55416666666667003</v>
      </c>
      <c r="E2842" s="19" t="s">
        <v>22787</v>
      </c>
      <c r="F2842" s="19" t="s">
        <v>22788</v>
      </c>
      <c r="G2842" s="19" t="s">
        <v>22789</v>
      </c>
      <c r="H2842" s="45">
        <v>1408</v>
      </c>
      <c r="I2842" s="45">
        <v>1578.66</v>
      </c>
      <c r="J2842" s="19" t="s">
        <v>1560</v>
      </c>
      <c r="K2842" s="19" t="s">
        <v>22296</v>
      </c>
      <c r="L2842" s="19" t="s">
        <v>22790</v>
      </c>
      <c r="M2842" s="19" t="s">
        <v>22791</v>
      </c>
      <c r="N2842" s="19" t="s">
        <v>22786</v>
      </c>
      <c r="O2842" s="19" t="s">
        <v>371</v>
      </c>
      <c r="P2842" s="19" t="s">
        <v>372</v>
      </c>
      <c r="Q2842" s="46">
        <v>200</v>
      </c>
      <c r="R2842" s="19" t="s">
        <v>1544</v>
      </c>
      <c r="S2842" s="19" t="s">
        <v>7027</v>
      </c>
      <c r="T2842" s="19" t="s">
        <v>7028</v>
      </c>
      <c r="U2842" s="19" t="s">
        <v>7029</v>
      </c>
      <c r="V2842" s="19" t="s">
        <v>7030</v>
      </c>
      <c r="W2842" s="19" t="s">
        <v>1865</v>
      </c>
      <c r="X2842" s="19" t="s">
        <v>7031</v>
      </c>
      <c r="Y2842" s="19" t="s">
        <v>1867</v>
      </c>
      <c r="Z2842" s="19" t="s">
        <v>1868</v>
      </c>
      <c r="AA2842" s="46">
        <v>30</v>
      </c>
      <c r="AB2842" s="19" t="s">
        <v>460</v>
      </c>
      <c r="AC2842" s="19" t="s">
        <v>70</v>
      </c>
      <c r="AD2842" s="19" t="s">
        <v>7032</v>
      </c>
      <c r="AE2842" s="19" t="s">
        <v>7033</v>
      </c>
      <c r="AF2842" s="19" t="s">
        <v>1554</v>
      </c>
      <c r="AG2842" s="19" t="s">
        <v>7034</v>
      </c>
      <c r="AH2842" s="19" t="s">
        <v>1499</v>
      </c>
      <c r="AI2842" s="19" t="s">
        <v>1500</v>
      </c>
      <c r="AJ2842" s="45">
        <v>0</v>
      </c>
      <c r="AK2842" s="45">
        <v>0</v>
      </c>
      <c r="AL2842" s="19" t="s">
        <v>1501</v>
      </c>
      <c r="AM2842" s="46">
        <v>14496.666999999999</v>
      </c>
      <c r="AN2842" s="46">
        <v>10016.666999999999</v>
      </c>
      <c r="AO2842" s="46">
        <v>4480</v>
      </c>
      <c r="AP2842" s="45">
        <v>38</v>
      </c>
      <c r="AQ2842" s="45"/>
      <c r="AR2842" s="45" t="str">
        <f>IFERROR(VLOOKUP(AB2842,'Pedidos marco'!$A$1:$D$10000,4,0)," ")</f>
        <v xml:space="preserve"> </v>
      </c>
      <c r="AS2842" s="45">
        <f t="shared" si="308"/>
        <v>18</v>
      </c>
      <c r="AT2842" s="45" t="str">
        <f t="shared" si="309"/>
        <v>18</v>
      </c>
      <c r="AU2842" s="47">
        <v>10</v>
      </c>
      <c r="AV2842" s="19" t="str">
        <f t="shared" si="310"/>
        <v>04 April</v>
      </c>
      <c r="AW2842" s="19">
        <f t="shared" si="311"/>
        <v>0.19</v>
      </c>
      <c r="AX2842" s="19">
        <f t="shared" si="312"/>
        <v>3.8</v>
      </c>
      <c r="AY2842" s="19" t="e">
        <f>VLOOKUP(AG2842,Cías!$A$1:$E$10000,5,0)</f>
        <v>#N/A</v>
      </c>
      <c r="AZ2842" s="19" t="str">
        <f t="shared" si="313"/>
        <v>1013603</v>
      </c>
      <c r="BA2842" s="19" t="str">
        <f t="shared" si="314"/>
        <v>CALDERON RIVERA FABIAN TARQUINO</v>
      </c>
      <c r="BB2842" s="19" t="e">
        <f>VLOOKUP(AG2842,Cías!$A$1:$E$10000,3,0)</f>
        <v>#N/A</v>
      </c>
      <c r="BC2842" s="19"/>
      <c r="BD2842" s="19"/>
      <c r="BE2842" s="19"/>
      <c r="BF2842" s="19"/>
      <c r="BG2842" s="19"/>
      <c r="BH2842" s="19"/>
      <c r="BI2842" s="19"/>
      <c r="BJ2842" s="19"/>
    </row>
    <row r="2843" spans="1:62" ht="15" x14ac:dyDescent="0.2">
      <c r="A2843" s="19" t="s">
        <v>22786</v>
      </c>
      <c r="B2843" s="19" t="s">
        <v>1479</v>
      </c>
      <c r="C2843" s="43">
        <v>44669</v>
      </c>
      <c r="D2843" s="44">
        <v>0.55416666666667003</v>
      </c>
      <c r="E2843" s="19" t="s">
        <v>22792</v>
      </c>
      <c r="F2843" s="19" t="s">
        <v>22793</v>
      </c>
      <c r="G2843" s="19" t="s">
        <v>22794</v>
      </c>
      <c r="H2843" s="45">
        <v>1115.2</v>
      </c>
      <c r="I2843" s="45">
        <v>1250.3699999999999</v>
      </c>
      <c r="J2843" s="19" t="s">
        <v>1560</v>
      </c>
      <c r="K2843" s="19" t="s">
        <v>22296</v>
      </c>
      <c r="L2843" s="19" t="s">
        <v>22795</v>
      </c>
      <c r="M2843" s="19" t="s">
        <v>22796</v>
      </c>
      <c r="N2843" s="19" t="s">
        <v>22786</v>
      </c>
      <c r="O2843" s="19" t="s">
        <v>367</v>
      </c>
      <c r="P2843" s="19" t="s">
        <v>368</v>
      </c>
      <c r="Q2843" s="46">
        <v>160</v>
      </c>
      <c r="R2843" s="19" t="s">
        <v>1544</v>
      </c>
      <c r="S2843" s="19" t="s">
        <v>7027</v>
      </c>
      <c r="T2843" s="19" t="s">
        <v>7028</v>
      </c>
      <c r="U2843" s="19" t="s">
        <v>7029</v>
      </c>
      <c r="V2843" s="19" t="s">
        <v>7030</v>
      </c>
      <c r="W2843" s="19" t="s">
        <v>1865</v>
      </c>
      <c r="X2843" s="19" t="s">
        <v>7031</v>
      </c>
      <c r="Y2843" s="19" t="s">
        <v>1867</v>
      </c>
      <c r="Z2843" s="19" t="s">
        <v>1868</v>
      </c>
      <c r="AA2843" s="46">
        <v>30</v>
      </c>
      <c r="AB2843" s="19" t="s">
        <v>460</v>
      </c>
      <c r="AC2843" s="19" t="s">
        <v>70</v>
      </c>
      <c r="AD2843" s="19" t="s">
        <v>7032</v>
      </c>
      <c r="AE2843" s="19" t="s">
        <v>7033</v>
      </c>
      <c r="AF2843" s="19" t="s">
        <v>1554</v>
      </c>
      <c r="AG2843" s="19" t="s">
        <v>7034</v>
      </c>
      <c r="AH2843" s="19" t="s">
        <v>1499</v>
      </c>
      <c r="AI2843" s="19" t="s">
        <v>1500</v>
      </c>
      <c r="AJ2843" s="45">
        <v>0</v>
      </c>
      <c r="AK2843" s="45">
        <v>0</v>
      </c>
      <c r="AL2843" s="19" t="s">
        <v>1501</v>
      </c>
      <c r="AM2843" s="46">
        <v>12493.333000000001</v>
      </c>
      <c r="AN2843" s="46">
        <v>8013.3329999999996</v>
      </c>
      <c r="AO2843" s="46">
        <v>4480</v>
      </c>
      <c r="AP2843" s="45">
        <v>30.4</v>
      </c>
      <c r="AQ2843" s="45"/>
      <c r="AR2843" s="45" t="str">
        <f>IFERROR(VLOOKUP(AB2843,'Pedidos marco'!$A$1:$D$10000,4,0)," ")</f>
        <v xml:space="preserve"> </v>
      </c>
      <c r="AS2843" s="45">
        <f t="shared" si="308"/>
        <v>18</v>
      </c>
      <c r="AT2843" s="45" t="str">
        <f t="shared" si="309"/>
        <v>18</v>
      </c>
      <c r="AU2843" s="47">
        <v>8</v>
      </c>
      <c r="AV2843" s="19" t="str">
        <f t="shared" si="310"/>
        <v>04 April</v>
      </c>
      <c r="AW2843" s="19">
        <f t="shared" si="311"/>
        <v>0.19</v>
      </c>
      <c r="AX2843" s="19">
        <f t="shared" si="312"/>
        <v>3.8</v>
      </c>
      <c r="AY2843" s="19" t="e">
        <f>VLOOKUP(AG2843,Cías!$A$1:$E$10000,5,0)</f>
        <v>#N/A</v>
      </c>
      <c r="AZ2843" s="19" t="str">
        <f t="shared" si="313"/>
        <v>1013603</v>
      </c>
      <c r="BA2843" s="19" t="str">
        <f t="shared" si="314"/>
        <v>CALDERON RIVERA FABIAN TARQUINO</v>
      </c>
      <c r="BB2843" s="19" t="e">
        <f>VLOOKUP(AG2843,Cías!$A$1:$E$10000,3,0)</f>
        <v>#N/A</v>
      </c>
      <c r="BC2843" s="19"/>
      <c r="BD2843" s="19"/>
      <c r="BE2843" s="19"/>
      <c r="BF2843" s="19"/>
      <c r="BG2843" s="19"/>
      <c r="BH2843" s="19"/>
      <c r="BI2843" s="19"/>
      <c r="BJ2843" s="19"/>
    </row>
    <row r="2844" spans="1:62" ht="15" x14ac:dyDescent="0.2">
      <c r="A2844" s="19" t="s">
        <v>22797</v>
      </c>
      <c r="B2844" s="19" t="s">
        <v>1479</v>
      </c>
      <c r="C2844" s="43">
        <v>44669</v>
      </c>
      <c r="D2844" s="44">
        <v>0.55694444444444002</v>
      </c>
      <c r="E2844" s="19" t="s">
        <v>22798</v>
      </c>
      <c r="F2844" s="19" t="s">
        <v>1481</v>
      </c>
      <c r="G2844" s="19" t="s">
        <v>1481</v>
      </c>
      <c r="H2844" s="45">
        <v>0</v>
      </c>
      <c r="I2844" s="45">
        <v>0</v>
      </c>
      <c r="J2844" s="19" t="s">
        <v>1482</v>
      </c>
      <c r="K2844" s="19" t="s">
        <v>22799</v>
      </c>
      <c r="L2844" s="19" t="s">
        <v>22800</v>
      </c>
      <c r="M2844" s="19" t="s">
        <v>22801</v>
      </c>
      <c r="N2844" s="19" t="s">
        <v>22797</v>
      </c>
      <c r="O2844" s="19" t="s">
        <v>367</v>
      </c>
      <c r="P2844" s="19" t="s">
        <v>368</v>
      </c>
      <c r="Q2844" s="46">
        <v>360</v>
      </c>
      <c r="R2844" s="19" t="s">
        <v>1544</v>
      </c>
      <c r="S2844" s="19" t="s">
        <v>1696</v>
      </c>
      <c r="T2844" s="19" t="s">
        <v>72</v>
      </c>
      <c r="U2844" s="19" t="s">
        <v>8814</v>
      </c>
      <c r="V2844" s="19" t="s">
        <v>2091</v>
      </c>
      <c r="W2844" s="19" t="s">
        <v>415</v>
      </c>
      <c r="X2844" s="19" t="s">
        <v>8815</v>
      </c>
      <c r="Y2844" s="19" t="s">
        <v>1700</v>
      </c>
      <c r="Z2844" s="19" t="s">
        <v>1701</v>
      </c>
      <c r="AA2844" s="46">
        <v>127</v>
      </c>
      <c r="AB2844" s="19" t="s">
        <v>461</v>
      </c>
      <c r="AC2844" s="19" t="s">
        <v>72</v>
      </c>
      <c r="AD2844" s="19" t="s">
        <v>1728</v>
      </c>
      <c r="AE2844" s="19" t="s">
        <v>1729</v>
      </c>
      <c r="AF2844" s="19" t="s">
        <v>1554</v>
      </c>
      <c r="AG2844" s="19" t="s">
        <v>1730</v>
      </c>
      <c r="AH2844" s="19" t="s">
        <v>1499</v>
      </c>
      <c r="AI2844" s="19" t="s">
        <v>1500</v>
      </c>
      <c r="AJ2844" s="45">
        <v>0</v>
      </c>
      <c r="AK2844" s="45">
        <v>0</v>
      </c>
      <c r="AL2844" s="19" t="s">
        <v>1501</v>
      </c>
      <c r="AM2844" s="46">
        <v>27260</v>
      </c>
      <c r="AN2844" s="46">
        <v>18000</v>
      </c>
      <c r="AO2844" s="46">
        <v>9260</v>
      </c>
      <c r="AP2844" s="45">
        <v>183.6</v>
      </c>
      <c r="AQ2844" s="45"/>
      <c r="AR2844" s="45" t="str">
        <f>IFERROR(VLOOKUP(AB2844,'Pedidos marco'!$A$1:$D$10000,4,0)," ")</f>
        <v xml:space="preserve"> </v>
      </c>
      <c r="AS2844" s="45">
        <f t="shared" si="308"/>
        <v>18</v>
      </c>
      <c r="AT2844" s="45" t="str">
        <f t="shared" si="309"/>
        <v>18</v>
      </c>
      <c r="AU2844" s="47">
        <v>18</v>
      </c>
      <c r="AV2844" s="19" t="str">
        <f t="shared" si="310"/>
        <v>04 April</v>
      </c>
      <c r="AW2844" s="19">
        <f t="shared" si="311"/>
        <v>0.51</v>
      </c>
      <c r="AX2844" s="19">
        <f t="shared" si="312"/>
        <v>10.199999999999999</v>
      </c>
      <c r="AY2844" s="19" t="e">
        <f>VLOOKUP(AG2844,Cías!$A$1:$E$10000,5,0)</f>
        <v>#N/A</v>
      </c>
      <c r="AZ2844" s="19" t="str">
        <f t="shared" si="313"/>
        <v>1013388</v>
      </c>
      <c r="BA2844" s="19" t="str">
        <f t="shared" si="314"/>
        <v>CAMPAÑA MALDONADO BLANCA CECILIA</v>
      </c>
      <c r="BB2844" s="19" t="e">
        <f>VLOOKUP(AG2844,Cías!$A$1:$E$10000,3,0)</f>
        <v>#N/A</v>
      </c>
      <c r="BC2844" s="19"/>
      <c r="BD2844" s="19"/>
      <c r="BE2844" s="19"/>
      <c r="BF2844" s="19"/>
      <c r="BG2844" s="19"/>
      <c r="BH2844" s="19"/>
      <c r="BI2844" s="19"/>
      <c r="BJ2844" s="19"/>
    </row>
    <row r="2845" spans="1:62" ht="15" x14ac:dyDescent="0.2">
      <c r="A2845" s="19" t="s">
        <v>22802</v>
      </c>
      <c r="B2845" s="19" t="s">
        <v>1479</v>
      </c>
      <c r="C2845" s="43">
        <v>44669</v>
      </c>
      <c r="D2845" s="44">
        <v>0.56111111111111001</v>
      </c>
      <c r="E2845" s="19" t="s">
        <v>22803</v>
      </c>
      <c r="F2845" s="19" t="s">
        <v>1481</v>
      </c>
      <c r="G2845" s="19" t="s">
        <v>1481</v>
      </c>
      <c r="H2845" s="45">
        <v>0</v>
      </c>
      <c r="I2845" s="45">
        <v>0</v>
      </c>
      <c r="J2845" s="19" t="s">
        <v>1482</v>
      </c>
      <c r="K2845" s="19" t="s">
        <v>22804</v>
      </c>
      <c r="L2845" s="19" t="s">
        <v>22805</v>
      </c>
      <c r="M2845" s="19" t="s">
        <v>22806</v>
      </c>
      <c r="N2845" s="19" t="s">
        <v>22802</v>
      </c>
      <c r="O2845" s="19" t="s">
        <v>369</v>
      </c>
      <c r="P2845" s="19" t="s">
        <v>370</v>
      </c>
      <c r="Q2845" s="46">
        <v>80</v>
      </c>
      <c r="R2845" s="19" t="s">
        <v>1544</v>
      </c>
      <c r="S2845" s="19" t="s">
        <v>2156</v>
      </c>
      <c r="T2845" s="19" t="s">
        <v>419</v>
      </c>
      <c r="U2845" s="19" t="s">
        <v>2157</v>
      </c>
      <c r="V2845" s="19" t="s">
        <v>2091</v>
      </c>
      <c r="W2845" s="19" t="s">
        <v>415</v>
      </c>
      <c r="X2845" s="19" t="s">
        <v>2158</v>
      </c>
      <c r="Y2845" s="19" t="s">
        <v>417</v>
      </c>
      <c r="Z2845" s="19" t="s">
        <v>2159</v>
      </c>
      <c r="AA2845" s="46">
        <v>110</v>
      </c>
      <c r="AB2845" s="19" t="s">
        <v>12212</v>
      </c>
      <c r="AC2845" s="19" t="s">
        <v>1443</v>
      </c>
      <c r="AD2845" s="19" t="s">
        <v>12213</v>
      </c>
      <c r="AE2845" s="19" t="s">
        <v>12214</v>
      </c>
      <c r="AF2845" s="19" t="s">
        <v>1592</v>
      </c>
      <c r="AG2845" s="19" t="s">
        <v>12215</v>
      </c>
      <c r="AH2845" s="19" t="s">
        <v>1502</v>
      </c>
      <c r="AI2845" s="19" t="s">
        <v>2099</v>
      </c>
      <c r="AJ2845" s="45">
        <v>0</v>
      </c>
      <c r="AK2845" s="45">
        <v>0</v>
      </c>
      <c r="AL2845" s="19" t="s">
        <v>1501</v>
      </c>
      <c r="AM2845" s="46">
        <v>13382.5</v>
      </c>
      <c r="AN2845" s="46">
        <v>4002.5</v>
      </c>
      <c r="AO2845" s="46">
        <v>9380</v>
      </c>
      <c r="AP2845" s="45">
        <v>36.799999999999997</v>
      </c>
      <c r="AQ2845" s="45"/>
      <c r="AR2845" s="45" t="str">
        <f>IFERROR(VLOOKUP(AB2845,'Pedidos marco'!$A$1:$D$10000,4,0)," ")</f>
        <v xml:space="preserve"> </v>
      </c>
      <c r="AS2845" s="45">
        <f t="shared" si="308"/>
        <v>18</v>
      </c>
      <c r="AT2845" s="45" t="str">
        <f t="shared" si="309"/>
        <v>18</v>
      </c>
      <c r="AU2845" s="47">
        <v>4</v>
      </c>
      <c r="AV2845" s="19" t="str">
        <f t="shared" si="310"/>
        <v>04 April</v>
      </c>
      <c r="AW2845" s="19">
        <f t="shared" si="311"/>
        <v>0.45999999999999996</v>
      </c>
      <c r="AX2845" s="19">
        <f t="shared" si="312"/>
        <v>9.1999999999999993</v>
      </c>
      <c r="AY2845" s="19" t="e">
        <f>VLOOKUP(AG2845,Cías!$A$1:$E$10000,5,0)</f>
        <v>#N/A</v>
      </c>
      <c r="AZ2845" s="19" t="str">
        <f t="shared" si="313"/>
        <v>10008144</v>
      </c>
      <c r="BA2845" s="19" t="str">
        <f t="shared" si="314"/>
        <v>GARCES MARTINEZ NESTOR FABIAN</v>
      </c>
      <c r="BB2845" s="19" t="e">
        <f>VLOOKUP(AG2845,Cías!$A$1:$E$10000,3,0)</f>
        <v>#N/A</v>
      </c>
      <c r="BC2845" s="19"/>
      <c r="BD2845" s="19"/>
      <c r="BE2845" s="19"/>
      <c r="BF2845" s="19"/>
      <c r="BG2845" s="19"/>
      <c r="BH2845" s="19"/>
      <c r="BI2845" s="19"/>
      <c r="BJ2845" s="19"/>
    </row>
    <row r="2846" spans="1:62" ht="15" x14ac:dyDescent="0.2">
      <c r="A2846" s="19" t="s">
        <v>22802</v>
      </c>
      <c r="B2846" s="19" t="s">
        <v>1479</v>
      </c>
      <c r="C2846" s="43">
        <v>44669</v>
      </c>
      <c r="D2846" s="44">
        <v>0.56111111111111001</v>
      </c>
      <c r="E2846" s="19" t="s">
        <v>22807</v>
      </c>
      <c r="F2846" s="19" t="s">
        <v>1481</v>
      </c>
      <c r="G2846" s="19" t="s">
        <v>1481</v>
      </c>
      <c r="H2846" s="45">
        <v>0</v>
      </c>
      <c r="I2846" s="45">
        <v>0</v>
      </c>
      <c r="J2846" s="19" t="s">
        <v>1482</v>
      </c>
      <c r="K2846" s="19" t="s">
        <v>22804</v>
      </c>
      <c r="L2846" s="19" t="s">
        <v>22808</v>
      </c>
      <c r="M2846" s="19" t="s">
        <v>22809</v>
      </c>
      <c r="N2846" s="19" t="s">
        <v>22802</v>
      </c>
      <c r="O2846" s="19" t="s">
        <v>367</v>
      </c>
      <c r="P2846" s="19" t="s">
        <v>368</v>
      </c>
      <c r="Q2846" s="46">
        <v>560</v>
      </c>
      <c r="R2846" s="19" t="s">
        <v>1544</v>
      </c>
      <c r="S2846" s="19" t="s">
        <v>2156</v>
      </c>
      <c r="T2846" s="19" t="s">
        <v>419</v>
      </c>
      <c r="U2846" s="19" t="s">
        <v>2157</v>
      </c>
      <c r="V2846" s="19" t="s">
        <v>2091</v>
      </c>
      <c r="W2846" s="19" t="s">
        <v>415</v>
      </c>
      <c r="X2846" s="19" t="s">
        <v>2158</v>
      </c>
      <c r="Y2846" s="19" t="s">
        <v>417</v>
      </c>
      <c r="Z2846" s="19" t="s">
        <v>2159</v>
      </c>
      <c r="AA2846" s="46">
        <v>110</v>
      </c>
      <c r="AB2846" s="19" t="s">
        <v>12212</v>
      </c>
      <c r="AC2846" s="19" t="s">
        <v>1443</v>
      </c>
      <c r="AD2846" s="19" t="s">
        <v>12213</v>
      </c>
      <c r="AE2846" s="19" t="s">
        <v>12214</v>
      </c>
      <c r="AF2846" s="19" t="s">
        <v>1592</v>
      </c>
      <c r="AG2846" s="19" t="s">
        <v>12215</v>
      </c>
      <c r="AH2846" s="19" t="s">
        <v>1502</v>
      </c>
      <c r="AI2846" s="19" t="s">
        <v>2099</v>
      </c>
      <c r="AJ2846" s="45">
        <v>0</v>
      </c>
      <c r="AK2846" s="45">
        <v>0</v>
      </c>
      <c r="AL2846" s="19" t="s">
        <v>1501</v>
      </c>
      <c r="AM2846" s="46">
        <v>37397.5</v>
      </c>
      <c r="AN2846" s="46">
        <v>28017.5</v>
      </c>
      <c r="AO2846" s="46">
        <v>9380</v>
      </c>
      <c r="AP2846" s="45">
        <v>257.60000000000002</v>
      </c>
      <c r="AQ2846" s="45"/>
      <c r="AR2846" s="45" t="str">
        <f>IFERROR(VLOOKUP(AB2846,'Pedidos marco'!$A$1:$D$10000,4,0)," ")</f>
        <v xml:space="preserve"> </v>
      </c>
      <c r="AS2846" s="45">
        <f t="shared" si="308"/>
        <v>18</v>
      </c>
      <c r="AT2846" s="45" t="str">
        <f t="shared" si="309"/>
        <v>18</v>
      </c>
      <c r="AU2846" s="47">
        <v>28</v>
      </c>
      <c r="AV2846" s="19" t="str">
        <f t="shared" si="310"/>
        <v>04 April</v>
      </c>
      <c r="AW2846" s="19">
        <f t="shared" si="311"/>
        <v>0.46</v>
      </c>
      <c r="AX2846" s="19">
        <f t="shared" si="312"/>
        <v>9.2000000000000011</v>
      </c>
      <c r="AY2846" s="19" t="e">
        <f>VLOOKUP(AG2846,Cías!$A$1:$E$10000,5,0)</f>
        <v>#N/A</v>
      </c>
      <c r="AZ2846" s="19" t="str">
        <f t="shared" si="313"/>
        <v>10008144</v>
      </c>
      <c r="BA2846" s="19" t="str">
        <f t="shared" si="314"/>
        <v>GARCES MARTINEZ NESTOR FABIAN</v>
      </c>
      <c r="BB2846" s="19" t="e">
        <f>VLOOKUP(AG2846,Cías!$A$1:$E$10000,3,0)</f>
        <v>#N/A</v>
      </c>
      <c r="BC2846" s="19"/>
      <c r="BD2846" s="19"/>
      <c r="BE2846" s="19"/>
      <c r="BF2846" s="19"/>
      <c r="BG2846" s="19"/>
      <c r="BH2846" s="19"/>
      <c r="BI2846" s="19"/>
      <c r="BJ2846" s="19"/>
    </row>
    <row r="2847" spans="1:62" ht="15" x14ac:dyDescent="0.2">
      <c r="A2847" s="19" t="s">
        <v>22810</v>
      </c>
      <c r="B2847" s="19" t="s">
        <v>1479</v>
      </c>
      <c r="C2847" s="43">
        <v>44669</v>
      </c>
      <c r="D2847" s="44">
        <v>0.56319444444444</v>
      </c>
      <c r="E2847" s="19" t="s">
        <v>22811</v>
      </c>
      <c r="F2847" s="19" t="s">
        <v>22812</v>
      </c>
      <c r="G2847" s="19" t="s">
        <v>22813</v>
      </c>
      <c r="H2847" s="45">
        <v>477.6</v>
      </c>
      <c r="I2847" s="45">
        <v>535.49</v>
      </c>
      <c r="J2847" s="19" t="s">
        <v>1560</v>
      </c>
      <c r="K2847" s="19" t="s">
        <v>22814</v>
      </c>
      <c r="L2847" s="19" t="s">
        <v>22815</v>
      </c>
      <c r="M2847" s="19" t="s">
        <v>22816</v>
      </c>
      <c r="N2847" s="19" t="s">
        <v>22810</v>
      </c>
      <c r="O2847" s="19" t="s">
        <v>369</v>
      </c>
      <c r="P2847" s="19" t="s">
        <v>370</v>
      </c>
      <c r="Q2847" s="46">
        <v>80</v>
      </c>
      <c r="R2847" s="19" t="s">
        <v>1544</v>
      </c>
      <c r="S2847" s="19" t="s">
        <v>2013</v>
      </c>
      <c r="T2847" s="19" t="s">
        <v>226</v>
      </c>
      <c r="U2847" s="19" t="s">
        <v>2014</v>
      </c>
      <c r="V2847" s="19" t="s">
        <v>2015</v>
      </c>
      <c r="W2847" s="19" t="s">
        <v>1586</v>
      </c>
      <c r="X2847" s="19" t="s">
        <v>2016</v>
      </c>
      <c r="Y2847" s="19" t="s">
        <v>1588</v>
      </c>
      <c r="Z2847" s="19" t="s">
        <v>1589</v>
      </c>
      <c r="AA2847" s="46">
        <v>250</v>
      </c>
      <c r="AB2847" s="19" t="s">
        <v>537</v>
      </c>
      <c r="AC2847" s="19" t="s">
        <v>226</v>
      </c>
      <c r="AD2847" s="19" t="s">
        <v>2017</v>
      </c>
      <c r="AE2847" s="19" t="s">
        <v>1481</v>
      </c>
      <c r="AF2847" s="19" t="s">
        <v>1592</v>
      </c>
      <c r="AG2847" s="19" t="s">
        <v>2018</v>
      </c>
      <c r="AH2847" s="19" t="s">
        <v>1499</v>
      </c>
      <c r="AI2847" s="19" t="s">
        <v>1500</v>
      </c>
      <c r="AJ2847" s="45">
        <v>0</v>
      </c>
      <c r="AK2847" s="45">
        <v>0</v>
      </c>
      <c r="AL2847" s="19" t="s">
        <v>1501</v>
      </c>
      <c r="AM2847" s="46">
        <v>13179.848</v>
      </c>
      <c r="AN2847" s="46">
        <v>4004.848</v>
      </c>
      <c r="AO2847" s="46">
        <v>9175</v>
      </c>
      <c r="AP2847" s="45">
        <v>72</v>
      </c>
      <c r="AQ2847" s="45"/>
      <c r="AR2847" s="45" t="str">
        <f>IFERROR(VLOOKUP(AB2847,'Pedidos marco'!$A$1:$D$10000,4,0)," ")</f>
        <v xml:space="preserve"> </v>
      </c>
      <c r="AS2847" s="45">
        <f t="shared" si="308"/>
        <v>18</v>
      </c>
      <c r="AT2847" s="45" t="str">
        <f t="shared" si="309"/>
        <v>18</v>
      </c>
      <c r="AU2847" s="47">
        <v>4</v>
      </c>
      <c r="AV2847" s="19" t="str">
        <f t="shared" si="310"/>
        <v>04 April</v>
      </c>
      <c r="AW2847" s="19">
        <f t="shared" si="311"/>
        <v>0.9</v>
      </c>
      <c r="AX2847" s="19">
        <f t="shared" si="312"/>
        <v>18</v>
      </c>
      <c r="AY2847" s="19" t="e">
        <f>VLOOKUP(AG2847,Cías!$A$1:$E$10000,5,0)</f>
        <v>#N/A</v>
      </c>
      <c r="AZ2847" s="19" t="str">
        <f t="shared" si="313"/>
        <v>1017512</v>
      </c>
      <c r="BA2847" s="19" t="str">
        <f t="shared" si="314"/>
        <v>PACHECO SALAZAR WILSON FABIAN</v>
      </c>
      <c r="BB2847" s="19" t="e">
        <f>VLOOKUP(AG2847,Cías!$A$1:$E$10000,3,0)</f>
        <v>#N/A</v>
      </c>
      <c r="BC2847" s="19"/>
      <c r="BD2847" s="19"/>
      <c r="BE2847" s="19"/>
      <c r="BF2847" s="19"/>
      <c r="BG2847" s="19"/>
      <c r="BH2847" s="19"/>
      <c r="BI2847" s="19"/>
      <c r="BJ2847" s="19"/>
    </row>
    <row r="2848" spans="1:62" ht="15" x14ac:dyDescent="0.2">
      <c r="A2848" s="19" t="s">
        <v>22810</v>
      </c>
      <c r="B2848" s="19" t="s">
        <v>1479</v>
      </c>
      <c r="C2848" s="43">
        <v>44669</v>
      </c>
      <c r="D2848" s="44">
        <v>0.56319444444444</v>
      </c>
      <c r="E2848" s="19" t="s">
        <v>22817</v>
      </c>
      <c r="F2848" s="19" t="s">
        <v>22818</v>
      </c>
      <c r="G2848" s="19" t="s">
        <v>22819</v>
      </c>
      <c r="H2848" s="45">
        <v>3770</v>
      </c>
      <c r="I2848" s="45">
        <v>4226.95</v>
      </c>
      <c r="J2848" s="19" t="s">
        <v>1560</v>
      </c>
      <c r="K2848" s="19" t="s">
        <v>22814</v>
      </c>
      <c r="L2848" s="19" t="s">
        <v>22820</v>
      </c>
      <c r="M2848" s="19" t="s">
        <v>22821</v>
      </c>
      <c r="N2848" s="19" t="s">
        <v>22810</v>
      </c>
      <c r="O2848" s="19" t="s">
        <v>367</v>
      </c>
      <c r="P2848" s="19" t="s">
        <v>368</v>
      </c>
      <c r="Q2848" s="46">
        <v>580</v>
      </c>
      <c r="R2848" s="19" t="s">
        <v>1544</v>
      </c>
      <c r="S2848" s="19" t="s">
        <v>2013</v>
      </c>
      <c r="T2848" s="19" t="s">
        <v>226</v>
      </c>
      <c r="U2848" s="19" t="s">
        <v>2014</v>
      </c>
      <c r="V2848" s="19" t="s">
        <v>2015</v>
      </c>
      <c r="W2848" s="19" t="s">
        <v>1586</v>
      </c>
      <c r="X2848" s="19" t="s">
        <v>2016</v>
      </c>
      <c r="Y2848" s="19" t="s">
        <v>1588</v>
      </c>
      <c r="Z2848" s="19" t="s">
        <v>1589</v>
      </c>
      <c r="AA2848" s="46">
        <v>250</v>
      </c>
      <c r="AB2848" s="19" t="s">
        <v>537</v>
      </c>
      <c r="AC2848" s="19" t="s">
        <v>226</v>
      </c>
      <c r="AD2848" s="19" t="s">
        <v>2017</v>
      </c>
      <c r="AE2848" s="19" t="s">
        <v>1481</v>
      </c>
      <c r="AF2848" s="19" t="s">
        <v>1592</v>
      </c>
      <c r="AG2848" s="19" t="s">
        <v>2018</v>
      </c>
      <c r="AH2848" s="19" t="s">
        <v>1499</v>
      </c>
      <c r="AI2848" s="19" t="s">
        <v>1500</v>
      </c>
      <c r="AJ2848" s="45">
        <v>0</v>
      </c>
      <c r="AK2848" s="45">
        <v>0</v>
      </c>
      <c r="AL2848" s="19" t="s">
        <v>1501</v>
      </c>
      <c r="AM2848" s="46">
        <v>38210.152000000002</v>
      </c>
      <c r="AN2848" s="46">
        <v>29035.151999999998</v>
      </c>
      <c r="AO2848" s="46">
        <v>9175</v>
      </c>
      <c r="AP2848" s="45">
        <v>522</v>
      </c>
      <c r="AQ2848" s="45"/>
      <c r="AR2848" s="45" t="str">
        <f>IFERROR(VLOOKUP(AB2848,'Pedidos marco'!$A$1:$D$10000,4,0)," ")</f>
        <v xml:space="preserve"> </v>
      </c>
      <c r="AS2848" s="45">
        <f t="shared" si="308"/>
        <v>18</v>
      </c>
      <c r="AT2848" s="45" t="str">
        <f t="shared" si="309"/>
        <v>18</v>
      </c>
      <c r="AU2848" s="47">
        <v>29</v>
      </c>
      <c r="AV2848" s="19" t="str">
        <f t="shared" si="310"/>
        <v>04 April</v>
      </c>
      <c r="AW2848" s="19">
        <f t="shared" si="311"/>
        <v>0.9</v>
      </c>
      <c r="AX2848" s="19">
        <f t="shared" si="312"/>
        <v>18</v>
      </c>
      <c r="AY2848" s="19" t="e">
        <f>VLOOKUP(AG2848,Cías!$A$1:$E$10000,5,0)</f>
        <v>#N/A</v>
      </c>
      <c r="AZ2848" s="19" t="str">
        <f t="shared" si="313"/>
        <v>1017512</v>
      </c>
      <c r="BA2848" s="19" t="str">
        <f t="shared" si="314"/>
        <v>PACHECO SALAZAR WILSON FABIAN</v>
      </c>
      <c r="BB2848" s="19" t="e">
        <f>VLOOKUP(AG2848,Cías!$A$1:$E$10000,3,0)</f>
        <v>#N/A</v>
      </c>
      <c r="BC2848" s="19"/>
      <c r="BD2848" s="19"/>
      <c r="BE2848" s="19"/>
      <c r="BF2848" s="19"/>
      <c r="BG2848" s="19"/>
      <c r="BH2848" s="19"/>
      <c r="BI2848" s="19"/>
      <c r="BJ2848" s="19"/>
    </row>
    <row r="2849" spans="1:62" ht="15" x14ac:dyDescent="0.2">
      <c r="A2849" s="19" t="s">
        <v>22822</v>
      </c>
      <c r="B2849" s="19" t="s">
        <v>1479</v>
      </c>
      <c r="C2849" s="43">
        <v>44669</v>
      </c>
      <c r="D2849" s="44">
        <v>0.56527777777777999</v>
      </c>
      <c r="E2849" s="19" t="s">
        <v>22823</v>
      </c>
      <c r="F2849" s="19" t="s">
        <v>22824</v>
      </c>
      <c r="G2849" s="19" t="s">
        <v>22825</v>
      </c>
      <c r="H2849" s="45">
        <v>2379.6</v>
      </c>
      <c r="I2849" s="45">
        <v>2668.02</v>
      </c>
      <c r="J2849" s="19" t="s">
        <v>1560</v>
      </c>
      <c r="K2849" s="19" t="s">
        <v>22826</v>
      </c>
      <c r="L2849" s="19" t="s">
        <v>22827</v>
      </c>
      <c r="M2849" s="19" t="s">
        <v>22828</v>
      </c>
      <c r="N2849" s="19" t="s">
        <v>22822</v>
      </c>
      <c r="O2849" s="19" t="s">
        <v>1641</v>
      </c>
      <c r="P2849" s="19" t="s">
        <v>1642</v>
      </c>
      <c r="Q2849" s="46">
        <v>360</v>
      </c>
      <c r="R2849" s="19" t="s">
        <v>1544</v>
      </c>
      <c r="S2849" s="19" t="s">
        <v>2430</v>
      </c>
      <c r="T2849" s="19" t="s">
        <v>10</v>
      </c>
      <c r="U2849" s="19" t="s">
        <v>22829</v>
      </c>
      <c r="V2849" s="19" t="s">
        <v>22830</v>
      </c>
      <c r="W2849" s="19" t="s">
        <v>1740</v>
      </c>
      <c r="X2849" s="19" t="s">
        <v>22831</v>
      </c>
      <c r="Y2849" s="19" t="s">
        <v>1742</v>
      </c>
      <c r="Z2849" s="19" t="s">
        <v>1743</v>
      </c>
      <c r="AA2849" s="46">
        <v>469</v>
      </c>
      <c r="AB2849" s="19" t="s">
        <v>5575</v>
      </c>
      <c r="AC2849" s="19" t="s">
        <v>175</v>
      </c>
      <c r="AD2849" s="19" t="s">
        <v>5576</v>
      </c>
      <c r="AE2849" s="19" t="s">
        <v>5577</v>
      </c>
      <c r="AF2849" s="19" t="s">
        <v>1554</v>
      </c>
      <c r="AG2849" s="19" t="s">
        <v>5578</v>
      </c>
      <c r="AH2849" s="19" t="s">
        <v>1499</v>
      </c>
      <c r="AI2849" s="19" t="s">
        <v>1500</v>
      </c>
      <c r="AJ2849" s="45">
        <v>0</v>
      </c>
      <c r="AK2849" s="45">
        <v>0</v>
      </c>
      <c r="AL2849" s="19" t="s">
        <v>1501</v>
      </c>
      <c r="AM2849" s="46">
        <v>27230</v>
      </c>
      <c r="AN2849" s="46">
        <v>18020</v>
      </c>
      <c r="AO2849" s="46">
        <v>9210</v>
      </c>
      <c r="AP2849" s="45">
        <v>500.4</v>
      </c>
      <c r="AQ2849" s="45"/>
      <c r="AR2849" s="45" t="str">
        <f>IFERROR(VLOOKUP(AB2849,'Pedidos marco'!$A$1:$D$10000,4,0)," ")</f>
        <v xml:space="preserve"> </v>
      </c>
      <c r="AS2849" s="45">
        <f t="shared" si="308"/>
        <v>18</v>
      </c>
      <c r="AT2849" s="45" t="str">
        <f t="shared" si="309"/>
        <v>18</v>
      </c>
      <c r="AU2849" s="47">
        <v>18</v>
      </c>
      <c r="AV2849" s="19" t="str">
        <f t="shared" si="310"/>
        <v>04 April</v>
      </c>
      <c r="AW2849" s="19">
        <f t="shared" si="311"/>
        <v>1.39</v>
      </c>
      <c r="AX2849" s="19">
        <f t="shared" si="312"/>
        <v>27.799999999999997</v>
      </c>
      <c r="AY2849" s="19" t="e">
        <f>VLOOKUP(AG2849,Cías!$A$1:$E$10000,5,0)</f>
        <v>#N/A</v>
      </c>
      <c r="AZ2849" s="19" t="str">
        <f t="shared" si="313"/>
        <v>1023077</v>
      </c>
      <c r="BA2849" s="19" t="str">
        <f t="shared" si="314"/>
        <v>JIMENEZ ICAZA HENRY ELADIO</v>
      </c>
      <c r="BB2849" s="19" t="e">
        <f>VLOOKUP(AG2849,Cías!$A$1:$E$10000,3,0)</f>
        <v>#N/A</v>
      </c>
      <c r="BC2849" s="19"/>
      <c r="BD2849" s="19"/>
      <c r="BE2849" s="19"/>
      <c r="BF2849" s="19"/>
      <c r="BG2849" s="19"/>
      <c r="BH2849" s="19"/>
      <c r="BI2849" s="19"/>
      <c r="BJ2849" s="19"/>
    </row>
    <row r="2850" spans="1:62" ht="15" x14ac:dyDescent="0.2">
      <c r="A2850" s="19" t="s">
        <v>22832</v>
      </c>
      <c r="B2850" s="19" t="s">
        <v>1479</v>
      </c>
      <c r="C2850" s="43">
        <v>44669</v>
      </c>
      <c r="D2850" s="44">
        <v>0.56597222222221999</v>
      </c>
      <c r="E2850" s="19" t="s">
        <v>22833</v>
      </c>
      <c r="F2850" s="19" t="s">
        <v>22834</v>
      </c>
      <c r="G2850" s="19" t="s">
        <v>22835</v>
      </c>
      <c r="H2850" s="45">
        <v>4143.49</v>
      </c>
      <c r="I2850" s="45">
        <v>4645.71</v>
      </c>
      <c r="J2850" s="19" t="s">
        <v>1560</v>
      </c>
      <c r="K2850" s="19" t="s">
        <v>22836</v>
      </c>
      <c r="L2850" s="19" t="s">
        <v>22837</v>
      </c>
      <c r="M2850" s="19" t="s">
        <v>22838</v>
      </c>
      <c r="N2850" s="19" t="s">
        <v>22832</v>
      </c>
      <c r="O2850" s="19" t="s">
        <v>1486</v>
      </c>
      <c r="P2850" s="19" t="s">
        <v>1487</v>
      </c>
      <c r="Q2850" s="46">
        <v>32.21</v>
      </c>
      <c r="R2850" s="19" t="s">
        <v>1488</v>
      </c>
      <c r="S2850" s="19" t="s">
        <v>8230</v>
      </c>
      <c r="T2850" s="19" t="s">
        <v>8231</v>
      </c>
      <c r="U2850" s="19" t="s">
        <v>8232</v>
      </c>
      <c r="V2850" s="19" t="s">
        <v>3591</v>
      </c>
      <c r="W2850" s="19" t="s">
        <v>4073</v>
      </c>
      <c r="X2850" s="19" t="s">
        <v>8233</v>
      </c>
      <c r="Y2850" s="19" t="s">
        <v>4075</v>
      </c>
      <c r="Z2850" s="19" t="s">
        <v>4076</v>
      </c>
      <c r="AA2850" s="46">
        <v>468</v>
      </c>
      <c r="AB2850" s="19" t="s">
        <v>466</v>
      </c>
      <c r="AC2850" s="19" t="s">
        <v>82</v>
      </c>
      <c r="AD2850" s="19" t="s">
        <v>3173</v>
      </c>
      <c r="AE2850" s="19" t="s">
        <v>3174</v>
      </c>
      <c r="AF2850" s="19" t="s">
        <v>1497</v>
      </c>
      <c r="AG2850" s="19" t="s">
        <v>3175</v>
      </c>
      <c r="AH2850" s="19" t="s">
        <v>1499</v>
      </c>
      <c r="AI2850" s="19" t="s">
        <v>1500</v>
      </c>
      <c r="AJ2850" s="45">
        <v>0</v>
      </c>
      <c r="AK2850" s="45">
        <v>0</v>
      </c>
      <c r="AL2850" s="19" t="s">
        <v>1501</v>
      </c>
      <c r="AM2850" s="46">
        <v>50560</v>
      </c>
      <c r="AN2850" s="46">
        <v>32210</v>
      </c>
      <c r="AO2850" s="46">
        <v>18350</v>
      </c>
      <c r="AP2850" s="45">
        <v>1143.46</v>
      </c>
      <c r="AQ2850" s="45"/>
      <c r="AR2850" s="45" t="str">
        <f>IFERROR(VLOOKUP(AB2850,'Pedidos marco'!$A$1:$D$10000,4,0)," ")</f>
        <v xml:space="preserve"> </v>
      </c>
      <c r="AS2850" s="45">
        <f t="shared" si="308"/>
        <v>18</v>
      </c>
      <c r="AT2850" s="45" t="str">
        <f t="shared" si="309"/>
        <v>18</v>
      </c>
      <c r="AU2850" s="47">
        <v>32.21</v>
      </c>
      <c r="AV2850" s="19" t="str">
        <f t="shared" si="310"/>
        <v>04 April</v>
      </c>
      <c r="AW2850" s="19">
        <f t="shared" si="311"/>
        <v>35.500155231294627</v>
      </c>
      <c r="AX2850" s="19">
        <f t="shared" si="312"/>
        <v>35.500155231294627</v>
      </c>
      <c r="AY2850" s="19" t="e">
        <f>VLOOKUP(AG2850,Cías!$A$1:$E$10000,5,0)</f>
        <v>#N/A</v>
      </c>
      <c r="AZ2850" s="19" t="str">
        <f t="shared" si="313"/>
        <v>1013576</v>
      </c>
      <c r="BA2850" s="19" t="str">
        <f t="shared" si="314"/>
        <v>CASTRO SALGADO LUCIO OSWALDO</v>
      </c>
      <c r="BB2850" s="19" t="e">
        <f>VLOOKUP(AG2850,Cías!$A$1:$E$10000,3,0)</f>
        <v>#N/A</v>
      </c>
      <c r="BC2850" s="19"/>
      <c r="BD2850" s="19"/>
      <c r="BE2850" s="19"/>
      <c r="BF2850" s="19"/>
      <c r="BG2850" s="19"/>
      <c r="BH2850" s="19"/>
      <c r="BI2850" s="19"/>
      <c r="BJ2850" s="19"/>
    </row>
    <row r="2851" spans="1:62" ht="15" x14ac:dyDescent="0.2">
      <c r="A2851" s="19" t="s">
        <v>22839</v>
      </c>
      <c r="B2851" s="19" t="s">
        <v>1479</v>
      </c>
      <c r="C2851" s="43">
        <v>44669</v>
      </c>
      <c r="D2851" s="44">
        <v>0.56874999999999998</v>
      </c>
      <c r="E2851" s="19" t="s">
        <v>22840</v>
      </c>
      <c r="F2851" s="19" t="s">
        <v>22841</v>
      </c>
      <c r="G2851" s="19" t="s">
        <v>22842</v>
      </c>
      <c r="H2851" s="45">
        <v>557.6</v>
      </c>
      <c r="I2851" s="45">
        <v>625.17999999999995</v>
      </c>
      <c r="J2851" s="19" t="s">
        <v>1560</v>
      </c>
      <c r="K2851" s="19" t="s">
        <v>22843</v>
      </c>
      <c r="L2851" s="19" t="s">
        <v>22844</v>
      </c>
      <c r="M2851" s="19" t="s">
        <v>22845</v>
      </c>
      <c r="N2851" s="19" t="s">
        <v>22839</v>
      </c>
      <c r="O2851" s="19" t="s">
        <v>371</v>
      </c>
      <c r="P2851" s="19" t="s">
        <v>372</v>
      </c>
      <c r="Q2851" s="46">
        <v>80</v>
      </c>
      <c r="R2851" s="19" t="s">
        <v>1544</v>
      </c>
      <c r="S2851" s="19" t="s">
        <v>1825</v>
      </c>
      <c r="T2851" s="19" t="s">
        <v>1826</v>
      </c>
      <c r="U2851" s="19" t="s">
        <v>22846</v>
      </c>
      <c r="V2851" s="19" t="s">
        <v>22847</v>
      </c>
      <c r="W2851" s="19" t="s">
        <v>1829</v>
      </c>
      <c r="X2851" s="19" t="s">
        <v>22848</v>
      </c>
      <c r="Y2851" s="19" t="s">
        <v>1831</v>
      </c>
      <c r="Z2851" s="19" t="s">
        <v>1832</v>
      </c>
      <c r="AA2851" s="46">
        <v>8</v>
      </c>
      <c r="AB2851" s="19" t="s">
        <v>467</v>
      </c>
      <c r="AC2851" s="19" t="s">
        <v>84</v>
      </c>
      <c r="AD2851" s="19" t="s">
        <v>2225</v>
      </c>
      <c r="AE2851" s="19" t="s">
        <v>2226</v>
      </c>
      <c r="AF2851" s="19" t="s">
        <v>1554</v>
      </c>
      <c r="AG2851" s="19" t="s">
        <v>2227</v>
      </c>
      <c r="AH2851" s="19" t="s">
        <v>1499</v>
      </c>
      <c r="AI2851" s="19" t="s">
        <v>1500</v>
      </c>
      <c r="AJ2851" s="45">
        <v>0</v>
      </c>
      <c r="AK2851" s="45">
        <v>0</v>
      </c>
      <c r="AL2851" s="19" t="s">
        <v>1501</v>
      </c>
      <c r="AM2851" s="46">
        <v>8556.6669999999995</v>
      </c>
      <c r="AN2851" s="46">
        <v>4006.6669999999999</v>
      </c>
      <c r="AO2851" s="46">
        <v>4550</v>
      </c>
      <c r="AP2851" s="45">
        <v>7.2</v>
      </c>
      <c r="AQ2851" s="45"/>
      <c r="AR2851" s="45" t="str">
        <f>IFERROR(VLOOKUP(AB2851,'Pedidos marco'!$A$1:$D$10000,4,0)," ")</f>
        <v xml:space="preserve"> </v>
      </c>
      <c r="AS2851" s="45">
        <f t="shared" si="308"/>
        <v>18</v>
      </c>
      <c r="AT2851" s="45" t="str">
        <f t="shared" si="309"/>
        <v>18</v>
      </c>
      <c r="AU2851" s="47">
        <v>4</v>
      </c>
      <c r="AV2851" s="19" t="str">
        <f t="shared" si="310"/>
        <v>04 April</v>
      </c>
      <c r="AW2851" s="19">
        <f t="shared" si="311"/>
        <v>0.09</v>
      </c>
      <c r="AX2851" s="19">
        <f t="shared" si="312"/>
        <v>1.8</v>
      </c>
      <c r="AY2851" s="19" t="e">
        <f>VLOOKUP(AG2851,Cías!$A$1:$E$10000,5,0)</f>
        <v>#N/A</v>
      </c>
      <c r="AZ2851" s="19" t="str">
        <f t="shared" si="313"/>
        <v>10000368</v>
      </c>
      <c r="BA2851" s="19" t="str">
        <f t="shared" si="314"/>
        <v>CERVANTES GORDILLO CONSUELO DEL PIL</v>
      </c>
      <c r="BB2851" s="19" t="e">
        <f>VLOOKUP(AG2851,Cías!$A$1:$E$10000,3,0)</f>
        <v>#N/A</v>
      </c>
      <c r="BC2851" s="19"/>
      <c r="BD2851" s="19"/>
      <c r="BE2851" s="19"/>
      <c r="BF2851" s="19"/>
      <c r="BG2851" s="19"/>
      <c r="BH2851" s="19"/>
      <c r="BI2851" s="19"/>
      <c r="BJ2851" s="19"/>
    </row>
    <row r="2852" spans="1:62" ht="15" x14ac:dyDescent="0.2">
      <c r="A2852" s="19" t="s">
        <v>22839</v>
      </c>
      <c r="B2852" s="19" t="s">
        <v>1479</v>
      </c>
      <c r="C2852" s="43">
        <v>44669</v>
      </c>
      <c r="D2852" s="44">
        <v>0.56874999999999998</v>
      </c>
      <c r="E2852" s="19" t="s">
        <v>22849</v>
      </c>
      <c r="F2852" s="19" t="s">
        <v>22850</v>
      </c>
      <c r="G2852" s="19" t="s">
        <v>22851</v>
      </c>
      <c r="H2852" s="45">
        <v>1932</v>
      </c>
      <c r="I2852" s="45">
        <v>2166.17</v>
      </c>
      <c r="J2852" s="19" t="s">
        <v>1560</v>
      </c>
      <c r="K2852" s="19" t="s">
        <v>22852</v>
      </c>
      <c r="L2852" s="19" t="s">
        <v>22853</v>
      </c>
      <c r="M2852" s="19" t="s">
        <v>22854</v>
      </c>
      <c r="N2852" s="19" t="s">
        <v>22839</v>
      </c>
      <c r="O2852" s="19" t="s">
        <v>367</v>
      </c>
      <c r="P2852" s="19" t="s">
        <v>368</v>
      </c>
      <c r="Q2852" s="46">
        <v>280</v>
      </c>
      <c r="R2852" s="19" t="s">
        <v>1544</v>
      </c>
      <c r="S2852" s="19" t="s">
        <v>1825</v>
      </c>
      <c r="T2852" s="19" t="s">
        <v>1826</v>
      </c>
      <c r="U2852" s="19" t="s">
        <v>22846</v>
      </c>
      <c r="V2852" s="19" t="s">
        <v>22847</v>
      </c>
      <c r="W2852" s="19" t="s">
        <v>1829</v>
      </c>
      <c r="X2852" s="19" t="s">
        <v>22848</v>
      </c>
      <c r="Y2852" s="19" t="s">
        <v>1831</v>
      </c>
      <c r="Z2852" s="19" t="s">
        <v>1832</v>
      </c>
      <c r="AA2852" s="46">
        <v>8</v>
      </c>
      <c r="AB2852" s="19" t="s">
        <v>467</v>
      </c>
      <c r="AC2852" s="19" t="s">
        <v>84</v>
      </c>
      <c r="AD2852" s="19" t="s">
        <v>2225</v>
      </c>
      <c r="AE2852" s="19" t="s">
        <v>2226</v>
      </c>
      <c r="AF2852" s="19" t="s">
        <v>1554</v>
      </c>
      <c r="AG2852" s="19" t="s">
        <v>2227</v>
      </c>
      <c r="AH2852" s="19" t="s">
        <v>1499</v>
      </c>
      <c r="AI2852" s="19" t="s">
        <v>1500</v>
      </c>
      <c r="AJ2852" s="45">
        <v>0</v>
      </c>
      <c r="AK2852" s="45">
        <v>0</v>
      </c>
      <c r="AL2852" s="19" t="s">
        <v>1501</v>
      </c>
      <c r="AM2852" s="46">
        <v>18573.332999999999</v>
      </c>
      <c r="AN2852" s="46">
        <v>14023.333000000001</v>
      </c>
      <c r="AO2852" s="46">
        <v>4550</v>
      </c>
      <c r="AP2852" s="45">
        <v>25.2</v>
      </c>
      <c r="AQ2852" s="45"/>
      <c r="AR2852" s="45" t="str">
        <f>IFERROR(VLOOKUP(AB2852,'Pedidos marco'!$A$1:$D$10000,4,0)," ")</f>
        <v xml:space="preserve"> </v>
      </c>
      <c r="AS2852" s="45">
        <f t="shared" si="308"/>
        <v>18</v>
      </c>
      <c r="AT2852" s="45" t="str">
        <f t="shared" si="309"/>
        <v>18</v>
      </c>
      <c r="AU2852" s="47">
        <v>14</v>
      </c>
      <c r="AV2852" s="19" t="str">
        <f t="shared" si="310"/>
        <v>04 April</v>
      </c>
      <c r="AW2852" s="19">
        <f t="shared" si="311"/>
        <v>0.09</v>
      </c>
      <c r="AX2852" s="19">
        <f t="shared" si="312"/>
        <v>1.8</v>
      </c>
      <c r="AY2852" s="19" t="e">
        <f>VLOOKUP(AG2852,Cías!$A$1:$E$10000,5,0)</f>
        <v>#N/A</v>
      </c>
      <c r="AZ2852" s="19" t="str">
        <f t="shared" si="313"/>
        <v>10000368</v>
      </c>
      <c r="BA2852" s="19" t="str">
        <f t="shared" si="314"/>
        <v>CERVANTES GORDILLO CONSUELO DEL PIL</v>
      </c>
      <c r="BB2852" s="19" t="e">
        <f>VLOOKUP(AG2852,Cías!$A$1:$E$10000,3,0)</f>
        <v>#N/A</v>
      </c>
      <c r="BC2852" s="19"/>
      <c r="BD2852" s="19"/>
      <c r="BE2852" s="19"/>
      <c r="BF2852" s="19"/>
      <c r="BG2852" s="19"/>
      <c r="BH2852" s="19"/>
      <c r="BI2852" s="19"/>
      <c r="BJ2852" s="19"/>
    </row>
    <row r="2853" spans="1:62" ht="15" x14ac:dyDescent="0.2">
      <c r="A2853" s="19" t="s">
        <v>22855</v>
      </c>
      <c r="B2853" s="19" t="s">
        <v>1479</v>
      </c>
      <c r="C2853" s="43">
        <v>44669</v>
      </c>
      <c r="D2853" s="44">
        <v>0.57986111111111005</v>
      </c>
      <c r="E2853" s="19" t="s">
        <v>22856</v>
      </c>
      <c r="F2853" s="19" t="s">
        <v>22857</v>
      </c>
      <c r="G2853" s="19" t="s">
        <v>22858</v>
      </c>
      <c r="H2853" s="45">
        <v>759.6</v>
      </c>
      <c r="I2853" s="45">
        <v>851.67</v>
      </c>
      <c r="J2853" s="19" t="s">
        <v>1560</v>
      </c>
      <c r="K2853" s="19" t="s">
        <v>22859</v>
      </c>
      <c r="L2853" s="19" t="s">
        <v>22860</v>
      </c>
      <c r="M2853" s="19" t="s">
        <v>22861</v>
      </c>
      <c r="N2853" s="19" t="s">
        <v>22855</v>
      </c>
      <c r="O2853" s="19" t="s">
        <v>369</v>
      </c>
      <c r="P2853" s="19" t="s">
        <v>370</v>
      </c>
      <c r="Q2853" s="46">
        <v>120</v>
      </c>
      <c r="R2853" s="19" t="s">
        <v>1544</v>
      </c>
      <c r="S2853" s="19" t="s">
        <v>3305</v>
      </c>
      <c r="T2853" s="19" t="s">
        <v>3306</v>
      </c>
      <c r="U2853" s="19" t="s">
        <v>3455</v>
      </c>
      <c r="V2853" s="19" t="s">
        <v>3456</v>
      </c>
      <c r="W2853" s="19" t="s">
        <v>3457</v>
      </c>
      <c r="X2853" s="19" t="s">
        <v>3458</v>
      </c>
      <c r="Y2853" s="19" t="s">
        <v>3459</v>
      </c>
      <c r="Z2853" s="19" t="s">
        <v>3460</v>
      </c>
      <c r="AA2853" s="46">
        <v>40</v>
      </c>
      <c r="AB2853" s="19" t="s">
        <v>440</v>
      </c>
      <c r="AC2853" s="19" t="s">
        <v>27</v>
      </c>
      <c r="AD2853" s="19" t="s">
        <v>19134</v>
      </c>
      <c r="AE2853" s="19" t="s">
        <v>19135</v>
      </c>
      <c r="AF2853" s="19" t="s">
        <v>1719</v>
      </c>
      <c r="AG2853" s="19" t="s">
        <v>19136</v>
      </c>
      <c r="AH2853" s="19" t="s">
        <v>1499</v>
      </c>
      <c r="AI2853" s="19" t="s">
        <v>1500</v>
      </c>
      <c r="AJ2853" s="45">
        <v>0</v>
      </c>
      <c r="AK2853" s="45">
        <v>0</v>
      </c>
      <c r="AL2853" s="19" t="s">
        <v>1501</v>
      </c>
      <c r="AM2853" s="46">
        <v>13502.5</v>
      </c>
      <c r="AN2853" s="46">
        <v>6012.5</v>
      </c>
      <c r="AO2853" s="46">
        <v>7490</v>
      </c>
      <c r="AP2853" s="45">
        <v>25.2</v>
      </c>
      <c r="AQ2853" s="45"/>
      <c r="AR2853" s="45" t="str">
        <f>IFERROR(VLOOKUP(AB2853,'Pedidos marco'!$A$1:$D$10000,4,0)," ")</f>
        <v xml:space="preserve"> </v>
      </c>
      <c r="AS2853" s="45">
        <f t="shared" si="308"/>
        <v>18</v>
      </c>
      <c r="AT2853" s="45" t="str">
        <f t="shared" si="309"/>
        <v>18</v>
      </c>
      <c r="AU2853" s="47">
        <v>6</v>
      </c>
      <c r="AV2853" s="19" t="str">
        <f t="shared" si="310"/>
        <v>04 April</v>
      </c>
      <c r="AW2853" s="19">
        <f t="shared" si="311"/>
        <v>0.21</v>
      </c>
      <c r="AX2853" s="19">
        <f t="shared" si="312"/>
        <v>4.2</v>
      </c>
      <c r="AY2853" s="19" t="e">
        <f>VLOOKUP(AG2853,Cías!$A$1:$E$10000,5,0)</f>
        <v>#N/A</v>
      </c>
      <c r="AZ2853" s="19" t="str">
        <f t="shared" si="313"/>
        <v>1014052</v>
      </c>
      <c r="BA2853" s="19" t="str">
        <f t="shared" si="314"/>
        <v>ANDRADE TORRES JORGE PATRICIO</v>
      </c>
      <c r="BB2853" s="19" t="e">
        <f>VLOOKUP(AG2853,Cías!$A$1:$E$10000,3,0)</f>
        <v>#N/A</v>
      </c>
      <c r="BC2853" s="19"/>
      <c r="BD2853" s="19"/>
      <c r="BE2853" s="19"/>
      <c r="BF2853" s="19"/>
      <c r="BG2853" s="19"/>
      <c r="BH2853" s="19"/>
      <c r="BI2853" s="19"/>
      <c r="BJ2853" s="19"/>
    </row>
    <row r="2854" spans="1:62" ht="15" x14ac:dyDescent="0.2">
      <c r="A2854" s="19" t="s">
        <v>22855</v>
      </c>
      <c r="B2854" s="19" t="s">
        <v>1479</v>
      </c>
      <c r="C2854" s="43">
        <v>44669</v>
      </c>
      <c r="D2854" s="44">
        <v>0.57986111111111005</v>
      </c>
      <c r="E2854" s="19" t="s">
        <v>22862</v>
      </c>
      <c r="F2854" s="19" t="s">
        <v>22863</v>
      </c>
      <c r="G2854" s="19" t="s">
        <v>22864</v>
      </c>
      <c r="H2854" s="45">
        <v>2484</v>
      </c>
      <c r="I2854" s="45">
        <v>2785.08</v>
      </c>
      <c r="J2854" s="19" t="s">
        <v>1560</v>
      </c>
      <c r="K2854" s="19" t="s">
        <v>22859</v>
      </c>
      <c r="L2854" s="19" t="s">
        <v>22865</v>
      </c>
      <c r="M2854" s="19" t="s">
        <v>22866</v>
      </c>
      <c r="N2854" s="19" t="s">
        <v>22855</v>
      </c>
      <c r="O2854" s="19" t="s">
        <v>367</v>
      </c>
      <c r="P2854" s="19" t="s">
        <v>368</v>
      </c>
      <c r="Q2854" s="46">
        <v>360</v>
      </c>
      <c r="R2854" s="19" t="s">
        <v>1544</v>
      </c>
      <c r="S2854" s="19" t="s">
        <v>3305</v>
      </c>
      <c r="T2854" s="19" t="s">
        <v>3306</v>
      </c>
      <c r="U2854" s="19" t="s">
        <v>3455</v>
      </c>
      <c r="V2854" s="19" t="s">
        <v>3456</v>
      </c>
      <c r="W2854" s="19" t="s">
        <v>3457</v>
      </c>
      <c r="X2854" s="19" t="s">
        <v>3458</v>
      </c>
      <c r="Y2854" s="19" t="s">
        <v>3459</v>
      </c>
      <c r="Z2854" s="19" t="s">
        <v>3460</v>
      </c>
      <c r="AA2854" s="46">
        <v>40</v>
      </c>
      <c r="AB2854" s="19" t="s">
        <v>440</v>
      </c>
      <c r="AC2854" s="19" t="s">
        <v>27</v>
      </c>
      <c r="AD2854" s="19" t="s">
        <v>19134</v>
      </c>
      <c r="AE2854" s="19" t="s">
        <v>19135</v>
      </c>
      <c r="AF2854" s="19" t="s">
        <v>1719</v>
      </c>
      <c r="AG2854" s="19" t="s">
        <v>19136</v>
      </c>
      <c r="AH2854" s="19" t="s">
        <v>1499</v>
      </c>
      <c r="AI2854" s="19" t="s">
        <v>1500</v>
      </c>
      <c r="AJ2854" s="45">
        <v>0</v>
      </c>
      <c r="AK2854" s="45">
        <v>0</v>
      </c>
      <c r="AL2854" s="19" t="s">
        <v>1501</v>
      </c>
      <c r="AM2854" s="46">
        <v>25527.5</v>
      </c>
      <c r="AN2854" s="46">
        <v>18037.5</v>
      </c>
      <c r="AO2854" s="46">
        <v>7490</v>
      </c>
      <c r="AP2854" s="45">
        <v>75.599999999999994</v>
      </c>
      <c r="AQ2854" s="45"/>
      <c r="AR2854" s="45" t="str">
        <f>IFERROR(VLOOKUP(AB2854,'Pedidos marco'!$A$1:$D$10000,4,0)," ")</f>
        <v xml:space="preserve"> </v>
      </c>
      <c r="AS2854" s="45">
        <f t="shared" si="308"/>
        <v>18</v>
      </c>
      <c r="AT2854" s="45" t="str">
        <f t="shared" si="309"/>
        <v>18</v>
      </c>
      <c r="AU2854" s="47">
        <v>18</v>
      </c>
      <c r="AV2854" s="19" t="str">
        <f t="shared" si="310"/>
        <v>04 April</v>
      </c>
      <c r="AW2854" s="19">
        <f t="shared" si="311"/>
        <v>0.21</v>
      </c>
      <c r="AX2854" s="19">
        <f t="shared" si="312"/>
        <v>4.1999999999999993</v>
      </c>
      <c r="AY2854" s="19" t="e">
        <f>VLOOKUP(AG2854,Cías!$A$1:$E$10000,5,0)</f>
        <v>#N/A</v>
      </c>
      <c r="AZ2854" s="19" t="str">
        <f t="shared" si="313"/>
        <v>1014052</v>
      </c>
      <c r="BA2854" s="19" t="str">
        <f t="shared" si="314"/>
        <v>ANDRADE TORRES JORGE PATRICIO</v>
      </c>
      <c r="BB2854" s="19" t="e">
        <f>VLOOKUP(AG2854,Cías!$A$1:$E$10000,3,0)</f>
        <v>#N/A</v>
      </c>
      <c r="BC2854" s="19"/>
      <c r="BD2854" s="19"/>
      <c r="BE2854" s="19"/>
      <c r="BF2854" s="19"/>
      <c r="BG2854" s="19"/>
      <c r="BH2854" s="19"/>
      <c r="BI2854" s="19"/>
      <c r="BJ2854" s="19"/>
    </row>
    <row r="2855" spans="1:62" ht="15" x14ac:dyDescent="0.2">
      <c r="A2855" s="19" t="s">
        <v>22867</v>
      </c>
      <c r="B2855" s="19" t="s">
        <v>1479</v>
      </c>
      <c r="C2855" s="43">
        <v>44669</v>
      </c>
      <c r="D2855" s="44">
        <v>0.58194444444444005</v>
      </c>
      <c r="E2855" s="19" t="s">
        <v>22868</v>
      </c>
      <c r="F2855" s="19" t="s">
        <v>22869</v>
      </c>
      <c r="G2855" s="19" t="s">
        <v>22870</v>
      </c>
      <c r="H2855" s="45">
        <v>4251.6499999999996</v>
      </c>
      <c r="I2855" s="45">
        <v>4766.9799999999996</v>
      </c>
      <c r="J2855" s="19" t="s">
        <v>1560</v>
      </c>
      <c r="K2855" s="19" t="s">
        <v>22871</v>
      </c>
      <c r="L2855" s="19" t="s">
        <v>22872</v>
      </c>
      <c r="M2855" s="19" t="s">
        <v>22873</v>
      </c>
      <c r="N2855" s="19" t="s">
        <v>22867</v>
      </c>
      <c r="O2855" s="19" t="s">
        <v>371</v>
      </c>
      <c r="P2855" s="19" t="s">
        <v>372</v>
      </c>
      <c r="Q2855" s="46">
        <v>660</v>
      </c>
      <c r="R2855" s="19" t="s">
        <v>1544</v>
      </c>
      <c r="S2855" s="19" t="s">
        <v>1680</v>
      </c>
      <c r="T2855" s="19" t="s">
        <v>90</v>
      </c>
      <c r="U2855" s="19" t="s">
        <v>1681</v>
      </c>
      <c r="V2855" s="19" t="s">
        <v>1682</v>
      </c>
      <c r="W2855" s="19" t="s">
        <v>1548</v>
      </c>
      <c r="X2855" s="19" t="s">
        <v>1683</v>
      </c>
      <c r="Y2855" s="19" t="s">
        <v>1684</v>
      </c>
      <c r="Z2855" s="19" t="s">
        <v>1685</v>
      </c>
      <c r="AA2855" s="46">
        <v>198</v>
      </c>
      <c r="AB2855" s="19" t="s">
        <v>443</v>
      </c>
      <c r="AC2855" s="19" t="s">
        <v>33</v>
      </c>
      <c r="AD2855" s="19" t="s">
        <v>1686</v>
      </c>
      <c r="AE2855" s="19" t="s">
        <v>1687</v>
      </c>
      <c r="AF2855" s="19" t="s">
        <v>1592</v>
      </c>
      <c r="AG2855" s="19" t="s">
        <v>1688</v>
      </c>
      <c r="AH2855" s="19" t="s">
        <v>1499</v>
      </c>
      <c r="AI2855" s="19" t="s">
        <v>1500</v>
      </c>
      <c r="AJ2855" s="45">
        <v>0</v>
      </c>
      <c r="AK2855" s="45">
        <v>0</v>
      </c>
      <c r="AL2855" s="19" t="s">
        <v>1501</v>
      </c>
      <c r="AM2855" s="46">
        <v>51000</v>
      </c>
      <c r="AN2855" s="46">
        <v>33060</v>
      </c>
      <c r="AO2855" s="46">
        <v>17940</v>
      </c>
      <c r="AP2855" s="45">
        <v>488.4</v>
      </c>
      <c r="AQ2855" s="45"/>
      <c r="AR2855" s="45" t="str">
        <f>IFERROR(VLOOKUP(AB2855,'Pedidos marco'!$A$1:$D$10000,4,0)," ")</f>
        <v xml:space="preserve"> </v>
      </c>
      <c r="AS2855" s="45">
        <f t="shared" si="308"/>
        <v>18</v>
      </c>
      <c r="AT2855" s="45" t="str">
        <f t="shared" si="309"/>
        <v>18</v>
      </c>
      <c r="AU2855" s="47">
        <v>33</v>
      </c>
      <c r="AV2855" s="19" t="str">
        <f t="shared" si="310"/>
        <v>04 April</v>
      </c>
      <c r="AW2855" s="19">
        <f t="shared" si="311"/>
        <v>0.74</v>
      </c>
      <c r="AX2855" s="19">
        <f t="shared" si="312"/>
        <v>14.799999999999999</v>
      </c>
      <c r="AY2855" s="19" t="e">
        <f>VLOOKUP(AG2855,Cías!$A$1:$E$10000,5,0)</f>
        <v>#N/A</v>
      </c>
      <c r="AZ2855" s="19" t="str">
        <f t="shared" si="313"/>
        <v>1013812</v>
      </c>
      <c r="BA2855" s="19" t="str">
        <f t="shared" si="314"/>
        <v>ASHQUI ANDINO JORGE AQUILINO</v>
      </c>
      <c r="BB2855" s="19" t="e">
        <f>VLOOKUP(AG2855,Cías!$A$1:$E$10000,3,0)</f>
        <v>#N/A</v>
      </c>
      <c r="BC2855" s="19"/>
      <c r="BD2855" s="19"/>
      <c r="BE2855" s="19"/>
      <c r="BF2855" s="19"/>
      <c r="BG2855" s="19"/>
      <c r="BH2855" s="19"/>
      <c r="BI2855" s="19"/>
      <c r="BJ2855" s="19"/>
    </row>
    <row r="2856" spans="1:62" ht="15" x14ac:dyDescent="0.2">
      <c r="A2856" s="19" t="s">
        <v>22874</v>
      </c>
      <c r="B2856" s="19" t="s">
        <v>1479</v>
      </c>
      <c r="C2856" s="43">
        <v>44669</v>
      </c>
      <c r="D2856" s="44">
        <v>0.58402777777778003</v>
      </c>
      <c r="E2856" s="19" t="s">
        <v>22875</v>
      </c>
      <c r="F2856" s="19" t="s">
        <v>22876</v>
      </c>
      <c r="G2856" s="19" t="s">
        <v>22877</v>
      </c>
      <c r="H2856" s="45">
        <v>272.8</v>
      </c>
      <c r="I2856" s="45">
        <v>305.87</v>
      </c>
      <c r="J2856" s="19" t="s">
        <v>1560</v>
      </c>
      <c r="K2856" s="19" t="s">
        <v>22878</v>
      </c>
      <c r="L2856" s="19" t="s">
        <v>22879</v>
      </c>
      <c r="M2856" s="19" t="s">
        <v>22880</v>
      </c>
      <c r="N2856" s="19" t="s">
        <v>22874</v>
      </c>
      <c r="O2856" s="19" t="s">
        <v>371</v>
      </c>
      <c r="P2856" s="19" t="s">
        <v>372</v>
      </c>
      <c r="Q2856" s="46">
        <v>40</v>
      </c>
      <c r="R2856" s="19" t="s">
        <v>1544</v>
      </c>
      <c r="S2856" s="19" t="s">
        <v>2566</v>
      </c>
      <c r="T2856" s="19" t="s">
        <v>2567</v>
      </c>
      <c r="U2856" s="19" t="s">
        <v>2568</v>
      </c>
      <c r="V2856" s="19" t="s">
        <v>2569</v>
      </c>
      <c r="W2856" s="19" t="s">
        <v>415</v>
      </c>
      <c r="X2856" s="19" t="s">
        <v>2570</v>
      </c>
      <c r="Y2856" s="19" t="s">
        <v>2571</v>
      </c>
      <c r="Z2856" s="19" t="s">
        <v>2572</v>
      </c>
      <c r="AA2856" s="46">
        <v>110</v>
      </c>
      <c r="AB2856" s="19" t="s">
        <v>564</v>
      </c>
      <c r="AC2856" s="19" t="s">
        <v>281</v>
      </c>
      <c r="AD2856" s="19" t="s">
        <v>2049</v>
      </c>
      <c r="AE2856" s="19" t="s">
        <v>2050</v>
      </c>
      <c r="AF2856" s="19" t="s">
        <v>1719</v>
      </c>
      <c r="AG2856" s="19" t="s">
        <v>2051</v>
      </c>
      <c r="AH2856" s="19" t="s">
        <v>1594</v>
      </c>
      <c r="AI2856" s="19" t="s">
        <v>1595</v>
      </c>
      <c r="AJ2856" s="45">
        <v>0.05</v>
      </c>
      <c r="AK2856" s="45">
        <v>2</v>
      </c>
      <c r="AL2856" s="19" t="s">
        <v>1501</v>
      </c>
      <c r="AM2856" s="46">
        <v>9661.6669999999995</v>
      </c>
      <c r="AN2856" s="46">
        <v>2001.6669999999999</v>
      </c>
      <c r="AO2856" s="46">
        <v>7660</v>
      </c>
      <c r="AP2856" s="45">
        <v>17.2</v>
      </c>
      <c r="AQ2856" s="45"/>
      <c r="AR2856" s="45" t="str">
        <f>IFERROR(VLOOKUP(AB2856,'Pedidos marco'!$A$1:$D$10000,4,0)," ")</f>
        <v xml:space="preserve"> </v>
      </c>
      <c r="AS2856" s="45">
        <f t="shared" si="308"/>
        <v>18</v>
      </c>
      <c r="AT2856" s="45" t="str">
        <f t="shared" si="309"/>
        <v>18</v>
      </c>
      <c r="AU2856" s="47">
        <v>2</v>
      </c>
      <c r="AV2856" s="19" t="str">
        <f t="shared" si="310"/>
        <v>04 April</v>
      </c>
      <c r="AW2856" s="19">
        <f t="shared" si="311"/>
        <v>0.43</v>
      </c>
      <c r="AX2856" s="19">
        <f t="shared" si="312"/>
        <v>8.6</v>
      </c>
      <c r="AY2856" s="19" t="e">
        <f>VLOOKUP(AG2856,Cías!$A$1:$E$10000,5,0)</f>
        <v>#N/A</v>
      </c>
      <c r="AZ2856" s="19" t="str">
        <f t="shared" si="313"/>
        <v>1014106</v>
      </c>
      <c r="BA2856" s="19" t="str">
        <f t="shared" si="314"/>
        <v>SANCHEZ PILA FRANKLIN EDUARDO</v>
      </c>
      <c r="BB2856" s="19" t="e">
        <f>VLOOKUP(AG2856,Cías!$A$1:$E$10000,3,0)</f>
        <v>#N/A</v>
      </c>
      <c r="BC2856" s="19"/>
      <c r="BD2856" s="19"/>
      <c r="BE2856" s="19"/>
      <c r="BF2856" s="19"/>
      <c r="BG2856" s="19"/>
      <c r="BH2856" s="19"/>
      <c r="BI2856" s="19"/>
      <c r="BJ2856" s="19"/>
    </row>
    <row r="2857" spans="1:62" ht="15" x14ac:dyDescent="0.2">
      <c r="A2857" s="19" t="s">
        <v>22874</v>
      </c>
      <c r="B2857" s="19" t="s">
        <v>1479</v>
      </c>
      <c r="C2857" s="43">
        <v>44669</v>
      </c>
      <c r="D2857" s="44">
        <v>0.58402777777778003</v>
      </c>
      <c r="E2857" s="19" t="s">
        <v>22881</v>
      </c>
      <c r="F2857" s="19" t="s">
        <v>22882</v>
      </c>
      <c r="G2857" s="19" t="s">
        <v>22883</v>
      </c>
      <c r="H2857" s="45">
        <v>2987.6</v>
      </c>
      <c r="I2857" s="45">
        <v>3349.71</v>
      </c>
      <c r="J2857" s="19" t="s">
        <v>1560</v>
      </c>
      <c r="K2857" s="19" t="s">
        <v>22884</v>
      </c>
      <c r="L2857" s="19" t="s">
        <v>22885</v>
      </c>
      <c r="M2857" s="19" t="s">
        <v>22886</v>
      </c>
      <c r="N2857" s="19" t="s">
        <v>22874</v>
      </c>
      <c r="O2857" s="19" t="s">
        <v>367</v>
      </c>
      <c r="P2857" s="19" t="s">
        <v>368</v>
      </c>
      <c r="Q2857" s="46">
        <v>440</v>
      </c>
      <c r="R2857" s="19" t="s">
        <v>1544</v>
      </c>
      <c r="S2857" s="19" t="s">
        <v>2566</v>
      </c>
      <c r="T2857" s="19" t="s">
        <v>2567</v>
      </c>
      <c r="U2857" s="19" t="s">
        <v>2568</v>
      </c>
      <c r="V2857" s="19" t="s">
        <v>2569</v>
      </c>
      <c r="W2857" s="19" t="s">
        <v>415</v>
      </c>
      <c r="X2857" s="19" t="s">
        <v>2570</v>
      </c>
      <c r="Y2857" s="19" t="s">
        <v>2571</v>
      </c>
      <c r="Z2857" s="19" t="s">
        <v>2572</v>
      </c>
      <c r="AA2857" s="46">
        <v>110</v>
      </c>
      <c r="AB2857" s="19" t="s">
        <v>564</v>
      </c>
      <c r="AC2857" s="19" t="s">
        <v>281</v>
      </c>
      <c r="AD2857" s="19" t="s">
        <v>2049</v>
      </c>
      <c r="AE2857" s="19" t="s">
        <v>2050</v>
      </c>
      <c r="AF2857" s="19" t="s">
        <v>1719</v>
      </c>
      <c r="AG2857" s="19" t="s">
        <v>2051</v>
      </c>
      <c r="AH2857" s="19" t="s">
        <v>1594</v>
      </c>
      <c r="AI2857" s="19" t="s">
        <v>1595</v>
      </c>
      <c r="AJ2857" s="45">
        <v>0.05</v>
      </c>
      <c r="AK2857" s="45">
        <v>22</v>
      </c>
      <c r="AL2857" s="19" t="s">
        <v>1501</v>
      </c>
      <c r="AM2857" s="46">
        <v>29678.332999999999</v>
      </c>
      <c r="AN2857" s="46">
        <v>22018.332999999999</v>
      </c>
      <c r="AO2857" s="46">
        <v>7660</v>
      </c>
      <c r="AP2857" s="45">
        <v>189.2</v>
      </c>
      <c r="AQ2857" s="45"/>
      <c r="AR2857" s="45" t="str">
        <f>IFERROR(VLOOKUP(AB2857,'Pedidos marco'!$A$1:$D$10000,4,0)," ")</f>
        <v xml:space="preserve"> </v>
      </c>
      <c r="AS2857" s="45">
        <f t="shared" si="308"/>
        <v>18</v>
      </c>
      <c r="AT2857" s="45" t="str">
        <f t="shared" si="309"/>
        <v>18</v>
      </c>
      <c r="AU2857" s="47">
        <v>22</v>
      </c>
      <c r="AV2857" s="19" t="str">
        <f t="shared" si="310"/>
        <v>04 April</v>
      </c>
      <c r="AW2857" s="19">
        <f t="shared" si="311"/>
        <v>0.43</v>
      </c>
      <c r="AX2857" s="19">
        <f t="shared" si="312"/>
        <v>8.6</v>
      </c>
      <c r="AY2857" s="19" t="e">
        <f>VLOOKUP(AG2857,Cías!$A$1:$E$10000,5,0)</f>
        <v>#N/A</v>
      </c>
      <c r="AZ2857" s="19" t="str">
        <f t="shared" si="313"/>
        <v>1014106</v>
      </c>
      <c r="BA2857" s="19" t="str">
        <f t="shared" si="314"/>
        <v>SANCHEZ PILA FRANKLIN EDUARDO</v>
      </c>
      <c r="BB2857" s="19" t="e">
        <f>VLOOKUP(AG2857,Cías!$A$1:$E$10000,3,0)</f>
        <v>#N/A</v>
      </c>
      <c r="BC2857" s="19"/>
      <c r="BD2857" s="19"/>
      <c r="BE2857" s="19"/>
      <c r="BF2857" s="19"/>
      <c r="BG2857" s="19"/>
      <c r="BH2857" s="19"/>
      <c r="BI2857" s="19"/>
      <c r="BJ2857" s="19"/>
    </row>
    <row r="2858" spans="1:62" ht="15" x14ac:dyDescent="0.2">
      <c r="A2858" s="19" t="s">
        <v>22887</v>
      </c>
      <c r="B2858" s="19" t="s">
        <v>1479</v>
      </c>
      <c r="C2858" s="43">
        <v>44669</v>
      </c>
      <c r="D2858" s="44">
        <v>0.58472222222222003</v>
      </c>
      <c r="E2858" s="19" t="s">
        <v>22888</v>
      </c>
      <c r="F2858" s="19" t="s">
        <v>22889</v>
      </c>
      <c r="G2858" s="19" t="s">
        <v>22890</v>
      </c>
      <c r="H2858" s="45">
        <v>3115.2</v>
      </c>
      <c r="I2858" s="45">
        <v>3492.78</v>
      </c>
      <c r="J2858" s="19" t="s">
        <v>1560</v>
      </c>
      <c r="K2858" s="19" t="s">
        <v>22891</v>
      </c>
      <c r="L2858" s="19" t="s">
        <v>22892</v>
      </c>
      <c r="M2858" s="19" t="s">
        <v>22893</v>
      </c>
      <c r="N2858" s="19" t="s">
        <v>22887</v>
      </c>
      <c r="O2858" s="19" t="s">
        <v>1641</v>
      </c>
      <c r="P2858" s="19" t="s">
        <v>1642</v>
      </c>
      <c r="Q2858" s="46">
        <v>480</v>
      </c>
      <c r="R2858" s="19" t="s">
        <v>1544</v>
      </c>
      <c r="S2858" s="19" t="s">
        <v>4070</v>
      </c>
      <c r="T2858" s="19" t="s">
        <v>4071</v>
      </c>
      <c r="U2858" s="19" t="s">
        <v>4072</v>
      </c>
      <c r="V2858" s="19" t="s">
        <v>2126</v>
      </c>
      <c r="W2858" s="19" t="s">
        <v>4073</v>
      </c>
      <c r="X2858" s="19" t="s">
        <v>4074</v>
      </c>
      <c r="Y2858" s="19" t="s">
        <v>4075</v>
      </c>
      <c r="Z2858" s="19" t="s">
        <v>4076</v>
      </c>
      <c r="AA2858" s="46">
        <v>468</v>
      </c>
      <c r="AB2858" s="19" t="s">
        <v>484</v>
      </c>
      <c r="AC2858" s="19" t="s">
        <v>117</v>
      </c>
      <c r="AD2858" s="19" t="s">
        <v>2178</v>
      </c>
      <c r="AE2858" s="19" t="s">
        <v>2179</v>
      </c>
      <c r="AF2858" s="19" t="s">
        <v>1719</v>
      </c>
      <c r="AG2858" s="19" t="s">
        <v>2180</v>
      </c>
      <c r="AH2858" s="19" t="s">
        <v>1594</v>
      </c>
      <c r="AI2858" s="19" t="s">
        <v>1595</v>
      </c>
      <c r="AJ2858" s="45">
        <v>0.05</v>
      </c>
      <c r="AK2858" s="45">
        <v>24</v>
      </c>
      <c r="AL2858" s="19" t="s">
        <v>1501</v>
      </c>
      <c r="AM2858" s="46">
        <v>40220</v>
      </c>
      <c r="AN2858" s="46">
        <v>24070</v>
      </c>
      <c r="AO2858" s="46">
        <v>16150</v>
      </c>
      <c r="AP2858" s="45">
        <v>552</v>
      </c>
      <c r="AQ2858" s="45"/>
      <c r="AR2858" s="45" t="str">
        <f>IFERROR(VLOOKUP(AB2858,'Pedidos marco'!$A$1:$D$10000,4,0)," ")</f>
        <v xml:space="preserve"> </v>
      </c>
      <c r="AS2858" s="45">
        <f t="shared" si="308"/>
        <v>18</v>
      </c>
      <c r="AT2858" s="45" t="str">
        <f t="shared" si="309"/>
        <v>18</v>
      </c>
      <c r="AU2858" s="47">
        <v>24</v>
      </c>
      <c r="AV2858" s="19" t="str">
        <f t="shared" si="310"/>
        <v>04 April</v>
      </c>
      <c r="AW2858" s="19">
        <f t="shared" si="311"/>
        <v>1.1499999999999999</v>
      </c>
      <c r="AX2858" s="19">
        <f t="shared" si="312"/>
        <v>23</v>
      </c>
      <c r="AY2858" s="19" t="e">
        <f>VLOOKUP(AG2858,Cías!$A$1:$E$10000,5,0)</f>
        <v>#N/A</v>
      </c>
      <c r="AZ2858" s="19" t="str">
        <f t="shared" si="313"/>
        <v>1014322</v>
      </c>
      <c r="BA2858" s="19" t="str">
        <f t="shared" si="314"/>
        <v>ESPARZA REVELO JORGE MARCELO</v>
      </c>
      <c r="BB2858" s="19" t="e">
        <f>VLOOKUP(AG2858,Cías!$A$1:$E$10000,3,0)</f>
        <v>#N/A</v>
      </c>
      <c r="BC2858" s="19"/>
      <c r="BD2858" s="19"/>
      <c r="BE2858" s="19"/>
      <c r="BF2858" s="19"/>
      <c r="BG2858" s="19"/>
      <c r="BH2858" s="19"/>
      <c r="BI2858" s="19"/>
      <c r="BJ2858" s="19"/>
    </row>
    <row r="2859" spans="1:62" ht="15" x14ac:dyDescent="0.2">
      <c r="A2859" s="19" t="s">
        <v>22894</v>
      </c>
      <c r="B2859" s="19" t="s">
        <v>1479</v>
      </c>
      <c r="C2859" s="43">
        <v>44669</v>
      </c>
      <c r="D2859" s="44">
        <v>0.58541666666667003</v>
      </c>
      <c r="E2859" s="19" t="s">
        <v>22895</v>
      </c>
      <c r="F2859" s="19" t="s">
        <v>22896</v>
      </c>
      <c r="G2859" s="19" t="s">
        <v>22897</v>
      </c>
      <c r="H2859" s="45">
        <v>3182.4</v>
      </c>
      <c r="I2859" s="45">
        <v>3568.13</v>
      </c>
      <c r="J2859" s="19" t="s">
        <v>1560</v>
      </c>
      <c r="K2859" s="19" t="s">
        <v>22898</v>
      </c>
      <c r="L2859" s="19" t="s">
        <v>22899</v>
      </c>
      <c r="M2859" s="19" t="s">
        <v>22900</v>
      </c>
      <c r="N2859" s="19" t="s">
        <v>22894</v>
      </c>
      <c r="O2859" s="19" t="s">
        <v>367</v>
      </c>
      <c r="P2859" s="19" t="s">
        <v>368</v>
      </c>
      <c r="Q2859" s="46">
        <v>480</v>
      </c>
      <c r="R2859" s="19" t="s">
        <v>1544</v>
      </c>
      <c r="S2859" s="19" t="s">
        <v>11337</v>
      </c>
      <c r="T2859" s="19" t="s">
        <v>11338</v>
      </c>
      <c r="U2859" s="19" t="s">
        <v>11339</v>
      </c>
      <c r="V2859" s="19" t="s">
        <v>11340</v>
      </c>
      <c r="W2859" s="19" t="s">
        <v>11341</v>
      </c>
      <c r="X2859" s="19" t="s">
        <v>11342</v>
      </c>
      <c r="Y2859" s="19" t="s">
        <v>11343</v>
      </c>
      <c r="Z2859" s="19" t="s">
        <v>11344</v>
      </c>
      <c r="AA2859" s="46">
        <v>284</v>
      </c>
      <c r="AB2859" s="19" t="s">
        <v>532</v>
      </c>
      <c r="AC2859" s="19" t="s">
        <v>216</v>
      </c>
      <c r="AD2859" s="19" t="s">
        <v>2080</v>
      </c>
      <c r="AE2859" s="19" t="s">
        <v>2081</v>
      </c>
      <c r="AF2859" s="19" t="s">
        <v>1719</v>
      </c>
      <c r="AG2859" s="19" t="s">
        <v>2082</v>
      </c>
      <c r="AH2859" s="19" t="s">
        <v>1499</v>
      </c>
      <c r="AI2859" s="19" t="s">
        <v>1500</v>
      </c>
      <c r="AJ2859" s="45">
        <v>0</v>
      </c>
      <c r="AK2859" s="45">
        <v>0</v>
      </c>
      <c r="AL2859" s="19" t="s">
        <v>1501</v>
      </c>
      <c r="AM2859" s="46">
        <v>40280</v>
      </c>
      <c r="AN2859" s="46">
        <v>24040</v>
      </c>
      <c r="AO2859" s="46">
        <v>16240</v>
      </c>
      <c r="AP2859" s="45">
        <v>465.6</v>
      </c>
      <c r="AQ2859" s="45"/>
      <c r="AR2859" s="45" t="str">
        <f>IFERROR(VLOOKUP(AB2859,'Pedidos marco'!$A$1:$D$10000,4,0)," ")</f>
        <v xml:space="preserve"> </v>
      </c>
      <c r="AS2859" s="45">
        <f t="shared" si="308"/>
        <v>18</v>
      </c>
      <c r="AT2859" s="45" t="str">
        <f t="shared" si="309"/>
        <v>18</v>
      </c>
      <c r="AU2859" s="47">
        <v>24</v>
      </c>
      <c r="AV2859" s="19" t="str">
        <f t="shared" si="310"/>
        <v>04 April</v>
      </c>
      <c r="AW2859" s="19">
        <f t="shared" si="311"/>
        <v>0.97000000000000008</v>
      </c>
      <c r="AX2859" s="19">
        <f t="shared" si="312"/>
        <v>19.400000000000002</v>
      </c>
      <c r="AY2859" s="19" t="e">
        <f>VLOOKUP(AG2859,Cías!$A$1:$E$10000,5,0)</f>
        <v>#N/A</v>
      </c>
      <c r="AZ2859" s="19" t="str">
        <f t="shared" si="313"/>
        <v>1013859</v>
      </c>
      <c r="BA2859" s="19" t="str">
        <f t="shared" si="314"/>
        <v>MUÑOZ ORTIZ JUAN MANUEL</v>
      </c>
      <c r="BB2859" s="19" t="e">
        <f>VLOOKUP(AG2859,Cías!$A$1:$E$10000,3,0)</f>
        <v>#N/A</v>
      </c>
      <c r="BC2859" s="19"/>
      <c r="BD2859" s="19"/>
      <c r="BE2859" s="19"/>
      <c r="BF2859" s="19"/>
      <c r="BG2859" s="19"/>
      <c r="BH2859" s="19"/>
      <c r="BI2859" s="19"/>
      <c r="BJ2859" s="19"/>
    </row>
    <row r="2860" spans="1:62" ht="15" x14ac:dyDescent="0.2">
      <c r="A2860" s="19" t="s">
        <v>22901</v>
      </c>
      <c r="B2860" s="19" t="s">
        <v>1479</v>
      </c>
      <c r="C2860" s="43">
        <v>44669</v>
      </c>
      <c r="D2860" s="44">
        <v>0.58611111111111003</v>
      </c>
      <c r="E2860" s="19" t="s">
        <v>22902</v>
      </c>
      <c r="F2860" s="19" t="s">
        <v>22903</v>
      </c>
      <c r="G2860" s="19" t="s">
        <v>22904</v>
      </c>
      <c r="H2860" s="45">
        <v>4290</v>
      </c>
      <c r="I2860" s="45">
        <v>4809.9799999999996</v>
      </c>
      <c r="J2860" s="19" t="s">
        <v>1560</v>
      </c>
      <c r="K2860" s="19" t="s">
        <v>22814</v>
      </c>
      <c r="L2860" s="19" t="s">
        <v>22905</v>
      </c>
      <c r="M2860" s="19" t="s">
        <v>22906</v>
      </c>
      <c r="N2860" s="19" t="s">
        <v>22901</v>
      </c>
      <c r="O2860" s="19" t="s">
        <v>367</v>
      </c>
      <c r="P2860" s="19" t="s">
        <v>368</v>
      </c>
      <c r="Q2860" s="46">
        <v>660</v>
      </c>
      <c r="R2860" s="19" t="s">
        <v>1544</v>
      </c>
      <c r="S2860" s="19" t="s">
        <v>2013</v>
      </c>
      <c r="T2860" s="19" t="s">
        <v>226</v>
      </c>
      <c r="U2860" s="19" t="s">
        <v>2014</v>
      </c>
      <c r="V2860" s="19" t="s">
        <v>2015</v>
      </c>
      <c r="W2860" s="19" t="s">
        <v>1586</v>
      </c>
      <c r="X2860" s="19" t="s">
        <v>2016</v>
      </c>
      <c r="Y2860" s="19" t="s">
        <v>1588</v>
      </c>
      <c r="Z2860" s="19" t="s">
        <v>1589</v>
      </c>
      <c r="AA2860" s="46">
        <v>250</v>
      </c>
      <c r="AB2860" s="19" t="s">
        <v>537</v>
      </c>
      <c r="AC2860" s="19" t="s">
        <v>226</v>
      </c>
      <c r="AD2860" s="19" t="s">
        <v>5958</v>
      </c>
      <c r="AE2860" s="19" t="s">
        <v>1481</v>
      </c>
      <c r="AF2860" s="19" t="s">
        <v>1592</v>
      </c>
      <c r="AG2860" s="19" t="s">
        <v>5959</v>
      </c>
      <c r="AH2860" s="19" t="s">
        <v>1499</v>
      </c>
      <c r="AI2860" s="19" t="s">
        <v>1500</v>
      </c>
      <c r="AJ2860" s="45">
        <v>0</v>
      </c>
      <c r="AK2860" s="45">
        <v>0</v>
      </c>
      <c r="AL2860" s="19" t="s">
        <v>1501</v>
      </c>
      <c r="AM2860" s="46">
        <v>51180</v>
      </c>
      <c r="AN2860" s="46">
        <v>33100</v>
      </c>
      <c r="AO2860" s="46">
        <v>18080</v>
      </c>
      <c r="AP2860" s="45">
        <v>594</v>
      </c>
      <c r="AQ2860" s="45"/>
      <c r="AR2860" s="45" t="str">
        <f>IFERROR(VLOOKUP(AB2860,'Pedidos marco'!$A$1:$D$10000,4,0)," ")</f>
        <v xml:space="preserve"> </v>
      </c>
      <c r="AS2860" s="45">
        <f t="shared" si="308"/>
        <v>18</v>
      </c>
      <c r="AT2860" s="45" t="str">
        <f t="shared" si="309"/>
        <v>18</v>
      </c>
      <c r="AU2860" s="47">
        <v>33</v>
      </c>
      <c r="AV2860" s="19" t="str">
        <f t="shared" si="310"/>
        <v>04 April</v>
      </c>
      <c r="AW2860" s="19">
        <f t="shared" si="311"/>
        <v>0.9</v>
      </c>
      <c r="AX2860" s="19">
        <f t="shared" si="312"/>
        <v>18</v>
      </c>
      <c r="AY2860" s="19" t="e">
        <f>VLOOKUP(AG2860,Cías!$A$1:$E$10000,5,0)</f>
        <v>#N/A</v>
      </c>
      <c r="AZ2860" s="19" t="str">
        <f t="shared" si="313"/>
        <v>1017512</v>
      </c>
      <c r="BA2860" s="19" t="str">
        <f t="shared" si="314"/>
        <v>PACHECO SALAZAR WILSON FABIAN</v>
      </c>
      <c r="BB2860" s="19" t="e">
        <f>VLOOKUP(AG2860,Cías!$A$1:$E$10000,3,0)</f>
        <v>#N/A</v>
      </c>
      <c r="BC2860" s="19"/>
      <c r="BD2860" s="19"/>
      <c r="BE2860" s="19"/>
      <c r="BF2860" s="19"/>
      <c r="BG2860" s="19"/>
      <c r="BH2860" s="19"/>
      <c r="BI2860" s="19"/>
      <c r="BJ2860" s="19"/>
    </row>
    <row r="2861" spans="1:62" ht="15" x14ac:dyDescent="0.2">
      <c r="A2861" s="19" t="s">
        <v>22907</v>
      </c>
      <c r="B2861" s="19" t="s">
        <v>1479</v>
      </c>
      <c r="C2861" s="43">
        <v>44669</v>
      </c>
      <c r="D2861" s="44">
        <v>0.58680555555556002</v>
      </c>
      <c r="E2861" s="19" t="s">
        <v>22908</v>
      </c>
      <c r="F2861" s="19" t="s">
        <v>22909</v>
      </c>
      <c r="G2861" s="19" t="s">
        <v>22910</v>
      </c>
      <c r="H2861" s="45">
        <v>4297.16</v>
      </c>
      <c r="I2861" s="45">
        <v>4818</v>
      </c>
      <c r="J2861" s="19" t="s">
        <v>2037</v>
      </c>
      <c r="K2861" s="19" t="s">
        <v>22911</v>
      </c>
      <c r="L2861" s="19" t="s">
        <v>22912</v>
      </c>
      <c r="M2861" s="19" t="s">
        <v>22913</v>
      </c>
      <c r="N2861" s="19" t="s">
        <v>22907</v>
      </c>
      <c r="O2861" s="19" t="s">
        <v>1641</v>
      </c>
      <c r="P2861" s="19" t="s">
        <v>1642</v>
      </c>
      <c r="Q2861" s="46">
        <v>660</v>
      </c>
      <c r="R2861" s="19" t="s">
        <v>1544</v>
      </c>
      <c r="S2861" s="19" t="s">
        <v>2631</v>
      </c>
      <c r="T2861" s="19" t="s">
        <v>2632</v>
      </c>
      <c r="U2861" s="19" t="s">
        <v>2633</v>
      </c>
      <c r="V2861" s="19" t="s">
        <v>2634</v>
      </c>
      <c r="W2861" s="19" t="s">
        <v>2635</v>
      </c>
      <c r="X2861" s="19" t="s">
        <v>2636</v>
      </c>
      <c r="Y2861" s="19" t="s">
        <v>2637</v>
      </c>
      <c r="Z2861" s="19" t="s">
        <v>2638</v>
      </c>
      <c r="AA2861" s="46">
        <v>506</v>
      </c>
      <c r="AB2861" s="19" t="s">
        <v>431</v>
      </c>
      <c r="AC2861" s="19" t="s">
        <v>10</v>
      </c>
      <c r="AD2861" s="19" t="s">
        <v>2639</v>
      </c>
      <c r="AE2861" s="19" t="s">
        <v>1481</v>
      </c>
      <c r="AF2861" s="19" t="s">
        <v>1592</v>
      </c>
      <c r="AG2861" s="19" t="s">
        <v>2640</v>
      </c>
      <c r="AH2861" s="19" t="s">
        <v>1499</v>
      </c>
      <c r="AI2861" s="19" t="s">
        <v>1500</v>
      </c>
      <c r="AJ2861" s="45">
        <v>0</v>
      </c>
      <c r="AK2861" s="45">
        <v>0</v>
      </c>
      <c r="AL2861" s="19" t="s">
        <v>1501</v>
      </c>
      <c r="AM2861" s="46">
        <v>51900</v>
      </c>
      <c r="AN2861" s="46">
        <v>33040</v>
      </c>
      <c r="AO2861" s="46">
        <v>18860</v>
      </c>
      <c r="AP2861" s="45">
        <v>996.6</v>
      </c>
      <c r="AQ2861" s="45"/>
      <c r="AR2861" s="45" t="str">
        <f>IFERROR(VLOOKUP(AB2861,'Pedidos marco'!$A$1:$D$10000,4,0)," ")</f>
        <v xml:space="preserve"> </v>
      </c>
      <c r="AS2861" s="45">
        <f t="shared" si="308"/>
        <v>18</v>
      </c>
      <c r="AT2861" s="45" t="str">
        <f t="shared" si="309"/>
        <v>18</v>
      </c>
      <c r="AU2861" s="47">
        <v>33</v>
      </c>
      <c r="AV2861" s="19" t="str">
        <f t="shared" si="310"/>
        <v>04 April</v>
      </c>
      <c r="AW2861" s="19">
        <f t="shared" si="311"/>
        <v>1.51</v>
      </c>
      <c r="AX2861" s="19">
        <f t="shared" si="312"/>
        <v>30.2</v>
      </c>
      <c r="AY2861" s="19" t="e">
        <f>VLOOKUP(AG2861,Cías!$A$1:$E$10000,5,0)</f>
        <v>#N/A</v>
      </c>
      <c r="AZ2861" s="19" t="str">
        <f t="shared" si="313"/>
        <v>1024814</v>
      </c>
      <c r="BA2861" s="19" t="str">
        <f t="shared" si="314"/>
        <v>ALEJANDRO CEVALLOS ELIJIO GERMAN</v>
      </c>
      <c r="BB2861" s="19" t="e">
        <f>VLOOKUP(AG2861,Cías!$A$1:$E$10000,3,0)</f>
        <v>#N/A</v>
      </c>
      <c r="BC2861" s="19"/>
      <c r="BD2861" s="19"/>
      <c r="BE2861" s="19"/>
      <c r="BF2861" s="19"/>
      <c r="BG2861" s="19"/>
      <c r="BH2861" s="19"/>
      <c r="BI2861" s="19"/>
      <c r="BJ2861" s="19"/>
    </row>
    <row r="2862" spans="1:62" ht="15" x14ac:dyDescent="0.2">
      <c r="A2862" s="19" t="s">
        <v>22914</v>
      </c>
      <c r="B2862" s="19" t="s">
        <v>1479</v>
      </c>
      <c r="C2862" s="43">
        <v>44669</v>
      </c>
      <c r="D2862" s="44">
        <v>0.58750000000000002</v>
      </c>
      <c r="E2862" s="19" t="s">
        <v>22915</v>
      </c>
      <c r="F2862" s="19" t="s">
        <v>22916</v>
      </c>
      <c r="G2862" s="19" t="s">
        <v>22917</v>
      </c>
      <c r="H2862" s="45">
        <v>2509.1999999999998</v>
      </c>
      <c r="I2862" s="45">
        <v>2813.33</v>
      </c>
      <c r="J2862" s="19" t="s">
        <v>1560</v>
      </c>
      <c r="K2862" s="19" t="s">
        <v>22918</v>
      </c>
      <c r="L2862" s="19" t="s">
        <v>22919</v>
      </c>
      <c r="M2862" s="19" t="s">
        <v>22920</v>
      </c>
      <c r="N2862" s="19" t="s">
        <v>22914</v>
      </c>
      <c r="O2862" s="19" t="s">
        <v>371</v>
      </c>
      <c r="P2862" s="19" t="s">
        <v>372</v>
      </c>
      <c r="Q2862" s="46">
        <v>360</v>
      </c>
      <c r="R2862" s="19" t="s">
        <v>1544</v>
      </c>
      <c r="S2862" s="19" t="s">
        <v>1861</v>
      </c>
      <c r="T2862" s="19" t="s">
        <v>1862</v>
      </c>
      <c r="U2862" s="19" t="s">
        <v>1863</v>
      </c>
      <c r="V2862" s="19" t="s">
        <v>1864</v>
      </c>
      <c r="W2862" s="19" t="s">
        <v>1865</v>
      </c>
      <c r="X2862" s="19" t="s">
        <v>1866</v>
      </c>
      <c r="Y2862" s="19" t="s">
        <v>1867</v>
      </c>
      <c r="Z2862" s="19" t="s">
        <v>1868</v>
      </c>
      <c r="AA2862" s="46">
        <v>30</v>
      </c>
      <c r="AB2862" s="19" t="s">
        <v>437</v>
      </c>
      <c r="AC2862" s="19" t="s">
        <v>21</v>
      </c>
      <c r="AD2862" s="19" t="s">
        <v>1869</v>
      </c>
      <c r="AE2862" s="19" t="s">
        <v>1870</v>
      </c>
      <c r="AF2862" s="19" t="s">
        <v>1719</v>
      </c>
      <c r="AG2862" s="19" t="s">
        <v>1871</v>
      </c>
      <c r="AH2862" s="19" t="s">
        <v>1499</v>
      </c>
      <c r="AI2862" s="19" t="s">
        <v>1500</v>
      </c>
      <c r="AJ2862" s="45">
        <v>0</v>
      </c>
      <c r="AK2862" s="45">
        <v>0</v>
      </c>
      <c r="AL2862" s="19" t="s">
        <v>1501</v>
      </c>
      <c r="AM2862" s="46">
        <v>24427.5</v>
      </c>
      <c r="AN2862" s="46">
        <v>18067.5</v>
      </c>
      <c r="AO2862" s="46">
        <v>6360</v>
      </c>
      <c r="AP2862" s="45">
        <v>68.400000000000006</v>
      </c>
      <c r="AQ2862" s="45"/>
      <c r="AR2862" s="45" t="str">
        <f>IFERROR(VLOOKUP(AB2862,'Pedidos marco'!$A$1:$D$10000,4,0)," ")</f>
        <v xml:space="preserve"> </v>
      </c>
      <c r="AS2862" s="45">
        <f t="shared" si="308"/>
        <v>18</v>
      </c>
      <c r="AT2862" s="45" t="str">
        <f t="shared" si="309"/>
        <v>18</v>
      </c>
      <c r="AU2862" s="47">
        <v>18</v>
      </c>
      <c r="AV2862" s="19" t="str">
        <f t="shared" si="310"/>
        <v>04 April</v>
      </c>
      <c r="AW2862" s="19">
        <f t="shared" si="311"/>
        <v>0.19</v>
      </c>
      <c r="AX2862" s="19">
        <f t="shared" si="312"/>
        <v>3.8000000000000003</v>
      </c>
      <c r="AY2862" s="19" t="e">
        <f>VLOOKUP(AG2862,Cías!$A$1:$E$10000,5,0)</f>
        <v>#N/A</v>
      </c>
      <c r="AZ2862" s="19" t="str">
        <f t="shared" si="313"/>
        <v>1012808</v>
      </c>
      <c r="BA2862" s="19" t="str">
        <f t="shared" si="314"/>
        <v>ALVAREZ GONZAGA LASTEÑA MARIANA</v>
      </c>
      <c r="BB2862" s="19" t="e">
        <f>VLOOKUP(AG2862,Cías!$A$1:$E$10000,3,0)</f>
        <v>#N/A</v>
      </c>
      <c r="BC2862" s="19"/>
      <c r="BD2862" s="19"/>
      <c r="BE2862" s="19"/>
      <c r="BF2862" s="19"/>
      <c r="BG2862" s="19"/>
      <c r="BH2862" s="19"/>
      <c r="BI2862" s="19"/>
      <c r="BJ2862" s="19"/>
    </row>
    <row r="2863" spans="1:62" ht="15" x14ac:dyDescent="0.2">
      <c r="A2863" s="19" t="s">
        <v>22914</v>
      </c>
      <c r="B2863" s="19" t="s">
        <v>1479</v>
      </c>
      <c r="C2863" s="43">
        <v>44669</v>
      </c>
      <c r="D2863" s="44">
        <v>0.58750000000000002</v>
      </c>
      <c r="E2863" s="19" t="s">
        <v>22921</v>
      </c>
      <c r="F2863" s="19" t="s">
        <v>22922</v>
      </c>
      <c r="G2863" s="19" t="s">
        <v>22923</v>
      </c>
      <c r="H2863" s="45">
        <v>828</v>
      </c>
      <c r="I2863" s="45">
        <v>928.36</v>
      </c>
      <c r="J2863" s="19" t="s">
        <v>1560</v>
      </c>
      <c r="K2863" s="19" t="s">
        <v>22924</v>
      </c>
      <c r="L2863" s="19" t="s">
        <v>22925</v>
      </c>
      <c r="M2863" s="19" t="s">
        <v>22926</v>
      </c>
      <c r="N2863" s="19" t="s">
        <v>22914</v>
      </c>
      <c r="O2863" s="19" t="s">
        <v>367</v>
      </c>
      <c r="P2863" s="19" t="s">
        <v>368</v>
      </c>
      <c r="Q2863" s="46">
        <v>120</v>
      </c>
      <c r="R2863" s="19" t="s">
        <v>1544</v>
      </c>
      <c r="S2863" s="19" t="s">
        <v>1861</v>
      </c>
      <c r="T2863" s="19" t="s">
        <v>1862</v>
      </c>
      <c r="U2863" s="19" t="s">
        <v>1863</v>
      </c>
      <c r="V2863" s="19" t="s">
        <v>1864</v>
      </c>
      <c r="W2863" s="19" t="s">
        <v>1865</v>
      </c>
      <c r="X2863" s="19" t="s">
        <v>1866</v>
      </c>
      <c r="Y2863" s="19" t="s">
        <v>1867</v>
      </c>
      <c r="Z2863" s="19" t="s">
        <v>1868</v>
      </c>
      <c r="AA2863" s="46">
        <v>30</v>
      </c>
      <c r="AB2863" s="19" t="s">
        <v>437</v>
      </c>
      <c r="AC2863" s="19" t="s">
        <v>21</v>
      </c>
      <c r="AD2863" s="19" t="s">
        <v>1869</v>
      </c>
      <c r="AE2863" s="19" t="s">
        <v>1870</v>
      </c>
      <c r="AF2863" s="19" t="s">
        <v>1719</v>
      </c>
      <c r="AG2863" s="19" t="s">
        <v>1871</v>
      </c>
      <c r="AH2863" s="19" t="s">
        <v>1499</v>
      </c>
      <c r="AI2863" s="19" t="s">
        <v>1500</v>
      </c>
      <c r="AJ2863" s="45">
        <v>0</v>
      </c>
      <c r="AK2863" s="45">
        <v>0</v>
      </c>
      <c r="AL2863" s="19" t="s">
        <v>1501</v>
      </c>
      <c r="AM2863" s="46">
        <v>12382.5</v>
      </c>
      <c r="AN2863" s="46">
        <v>6022.5</v>
      </c>
      <c r="AO2863" s="46">
        <v>6360</v>
      </c>
      <c r="AP2863" s="45">
        <v>22.8</v>
      </c>
      <c r="AQ2863" s="45"/>
      <c r="AR2863" s="45" t="str">
        <f>IFERROR(VLOOKUP(AB2863,'Pedidos marco'!$A$1:$D$10000,4,0)," ")</f>
        <v xml:space="preserve"> </v>
      </c>
      <c r="AS2863" s="45">
        <f t="shared" si="308"/>
        <v>18</v>
      </c>
      <c r="AT2863" s="45" t="str">
        <f t="shared" si="309"/>
        <v>18</v>
      </c>
      <c r="AU2863" s="47">
        <v>6</v>
      </c>
      <c r="AV2863" s="19" t="str">
        <f t="shared" si="310"/>
        <v>04 April</v>
      </c>
      <c r="AW2863" s="19">
        <f t="shared" si="311"/>
        <v>0.19</v>
      </c>
      <c r="AX2863" s="19">
        <f t="shared" si="312"/>
        <v>3.8000000000000003</v>
      </c>
      <c r="AY2863" s="19" t="e">
        <f>VLOOKUP(AG2863,Cías!$A$1:$E$10000,5,0)</f>
        <v>#N/A</v>
      </c>
      <c r="AZ2863" s="19" t="str">
        <f t="shared" si="313"/>
        <v>1012808</v>
      </c>
      <c r="BA2863" s="19" t="str">
        <f t="shared" si="314"/>
        <v>ALVAREZ GONZAGA LASTEÑA MARIANA</v>
      </c>
      <c r="BB2863" s="19" t="e">
        <f>VLOOKUP(AG2863,Cías!$A$1:$E$10000,3,0)</f>
        <v>#N/A</v>
      </c>
      <c r="BC2863" s="19"/>
      <c r="BD2863" s="19"/>
      <c r="BE2863" s="19"/>
      <c r="BF2863" s="19"/>
      <c r="BG2863" s="19"/>
      <c r="BH2863" s="19"/>
      <c r="BI2863" s="19"/>
      <c r="BJ2863" s="19"/>
    </row>
    <row r="2864" spans="1:62" ht="15" x14ac:dyDescent="0.2">
      <c r="A2864" s="19" t="s">
        <v>22927</v>
      </c>
      <c r="B2864" s="19" t="s">
        <v>1479</v>
      </c>
      <c r="C2864" s="43">
        <v>44669</v>
      </c>
      <c r="D2864" s="44">
        <v>0.59444444444444</v>
      </c>
      <c r="E2864" s="19" t="s">
        <v>22928</v>
      </c>
      <c r="F2864" s="19" t="s">
        <v>22929</v>
      </c>
      <c r="G2864" s="19" t="s">
        <v>22930</v>
      </c>
      <c r="H2864" s="45">
        <v>1696.8</v>
      </c>
      <c r="I2864" s="45">
        <v>1902.47</v>
      </c>
      <c r="J2864" s="19" t="s">
        <v>1560</v>
      </c>
      <c r="K2864" s="19" t="s">
        <v>22931</v>
      </c>
      <c r="L2864" s="19" t="s">
        <v>22932</v>
      </c>
      <c r="M2864" s="19" t="s">
        <v>22933</v>
      </c>
      <c r="N2864" s="19" t="s">
        <v>22927</v>
      </c>
      <c r="O2864" s="19" t="s">
        <v>1603</v>
      </c>
      <c r="P2864" s="19" t="s">
        <v>1604</v>
      </c>
      <c r="Q2864" s="46">
        <v>240</v>
      </c>
      <c r="R2864" s="19" t="s">
        <v>1544</v>
      </c>
      <c r="S2864" s="19" t="s">
        <v>5317</v>
      </c>
      <c r="T2864" s="19" t="s">
        <v>5318</v>
      </c>
      <c r="U2864" s="19" t="s">
        <v>5319</v>
      </c>
      <c r="V2864" s="19" t="s">
        <v>5320</v>
      </c>
      <c r="W2864" s="19" t="s">
        <v>2144</v>
      </c>
      <c r="X2864" s="19" t="s">
        <v>5321</v>
      </c>
      <c r="Y2864" s="19" t="s">
        <v>2146</v>
      </c>
      <c r="Z2864" s="19" t="s">
        <v>2147</v>
      </c>
      <c r="AA2864" s="46">
        <v>388</v>
      </c>
      <c r="AB2864" s="19" t="s">
        <v>505</v>
      </c>
      <c r="AC2864" s="19" t="s">
        <v>159</v>
      </c>
      <c r="AD2864" s="19" t="s">
        <v>2743</v>
      </c>
      <c r="AE2864" s="19" t="s">
        <v>2744</v>
      </c>
      <c r="AF2864" s="19" t="s">
        <v>1719</v>
      </c>
      <c r="AG2864" s="19" t="s">
        <v>2745</v>
      </c>
      <c r="AH2864" s="19" t="s">
        <v>1499</v>
      </c>
      <c r="AI2864" s="19" t="s">
        <v>1500</v>
      </c>
      <c r="AJ2864" s="45">
        <v>0</v>
      </c>
      <c r="AK2864" s="45">
        <v>0</v>
      </c>
      <c r="AL2864" s="19" t="s">
        <v>1501</v>
      </c>
      <c r="AM2864" s="46">
        <v>19200</v>
      </c>
      <c r="AN2864" s="46">
        <v>12015</v>
      </c>
      <c r="AO2864" s="46">
        <v>7185</v>
      </c>
      <c r="AP2864" s="45">
        <v>254.4</v>
      </c>
      <c r="AQ2864" s="45"/>
      <c r="AR2864" s="45" t="str">
        <f>IFERROR(VLOOKUP(AB2864,'Pedidos marco'!$A$1:$D$10000,4,0)," ")</f>
        <v xml:space="preserve"> </v>
      </c>
      <c r="AS2864" s="45">
        <f t="shared" si="308"/>
        <v>18</v>
      </c>
      <c r="AT2864" s="45" t="str">
        <f t="shared" si="309"/>
        <v>18</v>
      </c>
      <c r="AU2864" s="47">
        <v>12</v>
      </c>
      <c r="AV2864" s="19" t="str">
        <f t="shared" si="310"/>
        <v>04 April</v>
      </c>
      <c r="AW2864" s="19">
        <f t="shared" si="311"/>
        <v>1.06</v>
      </c>
      <c r="AX2864" s="19">
        <f t="shared" si="312"/>
        <v>21.2</v>
      </c>
      <c r="AY2864" s="19" t="e">
        <f>VLOOKUP(AG2864,Cías!$A$1:$E$10000,5,0)</f>
        <v>#N/A</v>
      </c>
      <c r="AZ2864" s="19" t="str">
        <f t="shared" si="313"/>
        <v>1013505</v>
      </c>
      <c r="BA2864" s="19" t="str">
        <f t="shared" si="314"/>
        <v>HERMOZA LOZADA JORGE ABDON</v>
      </c>
      <c r="BB2864" s="19" t="e">
        <f>VLOOKUP(AG2864,Cías!$A$1:$E$10000,3,0)</f>
        <v>#N/A</v>
      </c>
      <c r="BC2864" s="19"/>
      <c r="BD2864" s="19"/>
      <c r="BE2864" s="19"/>
      <c r="BF2864" s="19"/>
      <c r="BG2864" s="19"/>
      <c r="BH2864" s="19"/>
      <c r="BI2864" s="19"/>
      <c r="BJ2864" s="19"/>
    </row>
    <row r="2865" spans="1:62" ht="15" x14ac:dyDescent="0.2">
      <c r="A2865" s="19" t="s">
        <v>22927</v>
      </c>
      <c r="B2865" s="19" t="s">
        <v>1479</v>
      </c>
      <c r="C2865" s="43">
        <v>44669</v>
      </c>
      <c r="D2865" s="44">
        <v>0.59444444444444</v>
      </c>
      <c r="E2865" s="19" t="s">
        <v>22934</v>
      </c>
      <c r="F2865" s="19" t="s">
        <v>22935</v>
      </c>
      <c r="G2865" s="19" t="s">
        <v>22936</v>
      </c>
      <c r="H2865" s="45">
        <v>1696.8</v>
      </c>
      <c r="I2865" s="45">
        <v>1902.47</v>
      </c>
      <c r="J2865" s="19" t="s">
        <v>1560</v>
      </c>
      <c r="K2865" s="19" t="s">
        <v>22937</v>
      </c>
      <c r="L2865" s="19" t="s">
        <v>22938</v>
      </c>
      <c r="M2865" s="19" t="s">
        <v>22939</v>
      </c>
      <c r="N2865" s="19" t="s">
        <v>22927</v>
      </c>
      <c r="O2865" s="19" t="s">
        <v>1603</v>
      </c>
      <c r="P2865" s="19" t="s">
        <v>1604</v>
      </c>
      <c r="Q2865" s="46">
        <v>240</v>
      </c>
      <c r="R2865" s="19" t="s">
        <v>1544</v>
      </c>
      <c r="S2865" s="19" t="s">
        <v>5317</v>
      </c>
      <c r="T2865" s="19" t="s">
        <v>5318</v>
      </c>
      <c r="U2865" s="19" t="s">
        <v>5330</v>
      </c>
      <c r="V2865" s="19" t="s">
        <v>5331</v>
      </c>
      <c r="W2865" s="19" t="s">
        <v>2144</v>
      </c>
      <c r="X2865" s="19" t="s">
        <v>5332</v>
      </c>
      <c r="Y2865" s="19" t="s">
        <v>2146</v>
      </c>
      <c r="Z2865" s="19" t="s">
        <v>2147</v>
      </c>
      <c r="AA2865" s="46">
        <v>388</v>
      </c>
      <c r="AB2865" s="19" t="s">
        <v>505</v>
      </c>
      <c r="AC2865" s="19" t="s">
        <v>159</v>
      </c>
      <c r="AD2865" s="19" t="s">
        <v>2743</v>
      </c>
      <c r="AE2865" s="19" t="s">
        <v>2744</v>
      </c>
      <c r="AF2865" s="19" t="s">
        <v>1719</v>
      </c>
      <c r="AG2865" s="19" t="s">
        <v>2745</v>
      </c>
      <c r="AH2865" s="19" t="s">
        <v>1499</v>
      </c>
      <c r="AI2865" s="19" t="s">
        <v>1500</v>
      </c>
      <c r="AJ2865" s="45">
        <v>0</v>
      </c>
      <c r="AK2865" s="45">
        <v>0</v>
      </c>
      <c r="AL2865" s="19" t="s">
        <v>1501</v>
      </c>
      <c r="AM2865" s="46">
        <v>19200</v>
      </c>
      <c r="AN2865" s="46">
        <v>12015</v>
      </c>
      <c r="AO2865" s="46">
        <v>7185</v>
      </c>
      <c r="AP2865" s="45">
        <v>254.4</v>
      </c>
      <c r="AQ2865" s="45"/>
      <c r="AR2865" s="45" t="str">
        <f>IFERROR(VLOOKUP(AB2865,'Pedidos marco'!$A$1:$D$10000,4,0)," ")</f>
        <v xml:space="preserve"> </v>
      </c>
      <c r="AS2865" s="45">
        <f t="shared" si="308"/>
        <v>18</v>
      </c>
      <c r="AT2865" s="45" t="str">
        <f t="shared" si="309"/>
        <v>18</v>
      </c>
      <c r="AU2865" s="47">
        <v>12</v>
      </c>
      <c r="AV2865" s="19" t="str">
        <f t="shared" si="310"/>
        <v>04 April</v>
      </c>
      <c r="AW2865" s="19">
        <f t="shared" si="311"/>
        <v>1.06</v>
      </c>
      <c r="AX2865" s="19">
        <f t="shared" si="312"/>
        <v>21.2</v>
      </c>
      <c r="AY2865" s="19" t="e">
        <f>VLOOKUP(AG2865,Cías!$A$1:$E$10000,5,0)</f>
        <v>#N/A</v>
      </c>
      <c r="AZ2865" s="19" t="str">
        <f t="shared" si="313"/>
        <v>1013505</v>
      </c>
      <c r="BA2865" s="19" t="str">
        <f t="shared" si="314"/>
        <v>HERMOZA LOZADA JORGE ABDON</v>
      </c>
      <c r="BB2865" s="19" t="e">
        <f>VLOOKUP(AG2865,Cías!$A$1:$E$10000,3,0)</f>
        <v>#N/A</v>
      </c>
      <c r="BC2865" s="19"/>
      <c r="BD2865" s="19"/>
      <c r="BE2865" s="19"/>
      <c r="BF2865" s="19"/>
      <c r="BG2865" s="19"/>
      <c r="BH2865" s="19"/>
      <c r="BI2865" s="19"/>
      <c r="BJ2865" s="19"/>
    </row>
    <row r="2866" spans="1:62" ht="15" x14ac:dyDescent="0.2">
      <c r="A2866" s="19" t="s">
        <v>22940</v>
      </c>
      <c r="B2866" s="19" t="s">
        <v>1479</v>
      </c>
      <c r="C2866" s="43">
        <v>44669</v>
      </c>
      <c r="D2866" s="44">
        <v>0.59513888888888999</v>
      </c>
      <c r="E2866" s="19" t="s">
        <v>22941</v>
      </c>
      <c r="F2866" s="19" t="s">
        <v>22942</v>
      </c>
      <c r="G2866" s="19" t="s">
        <v>22943</v>
      </c>
      <c r="H2866" s="45">
        <v>4384</v>
      </c>
      <c r="I2866" s="45">
        <v>4915.37</v>
      </c>
      <c r="J2866" s="19" t="s">
        <v>1560</v>
      </c>
      <c r="K2866" s="19" t="s">
        <v>22944</v>
      </c>
      <c r="L2866" s="19" t="s">
        <v>22945</v>
      </c>
      <c r="M2866" s="19" t="s">
        <v>22946</v>
      </c>
      <c r="N2866" s="19" t="s">
        <v>22940</v>
      </c>
      <c r="O2866" s="19" t="s">
        <v>371</v>
      </c>
      <c r="P2866" s="19" t="s">
        <v>372</v>
      </c>
      <c r="Q2866" s="46">
        <v>640</v>
      </c>
      <c r="R2866" s="19" t="s">
        <v>1544</v>
      </c>
      <c r="S2866" s="19" t="s">
        <v>1736</v>
      </c>
      <c r="T2866" s="19" t="s">
        <v>1737</v>
      </c>
      <c r="U2866" s="19" t="s">
        <v>2527</v>
      </c>
      <c r="V2866" s="19" t="s">
        <v>2528</v>
      </c>
      <c r="W2866" s="19" t="s">
        <v>1865</v>
      </c>
      <c r="X2866" s="19" t="s">
        <v>2529</v>
      </c>
      <c r="Y2866" s="19" t="s">
        <v>1867</v>
      </c>
      <c r="Z2866" s="19" t="s">
        <v>1868</v>
      </c>
      <c r="AA2866" s="46">
        <v>30</v>
      </c>
      <c r="AB2866" s="19" t="s">
        <v>481</v>
      </c>
      <c r="AC2866" s="19" t="s">
        <v>112</v>
      </c>
      <c r="AD2866" s="19" t="s">
        <v>3240</v>
      </c>
      <c r="AE2866" s="19" t="s">
        <v>3241</v>
      </c>
      <c r="AF2866" s="19" t="s">
        <v>1592</v>
      </c>
      <c r="AG2866" s="19" t="s">
        <v>3242</v>
      </c>
      <c r="AH2866" s="19" t="s">
        <v>1594</v>
      </c>
      <c r="AI2866" s="19" t="s">
        <v>1595</v>
      </c>
      <c r="AJ2866" s="45">
        <v>0.05</v>
      </c>
      <c r="AK2866" s="45">
        <v>32</v>
      </c>
      <c r="AL2866" s="19" t="s">
        <v>1501</v>
      </c>
      <c r="AM2866" s="46">
        <v>49400</v>
      </c>
      <c r="AN2866" s="46">
        <v>32090</v>
      </c>
      <c r="AO2866" s="46">
        <v>17310</v>
      </c>
      <c r="AP2866" s="45">
        <v>121.6</v>
      </c>
      <c r="AQ2866" s="45"/>
      <c r="AR2866" s="45" t="str">
        <f>IFERROR(VLOOKUP(AB2866,'Pedidos marco'!$A$1:$D$10000,4,0)," ")</f>
        <v xml:space="preserve"> </v>
      </c>
      <c r="AS2866" s="45">
        <f t="shared" si="308"/>
        <v>18</v>
      </c>
      <c r="AT2866" s="45" t="str">
        <f t="shared" si="309"/>
        <v>18</v>
      </c>
      <c r="AU2866" s="47">
        <v>32</v>
      </c>
      <c r="AV2866" s="19" t="str">
        <f t="shared" si="310"/>
        <v>04 April</v>
      </c>
      <c r="AW2866" s="19">
        <f t="shared" si="311"/>
        <v>0.19</v>
      </c>
      <c r="AX2866" s="19">
        <f t="shared" si="312"/>
        <v>3.8</v>
      </c>
      <c r="AY2866" s="19" t="e">
        <f>VLOOKUP(AG2866,Cías!$A$1:$E$10000,5,0)</f>
        <v>#N/A</v>
      </c>
      <c r="AZ2866" s="19" t="str">
        <f t="shared" si="313"/>
        <v>1013510</v>
      </c>
      <c r="BA2866" s="19" t="str">
        <f t="shared" si="314"/>
        <v>ESPARZA ENDARA ALVARO DAMIAN</v>
      </c>
      <c r="BB2866" s="19" t="e">
        <f>VLOOKUP(AG2866,Cías!$A$1:$E$10000,3,0)</f>
        <v>#N/A</v>
      </c>
      <c r="BC2866" s="19"/>
      <c r="BD2866" s="19"/>
      <c r="BE2866" s="19"/>
      <c r="BF2866" s="19"/>
      <c r="BG2866" s="19"/>
      <c r="BH2866" s="19"/>
      <c r="BI2866" s="19"/>
      <c r="BJ2866" s="19"/>
    </row>
    <row r="2867" spans="1:62" ht="15" x14ac:dyDescent="0.2">
      <c r="A2867" s="19" t="s">
        <v>22947</v>
      </c>
      <c r="B2867" s="19" t="s">
        <v>1479</v>
      </c>
      <c r="C2867" s="43">
        <v>44669</v>
      </c>
      <c r="D2867" s="44">
        <v>0.60694444444443996</v>
      </c>
      <c r="E2867" s="19" t="s">
        <v>22948</v>
      </c>
      <c r="F2867" s="19" t="s">
        <v>22949</v>
      </c>
      <c r="G2867" s="19" t="s">
        <v>22950</v>
      </c>
      <c r="H2867" s="45">
        <v>750.82</v>
      </c>
      <c r="I2867" s="45">
        <v>841.83</v>
      </c>
      <c r="J2867" s="19" t="s">
        <v>1560</v>
      </c>
      <c r="K2867" s="19" t="s">
        <v>22951</v>
      </c>
      <c r="L2867" s="19" t="s">
        <v>22952</v>
      </c>
      <c r="M2867" s="19" t="s">
        <v>22953</v>
      </c>
      <c r="N2867" s="19" t="s">
        <v>22947</v>
      </c>
      <c r="O2867" s="19" t="s">
        <v>369</v>
      </c>
      <c r="P2867" s="19" t="s">
        <v>370</v>
      </c>
      <c r="Q2867" s="46">
        <v>120</v>
      </c>
      <c r="R2867" s="19" t="s">
        <v>1544</v>
      </c>
      <c r="S2867" s="19" t="s">
        <v>2616</v>
      </c>
      <c r="T2867" s="19" t="s">
        <v>236</v>
      </c>
      <c r="U2867" s="19" t="s">
        <v>3556</v>
      </c>
      <c r="V2867" s="19" t="s">
        <v>3557</v>
      </c>
      <c r="W2867" s="19" t="s">
        <v>415</v>
      </c>
      <c r="X2867" s="19" t="s">
        <v>3558</v>
      </c>
      <c r="Y2867" s="19" t="s">
        <v>3559</v>
      </c>
      <c r="Z2867" s="19" t="s">
        <v>3560</v>
      </c>
      <c r="AA2867" s="46">
        <v>67</v>
      </c>
      <c r="AB2867" s="19" t="s">
        <v>504</v>
      </c>
      <c r="AC2867" s="19" t="s">
        <v>157</v>
      </c>
      <c r="AD2867" s="19" t="s">
        <v>5075</v>
      </c>
      <c r="AE2867" s="19" t="s">
        <v>1481</v>
      </c>
      <c r="AF2867" s="19" t="s">
        <v>1554</v>
      </c>
      <c r="AG2867" s="19" t="s">
        <v>5076</v>
      </c>
      <c r="AH2867" s="19" t="s">
        <v>1499</v>
      </c>
      <c r="AI2867" s="19" t="s">
        <v>1500</v>
      </c>
      <c r="AJ2867" s="45">
        <v>0</v>
      </c>
      <c r="AK2867" s="45">
        <v>0</v>
      </c>
      <c r="AL2867" s="19" t="s">
        <v>1501</v>
      </c>
      <c r="AM2867" s="46">
        <v>10506.666999999999</v>
      </c>
      <c r="AN2867" s="46">
        <v>6016.6670000000004</v>
      </c>
      <c r="AO2867" s="46">
        <v>4490</v>
      </c>
      <c r="AP2867" s="45">
        <v>39.6</v>
      </c>
      <c r="AQ2867" s="45"/>
      <c r="AR2867" s="45" t="str">
        <f>IFERROR(VLOOKUP(AB2867,'Pedidos marco'!$A$1:$D$10000,4,0)," ")</f>
        <v xml:space="preserve"> </v>
      </c>
      <c r="AS2867" s="45">
        <f t="shared" si="308"/>
        <v>18</v>
      </c>
      <c r="AT2867" s="45" t="str">
        <f t="shared" si="309"/>
        <v>18</v>
      </c>
      <c r="AU2867" s="47">
        <v>6</v>
      </c>
      <c r="AV2867" s="19" t="str">
        <f t="shared" si="310"/>
        <v>04 April</v>
      </c>
      <c r="AW2867" s="19">
        <f t="shared" si="311"/>
        <v>0.33</v>
      </c>
      <c r="AX2867" s="19">
        <f t="shared" si="312"/>
        <v>6.6000000000000005</v>
      </c>
      <c r="AY2867" s="19" t="e">
        <f>VLOOKUP(AG2867,Cías!$A$1:$E$10000,5,0)</f>
        <v>#N/A</v>
      </c>
      <c r="AZ2867" s="19" t="str">
        <f t="shared" si="313"/>
        <v>1013275</v>
      </c>
      <c r="BA2867" s="19" t="str">
        <f t="shared" si="314"/>
        <v>HARO RUIZ SIXTO RIGOBERTO</v>
      </c>
      <c r="BB2867" s="19" t="e">
        <f>VLOOKUP(AG2867,Cías!$A$1:$E$10000,3,0)</f>
        <v>#N/A</v>
      </c>
      <c r="BC2867" s="19"/>
      <c r="BD2867" s="19"/>
      <c r="BE2867" s="19"/>
      <c r="BF2867" s="19"/>
      <c r="BG2867" s="19"/>
      <c r="BH2867" s="19"/>
      <c r="BI2867" s="19"/>
      <c r="BJ2867" s="19"/>
    </row>
    <row r="2868" spans="1:62" ht="15" x14ac:dyDescent="0.2">
      <c r="A2868" s="19" t="s">
        <v>22947</v>
      </c>
      <c r="B2868" s="19" t="s">
        <v>1479</v>
      </c>
      <c r="C2868" s="43">
        <v>44669</v>
      </c>
      <c r="D2868" s="44">
        <v>0.60694444444443996</v>
      </c>
      <c r="E2868" s="19" t="s">
        <v>22954</v>
      </c>
      <c r="F2868" s="19" t="s">
        <v>22955</v>
      </c>
      <c r="G2868" s="19" t="s">
        <v>22956</v>
      </c>
      <c r="H2868" s="45">
        <v>1629.94</v>
      </c>
      <c r="I2868" s="45">
        <v>1827.5</v>
      </c>
      <c r="J2868" s="19" t="s">
        <v>1560</v>
      </c>
      <c r="K2868" s="19" t="s">
        <v>22957</v>
      </c>
      <c r="L2868" s="19" t="s">
        <v>22958</v>
      </c>
      <c r="M2868" s="19" t="s">
        <v>22959</v>
      </c>
      <c r="N2868" s="19" t="s">
        <v>22947</v>
      </c>
      <c r="O2868" s="19" t="s">
        <v>367</v>
      </c>
      <c r="P2868" s="19" t="s">
        <v>368</v>
      </c>
      <c r="Q2868" s="46">
        <v>240</v>
      </c>
      <c r="R2868" s="19" t="s">
        <v>1544</v>
      </c>
      <c r="S2868" s="19" t="s">
        <v>2616</v>
      </c>
      <c r="T2868" s="19" t="s">
        <v>236</v>
      </c>
      <c r="U2868" s="19" t="s">
        <v>3556</v>
      </c>
      <c r="V2868" s="19" t="s">
        <v>3557</v>
      </c>
      <c r="W2868" s="19" t="s">
        <v>415</v>
      </c>
      <c r="X2868" s="19" t="s">
        <v>3558</v>
      </c>
      <c r="Y2868" s="19" t="s">
        <v>3559</v>
      </c>
      <c r="Z2868" s="19" t="s">
        <v>3560</v>
      </c>
      <c r="AA2868" s="46">
        <v>67</v>
      </c>
      <c r="AB2868" s="19" t="s">
        <v>504</v>
      </c>
      <c r="AC2868" s="19" t="s">
        <v>157</v>
      </c>
      <c r="AD2868" s="19" t="s">
        <v>5075</v>
      </c>
      <c r="AE2868" s="19" t="s">
        <v>1481</v>
      </c>
      <c r="AF2868" s="19" t="s">
        <v>1554</v>
      </c>
      <c r="AG2868" s="19" t="s">
        <v>5076</v>
      </c>
      <c r="AH2868" s="19" t="s">
        <v>1499</v>
      </c>
      <c r="AI2868" s="19" t="s">
        <v>1500</v>
      </c>
      <c r="AJ2868" s="45">
        <v>0</v>
      </c>
      <c r="AK2868" s="45">
        <v>0</v>
      </c>
      <c r="AL2868" s="19" t="s">
        <v>1501</v>
      </c>
      <c r="AM2868" s="46">
        <v>16523.332999999999</v>
      </c>
      <c r="AN2868" s="46">
        <v>12033.333000000001</v>
      </c>
      <c r="AO2868" s="46">
        <v>4490</v>
      </c>
      <c r="AP2868" s="45">
        <v>79.2</v>
      </c>
      <c r="AQ2868" s="45"/>
      <c r="AR2868" s="45" t="str">
        <f>IFERROR(VLOOKUP(AB2868,'Pedidos marco'!$A$1:$D$10000,4,0)," ")</f>
        <v xml:space="preserve"> </v>
      </c>
      <c r="AS2868" s="45">
        <f t="shared" si="308"/>
        <v>18</v>
      </c>
      <c r="AT2868" s="45" t="str">
        <f t="shared" si="309"/>
        <v>18</v>
      </c>
      <c r="AU2868" s="47">
        <v>12</v>
      </c>
      <c r="AV2868" s="19" t="str">
        <f t="shared" si="310"/>
        <v>04 April</v>
      </c>
      <c r="AW2868" s="19">
        <f t="shared" si="311"/>
        <v>0.33</v>
      </c>
      <c r="AX2868" s="19">
        <f t="shared" si="312"/>
        <v>6.6000000000000005</v>
      </c>
      <c r="AY2868" s="19" t="e">
        <f>VLOOKUP(AG2868,Cías!$A$1:$E$10000,5,0)</f>
        <v>#N/A</v>
      </c>
      <c r="AZ2868" s="19" t="str">
        <f t="shared" si="313"/>
        <v>1013275</v>
      </c>
      <c r="BA2868" s="19" t="str">
        <f t="shared" si="314"/>
        <v>HARO RUIZ SIXTO RIGOBERTO</v>
      </c>
      <c r="BB2868" s="19" t="e">
        <f>VLOOKUP(AG2868,Cías!$A$1:$E$10000,3,0)</f>
        <v>#N/A</v>
      </c>
      <c r="BC2868" s="19"/>
      <c r="BD2868" s="19"/>
      <c r="BE2868" s="19"/>
      <c r="BF2868" s="19"/>
      <c r="BG2868" s="19"/>
      <c r="BH2868" s="19"/>
      <c r="BI2868" s="19"/>
      <c r="BJ2868" s="19"/>
    </row>
    <row r="2869" spans="1:62" ht="15" x14ac:dyDescent="0.2">
      <c r="A2869" s="19" t="s">
        <v>22960</v>
      </c>
      <c r="B2869" s="19" t="s">
        <v>1479</v>
      </c>
      <c r="C2869" s="43">
        <v>44669</v>
      </c>
      <c r="D2869" s="44">
        <v>0.60763888888888995</v>
      </c>
      <c r="E2869" s="19" t="s">
        <v>22961</v>
      </c>
      <c r="F2869" s="19" t="s">
        <v>22962</v>
      </c>
      <c r="G2869" s="19" t="s">
        <v>22963</v>
      </c>
      <c r="H2869" s="45">
        <v>3699.4</v>
      </c>
      <c r="I2869" s="45">
        <v>4147.79</v>
      </c>
      <c r="J2869" s="19" t="s">
        <v>1560</v>
      </c>
      <c r="K2869" s="19" t="s">
        <v>15797</v>
      </c>
      <c r="L2869" s="19" t="s">
        <v>22964</v>
      </c>
      <c r="M2869" s="19" t="s">
        <v>22965</v>
      </c>
      <c r="N2869" s="19" t="s">
        <v>22960</v>
      </c>
      <c r="O2869" s="19" t="s">
        <v>1486</v>
      </c>
      <c r="P2869" s="19" t="s">
        <v>1487</v>
      </c>
      <c r="Q2869" s="46">
        <v>31.79</v>
      </c>
      <c r="R2869" s="19" t="s">
        <v>1488</v>
      </c>
      <c r="S2869" s="19" t="s">
        <v>1564</v>
      </c>
      <c r="T2869" s="19" t="s">
        <v>416</v>
      </c>
      <c r="U2869" s="19" t="s">
        <v>2107</v>
      </c>
      <c r="V2869" s="19" t="s">
        <v>2108</v>
      </c>
      <c r="W2869" s="19" t="s">
        <v>415</v>
      </c>
      <c r="X2869" s="19" t="s">
        <v>2109</v>
      </c>
      <c r="Y2869" s="19" t="s">
        <v>2031</v>
      </c>
      <c r="Z2869" s="19" t="s">
        <v>2032</v>
      </c>
      <c r="AA2869" s="46">
        <v>94.6</v>
      </c>
      <c r="AB2869" s="19" t="s">
        <v>1571</v>
      </c>
      <c r="AC2869" s="19" t="s">
        <v>416</v>
      </c>
      <c r="AD2869" s="19" t="s">
        <v>1572</v>
      </c>
      <c r="AE2869" s="19" t="s">
        <v>1573</v>
      </c>
      <c r="AF2869" s="19" t="s">
        <v>1497</v>
      </c>
      <c r="AG2869" s="19" t="s">
        <v>1574</v>
      </c>
      <c r="AH2869" s="19" t="s">
        <v>1499</v>
      </c>
      <c r="AI2869" s="19" t="s">
        <v>1500</v>
      </c>
      <c r="AJ2869" s="45">
        <v>0</v>
      </c>
      <c r="AK2869" s="45">
        <v>0</v>
      </c>
      <c r="AL2869" s="19" t="s">
        <v>1517</v>
      </c>
      <c r="AM2869" s="46">
        <v>51290</v>
      </c>
      <c r="AN2869" s="46">
        <v>31790</v>
      </c>
      <c r="AO2869" s="46">
        <v>19500</v>
      </c>
      <c r="AP2869" s="45">
        <v>0</v>
      </c>
      <c r="AQ2869" s="45"/>
      <c r="AR2869" s="45" t="str">
        <f>IFERROR(VLOOKUP(AB2869,'Pedidos marco'!$A$1:$D$10000,4,0)," ")</f>
        <v xml:space="preserve"> </v>
      </c>
      <c r="AS2869" s="45">
        <f t="shared" si="308"/>
        <v>18</v>
      </c>
      <c r="AT2869" s="45" t="str">
        <f t="shared" si="309"/>
        <v>18</v>
      </c>
      <c r="AU2869" s="47">
        <v>31.79</v>
      </c>
      <c r="AV2869" s="19" t="str">
        <f t="shared" si="310"/>
        <v>04 April</v>
      </c>
      <c r="AW2869" s="19">
        <f t="shared" si="311"/>
        <v>0</v>
      </c>
      <c r="AX2869" s="19">
        <f t="shared" si="312"/>
        <v>0</v>
      </c>
      <c r="AY2869" s="19" t="e">
        <f>VLOOKUP(AG2869,Cías!$A$1:$E$10000,5,0)</f>
        <v>#N/A</v>
      </c>
      <c r="AZ2869" s="19" t="str">
        <f t="shared" si="313"/>
        <v>1014407</v>
      </c>
      <c r="BA2869" s="19" t="str">
        <f t="shared" si="314"/>
        <v>HORMIANDES</v>
      </c>
      <c r="BB2869" s="19" t="e">
        <f>VLOOKUP(AG2869,Cías!$A$1:$E$10000,3,0)</f>
        <v>#N/A</v>
      </c>
      <c r="BC2869" s="19"/>
      <c r="BD2869" s="19"/>
      <c r="BE2869" s="19"/>
      <c r="BF2869" s="19"/>
      <c r="BG2869" s="19"/>
      <c r="BH2869" s="19"/>
      <c r="BI2869" s="19"/>
      <c r="BJ2869" s="19"/>
    </row>
    <row r="2870" spans="1:62" ht="15" x14ac:dyDescent="0.2">
      <c r="A2870" s="19" t="s">
        <v>22966</v>
      </c>
      <c r="B2870" s="19" t="s">
        <v>1479</v>
      </c>
      <c r="C2870" s="43">
        <v>44669</v>
      </c>
      <c r="D2870" s="44">
        <v>0.60972222222221995</v>
      </c>
      <c r="E2870" s="19" t="s">
        <v>22967</v>
      </c>
      <c r="F2870" s="19" t="s">
        <v>2848</v>
      </c>
      <c r="G2870" s="19" t="s">
        <v>2849</v>
      </c>
      <c r="H2870" s="45">
        <v>3549.77</v>
      </c>
      <c r="I2870" s="45">
        <v>3980.02</v>
      </c>
      <c r="J2870" s="19" t="s">
        <v>2037</v>
      </c>
      <c r="K2870" s="19" t="s">
        <v>2850</v>
      </c>
      <c r="L2870" s="19" t="s">
        <v>22968</v>
      </c>
      <c r="M2870" s="19" t="s">
        <v>22969</v>
      </c>
      <c r="N2870" s="19" t="s">
        <v>22966</v>
      </c>
      <c r="O2870" s="19" t="s">
        <v>1823</v>
      </c>
      <c r="P2870" s="19" t="s">
        <v>1824</v>
      </c>
      <c r="Q2870" s="46">
        <v>31.7</v>
      </c>
      <c r="R2870" s="19" t="s">
        <v>1488</v>
      </c>
      <c r="S2870" s="19" t="s">
        <v>2853</v>
      </c>
      <c r="T2870" s="19" t="s">
        <v>2854</v>
      </c>
      <c r="U2870" s="19" t="s">
        <v>2855</v>
      </c>
      <c r="V2870" s="19" t="s">
        <v>2856</v>
      </c>
      <c r="W2870" s="19" t="s">
        <v>1829</v>
      </c>
      <c r="X2870" s="19" t="s">
        <v>2857</v>
      </c>
      <c r="Y2870" s="19" t="s">
        <v>1831</v>
      </c>
      <c r="Z2870" s="19" t="s">
        <v>1832</v>
      </c>
      <c r="AA2870" s="46">
        <v>8</v>
      </c>
      <c r="AB2870" s="19" t="s">
        <v>473</v>
      </c>
      <c r="AC2870" s="19" t="s">
        <v>96</v>
      </c>
      <c r="AD2870" s="19" t="s">
        <v>8875</v>
      </c>
      <c r="AE2870" s="19" t="s">
        <v>1481</v>
      </c>
      <c r="AF2870" s="19" t="s">
        <v>1497</v>
      </c>
      <c r="AG2870" s="19" t="s">
        <v>8876</v>
      </c>
      <c r="AH2870" s="19" t="s">
        <v>1499</v>
      </c>
      <c r="AI2870" s="19" t="s">
        <v>1500</v>
      </c>
      <c r="AJ2870" s="45">
        <v>0</v>
      </c>
      <c r="AK2870" s="45">
        <v>0</v>
      </c>
      <c r="AL2870" s="19" t="s">
        <v>1517</v>
      </c>
      <c r="AM2870" s="46">
        <v>51710</v>
      </c>
      <c r="AN2870" s="46">
        <v>31700</v>
      </c>
      <c r="AO2870" s="46">
        <v>20010</v>
      </c>
      <c r="AP2870" s="45">
        <v>0</v>
      </c>
      <c r="AQ2870" s="45"/>
      <c r="AR2870" s="45" t="str">
        <f>IFERROR(VLOOKUP(AB2870,'Pedidos marco'!$A$1:$D$10000,4,0)," ")</f>
        <v xml:space="preserve"> </v>
      </c>
      <c r="AS2870" s="45">
        <f t="shared" si="308"/>
        <v>18</v>
      </c>
      <c r="AT2870" s="45" t="str">
        <f t="shared" si="309"/>
        <v>18</v>
      </c>
      <c r="AU2870" s="47">
        <v>31.7</v>
      </c>
      <c r="AV2870" s="19" t="str">
        <f t="shared" si="310"/>
        <v>04 April</v>
      </c>
      <c r="AW2870" s="19">
        <f t="shared" si="311"/>
        <v>0</v>
      </c>
      <c r="AX2870" s="19">
        <f t="shared" si="312"/>
        <v>0</v>
      </c>
      <c r="AY2870" s="19" t="e">
        <f>VLOOKUP(AG2870,Cías!$A$1:$E$10000,5,0)</f>
        <v>#N/A</v>
      </c>
      <c r="AZ2870" s="19" t="str">
        <f t="shared" si="313"/>
        <v>1013227</v>
      </c>
      <c r="BA2870" s="19" t="str">
        <f t="shared" si="314"/>
        <v>COMPAÑIA DE TRANSPORTE PESADO</v>
      </c>
      <c r="BB2870" s="19" t="e">
        <f>VLOOKUP(AG2870,Cías!$A$1:$E$10000,3,0)</f>
        <v>#N/A</v>
      </c>
      <c r="BC2870" s="19"/>
      <c r="BD2870" s="19"/>
      <c r="BE2870" s="19"/>
      <c r="BF2870" s="19"/>
      <c r="BG2870" s="19"/>
      <c r="BH2870" s="19"/>
      <c r="BI2870" s="19"/>
      <c r="BJ2870" s="19"/>
    </row>
    <row r="2871" spans="1:62" ht="15" x14ac:dyDescent="0.2">
      <c r="A2871" s="19" t="s">
        <v>22970</v>
      </c>
      <c r="B2871" s="19" t="s">
        <v>1479</v>
      </c>
      <c r="C2871" s="43">
        <v>44669</v>
      </c>
      <c r="D2871" s="44">
        <v>0.62152777777778001</v>
      </c>
      <c r="E2871" s="19" t="s">
        <v>22971</v>
      </c>
      <c r="F2871" s="19" t="s">
        <v>22972</v>
      </c>
      <c r="G2871" s="19" t="s">
        <v>22973</v>
      </c>
      <c r="H2871" s="45">
        <v>3076.8</v>
      </c>
      <c r="I2871" s="45">
        <v>3449.73</v>
      </c>
      <c r="J2871" s="19" t="s">
        <v>1560</v>
      </c>
      <c r="K2871" s="19" t="s">
        <v>22974</v>
      </c>
      <c r="L2871" s="19" t="s">
        <v>22975</v>
      </c>
      <c r="M2871" s="19" t="s">
        <v>22976</v>
      </c>
      <c r="N2871" s="19" t="s">
        <v>22970</v>
      </c>
      <c r="O2871" s="19" t="s">
        <v>1641</v>
      </c>
      <c r="P2871" s="19" t="s">
        <v>1642</v>
      </c>
      <c r="Q2871" s="46">
        <v>480</v>
      </c>
      <c r="R2871" s="19" t="s">
        <v>1544</v>
      </c>
      <c r="S2871" s="19" t="s">
        <v>9619</v>
      </c>
      <c r="T2871" s="19" t="s">
        <v>9620</v>
      </c>
      <c r="U2871" s="19" t="s">
        <v>9621</v>
      </c>
      <c r="V2871" s="19" t="s">
        <v>9622</v>
      </c>
      <c r="W2871" s="19" t="s">
        <v>2076</v>
      </c>
      <c r="X2871" s="19" t="s">
        <v>9623</v>
      </c>
      <c r="Y2871" s="19" t="s">
        <v>2078</v>
      </c>
      <c r="Z2871" s="19" t="s">
        <v>2079</v>
      </c>
      <c r="AA2871" s="46">
        <v>345</v>
      </c>
      <c r="AB2871" s="19" t="s">
        <v>575</v>
      </c>
      <c r="AC2871" s="19" t="s">
        <v>303</v>
      </c>
      <c r="AD2871" s="19" t="s">
        <v>4839</v>
      </c>
      <c r="AE2871" s="19" t="s">
        <v>4840</v>
      </c>
      <c r="AF2871" s="19" t="s">
        <v>1719</v>
      </c>
      <c r="AG2871" s="19" t="s">
        <v>4841</v>
      </c>
      <c r="AH2871" s="19" t="s">
        <v>1499</v>
      </c>
      <c r="AI2871" s="19" t="s">
        <v>1500</v>
      </c>
      <c r="AJ2871" s="45">
        <v>0</v>
      </c>
      <c r="AK2871" s="45">
        <v>0</v>
      </c>
      <c r="AL2871" s="19" t="s">
        <v>1501</v>
      </c>
      <c r="AM2871" s="46">
        <v>38950</v>
      </c>
      <c r="AN2871" s="46">
        <v>24020</v>
      </c>
      <c r="AO2871" s="46">
        <v>14930</v>
      </c>
      <c r="AP2871" s="45">
        <v>494.4</v>
      </c>
      <c r="AQ2871" s="45"/>
      <c r="AR2871" s="45" t="str">
        <f>IFERROR(VLOOKUP(AB2871,'Pedidos marco'!$A$1:$D$10000,4,0)," ")</f>
        <v xml:space="preserve"> </v>
      </c>
      <c r="AS2871" s="45">
        <f t="shared" si="308"/>
        <v>18</v>
      </c>
      <c r="AT2871" s="45" t="str">
        <f t="shared" si="309"/>
        <v>18</v>
      </c>
      <c r="AU2871" s="47">
        <v>24</v>
      </c>
      <c r="AV2871" s="19" t="str">
        <f t="shared" si="310"/>
        <v>04 April</v>
      </c>
      <c r="AW2871" s="19">
        <f t="shared" si="311"/>
        <v>1.03</v>
      </c>
      <c r="AX2871" s="19">
        <f t="shared" si="312"/>
        <v>20.599999999999998</v>
      </c>
      <c r="AY2871" s="19" t="e">
        <f>VLOOKUP(AG2871,Cías!$A$1:$E$10000,5,0)</f>
        <v>#N/A</v>
      </c>
      <c r="AZ2871" s="19" t="str">
        <f t="shared" si="313"/>
        <v>1013257</v>
      </c>
      <c r="BA2871" s="19" t="str">
        <f t="shared" si="314"/>
        <v>TERAN SARZOSA FRANCISCO BOLIVAR</v>
      </c>
      <c r="BB2871" s="19" t="e">
        <f>VLOOKUP(AG2871,Cías!$A$1:$E$10000,3,0)</f>
        <v>#N/A</v>
      </c>
      <c r="BC2871" s="19"/>
      <c r="BD2871" s="19"/>
      <c r="BE2871" s="19"/>
      <c r="BF2871" s="19"/>
      <c r="BG2871" s="19"/>
      <c r="BH2871" s="19"/>
      <c r="BI2871" s="19"/>
      <c r="BJ2871" s="19"/>
    </row>
    <row r="2872" spans="1:62" ht="15" x14ac:dyDescent="0.2">
      <c r="A2872" s="19" t="s">
        <v>22977</v>
      </c>
      <c r="B2872" s="19" t="s">
        <v>1479</v>
      </c>
      <c r="C2872" s="43">
        <v>44669</v>
      </c>
      <c r="D2872" s="44">
        <v>0.62361111111111001</v>
      </c>
      <c r="E2872" s="19" t="s">
        <v>22978</v>
      </c>
      <c r="F2872" s="19" t="s">
        <v>22979</v>
      </c>
      <c r="G2872" s="19" t="s">
        <v>22980</v>
      </c>
      <c r="H2872" s="45">
        <v>1080</v>
      </c>
      <c r="I2872" s="45">
        <v>1210.9000000000001</v>
      </c>
      <c r="J2872" s="19" t="s">
        <v>1560</v>
      </c>
      <c r="K2872" s="19" t="s">
        <v>22981</v>
      </c>
      <c r="L2872" s="19" t="s">
        <v>22982</v>
      </c>
      <c r="M2872" s="19" t="s">
        <v>22983</v>
      </c>
      <c r="N2872" s="19" t="s">
        <v>22977</v>
      </c>
      <c r="O2872" s="19" t="s">
        <v>371</v>
      </c>
      <c r="P2872" s="19" t="s">
        <v>372</v>
      </c>
      <c r="Q2872" s="46">
        <v>160</v>
      </c>
      <c r="R2872" s="19" t="s">
        <v>1544</v>
      </c>
      <c r="S2872" s="19" t="s">
        <v>1736</v>
      </c>
      <c r="T2872" s="19" t="s">
        <v>1737</v>
      </c>
      <c r="U2872" s="19" t="s">
        <v>13797</v>
      </c>
      <c r="V2872" s="19" t="s">
        <v>13798</v>
      </c>
      <c r="W2872" s="19" t="s">
        <v>13799</v>
      </c>
      <c r="X2872" s="19" t="s">
        <v>13800</v>
      </c>
      <c r="Y2872" s="19" t="s">
        <v>13801</v>
      </c>
      <c r="Z2872" s="19" t="s">
        <v>13802</v>
      </c>
      <c r="AA2872" s="46">
        <v>78</v>
      </c>
      <c r="AB2872" s="19" t="s">
        <v>490</v>
      </c>
      <c r="AC2872" s="19" t="s">
        <v>129</v>
      </c>
      <c r="AD2872" s="19" t="s">
        <v>4630</v>
      </c>
      <c r="AE2872" s="19" t="s">
        <v>1481</v>
      </c>
      <c r="AF2872" s="19" t="s">
        <v>1554</v>
      </c>
      <c r="AG2872" s="19" t="s">
        <v>4631</v>
      </c>
      <c r="AH2872" s="19" t="s">
        <v>1499</v>
      </c>
      <c r="AI2872" s="19" t="s">
        <v>1500</v>
      </c>
      <c r="AJ2872" s="45">
        <v>0</v>
      </c>
      <c r="AK2872" s="45">
        <v>0</v>
      </c>
      <c r="AL2872" s="19" t="s">
        <v>1501</v>
      </c>
      <c r="AM2872" s="46">
        <v>11010</v>
      </c>
      <c r="AN2872" s="46">
        <v>8026.6670000000004</v>
      </c>
      <c r="AO2872" s="46">
        <v>2983.3330000000001</v>
      </c>
      <c r="AP2872" s="45">
        <v>65.599999999999994</v>
      </c>
      <c r="AQ2872" s="45"/>
      <c r="AR2872" s="45" t="str">
        <f>IFERROR(VLOOKUP(AB2872,'Pedidos marco'!$A$1:$D$10000,4,0)," ")</f>
        <v xml:space="preserve"> </v>
      </c>
      <c r="AS2872" s="45">
        <f t="shared" si="308"/>
        <v>18</v>
      </c>
      <c r="AT2872" s="45" t="str">
        <f t="shared" si="309"/>
        <v>18</v>
      </c>
      <c r="AU2872" s="47">
        <v>8</v>
      </c>
      <c r="AV2872" s="19" t="str">
        <f t="shared" si="310"/>
        <v>04 April</v>
      </c>
      <c r="AW2872" s="19">
        <f t="shared" si="311"/>
        <v>0.41</v>
      </c>
      <c r="AX2872" s="19">
        <f t="shared" si="312"/>
        <v>8.1999999999999993</v>
      </c>
      <c r="AY2872" s="19" t="e">
        <f>VLOOKUP(AG2872,Cías!$A$1:$E$10000,5,0)</f>
        <v>#N/A</v>
      </c>
      <c r="AZ2872" s="19" t="str">
        <f t="shared" si="313"/>
        <v>1022501</v>
      </c>
      <c r="BA2872" s="19" t="str">
        <f t="shared" si="314"/>
        <v>FLORES RAMIREZ ROGER WILLAN</v>
      </c>
      <c r="BB2872" s="19" t="e">
        <f>VLOOKUP(AG2872,Cías!$A$1:$E$10000,3,0)</f>
        <v>#N/A</v>
      </c>
      <c r="BC2872" s="19"/>
      <c r="BD2872" s="19"/>
      <c r="BE2872" s="19"/>
      <c r="BF2872" s="19"/>
      <c r="BG2872" s="19"/>
      <c r="BH2872" s="19"/>
      <c r="BI2872" s="19"/>
      <c r="BJ2872" s="19"/>
    </row>
    <row r="2873" spans="1:62" ht="15" x14ac:dyDescent="0.2">
      <c r="A2873" s="19" t="s">
        <v>22977</v>
      </c>
      <c r="B2873" s="19" t="s">
        <v>1479</v>
      </c>
      <c r="C2873" s="43">
        <v>44669</v>
      </c>
      <c r="D2873" s="44">
        <v>0.62361111111111001</v>
      </c>
      <c r="E2873" s="19" t="s">
        <v>22984</v>
      </c>
      <c r="F2873" s="19" t="s">
        <v>22985</v>
      </c>
      <c r="G2873" s="19" t="s">
        <v>22986</v>
      </c>
      <c r="H2873" s="45">
        <v>489.6</v>
      </c>
      <c r="I2873" s="45">
        <v>548.94000000000005</v>
      </c>
      <c r="J2873" s="19" t="s">
        <v>1560</v>
      </c>
      <c r="K2873" s="19" t="s">
        <v>22981</v>
      </c>
      <c r="L2873" s="19" t="s">
        <v>22987</v>
      </c>
      <c r="M2873" s="19" t="s">
        <v>22988</v>
      </c>
      <c r="N2873" s="19" t="s">
        <v>22977</v>
      </c>
      <c r="O2873" s="19" t="s">
        <v>369</v>
      </c>
      <c r="P2873" s="19" t="s">
        <v>370</v>
      </c>
      <c r="Q2873" s="46">
        <v>80</v>
      </c>
      <c r="R2873" s="19" t="s">
        <v>1544</v>
      </c>
      <c r="S2873" s="19" t="s">
        <v>1736</v>
      </c>
      <c r="T2873" s="19" t="s">
        <v>1737</v>
      </c>
      <c r="U2873" s="19" t="s">
        <v>13797</v>
      </c>
      <c r="V2873" s="19" t="s">
        <v>13798</v>
      </c>
      <c r="W2873" s="19" t="s">
        <v>13799</v>
      </c>
      <c r="X2873" s="19" t="s">
        <v>13800</v>
      </c>
      <c r="Y2873" s="19" t="s">
        <v>13801</v>
      </c>
      <c r="Z2873" s="19" t="s">
        <v>13802</v>
      </c>
      <c r="AA2873" s="46">
        <v>78</v>
      </c>
      <c r="AB2873" s="19" t="s">
        <v>490</v>
      </c>
      <c r="AC2873" s="19" t="s">
        <v>129</v>
      </c>
      <c r="AD2873" s="19" t="s">
        <v>4630</v>
      </c>
      <c r="AE2873" s="19" t="s">
        <v>1481</v>
      </c>
      <c r="AF2873" s="19" t="s">
        <v>1554</v>
      </c>
      <c r="AG2873" s="19" t="s">
        <v>4631</v>
      </c>
      <c r="AH2873" s="19" t="s">
        <v>1499</v>
      </c>
      <c r="AI2873" s="19" t="s">
        <v>1500</v>
      </c>
      <c r="AJ2873" s="45">
        <v>0</v>
      </c>
      <c r="AK2873" s="45">
        <v>0</v>
      </c>
      <c r="AL2873" s="19" t="s">
        <v>1501</v>
      </c>
      <c r="AM2873" s="46">
        <v>6996.6660000000002</v>
      </c>
      <c r="AN2873" s="46">
        <v>4013.3330000000001</v>
      </c>
      <c r="AO2873" s="46">
        <v>2983.3330000000001</v>
      </c>
      <c r="AP2873" s="45">
        <v>32.799999999999997</v>
      </c>
      <c r="AQ2873" s="45"/>
      <c r="AR2873" s="45" t="str">
        <f>IFERROR(VLOOKUP(AB2873,'Pedidos marco'!$A$1:$D$10000,4,0)," ")</f>
        <v xml:space="preserve"> </v>
      </c>
      <c r="AS2873" s="45">
        <f t="shared" si="308"/>
        <v>18</v>
      </c>
      <c r="AT2873" s="45" t="str">
        <f t="shared" si="309"/>
        <v>18</v>
      </c>
      <c r="AU2873" s="47">
        <v>4</v>
      </c>
      <c r="AV2873" s="19" t="str">
        <f t="shared" si="310"/>
        <v>04 April</v>
      </c>
      <c r="AW2873" s="19">
        <f t="shared" si="311"/>
        <v>0.41</v>
      </c>
      <c r="AX2873" s="19">
        <f t="shared" si="312"/>
        <v>8.1999999999999993</v>
      </c>
      <c r="AY2873" s="19" t="e">
        <f>VLOOKUP(AG2873,Cías!$A$1:$E$10000,5,0)</f>
        <v>#N/A</v>
      </c>
      <c r="AZ2873" s="19" t="str">
        <f t="shared" si="313"/>
        <v>1022501</v>
      </c>
      <c r="BA2873" s="19" t="str">
        <f t="shared" si="314"/>
        <v>FLORES RAMIREZ ROGER WILLAN</v>
      </c>
      <c r="BB2873" s="19" t="e">
        <f>VLOOKUP(AG2873,Cías!$A$1:$E$10000,3,0)</f>
        <v>#N/A</v>
      </c>
      <c r="BC2873" s="19"/>
      <c r="BD2873" s="19"/>
      <c r="BE2873" s="19"/>
      <c r="BF2873" s="19"/>
      <c r="BG2873" s="19"/>
      <c r="BH2873" s="19"/>
      <c r="BI2873" s="19"/>
      <c r="BJ2873" s="19"/>
    </row>
    <row r="2874" spans="1:62" ht="15" x14ac:dyDescent="0.2">
      <c r="A2874" s="19" t="s">
        <v>22977</v>
      </c>
      <c r="B2874" s="19" t="s">
        <v>1479</v>
      </c>
      <c r="C2874" s="43">
        <v>44669</v>
      </c>
      <c r="D2874" s="44">
        <v>0.62361111111111001</v>
      </c>
      <c r="E2874" s="19" t="s">
        <v>22989</v>
      </c>
      <c r="F2874" s="19" t="s">
        <v>22990</v>
      </c>
      <c r="G2874" s="19" t="s">
        <v>22991</v>
      </c>
      <c r="H2874" s="45">
        <v>801.6</v>
      </c>
      <c r="I2874" s="45">
        <v>898.76</v>
      </c>
      <c r="J2874" s="19" t="s">
        <v>1560</v>
      </c>
      <c r="K2874" s="19" t="s">
        <v>22981</v>
      </c>
      <c r="L2874" s="19" t="s">
        <v>22992</v>
      </c>
      <c r="M2874" s="19" t="s">
        <v>22993</v>
      </c>
      <c r="N2874" s="19" t="s">
        <v>22977</v>
      </c>
      <c r="O2874" s="19" t="s">
        <v>367</v>
      </c>
      <c r="P2874" s="19" t="s">
        <v>368</v>
      </c>
      <c r="Q2874" s="46">
        <v>120</v>
      </c>
      <c r="R2874" s="19" t="s">
        <v>1544</v>
      </c>
      <c r="S2874" s="19" t="s">
        <v>1736</v>
      </c>
      <c r="T2874" s="19" t="s">
        <v>1737</v>
      </c>
      <c r="U2874" s="19" t="s">
        <v>13797</v>
      </c>
      <c r="V2874" s="19" t="s">
        <v>13798</v>
      </c>
      <c r="W2874" s="19" t="s">
        <v>13799</v>
      </c>
      <c r="X2874" s="19" t="s">
        <v>13800</v>
      </c>
      <c r="Y2874" s="19" t="s">
        <v>13801</v>
      </c>
      <c r="Z2874" s="19" t="s">
        <v>13802</v>
      </c>
      <c r="AA2874" s="46">
        <v>78</v>
      </c>
      <c r="AB2874" s="19" t="s">
        <v>490</v>
      </c>
      <c r="AC2874" s="19" t="s">
        <v>129</v>
      </c>
      <c r="AD2874" s="19" t="s">
        <v>4630</v>
      </c>
      <c r="AE2874" s="19" t="s">
        <v>1481</v>
      </c>
      <c r="AF2874" s="19" t="s">
        <v>1554</v>
      </c>
      <c r="AG2874" s="19" t="s">
        <v>4631</v>
      </c>
      <c r="AH2874" s="19" t="s">
        <v>1499</v>
      </c>
      <c r="AI2874" s="19" t="s">
        <v>1500</v>
      </c>
      <c r="AJ2874" s="45">
        <v>0</v>
      </c>
      <c r="AK2874" s="45">
        <v>0</v>
      </c>
      <c r="AL2874" s="19" t="s">
        <v>1501</v>
      </c>
      <c r="AM2874" s="46">
        <v>9003.3330000000005</v>
      </c>
      <c r="AN2874" s="46">
        <v>6020</v>
      </c>
      <c r="AO2874" s="46">
        <v>2983.3330000000001</v>
      </c>
      <c r="AP2874" s="45">
        <v>49.2</v>
      </c>
      <c r="AQ2874" s="45"/>
      <c r="AR2874" s="45" t="str">
        <f>IFERROR(VLOOKUP(AB2874,'Pedidos marco'!$A$1:$D$10000,4,0)," ")</f>
        <v xml:space="preserve"> </v>
      </c>
      <c r="AS2874" s="45">
        <f t="shared" si="308"/>
        <v>18</v>
      </c>
      <c r="AT2874" s="45" t="str">
        <f t="shared" si="309"/>
        <v>18</v>
      </c>
      <c r="AU2874" s="47">
        <v>6</v>
      </c>
      <c r="AV2874" s="19" t="str">
        <f t="shared" si="310"/>
        <v>04 April</v>
      </c>
      <c r="AW2874" s="19">
        <f t="shared" si="311"/>
        <v>0.41000000000000003</v>
      </c>
      <c r="AX2874" s="19">
        <f t="shared" si="312"/>
        <v>8.2000000000000011</v>
      </c>
      <c r="AY2874" s="19" t="e">
        <f>VLOOKUP(AG2874,Cías!$A$1:$E$10000,5,0)</f>
        <v>#N/A</v>
      </c>
      <c r="AZ2874" s="19" t="str">
        <f t="shared" si="313"/>
        <v>1022501</v>
      </c>
      <c r="BA2874" s="19" t="str">
        <f t="shared" si="314"/>
        <v>FLORES RAMIREZ ROGER WILLAN</v>
      </c>
      <c r="BB2874" s="19" t="e">
        <f>VLOOKUP(AG2874,Cías!$A$1:$E$10000,3,0)</f>
        <v>#N/A</v>
      </c>
      <c r="BC2874" s="19"/>
      <c r="BD2874" s="19"/>
      <c r="BE2874" s="19"/>
      <c r="BF2874" s="19"/>
      <c r="BG2874" s="19"/>
      <c r="BH2874" s="19"/>
      <c r="BI2874" s="19"/>
      <c r="BJ2874" s="19"/>
    </row>
    <row r="2875" spans="1:62" ht="15" x14ac:dyDescent="0.2">
      <c r="A2875" s="19" t="s">
        <v>22994</v>
      </c>
      <c r="B2875" s="19" t="s">
        <v>1479</v>
      </c>
      <c r="C2875" s="43">
        <v>44669</v>
      </c>
      <c r="D2875" s="44">
        <v>0.63055555555555998</v>
      </c>
      <c r="E2875" s="19" t="s">
        <v>22995</v>
      </c>
      <c r="F2875" s="19" t="s">
        <v>1481</v>
      </c>
      <c r="G2875" s="19" t="s">
        <v>1481</v>
      </c>
      <c r="H2875" s="45">
        <v>0</v>
      </c>
      <c r="I2875" s="45">
        <v>0</v>
      </c>
      <c r="J2875" s="19" t="s">
        <v>1482</v>
      </c>
      <c r="K2875" s="19" t="s">
        <v>22996</v>
      </c>
      <c r="L2875" s="19" t="s">
        <v>22997</v>
      </c>
      <c r="M2875" s="19" t="s">
        <v>22998</v>
      </c>
      <c r="N2875" s="19" t="s">
        <v>22994</v>
      </c>
      <c r="O2875" s="19" t="s">
        <v>1641</v>
      </c>
      <c r="P2875" s="19" t="s">
        <v>1642</v>
      </c>
      <c r="Q2875" s="46">
        <v>640</v>
      </c>
      <c r="R2875" s="19" t="s">
        <v>1544</v>
      </c>
      <c r="S2875" s="19" t="s">
        <v>5651</v>
      </c>
      <c r="T2875" s="19" t="s">
        <v>5652</v>
      </c>
      <c r="U2875" s="19" t="s">
        <v>6793</v>
      </c>
      <c r="V2875" s="19" t="s">
        <v>6794</v>
      </c>
      <c r="W2875" s="19" t="s">
        <v>1609</v>
      </c>
      <c r="X2875" s="19" t="s">
        <v>6795</v>
      </c>
      <c r="Y2875" s="19" t="s">
        <v>1611</v>
      </c>
      <c r="Z2875" s="19" t="s">
        <v>1612</v>
      </c>
      <c r="AA2875" s="46">
        <v>486</v>
      </c>
      <c r="AB2875" s="19" t="s">
        <v>502</v>
      </c>
      <c r="AC2875" s="19" t="s">
        <v>153</v>
      </c>
      <c r="AD2875" s="19" t="s">
        <v>5236</v>
      </c>
      <c r="AE2875" s="19" t="s">
        <v>5237</v>
      </c>
      <c r="AF2875" s="19" t="s">
        <v>1592</v>
      </c>
      <c r="AG2875" s="19" t="s">
        <v>5238</v>
      </c>
      <c r="AH2875" s="19" t="s">
        <v>1594</v>
      </c>
      <c r="AI2875" s="19" t="s">
        <v>1595</v>
      </c>
      <c r="AJ2875" s="45">
        <v>0.05</v>
      </c>
      <c r="AK2875" s="45">
        <v>32</v>
      </c>
      <c r="AL2875" s="19" t="s">
        <v>1501</v>
      </c>
      <c r="AM2875" s="46">
        <v>49730</v>
      </c>
      <c r="AN2875" s="46">
        <v>32050</v>
      </c>
      <c r="AO2875" s="46">
        <v>17680</v>
      </c>
      <c r="AP2875" s="45">
        <v>723.2</v>
      </c>
      <c r="AQ2875" s="45"/>
      <c r="AR2875" s="45" t="str">
        <f>IFERROR(VLOOKUP(AB2875,'Pedidos marco'!$A$1:$D$10000,4,0)," ")</f>
        <v xml:space="preserve"> </v>
      </c>
      <c r="AS2875" s="45">
        <f t="shared" si="308"/>
        <v>18</v>
      </c>
      <c r="AT2875" s="45" t="str">
        <f t="shared" si="309"/>
        <v>18</v>
      </c>
      <c r="AU2875" s="47">
        <v>32</v>
      </c>
      <c r="AV2875" s="19" t="str">
        <f t="shared" si="310"/>
        <v>04 April</v>
      </c>
      <c r="AW2875" s="19">
        <f t="shared" si="311"/>
        <v>1.1300000000000001</v>
      </c>
      <c r="AX2875" s="19">
        <f t="shared" si="312"/>
        <v>22.6</v>
      </c>
      <c r="AY2875" s="19" t="e">
        <f>VLOOKUP(AG2875,Cías!$A$1:$E$10000,5,0)</f>
        <v>#N/A</v>
      </c>
      <c r="AZ2875" s="19" t="str">
        <f t="shared" si="313"/>
        <v>1013882</v>
      </c>
      <c r="BA2875" s="19" t="str">
        <f t="shared" si="314"/>
        <v>GUERRERO ANDRADE EDUARDO MARCELO</v>
      </c>
      <c r="BB2875" s="19" t="e">
        <f>VLOOKUP(AG2875,Cías!$A$1:$E$10000,3,0)</f>
        <v>#N/A</v>
      </c>
      <c r="BC2875" s="19"/>
      <c r="BD2875" s="19"/>
      <c r="BE2875" s="19"/>
      <c r="BF2875" s="19"/>
      <c r="BG2875" s="19"/>
      <c r="BH2875" s="19"/>
      <c r="BI2875" s="19"/>
      <c r="BJ2875" s="19"/>
    </row>
    <row r="2876" spans="1:62" ht="15" x14ac:dyDescent="0.2">
      <c r="A2876" s="19" t="s">
        <v>22999</v>
      </c>
      <c r="B2876" s="19" t="s">
        <v>1479</v>
      </c>
      <c r="C2876" s="43">
        <v>44669</v>
      </c>
      <c r="D2876" s="44">
        <v>0.63541666666666996</v>
      </c>
      <c r="E2876" s="19" t="s">
        <v>23000</v>
      </c>
      <c r="F2876" s="19" t="s">
        <v>1481</v>
      </c>
      <c r="G2876" s="19" t="s">
        <v>1481</v>
      </c>
      <c r="H2876" s="45">
        <v>0</v>
      </c>
      <c r="I2876" s="45">
        <v>0</v>
      </c>
      <c r="J2876" s="19" t="s">
        <v>1482</v>
      </c>
      <c r="K2876" s="19" t="s">
        <v>22996</v>
      </c>
      <c r="L2876" s="19" t="s">
        <v>23001</v>
      </c>
      <c r="M2876" s="19" t="s">
        <v>23002</v>
      </c>
      <c r="N2876" s="19" t="s">
        <v>22999</v>
      </c>
      <c r="O2876" s="19" t="s">
        <v>1603</v>
      </c>
      <c r="P2876" s="19" t="s">
        <v>1604</v>
      </c>
      <c r="Q2876" s="46">
        <v>640</v>
      </c>
      <c r="R2876" s="19" t="s">
        <v>1544</v>
      </c>
      <c r="S2876" s="19" t="s">
        <v>5651</v>
      </c>
      <c r="T2876" s="19" t="s">
        <v>5652</v>
      </c>
      <c r="U2876" s="19" t="s">
        <v>6793</v>
      </c>
      <c r="V2876" s="19" t="s">
        <v>6794</v>
      </c>
      <c r="W2876" s="19" t="s">
        <v>1609</v>
      </c>
      <c r="X2876" s="19" t="s">
        <v>6795</v>
      </c>
      <c r="Y2876" s="19" t="s">
        <v>1611</v>
      </c>
      <c r="Z2876" s="19" t="s">
        <v>1612</v>
      </c>
      <c r="AA2876" s="46">
        <v>486</v>
      </c>
      <c r="AB2876" s="19" t="s">
        <v>444</v>
      </c>
      <c r="AC2876" s="19" t="s">
        <v>35</v>
      </c>
      <c r="AD2876" s="19" t="s">
        <v>5448</v>
      </c>
      <c r="AE2876" s="19" t="s">
        <v>5449</v>
      </c>
      <c r="AF2876" s="19" t="s">
        <v>1592</v>
      </c>
      <c r="AG2876" s="19" t="s">
        <v>5450</v>
      </c>
      <c r="AH2876" s="19" t="s">
        <v>1594</v>
      </c>
      <c r="AI2876" s="19" t="s">
        <v>1595</v>
      </c>
      <c r="AJ2876" s="45">
        <v>0.05</v>
      </c>
      <c r="AK2876" s="45">
        <v>32</v>
      </c>
      <c r="AL2876" s="19" t="s">
        <v>1501</v>
      </c>
      <c r="AM2876" s="46">
        <v>50440</v>
      </c>
      <c r="AN2876" s="46">
        <v>32020</v>
      </c>
      <c r="AO2876" s="46">
        <v>18420</v>
      </c>
      <c r="AP2876" s="45">
        <v>723.2</v>
      </c>
      <c r="AQ2876" s="45"/>
      <c r="AR2876" s="45" t="str">
        <f>IFERROR(VLOOKUP(AB2876,'Pedidos marco'!$A$1:$D$10000,4,0)," ")</f>
        <v xml:space="preserve"> </v>
      </c>
      <c r="AS2876" s="45">
        <f t="shared" si="308"/>
        <v>18</v>
      </c>
      <c r="AT2876" s="45" t="str">
        <f t="shared" si="309"/>
        <v>18</v>
      </c>
      <c r="AU2876" s="47">
        <v>32</v>
      </c>
      <c r="AV2876" s="19" t="str">
        <f t="shared" si="310"/>
        <v>04 April</v>
      </c>
      <c r="AW2876" s="19">
        <f t="shared" si="311"/>
        <v>1.1300000000000001</v>
      </c>
      <c r="AX2876" s="19">
        <f t="shared" si="312"/>
        <v>22.6</v>
      </c>
      <c r="AY2876" s="19" t="e">
        <f>VLOOKUP(AG2876,Cías!$A$1:$E$10000,5,0)</f>
        <v>#N/A</v>
      </c>
      <c r="AZ2876" s="19" t="str">
        <f t="shared" si="313"/>
        <v>10003459</v>
      </c>
      <c r="BA2876" s="19" t="str">
        <f t="shared" si="314"/>
        <v>AYALA LOPEZ PABLO ROBERTO</v>
      </c>
      <c r="BB2876" s="19" t="e">
        <f>VLOOKUP(AG2876,Cías!$A$1:$E$10000,3,0)</f>
        <v>#N/A</v>
      </c>
      <c r="BC2876" s="19"/>
      <c r="BD2876" s="19"/>
      <c r="BE2876" s="19"/>
      <c r="BF2876" s="19"/>
      <c r="BG2876" s="19"/>
      <c r="BH2876" s="19"/>
      <c r="BI2876" s="19"/>
      <c r="BJ2876" s="19"/>
    </row>
    <row r="2877" spans="1:62" ht="15" x14ac:dyDescent="0.2">
      <c r="A2877" s="19" t="s">
        <v>23003</v>
      </c>
      <c r="B2877" s="19" t="s">
        <v>1479</v>
      </c>
      <c r="C2877" s="43">
        <v>44669</v>
      </c>
      <c r="D2877" s="44">
        <v>0.64027777777778005</v>
      </c>
      <c r="E2877" s="19" t="s">
        <v>23004</v>
      </c>
      <c r="F2877" s="19" t="s">
        <v>23005</v>
      </c>
      <c r="G2877" s="19" t="s">
        <v>23006</v>
      </c>
      <c r="H2877" s="45">
        <v>2509.1999999999998</v>
      </c>
      <c r="I2877" s="45">
        <v>2813.33</v>
      </c>
      <c r="J2877" s="19" t="s">
        <v>1560</v>
      </c>
      <c r="K2877" s="19" t="s">
        <v>23007</v>
      </c>
      <c r="L2877" s="19" t="s">
        <v>23008</v>
      </c>
      <c r="M2877" s="19" t="s">
        <v>23009</v>
      </c>
      <c r="N2877" s="19" t="s">
        <v>23003</v>
      </c>
      <c r="O2877" s="19" t="s">
        <v>371</v>
      </c>
      <c r="P2877" s="19" t="s">
        <v>372</v>
      </c>
      <c r="Q2877" s="46">
        <v>360</v>
      </c>
      <c r="R2877" s="19" t="s">
        <v>1544</v>
      </c>
      <c r="S2877" s="19" t="s">
        <v>1825</v>
      </c>
      <c r="T2877" s="19" t="s">
        <v>1826</v>
      </c>
      <c r="U2877" s="19" t="s">
        <v>4297</v>
      </c>
      <c r="V2877" s="19" t="s">
        <v>4298</v>
      </c>
      <c r="W2877" s="19" t="s">
        <v>1829</v>
      </c>
      <c r="X2877" s="19" t="s">
        <v>4299</v>
      </c>
      <c r="Y2877" s="19" t="s">
        <v>1831</v>
      </c>
      <c r="Z2877" s="19" t="s">
        <v>1832</v>
      </c>
      <c r="AA2877" s="46">
        <v>8</v>
      </c>
      <c r="AB2877" s="19" t="s">
        <v>528</v>
      </c>
      <c r="AC2877" s="19" t="s">
        <v>208</v>
      </c>
      <c r="AD2877" s="19" t="s">
        <v>6462</v>
      </c>
      <c r="AE2877" s="19" t="s">
        <v>6463</v>
      </c>
      <c r="AF2877" s="19" t="s">
        <v>1592</v>
      </c>
      <c r="AG2877" s="19" t="s">
        <v>6464</v>
      </c>
      <c r="AH2877" s="19" t="s">
        <v>1594</v>
      </c>
      <c r="AI2877" s="19" t="s">
        <v>1595</v>
      </c>
      <c r="AJ2877" s="45">
        <v>0.05</v>
      </c>
      <c r="AK2877" s="45">
        <v>18</v>
      </c>
      <c r="AL2877" s="19" t="s">
        <v>1501</v>
      </c>
      <c r="AM2877" s="46">
        <v>27445.625</v>
      </c>
      <c r="AN2877" s="46">
        <v>18050.625</v>
      </c>
      <c r="AO2877" s="46">
        <v>9395</v>
      </c>
      <c r="AP2877" s="45">
        <v>32.4</v>
      </c>
      <c r="AQ2877" s="45"/>
      <c r="AR2877" s="45" t="str">
        <f>IFERROR(VLOOKUP(AB2877,'Pedidos marco'!$A$1:$D$10000,4,0)," ")</f>
        <v xml:space="preserve"> </v>
      </c>
      <c r="AS2877" s="45">
        <f t="shared" si="308"/>
        <v>18</v>
      </c>
      <c r="AT2877" s="45" t="str">
        <f t="shared" si="309"/>
        <v>18</v>
      </c>
      <c r="AU2877" s="47">
        <v>18</v>
      </c>
      <c r="AV2877" s="19" t="str">
        <f t="shared" si="310"/>
        <v>04 April</v>
      </c>
      <c r="AW2877" s="19">
        <f t="shared" si="311"/>
        <v>0.09</v>
      </c>
      <c r="AX2877" s="19">
        <f t="shared" si="312"/>
        <v>1.7999999999999998</v>
      </c>
      <c r="AY2877" s="19" t="e">
        <f>VLOOKUP(AG2877,Cías!$A$1:$E$10000,5,0)</f>
        <v>#N/A</v>
      </c>
      <c r="AZ2877" s="19" t="str">
        <f t="shared" si="313"/>
        <v>1021830</v>
      </c>
      <c r="BA2877" s="19" t="str">
        <f t="shared" si="314"/>
        <v>MORALES GARZON CHRISTIAN SANTIAGO</v>
      </c>
      <c r="BB2877" s="19" t="e">
        <f>VLOOKUP(AG2877,Cías!$A$1:$E$10000,3,0)</f>
        <v>#N/A</v>
      </c>
      <c r="BC2877" s="19"/>
      <c r="BD2877" s="19"/>
      <c r="BE2877" s="19"/>
      <c r="BF2877" s="19"/>
      <c r="BG2877" s="19"/>
      <c r="BH2877" s="19"/>
      <c r="BI2877" s="19"/>
      <c r="BJ2877" s="19"/>
    </row>
    <row r="2878" spans="1:62" ht="15" x14ac:dyDescent="0.2">
      <c r="A2878" s="19" t="s">
        <v>23003</v>
      </c>
      <c r="B2878" s="19" t="s">
        <v>1479</v>
      </c>
      <c r="C2878" s="43">
        <v>44669</v>
      </c>
      <c r="D2878" s="44">
        <v>0.64027777777778005</v>
      </c>
      <c r="E2878" s="19" t="s">
        <v>23010</v>
      </c>
      <c r="F2878" s="19" t="s">
        <v>23011</v>
      </c>
      <c r="G2878" s="19" t="s">
        <v>23012</v>
      </c>
      <c r="H2878" s="45">
        <v>1932</v>
      </c>
      <c r="I2878" s="45">
        <v>2166.17</v>
      </c>
      <c r="J2878" s="19" t="s">
        <v>1560</v>
      </c>
      <c r="K2878" s="19" t="s">
        <v>23013</v>
      </c>
      <c r="L2878" s="19" t="s">
        <v>23014</v>
      </c>
      <c r="M2878" s="19" t="s">
        <v>23015</v>
      </c>
      <c r="N2878" s="19" t="s">
        <v>23003</v>
      </c>
      <c r="O2878" s="19" t="s">
        <v>367</v>
      </c>
      <c r="P2878" s="19" t="s">
        <v>368</v>
      </c>
      <c r="Q2878" s="46">
        <v>280</v>
      </c>
      <c r="R2878" s="19" t="s">
        <v>1544</v>
      </c>
      <c r="S2878" s="19" t="s">
        <v>1825</v>
      </c>
      <c r="T2878" s="19" t="s">
        <v>1826</v>
      </c>
      <c r="U2878" s="19" t="s">
        <v>4297</v>
      </c>
      <c r="V2878" s="19" t="s">
        <v>4298</v>
      </c>
      <c r="W2878" s="19" t="s">
        <v>1829</v>
      </c>
      <c r="X2878" s="19" t="s">
        <v>4299</v>
      </c>
      <c r="Y2878" s="19" t="s">
        <v>1831</v>
      </c>
      <c r="Z2878" s="19" t="s">
        <v>1832</v>
      </c>
      <c r="AA2878" s="46">
        <v>8</v>
      </c>
      <c r="AB2878" s="19" t="s">
        <v>528</v>
      </c>
      <c r="AC2878" s="19" t="s">
        <v>208</v>
      </c>
      <c r="AD2878" s="19" t="s">
        <v>6462</v>
      </c>
      <c r="AE2878" s="19" t="s">
        <v>6463</v>
      </c>
      <c r="AF2878" s="19" t="s">
        <v>1592</v>
      </c>
      <c r="AG2878" s="19" t="s">
        <v>6464</v>
      </c>
      <c r="AH2878" s="19" t="s">
        <v>1594</v>
      </c>
      <c r="AI2878" s="19" t="s">
        <v>1595</v>
      </c>
      <c r="AJ2878" s="45">
        <v>0.05</v>
      </c>
      <c r="AK2878" s="45">
        <v>14</v>
      </c>
      <c r="AL2878" s="19" t="s">
        <v>1501</v>
      </c>
      <c r="AM2878" s="46">
        <v>23434.375</v>
      </c>
      <c r="AN2878" s="46">
        <v>14039.375</v>
      </c>
      <c r="AO2878" s="46">
        <v>9395</v>
      </c>
      <c r="AP2878" s="45">
        <v>25.2</v>
      </c>
      <c r="AQ2878" s="45"/>
      <c r="AR2878" s="45" t="str">
        <f>IFERROR(VLOOKUP(AB2878,'Pedidos marco'!$A$1:$D$10000,4,0)," ")</f>
        <v xml:space="preserve"> </v>
      </c>
      <c r="AS2878" s="45">
        <f t="shared" si="308"/>
        <v>18</v>
      </c>
      <c r="AT2878" s="45" t="str">
        <f t="shared" si="309"/>
        <v>18</v>
      </c>
      <c r="AU2878" s="47">
        <v>14</v>
      </c>
      <c r="AV2878" s="19" t="str">
        <f t="shared" si="310"/>
        <v>04 April</v>
      </c>
      <c r="AW2878" s="19">
        <f t="shared" si="311"/>
        <v>0.09</v>
      </c>
      <c r="AX2878" s="19">
        <f t="shared" si="312"/>
        <v>1.8</v>
      </c>
      <c r="AY2878" s="19" t="e">
        <f>VLOOKUP(AG2878,Cías!$A$1:$E$10000,5,0)</f>
        <v>#N/A</v>
      </c>
      <c r="AZ2878" s="19" t="str">
        <f t="shared" si="313"/>
        <v>1021830</v>
      </c>
      <c r="BA2878" s="19" t="str">
        <f t="shared" si="314"/>
        <v>MORALES GARZON CHRISTIAN SANTIAGO</v>
      </c>
      <c r="BB2878" s="19" t="e">
        <f>VLOOKUP(AG2878,Cías!$A$1:$E$10000,3,0)</f>
        <v>#N/A</v>
      </c>
      <c r="BC2878" s="19"/>
      <c r="BD2878" s="19"/>
      <c r="BE2878" s="19"/>
      <c r="BF2878" s="19"/>
      <c r="BG2878" s="19"/>
      <c r="BH2878" s="19"/>
      <c r="BI2878" s="19"/>
      <c r="BJ2878" s="19"/>
    </row>
    <row r="2879" spans="1:62" ht="15" x14ac:dyDescent="0.2">
      <c r="A2879" s="19" t="s">
        <v>23016</v>
      </c>
      <c r="B2879" s="19" t="s">
        <v>1479</v>
      </c>
      <c r="C2879" s="43">
        <v>44669</v>
      </c>
      <c r="D2879" s="44">
        <v>0.64652777777778003</v>
      </c>
      <c r="E2879" s="19" t="s">
        <v>23017</v>
      </c>
      <c r="F2879" s="19" t="s">
        <v>23018</v>
      </c>
      <c r="G2879" s="19" t="s">
        <v>23019</v>
      </c>
      <c r="H2879" s="45">
        <v>1308</v>
      </c>
      <c r="I2879" s="45">
        <v>1466.54</v>
      </c>
      <c r="J2879" s="19" t="s">
        <v>1560</v>
      </c>
      <c r="K2879" s="19" t="s">
        <v>22814</v>
      </c>
      <c r="L2879" s="19" t="s">
        <v>23020</v>
      </c>
      <c r="M2879" s="19" t="s">
        <v>23021</v>
      </c>
      <c r="N2879" s="19" t="s">
        <v>23016</v>
      </c>
      <c r="O2879" s="19" t="s">
        <v>371</v>
      </c>
      <c r="P2879" s="19" t="s">
        <v>372</v>
      </c>
      <c r="Q2879" s="46">
        <v>200</v>
      </c>
      <c r="R2879" s="19" t="s">
        <v>1544</v>
      </c>
      <c r="S2879" s="19" t="s">
        <v>2013</v>
      </c>
      <c r="T2879" s="19" t="s">
        <v>226</v>
      </c>
      <c r="U2879" s="19" t="s">
        <v>2014</v>
      </c>
      <c r="V2879" s="19" t="s">
        <v>2015</v>
      </c>
      <c r="W2879" s="19" t="s">
        <v>1586</v>
      </c>
      <c r="X2879" s="19" t="s">
        <v>2016</v>
      </c>
      <c r="Y2879" s="19" t="s">
        <v>1588</v>
      </c>
      <c r="Z2879" s="19" t="s">
        <v>1589</v>
      </c>
      <c r="AA2879" s="46">
        <v>250</v>
      </c>
      <c r="AB2879" s="19" t="s">
        <v>537</v>
      </c>
      <c r="AC2879" s="19" t="s">
        <v>226</v>
      </c>
      <c r="AD2879" s="19" t="s">
        <v>6442</v>
      </c>
      <c r="AE2879" s="19" t="s">
        <v>6443</v>
      </c>
      <c r="AF2879" s="19" t="s">
        <v>1592</v>
      </c>
      <c r="AG2879" s="19" t="s">
        <v>6444</v>
      </c>
      <c r="AH2879" s="19" t="s">
        <v>1499</v>
      </c>
      <c r="AI2879" s="19" t="s">
        <v>1500</v>
      </c>
      <c r="AJ2879" s="45">
        <v>0</v>
      </c>
      <c r="AK2879" s="45">
        <v>0</v>
      </c>
      <c r="AL2879" s="19" t="s">
        <v>1501</v>
      </c>
      <c r="AM2879" s="46">
        <v>18965</v>
      </c>
      <c r="AN2879" s="46">
        <v>10000</v>
      </c>
      <c r="AO2879" s="46">
        <v>8965</v>
      </c>
      <c r="AP2879" s="45">
        <v>180</v>
      </c>
      <c r="AQ2879" s="45"/>
      <c r="AR2879" s="45" t="str">
        <f>IFERROR(VLOOKUP(AB2879,'Pedidos marco'!$A$1:$D$10000,4,0)," ")</f>
        <v xml:space="preserve"> </v>
      </c>
      <c r="AS2879" s="45">
        <f t="shared" si="308"/>
        <v>18</v>
      </c>
      <c r="AT2879" s="45" t="str">
        <f t="shared" si="309"/>
        <v>18</v>
      </c>
      <c r="AU2879" s="47">
        <v>10</v>
      </c>
      <c r="AV2879" s="19" t="str">
        <f t="shared" si="310"/>
        <v>04 April</v>
      </c>
      <c r="AW2879" s="19">
        <f t="shared" si="311"/>
        <v>0.9</v>
      </c>
      <c r="AX2879" s="19">
        <f t="shared" si="312"/>
        <v>18</v>
      </c>
      <c r="AY2879" s="19" t="e">
        <f>VLOOKUP(AG2879,Cías!$A$1:$E$10000,5,0)</f>
        <v>#N/A</v>
      </c>
      <c r="AZ2879" s="19" t="str">
        <f t="shared" si="313"/>
        <v>1017512</v>
      </c>
      <c r="BA2879" s="19" t="str">
        <f t="shared" si="314"/>
        <v>PACHECO SALAZAR WILSON FABIAN</v>
      </c>
      <c r="BB2879" s="19" t="e">
        <f>VLOOKUP(AG2879,Cías!$A$1:$E$10000,3,0)</f>
        <v>#N/A</v>
      </c>
      <c r="BC2879" s="19"/>
      <c r="BD2879" s="19"/>
      <c r="BE2879" s="19"/>
      <c r="BF2879" s="19"/>
      <c r="BG2879" s="19"/>
      <c r="BH2879" s="19"/>
      <c r="BI2879" s="19"/>
      <c r="BJ2879" s="19"/>
    </row>
    <row r="2880" spans="1:62" ht="15" x14ac:dyDescent="0.2">
      <c r="A2880" s="19" t="s">
        <v>23016</v>
      </c>
      <c r="B2880" s="19" t="s">
        <v>1479</v>
      </c>
      <c r="C2880" s="43">
        <v>44669</v>
      </c>
      <c r="D2880" s="44">
        <v>0.64652777777778003</v>
      </c>
      <c r="E2880" s="19" t="s">
        <v>23022</v>
      </c>
      <c r="F2880" s="19" t="s">
        <v>23023</v>
      </c>
      <c r="G2880" s="19" t="s">
        <v>23024</v>
      </c>
      <c r="H2880" s="45">
        <v>2990</v>
      </c>
      <c r="I2880" s="45">
        <v>3352.41</v>
      </c>
      <c r="J2880" s="19" t="s">
        <v>1560</v>
      </c>
      <c r="K2880" s="19" t="s">
        <v>22814</v>
      </c>
      <c r="L2880" s="19" t="s">
        <v>23025</v>
      </c>
      <c r="M2880" s="19" t="s">
        <v>23026</v>
      </c>
      <c r="N2880" s="19" t="s">
        <v>23016</v>
      </c>
      <c r="O2880" s="19" t="s">
        <v>367</v>
      </c>
      <c r="P2880" s="19" t="s">
        <v>368</v>
      </c>
      <c r="Q2880" s="46">
        <v>460</v>
      </c>
      <c r="R2880" s="19" t="s">
        <v>1544</v>
      </c>
      <c r="S2880" s="19" t="s">
        <v>2013</v>
      </c>
      <c r="T2880" s="19" t="s">
        <v>226</v>
      </c>
      <c r="U2880" s="19" t="s">
        <v>2014</v>
      </c>
      <c r="V2880" s="19" t="s">
        <v>2015</v>
      </c>
      <c r="W2880" s="19" t="s">
        <v>1586</v>
      </c>
      <c r="X2880" s="19" t="s">
        <v>2016</v>
      </c>
      <c r="Y2880" s="19" t="s">
        <v>1588</v>
      </c>
      <c r="Z2880" s="19" t="s">
        <v>1589</v>
      </c>
      <c r="AA2880" s="46">
        <v>250</v>
      </c>
      <c r="AB2880" s="19" t="s">
        <v>537</v>
      </c>
      <c r="AC2880" s="19" t="s">
        <v>226</v>
      </c>
      <c r="AD2880" s="19" t="s">
        <v>6442</v>
      </c>
      <c r="AE2880" s="19" t="s">
        <v>6443</v>
      </c>
      <c r="AF2880" s="19" t="s">
        <v>1592</v>
      </c>
      <c r="AG2880" s="19" t="s">
        <v>6444</v>
      </c>
      <c r="AH2880" s="19" t="s">
        <v>1499</v>
      </c>
      <c r="AI2880" s="19" t="s">
        <v>1500</v>
      </c>
      <c r="AJ2880" s="45">
        <v>0</v>
      </c>
      <c r="AK2880" s="45">
        <v>0</v>
      </c>
      <c r="AL2880" s="19" t="s">
        <v>1501</v>
      </c>
      <c r="AM2880" s="46">
        <v>31965</v>
      </c>
      <c r="AN2880" s="46">
        <v>23000</v>
      </c>
      <c r="AO2880" s="46">
        <v>8965</v>
      </c>
      <c r="AP2880" s="45">
        <v>414</v>
      </c>
      <c r="AQ2880" s="45"/>
      <c r="AR2880" s="45" t="str">
        <f>IFERROR(VLOOKUP(AB2880,'Pedidos marco'!$A$1:$D$10000,4,0)," ")</f>
        <v xml:space="preserve"> </v>
      </c>
      <c r="AS2880" s="45">
        <f t="shared" si="308"/>
        <v>18</v>
      </c>
      <c r="AT2880" s="45" t="str">
        <f t="shared" si="309"/>
        <v>18</v>
      </c>
      <c r="AU2880" s="47">
        <v>23</v>
      </c>
      <c r="AV2880" s="19" t="str">
        <f t="shared" si="310"/>
        <v>04 April</v>
      </c>
      <c r="AW2880" s="19">
        <f t="shared" si="311"/>
        <v>0.9</v>
      </c>
      <c r="AX2880" s="19">
        <f t="shared" si="312"/>
        <v>18</v>
      </c>
      <c r="AY2880" s="19" t="e">
        <f>VLOOKUP(AG2880,Cías!$A$1:$E$10000,5,0)</f>
        <v>#N/A</v>
      </c>
      <c r="AZ2880" s="19" t="str">
        <f t="shared" si="313"/>
        <v>1017512</v>
      </c>
      <c r="BA2880" s="19" t="str">
        <f t="shared" si="314"/>
        <v>PACHECO SALAZAR WILSON FABIAN</v>
      </c>
      <c r="BB2880" s="19" t="e">
        <f>VLOOKUP(AG2880,Cías!$A$1:$E$10000,3,0)</f>
        <v>#N/A</v>
      </c>
      <c r="BC2880" s="19"/>
      <c r="BD2880" s="19"/>
      <c r="BE2880" s="19"/>
      <c r="BF2880" s="19"/>
      <c r="BG2880" s="19"/>
      <c r="BH2880" s="19"/>
      <c r="BI2880" s="19"/>
      <c r="BJ2880" s="19"/>
    </row>
    <row r="2881" spans="1:62" ht="15" x14ac:dyDescent="0.2">
      <c r="A2881" s="19" t="s">
        <v>23027</v>
      </c>
      <c r="B2881" s="19" t="s">
        <v>1479</v>
      </c>
      <c r="C2881" s="43">
        <v>44669</v>
      </c>
      <c r="D2881" s="44">
        <v>0.65555555555556</v>
      </c>
      <c r="E2881" s="19" t="s">
        <v>23028</v>
      </c>
      <c r="F2881" s="19" t="s">
        <v>23029</v>
      </c>
      <c r="G2881" s="19" t="s">
        <v>23030</v>
      </c>
      <c r="H2881" s="45">
        <v>4435.2</v>
      </c>
      <c r="I2881" s="45">
        <v>4972.7700000000004</v>
      </c>
      <c r="J2881" s="19" t="s">
        <v>1560</v>
      </c>
      <c r="K2881" s="19" t="s">
        <v>23031</v>
      </c>
      <c r="L2881" s="19" t="s">
        <v>23032</v>
      </c>
      <c r="M2881" s="19" t="s">
        <v>23033</v>
      </c>
      <c r="N2881" s="19" t="s">
        <v>23027</v>
      </c>
      <c r="O2881" s="19" t="s">
        <v>367</v>
      </c>
      <c r="P2881" s="19" t="s">
        <v>368</v>
      </c>
      <c r="Q2881" s="46">
        <v>640</v>
      </c>
      <c r="R2881" s="19" t="s">
        <v>1544</v>
      </c>
      <c r="S2881" s="19" t="s">
        <v>7178</v>
      </c>
      <c r="T2881" s="19" t="s">
        <v>7179</v>
      </c>
      <c r="U2881" s="19" t="s">
        <v>7478</v>
      </c>
      <c r="V2881" s="19" t="s">
        <v>7479</v>
      </c>
      <c r="W2881" s="19" t="s">
        <v>415</v>
      </c>
      <c r="X2881" s="19" t="s">
        <v>7480</v>
      </c>
      <c r="Y2881" s="19" t="s">
        <v>3831</v>
      </c>
      <c r="Z2881" s="19" t="s">
        <v>3832</v>
      </c>
      <c r="AA2881" s="46">
        <v>97.5</v>
      </c>
      <c r="AB2881" s="19" t="s">
        <v>508</v>
      </c>
      <c r="AC2881" s="19" t="s">
        <v>165</v>
      </c>
      <c r="AD2881" s="19" t="s">
        <v>1966</v>
      </c>
      <c r="AE2881" s="19" t="s">
        <v>1967</v>
      </c>
      <c r="AF2881" s="19" t="s">
        <v>1592</v>
      </c>
      <c r="AG2881" s="19" t="s">
        <v>1968</v>
      </c>
      <c r="AH2881" s="19" t="s">
        <v>1594</v>
      </c>
      <c r="AI2881" s="19" t="s">
        <v>1595</v>
      </c>
      <c r="AJ2881" s="45">
        <v>0.05</v>
      </c>
      <c r="AK2881" s="45">
        <v>32</v>
      </c>
      <c r="AL2881" s="19" t="s">
        <v>1501</v>
      </c>
      <c r="AM2881" s="46">
        <v>50850</v>
      </c>
      <c r="AN2881" s="46">
        <v>32090</v>
      </c>
      <c r="AO2881" s="46">
        <v>18760</v>
      </c>
      <c r="AP2881" s="45">
        <v>288</v>
      </c>
      <c r="AQ2881" s="45"/>
      <c r="AR2881" s="45" t="str">
        <f>IFERROR(VLOOKUP(AB2881,'Pedidos marco'!$A$1:$D$10000,4,0)," ")</f>
        <v xml:space="preserve"> </v>
      </c>
      <c r="AS2881" s="45">
        <f t="shared" si="308"/>
        <v>18</v>
      </c>
      <c r="AT2881" s="45" t="str">
        <f t="shared" si="309"/>
        <v>18</v>
      </c>
      <c r="AU2881" s="47">
        <v>32</v>
      </c>
      <c r="AV2881" s="19" t="str">
        <f t="shared" si="310"/>
        <v>04 April</v>
      </c>
      <c r="AW2881" s="19">
        <f t="shared" si="311"/>
        <v>0.45</v>
      </c>
      <c r="AX2881" s="19">
        <f t="shared" si="312"/>
        <v>9</v>
      </c>
      <c r="AY2881" s="19" t="e">
        <f>VLOOKUP(AG2881,Cías!$A$1:$E$10000,5,0)</f>
        <v>#N/A</v>
      </c>
      <c r="AZ2881" s="19" t="str">
        <f t="shared" si="313"/>
        <v>1014153</v>
      </c>
      <c r="BA2881" s="19" t="str">
        <f t="shared" si="314"/>
        <v>INLAGO ANDRANGO LUIS RODRIGO</v>
      </c>
      <c r="BB2881" s="19" t="e">
        <f>VLOOKUP(AG2881,Cías!$A$1:$E$10000,3,0)</f>
        <v>#N/A</v>
      </c>
      <c r="BC2881" s="19"/>
      <c r="BD2881" s="19"/>
      <c r="BE2881" s="19"/>
      <c r="BF2881" s="19"/>
      <c r="BG2881" s="19"/>
      <c r="BH2881" s="19"/>
      <c r="BI2881" s="19"/>
      <c r="BJ2881" s="19"/>
    </row>
    <row r="2882" spans="1:62" ht="15" x14ac:dyDescent="0.2">
      <c r="A2882" s="19" t="s">
        <v>23034</v>
      </c>
      <c r="B2882" s="19" t="s">
        <v>1479</v>
      </c>
      <c r="C2882" s="43">
        <v>44669</v>
      </c>
      <c r="D2882" s="44">
        <v>0.65972222222221999</v>
      </c>
      <c r="E2882" s="19" t="s">
        <v>23035</v>
      </c>
      <c r="F2882" s="19" t="s">
        <v>23036</v>
      </c>
      <c r="G2882" s="19" t="s">
        <v>23037</v>
      </c>
      <c r="H2882" s="45">
        <v>500.54</v>
      </c>
      <c r="I2882" s="45">
        <v>561.20000000000005</v>
      </c>
      <c r="J2882" s="19" t="s">
        <v>1560</v>
      </c>
      <c r="K2882" s="19" t="s">
        <v>23038</v>
      </c>
      <c r="L2882" s="19" t="s">
        <v>23039</v>
      </c>
      <c r="M2882" s="19" t="s">
        <v>23040</v>
      </c>
      <c r="N2882" s="19" t="s">
        <v>23034</v>
      </c>
      <c r="O2882" s="19" t="s">
        <v>369</v>
      </c>
      <c r="P2882" s="19" t="s">
        <v>370</v>
      </c>
      <c r="Q2882" s="46">
        <v>80</v>
      </c>
      <c r="R2882" s="19" t="s">
        <v>1544</v>
      </c>
      <c r="S2882" s="19" t="s">
        <v>3500</v>
      </c>
      <c r="T2882" s="19" t="s">
        <v>3501</v>
      </c>
      <c r="U2882" s="19" t="s">
        <v>3502</v>
      </c>
      <c r="V2882" s="19" t="s">
        <v>3503</v>
      </c>
      <c r="W2882" s="19" t="s">
        <v>415</v>
      </c>
      <c r="X2882" s="19" t="s">
        <v>3504</v>
      </c>
      <c r="Y2882" s="19" t="s">
        <v>3505</v>
      </c>
      <c r="Z2882" s="19" t="s">
        <v>3506</v>
      </c>
      <c r="AA2882" s="46">
        <v>99</v>
      </c>
      <c r="AB2882" s="19" t="s">
        <v>522</v>
      </c>
      <c r="AC2882" s="19" t="s">
        <v>196</v>
      </c>
      <c r="AD2882" s="19" t="s">
        <v>3714</v>
      </c>
      <c r="AE2882" s="19" t="s">
        <v>3715</v>
      </c>
      <c r="AF2882" s="19" t="s">
        <v>1719</v>
      </c>
      <c r="AG2882" s="19" t="s">
        <v>3716</v>
      </c>
      <c r="AH2882" s="19" t="s">
        <v>1594</v>
      </c>
      <c r="AI2882" s="19" t="s">
        <v>1595</v>
      </c>
      <c r="AJ2882" s="45">
        <v>0.05</v>
      </c>
      <c r="AK2882" s="45">
        <v>4</v>
      </c>
      <c r="AL2882" s="19" t="s">
        <v>1501</v>
      </c>
      <c r="AM2882" s="46">
        <v>11993.333000000001</v>
      </c>
      <c r="AN2882" s="46">
        <v>4003.3330000000001</v>
      </c>
      <c r="AO2882" s="46">
        <v>7990</v>
      </c>
      <c r="AP2882" s="45">
        <v>36</v>
      </c>
      <c r="AQ2882" s="45"/>
      <c r="AR2882" s="45" t="str">
        <f>IFERROR(VLOOKUP(AB2882,'Pedidos marco'!$A$1:$D$10000,4,0)," ")</f>
        <v xml:space="preserve"> </v>
      </c>
      <c r="AS2882" s="45">
        <f t="shared" si="308"/>
        <v>18</v>
      </c>
      <c r="AT2882" s="45" t="str">
        <f t="shared" si="309"/>
        <v>18</v>
      </c>
      <c r="AU2882" s="47">
        <v>4</v>
      </c>
      <c r="AV2882" s="19" t="str">
        <f t="shared" si="310"/>
        <v>04 April</v>
      </c>
      <c r="AW2882" s="19">
        <f t="shared" si="311"/>
        <v>0.45</v>
      </c>
      <c r="AX2882" s="19">
        <f t="shared" si="312"/>
        <v>9</v>
      </c>
      <c r="AY2882" s="19" t="e">
        <f>VLOOKUP(AG2882,Cías!$A$1:$E$10000,5,0)</f>
        <v>#N/A</v>
      </c>
      <c r="AZ2882" s="19" t="str">
        <f t="shared" si="313"/>
        <v>1013493</v>
      </c>
      <c r="BA2882" s="19" t="str">
        <f t="shared" si="314"/>
        <v>MEDIAVILLA PERUGACHI LUIS ALFONSO</v>
      </c>
      <c r="BB2882" s="19" t="e">
        <f>VLOOKUP(AG2882,Cías!$A$1:$E$10000,3,0)</f>
        <v>#N/A</v>
      </c>
      <c r="BC2882" s="19"/>
      <c r="BD2882" s="19"/>
      <c r="BE2882" s="19"/>
      <c r="BF2882" s="19"/>
      <c r="BG2882" s="19"/>
      <c r="BH2882" s="19"/>
      <c r="BI2882" s="19"/>
      <c r="BJ2882" s="19"/>
    </row>
    <row r="2883" spans="1:62" ht="15" x14ac:dyDescent="0.2">
      <c r="A2883" s="19" t="s">
        <v>23034</v>
      </c>
      <c r="B2883" s="19" t="s">
        <v>1479</v>
      </c>
      <c r="C2883" s="43">
        <v>44669</v>
      </c>
      <c r="D2883" s="44">
        <v>0.65972222222221999</v>
      </c>
      <c r="E2883" s="19" t="s">
        <v>23041</v>
      </c>
      <c r="F2883" s="19" t="s">
        <v>23042</v>
      </c>
      <c r="G2883" s="19" t="s">
        <v>23043</v>
      </c>
      <c r="H2883" s="45">
        <v>2716.56</v>
      </c>
      <c r="I2883" s="45">
        <v>3045.83</v>
      </c>
      <c r="J2883" s="19" t="s">
        <v>1560</v>
      </c>
      <c r="K2883" s="19" t="s">
        <v>23038</v>
      </c>
      <c r="L2883" s="19" t="s">
        <v>23044</v>
      </c>
      <c r="M2883" s="19" t="s">
        <v>23045</v>
      </c>
      <c r="N2883" s="19" t="s">
        <v>23034</v>
      </c>
      <c r="O2883" s="19" t="s">
        <v>367</v>
      </c>
      <c r="P2883" s="19" t="s">
        <v>368</v>
      </c>
      <c r="Q2883" s="46">
        <v>400</v>
      </c>
      <c r="R2883" s="19" t="s">
        <v>1544</v>
      </c>
      <c r="S2883" s="19" t="s">
        <v>3500</v>
      </c>
      <c r="T2883" s="19" t="s">
        <v>3501</v>
      </c>
      <c r="U2883" s="19" t="s">
        <v>3502</v>
      </c>
      <c r="V2883" s="19" t="s">
        <v>3503</v>
      </c>
      <c r="W2883" s="19" t="s">
        <v>415</v>
      </c>
      <c r="X2883" s="19" t="s">
        <v>3504</v>
      </c>
      <c r="Y2883" s="19" t="s">
        <v>3505</v>
      </c>
      <c r="Z2883" s="19" t="s">
        <v>3506</v>
      </c>
      <c r="AA2883" s="46">
        <v>99</v>
      </c>
      <c r="AB2883" s="19" t="s">
        <v>522</v>
      </c>
      <c r="AC2883" s="19" t="s">
        <v>196</v>
      </c>
      <c r="AD2883" s="19" t="s">
        <v>3714</v>
      </c>
      <c r="AE2883" s="19" t="s">
        <v>3715</v>
      </c>
      <c r="AF2883" s="19" t="s">
        <v>1719</v>
      </c>
      <c r="AG2883" s="19" t="s">
        <v>3716</v>
      </c>
      <c r="AH2883" s="19" t="s">
        <v>1594</v>
      </c>
      <c r="AI2883" s="19" t="s">
        <v>1595</v>
      </c>
      <c r="AJ2883" s="45">
        <v>0.05</v>
      </c>
      <c r="AK2883" s="45">
        <v>20</v>
      </c>
      <c r="AL2883" s="19" t="s">
        <v>1501</v>
      </c>
      <c r="AM2883" s="46">
        <v>28006.667000000001</v>
      </c>
      <c r="AN2883" s="46">
        <v>20016.667000000001</v>
      </c>
      <c r="AO2883" s="46">
        <v>7990</v>
      </c>
      <c r="AP2883" s="45">
        <v>180</v>
      </c>
      <c r="AQ2883" s="45"/>
      <c r="AR2883" s="45" t="str">
        <f>IFERROR(VLOOKUP(AB2883,'Pedidos marco'!$A$1:$D$10000,4,0)," ")</f>
        <v xml:space="preserve"> </v>
      </c>
      <c r="AS2883" s="45">
        <f t="shared" si="308"/>
        <v>18</v>
      </c>
      <c r="AT2883" s="45" t="str">
        <f t="shared" si="309"/>
        <v>18</v>
      </c>
      <c r="AU2883" s="47">
        <v>20</v>
      </c>
      <c r="AV2883" s="19" t="str">
        <f t="shared" si="310"/>
        <v>04 April</v>
      </c>
      <c r="AW2883" s="19">
        <f t="shared" si="311"/>
        <v>0.45</v>
      </c>
      <c r="AX2883" s="19">
        <f t="shared" si="312"/>
        <v>9</v>
      </c>
      <c r="AY2883" s="19" t="e">
        <f>VLOOKUP(AG2883,Cías!$A$1:$E$10000,5,0)</f>
        <v>#N/A</v>
      </c>
      <c r="AZ2883" s="19" t="str">
        <f t="shared" si="313"/>
        <v>1013493</v>
      </c>
      <c r="BA2883" s="19" t="str">
        <f t="shared" si="314"/>
        <v>MEDIAVILLA PERUGACHI LUIS ALFONSO</v>
      </c>
      <c r="BB2883" s="19" t="e">
        <f>VLOOKUP(AG2883,Cías!$A$1:$E$10000,3,0)</f>
        <v>#N/A</v>
      </c>
      <c r="BC2883" s="19"/>
      <c r="BD2883" s="19"/>
      <c r="BE2883" s="19"/>
      <c r="BF2883" s="19"/>
      <c r="BG2883" s="19"/>
      <c r="BH2883" s="19"/>
      <c r="BI2883" s="19"/>
      <c r="BJ2883" s="19"/>
    </row>
    <row r="2884" spans="1:62" ht="15" x14ac:dyDescent="0.2">
      <c r="A2884" s="19" t="s">
        <v>23046</v>
      </c>
      <c r="B2884" s="19" t="s">
        <v>1479</v>
      </c>
      <c r="C2884" s="43">
        <v>44669</v>
      </c>
      <c r="D2884" s="44">
        <v>0.66388888888888997</v>
      </c>
      <c r="E2884" s="19" t="s">
        <v>23047</v>
      </c>
      <c r="F2884" s="19" t="s">
        <v>1481</v>
      </c>
      <c r="G2884" s="19" t="s">
        <v>1481</v>
      </c>
      <c r="H2884" s="45">
        <v>0</v>
      </c>
      <c r="I2884" s="45">
        <v>0</v>
      </c>
      <c r="J2884" s="19" t="s">
        <v>1482</v>
      </c>
      <c r="K2884" s="19" t="s">
        <v>22996</v>
      </c>
      <c r="L2884" s="19" t="s">
        <v>23048</v>
      </c>
      <c r="M2884" s="19" t="s">
        <v>23049</v>
      </c>
      <c r="N2884" s="19" t="s">
        <v>23046</v>
      </c>
      <c r="O2884" s="19" t="s">
        <v>1603</v>
      </c>
      <c r="P2884" s="19" t="s">
        <v>1604</v>
      </c>
      <c r="Q2884" s="46">
        <v>640</v>
      </c>
      <c r="R2884" s="19" t="s">
        <v>1544</v>
      </c>
      <c r="S2884" s="19" t="s">
        <v>5651</v>
      </c>
      <c r="T2884" s="19" t="s">
        <v>5652</v>
      </c>
      <c r="U2884" s="19" t="s">
        <v>6793</v>
      </c>
      <c r="V2884" s="19" t="s">
        <v>6794</v>
      </c>
      <c r="W2884" s="19" t="s">
        <v>1609</v>
      </c>
      <c r="X2884" s="19" t="s">
        <v>6795</v>
      </c>
      <c r="Y2884" s="19" t="s">
        <v>1611</v>
      </c>
      <c r="Z2884" s="19" t="s">
        <v>1612</v>
      </c>
      <c r="AA2884" s="46">
        <v>486</v>
      </c>
      <c r="AB2884" s="19" t="s">
        <v>433</v>
      </c>
      <c r="AC2884" s="19" t="s">
        <v>13</v>
      </c>
      <c r="AD2884" s="19" t="s">
        <v>3750</v>
      </c>
      <c r="AE2884" s="19" t="s">
        <v>3751</v>
      </c>
      <c r="AF2884" s="19" t="s">
        <v>1592</v>
      </c>
      <c r="AG2884" s="19" t="s">
        <v>3997</v>
      </c>
      <c r="AH2884" s="19" t="s">
        <v>1594</v>
      </c>
      <c r="AI2884" s="19" t="s">
        <v>1595</v>
      </c>
      <c r="AJ2884" s="45">
        <v>0.05</v>
      </c>
      <c r="AK2884" s="45">
        <v>32</v>
      </c>
      <c r="AL2884" s="19" t="s">
        <v>1501</v>
      </c>
      <c r="AM2884" s="46">
        <v>49750</v>
      </c>
      <c r="AN2884" s="46">
        <v>32010</v>
      </c>
      <c r="AO2884" s="46">
        <v>17740</v>
      </c>
      <c r="AP2884" s="45">
        <v>723.2</v>
      </c>
      <c r="AQ2884" s="45"/>
      <c r="AR2884" s="45" t="str">
        <f>IFERROR(VLOOKUP(AB2884,'Pedidos marco'!$A$1:$D$10000,4,0)," ")</f>
        <v xml:space="preserve"> </v>
      </c>
      <c r="AS2884" s="45">
        <f t="shared" ref="AS2884:AS2947" si="315">DAY(C2884)</f>
        <v>18</v>
      </c>
      <c r="AT2884" s="45" t="str">
        <f t="shared" ref="AT2884:AT2947" si="316">TEXT(AS2884,"dd")</f>
        <v>18</v>
      </c>
      <c r="AU2884" s="47">
        <v>32</v>
      </c>
      <c r="AV2884" s="19" t="str">
        <f t="shared" ref="AV2884:AV2947" si="317">TEXT(C2884,"MM MMMM")</f>
        <v>04 April</v>
      </c>
      <c r="AW2884" s="19">
        <f t="shared" ref="AW2884:AW2947" si="318">IFERROR(AP2884/Q2884,"")</f>
        <v>1.1300000000000001</v>
      </c>
      <c r="AX2884" s="19">
        <f t="shared" ref="AX2884:AX2947" si="319">IFERROR(AP2884/AU2884,"")</f>
        <v>22.6</v>
      </c>
      <c r="AY2884" s="19" t="e">
        <f>VLOOKUP(AG2884,Cías!$A$1:$E$10000,5,0)</f>
        <v>#N/A</v>
      </c>
      <c r="AZ2884" s="19" t="str">
        <f t="shared" ref="AZ2884:AZ2947" si="320">AB2884</f>
        <v>1013827</v>
      </c>
      <c r="BA2884" s="19" t="str">
        <f t="shared" ref="BA2884:BA2947" si="321">AC2884</f>
        <v>ALMEIDA ECHEVERRIA NELSON EDUARDO</v>
      </c>
      <c r="BB2884" s="19" t="e">
        <f>VLOOKUP(AG2884,Cías!$A$1:$E$10000,3,0)</f>
        <v>#N/A</v>
      </c>
      <c r="BC2884" s="19"/>
      <c r="BD2884" s="19"/>
      <c r="BE2884" s="19"/>
      <c r="BF2884" s="19"/>
      <c r="BG2884" s="19"/>
      <c r="BH2884" s="19"/>
      <c r="BI2884" s="19"/>
      <c r="BJ2884" s="19"/>
    </row>
    <row r="2885" spans="1:62" ht="15" x14ac:dyDescent="0.2">
      <c r="A2885" s="19" t="s">
        <v>23050</v>
      </c>
      <c r="B2885" s="19" t="s">
        <v>1479</v>
      </c>
      <c r="C2885" s="43">
        <v>44669</v>
      </c>
      <c r="D2885" s="44">
        <v>0.66597222222221997</v>
      </c>
      <c r="E2885" s="19" t="s">
        <v>23051</v>
      </c>
      <c r="F2885" s="19" t="s">
        <v>23052</v>
      </c>
      <c r="G2885" s="19" t="s">
        <v>23053</v>
      </c>
      <c r="H2885" s="45">
        <v>1228</v>
      </c>
      <c r="I2885" s="45">
        <v>1376.84</v>
      </c>
      <c r="J2885" s="19" t="s">
        <v>1560</v>
      </c>
      <c r="K2885" s="19" t="s">
        <v>23054</v>
      </c>
      <c r="L2885" s="19" t="s">
        <v>23055</v>
      </c>
      <c r="M2885" s="19" t="s">
        <v>23056</v>
      </c>
      <c r="N2885" s="19" t="s">
        <v>23050</v>
      </c>
      <c r="O2885" s="19" t="s">
        <v>369</v>
      </c>
      <c r="P2885" s="19" t="s">
        <v>370</v>
      </c>
      <c r="Q2885" s="46">
        <v>200</v>
      </c>
      <c r="R2885" s="19" t="s">
        <v>1544</v>
      </c>
      <c r="S2885" s="19" t="s">
        <v>1795</v>
      </c>
      <c r="T2885" s="19" t="s">
        <v>177</v>
      </c>
      <c r="U2885" s="19" t="s">
        <v>1796</v>
      </c>
      <c r="V2885" s="19" t="s">
        <v>1797</v>
      </c>
      <c r="W2885" s="19" t="s">
        <v>1798</v>
      </c>
      <c r="X2885" s="19" t="s">
        <v>1799</v>
      </c>
      <c r="Y2885" s="19" t="s">
        <v>1800</v>
      </c>
      <c r="Z2885" s="19" t="s">
        <v>1801</v>
      </c>
      <c r="AA2885" s="46">
        <v>159</v>
      </c>
      <c r="AB2885" s="19" t="s">
        <v>1802</v>
      </c>
      <c r="AC2885" s="19" t="s">
        <v>177</v>
      </c>
      <c r="AD2885" s="19" t="s">
        <v>1803</v>
      </c>
      <c r="AE2885" s="19" t="s">
        <v>1804</v>
      </c>
      <c r="AF2885" s="19" t="s">
        <v>1592</v>
      </c>
      <c r="AG2885" s="19" t="s">
        <v>1805</v>
      </c>
      <c r="AH2885" s="19" t="s">
        <v>1499</v>
      </c>
      <c r="AI2885" s="19" t="s">
        <v>1500</v>
      </c>
      <c r="AJ2885" s="45">
        <v>0</v>
      </c>
      <c r="AK2885" s="45">
        <v>0</v>
      </c>
      <c r="AL2885" s="19" t="s">
        <v>1501</v>
      </c>
      <c r="AM2885" s="46">
        <v>19142.120999999999</v>
      </c>
      <c r="AN2885" s="46">
        <v>10012.120999999999</v>
      </c>
      <c r="AO2885" s="46">
        <v>9130</v>
      </c>
      <c r="AP2885" s="45">
        <v>116</v>
      </c>
      <c r="AQ2885" s="45"/>
      <c r="AR2885" s="45" t="str">
        <f>IFERROR(VLOOKUP(AB2885,'Pedidos marco'!$A$1:$D$10000,4,0)," ")</f>
        <v xml:space="preserve"> </v>
      </c>
      <c r="AS2885" s="45">
        <f t="shared" si="315"/>
        <v>18</v>
      </c>
      <c r="AT2885" s="45" t="str">
        <f t="shared" si="316"/>
        <v>18</v>
      </c>
      <c r="AU2885" s="47">
        <v>10</v>
      </c>
      <c r="AV2885" s="19" t="str">
        <f t="shared" si="317"/>
        <v>04 April</v>
      </c>
      <c r="AW2885" s="19">
        <f t="shared" si="318"/>
        <v>0.57999999999999996</v>
      </c>
      <c r="AX2885" s="19">
        <f t="shared" si="319"/>
        <v>11.6</v>
      </c>
      <c r="AY2885" s="19" t="e">
        <f>VLOOKUP(AG2885,Cías!$A$1:$E$10000,5,0)</f>
        <v>#N/A</v>
      </c>
      <c r="AZ2885" s="19" t="str">
        <f t="shared" si="320"/>
        <v>1013478</v>
      </c>
      <c r="BA2885" s="19" t="str">
        <f t="shared" si="321"/>
        <v>LANDAZURI CORDOVA IVAN OSWALDO</v>
      </c>
      <c r="BB2885" s="19" t="e">
        <f>VLOOKUP(AG2885,Cías!$A$1:$E$10000,3,0)</f>
        <v>#N/A</v>
      </c>
      <c r="BC2885" s="19"/>
      <c r="BD2885" s="19"/>
      <c r="BE2885" s="19"/>
      <c r="BF2885" s="19"/>
      <c r="BG2885" s="19"/>
      <c r="BH2885" s="19"/>
      <c r="BI2885" s="19"/>
      <c r="BJ2885" s="19"/>
    </row>
    <row r="2886" spans="1:62" ht="15" x14ac:dyDescent="0.2">
      <c r="A2886" s="19" t="s">
        <v>23050</v>
      </c>
      <c r="B2886" s="19" t="s">
        <v>1479</v>
      </c>
      <c r="C2886" s="43">
        <v>44669</v>
      </c>
      <c r="D2886" s="44">
        <v>0.66597222222221997</v>
      </c>
      <c r="E2886" s="19" t="s">
        <v>23057</v>
      </c>
      <c r="F2886" s="19" t="s">
        <v>23058</v>
      </c>
      <c r="G2886" s="19" t="s">
        <v>23059</v>
      </c>
      <c r="H2886" s="45">
        <v>3077.4</v>
      </c>
      <c r="I2886" s="45">
        <v>3450.4</v>
      </c>
      <c r="J2886" s="19" t="s">
        <v>1560</v>
      </c>
      <c r="K2886" s="19" t="s">
        <v>23060</v>
      </c>
      <c r="L2886" s="19" t="s">
        <v>23061</v>
      </c>
      <c r="M2886" s="19" t="s">
        <v>23062</v>
      </c>
      <c r="N2886" s="19" t="s">
        <v>23050</v>
      </c>
      <c r="O2886" s="19" t="s">
        <v>367</v>
      </c>
      <c r="P2886" s="19" t="s">
        <v>368</v>
      </c>
      <c r="Q2886" s="46">
        <v>460</v>
      </c>
      <c r="R2886" s="19" t="s">
        <v>1544</v>
      </c>
      <c r="S2886" s="19" t="s">
        <v>1795</v>
      </c>
      <c r="T2886" s="19" t="s">
        <v>177</v>
      </c>
      <c r="U2886" s="19" t="s">
        <v>1796</v>
      </c>
      <c r="V2886" s="19" t="s">
        <v>1797</v>
      </c>
      <c r="W2886" s="19" t="s">
        <v>1798</v>
      </c>
      <c r="X2886" s="19" t="s">
        <v>1799</v>
      </c>
      <c r="Y2886" s="19" t="s">
        <v>1800</v>
      </c>
      <c r="Z2886" s="19" t="s">
        <v>1801</v>
      </c>
      <c r="AA2886" s="46">
        <v>159</v>
      </c>
      <c r="AB2886" s="19" t="s">
        <v>1802</v>
      </c>
      <c r="AC2886" s="19" t="s">
        <v>177</v>
      </c>
      <c r="AD2886" s="19" t="s">
        <v>1803</v>
      </c>
      <c r="AE2886" s="19" t="s">
        <v>1804</v>
      </c>
      <c r="AF2886" s="19" t="s">
        <v>1592</v>
      </c>
      <c r="AG2886" s="19" t="s">
        <v>1805</v>
      </c>
      <c r="AH2886" s="19" t="s">
        <v>1499</v>
      </c>
      <c r="AI2886" s="19" t="s">
        <v>1500</v>
      </c>
      <c r="AJ2886" s="45">
        <v>0</v>
      </c>
      <c r="AK2886" s="45">
        <v>0</v>
      </c>
      <c r="AL2886" s="19" t="s">
        <v>1501</v>
      </c>
      <c r="AM2886" s="46">
        <v>32157.879000000001</v>
      </c>
      <c r="AN2886" s="46">
        <v>23027.879000000001</v>
      </c>
      <c r="AO2886" s="46">
        <v>9130</v>
      </c>
      <c r="AP2886" s="45">
        <v>266.8</v>
      </c>
      <c r="AQ2886" s="45"/>
      <c r="AR2886" s="45" t="str">
        <f>IFERROR(VLOOKUP(AB2886,'Pedidos marco'!$A$1:$D$10000,4,0)," ")</f>
        <v xml:space="preserve"> </v>
      </c>
      <c r="AS2886" s="45">
        <f t="shared" si="315"/>
        <v>18</v>
      </c>
      <c r="AT2886" s="45" t="str">
        <f t="shared" si="316"/>
        <v>18</v>
      </c>
      <c r="AU2886" s="47">
        <v>23</v>
      </c>
      <c r="AV2886" s="19" t="str">
        <f t="shared" si="317"/>
        <v>04 April</v>
      </c>
      <c r="AW2886" s="19">
        <f t="shared" si="318"/>
        <v>0.58000000000000007</v>
      </c>
      <c r="AX2886" s="19">
        <f t="shared" si="319"/>
        <v>11.6</v>
      </c>
      <c r="AY2886" s="19" t="e">
        <f>VLOOKUP(AG2886,Cías!$A$1:$E$10000,5,0)</f>
        <v>#N/A</v>
      </c>
      <c r="AZ2886" s="19" t="str">
        <f t="shared" si="320"/>
        <v>1013478</v>
      </c>
      <c r="BA2886" s="19" t="str">
        <f t="shared" si="321"/>
        <v>LANDAZURI CORDOVA IVAN OSWALDO</v>
      </c>
      <c r="BB2886" s="19" t="e">
        <f>VLOOKUP(AG2886,Cías!$A$1:$E$10000,3,0)</f>
        <v>#N/A</v>
      </c>
      <c r="BC2886" s="19"/>
      <c r="BD2886" s="19"/>
      <c r="BE2886" s="19"/>
      <c r="BF2886" s="19"/>
      <c r="BG2886" s="19"/>
      <c r="BH2886" s="19"/>
      <c r="BI2886" s="19"/>
      <c r="BJ2886" s="19"/>
    </row>
    <row r="2887" spans="1:62" ht="15" x14ac:dyDescent="0.2">
      <c r="A2887" s="19" t="s">
        <v>23063</v>
      </c>
      <c r="B2887" s="19" t="s">
        <v>1479</v>
      </c>
      <c r="C2887" s="43">
        <v>44669</v>
      </c>
      <c r="D2887" s="44">
        <v>0.66736111111110996</v>
      </c>
      <c r="E2887" s="19" t="s">
        <v>23064</v>
      </c>
      <c r="F2887" s="19" t="s">
        <v>23065</v>
      </c>
      <c r="G2887" s="19" t="s">
        <v>23066</v>
      </c>
      <c r="H2887" s="45">
        <v>1070.0999999999999</v>
      </c>
      <c r="I2887" s="45">
        <v>1199.8</v>
      </c>
      <c r="J2887" s="19" t="s">
        <v>1560</v>
      </c>
      <c r="K2887" s="19" t="s">
        <v>23067</v>
      </c>
      <c r="L2887" s="19" t="s">
        <v>23068</v>
      </c>
      <c r="M2887" s="19" t="s">
        <v>23069</v>
      </c>
      <c r="N2887" s="19" t="s">
        <v>23063</v>
      </c>
      <c r="O2887" s="19" t="s">
        <v>367</v>
      </c>
      <c r="P2887" s="19" t="s">
        <v>368</v>
      </c>
      <c r="Q2887" s="46">
        <v>160</v>
      </c>
      <c r="R2887" s="19" t="s">
        <v>1544</v>
      </c>
      <c r="S2887" s="19" t="s">
        <v>2566</v>
      </c>
      <c r="T2887" s="19" t="s">
        <v>2567</v>
      </c>
      <c r="U2887" s="19" t="s">
        <v>6078</v>
      </c>
      <c r="V2887" s="19" t="s">
        <v>6079</v>
      </c>
      <c r="W2887" s="19" t="s">
        <v>415</v>
      </c>
      <c r="X2887" s="19" t="s">
        <v>6080</v>
      </c>
      <c r="Y2887" s="19" t="s">
        <v>3993</v>
      </c>
      <c r="Z2887" s="19" t="s">
        <v>3994</v>
      </c>
      <c r="AA2887" s="46">
        <v>89</v>
      </c>
      <c r="AB2887" s="19" t="s">
        <v>499</v>
      </c>
      <c r="AC2887" s="19" t="s">
        <v>147</v>
      </c>
      <c r="AD2887" s="19" t="s">
        <v>5526</v>
      </c>
      <c r="AE2887" s="19" t="s">
        <v>5527</v>
      </c>
      <c r="AF2887" s="19" t="s">
        <v>1554</v>
      </c>
      <c r="AG2887" s="19" t="s">
        <v>5528</v>
      </c>
      <c r="AH2887" s="19" t="s">
        <v>1499</v>
      </c>
      <c r="AI2887" s="19" t="s">
        <v>1500</v>
      </c>
      <c r="AJ2887" s="45">
        <v>0</v>
      </c>
      <c r="AK2887" s="45">
        <v>0</v>
      </c>
      <c r="AL2887" s="19" t="s">
        <v>1501</v>
      </c>
      <c r="AM2887" s="46">
        <v>12513.333000000001</v>
      </c>
      <c r="AN2887" s="46">
        <v>8013.3329999999996</v>
      </c>
      <c r="AO2887" s="46">
        <v>4500</v>
      </c>
      <c r="AP2887" s="45">
        <v>65.599999999999994</v>
      </c>
      <c r="AQ2887" s="45"/>
      <c r="AR2887" s="45" t="str">
        <f>IFERROR(VLOOKUP(AB2887,'Pedidos marco'!$A$1:$D$10000,4,0)," ")</f>
        <v xml:space="preserve"> </v>
      </c>
      <c r="AS2887" s="45">
        <f t="shared" si="315"/>
        <v>18</v>
      </c>
      <c r="AT2887" s="45" t="str">
        <f t="shared" si="316"/>
        <v>18</v>
      </c>
      <c r="AU2887" s="47">
        <v>8</v>
      </c>
      <c r="AV2887" s="19" t="str">
        <f t="shared" si="317"/>
        <v>04 April</v>
      </c>
      <c r="AW2887" s="19">
        <f t="shared" si="318"/>
        <v>0.41</v>
      </c>
      <c r="AX2887" s="19">
        <f t="shared" si="319"/>
        <v>8.1999999999999993</v>
      </c>
      <c r="AY2887" s="19" t="e">
        <f>VLOOKUP(AG2887,Cías!$A$1:$E$10000,5,0)</f>
        <v>#N/A</v>
      </c>
      <c r="AZ2887" s="19" t="str">
        <f t="shared" si="320"/>
        <v>1024047</v>
      </c>
      <c r="BA2887" s="19" t="str">
        <f t="shared" si="321"/>
        <v>GRANDA ALMEIDA LUIS ANIBAL</v>
      </c>
      <c r="BB2887" s="19" t="e">
        <f>VLOOKUP(AG2887,Cías!$A$1:$E$10000,3,0)</f>
        <v>#N/A</v>
      </c>
      <c r="BC2887" s="19"/>
      <c r="BD2887" s="19"/>
      <c r="BE2887" s="19"/>
      <c r="BF2887" s="19"/>
      <c r="BG2887" s="19"/>
      <c r="BH2887" s="19"/>
      <c r="BI2887" s="19"/>
      <c r="BJ2887" s="19"/>
    </row>
    <row r="2888" spans="1:62" ht="15" x14ac:dyDescent="0.2">
      <c r="A2888" s="19" t="s">
        <v>23063</v>
      </c>
      <c r="B2888" s="19" t="s">
        <v>1479</v>
      </c>
      <c r="C2888" s="43">
        <v>44669</v>
      </c>
      <c r="D2888" s="44">
        <v>0.66736111111110996</v>
      </c>
      <c r="E2888" s="19" t="s">
        <v>23070</v>
      </c>
      <c r="F2888" s="19" t="s">
        <v>23071</v>
      </c>
      <c r="G2888" s="19" t="s">
        <v>23072</v>
      </c>
      <c r="H2888" s="45">
        <v>1337.63</v>
      </c>
      <c r="I2888" s="45">
        <v>1499.76</v>
      </c>
      <c r="J2888" s="19" t="s">
        <v>1560</v>
      </c>
      <c r="K2888" s="19" t="s">
        <v>23073</v>
      </c>
      <c r="L2888" s="19" t="s">
        <v>23074</v>
      </c>
      <c r="M2888" s="19" t="s">
        <v>23075</v>
      </c>
      <c r="N2888" s="19" t="s">
        <v>23063</v>
      </c>
      <c r="O2888" s="19" t="s">
        <v>367</v>
      </c>
      <c r="P2888" s="19" t="s">
        <v>368</v>
      </c>
      <c r="Q2888" s="46">
        <v>200</v>
      </c>
      <c r="R2888" s="19" t="s">
        <v>1544</v>
      </c>
      <c r="S2888" s="19" t="s">
        <v>2566</v>
      </c>
      <c r="T2888" s="19" t="s">
        <v>2567</v>
      </c>
      <c r="U2888" s="19" t="s">
        <v>23076</v>
      </c>
      <c r="V2888" s="19" t="s">
        <v>23077</v>
      </c>
      <c r="W2888" s="19" t="s">
        <v>415</v>
      </c>
      <c r="X2888" s="19" t="s">
        <v>23078</v>
      </c>
      <c r="Y2888" s="19" t="s">
        <v>4279</v>
      </c>
      <c r="Z2888" s="19" t="s">
        <v>4280</v>
      </c>
      <c r="AA2888" s="46">
        <v>87</v>
      </c>
      <c r="AB2888" s="19" t="s">
        <v>499</v>
      </c>
      <c r="AC2888" s="19" t="s">
        <v>147</v>
      </c>
      <c r="AD2888" s="19" t="s">
        <v>5526</v>
      </c>
      <c r="AE2888" s="19" t="s">
        <v>5527</v>
      </c>
      <c r="AF2888" s="19" t="s">
        <v>1554</v>
      </c>
      <c r="AG2888" s="19" t="s">
        <v>5528</v>
      </c>
      <c r="AH2888" s="19" t="s">
        <v>1499</v>
      </c>
      <c r="AI2888" s="19" t="s">
        <v>1500</v>
      </c>
      <c r="AJ2888" s="45">
        <v>0</v>
      </c>
      <c r="AK2888" s="45">
        <v>0</v>
      </c>
      <c r="AL2888" s="19" t="s">
        <v>1501</v>
      </c>
      <c r="AM2888" s="46">
        <v>14516.666999999999</v>
      </c>
      <c r="AN2888" s="46">
        <v>10016.666999999999</v>
      </c>
      <c r="AO2888" s="46">
        <v>4500</v>
      </c>
      <c r="AP2888" s="45">
        <v>76</v>
      </c>
      <c r="AQ2888" s="45"/>
      <c r="AR2888" s="45" t="str">
        <f>IFERROR(VLOOKUP(AB2888,'Pedidos marco'!$A$1:$D$10000,4,0)," ")</f>
        <v xml:space="preserve"> </v>
      </c>
      <c r="AS2888" s="45">
        <f t="shared" si="315"/>
        <v>18</v>
      </c>
      <c r="AT2888" s="45" t="str">
        <f t="shared" si="316"/>
        <v>18</v>
      </c>
      <c r="AU2888" s="47">
        <v>10</v>
      </c>
      <c r="AV2888" s="19" t="str">
        <f t="shared" si="317"/>
        <v>04 April</v>
      </c>
      <c r="AW2888" s="19">
        <f t="shared" si="318"/>
        <v>0.38</v>
      </c>
      <c r="AX2888" s="19">
        <f t="shared" si="319"/>
        <v>7.6</v>
      </c>
      <c r="AY2888" s="19" t="e">
        <f>VLOOKUP(AG2888,Cías!$A$1:$E$10000,5,0)</f>
        <v>#N/A</v>
      </c>
      <c r="AZ2888" s="19" t="str">
        <f t="shared" si="320"/>
        <v>1024047</v>
      </c>
      <c r="BA2888" s="19" t="str">
        <f t="shared" si="321"/>
        <v>GRANDA ALMEIDA LUIS ANIBAL</v>
      </c>
      <c r="BB2888" s="19" t="e">
        <f>VLOOKUP(AG2888,Cías!$A$1:$E$10000,3,0)</f>
        <v>#N/A</v>
      </c>
      <c r="BC2888" s="19"/>
      <c r="BD2888" s="19"/>
      <c r="BE2888" s="19"/>
      <c r="BF2888" s="19"/>
      <c r="BG2888" s="19"/>
      <c r="BH2888" s="19"/>
      <c r="BI2888" s="19"/>
      <c r="BJ2888" s="19"/>
    </row>
    <row r="2889" spans="1:62" ht="15" x14ac:dyDescent="0.2">
      <c r="A2889" s="19" t="s">
        <v>23079</v>
      </c>
      <c r="B2889" s="19" t="s">
        <v>1479</v>
      </c>
      <c r="C2889" s="43">
        <v>44669</v>
      </c>
      <c r="D2889" s="44">
        <v>0.67222222222221995</v>
      </c>
      <c r="E2889" s="19" t="s">
        <v>23080</v>
      </c>
      <c r="F2889" s="19" t="s">
        <v>23081</v>
      </c>
      <c r="G2889" s="19" t="s">
        <v>23082</v>
      </c>
      <c r="H2889" s="45">
        <v>4297.16</v>
      </c>
      <c r="I2889" s="45">
        <v>4818</v>
      </c>
      <c r="J2889" s="19" t="s">
        <v>2037</v>
      </c>
      <c r="K2889" s="19" t="s">
        <v>23083</v>
      </c>
      <c r="L2889" s="19" t="s">
        <v>23084</v>
      </c>
      <c r="M2889" s="19" t="s">
        <v>23085</v>
      </c>
      <c r="N2889" s="19" t="s">
        <v>23079</v>
      </c>
      <c r="O2889" s="19" t="s">
        <v>1641</v>
      </c>
      <c r="P2889" s="19" t="s">
        <v>1642</v>
      </c>
      <c r="Q2889" s="46">
        <v>660</v>
      </c>
      <c r="R2889" s="19" t="s">
        <v>1544</v>
      </c>
      <c r="S2889" s="19" t="s">
        <v>2430</v>
      </c>
      <c r="T2889" s="19" t="s">
        <v>10</v>
      </c>
      <c r="U2889" s="19" t="s">
        <v>6201</v>
      </c>
      <c r="V2889" s="19" t="s">
        <v>6202</v>
      </c>
      <c r="W2889" s="19" t="s">
        <v>2635</v>
      </c>
      <c r="X2889" s="19" t="s">
        <v>6203</v>
      </c>
      <c r="Y2889" s="19" t="s">
        <v>2637</v>
      </c>
      <c r="Z2889" s="19" t="s">
        <v>2638</v>
      </c>
      <c r="AA2889" s="46">
        <v>506</v>
      </c>
      <c r="AB2889" s="19" t="s">
        <v>431</v>
      </c>
      <c r="AC2889" s="19" t="s">
        <v>10</v>
      </c>
      <c r="AD2889" s="19" t="s">
        <v>2672</v>
      </c>
      <c r="AE2889" s="19" t="s">
        <v>1481</v>
      </c>
      <c r="AF2889" s="19" t="s">
        <v>1592</v>
      </c>
      <c r="AG2889" s="19" t="s">
        <v>2673</v>
      </c>
      <c r="AH2889" s="19" t="s">
        <v>1499</v>
      </c>
      <c r="AI2889" s="19" t="s">
        <v>1500</v>
      </c>
      <c r="AJ2889" s="45">
        <v>0</v>
      </c>
      <c r="AK2889" s="45">
        <v>0</v>
      </c>
      <c r="AL2889" s="19" t="s">
        <v>1501</v>
      </c>
      <c r="AM2889" s="46">
        <v>51330</v>
      </c>
      <c r="AN2889" s="46">
        <v>33040</v>
      </c>
      <c r="AO2889" s="46">
        <v>18290</v>
      </c>
      <c r="AP2889" s="45">
        <v>996.6</v>
      </c>
      <c r="AQ2889" s="45"/>
      <c r="AR2889" s="45" t="str">
        <f>IFERROR(VLOOKUP(AB2889,'Pedidos marco'!$A$1:$D$10000,4,0)," ")</f>
        <v xml:space="preserve"> </v>
      </c>
      <c r="AS2889" s="45">
        <f t="shared" si="315"/>
        <v>18</v>
      </c>
      <c r="AT2889" s="45" t="str">
        <f t="shared" si="316"/>
        <v>18</v>
      </c>
      <c r="AU2889" s="47">
        <v>33</v>
      </c>
      <c r="AV2889" s="19" t="str">
        <f t="shared" si="317"/>
        <v>04 April</v>
      </c>
      <c r="AW2889" s="19">
        <f t="shared" si="318"/>
        <v>1.51</v>
      </c>
      <c r="AX2889" s="19">
        <f t="shared" si="319"/>
        <v>30.2</v>
      </c>
      <c r="AY2889" s="19" t="e">
        <f>VLOOKUP(AG2889,Cías!$A$1:$E$10000,5,0)</f>
        <v>#N/A</v>
      </c>
      <c r="AZ2889" s="19" t="str">
        <f t="shared" si="320"/>
        <v>1024814</v>
      </c>
      <c r="BA2889" s="19" t="str">
        <f t="shared" si="321"/>
        <v>ALEJANDRO CEVALLOS ELIJIO GERMAN</v>
      </c>
      <c r="BB2889" s="19" t="e">
        <f>VLOOKUP(AG2889,Cías!$A$1:$E$10000,3,0)</f>
        <v>#N/A</v>
      </c>
      <c r="BC2889" s="19"/>
      <c r="BD2889" s="19"/>
      <c r="BE2889" s="19"/>
      <c r="BF2889" s="19"/>
      <c r="BG2889" s="19"/>
      <c r="BH2889" s="19"/>
      <c r="BI2889" s="19"/>
      <c r="BJ2889" s="19"/>
    </row>
    <row r="2890" spans="1:62" ht="15" x14ac:dyDescent="0.2">
      <c r="A2890" s="19" t="s">
        <v>23086</v>
      </c>
      <c r="B2890" s="19" t="s">
        <v>1479</v>
      </c>
      <c r="C2890" s="43">
        <v>44669</v>
      </c>
      <c r="D2890" s="44">
        <v>0.67708333333333004</v>
      </c>
      <c r="E2890" s="19" t="s">
        <v>23087</v>
      </c>
      <c r="F2890" s="19" t="s">
        <v>23088</v>
      </c>
      <c r="G2890" s="19" t="s">
        <v>23089</v>
      </c>
      <c r="H2890" s="45">
        <v>3144</v>
      </c>
      <c r="I2890" s="45">
        <v>3525.07</v>
      </c>
      <c r="J2890" s="19" t="s">
        <v>1560</v>
      </c>
      <c r="K2890" s="19" t="s">
        <v>23090</v>
      </c>
      <c r="L2890" s="19" t="s">
        <v>23091</v>
      </c>
      <c r="M2890" s="19" t="s">
        <v>23092</v>
      </c>
      <c r="N2890" s="19" t="s">
        <v>23086</v>
      </c>
      <c r="O2890" s="19" t="s">
        <v>1603</v>
      </c>
      <c r="P2890" s="19" t="s">
        <v>1604</v>
      </c>
      <c r="Q2890" s="46">
        <v>480</v>
      </c>
      <c r="R2890" s="19" t="s">
        <v>1544</v>
      </c>
      <c r="S2890" s="19" t="s">
        <v>2170</v>
      </c>
      <c r="T2890" s="19" t="s">
        <v>2171</v>
      </c>
      <c r="U2890" s="19" t="s">
        <v>2491</v>
      </c>
      <c r="V2890" s="19" t="s">
        <v>2492</v>
      </c>
      <c r="W2890" s="19" t="s">
        <v>2076</v>
      </c>
      <c r="X2890" s="19" t="s">
        <v>2493</v>
      </c>
      <c r="Y2890" s="19" t="s">
        <v>2078</v>
      </c>
      <c r="Z2890" s="19" t="s">
        <v>2079</v>
      </c>
      <c r="AA2890" s="46">
        <v>345</v>
      </c>
      <c r="AB2890" s="19" t="s">
        <v>484</v>
      </c>
      <c r="AC2890" s="19" t="s">
        <v>117</v>
      </c>
      <c r="AD2890" s="19" t="s">
        <v>4565</v>
      </c>
      <c r="AE2890" s="19" t="s">
        <v>4566</v>
      </c>
      <c r="AF2890" s="19" t="s">
        <v>1719</v>
      </c>
      <c r="AG2890" s="19" t="s">
        <v>4567</v>
      </c>
      <c r="AH2890" s="19" t="s">
        <v>1594</v>
      </c>
      <c r="AI2890" s="19" t="s">
        <v>1595</v>
      </c>
      <c r="AJ2890" s="45">
        <v>0.05</v>
      </c>
      <c r="AK2890" s="45">
        <v>24</v>
      </c>
      <c r="AL2890" s="19" t="s">
        <v>1501</v>
      </c>
      <c r="AM2890" s="46">
        <v>38360</v>
      </c>
      <c r="AN2890" s="46">
        <v>24020</v>
      </c>
      <c r="AO2890" s="46">
        <v>14340</v>
      </c>
      <c r="AP2890" s="45">
        <v>494.4</v>
      </c>
      <c r="AQ2890" s="45"/>
      <c r="AR2890" s="45" t="str">
        <f>IFERROR(VLOOKUP(AB2890,'Pedidos marco'!$A$1:$D$10000,4,0)," ")</f>
        <v xml:space="preserve"> </v>
      </c>
      <c r="AS2890" s="45">
        <f t="shared" si="315"/>
        <v>18</v>
      </c>
      <c r="AT2890" s="45" t="str">
        <f t="shared" si="316"/>
        <v>18</v>
      </c>
      <c r="AU2890" s="47">
        <v>24</v>
      </c>
      <c r="AV2890" s="19" t="str">
        <f t="shared" si="317"/>
        <v>04 April</v>
      </c>
      <c r="AW2890" s="19">
        <f t="shared" si="318"/>
        <v>1.03</v>
      </c>
      <c r="AX2890" s="19">
        <f t="shared" si="319"/>
        <v>20.599999999999998</v>
      </c>
      <c r="AY2890" s="19" t="e">
        <f>VLOOKUP(AG2890,Cías!$A$1:$E$10000,5,0)</f>
        <v>#N/A</v>
      </c>
      <c r="AZ2890" s="19" t="str">
        <f t="shared" si="320"/>
        <v>1014322</v>
      </c>
      <c r="BA2890" s="19" t="str">
        <f t="shared" si="321"/>
        <v>ESPARZA REVELO JORGE MARCELO</v>
      </c>
      <c r="BB2890" s="19" t="e">
        <f>VLOOKUP(AG2890,Cías!$A$1:$E$10000,3,0)</f>
        <v>#N/A</v>
      </c>
      <c r="BC2890" s="19"/>
      <c r="BD2890" s="19"/>
      <c r="BE2890" s="19"/>
      <c r="BF2890" s="19"/>
      <c r="BG2890" s="19"/>
      <c r="BH2890" s="19"/>
      <c r="BI2890" s="19"/>
      <c r="BJ2890" s="19"/>
    </row>
    <row r="2891" spans="1:62" ht="15" x14ac:dyDescent="0.2">
      <c r="A2891" s="19" t="s">
        <v>23093</v>
      </c>
      <c r="B2891" s="19" t="s">
        <v>1479</v>
      </c>
      <c r="C2891" s="43">
        <v>44669</v>
      </c>
      <c r="D2891" s="44">
        <v>0.68541666666667</v>
      </c>
      <c r="E2891" s="19" t="s">
        <v>23094</v>
      </c>
      <c r="F2891" s="19" t="s">
        <v>18217</v>
      </c>
      <c r="G2891" s="19" t="s">
        <v>18218</v>
      </c>
      <c r="H2891" s="45">
        <v>3609.14</v>
      </c>
      <c r="I2891" s="45">
        <v>4046.6</v>
      </c>
      <c r="J2891" s="19" t="s">
        <v>2037</v>
      </c>
      <c r="K2891" s="19" t="s">
        <v>18219</v>
      </c>
      <c r="L2891" s="19" t="s">
        <v>23095</v>
      </c>
      <c r="M2891" s="19" t="s">
        <v>23096</v>
      </c>
      <c r="N2891" s="19" t="s">
        <v>23093</v>
      </c>
      <c r="O2891" s="19" t="s">
        <v>371</v>
      </c>
      <c r="P2891" s="19" t="s">
        <v>372</v>
      </c>
      <c r="Q2891" s="46">
        <v>560</v>
      </c>
      <c r="R2891" s="19" t="s">
        <v>1544</v>
      </c>
      <c r="S2891" s="19" t="s">
        <v>6123</v>
      </c>
      <c r="T2891" s="19" t="s">
        <v>6124</v>
      </c>
      <c r="U2891" s="19" t="s">
        <v>6125</v>
      </c>
      <c r="V2891" s="19" t="s">
        <v>6126</v>
      </c>
      <c r="W2891" s="19" t="s">
        <v>6127</v>
      </c>
      <c r="X2891" s="19" t="s">
        <v>6128</v>
      </c>
      <c r="Y2891" s="19" t="s">
        <v>6129</v>
      </c>
      <c r="Z2891" s="19" t="s">
        <v>6130</v>
      </c>
      <c r="AA2891" s="46">
        <v>303</v>
      </c>
      <c r="AB2891" s="19" t="s">
        <v>468</v>
      </c>
      <c r="AC2891" s="19" t="s">
        <v>86</v>
      </c>
      <c r="AD2891" s="19" t="s">
        <v>6131</v>
      </c>
      <c r="AE2891" s="19" t="s">
        <v>6132</v>
      </c>
      <c r="AF2891" s="19" t="s">
        <v>1592</v>
      </c>
      <c r="AG2891" s="19" t="s">
        <v>6133</v>
      </c>
      <c r="AH2891" s="19" t="s">
        <v>1499</v>
      </c>
      <c r="AI2891" s="19" t="s">
        <v>1500</v>
      </c>
      <c r="AJ2891" s="45">
        <v>0</v>
      </c>
      <c r="AK2891" s="45">
        <v>0</v>
      </c>
      <c r="AL2891" s="19" t="s">
        <v>1501</v>
      </c>
      <c r="AM2891" s="46">
        <v>37118.75</v>
      </c>
      <c r="AN2891" s="46">
        <v>28078.75</v>
      </c>
      <c r="AO2891" s="46">
        <v>9040</v>
      </c>
      <c r="AP2891" s="45">
        <v>621.6</v>
      </c>
      <c r="AQ2891" s="45"/>
      <c r="AR2891" s="45" t="str">
        <f>IFERROR(VLOOKUP(AB2891,'Pedidos marco'!$A$1:$D$10000,4,0)," ")</f>
        <v xml:space="preserve"> </v>
      </c>
      <c r="AS2891" s="45">
        <f t="shared" si="315"/>
        <v>18</v>
      </c>
      <c r="AT2891" s="45" t="str">
        <f t="shared" si="316"/>
        <v>18</v>
      </c>
      <c r="AU2891" s="47">
        <v>28</v>
      </c>
      <c r="AV2891" s="19" t="str">
        <f t="shared" si="317"/>
        <v>04 April</v>
      </c>
      <c r="AW2891" s="19">
        <f t="shared" si="318"/>
        <v>1.1100000000000001</v>
      </c>
      <c r="AX2891" s="19">
        <f t="shared" si="319"/>
        <v>22.2</v>
      </c>
      <c r="AY2891" s="19" t="e">
        <f>VLOOKUP(AG2891,Cías!$A$1:$E$10000,5,0)</f>
        <v>#N/A</v>
      </c>
      <c r="AZ2891" s="19" t="str">
        <f t="shared" si="320"/>
        <v>1013142</v>
      </c>
      <c r="BA2891" s="19" t="str">
        <f t="shared" si="321"/>
        <v>CEVALLOS YEPEZ WILLIAM RICARDO</v>
      </c>
      <c r="BB2891" s="19" t="e">
        <f>VLOOKUP(AG2891,Cías!$A$1:$E$10000,3,0)</f>
        <v>#N/A</v>
      </c>
      <c r="BC2891" s="19"/>
      <c r="BD2891" s="19"/>
      <c r="BE2891" s="19"/>
      <c r="BF2891" s="19"/>
      <c r="BG2891" s="19"/>
      <c r="BH2891" s="19"/>
      <c r="BI2891" s="19"/>
      <c r="BJ2891" s="19"/>
    </row>
    <row r="2892" spans="1:62" ht="15" x14ac:dyDescent="0.2">
      <c r="A2892" s="19" t="s">
        <v>23093</v>
      </c>
      <c r="B2892" s="19" t="s">
        <v>1479</v>
      </c>
      <c r="C2892" s="43">
        <v>44669</v>
      </c>
      <c r="D2892" s="44">
        <v>0.68541666666667</v>
      </c>
      <c r="E2892" s="19" t="s">
        <v>23097</v>
      </c>
      <c r="F2892" s="19" t="s">
        <v>23098</v>
      </c>
      <c r="G2892" s="19" t="s">
        <v>23099</v>
      </c>
      <c r="H2892" s="45">
        <v>479.95</v>
      </c>
      <c r="I2892" s="45">
        <v>538.12</v>
      </c>
      <c r="J2892" s="19" t="s">
        <v>2037</v>
      </c>
      <c r="K2892" s="19" t="s">
        <v>23100</v>
      </c>
      <c r="L2892" s="19" t="s">
        <v>23101</v>
      </c>
      <c r="M2892" s="19" t="s">
        <v>23102</v>
      </c>
      <c r="N2892" s="19" t="s">
        <v>23093</v>
      </c>
      <c r="O2892" s="19" t="s">
        <v>369</v>
      </c>
      <c r="P2892" s="19" t="s">
        <v>370</v>
      </c>
      <c r="Q2892" s="46">
        <v>80</v>
      </c>
      <c r="R2892" s="19" t="s">
        <v>1544</v>
      </c>
      <c r="S2892" s="19" t="s">
        <v>6123</v>
      </c>
      <c r="T2892" s="19" t="s">
        <v>6124</v>
      </c>
      <c r="U2892" s="19" t="s">
        <v>18231</v>
      </c>
      <c r="V2892" s="19" t="s">
        <v>18232</v>
      </c>
      <c r="W2892" s="19" t="s">
        <v>6127</v>
      </c>
      <c r="X2892" s="19" t="s">
        <v>18233</v>
      </c>
      <c r="Y2892" s="19" t="s">
        <v>6129</v>
      </c>
      <c r="Z2892" s="19" t="s">
        <v>6130</v>
      </c>
      <c r="AA2892" s="46">
        <v>303</v>
      </c>
      <c r="AB2892" s="19" t="s">
        <v>468</v>
      </c>
      <c r="AC2892" s="19" t="s">
        <v>86</v>
      </c>
      <c r="AD2892" s="19" t="s">
        <v>6131</v>
      </c>
      <c r="AE2892" s="19" t="s">
        <v>6132</v>
      </c>
      <c r="AF2892" s="19" t="s">
        <v>1592</v>
      </c>
      <c r="AG2892" s="19" t="s">
        <v>6133</v>
      </c>
      <c r="AH2892" s="19" t="s">
        <v>1499</v>
      </c>
      <c r="AI2892" s="19" t="s">
        <v>1500</v>
      </c>
      <c r="AJ2892" s="45">
        <v>0</v>
      </c>
      <c r="AK2892" s="45">
        <v>0</v>
      </c>
      <c r="AL2892" s="19" t="s">
        <v>1501</v>
      </c>
      <c r="AM2892" s="46">
        <v>13051.25</v>
      </c>
      <c r="AN2892" s="46">
        <v>4011.25</v>
      </c>
      <c r="AO2892" s="46">
        <v>9040</v>
      </c>
      <c r="AP2892" s="45">
        <v>88.8</v>
      </c>
      <c r="AQ2892" s="45"/>
      <c r="AR2892" s="45" t="str">
        <f>IFERROR(VLOOKUP(AB2892,'Pedidos marco'!$A$1:$D$10000,4,0)," ")</f>
        <v xml:space="preserve"> </v>
      </c>
      <c r="AS2892" s="45">
        <f t="shared" si="315"/>
        <v>18</v>
      </c>
      <c r="AT2892" s="45" t="str">
        <f t="shared" si="316"/>
        <v>18</v>
      </c>
      <c r="AU2892" s="47">
        <v>4</v>
      </c>
      <c r="AV2892" s="19" t="str">
        <f t="shared" si="317"/>
        <v>04 April</v>
      </c>
      <c r="AW2892" s="19">
        <f t="shared" si="318"/>
        <v>1.1099999999999999</v>
      </c>
      <c r="AX2892" s="19">
        <f t="shared" si="319"/>
        <v>22.2</v>
      </c>
      <c r="AY2892" s="19" t="e">
        <f>VLOOKUP(AG2892,Cías!$A$1:$E$10000,5,0)</f>
        <v>#N/A</v>
      </c>
      <c r="AZ2892" s="19" t="str">
        <f t="shared" si="320"/>
        <v>1013142</v>
      </c>
      <c r="BA2892" s="19" t="str">
        <f t="shared" si="321"/>
        <v>CEVALLOS YEPEZ WILLIAM RICARDO</v>
      </c>
      <c r="BB2892" s="19" t="e">
        <f>VLOOKUP(AG2892,Cías!$A$1:$E$10000,3,0)</f>
        <v>#N/A</v>
      </c>
      <c r="BC2892" s="19"/>
      <c r="BD2892" s="19"/>
      <c r="BE2892" s="19"/>
      <c r="BF2892" s="19"/>
      <c r="BG2892" s="19"/>
      <c r="BH2892" s="19"/>
      <c r="BI2892" s="19"/>
      <c r="BJ2892" s="19"/>
    </row>
    <row r="2893" spans="1:62" ht="15" x14ac:dyDescent="0.2">
      <c r="A2893" s="19" t="s">
        <v>23103</v>
      </c>
      <c r="B2893" s="19" t="s">
        <v>1479</v>
      </c>
      <c r="C2893" s="43">
        <v>44669</v>
      </c>
      <c r="D2893" s="44">
        <v>0.68611111111111001</v>
      </c>
      <c r="E2893" s="19" t="s">
        <v>23104</v>
      </c>
      <c r="F2893" s="19" t="s">
        <v>23105</v>
      </c>
      <c r="G2893" s="19" t="s">
        <v>23106</v>
      </c>
      <c r="H2893" s="45">
        <v>2318.4</v>
      </c>
      <c r="I2893" s="45">
        <v>2599.41</v>
      </c>
      <c r="J2893" s="19" t="s">
        <v>1560</v>
      </c>
      <c r="K2893" s="19" t="s">
        <v>23107</v>
      </c>
      <c r="L2893" s="19" t="s">
        <v>23108</v>
      </c>
      <c r="M2893" s="19" t="s">
        <v>23109</v>
      </c>
      <c r="N2893" s="19" t="s">
        <v>23103</v>
      </c>
      <c r="O2893" s="19" t="s">
        <v>1641</v>
      </c>
      <c r="P2893" s="19" t="s">
        <v>1642</v>
      </c>
      <c r="Q2893" s="46">
        <v>360</v>
      </c>
      <c r="R2893" s="19" t="s">
        <v>1544</v>
      </c>
      <c r="S2893" s="19" t="s">
        <v>5284</v>
      </c>
      <c r="T2893" s="19" t="s">
        <v>5285</v>
      </c>
      <c r="U2893" s="19" t="s">
        <v>5286</v>
      </c>
      <c r="V2893" s="19" t="s">
        <v>5287</v>
      </c>
      <c r="W2893" s="19" t="s">
        <v>1492</v>
      </c>
      <c r="X2893" s="19" t="s">
        <v>5288</v>
      </c>
      <c r="Y2893" s="19" t="s">
        <v>1494</v>
      </c>
      <c r="Z2893" s="19" t="s">
        <v>1495</v>
      </c>
      <c r="AA2893" s="46">
        <v>247</v>
      </c>
      <c r="AB2893" s="19" t="s">
        <v>452</v>
      </c>
      <c r="AC2893" s="19" t="s">
        <v>50</v>
      </c>
      <c r="AD2893" s="19" t="s">
        <v>2345</v>
      </c>
      <c r="AE2893" s="19" t="s">
        <v>2346</v>
      </c>
      <c r="AF2893" s="19" t="s">
        <v>1554</v>
      </c>
      <c r="AG2893" s="19" t="s">
        <v>2347</v>
      </c>
      <c r="AH2893" s="19" t="s">
        <v>1499</v>
      </c>
      <c r="AI2893" s="19" t="s">
        <v>1500</v>
      </c>
      <c r="AJ2893" s="45">
        <v>0</v>
      </c>
      <c r="AK2893" s="45">
        <v>0</v>
      </c>
      <c r="AL2893" s="19" t="s">
        <v>1501</v>
      </c>
      <c r="AM2893" s="46">
        <v>27110</v>
      </c>
      <c r="AN2893" s="46">
        <v>18010</v>
      </c>
      <c r="AO2893" s="46">
        <v>9100</v>
      </c>
      <c r="AP2893" s="45">
        <v>302.39999999999998</v>
      </c>
      <c r="AQ2893" s="45"/>
      <c r="AR2893" s="45" t="str">
        <f>IFERROR(VLOOKUP(AB2893,'Pedidos marco'!$A$1:$D$10000,4,0)," ")</f>
        <v xml:space="preserve"> </v>
      </c>
      <c r="AS2893" s="45">
        <f t="shared" si="315"/>
        <v>18</v>
      </c>
      <c r="AT2893" s="45" t="str">
        <f t="shared" si="316"/>
        <v>18</v>
      </c>
      <c r="AU2893" s="47">
        <v>18</v>
      </c>
      <c r="AV2893" s="19" t="str">
        <f t="shared" si="317"/>
        <v>04 April</v>
      </c>
      <c r="AW2893" s="19">
        <f t="shared" si="318"/>
        <v>0.84</v>
      </c>
      <c r="AX2893" s="19">
        <f t="shared" si="319"/>
        <v>16.799999999999997</v>
      </c>
      <c r="AY2893" s="19" t="e">
        <f>VLOOKUP(AG2893,Cías!$A$1:$E$10000,5,0)</f>
        <v>#N/A</v>
      </c>
      <c r="AZ2893" s="19" t="str">
        <f t="shared" si="320"/>
        <v>1014062</v>
      </c>
      <c r="BA2893" s="19" t="str">
        <f t="shared" si="321"/>
        <v>BENALCAZAR DE LA CRUZ MILTON PATRIC</v>
      </c>
      <c r="BB2893" s="19" t="e">
        <f>VLOOKUP(AG2893,Cías!$A$1:$E$10000,3,0)</f>
        <v>#N/A</v>
      </c>
      <c r="BC2893" s="19"/>
      <c r="BD2893" s="19"/>
      <c r="BE2893" s="19"/>
      <c r="BF2893" s="19"/>
      <c r="BG2893" s="19"/>
      <c r="BH2893" s="19"/>
      <c r="BI2893" s="19"/>
      <c r="BJ2893" s="19"/>
    </row>
    <row r="2894" spans="1:62" ht="15" x14ac:dyDescent="0.2">
      <c r="A2894" s="19" t="s">
        <v>23110</v>
      </c>
      <c r="B2894" s="19" t="s">
        <v>1479</v>
      </c>
      <c r="C2894" s="43">
        <v>44669</v>
      </c>
      <c r="D2894" s="44">
        <v>0.68819444444444</v>
      </c>
      <c r="E2894" s="19" t="s">
        <v>23111</v>
      </c>
      <c r="F2894" s="19" t="s">
        <v>23112</v>
      </c>
      <c r="G2894" s="19" t="s">
        <v>23113</v>
      </c>
      <c r="H2894" s="45">
        <v>3267.05</v>
      </c>
      <c r="I2894" s="45">
        <v>3663.04</v>
      </c>
      <c r="J2894" s="19" t="s">
        <v>1560</v>
      </c>
      <c r="K2894" s="19" t="s">
        <v>23114</v>
      </c>
      <c r="L2894" s="19" t="s">
        <v>23115</v>
      </c>
      <c r="M2894" s="19" t="s">
        <v>23116</v>
      </c>
      <c r="N2894" s="19" t="s">
        <v>23110</v>
      </c>
      <c r="O2894" s="19" t="s">
        <v>1603</v>
      </c>
      <c r="P2894" s="19" t="s">
        <v>1604</v>
      </c>
      <c r="Q2894" s="46">
        <v>480</v>
      </c>
      <c r="R2894" s="19" t="s">
        <v>1544</v>
      </c>
      <c r="S2894" s="19" t="s">
        <v>4546</v>
      </c>
      <c r="T2894" s="19" t="s">
        <v>4547</v>
      </c>
      <c r="U2894" s="19" t="s">
        <v>4548</v>
      </c>
      <c r="V2894" s="19" t="s">
        <v>4549</v>
      </c>
      <c r="W2894" s="19" t="s">
        <v>3636</v>
      </c>
      <c r="X2894" s="19" t="s">
        <v>4550</v>
      </c>
      <c r="Y2894" s="19" t="s">
        <v>3638</v>
      </c>
      <c r="Z2894" s="19" t="s">
        <v>3639</v>
      </c>
      <c r="AA2894" s="46">
        <v>347</v>
      </c>
      <c r="AB2894" s="19" t="s">
        <v>438</v>
      </c>
      <c r="AC2894" s="19" t="s">
        <v>23</v>
      </c>
      <c r="AD2894" s="19" t="s">
        <v>7819</v>
      </c>
      <c r="AE2894" s="19" t="s">
        <v>7820</v>
      </c>
      <c r="AF2894" s="19" t="s">
        <v>1719</v>
      </c>
      <c r="AG2894" s="19" t="s">
        <v>7821</v>
      </c>
      <c r="AH2894" s="19" t="s">
        <v>1594</v>
      </c>
      <c r="AI2894" s="19" t="s">
        <v>1595</v>
      </c>
      <c r="AJ2894" s="45">
        <v>0.05</v>
      </c>
      <c r="AK2894" s="45">
        <v>24</v>
      </c>
      <c r="AL2894" s="19" t="s">
        <v>1501</v>
      </c>
      <c r="AM2894" s="46">
        <v>38850</v>
      </c>
      <c r="AN2894" s="46">
        <v>24020</v>
      </c>
      <c r="AO2894" s="46">
        <v>14830</v>
      </c>
      <c r="AP2894" s="45">
        <v>456</v>
      </c>
      <c r="AQ2894" s="45"/>
      <c r="AR2894" s="45" t="str">
        <f>IFERROR(VLOOKUP(AB2894,'Pedidos marco'!$A$1:$D$10000,4,0)," ")</f>
        <v xml:space="preserve"> </v>
      </c>
      <c r="AS2894" s="45">
        <f t="shared" si="315"/>
        <v>18</v>
      </c>
      <c r="AT2894" s="45" t="str">
        <f t="shared" si="316"/>
        <v>18</v>
      </c>
      <c r="AU2894" s="47">
        <v>24</v>
      </c>
      <c r="AV2894" s="19" t="str">
        <f t="shared" si="317"/>
        <v>04 April</v>
      </c>
      <c r="AW2894" s="19">
        <f t="shared" si="318"/>
        <v>0.95</v>
      </c>
      <c r="AX2894" s="19">
        <f t="shared" si="319"/>
        <v>19</v>
      </c>
      <c r="AY2894" s="19" t="e">
        <f>VLOOKUP(AG2894,Cías!$A$1:$E$10000,5,0)</f>
        <v>#N/A</v>
      </c>
      <c r="AZ2894" s="19" t="str">
        <f t="shared" si="320"/>
        <v>1013747</v>
      </c>
      <c r="BA2894" s="19" t="str">
        <f t="shared" si="321"/>
        <v>ANDINO CHICO ERLINDA MARIA</v>
      </c>
      <c r="BB2894" s="19" t="e">
        <f>VLOOKUP(AG2894,Cías!$A$1:$E$10000,3,0)</f>
        <v>#N/A</v>
      </c>
      <c r="BC2894" s="19"/>
      <c r="BD2894" s="19"/>
      <c r="BE2894" s="19"/>
      <c r="BF2894" s="19"/>
      <c r="BG2894" s="19"/>
      <c r="BH2894" s="19"/>
      <c r="BI2894" s="19"/>
      <c r="BJ2894" s="19"/>
    </row>
    <row r="2895" spans="1:62" ht="15" x14ac:dyDescent="0.2">
      <c r="A2895" s="19" t="s">
        <v>23117</v>
      </c>
      <c r="B2895" s="19" t="s">
        <v>1479</v>
      </c>
      <c r="C2895" s="43">
        <v>44669</v>
      </c>
      <c r="D2895" s="44">
        <v>0.69027777777777999</v>
      </c>
      <c r="E2895" s="19" t="s">
        <v>23118</v>
      </c>
      <c r="F2895" s="19" t="s">
        <v>23119</v>
      </c>
      <c r="G2895" s="19" t="s">
        <v>23120</v>
      </c>
      <c r="H2895" s="45">
        <v>4204.8</v>
      </c>
      <c r="I2895" s="45">
        <v>4714.45</v>
      </c>
      <c r="J2895" s="19" t="s">
        <v>1560</v>
      </c>
      <c r="K2895" s="19" t="s">
        <v>23121</v>
      </c>
      <c r="L2895" s="19" t="s">
        <v>23122</v>
      </c>
      <c r="M2895" s="19" t="s">
        <v>23123</v>
      </c>
      <c r="N2895" s="19" t="s">
        <v>23117</v>
      </c>
      <c r="O2895" s="19" t="s">
        <v>1641</v>
      </c>
      <c r="P2895" s="19" t="s">
        <v>1642</v>
      </c>
      <c r="Q2895" s="46">
        <v>640</v>
      </c>
      <c r="R2895" s="19" t="s">
        <v>1544</v>
      </c>
      <c r="S2895" s="19" t="s">
        <v>1736</v>
      </c>
      <c r="T2895" s="19" t="s">
        <v>1737</v>
      </c>
      <c r="U2895" s="19" t="s">
        <v>10790</v>
      </c>
      <c r="V2895" s="19" t="s">
        <v>10791</v>
      </c>
      <c r="W2895" s="19" t="s">
        <v>5202</v>
      </c>
      <c r="X2895" s="19" t="s">
        <v>10792</v>
      </c>
      <c r="Y2895" s="19" t="s">
        <v>5204</v>
      </c>
      <c r="Z2895" s="19" t="s">
        <v>5205</v>
      </c>
      <c r="AA2895" s="46">
        <v>355</v>
      </c>
      <c r="AB2895" s="19" t="s">
        <v>457</v>
      </c>
      <c r="AC2895" s="19" t="s">
        <v>64</v>
      </c>
      <c r="AD2895" s="19" t="s">
        <v>3930</v>
      </c>
      <c r="AE2895" s="19" t="s">
        <v>3931</v>
      </c>
      <c r="AF2895" s="19" t="s">
        <v>1592</v>
      </c>
      <c r="AG2895" s="19" t="s">
        <v>3932</v>
      </c>
      <c r="AH2895" s="19" t="s">
        <v>1499</v>
      </c>
      <c r="AI2895" s="19" t="s">
        <v>1500</v>
      </c>
      <c r="AJ2895" s="45">
        <v>0</v>
      </c>
      <c r="AK2895" s="45">
        <v>0</v>
      </c>
      <c r="AL2895" s="19" t="s">
        <v>1501</v>
      </c>
      <c r="AM2895" s="46">
        <v>49160</v>
      </c>
      <c r="AN2895" s="46">
        <v>32090</v>
      </c>
      <c r="AO2895" s="46">
        <v>17070</v>
      </c>
      <c r="AP2895" s="45">
        <v>844.8</v>
      </c>
      <c r="AQ2895" s="45"/>
      <c r="AR2895" s="45" t="str">
        <f>IFERROR(VLOOKUP(AB2895,'Pedidos marco'!$A$1:$D$10000,4,0)," ")</f>
        <v xml:space="preserve"> </v>
      </c>
      <c r="AS2895" s="45">
        <f t="shared" si="315"/>
        <v>18</v>
      </c>
      <c r="AT2895" s="45" t="str">
        <f t="shared" si="316"/>
        <v>18</v>
      </c>
      <c r="AU2895" s="47">
        <v>32</v>
      </c>
      <c r="AV2895" s="19" t="str">
        <f t="shared" si="317"/>
        <v>04 April</v>
      </c>
      <c r="AW2895" s="19">
        <f t="shared" si="318"/>
        <v>1.3199999999999998</v>
      </c>
      <c r="AX2895" s="19">
        <f t="shared" si="319"/>
        <v>26.4</v>
      </c>
      <c r="AY2895" s="19" t="e">
        <f>VLOOKUP(AG2895,Cías!$A$1:$E$10000,5,0)</f>
        <v>#N/A</v>
      </c>
      <c r="AZ2895" s="19" t="str">
        <f t="shared" si="320"/>
        <v>1013746</v>
      </c>
      <c r="BA2895" s="19" t="str">
        <f t="shared" si="321"/>
        <v>CABEZAS NARVAEZ NANCY JARDELY</v>
      </c>
      <c r="BB2895" s="19" t="e">
        <f>VLOOKUP(AG2895,Cías!$A$1:$E$10000,3,0)</f>
        <v>#N/A</v>
      </c>
      <c r="BC2895" s="19"/>
      <c r="BD2895" s="19"/>
      <c r="BE2895" s="19"/>
      <c r="BF2895" s="19"/>
      <c r="BG2895" s="19"/>
      <c r="BH2895" s="19"/>
      <c r="BI2895" s="19"/>
      <c r="BJ2895" s="19"/>
    </row>
    <row r="2896" spans="1:62" ht="15" x14ac:dyDescent="0.2">
      <c r="A2896" s="19" t="s">
        <v>23124</v>
      </c>
      <c r="B2896" s="19" t="s">
        <v>1479</v>
      </c>
      <c r="C2896" s="43">
        <v>44669</v>
      </c>
      <c r="D2896" s="44">
        <v>0.69027777777777999</v>
      </c>
      <c r="E2896" s="19" t="s">
        <v>23125</v>
      </c>
      <c r="F2896" s="19" t="s">
        <v>23126</v>
      </c>
      <c r="G2896" s="19" t="s">
        <v>23127</v>
      </c>
      <c r="H2896" s="45">
        <v>2861.19</v>
      </c>
      <c r="I2896" s="45">
        <v>3207.98</v>
      </c>
      <c r="J2896" s="19" t="s">
        <v>1560</v>
      </c>
      <c r="K2896" s="19" t="s">
        <v>23128</v>
      </c>
      <c r="L2896" s="19" t="s">
        <v>23129</v>
      </c>
      <c r="M2896" s="19" t="s">
        <v>23130</v>
      </c>
      <c r="N2896" s="19" t="s">
        <v>23124</v>
      </c>
      <c r="O2896" s="19" t="s">
        <v>1486</v>
      </c>
      <c r="P2896" s="19" t="s">
        <v>1487</v>
      </c>
      <c r="Q2896" s="46">
        <v>30.21</v>
      </c>
      <c r="R2896" s="19" t="s">
        <v>1488</v>
      </c>
      <c r="S2896" s="19" t="s">
        <v>3603</v>
      </c>
      <c r="T2896" s="19" t="s">
        <v>3604</v>
      </c>
      <c r="U2896" s="19" t="s">
        <v>3605</v>
      </c>
      <c r="V2896" s="19" t="s">
        <v>3606</v>
      </c>
      <c r="W2896" s="19" t="s">
        <v>3607</v>
      </c>
      <c r="X2896" s="19" t="s">
        <v>3608</v>
      </c>
      <c r="Y2896" s="19" t="s">
        <v>3609</v>
      </c>
      <c r="Z2896" s="19" t="s">
        <v>3610</v>
      </c>
      <c r="AA2896" s="46">
        <v>481</v>
      </c>
      <c r="AB2896" s="19" t="s">
        <v>3611</v>
      </c>
      <c r="AC2896" s="19" t="s">
        <v>2385</v>
      </c>
      <c r="AD2896" s="19" t="s">
        <v>3612</v>
      </c>
      <c r="AE2896" s="19" t="s">
        <v>3613</v>
      </c>
      <c r="AF2896" s="19" t="s">
        <v>1497</v>
      </c>
      <c r="AG2896" s="19" t="s">
        <v>3614</v>
      </c>
      <c r="AH2896" s="19" t="s">
        <v>1499</v>
      </c>
      <c r="AI2896" s="19" t="s">
        <v>1500</v>
      </c>
      <c r="AJ2896" s="45">
        <v>0</v>
      </c>
      <c r="AK2896" s="45">
        <v>0</v>
      </c>
      <c r="AL2896" s="19" t="s">
        <v>1517</v>
      </c>
      <c r="AM2896" s="46">
        <v>47770</v>
      </c>
      <c r="AN2896" s="46">
        <v>30210</v>
      </c>
      <c r="AO2896" s="46">
        <v>17560</v>
      </c>
      <c r="AP2896" s="45">
        <v>0</v>
      </c>
      <c r="AQ2896" s="45"/>
      <c r="AR2896" s="45" t="str">
        <f>IFERROR(VLOOKUP(AB2896,'Pedidos marco'!$A$1:$D$10000,4,0)," ")</f>
        <v xml:space="preserve"> </v>
      </c>
      <c r="AS2896" s="45">
        <f t="shared" si="315"/>
        <v>18</v>
      </c>
      <c r="AT2896" s="45" t="str">
        <f t="shared" si="316"/>
        <v>18</v>
      </c>
      <c r="AU2896" s="47">
        <v>30.21</v>
      </c>
      <c r="AV2896" s="19" t="str">
        <f t="shared" si="317"/>
        <v>04 April</v>
      </c>
      <c r="AW2896" s="19">
        <f t="shared" si="318"/>
        <v>0</v>
      </c>
      <c r="AX2896" s="19">
        <f t="shared" si="319"/>
        <v>0</v>
      </c>
      <c r="AY2896" s="19" t="e">
        <f>VLOOKUP(AG2896,Cías!$A$1:$E$10000,5,0)</f>
        <v>#N/A</v>
      </c>
      <c r="AZ2896" s="19" t="str">
        <f t="shared" si="320"/>
        <v>1014414</v>
      </c>
      <c r="BA2896" s="19" t="str">
        <f t="shared" si="321"/>
        <v>JEREZ ROMERO MARCO VINICIO</v>
      </c>
      <c r="BB2896" s="19" t="e">
        <f>VLOOKUP(AG2896,Cías!$A$1:$E$10000,3,0)</f>
        <v>#N/A</v>
      </c>
      <c r="BC2896" s="19"/>
      <c r="BD2896" s="19"/>
      <c r="BE2896" s="19"/>
      <c r="BF2896" s="19"/>
      <c r="BG2896" s="19"/>
      <c r="BH2896" s="19"/>
      <c r="BI2896" s="19"/>
      <c r="BJ2896" s="19"/>
    </row>
    <row r="2897" spans="1:62" ht="15" x14ac:dyDescent="0.2">
      <c r="A2897" s="19" t="s">
        <v>23131</v>
      </c>
      <c r="B2897" s="19" t="s">
        <v>1479</v>
      </c>
      <c r="C2897" s="43">
        <v>44669</v>
      </c>
      <c r="D2897" s="44">
        <v>0.69166666666666998</v>
      </c>
      <c r="E2897" s="19" t="s">
        <v>23132</v>
      </c>
      <c r="F2897" s="19" t="s">
        <v>23133</v>
      </c>
      <c r="G2897" s="19" t="s">
        <v>23134</v>
      </c>
      <c r="H2897" s="45">
        <v>2301.35</v>
      </c>
      <c r="I2897" s="45">
        <v>2580.29</v>
      </c>
      <c r="J2897" s="19" t="s">
        <v>1560</v>
      </c>
      <c r="K2897" s="19" t="s">
        <v>23135</v>
      </c>
      <c r="L2897" s="19" t="s">
        <v>23136</v>
      </c>
      <c r="M2897" s="19" t="s">
        <v>23137</v>
      </c>
      <c r="N2897" s="19" t="s">
        <v>23131</v>
      </c>
      <c r="O2897" s="19" t="s">
        <v>371</v>
      </c>
      <c r="P2897" s="19" t="s">
        <v>372</v>
      </c>
      <c r="Q2897" s="46">
        <v>360</v>
      </c>
      <c r="R2897" s="19" t="s">
        <v>1544</v>
      </c>
      <c r="S2897" s="19" t="s">
        <v>1754</v>
      </c>
      <c r="T2897" s="19" t="s">
        <v>104</v>
      </c>
      <c r="U2897" s="19" t="s">
        <v>3530</v>
      </c>
      <c r="V2897" s="19" t="s">
        <v>3531</v>
      </c>
      <c r="W2897" s="19" t="s">
        <v>1548</v>
      </c>
      <c r="X2897" s="19" t="s">
        <v>3532</v>
      </c>
      <c r="Y2897" s="19" t="s">
        <v>1684</v>
      </c>
      <c r="Z2897" s="19" t="s">
        <v>1685</v>
      </c>
      <c r="AA2897" s="46">
        <v>198</v>
      </c>
      <c r="AB2897" s="19" t="s">
        <v>480</v>
      </c>
      <c r="AC2897" s="19" t="s">
        <v>110</v>
      </c>
      <c r="AD2897" s="19" t="s">
        <v>3164</v>
      </c>
      <c r="AE2897" s="19" t="s">
        <v>1481</v>
      </c>
      <c r="AF2897" s="19" t="s">
        <v>1554</v>
      </c>
      <c r="AG2897" s="19" t="s">
        <v>3165</v>
      </c>
      <c r="AH2897" s="19" t="s">
        <v>1499</v>
      </c>
      <c r="AI2897" s="19" t="s">
        <v>1500</v>
      </c>
      <c r="AJ2897" s="45">
        <v>0</v>
      </c>
      <c r="AK2897" s="45">
        <v>0</v>
      </c>
      <c r="AL2897" s="19" t="s">
        <v>1501</v>
      </c>
      <c r="AM2897" s="46">
        <v>27350</v>
      </c>
      <c r="AN2897" s="46">
        <v>18060</v>
      </c>
      <c r="AO2897" s="46">
        <v>9290</v>
      </c>
      <c r="AP2897" s="45">
        <v>266.39999999999998</v>
      </c>
      <c r="AQ2897" s="45"/>
      <c r="AR2897" s="45" t="str">
        <f>IFERROR(VLOOKUP(AB2897,'Pedidos marco'!$A$1:$D$10000,4,0)," ")</f>
        <v xml:space="preserve"> </v>
      </c>
      <c r="AS2897" s="45">
        <f t="shared" si="315"/>
        <v>18</v>
      </c>
      <c r="AT2897" s="45" t="str">
        <f t="shared" si="316"/>
        <v>18</v>
      </c>
      <c r="AU2897" s="47">
        <v>18</v>
      </c>
      <c r="AV2897" s="19" t="str">
        <f t="shared" si="317"/>
        <v>04 April</v>
      </c>
      <c r="AW2897" s="19">
        <f t="shared" si="318"/>
        <v>0.74</v>
      </c>
      <c r="AX2897" s="19">
        <f t="shared" si="319"/>
        <v>14.799999999999999</v>
      </c>
      <c r="AY2897" s="19" t="e">
        <f>VLOOKUP(AG2897,Cías!$A$1:$E$10000,5,0)</f>
        <v>#N/A</v>
      </c>
      <c r="AZ2897" s="19" t="str">
        <f t="shared" si="320"/>
        <v>1022361</v>
      </c>
      <c r="BA2897" s="19" t="str">
        <f t="shared" si="321"/>
        <v>ESCOBAR VILLARREAL JORGE FRANCISCO</v>
      </c>
      <c r="BB2897" s="19" t="e">
        <f>VLOOKUP(AG2897,Cías!$A$1:$E$10000,3,0)</f>
        <v>#N/A</v>
      </c>
      <c r="BC2897" s="19"/>
      <c r="BD2897" s="19"/>
      <c r="BE2897" s="19"/>
      <c r="BF2897" s="19"/>
      <c r="BG2897" s="19"/>
      <c r="BH2897" s="19"/>
      <c r="BI2897" s="19"/>
      <c r="BJ2897" s="19"/>
    </row>
    <row r="2898" spans="1:62" ht="15" x14ac:dyDescent="0.2">
      <c r="A2898" s="19" t="s">
        <v>23138</v>
      </c>
      <c r="B2898" s="19" t="s">
        <v>1479</v>
      </c>
      <c r="C2898" s="43">
        <v>44669</v>
      </c>
      <c r="D2898" s="44">
        <v>0.69374999999999998</v>
      </c>
      <c r="E2898" s="19" t="s">
        <v>23139</v>
      </c>
      <c r="F2898" s="19" t="s">
        <v>23140</v>
      </c>
      <c r="G2898" s="19" t="s">
        <v>23141</v>
      </c>
      <c r="H2898" s="45">
        <v>528.79999999999995</v>
      </c>
      <c r="I2898" s="45">
        <v>592.9</v>
      </c>
      <c r="J2898" s="19" t="s">
        <v>1560</v>
      </c>
      <c r="K2898" s="19" t="s">
        <v>23142</v>
      </c>
      <c r="L2898" s="19" t="s">
        <v>23143</v>
      </c>
      <c r="M2898" s="19" t="s">
        <v>23144</v>
      </c>
      <c r="N2898" s="19" t="s">
        <v>23138</v>
      </c>
      <c r="O2898" s="19" t="s">
        <v>1641</v>
      </c>
      <c r="P2898" s="19" t="s">
        <v>1642</v>
      </c>
      <c r="Q2898" s="46">
        <v>80</v>
      </c>
      <c r="R2898" s="19" t="s">
        <v>1544</v>
      </c>
      <c r="S2898" s="19" t="s">
        <v>2430</v>
      </c>
      <c r="T2898" s="19" t="s">
        <v>10</v>
      </c>
      <c r="U2898" s="19" t="s">
        <v>23145</v>
      </c>
      <c r="V2898" s="19" t="s">
        <v>23146</v>
      </c>
      <c r="W2898" s="19" t="s">
        <v>10386</v>
      </c>
      <c r="X2898" s="19" t="s">
        <v>23147</v>
      </c>
      <c r="Y2898" s="19" t="s">
        <v>23148</v>
      </c>
      <c r="Z2898" s="19" t="s">
        <v>23149</v>
      </c>
      <c r="AA2898" s="46">
        <v>273</v>
      </c>
      <c r="AB2898" s="19" t="s">
        <v>511</v>
      </c>
      <c r="AC2898" s="19" t="s">
        <v>171</v>
      </c>
      <c r="AD2898" s="19" t="s">
        <v>2543</v>
      </c>
      <c r="AE2898" s="19" t="s">
        <v>2544</v>
      </c>
      <c r="AF2898" s="19" t="s">
        <v>1554</v>
      </c>
      <c r="AG2898" s="19" t="s">
        <v>2545</v>
      </c>
      <c r="AH2898" s="19" t="s">
        <v>1499</v>
      </c>
      <c r="AI2898" s="19" t="s">
        <v>1500</v>
      </c>
      <c r="AJ2898" s="45">
        <v>0</v>
      </c>
      <c r="AK2898" s="45">
        <v>0</v>
      </c>
      <c r="AL2898" s="19" t="s">
        <v>1501</v>
      </c>
      <c r="AM2898" s="46">
        <v>8514.4439999999995</v>
      </c>
      <c r="AN2898" s="46">
        <v>4004.444</v>
      </c>
      <c r="AO2898" s="46">
        <v>4510</v>
      </c>
      <c r="AP2898" s="45">
        <v>76</v>
      </c>
      <c r="AQ2898" s="45"/>
      <c r="AR2898" s="45" t="str">
        <f>IFERROR(VLOOKUP(AB2898,'Pedidos marco'!$A$1:$D$10000,4,0)," ")</f>
        <v xml:space="preserve"> </v>
      </c>
      <c r="AS2898" s="45">
        <f t="shared" si="315"/>
        <v>18</v>
      </c>
      <c r="AT2898" s="45" t="str">
        <f t="shared" si="316"/>
        <v>18</v>
      </c>
      <c r="AU2898" s="47">
        <v>4</v>
      </c>
      <c r="AV2898" s="19" t="str">
        <f t="shared" si="317"/>
        <v>04 April</v>
      </c>
      <c r="AW2898" s="19">
        <f t="shared" si="318"/>
        <v>0.95</v>
      </c>
      <c r="AX2898" s="19">
        <f t="shared" si="319"/>
        <v>19</v>
      </c>
      <c r="AY2898" s="19" t="e">
        <f>VLOOKUP(AG2898,Cías!$A$1:$E$10000,5,0)</f>
        <v>#N/A</v>
      </c>
      <c r="AZ2898" s="19" t="str">
        <f t="shared" si="320"/>
        <v>1014289</v>
      </c>
      <c r="BA2898" s="19" t="str">
        <f t="shared" si="321"/>
        <v>JACOME ECHEVERRIA PEDRO PAUL</v>
      </c>
      <c r="BB2898" s="19" t="e">
        <f>VLOOKUP(AG2898,Cías!$A$1:$E$10000,3,0)</f>
        <v>#N/A</v>
      </c>
      <c r="BC2898" s="19"/>
      <c r="BD2898" s="19"/>
      <c r="BE2898" s="19"/>
      <c r="BF2898" s="19"/>
      <c r="BG2898" s="19"/>
      <c r="BH2898" s="19"/>
      <c r="BI2898" s="19"/>
      <c r="BJ2898" s="19"/>
    </row>
    <row r="2899" spans="1:62" ht="15" x14ac:dyDescent="0.2">
      <c r="A2899" s="19" t="s">
        <v>23138</v>
      </c>
      <c r="B2899" s="19" t="s">
        <v>1479</v>
      </c>
      <c r="C2899" s="43">
        <v>44669</v>
      </c>
      <c r="D2899" s="44">
        <v>0.69374999999999998</v>
      </c>
      <c r="E2899" s="19" t="s">
        <v>23150</v>
      </c>
      <c r="F2899" s="19" t="s">
        <v>23151</v>
      </c>
      <c r="G2899" s="19" t="s">
        <v>23152</v>
      </c>
      <c r="H2899" s="45">
        <v>1923.6</v>
      </c>
      <c r="I2899" s="45">
        <v>2156.75</v>
      </c>
      <c r="J2899" s="19" t="s">
        <v>1560</v>
      </c>
      <c r="K2899" s="19" t="s">
        <v>23142</v>
      </c>
      <c r="L2899" s="19" t="s">
        <v>23153</v>
      </c>
      <c r="M2899" s="19" t="s">
        <v>23154</v>
      </c>
      <c r="N2899" s="19" t="s">
        <v>23138</v>
      </c>
      <c r="O2899" s="19" t="s">
        <v>1603</v>
      </c>
      <c r="P2899" s="19" t="s">
        <v>1604</v>
      </c>
      <c r="Q2899" s="46">
        <v>280</v>
      </c>
      <c r="R2899" s="19" t="s">
        <v>1544</v>
      </c>
      <c r="S2899" s="19" t="s">
        <v>2430</v>
      </c>
      <c r="T2899" s="19" t="s">
        <v>10</v>
      </c>
      <c r="U2899" s="19" t="s">
        <v>23145</v>
      </c>
      <c r="V2899" s="19" t="s">
        <v>23146</v>
      </c>
      <c r="W2899" s="19" t="s">
        <v>10386</v>
      </c>
      <c r="X2899" s="19" t="s">
        <v>23147</v>
      </c>
      <c r="Y2899" s="19" t="s">
        <v>23148</v>
      </c>
      <c r="Z2899" s="19" t="s">
        <v>23149</v>
      </c>
      <c r="AA2899" s="46">
        <v>273</v>
      </c>
      <c r="AB2899" s="19" t="s">
        <v>511</v>
      </c>
      <c r="AC2899" s="19" t="s">
        <v>171</v>
      </c>
      <c r="AD2899" s="19" t="s">
        <v>2543</v>
      </c>
      <c r="AE2899" s="19" t="s">
        <v>2544</v>
      </c>
      <c r="AF2899" s="19" t="s">
        <v>1554</v>
      </c>
      <c r="AG2899" s="19" t="s">
        <v>2545</v>
      </c>
      <c r="AH2899" s="19" t="s">
        <v>1499</v>
      </c>
      <c r="AI2899" s="19" t="s">
        <v>1500</v>
      </c>
      <c r="AJ2899" s="45">
        <v>0</v>
      </c>
      <c r="AK2899" s="45">
        <v>0</v>
      </c>
      <c r="AL2899" s="19" t="s">
        <v>1501</v>
      </c>
      <c r="AM2899" s="46">
        <v>18525.556</v>
      </c>
      <c r="AN2899" s="46">
        <v>14015.556</v>
      </c>
      <c r="AO2899" s="46">
        <v>4510</v>
      </c>
      <c r="AP2899" s="45">
        <v>266</v>
      </c>
      <c r="AQ2899" s="45"/>
      <c r="AR2899" s="45" t="str">
        <f>IFERROR(VLOOKUP(AB2899,'Pedidos marco'!$A$1:$D$10000,4,0)," ")</f>
        <v xml:space="preserve"> </v>
      </c>
      <c r="AS2899" s="45">
        <f t="shared" si="315"/>
        <v>18</v>
      </c>
      <c r="AT2899" s="45" t="str">
        <f t="shared" si="316"/>
        <v>18</v>
      </c>
      <c r="AU2899" s="47">
        <v>14</v>
      </c>
      <c r="AV2899" s="19" t="str">
        <f t="shared" si="317"/>
        <v>04 April</v>
      </c>
      <c r="AW2899" s="19">
        <f t="shared" si="318"/>
        <v>0.95</v>
      </c>
      <c r="AX2899" s="19">
        <f t="shared" si="319"/>
        <v>19</v>
      </c>
      <c r="AY2899" s="19" t="e">
        <f>VLOOKUP(AG2899,Cías!$A$1:$E$10000,5,0)</f>
        <v>#N/A</v>
      </c>
      <c r="AZ2899" s="19" t="str">
        <f t="shared" si="320"/>
        <v>1014289</v>
      </c>
      <c r="BA2899" s="19" t="str">
        <f t="shared" si="321"/>
        <v>JACOME ECHEVERRIA PEDRO PAUL</v>
      </c>
      <c r="BB2899" s="19" t="e">
        <f>VLOOKUP(AG2899,Cías!$A$1:$E$10000,3,0)</f>
        <v>#N/A</v>
      </c>
      <c r="BC2899" s="19"/>
      <c r="BD2899" s="19"/>
      <c r="BE2899" s="19"/>
      <c r="BF2899" s="19"/>
      <c r="BG2899" s="19"/>
      <c r="BH2899" s="19"/>
      <c r="BI2899" s="19"/>
      <c r="BJ2899" s="19"/>
    </row>
    <row r="2900" spans="1:62" ht="15" x14ac:dyDescent="0.2">
      <c r="A2900" s="19" t="s">
        <v>23155</v>
      </c>
      <c r="B2900" s="19" t="s">
        <v>1479</v>
      </c>
      <c r="C2900" s="43">
        <v>44669</v>
      </c>
      <c r="D2900" s="44">
        <v>0.69444444444443998</v>
      </c>
      <c r="E2900" s="19" t="s">
        <v>23156</v>
      </c>
      <c r="F2900" s="19" t="s">
        <v>23157</v>
      </c>
      <c r="G2900" s="19" t="s">
        <v>23158</v>
      </c>
      <c r="H2900" s="45">
        <v>2426.4</v>
      </c>
      <c r="I2900" s="45">
        <v>2720.5</v>
      </c>
      <c r="J2900" s="19" t="s">
        <v>1560</v>
      </c>
      <c r="K2900" s="19" t="s">
        <v>23159</v>
      </c>
      <c r="L2900" s="19" t="s">
        <v>23160</v>
      </c>
      <c r="M2900" s="19" t="s">
        <v>23161</v>
      </c>
      <c r="N2900" s="19" t="s">
        <v>23155</v>
      </c>
      <c r="O2900" s="19" t="s">
        <v>371</v>
      </c>
      <c r="P2900" s="19" t="s">
        <v>372</v>
      </c>
      <c r="Q2900" s="46">
        <v>360</v>
      </c>
      <c r="R2900" s="19" t="s">
        <v>1544</v>
      </c>
      <c r="S2900" s="19" t="s">
        <v>1736</v>
      </c>
      <c r="T2900" s="19" t="s">
        <v>1737</v>
      </c>
      <c r="U2900" s="19" t="s">
        <v>2540</v>
      </c>
      <c r="V2900" s="19" t="s">
        <v>2541</v>
      </c>
      <c r="W2900" s="19" t="s">
        <v>2464</v>
      </c>
      <c r="X2900" s="19" t="s">
        <v>2542</v>
      </c>
      <c r="Y2900" s="19" t="s">
        <v>2466</v>
      </c>
      <c r="Z2900" s="19" t="s">
        <v>2467</v>
      </c>
      <c r="AA2900" s="46">
        <v>71</v>
      </c>
      <c r="AB2900" s="19" t="s">
        <v>560</v>
      </c>
      <c r="AC2900" s="19" t="s">
        <v>273</v>
      </c>
      <c r="AD2900" s="19" t="s">
        <v>3014</v>
      </c>
      <c r="AE2900" s="19" t="s">
        <v>1481</v>
      </c>
      <c r="AF2900" s="19" t="s">
        <v>1554</v>
      </c>
      <c r="AG2900" s="19" t="s">
        <v>3015</v>
      </c>
      <c r="AH2900" s="19" t="s">
        <v>1499</v>
      </c>
      <c r="AI2900" s="19" t="s">
        <v>1500</v>
      </c>
      <c r="AJ2900" s="45">
        <v>0</v>
      </c>
      <c r="AK2900" s="45">
        <v>0</v>
      </c>
      <c r="AL2900" s="19" t="s">
        <v>1501</v>
      </c>
      <c r="AM2900" s="46">
        <v>27060</v>
      </c>
      <c r="AN2900" s="46">
        <v>18040</v>
      </c>
      <c r="AO2900" s="46">
        <v>9020</v>
      </c>
      <c r="AP2900" s="45">
        <v>136.80000000000001</v>
      </c>
      <c r="AQ2900" s="45"/>
      <c r="AR2900" s="45" t="str">
        <f>IFERROR(VLOOKUP(AB2900,'Pedidos marco'!$A$1:$D$10000,4,0)," ")</f>
        <v xml:space="preserve"> </v>
      </c>
      <c r="AS2900" s="45">
        <f t="shared" si="315"/>
        <v>18</v>
      </c>
      <c r="AT2900" s="45" t="str">
        <f t="shared" si="316"/>
        <v>18</v>
      </c>
      <c r="AU2900" s="47">
        <v>18</v>
      </c>
      <c r="AV2900" s="19" t="str">
        <f t="shared" si="317"/>
        <v>04 April</v>
      </c>
      <c r="AW2900" s="19">
        <f t="shared" si="318"/>
        <v>0.38</v>
      </c>
      <c r="AX2900" s="19">
        <f t="shared" si="319"/>
        <v>7.6000000000000005</v>
      </c>
      <c r="AY2900" s="19" t="e">
        <f>VLOOKUP(AG2900,Cías!$A$1:$E$10000,5,0)</f>
        <v>#N/A</v>
      </c>
      <c r="AZ2900" s="19" t="str">
        <f t="shared" si="320"/>
        <v>1021773</v>
      </c>
      <c r="BA2900" s="19" t="str">
        <f t="shared" si="321"/>
        <v>RUIZ LASTRA OLGER FABIAN</v>
      </c>
      <c r="BB2900" s="19" t="e">
        <f>VLOOKUP(AG2900,Cías!$A$1:$E$10000,3,0)</f>
        <v>#N/A</v>
      </c>
      <c r="BC2900" s="19"/>
      <c r="BD2900" s="19"/>
      <c r="BE2900" s="19"/>
      <c r="BF2900" s="19"/>
      <c r="BG2900" s="19"/>
      <c r="BH2900" s="19"/>
      <c r="BI2900" s="19"/>
      <c r="BJ2900" s="19"/>
    </row>
    <row r="2901" spans="1:62" ht="15" x14ac:dyDescent="0.2">
      <c r="A2901" s="19" t="s">
        <v>23162</v>
      </c>
      <c r="B2901" s="19" t="s">
        <v>1479</v>
      </c>
      <c r="C2901" s="43">
        <v>44669</v>
      </c>
      <c r="D2901" s="44">
        <v>0.69722222222221997</v>
      </c>
      <c r="E2901" s="19" t="s">
        <v>23163</v>
      </c>
      <c r="F2901" s="19" t="s">
        <v>23164</v>
      </c>
      <c r="G2901" s="19" t="s">
        <v>23165</v>
      </c>
      <c r="H2901" s="45">
        <v>545.69000000000005</v>
      </c>
      <c r="I2901" s="45">
        <v>611.83000000000004</v>
      </c>
      <c r="J2901" s="19" t="s">
        <v>1560</v>
      </c>
      <c r="K2901" s="19" t="s">
        <v>23166</v>
      </c>
      <c r="L2901" s="19" t="s">
        <v>23167</v>
      </c>
      <c r="M2901" s="19" t="s">
        <v>23168</v>
      </c>
      <c r="N2901" s="19" t="s">
        <v>23162</v>
      </c>
      <c r="O2901" s="19" t="s">
        <v>371</v>
      </c>
      <c r="P2901" s="19" t="s">
        <v>372</v>
      </c>
      <c r="Q2901" s="46">
        <v>80</v>
      </c>
      <c r="R2901" s="19" t="s">
        <v>1544</v>
      </c>
      <c r="S2901" s="19" t="s">
        <v>2616</v>
      </c>
      <c r="T2901" s="19" t="s">
        <v>236</v>
      </c>
      <c r="U2901" s="19" t="s">
        <v>3556</v>
      </c>
      <c r="V2901" s="19" t="s">
        <v>3557</v>
      </c>
      <c r="W2901" s="19" t="s">
        <v>415</v>
      </c>
      <c r="X2901" s="19" t="s">
        <v>3558</v>
      </c>
      <c r="Y2901" s="19" t="s">
        <v>3559</v>
      </c>
      <c r="Z2901" s="19" t="s">
        <v>3560</v>
      </c>
      <c r="AA2901" s="46">
        <v>67</v>
      </c>
      <c r="AB2901" s="19" t="s">
        <v>542</v>
      </c>
      <c r="AC2901" s="19" t="s">
        <v>236</v>
      </c>
      <c r="AD2901" s="19" t="s">
        <v>2622</v>
      </c>
      <c r="AE2901" s="19" t="s">
        <v>1481</v>
      </c>
      <c r="AF2901" s="19" t="s">
        <v>1554</v>
      </c>
      <c r="AG2901" s="19" t="s">
        <v>2623</v>
      </c>
      <c r="AH2901" s="19" t="s">
        <v>1499</v>
      </c>
      <c r="AI2901" s="19" t="s">
        <v>1500</v>
      </c>
      <c r="AJ2901" s="45">
        <v>0</v>
      </c>
      <c r="AK2901" s="45">
        <v>0</v>
      </c>
      <c r="AL2901" s="19" t="s">
        <v>1501</v>
      </c>
      <c r="AM2901" s="46">
        <v>8558.8889999999992</v>
      </c>
      <c r="AN2901" s="46">
        <v>4008.8890000000001</v>
      </c>
      <c r="AO2901" s="46">
        <v>4550</v>
      </c>
      <c r="AP2901" s="45">
        <v>26.4</v>
      </c>
      <c r="AQ2901" s="45"/>
      <c r="AR2901" s="45" t="str">
        <f>IFERROR(VLOOKUP(AB2901,'Pedidos marco'!$A$1:$D$10000,4,0)," ")</f>
        <v xml:space="preserve"> </v>
      </c>
      <c r="AS2901" s="45">
        <f t="shared" si="315"/>
        <v>18</v>
      </c>
      <c r="AT2901" s="45" t="str">
        <f t="shared" si="316"/>
        <v>18</v>
      </c>
      <c r="AU2901" s="47">
        <v>4</v>
      </c>
      <c r="AV2901" s="19" t="str">
        <f t="shared" si="317"/>
        <v>04 April</v>
      </c>
      <c r="AW2901" s="19">
        <f t="shared" si="318"/>
        <v>0.32999999999999996</v>
      </c>
      <c r="AX2901" s="19">
        <f t="shared" si="319"/>
        <v>6.6</v>
      </c>
      <c r="AY2901" s="19" t="e">
        <f>VLOOKUP(AG2901,Cías!$A$1:$E$10000,5,0)</f>
        <v>#N/A</v>
      </c>
      <c r="AZ2901" s="19" t="str">
        <f t="shared" si="320"/>
        <v>1021616</v>
      </c>
      <c r="BA2901" s="19" t="str">
        <f t="shared" si="321"/>
        <v>PERUGACHI SALCEDO HECTOR PATRICIO</v>
      </c>
      <c r="BB2901" s="19" t="e">
        <f>VLOOKUP(AG2901,Cías!$A$1:$E$10000,3,0)</f>
        <v>#N/A</v>
      </c>
      <c r="BC2901" s="19"/>
      <c r="BD2901" s="19"/>
      <c r="BE2901" s="19"/>
      <c r="BF2901" s="19"/>
      <c r="BG2901" s="19"/>
      <c r="BH2901" s="19"/>
      <c r="BI2901" s="19"/>
      <c r="BJ2901" s="19"/>
    </row>
    <row r="2902" spans="1:62" ht="15" x14ac:dyDescent="0.2">
      <c r="A2902" s="19" t="s">
        <v>23162</v>
      </c>
      <c r="B2902" s="19" t="s">
        <v>1479</v>
      </c>
      <c r="C2902" s="43">
        <v>44669</v>
      </c>
      <c r="D2902" s="44">
        <v>0.69722222222221997</v>
      </c>
      <c r="E2902" s="19" t="s">
        <v>23169</v>
      </c>
      <c r="F2902" s="19" t="s">
        <v>23170</v>
      </c>
      <c r="G2902" s="19" t="s">
        <v>23171</v>
      </c>
      <c r="H2902" s="45">
        <v>1901.59</v>
      </c>
      <c r="I2902" s="45">
        <v>2132.0700000000002</v>
      </c>
      <c r="J2902" s="19" t="s">
        <v>1560</v>
      </c>
      <c r="K2902" s="19" t="s">
        <v>23172</v>
      </c>
      <c r="L2902" s="19" t="s">
        <v>23173</v>
      </c>
      <c r="M2902" s="19" t="s">
        <v>23174</v>
      </c>
      <c r="N2902" s="19" t="s">
        <v>23162</v>
      </c>
      <c r="O2902" s="19" t="s">
        <v>367</v>
      </c>
      <c r="P2902" s="19" t="s">
        <v>368</v>
      </c>
      <c r="Q2902" s="46">
        <v>280</v>
      </c>
      <c r="R2902" s="19" t="s">
        <v>1544</v>
      </c>
      <c r="S2902" s="19" t="s">
        <v>2616</v>
      </c>
      <c r="T2902" s="19" t="s">
        <v>236</v>
      </c>
      <c r="U2902" s="19" t="s">
        <v>3556</v>
      </c>
      <c r="V2902" s="19" t="s">
        <v>3557</v>
      </c>
      <c r="W2902" s="19" t="s">
        <v>415</v>
      </c>
      <c r="X2902" s="19" t="s">
        <v>3558</v>
      </c>
      <c r="Y2902" s="19" t="s">
        <v>3559</v>
      </c>
      <c r="Z2902" s="19" t="s">
        <v>3560</v>
      </c>
      <c r="AA2902" s="46">
        <v>67</v>
      </c>
      <c r="AB2902" s="19" t="s">
        <v>542</v>
      </c>
      <c r="AC2902" s="19" t="s">
        <v>236</v>
      </c>
      <c r="AD2902" s="19" t="s">
        <v>2622</v>
      </c>
      <c r="AE2902" s="19" t="s">
        <v>1481</v>
      </c>
      <c r="AF2902" s="19" t="s">
        <v>1554</v>
      </c>
      <c r="AG2902" s="19" t="s">
        <v>2623</v>
      </c>
      <c r="AH2902" s="19" t="s">
        <v>1499</v>
      </c>
      <c r="AI2902" s="19" t="s">
        <v>1500</v>
      </c>
      <c r="AJ2902" s="45">
        <v>0</v>
      </c>
      <c r="AK2902" s="45">
        <v>0</v>
      </c>
      <c r="AL2902" s="19" t="s">
        <v>1501</v>
      </c>
      <c r="AM2902" s="46">
        <v>18581.111000000001</v>
      </c>
      <c r="AN2902" s="46">
        <v>14031.111000000001</v>
      </c>
      <c r="AO2902" s="46">
        <v>4550</v>
      </c>
      <c r="AP2902" s="45">
        <v>92.4</v>
      </c>
      <c r="AQ2902" s="45"/>
      <c r="AR2902" s="45" t="str">
        <f>IFERROR(VLOOKUP(AB2902,'Pedidos marco'!$A$1:$D$10000,4,0)," ")</f>
        <v xml:space="preserve"> </v>
      </c>
      <c r="AS2902" s="45">
        <f t="shared" si="315"/>
        <v>18</v>
      </c>
      <c r="AT2902" s="45" t="str">
        <f t="shared" si="316"/>
        <v>18</v>
      </c>
      <c r="AU2902" s="47">
        <v>14</v>
      </c>
      <c r="AV2902" s="19" t="str">
        <f t="shared" si="317"/>
        <v>04 April</v>
      </c>
      <c r="AW2902" s="19">
        <f t="shared" si="318"/>
        <v>0.33</v>
      </c>
      <c r="AX2902" s="19">
        <f t="shared" si="319"/>
        <v>6.6000000000000005</v>
      </c>
      <c r="AY2902" s="19" t="e">
        <f>VLOOKUP(AG2902,Cías!$A$1:$E$10000,5,0)</f>
        <v>#N/A</v>
      </c>
      <c r="AZ2902" s="19" t="str">
        <f t="shared" si="320"/>
        <v>1021616</v>
      </c>
      <c r="BA2902" s="19" t="str">
        <f t="shared" si="321"/>
        <v>PERUGACHI SALCEDO HECTOR PATRICIO</v>
      </c>
      <c r="BB2902" s="19" t="e">
        <f>VLOOKUP(AG2902,Cías!$A$1:$E$10000,3,0)</f>
        <v>#N/A</v>
      </c>
      <c r="BC2902" s="19"/>
      <c r="BD2902" s="19"/>
      <c r="BE2902" s="19"/>
      <c r="BF2902" s="19"/>
      <c r="BG2902" s="19"/>
      <c r="BH2902" s="19"/>
      <c r="BI2902" s="19"/>
      <c r="BJ2902" s="19"/>
    </row>
    <row r="2903" spans="1:62" ht="15" x14ac:dyDescent="0.2">
      <c r="A2903" s="19" t="s">
        <v>23175</v>
      </c>
      <c r="B2903" s="19" t="s">
        <v>1479</v>
      </c>
      <c r="C2903" s="43">
        <v>44669</v>
      </c>
      <c r="D2903" s="44">
        <v>0.69861111111110996</v>
      </c>
      <c r="E2903" s="19" t="s">
        <v>23176</v>
      </c>
      <c r="F2903" s="19" t="s">
        <v>23177</v>
      </c>
      <c r="G2903" s="19" t="s">
        <v>23178</v>
      </c>
      <c r="H2903" s="45">
        <v>806.12</v>
      </c>
      <c r="I2903" s="45">
        <v>903.82</v>
      </c>
      <c r="J2903" s="19" t="s">
        <v>1560</v>
      </c>
      <c r="K2903" s="19" t="s">
        <v>23179</v>
      </c>
      <c r="L2903" s="19" t="s">
        <v>23180</v>
      </c>
      <c r="M2903" s="19" t="s">
        <v>23181</v>
      </c>
      <c r="N2903" s="19" t="s">
        <v>23175</v>
      </c>
      <c r="O2903" s="19" t="s">
        <v>371</v>
      </c>
      <c r="P2903" s="19" t="s">
        <v>372</v>
      </c>
      <c r="Q2903" s="46">
        <v>120</v>
      </c>
      <c r="R2903" s="19" t="s">
        <v>1544</v>
      </c>
      <c r="S2903" s="19" t="s">
        <v>4234</v>
      </c>
      <c r="T2903" s="19" t="s">
        <v>4235</v>
      </c>
      <c r="U2903" s="19" t="s">
        <v>4236</v>
      </c>
      <c r="V2903" s="19" t="s">
        <v>4237</v>
      </c>
      <c r="W2903" s="19" t="s">
        <v>415</v>
      </c>
      <c r="X2903" s="19" t="s">
        <v>4238</v>
      </c>
      <c r="Y2903" s="19" t="s">
        <v>1980</v>
      </c>
      <c r="Z2903" s="19" t="s">
        <v>1981</v>
      </c>
      <c r="AA2903" s="46">
        <v>89</v>
      </c>
      <c r="AB2903" s="19" t="s">
        <v>582</v>
      </c>
      <c r="AC2903" s="19" t="s">
        <v>321</v>
      </c>
      <c r="AD2903" s="19" t="s">
        <v>3135</v>
      </c>
      <c r="AE2903" s="19" t="s">
        <v>3136</v>
      </c>
      <c r="AF2903" s="19" t="s">
        <v>1592</v>
      </c>
      <c r="AG2903" s="19" t="s">
        <v>3137</v>
      </c>
      <c r="AH2903" s="19" t="s">
        <v>1594</v>
      </c>
      <c r="AI2903" s="19" t="s">
        <v>1595</v>
      </c>
      <c r="AJ2903" s="45">
        <v>0.05</v>
      </c>
      <c r="AK2903" s="45">
        <v>6</v>
      </c>
      <c r="AL2903" s="19" t="s">
        <v>1501</v>
      </c>
      <c r="AM2903" s="46">
        <v>15398.75</v>
      </c>
      <c r="AN2903" s="46">
        <v>6003.75</v>
      </c>
      <c r="AO2903" s="46">
        <v>9395</v>
      </c>
      <c r="AP2903" s="45">
        <v>52.8</v>
      </c>
      <c r="AQ2903" s="45"/>
      <c r="AR2903" s="45" t="str">
        <f>IFERROR(VLOOKUP(AB2903,'Pedidos marco'!$A$1:$D$10000,4,0)," ")</f>
        <v xml:space="preserve"> </v>
      </c>
      <c r="AS2903" s="45">
        <f t="shared" si="315"/>
        <v>18</v>
      </c>
      <c r="AT2903" s="45" t="str">
        <f t="shared" si="316"/>
        <v>18</v>
      </c>
      <c r="AU2903" s="47">
        <v>6</v>
      </c>
      <c r="AV2903" s="19" t="str">
        <f t="shared" si="317"/>
        <v>04 April</v>
      </c>
      <c r="AW2903" s="19">
        <f t="shared" si="318"/>
        <v>0.44</v>
      </c>
      <c r="AX2903" s="19">
        <f t="shared" si="319"/>
        <v>8.7999999999999989</v>
      </c>
      <c r="AY2903" s="19" t="e">
        <f>VLOOKUP(AG2903,Cías!$A$1:$E$10000,5,0)</f>
        <v>#N/A</v>
      </c>
      <c r="AZ2903" s="19" t="str">
        <f t="shared" si="320"/>
        <v>1013539</v>
      </c>
      <c r="BA2903" s="19" t="str">
        <f t="shared" si="321"/>
        <v>VALENCIA BENAVIDES GUSTAVO PLUTARCO</v>
      </c>
      <c r="BB2903" s="19" t="e">
        <f>VLOOKUP(AG2903,Cías!$A$1:$E$10000,3,0)</f>
        <v>#N/A</v>
      </c>
      <c r="BC2903" s="19"/>
      <c r="BD2903" s="19"/>
      <c r="BE2903" s="19"/>
      <c r="BF2903" s="19"/>
      <c r="BG2903" s="19"/>
      <c r="BH2903" s="19"/>
      <c r="BI2903" s="19"/>
      <c r="BJ2903" s="19"/>
    </row>
    <row r="2904" spans="1:62" ht="15" x14ac:dyDescent="0.2">
      <c r="A2904" s="19" t="s">
        <v>23175</v>
      </c>
      <c r="B2904" s="19" t="s">
        <v>1479</v>
      </c>
      <c r="C2904" s="43">
        <v>44669</v>
      </c>
      <c r="D2904" s="44">
        <v>0.69861111111110996</v>
      </c>
      <c r="E2904" s="19" t="s">
        <v>23182</v>
      </c>
      <c r="F2904" s="19" t="s">
        <v>23183</v>
      </c>
      <c r="G2904" s="19" t="s">
        <v>23184</v>
      </c>
      <c r="H2904" s="45">
        <v>3477.84</v>
      </c>
      <c r="I2904" s="45">
        <v>3899.38</v>
      </c>
      <c r="J2904" s="19" t="s">
        <v>1560</v>
      </c>
      <c r="K2904" s="19" t="s">
        <v>23179</v>
      </c>
      <c r="L2904" s="19" t="s">
        <v>23185</v>
      </c>
      <c r="M2904" s="19" t="s">
        <v>23186</v>
      </c>
      <c r="N2904" s="19" t="s">
        <v>23175</v>
      </c>
      <c r="O2904" s="19" t="s">
        <v>367</v>
      </c>
      <c r="P2904" s="19" t="s">
        <v>368</v>
      </c>
      <c r="Q2904" s="46">
        <v>520</v>
      </c>
      <c r="R2904" s="19" t="s">
        <v>1544</v>
      </c>
      <c r="S2904" s="19" t="s">
        <v>4234</v>
      </c>
      <c r="T2904" s="19" t="s">
        <v>4235</v>
      </c>
      <c r="U2904" s="19" t="s">
        <v>4236</v>
      </c>
      <c r="V2904" s="19" t="s">
        <v>4237</v>
      </c>
      <c r="W2904" s="19" t="s">
        <v>415</v>
      </c>
      <c r="X2904" s="19" t="s">
        <v>4238</v>
      </c>
      <c r="Y2904" s="19" t="s">
        <v>1980</v>
      </c>
      <c r="Z2904" s="19" t="s">
        <v>1981</v>
      </c>
      <c r="AA2904" s="46">
        <v>89</v>
      </c>
      <c r="AB2904" s="19" t="s">
        <v>582</v>
      </c>
      <c r="AC2904" s="19" t="s">
        <v>321</v>
      </c>
      <c r="AD2904" s="19" t="s">
        <v>3135</v>
      </c>
      <c r="AE2904" s="19" t="s">
        <v>3136</v>
      </c>
      <c r="AF2904" s="19" t="s">
        <v>1592</v>
      </c>
      <c r="AG2904" s="19" t="s">
        <v>3137</v>
      </c>
      <c r="AH2904" s="19" t="s">
        <v>1594</v>
      </c>
      <c r="AI2904" s="19" t="s">
        <v>1595</v>
      </c>
      <c r="AJ2904" s="45">
        <v>0.05</v>
      </c>
      <c r="AK2904" s="45">
        <v>26</v>
      </c>
      <c r="AL2904" s="19" t="s">
        <v>1501</v>
      </c>
      <c r="AM2904" s="46">
        <v>35411.25</v>
      </c>
      <c r="AN2904" s="46">
        <v>26016.25</v>
      </c>
      <c r="AO2904" s="46">
        <v>9395</v>
      </c>
      <c r="AP2904" s="45">
        <v>228.8</v>
      </c>
      <c r="AQ2904" s="45"/>
      <c r="AR2904" s="45" t="str">
        <f>IFERROR(VLOOKUP(AB2904,'Pedidos marco'!$A$1:$D$10000,4,0)," ")</f>
        <v xml:space="preserve"> </v>
      </c>
      <c r="AS2904" s="45">
        <f t="shared" si="315"/>
        <v>18</v>
      </c>
      <c r="AT2904" s="45" t="str">
        <f t="shared" si="316"/>
        <v>18</v>
      </c>
      <c r="AU2904" s="47">
        <v>26</v>
      </c>
      <c r="AV2904" s="19" t="str">
        <f t="shared" si="317"/>
        <v>04 April</v>
      </c>
      <c r="AW2904" s="19">
        <f t="shared" si="318"/>
        <v>0.44</v>
      </c>
      <c r="AX2904" s="19">
        <f t="shared" si="319"/>
        <v>8.8000000000000007</v>
      </c>
      <c r="AY2904" s="19" t="e">
        <f>VLOOKUP(AG2904,Cías!$A$1:$E$10000,5,0)</f>
        <v>#N/A</v>
      </c>
      <c r="AZ2904" s="19" t="str">
        <f t="shared" si="320"/>
        <v>1013539</v>
      </c>
      <c r="BA2904" s="19" t="str">
        <f t="shared" si="321"/>
        <v>VALENCIA BENAVIDES GUSTAVO PLUTARCO</v>
      </c>
      <c r="BB2904" s="19" t="e">
        <f>VLOOKUP(AG2904,Cías!$A$1:$E$10000,3,0)</f>
        <v>#N/A</v>
      </c>
      <c r="BC2904" s="19"/>
      <c r="BD2904" s="19"/>
      <c r="BE2904" s="19"/>
      <c r="BF2904" s="19"/>
      <c r="BG2904" s="19"/>
      <c r="BH2904" s="19"/>
      <c r="BI2904" s="19"/>
      <c r="BJ2904" s="19"/>
    </row>
    <row r="2905" spans="1:62" ht="15" x14ac:dyDescent="0.2">
      <c r="A2905" s="19" t="s">
        <v>23187</v>
      </c>
      <c r="B2905" s="19" t="s">
        <v>1479</v>
      </c>
      <c r="C2905" s="43">
        <v>44669</v>
      </c>
      <c r="D2905" s="44">
        <v>0.70069444444443996</v>
      </c>
      <c r="E2905" s="19" t="s">
        <v>23188</v>
      </c>
      <c r="F2905" s="19" t="s">
        <v>23189</v>
      </c>
      <c r="G2905" s="19" t="s">
        <v>23190</v>
      </c>
      <c r="H2905" s="45">
        <v>2426.4</v>
      </c>
      <c r="I2905" s="45">
        <v>2720.5</v>
      </c>
      <c r="J2905" s="19" t="s">
        <v>1560</v>
      </c>
      <c r="K2905" s="19" t="s">
        <v>23191</v>
      </c>
      <c r="L2905" s="19" t="s">
        <v>23192</v>
      </c>
      <c r="M2905" s="19" t="s">
        <v>23193</v>
      </c>
      <c r="N2905" s="19" t="s">
        <v>23187</v>
      </c>
      <c r="O2905" s="19" t="s">
        <v>367</v>
      </c>
      <c r="P2905" s="19" t="s">
        <v>368</v>
      </c>
      <c r="Q2905" s="46">
        <v>360</v>
      </c>
      <c r="R2905" s="19" t="s">
        <v>1544</v>
      </c>
      <c r="S2905" s="19" t="s">
        <v>3053</v>
      </c>
      <c r="T2905" s="19" t="s">
        <v>3054</v>
      </c>
      <c r="U2905" s="19" t="s">
        <v>5458</v>
      </c>
      <c r="V2905" s="19" t="s">
        <v>5459</v>
      </c>
      <c r="W2905" s="19" t="s">
        <v>415</v>
      </c>
      <c r="X2905" s="19" t="s">
        <v>5460</v>
      </c>
      <c r="Y2905" s="19" t="s">
        <v>1511</v>
      </c>
      <c r="Z2905" s="19" t="s">
        <v>1512</v>
      </c>
      <c r="AA2905" s="46">
        <v>113</v>
      </c>
      <c r="AB2905" s="19" t="s">
        <v>482</v>
      </c>
      <c r="AC2905" s="19" t="s">
        <v>113</v>
      </c>
      <c r="AD2905" s="19" t="s">
        <v>5191</v>
      </c>
      <c r="AE2905" s="19" t="s">
        <v>1481</v>
      </c>
      <c r="AF2905" s="19" t="s">
        <v>1554</v>
      </c>
      <c r="AG2905" s="19" t="s">
        <v>5192</v>
      </c>
      <c r="AH2905" s="19" t="s">
        <v>1499</v>
      </c>
      <c r="AI2905" s="19" t="s">
        <v>1500</v>
      </c>
      <c r="AJ2905" s="45">
        <v>0</v>
      </c>
      <c r="AK2905" s="45">
        <v>0</v>
      </c>
      <c r="AL2905" s="19" t="s">
        <v>1501</v>
      </c>
      <c r="AM2905" s="46">
        <v>27130</v>
      </c>
      <c r="AN2905" s="46">
        <v>18020</v>
      </c>
      <c r="AO2905" s="46">
        <v>9110</v>
      </c>
      <c r="AP2905" s="45">
        <v>165.6</v>
      </c>
      <c r="AQ2905" s="45"/>
      <c r="AR2905" s="45" t="str">
        <f>IFERROR(VLOOKUP(AB2905,'Pedidos marco'!$A$1:$D$10000,4,0)," ")</f>
        <v xml:space="preserve"> </v>
      </c>
      <c r="AS2905" s="45">
        <f t="shared" si="315"/>
        <v>18</v>
      </c>
      <c r="AT2905" s="45" t="str">
        <f t="shared" si="316"/>
        <v>18</v>
      </c>
      <c r="AU2905" s="47">
        <v>18</v>
      </c>
      <c r="AV2905" s="19" t="str">
        <f t="shared" si="317"/>
        <v>04 April</v>
      </c>
      <c r="AW2905" s="19">
        <f t="shared" si="318"/>
        <v>0.45999999999999996</v>
      </c>
      <c r="AX2905" s="19">
        <f t="shared" si="319"/>
        <v>9.1999999999999993</v>
      </c>
      <c r="AY2905" s="19" t="e">
        <f>VLOOKUP(AG2905,Cías!$A$1:$E$10000,5,0)</f>
        <v>#N/A</v>
      </c>
      <c r="AZ2905" s="19" t="str">
        <f t="shared" si="320"/>
        <v>1013819</v>
      </c>
      <c r="BA2905" s="19" t="str">
        <f t="shared" si="321"/>
        <v>ESPARZA ENDARA GUIDO MAURICIO</v>
      </c>
      <c r="BB2905" s="19" t="e">
        <f>VLOOKUP(AG2905,Cías!$A$1:$E$10000,3,0)</f>
        <v>#N/A</v>
      </c>
      <c r="BC2905" s="19"/>
      <c r="BD2905" s="19"/>
      <c r="BE2905" s="19"/>
      <c r="BF2905" s="19"/>
      <c r="BG2905" s="19"/>
      <c r="BH2905" s="19"/>
      <c r="BI2905" s="19"/>
      <c r="BJ2905" s="19"/>
    </row>
    <row r="2906" spans="1:62" ht="15" x14ac:dyDescent="0.2">
      <c r="A2906" s="19" t="s">
        <v>23194</v>
      </c>
      <c r="B2906" s="19" t="s">
        <v>1479</v>
      </c>
      <c r="C2906" s="43">
        <v>44669</v>
      </c>
      <c r="D2906" s="44">
        <v>0.70416666666667005</v>
      </c>
      <c r="E2906" s="19" t="s">
        <v>23195</v>
      </c>
      <c r="F2906" s="19" t="s">
        <v>23196</v>
      </c>
      <c r="G2906" s="19" t="s">
        <v>23197</v>
      </c>
      <c r="H2906" s="45">
        <v>233.25</v>
      </c>
      <c r="I2906" s="45">
        <v>261.52</v>
      </c>
      <c r="J2906" s="19" t="s">
        <v>1560</v>
      </c>
      <c r="K2906" s="19" t="s">
        <v>23198</v>
      </c>
      <c r="L2906" s="19" t="s">
        <v>23199</v>
      </c>
      <c r="M2906" s="19" t="s">
        <v>23200</v>
      </c>
      <c r="N2906" s="19" t="s">
        <v>23194</v>
      </c>
      <c r="O2906" s="19" t="s">
        <v>369</v>
      </c>
      <c r="P2906" s="19" t="s">
        <v>370</v>
      </c>
      <c r="Q2906" s="46">
        <v>40</v>
      </c>
      <c r="R2906" s="19" t="s">
        <v>1544</v>
      </c>
      <c r="S2906" s="19" t="s">
        <v>1754</v>
      </c>
      <c r="T2906" s="19" t="s">
        <v>104</v>
      </c>
      <c r="U2906" s="19" t="s">
        <v>1755</v>
      </c>
      <c r="V2906" s="19" t="s">
        <v>1756</v>
      </c>
      <c r="W2906" s="19" t="s">
        <v>1757</v>
      </c>
      <c r="X2906" s="19" t="s">
        <v>1758</v>
      </c>
      <c r="Y2906" s="19" t="s">
        <v>1759</v>
      </c>
      <c r="Z2906" s="19" t="s">
        <v>1760</v>
      </c>
      <c r="AA2906" s="46">
        <v>218</v>
      </c>
      <c r="AB2906" s="19" t="s">
        <v>477</v>
      </c>
      <c r="AC2906" s="19" t="s">
        <v>104</v>
      </c>
      <c r="AD2906" s="19" t="s">
        <v>1761</v>
      </c>
      <c r="AE2906" s="19" t="s">
        <v>1762</v>
      </c>
      <c r="AF2906" s="19" t="s">
        <v>1592</v>
      </c>
      <c r="AG2906" s="19" t="s">
        <v>1763</v>
      </c>
      <c r="AH2906" s="19" t="s">
        <v>1499</v>
      </c>
      <c r="AI2906" s="19" t="s">
        <v>1500</v>
      </c>
      <c r="AJ2906" s="45">
        <v>0</v>
      </c>
      <c r="AK2906" s="45">
        <v>0</v>
      </c>
      <c r="AL2906" s="19" t="s">
        <v>1501</v>
      </c>
      <c r="AM2906" s="46">
        <v>11019.848</v>
      </c>
      <c r="AN2906" s="46">
        <v>2004.848</v>
      </c>
      <c r="AO2906" s="46">
        <v>9015</v>
      </c>
      <c r="AP2906" s="45">
        <v>30.4</v>
      </c>
      <c r="AQ2906" s="45"/>
      <c r="AR2906" s="45" t="str">
        <f>IFERROR(VLOOKUP(AB2906,'Pedidos marco'!$A$1:$D$10000,4,0)," ")</f>
        <v xml:space="preserve"> </v>
      </c>
      <c r="AS2906" s="45">
        <f t="shared" si="315"/>
        <v>18</v>
      </c>
      <c r="AT2906" s="45" t="str">
        <f t="shared" si="316"/>
        <v>18</v>
      </c>
      <c r="AU2906" s="47">
        <v>2</v>
      </c>
      <c r="AV2906" s="19" t="str">
        <f t="shared" si="317"/>
        <v>04 April</v>
      </c>
      <c r="AW2906" s="19">
        <f t="shared" si="318"/>
        <v>0.76</v>
      </c>
      <c r="AX2906" s="19">
        <f t="shared" si="319"/>
        <v>15.2</v>
      </c>
      <c r="AY2906" s="19" t="e">
        <f>VLOOKUP(AG2906,Cías!$A$1:$E$10000,5,0)</f>
        <v>#N/A</v>
      </c>
      <c r="AZ2906" s="19" t="str">
        <f t="shared" si="320"/>
        <v>1013863</v>
      </c>
      <c r="BA2906" s="19" t="str">
        <f t="shared" si="321"/>
        <v>DISTRIBUCIONES NARANJO</v>
      </c>
      <c r="BB2906" s="19" t="e">
        <f>VLOOKUP(AG2906,Cías!$A$1:$E$10000,3,0)</f>
        <v>#N/A</v>
      </c>
      <c r="BC2906" s="19"/>
      <c r="BD2906" s="19"/>
      <c r="BE2906" s="19"/>
      <c r="BF2906" s="19"/>
      <c r="BG2906" s="19"/>
      <c r="BH2906" s="19"/>
      <c r="BI2906" s="19"/>
      <c r="BJ2906" s="19"/>
    </row>
    <row r="2907" spans="1:62" ht="15" x14ac:dyDescent="0.2">
      <c r="A2907" s="19" t="s">
        <v>23194</v>
      </c>
      <c r="B2907" s="19" t="s">
        <v>1479</v>
      </c>
      <c r="C2907" s="43">
        <v>44669</v>
      </c>
      <c r="D2907" s="44">
        <v>0.70416666666667005</v>
      </c>
      <c r="E2907" s="19" t="s">
        <v>23201</v>
      </c>
      <c r="F2907" s="19" t="s">
        <v>23202</v>
      </c>
      <c r="G2907" s="19" t="s">
        <v>23203</v>
      </c>
      <c r="H2907" s="45">
        <v>3939.01</v>
      </c>
      <c r="I2907" s="45">
        <v>4416.4399999999996</v>
      </c>
      <c r="J2907" s="19" t="s">
        <v>1560</v>
      </c>
      <c r="K2907" s="19" t="s">
        <v>23204</v>
      </c>
      <c r="L2907" s="19" t="s">
        <v>23205</v>
      </c>
      <c r="M2907" s="19" t="s">
        <v>23206</v>
      </c>
      <c r="N2907" s="19" t="s">
        <v>23194</v>
      </c>
      <c r="O2907" s="19" t="s">
        <v>367</v>
      </c>
      <c r="P2907" s="19" t="s">
        <v>368</v>
      </c>
      <c r="Q2907" s="46">
        <v>620</v>
      </c>
      <c r="R2907" s="19" t="s">
        <v>1544</v>
      </c>
      <c r="S2907" s="19" t="s">
        <v>1754</v>
      </c>
      <c r="T2907" s="19" t="s">
        <v>104</v>
      </c>
      <c r="U2907" s="19" t="s">
        <v>1755</v>
      </c>
      <c r="V2907" s="19" t="s">
        <v>1756</v>
      </c>
      <c r="W2907" s="19" t="s">
        <v>1757</v>
      </c>
      <c r="X2907" s="19" t="s">
        <v>1758</v>
      </c>
      <c r="Y2907" s="19" t="s">
        <v>1759</v>
      </c>
      <c r="Z2907" s="19" t="s">
        <v>1760</v>
      </c>
      <c r="AA2907" s="46">
        <v>218</v>
      </c>
      <c r="AB2907" s="19" t="s">
        <v>477</v>
      </c>
      <c r="AC2907" s="19" t="s">
        <v>104</v>
      </c>
      <c r="AD2907" s="19" t="s">
        <v>1761</v>
      </c>
      <c r="AE2907" s="19" t="s">
        <v>1762</v>
      </c>
      <c r="AF2907" s="19" t="s">
        <v>1592</v>
      </c>
      <c r="AG2907" s="19" t="s">
        <v>1763</v>
      </c>
      <c r="AH2907" s="19" t="s">
        <v>1499</v>
      </c>
      <c r="AI2907" s="19" t="s">
        <v>1500</v>
      </c>
      <c r="AJ2907" s="45">
        <v>0</v>
      </c>
      <c r="AK2907" s="45">
        <v>0</v>
      </c>
      <c r="AL2907" s="19" t="s">
        <v>1501</v>
      </c>
      <c r="AM2907" s="46">
        <v>40090.152000000002</v>
      </c>
      <c r="AN2907" s="46">
        <v>31075.151999999998</v>
      </c>
      <c r="AO2907" s="46">
        <v>9015</v>
      </c>
      <c r="AP2907" s="45">
        <v>471.2</v>
      </c>
      <c r="AQ2907" s="45"/>
      <c r="AR2907" s="45" t="str">
        <f>IFERROR(VLOOKUP(AB2907,'Pedidos marco'!$A$1:$D$10000,4,0)," ")</f>
        <v xml:space="preserve"> </v>
      </c>
      <c r="AS2907" s="45">
        <f t="shared" si="315"/>
        <v>18</v>
      </c>
      <c r="AT2907" s="45" t="str">
        <f t="shared" si="316"/>
        <v>18</v>
      </c>
      <c r="AU2907" s="47">
        <v>31</v>
      </c>
      <c r="AV2907" s="19" t="str">
        <f t="shared" si="317"/>
        <v>04 April</v>
      </c>
      <c r="AW2907" s="19">
        <f t="shared" si="318"/>
        <v>0.76</v>
      </c>
      <c r="AX2907" s="19">
        <f t="shared" si="319"/>
        <v>15.2</v>
      </c>
      <c r="AY2907" s="19" t="e">
        <f>VLOOKUP(AG2907,Cías!$A$1:$E$10000,5,0)</f>
        <v>#N/A</v>
      </c>
      <c r="AZ2907" s="19" t="str">
        <f t="shared" si="320"/>
        <v>1013863</v>
      </c>
      <c r="BA2907" s="19" t="str">
        <f t="shared" si="321"/>
        <v>DISTRIBUCIONES NARANJO</v>
      </c>
      <c r="BB2907" s="19" t="e">
        <f>VLOOKUP(AG2907,Cías!$A$1:$E$10000,3,0)</f>
        <v>#N/A</v>
      </c>
      <c r="BC2907" s="19"/>
      <c r="BD2907" s="19"/>
      <c r="BE2907" s="19"/>
      <c r="BF2907" s="19"/>
      <c r="BG2907" s="19"/>
      <c r="BH2907" s="19"/>
      <c r="BI2907" s="19"/>
      <c r="BJ2907" s="19"/>
    </row>
    <row r="2908" spans="1:62" ht="15" x14ac:dyDescent="0.2">
      <c r="A2908" s="19" t="s">
        <v>23207</v>
      </c>
      <c r="B2908" s="19" t="s">
        <v>1479</v>
      </c>
      <c r="C2908" s="43">
        <v>44669</v>
      </c>
      <c r="D2908" s="44">
        <v>0.70555555555556004</v>
      </c>
      <c r="E2908" s="19" t="s">
        <v>23208</v>
      </c>
      <c r="F2908" s="19" t="s">
        <v>23209</v>
      </c>
      <c r="G2908" s="19" t="s">
        <v>23210</v>
      </c>
      <c r="H2908" s="45">
        <v>4096</v>
      </c>
      <c r="I2908" s="45">
        <v>4592.46</v>
      </c>
      <c r="J2908" s="19" t="s">
        <v>1560</v>
      </c>
      <c r="K2908" s="19" t="s">
        <v>23211</v>
      </c>
      <c r="L2908" s="19" t="s">
        <v>23212</v>
      </c>
      <c r="M2908" s="19" t="s">
        <v>23213</v>
      </c>
      <c r="N2908" s="19" t="s">
        <v>23207</v>
      </c>
      <c r="O2908" s="19" t="s">
        <v>1641</v>
      </c>
      <c r="P2908" s="19" t="s">
        <v>1642</v>
      </c>
      <c r="Q2908" s="46">
        <v>640</v>
      </c>
      <c r="R2908" s="19" t="s">
        <v>1544</v>
      </c>
      <c r="S2908" s="19" t="s">
        <v>3916</v>
      </c>
      <c r="T2908" s="19" t="s">
        <v>3917</v>
      </c>
      <c r="U2908" s="19" t="s">
        <v>3918</v>
      </c>
      <c r="V2908" s="19" t="s">
        <v>3919</v>
      </c>
      <c r="W2908" s="19" t="s">
        <v>3607</v>
      </c>
      <c r="X2908" s="19" t="s">
        <v>3920</v>
      </c>
      <c r="Y2908" s="19" t="s">
        <v>3921</v>
      </c>
      <c r="Z2908" s="19" t="s">
        <v>3922</v>
      </c>
      <c r="AA2908" s="46">
        <v>524</v>
      </c>
      <c r="AB2908" s="19" t="s">
        <v>570</v>
      </c>
      <c r="AC2908" s="19" t="s">
        <v>293</v>
      </c>
      <c r="AD2908" s="19" t="s">
        <v>6925</v>
      </c>
      <c r="AE2908" s="19" t="s">
        <v>6926</v>
      </c>
      <c r="AF2908" s="19" t="s">
        <v>1592</v>
      </c>
      <c r="AG2908" s="19" t="s">
        <v>6927</v>
      </c>
      <c r="AH2908" s="19" t="s">
        <v>1594</v>
      </c>
      <c r="AI2908" s="19" t="s">
        <v>1595</v>
      </c>
      <c r="AJ2908" s="45">
        <v>0.05</v>
      </c>
      <c r="AK2908" s="45">
        <v>32</v>
      </c>
      <c r="AL2908" s="19" t="s">
        <v>1501</v>
      </c>
      <c r="AM2908" s="46">
        <v>50620</v>
      </c>
      <c r="AN2908" s="46">
        <v>32010</v>
      </c>
      <c r="AO2908" s="46">
        <v>18610</v>
      </c>
      <c r="AP2908" s="45">
        <v>832</v>
      </c>
      <c r="AQ2908" s="45"/>
      <c r="AR2908" s="45" t="str">
        <f>IFERROR(VLOOKUP(AB2908,'Pedidos marco'!$A$1:$D$10000,4,0)," ")</f>
        <v xml:space="preserve"> </v>
      </c>
      <c r="AS2908" s="45">
        <f t="shared" si="315"/>
        <v>18</v>
      </c>
      <c r="AT2908" s="45" t="str">
        <f t="shared" si="316"/>
        <v>18</v>
      </c>
      <c r="AU2908" s="47">
        <v>32</v>
      </c>
      <c r="AV2908" s="19" t="str">
        <f t="shared" si="317"/>
        <v>04 April</v>
      </c>
      <c r="AW2908" s="19">
        <f t="shared" si="318"/>
        <v>1.3</v>
      </c>
      <c r="AX2908" s="19">
        <f t="shared" si="319"/>
        <v>26</v>
      </c>
      <c r="AY2908" s="19" t="e">
        <f>VLOOKUP(AG2908,Cías!$A$1:$E$10000,5,0)</f>
        <v>#N/A</v>
      </c>
      <c r="AZ2908" s="19" t="str">
        <f t="shared" si="320"/>
        <v>1013772</v>
      </c>
      <c r="BA2908" s="19" t="str">
        <f t="shared" si="321"/>
        <v>SIERRA HERRERA MARCELO EDUARDO</v>
      </c>
      <c r="BB2908" s="19" t="e">
        <f>VLOOKUP(AG2908,Cías!$A$1:$E$10000,3,0)</f>
        <v>#N/A</v>
      </c>
      <c r="BC2908" s="19"/>
      <c r="BD2908" s="19"/>
      <c r="BE2908" s="19"/>
      <c r="BF2908" s="19"/>
      <c r="BG2908" s="19"/>
      <c r="BH2908" s="19"/>
      <c r="BI2908" s="19"/>
      <c r="BJ2908" s="19"/>
    </row>
    <row r="2909" spans="1:62" ht="15" x14ac:dyDescent="0.2">
      <c r="A2909" s="19" t="s">
        <v>23214</v>
      </c>
      <c r="B2909" s="19" t="s">
        <v>1479</v>
      </c>
      <c r="C2909" s="43">
        <v>44669</v>
      </c>
      <c r="D2909" s="44">
        <v>0.70763888888889004</v>
      </c>
      <c r="E2909" s="19" t="s">
        <v>23215</v>
      </c>
      <c r="F2909" s="19" t="s">
        <v>23216</v>
      </c>
      <c r="G2909" s="19" t="s">
        <v>23217</v>
      </c>
      <c r="H2909" s="45">
        <v>3024</v>
      </c>
      <c r="I2909" s="45">
        <v>3390.53</v>
      </c>
      <c r="J2909" s="19" t="s">
        <v>1560</v>
      </c>
      <c r="K2909" s="19" t="s">
        <v>23218</v>
      </c>
      <c r="L2909" s="19" t="s">
        <v>23219</v>
      </c>
      <c r="M2909" s="19" t="s">
        <v>23220</v>
      </c>
      <c r="N2909" s="19" t="s">
        <v>23214</v>
      </c>
      <c r="O2909" s="19" t="s">
        <v>1641</v>
      </c>
      <c r="P2909" s="19" t="s">
        <v>1642</v>
      </c>
      <c r="Q2909" s="46">
        <v>480</v>
      </c>
      <c r="R2909" s="19" t="s">
        <v>1544</v>
      </c>
      <c r="S2909" s="19" t="s">
        <v>2170</v>
      </c>
      <c r="T2909" s="19" t="s">
        <v>2171</v>
      </c>
      <c r="U2909" s="19" t="s">
        <v>2491</v>
      </c>
      <c r="V2909" s="19" t="s">
        <v>2492</v>
      </c>
      <c r="W2909" s="19" t="s">
        <v>2076</v>
      </c>
      <c r="X2909" s="19" t="s">
        <v>2493</v>
      </c>
      <c r="Y2909" s="19" t="s">
        <v>2078</v>
      </c>
      <c r="Z2909" s="19" t="s">
        <v>2079</v>
      </c>
      <c r="AA2909" s="46">
        <v>345</v>
      </c>
      <c r="AB2909" s="19" t="s">
        <v>576</v>
      </c>
      <c r="AC2909" s="19" t="s">
        <v>305</v>
      </c>
      <c r="AD2909" s="19" t="s">
        <v>23221</v>
      </c>
      <c r="AE2909" s="19" t="s">
        <v>23222</v>
      </c>
      <c r="AF2909" s="19" t="s">
        <v>1719</v>
      </c>
      <c r="AG2909" s="19" t="s">
        <v>23223</v>
      </c>
      <c r="AH2909" s="19" t="s">
        <v>1594</v>
      </c>
      <c r="AI2909" s="19" t="s">
        <v>1595</v>
      </c>
      <c r="AJ2909" s="45">
        <v>0.05</v>
      </c>
      <c r="AK2909" s="45">
        <v>24</v>
      </c>
      <c r="AL2909" s="19" t="s">
        <v>1501</v>
      </c>
      <c r="AM2909" s="46">
        <v>39810</v>
      </c>
      <c r="AN2909" s="46">
        <v>24030</v>
      </c>
      <c r="AO2909" s="46">
        <v>15780</v>
      </c>
      <c r="AP2909" s="45">
        <v>494.4</v>
      </c>
      <c r="AQ2909" s="45"/>
      <c r="AR2909" s="45" t="str">
        <f>IFERROR(VLOOKUP(AB2909,'Pedidos marco'!$A$1:$D$10000,4,0)," ")</f>
        <v xml:space="preserve"> </v>
      </c>
      <c r="AS2909" s="45">
        <f t="shared" si="315"/>
        <v>18</v>
      </c>
      <c r="AT2909" s="45" t="str">
        <f t="shared" si="316"/>
        <v>18</v>
      </c>
      <c r="AU2909" s="47">
        <v>24</v>
      </c>
      <c r="AV2909" s="19" t="str">
        <f t="shared" si="317"/>
        <v>04 April</v>
      </c>
      <c r="AW2909" s="19">
        <f t="shared" si="318"/>
        <v>1.03</v>
      </c>
      <c r="AX2909" s="19">
        <f t="shared" si="319"/>
        <v>20.599999999999998</v>
      </c>
      <c r="AY2909" s="19" t="e">
        <f>VLOOKUP(AG2909,Cías!$A$1:$E$10000,5,0)</f>
        <v>#N/A</v>
      </c>
      <c r="AZ2909" s="19" t="str">
        <f t="shared" si="320"/>
        <v>1013583</v>
      </c>
      <c r="BA2909" s="19" t="str">
        <f t="shared" si="321"/>
        <v>TERAN SARZOSA HORSAY XAVIER</v>
      </c>
      <c r="BB2909" s="19" t="e">
        <f>VLOOKUP(AG2909,Cías!$A$1:$E$10000,3,0)</f>
        <v>#N/A</v>
      </c>
      <c r="BC2909" s="19"/>
      <c r="BD2909" s="19"/>
      <c r="BE2909" s="19"/>
      <c r="BF2909" s="19"/>
      <c r="BG2909" s="19"/>
      <c r="BH2909" s="19"/>
      <c r="BI2909" s="19"/>
      <c r="BJ2909" s="19"/>
    </row>
    <row r="2910" spans="1:62" ht="15" x14ac:dyDescent="0.2">
      <c r="A2910" s="19" t="s">
        <v>23224</v>
      </c>
      <c r="B2910" s="19" t="s">
        <v>1479</v>
      </c>
      <c r="C2910" s="43">
        <v>44669</v>
      </c>
      <c r="D2910" s="44">
        <v>0.71111111111111003</v>
      </c>
      <c r="E2910" s="19" t="s">
        <v>23225</v>
      </c>
      <c r="F2910" s="19" t="s">
        <v>23226</v>
      </c>
      <c r="G2910" s="19" t="s">
        <v>23227</v>
      </c>
      <c r="H2910" s="45">
        <v>1067.2</v>
      </c>
      <c r="I2910" s="45">
        <v>1196.55</v>
      </c>
      <c r="J2910" s="19" t="s">
        <v>1560</v>
      </c>
      <c r="K2910" s="19" t="s">
        <v>23228</v>
      </c>
      <c r="L2910" s="19" t="s">
        <v>23229</v>
      </c>
      <c r="M2910" s="19" t="s">
        <v>23230</v>
      </c>
      <c r="N2910" s="19" t="s">
        <v>23224</v>
      </c>
      <c r="O2910" s="19" t="s">
        <v>371</v>
      </c>
      <c r="P2910" s="19" t="s">
        <v>372</v>
      </c>
      <c r="Q2910" s="46">
        <v>160</v>
      </c>
      <c r="R2910" s="19" t="s">
        <v>1544</v>
      </c>
      <c r="S2910" s="19" t="s">
        <v>23231</v>
      </c>
      <c r="T2910" s="19" t="s">
        <v>23232</v>
      </c>
      <c r="U2910" s="19" t="s">
        <v>23233</v>
      </c>
      <c r="V2910" s="19" t="s">
        <v>23234</v>
      </c>
      <c r="W2910" s="19" t="s">
        <v>7245</v>
      </c>
      <c r="X2910" s="19" t="s">
        <v>23235</v>
      </c>
      <c r="Y2910" s="19" t="s">
        <v>7247</v>
      </c>
      <c r="Z2910" s="19" t="s">
        <v>7248</v>
      </c>
      <c r="AA2910" s="46">
        <v>247</v>
      </c>
      <c r="AB2910" s="19" t="s">
        <v>526</v>
      </c>
      <c r="AC2910" s="19" t="s">
        <v>204</v>
      </c>
      <c r="AD2910" s="19" t="s">
        <v>2957</v>
      </c>
      <c r="AE2910" s="19" t="s">
        <v>2958</v>
      </c>
      <c r="AF2910" s="19" t="s">
        <v>1592</v>
      </c>
      <c r="AG2910" s="19" t="s">
        <v>2959</v>
      </c>
      <c r="AH2910" s="19" t="s">
        <v>1594</v>
      </c>
      <c r="AI2910" s="19" t="s">
        <v>1595</v>
      </c>
      <c r="AJ2910" s="45">
        <v>0.05</v>
      </c>
      <c r="AK2910" s="45">
        <v>8</v>
      </c>
      <c r="AL2910" s="19" t="s">
        <v>1501</v>
      </c>
      <c r="AM2910" s="46">
        <v>16890</v>
      </c>
      <c r="AN2910" s="46">
        <v>8010</v>
      </c>
      <c r="AO2910" s="46">
        <v>8880</v>
      </c>
      <c r="AP2910" s="45">
        <v>160</v>
      </c>
      <c r="AQ2910" s="45"/>
      <c r="AR2910" s="45" t="str">
        <f>IFERROR(VLOOKUP(AB2910,'Pedidos marco'!$A$1:$D$10000,4,0)," ")</f>
        <v xml:space="preserve"> </v>
      </c>
      <c r="AS2910" s="45">
        <f t="shared" si="315"/>
        <v>18</v>
      </c>
      <c r="AT2910" s="45" t="str">
        <f t="shared" si="316"/>
        <v>18</v>
      </c>
      <c r="AU2910" s="47">
        <v>8</v>
      </c>
      <c r="AV2910" s="19" t="str">
        <f t="shared" si="317"/>
        <v>04 April</v>
      </c>
      <c r="AW2910" s="19">
        <f t="shared" si="318"/>
        <v>1</v>
      </c>
      <c r="AX2910" s="19">
        <f t="shared" si="319"/>
        <v>20</v>
      </c>
      <c r="AY2910" s="19" t="e">
        <f>VLOOKUP(AG2910,Cías!$A$1:$E$10000,5,0)</f>
        <v>#N/A</v>
      </c>
      <c r="AZ2910" s="19" t="str">
        <f t="shared" si="320"/>
        <v>1013799</v>
      </c>
      <c r="BA2910" s="19" t="str">
        <f t="shared" si="321"/>
        <v>MONTEROS REYES ROBERTH ESTEBAN</v>
      </c>
      <c r="BB2910" s="19" t="e">
        <f>VLOOKUP(AG2910,Cías!$A$1:$E$10000,3,0)</f>
        <v>#N/A</v>
      </c>
      <c r="BC2910" s="19"/>
      <c r="BD2910" s="19"/>
      <c r="BE2910" s="19"/>
      <c r="BF2910" s="19"/>
      <c r="BG2910" s="19"/>
      <c r="BH2910" s="19"/>
      <c r="BI2910" s="19"/>
      <c r="BJ2910" s="19"/>
    </row>
    <row r="2911" spans="1:62" ht="15" x14ac:dyDescent="0.2">
      <c r="A2911" s="19" t="s">
        <v>23224</v>
      </c>
      <c r="B2911" s="19" t="s">
        <v>1479</v>
      </c>
      <c r="C2911" s="43">
        <v>44669</v>
      </c>
      <c r="D2911" s="44">
        <v>0.71111111111111003</v>
      </c>
      <c r="E2911" s="19" t="s">
        <v>23236</v>
      </c>
      <c r="F2911" s="19" t="s">
        <v>23237</v>
      </c>
      <c r="G2911" s="19" t="s">
        <v>23238</v>
      </c>
      <c r="H2911" s="45">
        <v>3182.4</v>
      </c>
      <c r="I2911" s="45">
        <v>3568.13</v>
      </c>
      <c r="J2911" s="19" t="s">
        <v>1560</v>
      </c>
      <c r="K2911" s="19" t="s">
        <v>23228</v>
      </c>
      <c r="L2911" s="19" t="s">
        <v>23239</v>
      </c>
      <c r="M2911" s="19" t="s">
        <v>23240</v>
      </c>
      <c r="N2911" s="19" t="s">
        <v>23224</v>
      </c>
      <c r="O2911" s="19" t="s">
        <v>367</v>
      </c>
      <c r="P2911" s="19" t="s">
        <v>368</v>
      </c>
      <c r="Q2911" s="46">
        <v>480</v>
      </c>
      <c r="R2911" s="19" t="s">
        <v>1544</v>
      </c>
      <c r="S2911" s="19" t="s">
        <v>23231</v>
      </c>
      <c r="T2911" s="19" t="s">
        <v>23232</v>
      </c>
      <c r="U2911" s="19" t="s">
        <v>23233</v>
      </c>
      <c r="V2911" s="19" t="s">
        <v>23234</v>
      </c>
      <c r="W2911" s="19" t="s">
        <v>7245</v>
      </c>
      <c r="X2911" s="19" t="s">
        <v>23235</v>
      </c>
      <c r="Y2911" s="19" t="s">
        <v>7247</v>
      </c>
      <c r="Z2911" s="19" t="s">
        <v>7248</v>
      </c>
      <c r="AA2911" s="46">
        <v>247</v>
      </c>
      <c r="AB2911" s="19" t="s">
        <v>526</v>
      </c>
      <c r="AC2911" s="19" t="s">
        <v>204</v>
      </c>
      <c r="AD2911" s="19" t="s">
        <v>2957</v>
      </c>
      <c r="AE2911" s="19" t="s">
        <v>2958</v>
      </c>
      <c r="AF2911" s="19" t="s">
        <v>1592</v>
      </c>
      <c r="AG2911" s="19" t="s">
        <v>2959</v>
      </c>
      <c r="AH2911" s="19" t="s">
        <v>1594</v>
      </c>
      <c r="AI2911" s="19" t="s">
        <v>1595</v>
      </c>
      <c r="AJ2911" s="45">
        <v>0.05</v>
      </c>
      <c r="AK2911" s="45">
        <v>24</v>
      </c>
      <c r="AL2911" s="19" t="s">
        <v>1501</v>
      </c>
      <c r="AM2911" s="46">
        <v>32910</v>
      </c>
      <c r="AN2911" s="46">
        <v>24030</v>
      </c>
      <c r="AO2911" s="46">
        <v>8880</v>
      </c>
      <c r="AP2911" s="45">
        <v>480</v>
      </c>
      <c r="AQ2911" s="45"/>
      <c r="AR2911" s="45" t="str">
        <f>IFERROR(VLOOKUP(AB2911,'Pedidos marco'!$A$1:$D$10000,4,0)," ")</f>
        <v xml:space="preserve"> </v>
      </c>
      <c r="AS2911" s="45">
        <f t="shared" si="315"/>
        <v>18</v>
      </c>
      <c r="AT2911" s="45" t="str">
        <f t="shared" si="316"/>
        <v>18</v>
      </c>
      <c r="AU2911" s="47">
        <v>24</v>
      </c>
      <c r="AV2911" s="19" t="str">
        <f t="shared" si="317"/>
        <v>04 April</v>
      </c>
      <c r="AW2911" s="19">
        <f t="shared" si="318"/>
        <v>1</v>
      </c>
      <c r="AX2911" s="19">
        <f t="shared" si="319"/>
        <v>20</v>
      </c>
      <c r="AY2911" s="19" t="e">
        <f>VLOOKUP(AG2911,Cías!$A$1:$E$10000,5,0)</f>
        <v>#N/A</v>
      </c>
      <c r="AZ2911" s="19" t="str">
        <f t="shared" si="320"/>
        <v>1013799</v>
      </c>
      <c r="BA2911" s="19" t="str">
        <f t="shared" si="321"/>
        <v>MONTEROS REYES ROBERTH ESTEBAN</v>
      </c>
      <c r="BB2911" s="19" t="e">
        <f>VLOOKUP(AG2911,Cías!$A$1:$E$10000,3,0)</f>
        <v>#N/A</v>
      </c>
      <c r="BC2911" s="19"/>
      <c r="BD2911" s="19"/>
      <c r="BE2911" s="19"/>
      <c r="BF2911" s="19"/>
      <c r="BG2911" s="19"/>
      <c r="BH2911" s="19"/>
      <c r="BI2911" s="19"/>
      <c r="BJ2911" s="19"/>
    </row>
    <row r="2912" spans="1:62" ht="15" x14ac:dyDescent="0.2">
      <c r="A2912" s="19" t="s">
        <v>23241</v>
      </c>
      <c r="B2912" s="19" t="s">
        <v>1479</v>
      </c>
      <c r="C2912" s="43">
        <v>44669</v>
      </c>
      <c r="D2912" s="44">
        <v>0.71458333333333002</v>
      </c>
      <c r="E2912" s="19" t="s">
        <v>23242</v>
      </c>
      <c r="F2912" s="19" t="s">
        <v>23243</v>
      </c>
      <c r="G2912" s="19" t="s">
        <v>23244</v>
      </c>
      <c r="H2912" s="45">
        <v>4217.3999999999996</v>
      </c>
      <c r="I2912" s="45">
        <v>4728.58</v>
      </c>
      <c r="J2912" s="19" t="s">
        <v>1560</v>
      </c>
      <c r="K2912" s="19" t="s">
        <v>23245</v>
      </c>
      <c r="L2912" s="19" t="s">
        <v>23246</v>
      </c>
      <c r="M2912" s="19" t="s">
        <v>23247</v>
      </c>
      <c r="N2912" s="19" t="s">
        <v>23241</v>
      </c>
      <c r="O2912" s="19" t="s">
        <v>1641</v>
      </c>
      <c r="P2912" s="19" t="s">
        <v>1642</v>
      </c>
      <c r="Q2912" s="46">
        <v>660</v>
      </c>
      <c r="R2912" s="19" t="s">
        <v>1544</v>
      </c>
      <c r="S2912" s="19" t="s">
        <v>1736</v>
      </c>
      <c r="T2912" s="19" t="s">
        <v>1737</v>
      </c>
      <c r="U2912" s="19" t="s">
        <v>6459</v>
      </c>
      <c r="V2912" s="19" t="s">
        <v>6460</v>
      </c>
      <c r="W2912" s="19" t="s">
        <v>4019</v>
      </c>
      <c r="X2912" s="19" t="s">
        <v>6461</v>
      </c>
      <c r="Y2912" s="19" t="s">
        <v>4563</v>
      </c>
      <c r="Z2912" s="19" t="s">
        <v>4564</v>
      </c>
      <c r="AA2912" s="46">
        <v>278</v>
      </c>
      <c r="AB2912" s="19" t="s">
        <v>551</v>
      </c>
      <c r="AC2912" s="19" t="s">
        <v>256</v>
      </c>
      <c r="AD2912" s="19" t="s">
        <v>6859</v>
      </c>
      <c r="AE2912" s="19" t="s">
        <v>6860</v>
      </c>
      <c r="AF2912" s="19" t="s">
        <v>1592</v>
      </c>
      <c r="AG2912" s="19" t="s">
        <v>6861</v>
      </c>
      <c r="AH2912" s="19" t="s">
        <v>1499</v>
      </c>
      <c r="AI2912" s="19" t="s">
        <v>1500</v>
      </c>
      <c r="AJ2912" s="45">
        <v>0</v>
      </c>
      <c r="AK2912" s="45">
        <v>0</v>
      </c>
      <c r="AL2912" s="19" t="s">
        <v>1501</v>
      </c>
      <c r="AM2912" s="46">
        <v>49610</v>
      </c>
      <c r="AN2912" s="46">
        <v>33010</v>
      </c>
      <c r="AO2912" s="46">
        <v>16600</v>
      </c>
      <c r="AP2912" s="45">
        <v>547.79999999999995</v>
      </c>
      <c r="AQ2912" s="45"/>
      <c r="AR2912" s="45" t="str">
        <f>IFERROR(VLOOKUP(AB2912,'Pedidos marco'!$A$1:$D$10000,4,0)," ")</f>
        <v xml:space="preserve"> </v>
      </c>
      <c r="AS2912" s="45">
        <f t="shared" si="315"/>
        <v>18</v>
      </c>
      <c r="AT2912" s="45" t="str">
        <f t="shared" si="316"/>
        <v>18</v>
      </c>
      <c r="AU2912" s="47">
        <v>33</v>
      </c>
      <c r="AV2912" s="19" t="str">
        <f t="shared" si="317"/>
        <v>04 April</v>
      </c>
      <c r="AW2912" s="19">
        <f t="shared" si="318"/>
        <v>0.83</v>
      </c>
      <c r="AX2912" s="19">
        <f t="shared" si="319"/>
        <v>16.599999999999998</v>
      </c>
      <c r="AY2912" s="19" t="e">
        <f>VLOOKUP(AG2912,Cías!$A$1:$E$10000,5,0)</f>
        <v>#N/A</v>
      </c>
      <c r="AZ2912" s="19" t="str">
        <f t="shared" si="320"/>
        <v>1013556</v>
      </c>
      <c r="BA2912" s="19" t="str">
        <f t="shared" si="321"/>
        <v>RAMIREZ BAEZ FIDEL RAMIRO</v>
      </c>
      <c r="BB2912" s="19" t="e">
        <f>VLOOKUP(AG2912,Cías!$A$1:$E$10000,3,0)</f>
        <v>#N/A</v>
      </c>
      <c r="BC2912" s="19"/>
      <c r="BD2912" s="19"/>
      <c r="BE2912" s="19"/>
      <c r="BF2912" s="19"/>
      <c r="BG2912" s="19"/>
      <c r="BH2912" s="19"/>
      <c r="BI2912" s="19"/>
      <c r="BJ2912" s="19"/>
    </row>
    <row r="2913" spans="1:62" ht="15" x14ac:dyDescent="0.2">
      <c r="A2913" s="19" t="s">
        <v>23248</v>
      </c>
      <c r="B2913" s="19" t="s">
        <v>1479</v>
      </c>
      <c r="C2913" s="43">
        <v>44669</v>
      </c>
      <c r="D2913" s="44">
        <v>0.72499999999999998</v>
      </c>
      <c r="E2913" s="19" t="s">
        <v>23249</v>
      </c>
      <c r="F2913" s="19" t="s">
        <v>23250</v>
      </c>
      <c r="G2913" s="19" t="s">
        <v>23251</v>
      </c>
      <c r="H2913" s="45">
        <v>4313.6000000000004</v>
      </c>
      <c r="I2913" s="45">
        <v>4836.43</v>
      </c>
      <c r="J2913" s="19" t="s">
        <v>1560</v>
      </c>
      <c r="K2913" s="19" t="s">
        <v>23252</v>
      </c>
      <c r="L2913" s="19" t="s">
        <v>23253</v>
      </c>
      <c r="M2913" s="19" t="s">
        <v>23254</v>
      </c>
      <c r="N2913" s="19" t="s">
        <v>23248</v>
      </c>
      <c r="O2913" s="19" t="s">
        <v>367</v>
      </c>
      <c r="P2913" s="19" t="s">
        <v>368</v>
      </c>
      <c r="Q2913" s="46">
        <v>640</v>
      </c>
      <c r="R2913" s="19" t="s">
        <v>1544</v>
      </c>
      <c r="S2913" s="19" t="s">
        <v>2156</v>
      </c>
      <c r="T2913" s="19" t="s">
        <v>419</v>
      </c>
      <c r="U2913" s="19" t="s">
        <v>7338</v>
      </c>
      <c r="V2913" s="19" t="s">
        <v>419</v>
      </c>
      <c r="W2913" s="19" t="s">
        <v>415</v>
      </c>
      <c r="X2913" s="19" t="s">
        <v>7339</v>
      </c>
      <c r="Y2913" s="19" t="s">
        <v>417</v>
      </c>
      <c r="Z2913" s="19" t="s">
        <v>2159</v>
      </c>
      <c r="AA2913" s="46">
        <v>110</v>
      </c>
      <c r="AB2913" s="19" t="s">
        <v>533</v>
      </c>
      <c r="AC2913" s="19" t="s">
        <v>218</v>
      </c>
      <c r="AD2913" s="19" t="s">
        <v>7481</v>
      </c>
      <c r="AE2913" s="19" t="s">
        <v>1481</v>
      </c>
      <c r="AF2913" s="19" t="s">
        <v>1592</v>
      </c>
      <c r="AG2913" s="19" t="s">
        <v>7482</v>
      </c>
      <c r="AH2913" s="19" t="s">
        <v>1594</v>
      </c>
      <c r="AI2913" s="19" t="s">
        <v>1595</v>
      </c>
      <c r="AJ2913" s="45">
        <v>0.05</v>
      </c>
      <c r="AK2913" s="45">
        <v>32</v>
      </c>
      <c r="AL2913" s="19" t="s">
        <v>1501</v>
      </c>
      <c r="AM2913" s="46">
        <v>50200</v>
      </c>
      <c r="AN2913" s="46">
        <v>32050</v>
      </c>
      <c r="AO2913" s="46">
        <v>18150</v>
      </c>
      <c r="AP2913" s="45">
        <v>294.39999999999998</v>
      </c>
      <c r="AQ2913" s="45"/>
      <c r="AR2913" s="45" t="str">
        <f>IFERROR(VLOOKUP(AB2913,'Pedidos marco'!$A$1:$D$10000,4,0)," ")</f>
        <v xml:space="preserve"> </v>
      </c>
      <c r="AS2913" s="45">
        <f t="shared" si="315"/>
        <v>18</v>
      </c>
      <c r="AT2913" s="45" t="str">
        <f t="shared" si="316"/>
        <v>18</v>
      </c>
      <c r="AU2913" s="47">
        <v>32</v>
      </c>
      <c r="AV2913" s="19" t="str">
        <f t="shared" si="317"/>
        <v>04 April</v>
      </c>
      <c r="AW2913" s="19">
        <f t="shared" si="318"/>
        <v>0.45999999999999996</v>
      </c>
      <c r="AX2913" s="19">
        <f t="shared" si="319"/>
        <v>9.1999999999999993</v>
      </c>
      <c r="AY2913" s="19" t="e">
        <f>VLOOKUP(AG2913,Cías!$A$1:$E$10000,5,0)</f>
        <v>#N/A</v>
      </c>
      <c r="AZ2913" s="19" t="str">
        <f t="shared" si="320"/>
        <v>1023356</v>
      </c>
      <c r="BA2913" s="19" t="str">
        <f t="shared" si="321"/>
        <v>NARANJO JUAN MARCELO</v>
      </c>
      <c r="BB2913" s="19" t="e">
        <f>VLOOKUP(AG2913,Cías!$A$1:$E$10000,3,0)</f>
        <v>#N/A</v>
      </c>
      <c r="BC2913" s="19"/>
      <c r="BD2913" s="19"/>
      <c r="BE2913" s="19"/>
      <c r="BF2913" s="19"/>
      <c r="BG2913" s="19"/>
      <c r="BH2913" s="19"/>
      <c r="BI2913" s="19"/>
      <c r="BJ2913" s="19"/>
    </row>
    <row r="2914" spans="1:62" ht="15" x14ac:dyDescent="0.2">
      <c r="A2914" s="19" t="s">
        <v>23255</v>
      </c>
      <c r="B2914" s="19" t="s">
        <v>1479</v>
      </c>
      <c r="C2914" s="43">
        <v>44669</v>
      </c>
      <c r="D2914" s="44">
        <v>0.72777777777777997</v>
      </c>
      <c r="E2914" s="19" t="s">
        <v>23256</v>
      </c>
      <c r="F2914" s="19" t="s">
        <v>23257</v>
      </c>
      <c r="G2914" s="19" t="s">
        <v>23258</v>
      </c>
      <c r="H2914" s="45">
        <v>4375.8</v>
      </c>
      <c r="I2914" s="45">
        <v>4906.18</v>
      </c>
      <c r="J2914" s="19" t="s">
        <v>1560</v>
      </c>
      <c r="K2914" s="19" t="s">
        <v>23259</v>
      </c>
      <c r="L2914" s="19" t="s">
        <v>23260</v>
      </c>
      <c r="M2914" s="19" t="s">
        <v>23261</v>
      </c>
      <c r="N2914" s="19" t="s">
        <v>23255</v>
      </c>
      <c r="O2914" s="19" t="s">
        <v>1641</v>
      </c>
      <c r="P2914" s="19" t="s">
        <v>1642</v>
      </c>
      <c r="Q2914" s="46">
        <v>660</v>
      </c>
      <c r="R2914" s="19" t="s">
        <v>1544</v>
      </c>
      <c r="S2914" s="19" t="s">
        <v>13920</v>
      </c>
      <c r="T2914" s="19" t="s">
        <v>13921</v>
      </c>
      <c r="U2914" s="19" t="s">
        <v>13922</v>
      </c>
      <c r="V2914" s="19" t="s">
        <v>13923</v>
      </c>
      <c r="W2914" s="19" t="s">
        <v>12919</v>
      </c>
      <c r="X2914" s="19" t="s">
        <v>13924</v>
      </c>
      <c r="Y2914" s="19" t="s">
        <v>13925</v>
      </c>
      <c r="Z2914" s="19" t="s">
        <v>13926</v>
      </c>
      <c r="AA2914" s="46">
        <v>630</v>
      </c>
      <c r="AB2914" s="19" t="s">
        <v>526</v>
      </c>
      <c r="AC2914" s="19" t="s">
        <v>204</v>
      </c>
      <c r="AD2914" s="19" t="s">
        <v>4620</v>
      </c>
      <c r="AE2914" s="19" t="s">
        <v>4621</v>
      </c>
      <c r="AF2914" s="19" t="s">
        <v>1592</v>
      </c>
      <c r="AG2914" s="19" t="s">
        <v>4622</v>
      </c>
      <c r="AH2914" s="19" t="s">
        <v>1499</v>
      </c>
      <c r="AI2914" s="19" t="s">
        <v>1500</v>
      </c>
      <c r="AJ2914" s="45">
        <v>0</v>
      </c>
      <c r="AK2914" s="45">
        <v>0</v>
      </c>
      <c r="AL2914" s="19" t="s">
        <v>1501</v>
      </c>
      <c r="AM2914" s="46">
        <v>49890</v>
      </c>
      <c r="AN2914" s="46">
        <v>33050</v>
      </c>
      <c r="AO2914" s="46">
        <v>16840</v>
      </c>
      <c r="AP2914" s="45">
        <v>1036.2</v>
      </c>
      <c r="AQ2914" s="45"/>
      <c r="AR2914" s="45" t="str">
        <f>IFERROR(VLOOKUP(AB2914,'Pedidos marco'!$A$1:$D$10000,4,0)," ")</f>
        <v xml:space="preserve"> </v>
      </c>
      <c r="AS2914" s="45">
        <f t="shared" si="315"/>
        <v>18</v>
      </c>
      <c r="AT2914" s="45" t="str">
        <f t="shared" si="316"/>
        <v>18</v>
      </c>
      <c r="AU2914" s="47">
        <v>33</v>
      </c>
      <c r="AV2914" s="19" t="str">
        <f t="shared" si="317"/>
        <v>04 April</v>
      </c>
      <c r="AW2914" s="19">
        <f t="shared" si="318"/>
        <v>1.57</v>
      </c>
      <c r="AX2914" s="19">
        <f t="shared" si="319"/>
        <v>31.400000000000002</v>
      </c>
      <c r="AY2914" s="19" t="e">
        <f>VLOOKUP(AG2914,Cías!$A$1:$E$10000,5,0)</f>
        <v>#N/A</v>
      </c>
      <c r="AZ2914" s="19" t="str">
        <f t="shared" si="320"/>
        <v>1013799</v>
      </c>
      <c r="BA2914" s="19" t="str">
        <f t="shared" si="321"/>
        <v>MONTEROS REYES ROBERTH ESTEBAN</v>
      </c>
      <c r="BB2914" s="19" t="e">
        <f>VLOOKUP(AG2914,Cías!$A$1:$E$10000,3,0)</f>
        <v>#N/A</v>
      </c>
      <c r="BC2914" s="19"/>
      <c r="BD2914" s="19"/>
      <c r="BE2914" s="19"/>
      <c r="BF2914" s="19"/>
      <c r="BG2914" s="19"/>
      <c r="BH2914" s="19"/>
      <c r="BI2914" s="19"/>
      <c r="BJ2914" s="19"/>
    </row>
    <row r="2915" spans="1:62" ht="15" x14ac:dyDescent="0.2">
      <c r="A2915" s="19" t="s">
        <v>23262</v>
      </c>
      <c r="B2915" s="19" t="s">
        <v>1479</v>
      </c>
      <c r="C2915" s="43">
        <v>44669</v>
      </c>
      <c r="D2915" s="44">
        <v>0.72916666666666996</v>
      </c>
      <c r="E2915" s="19" t="s">
        <v>23263</v>
      </c>
      <c r="F2915" s="19" t="s">
        <v>23264</v>
      </c>
      <c r="G2915" s="19" t="s">
        <v>23265</v>
      </c>
      <c r="H2915" s="45">
        <v>286</v>
      </c>
      <c r="I2915" s="45">
        <v>320.67</v>
      </c>
      <c r="J2915" s="19" t="s">
        <v>1560</v>
      </c>
      <c r="K2915" s="19" t="s">
        <v>23266</v>
      </c>
      <c r="L2915" s="19" t="s">
        <v>23267</v>
      </c>
      <c r="M2915" s="19" t="s">
        <v>23268</v>
      </c>
      <c r="N2915" s="19" t="s">
        <v>23262</v>
      </c>
      <c r="O2915" s="19" t="s">
        <v>2600</v>
      </c>
      <c r="P2915" s="19" t="s">
        <v>2601</v>
      </c>
      <c r="Q2915" s="46">
        <v>40</v>
      </c>
      <c r="R2915" s="19" t="s">
        <v>1544</v>
      </c>
      <c r="S2915" s="19" t="s">
        <v>10913</v>
      </c>
      <c r="T2915" s="19" t="s">
        <v>10914</v>
      </c>
      <c r="U2915" s="19" t="s">
        <v>10915</v>
      </c>
      <c r="V2915" s="19" t="s">
        <v>10916</v>
      </c>
      <c r="W2915" s="19" t="s">
        <v>6431</v>
      </c>
      <c r="X2915" s="19" t="s">
        <v>10917</v>
      </c>
      <c r="Y2915" s="19" t="s">
        <v>6433</v>
      </c>
      <c r="Z2915" s="19" t="s">
        <v>6434</v>
      </c>
      <c r="AA2915" s="46">
        <v>293</v>
      </c>
      <c r="AB2915" s="19" t="s">
        <v>450</v>
      </c>
      <c r="AC2915" s="19" t="s">
        <v>47</v>
      </c>
      <c r="AD2915" s="19" t="s">
        <v>6895</v>
      </c>
      <c r="AE2915" s="19" t="s">
        <v>6896</v>
      </c>
      <c r="AF2915" s="19" t="s">
        <v>1592</v>
      </c>
      <c r="AG2915" s="19" t="s">
        <v>6897</v>
      </c>
      <c r="AH2915" s="19" t="s">
        <v>1499</v>
      </c>
      <c r="AI2915" s="19" t="s">
        <v>1500</v>
      </c>
      <c r="AJ2915" s="45">
        <v>0</v>
      </c>
      <c r="AK2915" s="45">
        <v>0</v>
      </c>
      <c r="AL2915" s="19" t="s">
        <v>1501</v>
      </c>
      <c r="AM2915" s="46">
        <v>7868.7879999999996</v>
      </c>
      <c r="AN2915" s="46">
        <v>2005.4549999999999</v>
      </c>
      <c r="AO2915" s="46">
        <v>5863.3329999999996</v>
      </c>
      <c r="AP2915" s="45">
        <v>30.4</v>
      </c>
      <c r="AQ2915" s="45"/>
      <c r="AR2915" s="45" t="str">
        <f>IFERROR(VLOOKUP(AB2915,'Pedidos marco'!$A$1:$D$10000,4,0)," ")</f>
        <v xml:space="preserve"> </v>
      </c>
      <c r="AS2915" s="45">
        <f t="shared" si="315"/>
        <v>18</v>
      </c>
      <c r="AT2915" s="45" t="str">
        <f t="shared" si="316"/>
        <v>18</v>
      </c>
      <c r="AU2915" s="47">
        <v>2</v>
      </c>
      <c r="AV2915" s="19" t="str">
        <f t="shared" si="317"/>
        <v>04 April</v>
      </c>
      <c r="AW2915" s="19">
        <f t="shared" si="318"/>
        <v>0.76</v>
      </c>
      <c r="AX2915" s="19">
        <f t="shared" si="319"/>
        <v>15.2</v>
      </c>
      <c r="AY2915" s="19" t="e">
        <f>VLOOKUP(AG2915,Cías!$A$1:$E$10000,5,0)</f>
        <v>#N/A</v>
      </c>
      <c r="AZ2915" s="19" t="str">
        <f t="shared" si="320"/>
        <v>1013860</v>
      </c>
      <c r="BA2915" s="19" t="str">
        <f t="shared" si="321"/>
        <v>BEDON AYALA SIXTO LEONIDAS</v>
      </c>
      <c r="BB2915" s="19" t="e">
        <f>VLOOKUP(AG2915,Cías!$A$1:$E$10000,3,0)</f>
        <v>#N/A</v>
      </c>
      <c r="BC2915" s="19"/>
      <c r="BD2915" s="19"/>
      <c r="BE2915" s="19"/>
      <c r="BF2915" s="19"/>
      <c r="BG2915" s="19"/>
      <c r="BH2915" s="19"/>
      <c r="BI2915" s="19"/>
      <c r="BJ2915" s="19"/>
    </row>
    <row r="2916" spans="1:62" ht="15" x14ac:dyDescent="0.2">
      <c r="A2916" s="19" t="s">
        <v>23262</v>
      </c>
      <c r="B2916" s="19" t="s">
        <v>1479</v>
      </c>
      <c r="C2916" s="43">
        <v>44669</v>
      </c>
      <c r="D2916" s="44">
        <v>0.72916666666666996</v>
      </c>
      <c r="E2916" s="19" t="s">
        <v>23269</v>
      </c>
      <c r="F2916" s="19" t="s">
        <v>23270</v>
      </c>
      <c r="G2916" s="19" t="s">
        <v>23271</v>
      </c>
      <c r="H2916" s="45">
        <v>3137.2</v>
      </c>
      <c r="I2916" s="45">
        <v>3517.45</v>
      </c>
      <c r="J2916" s="19" t="s">
        <v>1560</v>
      </c>
      <c r="K2916" s="19" t="s">
        <v>23266</v>
      </c>
      <c r="L2916" s="19" t="s">
        <v>23272</v>
      </c>
      <c r="M2916" s="19" t="s">
        <v>23273</v>
      </c>
      <c r="N2916" s="19" t="s">
        <v>23262</v>
      </c>
      <c r="O2916" s="19" t="s">
        <v>1641</v>
      </c>
      <c r="P2916" s="19" t="s">
        <v>1642</v>
      </c>
      <c r="Q2916" s="46">
        <v>460</v>
      </c>
      <c r="R2916" s="19" t="s">
        <v>1544</v>
      </c>
      <c r="S2916" s="19" t="s">
        <v>10913</v>
      </c>
      <c r="T2916" s="19" t="s">
        <v>10914</v>
      </c>
      <c r="U2916" s="19" t="s">
        <v>10915</v>
      </c>
      <c r="V2916" s="19" t="s">
        <v>10916</v>
      </c>
      <c r="W2916" s="19" t="s">
        <v>6431</v>
      </c>
      <c r="X2916" s="19" t="s">
        <v>10917</v>
      </c>
      <c r="Y2916" s="19" t="s">
        <v>6433</v>
      </c>
      <c r="Z2916" s="19" t="s">
        <v>6434</v>
      </c>
      <c r="AA2916" s="46">
        <v>293</v>
      </c>
      <c r="AB2916" s="19" t="s">
        <v>450</v>
      </c>
      <c r="AC2916" s="19" t="s">
        <v>47</v>
      </c>
      <c r="AD2916" s="19" t="s">
        <v>6895</v>
      </c>
      <c r="AE2916" s="19" t="s">
        <v>6896</v>
      </c>
      <c r="AF2916" s="19" t="s">
        <v>1592</v>
      </c>
      <c r="AG2916" s="19" t="s">
        <v>6897</v>
      </c>
      <c r="AH2916" s="19" t="s">
        <v>1499</v>
      </c>
      <c r="AI2916" s="19" t="s">
        <v>1500</v>
      </c>
      <c r="AJ2916" s="45">
        <v>0</v>
      </c>
      <c r="AK2916" s="45">
        <v>0</v>
      </c>
      <c r="AL2916" s="19" t="s">
        <v>1501</v>
      </c>
      <c r="AM2916" s="46">
        <v>28926.06</v>
      </c>
      <c r="AN2916" s="46">
        <v>23062.726999999999</v>
      </c>
      <c r="AO2916" s="46">
        <v>5863.3329999999996</v>
      </c>
      <c r="AP2916" s="45">
        <v>349.6</v>
      </c>
      <c r="AQ2916" s="45"/>
      <c r="AR2916" s="45" t="str">
        <f>IFERROR(VLOOKUP(AB2916,'Pedidos marco'!$A$1:$D$10000,4,0)," ")</f>
        <v xml:space="preserve"> </v>
      </c>
      <c r="AS2916" s="45">
        <f t="shared" si="315"/>
        <v>18</v>
      </c>
      <c r="AT2916" s="45" t="str">
        <f t="shared" si="316"/>
        <v>18</v>
      </c>
      <c r="AU2916" s="47">
        <v>23</v>
      </c>
      <c r="AV2916" s="19" t="str">
        <f t="shared" si="317"/>
        <v>04 April</v>
      </c>
      <c r="AW2916" s="19">
        <f t="shared" si="318"/>
        <v>0.76</v>
      </c>
      <c r="AX2916" s="19">
        <f t="shared" si="319"/>
        <v>15.200000000000001</v>
      </c>
      <c r="AY2916" s="19" t="e">
        <f>VLOOKUP(AG2916,Cías!$A$1:$E$10000,5,0)</f>
        <v>#N/A</v>
      </c>
      <c r="AZ2916" s="19" t="str">
        <f t="shared" si="320"/>
        <v>1013860</v>
      </c>
      <c r="BA2916" s="19" t="str">
        <f t="shared" si="321"/>
        <v>BEDON AYALA SIXTO LEONIDAS</v>
      </c>
      <c r="BB2916" s="19" t="e">
        <f>VLOOKUP(AG2916,Cías!$A$1:$E$10000,3,0)</f>
        <v>#N/A</v>
      </c>
      <c r="BC2916" s="19"/>
      <c r="BD2916" s="19"/>
      <c r="BE2916" s="19"/>
      <c r="BF2916" s="19"/>
      <c r="BG2916" s="19"/>
      <c r="BH2916" s="19"/>
      <c r="BI2916" s="19"/>
      <c r="BJ2916" s="19"/>
    </row>
    <row r="2917" spans="1:62" ht="15" x14ac:dyDescent="0.2">
      <c r="A2917" s="19" t="s">
        <v>23262</v>
      </c>
      <c r="B2917" s="19" t="s">
        <v>1479</v>
      </c>
      <c r="C2917" s="43">
        <v>44669</v>
      </c>
      <c r="D2917" s="44">
        <v>0.72916666666666996</v>
      </c>
      <c r="E2917" s="19" t="s">
        <v>23274</v>
      </c>
      <c r="F2917" s="19" t="s">
        <v>23275</v>
      </c>
      <c r="G2917" s="19" t="s">
        <v>23276</v>
      </c>
      <c r="H2917" s="45">
        <v>1136</v>
      </c>
      <c r="I2917" s="45">
        <v>1273.69</v>
      </c>
      <c r="J2917" s="19" t="s">
        <v>1560</v>
      </c>
      <c r="K2917" s="19" t="s">
        <v>23266</v>
      </c>
      <c r="L2917" s="19" t="s">
        <v>23277</v>
      </c>
      <c r="M2917" s="19" t="s">
        <v>23278</v>
      </c>
      <c r="N2917" s="19" t="s">
        <v>23262</v>
      </c>
      <c r="O2917" s="19" t="s">
        <v>1603</v>
      </c>
      <c r="P2917" s="19" t="s">
        <v>1604</v>
      </c>
      <c r="Q2917" s="46">
        <v>160</v>
      </c>
      <c r="R2917" s="19" t="s">
        <v>1544</v>
      </c>
      <c r="S2917" s="19" t="s">
        <v>10913</v>
      </c>
      <c r="T2917" s="19" t="s">
        <v>10914</v>
      </c>
      <c r="U2917" s="19" t="s">
        <v>10915</v>
      </c>
      <c r="V2917" s="19" t="s">
        <v>10916</v>
      </c>
      <c r="W2917" s="19" t="s">
        <v>6431</v>
      </c>
      <c r="X2917" s="19" t="s">
        <v>10917</v>
      </c>
      <c r="Y2917" s="19" t="s">
        <v>6433</v>
      </c>
      <c r="Z2917" s="19" t="s">
        <v>6434</v>
      </c>
      <c r="AA2917" s="46">
        <v>293</v>
      </c>
      <c r="AB2917" s="19" t="s">
        <v>450</v>
      </c>
      <c r="AC2917" s="19" t="s">
        <v>47</v>
      </c>
      <c r="AD2917" s="19" t="s">
        <v>6895</v>
      </c>
      <c r="AE2917" s="19" t="s">
        <v>6896</v>
      </c>
      <c r="AF2917" s="19" t="s">
        <v>1592</v>
      </c>
      <c r="AG2917" s="19" t="s">
        <v>6897</v>
      </c>
      <c r="AH2917" s="19" t="s">
        <v>1499</v>
      </c>
      <c r="AI2917" s="19" t="s">
        <v>1500</v>
      </c>
      <c r="AJ2917" s="45">
        <v>0</v>
      </c>
      <c r="AK2917" s="45">
        <v>0</v>
      </c>
      <c r="AL2917" s="19" t="s">
        <v>1501</v>
      </c>
      <c r="AM2917" s="46">
        <v>13885.151</v>
      </c>
      <c r="AN2917" s="46">
        <v>8021.8180000000002</v>
      </c>
      <c r="AO2917" s="46">
        <v>5863.3329999999996</v>
      </c>
      <c r="AP2917" s="45">
        <v>121.6</v>
      </c>
      <c r="AQ2917" s="45"/>
      <c r="AR2917" s="45" t="str">
        <f>IFERROR(VLOOKUP(AB2917,'Pedidos marco'!$A$1:$D$10000,4,0)," ")</f>
        <v xml:space="preserve"> </v>
      </c>
      <c r="AS2917" s="45">
        <f t="shared" si="315"/>
        <v>18</v>
      </c>
      <c r="AT2917" s="45" t="str">
        <f t="shared" si="316"/>
        <v>18</v>
      </c>
      <c r="AU2917" s="47">
        <v>8</v>
      </c>
      <c r="AV2917" s="19" t="str">
        <f t="shared" si="317"/>
        <v>04 April</v>
      </c>
      <c r="AW2917" s="19">
        <f t="shared" si="318"/>
        <v>0.76</v>
      </c>
      <c r="AX2917" s="19">
        <f t="shared" si="319"/>
        <v>15.2</v>
      </c>
      <c r="AY2917" s="19" t="e">
        <f>VLOOKUP(AG2917,Cías!$A$1:$E$10000,5,0)</f>
        <v>#N/A</v>
      </c>
      <c r="AZ2917" s="19" t="str">
        <f t="shared" si="320"/>
        <v>1013860</v>
      </c>
      <c r="BA2917" s="19" t="str">
        <f t="shared" si="321"/>
        <v>BEDON AYALA SIXTO LEONIDAS</v>
      </c>
      <c r="BB2917" s="19" t="e">
        <f>VLOOKUP(AG2917,Cías!$A$1:$E$10000,3,0)</f>
        <v>#N/A</v>
      </c>
      <c r="BC2917" s="19"/>
      <c r="BD2917" s="19"/>
      <c r="BE2917" s="19"/>
      <c r="BF2917" s="19"/>
      <c r="BG2917" s="19"/>
      <c r="BH2917" s="19"/>
      <c r="BI2917" s="19"/>
      <c r="BJ2917" s="19"/>
    </row>
    <row r="2918" spans="1:62" ht="15" x14ac:dyDescent="0.2">
      <c r="A2918" s="19" t="s">
        <v>23279</v>
      </c>
      <c r="B2918" s="19" t="s">
        <v>1479</v>
      </c>
      <c r="C2918" s="43">
        <v>44669</v>
      </c>
      <c r="D2918" s="44">
        <v>0.73055555555555995</v>
      </c>
      <c r="E2918" s="19" t="s">
        <v>23280</v>
      </c>
      <c r="F2918" s="19" t="s">
        <v>1481</v>
      </c>
      <c r="G2918" s="19" t="s">
        <v>1481</v>
      </c>
      <c r="H2918" s="45">
        <v>0</v>
      </c>
      <c r="I2918" s="45">
        <v>0</v>
      </c>
      <c r="J2918" s="19" t="s">
        <v>1482</v>
      </c>
      <c r="K2918" s="19" t="s">
        <v>23281</v>
      </c>
      <c r="L2918" s="19" t="s">
        <v>23282</v>
      </c>
      <c r="M2918" s="19" t="s">
        <v>23283</v>
      </c>
      <c r="N2918" s="19" t="s">
        <v>23279</v>
      </c>
      <c r="O2918" s="19" t="s">
        <v>367</v>
      </c>
      <c r="P2918" s="19" t="s">
        <v>368</v>
      </c>
      <c r="Q2918" s="46">
        <v>640</v>
      </c>
      <c r="R2918" s="19" t="s">
        <v>1544</v>
      </c>
      <c r="S2918" s="19" t="s">
        <v>1976</v>
      </c>
      <c r="T2918" s="19" t="s">
        <v>92</v>
      </c>
      <c r="U2918" s="19" t="s">
        <v>4647</v>
      </c>
      <c r="V2918" s="19" t="s">
        <v>2091</v>
      </c>
      <c r="W2918" s="19" t="s">
        <v>415</v>
      </c>
      <c r="X2918" s="19" t="s">
        <v>4648</v>
      </c>
      <c r="Y2918" s="19" t="s">
        <v>4649</v>
      </c>
      <c r="Z2918" s="19" t="s">
        <v>4650</v>
      </c>
      <c r="AA2918" s="46">
        <v>96.3</v>
      </c>
      <c r="AB2918" s="19" t="s">
        <v>471</v>
      </c>
      <c r="AC2918" s="19" t="s">
        <v>92</v>
      </c>
      <c r="AD2918" s="19" t="s">
        <v>4871</v>
      </c>
      <c r="AE2918" s="19" t="s">
        <v>4872</v>
      </c>
      <c r="AF2918" s="19" t="s">
        <v>1592</v>
      </c>
      <c r="AG2918" s="19" t="s">
        <v>4873</v>
      </c>
      <c r="AH2918" s="19" t="s">
        <v>1502</v>
      </c>
      <c r="AI2918" s="19" t="s">
        <v>2099</v>
      </c>
      <c r="AJ2918" s="45">
        <v>0</v>
      </c>
      <c r="AK2918" s="45">
        <v>0</v>
      </c>
      <c r="AL2918" s="19" t="s">
        <v>1501</v>
      </c>
      <c r="AM2918" s="46">
        <v>50500</v>
      </c>
      <c r="AN2918" s="46">
        <v>32030</v>
      </c>
      <c r="AO2918" s="46">
        <v>18470</v>
      </c>
      <c r="AP2918" s="45">
        <v>288</v>
      </c>
      <c r="AQ2918" s="45"/>
      <c r="AR2918" s="45" t="str">
        <f>IFERROR(VLOOKUP(AB2918,'Pedidos marco'!$A$1:$D$10000,4,0)," ")</f>
        <v xml:space="preserve"> </v>
      </c>
      <c r="AS2918" s="45">
        <f t="shared" si="315"/>
        <v>18</v>
      </c>
      <c r="AT2918" s="45" t="str">
        <f t="shared" si="316"/>
        <v>18</v>
      </c>
      <c r="AU2918" s="47">
        <v>32</v>
      </c>
      <c r="AV2918" s="19" t="str">
        <f t="shared" si="317"/>
        <v>04 April</v>
      </c>
      <c r="AW2918" s="19">
        <f t="shared" si="318"/>
        <v>0.45</v>
      </c>
      <c r="AX2918" s="19">
        <f t="shared" si="319"/>
        <v>9</v>
      </c>
      <c r="AY2918" s="19" t="e">
        <f>VLOOKUP(AG2918,Cías!$A$1:$E$10000,5,0)</f>
        <v>#N/A</v>
      </c>
      <c r="AZ2918" s="19" t="str">
        <f t="shared" si="320"/>
        <v>1014509</v>
      </c>
      <c r="BA2918" s="19" t="str">
        <f t="shared" si="321"/>
        <v>COMERCIAL MICHELENA S.A.</v>
      </c>
      <c r="BB2918" s="19" t="e">
        <f>VLOOKUP(AG2918,Cías!$A$1:$E$10000,3,0)</f>
        <v>#N/A</v>
      </c>
      <c r="BC2918" s="19"/>
      <c r="BD2918" s="19"/>
      <c r="BE2918" s="19"/>
      <c r="BF2918" s="19"/>
      <c r="BG2918" s="19"/>
      <c r="BH2918" s="19"/>
      <c r="BI2918" s="19"/>
      <c r="BJ2918" s="19"/>
    </row>
    <row r="2919" spans="1:62" ht="15" x14ac:dyDescent="0.2">
      <c r="A2919" s="19" t="s">
        <v>23284</v>
      </c>
      <c r="B2919" s="19" t="s">
        <v>1479</v>
      </c>
      <c r="C2919" s="43">
        <v>44669</v>
      </c>
      <c r="D2919" s="44">
        <v>0.73472222222221995</v>
      </c>
      <c r="E2919" s="19" t="s">
        <v>23285</v>
      </c>
      <c r="F2919" s="19" t="s">
        <v>23286</v>
      </c>
      <c r="G2919" s="19" t="s">
        <v>23287</v>
      </c>
      <c r="H2919" s="45">
        <v>2131.1999999999998</v>
      </c>
      <c r="I2919" s="45">
        <v>2389.5100000000002</v>
      </c>
      <c r="J2919" s="19" t="s">
        <v>1560</v>
      </c>
      <c r="K2919" s="19" t="s">
        <v>23288</v>
      </c>
      <c r="L2919" s="19" t="s">
        <v>23289</v>
      </c>
      <c r="M2919" s="19" t="s">
        <v>23290</v>
      </c>
      <c r="N2919" s="19" t="s">
        <v>23284</v>
      </c>
      <c r="O2919" s="19" t="s">
        <v>369</v>
      </c>
      <c r="P2919" s="19" t="s">
        <v>370</v>
      </c>
      <c r="Q2919" s="46">
        <v>360</v>
      </c>
      <c r="R2919" s="19" t="s">
        <v>1544</v>
      </c>
      <c r="S2919" s="19" t="s">
        <v>1736</v>
      </c>
      <c r="T2919" s="19" t="s">
        <v>1737</v>
      </c>
      <c r="U2919" s="19" t="s">
        <v>9770</v>
      </c>
      <c r="V2919" s="19" t="s">
        <v>9771</v>
      </c>
      <c r="W2919" s="19" t="s">
        <v>6127</v>
      </c>
      <c r="X2919" s="19" t="s">
        <v>9772</v>
      </c>
      <c r="Y2919" s="19" t="s">
        <v>6129</v>
      </c>
      <c r="Z2919" s="19" t="s">
        <v>6130</v>
      </c>
      <c r="AA2919" s="46">
        <v>303</v>
      </c>
      <c r="AB2919" s="19" t="s">
        <v>552</v>
      </c>
      <c r="AC2919" s="19" t="s">
        <v>258</v>
      </c>
      <c r="AD2919" s="19" t="s">
        <v>4052</v>
      </c>
      <c r="AE2919" s="19" t="s">
        <v>4053</v>
      </c>
      <c r="AF2919" s="19" t="s">
        <v>1554</v>
      </c>
      <c r="AG2919" s="19" t="s">
        <v>4054</v>
      </c>
      <c r="AH2919" s="19" t="s">
        <v>1499</v>
      </c>
      <c r="AI2919" s="19" t="s">
        <v>1500</v>
      </c>
      <c r="AJ2919" s="45">
        <v>0</v>
      </c>
      <c r="AK2919" s="45">
        <v>0</v>
      </c>
      <c r="AL2919" s="19" t="s">
        <v>1501</v>
      </c>
      <c r="AM2919" s="46">
        <v>27060</v>
      </c>
      <c r="AN2919" s="46">
        <v>18040</v>
      </c>
      <c r="AO2919" s="46">
        <v>9020</v>
      </c>
      <c r="AP2919" s="45">
        <v>399.6</v>
      </c>
      <c r="AQ2919" s="45"/>
      <c r="AR2919" s="45" t="str">
        <f>IFERROR(VLOOKUP(AB2919,'Pedidos marco'!$A$1:$D$10000,4,0)," ")</f>
        <v xml:space="preserve"> </v>
      </c>
      <c r="AS2919" s="45">
        <f t="shared" si="315"/>
        <v>18</v>
      </c>
      <c r="AT2919" s="45" t="str">
        <f t="shared" si="316"/>
        <v>18</v>
      </c>
      <c r="AU2919" s="47">
        <v>18</v>
      </c>
      <c r="AV2919" s="19" t="str">
        <f t="shared" si="317"/>
        <v>04 April</v>
      </c>
      <c r="AW2919" s="19">
        <f t="shared" si="318"/>
        <v>1.1100000000000001</v>
      </c>
      <c r="AX2919" s="19">
        <f t="shared" si="319"/>
        <v>22.200000000000003</v>
      </c>
      <c r="AY2919" s="19" t="e">
        <f>VLOOKUP(AG2919,Cías!$A$1:$E$10000,5,0)</f>
        <v>#N/A</v>
      </c>
      <c r="AZ2919" s="19" t="str">
        <f t="shared" si="320"/>
        <v>1013181</v>
      </c>
      <c r="BA2919" s="19" t="str">
        <f t="shared" si="321"/>
        <v>REASCOS GUZMAN HARVEY ESTANISLAO</v>
      </c>
      <c r="BB2919" s="19" t="e">
        <f>VLOOKUP(AG2919,Cías!$A$1:$E$10000,3,0)</f>
        <v>#N/A</v>
      </c>
      <c r="BC2919" s="19"/>
      <c r="BD2919" s="19"/>
      <c r="BE2919" s="19"/>
      <c r="BF2919" s="19"/>
      <c r="BG2919" s="19"/>
      <c r="BH2919" s="19"/>
      <c r="BI2919" s="19"/>
      <c r="BJ2919" s="19"/>
    </row>
    <row r="2920" spans="1:62" ht="15" x14ac:dyDescent="0.2">
      <c r="A2920" s="19" t="s">
        <v>23291</v>
      </c>
      <c r="B2920" s="19" t="s">
        <v>1479</v>
      </c>
      <c r="C2920" s="43">
        <v>44669</v>
      </c>
      <c r="D2920" s="44">
        <v>0.73611111111111005</v>
      </c>
      <c r="E2920" s="19" t="s">
        <v>23292</v>
      </c>
      <c r="F2920" s="19" t="s">
        <v>23293</v>
      </c>
      <c r="G2920" s="19" t="s">
        <v>23294</v>
      </c>
      <c r="H2920" s="45">
        <v>2426.4</v>
      </c>
      <c r="I2920" s="45">
        <v>2720.5</v>
      </c>
      <c r="J2920" s="19" t="s">
        <v>1560</v>
      </c>
      <c r="K2920" s="19" t="s">
        <v>23295</v>
      </c>
      <c r="L2920" s="19" t="s">
        <v>23296</v>
      </c>
      <c r="M2920" s="19" t="s">
        <v>23297</v>
      </c>
      <c r="N2920" s="19" t="s">
        <v>23291</v>
      </c>
      <c r="O2920" s="19" t="s">
        <v>367</v>
      </c>
      <c r="P2920" s="19" t="s">
        <v>368</v>
      </c>
      <c r="Q2920" s="46">
        <v>360</v>
      </c>
      <c r="R2920" s="19" t="s">
        <v>1544</v>
      </c>
      <c r="S2920" s="19" t="s">
        <v>3053</v>
      </c>
      <c r="T2920" s="19" t="s">
        <v>3054</v>
      </c>
      <c r="U2920" s="19" t="s">
        <v>3055</v>
      </c>
      <c r="V2920" s="19" t="s">
        <v>3056</v>
      </c>
      <c r="W2920" s="19" t="s">
        <v>415</v>
      </c>
      <c r="X2920" s="19" t="s">
        <v>3057</v>
      </c>
      <c r="Y2920" s="19" t="s">
        <v>1511</v>
      </c>
      <c r="Z2920" s="19" t="s">
        <v>1512</v>
      </c>
      <c r="AA2920" s="46">
        <v>113</v>
      </c>
      <c r="AB2920" s="19" t="s">
        <v>588</v>
      </c>
      <c r="AC2920" s="19" t="s">
        <v>333</v>
      </c>
      <c r="AD2920" s="19" t="s">
        <v>5105</v>
      </c>
      <c r="AE2920" s="19" t="s">
        <v>5106</v>
      </c>
      <c r="AF2920" s="19" t="s">
        <v>1554</v>
      </c>
      <c r="AG2920" s="19" t="s">
        <v>5107</v>
      </c>
      <c r="AH2920" s="19" t="s">
        <v>1594</v>
      </c>
      <c r="AI2920" s="19" t="s">
        <v>1595</v>
      </c>
      <c r="AJ2920" s="45">
        <v>0.05</v>
      </c>
      <c r="AK2920" s="45">
        <v>18</v>
      </c>
      <c r="AL2920" s="19" t="s">
        <v>1501</v>
      </c>
      <c r="AM2920" s="46">
        <v>27440</v>
      </c>
      <c r="AN2920" s="46">
        <v>18030</v>
      </c>
      <c r="AO2920" s="46">
        <v>9410</v>
      </c>
      <c r="AP2920" s="45">
        <v>165.6</v>
      </c>
      <c r="AQ2920" s="45"/>
      <c r="AR2920" s="45" t="str">
        <f>IFERROR(VLOOKUP(AB2920,'Pedidos marco'!$A$1:$D$10000,4,0)," ")</f>
        <v xml:space="preserve"> </v>
      </c>
      <c r="AS2920" s="45">
        <f t="shared" si="315"/>
        <v>18</v>
      </c>
      <c r="AT2920" s="45" t="str">
        <f t="shared" si="316"/>
        <v>18</v>
      </c>
      <c r="AU2920" s="47">
        <v>18</v>
      </c>
      <c r="AV2920" s="19" t="str">
        <f t="shared" si="317"/>
        <v>04 April</v>
      </c>
      <c r="AW2920" s="19">
        <f t="shared" si="318"/>
        <v>0.45999999999999996</v>
      </c>
      <c r="AX2920" s="19">
        <f t="shared" si="319"/>
        <v>9.1999999999999993</v>
      </c>
      <c r="AY2920" s="19" t="e">
        <f>VLOOKUP(AG2920,Cías!$A$1:$E$10000,5,0)</f>
        <v>#N/A</v>
      </c>
      <c r="AZ2920" s="19" t="str">
        <f t="shared" si="320"/>
        <v>1021623</v>
      </c>
      <c r="BA2920" s="19" t="str">
        <f t="shared" si="321"/>
        <v>VILLARREAL HIGUERA FERNANDO SALVADO</v>
      </c>
      <c r="BB2920" s="19" t="e">
        <f>VLOOKUP(AG2920,Cías!$A$1:$E$10000,3,0)</f>
        <v>#N/A</v>
      </c>
      <c r="BC2920" s="19"/>
      <c r="BD2920" s="19"/>
      <c r="BE2920" s="19"/>
      <c r="BF2920" s="19"/>
      <c r="BG2920" s="19"/>
      <c r="BH2920" s="19"/>
      <c r="BI2920" s="19"/>
      <c r="BJ2920" s="19"/>
    </row>
    <row r="2921" spans="1:62" ht="15" x14ac:dyDescent="0.2">
      <c r="A2921" s="19" t="s">
        <v>23298</v>
      </c>
      <c r="B2921" s="19" t="s">
        <v>1479</v>
      </c>
      <c r="C2921" s="43">
        <v>44669</v>
      </c>
      <c r="D2921" s="44">
        <v>0.73680555555556004</v>
      </c>
      <c r="E2921" s="19" t="s">
        <v>23299</v>
      </c>
      <c r="F2921" s="19" t="s">
        <v>23300</v>
      </c>
      <c r="G2921" s="19" t="s">
        <v>23301</v>
      </c>
      <c r="H2921" s="45">
        <v>2301.35</v>
      </c>
      <c r="I2921" s="45">
        <v>2580.29</v>
      </c>
      <c r="J2921" s="19" t="s">
        <v>1560</v>
      </c>
      <c r="K2921" s="19" t="s">
        <v>23302</v>
      </c>
      <c r="L2921" s="19" t="s">
        <v>23303</v>
      </c>
      <c r="M2921" s="19" t="s">
        <v>23304</v>
      </c>
      <c r="N2921" s="19" t="s">
        <v>23298</v>
      </c>
      <c r="O2921" s="19" t="s">
        <v>371</v>
      </c>
      <c r="P2921" s="19" t="s">
        <v>372</v>
      </c>
      <c r="Q2921" s="46">
        <v>360</v>
      </c>
      <c r="R2921" s="19" t="s">
        <v>1544</v>
      </c>
      <c r="S2921" s="19" t="s">
        <v>1754</v>
      </c>
      <c r="T2921" s="19" t="s">
        <v>104</v>
      </c>
      <c r="U2921" s="19" t="s">
        <v>3530</v>
      </c>
      <c r="V2921" s="19" t="s">
        <v>3531</v>
      </c>
      <c r="W2921" s="19" t="s">
        <v>1548</v>
      </c>
      <c r="X2921" s="19" t="s">
        <v>3532</v>
      </c>
      <c r="Y2921" s="19" t="s">
        <v>1684</v>
      </c>
      <c r="Z2921" s="19" t="s">
        <v>1685</v>
      </c>
      <c r="AA2921" s="46">
        <v>198</v>
      </c>
      <c r="AB2921" s="19" t="s">
        <v>496</v>
      </c>
      <c r="AC2921" s="19" t="s">
        <v>141</v>
      </c>
      <c r="AD2921" s="19" t="s">
        <v>6555</v>
      </c>
      <c r="AE2921" s="19" t="s">
        <v>6556</v>
      </c>
      <c r="AF2921" s="19" t="s">
        <v>1554</v>
      </c>
      <c r="AG2921" s="19" t="s">
        <v>6557</v>
      </c>
      <c r="AH2921" s="19" t="s">
        <v>1499</v>
      </c>
      <c r="AI2921" s="19" t="s">
        <v>1500</v>
      </c>
      <c r="AJ2921" s="45">
        <v>0</v>
      </c>
      <c r="AK2921" s="45">
        <v>0</v>
      </c>
      <c r="AL2921" s="19" t="s">
        <v>1501</v>
      </c>
      <c r="AM2921" s="46">
        <v>27170</v>
      </c>
      <c r="AN2921" s="46">
        <v>18070</v>
      </c>
      <c r="AO2921" s="46">
        <v>9100</v>
      </c>
      <c r="AP2921" s="45">
        <v>266.39999999999998</v>
      </c>
      <c r="AQ2921" s="45"/>
      <c r="AR2921" s="45" t="str">
        <f>IFERROR(VLOOKUP(AB2921,'Pedidos marco'!$A$1:$D$10000,4,0)," ")</f>
        <v xml:space="preserve"> </v>
      </c>
      <c r="AS2921" s="45">
        <f t="shared" si="315"/>
        <v>18</v>
      </c>
      <c r="AT2921" s="45" t="str">
        <f t="shared" si="316"/>
        <v>18</v>
      </c>
      <c r="AU2921" s="47">
        <v>18</v>
      </c>
      <c r="AV2921" s="19" t="str">
        <f t="shared" si="317"/>
        <v>04 April</v>
      </c>
      <c r="AW2921" s="19">
        <f t="shared" si="318"/>
        <v>0.74</v>
      </c>
      <c r="AX2921" s="19">
        <f t="shared" si="319"/>
        <v>14.799999999999999</v>
      </c>
      <c r="AY2921" s="19" t="e">
        <f>VLOOKUP(AG2921,Cías!$A$1:$E$10000,5,0)</f>
        <v>#N/A</v>
      </c>
      <c r="AZ2921" s="19" t="str">
        <f t="shared" si="320"/>
        <v>1021764</v>
      </c>
      <c r="BA2921" s="19" t="str">
        <f t="shared" si="321"/>
        <v>GARCES MARTINEZ MILTON EDUARDO</v>
      </c>
      <c r="BB2921" s="19" t="e">
        <f>VLOOKUP(AG2921,Cías!$A$1:$E$10000,3,0)</f>
        <v>#N/A</v>
      </c>
      <c r="BC2921" s="19"/>
      <c r="BD2921" s="19"/>
      <c r="BE2921" s="19"/>
      <c r="BF2921" s="19"/>
      <c r="BG2921" s="19"/>
      <c r="BH2921" s="19"/>
      <c r="BI2921" s="19"/>
      <c r="BJ2921" s="19"/>
    </row>
    <row r="2922" spans="1:62" ht="15" x14ac:dyDescent="0.2">
      <c r="A2922" s="19" t="s">
        <v>23305</v>
      </c>
      <c r="B2922" s="19" t="s">
        <v>1479</v>
      </c>
      <c r="C2922" s="43">
        <v>44669</v>
      </c>
      <c r="D2922" s="44">
        <v>0.73888888888889004</v>
      </c>
      <c r="E2922" s="19" t="s">
        <v>23306</v>
      </c>
      <c r="F2922" s="19" t="s">
        <v>23307</v>
      </c>
      <c r="G2922" s="19" t="s">
        <v>23308</v>
      </c>
      <c r="H2922" s="45">
        <v>3139.39</v>
      </c>
      <c r="I2922" s="45">
        <v>3519.91</v>
      </c>
      <c r="J2922" s="19" t="s">
        <v>1560</v>
      </c>
      <c r="K2922" s="19" t="s">
        <v>23114</v>
      </c>
      <c r="L2922" s="19" t="s">
        <v>23309</v>
      </c>
      <c r="M2922" s="19" t="s">
        <v>23310</v>
      </c>
      <c r="N2922" s="19" t="s">
        <v>23305</v>
      </c>
      <c r="O2922" s="19" t="s">
        <v>1641</v>
      </c>
      <c r="P2922" s="19" t="s">
        <v>1642</v>
      </c>
      <c r="Q2922" s="46">
        <v>480</v>
      </c>
      <c r="R2922" s="19" t="s">
        <v>1544</v>
      </c>
      <c r="S2922" s="19" t="s">
        <v>4546</v>
      </c>
      <c r="T2922" s="19" t="s">
        <v>4547</v>
      </c>
      <c r="U2922" s="19" t="s">
        <v>4548</v>
      </c>
      <c r="V2922" s="19" t="s">
        <v>4549</v>
      </c>
      <c r="W2922" s="19" t="s">
        <v>3636</v>
      </c>
      <c r="X2922" s="19" t="s">
        <v>4550</v>
      </c>
      <c r="Y2922" s="19" t="s">
        <v>3638</v>
      </c>
      <c r="Z2922" s="19" t="s">
        <v>3639</v>
      </c>
      <c r="AA2922" s="46">
        <v>347</v>
      </c>
      <c r="AB2922" s="19" t="s">
        <v>581</v>
      </c>
      <c r="AC2922" s="19" t="s">
        <v>319</v>
      </c>
      <c r="AD2922" s="19" t="s">
        <v>6415</v>
      </c>
      <c r="AE2922" s="19" t="s">
        <v>1481</v>
      </c>
      <c r="AF2922" s="19" t="s">
        <v>1719</v>
      </c>
      <c r="AG2922" s="19" t="s">
        <v>6416</v>
      </c>
      <c r="AH2922" s="19" t="s">
        <v>1594</v>
      </c>
      <c r="AI2922" s="19" t="s">
        <v>1595</v>
      </c>
      <c r="AJ2922" s="45">
        <v>0.05</v>
      </c>
      <c r="AK2922" s="45">
        <v>24</v>
      </c>
      <c r="AL2922" s="19" t="s">
        <v>1501</v>
      </c>
      <c r="AM2922" s="46">
        <v>39550</v>
      </c>
      <c r="AN2922" s="46">
        <v>24050</v>
      </c>
      <c r="AO2922" s="46">
        <v>15500</v>
      </c>
      <c r="AP2922" s="45">
        <v>456</v>
      </c>
      <c r="AQ2922" s="45"/>
      <c r="AR2922" s="45" t="str">
        <f>IFERROR(VLOOKUP(AB2922,'Pedidos marco'!$A$1:$D$10000,4,0)," ")</f>
        <v xml:space="preserve"> </v>
      </c>
      <c r="AS2922" s="45">
        <f t="shared" si="315"/>
        <v>18</v>
      </c>
      <c r="AT2922" s="45" t="str">
        <f t="shared" si="316"/>
        <v>18</v>
      </c>
      <c r="AU2922" s="47">
        <v>24</v>
      </c>
      <c r="AV2922" s="19" t="str">
        <f t="shared" si="317"/>
        <v>04 April</v>
      </c>
      <c r="AW2922" s="19">
        <f t="shared" si="318"/>
        <v>0.95</v>
      </c>
      <c r="AX2922" s="19">
        <f t="shared" si="319"/>
        <v>19</v>
      </c>
      <c r="AY2922" s="19" t="e">
        <f>VLOOKUP(AG2922,Cías!$A$1:$E$10000,5,0)</f>
        <v>#N/A</v>
      </c>
      <c r="AZ2922" s="19" t="str">
        <f t="shared" si="320"/>
        <v>1013592</v>
      </c>
      <c r="BA2922" s="19" t="str">
        <f t="shared" si="321"/>
        <v>VALENCIA BENAVIDES GLADYS RUBY</v>
      </c>
      <c r="BB2922" s="19" t="e">
        <f>VLOOKUP(AG2922,Cías!$A$1:$E$10000,3,0)</f>
        <v>#N/A</v>
      </c>
      <c r="BC2922" s="19"/>
      <c r="BD2922" s="19"/>
      <c r="BE2922" s="19"/>
      <c r="BF2922" s="19"/>
      <c r="BG2922" s="19"/>
      <c r="BH2922" s="19"/>
      <c r="BI2922" s="19"/>
      <c r="BJ2922" s="19"/>
    </row>
    <row r="2923" spans="1:62" ht="15" x14ac:dyDescent="0.2">
      <c r="A2923" s="19" t="s">
        <v>23311</v>
      </c>
      <c r="B2923" s="19" t="s">
        <v>1479</v>
      </c>
      <c r="C2923" s="43">
        <v>44669</v>
      </c>
      <c r="D2923" s="44">
        <v>0.74236111111111003</v>
      </c>
      <c r="E2923" s="19" t="s">
        <v>23312</v>
      </c>
      <c r="F2923" s="19" t="s">
        <v>23313</v>
      </c>
      <c r="G2923" s="19" t="s">
        <v>23314</v>
      </c>
      <c r="H2923" s="45">
        <v>3235.2</v>
      </c>
      <c r="I2923" s="45">
        <v>3627.32</v>
      </c>
      <c r="J2923" s="19" t="s">
        <v>1560</v>
      </c>
      <c r="K2923" s="19" t="s">
        <v>23315</v>
      </c>
      <c r="L2923" s="19" t="s">
        <v>23316</v>
      </c>
      <c r="M2923" s="19" t="s">
        <v>23317</v>
      </c>
      <c r="N2923" s="19" t="s">
        <v>23311</v>
      </c>
      <c r="O2923" s="19" t="s">
        <v>367</v>
      </c>
      <c r="P2923" s="19" t="s">
        <v>368</v>
      </c>
      <c r="Q2923" s="46">
        <v>480</v>
      </c>
      <c r="R2923" s="19" t="s">
        <v>1544</v>
      </c>
      <c r="S2923" s="19" t="s">
        <v>3053</v>
      </c>
      <c r="T2923" s="19" t="s">
        <v>3054</v>
      </c>
      <c r="U2923" s="19" t="s">
        <v>7597</v>
      </c>
      <c r="V2923" s="19" t="s">
        <v>7598</v>
      </c>
      <c r="W2923" s="19" t="s">
        <v>415</v>
      </c>
      <c r="X2923" s="19" t="s">
        <v>7599</v>
      </c>
      <c r="Y2923" s="19" t="s">
        <v>417</v>
      </c>
      <c r="Z2923" s="19" t="s">
        <v>2159</v>
      </c>
      <c r="AA2923" s="46">
        <v>110</v>
      </c>
      <c r="AB2923" s="19" t="s">
        <v>476</v>
      </c>
      <c r="AC2923" s="19" t="s">
        <v>102</v>
      </c>
      <c r="AD2923" s="19" t="s">
        <v>2777</v>
      </c>
      <c r="AE2923" s="19" t="s">
        <v>1481</v>
      </c>
      <c r="AF2923" s="19" t="s">
        <v>1719</v>
      </c>
      <c r="AG2923" s="19" t="s">
        <v>2778</v>
      </c>
      <c r="AH2923" s="19" t="s">
        <v>1594</v>
      </c>
      <c r="AI2923" s="19" t="s">
        <v>1595</v>
      </c>
      <c r="AJ2923" s="45">
        <v>0.05</v>
      </c>
      <c r="AK2923" s="45">
        <v>24</v>
      </c>
      <c r="AL2923" s="19" t="s">
        <v>1501</v>
      </c>
      <c r="AM2923" s="46">
        <v>37430</v>
      </c>
      <c r="AN2923" s="46">
        <v>24050</v>
      </c>
      <c r="AO2923" s="46">
        <v>13380</v>
      </c>
      <c r="AP2923" s="45">
        <v>220.8</v>
      </c>
      <c r="AQ2923" s="45"/>
      <c r="AR2923" s="45" t="str">
        <f>IFERROR(VLOOKUP(AB2923,'Pedidos marco'!$A$1:$D$10000,4,0)," ")</f>
        <v xml:space="preserve"> </v>
      </c>
      <c r="AS2923" s="45">
        <f t="shared" si="315"/>
        <v>18</v>
      </c>
      <c r="AT2923" s="45" t="str">
        <f t="shared" si="316"/>
        <v>18</v>
      </c>
      <c r="AU2923" s="47">
        <v>24</v>
      </c>
      <c r="AV2923" s="19" t="str">
        <f t="shared" si="317"/>
        <v>04 April</v>
      </c>
      <c r="AW2923" s="19">
        <f t="shared" si="318"/>
        <v>0.46</v>
      </c>
      <c r="AX2923" s="19">
        <f t="shared" si="319"/>
        <v>9.2000000000000011</v>
      </c>
      <c r="AY2923" s="19" t="e">
        <f>VLOOKUP(AG2923,Cías!$A$1:$E$10000,5,0)</f>
        <v>#N/A</v>
      </c>
      <c r="AZ2923" s="19" t="str">
        <f t="shared" si="320"/>
        <v>1013724</v>
      </c>
      <c r="BA2923" s="19" t="str">
        <f t="shared" si="321"/>
        <v>DAVILA GONZALES WILMAN GUILLERMO</v>
      </c>
      <c r="BB2923" s="19" t="e">
        <f>VLOOKUP(AG2923,Cías!$A$1:$E$10000,3,0)</f>
        <v>#N/A</v>
      </c>
      <c r="BC2923" s="19"/>
      <c r="BD2923" s="19"/>
      <c r="BE2923" s="19"/>
      <c r="BF2923" s="19"/>
      <c r="BG2923" s="19"/>
      <c r="BH2923" s="19"/>
      <c r="BI2923" s="19"/>
      <c r="BJ2923" s="19"/>
    </row>
    <row r="2924" spans="1:62" ht="15" x14ac:dyDescent="0.2">
      <c r="A2924" s="19" t="s">
        <v>23318</v>
      </c>
      <c r="B2924" s="19" t="s">
        <v>1479</v>
      </c>
      <c r="C2924" s="43">
        <v>44669</v>
      </c>
      <c r="D2924" s="44">
        <v>0.74444444444444002</v>
      </c>
      <c r="E2924" s="19" t="s">
        <v>23319</v>
      </c>
      <c r="F2924" s="19" t="s">
        <v>23320</v>
      </c>
      <c r="G2924" s="19" t="s">
        <v>23321</v>
      </c>
      <c r="H2924" s="45">
        <v>4153.6000000000004</v>
      </c>
      <c r="I2924" s="45">
        <v>4657.04</v>
      </c>
      <c r="J2924" s="19" t="s">
        <v>1560</v>
      </c>
      <c r="K2924" s="19" t="s">
        <v>23322</v>
      </c>
      <c r="L2924" s="19" t="s">
        <v>23323</v>
      </c>
      <c r="M2924" s="19" t="s">
        <v>23324</v>
      </c>
      <c r="N2924" s="19" t="s">
        <v>23318</v>
      </c>
      <c r="O2924" s="19" t="s">
        <v>1641</v>
      </c>
      <c r="P2924" s="19" t="s">
        <v>1642</v>
      </c>
      <c r="Q2924" s="46">
        <v>640</v>
      </c>
      <c r="R2924" s="19" t="s">
        <v>1544</v>
      </c>
      <c r="S2924" s="19" t="s">
        <v>1736</v>
      </c>
      <c r="T2924" s="19" t="s">
        <v>1737</v>
      </c>
      <c r="U2924" s="19" t="s">
        <v>6679</v>
      </c>
      <c r="V2924" s="19" t="s">
        <v>6680</v>
      </c>
      <c r="W2924" s="19" t="s">
        <v>2635</v>
      </c>
      <c r="X2924" s="19" t="s">
        <v>6681</v>
      </c>
      <c r="Y2924" s="19" t="s">
        <v>2637</v>
      </c>
      <c r="Z2924" s="19" t="s">
        <v>2638</v>
      </c>
      <c r="AA2924" s="46">
        <v>506</v>
      </c>
      <c r="AB2924" s="19" t="s">
        <v>556</v>
      </c>
      <c r="AC2924" s="19" t="s">
        <v>266</v>
      </c>
      <c r="AD2924" s="19" t="s">
        <v>6682</v>
      </c>
      <c r="AE2924" s="19" t="s">
        <v>1481</v>
      </c>
      <c r="AF2924" s="19" t="s">
        <v>1592</v>
      </c>
      <c r="AG2924" s="19" t="s">
        <v>6683</v>
      </c>
      <c r="AH2924" s="19" t="s">
        <v>1499</v>
      </c>
      <c r="AI2924" s="19" t="s">
        <v>1500</v>
      </c>
      <c r="AJ2924" s="45">
        <v>0</v>
      </c>
      <c r="AK2924" s="45">
        <v>0</v>
      </c>
      <c r="AL2924" s="19" t="s">
        <v>1501</v>
      </c>
      <c r="AM2924" s="46">
        <v>50810</v>
      </c>
      <c r="AN2924" s="46">
        <v>32040</v>
      </c>
      <c r="AO2924" s="46">
        <v>18770</v>
      </c>
      <c r="AP2924" s="45">
        <v>966.4</v>
      </c>
      <c r="AQ2924" s="45"/>
      <c r="AR2924" s="45" t="str">
        <f>IFERROR(VLOOKUP(AB2924,'Pedidos marco'!$A$1:$D$10000,4,0)," ")</f>
        <v xml:space="preserve"> </v>
      </c>
      <c r="AS2924" s="45">
        <f t="shared" si="315"/>
        <v>18</v>
      </c>
      <c r="AT2924" s="45" t="str">
        <f t="shared" si="316"/>
        <v>18</v>
      </c>
      <c r="AU2924" s="47">
        <v>32</v>
      </c>
      <c r="AV2924" s="19" t="str">
        <f t="shared" si="317"/>
        <v>04 April</v>
      </c>
      <c r="AW2924" s="19">
        <f t="shared" si="318"/>
        <v>1.51</v>
      </c>
      <c r="AX2924" s="19">
        <f t="shared" si="319"/>
        <v>30.2</v>
      </c>
      <c r="AY2924" s="19" t="e">
        <f>VLOOKUP(AG2924,Cías!$A$1:$E$10000,5,0)</f>
        <v>#N/A</v>
      </c>
      <c r="AZ2924" s="19" t="str">
        <f t="shared" si="320"/>
        <v>1013635</v>
      </c>
      <c r="BA2924" s="19" t="str">
        <f t="shared" si="321"/>
        <v>ROMAN BAJANA JHONATHAN MARCEL</v>
      </c>
      <c r="BB2924" s="19" t="e">
        <f>VLOOKUP(AG2924,Cías!$A$1:$E$10000,3,0)</f>
        <v>#N/A</v>
      </c>
      <c r="BC2924" s="19"/>
      <c r="BD2924" s="19"/>
      <c r="BE2924" s="19"/>
      <c r="BF2924" s="19"/>
      <c r="BG2924" s="19"/>
      <c r="BH2924" s="19"/>
      <c r="BI2924" s="19"/>
      <c r="BJ2924" s="19"/>
    </row>
    <row r="2925" spans="1:62" ht="15" x14ac:dyDescent="0.2">
      <c r="A2925" s="19" t="s">
        <v>23325</v>
      </c>
      <c r="B2925" s="19" t="s">
        <v>1479</v>
      </c>
      <c r="C2925" s="43">
        <v>44669</v>
      </c>
      <c r="D2925" s="44">
        <v>0.74583333333333002</v>
      </c>
      <c r="E2925" s="19" t="s">
        <v>23326</v>
      </c>
      <c r="F2925" s="19" t="s">
        <v>23327</v>
      </c>
      <c r="G2925" s="19" t="s">
        <v>23328</v>
      </c>
      <c r="H2925" s="45">
        <v>3122.06</v>
      </c>
      <c r="I2925" s="45">
        <v>3500.48</v>
      </c>
      <c r="J2925" s="19" t="s">
        <v>1560</v>
      </c>
      <c r="K2925" s="19" t="s">
        <v>23329</v>
      </c>
      <c r="L2925" s="19" t="s">
        <v>23330</v>
      </c>
      <c r="M2925" s="19" t="s">
        <v>23331</v>
      </c>
      <c r="N2925" s="19" t="s">
        <v>23325</v>
      </c>
      <c r="O2925" s="19" t="s">
        <v>1641</v>
      </c>
      <c r="P2925" s="19" t="s">
        <v>1642</v>
      </c>
      <c r="Q2925" s="46">
        <v>480</v>
      </c>
      <c r="R2925" s="19" t="s">
        <v>1544</v>
      </c>
      <c r="S2925" s="19" t="s">
        <v>4558</v>
      </c>
      <c r="T2925" s="19" t="s">
        <v>4559</v>
      </c>
      <c r="U2925" s="19" t="s">
        <v>4560</v>
      </c>
      <c r="V2925" s="19" t="s">
        <v>4561</v>
      </c>
      <c r="W2925" s="19" t="s">
        <v>4019</v>
      </c>
      <c r="X2925" s="19" t="s">
        <v>4562</v>
      </c>
      <c r="Y2925" s="19" t="s">
        <v>4563</v>
      </c>
      <c r="Z2925" s="19" t="s">
        <v>4564</v>
      </c>
      <c r="AA2925" s="46">
        <v>278</v>
      </c>
      <c r="AB2925" s="19" t="s">
        <v>571</v>
      </c>
      <c r="AC2925" s="19" t="s">
        <v>295</v>
      </c>
      <c r="AD2925" s="19" t="s">
        <v>3461</v>
      </c>
      <c r="AE2925" s="19" t="s">
        <v>3462</v>
      </c>
      <c r="AF2925" s="19" t="s">
        <v>1719</v>
      </c>
      <c r="AG2925" s="19" t="s">
        <v>3463</v>
      </c>
      <c r="AH2925" s="19" t="s">
        <v>1594</v>
      </c>
      <c r="AI2925" s="19" t="s">
        <v>1595</v>
      </c>
      <c r="AJ2925" s="45">
        <v>0.05</v>
      </c>
      <c r="AK2925" s="45">
        <v>24</v>
      </c>
      <c r="AL2925" s="19" t="s">
        <v>1501</v>
      </c>
      <c r="AM2925" s="46">
        <v>38370</v>
      </c>
      <c r="AN2925" s="46">
        <v>24010</v>
      </c>
      <c r="AO2925" s="46">
        <v>14360</v>
      </c>
      <c r="AP2925" s="45">
        <v>398.4</v>
      </c>
      <c r="AQ2925" s="45"/>
      <c r="AR2925" s="45" t="str">
        <f>IFERROR(VLOOKUP(AB2925,'Pedidos marco'!$A$1:$D$10000,4,0)," ")</f>
        <v xml:space="preserve"> </v>
      </c>
      <c r="AS2925" s="45">
        <f t="shared" si="315"/>
        <v>18</v>
      </c>
      <c r="AT2925" s="45" t="str">
        <f t="shared" si="316"/>
        <v>18</v>
      </c>
      <c r="AU2925" s="47">
        <v>24</v>
      </c>
      <c r="AV2925" s="19" t="str">
        <f t="shared" si="317"/>
        <v>04 April</v>
      </c>
      <c r="AW2925" s="19">
        <f t="shared" si="318"/>
        <v>0.83</v>
      </c>
      <c r="AX2925" s="19">
        <f t="shared" si="319"/>
        <v>16.599999999999998</v>
      </c>
      <c r="AY2925" s="19" t="e">
        <f>VLOOKUP(AG2925,Cías!$A$1:$E$10000,5,0)</f>
        <v>#N/A</v>
      </c>
      <c r="AZ2925" s="19" t="str">
        <f t="shared" si="320"/>
        <v>1014100</v>
      </c>
      <c r="BA2925" s="19" t="str">
        <f t="shared" si="321"/>
        <v>SIGUENZA PARRA FROILAN ALEJANDRO</v>
      </c>
      <c r="BB2925" s="19" t="e">
        <f>VLOOKUP(AG2925,Cías!$A$1:$E$10000,3,0)</f>
        <v>#N/A</v>
      </c>
      <c r="BC2925" s="19"/>
      <c r="BD2925" s="19"/>
      <c r="BE2925" s="19"/>
      <c r="BF2925" s="19"/>
      <c r="BG2925" s="19"/>
      <c r="BH2925" s="19"/>
      <c r="BI2925" s="19"/>
      <c r="BJ2925" s="19"/>
    </row>
    <row r="2926" spans="1:62" ht="15" x14ac:dyDescent="0.2">
      <c r="A2926" s="19" t="s">
        <v>23332</v>
      </c>
      <c r="B2926" s="19" t="s">
        <v>1479</v>
      </c>
      <c r="C2926" s="43">
        <v>44669</v>
      </c>
      <c r="D2926" s="44">
        <v>0.74722222222222001</v>
      </c>
      <c r="E2926" s="19" t="s">
        <v>23333</v>
      </c>
      <c r="F2926" s="19" t="s">
        <v>23334</v>
      </c>
      <c r="G2926" s="19" t="s">
        <v>23335</v>
      </c>
      <c r="H2926" s="45">
        <v>3974.58</v>
      </c>
      <c r="I2926" s="45">
        <v>4456.33</v>
      </c>
      <c r="J2926" s="19" t="s">
        <v>1560</v>
      </c>
      <c r="K2926" s="19" t="s">
        <v>23336</v>
      </c>
      <c r="L2926" s="19" t="s">
        <v>23337</v>
      </c>
      <c r="M2926" s="19" t="s">
        <v>23338</v>
      </c>
      <c r="N2926" s="19" t="s">
        <v>23332</v>
      </c>
      <c r="O2926" s="19" t="s">
        <v>1486</v>
      </c>
      <c r="P2926" s="19" t="s">
        <v>1487</v>
      </c>
      <c r="Q2926" s="46">
        <v>32.11</v>
      </c>
      <c r="R2926" s="19" t="s">
        <v>1488</v>
      </c>
      <c r="S2926" s="19" t="s">
        <v>2270</v>
      </c>
      <c r="T2926" s="19" t="s">
        <v>2271</v>
      </c>
      <c r="U2926" s="19" t="s">
        <v>23339</v>
      </c>
      <c r="V2926" s="19" t="s">
        <v>23340</v>
      </c>
      <c r="W2926" s="19" t="s">
        <v>23341</v>
      </c>
      <c r="X2926" s="19" t="s">
        <v>13186</v>
      </c>
      <c r="Y2926" s="19" t="s">
        <v>13187</v>
      </c>
      <c r="Z2926" s="19" t="s">
        <v>13188</v>
      </c>
      <c r="AA2926" s="46">
        <v>544</v>
      </c>
      <c r="AB2926" s="19" t="s">
        <v>466</v>
      </c>
      <c r="AC2926" s="19" t="s">
        <v>82</v>
      </c>
      <c r="AD2926" s="19" t="s">
        <v>3405</v>
      </c>
      <c r="AE2926" s="19" t="s">
        <v>3406</v>
      </c>
      <c r="AF2926" s="19" t="s">
        <v>1497</v>
      </c>
      <c r="AG2926" s="19" t="s">
        <v>3407</v>
      </c>
      <c r="AH2926" s="19" t="s">
        <v>1499</v>
      </c>
      <c r="AI2926" s="19" t="s">
        <v>1500</v>
      </c>
      <c r="AJ2926" s="45">
        <v>0</v>
      </c>
      <c r="AK2926" s="45">
        <v>0</v>
      </c>
      <c r="AL2926" s="19" t="s">
        <v>1501</v>
      </c>
      <c r="AM2926" s="46">
        <v>51450</v>
      </c>
      <c r="AN2926" s="46">
        <v>32110</v>
      </c>
      <c r="AO2926" s="46">
        <v>19340</v>
      </c>
      <c r="AP2926" s="45">
        <v>1233.3499999999999</v>
      </c>
      <c r="AQ2926" s="45"/>
      <c r="AR2926" s="45" t="str">
        <f>IFERROR(VLOOKUP(AB2926,'Pedidos marco'!$A$1:$D$10000,4,0)," ")</f>
        <v xml:space="preserve"> </v>
      </c>
      <c r="AS2926" s="45">
        <f t="shared" si="315"/>
        <v>18</v>
      </c>
      <c r="AT2926" s="45" t="str">
        <f t="shared" si="316"/>
        <v>18</v>
      </c>
      <c r="AU2926" s="47">
        <v>32.11</v>
      </c>
      <c r="AV2926" s="19" t="str">
        <f t="shared" si="317"/>
        <v>04 April</v>
      </c>
      <c r="AW2926" s="19">
        <f t="shared" si="318"/>
        <v>38.410152600436</v>
      </c>
      <c r="AX2926" s="19">
        <f t="shared" si="319"/>
        <v>38.410152600436</v>
      </c>
      <c r="AY2926" s="19" t="e">
        <f>VLOOKUP(AG2926,Cías!$A$1:$E$10000,5,0)</f>
        <v>#N/A</v>
      </c>
      <c r="AZ2926" s="19" t="str">
        <f t="shared" si="320"/>
        <v>1013576</v>
      </c>
      <c r="BA2926" s="19" t="str">
        <f t="shared" si="321"/>
        <v>CASTRO SALGADO LUCIO OSWALDO</v>
      </c>
      <c r="BB2926" s="19" t="e">
        <f>VLOOKUP(AG2926,Cías!$A$1:$E$10000,3,0)</f>
        <v>#N/A</v>
      </c>
      <c r="BC2926" s="19"/>
      <c r="BD2926" s="19"/>
      <c r="BE2926" s="19"/>
      <c r="BF2926" s="19"/>
      <c r="BG2926" s="19"/>
      <c r="BH2926" s="19"/>
      <c r="BI2926" s="19"/>
      <c r="BJ2926" s="19"/>
    </row>
    <row r="2927" spans="1:62" ht="15" x14ac:dyDescent="0.2">
      <c r="A2927" s="19" t="s">
        <v>23342</v>
      </c>
      <c r="B2927" s="19" t="s">
        <v>1479</v>
      </c>
      <c r="C2927" s="43">
        <v>44669</v>
      </c>
      <c r="D2927" s="44">
        <v>0.74861111111111001</v>
      </c>
      <c r="E2927" s="19" t="s">
        <v>23343</v>
      </c>
      <c r="F2927" s="19" t="s">
        <v>23344</v>
      </c>
      <c r="G2927" s="19" t="s">
        <v>23345</v>
      </c>
      <c r="H2927" s="45">
        <v>490.92</v>
      </c>
      <c r="I2927" s="45">
        <v>550.41999999999996</v>
      </c>
      <c r="J2927" s="19" t="s">
        <v>1560</v>
      </c>
      <c r="K2927" s="19" t="s">
        <v>23346</v>
      </c>
      <c r="L2927" s="19" t="s">
        <v>23347</v>
      </c>
      <c r="M2927" s="19" t="s">
        <v>23348</v>
      </c>
      <c r="N2927" s="19" t="s">
        <v>23342</v>
      </c>
      <c r="O2927" s="19" t="s">
        <v>369</v>
      </c>
      <c r="P2927" s="19" t="s">
        <v>370</v>
      </c>
      <c r="Q2927" s="46">
        <v>80</v>
      </c>
      <c r="R2927" s="19" t="s">
        <v>1544</v>
      </c>
      <c r="S2927" s="19" t="s">
        <v>2566</v>
      </c>
      <c r="T2927" s="19" t="s">
        <v>2567</v>
      </c>
      <c r="U2927" s="19" t="s">
        <v>2568</v>
      </c>
      <c r="V2927" s="19" t="s">
        <v>2569</v>
      </c>
      <c r="W2927" s="19" t="s">
        <v>415</v>
      </c>
      <c r="X2927" s="19" t="s">
        <v>2570</v>
      </c>
      <c r="Y2927" s="19" t="s">
        <v>2571</v>
      </c>
      <c r="Z2927" s="19" t="s">
        <v>2572</v>
      </c>
      <c r="AA2927" s="46">
        <v>110</v>
      </c>
      <c r="AB2927" s="19" t="s">
        <v>584</v>
      </c>
      <c r="AC2927" s="19" t="s">
        <v>325</v>
      </c>
      <c r="AD2927" s="19" t="s">
        <v>4281</v>
      </c>
      <c r="AE2927" s="19" t="s">
        <v>4282</v>
      </c>
      <c r="AF2927" s="19" t="s">
        <v>1554</v>
      </c>
      <c r="AG2927" s="19" t="s">
        <v>4283</v>
      </c>
      <c r="AH2927" s="19" t="s">
        <v>1499</v>
      </c>
      <c r="AI2927" s="19" t="s">
        <v>1500</v>
      </c>
      <c r="AJ2927" s="45">
        <v>0</v>
      </c>
      <c r="AK2927" s="45">
        <v>0</v>
      </c>
      <c r="AL2927" s="19" t="s">
        <v>1501</v>
      </c>
      <c r="AM2927" s="46">
        <v>7028.8890000000001</v>
      </c>
      <c r="AN2927" s="46">
        <v>4008.8890000000001</v>
      </c>
      <c r="AO2927" s="46">
        <v>3020</v>
      </c>
      <c r="AP2927" s="45">
        <v>34.4</v>
      </c>
      <c r="AQ2927" s="45"/>
      <c r="AR2927" s="45" t="str">
        <f>IFERROR(VLOOKUP(AB2927,'Pedidos marco'!$A$1:$D$10000,4,0)," ")</f>
        <v xml:space="preserve"> </v>
      </c>
      <c r="AS2927" s="45">
        <f t="shared" si="315"/>
        <v>18</v>
      </c>
      <c r="AT2927" s="45" t="str">
        <f t="shared" si="316"/>
        <v>18</v>
      </c>
      <c r="AU2927" s="47">
        <v>4</v>
      </c>
      <c r="AV2927" s="19" t="str">
        <f t="shared" si="317"/>
        <v>04 April</v>
      </c>
      <c r="AW2927" s="19">
        <f t="shared" si="318"/>
        <v>0.43</v>
      </c>
      <c r="AX2927" s="19">
        <f t="shared" si="319"/>
        <v>8.6</v>
      </c>
      <c r="AY2927" s="19" t="e">
        <f>VLOOKUP(AG2927,Cías!$A$1:$E$10000,5,0)</f>
        <v>#N/A</v>
      </c>
      <c r="AZ2927" s="19" t="str">
        <f t="shared" si="320"/>
        <v>1013649</v>
      </c>
      <c r="BA2927" s="19" t="str">
        <f t="shared" si="321"/>
        <v>VEGA PEREZ JOSE</v>
      </c>
      <c r="BB2927" s="19" t="e">
        <f>VLOOKUP(AG2927,Cías!$A$1:$E$10000,3,0)</f>
        <v>#N/A</v>
      </c>
      <c r="BC2927" s="19"/>
      <c r="BD2927" s="19"/>
      <c r="BE2927" s="19"/>
      <c r="BF2927" s="19"/>
      <c r="BG2927" s="19"/>
      <c r="BH2927" s="19"/>
      <c r="BI2927" s="19"/>
      <c r="BJ2927" s="19"/>
    </row>
    <row r="2928" spans="1:62" ht="15" x14ac:dyDescent="0.2">
      <c r="A2928" s="19" t="s">
        <v>23342</v>
      </c>
      <c r="B2928" s="19" t="s">
        <v>1479</v>
      </c>
      <c r="C2928" s="43">
        <v>44669</v>
      </c>
      <c r="D2928" s="44">
        <v>0.74861111111111001</v>
      </c>
      <c r="E2928" s="19" t="s">
        <v>23349</v>
      </c>
      <c r="F2928" s="19" t="s">
        <v>23350</v>
      </c>
      <c r="G2928" s="19" t="s">
        <v>23351</v>
      </c>
      <c r="H2928" s="45">
        <v>802.58</v>
      </c>
      <c r="I2928" s="45">
        <v>899.86</v>
      </c>
      <c r="J2928" s="19" t="s">
        <v>1560</v>
      </c>
      <c r="K2928" s="19" t="s">
        <v>23346</v>
      </c>
      <c r="L2928" s="19" t="s">
        <v>23352</v>
      </c>
      <c r="M2928" s="19" t="s">
        <v>23353</v>
      </c>
      <c r="N2928" s="19" t="s">
        <v>23342</v>
      </c>
      <c r="O2928" s="19" t="s">
        <v>367</v>
      </c>
      <c r="P2928" s="19" t="s">
        <v>368</v>
      </c>
      <c r="Q2928" s="46">
        <v>120</v>
      </c>
      <c r="R2928" s="19" t="s">
        <v>1544</v>
      </c>
      <c r="S2928" s="19" t="s">
        <v>2566</v>
      </c>
      <c r="T2928" s="19" t="s">
        <v>2567</v>
      </c>
      <c r="U2928" s="19" t="s">
        <v>2568</v>
      </c>
      <c r="V2928" s="19" t="s">
        <v>2569</v>
      </c>
      <c r="W2928" s="19" t="s">
        <v>415</v>
      </c>
      <c r="X2928" s="19" t="s">
        <v>2570</v>
      </c>
      <c r="Y2928" s="19" t="s">
        <v>2571</v>
      </c>
      <c r="Z2928" s="19" t="s">
        <v>2572</v>
      </c>
      <c r="AA2928" s="46">
        <v>110</v>
      </c>
      <c r="AB2928" s="19" t="s">
        <v>584</v>
      </c>
      <c r="AC2928" s="19" t="s">
        <v>325</v>
      </c>
      <c r="AD2928" s="19" t="s">
        <v>4281</v>
      </c>
      <c r="AE2928" s="19" t="s">
        <v>4282</v>
      </c>
      <c r="AF2928" s="19" t="s">
        <v>1554</v>
      </c>
      <c r="AG2928" s="19" t="s">
        <v>4283</v>
      </c>
      <c r="AH2928" s="19" t="s">
        <v>1499</v>
      </c>
      <c r="AI2928" s="19" t="s">
        <v>1500</v>
      </c>
      <c r="AJ2928" s="45">
        <v>0</v>
      </c>
      <c r="AK2928" s="45">
        <v>0</v>
      </c>
      <c r="AL2928" s="19" t="s">
        <v>1501</v>
      </c>
      <c r="AM2928" s="46">
        <v>9033.3330000000005</v>
      </c>
      <c r="AN2928" s="46">
        <v>6013.3329999999996</v>
      </c>
      <c r="AO2928" s="46">
        <v>3020</v>
      </c>
      <c r="AP2928" s="45">
        <v>51.6</v>
      </c>
      <c r="AQ2928" s="45"/>
      <c r="AR2928" s="45" t="str">
        <f>IFERROR(VLOOKUP(AB2928,'Pedidos marco'!$A$1:$D$10000,4,0)," ")</f>
        <v xml:space="preserve"> </v>
      </c>
      <c r="AS2928" s="45">
        <f t="shared" si="315"/>
        <v>18</v>
      </c>
      <c r="AT2928" s="45" t="str">
        <f t="shared" si="316"/>
        <v>18</v>
      </c>
      <c r="AU2928" s="47">
        <v>6</v>
      </c>
      <c r="AV2928" s="19" t="str">
        <f t="shared" si="317"/>
        <v>04 April</v>
      </c>
      <c r="AW2928" s="19">
        <f t="shared" si="318"/>
        <v>0.43</v>
      </c>
      <c r="AX2928" s="19">
        <f t="shared" si="319"/>
        <v>8.6</v>
      </c>
      <c r="AY2928" s="19" t="e">
        <f>VLOOKUP(AG2928,Cías!$A$1:$E$10000,5,0)</f>
        <v>#N/A</v>
      </c>
      <c r="AZ2928" s="19" t="str">
        <f t="shared" si="320"/>
        <v>1013649</v>
      </c>
      <c r="BA2928" s="19" t="str">
        <f t="shared" si="321"/>
        <v>VEGA PEREZ JOSE</v>
      </c>
      <c r="BB2928" s="19" t="e">
        <f>VLOOKUP(AG2928,Cías!$A$1:$E$10000,3,0)</f>
        <v>#N/A</v>
      </c>
      <c r="BC2928" s="19"/>
      <c r="BD2928" s="19"/>
      <c r="BE2928" s="19"/>
      <c r="BF2928" s="19"/>
      <c r="BG2928" s="19"/>
      <c r="BH2928" s="19"/>
      <c r="BI2928" s="19"/>
      <c r="BJ2928" s="19"/>
    </row>
    <row r="2929" spans="1:62" ht="15" x14ac:dyDescent="0.2">
      <c r="A2929" s="19" t="s">
        <v>23342</v>
      </c>
      <c r="B2929" s="19" t="s">
        <v>1479</v>
      </c>
      <c r="C2929" s="43">
        <v>44669</v>
      </c>
      <c r="D2929" s="44">
        <v>0.74861111111111001</v>
      </c>
      <c r="E2929" s="19" t="s">
        <v>23354</v>
      </c>
      <c r="F2929" s="19" t="s">
        <v>23355</v>
      </c>
      <c r="G2929" s="19" t="s">
        <v>23356</v>
      </c>
      <c r="H2929" s="45">
        <v>1078.4000000000001</v>
      </c>
      <c r="I2929" s="45">
        <v>1209.1099999999999</v>
      </c>
      <c r="J2929" s="19" t="s">
        <v>1560</v>
      </c>
      <c r="K2929" s="19" t="s">
        <v>23357</v>
      </c>
      <c r="L2929" s="19" t="s">
        <v>23358</v>
      </c>
      <c r="M2929" s="19" t="s">
        <v>23359</v>
      </c>
      <c r="N2929" s="19" t="s">
        <v>23342</v>
      </c>
      <c r="O2929" s="19" t="s">
        <v>367</v>
      </c>
      <c r="P2929" s="19" t="s">
        <v>368</v>
      </c>
      <c r="Q2929" s="46">
        <v>160</v>
      </c>
      <c r="R2929" s="19" t="s">
        <v>1544</v>
      </c>
      <c r="S2929" s="19" t="s">
        <v>2156</v>
      </c>
      <c r="T2929" s="19" t="s">
        <v>419</v>
      </c>
      <c r="U2929" s="19" t="s">
        <v>23360</v>
      </c>
      <c r="V2929" s="19" t="s">
        <v>23361</v>
      </c>
      <c r="W2929" s="19" t="s">
        <v>415</v>
      </c>
      <c r="X2929" s="19" t="s">
        <v>23362</v>
      </c>
      <c r="Y2929" s="19" t="s">
        <v>2571</v>
      </c>
      <c r="Z2929" s="19" t="s">
        <v>2572</v>
      </c>
      <c r="AA2929" s="46">
        <v>110</v>
      </c>
      <c r="AB2929" s="19" t="s">
        <v>584</v>
      </c>
      <c r="AC2929" s="19" t="s">
        <v>325</v>
      </c>
      <c r="AD2929" s="19" t="s">
        <v>4281</v>
      </c>
      <c r="AE2929" s="19" t="s">
        <v>4282</v>
      </c>
      <c r="AF2929" s="19" t="s">
        <v>1554</v>
      </c>
      <c r="AG2929" s="19" t="s">
        <v>4283</v>
      </c>
      <c r="AH2929" s="19" t="s">
        <v>1499</v>
      </c>
      <c r="AI2929" s="19" t="s">
        <v>1500</v>
      </c>
      <c r="AJ2929" s="45">
        <v>0</v>
      </c>
      <c r="AK2929" s="45">
        <v>0</v>
      </c>
      <c r="AL2929" s="19" t="s">
        <v>1501</v>
      </c>
      <c r="AM2929" s="46">
        <v>11037.778</v>
      </c>
      <c r="AN2929" s="46">
        <v>8017.7780000000002</v>
      </c>
      <c r="AO2929" s="46">
        <v>3020</v>
      </c>
      <c r="AP2929" s="45">
        <v>68.8</v>
      </c>
      <c r="AQ2929" s="45"/>
      <c r="AR2929" s="45" t="str">
        <f>IFERROR(VLOOKUP(AB2929,'Pedidos marco'!$A$1:$D$10000,4,0)," ")</f>
        <v xml:space="preserve"> </v>
      </c>
      <c r="AS2929" s="45">
        <f t="shared" si="315"/>
        <v>18</v>
      </c>
      <c r="AT2929" s="45" t="str">
        <f t="shared" si="316"/>
        <v>18</v>
      </c>
      <c r="AU2929" s="47">
        <v>8</v>
      </c>
      <c r="AV2929" s="19" t="str">
        <f t="shared" si="317"/>
        <v>04 April</v>
      </c>
      <c r="AW2929" s="19">
        <f t="shared" si="318"/>
        <v>0.43</v>
      </c>
      <c r="AX2929" s="19">
        <f t="shared" si="319"/>
        <v>8.6</v>
      </c>
      <c r="AY2929" s="19" t="e">
        <f>VLOOKUP(AG2929,Cías!$A$1:$E$10000,5,0)</f>
        <v>#N/A</v>
      </c>
      <c r="AZ2929" s="19" t="str">
        <f t="shared" si="320"/>
        <v>1013649</v>
      </c>
      <c r="BA2929" s="19" t="str">
        <f t="shared" si="321"/>
        <v>VEGA PEREZ JOSE</v>
      </c>
      <c r="BB2929" s="19" t="e">
        <f>VLOOKUP(AG2929,Cías!$A$1:$E$10000,3,0)</f>
        <v>#N/A</v>
      </c>
      <c r="BC2929" s="19"/>
      <c r="BD2929" s="19"/>
      <c r="BE2929" s="19"/>
      <c r="BF2929" s="19"/>
      <c r="BG2929" s="19"/>
      <c r="BH2929" s="19"/>
      <c r="BI2929" s="19"/>
      <c r="BJ2929" s="19"/>
    </row>
    <row r="2930" spans="1:62" ht="15" x14ac:dyDescent="0.2">
      <c r="A2930" s="19" t="s">
        <v>23363</v>
      </c>
      <c r="B2930" s="19" t="s">
        <v>1479</v>
      </c>
      <c r="C2930" s="43">
        <v>44669</v>
      </c>
      <c r="D2930" s="44">
        <v>0.75277777777777999</v>
      </c>
      <c r="E2930" s="19" t="s">
        <v>23364</v>
      </c>
      <c r="F2930" s="19" t="s">
        <v>1481</v>
      </c>
      <c r="G2930" s="19" t="s">
        <v>1481</v>
      </c>
      <c r="H2930" s="45">
        <v>0</v>
      </c>
      <c r="I2930" s="45">
        <v>0</v>
      </c>
      <c r="J2930" s="19" t="s">
        <v>1482</v>
      </c>
      <c r="K2930" s="19" t="s">
        <v>23365</v>
      </c>
      <c r="L2930" s="19" t="s">
        <v>23366</v>
      </c>
      <c r="M2930" s="19" t="s">
        <v>23367</v>
      </c>
      <c r="N2930" s="19" t="s">
        <v>23363</v>
      </c>
      <c r="O2930" s="19" t="s">
        <v>1641</v>
      </c>
      <c r="P2930" s="19" t="s">
        <v>1642</v>
      </c>
      <c r="Q2930" s="46">
        <v>360</v>
      </c>
      <c r="R2930" s="19" t="s">
        <v>1544</v>
      </c>
      <c r="S2930" s="19" t="s">
        <v>4733</v>
      </c>
      <c r="T2930" s="19" t="s">
        <v>4734</v>
      </c>
      <c r="U2930" s="19" t="s">
        <v>23368</v>
      </c>
      <c r="V2930" s="19" t="s">
        <v>23369</v>
      </c>
      <c r="W2930" s="19" t="s">
        <v>1609</v>
      </c>
      <c r="X2930" s="19" t="s">
        <v>23370</v>
      </c>
      <c r="Y2930" s="19" t="s">
        <v>1611</v>
      </c>
      <c r="Z2930" s="19" t="s">
        <v>1612</v>
      </c>
      <c r="AA2930" s="46">
        <v>486</v>
      </c>
      <c r="AB2930" s="19" t="s">
        <v>559</v>
      </c>
      <c r="AC2930" s="19" t="s">
        <v>272</v>
      </c>
      <c r="AD2930" s="19" t="s">
        <v>4454</v>
      </c>
      <c r="AE2930" s="19" t="s">
        <v>1481</v>
      </c>
      <c r="AF2930" s="19" t="s">
        <v>1554</v>
      </c>
      <c r="AG2930" s="19" t="s">
        <v>4455</v>
      </c>
      <c r="AH2930" s="19" t="s">
        <v>1499</v>
      </c>
      <c r="AI2930" s="19" t="s">
        <v>1500</v>
      </c>
      <c r="AJ2930" s="45">
        <v>0</v>
      </c>
      <c r="AK2930" s="45">
        <v>0</v>
      </c>
      <c r="AL2930" s="19" t="s">
        <v>1501</v>
      </c>
      <c r="AM2930" s="46">
        <v>26730</v>
      </c>
      <c r="AN2930" s="46">
        <v>17970</v>
      </c>
      <c r="AO2930" s="46">
        <v>8760</v>
      </c>
      <c r="AP2930" s="45">
        <v>406.8</v>
      </c>
      <c r="AQ2930" s="45"/>
      <c r="AR2930" s="45" t="str">
        <f>IFERROR(VLOOKUP(AB2930,'Pedidos marco'!$A$1:$D$10000,4,0)," ")</f>
        <v xml:space="preserve"> </v>
      </c>
      <c r="AS2930" s="45">
        <f t="shared" si="315"/>
        <v>18</v>
      </c>
      <c r="AT2930" s="45" t="str">
        <f t="shared" si="316"/>
        <v>18</v>
      </c>
      <c r="AU2930" s="47">
        <v>18</v>
      </c>
      <c r="AV2930" s="19" t="str">
        <f t="shared" si="317"/>
        <v>04 April</v>
      </c>
      <c r="AW2930" s="19">
        <f t="shared" si="318"/>
        <v>1.1300000000000001</v>
      </c>
      <c r="AX2930" s="19">
        <f t="shared" si="319"/>
        <v>22.6</v>
      </c>
      <c r="AY2930" s="19" t="e">
        <f>VLOOKUP(AG2930,Cías!$A$1:$E$10000,5,0)</f>
        <v>#N/A</v>
      </c>
      <c r="AZ2930" s="19" t="str">
        <f t="shared" si="320"/>
        <v>10005834</v>
      </c>
      <c r="BA2930" s="19" t="str">
        <f t="shared" si="321"/>
        <v>RUIZ CHECA JOSE JAVIER</v>
      </c>
      <c r="BB2930" s="19" t="e">
        <f>VLOOKUP(AG2930,Cías!$A$1:$E$10000,3,0)</f>
        <v>#N/A</v>
      </c>
      <c r="BC2930" s="19"/>
      <c r="BD2930" s="19"/>
      <c r="BE2930" s="19"/>
      <c r="BF2930" s="19"/>
      <c r="BG2930" s="19"/>
      <c r="BH2930" s="19"/>
      <c r="BI2930" s="19"/>
      <c r="BJ2930" s="19"/>
    </row>
    <row r="2931" spans="1:62" ht="15" x14ac:dyDescent="0.2">
      <c r="A2931" s="19" t="s">
        <v>23371</v>
      </c>
      <c r="B2931" s="19" t="s">
        <v>1479</v>
      </c>
      <c r="C2931" s="43">
        <v>44669</v>
      </c>
      <c r="D2931" s="44">
        <v>0.75347222222221999</v>
      </c>
      <c r="E2931" s="19" t="s">
        <v>23372</v>
      </c>
      <c r="F2931" s="19" t="s">
        <v>23373</v>
      </c>
      <c r="G2931" s="19" t="s">
        <v>23374</v>
      </c>
      <c r="H2931" s="45">
        <v>3268.8</v>
      </c>
      <c r="I2931" s="45">
        <v>3665</v>
      </c>
      <c r="J2931" s="19" t="s">
        <v>1560</v>
      </c>
      <c r="K2931" s="19" t="s">
        <v>23375</v>
      </c>
      <c r="L2931" s="19" t="s">
        <v>23376</v>
      </c>
      <c r="M2931" s="19" t="s">
        <v>23377</v>
      </c>
      <c r="N2931" s="19" t="s">
        <v>23371</v>
      </c>
      <c r="O2931" s="19" t="s">
        <v>1603</v>
      </c>
      <c r="P2931" s="19" t="s">
        <v>1604</v>
      </c>
      <c r="Q2931" s="46">
        <v>480</v>
      </c>
      <c r="R2931" s="19" t="s">
        <v>1544</v>
      </c>
      <c r="S2931" s="19" t="s">
        <v>23378</v>
      </c>
      <c r="T2931" s="19" t="s">
        <v>23379</v>
      </c>
      <c r="U2931" s="19" t="s">
        <v>23380</v>
      </c>
      <c r="V2931" s="19" t="s">
        <v>23381</v>
      </c>
      <c r="W2931" s="19" t="s">
        <v>4073</v>
      </c>
      <c r="X2931" s="19" t="s">
        <v>23382</v>
      </c>
      <c r="Y2931" s="19" t="s">
        <v>4075</v>
      </c>
      <c r="Z2931" s="19" t="s">
        <v>4076</v>
      </c>
      <c r="AA2931" s="46">
        <v>468</v>
      </c>
      <c r="AB2931" s="19" t="s">
        <v>497</v>
      </c>
      <c r="AC2931" s="19" t="s">
        <v>143</v>
      </c>
      <c r="AD2931" s="19" t="s">
        <v>5468</v>
      </c>
      <c r="AE2931" s="19" t="s">
        <v>5469</v>
      </c>
      <c r="AF2931" s="19" t="s">
        <v>1719</v>
      </c>
      <c r="AG2931" s="19" t="s">
        <v>5470</v>
      </c>
      <c r="AH2931" s="19" t="s">
        <v>1594</v>
      </c>
      <c r="AI2931" s="19" t="s">
        <v>1595</v>
      </c>
      <c r="AJ2931" s="45">
        <v>0.05</v>
      </c>
      <c r="AK2931" s="45">
        <v>24</v>
      </c>
      <c r="AL2931" s="19" t="s">
        <v>1501</v>
      </c>
      <c r="AM2931" s="46">
        <v>37590</v>
      </c>
      <c r="AN2931" s="46">
        <v>24050</v>
      </c>
      <c r="AO2931" s="46">
        <v>13540</v>
      </c>
      <c r="AP2931" s="45">
        <v>552</v>
      </c>
      <c r="AQ2931" s="45"/>
      <c r="AR2931" s="45" t="str">
        <f>IFERROR(VLOOKUP(AB2931,'Pedidos marco'!$A$1:$D$10000,4,0)," ")</f>
        <v xml:space="preserve"> </v>
      </c>
      <c r="AS2931" s="45">
        <f t="shared" si="315"/>
        <v>18</v>
      </c>
      <c r="AT2931" s="45" t="str">
        <f t="shared" si="316"/>
        <v>18</v>
      </c>
      <c r="AU2931" s="47">
        <v>24</v>
      </c>
      <c r="AV2931" s="19" t="str">
        <f t="shared" si="317"/>
        <v>04 April</v>
      </c>
      <c r="AW2931" s="19">
        <f t="shared" si="318"/>
        <v>1.1499999999999999</v>
      </c>
      <c r="AX2931" s="19">
        <f t="shared" si="319"/>
        <v>23</v>
      </c>
      <c r="AY2931" s="19" t="e">
        <f>VLOOKUP(AG2931,Cías!$A$1:$E$10000,5,0)</f>
        <v>#N/A</v>
      </c>
      <c r="AZ2931" s="19" t="str">
        <f t="shared" si="320"/>
        <v>1013719</v>
      </c>
      <c r="BA2931" s="19" t="str">
        <f t="shared" si="321"/>
        <v>GARCES OSWALDO GERMAN</v>
      </c>
      <c r="BB2931" s="19" t="e">
        <f>VLOOKUP(AG2931,Cías!$A$1:$E$10000,3,0)</f>
        <v>#N/A</v>
      </c>
      <c r="BC2931" s="19"/>
      <c r="BD2931" s="19"/>
      <c r="BE2931" s="19"/>
      <c r="BF2931" s="19"/>
      <c r="BG2931" s="19"/>
      <c r="BH2931" s="19"/>
      <c r="BI2931" s="19"/>
      <c r="BJ2931" s="19"/>
    </row>
    <row r="2932" spans="1:62" ht="15" x14ac:dyDescent="0.2">
      <c r="A2932" s="19" t="s">
        <v>23383</v>
      </c>
      <c r="B2932" s="19" t="s">
        <v>1479</v>
      </c>
      <c r="C2932" s="43">
        <v>44669</v>
      </c>
      <c r="D2932" s="44">
        <v>0.75624999999999998</v>
      </c>
      <c r="E2932" s="19" t="s">
        <v>23384</v>
      </c>
      <c r="F2932" s="19" t="s">
        <v>23385</v>
      </c>
      <c r="G2932" s="19" t="s">
        <v>23386</v>
      </c>
      <c r="H2932" s="45">
        <v>1300</v>
      </c>
      <c r="I2932" s="45">
        <v>1457.57</v>
      </c>
      <c r="J2932" s="19" t="s">
        <v>1560</v>
      </c>
      <c r="K2932" s="19" t="s">
        <v>23387</v>
      </c>
      <c r="L2932" s="19" t="s">
        <v>23388</v>
      </c>
      <c r="M2932" s="19" t="s">
        <v>23389</v>
      </c>
      <c r="N2932" s="19" t="s">
        <v>23383</v>
      </c>
      <c r="O2932" s="19" t="s">
        <v>1641</v>
      </c>
      <c r="P2932" s="19" t="s">
        <v>1642</v>
      </c>
      <c r="Q2932" s="46">
        <v>200</v>
      </c>
      <c r="R2932" s="19" t="s">
        <v>1544</v>
      </c>
      <c r="S2932" s="19" t="s">
        <v>8160</v>
      </c>
      <c r="T2932" s="19" t="s">
        <v>8161</v>
      </c>
      <c r="U2932" s="19" t="s">
        <v>8162</v>
      </c>
      <c r="V2932" s="19" t="s">
        <v>8163</v>
      </c>
      <c r="W2932" s="19" t="s">
        <v>8164</v>
      </c>
      <c r="X2932" s="19" t="s">
        <v>8165</v>
      </c>
      <c r="Y2932" s="19" t="s">
        <v>8166</v>
      </c>
      <c r="Z2932" s="19" t="s">
        <v>8167</v>
      </c>
      <c r="AA2932" s="46">
        <v>399</v>
      </c>
      <c r="AB2932" s="19" t="s">
        <v>485</v>
      </c>
      <c r="AC2932" s="19" t="s">
        <v>119</v>
      </c>
      <c r="AD2932" s="19" t="s">
        <v>2453</v>
      </c>
      <c r="AE2932" s="19" t="s">
        <v>1481</v>
      </c>
      <c r="AF2932" s="19" t="s">
        <v>1719</v>
      </c>
      <c r="AG2932" s="19" t="s">
        <v>2454</v>
      </c>
      <c r="AH2932" s="19" t="s">
        <v>1499</v>
      </c>
      <c r="AI2932" s="19" t="s">
        <v>1500</v>
      </c>
      <c r="AJ2932" s="45">
        <v>0</v>
      </c>
      <c r="AK2932" s="45">
        <v>0</v>
      </c>
      <c r="AL2932" s="19" t="s">
        <v>1501</v>
      </c>
      <c r="AM2932" s="46">
        <v>16999.167000000001</v>
      </c>
      <c r="AN2932" s="46">
        <v>10004.166999999999</v>
      </c>
      <c r="AO2932" s="46">
        <v>6995</v>
      </c>
      <c r="AP2932" s="45">
        <v>256</v>
      </c>
      <c r="AQ2932" s="45"/>
      <c r="AR2932" s="45" t="str">
        <f>IFERROR(VLOOKUP(AB2932,'Pedidos marco'!$A$1:$D$10000,4,0)," ")</f>
        <v xml:space="preserve"> </v>
      </c>
      <c r="AS2932" s="45">
        <f t="shared" si="315"/>
        <v>18</v>
      </c>
      <c r="AT2932" s="45" t="str">
        <f t="shared" si="316"/>
        <v>18</v>
      </c>
      <c r="AU2932" s="47">
        <v>10</v>
      </c>
      <c r="AV2932" s="19" t="str">
        <f t="shared" si="317"/>
        <v>04 April</v>
      </c>
      <c r="AW2932" s="19">
        <f t="shared" si="318"/>
        <v>1.28</v>
      </c>
      <c r="AX2932" s="19">
        <f t="shared" si="319"/>
        <v>25.6</v>
      </c>
      <c r="AY2932" s="19" t="e">
        <f>VLOOKUP(AG2932,Cías!$A$1:$E$10000,5,0)</f>
        <v>#N/A</v>
      </c>
      <c r="AZ2932" s="19" t="str">
        <f t="shared" si="320"/>
        <v>1013502</v>
      </c>
      <c r="BA2932" s="19" t="str">
        <f t="shared" si="321"/>
        <v>ESPIN GUEVARA JOSE MARCELO</v>
      </c>
      <c r="BB2932" s="19" t="e">
        <f>VLOOKUP(AG2932,Cías!$A$1:$E$10000,3,0)</f>
        <v>#N/A</v>
      </c>
      <c r="BC2932" s="19"/>
      <c r="BD2932" s="19"/>
      <c r="BE2932" s="19"/>
      <c r="BF2932" s="19"/>
      <c r="BG2932" s="19"/>
      <c r="BH2932" s="19"/>
      <c r="BI2932" s="19"/>
      <c r="BJ2932" s="19"/>
    </row>
    <row r="2933" spans="1:62" ht="15" x14ac:dyDescent="0.2">
      <c r="A2933" s="19" t="s">
        <v>23383</v>
      </c>
      <c r="B2933" s="19" t="s">
        <v>1479</v>
      </c>
      <c r="C2933" s="43">
        <v>44669</v>
      </c>
      <c r="D2933" s="44">
        <v>0.75624999999999998</v>
      </c>
      <c r="E2933" s="19" t="s">
        <v>23390</v>
      </c>
      <c r="F2933" s="19" t="s">
        <v>23391</v>
      </c>
      <c r="G2933" s="19" t="s">
        <v>23392</v>
      </c>
      <c r="H2933" s="45">
        <v>1820</v>
      </c>
      <c r="I2933" s="45">
        <v>2040.6</v>
      </c>
      <c r="J2933" s="19" t="s">
        <v>1560</v>
      </c>
      <c r="K2933" s="19" t="s">
        <v>23393</v>
      </c>
      <c r="L2933" s="19" t="s">
        <v>23394</v>
      </c>
      <c r="M2933" s="19" t="s">
        <v>23395</v>
      </c>
      <c r="N2933" s="19" t="s">
        <v>23383</v>
      </c>
      <c r="O2933" s="19" t="s">
        <v>1641</v>
      </c>
      <c r="P2933" s="19" t="s">
        <v>1642</v>
      </c>
      <c r="Q2933" s="46">
        <v>280</v>
      </c>
      <c r="R2933" s="19" t="s">
        <v>1544</v>
      </c>
      <c r="S2933" s="19" t="s">
        <v>8160</v>
      </c>
      <c r="T2933" s="19" t="s">
        <v>8161</v>
      </c>
      <c r="U2933" s="19" t="s">
        <v>8174</v>
      </c>
      <c r="V2933" s="19" t="s">
        <v>8175</v>
      </c>
      <c r="W2933" s="19" t="s">
        <v>8164</v>
      </c>
      <c r="X2933" s="19" t="s">
        <v>8176</v>
      </c>
      <c r="Y2933" s="19" t="s">
        <v>8166</v>
      </c>
      <c r="Z2933" s="19" t="s">
        <v>8167</v>
      </c>
      <c r="AA2933" s="46">
        <v>399</v>
      </c>
      <c r="AB2933" s="19" t="s">
        <v>485</v>
      </c>
      <c r="AC2933" s="19" t="s">
        <v>119</v>
      </c>
      <c r="AD2933" s="19" t="s">
        <v>2453</v>
      </c>
      <c r="AE2933" s="19" t="s">
        <v>1481</v>
      </c>
      <c r="AF2933" s="19" t="s">
        <v>1719</v>
      </c>
      <c r="AG2933" s="19" t="s">
        <v>2454</v>
      </c>
      <c r="AH2933" s="19" t="s">
        <v>1499</v>
      </c>
      <c r="AI2933" s="19" t="s">
        <v>1500</v>
      </c>
      <c r="AJ2933" s="45">
        <v>0</v>
      </c>
      <c r="AK2933" s="45">
        <v>0</v>
      </c>
      <c r="AL2933" s="19" t="s">
        <v>1501</v>
      </c>
      <c r="AM2933" s="46">
        <v>21000.832999999999</v>
      </c>
      <c r="AN2933" s="46">
        <v>14005.833000000001</v>
      </c>
      <c r="AO2933" s="46">
        <v>6995</v>
      </c>
      <c r="AP2933" s="45">
        <v>358.4</v>
      </c>
      <c r="AQ2933" s="45"/>
      <c r="AR2933" s="45" t="str">
        <f>IFERROR(VLOOKUP(AB2933,'Pedidos marco'!$A$1:$D$10000,4,0)," ")</f>
        <v xml:space="preserve"> </v>
      </c>
      <c r="AS2933" s="45">
        <f t="shared" si="315"/>
        <v>18</v>
      </c>
      <c r="AT2933" s="45" t="str">
        <f t="shared" si="316"/>
        <v>18</v>
      </c>
      <c r="AU2933" s="47">
        <v>14</v>
      </c>
      <c r="AV2933" s="19" t="str">
        <f t="shared" si="317"/>
        <v>04 April</v>
      </c>
      <c r="AW2933" s="19">
        <f t="shared" si="318"/>
        <v>1.28</v>
      </c>
      <c r="AX2933" s="19">
        <f t="shared" si="319"/>
        <v>25.599999999999998</v>
      </c>
      <c r="AY2933" s="19" t="e">
        <f>VLOOKUP(AG2933,Cías!$A$1:$E$10000,5,0)</f>
        <v>#N/A</v>
      </c>
      <c r="AZ2933" s="19" t="str">
        <f t="shared" si="320"/>
        <v>1013502</v>
      </c>
      <c r="BA2933" s="19" t="str">
        <f t="shared" si="321"/>
        <v>ESPIN GUEVARA JOSE MARCELO</v>
      </c>
      <c r="BB2933" s="19" t="e">
        <f>VLOOKUP(AG2933,Cías!$A$1:$E$10000,3,0)</f>
        <v>#N/A</v>
      </c>
      <c r="BC2933" s="19"/>
      <c r="BD2933" s="19"/>
      <c r="BE2933" s="19"/>
      <c r="BF2933" s="19"/>
      <c r="BG2933" s="19"/>
      <c r="BH2933" s="19"/>
      <c r="BI2933" s="19"/>
      <c r="BJ2933" s="19"/>
    </row>
    <row r="2934" spans="1:62" ht="15" x14ac:dyDescent="0.2">
      <c r="A2934" s="19" t="s">
        <v>23396</v>
      </c>
      <c r="B2934" s="19" t="s">
        <v>1479</v>
      </c>
      <c r="C2934" s="43">
        <v>44669</v>
      </c>
      <c r="D2934" s="44">
        <v>0.75694444444443998</v>
      </c>
      <c r="E2934" s="19" t="s">
        <v>23397</v>
      </c>
      <c r="F2934" s="19" t="s">
        <v>23398</v>
      </c>
      <c r="G2934" s="19" t="s">
        <v>23399</v>
      </c>
      <c r="H2934" s="45">
        <v>2932.8</v>
      </c>
      <c r="I2934" s="45">
        <v>3288.28</v>
      </c>
      <c r="J2934" s="19" t="s">
        <v>1560</v>
      </c>
      <c r="K2934" s="19" t="s">
        <v>23400</v>
      </c>
      <c r="L2934" s="19" t="s">
        <v>23401</v>
      </c>
      <c r="M2934" s="19" t="s">
        <v>23402</v>
      </c>
      <c r="N2934" s="19" t="s">
        <v>23396</v>
      </c>
      <c r="O2934" s="19" t="s">
        <v>1641</v>
      </c>
      <c r="P2934" s="19" t="s">
        <v>1642</v>
      </c>
      <c r="Q2934" s="46">
        <v>480</v>
      </c>
      <c r="R2934" s="19" t="s">
        <v>1544</v>
      </c>
      <c r="S2934" s="19" t="s">
        <v>1736</v>
      </c>
      <c r="T2934" s="19" t="s">
        <v>1737</v>
      </c>
      <c r="U2934" s="19" t="s">
        <v>12823</v>
      </c>
      <c r="V2934" s="19" t="s">
        <v>12824</v>
      </c>
      <c r="W2934" s="19" t="s">
        <v>12825</v>
      </c>
      <c r="X2934" s="19" t="s">
        <v>12826</v>
      </c>
      <c r="Y2934" s="19" t="s">
        <v>12827</v>
      </c>
      <c r="Z2934" s="19" t="s">
        <v>12828</v>
      </c>
      <c r="AA2934" s="46">
        <v>481</v>
      </c>
      <c r="AB2934" s="19" t="s">
        <v>1419</v>
      </c>
      <c r="AC2934" s="19" t="s">
        <v>1390</v>
      </c>
      <c r="AD2934" s="19" t="s">
        <v>2481</v>
      </c>
      <c r="AE2934" s="19" t="s">
        <v>2482</v>
      </c>
      <c r="AF2934" s="19" t="s">
        <v>1719</v>
      </c>
      <c r="AG2934" s="19" t="s">
        <v>2483</v>
      </c>
      <c r="AH2934" s="19" t="s">
        <v>1594</v>
      </c>
      <c r="AI2934" s="19" t="s">
        <v>1595</v>
      </c>
      <c r="AJ2934" s="45">
        <v>0.05</v>
      </c>
      <c r="AK2934" s="45">
        <v>24</v>
      </c>
      <c r="AL2934" s="19" t="s">
        <v>1501</v>
      </c>
      <c r="AM2934" s="46">
        <v>40690</v>
      </c>
      <c r="AN2934" s="46">
        <v>24040</v>
      </c>
      <c r="AO2934" s="46">
        <v>16650</v>
      </c>
      <c r="AP2934" s="45">
        <v>633.6</v>
      </c>
      <c r="AQ2934" s="45"/>
      <c r="AR2934" s="45" t="str">
        <f>IFERROR(VLOOKUP(AB2934,'Pedidos marco'!$A$1:$D$10000,4,0)," ")</f>
        <v xml:space="preserve"> </v>
      </c>
      <c r="AS2934" s="45">
        <f t="shared" si="315"/>
        <v>18</v>
      </c>
      <c r="AT2934" s="45" t="str">
        <f t="shared" si="316"/>
        <v>18</v>
      </c>
      <c r="AU2934" s="47">
        <v>24</v>
      </c>
      <c r="AV2934" s="19" t="str">
        <f t="shared" si="317"/>
        <v>04 April</v>
      </c>
      <c r="AW2934" s="19">
        <f t="shared" si="318"/>
        <v>1.32</v>
      </c>
      <c r="AX2934" s="19">
        <f t="shared" si="319"/>
        <v>26.400000000000002</v>
      </c>
      <c r="AY2934" s="19" t="e">
        <f>VLOOKUP(AG2934,Cías!$A$1:$E$10000,5,0)</f>
        <v>#N/A</v>
      </c>
      <c r="AZ2934" s="19" t="str">
        <f t="shared" si="320"/>
        <v>10007064</v>
      </c>
      <c r="BA2934" s="19" t="str">
        <f t="shared" si="321"/>
        <v>GUERRERO HUALPA WILSON GILBERTO</v>
      </c>
      <c r="BB2934" s="19" t="e">
        <f>VLOOKUP(AG2934,Cías!$A$1:$E$10000,3,0)</f>
        <v>#N/A</v>
      </c>
      <c r="BC2934" s="19"/>
      <c r="BD2934" s="19"/>
      <c r="BE2934" s="19"/>
      <c r="BF2934" s="19"/>
      <c r="BG2934" s="19"/>
      <c r="BH2934" s="19"/>
      <c r="BI2934" s="19"/>
      <c r="BJ2934" s="19"/>
    </row>
    <row r="2935" spans="1:62" ht="15" x14ac:dyDescent="0.2">
      <c r="A2935" s="19" t="s">
        <v>23403</v>
      </c>
      <c r="B2935" s="19" t="s">
        <v>1479</v>
      </c>
      <c r="C2935" s="43">
        <v>44669</v>
      </c>
      <c r="D2935" s="44">
        <v>0.75902777777777997</v>
      </c>
      <c r="E2935" s="19" t="s">
        <v>23404</v>
      </c>
      <c r="F2935" s="19" t="s">
        <v>1481</v>
      </c>
      <c r="G2935" s="19" t="s">
        <v>1481</v>
      </c>
      <c r="H2935" s="45">
        <v>0</v>
      </c>
      <c r="I2935" s="45">
        <v>0</v>
      </c>
      <c r="J2935" s="19" t="s">
        <v>1482</v>
      </c>
      <c r="K2935" s="19" t="s">
        <v>23405</v>
      </c>
      <c r="L2935" s="19" t="s">
        <v>23406</v>
      </c>
      <c r="M2935" s="19" t="s">
        <v>23407</v>
      </c>
      <c r="N2935" s="19" t="s">
        <v>23403</v>
      </c>
      <c r="O2935" s="19" t="s">
        <v>371</v>
      </c>
      <c r="P2935" s="19" t="s">
        <v>372</v>
      </c>
      <c r="Q2935" s="46">
        <v>160</v>
      </c>
      <c r="R2935" s="19" t="s">
        <v>1544</v>
      </c>
      <c r="S2935" s="19" t="s">
        <v>1545</v>
      </c>
      <c r="T2935" s="19" t="s">
        <v>74</v>
      </c>
      <c r="U2935" s="19" t="s">
        <v>4451</v>
      </c>
      <c r="V2935" s="19" t="s">
        <v>4452</v>
      </c>
      <c r="W2935" s="19" t="s">
        <v>1548</v>
      </c>
      <c r="X2935" s="19" t="s">
        <v>4453</v>
      </c>
      <c r="Y2935" s="19" t="s">
        <v>1684</v>
      </c>
      <c r="Z2935" s="19" t="s">
        <v>1685</v>
      </c>
      <c r="AA2935" s="46">
        <v>198</v>
      </c>
      <c r="AB2935" s="19" t="s">
        <v>574</v>
      </c>
      <c r="AC2935" s="19" t="s">
        <v>301</v>
      </c>
      <c r="AD2935" s="19" t="s">
        <v>6375</v>
      </c>
      <c r="AE2935" s="19" t="s">
        <v>6376</v>
      </c>
      <c r="AF2935" s="19" t="s">
        <v>1554</v>
      </c>
      <c r="AG2935" s="19" t="s">
        <v>6377</v>
      </c>
      <c r="AH2935" s="19" t="s">
        <v>1499</v>
      </c>
      <c r="AI2935" s="19" t="s">
        <v>1500</v>
      </c>
      <c r="AJ2935" s="45">
        <v>0</v>
      </c>
      <c r="AK2935" s="45">
        <v>0</v>
      </c>
      <c r="AL2935" s="19" t="s">
        <v>1501</v>
      </c>
      <c r="AM2935" s="46">
        <v>12648.333000000001</v>
      </c>
      <c r="AN2935" s="46">
        <v>8013.3329999999996</v>
      </c>
      <c r="AO2935" s="46">
        <v>4635</v>
      </c>
      <c r="AP2935" s="45">
        <v>118.4</v>
      </c>
      <c r="AQ2935" s="45"/>
      <c r="AR2935" s="45" t="str">
        <f>IFERROR(VLOOKUP(AB2935,'Pedidos marco'!$A$1:$D$10000,4,0)," ")</f>
        <v xml:space="preserve"> </v>
      </c>
      <c r="AS2935" s="45">
        <f t="shared" si="315"/>
        <v>18</v>
      </c>
      <c r="AT2935" s="45" t="str">
        <f t="shared" si="316"/>
        <v>18</v>
      </c>
      <c r="AU2935" s="47">
        <v>8</v>
      </c>
      <c r="AV2935" s="19" t="str">
        <f t="shared" si="317"/>
        <v>04 April</v>
      </c>
      <c r="AW2935" s="19">
        <f t="shared" si="318"/>
        <v>0.74</v>
      </c>
      <c r="AX2935" s="19">
        <f t="shared" si="319"/>
        <v>14.8</v>
      </c>
      <c r="AY2935" s="19" t="e">
        <f>VLOOKUP(AG2935,Cías!$A$1:$E$10000,5,0)</f>
        <v>#N/A</v>
      </c>
      <c r="AZ2935" s="19" t="str">
        <f t="shared" si="320"/>
        <v>1013764</v>
      </c>
      <c r="BA2935" s="19" t="str">
        <f t="shared" si="321"/>
        <v>TERAN SARZOSA CRISTIAN DAVID</v>
      </c>
      <c r="BB2935" s="19" t="e">
        <f>VLOOKUP(AG2935,Cías!$A$1:$E$10000,3,0)</f>
        <v>#N/A</v>
      </c>
      <c r="BC2935" s="19"/>
      <c r="BD2935" s="19"/>
      <c r="BE2935" s="19"/>
      <c r="BF2935" s="19"/>
      <c r="BG2935" s="19"/>
      <c r="BH2935" s="19"/>
      <c r="BI2935" s="19"/>
      <c r="BJ2935" s="19"/>
    </row>
    <row r="2936" spans="1:62" ht="15" x14ac:dyDescent="0.2">
      <c r="A2936" s="19" t="s">
        <v>23403</v>
      </c>
      <c r="B2936" s="19" t="s">
        <v>1479</v>
      </c>
      <c r="C2936" s="43">
        <v>44669</v>
      </c>
      <c r="D2936" s="44">
        <v>0.75902777777777997</v>
      </c>
      <c r="E2936" s="19" t="s">
        <v>23408</v>
      </c>
      <c r="F2936" s="19" t="s">
        <v>1481</v>
      </c>
      <c r="G2936" s="19" t="s">
        <v>1481</v>
      </c>
      <c r="H2936" s="45">
        <v>0</v>
      </c>
      <c r="I2936" s="45">
        <v>0</v>
      </c>
      <c r="J2936" s="19" t="s">
        <v>1482</v>
      </c>
      <c r="K2936" s="19" t="s">
        <v>23409</v>
      </c>
      <c r="L2936" s="19" t="s">
        <v>23410</v>
      </c>
      <c r="M2936" s="19" t="s">
        <v>23411</v>
      </c>
      <c r="N2936" s="19" t="s">
        <v>23403</v>
      </c>
      <c r="O2936" s="19" t="s">
        <v>367</v>
      </c>
      <c r="P2936" s="19" t="s">
        <v>368</v>
      </c>
      <c r="Q2936" s="46">
        <v>200</v>
      </c>
      <c r="R2936" s="19" t="s">
        <v>1544</v>
      </c>
      <c r="S2936" s="19" t="s">
        <v>1545</v>
      </c>
      <c r="T2936" s="19" t="s">
        <v>74</v>
      </c>
      <c r="U2936" s="19" t="s">
        <v>4451</v>
      </c>
      <c r="V2936" s="19" t="s">
        <v>4452</v>
      </c>
      <c r="W2936" s="19" t="s">
        <v>1548</v>
      </c>
      <c r="X2936" s="19" t="s">
        <v>4453</v>
      </c>
      <c r="Y2936" s="19" t="s">
        <v>1684</v>
      </c>
      <c r="Z2936" s="19" t="s">
        <v>1685</v>
      </c>
      <c r="AA2936" s="46">
        <v>198</v>
      </c>
      <c r="AB2936" s="19" t="s">
        <v>574</v>
      </c>
      <c r="AC2936" s="19" t="s">
        <v>301</v>
      </c>
      <c r="AD2936" s="19" t="s">
        <v>6375</v>
      </c>
      <c r="AE2936" s="19" t="s">
        <v>6376</v>
      </c>
      <c r="AF2936" s="19" t="s">
        <v>1554</v>
      </c>
      <c r="AG2936" s="19" t="s">
        <v>6377</v>
      </c>
      <c r="AH2936" s="19" t="s">
        <v>1499</v>
      </c>
      <c r="AI2936" s="19" t="s">
        <v>1500</v>
      </c>
      <c r="AJ2936" s="45">
        <v>0</v>
      </c>
      <c r="AK2936" s="45">
        <v>0</v>
      </c>
      <c r="AL2936" s="19" t="s">
        <v>1501</v>
      </c>
      <c r="AM2936" s="46">
        <v>14651.666999999999</v>
      </c>
      <c r="AN2936" s="46">
        <v>10016.666999999999</v>
      </c>
      <c r="AO2936" s="46">
        <v>4635</v>
      </c>
      <c r="AP2936" s="45">
        <v>148</v>
      </c>
      <c r="AQ2936" s="45"/>
      <c r="AR2936" s="45" t="str">
        <f>IFERROR(VLOOKUP(AB2936,'Pedidos marco'!$A$1:$D$10000,4,0)," ")</f>
        <v xml:space="preserve"> </v>
      </c>
      <c r="AS2936" s="45">
        <f t="shared" si="315"/>
        <v>18</v>
      </c>
      <c r="AT2936" s="45" t="str">
        <f t="shared" si="316"/>
        <v>18</v>
      </c>
      <c r="AU2936" s="47">
        <v>10</v>
      </c>
      <c r="AV2936" s="19" t="str">
        <f t="shared" si="317"/>
        <v>04 April</v>
      </c>
      <c r="AW2936" s="19">
        <f t="shared" si="318"/>
        <v>0.74</v>
      </c>
      <c r="AX2936" s="19">
        <f t="shared" si="319"/>
        <v>14.8</v>
      </c>
      <c r="AY2936" s="19" t="e">
        <f>VLOOKUP(AG2936,Cías!$A$1:$E$10000,5,0)</f>
        <v>#N/A</v>
      </c>
      <c r="AZ2936" s="19" t="str">
        <f t="shared" si="320"/>
        <v>1013764</v>
      </c>
      <c r="BA2936" s="19" t="str">
        <f t="shared" si="321"/>
        <v>TERAN SARZOSA CRISTIAN DAVID</v>
      </c>
      <c r="BB2936" s="19" t="e">
        <f>VLOOKUP(AG2936,Cías!$A$1:$E$10000,3,0)</f>
        <v>#N/A</v>
      </c>
      <c r="BC2936" s="19"/>
      <c r="BD2936" s="19"/>
      <c r="BE2936" s="19"/>
      <c r="BF2936" s="19"/>
      <c r="BG2936" s="19"/>
      <c r="BH2936" s="19"/>
      <c r="BI2936" s="19"/>
      <c r="BJ2936" s="19"/>
    </row>
    <row r="2937" spans="1:62" ht="15" x14ac:dyDescent="0.2">
      <c r="A2937" s="19" t="s">
        <v>23412</v>
      </c>
      <c r="B2937" s="19" t="s">
        <v>1479</v>
      </c>
      <c r="C2937" s="43">
        <v>44669</v>
      </c>
      <c r="D2937" s="44">
        <v>0.76180555555555995</v>
      </c>
      <c r="E2937" s="19" t="s">
        <v>23413</v>
      </c>
      <c r="F2937" s="19" t="s">
        <v>23414</v>
      </c>
      <c r="G2937" s="19" t="s">
        <v>23415</v>
      </c>
      <c r="H2937" s="45">
        <v>3235.2</v>
      </c>
      <c r="I2937" s="45">
        <v>3627.32</v>
      </c>
      <c r="J2937" s="19" t="s">
        <v>2037</v>
      </c>
      <c r="K2937" s="19" t="s">
        <v>23416</v>
      </c>
      <c r="L2937" s="19" t="s">
        <v>23417</v>
      </c>
      <c r="M2937" s="19" t="s">
        <v>23418</v>
      </c>
      <c r="N2937" s="19" t="s">
        <v>23412</v>
      </c>
      <c r="O2937" s="19" t="s">
        <v>1603</v>
      </c>
      <c r="P2937" s="19" t="s">
        <v>1604</v>
      </c>
      <c r="Q2937" s="46">
        <v>480</v>
      </c>
      <c r="R2937" s="19" t="s">
        <v>1544</v>
      </c>
      <c r="S2937" s="19" t="s">
        <v>23419</v>
      </c>
      <c r="T2937" s="19" t="s">
        <v>23420</v>
      </c>
      <c r="U2937" s="19" t="s">
        <v>23421</v>
      </c>
      <c r="V2937" s="19" t="s">
        <v>23422</v>
      </c>
      <c r="W2937" s="19" t="s">
        <v>9329</v>
      </c>
      <c r="X2937" s="19" t="s">
        <v>23423</v>
      </c>
      <c r="Y2937" s="19" t="s">
        <v>9331</v>
      </c>
      <c r="Z2937" s="19" t="s">
        <v>9332</v>
      </c>
      <c r="AA2937" s="46">
        <v>413</v>
      </c>
      <c r="AB2937" s="19" t="s">
        <v>447</v>
      </c>
      <c r="AC2937" s="19" t="s">
        <v>41</v>
      </c>
      <c r="AD2937" s="19" t="s">
        <v>4970</v>
      </c>
      <c r="AE2937" s="19" t="s">
        <v>4971</v>
      </c>
      <c r="AF2937" s="19" t="s">
        <v>1719</v>
      </c>
      <c r="AG2937" s="19" t="s">
        <v>4972</v>
      </c>
      <c r="AH2937" s="19" t="s">
        <v>1502</v>
      </c>
      <c r="AI2937" s="19" t="s">
        <v>2099</v>
      </c>
      <c r="AJ2937" s="45">
        <v>0</v>
      </c>
      <c r="AK2937" s="45">
        <v>0</v>
      </c>
      <c r="AL2937" s="19" t="s">
        <v>1501</v>
      </c>
      <c r="AM2937" s="46">
        <v>39640</v>
      </c>
      <c r="AN2937" s="46">
        <v>24050</v>
      </c>
      <c r="AO2937" s="46">
        <v>15590</v>
      </c>
      <c r="AP2937" s="45">
        <v>552</v>
      </c>
      <c r="AQ2937" s="45"/>
      <c r="AR2937" s="45" t="str">
        <f>IFERROR(VLOOKUP(AB2937,'Pedidos marco'!$A$1:$D$10000,4,0)," ")</f>
        <v xml:space="preserve"> </v>
      </c>
      <c r="AS2937" s="45">
        <f t="shared" si="315"/>
        <v>18</v>
      </c>
      <c r="AT2937" s="45" t="str">
        <f t="shared" si="316"/>
        <v>18</v>
      </c>
      <c r="AU2937" s="47">
        <v>24</v>
      </c>
      <c r="AV2937" s="19" t="str">
        <f t="shared" si="317"/>
        <v>04 April</v>
      </c>
      <c r="AW2937" s="19">
        <f t="shared" si="318"/>
        <v>1.1499999999999999</v>
      </c>
      <c r="AX2937" s="19">
        <f t="shared" si="319"/>
        <v>23</v>
      </c>
      <c r="AY2937" s="19" t="e">
        <f>VLOOKUP(AG2937,Cías!$A$1:$E$10000,5,0)</f>
        <v>#N/A</v>
      </c>
      <c r="AZ2937" s="19" t="str">
        <f t="shared" si="320"/>
        <v>1013581</v>
      </c>
      <c r="BA2937" s="19" t="str">
        <f t="shared" si="321"/>
        <v>BARRERA GALLEGOS FRANKLIN GUILLERMO</v>
      </c>
      <c r="BB2937" s="19" t="e">
        <f>VLOOKUP(AG2937,Cías!$A$1:$E$10000,3,0)</f>
        <v>#N/A</v>
      </c>
      <c r="BC2937" s="19"/>
      <c r="BD2937" s="19"/>
      <c r="BE2937" s="19"/>
      <c r="BF2937" s="19"/>
      <c r="BG2937" s="19"/>
      <c r="BH2937" s="19"/>
      <c r="BI2937" s="19"/>
      <c r="BJ2937" s="19"/>
    </row>
    <row r="2938" spans="1:62" ht="15" x14ac:dyDescent="0.2">
      <c r="A2938" s="19" t="s">
        <v>23424</v>
      </c>
      <c r="B2938" s="19" t="s">
        <v>1479</v>
      </c>
      <c r="C2938" s="43">
        <v>44669</v>
      </c>
      <c r="D2938" s="44">
        <v>0.76458333333332995</v>
      </c>
      <c r="E2938" s="19" t="s">
        <v>23425</v>
      </c>
      <c r="F2938" s="19" t="s">
        <v>23426</v>
      </c>
      <c r="G2938" s="19" t="s">
        <v>23427</v>
      </c>
      <c r="H2938" s="45">
        <v>3295.42</v>
      </c>
      <c r="I2938" s="45">
        <v>3694.85</v>
      </c>
      <c r="J2938" s="19" t="s">
        <v>1560</v>
      </c>
      <c r="K2938" s="19" t="s">
        <v>23428</v>
      </c>
      <c r="L2938" s="19" t="s">
        <v>23429</v>
      </c>
      <c r="M2938" s="19" t="s">
        <v>23430</v>
      </c>
      <c r="N2938" s="19" t="s">
        <v>23424</v>
      </c>
      <c r="O2938" s="19" t="s">
        <v>371</v>
      </c>
      <c r="P2938" s="19" t="s">
        <v>372</v>
      </c>
      <c r="Q2938" s="46">
        <v>480</v>
      </c>
      <c r="R2938" s="19" t="s">
        <v>1544</v>
      </c>
      <c r="S2938" s="19" t="s">
        <v>2651</v>
      </c>
      <c r="T2938" s="19" t="s">
        <v>2652</v>
      </c>
      <c r="U2938" s="19" t="s">
        <v>5389</v>
      </c>
      <c r="V2938" s="19" t="s">
        <v>5390</v>
      </c>
      <c r="W2938" s="19" t="s">
        <v>1865</v>
      </c>
      <c r="X2938" s="19" t="s">
        <v>5391</v>
      </c>
      <c r="Y2938" s="19" t="s">
        <v>1867</v>
      </c>
      <c r="Z2938" s="19" t="s">
        <v>1868</v>
      </c>
      <c r="AA2938" s="46">
        <v>30</v>
      </c>
      <c r="AB2938" s="19" t="s">
        <v>593</v>
      </c>
      <c r="AC2938" s="19" t="s">
        <v>343</v>
      </c>
      <c r="AD2938" s="19" t="s">
        <v>1933</v>
      </c>
      <c r="AE2938" s="19" t="s">
        <v>1934</v>
      </c>
      <c r="AF2938" s="19" t="s">
        <v>1719</v>
      </c>
      <c r="AG2938" s="19" t="s">
        <v>1935</v>
      </c>
      <c r="AH2938" s="19" t="s">
        <v>1594</v>
      </c>
      <c r="AI2938" s="19" t="s">
        <v>1595</v>
      </c>
      <c r="AJ2938" s="45">
        <v>0.05</v>
      </c>
      <c r="AK2938" s="45">
        <v>24</v>
      </c>
      <c r="AL2938" s="19" t="s">
        <v>1501</v>
      </c>
      <c r="AM2938" s="46">
        <v>39030</v>
      </c>
      <c r="AN2938" s="46">
        <v>24050</v>
      </c>
      <c r="AO2938" s="46">
        <v>14980</v>
      </c>
      <c r="AP2938" s="45">
        <v>91.2</v>
      </c>
      <c r="AQ2938" s="45"/>
      <c r="AR2938" s="45" t="str">
        <f>IFERROR(VLOOKUP(AB2938,'Pedidos marco'!$A$1:$D$10000,4,0)," ")</f>
        <v xml:space="preserve"> </v>
      </c>
      <c r="AS2938" s="45">
        <f t="shared" si="315"/>
        <v>18</v>
      </c>
      <c r="AT2938" s="45" t="str">
        <f t="shared" si="316"/>
        <v>18</v>
      </c>
      <c r="AU2938" s="47">
        <v>24</v>
      </c>
      <c r="AV2938" s="19" t="str">
        <f t="shared" si="317"/>
        <v>04 April</v>
      </c>
      <c r="AW2938" s="19">
        <f t="shared" si="318"/>
        <v>0.19</v>
      </c>
      <c r="AX2938" s="19">
        <f t="shared" si="319"/>
        <v>3.8000000000000003</v>
      </c>
      <c r="AY2938" s="19" t="e">
        <f>VLOOKUP(AG2938,Cías!$A$1:$E$10000,5,0)</f>
        <v>#N/A</v>
      </c>
      <c r="AZ2938" s="19" t="str">
        <f t="shared" si="320"/>
        <v>1013102</v>
      </c>
      <c r="BA2938" s="19" t="str">
        <f t="shared" si="321"/>
        <v>VIZCAINO FLORES JENNY NARCISA</v>
      </c>
      <c r="BB2938" s="19" t="e">
        <f>VLOOKUP(AG2938,Cías!$A$1:$E$10000,3,0)</f>
        <v>#N/A</v>
      </c>
      <c r="BC2938" s="19"/>
      <c r="BD2938" s="19"/>
      <c r="BE2938" s="19"/>
      <c r="BF2938" s="19"/>
      <c r="BG2938" s="19"/>
      <c r="BH2938" s="19"/>
      <c r="BI2938" s="19"/>
      <c r="BJ2938" s="19"/>
    </row>
    <row r="2939" spans="1:62" ht="15" x14ac:dyDescent="0.2">
      <c r="A2939" s="19" t="s">
        <v>23431</v>
      </c>
      <c r="B2939" s="19" t="s">
        <v>1479</v>
      </c>
      <c r="C2939" s="43">
        <v>44669</v>
      </c>
      <c r="D2939" s="44">
        <v>0.76527777777778005</v>
      </c>
      <c r="E2939" s="19" t="s">
        <v>23432</v>
      </c>
      <c r="F2939" s="19" t="s">
        <v>23433</v>
      </c>
      <c r="G2939" s="19" t="s">
        <v>23434</v>
      </c>
      <c r="H2939" s="45">
        <v>3795.6</v>
      </c>
      <c r="I2939" s="45">
        <v>4255.6499999999996</v>
      </c>
      <c r="J2939" s="19" t="s">
        <v>1560</v>
      </c>
      <c r="K2939" s="19" t="s">
        <v>23435</v>
      </c>
      <c r="L2939" s="19" t="s">
        <v>23436</v>
      </c>
      <c r="M2939" s="19" t="s">
        <v>23437</v>
      </c>
      <c r="N2939" s="19" t="s">
        <v>23431</v>
      </c>
      <c r="O2939" s="19" t="s">
        <v>1486</v>
      </c>
      <c r="P2939" s="19" t="s">
        <v>1487</v>
      </c>
      <c r="Q2939" s="46">
        <v>31.63</v>
      </c>
      <c r="R2939" s="19" t="s">
        <v>1488</v>
      </c>
      <c r="S2939" s="19" t="s">
        <v>8781</v>
      </c>
      <c r="T2939" s="19" t="s">
        <v>8782</v>
      </c>
      <c r="U2939" s="19" t="s">
        <v>8783</v>
      </c>
      <c r="V2939" s="19" t="s">
        <v>8784</v>
      </c>
      <c r="W2939" s="19" t="s">
        <v>415</v>
      </c>
      <c r="X2939" s="19" t="s">
        <v>8785</v>
      </c>
      <c r="Y2939" s="19" t="s">
        <v>8786</v>
      </c>
      <c r="Z2939" s="19" t="s">
        <v>8787</v>
      </c>
      <c r="AA2939" s="46">
        <v>127</v>
      </c>
      <c r="AB2939" s="19" t="s">
        <v>473</v>
      </c>
      <c r="AC2939" s="19" t="s">
        <v>96</v>
      </c>
      <c r="AD2939" s="19" t="s">
        <v>1670</v>
      </c>
      <c r="AE2939" s="19" t="s">
        <v>1671</v>
      </c>
      <c r="AF2939" s="19" t="s">
        <v>1497</v>
      </c>
      <c r="AG2939" s="19" t="s">
        <v>1672</v>
      </c>
      <c r="AH2939" s="19" t="s">
        <v>1499</v>
      </c>
      <c r="AI2939" s="19" t="s">
        <v>1500</v>
      </c>
      <c r="AJ2939" s="45">
        <v>0</v>
      </c>
      <c r="AK2939" s="45">
        <v>0</v>
      </c>
      <c r="AL2939" s="19" t="s">
        <v>1501</v>
      </c>
      <c r="AM2939" s="46">
        <v>51430</v>
      </c>
      <c r="AN2939" s="46">
        <v>31630</v>
      </c>
      <c r="AO2939" s="46">
        <v>19800</v>
      </c>
      <c r="AP2939" s="45">
        <v>355.52</v>
      </c>
      <c r="AQ2939" s="45"/>
      <c r="AR2939" s="45" t="str">
        <f>IFERROR(VLOOKUP(AB2939,'Pedidos marco'!$A$1:$D$10000,4,0)," ")</f>
        <v xml:space="preserve"> </v>
      </c>
      <c r="AS2939" s="45">
        <f t="shared" si="315"/>
        <v>18</v>
      </c>
      <c r="AT2939" s="45" t="str">
        <f t="shared" si="316"/>
        <v>18</v>
      </c>
      <c r="AU2939" s="47">
        <v>31.63</v>
      </c>
      <c r="AV2939" s="19" t="str">
        <f t="shared" si="317"/>
        <v>04 April</v>
      </c>
      <c r="AW2939" s="19">
        <f t="shared" si="318"/>
        <v>11.239962061334177</v>
      </c>
      <c r="AX2939" s="19">
        <f t="shared" si="319"/>
        <v>11.239962061334177</v>
      </c>
      <c r="AY2939" s="19" t="e">
        <f>VLOOKUP(AG2939,Cías!$A$1:$E$10000,5,0)</f>
        <v>#N/A</v>
      </c>
      <c r="AZ2939" s="19" t="str">
        <f t="shared" si="320"/>
        <v>1013227</v>
      </c>
      <c r="BA2939" s="19" t="str">
        <f t="shared" si="321"/>
        <v>COMPAÑIA DE TRANSPORTE PESADO</v>
      </c>
      <c r="BB2939" s="19" t="e">
        <f>VLOOKUP(AG2939,Cías!$A$1:$E$10000,3,0)</f>
        <v>#N/A</v>
      </c>
      <c r="BC2939" s="19"/>
      <c r="BD2939" s="19"/>
      <c r="BE2939" s="19"/>
      <c r="BF2939" s="19"/>
      <c r="BG2939" s="19"/>
      <c r="BH2939" s="19"/>
      <c r="BI2939" s="19"/>
      <c r="BJ2939" s="19"/>
    </row>
    <row r="2940" spans="1:62" ht="15" x14ac:dyDescent="0.2">
      <c r="A2940" s="19" t="s">
        <v>23438</v>
      </c>
      <c r="B2940" s="19" t="s">
        <v>1479</v>
      </c>
      <c r="C2940" s="43">
        <v>44669</v>
      </c>
      <c r="D2940" s="44">
        <v>0.76805555555556004</v>
      </c>
      <c r="E2940" s="19" t="s">
        <v>23439</v>
      </c>
      <c r="F2940" s="19" t="s">
        <v>23440</v>
      </c>
      <c r="G2940" s="19" t="s">
        <v>23441</v>
      </c>
      <c r="H2940" s="45">
        <v>2494.8000000000002</v>
      </c>
      <c r="I2940" s="45">
        <v>2797.19</v>
      </c>
      <c r="J2940" s="19" t="s">
        <v>1560</v>
      </c>
      <c r="K2940" s="19" t="s">
        <v>23442</v>
      </c>
      <c r="L2940" s="19" t="s">
        <v>23443</v>
      </c>
      <c r="M2940" s="19" t="s">
        <v>23444</v>
      </c>
      <c r="N2940" s="19" t="s">
        <v>23438</v>
      </c>
      <c r="O2940" s="19" t="s">
        <v>367</v>
      </c>
      <c r="P2940" s="19" t="s">
        <v>368</v>
      </c>
      <c r="Q2940" s="46">
        <v>360</v>
      </c>
      <c r="R2940" s="19" t="s">
        <v>1544</v>
      </c>
      <c r="S2940" s="19" t="s">
        <v>6000</v>
      </c>
      <c r="T2940" s="19" t="s">
        <v>6001</v>
      </c>
      <c r="U2940" s="19" t="s">
        <v>6002</v>
      </c>
      <c r="V2940" s="19" t="s">
        <v>6003</v>
      </c>
      <c r="W2940" s="19" t="s">
        <v>415</v>
      </c>
      <c r="X2940" s="19" t="s">
        <v>6004</v>
      </c>
      <c r="Y2940" s="19" t="s">
        <v>6005</v>
      </c>
      <c r="Z2940" s="19" t="s">
        <v>6006</v>
      </c>
      <c r="AA2940" s="46">
        <v>123</v>
      </c>
      <c r="AB2940" s="19" t="s">
        <v>530</v>
      </c>
      <c r="AC2940" s="19" t="s">
        <v>212</v>
      </c>
      <c r="AD2940" s="19" t="s">
        <v>2804</v>
      </c>
      <c r="AE2940" s="19" t="s">
        <v>2805</v>
      </c>
      <c r="AF2940" s="19" t="s">
        <v>1554</v>
      </c>
      <c r="AG2940" s="19" t="s">
        <v>2806</v>
      </c>
      <c r="AH2940" s="19" t="s">
        <v>1499</v>
      </c>
      <c r="AI2940" s="19" t="s">
        <v>1500</v>
      </c>
      <c r="AJ2940" s="45">
        <v>0</v>
      </c>
      <c r="AK2940" s="45">
        <v>0</v>
      </c>
      <c r="AL2940" s="19" t="s">
        <v>1501</v>
      </c>
      <c r="AM2940" s="46">
        <v>27010</v>
      </c>
      <c r="AN2940" s="46">
        <v>18040</v>
      </c>
      <c r="AO2940" s="46">
        <v>8970</v>
      </c>
      <c r="AP2940" s="45">
        <v>183.6</v>
      </c>
      <c r="AQ2940" s="45"/>
      <c r="AR2940" s="45" t="str">
        <f>IFERROR(VLOOKUP(AB2940,'Pedidos marco'!$A$1:$D$10000,4,0)," ")</f>
        <v xml:space="preserve"> </v>
      </c>
      <c r="AS2940" s="45">
        <f t="shared" si="315"/>
        <v>18</v>
      </c>
      <c r="AT2940" s="45" t="str">
        <f t="shared" si="316"/>
        <v>18</v>
      </c>
      <c r="AU2940" s="47">
        <v>18</v>
      </c>
      <c r="AV2940" s="19" t="str">
        <f t="shared" si="317"/>
        <v>04 April</v>
      </c>
      <c r="AW2940" s="19">
        <f t="shared" si="318"/>
        <v>0.51</v>
      </c>
      <c r="AX2940" s="19">
        <f t="shared" si="319"/>
        <v>10.199999999999999</v>
      </c>
      <c r="AY2940" s="19" t="e">
        <f>VLOOKUP(AG2940,Cías!$A$1:$E$10000,5,0)</f>
        <v>#N/A</v>
      </c>
      <c r="AZ2940" s="19" t="str">
        <f t="shared" si="320"/>
        <v>1013871</v>
      </c>
      <c r="BA2940" s="19" t="str">
        <f t="shared" si="321"/>
        <v>MORAN PERUGACHI ALONSO</v>
      </c>
      <c r="BB2940" s="19" t="e">
        <f>VLOOKUP(AG2940,Cías!$A$1:$E$10000,3,0)</f>
        <v>#N/A</v>
      </c>
      <c r="BC2940" s="19"/>
      <c r="BD2940" s="19"/>
      <c r="BE2940" s="19"/>
      <c r="BF2940" s="19"/>
      <c r="BG2940" s="19"/>
      <c r="BH2940" s="19"/>
      <c r="BI2940" s="19"/>
      <c r="BJ2940" s="19"/>
    </row>
    <row r="2941" spans="1:62" ht="15" x14ac:dyDescent="0.2">
      <c r="A2941" s="19" t="s">
        <v>23445</v>
      </c>
      <c r="B2941" s="19" t="s">
        <v>1479</v>
      </c>
      <c r="C2941" s="43">
        <v>44669</v>
      </c>
      <c r="D2941" s="44">
        <v>0.77152777777778003</v>
      </c>
      <c r="E2941" s="19" t="s">
        <v>23446</v>
      </c>
      <c r="F2941" s="19" t="s">
        <v>23447</v>
      </c>
      <c r="G2941" s="19" t="s">
        <v>23448</v>
      </c>
      <c r="H2941" s="45">
        <v>4033.99</v>
      </c>
      <c r="I2941" s="45">
        <v>4522.9399999999996</v>
      </c>
      <c r="J2941" s="19" t="s">
        <v>1560</v>
      </c>
      <c r="K2941" s="19" t="s">
        <v>23449</v>
      </c>
      <c r="L2941" s="19" t="s">
        <v>23450</v>
      </c>
      <c r="M2941" s="19" t="s">
        <v>23451</v>
      </c>
      <c r="N2941" s="19" t="s">
        <v>23445</v>
      </c>
      <c r="O2941" s="19" t="s">
        <v>1486</v>
      </c>
      <c r="P2941" s="19" t="s">
        <v>1487</v>
      </c>
      <c r="Q2941" s="46">
        <v>32.590000000000003</v>
      </c>
      <c r="R2941" s="19" t="s">
        <v>1488</v>
      </c>
      <c r="S2941" s="19" t="s">
        <v>2270</v>
      </c>
      <c r="T2941" s="19" t="s">
        <v>2271</v>
      </c>
      <c r="U2941" s="19" t="s">
        <v>13184</v>
      </c>
      <c r="V2941" s="19" t="s">
        <v>13185</v>
      </c>
      <c r="W2941" s="19" t="s">
        <v>8241</v>
      </c>
      <c r="X2941" s="19" t="s">
        <v>13186</v>
      </c>
      <c r="Y2941" s="19" t="s">
        <v>13187</v>
      </c>
      <c r="Z2941" s="19" t="s">
        <v>13188</v>
      </c>
      <c r="AA2941" s="46">
        <v>544</v>
      </c>
      <c r="AB2941" s="19" t="s">
        <v>583</v>
      </c>
      <c r="AC2941" s="19" t="s">
        <v>323</v>
      </c>
      <c r="AD2941" s="19" t="s">
        <v>1631</v>
      </c>
      <c r="AE2941" s="19" t="s">
        <v>1632</v>
      </c>
      <c r="AF2941" s="19" t="s">
        <v>1497</v>
      </c>
      <c r="AG2941" s="19" t="s">
        <v>1633</v>
      </c>
      <c r="AH2941" s="19" t="s">
        <v>1499</v>
      </c>
      <c r="AI2941" s="19" t="s">
        <v>1500</v>
      </c>
      <c r="AJ2941" s="45">
        <v>0</v>
      </c>
      <c r="AK2941" s="45">
        <v>0</v>
      </c>
      <c r="AL2941" s="19" t="s">
        <v>1501</v>
      </c>
      <c r="AM2941" s="46">
        <v>51910</v>
      </c>
      <c r="AN2941" s="46">
        <v>32590</v>
      </c>
      <c r="AO2941" s="46">
        <v>19320</v>
      </c>
      <c r="AP2941" s="45">
        <v>876.35</v>
      </c>
      <c r="AQ2941" s="45"/>
      <c r="AR2941" s="45" t="str">
        <f>IFERROR(VLOOKUP(AB2941,'Pedidos marco'!$A$1:$D$10000,4,0)," ")</f>
        <v xml:space="preserve"> </v>
      </c>
      <c r="AS2941" s="45">
        <f t="shared" si="315"/>
        <v>18</v>
      </c>
      <c r="AT2941" s="45" t="str">
        <f t="shared" si="316"/>
        <v>18</v>
      </c>
      <c r="AU2941" s="47">
        <v>32.590000000000003</v>
      </c>
      <c r="AV2941" s="19" t="str">
        <f t="shared" si="317"/>
        <v>04 April</v>
      </c>
      <c r="AW2941" s="19">
        <f t="shared" si="318"/>
        <v>26.890150352868975</v>
      </c>
      <c r="AX2941" s="19">
        <f t="shared" si="319"/>
        <v>26.890150352868975</v>
      </c>
      <c r="AY2941" s="19" t="e">
        <f>VLOOKUP(AG2941,Cías!$A$1:$E$10000,5,0)</f>
        <v>#N/A</v>
      </c>
      <c r="AZ2941" s="19" t="str">
        <f t="shared" si="320"/>
        <v>1013906</v>
      </c>
      <c r="BA2941" s="19" t="str">
        <f t="shared" si="321"/>
        <v>VALLEJOS VILLEGAS SAUL EDUARDO</v>
      </c>
      <c r="BB2941" s="19" t="e">
        <f>VLOOKUP(AG2941,Cías!$A$1:$E$10000,3,0)</f>
        <v>#N/A</v>
      </c>
      <c r="BC2941" s="19"/>
      <c r="BD2941" s="19"/>
      <c r="BE2941" s="19"/>
      <c r="BF2941" s="19"/>
      <c r="BG2941" s="19"/>
      <c r="BH2941" s="19"/>
      <c r="BI2941" s="19"/>
      <c r="BJ2941" s="19"/>
    </row>
    <row r="2942" spans="1:62" ht="15" x14ac:dyDescent="0.2">
      <c r="A2942" s="19" t="s">
        <v>23452</v>
      </c>
      <c r="B2942" s="19" t="s">
        <v>1479</v>
      </c>
      <c r="C2942" s="43">
        <v>44669</v>
      </c>
      <c r="D2942" s="44">
        <v>0.77569444444444002</v>
      </c>
      <c r="E2942" s="19" t="s">
        <v>23453</v>
      </c>
      <c r="F2942" s="19" t="s">
        <v>23454</v>
      </c>
      <c r="G2942" s="19" t="s">
        <v>23455</v>
      </c>
      <c r="H2942" s="45">
        <v>1091.2</v>
      </c>
      <c r="I2942" s="45">
        <v>1223.46</v>
      </c>
      <c r="J2942" s="19" t="s">
        <v>1560</v>
      </c>
      <c r="K2942" s="19" t="s">
        <v>23456</v>
      </c>
      <c r="L2942" s="19" t="s">
        <v>23457</v>
      </c>
      <c r="M2942" s="19" t="s">
        <v>23458</v>
      </c>
      <c r="N2942" s="19" t="s">
        <v>23452</v>
      </c>
      <c r="O2942" s="19" t="s">
        <v>1641</v>
      </c>
      <c r="P2942" s="19" t="s">
        <v>1642</v>
      </c>
      <c r="Q2942" s="46">
        <v>160</v>
      </c>
      <c r="R2942" s="19" t="s">
        <v>1544</v>
      </c>
      <c r="S2942" s="19" t="s">
        <v>23459</v>
      </c>
      <c r="T2942" s="19" t="s">
        <v>23460</v>
      </c>
      <c r="U2942" s="19" t="s">
        <v>23461</v>
      </c>
      <c r="V2942" s="19" t="s">
        <v>23462</v>
      </c>
      <c r="W2942" s="19" t="s">
        <v>6431</v>
      </c>
      <c r="X2942" s="19" t="s">
        <v>23463</v>
      </c>
      <c r="Y2942" s="19" t="s">
        <v>13729</v>
      </c>
      <c r="Z2942" s="19" t="s">
        <v>13730</v>
      </c>
      <c r="AA2942" s="46">
        <v>376</v>
      </c>
      <c r="AB2942" s="19" t="s">
        <v>515</v>
      </c>
      <c r="AC2942" s="19" t="s">
        <v>183</v>
      </c>
      <c r="AD2942" s="19" t="s">
        <v>8596</v>
      </c>
      <c r="AE2942" s="19" t="s">
        <v>1481</v>
      </c>
      <c r="AF2942" s="19" t="s">
        <v>1554</v>
      </c>
      <c r="AG2942" s="19" t="s">
        <v>8597</v>
      </c>
      <c r="AH2942" s="19" t="s">
        <v>1499</v>
      </c>
      <c r="AI2942" s="19" t="s">
        <v>1500</v>
      </c>
      <c r="AJ2942" s="45">
        <v>0</v>
      </c>
      <c r="AK2942" s="45">
        <v>0</v>
      </c>
      <c r="AL2942" s="19" t="s">
        <v>1501</v>
      </c>
      <c r="AM2942" s="46">
        <v>12628.888999999999</v>
      </c>
      <c r="AN2942" s="46">
        <v>8008.8890000000001</v>
      </c>
      <c r="AO2942" s="46">
        <v>4620</v>
      </c>
      <c r="AP2942" s="45">
        <v>164.8</v>
      </c>
      <c r="AQ2942" s="45"/>
      <c r="AR2942" s="45" t="str">
        <f>IFERROR(VLOOKUP(AB2942,'Pedidos marco'!$A$1:$D$10000,4,0)," ")</f>
        <v xml:space="preserve"> </v>
      </c>
      <c r="AS2942" s="45">
        <f t="shared" si="315"/>
        <v>18</v>
      </c>
      <c r="AT2942" s="45" t="str">
        <f t="shared" si="316"/>
        <v>18</v>
      </c>
      <c r="AU2942" s="47">
        <v>8</v>
      </c>
      <c r="AV2942" s="19" t="str">
        <f t="shared" si="317"/>
        <v>04 April</v>
      </c>
      <c r="AW2942" s="19">
        <f t="shared" si="318"/>
        <v>1.03</v>
      </c>
      <c r="AX2942" s="19">
        <f t="shared" si="319"/>
        <v>20.6</v>
      </c>
      <c r="AY2942" s="19" t="e">
        <f>VLOOKUP(AG2942,Cías!$A$1:$E$10000,5,0)</f>
        <v>#N/A</v>
      </c>
      <c r="AZ2942" s="19" t="str">
        <f t="shared" si="320"/>
        <v>1013806</v>
      </c>
      <c r="BA2942" s="19" t="str">
        <f t="shared" si="321"/>
        <v>LOPEZ FREDY HERNAN</v>
      </c>
      <c r="BB2942" s="19" t="e">
        <f>VLOOKUP(AG2942,Cías!$A$1:$E$10000,3,0)</f>
        <v>#N/A</v>
      </c>
      <c r="BC2942" s="19"/>
      <c r="BD2942" s="19"/>
      <c r="BE2942" s="19"/>
      <c r="BF2942" s="19"/>
      <c r="BG2942" s="19"/>
      <c r="BH2942" s="19"/>
      <c r="BI2942" s="19"/>
      <c r="BJ2942" s="19"/>
    </row>
    <row r="2943" spans="1:62" ht="15" x14ac:dyDescent="0.2">
      <c r="A2943" s="19" t="s">
        <v>23452</v>
      </c>
      <c r="B2943" s="19" t="s">
        <v>1479</v>
      </c>
      <c r="C2943" s="43">
        <v>44669</v>
      </c>
      <c r="D2943" s="44">
        <v>0.77569444444444002</v>
      </c>
      <c r="E2943" s="19" t="s">
        <v>23464</v>
      </c>
      <c r="F2943" s="19" t="s">
        <v>23465</v>
      </c>
      <c r="G2943" s="19" t="s">
        <v>23466</v>
      </c>
      <c r="H2943" s="45">
        <v>1420</v>
      </c>
      <c r="I2943" s="45">
        <v>1592.11</v>
      </c>
      <c r="J2943" s="19" t="s">
        <v>1560</v>
      </c>
      <c r="K2943" s="19" t="s">
        <v>23456</v>
      </c>
      <c r="L2943" s="19" t="s">
        <v>23467</v>
      </c>
      <c r="M2943" s="19" t="s">
        <v>23468</v>
      </c>
      <c r="N2943" s="19" t="s">
        <v>23452</v>
      </c>
      <c r="O2943" s="19" t="s">
        <v>1603</v>
      </c>
      <c r="P2943" s="19" t="s">
        <v>1604</v>
      </c>
      <c r="Q2943" s="46">
        <v>200</v>
      </c>
      <c r="R2943" s="19" t="s">
        <v>1544</v>
      </c>
      <c r="S2943" s="19" t="s">
        <v>23459</v>
      </c>
      <c r="T2943" s="19" t="s">
        <v>23460</v>
      </c>
      <c r="U2943" s="19" t="s">
        <v>23461</v>
      </c>
      <c r="V2943" s="19" t="s">
        <v>23462</v>
      </c>
      <c r="W2943" s="19" t="s">
        <v>6431</v>
      </c>
      <c r="X2943" s="19" t="s">
        <v>23463</v>
      </c>
      <c r="Y2943" s="19" t="s">
        <v>13729</v>
      </c>
      <c r="Z2943" s="19" t="s">
        <v>13730</v>
      </c>
      <c r="AA2943" s="46">
        <v>376</v>
      </c>
      <c r="AB2943" s="19" t="s">
        <v>515</v>
      </c>
      <c r="AC2943" s="19" t="s">
        <v>183</v>
      </c>
      <c r="AD2943" s="19" t="s">
        <v>8596</v>
      </c>
      <c r="AE2943" s="19" t="s">
        <v>1481</v>
      </c>
      <c r="AF2943" s="19" t="s">
        <v>1554</v>
      </c>
      <c r="AG2943" s="19" t="s">
        <v>8597</v>
      </c>
      <c r="AH2943" s="19" t="s">
        <v>1499</v>
      </c>
      <c r="AI2943" s="19" t="s">
        <v>1500</v>
      </c>
      <c r="AJ2943" s="45">
        <v>0</v>
      </c>
      <c r="AK2943" s="45">
        <v>0</v>
      </c>
      <c r="AL2943" s="19" t="s">
        <v>1501</v>
      </c>
      <c r="AM2943" s="46">
        <v>14631.111000000001</v>
      </c>
      <c r="AN2943" s="46">
        <v>10011.111000000001</v>
      </c>
      <c r="AO2943" s="46">
        <v>4620</v>
      </c>
      <c r="AP2943" s="45">
        <v>206</v>
      </c>
      <c r="AQ2943" s="45"/>
      <c r="AR2943" s="45" t="str">
        <f>IFERROR(VLOOKUP(AB2943,'Pedidos marco'!$A$1:$D$10000,4,0)," ")</f>
        <v xml:space="preserve"> </v>
      </c>
      <c r="AS2943" s="45">
        <f t="shared" si="315"/>
        <v>18</v>
      </c>
      <c r="AT2943" s="45" t="str">
        <f t="shared" si="316"/>
        <v>18</v>
      </c>
      <c r="AU2943" s="47">
        <v>10</v>
      </c>
      <c r="AV2943" s="19" t="str">
        <f t="shared" si="317"/>
        <v>04 April</v>
      </c>
      <c r="AW2943" s="19">
        <f t="shared" si="318"/>
        <v>1.03</v>
      </c>
      <c r="AX2943" s="19">
        <f t="shared" si="319"/>
        <v>20.6</v>
      </c>
      <c r="AY2943" s="19" t="e">
        <f>VLOOKUP(AG2943,Cías!$A$1:$E$10000,5,0)</f>
        <v>#N/A</v>
      </c>
      <c r="AZ2943" s="19" t="str">
        <f t="shared" si="320"/>
        <v>1013806</v>
      </c>
      <c r="BA2943" s="19" t="str">
        <f t="shared" si="321"/>
        <v>LOPEZ FREDY HERNAN</v>
      </c>
      <c r="BB2943" s="19" t="e">
        <f>VLOOKUP(AG2943,Cías!$A$1:$E$10000,3,0)</f>
        <v>#N/A</v>
      </c>
      <c r="BC2943" s="19"/>
      <c r="BD2943" s="19"/>
      <c r="BE2943" s="19"/>
      <c r="BF2943" s="19"/>
      <c r="BG2943" s="19"/>
      <c r="BH2943" s="19"/>
      <c r="BI2943" s="19"/>
      <c r="BJ2943" s="19"/>
    </row>
    <row r="2944" spans="1:62" ht="15" x14ac:dyDescent="0.2">
      <c r="A2944" s="19" t="s">
        <v>23469</v>
      </c>
      <c r="B2944" s="19" t="s">
        <v>1479</v>
      </c>
      <c r="C2944" s="43">
        <v>44669</v>
      </c>
      <c r="D2944" s="44">
        <v>0.77847222222222001</v>
      </c>
      <c r="E2944" s="19" t="s">
        <v>23470</v>
      </c>
      <c r="F2944" s="19" t="s">
        <v>1481</v>
      </c>
      <c r="G2944" s="19" t="s">
        <v>1481</v>
      </c>
      <c r="H2944" s="45">
        <v>0</v>
      </c>
      <c r="I2944" s="45">
        <v>0</v>
      </c>
      <c r="J2944" s="19" t="s">
        <v>1482</v>
      </c>
      <c r="K2944" s="19" t="s">
        <v>23471</v>
      </c>
      <c r="L2944" s="19" t="s">
        <v>23472</v>
      </c>
      <c r="M2944" s="19" t="s">
        <v>23473</v>
      </c>
      <c r="N2944" s="19" t="s">
        <v>23469</v>
      </c>
      <c r="O2944" s="19" t="s">
        <v>371</v>
      </c>
      <c r="P2944" s="19" t="s">
        <v>372</v>
      </c>
      <c r="Q2944" s="46">
        <v>80</v>
      </c>
      <c r="R2944" s="19" t="s">
        <v>1544</v>
      </c>
      <c r="S2944" s="19" t="s">
        <v>1545</v>
      </c>
      <c r="T2944" s="19" t="s">
        <v>74</v>
      </c>
      <c r="U2944" s="19" t="s">
        <v>1546</v>
      </c>
      <c r="V2944" s="19" t="s">
        <v>1547</v>
      </c>
      <c r="W2944" s="19" t="s">
        <v>1548</v>
      </c>
      <c r="X2944" s="19" t="s">
        <v>1549</v>
      </c>
      <c r="Y2944" s="19" t="s">
        <v>1550</v>
      </c>
      <c r="Z2944" s="19" t="s">
        <v>1551</v>
      </c>
      <c r="AA2944" s="46">
        <v>178</v>
      </c>
      <c r="AB2944" s="19" t="s">
        <v>456</v>
      </c>
      <c r="AC2944" s="19" t="s">
        <v>60</v>
      </c>
      <c r="AD2944" s="19" t="s">
        <v>3058</v>
      </c>
      <c r="AE2944" s="19" t="s">
        <v>1481</v>
      </c>
      <c r="AF2944" s="19" t="s">
        <v>1554</v>
      </c>
      <c r="AG2944" s="19" t="s">
        <v>3059</v>
      </c>
      <c r="AH2944" s="19" t="s">
        <v>1499</v>
      </c>
      <c r="AI2944" s="19" t="s">
        <v>1500</v>
      </c>
      <c r="AJ2944" s="45">
        <v>0</v>
      </c>
      <c r="AK2944" s="45">
        <v>0</v>
      </c>
      <c r="AL2944" s="19" t="s">
        <v>1501</v>
      </c>
      <c r="AM2944" s="46">
        <v>8431.6669999999995</v>
      </c>
      <c r="AN2944" s="46">
        <v>4006.6669999999999</v>
      </c>
      <c r="AO2944" s="46">
        <v>4425</v>
      </c>
      <c r="AP2944" s="45">
        <v>55.2</v>
      </c>
      <c r="AQ2944" s="45"/>
      <c r="AR2944" s="45" t="str">
        <f>IFERROR(VLOOKUP(AB2944,'Pedidos marco'!$A$1:$D$10000,4,0)," ")</f>
        <v xml:space="preserve"> </v>
      </c>
      <c r="AS2944" s="45">
        <f t="shared" si="315"/>
        <v>18</v>
      </c>
      <c r="AT2944" s="45" t="str">
        <f t="shared" si="316"/>
        <v>18</v>
      </c>
      <c r="AU2944" s="47">
        <v>4</v>
      </c>
      <c r="AV2944" s="19" t="str">
        <f t="shared" si="317"/>
        <v>04 April</v>
      </c>
      <c r="AW2944" s="19">
        <f t="shared" si="318"/>
        <v>0.69000000000000006</v>
      </c>
      <c r="AX2944" s="19">
        <f t="shared" si="319"/>
        <v>13.8</v>
      </c>
      <c r="AY2944" s="19" t="e">
        <f>VLOOKUP(AG2944,Cías!$A$1:$E$10000,5,0)</f>
        <v>#N/A</v>
      </c>
      <c r="AZ2944" s="19" t="str">
        <f t="shared" si="320"/>
        <v>1023153</v>
      </c>
      <c r="BA2944" s="19" t="str">
        <f t="shared" si="321"/>
        <v>BUITRON MONTENEGRO JONNY</v>
      </c>
      <c r="BB2944" s="19" t="e">
        <f>VLOOKUP(AG2944,Cías!$A$1:$E$10000,3,0)</f>
        <v>#N/A</v>
      </c>
      <c r="BC2944" s="19"/>
      <c r="BD2944" s="19"/>
      <c r="BE2944" s="19"/>
      <c r="BF2944" s="19"/>
      <c r="BG2944" s="19"/>
      <c r="BH2944" s="19"/>
      <c r="BI2944" s="19"/>
      <c r="BJ2944" s="19"/>
    </row>
    <row r="2945" spans="1:62" ht="15" x14ac:dyDescent="0.2">
      <c r="A2945" s="19" t="s">
        <v>23469</v>
      </c>
      <c r="B2945" s="19" t="s">
        <v>1479</v>
      </c>
      <c r="C2945" s="43">
        <v>44669</v>
      </c>
      <c r="D2945" s="44">
        <v>0.77847222222222001</v>
      </c>
      <c r="E2945" s="19" t="s">
        <v>23474</v>
      </c>
      <c r="F2945" s="19" t="s">
        <v>1481</v>
      </c>
      <c r="G2945" s="19" t="s">
        <v>1481</v>
      </c>
      <c r="H2945" s="45">
        <v>0</v>
      </c>
      <c r="I2945" s="45">
        <v>0</v>
      </c>
      <c r="J2945" s="19" t="s">
        <v>1482</v>
      </c>
      <c r="K2945" s="19" t="s">
        <v>23475</v>
      </c>
      <c r="L2945" s="19" t="s">
        <v>23476</v>
      </c>
      <c r="M2945" s="19" t="s">
        <v>23477</v>
      </c>
      <c r="N2945" s="19" t="s">
        <v>23469</v>
      </c>
      <c r="O2945" s="19" t="s">
        <v>367</v>
      </c>
      <c r="P2945" s="19" t="s">
        <v>368</v>
      </c>
      <c r="Q2945" s="46">
        <v>280</v>
      </c>
      <c r="R2945" s="19" t="s">
        <v>1544</v>
      </c>
      <c r="S2945" s="19" t="s">
        <v>1545</v>
      </c>
      <c r="T2945" s="19" t="s">
        <v>74</v>
      </c>
      <c r="U2945" s="19" t="s">
        <v>1546</v>
      </c>
      <c r="V2945" s="19" t="s">
        <v>1547</v>
      </c>
      <c r="W2945" s="19" t="s">
        <v>1548</v>
      </c>
      <c r="X2945" s="19" t="s">
        <v>1549</v>
      </c>
      <c r="Y2945" s="19" t="s">
        <v>1550</v>
      </c>
      <c r="Z2945" s="19" t="s">
        <v>1551</v>
      </c>
      <c r="AA2945" s="46">
        <v>178</v>
      </c>
      <c r="AB2945" s="19" t="s">
        <v>456</v>
      </c>
      <c r="AC2945" s="19" t="s">
        <v>60</v>
      </c>
      <c r="AD2945" s="19" t="s">
        <v>3058</v>
      </c>
      <c r="AE2945" s="19" t="s">
        <v>1481</v>
      </c>
      <c r="AF2945" s="19" t="s">
        <v>1554</v>
      </c>
      <c r="AG2945" s="19" t="s">
        <v>3059</v>
      </c>
      <c r="AH2945" s="19" t="s">
        <v>1499</v>
      </c>
      <c r="AI2945" s="19" t="s">
        <v>1500</v>
      </c>
      <c r="AJ2945" s="45">
        <v>0</v>
      </c>
      <c r="AK2945" s="45">
        <v>0</v>
      </c>
      <c r="AL2945" s="19" t="s">
        <v>1501</v>
      </c>
      <c r="AM2945" s="46">
        <v>18448.332999999999</v>
      </c>
      <c r="AN2945" s="46">
        <v>14023.333000000001</v>
      </c>
      <c r="AO2945" s="46">
        <v>4425</v>
      </c>
      <c r="AP2945" s="45">
        <v>193.2</v>
      </c>
      <c r="AQ2945" s="45"/>
      <c r="AR2945" s="45" t="str">
        <f>IFERROR(VLOOKUP(AB2945,'Pedidos marco'!$A$1:$D$10000,4,0)," ")</f>
        <v xml:space="preserve"> </v>
      </c>
      <c r="AS2945" s="45">
        <f t="shared" si="315"/>
        <v>18</v>
      </c>
      <c r="AT2945" s="45" t="str">
        <f t="shared" si="316"/>
        <v>18</v>
      </c>
      <c r="AU2945" s="47">
        <v>14</v>
      </c>
      <c r="AV2945" s="19" t="str">
        <f t="shared" si="317"/>
        <v>04 April</v>
      </c>
      <c r="AW2945" s="19">
        <f t="shared" si="318"/>
        <v>0.69</v>
      </c>
      <c r="AX2945" s="19">
        <f t="shared" si="319"/>
        <v>13.799999999999999</v>
      </c>
      <c r="AY2945" s="19" t="e">
        <f>VLOOKUP(AG2945,Cías!$A$1:$E$10000,5,0)</f>
        <v>#N/A</v>
      </c>
      <c r="AZ2945" s="19" t="str">
        <f t="shared" si="320"/>
        <v>1023153</v>
      </c>
      <c r="BA2945" s="19" t="str">
        <f t="shared" si="321"/>
        <v>BUITRON MONTENEGRO JONNY</v>
      </c>
      <c r="BB2945" s="19" t="e">
        <f>VLOOKUP(AG2945,Cías!$A$1:$E$10000,3,0)</f>
        <v>#N/A</v>
      </c>
      <c r="BC2945" s="19"/>
      <c r="BD2945" s="19"/>
      <c r="BE2945" s="19"/>
      <c r="BF2945" s="19"/>
      <c r="BG2945" s="19"/>
      <c r="BH2945" s="19"/>
      <c r="BI2945" s="19"/>
      <c r="BJ2945" s="19"/>
    </row>
    <row r="2946" spans="1:62" ht="15" x14ac:dyDescent="0.2">
      <c r="A2946" s="19" t="s">
        <v>23478</v>
      </c>
      <c r="B2946" s="19" t="s">
        <v>1479</v>
      </c>
      <c r="C2946" s="43">
        <v>44669</v>
      </c>
      <c r="D2946" s="44">
        <v>0.78055555555556</v>
      </c>
      <c r="E2946" s="19" t="s">
        <v>23479</v>
      </c>
      <c r="F2946" s="19" t="s">
        <v>23480</v>
      </c>
      <c r="G2946" s="19" t="s">
        <v>23481</v>
      </c>
      <c r="H2946" s="45">
        <v>768</v>
      </c>
      <c r="I2946" s="45">
        <v>861.09</v>
      </c>
      <c r="J2946" s="19" t="s">
        <v>1560</v>
      </c>
      <c r="K2946" s="19" t="s">
        <v>23482</v>
      </c>
      <c r="L2946" s="19" t="s">
        <v>23483</v>
      </c>
      <c r="M2946" s="19" t="s">
        <v>23484</v>
      </c>
      <c r="N2946" s="19" t="s">
        <v>23478</v>
      </c>
      <c r="O2946" s="19" t="s">
        <v>1641</v>
      </c>
      <c r="P2946" s="19" t="s">
        <v>1642</v>
      </c>
      <c r="Q2946" s="46">
        <v>120</v>
      </c>
      <c r="R2946" s="19" t="s">
        <v>1544</v>
      </c>
      <c r="S2946" s="19" t="s">
        <v>11206</v>
      </c>
      <c r="T2946" s="19" t="s">
        <v>11207</v>
      </c>
      <c r="U2946" s="19" t="s">
        <v>11208</v>
      </c>
      <c r="V2946" s="19" t="s">
        <v>11209</v>
      </c>
      <c r="W2946" s="19" t="s">
        <v>3891</v>
      </c>
      <c r="X2946" s="19" t="s">
        <v>11210</v>
      </c>
      <c r="Y2946" s="19" t="s">
        <v>3893</v>
      </c>
      <c r="Z2946" s="19" t="s">
        <v>3894</v>
      </c>
      <c r="AA2946" s="46">
        <v>383</v>
      </c>
      <c r="AB2946" s="19" t="s">
        <v>488</v>
      </c>
      <c r="AC2946" s="19" t="s">
        <v>125</v>
      </c>
      <c r="AD2946" s="19" t="s">
        <v>5392</v>
      </c>
      <c r="AE2946" s="19" t="s">
        <v>5393</v>
      </c>
      <c r="AF2946" s="19" t="s">
        <v>1719</v>
      </c>
      <c r="AG2946" s="19" t="s">
        <v>5394</v>
      </c>
      <c r="AH2946" s="19" t="s">
        <v>1594</v>
      </c>
      <c r="AI2946" s="19" t="s">
        <v>1595</v>
      </c>
      <c r="AJ2946" s="45">
        <v>0.05</v>
      </c>
      <c r="AK2946" s="45">
        <v>6</v>
      </c>
      <c r="AL2946" s="19" t="s">
        <v>1501</v>
      </c>
      <c r="AM2946" s="46">
        <v>14105</v>
      </c>
      <c r="AN2946" s="46">
        <v>6010</v>
      </c>
      <c r="AO2946" s="46">
        <v>8095</v>
      </c>
      <c r="AP2946" s="45">
        <v>121.2</v>
      </c>
      <c r="AQ2946" s="45"/>
      <c r="AR2946" s="45" t="str">
        <f>IFERROR(VLOOKUP(AB2946,'Pedidos marco'!$A$1:$D$10000,4,0)," ")</f>
        <v xml:space="preserve"> </v>
      </c>
      <c r="AS2946" s="45">
        <f t="shared" si="315"/>
        <v>18</v>
      </c>
      <c r="AT2946" s="45" t="str">
        <f t="shared" si="316"/>
        <v>18</v>
      </c>
      <c r="AU2946" s="47">
        <v>6</v>
      </c>
      <c r="AV2946" s="19" t="str">
        <f t="shared" si="317"/>
        <v>04 April</v>
      </c>
      <c r="AW2946" s="19">
        <f t="shared" si="318"/>
        <v>1.01</v>
      </c>
      <c r="AX2946" s="19">
        <f t="shared" si="319"/>
        <v>20.2</v>
      </c>
      <c r="AY2946" s="19" t="e">
        <f>VLOOKUP(AG2946,Cías!$A$1:$E$10000,5,0)</f>
        <v>#N/A</v>
      </c>
      <c r="AZ2946" s="19" t="str">
        <f t="shared" si="320"/>
        <v>10003431</v>
      </c>
      <c r="BA2946" s="19" t="str">
        <f t="shared" si="321"/>
        <v>FIALLOS ARTEAGA ESTEFANIA CAROLINA</v>
      </c>
      <c r="BB2946" s="19" t="e">
        <f>VLOOKUP(AG2946,Cías!$A$1:$E$10000,3,0)</f>
        <v>#N/A</v>
      </c>
      <c r="BC2946" s="19"/>
      <c r="BD2946" s="19"/>
      <c r="BE2946" s="19"/>
      <c r="BF2946" s="19"/>
      <c r="BG2946" s="19"/>
      <c r="BH2946" s="19"/>
      <c r="BI2946" s="19"/>
      <c r="BJ2946" s="19"/>
    </row>
    <row r="2947" spans="1:62" ht="15" x14ac:dyDescent="0.2">
      <c r="A2947" s="19" t="s">
        <v>23478</v>
      </c>
      <c r="B2947" s="19" t="s">
        <v>1479</v>
      </c>
      <c r="C2947" s="43">
        <v>44669</v>
      </c>
      <c r="D2947" s="44">
        <v>0.78055555555556</v>
      </c>
      <c r="E2947" s="19" t="s">
        <v>23485</v>
      </c>
      <c r="F2947" s="19" t="s">
        <v>23486</v>
      </c>
      <c r="G2947" s="19" t="s">
        <v>23487</v>
      </c>
      <c r="H2947" s="45">
        <v>2394</v>
      </c>
      <c r="I2947" s="45">
        <v>2684.17</v>
      </c>
      <c r="J2947" s="19" t="s">
        <v>1560</v>
      </c>
      <c r="K2947" s="19" t="s">
        <v>23482</v>
      </c>
      <c r="L2947" s="19" t="s">
        <v>23488</v>
      </c>
      <c r="M2947" s="19" t="s">
        <v>23489</v>
      </c>
      <c r="N2947" s="19" t="s">
        <v>23478</v>
      </c>
      <c r="O2947" s="19" t="s">
        <v>1603</v>
      </c>
      <c r="P2947" s="19" t="s">
        <v>1604</v>
      </c>
      <c r="Q2947" s="46">
        <v>360</v>
      </c>
      <c r="R2947" s="19" t="s">
        <v>1544</v>
      </c>
      <c r="S2947" s="19" t="s">
        <v>11206</v>
      </c>
      <c r="T2947" s="19" t="s">
        <v>11207</v>
      </c>
      <c r="U2947" s="19" t="s">
        <v>11208</v>
      </c>
      <c r="V2947" s="19" t="s">
        <v>11209</v>
      </c>
      <c r="W2947" s="19" t="s">
        <v>3891</v>
      </c>
      <c r="X2947" s="19" t="s">
        <v>11210</v>
      </c>
      <c r="Y2947" s="19" t="s">
        <v>3893</v>
      </c>
      <c r="Z2947" s="19" t="s">
        <v>3894</v>
      </c>
      <c r="AA2947" s="46">
        <v>383</v>
      </c>
      <c r="AB2947" s="19" t="s">
        <v>488</v>
      </c>
      <c r="AC2947" s="19" t="s">
        <v>125</v>
      </c>
      <c r="AD2947" s="19" t="s">
        <v>5392</v>
      </c>
      <c r="AE2947" s="19" t="s">
        <v>5393</v>
      </c>
      <c r="AF2947" s="19" t="s">
        <v>1719</v>
      </c>
      <c r="AG2947" s="19" t="s">
        <v>5394</v>
      </c>
      <c r="AH2947" s="19" t="s">
        <v>1594</v>
      </c>
      <c r="AI2947" s="19" t="s">
        <v>1595</v>
      </c>
      <c r="AJ2947" s="45">
        <v>0.05</v>
      </c>
      <c r="AK2947" s="45">
        <v>18</v>
      </c>
      <c r="AL2947" s="19" t="s">
        <v>1501</v>
      </c>
      <c r="AM2947" s="46">
        <v>26125</v>
      </c>
      <c r="AN2947" s="46">
        <v>18030</v>
      </c>
      <c r="AO2947" s="46">
        <v>8095</v>
      </c>
      <c r="AP2947" s="45">
        <v>363.6</v>
      </c>
      <c r="AQ2947" s="45"/>
      <c r="AR2947" s="45" t="str">
        <f>IFERROR(VLOOKUP(AB2947,'Pedidos marco'!$A$1:$D$10000,4,0)," ")</f>
        <v xml:space="preserve"> </v>
      </c>
      <c r="AS2947" s="45">
        <f t="shared" si="315"/>
        <v>18</v>
      </c>
      <c r="AT2947" s="45" t="str">
        <f t="shared" si="316"/>
        <v>18</v>
      </c>
      <c r="AU2947" s="47">
        <v>18</v>
      </c>
      <c r="AV2947" s="19" t="str">
        <f t="shared" si="317"/>
        <v>04 April</v>
      </c>
      <c r="AW2947" s="19">
        <f t="shared" si="318"/>
        <v>1.01</v>
      </c>
      <c r="AX2947" s="19">
        <f t="shared" si="319"/>
        <v>20.200000000000003</v>
      </c>
      <c r="AY2947" s="19" t="e">
        <f>VLOOKUP(AG2947,Cías!$A$1:$E$10000,5,0)</f>
        <v>#N/A</v>
      </c>
      <c r="AZ2947" s="19" t="str">
        <f t="shared" si="320"/>
        <v>10003431</v>
      </c>
      <c r="BA2947" s="19" t="str">
        <f t="shared" si="321"/>
        <v>FIALLOS ARTEAGA ESTEFANIA CAROLINA</v>
      </c>
      <c r="BB2947" s="19" t="e">
        <f>VLOOKUP(AG2947,Cías!$A$1:$E$10000,3,0)</f>
        <v>#N/A</v>
      </c>
      <c r="BC2947" s="19"/>
      <c r="BD2947" s="19"/>
      <c r="BE2947" s="19"/>
      <c r="BF2947" s="19"/>
      <c r="BG2947" s="19"/>
      <c r="BH2947" s="19"/>
      <c r="BI2947" s="19"/>
      <c r="BJ2947" s="19"/>
    </row>
    <row r="2948" spans="1:62" ht="15" x14ac:dyDescent="0.2">
      <c r="A2948" s="19" t="s">
        <v>23490</v>
      </c>
      <c r="B2948" s="19" t="s">
        <v>1479</v>
      </c>
      <c r="C2948" s="43">
        <v>44669</v>
      </c>
      <c r="D2948" s="44">
        <v>0.78263888888888999</v>
      </c>
      <c r="E2948" s="19" t="s">
        <v>23491</v>
      </c>
      <c r="F2948" s="19" t="s">
        <v>23492</v>
      </c>
      <c r="G2948" s="19" t="s">
        <v>23493</v>
      </c>
      <c r="H2948" s="45">
        <v>4153.6000000000004</v>
      </c>
      <c r="I2948" s="45">
        <v>4657.04</v>
      </c>
      <c r="J2948" s="19" t="s">
        <v>1560</v>
      </c>
      <c r="K2948" s="19" t="s">
        <v>23322</v>
      </c>
      <c r="L2948" s="19" t="s">
        <v>23494</v>
      </c>
      <c r="M2948" s="19" t="s">
        <v>23495</v>
      </c>
      <c r="N2948" s="19" t="s">
        <v>23490</v>
      </c>
      <c r="O2948" s="19" t="s">
        <v>1641</v>
      </c>
      <c r="P2948" s="19" t="s">
        <v>1642</v>
      </c>
      <c r="Q2948" s="46">
        <v>640</v>
      </c>
      <c r="R2948" s="19" t="s">
        <v>1544</v>
      </c>
      <c r="S2948" s="19" t="s">
        <v>1736</v>
      </c>
      <c r="T2948" s="19" t="s">
        <v>1737</v>
      </c>
      <c r="U2948" s="19" t="s">
        <v>6679</v>
      </c>
      <c r="V2948" s="19" t="s">
        <v>6680</v>
      </c>
      <c r="W2948" s="19" t="s">
        <v>2635</v>
      </c>
      <c r="X2948" s="19" t="s">
        <v>6681</v>
      </c>
      <c r="Y2948" s="19" t="s">
        <v>2637</v>
      </c>
      <c r="Z2948" s="19" t="s">
        <v>2638</v>
      </c>
      <c r="AA2948" s="46">
        <v>506</v>
      </c>
      <c r="AB2948" s="19" t="s">
        <v>556</v>
      </c>
      <c r="AC2948" s="19" t="s">
        <v>266</v>
      </c>
      <c r="AD2948" s="19" t="s">
        <v>6750</v>
      </c>
      <c r="AE2948" s="19" t="s">
        <v>6751</v>
      </c>
      <c r="AF2948" s="19" t="s">
        <v>1592</v>
      </c>
      <c r="AG2948" s="19" t="s">
        <v>6752</v>
      </c>
      <c r="AH2948" s="19" t="s">
        <v>1499</v>
      </c>
      <c r="AI2948" s="19" t="s">
        <v>1500</v>
      </c>
      <c r="AJ2948" s="45">
        <v>0</v>
      </c>
      <c r="AK2948" s="45">
        <v>0</v>
      </c>
      <c r="AL2948" s="19" t="s">
        <v>1501</v>
      </c>
      <c r="AM2948" s="46">
        <v>49530</v>
      </c>
      <c r="AN2948" s="46">
        <v>32040</v>
      </c>
      <c r="AO2948" s="46">
        <v>17490</v>
      </c>
      <c r="AP2948" s="45">
        <v>966.4</v>
      </c>
      <c r="AQ2948" s="45"/>
      <c r="AR2948" s="45" t="str">
        <f>IFERROR(VLOOKUP(AB2948,'Pedidos marco'!$A$1:$D$10000,4,0)," ")</f>
        <v xml:space="preserve"> </v>
      </c>
      <c r="AS2948" s="45">
        <f t="shared" ref="AS2948:AS3011" si="322">DAY(C2948)</f>
        <v>18</v>
      </c>
      <c r="AT2948" s="45" t="str">
        <f t="shared" ref="AT2948:AT3011" si="323">TEXT(AS2948,"dd")</f>
        <v>18</v>
      </c>
      <c r="AU2948" s="47">
        <v>32</v>
      </c>
      <c r="AV2948" s="19" t="str">
        <f t="shared" ref="AV2948:AV3011" si="324">TEXT(C2948,"MM MMMM")</f>
        <v>04 April</v>
      </c>
      <c r="AW2948" s="19">
        <f t="shared" ref="AW2948:AW3011" si="325">IFERROR(AP2948/Q2948,"")</f>
        <v>1.51</v>
      </c>
      <c r="AX2948" s="19">
        <f t="shared" ref="AX2948:AX3011" si="326">IFERROR(AP2948/AU2948,"")</f>
        <v>30.2</v>
      </c>
      <c r="AY2948" s="19" t="e">
        <f>VLOOKUP(AG2948,Cías!$A$1:$E$10000,5,0)</f>
        <v>#N/A</v>
      </c>
      <c r="AZ2948" s="19" t="str">
        <f t="shared" ref="AZ2948:AZ3011" si="327">AB2948</f>
        <v>1013635</v>
      </c>
      <c r="BA2948" s="19" t="str">
        <f t="shared" ref="BA2948:BA3011" si="328">AC2948</f>
        <v>ROMAN BAJANA JHONATHAN MARCEL</v>
      </c>
      <c r="BB2948" s="19" t="e">
        <f>VLOOKUP(AG2948,Cías!$A$1:$E$10000,3,0)</f>
        <v>#N/A</v>
      </c>
      <c r="BC2948" s="19"/>
      <c r="BD2948" s="19"/>
      <c r="BE2948" s="19"/>
      <c r="BF2948" s="19"/>
      <c r="BG2948" s="19"/>
      <c r="BH2948" s="19"/>
      <c r="BI2948" s="19"/>
      <c r="BJ2948" s="19"/>
    </row>
    <row r="2949" spans="1:62" ht="15" x14ac:dyDescent="0.2">
      <c r="A2949" s="19" t="s">
        <v>23496</v>
      </c>
      <c r="B2949" s="19" t="s">
        <v>1479</v>
      </c>
      <c r="C2949" s="43">
        <v>44669</v>
      </c>
      <c r="D2949" s="44">
        <v>0.78888888888888997</v>
      </c>
      <c r="E2949" s="19" t="s">
        <v>23497</v>
      </c>
      <c r="F2949" s="19" t="s">
        <v>23498</v>
      </c>
      <c r="G2949" s="19" t="s">
        <v>23499</v>
      </c>
      <c r="H2949" s="45">
        <v>2491.1999999999998</v>
      </c>
      <c r="I2949" s="45">
        <v>2793.15</v>
      </c>
      <c r="J2949" s="19" t="s">
        <v>1560</v>
      </c>
      <c r="K2949" s="19" t="s">
        <v>23500</v>
      </c>
      <c r="L2949" s="19" t="s">
        <v>23501</v>
      </c>
      <c r="M2949" s="19" t="s">
        <v>23502</v>
      </c>
      <c r="N2949" s="19" t="s">
        <v>23496</v>
      </c>
      <c r="O2949" s="19" t="s">
        <v>1603</v>
      </c>
      <c r="P2949" s="19" t="s">
        <v>1604</v>
      </c>
      <c r="Q2949" s="46">
        <v>360</v>
      </c>
      <c r="R2949" s="19" t="s">
        <v>1544</v>
      </c>
      <c r="S2949" s="19" t="s">
        <v>4033</v>
      </c>
      <c r="T2949" s="19" t="s">
        <v>1624</v>
      </c>
      <c r="U2949" s="19" t="s">
        <v>4034</v>
      </c>
      <c r="V2949" s="19" t="s">
        <v>4035</v>
      </c>
      <c r="W2949" s="19" t="s">
        <v>2144</v>
      </c>
      <c r="X2949" s="19" t="s">
        <v>4036</v>
      </c>
      <c r="Y2949" s="19" t="s">
        <v>2146</v>
      </c>
      <c r="Z2949" s="19" t="s">
        <v>2147</v>
      </c>
      <c r="AA2949" s="46">
        <v>388</v>
      </c>
      <c r="AB2949" s="19" t="s">
        <v>585</v>
      </c>
      <c r="AC2949" s="19" t="s">
        <v>327</v>
      </c>
      <c r="AD2949" s="19" t="s">
        <v>2210</v>
      </c>
      <c r="AE2949" s="19" t="s">
        <v>2211</v>
      </c>
      <c r="AF2949" s="19" t="s">
        <v>1554</v>
      </c>
      <c r="AG2949" s="19" t="s">
        <v>2212</v>
      </c>
      <c r="AH2949" s="19" t="s">
        <v>1499</v>
      </c>
      <c r="AI2949" s="19" t="s">
        <v>1500</v>
      </c>
      <c r="AJ2949" s="45">
        <v>0</v>
      </c>
      <c r="AK2949" s="45">
        <v>0</v>
      </c>
      <c r="AL2949" s="19" t="s">
        <v>1501</v>
      </c>
      <c r="AM2949" s="46">
        <v>27150</v>
      </c>
      <c r="AN2949" s="46">
        <v>18010</v>
      </c>
      <c r="AO2949" s="46">
        <v>9140</v>
      </c>
      <c r="AP2949" s="45">
        <v>381.6</v>
      </c>
      <c r="AQ2949" s="45"/>
      <c r="AR2949" s="45" t="str">
        <f>IFERROR(VLOOKUP(AB2949,'Pedidos marco'!$A$1:$D$10000,4,0)," ")</f>
        <v xml:space="preserve"> </v>
      </c>
      <c r="AS2949" s="45">
        <f t="shared" si="322"/>
        <v>18</v>
      </c>
      <c r="AT2949" s="45" t="str">
        <f t="shared" si="323"/>
        <v>18</v>
      </c>
      <c r="AU2949" s="47">
        <v>18</v>
      </c>
      <c r="AV2949" s="19" t="str">
        <f t="shared" si="324"/>
        <v>04 April</v>
      </c>
      <c r="AW2949" s="19">
        <f t="shared" si="325"/>
        <v>1.06</v>
      </c>
      <c r="AX2949" s="19">
        <f t="shared" si="326"/>
        <v>21.200000000000003</v>
      </c>
      <c r="AY2949" s="19" t="e">
        <f>VLOOKUP(AG2949,Cías!$A$1:$E$10000,5,0)</f>
        <v>#N/A</v>
      </c>
      <c r="AZ2949" s="19" t="str">
        <f t="shared" si="327"/>
        <v>1014151</v>
      </c>
      <c r="BA2949" s="19" t="str">
        <f t="shared" si="328"/>
        <v>VEGA RUIZ WILSON MARCELO</v>
      </c>
      <c r="BB2949" s="19" t="e">
        <f>VLOOKUP(AG2949,Cías!$A$1:$E$10000,3,0)</f>
        <v>#N/A</v>
      </c>
      <c r="BC2949" s="19"/>
      <c r="BD2949" s="19"/>
      <c r="BE2949" s="19"/>
      <c r="BF2949" s="19"/>
      <c r="BG2949" s="19"/>
      <c r="BH2949" s="19"/>
      <c r="BI2949" s="19"/>
      <c r="BJ2949" s="19"/>
    </row>
    <row r="2950" spans="1:62" ht="15" x14ac:dyDescent="0.2">
      <c r="A2950" s="19" t="s">
        <v>23503</v>
      </c>
      <c r="B2950" s="19" t="s">
        <v>1479</v>
      </c>
      <c r="C2950" s="43">
        <v>44669</v>
      </c>
      <c r="D2950" s="44">
        <v>0.78888888888888997</v>
      </c>
      <c r="E2950" s="19" t="s">
        <v>23504</v>
      </c>
      <c r="F2950" s="19" t="s">
        <v>23505</v>
      </c>
      <c r="G2950" s="19" t="s">
        <v>23506</v>
      </c>
      <c r="H2950" s="45">
        <v>2437.1999999999998</v>
      </c>
      <c r="I2950" s="45">
        <v>2732.6</v>
      </c>
      <c r="J2950" s="19" t="s">
        <v>1560</v>
      </c>
      <c r="K2950" s="19" t="s">
        <v>23507</v>
      </c>
      <c r="L2950" s="19" t="s">
        <v>23508</v>
      </c>
      <c r="M2950" s="19" t="s">
        <v>23509</v>
      </c>
      <c r="N2950" s="19" t="s">
        <v>23503</v>
      </c>
      <c r="O2950" s="19" t="s">
        <v>371</v>
      </c>
      <c r="P2950" s="19" t="s">
        <v>372</v>
      </c>
      <c r="Q2950" s="46">
        <v>360</v>
      </c>
      <c r="R2950" s="19" t="s">
        <v>1544</v>
      </c>
      <c r="S2950" s="19" t="s">
        <v>3053</v>
      </c>
      <c r="T2950" s="19" t="s">
        <v>3054</v>
      </c>
      <c r="U2950" s="19" t="s">
        <v>23510</v>
      </c>
      <c r="V2950" s="19" t="s">
        <v>23511</v>
      </c>
      <c r="W2950" s="19" t="s">
        <v>415</v>
      </c>
      <c r="X2950" s="19" t="s">
        <v>23512</v>
      </c>
      <c r="Y2950" s="19" t="s">
        <v>14953</v>
      </c>
      <c r="Z2950" s="19" t="s">
        <v>14954</v>
      </c>
      <c r="AA2950" s="46">
        <v>109</v>
      </c>
      <c r="AB2950" s="19" t="s">
        <v>529</v>
      </c>
      <c r="AC2950" s="19" t="s">
        <v>210</v>
      </c>
      <c r="AD2950" s="19" t="s">
        <v>2875</v>
      </c>
      <c r="AE2950" s="19" t="s">
        <v>1481</v>
      </c>
      <c r="AF2950" s="19" t="s">
        <v>1554</v>
      </c>
      <c r="AG2950" s="19" t="s">
        <v>2876</v>
      </c>
      <c r="AH2950" s="19" t="s">
        <v>1499</v>
      </c>
      <c r="AI2950" s="19" t="s">
        <v>1500</v>
      </c>
      <c r="AJ2950" s="45">
        <v>0</v>
      </c>
      <c r="AK2950" s="45">
        <v>0</v>
      </c>
      <c r="AL2950" s="19" t="s">
        <v>1501</v>
      </c>
      <c r="AM2950" s="46">
        <v>27250</v>
      </c>
      <c r="AN2950" s="46">
        <v>18060</v>
      </c>
      <c r="AO2950" s="46">
        <v>9190</v>
      </c>
      <c r="AP2950" s="45">
        <v>187.2</v>
      </c>
      <c r="AQ2950" s="45"/>
      <c r="AR2950" s="45" t="str">
        <f>IFERROR(VLOOKUP(AB2950,'Pedidos marco'!$A$1:$D$10000,4,0)," ")</f>
        <v xml:space="preserve"> </v>
      </c>
      <c r="AS2950" s="45">
        <f t="shared" si="322"/>
        <v>18</v>
      </c>
      <c r="AT2950" s="45" t="str">
        <f t="shared" si="323"/>
        <v>18</v>
      </c>
      <c r="AU2950" s="47">
        <v>18</v>
      </c>
      <c r="AV2950" s="19" t="str">
        <f t="shared" si="324"/>
        <v>04 April</v>
      </c>
      <c r="AW2950" s="19">
        <f t="shared" si="325"/>
        <v>0.52</v>
      </c>
      <c r="AX2950" s="19">
        <f t="shared" si="326"/>
        <v>10.399999999999999</v>
      </c>
      <c r="AY2950" s="19" t="e">
        <f>VLOOKUP(AG2950,Cías!$A$1:$E$10000,5,0)</f>
        <v>#N/A</v>
      </c>
      <c r="AZ2950" s="19" t="str">
        <f t="shared" si="327"/>
        <v>1013766</v>
      </c>
      <c r="BA2950" s="19" t="str">
        <f t="shared" si="328"/>
        <v>MORALES RUIZ EDGAR MAURICIO</v>
      </c>
      <c r="BB2950" s="19" t="e">
        <f>VLOOKUP(AG2950,Cías!$A$1:$E$10000,3,0)</f>
        <v>#N/A</v>
      </c>
      <c r="BC2950" s="19"/>
      <c r="BD2950" s="19"/>
      <c r="BE2950" s="19"/>
      <c r="BF2950" s="19"/>
      <c r="BG2950" s="19"/>
      <c r="BH2950" s="19"/>
      <c r="BI2950" s="19"/>
      <c r="BJ2950" s="19"/>
    </row>
    <row r="2951" spans="1:62" ht="15" x14ac:dyDescent="0.2">
      <c r="A2951" s="19" t="s">
        <v>23513</v>
      </c>
      <c r="B2951" s="19" t="s">
        <v>1479</v>
      </c>
      <c r="C2951" s="43">
        <v>44669</v>
      </c>
      <c r="D2951" s="44">
        <v>0.79027777777777997</v>
      </c>
      <c r="E2951" s="19" t="s">
        <v>23514</v>
      </c>
      <c r="F2951" s="19" t="s">
        <v>23515</v>
      </c>
      <c r="G2951" s="19" t="s">
        <v>23516</v>
      </c>
      <c r="H2951" s="45">
        <v>3865.2</v>
      </c>
      <c r="I2951" s="45">
        <v>4333.68</v>
      </c>
      <c r="J2951" s="19" t="s">
        <v>1560</v>
      </c>
      <c r="K2951" s="19" t="s">
        <v>23517</v>
      </c>
      <c r="L2951" s="19" t="s">
        <v>23518</v>
      </c>
      <c r="M2951" s="19" t="s">
        <v>23519</v>
      </c>
      <c r="N2951" s="19" t="s">
        <v>23513</v>
      </c>
      <c r="O2951" s="19" t="s">
        <v>1823</v>
      </c>
      <c r="P2951" s="19" t="s">
        <v>1824</v>
      </c>
      <c r="Q2951" s="46">
        <v>32.21</v>
      </c>
      <c r="R2951" s="19" t="s">
        <v>1488</v>
      </c>
      <c r="S2951" s="19" t="s">
        <v>2026</v>
      </c>
      <c r="T2951" s="19" t="s">
        <v>2027</v>
      </c>
      <c r="U2951" s="19" t="s">
        <v>23520</v>
      </c>
      <c r="V2951" s="19" t="s">
        <v>23521</v>
      </c>
      <c r="W2951" s="19" t="s">
        <v>1627</v>
      </c>
      <c r="X2951" s="19" t="s">
        <v>23522</v>
      </c>
      <c r="Y2951" s="19" t="s">
        <v>1629</v>
      </c>
      <c r="Z2951" s="19" t="s">
        <v>1630</v>
      </c>
      <c r="AA2951" s="46">
        <v>40</v>
      </c>
      <c r="AB2951" s="19" t="s">
        <v>432</v>
      </c>
      <c r="AC2951" s="19" t="s">
        <v>12</v>
      </c>
      <c r="AD2951" s="19" t="s">
        <v>1833</v>
      </c>
      <c r="AE2951" s="19" t="s">
        <v>1834</v>
      </c>
      <c r="AF2951" s="19" t="s">
        <v>1497</v>
      </c>
      <c r="AG2951" s="19" t="s">
        <v>1835</v>
      </c>
      <c r="AH2951" s="19" t="s">
        <v>1499</v>
      </c>
      <c r="AI2951" s="19" t="s">
        <v>1500</v>
      </c>
      <c r="AJ2951" s="45">
        <v>0</v>
      </c>
      <c r="AK2951" s="45">
        <v>0</v>
      </c>
      <c r="AL2951" s="19" t="s">
        <v>1501</v>
      </c>
      <c r="AM2951" s="46">
        <v>50680</v>
      </c>
      <c r="AN2951" s="46">
        <v>32210</v>
      </c>
      <c r="AO2951" s="46">
        <v>18470</v>
      </c>
      <c r="AP2951" s="45">
        <v>161.37</v>
      </c>
      <c r="AQ2951" s="45"/>
      <c r="AR2951" s="45" t="str">
        <f>IFERROR(VLOOKUP(AB2951,'Pedidos marco'!$A$1:$D$10000,4,0)," ")</f>
        <v xml:space="preserve"> </v>
      </c>
      <c r="AS2951" s="45">
        <f t="shared" si="322"/>
        <v>18</v>
      </c>
      <c r="AT2951" s="45" t="str">
        <f t="shared" si="323"/>
        <v>18</v>
      </c>
      <c r="AU2951" s="47">
        <v>32.21</v>
      </c>
      <c r="AV2951" s="19" t="str">
        <f t="shared" si="324"/>
        <v>04 April</v>
      </c>
      <c r="AW2951" s="19">
        <f t="shared" si="325"/>
        <v>5.0099348028562556</v>
      </c>
      <c r="AX2951" s="19">
        <f t="shared" si="326"/>
        <v>5.0099348028562556</v>
      </c>
      <c r="AY2951" s="19" t="e">
        <f>VLOOKUP(AG2951,Cías!$A$1:$E$10000,5,0)</f>
        <v>#N/A</v>
      </c>
      <c r="AZ2951" s="19" t="str">
        <f t="shared" si="327"/>
        <v>1013966</v>
      </c>
      <c r="BA2951" s="19" t="str">
        <f t="shared" si="328"/>
        <v>ALMEIDA CHICAIZA MIGUEL ANGEL</v>
      </c>
      <c r="BB2951" s="19" t="e">
        <f>VLOOKUP(AG2951,Cías!$A$1:$E$10000,3,0)</f>
        <v>#N/A</v>
      </c>
      <c r="BC2951" s="19"/>
      <c r="BD2951" s="19"/>
      <c r="BE2951" s="19"/>
      <c r="BF2951" s="19"/>
      <c r="BG2951" s="19"/>
      <c r="BH2951" s="19"/>
      <c r="BI2951" s="19"/>
      <c r="BJ2951" s="19"/>
    </row>
    <row r="2952" spans="1:62" ht="15" x14ac:dyDescent="0.2">
      <c r="A2952" s="19" t="s">
        <v>23523</v>
      </c>
      <c r="B2952" s="19" t="s">
        <v>1479</v>
      </c>
      <c r="C2952" s="43">
        <v>44669</v>
      </c>
      <c r="D2952" s="44">
        <v>0.79166666666666996</v>
      </c>
      <c r="E2952" s="19" t="s">
        <v>23524</v>
      </c>
      <c r="F2952" s="19" t="s">
        <v>23525</v>
      </c>
      <c r="G2952" s="19" t="s">
        <v>23526</v>
      </c>
      <c r="H2952" s="45">
        <v>2350.8000000000002</v>
      </c>
      <c r="I2952" s="45">
        <v>2635.74</v>
      </c>
      <c r="J2952" s="19" t="s">
        <v>1560</v>
      </c>
      <c r="K2952" s="19" t="s">
        <v>23527</v>
      </c>
      <c r="L2952" s="19" t="s">
        <v>23528</v>
      </c>
      <c r="M2952" s="19" t="s">
        <v>23529</v>
      </c>
      <c r="N2952" s="19" t="s">
        <v>23523</v>
      </c>
      <c r="O2952" s="19" t="s">
        <v>1603</v>
      </c>
      <c r="P2952" s="19" t="s">
        <v>1604</v>
      </c>
      <c r="Q2952" s="46">
        <v>360</v>
      </c>
      <c r="R2952" s="19" t="s">
        <v>1544</v>
      </c>
      <c r="S2952" s="19" t="s">
        <v>3675</v>
      </c>
      <c r="T2952" s="19" t="s">
        <v>3676</v>
      </c>
      <c r="U2952" s="19" t="s">
        <v>3877</v>
      </c>
      <c r="V2952" s="19" t="s">
        <v>3878</v>
      </c>
      <c r="W2952" s="19" t="s">
        <v>3679</v>
      </c>
      <c r="X2952" s="19" t="s">
        <v>3879</v>
      </c>
      <c r="Y2952" s="19" t="s">
        <v>3681</v>
      </c>
      <c r="Z2952" s="19" t="s">
        <v>3682</v>
      </c>
      <c r="AA2952" s="46">
        <v>446</v>
      </c>
      <c r="AB2952" s="19" t="s">
        <v>456</v>
      </c>
      <c r="AC2952" s="19" t="s">
        <v>60</v>
      </c>
      <c r="AD2952" s="19" t="s">
        <v>3205</v>
      </c>
      <c r="AE2952" s="19" t="s">
        <v>1481</v>
      </c>
      <c r="AF2952" s="19" t="s">
        <v>1554</v>
      </c>
      <c r="AG2952" s="19" t="s">
        <v>3206</v>
      </c>
      <c r="AH2952" s="19" t="s">
        <v>1499</v>
      </c>
      <c r="AI2952" s="19" t="s">
        <v>1500</v>
      </c>
      <c r="AJ2952" s="45">
        <v>0</v>
      </c>
      <c r="AK2952" s="45">
        <v>0</v>
      </c>
      <c r="AL2952" s="19" t="s">
        <v>1501</v>
      </c>
      <c r="AM2952" s="46">
        <v>26700</v>
      </c>
      <c r="AN2952" s="46">
        <v>18040</v>
      </c>
      <c r="AO2952" s="46">
        <v>8660</v>
      </c>
      <c r="AP2952" s="45">
        <v>424.8</v>
      </c>
      <c r="AQ2952" s="45"/>
      <c r="AR2952" s="45" t="str">
        <f>IFERROR(VLOOKUP(AB2952,'Pedidos marco'!$A$1:$D$10000,4,0)," ")</f>
        <v xml:space="preserve"> </v>
      </c>
      <c r="AS2952" s="45">
        <f t="shared" si="322"/>
        <v>18</v>
      </c>
      <c r="AT2952" s="45" t="str">
        <f t="shared" si="323"/>
        <v>18</v>
      </c>
      <c r="AU2952" s="47">
        <v>18</v>
      </c>
      <c r="AV2952" s="19" t="str">
        <f t="shared" si="324"/>
        <v>04 April</v>
      </c>
      <c r="AW2952" s="19">
        <f t="shared" si="325"/>
        <v>1.18</v>
      </c>
      <c r="AX2952" s="19">
        <f t="shared" si="326"/>
        <v>23.6</v>
      </c>
      <c r="AY2952" s="19" t="e">
        <f>VLOOKUP(AG2952,Cías!$A$1:$E$10000,5,0)</f>
        <v>#N/A</v>
      </c>
      <c r="AZ2952" s="19" t="str">
        <f t="shared" si="327"/>
        <v>1023153</v>
      </c>
      <c r="BA2952" s="19" t="str">
        <f t="shared" si="328"/>
        <v>BUITRON MONTENEGRO JONNY</v>
      </c>
      <c r="BB2952" s="19" t="e">
        <f>VLOOKUP(AG2952,Cías!$A$1:$E$10000,3,0)</f>
        <v>#N/A</v>
      </c>
      <c r="BC2952" s="19"/>
      <c r="BD2952" s="19"/>
      <c r="BE2952" s="19"/>
      <c r="BF2952" s="19"/>
      <c r="BG2952" s="19"/>
      <c r="BH2952" s="19"/>
      <c r="BI2952" s="19"/>
      <c r="BJ2952" s="19"/>
    </row>
    <row r="2953" spans="1:62" ht="15" x14ac:dyDescent="0.2">
      <c r="A2953" s="19" t="s">
        <v>23530</v>
      </c>
      <c r="B2953" s="19" t="s">
        <v>1479</v>
      </c>
      <c r="C2953" s="43">
        <v>44669</v>
      </c>
      <c r="D2953" s="44">
        <v>0.79444444444443996</v>
      </c>
      <c r="E2953" s="19" t="s">
        <v>23531</v>
      </c>
      <c r="F2953" s="19" t="s">
        <v>1481</v>
      </c>
      <c r="G2953" s="19" t="s">
        <v>1481</v>
      </c>
      <c r="H2953" s="45">
        <v>0</v>
      </c>
      <c r="I2953" s="45">
        <v>0</v>
      </c>
      <c r="J2953" s="19" t="s">
        <v>1482</v>
      </c>
      <c r="K2953" s="19" t="s">
        <v>23532</v>
      </c>
      <c r="L2953" s="19" t="s">
        <v>23533</v>
      </c>
      <c r="M2953" s="19" t="s">
        <v>23534</v>
      </c>
      <c r="N2953" s="19" t="s">
        <v>23530</v>
      </c>
      <c r="O2953" s="19" t="s">
        <v>1641</v>
      </c>
      <c r="P2953" s="19" t="s">
        <v>1642</v>
      </c>
      <c r="Q2953" s="46">
        <v>360</v>
      </c>
      <c r="R2953" s="19" t="s">
        <v>1544</v>
      </c>
      <c r="S2953" s="19" t="s">
        <v>5651</v>
      </c>
      <c r="T2953" s="19" t="s">
        <v>5652</v>
      </c>
      <c r="U2953" s="19" t="s">
        <v>18262</v>
      </c>
      <c r="V2953" s="19" t="s">
        <v>18263</v>
      </c>
      <c r="W2953" s="19" t="s">
        <v>18264</v>
      </c>
      <c r="X2953" s="19" t="s">
        <v>18265</v>
      </c>
      <c r="Y2953" s="19" t="s">
        <v>18266</v>
      </c>
      <c r="Z2953" s="19" t="s">
        <v>18267</v>
      </c>
      <c r="AA2953" s="46">
        <v>638</v>
      </c>
      <c r="AB2953" s="19" t="s">
        <v>505</v>
      </c>
      <c r="AC2953" s="19" t="s">
        <v>159</v>
      </c>
      <c r="AD2953" s="19" t="s">
        <v>3396</v>
      </c>
      <c r="AE2953" s="19" t="s">
        <v>3397</v>
      </c>
      <c r="AF2953" s="19" t="s">
        <v>1554</v>
      </c>
      <c r="AG2953" s="19" t="s">
        <v>6671</v>
      </c>
      <c r="AH2953" s="19" t="s">
        <v>1499</v>
      </c>
      <c r="AI2953" s="19" t="s">
        <v>1500</v>
      </c>
      <c r="AJ2953" s="45">
        <v>0</v>
      </c>
      <c r="AK2953" s="45">
        <v>0</v>
      </c>
      <c r="AL2953" s="19" t="s">
        <v>1501</v>
      </c>
      <c r="AM2953" s="46">
        <v>27040</v>
      </c>
      <c r="AN2953" s="46">
        <v>18020</v>
      </c>
      <c r="AO2953" s="46">
        <v>9020</v>
      </c>
      <c r="AP2953" s="45">
        <v>691.2</v>
      </c>
      <c r="AQ2953" s="45"/>
      <c r="AR2953" s="45" t="str">
        <f>IFERROR(VLOOKUP(AB2953,'Pedidos marco'!$A$1:$D$10000,4,0)," ")</f>
        <v xml:space="preserve"> </v>
      </c>
      <c r="AS2953" s="45">
        <f t="shared" si="322"/>
        <v>18</v>
      </c>
      <c r="AT2953" s="45" t="str">
        <f t="shared" si="323"/>
        <v>18</v>
      </c>
      <c r="AU2953" s="47">
        <v>18</v>
      </c>
      <c r="AV2953" s="19" t="str">
        <f t="shared" si="324"/>
        <v>04 April</v>
      </c>
      <c r="AW2953" s="19">
        <f t="shared" si="325"/>
        <v>1.9200000000000002</v>
      </c>
      <c r="AX2953" s="19">
        <f t="shared" si="326"/>
        <v>38.400000000000006</v>
      </c>
      <c r="AY2953" s="19" t="e">
        <f>VLOOKUP(AG2953,Cías!$A$1:$E$10000,5,0)</f>
        <v>#N/A</v>
      </c>
      <c r="AZ2953" s="19" t="str">
        <f t="shared" si="327"/>
        <v>1013505</v>
      </c>
      <c r="BA2953" s="19" t="str">
        <f t="shared" si="328"/>
        <v>HERMOZA LOZADA JORGE ABDON</v>
      </c>
      <c r="BB2953" s="19" t="e">
        <f>VLOOKUP(AG2953,Cías!$A$1:$E$10000,3,0)</f>
        <v>#N/A</v>
      </c>
      <c r="BC2953" s="19"/>
      <c r="BD2953" s="19"/>
      <c r="BE2953" s="19"/>
      <c r="BF2953" s="19"/>
      <c r="BG2953" s="19"/>
      <c r="BH2953" s="19"/>
      <c r="BI2953" s="19"/>
      <c r="BJ2953" s="19"/>
    </row>
    <row r="2954" spans="1:62" ht="15" x14ac:dyDescent="0.2">
      <c r="A2954" s="19" t="s">
        <v>23535</v>
      </c>
      <c r="B2954" s="19" t="s">
        <v>1479</v>
      </c>
      <c r="C2954" s="43">
        <v>44669</v>
      </c>
      <c r="D2954" s="44">
        <v>0.79513888888888995</v>
      </c>
      <c r="E2954" s="19" t="s">
        <v>23536</v>
      </c>
      <c r="F2954" s="19" t="s">
        <v>1481</v>
      </c>
      <c r="G2954" s="19" t="s">
        <v>1481</v>
      </c>
      <c r="H2954" s="45">
        <v>0</v>
      </c>
      <c r="I2954" s="45">
        <v>0</v>
      </c>
      <c r="J2954" s="19" t="s">
        <v>1482</v>
      </c>
      <c r="K2954" s="19" t="s">
        <v>23537</v>
      </c>
      <c r="L2954" s="19" t="s">
        <v>23538</v>
      </c>
      <c r="M2954" s="19" t="s">
        <v>23539</v>
      </c>
      <c r="N2954" s="19" t="s">
        <v>23535</v>
      </c>
      <c r="O2954" s="19" t="s">
        <v>1486</v>
      </c>
      <c r="P2954" s="19" t="s">
        <v>1487</v>
      </c>
      <c r="Q2954" s="46">
        <v>31.73</v>
      </c>
      <c r="R2954" s="19" t="s">
        <v>1488</v>
      </c>
      <c r="S2954" s="19" t="s">
        <v>2997</v>
      </c>
      <c r="T2954" s="19" t="s">
        <v>2998</v>
      </c>
      <c r="U2954" s="19" t="s">
        <v>2999</v>
      </c>
      <c r="V2954" s="19" t="s">
        <v>3000</v>
      </c>
      <c r="W2954" s="19" t="s">
        <v>1586</v>
      </c>
      <c r="X2954" s="19" t="s">
        <v>3001</v>
      </c>
      <c r="Y2954" s="19" t="s">
        <v>1588</v>
      </c>
      <c r="Z2954" s="19" t="s">
        <v>1589</v>
      </c>
      <c r="AA2954" s="46">
        <v>250</v>
      </c>
      <c r="AB2954" s="19" t="s">
        <v>432</v>
      </c>
      <c r="AC2954" s="19" t="s">
        <v>12</v>
      </c>
      <c r="AD2954" s="19" t="s">
        <v>4366</v>
      </c>
      <c r="AE2954" s="19" t="s">
        <v>4367</v>
      </c>
      <c r="AF2954" s="19" t="s">
        <v>1497</v>
      </c>
      <c r="AG2954" s="19" t="s">
        <v>4368</v>
      </c>
      <c r="AH2954" s="19" t="s">
        <v>1499</v>
      </c>
      <c r="AI2954" s="19" t="s">
        <v>1500</v>
      </c>
      <c r="AJ2954" s="45">
        <v>0</v>
      </c>
      <c r="AK2954" s="45">
        <v>0</v>
      </c>
      <c r="AL2954" s="19" t="s">
        <v>1501</v>
      </c>
      <c r="AM2954" s="46">
        <v>49650</v>
      </c>
      <c r="AN2954" s="46">
        <v>31730</v>
      </c>
      <c r="AO2954" s="46">
        <v>17920</v>
      </c>
      <c r="AP2954" s="45">
        <v>649.83000000000004</v>
      </c>
      <c r="AQ2954" s="45"/>
      <c r="AR2954" s="45" t="str">
        <f>IFERROR(VLOOKUP(AB2954,'Pedidos marco'!$A$1:$D$10000,4,0)," ")</f>
        <v xml:space="preserve"> </v>
      </c>
      <c r="AS2954" s="45">
        <f t="shared" si="322"/>
        <v>18</v>
      </c>
      <c r="AT2954" s="45" t="str">
        <f t="shared" si="323"/>
        <v>18</v>
      </c>
      <c r="AU2954" s="47">
        <v>31.73</v>
      </c>
      <c r="AV2954" s="19" t="str">
        <f t="shared" si="324"/>
        <v>04 April</v>
      </c>
      <c r="AW2954" s="19">
        <f t="shared" si="325"/>
        <v>20.479987393633785</v>
      </c>
      <c r="AX2954" s="19">
        <f t="shared" si="326"/>
        <v>20.479987393633785</v>
      </c>
      <c r="AY2954" s="19" t="e">
        <f>VLOOKUP(AG2954,Cías!$A$1:$E$10000,5,0)</f>
        <v>#N/A</v>
      </c>
      <c r="AZ2954" s="19" t="str">
        <f t="shared" si="327"/>
        <v>1013966</v>
      </c>
      <c r="BA2954" s="19" t="str">
        <f t="shared" si="328"/>
        <v>ALMEIDA CHICAIZA MIGUEL ANGEL</v>
      </c>
      <c r="BB2954" s="19" t="e">
        <f>VLOOKUP(AG2954,Cías!$A$1:$E$10000,3,0)</f>
        <v>#N/A</v>
      </c>
      <c r="BC2954" s="19"/>
      <c r="BD2954" s="19"/>
      <c r="BE2954" s="19"/>
      <c r="BF2954" s="19"/>
      <c r="BG2954" s="19"/>
      <c r="BH2954" s="19"/>
      <c r="BI2954" s="19"/>
      <c r="BJ2954" s="19"/>
    </row>
    <row r="2955" spans="1:62" ht="15" x14ac:dyDescent="0.2">
      <c r="A2955" s="19" t="s">
        <v>23540</v>
      </c>
      <c r="B2955" s="19" t="s">
        <v>1479</v>
      </c>
      <c r="C2955" s="43">
        <v>44669</v>
      </c>
      <c r="D2955" s="44">
        <v>0.79930555555556004</v>
      </c>
      <c r="E2955" s="19" t="s">
        <v>23541</v>
      </c>
      <c r="F2955" s="19" t="s">
        <v>23542</v>
      </c>
      <c r="G2955" s="19" t="s">
        <v>23543</v>
      </c>
      <c r="H2955" s="45">
        <v>4507.8</v>
      </c>
      <c r="I2955" s="45">
        <v>5054.18</v>
      </c>
      <c r="J2955" s="19" t="s">
        <v>1560</v>
      </c>
      <c r="K2955" s="19" t="s">
        <v>23544</v>
      </c>
      <c r="L2955" s="19" t="s">
        <v>23545</v>
      </c>
      <c r="M2955" s="19" t="s">
        <v>23546</v>
      </c>
      <c r="N2955" s="19" t="s">
        <v>23540</v>
      </c>
      <c r="O2955" s="19" t="s">
        <v>367</v>
      </c>
      <c r="P2955" s="19" t="s">
        <v>368</v>
      </c>
      <c r="Q2955" s="46">
        <v>660</v>
      </c>
      <c r="R2955" s="19" t="s">
        <v>1544</v>
      </c>
      <c r="S2955" s="19" t="s">
        <v>7829</v>
      </c>
      <c r="T2955" s="19" t="s">
        <v>7830</v>
      </c>
      <c r="U2955" s="19" t="s">
        <v>7831</v>
      </c>
      <c r="V2955" s="19" t="s">
        <v>7832</v>
      </c>
      <c r="W2955" s="19" t="s">
        <v>1798</v>
      </c>
      <c r="X2955" s="19" t="s">
        <v>7833</v>
      </c>
      <c r="Y2955" s="19" t="s">
        <v>1800</v>
      </c>
      <c r="Z2955" s="19" t="s">
        <v>1801</v>
      </c>
      <c r="AA2955" s="46">
        <v>159</v>
      </c>
      <c r="AB2955" s="19" t="s">
        <v>572</v>
      </c>
      <c r="AC2955" s="19" t="s">
        <v>297</v>
      </c>
      <c r="AD2955" s="19" t="s">
        <v>13213</v>
      </c>
      <c r="AE2955" s="19" t="s">
        <v>1481</v>
      </c>
      <c r="AF2955" s="19" t="s">
        <v>1592</v>
      </c>
      <c r="AG2955" s="19" t="s">
        <v>13214</v>
      </c>
      <c r="AH2955" s="19" t="s">
        <v>1499</v>
      </c>
      <c r="AI2955" s="19" t="s">
        <v>1500</v>
      </c>
      <c r="AJ2955" s="45">
        <v>0</v>
      </c>
      <c r="AK2955" s="45">
        <v>0</v>
      </c>
      <c r="AL2955" s="19" t="s">
        <v>1501</v>
      </c>
      <c r="AM2955" s="46">
        <v>50710</v>
      </c>
      <c r="AN2955" s="46">
        <v>33060</v>
      </c>
      <c r="AO2955" s="46">
        <v>17650</v>
      </c>
      <c r="AP2955" s="45">
        <v>382.8</v>
      </c>
      <c r="AQ2955" s="45"/>
      <c r="AR2955" s="45" t="str">
        <f>IFERROR(VLOOKUP(AB2955,'Pedidos marco'!$A$1:$D$10000,4,0)," ")</f>
        <v xml:space="preserve"> </v>
      </c>
      <c r="AS2955" s="45">
        <f t="shared" si="322"/>
        <v>18</v>
      </c>
      <c r="AT2955" s="45" t="str">
        <f t="shared" si="323"/>
        <v>18</v>
      </c>
      <c r="AU2955" s="47">
        <v>33</v>
      </c>
      <c r="AV2955" s="19" t="str">
        <f t="shared" si="324"/>
        <v>04 April</v>
      </c>
      <c r="AW2955" s="19">
        <f t="shared" si="325"/>
        <v>0.58000000000000007</v>
      </c>
      <c r="AX2955" s="19">
        <f t="shared" si="326"/>
        <v>11.6</v>
      </c>
      <c r="AY2955" s="19" t="e">
        <f>VLOOKUP(AG2955,Cías!$A$1:$E$10000,5,0)</f>
        <v>#N/A</v>
      </c>
      <c r="AZ2955" s="19" t="str">
        <f t="shared" si="327"/>
        <v>1013279</v>
      </c>
      <c r="BA2955" s="19" t="str">
        <f t="shared" si="328"/>
        <v>TAPIA CAMPAÑA NESTOR HEMIRO</v>
      </c>
      <c r="BB2955" s="19" t="e">
        <f>VLOOKUP(AG2955,Cías!$A$1:$E$10000,3,0)</f>
        <v>#N/A</v>
      </c>
      <c r="BC2955" s="19"/>
      <c r="BD2955" s="19"/>
      <c r="BE2955" s="19"/>
      <c r="BF2955" s="19"/>
      <c r="BG2955" s="19"/>
      <c r="BH2955" s="19"/>
      <c r="BI2955" s="19"/>
      <c r="BJ2955" s="19"/>
    </row>
    <row r="2956" spans="1:62" ht="15" x14ac:dyDescent="0.2">
      <c r="A2956" s="19" t="s">
        <v>23547</v>
      </c>
      <c r="B2956" s="19" t="s">
        <v>1479</v>
      </c>
      <c r="C2956" s="43">
        <v>44669</v>
      </c>
      <c r="D2956" s="44">
        <v>0.80277777777778003</v>
      </c>
      <c r="E2956" s="19" t="s">
        <v>23548</v>
      </c>
      <c r="F2956" s="19" t="s">
        <v>23549</v>
      </c>
      <c r="G2956" s="19" t="s">
        <v>23550</v>
      </c>
      <c r="H2956" s="45">
        <v>2310</v>
      </c>
      <c r="I2956" s="45">
        <v>2589.9899999999998</v>
      </c>
      <c r="J2956" s="19" t="s">
        <v>1560</v>
      </c>
      <c r="K2956" s="19" t="s">
        <v>23551</v>
      </c>
      <c r="L2956" s="19" t="s">
        <v>23552</v>
      </c>
      <c r="M2956" s="19" t="s">
        <v>23553</v>
      </c>
      <c r="N2956" s="19" t="s">
        <v>23547</v>
      </c>
      <c r="O2956" s="19" t="s">
        <v>1641</v>
      </c>
      <c r="P2956" s="19" t="s">
        <v>1642</v>
      </c>
      <c r="Q2956" s="46">
        <v>660</v>
      </c>
      <c r="R2956" s="19" t="s">
        <v>1544</v>
      </c>
      <c r="S2956" s="19" t="s">
        <v>1795</v>
      </c>
      <c r="T2956" s="19" t="s">
        <v>177</v>
      </c>
      <c r="U2956" s="19" t="s">
        <v>4126</v>
      </c>
      <c r="V2956" s="19" t="s">
        <v>4127</v>
      </c>
      <c r="W2956" s="19" t="s">
        <v>1740</v>
      </c>
      <c r="X2956" s="19" t="s">
        <v>4128</v>
      </c>
      <c r="Y2956" s="19" t="s">
        <v>1742</v>
      </c>
      <c r="Z2956" s="19" t="s">
        <v>1743</v>
      </c>
      <c r="AA2956" s="46">
        <v>469</v>
      </c>
      <c r="AB2956" s="19" t="s">
        <v>1802</v>
      </c>
      <c r="AC2956" s="19" t="s">
        <v>177</v>
      </c>
      <c r="AD2956" s="19" t="s">
        <v>4129</v>
      </c>
      <c r="AE2956" s="19" t="s">
        <v>1481</v>
      </c>
      <c r="AF2956" s="19" t="s">
        <v>1592</v>
      </c>
      <c r="AG2956" s="19" t="s">
        <v>4130</v>
      </c>
      <c r="AH2956" s="19" t="s">
        <v>1499</v>
      </c>
      <c r="AI2956" s="19" t="s">
        <v>1500</v>
      </c>
      <c r="AJ2956" s="45">
        <v>0</v>
      </c>
      <c r="AK2956" s="45">
        <v>0</v>
      </c>
      <c r="AL2956" s="19" t="s">
        <v>1517</v>
      </c>
      <c r="AM2956" s="46">
        <v>51530</v>
      </c>
      <c r="AN2956" s="46">
        <v>33060</v>
      </c>
      <c r="AO2956" s="46">
        <v>18470</v>
      </c>
      <c r="AP2956" s="45">
        <v>0</v>
      </c>
      <c r="AQ2956" s="45"/>
      <c r="AR2956" s="45" t="str">
        <f>IFERROR(VLOOKUP(AB2956,'Pedidos marco'!$A$1:$D$10000,4,0)," ")</f>
        <v xml:space="preserve"> </v>
      </c>
      <c r="AS2956" s="45">
        <f t="shared" si="322"/>
        <v>18</v>
      </c>
      <c r="AT2956" s="45" t="str">
        <f t="shared" si="323"/>
        <v>18</v>
      </c>
      <c r="AU2956" s="47">
        <v>33</v>
      </c>
      <c r="AV2956" s="19" t="str">
        <f t="shared" si="324"/>
        <v>04 April</v>
      </c>
      <c r="AW2956" s="19">
        <f t="shared" si="325"/>
        <v>0</v>
      </c>
      <c r="AX2956" s="19">
        <f t="shared" si="326"/>
        <v>0</v>
      </c>
      <c r="AY2956" s="19" t="e">
        <f>VLOOKUP(AG2956,Cías!$A$1:$E$10000,5,0)</f>
        <v>#N/A</v>
      </c>
      <c r="AZ2956" s="19" t="str">
        <f t="shared" si="327"/>
        <v>1013478</v>
      </c>
      <c r="BA2956" s="19" t="str">
        <f t="shared" si="328"/>
        <v>LANDAZURI CORDOVA IVAN OSWALDO</v>
      </c>
      <c r="BB2956" s="19" t="e">
        <f>VLOOKUP(AG2956,Cías!$A$1:$E$10000,3,0)</f>
        <v>#N/A</v>
      </c>
      <c r="BC2956" s="19"/>
      <c r="BD2956" s="19"/>
      <c r="BE2956" s="19"/>
      <c r="BF2956" s="19"/>
      <c r="BG2956" s="19"/>
      <c r="BH2956" s="19"/>
      <c r="BI2956" s="19"/>
      <c r="BJ2956" s="19"/>
    </row>
    <row r="2957" spans="1:62" ht="15" x14ac:dyDescent="0.2">
      <c r="A2957" s="19" t="s">
        <v>23554</v>
      </c>
      <c r="B2957" s="19" t="s">
        <v>1479</v>
      </c>
      <c r="C2957" s="43">
        <v>44669</v>
      </c>
      <c r="D2957" s="44">
        <v>0.80625000000000002</v>
      </c>
      <c r="E2957" s="19" t="s">
        <v>23555</v>
      </c>
      <c r="F2957" s="19" t="s">
        <v>23556</v>
      </c>
      <c r="G2957" s="19" t="s">
        <v>23557</v>
      </c>
      <c r="H2957" s="45">
        <v>2358</v>
      </c>
      <c r="I2957" s="45">
        <v>2643.8</v>
      </c>
      <c r="J2957" s="19" t="s">
        <v>1560</v>
      </c>
      <c r="K2957" s="19" t="s">
        <v>23558</v>
      </c>
      <c r="L2957" s="19" t="s">
        <v>23559</v>
      </c>
      <c r="M2957" s="19" t="s">
        <v>23560</v>
      </c>
      <c r="N2957" s="19" t="s">
        <v>23554</v>
      </c>
      <c r="O2957" s="19" t="s">
        <v>1641</v>
      </c>
      <c r="P2957" s="19" t="s">
        <v>1642</v>
      </c>
      <c r="Q2957" s="46">
        <v>360</v>
      </c>
      <c r="R2957" s="19" t="s">
        <v>1544</v>
      </c>
      <c r="S2957" s="19" t="s">
        <v>5518</v>
      </c>
      <c r="T2957" s="19" t="s">
        <v>5519</v>
      </c>
      <c r="U2957" s="19" t="s">
        <v>5520</v>
      </c>
      <c r="V2957" s="19" t="s">
        <v>5521</v>
      </c>
      <c r="W2957" s="19" t="s">
        <v>5522</v>
      </c>
      <c r="X2957" s="19" t="s">
        <v>5523</v>
      </c>
      <c r="Y2957" s="19" t="s">
        <v>5524</v>
      </c>
      <c r="Z2957" s="19" t="s">
        <v>5525</v>
      </c>
      <c r="AA2957" s="46">
        <v>450</v>
      </c>
      <c r="AB2957" s="19" t="s">
        <v>569</v>
      </c>
      <c r="AC2957" s="19" t="s">
        <v>291</v>
      </c>
      <c r="AD2957" s="19" t="s">
        <v>3867</v>
      </c>
      <c r="AE2957" s="19" t="s">
        <v>3868</v>
      </c>
      <c r="AF2957" s="19" t="s">
        <v>1554</v>
      </c>
      <c r="AG2957" s="19" t="s">
        <v>3869</v>
      </c>
      <c r="AH2957" s="19" t="s">
        <v>1499</v>
      </c>
      <c r="AI2957" s="19" t="s">
        <v>1500</v>
      </c>
      <c r="AJ2957" s="45">
        <v>0</v>
      </c>
      <c r="AK2957" s="45">
        <v>0</v>
      </c>
      <c r="AL2957" s="19" t="s">
        <v>1501</v>
      </c>
      <c r="AM2957" s="46">
        <v>26970</v>
      </c>
      <c r="AN2957" s="46">
        <v>18000</v>
      </c>
      <c r="AO2957" s="46">
        <v>8970</v>
      </c>
      <c r="AP2957" s="45">
        <v>406.8</v>
      </c>
      <c r="AQ2957" s="45"/>
      <c r="AR2957" s="45" t="str">
        <f>IFERROR(VLOOKUP(AB2957,'Pedidos marco'!$A$1:$D$10000,4,0)," ")</f>
        <v xml:space="preserve"> </v>
      </c>
      <c r="AS2957" s="45">
        <f t="shared" si="322"/>
        <v>18</v>
      </c>
      <c r="AT2957" s="45" t="str">
        <f t="shared" si="323"/>
        <v>18</v>
      </c>
      <c r="AU2957" s="47">
        <v>18</v>
      </c>
      <c r="AV2957" s="19" t="str">
        <f t="shared" si="324"/>
        <v>04 April</v>
      </c>
      <c r="AW2957" s="19">
        <f t="shared" si="325"/>
        <v>1.1300000000000001</v>
      </c>
      <c r="AX2957" s="19">
        <f t="shared" si="326"/>
        <v>22.6</v>
      </c>
      <c r="AY2957" s="19" t="e">
        <f>VLOOKUP(AG2957,Cías!$A$1:$E$10000,5,0)</f>
        <v>#N/A</v>
      </c>
      <c r="AZ2957" s="19" t="str">
        <f t="shared" si="327"/>
        <v>1013262</v>
      </c>
      <c r="BA2957" s="19" t="str">
        <f t="shared" si="328"/>
        <v>SEGOVIA ERAZO PATRICIA ALEXANDRA</v>
      </c>
      <c r="BB2957" s="19" t="e">
        <f>VLOOKUP(AG2957,Cías!$A$1:$E$10000,3,0)</f>
        <v>#N/A</v>
      </c>
      <c r="BC2957" s="19"/>
      <c r="BD2957" s="19"/>
      <c r="BE2957" s="19"/>
      <c r="BF2957" s="19"/>
      <c r="BG2957" s="19"/>
      <c r="BH2957" s="19"/>
      <c r="BI2957" s="19"/>
      <c r="BJ2957" s="19"/>
    </row>
    <row r="2958" spans="1:62" ht="15" x14ac:dyDescent="0.2">
      <c r="A2958" s="19" t="s">
        <v>23561</v>
      </c>
      <c r="B2958" s="19" t="s">
        <v>1479</v>
      </c>
      <c r="C2958" s="43">
        <v>44669</v>
      </c>
      <c r="D2958" s="44">
        <v>0.81319444444444</v>
      </c>
      <c r="E2958" s="19" t="s">
        <v>23562</v>
      </c>
      <c r="F2958" s="19" t="s">
        <v>1481</v>
      </c>
      <c r="G2958" s="19" t="s">
        <v>1481</v>
      </c>
      <c r="H2958" s="45">
        <v>0</v>
      </c>
      <c r="I2958" s="45">
        <v>0</v>
      </c>
      <c r="J2958" s="19" t="s">
        <v>1482</v>
      </c>
      <c r="K2958" s="19" t="s">
        <v>23563</v>
      </c>
      <c r="L2958" s="19" t="s">
        <v>23564</v>
      </c>
      <c r="M2958" s="19" t="s">
        <v>23565</v>
      </c>
      <c r="N2958" s="19" t="s">
        <v>23561</v>
      </c>
      <c r="O2958" s="19" t="s">
        <v>1486</v>
      </c>
      <c r="P2958" s="19" t="s">
        <v>1487</v>
      </c>
      <c r="Q2958" s="46">
        <v>32.82</v>
      </c>
      <c r="R2958" s="19" t="s">
        <v>1488</v>
      </c>
      <c r="S2958" s="19" t="s">
        <v>1489</v>
      </c>
      <c r="T2958" s="19" t="s">
        <v>418</v>
      </c>
      <c r="U2958" s="19" t="s">
        <v>1508</v>
      </c>
      <c r="V2958" s="19" t="s">
        <v>1509</v>
      </c>
      <c r="W2958" s="19" t="s">
        <v>415</v>
      </c>
      <c r="X2958" s="19" t="s">
        <v>1510</v>
      </c>
      <c r="Y2958" s="19" t="s">
        <v>1511</v>
      </c>
      <c r="Z2958" s="19" t="s">
        <v>1512</v>
      </c>
      <c r="AA2958" s="46">
        <v>113</v>
      </c>
      <c r="AB2958" s="19" t="s">
        <v>1513</v>
      </c>
      <c r="AC2958" s="19" t="s">
        <v>418</v>
      </c>
      <c r="AD2958" s="19" t="s">
        <v>1523</v>
      </c>
      <c r="AE2958" s="19" t="s">
        <v>1481</v>
      </c>
      <c r="AF2958" s="19" t="s">
        <v>1497</v>
      </c>
      <c r="AG2958" s="19" t="s">
        <v>1524</v>
      </c>
      <c r="AH2958" s="19" t="s">
        <v>1499</v>
      </c>
      <c r="AI2958" s="19" t="s">
        <v>1500</v>
      </c>
      <c r="AJ2958" s="45">
        <v>0</v>
      </c>
      <c r="AK2958" s="45">
        <v>0</v>
      </c>
      <c r="AL2958" s="19" t="s">
        <v>1517</v>
      </c>
      <c r="AM2958" s="46">
        <v>51840</v>
      </c>
      <c r="AN2958" s="46">
        <v>32820</v>
      </c>
      <c r="AO2958" s="46">
        <v>19020</v>
      </c>
      <c r="AP2958" s="45">
        <v>0</v>
      </c>
      <c r="AQ2958" s="45"/>
      <c r="AR2958" s="45" t="str">
        <f>IFERROR(VLOOKUP(AB2958,'Pedidos marco'!$A$1:$D$10000,4,0)," ")</f>
        <v xml:space="preserve"> </v>
      </c>
      <c r="AS2958" s="45">
        <f t="shared" si="322"/>
        <v>18</v>
      </c>
      <c r="AT2958" s="45" t="str">
        <f t="shared" si="323"/>
        <v>18</v>
      </c>
      <c r="AU2958" s="47">
        <v>32.82</v>
      </c>
      <c r="AV2958" s="19" t="str">
        <f t="shared" si="324"/>
        <v>04 April</v>
      </c>
      <c r="AW2958" s="19">
        <f t="shared" si="325"/>
        <v>0</v>
      </c>
      <c r="AX2958" s="19">
        <f t="shared" si="326"/>
        <v>0</v>
      </c>
      <c r="AY2958" s="19" t="e">
        <f>VLOOKUP(AG2958,Cías!$A$1:$E$10000,5,0)</f>
        <v>#N/A</v>
      </c>
      <c r="AZ2958" s="19" t="str">
        <f t="shared" si="327"/>
        <v>1014412</v>
      </c>
      <c r="BA2958" s="19" t="str">
        <f t="shared" si="328"/>
        <v>UNION DE CONCRETERAS UNICON UCUE</v>
      </c>
      <c r="BB2958" s="19" t="e">
        <f>VLOOKUP(AG2958,Cías!$A$1:$E$10000,3,0)</f>
        <v>#N/A</v>
      </c>
      <c r="BC2958" s="19"/>
      <c r="BD2958" s="19"/>
      <c r="BE2958" s="19"/>
      <c r="BF2958" s="19"/>
      <c r="BG2958" s="19"/>
      <c r="BH2958" s="19"/>
      <c r="BI2958" s="19"/>
      <c r="BJ2958" s="19"/>
    </row>
    <row r="2959" spans="1:62" ht="15" x14ac:dyDescent="0.2">
      <c r="A2959" s="19" t="s">
        <v>23566</v>
      </c>
      <c r="B2959" s="19" t="s">
        <v>1479</v>
      </c>
      <c r="C2959" s="43">
        <v>44669</v>
      </c>
      <c r="D2959" s="44">
        <v>0.81666666666666998</v>
      </c>
      <c r="E2959" s="19" t="s">
        <v>23567</v>
      </c>
      <c r="F2959" s="19" t="s">
        <v>23568</v>
      </c>
      <c r="G2959" s="19" t="s">
        <v>23569</v>
      </c>
      <c r="H2959" s="45">
        <v>4280.42</v>
      </c>
      <c r="I2959" s="45">
        <v>4799.2299999999996</v>
      </c>
      <c r="J2959" s="19" t="s">
        <v>1560</v>
      </c>
      <c r="K2959" s="19" t="s">
        <v>23570</v>
      </c>
      <c r="L2959" s="19" t="s">
        <v>23571</v>
      </c>
      <c r="M2959" s="19" t="s">
        <v>23572</v>
      </c>
      <c r="N2959" s="19" t="s">
        <v>23566</v>
      </c>
      <c r="O2959" s="19" t="s">
        <v>367</v>
      </c>
      <c r="P2959" s="19" t="s">
        <v>368</v>
      </c>
      <c r="Q2959" s="46">
        <v>640</v>
      </c>
      <c r="R2959" s="19" t="s">
        <v>1544</v>
      </c>
      <c r="S2959" s="19" t="s">
        <v>8012</v>
      </c>
      <c r="T2959" s="19" t="s">
        <v>155</v>
      </c>
      <c r="U2959" s="19" t="s">
        <v>16452</v>
      </c>
      <c r="V2959" s="19" t="s">
        <v>16453</v>
      </c>
      <c r="W2959" s="19" t="s">
        <v>415</v>
      </c>
      <c r="X2959" s="19" t="s">
        <v>16454</v>
      </c>
      <c r="Y2959" s="19" t="s">
        <v>417</v>
      </c>
      <c r="Z2959" s="19" t="s">
        <v>2159</v>
      </c>
      <c r="AA2959" s="46">
        <v>110</v>
      </c>
      <c r="AB2959" s="19" t="s">
        <v>592</v>
      </c>
      <c r="AC2959" s="19" t="s">
        <v>341</v>
      </c>
      <c r="AD2959" s="19" t="s">
        <v>6729</v>
      </c>
      <c r="AE2959" s="19" t="s">
        <v>6730</v>
      </c>
      <c r="AF2959" s="19" t="s">
        <v>1592</v>
      </c>
      <c r="AG2959" s="19" t="s">
        <v>6731</v>
      </c>
      <c r="AH2959" s="19" t="s">
        <v>1594</v>
      </c>
      <c r="AI2959" s="19" t="s">
        <v>1595</v>
      </c>
      <c r="AJ2959" s="45">
        <v>0.05</v>
      </c>
      <c r="AK2959" s="45">
        <v>32</v>
      </c>
      <c r="AL2959" s="19" t="s">
        <v>1501</v>
      </c>
      <c r="AM2959" s="46">
        <v>49600</v>
      </c>
      <c r="AN2959" s="46">
        <v>32090</v>
      </c>
      <c r="AO2959" s="46">
        <v>17510</v>
      </c>
      <c r="AP2959" s="45">
        <v>294.39999999999998</v>
      </c>
      <c r="AQ2959" s="45"/>
      <c r="AR2959" s="45" t="str">
        <f>IFERROR(VLOOKUP(AB2959,'Pedidos marco'!$A$1:$D$10000,4,0)," ")</f>
        <v xml:space="preserve"> </v>
      </c>
      <c r="AS2959" s="45">
        <f t="shared" si="322"/>
        <v>18</v>
      </c>
      <c r="AT2959" s="45" t="str">
        <f t="shared" si="323"/>
        <v>18</v>
      </c>
      <c r="AU2959" s="47">
        <v>32</v>
      </c>
      <c r="AV2959" s="19" t="str">
        <f t="shared" si="324"/>
        <v>04 April</v>
      </c>
      <c r="AW2959" s="19">
        <f t="shared" si="325"/>
        <v>0.45999999999999996</v>
      </c>
      <c r="AX2959" s="19">
        <f t="shared" si="326"/>
        <v>9.1999999999999993</v>
      </c>
      <c r="AY2959" s="19" t="e">
        <f>VLOOKUP(AG2959,Cías!$A$1:$E$10000,5,0)</f>
        <v>#N/A</v>
      </c>
      <c r="AZ2959" s="19" t="str">
        <f t="shared" si="327"/>
        <v>1013564</v>
      </c>
      <c r="BA2959" s="19" t="str">
        <f t="shared" si="328"/>
        <v>VIVERO MORALES MILTON CICERON</v>
      </c>
      <c r="BB2959" s="19" t="e">
        <f>VLOOKUP(AG2959,Cías!$A$1:$E$10000,3,0)</f>
        <v>#N/A</v>
      </c>
      <c r="BC2959" s="19"/>
      <c r="BD2959" s="19"/>
      <c r="BE2959" s="19"/>
      <c r="BF2959" s="19"/>
      <c r="BG2959" s="19"/>
      <c r="BH2959" s="19"/>
      <c r="BI2959" s="19"/>
      <c r="BJ2959" s="19"/>
    </row>
    <row r="2960" spans="1:62" ht="15" x14ac:dyDescent="0.2">
      <c r="A2960" s="19" t="s">
        <v>23573</v>
      </c>
      <c r="B2960" s="19" t="s">
        <v>1479</v>
      </c>
      <c r="C2960" s="43">
        <v>44669</v>
      </c>
      <c r="D2960" s="44">
        <v>0.81666666666666998</v>
      </c>
      <c r="E2960" s="19" t="s">
        <v>23574</v>
      </c>
      <c r="F2960" s="19" t="s">
        <v>23575</v>
      </c>
      <c r="G2960" s="19" t="s">
        <v>23576</v>
      </c>
      <c r="H2960" s="45">
        <v>4507.8</v>
      </c>
      <c r="I2960" s="45">
        <v>5054.18</v>
      </c>
      <c r="J2960" s="19" t="s">
        <v>1560</v>
      </c>
      <c r="K2960" s="19" t="s">
        <v>23577</v>
      </c>
      <c r="L2960" s="19" t="s">
        <v>23578</v>
      </c>
      <c r="M2960" s="19" t="s">
        <v>23579</v>
      </c>
      <c r="N2960" s="19" t="s">
        <v>23573</v>
      </c>
      <c r="O2960" s="19" t="s">
        <v>2600</v>
      </c>
      <c r="P2960" s="19" t="s">
        <v>2601</v>
      </c>
      <c r="Q2960" s="46">
        <v>660</v>
      </c>
      <c r="R2960" s="19" t="s">
        <v>1544</v>
      </c>
      <c r="S2960" s="19" t="s">
        <v>1777</v>
      </c>
      <c r="T2960" s="19" t="s">
        <v>1778</v>
      </c>
      <c r="U2960" s="19" t="s">
        <v>3132</v>
      </c>
      <c r="V2960" s="19" t="s">
        <v>3133</v>
      </c>
      <c r="W2960" s="19" t="s">
        <v>2174</v>
      </c>
      <c r="X2960" s="19" t="s">
        <v>3134</v>
      </c>
      <c r="Y2960" s="19" t="s">
        <v>2176</v>
      </c>
      <c r="Z2960" s="19" t="s">
        <v>2177</v>
      </c>
      <c r="AA2960" s="46">
        <v>328</v>
      </c>
      <c r="AB2960" s="19" t="s">
        <v>475</v>
      </c>
      <c r="AC2960" s="19" t="s">
        <v>100</v>
      </c>
      <c r="AD2960" s="19" t="s">
        <v>5307</v>
      </c>
      <c r="AE2960" s="19" t="s">
        <v>5308</v>
      </c>
      <c r="AF2960" s="19" t="s">
        <v>1592</v>
      </c>
      <c r="AG2960" s="19" t="s">
        <v>5309</v>
      </c>
      <c r="AH2960" s="19" t="s">
        <v>1499</v>
      </c>
      <c r="AI2960" s="19" t="s">
        <v>1500</v>
      </c>
      <c r="AJ2960" s="45">
        <v>0</v>
      </c>
      <c r="AK2960" s="45">
        <v>0</v>
      </c>
      <c r="AL2960" s="19" t="s">
        <v>1501</v>
      </c>
      <c r="AM2960" s="46">
        <v>51000</v>
      </c>
      <c r="AN2960" s="46">
        <v>33100</v>
      </c>
      <c r="AO2960" s="46">
        <v>17900</v>
      </c>
      <c r="AP2960" s="45">
        <v>679.8</v>
      </c>
      <c r="AQ2960" s="45"/>
      <c r="AR2960" s="45" t="str">
        <f>IFERROR(VLOOKUP(AB2960,'Pedidos marco'!$A$1:$D$10000,4,0)," ")</f>
        <v xml:space="preserve"> </v>
      </c>
      <c r="AS2960" s="45">
        <f t="shared" si="322"/>
        <v>18</v>
      </c>
      <c r="AT2960" s="45" t="str">
        <f t="shared" si="323"/>
        <v>18</v>
      </c>
      <c r="AU2960" s="47">
        <v>33</v>
      </c>
      <c r="AV2960" s="19" t="str">
        <f t="shared" si="324"/>
        <v>04 April</v>
      </c>
      <c r="AW2960" s="19">
        <f t="shared" si="325"/>
        <v>1.03</v>
      </c>
      <c r="AX2960" s="19">
        <f t="shared" si="326"/>
        <v>20.599999999999998</v>
      </c>
      <c r="AY2960" s="19" t="e">
        <f>VLOOKUP(AG2960,Cías!$A$1:$E$10000,5,0)</f>
        <v>#N/A</v>
      </c>
      <c r="AZ2960" s="19" t="str">
        <f t="shared" si="327"/>
        <v>1013573</v>
      </c>
      <c r="BA2960" s="19" t="str">
        <f t="shared" si="328"/>
        <v>CUASPA PEREZ SEGUNDO MANUEL</v>
      </c>
      <c r="BB2960" s="19" t="e">
        <f>VLOOKUP(AG2960,Cías!$A$1:$E$10000,3,0)</f>
        <v>#N/A</v>
      </c>
      <c r="BC2960" s="19"/>
      <c r="BD2960" s="19"/>
      <c r="BE2960" s="19"/>
      <c r="BF2960" s="19"/>
      <c r="BG2960" s="19"/>
      <c r="BH2960" s="19"/>
      <c r="BI2960" s="19"/>
      <c r="BJ2960" s="19"/>
    </row>
    <row r="2961" spans="1:62" ht="15" x14ac:dyDescent="0.2">
      <c r="A2961" s="19" t="s">
        <v>23580</v>
      </c>
      <c r="B2961" s="19" t="s">
        <v>1479</v>
      </c>
      <c r="C2961" s="43">
        <v>44669</v>
      </c>
      <c r="D2961" s="44">
        <v>0.82152777777777997</v>
      </c>
      <c r="E2961" s="19" t="s">
        <v>23581</v>
      </c>
      <c r="F2961" s="19" t="s">
        <v>1481</v>
      </c>
      <c r="G2961" s="19" t="s">
        <v>1481</v>
      </c>
      <c r="H2961" s="45">
        <v>0</v>
      </c>
      <c r="I2961" s="45">
        <v>0</v>
      </c>
      <c r="J2961" s="19" t="s">
        <v>1482</v>
      </c>
      <c r="K2961" s="19" t="s">
        <v>23582</v>
      </c>
      <c r="L2961" s="19" t="s">
        <v>23583</v>
      </c>
      <c r="M2961" s="19" t="s">
        <v>23584</v>
      </c>
      <c r="N2961" s="19" t="s">
        <v>23580</v>
      </c>
      <c r="O2961" s="19" t="s">
        <v>2057</v>
      </c>
      <c r="P2961" s="19" t="s">
        <v>2058</v>
      </c>
      <c r="Q2961" s="46">
        <v>31.78</v>
      </c>
      <c r="R2961" s="19" t="s">
        <v>1488</v>
      </c>
      <c r="S2961" s="19" t="s">
        <v>2384</v>
      </c>
      <c r="T2961" s="19" t="s">
        <v>2385</v>
      </c>
      <c r="U2961" s="19" t="s">
        <v>6778</v>
      </c>
      <c r="V2961" s="19" t="s">
        <v>6779</v>
      </c>
      <c r="W2961" s="19" t="s">
        <v>415</v>
      </c>
      <c r="X2961" s="19" t="s">
        <v>6780</v>
      </c>
      <c r="Y2961" s="19" t="s">
        <v>2389</v>
      </c>
      <c r="Z2961" s="19" t="s">
        <v>2390</v>
      </c>
      <c r="AA2961" s="46">
        <v>101</v>
      </c>
      <c r="AB2961" s="19" t="s">
        <v>528</v>
      </c>
      <c r="AC2961" s="19" t="s">
        <v>208</v>
      </c>
      <c r="AD2961" s="19" t="s">
        <v>3002</v>
      </c>
      <c r="AE2961" s="19" t="s">
        <v>1481</v>
      </c>
      <c r="AF2961" s="19" t="s">
        <v>1497</v>
      </c>
      <c r="AG2961" s="19" t="s">
        <v>3003</v>
      </c>
      <c r="AH2961" s="19" t="s">
        <v>1499</v>
      </c>
      <c r="AI2961" s="19" t="s">
        <v>1500</v>
      </c>
      <c r="AJ2961" s="45">
        <v>0</v>
      </c>
      <c r="AK2961" s="45">
        <v>0</v>
      </c>
      <c r="AL2961" s="19" t="s">
        <v>1501</v>
      </c>
      <c r="AM2961" s="46">
        <v>51770</v>
      </c>
      <c r="AN2961" s="46">
        <v>31780</v>
      </c>
      <c r="AO2961" s="46">
        <v>19990</v>
      </c>
      <c r="AP2961" s="45">
        <v>204.66</v>
      </c>
      <c r="AQ2961" s="45"/>
      <c r="AR2961" s="45" t="str">
        <f>IFERROR(VLOOKUP(AB2961,'Pedidos marco'!$A$1:$D$10000,4,0)," ")</f>
        <v xml:space="preserve"> </v>
      </c>
      <c r="AS2961" s="45">
        <f t="shared" si="322"/>
        <v>18</v>
      </c>
      <c r="AT2961" s="45" t="str">
        <f t="shared" si="323"/>
        <v>18</v>
      </c>
      <c r="AU2961" s="47">
        <v>31.78</v>
      </c>
      <c r="AV2961" s="19" t="str">
        <f t="shared" si="324"/>
        <v>04 April</v>
      </c>
      <c r="AW2961" s="19">
        <f t="shared" si="325"/>
        <v>6.4398993077407169</v>
      </c>
      <c r="AX2961" s="19">
        <f t="shared" si="326"/>
        <v>6.4398993077407169</v>
      </c>
      <c r="AY2961" s="19" t="e">
        <f>VLOOKUP(AG2961,Cías!$A$1:$E$10000,5,0)</f>
        <v>#N/A</v>
      </c>
      <c r="AZ2961" s="19" t="str">
        <f t="shared" si="327"/>
        <v>1021830</v>
      </c>
      <c r="BA2961" s="19" t="str">
        <f t="shared" si="328"/>
        <v>MORALES GARZON CHRISTIAN SANTIAGO</v>
      </c>
      <c r="BB2961" s="19" t="e">
        <f>VLOOKUP(AG2961,Cías!$A$1:$E$10000,3,0)</f>
        <v>#N/A</v>
      </c>
      <c r="BC2961" s="19"/>
      <c r="BD2961" s="19"/>
      <c r="BE2961" s="19"/>
      <c r="BF2961" s="19"/>
      <c r="BG2961" s="19"/>
      <c r="BH2961" s="19"/>
      <c r="BI2961" s="19"/>
      <c r="BJ2961" s="19"/>
    </row>
    <row r="2962" spans="1:62" ht="15" x14ac:dyDescent="0.2">
      <c r="A2962" s="19" t="s">
        <v>23585</v>
      </c>
      <c r="B2962" s="19" t="s">
        <v>1479</v>
      </c>
      <c r="C2962" s="43">
        <v>44669</v>
      </c>
      <c r="D2962" s="44">
        <v>0.82222222222221997</v>
      </c>
      <c r="E2962" s="19" t="s">
        <v>23586</v>
      </c>
      <c r="F2962" s="19" t="s">
        <v>23587</v>
      </c>
      <c r="G2962" s="19" t="s">
        <v>23588</v>
      </c>
      <c r="H2962" s="45">
        <v>2426.4</v>
      </c>
      <c r="I2962" s="45">
        <v>2720.5</v>
      </c>
      <c r="J2962" s="19" t="s">
        <v>1560</v>
      </c>
      <c r="K2962" s="19" t="s">
        <v>23589</v>
      </c>
      <c r="L2962" s="19" t="s">
        <v>23590</v>
      </c>
      <c r="M2962" s="19" t="s">
        <v>23591</v>
      </c>
      <c r="N2962" s="19" t="s">
        <v>23585</v>
      </c>
      <c r="O2962" s="19" t="s">
        <v>1641</v>
      </c>
      <c r="P2962" s="19" t="s">
        <v>1642</v>
      </c>
      <c r="Q2962" s="46">
        <v>360</v>
      </c>
      <c r="R2962" s="19" t="s">
        <v>1544</v>
      </c>
      <c r="S2962" s="19" t="s">
        <v>7490</v>
      </c>
      <c r="T2962" s="19" t="s">
        <v>7491</v>
      </c>
      <c r="U2962" s="19" t="s">
        <v>7492</v>
      </c>
      <c r="V2962" s="19" t="s">
        <v>7493</v>
      </c>
      <c r="W2962" s="19" t="s">
        <v>7494</v>
      </c>
      <c r="X2962" s="19" t="s">
        <v>7495</v>
      </c>
      <c r="Y2962" s="19" t="s">
        <v>7496</v>
      </c>
      <c r="Z2962" s="19" t="s">
        <v>7497</v>
      </c>
      <c r="AA2962" s="46">
        <v>461</v>
      </c>
      <c r="AB2962" s="19" t="s">
        <v>543</v>
      </c>
      <c r="AC2962" s="19" t="s">
        <v>238</v>
      </c>
      <c r="AD2962" s="19" t="s">
        <v>6280</v>
      </c>
      <c r="AE2962" s="19" t="s">
        <v>6281</v>
      </c>
      <c r="AF2962" s="19" t="s">
        <v>1554</v>
      </c>
      <c r="AG2962" s="19" t="s">
        <v>6282</v>
      </c>
      <c r="AH2962" s="19" t="s">
        <v>1499</v>
      </c>
      <c r="AI2962" s="19" t="s">
        <v>1500</v>
      </c>
      <c r="AJ2962" s="45">
        <v>0</v>
      </c>
      <c r="AK2962" s="45">
        <v>0</v>
      </c>
      <c r="AL2962" s="19" t="s">
        <v>1501</v>
      </c>
      <c r="AM2962" s="46">
        <v>26980</v>
      </c>
      <c r="AN2962" s="46">
        <v>18020</v>
      </c>
      <c r="AO2962" s="46">
        <v>8960</v>
      </c>
      <c r="AP2962" s="45">
        <v>518.4</v>
      </c>
      <c r="AQ2962" s="45"/>
      <c r="AR2962" s="45" t="str">
        <f>IFERROR(VLOOKUP(AB2962,'Pedidos marco'!$A$1:$D$10000,4,0)," ")</f>
        <v xml:space="preserve"> </v>
      </c>
      <c r="AS2962" s="45">
        <f t="shared" si="322"/>
        <v>18</v>
      </c>
      <c r="AT2962" s="45" t="str">
        <f t="shared" si="323"/>
        <v>18</v>
      </c>
      <c r="AU2962" s="47">
        <v>18</v>
      </c>
      <c r="AV2962" s="19" t="str">
        <f t="shared" si="324"/>
        <v>04 April</v>
      </c>
      <c r="AW2962" s="19">
        <f t="shared" si="325"/>
        <v>1.44</v>
      </c>
      <c r="AX2962" s="19">
        <f t="shared" si="326"/>
        <v>28.799999999999997</v>
      </c>
      <c r="AY2962" s="19" t="e">
        <f>VLOOKUP(AG2962,Cías!$A$1:$E$10000,5,0)</f>
        <v>#N/A</v>
      </c>
      <c r="AZ2962" s="19" t="str">
        <f t="shared" si="327"/>
        <v>1014267</v>
      </c>
      <c r="BA2962" s="19" t="str">
        <f t="shared" si="328"/>
        <v>PILLAJO GUATEMAL VICTOR JULIO</v>
      </c>
      <c r="BB2962" s="19" t="e">
        <f>VLOOKUP(AG2962,Cías!$A$1:$E$10000,3,0)</f>
        <v>#N/A</v>
      </c>
      <c r="BC2962" s="19"/>
      <c r="BD2962" s="19"/>
      <c r="BE2962" s="19"/>
      <c r="BF2962" s="19"/>
      <c r="BG2962" s="19"/>
      <c r="BH2962" s="19"/>
      <c r="BI2962" s="19"/>
      <c r="BJ2962" s="19"/>
    </row>
    <row r="2963" spans="1:62" ht="15" x14ac:dyDescent="0.2">
      <c r="A2963" s="19" t="s">
        <v>23592</v>
      </c>
      <c r="B2963" s="19" t="s">
        <v>1479</v>
      </c>
      <c r="C2963" s="43">
        <v>44669</v>
      </c>
      <c r="D2963" s="44">
        <v>0.82430555555555995</v>
      </c>
      <c r="E2963" s="19" t="s">
        <v>23593</v>
      </c>
      <c r="F2963" s="19" t="s">
        <v>1481</v>
      </c>
      <c r="G2963" s="19" t="s">
        <v>1481</v>
      </c>
      <c r="H2963" s="45">
        <v>0</v>
      </c>
      <c r="I2963" s="45">
        <v>0</v>
      </c>
      <c r="J2963" s="19" t="s">
        <v>1482</v>
      </c>
      <c r="K2963" s="19" t="s">
        <v>23594</v>
      </c>
      <c r="L2963" s="19" t="s">
        <v>23595</v>
      </c>
      <c r="M2963" s="19" t="s">
        <v>23596</v>
      </c>
      <c r="N2963" s="19" t="s">
        <v>23592</v>
      </c>
      <c r="O2963" s="19" t="s">
        <v>1486</v>
      </c>
      <c r="P2963" s="19" t="s">
        <v>1487</v>
      </c>
      <c r="Q2963" s="46">
        <v>31.76</v>
      </c>
      <c r="R2963" s="19" t="s">
        <v>1488</v>
      </c>
      <c r="S2963" s="19" t="s">
        <v>1489</v>
      </c>
      <c r="T2963" s="19" t="s">
        <v>418</v>
      </c>
      <c r="U2963" s="19" t="s">
        <v>2318</v>
      </c>
      <c r="V2963" s="19" t="s">
        <v>2319</v>
      </c>
      <c r="W2963" s="19" t="s">
        <v>2174</v>
      </c>
      <c r="X2963" s="19" t="s">
        <v>2320</v>
      </c>
      <c r="Y2963" s="19" t="s">
        <v>2176</v>
      </c>
      <c r="Z2963" s="19" t="s">
        <v>2177</v>
      </c>
      <c r="AA2963" s="46">
        <v>328</v>
      </c>
      <c r="AB2963" s="19" t="s">
        <v>432</v>
      </c>
      <c r="AC2963" s="19" t="s">
        <v>12</v>
      </c>
      <c r="AD2963" s="19" t="s">
        <v>1496</v>
      </c>
      <c r="AE2963" s="19" t="s">
        <v>1481</v>
      </c>
      <c r="AF2963" s="19" t="s">
        <v>1497</v>
      </c>
      <c r="AG2963" s="19" t="s">
        <v>1498</v>
      </c>
      <c r="AH2963" s="19" t="s">
        <v>1499</v>
      </c>
      <c r="AI2963" s="19" t="s">
        <v>1500</v>
      </c>
      <c r="AJ2963" s="45">
        <v>0</v>
      </c>
      <c r="AK2963" s="45">
        <v>0</v>
      </c>
      <c r="AL2963" s="19" t="s">
        <v>1501</v>
      </c>
      <c r="AM2963" s="46">
        <v>50680</v>
      </c>
      <c r="AN2963" s="46">
        <v>31760</v>
      </c>
      <c r="AO2963" s="46">
        <v>18920</v>
      </c>
      <c r="AP2963" s="45">
        <v>807.02</v>
      </c>
      <c r="AQ2963" s="45"/>
      <c r="AR2963" s="45" t="str">
        <f>IFERROR(VLOOKUP(AB2963,'Pedidos marco'!$A$1:$D$10000,4,0)," ")</f>
        <v xml:space="preserve"> </v>
      </c>
      <c r="AS2963" s="45">
        <f t="shared" si="322"/>
        <v>18</v>
      </c>
      <c r="AT2963" s="45" t="str">
        <f t="shared" si="323"/>
        <v>18</v>
      </c>
      <c r="AU2963" s="47">
        <v>31.76</v>
      </c>
      <c r="AV2963" s="19" t="str">
        <f t="shared" si="324"/>
        <v>04 April</v>
      </c>
      <c r="AW2963" s="19">
        <f t="shared" si="325"/>
        <v>25.409949622166245</v>
      </c>
      <c r="AX2963" s="19">
        <f t="shared" si="326"/>
        <v>25.409949622166245</v>
      </c>
      <c r="AY2963" s="19" t="e">
        <f>VLOOKUP(AG2963,Cías!$A$1:$E$10000,5,0)</f>
        <v>#N/A</v>
      </c>
      <c r="AZ2963" s="19" t="str">
        <f t="shared" si="327"/>
        <v>1013966</v>
      </c>
      <c r="BA2963" s="19" t="str">
        <f t="shared" si="328"/>
        <v>ALMEIDA CHICAIZA MIGUEL ANGEL</v>
      </c>
      <c r="BB2963" s="19" t="e">
        <f>VLOOKUP(AG2963,Cías!$A$1:$E$10000,3,0)</f>
        <v>#N/A</v>
      </c>
      <c r="BC2963" s="19"/>
      <c r="BD2963" s="19"/>
      <c r="BE2963" s="19"/>
      <c r="BF2963" s="19"/>
      <c r="BG2963" s="19"/>
      <c r="BH2963" s="19"/>
      <c r="BI2963" s="19"/>
      <c r="BJ2963" s="19"/>
    </row>
    <row r="2964" spans="1:62" ht="15" x14ac:dyDescent="0.2">
      <c r="A2964" s="19" t="s">
        <v>23597</v>
      </c>
      <c r="B2964" s="19" t="s">
        <v>1479</v>
      </c>
      <c r="C2964" s="43">
        <v>44669</v>
      </c>
      <c r="D2964" s="44">
        <v>0.82569444444443996</v>
      </c>
      <c r="E2964" s="19" t="s">
        <v>23598</v>
      </c>
      <c r="F2964" s="19" t="s">
        <v>1481</v>
      </c>
      <c r="G2964" s="19" t="s">
        <v>1481</v>
      </c>
      <c r="H2964" s="45">
        <v>0</v>
      </c>
      <c r="I2964" s="45">
        <v>0</v>
      </c>
      <c r="J2964" s="19" t="s">
        <v>1482</v>
      </c>
      <c r="K2964" s="19" t="s">
        <v>23599</v>
      </c>
      <c r="L2964" s="19" t="s">
        <v>23600</v>
      </c>
      <c r="M2964" s="19" t="s">
        <v>23601</v>
      </c>
      <c r="N2964" s="19" t="s">
        <v>23597</v>
      </c>
      <c r="O2964" s="19" t="s">
        <v>371</v>
      </c>
      <c r="P2964" s="19" t="s">
        <v>372</v>
      </c>
      <c r="Q2964" s="46">
        <v>320</v>
      </c>
      <c r="R2964" s="19" t="s">
        <v>1544</v>
      </c>
      <c r="S2964" s="19" t="s">
        <v>2353</v>
      </c>
      <c r="T2964" s="19" t="s">
        <v>2354</v>
      </c>
      <c r="U2964" s="19" t="s">
        <v>4943</v>
      </c>
      <c r="V2964" s="19" t="s">
        <v>4944</v>
      </c>
      <c r="W2964" s="19" t="s">
        <v>415</v>
      </c>
      <c r="X2964" s="19" t="s">
        <v>4945</v>
      </c>
      <c r="Y2964" s="19" t="s">
        <v>3748</v>
      </c>
      <c r="Z2964" s="19" t="s">
        <v>3749</v>
      </c>
      <c r="AA2964" s="46">
        <v>129</v>
      </c>
      <c r="AB2964" s="19" t="s">
        <v>578</v>
      </c>
      <c r="AC2964" s="19" t="s">
        <v>313</v>
      </c>
      <c r="AD2964" s="19" t="s">
        <v>2358</v>
      </c>
      <c r="AE2964" s="19" t="s">
        <v>2359</v>
      </c>
      <c r="AF2964" s="19" t="s">
        <v>1592</v>
      </c>
      <c r="AG2964" s="19" t="s">
        <v>2360</v>
      </c>
      <c r="AH2964" s="19" t="s">
        <v>1499</v>
      </c>
      <c r="AI2964" s="19" t="s">
        <v>1500</v>
      </c>
      <c r="AJ2964" s="45">
        <v>0</v>
      </c>
      <c r="AK2964" s="45">
        <v>0</v>
      </c>
      <c r="AL2964" s="19" t="s">
        <v>1501</v>
      </c>
      <c r="AM2964" s="46">
        <v>24994.241999999998</v>
      </c>
      <c r="AN2964" s="46">
        <v>16024.242</v>
      </c>
      <c r="AO2964" s="46">
        <v>8970</v>
      </c>
      <c r="AP2964" s="45">
        <v>163.19999999999999</v>
      </c>
      <c r="AQ2964" s="45"/>
      <c r="AR2964" s="45" t="str">
        <f>IFERROR(VLOOKUP(AB2964,'Pedidos marco'!$A$1:$D$10000,4,0)," ")</f>
        <v xml:space="preserve"> </v>
      </c>
      <c r="AS2964" s="45">
        <f t="shared" si="322"/>
        <v>18</v>
      </c>
      <c r="AT2964" s="45" t="str">
        <f t="shared" si="323"/>
        <v>18</v>
      </c>
      <c r="AU2964" s="47">
        <v>16</v>
      </c>
      <c r="AV2964" s="19" t="str">
        <f t="shared" si="324"/>
        <v>04 April</v>
      </c>
      <c r="AW2964" s="19">
        <f t="shared" si="325"/>
        <v>0.51</v>
      </c>
      <c r="AX2964" s="19">
        <f t="shared" si="326"/>
        <v>10.199999999999999</v>
      </c>
      <c r="AY2964" s="19" t="e">
        <f>VLOOKUP(AG2964,Cías!$A$1:$E$10000,5,0)</f>
        <v>#N/A</v>
      </c>
      <c r="AZ2964" s="19" t="str">
        <f t="shared" si="327"/>
        <v>1018725</v>
      </c>
      <c r="BA2964" s="19" t="str">
        <f t="shared" si="328"/>
        <v>TRANSPORTE DE CARGA PESADA</v>
      </c>
      <c r="BB2964" s="19" t="e">
        <f>VLOOKUP(AG2964,Cías!$A$1:$E$10000,3,0)</f>
        <v>#N/A</v>
      </c>
      <c r="BC2964" s="19"/>
      <c r="BD2964" s="19"/>
      <c r="BE2964" s="19"/>
      <c r="BF2964" s="19"/>
      <c r="BG2964" s="19"/>
      <c r="BH2964" s="19"/>
      <c r="BI2964" s="19"/>
      <c r="BJ2964" s="19"/>
    </row>
    <row r="2965" spans="1:62" ht="15" x14ac:dyDescent="0.2">
      <c r="A2965" s="19" t="s">
        <v>23597</v>
      </c>
      <c r="B2965" s="19" t="s">
        <v>1479</v>
      </c>
      <c r="C2965" s="43">
        <v>44669</v>
      </c>
      <c r="D2965" s="44">
        <v>0.82569444444443996</v>
      </c>
      <c r="E2965" s="19" t="s">
        <v>23602</v>
      </c>
      <c r="F2965" s="19" t="s">
        <v>1481</v>
      </c>
      <c r="G2965" s="19" t="s">
        <v>1481</v>
      </c>
      <c r="H2965" s="45">
        <v>0</v>
      </c>
      <c r="I2965" s="45">
        <v>0</v>
      </c>
      <c r="J2965" s="19" t="s">
        <v>1482</v>
      </c>
      <c r="K2965" s="19" t="s">
        <v>23603</v>
      </c>
      <c r="L2965" s="19" t="s">
        <v>23604</v>
      </c>
      <c r="M2965" s="19" t="s">
        <v>23605</v>
      </c>
      <c r="N2965" s="19" t="s">
        <v>23597</v>
      </c>
      <c r="O2965" s="19" t="s">
        <v>367</v>
      </c>
      <c r="P2965" s="19" t="s">
        <v>368</v>
      </c>
      <c r="Q2965" s="46">
        <v>340</v>
      </c>
      <c r="R2965" s="19" t="s">
        <v>1544</v>
      </c>
      <c r="S2965" s="19" t="s">
        <v>2353</v>
      </c>
      <c r="T2965" s="19" t="s">
        <v>2354</v>
      </c>
      <c r="U2965" s="19" t="s">
        <v>4943</v>
      </c>
      <c r="V2965" s="19" t="s">
        <v>4944</v>
      </c>
      <c r="W2965" s="19" t="s">
        <v>415</v>
      </c>
      <c r="X2965" s="19" t="s">
        <v>4945</v>
      </c>
      <c r="Y2965" s="19" t="s">
        <v>3748</v>
      </c>
      <c r="Z2965" s="19" t="s">
        <v>3749</v>
      </c>
      <c r="AA2965" s="46">
        <v>129</v>
      </c>
      <c r="AB2965" s="19" t="s">
        <v>578</v>
      </c>
      <c r="AC2965" s="19" t="s">
        <v>313</v>
      </c>
      <c r="AD2965" s="19" t="s">
        <v>2358</v>
      </c>
      <c r="AE2965" s="19" t="s">
        <v>2359</v>
      </c>
      <c r="AF2965" s="19" t="s">
        <v>1592</v>
      </c>
      <c r="AG2965" s="19" t="s">
        <v>2360</v>
      </c>
      <c r="AH2965" s="19" t="s">
        <v>1499</v>
      </c>
      <c r="AI2965" s="19" t="s">
        <v>1500</v>
      </c>
      <c r="AJ2965" s="45">
        <v>0</v>
      </c>
      <c r="AK2965" s="45">
        <v>0</v>
      </c>
      <c r="AL2965" s="19" t="s">
        <v>1501</v>
      </c>
      <c r="AM2965" s="46">
        <v>25995.758000000002</v>
      </c>
      <c r="AN2965" s="46">
        <v>17025.758000000002</v>
      </c>
      <c r="AO2965" s="46">
        <v>8970</v>
      </c>
      <c r="AP2965" s="45">
        <v>173.4</v>
      </c>
      <c r="AQ2965" s="45"/>
      <c r="AR2965" s="45" t="str">
        <f>IFERROR(VLOOKUP(AB2965,'Pedidos marco'!$A$1:$D$10000,4,0)," ")</f>
        <v xml:space="preserve"> </v>
      </c>
      <c r="AS2965" s="45">
        <f t="shared" si="322"/>
        <v>18</v>
      </c>
      <c r="AT2965" s="45" t="str">
        <f t="shared" si="323"/>
        <v>18</v>
      </c>
      <c r="AU2965" s="47">
        <v>17</v>
      </c>
      <c r="AV2965" s="19" t="str">
        <f t="shared" si="324"/>
        <v>04 April</v>
      </c>
      <c r="AW2965" s="19">
        <f t="shared" si="325"/>
        <v>0.51</v>
      </c>
      <c r="AX2965" s="19">
        <f t="shared" si="326"/>
        <v>10.200000000000001</v>
      </c>
      <c r="AY2965" s="19" t="e">
        <f>VLOOKUP(AG2965,Cías!$A$1:$E$10000,5,0)</f>
        <v>#N/A</v>
      </c>
      <c r="AZ2965" s="19" t="str">
        <f t="shared" si="327"/>
        <v>1018725</v>
      </c>
      <c r="BA2965" s="19" t="str">
        <f t="shared" si="328"/>
        <v>TRANSPORTE DE CARGA PESADA</v>
      </c>
      <c r="BB2965" s="19" t="e">
        <f>VLOOKUP(AG2965,Cías!$A$1:$E$10000,3,0)</f>
        <v>#N/A</v>
      </c>
      <c r="BC2965" s="19"/>
      <c r="BD2965" s="19"/>
      <c r="BE2965" s="19"/>
      <c r="BF2965" s="19"/>
      <c r="BG2965" s="19"/>
      <c r="BH2965" s="19"/>
      <c r="BI2965" s="19"/>
      <c r="BJ2965" s="19"/>
    </row>
    <row r="2966" spans="1:62" ht="15" x14ac:dyDescent="0.2">
      <c r="A2966" s="19" t="s">
        <v>23606</v>
      </c>
      <c r="B2966" s="19" t="s">
        <v>1479</v>
      </c>
      <c r="C2966" s="43">
        <v>44669</v>
      </c>
      <c r="D2966" s="44">
        <v>0.82986111111111005</v>
      </c>
      <c r="E2966" s="19" t="s">
        <v>23607</v>
      </c>
      <c r="F2966" s="19" t="s">
        <v>23608</v>
      </c>
      <c r="G2966" s="19" t="s">
        <v>23609</v>
      </c>
      <c r="H2966" s="45">
        <v>2426.4</v>
      </c>
      <c r="I2966" s="45">
        <v>2720.5</v>
      </c>
      <c r="J2966" s="19" t="s">
        <v>1560</v>
      </c>
      <c r="K2966" s="19" t="s">
        <v>23610</v>
      </c>
      <c r="L2966" s="19" t="s">
        <v>23611</v>
      </c>
      <c r="M2966" s="19" t="s">
        <v>23612</v>
      </c>
      <c r="N2966" s="19" t="s">
        <v>23606</v>
      </c>
      <c r="O2966" s="19" t="s">
        <v>1641</v>
      </c>
      <c r="P2966" s="19" t="s">
        <v>1642</v>
      </c>
      <c r="Q2966" s="46">
        <v>360</v>
      </c>
      <c r="R2966" s="19" t="s">
        <v>1544</v>
      </c>
      <c r="S2966" s="19" t="s">
        <v>7490</v>
      </c>
      <c r="T2966" s="19" t="s">
        <v>7491</v>
      </c>
      <c r="U2966" s="19" t="s">
        <v>7492</v>
      </c>
      <c r="V2966" s="19" t="s">
        <v>7493</v>
      </c>
      <c r="W2966" s="19" t="s">
        <v>7494</v>
      </c>
      <c r="X2966" s="19" t="s">
        <v>7495</v>
      </c>
      <c r="Y2966" s="19" t="s">
        <v>7496</v>
      </c>
      <c r="Z2966" s="19" t="s">
        <v>7497</v>
      </c>
      <c r="AA2966" s="46">
        <v>461</v>
      </c>
      <c r="AB2966" s="19" t="s">
        <v>455</v>
      </c>
      <c r="AC2966" s="19" t="s">
        <v>58</v>
      </c>
      <c r="AD2966" s="19" t="s">
        <v>3533</v>
      </c>
      <c r="AE2966" s="19" t="s">
        <v>3534</v>
      </c>
      <c r="AF2966" s="19" t="s">
        <v>1554</v>
      </c>
      <c r="AG2966" s="19" t="s">
        <v>3535</v>
      </c>
      <c r="AH2966" s="19" t="s">
        <v>1499</v>
      </c>
      <c r="AI2966" s="19" t="s">
        <v>1500</v>
      </c>
      <c r="AJ2966" s="45">
        <v>0</v>
      </c>
      <c r="AK2966" s="45">
        <v>0</v>
      </c>
      <c r="AL2966" s="19" t="s">
        <v>1501</v>
      </c>
      <c r="AM2966" s="46">
        <v>27010</v>
      </c>
      <c r="AN2966" s="46">
        <v>18020</v>
      </c>
      <c r="AO2966" s="46">
        <v>8990</v>
      </c>
      <c r="AP2966" s="45">
        <v>518.4</v>
      </c>
      <c r="AQ2966" s="45"/>
      <c r="AR2966" s="45" t="str">
        <f>IFERROR(VLOOKUP(AB2966,'Pedidos marco'!$A$1:$D$10000,4,0)," ")</f>
        <v xml:space="preserve"> </v>
      </c>
      <c r="AS2966" s="45">
        <f t="shared" si="322"/>
        <v>18</v>
      </c>
      <c r="AT2966" s="45" t="str">
        <f t="shared" si="323"/>
        <v>18</v>
      </c>
      <c r="AU2966" s="47">
        <v>18</v>
      </c>
      <c r="AV2966" s="19" t="str">
        <f t="shared" si="324"/>
        <v>04 April</v>
      </c>
      <c r="AW2966" s="19">
        <f t="shared" si="325"/>
        <v>1.44</v>
      </c>
      <c r="AX2966" s="19">
        <f t="shared" si="326"/>
        <v>28.799999999999997</v>
      </c>
      <c r="AY2966" s="19" t="e">
        <f>VLOOKUP(AG2966,Cías!$A$1:$E$10000,5,0)</f>
        <v>#N/A</v>
      </c>
      <c r="AZ2966" s="19" t="str">
        <f t="shared" si="327"/>
        <v>1012819</v>
      </c>
      <c r="BA2966" s="19" t="str">
        <f t="shared" si="328"/>
        <v>BRAVO VASQUEZ JOSE LUIS SIGIFREDO</v>
      </c>
      <c r="BB2966" s="19" t="e">
        <f>VLOOKUP(AG2966,Cías!$A$1:$E$10000,3,0)</f>
        <v>#N/A</v>
      </c>
      <c r="BC2966" s="19"/>
      <c r="BD2966" s="19"/>
      <c r="BE2966" s="19"/>
      <c r="BF2966" s="19"/>
      <c r="BG2966" s="19"/>
      <c r="BH2966" s="19"/>
      <c r="BI2966" s="19"/>
      <c r="BJ2966" s="19"/>
    </row>
    <row r="2967" spans="1:62" ht="15" x14ac:dyDescent="0.2">
      <c r="A2967" s="19" t="s">
        <v>23613</v>
      </c>
      <c r="B2967" s="19" t="s">
        <v>1479</v>
      </c>
      <c r="C2967" s="43">
        <v>44669</v>
      </c>
      <c r="D2967" s="44">
        <v>0.82986111111111005</v>
      </c>
      <c r="E2967" s="19" t="s">
        <v>23614</v>
      </c>
      <c r="F2967" s="19" t="s">
        <v>23615</v>
      </c>
      <c r="G2967" s="19" t="s">
        <v>23616</v>
      </c>
      <c r="H2967" s="45">
        <v>3292.8</v>
      </c>
      <c r="I2967" s="45">
        <v>3691.91</v>
      </c>
      <c r="J2967" s="19" t="s">
        <v>1560</v>
      </c>
      <c r="K2967" s="19" t="s">
        <v>23617</v>
      </c>
      <c r="L2967" s="19" t="s">
        <v>23618</v>
      </c>
      <c r="M2967" s="19" t="s">
        <v>23619</v>
      </c>
      <c r="N2967" s="19" t="s">
        <v>23613</v>
      </c>
      <c r="O2967" s="19" t="s">
        <v>371</v>
      </c>
      <c r="P2967" s="19" t="s">
        <v>372</v>
      </c>
      <c r="Q2967" s="46">
        <v>480</v>
      </c>
      <c r="R2967" s="19" t="s">
        <v>1544</v>
      </c>
      <c r="S2967" s="19" t="s">
        <v>1861</v>
      </c>
      <c r="T2967" s="19" t="s">
        <v>1862</v>
      </c>
      <c r="U2967" s="19" t="s">
        <v>23620</v>
      </c>
      <c r="V2967" s="19" t="s">
        <v>23621</v>
      </c>
      <c r="W2967" s="19" t="s">
        <v>2464</v>
      </c>
      <c r="X2967" s="19" t="s">
        <v>23622</v>
      </c>
      <c r="Y2967" s="19" t="s">
        <v>2466</v>
      </c>
      <c r="Z2967" s="19" t="s">
        <v>2467</v>
      </c>
      <c r="AA2967" s="46">
        <v>71</v>
      </c>
      <c r="AB2967" s="19" t="s">
        <v>437</v>
      </c>
      <c r="AC2967" s="19" t="s">
        <v>21</v>
      </c>
      <c r="AD2967" s="19" t="s">
        <v>1869</v>
      </c>
      <c r="AE2967" s="19" t="s">
        <v>1870</v>
      </c>
      <c r="AF2967" s="19" t="s">
        <v>1719</v>
      </c>
      <c r="AG2967" s="19" t="s">
        <v>1871</v>
      </c>
      <c r="AH2967" s="19" t="s">
        <v>1499</v>
      </c>
      <c r="AI2967" s="19" t="s">
        <v>1500</v>
      </c>
      <c r="AJ2967" s="45">
        <v>0</v>
      </c>
      <c r="AK2967" s="45">
        <v>0</v>
      </c>
      <c r="AL2967" s="19" t="s">
        <v>1501</v>
      </c>
      <c r="AM2967" s="46">
        <v>36790</v>
      </c>
      <c r="AN2967" s="46">
        <v>24060</v>
      </c>
      <c r="AO2967" s="46">
        <v>12730</v>
      </c>
      <c r="AP2967" s="45">
        <v>182.4</v>
      </c>
      <c r="AQ2967" s="45"/>
      <c r="AR2967" s="45" t="str">
        <f>IFERROR(VLOOKUP(AB2967,'Pedidos marco'!$A$1:$D$10000,4,0)," ")</f>
        <v xml:space="preserve"> </v>
      </c>
      <c r="AS2967" s="45">
        <f t="shared" si="322"/>
        <v>18</v>
      </c>
      <c r="AT2967" s="45" t="str">
        <f t="shared" si="323"/>
        <v>18</v>
      </c>
      <c r="AU2967" s="47">
        <v>24</v>
      </c>
      <c r="AV2967" s="19" t="str">
        <f t="shared" si="324"/>
        <v>04 April</v>
      </c>
      <c r="AW2967" s="19">
        <f t="shared" si="325"/>
        <v>0.38</v>
      </c>
      <c r="AX2967" s="19">
        <f t="shared" si="326"/>
        <v>7.6000000000000005</v>
      </c>
      <c r="AY2967" s="19" t="e">
        <f>VLOOKUP(AG2967,Cías!$A$1:$E$10000,5,0)</f>
        <v>#N/A</v>
      </c>
      <c r="AZ2967" s="19" t="str">
        <f t="shared" si="327"/>
        <v>1012808</v>
      </c>
      <c r="BA2967" s="19" t="str">
        <f t="shared" si="328"/>
        <v>ALVAREZ GONZAGA LASTEÑA MARIANA</v>
      </c>
      <c r="BB2967" s="19" t="e">
        <f>VLOOKUP(AG2967,Cías!$A$1:$E$10000,3,0)</f>
        <v>#N/A</v>
      </c>
      <c r="BC2967" s="19"/>
      <c r="BD2967" s="19"/>
      <c r="BE2967" s="19"/>
      <c r="BF2967" s="19"/>
      <c r="BG2967" s="19"/>
      <c r="BH2967" s="19"/>
      <c r="BI2967" s="19"/>
      <c r="BJ2967" s="19"/>
    </row>
    <row r="2968" spans="1:62" ht="15" x14ac:dyDescent="0.2">
      <c r="A2968" s="19" t="s">
        <v>23623</v>
      </c>
      <c r="B2968" s="19" t="s">
        <v>1479</v>
      </c>
      <c r="C2968" s="43">
        <v>44669</v>
      </c>
      <c r="D2968" s="44">
        <v>0.83333333333333004</v>
      </c>
      <c r="E2968" s="19" t="s">
        <v>23624</v>
      </c>
      <c r="F2968" s="19" t="s">
        <v>23625</v>
      </c>
      <c r="G2968" s="19" t="s">
        <v>23626</v>
      </c>
      <c r="H2968" s="45">
        <v>2476.8000000000002</v>
      </c>
      <c r="I2968" s="45">
        <v>2777.01</v>
      </c>
      <c r="J2968" s="19" t="s">
        <v>1560</v>
      </c>
      <c r="K2968" s="19" t="s">
        <v>23627</v>
      </c>
      <c r="L2968" s="19" t="s">
        <v>23628</v>
      </c>
      <c r="M2968" s="19" t="s">
        <v>23629</v>
      </c>
      <c r="N2968" s="19" t="s">
        <v>23623</v>
      </c>
      <c r="O2968" s="19" t="s">
        <v>1603</v>
      </c>
      <c r="P2968" s="19" t="s">
        <v>1604</v>
      </c>
      <c r="Q2968" s="46">
        <v>360</v>
      </c>
      <c r="R2968" s="19" t="s">
        <v>1544</v>
      </c>
      <c r="S2968" s="19" t="s">
        <v>1605</v>
      </c>
      <c r="T2968" s="19" t="s">
        <v>1606</v>
      </c>
      <c r="U2968" s="19" t="s">
        <v>1607</v>
      </c>
      <c r="V2968" s="19" t="s">
        <v>1608</v>
      </c>
      <c r="W2968" s="19" t="s">
        <v>1609</v>
      </c>
      <c r="X2968" s="19" t="s">
        <v>1610</v>
      </c>
      <c r="Y2968" s="19" t="s">
        <v>1611</v>
      </c>
      <c r="Z2968" s="19" t="s">
        <v>1612</v>
      </c>
      <c r="AA2968" s="46">
        <v>486</v>
      </c>
      <c r="AB2968" s="19" t="s">
        <v>571</v>
      </c>
      <c r="AC2968" s="19" t="s">
        <v>295</v>
      </c>
      <c r="AD2968" s="19" t="s">
        <v>5206</v>
      </c>
      <c r="AE2968" s="19" t="s">
        <v>1481</v>
      </c>
      <c r="AF2968" s="19" t="s">
        <v>1554</v>
      </c>
      <c r="AG2968" s="19" t="s">
        <v>5207</v>
      </c>
      <c r="AH2968" s="19" t="s">
        <v>1499</v>
      </c>
      <c r="AI2968" s="19" t="s">
        <v>1500</v>
      </c>
      <c r="AJ2968" s="45">
        <v>0</v>
      </c>
      <c r="AK2968" s="45">
        <v>0</v>
      </c>
      <c r="AL2968" s="19" t="s">
        <v>1501</v>
      </c>
      <c r="AM2968" s="46">
        <v>26970</v>
      </c>
      <c r="AN2968" s="46">
        <v>18030</v>
      </c>
      <c r="AO2968" s="46">
        <v>8940</v>
      </c>
      <c r="AP2968" s="45">
        <v>406.8</v>
      </c>
      <c r="AQ2968" s="45"/>
      <c r="AR2968" s="45" t="str">
        <f>IFERROR(VLOOKUP(AB2968,'Pedidos marco'!$A$1:$D$10000,4,0)," ")</f>
        <v xml:space="preserve"> </v>
      </c>
      <c r="AS2968" s="45">
        <f t="shared" si="322"/>
        <v>18</v>
      </c>
      <c r="AT2968" s="45" t="str">
        <f t="shared" si="323"/>
        <v>18</v>
      </c>
      <c r="AU2968" s="47">
        <v>18</v>
      </c>
      <c r="AV2968" s="19" t="str">
        <f t="shared" si="324"/>
        <v>04 April</v>
      </c>
      <c r="AW2968" s="19">
        <f t="shared" si="325"/>
        <v>1.1300000000000001</v>
      </c>
      <c r="AX2968" s="19">
        <f t="shared" si="326"/>
        <v>22.6</v>
      </c>
      <c r="AY2968" s="19" t="e">
        <f>VLOOKUP(AG2968,Cías!$A$1:$E$10000,5,0)</f>
        <v>#N/A</v>
      </c>
      <c r="AZ2968" s="19" t="str">
        <f t="shared" si="327"/>
        <v>1014100</v>
      </c>
      <c r="BA2968" s="19" t="str">
        <f t="shared" si="328"/>
        <v>SIGUENZA PARRA FROILAN ALEJANDRO</v>
      </c>
      <c r="BB2968" s="19" t="e">
        <f>VLOOKUP(AG2968,Cías!$A$1:$E$10000,3,0)</f>
        <v>#N/A</v>
      </c>
      <c r="BC2968" s="19"/>
      <c r="BD2968" s="19"/>
      <c r="BE2968" s="19"/>
      <c r="BF2968" s="19"/>
      <c r="BG2968" s="19"/>
      <c r="BH2968" s="19"/>
      <c r="BI2968" s="19"/>
      <c r="BJ2968" s="19"/>
    </row>
    <row r="2969" spans="1:62" ht="15" x14ac:dyDescent="0.2">
      <c r="A2969" s="19" t="s">
        <v>23630</v>
      </c>
      <c r="B2969" s="19" t="s">
        <v>1479</v>
      </c>
      <c r="C2969" s="43">
        <v>44669</v>
      </c>
      <c r="D2969" s="44">
        <v>0.83333333333333004</v>
      </c>
      <c r="E2969" s="19" t="s">
        <v>23631</v>
      </c>
      <c r="F2969" s="19" t="s">
        <v>23632</v>
      </c>
      <c r="G2969" s="19" t="s">
        <v>23633</v>
      </c>
      <c r="H2969" s="45">
        <v>3067.2</v>
      </c>
      <c r="I2969" s="45">
        <v>3438.96</v>
      </c>
      <c r="J2969" s="19" t="s">
        <v>1560</v>
      </c>
      <c r="K2969" s="19" t="s">
        <v>23634</v>
      </c>
      <c r="L2969" s="19" t="s">
        <v>23635</v>
      </c>
      <c r="M2969" s="19" t="s">
        <v>23636</v>
      </c>
      <c r="N2969" s="19" t="s">
        <v>23630</v>
      </c>
      <c r="O2969" s="19" t="s">
        <v>1641</v>
      </c>
      <c r="P2969" s="19" t="s">
        <v>1642</v>
      </c>
      <c r="Q2969" s="46">
        <v>480</v>
      </c>
      <c r="R2969" s="19" t="s">
        <v>1544</v>
      </c>
      <c r="S2969" s="19" t="s">
        <v>1736</v>
      </c>
      <c r="T2969" s="19" t="s">
        <v>1737</v>
      </c>
      <c r="U2969" s="19" t="s">
        <v>14816</v>
      </c>
      <c r="V2969" s="19" t="s">
        <v>14817</v>
      </c>
      <c r="W2969" s="19" t="s">
        <v>1781</v>
      </c>
      <c r="X2969" s="19" t="s">
        <v>14818</v>
      </c>
      <c r="Y2969" s="19" t="s">
        <v>1783</v>
      </c>
      <c r="Z2969" s="19" t="s">
        <v>1784</v>
      </c>
      <c r="AA2969" s="46">
        <v>233</v>
      </c>
      <c r="AB2969" s="19" t="s">
        <v>551</v>
      </c>
      <c r="AC2969" s="19" t="s">
        <v>256</v>
      </c>
      <c r="AD2969" s="19" t="s">
        <v>5426</v>
      </c>
      <c r="AE2969" s="19" t="s">
        <v>5427</v>
      </c>
      <c r="AF2969" s="19" t="s">
        <v>1719</v>
      </c>
      <c r="AG2969" s="19" t="s">
        <v>5428</v>
      </c>
      <c r="AH2969" s="19" t="s">
        <v>1594</v>
      </c>
      <c r="AI2969" s="19" t="s">
        <v>1595</v>
      </c>
      <c r="AJ2969" s="45">
        <v>0.05</v>
      </c>
      <c r="AK2969" s="45">
        <v>24</v>
      </c>
      <c r="AL2969" s="19" t="s">
        <v>1501</v>
      </c>
      <c r="AM2969" s="46">
        <v>39790</v>
      </c>
      <c r="AN2969" s="46">
        <v>24020</v>
      </c>
      <c r="AO2969" s="46">
        <v>15770</v>
      </c>
      <c r="AP2969" s="45">
        <v>369.6</v>
      </c>
      <c r="AQ2969" s="45"/>
      <c r="AR2969" s="45" t="str">
        <f>IFERROR(VLOOKUP(AB2969,'Pedidos marco'!$A$1:$D$10000,4,0)," ")</f>
        <v xml:space="preserve"> </v>
      </c>
      <c r="AS2969" s="45">
        <f t="shared" si="322"/>
        <v>18</v>
      </c>
      <c r="AT2969" s="45" t="str">
        <f t="shared" si="323"/>
        <v>18</v>
      </c>
      <c r="AU2969" s="47">
        <v>24</v>
      </c>
      <c r="AV2969" s="19" t="str">
        <f t="shared" si="324"/>
        <v>04 April</v>
      </c>
      <c r="AW2969" s="19">
        <f t="shared" si="325"/>
        <v>0.77</v>
      </c>
      <c r="AX2969" s="19">
        <f t="shared" si="326"/>
        <v>15.4</v>
      </c>
      <c r="AY2969" s="19" t="e">
        <f>VLOOKUP(AG2969,Cías!$A$1:$E$10000,5,0)</f>
        <v>#N/A</v>
      </c>
      <c r="AZ2969" s="19" t="str">
        <f t="shared" si="327"/>
        <v>1013556</v>
      </c>
      <c r="BA2969" s="19" t="str">
        <f t="shared" si="328"/>
        <v>RAMIREZ BAEZ FIDEL RAMIRO</v>
      </c>
      <c r="BB2969" s="19" t="e">
        <f>VLOOKUP(AG2969,Cías!$A$1:$E$10000,3,0)</f>
        <v>#N/A</v>
      </c>
      <c r="BC2969" s="19"/>
      <c r="BD2969" s="19"/>
      <c r="BE2969" s="19"/>
      <c r="BF2969" s="19"/>
      <c r="BG2969" s="19"/>
      <c r="BH2969" s="19"/>
      <c r="BI2969" s="19"/>
      <c r="BJ2969" s="19"/>
    </row>
    <row r="2970" spans="1:62" ht="15" x14ac:dyDescent="0.2">
      <c r="A2970" s="19" t="s">
        <v>23637</v>
      </c>
      <c r="B2970" s="19" t="s">
        <v>1479</v>
      </c>
      <c r="C2970" s="43">
        <v>44669</v>
      </c>
      <c r="D2970" s="44">
        <v>0.84027777777778001</v>
      </c>
      <c r="E2970" s="19" t="s">
        <v>23638</v>
      </c>
      <c r="F2970" s="19" t="s">
        <v>1481</v>
      </c>
      <c r="G2970" s="19" t="s">
        <v>1481</v>
      </c>
      <c r="H2970" s="45">
        <v>0</v>
      </c>
      <c r="I2970" s="45">
        <v>0</v>
      </c>
      <c r="J2970" s="19" t="s">
        <v>1482</v>
      </c>
      <c r="K2970" s="19" t="s">
        <v>23639</v>
      </c>
      <c r="L2970" s="19" t="s">
        <v>23640</v>
      </c>
      <c r="M2970" s="19" t="s">
        <v>23641</v>
      </c>
      <c r="N2970" s="19" t="s">
        <v>23637</v>
      </c>
      <c r="O2970" s="19" t="s">
        <v>371</v>
      </c>
      <c r="P2970" s="19" t="s">
        <v>372</v>
      </c>
      <c r="Q2970" s="46">
        <v>360</v>
      </c>
      <c r="R2970" s="19" t="s">
        <v>1544</v>
      </c>
      <c r="S2970" s="19" t="s">
        <v>1545</v>
      </c>
      <c r="T2970" s="19" t="s">
        <v>74</v>
      </c>
      <c r="U2970" s="19" t="s">
        <v>4451</v>
      </c>
      <c r="V2970" s="19" t="s">
        <v>4452</v>
      </c>
      <c r="W2970" s="19" t="s">
        <v>1548</v>
      </c>
      <c r="X2970" s="19" t="s">
        <v>4453</v>
      </c>
      <c r="Y2970" s="19" t="s">
        <v>1684</v>
      </c>
      <c r="Z2970" s="19" t="s">
        <v>1685</v>
      </c>
      <c r="AA2970" s="46">
        <v>198</v>
      </c>
      <c r="AB2970" s="19" t="s">
        <v>467</v>
      </c>
      <c r="AC2970" s="19" t="s">
        <v>84</v>
      </c>
      <c r="AD2970" s="19" t="s">
        <v>2225</v>
      </c>
      <c r="AE2970" s="19" t="s">
        <v>2226</v>
      </c>
      <c r="AF2970" s="19" t="s">
        <v>1554</v>
      </c>
      <c r="AG2970" s="19" t="s">
        <v>2227</v>
      </c>
      <c r="AH2970" s="19" t="s">
        <v>1499</v>
      </c>
      <c r="AI2970" s="19" t="s">
        <v>1500</v>
      </c>
      <c r="AJ2970" s="45">
        <v>0</v>
      </c>
      <c r="AK2970" s="45">
        <v>0</v>
      </c>
      <c r="AL2970" s="19" t="s">
        <v>1501</v>
      </c>
      <c r="AM2970" s="46">
        <v>27150</v>
      </c>
      <c r="AN2970" s="46">
        <v>18040</v>
      </c>
      <c r="AO2970" s="46">
        <v>9110</v>
      </c>
      <c r="AP2970" s="45">
        <v>266.39999999999998</v>
      </c>
      <c r="AQ2970" s="45"/>
      <c r="AR2970" s="45" t="str">
        <f>IFERROR(VLOOKUP(AB2970,'Pedidos marco'!$A$1:$D$10000,4,0)," ")</f>
        <v xml:space="preserve"> </v>
      </c>
      <c r="AS2970" s="45">
        <f t="shared" si="322"/>
        <v>18</v>
      </c>
      <c r="AT2970" s="45" t="str">
        <f t="shared" si="323"/>
        <v>18</v>
      </c>
      <c r="AU2970" s="47">
        <v>18</v>
      </c>
      <c r="AV2970" s="19" t="str">
        <f t="shared" si="324"/>
        <v>04 April</v>
      </c>
      <c r="AW2970" s="19">
        <f t="shared" si="325"/>
        <v>0.74</v>
      </c>
      <c r="AX2970" s="19">
        <f t="shared" si="326"/>
        <v>14.799999999999999</v>
      </c>
      <c r="AY2970" s="19" t="e">
        <f>VLOOKUP(AG2970,Cías!$A$1:$E$10000,5,0)</f>
        <v>#N/A</v>
      </c>
      <c r="AZ2970" s="19" t="str">
        <f t="shared" si="327"/>
        <v>10000368</v>
      </c>
      <c r="BA2970" s="19" t="str">
        <f t="shared" si="328"/>
        <v>CERVANTES GORDILLO CONSUELO DEL PIL</v>
      </c>
      <c r="BB2970" s="19" t="e">
        <f>VLOOKUP(AG2970,Cías!$A$1:$E$10000,3,0)</f>
        <v>#N/A</v>
      </c>
      <c r="BC2970" s="19"/>
      <c r="BD2970" s="19"/>
      <c r="BE2970" s="19"/>
      <c r="BF2970" s="19"/>
      <c r="BG2970" s="19"/>
      <c r="BH2970" s="19"/>
      <c r="BI2970" s="19"/>
      <c r="BJ2970" s="19"/>
    </row>
    <row r="2971" spans="1:62" ht="15" x14ac:dyDescent="0.2">
      <c r="A2971" s="19" t="s">
        <v>23642</v>
      </c>
      <c r="B2971" s="19" t="s">
        <v>1479</v>
      </c>
      <c r="C2971" s="43">
        <v>44669</v>
      </c>
      <c r="D2971" s="44">
        <v>0.84166666666667</v>
      </c>
      <c r="E2971" s="19" t="s">
        <v>23643</v>
      </c>
      <c r="F2971" s="19" t="s">
        <v>1481</v>
      </c>
      <c r="G2971" s="19" t="s">
        <v>1481</v>
      </c>
      <c r="H2971" s="45">
        <v>0</v>
      </c>
      <c r="I2971" s="45">
        <v>0</v>
      </c>
      <c r="J2971" s="19" t="s">
        <v>1482</v>
      </c>
      <c r="K2971" s="19" t="s">
        <v>23644</v>
      </c>
      <c r="L2971" s="19" t="s">
        <v>23645</v>
      </c>
      <c r="M2971" s="19" t="s">
        <v>23646</v>
      </c>
      <c r="N2971" s="19" t="s">
        <v>23642</v>
      </c>
      <c r="O2971" s="19" t="s">
        <v>1811</v>
      </c>
      <c r="P2971" s="19" t="s">
        <v>1812</v>
      </c>
      <c r="Q2971" s="46">
        <v>31.31</v>
      </c>
      <c r="R2971" s="19" t="s">
        <v>1488</v>
      </c>
      <c r="S2971" s="19" t="s">
        <v>2853</v>
      </c>
      <c r="T2971" s="19" t="s">
        <v>2854</v>
      </c>
      <c r="U2971" s="19" t="s">
        <v>4399</v>
      </c>
      <c r="V2971" s="19" t="s">
        <v>4400</v>
      </c>
      <c r="W2971" s="19" t="s">
        <v>1829</v>
      </c>
      <c r="X2971" s="19" t="s">
        <v>4401</v>
      </c>
      <c r="Y2971" s="19" t="s">
        <v>1831</v>
      </c>
      <c r="Z2971" s="19" t="s">
        <v>1832</v>
      </c>
      <c r="AA2971" s="46">
        <v>8</v>
      </c>
      <c r="AB2971" s="19" t="s">
        <v>473</v>
      </c>
      <c r="AC2971" s="19" t="s">
        <v>96</v>
      </c>
      <c r="AD2971" s="19" t="s">
        <v>1840</v>
      </c>
      <c r="AE2971" s="19" t="s">
        <v>1841</v>
      </c>
      <c r="AF2971" s="19" t="s">
        <v>1497</v>
      </c>
      <c r="AG2971" s="19" t="s">
        <v>1842</v>
      </c>
      <c r="AH2971" s="19" t="s">
        <v>1499</v>
      </c>
      <c r="AI2971" s="19" t="s">
        <v>1500</v>
      </c>
      <c r="AJ2971" s="45">
        <v>0</v>
      </c>
      <c r="AK2971" s="45">
        <v>0</v>
      </c>
      <c r="AL2971" s="19" t="s">
        <v>1517</v>
      </c>
      <c r="AM2971" s="46">
        <v>49870</v>
      </c>
      <c r="AN2971" s="46">
        <v>31310</v>
      </c>
      <c r="AO2971" s="46">
        <v>18560</v>
      </c>
      <c r="AP2971" s="45">
        <v>0</v>
      </c>
      <c r="AQ2971" s="45"/>
      <c r="AR2971" s="45" t="str">
        <f>IFERROR(VLOOKUP(AB2971,'Pedidos marco'!$A$1:$D$10000,4,0)," ")</f>
        <v xml:space="preserve"> </v>
      </c>
      <c r="AS2971" s="45">
        <f t="shared" si="322"/>
        <v>18</v>
      </c>
      <c r="AT2971" s="45" t="str">
        <f t="shared" si="323"/>
        <v>18</v>
      </c>
      <c r="AU2971" s="47">
        <v>31.31</v>
      </c>
      <c r="AV2971" s="19" t="str">
        <f t="shared" si="324"/>
        <v>04 April</v>
      </c>
      <c r="AW2971" s="19">
        <f t="shared" si="325"/>
        <v>0</v>
      </c>
      <c r="AX2971" s="19">
        <f t="shared" si="326"/>
        <v>0</v>
      </c>
      <c r="AY2971" s="19" t="e">
        <f>VLOOKUP(AG2971,Cías!$A$1:$E$10000,5,0)</f>
        <v>#N/A</v>
      </c>
      <c r="AZ2971" s="19" t="str">
        <f t="shared" si="327"/>
        <v>1013227</v>
      </c>
      <c r="BA2971" s="19" t="str">
        <f t="shared" si="328"/>
        <v>COMPAÑIA DE TRANSPORTE PESADO</v>
      </c>
      <c r="BB2971" s="19" t="e">
        <f>VLOOKUP(AG2971,Cías!$A$1:$E$10000,3,0)</f>
        <v>#N/A</v>
      </c>
      <c r="BC2971" s="19"/>
      <c r="BD2971" s="19"/>
      <c r="BE2971" s="19"/>
      <c r="BF2971" s="19"/>
      <c r="BG2971" s="19"/>
      <c r="BH2971" s="19"/>
      <c r="BI2971" s="19"/>
      <c r="BJ2971" s="19"/>
    </row>
    <row r="2972" spans="1:62" ht="15" x14ac:dyDescent="0.2">
      <c r="A2972" s="19" t="s">
        <v>23647</v>
      </c>
      <c r="B2972" s="19" t="s">
        <v>1479</v>
      </c>
      <c r="C2972" s="43">
        <v>44669</v>
      </c>
      <c r="D2972" s="44">
        <v>0.84305555555556</v>
      </c>
      <c r="E2972" s="19" t="s">
        <v>23648</v>
      </c>
      <c r="F2972" s="19" t="s">
        <v>23649</v>
      </c>
      <c r="G2972" s="19" t="s">
        <v>23650</v>
      </c>
      <c r="H2972" s="45">
        <v>2354.4</v>
      </c>
      <c r="I2972" s="45">
        <v>2639.77</v>
      </c>
      <c r="J2972" s="19" t="s">
        <v>1560</v>
      </c>
      <c r="K2972" s="19" t="s">
        <v>23651</v>
      </c>
      <c r="L2972" s="19" t="s">
        <v>23652</v>
      </c>
      <c r="M2972" s="19" t="s">
        <v>23653</v>
      </c>
      <c r="N2972" s="19" t="s">
        <v>23647</v>
      </c>
      <c r="O2972" s="19" t="s">
        <v>371</v>
      </c>
      <c r="P2972" s="19" t="s">
        <v>372</v>
      </c>
      <c r="Q2972" s="46">
        <v>360</v>
      </c>
      <c r="R2972" s="19" t="s">
        <v>1544</v>
      </c>
      <c r="S2972" s="19" t="s">
        <v>4033</v>
      </c>
      <c r="T2972" s="19" t="s">
        <v>1624</v>
      </c>
      <c r="U2972" s="19" t="s">
        <v>4520</v>
      </c>
      <c r="V2972" s="19" t="s">
        <v>4521</v>
      </c>
      <c r="W2972" s="19" t="s">
        <v>1548</v>
      </c>
      <c r="X2972" s="19" t="s">
        <v>4522</v>
      </c>
      <c r="Y2972" s="19" t="s">
        <v>1684</v>
      </c>
      <c r="Z2972" s="19" t="s">
        <v>1685</v>
      </c>
      <c r="AA2972" s="46">
        <v>198</v>
      </c>
      <c r="AB2972" s="19" t="s">
        <v>452</v>
      </c>
      <c r="AC2972" s="19" t="s">
        <v>50</v>
      </c>
      <c r="AD2972" s="19" t="s">
        <v>4005</v>
      </c>
      <c r="AE2972" s="19" t="s">
        <v>4006</v>
      </c>
      <c r="AF2972" s="19" t="s">
        <v>1554</v>
      </c>
      <c r="AG2972" s="19" t="s">
        <v>4007</v>
      </c>
      <c r="AH2972" s="19" t="s">
        <v>1499</v>
      </c>
      <c r="AI2972" s="19" t="s">
        <v>1500</v>
      </c>
      <c r="AJ2972" s="45">
        <v>0</v>
      </c>
      <c r="AK2972" s="45">
        <v>0</v>
      </c>
      <c r="AL2972" s="19" t="s">
        <v>1501</v>
      </c>
      <c r="AM2972" s="46">
        <v>27250</v>
      </c>
      <c r="AN2972" s="46">
        <v>18050</v>
      </c>
      <c r="AO2972" s="46">
        <v>9200</v>
      </c>
      <c r="AP2972" s="45">
        <v>266.39999999999998</v>
      </c>
      <c r="AQ2972" s="45"/>
      <c r="AR2972" s="45" t="str">
        <f>IFERROR(VLOOKUP(AB2972,'Pedidos marco'!$A$1:$D$10000,4,0)," ")</f>
        <v xml:space="preserve"> </v>
      </c>
      <c r="AS2972" s="45">
        <f t="shared" si="322"/>
        <v>18</v>
      </c>
      <c r="AT2972" s="45" t="str">
        <f t="shared" si="323"/>
        <v>18</v>
      </c>
      <c r="AU2972" s="47">
        <v>18</v>
      </c>
      <c r="AV2972" s="19" t="str">
        <f t="shared" si="324"/>
        <v>04 April</v>
      </c>
      <c r="AW2972" s="19">
        <f t="shared" si="325"/>
        <v>0.74</v>
      </c>
      <c r="AX2972" s="19">
        <f t="shared" si="326"/>
        <v>14.799999999999999</v>
      </c>
      <c r="AY2972" s="19" t="e">
        <f>VLOOKUP(AG2972,Cías!$A$1:$E$10000,5,0)</f>
        <v>#N/A</v>
      </c>
      <c r="AZ2972" s="19" t="str">
        <f t="shared" si="327"/>
        <v>1014062</v>
      </c>
      <c r="BA2972" s="19" t="str">
        <f t="shared" si="328"/>
        <v>BENALCAZAR DE LA CRUZ MILTON PATRIC</v>
      </c>
      <c r="BB2972" s="19" t="e">
        <f>VLOOKUP(AG2972,Cías!$A$1:$E$10000,3,0)</f>
        <v>#N/A</v>
      </c>
      <c r="BC2972" s="19"/>
      <c r="BD2972" s="19"/>
      <c r="BE2972" s="19"/>
      <c r="BF2972" s="19"/>
      <c r="BG2972" s="19"/>
      <c r="BH2972" s="19"/>
      <c r="BI2972" s="19"/>
      <c r="BJ2972" s="19"/>
    </row>
    <row r="2973" spans="1:62" ht="15" x14ac:dyDescent="0.2">
      <c r="A2973" s="19" t="s">
        <v>23654</v>
      </c>
      <c r="B2973" s="19" t="s">
        <v>1479</v>
      </c>
      <c r="C2973" s="43">
        <v>44669</v>
      </c>
      <c r="D2973" s="44">
        <v>0.84513888888888999</v>
      </c>
      <c r="E2973" s="19" t="s">
        <v>23655</v>
      </c>
      <c r="F2973" s="19" t="s">
        <v>23656</v>
      </c>
      <c r="G2973" s="19" t="s">
        <v>23657</v>
      </c>
      <c r="H2973" s="45">
        <v>2476.8000000000002</v>
      </c>
      <c r="I2973" s="45">
        <v>2777.01</v>
      </c>
      <c r="J2973" s="19" t="s">
        <v>2037</v>
      </c>
      <c r="K2973" s="19" t="s">
        <v>23658</v>
      </c>
      <c r="L2973" s="19" t="s">
        <v>23659</v>
      </c>
      <c r="M2973" s="19" t="s">
        <v>23660</v>
      </c>
      <c r="N2973" s="19" t="s">
        <v>23654</v>
      </c>
      <c r="O2973" s="19" t="s">
        <v>1603</v>
      </c>
      <c r="P2973" s="19" t="s">
        <v>1604</v>
      </c>
      <c r="Q2973" s="46">
        <v>360</v>
      </c>
      <c r="R2973" s="19" t="s">
        <v>1544</v>
      </c>
      <c r="S2973" s="19" t="s">
        <v>8088</v>
      </c>
      <c r="T2973" s="19" t="s">
        <v>8089</v>
      </c>
      <c r="U2973" s="19" t="s">
        <v>8090</v>
      </c>
      <c r="V2973" s="19" t="s">
        <v>8091</v>
      </c>
      <c r="W2973" s="19" t="s">
        <v>8092</v>
      </c>
      <c r="X2973" s="19" t="s">
        <v>8093</v>
      </c>
      <c r="Y2973" s="19" t="s">
        <v>8094</v>
      </c>
      <c r="Z2973" s="19" t="s">
        <v>8095</v>
      </c>
      <c r="AA2973" s="46">
        <v>168</v>
      </c>
      <c r="AB2973" s="19" t="s">
        <v>493</v>
      </c>
      <c r="AC2973" s="19" t="s">
        <v>135</v>
      </c>
      <c r="AD2973" s="19" t="s">
        <v>4204</v>
      </c>
      <c r="AE2973" s="19" t="s">
        <v>1481</v>
      </c>
      <c r="AF2973" s="19" t="s">
        <v>1554</v>
      </c>
      <c r="AG2973" s="19" t="s">
        <v>4205</v>
      </c>
      <c r="AH2973" s="19" t="s">
        <v>1499</v>
      </c>
      <c r="AI2973" s="19" t="s">
        <v>1500</v>
      </c>
      <c r="AJ2973" s="45">
        <v>0</v>
      </c>
      <c r="AK2973" s="45">
        <v>0</v>
      </c>
      <c r="AL2973" s="19" t="s">
        <v>1501</v>
      </c>
      <c r="AM2973" s="46">
        <v>26950</v>
      </c>
      <c r="AN2973" s="46">
        <v>18020</v>
      </c>
      <c r="AO2973" s="46">
        <v>8930</v>
      </c>
      <c r="AP2973" s="45">
        <v>244.8</v>
      </c>
      <c r="AQ2973" s="45"/>
      <c r="AR2973" s="45" t="str">
        <f>IFERROR(VLOOKUP(AB2973,'Pedidos marco'!$A$1:$D$10000,4,0)," ")</f>
        <v xml:space="preserve"> </v>
      </c>
      <c r="AS2973" s="45">
        <f t="shared" si="322"/>
        <v>18</v>
      </c>
      <c r="AT2973" s="45" t="str">
        <f t="shared" si="323"/>
        <v>18</v>
      </c>
      <c r="AU2973" s="47">
        <v>18</v>
      </c>
      <c r="AV2973" s="19" t="str">
        <f t="shared" si="324"/>
        <v>04 April</v>
      </c>
      <c r="AW2973" s="19">
        <f t="shared" si="325"/>
        <v>0.68</v>
      </c>
      <c r="AX2973" s="19">
        <f t="shared" si="326"/>
        <v>13.600000000000001</v>
      </c>
      <c r="AY2973" s="19" t="e">
        <f>VLOOKUP(AG2973,Cías!$A$1:$E$10000,5,0)</f>
        <v>#N/A</v>
      </c>
      <c r="AZ2973" s="19" t="str">
        <f t="shared" si="327"/>
        <v>1020060</v>
      </c>
      <c r="BA2973" s="19" t="str">
        <f t="shared" si="328"/>
        <v>FUERTES RUEDA HUGO BALDOMERO</v>
      </c>
      <c r="BB2973" s="19" t="e">
        <f>VLOOKUP(AG2973,Cías!$A$1:$E$10000,3,0)</f>
        <v>#N/A</v>
      </c>
      <c r="BC2973" s="19"/>
      <c r="BD2973" s="19"/>
      <c r="BE2973" s="19"/>
      <c r="BF2973" s="19"/>
      <c r="BG2973" s="19"/>
      <c r="BH2973" s="19"/>
      <c r="BI2973" s="19"/>
      <c r="BJ2973" s="19"/>
    </row>
    <row r="2974" spans="1:62" ht="15" x14ac:dyDescent="0.2">
      <c r="A2974" s="19" t="s">
        <v>23661</v>
      </c>
      <c r="B2974" s="19" t="s">
        <v>1479</v>
      </c>
      <c r="C2974" s="43">
        <v>44669</v>
      </c>
      <c r="D2974" s="44">
        <v>0.84583333333333</v>
      </c>
      <c r="E2974" s="19" t="s">
        <v>23662</v>
      </c>
      <c r="F2974" s="19" t="s">
        <v>23663</v>
      </c>
      <c r="G2974" s="19" t="s">
        <v>23664</v>
      </c>
      <c r="H2974" s="45">
        <v>2220.8000000000002</v>
      </c>
      <c r="I2974" s="45">
        <v>2489.98</v>
      </c>
      <c r="J2974" s="19" t="s">
        <v>1560</v>
      </c>
      <c r="K2974" s="19" t="s">
        <v>23665</v>
      </c>
      <c r="L2974" s="19" t="s">
        <v>23666</v>
      </c>
      <c r="M2974" s="19" t="s">
        <v>23667</v>
      </c>
      <c r="N2974" s="19" t="s">
        <v>23661</v>
      </c>
      <c r="O2974" s="19" t="s">
        <v>371</v>
      </c>
      <c r="P2974" s="19" t="s">
        <v>372</v>
      </c>
      <c r="Q2974" s="46">
        <v>320</v>
      </c>
      <c r="R2974" s="19" t="s">
        <v>1544</v>
      </c>
      <c r="S2974" s="19" t="s">
        <v>7178</v>
      </c>
      <c r="T2974" s="19" t="s">
        <v>7179</v>
      </c>
      <c r="U2974" s="19" t="s">
        <v>23668</v>
      </c>
      <c r="V2974" s="19" t="s">
        <v>23669</v>
      </c>
      <c r="W2974" s="19" t="s">
        <v>13799</v>
      </c>
      <c r="X2974" s="19" t="s">
        <v>23670</v>
      </c>
      <c r="Y2974" s="19" t="s">
        <v>13801</v>
      </c>
      <c r="Z2974" s="19" t="s">
        <v>13802</v>
      </c>
      <c r="AA2974" s="46">
        <v>78</v>
      </c>
      <c r="AB2974" s="19" t="s">
        <v>483</v>
      </c>
      <c r="AC2974" s="19" t="s">
        <v>115</v>
      </c>
      <c r="AD2974" s="19" t="s">
        <v>2556</v>
      </c>
      <c r="AE2974" s="19" t="s">
        <v>2557</v>
      </c>
      <c r="AF2974" s="19" t="s">
        <v>1554</v>
      </c>
      <c r="AG2974" s="19" t="s">
        <v>2558</v>
      </c>
      <c r="AH2974" s="19" t="s">
        <v>1499</v>
      </c>
      <c r="AI2974" s="19" t="s">
        <v>1500</v>
      </c>
      <c r="AJ2974" s="45">
        <v>0</v>
      </c>
      <c r="AK2974" s="45">
        <v>0</v>
      </c>
      <c r="AL2974" s="19" t="s">
        <v>1501</v>
      </c>
      <c r="AM2974" s="46">
        <v>20621.111000000001</v>
      </c>
      <c r="AN2974" s="46">
        <v>16071.111000000001</v>
      </c>
      <c r="AO2974" s="46">
        <v>4550</v>
      </c>
      <c r="AP2974" s="45">
        <v>131.19999999999999</v>
      </c>
      <c r="AQ2974" s="45"/>
      <c r="AR2974" s="45" t="str">
        <f>IFERROR(VLOOKUP(AB2974,'Pedidos marco'!$A$1:$D$10000,4,0)," ")</f>
        <v xml:space="preserve"> </v>
      </c>
      <c r="AS2974" s="45">
        <f t="shared" si="322"/>
        <v>18</v>
      </c>
      <c r="AT2974" s="45" t="str">
        <f t="shared" si="323"/>
        <v>18</v>
      </c>
      <c r="AU2974" s="47">
        <v>16</v>
      </c>
      <c r="AV2974" s="19" t="str">
        <f t="shared" si="324"/>
        <v>04 April</v>
      </c>
      <c r="AW2974" s="19">
        <f t="shared" si="325"/>
        <v>0.41</v>
      </c>
      <c r="AX2974" s="19">
        <f t="shared" si="326"/>
        <v>8.1999999999999993</v>
      </c>
      <c r="AY2974" s="19" t="e">
        <f>VLOOKUP(AG2974,Cías!$A$1:$E$10000,5,0)</f>
        <v>#N/A</v>
      </c>
      <c r="AZ2974" s="19" t="str">
        <f t="shared" si="327"/>
        <v>1013565</v>
      </c>
      <c r="BA2974" s="19" t="str">
        <f t="shared" si="328"/>
        <v>ESPARZA ESPINOZA JIMMY ERNESTO</v>
      </c>
      <c r="BB2974" s="19" t="e">
        <f>VLOOKUP(AG2974,Cías!$A$1:$E$10000,3,0)</f>
        <v>#N/A</v>
      </c>
      <c r="BC2974" s="19"/>
      <c r="BD2974" s="19"/>
      <c r="BE2974" s="19"/>
      <c r="BF2974" s="19"/>
      <c r="BG2974" s="19"/>
      <c r="BH2974" s="19"/>
      <c r="BI2974" s="19"/>
      <c r="BJ2974" s="19"/>
    </row>
    <row r="2975" spans="1:62" ht="15" x14ac:dyDescent="0.2">
      <c r="A2975" s="19" t="s">
        <v>23661</v>
      </c>
      <c r="B2975" s="19" t="s">
        <v>1479</v>
      </c>
      <c r="C2975" s="43">
        <v>44669</v>
      </c>
      <c r="D2975" s="44">
        <v>0.84583333333333</v>
      </c>
      <c r="E2975" s="19" t="s">
        <v>23671</v>
      </c>
      <c r="F2975" s="19" t="s">
        <v>23672</v>
      </c>
      <c r="G2975" s="19" t="s">
        <v>23673</v>
      </c>
      <c r="H2975" s="45">
        <v>254</v>
      </c>
      <c r="I2975" s="45">
        <v>284.79000000000002</v>
      </c>
      <c r="J2975" s="19" t="s">
        <v>1560</v>
      </c>
      <c r="K2975" s="19" t="s">
        <v>23674</v>
      </c>
      <c r="L2975" s="19" t="s">
        <v>23675</v>
      </c>
      <c r="M2975" s="19" t="s">
        <v>23676</v>
      </c>
      <c r="N2975" s="19" t="s">
        <v>23661</v>
      </c>
      <c r="O2975" s="19" t="s">
        <v>369</v>
      </c>
      <c r="P2975" s="19" t="s">
        <v>370</v>
      </c>
      <c r="Q2975" s="46">
        <v>40</v>
      </c>
      <c r="R2975" s="19" t="s">
        <v>1544</v>
      </c>
      <c r="S2975" s="19" t="s">
        <v>7178</v>
      </c>
      <c r="T2975" s="19" t="s">
        <v>7179</v>
      </c>
      <c r="U2975" s="19" t="s">
        <v>23668</v>
      </c>
      <c r="V2975" s="19" t="s">
        <v>23669</v>
      </c>
      <c r="W2975" s="19" t="s">
        <v>13799</v>
      </c>
      <c r="X2975" s="19" t="s">
        <v>23670</v>
      </c>
      <c r="Y2975" s="19" t="s">
        <v>13801</v>
      </c>
      <c r="Z2975" s="19" t="s">
        <v>13802</v>
      </c>
      <c r="AA2975" s="46">
        <v>78</v>
      </c>
      <c r="AB2975" s="19" t="s">
        <v>483</v>
      </c>
      <c r="AC2975" s="19" t="s">
        <v>115</v>
      </c>
      <c r="AD2975" s="19" t="s">
        <v>2556</v>
      </c>
      <c r="AE2975" s="19" t="s">
        <v>2557</v>
      </c>
      <c r="AF2975" s="19" t="s">
        <v>1554</v>
      </c>
      <c r="AG2975" s="19" t="s">
        <v>2558</v>
      </c>
      <c r="AH2975" s="19" t="s">
        <v>1499</v>
      </c>
      <c r="AI2975" s="19" t="s">
        <v>1500</v>
      </c>
      <c r="AJ2975" s="45">
        <v>0</v>
      </c>
      <c r="AK2975" s="45">
        <v>0</v>
      </c>
      <c r="AL2975" s="19" t="s">
        <v>1501</v>
      </c>
      <c r="AM2975" s="46">
        <v>6558.8890000000001</v>
      </c>
      <c r="AN2975" s="46">
        <v>2008.8889999999999</v>
      </c>
      <c r="AO2975" s="46">
        <v>4550</v>
      </c>
      <c r="AP2975" s="45">
        <v>16.399999999999999</v>
      </c>
      <c r="AQ2975" s="45"/>
      <c r="AR2975" s="45" t="str">
        <f>IFERROR(VLOOKUP(AB2975,'Pedidos marco'!$A$1:$D$10000,4,0)," ")</f>
        <v xml:space="preserve"> </v>
      </c>
      <c r="AS2975" s="45">
        <f t="shared" si="322"/>
        <v>18</v>
      </c>
      <c r="AT2975" s="45" t="str">
        <f t="shared" si="323"/>
        <v>18</v>
      </c>
      <c r="AU2975" s="47">
        <v>2</v>
      </c>
      <c r="AV2975" s="19" t="str">
        <f t="shared" si="324"/>
        <v>04 April</v>
      </c>
      <c r="AW2975" s="19">
        <f t="shared" si="325"/>
        <v>0.41</v>
      </c>
      <c r="AX2975" s="19">
        <f t="shared" si="326"/>
        <v>8.1999999999999993</v>
      </c>
      <c r="AY2975" s="19" t="e">
        <f>VLOOKUP(AG2975,Cías!$A$1:$E$10000,5,0)</f>
        <v>#N/A</v>
      </c>
      <c r="AZ2975" s="19" t="str">
        <f t="shared" si="327"/>
        <v>1013565</v>
      </c>
      <c r="BA2975" s="19" t="str">
        <f t="shared" si="328"/>
        <v>ESPARZA ESPINOZA JIMMY ERNESTO</v>
      </c>
      <c r="BB2975" s="19" t="e">
        <f>VLOOKUP(AG2975,Cías!$A$1:$E$10000,3,0)</f>
        <v>#N/A</v>
      </c>
      <c r="BC2975" s="19"/>
      <c r="BD2975" s="19"/>
      <c r="BE2975" s="19"/>
      <c r="BF2975" s="19"/>
      <c r="BG2975" s="19"/>
      <c r="BH2975" s="19"/>
      <c r="BI2975" s="19"/>
      <c r="BJ2975" s="19"/>
    </row>
    <row r="2976" spans="1:62" ht="15" x14ac:dyDescent="0.2">
      <c r="A2976" s="19" t="s">
        <v>23677</v>
      </c>
      <c r="B2976" s="19" t="s">
        <v>1479</v>
      </c>
      <c r="C2976" s="43">
        <v>44669</v>
      </c>
      <c r="D2976" s="44">
        <v>0.86041666666667005</v>
      </c>
      <c r="E2976" s="19" t="s">
        <v>23678</v>
      </c>
      <c r="F2976" s="19" t="s">
        <v>23679</v>
      </c>
      <c r="G2976" s="19" t="s">
        <v>23680</v>
      </c>
      <c r="H2976" s="45">
        <v>556.79999999999995</v>
      </c>
      <c r="I2976" s="45">
        <v>624.29</v>
      </c>
      <c r="J2976" s="19" t="s">
        <v>1560</v>
      </c>
      <c r="K2976" s="19" t="s">
        <v>23681</v>
      </c>
      <c r="L2976" s="19" t="s">
        <v>23682</v>
      </c>
      <c r="M2976" s="19" t="s">
        <v>23683</v>
      </c>
      <c r="N2976" s="19" t="s">
        <v>23677</v>
      </c>
      <c r="O2976" s="19" t="s">
        <v>371</v>
      </c>
      <c r="P2976" s="19" t="s">
        <v>372</v>
      </c>
      <c r="Q2976" s="46">
        <v>80</v>
      </c>
      <c r="R2976" s="19" t="s">
        <v>1544</v>
      </c>
      <c r="S2976" s="19" t="s">
        <v>4047</v>
      </c>
      <c r="T2976" s="19" t="s">
        <v>4048</v>
      </c>
      <c r="U2976" s="19" t="s">
        <v>4049</v>
      </c>
      <c r="V2976" s="19" t="s">
        <v>4050</v>
      </c>
      <c r="W2976" s="19" t="s">
        <v>415</v>
      </c>
      <c r="X2976" s="19" t="s">
        <v>4051</v>
      </c>
      <c r="Y2976" s="19" t="s">
        <v>2571</v>
      </c>
      <c r="Z2976" s="19" t="s">
        <v>2572</v>
      </c>
      <c r="AA2976" s="46">
        <v>110</v>
      </c>
      <c r="AB2976" s="19" t="s">
        <v>518</v>
      </c>
      <c r="AC2976" s="19" t="s">
        <v>189</v>
      </c>
      <c r="AD2976" s="19" t="s">
        <v>3640</v>
      </c>
      <c r="AE2976" s="19" t="s">
        <v>3641</v>
      </c>
      <c r="AF2976" s="19" t="s">
        <v>1554</v>
      </c>
      <c r="AG2976" s="19" t="s">
        <v>3642</v>
      </c>
      <c r="AH2976" s="19" t="s">
        <v>1499</v>
      </c>
      <c r="AI2976" s="19" t="s">
        <v>1500</v>
      </c>
      <c r="AJ2976" s="45">
        <v>0</v>
      </c>
      <c r="AK2976" s="45">
        <v>0</v>
      </c>
      <c r="AL2976" s="19" t="s">
        <v>1501</v>
      </c>
      <c r="AM2976" s="46">
        <v>7045.5550000000003</v>
      </c>
      <c r="AN2976" s="46">
        <v>4015.5549999999998</v>
      </c>
      <c r="AO2976" s="46">
        <v>3030</v>
      </c>
      <c r="AP2976" s="45">
        <v>34.4</v>
      </c>
      <c r="AQ2976" s="45"/>
      <c r="AR2976" s="45" t="str">
        <f>IFERROR(VLOOKUP(AB2976,'Pedidos marco'!$A$1:$D$10000,4,0)," ")</f>
        <v xml:space="preserve"> </v>
      </c>
      <c r="AS2976" s="45">
        <f t="shared" si="322"/>
        <v>18</v>
      </c>
      <c r="AT2976" s="45" t="str">
        <f t="shared" si="323"/>
        <v>18</v>
      </c>
      <c r="AU2976" s="47">
        <v>4</v>
      </c>
      <c r="AV2976" s="19" t="str">
        <f t="shared" si="324"/>
        <v>04 April</v>
      </c>
      <c r="AW2976" s="19">
        <f t="shared" si="325"/>
        <v>0.43</v>
      </c>
      <c r="AX2976" s="19">
        <f t="shared" si="326"/>
        <v>8.6</v>
      </c>
      <c r="AY2976" s="19" t="e">
        <f>VLOOKUP(AG2976,Cías!$A$1:$E$10000,5,0)</f>
        <v>#N/A</v>
      </c>
      <c r="AZ2976" s="19" t="str">
        <f t="shared" si="327"/>
        <v>10003460</v>
      </c>
      <c r="BA2976" s="19" t="str">
        <f t="shared" si="328"/>
        <v>MALDONADO LASSO WILZON GUIDO</v>
      </c>
      <c r="BB2976" s="19" t="e">
        <f>VLOOKUP(AG2976,Cías!$A$1:$E$10000,3,0)</f>
        <v>#N/A</v>
      </c>
      <c r="BC2976" s="19"/>
      <c r="BD2976" s="19"/>
      <c r="BE2976" s="19"/>
      <c r="BF2976" s="19"/>
      <c r="BG2976" s="19"/>
      <c r="BH2976" s="19"/>
      <c r="BI2976" s="19"/>
      <c r="BJ2976" s="19"/>
    </row>
    <row r="2977" spans="1:62" ht="15" x14ac:dyDescent="0.2">
      <c r="A2977" s="19" t="s">
        <v>23677</v>
      </c>
      <c r="B2977" s="19" t="s">
        <v>1479</v>
      </c>
      <c r="C2977" s="43">
        <v>44669</v>
      </c>
      <c r="D2977" s="44">
        <v>0.86041666666667005</v>
      </c>
      <c r="E2977" s="19" t="s">
        <v>23684</v>
      </c>
      <c r="F2977" s="19" t="s">
        <v>23685</v>
      </c>
      <c r="G2977" s="19" t="s">
        <v>23686</v>
      </c>
      <c r="H2977" s="45">
        <v>513.6</v>
      </c>
      <c r="I2977" s="45">
        <v>575.85</v>
      </c>
      <c r="J2977" s="19" t="s">
        <v>1560</v>
      </c>
      <c r="K2977" s="19" t="s">
        <v>23687</v>
      </c>
      <c r="L2977" s="19" t="s">
        <v>23688</v>
      </c>
      <c r="M2977" s="19" t="s">
        <v>23689</v>
      </c>
      <c r="N2977" s="19" t="s">
        <v>23677</v>
      </c>
      <c r="O2977" s="19" t="s">
        <v>369</v>
      </c>
      <c r="P2977" s="19" t="s">
        <v>370</v>
      </c>
      <c r="Q2977" s="46">
        <v>80</v>
      </c>
      <c r="R2977" s="19" t="s">
        <v>1544</v>
      </c>
      <c r="S2977" s="19" t="s">
        <v>4047</v>
      </c>
      <c r="T2977" s="19" t="s">
        <v>4048</v>
      </c>
      <c r="U2977" s="19" t="s">
        <v>4061</v>
      </c>
      <c r="V2977" s="19" t="s">
        <v>2126</v>
      </c>
      <c r="W2977" s="19" t="s">
        <v>415</v>
      </c>
      <c r="X2977" s="19" t="s">
        <v>4062</v>
      </c>
      <c r="Y2977" s="19" t="s">
        <v>417</v>
      </c>
      <c r="Z2977" s="19" t="s">
        <v>2159</v>
      </c>
      <c r="AA2977" s="46">
        <v>110</v>
      </c>
      <c r="AB2977" s="19" t="s">
        <v>518</v>
      </c>
      <c r="AC2977" s="19" t="s">
        <v>189</v>
      </c>
      <c r="AD2977" s="19" t="s">
        <v>3640</v>
      </c>
      <c r="AE2977" s="19" t="s">
        <v>3641</v>
      </c>
      <c r="AF2977" s="19" t="s">
        <v>1554</v>
      </c>
      <c r="AG2977" s="19" t="s">
        <v>3642</v>
      </c>
      <c r="AH2977" s="19" t="s">
        <v>1499</v>
      </c>
      <c r="AI2977" s="19" t="s">
        <v>1500</v>
      </c>
      <c r="AJ2977" s="45">
        <v>0</v>
      </c>
      <c r="AK2977" s="45">
        <v>0</v>
      </c>
      <c r="AL2977" s="19" t="s">
        <v>1501</v>
      </c>
      <c r="AM2977" s="46">
        <v>7045.5559999999996</v>
      </c>
      <c r="AN2977" s="46">
        <v>4015.556</v>
      </c>
      <c r="AO2977" s="46">
        <v>3030</v>
      </c>
      <c r="AP2977" s="45">
        <v>36.799999999999997</v>
      </c>
      <c r="AQ2977" s="45"/>
      <c r="AR2977" s="45" t="str">
        <f>IFERROR(VLOOKUP(AB2977,'Pedidos marco'!$A$1:$D$10000,4,0)," ")</f>
        <v xml:space="preserve"> </v>
      </c>
      <c r="AS2977" s="45">
        <f t="shared" si="322"/>
        <v>18</v>
      </c>
      <c r="AT2977" s="45" t="str">
        <f t="shared" si="323"/>
        <v>18</v>
      </c>
      <c r="AU2977" s="47">
        <v>4</v>
      </c>
      <c r="AV2977" s="19" t="str">
        <f t="shared" si="324"/>
        <v>04 April</v>
      </c>
      <c r="AW2977" s="19">
        <f t="shared" si="325"/>
        <v>0.45999999999999996</v>
      </c>
      <c r="AX2977" s="19">
        <f t="shared" si="326"/>
        <v>9.1999999999999993</v>
      </c>
      <c r="AY2977" s="19" t="e">
        <f>VLOOKUP(AG2977,Cías!$A$1:$E$10000,5,0)</f>
        <v>#N/A</v>
      </c>
      <c r="AZ2977" s="19" t="str">
        <f t="shared" si="327"/>
        <v>10003460</v>
      </c>
      <c r="BA2977" s="19" t="str">
        <f t="shared" si="328"/>
        <v>MALDONADO LASSO WILZON GUIDO</v>
      </c>
      <c r="BB2977" s="19" t="e">
        <f>VLOOKUP(AG2977,Cías!$A$1:$E$10000,3,0)</f>
        <v>#N/A</v>
      </c>
      <c r="BC2977" s="19"/>
      <c r="BD2977" s="19"/>
      <c r="BE2977" s="19"/>
      <c r="BF2977" s="19"/>
      <c r="BG2977" s="19"/>
      <c r="BH2977" s="19"/>
      <c r="BI2977" s="19"/>
      <c r="BJ2977" s="19"/>
    </row>
    <row r="2978" spans="1:62" ht="15" x14ac:dyDescent="0.2">
      <c r="A2978" s="19" t="s">
        <v>23677</v>
      </c>
      <c r="B2978" s="19" t="s">
        <v>1479</v>
      </c>
      <c r="C2978" s="43">
        <v>44669</v>
      </c>
      <c r="D2978" s="44">
        <v>0.86041666666667005</v>
      </c>
      <c r="E2978" s="19" t="s">
        <v>23690</v>
      </c>
      <c r="F2978" s="19" t="s">
        <v>23691</v>
      </c>
      <c r="G2978" s="19" t="s">
        <v>23692</v>
      </c>
      <c r="H2978" s="45">
        <v>1386</v>
      </c>
      <c r="I2978" s="45">
        <v>1553.99</v>
      </c>
      <c r="J2978" s="19" t="s">
        <v>1560</v>
      </c>
      <c r="K2978" s="19" t="s">
        <v>23693</v>
      </c>
      <c r="L2978" s="19" t="s">
        <v>23694</v>
      </c>
      <c r="M2978" s="19" t="s">
        <v>23695</v>
      </c>
      <c r="N2978" s="19" t="s">
        <v>23677</v>
      </c>
      <c r="O2978" s="19" t="s">
        <v>367</v>
      </c>
      <c r="P2978" s="19" t="s">
        <v>368</v>
      </c>
      <c r="Q2978" s="46">
        <v>200</v>
      </c>
      <c r="R2978" s="19" t="s">
        <v>1544</v>
      </c>
      <c r="S2978" s="19" t="s">
        <v>4047</v>
      </c>
      <c r="T2978" s="19" t="s">
        <v>4048</v>
      </c>
      <c r="U2978" s="19" t="s">
        <v>4061</v>
      </c>
      <c r="V2978" s="19" t="s">
        <v>2126</v>
      </c>
      <c r="W2978" s="19" t="s">
        <v>415</v>
      </c>
      <c r="X2978" s="19" t="s">
        <v>4062</v>
      </c>
      <c r="Y2978" s="19" t="s">
        <v>417</v>
      </c>
      <c r="Z2978" s="19" t="s">
        <v>2159</v>
      </c>
      <c r="AA2978" s="46">
        <v>110</v>
      </c>
      <c r="AB2978" s="19" t="s">
        <v>518</v>
      </c>
      <c r="AC2978" s="19" t="s">
        <v>189</v>
      </c>
      <c r="AD2978" s="19" t="s">
        <v>3640</v>
      </c>
      <c r="AE2978" s="19" t="s">
        <v>3641</v>
      </c>
      <c r="AF2978" s="19" t="s">
        <v>1554</v>
      </c>
      <c r="AG2978" s="19" t="s">
        <v>3642</v>
      </c>
      <c r="AH2978" s="19" t="s">
        <v>1499</v>
      </c>
      <c r="AI2978" s="19" t="s">
        <v>1500</v>
      </c>
      <c r="AJ2978" s="45">
        <v>0</v>
      </c>
      <c r="AK2978" s="45">
        <v>0</v>
      </c>
      <c r="AL2978" s="19" t="s">
        <v>1501</v>
      </c>
      <c r="AM2978" s="46">
        <v>13068.888999999999</v>
      </c>
      <c r="AN2978" s="46">
        <v>10038.888999999999</v>
      </c>
      <c r="AO2978" s="46">
        <v>3030</v>
      </c>
      <c r="AP2978" s="45">
        <v>92</v>
      </c>
      <c r="AQ2978" s="45"/>
      <c r="AR2978" s="45" t="str">
        <f>IFERROR(VLOOKUP(AB2978,'Pedidos marco'!$A$1:$D$10000,4,0)," ")</f>
        <v xml:space="preserve"> </v>
      </c>
      <c r="AS2978" s="45">
        <f t="shared" si="322"/>
        <v>18</v>
      </c>
      <c r="AT2978" s="45" t="str">
        <f t="shared" si="323"/>
        <v>18</v>
      </c>
      <c r="AU2978" s="47">
        <v>10</v>
      </c>
      <c r="AV2978" s="19" t="str">
        <f t="shared" si="324"/>
        <v>04 April</v>
      </c>
      <c r="AW2978" s="19">
        <f t="shared" si="325"/>
        <v>0.46</v>
      </c>
      <c r="AX2978" s="19">
        <f t="shared" si="326"/>
        <v>9.1999999999999993</v>
      </c>
      <c r="AY2978" s="19" t="e">
        <f>VLOOKUP(AG2978,Cías!$A$1:$E$10000,5,0)</f>
        <v>#N/A</v>
      </c>
      <c r="AZ2978" s="19" t="str">
        <f t="shared" si="327"/>
        <v>10003460</v>
      </c>
      <c r="BA2978" s="19" t="str">
        <f t="shared" si="328"/>
        <v>MALDONADO LASSO WILZON GUIDO</v>
      </c>
      <c r="BB2978" s="19" t="e">
        <f>VLOOKUP(AG2978,Cías!$A$1:$E$10000,3,0)</f>
        <v>#N/A</v>
      </c>
      <c r="BC2978" s="19"/>
      <c r="BD2978" s="19"/>
      <c r="BE2978" s="19"/>
      <c r="BF2978" s="19"/>
      <c r="BG2978" s="19"/>
      <c r="BH2978" s="19"/>
      <c r="BI2978" s="19"/>
      <c r="BJ2978" s="19"/>
    </row>
    <row r="2979" spans="1:62" ht="15" x14ac:dyDescent="0.2">
      <c r="A2979" s="19" t="s">
        <v>23696</v>
      </c>
      <c r="B2979" s="19" t="s">
        <v>1479</v>
      </c>
      <c r="C2979" s="43">
        <v>44669</v>
      </c>
      <c r="D2979" s="44">
        <v>0.86875000000000002</v>
      </c>
      <c r="E2979" s="19" t="s">
        <v>23697</v>
      </c>
      <c r="F2979" s="19" t="s">
        <v>23698</v>
      </c>
      <c r="G2979" s="19" t="s">
        <v>23699</v>
      </c>
      <c r="H2979" s="45">
        <v>4134.3999999999996</v>
      </c>
      <c r="I2979" s="45">
        <v>4635.5200000000004</v>
      </c>
      <c r="J2979" s="19" t="s">
        <v>1560</v>
      </c>
      <c r="K2979" s="19" t="s">
        <v>23700</v>
      </c>
      <c r="L2979" s="19" t="s">
        <v>23701</v>
      </c>
      <c r="M2979" s="19" t="s">
        <v>23702</v>
      </c>
      <c r="N2979" s="19" t="s">
        <v>23696</v>
      </c>
      <c r="O2979" s="19" t="s">
        <v>1641</v>
      </c>
      <c r="P2979" s="19" t="s">
        <v>1642</v>
      </c>
      <c r="Q2979" s="46">
        <v>640</v>
      </c>
      <c r="R2979" s="19" t="s">
        <v>1544</v>
      </c>
      <c r="S2979" s="19" t="s">
        <v>3916</v>
      </c>
      <c r="T2979" s="19" t="s">
        <v>3917</v>
      </c>
      <c r="U2979" s="19" t="s">
        <v>3990</v>
      </c>
      <c r="V2979" s="19" t="s">
        <v>3991</v>
      </c>
      <c r="W2979" s="19" t="s">
        <v>415</v>
      </c>
      <c r="X2979" s="19" t="s">
        <v>3992</v>
      </c>
      <c r="Y2979" s="19" t="s">
        <v>3993</v>
      </c>
      <c r="Z2979" s="19" t="s">
        <v>3994</v>
      </c>
      <c r="AA2979" s="46">
        <v>89</v>
      </c>
      <c r="AB2979" s="19" t="s">
        <v>491</v>
      </c>
      <c r="AC2979" s="19" t="s">
        <v>131</v>
      </c>
      <c r="AD2979" s="19" t="s">
        <v>2294</v>
      </c>
      <c r="AE2979" s="19" t="s">
        <v>2295</v>
      </c>
      <c r="AF2979" s="19" t="s">
        <v>1592</v>
      </c>
      <c r="AG2979" s="19" t="s">
        <v>2296</v>
      </c>
      <c r="AH2979" s="19" t="s">
        <v>1594</v>
      </c>
      <c r="AI2979" s="19" t="s">
        <v>1595</v>
      </c>
      <c r="AJ2979" s="45">
        <v>0.05</v>
      </c>
      <c r="AK2979" s="45">
        <v>32</v>
      </c>
      <c r="AL2979" s="19" t="s">
        <v>1501</v>
      </c>
      <c r="AM2979" s="46">
        <v>49760</v>
      </c>
      <c r="AN2979" s="46">
        <v>32050</v>
      </c>
      <c r="AO2979" s="46">
        <v>17710</v>
      </c>
      <c r="AP2979" s="45">
        <v>262.39999999999998</v>
      </c>
      <c r="AQ2979" s="45"/>
      <c r="AR2979" s="45" t="str">
        <f>IFERROR(VLOOKUP(AB2979,'Pedidos marco'!$A$1:$D$10000,4,0)," ")</f>
        <v xml:space="preserve"> </v>
      </c>
      <c r="AS2979" s="45">
        <f t="shared" si="322"/>
        <v>18</v>
      </c>
      <c r="AT2979" s="45" t="str">
        <f t="shared" si="323"/>
        <v>18</v>
      </c>
      <c r="AU2979" s="47">
        <v>32</v>
      </c>
      <c r="AV2979" s="19" t="str">
        <f t="shared" si="324"/>
        <v>04 April</v>
      </c>
      <c r="AW2979" s="19">
        <f t="shared" si="325"/>
        <v>0.41</v>
      </c>
      <c r="AX2979" s="19">
        <f t="shared" si="326"/>
        <v>8.1999999999999993</v>
      </c>
      <c r="AY2979" s="19" t="e">
        <f>VLOOKUP(AG2979,Cías!$A$1:$E$10000,5,0)</f>
        <v>#N/A</v>
      </c>
      <c r="AZ2979" s="19" t="str">
        <f t="shared" si="327"/>
        <v>1021996</v>
      </c>
      <c r="BA2979" s="19" t="str">
        <f t="shared" si="328"/>
        <v>FRANCO VEGA SANDRO MARCELO</v>
      </c>
      <c r="BB2979" s="19" t="e">
        <f>VLOOKUP(AG2979,Cías!$A$1:$E$10000,3,0)</f>
        <v>#N/A</v>
      </c>
      <c r="BC2979" s="19"/>
      <c r="BD2979" s="19"/>
      <c r="BE2979" s="19"/>
      <c r="BF2979" s="19"/>
      <c r="BG2979" s="19"/>
      <c r="BH2979" s="19"/>
      <c r="BI2979" s="19"/>
      <c r="BJ2979" s="19"/>
    </row>
    <row r="2980" spans="1:62" ht="15" x14ac:dyDescent="0.2">
      <c r="A2980" s="19" t="s">
        <v>23703</v>
      </c>
      <c r="B2980" s="19" t="s">
        <v>1479</v>
      </c>
      <c r="C2980" s="43">
        <v>44669</v>
      </c>
      <c r="D2980" s="44">
        <v>0.86944444444444002</v>
      </c>
      <c r="E2980" s="19" t="s">
        <v>23704</v>
      </c>
      <c r="F2980" s="19" t="s">
        <v>23705</v>
      </c>
      <c r="G2980" s="19" t="s">
        <v>23706</v>
      </c>
      <c r="H2980" s="45">
        <v>3226.61</v>
      </c>
      <c r="I2980" s="45">
        <v>3617.69</v>
      </c>
      <c r="J2980" s="19" t="s">
        <v>1560</v>
      </c>
      <c r="K2980" s="19" t="s">
        <v>23707</v>
      </c>
      <c r="L2980" s="19" t="s">
        <v>23708</v>
      </c>
      <c r="M2980" s="19" t="s">
        <v>23709</v>
      </c>
      <c r="N2980" s="19" t="s">
        <v>23703</v>
      </c>
      <c r="O2980" s="19" t="s">
        <v>367</v>
      </c>
      <c r="P2980" s="19" t="s">
        <v>368</v>
      </c>
      <c r="Q2980" s="46">
        <v>480</v>
      </c>
      <c r="R2980" s="19" t="s">
        <v>1544</v>
      </c>
      <c r="S2980" s="19" t="s">
        <v>4605</v>
      </c>
      <c r="T2980" s="19" t="s">
        <v>4606</v>
      </c>
      <c r="U2980" s="19" t="s">
        <v>4607</v>
      </c>
      <c r="V2980" s="19" t="s">
        <v>4608</v>
      </c>
      <c r="W2980" s="19" t="s">
        <v>1567</v>
      </c>
      <c r="X2980" s="19" t="s">
        <v>4609</v>
      </c>
      <c r="Y2980" s="19" t="s">
        <v>4610</v>
      </c>
      <c r="Z2980" s="19" t="s">
        <v>4611</v>
      </c>
      <c r="AA2980" s="46">
        <v>147</v>
      </c>
      <c r="AB2980" s="19" t="s">
        <v>580</v>
      </c>
      <c r="AC2980" s="19" t="s">
        <v>317</v>
      </c>
      <c r="AD2980" s="19" t="s">
        <v>3023</v>
      </c>
      <c r="AE2980" s="19" t="s">
        <v>3024</v>
      </c>
      <c r="AF2980" s="19" t="s">
        <v>1719</v>
      </c>
      <c r="AG2980" s="19" t="s">
        <v>3025</v>
      </c>
      <c r="AH2980" s="19" t="s">
        <v>1594</v>
      </c>
      <c r="AI2980" s="19" t="s">
        <v>1595</v>
      </c>
      <c r="AJ2980" s="45">
        <v>0.05</v>
      </c>
      <c r="AK2980" s="45">
        <v>24</v>
      </c>
      <c r="AL2980" s="19" t="s">
        <v>1501</v>
      </c>
      <c r="AM2980" s="46">
        <v>37420</v>
      </c>
      <c r="AN2980" s="46">
        <v>24010</v>
      </c>
      <c r="AO2980" s="46">
        <v>13410</v>
      </c>
      <c r="AP2980" s="45">
        <v>264</v>
      </c>
      <c r="AQ2980" s="45"/>
      <c r="AR2980" s="45" t="str">
        <f>IFERROR(VLOOKUP(AB2980,'Pedidos marco'!$A$1:$D$10000,4,0)," ")</f>
        <v xml:space="preserve"> </v>
      </c>
      <c r="AS2980" s="45">
        <f t="shared" si="322"/>
        <v>18</v>
      </c>
      <c r="AT2980" s="45" t="str">
        <f t="shared" si="323"/>
        <v>18</v>
      </c>
      <c r="AU2980" s="47">
        <v>24</v>
      </c>
      <c r="AV2980" s="19" t="str">
        <f t="shared" si="324"/>
        <v>04 April</v>
      </c>
      <c r="AW2980" s="19">
        <f t="shared" si="325"/>
        <v>0.55000000000000004</v>
      </c>
      <c r="AX2980" s="19">
        <f t="shared" si="326"/>
        <v>11</v>
      </c>
      <c r="AY2980" s="19" t="e">
        <f>VLOOKUP(AG2980,Cías!$A$1:$E$10000,5,0)</f>
        <v>#N/A</v>
      </c>
      <c r="AZ2980" s="19" t="str">
        <f t="shared" si="327"/>
        <v>1014036</v>
      </c>
      <c r="BA2980" s="19" t="str">
        <f t="shared" si="328"/>
        <v>TULCANAZA VASQUEZ EDISON MARCELO</v>
      </c>
      <c r="BB2980" s="19" t="e">
        <f>VLOOKUP(AG2980,Cías!$A$1:$E$10000,3,0)</f>
        <v>#N/A</v>
      </c>
      <c r="BC2980" s="19"/>
      <c r="BD2980" s="19"/>
      <c r="BE2980" s="19"/>
      <c r="BF2980" s="19"/>
      <c r="BG2980" s="19"/>
      <c r="BH2980" s="19"/>
      <c r="BI2980" s="19"/>
      <c r="BJ2980" s="19"/>
    </row>
    <row r="2981" spans="1:62" ht="15" x14ac:dyDescent="0.2">
      <c r="A2981" s="19" t="s">
        <v>23710</v>
      </c>
      <c r="B2981" s="19" t="s">
        <v>1479</v>
      </c>
      <c r="C2981" s="43">
        <v>44669</v>
      </c>
      <c r="D2981" s="44">
        <v>0.87430555555556</v>
      </c>
      <c r="E2981" s="19" t="s">
        <v>23711</v>
      </c>
      <c r="F2981" s="19" t="s">
        <v>23712</v>
      </c>
      <c r="G2981" s="19" t="s">
        <v>23713</v>
      </c>
      <c r="H2981" s="45">
        <v>4271.16</v>
      </c>
      <c r="I2981" s="45">
        <v>4788.8500000000004</v>
      </c>
      <c r="J2981" s="19" t="s">
        <v>1560</v>
      </c>
      <c r="K2981" s="19" t="s">
        <v>23714</v>
      </c>
      <c r="L2981" s="19" t="s">
        <v>23715</v>
      </c>
      <c r="M2981" s="19" t="s">
        <v>23716</v>
      </c>
      <c r="N2981" s="19" t="s">
        <v>23710</v>
      </c>
      <c r="O2981" s="19" t="s">
        <v>367</v>
      </c>
      <c r="P2981" s="19" t="s">
        <v>368</v>
      </c>
      <c r="Q2981" s="46">
        <v>660</v>
      </c>
      <c r="R2981" s="19" t="s">
        <v>1544</v>
      </c>
      <c r="S2981" s="19" t="s">
        <v>2235</v>
      </c>
      <c r="T2981" s="19" t="s">
        <v>230</v>
      </c>
      <c r="U2981" s="19" t="s">
        <v>2236</v>
      </c>
      <c r="V2981" s="19" t="s">
        <v>2237</v>
      </c>
      <c r="W2981" s="19" t="s">
        <v>2238</v>
      </c>
      <c r="X2981" s="19" t="s">
        <v>2239</v>
      </c>
      <c r="Y2981" s="19" t="s">
        <v>2240</v>
      </c>
      <c r="Z2981" s="19" t="s">
        <v>2241</v>
      </c>
      <c r="AA2981" s="46">
        <v>259</v>
      </c>
      <c r="AB2981" s="19" t="s">
        <v>539</v>
      </c>
      <c r="AC2981" s="19" t="s">
        <v>230</v>
      </c>
      <c r="AD2981" s="19" t="s">
        <v>2242</v>
      </c>
      <c r="AE2981" s="19" t="s">
        <v>1481</v>
      </c>
      <c r="AF2981" s="19" t="s">
        <v>1592</v>
      </c>
      <c r="AG2981" s="19" t="s">
        <v>2243</v>
      </c>
      <c r="AH2981" s="19" t="s">
        <v>1499</v>
      </c>
      <c r="AI2981" s="19" t="s">
        <v>1500</v>
      </c>
      <c r="AJ2981" s="45">
        <v>0</v>
      </c>
      <c r="AK2981" s="45">
        <v>0</v>
      </c>
      <c r="AL2981" s="19" t="s">
        <v>1501</v>
      </c>
      <c r="AM2981" s="46">
        <v>49960</v>
      </c>
      <c r="AN2981" s="46">
        <v>33070</v>
      </c>
      <c r="AO2981" s="46">
        <v>16890</v>
      </c>
      <c r="AP2981" s="45">
        <v>620.4</v>
      </c>
      <c r="AQ2981" s="45"/>
      <c r="AR2981" s="45" t="str">
        <f>IFERROR(VLOOKUP(AB2981,'Pedidos marco'!$A$1:$D$10000,4,0)," ")</f>
        <v xml:space="preserve"> </v>
      </c>
      <c r="AS2981" s="45">
        <f t="shared" si="322"/>
        <v>18</v>
      </c>
      <c r="AT2981" s="45" t="str">
        <f t="shared" si="323"/>
        <v>18</v>
      </c>
      <c r="AU2981" s="47">
        <v>33</v>
      </c>
      <c r="AV2981" s="19" t="str">
        <f t="shared" si="324"/>
        <v>04 April</v>
      </c>
      <c r="AW2981" s="19">
        <f t="shared" si="325"/>
        <v>0.94</v>
      </c>
      <c r="AX2981" s="19">
        <f t="shared" si="326"/>
        <v>18.8</v>
      </c>
      <c r="AY2981" s="19" t="e">
        <f>VLOOKUP(AG2981,Cías!$A$1:$E$10000,5,0)</f>
        <v>#N/A</v>
      </c>
      <c r="AZ2981" s="19" t="str">
        <f t="shared" si="327"/>
        <v>1017790</v>
      </c>
      <c r="BA2981" s="19" t="str">
        <f t="shared" si="328"/>
        <v>PANIMBOZA CHAMBA NANCY PAULINA</v>
      </c>
      <c r="BB2981" s="19" t="e">
        <f>VLOOKUP(AG2981,Cías!$A$1:$E$10000,3,0)</f>
        <v>#N/A</v>
      </c>
      <c r="BC2981" s="19"/>
      <c r="BD2981" s="19"/>
      <c r="BE2981" s="19"/>
      <c r="BF2981" s="19"/>
      <c r="BG2981" s="19"/>
      <c r="BH2981" s="19"/>
      <c r="BI2981" s="19"/>
      <c r="BJ2981" s="19"/>
    </row>
    <row r="2982" spans="1:62" ht="15" x14ac:dyDescent="0.2">
      <c r="A2982" s="19" t="s">
        <v>23717</v>
      </c>
      <c r="B2982" s="19" t="s">
        <v>1479</v>
      </c>
      <c r="C2982" s="43">
        <v>44669</v>
      </c>
      <c r="D2982" s="44">
        <v>0.87847222222221999</v>
      </c>
      <c r="E2982" s="19" t="s">
        <v>23718</v>
      </c>
      <c r="F2982" s="19" t="s">
        <v>23719</v>
      </c>
      <c r="G2982" s="19" t="s">
        <v>23720</v>
      </c>
      <c r="H2982" s="45">
        <v>2287.17</v>
      </c>
      <c r="I2982" s="45">
        <v>2564.39</v>
      </c>
      <c r="J2982" s="19" t="s">
        <v>1560</v>
      </c>
      <c r="K2982" s="19" t="s">
        <v>23721</v>
      </c>
      <c r="L2982" s="19" t="s">
        <v>23722</v>
      </c>
      <c r="M2982" s="19" t="s">
        <v>23723</v>
      </c>
      <c r="N2982" s="19" t="s">
        <v>23717</v>
      </c>
      <c r="O2982" s="19" t="s">
        <v>367</v>
      </c>
      <c r="P2982" s="19" t="s">
        <v>368</v>
      </c>
      <c r="Q2982" s="46">
        <v>360</v>
      </c>
      <c r="R2982" s="19" t="s">
        <v>1544</v>
      </c>
      <c r="S2982" s="19" t="s">
        <v>1754</v>
      </c>
      <c r="T2982" s="19" t="s">
        <v>104</v>
      </c>
      <c r="U2982" s="19" t="s">
        <v>1755</v>
      </c>
      <c r="V2982" s="19" t="s">
        <v>1756</v>
      </c>
      <c r="W2982" s="19" t="s">
        <v>1757</v>
      </c>
      <c r="X2982" s="19" t="s">
        <v>1758</v>
      </c>
      <c r="Y2982" s="19" t="s">
        <v>1759</v>
      </c>
      <c r="Z2982" s="19" t="s">
        <v>1760</v>
      </c>
      <c r="AA2982" s="46">
        <v>218</v>
      </c>
      <c r="AB2982" s="19" t="s">
        <v>479</v>
      </c>
      <c r="AC2982" s="19" t="s">
        <v>108</v>
      </c>
      <c r="AD2982" s="19" t="s">
        <v>1948</v>
      </c>
      <c r="AE2982" s="19" t="s">
        <v>1949</v>
      </c>
      <c r="AF2982" s="19" t="s">
        <v>1554</v>
      </c>
      <c r="AG2982" s="19" t="s">
        <v>1950</v>
      </c>
      <c r="AH2982" s="19" t="s">
        <v>1499</v>
      </c>
      <c r="AI2982" s="19" t="s">
        <v>1500</v>
      </c>
      <c r="AJ2982" s="45">
        <v>0</v>
      </c>
      <c r="AK2982" s="45">
        <v>0</v>
      </c>
      <c r="AL2982" s="19" t="s">
        <v>1501</v>
      </c>
      <c r="AM2982" s="46">
        <v>27060</v>
      </c>
      <c r="AN2982" s="46">
        <v>18000</v>
      </c>
      <c r="AO2982" s="46">
        <v>9060</v>
      </c>
      <c r="AP2982" s="45">
        <v>273.60000000000002</v>
      </c>
      <c r="AQ2982" s="45"/>
      <c r="AR2982" s="45" t="str">
        <f>IFERROR(VLOOKUP(AB2982,'Pedidos marco'!$A$1:$D$10000,4,0)," ")</f>
        <v xml:space="preserve"> </v>
      </c>
      <c r="AS2982" s="45">
        <f t="shared" si="322"/>
        <v>18</v>
      </c>
      <c r="AT2982" s="45" t="str">
        <f t="shared" si="323"/>
        <v>18</v>
      </c>
      <c r="AU2982" s="47">
        <v>18</v>
      </c>
      <c r="AV2982" s="19" t="str">
        <f t="shared" si="324"/>
        <v>04 April</v>
      </c>
      <c r="AW2982" s="19">
        <f t="shared" si="325"/>
        <v>0.76</v>
      </c>
      <c r="AX2982" s="19">
        <f t="shared" si="326"/>
        <v>15.200000000000001</v>
      </c>
      <c r="AY2982" s="19" t="e">
        <f>VLOOKUP(AG2982,Cías!$A$1:$E$10000,5,0)</f>
        <v>#N/A</v>
      </c>
      <c r="AZ2982" s="19" t="str">
        <f t="shared" si="327"/>
        <v>1022019</v>
      </c>
      <c r="BA2982" s="19" t="str">
        <f t="shared" si="328"/>
        <v>ENRIQUEZ LARA ORLANDO DANILO</v>
      </c>
      <c r="BB2982" s="19" t="e">
        <f>VLOOKUP(AG2982,Cías!$A$1:$E$10000,3,0)</f>
        <v>#N/A</v>
      </c>
      <c r="BC2982" s="19"/>
      <c r="BD2982" s="19"/>
      <c r="BE2982" s="19"/>
      <c r="BF2982" s="19"/>
      <c r="BG2982" s="19"/>
      <c r="BH2982" s="19"/>
      <c r="BI2982" s="19"/>
      <c r="BJ2982" s="19"/>
    </row>
    <row r="2983" spans="1:62" ht="15" x14ac:dyDescent="0.2">
      <c r="A2983" s="19" t="s">
        <v>23724</v>
      </c>
      <c r="B2983" s="19" t="s">
        <v>1479</v>
      </c>
      <c r="C2983" s="43">
        <v>44669</v>
      </c>
      <c r="D2983" s="44">
        <v>0.88194444444443998</v>
      </c>
      <c r="E2983" s="19" t="s">
        <v>23725</v>
      </c>
      <c r="F2983" s="19" t="s">
        <v>1481</v>
      </c>
      <c r="G2983" s="19" t="s">
        <v>1481</v>
      </c>
      <c r="H2983" s="45">
        <v>0</v>
      </c>
      <c r="I2983" s="45">
        <v>0</v>
      </c>
      <c r="J2983" s="19" t="s">
        <v>1482</v>
      </c>
      <c r="K2983" s="19" t="s">
        <v>23726</v>
      </c>
      <c r="L2983" s="19" t="s">
        <v>23727</v>
      </c>
      <c r="M2983" s="19" t="s">
        <v>23728</v>
      </c>
      <c r="N2983" s="19" t="s">
        <v>23724</v>
      </c>
      <c r="O2983" s="19" t="s">
        <v>371</v>
      </c>
      <c r="P2983" s="19" t="s">
        <v>372</v>
      </c>
      <c r="Q2983" s="46">
        <v>80</v>
      </c>
      <c r="R2983" s="19" t="s">
        <v>1544</v>
      </c>
      <c r="S2983" s="19" t="s">
        <v>2156</v>
      </c>
      <c r="T2983" s="19" t="s">
        <v>419</v>
      </c>
      <c r="U2983" s="19" t="s">
        <v>2157</v>
      </c>
      <c r="V2983" s="19" t="s">
        <v>2091</v>
      </c>
      <c r="W2983" s="19" t="s">
        <v>415</v>
      </c>
      <c r="X2983" s="19" t="s">
        <v>2158</v>
      </c>
      <c r="Y2983" s="19" t="s">
        <v>417</v>
      </c>
      <c r="Z2983" s="19" t="s">
        <v>2159</v>
      </c>
      <c r="AA2983" s="46">
        <v>110</v>
      </c>
      <c r="AB2983" s="19" t="s">
        <v>546</v>
      </c>
      <c r="AC2983" s="19" t="s">
        <v>244</v>
      </c>
      <c r="AD2983" s="19" t="s">
        <v>2160</v>
      </c>
      <c r="AE2983" s="19" t="s">
        <v>2161</v>
      </c>
      <c r="AF2983" s="19" t="s">
        <v>1592</v>
      </c>
      <c r="AG2983" s="19" t="s">
        <v>2162</v>
      </c>
      <c r="AH2983" s="19" t="s">
        <v>1502</v>
      </c>
      <c r="AI2983" s="19" t="s">
        <v>2099</v>
      </c>
      <c r="AJ2983" s="45">
        <v>0</v>
      </c>
      <c r="AK2983" s="45">
        <v>0</v>
      </c>
      <c r="AL2983" s="19" t="s">
        <v>1501</v>
      </c>
      <c r="AM2983" s="46">
        <v>10295.833000000001</v>
      </c>
      <c r="AN2983" s="46">
        <v>4002.5</v>
      </c>
      <c r="AO2983" s="46">
        <v>6293.3329999999996</v>
      </c>
      <c r="AP2983" s="45">
        <v>36.799999999999997</v>
      </c>
      <c r="AQ2983" s="45"/>
      <c r="AR2983" s="45" t="str">
        <f>IFERROR(VLOOKUP(AB2983,'Pedidos marco'!$A$1:$D$10000,4,0)," ")</f>
        <v xml:space="preserve"> </v>
      </c>
      <c r="AS2983" s="45">
        <f t="shared" si="322"/>
        <v>18</v>
      </c>
      <c r="AT2983" s="45" t="str">
        <f t="shared" si="323"/>
        <v>18</v>
      </c>
      <c r="AU2983" s="47">
        <v>4</v>
      </c>
      <c r="AV2983" s="19" t="str">
        <f t="shared" si="324"/>
        <v>04 April</v>
      </c>
      <c r="AW2983" s="19">
        <f t="shared" si="325"/>
        <v>0.45999999999999996</v>
      </c>
      <c r="AX2983" s="19">
        <f t="shared" si="326"/>
        <v>9.1999999999999993</v>
      </c>
      <c r="AY2983" s="19" t="e">
        <f>VLOOKUP(AG2983,Cías!$A$1:$E$10000,5,0)</f>
        <v>#N/A</v>
      </c>
      <c r="AZ2983" s="19" t="str">
        <f t="shared" si="327"/>
        <v>1013568</v>
      </c>
      <c r="BA2983" s="19" t="str">
        <f t="shared" si="328"/>
        <v>PINTO TORRES AGUSTO GEOVANY</v>
      </c>
      <c r="BB2983" s="19" t="e">
        <f>VLOOKUP(AG2983,Cías!$A$1:$E$10000,3,0)</f>
        <v>#N/A</v>
      </c>
      <c r="BC2983" s="19"/>
      <c r="BD2983" s="19"/>
      <c r="BE2983" s="19"/>
      <c r="BF2983" s="19"/>
      <c r="BG2983" s="19"/>
      <c r="BH2983" s="19"/>
      <c r="BI2983" s="19"/>
      <c r="BJ2983" s="19"/>
    </row>
    <row r="2984" spans="1:62" ht="15" x14ac:dyDescent="0.2">
      <c r="A2984" s="19" t="s">
        <v>23724</v>
      </c>
      <c r="B2984" s="19" t="s">
        <v>1479</v>
      </c>
      <c r="C2984" s="43">
        <v>44669</v>
      </c>
      <c r="D2984" s="44">
        <v>0.88194444444443998</v>
      </c>
      <c r="E2984" s="19" t="s">
        <v>23729</v>
      </c>
      <c r="F2984" s="19" t="s">
        <v>1481</v>
      </c>
      <c r="G2984" s="19" t="s">
        <v>1481</v>
      </c>
      <c r="H2984" s="45">
        <v>0</v>
      </c>
      <c r="I2984" s="45">
        <v>0</v>
      </c>
      <c r="J2984" s="19" t="s">
        <v>1482</v>
      </c>
      <c r="K2984" s="19" t="s">
        <v>23726</v>
      </c>
      <c r="L2984" s="19" t="s">
        <v>23730</v>
      </c>
      <c r="M2984" s="19" t="s">
        <v>23731</v>
      </c>
      <c r="N2984" s="19" t="s">
        <v>23724</v>
      </c>
      <c r="O2984" s="19" t="s">
        <v>369</v>
      </c>
      <c r="P2984" s="19" t="s">
        <v>370</v>
      </c>
      <c r="Q2984" s="46">
        <v>160</v>
      </c>
      <c r="R2984" s="19" t="s">
        <v>1544</v>
      </c>
      <c r="S2984" s="19" t="s">
        <v>2156</v>
      </c>
      <c r="T2984" s="19" t="s">
        <v>419</v>
      </c>
      <c r="U2984" s="19" t="s">
        <v>2157</v>
      </c>
      <c r="V2984" s="19" t="s">
        <v>2091</v>
      </c>
      <c r="W2984" s="19" t="s">
        <v>415</v>
      </c>
      <c r="X2984" s="19" t="s">
        <v>2158</v>
      </c>
      <c r="Y2984" s="19" t="s">
        <v>417</v>
      </c>
      <c r="Z2984" s="19" t="s">
        <v>2159</v>
      </c>
      <c r="AA2984" s="46">
        <v>110</v>
      </c>
      <c r="AB2984" s="19" t="s">
        <v>546</v>
      </c>
      <c r="AC2984" s="19" t="s">
        <v>244</v>
      </c>
      <c r="AD2984" s="19" t="s">
        <v>2160</v>
      </c>
      <c r="AE2984" s="19" t="s">
        <v>2161</v>
      </c>
      <c r="AF2984" s="19" t="s">
        <v>1592</v>
      </c>
      <c r="AG2984" s="19" t="s">
        <v>2162</v>
      </c>
      <c r="AH2984" s="19" t="s">
        <v>1502</v>
      </c>
      <c r="AI2984" s="19" t="s">
        <v>2099</v>
      </c>
      <c r="AJ2984" s="45">
        <v>0</v>
      </c>
      <c r="AK2984" s="45">
        <v>0</v>
      </c>
      <c r="AL2984" s="19" t="s">
        <v>1501</v>
      </c>
      <c r="AM2984" s="46">
        <v>14298.333000000001</v>
      </c>
      <c r="AN2984" s="46">
        <v>8005</v>
      </c>
      <c r="AO2984" s="46">
        <v>6293.3329999999996</v>
      </c>
      <c r="AP2984" s="45">
        <v>73.599999999999994</v>
      </c>
      <c r="AQ2984" s="45"/>
      <c r="AR2984" s="45" t="str">
        <f>IFERROR(VLOOKUP(AB2984,'Pedidos marco'!$A$1:$D$10000,4,0)," ")</f>
        <v xml:space="preserve"> </v>
      </c>
      <c r="AS2984" s="45">
        <f t="shared" si="322"/>
        <v>18</v>
      </c>
      <c r="AT2984" s="45" t="str">
        <f t="shared" si="323"/>
        <v>18</v>
      </c>
      <c r="AU2984" s="47">
        <v>8</v>
      </c>
      <c r="AV2984" s="19" t="str">
        <f t="shared" si="324"/>
        <v>04 April</v>
      </c>
      <c r="AW2984" s="19">
        <f t="shared" si="325"/>
        <v>0.45999999999999996</v>
      </c>
      <c r="AX2984" s="19">
        <f t="shared" si="326"/>
        <v>9.1999999999999993</v>
      </c>
      <c r="AY2984" s="19" t="e">
        <f>VLOOKUP(AG2984,Cías!$A$1:$E$10000,5,0)</f>
        <v>#N/A</v>
      </c>
      <c r="AZ2984" s="19" t="str">
        <f t="shared" si="327"/>
        <v>1013568</v>
      </c>
      <c r="BA2984" s="19" t="str">
        <f t="shared" si="328"/>
        <v>PINTO TORRES AGUSTO GEOVANY</v>
      </c>
      <c r="BB2984" s="19" t="e">
        <f>VLOOKUP(AG2984,Cías!$A$1:$E$10000,3,0)</f>
        <v>#N/A</v>
      </c>
      <c r="BC2984" s="19"/>
      <c r="BD2984" s="19"/>
      <c r="BE2984" s="19"/>
      <c r="BF2984" s="19"/>
      <c r="BG2984" s="19"/>
      <c r="BH2984" s="19"/>
      <c r="BI2984" s="19"/>
      <c r="BJ2984" s="19"/>
    </row>
    <row r="2985" spans="1:62" ht="15" x14ac:dyDescent="0.2">
      <c r="A2985" s="19" t="s">
        <v>23724</v>
      </c>
      <c r="B2985" s="19" t="s">
        <v>1479</v>
      </c>
      <c r="C2985" s="43">
        <v>44669</v>
      </c>
      <c r="D2985" s="44">
        <v>0.88194444444443998</v>
      </c>
      <c r="E2985" s="19" t="s">
        <v>23732</v>
      </c>
      <c r="F2985" s="19" t="s">
        <v>1481</v>
      </c>
      <c r="G2985" s="19" t="s">
        <v>1481</v>
      </c>
      <c r="H2985" s="45">
        <v>0</v>
      </c>
      <c r="I2985" s="45">
        <v>0</v>
      </c>
      <c r="J2985" s="19" t="s">
        <v>1482</v>
      </c>
      <c r="K2985" s="19" t="s">
        <v>23726</v>
      </c>
      <c r="L2985" s="19" t="s">
        <v>23733</v>
      </c>
      <c r="M2985" s="19" t="s">
        <v>23734</v>
      </c>
      <c r="N2985" s="19" t="s">
        <v>23724</v>
      </c>
      <c r="O2985" s="19" t="s">
        <v>367</v>
      </c>
      <c r="P2985" s="19" t="s">
        <v>368</v>
      </c>
      <c r="Q2985" s="46">
        <v>400</v>
      </c>
      <c r="R2985" s="19" t="s">
        <v>1544</v>
      </c>
      <c r="S2985" s="19" t="s">
        <v>2156</v>
      </c>
      <c r="T2985" s="19" t="s">
        <v>419</v>
      </c>
      <c r="U2985" s="19" t="s">
        <v>2157</v>
      </c>
      <c r="V2985" s="19" t="s">
        <v>2091</v>
      </c>
      <c r="W2985" s="19" t="s">
        <v>415</v>
      </c>
      <c r="X2985" s="19" t="s">
        <v>2158</v>
      </c>
      <c r="Y2985" s="19" t="s">
        <v>417</v>
      </c>
      <c r="Z2985" s="19" t="s">
        <v>2159</v>
      </c>
      <c r="AA2985" s="46">
        <v>110</v>
      </c>
      <c r="AB2985" s="19" t="s">
        <v>546</v>
      </c>
      <c r="AC2985" s="19" t="s">
        <v>244</v>
      </c>
      <c r="AD2985" s="19" t="s">
        <v>2160</v>
      </c>
      <c r="AE2985" s="19" t="s">
        <v>2161</v>
      </c>
      <c r="AF2985" s="19" t="s">
        <v>1592</v>
      </c>
      <c r="AG2985" s="19" t="s">
        <v>2162</v>
      </c>
      <c r="AH2985" s="19" t="s">
        <v>1502</v>
      </c>
      <c r="AI2985" s="19" t="s">
        <v>2099</v>
      </c>
      <c r="AJ2985" s="45">
        <v>0</v>
      </c>
      <c r="AK2985" s="45">
        <v>0</v>
      </c>
      <c r="AL2985" s="19" t="s">
        <v>1501</v>
      </c>
      <c r="AM2985" s="46">
        <v>26305.832999999999</v>
      </c>
      <c r="AN2985" s="46">
        <v>20012.5</v>
      </c>
      <c r="AO2985" s="46">
        <v>6293.3329999999996</v>
      </c>
      <c r="AP2985" s="45">
        <v>184</v>
      </c>
      <c r="AQ2985" s="45"/>
      <c r="AR2985" s="45" t="str">
        <f>IFERROR(VLOOKUP(AB2985,'Pedidos marco'!$A$1:$D$10000,4,0)," ")</f>
        <v xml:space="preserve"> </v>
      </c>
      <c r="AS2985" s="45">
        <f t="shared" si="322"/>
        <v>18</v>
      </c>
      <c r="AT2985" s="45" t="str">
        <f t="shared" si="323"/>
        <v>18</v>
      </c>
      <c r="AU2985" s="47">
        <v>20</v>
      </c>
      <c r="AV2985" s="19" t="str">
        <f t="shared" si="324"/>
        <v>04 April</v>
      </c>
      <c r="AW2985" s="19">
        <f t="shared" si="325"/>
        <v>0.46</v>
      </c>
      <c r="AX2985" s="19">
        <f t="shared" si="326"/>
        <v>9.1999999999999993</v>
      </c>
      <c r="AY2985" s="19" t="e">
        <f>VLOOKUP(AG2985,Cías!$A$1:$E$10000,5,0)</f>
        <v>#N/A</v>
      </c>
      <c r="AZ2985" s="19" t="str">
        <f t="shared" si="327"/>
        <v>1013568</v>
      </c>
      <c r="BA2985" s="19" t="str">
        <f t="shared" si="328"/>
        <v>PINTO TORRES AGUSTO GEOVANY</v>
      </c>
      <c r="BB2985" s="19" t="e">
        <f>VLOOKUP(AG2985,Cías!$A$1:$E$10000,3,0)</f>
        <v>#N/A</v>
      </c>
      <c r="BC2985" s="19"/>
      <c r="BD2985" s="19"/>
      <c r="BE2985" s="19"/>
      <c r="BF2985" s="19"/>
      <c r="BG2985" s="19"/>
      <c r="BH2985" s="19"/>
      <c r="BI2985" s="19"/>
      <c r="BJ2985" s="19"/>
    </row>
    <row r="2986" spans="1:62" ht="15" x14ac:dyDescent="0.2">
      <c r="A2986" s="19" t="s">
        <v>23735</v>
      </c>
      <c r="B2986" s="19" t="s">
        <v>1479</v>
      </c>
      <c r="C2986" s="43">
        <v>44669</v>
      </c>
      <c r="D2986" s="44">
        <v>0.89027777777778005</v>
      </c>
      <c r="E2986" s="19" t="s">
        <v>23736</v>
      </c>
      <c r="F2986" s="19" t="s">
        <v>23737</v>
      </c>
      <c r="G2986" s="19" t="s">
        <v>23738</v>
      </c>
      <c r="H2986" s="45">
        <v>3720</v>
      </c>
      <c r="I2986" s="45">
        <v>4170.8900000000003</v>
      </c>
      <c r="J2986" s="19" t="s">
        <v>1560</v>
      </c>
      <c r="K2986" s="19" t="s">
        <v>23435</v>
      </c>
      <c r="L2986" s="19" t="s">
        <v>23739</v>
      </c>
      <c r="M2986" s="19" t="s">
        <v>23740</v>
      </c>
      <c r="N2986" s="19" t="s">
        <v>23735</v>
      </c>
      <c r="O2986" s="19" t="s">
        <v>1486</v>
      </c>
      <c r="P2986" s="19" t="s">
        <v>1487</v>
      </c>
      <c r="Q2986" s="46">
        <v>31</v>
      </c>
      <c r="R2986" s="19" t="s">
        <v>1488</v>
      </c>
      <c r="S2986" s="19" t="s">
        <v>8781</v>
      </c>
      <c r="T2986" s="19" t="s">
        <v>8782</v>
      </c>
      <c r="U2986" s="19" t="s">
        <v>8783</v>
      </c>
      <c r="V2986" s="19" t="s">
        <v>8784</v>
      </c>
      <c r="W2986" s="19" t="s">
        <v>415</v>
      </c>
      <c r="X2986" s="19" t="s">
        <v>8785</v>
      </c>
      <c r="Y2986" s="19" t="s">
        <v>8786</v>
      </c>
      <c r="Z2986" s="19" t="s">
        <v>8787</v>
      </c>
      <c r="AA2986" s="46">
        <v>127</v>
      </c>
      <c r="AB2986" s="19" t="s">
        <v>473</v>
      </c>
      <c r="AC2986" s="19" t="s">
        <v>96</v>
      </c>
      <c r="AD2986" s="19" t="s">
        <v>10657</v>
      </c>
      <c r="AE2986" s="19" t="s">
        <v>10658</v>
      </c>
      <c r="AF2986" s="19" t="s">
        <v>1497</v>
      </c>
      <c r="AG2986" s="19" t="s">
        <v>10659</v>
      </c>
      <c r="AH2986" s="19" t="s">
        <v>1499</v>
      </c>
      <c r="AI2986" s="19" t="s">
        <v>1500</v>
      </c>
      <c r="AJ2986" s="45">
        <v>0</v>
      </c>
      <c r="AK2986" s="45">
        <v>0</v>
      </c>
      <c r="AL2986" s="19" t="s">
        <v>1501</v>
      </c>
      <c r="AM2986" s="46">
        <v>49680</v>
      </c>
      <c r="AN2986" s="46">
        <v>31000</v>
      </c>
      <c r="AO2986" s="46">
        <v>18680</v>
      </c>
      <c r="AP2986" s="45">
        <v>348.44</v>
      </c>
      <c r="AQ2986" s="45"/>
      <c r="AR2986" s="45" t="str">
        <f>IFERROR(VLOOKUP(AB2986,'Pedidos marco'!$A$1:$D$10000,4,0)," ")</f>
        <v xml:space="preserve"> </v>
      </c>
      <c r="AS2986" s="45">
        <f t="shared" si="322"/>
        <v>18</v>
      </c>
      <c r="AT2986" s="45" t="str">
        <f t="shared" si="323"/>
        <v>18</v>
      </c>
      <c r="AU2986" s="47">
        <v>31</v>
      </c>
      <c r="AV2986" s="19" t="str">
        <f t="shared" si="324"/>
        <v>04 April</v>
      </c>
      <c r="AW2986" s="19">
        <f t="shared" si="325"/>
        <v>11.24</v>
      </c>
      <c r="AX2986" s="19">
        <f t="shared" si="326"/>
        <v>11.24</v>
      </c>
      <c r="AY2986" s="19" t="e">
        <f>VLOOKUP(AG2986,Cías!$A$1:$E$10000,5,0)</f>
        <v>#N/A</v>
      </c>
      <c r="AZ2986" s="19" t="str">
        <f t="shared" si="327"/>
        <v>1013227</v>
      </c>
      <c r="BA2986" s="19" t="str">
        <f t="shared" si="328"/>
        <v>COMPAÑIA DE TRANSPORTE PESADO</v>
      </c>
      <c r="BB2986" s="19" t="e">
        <f>VLOOKUP(AG2986,Cías!$A$1:$E$10000,3,0)</f>
        <v>#N/A</v>
      </c>
      <c r="BC2986" s="19"/>
      <c r="BD2986" s="19"/>
      <c r="BE2986" s="19"/>
      <c r="BF2986" s="19"/>
      <c r="BG2986" s="19"/>
      <c r="BH2986" s="19"/>
      <c r="BI2986" s="19"/>
      <c r="BJ2986" s="19"/>
    </row>
    <row r="2987" spans="1:62" ht="15" x14ac:dyDescent="0.2">
      <c r="A2987" s="19" t="s">
        <v>23741</v>
      </c>
      <c r="B2987" s="19" t="s">
        <v>1479</v>
      </c>
      <c r="C2987" s="43">
        <v>44669</v>
      </c>
      <c r="D2987" s="44">
        <v>0.89444444444444005</v>
      </c>
      <c r="E2987" s="19" t="s">
        <v>23742</v>
      </c>
      <c r="F2987" s="19" t="s">
        <v>1481</v>
      </c>
      <c r="G2987" s="19" t="s">
        <v>1481</v>
      </c>
      <c r="H2987" s="45">
        <v>0</v>
      </c>
      <c r="I2987" s="45">
        <v>0</v>
      </c>
      <c r="J2987" s="19" t="s">
        <v>1482</v>
      </c>
      <c r="K2987" s="19" t="s">
        <v>23743</v>
      </c>
      <c r="L2987" s="19" t="s">
        <v>23744</v>
      </c>
      <c r="M2987" s="19" t="s">
        <v>23745</v>
      </c>
      <c r="N2987" s="19" t="s">
        <v>23741</v>
      </c>
      <c r="O2987" s="19" t="s">
        <v>367</v>
      </c>
      <c r="P2987" s="19" t="s">
        <v>368</v>
      </c>
      <c r="Q2987" s="46">
        <v>640</v>
      </c>
      <c r="R2987" s="19" t="s">
        <v>1544</v>
      </c>
      <c r="S2987" s="19" t="s">
        <v>23746</v>
      </c>
      <c r="T2987" s="19" t="s">
        <v>23747</v>
      </c>
      <c r="U2987" s="19" t="s">
        <v>23748</v>
      </c>
      <c r="V2987" s="19" t="s">
        <v>2091</v>
      </c>
      <c r="W2987" s="19" t="s">
        <v>2092</v>
      </c>
      <c r="X2987" s="19" t="s">
        <v>2093</v>
      </c>
      <c r="Y2987" s="19" t="s">
        <v>2094</v>
      </c>
      <c r="Z2987" s="19" t="s">
        <v>2095</v>
      </c>
      <c r="AA2987" s="46">
        <v>130</v>
      </c>
      <c r="AB2987" s="19" t="s">
        <v>472</v>
      </c>
      <c r="AC2987" s="19" t="s">
        <v>94</v>
      </c>
      <c r="AD2987" s="19" t="s">
        <v>6566</v>
      </c>
      <c r="AE2987" s="19" t="s">
        <v>1481</v>
      </c>
      <c r="AF2987" s="19" t="s">
        <v>1592</v>
      </c>
      <c r="AG2987" s="19" t="s">
        <v>6567</v>
      </c>
      <c r="AH2987" s="19" t="s">
        <v>1502</v>
      </c>
      <c r="AI2987" s="19" t="s">
        <v>2099</v>
      </c>
      <c r="AJ2987" s="45">
        <v>0</v>
      </c>
      <c r="AK2987" s="45">
        <v>0</v>
      </c>
      <c r="AL2987" s="19" t="s">
        <v>1501</v>
      </c>
      <c r="AM2987" s="46">
        <v>51200</v>
      </c>
      <c r="AN2987" s="46">
        <v>32060</v>
      </c>
      <c r="AO2987" s="46">
        <v>19140</v>
      </c>
      <c r="AP2987" s="45">
        <v>345.6</v>
      </c>
      <c r="AQ2987" s="45"/>
      <c r="AR2987" s="45" t="str">
        <f>IFERROR(VLOOKUP(AB2987,'Pedidos marco'!$A$1:$D$10000,4,0)," ")</f>
        <v xml:space="preserve"> </v>
      </c>
      <c r="AS2987" s="45">
        <f t="shared" si="322"/>
        <v>18</v>
      </c>
      <c r="AT2987" s="45" t="str">
        <f t="shared" si="323"/>
        <v>18</v>
      </c>
      <c r="AU2987" s="47">
        <v>32</v>
      </c>
      <c r="AV2987" s="19" t="str">
        <f t="shared" si="324"/>
        <v>04 April</v>
      </c>
      <c r="AW2987" s="19">
        <f t="shared" si="325"/>
        <v>0.54</v>
      </c>
      <c r="AX2987" s="19">
        <f t="shared" si="326"/>
        <v>10.8</v>
      </c>
      <c r="AY2987" s="19" t="e">
        <f>VLOOKUP(AG2987,Cías!$A$1:$E$10000,5,0)</f>
        <v>#N/A</v>
      </c>
      <c r="AZ2987" s="19" t="str">
        <f t="shared" si="327"/>
        <v>1013241</v>
      </c>
      <c r="BA2987" s="19" t="str">
        <f t="shared" si="328"/>
        <v>COMPAÑÍA DE TRANSPORTE DE CARGA PES</v>
      </c>
      <c r="BB2987" s="19" t="e">
        <f>VLOOKUP(AG2987,Cías!$A$1:$E$10000,3,0)</f>
        <v>#N/A</v>
      </c>
      <c r="BC2987" s="19"/>
      <c r="BD2987" s="19"/>
      <c r="BE2987" s="19"/>
      <c r="BF2987" s="19"/>
      <c r="BG2987" s="19"/>
      <c r="BH2987" s="19"/>
      <c r="BI2987" s="19"/>
      <c r="BJ2987" s="19"/>
    </row>
    <row r="2988" spans="1:62" ht="15" x14ac:dyDescent="0.2">
      <c r="A2988" s="19" t="s">
        <v>23749</v>
      </c>
      <c r="B2988" s="19" t="s">
        <v>1479</v>
      </c>
      <c r="C2988" s="43">
        <v>44669</v>
      </c>
      <c r="D2988" s="44">
        <v>0.90277777777778001</v>
      </c>
      <c r="E2988" s="19" t="s">
        <v>23750</v>
      </c>
      <c r="F2988" s="19" t="s">
        <v>23751</v>
      </c>
      <c r="G2988" s="19" t="s">
        <v>23752</v>
      </c>
      <c r="H2988" s="45">
        <v>3292.8</v>
      </c>
      <c r="I2988" s="45">
        <v>3691.91</v>
      </c>
      <c r="J2988" s="19" t="s">
        <v>1560</v>
      </c>
      <c r="K2988" s="19" t="s">
        <v>23753</v>
      </c>
      <c r="L2988" s="19" t="s">
        <v>23754</v>
      </c>
      <c r="M2988" s="19" t="s">
        <v>23755</v>
      </c>
      <c r="N2988" s="19" t="s">
        <v>23749</v>
      </c>
      <c r="O2988" s="19" t="s">
        <v>367</v>
      </c>
      <c r="P2988" s="19" t="s">
        <v>368</v>
      </c>
      <c r="Q2988" s="46">
        <v>480</v>
      </c>
      <c r="R2988" s="19" t="s">
        <v>1544</v>
      </c>
      <c r="S2988" s="19" t="s">
        <v>23756</v>
      </c>
      <c r="T2988" s="19" t="s">
        <v>23757</v>
      </c>
      <c r="U2988" s="19" t="s">
        <v>23758</v>
      </c>
      <c r="V2988" s="19" t="s">
        <v>23759</v>
      </c>
      <c r="W2988" s="19" t="s">
        <v>2092</v>
      </c>
      <c r="X2988" s="19" t="s">
        <v>23760</v>
      </c>
      <c r="Y2988" s="19" t="s">
        <v>2094</v>
      </c>
      <c r="Z2988" s="19" t="s">
        <v>2095</v>
      </c>
      <c r="AA2988" s="46">
        <v>130</v>
      </c>
      <c r="AB2988" s="19" t="s">
        <v>572</v>
      </c>
      <c r="AC2988" s="19" t="s">
        <v>297</v>
      </c>
      <c r="AD2988" s="19" t="s">
        <v>6108</v>
      </c>
      <c r="AE2988" s="19" t="s">
        <v>6109</v>
      </c>
      <c r="AF2988" s="19" t="s">
        <v>1719</v>
      </c>
      <c r="AG2988" s="19" t="s">
        <v>6110</v>
      </c>
      <c r="AH2988" s="19" t="s">
        <v>1594</v>
      </c>
      <c r="AI2988" s="19" t="s">
        <v>1595</v>
      </c>
      <c r="AJ2988" s="45">
        <v>0.05</v>
      </c>
      <c r="AK2988" s="45">
        <v>24</v>
      </c>
      <c r="AL2988" s="19" t="s">
        <v>1501</v>
      </c>
      <c r="AM2988" s="46">
        <v>40370</v>
      </c>
      <c r="AN2988" s="46">
        <v>24080</v>
      </c>
      <c r="AO2988" s="46">
        <v>16290</v>
      </c>
      <c r="AP2988" s="45">
        <v>259.2</v>
      </c>
      <c r="AQ2988" s="45"/>
      <c r="AR2988" s="45" t="str">
        <f>IFERROR(VLOOKUP(AB2988,'Pedidos marco'!$A$1:$D$10000,4,0)," ")</f>
        <v xml:space="preserve"> </v>
      </c>
      <c r="AS2988" s="45">
        <f t="shared" si="322"/>
        <v>18</v>
      </c>
      <c r="AT2988" s="45" t="str">
        <f t="shared" si="323"/>
        <v>18</v>
      </c>
      <c r="AU2988" s="47">
        <v>24</v>
      </c>
      <c r="AV2988" s="19" t="str">
        <f t="shared" si="324"/>
        <v>04 April</v>
      </c>
      <c r="AW2988" s="19">
        <f t="shared" si="325"/>
        <v>0.53999999999999992</v>
      </c>
      <c r="AX2988" s="19">
        <f t="shared" si="326"/>
        <v>10.799999999999999</v>
      </c>
      <c r="AY2988" s="19" t="e">
        <f>VLOOKUP(AG2988,Cías!$A$1:$E$10000,5,0)</f>
        <v>#N/A</v>
      </c>
      <c r="AZ2988" s="19" t="str">
        <f t="shared" si="327"/>
        <v>1013279</v>
      </c>
      <c r="BA2988" s="19" t="str">
        <f t="shared" si="328"/>
        <v>TAPIA CAMPAÑA NESTOR HEMIRO</v>
      </c>
      <c r="BB2988" s="19" t="e">
        <f>VLOOKUP(AG2988,Cías!$A$1:$E$10000,3,0)</f>
        <v>#N/A</v>
      </c>
      <c r="BC2988" s="19"/>
      <c r="BD2988" s="19"/>
      <c r="BE2988" s="19"/>
      <c r="BF2988" s="19"/>
      <c r="BG2988" s="19"/>
      <c r="BH2988" s="19"/>
      <c r="BI2988" s="19"/>
      <c r="BJ2988" s="19"/>
    </row>
    <row r="2989" spans="1:62" ht="15" x14ac:dyDescent="0.2">
      <c r="A2989" s="19" t="s">
        <v>23761</v>
      </c>
      <c r="B2989" s="19" t="s">
        <v>1479</v>
      </c>
      <c r="C2989" s="43">
        <v>44669</v>
      </c>
      <c r="D2989" s="44">
        <v>0.90347222222222001</v>
      </c>
      <c r="E2989" s="19" t="s">
        <v>23762</v>
      </c>
      <c r="F2989" s="19" t="s">
        <v>1481</v>
      </c>
      <c r="G2989" s="19" t="s">
        <v>1481</v>
      </c>
      <c r="H2989" s="45">
        <v>0</v>
      </c>
      <c r="I2989" s="45">
        <v>0</v>
      </c>
      <c r="J2989" s="19" t="s">
        <v>1482</v>
      </c>
      <c r="K2989" s="19" t="s">
        <v>23763</v>
      </c>
      <c r="L2989" s="19" t="s">
        <v>23764</v>
      </c>
      <c r="M2989" s="19" t="s">
        <v>23765</v>
      </c>
      <c r="N2989" s="19" t="s">
        <v>23761</v>
      </c>
      <c r="O2989" s="19" t="s">
        <v>2057</v>
      </c>
      <c r="P2989" s="19" t="s">
        <v>2058</v>
      </c>
      <c r="Q2989" s="46">
        <v>32.15</v>
      </c>
      <c r="R2989" s="19" t="s">
        <v>1488</v>
      </c>
      <c r="S2989" s="19" t="s">
        <v>1545</v>
      </c>
      <c r="T2989" s="19" t="s">
        <v>74</v>
      </c>
      <c r="U2989" s="19" t="s">
        <v>7144</v>
      </c>
      <c r="V2989" s="19" t="s">
        <v>7145</v>
      </c>
      <c r="W2989" s="19" t="s">
        <v>1548</v>
      </c>
      <c r="X2989" s="19" t="s">
        <v>7146</v>
      </c>
      <c r="Y2989" s="19" t="s">
        <v>1550</v>
      </c>
      <c r="Z2989" s="19" t="s">
        <v>1551</v>
      </c>
      <c r="AA2989" s="46">
        <v>178</v>
      </c>
      <c r="AB2989" s="19" t="s">
        <v>461</v>
      </c>
      <c r="AC2989" s="19" t="s">
        <v>72</v>
      </c>
      <c r="AD2989" s="19" t="s">
        <v>2062</v>
      </c>
      <c r="AE2989" s="19" t="s">
        <v>2063</v>
      </c>
      <c r="AF2989" s="19" t="s">
        <v>1497</v>
      </c>
      <c r="AG2989" s="19" t="s">
        <v>2064</v>
      </c>
      <c r="AH2989" s="19" t="s">
        <v>1499</v>
      </c>
      <c r="AI2989" s="19" t="s">
        <v>1500</v>
      </c>
      <c r="AJ2989" s="45">
        <v>0</v>
      </c>
      <c r="AK2989" s="45">
        <v>0</v>
      </c>
      <c r="AL2989" s="19" t="s">
        <v>1501</v>
      </c>
      <c r="AM2989" s="46">
        <v>50490</v>
      </c>
      <c r="AN2989" s="46">
        <v>32150</v>
      </c>
      <c r="AO2989" s="46">
        <v>18340</v>
      </c>
      <c r="AP2989" s="45">
        <v>472.61</v>
      </c>
      <c r="AQ2989" s="45"/>
      <c r="AR2989" s="45" t="str">
        <f>IFERROR(VLOOKUP(AB2989,'Pedidos marco'!$A$1:$D$10000,4,0)," ")</f>
        <v xml:space="preserve"> </v>
      </c>
      <c r="AS2989" s="45">
        <f t="shared" si="322"/>
        <v>18</v>
      </c>
      <c r="AT2989" s="45" t="str">
        <f t="shared" si="323"/>
        <v>18</v>
      </c>
      <c r="AU2989" s="47">
        <v>32.15</v>
      </c>
      <c r="AV2989" s="19" t="str">
        <f t="shared" si="324"/>
        <v>04 April</v>
      </c>
      <c r="AW2989" s="19">
        <f t="shared" si="325"/>
        <v>14.700155520995336</v>
      </c>
      <c r="AX2989" s="19">
        <f t="shared" si="326"/>
        <v>14.700155520995336</v>
      </c>
      <c r="AY2989" s="19" t="e">
        <f>VLOOKUP(AG2989,Cías!$A$1:$E$10000,5,0)</f>
        <v>#N/A</v>
      </c>
      <c r="AZ2989" s="19" t="str">
        <f t="shared" si="327"/>
        <v>1013388</v>
      </c>
      <c r="BA2989" s="19" t="str">
        <f t="shared" si="328"/>
        <v>CAMPAÑA MALDONADO BLANCA CECILIA</v>
      </c>
      <c r="BB2989" s="19" t="e">
        <f>VLOOKUP(AG2989,Cías!$A$1:$E$10000,3,0)</f>
        <v>#N/A</v>
      </c>
      <c r="BC2989" s="19"/>
      <c r="BD2989" s="19"/>
      <c r="BE2989" s="19"/>
      <c r="BF2989" s="19"/>
      <c r="BG2989" s="19"/>
      <c r="BH2989" s="19"/>
      <c r="BI2989" s="19"/>
      <c r="BJ2989" s="19"/>
    </row>
    <row r="2990" spans="1:62" ht="15" x14ac:dyDescent="0.2">
      <c r="A2990" s="19" t="s">
        <v>23766</v>
      </c>
      <c r="B2990" s="19" t="s">
        <v>1479</v>
      </c>
      <c r="C2990" s="43">
        <v>44669</v>
      </c>
      <c r="D2990" s="44">
        <v>0.91249999999999998</v>
      </c>
      <c r="E2990" s="19" t="s">
        <v>23767</v>
      </c>
      <c r="F2990" s="19" t="s">
        <v>23768</v>
      </c>
      <c r="G2990" s="19" t="s">
        <v>23769</v>
      </c>
      <c r="H2990" s="45">
        <v>1555.2</v>
      </c>
      <c r="I2990" s="45">
        <v>1743.7</v>
      </c>
      <c r="J2990" s="19" t="s">
        <v>1560</v>
      </c>
      <c r="K2990" s="19" t="s">
        <v>23770</v>
      </c>
      <c r="L2990" s="19" t="s">
        <v>23771</v>
      </c>
      <c r="M2990" s="19" t="s">
        <v>23772</v>
      </c>
      <c r="N2990" s="19" t="s">
        <v>23766</v>
      </c>
      <c r="O2990" s="19" t="s">
        <v>1641</v>
      </c>
      <c r="P2990" s="19" t="s">
        <v>1642</v>
      </c>
      <c r="Q2990" s="46">
        <v>240</v>
      </c>
      <c r="R2990" s="19" t="s">
        <v>1544</v>
      </c>
      <c r="S2990" s="19" t="s">
        <v>6351</v>
      </c>
      <c r="T2990" s="19" t="s">
        <v>6352</v>
      </c>
      <c r="U2990" s="19" t="s">
        <v>6353</v>
      </c>
      <c r="V2990" s="19" t="s">
        <v>6354</v>
      </c>
      <c r="W2990" s="19" t="s">
        <v>2076</v>
      </c>
      <c r="X2990" s="19" t="s">
        <v>6355</v>
      </c>
      <c r="Y2990" s="19" t="s">
        <v>2078</v>
      </c>
      <c r="Z2990" s="19" t="s">
        <v>2079</v>
      </c>
      <c r="AA2990" s="46">
        <v>345</v>
      </c>
      <c r="AB2990" s="19" t="s">
        <v>565</v>
      </c>
      <c r="AC2990" s="19" t="s">
        <v>283</v>
      </c>
      <c r="AD2990" s="19" t="s">
        <v>2437</v>
      </c>
      <c r="AE2990" s="19" t="s">
        <v>2438</v>
      </c>
      <c r="AF2990" s="19" t="s">
        <v>1719</v>
      </c>
      <c r="AG2990" s="19" t="s">
        <v>2439</v>
      </c>
      <c r="AH2990" s="19" t="s">
        <v>1499</v>
      </c>
      <c r="AI2990" s="19" t="s">
        <v>1500</v>
      </c>
      <c r="AJ2990" s="45">
        <v>0</v>
      </c>
      <c r="AK2990" s="45">
        <v>0</v>
      </c>
      <c r="AL2990" s="19" t="s">
        <v>1501</v>
      </c>
      <c r="AM2990" s="46">
        <v>19805</v>
      </c>
      <c r="AN2990" s="46">
        <v>12030</v>
      </c>
      <c r="AO2990" s="46">
        <v>7775</v>
      </c>
      <c r="AP2990" s="45">
        <v>247.2</v>
      </c>
      <c r="AQ2990" s="45"/>
      <c r="AR2990" s="45" t="str">
        <f>IFERROR(VLOOKUP(AB2990,'Pedidos marco'!$A$1:$D$10000,4,0)," ")</f>
        <v xml:space="preserve"> </v>
      </c>
      <c r="AS2990" s="45">
        <f t="shared" si="322"/>
        <v>18</v>
      </c>
      <c r="AT2990" s="45" t="str">
        <f t="shared" si="323"/>
        <v>18</v>
      </c>
      <c r="AU2990" s="47">
        <v>12</v>
      </c>
      <c r="AV2990" s="19" t="str">
        <f t="shared" si="324"/>
        <v>04 April</v>
      </c>
      <c r="AW2990" s="19">
        <f t="shared" si="325"/>
        <v>1.03</v>
      </c>
      <c r="AX2990" s="19">
        <f t="shared" si="326"/>
        <v>20.599999999999998</v>
      </c>
      <c r="AY2990" s="19" t="e">
        <f>VLOOKUP(AG2990,Cías!$A$1:$E$10000,5,0)</f>
        <v>#N/A</v>
      </c>
      <c r="AZ2990" s="19" t="str">
        <f t="shared" si="327"/>
        <v>1013584</v>
      </c>
      <c r="BA2990" s="19" t="str">
        <f t="shared" si="328"/>
        <v>SANCHEZ TORRES MARCOS OSWALDO</v>
      </c>
      <c r="BB2990" s="19" t="e">
        <f>VLOOKUP(AG2990,Cías!$A$1:$E$10000,3,0)</f>
        <v>#N/A</v>
      </c>
      <c r="BC2990" s="19"/>
      <c r="BD2990" s="19"/>
      <c r="BE2990" s="19"/>
      <c r="BF2990" s="19"/>
      <c r="BG2990" s="19"/>
      <c r="BH2990" s="19"/>
      <c r="BI2990" s="19"/>
      <c r="BJ2990" s="19"/>
    </row>
    <row r="2991" spans="1:62" ht="15" x14ac:dyDescent="0.2">
      <c r="A2991" s="19" t="s">
        <v>23766</v>
      </c>
      <c r="B2991" s="19" t="s">
        <v>1479</v>
      </c>
      <c r="C2991" s="43">
        <v>44669</v>
      </c>
      <c r="D2991" s="44">
        <v>0.91249999999999998</v>
      </c>
      <c r="E2991" s="19" t="s">
        <v>23773</v>
      </c>
      <c r="F2991" s="19" t="s">
        <v>23774</v>
      </c>
      <c r="G2991" s="19" t="s">
        <v>23775</v>
      </c>
      <c r="H2991" s="45">
        <v>1617.6</v>
      </c>
      <c r="I2991" s="45">
        <v>1813.66</v>
      </c>
      <c r="J2991" s="19" t="s">
        <v>1560</v>
      </c>
      <c r="K2991" s="19" t="s">
        <v>23770</v>
      </c>
      <c r="L2991" s="19" t="s">
        <v>23776</v>
      </c>
      <c r="M2991" s="19" t="s">
        <v>23777</v>
      </c>
      <c r="N2991" s="19" t="s">
        <v>23766</v>
      </c>
      <c r="O2991" s="19" t="s">
        <v>1603</v>
      </c>
      <c r="P2991" s="19" t="s">
        <v>1604</v>
      </c>
      <c r="Q2991" s="46">
        <v>240</v>
      </c>
      <c r="R2991" s="19" t="s">
        <v>1544</v>
      </c>
      <c r="S2991" s="19" t="s">
        <v>6351</v>
      </c>
      <c r="T2991" s="19" t="s">
        <v>6352</v>
      </c>
      <c r="U2991" s="19" t="s">
        <v>6353</v>
      </c>
      <c r="V2991" s="19" t="s">
        <v>6354</v>
      </c>
      <c r="W2991" s="19" t="s">
        <v>2076</v>
      </c>
      <c r="X2991" s="19" t="s">
        <v>6355</v>
      </c>
      <c r="Y2991" s="19" t="s">
        <v>2078</v>
      </c>
      <c r="Z2991" s="19" t="s">
        <v>2079</v>
      </c>
      <c r="AA2991" s="46">
        <v>345</v>
      </c>
      <c r="AB2991" s="19" t="s">
        <v>565</v>
      </c>
      <c r="AC2991" s="19" t="s">
        <v>283</v>
      </c>
      <c r="AD2991" s="19" t="s">
        <v>2437</v>
      </c>
      <c r="AE2991" s="19" t="s">
        <v>2438</v>
      </c>
      <c r="AF2991" s="19" t="s">
        <v>1719</v>
      </c>
      <c r="AG2991" s="19" t="s">
        <v>2439</v>
      </c>
      <c r="AH2991" s="19" t="s">
        <v>1499</v>
      </c>
      <c r="AI2991" s="19" t="s">
        <v>1500</v>
      </c>
      <c r="AJ2991" s="45">
        <v>0</v>
      </c>
      <c r="AK2991" s="45">
        <v>0</v>
      </c>
      <c r="AL2991" s="19" t="s">
        <v>1501</v>
      </c>
      <c r="AM2991" s="46">
        <v>19805</v>
      </c>
      <c r="AN2991" s="46">
        <v>12030</v>
      </c>
      <c r="AO2991" s="46">
        <v>7775</v>
      </c>
      <c r="AP2991" s="45">
        <v>247.2</v>
      </c>
      <c r="AQ2991" s="45"/>
      <c r="AR2991" s="45" t="str">
        <f>IFERROR(VLOOKUP(AB2991,'Pedidos marco'!$A$1:$D$10000,4,0)," ")</f>
        <v xml:space="preserve"> </v>
      </c>
      <c r="AS2991" s="45">
        <f t="shared" si="322"/>
        <v>18</v>
      </c>
      <c r="AT2991" s="45" t="str">
        <f t="shared" si="323"/>
        <v>18</v>
      </c>
      <c r="AU2991" s="47">
        <v>12</v>
      </c>
      <c r="AV2991" s="19" t="str">
        <f t="shared" si="324"/>
        <v>04 April</v>
      </c>
      <c r="AW2991" s="19">
        <f t="shared" si="325"/>
        <v>1.03</v>
      </c>
      <c r="AX2991" s="19">
        <f t="shared" si="326"/>
        <v>20.599999999999998</v>
      </c>
      <c r="AY2991" s="19" t="e">
        <f>VLOOKUP(AG2991,Cías!$A$1:$E$10000,5,0)</f>
        <v>#N/A</v>
      </c>
      <c r="AZ2991" s="19" t="str">
        <f t="shared" si="327"/>
        <v>1013584</v>
      </c>
      <c r="BA2991" s="19" t="str">
        <f t="shared" si="328"/>
        <v>SANCHEZ TORRES MARCOS OSWALDO</v>
      </c>
      <c r="BB2991" s="19" t="e">
        <f>VLOOKUP(AG2991,Cías!$A$1:$E$10000,3,0)</f>
        <v>#N/A</v>
      </c>
      <c r="BC2991" s="19"/>
      <c r="BD2991" s="19"/>
      <c r="BE2991" s="19"/>
      <c r="BF2991" s="19"/>
      <c r="BG2991" s="19"/>
      <c r="BH2991" s="19"/>
      <c r="BI2991" s="19"/>
      <c r="BJ2991" s="19"/>
    </row>
    <row r="2992" spans="1:62" ht="15" x14ac:dyDescent="0.2">
      <c r="A2992" s="19" t="s">
        <v>23778</v>
      </c>
      <c r="B2992" s="19" t="s">
        <v>1479</v>
      </c>
      <c r="C2992" s="43">
        <v>44669</v>
      </c>
      <c r="D2992" s="44">
        <v>0.91597222222221997</v>
      </c>
      <c r="E2992" s="19" t="s">
        <v>23779</v>
      </c>
      <c r="F2992" s="19" t="s">
        <v>9487</v>
      </c>
      <c r="G2992" s="19" t="s">
        <v>9488</v>
      </c>
      <c r="H2992" s="45">
        <v>4441.8</v>
      </c>
      <c r="I2992" s="45">
        <v>4980.17</v>
      </c>
      <c r="J2992" s="19" t="s">
        <v>2037</v>
      </c>
      <c r="K2992" s="19" t="s">
        <v>9489</v>
      </c>
      <c r="L2992" s="19" t="s">
        <v>23780</v>
      </c>
      <c r="M2992" s="19" t="s">
        <v>23781</v>
      </c>
      <c r="N2992" s="19" t="s">
        <v>23778</v>
      </c>
      <c r="O2992" s="19" t="s">
        <v>2600</v>
      </c>
      <c r="P2992" s="19" t="s">
        <v>2601</v>
      </c>
      <c r="Q2992" s="46">
        <v>660</v>
      </c>
      <c r="R2992" s="19" t="s">
        <v>1544</v>
      </c>
      <c r="S2992" s="19" t="s">
        <v>9492</v>
      </c>
      <c r="T2992" s="19" t="s">
        <v>9493</v>
      </c>
      <c r="U2992" s="19" t="s">
        <v>9494</v>
      </c>
      <c r="V2992" s="19" t="s">
        <v>2126</v>
      </c>
      <c r="W2992" s="19" t="s">
        <v>1646</v>
      </c>
      <c r="X2992" s="19" t="s">
        <v>1647</v>
      </c>
      <c r="Y2992" s="19" t="s">
        <v>1648</v>
      </c>
      <c r="Z2992" s="19" t="s">
        <v>1649</v>
      </c>
      <c r="AA2992" s="46">
        <v>330</v>
      </c>
      <c r="AB2992" s="19" t="s">
        <v>454</v>
      </c>
      <c r="AC2992" s="19" t="s">
        <v>56</v>
      </c>
      <c r="AD2992" s="19" t="s">
        <v>3773</v>
      </c>
      <c r="AE2992" s="19" t="s">
        <v>3774</v>
      </c>
      <c r="AF2992" s="19" t="s">
        <v>1592</v>
      </c>
      <c r="AG2992" s="19" t="s">
        <v>3775</v>
      </c>
      <c r="AH2992" s="19" t="s">
        <v>1499</v>
      </c>
      <c r="AI2992" s="19" t="s">
        <v>1500</v>
      </c>
      <c r="AJ2992" s="45">
        <v>0</v>
      </c>
      <c r="AK2992" s="45">
        <v>0</v>
      </c>
      <c r="AL2992" s="19" t="s">
        <v>1501</v>
      </c>
      <c r="AM2992" s="46">
        <v>50500</v>
      </c>
      <c r="AN2992" s="46">
        <v>33080</v>
      </c>
      <c r="AO2992" s="46">
        <v>17420</v>
      </c>
      <c r="AP2992" s="45">
        <v>877.8</v>
      </c>
      <c r="AQ2992" s="45"/>
      <c r="AR2992" s="45" t="str">
        <f>IFERROR(VLOOKUP(AB2992,'Pedidos marco'!$A$1:$D$10000,4,0)," ")</f>
        <v xml:space="preserve"> </v>
      </c>
      <c r="AS2992" s="45">
        <f t="shared" si="322"/>
        <v>18</v>
      </c>
      <c r="AT2992" s="45" t="str">
        <f t="shared" si="323"/>
        <v>18</v>
      </c>
      <c r="AU2992" s="47">
        <v>33</v>
      </c>
      <c r="AV2992" s="19" t="str">
        <f t="shared" si="324"/>
        <v>04 April</v>
      </c>
      <c r="AW2992" s="19">
        <f t="shared" si="325"/>
        <v>1.3299999999999998</v>
      </c>
      <c r="AX2992" s="19">
        <f t="shared" si="326"/>
        <v>26.599999999999998</v>
      </c>
      <c r="AY2992" s="19" t="e">
        <f>VLOOKUP(AG2992,Cías!$A$1:$E$10000,5,0)</f>
        <v>#N/A</v>
      </c>
      <c r="AZ2992" s="19" t="str">
        <f t="shared" si="327"/>
        <v>1024926</v>
      </c>
      <c r="BA2992" s="19" t="str">
        <f t="shared" si="328"/>
        <v>BONILLA PILATAXI CHRISTIAN</v>
      </c>
      <c r="BB2992" s="19" t="e">
        <f>VLOOKUP(AG2992,Cías!$A$1:$E$10000,3,0)</f>
        <v>#N/A</v>
      </c>
      <c r="BC2992" s="19"/>
      <c r="BD2992" s="19"/>
      <c r="BE2992" s="19"/>
      <c r="BF2992" s="19"/>
      <c r="BG2992" s="19"/>
      <c r="BH2992" s="19"/>
      <c r="BI2992" s="19"/>
      <c r="BJ2992" s="19"/>
    </row>
    <row r="2993" spans="1:62" ht="15" x14ac:dyDescent="0.2">
      <c r="A2993" s="19" t="s">
        <v>23782</v>
      </c>
      <c r="B2993" s="19" t="s">
        <v>1479</v>
      </c>
      <c r="C2993" s="43">
        <v>44669</v>
      </c>
      <c r="D2993" s="44">
        <v>0.91666666666666996</v>
      </c>
      <c r="E2993" s="19" t="s">
        <v>23783</v>
      </c>
      <c r="F2993" s="19" t="s">
        <v>1481</v>
      </c>
      <c r="G2993" s="19" t="s">
        <v>1481</v>
      </c>
      <c r="H2993" s="45">
        <v>0</v>
      </c>
      <c r="I2993" s="45">
        <v>0</v>
      </c>
      <c r="J2993" s="19" t="s">
        <v>1482</v>
      </c>
      <c r="K2993" s="19" t="s">
        <v>23784</v>
      </c>
      <c r="L2993" s="19" t="s">
        <v>23785</v>
      </c>
      <c r="M2993" s="19" t="s">
        <v>23786</v>
      </c>
      <c r="N2993" s="19" t="s">
        <v>23782</v>
      </c>
      <c r="O2993" s="19" t="s">
        <v>1486</v>
      </c>
      <c r="P2993" s="19" t="s">
        <v>1487</v>
      </c>
      <c r="Q2993" s="46">
        <v>31.59</v>
      </c>
      <c r="R2993" s="19" t="s">
        <v>1488</v>
      </c>
      <c r="S2993" s="19" t="s">
        <v>1489</v>
      </c>
      <c r="T2993" s="19" t="s">
        <v>418</v>
      </c>
      <c r="U2993" s="19" t="s">
        <v>1508</v>
      </c>
      <c r="V2993" s="19" t="s">
        <v>1509</v>
      </c>
      <c r="W2993" s="19" t="s">
        <v>415</v>
      </c>
      <c r="X2993" s="19" t="s">
        <v>1510</v>
      </c>
      <c r="Y2993" s="19" t="s">
        <v>1511</v>
      </c>
      <c r="Z2993" s="19" t="s">
        <v>1512</v>
      </c>
      <c r="AA2993" s="46">
        <v>113</v>
      </c>
      <c r="AB2993" s="19" t="s">
        <v>1513</v>
      </c>
      <c r="AC2993" s="19" t="s">
        <v>418</v>
      </c>
      <c r="AD2993" s="19" t="s">
        <v>1523</v>
      </c>
      <c r="AE2993" s="19" t="s">
        <v>1481</v>
      </c>
      <c r="AF2993" s="19" t="s">
        <v>1497</v>
      </c>
      <c r="AG2993" s="19" t="s">
        <v>1524</v>
      </c>
      <c r="AH2993" s="19" t="s">
        <v>1499</v>
      </c>
      <c r="AI2993" s="19" t="s">
        <v>1500</v>
      </c>
      <c r="AJ2993" s="45">
        <v>0</v>
      </c>
      <c r="AK2993" s="45">
        <v>0</v>
      </c>
      <c r="AL2993" s="19" t="s">
        <v>1517</v>
      </c>
      <c r="AM2993" s="46">
        <v>51240</v>
      </c>
      <c r="AN2993" s="46">
        <v>31590</v>
      </c>
      <c r="AO2993" s="46">
        <v>19650</v>
      </c>
      <c r="AP2993" s="45">
        <v>0</v>
      </c>
      <c r="AQ2993" s="45"/>
      <c r="AR2993" s="45" t="str">
        <f>IFERROR(VLOOKUP(AB2993,'Pedidos marco'!$A$1:$D$10000,4,0)," ")</f>
        <v xml:space="preserve"> </v>
      </c>
      <c r="AS2993" s="45">
        <f t="shared" si="322"/>
        <v>18</v>
      </c>
      <c r="AT2993" s="45" t="str">
        <f t="shared" si="323"/>
        <v>18</v>
      </c>
      <c r="AU2993" s="47">
        <v>31.59</v>
      </c>
      <c r="AV2993" s="19" t="str">
        <f t="shared" si="324"/>
        <v>04 April</v>
      </c>
      <c r="AW2993" s="19">
        <f t="shared" si="325"/>
        <v>0</v>
      </c>
      <c r="AX2993" s="19">
        <f t="shared" si="326"/>
        <v>0</v>
      </c>
      <c r="AY2993" s="19" t="e">
        <f>VLOOKUP(AG2993,Cías!$A$1:$E$10000,5,0)</f>
        <v>#N/A</v>
      </c>
      <c r="AZ2993" s="19" t="str">
        <f t="shared" si="327"/>
        <v>1014412</v>
      </c>
      <c r="BA2993" s="19" t="str">
        <f t="shared" si="328"/>
        <v>UNION DE CONCRETERAS UNICON UCUE</v>
      </c>
      <c r="BB2993" s="19" t="e">
        <f>VLOOKUP(AG2993,Cías!$A$1:$E$10000,3,0)</f>
        <v>#N/A</v>
      </c>
      <c r="BC2993" s="19"/>
      <c r="BD2993" s="19"/>
      <c r="BE2993" s="19"/>
      <c r="BF2993" s="19"/>
      <c r="BG2993" s="19"/>
      <c r="BH2993" s="19"/>
      <c r="BI2993" s="19"/>
      <c r="BJ2993" s="19"/>
    </row>
    <row r="2994" spans="1:62" ht="15" x14ac:dyDescent="0.2">
      <c r="A2994" s="19" t="s">
        <v>23787</v>
      </c>
      <c r="B2994" s="19" t="s">
        <v>1479</v>
      </c>
      <c r="C2994" s="43">
        <v>44669</v>
      </c>
      <c r="D2994" s="44">
        <v>0.91805555555555995</v>
      </c>
      <c r="E2994" s="19" t="s">
        <v>23788</v>
      </c>
      <c r="F2994" s="19" t="s">
        <v>23789</v>
      </c>
      <c r="G2994" s="19" t="s">
        <v>23790</v>
      </c>
      <c r="H2994" s="45">
        <v>3120</v>
      </c>
      <c r="I2994" s="45">
        <v>3498.16</v>
      </c>
      <c r="J2994" s="19" t="s">
        <v>1560</v>
      </c>
      <c r="K2994" s="19" t="s">
        <v>23791</v>
      </c>
      <c r="L2994" s="19" t="s">
        <v>23792</v>
      </c>
      <c r="M2994" s="19" t="s">
        <v>23793</v>
      </c>
      <c r="N2994" s="19" t="s">
        <v>23787</v>
      </c>
      <c r="O2994" s="19" t="s">
        <v>1641</v>
      </c>
      <c r="P2994" s="19" t="s">
        <v>1642</v>
      </c>
      <c r="Q2994" s="46">
        <v>480</v>
      </c>
      <c r="R2994" s="19" t="s">
        <v>1544</v>
      </c>
      <c r="S2994" s="19" t="s">
        <v>7178</v>
      </c>
      <c r="T2994" s="19" t="s">
        <v>7179</v>
      </c>
      <c r="U2994" s="19" t="s">
        <v>8120</v>
      </c>
      <c r="V2994" s="19" t="s">
        <v>8121</v>
      </c>
      <c r="W2994" s="19" t="s">
        <v>6921</v>
      </c>
      <c r="X2994" s="19" t="s">
        <v>8122</v>
      </c>
      <c r="Y2994" s="19" t="s">
        <v>6923</v>
      </c>
      <c r="Z2994" s="19" t="s">
        <v>6924</v>
      </c>
      <c r="AA2994" s="46">
        <v>258</v>
      </c>
      <c r="AB2994" s="19" t="s">
        <v>587</v>
      </c>
      <c r="AC2994" s="19" t="s">
        <v>331</v>
      </c>
      <c r="AD2994" s="19" t="s">
        <v>4957</v>
      </c>
      <c r="AE2994" s="19" t="s">
        <v>4958</v>
      </c>
      <c r="AF2994" s="19" t="s">
        <v>1719</v>
      </c>
      <c r="AG2994" s="19" t="s">
        <v>4959</v>
      </c>
      <c r="AH2994" s="19" t="s">
        <v>1594</v>
      </c>
      <c r="AI2994" s="19" t="s">
        <v>1595</v>
      </c>
      <c r="AJ2994" s="45">
        <v>0.05</v>
      </c>
      <c r="AK2994" s="45">
        <v>24</v>
      </c>
      <c r="AL2994" s="19" t="s">
        <v>1501</v>
      </c>
      <c r="AM2994" s="46">
        <v>39190</v>
      </c>
      <c r="AN2994" s="46">
        <v>24050</v>
      </c>
      <c r="AO2994" s="46">
        <v>15140</v>
      </c>
      <c r="AP2994" s="45">
        <v>432</v>
      </c>
      <c r="AQ2994" s="45"/>
      <c r="AR2994" s="45" t="str">
        <f>IFERROR(VLOOKUP(AB2994,'Pedidos marco'!$A$1:$D$10000,4,0)," ")</f>
        <v xml:space="preserve"> </v>
      </c>
      <c r="AS2994" s="45">
        <f t="shared" si="322"/>
        <v>18</v>
      </c>
      <c r="AT2994" s="45" t="str">
        <f t="shared" si="323"/>
        <v>18</v>
      </c>
      <c r="AU2994" s="47">
        <v>24</v>
      </c>
      <c r="AV2994" s="19" t="str">
        <f t="shared" si="324"/>
        <v>04 April</v>
      </c>
      <c r="AW2994" s="19">
        <f t="shared" si="325"/>
        <v>0.9</v>
      </c>
      <c r="AX2994" s="19">
        <f t="shared" si="326"/>
        <v>18</v>
      </c>
      <c r="AY2994" s="19" t="e">
        <f>VLOOKUP(AG2994,Cías!$A$1:$E$10000,5,0)</f>
        <v>#N/A</v>
      </c>
      <c r="AZ2994" s="19" t="str">
        <f t="shared" si="327"/>
        <v>1021893</v>
      </c>
      <c r="BA2994" s="19" t="str">
        <f t="shared" si="328"/>
        <v>VELASTEGUI ROMO LENIN ALEXANDER</v>
      </c>
      <c r="BB2994" s="19" t="e">
        <f>VLOOKUP(AG2994,Cías!$A$1:$E$10000,3,0)</f>
        <v>#N/A</v>
      </c>
      <c r="BC2994" s="19"/>
      <c r="BD2994" s="19"/>
      <c r="BE2994" s="19"/>
      <c r="BF2994" s="19"/>
      <c r="BG2994" s="19"/>
      <c r="BH2994" s="19"/>
      <c r="BI2994" s="19"/>
      <c r="BJ2994" s="19"/>
    </row>
    <row r="2995" spans="1:62" ht="15" x14ac:dyDescent="0.2">
      <c r="A2995" s="19" t="s">
        <v>23794</v>
      </c>
      <c r="B2995" s="19" t="s">
        <v>1479</v>
      </c>
      <c r="C2995" s="43">
        <v>44669</v>
      </c>
      <c r="D2995" s="44">
        <v>0.91944444444443996</v>
      </c>
      <c r="E2995" s="19" t="s">
        <v>23795</v>
      </c>
      <c r="F2995" s="19" t="s">
        <v>23796</v>
      </c>
      <c r="G2995" s="19" t="s">
        <v>23797</v>
      </c>
      <c r="H2995" s="45">
        <v>2287.17</v>
      </c>
      <c r="I2995" s="45">
        <v>2564.39</v>
      </c>
      <c r="J2995" s="19" t="s">
        <v>1560</v>
      </c>
      <c r="K2995" s="19" t="s">
        <v>23798</v>
      </c>
      <c r="L2995" s="19" t="s">
        <v>23799</v>
      </c>
      <c r="M2995" s="19" t="s">
        <v>23800</v>
      </c>
      <c r="N2995" s="19" t="s">
        <v>23794</v>
      </c>
      <c r="O2995" s="19" t="s">
        <v>367</v>
      </c>
      <c r="P2995" s="19" t="s">
        <v>368</v>
      </c>
      <c r="Q2995" s="46">
        <v>360</v>
      </c>
      <c r="R2995" s="19" t="s">
        <v>1544</v>
      </c>
      <c r="S2995" s="19" t="s">
        <v>1754</v>
      </c>
      <c r="T2995" s="19" t="s">
        <v>104</v>
      </c>
      <c r="U2995" s="19" t="s">
        <v>1755</v>
      </c>
      <c r="V2995" s="19" t="s">
        <v>1756</v>
      </c>
      <c r="W2995" s="19" t="s">
        <v>1757</v>
      </c>
      <c r="X2995" s="19" t="s">
        <v>1758</v>
      </c>
      <c r="Y2995" s="19" t="s">
        <v>1759</v>
      </c>
      <c r="Z2995" s="19" t="s">
        <v>1760</v>
      </c>
      <c r="AA2995" s="46">
        <v>218</v>
      </c>
      <c r="AB2995" s="19" t="s">
        <v>456</v>
      </c>
      <c r="AC2995" s="19" t="s">
        <v>60</v>
      </c>
      <c r="AD2995" s="19" t="s">
        <v>3222</v>
      </c>
      <c r="AE2995" s="19" t="s">
        <v>1481</v>
      </c>
      <c r="AF2995" s="19" t="s">
        <v>1554</v>
      </c>
      <c r="AG2995" s="19" t="s">
        <v>3223</v>
      </c>
      <c r="AH2995" s="19" t="s">
        <v>1499</v>
      </c>
      <c r="AI2995" s="19" t="s">
        <v>1500</v>
      </c>
      <c r="AJ2995" s="45">
        <v>0</v>
      </c>
      <c r="AK2995" s="45">
        <v>0</v>
      </c>
      <c r="AL2995" s="19" t="s">
        <v>1501</v>
      </c>
      <c r="AM2995" s="46">
        <v>26960</v>
      </c>
      <c r="AN2995" s="46">
        <v>18010</v>
      </c>
      <c r="AO2995" s="46">
        <v>8950</v>
      </c>
      <c r="AP2995" s="45">
        <v>273.60000000000002</v>
      </c>
      <c r="AQ2995" s="45"/>
      <c r="AR2995" s="45" t="str">
        <f>IFERROR(VLOOKUP(AB2995,'Pedidos marco'!$A$1:$D$10000,4,0)," ")</f>
        <v xml:space="preserve"> </v>
      </c>
      <c r="AS2995" s="45">
        <f t="shared" si="322"/>
        <v>18</v>
      </c>
      <c r="AT2995" s="45" t="str">
        <f t="shared" si="323"/>
        <v>18</v>
      </c>
      <c r="AU2995" s="47">
        <v>18</v>
      </c>
      <c r="AV2995" s="19" t="str">
        <f t="shared" si="324"/>
        <v>04 April</v>
      </c>
      <c r="AW2995" s="19">
        <f t="shared" si="325"/>
        <v>0.76</v>
      </c>
      <c r="AX2995" s="19">
        <f t="shared" si="326"/>
        <v>15.200000000000001</v>
      </c>
      <c r="AY2995" s="19" t="e">
        <f>VLOOKUP(AG2995,Cías!$A$1:$E$10000,5,0)</f>
        <v>#N/A</v>
      </c>
      <c r="AZ2995" s="19" t="str">
        <f t="shared" si="327"/>
        <v>1023153</v>
      </c>
      <c r="BA2995" s="19" t="str">
        <f t="shared" si="328"/>
        <v>BUITRON MONTENEGRO JONNY</v>
      </c>
      <c r="BB2995" s="19" t="e">
        <f>VLOOKUP(AG2995,Cías!$A$1:$E$10000,3,0)</f>
        <v>#N/A</v>
      </c>
      <c r="BC2995" s="19"/>
      <c r="BD2995" s="19"/>
      <c r="BE2995" s="19"/>
      <c r="BF2995" s="19"/>
      <c r="BG2995" s="19"/>
      <c r="BH2995" s="19"/>
      <c r="BI2995" s="19"/>
      <c r="BJ2995" s="19"/>
    </row>
    <row r="2996" spans="1:62" ht="15" x14ac:dyDescent="0.2">
      <c r="A2996" s="19" t="s">
        <v>23801</v>
      </c>
      <c r="B2996" s="19" t="s">
        <v>1479</v>
      </c>
      <c r="C2996" s="43">
        <v>44669</v>
      </c>
      <c r="D2996" s="44">
        <v>0.92152777777778005</v>
      </c>
      <c r="E2996" s="19" t="s">
        <v>23802</v>
      </c>
      <c r="F2996" s="19" t="s">
        <v>23803</v>
      </c>
      <c r="G2996" s="19" t="s">
        <v>23804</v>
      </c>
      <c r="H2996" s="45">
        <v>3009.6</v>
      </c>
      <c r="I2996" s="45">
        <v>3374.38</v>
      </c>
      <c r="J2996" s="19" t="s">
        <v>1560</v>
      </c>
      <c r="K2996" s="19" t="s">
        <v>23805</v>
      </c>
      <c r="L2996" s="19" t="s">
        <v>23806</v>
      </c>
      <c r="M2996" s="19" t="s">
        <v>23807</v>
      </c>
      <c r="N2996" s="19" t="s">
        <v>23801</v>
      </c>
      <c r="O2996" s="19" t="s">
        <v>1641</v>
      </c>
      <c r="P2996" s="19" t="s">
        <v>1642</v>
      </c>
      <c r="Q2996" s="46">
        <v>480</v>
      </c>
      <c r="R2996" s="19" t="s">
        <v>1544</v>
      </c>
      <c r="S2996" s="19" t="s">
        <v>1736</v>
      </c>
      <c r="T2996" s="19" t="s">
        <v>1737</v>
      </c>
      <c r="U2996" s="19" t="s">
        <v>14853</v>
      </c>
      <c r="V2996" s="19" t="s">
        <v>14854</v>
      </c>
      <c r="W2996" s="19" t="s">
        <v>4019</v>
      </c>
      <c r="X2996" s="19" t="s">
        <v>14855</v>
      </c>
      <c r="Y2996" s="19" t="s">
        <v>4021</v>
      </c>
      <c r="Z2996" s="19" t="s">
        <v>4022</v>
      </c>
      <c r="AA2996" s="46">
        <v>331</v>
      </c>
      <c r="AB2996" s="19" t="s">
        <v>504</v>
      </c>
      <c r="AC2996" s="19" t="s">
        <v>157</v>
      </c>
      <c r="AD2996" s="19" t="s">
        <v>3363</v>
      </c>
      <c r="AE2996" s="19" t="s">
        <v>1481</v>
      </c>
      <c r="AF2996" s="19" t="s">
        <v>1719</v>
      </c>
      <c r="AG2996" s="19" t="s">
        <v>3364</v>
      </c>
      <c r="AH2996" s="19" t="s">
        <v>1594</v>
      </c>
      <c r="AI2996" s="19" t="s">
        <v>1595</v>
      </c>
      <c r="AJ2996" s="45">
        <v>0.05</v>
      </c>
      <c r="AK2996" s="45">
        <v>24</v>
      </c>
      <c r="AL2996" s="19" t="s">
        <v>1501</v>
      </c>
      <c r="AM2996" s="46">
        <v>40610</v>
      </c>
      <c r="AN2996" s="46">
        <v>24050</v>
      </c>
      <c r="AO2996" s="46">
        <v>16560</v>
      </c>
      <c r="AP2996" s="45">
        <v>475.2</v>
      </c>
      <c r="AQ2996" s="45"/>
      <c r="AR2996" s="45" t="str">
        <f>IFERROR(VLOOKUP(AB2996,'Pedidos marco'!$A$1:$D$10000,4,0)," ")</f>
        <v xml:space="preserve"> </v>
      </c>
      <c r="AS2996" s="45">
        <f t="shared" si="322"/>
        <v>18</v>
      </c>
      <c r="AT2996" s="45" t="str">
        <f t="shared" si="323"/>
        <v>18</v>
      </c>
      <c r="AU2996" s="47">
        <v>24</v>
      </c>
      <c r="AV2996" s="19" t="str">
        <f t="shared" si="324"/>
        <v>04 April</v>
      </c>
      <c r="AW2996" s="19">
        <f t="shared" si="325"/>
        <v>0.99</v>
      </c>
      <c r="AX2996" s="19">
        <f t="shared" si="326"/>
        <v>19.8</v>
      </c>
      <c r="AY2996" s="19" t="e">
        <f>VLOOKUP(AG2996,Cías!$A$1:$E$10000,5,0)</f>
        <v>#N/A</v>
      </c>
      <c r="AZ2996" s="19" t="str">
        <f t="shared" si="327"/>
        <v>1013275</v>
      </c>
      <c r="BA2996" s="19" t="str">
        <f t="shared" si="328"/>
        <v>HARO RUIZ SIXTO RIGOBERTO</v>
      </c>
      <c r="BB2996" s="19" t="e">
        <f>VLOOKUP(AG2996,Cías!$A$1:$E$10000,3,0)</f>
        <v>#N/A</v>
      </c>
      <c r="BC2996" s="19"/>
      <c r="BD2996" s="19"/>
      <c r="BE2996" s="19"/>
      <c r="BF2996" s="19"/>
      <c r="BG2996" s="19"/>
      <c r="BH2996" s="19"/>
      <c r="BI2996" s="19"/>
      <c r="BJ2996" s="19"/>
    </row>
    <row r="2997" spans="1:62" ht="15" x14ac:dyDescent="0.2">
      <c r="A2997" s="19" t="s">
        <v>23808</v>
      </c>
      <c r="B2997" s="19" t="s">
        <v>1479</v>
      </c>
      <c r="C2997" s="43">
        <v>44669</v>
      </c>
      <c r="D2997" s="44">
        <v>0.92777777777778003</v>
      </c>
      <c r="E2997" s="19" t="s">
        <v>23809</v>
      </c>
      <c r="F2997" s="19" t="s">
        <v>23810</v>
      </c>
      <c r="G2997" s="19" t="s">
        <v>23811</v>
      </c>
      <c r="H2997" s="45">
        <v>3096.84</v>
      </c>
      <c r="I2997" s="45">
        <v>3472.2</v>
      </c>
      <c r="J2997" s="19" t="s">
        <v>1560</v>
      </c>
      <c r="K2997" s="19" t="s">
        <v>23812</v>
      </c>
      <c r="L2997" s="19" t="s">
        <v>23813</v>
      </c>
      <c r="M2997" s="19" t="s">
        <v>23814</v>
      </c>
      <c r="N2997" s="19" t="s">
        <v>23808</v>
      </c>
      <c r="O2997" s="19" t="s">
        <v>1641</v>
      </c>
      <c r="P2997" s="19" t="s">
        <v>1642</v>
      </c>
      <c r="Q2997" s="46">
        <v>480</v>
      </c>
      <c r="R2997" s="19" t="s">
        <v>1544</v>
      </c>
      <c r="S2997" s="19" t="s">
        <v>7815</v>
      </c>
      <c r="T2997" s="19" t="s">
        <v>7816</v>
      </c>
      <c r="U2997" s="19" t="s">
        <v>7817</v>
      </c>
      <c r="V2997" s="19" t="s">
        <v>2126</v>
      </c>
      <c r="W2997" s="19" t="s">
        <v>4503</v>
      </c>
      <c r="X2997" s="19" t="s">
        <v>7818</v>
      </c>
      <c r="Y2997" s="19" t="s">
        <v>5524</v>
      </c>
      <c r="Z2997" s="19" t="s">
        <v>5525</v>
      </c>
      <c r="AA2997" s="46">
        <v>450</v>
      </c>
      <c r="AB2997" s="19" t="s">
        <v>450</v>
      </c>
      <c r="AC2997" s="19" t="s">
        <v>47</v>
      </c>
      <c r="AD2997" s="19" t="s">
        <v>3310</v>
      </c>
      <c r="AE2997" s="19" t="s">
        <v>3311</v>
      </c>
      <c r="AF2997" s="19" t="s">
        <v>1719</v>
      </c>
      <c r="AG2997" s="19" t="s">
        <v>3312</v>
      </c>
      <c r="AH2997" s="19" t="s">
        <v>1594</v>
      </c>
      <c r="AI2997" s="19" t="s">
        <v>1595</v>
      </c>
      <c r="AJ2997" s="45">
        <v>0.05</v>
      </c>
      <c r="AK2997" s="45">
        <v>24</v>
      </c>
      <c r="AL2997" s="19" t="s">
        <v>1501</v>
      </c>
      <c r="AM2997" s="46">
        <v>40230</v>
      </c>
      <c r="AN2997" s="46">
        <v>24020</v>
      </c>
      <c r="AO2997" s="46">
        <v>16210</v>
      </c>
      <c r="AP2997" s="45">
        <v>542.4</v>
      </c>
      <c r="AQ2997" s="45"/>
      <c r="AR2997" s="45" t="str">
        <f>IFERROR(VLOOKUP(AB2997,'Pedidos marco'!$A$1:$D$10000,4,0)," ")</f>
        <v xml:space="preserve"> </v>
      </c>
      <c r="AS2997" s="45">
        <f t="shared" si="322"/>
        <v>18</v>
      </c>
      <c r="AT2997" s="45" t="str">
        <f t="shared" si="323"/>
        <v>18</v>
      </c>
      <c r="AU2997" s="47">
        <v>24</v>
      </c>
      <c r="AV2997" s="19" t="str">
        <f t="shared" si="324"/>
        <v>04 April</v>
      </c>
      <c r="AW2997" s="19">
        <f t="shared" si="325"/>
        <v>1.1299999999999999</v>
      </c>
      <c r="AX2997" s="19">
        <f t="shared" si="326"/>
        <v>22.599999999999998</v>
      </c>
      <c r="AY2997" s="19" t="e">
        <f>VLOOKUP(AG2997,Cías!$A$1:$E$10000,5,0)</f>
        <v>#N/A</v>
      </c>
      <c r="AZ2997" s="19" t="str">
        <f t="shared" si="327"/>
        <v>1013860</v>
      </c>
      <c r="BA2997" s="19" t="str">
        <f t="shared" si="328"/>
        <v>BEDON AYALA SIXTO LEONIDAS</v>
      </c>
      <c r="BB2997" s="19" t="e">
        <f>VLOOKUP(AG2997,Cías!$A$1:$E$10000,3,0)</f>
        <v>#N/A</v>
      </c>
      <c r="BC2997" s="19"/>
      <c r="BD2997" s="19"/>
      <c r="BE2997" s="19"/>
      <c r="BF2997" s="19"/>
      <c r="BG2997" s="19"/>
      <c r="BH2997" s="19"/>
      <c r="BI2997" s="19"/>
      <c r="BJ2997" s="19"/>
    </row>
    <row r="2998" spans="1:62" ht="15" x14ac:dyDescent="0.2">
      <c r="A2998" s="19" t="s">
        <v>23815</v>
      </c>
      <c r="B2998" s="19" t="s">
        <v>1479</v>
      </c>
      <c r="C2998" s="43">
        <v>44669</v>
      </c>
      <c r="D2998" s="44">
        <v>0.92916666666667003</v>
      </c>
      <c r="E2998" s="19" t="s">
        <v>23816</v>
      </c>
      <c r="F2998" s="19" t="s">
        <v>23817</v>
      </c>
      <c r="G2998" s="19" t="s">
        <v>23818</v>
      </c>
      <c r="H2998" s="45">
        <v>2453.83</v>
      </c>
      <c r="I2998" s="45">
        <v>2751.25</v>
      </c>
      <c r="J2998" s="19" t="s">
        <v>1560</v>
      </c>
      <c r="K2998" s="19" t="s">
        <v>23819</v>
      </c>
      <c r="L2998" s="19" t="s">
        <v>23820</v>
      </c>
      <c r="M2998" s="19" t="s">
        <v>23821</v>
      </c>
      <c r="N2998" s="19" t="s">
        <v>23815</v>
      </c>
      <c r="O2998" s="19" t="s">
        <v>371</v>
      </c>
      <c r="P2998" s="19" t="s">
        <v>372</v>
      </c>
      <c r="Q2998" s="46">
        <v>360</v>
      </c>
      <c r="R2998" s="19" t="s">
        <v>1544</v>
      </c>
      <c r="S2998" s="19" t="s">
        <v>1913</v>
      </c>
      <c r="T2998" s="19" t="s">
        <v>1914</v>
      </c>
      <c r="U2998" s="19" t="s">
        <v>1930</v>
      </c>
      <c r="V2998" s="19" t="s">
        <v>1931</v>
      </c>
      <c r="W2998" s="19" t="s">
        <v>1829</v>
      </c>
      <c r="X2998" s="19" t="s">
        <v>1932</v>
      </c>
      <c r="Y2998" s="19" t="s">
        <v>1831</v>
      </c>
      <c r="Z2998" s="19" t="s">
        <v>1832</v>
      </c>
      <c r="AA2998" s="46">
        <v>8</v>
      </c>
      <c r="AB2998" s="19" t="s">
        <v>540</v>
      </c>
      <c r="AC2998" s="19" t="s">
        <v>232</v>
      </c>
      <c r="AD2998" s="19" t="s">
        <v>4144</v>
      </c>
      <c r="AE2998" s="19" t="s">
        <v>4145</v>
      </c>
      <c r="AF2998" s="19" t="s">
        <v>1719</v>
      </c>
      <c r="AG2998" s="19" t="s">
        <v>4146</v>
      </c>
      <c r="AH2998" s="19" t="s">
        <v>1594</v>
      </c>
      <c r="AI2998" s="19" t="s">
        <v>1595</v>
      </c>
      <c r="AJ2998" s="45">
        <v>0.05</v>
      </c>
      <c r="AK2998" s="45">
        <v>18</v>
      </c>
      <c r="AL2998" s="19" t="s">
        <v>1501</v>
      </c>
      <c r="AM2998" s="46">
        <v>25752.5</v>
      </c>
      <c r="AN2998" s="46">
        <v>18067.5</v>
      </c>
      <c r="AO2998" s="46">
        <v>7685</v>
      </c>
      <c r="AP2998" s="45">
        <v>32.4</v>
      </c>
      <c r="AQ2998" s="45"/>
      <c r="AR2998" s="45" t="str">
        <f>IFERROR(VLOOKUP(AB2998,'Pedidos marco'!$A$1:$D$10000,4,0)," ")</f>
        <v xml:space="preserve"> </v>
      </c>
      <c r="AS2998" s="45">
        <f t="shared" si="322"/>
        <v>18</v>
      </c>
      <c r="AT2998" s="45" t="str">
        <f t="shared" si="323"/>
        <v>18</v>
      </c>
      <c r="AU2998" s="47">
        <v>18</v>
      </c>
      <c r="AV2998" s="19" t="str">
        <f t="shared" si="324"/>
        <v>04 April</v>
      </c>
      <c r="AW2998" s="19">
        <f t="shared" si="325"/>
        <v>0.09</v>
      </c>
      <c r="AX2998" s="19">
        <f t="shared" si="326"/>
        <v>1.7999999999999998</v>
      </c>
      <c r="AY2998" s="19" t="e">
        <f>VLOOKUP(AG2998,Cías!$A$1:$E$10000,5,0)</f>
        <v>#N/A</v>
      </c>
      <c r="AZ2998" s="19" t="str">
        <f t="shared" si="327"/>
        <v>1013485</v>
      </c>
      <c r="BA2998" s="19" t="str">
        <f t="shared" si="328"/>
        <v>PEREZ ALBUJA VICTOR ALEJANDRO</v>
      </c>
      <c r="BB2998" s="19" t="e">
        <f>VLOOKUP(AG2998,Cías!$A$1:$E$10000,3,0)</f>
        <v>#N/A</v>
      </c>
      <c r="BC2998" s="19"/>
      <c r="BD2998" s="19"/>
      <c r="BE2998" s="19"/>
      <c r="BF2998" s="19"/>
      <c r="BG2998" s="19"/>
      <c r="BH2998" s="19"/>
      <c r="BI2998" s="19"/>
      <c r="BJ2998" s="19"/>
    </row>
    <row r="2999" spans="1:62" ht="15" x14ac:dyDescent="0.2">
      <c r="A2999" s="19" t="s">
        <v>23815</v>
      </c>
      <c r="B2999" s="19" t="s">
        <v>1479</v>
      </c>
      <c r="C2999" s="43">
        <v>44669</v>
      </c>
      <c r="D2999" s="44">
        <v>0.92916666666667003</v>
      </c>
      <c r="E2999" s="19" t="s">
        <v>23822</v>
      </c>
      <c r="F2999" s="19" t="s">
        <v>23823</v>
      </c>
      <c r="G2999" s="19" t="s">
        <v>23824</v>
      </c>
      <c r="H2999" s="45">
        <v>744.66</v>
      </c>
      <c r="I2999" s="45">
        <v>834.92</v>
      </c>
      <c r="J2999" s="19" t="s">
        <v>1560</v>
      </c>
      <c r="K2999" s="19" t="s">
        <v>23825</v>
      </c>
      <c r="L2999" s="19" t="s">
        <v>23826</v>
      </c>
      <c r="M2999" s="19" t="s">
        <v>23827</v>
      </c>
      <c r="N2999" s="19" t="s">
        <v>23815</v>
      </c>
      <c r="O2999" s="19" t="s">
        <v>369</v>
      </c>
      <c r="P2999" s="19" t="s">
        <v>370</v>
      </c>
      <c r="Q2999" s="46">
        <v>120</v>
      </c>
      <c r="R2999" s="19" t="s">
        <v>1544</v>
      </c>
      <c r="S2999" s="19" t="s">
        <v>1913</v>
      </c>
      <c r="T2999" s="19" t="s">
        <v>1914</v>
      </c>
      <c r="U2999" s="19" t="s">
        <v>1930</v>
      </c>
      <c r="V2999" s="19" t="s">
        <v>1931</v>
      </c>
      <c r="W2999" s="19" t="s">
        <v>1829</v>
      </c>
      <c r="X2999" s="19" t="s">
        <v>1932</v>
      </c>
      <c r="Y2999" s="19" t="s">
        <v>1831</v>
      </c>
      <c r="Z2999" s="19" t="s">
        <v>1832</v>
      </c>
      <c r="AA2999" s="46">
        <v>8</v>
      </c>
      <c r="AB2999" s="19" t="s">
        <v>540</v>
      </c>
      <c r="AC2999" s="19" t="s">
        <v>232</v>
      </c>
      <c r="AD2999" s="19" t="s">
        <v>4144</v>
      </c>
      <c r="AE2999" s="19" t="s">
        <v>4145</v>
      </c>
      <c r="AF2999" s="19" t="s">
        <v>1719</v>
      </c>
      <c r="AG2999" s="19" t="s">
        <v>4146</v>
      </c>
      <c r="AH2999" s="19" t="s">
        <v>1594</v>
      </c>
      <c r="AI2999" s="19" t="s">
        <v>1595</v>
      </c>
      <c r="AJ2999" s="45">
        <v>0.05</v>
      </c>
      <c r="AK2999" s="45">
        <v>6</v>
      </c>
      <c r="AL2999" s="19" t="s">
        <v>1501</v>
      </c>
      <c r="AM2999" s="46">
        <v>13707.5</v>
      </c>
      <c r="AN2999" s="46">
        <v>6022.5</v>
      </c>
      <c r="AO2999" s="46">
        <v>7685</v>
      </c>
      <c r="AP2999" s="45">
        <v>10.8</v>
      </c>
      <c r="AQ2999" s="45"/>
      <c r="AR2999" s="45" t="str">
        <f>IFERROR(VLOOKUP(AB2999,'Pedidos marco'!$A$1:$D$10000,4,0)," ")</f>
        <v xml:space="preserve"> </v>
      </c>
      <c r="AS2999" s="45">
        <f t="shared" si="322"/>
        <v>18</v>
      </c>
      <c r="AT2999" s="45" t="str">
        <f t="shared" si="323"/>
        <v>18</v>
      </c>
      <c r="AU2999" s="47">
        <v>6</v>
      </c>
      <c r="AV2999" s="19" t="str">
        <f t="shared" si="324"/>
        <v>04 April</v>
      </c>
      <c r="AW2999" s="19">
        <f t="shared" si="325"/>
        <v>9.0000000000000011E-2</v>
      </c>
      <c r="AX2999" s="19">
        <f t="shared" si="326"/>
        <v>1.8</v>
      </c>
      <c r="AY2999" s="19" t="e">
        <f>VLOOKUP(AG2999,Cías!$A$1:$E$10000,5,0)</f>
        <v>#N/A</v>
      </c>
      <c r="AZ2999" s="19" t="str">
        <f t="shared" si="327"/>
        <v>1013485</v>
      </c>
      <c r="BA2999" s="19" t="str">
        <f t="shared" si="328"/>
        <v>PEREZ ALBUJA VICTOR ALEJANDRO</v>
      </c>
      <c r="BB2999" s="19" t="e">
        <f>VLOOKUP(AG2999,Cías!$A$1:$E$10000,3,0)</f>
        <v>#N/A</v>
      </c>
      <c r="BC2999" s="19"/>
      <c r="BD2999" s="19"/>
      <c r="BE2999" s="19"/>
      <c r="BF2999" s="19"/>
      <c r="BG2999" s="19"/>
      <c r="BH2999" s="19"/>
      <c r="BI2999" s="19"/>
      <c r="BJ2999" s="19"/>
    </row>
    <row r="3000" spans="1:62" ht="15" x14ac:dyDescent="0.2">
      <c r="A3000" s="19" t="s">
        <v>23828</v>
      </c>
      <c r="B3000" s="19" t="s">
        <v>1479</v>
      </c>
      <c r="C3000" s="43">
        <v>44669</v>
      </c>
      <c r="D3000" s="44">
        <v>0.93819444444444</v>
      </c>
      <c r="E3000" s="19" t="s">
        <v>23829</v>
      </c>
      <c r="F3000" s="19" t="s">
        <v>23830</v>
      </c>
      <c r="G3000" s="19" t="s">
        <v>23831</v>
      </c>
      <c r="H3000" s="45">
        <v>260.43</v>
      </c>
      <c r="I3000" s="45">
        <v>291.99</v>
      </c>
      <c r="J3000" s="19" t="s">
        <v>1560</v>
      </c>
      <c r="K3000" s="19" t="s">
        <v>23832</v>
      </c>
      <c r="L3000" s="19" t="s">
        <v>23833</v>
      </c>
      <c r="M3000" s="19" t="s">
        <v>23834</v>
      </c>
      <c r="N3000" s="19" t="s">
        <v>23828</v>
      </c>
      <c r="O3000" s="19" t="s">
        <v>371</v>
      </c>
      <c r="P3000" s="19" t="s">
        <v>372</v>
      </c>
      <c r="Q3000" s="46">
        <v>40</v>
      </c>
      <c r="R3000" s="19" t="s">
        <v>1544</v>
      </c>
      <c r="S3000" s="19" t="s">
        <v>2235</v>
      </c>
      <c r="T3000" s="19" t="s">
        <v>230</v>
      </c>
      <c r="U3000" s="19" t="s">
        <v>2236</v>
      </c>
      <c r="V3000" s="19" t="s">
        <v>2237</v>
      </c>
      <c r="W3000" s="19" t="s">
        <v>2238</v>
      </c>
      <c r="X3000" s="19" t="s">
        <v>2239</v>
      </c>
      <c r="Y3000" s="19" t="s">
        <v>2240</v>
      </c>
      <c r="Z3000" s="19" t="s">
        <v>2241</v>
      </c>
      <c r="AA3000" s="46">
        <v>259</v>
      </c>
      <c r="AB3000" s="19" t="s">
        <v>455</v>
      </c>
      <c r="AC3000" s="19" t="s">
        <v>58</v>
      </c>
      <c r="AD3000" s="19" t="s">
        <v>4023</v>
      </c>
      <c r="AE3000" s="19" t="s">
        <v>4024</v>
      </c>
      <c r="AF3000" s="19" t="s">
        <v>1554</v>
      </c>
      <c r="AG3000" s="19" t="s">
        <v>4025</v>
      </c>
      <c r="AH3000" s="19" t="s">
        <v>1499</v>
      </c>
      <c r="AI3000" s="19" t="s">
        <v>1500</v>
      </c>
      <c r="AJ3000" s="45">
        <v>0</v>
      </c>
      <c r="AK3000" s="45">
        <v>0</v>
      </c>
      <c r="AL3000" s="19" t="s">
        <v>1501</v>
      </c>
      <c r="AM3000" s="46">
        <v>5104.4440000000004</v>
      </c>
      <c r="AN3000" s="46">
        <v>2004.444</v>
      </c>
      <c r="AO3000" s="46">
        <v>3100</v>
      </c>
      <c r="AP3000" s="45">
        <v>37.6</v>
      </c>
      <c r="AQ3000" s="45"/>
      <c r="AR3000" s="45" t="str">
        <f>IFERROR(VLOOKUP(AB3000,'Pedidos marco'!$A$1:$D$10000,4,0)," ")</f>
        <v xml:space="preserve"> </v>
      </c>
      <c r="AS3000" s="45">
        <f t="shared" si="322"/>
        <v>18</v>
      </c>
      <c r="AT3000" s="45" t="str">
        <f t="shared" si="323"/>
        <v>18</v>
      </c>
      <c r="AU3000" s="47">
        <v>2</v>
      </c>
      <c r="AV3000" s="19" t="str">
        <f t="shared" si="324"/>
        <v>04 April</v>
      </c>
      <c r="AW3000" s="19">
        <f t="shared" si="325"/>
        <v>0.94000000000000006</v>
      </c>
      <c r="AX3000" s="19">
        <f t="shared" si="326"/>
        <v>18.8</v>
      </c>
      <c r="AY3000" s="19" t="e">
        <f>VLOOKUP(AG3000,Cías!$A$1:$E$10000,5,0)</f>
        <v>#N/A</v>
      </c>
      <c r="AZ3000" s="19" t="str">
        <f t="shared" si="327"/>
        <v>1012819</v>
      </c>
      <c r="BA3000" s="19" t="str">
        <f t="shared" si="328"/>
        <v>BRAVO VASQUEZ JOSE LUIS SIGIFREDO</v>
      </c>
      <c r="BB3000" s="19" t="e">
        <f>VLOOKUP(AG3000,Cías!$A$1:$E$10000,3,0)</f>
        <v>#N/A</v>
      </c>
      <c r="BC3000" s="19"/>
      <c r="BD3000" s="19"/>
      <c r="BE3000" s="19"/>
      <c r="BF3000" s="19"/>
      <c r="BG3000" s="19"/>
      <c r="BH3000" s="19"/>
      <c r="BI3000" s="19"/>
      <c r="BJ3000" s="19"/>
    </row>
    <row r="3001" spans="1:62" ht="15" x14ac:dyDescent="0.2">
      <c r="A3001" s="19" t="s">
        <v>23828</v>
      </c>
      <c r="B3001" s="19" t="s">
        <v>1479</v>
      </c>
      <c r="C3001" s="43">
        <v>44669</v>
      </c>
      <c r="D3001" s="44">
        <v>0.93819444444444</v>
      </c>
      <c r="E3001" s="19" t="s">
        <v>23835</v>
      </c>
      <c r="F3001" s="19" t="s">
        <v>23836</v>
      </c>
      <c r="G3001" s="19" t="s">
        <v>23837</v>
      </c>
      <c r="H3001" s="45">
        <v>238.76</v>
      </c>
      <c r="I3001" s="45">
        <v>267.7</v>
      </c>
      <c r="J3001" s="19" t="s">
        <v>1560</v>
      </c>
      <c r="K3001" s="19" t="s">
        <v>23838</v>
      </c>
      <c r="L3001" s="19" t="s">
        <v>23839</v>
      </c>
      <c r="M3001" s="19" t="s">
        <v>23840</v>
      </c>
      <c r="N3001" s="19" t="s">
        <v>23828</v>
      </c>
      <c r="O3001" s="19" t="s">
        <v>369</v>
      </c>
      <c r="P3001" s="19" t="s">
        <v>370</v>
      </c>
      <c r="Q3001" s="46">
        <v>40</v>
      </c>
      <c r="R3001" s="19" t="s">
        <v>1544</v>
      </c>
      <c r="S3001" s="19" t="s">
        <v>2235</v>
      </c>
      <c r="T3001" s="19" t="s">
        <v>230</v>
      </c>
      <c r="U3001" s="19" t="s">
        <v>2236</v>
      </c>
      <c r="V3001" s="19" t="s">
        <v>2237</v>
      </c>
      <c r="W3001" s="19" t="s">
        <v>2238</v>
      </c>
      <c r="X3001" s="19" t="s">
        <v>2239</v>
      </c>
      <c r="Y3001" s="19" t="s">
        <v>2240</v>
      </c>
      <c r="Z3001" s="19" t="s">
        <v>2241</v>
      </c>
      <c r="AA3001" s="46">
        <v>259</v>
      </c>
      <c r="AB3001" s="19" t="s">
        <v>455</v>
      </c>
      <c r="AC3001" s="19" t="s">
        <v>58</v>
      </c>
      <c r="AD3001" s="19" t="s">
        <v>4023</v>
      </c>
      <c r="AE3001" s="19" t="s">
        <v>4024</v>
      </c>
      <c r="AF3001" s="19" t="s">
        <v>1554</v>
      </c>
      <c r="AG3001" s="19" t="s">
        <v>4025</v>
      </c>
      <c r="AH3001" s="19" t="s">
        <v>1499</v>
      </c>
      <c r="AI3001" s="19" t="s">
        <v>1500</v>
      </c>
      <c r="AJ3001" s="45">
        <v>0</v>
      </c>
      <c r="AK3001" s="45">
        <v>0</v>
      </c>
      <c r="AL3001" s="19" t="s">
        <v>1501</v>
      </c>
      <c r="AM3001" s="46">
        <v>5104.4449999999997</v>
      </c>
      <c r="AN3001" s="46">
        <v>2004.4449999999999</v>
      </c>
      <c r="AO3001" s="46">
        <v>3100</v>
      </c>
      <c r="AP3001" s="45">
        <v>37.6</v>
      </c>
      <c r="AQ3001" s="45"/>
      <c r="AR3001" s="45" t="str">
        <f>IFERROR(VLOOKUP(AB3001,'Pedidos marco'!$A$1:$D$10000,4,0)," ")</f>
        <v xml:space="preserve"> </v>
      </c>
      <c r="AS3001" s="45">
        <f t="shared" si="322"/>
        <v>18</v>
      </c>
      <c r="AT3001" s="45" t="str">
        <f t="shared" si="323"/>
        <v>18</v>
      </c>
      <c r="AU3001" s="47">
        <v>2</v>
      </c>
      <c r="AV3001" s="19" t="str">
        <f t="shared" si="324"/>
        <v>04 April</v>
      </c>
      <c r="AW3001" s="19">
        <f t="shared" si="325"/>
        <v>0.94000000000000006</v>
      </c>
      <c r="AX3001" s="19">
        <f t="shared" si="326"/>
        <v>18.8</v>
      </c>
      <c r="AY3001" s="19" t="e">
        <f>VLOOKUP(AG3001,Cías!$A$1:$E$10000,5,0)</f>
        <v>#N/A</v>
      </c>
      <c r="AZ3001" s="19" t="str">
        <f t="shared" si="327"/>
        <v>1012819</v>
      </c>
      <c r="BA3001" s="19" t="str">
        <f t="shared" si="328"/>
        <v>BRAVO VASQUEZ JOSE LUIS SIGIFREDO</v>
      </c>
      <c r="BB3001" s="19" t="e">
        <f>VLOOKUP(AG3001,Cías!$A$1:$E$10000,3,0)</f>
        <v>#N/A</v>
      </c>
      <c r="BC3001" s="19"/>
      <c r="BD3001" s="19"/>
      <c r="BE3001" s="19"/>
      <c r="BF3001" s="19"/>
      <c r="BG3001" s="19"/>
      <c r="BH3001" s="19"/>
      <c r="BI3001" s="19"/>
      <c r="BJ3001" s="19"/>
    </row>
    <row r="3002" spans="1:62" ht="15" x14ac:dyDescent="0.2">
      <c r="A3002" s="19" t="s">
        <v>23828</v>
      </c>
      <c r="B3002" s="19" t="s">
        <v>1479</v>
      </c>
      <c r="C3002" s="43">
        <v>44669</v>
      </c>
      <c r="D3002" s="44">
        <v>0.93819444444444</v>
      </c>
      <c r="E3002" s="19" t="s">
        <v>23841</v>
      </c>
      <c r="F3002" s="19" t="s">
        <v>23842</v>
      </c>
      <c r="G3002" s="19" t="s">
        <v>23843</v>
      </c>
      <c r="H3002" s="45">
        <v>1812.01</v>
      </c>
      <c r="I3002" s="45">
        <v>2031.64</v>
      </c>
      <c r="J3002" s="19" t="s">
        <v>1560</v>
      </c>
      <c r="K3002" s="19" t="s">
        <v>23844</v>
      </c>
      <c r="L3002" s="19" t="s">
        <v>23845</v>
      </c>
      <c r="M3002" s="19" t="s">
        <v>23846</v>
      </c>
      <c r="N3002" s="19" t="s">
        <v>23828</v>
      </c>
      <c r="O3002" s="19" t="s">
        <v>367</v>
      </c>
      <c r="P3002" s="19" t="s">
        <v>368</v>
      </c>
      <c r="Q3002" s="46">
        <v>280</v>
      </c>
      <c r="R3002" s="19" t="s">
        <v>1544</v>
      </c>
      <c r="S3002" s="19" t="s">
        <v>2235</v>
      </c>
      <c r="T3002" s="19" t="s">
        <v>230</v>
      </c>
      <c r="U3002" s="19" t="s">
        <v>2236</v>
      </c>
      <c r="V3002" s="19" t="s">
        <v>2237</v>
      </c>
      <c r="W3002" s="19" t="s">
        <v>2238</v>
      </c>
      <c r="X3002" s="19" t="s">
        <v>2239</v>
      </c>
      <c r="Y3002" s="19" t="s">
        <v>2240</v>
      </c>
      <c r="Z3002" s="19" t="s">
        <v>2241</v>
      </c>
      <c r="AA3002" s="46">
        <v>259</v>
      </c>
      <c r="AB3002" s="19" t="s">
        <v>455</v>
      </c>
      <c r="AC3002" s="19" t="s">
        <v>58</v>
      </c>
      <c r="AD3002" s="19" t="s">
        <v>4023</v>
      </c>
      <c r="AE3002" s="19" t="s">
        <v>4024</v>
      </c>
      <c r="AF3002" s="19" t="s">
        <v>1554</v>
      </c>
      <c r="AG3002" s="19" t="s">
        <v>4025</v>
      </c>
      <c r="AH3002" s="19" t="s">
        <v>1499</v>
      </c>
      <c r="AI3002" s="19" t="s">
        <v>1500</v>
      </c>
      <c r="AJ3002" s="45">
        <v>0</v>
      </c>
      <c r="AK3002" s="45">
        <v>0</v>
      </c>
      <c r="AL3002" s="19" t="s">
        <v>1501</v>
      </c>
      <c r="AM3002" s="46">
        <v>17131.111000000001</v>
      </c>
      <c r="AN3002" s="46">
        <v>14031.111000000001</v>
      </c>
      <c r="AO3002" s="46">
        <v>3100</v>
      </c>
      <c r="AP3002" s="45">
        <v>263.2</v>
      </c>
      <c r="AQ3002" s="45"/>
      <c r="AR3002" s="45" t="str">
        <f>IFERROR(VLOOKUP(AB3002,'Pedidos marco'!$A$1:$D$10000,4,0)," ")</f>
        <v xml:space="preserve"> </v>
      </c>
      <c r="AS3002" s="45">
        <f t="shared" si="322"/>
        <v>18</v>
      </c>
      <c r="AT3002" s="45" t="str">
        <f t="shared" si="323"/>
        <v>18</v>
      </c>
      <c r="AU3002" s="47">
        <v>14</v>
      </c>
      <c r="AV3002" s="19" t="str">
        <f t="shared" si="324"/>
        <v>04 April</v>
      </c>
      <c r="AW3002" s="19">
        <f t="shared" si="325"/>
        <v>0.94</v>
      </c>
      <c r="AX3002" s="19">
        <f t="shared" si="326"/>
        <v>18.8</v>
      </c>
      <c r="AY3002" s="19" t="e">
        <f>VLOOKUP(AG3002,Cías!$A$1:$E$10000,5,0)</f>
        <v>#N/A</v>
      </c>
      <c r="AZ3002" s="19" t="str">
        <f t="shared" si="327"/>
        <v>1012819</v>
      </c>
      <c r="BA3002" s="19" t="str">
        <f t="shared" si="328"/>
        <v>BRAVO VASQUEZ JOSE LUIS SIGIFREDO</v>
      </c>
      <c r="BB3002" s="19" t="e">
        <f>VLOOKUP(AG3002,Cías!$A$1:$E$10000,3,0)</f>
        <v>#N/A</v>
      </c>
      <c r="BC3002" s="19"/>
      <c r="BD3002" s="19"/>
      <c r="BE3002" s="19"/>
      <c r="BF3002" s="19"/>
      <c r="BG3002" s="19"/>
      <c r="BH3002" s="19"/>
      <c r="BI3002" s="19"/>
      <c r="BJ3002" s="19"/>
    </row>
    <row r="3003" spans="1:62" ht="15" x14ac:dyDescent="0.2">
      <c r="A3003" s="19" t="s">
        <v>23847</v>
      </c>
      <c r="B3003" s="19" t="s">
        <v>1479</v>
      </c>
      <c r="C3003" s="43">
        <v>44669</v>
      </c>
      <c r="D3003" s="44">
        <v>0.93888888888888999</v>
      </c>
      <c r="E3003" s="19" t="s">
        <v>23848</v>
      </c>
      <c r="F3003" s="19" t="s">
        <v>23849</v>
      </c>
      <c r="G3003" s="19" t="s">
        <v>23850</v>
      </c>
      <c r="H3003" s="45">
        <v>3326.4</v>
      </c>
      <c r="I3003" s="45">
        <v>3729.58</v>
      </c>
      <c r="J3003" s="19" t="s">
        <v>1560</v>
      </c>
      <c r="K3003" s="19" t="s">
        <v>23851</v>
      </c>
      <c r="L3003" s="19" t="s">
        <v>23852</v>
      </c>
      <c r="M3003" s="19" t="s">
        <v>23853</v>
      </c>
      <c r="N3003" s="19" t="s">
        <v>23847</v>
      </c>
      <c r="O3003" s="19" t="s">
        <v>367</v>
      </c>
      <c r="P3003" s="19" t="s">
        <v>368</v>
      </c>
      <c r="Q3003" s="46">
        <v>480</v>
      </c>
      <c r="R3003" s="19" t="s">
        <v>1544</v>
      </c>
      <c r="S3003" s="19" t="s">
        <v>13237</v>
      </c>
      <c r="T3003" s="19" t="s">
        <v>13238</v>
      </c>
      <c r="U3003" s="19" t="s">
        <v>13239</v>
      </c>
      <c r="V3003" s="19" t="s">
        <v>13240</v>
      </c>
      <c r="W3003" s="19" t="s">
        <v>415</v>
      </c>
      <c r="X3003" s="19" t="s">
        <v>13241</v>
      </c>
      <c r="Y3003" s="19" t="s">
        <v>417</v>
      </c>
      <c r="Z3003" s="19" t="s">
        <v>2159</v>
      </c>
      <c r="AA3003" s="46">
        <v>110</v>
      </c>
      <c r="AB3003" s="19" t="s">
        <v>553</v>
      </c>
      <c r="AC3003" s="19" t="s">
        <v>260</v>
      </c>
      <c r="AD3003" s="19" t="s">
        <v>7885</v>
      </c>
      <c r="AE3003" s="19" t="s">
        <v>2574</v>
      </c>
      <c r="AF3003" s="19" t="s">
        <v>1719</v>
      </c>
      <c r="AG3003" s="19" t="s">
        <v>7886</v>
      </c>
      <c r="AH3003" s="19" t="s">
        <v>1594</v>
      </c>
      <c r="AI3003" s="19" t="s">
        <v>1595</v>
      </c>
      <c r="AJ3003" s="45">
        <v>0.05</v>
      </c>
      <c r="AK3003" s="45">
        <v>24</v>
      </c>
      <c r="AL3003" s="19" t="s">
        <v>1501</v>
      </c>
      <c r="AM3003" s="46">
        <v>40350</v>
      </c>
      <c r="AN3003" s="46">
        <v>24040</v>
      </c>
      <c r="AO3003" s="46">
        <v>16310</v>
      </c>
      <c r="AP3003" s="45">
        <v>220.8</v>
      </c>
      <c r="AQ3003" s="45"/>
      <c r="AR3003" s="45" t="str">
        <f>IFERROR(VLOOKUP(AB3003,'Pedidos marco'!$A$1:$D$10000,4,0)," ")</f>
        <v xml:space="preserve"> </v>
      </c>
      <c r="AS3003" s="45">
        <f t="shared" si="322"/>
        <v>18</v>
      </c>
      <c r="AT3003" s="45" t="str">
        <f t="shared" si="323"/>
        <v>18</v>
      </c>
      <c r="AU3003" s="47">
        <v>24</v>
      </c>
      <c r="AV3003" s="19" t="str">
        <f t="shared" si="324"/>
        <v>04 April</v>
      </c>
      <c r="AW3003" s="19">
        <f t="shared" si="325"/>
        <v>0.46</v>
      </c>
      <c r="AX3003" s="19">
        <f t="shared" si="326"/>
        <v>9.2000000000000011</v>
      </c>
      <c r="AY3003" s="19" t="e">
        <f>VLOOKUP(AG3003,Cías!$A$1:$E$10000,5,0)</f>
        <v>#N/A</v>
      </c>
      <c r="AZ3003" s="19" t="str">
        <f t="shared" si="327"/>
        <v>1020716</v>
      </c>
      <c r="BA3003" s="19" t="str">
        <f t="shared" si="328"/>
        <v>RIVADENEIRA AYALA BERTHA NARCIZA</v>
      </c>
      <c r="BB3003" s="19" t="e">
        <f>VLOOKUP(AG3003,Cías!$A$1:$E$10000,3,0)</f>
        <v>#N/A</v>
      </c>
      <c r="BC3003" s="19"/>
      <c r="BD3003" s="19"/>
      <c r="BE3003" s="19"/>
      <c r="BF3003" s="19"/>
      <c r="BG3003" s="19"/>
      <c r="BH3003" s="19"/>
      <c r="BI3003" s="19"/>
      <c r="BJ3003" s="19"/>
    </row>
    <row r="3004" spans="1:62" ht="15" x14ac:dyDescent="0.2">
      <c r="A3004" s="19" t="s">
        <v>23854</v>
      </c>
      <c r="B3004" s="19" t="s">
        <v>1479</v>
      </c>
      <c r="C3004" s="43">
        <v>44669</v>
      </c>
      <c r="D3004" s="44">
        <v>0.94444444444443998</v>
      </c>
      <c r="E3004" s="19" t="s">
        <v>23855</v>
      </c>
      <c r="F3004" s="19" t="s">
        <v>1481</v>
      </c>
      <c r="G3004" s="19" t="s">
        <v>1481</v>
      </c>
      <c r="H3004" s="45">
        <v>0</v>
      </c>
      <c r="I3004" s="45">
        <v>0</v>
      </c>
      <c r="J3004" s="19" t="s">
        <v>1482</v>
      </c>
      <c r="K3004" s="19" t="s">
        <v>23856</v>
      </c>
      <c r="L3004" s="19" t="s">
        <v>23857</v>
      </c>
      <c r="M3004" s="19" t="s">
        <v>23858</v>
      </c>
      <c r="N3004" s="19" t="s">
        <v>23854</v>
      </c>
      <c r="O3004" s="19" t="s">
        <v>1486</v>
      </c>
      <c r="P3004" s="19" t="s">
        <v>1487</v>
      </c>
      <c r="Q3004" s="46">
        <v>30.41</v>
      </c>
      <c r="R3004" s="19" t="s">
        <v>1488</v>
      </c>
      <c r="S3004" s="19" t="s">
        <v>1489</v>
      </c>
      <c r="T3004" s="19" t="s">
        <v>418</v>
      </c>
      <c r="U3004" s="19" t="s">
        <v>1508</v>
      </c>
      <c r="V3004" s="19" t="s">
        <v>1509</v>
      </c>
      <c r="W3004" s="19" t="s">
        <v>415</v>
      </c>
      <c r="X3004" s="19" t="s">
        <v>1510</v>
      </c>
      <c r="Y3004" s="19" t="s">
        <v>1511</v>
      </c>
      <c r="Z3004" s="19" t="s">
        <v>1512</v>
      </c>
      <c r="AA3004" s="46">
        <v>113</v>
      </c>
      <c r="AB3004" s="19" t="s">
        <v>1513</v>
      </c>
      <c r="AC3004" s="19" t="s">
        <v>418</v>
      </c>
      <c r="AD3004" s="19" t="s">
        <v>1514</v>
      </c>
      <c r="AE3004" s="19" t="s">
        <v>1515</v>
      </c>
      <c r="AF3004" s="19" t="s">
        <v>1497</v>
      </c>
      <c r="AG3004" s="19" t="s">
        <v>1516</v>
      </c>
      <c r="AH3004" s="19" t="s">
        <v>1499</v>
      </c>
      <c r="AI3004" s="19" t="s">
        <v>1500</v>
      </c>
      <c r="AJ3004" s="45">
        <v>0</v>
      </c>
      <c r="AK3004" s="45">
        <v>0</v>
      </c>
      <c r="AL3004" s="19" t="s">
        <v>1517</v>
      </c>
      <c r="AM3004" s="46">
        <v>46620</v>
      </c>
      <c r="AN3004" s="46">
        <v>30410</v>
      </c>
      <c r="AO3004" s="46">
        <v>16210</v>
      </c>
      <c r="AP3004" s="45">
        <v>0</v>
      </c>
      <c r="AQ3004" s="45"/>
      <c r="AR3004" s="45" t="str">
        <f>IFERROR(VLOOKUP(AB3004,'Pedidos marco'!$A$1:$D$10000,4,0)," ")</f>
        <v xml:space="preserve"> </v>
      </c>
      <c r="AS3004" s="45">
        <f t="shared" si="322"/>
        <v>18</v>
      </c>
      <c r="AT3004" s="45" t="str">
        <f t="shared" si="323"/>
        <v>18</v>
      </c>
      <c r="AU3004" s="47">
        <v>30.41</v>
      </c>
      <c r="AV3004" s="19" t="str">
        <f t="shared" si="324"/>
        <v>04 April</v>
      </c>
      <c r="AW3004" s="19">
        <f t="shared" si="325"/>
        <v>0</v>
      </c>
      <c r="AX3004" s="19">
        <f t="shared" si="326"/>
        <v>0</v>
      </c>
      <c r="AY3004" s="19" t="e">
        <f>VLOOKUP(AG3004,Cías!$A$1:$E$10000,5,0)</f>
        <v>#N/A</v>
      </c>
      <c r="AZ3004" s="19" t="str">
        <f t="shared" si="327"/>
        <v>1014412</v>
      </c>
      <c r="BA3004" s="19" t="str">
        <f t="shared" si="328"/>
        <v>UNION DE CONCRETERAS UNICON UCUE</v>
      </c>
      <c r="BB3004" s="19" t="e">
        <f>VLOOKUP(AG3004,Cías!$A$1:$E$10000,3,0)</f>
        <v>#N/A</v>
      </c>
      <c r="BC3004" s="19"/>
      <c r="BD3004" s="19"/>
      <c r="BE3004" s="19"/>
      <c r="BF3004" s="19"/>
      <c r="BG3004" s="19"/>
      <c r="BH3004" s="19"/>
      <c r="BI3004" s="19"/>
      <c r="BJ3004" s="19"/>
    </row>
    <row r="3005" spans="1:62" ht="15" x14ac:dyDescent="0.2">
      <c r="A3005" s="19" t="s">
        <v>23859</v>
      </c>
      <c r="B3005" s="19" t="s">
        <v>1479</v>
      </c>
      <c r="C3005" s="43">
        <v>44669</v>
      </c>
      <c r="D3005" s="44">
        <v>0.95277777777778005</v>
      </c>
      <c r="E3005" s="19" t="s">
        <v>23860</v>
      </c>
      <c r="F3005" s="19" t="s">
        <v>23861</v>
      </c>
      <c r="G3005" s="19" t="s">
        <v>23862</v>
      </c>
      <c r="H3005" s="45">
        <v>3249.6</v>
      </c>
      <c r="I3005" s="45">
        <v>3643.47</v>
      </c>
      <c r="J3005" s="19" t="s">
        <v>1560</v>
      </c>
      <c r="K3005" s="19" t="s">
        <v>23791</v>
      </c>
      <c r="L3005" s="19" t="s">
        <v>23863</v>
      </c>
      <c r="M3005" s="19" t="s">
        <v>23864</v>
      </c>
      <c r="N3005" s="19" t="s">
        <v>23859</v>
      </c>
      <c r="O3005" s="19" t="s">
        <v>1603</v>
      </c>
      <c r="P3005" s="19" t="s">
        <v>1604</v>
      </c>
      <c r="Q3005" s="46">
        <v>480</v>
      </c>
      <c r="R3005" s="19" t="s">
        <v>1544</v>
      </c>
      <c r="S3005" s="19" t="s">
        <v>7178</v>
      </c>
      <c r="T3005" s="19" t="s">
        <v>7179</v>
      </c>
      <c r="U3005" s="19" t="s">
        <v>8120</v>
      </c>
      <c r="V3005" s="19" t="s">
        <v>8121</v>
      </c>
      <c r="W3005" s="19" t="s">
        <v>6921</v>
      </c>
      <c r="X3005" s="19" t="s">
        <v>8122</v>
      </c>
      <c r="Y3005" s="19" t="s">
        <v>6923</v>
      </c>
      <c r="Z3005" s="19" t="s">
        <v>6924</v>
      </c>
      <c r="AA3005" s="46">
        <v>258</v>
      </c>
      <c r="AB3005" s="19" t="s">
        <v>520</v>
      </c>
      <c r="AC3005" s="19" t="s">
        <v>192</v>
      </c>
      <c r="AD3005" s="19" t="s">
        <v>1717</v>
      </c>
      <c r="AE3005" s="19" t="s">
        <v>1718</v>
      </c>
      <c r="AF3005" s="19" t="s">
        <v>1719</v>
      </c>
      <c r="AG3005" s="19" t="s">
        <v>1720</v>
      </c>
      <c r="AH3005" s="19" t="s">
        <v>1594</v>
      </c>
      <c r="AI3005" s="19" t="s">
        <v>1595</v>
      </c>
      <c r="AJ3005" s="45">
        <v>0.05</v>
      </c>
      <c r="AK3005" s="45">
        <v>24</v>
      </c>
      <c r="AL3005" s="19" t="s">
        <v>1501</v>
      </c>
      <c r="AM3005" s="46">
        <v>39520</v>
      </c>
      <c r="AN3005" s="46">
        <v>24060</v>
      </c>
      <c r="AO3005" s="46">
        <v>15460</v>
      </c>
      <c r="AP3005" s="45">
        <v>432</v>
      </c>
      <c r="AQ3005" s="45"/>
      <c r="AR3005" s="45" t="str">
        <f>IFERROR(VLOOKUP(AB3005,'Pedidos marco'!$A$1:$D$10000,4,0)," ")</f>
        <v xml:space="preserve"> </v>
      </c>
      <c r="AS3005" s="45">
        <f t="shared" si="322"/>
        <v>18</v>
      </c>
      <c r="AT3005" s="45" t="str">
        <f t="shared" si="323"/>
        <v>18</v>
      </c>
      <c r="AU3005" s="47">
        <v>24</v>
      </c>
      <c r="AV3005" s="19" t="str">
        <f t="shared" si="324"/>
        <v>04 April</v>
      </c>
      <c r="AW3005" s="19">
        <f t="shared" si="325"/>
        <v>0.9</v>
      </c>
      <c r="AX3005" s="19">
        <f t="shared" si="326"/>
        <v>18</v>
      </c>
      <c r="AY3005" s="19" t="e">
        <f>VLOOKUP(AG3005,Cías!$A$1:$E$10000,5,0)</f>
        <v>#N/A</v>
      </c>
      <c r="AZ3005" s="19" t="str">
        <f t="shared" si="327"/>
        <v>1013949</v>
      </c>
      <c r="BA3005" s="19" t="str">
        <f t="shared" si="328"/>
        <v>MEDIAVILLA FLORES WILSON PATRICIO</v>
      </c>
      <c r="BB3005" s="19" t="e">
        <f>VLOOKUP(AG3005,Cías!$A$1:$E$10000,3,0)</f>
        <v>#N/A</v>
      </c>
      <c r="BC3005" s="19"/>
      <c r="BD3005" s="19"/>
      <c r="BE3005" s="19"/>
      <c r="BF3005" s="19"/>
      <c r="BG3005" s="19"/>
      <c r="BH3005" s="19"/>
      <c r="BI3005" s="19"/>
      <c r="BJ3005" s="19"/>
    </row>
    <row r="3006" spans="1:62" ht="15" x14ac:dyDescent="0.2">
      <c r="A3006" s="19" t="s">
        <v>23865</v>
      </c>
      <c r="B3006" s="19" t="s">
        <v>1479</v>
      </c>
      <c r="C3006" s="43">
        <v>44669</v>
      </c>
      <c r="D3006" s="44">
        <v>0.95347222222221995</v>
      </c>
      <c r="E3006" s="19" t="s">
        <v>23866</v>
      </c>
      <c r="F3006" s="19" t="s">
        <v>23867</v>
      </c>
      <c r="G3006" s="19" t="s">
        <v>23868</v>
      </c>
      <c r="H3006" s="45">
        <v>3273.6</v>
      </c>
      <c r="I3006" s="45">
        <v>3670.38</v>
      </c>
      <c r="J3006" s="19" t="s">
        <v>1560</v>
      </c>
      <c r="K3006" s="19" t="s">
        <v>23869</v>
      </c>
      <c r="L3006" s="19" t="s">
        <v>23870</v>
      </c>
      <c r="M3006" s="19" t="s">
        <v>23871</v>
      </c>
      <c r="N3006" s="19" t="s">
        <v>23865</v>
      </c>
      <c r="O3006" s="19" t="s">
        <v>371</v>
      </c>
      <c r="P3006" s="19" t="s">
        <v>372</v>
      </c>
      <c r="Q3006" s="46">
        <v>480</v>
      </c>
      <c r="R3006" s="19" t="s">
        <v>1544</v>
      </c>
      <c r="S3006" s="19" t="s">
        <v>2566</v>
      </c>
      <c r="T3006" s="19" t="s">
        <v>2567</v>
      </c>
      <c r="U3006" s="19" t="s">
        <v>2568</v>
      </c>
      <c r="V3006" s="19" t="s">
        <v>2569</v>
      </c>
      <c r="W3006" s="19" t="s">
        <v>415</v>
      </c>
      <c r="X3006" s="19" t="s">
        <v>2570</v>
      </c>
      <c r="Y3006" s="19" t="s">
        <v>2571</v>
      </c>
      <c r="Z3006" s="19" t="s">
        <v>2572</v>
      </c>
      <c r="AA3006" s="46">
        <v>110</v>
      </c>
      <c r="AB3006" s="19" t="s">
        <v>1416</v>
      </c>
      <c r="AC3006" s="19" t="s">
        <v>1399</v>
      </c>
      <c r="AD3006" s="19" t="s">
        <v>2607</v>
      </c>
      <c r="AE3006" s="19" t="s">
        <v>1481</v>
      </c>
      <c r="AF3006" s="19" t="s">
        <v>1592</v>
      </c>
      <c r="AG3006" s="19" t="s">
        <v>2608</v>
      </c>
      <c r="AH3006" s="19" t="s">
        <v>1594</v>
      </c>
      <c r="AI3006" s="19" t="s">
        <v>1595</v>
      </c>
      <c r="AJ3006" s="45">
        <v>0.05</v>
      </c>
      <c r="AK3006" s="45">
        <v>24</v>
      </c>
      <c r="AL3006" s="19" t="s">
        <v>1501</v>
      </c>
      <c r="AM3006" s="46">
        <v>32952.5</v>
      </c>
      <c r="AN3006" s="46">
        <v>24052.5</v>
      </c>
      <c r="AO3006" s="46">
        <v>8900</v>
      </c>
      <c r="AP3006" s="45">
        <v>206.4</v>
      </c>
      <c r="AQ3006" s="45"/>
      <c r="AR3006" s="45" t="str">
        <f>IFERROR(VLOOKUP(AB3006,'Pedidos marco'!$A$1:$D$10000,4,0)," ")</f>
        <v xml:space="preserve"> </v>
      </c>
      <c r="AS3006" s="45">
        <f t="shared" si="322"/>
        <v>18</v>
      </c>
      <c r="AT3006" s="45" t="str">
        <f t="shared" si="323"/>
        <v>18</v>
      </c>
      <c r="AU3006" s="47">
        <v>24</v>
      </c>
      <c r="AV3006" s="19" t="str">
        <f t="shared" si="324"/>
        <v>04 April</v>
      </c>
      <c r="AW3006" s="19">
        <f t="shared" si="325"/>
        <v>0.43</v>
      </c>
      <c r="AX3006" s="19">
        <f t="shared" si="326"/>
        <v>8.6</v>
      </c>
      <c r="AY3006" s="19" t="e">
        <f>VLOOKUP(AG3006,Cías!$A$1:$E$10000,5,0)</f>
        <v>#N/A</v>
      </c>
      <c r="AZ3006" s="19" t="str">
        <f t="shared" si="327"/>
        <v>10006852</v>
      </c>
      <c r="BA3006" s="19" t="str">
        <f t="shared" si="328"/>
        <v>DE LA CRUZ MANUEL ALADINO</v>
      </c>
      <c r="BB3006" s="19" t="e">
        <f>VLOOKUP(AG3006,Cías!$A$1:$E$10000,3,0)</f>
        <v>#N/A</v>
      </c>
      <c r="BC3006" s="19"/>
      <c r="BD3006" s="19"/>
      <c r="BE3006" s="19"/>
      <c r="BF3006" s="19"/>
      <c r="BG3006" s="19"/>
      <c r="BH3006" s="19"/>
      <c r="BI3006" s="19"/>
      <c r="BJ3006" s="19"/>
    </row>
    <row r="3007" spans="1:62" ht="15" x14ac:dyDescent="0.2">
      <c r="A3007" s="19" t="s">
        <v>23865</v>
      </c>
      <c r="B3007" s="19" t="s">
        <v>1479</v>
      </c>
      <c r="C3007" s="43">
        <v>44669</v>
      </c>
      <c r="D3007" s="44">
        <v>0.95347222222221995</v>
      </c>
      <c r="E3007" s="19" t="s">
        <v>23872</v>
      </c>
      <c r="F3007" s="19" t="s">
        <v>23873</v>
      </c>
      <c r="G3007" s="19" t="s">
        <v>23874</v>
      </c>
      <c r="H3007" s="45">
        <v>1086.4000000000001</v>
      </c>
      <c r="I3007" s="45">
        <v>1218.08</v>
      </c>
      <c r="J3007" s="19" t="s">
        <v>1560</v>
      </c>
      <c r="K3007" s="19" t="s">
        <v>23875</v>
      </c>
      <c r="L3007" s="19" t="s">
        <v>23876</v>
      </c>
      <c r="M3007" s="19" t="s">
        <v>23877</v>
      </c>
      <c r="N3007" s="19" t="s">
        <v>23865</v>
      </c>
      <c r="O3007" s="19" t="s">
        <v>367</v>
      </c>
      <c r="P3007" s="19" t="s">
        <v>368</v>
      </c>
      <c r="Q3007" s="46">
        <v>160</v>
      </c>
      <c r="R3007" s="19" t="s">
        <v>1544</v>
      </c>
      <c r="S3007" s="19" t="s">
        <v>2566</v>
      </c>
      <c r="T3007" s="19" t="s">
        <v>2567</v>
      </c>
      <c r="U3007" s="19" t="s">
        <v>2568</v>
      </c>
      <c r="V3007" s="19" t="s">
        <v>2569</v>
      </c>
      <c r="W3007" s="19" t="s">
        <v>415</v>
      </c>
      <c r="X3007" s="19" t="s">
        <v>2570</v>
      </c>
      <c r="Y3007" s="19" t="s">
        <v>2571</v>
      </c>
      <c r="Z3007" s="19" t="s">
        <v>2572</v>
      </c>
      <c r="AA3007" s="46">
        <v>110</v>
      </c>
      <c r="AB3007" s="19" t="s">
        <v>1416</v>
      </c>
      <c r="AC3007" s="19" t="s">
        <v>1399</v>
      </c>
      <c r="AD3007" s="19" t="s">
        <v>2607</v>
      </c>
      <c r="AE3007" s="19" t="s">
        <v>1481</v>
      </c>
      <c r="AF3007" s="19" t="s">
        <v>1592</v>
      </c>
      <c r="AG3007" s="19" t="s">
        <v>2608</v>
      </c>
      <c r="AH3007" s="19" t="s">
        <v>1594</v>
      </c>
      <c r="AI3007" s="19" t="s">
        <v>1595</v>
      </c>
      <c r="AJ3007" s="45">
        <v>0.05</v>
      </c>
      <c r="AK3007" s="45">
        <v>8</v>
      </c>
      <c r="AL3007" s="19" t="s">
        <v>1501</v>
      </c>
      <c r="AM3007" s="46">
        <v>16917.5</v>
      </c>
      <c r="AN3007" s="46">
        <v>8017.5</v>
      </c>
      <c r="AO3007" s="46">
        <v>8900</v>
      </c>
      <c r="AP3007" s="45">
        <v>68.8</v>
      </c>
      <c r="AQ3007" s="45"/>
      <c r="AR3007" s="45" t="str">
        <f>IFERROR(VLOOKUP(AB3007,'Pedidos marco'!$A$1:$D$10000,4,0)," ")</f>
        <v xml:space="preserve"> </v>
      </c>
      <c r="AS3007" s="45">
        <f t="shared" si="322"/>
        <v>18</v>
      </c>
      <c r="AT3007" s="45" t="str">
        <f t="shared" si="323"/>
        <v>18</v>
      </c>
      <c r="AU3007" s="47">
        <v>8</v>
      </c>
      <c r="AV3007" s="19" t="str">
        <f t="shared" si="324"/>
        <v>04 April</v>
      </c>
      <c r="AW3007" s="19">
        <f t="shared" si="325"/>
        <v>0.43</v>
      </c>
      <c r="AX3007" s="19">
        <f t="shared" si="326"/>
        <v>8.6</v>
      </c>
      <c r="AY3007" s="19" t="e">
        <f>VLOOKUP(AG3007,Cías!$A$1:$E$10000,5,0)</f>
        <v>#N/A</v>
      </c>
      <c r="AZ3007" s="19" t="str">
        <f t="shared" si="327"/>
        <v>10006852</v>
      </c>
      <c r="BA3007" s="19" t="str">
        <f t="shared" si="328"/>
        <v>DE LA CRUZ MANUEL ALADINO</v>
      </c>
      <c r="BB3007" s="19" t="e">
        <f>VLOOKUP(AG3007,Cías!$A$1:$E$10000,3,0)</f>
        <v>#N/A</v>
      </c>
      <c r="BC3007" s="19"/>
      <c r="BD3007" s="19"/>
      <c r="BE3007" s="19"/>
      <c r="BF3007" s="19"/>
      <c r="BG3007" s="19"/>
      <c r="BH3007" s="19"/>
      <c r="BI3007" s="19"/>
      <c r="BJ3007" s="19"/>
    </row>
    <row r="3008" spans="1:62" ht="15" x14ac:dyDescent="0.2">
      <c r="A3008" s="19" t="s">
        <v>23878</v>
      </c>
      <c r="B3008" s="19" t="s">
        <v>1479</v>
      </c>
      <c r="C3008" s="43">
        <v>44669</v>
      </c>
      <c r="D3008" s="44">
        <v>0.95763888888889004</v>
      </c>
      <c r="E3008" s="19" t="s">
        <v>23879</v>
      </c>
      <c r="F3008" s="19" t="s">
        <v>1481</v>
      </c>
      <c r="G3008" s="19" t="s">
        <v>1481</v>
      </c>
      <c r="H3008" s="45">
        <v>0</v>
      </c>
      <c r="I3008" s="45">
        <v>0</v>
      </c>
      <c r="J3008" s="19" t="s">
        <v>1482</v>
      </c>
      <c r="K3008" s="19" t="s">
        <v>23880</v>
      </c>
      <c r="L3008" s="19" t="s">
        <v>23881</v>
      </c>
      <c r="M3008" s="19" t="s">
        <v>23882</v>
      </c>
      <c r="N3008" s="19" t="s">
        <v>23878</v>
      </c>
      <c r="O3008" s="19" t="s">
        <v>371</v>
      </c>
      <c r="P3008" s="19" t="s">
        <v>372</v>
      </c>
      <c r="Q3008" s="46">
        <v>360</v>
      </c>
      <c r="R3008" s="19" t="s">
        <v>1544</v>
      </c>
      <c r="S3008" s="19" t="s">
        <v>1545</v>
      </c>
      <c r="T3008" s="19" t="s">
        <v>74</v>
      </c>
      <c r="U3008" s="19" t="s">
        <v>9181</v>
      </c>
      <c r="V3008" s="19" t="s">
        <v>9182</v>
      </c>
      <c r="W3008" s="19" t="s">
        <v>1548</v>
      </c>
      <c r="X3008" s="19" t="s">
        <v>9183</v>
      </c>
      <c r="Y3008" s="19" t="s">
        <v>1684</v>
      </c>
      <c r="Z3008" s="19" t="s">
        <v>1685</v>
      </c>
      <c r="AA3008" s="46">
        <v>198</v>
      </c>
      <c r="AB3008" s="19" t="s">
        <v>451</v>
      </c>
      <c r="AC3008" s="19" t="s">
        <v>49</v>
      </c>
      <c r="AD3008" s="19" t="s">
        <v>2972</v>
      </c>
      <c r="AE3008" s="19" t="s">
        <v>2973</v>
      </c>
      <c r="AF3008" s="19" t="s">
        <v>1554</v>
      </c>
      <c r="AG3008" s="19" t="s">
        <v>2974</v>
      </c>
      <c r="AH3008" s="19" t="s">
        <v>1499</v>
      </c>
      <c r="AI3008" s="19" t="s">
        <v>1500</v>
      </c>
      <c r="AJ3008" s="45">
        <v>0</v>
      </c>
      <c r="AK3008" s="45">
        <v>0</v>
      </c>
      <c r="AL3008" s="19" t="s">
        <v>1501</v>
      </c>
      <c r="AM3008" s="46">
        <v>27290</v>
      </c>
      <c r="AN3008" s="46">
        <v>18040</v>
      </c>
      <c r="AO3008" s="46">
        <v>9250</v>
      </c>
      <c r="AP3008" s="45">
        <v>266.39999999999998</v>
      </c>
      <c r="AQ3008" s="45"/>
      <c r="AR3008" s="45" t="str">
        <f>IFERROR(VLOOKUP(AB3008,'Pedidos marco'!$A$1:$D$10000,4,0)," ")</f>
        <v xml:space="preserve"> </v>
      </c>
      <c r="AS3008" s="45">
        <f t="shared" si="322"/>
        <v>18</v>
      </c>
      <c r="AT3008" s="45" t="str">
        <f t="shared" si="323"/>
        <v>18</v>
      </c>
      <c r="AU3008" s="47">
        <v>18</v>
      </c>
      <c r="AV3008" s="19" t="str">
        <f t="shared" si="324"/>
        <v>04 April</v>
      </c>
      <c r="AW3008" s="19">
        <f t="shared" si="325"/>
        <v>0.74</v>
      </c>
      <c r="AX3008" s="19">
        <f t="shared" si="326"/>
        <v>14.799999999999999</v>
      </c>
      <c r="AY3008" s="19" t="e">
        <f>VLOOKUP(AG3008,Cías!$A$1:$E$10000,5,0)</f>
        <v>#N/A</v>
      </c>
      <c r="AZ3008" s="19" t="str">
        <f t="shared" si="327"/>
        <v>10005626</v>
      </c>
      <c r="BA3008" s="19" t="str">
        <f t="shared" si="328"/>
        <v>BENALCAZAR DE LA CRUZ CRISTIAN ROBE</v>
      </c>
      <c r="BB3008" s="19" t="e">
        <f>VLOOKUP(AG3008,Cías!$A$1:$E$10000,3,0)</f>
        <v>#N/A</v>
      </c>
      <c r="BC3008" s="19"/>
      <c r="BD3008" s="19"/>
      <c r="BE3008" s="19"/>
      <c r="BF3008" s="19"/>
      <c r="BG3008" s="19"/>
      <c r="BH3008" s="19"/>
      <c r="BI3008" s="19"/>
      <c r="BJ3008" s="19"/>
    </row>
    <row r="3009" spans="1:62" ht="15" x14ac:dyDescent="0.2">
      <c r="A3009" s="19" t="s">
        <v>23883</v>
      </c>
      <c r="B3009" s="19" t="s">
        <v>1479</v>
      </c>
      <c r="C3009" s="43">
        <v>44669</v>
      </c>
      <c r="D3009" s="44">
        <v>0.96736111111111001</v>
      </c>
      <c r="E3009" s="19" t="s">
        <v>23884</v>
      </c>
      <c r="F3009" s="19" t="s">
        <v>23885</v>
      </c>
      <c r="G3009" s="19" t="s">
        <v>23886</v>
      </c>
      <c r="H3009" s="45">
        <v>769.2</v>
      </c>
      <c r="I3009" s="45">
        <v>862.43</v>
      </c>
      <c r="J3009" s="19" t="s">
        <v>1560</v>
      </c>
      <c r="K3009" s="19" t="s">
        <v>23887</v>
      </c>
      <c r="L3009" s="19" t="s">
        <v>23888</v>
      </c>
      <c r="M3009" s="19" t="s">
        <v>23889</v>
      </c>
      <c r="N3009" s="19" t="s">
        <v>23883</v>
      </c>
      <c r="O3009" s="19" t="s">
        <v>1641</v>
      </c>
      <c r="P3009" s="19" t="s">
        <v>1642</v>
      </c>
      <c r="Q3009" s="46">
        <v>120</v>
      </c>
      <c r="R3009" s="19" t="s">
        <v>1544</v>
      </c>
      <c r="S3009" s="19" t="s">
        <v>7178</v>
      </c>
      <c r="T3009" s="19" t="s">
        <v>7179</v>
      </c>
      <c r="U3009" s="19" t="s">
        <v>8025</v>
      </c>
      <c r="V3009" s="19" t="s">
        <v>8026</v>
      </c>
      <c r="W3009" s="19" t="s">
        <v>2076</v>
      </c>
      <c r="X3009" s="19" t="s">
        <v>8027</v>
      </c>
      <c r="Y3009" s="19" t="s">
        <v>2078</v>
      </c>
      <c r="Z3009" s="19" t="s">
        <v>2079</v>
      </c>
      <c r="AA3009" s="46">
        <v>345</v>
      </c>
      <c r="AB3009" s="19" t="s">
        <v>435</v>
      </c>
      <c r="AC3009" s="19" t="s">
        <v>17</v>
      </c>
      <c r="AD3009" s="19" t="s">
        <v>4799</v>
      </c>
      <c r="AE3009" s="19" t="s">
        <v>4800</v>
      </c>
      <c r="AF3009" s="19" t="s">
        <v>1719</v>
      </c>
      <c r="AG3009" s="19" t="s">
        <v>4801</v>
      </c>
      <c r="AH3009" s="19" t="s">
        <v>1594</v>
      </c>
      <c r="AI3009" s="19" t="s">
        <v>1595</v>
      </c>
      <c r="AJ3009" s="45">
        <v>0.05</v>
      </c>
      <c r="AK3009" s="45">
        <v>6</v>
      </c>
      <c r="AL3009" s="19" t="s">
        <v>1501</v>
      </c>
      <c r="AM3009" s="46">
        <v>13995</v>
      </c>
      <c r="AN3009" s="46">
        <v>6015</v>
      </c>
      <c r="AO3009" s="46">
        <v>7980</v>
      </c>
      <c r="AP3009" s="45">
        <v>123.6</v>
      </c>
      <c r="AQ3009" s="45"/>
      <c r="AR3009" s="45" t="str">
        <f>IFERROR(VLOOKUP(AB3009,'Pedidos marco'!$A$1:$D$10000,4,0)," ")</f>
        <v xml:space="preserve"> </v>
      </c>
      <c r="AS3009" s="45">
        <f t="shared" si="322"/>
        <v>18</v>
      </c>
      <c r="AT3009" s="45" t="str">
        <f t="shared" si="323"/>
        <v>18</v>
      </c>
      <c r="AU3009" s="47">
        <v>6</v>
      </c>
      <c r="AV3009" s="19" t="str">
        <f t="shared" si="324"/>
        <v>04 April</v>
      </c>
      <c r="AW3009" s="19">
        <f t="shared" si="325"/>
        <v>1.03</v>
      </c>
      <c r="AX3009" s="19">
        <f t="shared" si="326"/>
        <v>20.599999999999998</v>
      </c>
      <c r="AY3009" s="19" t="e">
        <f>VLOOKUP(AG3009,Cías!$A$1:$E$10000,5,0)</f>
        <v>#N/A</v>
      </c>
      <c r="AZ3009" s="19" t="str">
        <f t="shared" si="327"/>
        <v>1013844</v>
      </c>
      <c r="BA3009" s="19" t="str">
        <f t="shared" si="328"/>
        <v>ALQUINGA LUCERO WILTER FABIAN</v>
      </c>
      <c r="BB3009" s="19" t="e">
        <f>VLOOKUP(AG3009,Cías!$A$1:$E$10000,3,0)</f>
        <v>#N/A</v>
      </c>
      <c r="BC3009" s="19"/>
      <c r="BD3009" s="19"/>
      <c r="BE3009" s="19"/>
      <c r="BF3009" s="19"/>
      <c r="BG3009" s="19"/>
      <c r="BH3009" s="19"/>
      <c r="BI3009" s="19"/>
      <c r="BJ3009" s="19"/>
    </row>
    <row r="3010" spans="1:62" ht="15" x14ac:dyDescent="0.2">
      <c r="A3010" s="19" t="s">
        <v>23883</v>
      </c>
      <c r="B3010" s="19" t="s">
        <v>1479</v>
      </c>
      <c r="C3010" s="43">
        <v>44669</v>
      </c>
      <c r="D3010" s="44">
        <v>0.96736111111111001</v>
      </c>
      <c r="E3010" s="19" t="s">
        <v>23890</v>
      </c>
      <c r="F3010" s="19" t="s">
        <v>23891</v>
      </c>
      <c r="G3010" s="19" t="s">
        <v>23892</v>
      </c>
      <c r="H3010" s="45">
        <v>2401.1999999999998</v>
      </c>
      <c r="I3010" s="45">
        <v>2692.24</v>
      </c>
      <c r="J3010" s="19" t="s">
        <v>1560</v>
      </c>
      <c r="K3010" s="19" t="s">
        <v>23887</v>
      </c>
      <c r="L3010" s="19" t="s">
        <v>23893</v>
      </c>
      <c r="M3010" s="19" t="s">
        <v>23894</v>
      </c>
      <c r="N3010" s="19" t="s">
        <v>23883</v>
      </c>
      <c r="O3010" s="19" t="s">
        <v>1603</v>
      </c>
      <c r="P3010" s="19" t="s">
        <v>1604</v>
      </c>
      <c r="Q3010" s="46">
        <v>360</v>
      </c>
      <c r="R3010" s="19" t="s">
        <v>1544</v>
      </c>
      <c r="S3010" s="19" t="s">
        <v>7178</v>
      </c>
      <c r="T3010" s="19" t="s">
        <v>7179</v>
      </c>
      <c r="U3010" s="19" t="s">
        <v>8025</v>
      </c>
      <c r="V3010" s="19" t="s">
        <v>8026</v>
      </c>
      <c r="W3010" s="19" t="s">
        <v>2076</v>
      </c>
      <c r="X3010" s="19" t="s">
        <v>8027</v>
      </c>
      <c r="Y3010" s="19" t="s">
        <v>2078</v>
      </c>
      <c r="Z3010" s="19" t="s">
        <v>2079</v>
      </c>
      <c r="AA3010" s="46">
        <v>345</v>
      </c>
      <c r="AB3010" s="19" t="s">
        <v>435</v>
      </c>
      <c r="AC3010" s="19" t="s">
        <v>17</v>
      </c>
      <c r="AD3010" s="19" t="s">
        <v>4799</v>
      </c>
      <c r="AE3010" s="19" t="s">
        <v>4800</v>
      </c>
      <c r="AF3010" s="19" t="s">
        <v>1719</v>
      </c>
      <c r="AG3010" s="19" t="s">
        <v>4801</v>
      </c>
      <c r="AH3010" s="19" t="s">
        <v>1594</v>
      </c>
      <c r="AI3010" s="19" t="s">
        <v>1595</v>
      </c>
      <c r="AJ3010" s="45">
        <v>0.05</v>
      </c>
      <c r="AK3010" s="45">
        <v>18</v>
      </c>
      <c r="AL3010" s="19" t="s">
        <v>1501</v>
      </c>
      <c r="AM3010" s="46">
        <v>26025</v>
      </c>
      <c r="AN3010" s="46">
        <v>18045</v>
      </c>
      <c r="AO3010" s="46">
        <v>7980</v>
      </c>
      <c r="AP3010" s="45">
        <v>370.8</v>
      </c>
      <c r="AQ3010" s="45"/>
      <c r="AR3010" s="45" t="str">
        <f>IFERROR(VLOOKUP(AB3010,'Pedidos marco'!$A$1:$D$10000,4,0)," ")</f>
        <v xml:space="preserve"> </v>
      </c>
      <c r="AS3010" s="45">
        <f t="shared" si="322"/>
        <v>18</v>
      </c>
      <c r="AT3010" s="45" t="str">
        <f t="shared" si="323"/>
        <v>18</v>
      </c>
      <c r="AU3010" s="47">
        <v>18</v>
      </c>
      <c r="AV3010" s="19" t="str">
        <f t="shared" si="324"/>
        <v>04 April</v>
      </c>
      <c r="AW3010" s="19">
        <f t="shared" si="325"/>
        <v>1.03</v>
      </c>
      <c r="AX3010" s="19">
        <f t="shared" si="326"/>
        <v>20.6</v>
      </c>
      <c r="AY3010" s="19" t="e">
        <f>VLOOKUP(AG3010,Cías!$A$1:$E$10000,5,0)</f>
        <v>#N/A</v>
      </c>
      <c r="AZ3010" s="19" t="str">
        <f t="shared" si="327"/>
        <v>1013844</v>
      </c>
      <c r="BA3010" s="19" t="str">
        <f t="shared" si="328"/>
        <v>ALQUINGA LUCERO WILTER FABIAN</v>
      </c>
      <c r="BB3010" s="19" t="e">
        <f>VLOOKUP(AG3010,Cías!$A$1:$E$10000,3,0)</f>
        <v>#N/A</v>
      </c>
      <c r="BC3010" s="19"/>
      <c r="BD3010" s="19"/>
      <c r="BE3010" s="19"/>
      <c r="BF3010" s="19"/>
      <c r="BG3010" s="19"/>
      <c r="BH3010" s="19"/>
      <c r="BI3010" s="19"/>
      <c r="BJ3010" s="19"/>
    </row>
    <row r="3011" spans="1:62" ht="15" x14ac:dyDescent="0.2">
      <c r="A3011" s="19" t="s">
        <v>23895</v>
      </c>
      <c r="B3011" s="19" t="s">
        <v>1479</v>
      </c>
      <c r="C3011" s="43">
        <v>44669</v>
      </c>
      <c r="D3011" s="44">
        <v>0.97083333333333</v>
      </c>
      <c r="E3011" s="19" t="s">
        <v>23896</v>
      </c>
      <c r="F3011" s="19" t="s">
        <v>23897</v>
      </c>
      <c r="G3011" s="19" t="s">
        <v>23898</v>
      </c>
      <c r="H3011" s="45">
        <v>2336.4</v>
      </c>
      <c r="I3011" s="45">
        <v>2619.59</v>
      </c>
      <c r="J3011" s="19" t="s">
        <v>1560</v>
      </c>
      <c r="K3011" s="19" t="s">
        <v>23899</v>
      </c>
      <c r="L3011" s="19" t="s">
        <v>23900</v>
      </c>
      <c r="M3011" s="19" t="s">
        <v>23901</v>
      </c>
      <c r="N3011" s="19" t="s">
        <v>23895</v>
      </c>
      <c r="O3011" s="19" t="s">
        <v>371</v>
      </c>
      <c r="P3011" s="19" t="s">
        <v>372</v>
      </c>
      <c r="Q3011" s="46">
        <v>360</v>
      </c>
      <c r="R3011" s="19" t="s">
        <v>1544</v>
      </c>
      <c r="S3011" s="19" t="s">
        <v>1736</v>
      </c>
      <c r="T3011" s="19" t="s">
        <v>1737</v>
      </c>
      <c r="U3011" s="19" t="s">
        <v>6905</v>
      </c>
      <c r="V3011" s="19" t="s">
        <v>6906</v>
      </c>
      <c r="W3011" s="19" t="s">
        <v>1548</v>
      </c>
      <c r="X3011" s="19" t="s">
        <v>6907</v>
      </c>
      <c r="Y3011" s="19" t="s">
        <v>1684</v>
      </c>
      <c r="Z3011" s="19" t="s">
        <v>1685</v>
      </c>
      <c r="AA3011" s="46">
        <v>198</v>
      </c>
      <c r="AB3011" s="19" t="s">
        <v>1411</v>
      </c>
      <c r="AC3011" s="19" t="s">
        <v>1391</v>
      </c>
      <c r="AD3011" s="19" t="s">
        <v>6908</v>
      </c>
      <c r="AE3011" s="19" t="s">
        <v>1481</v>
      </c>
      <c r="AF3011" s="19" t="s">
        <v>1554</v>
      </c>
      <c r="AG3011" s="19" t="s">
        <v>6909</v>
      </c>
      <c r="AH3011" s="19" t="s">
        <v>1499</v>
      </c>
      <c r="AI3011" s="19" t="s">
        <v>1500</v>
      </c>
      <c r="AJ3011" s="45">
        <v>0</v>
      </c>
      <c r="AK3011" s="45">
        <v>0</v>
      </c>
      <c r="AL3011" s="19" t="s">
        <v>1501</v>
      </c>
      <c r="AM3011" s="46">
        <v>27140</v>
      </c>
      <c r="AN3011" s="46">
        <v>18060</v>
      </c>
      <c r="AO3011" s="46">
        <v>9080</v>
      </c>
      <c r="AP3011" s="45">
        <v>266.39999999999998</v>
      </c>
      <c r="AQ3011" s="45"/>
      <c r="AR3011" s="45" t="str">
        <f>IFERROR(VLOOKUP(AB3011,'Pedidos marco'!$A$1:$D$10000,4,0)," ")</f>
        <v xml:space="preserve"> </v>
      </c>
      <c r="AS3011" s="45">
        <f t="shared" si="322"/>
        <v>18</v>
      </c>
      <c r="AT3011" s="45" t="str">
        <f t="shared" si="323"/>
        <v>18</v>
      </c>
      <c r="AU3011" s="47">
        <v>18</v>
      </c>
      <c r="AV3011" s="19" t="str">
        <f t="shared" si="324"/>
        <v>04 April</v>
      </c>
      <c r="AW3011" s="19">
        <f t="shared" si="325"/>
        <v>0.74</v>
      </c>
      <c r="AX3011" s="19">
        <f t="shared" si="326"/>
        <v>14.799999999999999</v>
      </c>
      <c r="AY3011" s="19" t="e">
        <f>VLOOKUP(AG3011,Cías!$A$1:$E$10000,5,0)</f>
        <v>#N/A</v>
      </c>
      <c r="AZ3011" s="19" t="str">
        <f t="shared" si="327"/>
        <v>10007210</v>
      </c>
      <c r="BA3011" s="19" t="str">
        <f t="shared" si="328"/>
        <v>AREQUIPA GUANOLUISA RODRIGO</v>
      </c>
      <c r="BB3011" s="19" t="e">
        <f>VLOOKUP(AG3011,Cías!$A$1:$E$10000,3,0)</f>
        <v>#N/A</v>
      </c>
      <c r="BC3011" s="19"/>
      <c r="BD3011" s="19"/>
      <c r="BE3011" s="19"/>
      <c r="BF3011" s="19"/>
      <c r="BG3011" s="19"/>
      <c r="BH3011" s="19"/>
      <c r="BI3011" s="19"/>
      <c r="BJ3011" s="19"/>
    </row>
    <row r="3012" spans="1:62" ht="15" x14ac:dyDescent="0.2">
      <c r="A3012" s="19" t="s">
        <v>23902</v>
      </c>
      <c r="B3012" s="19" t="s">
        <v>1479</v>
      </c>
      <c r="C3012" s="43">
        <v>44669</v>
      </c>
      <c r="D3012" s="44">
        <v>0.97847222222221997</v>
      </c>
      <c r="E3012" s="19" t="s">
        <v>23903</v>
      </c>
      <c r="F3012" s="19" t="s">
        <v>23904</v>
      </c>
      <c r="G3012" s="19" t="s">
        <v>23905</v>
      </c>
      <c r="H3012" s="45">
        <v>4320.21</v>
      </c>
      <c r="I3012" s="45">
        <v>4843.8500000000004</v>
      </c>
      <c r="J3012" s="19" t="s">
        <v>1560</v>
      </c>
      <c r="K3012" s="19" t="s">
        <v>23906</v>
      </c>
      <c r="L3012" s="19" t="s">
        <v>23907</v>
      </c>
      <c r="M3012" s="19" t="s">
        <v>23908</v>
      </c>
      <c r="N3012" s="19" t="s">
        <v>23902</v>
      </c>
      <c r="O3012" s="19" t="s">
        <v>367</v>
      </c>
      <c r="P3012" s="19" t="s">
        <v>368</v>
      </c>
      <c r="Q3012" s="46">
        <v>680</v>
      </c>
      <c r="R3012" s="19" t="s">
        <v>1544</v>
      </c>
      <c r="S3012" s="19" t="s">
        <v>1754</v>
      </c>
      <c r="T3012" s="19" t="s">
        <v>104</v>
      </c>
      <c r="U3012" s="19" t="s">
        <v>2901</v>
      </c>
      <c r="V3012" s="19" t="s">
        <v>2902</v>
      </c>
      <c r="W3012" s="19" t="s">
        <v>2127</v>
      </c>
      <c r="X3012" s="19" t="s">
        <v>2903</v>
      </c>
      <c r="Y3012" s="19" t="s">
        <v>2129</v>
      </c>
      <c r="Z3012" s="19" t="s">
        <v>2130</v>
      </c>
      <c r="AA3012" s="46">
        <v>205</v>
      </c>
      <c r="AB3012" s="19" t="s">
        <v>477</v>
      </c>
      <c r="AC3012" s="19" t="s">
        <v>104</v>
      </c>
      <c r="AD3012" s="19" t="s">
        <v>2304</v>
      </c>
      <c r="AE3012" s="19" t="s">
        <v>2305</v>
      </c>
      <c r="AF3012" s="19" t="s">
        <v>1592</v>
      </c>
      <c r="AG3012" s="19" t="s">
        <v>2306</v>
      </c>
      <c r="AH3012" s="19" t="s">
        <v>1499</v>
      </c>
      <c r="AI3012" s="19" t="s">
        <v>1500</v>
      </c>
      <c r="AJ3012" s="45">
        <v>0</v>
      </c>
      <c r="AK3012" s="45">
        <v>0</v>
      </c>
      <c r="AL3012" s="19" t="s">
        <v>1501</v>
      </c>
      <c r="AM3012" s="46">
        <v>51110</v>
      </c>
      <c r="AN3012" s="46">
        <v>34070</v>
      </c>
      <c r="AO3012" s="46">
        <v>17040</v>
      </c>
      <c r="AP3012" s="45">
        <v>530.4</v>
      </c>
      <c r="AQ3012" s="45"/>
      <c r="AR3012" s="45" t="str">
        <f>IFERROR(VLOOKUP(AB3012,'Pedidos marco'!$A$1:$D$10000,4,0)," ")</f>
        <v xml:space="preserve"> </v>
      </c>
      <c r="AS3012" s="45">
        <f t="shared" ref="AS3012:AS3075" si="329">DAY(C3012)</f>
        <v>18</v>
      </c>
      <c r="AT3012" s="45" t="str">
        <f t="shared" ref="AT3012:AT3075" si="330">TEXT(AS3012,"dd")</f>
        <v>18</v>
      </c>
      <c r="AU3012" s="47">
        <v>34</v>
      </c>
      <c r="AV3012" s="19" t="str">
        <f t="shared" ref="AV3012:AV3075" si="331">TEXT(C3012,"MM MMMM")</f>
        <v>04 April</v>
      </c>
      <c r="AW3012" s="19">
        <f t="shared" ref="AW3012:AW3075" si="332">IFERROR(AP3012/Q3012,"")</f>
        <v>0.77999999999999992</v>
      </c>
      <c r="AX3012" s="19">
        <f t="shared" ref="AX3012:AX3075" si="333">IFERROR(AP3012/AU3012,"")</f>
        <v>15.6</v>
      </c>
      <c r="AY3012" s="19" t="e">
        <f>VLOOKUP(AG3012,Cías!$A$1:$E$10000,5,0)</f>
        <v>#N/A</v>
      </c>
      <c r="AZ3012" s="19" t="str">
        <f t="shared" ref="AZ3012:AZ3075" si="334">AB3012</f>
        <v>1013863</v>
      </c>
      <c r="BA3012" s="19" t="str">
        <f t="shared" ref="BA3012:BA3075" si="335">AC3012</f>
        <v>DISTRIBUCIONES NARANJO</v>
      </c>
      <c r="BB3012" s="19" t="e">
        <f>VLOOKUP(AG3012,Cías!$A$1:$E$10000,3,0)</f>
        <v>#N/A</v>
      </c>
      <c r="BC3012" s="19"/>
      <c r="BD3012" s="19"/>
      <c r="BE3012" s="19"/>
      <c r="BF3012" s="19"/>
      <c r="BG3012" s="19"/>
      <c r="BH3012" s="19"/>
      <c r="BI3012" s="19"/>
      <c r="BJ3012" s="19"/>
    </row>
    <row r="3013" spans="1:62" ht="15" x14ac:dyDescent="0.2">
      <c r="A3013" s="19" t="s">
        <v>23909</v>
      </c>
      <c r="B3013" s="19" t="s">
        <v>1479</v>
      </c>
      <c r="C3013" s="43">
        <v>44669</v>
      </c>
      <c r="D3013" s="44">
        <v>0.98194444444443996</v>
      </c>
      <c r="E3013" s="19" t="s">
        <v>23910</v>
      </c>
      <c r="F3013" s="19" t="s">
        <v>23911</v>
      </c>
      <c r="G3013" s="19" t="s">
        <v>23912</v>
      </c>
      <c r="H3013" s="45">
        <v>2386.8000000000002</v>
      </c>
      <c r="I3013" s="45">
        <v>2676.1</v>
      </c>
      <c r="J3013" s="19" t="s">
        <v>1560</v>
      </c>
      <c r="K3013" s="19" t="s">
        <v>23913</v>
      </c>
      <c r="L3013" s="19" t="s">
        <v>23914</v>
      </c>
      <c r="M3013" s="19" t="s">
        <v>23915</v>
      </c>
      <c r="N3013" s="19" t="s">
        <v>23909</v>
      </c>
      <c r="O3013" s="19" t="s">
        <v>367</v>
      </c>
      <c r="P3013" s="19" t="s">
        <v>368</v>
      </c>
      <c r="Q3013" s="46">
        <v>360</v>
      </c>
      <c r="R3013" s="19" t="s">
        <v>1544</v>
      </c>
      <c r="S3013" s="19" t="s">
        <v>7178</v>
      </c>
      <c r="T3013" s="19" t="s">
        <v>7179</v>
      </c>
      <c r="U3013" s="19" t="s">
        <v>23916</v>
      </c>
      <c r="V3013" s="19" t="s">
        <v>23917</v>
      </c>
      <c r="W3013" s="19" t="s">
        <v>2127</v>
      </c>
      <c r="X3013" s="19" t="s">
        <v>23918</v>
      </c>
      <c r="Y3013" s="19" t="s">
        <v>2129</v>
      </c>
      <c r="Z3013" s="19" t="s">
        <v>2130</v>
      </c>
      <c r="AA3013" s="46">
        <v>205</v>
      </c>
      <c r="AB3013" s="19" t="s">
        <v>504</v>
      </c>
      <c r="AC3013" s="19" t="s">
        <v>157</v>
      </c>
      <c r="AD3013" s="19" t="s">
        <v>5075</v>
      </c>
      <c r="AE3013" s="19" t="s">
        <v>1481</v>
      </c>
      <c r="AF3013" s="19" t="s">
        <v>1554</v>
      </c>
      <c r="AG3013" s="19" t="s">
        <v>5076</v>
      </c>
      <c r="AH3013" s="19" t="s">
        <v>1499</v>
      </c>
      <c r="AI3013" s="19" t="s">
        <v>1500</v>
      </c>
      <c r="AJ3013" s="45">
        <v>0</v>
      </c>
      <c r="AK3013" s="45">
        <v>0</v>
      </c>
      <c r="AL3013" s="19" t="s">
        <v>1501</v>
      </c>
      <c r="AM3013" s="46">
        <v>27170</v>
      </c>
      <c r="AN3013" s="46">
        <v>18020</v>
      </c>
      <c r="AO3013" s="46">
        <v>9150</v>
      </c>
      <c r="AP3013" s="45">
        <v>280.8</v>
      </c>
      <c r="AQ3013" s="45"/>
      <c r="AR3013" s="45" t="str">
        <f>IFERROR(VLOOKUP(AB3013,'Pedidos marco'!$A$1:$D$10000,4,0)," ")</f>
        <v xml:space="preserve"> </v>
      </c>
      <c r="AS3013" s="45">
        <f t="shared" si="329"/>
        <v>18</v>
      </c>
      <c r="AT3013" s="45" t="str">
        <f t="shared" si="330"/>
        <v>18</v>
      </c>
      <c r="AU3013" s="47">
        <v>18</v>
      </c>
      <c r="AV3013" s="19" t="str">
        <f t="shared" si="331"/>
        <v>04 April</v>
      </c>
      <c r="AW3013" s="19">
        <f t="shared" si="332"/>
        <v>0.78</v>
      </c>
      <c r="AX3013" s="19">
        <f t="shared" si="333"/>
        <v>15.600000000000001</v>
      </c>
      <c r="AY3013" s="19" t="e">
        <f>VLOOKUP(AG3013,Cías!$A$1:$E$10000,5,0)</f>
        <v>#N/A</v>
      </c>
      <c r="AZ3013" s="19" t="str">
        <f t="shared" si="334"/>
        <v>1013275</v>
      </c>
      <c r="BA3013" s="19" t="str">
        <f t="shared" si="335"/>
        <v>HARO RUIZ SIXTO RIGOBERTO</v>
      </c>
      <c r="BB3013" s="19" t="e">
        <f>VLOOKUP(AG3013,Cías!$A$1:$E$10000,3,0)</f>
        <v>#N/A</v>
      </c>
      <c r="BC3013" s="19"/>
      <c r="BD3013" s="19"/>
      <c r="BE3013" s="19"/>
      <c r="BF3013" s="19"/>
      <c r="BG3013" s="19"/>
      <c r="BH3013" s="19"/>
      <c r="BI3013" s="19"/>
      <c r="BJ3013" s="19"/>
    </row>
    <row r="3014" spans="1:62" ht="15" x14ac:dyDescent="0.2">
      <c r="A3014" s="19" t="s">
        <v>23919</v>
      </c>
      <c r="B3014" s="19" t="s">
        <v>1479</v>
      </c>
      <c r="C3014" s="43">
        <v>44669</v>
      </c>
      <c r="D3014" s="44">
        <v>0.98541666666667005</v>
      </c>
      <c r="E3014" s="19" t="s">
        <v>23920</v>
      </c>
      <c r="F3014" s="19" t="s">
        <v>1481</v>
      </c>
      <c r="G3014" s="19" t="s">
        <v>1481</v>
      </c>
      <c r="H3014" s="45">
        <v>0</v>
      </c>
      <c r="I3014" s="45">
        <v>0</v>
      </c>
      <c r="J3014" s="19" t="s">
        <v>1482</v>
      </c>
      <c r="K3014" s="19" t="s">
        <v>23921</v>
      </c>
      <c r="L3014" s="19" t="s">
        <v>23922</v>
      </c>
      <c r="M3014" s="19" t="s">
        <v>23923</v>
      </c>
      <c r="N3014" s="19" t="s">
        <v>23919</v>
      </c>
      <c r="O3014" s="19" t="s">
        <v>1486</v>
      </c>
      <c r="P3014" s="19" t="s">
        <v>1487</v>
      </c>
      <c r="Q3014" s="46">
        <v>31.88</v>
      </c>
      <c r="R3014" s="19" t="s">
        <v>1488</v>
      </c>
      <c r="S3014" s="19" t="s">
        <v>1489</v>
      </c>
      <c r="T3014" s="19" t="s">
        <v>418</v>
      </c>
      <c r="U3014" s="19" t="s">
        <v>1508</v>
      </c>
      <c r="V3014" s="19" t="s">
        <v>1509</v>
      </c>
      <c r="W3014" s="19" t="s">
        <v>415</v>
      </c>
      <c r="X3014" s="19" t="s">
        <v>1510</v>
      </c>
      <c r="Y3014" s="19" t="s">
        <v>1511</v>
      </c>
      <c r="Z3014" s="19" t="s">
        <v>1512</v>
      </c>
      <c r="AA3014" s="46">
        <v>113</v>
      </c>
      <c r="AB3014" s="19" t="s">
        <v>1513</v>
      </c>
      <c r="AC3014" s="19" t="s">
        <v>418</v>
      </c>
      <c r="AD3014" s="19" t="s">
        <v>1496</v>
      </c>
      <c r="AE3014" s="19" t="s">
        <v>1481</v>
      </c>
      <c r="AF3014" s="19" t="s">
        <v>1497</v>
      </c>
      <c r="AG3014" s="19" t="s">
        <v>1538</v>
      </c>
      <c r="AH3014" s="19" t="s">
        <v>1499</v>
      </c>
      <c r="AI3014" s="19" t="s">
        <v>1500</v>
      </c>
      <c r="AJ3014" s="45">
        <v>0</v>
      </c>
      <c r="AK3014" s="45">
        <v>0</v>
      </c>
      <c r="AL3014" s="19" t="s">
        <v>1517</v>
      </c>
      <c r="AM3014" s="46">
        <v>50670</v>
      </c>
      <c r="AN3014" s="46">
        <v>31880</v>
      </c>
      <c r="AO3014" s="46">
        <v>18790</v>
      </c>
      <c r="AP3014" s="45">
        <v>0</v>
      </c>
      <c r="AQ3014" s="45"/>
      <c r="AR3014" s="45" t="str">
        <f>IFERROR(VLOOKUP(AB3014,'Pedidos marco'!$A$1:$D$10000,4,0)," ")</f>
        <v xml:space="preserve"> </v>
      </c>
      <c r="AS3014" s="45">
        <f t="shared" si="329"/>
        <v>18</v>
      </c>
      <c r="AT3014" s="45" t="str">
        <f t="shared" si="330"/>
        <v>18</v>
      </c>
      <c r="AU3014" s="47">
        <v>31.88</v>
      </c>
      <c r="AV3014" s="19" t="str">
        <f t="shared" si="331"/>
        <v>04 April</v>
      </c>
      <c r="AW3014" s="19">
        <f t="shared" si="332"/>
        <v>0</v>
      </c>
      <c r="AX3014" s="19">
        <f t="shared" si="333"/>
        <v>0</v>
      </c>
      <c r="AY3014" s="19" t="e">
        <f>VLOOKUP(AG3014,Cías!$A$1:$E$10000,5,0)</f>
        <v>#N/A</v>
      </c>
      <c r="AZ3014" s="19" t="str">
        <f t="shared" si="334"/>
        <v>1014412</v>
      </c>
      <c r="BA3014" s="19" t="str">
        <f t="shared" si="335"/>
        <v>UNION DE CONCRETERAS UNICON UCUE</v>
      </c>
      <c r="BB3014" s="19" t="e">
        <f>VLOOKUP(AG3014,Cías!$A$1:$E$10000,3,0)</f>
        <v>#N/A</v>
      </c>
      <c r="BC3014" s="19"/>
      <c r="BD3014" s="19"/>
      <c r="BE3014" s="19"/>
      <c r="BF3014" s="19"/>
      <c r="BG3014" s="19"/>
      <c r="BH3014" s="19"/>
      <c r="BI3014" s="19"/>
      <c r="BJ3014" s="19"/>
    </row>
    <row r="3015" spans="1:62" ht="15" x14ac:dyDescent="0.2">
      <c r="A3015" s="19" t="s">
        <v>23924</v>
      </c>
      <c r="B3015" s="19" t="s">
        <v>1479</v>
      </c>
      <c r="C3015" s="43">
        <v>44669</v>
      </c>
      <c r="D3015" s="44">
        <v>0.98680555555556004</v>
      </c>
      <c r="E3015" s="19" t="s">
        <v>23925</v>
      </c>
      <c r="F3015" s="19" t="s">
        <v>1481</v>
      </c>
      <c r="G3015" s="19" t="s">
        <v>1481</v>
      </c>
      <c r="H3015" s="45">
        <v>0</v>
      </c>
      <c r="I3015" s="45">
        <v>0</v>
      </c>
      <c r="J3015" s="19" t="s">
        <v>1482</v>
      </c>
      <c r="K3015" s="19" t="s">
        <v>23926</v>
      </c>
      <c r="L3015" s="19" t="s">
        <v>23927</v>
      </c>
      <c r="M3015" s="19" t="s">
        <v>23928</v>
      </c>
      <c r="N3015" s="19" t="s">
        <v>23924</v>
      </c>
      <c r="O3015" s="19" t="s">
        <v>1486</v>
      </c>
      <c r="P3015" s="19" t="s">
        <v>1487</v>
      </c>
      <c r="Q3015" s="46">
        <v>31.5</v>
      </c>
      <c r="R3015" s="19" t="s">
        <v>1488</v>
      </c>
      <c r="S3015" s="19" t="s">
        <v>1489</v>
      </c>
      <c r="T3015" s="19" t="s">
        <v>418</v>
      </c>
      <c r="U3015" s="19" t="s">
        <v>1508</v>
      </c>
      <c r="V3015" s="19" t="s">
        <v>1509</v>
      </c>
      <c r="W3015" s="19" t="s">
        <v>415</v>
      </c>
      <c r="X3015" s="19" t="s">
        <v>1510</v>
      </c>
      <c r="Y3015" s="19" t="s">
        <v>1511</v>
      </c>
      <c r="Z3015" s="19" t="s">
        <v>1512</v>
      </c>
      <c r="AA3015" s="46">
        <v>113</v>
      </c>
      <c r="AB3015" s="19" t="s">
        <v>1513</v>
      </c>
      <c r="AC3015" s="19" t="s">
        <v>418</v>
      </c>
      <c r="AD3015" s="19" t="s">
        <v>1530</v>
      </c>
      <c r="AE3015" s="19" t="s">
        <v>1531</v>
      </c>
      <c r="AF3015" s="19" t="s">
        <v>1497</v>
      </c>
      <c r="AG3015" s="19" t="s">
        <v>1532</v>
      </c>
      <c r="AH3015" s="19" t="s">
        <v>1499</v>
      </c>
      <c r="AI3015" s="19" t="s">
        <v>1500</v>
      </c>
      <c r="AJ3015" s="45">
        <v>0</v>
      </c>
      <c r="AK3015" s="45">
        <v>0</v>
      </c>
      <c r="AL3015" s="19" t="s">
        <v>1517</v>
      </c>
      <c r="AM3015" s="46">
        <v>49370</v>
      </c>
      <c r="AN3015" s="46">
        <v>31500</v>
      </c>
      <c r="AO3015" s="46">
        <v>17870</v>
      </c>
      <c r="AP3015" s="45">
        <v>0</v>
      </c>
      <c r="AQ3015" s="45"/>
      <c r="AR3015" s="45" t="str">
        <f>IFERROR(VLOOKUP(AB3015,'Pedidos marco'!$A$1:$D$10000,4,0)," ")</f>
        <v xml:space="preserve"> </v>
      </c>
      <c r="AS3015" s="45">
        <f t="shared" si="329"/>
        <v>18</v>
      </c>
      <c r="AT3015" s="45" t="str">
        <f t="shared" si="330"/>
        <v>18</v>
      </c>
      <c r="AU3015" s="47">
        <v>31.5</v>
      </c>
      <c r="AV3015" s="19" t="str">
        <f t="shared" si="331"/>
        <v>04 April</v>
      </c>
      <c r="AW3015" s="19">
        <f t="shared" si="332"/>
        <v>0</v>
      </c>
      <c r="AX3015" s="19">
        <f t="shared" si="333"/>
        <v>0</v>
      </c>
      <c r="AY3015" s="19" t="e">
        <f>VLOOKUP(AG3015,Cías!$A$1:$E$10000,5,0)</f>
        <v>#N/A</v>
      </c>
      <c r="AZ3015" s="19" t="str">
        <f t="shared" si="334"/>
        <v>1014412</v>
      </c>
      <c r="BA3015" s="19" t="str">
        <f t="shared" si="335"/>
        <v>UNION DE CONCRETERAS UNICON UCUE</v>
      </c>
      <c r="BB3015" s="19" t="e">
        <f>VLOOKUP(AG3015,Cías!$A$1:$E$10000,3,0)</f>
        <v>#N/A</v>
      </c>
      <c r="BC3015" s="19"/>
      <c r="BD3015" s="19"/>
      <c r="BE3015" s="19"/>
      <c r="BF3015" s="19"/>
      <c r="BG3015" s="19"/>
      <c r="BH3015" s="19"/>
      <c r="BI3015" s="19"/>
      <c r="BJ3015" s="19"/>
    </row>
    <row r="3016" spans="1:62" ht="15" x14ac:dyDescent="0.2">
      <c r="A3016" s="19" t="s">
        <v>23929</v>
      </c>
      <c r="B3016" s="19" t="s">
        <v>1479</v>
      </c>
      <c r="C3016" s="43">
        <v>44669</v>
      </c>
      <c r="D3016" s="44">
        <v>0.99166666666667003</v>
      </c>
      <c r="E3016" s="19" t="s">
        <v>23930</v>
      </c>
      <c r="F3016" s="19" t="s">
        <v>23931</v>
      </c>
      <c r="G3016" s="19" t="s">
        <v>23932</v>
      </c>
      <c r="H3016" s="45">
        <v>2329.7199999999998</v>
      </c>
      <c r="I3016" s="45">
        <v>2612.1</v>
      </c>
      <c r="J3016" s="19" t="s">
        <v>1560</v>
      </c>
      <c r="K3016" s="19" t="s">
        <v>23933</v>
      </c>
      <c r="L3016" s="19" t="s">
        <v>23934</v>
      </c>
      <c r="M3016" s="19" t="s">
        <v>23935</v>
      </c>
      <c r="N3016" s="19" t="s">
        <v>23929</v>
      </c>
      <c r="O3016" s="19" t="s">
        <v>367</v>
      </c>
      <c r="P3016" s="19" t="s">
        <v>368</v>
      </c>
      <c r="Q3016" s="46">
        <v>360</v>
      </c>
      <c r="R3016" s="19" t="s">
        <v>1544</v>
      </c>
      <c r="S3016" s="19" t="s">
        <v>2719</v>
      </c>
      <c r="T3016" s="19" t="s">
        <v>329</v>
      </c>
      <c r="U3016" s="19" t="s">
        <v>2720</v>
      </c>
      <c r="V3016" s="19" t="s">
        <v>2721</v>
      </c>
      <c r="W3016" s="19" t="s">
        <v>1548</v>
      </c>
      <c r="X3016" s="19" t="s">
        <v>2722</v>
      </c>
      <c r="Y3016" s="19" t="s">
        <v>1684</v>
      </c>
      <c r="Z3016" s="19" t="s">
        <v>1685</v>
      </c>
      <c r="AA3016" s="46">
        <v>198</v>
      </c>
      <c r="AB3016" s="19" t="s">
        <v>586</v>
      </c>
      <c r="AC3016" s="19" t="s">
        <v>329</v>
      </c>
      <c r="AD3016" s="19" t="s">
        <v>2723</v>
      </c>
      <c r="AE3016" s="19" t="s">
        <v>2724</v>
      </c>
      <c r="AF3016" s="19" t="s">
        <v>1554</v>
      </c>
      <c r="AG3016" s="19" t="s">
        <v>2725</v>
      </c>
      <c r="AH3016" s="19" t="s">
        <v>1499</v>
      </c>
      <c r="AI3016" s="19" t="s">
        <v>1500</v>
      </c>
      <c r="AJ3016" s="45">
        <v>0</v>
      </c>
      <c r="AK3016" s="45">
        <v>0</v>
      </c>
      <c r="AL3016" s="19" t="s">
        <v>1501</v>
      </c>
      <c r="AM3016" s="46">
        <v>27010</v>
      </c>
      <c r="AN3016" s="46">
        <v>18000</v>
      </c>
      <c r="AO3016" s="46">
        <v>9010</v>
      </c>
      <c r="AP3016" s="45">
        <v>266.39999999999998</v>
      </c>
      <c r="AQ3016" s="45"/>
      <c r="AR3016" s="45" t="str">
        <f>IFERROR(VLOOKUP(AB3016,'Pedidos marco'!$A$1:$D$10000,4,0)," ")</f>
        <v xml:space="preserve"> </v>
      </c>
      <c r="AS3016" s="45">
        <f t="shared" si="329"/>
        <v>18</v>
      </c>
      <c r="AT3016" s="45" t="str">
        <f t="shared" si="330"/>
        <v>18</v>
      </c>
      <c r="AU3016" s="47">
        <v>18</v>
      </c>
      <c r="AV3016" s="19" t="str">
        <f t="shared" si="331"/>
        <v>04 April</v>
      </c>
      <c r="AW3016" s="19">
        <f t="shared" si="332"/>
        <v>0.74</v>
      </c>
      <c r="AX3016" s="19">
        <f t="shared" si="333"/>
        <v>14.799999999999999</v>
      </c>
      <c r="AY3016" s="19" t="e">
        <f>VLOOKUP(AG3016,Cías!$A$1:$E$10000,5,0)</f>
        <v>#N/A</v>
      </c>
      <c r="AZ3016" s="19" t="str">
        <f t="shared" si="334"/>
        <v>1013789</v>
      </c>
      <c r="BA3016" s="19" t="str">
        <f t="shared" si="335"/>
        <v>VEGA VEGA FABIAN</v>
      </c>
      <c r="BB3016" s="19" t="e">
        <f>VLOOKUP(AG3016,Cías!$A$1:$E$10000,3,0)</f>
        <v>#N/A</v>
      </c>
      <c r="BC3016" s="19"/>
      <c r="BD3016" s="19"/>
      <c r="BE3016" s="19"/>
      <c r="BF3016" s="19"/>
      <c r="BG3016" s="19"/>
      <c r="BH3016" s="19"/>
      <c r="BI3016" s="19"/>
      <c r="BJ3016" s="19"/>
    </row>
    <row r="3017" spans="1:62" ht="15" x14ac:dyDescent="0.2">
      <c r="A3017" s="19" t="s">
        <v>23936</v>
      </c>
      <c r="B3017" s="19" t="s">
        <v>1479</v>
      </c>
      <c r="C3017" s="43">
        <v>44669</v>
      </c>
      <c r="D3017" s="44">
        <v>0.99444444444444002</v>
      </c>
      <c r="E3017" s="19" t="s">
        <v>23937</v>
      </c>
      <c r="F3017" s="19" t="s">
        <v>23938</v>
      </c>
      <c r="G3017" s="19" t="s">
        <v>23939</v>
      </c>
      <c r="H3017" s="45">
        <v>3668.4</v>
      </c>
      <c r="I3017" s="45">
        <v>4113.04</v>
      </c>
      <c r="J3017" s="19" t="s">
        <v>1560</v>
      </c>
      <c r="K3017" s="19" t="s">
        <v>23435</v>
      </c>
      <c r="L3017" s="19" t="s">
        <v>23940</v>
      </c>
      <c r="M3017" s="19" t="s">
        <v>23941</v>
      </c>
      <c r="N3017" s="19" t="s">
        <v>23936</v>
      </c>
      <c r="O3017" s="19" t="s">
        <v>1486</v>
      </c>
      <c r="P3017" s="19" t="s">
        <v>1487</v>
      </c>
      <c r="Q3017" s="46">
        <v>30.57</v>
      </c>
      <c r="R3017" s="19" t="s">
        <v>1488</v>
      </c>
      <c r="S3017" s="19" t="s">
        <v>8781</v>
      </c>
      <c r="T3017" s="19" t="s">
        <v>8782</v>
      </c>
      <c r="U3017" s="19" t="s">
        <v>8783</v>
      </c>
      <c r="V3017" s="19" t="s">
        <v>8784</v>
      </c>
      <c r="W3017" s="19" t="s">
        <v>415</v>
      </c>
      <c r="X3017" s="19" t="s">
        <v>8785</v>
      </c>
      <c r="Y3017" s="19" t="s">
        <v>8786</v>
      </c>
      <c r="Z3017" s="19" t="s">
        <v>8787</v>
      </c>
      <c r="AA3017" s="46">
        <v>127</v>
      </c>
      <c r="AB3017" s="19" t="s">
        <v>473</v>
      </c>
      <c r="AC3017" s="19" t="s">
        <v>96</v>
      </c>
      <c r="AD3017" s="19" t="s">
        <v>8788</v>
      </c>
      <c r="AE3017" s="19" t="s">
        <v>8789</v>
      </c>
      <c r="AF3017" s="19" t="s">
        <v>1497</v>
      </c>
      <c r="AG3017" s="19" t="s">
        <v>8790</v>
      </c>
      <c r="AH3017" s="19" t="s">
        <v>1499</v>
      </c>
      <c r="AI3017" s="19" t="s">
        <v>1500</v>
      </c>
      <c r="AJ3017" s="45">
        <v>0</v>
      </c>
      <c r="AK3017" s="45">
        <v>0</v>
      </c>
      <c r="AL3017" s="19" t="s">
        <v>1501</v>
      </c>
      <c r="AM3017" s="46">
        <v>48920</v>
      </c>
      <c r="AN3017" s="46">
        <v>30570</v>
      </c>
      <c r="AO3017" s="46">
        <v>18350</v>
      </c>
      <c r="AP3017" s="45">
        <v>343.61</v>
      </c>
      <c r="AQ3017" s="45"/>
      <c r="AR3017" s="45" t="str">
        <f>IFERROR(VLOOKUP(AB3017,'Pedidos marco'!$A$1:$D$10000,4,0)," ")</f>
        <v xml:space="preserve"> </v>
      </c>
      <c r="AS3017" s="45">
        <f t="shared" si="329"/>
        <v>18</v>
      </c>
      <c r="AT3017" s="45" t="str">
        <f t="shared" si="330"/>
        <v>18</v>
      </c>
      <c r="AU3017" s="47">
        <v>30.57</v>
      </c>
      <c r="AV3017" s="19" t="str">
        <f t="shared" si="331"/>
        <v>04 April</v>
      </c>
      <c r="AW3017" s="19">
        <f t="shared" si="332"/>
        <v>11.240104677788683</v>
      </c>
      <c r="AX3017" s="19">
        <f t="shared" si="333"/>
        <v>11.240104677788683</v>
      </c>
      <c r="AY3017" s="19" t="e">
        <f>VLOOKUP(AG3017,Cías!$A$1:$E$10000,5,0)</f>
        <v>#N/A</v>
      </c>
      <c r="AZ3017" s="19" t="str">
        <f t="shared" si="334"/>
        <v>1013227</v>
      </c>
      <c r="BA3017" s="19" t="str">
        <f t="shared" si="335"/>
        <v>COMPAÑIA DE TRANSPORTE PESADO</v>
      </c>
      <c r="BB3017" s="19" t="e">
        <f>VLOOKUP(AG3017,Cías!$A$1:$E$10000,3,0)</f>
        <v>#N/A</v>
      </c>
      <c r="BC3017" s="19"/>
      <c r="BD3017" s="19"/>
      <c r="BE3017" s="19"/>
      <c r="BF3017" s="19"/>
      <c r="BG3017" s="19"/>
      <c r="BH3017" s="19"/>
      <c r="BI3017" s="19"/>
      <c r="BJ3017" s="19"/>
    </row>
    <row r="3018" spans="1:62" ht="15" x14ac:dyDescent="0.2">
      <c r="A3018" s="19" t="s">
        <v>23942</v>
      </c>
      <c r="B3018" s="19" t="s">
        <v>1479</v>
      </c>
      <c r="C3018" s="43">
        <v>44669</v>
      </c>
      <c r="D3018" s="44">
        <v>0.99583333333333002</v>
      </c>
      <c r="E3018" s="19" t="s">
        <v>23943</v>
      </c>
      <c r="F3018" s="19" t="s">
        <v>1481</v>
      </c>
      <c r="G3018" s="19" t="s">
        <v>1481</v>
      </c>
      <c r="H3018" s="45">
        <v>0</v>
      </c>
      <c r="I3018" s="45">
        <v>0</v>
      </c>
      <c r="J3018" s="19" t="s">
        <v>1482</v>
      </c>
      <c r="K3018" s="19" t="s">
        <v>23944</v>
      </c>
      <c r="L3018" s="19" t="s">
        <v>23945</v>
      </c>
      <c r="M3018" s="19" t="s">
        <v>23946</v>
      </c>
      <c r="N3018" s="19" t="s">
        <v>23942</v>
      </c>
      <c r="O3018" s="19" t="s">
        <v>367</v>
      </c>
      <c r="P3018" s="19" t="s">
        <v>368</v>
      </c>
      <c r="Q3018" s="46">
        <v>680</v>
      </c>
      <c r="R3018" s="19" t="s">
        <v>1544</v>
      </c>
      <c r="S3018" s="19" t="s">
        <v>1696</v>
      </c>
      <c r="T3018" s="19" t="s">
        <v>72</v>
      </c>
      <c r="U3018" s="19" t="s">
        <v>8814</v>
      </c>
      <c r="V3018" s="19" t="s">
        <v>2091</v>
      </c>
      <c r="W3018" s="19" t="s">
        <v>415</v>
      </c>
      <c r="X3018" s="19" t="s">
        <v>8815</v>
      </c>
      <c r="Y3018" s="19" t="s">
        <v>1700</v>
      </c>
      <c r="Z3018" s="19" t="s">
        <v>1701</v>
      </c>
      <c r="AA3018" s="46">
        <v>127</v>
      </c>
      <c r="AB3018" s="19" t="s">
        <v>461</v>
      </c>
      <c r="AC3018" s="19" t="s">
        <v>72</v>
      </c>
      <c r="AD3018" s="19" t="s">
        <v>2332</v>
      </c>
      <c r="AE3018" s="19" t="s">
        <v>2333</v>
      </c>
      <c r="AF3018" s="19" t="s">
        <v>1592</v>
      </c>
      <c r="AG3018" s="19" t="s">
        <v>2334</v>
      </c>
      <c r="AH3018" s="19" t="s">
        <v>1499</v>
      </c>
      <c r="AI3018" s="19" t="s">
        <v>1500</v>
      </c>
      <c r="AJ3018" s="45">
        <v>0</v>
      </c>
      <c r="AK3018" s="45">
        <v>0</v>
      </c>
      <c r="AL3018" s="19" t="s">
        <v>1501</v>
      </c>
      <c r="AM3018" s="46">
        <v>51860</v>
      </c>
      <c r="AN3018" s="46">
        <v>34080</v>
      </c>
      <c r="AO3018" s="46">
        <v>17780</v>
      </c>
      <c r="AP3018" s="45">
        <v>346.8</v>
      </c>
      <c r="AQ3018" s="45"/>
      <c r="AR3018" s="45" t="str">
        <f>IFERROR(VLOOKUP(AB3018,'Pedidos marco'!$A$1:$D$10000,4,0)," ")</f>
        <v xml:space="preserve"> </v>
      </c>
      <c r="AS3018" s="45">
        <f t="shared" si="329"/>
        <v>18</v>
      </c>
      <c r="AT3018" s="45" t="str">
        <f t="shared" si="330"/>
        <v>18</v>
      </c>
      <c r="AU3018" s="47">
        <v>34</v>
      </c>
      <c r="AV3018" s="19" t="str">
        <f t="shared" si="331"/>
        <v>04 April</v>
      </c>
      <c r="AW3018" s="19">
        <f t="shared" si="332"/>
        <v>0.51</v>
      </c>
      <c r="AX3018" s="19">
        <f t="shared" si="333"/>
        <v>10.200000000000001</v>
      </c>
      <c r="AY3018" s="19" t="e">
        <f>VLOOKUP(AG3018,Cías!$A$1:$E$10000,5,0)</f>
        <v>#N/A</v>
      </c>
      <c r="AZ3018" s="19" t="str">
        <f t="shared" si="334"/>
        <v>1013388</v>
      </c>
      <c r="BA3018" s="19" t="str">
        <f t="shared" si="335"/>
        <v>CAMPAÑA MALDONADO BLANCA CECILIA</v>
      </c>
      <c r="BB3018" s="19" t="e">
        <f>VLOOKUP(AG3018,Cías!$A$1:$E$10000,3,0)</f>
        <v>#N/A</v>
      </c>
      <c r="BC3018" s="19"/>
      <c r="BD3018" s="19"/>
      <c r="BE3018" s="19"/>
      <c r="BF3018" s="19"/>
      <c r="BG3018" s="19"/>
      <c r="BH3018" s="19"/>
      <c r="BI3018" s="19"/>
      <c r="BJ3018" s="19"/>
    </row>
    <row r="3019" spans="1:62" ht="15" x14ac:dyDescent="0.2">
      <c r="A3019" s="19" t="s">
        <v>23947</v>
      </c>
      <c r="B3019" s="19" t="s">
        <v>1479</v>
      </c>
      <c r="C3019" s="43">
        <v>44669</v>
      </c>
      <c r="D3019" s="44">
        <v>0.99722222222222001</v>
      </c>
      <c r="E3019" s="19" t="s">
        <v>23948</v>
      </c>
      <c r="F3019" s="19" t="s">
        <v>23949</v>
      </c>
      <c r="G3019" s="19" t="s">
        <v>23950</v>
      </c>
      <c r="H3019" s="45">
        <v>3182.4</v>
      </c>
      <c r="I3019" s="45">
        <v>3568.13</v>
      </c>
      <c r="J3019" s="19" t="s">
        <v>1560</v>
      </c>
      <c r="K3019" s="19" t="s">
        <v>23951</v>
      </c>
      <c r="L3019" s="19" t="s">
        <v>23952</v>
      </c>
      <c r="M3019" s="19" t="s">
        <v>23953</v>
      </c>
      <c r="N3019" s="19" t="s">
        <v>23947</v>
      </c>
      <c r="O3019" s="19" t="s">
        <v>367</v>
      </c>
      <c r="P3019" s="19" t="s">
        <v>368</v>
      </c>
      <c r="Q3019" s="46">
        <v>480</v>
      </c>
      <c r="R3019" s="19" t="s">
        <v>1544</v>
      </c>
      <c r="S3019" s="19" t="s">
        <v>7178</v>
      </c>
      <c r="T3019" s="19" t="s">
        <v>7179</v>
      </c>
      <c r="U3019" s="19" t="s">
        <v>14831</v>
      </c>
      <c r="V3019" s="19" t="s">
        <v>14832</v>
      </c>
      <c r="W3019" s="19" t="s">
        <v>1586</v>
      </c>
      <c r="X3019" s="19" t="s">
        <v>14833</v>
      </c>
      <c r="Y3019" s="19" t="s">
        <v>1588</v>
      </c>
      <c r="Z3019" s="19" t="s">
        <v>1589</v>
      </c>
      <c r="AA3019" s="46">
        <v>250</v>
      </c>
      <c r="AB3019" s="19" t="s">
        <v>2659</v>
      </c>
      <c r="AC3019" s="19" t="s">
        <v>254</v>
      </c>
      <c r="AD3019" s="19" t="s">
        <v>2660</v>
      </c>
      <c r="AE3019" s="19" t="s">
        <v>1481</v>
      </c>
      <c r="AF3019" s="19" t="s">
        <v>1719</v>
      </c>
      <c r="AG3019" s="19" t="s">
        <v>2661</v>
      </c>
      <c r="AH3019" s="19" t="s">
        <v>1594</v>
      </c>
      <c r="AI3019" s="19" t="s">
        <v>1595</v>
      </c>
      <c r="AJ3019" s="45">
        <v>0.05</v>
      </c>
      <c r="AK3019" s="45">
        <v>24</v>
      </c>
      <c r="AL3019" s="19" t="s">
        <v>1501</v>
      </c>
      <c r="AM3019" s="46">
        <v>40160</v>
      </c>
      <c r="AN3019" s="46">
        <v>24010</v>
      </c>
      <c r="AO3019" s="46">
        <v>16150</v>
      </c>
      <c r="AP3019" s="45">
        <v>432</v>
      </c>
      <c r="AQ3019" s="45"/>
      <c r="AR3019" s="45" t="str">
        <f>IFERROR(VLOOKUP(AB3019,'Pedidos marco'!$A$1:$D$10000,4,0)," ")</f>
        <v xml:space="preserve"> </v>
      </c>
      <c r="AS3019" s="45">
        <f t="shared" si="329"/>
        <v>18</v>
      </c>
      <c r="AT3019" s="45" t="str">
        <f t="shared" si="330"/>
        <v>18</v>
      </c>
      <c r="AU3019" s="47">
        <v>24</v>
      </c>
      <c r="AV3019" s="19" t="str">
        <f t="shared" si="331"/>
        <v>04 April</v>
      </c>
      <c r="AW3019" s="19">
        <f t="shared" si="332"/>
        <v>0.9</v>
      </c>
      <c r="AX3019" s="19">
        <f t="shared" si="333"/>
        <v>18</v>
      </c>
      <c r="AY3019" s="19" t="e">
        <f>VLOOKUP(AG3019,Cías!$A$1:$E$10000,5,0)</f>
        <v>#N/A</v>
      </c>
      <c r="AZ3019" s="19" t="str">
        <f t="shared" si="334"/>
        <v>10005628</v>
      </c>
      <c r="BA3019" s="19" t="str">
        <f t="shared" si="335"/>
        <v>PUPIALES URRESTA GUSTAVO</v>
      </c>
      <c r="BB3019" s="19" t="e">
        <f>VLOOKUP(AG3019,Cías!$A$1:$E$10000,3,0)</f>
        <v>#N/A</v>
      </c>
      <c r="BC3019" s="19"/>
      <c r="BD3019" s="19"/>
      <c r="BE3019" s="19"/>
      <c r="BF3019" s="19"/>
      <c r="BG3019" s="19"/>
      <c r="BH3019" s="19"/>
      <c r="BI3019" s="19"/>
      <c r="BJ3019" s="19"/>
    </row>
    <row r="3020" spans="1:62" ht="15" x14ac:dyDescent="0.2">
      <c r="A3020" s="19" t="s">
        <v>23954</v>
      </c>
      <c r="B3020" s="19" t="s">
        <v>1479</v>
      </c>
      <c r="C3020" s="43">
        <v>44669</v>
      </c>
      <c r="D3020" s="44">
        <v>0.99791666666667</v>
      </c>
      <c r="E3020" s="19" t="s">
        <v>23955</v>
      </c>
      <c r="F3020" s="19" t="s">
        <v>23956</v>
      </c>
      <c r="G3020" s="19" t="s">
        <v>23957</v>
      </c>
      <c r="H3020" s="45">
        <v>1557.6</v>
      </c>
      <c r="I3020" s="45">
        <v>1746.39</v>
      </c>
      <c r="J3020" s="19" t="s">
        <v>1560</v>
      </c>
      <c r="K3020" s="19" t="s">
        <v>23958</v>
      </c>
      <c r="L3020" s="19" t="s">
        <v>23959</v>
      </c>
      <c r="M3020" s="19" t="s">
        <v>23960</v>
      </c>
      <c r="N3020" s="19" t="s">
        <v>23954</v>
      </c>
      <c r="O3020" s="19" t="s">
        <v>1641</v>
      </c>
      <c r="P3020" s="19" t="s">
        <v>1642</v>
      </c>
      <c r="Q3020" s="46">
        <v>240</v>
      </c>
      <c r="R3020" s="19" t="s">
        <v>1544</v>
      </c>
      <c r="S3020" s="19" t="s">
        <v>4070</v>
      </c>
      <c r="T3020" s="19" t="s">
        <v>4071</v>
      </c>
      <c r="U3020" s="19" t="s">
        <v>4072</v>
      </c>
      <c r="V3020" s="19" t="s">
        <v>2126</v>
      </c>
      <c r="W3020" s="19" t="s">
        <v>4073</v>
      </c>
      <c r="X3020" s="19" t="s">
        <v>4074</v>
      </c>
      <c r="Y3020" s="19" t="s">
        <v>4075</v>
      </c>
      <c r="Z3020" s="19" t="s">
        <v>4076</v>
      </c>
      <c r="AA3020" s="46">
        <v>468</v>
      </c>
      <c r="AB3020" s="19" t="s">
        <v>3186</v>
      </c>
      <c r="AC3020" s="19" t="s">
        <v>309</v>
      </c>
      <c r="AD3020" s="19" t="s">
        <v>16640</v>
      </c>
      <c r="AE3020" s="19" t="s">
        <v>1481</v>
      </c>
      <c r="AF3020" s="19" t="s">
        <v>1719</v>
      </c>
      <c r="AG3020" s="19" t="s">
        <v>16641</v>
      </c>
      <c r="AH3020" s="19" t="s">
        <v>1594</v>
      </c>
      <c r="AI3020" s="19" t="s">
        <v>1595</v>
      </c>
      <c r="AJ3020" s="45">
        <v>0.05</v>
      </c>
      <c r="AK3020" s="45">
        <v>12</v>
      </c>
      <c r="AL3020" s="19" t="s">
        <v>1501</v>
      </c>
      <c r="AM3020" s="46">
        <v>20250</v>
      </c>
      <c r="AN3020" s="46">
        <v>12005</v>
      </c>
      <c r="AO3020" s="46">
        <v>8245</v>
      </c>
      <c r="AP3020" s="45">
        <v>276</v>
      </c>
      <c r="AQ3020" s="45"/>
      <c r="AR3020" s="45" t="str">
        <f>IFERROR(VLOOKUP(AB3020,'Pedidos marco'!$A$1:$D$10000,4,0)," ")</f>
        <v xml:space="preserve"> </v>
      </c>
      <c r="AS3020" s="45">
        <f t="shared" si="329"/>
        <v>18</v>
      </c>
      <c r="AT3020" s="45" t="str">
        <f t="shared" si="330"/>
        <v>18</v>
      </c>
      <c r="AU3020" s="47">
        <v>12</v>
      </c>
      <c r="AV3020" s="19" t="str">
        <f t="shared" si="331"/>
        <v>04 April</v>
      </c>
      <c r="AW3020" s="19">
        <f t="shared" si="332"/>
        <v>1.1499999999999999</v>
      </c>
      <c r="AX3020" s="19">
        <f t="shared" si="333"/>
        <v>23</v>
      </c>
      <c r="AY3020" s="19" t="e">
        <f>VLOOKUP(AG3020,Cías!$A$1:$E$10000,5,0)</f>
        <v>#N/A</v>
      </c>
      <c r="AZ3020" s="19" t="str">
        <f t="shared" si="334"/>
        <v>1013885</v>
      </c>
      <c r="BA3020" s="19" t="str">
        <f t="shared" si="335"/>
        <v>TORRES POZO FABIAN ENRIQUE</v>
      </c>
      <c r="BB3020" s="19" t="e">
        <f>VLOOKUP(AG3020,Cías!$A$1:$E$10000,3,0)</f>
        <v>#N/A</v>
      </c>
      <c r="BC3020" s="19"/>
      <c r="BD3020" s="19"/>
      <c r="BE3020" s="19"/>
      <c r="BF3020" s="19"/>
      <c r="BG3020" s="19"/>
      <c r="BH3020" s="19"/>
      <c r="BI3020" s="19"/>
      <c r="BJ3020" s="19"/>
    </row>
    <row r="3021" spans="1:62" ht="15" x14ac:dyDescent="0.2">
      <c r="A3021" s="19" t="s">
        <v>23954</v>
      </c>
      <c r="B3021" s="19" t="s">
        <v>1479</v>
      </c>
      <c r="C3021" s="43">
        <v>44669</v>
      </c>
      <c r="D3021" s="44">
        <v>0.99791666666667</v>
      </c>
      <c r="E3021" s="19" t="s">
        <v>23961</v>
      </c>
      <c r="F3021" s="19" t="s">
        <v>23962</v>
      </c>
      <c r="G3021" s="19" t="s">
        <v>23963</v>
      </c>
      <c r="H3021" s="45">
        <v>1620</v>
      </c>
      <c r="I3021" s="45">
        <v>1816.35</v>
      </c>
      <c r="J3021" s="19" t="s">
        <v>1560</v>
      </c>
      <c r="K3021" s="19" t="s">
        <v>23958</v>
      </c>
      <c r="L3021" s="19" t="s">
        <v>23964</v>
      </c>
      <c r="M3021" s="19" t="s">
        <v>23965</v>
      </c>
      <c r="N3021" s="19" t="s">
        <v>23954</v>
      </c>
      <c r="O3021" s="19" t="s">
        <v>1603</v>
      </c>
      <c r="P3021" s="19" t="s">
        <v>1604</v>
      </c>
      <c r="Q3021" s="46">
        <v>240</v>
      </c>
      <c r="R3021" s="19" t="s">
        <v>1544</v>
      </c>
      <c r="S3021" s="19" t="s">
        <v>4070</v>
      </c>
      <c r="T3021" s="19" t="s">
        <v>4071</v>
      </c>
      <c r="U3021" s="19" t="s">
        <v>4072</v>
      </c>
      <c r="V3021" s="19" t="s">
        <v>2126</v>
      </c>
      <c r="W3021" s="19" t="s">
        <v>4073</v>
      </c>
      <c r="X3021" s="19" t="s">
        <v>4074</v>
      </c>
      <c r="Y3021" s="19" t="s">
        <v>4075</v>
      </c>
      <c r="Z3021" s="19" t="s">
        <v>4076</v>
      </c>
      <c r="AA3021" s="46">
        <v>468</v>
      </c>
      <c r="AB3021" s="19" t="s">
        <v>3186</v>
      </c>
      <c r="AC3021" s="19" t="s">
        <v>309</v>
      </c>
      <c r="AD3021" s="19" t="s">
        <v>16640</v>
      </c>
      <c r="AE3021" s="19" t="s">
        <v>1481</v>
      </c>
      <c r="AF3021" s="19" t="s">
        <v>1719</v>
      </c>
      <c r="AG3021" s="19" t="s">
        <v>16641</v>
      </c>
      <c r="AH3021" s="19" t="s">
        <v>1594</v>
      </c>
      <c r="AI3021" s="19" t="s">
        <v>1595</v>
      </c>
      <c r="AJ3021" s="45">
        <v>0.05</v>
      </c>
      <c r="AK3021" s="45">
        <v>12</v>
      </c>
      <c r="AL3021" s="19" t="s">
        <v>1501</v>
      </c>
      <c r="AM3021" s="46">
        <v>20250</v>
      </c>
      <c r="AN3021" s="46">
        <v>12005</v>
      </c>
      <c r="AO3021" s="46">
        <v>8245</v>
      </c>
      <c r="AP3021" s="45">
        <v>276</v>
      </c>
      <c r="AQ3021" s="45"/>
      <c r="AR3021" s="45" t="str">
        <f>IFERROR(VLOOKUP(AB3021,'Pedidos marco'!$A$1:$D$10000,4,0)," ")</f>
        <v xml:space="preserve"> </v>
      </c>
      <c r="AS3021" s="45">
        <f t="shared" si="329"/>
        <v>18</v>
      </c>
      <c r="AT3021" s="45" t="str">
        <f t="shared" si="330"/>
        <v>18</v>
      </c>
      <c r="AU3021" s="47">
        <v>12</v>
      </c>
      <c r="AV3021" s="19" t="str">
        <f t="shared" si="331"/>
        <v>04 April</v>
      </c>
      <c r="AW3021" s="19">
        <f t="shared" si="332"/>
        <v>1.1499999999999999</v>
      </c>
      <c r="AX3021" s="19">
        <f t="shared" si="333"/>
        <v>23</v>
      </c>
      <c r="AY3021" s="19" t="e">
        <f>VLOOKUP(AG3021,Cías!$A$1:$E$10000,5,0)</f>
        <v>#N/A</v>
      </c>
      <c r="AZ3021" s="19" t="str">
        <f t="shared" si="334"/>
        <v>1013885</v>
      </c>
      <c r="BA3021" s="19" t="str">
        <f t="shared" si="335"/>
        <v>TORRES POZO FABIAN ENRIQUE</v>
      </c>
      <c r="BB3021" s="19" t="e">
        <f>VLOOKUP(AG3021,Cías!$A$1:$E$10000,3,0)</f>
        <v>#N/A</v>
      </c>
      <c r="BC3021" s="19"/>
      <c r="BD3021" s="19"/>
      <c r="BE3021" s="19"/>
      <c r="BF3021" s="19"/>
      <c r="BG3021" s="19"/>
      <c r="BH3021" s="19"/>
      <c r="BI3021" s="19"/>
      <c r="BJ3021" s="19"/>
    </row>
    <row r="3022" spans="1:62" ht="15" x14ac:dyDescent="0.2">
      <c r="A3022" s="19" t="s">
        <v>23966</v>
      </c>
      <c r="B3022" s="19" t="s">
        <v>1479</v>
      </c>
      <c r="C3022" s="43">
        <v>44670</v>
      </c>
      <c r="D3022" s="44">
        <v>3.4722222222199998E-3</v>
      </c>
      <c r="E3022" s="19" t="s">
        <v>23967</v>
      </c>
      <c r="F3022" s="19" t="s">
        <v>1481</v>
      </c>
      <c r="G3022" s="19" t="s">
        <v>1481</v>
      </c>
      <c r="H3022" s="45">
        <v>0</v>
      </c>
      <c r="I3022" s="45">
        <v>0</v>
      </c>
      <c r="J3022" s="19" t="s">
        <v>1482</v>
      </c>
      <c r="K3022" s="19" t="s">
        <v>23968</v>
      </c>
      <c r="L3022" s="19" t="s">
        <v>23969</v>
      </c>
      <c r="M3022" s="19" t="s">
        <v>23970</v>
      </c>
      <c r="N3022" s="19" t="s">
        <v>23966</v>
      </c>
      <c r="O3022" s="19" t="s">
        <v>1641</v>
      </c>
      <c r="P3022" s="19" t="s">
        <v>1642</v>
      </c>
      <c r="Q3022" s="46">
        <v>360</v>
      </c>
      <c r="R3022" s="19" t="s">
        <v>1544</v>
      </c>
      <c r="S3022" s="19" t="s">
        <v>5651</v>
      </c>
      <c r="T3022" s="19" t="s">
        <v>5652</v>
      </c>
      <c r="U3022" s="19" t="s">
        <v>23971</v>
      </c>
      <c r="V3022" s="19" t="s">
        <v>23972</v>
      </c>
      <c r="W3022" s="19" t="s">
        <v>5797</v>
      </c>
      <c r="X3022" s="19" t="s">
        <v>23973</v>
      </c>
      <c r="Y3022" s="19" t="s">
        <v>5799</v>
      </c>
      <c r="Z3022" s="19" t="s">
        <v>5800</v>
      </c>
      <c r="AA3022" s="46">
        <v>467</v>
      </c>
      <c r="AB3022" s="19" t="s">
        <v>573</v>
      </c>
      <c r="AC3022" s="19" t="s">
        <v>299</v>
      </c>
      <c r="AD3022" s="19" t="s">
        <v>1982</v>
      </c>
      <c r="AE3022" s="19" t="s">
        <v>1983</v>
      </c>
      <c r="AF3022" s="19" t="s">
        <v>1554</v>
      </c>
      <c r="AG3022" s="19" t="s">
        <v>1984</v>
      </c>
      <c r="AH3022" s="19" t="s">
        <v>1499</v>
      </c>
      <c r="AI3022" s="19" t="s">
        <v>1500</v>
      </c>
      <c r="AJ3022" s="45">
        <v>0</v>
      </c>
      <c r="AK3022" s="45">
        <v>0</v>
      </c>
      <c r="AL3022" s="19" t="s">
        <v>1501</v>
      </c>
      <c r="AM3022" s="46">
        <v>26950</v>
      </c>
      <c r="AN3022" s="46">
        <v>18000</v>
      </c>
      <c r="AO3022" s="46">
        <v>8950</v>
      </c>
      <c r="AP3022" s="45">
        <v>0</v>
      </c>
      <c r="AQ3022" s="45"/>
      <c r="AR3022" s="45" t="str">
        <f>IFERROR(VLOOKUP(AB3022,'Pedidos marco'!$A$1:$D$10000,4,0)," ")</f>
        <v xml:space="preserve"> </v>
      </c>
      <c r="AS3022" s="45">
        <f t="shared" si="329"/>
        <v>19</v>
      </c>
      <c r="AT3022" s="45" t="str">
        <f t="shared" si="330"/>
        <v>19</v>
      </c>
      <c r="AU3022" s="47">
        <v>18</v>
      </c>
      <c r="AV3022" s="19" t="str">
        <f t="shared" si="331"/>
        <v>04 April</v>
      </c>
      <c r="AW3022" s="19">
        <f t="shared" si="332"/>
        <v>0</v>
      </c>
      <c r="AX3022" s="19">
        <f t="shared" si="333"/>
        <v>0</v>
      </c>
      <c r="AY3022" s="19" t="e">
        <f>VLOOKUP(AG3022,Cías!$A$1:$E$10000,5,0)</f>
        <v>#N/A</v>
      </c>
      <c r="AZ3022" s="19" t="str">
        <f t="shared" si="334"/>
        <v>1021912</v>
      </c>
      <c r="BA3022" s="19" t="str">
        <f t="shared" si="335"/>
        <v>TAPIA MEJIA GEOVANNY FRANCISCO</v>
      </c>
      <c r="BB3022" s="19" t="e">
        <f>VLOOKUP(AG3022,Cías!$A$1:$E$10000,3,0)</f>
        <v>#N/A</v>
      </c>
      <c r="BC3022" s="19"/>
      <c r="BD3022" s="19"/>
      <c r="BE3022" s="19"/>
      <c r="BF3022" s="19"/>
      <c r="BG3022" s="19"/>
      <c r="BH3022" s="19"/>
      <c r="BI3022" s="19"/>
      <c r="BJ3022" s="19"/>
    </row>
    <row r="3023" spans="1:62" ht="15" x14ac:dyDescent="0.2">
      <c r="A3023" s="19" t="s">
        <v>23974</v>
      </c>
      <c r="B3023" s="19" t="s">
        <v>1479</v>
      </c>
      <c r="C3023" s="43">
        <v>44670</v>
      </c>
      <c r="D3023" s="44">
        <v>4.8611111111100001E-3</v>
      </c>
      <c r="E3023" s="19" t="s">
        <v>23975</v>
      </c>
      <c r="F3023" s="19" t="s">
        <v>1481</v>
      </c>
      <c r="G3023" s="19" t="s">
        <v>1481</v>
      </c>
      <c r="H3023" s="45">
        <v>0</v>
      </c>
      <c r="I3023" s="45">
        <v>0</v>
      </c>
      <c r="J3023" s="19" t="s">
        <v>1482</v>
      </c>
      <c r="K3023" s="19" t="s">
        <v>23644</v>
      </c>
      <c r="L3023" s="19" t="s">
        <v>23976</v>
      </c>
      <c r="M3023" s="19" t="s">
        <v>23977</v>
      </c>
      <c r="N3023" s="19" t="s">
        <v>23974</v>
      </c>
      <c r="O3023" s="19" t="s">
        <v>1811</v>
      </c>
      <c r="P3023" s="19" t="s">
        <v>1812</v>
      </c>
      <c r="Q3023" s="46">
        <v>31.34</v>
      </c>
      <c r="R3023" s="19" t="s">
        <v>1488</v>
      </c>
      <c r="S3023" s="19" t="s">
        <v>2853</v>
      </c>
      <c r="T3023" s="19" t="s">
        <v>2854</v>
      </c>
      <c r="U3023" s="19" t="s">
        <v>4399</v>
      </c>
      <c r="V3023" s="19" t="s">
        <v>4400</v>
      </c>
      <c r="W3023" s="19" t="s">
        <v>1829</v>
      </c>
      <c r="X3023" s="19" t="s">
        <v>4401</v>
      </c>
      <c r="Y3023" s="19" t="s">
        <v>1831</v>
      </c>
      <c r="Z3023" s="19" t="s">
        <v>1832</v>
      </c>
      <c r="AA3023" s="46">
        <v>8</v>
      </c>
      <c r="AB3023" s="19" t="s">
        <v>473</v>
      </c>
      <c r="AC3023" s="19" t="s">
        <v>96</v>
      </c>
      <c r="AD3023" s="19" t="s">
        <v>8875</v>
      </c>
      <c r="AE3023" s="19" t="s">
        <v>1481</v>
      </c>
      <c r="AF3023" s="19" t="s">
        <v>1497</v>
      </c>
      <c r="AG3023" s="19" t="s">
        <v>8876</v>
      </c>
      <c r="AH3023" s="19" t="s">
        <v>1499</v>
      </c>
      <c r="AI3023" s="19" t="s">
        <v>1500</v>
      </c>
      <c r="AJ3023" s="45">
        <v>0</v>
      </c>
      <c r="AK3023" s="45">
        <v>0</v>
      </c>
      <c r="AL3023" s="19" t="s">
        <v>1517</v>
      </c>
      <c r="AM3023" s="46">
        <v>51430</v>
      </c>
      <c r="AN3023" s="46">
        <v>31340</v>
      </c>
      <c r="AO3023" s="46">
        <v>20090</v>
      </c>
      <c r="AP3023" s="45">
        <v>0</v>
      </c>
      <c r="AQ3023" s="45"/>
      <c r="AR3023" s="45" t="str">
        <f>IFERROR(VLOOKUP(AB3023,'Pedidos marco'!$A$1:$D$10000,4,0)," ")</f>
        <v xml:space="preserve"> </v>
      </c>
      <c r="AS3023" s="45">
        <f t="shared" si="329"/>
        <v>19</v>
      </c>
      <c r="AT3023" s="45" t="str">
        <f t="shared" si="330"/>
        <v>19</v>
      </c>
      <c r="AU3023" s="47">
        <v>31.34</v>
      </c>
      <c r="AV3023" s="19" t="str">
        <f t="shared" si="331"/>
        <v>04 April</v>
      </c>
      <c r="AW3023" s="19">
        <f t="shared" si="332"/>
        <v>0</v>
      </c>
      <c r="AX3023" s="19">
        <f t="shared" si="333"/>
        <v>0</v>
      </c>
      <c r="AY3023" s="19" t="e">
        <f>VLOOKUP(AG3023,Cías!$A$1:$E$10000,5,0)</f>
        <v>#N/A</v>
      </c>
      <c r="AZ3023" s="19" t="str">
        <f t="shared" si="334"/>
        <v>1013227</v>
      </c>
      <c r="BA3023" s="19" t="str">
        <f t="shared" si="335"/>
        <v>COMPAÑIA DE TRANSPORTE PESADO</v>
      </c>
      <c r="BB3023" s="19" t="e">
        <f>VLOOKUP(AG3023,Cías!$A$1:$E$10000,3,0)</f>
        <v>#N/A</v>
      </c>
      <c r="BC3023" s="19"/>
      <c r="BD3023" s="19"/>
      <c r="BE3023" s="19"/>
      <c r="BF3023" s="19"/>
      <c r="BG3023" s="19"/>
      <c r="BH3023" s="19"/>
      <c r="BI3023" s="19"/>
      <c r="BJ3023" s="19"/>
    </row>
    <row r="3024" spans="1:62" ht="15" x14ac:dyDescent="0.2">
      <c r="A3024" s="19" t="s">
        <v>23978</v>
      </c>
      <c r="B3024" s="19" t="s">
        <v>1479</v>
      </c>
      <c r="C3024" s="43">
        <v>44670</v>
      </c>
      <c r="D3024" s="44">
        <v>1.8055555555560002E-2</v>
      </c>
      <c r="E3024" s="19" t="s">
        <v>23979</v>
      </c>
      <c r="F3024" s="19" t="s">
        <v>23980</v>
      </c>
      <c r="G3024" s="19" t="s">
        <v>23981</v>
      </c>
      <c r="H3024" s="45">
        <v>1811.6</v>
      </c>
      <c r="I3024" s="45">
        <v>2031.18</v>
      </c>
      <c r="J3024" s="19" t="s">
        <v>1560</v>
      </c>
      <c r="K3024" s="19" t="s">
        <v>23982</v>
      </c>
      <c r="L3024" s="19" t="s">
        <v>23983</v>
      </c>
      <c r="M3024" s="19" t="s">
        <v>23984</v>
      </c>
      <c r="N3024" s="19" t="s">
        <v>23978</v>
      </c>
      <c r="O3024" s="19" t="s">
        <v>1641</v>
      </c>
      <c r="P3024" s="19" t="s">
        <v>1642</v>
      </c>
      <c r="Q3024" s="46">
        <v>280</v>
      </c>
      <c r="R3024" s="19" t="s">
        <v>1544</v>
      </c>
      <c r="S3024" s="19" t="s">
        <v>7178</v>
      </c>
      <c r="T3024" s="19" t="s">
        <v>7179</v>
      </c>
      <c r="U3024" s="19" t="s">
        <v>23985</v>
      </c>
      <c r="V3024" s="19" t="s">
        <v>23986</v>
      </c>
      <c r="W3024" s="19" t="s">
        <v>23987</v>
      </c>
      <c r="X3024" s="19" t="s">
        <v>23988</v>
      </c>
      <c r="Y3024" s="19" t="s">
        <v>23989</v>
      </c>
      <c r="Z3024" s="19" t="s">
        <v>23990</v>
      </c>
      <c r="AA3024" s="46">
        <v>191</v>
      </c>
      <c r="AB3024" s="19" t="s">
        <v>483</v>
      </c>
      <c r="AC3024" s="19" t="s">
        <v>115</v>
      </c>
      <c r="AD3024" s="19" t="s">
        <v>7693</v>
      </c>
      <c r="AE3024" s="19" t="s">
        <v>7694</v>
      </c>
      <c r="AF3024" s="19" t="s">
        <v>1719</v>
      </c>
      <c r="AG3024" s="19" t="s">
        <v>7695</v>
      </c>
      <c r="AH3024" s="19" t="s">
        <v>1594</v>
      </c>
      <c r="AI3024" s="19" t="s">
        <v>1595</v>
      </c>
      <c r="AJ3024" s="45">
        <v>0.05</v>
      </c>
      <c r="AK3024" s="45">
        <v>14</v>
      </c>
      <c r="AL3024" s="19" t="s">
        <v>1501</v>
      </c>
      <c r="AM3024" s="46">
        <v>22493.332999999999</v>
      </c>
      <c r="AN3024" s="46">
        <v>14023.333000000001</v>
      </c>
      <c r="AO3024" s="46">
        <v>8470</v>
      </c>
      <c r="AP3024" s="45">
        <v>0</v>
      </c>
      <c r="AQ3024" s="45"/>
      <c r="AR3024" s="45" t="str">
        <f>IFERROR(VLOOKUP(AB3024,'Pedidos marco'!$A$1:$D$10000,4,0)," ")</f>
        <v xml:space="preserve"> </v>
      </c>
      <c r="AS3024" s="45">
        <f t="shared" si="329"/>
        <v>19</v>
      </c>
      <c r="AT3024" s="45" t="str">
        <f t="shared" si="330"/>
        <v>19</v>
      </c>
      <c r="AU3024" s="47">
        <v>14</v>
      </c>
      <c r="AV3024" s="19" t="str">
        <f t="shared" si="331"/>
        <v>04 April</v>
      </c>
      <c r="AW3024" s="19">
        <f t="shared" si="332"/>
        <v>0</v>
      </c>
      <c r="AX3024" s="19">
        <f t="shared" si="333"/>
        <v>0</v>
      </c>
      <c r="AY3024" s="19" t="e">
        <f>VLOOKUP(AG3024,Cías!$A$1:$E$10000,5,0)</f>
        <v>#N/A</v>
      </c>
      <c r="AZ3024" s="19" t="str">
        <f t="shared" si="334"/>
        <v>1013565</v>
      </c>
      <c r="BA3024" s="19" t="str">
        <f t="shared" si="335"/>
        <v>ESPARZA ESPINOZA JIMMY ERNESTO</v>
      </c>
      <c r="BB3024" s="19" t="e">
        <f>VLOOKUP(AG3024,Cías!$A$1:$E$10000,3,0)</f>
        <v>#N/A</v>
      </c>
      <c r="BC3024" s="19"/>
      <c r="BD3024" s="19"/>
      <c r="BE3024" s="19"/>
      <c r="BF3024" s="19"/>
      <c r="BG3024" s="19"/>
      <c r="BH3024" s="19"/>
      <c r="BI3024" s="19"/>
      <c r="BJ3024" s="19"/>
    </row>
    <row r="3025" spans="1:62" ht="15" x14ac:dyDescent="0.2">
      <c r="A3025" s="19" t="s">
        <v>23978</v>
      </c>
      <c r="B3025" s="19" t="s">
        <v>1479</v>
      </c>
      <c r="C3025" s="43">
        <v>44670</v>
      </c>
      <c r="D3025" s="44">
        <v>1.8055555555560002E-2</v>
      </c>
      <c r="E3025" s="19" t="s">
        <v>23991</v>
      </c>
      <c r="F3025" s="19" t="s">
        <v>23992</v>
      </c>
      <c r="G3025" s="19" t="s">
        <v>23993</v>
      </c>
      <c r="H3025" s="45">
        <v>1346</v>
      </c>
      <c r="I3025" s="45">
        <v>1509.14</v>
      </c>
      <c r="J3025" s="19" t="s">
        <v>1560</v>
      </c>
      <c r="K3025" s="19" t="s">
        <v>23982</v>
      </c>
      <c r="L3025" s="19" t="s">
        <v>23994</v>
      </c>
      <c r="M3025" s="19" t="s">
        <v>23995</v>
      </c>
      <c r="N3025" s="19" t="s">
        <v>23978</v>
      </c>
      <c r="O3025" s="19" t="s">
        <v>1603</v>
      </c>
      <c r="P3025" s="19" t="s">
        <v>1604</v>
      </c>
      <c r="Q3025" s="46">
        <v>200</v>
      </c>
      <c r="R3025" s="19" t="s">
        <v>1544</v>
      </c>
      <c r="S3025" s="19" t="s">
        <v>7178</v>
      </c>
      <c r="T3025" s="19" t="s">
        <v>7179</v>
      </c>
      <c r="U3025" s="19" t="s">
        <v>23985</v>
      </c>
      <c r="V3025" s="19" t="s">
        <v>23986</v>
      </c>
      <c r="W3025" s="19" t="s">
        <v>23987</v>
      </c>
      <c r="X3025" s="19" t="s">
        <v>23988</v>
      </c>
      <c r="Y3025" s="19" t="s">
        <v>23989</v>
      </c>
      <c r="Z3025" s="19" t="s">
        <v>23990</v>
      </c>
      <c r="AA3025" s="46">
        <v>191</v>
      </c>
      <c r="AB3025" s="19" t="s">
        <v>483</v>
      </c>
      <c r="AC3025" s="19" t="s">
        <v>115</v>
      </c>
      <c r="AD3025" s="19" t="s">
        <v>7693</v>
      </c>
      <c r="AE3025" s="19" t="s">
        <v>7694</v>
      </c>
      <c r="AF3025" s="19" t="s">
        <v>1719</v>
      </c>
      <c r="AG3025" s="19" t="s">
        <v>7695</v>
      </c>
      <c r="AH3025" s="19" t="s">
        <v>1594</v>
      </c>
      <c r="AI3025" s="19" t="s">
        <v>1595</v>
      </c>
      <c r="AJ3025" s="45">
        <v>0.05</v>
      </c>
      <c r="AK3025" s="45">
        <v>10</v>
      </c>
      <c r="AL3025" s="19" t="s">
        <v>1501</v>
      </c>
      <c r="AM3025" s="46">
        <v>18486.667000000001</v>
      </c>
      <c r="AN3025" s="46">
        <v>10016.666999999999</v>
      </c>
      <c r="AO3025" s="46">
        <v>8470</v>
      </c>
      <c r="AP3025" s="45">
        <v>0</v>
      </c>
      <c r="AQ3025" s="45"/>
      <c r="AR3025" s="45" t="str">
        <f>IFERROR(VLOOKUP(AB3025,'Pedidos marco'!$A$1:$D$10000,4,0)," ")</f>
        <v xml:space="preserve"> </v>
      </c>
      <c r="AS3025" s="45">
        <f t="shared" si="329"/>
        <v>19</v>
      </c>
      <c r="AT3025" s="45" t="str">
        <f t="shared" si="330"/>
        <v>19</v>
      </c>
      <c r="AU3025" s="47">
        <v>10</v>
      </c>
      <c r="AV3025" s="19" t="str">
        <f t="shared" si="331"/>
        <v>04 April</v>
      </c>
      <c r="AW3025" s="19">
        <f t="shared" si="332"/>
        <v>0</v>
      </c>
      <c r="AX3025" s="19">
        <f t="shared" si="333"/>
        <v>0</v>
      </c>
      <c r="AY3025" s="19" t="e">
        <f>VLOOKUP(AG3025,Cías!$A$1:$E$10000,5,0)</f>
        <v>#N/A</v>
      </c>
      <c r="AZ3025" s="19" t="str">
        <f t="shared" si="334"/>
        <v>1013565</v>
      </c>
      <c r="BA3025" s="19" t="str">
        <f t="shared" si="335"/>
        <v>ESPARZA ESPINOZA JIMMY ERNESTO</v>
      </c>
      <c r="BB3025" s="19" t="e">
        <f>VLOOKUP(AG3025,Cías!$A$1:$E$10000,3,0)</f>
        <v>#N/A</v>
      </c>
      <c r="BC3025" s="19"/>
      <c r="BD3025" s="19"/>
      <c r="BE3025" s="19"/>
      <c r="BF3025" s="19"/>
      <c r="BG3025" s="19"/>
      <c r="BH3025" s="19"/>
      <c r="BI3025" s="19"/>
      <c r="BJ3025" s="19"/>
    </row>
    <row r="3026" spans="1:62" ht="15" x14ac:dyDescent="0.2">
      <c r="A3026" s="19" t="s">
        <v>23996</v>
      </c>
      <c r="B3026" s="19" t="s">
        <v>1479</v>
      </c>
      <c r="C3026" s="43">
        <v>44670</v>
      </c>
      <c r="D3026" s="44">
        <v>2.9861111111109999E-2</v>
      </c>
      <c r="E3026" s="19" t="s">
        <v>23997</v>
      </c>
      <c r="F3026" s="19" t="s">
        <v>23998</v>
      </c>
      <c r="G3026" s="19" t="s">
        <v>23999</v>
      </c>
      <c r="H3026" s="45">
        <v>1587.17</v>
      </c>
      <c r="I3026" s="45">
        <v>1779.54</v>
      </c>
      <c r="J3026" s="19" t="s">
        <v>2037</v>
      </c>
      <c r="K3026" s="19" t="s">
        <v>24000</v>
      </c>
      <c r="L3026" s="19" t="s">
        <v>24001</v>
      </c>
      <c r="M3026" s="19" t="s">
        <v>24002</v>
      </c>
      <c r="N3026" s="19" t="s">
        <v>23996</v>
      </c>
      <c r="O3026" s="19" t="s">
        <v>1641</v>
      </c>
      <c r="P3026" s="19" t="s">
        <v>1642</v>
      </c>
      <c r="Q3026" s="46">
        <v>240</v>
      </c>
      <c r="R3026" s="19" t="s">
        <v>1544</v>
      </c>
      <c r="S3026" s="19" t="s">
        <v>3475</v>
      </c>
      <c r="T3026" s="19" t="s">
        <v>3476</v>
      </c>
      <c r="U3026" s="19" t="s">
        <v>3477</v>
      </c>
      <c r="V3026" s="19" t="s">
        <v>3478</v>
      </c>
      <c r="W3026" s="19" t="s">
        <v>2433</v>
      </c>
      <c r="X3026" s="19" t="s">
        <v>3479</v>
      </c>
      <c r="Y3026" s="19" t="s">
        <v>2435</v>
      </c>
      <c r="Z3026" s="19" t="s">
        <v>2436</v>
      </c>
      <c r="AA3026" s="46">
        <v>385</v>
      </c>
      <c r="AB3026" s="19" t="s">
        <v>16598</v>
      </c>
      <c r="AC3026" s="19" t="s">
        <v>1451</v>
      </c>
      <c r="AD3026" s="19" t="s">
        <v>16599</v>
      </c>
      <c r="AE3026" s="19" t="s">
        <v>1481</v>
      </c>
      <c r="AF3026" s="19" t="s">
        <v>1554</v>
      </c>
      <c r="AG3026" s="19" t="s">
        <v>16600</v>
      </c>
      <c r="AH3026" s="19" t="s">
        <v>1499</v>
      </c>
      <c r="AI3026" s="19" t="s">
        <v>1500</v>
      </c>
      <c r="AJ3026" s="45">
        <v>0</v>
      </c>
      <c r="AK3026" s="45">
        <v>0</v>
      </c>
      <c r="AL3026" s="19" t="s">
        <v>1501</v>
      </c>
      <c r="AM3026" s="46">
        <v>16315</v>
      </c>
      <c r="AN3026" s="46">
        <v>12000</v>
      </c>
      <c r="AO3026" s="46">
        <v>4315</v>
      </c>
      <c r="AP3026" s="45">
        <v>0</v>
      </c>
      <c r="AQ3026" s="45"/>
      <c r="AR3026" s="45" t="str">
        <f>IFERROR(VLOOKUP(AB3026,'Pedidos marco'!$A$1:$D$10000,4,0)," ")</f>
        <v xml:space="preserve"> </v>
      </c>
      <c r="AS3026" s="45">
        <f t="shared" si="329"/>
        <v>19</v>
      </c>
      <c r="AT3026" s="45" t="str">
        <f t="shared" si="330"/>
        <v>19</v>
      </c>
      <c r="AU3026" s="47">
        <v>12</v>
      </c>
      <c r="AV3026" s="19" t="str">
        <f t="shared" si="331"/>
        <v>04 April</v>
      </c>
      <c r="AW3026" s="19">
        <f t="shared" si="332"/>
        <v>0</v>
      </c>
      <c r="AX3026" s="19">
        <f t="shared" si="333"/>
        <v>0</v>
      </c>
      <c r="AY3026" s="19" t="e">
        <f>VLOOKUP(AG3026,Cías!$A$1:$E$10000,5,0)</f>
        <v>#N/A</v>
      </c>
      <c r="AZ3026" s="19" t="str">
        <f t="shared" si="334"/>
        <v>10008340</v>
      </c>
      <c r="BA3026" s="19" t="str">
        <f t="shared" si="335"/>
        <v>HERRERA GUERRA RICHARD IVAN</v>
      </c>
      <c r="BB3026" s="19" t="e">
        <f>VLOOKUP(AG3026,Cías!$A$1:$E$10000,3,0)</f>
        <v>#N/A</v>
      </c>
      <c r="BC3026" s="19"/>
      <c r="BD3026" s="19"/>
      <c r="BE3026" s="19"/>
      <c r="BF3026" s="19"/>
      <c r="BG3026" s="19"/>
      <c r="BH3026" s="19"/>
      <c r="BI3026" s="19"/>
      <c r="BJ3026" s="19"/>
    </row>
    <row r="3027" spans="1:62" ht="15" x14ac:dyDescent="0.2">
      <c r="A3027" s="19" t="s">
        <v>23996</v>
      </c>
      <c r="B3027" s="19" t="s">
        <v>1479</v>
      </c>
      <c r="C3027" s="43">
        <v>44670</v>
      </c>
      <c r="D3027" s="44">
        <v>2.9861111111109999E-2</v>
      </c>
      <c r="E3027" s="19" t="s">
        <v>24003</v>
      </c>
      <c r="F3027" s="19" t="s">
        <v>24004</v>
      </c>
      <c r="G3027" s="19" t="s">
        <v>24005</v>
      </c>
      <c r="H3027" s="45">
        <v>824.47</v>
      </c>
      <c r="I3027" s="45">
        <v>924.4</v>
      </c>
      <c r="J3027" s="19" t="s">
        <v>2037</v>
      </c>
      <c r="K3027" s="19" t="s">
        <v>24006</v>
      </c>
      <c r="L3027" s="19" t="s">
        <v>24007</v>
      </c>
      <c r="M3027" s="19" t="s">
        <v>24008</v>
      </c>
      <c r="N3027" s="19" t="s">
        <v>23996</v>
      </c>
      <c r="O3027" s="19" t="s">
        <v>1603</v>
      </c>
      <c r="P3027" s="19" t="s">
        <v>1604</v>
      </c>
      <c r="Q3027" s="46">
        <v>120</v>
      </c>
      <c r="R3027" s="19" t="s">
        <v>1544</v>
      </c>
      <c r="S3027" s="19" t="s">
        <v>3475</v>
      </c>
      <c r="T3027" s="19" t="s">
        <v>3476</v>
      </c>
      <c r="U3027" s="19" t="s">
        <v>3477</v>
      </c>
      <c r="V3027" s="19" t="s">
        <v>3478</v>
      </c>
      <c r="W3027" s="19" t="s">
        <v>2433</v>
      </c>
      <c r="X3027" s="19" t="s">
        <v>3479</v>
      </c>
      <c r="Y3027" s="19" t="s">
        <v>2435</v>
      </c>
      <c r="Z3027" s="19" t="s">
        <v>2436</v>
      </c>
      <c r="AA3027" s="46">
        <v>385</v>
      </c>
      <c r="AB3027" s="19" t="s">
        <v>16598</v>
      </c>
      <c r="AC3027" s="19" t="s">
        <v>1451</v>
      </c>
      <c r="AD3027" s="19" t="s">
        <v>16599</v>
      </c>
      <c r="AE3027" s="19" t="s">
        <v>1481</v>
      </c>
      <c r="AF3027" s="19" t="s">
        <v>1554</v>
      </c>
      <c r="AG3027" s="19" t="s">
        <v>16600</v>
      </c>
      <c r="AH3027" s="19" t="s">
        <v>1499</v>
      </c>
      <c r="AI3027" s="19" t="s">
        <v>1500</v>
      </c>
      <c r="AJ3027" s="45">
        <v>0</v>
      </c>
      <c r="AK3027" s="45">
        <v>0</v>
      </c>
      <c r="AL3027" s="19" t="s">
        <v>1501</v>
      </c>
      <c r="AM3027" s="46">
        <v>10315</v>
      </c>
      <c r="AN3027" s="46">
        <v>6000</v>
      </c>
      <c r="AO3027" s="46">
        <v>4315</v>
      </c>
      <c r="AP3027" s="45">
        <v>0</v>
      </c>
      <c r="AQ3027" s="45"/>
      <c r="AR3027" s="45" t="str">
        <f>IFERROR(VLOOKUP(AB3027,'Pedidos marco'!$A$1:$D$10000,4,0)," ")</f>
        <v xml:space="preserve"> </v>
      </c>
      <c r="AS3027" s="45">
        <f t="shared" si="329"/>
        <v>19</v>
      </c>
      <c r="AT3027" s="45" t="str">
        <f t="shared" si="330"/>
        <v>19</v>
      </c>
      <c r="AU3027" s="47">
        <v>6</v>
      </c>
      <c r="AV3027" s="19" t="str">
        <f t="shared" si="331"/>
        <v>04 April</v>
      </c>
      <c r="AW3027" s="19">
        <f t="shared" si="332"/>
        <v>0</v>
      </c>
      <c r="AX3027" s="19">
        <f t="shared" si="333"/>
        <v>0</v>
      </c>
      <c r="AY3027" s="19" t="e">
        <f>VLOOKUP(AG3027,Cías!$A$1:$E$10000,5,0)</f>
        <v>#N/A</v>
      </c>
      <c r="AZ3027" s="19" t="str">
        <f t="shared" si="334"/>
        <v>10008340</v>
      </c>
      <c r="BA3027" s="19" t="str">
        <f t="shared" si="335"/>
        <v>HERRERA GUERRA RICHARD IVAN</v>
      </c>
      <c r="BB3027" s="19" t="e">
        <f>VLOOKUP(AG3027,Cías!$A$1:$E$10000,3,0)</f>
        <v>#N/A</v>
      </c>
      <c r="BC3027" s="19"/>
      <c r="BD3027" s="19"/>
      <c r="BE3027" s="19"/>
      <c r="BF3027" s="19"/>
      <c r="BG3027" s="19"/>
      <c r="BH3027" s="19"/>
      <c r="BI3027" s="19"/>
      <c r="BJ3027" s="19"/>
    </row>
    <row r="3028" spans="1:62" ht="15" x14ac:dyDescent="0.2">
      <c r="A3028" s="19" t="s">
        <v>24009</v>
      </c>
      <c r="B3028" s="19" t="s">
        <v>1479</v>
      </c>
      <c r="C3028" s="43">
        <v>44670</v>
      </c>
      <c r="D3028" s="44">
        <v>6.0416666666669998E-2</v>
      </c>
      <c r="E3028" s="19" t="s">
        <v>24010</v>
      </c>
      <c r="F3028" s="19" t="s">
        <v>24011</v>
      </c>
      <c r="G3028" s="19" t="s">
        <v>24012</v>
      </c>
      <c r="H3028" s="45">
        <v>4243.8</v>
      </c>
      <c r="I3028" s="45">
        <v>4758.18</v>
      </c>
      <c r="J3028" s="19" t="s">
        <v>1560</v>
      </c>
      <c r="K3028" s="19" t="s">
        <v>24013</v>
      </c>
      <c r="L3028" s="19" t="s">
        <v>24014</v>
      </c>
      <c r="M3028" s="19" t="s">
        <v>24015</v>
      </c>
      <c r="N3028" s="19" t="s">
        <v>24009</v>
      </c>
      <c r="O3028" s="19" t="s">
        <v>371</v>
      </c>
      <c r="P3028" s="19" t="s">
        <v>372</v>
      </c>
      <c r="Q3028" s="46">
        <v>660</v>
      </c>
      <c r="R3028" s="19" t="s">
        <v>1544</v>
      </c>
      <c r="S3028" s="19" t="s">
        <v>1736</v>
      </c>
      <c r="T3028" s="19" t="s">
        <v>1737</v>
      </c>
      <c r="U3028" s="19" t="s">
        <v>3420</v>
      </c>
      <c r="V3028" s="19" t="s">
        <v>3421</v>
      </c>
      <c r="W3028" s="19" t="s">
        <v>1586</v>
      </c>
      <c r="X3028" s="19" t="s">
        <v>3422</v>
      </c>
      <c r="Y3028" s="19" t="s">
        <v>1588</v>
      </c>
      <c r="Z3028" s="19" t="s">
        <v>1589</v>
      </c>
      <c r="AA3028" s="46">
        <v>250</v>
      </c>
      <c r="AB3028" s="19" t="s">
        <v>492</v>
      </c>
      <c r="AC3028" s="19" t="s">
        <v>133</v>
      </c>
      <c r="AD3028" s="19" t="s">
        <v>3491</v>
      </c>
      <c r="AE3028" s="19" t="s">
        <v>1481</v>
      </c>
      <c r="AF3028" s="19" t="s">
        <v>1592</v>
      </c>
      <c r="AG3028" s="19" t="s">
        <v>3492</v>
      </c>
      <c r="AH3028" s="19" t="s">
        <v>1499</v>
      </c>
      <c r="AI3028" s="19" t="s">
        <v>1500</v>
      </c>
      <c r="AJ3028" s="45">
        <v>0</v>
      </c>
      <c r="AK3028" s="45">
        <v>0</v>
      </c>
      <c r="AL3028" s="19" t="s">
        <v>1501</v>
      </c>
      <c r="AM3028" s="46">
        <v>51900</v>
      </c>
      <c r="AN3028" s="46">
        <v>33050</v>
      </c>
      <c r="AO3028" s="46">
        <v>18850</v>
      </c>
      <c r="AP3028" s="45">
        <v>0</v>
      </c>
      <c r="AQ3028" s="45"/>
      <c r="AR3028" s="45" t="str">
        <f>IFERROR(VLOOKUP(AB3028,'Pedidos marco'!$A$1:$D$10000,4,0)," ")</f>
        <v xml:space="preserve"> </v>
      </c>
      <c r="AS3028" s="45">
        <f t="shared" si="329"/>
        <v>19</v>
      </c>
      <c r="AT3028" s="45" t="str">
        <f t="shared" si="330"/>
        <v>19</v>
      </c>
      <c r="AU3028" s="47">
        <v>33</v>
      </c>
      <c r="AV3028" s="19" t="str">
        <f t="shared" si="331"/>
        <v>04 April</v>
      </c>
      <c r="AW3028" s="19">
        <f t="shared" si="332"/>
        <v>0</v>
      </c>
      <c r="AX3028" s="19">
        <f t="shared" si="333"/>
        <v>0</v>
      </c>
      <c r="AY3028" s="19" t="e">
        <f>VLOOKUP(AG3028,Cías!$A$1:$E$10000,5,0)</f>
        <v>#N/A</v>
      </c>
      <c r="AZ3028" s="19" t="str">
        <f t="shared" si="334"/>
        <v>1013244</v>
      </c>
      <c r="BA3028" s="19" t="str">
        <f t="shared" si="335"/>
        <v>FREVITRANSPORT CIA. LTDA.</v>
      </c>
      <c r="BB3028" s="19" t="e">
        <f>VLOOKUP(AG3028,Cías!$A$1:$E$10000,3,0)</f>
        <v>#N/A</v>
      </c>
      <c r="BC3028" s="19"/>
      <c r="BD3028" s="19"/>
      <c r="BE3028" s="19"/>
      <c r="BF3028" s="19"/>
      <c r="BG3028" s="19"/>
      <c r="BH3028" s="19"/>
      <c r="BI3028" s="19"/>
      <c r="BJ3028" s="19"/>
    </row>
    <row r="3029" spans="1:62" ht="15" x14ac:dyDescent="0.2">
      <c r="A3029" s="19" t="s">
        <v>24016</v>
      </c>
      <c r="B3029" s="19" t="s">
        <v>1479</v>
      </c>
      <c r="C3029" s="43">
        <v>44670</v>
      </c>
      <c r="D3029" s="44">
        <v>0.20763888888889001</v>
      </c>
      <c r="E3029" s="19" t="s">
        <v>24017</v>
      </c>
      <c r="F3029" s="19" t="s">
        <v>24018</v>
      </c>
      <c r="G3029" s="19" t="s">
        <v>24019</v>
      </c>
      <c r="H3029" s="45">
        <v>3602.36</v>
      </c>
      <c r="I3029" s="45">
        <v>4038.99</v>
      </c>
      <c r="J3029" s="19" t="s">
        <v>1560</v>
      </c>
      <c r="K3029" s="19" t="s">
        <v>24020</v>
      </c>
      <c r="L3029" s="19" t="s">
        <v>24021</v>
      </c>
      <c r="M3029" s="19" t="s">
        <v>24022</v>
      </c>
      <c r="N3029" s="19" t="s">
        <v>24016</v>
      </c>
      <c r="O3029" s="19" t="s">
        <v>1486</v>
      </c>
      <c r="P3029" s="19" t="s">
        <v>1487</v>
      </c>
      <c r="Q3029" s="46">
        <v>30.98</v>
      </c>
      <c r="R3029" s="19" t="s">
        <v>1488</v>
      </c>
      <c r="S3029" s="19" t="s">
        <v>1564</v>
      </c>
      <c r="T3029" s="19" t="s">
        <v>416</v>
      </c>
      <c r="U3029" s="19" t="s">
        <v>1565</v>
      </c>
      <c r="V3029" s="19" t="s">
        <v>1566</v>
      </c>
      <c r="W3029" s="19" t="s">
        <v>1567</v>
      </c>
      <c r="X3029" s="19" t="s">
        <v>1568</v>
      </c>
      <c r="Y3029" s="19" t="s">
        <v>1569</v>
      </c>
      <c r="Z3029" s="19" t="s">
        <v>1570</v>
      </c>
      <c r="AA3029" s="46">
        <v>136</v>
      </c>
      <c r="AB3029" s="19" t="s">
        <v>1571</v>
      </c>
      <c r="AC3029" s="19" t="s">
        <v>416</v>
      </c>
      <c r="AD3029" s="19" t="s">
        <v>1572</v>
      </c>
      <c r="AE3029" s="19" t="s">
        <v>1573</v>
      </c>
      <c r="AF3029" s="19" t="s">
        <v>1497</v>
      </c>
      <c r="AG3029" s="19" t="s">
        <v>1574</v>
      </c>
      <c r="AH3029" s="19" t="s">
        <v>1499</v>
      </c>
      <c r="AI3029" s="19" t="s">
        <v>1500</v>
      </c>
      <c r="AJ3029" s="45">
        <v>0</v>
      </c>
      <c r="AK3029" s="45">
        <v>0</v>
      </c>
      <c r="AL3029" s="19" t="s">
        <v>1517</v>
      </c>
      <c r="AM3029" s="46">
        <v>50370</v>
      </c>
      <c r="AN3029" s="46">
        <v>30980</v>
      </c>
      <c r="AO3029" s="46">
        <v>19390</v>
      </c>
      <c r="AP3029" s="45">
        <v>0</v>
      </c>
      <c r="AQ3029" s="45"/>
      <c r="AR3029" s="45" t="str">
        <f>IFERROR(VLOOKUP(AB3029,'Pedidos marco'!$A$1:$D$10000,4,0)," ")</f>
        <v xml:space="preserve"> </v>
      </c>
      <c r="AS3029" s="45">
        <f t="shared" si="329"/>
        <v>19</v>
      </c>
      <c r="AT3029" s="45" t="str">
        <f t="shared" si="330"/>
        <v>19</v>
      </c>
      <c r="AU3029" s="47">
        <v>30.98</v>
      </c>
      <c r="AV3029" s="19" t="str">
        <f t="shared" si="331"/>
        <v>04 April</v>
      </c>
      <c r="AW3029" s="19">
        <f t="shared" si="332"/>
        <v>0</v>
      </c>
      <c r="AX3029" s="19">
        <f t="shared" si="333"/>
        <v>0</v>
      </c>
      <c r="AY3029" s="19" t="e">
        <f>VLOOKUP(AG3029,Cías!$A$1:$E$10000,5,0)</f>
        <v>#N/A</v>
      </c>
      <c r="AZ3029" s="19" t="str">
        <f t="shared" si="334"/>
        <v>1014407</v>
      </c>
      <c r="BA3029" s="19" t="str">
        <f t="shared" si="335"/>
        <v>HORMIANDES</v>
      </c>
      <c r="BB3029" s="19" t="e">
        <f>VLOOKUP(AG3029,Cías!$A$1:$E$10000,3,0)</f>
        <v>#N/A</v>
      </c>
      <c r="BC3029" s="19"/>
      <c r="BD3029" s="19"/>
      <c r="BE3029" s="19"/>
      <c r="BF3029" s="19"/>
      <c r="BG3029" s="19"/>
      <c r="BH3029" s="19"/>
      <c r="BI3029" s="19"/>
      <c r="BJ3029" s="19"/>
    </row>
    <row r="3030" spans="1:62" ht="15" x14ac:dyDescent="0.2">
      <c r="A3030" s="19" t="s">
        <v>24023</v>
      </c>
      <c r="B3030" s="19" t="s">
        <v>1479</v>
      </c>
      <c r="C3030" s="43">
        <v>44670</v>
      </c>
      <c r="D3030" s="44">
        <v>0.21388888888888999</v>
      </c>
      <c r="E3030" s="19" t="s">
        <v>24024</v>
      </c>
      <c r="F3030" s="19" t="s">
        <v>24025</v>
      </c>
      <c r="G3030" s="19" t="s">
        <v>24026</v>
      </c>
      <c r="H3030" s="45">
        <v>2365.1999999999998</v>
      </c>
      <c r="I3030" s="45">
        <v>2651.87</v>
      </c>
      <c r="J3030" s="19" t="s">
        <v>1560</v>
      </c>
      <c r="K3030" s="19" t="s">
        <v>24027</v>
      </c>
      <c r="L3030" s="19" t="s">
        <v>24028</v>
      </c>
      <c r="M3030" s="19" t="s">
        <v>24029</v>
      </c>
      <c r="N3030" s="19" t="s">
        <v>24023</v>
      </c>
      <c r="O3030" s="19" t="s">
        <v>367</v>
      </c>
      <c r="P3030" s="19" t="s">
        <v>368</v>
      </c>
      <c r="Q3030" s="46">
        <v>360</v>
      </c>
      <c r="R3030" s="19" t="s">
        <v>1544</v>
      </c>
      <c r="S3030" s="19" t="s">
        <v>3432</v>
      </c>
      <c r="T3030" s="19" t="s">
        <v>137</v>
      </c>
      <c r="U3030" s="19" t="s">
        <v>3433</v>
      </c>
      <c r="V3030" s="19" t="s">
        <v>3434</v>
      </c>
      <c r="W3030" s="19" t="s">
        <v>1586</v>
      </c>
      <c r="X3030" s="19" t="s">
        <v>3435</v>
      </c>
      <c r="Y3030" s="19" t="s">
        <v>1588</v>
      </c>
      <c r="Z3030" s="19" t="s">
        <v>1589</v>
      </c>
      <c r="AA3030" s="46">
        <v>250</v>
      </c>
      <c r="AB3030" s="19" t="s">
        <v>494</v>
      </c>
      <c r="AC3030" s="19" t="s">
        <v>137</v>
      </c>
      <c r="AD3030" s="19" t="s">
        <v>3436</v>
      </c>
      <c r="AE3030" s="19" t="s">
        <v>3437</v>
      </c>
      <c r="AF3030" s="19" t="s">
        <v>1554</v>
      </c>
      <c r="AG3030" s="19" t="s">
        <v>3438</v>
      </c>
      <c r="AH3030" s="19" t="s">
        <v>1499</v>
      </c>
      <c r="AI3030" s="19" t="s">
        <v>1500</v>
      </c>
      <c r="AJ3030" s="45">
        <v>0</v>
      </c>
      <c r="AK3030" s="45">
        <v>0</v>
      </c>
      <c r="AL3030" s="19" t="s">
        <v>1501</v>
      </c>
      <c r="AM3030" s="46">
        <v>27260</v>
      </c>
      <c r="AN3030" s="46">
        <v>18020</v>
      </c>
      <c r="AO3030" s="46">
        <v>9240</v>
      </c>
      <c r="AP3030" s="45">
        <v>0</v>
      </c>
      <c r="AQ3030" s="45"/>
      <c r="AR3030" s="45" t="str">
        <f>IFERROR(VLOOKUP(AB3030,'Pedidos marco'!$A$1:$D$10000,4,0)," ")</f>
        <v xml:space="preserve"> </v>
      </c>
      <c r="AS3030" s="45">
        <f t="shared" si="329"/>
        <v>19</v>
      </c>
      <c r="AT3030" s="45" t="str">
        <f t="shared" si="330"/>
        <v>19</v>
      </c>
      <c r="AU3030" s="47">
        <v>18</v>
      </c>
      <c r="AV3030" s="19" t="str">
        <f t="shared" si="331"/>
        <v>04 April</v>
      </c>
      <c r="AW3030" s="19">
        <f t="shared" si="332"/>
        <v>0</v>
      </c>
      <c r="AX3030" s="19">
        <f t="shared" si="333"/>
        <v>0</v>
      </c>
      <c r="AY3030" s="19" t="e">
        <f>VLOOKUP(AG3030,Cías!$A$1:$E$10000,5,0)</f>
        <v>#N/A</v>
      </c>
      <c r="AZ3030" s="19" t="str">
        <f t="shared" si="334"/>
        <v>1017789</v>
      </c>
      <c r="BA3030" s="19" t="str">
        <f t="shared" si="335"/>
        <v>GALARZA PONCE FABIOLA CATHERINE</v>
      </c>
      <c r="BB3030" s="19" t="e">
        <f>VLOOKUP(AG3030,Cías!$A$1:$E$10000,3,0)</f>
        <v>#N/A</v>
      </c>
      <c r="BC3030" s="19"/>
      <c r="BD3030" s="19"/>
      <c r="BE3030" s="19"/>
      <c r="BF3030" s="19"/>
      <c r="BG3030" s="19"/>
      <c r="BH3030" s="19"/>
      <c r="BI3030" s="19"/>
      <c r="BJ3030" s="19"/>
    </row>
    <row r="3031" spans="1:62" ht="15" x14ac:dyDescent="0.2">
      <c r="A3031" s="19" t="s">
        <v>24030</v>
      </c>
      <c r="B3031" s="19" t="s">
        <v>1479</v>
      </c>
      <c r="C3031" s="43">
        <v>44670</v>
      </c>
      <c r="D3031" s="44">
        <v>0.21597222222222001</v>
      </c>
      <c r="E3031" s="19" t="s">
        <v>24031</v>
      </c>
      <c r="F3031" s="19" t="s">
        <v>1481</v>
      </c>
      <c r="G3031" s="19" t="s">
        <v>1481</v>
      </c>
      <c r="H3031" s="45">
        <v>0</v>
      </c>
      <c r="I3031" s="45">
        <v>0</v>
      </c>
      <c r="J3031" s="19" t="s">
        <v>1482</v>
      </c>
      <c r="K3031" s="19" t="s">
        <v>24032</v>
      </c>
      <c r="L3031" s="19" t="s">
        <v>24033</v>
      </c>
      <c r="M3031" s="19" t="s">
        <v>24034</v>
      </c>
      <c r="N3031" s="19" t="s">
        <v>24030</v>
      </c>
      <c r="O3031" s="19" t="s">
        <v>371</v>
      </c>
      <c r="P3031" s="19" t="s">
        <v>372</v>
      </c>
      <c r="Q3031" s="46">
        <v>200</v>
      </c>
      <c r="R3031" s="19" t="s">
        <v>1544</v>
      </c>
      <c r="S3031" s="19" t="s">
        <v>1545</v>
      </c>
      <c r="T3031" s="19" t="s">
        <v>74</v>
      </c>
      <c r="U3031" s="19" t="s">
        <v>1546</v>
      </c>
      <c r="V3031" s="19" t="s">
        <v>1547</v>
      </c>
      <c r="W3031" s="19" t="s">
        <v>1548</v>
      </c>
      <c r="X3031" s="19" t="s">
        <v>1549</v>
      </c>
      <c r="Y3031" s="19" t="s">
        <v>1550</v>
      </c>
      <c r="Z3031" s="19" t="s">
        <v>1551</v>
      </c>
      <c r="AA3031" s="46">
        <v>178</v>
      </c>
      <c r="AB3031" s="19" t="s">
        <v>462</v>
      </c>
      <c r="AC3031" s="19" t="s">
        <v>74</v>
      </c>
      <c r="AD3031" s="19" t="s">
        <v>1552</v>
      </c>
      <c r="AE3031" s="19" t="s">
        <v>1553</v>
      </c>
      <c r="AF3031" s="19" t="s">
        <v>1554</v>
      </c>
      <c r="AG3031" s="19" t="s">
        <v>1555</v>
      </c>
      <c r="AH3031" s="19" t="s">
        <v>1499</v>
      </c>
      <c r="AI3031" s="19" t="s">
        <v>1500</v>
      </c>
      <c r="AJ3031" s="45">
        <v>0</v>
      </c>
      <c r="AK3031" s="45">
        <v>0</v>
      </c>
      <c r="AL3031" s="19" t="s">
        <v>1501</v>
      </c>
      <c r="AM3031" s="46">
        <v>12994.445</v>
      </c>
      <c r="AN3031" s="46">
        <v>10027.778</v>
      </c>
      <c r="AO3031" s="46">
        <v>2966.6669999999999</v>
      </c>
      <c r="AP3031" s="45">
        <v>0</v>
      </c>
      <c r="AQ3031" s="45"/>
      <c r="AR3031" s="45" t="str">
        <f>IFERROR(VLOOKUP(AB3031,'Pedidos marco'!$A$1:$D$10000,4,0)," ")</f>
        <v xml:space="preserve"> </v>
      </c>
      <c r="AS3031" s="45">
        <f t="shared" si="329"/>
        <v>19</v>
      </c>
      <c r="AT3031" s="45" t="str">
        <f t="shared" si="330"/>
        <v>19</v>
      </c>
      <c r="AU3031" s="47">
        <v>10</v>
      </c>
      <c r="AV3031" s="19" t="str">
        <f t="shared" si="331"/>
        <v>04 April</v>
      </c>
      <c r="AW3031" s="19">
        <f t="shared" si="332"/>
        <v>0</v>
      </c>
      <c r="AX3031" s="19">
        <f t="shared" si="333"/>
        <v>0</v>
      </c>
      <c r="AY3031" s="19" t="e">
        <f>VLOOKUP(AG3031,Cías!$A$1:$E$10000,5,0)</f>
        <v>#N/A</v>
      </c>
      <c r="AZ3031" s="19" t="str">
        <f t="shared" si="334"/>
        <v>1013627</v>
      </c>
      <c r="BA3031" s="19" t="str">
        <f t="shared" si="335"/>
        <v>CAMPAÑA MALDONADO MIGUEL ANGEL</v>
      </c>
      <c r="BB3031" s="19" t="e">
        <f>VLOOKUP(AG3031,Cías!$A$1:$E$10000,3,0)</f>
        <v>#N/A</v>
      </c>
      <c r="BC3031" s="19"/>
      <c r="BD3031" s="19"/>
      <c r="BE3031" s="19"/>
      <c r="BF3031" s="19"/>
      <c r="BG3031" s="19"/>
      <c r="BH3031" s="19"/>
      <c r="BI3031" s="19"/>
      <c r="BJ3031" s="19"/>
    </row>
    <row r="3032" spans="1:62" ht="15" x14ac:dyDescent="0.2">
      <c r="A3032" s="19" t="s">
        <v>24030</v>
      </c>
      <c r="B3032" s="19" t="s">
        <v>1479</v>
      </c>
      <c r="C3032" s="43">
        <v>44670</v>
      </c>
      <c r="D3032" s="44">
        <v>0.21597222222222001</v>
      </c>
      <c r="E3032" s="19" t="s">
        <v>24035</v>
      </c>
      <c r="F3032" s="19" t="s">
        <v>1481</v>
      </c>
      <c r="G3032" s="19" t="s">
        <v>1481</v>
      </c>
      <c r="H3032" s="45">
        <v>0</v>
      </c>
      <c r="I3032" s="45">
        <v>0</v>
      </c>
      <c r="J3032" s="19" t="s">
        <v>1482</v>
      </c>
      <c r="K3032" s="19" t="s">
        <v>24036</v>
      </c>
      <c r="L3032" s="19" t="s">
        <v>24037</v>
      </c>
      <c r="M3032" s="19" t="s">
        <v>24038</v>
      </c>
      <c r="N3032" s="19" t="s">
        <v>24030</v>
      </c>
      <c r="O3032" s="19" t="s">
        <v>369</v>
      </c>
      <c r="P3032" s="19" t="s">
        <v>370</v>
      </c>
      <c r="Q3032" s="46">
        <v>80</v>
      </c>
      <c r="R3032" s="19" t="s">
        <v>1544</v>
      </c>
      <c r="S3032" s="19" t="s">
        <v>1545</v>
      </c>
      <c r="T3032" s="19" t="s">
        <v>74</v>
      </c>
      <c r="U3032" s="19" t="s">
        <v>1546</v>
      </c>
      <c r="V3032" s="19" t="s">
        <v>1547</v>
      </c>
      <c r="W3032" s="19" t="s">
        <v>1548</v>
      </c>
      <c r="X3032" s="19" t="s">
        <v>1549</v>
      </c>
      <c r="Y3032" s="19" t="s">
        <v>1550</v>
      </c>
      <c r="Z3032" s="19" t="s">
        <v>1551</v>
      </c>
      <c r="AA3032" s="46">
        <v>178</v>
      </c>
      <c r="AB3032" s="19" t="s">
        <v>462</v>
      </c>
      <c r="AC3032" s="19" t="s">
        <v>74</v>
      </c>
      <c r="AD3032" s="19" t="s">
        <v>1552</v>
      </c>
      <c r="AE3032" s="19" t="s">
        <v>1553</v>
      </c>
      <c r="AF3032" s="19" t="s">
        <v>1554</v>
      </c>
      <c r="AG3032" s="19" t="s">
        <v>1555</v>
      </c>
      <c r="AH3032" s="19" t="s">
        <v>1499</v>
      </c>
      <c r="AI3032" s="19" t="s">
        <v>1500</v>
      </c>
      <c r="AJ3032" s="45">
        <v>0</v>
      </c>
      <c r="AK3032" s="45">
        <v>0</v>
      </c>
      <c r="AL3032" s="19" t="s">
        <v>1501</v>
      </c>
      <c r="AM3032" s="46">
        <v>6977.7780000000002</v>
      </c>
      <c r="AN3032" s="46">
        <v>4011.1109999999999</v>
      </c>
      <c r="AO3032" s="46">
        <v>2966.6669999999999</v>
      </c>
      <c r="AP3032" s="45">
        <v>0</v>
      </c>
      <c r="AQ3032" s="45"/>
      <c r="AR3032" s="45" t="str">
        <f>IFERROR(VLOOKUP(AB3032,'Pedidos marco'!$A$1:$D$10000,4,0)," ")</f>
        <v xml:space="preserve"> </v>
      </c>
      <c r="AS3032" s="45">
        <f t="shared" si="329"/>
        <v>19</v>
      </c>
      <c r="AT3032" s="45" t="str">
        <f t="shared" si="330"/>
        <v>19</v>
      </c>
      <c r="AU3032" s="47">
        <v>4</v>
      </c>
      <c r="AV3032" s="19" t="str">
        <f t="shared" si="331"/>
        <v>04 April</v>
      </c>
      <c r="AW3032" s="19">
        <f t="shared" si="332"/>
        <v>0</v>
      </c>
      <c r="AX3032" s="19">
        <f t="shared" si="333"/>
        <v>0</v>
      </c>
      <c r="AY3032" s="19" t="e">
        <f>VLOOKUP(AG3032,Cías!$A$1:$E$10000,5,0)</f>
        <v>#N/A</v>
      </c>
      <c r="AZ3032" s="19" t="str">
        <f t="shared" si="334"/>
        <v>1013627</v>
      </c>
      <c r="BA3032" s="19" t="str">
        <f t="shared" si="335"/>
        <v>CAMPAÑA MALDONADO MIGUEL ANGEL</v>
      </c>
      <c r="BB3032" s="19" t="e">
        <f>VLOOKUP(AG3032,Cías!$A$1:$E$10000,3,0)</f>
        <v>#N/A</v>
      </c>
      <c r="BC3032" s="19"/>
      <c r="BD3032" s="19"/>
      <c r="BE3032" s="19"/>
      <c r="BF3032" s="19"/>
      <c r="BG3032" s="19"/>
      <c r="BH3032" s="19"/>
      <c r="BI3032" s="19"/>
      <c r="BJ3032" s="19"/>
    </row>
    <row r="3033" spans="1:62" ht="15" x14ac:dyDescent="0.2">
      <c r="A3033" s="19" t="s">
        <v>24030</v>
      </c>
      <c r="B3033" s="19" t="s">
        <v>1479</v>
      </c>
      <c r="C3033" s="43">
        <v>44670</v>
      </c>
      <c r="D3033" s="44">
        <v>0.21597222222222001</v>
      </c>
      <c r="E3033" s="19" t="s">
        <v>24039</v>
      </c>
      <c r="F3033" s="19" t="s">
        <v>1481</v>
      </c>
      <c r="G3033" s="19" t="s">
        <v>1481</v>
      </c>
      <c r="H3033" s="45">
        <v>0</v>
      </c>
      <c r="I3033" s="45">
        <v>0</v>
      </c>
      <c r="J3033" s="19" t="s">
        <v>1482</v>
      </c>
      <c r="K3033" s="19" t="s">
        <v>24040</v>
      </c>
      <c r="L3033" s="19" t="s">
        <v>24041</v>
      </c>
      <c r="M3033" s="19" t="s">
        <v>24042</v>
      </c>
      <c r="N3033" s="19" t="s">
        <v>24030</v>
      </c>
      <c r="O3033" s="19" t="s">
        <v>367</v>
      </c>
      <c r="P3033" s="19" t="s">
        <v>368</v>
      </c>
      <c r="Q3033" s="46">
        <v>80</v>
      </c>
      <c r="R3033" s="19" t="s">
        <v>1544</v>
      </c>
      <c r="S3033" s="19" t="s">
        <v>1545</v>
      </c>
      <c r="T3033" s="19" t="s">
        <v>74</v>
      </c>
      <c r="U3033" s="19" t="s">
        <v>1546</v>
      </c>
      <c r="V3033" s="19" t="s">
        <v>1547</v>
      </c>
      <c r="W3033" s="19" t="s">
        <v>1548</v>
      </c>
      <c r="X3033" s="19" t="s">
        <v>1549</v>
      </c>
      <c r="Y3033" s="19" t="s">
        <v>1550</v>
      </c>
      <c r="Z3033" s="19" t="s">
        <v>1551</v>
      </c>
      <c r="AA3033" s="46">
        <v>178</v>
      </c>
      <c r="AB3033" s="19" t="s">
        <v>462</v>
      </c>
      <c r="AC3033" s="19" t="s">
        <v>74</v>
      </c>
      <c r="AD3033" s="19" t="s">
        <v>1552</v>
      </c>
      <c r="AE3033" s="19" t="s">
        <v>1553</v>
      </c>
      <c r="AF3033" s="19" t="s">
        <v>1554</v>
      </c>
      <c r="AG3033" s="19" t="s">
        <v>1555</v>
      </c>
      <c r="AH3033" s="19" t="s">
        <v>1499</v>
      </c>
      <c r="AI3033" s="19" t="s">
        <v>1500</v>
      </c>
      <c r="AJ3033" s="45">
        <v>0</v>
      </c>
      <c r="AK3033" s="45">
        <v>0</v>
      </c>
      <c r="AL3033" s="19" t="s">
        <v>1501</v>
      </c>
      <c r="AM3033" s="46">
        <v>6977.7780000000002</v>
      </c>
      <c r="AN3033" s="46">
        <v>4011.1109999999999</v>
      </c>
      <c r="AO3033" s="46">
        <v>2966.6669999999999</v>
      </c>
      <c r="AP3033" s="45">
        <v>0</v>
      </c>
      <c r="AQ3033" s="45"/>
      <c r="AR3033" s="45" t="str">
        <f>IFERROR(VLOOKUP(AB3033,'Pedidos marco'!$A$1:$D$10000,4,0)," ")</f>
        <v xml:space="preserve"> </v>
      </c>
      <c r="AS3033" s="45">
        <f t="shared" si="329"/>
        <v>19</v>
      </c>
      <c r="AT3033" s="45" t="str">
        <f t="shared" si="330"/>
        <v>19</v>
      </c>
      <c r="AU3033" s="47">
        <v>4</v>
      </c>
      <c r="AV3033" s="19" t="str">
        <f t="shared" si="331"/>
        <v>04 April</v>
      </c>
      <c r="AW3033" s="19">
        <f t="shared" si="332"/>
        <v>0</v>
      </c>
      <c r="AX3033" s="19">
        <f t="shared" si="333"/>
        <v>0</v>
      </c>
      <c r="AY3033" s="19" t="e">
        <f>VLOOKUP(AG3033,Cías!$A$1:$E$10000,5,0)</f>
        <v>#N/A</v>
      </c>
      <c r="AZ3033" s="19" t="str">
        <f t="shared" si="334"/>
        <v>1013627</v>
      </c>
      <c r="BA3033" s="19" t="str">
        <f t="shared" si="335"/>
        <v>CAMPAÑA MALDONADO MIGUEL ANGEL</v>
      </c>
      <c r="BB3033" s="19" t="e">
        <f>VLOOKUP(AG3033,Cías!$A$1:$E$10000,3,0)</f>
        <v>#N/A</v>
      </c>
      <c r="BC3033" s="19"/>
      <c r="BD3033" s="19"/>
      <c r="BE3033" s="19"/>
      <c r="BF3033" s="19"/>
      <c r="BG3033" s="19"/>
      <c r="BH3033" s="19"/>
      <c r="BI3033" s="19"/>
      <c r="BJ3033" s="19"/>
    </row>
    <row r="3034" spans="1:62" ht="15" x14ac:dyDescent="0.2">
      <c r="A3034" s="19" t="s">
        <v>24043</v>
      </c>
      <c r="B3034" s="19" t="s">
        <v>1479</v>
      </c>
      <c r="C3034" s="43">
        <v>44670</v>
      </c>
      <c r="D3034" s="44">
        <v>0.22361111111111001</v>
      </c>
      <c r="E3034" s="19" t="s">
        <v>24044</v>
      </c>
      <c r="F3034" s="19" t="s">
        <v>24045</v>
      </c>
      <c r="G3034" s="19" t="s">
        <v>24046</v>
      </c>
      <c r="H3034" s="45">
        <v>4507.8</v>
      </c>
      <c r="I3034" s="45">
        <v>5054.18</v>
      </c>
      <c r="J3034" s="19" t="s">
        <v>1560</v>
      </c>
      <c r="K3034" s="19" t="s">
        <v>24047</v>
      </c>
      <c r="L3034" s="19" t="s">
        <v>24048</v>
      </c>
      <c r="M3034" s="19" t="s">
        <v>24049</v>
      </c>
      <c r="N3034" s="19" t="s">
        <v>24043</v>
      </c>
      <c r="O3034" s="19" t="s">
        <v>367</v>
      </c>
      <c r="P3034" s="19" t="s">
        <v>368</v>
      </c>
      <c r="Q3034" s="46">
        <v>660</v>
      </c>
      <c r="R3034" s="19" t="s">
        <v>1544</v>
      </c>
      <c r="S3034" s="19" t="s">
        <v>2290</v>
      </c>
      <c r="T3034" s="19" t="s">
        <v>161</v>
      </c>
      <c r="U3034" s="19" t="s">
        <v>2291</v>
      </c>
      <c r="V3034" s="19" t="s">
        <v>2292</v>
      </c>
      <c r="W3034" s="19" t="s">
        <v>1798</v>
      </c>
      <c r="X3034" s="19" t="s">
        <v>2293</v>
      </c>
      <c r="Y3034" s="19" t="s">
        <v>1800</v>
      </c>
      <c r="Z3034" s="19" t="s">
        <v>1801</v>
      </c>
      <c r="AA3034" s="46">
        <v>159</v>
      </c>
      <c r="AB3034" s="19" t="s">
        <v>506</v>
      </c>
      <c r="AC3034" s="19" t="s">
        <v>161</v>
      </c>
      <c r="AD3034" s="19" t="s">
        <v>8203</v>
      </c>
      <c r="AE3034" s="19" t="s">
        <v>1481</v>
      </c>
      <c r="AF3034" s="19" t="s">
        <v>1592</v>
      </c>
      <c r="AG3034" s="19" t="s">
        <v>8204</v>
      </c>
      <c r="AH3034" s="19" t="s">
        <v>1499</v>
      </c>
      <c r="AI3034" s="19" t="s">
        <v>1500</v>
      </c>
      <c r="AJ3034" s="45">
        <v>0</v>
      </c>
      <c r="AK3034" s="45">
        <v>0</v>
      </c>
      <c r="AL3034" s="19" t="s">
        <v>1501</v>
      </c>
      <c r="AM3034" s="46">
        <v>51410</v>
      </c>
      <c r="AN3034" s="46">
        <v>33050</v>
      </c>
      <c r="AO3034" s="46">
        <v>18360</v>
      </c>
      <c r="AP3034" s="45">
        <v>0</v>
      </c>
      <c r="AQ3034" s="45"/>
      <c r="AR3034" s="45" t="str">
        <f>IFERROR(VLOOKUP(AB3034,'Pedidos marco'!$A$1:$D$10000,4,0)," ")</f>
        <v xml:space="preserve"> </v>
      </c>
      <c r="AS3034" s="45">
        <f t="shared" si="329"/>
        <v>19</v>
      </c>
      <c r="AT3034" s="45" t="str">
        <f t="shared" si="330"/>
        <v>19</v>
      </c>
      <c r="AU3034" s="47">
        <v>33</v>
      </c>
      <c r="AV3034" s="19" t="str">
        <f t="shared" si="331"/>
        <v>04 April</v>
      </c>
      <c r="AW3034" s="19">
        <f t="shared" si="332"/>
        <v>0</v>
      </c>
      <c r="AX3034" s="19">
        <f t="shared" si="333"/>
        <v>0</v>
      </c>
      <c r="AY3034" s="19" t="e">
        <f>VLOOKUP(AG3034,Cías!$A$1:$E$10000,5,0)</f>
        <v>#N/A</v>
      </c>
      <c r="AZ3034" s="19" t="str">
        <f t="shared" si="334"/>
        <v>1012608</v>
      </c>
      <c r="BA3034" s="19" t="str">
        <f t="shared" si="335"/>
        <v>HERRERA POZO ALEXANDER EFREN</v>
      </c>
      <c r="BB3034" s="19" t="e">
        <f>VLOOKUP(AG3034,Cías!$A$1:$E$10000,3,0)</f>
        <v>#N/A</v>
      </c>
      <c r="BC3034" s="19"/>
      <c r="BD3034" s="19"/>
      <c r="BE3034" s="19"/>
      <c r="BF3034" s="19"/>
      <c r="BG3034" s="19"/>
      <c r="BH3034" s="19"/>
      <c r="BI3034" s="19"/>
      <c r="BJ3034" s="19"/>
    </row>
    <row r="3035" spans="1:62" ht="15" x14ac:dyDescent="0.2">
      <c r="A3035" s="19" t="s">
        <v>24050</v>
      </c>
      <c r="B3035" s="19" t="s">
        <v>1479</v>
      </c>
      <c r="C3035" s="43">
        <v>44670</v>
      </c>
      <c r="D3035" s="44">
        <v>0.22986111111110999</v>
      </c>
      <c r="E3035" s="19" t="s">
        <v>24051</v>
      </c>
      <c r="F3035" s="19" t="s">
        <v>1481</v>
      </c>
      <c r="G3035" s="19" t="s">
        <v>1481</v>
      </c>
      <c r="H3035" s="45">
        <v>0</v>
      </c>
      <c r="I3035" s="45">
        <v>0</v>
      </c>
      <c r="J3035" s="19" t="s">
        <v>1482</v>
      </c>
      <c r="K3035" s="19" t="s">
        <v>24052</v>
      </c>
      <c r="L3035" s="19" t="s">
        <v>24053</v>
      </c>
      <c r="M3035" s="19" t="s">
        <v>24054</v>
      </c>
      <c r="N3035" s="19" t="s">
        <v>24050</v>
      </c>
      <c r="O3035" s="19" t="s">
        <v>369</v>
      </c>
      <c r="P3035" s="19" t="s">
        <v>370</v>
      </c>
      <c r="Q3035" s="46">
        <v>120</v>
      </c>
      <c r="R3035" s="19" t="s">
        <v>1544</v>
      </c>
      <c r="S3035" s="19" t="s">
        <v>23746</v>
      </c>
      <c r="T3035" s="19" t="s">
        <v>23747</v>
      </c>
      <c r="U3035" s="19" t="s">
        <v>23748</v>
      </c>
      <c r="V3035" s="19" t="s">
        <v>2091</v>
      </c>
      <c r="W3035" s="19" t="s">
        <v>2092</v>
      </c>
      <c r="X3035" s="19" t="s">
        <v>2093</v>
      </c>
      <c r="Y3035" s="19" t="s">
        <v>2094</v>
      </c>
      <c r="Z3035" s="19" t="s">
        <v>2095</v>
      </c>
      <c r="AA3035" s="46">
        <v>130</v>
      </c>
      <c r="AB3035" s="19" t="s">
        <v>472</v>
      </c>
      <c r="AC3035" s="19" t="s">
        <v>94</v>
      </c>
      <c r="AD3035" s="19" t="s">
        <v>2096</v>
      </c>
      <c r="AE3035" s="19" t="s">
        <v>2097</v>
      </c>
      <c r="AF3035" s="19" t="s">
        <v>1719</v>
      </c>
      <c r="AG3035" s="19" t="s">
        <v>2098</v>
      </c>
      <c r="AH3035" s="19" t="s">
        <v>1502</v>
      </c>
      <c r="AI3035" s="19" t="s">
        <v>2099</v>
      </c>
      <c r="AJ3035" s="45">
        <v>0</v>
      </c>
      <c r="AK3035" s="45">
        <v>0</v>
      </c>
      <c r="AL3035" s="19" t="s">
        <v>1501</v>
      </c>
      <c r="AM3035" s="46">
        <v>13515</v>
      </c>
      <c r="AN3035" s="46">
        <v>6015</v>
      </c>
      <c r="AO3035" s="46">
        <v>7500</v>
      </c>
      <c r="AP3035" s="45">
        <v>0</v>
      </c>
      <c r="AQ3035" s="45"/>
      <c r="AR3035" s="45" t="str">
        <f>IFERROR(VLOOKUP(AB3035,'Pedidos marco'!$A$1:$D$10000,4,0)," ")</f>
        <v xml:space="preserve"> </v>
      </c>
      <c r="AS3035" s="45">
        <f t="shared" si="329"/>
        <v>19</v>
      </c>
      <c r="AT3035" s="45" t="str">
        <f t="shared" si="330"/>
        <v>19</v>
      </c>
      <c r="AU3035" s="47">
        <v>6</v>
      </c>
      <c r="AV3035" s="19" t="str">
        <f t="shared" si="331"/>
        <v>04 April</v>
      </c>
      <c r="AW3035" s="19">
        <f t="shared" si="332"/>
        <v>0</v>
      </c>
      <c r="AX3035" s="19">
        <f t="shared" si="333"/>
        <v>0</v>
      </c>
      <c r="AY3035" s="19" t="e">
        <f>VLOOKUP(AG3035,Cías!$A$1:$E$10000,5,0)</f>
        <v>#N/A</v>
      </c>
      <c r="AZ3035" s="19" t="str">
        <f t="shared" si="334"/>
        <v>1013241</v>
      </c>
      <c r="BA3035" s="19" t="str">
        <f t="shared" si="335"/>
        <v>COMPAÑÍA DE TRANSPORTE DE CARGA PES</v>
      </c>
      <c r="BB3035" s="19" t="e">
        <f>VLOOKUP(AG3035,Cías!$A$1:$E$10000,3,0)</f>
        <v>#N/A</v>
      </c>
      <c r="BC3035" s="19"/>
      <c r="BD3035" s="19"/>
      <c r="BE3035" s="19"/>
      <c r="BF3035" s="19"/>
      <c r="BG3035" s="19"/>
      <c r="BH3035" s="19"/>
      <c r="BI3035" s="19"/>
      <c r="BJ3035" s="19"/>
    </row>
    <row r="3036" spans="1:62" ht="15" x14ac:dyDescent="0.2">
      <c r="A3036" s="19" t="s">
        <v>24050</v>
      </c>
      <c r="B3036" s="19" t="s">
        <v>1479</v>
      </c>
      <c r="C3036" s="43">
        <v>44670</v>
      </c>
      <c r="D3036" s="44">
        <v>0.22986111111110999</v>
      </c>
      <c r="E3036" s="19" t="s">
        <v>24055</v>
      </c>
      <c r="F3036" s="19" t="s">
        <v>1481</v>
      </c>
      <c r="G3036" s="19" t="s">
        <v>1481</v>
      </c>
      <c r="H3036" s="45">
        <v>0</v>
      </c>
      <c r="I3036" s="45">
        <v>0</v>
      </c>
      <c r="J3036" s="19" t="s">
        <v>1482</v>
      </c>
      <c r="K3036" s="19" t="s">
        <v>24056</v>
      </c>
      <c r="L3036" s="19" t="s">
        <v>24057</v>
      </c>
      <c r="M3036" s="19" t="s">
        <v>24058</v>
      </c>
      <c r="N3036" s="19" t="s">
        <v>24050</v>
      </c>
      <c r="O3036" s="19" t="s">
        <v>367</v>
      </c>
      <c r="P3036" s="19" t="s">
        <v>368</v>
      </c>
      <c r="Q3036" s="46">
        <v>360</v>
      </c>
      <c r="R3036" s="19" t="s">
        <v>1544</v>
      </c>
      <c r="S3036" s="19" t="s">
        <v>23746</v>
      </c>
      <c r="T3036" s="19" t="s">
        <v>23747</v>
      </c>
      <c r="U3036" s="19" t="s">
        <v>23748</v>
      </c>
      <c r="V3036" s="19" t="s">
        <v>2091</v>
      </c>
      <c r="W3036" s="19" t="s">
        <v>2092</v>
      </c>
      <c r="X3036" s="19" t="s">
        <v>2093</v>
      </c>
      <c r="Y3036" s="19" t="s">
        <v>2094</v>
      </c>
      <c r="Z3036" s="19" t="s">
        <v>2095</v>
      </c>
      <c r="AA3036" s="46">
        <v>130</v>
      </c>
      <c r="AB3036" s="19" t="s">
        <v>472</v>
      </c>
      <c r="AC3036" s="19" t="s">
        <v>94</v>
      </c>
      <c r="AD3036" s="19" t="s">
        <v>2096</v>
      </c>
      <c r="AE3036" s="19" t="s">
        <v>2097</v>
      </c>
      <c r="AF3036" s="19" t="s">
        <v>1719</v>
      </c>
      <c r="AG3036" s="19" t="s">
        <v>2098</v>
      </c>
      <c r="AH3036" s="19" t="s">
        <v>1502</v>
      </c>
      <c r="AI3036" s="19" t="s">
        <v>2099</v>
      </c>
      <c r="AJ3036" s="45">
        <v>0</v>
      </c>
      <c r="AK3036" s="45">
        <v>0</v>
      </c>
      <c r="AL3036" s="19" t="s">
        <v>1501</v>
      </c>
      <c r="AM3036" s="46">
        <v>25545</v>
      </c>
      <c r="AN3036" s="46">
        <v>18045</v>
      </c>
      <c r="AO3036" s="46">
        <v>7500</v>
      </c>
      <c r="AP3036" s="45">
        <v>0</v>
      </c>
      <c r="AQ3036" s="45"/>
      <c r="AR3036" s="45" t="str">
        <f>IFERROR(VLOOKUP(AB3036,'Pedidos marco'!$A$1:$D$10000,4,0)," ")</f>
        <v xml:space="preserve"> </v>
      </c>
      <c r="AS3036" s="45">
        <f t="shared" si="329"/>
        <v>19</v>
      </c>
      <c r="AT3036" s="45" t="str">
        <f t="shared" si="330"/>
        <v>19</v>
      </c>
      <c r="AU3036" s="47">
        <v>18</v>
      </c>
      <c r="AV3036" s="19" t="str">
        <f t="shared" si="331"/>
        <v>04 April</v>
      </c>
      <c r="AW3036" s="19">
        <f t="shared" si="332"/>
        <v>0</v>
      </c>
      <c r="AX3036" s="19">
        <f t="shared" si="333"/>
        <v>0</v>
      </c>
      <c r="AY3036" s="19" t="e">
        <f>VLOOKUP(AG3036,Cías!$A$1:$E$10000,5,0)</f>
        <v>#N/A</v>
      </c>
      <c r="AZ3036" s="19" t="str">
        <f t="shared" si="334"/>
        <v>1013241</v>
      </c>
      <c r="BA3036" s="19" t="str">
        <f t="shared" si="335"/>
        <v>COMPAÑÍA DE TRANSPORTE DE CARGA PES</v>
      </c>
      <c r="BB3036" s="19" t="e">
        <f>VLOOKUP(AG3036,Cías!$A$1:$E$10000,3,0)</f>
        <v>#N/A</v>
      </c>
      <c r="BC3036" s="19"/>
      <c r="BD3036" s="19"/>
      <c r="BE3036" s="19"/>
      <c r="BF3036" s="19"/>
      <c r="BG3036" s="19"/>
      <c r="BH3036" s="19"/>
      <c r="BI3036" s="19"/>
      <c r="BJ3036" s="19"/>
    </row>
    <row r="3037" spans="1:62" ht="15" x14ac:dyDescent="0.2">
      <c r="A3037" s="19" t="s">
        <v>24059</v>
      </c>
      <c r="B3037" s="19" t="s">
        <v>1479</v>
      </c>
      <c r="C3037" s="43">
        <v>44670</v>
      </c>
      <c r="D3037" s="44">
        <v>0.23888888888889001</v>
      </c>
      <c r="E3037" s="19" t="s">
        <v>24060</v>
      </c>
      <c r="F3037" s="19" t="s">
        <v>24061</v>
      </c>
      <c r="G3037" s="19" t="s">
        <v>24062</v>
      </c>
      <c r="H3037" s="45">
        <v>2390</v>
      </c>
      <c r="I3037" s="45">
        <v>2679.68</v>
      </c>
      <c r="J3037" s="19" t="s">
        <v>1560</v>
      </c>
      <c r="K3037" s="19" t="s">
        <v>24063</v>
      </c>
      <c r="L3037" s="19" t="s">
        <v>24064</v>
      </c>
      <c r="M3037" s="19" t="s">
        <v>24065</v>
      </c>
      <c r="N3037" s="19" t="s">
        <v>24059</v>
      </c>
      <c r="O3037" s="19" t="s">
        <v>367</v>
      </c>
      <c r="P3037" s="19" t="s">
        <v>368</v>
      </c>
      <c r="Q3037" s="46">
        <v>360</v>
      </c>
      <c r="R3037" s="19" t="s">
        <v>1544</v>
      </c>
      <c r="S3037" s="19" t="s">
        <v>1696</v>
      </c>
      <c r="T3037" s="19" t="s">
        <v>72</v>
      </c>
      <c r="U3037" s="19" t="s">
        <v>1697</v>
      </c>
      <c r="V3037" s="19" t="s">
        <v>1698</v>
      </c>
      <c r="W3037" s="19" t="s">
        <v>415</v>
      </c>
      <c r="X3037" s="19" t="s">
        <v>1699</v>
      </c>
      <c r="Y3037" s="19" t="s">
        <v>1700</v>
      </c>
      <c r="Z3037" s="19" t="s">
        <v>1701</v>
      </c>
      <c r="AA3037" s="46">
        <v>127</v>
      </c>
      <c r="AB3037" s="19" t="s">
        <v>461</v>
      </c>
      <c r="AC3037" s="19" t="s">
        <v>72</v>
      </c>
      <c r="AD3037" s="19" t="s">
        <v>1728</v>
      </c>
      <c r="AE3037" s="19" t="s">
        <v>1729</v>
      </c>
      <c r="AF3037" s="19" t="s">
        <v>1554</v>
      </c>
      <c r="AG3037" s="19" t="s">
        <v>1730</v>
      </c>
      <c r="AH3037" s="19" t="s">
        <v>1499</v>
      </c>
      <c r="AI3037" s="19" t="s">
        <v>1500</v>
      </c>
      <c r="AJ3037" s="45">
        <v>0</v>
      </c>
      <c r="AK3037" s="45">
        <v>0</v>
      </c>
      <c r="AL3037" s="19" t="s">
        <v>1501</v>
      </c>
      <c r="AM3037" s="46">
        <v>27330</v>
      </c>
      <c r="AN3037" s="46">
        <v>18000</v>
      </c>
      <c r="AO3037" s="46">
        <v>9330</v>
      </c>
      <c r="AP3037" s="45">
        <v>0</v>
      </c>
      <c r="AQ3037" s="45"/>
      <c r="AR3037" s="45" t="str">
        <f>IFERROR(VLOOKUP(AB3037,'Pedidos marco'!$A$1:$D$10000,4,0)," ")</f>
        <v xml:space="preserve"> </v>
      </c>
      <c r="AS3037" s="45">
        <f t="shared" si="329"/>
        <v>19</v>
      </c>
      <c r="AT3037" s="45" t="str">
        <f t="shared" si="330"/>
        <v>19</v>
      </c>
      <c r="AU3037" s="47">
        <v>18</v>
      </c>
      <c r="AV3037" s="19" t="str">
        <f t="shared" si="331"/>
        <v>04 April</v>
      </c>
      <c r="AW3037" s="19">
        <f t="shared" si="332"/>
        <v>0</v>
      </c>
      <c r="AX3037" s="19">
        <f t="shared" si="333"/>
        <v>0</v>
      </c>
      <c r="AY3037" s="19" t="e">
        <f>VLOOKUP(AG3037,Cías!$A$1:$E$10000,5,0)</f>
        <v>#N/A</v>
      </c>
      <c r="AZ3037" s="19" t="str">
        <f t="shared" si="334"/>
        <v>1013388</v>
      </c>
      <c r="BA3037" s="19" t="str">
        <f t="shared" si="335"/>
        <v>CAMPAÑA MALDONADO BLANCA CECILIA</v>
      </c>
      <c r="BB3037" s="19" t="e">
        <f>VLOOKUP(AG3037,Cías!$A$1:$E$10000,3,0)</f>
        <v>#N/A</v>
      </c>
      <c r="BC3037" s="19"/>
      <c r="BD3037" s="19"/>
      <c r="BE3037" s="19"/>
      <c r="BF3037" s="19"/>
      <c r="BG3037" s="19"/>
      <c r="BH3037" s="19"/>
      <c r="BI3037" s="19"/>
      <c r="BJ3037" s="19"/>
    </row>
    <row r="3038" spans="1:62" ht="15" x14ac:dyDescent="0.2">
      <c r="A3038" s="19" t="s">
        <v>24066</v>
      </c>
      <c r="B3038" s="19" t="s">
        <v>1479</v>
      </c>
      <c r="C3038" s="43">
        <v>44670</v>
      </c>
      <c r="D3038" s="44">
        <v>0.26458333333333001</v>
      </c>
      <c r="E3038" s="19" t="s">
        <v>24067</v>
      </c>
      <c r="F3038" s="19" t="s">
        <v>1481</v>
      </c>
      <c r="G3038" s="19" t="s">
        <v>1481</v>
      </c>
      <c r="H3038" s="45">
        <v>0</v>
      </c>
      <c r="I3038" s="45">
        <v>0</v>
      </c>
      <c r="J3038" s="19" t="s">
        <v>1482</v>
      </c>
      <c r="K3038" s="19" t="s">
        <v>24068</v>
      </c>
      <c r="L3038" s="19" t="s">
        <v>24069</v>
      </c>
      <c r="M3038" s="19" t="s">
        <v>24070</v>
      </c>
      <c r="N3038" s="19" t="s">
        <v>24066</v>
      </c>
      <c r="O3038" s="19" t="s">
        <v>367</v>
      </c>
      <c r="P3038" s="19" t="s">
        <v>368</v>
      </c>
      <c r="Q3038" s="46">
        <v>660</v>
      </c>
      <c r="R3038" s="19" t="s">
        <v>1544</v>
      </c>
      <c r="S3038" s="19" t="s">
        <v>2353</v>
      </c>
      <c r="T3038" s="19" t="s">
        <v>2354</v>
      </c>
      <c r="U3038" s="19" t="s">
        <v>9398</v>
      </c>
      <c r="V3038" s="19" t="s">
        <v>9399</v>
      </c>
      <c r="W3038" s="19" t="s">
        <v>415</v>
      </c>
      <c r="X3038" s="19" t="s">
        <v>9400</v>
      </c>
      <c r="Y3038" s="19" t="s">
        <v>3748</v>
      </c>
      <c r="Z3038" s="19" t="s">
        <v>3749</v>
      </c>
      <c r="AA3038" s="46">
        <v>129</v>
      </c>
      <c r="AB3038" s="19" t="s">
        <v>578</v>
      </c>
      <c r="AC3038" s="19" t="s">
        <v>313</v>
      </c>
      <c r="AD3038" s="19" t="s">
        <v>4817</v>
      </c>
      <c r="AE3038" s="19" t="s">
        <v>4818</v>
      </c>
      <c r="AF3038" s="19" t="s">
        <v>1592</v>
      </c>
      <c r="AG3038" s="19" t="s">
        <v>4819</v>
      </c>
      <c r="AH3038" s="19" t="s">
        <v>1499</v>
      </c>
      <c r="AI3038" s="19" t="s">
        <v>1500</v>
      </c>
      <c r="AJ3038" s="45">
        <v>0</v>
      </c>
      <c r="AK3038" s="45">
        <v>0</v>
      </c>
      <c r="AL3038" s="19" t="s">
        <v>1501</v>
      </c>
      <c r="AM3038" s="46">
        <v>50320</v>
      </c>
      <c r="AN3038" s="46">
        <v>33060</v>
      </c>
      <c r="AO3038" s="46">
        <v>17260</v>
      </c>
      <c r="AP3038" s="45">
        <v>0</v>
      </c>
      <c r="AQ3038" s="45"/>
      <c r="AR3038" s="45" t="str">
        <f>IFERROR(VLOOKUP(AB3038,'Pedidos marco'!$A$1:$D$10000,4,0)," ")</f>
        <v xml:space="preserve"> </v>
      </c>
      <c r="AS3038" s="45">
        <f t="shared" si="329"/>
        <v>19</v>
      </c>
      <c r="AT3038" s="45" t="str">
        <f t="shared" si="330"/>
        <v>19</v>
      </c>
      <c r="AU3038" s="47">
        <v>33</v>
      </c>
      <c r="AV3038" s="19" t="str">
        <f t="shared" si="331"/>
        <v>04 April</v>
      </c>
      <c r="AW3038" s="19">
        <f t="shared" si="332"/>
        <v>0</v>
      </c>
      <c r="AX3038" s="19">
        <f t="shared" si="333"/>
        <v>0</v>
      </c>
      <c r="AY3038" s="19" t="e">
        <f>VLOOKUP(AG3038,Cías!$A$1:$E$10000,5,0)</f>
        <v>#N/A</v>
      </c>
      <c r="AZ3038" s="19" t="str">
        <f t="shared" si="334"/>
        <v>1018725</v>
      </c>
      <c r="BA3038" s="19" t="str">
        <f t="shared" si="335"/>
        <v>TRANSPORTE DE CARGA PESADA</v>
      </c>
      <c r="BB3038" s="19" t="e">
        <f>VLOOKUP(AG3038,Cías!$A$1:$E$10000,3,0)</f>
        <v>#N/A</v>
      </c>
      <c r="BC3038" s="19"/>
      <c r="BD3038" s="19"/>
      <c r="BE3038" s="19"/>
      <c r="BF3038" s="19"/>
      <c r="BG3038" s="19"/>
      <c r="BH3038" s="19"/>
      <c r="BI3038" s="19"/>
      <c r="BJ3038" s="19"/>
    </row>
    <row r="3039" spans="1:62" ht="15" x14ac:dyDescent="0.2">
      <c r="A3039" s="19" t="s">
        <v>24071</v>
      </c>
      <c r="B3039" s="19" t="s">
        <v>1479</v>
      </c>
      <c r="C3039" s="43">
        <v>44670</v>
      </c>
      <c r="D3039" s="44">
        <v>0.28194444444444</v>
      </c>
      <c r="E3039" s="19" t="s">
        <v>24072</v>
      </c>
      <c r="F3039" s="19" t="s">
        <v>24073</v>
      </c>
      <c r="G3039" s="19" t="s">
        <v>24074</v>
      </c>
      <c r="H3039" s="45">
        <v>4316.3999999999996</v>
      </c>
      <c r="I3039" s="45">
        <v>4839.58</v>
      </c>
      <c r="J3039" s="19" t="s">
        <v>1560</v>
      </c>
      <c r="K3039" s="19" t="s">
        <v>24075</v>
      </c>
      <c r="L3039" s="19" t="s">
        <v>24076</v>
      </c>
      <c r="M3039" s="19" t="s">
        <v>24077</v>
      </c>
      <c r="N3039" s="19" t="s">
        <v>24071</v>
      </c>
      <c r="O3039" s="19" t="s">
        <v>371</v>
      </c>
      <c r="P3039" s="19" t="s">
        <v>372</v>
      </c>
      <c r="Q3039" s="46">
        <v>660</v>
      </c>
      <c r="R3039" s="19" t="s">
        <v>1544</v>
      </c>
      <c r="S3039" s="19" t="s">
        <v>3902</v>
      </c>
      <c r="T3039" s="19" t="s">
        <v>173</v>
      </c>
      <c r="U3039" s="19" t="s">
        <v>4442</v>
      </c>
      <c r="V3039" s="19" t="s">
        <v>4443</v>
      </c>
      <c r="W3039" s="19" t="s">
        <v>1548</v>
      </c>
      <c r="X3039" s="19" t="s">
        <v>4444</v>
      </c>
      <c r="Y3039" s="19" t="s">
        <v>1684</v>
      </c>
      <c r="Z3039" s="19" t="s">
        <v>1685</v>
      </c>
      <c r="AA3039" s="46">
        <v>198</v>
      </c>
      <c r="AB3039" s="19" t="s">
        <v>512</v>
      </c>
      <c r="AC3039" s="19" t="s">
        <v>173</v>
      </c>
      <c r="AD3039" s="19" t="s">
        <v>10265</v>
      </c>
      <c r="AE3039" s="19" t="s">
        <v>10266</v>
      </c>
      <c r="AF3039" s="19" t="s">
        <v>1592</v>
      </c>
      <c r="AG3039" s="19" t="s">
        <v>14044</v>
      </c>
      <c r="AH3039" s="19" t="s">
        <v>1499</v>
      </c>
      <c r="AI3039" s="19" t="s">
        <v>1500</v>
      </c>
      <c r="AJ3039" s="45">
        <v>0</v>
      </c>
      <c r="AK3039" s="45">
        <v>0</v>
      </c>
      <c r="AL3039" s="19" t="s">
        <v>1501</v>
      </c>
      <c r="AM3039" s="46">
        <v>50940</v>
      </c>
      <c r="AN3039" s="46">
        <v>33030</v>
      </c>
      <c r="AO3039" s="46">
        <v>17910</v>
      </c>
      <c r="AP3039" s="45">
        <v>0</v>
      </c>
      <c r="AQ3039" s="45"/>
      <c r="AR3039" s="45" t="str">
        <f>IFERROR(VLOOKUP(AB3039,'Pedidos marco'!$A$1:$D$10000,4,0)," ")</f>
        <v xml:space="preserve"> </v>
      </c>
      <c r="AS3039" s="45">
        <f t="shared" si="329"/>
        <v>19</v>
      </c>
      <c r="AT3039" s="45" t="str">
        <f t="shared" si="330"/>
        <v>19</v>
      </c>
      <c r="AU3039" s="47">
        <v>33</v>
      </c>
      <c r="AV3039" s="19" t="str">
        <f t="shared" si="331"/>
        <v>04 April</v>
      </c>
      <c r="AW3039" s="19">
        <f t="shared" si="332"/>
        <v>0</v>
      </c>
      <c r="AX3039" s="19">
        <f t="shared" si="333"/>
        <v>0</v>
      </c>
      <c r="AY3039" s="19" t="e">
        <f>VLOOKUP(AG3039,Cías!$A$1:$E$10000,5,0)</f>
        <v>#N/A</v>
      </c>
      <c r="AZ3039" s="19" t="str">
        <f t="shared" si="334"/>
        <v>1013862</v>
      </c>
      <c r="BA3039" s="19" t="str">
        <f t="shared" si="335"/>
        <v>JACOME MARTINEZ EDGAR BOLIVAR</v>
      </c>
      <c r="BB3039" s="19" t="e">
        <f>VLOOKUP(AG3039,Cías!$A$1:$E$10000,3,0)</f>
        <v>#N/A</v>
      </c>
      <c r="BC3039" s="19"/>
      <c r="BD3039" s="19"/>
      <c r="BE3039" s="19"/>
      <c r="BF3039" s="19"/>
      <c r="BG3039" s="19"/>
      <c r="BH3039" s="19"/>
      <c r="BI3039" s="19"/>
      <c r="BJ3039" s="19"/>
    </row>
    <row r="3040" spans="1:62" ht="15" x14ac:dyDescent="0.2">
      <c r="A3040" s="19" t="s">
        <v>24078</v>
      </c>
      <c r="B3040" s="19" t="s">
        <v>1479</v>
      </c>
      <c r="C3040" s="43">
        <v>44670</v>
      </c>
      <c r="D3040" s="44">
        <v>0.28749999999999998</v>
      </c>
      <c r="E3040" s="19" t="s">
        <v>24079</v>
      </c>
      <c r="F3040" s="19" t="s">
        <v>24080</v>
      </c>
      <c r="G3040" s="19" t="s">
        <v>24081</v>
      </c>
      <c r="H3040" s="45">
        <v>2319.08</v>
      </c>
      <c r="I3040" s="45">
        <v>2600.17</v>
      </c>
      <c r="J3040" s="19" t="s">
        <v>1560</v>
      </c>
      <c r="K3040" s="19" t="s">
        <v>24082</v>
      </c>
      <c r="L3040" s="19" t="s">
        <v>24083</v>
      </c>
      <c r="M3040" s="19" t="s">
        <v>24084</v>
      </c>
      <c r="N3040" s="19" t="s">
        <v>24078</v>
      </c>
      <c r="O3040" s="19" t="s">
        <v>371</v>
      </c>
      <c r="P3040" s="19" t="s">
        <v>372</v>
      </c>
      <c r="Q3040" s="46">
        <v>360</v>
      </c>
      <c r="R3040" s="19" t="s">
        <v>1544</v>
      </c>
      <c r="S3040" s="19" t="s">
        <v>1696</v>
      </c>
      <c r="T3040" s="19" t="s">
        <v>72</v>
      </c>
      <c r="U3040" s="19" t="s">
        <v>4849</v>
      </c>
      <c r="V3040" s="19" t="s">
        <v>4850</v>
      </c>
      <c r="W3040" s="19" t="s">
        <v>1548</v>
      </c>
      <c r="X3040" s="19" t="s">
        <v>4851</v>
      </c>
      <c r="Y3040" s="19" t="s">
        <v>1550</v>
      </c>
      <c r="Z3040" s="19" t="s">
        <v>1551</v>
      </c>
      <c r="AA3040" s="46">
        <v>178</v>
      </c>
      <c r="AB3040" s="19" t="s">
        <v>461</v>
      </c>
      <c r="AC3040" s="19" t="s">
        <v>72</v>
      </c>
      <c r="AD3040" s="19" t="s">
        <v>1702</v>
      </c>
      <c r="AE3040" s="19" t="s">
        <v>1703</v>
      </c>
      <c r="AF3040" s="19" t="s">
        <v>1554</v>
      </c>
      <c r="AG3040" s="19" t="s">
        <v>1704</v>
      </c>
      <c r="AH3040" s="19" t="s">
        <v>1499</v>
      </c>
      <c r="AI3040" s="19" t="s">
        <v>1500</v>
      </c>
      <c r="AJ3040" s="45">
        <v>0</v>
      </c>
      <c r="AK3040" s="45">
        <v>0</v>
      </c>
      <c r="AL3040" s="19" t="s">
        <v>1501</v>
      </c>
      <c r="AM3040" s="46">
        <v>27070</v>
      </c>
      <c r="AN3040" s="46">
        <v>18000</v>
      </c>
      <c r="AO3040" s="46">
        <v>9070</v>
      </c>
      <c r="AP3040" s="45">
        <v>0</v>
      </c>
      <c r="AQ3040" s="45"/>
      <c r="AR3040" s="45" t="str">
        <f>IFERROR(VLOOKUP(AB3040,'Pedidos marco'!$A$1:$D$10000,4,0)," ")</f>
        <v xml:space="preserve"> </v>
      </c>
      <c r="AS3040" s="45">
        <f t="shared" si="329"/>
        <v>19</v>
      </c>
      <c r="AT3040" s="45" t="str">
        <f t="shared" si="330"/>
        <v>19</v>
      </c>
      <c r="AU3040" s="47">
        <v>18</v>
      </c>
      <c r="AV3040" s="19" t="str">
        <f t="shared" si="331"/>
        <v>04 April</v>
      </c>
      <c r="AW3040" s="19">
        <f t="shared" si="332"/>
        <v>0</v>
      </c>
      <c r="AX3040" s="19">
        <f t="shared" si="333"/>
        <v>0</v>
      </c>
      <c r="AY3040" s="19" t="e">
        <f>VLOOKUP(AG3040,Cías!$A$1:$E$10000,5,0)</f>
        <v>#N/A</v>
      </c>
      <c r="AZ3040" s="19" t="str">
        <f t="shared" si="334"/>
        <v>1013388</v>
      </c>
      <c r="BA3040" s="19" t="str">
        <f t="shared" si="335"/>
        <v>CAMPAÑA MALDONADO BLANCA CECILIA</v>
      </c>
      <c r="BB3040" s="19" t="e">
        <f>VLOOKUP(AG3040,Cías!$A$1:$E$10000,3,0)</f>
        <v>#N/A</v>
      </c>
      <c r="BC3040" s="19"/>
      <c r="BD3040" s="19"/>
      <c r="BE3040" s="19"/>
      <c r="BF3040" s="19"/>
      <c r="BG3040" s="19"/>
      <c r="BH3040" s="19"/>
      <c r="BI3040" s="19"/>
      <c r="BJ3040" s="19"/>
    </row>
    <row r="3041" spans="1:62" ht="15" x14ac:dyDescent="0.2">
      <c r="A3041" s="19" t="s">
        <v>24085</v>
      </c>
      <c r="B3041" s="19" t="s">
        <v>1479</v>
      </c>
      <c r="C3041" s="43">
        <v>44670</v>
      </c>
      <c r="D3041" s="44">
        <v>0.29722222222222</v>
      </c>
      <c r="E3041" s="19" t="s">
        <v>24086</v>
      </c>
      <c r="F3041" s="19" t="s">
        <v>1481</v>
      </c>
      <c r="G3041" s="19" t="s">
        <v>1481</v>
      </c>
      <c r="H3041" s="45">
        <v>0</v>
      </c>
      <c r="I3041" s="45">
        <v>0</v>
      </c>
      <c r="J3041" s="19" t="s">
        <v>1482</v>
      </c>
      <c r="K3041" s="19" t="s">
        <v>24087</v>
      </c>
      <c r="L3041" s="19" t="s">
        <v>24088</v>
      </c>
      <c r="M3041" s="19" t="s">
        <v>24089</v>
      </c>
      <c r="N3041" s="19" t="s">
        <v>24085</v>
      </c>
      <c r="O3041" s="19" t="s">
        <v>371</v>
      </c>
      <c r="P3041" s="19" t="s">
        <v>372</v>
      </c>
      <c r="Q3041" s="46">
        <v>400</v>
      </c>
      <c r="R3041" s="19" t="s">
        <v>1544</v>
      </c>
      <c r="S3041" s="19" t="s">
        <v>3092</v>
      </c>
      <c r="T3041" s="19" t="s">
        <v>289</v>
      </c>
      <c r="U3041" s="19" t="s">
        <v>3093</v>
      </c>
      <c r="V3041" s="19" t="s">
        <v>3094</v>
      </c>
      <c r="W3041" s="19" t="s">
        <v>1757</v>
      </c>
      <c r="X3041" s="19" t="s">
        <v>3095</v>
      </c>
      <c r="Y3041" s="19" t="s">
        <v>1759</v>
      </c>
      <c r="Z3041" s="19" t="s">
        <v>1760</v>
      </c>
      <c r="AA3041" s="46">
        <v>218</v>
      </c>
      <c r="AB3041" s="19" t="s">
        <v>469</v>
      </c>
      <c r="AC3041" s="19" t="s">
        <v>88</v>
      </c>
      <c r="AD3041" s="19" t="s">
        <v>3096</v>
      </c>
      <c r="AE3041" s="19" t="s">
        <v>3097</v>
      </c>
      <c r="AF3041" s="19" t="s">
        <v>1592</v>
      </c>
      <c r="AG3041" s="19" t="s">
        <v>3098</v>
      </c>
      <c r="AH3041" s="19" t="s">
        <v>1499</v>
      </c>
      <c r="AI3041" s="19" t="s">
        <v>1500</v>
      </c>
      <c r="AJ3041" s="45">
        <v>0</v>
      </c>
      <c r="AK3041" s="45">
        <v>0</v>
      </c>
      <c r="AL3041" s="19" t="s">
        <v>1501</v>
      </c>
      <c r="AM3041" s="46">
        <v>29051.175999999999</v>
      </c>
      <c r="AN3041" s="46">
        <v>20041.175999999999</v>
      </c>
      <c r="AO3041" s="46">
        <v>9010</v>
      </c>
      <c r="AP3041" s="45">
        <v>0</v>
      </c>
      <c r="AQ3041" s="45"/>
      <c r="AR3041" s="45" t="str">
        <f>IFERROR(VLOOKUP(AB3041,'Pedidos marco'!$A$1:$D$10000,4,0)," ")</f>
        <v xml:space="preserve"> </v>
      </c>
      <c r="AS3041" s="45">
        <f t="shared" si="329"/>
        <v>19</v>
      </c>
      <c r="AT3041" s="45" t="str">
        <f t="shared" si="330"/>
        <v>19</v>
      </c>
      <c r="AU3041" s="47">
        <v>20</v>
      </c>
      <c r="AV3041" s="19" t="str">
        <f t="shared" si="331"/>
        <v>04 April</v>
      </c>
      <c r="AW3041" s="19">
        <f t="shared" si="332"/>
        <v>0</v>
      </c>
      <c r="AX3041" s="19">
        <f t="shared" si="333"/>
        <v>0</v>
      </c>
      <c r="AY3041" s="19" t="e">
        <f>VLOOKUP(AG3041,Cías!$A$1:$E$10000,5,0)</f>
        <v>#N/A</v>
      </c>
      <c r="AZ3041" s="19" t="str">
        <f t="shared" si="334"/>
        <v>1013625</v>
      </c>
      <c r="BA3041" s="19" t="str">
        <f t="shared" si="335"/>
        <v>CHICAIZA CHICAIZA CESAR ELOY</v>
      </c>
      <c r="BB3041" s="19" t="e">
        <f>VLOOKUP(AG3041,Cías!$A$1:$E$10000,3,0)</f>
        <v>#N/A</v>
      </c>
      <c r="BC3041" s="19"/>
      <c r="BD3041" s="19"/>
      <c r="BE3041" s="19"/>
      <c r="BF3041" s="19"/>
      <c r="BG3041" s="19"/>
      <c r="BH3041" s="19"/>
      <c r="BI3041" s="19"/>
      <c r="BJ3041" s="19"/>
    </row>
    <row r="3042" spans="1:62" ht="15" x14ac:dyDescent="0.2">
      <c r="A3042" s="19" t="s">
        <v>24085</v>
      </c>
      <c r="B3042" s="19" t="s">
        <v>1479</v>
      </c>
      <c r="C3042" s="43">
        <v>44670</v>
      </c>
      <c r="D3042" s="44">
        <v>0.29722222222222</v>
      </c>
      <c r="E3042" s="19" t="s">
        <v>24090</v>
      </c>
      <c r="F3042" s="19" t="s">
        <v>1481</v>
      </c>
      <c r="G3042" s="19" t="s">
        <v>1481</v>
      </c>
      <c r="H3042" s="45">
        <v>0</v>
      </c>
      <c r="I3042" s="45">
        <v>0</v>
      </c>
      <c r="J3042" s="19" t="s">
        <v>1482</v>
      </c>
      <c r="K3042" s="19" t="s">
        <v>24091</v>
      </c>
      <c r="L3042" s="19" t="s">
        <v>24092</v>
      </c>
      <c r="M3042" s="19" t="s">
        <v>24093</v>
      </c>
      <c r="N3042" s="19" t="s">
        <v>24085</v>
      </c>
      <c r="O3042" s="19" t="s">
        <v>367</v>
      </c>
      <c r="P3042" s="19" t="s">
        <v>368</v>
      </c>
      <c r="Q3042" s="46">
        <v>280</v>
      </c>
      <c r="R3042" s="19" t="s">
        <v>1544</v>
      </c>
      <c r="S3042" s="19" t="s">
        <v>3092</v>
      </c>
      <c r="T3042" s="19" t="s">
        <v>289</v>
      </c>
      <c r="U3042" s="19" t="s">
        <v>3093</v>
      </c>
      <c r="V3042" s="19" t="s">
        <v>3094</v>
      </c>
      <c r="W3042" s="19" t="s">
        <v>1757</v>
      </c>
      <c r="X3042" s="19" t="s">
        <v>3095</v>
      </c>
      <c r="Y3042" s="19" t="s">
        <v>1759</v>
      </c>
      <c r="Z3042" s="19" t="s">
        <v>1760</v>
      </c>
      <c r="AA3042" s="46">
        <v>218</v>
      </c>
      <c r="AB3042" s="19" t="s">
        <v>469</v>
      </c>
      <c r="AC3042" s="19" t="s">
        <v>88</v>
      </c>
      <c r="AD3042" s="19" t="s">
        <v>3096</v>
      </c>
      <c r="AE3042" s="19" t="s">
        <v>3097</v>
      </c>
      <c r="AF3042" s="19" t="s">
        <v>1592</v>
      </c>
      <c r="AG3042" s="19" t="s">
        <v>3098</v>
      </c>
      <c r="AH3042" s="19" t="s">
        <v>1499</v>
      </c>
      <c r="AI3042" s="19" t="s">
        <v>1500</v>
      </c>
      <c r="AJ3042" s="45">
        <v>0</v>
      </c>
      <c r="AK3042" s="45">
        <v>0</v>
      </c>
      <c r="AL3042" s="19" t="s">
        <v>1501</v>
      </c>
      <c r="AM3042" s="46">
        <v>23038.824000000001</v>
      </c>
      <c r="AN3042" s="46">
        <v>14028.824000000001</v>
      </c>
      <c r="AO3042" s="46">
        <v>9010</v>
      </c>
      <c r="AP3042" s="45">
        <v>0</v>
      </c>
      <c r="AQ3042" s="45"/>
      <c r="AR3042" s="45" t="str">
        <f>IFERROR(VLOOKUP(AB3042,'Pedidos marco'!$A$1:$D$10000,4,0)," ")</f>
        <v xml:space="preserve"> </v>
      </c>
      <c r="AS3042" s="45">
        <f t="shared" si="329"/>
        <v>19</v>
      </c>
      <c r="AT3042" s="45" t="str">
        <f t="shared" si="330"/>
        <v>19</v>
      </c>
      <c r="AU3042" s="47">
        <v>14</v>
      </c>
      <c r="AV3042" s="19" t="str">
        <f t="shared" si="331"/>
        <v>04 April</v>
      </c>
      <c r="AW3042" s="19">
        <f t="shared" si="332"/>
        <v>0</v>
      </c>
      <c r="AX3042" s="19">
        <f t="shared" si="333"/>
        <v>0</v>
      </c>
      <c r="AY3042" s="19" t="e">
        <f>VLOOKUP(AG3042,Cías!$A$1:$E$10000,5,0)</f>
        <v>#N/A</v>
      </c>
      <c r="AZ3042" s="19" t="str">
        <f t="shared" si="334"/>
        <v>1013625</v>
      </c>
      <c r="BA3042" s="19" t="str">
        <f t="shared" si="335"/>
        <v>CHICAIZA CHICAIZA CESAR ELOY</v>
      </c>
      <c r="BB3042" s="19" t="e">
        <f>VLOOKUP(AG3042,Cías!$A$1:$E$10000,3,0)</f>
        <v>#N/A</v>
      </c>
      <c r="BC3042" s="19"/>
      <c r="BD3042" s="19"/>
      <c r="BE3042" s="19"/>
      <c r="BF3042" s="19"/>
      <c r="BG3042" s="19"/>
      <c r="BH3042" s="19"/>
      <c r="BI3042" s="19"/>
      <c r="BJ3042" s="19"/>
    </row>
    <row r="3043" spans="1:62" ht="15" x14ac:dyDescent="0.2">
      <c r="A3043" s="19" t="s">
        <v>24094</v>
      </c>
      <c r="B3043" s="19" t="s">
        <v>1479</v>
      </c>
      <c r="C3043" s="43">
        <v>44670</v>
      </c>
      <c r="D3043" s="44">
        <v>0.30138888888888998</v>
      </c>
      <c r="E3043" s="19" t="s">
        <v>24095</v>
      </c>
      <c r="F3043" s="19" t="s">
        <v>24096</v>
      </c>
      <c r="G3043" s="19" t="s">
        <v>24097</v>
      </c>
      <c r="H3043" s="45">
        <v>2534.4</v>
      </c>
      <c r="I3043" s="45">
        <v>2841.59</v>
      </c>
      <c r="J3043" s="19" t="s">
        <v>1560</v>
      </c>
      <c r="K3043" s="19" t="s">
        <v>22420</v>
      </c>
      <c r="L3043" s="19" t="s">
        <v>24098</v>
      </c>
      <c r="M3043" s="19" t="s">
        <v>24099</v>
      </c>
      <c r="N3043" s="19" t="s">
        <v>24094</v>
      </c>
      <c r="O3043" s="19" t="s">
        <v>371</v>
      </c>
      <c r="P3043" s="19" t="s">
        <v>372</v>
      </c>
      <c r="Q3043" s="46">
        <v>360</v>
      </c>
      <c r="R3043" s="19" t="s">
        <v>1544</v>
      </c>
      <c r="S3043" s="19" t="s">
        <v>7234</v>
      </c>
      <c r="T3043" s="19" t="s">
        <v>70</v>
      </c>
      <c r="U3043" s="19" t="s">
        <v>7235</v>
      </c>
      <c r="V3043" s="19" t="s">
        <v>7236</v>
      </c>
      <c r="W3043" s="19" t="s">
        <v>2800</v>
      </c>
      <c r="X3043" s="19" t="s">
        <v>7237</v>
      </c>
      <c r="Y3043" s="19" t="s">
        <v>2802</v>
      </c>
      <c r="Z3043" s="19" t="s">
        <v>2803</v>
      </c>
      <c r="AA3043" s="46">
        <v>20</v>
      </c>
      <c r="AB3043" s="19" t="s">
        <v>460</v>
      </c>
      <c r="AC3043" s="19" t="s">
        <v>70</v>
      </c>
      <c r="AD3043" s="19" t="s">
        <v>7032</v>
      </c>
      <c r="AE3043" s="19" t="s">
        <v>7033</v>
      </c>
      <c r="AF3043" s="19" t="s">
        <v>1554</v>
      </c>
      <c r="AG3043" s="19" t="s">
        <v>7034</v>
      </c>
      <c r="AH3043" s="19" t="s">
        <v>1499</v>
      </c>
      <c r="AI3043" s="19" t="s">
        <v>1500</v>
      </c>
      <c r="AJ3043" s="45">
        <v>0</v>
      </c>
      <c r="AK3043" s="45">
        <v>0</v>
      </c>
      <c r="AL3043" s="19" t="s">
        <v>1501</v>
      </c>
      <c r="AM3043" s="46">
        <v>26990</v>
      </c>
      <c r="AN3043" s="46">
        <v>18020</v>
      </c>
      <c r="AO3043" s="46">
        <v>8970</v>
      </c>
      <c r="AP3043" s="45">
        <v>0</v>
      </c>
      <c r="AQ3043" s="45"/>
      <c r="AR3043" s="45" t="str">
        <f>IFERROR(VLOOKUP(AB3043,'Pedidos marco'!$A$1:$D$10000,4,0)," ")</f>
        <v xml:space="preserve"> </v>
      </c>
      <c r="AS3043" s="45">
        <f t="shared" si="329"/>
        <v>19</v>
      </c>
      <c r="AT3043" s="45" t="str">
        <f t="shared" si="330"/>
        <v>19</v>
      </c>
      <c r="AU3043" s="47">
        <v>18</v>
      </c>
      <c r="AV3043" s="19" t="str">
        <f t="shared" si="331"/>
        <v>04 April</v>
      </c>
      <c r="AW3043" s="19">
        <f t="shared" si="332"/>
        <v>0</v>
      </c>
      <c r="AX3043" s="19">
        <f t="shared" si="333"/>
        <v>0</v>
      </c>
      <c r="AY3043" s="19" t="e">
        <f>VLOOKUP(AG3043,Cías!$A$1:$E$10000,5,0)</f>
        <v>#N/A</v>
      </c>
      <c r="AZ3043" s="19" t="str">
        <f t="shared" si="334"/>
        <v>1013603</v>
      </c>
      <c r="BA3043" s="19" t="str">
        <f t="shared" si="335"/>
        <v>CALDERON RIVERA FABIAN TARQUINO</v>
      </c>
      <c r="BB3043" s="19" t="e">
        <f>VLOOKUP(AG3043,Cías!$A$1:$E$10000,3,0)</f>
        <v>#N/A</v>
      </c>
      <c r="BC3043" s="19"/>
      <c r="BD3043" s="19"/>
      <c r="BE3043" s="19"/>
      <c r="BF3043" s="19"/>
      <c r="BG3043" s="19"/>
      <c r="BH3043" s="19"/>
      <c r="BI3043" s="19"/>
      <c r="BJ3043" s="19"/>
    </row>
    <row r="3044" spans="1:62" ht="15" x14ac:dyDescent="0.2">
      <c r="A3044" s="19" t="s">
        <v>24100</v>
      </c>
      <c r="B3044" s="19" t="s">
        <v>1479</v>
      </c>
      <c r="C3044" s="43">
        <v>44670</v>
      </c>
      <c r="D3044" s="44">
        <v>0.30486111111110997</v>
      </c>
      <c r="E3044" s="19" t="s">
        <v>24101</v>
      </c>
      <c r="F3044" s="19" t="s">
        <v>1481</v>
      </c>
      <c r="G3044" s="19" t="s">
        <v>1481</v>
      </c>
      <c r="H3044" s="45">
        <v>0</v>
      </c>
      <c r="I3044" s="45">
        <v>0</v>
      </c>
      <c r="J3044" s="19" t="s">
        <v>1482</v>
      </c>
      <c r="K3044" s="19" t="s">
        <v>24102</v>
      </c>
      <c r="L3044" s="19" t="s">
        <v>24103</v>
      </c>
      <c r="M3044" s="19" t="s">
        <v>24104</v>
      </c>
      <c r="N3044" s="19" t="s">
        <v>24100</v>
      </c>
      <c r="O3044" s="19" t="s">
        <v>1486</v>
      </c>
      <c r="P3044" s="19" t="s">
        <v>1487</v>
      </c>
      <c r="Q3044" s="46">
        <v>31.91</v>
      </c>
      <c r="R3044" s="19" t="s">
        <v>1488</v>
      </c>
      <c r="S3044" s="19" t="s">
        <v>1663</v>
      </c>
      <c r="T3044" s="19" t="s">
        <v>1664</v>
      </c>
      <c r="U3044" s="19" t="s">
        <v>1665</v>
      </c>
      <c r="V3044" s="19" t="s">
        <v>1666</v>
      </c>
      <c r="W3044" s="19" t="s">
        <v>415</v>
      </c>
      <c r="X3044" s="19" t="s">
        <v>1667</v>
      </c>
      <c r="Y3044" s="19" t="s">
        <v>1668</v>
      </c>
      <c r="Z3044" s="19" t="s">
        <v>1669</v>
      </c>
      <c r="AA3044" s="46">
        <v>105</v>
      </c>
      <c r="AB3044" s="19" t="s">
        <v>473</v>
      </c>
      <c r="AC3044" s="19" t="s">
        <v>96</v>
      </c>
      <c r="AD3044" s="19" t="s">
        <v>7156</v>
      </c>
      <c r="AE3044" s="19" t="s">
        <v>7157</v>
      </c>
      <c r="AF3044" s="19" t="s">
        <v>1497</v>
      </c>
      <c r="AG3044" s="19" t="s">
        <v>7158</v>
      </c>
      <c r="AH3044" s="19" t="s">
        <v>1499</v>
      </c>
      <c r="AI3044" s="19" t="s">
        <v>1500</v>
      </c>
      <c r="AJ3044" s="45">
        <v>0</v>
      </c>
      <c r="AK3044" s="45">
        <v>0</v>
      </c>
      <c r="AL3044" s="19" t="s">
        <v>1501</v>
      </c>
      <c r="AM3044" s="46">
        <v>51150</v>
      </c>
      <c r="AN3044" s="46">
        <v>31910</v>
      </c>
      <c r="AO3044" s="46">
        <v>19240</v>
      </c>
      <c r="AP3044" s="45">
        <v>0</v>
      </c>
      <c r="AQ3044" s="45"/>
      <c r="AR3044" s="45" t="str">
        <f>IFERROR(VLOOKUP(AB3044,'Pedidos marco'!$A$1:$D$10000,4,0)," ")</f>
        <v xml:space="preserve"> </v>
      </c>
      <c r="AS3044" s="45">
        <f t="shared" si="329"/>
        <v>19</v>
      </c>
      <c r="AT3044" s="45" t="str">
        <f t="shared" si="330"/>
        <v>19</v>
      </c>
      <c r="AU3044" s="47">
        <v>31.91</v>
      </c>
      <c r="AV3044" s="19" t="str">
        <f t="shared" si="331"/>
        <v>04 April</v>
      </c>
      <c r="AW3044" s="19">
        <f t="shared" si="332"/>
        <v>0</v>
      </c>
      <c r="AX3044" s="19">
        <f t="shared" si="333"/>
        <v>0</v>
      </c>
      <c r="AY3044" s="19" t="e">
        <f>VLOOKUP(AG3044,Cías!$A$1:$E$10000,5,0)</f>
        <v>#N/A</v>
      </c>
      <c r="AZ3044" s="19" t="str">
        <f t="shared" si="334"/>
        <v>1013227</v>
      </c>
      <c r="BA3044" s="19" t="str">
        <f t="shared" si="335"/>
        <v>COMPAÑIA DE TRANSPORTE PESADO</v>
      </c>
      <c r="BB3044" s="19" t="e">
        <f>VLOOKUP(AG3044,Cías!$A$1:$E$10000,3,0)</f>
        <v>#N/A</v>
      </c>
      <c r="BC3044" s="19"/>
      <c r="BD3044" s="19"/>
      <c r="BE3044" s="19"/>
      <c r="BF3044" s="19"/>
      <c r="BG3044" s="19"/>
      <c r="BH3044" s="19"/>
      <c r="BI3044" s="19"/>
      <c r="BJ3044" s="19"/>
    </row>
    <row r="3045" spans="1:62" ht="15" x14ac:dyDescent="0.2">
      <c r="A3045" s="19" t="s">
        <v>24105</v>
      </c>
      <c r="B3045" s="19" t="s">
        <v>1479</v>
      </c>
      <c r="C3045" s="43">
        <v>44670</v>
      </c>
      <c r="D3045" s="44">
        <v>0.32569444444444001</v>
      </c>
      <c r="E3045" s="19" t="s">
        <v>24106</v>
      </c>
      <c r="F3045" s="19" t="s">
        <v>24107</v>
      </c>
      <c r="G3045" s="19" t="s">
        <v>24108</v>
      </c>
      <c r="H3045" s="45">
        <v>4002.38</v>
      </c>
      <c r="I3045" s="45">
        <v>4487.5</v>
      </c>
      <c r="J3045" s="19" t="s">
        <v>1560</v>
      </c>
      <c r="K3045" s="19" t="s">
        <v>24109</v>
      </c>
      <c r="L3045" s="19" t="s">
        <v>24110</v>
      </c>
      <c r="M3045" s="19" t="s">
        <v>24111</v>
      </c>
      <c r="N3045" s="19" t="s">
        <v>24105</v>
      </c>
      <c r="O3045" s="19" t="s">
        <v>2057</v>
      </c>
      <c r="P3045" s="19" t="s">
        <v>2058</v>
      </c>
      <c r="Q3045" s="46">
        <v>31.77</v>
      </c>
      <c r="R3045" s="19" t="s">
        <v>1488</v>
      </c>
      <c r="S3045" s="19" t="s">
        <v>3902</v>
      </c>
      <c r="T3045" s="19" t="s">
        <v>173</v>
      </c>
      <c r="U3045" s="19" t="s">
        <v>3903</v>
      </c>
      <c r="V3045" s="19" t="s">
        <v>3904</v>
      </c>
      <c r="W3045" s="19" t="s">
        <v>1548</v>
      </c>
      <c r="X3045" s="19" t="s">
        <v>3905</v>
      </c>
      <c r="Y3045" s="19" t="s">
        <v>1684</v>
      </c>
      <c r="Z3045" s="19" t="s">
        <v>1685</v>
      </c>
      <c r="AA3045" s="46">
        <v>198</v>
      </c>
      <c r="AB3045" s="19" t="s">
        <v>512</v>
      </c>
      <c r="AC3045" s="19" t="s">
        <v>173</v>
      </c>
      <c r="AD3045" s="19" t="s">
        <v>3906</v>
      </c>
      <c r="AE3045" s="19" t="s">
        <v>3907</v>
      </c>
      <c r="AF3045" s="19" t="s">
        <v>1497</v>
      </c>
      <c r="AG3045" s="19" t="s">
        <v>3908</v>
      </c>
      <c r="AH3045" s="19" t="s">
        <v>1499</v>
      </c>
      <c r="AI3045" s="19" t="s">
        <v>1500</v>
      </c>
      <c r="AJ3045" s="45">
        <v>0</v>
      </c>
      <c r="AK3045" s="45">
        <v>0</v>
      </c>
      <c r="AL3045" s="19" t="s">
        <v>1501</v>
      </c>
      <c r="AM3045" s="46">
        <v>49660</v>
      </c>
      <c r="AN3045" s="46">
        <v>31770</v>
      </c>
      <c r="AO3045" s="46">
        <v>17890</v>
      </c>
      <c r="AP3045" s="45">
        <v>0</v>
      </c>
      <c r="AQ3045" s="45"/>
      <c r="AR3045" s="45" t="str">
        <f>IFERROR(VLOOKUP(AB3045,'Pedidos marco'!$A$1:$D$10000,4,0)," ")</f>
        <v xml:space="preserve"> </v>
      </c>
      <c r="AS3045" s="45">
        <f t="shared" si="329"/>
        <v>19</v>
      </c>
      <c r="AT3045" s="45" t="str">
        <f t="shared" si="330"/>
        <v>19</v>
      </c>
      <c r="AU3045" s="47">
        <v>31.77</v>
      </c>
      <c r="AV3045" s="19" t="str">
        <f t="shared" si="331"/>
        <v>04 April</v>
      </c>
      <c r="AW3045" s="19">
        <f t="shared" si="332"/>
        <v>0</v>
      </c>
      <c r="AX3045" s="19">
        <f t="shared" si="333"/>
        <v>0</v>
      </c>
      <c r="AY3045" s="19" t="e">
        <f>VLOOKUP(AG3045,Cías!$A$1:$E$10000,5,0)</f>
        <v>#N/A</v>
      </c>
      <c r="AZ3045" s="19" t="str">
        <f t="shared" si="334"/>
        <v>1013862</v>
      </c>
      <c r="BA3045" s="19" t="str">
        <f t="shared" si="335"/>
        <v>JACOME MARTINEZ EDGAR BOLIVAR</v>
      </c>
      <c r="BB3045" s="19" t="e">
        <f>VLOOKUP(AG3045,Cías!$A$1:$E$10000,3,0)</f>
        <v>#N/A</v>
      </c>
      <c r="BC3045" s="19"/>
      <c r="BD3045" s="19"/>
      <c r="BE3045" s="19"/>
      <c r="BF3045" s="19"/>
      <c r="BG3045" s="19"/>
      <c r="BH3045" s="19"/>
      <c r="BI3045" s="19"/>
      <c r="BJ3045" s="19"/>
    </row>
    <row r="3046" spans="1:62" ht="15" x14ac:dyDescent="0.2">
      <c r="A3046" s="19" t="s">
        <v>24112</v>
      </c>
      <c r="B3046" s="19" t="s">
        <v>1479</v>
      </c>
      <c r="C3046" s="43">
        <v>44670</v>
      </c>
      <c r="D3046" s="44">
        <v>0.32847222222222</v>
      </c>
      <c r="E3046" s="19" t="s">
        <v>24113</v>
      </c>
      <c r="F3046" s="19" t="s">
        <v>24114</v>
      </c>
      <c r="G3046" s="19" t="s">
        <v>24115</v>
      </c>
      <c r="H3046" s="45">
        <v>734.18</v>
      </c>
      <c r="I3046" s="45">
        <v>823.17</v>
      </c>
      <c r="J3046" s="19" t="s">
        <v>1560</v>
      </c>
      <c r="K3046" s="19" t="s">
        <v>24116</v>
      </c>
      <c r="L3046" s="19" t="s">
        <v>24117</v>
      </c>
      <c r="M3046" s="19" t="s">
        <v>24118</v>
      </c>
      <c r="N3046" s="19" t="s">
        <v>24112</v>
      </c>
      <c r="O3046" s="19" t="s">
        <v>369</v>
      </c>
      <c r="P3046" s="19" t="s">
        <v>370</v>
      </c>
      <c r="Q3046" s="46">
        <v>120</v>
      </c>
      <c r="R3046" s="19" t="s">
        <v>1544</v>
      </c>
      <c r="S3046" s="19" t="s">
        <v>2188</v>
      </c>
      <c r="T3046" s="19" t="s">
        <v>2189</v>
      </c>
      <c r="U3046" s="19" t="s">
        <v>2190</v>
      </c>
      <c r="V3046" s="19" t="s">
        <v>2191</v>
      </c>
      <c r="W3046" s="19" t="s">
        <v>415</v>
      </c>
      <c r="X3046" s="19" t="s">
        <v>2192</v>
      </c>
      <c r="Y3046" s="19" t="s">
        <v>1980</v>
      </c>
      <c r="Z3046" s="19" t="s">
        <v>1981</v>
      </c>
      <c r="AA3046" s="46">
        <v>89</v>
      </c>
      <c r="AB3046" s="19" t="s">
        <v>445</v>
      </c>
      <c r="AC3046" s="19" t="s">
        <v>37</v>
      </c>
      <c r="AD3046" s="19" t="s">
        <v>2193</v>
      </c>
      <c r="AE3046" s="19" t="s">
        <v>2194</v>
      </c>
      <c r="AF3046" s="19" t="s">
        <v>1592</v>
      </c>
      <c r="AG3046" s="19" t="s">
        <v>2195</v>
      </c>
      <c r="AH3046" s="19" t="s">
        <v>1594</v>
      </c>
      <c r="AI3046" s="19" t="s">
        <v>1595</v>
      </c>
      <c r="AJ3046" s="45">
        <v>0.05</v>
      </c>
      <c r="AK3046" s="45">
        <v>6</v>
      </c>
      <c r="AL3046" s="19" t="s">
        <v>1501</v>
      </c>
      <c r="AM3046" s="46">
        <v>14512.058999999999</v>
      </c>
      <c r="AN3046" s="46">
        <v>6007.0590000000002</v>
      </c>
      <c r="AO3046" s="46">
        <v>8505</v>
      </c>
      <c r="AP3046" s="45">
        <v>0</v>
      </c>
      <c r="AQ3046" s="45"/>
      <c r="AR3046" s="45" t="str">
        <f>IFERROR(VLOOKUP(AB3046,'Pedidos marco'!$A$1:$D$10000,4,0)," ")</f>
        <v xml:space="preserve"> </v>
      </c>
      <c r="AS3046" s="45">
        <f t="shared" si="329"/>
        <v>19</v>
      </c>
      <c r="AT3046" s="45" t="str">
        <f t="shared" si="330"/>
        <v>19</v>
      </c>
      <c r="AU3046" s="47">
        <v>6</v>
      </c>
      <c r="AV3046" s="19" t="str">
        <f t="shared" si="331"/>
        <v>04 April</v>
      </c>
      <c r="AW3046" s="19">
        <f t="shared" si="332"/>
        <v>0</v>
      </c>
      <c r="AX3046" s="19">
        <f t="shared" si="333"/>
        <v>0</v>
      </c>
      <c r="AY3046" s="19" t="e">
        <f>VLOOKUP(AG3046,Cías!$A$1:$E$10000,5,0)</f>
        <v>#N/A</v>
      </c>
      <c r="AZ3046" s="19" t="str">
        <f t="shared" si="334"/>
        <v>1024381</v>
      </c>
      <c r="BA3046" s="19" t="str">
        <f t="shared" si="335"/>
        <v>BALCAZAR GORDON ALEJANDRO</v>
      </c>
      <c r="BB3046" s="19" t="e">
        <f>VLOOKUP(AG3046,Cías!$A$1:$E$10000,3,0)</f>
        <v>#N/A</v>
      </c>
      <c r="BC3046" s="19"/>
      <c r="BD3046" s="19"/>
      <c r="BE3046" s="19"/>
      <c r="BF3046" s="19"/>
      <c r="BG3046" s="19"/>
      <c r="BH3046" s="19"/>
      <c r="BI3046" s="19"/>
      <c r="BJ3046" s="19"/>
    </row>
    <row r="3047" spans="1:62" ht="15" x14ac:dyDescent="0.2">
      <c r="A3047" s="19" t="s">
        <v>24112</v>
      </c>
      <c r="B3047" s="19" t="s">
        <v>1479</v>
      </c>
      <c r="C3047" s="43">
        <v>44670</v>
      </c>
      <c r="D3047" s="44">
        <v>0.32847222222222</v>
      </c>
      <c r="E3047" s="19" t="s">
        <v>24119</v>
      </c>
      <c r="F3047" s="19" t="s">
        <v>24120</v>
      </c>
      <c r="G3047" s="19" t="s">
        <v>24121</v>
      </c>
      <c r="H3047" s="45">
        <v>3736.66</v>
      </c>
      <c r="I3047" s="45">
        <v>4189.57</v>
      </c>
      <c r="J3047" s="19" t="s">
        <v>1560</v>
      </c>
      <c r="K3047" s="19" t="s">
        <v>24122</v>
      </c>
      <c r="L3047" s="19" t="s">
        <v>24123</v>
      </c>
      <c r="M3047" s="19" t="s">
        <v>24124</v>
      </c>
      <c r="N3047" s="19" t="s">
        <v>24112</v>
      </c>
      <c r="O3047" s="19" t="s">
        <v>367</v>
      </c>
      <c r="P3047" s="19" t="s">
        <v>368</v>
      </c>
      <c r="Q3047" s="46">
        <v>560</v>
      </c>
      <c r="R3047" s="19" t="s">
        <v>1544</v>
      </c>
      <c r="S3047" s="19" t="s">
        <v>2188</v>
      </c>
      <c r="T3047" s="19" t="s">
        <v>2189</v>
      </c>
      <c r="U3047" s="19" t="s">
        <v>2190</v>
      </c>
      <c r="V3047" s="19" t="s">
        <v>2191</v>
      </c>
      <c r="W3047" s="19" t="s">
        <v>415</v>
      </c>
      <c r="X3047" s="19" t="s">
        <v>2192</v>
      </c>
      <c r="Y3047" s="19" t="s">
        <v>1980</v>
      </c>
      <c r="Z3047" s="19" t="s">
        <v>1981</v>
      </c>
      <c r="AA3047" s="46">
        <v>89</v>
      </c>
      <c r="AB3047" s="19" t="s">
        <v>445</v>
      </c>
      <c r="AC3047" s="19" t="s">
        <v>37</v>
      </c>
      <c r="AD3047" s="19" t="s">
        <v>2193</v>
      </c>
      <c r="AE3047" s="19" t="s">
        <v>2194</v>
      </c>
      <c r="AF3047" s="19" t="s">
        <v>1592</v>
      </c>
      <c r="AG3047" s="19" t="s">
        <v>2195</v>
      </c>
      <c r="AH3047" s="19" t="s">
        <v>1594</v>
      </c>
      <c r="AI3047" s="19" t="s">
        <v>1595</v>
      </c>
      <c r="AJ3047" s="45">
        <v>0.05</v>
      </c>
      <c r="AK3047" s="45">
        <v>28</v>
      </c>
      <c r="AL3047" s="19" t="s">
        <v>1501</v>
      </c>
      <c r="AM3047" s="46">
        <v>36537.940999999999</v>
      </c>
      <c r="AN3047" s="46">
        <v>28032.940999999999</v>
      </c>
      <c r="AO3047" s="46">
        <v>8505</v>
      </c>
      <c r="AP3047" s="45">
        <v>0</v>
      </c>
      <c r="AQ3047" s="45"/>
      <c r="AR3047" s="45" t="str">
        <f>IFERROR(VLOOKUP(AB3047,'Pedidos marco'!$A$1:$D$10000,4,0)," ")</f>
        <v xml:space="preserve"> </v>
      </c>
      <c r="AS3047" s="45">
        <f t="shared" si="329"/>
        <v>19</v>
      </c>
      <c r="AT3047" s="45" t="str">
        <f t="shared" si="330"/>
        <v>19</v>
      </c>
      <c r="AU3047" s="47">
        <v>28</v>
      </c>
      <c r="AV3047" s="19" t="str">
        <f t="shared" si="331"/>
        <v>04 April</v>
      </c>
      <c r="AW3047" s="19">
        <f t="shared" si="332"/>
        <v>0</v>
      </c>
      <c r="AX3047" s="19">
        <f t="shared" si="333"/>
        <v>0</v>
      </c>
      <c r="AY3047" s="19" t="e">
        <f>VLOOKUP(AG3047,Cías!$A$1:$E$10000,5,0)</f>
        <v>#N/A</v>
      </c>
      <c r="AZ3047" s="19" t="str">
        <f t="shared" si="334"/>
        <v>1024381</v>
      </c>
      <c r="BA3047" s="19" t="str">
        <f t="shared" si="335"/>
        <v>BALCAZAR GORDON ALEJANDRO</v>
      </c>
      <c r="BB3047" s="19" t="e">
        <f>VLOOKUP(AG3047,Cías!$A$1:$E$10000,3,0)</f>
        <v>#N/A</v>
      </c>
      <c r="BC3047" s="19"/>
      <c r="BD3047" s="19"/>
      <c r="BE3047" s="19"/>
      <c r="BF3047" s="19"/>
      <c r="BG3047" s="19"/>
      <c r="BH3047" s="19"/>
      <c r="BI3047" s="19"/>
      <c r="BJ3047" s="19"/>
    </row>
    <row r="3048" spans="1:62" ht="15" x14ac:dyDescent="0.2">
      <c r="A3048" s="19" t="s">
        <v>24125</v>
      </c>
      <c r="B3048" s="19" t="s">
        <v>1479</v>
      </c>
      <c r="C3048" s="43">
        <v>44670</v>
      </c>
      <c r="D3048" s="44">
        <v>0.33680555555556002</v>
      </c>
      <c r="E3048" s="19" t="s">
        <v>24126</v>
      </c>
      <c r="F3048" s="19" t="s">
        <v>24127</v>
      </c>
      <c r="G3048" s="19" t="s">
        <v>24128</v>
      </c>
      <c r="H3048" s="45">
        <v>2545.1999999999998</v>
      </c>
      <c r="I3048" s="45">
        <v>2853.69</v>
      </c>
      <c r="J3048" s="19" t="s">
        <v>1560</v>
      </c>
      <c r="K3048" s="19" t="s">
        <v>24129</v>
      </c>
      <c r="L3048" s="19" t="s">
        <v>24130</v>
      </c>
      <c r="M3048" s="19" t="s">
        <v>24131</v>
      </c>
      <c r="N3048" s="19" t="s">
        <v>24125</v>
      </c>
      <c r="O3048" s="19" t="s">
        <v>1603</v>
      </c>
      <c r="P3048" s="19" t="s">
        <v>1604</v>
      </c>
      <c r="Q3048" s="46">
        <v>360</v>
      </c>
      <c r="R3048" s="19" t="s">
        <v>1544</v>
      </c>
      <c r="S3048" s="19" t="s">
        <v>8546</v>
      </c>
      <c r="T3048" s="19" t="s">
        <v>8547</v>
      </c>
      <c r="U3048" s="19" t="s">
        <v>8548</v>
      </c>
      <c r="V3048" s="19" t="s">
        <v>8549</v>
      </c>
      <c r="W3048" s="19" t="s">
        <v>2144</v>
      </c>
      <c r="X3048" s="19" t="s">
        <v>8550</v>
      </c>
      <c r="Y3048" s="19" t="s">
        <v>2146</v>
      </c>
      <c r="Z3048" s="19" t="s">
        <v>2147</v>
      </c>
      <c r="AA3048" s="46">
        <v>388</v>
      </c>
      <c r="AB3048" s="19" t="s">
        <v>475</v>
      </c>
      <c r="AC3048" s="19" t="s">
        <v>100</v>
      </c>
      <c r="AD3048" s="19" t="s">
        <v>5289</v>
      </c>
      <c r="AE3048" s="19" t="s">
        <v>5290</v>
      </c>
      <c r="AF3048" s="19" t="s">
        <v>1554</v>
      </c>
      <c r="AG3048" s="19" t="s">
        <v>5291</v>
      </c>
      <c r="AH3048" s="19" t="s">
        <v>1499</v>
      </c>
      <c r="AI3048" s="19" t="s">
        <v>1500</v>
      </c>
      <c r="AJ3048" s="45">
        <v>0</v>
      </c>
      <c r="AK3048" s="45">
        <v>0</v>
      </c>
      <c r="AL3048" s="19" t="s">
        <v>1501</v>
      </c>
      <c r="AM3048" s="46">
        <v>26960</v>
      </c>
      <c r="AN3048" s="46">
        <v>18010</v>
      </c>
      <c r="AO3048" s="46">
        <v>8950</v>
      </c>
      <c r="AP3048" s="45">
        <v>0</v>
      </c>
      <c r="AQ3048" s="45"/>
      <c r="AR3048" s="45" t="str">
        <f>IFERROR(VLOOKUP(AB3048,'Pedidos marco'!$A$1:$D$10000,4,0)," ")</f>
        <v xml:space="preserve"> </v>
      </c>
      <c r="AS3048" s="45">
        <f t="shared" si="329"/>
        <v>19</v>
      </c>
      <c r="AT3048" s="45" t="str">
        <f t="shared" si="330"/>
        <v>19</v>
      </c>
      <c r="AU3048" s="47">
        <v>18</v>
      </c>
      <c r="AV3048" s="19" t="str">
        <f t="shared" si="331"/>
        <v>04 April</v>
      </c>
      <c r="AW3048" s="19">
        <f t="shared" si="332"/>
        <v>0</v>
      </c>
      <c r="AX3048" s="19">
        <f t="shared" si="333"/>
        <v>0</v>
      </c>
      <c r="AY3048" s="19" t="e">
        <f>VLOOKUP(AG3048,Cías!$A$1:$E$10000,5,0)</f>
        <v>#N/A</v>
      </c>
      <c r="AZ3048" s="19" t="str">
        <f t="shared" si="334"/>
        <v>1013573</v>
      </c>
      <c r="BA3048" s="19" t="str">
        <f t="shared" si="335"/>
        <v>CUASPA PEREZ SEGUNDO MANUEL</v>
      </c>
      <c r="BB3048" s="19" t="e">
        <f>VLOOKUP(AG3048,Cías!$A$1:$E$10000,3,0)</f>
        <v>#N/A</v>
      </c>
      <c r="BC3048" s="19"/>
      <c r="BD3048" s="19"/>
      <c r="BE3048" s="19"/>
      <c r="BF3048" s="19"/>
      <c r="BG3048" s="19"/>
      <c r="BH3048" s="19"/>
      <c r="BI3048" s="19"/>
      <c r="BJ3048" s="19"/>
    </row>
    <row r="3049" spans="1:62" ht="15" x14ac:dyDescent="0.2">
      <c r="A3049" s="19" t="s">
        <v>24132</v>
      </c>
      <c r="B3049" s="19" t="s">
        <v>1479</v>
      </c>
      <c r="C3049" s="43">
        <v>44670</v>
      </c>
      <c r="D3049" s="44">
        <v>0.34375</v>
      </c>
      <c r="E3049" s="19" t="s">
        <v>24133</v>
      </c>
      <c r="F3049" s="19" t="s">
        <v>1481</v>
      </c>
      <c r="G3049" s="19" t="s">
        <v>1481</v>
      </c>
      <c r="H3049" s="45">
        <v>0</v>
      </c>
      <c r="I3049" s="45">
        <v>0</v>
      </c>
      <c r="J3049" s="19" t="s">
        <v>1482</v>
      </c>
      <c r="K3049" s="19" t="s">
        <v>24134</v>
      </c>
      <c r="L3049" s="19" t="s">
        <v>24135</v>
      </c>
      <c r="M3049" s="19" t="s">
        <v>24136</v>
      </c>
      <c r="N3049" s="19" t="s">
        <v>24132</v>
      </c>
      <c r="O3049" s="19" t="s">
        <v>371</v>
      </c>
      <c r="P3049" s="19" t="s">
        <v>372</v>
      </c>
      <c r="Q3049" s="46">
        <v>120</v>
      </c>
      <c r="R3049" s="19" t="s">
        <v>1544</v>
      </c>
      <c r="S3049" s="19" t="s">
        <v>2384</v>
      </c>
      <c r="T3049" s="19" t="s">
        <v>2385</v>
      </c>
      <c r="U3049" s="19" t="s">
        <v>2386</v>
      </c>
      <c r="V3049" s="19" t="s">
        <v>2387</v>
      </c>
      <c r="W3049" s="19" t="s">
        <v>415</v>
      </c>
      <c r="X3049" s="19" t="s">
        <v>2388</v>
      </c>
      <c r="Y3049" s="19" t="s">
        <v>2389</v>
      </c>
      <c r="Z3049" s="19" t="s">
        <v>2390</v>
      </c>
      <c r="AA3049" s="46">
        <v>101</v>
      </c>
      <c r="AB3049" s="19" t="s">
        <v>550</v>
      </c>
      <c r="AC3049" s="19" t="s">
        <v>252</v>
      </c>
      <c r="AD3049" s="19" t="s">
        <v>2391</v>
      </c>
      <c r="AE3049" s="19" t="s">
        <v>2392</v>
      </c>
      <c r="AF3049" s="19" t="s">
        <v>1719</v>
      </c>
      <c r="AG3049" s="19" t="s">
        <v>2393</v>
      </c>
      <c r="AH3049" s="19" t="s">
        <v>1499</v>
      </c>
      <c r="AI3049" s="19" t="s">
        <v>1500</v>
      </c>
      <c r="AJ3049" s="45">
        <v>0</v>
      </c>
      <c r="AK3049" s="45">
        <v>0</v>
      </c>
      <c r="AL3049" s="19" t="s">
        <v>1501</v>
      </c>
      <c r="AM3049" s="46">
        <v>11253.333000000001</v>
      </c>
      <c r="AN3049" s="46">
        <v>6020</v>
      </c>
      <c r="AO3049" s="46">
        <v>5233.3329999999996</v>
      </c>
      <c r="AP3049" s="45">
        <v>0</v>
      </c>
      <c r="AQ3049" s="45"/>
      <c r="AR3049" s="45" t="str">
        <f>IFERROR(VLOOKUP(AB3049,'Pedidos marco'!$A$1:$D$10000,4,0)," ")</f>
        <v xml:space="preserve"> </v>
      </c>
      <c r="AS3049" s="45">
        <f t="shared" si="329"/>
        <v>19</v>
      </c>
      <c r="AT3049" s="45" t="str">
        <f t="shared" si="330"/>
        <v>19</v>
      </c>
      <c r="AU3049" s="47">
        <v>6</v>
      </c>
      <c r="AV3049" s="19" t="str">
        <f t="shared" si="331"/>
        <v>04 April</v>
      </c>
      <c r="AW3049" s="19">
        <f t="shared" si="332"/>
        <v>0</v>
      </c>
      <c r="AX3049" s="19">
        <f t="shared" si="333"/>
        <v>0</v>
      </c>
      <c r="AY3049" s="19" t="e">
        <f>VLOOKUP(AG3049,Cías!$A$1:$E$10000,5,0)</f>
        <v>#N/A</v>
      </c>
      <c r="AZ3049" s="19" t="str">
        <f t="shared" si="334"/>
        <v>1013768</v>
      </c>
      <c r="BA3049" s="19" t="str">
        <f t="shared" si="335"/>
        <v>PROAÑO MESIAS JOSELITO</v>
      </c>
      <c r="BB3049" s="19" t="e">
        <f>VLOOKUP(AG3049,Cías!$A$1:$E$10000,3,0)</f>
        <v>#N/A</v>
      </c>
      <c r="BC3049" s="19"/>
      <c r="BD3049" s="19"/>
      <c r="BE3049" s="19"/>
      <c r="BF3049" s="19"/>
      <c r="BG3049" s="19"/>
      <c r="BH3049" s="19"/>
      <c r="BI3049" s="19"/>
      <c r="BJ3049" s="19"/>
    </row>
    <row r="3050" spans="1:62" ht="15" x14ac:dyDescent="0.2">
      <c r="A3050" s="19" t="s">
        <v>24132</v>
      </c>
      <c r="B3050" s="19" t="s">
        <v>1479</v>
      </c>
      <c r="C3050" s="43">
        <v>44670</v>
      </c>
      <c r="D3050" s="44">
        <v>0.34375</v>
      </c>
      <c r="E3050" s="19" t="s">
        <v>24137</v>
      </c>
      <c r="F3050" s="19" t="s">
        <v>1481</v>
      </c>
      <c r="G3050" s="19" t="s">
        <v>1481</v>
      </c>
      <c r="H3050" s="45">
        <v>0</v>
      </c>
      <c r="I3050" s="45">
        <v>0</v>
      </c>
      <c r="J3050" s="19" t="s">
        <v>1482</v>
      </c>
      <c r="K3050" s="19" t="s">
        <v>24134</v>
      </c>
      <c r="L3050" s="19" t="s">
        <v>24138</v>
      </c>
      <c r="M3050" s="19" t="s">
        <v>24139</v>
      </c>
      <c r="N3050" s="19" t="s">
        <v>24132</v>
      </c>
      <c r="O3050" s="19" t="s">
        <v>369</v>
      </c>
      <c r="P3050" s="19" t="s">
        <v>370</v>
      </c>
      <c r="Q3050" s="46">
        <v>120</v>
      </c>
      <c r="R3050" s="19" t="s">
        <v>1544</v>
      </c>
      <c r="S3050" s="19" t="s">
        <v>2384</v>
      </c>
      <c r="T3050" s="19" t="s">
        <v>2385</v>
      </c>
      <c r="U3050" s="19" t="s">
        <v>2386</v>
      </c>
      <c r="V3050" s="19" t="s">
        <v>2387</v>
      </c>
      <c r="W3050" s="19" t="s">
        <v>415</v>
      </c>
      <c r="X3050" s="19" t="s">
        <v>2388</v>
      </c>
      <c r="Y3050" s="19" t="s">
        <v>2389</v>
      </c>
      <c r="Z3050" s="19" t="s">
        <v>2390</v>
      </c>
      <c r="AA3050" s="46">
        <v>101</v>
      </c>
      <c r="AB3050" s="19" t="s">
        <v>550</v>
      </c>
      <c r="AC3050" s="19" t="s">
        <v>252</v>
      </c>
      <c r="AD3050" s="19" t="s">
        <v>2391</v>
      </c>
      <c r="AE3050" s="19" t="s">
        <v>2392</v>
      </c>
      <c r="AF3050" s="19" t="s">
        <v>1719</v>
      </c>
      <c r="AG3050" s="19" t="s">
        <v>2393</v>
      </c>
      <c r="AH3050" s="19" t="s">
        <v>1499</v>
      </c>
      <c r="AI3050" s="19" t="s">
        <v>1500</v>
      </c>
      <c r="AJ3050" s="45">
        <v>0</v>
      </c>
      <c r="AK3050" s="45">
        <v>0</v>
      </c>
      <c r="AL3050" s="19" t="s">
        <v>1501</v>
      </c>
      <c r="AM3050" s="46">
        <v>11253.333000000001</v>
      </c>
      <c r="AN3050" s="46">
        <v>6020</v>
      </c>
      <c r="AO3050" s="46">
        <v>5233.3329999999996</v>
      </c>
      <c r="AP3050" s="45">
        <v>0</v>
      </c>
      <c r="AQ3050" s="45"/>
      <c r="AR3050" s="45" t="str">
        <f>IFERROR(VLOOKUP(AB3050,'Pedidos marco'!$A$1:$D$10000,4,0)," ")</f>
        <v xml:space="preserve"> </v>
      </c>
      <c r="AS3050" s="45">
        <f t="shared" si="329"/>
        <v>19</v>
      </c>
      <c r="AT3050" s="45" t="str">
        <f t="shared" si="330"/>
        <v>19</v>
      </c>
      <c r="AU3050" s="47">
        <v>6</v>
      </c>
      <c r="AV3050" s="19" t="str">
        <f t="shared" si="331"/>
        <v>04 April</v>
      </c>
      <c r="AW3050" s="19">
        <f t="shared" si="332"/>
        <v>0</v>
      </c>
      <c r="AX3050" s="19">
        <f t="shared" si="333"/>
        <v>0</v>
      </c>
      <c r="AY3050" s="19" t="e">
        <f>VLOOKUP(AG3050,Cías!$A$1:$E$10000,5,0)</f>
        <v>#N/A</v>
      </c>
      <c r="AZ3050" s="19" t="str">
        <f t="shared" si="334"/>
        <v>1013768</v>
      </c>
      <c r="BA3050" s="19" t="str">
        <f t="shared" si="335"/>
        <v>PROAÑO MESIAS JOSELITO</v>
      </c>
      <c r="BB3050" s="19" t="e">
        <f>VLOOKUP(AG3050,Cías!$A$1:$E$10000,3,0)</f>
        <v>#N/A</v>
      </c>
      <c r="BC3050" s="19"/>
      <c r="BD3050" s="19"/>
      <c r="BE3050" s="19"/>
      <c r="BF3050" s="19"/>
      <c r="BG3050" s="19"/>
      <c r="BH3050" s="19"/>
      <c r="BI3050" s="19"/>
      <c r="BJ3050" s="19"/>
    </row>
    <row r="3051" spans="1:62" ht="15" x14ac:dyDescent="0.2">
      <c r="A3051" s="19" t="s">
        <v>24132</v>
      </c>
      <c r="B3051" s="19" t="s">
        <v>1479</v>
      </c>
      <c r="C3051" s="43">
        <v>44670</v>
      </c>
      <c r="D3051" s="44">
        <v>0.34375</v>
      </c>
      <c r="E3051" s="19" t="s">
        <v>24140</v>
      </c>
      <c r="F3051" s="19" t="s">
        <v>1481</v>
      </c>
      <c r="G3051" s="19" t="s">
        <v>1481</v>
      </c>
      <c r="H3051" s="45">
        <v>0</v>
      </c>
      <c r="I3051" s="45">
        <v>0</v>
      </c>
      <c r="J3051" s="19" t="s">
        <v>1482</v>
      </c>
      <c r="K3051" s="19" t="s">
        <v>24134</v>
      </c>
      <c r="L3051" s="19" t="s">
        <v>24141</v>
      </c>
      <c r="M3051" s="19" t="s">
        <v>24142</v>
      </c>
      <c r="N3051" s="19" t="s">
        <v>24132</v>
      </c>
      <c r="O3051" s="19" t="s">
        <v>367</v>
      </c>
      <c r="P3051" s="19" t="s">
        <v>368</v>
      </c>
      <c r="Q3051" s="46">
        <v>240</v>
      </c>
      <c r="R3051" s="19" t="s">
        <v>1544</v>
      </c>
      <c r="S3051" s="19" t="s">
        <v>2384</v>
      </c>
      <c r="T3051" s="19" t="s">
        <v>2385</v>
      </c>
      <c r="U3051" s="19" t="s">
        <v>2386</v>
      </c>
      <c r="V3051" s="19" t="s">
        <v>2387</v>
      </c>
      <c r="W3051" s="19" t="s">
        <v>415</v>
      </c>
      <c r="X3051" s="19" t="s">
        <v>2388</v>
      </c>
      <c r="Y3051" s="19" t="s">
        <v>2389</v>
      </c>
      <c r="Z3051" s="19" t="s">
        <v>2390</v>
      </c>
      <c r="AA3051" s="46">
        <v>101</v>
      </c>
      <c r="AB3051" s="19" t="s">
        <v>550</v>
      </c>
      <c r="AC3051" s="19" t="s">
        <v>252</v>
      </c>
      <c r="AD3051" s="19" t="s">
        <v>2391</v>
      </c>
      <c r="AE3051" s="19" t="s">
        <v>2392</v>
      </c>
      <c r="AF3051" s="19" t="s">
        <v>1719</v>
      </c>
      <c r="AG3051" s="19" t="s">
        <v>2393</v>
      </c>
      <c r="AH3051" s="19" t="s">
        <v>1499</v>
      </c>
      <c r="AI3051" s="19" t="s">
        <v>1500</v>
      </c>
      <c r="AJ3051" s="45">
        <v>0</v>
      </c>
      <c r="AK3051" s="45">
        <v>0</v>
      </c>
      <c r="AL3051" s="19" t="s">
        <v>1501</v>
      </c>
      <c r="AM3051" s="46">
        <v>17273.332999999999</v>
      </c>
      <c r="AN3051" s="46">
        <v>12040</v>
      </c>
      <c r="AO3051" s="46">
        <v>5233.3329999999996</v>
      </c>
      <c r="AP3051" s="45">
        <v>0</v>
      </c>
      <c r="AQ3051" s="45"/>
      <c r="AR3051" s="45" t="str">
        <f>IFERROR(VLOOKUP(AB3051,'Pedidos marco'!$A$1:$D$10000,4,0)," ")</f>
        <v xml:space="preserve"> </v>
      </c>
      <c r="AS3051" s="45">
        <f t="shared" si="329"/>
        <v>19</v>
      </c>
      <c r="AT3051" s="45" t="str">
        <f t="shared" si="330"/>
        <v>19</v>
      </c>
      <c r="AU3051" s="47">
        <v>12</v>
      </c>
      <c r="AV3051" s="19" t="str">
        <f t="shared" si="331"/>
        <v>04 April</v>
      </c>
      <c r="AW3051" s="19">
        <f t="shared" si="332"/>
        <v>0</v>
      </c>
      <c r="AX3051" s="19">
        <f t="shared" si="333"/>
        <v>0</v>
      </c>
      <c r="AY3051" s="19" t="e">
        <f>VLOOKUP(AG3051,Cías!$A$1:$E$10000,5,0)</f>
        <v>#N/A</v>
      </c>
      <c r="AZ3051" s="19" t="str">
        <f t="shared" si="334"/>
        <v>1013768</v>
      </c>
      <c r="BA3051" s="19" t="str">
        <f t="shared" si="335"/>
        <v>PROAÑO MESIAS JOSELITO</v>
      </c>
      <c r="BB3051" s="19" t="e">
        <f>VLOOKUP(AG3051,Cías!$A$1:$E$10000,3,0)</f>
        <v>#N/A</v>
      </c>
      <c r="BC3051" s="19"/>
      <c r="BD3051" s="19"/>
      <c r="BE3051" s="19"/>
      <c r="BF3051" s="19"/>
      <c r="BG3051" s="19"/>
      <c r="BH3051" s="19"/>
      <c r="BI3051" s="19"/>
      <c r="BJ3051" s="19"/>
    </row>
    <row r="3052" spans="1:62" ht="15" x14ac:dyDescent="0.2">
      <c r="A3052" s="19" t="s">
        <v>24143</v>
      </c>
      <c r="B3052" s="19" t="s">
        <v>1479</v>
      </c>
      <c r="C3052" s="43">
        <v>44670</v>
      </c>
      <c r="D3052" s="44">
        <v>0.35347222222222002</v>
      </c>
      <c r="E3052" s="19" t="s">
        <v>24144</v>
      </c>
      <c r="F3052" s="19" t="s">
        <v>1481</v>
      </c>
      <c r="G3052" s="19" t="s">
        <v>1481</v>
      </c>
      <c r="H3052" s="45">
        <v>0</v>
      </c>
      <c r="I3052" s="45">
        <v>0</v>
      </c>
      <c r="J3052" s="19" t="s">
        <v>1482</v>
      </c>
      <c r="K3052" s="19" t="s">
        <v>24145</v>
      </c>
      <c r="L3052" s="19" t="s">
        <v>24146</v>
      </c>
      <c r="M3052" s="19" t="s">
        <v>24147</v>
      </c>
      <c r="N3052" s="19" t="s">
        <v>24143</v>
      </c>
      <c r="O3052" s="19" t="s">
        <v>367</v>
      </c>
      <c r="P3052" s="19" t="s">
        <v>368</v>
      </c>
      <c r="Q3052" s="46">
        <v>640</v>
      </c>
      <c r="R3052" s="19" t="s">
        <v>1544</v>
      </c>
      <c r="S3052" s="19" t="s">
        <v>4997</v>
      </c>
      <c r="T3052" s="19" t="s">
        <v>264</v>
      </c>
      <c r="U3052" s="19" t="s">
        <v>10805</v>
      </c>
      <c r="V3052" s="19" t="s">
        <v>2091</v>
      </c>
      <c r="W3052" s="19" t="s">
        <v>1586</v>
      </c>
      <c r="X3052" s="19" t="s">
        <v>10806</v>
      </c>
      <c r="Y3052" s="19" t="s">
        <v>1588</v>
      </c>
      <c r="Z3052" s="19" t="s">
        <v>1589</v>
      </c>
      <c r="AA3052" s="46">
        <v>250</v>
      </c>
      <c r="AB3052" s="19" t="s">
        <v>555</v>
      </c>
      <c r="AC3052" s="19" t="s">
        <v>264</v>
      </c>
      <c r="AD3052" s="19" t="s">
        <v>5113</v>
      </c>
      <c r="AE3052" s="19" t="s">
        <v>5114</v>
      </c>
      <c r="AF3052" s="19" t="s">
        <v>1592</v>
      </c>
      <c r="AG3052" s="19" t="s">
        <v>5115</v>
      </c>
      <c r="AH3052" s="19" t="s">
        <v>1502</v>
      </c>
      <c r="AI3052" s="19" t="s">
        <v>2099</v>
      </c>
      <c r="AJ3052" s="45">
        <v>0</v>
      </c>
      <c r="AK3052" s="45">
        <v>0</v>
      </c>
      <c r="AL3052" s="19" t="s">
        <v>1501</v>
      </c>
      <c r="AM3052" s="46">
        <v>50620</v>
      </c>
      <c r="AN3052" s="46">
        <v>32050</v>
      </c>
      <c r="AO3052" s="46">
        <v>18570</v>
      </c>
      <c r="AP3052" s="45">
        <v>0</v>
      </c>
      <c r="AQ3052" s="45"/>
      <c r="AR3052" s="45" t="str">
        <f>IFERROR(VLOOKUP(AB3052,'Pedidos marco'!$A$1:$D$10000,4,0)," ")</f>
        <v xml:space="preserve"> </v>
      </c>
      <c r="AS3052" s="45">
        <f t="shared" si="329"/>
        <v>19</v>
      </c>
      <c r="AT3052" s="45" t="str">
        <f t="shared" si="330"/>
        <v>19</v>
      </c>
      <c r="AU3052" s="47">
        <v>32</v>
      </c>
      <c r="AV3052" s="19" t="str">
        <f t="shared" si="331"/>
        <v>04 April</v>
      </c>
      <c r="AW3052" s="19">
        <f t="shared" si="332"/>
        <v>0</v>
      </c>
      <c r="AX3052" s="19">
        <f t="shared" si="333"/>
        <v>0</v>
      </c>
      <c r="AY3052" s="19" t="e">
        <f>VLOOKUP(AG3052,Cías!$A$1:$E$10000,5,0)</f>
        <v>#N/A</v>
      </c>
      <c r="AZ3052" s="19" t="str">
        <f t="shared" si="334"/>
        <v>1014110</v>
      </c>
      <c r="BA3052" s="19" t="str">
        <f t="shared" si="335"/>
        <v>RODRIGUEZ CORREA ROSA AYDE</v>
      </c>
      <c r="BB3052" s="19" t="e">
        <f>VLOOKUP(AG3052,Cías!$A$1:$E$10000,3,0)</f>
        <v>#N/A</v>
      </c>
      <c r="BC3052" s="19"/>
      <c r="BD3052" s="19"/>
      <c r="BE3052" s="19"/>
      <c r="BF3052" s="19"/>
      <c r="BG3052" s="19"/>
      <c r="BH3052" s="19"/>
      <c r="BI3052" s="19"/>
      <c r="BJ3052" s="19"/>
    </row>
    <row r="3053" spans="1:62" ht="15" x14ac:dyDescent="0.2">
      <c r="A3053" s="19" t="s">
        <v>24148</v>
      </c>
      <c r="B3053" s="19" t="s">
        <v>1479</v>
      </c>
      <c r="C3053" s="43">
        <v>44670</v>
      </c>
      <c r="D3053" s="44">
        <v>0.36319444444443999</v>
      </c>
      <c r="E3053" s="19" t="s">
        <v>24149</v>
      </c>
      <c r="F3053" s="19" t="s">
        <v>24150</v>
      </c>
      <c r="G3053" s="19" t="s">
        <v>24151</v>
      </c>
      <c r="H3053" s="45">
        <v>278.8</v>
      </c>
      <c r="I3053" s="45">
        <v>312.60000000000002</v>
      </c>
      <c r="J3053" s="19" t="s">
        <v>1560</v>
      </c>
      <c r="K3053" s="19" t="s">
        <v>24152</v>
      </c>
      <c r="L3053" s="19" t="s">
        <v>24153</v>
      </c>
      <c r="M3053" s="19" t="s">
        <v>24154</v>
      </c>
      <c r="N3053" s="19" t="s">
        <v>24148</v>
      </c>
      <c r="O3053" s="19" t="s">
        <v>371</v>
      </c>
      <c r="P3053" s="19" t="s">
        <v>372</v>
      </c>
      <c r="Q3053" s="46">
        <v>40</v>
      </c>
      <c r="R3053" s="19" t="s">
        <v>1544</v>
      </c>
      <c r="S3053" s="19" t="s">
        <v>1825</v>
      </c>
      <c r="T3053" s="19" t="s">
        <v>1826</v>
      </c>
      <c r="U3053" s="19" t="s">
        <v>2368</v>
      </c>
      <c r="V3053" s="19" t="s">
        <v>2369</v>
      </c>
      <c r="W3053" s="19" t="s">
        <v>1829</v>
      </c>
      <c r="X3053" s="19" t="s">
        <v>2370</v>
      </c>
      <c r="Y3053" s="19" t="s">
        <v>1831</v>
      </c>
      <c r="Z3053" s="19" t="s">
        <v>1832</v>
      </c>
      <c r="AA3053" s="46">
        <v>8</v>
      </c>
      <c r="AB3053" s="19" t="s">
        <v>452</v>
      </c>
      <c r="AC3053" s="19" t="s">
        <v>50</v>
      </c>
      <c r="AD3053" s="19" t="s">
        <v>1851</v>
      </c>
      <c r="AE3053" s="19" t="s">
        <v>1852</v>
      </c>
      <c r="AF3053" s="19" t="s">
        <v>1554</v>
      </c>
      <c r="AG3053" s="19" t="s">
        <v>1853</v>
      </c>
      <c r="AH3053" s="19" t="s">
        <v>1499</v>
      </c>
      <c r="AI3053" s="19" t="s">
        <v>1500</v>
      </c>
      <c r="AJ3053" s="45">
        <v>0</v>
      </c>
      <c r="AK3053" s="45">
        <v>0</v>
      </c>
      <c r="AL3053" s="19" t="s">
        <v>1501</v>
      </c>
      <c r="AM3053" s="46">
        <v>6513.3329999999996</v>
      </c>
      <c r="AN3053" s="46">
        <v>2003.3330000000001</v>
      </c>
      <c r="AO3053" s="46">
        <v>4510</v>
      </c>
      <c r="AP3053" s="45">
        <v>0</v>
      </c>
      <c r="AQ3053" s="45"/>
      <c r="AR3053" s="45" t="str">
        <f>IFERROR(VLOOKUP(AB3053,'Pedidos marco'!$A$1:$D$10000,4,0)," ")</f>
        <v xml:space="preserve"> </v>
      </c>
      <c r="AS3053" s="45">
        <f t="shared" si="329"/>
        <v>19</v>
      </c>
      <c r="AT3053" s="45" t="str">
        <f t="shared" si="330"/>
        <v>19</v>
      </c>
      <c r="AU3053" s="47">
        <v>2</v>
      </c>
      <c r="AV3053" s="19" t="str">
        <f t="shared" si="331"/>
        <v>04 April</v>
      </c>
      <c r="AW3053" s="19">
        <f t="shared" si="332"/>
        <v>0</v>
      </c>
      <c r="AX3053" s="19">
        <f t="shared" si="333"/>
        <v>0</v>
      </c>
      <c r="AY3053" s="19" t="e">
        <f>VLOOKUP(AG3053,Cías!$A$1:$E$10000,5,0)</f>
        <v>#N/A</v>
      </c>
      <c r="AZ3053" s="19" t="str">
        <f t="shared" si="334"/>
        <v>1014062</v>
      </c>
      <c r="BA3053" s="19" t="str">
        <f t="shared" si="335"/>
        <v>BENALCAZAR DE LA CRUZ MILTON PATRIC</v>
      </c>
      <c r="BB3053" s="19" t="e">
        <f>VLOOKUP(AG3053,Cías!$A$1:$E$10000,3,0)</f>
        <v>#N/A</v>
      </c>
      <c r="BC3053" s="19"/>
      <c r="BD3053" s="19"/>
      <c r="BE3053" s="19"/>
      <c r="BF3053" s="19"/>
      <c r="BG3053" s="19"/>
      <c r="BH3053" s="19"/>
      <c r="BI3053" s="19"/>
      <c r="BJ3053" s="19"/>
    </row>
    <row r="3054" spans="1:62" ht="15" x14ac:dyDescent="0.2">
      <c r="A3054" s="19" t="s">
        <v>24148</v>
      </c>
      <c r="B3054" s="19" t="s">
        <v>1479</v>
      </c>
      <c r="C3054" s="43">
        <v>44670</v>
      </c>
      <c r="D3054" s="44">
        <v>0.36319444444443999</v>
      </c>
      <c r="E3054" s="19" t="s">
        <v>24155</v>
      </c>
      <c r="F3054" s="19" t="s">
        <v>24156</v>
      </c>
      <c r="G3054" s="19" t="s">
        <v>24157</v>
      </c>
      <c r="H3054" s="45">
        <v>2208</v>
      </c>
      <c r="I3054" s="45">
        <v>2475.62</v>
      </c>
      <c r="J3054" s="19" t="s">
        <v>1560</v>
      </c>
      <c r="K3054" s="19" t="s">
        <v>24158</v>
      </c>
      <c r="L3054" s="19" t="s">
        <v>24159</v>
      </c>
      <c r="M3054" s="19" t="s">
        <v>24160</v>
      </c>
      <c r="N3054" s="19" t="s">
        <v>24148</v>
      </c>
      <c r="O3054" s="19" t="s">
        <v>367</v>
      </c>
      <c r="P3054" s="19" t="s">
        <v>368</v>
      </c>
      <c r="Q3054" s="46">
        <v>320</v>
      </c>
      <c r="R3054" s="19" t="s">
        <v>1544</v>
      </c>
      <c r="S3054" s="19" t="s">
        <v>1825</v>
      </c>
      <c r="T3054" s="19" t="s">
        <v>1826</v>
      </c>
      <c r="U3054" s="19" t="s">
        <v>2368</v>
      </c>
      <c r="V3054" s="19" t="s">
        <v>2369</v>
      </c>
      <c r="W3054" s="19" t="s">
        <v>1829</v>
      </c>
      <c r="X3054" s="19" t="s">
        <v>2370</v>
      </c>
      <c r="Y3054" s="19" t="s">
        <v>1831</v>
      </c>
      <c r="Z3054" s="19" t="s">
        <v>1832</v>
      </c>
      <c r="AA3054" s="46">
        <v>8</v>
      </c>
      <c r="AB3054" s="19" t="s">
        <v>452</v>
      </c>
      <c r="AC3054" s="19" t="s">
        <v>50</v>
      </c>
      <c r="AD3054" s="19" t="s">
        <v>1851</v>
      </c>
      <c r="AE3054" s="19" t="s">
        <v>1852</v>
      </c>
      <c r="AF3054" s="19" t="s">
        <v>1554</v>
      </c>
      <c r="AG3054" s="19" t="s">
        <v>1853</v>
      </c>
      <c r="AH3054" s="19" t="s">
        <v>1499</v>
      </c>
      <c r="AI3054" s="19" t="s">
        <v>1500</v>
      </c>
      <c r="AJ3054" s="45">
        <v>0</v>
      </c>
      <c r="AK3054" s="45">
        <v>0</v>
      </c>
      <c r="AL3054" s="19" t="s">
        <v>1501</v>
      </c>
      <c r="AM3054" s="46">
        <v>20536.667000000001</v>
      </c>
      <c r="AN3054" s="46">
        <v>16026.666999999999</v>
      </c>
      <c r="AO3054" s="46">
        <v>4510</v>
      </c>
      <c r="AP3054" s="45">
        <v>0</v>
      </c>
      <c r="AQ3054" s="45"/>
      <c r="AR3054" s="45" t="str">
        <f>IFERROR(VLOOKUP(AB3054,'Pedidos marco'!$A$1:$D$10000,4,0)," ")</f>
        <v xml:space="preserve"> </v>
      </c>
      <c r="AS3054" s="45">
        <f t="shared" si="329"/>
        <v>19</v>
      </c>
      <c r="AT3054" s="45" t="str">
        <f t="shared" si="330"/>
        <v>19</v>
      </c>
      <c r="AU3054" s="47">
        <v>16</v>
      </c>
      <c r="AV3054" s="19" t="str">
        <f t="shared" si="331"/>
        <v>04 April</v>
      </c>
      <c r="AW3054" s="19">
        <f t="shared" si="332"/>
        <v>0</v>
      </c>
      <c r="AX3054" s="19">
        <f t="shared" si="333"/>
        <v>0</v>
      </c>
      <c r="AY3054" s="19" t="e">
        <f>VLOOKUP(AG3054,Cías!$A$1:$E$10000,5,0)</f>
        <v>#N/A</v>
      </c>
      <c r="AZ3054" s="19" t="str">
        <f t="shared" si="334"/>
        <v>1014062</v>
      </c>
      <c r="BA3054" s="19" t="str">
        <f t="shared" si="335"/>
        <v>BENALCAZAR DE LA CRUZ MILTON PATRIC</v>
      </c>
      <c r="BB3054" s="19" t="e">
        <f>VLOOKUP(AG3054,Cías!$A$1:$E$10000,3,0)</f>
        <v>#N/A</v>
      </c>
      <c r="BC3054" s="19"/>
      <c r="BD3054" s="19"/>
      <c r="BE3054" s="19"/>
      <c r="BF3054" s="19"/>
      <c r="BG3054" s="19"/>
      <c r="BH3054" s="19"/>
      <c r="BI3054" s="19"/>
      <c r="BJ3054" s="19"/>
    </row>
    <row r="3055" spans="1:62" ht="15" x14ac:dyDescent="0.2">
      <c r="A3055" s="19" t="s">
        <v>24161</v>
      </c>
      <c r="B3055" s="19" t="s">
        <v>1479</v>
      </c>
      <c r="C3055" s="43">
        <v>44670</v>
      </c>
      <c r="D3055" s="44">
        <v>0.36666666666667003</v>
      </c>
      <c r="E3055" s="19" t="s">
        <v>24162</v>
      </c>
      <c r="F3055" s="19" t="s">
        <v>24163</v>
      </c>
      <c r="G3055" s="19" t="s">
        <v>24164</v>
      </c>
      <c r="H3055" s="45">
        <v>836.4</v>
      </c>
      <c r="I3055" s="45">
        <v>937.78</v>
      </c>
      <c r="J3055" s="19" t="s">
        <v>1560</v>
      </c>
      <c r="K3055" s="19" t="s">
        <v>24165</v>
      </c>
      <c r="L3055" s="19" t="s">
        <v>24166</v>
      </c>
      <c r="M3055" s="19" t="s">
        <v>24167</v>
      </c>
      <c r="N3055" s="19" t="s">
        <v>24161</v>
      </c>
      <c r="O3055" s="19" t="s">
        <v>371</v>
      </c>
      <c r="P3055" s="19" t="s">
        <v>372</v>
      </c>
      <c r="Q3055" s="46">
        <v>120</v>
      </c>
      <c r="R3055" s="19" t="s">
        <v>1544</v>
      </c>
      <c r="S3055" s="19" t="s">
        <v>1825</v>
      </c>
      <c r="T3055" s="19" t="s">
        <v>1826</v>
      </c>
      <c r="U3055" s="19" t="s">
        <v>10493</v>
      </c>
      <c r="V3055" s="19" t="s">
        <v>10494</v>
      </c>
      <c r="W3055" s="19" t="s">
        <v>1829</v>
      </c>
      <c r="X3055" s="19" t="s">
        <v>10495</v>
      </c>
      <c r="Y3055" s="19" t="s">
        <v>1831</v>
      </c>
      <c r="Z3055" s="19" t="s">
        <v>1832</v>
      </c>
      <c r="AA3055" s="46">
        <v>8</v>
      </c>
      <c r="AB3055" s="19" t="s">
        <v>474</v>
      </c>
      <c r="AC3055" s="19" t="s">
        <v>98</v>
      </c>
      <c r="AD3055" s="19" t="s">
        <v>1921</v>
      </c>
      <c r="AE3055" s="19" t="s">
        <v>1481</v>
      </c>
      <c r="AF3055" s="19" t="s">
        <v>1554</v>
      </c>
      <c r="AG3055" s="19" t="s">
        <v>1922</v>
      </c>
      <c r="AH3055" s="19" t="s">
        <v>1499</v>
      </c>
      <c r="AI3055" s="19" t="s">
        <v>1500</v>
      </c>
      <c r="AJ3055" s="45">
        <v>0</v>
      </c>
      <c r="AK3055" s="45">
        <v>0</v>
      </c>
      <c r="AL3055" s="19" t="s">
        <v>1501</v>
      </c>
      <c r="AM3055" s="46">
        <v>10520</v>
      </c>
      <c r="AN3055" s="46">
        <v>6010</v>
      </c>
      <c r="AO3055" s="46">
        <v>4510</v>
      </c>
      <c r="AP3055" s="45">
        <v>0</v>
      </c>
      <c r="AQ3055" s="45"/>
      <c r="AR3055" s="45" t="str">
        <f>IFERROR(VLOOKUP(AB3055,'Pedidos marco'!$A$1:$D$10000,4,0)," ")</f>
        <v xml:space="preserve"> </v>
      </c>
      <c r="AS3055" s="45">
        <f t="shared" si="329"/>
        <v>19</v>
      </c>
      <c r="AT3055" s="45" t="str">
        <f t="shared" si="330"/>
        <v>19</v>
      </c>
      <c r="AU3055" s="47">
        <v>6</v>
      </c>
      <c r="AV3055" s="19" t="str">
        <f t="shared" si="331"/>
        <v>04 April</v>
      </c>
      <c r="AW3055" s="19">
        <f t="shared" si="332"/>
        <v>0</v>
      </c>
      <c r="AX3055" s="19">
        <f t="shared" si="333"/>
        <v>0</v>
      </c>
      <c r="AY3055" s="19" t="e">
        <f>VLOOKUP(AG3055,Cías!$A$1:$E$10000,5,0)</f>
        <v>#N/A</v>
      </c>
      <c r="AZ3055" s="19" t="str">
        <f t="shared" si="334"/>
        <v>1014104</v>
      </c>
      <c r="BA3055" s="19" t="str">
        <f t="shared" si="335"/>
        <v>CORDOVA MEDIAVILLA ANDERSON OMAR</v>
      </c>
      <c r="BB3055" s="19" t="e">
        <f>VLOOKUP(AG3055,Cías!$A$1:$E$10000,3,0)</f>
        <v>#N/A</v>
      </c>
      <c r="BC3055" s="19"/>
      <c r="BD3055" s="19"/>
      <c r="BE3055" s="19"/>
      <c r="BF3055" s="19"/>
      <c r="BG3055" s="19"/>
      <c r="BH3055" s="19"/>
      <c r="BI3055" s="19"/>
      <c r="BJ3055" s="19"/>
    </row>
    <row r="3056" spans="1:62" ht="15" x14ac:dyDescent="0.2">
      <c r="A3056" s="19" t="s">
        <v>24161</v>
      </c>
      <c r="B3056" s="19" t="s">
        <v>1479</v>
      </c>
      <c r="C3056" s="43">
        <v>44670</v>
      </c>
      <c r="D3056" s="44">
        <v>0.36666666666667003</v>
      </c>
      <c r="E3056" s="19" t="s">
        <v>24168</v>
      </c>
      <c r="F3056" s="19" t="s">
        <v>24169</v>
      </c>
      <c r="G3056" s="19" t="s">
        <v>24170</v>
      </c>
      <c r="H3056" s="45">
        <v>1656</v>
      </c>
      <c r="I3056" s="45">
        <v>1856.72</v>
      </c>
      <c r="J3056" s="19" t="s">
        <v>1560</v>
      </c>
      <c r="K3056" s="19" t="s">
        <v>24171</v>
      </c>
      <c r="L3056" s="19" t="s">
        <v>24172</v>
      </c>
      <c r="M3056" s="19" t="s">
        <v>24173</v>
      </c>
      <c r="N3056" s="19" t="s">
        <v>24161</v>
      </c>
      <c r="O3056" s="19" t="s">
        <v>367</v>
      </c>
      <c r="P3056" s="19" t="s">
        <v>368</v>
      </c>
      <c r="Q3056" s="46">
        <v>240</v>
      </c>
      <c r="R3056" s="19" t="s">
        <v>1544</v>
      </c>
      <c r="S3056" s="19" t="s">
        <v>1825</v>
      </c>
      <c r="T3056" s="19" t="s">
        <v>1826</v>
      </c>
      <c r="U3056" s="19" t="s">
        <v>10493</v>
      </c>
      <c r="V3056" s="19" t="s">
        <v>10494</v>
      </c>
      <c r="W3056" s="19" t="s">
        <v>1829</v>
      </c>
      <c r="X3056" s="19" t="s">
        <v>10495</v>
      </c>
      <c r="Y3056" s="19" t="s">
        <v>1831</v>
      </c>
      <c r="Z3056" s="19" t="s">
        <v>1832</v>
      </c>
      <c r="AA3056" s="46">
        <v>8</v>
      </c>
      <c r="AB3056" s="19" t="s">
        <v>474</v>
      </c>
      <c r="AC3056" s="19" t="s">
        <v>98</v>
      </c>
      <c r="AD3056" s="19" t="s">
        <v>1921</v>
      </c>
      <c r="AE3056" s="19" t="s">
        <v>1481</v>
      </c>
      <c r="AF3056" s="19" t="s">
        <v>1554</v>
      </c>
      <c r="AG3056" s="19" t="s">
        <v>1922</v>
      </c>
      <c r="AH3056" s="19" t="s">
        <v>1499</v>
      </c>
      <c r="AI3056" s="19" t="s">
        <v>1500</v>
      </c>
      <c r="AJ3056" s="45">
        <v>0</v>
      </c>
      <c r="AK3056" s="45">
        <v>0</v>
      </c>
      <c r="AL3056" s="19" t="s">
        <v>1501</v>
      </c>
      <c r="AM3056" s="46">
        <v>16530</v>
      </c>
      <c r="AN3056" s="46">
        <v>12020</v>
      </c>
      <c r="AO3056" s="46">
        <v>4510</v>
      </c>
      <c r="AP3056" s="45">
        <v>0</v>
      </c>
      <c r="AQ3056" s="45"/>
      <c r="AR3056" s="45" t="str">
        <f>IFERROR(VLOOKUP(AB3056,'Pedidos marco'!$A$1:$D$10000,4,0)," ")</f>
        <v xml:space="preserve"> </v>
      </c>
      <c r="AS3056" s="45">
        <f t="shared" si="329"/>
        <v>19</v>
      </c>
      <c r="AT3056" s="45" t="str">
        <f t="shared" si="330"/>
        <v>19</v>
      </c>
      <c r="AU3056" s="47">
        <v>12</v>
      </c>
      <c r="AV3056" s="19" t="str">
        <f t="shared" si="331"/>
        <v>04 April</v>
      </c>
      <c r="AW3056" s="19">
        <f t="shared" si="332"/>
        <v>0</v>
      </c>
      <c r="AX3056" s="19">
        <f t="shared" si="333"/>
        <v>0</v>
      </c>
      <c r="AY3056" s="19" t="e">
        <f>VLOOKUP(AG3056,Cías!$A$1:$E$10000,5,0)</f>
        <v>#N/A</v>
      </c>
      <c r="AZ3056" s="19" t="str">
        <f t="shared" si="334"/>
        <v>1014104</v>
      </c>
      <c r="BA3056" s="19" t="str">
        <f t="shared" si="335"/>
        <v>CORDOVA MEDIAVILLA ANDERSON OMAR</v>
      </c>
      <c r="BB3056" s="19" t="e">
        <f>VLOOKUP(AG3056,Cías!$A$1:$E$10000,3,0)</f>
        <v>#N/A</v>
      </c>
      <c r="BC3056" s="19"/>
      <c r="BD3056" s="19"/>
      <c r="BE3056" s="19"/>
      <c r="BF3056" s="19"/>
      <c r="BG3056" s="19"/>
      <c r="BH3056" s="19"/>
      <c r="BI3056" s="19"/>
      <c r="BJ3056" s="19"/>
    </row>
    <row r="3057" spans="1:62" ht="15" x14ac:dyDescent="0.2">
      <c r="A3057" s="19" t="s">
        <v>24174</v>
      </c>
      <c r="B3057" s="19" t="s">
        <v>1479</v>
      </c>
      <c r="C3057" s="43">
        <v>44670</v>
      </c>
      <c r="D3057" s="44">
        <v>0.37708333333333</v>
      </c>
      <c r="E3057" s="19" t="s">
        <v>24175</v>
      </c>
      <c r="F3057" s="19" t="s">
        <v>24176</v>
      </c>
      <c r="G3057" s="19" t="s">
        <v>24177</v>
      </c>
      <c r="H3057" s="45">
        <v>2443.19</v>
      </c>
      <c r="I3057" s="45">
        <v>2739.32</v>
      </c>
      <c r="J3057" s="19" t="s">
        <v>1560</v>
      </c>
      <c r="K3057" s="19" t="s">
        <v>24178</v>
      </c>
      <c r="L3057" s="19" t="s">
        <v>24179</v>
      </c>
      <c r="M3057" s="19" t="s">
        <v>24180</v>
      </c>
      <c r="N3057" s="19" t="s">
        <v>24174</v>
      </c>
      <c r="O3057" s="19" t="s">
        <v>1603</v>
      </c>
      <c r="P3057" s="19" t="s">
        <v>1604</v>
      </c>
      <c r="Q3057" s="46">
        <v>360</v>
      </c>
      <c r="R3057" s="19" t="s">
        <v>1544</v>
      </c>
      <c r="S3057" s="19" t="s">
        <v>1913</v>
      </c>
      <c r="T3057" s="19" t="s">
        <v>1914</v>
      </c>
      <c r="U3057" s="19" t="s">
        <v>24181</v>
      </c>
      <c r="V3057" s="19" t="s">
        <v>24182</v>
      </c>
      <c r="W3057" s="19" t="s">
        <v>1917</v>
      </c>
      <c r="X3057" s="19" t="s">
        <v>24183</v>
      </c>
      <c r="Y3057" s="19" t="s">
        <v>24184</v>
      </c>
      <c r="Z3057" s="19" t="s">
        <v>24185</v>
      </c>
      <c r="AA3057" s="46">
        <v>125</v>
      </c>
      <c r="AB3057" s="19" t="s">
        <v>577</v>
      </c>
      <c r="AC3057" s="19" t="s">
        <v>311</v>
      </c>
      <c r="AD3057" s="19" t="s">
        <v>4863</v>
      </c>
      <c r="AE3057" s="19" t="s">
        <v>4864</v>
      </c>
      <c r="AF3057" s="19" t="s">
        <v>1554</v>
      </c>
      <c r="AG3057" s="19" t="s">
        <v>4865</v>
      </c>
      <c r="AH3057" s="19" t="s">
        <v>1499</v>
      </c>
      <c r="AI3057" s="19" t="s">
        <v>1500</v>
      </c>
      <c r="AJ3057" s="45">
        <v>0</v>
      </c>
      <c r="AK3057" s="45">
        <v>0</v>
      </c>
      <c r="AL3057" s="19" t="s">
        <v>1501</v>
      </c>
      <c r="AM3057" s="46">
        <v>27150</v>
      </c>
      <c r="AN3057" s="46">
        <v>18000</v>
      </c>
      <c r="AO3057" s="46">
        <v>9150</v>
      </c>
      <c r="AP3057" s="45">
        <v>0</v>
      </c>
      <c r="AQ3057" s="45"/>
      <c r="AR3057" s="45" t="str">
        <f>IFERROR(VLOOKUP(AB3057,'Pedidos marco'!$A$1:$D$10000,4,0)," ")</f>
        <v xml:space="preserve"> </v>
      </c>
      <c r="AS3057" s="45">
        <f t="shared" si="329"/>
        <v>19</v>
      </c>
      <c r="AT3057" s="45" t="str">
        <f t="shared" si="330"/>
        <v>19</v>
      </c>
      <c r="AU3057" s="47">
        <v>18</v>
      </c>
      <c r="AV3057" s="19" t="str">
        <f t="shared" si="331"/>
        <v>04 April</v>
      </c>
      <c r="AW3057" s="19">
        <f t="shared" si="332"/>
        <v>0</v>
      </c>
      <c r="AX3057" s="19">
        <f t="shared" si="333"/>
        <v>0</v>
      </c>
      <c r="AY3057" s="19" t="e">
        <f>VLOOKUP(AG3057,Cías!$A$1:$E$10000,5,0)</f>
        <v>#N/A</v>
      </c>
      <c r="AZ3057" s="19" t="str">
        <f t="shared" si="334"/>
        <v>1014266</v>
      </c>
      <c r="BA3057" s="19" t="str">
        <f t="shared" si="335"/>
        <v>TRANSBOSNA CIA. LTDA.</v>
      </c>
      <c r="BB3057" s="19" t="e">
        <f>VLOOKUP(AG3057,Cías!$A$1:$E$10000,3,0)</f>
        <v>#N/A</v>
      </c>
      <c r="BC3057" s="19"/>
      <c r="BD3057" s="19"/>
      <c r="BE3057" s="19"/>
      <c r="BF3057" s="19"/>
      <c r="BG3057" s="19"/>
      <c r="BH3057" s="19"/>
      <c r="BI3057" s="19"/>
      <c r="BJ3057" s="19"/>
    </row>
    <row r="3058" spans="1:62" ht="15" x14ac:dyDescent="0.2">
      <c r="A3058" s="19" t="s">
        <v>24186</v>
      </c>
      <c r="B3058" s="19" t="s">
        <v>1479</v>
      </c>
      <c r="C3058" s="43">
        <v>44670</v>
      </c>
      <c r="D3058" s="44">
        <v>0.38194444444443998</v>
      </c>
      <c r="E3058" s="19" t="s">
        <v>24187</v>
      </c>
      <c r="F3058" s="19" t="s">
        <v>24188</v>
      </c>
      <c r="G3058" s="19" t="s">
        <v>24189</v>
      </c>
      <c r="H3058" s="45">
        <v>2287.17</v>
      </c>
      <c r="I3058" s="45">
        <v>2564.39</v>
      </c>
      <c r="J3058" s="19" t="s">
        <v>1560</v>
      </c>
      <c r="K3058" s="19" t="s">
        <v>24190</v>
      </c>
      <c r="L3058" s="19" t="s">
        <v>24191</v>
      </c>
      <c r="M3058" s="19" t="s">
        <v>24192</v>
      </c>
      <c r="N3058" s="19" t="s">
        <v>24186</v>
      </c>
      <c r="O3058" s="19" t="s">
        <v>367</v>
      </c>
      <c r="P3058" s="19" t="s">
        <v>368</v>
      </c>
      <c r="Q3058" s="46">
        <v>360</v>
      </c>
      <c r="R3058" s="19" t="s">
        <v>1544</v>
      </c>
      <c r="S3058" s="19" t="s">
        <v>1754</v>
      </c>
      <c r="T3058" s="19" t="s">
        <v>104</v>
      </c>
      <c r="U3058" s="19" t="s">
        <v>3011</v>
      </c>
      <c r="V3058" s="19" t="s">
        <v>3012</v>
      </c>
      <c r="W3058" s="19" t="s">
        <v>1548</v>
      </c>
      <c r="X3058" s="19" t="s">
        <v>3013</v>
      </c>
      <c r="Y3058" s="19" t="s">
        <v>1684</v>
      </c>
      <c r="Z3058" s="19" t="s">
        <v>1685</v>
      </c>
      <c r="AA3058" s="46">
        <v>198</v>
      </c>
      <c r="AB3058" s="19" t="s">
        <v>493</v>
      </c>
      <c r="AC3058" s="19" t="s">
        <v>135</v>
      </c>
      <c r="AD3058" s="19" t="s">
        <v>3880</v>
      </c>
      <c r="AE3058" s="19" t="s">
        <v>1481</v>
      </c>
      <c r="AF3058" s="19" t="s">
        <v>1554</v>
      </c>
      <c r="AG3058" s="19" t="s">
        <v>3881</v>
      </c>
      <c r="AH3058" s="19" t="s">
        <v>1499</v>
      </c>
      <c r="AI3058" s="19" t="s">
        <v>1500</v>
      </c>
      <c r="AJ3058" s="45">
        <v>0</v>
      </c>
      <c r="AK3058" s="45">
        <v>0</v>
      </c>
      <c r="AL3058" s="19" t="s">
        <v>1501</v>
      </c>
      <c r="AM3058" s="46">
        <v>27090</v>
      </c>
      <c r="AN3058" s="46">
        <v>18020</v>
      </c>
      <c r="AO3058" s="46">
        <v>9070</v>
      </c>
      <c r="AP3058" s="45">
        <v>0</v>
      </c>
      <c r="AQ3058" s="45"/>
      <c r="AR3058" s="45" t="str">
        <f>IFERROR(VLOOKUP(AB3058,'Pedidos marco'!$A$1:$D$10000,4,0)," ")</f>
        <v xml:space="preserve"> </v>
      </c>
      <c r="AS3058" s="45">
        <f t="shared" si="329"/>
        <v>19</v>
      </c>
      <c r="AT3058" s="45" t="str">
        <f t="shared" si="330"/>
        <v>19</v>
      </c>
      <c r="AU3058" s="47">
        <v>18</v>
      </c>
      <c r="AV3058" s="19" t="str">
        <f t="shared" si="331"/>
        <v>04 April</v>
      </c>
      <c r="AW3058" s="19">
        <f t="shared" si="332"/>
        <v>0</v>
      </c>
      <c r="AX3058" s="19">
        <f t="shared" si="333"/>
        <v>0</v>
      </c>
      <c r="AY3058" s="19" t="e">
        <f>VLOOKUP(AG3058,Cías!$A$1:$E$10000,5,0)</f>
        <v>#N/A</v>
      </c>
      <c r="AZ3058" s="19" t="str">
        <f t="shared" si="334"/>
        <v>1020060</v>
      </c>
      <c r="BA3058" s="19" t="str">
        <f t="shared" si="335"/>
        <v>FUERTES RUEDA HUGO BALDOMERO</v>
      </c>
      <c r="BB3058" s="19" t="e">
        <f>VLOOKUP(AG3058,Cías!$A$1:$E$10000,3,0)</f>
        <v>#N/A</v>
      </c>
      <c r="BC3058" s="19"/>
      <c r="BD3058" s="19"/>
      <c r="BE3058" s="19"/>
      <c r="BF3058" s="19"/>
      <c r="BG3058" s="19"/>
      <c r="BH3058" s="19"/>
      <c r="BI3058" s="19"/>
      <c r="BJ3058" s="19"/>
    </row>
    <row r="3059" spans="1:62" ht="15" x14ac:dyDescent="0.2">
      <c r="A3059" s="19" t="s">
        <v>24193</v>
      </c>
      <c r="B3059" s="19" t="s">
        <v>1479</v>
      </c>
      <c r="C3059" s="43">
        <v>44670</v>
      </c>
      <c r="D3059" s="44">
        <v>0.38472222222222002</v>
      </c>
      <c r="E3059" s="19" t="s">
        <v>24194</v>
      </c>
      <c r="F3059" s="19" t="s">
        <v>24195</v>
      </c>
      <c r="G3059" s="19" t="s">
        <v>24196</v>
      </c>
      <c r="H3059" s="45">
        <v>4336.2</v>
      </c>
      <c r="I3059" s="45">
        <v>4861.7700000000004</v>
      </c>
      <c r="J3059" s="19" t="s">
        <v>1560</v>
      </c>
      <c r="K3059" s="19" t="s">
        <v>24197</v>
      </c>
      <c r="L3059" s="19" t="s">
        <v>24198</v>
      </c>
      <c r="M3059" s="19" t="s">
        <v>24199</v>
      </c>
      <c r="N3059" s="19" t="s">
        <v>24193</v>
      </c>
      <c r="O3059" s="19" t="s">
        <v>1603</v>
      </c>
      <c r="P3059" s="19" t="s">
        <v>1604</v>
      </c>
      <c r="Q3059" s="46">
        <v>660</v>
      </c>
      <c r="R3059" s="19" t="s">
        <v>1544</v>
      </c>
      <c r="S3059" s="19" t="s">
        <v>1736</v>
      </c>
      <c r="T3059" s="19" t="s">
        <v>1737</v>
      </c>
      <c r="U3059" s="19" t="s">
        <v>9189</v>
      </c>
      <c r="V3059" s="19" t="s">
        <v>9190</v>
      </c>
      <c r="W3059" s="19" t="s">
        <v>7667</v>
      </c>
      <c r="X3059" s="19" t="s">
        <v>9191</v>
      </c>
      <c r="Y3059" s="19" t="s">
        <v>7669</v>
      </c>
      <c r="Z3059" s="19" t="s">
        <v>7670</v>
      </c>
      <c r="AA3059" s="46">
        <v>337</v>
      </c>
      <c r="AB3059" s="19" t="s">
        <v>549</v>
      </c>
      <c r="AC3059" s="19" t="s">
        <v>250</v>
      </c>
      <c r="AD3059" s="19" t="s">
        <v>9192</v>
      </c>
      <c r="AE3059" s="19" t="s">
        <v>9193</v>
      </c>
      <c r="AF3059" s="19" t="s">
        <v>1592</v>
      </c>
      <c r="AG3059" s="19" t="s">
        <v>9194</v>
      </c>
      <c r="AH3059" s="19" t="s">
        <v>1499</v>
      </c>
      <c r="AI3059" s="19" t="s">
        <v>1500</v>
      </c>
      <c r="AJ3059" s="45">
        <v>0</v>
      </c>
      <c r="AK3059" s="45">
        <v>0</v>
      </c>
      <c r="AL3059" s="19" t="s">
        <v>1501</v>
      </c>
      <c r="AM3059" s="46">
        <v>51320</v>
      </c>
      <c r="AN3059" s="46">
        <v>33000</v>
      </c>
      <c r="AO3059" s="46">
        <v>18320</v>
      </c>
      <c r="AP3059" s="45">
        <v>0</v>
      </c>
      <c r="AQ3059" s="45"/>
      <c r="AR3059" s="45" t="str">
        <f>IFERROR(VLOOKUP(AB3059,'Pedidos marco'!$A$1:$D$10000,4,0)," ")</f>
        <v xml:space="preserve"> </v>
      </c>
      <c r="AS3059" s="45">
        <f t="shared" si="329"/>
        <v>19</v>
      </c>
      <c r="AT3059" s="45" t="str">
        <f t="shared" si="330"/>
        <v>19</v>
      </c>
      <c r="AU3059" s="47">
        <v>33</v>
      </c>
      <c r="AV3059" s="19" t="str">
        <f t="shared" si="331"/>
        <v>04 April</v>
      </c>
      <c r="AW3059" s="19">
        <f t="shared" si="332"/>
        <v>0</v>
      </c>
      <c r="AX3059" s="19">
        <f t="shared" si="333"/>
        <v>0</v>
      </c>
      <c r="AY3059" s="19" t="e">
        <f>VLOOKUP(AG3059,Cías!$A$1:$E$10000,5,0)</f>
        <v>#N/A</v>
      </c>
      <c r="AZ3059" s="19" t="str">
        <f t="shared" si="334"/>
        <v>1019410</v>
      </c>
      <c r="BA3059" s="19" t="str">
        <f t="shared" si="335"/>
        <v>POZO VILLAFUERTE EDISON ROBERTO</v>
      </c>
      <c r="BB3059" s="19" t="e">
        <f>VLOOKUP(AG3059,Cías!$A$1:$E$10000,3,0)</f>
        <v>#N/A</v>
      </c>
      <c r="BC3059" s="19"/>
      <c r="BD3059" s="19"/>
      <c r="BE3059" s="19"/>
      <c r="BF3059" s="19"/>
      <c r="BG3059" s="19"/>
      <c r="BH3059" s="19"/>
      <c r="BI3059" s="19"/>
      <c r="BJ3059" s="19"/>
    </row>
    <row r="3060" spans="1:62" ht="15" x14ac:dyDescent="0.2">
      <c r="A3060" s="19" t="s">
        <v>24200</v>
      </c>
      <c r="B3060" s="19" t="s">
        <v>1479</v>
      </c>
      <c r="C3060" s="43">
        <v>44670</v>
      </c>
      <c r="D3060" s="44">
        <v>0.38888888888889001</v>
      </c>
      <c r="E3060" s="19" t="s">
        <v>24201</v>
      </c>
      <c r="F3060" s="19" t="s">
        <v>24202</v>
      </c>
      <c r="G3060" s="19" t="s">
        <v>24203</v>
      </c>
      <c r="H3060" s="45">
        <v>3312.14</v>
      </c>
      <c r="I3060" s="45">
        <v>3713.6</v>
      </c>
      <c r="J3060" s="19" t="s">
        <v>1560</v>
      </c>
      <c r="K3060" s="19" t="s">
        <v>24204</v>
      </c>
      <c r="L3060" s="19" t="s">
        <v>24205</v>
      </c>
      <c r="M3060" s="19" t="s">
        <v>24206</v>
      </c>
      <c r="N3060" s="19" t="s">
        <v>24200</v>
      </c>
      <c r="O3060" s="19" t="s">
        <v>371</v>
      </c>
      <c r="P3060" s="19" t="s">
        <v>372</v>
      </c>
      <c r="Q3060" s="46">
        <v>480</v>
      </c>
      <c r="R3060" s="19" t="s">
        <v>1544</v>
      </c>
      <c r="S3060" s="19" t="s">
        <v>3650</v>
      </c>
      <c r="T3060" s="19" t="s">
        <v>3651</v>
      </c>
      <c r="U3060" s="19" t="s">
        <v>3652</v>
      </c>
      <c r="V3060" s="19" t="s">
        <v>3653</v>
      </c>
      <c r="W3060" s="19" t="s">
        <v>1865</v>
      </c>
      <c r="X3060" s="19" t="s">
        <v>3654</v>
      </c>
      <c r="Y3060" s="19" t="s">
        <v>1867</v>
      </c>
      <c r="Z3060" s="19" t="s">
        <v>1868</v>
      </c>
      <c r="AA3060" s="46">
        <v>30</v>
      </c>
      <c r="AB3060" s="19" t="s">
        <v>564</v>
      </c>
      <c r="AC3060" s="19" t="s">
        <v>281</v>
      </c>
      <c r="AD3060" s="19" t="s">
        <v>2049</v>
      </c>
      <c r="AE3060" s="19" t="s">
        <v>2050</v>
      </c>
      <c r="AF3060" s="19" t="s">
        <v>1719</v>
      </c>
      <c r="AG3060" s="19" t="s">
        <v>2051</v>
      </c>
      <c r="AH3060" s="19" t="s">
        <v>1594</v>
      </c>
      <c r="AI3060" s="19" t="s">
        <v>1595</v>
      </c>
      <c r="AJ3060" s="45">
        <v>0.05</v>
      </c>
      <c r="AK3060" s="45">
        <v>24</v>
      </c>
      <c r="AL3060" s="19" t="s">
        <v>1501</v>
      </c>
      <c r="AM3060" s="46">
        <v>39320</v>
      </c>
      <c r="AN3060" s="46">
        <v>24050</v>
      </c>
      <c r="AO3060" s="46">
        <v>15270</v>
      </c>
      <c r="AP3060" s="45">
        <v>0</v>
      </c>
      <c r="AQ3060" s="45"/>
      <c r="AR3060" s="45" t="str">
        <f>IFERROR(VLOOKUP(AB3060,'Pedidos marco'!$A$1:$D$10000,4,0)," ")</f>
        <v xml:space="preserve"> </v>
      </c>
      <c r="AS3060" s="45">
        <f t="shared" si="329"/>
        <v>19</v>
      </c>
      <c r="AT3060" s="45" t="str">
        <f t="shared" si="330"/>
        <v>19</v>
      </c>
      <c r="AU3060" s="47">
        <v>24</v>
      </c>
      <c r="AV3060" s="19" t="str">
        <f t="shared" si="331"/>
        <v>04 April</v>
      </c>
      <c r="AW3060" s="19">
        <f t="shared" si="332"/>
        <v>0</v>
      </c>
      <c r="AX3060" s="19">
        <f t="shared" si="333"/>
        <v>0</v>
      </c>
      <c r="AY3060" s="19" t="e">
        <f>VLOOKUP(AG3060,Cías!$A$1:$E$10000,5,0)</f>
        <v>#N/A</v>
      </c>
      <c r="AZ3060" s="19" t="str">
        <f t="shared" si="334"/>
        <v>1014106</v>
      </c>
      <c r="BA3060" s="19" t="str">
        <f t="shared" si="335"/>
        <v>SANCHEZ PILA FRANKLIN EDUARDO</v>
      </c>
      <c r="BB3060" s="19" t="e">
        <f>VLOOKUP(AG3060,Cías!$A$1:$E$10000,3,0)</f>
        <v>#N/A</v>
      </c>
      <c r="BC3060" s="19"/>
      <c r="BD3060" s="19"/>
      <c r="BE3060" s="19"/>
      <c r="BF3060" s="19"/>
      <c r="BG3060" s="19"/>
      <c r="BH3060" s="19"/>
      <c r="BI3060" s="19"/>
      <c r="BJ3060" s="19"/>
    </row>
    <row r="3061" spans="1:62" ht="15" x14ac:dyDescent="0.2">
      <c r="A3061" s="19" t="s">
        <v>24207</v>
      </c>
      <c r="B3061" s="19" t="s">
        <v>1479</v>
      </c>
      <c r="C3061" s="43">
        <v>44670</v>
      </c>
      <c r="D3061" s="44">
        <v>0.39236111111110999</v>
      </c>
      <c r="E3061" s="19" t="s">
        <v>24208</v>
      </c>
      <c r="F3061" s="19" t="s">
        <v>1481</v>
      </c>
      <c r="G3061" s="19" t="s">
        <v>1481</v>
      </c>
      <c r="H3061" s="45">
        <v>0</v>
      </c>
      <c r="I3061" s="45">
        <v>0</v>
      </c>
      <c r="J3061" s="19" t="s">
        <v>1482</v>
      </c>
      <c r="K3061" s="19" t="s">
        <v>24209</v>
      </c>
      <c r="L3061" s="19" t="s">
        <v>24210</v>
      </c>
      <c r="M3061" s="19" t="s">
        <v>24211</v>
      </c>
      <c r="N3061" s="19" t="s">
        <v>24207</v>
      </c>
      <c r="O3061" s="19" t="s">
        <v>1486</v>
      </c>
      <c r="P3061" s="19" t="s">
        <v>1487</v>
      </c>
      <c r="Q3061" s="46">
        <v>31.79</v>
      </c>
      <c r="R3061" s="19" t="s">
        <v>1488</v>
      </c>
      <c r="S3061" s="19" t="s">
        <v>1489</v>
      </c>
      <c r="T3061" s="19" t="s">
        <v>418</v>
      </c>
      <c r="U3061" s="19" t="s">
        <v>2318</v>
      </c>
      <c r="V3061" s="19" t="s">
        <v>2319</v>
      </c>
      <c r="W3061" s="19" t="s">
        <v>2174</v>
      </c>
      <c r="X3061" s="19" t="s">
        <v>2320</v>
      </c>
      <c r="Y3061" s="19" t="s">
        <v>2176</v>
      </c>
      <c r="Z3061" s="19" t="s">
        <v>2177</v>
      </c>
      <c r="AA3061" s="46">
        <v>328</v>
      </c>
      <c r="AB3061" s="19" t="s">
        <v>1513</v>
      </c>
      <c r="AC3061" s="19" t="s">
        <v>418</v>
      </c>
      <c r="AD3061" s="19" t="s">
        <v>1496</v>
      </c>
      <c r="AE3061" s="19" t="s">
        <v>1481</v>
      </c>
      <c r="AF3061" s="19" t="s">
        <v>1497</v>
      </c>
      <c r="AG3061" s="19" t="s">
        <v>1538</v>
      </c>
      <c r="AH3061" s="19" t="s">
        <v>1499</v>
      </c>
      <c r="AI3061" s="19" t="s">
        <v>1500</v>
      </c>
      <c r="AJ3061" s="45">
        <v>0</v>
      </c>
      <c r="AK3061" s="45">
        <v>0</v>
      </c>
      <c r="AL3061" s="19" t="s">
        <v>1501</v>
      </c>
      <c r="AM3061" s="46">
        <v>50640</v>
      </c>
      <c r="AN3061" s="46">
        <v>31790</v>
      </c>
      <c r="AO3061" s="46">
        <v>18850</v>
      </c>
      <c r="AP3061" s="45">
        <v>0</v>
      </c>
      <c r="AQ3061" s="45"/>
      <c r="AR3061" s="45" t="str">
        <f>IFERROR(VLOOKUP(AB3061,'Pedidos marco'!$A$1:$D$10000,4,0)," ")</f>
        <v xml:space="preserve"> </v>
      </c>
      <c r="AS3061" s="45">
        <f t="shared" si="329"/>
        <v>19</v>
      </c>
      <c r="AT3061" s="45" t="str">
        <f t="shared" si="330"/>
        <v>19</v>
      </c>
      <c r="AU3061" s="47">
        <v>31.79</v>
      </c>
      <c r="AV3061" s="19" t="str">
        <f t="shared" si="331"/>
        <v>04 April</v>
      </c>
      <c r="AW3061" s="19">
        <f t="shared" si="332"/>
        <v>0</v>
      </c>
      <c r="AX3061" s="19">
        <f t="shared" si="333"/>
        <v>0</v>
      </c>
      <c r="AY3061" s="19" t="e">
        <f>VLOOKUP(AG3061,Cías!$A$1:$E$10000,5,0)</f>
        <v>#N/A</v>
      </c>
      <c r="AZ3061" s="19" t="str">
        <f t="shared" si="334"/>
        <v>1014412</v>
      </c>
      <c r="BA3061" s="19" t="str">
        <f t="shared" si="335"/>
        <v>UNION DE CONCRETERAS UNICON UCUE</v>
      </c>
      <c r="BB3061" s="19" t="e">
        <f>VLOOKUP(AG3061,Cías!$A$1:$E$10000,3,0)</f>
        <v>#N/A</v>
      </c>
      <c r="BC3061" s="19"/>
      <c r="BD3061" s="19"/>
      <c r="BE3061" s="19"/>
      <c r="BF3061" s="19"/>
      <c r="BG3061" s="19"/>
      <c r="BH3061" s="19"/>
      <c r="BI3061" s="19"/>
      <c r="BJ3061" s="19"/>
    </row>
    <row r="3062" spans="1:62" ht="15" x14ac:dyDescent="0.2">
      <c r="A3062" s="19" t="s">
        <v>24212</v>
      </c>
      <c r="B3062" s="19" t="s">
        <v>1479</v>
      </c>
      <c r="C3062" s="43">
        <v>44670</v>
      </c>
      <c r="D3062" s="44">
        <v>0.39791666666667003</v>
      </c>
      <c r="E3062" s="19" t="s">
        <v>24213</v>
      </c>
      <c r="F3062" s="19" t="s">
        <v>24214</v>
      </c>
      <c r="G3062" s="19" t="s">
        <v>24215</v>
      </c>
      <c r="H3062" s="45">
        <v>4217.3999999999996</v>
      </c>
      <c r="I3062" s="45">
        <v>4728.58</v>
      </c>
      <c r="J3062" s="19" t="s">
        <v>1560</v>
      </c>
      <c r="K3062" s="19" t="s">
        <v>24216</v>
      </c>
      <c r="L3062" s="19" t="s">
        <v>24217</v>
      </c>
      <c r="M3062" s="19" t="s">
        <v>24218</v>
      </c>
      <c r="N3062" s="19" t="s">
        <v>24212</v>
      </c>
      <c r="O3062" s="19" t="s">
        <v>1641</v>
      </c>
      <c r="P3062" s="19" t="s">
        <v>1642</v>
      </c>
      <c r="Q3062" s="46">
        <v>660</v>
      </c>
      <c r="R3062" s="19" t="s">
        <v>1544</v>
      </c>
      <c r="S3062" s="19" t="s">
        <v>1736</v>
      </c>
      <c r="T3062" s="19" t="s">
        <v>1737</v>
      </c>
      <c r="U3062" s="19" t="s">
        <v>2954</v>
      </c>
      <c r="V3062" s="19" t="s">
        <v>2955</v>
      </c>
      <c r="W3062" s="19" t="s">
        <v>1492</v>
      </c>
      <c r="X3062" s="19" t="s">
        <v>2956</v>
      </c>
      <c r="Y3062" s="19" t="s">
        <v>1494</v>
      </c>
      <c r="Z3062" s="19" t="s">
        <v>1495</v>
      </c>
      <c r="AA3062" s="46">
        <v>247</v>
      </c>
      <c r="AB3062" s="19" t="s">
        <v>583</v>
      </c>
      <c r="AC3062" s="19" t="s">
        <v>323</v>
      </c>
      <c r="AD3062" s="19" t="s">
        <v>4300</v>
      </c>
      <c r="AE3062" s="19" t="s">
        <v>4301</v>
      </c>
      <c r="AF3062" s="19" t="s">
        <v>1592</v>
      </c>
      <c r="AG3062" s="19" t="s">
        <v>4302</v>
      </c>
      <c r="AH3062" s="19" t="s">
        <v>1499</v>
      </c>
      <c r="AI3062" s="19" t="s">
        <v>1500</v>
      </c>
      <c r="AJ3062" s="45">
        <v>0</v>
      </c>
      <c r="AK3062" s="45">
        <v>0</v>
      </c>
      <c r="AL3062" s="19" t="s">
        <v>1501</v>
      </c>
      <c r="AM3062" s="46">
        <v>50540</v>
      </c>
      <c r="AN3062" s="46">
        <v>33150</v>
      </c>
      <c r="AO3062" s="46">
        <v>17390</v>
      </c>
      <c r="AP3062" s="45">
        <v>0</v>
      </c>
      <c r="AQ3062" s="45"/>
      <c r="AR3062" s="45" t="str">
        <f>IFERROR(VLOOKUP(AB3062,'Pedidos marco'!$A$1:$D$10000,4,0)," ")</f>
        <v xml:space="preserve"> </v>
      </c>
      <c r="AS3062" s="45">
        <f t="shared" si="329"/>
        <v>19</v>
      </c>
      <c r="AT3062" s="45" t="str">
        <f t="shared" si="330"/>
        <v>19</v>
      </c>
      <c r="AU3062" s="47">
        <v>33</v>
      </c>
      <c r="AV3062" s="19" t="str">
        <f t="shared" si="331"/>
        <v>04 April</v>
      </c>
      <c r="AW3062" s="19">
        <f t="shared" si="332"/>
        <v>0</v>
      </c>
      <c r="AX3062" s="19">
        <f t="shared" si="333"/>
        <v>0</v>
      </c>
      <c r="AY3062" s="19" t="e">
        <f>VLOOKUP(AG3062,Cías!$A$1:$E$10000,5,0)</f>
        <v>#N/A</v>
      </c>
      <c r="AZ3062" s="19" t="str">
        <f t="shared" si="334"/>
        <v>1013906</v>
      </c>
      <c r="BA3062" s="19" t="str">
        <f t="shared" si="335"/>
        <v>VALLEJOS VILLEGAS SAUL EDUARDO</v>
      </c>
      <c r="BB3062" s="19" t="e">
        <f>VLOOKUP(AG3062,Cías!$A$1:$E$10000,3,0)</f>
        <v>#N/A</v>
      </c>
      <c r="BC3062" s="19"/>
      <c r="BD3062" s="19"/>
      <c r="BE3062" s="19"/>
      <c r="BF3062" s="19"/>
      <c r="BG3062" s="19"/>
      <c r="BH3062" s="19"/>
      <c r="BI3062" s="19"/>
      <c r="BJ3062" s="19"/>
    </row>
    <row r="3063" spans="1:62" ht="15" x14ac:dyDescent="0.2">
      <c r="A3063" s="19" t="s">
        <v>24219</v>
      </c>
      <c r="B3063" s="19" t="s">
        <v>1479</v>
      </c>
      <c r="C3063" s="43">
        <v>44670</v>
      </c>
      <c r="D3063" s="44">
        <v>0.40625</v>
      </c>
      <c r="E3063" s="19" t="s">
        <v>24220</v>
      </c>
      <c r="F3063" s="19" t="s">
        <v>1481</v>
      </c>
      <c r="G3063" s="19" t="s">
        <v>1481</v>
      </c>
      <c r="H3063" s="45">
        <v>0</v>
      </c>
      <c r="I3063" s="45">
        <v>0</v>
      </c>
      <c r="J3063" s="19" t="s">
        <v>1482</v>
      </c>
      <c r="K3063" s="19" t="s">
        <v>23726</v>
      </c>
      <c r="L3063" s="19" t="s">
        <v>24221</v>
      </c>
      <c r="M3063" s="19" t="s">
        <v>24222</v>
      </c>
      <c r="N3063" s="19" t="s">
        <v>24219</v>
      </c>
      <c r="O3063" s="19" t="s">
        <v>367</v>
      </c>
      <c r="P3063" s="19" t="s">
        <v>368</v>
      </c>
      <c r="Q3063" s="46">
        <v>640</v>
      </c>
      <c r="R3063" s="19" t="s">
        <v>1544</v>
      </c>
      <c r="S3063" s="19" t="s">
        <v>2156</v>
      </c>
      <c r="T3063" s="19" t="s">
        <v>419</v>
      </c>
      <c r="U3063" s="19" t="s">
        <v>2157</v>
      </c>
      <c r="V3063" s="19" t="s">
        <v>2091</v>
      </c>
      <c r="W3063" s="19" t="s">
        <v>415</v>
      </c>
      <c r="X3063" s="19" t="s">
        <v>2158</v>
      </c>
      <c r="Y3063" s="19" t="s">
        <v>417</v>
      </c>
      <c r="Z3063" s="19" t="s">
        <v>2159</v>
      </c>
      <c r="AA3063" s="46">
        <v>110</v>
      </c>
      <c r="AB3063" s="19" t="s">
        <v>528</v>
      </c>
      <c r="AC3063" s="19" t="s">
        <v>208</v>
      </c>
      <c r="AD3063" s="19" t="s">
        <v>13564</v>
      </c>
      <c r="AE3063" s="19" t="s">
        <v>13565</v>
      </c>
      <c r="AF3063" s="19" t="s">
        <v>1592</v>
      </c>
      <c r="AG3063" s="19" t="s">
        <v>13566</v>
      </c>
      <c r="AH3063" s="19" t="s">
        <v>1502</v>
      </c>
      <c r="AI3063" s="19" t="s">
        <v>2099</v>
      </c>
      <c r="AJ3063" s="45">
        <v>0</v>
      </c>
      <c r="AK3063" s="45">
        <v>0</v>
      </c>
      <c r="AL3063" s="19" t="s">
        <v>1501</v>
      </c>
      <c r="AM3063" s="46">
        <v>50130</v>
      </c>
      <c r="AN3063" s="46">
        <v>32020</v>
      </c>
      <c r="AO3063" s="46">
        <v>18110</v>
      </c>
      <c r="AP3063" s="45">
        <v>0</v>
      </c>
      <c r="AQ3063" s="45"/>
      <c r="AR3063" s="45" t="str">
        <f>IFERROR(VLOOKUP(AB3063,'Pedidos marco'!$A$1:$D$10000,4,0)," ")</f>
        <v xml:space="preserve"> </v>
      </c>
      <c r="AS3063" s="45">
        <f t="shared" si="329"/>
        <v>19</v>
      </c>
      <c r="AT3063" s="45" t="str">
        <f t="shared" si="330"/>
        <v>19</v>
      </c>
      <c r="AU3063" s="47">
        <v>32</v>
      </c>
      <c r="AV3063" s="19" t="str">
        <f t="shared" si="331"/>
        <v>04 April</v>
      </c>
      <c r="AW3063" s="19">
        <f t="shared" si="332"/>
        <v>0</v>
      </c>
      <c r="AX3063" s="19">
        <f t="shared" si="333"/>
        <v>0</v>
      </c>
      <c r="AY3063" s="19" t="e">
        <f>VLOOKUP(AG3063,Cías!$A$1:$E$10000,5,0)</f>
        <v>#N/A</v>
      </c>
      <c r="AZ3063" s="19" t="str">
        <f t="shared" si="334"/>
        <v>1021830</v>
      </c>
      <c r="BA3063" s="19" t="str">
        <f t="shared" si="335"/>
        <v>MORALES GARZON CHRISTIAN SANTIAGO</v>
      </c>
      <c r="BB3063" s="19" t="e">
        <f>VLOOKUP(AG3063,Cías!$A$1:$E$10000,3,0)</f>
        <v>#N/A</v>
      </c>
      <c r="BC3063" s="19"/>
      <c r="BD3063" s="19"/>
      <c r="BE3063" s="19"/>
      <c r="BF3063" s="19"/>
      <c r="BG3063" s="19"/>
      <c r="BH3063" s="19"/>
      <c r="BI3063" s="19"/>
      <c r="BJ3063" s="19"/>
    </row>
    <row r="3064" spans="1:62" ht="15" x14ac:dyDescent="0.2">
      <c r="A3064" s="19" t="s">
        <v>24223</v>
      </c>
      <c r="B3064" s="19" t="s">
        <v>1479</v>
      </c>
      <c r="C3064" s="43">
        <v>44670</v>
      </c>
      <c r="D3064" s="44">
        <v>0.41388888888889003</v>
      </c>
      <c r="E3064" s="19" t="s">
        <v>24224</v>
      </c>
      <c r="F3064" s="19" t="s">
        <v>24225</v>
      </c>
      <c r="G3064" s="19" t="s">
        <v>24226</v>
      </c>
      <c r="H3064" s="45">
        <v>4217.3999999999996</v>
      </c>
      <c r="I3064" s="45">
        <v>4728.58</v>
      </c>
      <c r="J3064" s="19" t="s">
        <v>1560</v>
      </c>
      <c r="K3064" s="19" t="s">
        <v>24227</v>
      </c>
      <c r="L3064" s="19" t="s">
        <v>24228</v>
      </c>
      <c r="M3064" s="19" t="s">
        <v>24229</v>
      </c>
      <c r="N3064" s="19" t="s">
        <v>24223</v>
      </c>
      <c r="O3064" s="19" t="s">
        <v>367</v>
      </c>
      <c r="P3064" s="19" t="s">
        <v>368</v>
      </c>
      <c r="Q3064" s="46">
        <v>660</v>
      </c>
      <c r="R3064" s="19" t="s">
        <v>1544</v>
      </c>
      <c r="S3064" s="19" t="s">
        <v>1736</v>
      </c>
      <c r="T3064" s="19" t="s">
        <v>1737</v>
      </c>
      <c r="U3064" s="19" t="s">
        <v>24230</v>
      </c>
      <c r="V3064" s="19" t="s">
        <v>24231</v>
      </c>
      <c r="W3064" s="19" t="s">
        <v>1586</v>
      </c>
      <c r="X3064" s="19" t="s">
        <v>24232</v>
      </c>
      <c r="Y3064" s="19" t="s">
        <v>1588</v>
      </c>
      <c r="Z3064" s="19" t="s">
        <v>1589</v>
      </c>
      <c r="AA3064" s="46">
        <v>250</v>
      </c>
      <c r="AB3064" s="19" t="s">
        <v>492</v>
      </c>
      <c r="AC3064" s="19" t="s">
        <v>133</v>
      </c>
      <c r="AD3064" s="19" t="s">
        <v>3423</v>
      </c>
      <c r="AE3064" s="19" t="s">
        <v>1481</v>
      </c>
      <c r="AF3064" s="19" t="s">
        <v>1592</v>
      </c>
      <c r="AG3064" s="19" t="s">
        <v>3424</v>
      </c>
      <c r="AH3064" s="19" t="s">
        <v>1499</v>
      </c>
      <c r="AI3064" s="19" t="s">
        <v>1500</v>
      </c>
      <c r="AJ3064" s="45">
        <v>0</v>
      </c>
      <c r="AK3064" s="45">
        <v>0</v>
      </c>
      <c r="AL3064" s="19" t="s">
        <v>1501</v>
      </c>
      <c r="AM3064" s="46">
        <v>50640</v>
      </c>
      <c r="AN3064" s="46">
        <v>33060</v>
      </c>
      <c r="AO3064" s="46">
        <v>17580</v>
      </c>
      <c r="AP3064" s="45">
        <v>0</v>
      </c>
      <c r="AQ3064" s="45"/>
      <c r="AR3064" s="45" t="str">
        <f>IFERROR(VLOOKUP(AB3064,'Pedidos marco'!$A$1:$D$10000,4,0)," ")</f>
        <v xml:space="preserve"> </v>
      </c>
      <c r="AS3064" s="45">
        <f t="shared" si="329"/>
        <v>19</v>
      </c>
      <c r="AT3064" s="45" t="str">
        <f t="shared" si="330"/>
        <v>19</v>
      </c>
      <c r="AU3064" s="47">
        <v>33</v>
      </c>
      <c r="AV3064" s="19" t="str">
        <f t="shared" si="331"/>
        <v>04 April</v>
      </c>
      <c r="AW3064" s="19">
        <f t="shared" si="332"/>
        <v>0</v>
      </c>
      <c r="AX3064" s="19">
        <f t="shared" si="333"/>
        <v>0</v>
      </c>
      <c r="AY3064" s="19" t="e">
        <f>VLOOKUP(AG3064,Cías!$A$1:$E$10000,5,0)</f>
        <v>#N/A</v>
      </c>
      <c r="AZ3064" s="19" t="str">
        <f t="shared" si="334"/>
        <v>1013244</v>
      </c>
      <c r="BA3064" s="19" t="str">
        <f t="shared" si="335"/>
        <v>FREVITRANSPORT CIA. LTDA.</v>
      </c>
      <c r="BB3064" s="19" t="e">
        <f>VLOOKUP(AG3064,Cías!$A$1:$E$10000,3,0)</f>
        <v>#N/A</v>
      </c>
      <c r="BC3064" s="19"/>
      <c r="BD3064" s="19"/>
      <c r="BE3064" s="19"/>
      <c r="BF3064" s="19"/>
      <c r="BG3064" s="19"/>
      <c r="BH3064" s="19"/>
      <c r="BI3064" s="19"/>
      <c r="BJ3064" s="19"/>
    </row>
    <row r="3065" spans="1:62" ht="15" x14ac:dyDescent="0.2">
      <c r="A3065" s="19" t="s">
        <v>24233</v>
      </c>
      <c r="B3065" s="19" t="s">
        <v>1479</v>
      </c>
      <c r="C3065" s="43">
        <v>44670</v>
      </c>
      <c r="D3065" s="44">
        <v>0.41736111111111002</v>
      </c>
      <c r="E3065" s="19" t="s">
        <v>24234</v>
      </c>
      <c r="F3065" s="19" t="s">
        <v>24235</v>
      </c>
      <c r="G3065" s="19" t="s">
        <v>24236</v>
      </c>
      <c r="H3065" s="45">
        <v>2287.17</v>
      </c>
      <c r="I3065" s="45">
        <v>2564.39</v>
      </c>
      <c r="J3065" s="19" t="s">
        <v>1560</v>
      </c>
      <c r="K3065" s="19" t="s">
        <v>24237</v>
      </c>
      <c r="L3065" s="19" t="s">
        <v>24238</v>
      </c>
      <c r="M3065" s="19" t="s">
        <v>24239</v>
      </c>
      <c r="N3065" s="19" t="s">
        <v>24233</v>
      </c>
      <c r="O3065" s="19" t="s">
        <v>367</v>
      </c>
      <c r="P3065" s="19" t="s">
        <v>368</v>
      </c>
      <c r="Q3065" s="46">
        <v>360</v>
      </c>
      <c r="R3065" s="19" t="s">
        <v>1544</v>
      </c>
      <c r="S3065" s="19" t="s">
        <v>1754</v>
      </c>
      <c r="T3065" s="19" t="s">
        <v>104</v>
      </c>
      <c r="U3065" s="19" t="s">
        <v>3011</v>
      </c>
      <c r="V3065" s="19" t="s">
        <v>3012</v>
      </c>
      <c r="W3065" s="19" t="s">
        <v>1548</v>
      </c>
      <c r="X3065" s="19" t="s">
        <v>3013</v>
      </c>
      <c r="Y3065" s="19" t="s">
        <v>1684</v>
      </c>
      <c r="Z3065" s="19" t="s">
        <v>1685</v>
      </c>
      <c r="AA3065" s="46">
        <v>198</v>
      </c>
      <c r="AB3065" s="19" t="s">
        <v>565</v>
      </c>
      <c r="AC3065" s="19" t="s">
        <v>283</v>
      </c>
      <c r="AD3065" s="19" t="s">
        <v>5356</v>
      </c>
      <c r="AE3065" s="19" t="s">
        <v>5357</v>
      </c>
      <c r="AF3065" s="19" t="s">
        <v>1554</v>
      </c>
      <c r="AG3065" s="19" t="s">
        <v>5358</v>
      </c>
      <c r="AH3065" s="19" t="s">
        <v>1499</v>
      </c>
      <c r="AI3065" s="19" t="s">
        <v>1500</v>
      </c>
      <c r="AJ3065" s="45">
        <v>0</v>
      </c>
      <c r="AK3065" s="45">
        <v>0</v>
      </c>
      <c r="AL3065" s="19" t="s">
        <v>1501</v>
      </c>
      <c r="AM3065" s="46">
        <v>27160</v>
      </c>
      <c r="AN3065" s="46">
        <v>18080</v>
      </c>
      <c r="AO3065" s="46">
        <v>9080</v>
      </c>
      <c r="AP3065" s="45">
        <v>0</v>
      </c>
      <c r="AQ3065" s="45"/>
      <c r="AR3065" s="45" t="str">
        <f>IFERROR(VLOOKUP(AB3065,'Pedidos marco'!$A$1:$D$10000,4,0)," ")</f>
        <v xml:space="preserve"> </v>
      </c>
      <c r="AS3065" s="45">
        <f t="shared" si="329"/>
        <v>19</v>
      </c>
      <c r="AT3065" s="45" t="str">
        <f t="shared" si="330"/>
        <v>19</v>
      </c>
      <c r="AU3065" s="47">
        <v>18</v>
      </c>
      <c r="AV3065" s="19" t="str">
        <f t="shared" si="331"/>
        <v>04 April</v>
      </c>
      <c r="AW3065" s="19">
        <f t="shared" si="332"/>
        <v>0</v>
      </c>
      <c r="AX3065" s="19">
        <f t="shared" si="333"/>
        <v>0</v>
      </c>
      <c r="AY3065" s="19" t="e">
        <f>VLOOKUP(AG3065,Cías!$A$1:$E$10000,5,0)</f>
        <v>#N/A</v>
      </c>
      <c r="AZ3065" s="19" t="str">
        <f t="shared" si="334"/>
        <v>1013584</v>
      </c>
      <c r="BA3065" s="19" t="str">
        <f t="shared" si="335"/>
        <v>SANCHEZ TORRES MARCOS OSWALDO</v>
      </c>
      <c r="BB3065" s="19" t="e">
        <f>VLOOKUP(AG3065,Cías!$A$1:$E$10000,3,0)</f>
        <v>#N/A</v>
      </c>
      <c r="BC3065" s="19"/>
      <c r="BD3065" s="19"/>
      <c r="BE3065" s="19"/>
      <c r="BF3065" s="19"/>
      <c r="BG3065" s="19"/>
      <c r="BH3065" s="19"/>
      <c r="BI3065" s="19"/>
      <c r="BJ3065" s="19"/>
    </row>
    <row r="3066" spans="1:62" ht="15" x14ac:dyDescent="0.2">
      <c r="A3066" s="19" t="s">
        <v>24240</v>
      </c>
      <c r="B3066" s="19" t="s">
        <v>1479</v>
      </c>
      <c r="C3066" s="43">
        <v>44670</v>
      </c>
      <c r="D3066" s="44">
        <v>0.42361111111110999</v>
      </c>
      <c r="E3066" s="19" t="s">
        <v>24241</v>
      </c>
      <c r="F3066" s="19" t="s">
        <v>24242</v>
      </c>
      <c r="G3066" s="19" t="s">
        <v>24243</v>
      </c>
      <c r="H3066" s="45">
        <v>2559.6</v>
      </c>
      <c r="I3066" s="45">
        <v>2869.84</v>
      </c>
      <c r="J3066" s="19" t="s">
        <v>1560</v>
      </c>
      <c r="K3066" s="19" t="s">
        <v>24244</v>
      </c>
      <c r="L3066" s="19" t="s">
        <v>24245</v>
      </c>
      <c r="M3066" s="19" t="s">
        <v>24246</v>
      </c>
      <c r="N3066" s="19" t="s">
        <v>24240</v>
      </c>
      <c r="O3066" s="19" t="s">
        <v>2600</v>
      </c>
      <c r="P3066" s="19" t="s">
        <v>2601</v>
      </c>
      <c r="Q3066" s="46">
        <v>360</v>
      </c>
      <c r="R3066" s="19" t="s">
        <v>1544</v>
      </c>
      <c r="S3066" s="19" t="s">
        <v>7234</v>
      </c>
      <c r="T3066" s="19" t="s">
        <v>70</v>
      </c>
      <c r="U3066" s="19" t="s">
        <v>13483</v>
      </c>
      <c r="V3066" s="19" t="s">
        <v>13484</v>
      </c>
      <c r="W3066" s="19" t="s">
        <v>5893</v>
      </c>
      <c r="X3066" s="19" t="s">
        <v>13485</v>
      </c>
      <c r="Y3066" s="19" t="s">
        <v>5895</v>
      </c>
      <c r="Z3066" s="19" t="s">
        <v>5896</v>
      </c>
      <c r="AA3066" s="46">
        <v>529</v>
      </c>
      <c r="AB3066" s="19" t="s">
        <v>460</v>
      </c>
      <c r="AC3066" s="19" t="s">
        <v>70</v>
      </c>
      <c r="AD3066" s="19" t="s">
        <v>7032</v>
      </c>
      <c r="AE3066" s="19" t="s">
        <v>7033</v>
      </c>
      <c r="AF3066" s="19" t="s">
        <v>1554</v>
      </c>
      <c r="AG3066" s="19" t="s">
        <v>7034</v>
      </c>
      <c r="AH3066" s="19" t="s">
        <v>1499</v>
      </c>
      <c r="AI3066" s="19" t="s">
        <v>1500</v>
      </c>
      <c r="AJ3066" s="45">
        <v>0</v>
      </c>
      <c r="AK3066" s="45">
        <v>0</v>
      </c>
      <c r="AL3066" s="19" t="s">
        <v>1501</v>
      </c>
      <c r="AM3066" s="46">
        <v>27000</v>
      </c>
      <c r="AN3066" s="46">
        <v>18060</v>
      </c>
      <c r="AO3066" s="46">
        <v>8940</v>
      </c>
      <c r="AP3066" s="45">
        <v>0</v>
      </c>
      <c r="AQ3066" s="45"/>
      <c r="AR3066" s="45" t="str">
        <f>IFERROR(VLOOKUP(AB3066,'Pedidos marco'!$A$1:$D$10000,4,0)," ")</f>
        <v xml:space="preserve"> </v>
      </c>
      <c r="AS3066" s="45">
        <f t="shared" si="329"/>
        <v>19</v>
      </c>
      <c r="AT3066" s="45" t="str">
        <f t="shared" si="330"/>
        <v>19</v>
      </c>
      <c r="AU3066" s="47">
        <v>18</v>
      </c>
      <c r="AV3066" s="19" t="str">
        <f t="shared" si="331"/>
        <v>04 April</v>
      </c>
      <c r="AW3066" s="19">
        <f t="shared" si="332"/>
        <v>0</v>
      </c>
      <c r="AX3066" s="19">
        <f t="shared" si="333"/>
        <v>0</v>
      </c>
      <c r="AY3066" s="19" t="e">
        <f>VLOOKUP(AG3066,Cías!$A$1:$E$10000,5,0)</f>
        <v>#N/A</v>
      </c>
      <c r="AZ3066" s="19" t="str">
        <f t="shared" si="334"/>
        <v>1013603</v>
      </c>
      <c r="BA3066" s="19" t="str">
        <f t="shared" si="335"/>
        <v>CALDERON RIVERA FABIAN TARQUINO</v>
      </c>
      <c r="BB3066" s="19" t="e">
        <f>VLOOKUP(AG3066,Cías!$A$1:$E$10000,3,0)</f>
        <v>#N/A</v>
      </c>
      <c r="BC3066" s="19"/>
      <c r="BD3066" s="19"/>
      <c r="BE3066" s="19"/>
      <c r="BF3066" s="19"/>
      <c r="BG3066" s="19"/>
      <c r="BH3066" s="19"/>
      <c r="BI3066" s="19"/>
      <c r="BJ3066" s="19"/>
    </row>
    <row r="3067" spans="1:62" ht="15" x14ac:dyDescent="0.2">
      <c r="A3067" s="19" t="s">
        <v>24247</v>
      </c>
      <c r="B3067" s="19" t="s">
        <v>1479</v>
      </c>
      <c r="C3067" s="43">
        <v>44670</v>
      </c>
      <c r="D3067" s="44">
        <v>0.42777777777777998</v>
      </c>
      <c r="E3067" s="19" t="s">
        <v>24248</v>
      </c>
      <c r="F3067" s="19" t="s">
        <v>24249</v>
      </c>
      <c r="G3067" s="19" t="s">
        <v>24250</v>
      </c>
      <c r="H3067" s="45">
        <v>3210.31</v>
      </c>
      <c r="I3067" s="45">
        <v>3599.42</v>
      </c>
      <c r="J3067" s="19" t="s">
        <v>1560</v>
      </c>
      <c r="K3067" s="19" t="s">
        <v>24251</v>
      </c>
      <c r="L3067" s="19" t="s">
        <v>24252</v>
      </c>
      <c r="M3067" s="19" t="s">
        <v>24253</v>
      </c>
      <c r="N3067" s="19" t="s">
        <v>24247</v>
      </c>
      <c r="O3067" s="19" t="s">
        <v>367</v>
      </c>
      <c r="P3067" s="19" t="s">
        <v>368</v>
      </c>
      <c r="Q3067" s="46">
        <v>480</v>
      </c>
      <c r="R3067" s="19" t="s">
        <v>1544</v>
      </c>
      <c r="S3067" s="19" t="s">
        <v>1913</v>
      </c>
      <c r="T3067" s="19" t="s">
        <v>1914</v>
      </c>
      <c r="U3067" s="19" t="s">
        <v>2926</v>
      </c>
      <c r="V3067" s="19" t="s">
        <v>2927</v>
      </c>
      <c r="W3067" s="19" t="s">
        <v>415</v>
      </c>
      <c r="X3067" s="19" t="s">
        <v>2928</v>
      </c>
      <c r="Y3067" s="19" t="s">
        <v>2591</v>
      </c>
      <c r="Z3067" s="19" t="s">
        <v>2592</v>
      </c>
      <c r="AA3067" s="46">
        <v>102</v>
      </c>
      <c r="AB3067" s="19" t="s">
        <v>577</v>
      </c>
      <c r="AC3067" s="19" t="s">
        <v>311</v>
      </c>
      <c r="AD3067" s="19" t="s">
        <v>2929</v>
      </c>
      <c r="AE3067" s="19" t="s">
        <v>2930</v>
      </c>
      <c r="AF3067" s="19" t="s">
        <v>1719</v>
      </c>
      <c r="AG3067" s="19" t="s">
        <v>2931</v>
      </c>
      <c r="AH3067" s="19" t="s">
        <v>1499</v>
      </c>
      <c r="AI3067" s="19" t="s">
        <v>1500</v>
      </c>
      <c r="AJ3067" s="45">
        <v>0</v>
      </c>
      <c r="AK3067" s="45">
        <v>0</v>
      </c>
      <c r="AL3067" s="19" t="s">
        <v>1501</v>
      </c>
      <c r="AM3067" s="46">
        <v>38930</v>
      </c>
      <c r="AN3067" s="46">
        <v>24020</v>
      </c>
      <c r="AO3067" s="46">
        <v>14910</v>
      </c>
      <c r="AP3067" s="45">
        <v>0</v>
      </c>
      <c r="AQ3067" s="45"/>
      <c r="AR3067" s="45" t="str">
        <f>IFERROR(VLOOKUP(AB3067,'Pedidos marco'!$A$1:$D$10000,4,0)," ")</f>
        <v xml:space="preserve"> </v>
      </c>
      <c r="AS3067" s="45">
        <f t="shared" si="329"/>
        <v>19</v>
      </c>
      <c r="AT3067" s="45" t="str">
        <f t="shared" si="330"/>
        <v>19</v>
      </c>
      <c r="AU3067" s="47">
        <v>24</v>
      </c>
      <c r="AV3067" s="19" t="str">
        <f t="shared" si="331"/>
        <v>04 April</v>
      </c>
      <c r="AW3067" s="19">
        <f t="shared" si="332"/>
        <v>0</v>
      </c>
      <c r="AX3067" s="19">
        <f t="shared" si="333"/>
        <v>0</v>
      </c>
      <c r="AY3067" s="19" t="e">
        <f>VLOOKUP(AG3067,Cías!$A$1:$E$10000,5,0)</f>
        <v>#N/A</v>
      </c>
      <c r="AZ3067" s="19" t="str">
        <f t="shared" si="334"/>
        <v>1014266</v>
      </c>
      <c r="BA3067" s="19" t="str">
        <f t="shared" si="335"/>
        <v>TRANSBOSNA CIA. LTDA.</v>
      </c>
      <c r="BB3067" s="19" t="e">
        <f>VLOOKUP(AG3067,Cías!$A$1:$E$10000,3,0)</f>
        <v>#N/A</v>
      </c>
      <c r="BC3067" s="19"/>
      <c r="BD3067" s="19"/>
      <c r="BE3067" s="19"/>
      <c r="BF3067" s="19"/>
      <c r="BG3067" s="19"/>
      <c r="BH3067" s="19"/>
      <c r="BI3067" s="19"/>
      <c r="BJ3067" s="19"/>
    </row>
    <row r="3068" spans="1:62" ht="15" x14ac:dyDescent="0.2">
      <c r="A3068" s="19" t="s">
        <v>24254</v>
      </c>
      <c r="B3068" s="19" t="s">
        <v>1479</v>
      </c>
      <c r="C3068" s="43">
        <v>44670</v>
      </c>
      <c r="D3068" s="44">
        <v>0.43333333333333002</v>
      </c>
      <c r="E3068" s="19" t="s">
        <v>24255</v>
      </c>
      <c r="F3068" s="19" t="s">
        <v>24256</v>
      </c>
      <c r="G3068" s="19" t="s">
        <v>24257</v>
      </c>
      <c r="H3068" s="45">
        <v>2545.1999999999998</v>
      </c>
      <c r="I3068" s="45">
        <v>2853.69</v>
      </c>
      <c r="J3068" s="19" t="s">
        <v>1560</v>
      </c>
      <c r="K3068" s="19" t="s">
        <v>24258</v>
      </c>
      <c r="L3068" s="19" t="s">
        <v>24259</v>
      </c>
      <c r="M3068" s="19" t="s">
        <v>24260</v>
      </c>
      <c r="N3068" s="19" t="s">
        <v>24254</v>
      </c>
      <c r="O3068" s="19" t="s">
        <v>1603</v>
      </c>
      <c r="P3068" s="19" t="s">
        <v>1604</v>
      </c>
      <c r="Q3068" s="46">
        <v>360</v>
      </c>
      <c r="R3068" s="19" t="s">
        <v>1544</v>
      </c>
      <c r="S3068" s="19" t="s">
        <v>2914</v>
      </c>
      <c r="T3068" s="19" t="s">
        <v>2915</v>
      </c>
      <c r="U3068" s="19" t="s">
        <v>2916</v>
      </c>
      <c r="V3068" s="19" t="s">
        <v>2917</v>
      </c>
      <c r="W3068" s="19" t="s">
        <v>2144</v>
      </c>
      <c r="X3068" s="19" t="s">
        <v>2918</v>
      </c>
      <c r="Y3068" s="19" t="s">
        <v>2146</v>
      </c>
      <c r="Z3068" s="19" t="s">
        <v>2147</v>
      </c>
      <c r="AA3068" s="46">
        <v>388</v>
      </c>
      <c r="AB3068" s="19" t="s">
        <v>464</v>
      </c>
      <c r="AC3068" s="19" t="s">
        <v>78</v>
      </c>
      <c r="AD3068" s="19" t="s">
        <v>16732</v>
      </c>
      <c r="AE3068" s="19" t="s">
        <v>16733</v>
      </c>
      <c r="AF3068" s="19" t="s">
        <v>1554</v>
      </c>
      <c r="AG3068" s="19" t="s">
        <v>2575</v>
      </c>
      <c r="AH3068" s="19" t="s">
        <v>1499</v>
      </c>
      <c r="AI3068" s="19" t="s">
        <v>1500</v>
      </c>
      <c r="AJ3068" s="45">
        <v>0</v>
      </c>
      <c r="AK3068" s="45">
        <v>0</v>
      </c>
      <c r="AL3068" s="19" t="s">
        <v>1501</v>
      </c>
      <c r="AM3068" s="46">
        <v>27230</v>
      </c>
      <c r="AN3068" s="46">
        <v>18030</v>
      </c>
      <c r="AO3068" s="46">
        <v>9200</v>
      </c>
      <c r="AP3068" s="45">
        <v>0</v>
      </c>
      <c r="AQ3068" s="45"/>
      <c r="AR3068" s="45" t="str">
        <f>IFERROR(VLOOKUP(AB3068,'Pedidos marco'!$A$1:$D$10000,4,0)," ")</f>
        <v xml:space="preserve"> </v>
      </c>
      <c r="AS3068" s="45">
        <f t="shared" si="329"/>
        <v>19</v>
      </c>
      <c r="AT3068" s="45" t="str">
        <f t="shared" si="330"/>
        <v>19</v>
      </c>
      <c r="AU3068" s="47">
        <v>18</v>
      </c>
      <c r="AV3068" s="19" t="str">
        <f t="shared" si="331"/>
        <v>04 April</v>
      </c>
      <c r="AW3068" s="19">
        <f t="shared" si="332"/>
        <v>0</v>
      </c>
      <c r="AX3068" s="19">
        <f t="shared" si="333"/>
        <v>0</v>
      </c>
      <c r="AY3068" s="19" t="e">
        <f>VLOOKUP(AG3068,Cías!$A$1:$E$10000,5,0)</f>
        <v>#N/A</v>
      </c>
      <c r="AZ3068" s="19" t="str">
        <f t="shared" si="334"/>
        <v>1013684</v>
      </c>
      <c r="BA3068" s="19" t="str">
        <f t="shared" si="335"/>
        <v>CASTRO NAVARRETE FRANCISCO ARMANDO</v>
      </c>
      <c r="BB3068" s="19" t="e">
        <f>VLOOKUP(AG3068,Cías!$A$1:$E$10000,3,0)</f>
        <v>#N/A</v>
      </c>
      <c r="BC3068" s="19"/>
      <c r="BD3068" s="19"/>
      <c r="BE3068" s="19"/>
      <c r="BF3068" s="19"/>
      <c r="BG3068" s="19"/>
      <c r="BH3068" s="19"/>
      <c r="BI3068" s="19"/>
      <c r="BJ3068" s="19"/>
    </row>
    <row r="3069" spans="1:62" ht="15" x14ac:dyDescent="0.2">
      <c r="A3069" s="19" t="s">
        <v>24261</v>
      </c>
      <c r="B3069" s="19" t="s">
        <v>1479</v>
      </c>
      <c r="C3069" s="43">
        <v>44670</v>
      </c>
      <c r="D3069" s="44">
        <v>0.43680555555556</v>
      </c>
      <c r="E3069" s="19" t="s">
        <v>24262</v>
      </c>
      <c r="F3069" s="19" t="s">
        <v>24263</v>
      </c>
      <c r="G3069" s="19" t="s">
        <v>24264</v>
      </c>
      <c r="H3069" s="45">
        <v>1314</v>
      </c>
      <c r="I3069" s="45">
        <v>1473.27</v>
      </c>
      <c r="J3069" s="19" t="s">
        <v>1560</v>
      </c>
      <c r="K3069" s="19" t="s">
        <v>24265</v>
      </c>
      <c r="L3069" s="19" t="s">
        <v>24266</v>
      </c>
      <c r="M3069" s="19" t="s">
        <v>24267</v>
      </c>
      <c r="N3069" s="19" t="s">
        <v>24261</v>
      </c>
      <c r="O3069" s="19" t="s">
        <v>1641</v>
      </c>
      <c r="P3069" s="19" t="s">
        <v>1642</v>
      </c>
      <c r="Q3069" s="46">
        <v>200</v>
      </c>
      <c r="R3069" s="19" t="s">
        <v>1544</v>
      </c>
      <c r="S3069" s="19" t="s">
        <v>1736</v>
      </c>
      <c r="T3069" s="19" t="s">
        <v>1737</v>
      </c>
      <c r="U3069" s="19" t="s">
        <v>13134</v>
      </c>
      <c r="V3069" s="19" t="s">
        <v>13135</v>
      </c>
      <c r="W3069" s="19" t="s">
        <v>13136</v>
      </c>
      <c r="X3069" s="19" t="s">
        <v>13137</v>
      </c>
      <c r="Y3069" s="19" t="s">
        <v>5204</v>
      </c>
      <c r="Z3069" s="19" t="s">
        <v>5205</v>
      </c>
      <c r="AA3069" s="46">
        <v>355</v>
      </c>
      <c r="AB3069" s="19" t="s">
        <v>588</v>
      </c>
      <c r="AC3069" s="19" t="s">
        <v>333</v>
      </c>
      <c r="AD3069" s="19" t="s">
        <v>4094</v>
      </c>
      <c r="AE3069" s="19" t="s">
        <v>4095</v>
      </c>
      <c r="AF3069" s="19" t="s">
        <v>1554</v>
      </c>
      <c r="AG3069" s="19" t="s">
        <v>4096</v>
      </c>
      <c r="AH3069" s="19" t="s">
        <v>1499</v>
      </c>
      <c r="AI3069" s="19" t="s">
        <v>1500</v>
      </c>
      <c r="AJ3069" s="45">
        <v>0</v>
      </c>
      <c r="AK3069" s="45">
        <v>0</v>
      </c>
      <c r="AL3069" s="19" t="s">
        <v>1501</v>
      </c>
      <c r="AM3069" s="46">
        <v>14561.111000000001</v>
      </c>
      <c r="AN3069" s="46">
        <v>10011.111000000001</v>
      </c>
      <c r="AO3069" s="46">
        <v>4550</v>
      </c>
      <c r="AP3069" s="45">
        <v>0</v>
      </c>
      <c r="AQ3069" s="45"/>
      <c r="AR3069" s="45" t="str">
        <f>IFERROR(VLOOKUP(AB3069,'Pedidos marco'!$A$1:$D$10000,4,0)," ")</f>
        <v xml:space="preserve"> </v>
      </c>
      <c r="AS3069" s="45">
        <f t="shared" si="329"/>
        <v>19</v>
      </c>
      <c r="AT3069" s="45" t="str">
        <f t="shared" si="330"/>
        <v>19</v>
      </c>
      <c r="AU3069" s="47">
        <v>10</v>
      </c>
      <c r="AV3069" s="19" t="str">
        <f t="shared" si="331"/>
        <v>04 April</v>
      </c>
      <c r="AW3069" s="19">
        <f t="shared" si="332"/>
        <v>0</v>
      </c>
      <c r="AX3069" s="19">
        <f t="shared" si="333"/>
        <v>0</v>
      </c>
      <c r="AY3069" s="19" t="e">
        <f>VLOOKUP(AG3069,Cías!$A$1:$E$10000,5,0)</f>
        <v>#N/A</v>
      </c>
      <c r="AZ3069" s="19" t="str">
        <f t="shared" si="334"/>
        <v>1021623</v>
      </c>
      <c r="BA3069" s="19" t="str">
        <f t="shared" si="335"/>
        <v>VILLARREAL HIGUERA FERNANDO SALVADO</v>
      </c>
      <c r="BB3069" s="19" t="e">
        <f>VLOOKUP(AG3069,Cías!$A$1:$E$10000,3,0)</f>
        <v>#N/A</v>
      </c>
      <c r="BC3069" s="19"/>
      <c r="BD3069" s="19"/>
      <c r="BE3069" s="19"/>
      <c r="BF3069" s="19"/>
      <c r="BG3069" s="19"/>
      <c r="BH3069" s="19"/>
      <c r="BI3069" s="19"/>
      <c r="BJ3069" s="19"/>
    </row>
    <row r="3070" spans="1:62" ht="15" x14ac:dyDescent="0.2">
      <c r="A3070" s="19" t="s">
        <v>24261</v>
      </c>
      <c r="B3070" s="19" t="s">
        <v>1479</v>
      </c>
      <c r="C3070" s="43">
        <v>44670</v>
      </c>
      <c r="D3070" s="44">
        <v>0.43680555555556</v>
      </c>
      <c r="E3070" s="19" t="s">
        <v>24268</v>
      </c>
      <c r="F3070" s="19" t="s">
        <v>24269</v>
      </c>
      <c r="G3070" s="19" t="s">
        <v>24270</v>
      </c>
      <c r="H3070" s="45">
        <v>1094.4000000000001</v>
      </c>
      <c r="I3070" s="45">
        <v>1227.05</v>
      </c>
      <c r="J3070" s="19" t="s">
        <v>1560</v>
      </c>
      <c r="K3070" s="19" t="s">
        <v>24265</v>
      </c>
      <c r="L3070" s="19" t="s">
        <v>24271</v>
      </c>
      <c r="M3070" s="19" t="s">
        <v>24272</v>
      </c>
      <c r="N3070" s="19" t="s">
        <v>24261</v>
      </c>
      <c r="O3070" s="19" t="s">
        <v>1603</v>
      </c>
      <c r="P3070" s="19" t="s">
        <v>1604</v>
      </c>
      <c r="Q3070" s="46">
        <v>160</v>
      </c>
      <c r="R3070" s="19" t="s">
        <v>1544</v>
      </c>
      <c r="S3070" s="19" t="s">
        <v>1736</v>
      </c>
      <c r="T3070" s="19" t="s">
        <v>1737</v>
      </c>
      <c r="U3070" s="19" t="s">
        <v>13134</v>
      </c>
      <c r="V3070" s="19" t="s">
        <v>13135</v>
      </c>
      <c r="W3070" s="19" t="s">
        <v>13136</v>
      </c>
      <c r="X3070" s="19" t="s">
        <v>13137</v>
      </c>
      <c r="Y3070" s="19" t="s">
        <v>5204</v>
      </c>
      <c r="Z3070" s="19" t="s">
        <v>5205</v>
      </c>
      <c r="AA3070" s="46">
        <v>355</v>
      </c>
      <c r="AB3070" s="19" t="s">
        <v>588</v>
      </c>
      <c r="AC3070" s="19" t="s">
        <v>333</v>
      </c>
      <c r="AD3070" s="19" t="s">
        <v>4094</v>
      </c>
      <c r="AE3070" s="19" t="s">
        <v>4095</v>
      </c>
      <c r="AF3070" s="19" t="s">
        <v>1554</v>
      </c>
      <c r="AG3070" s="19" t="s">
        <v>4096</v>
      </c>
      <c r="AH3070" s="19" t="s">
        <v>1499</v>
      </c>
      <c r="AI3070" s="19" t="s">
        <v>1500</v>
      </c>
      <c r="AJ3070" s="45">
        <v>0</v>
      </c>
      <c r="AK3070" s="45">
        <v>0</v>
      </c>
      <c r="AL3070" s="19" t="s">
        <v>1501</v>
      </c>
      <c r="AM3070" s="46">
        <v>12558.888999999999</v>
      </c>
      <c r="AN3070" s="46">
        <v>8008.8890000000001</v>
      </c>
      <c r="AO3070" s="46">
        <v>4550</v>
      </c>
      <c r="AP3070" s="45">
        <v>0</v>
      </c>
      <c r="AQ3070" s="45"/>
      <c r="AR3070" s="45" t="str">
        <f>IFERROR(VLOOKUP(AB3070,'Pedidos marco'!$A$1:$D$10000,4,0)," ")</f>
        <v xml:space="preserve"> </v>
      </c>
      <c r="AS3070" s="45">
        <f t="shared" si="329"/>
        <v>19</v>
      </c>
      <c r="AT3070" s="45" t="str">
        <f t="shared" si="330"/>
        <v>19</v>
      </c>
      <c r="AU3070" s="47">
        <v>8</v>
      </c>
      <c r="AV3070" s="19" t="str">
        <f t="shared" si="331"/>
        <v>04 April</v>
      </c>
      <c r="AW3070" s="19">
        <f t="shared" si="332"/>
        <v>0</v>
      </c>
      <c r="AX3070" s="19">
        <f t="shared" si="333"/>
        <v>0</v>
      </c>
      <c r="AY3070" s="19" t="e">
        <f>VLOOKUP(AG3070,Cías!$A$1:$E$10000,5,0)</f>
        <v>#N/A</v>
      </c>
      <c r="AZ3070" s="19" t="str">
        <f t="shared" si="334"/>
        <v>1021623</v>
      </c>
      <c r="BA3070" s="19" t="str">
        <f t="shared" si="335"/>
        <v>VILLARREAL HIGUERA FERNANDO SALVADO</v>
      </c>
      <c r="BB3070" s="19" t="e">
        <f>VLOOKUP(AG3070,Cías!$A$1:$E$10000,3,0)</f>
        <v>#N/A</v>
      </c>
      <c r="BC3070" s="19"/>
      <c r="BD3070" s="19"/>
      <c r="BE3070" s="19"/>
      <c r="BF3070" s="19"/>
      <c r="BG3070" s="19"/>
      <c r="BH3070" s="19"/>
      <c r="BI3070" s="19"/>
      <c r="BJ3070" s="19"/>
    </row>
    <row r="3071" spans="1:62" ht="15" x14ac:dyDescent="0.2">
      <c r="A3071" s="19" t="s">
        <v>24273</v>
      </c>
      <c r="B3071" s="19" t="s">
        <v>1479</v>
      </c>
      <c r="C3071" s="43">
        <v>44670</v>
      </c>
      <c r="D3071" s="44">
        <v>0.44166666666666998</v>
      </c>
      <c r="E3071" s="19" t="s">
        <v>24274</v>
      </c>
      <c r="F3071" s="19" t="s">
        <v>1481</v>
      </c>
      <c r="G3071" s="19" t="s">
        <v>1481</v>
      </c>
      <c r="H3071" s="45">
        <v>0</v>
      </c>
      <c r="I3071" s="45">
        <v>0</v>
      </c>
      <c r="J3071" s="19" t="s">
        <v>1482</v>
      </c>
      <c r="K3071" s="19" t="s">
        <v>24275</v>
      </c>
      <c r="L3071" s="19" t="s">
        <v>24276</v>
      </c>
      <c r="M3071" s="19" t="s">
        <v>24277</v>
      </c>
      <c r="N3071" s="19" t="s">
        <v>24273</v>
      </c>
      <c r="O3071" s="19" t="s">
        <v>1811</v>
      </c>
      <c r="P3071" s="19" t="s">
        <v>1812</v>
      </c>
      <c r="Q3071" s="46">
        <v>32.24</v>
      </c>
      <c r="R3071" s="19" t="s">
        <v>1488</v>
      </c>
      <c r="S3071" s="19" t="s">
        <v>1663</v>
      </c>
      <c r="T3071" s="19" t="s">
        <v>1664</v>
      </c>
      <c r="U3071" s="19" t="s">
        <v>1665</v>
      </c>
      <c r="V3071" s="19" t="s">
        <v>1666</v>
      </c>
      <c r="W3071" s="19" t="s">
        <v>415</v>
      </c>
      <c r="X3071" s="19" t="s">
        <v>1667</v>
      </c>
      <c r="Y3071" s="19" t="s">
        <v>1668</v>
      </c>
      <c r="Z3071" s="19" t="s">
        <v>1669</v>
      </c>
      <c r="AA3071" s="46">
        <v>105</v>
      </c>
      <c r="AB3071" s="19" t="s">
        <v>473</v>
      </c>
      <c r="AC3071" s="19" t="s">
        <v>96</v>
      </c>
      <c r="AD3071" s="19" t="s">
        <v>2858</v>
      </c>
      <c r="AE3071" s="19" t="s">
        <v>1481</v>
      </c>
      <c r="AF3071" s="19" t="s">
        <v>1497</v>
      </c>
      <c r="AG3071" s="19" t="s">
        <v>2859</v>
      </c>
      <c r="AH3071" s="19" t="s">
        <v>1499</v>
      </c>
      <c r="AI3071" s="19" t="s">
        <v>1500</v>
      </c>
      <c r="AJ3071" s="45">
        <v>0</v>
      </c>
      <c r="AK3071" s="45">
        <v>0</v>
      </c>
      <c r="AL3071" s="19" t="s">
        <v>1501</v>
      </c>
      <c r="AM3071" s="46">
        <v>51630</v>
      </c>
      <c r="AN3071" s="46">
        <v>32240</v>
      </c>
      <c r="AO3071" s="46">
        <v>19390</v>
      </c>
      <c r="AP3071" s="45">
        <v>0</v>
      </c>
      <c r="AQ3071" s="45"/>
      <c r="AR3071" s="45" t="str">
        <f>IFERROR(VLOOKUP(AB3071,'Pedidos marco'!$A$1:$D$10000,4,0)," ")</f>
        <v xml:space="preserve"> </v>
      </c>
      <c r="AS3071" s="45">
        <f t="shared" si="329"/>
        <v>19</v>
      </c>
      <c r="AT3071" s="45" t="str">
        <f t="shared" si="330"/>
        <v>19</v>
      </c>
      <c r="AU3071" s="47">
        <v>32.24</v>
      </c>
      <c r="AV3071" s="19" t="str">
        <f t="shared" si="331"/>
        <v>04 April</v>
      </c>
      <c r="AW3071" s="19">
        <f t="shared" si="332"/>
        <v>0</v>
      </c>
      <c r="AX3071" s="19">
        <f t="shared" si="333"/>
        <v>0</v>
      </c>
      <c r="AY3071" s="19" t="e">
        <f>VLOOKUP(AG3071,Cías!$A$1:$E$10000,5,0)</f>
        <v>#N/A</v>
      </c>
      <c r="AZ3071" s="19" t="str">
        <f t="shared" si="334"/>
        <v>1013227</v>
      </c>
      <c r="BA3071" s="19" t="str">
        <f t="shared" si="335"/>
        <v>COMPAÑIA DE TRANSPORTE PESADO</v>
      </c>
      <c r="BB3071" s="19" t="e">
        <f>VLOOKUP(AG3071,Cías!$A$1:$E$10000,3,0)</f>
        <v>#N/A</v>
      </c>
      <c r="BC3071" s="19"/>
      <c r="BD3071" s="19"/>
      <c r="BE3071" s="19"/>
      <c r="BF3071" s="19"/>
      <c r="BG3071" s="19"/>
      <c r="BH3071" s="19"/>
      <c r="BI3071" s="19"/>
      <c r="BJ3071" s="19"/>
    </row>
    <row r="3072" spans="1:62" ht="15" x14ac:dyDescent="0.2">
      <c r="A3072" s="19" t="s">
        <v>24278</v>
      </c>
      <c r="B3072" s="19" t="s">
        <v>1479</v>
      </c>
      <c r="C3072" s="43">
        <v>44670</v>
      </c>
      <c r="D3072" s="44">
        <v>0.44305555555555998</v>
      </c>
      <c r="E3072" s="19" t="s">
        <v>24279</v>
      </c>
      <c r="F3072" s="19" t="s">
        <v>24280</v>
      </c>
      <c r="G3072" s="19" t="s">
        <v>24281</v>
      </c>
      <c r="H3072" s="45">
        <v>4262.3999999999996</v>
      </c>
      <c r="I3072" s="45">
        <v>4779.03</v>
      </c>
      <c r="J3072" s="19" t="s">
        <v>1560</v>
      </c>
      <c r="K3072" s="19" t="s">
        <v>24282</v>
      </c>
      <c r="L3072" s="19" t="s">
        <v>24283</v>
      </c>
      <c r="M3072" s="19" t="s">
        <v>24284</v>
      </c>
      <c r="N3072" s="19" t="s">
        <v>24278</v>
      </c>
      <c r="O3072" s="19" t="s">
        <v>1641</v>
      </c>
      <c r="P3072" s="19" t="s">
        <v>1642</v>
      </c>
      <c r="Q3072" s="46">
        <v>640</v>
      </c>
      <c r="R3072" s="19" t="s">
        <v>1544</v>
      </c>
      <c r="S3072" s="19" t="s">
        <v>1736</v>
      </c>
      <c r="T3072" s="19" t="s">
        <v>1737</v>
      </c>
      <c r="U3072" s="19" t="s">
        <v>12125</v>
      </c>
      <c r="V3072" s="19" t="s">
        <v>12126</v>
      </c>
      <c r="W3072" s="19" t="s">
        <v>5893</v>
      </c>
      <c r="X3072" s="19" t="s">
        <v>12127</v>
      </c>
      <c r="Y3072" s="19" t="s">
        <v>5895</v>
      </c>
      <c r="Z3072" s="19" t="s">
        <v>5896</v>
      </c>
      <c r="AA3072" s="46">
        <v>529</v>
      </c>
      <c r="AB3072" s="19" t="s">
        <v>551</v>
      </c>
      <c r="AC3072" s="19" t="s">
        <v>256</v>
      </c>
      <c r="AD3072" s="19" t="s">
        <v>5924</v>
      </c>
      <c r="AE3072" s="19" t="s">
        <v>5925</v>
      </c>
      <c r="AF3072" s="19" t="s">
        <v>1592</v>
      </c>
      <c r="AG3072" s="19" t="s">
        <v>5926</v>
      </c>
      <c r="AH3072" s="19" t="s">
        <v>1594</v>
      </c>
      <c r="AI3072" s="19" t="s">
        <v>1595</v>
      </c>
      <c r="AJ3072" s="45">
        <v>0.05</v>
      </c>
      <c r="AK3072" s="45">
        <v>32</v>
      </c>
      <c r="AL3072" s="19" t="s">
        <v>1501</v>
      </c>
      <c r="AM3072" s="46">
        <v>50610</v>
      </c>
      <c r="AN3072" s="46">
        <v>32040</v>
      </c>
      <c r="AO3072" s="46">
        <v>18570</v>
      </c>
      <c r="AP3072" s="45">
        <v>0</v>
      </c>
      <c r="AQ3072" s="45"/>
      <c r="AR3072" s="45" t="str">
        <f>IFERROR(VLOOKUP(AB3072,'Pedidos marco'!$A$1:$D$10000,4,0)," ")</f>
        <v xml:space="preserve"> </v>
      </c>
      <c r="AS3072" s="45">
        <f t="shared" si="329"/>
        <v>19</v>
      </c>
      <c r="AT3072" s="45" t="str">
        <f t="shared" si="330"/>
        <v>19</v>
      </c>
      <c r="AU3072" s="47">
        <v>32</v>
      </c>
      <c r="AV3072" s="19" t="str">
        <f t="shared" si="331"/>
        <v>04 April</v>
      </c>
      <c r="AW3072" s="19">
        <f t="shared" si="332"/>
        <v>0</v>
      </c>
      <c r="AX3072" s="19">
        <f t="shared" si="333"/>
        <v>0</v>
      </c>
      <c r="AY3072" s="19" t="e">
        <f>VLOOKUP(AG3072,Cías!$A$1:$E$10000,5,0)</f>
        <v>#N/A</v>
      </c>
      <c r="AZ3072" s="19" t="str">
        <f t="shared" si="334"/>
        <v>1013556</v>
      </c>
      <c r="BA3072" s="19" t="str">
        <f t="shared" si="335"/>
        <v>RAMIREZ BAEZ FIDEL RAMIRO</v>
      </c>
      <c r="BB3072" s="19" t="e">
        <f>VLOOKUP(AG3072,Cías!$A$1:$E$10000,3,0)</f>
        <v>#N/A</v>
      </c>
      <c r="BC3072" s="19"/>
      <c r="BD3072" s="19"/>
      <c r="BE3072" s="19"/>
      <c r="BF3072" s="19"/>
      <c r="BG3072" s="19"/>
      <c r="BH3072" s="19"/>
      <c r="BI3072" s="19"/>
      <c r="BJ3072" s="19"/>
    </row>
    <row r="3073" spans="1:62" ht="15" x14ac:dyDescent="0.2">
      <c r="A3073" s="19" t="s">
        <v>24285</v>
      </c>
      <c r="B3073" s="19" t="s">
        <v>1479</v>
      </c>
      <c r="C3073" s="43">
        <v>44670</v>
      </c>
      <c r="D3073" s="44">
        <v>0.44513888888889003</v>
      </c>
      <c r="E3073" s="19" t="s">
        <v>24286</v>
      </c>
      <c r="F3073" s="19" t="s">
        <v>24287</v>
      </c>
      <c r="G3073" s="19" t="s">
        <v>24288</v>
      </c>
      <c r="H3073" s="45">
        <v>2557.06</v>
      </c>
      <c r="I3073" s="45">
        <v>2867</v>
      </c>
      <c r="J3073" s="19" t="s">
        <v>1560</v>
      </c>
      <c r="K3073" s="19" t="s">
        <v>24289</v>
      </c>
      <c r="L3073" s="19" t="s">
        <v>24290</v>
      </c>
      <c r="M3073" s="19" t="s">
        <v>24291</v>
      </c>
      <c r="N3073" s="19" t="s">
        <v>24285</v>
      </c>
      <c r="O3073" s="19" t="s">
        <v>371</v>
      </c>
      <c r="P3073" s="19" t="s">
        <v>372</v>
      </c>
      <c r="Q3073" s="46">
        <v>400</v>
      </c>
      <c r="R3073" s="19" t="s">
        <v>1544</v>
      </c>
      <c r="S3073" s="19" t="s">
        <v>1754</v>
      </c>
      <c r="T3073" s="19" t="s">
        <v>104</v>
      </c>
      <c r="U3073" s="19" t="s">
        <v>3011</v>
      </c>
      <c r="V3073" s="19" t="s">
        <v>3012</v>
      </c>
      <c r="W3073" s="19" t="s">
        <v>1548</v>
      </c>
      <c r="X3073" s="19" t="s">
        <v>3013</v>
      </c>
      <c r="Y3073" s="19" t="s">
        <v>1684</v>
      </c>
      <c r="Z3073" s="19" t="s">
        <v>1685</v>
      </c>
      <c r="AA3073" s="46">
        <v>198</v>
      </c>
      <c r="AB3073" s="19" t="s">
        <v>489</v>
      </c>
      <c r="AC3073" s="19" t="s">
        <v>127</v>
      </c>
      <c r="AD3073" s="19" t="s">
        <v>6770</v>
      </c>
      <c r="AE3073" s="19" t="s">
        <v>6771</v>
      </c>
      <c r="AF3073" s="19" t="s">
        <v>1592</v>
      </c>
      <c r="AG3073" s="19" t="s">
        <v>6772</v>
      </c>
      <c r="AH3073" s="19" t="s">
        <v>1499</v>
      </c>
      <c r="AI3073" s="19" t="s">
        <v>1500</v>
      </c>
      <c r="AJ3073" s="45">
        <v>0</v>
      </c>
      <c r="AK3073" s="45">
        <v>0</v>
      </c>
      <c r="AL3073" s="19" t="s">
        <v>1501</v>
      </c>
      <c r="AM3073" s="46">
        <v>29093.75</v>
      </c>
      <c r="AN3073" s="46">
        <v>20068.75</v>
      </c>
      <c r="AO3073" s="46">
        <v>9025</v>
      </c>
      <c r="AP3073" s="45">
        <v>0</v>
      </c>
      <c r="AQ3073" s="45"/>
      <c r="AR3073" s="45" t="str">
        <f>IFERROR(VLOOKUP(AB3073,'Pedidos marco'!$A$1:$D$10000,4,0)," ")</f>
        <v xml:space="preserve"> </v>
      </c>
      <c r="AS3073" s="45">
        <f t="shared" si="329"/>
        <v>19</v>
      </c>
      <c r="AT3073" s="45" t="str">
        <f t="shared" si="330"/>
        <v>19</v>
      </c>
      <c r="AU3073" s="47">
        <v>20</v>
      </c>
      <c r="AV3073" s="19" t="str">
        <f t="shared" si="331"/>
        <v>04 April</v>
      </c>
      <c r="AW3073" s="19">
        <f t="shared" si="332"/>
        <v>0</v>
      </c>
      <c r="AX3073" s="19">
        <f t="shared" si="333"/>
        <v>0</v>
      </c>
      <c r="AY3073" s="19" t="e">
        <f>VLOOKUP(AG3073,Cías!$A$1:$E$10000,5,0)</f>
        <v>#N/A</v>
      </c>
      <c r="AZ3073" s="19" t="str">
        <f t="shared" si="334"/>
        <v>1013887</v>
      </c>
      <c r="BA3073" s="19" t="str">
        <f t="shared" si="335"/>
        <v>FLORES ARIAS EDISON IVAN</v>
      </c>
      <c r="BB3073" s="19" t="e">
        <f>VLOOKUP(AG3073,Cías!$A$1:$E$10000,3,0)</f>
        <v>#N/A</v>
      </c>
      <c r="BC3073" s="19"/>
      <c r="BD3073" s="19"/>
      <c r="BE3073" s="19"/>
      <c r="BF3073" s="19"/>
      <c r="BG3073" s="19"/>
      <c r="BH3073" s="19"/>
      <c r="BI3073" s="19"/>
      <c r="BJ3073" s="19"/>
    </row>
    <row r="3074" spans="1:62" ht="15" x14ac:dyDescent="0.2">
      <c r="A3074" s="19" t="s">
        <v>24285</v>
      </c>
      <c r="B3074" s="19" t="s">
        <v>1479</v>
      </c>
      <c r="C3074" s="43">
        <v>44670</v>
      </c>
      <c r="D3074" s="44">
        <v>0.44513888888889003</v>
      </c>
      <c r="E3074" s="19" t="s">
        <v>24292</v>
      </c>
      <c r="F3074" s="19" t="s">
        <v>24293</v>
      </c>
      <c r="G3074" s="19" t="s">
        <v>24294</v>
      </c>
      <c r="H3074" s="45">
        <v>1524.78</v>
      </c>
      <c r="I3074" s="45">
        <v>1709.59</v>
      </c>
      <c r="J3074" s="19" t="s">
        <v>1560</v>
      </c>
      <c r="K3074" s="19" t="s">
        <v>24289</v>
      </c>
      <c r="L3074" s="19" t="s">
        <v>24295</v>
      </c>
      <c r="M3074" s="19" t="s">
        <v>24296</v>
      </c>
      <c r="N3074" s="19" t="s">
        <v>24285</v>
      </c>
      <c r="O3074" s="19" t="s">
        <v>367</v>
      </c>
      <c r="P3074" s="19" t="s">
        <v>368</v>
      </c>
      <c r="Q3074" s="46">
        <v>240</v>
      </c>
      <c r="R3074" s="19" t="s">
        <v>1544</v>
      </c>
      <c r="S3074" s="19" t="s">
        <v>1754</v>
      </c>
      <c r="T3074" s="19" t="s">
        <v>104</v>
      </c>
      <c r="U3074" s="19" t="s">
        <v>3011</v>
      </c>
      <c r="V3074" s="19" t="s">
        <v>3012</v>
      </c>
      <c r="W3074" s="19" t="s">
        <v>1548</v>
      </c>
      <c r="X3074" s="19" t="s">
        <v>3013</v>
      </c>
      <c r="Y3074" s="19" t="s">
        <v>1684</v>
      </c>
      <c r="Z3074" s="19" t="s">
        <v>1685</v>
      </c>
      <c r="AA3074" s="46">
        <v>198</v>
      </c>
      <c r="AB3074" s="19" t="s">
        <v>489</v>
      </c>
      <c r="AC3074" s="19" t="s">
        <v>127</v>
      </c>
      <c r="AD3074" s="19" t="s">
        <v>6770</v>
      </c>
      <c r="AE3074" s="19" t="s">
        <v>6771</v>
      </c>
      <c r="AF3074" s="19" t="s">
        <v>1592</v>
      </c>
      <c r="AG3074" s="19" t="s">
        <v>6772</v>
      </c>
      <c r="AH3074" s="19" t="s">
        <v>1499</v>
      </c>
      <c r="AI3074" s="19" t="s">
        <v>1500</v>
      </c>
      <c r="AJ3074" s="45">
        <v>0</v>
      </c>
      <c r="AK3074" s="45">
        <v>0</v>
      </c>
      <c r="AL3074" s="19" t="s">
        <v>1501</v>
      </c>
      <c r="AM3074" s="46">
        <v>21066.25</v>
      </c>
      <c r="AN3074" s="46">
        <v>12041.25</v>
      </c>
      <c r="AO3074" s="46">
        <v>9025</v>
      </c>
      <c r="AP3074" s="45">
        <v>0</v>
      </c>
      <c r="AQ3074" s="45"/>
      <c r="AR3074" s="45" t="str">
        <f>IFERROR(VLOOKUP(AB3074,'Pedidos marco'!$A$1:$D$10000,4,0)," ")</f>
        <v xml:space="preserve"> </v>
      </c>
      <c r="AS3074" s="45">
        <f t="shared" si="329"/>
        <v>19</v>
      </c>
      <c r="AT3074" s="45" t="str">
        <f t="shared" si="330"/>
        <v>19</v>
      </c>
      <c r="AU3074" s="47">
        <v>12</v>
      </c>
      <c r="AV3074" s="19" t="str">
        <f t="shared" si="331"/>
        <v>04 April</v>
      </c>
      <c r="AW3074" s="19">
        <f t="shared" si="332"/>
        <v>0</v>
      </c>
      <c r="AX3074" s="19">
        <f t="shared" si="333"/>
        <v>0</v>
      </c>
      <c r="AY3074" s="19" t="e">
        <f>VLOOKUP(AG3074,Cías!$A$1:$E$10000,5,0)</f>
        <v>#N/A</v>
      </c>
      <c r="AZ3074" s="19" t="str">
        <f t="shared" si="334"/>
        <v>1013887</v>
      </c>
      <c r="BA3074" s="19" t="str">
        <f t="shared" si="335"/>
        <v>FLORES ARIAS EDISON IVAN</v>
      </c>
      <c r="BB3074" s="19" t="e">
        <f>VLOOKUP(AG3074,Cías!$A$1:$E$10000,3,0)</f>
        <v>#N/A</v>
      </c>
      <c r="BC3074" s="19"/>
      <c r="BD3074" s="19"/>
      <c r="BE3074" s="19"/>
      <c r="BF3074" s="19"/>
      <c r="BG3074" s="19"/>
      <c r="BH3074" s="19"/>
      <c r="BI3074" s="19"/>
      <c r="BJ3074" s="19"/>
    </row>
    <row r="3075" spans="1:62" ht="15" x14ac:dyDescent="0.2">
      <c r="A3075" s="19" t="s">
        <v>24297</v>
      </c>
      <c r="B3075" s="19" t="s">
        <v>1479</v>
      </c>
      <c r="C3075" s="43">
        <v>44670</v>
      </c>
      <c r="D3075" s="44">
        <v>0.45138888888889001</v>
      </c>
      <c r="E3075" s="19" t="s">
        <v>24298</v>
      </c>
      <c r="F3075" s="19" t="s">
        <v>24299</v>
      </c>
      <c r="G3075" s="19" t="s">
        <v>24300</v>
      </c>
      <c r="H3075" s="45">
        <v>569.6</v>
      </c>
      <c r="I3075" s="45">
        <v>638.64</v>
      </c>
      <c r="J3075" s="19" t="s">
        <v>1560</v>
      </c>
      <c r="K3075" s="19" t="s">
        <v>24301</v>
      </c>
      <c r="L3075" s="19" t="s">
        <v>24302</v>
      </c>
      <c r="M3075" s="19" t="s">
        <v>24303</v>
      </c>
      <c r="N3075" s="19" t="s">
        <v>24297</v>
      </c>
      <c r="O3075" s="19" t="s">
        <v>371</v>
      </c>
      <c r="P3075" s="19" t="s">
        <v>372</v>
      </c>
      <c r="Q3075" s="46">
        <v>80</v>
      </c>
      <c r="R3075" s="19" t="s">
        <v>1544</v>
      </c>
      <c r="S3075" s="19" t="s">
        <v>5251</v>
      </c>
      <c r="T3075" s="19" t="s">
        <v>5252</v>
      </c>
      <c r="U3075" s="19" t="s">
        <v>5253</v>
      </c>
      <c r="V3075" s="19" t="s">
        <v>5254</v>
      </c>
      <c r="W3075" s="19" t="s">
        <v>1829</v>
      </c>
      <c r="X3075" s="19" t="s">
        <v>5255</v>
      </c>
      <c r="Y3075" s="19" t="s">
        <v>5256</v>
      </c>
      <c r="Z3075" s="19" t="s">
        <v>5257</v>
      </c>
      <c r="AA3075" s="46">
        <v>15</v>
      </c>
      <c r="AB3075" s="19" t="s">
        <v>588</v>
      </c>
      <c r="AC3075" s="19" t="s">
        <v>333</v>
      </c>
      <c r="AD3075" s="19" t="s">
        <v>2891</v>
      </c>
      <c r="AE3075" s="19" t="s">
        <v>2892</v>
      </c>
      <c r="AF3075" s="19" t="s">
        <v>1554</v>
      </c>
      <c r="AG3075" s="19" t="s">
        <v>2893</v>
      </c>
      <c r="AH3075" s="19" t="s">
        <v>1499</v>
      </c>
      <c r="AI3075" s="19" t="s">
        <v>1500</v>
      </c>
      <c r="AJ3075" s="45">
        <v>0</v>
      </c>
      <c r="AK3075" s="45">
        <v>0</v>
      </c>
      <c r="AL3075" s="19" t="s">
        <v>1501</v>
      </c>
      <c r="AM3075" s="46">
        <v>8493.3330000000005</v>
      </c>
      <c r="AN3075" s="46">
        <v>4013.3330000000001</v>
      </c>
      <c r="AO3075" s="46">
        <v>4480</v>
      </c>
      <c r="AP3075" s="45">
        <v>0</v>
      </c>
      <c r="AQ3075" s="45"/>
      <c r="AR3075" s="45" t="str">
        <f>IFERROR(VLOOKUP(AB3075,'Pedidos marco'!$A$1:$D$10000,4,0)," ")</f>
        <v xml:space="preserve"> </v>
      </c>
      <c r="AS3075" s="45">
        <f t="shared" si="329"/>
        <v>19</v>
      </c>
      <c r="AT3075" s="45" t="str">
        <f t="shared" si="330"/>
        <v>19</v>
      </c>
      <c r="AU3075" s="47">
        <v>4</v>
      </c>
      <c r="AV3075" s="19" t="str">
        <f t="shared" si="331"/>
        <v>04 April</v>
      </c>
      <c r="AW3075" s="19">
        <f t="shared" si="332"/>
        <v>0</v>
      </c>
      <c r="AX3075" s="19">
        <f t="shared" si="333"/>
        <v>0</v>
      </c>
      <c r="AY3075" s="19" t="e">
        <f>VLOOKUP(AG3075,Cías!$A$1:$E$10000,5,0)</f>
        <v>#N/A</v>
      </c>
      <c r="AZ3075" s="19" t="str">
        <f t="shared" si="334"/>
        <v>1021623</v>
      </c>
      <c r="BA3075" s="19" t="str">
        <f t="shared" si="335"/>
        <v>VILLARREAL HIGUERA FERNANDO SALVADO</v>
      </c>
      <c r="BB3075" s="19" t="e">
        <f>VLOOKUP(AG3075,Cías!$A$1:$E$10000,3,0)</f>
        <v>#N/A</v>
      </c>
      <c r="BC3075" s="19"/>
      <c r="BD3075" s="19"/>
      <c r="BE3075" s="19"/>
      <c r="BF3075" s="19"/>
      <c r="BG3075" s="19"/>
      <c r="BH3075" s="19"/>
      <c r="BI3075" s="19"/>
      <c r="BJ3075" s="19"/>
    </row>
    <row r="3076" spans="1:62" ht="15" x14ac:dyDescent="0.2">
      <c r="A3076" s="19" t="s">
        <v>24297</v>
      </c>
      <c r="B3076" s="19" t="s">
        <v>1479</v>
      </c>
      <c r="C3076" s="43">
        <v>44670</v>
      </c>
      <c r="D3076" s="44">
        <v>0.45138888888889001</v>
      </c>
      <c r="E3076" s="19" t="s">
        <v>24304</v>
      </c>
      <c r="F3076" s="19" t="s">
        <v>24305</v>
      </c>
      <c r="G3076" s="19" t="s">
        <v>24306</v>
      </c>
      <c r="H3076" s="45">
        <v>1971.2</v>
      </c>
      <c r="I3076" s="45">
        <v>2210.12</v>
      </c>
      <c r="J3076" s="19" t="s">
        <v>1560</v>
      </c>
      <c r="K3076" s="19" t="s">
        <v>24307</v>
      </c>
      <c r="L3076" s="19" t="s">
        <v>24308</v>
      </c>
      <c r="M3076" s="19" t="s">
        <v>24309</v>
      </c>
      <c r="N3076" s="19" t="s">
        <v>24297</v>
      </c>
      <c r="O3076" s="19" t="s">
        <v>367</v>
      </c>
      <c r="P3076" s="19" t="s">
        <v>368</v>
      </c>
      <c r="Q3076" s="46">
        <v>280</v>
      </c>
      <c r="R3076" s="19" t="s">
        <v>1544</v>
      </c>
      <c r="S3076" s="19" t="s">
        <v>5251</v>
      </c>
      <c r="T3076" s="19" t="s">
        <v>5252</v>
      </c>
      <c r="U3076" s="19" t="s">
        <v>5253</v>
      </c>
      <c r="V3076" s="19" t="s">
        <v>5254</v>
      </c>
      <c r="W3076" s="19" t="s">
        <v>1829</v>
      </c>
      <c r="X3076" s="19" t="s">
        <v>5255</v>
      </c>
      <c r="Y3076" s="19" t="s">
        <v>5256</v>
      </c>
      <c r="Z3076" s="19" t="s">
        <v>5257</v>
      </c>
      <c r="AA3076" s="46">
        <v>15</v>
      </c>
      <c r="AB3076" s="19" t="s">
        <v>588</v>
      </c>
      <c r="AC3076" s="19" t="s">
        <v>333</v>
      </c>
      <c r="AD3076" s="19" t="s">
        <v>2891</v>
      </c>
      <c r="AE3076" s="19" t="s">
        <v>2892</v>
      </c>
      <c r="AF3076" s="19" t="s">
        <v>1554</v>
      </c>
      <c r="AG3076" s="19" t="s">
        <v>2893</v>
      </c>
      <c r="AH3076" s="19" t="s">
        <v>1499</v>
      </c>
      <c r="AI3076" s="19" t="s">
        <v>1500</v>
      </c>
      <c r="AJ3076" s="45">
        <v>0</v>
      </c>
      <c r="AK3076" s="45">
        <v>0</v>
      </c>
      <c r="AL3076" s="19" t="s">
        <v>1501</v>
      </c>
      <c r="AM3076" s="46">
        <v>18526.667000000001</v>
      </c>
      <c r="AN3076" s="46">
        <v>14046.666999999999</v>
      </c>
      <c r="AO3076" s="46">
        <v>4480</v>
      </c>
      <c r="AP3076" s="45">
        <v>0</v>
      </c>
      <c r="AQ3076" s="45"/>
      <c r="AR3076" s="45" t="str">
        <f>IFERROR(VLOOKUP(AB3076,'Pedidos marco'!$A$1:$D$10000,4,0)," ")</f>
        <v xml:space="preserve"> </v>
      </c>
      <c r="AS3076" s="45">
        <f t="shared" ref="AS3076:AS3139" si="336">DAY(C3076)</f>
        <v>19</v>
      </c>
      <c r="AT3076" s="45" t="str">
        <f t="shared" ref="AT3076:AT3139" si="337">TEXT(AS3076,"dd")</f>
        <v>19</v>
      </c>
      <c r="AU3076" s="47">
        <v>14</v>
      </c>
      <c r="AV3076" s="19" t="str">
        <f t="shared" ref="AV3076:AV3139" si="338">TEXT(C3076,"MM MMMM")</f>
        <v>04 April</v>
      </c>
      <c r="AW3076" s="19">
        <f t="shared" ref="AW3076:AW3139" si="339">IFERROR(AP3076/Q3076,"")</f>
        <v>0</v>
      </c>
      <c r="AX3076" s="19">
        <f t="shared" ref="AX3076:AX3139" si="340">IFERROR(AP3076/AU3076,"")</f>
        <v>0</v>
      </c>
      <c r="AY3076" s="19" t="e">
        <f>VLOOKUP(AG3076,Cías!$A$1:$E$10000,5,0)</f>
        <v>#N/A</v>
      </c>
      <c r="AZ3076" s="19" t="str">
        <f t="shared" ref="AZ3076:AZ3139" si="341">AB3076</f>
        <v>1021623</v>
      </c>
      <c r="BA3076" s="19" t="str">
        <f t="shared" ref="BA3076:BA3139" si="342">AC3076</f>
        <v>VILLARREAL HIGUERA FERNANDO SALVADO</v>
      </c>
      <c r="BB3076" s="19" t="e">
        <f>VLOOKUP(AG3076,Cías!$A$1:$E$10000,3,0)</f>
        <v>#N/A</v>
      </c>
      <c r="BC3076" s="19"/>
      <c r="BD3076" s="19"/>
      <c r="BE3076" s="19"/>
      <c r="BF3076" s="19"/>
      <c r="BG3076" s="19"/>
      <c r="BH3076" s="19"/>
      <c r="BI3076" s="19"/>
      <c r="BJ3076" s="19"/>
    </row>
    <row r="3077" spans="1:62" ht="15" x14ac:dyDescent="0.2">
      <c r="A3077" s="19" t="s">
        <v>24310</v>
      </c>
      <c r="B3077" s="19" t="s">
        <v>1479</v>
      </c>
      <c r="C3077" s="43">
        <v>44670</v>
      </c>
      <c r="D3077" s="44">
        <v>0.45347222222222</v>
      </c>
      <c r="E3077" s="19" t="s">
        <v>24311</v>
      </c>
      <c r="F3077" s="19" t="s">
        <v>1481</v>
      </c>
      <c r="G3077" s="19" t="s">
        <v>1481</v>
      </c>
      <c r="H3077" s="45">
        <v>0</v>
      </c>
      <c r="I3077" s="45">
        <v>0</v>
      </c>
      <c r="J3077" s="19" t="s">
        <v>1482</v>
      </c>
      <c r="K3077" s="19" t="s">
        <v>24312</v>
      </c>
      <c r="L3077" s="19" t="s">
        <v>24313</v>
      </c>
      <c r="M3077" s="19" t="s">
        <v>24314</v>
      </c>
      <c r="N3077" s="19" t="s">
        <v>24310</v>
      </c>
      <c r="O3077" s="19" t="s">
        <v>367</v>
      </c>
      <c r="P3077" s="19" t="s">
        <v>368</v>
      </c>
      <c r="Q3077" s="46">
        <v>640</v>
      </c>
      <c r="R3077" s="19" t="s">
        <v>1544</v>
      </c>
      <c r="S3077" s="19" t="s">
        <v>1976</v>
      </c>
      <c r="T3077" s="19" t="s">
        <v>92</v>
      </c>
      <c r="U3077" s="19" t="s">
        <v>4647</v>
      </c>
      <c r="V3077" s="19" t="s">
        <v>2091</v>
      </c>
      <c r="W3077" s="19" t="s">
        <v>415</v>
      </c>
      <c r="X3077" s="19" t="s">
        <v>4648</v>
      </c>
      <c r="Y3077" s="19" t="s">
        <v>4649</v>
      </c>
      <c r="Z3077" s="19" t="s">
        <v>4650</v>
      </c>
      <c r="AA3077" s="46">
        <v>96.3</v>
      </c>
      <c r="AB3077" s="19" t="s">
        <v>471</v>
      </c>
      <c r="AC3077" s="19" t="s">
        <v>92</v>
      </c>
      <c r="AD3077" s="19" t="s">
        <v>4871</v>
      </c>
      <c r="AE3077" s="19" t="s">
        <v>4872</v>
      </c>
      <c r="AF3077" s="19" t="s">
        <v>1592</v>
      </c>
      <c r="AG3077" s="19" t="s">
        <v>4873</v>
      </c>
      <c r="AH3077" s="19" t="s">
        <v>1502</v>
      </c>
      <c r="AI3077" s="19" t="s">
        <v>2099</v>
      </c>
      <c r="AJ3077" s="45">
        <v>0</v>
      </c>
      <c r="AK3077" s="45">
        <v>0</v>
      </c>
      <c r="AL3077" s="19" t="s">
        <v>1501</v>
      </c>
      <c r="AM3077" s="46">
        <v>50450</v>
      </c>
      <c r="AN3077" s="46">
        <v>32110</v>
      </c>
      <c r="AO3077" s="46">
        <v>18340</v>
      </c>
      <c r="AP3077" s="45">
        <v>0</v>
      </c>
      <c r="AQ3077" s="45"/>
      <c r="AR3077" s="45" t="str">
        <f>IFERROR(VLOOKUP(AB3077,'Pedidos marco'!$A$1:$D$10000,4,0)," ")</f>
        <v xml:space="preserve"> </v>
      </c>
      <c r="AS3077" s="45">
        <f t="shared" si="336"/>
        <v>19</v>
      </c>
      <c r="AT3077" s="45" t="str">
        <f t="shared" si="337"/>
        <v>19</v>
      </c>
      <c r="AU3077" s="47">
        <v>32</v>
      </c>
      <c r="AV3077" s="19" t="str">
        <f t="shared" si="338"/>
        <v>04 April</v>
      </c>
      <c r="AW3077" s="19">
        <f t="shared" si="339"/>
        <v>0</v>
      </c>
      <c r="AX3077" s="19">
        <f t="shared" si="340"/>
        <v>0</v>
      </c>
      <c r="AY3077" s="19" t="e">
        <f>VLOOKUP(AG3077,Cías!$A$1:$E$10000,5,0)</f>
        <v>#N/A</v>
      </c>
      <c r="AZ3077" s="19" t="str">
        <f t="shared" si="341"/>
        <v>1014509</v>
      </c>
      <c r="BA3077" s="19" t="str">
        <f t="shared" si="342"/>
        <v>COMERCIAL MICHELENA S.A.</v>
      </c>
      <c r="BB3077" s="19" t="e">
        <f>VLOOKUP(AG3077,Cías!$A$1:$E$10000,3,0)</f>
        <v>#N/A</v>
      </c>
      <c r="BC3077" s="19"/>
      <c r="BD3077" s="19"/>
      <c r="BE3077" s="19"/>
      <c r="BF3077" s="19"/>
      <c r="BG3077" s="19"/>
      <c r="BH3077" s="19"/>
      <c r="BI3077" s="19"/>
      <c r="BJ3077" s="19"/>
    </row>
    <row r="3078" spans="1:62" ht="15" x14ac:dyDescent="0.2">
      <c r="A3078" s="19" t="s">
        <v>24315</v>
      </c>
      <c r="B3078" s="19" t="s">
        <v>1479</v>
      </c>
      <c r="C3078" s="43">
        <v>44670</v>
      </c>
      <c r="D3078" s="44">
        <v>0.45624999999999999</v>
      </c>
      <c r="E3078" s="19" t="s">
        <v>24316</v>
      </c>
      <c r="F3078" s="19" t="s">
        <v>24317</v>
      </c>
      <c r="G3078" s="19" t="s">
        <v>24318</v>
      </c>
      <c r="H3078" s="45">
        <v>2407.73</v>
      </c>
      <c r="I3078" s="45">
        <v>2699.56</v>
      </c>
      <c r="J3078" s="19" t="s">
        <v>1560</v>
      </c>
      <c r="K3078" s="19" t="s">
        <v>24319</v>
      </c>
      <c r="L3078" s="19" t="s">
        <v>24320</v>
      </c>
      <c r="M3078" s="19" t="s">
        <v>24321</v>
      </c>
      <c r="N3078" s="19" t="s">
        <v>24315</v>
      </c>
      <c r="O3078" s="19" t="s">
        <v>367</v>
      </c>
      <c r="P3078" s="19" t="s">
        <v>368</v>
      </c>
      <c r="Q3078" s="46">
        <v>360</v>
      </c>
      <c r="R3078" s="19" t="s">
        <v>1544</v>
      </c>
      <c r="S3078" s="19" t="s">
        <v>5029</v>
      </c>
      <c r="T3078" s="19" t="s">
        <v>5030</v>
      </c>
      <c r="U3078" s="19" t="s">
        <v>24322</v>
      </c>
      <c r="V3078" s="19" t="s">
        <v>24323</v>
      </c>
      <c r="W3078" s="19" t="s">
        <v>415</v>
      </c>
      <c r="X3078" s="19" t="s">
        <v>24324</v>
      </c>
      <c r="Y3078" s="19" t="s">
        <v>3748</v>
      </c>
      <c r="Z3078" s="19" t="s">
        <v>3749</v>
      </c>
      <c r="AA3078" s="46">
        <v>129</v>
      </c>
      <c r="AB3078" s="19" t="s">
        <v>536</v>
      </c>
      <c r="AC3078" s="19" t="s">
        <v>224</v>
      </c>
      <c r="AD3078" s="19" t="s">
        <v>2408</v>
      </c>
      <c r="AE3078" s="19" t="s">
        <v>2409</v>
      </c>
      <c r="AF3078" s="19" t="s">
        <v>1554</v>
      </c>
      <c r="AG3078" s="19" t="s">
        <v>2410</v>
      </c>
      <c r="AH3078" s="19" t="s">
        <v>1499</v>
      </c>
      <c r="AI3078" s="19" t="s">
        <v>1500</v>
      </c>
      <c r="AJ3078" s="45">
        <v>0</v>
      </c>
      <c r="AK3078" s="45">
        <v>0</v>
      </c>
      <c r="AL3078" s="19" t="s">
        <v>1501</v>
      </c>
      <c r="AM3078" s="46">
        <v>27090</v>
      </c>
      <c r="AN3078" s="46">
        <v>18030</v>
      </c>
      <c r="AO3078" s="46">
        <v>9060</v>
      </c>
      <c r="AP3078" s="45">
        <v>0</v>
      </c>
      <c r="AQ3078" s="45"/>
      <c r="AR3078" s="45" t="str">
        <f>IFERROR(VLOOKUP(AB3078,'Pedidos marco'!$A$1:$D$10000,4,0)," ")</f>
        <v xml:space="preserve"> </v>
      </c>
      <c r="AS3078" s="45">
        <f t="shared" si="336"/>
        <v>19</v>
      </c>
      <c r="AT3078" s="45" t="str">
        <f t="shared" si="337"/>
        <v>19</v>
      </c>
      <c r="AU3078" s="47">
        <v>18</v>
      </c>
      <c r="AV3078" s="19" t="str">
        <f t="shared" si="338"/>
        <v>04 April</v>
      </c>
      <c r="AW3078" s="19">
        <f t="shared" si="339"/>
        <v>0</v>
      </c>
      <c r="AX3078" s="19">
        <f t="shared" si="340"/>
        <v>0</v>
      </c>
      <c r="AY3078" s="19" t="e">
        <f>VLOOKUP(AG3078,Cías!$A$1:$E$10000,5,0)</f>
        <v>#N/A</v>
      </c>
      <c r="AZ3078" s="19" t="str">
        <f t="shared" si="341"/>
        <v>1014339</v>
      </c>
      <c r="BA3078" s="19" t="str">
        <f t="shared" si="342"/>
        <v>NICOLALDE FLORES MILTON FABIAN</v>
      </c>
      <c r="BB3078" s="19" t="e">
        <f>VLOOKUP(AG3078,Cías!$A$1:$E$10000,3,0)</f>
        <v>#N/A</v>
      </c>
      <c r="BC3078" s="19"/>
      <c r="BD3078" s="19"/>
      <c r="BE3078" s="19"/>
      <c r="BF3078" s="19"/>
      <c r="BG3078" s="19"/>
      <c r="BH3078" s="19"/>
      <c r="BI3078" s="19"/>
      <c r="BJ3078" s="19"/>
    </row>
    <row r="3079" spans="1:62" ht="15" x14ac:dyDescent="0.2">
      <c r="A3079" s="19" t="s">
        <v>24325</v>
      </c>
      <c r="B3079" s="19" t="s">
        <v>1479</v>
      </c>
      <c r="C3079" s="43">
        <v>44670</v>
      </c>
      <c r="D3079" s="44">
        <v>0.45763888888888998</v>
      </c>
      <c r="E3079" s="19" t="s">
        <v>24326</v>
      </c>
      <c r="F3079" s="19" t="s">
        <v>24327</v>
      </c>
      <c r="G3079" s="19" t="s">
        <v>24328</v>
      </c>
      <c r="H3079" s="45">
        <v>1483.2</v>
      </c>
      <c r="I3079" s="45">
        <v>1662.97</v>
      </c>
      <c r="J3079" s="19" t="s">
        <v>1560</v>
      </c>
      <c r="K3079" s="19" t="s">
        <v>24329</v>
      </c>
      <c r="L3079" s="19" t="s">
        <v>24330</v>
      </c>
      <c r="M3079" s="19" t="s">
        <v>24331</v>
      </c>
      <c r="N3079" s="19" t="s">
        <v>24325</v>
      </c>
      <c r="O3079" s="19" t="s">
        <v>369</v>
      </c>
      <c r="P3079" s="19" t="s">
        <v>370</v>
      </c>
      <c r="Q3079" s="46">
        <v>240</v>
      </c>
      <c r="R3079" s="19" t="s">
        <v>1544</v>
      </c>
      <c r="S3079" s="19" t="s">
        <v>2156</v>
      </c>
      <c r="T3079" s="19" t="s">
        <v>419</v>
      </c>
      <c r="U3079" s="19" t="s">
        <v>2753</v>
      </c>
      <c r="V3079" s="19" t="s">
        <v>2754</v>
      </c>
      <c r="W3079" s="19" t="s">
        <v>415</v>
      </c>
      <c r="X3079" s="19" t="s">
        <v>2755</v>
      </c>
      <c r="Y3079" s="19" t="s">
        <v>2756</v>
      </c>
      <c r="Z3079" s="19" t="s">
        <v>2757</v>
      </c>
      <c r="AA3079" s="46">
        <v>76</v>
      </c>
      <c r="AB3079" s="19" t="s">
        <v>561</v>
      </c>
      <c r="AC3079" s="19" t="s">
        <v>275</v>
      </c>
      <c r="AD3079" s="19" t="s">
        <v>5825</v>
      </c>
      <c r="AE3079" s="19" t="s">
        <v>1481</v>
      </c>
      <c r="AF3079" s="19" t="s">
        <v>1554</v>
      </c>
      <c r="AG3079" s="19" t="s">
        <v>5826</v>
      </c>
      <c r="AH3079" s="19" t="s">
        <v>1499</v>
      </c>
      <c r="AI3079" s="19" t="s">
        <v>1500</v>
      </c>
      <c r="AJ3079" s="45">
        <v>0</v>
      </c>
      <c r="AK3079" s="45">
        <v>0</v>
      </c>
      <c r="AL3079" s="19" t="s">
        <v>1501</v>
      </c>
      <c r="AM3079" s="46">
        <v>16531.667000000001</v>
      </c>
      <c r="AN3079" s="46">
        <v>12026.666999999999</v>
      </c>
      <c r="AO3079" s="46">
        <v>4505</v>
      </c>
      <c r="AP3079" s="45">
        <v>0</v>
      </c>
      <c r="AQ3079" s="45"/>
      <c r="AR3079" s="45" t="str">
        <f>IFERROR(VLOOKUP(AB3079,'Pedidos marco'!$A$1:$D$10000,4,0)," ")</f>
        <v xml:space="preserve"> </v>
      </c>
      <c r="AS3079" s="45">
        <f t="shared" si="336"/>
        <v>19</v>
      </c>
      <c r="AT3079" s="45" t="str">
        <f t="shared" si="337"/>
        <v>19</v>
      </c>
      <c r="AU3079" s="47">
        <v>12</v>
      </c>
      <c r="AV3079" s="19" t="str">
        <f t="shared" si="338"/>
        <v>04 April</v>
      </c>
      <c r="AW3079" s="19">
        <f t="shared" si="339"/>
        <v>0</v>
      </c>
      <c r="AX3079" s="19">
        <f t="shared" si="340"/>
        <v>0</v>
      </c>
      <c r="AY3079" s="19" t="e">
        <f>VLOOKUP(AG3079,Cías!$A$1:$E$10000,5,0)</f>
        <v>#N/A</v>
      </c>
      <c r="AZ3079" s="19" t="str">
        <f t="shared" si="341"/>
        <v>1022120</v>
      </c>
      <c r="BA3079" s="19" t="str">
        <f t="shared" si="342"/>
        <v>RUIZ MORALES VANESSA SOLANGE</v>
      </c>
      <c r="BB3079" s="19" t="e">
        <f>VLOOKUP(AG3079,Cías!$A$1:$E$10000,3,0)</f>
        <v>#N/A</v>
      </c>
      <c r="BC3079" s="19"/>
      <c r="BD3079" s="19"/>
      <c r="BE3079" s="19"/>
      <c r="BF3079" s="19"/>
      <c r="BG3079" s="19"/>
      <c r="BH3079" s="19"/>
      <c r="BI3079" s="19"/>
      <c r="BJ3079" s="19"/>
    </row>
    <row r="3080" spans="1:62" ht="15" x14ac:dyDescent="0.2">
      <c r="A3080" s="19" t="s">
        <v>24325</v>
      </c>
      <c r="B3080" s="19" t="s">
        <v>1479</v>
      </c>
      <c r="C3080" s="43">
        <v>44670</v>
      </c>
      <c r="D3080" s="44">
        <v>0.45763888888888998</v>
      </c>
      <c r="E3080" s="19" t="s">
        <v>24332</v>
      </c>
      <c r="F3080" s="19" t="s">
        <v>24333</v>
      </c>
      <c r="G3080" s="19" t="s">
        <v>24334</v>
      </c>
      <c r="H3080" s="45">
        <v>808.8</v>
      </c>
      <c r="I3080" s="45">
        <v>906.84</v>
      </c>
      <c r="J3080" s="19" t="s">
        <v>1560</v>
      </c>
      <c r="K3080" s="19" t="s">
        <v>24335</v>
      </c>
      <c r="L3080" s="19" t="s">
        <v>24336</v>
      </c>
      <c r="M3080" s="19" t="s">
        <v>24337</v>
      </c>
      <c r="N3080" s="19" t="s">
        <v>24325</v>
      </c>
      <c r="O3080" s="19" t="s">
        <v>367</v>
      </c>
      <c r="P3080" s="19" t="s">
        <v>368</v>
      </c>
      <c r="Q3080" s="46">
        <v>120</v>
      </c>
      <c r="R3080" s="19" t="s">
        <v>1544</v>
      </c>
      <c r="S3080" s="19" t="s">
        <v>2156</v>
      </c>
      <c r="T3080" s="19" t="s">
        <v>419</v>
      </c>
      <c r="U3080" s="19" t="s">
        <v>2753</v>
      </c>
      <c r="V3080" s="19" t="s">
        <v>2754</v>
      </c>
      <c r="W3080" s="19" t="s">
        <v>415</v>
      </c>
      <c r="X3080" s="19" t="s">
        <v>2755</v>
      </c>
      <c r="Y3080" s="19" t="s">
        <v>2756</v>
      </c>
      <c r="Z3080" s="19" t="s">
        <v>2757</v>
      </c>
      <c r="AA3080" s="46">
        <v>76</v>
      </c>
      <c r="AB3080" s="19" t="s">
        <v>561</v>
      </c>
      <c r="AC3080" s="19" t="s">
        <v>275</v>
      </c>
      <c r="AD3080" s="19" t="s">
        <v>5825</v>
      </c>
      <c r="AE3080" s="19" t="s">
        <v>1481</v>
      </c>
      <c r="AF3080" s="19" t="s">
        <v>1554</v>
      </c>
      <c r="AG3080" s="19" t="s">
        <v>5826</v>
      </c>
      <c r="AH3080" s="19" t="s">
        <v>1499</v>
      </c>
      <c r="AI3080" s="19" t="s">
        <v>1500</v>
      </c>
      <c r="AJ3080" s="45">
        <v>0</v>
      </c>
      <c r="AK3080" s="45">
        <v>0</v>
      </c>
      <c r="AL3080" s="19" t="s">
        <v>1501</v>
      </c>
      <c r="AM3080" s="46">
        <v>10518.333000000001</v>
      </c>
      <c r="AN3080" s="46">
        <v>6013.3329999999996</v>
      </c>
      <c r="AO3080" s="46">
        <v>4505</v>
      </c>
      <c r="AP3080" s="45">
        <v>0</v>
      </c>
      <c r="AQ3080" s="45"/>
      <c r="AR3080" s="45" t="str">
        <f>IFERROR(VLOOKUP(AB3080,'Pedidos marco'!$A$1:$D$10000,4,0)," ")</f>
        <v xml:space="preserve"> </v>
      </c>
      <c r="AS3080" s="45">
        <f t="shared" si="336"/>
        <v>19</v>
      </c>
      <c r="AT3080" s="45" t="str">
        <f t="shared" si="337"/>
        <v>19</v>
      </c>
      <c r="AU3080" s="47">
        <v>6</v>
      </c>
      <c r="AV3080" s="19" t="str">
        <f t="shared" si="338"/>
        <v>04 April</v>
      </c>
      <c r="AW3080" s="19">
        <f t="shared" si="339"/>
        <v>0</v>
      </c>
      <c r="AX3080" s="19">
        <f t="shared" si="340"/>
        <v>0</v>
      </c>
      <c r="AY3080" s="19" t="e">
        <f>VLOOKUP(AG3080,Cías!$A$1:$E$10000,5,0)</f>
        <v>#N/A</v>
      </c>
      <c r="AZ3080" s="19" t="str">
        <f t="shared" si="341"/>
        <v>1022120</v>
      </c>
      <c r="BA3080" s="19" t="str">
        <f t="shared" si="342"/>
        <v>RUIZ MORALES VANESSA SOLANGE</v>
      </c>
      <c r="BB3080" s="19" t="e">
        <f>VLOOKUP(AG3080,Cías!$A$1:$E$10000,3,0)</f>
        <v>#N/A</v>
      </c>
      <c r="BC3080" s="19"/>
      <c r="BD3080" s="19"/>
      <c r="BE3080" s="19"/>
      <c r="BF3080" s="19"/>
      <c r="BG3080" s="19"/>
      <c r="BH3080" s="19"/>
      <c r="BI3080" s="19"/>
      <c r="BJ3080" s="19"/>
    </row>
    <row r="3081" spans="1:62" ht="15" x14ac:dyDescent="0.2">
      <c r="A3081" s="19" t="s">
        <v>24338</v>
      </c>
      <c r="B3081" s="19" t="s">
        <v>1479</v>
      </c>
      <c r="C3081" s="43">
        <v>44670</v>
      </c>
      <c r="D3081" s="44">
        <v>0.45833333333332998</v>
      </c>
      <c r="E3081" s="19" t="s">
        <v>24339</v>
      </c>
      <c r="F3081" s="19" t="s">
        <v>24340</v>
      </c>
      <c r="G3081" s="19" t="s">
        <v>24341</v>
      </c>
      <c r="H3081" s="45">
        <v>1012.8</v>
      </c>
      <c r="I3081" s="45">
        <v>1135.56</v>
      </c>
      <c r="J3081" s="19" t="s">
        <v>1560</v>
      </c>
      <c r="K3081" s="19" t="s">
        <v>22198</v>
      </c>
      <c r="L3081" s="19" t="s">
        <v>24342</v>
      </c>
      <c r="M3081" s="19" t="s">
        <v>24343</v>
      </c>
      <c r="N3081" s="19" t="s">
        <v>24338</v>
      </c>
      <c r="O3081" s="19" t="s">
        <v>1641</v>
      </c>
      <c r="P3081" s="19" t="s">
        <v>1642</v>
      </c>
      <c r="Q3081" s="46">
        <v>160</v>
      </c>
      <c r="R3081" s="19" t="s">
        <v>1544</v>
      </c>
      <c r="S3081" s="19" t="s">
        <v>22201</v>
      </c>
      <c r="T3081" s="19" t="s">
        <v>22202</v>
      </c>
      <c r="U3081" s="19" t="s">
        <v>22203</v>
      </c>
      <c r="V3081" s="19" t="s">
        <v>22204</v>
      </c>
      <c r="W3081" s="19" t="s">
        <v>1646</v>
      </c>
      <c r="X3081" s="19" t="s">
        <v>22205</v>
      </c>
      <c r="Y3081" s="19" t="s">
        <v>1648</v>
      </c>
      <c r="Z3081" s="19" t="s">
        <v>1649</v>
      </c>
      <c r="AA3081" s="46">
        <v>330</v>
      </c>
      <c r="AB3081" s="19" t="s">
        <v>470</v>
      </c>
      <c r="AC3081" s="19" t="s">
        <v>90</v>
      </c>
      <c r="AD3081" s="19" t="s">
        <v>2944</v>
      </c>
      <c r="AE3081" s="19" t="s">
        <v>2945</v>
      </c>
      <c r="AF3081" s="19" t="s">
        <v>1554</v>
      </c>
      <c r="AG3081" s="19" t="s">
        <v>2946</v>
      </c>
      <c r="AH3081" s="19" t="s">
        <v>1499</v>
      </c>
      <c r="AI3081" s="19" t="s">
        <v>1500</v>
      </c>
      <c r="AJ3081" s="45">
        <v>0</v>
      </c>
      <c r="AK3081" s="45">
        <v>0</v>
      </c>
      <c r="AL3081" s="19" t="s">
        <v>1501</v>
      </c>
      <c r="AM3081" s="46">
        <v>12884.412</v>
      </c>
      <c r="AN3081" s="46">
        <v>8009.4120000000003</v>
      </c>
      <c r="AO3081" s="46">
        <v>4875</v>
      </c>
      <c r="AP3081" s="45">
        <v>0</v>
      </c>
      <c r="AQ3081" s="45"/>
      <c r="AR3081" s="45" t="str">
        <f>IFERROR(VLOOKUP(AB3081,'Pedidos marco'!$A$1:$D$10000,4,0)," ")</f>
        <v xml:space="preserve"> </v>
      </c>
      <c r="AS3081" s="45">
        <f t="shared" si="336"/>
        <v>19</v>
      </c>
      <c r="AT3081" s="45" t="str">
        <f t="shared" si="337"/>
        <v>19</v>
      </c>
      <c r="AU3081" s="47">
        <v>8</v>
      </c>
      <c r="AV3081" s="19" t="str">
        <f t="shared" si="338"/>
        <v>04 April</v>
      </c>
      <c r="AW3081" s="19">
        <f t="shared" si="339"/>
        <v>0</v>
      </c>
      <c r="AX3081" s="19">
        <f t="shared" si="340"/>
        <v>0</v>
      </c>
      <c r="AY3081" s="19" t="e">
        <f>VLOOKUP(AG3081,Cías!$A$1:$E$10000,5,0)</f>
        <v>#N/A</v>
      </c>
      <c r="AZ3081" s="19" t="str">
        <f t="shared" si="341"/>
        <v>1018470</v>
      </c>
      <c r="BA3081" s="19" t="str">
        <f t="shared" si="342"/>
        <v>COMERCIAL LOS NEVADOS</v>
      </c>
      <c r="BB3081" s="19" t="e">
        <f>VLOOKUP(AG3081,Cías!$A$1:$E$10000,3,0)</f>
        <v>#N/A</v>
      </c>
      <c r="BC3081" s="19"/>
      <c r="BD3081" s="19"/>
      <c r="BE3081" s="19"/>
      <c r="BF3081" s="19"/>
      <c r="BG3081" s="19"/>
      <c r="BH3081" s="19"/>
      <c r="BI3081" s="19"/>
      <c r="BJ3081" s="19"/>
    </row>
    <row r="3082" spans="1:62" ht="15" x14ac:dyDescent="0.2">
      <c r="A3082" s="19" t="s">
        <v>24338</v>
      </c>
      <c r="B3082" s="19" t="s">
        <v>1479</v>
      </c>
      <c r="C3082" s="43">
        <v>44670</v>
      </c>
      <c r="D3082" s="44">
        <v>0.45833333333332998</v>
      </c>
      <c r="E3082" s="19" t="s">
        <v>24344</v>
      </c>
      <c r="F3082" s="19" t="s">
        <v>24345</v>
      </c>
      <c r="G3082" s="19" t="s">
        <v>24346</v>
      </c>
      <c r="H3082" s="45">
        <v>1186.2</v>
      </c>
      <c r="I3082" s="45">
        <v>1329.97</v>
      </c>
      <c r="J3082" s="19" t="s">
        <v>1560</v>
      </c>
      <c r="K3082" s="19" t="s">
        <v>22198</v>
      </c>
      <c r="L3082" s="19" t="s">
        <v>24347</v>
      </c>
      <c r="M3082" s="19" t="s">
        <v>24348</v>
      </c>
      <c r="N3082" s="19" t="s">
        <v>24338</v>
      </c>
      <c r="O3082" s="19" t="s">
        <v>1603</v>
      </c>
      <c r="P3082" s="19" t="s">
        <v>1604</v>
      </c>
      <c r="Q3082" s="46">
        <v>180</v>
      </c>
      <c r="R3082" s="19" t="s">
        <v>1544</v>
      </c>
      <c r="S3082" s="19" t="s">
        <v>22201</v>
      </c>
      <c r="T3082" s="19" t="s">
        <v>22202</v>
      </c>
      <c r="U3082" s="19" t="s">
        <v>22203</v>
      </c>
      <c r="V3082" s="19" t="s">
        <v>22204</v>
      </c>
      <c r="W3082" s="19" t="s">
        <v>1646</v>
      </c>
      <c r="X3082" s="19" t="s">
        <v>22205</v>
      </c>
      <c r="Y3082" s="19" t="s">
        <v>1648</v>
      </c>
      <c r="Z3082" s="19" t="s">
        <v>1649</v>
      </c>
      <c r="AA3082" s="46">
        <v>330</v>
      </c>
      <c r="AB3082" s="19" t="s">
        <v>470</v>
      </c>
      <c r="AC3082" s="19" t="s">
        <v>90</v>
      </c>
      <c r="AD3082" s="19" t="s">
        <v>2944</v>
      </c>
      <c r="AE3082" s="19" t="s">
        <v>2945</v>
      </c>
      <c r="AF3082" s="19" t="s">
        <v>1554</v>
      </c>
      <c r="AG3082" s="19" t="s">
        <v>2946</v>
      </c>
      <c r="AH3082" s="19" t="s">
        <v>1499</v>
      </c>
      <c r="AI3082" s="19" t="s">
        <v>1500</v>
      </c>
      <c r="AJ3082" s="45">
        <v>0</v>
      </c>
      <c r="AK3082" s="45">
        <v>0</v>
      </c>
      <c r="AL3082" s="19" t="s">
        <v>1501</v>
      </c>
      <c r="AM3082" s="46">
        <v>13885.588</v>
      </c>
      <c r="AN3082" s="46">
        <v>9010.5879999999997</v>
      </c>
      <c r="AO3082" s="46">
        <v>4875</v>
      </c>
      <c r="AP3082" s="45">
        <v>0</v>
      </c>
      <c r="AQ3082" s="45"/>
      <c r="AR3082" s="45" t="str">
        <f>IFERROR(VLOOKUP(AB3082,'Pedidos marco'!$A$1:$D$10000,4,0)," ")</f>
        <v xml:space="preserve"> </v>
      </c>
      <c r="AS3082" s="45">
        <f t="shared" si="336"/>
        <v>19</v>
      </c>
      <c r="AT3082" s="45" t="str">
        <f t="shared" si="337"/>
        <v>19</v>
      </c>
      <c r="AU3082" s="47">
        <v>9</v>
      </c>
      <c r="AV3082" s="19" t="str">
        <f t="shared" si="338"/>
        <v>04 April</v>
      </c>
      <c r="AW3082" s="19">
        <f t="shared" si="339"/>
        <v>0</v>
      </c>
      <c r="AX3082" s="19">
        <f t="shared" si="340"/>
        <v>0</v>
      </c>
      <c r="AY3082" s="19" t="e">
        <f>VLOOKUP(AG3082,Cías!$A$1:$E$10000,5,0)</f>
        <v>#N/A</v>
      </c>
      <c r="AZ3082" s="19" t="str">
        <f t="shared" si="341"/>
        <v>1018470</v>
      </c>
      <c r="BA3082" s="19" t="str">
        <f t="shared" si="342"/>
        <v>COMERCIAL LOS NEVADOS</v>
      </c>
      <c r="BB3082" s="19" t="e">
        <f>VLOOKUP(AG3082,Cías!$A$1:$E$10000,3,0)</f>
        <v>#N/A</v>
      </c>
      <c r="BC3082" s="19"/>
      <c r="BD3082" s="19"/>
      <c r="BE3082" s="19"/>
      <c r="BF3082" s="19"/>
      <c r="BG3082" s="19"/>
      <c r="BH3082" s="19"/>
      <c r="BI3082" s="19"/>
      <c r="BJ3082" s="19"/>
    </row>
    <row r="3083" spans="1:62" ht="15" x14ac:dyDescent="0.2">
      <c r="A3083" s="19" t="s">
        <v>24349</v>
      </c>
      <c r="B3083" s="19" t="s">
        <v>1479</v>
      </c>
      <c r="C3083" s="43">
        <v>44670</v>
      </c>
      <c r="D3083" s="44">
        <v>0.46111111111110997</v>
      </c>
      <c r="E3083" s="19" t="s">
        <v>24350</v>
      </c>
      <c r="F3083" s="19" t="s">
        <v>24351</v>
      </c>
      <c r="G3083" s="19" t="s">
        <v>24352</v>
      </c>
      <c r="H3083" s="45">
        <v>1109.5</v>
      </c>
      <c r="I3083" s="45">
        <v>1243.98</v>
      </c>
      <c r="J3083" s="19" t="s">
        <v>1560</v>
      </c>
      <c r="K3083" s="19" t="s">
        <v>24353</v>
      </c>
      <c r="L3083" s="19" t="s">
        <v>24354</v>
      </c>
      <c r="M3083" s="19" t="s">
        <v>24355</v>
      </c>
      <c r="N3083" s="19" t="s">
        <v>24349</v>
      </c>
      <c r="O3083" s="19" t="s">
        <v>371</v>
      </c>
      <c r="P3083" s="19" t="s">
        <v>372</v>
      </c>
      <c r="Q3083" s="46">
        <v>160</v>
      </c>
      <c r="R3083" s="19" t="s">
        <v>1544</v>
      </c>
      <c r="S3083" s="19" t="s">
        <v>6314</v>
      </c>
      <c r="T3083" s="19" t="s">
        <v>6315</v>
      </c>
      <c r="U3083" s="19" t="s">
        <v>6316</v>
      </c>
      <c r="V3083" s="19" t="s">
        <v>6317</v>
      </c>
      <c r="W3083" s="19" t="s">
        <v>1917</v>
      </c>
      <c r="X3083" s="19" t="s">
        <v>6318</v>
      </c>
      <c r="Y3083" s="19" t="s">
        <v>1946</v>
      </c>
      <c r="Z3083" s="19" t="s">
        <v>1947</v>
      </c>
      <c r="AA3083" s="46">
        <v>15</v>
      </c>
      <c r="AB3083" s="19" t="s">
        <v>513</v>
      </c>
      <c r="AC3083" s="19" t="s">
        <v>179</v>
      </c>
      <c r="AD3083" s="19" t="s">
        <v>3852</v>
      </c>
      <c r="AE3083" s="19" t="s">
        <v>3853</v>
      </c>
      <c r="AF3083" s="19" t="s">
        <v>1719</v>
      </c>
      <c r="AG3083" s="19" t="s">
        <v>3854</v>
      </c>
      <c r="AH3083" s="19" t="s">
        <v>1594</v>
      </c>
      <c r="AI3083" s="19" t="s">
        <v>1595</v>
      </c>
      <c r="AJ3083" s="45">
        <v>0.05</v>
      </c>
      <c r="AK3083" s="45">
        <v>8</v>
      </c>
      <c r="AL3083" s="19" t="s">
        <v>1501</v>
      </c>
      <c r="AM3083" s="46">
        <v>15868.333000000001</v>
      </c>
      <c r="AN3083" s="46">
        <v>8023.3329999999996</v>
      </c>
      <c r="AO3083" s="46">
        <v>7845</v>
      </c>
      <c r="AP3083" s="45">
        <v>0</v>
      </c>
      <c r="AQ3083" s="45"/>
      <c r="AR3083" s="45" t="str">
        <f>IFERROR(VLOOKUP(AB3083,'Pedidos marco'!$A$1:$D$10000,4,0)," ")</f>
        <v xml:space="preserve"> </v>
      </c>
      <c r="AS3083" s="45">
        <f t="shared" si="336"/>
        <v>19</v>
      </c>
      <c r="AT3083" s="45" t="str">
        <f t="shared" si="337"/>
        <v>19</v>
      </c>
      <c r="AU3083" s="47">
        <v>8</v>
      </c>
      <c r="AV3083" s="19" t="str">
        <f t="shared" si="338"/>
        <v>04 April</v>
      </c>
      <c r="AW3083" s="19">
        <f t="shared" si="339"/>
        <v>0</v>
      </c>
      <c r="AX3083" s="19">
        <f t="shared" si="340"/>
        <v>0</v>
      </c>
      <c r="AY3083" s="19" t="e">
        <f>VLOOKUP(AG3083,Cías!$A$1:$E$10000,5,0)</f>
        <v>#N/A</v>
      </c>
      <c r="AZ3083" s="19" t="str">
        <f t="shared" si="341"/>
        <v>1013515</v>
      </c>
      <c r="BA3083" s="19" t="str">
        <f t="shared" si="342"/>
        <v>LARA MARTINEZ LUIS NESTOR</v>
      </c>
      <c r="BB3083" s="19" t="e">
        <f>VLOOKUP(AG3083,Cías!$A$1:$E$10000,3,0)</f>
        <v>#N/A</v>
      </c>
      <c r="BC3083" s="19"/>
      <c r="BD3083" s="19"/>
      <c r="BE3083" s="19"/>
      <c r="BF3083" s="19"/>
      <c r="BG3083" s="19"/>
      <c r="BH3083" s="19"/>
      <c r="BI3083" s="19"/>
      <c r="BJ3083" s="19"/>
    </row>
    <row r="3084" spans="1:62" ht="15" x14ac:dyDescent="0.2">
      <c r="A3084" s="19" t="s">
        <v>24349</v>
      </c>
      <c r="B3084" s="19" t="s">
        <v>1479</v>
      </c>
      <c r="C3084" s="43">
        <v>44670</v>
      </c>
      <c r="D3084" s="44">
        <v>0.46111111111110997</v>
      </c>
      <c r="E3084" s="19" t="s">
        <v>24356</v>
      </c>
      <c r="F3084" s="19" t="s">
        <v>24357</v>
      </c>
      <c r="G3084" s="19" t="s">
        <v>24358</v>
      </c>
      <c r="H3084" s="45">
        <v>2196.94</v>
      </c>
      <c r="I3084" s="45">
        <v>2463.2199999999998</v>
      </c>
      <c r="J3084" s="19" t="s">
        <v>1560</v>
      </c>
      <c r="K3084" s="19" t="s">
        <v>24359</v>
      </c>
      <c r="L3084" s="19" t="s">
        <v>24360</v>
      </c>
      <c r="M3084" s="19" t="s">
        <v>24361</v>
      </c>
      <c r="N3084" s="19" t="s">
        <v>24349</v>
      </c>
      <c r="O3084" s="19" t="s">
        <v>367</v>
      </c>
      <c r="P3084" s="19" t="s">
        <v>368</v>
      </c>
      <c r="Q3084" s="46">
        <v>320</v>
      </c>
      <c r="R3084" s="19" t="s">
        <v>1544</v>
      </c>
      <c r="S3084" s="19" t="s">
        <v>6314</v>
      </c>
      <c r="T3084" s="19" t="s">
        <v>6315</v>
      </c>
      <c r="U3084" s="19" t="s">
        <v>6316</v>
      </c>
      <c r="V3084" s="19" t="s">
        <v>6317</v>
      </c>
      <c r="W3084" s="19" t="s">
        <v>1917</v>
      </c>
      <c r="X3084" s="19" t="s">
        <v>6318</v>
      </c>
      <c r="Y3084" s="19" t="s">
        <v>1946</v>
      </c>
      <c r="Z3084" s="19" t="s">
        <v>1947</v>
      </c>
      <c r="AA3084" s="46">
        <v>15</v>
      </c>
      <c r="AB3084" s="19" t="s">
        <v>513</v>
      </c>
      <c r="AC3084" s="19" t="s">
        <v>179</v>
      </c>
      <c r="AD3084" s="19" t="s">
        <v>3852</v>
      </c>
      <c r="AE3084" s="19" t="s">
        <v>3853</v>
      </c>
      <c r="AF3084" s="19" t="s">
        <v>1719</v>
      </c>
      <c r="AG3084" s="19" t="s">
        <v>3854</v>
      </c>
      <c r="AH3084" s="19" t="s">
        <v>1594</v>
      </c>
      <c r="AI3084" s="19" t="s">
        <v>1595</v>
      </c>
      <c r="AJ3084" s="45">
        <v>0.05</v>
      </c>
      <c r="AK3084" s="45">
        <v>16</v>
      </c>
      <c r="AL3084" s="19" t="s">
        <v>1501</v>
      </c>
      <c r="AM3084" s="46">
        <v>23891.667000000001</v>
      </c>
      <c r="AN3084" s="46">
        <v>16046.666999999999</v>
      </c>
      <c r="AO3084" s="46">
        <v>7845</v>
      </c>
      <c r="AP3084" s="45">
        <v>0</v>
      </c>
      <c r="AQ3084" s="45"/>
      <c r="AR3084" s="45" t="str">
        <f>IFERROR(VLOOKUP(AB3084,'Pedidos marco'!$A$1:$D$10000,4,0)," ")</f>
        <v xml:space="preserve"> </v>
      </c>
      <c r="AS3084" s="45">
        <f t="shared" si="336"/>
        <v>19</v>
      </c>
      <c r="AT3084" s="45" t="str">
        <f t="shared" si="337"/>
        <v>19</v>
      </c>
      <c r="AU3084" s="47">
        <v>16</v>
      </c>
      <c r="AV3084" s="19" t="str">
        <f t="shared" si="338"/>
        <v>04 April</v>
      </c>
      <c r="AW3084" s="19">
        <f t="shared" si="339"/>
        <v>0</v>
      </c>
      <c r="AX3084" s="19">
        <f t="shared" si="340"/>
        <v>0</v>
      </c>
      <c r="AY3084" s="19" t="e">
        <f>VLOOKUP(AG3084,Cías!$A$1:$E$10000,5,0)</f>
        <v>#N/A</v>
      </c>
      <c r="AZ3084" s="19" t="str">
        <f t="shared" si="341"/>
        <v>1013515</v>
      </c>
      <c r="BA3084" s="19" t="str">
        <f t="shared" si="342"/>
        <v>LARA MARTINEZ LUIS NESTOR</v>
      </c>
      <c r="BB3084" s="19" t="e">
        <f>VLOOKUP(AG3084,Cías!$A$1:$E$10000,3,0)</f>
        <v>#N/A</v>
      </c>
      <c r="BC3084" s="19"/>
      <c r="BD3084" s="19"/>
      <c r="BE3084" s="19"/>
      <c r="BF3084" s="19"/>
      <c r="BG3084" s="19"/>
      <c r="BH3084" s="19"/>
      <c r="BI3084" s="19"/>
      <c r="BJ3084" s="19"/>
    </row>
    <row r="3085" spans="1:62" ht="15" x14ac:dyDescent="0.2">
      <c r="A3085" s="19" t="s">
        <v>24362</v>
      </c>
      <c r="B3085" s="19" t="s">
        <v>1479</v>
      </c>
      <c r="C3085" s="43">
        <v>44670</v>
      </c>
      <c r="D3085" s="44">
        <v>0.46180555555556002</v>
      </c>
      <c r="E3085" s="19" t="s">
        <v>24363</v>
      </c>
      <c r="F3085" s="19" t="s">
        <v>24364</v>
      </c>
      <c r="G3085" s="19" t="s">
        <v>24365</v>
      </c>
      <c r="H3085" s="45">
        <v>1609.88</v>
      </c>
      <c r="I3085" s="45">
        <v>1805.01</v>
      </c>
      <c r="J3085" s="19" t="s">
        <v>2037</v>
      </c>
      <c r="K3085" s="19" t="s">
        <v>24366</v>
      </c>
      <c r="L3085" s="19" t="s">
        <v>24367</v>
      </c>
      <c r="M3085" s="19" t="s">
        <v>24368</v>
      </c>
      <c r="N3085" s="19" t="s">
        <v>24362</v>
      </c>
      <c r="O3085" s="19" t="s">
        <v>1641</v>
      </c>
      <c r="P3085" s="19" t="s">
        <v>1642</v>
      </c>
      <c r="Q3085" s="46">
        <v>240</v>
      </c>
      <c r="R3085" s="19" t="s">
        <v>1544</v>
      </c>
      <c r="S3085" s="19" t="s">
        <v>4350</v>
      </c>
      <c r="T3085" s="19" t="s">
        <v>242</v>
      </c>
      <c r="U3085" s="19" t="s">
        <v>4351</v>
      </c>
      <c r="V3085" s="19" t="s">
        <v>4352</v>
      </c>
      <c r="W3085" s="19" t="s">
        <v>2635</v>
      </c>
      <c r="X3085" s="19" t="s">
        <v>4353</v>
      </c>
      <c r="Y3085" s="19" t="s">
        <v>2637</v>
      </c>
      <c r="Z3085" s="19" t="s">
        <v>2638</v>
      </c>
      <c r="AA3085" s="46">
        <v>506</v>
      </c>
      <c r="AB3085" s="19" t="s">
        <v>545</v>
      </c>
      <c r="AC3085" s="19" t="s">
        <v>242</v>
      </c>
      <c r="AD3085" s="19" t="s">
        <v>4354</v>
      </c>
      <c r="AE3085" s="19" t="s">
        <v>1481</v>
      </c>
      <c r="AF3085" s="19" t="s">
        <v>1554</v>
      </c>
      <c r="AG3085" s="19" t="s">
        <v>4355</v>
      </c>
      <c r="AH3085" s="19" t="s">
        <v>1499</v>
      </c>
      <c r="AI3085" s="19" t="s">
        <v>1500</v>
      </c>
      <c r="AJ3085" s="45">
        <v>0</v>
      </c>
      <c r="AK3085" s="45">
        <v>0</v>
      </c>
      <c r="AL3085" s="19" t="s">
        <v>1501</v>
      </c>
      <c r="AM3085" s="46">
        <v>16650</v>
      </c>
      <c r="AN3085" s="46">
        <v>12020</v>
      </c>
      <c r="AO3085" s="46">
        <v>4630</v>
      </c>
      <c r="AP3085" s="45">
        <v>0</v>
      </c>
      <c r="AQ3085" s="45"/>
      <c r="AR3085" s="45" t="str">
        <f>IFERROR(VLOOKUP(AB3085,'Pedidos marco'!$A$1:$D$10000,4,0)," ")</f>
        <v xml:space="preserve"> </v>
      </c>
      <c r="AS3085" s="45">
        <f t="shared" si="336"/>
        <v>19</v>
      </c>
      <c r="AT3085" s="45" t="str">
        <f t="shared" si="337"/>
        <v>19</v>
      </c>
      <c r="AU3085" s="47">
        <v>12</v>
      </c>
      <c r="AV3085" s="19" t="str">
        <f t="shared" si="338"/>
        <v>04 April</v>
      </c>
      <c r="AW3085" s="19">
        <f t="shared" si="339"/>
        <v>0</v>
      </c>
      <c r="AX3085" s="19">
        <f t="shared" si="340"/>
        <v>0</v>
      </c>
      <c r="AY3085" s="19" t="e">
        <f>VLOOKUP(AG3085,Cías!$A$1:$E$10000,5,0)</f>
        <v>#N/A</v>
      </c>
      <c r="AZ3085" s="19" t="str">
        <f t="shared" si="341"/>
        <v>1022996</v>
      </c>
      <c r="BA3085" s="19" t="str">
        <f t="shared" si="342"/>
        <v>PINOS MONTENEGRO MARCO ANTONIO</v>
      </c>
      <c r="BB3085" s="19" t="e">
        <f>VLOOKUP(AG3085,Cías!$A$1:$E$10000,3,0)</f>
        <v>#N/A</v>
      </c>
      <c r="BC3085" s="19"/>
      <c r="BD3085" s="19"/>
      <c r="BE3085" s="19"/>
      <c r="BF3085" s="19"/>
      <c r="BG3085" s="19"/>
      <c r="BH3085" s="19"/>
      <c r="BI3085" s="19"/>
      <c r="BJ3085" s="19"/>
    </row>
    <row r="3086" spans="1:62" ht="15" x14ac:dyDescent="0.2">
      <c r="A3086" s="19" t="s">
        <v>24362</v>
      </c>
      <c r="B3086" s="19" t="s">
        <v>1479</v>
      </c>
      <c r="C3086" s="43">
        <v>44670</v>
      </c>
      <c r="D3086" s="44">
        <v>0.46180555555556002</v>
      </c>
      <c r="E3086" s="19" t="s">
        <v>24369</v>
      </c>
      <c r="F3086" s="19" t="s">
        <v>24370</v>
      </c>
      <c r="G3086" s="19" t="s">
        <v>24371</v>
      </c>
      <c r="H3086" s="45">
        <v>836.86</v>
      </c>
      <c r="I3086" s="45">
        <v>938.29</v>
      </c>
      <c r="J3086" s="19" t="s">
        <v>2037</v>
      </c>
      <c r="K3086" s="19" t="s">
        <v>24372</v>
      </c>
      <c r="L3086" s="19" t="s">
        <v>24373</v>
      </c>
      <c r="M3086" s="19" t="s">
        <v>24374</v>
      </c>
      <c r="N3086" s="19" t="s">
        <v>24362</v>
      </c>
      <c r="O3086" s="19" t="s">
        <v>1603</v>
      </c>
      <c r="P3086" s="19" t="s">
        <v>1604</v>
      </c>
      <c r="Q3086" s="46">
        <v>120</v>
      </c>
      <c r="R3086" s="19" t="s">
        <v>1544</v>
      </c>
      <c r="S3086" s="19" t="s">
        <v>4350</v>
      </c>
      <c r="T3086" s="19" t="s">
        <v>242</v>
      </c>
      <c r="U3086" s="19" t="s">
        <v>4351</v>
      </c>
      <c r="V3086" s="19" t="s">
        <v>4352</v>
      </c>
      <c r="W3086" s="19" t="s">
        <v>2635</v>
      </c>
      <c r="X3086" s="19" t="s">
        <v>4353</v>
      </c>
      <c r="Y3086" s="19" t="s">
        <v>2637</v>
      </c>
      <c r="Z3086" s="19" t="s">
        <v>2638</v>
      </c>
      <c r="AA3086" s="46">
        <v>506</v>
      </c>
      <c r="AB3086" s="19" t="s">
        <v>545</v>
      </c>
      <c r="AC3086" s="19" t="s">
        <v>242</v>
      </c>
      <c r="AD3086" s="19" t="s">
        <v>4354</v>
      </c>
      <c r="AE3086" s="19" t="s">
        <v>1481</v>
      </c>
      <c r="AF3086" s="19" t="s">
        <v>1554</v>
      </c>
      <c r="AG3086" s="19" t="s">
        <v>4355</v>
      </c>
      <c r="AH3086" s="19" t="s">
        <v>1499</v>
      </c>
      <c r="AI3086" s="19" t="s">
        <v>1500</v>
      </c>
      <c r="AJ3086" s="45">
        <v>0</v>
      </c>
      <c r="AK3086" s="45">
        <v>0</v>
      </c>
      <c r="AL3086" s="19" t="s">
        <v>1501</v>
      </c>
      <c r="AM3086" s="46">
        <v>10640</v>
      </c>
      <c r="AN3086" s="46">
        <v>6010</v>
      </c>
      <c r="AO3086" s="46">
        <v>4630</v>
      </c>
      <c r="AP3086" s="45">
        <v>0</v>
      </c>
      <c r="AQ3086" s="45"/>
      <c r="AR3086" s="45" t="str">
        <f>IFERROR(VLOOKUP(AB3086,'Pedidos marco'!$A$1:$D$10000,4,0)," ")</f>
        <v xml:space="preserve"> </v>
      </c>
      <c r="AS3086" s="45">
        <f t="shared" si="336"/>
        <v>19</v>
      </c>
      <c r="AT3086" s="45" t="str">
        <f t="shared" si="337"/>
        <v>19</v>
      </c>
      <c r="AU3086" s="47">
        <v>6</v>
      </c>
      <c r="AV3086" s="19" t="str">
        <f t="shared" si="338"/>
        <v>04 April</v>
      </c>
      <c r="AW3086" s="19">
        <f t="shared" si="339"/>
        <v>0</v>
      </c>
      <c r="AX3086" s="19">
        <f t="shared" si="340"/>
        <v>0</v>
      </c>
      <c r="AY3086" s="19" t="e">
        <f>VLOOKUP(AG3086,Cías!$A$1:$E$10000,5,0)</f>
        <v>#N/A</v>
      </c>
      <c r="AZ3086" s="19" t="str">
        <f t="shared" si="341"/>
        <v>1022996</v>
      </c>
      <c r="BA3086" s="19" t="str">
        <f t="shared" si="342"/>
        <v>PINOS MONTENEGRO MARCO ANTONIO</v>
      </c>
      <c r="BB3086" s="19" t="e">
        <f>VLOOKUP(AG3086,Cías!$A$1:$E$10000,3,0)</f>
        <v>#N/A</v>
      </c>
      <c r="BC3086" s="19"/>
      <c r="BD3086" s="19"/>
      <c r="BE3086" s="19"/>
      <c r="BF3086" s="19"/>
      <c r="BG3086" s="19"/>
      <c r="BH3086" s="19"/>
      <c r="BI3086" s="19"/>
      <c r="BJ3086" s="19"/>
    </row>
    <row r="3087" spans="1:62" ht="15" x14ac:dyDescent="0.2">
      <c r="A3087" s="19" t="s">
        <v>24375</v>
      </c>
      <c r="B3087" s="19" t="s">
        <v>1479</v>
      </c>
      <c r="C3087" s="43">
        <v>44670</v>
      </c>
      <c r="D3087" s="44">
        <v>0.46319444444444002</v>
      </c>
      <c r="E3087" s="19" t="s">
        <v>24376</v>
      </c>
      <c r="F3087" s="19" t="s">
        <v>24377</v>
      </c>
      <c r="G3087" s="19" t="s">
        <v>24378</v>
      </c>
      <c r="H3087" s="45">
        <v>4332.04</v>
      </c>
      <c r="I3087" s="45">
        <v>4857.1099999999997</v>
      </c>
      <c r="J3087" s="19" t="s">
        <v>1560</v>
      </c>
      <c r="K3087" s="19" t="s">
        <v>24379</v>
      </c>
      <c r="L3087" s="19" t="s">
        <v>24380</v>
      </c>
      <c r="M3087" s="19" t="s">
        <v>24381</v>
      </c>
      <c r="N3087" s="19" t="s">
        <v>24375</v>
      </c>
      <c r="O3087" s="19" t="s">
        <v>367</v>
      </c>
      <c r="P3087" s="19" t="s">
        <v>368</v>
      </c>
      <c r="Q3087" s="46">
        <v>660</v>
      </c>
      <c r="R3087" s="19" t="s">
        <v>1544</v>
      </c>
      <c r="S3087" s="19" t="s">
        <v>2256</v>
      </c>
      <c r="T3087" s="19" t="s">
        <v>31</v>
      </c>
      <c r="U3087" s="19" t="s">
        <v>2257</v>
      </c>
      <c r="V3087" s="19" t="s">
        <v>2258</v>
      </c>
      <c r="W3087" s="19" t="s">
        <v>1586</v>
      </c>
      <c r="X3087" s="19" t="s">
        <v>2259</v>
      </c>
      <c r="Y3087" s="19" t="s">
        <v>1588</v>
      </c>
      <c r="Z3087" s="19" t="s">
        <v>1589</v>
      </c>
      <c r="AA3087" s="46">
        <v>250</v>
      </c>
      <c r="AB3087" s="19" t="s">
        <v>442</v>
      </c>
      <c r="AC3087" s="19" t="s">
        <v>31</v>
      </c>
      <c r="AD3087" s="19" t="s">
        <v>2260</v>
      </c>
      <c r="AE3087" s="19" t="s">
        <v>2261</v>
      </c>
      <c r="AF3087" s="19" t="s">
        <v>1592</v>
      </c>
      <c r="AG3087" s="19" t="s">
        <v>2262</v>
      </c>
      <c r="AH3087" s="19" t="s">
        <v>1499</v>
      </c>
      <c r="AI3087" s="19" t="s">
        <v>1500</v>
      </c>
      <c r="AJ3087" s="45">
        <v>0</v>
      </c>
      <c r="AK3087" s="45">
        <v>0</v>
      </c>
      <c r="AL3087" s="19" t="s">
        <v>1501</v>
      </c>
      <c r="AM3087" s="46">
        <v>51450</v>
      </c>
      <c r="AN3087" s="46">
        <v>33090</v>
      </c>
      <c r="AO3087" s="46">
        <v>18360</v>
      </c>
      <c r="AP3087" s="45">
        <v>0</v>
      </c>
      <c r="AQ3087" s="45"/>
      <c r="AR3087" s="45" t="str">
        <f>IFERROR(VLOOKUP(AB3087,'Pedidos marco'!$A$1:$D$10000,4,0)," ")</f>
        <v xml:space="preserve"> </v>
      </c>
      <c r="AS3087" s="45">
        <f t="shared" si="336"/>
        <v>19</v>
      </c>
      <c r="AT3087" s="45" t="str">
        <f t="shared" si="337"/>
        <v>19</v>
      </c>
      <c r="AU3087" s="47">
        <v>33</v>
      </c>
      <c r="AV3087" s="19" t="str">
        <f t="shared" si="338"/>
        <v>04 April</v>
      </c>
      <c r="AW3087" s="19">
        <f t="shared" si="339"/>
        <v>0</v>
      </c>
      <c r="AX3087" s="19">
        <f t="shared" si="340"/>
        <v>0</v>
      </c>
      <c r="AY3087" s="19" t="e">
        <f>VLOOKUP(AG3087,Cías!$A$1:$E$10000,5,0)</f>
        <v>#N/A</v>
      </c>
      <c r="AZ3087" s="19" t="str">
        <f t="shared" si="341"/>
        <v>1021138</v>
      </c>
      <c r="BA3087" s="19" t="str">
        <f t="shared" si="342"/>
        <v>ARCOS MENDOZA LUIS EDUARDO</v>
      </c>
      <c r="BB3087" s="19" t="e">
        <f>VLOOKUP(AG3087,Cías!$A$1:$E$10000,3,0)</f>
        <v>#N/A</v>
      </c>
      <c r="BC3087" s="19"/>
      <c r="BD3087" s="19"/>
      <c r="BE3087" s="19"/>
      <c r="BF3087" s="19"/>
      <c r="BG3087" s="19"/>
      <c r="BH3087" s="19"/>
      <c r="BI3087" s="19"/>
      <c r="BJ3087" s="19"/>
    </row>
    <row r="3088" spans="1:62" ht="15" x14ac:dyDescent="0.2">
      <c r="A3088" s="19" t="s">
        <v>24382</v>
      </c>
      <c r="B3088" s="19" t="s">
        <v>1479</v>
      </c>
      <c r="C3088" s="43">
        <v>44670</v>
      </c>
      <c r="D3088" s="44">
        <v>0.46527777777778001</v>
      </c>
      <c r="E3088" s="19" t="s">
        <v>24383</v>
      </c>
      <c r="F3088" s="19" t="s">
        <v>24384</v>
      </c>
      <c r="G3088" s="19" t="s">
        <v>24385</v>
      </c>
      <c r="H3088" s="45">
        <v>748.21</v>
      </c>
      <c r="I3088" s="45">
        <v>838.9</v>
      </c>
      <c r="J3088" s="19" t="s">
        <v>1560</v>
      </c>
      <c r="K3088" s="19" t="s">
        <v>24386</v>
      </c>
      <c r="L3088" s="19" t="s">
        <v>24387</v>
      </c>
      <c r="M3088" s="19" t="s">
        <v>24388</v>
      </c>
      <c r="N3088" s="19" t="s">
        <v>24382</v>
      </c>
      <c r="O3088" s="19" t="s">
        <v>1641</v>
      </c>
      <c r="P3088" s="19" t="s">
        <v>1642</v>
      </c>
      <c r="Q3088" s="46">
        <v>120</v>
      </c>
      <c r="R3088" s="19" t="s">
        <v>1544</v>
      </c>
      <c r="S3088" s="19" t="s">
        <v>6806</v>
      </c>
      <c r="T3088" s="19" t="s">
        <v>6807</v>
      </c>
      <c r="U3088" s="19" t="s">
        <v>9347</v>
      </c>
      <c r="V3088" s="19" t="s">
        <v>9348</v>
      </c>
      <c r="W3088" s="19" t="s">
        <v>1646</v>
      </c>
      <c r="X3088" s="19" t="s">
        <v>9349</v>
      </c>
      <c r="Y3088" s="19" t="s">
        <v>1648</v>
      </c>
      <c r="Z3088" s="19" t="s">
        <v>1649</v>
      </c>
      <c r="AA3088" s="46">
        <v>330</v>
      </c>
      <c r="AB3088" s="19" t="s">
        <v>522</v>
      </c>
      <c r="AC3088" s="19" t="s">
        <v>196</v>
      </c>
      <c r="AD3088" s="19" t="s">
        <v>3714</v>
      </c>
      <c r="AE3088" s="19" t="s">
        <v>3715</v>
      </c>
      <c r="AF3088" s="19" t="s">
        <v>1719</v>
      </c>
      <c r="AG3088" s="19" t="s">
        <v>3716</v>
      </c>
      <c r="AH3088" s="19" t="s">
        <v>1594</v>
      </c>
      <c r="AI3088" s="19" t="s">
        <v>1595</v>
      </c>
      <c r="AJ3088" s="45">
        <v>0.05</v>
      </c>
      <c r="AK3088" s="45">
        <v>6</v>
      </c>
      <c r="AL3088" s="19" t="s">
        <v>1501</v>
      </c>
      <c r="AM3088" s="46">
        <v>14097.5</v>
      </c>
      <c r="AN3088" s="46">
        <v>6007.5</v>
      </c>
      <c r="AO3088" s="46">
        <v>8090</v>
      </c>
      <c r="AP3088" s="45">
        <v>0</v>
      </c>
      <c r="AQ3088" s="45"/>
      <c r="AR3088" s="45" t="str">
        <f>IFERROR(VLOOKUP(AB3088,'Pedidos marco'!$A$1:$D$10000,4,0)," ")</f>
        <v xml:space="preserve"> </v>
      </c>
      <c r="AS3088" s="45">
        <f t="shared" si="336"/>
        <v>19</v>
      </c>
      <c r="AT3088" s="45" t="str">
        <f t="shared" si="337"/>
        <v>19</v>
      </c>
      <c r="AU3088" s="47">
        <v>6</v>
      </c>
      <c r="AV3088" s="19" t="str">
        <f t="shared" si="338"/>
        <v>04 April</v>
      </c>
      <c r="AW3088" s="19">
        <f t="shared" si="339"/>
        <v>0</v>
      </c>
      <c r="AX3088" s="19">
        <f t="shared" si="340"/>
        <v>0</v>
      </c>
      <c r="AY3088" s="19" t="e">
        <f>VLOOKUP(AG3088,Cías!$A$1:$E$10000,5,0)</f>
        <v>#N/A</v>
      </c>
      <c r="AZ3088" s="19" t="str">
        <f t="shared" si="341"/>
        <v>1013493</v>
      </c>
      <c r="BA3088" s="19" t="str">
        <f t="shared" si="342"/>
        <v>MEDIAVILLA PERUGACHI LUIS ALFONSO</v>
      </c>
      <c r="BB3088" s="19" t="e">
        <f>VLOOKUP(AG3088,Cías!$A$1:$E$10000,3,0)</f>
        <v>#N/A</v>
      </c>
      <c r="BC3088" s="19"/>
      <c r="BD3088" s="19"/>
      <c r="BE3088" s="19"/>
      <c r="BF3088" s="19"/>
      <c r="BG3088" s="19"/>
      <c r="BH3088" s="19"/>
      <c r="BI3088" s="19"/>
      <c r="BJ3088" s="19"/>
    </row>
    <row r="3089" spans="1:62" ht="15" x14ac:dyDescent="0.2">
      <c r="A3089" s="19" t="s">
        <v>24382</v>
      </c>
      <c r="B3089" s="19" t="s">
        <v>1479</v>
      </c>
      <c r="C3089" s="43">
        <v>44670</v>
      </c>
      <c r="D3089" s="44">
        <v>0.46527777777778001</v>
      </c>
      <c r="E3089" s="19" t="s">
        <v>24389</v>
      </c>
      <c r="F3089" s="19" t="s">
        <v>24390</v>
      </c>
      <c r="G3089" s="19" t="s">
        <v>24391</v>
      </c>
      <c r="H3089" s="45">
        <v>2336.81</v>
      </c>
      <c r="I3089" s="45">
        <v>2620.0500000000002</v>
      </c>
      <c r="J3089" s="19" t="s">
        <v>1560</v>
      </c>
      <c r="K3089" s="19" t="s">
        <v>24386</v>
      </c>
      <c r="L3089" s="19" t="s">
        <v>24392</v>
      </c>
      <c r="M3089" s="19" t="s">
        <v>24393</v>
      </c>
      <c r="N3089" s="19" t="s">
        <v>24382</v>
      </c>
      <c r="O3089" s="19" t="s">
        <v>1603</v>
      </c>
      <c r="P3089" s="19" t="s">
        <v>1604</v>
      </c>
      <c r="Q3089" s="46">
        <v>360</v>
      </c>
      <c r="R3089" s="19" t="s">
        <v>1544</v>
      </c>
      <c r="S3089" s="19" t="s">
        <v>6806</v>
      </c>
      <c r="T3089" s="19" t="s">
        <v>6807</v>
      </c>
      <c r="U3089" s="19" t="s">
        <v>9347</v>
      </c>
      <c r="V3089" s="19" t="s">
        <v>9348</v>
      </c>
      <c r="W3089" s="19" t="s">
        <v>1646</v>
      </c>
      <c r="X3089" s="19" t="s">
        <v>9349</v>
      </c>
      <c r="Y3089" s="19" t="s">
        <v>1648</v>
      </c>
      <c r="Z3089" s="19" t="s">
        <v>1649</v>
      </c>
      <c r="AA3089" s="46">
        <v>330</v>
      </c>
      <c r="AB3089" s="19" t="s">
        <v>522</v>
      </c>
      <c r="AC3089" s="19" t="s">
        <v>196</v>
      </c>
      <c r="AD3089" s="19" t="s">
        <v>3714</v>
      </c>
      <c r="AE3089" s="19" t="s">
        <v>3715</v>
      </c>
      <c r="AF3089" s="19" t="s">
        <v>1719</v>
      </c>
      <c r="AG3089" s="19" t="s">
        <v>3716</v>
      </c>
      <c r="AH3089" s="19" t="s">
        <v>1594</v>
      </c>
      <c r="AI3089" s="19" t="s">
        <v>1595</v>
      </c>
      <c r="AJ3089" s="45">
        <v>0.05</v>
      </c>
      <c r="AK3089" s="45">
        <v>18</v>
      </c>
      <c r="AL3089" s="19" t="s">
        <v>1501</v>
      </c>
      <c r="AM3089" s="46">
        <v>26112.5</v>
      </c>
      <c r="AN3089" s="46">
        <v>18022.5</v>
      </c>
      <c r="AO3089" s="46">
        <v>8090</v>
      </c>
      <c r="AP3089" s="45">
        <v>0</v>
      </c>
      <c r="AQ3089" s="45"/>
      <c r="AR3089" s="45" t="str">
        <f>IFERROR(VLOOKUP(AB3089,'Pedidos marco'!$A$1:$D$10000,4,0)," ")</f>
        <v xml:space="preserve"> </v>
      </c>
      <c r="AS3089" s="45">
        <f t="shared" si="336"/>
        <v>19</v>
      </c>
      <c r="AT3089" s="45" t="str">
        <f t="shared" si="337"/>
        <v>19</v>
      </c>
      <c r="AU3089" s="47">
        <v>18</v>
      </c>
      <c r="AV3089" s="19" t="str">
        <f t="shared" si="338"/>
        <v>04 April</v>
      </c>
      <c r="AW3089" s="19">
        <f t="shared" si="339"/>
        <v>0</v>
      </c>
      <c r="AX3089" s="19">
        <f t="shared" si="340"/>
        <v>0</v>
      </c>
      <c r="AY3089" s="19" t="e">
        <f>VLOOKUP(AG3089,Cías!$A$1:$E$10000,5,0)</f>
        <v>#N/A</v>
      </c>
      <c r="AZ3089" s="19" t="str">
        <f t="shared" si="341"/>
        <v>1013493</v>
      </c>
      <c r="BA3089" s="19" t="str">
        <f t="shared" si="342"/>
        <v>MEDIAVILLA PERUGACHI LUIS ALFONSO</v>
      </c>
      <c r="BB3089" s="19" t="e">
        <f>VLOOKUP(AG3089,Cías!$A$1:$E$10000,3,0)</f>
        <v>#N/A</v>
      </c>
      <c r="BC3089" s="19"/>
      <c r="BD3089" s="19"/>
      <c r="BE3089" s="19"/>
      <c r="BF3089" s="19"/>
      <c r="BG3089" s="19"/>
      <c r="BH3089" s="19"/>
      <c r="BI3089" s="19"/>
      <c r="BJ3089" s="19"/>
    </row>
    <row r="3090" spans="1:62" ht="15" x14ac:dyDescent="0.2">
      <c r="A3090" s="19" t="s">
        <v>24394</v>
      </c>
      <c r="B3090" s="19" t="s">
        <v>1479</v>
      </c>
      <c r="C3090" s="43">
        <v>44670</v>
      </c>
      <c r="D3090" s="44">
        <v>0.46736111111111001</v>
      </c>
      <c r="E3090" s="19" t="s">
        <v>24395</v>
      </c>
      <c r="F3090" s="19" t="s">
        <v>24396</v>
      </c>
      <c r="G3090" s="19" t="s">
        <v>24397</v>
      </c>
      <c r="H3090" s="45">
        <v>4166.3999999999996</v>
      </c>
      <c r="I3090" s="45">
        <v>4671.3999999999996</v>
      </c>
      <c r="J3090" s="19" t="s">
        <v>1560</v>
      </c>
      <c r="K3090" s="19" t="s">
        <v>24398</v>
      </c>
      <c r="L3090" s="19" t="s">
        <v>24399</v>
      </c>
      <c r="M3090" s="19" t="s">
        <v>24400</v>
      </c>
      <c r="N3090" s="19" t="s">
        <v>24394</v>
      </c>
      <c r="O3090" s="19" t="s">
        <v>1641</v>
      </c>
      <c r="P3090" s="19" t="s">
        <v>1642</v>
      </c>
      <c r="Q3090" s="46">
        <v>640</v>
      </c>
      <c r="R3090" s="19" t="s">
        <v>1544</v>
      </c>
      <c r="S3090" s="19" t="s">
        <v>24401</v>
      </c>
      <c r="T3090" s="19" t="s">
        <v>24402</v>
      </c>
      <c r="U3090" s="19" t="s">
        <v>24403</v>
      </c>
      <c r="V3090" s="19" t="s">
        <v>24404</v>
      </c>
      <c r="W3090" s="19" t="s">
        <v>1492</v>
      </c>
      <c r="X3090" s="19" t="s">
        <v>24405</v>
      </c>
      <c r="Y3090" s="19" t="s">
        <v>2605</v>
      </c>
      <c r="Z3090" s="19" t="s">
        <v>2606</v>
      </c>
      <c r="AA3090" s="46">
        <v>242</v>
      </c>
      <c r="AB3090" s="19" t="s">
        <v>484</v>
      </c>
      <c r="AC3090" s="19" t="s">
        <v>117</v>
      </c>
      <c r="AD3090" s="19" t="s">
        <v>3947</v>
      </c>
      <c r="AE3090" s="19" t="s">
        <v>3948</v>
      </c>
      <c r="AF3090" s="19" t="s">
        <v>1592</v>
      </c>
      <c r="AG3090" s="19" t="s">
        <v>3949</v>
      </c>
      <c r="AH3090" s="19" t="s">
        <v>1594</v>
      </c>
      <c r="AI3090" s="19" t="s">
        <v>1595</v>
      </c>
      <c r="AJ3090" s="45">
        <v>0.05</v>
      </c>
      <c r="AK3090" s="45">
        <v>32</v>
      </c>
      <c r="AL3090" s="19" t="s">
        <v>1501</v>
      </c>
      <c r="AM3090" s="46">
        <v>50720</v>
      </c>
      <c r="AN3090" s="46">
        <v>32060</v>
      </c>
      <c r="AO3090" s="46">
        <v>18660</v>
      </c>
      <c r="AP3090" s="45">
        <v>0</v>
      </c>
      <c r="AQ3090" s="45"/>
      <c r="AR3090" s="45" t="str">
        <f>IFERROR(VLOOKUP(AB3090,'Pedidos marco'!$A$1:$D$10000,4,0)," ")</f>
        <v xml:space="preserve"> </v>
      </c>
      <c r="AS3090" s="45">
        <f t="shared" si="336"/>
        <v>19</v>
      </c>
      <c r="AT3090" s="45" t="str">
        <f t="shared" si="337"/>
        <v>19</v>
      </c>
      <c r="AU3090" s="47">
        <v>32</v>
      </c>
      <c r="AV3090" s="19" t="str">
        <f t="shared" si="338"/>
        <v>04 April</v>
      </c>
      <c r="AW3090" s="19">
        <f t="shared" si="339"/>
        <v>0</v>
      </c>
      <c r="AX3090" s="19">
        <f t="shared" si="340"/>
        <v>0</v>
      </c>
      <c r="AY3090" s="19" t="e">
        <f>VLOOKUP(AG3090,Cías!$A$1:$E$10000,5,0)</f>
        <v>#N/A</v>
      </c>
      <c r="AZ3090" s="19" t="str">
        <f t="shared" si="341"/>
        <v>1014322</v>
      </c>
      <c r="BA3090" s="19" t="str">
        <f t="shared" si="342"/>
        <v>ESPARZA REVELO JORGE MARCELO</v>
      </c>
      <c r="BB3090" s="19" t="e">
        <f>VLOOKUP(AG3090,Cías!$A$1:$E$10000,3,0)</f>
        <v>#N/A</v>
      </c>
      <c r="BC3090" s="19"/>
      <c r="BD3090" s="19"/>
      <c r="BE3090" s="19"/>
      <c r="BF3090" s="19"/>
      <c r="BG3090" s="19"/>
      <c r="BH3090" s="19"/>
      <c r="BI3090" s="19"/>
      <c r="BJ3090" s="19"/>
    </row>
    <row r="3091" spans="1:62" ht="15" x14ac:dyDescent="0.2">
      <c r="A3091" s="19" t="s">
        <v>24406</v>
      </c>
      <c r="B3091" s="19" t="s">
        <v>1479</v>
      </c>
      <c r="C3091" s="43">
        <v>44670</v>
      </c>
      <c r="D3091" s="44">
        <v>0.47013888888888999</v>
      </c>
      <c r="E3091" s="19" t="s">
        <v>24407</v>
      </c>
      <c r="F3091" s="19" t="s">
        <v>24408</v>
      </c>
      <c r="G3091" s="19" t="s">
        <v>24409</v>
      </c>
      <c r="H3091" s="45">
        <v>557.57000000000005</v>
      </c>
      <c r="I3091" s="45">
        <v>625.15</v>
      </c>
      <c r="J3091" s="19" t="s">
        <v>1560</v>
      </c>
      <c r="K3091" s="19" t="s">
        <v>24410</v>
      </c>
      <c r="L3091" s="19" t="s">
        <v>24411</v>
      </c>
      <c r="M3091" s="19" t="s">
        <v>24412</v>
      </c>
      <c r="N3091" s="19" t="s">
        <v>24406</v>
      </c>
      <c r="O3091" s="19" t="s">
        <v>371</v>
      </c>
      <c r="P3091" s="19" t="s">
        <v>372</v>
      </c>
      <c r="Q3091" s="46">
        <v>80</v>
      </c>
      <c r="R3091" s="19" t="s">
        <v>1544</v>
      </c>
      <c r="S3091" s="19" t="s">
        <v>7054</v>
      </c>
      <c r="T3091" s="19" t="s">
        <v>7055</v>
      </c>
      <c r="U3091" s="19" t="s">
        <v>7056</v>
      </c>
      <c r="V3091" s="19" t="s">
        <v>7057</v>
      </c>
      <c r="W3091" s="19" t="s">
        <v>1829</v>
      </c>
      <c r="X3091" s="19" t="s">
        <v>7058</v>
      </c>
      <c r="Y3091" s="19" t="s">
        <v>5256</v>
      </c>
      <c r="Z3091" s="19" t="s">
        <v>5257</v>
      </c>
      <c r="AA3091" s="46">
        <v>15</v>
      </c>
      <c r="AB3091" s="19" t="s">
        <v>571</v>
      </c>
      <c r="AC3091" s="19" t="s">
        <v>295</v>
      </c>
      <c r="AD3091" s="19" t="s">
        <v>3622</v>
      </c>
      <c r="AE3091" s="19" t="s">
        <v>3623</v>
      </c>
      <c r="AF3091" s="19" t="s">
        <v>1554</v>
      </c>
      <c r="AG3091" s="19" t="s">
        <v>3624</v>
      </c>
      <c r="AH3091" s="19" t="s">
        <v>1499</v>
      </c>
      <c r="AI3091" s="19" t="s">
        <v>1500</v>
      </c>
      <c r="AJ3091" s="45">
        <v>0</v>
      </c>
      <c r="AK3091" s="45">
        <v>0</v>
      </c>
      <c r="AL3091" s="19" t="s">
        <v>1501</v>
      </c>
      <c r="AM3091" s="46">
        <v>8384.4439999999995</v>
      </c>
      <c r="AN3091" s="46">
        <v>4004.444</v>
      </c>
      <c r="AO3091" s="46">
        <v>4380</v>
      </c>
      <c r="AP3091" s="45">
        <v>0</v>
      </c>
      <c r="AQ3091" s="45"/>
      <c r="AR3091" s="45" t="str">
        <f>IFERROR(VLOOKUP(AB3091,'Pedidos marco'!$A$1:$D$10000,4,0)," ")</f>
        <v xml:space="preserve"> </v>
      </c>
      <c r="AS3091" s="45">
        <f t="shared" si="336"/>
        <v>19</v>
      </c>
      <c r="AT3091" s="45" t="str">
        <f t="shared" si="337"/>
        <v>19</v>
      </c>
      <c r="AU3091" s="47">
        <v>4</v>
      </c>
      <c r="AV3091" s="19" t="str">
        <f t="shared" si="338"/>
        <v>04 April</v>
      </c>
      <c r="AW3091" s="19">
        <f t="shared" si="339"/>
        <v>0</v>
      </c>
      <c r="AX3091" s="19">
        <f t="shared" si="340"/>
        <v>0</v>
      </c>
      <c r="AY3091" s="19" t="e">
        <f>VLOOKUP(AG3091,Cías!$A$1:$E$10000,5,0)</f>
        <v>#N/A</v>
      </c>
      <c r="AZ3091" s="19" t="str">
        <f t="shared" si="341"/>
        <v>1014100</v>
      </c>
      <c r="BA3091" s="19" t="str">
        <f t="shared" si="342"/>
        <v>SIGUENZA PARRA FROILAN ALEJANDRO</v>
      </c>
      <c r="BB3091" s="19" t="e">
        <f>VLOOKUP(AG3091,Cías!$A$1:$E$10000,3,0)</f>
        <v>#N/A</v>
      </c>
      <c r="BC3091" s="19"/>
      <c r="BD3091" s="19"/>
      <c r="BE3091" s="19"/>
      <c r="BF3091" s="19"/>
      <c r="BG3091" s="19"/>
      <c r="BH3091" s="19"/>
      <c r="BI3091" s="19"/>
      <c r="BJ3091" s="19"/>
    </row>
    <row r="3092" spans="1:62" ht="15" x14ac:dyDescent="0.2">
      <c r="A3092" s="19" t="s">
        <v>24406</v>
      </c>
      <c r="B3092" s="19" t="s">
        <v>1479</v>
      </c>
      <c r="C3092" s="43">
        <v>44670</v>
      </c>
      <c r="D3092" s="44">
        <v>0.47013888888888999</v>
      </c>
      <c r="E3092" s="19" t="s">
        <v>24413</v>
      </c>
      <c r="F3092" s="19" t="s">
        <v>24414</v>
      </c>
      <c r="G3092" s="19" t="s">
        <v>24415</v>
      </c>
      <c r="H3092" s="45">
        <v>1932.08</v>
      </c>
      <c r="I3092" s="45">
        <v>2166.2600000000002</v>
      </c>
      <c r="J3092" s="19" t="s">
        <v>1560</v>
      </c>
      <c r="K3092" s="19" t="s">
        <v>24416</v>
      </c>
      <c r="L3092" s="19" t="s">
        <v>24417</v>
      </c>
      <c r="M3092" s="19" t="s">
        <v>24418</v>
      </c>
      <c r="N3092" s="19" t="s">
        <v>24406</v>
      </c>
      <c r="O3092" s="19" t="s">
        <v>367</v>
      </c>
      <c r="P3092" s="19" t="s">
        <v>368</v>
      </c>
      <c r="Q3092" s="46">
        <v>280</v>
      </c>
      <c r="R3092" s="19" t="s">
        <v>1544</v>
      </c>
      <c r="S3092" s="19" t="s">
        <v>7054</v>
      </c>
      <c r="T3092" s="19" t="s">
        <v>7055</v>
      </c>
      <c r="U3092" s="19" t="s">
        <v>7056</v>
      </c>
      <c r="V3092" s="19" t="s">
        <v>7057</v>
      </c>
      <c r="W3092" s="19" t="s">
        <v>1829</v>
      </c>
      <c r="X3092" s="19" t="s">
        <v>7058</v>
      </c>
      <c r="Y3092" s="19" t="s">
        <v>5256</v>
      </c>
      <c r="Z3092" s="19" t="s">
        <v>5257</v>
      </c>
      <c r="AA3092" s="46">
        <v>15</v>
      </c>
      <c r="AB3092" s="19" t="s">
        <v>571</v>
      </c>
      <c r="AC3092" s="19" t="s">
        <v>295</v>
      </c>
      <c r="AD3092" s="19" t="s">
        <v>3622</v>
      </c>
      <c r="AE3092" s="19" t="s">
        <v>3623</v>
      </c>
      <c r="AF3092" s="19" t="s">
        <v>1554</v>
      </c>
      <c r="AG3092" s="19" t="s">
        <v>3624</v>
      </c>
      <c r="AH3092" s="19" t="s">
        <v>1499</v>
      </c>
      <c r="AI3092" s="19" t="s">
        <v>1500</v>
      </c>
      <c r="AJ3092" s="45">
        <v>0</v>
      </c>
      <c r="AK3092" s="45">
        <v>0</v>
      </c>
      <c r="AL3092" s="19" t="s">
        <v>1501</v>
      </c>
      <c r="AM3092" s="46">
        <v>18395.556</v>
      </c>
      <c r="AN3092" s="46">
        <v>14015.556</v>
      </c>
      <c r="AO3092" s="46">
        <v>4380</v>
      </c>
      <c r="AP3092" s="45">
        <v>0</v>
      </c>
      <c r="AQ3092" s="45"/>
      <c r="AR3092" s="45" t="str">
        <f>IFERROR(VLOOKUP(AB3092,'Pedidos marco'!$A$1:$D$10000,4,0)," ")</f>
        <v xml:space="preserve"> </v>
      </c>
      <c r="AS3092" s="45">
        <f t="shared" si="336"/>
        <v>19</v>
      </c>
      <c r="AT3092" s="45" t="str">
        <f t="shared" si="337"/>
        <v>19</v>
      </c>
      <c r="AU3092" s="47">
        <v>14</v>
      </c>
      <c r="AV3092" s="19" t="str">
        <f t="shared" si="338"/>
        <v>04 April</v>
      </c>
      <c r="AW3092" s="19">
        <f t="shared" si="339"/>
        <v>0</v>
      </c>
      <c r="AX3092" s="19">
        <f t="shared" si="340"/>
        <v>0</v>
      </c>
      <c r="AY3092" s="19" t="e">
        <f>VLOOKUP(AG3092,Cías!$A$1:$E$10000,5,0)</f>
        <v>#N/A</v>
      </c>
      <c r="AZ3092" s="19" t="str">
        <f t="shared" si="341"/>
        <v>1014100</v>
      </c>
      <c r="BA3092" s="19" t="str">
        <f t="shared" si="342"/>
        <v>SIGUENZA PARRA FROILAN ALEJANDRO</v>
      </c>
      <c r="BB3092" s="19" t="e">
        <f>VLOOKUP(AG3092,Cías!$A$1:$E$10000,3,0)</f>
        <v>#N/A</v>
      </c>
      <c r="BC3092" s="19"/>
      <c r="BD3092" s="19"/>
      <c r="BE3092" s="19"/>
      <c r="BF3092" s="19"/>
      <c r="BG3092" s="19"/>
      <c r="BH3092" s="19"/>
      <c r="BI3092" s="19"/>
      <c r="BJ3092" s="19"/>
    </row>
    <row r="3093" spans="1:62" ht="15" x14ac:dyDescent="0.2">
      <c r="A3093" s="19" t="s">
        <v>24419</v>
      </c>
      <c r="B3093" s="19" t="s">
        <v>1479</v>
      </c>
      <c r="C3093" s="43">
        <v>44670</v>
      </c>
      <c r="D3093" s="44">
        <v>0.47361111111110998</v>
      </c>
      <c r="E3093" s="19" t="s">
        <v>24420</v>
      </c>
      <c r="F3093" s="19" t="s">
        <v>24421</v>
      </c>
      <c r="G3093" s="19" t="s">
        <v>24422</v>
      </c>
      <c r="H3093" s="45">
        <v>4415.3999999999996</v>
      </c>
      <c r="I3093" s="45">
        <v>4950.58</v>
      </c>
      <c r="J3093" s="19" t="s">
        <v>1560</v>
      </c>
      <c r="K3093" s="19" t="s">
        <v>24423</v>
      </c>
      <c r="L3093" s="19" t="s">
        <v>24424</v>
      </c>
      <c r="M3093" s="19" t="s">
        <v>24425</v>
      </c>
      <c r="N3093" s="19" t="s">
        <v>24419</v>
      </c>
      <c r="O3093" s="19" t="s">
        <v>367</v>
      </c>
      <c r="P3093" s="19" t="s">
        <v>368</v>
      </c>
      <c r="Q3093" s="46">
        <v>660</v>
      </c>
      <c r="R3093" s="19" t="s">
        <v>1544</v>
      </c>
      <c r="S3093" s="19" t="s">
        <v>1795</v>
      </c>
      <c r="T3093" s="19" t="s">
        <v>177</v>
      </c>
      <c r="U3093" s="19" t="s">
        <v>1796</v>
      </c>
      <c r="V3093" s="19" t="s">
        <v>1797</v>
      </c>
      <c r="W3093" s="19" t="s">
        <v>1798</v>
      </c>
      <c r="X3093" s="19" t="s">
        <v>1799</v>
      </c>
      <c r="Y3093" s="19" t="s">
        <v>1800</v>
      </c>
      <c r="Z3093" s="19" t="s">
        <v>1801</v>
      </c>
      <c r="AA3093" s="46">
        <v>159</v>
      </c>
      <c r="AB3093" s="19" t="s">
        <v>1802</v>
      </c>
      <c r="AC3093" s="19" t="s">
        <v>177</v>
      </c>
      <c r="AD3093" s="19" t="s">
        <v>1803</v>
      </c>
      <c r="AE3093" s="19" t="s">
        <v>1804</v>
      </c>
      <c r="AF3093" s="19" t="s">
        <v>1592</v>
      </c>
      <c r="AG3093" s="19" t="s">
        <v>1805</v>
      </c>
      <c r="AH3093" s="19" t="s">
        <v>1499</v>
      </c>
      <c r="AI3093" s="19" t="s">
        <v>1500</v>
      </c>
      <c r="AJ3093" s="45">
        <v>0</v>
      </c>
      <c r="AK3093" s="45">
        <v>0</v>
      </c>
      <c r="AL3093" s="19" t="s">
        <v>1501</v>
      </c>
      <c r="AM3093" s="46">
        <v>51570</v>
      </c>
      <c r="AN3093" s="46">
        <v>33050</v>
      </c>
      <c r="AO3093" s="46">
        <v>18520</v>
      </c>
      <c r="AP3093" s="45">
        <v>0</v>
      </c>
      <c r="AQ3093" s="45"/>
      <c r="AR3093" s="45" t="str">
        <f>IFERROR(VLOOKUP(AB3093,'Pedidos marco'!$A$1:$D$10000,4,0)," ")</f>
        <v xml:space="preserve"> </v>
      </c>
      <c r="AS3093" s="45">
        <f t="shared" si="336"/>
        <v>19</v>
      </c>
      <c r="AT3093" s="45" t="str">
        <f t="shared" si="337"/>
        <v>19</v>
      </c>
      <c r="AU3093" s="47">
        <v>33</v>
      </c>
      <c r="AV3093" s="19" t="str">
        <f t="shared" si="338"/>
        <v>04 April</v>
      </c>
      <c r="AW3093" s="19">
        <f t="shared" si="339"/>
        <v>0</v>
      </c>
      <c r="AX3093" s="19">
        <f t="shared" si="340"/>
        <v>0</v>
      </c>
      <c r="AY3093" s="19" t="e">
        <f>VLOOKUP(AG3093,Cías!$A$1:$E$10000,5,0)</f>
        <v>#N/A</v>
      </c>
      <c r="AZ3093" s="19" t="str">
        <f t="shared" si="341"/>
        <v>1013478</v>
      </c>
      <c r="BA3093" s="19" t="str">
        <f t="shared" si="342"/>
        <v>LANDAZURI CORDOVA IVAN OSWALDO</v>
      </c>
      <c r="BB3093" s="19" t="e">
        <f>VLOOKUP(AG3093,Cías!$A$1:$E$10000,3,0)</f>
        <v>#N/A</v>
      </c>
      <c r="BC3093" s="19"/>
      <c r="BD3093" s="19"/>
      <c r="BE3093" s="19"/>
      <c r="BF3093" s="19"/>
      <c r="BG3093" s="19"/>
      <c r="BH3093" s="19"/>
      <c r="BI3093" s="19"/>
      <c r="BJ3093" s="19"/>
    </row>
    <row r="3094" spans="1:62" ht="15" x14ac:dyDescent="0.2">
      <c r="A3094" s="19" t="s">
        <v>24426</v>
      </c>
      <c r="B3094" s="19" t="s">
        <v>1479</v>
      </c>
      <c r="C3094" s="43">
        <v>44670</v>
      </c>
      <c r="D3094" s="44">
        <v>0.47638888888889003</v>
      </c>
      <c r="E3094" s="19" t="s">
        <v>24427</v>
      </c>
      <c r="F3094" s="19" t="s">
        <v>24428</v>
      </c>
      <c r="G3094" s="19" t="s">
        <v>24429</v>
      </c>
      <c r="H3094" s="45">
        <v>4237.2</v>
      </c>
      <c r="I3094" s="45">
        <v>4750.7700000000004</v>
      </c>
      <c r="J3094" s="19" t="s">
        <v>1560</v>
      </c>
      <c r="K3094" s="19" t="s">
        <v>24430</v>
      </c>
      <c r="L3094" s="19" t="s">
        <v>24431</v>
      </c>
      <c r="M3094" s="19" t="s">
        <v>24432</v>
      </c>
      <c r="N3094" s="19" t="s">
        <v>24426</v>
      </c>
      <c r="O3094" s="19" t="s">
        <v>1641</v>
      </c>
      <c r="P3094" s="19" t="s">
        <v>1642</v>
      </c>
      <c r="Q3094" s="46">
        <v>660</v>
      </c>
      <c r="R3094" s="19" t="s">
        <v>1544</v>
      </c>
      <c r="S3094" s="19" t="s">
        <v>5299</v>
      </c>
      <c r="T3094" s="19" t="s">
        <v>5300</v>
      </c>
      <c r="U3094" s="19" t="s">
        <v>5301</v>
      </c>
      <c r="V3094" s="19" t="s">
        <v>5302</v>
      </c>
      <c r="W3094" s="19" t="s">
        <v>5303</v>
      </c>
      <c r="X3094" s="19" t="s">
        <v>5304</v>
      </c>
      <c r="Y3094" s="19" t="s">
        <v>5305</v>
      </c>
      <c r="Z3094" s="19" t="s">
        <v>5306</v>
      </c>
      <c r="AA3094" s="46">
        <v>418</v>
      </c>
      <c r="AB3094" s="19" t="s">
        <v>446</v>
      </c>
      <c r="AC3094" s="19" t="s">
        <v>39</v>
      </c>
      <c r="AD3094" s="19" t="s">
        <v>1785</v>
      </c>
      <c r="AE3094" s="19" t="s">
        <v>1786</v>
      </c>
      <c r="AF3094" s="19" t="s">
        <v>1592</v>
      </c>
      <c r="AG3094" s="19" t="s">
        <v>1787</v>
      </c>
      <c r="AH3094" s="19" t="s">
        <v>1499</v>
      </c>
      <c r="AI3094" s="19" t="s">
        <v>1500</v>
      </c>
      <c r="AJ3094" s="45">
        <v>0</v>
      </c>
      <c r="AK3094" s="45">
        <v>0</v>
      </c>
      <c r="AL3094" s="19" t="s">
        <v>1501</v>
      </c>
      <c r="AM3094" s="46">
        <v>50610</v>
      </c>
      <c r="AN3094" s="46">
        <v>33060</v>
      </c>
      <c r="AO3094" s="46">
        <v>17550</v>
      </c>
      <c r="AP3094" s="45">
        <v>0</v>
      </c>
      <c r="AQ3094" s="45"/>
      <c r="AR3094" s="45" t="str">
        <f>IFERROR(VLOOKUP(AB3094,'Pedidos marco'!$A$1:$D$10000,4,0)," ")</f>
        <v xml:space="preserve"> </v>
      </c>
      <c r="AS3094" s="45">
        <f t="shared" si="336"/>
        <v>19</v>
      </c>
      <c r="AT3094" s="45" t="str">
        <f t="shared" si="337"/>
        <v>19</v>
      </c>
      <c r="AU3094" s="47">
        <v>33</v>
      </c>
      <c r="AV3094" s="19" t="str">
        <f t="shared" si="338"/>
        <v>04 April</v>
      </c>
      <c r="AW3094" s="19">
        <f t="shared" si="339"/>
        <v>0</v>
      </c>
      <c r="AX3094" s="19">
        <f t="shared" si="340"/>
        <v>0</v>
      </c>
      <c r="AY3094" s="19" t="e">
        <f>VLOOKUP(AG3094,Cías!$A$1:$E$10000,5,0)</f>
        <v>#N/A</v>
      </c>
      <c r="AZ3094" s="19" t="str">
        <f t="shared" si="341"/>
        <v>1013894</v>
      </c>
      <c r="BA3094" s="19" t="str">
        <f t="shared" si="342"/>
        <v>BARAHONA MARMOL ADRIAN EDMUNDO</v>
      </c>
      <c r="BB3094" s="19" t="e">
        <f>VLOOKUP(AG3094,Cías!$A$1:$E$10000,3,0)</f>
        <v>#N/A</v>
      </c>
      <c r="BC3094" s="19"/>
      <c r="BD3094" s="19"/>
      <c r="BE3094" s="19"/>
      <c r="BF3094" s="19"/>
      <c r="BG3094" s="19"/>
      <c r="BH3094" s="19"/>
      <c r="BI3094" s="19"/>
      <c r="BJ3094" s="19"/>
    </row>
    <row r="3095" spans="1:62" ht="15" x14ac:dyDescent="0.2">
      <c r="A3095" s="19" t="s">
        <v>24433</v>
      </c>
      <c r="B3095" s="19" t="s">
        <v>1479</v>
      </c>
      <c r="C3095" s="43">
        <v>44670</v>
      </c>
      <c r="D3095" s="44">
        <v>0.47847222222222002</v>
      </c>
      <c r="E3095" s="19" t="s">
        <v>24434</v>
      </c>
      <c r="F3095" s="19" t="s">
        <v>24435</v>
      </c>
      <c r="G3095" s="19" t="s">
        <v>24436</v>
      </c>
      <c r="H3095" s="45">
        <v>3172.8</v>
      </c>
      <c r="I3095" s="45">
        <v>3557.37</v>
      </c>
      <c r="J3095" s="19" t="s">
        <v>1560</v>
      </c>
      <c r="K3095" s="19" t="s">
        <v>24437</v>
      </c>
      <c r="L3095" s="19" t="s">
        <v>24438</v>
      </c>
      <c r="M3095" s="19" t="s">
        <v>24439</v>
      </c>
      <c r="N3095" s="19" t="s">
        <v>24433</v>
      </c>
      <c r="O3095" s="19" t="s">
        <v>1641</v>
      </c>
      <c r="P3095" s="19" t="s">
        <v>1642</v>
      </c>
      <c r="Q3095" s="46">
        <v>480</v>
      </c>
      <c r="R3095" s="19" t="s">
        <v>1544</v>
      </c>
      <c r="S3095" s="19" t="s">
        <v>2430</v>
      </c>
      <c r="T3095" s="19" t="s">
        <v>10</v>
      </c>
      <c r="U3095" s="19" t="s">
        <v>24440</v>
      </c>
      <c r="V3095" s="19" t="s">
        <v>24441</v>
      </c>
      <c r="W3095" s="19" t="s">
        <v>2635</v>
      </c>
      <c r="X3095" s="19" t="s">
        <v>24442</v>
      </c>
      <c r="Y3095" s="19" t="s">
        <v>2637</v>
      </c>
      <c r="Z3095" s="19" t="s">
        <v>2638</v>
      </c>
      <c r="AA3095" s="46">
        <v>506</v>
      </c>
      <c r="AB3095" s="19" t="s">
        <v>458</v>
      </c>
      <c r="AC3095" s="19" t="s">
        <v>66</v>
      </c>
      <c r="AD3095" s="19" t="s">
        <v>3980</v>
      </c>
      <c r="AE3095" s="19" t="s">
        <v>3981</v>
      </c>
      <c r="AF3095" s="19" t="s">
        <v>1719</v>
      </c>
      <c r="AG3095" s="19" t="s">
        <v>3982</v>
      </c>
      <c r="AH3095" s="19" t="s">
        <v>1499</v>
      </c>
      <c r="AI3095" s="19" t="s">
        <v>1500</v>
      </c>
      <c r="AJ3095" s="45">
        <v>0</v>
      </c>
      <c r="AK3095" s="45">
        <v>0</v>
      </c>
      <c r="AL3095" s="19" t="s">
        <v>1501</v>
      </c>
      <c r="AM3095" s="46">
        <v>38730</v>
      </c>
      <c r="AN3095" s="46">
        <v>24020</v>
      </c>
      <c r="AO3095" s="46">
        <v>14710</v>
      </c>
      <c r="AP3095" s="45">
        <v>0</v>
      </c>
      <c r="AQ3095" s="45"/>
      <c r="AR3095" s="45" t="str">
        <f>IFERROR(VLOOKUP(AB3095,'Pedidos marco'!$A$1:$D$10000,4,0)," ")</f>
        <v xml:space="preserve"> </v>
      </c>
      <c r="AS3095" s="45">
        <f t="shared" si="336"/>
        <v>19</v>
      </c>
      <c r="AT3095" s="45" t="str">
        <f t="shared" si="337"/>
        <v>19</v>
      </c>
      <c r="AU3095" s="47">
        <v>24</v>
      </c>
      <c r="AV3095" s="19" t="str">
        <f t="shared" si="338"/>
        <v>04 April</v>
      </c>
      <c r="AW3095" s="19">
        <f t="shared" si="339"/>
        <v>0</v>
      </c>
      <c r="AX3095" s="19">
        <f t="shared" si="340"/>
        <v>0</v>
      </c>
      <c r="AY3095" s="19" t="e">
        <f>VLOOKUP(AG3095,Cías!$A$1:$E$10000,5,0)</f>
        <v>#N/A</v>
      </c>
      <c r="AZ3095" s="19" t="str">
        <f t="shared" si="341"/>
        <v>1020579</v>
      </c>
      <c r="BA3095" s="19" t="str">
        <f t="shared" si="342"/>
        <v>CABRERA RECALDE ALFREDO RAYMUNDO</v>
      </c>
      <c r="BB3095" s="19" t="e">
        <f>VLOOKUP(AG3095,Cías!$A$1:$E$10000,3,0)</f>
        <v>#N/A</v>
      </c>
      <c r="BC3095" s="19"/>
      <c r="BD3095" s="19"/>
      <c r="BE3095" s="19"/>
      <c r="BF3095" s="19"/>
      <c r="BG3095" s="19"/>
      <c r="BH3095" s="19"/>
      <c r="BI3095" s="19"/>
      <c r="BJ3095" s="19"/>
    </row>
    <row r="3096" spans="1:62" ht="15" x14ac:dyDescent="0.2">
      <c r="A3096" s="19" t="s">
        <v>24443</v>
      </c>
      <c r="B3096" s="19" t="s">
        <v>1479</v>
      </c>
      <c r="C3096" s="43">
        <v>44670</v>
      </c>
      <c r="D3096" s="44">
        <v>0.48263888888889001</v>
      </c>
      <c r="E3096" s="19" t="s">
        <v>24444</v>
      </c>
      <c r="F3096" s="19" t="s">
        <v>24445</v>
      </c>
      <c r="G3096" s="19" t="s">
        <v>24446</v>
      </c>
      <c r="H3096" s="45">
        <v>2351</v>
      </c>
      <c r="I3096" s="45">
        <v>2635.96</v>
      </c>
      <c r="J3096" s="19" t="s">
        <v>1560</v>
      </c>
      <c r="K3096" s="19" t="s">
        <v>24447</v>
      </c>
      <c r="L3096" s="19" t="s">
        <v>24448</v>
      </c>
      <c r="M3096" s="19" t="s">
        <v>24449</v>
      </c>
      <c r="N3096" s="19" t="s">
        <v>24443</v>
      </c>
      <c r="O3096" s="19" t="s">
        <v>1641</v>
      </c>
      <c r="P3096" s="19" t="s">
        <v>1642</v>
      </c>
      <c r="Q3096" s="46">
        <v>360</v>
      </c>
      <c r="R3096" s="19" t="s">
        <v>1544</v>
      </c>
      <c r="S3096" s="19" t="s">
        <v>5029</v>
      </c>
      <c r="T3096" s="19" t="s">
        <v>5030</v>
      </c>
      <c r="U3096" s="19" t="s">
        <v>24450</v>
      </c>
      <c r="V3096" s="19" t="s">
        <v>24451</v>
      </c>
      <c r="W3096" s="19" t="s">
        <v>3201</v>
      </c>
      <c r="X3096" s="19" t="s">
        <v>24452</v>
      </c>
      <c r="Y3096" s="19" t="s">
        <v>3203</v>
      </c>
      <c r="Z3096" s="19" t="s">
        <v>3204</v>
      </c>
      <c r="AA3096" s="46">
        <v>396</v>
      </c>
      <c r="AB3096" s="19" t="s">
        <v>482</v>
      </c>
      <c r="AC3096" s="19" t="s">
        <v>113</v>
      </c>
      <c r="AD3096" s="19" t="s">
        <v>5191</v>
      </c>
      <c r="AE3096" s="19" t="s">
        <v>1481</v>
      </c>
      <c r="AF3096" s="19" t="s">
        <v>1554</v>
      </c>
      <c r="AG3096" s="19" t="s">
        <v>5192</v>
      </c>
      <c r="AH3096" s="19" t="s">
        <v>1499</v>
      </c>
      <c r="AI3096" s="19" t="s">
        <v>1500</v>
      </c>
      <c r="AJ3096" s="45">
        <v>0</v>
      </c>
      <c r="AK3096" s="45">
        <v>0</v>
      </c>
      <c r="AL3096" s="19" t="s">
        <v>1501</v>
      </c>
      <c r="AM3096" s="46">
        <v>27140</v>
      </c>
      <c r="AN3096" s="46">
        <v>18030</v>
      </c>
      <c r="AO3096" s="46">
        <v>9110</v>
      </c>
      <c r="AP3096" s="45">
        <v>0</v>
      </c>
      <c r="AQ3096" s="45"/>
      <c r="AR3096" s="45" t="str">
        <f>IFERROR(VLOOKUP(AB3096,'Pedidos marco'!$A$1:$D$10000,4,0)," ")</f>
        <v xml:space="preserve"> </v>
      </c>
      <c r="AS3096" s="45">
        <f t="shared" si="336"/>
        <v>19</v>
      </c>
      <c r="AT3096" s="45" t="str">
        <f t="shared" si="337"/>
        <v>19</v>
      </c>
      <c r="AU3096" s="47">
        <v>18</v>
      </c>
      <c r="AV3096" s="19" t="str">
        <f t="shared" si="338"/>
        <v>04 April</v>
      </c>
      <c r="AW3096" s="19">
        <f t="shared" si="339"/>
        <v>0</v>
      </c>
      <c r="AX3096" s="19">
        <f t="shared" si="340"/>
        <v>0</v>
      </c>
      <c r="AY3096" s="19" t="e">
        <f>VLOOKUP(AG3096,Cías!$A$1:$E$10000,5,0)</f>
        <v>#N/A</v>
      </c>
      <c r="AZ3096" s="19" t="str">
        <f t="shared" si="341"/>
        <v>1013819</v>
      </c>
      <c r="BA3096" s="19" t="str">
        <f t="shared" si="342"/>
        <v>ESPARZA ENDARA GUIDO MAURICIO</v>
      </c>
      <c r="BB3096" s="19" t="e">
        <f>VLOOKUP(AG3096,Cías!$A$1:$E$10000,3,0)</f>
        <v>#N/A</v>
      </c>
      <c r="BC3096" s="19"/>
      <c r="BD3096" s="19"/>
      <c r="BE3096" s="19"/>
      <c r="BF3096" s="19"/>
      <c r="BG3096" s="19"/>
      <c r="BH3096" s="19"/>
      <c r="BI3096" s="19"/>
      <c r="BJ3096" s="19"/>
    </row>
    <row r="3097" spans="1:62" ht="15" x14ac:dyDescent="0.2">
      <c r="A3097" s="19" t="s">
        <v>24453</v>
      </c>
      <c r="B3097" s="19" t="s">
        <v>1479</v>
      </c>
      <c r="C3097" s="43">
        <v>44670</v>
      </c>
      <c r="D3097" s="44">
        <v>0.48611111111110999</v>
      </c>
      <c r="E3097" s="19" t="s">
        <v>24454</v>
      </c>
      <c r="F3097" s="19" t="s">
        <v>1481</v>
      </c>
      <c r="G3097" s="19" t="s">
        <v>1481</v>
      </c>
      <c r="H3097" s="45">
        <v>0</v>
      </c>
      <c r="I3097" s="45">
        <v>0</v>
      </c>
      <c r="J3097" s="19" t="s">
        <v>1482</v>
      </c>
      <c r="K3097" s="19" t="s">
        <v>24455</v>
      </c>
      <c r="L3097" s="19" t="s">
        <v>24456</v>
      </c>
      <c r="M3097" s="19" t="s">
        <v>24457</v>
      </c>
      <c r="N3097" s="19" t="s">
        <v>24453</v>
      </c>
      <c r="O3097" s="19" t="s">
        <v>369</v>
      </c>
      <c r="P3097" s="19" t="s">
        <v>370</v>
      </c>
      <c r="Q3097" s="46">
        <v>360</v>
      </c>
      <c r="R3097" s="19" t="s">
        <v>1544</v>
      </c>
      <c r="S3097" s="19" t="s">
        <v>4997</v>
      </c>
      <c r="T3097" s="19" t="s">
        <v>264</v>
      </c>
      <c r="U3097" s="19" t="s">
        <v>4998</v>
      </c>
      <c r="V3097" s="19" t="s">
        <v>4999</v>
      </c>
      <c r="W3097" s="19" t="s">
        <v>1586</v>
      </c>
      <c r="X3097" s="19" t="s">
        <v>5000</v>
      </c>
      <c r="Y3097" s="19" t="s">
        <v>1588</v>
      </c>
      <c r="Z3097" s="19" t="s">
        <v>1589</v>
      </c>
      <c r="AA3097" s="46">
        <v>250</v>
      </c>
      <c r="AB3097" s="19" t="s">
        <v>555</v>
      </c>
      <c r="AC3097" s="19" t="s">
        <v>264</v>
      </c>
      <c r="AD3097" s="19" t="s">
        <v>5001</v>
      </c>
      <c r="AE3097" s="19" t="s">
        <v>5002</v>
      </c>
      <c r="AF3097" s="19" t="s">
        <v>1554</v>
      </c>
      <c r="AG3097" s="19" t="s">
        <v>5003</v>
      </c>
      <c r="AH3097" s="19" t="s">
        <v>1499</v>
      </c>
      <c r="AI3097" s="19" t="s">
        <v>1500</v>
      </c>
      <c r="AJ3097" s="45">
        <v>0</v>
      </c>
      <c r="AK3097" s="45">
        <v>0</v>
      </c>
      <c r="AL3097" s="19" t="s">
        <v>1501</v>
      </c>
      <c r="AM3097" s="46">
        <v>27390</v>
      </c>
      <c r="AN3097" s="46">
        <v>18030</v>
      </c>
      <c r="AO3097" s="46">
        <v>9360</v>
      </c>
      <c r="AP3097" s="45">
        <v>0</v>
      </c>
      <c r="AQ3097" s="45"/>
      <c r="AR3097" s="45" t="str">
        <f>IFERROR(VLOOKUP(AB3097,'Pedidos marco'!$A$1:$D$10000,4,0)," ")</f>
        <v xml:space="preserve"> </v>
      </c>
      <c r="AS3097" s="45">
        <f t="shared" si="336"/>
        <v>19</v>
      </c>
      <c r="AT3097" s="45" t="str">
        <f t="shared" si="337"/>
        <v>19</v>
      </c>
      <c r="AU3097" s="47">
        <v>18</v>
      </c>
      <c r="AV3097" s="19" t="str">
        <f t="shared" si="338"/>
        <v>04 April</v>
      </c>
      <c r="AW3097" s="19">
        <f t="shared" si="339"/>
        <v>0</v>
      </c>
      <c r="AX3097" s="19">
        <f t="shared" si="340"/>
        <v>0</v>
      </c>
      <c r="AY3097" s="19" t="e">
        <f>VLOOKUP(AG3097,Cías!$A$1:$E$10000,5,0)</f>
        <v>#N/A</v>
      </c>
      <c r="AZ3097" s="19" t="str">
        <f t="shared" si="341"/>
        <v>1014110</v>
      </c>
      <c r="BA3097" s="19" t="str">
        <f t="shared" si="342"/>
        <v>RODRIGUEZ CORREA ROSA AYDE</v>
      </c>
      <c r="BB3097" s="19" t="e">
        <f>VLOOKUP(AG3097,Cías!$A$1:$E$10000,3,0)</f>
        <v>#N/A</v>
      </c>
      <c r="BC3097" s="19"/>
      <c r="BD3097" s="19"/>
      <c r="BE3097" s="19"/>
      <c r="BF3097" s="19"/>
      <c r="BG3097" s="19"/>
      <c r="BH3097" s="19"/>
      <c r="BI3097" s="19"/>
      <c r="BJ3097" s="19"/>
    </row>
    <row r="3098" spans="1:62" ht="15" x14ac:dyDescent="0.2">
      <c r="A3098" s="19" t="s">
        <v>24458</v>
      </c>
      <c r="B3098" s="19" t="s">
        <v>1479</v>
      </c>
      <c r="C3098" s="43">
        <v>44670</v>
      </c>
      <c r="D3098" s="44">
        <v>0.49583333333333002</v>
      </c>
      <c r="E3098" s="19" t="s">
        <v>24459</v>
      </c>
      <c r="F3098" s="19" t="s">
        <v>24460</v>
      </c>
      <c r="G3098" s="19" t="s">
        <v>24461</v>
      </c>
      <c r="H3098" s="45">
        <v>3243.41</v>
      </c>
      <c r="I3098" s="45">
        <v>3636.53</v>
      </c>
      <c r="J3098" s="19" t="s">
        <v>1560</v>
      </c>
      <c r="K3098" s="19" t="s">
        <v>24462</v>
      </c>
      <c r="L3098" s="19" t="s">
        <v>24463</v>
      </c>
      <c r="M3098" s="19" t="s">
        <v>24464</v>
      </c>
      <c r="N3098" s="19" t="s">
        <v>24458</v>
      </c>
      <c r="O3098" s="19" t="s">
        <v>367</v>
      </c>
      <c r="P3098" s="19" t="s">
        <v>368</v>
      </c>
      <c r="Q3098" s="46">
        <v>480</v>
      </c>
      <c r="R3098" s="19" t="s">
        <v>1544</v>
      </c>
      <c r="S3098" s="19" t="s">
        <v>3810</v>
      </c>
      <c r="T3098" s="19" t="s">
        <v>3811</v>
      </c>
      <c r="U3098" s="19" t="s">
        <v>24465</v>
      </c>
      <c r="V3098" s="19" t="s">
        <v>24466</v>
      </c>
      <c r="W3098" s="19" t="s">
        <v>415</v>
      </c>
      <c r="X3098" s="19" t="s">
        <v>24467</v>
      </c>
      <c r="Y3098" s="19" t="s">
        <v>4749</v>
      </c>
      <c r="Z3098" s="19" t="s">
        <v>4750</v>
      </c>
      <c r="AA3098" s="46">
        <v>130</v>
      </c>
      <c r="AB3098" s="19" t="s">
        <v>488</v>
      </c>
      <c r="AC3098" s="19" t="s">
        <v>125</v>
      </c>
      <c r="AD3098" s="19" t="s">
        <v>2505</v>
      </c>
      <c r="AE3098" s="19" t="s">
        <v>2506</v>
      </c>
      <c r="AF3098" s="19" t="s">
        <v>1719</v>
      </c>
      <c r="AG3098" s="19" t="s">
        <v>2507</v>
      </c>
      <c r="AH3098" s="19" t="s">
        <v>1594</v>
      </c>
      <c r="AI3098" s="19" t="s">
        <v>1595</v>
      </c>
      <c r="AJ3098" s="45">
        <v>0.05</v>
      </c>
      <c r="AK3098" s="45">
        <v>24</v>
      </c>
      <c r="AL3098" s="19" t="s">
        <v>1501</v>
      </c>
      <c r="AM3098" s="46">
        <v>40010</v>
      </c>
      <c r="AN3098" s="46">
        <v>24040</v>
      </c>
      <c r="AO3098" s="46">
        <v>15970</v>
      </c>
      <c r="AP3098" s="45">
        <v>0</v>
      </c>
      <c r="AQ3098" s="45"/>
      <c r="AR3098" s="45" t="str">
        <f>IFERROR(VLOOKUP(AB3098,'Pedidos marco'!$A$1:$D$10000,4,0)," ")</f>
        <v xml:space="preserve"> </v>
      </c>
      <c r="AS3098" s="45">
        <f t="shared" si="336"/>
        <v>19</v>
      </c>
      <c r="AT3098" s="45" t="str">
        <f t="shared" si="337"/>
        <v>19</v>
      </c>
      <c r="AU3098" s="47">
        <v>24</v>
      </c>
      <c r="AV3098" s="19" t="str">
        <f t="shared" si="338"/>
        <v>04 April</v>
      </c>
      <c r="AW3098" s="19">
        <f t="shared" si="339"/>
        <v>0</v>
      </c>
      <c r="AX3098" s="19">
        <f t="shared" si="340"/>
        <v>0</v>
      </c>
      <c r="AY3098" s="19" t="e">
        <f>VLOOKUP(AG3098,Cías!$A$1:$E$10000,5,0)</f>
        <v>#N/A</v>
      </c>
      <c r="AZ3098" s="19" t="str">
        <f t="shared" si="341"/>
        <v>10003431</v>
      </c>
      <c r="BA3098" s="19" t="str">
        <f t="shared" si="342"/>
        <v>FIALLOS ARTEAGA ESTEFANIA CAROLINA</v>
      </c>
      <c r="BB3098" s="19" t="e">
        <f>VLOOKUP(AG3098,Cías!$A$1:$E$10000,3,0)</f>
        <v>#N/A</v>
      </c>
      <c r="BC3098" s="19"/>
      <c r="BD3098" s="19"/>
      <c r="BE3098" s="19"/>
      <c r="BF3098" s="19"/>
      <c r="BG3098" s="19"/>
      <c r="BH3098" s="19"/>
      <c r="BI3098" s="19"/>
      <c r="BJ3098" s="19"/>
    </row>
    <row r="3099" spans="1:62" ht="15" x14ac:dyDescent="0.2">
      <c r="A3099" s="19" t="s">
        <v>24468</v>
      </c>
      <c r="B3099" s="19" t="s">
        <v>1479</v>
      </c>
      <c r="C3099" s="43">
        <v>44670</v>
      </c>
      <c r="D3099" s="44">
        <v>0.50416666666666998</v>
      </c>
      <c r="E3099" s="19" t="s">
        <v>24469</v>
      </c>
      <c r="F3099" s="19" t="s">
        <v>24470</v>
      </c>
      <c r="G3099" s="19" t="s">
        <v>24471</v>
      </c>
      <c r="H3099" s="45">
        <v>2471.56</v>
      </c>
      <c r="I3099" s="45">
        <v>2771.13</v>
      </c>
      <c r="J3099" s="19" t="s">
        <v>1560</v>
      </c>
      <c r="K3099" s="19" t="s">
        <v>24472</v>
      </c>
      <c r="L3099" s="19" t="s">
        <v>24473</v>
      </c>
      <c r="M3099" s="19" t="s">
        <v>24474</v>
      </c>
      <c r="N3099" s="19" t="s">
        <v>24468</v>
      </c>
      <c r="O3099" s="19" t="s">
        <v>371</v>
      </c>
      <c r="P3099" s="19" t="s">
        <v>372</v>
      </c>
      <c r="Q3099" s="46">
        <v>360</v>
      </c>
      <c r="R3099" s="19" t="s">
        <v>1544</v>
      </c>
      <c r="S3099" s="19" t="s">
        <v>4683</v>
      </c>
      <c r="T3099" s="19" t="s">
        <v>4684</v>
      </c>
      <c r="U3099" s="19" t="s">
        <v>4967</v>
      </c>
      <c r="V3099" s="19" t="s">
        <v>4968</v>
      </c>
      <c r="W3099" s="19" t="s">
        <v>2800</v>
      </c>
      <c r="X3099" s="19" t="s">
        <v>4969</v>
      </c>
      <c r="Y3099" s="19" t="s">
        <v>2802</v>
      </c>
      <c r="Z3099" s="19" t="s">
        <v>2803</v>
      </c>
      <c r="AA3099" s="46">
        <v>20</v>
      </c>
      <c r="AB3099" s="19" t="s">
        <v>589</v>
      </c>
      <c r="AC3099" s="19" t="s">
        <v>335</v>
      </c>
      <c r="AD3099" s="19" t="s">
        <v>6594</v>
      </c>
      <c r="AE3099" s="19" t="s">
        <v>6595</v>
      </c>
      <c r="AF3099" s="19" t="s">
        <v>1719</v>
      </c>
      <c r="AG3099" s="19" t="s">
        <v>6596</v>
      </c>
      <c r="AH3099" s="19" t="s">
        <v>1594</v>
      </c>
      <c r="AI3099" s="19" t="s">
        <v>1595</v>
      </c>
      <c r="AJ3099" s="45">
        <v>0.05</v>
      </c>
      <c r="AK3099" s="45">
        <v>18</v>
      </c>
      <c r="AL3099" s="19" t="s">
        <v>1501</v>
      </c>
      <c r="AM3099" s="46">
        <v>26085</v>
      </c>
      <c r="AN3099" s="46">
        <v>18015</v>
      </c>
      <c r="AO3099" s="46">
        <v>8070</v>
      </c>
      <c r="AP3099" s="45">
        <v>0</v>
      </c>
      <c r="AQ3099" s="45"/>
      <c r="AR3099" s="45" t="str">
        <f>IFERROR(VLOOKUP(AB3099,'Pedidos marco'!$A$1:$D$10000,4,0)," ")</f>
        <v xml:space="preserve"> </v>
      </c>
      <c r="AS3099" s="45">
        <f t="shared" si="336"/>
        <v>19</v>
      </c>
      <c r="AT3099" s="45" t="str">
        <f t="shared" si="337"/>
        <v>19</v>
      </c>
      <c r="AU3099" s="47">
        <v>18</v>
      </c>
      <c r="AV3099" s="19" t="str">
        <f t="shared" si="338"/>
        <v>04 April</v>
      </c>
      <c r="AW3099" s="19">
        <f t="shared" si="339"/>
        <v>0</v>
      </c>
      <c r="AX3099" s="19">
        <f t="shared" si="340"/>
        <v>0</v>
      </c>
      <c r="AY3099" s="19" t="e">
        <f>VLOOKUP(AG3099,Cías!$A$1:$E$10000,5,0)</f>
        <v>#N/A</v>
      </c>
      <c r="AZ3099" s="19" t="str">
        <f t="shared" si="341"/>
        <v>1020170</v>
      </c>
      <c r="BA3099" s="19" t="str">
        <f t="shared" si="342"/>
        <v>VILLEGAS PASQUEL DARWIN EDMUNDO</v>
      </c>
      <c r="BB3099" s="19" t="e">
        <f>VLOOKUP(AG3099,Cías!$A$1:$E$10000,3,0)</f>
        <v>#N/A</v>
      </c>
      <c r="BC3099" s="19"/>
      <c r="BD3099" s="19"/>
      <c r="BE3099" s="19"/>
      <c r="BF3099" s="19"/>
      <c r="BG3099" s="19"/>
      <c r="BH3099" s="19"/>
      <c r="BI3099" s="19"/>
      <c r="BJ3099" s="19"/>
    </row>
    <row r="3100" spans="1:62" ht="15" x14ac:dyDescent="0.2">
      <c r="A3100" s="19" t="s">
        <v>24468</v>
      </c>
      <c r="B3100" s="19" t="s">
        <v>1479</v>
      </c>
      <c r="C3100" s="43">
        <v>44670</v>
      </c>
      <c r="D3100" s="44">
        <v>0.50416666666666998</v>
      </c>
      <c r="E3100" s="19" t="s">
        <v>24475</v>
      </c>
      <c r="F3100" s="19" t="s">
        <v>24476</v>
      </c>
      <c r="G3100" s="19" t="s">
        <v>24477</v>
      </c>
      <c r="H3100" s="45">
        <v>815.58</v>
      </c>
      <c r="I3100" s="45">
        <v>914.43</v>
      </c>
      <c r="J3100" s="19" t="s">
        <v>1560</v>
      </c>
      <c r="K3100" s="19" t="s">
        <v>24478</v>
      </c>
      <c r="L3100" s="19" t="s">
        <v>24479</v>
      </c>
      <c r="M3100" s="19" t="s">
        <v>24480</v>
      </c>
      <c r="N3100" s="19" t="s">
        <v>24468</v>
      </c>
      <c r="O3100" s="19" t="s">
        <v>367</v>
      </c>
      <c r="P3100" s="19" t="s">
        <v>368</v>
      </c>
      <c r="Q3100" s="46">
        <v>120</v>
      </c>
      <c r="R3100" s="19" t="s">
        <v>1544</v>
      </c>
      <c r="S3100" s="19" t="s">
        <v>4683</v>
      </c>
      <c r="T3100" s="19" t="s">
        <v>4684</v>
      </c>
      <c r="U3100" s="19" t="s">
        <v>4967</v>
      </c>
      <c r="V3100" s="19" t="s">
        <v>4968</v>
      </c>
      <c r="W3100" s="19" t="s">
        <v>2800</v>
      </c>
      <c r="X3100" s="19" t="s">
        <v>4969</v>
      </c>
      <c r="Y3100" s="19" t="s">
        <v>2802</v>
      </c>
      <c r="Z3100" s="19" t="s">
        <v>2803</v>
      </c>
      <c r="AA3100" s="46">
        <v>20</v>
      </c>
      <c r="AB3100" s="19" t="s">
        <v>589</v>
      </c>
      <c r="AC3100" s="19" t="s">
        <v>335</v>
      </c>
      <c r="AD3100" s="19" t="s">
        <v>6594</v>
      </c>
      <c r="AE3100" s="19" t="s">
        <v>6595</v>
      </c>
      <c r="AF3100" s="19" t="s">
        <v>1719</v>
      </c>
      <c r="AG3100" s="19" t="s">
        <v>6596</v>
      </c>
      <c r="AH3100" s="19" t="s">
        <v>1594</v>
      </c>
      <c r="AI3100" s="19" t="s">
        <v>1595</v>
      </c>
      <c r="AJ3100" s="45">
        <v>0.05</v>
      </c>
      <c r="AK3100" s="45">
        <v>6</v>
      </c>
      <c r="AL3100" s="19" t="s">
        <v>1501</v>
      </c>
      <c r="AM3100" s="46">
        <v>14075</v>
      </c>
      <c r="AN3100" s="46">
        <v>6005</v>
      </c>
      <c r="AO3100" s="46">
        <v>8070</v>
      </c>
      <c r="AP3100" s="45">
        <v>0</v>
      </c>
      <c r="AQ3100" s="45"/>
      <c r="AR3100" s="45" t="str">
        <f>IFERROR(VLOOKUP(AB3100,'Pedidos marco'!$A$1:$D$10000,4,0)," ")</f>
        <v xml:space="preserve"> </v>
      </c>
      <c r="AS3100" s="45">
        <f t="shared" si="336"/>
        <v>19</v>
      </c>
      <c r="AT3100" s="45" t="str">
        <f t="shared" si="337"/>
        <v>19</v>
      </c>
      <c r="AU3100" s="47">
        <v>6</v>
      </c>
      <c r="AV3100" s="19" t="str">
        <f t="shared" si="338"/>
        <v>04 April</v>
      </c>
      <c r="AW3100" s="19">
        <f t="shared" si="339"/>
        <v>0</v>
      </c>
      <c r="AX3100" s="19">
        <f t="shared" si="340"/>
        <v>0</v>
      </c>
      <c r="AY3100" s="19" t="e">
        <f>VLOOKUP(AG3100,Cías!$A$1:$E$10000,5,0)</f>
        <v>#N/A</v>
      </c>
      <c r="AZ3100" s="19" t="str">
        <f t="shared" si="341"/>
        <v>1020170</v>
      </c>
      <c r="BA3100" s="19" t="str">
        <f t="shared" si="342"/>
        <v>VILLEGAS PASQUEL DARWIN EDMUNDO</v>
      </c>
      <c r="BB3100" s="19" t="e">
        <f>VLOOKUP(AG3100,Cías!$A$1:$E$10000,3,0)</f>
        <v>#N/A</v>
      </c>
      <c r="BC3100" s="19"/>
      <c r="BD3100" s="19"/>
      <c r="BE3100" s="19"/>
      <c r="BF3100" s="19"/>
      <c r="BG3100" s="19"/>
      <c r="BH3100" s="19"/>
      <c r="BI3100" s="19"/>
      <c r="BJ3100" s="19"/>
    </row>
    <row r="3101" spans="1:62" ht="15" x14ac:dyDescent="0.2">
      <c r="A3101" s="19" t="s">
        <v>24481</v>
      </c>
      <c r="B3101" s="19" t="s">
        <v>1479</v>
      </c>
      <c r="C3101" s="43">
        <v>44670</v>
      </c>
      <c r="D3101" s="44">
        <v>0.51041666666666996</v>
      </c>
      <c r="E3101" s="19" t="s">
        <v>24482</v>
      </c>
      <c r="F3101" s="19" t="s">
        <v>24483</v>
      </c>
      <c r="G3101" s="19" t="s">
        <v>24484</v>
      </c>
      <c r="H3101" s="45">
        <v>3139.39</v>
      </c>
      <c r="I3101" s="45">
        <v>3519.91</v>
      </c>
      <c r="J3101" s="19" t="s">
        <v>1560</v>
      </c>
      <c r="K3101" s="19" t="s">
        <v>24485</v>
      </c>
      <c r="L3101" s="19" t="s">
        <v>24486</v>
      </c>
      <c r="M3101" s="19" t="s">
        <v>24487</v>
      </c>
      <c r="N3101" s="19" t="s">
        <v>24481</v>
      </c>
      <c r="O3101" s="19" t="s">
        <v>1641</v>
      </c>
      <c r="P3101" s="19" t="s">
        <v>1642</v>
      </c>
      <c r="Q3101" s="46">
        <v>480</v>
      </c>
      <c r="R3101" s="19" t="s">
        <v>1544</v>
      </c>
      <c r="S3101" s="19" t="s">
        <v>4546</v>
      </c>
      <c r="T3101" s="19" t="s">
        <v>4547</v>
      </c>
      <c r="U3101" s="19" t="s">
        <v>4548</v>
      </c>
      <c r="V3101" s="19" t="s">
        <v>4549</v>
      </c>
      <c r="W3101" s="19" t="s">
        <v>3636</v>
      </c>
      <c r="X3101" s="19" t="s">
        <v>4550</v>
      </c>
      <c r="Y3101" s="19" t="s">
        <v>3638</v>
      </c>
      <c r="Z3101" s="19" t="s">
        <v>3639</v>
      </c>
      <c r="AA3101" s="46">
        <v>347</v>
      </c>
      <c r="AB3101" s="19" t="s">
        <v>593</v>
      </c>
      <c r="AC3101" s="19" t="s">
        <v>343</v>
      </c>
      <c r="AD3101" s="19" t="s">
        <v>1933</v>
      </c>
      <c r="AE3101" s="19" t="s">
        <v>1934</v>
      </c>
      <c r="AF3101" s="19" t="s">
        <v>1719</v>
      </c>
      <c r="AG3101" s="19" t="s">
        <v>1935</v>
      </c>
      <c r="AH3101" s="19" t="s">
        <v>1594</v>
      </c>
      <c r="AI3101" s="19" t="s">
        <v>1595</v>
      </c>
      <c r="AJ3101" s="45">
        <v>0.05</v>
      </c>
      <c r="AK3101" s="45">
        <v>24</v>
      </c>
      <c r="AL3101" s="19" t="s">
        <v>1501</v>
      </c>
      <c r="AM3101" s="46">
        <v>39040</v>
      </c>
      <c r="AN3101" s="46">
        <v>24030</v>
      </c>
      <c r="AO3101" s="46">
        <v>15010</v>
      </c>
      <c r="AP3101" s="45">
        <v>0</v>
      </c>
      <c r="AQ3101" s="45"/>
      <c r="AR3101" s="45" t="str">
        <f>IFERROR(VLOOKUP(AB3101,'Pedidos marco'!$A$1:$D$10000,4,0)," ")</f>
        <v xml:space="preserve"> </v>
      </c>
      <c r="AS3101" s="45">
        <f t="shared" si="336"/>
        <v>19</v>
      </c>
      <c r="AT3101" s="45" t="str">
        <f t="shared" si="337"/>
        <v>19</v>
      </c>
      <c r="AU3101" s="47">
        <v>24</v>
      </c>
      <c r="AV3101" s="19" t="str">
        <f t="shared" si="338"/>
        <v>04 April</v>
      </c>
      <c r="AW3101" s="19">
        <f t="shared" si="339"/>
        <v>0</v>
      </c>
      <c r="AX3101" s="19">
        <f t="shared" si="340"/>
        <v>0</v>
      </c>
      <c r="AY3101" s="19" t="e">
        <f>VLOOKUP(AG3101,Cías!$A$1:$E$10000,5,0)</f>
        <v>#N/A</v>
      </c>
      <c r="AZ3101" s="19" t="str">
        <f t="shared" si="341"/>
        <v>1013102</v>
      </c>
      <c r="BA3101" s="19" t="str">
        <f t="shared" si="342"/>
        <v>VIZCAINO FLORES JENNY NARCISA</v>
      </c>
      <c r="BB3101" s="19" t="e">
        <f>VLOOKUP(AG3101,Cías!$A$1:$E$10000,3,0)</f>
        <v>#N/A</v>
      </c>
      <c r="BC3101" s="19"/>
      <c r="BD3101" s="19"/>
      <c r="BE3101" s="19"/>
      <c r="BF3101" s="19"/>
      <c r="BG3101" s="19"/>
      <c r="BH3101" s="19"/>
      <c r="BI3101" s="19"/>
      <c r="BJ3101" s="19"/>
    </row>
    <row r="3102" spans="1:62" ht="15" x14ac:dyDescent="0.2">
      <c r="A3102" s="19" t="s">
        <v>24488</v>
      </c>
      <c r="B3102" s="19" t="s">
        <v>1479</v>
      </c>
      <c r="C3102" s="43">
        <v>44670</v>
      </c>
      <c r="D3102" s="44">
        <v>0.51111111111110996</v>
      </c>
      <c r="E3102" s="19" t="s">
        <v>24489</v>
      </c>
      <c r="F3102" s="19" t="s">
        <v>24490</v>
      </c>
      <c r="G3102" s="19" t="s">
        <v>24491</v>
      </c>
      <c r="H3102" s="45">
        <v>4024.28</v>
      </c>
      <c r="I3102" s="45">
        <v>4512.05</v>
      </c>
      <c r="J3102" s="19" t="s">
        <v>1560</v>
      </c>
      <c r="K3102" s="19" t="s">
        <v>24492</v>
      </c>
      <c r="L3102" s="19" t="s">
        <v>24493</v>
      </c>
      <c r="M3102" s="19" t="s">
        <v>24494</v>
      </c>
      <c r="N3102" s="19" t="s">
        <v>24488</v>
      </c>
      <c r="O3102" s="19" t="s">
        <v>1486</v>
      </c>
      <c r="P3102" s="19" t="s">
        <v>1487</v>
      </c>
      <c r="Q3102" s="46">
        <v>31.82</v>
      </c>
      <c r="R3102" s="19" t="s">
        <v>1488</v>
      </c>
      <c r="S3102" s="19" t="s">
        <v>6521</v>
      </c>
      <c r="T3102" s="19" t="s">
        <v>6522</v>
      </c>
      <c r="U3102" s="19" t="s">
        <v>6523</v>
      </c>
      <c r="V3102" s="19" t="s">
        <v>6524</v>
      </c>
      <c r="W3102" s="19" t="s">
        <v>1586</v>
      </c>
      <c r="X3102" s="19" t="s">
        <v>6525</v>
      </c>
      <c r="Y3102" s="19" t="s">
        <v>1588</v>
      </c>
      <c r="Z3102" s="19" t="s">
        <v>1589</v>
      </c>
      <c r="AA3102" s="46">
        <v>250</v>
      </c>
      <c r="AB3102" s="19" t="s">
        <v>432</v>
      </c>
      <c r="AC3102" s="19" t="s">
        <v>12</v>
      </c>
      <c r="AD3102" s="19" t="s">
        <v>1833</v>
      </c>
      <c r="AE3102" s="19" t="s">
        <v>1834</v>
      </c>
      <c r="AF3102" s="19" t="s">
        <v>1497</v>
      </c>
      <c r="AG3102" s="19" t="s">
        <v>1835</v>
      </c>
      <c r="AH3102" s="19" t="s">
        <v>1499</v>
      </c>
      <c r="AI3102" s="19" t="s">
        <v>1500</v>
      </c>
      <c r="AJ3102" s="45">
        <v>0</v>
      </c>
      <c r="AK3102" s="45">
        <v>0</v>
      </c>
      <c r="AL3102" s="19" t="s">
        <v>1501</v>
      </c>
      <c r="AM3102" s="46">
        <v>50180</v>
      </c>
      <c r="AN3102" s="46">
        <v>31820</v>
      </c>
      <c r="AO3102" s="46">
        <v>18360</v>
      </c>
      <c r="AP3102" s="45">
        <v>0</v>
      </c>
      <c r="AQ3102" s="45"/>
      <c r="AR3102" s="45" t="str">
        <f>IFERROR(VLOOKUP(AB3102,'Pedidos marco'!$A$1:$D$10000,4,0)," ")</f>
        <v xml:space="preserve"> </v>
      </c>
      <c r="AS3102" s="45">
        <f t="shared" si="336"/>
        <v>19</v>
      </c>
      <c r="AT3102" s="45" t="str">
        <f t="shared" si="337"/>
        <v>19</v>
      </c>
      <c r="AU3102" s="47">
        <v>31.82</v>
      </c>
      <c r="AV3102" s="19" t="str">
        <f t="shared" si="338"/>
        <v>04 April</v>
      </c>
      <c r="AW3102" s="19">
        <f t="shared" si="339"/>
        <v>0</v>
      </c>
      <c r="AX3102" s="19">
        <f t="shared" si="340"/>
        <v>0</v>
      </c>
      <c r="AY3102" s="19" t="e">
        <f>VLOOKUP(AG3102,Cías!$A$1:$E$10000,5,0)</f>
        <v>#N/A</v>
      </c>
      <c r="AZ3102" s="19" t="str">
        <f t="shared" si="341"/>
        <v>1013966</v>
      </c>
      <c r="BA3102" s="19" t="str">
        <f t="shared" si="342"/>
        <v>ALMEIDA CHICAIZA MIGUEL ANGEL</v>
      </c>
      <c r="BB3102" s="19" t="e">
        <f>VLOOKUP(AG3102,Cías!$A$1:$E$10000,3,0)</f>
        <v>#N/A</v>
      </c>
      <c r="BC3102" s="19"/>
      <c r="BD3102" s="19"/>
      <c r="BE3102" s="19"/>
      <c r="BF3102" s="19"/>
      <c r="BG3102" s="19"/>
      <c r="BH3102" s="19"/>
      <c r="BI3102" s="19"/>
      <c r="BJ3102" s="19"/>
    </row>
    <row r="3103" spans="1:62" ht="15" x14ac:dyDescent="0.2">
      <c r="A3103" s="19" t="s">
        <v>24495</v>
      </c>
      <c r="B3103" s="19" t="s">
        <v>1479</v>
      </c>
      <c r="C3103" s="43">
        <v>44670</v>
      </c>
      <c r="D3103" s="44">
        <v>0.51319444444443996</v>
      </c>
      <c r="E3103" s="19" t="s">
        <v>24496</v>
      </c>
      <c r="F3103" s="19" t="s">
        <v>24497</v>
      </c>
      <c r="G3103" s="19" t="s">
        <v>24498</v>
      </c>
      <c r="H3103" s="45">
        <v>787.2</v>
      </c>
      <c r="I3103" s="45">
        <v>882.61</v>
      </c>
      <c r="J3103" s="19" t="s">
        <v>1560</v>
      </c>
      <c r="K3103" s="19" t="s">
        <v>24499</v>
      </c>
      <c r="L3103" s="19" t="s">
        <v>24500</v>
      </c>
      <c r="M3103" s="19" t="s">
        <v>24501</v>
      </c>
      <c r="N3103" s="19" t="s">
        <v>24495</v>
      </c>
      <c r="O3103" s="19" t="s">
        <v>1641</v>
      </c>
      <c r="P3103" s="19" t="s">
        <v>1642</v>
      </c>
      <c r="Q3103" s="46">
        <v>120</v>
      </c>
      <c r="R3103" s="19" t="s">
        <v>1544</v>
      </c>
      <c r="S3103" s="19" t="s">
        <v>1736</v>
      </c>
      <c r="T3103" s="19" t="s">
        <v>1737</v>
      </c>
      <c r="U3103" s="19" t="s">
        <v>18591</v>
      </c>
      <c r="V3103" s="19" t="s">
        <v>18592</v>
      </c>
      <c r="W3103" s="19" t="s">
        <v>2433</v>
      </c>
      <c r="X3103" s="19" t="s">
        <v>18593</v>
      </c>
      <c r="Y3103" s="19" t="s">
        <v>2435</v>
      </c>
      <c r="Z3103" s="19" t="s">
        <v>2436</v>
      </c>
      <c r="AA3103" s="46">
        <v>385</v>
      </c>
      <c r="AB3103" s="19" t="s">
        <v>452</v>
      </c>
      <c r="AC3103" s="19" t="s">
        <v>50</v>
      </c>
      <c r="AD3103" s="19" t="s">
        <v>1851</v>
      </c>
      <c r="AE3103" s="19" t="s">
        <v>1852</v>
      </c>
      <c r="AF3103" s="19" t="s">
        <v>1554</v>
      </c>
      <c r="AG3103" s="19" t="s">
        <v>1853</v>
      </c>
      <c r="AH3103" s="19" t="s">
        <v>1499</v>
      </c>
      <c r="AI3103" s="19" t="s">
        <v>1500</v>
      </c>
      <c r="AJ3103" s="45">
        <v>0</v>
      </c>
      <c r="AK3103" s="45">
        <v>0</v>
      </c>
      <c r="AL3103" s="19" t="s">
        <v>1501</v>
      </c>
      <c r="AM3103" s="46">
        <v>9016.6659999999993</v>
      </c>
      <c r="AN3103" s="46">
        <v>6013.3329999999996</v>
      </c>
      <c r="AO3103" s="46">
        <v>3003.3330000000001</v>
      </c>
      <c r="AP3103" s="45">
        <v>0</v>
      </c>
      <c r="AQ3103" s="45"/>
      <c r="AR3103" s="45" t="str">
        <f>IFERROR(VLOOKUP(AB3103,'Pedidos marco'!$A$1:$D$10000,4,0)," ")</f>
        <v xml:space="preserve"> </v>
      </c>
      <c r="AS3103" s="45">
        <f t="shared" si="336"/>
        <v>19</v>
      </c>
      <c r="AT3103" s="45" t="str">
        <f t="shared" si="337"/>
        <v>19</v>
      </c>
      <c r="AU3103" s="47">
        <v>6</v>
      </c>
      <c r="AV3103" s="19" t="str">
        <f t="shared" si="338"/>
        <v>04 April</v>
      </c>
      <c r="AW3103" s="19">
        <f t="shared" si="339"/>
        <v>0</v>
      </c>
      <c r="AX3103" s="19">
        <f t="shared" si="340"/>
        <v>0</v>
      </c>
      <c r="AY3103" s="19" t="e">
        <f>VLOOKUP(AG3103,Cías!$A$1:$E$10000,5,0)</f>
        <v>#N/A</v>
      </c>
      <c r="AZ3103" s="19" t="str">
        <f t="shared" si="341"/>
        <v>1014062</v>
      </c>
      <c r="BA3103" s="19" t="str">
        <f t="shared" si="342"/>
        <v>BENALCAZAR DE LA CRUZ MILTON PATRIC</v>
      </c>
      <c r="BB3103" s="19" t="e">
        <f>VLOOKUP(AG3103,Cías!$A$1:$E$10000,3,0)</f>
        <v>#N/A</v>
      </c>
      <c r="BC3103" s="19"/>
      <c r="BD3103" s="19"/>
      <c r="BE3103" s="19"/>
      <c r="BF3103" s="19"/>
      <c r="BG3103" s="19"/>
      <c r="BH3103" s="19"/>
      <c r="BI3103" s="19"/>
      <c r="BJ3103" s="19"/>
    </row>
    <row r="3104" spans="1:62" ht="15" x14ac:dyDescent="0.2">
      <c r="A3104" s="19" t="s">
        <v>24495</v>
      </c>
      <c r="B3104" s="19" t="s">
        <v>1479</v>
      </c>
      <c r="C3104" s="43">
        <v>44670</v>
      </c>
      <c r="D3104" s="44">
        <v>0.51319444444443996</v>
      </c>
      <c r="E3104" s="19" t="s">
        <v>24502</v>
      </c>
      <c r="F3104" s="19" t="s">
        <v>24503</v>
      </c>
      <c r="G3104" s="19" t="s">
        <v>24504</v>
      </c>
      <c r="H3104" s="45">
        <v>787.2</v>
      </c>
      <c r="I3104" s="45">
        <v>882.61</v>
      </c>
      <c r="J3104" s="19" t="s">
        <v>1560</v>
      </c>
      <c r="K3104" s="19" t="s">
        <v>24505</v>
      </c>
      <c r="L3104" s="19" t="s">
        <v>24506</v>
      </c>
      <c r="M3104" s="19" t="s">
        <v>24507</v>
      </c>
      <c r="N3104" s="19" t="s">
        <v>24495</v>
      </c>
      <c r="O3104" s="19" t="s">
        <v>1641</v>
      </c>
      <c r="P3104" s="19" t="s">
        <v>1642</v>
      </c>
      <c r="Q3104" s="46">
        <v>120</v>
      </c>
      <c r="R3104" s="19" t="s">
        <v>1544</v>
      </c>
      <c r="S3104" s="19" t="s">
        <v>1736</v>
      </c>
      <c r="T3104" s="19" t="s">
        <v>1737</v>
      </c>
      <c r="U3104" s="19" t="s">
        <v>18600</v>
      </c>
      <c r="V3104" s="19" t="s">
        <v>18601</v>
      </c>
      <c r="W3104" s="19" t="s">
        <v>2433</v>
      </c>
      <c r="X3104" s="19" t="s">
        <v>18602</v>
      </c>
      <c r="Y3104" s="19" t="s">
        <v>2435</v>
      </c>
      <c r="Z3104" s="19" t="s">
        <v>2436</v>
      </c>
      <c r="AA3104" s="46">
        <v>385</v>
      </c>
      <c r="AB3104" s="19" t="s">
        <v>452</v>
      </c>
      <c r="AC3104" s="19" t="s">
        <v>50</v>
      </c>
      <c r="AD3104" s="19" t="s">
        <v>1851</v>
      </c>
      <c r="AE3104" s="19" t="s">
        <v>1852</v>
      </c>
      <c r="AF3104" s="19" t="s">
        <v>1554</v>
      </c>
      <c r="AG3104" s="19" t="s">
        <v>1853</v>
      </c>
      <c r="AH3104" s="19" t="s">
        <v>1499</v>
      </c>
      <c r="AI3104" s="19" t="s">
        <v>1500</v>
      </c>
      <c r="AJ3104" s="45">
        <v>0</v>
      </c>
      <c r="AK3104" s="45">
        <v>0</v>
      </c>
      <c r="AL3104" s="19" t="s">
        <v>1501</v>
      </c>
      <c r="AM3104" s="46">
        <v>9016.6669999999995</v>
      </c>
      <c r="AN3104" s="46">
        <v>6013.3339999999998</v>
      </c>
      <c r="AO3104" s="46">
        <v>3003.3330000000001</v>
      </c>
      <c r="AP3104" s="45">
        <v>0</v>
      </c>
      <c r="AQ3104" s="45"/>
      <c r="AR3104" s="45" t="str">
        <f>IFERROR(VLOOKUP(AB3104,'Pedidos marco'!$A$1:$D$10000,4,0)," ")</f>
        <v xml:space="preserve"> </v>
      </c>
      <c r="AS3104" s="45">
        <f t="shared" si="336"/>
        <v>19</v>
      </c>
      <c r="AT3104" s="45" t="str">
        <f t="shared" si="337"/>
        <v>19</v>
      </c>
      <c r="AU3104" s="47">
        <v>6</v>
      </c>
      <c r="AV3104" s="19" t="str">
        <f t="shared" si="338"/>
        <v>04 April</v>
      </c>
      <c r="AW3104" s="19">
        <f t="shared" si="339"/>
        <v>0</v>
      </c>
      <c r="AX3104" s="19">
        <f t="shared" si="340"/>
        <v>0</v>
      </c>
      <c r="AY3104" s="19" t="e">
        <f>VLOOKUP(AG3104,Cías!$A$1:$E$10000,5,0)</f>
        <v>#N/A</v>
      </c>
      <c r="AZ3104" s="19" t="str">
        <f t="shared" si="341"/>
        <v>1014062</v>
      </c>
      <c r="BA3104" s="19" t="str">
        <f t="shared" si="342"/>
        <v>BENALCAZAR DE LA CRUZ MILTON PATRIC</v>
      </c>
      <c r="BB3104" s="19" t="e">
        <f>VLOOKUP(AG3104,Cías!$A$1:$E$10000,3,0)</f>
        <v>#N/A</v>
      </c>
      <c r="BC3104" s="19"/>
      <c r="BD3104" s="19"/>
      <c r="BE3104" s="19"/>
      <c r="BF3104" s="19"/>
      <c r="BG3104" s="19"/>
      <c r="BH3104" s="19"/>
      <c r="BI3104" s="19"/>
      <c r="BJ3104" s="19"/>
    </row>
    <row r="3105" spans="1:62" ht="15" x14ac:dyDescent="0.2">
      <c r="A3105" s="19" t="s">
        <v>24495</v>
      </c>
      <c r="B3105" s="19" t="s">
        <v>1479</v>
      </c>
      <c r="C3105" s="43">
        <v>44670</v>
      </c>
      <c r="D3105" s="44">
        <v>0.51319444444443996</v>
      </c>
      <c r="E3105" s="19" t="s">
        <v>24508</v>
      </c>
      <c r="F3105" s="19" t="s">
        <v>24509</v>
      </c>
      <c r="G3105" s="19" t="s">
        <v>24510</v>
      </c>
      <c r="H3105" s="45">
        <v>818.4</v>
      </c>
      <c r="I3105" s="45">
        <v>917.6</v>
      </c>
      <c r="J3105" s="19" t="s">
        <v>1560</v>
      </c>
      <c r="K3105" s="19" t="s">
        <v>24499</v>
      </c>
      <c r="L3105" s="19" t="s">
        <v>24511</v>
      </c>
      <c r="M3105" s="19" t="s">
        <v>24512</v>
      </c>
      <c r="N3105" s="19" t="s">
        <v>24495</v>
      </c>
      <c r="O3105" s="19" t="s">
        <v>1603</v>
      </c>
      <c r="P3105" s="19" t="s">
        <v>1604</v>
      </c>
      <c r="Q3105" s="46">
        <v>120</v>
      </c>
      <c r="R3105" s="19" t="s">
        <v>1544</v>
      </c>
      <c r="S3105" s="19" t="s">
        <v>1736</v>
      </c>
      <c r="T3105" s="19" t="s">
        <v>1737</v>
      </c>
      <c r="U3105" s="19" t="s">
        <v>18591</v>
      </c>
      <c r="V3105" s="19" t="s">
        <v>18592</v>
      </c>
      <c r="W3105" s="19" t="s">
        <v>2433</v>
      </c>
      <c r="X3105" s="19" t="s">
        <v>18593</v>
      </c>
      <c r="Y3105" s="19" t="s">
        <v>2435</v>
      </c>
      <c r="Z3105" s="19" t="s">
        <v>2436</v>
      </c>
      <c r="AA3105" s="46">
        <v>385</v>
      </c>
      <c r="AB3105" s="19" t="s">
        <v>452</v>
      </c>
      <c r="AC3105" s="19" t="s">
        <v>50</v>
      </c>
      <c r="AD3105" s="19" t="s">
        <v>1851</v>
      </c>
      <c r="AE3105" s="19" t="s">
        <v>1852</v>
      </c>
      <c r="AF3105" s="19" t="s">
        <v>1554</v>
      </c>
      <c r="AG3105" s="19" t="s">
        <v>1853</v>
      </c>
      <c r="AH3105" s="19" t="s">
        <v>1499</v>
      </c>
      <c r="AI3105" s="19" t="s">
        <v>1500</v>
      </c>
      <c r="AJ3105" s="45">
        <v>0</v>
      </c>
      <c r="AK3105" s="45">
        <v>0</v>
      </c>
      <c r="AL3105" s="19" t="s">
        <v>1501</v>
      </c>
      <c r="AM3105" s="46">
        <v>9016.6659999999993</v>
      </c>
      <c r="AN3105" s="46">
        <v>6013.3329999999996</v>
      </c>
      <c r="AO3105" s="46">
        <v>3003.3330000000001</v>
      </c>
      <c r="AP3105" s="45">
        <v>0</v>
      </c>
      <c r="AQ3105" s="45"/>
      <c r="AR3105" s="45" t="str">
        <f>IFERROR(VLOOKUP(AB3105,'Pedidos marco'!$A$1:$D$10000,4,0)," ")</f>
        <v xml:space="preserve"> </v>
      </c>
      <c r="AS3105" s="45">
        <f t="shared" si="336"/>
        <v>19</v>
      </c>
      <c r="AT3105" s="45" t="str">
        <f t="shared" si="337"/>
        <v>19</v>
      </c>
      <c r="AU3105" s="47">
        <v>6</v>
      </c>
      <c r="AV3105" s="19" t="str">
        <f t="shared" si="338"/>
        <v>04 April</v>
      </c>
      <c r="AW3105" s="19">
        <f t="shared" si="339"/>
        <v>0</v>
      </c>
      <c r="AX3105" s="19">
        <f t="shared" si="340"/>
        <v>0</v>
      </c>
      <c r="AY3105" s="19" t="e">
        <f>VLOOKUP(AG3105,Cías!$A$1:$E$10000,5,0)</f>
        <v>#N/A</v>
      </c>
      <c r="AZ3105" s="19" t="str">
        <f t="shared" si="341"/>
        <v>1014062</v>
      </c>
      <c r="BA3105" s="19" t="str">
        <f t="shared" si="342"/>
        <v>BENALCAZAR DE LA CRUZ MILTON PATRIC</v>
      </c>
      <c r="BB3105" s="19" t="e">
        <f>VLOOKUP(AG3105,Cías!$A$1:$E$10000,3,0)</f>
        <v>#N/A</v>
      </c>
      <c r="BC3105" s="19"/>
      <c r="BD3105" s="19"/>
      <c r="BE3105" s="19"/>
      <c r="BF3105" s="19"/>
      <c r="BG3105" s="19"/>
      <c r="BH3105" s="19"/>
      <c r="BI3105" s="19"/>
      <c r="BJ3105" s="19"/>
    </row>
    <row r="3106" spans="1:62" ht="15" x14ac:dyDescent="0.2">
      <c r="A3106" s="19" t="s">
        <v>24513</v>
      </c>
      <c r="B3106" s="19" t="s">
        <v>1479</v>
      </c>
      <c r="C3106" s="43">
        <v>44670</v>
      </c>
      <c r="D3106" s="44">
        <v>0.51666666666667005</v>
      </c>
      <c r="E3106" s="19" t="s">
        <v>24514</v>
      </c>
      <c r="F3106" s="19" t="s">
        <v>24515</v>
      </c>
      <c r="G3106" s="19" t="s">
        <v>24516</v>
      </c>
      <c r="H3106" s="45">
        <v>4193.1400000000003</v>
      </c>
      <c r="I3106" s="45">
        <v>4701.38</v>
      </c>
      <c r="J3106" s="19" t="s">
        <v>1560</v>
      </c>
      <c r="K3106" s="19" t="s">
        <v>24517</v>
      </c>
      <c r="L3106" s="19" t="s">
        <v>24518</v>
      </c>
      <c r="M3106" s="19" t="s">
        <v>24519</v>
      </c>
      <c r="N3106" s="19" t="s">
        <v>24513</v>
      </c>
      <c r="O3106" s="19" t="s">
        <v>367</v>
      </c>
      <c r="P3106" s="19" t="s">
        <v>368</v>
      </c>
      <c r="Q3106" s="46">
        <v>660</v>
      </c>
      <c r="R3106" s="19" t="s">
        <v>1544</v>
      </c>
      <c r="S3106" s="19" t="s">
        <v>1754</v>
      </c>
      <c r="T3106" s="19" t="s">
        <v>104</v>
      </c>
      <c r="U3106" s="19" t="s">
        <v>2901</v>
      </c>
      <c r="V3106" s="19" t="s">
        <v>2902</v>
      </c>
      <c r="W3106" s="19" t="s">
        <v>2127</v>
      </c>
      <c r="X3106" s="19" t="s">
        <v>2903</v>
      </c>
      <c r="Y3106" s="19" t="s">
        <v>2129</v>
      </c>
      <c r="Z3106" s="19" t="s">
        <v>2130</v>
      </c>
      <c r="AA3106" s="46">
        <v>205</v>
      </c>
      <c r="AB3106" s="19" t="s">
        <v>477</v>
      </c>
      <c r="AC3106" s="19" t="s">
        <v>104</v>
      </c>
      <c r="AD3106" s="19" t="s">
        <v>1761</v>
      </c>
      <c r="AE3106" s="19" t="s">
        <v>1762</v>
      </c>
      <c r="AF3106" s="19" t="s">
        <v>1592</v>
      </c>
      <c r="AG3106" s="19" t="s">
        <v>1763</v>
      </c>
      <c r="AH3106" s="19" t="s">
        <v>1499</v>
      </c>
      <c r="AI3106" s="19" t="s">
        <v>1500</v>
      </c>
      <c r="AJ3106" s="45">
        <v>0</v>
      </c>
      <c r="AK3106" s="45">
        <v>0</v>
      </c>
      <c r="AL3106" s="19" t="s">
        <v>1501</v>
      </c>
      <c r="AM3106" s="46">
        <v>51400</v>
      </c>
      <c r="AN3106" s="46">
        <v>33090</v>
      </c>
      <c r="AO3106" s="46">
        <v>18310</v>
      </c>
      <c r="AP3106" s="45">
        <v>0</v>
      </c>
      <c r="AQ3106" s="45"/>
      <c r="AR3106" s="45" t="str">
        <f>IFERROR(VLOOKUP(AB3106,'Pedidos marco'!$A$1:$D$10000,4,0)," ")</f>
        <v xml:space="preserve"> </v>
      </c>
      <c r="AS3106" s="45">
        <f t="shared" si="336"/>
        <v>19</v>
      </c>
      <c r="AT3106" s="45" t="str">
        <f t="shared" si="337"/>
        <v>19</v>
      </c>
      <c r="AU3106" s="47">
        <v>33</v>
      </c>
      <c r="AV3106" s="19" t="str">
        <f t="shared" si="338"/>
        <v>04 April</v>
      </c>
      <c r="AW3106" s="19">
        <f t="shared" si="339"/>
        <v>0</v>
      </c>
      <c r="AX3106" s="19">
        <f t="shared" si="340"/>
        <v>0</v>
      </c>
      <c r="AY3106" s="19" t="e">
        <f>VLOOKUP(AG3106,Cías!$A$1:$E$10000,5,0)</f>
        <v>#N/A</v>
      </c>
      <c r="AZ3106" s="19" t="str">
        <f t="shared" si="341"/>
        <v>1013863</v>
      </c>
      <c r="BA3106" s="19" t="str">
        <f t="shared" si="342"/>
        <v>DISTRIBUCIONES NARANJO</v>
      </c>
      <c r="BB3106" s="19" t="e">
        <f>VLOOKUP(AG3106,Cías!$A$1:$E$10000,3,0)</f>
        <v>#N/A</v>
      </c>
      <c r="BC3106" s="19"/>
      <c r="BD3106" s="19"/>
      <c r="BE3106" s="19"/>
      <c r="BF3106" s="19"/>
      <c r="BG3106" s="19"/>
      <c r="BH3106" s="19"/>
      <c r="BI3106" s="19"/>
      <c r="BJ3106" s="19"/>
    </row>
    <row r="3107" spans="1:62" ht="15" x14ac:dyDescent="0.2">
      <c r="A3107" s="19" t="s">
        <v>24520</v>
      </c>
      <c r="B3107" s="19" t="s">
        <v>1479</v>
      </c>
      <c r="C3107" s="43">
        <v>44670</v>
      </c>
      <c r="D3107" s="44">
        <v>0.53680555555555998</v>
      </c>
      <c r="E3107" s="19" t="s">
        <v>24521</v>
      </c>
      <c r="F3107" s="19" t="s">
        <v>24522</v>
      </c>
      <c r="G3107" s="19" t="s">
        <v>24523</v>
      </c>
      <c r="H3107" s="45">
        <v>4166.3999999999996</v>
      </c>
      <c r="I3107" s="45">
        <v>4671.3999999999996</v>
      </c>
      <c r="J3107" s="19" t="s">
        <v>1560</v>
      </c>
      <c r="K3107" s="19" t="s">
        <v>24524</v>
      </c>
      <c r="L3107" s="19" t="s">
        <v>24525</v>
      </c>
      <c r="M3107" s="19" t="s">
        <v>24526</v>
      </c>
      <c r="N3107" s="19" t="s">
        <v>24520</v>
      </c>
      <c r="O3107" s="19" t="s">
        <v>1641</v>
      </c>
      <c r="P3107" s="19" t="s">
        <v>1642</v>
      </c>
      <c r="Q3107" s="46">
        <v>640</v>
      </c>
      <c r="R3107" s="19" t="s">
        <v>1544</v>
      </c>
      <c r="S3107" s="19" t="s">
        <v>1777</v>
      </c>
      <c r="T3107" s="19" t="s">
        <v>1778</v>
      </c>
      <c r="U3107" s="19" t="s">
        <v>1779</v>
      </c>
      <c r="V3107" s="19" t="s">
        <v>1780</v>
      </c>
      <c r="W3107" s="19" t="s">
        <v>1781</v>
      </c>
      <c r="X3107" s="19" t="s">
        <v>1782</v>
      </c>
      <c r="Y3107" s="19" t="s">
        <v>1783</v>
      </c>
      <c r="Z3107" s="19" t="s">
        <v>1784</v>
      </c>
      <c r="AA3107" s="46">
        <v>233</v>
      </c>
      <c r="AB3107" s="19" t="s">
        <v>591</v>
      </c>
      <c r="AC3107" s="19" t="s">
        <v>339</v>
      </c>
      <c r="AD3107" s="19" t="s">
        <v>6796</v>
      </c>
      <c r="AE3107" s="19" t="s">
        <v>6797</v>
      </c>
      <c r="AF3107" s="19" t="s">
        <v>1592</v>
      </c>
      <c r="AG3107" s="19" t="s">
        <v>6798</v>
      </c>
      <c r="AH3107" s="19" t="s">
        <v>1594</v>
      </c>
      <c r="AI3107" s="19" t="s">
        <v>1595</v>
      </c>
      <c r="AJ3107" s="45">
        <v>0.05</v>
      </c>
      <c r="AK3107" s="45">
        <v>32</v>
      </c>
      <c r="AL3107" s="19" t="s">
        <v>1501</v>
      </c>
      <c r="AM3107" s="46">
        <v>50400</v>
      </c>
      <c r="AN3107" s="46">
        <v>32040</v>
      </c>
      <c r="AO3107" s="46">
        <v>18360</v>
      </c>
      <c r="AP3107" s="45">
        <v>0</v>
      </c>
      <c r="AQ3107" s="45"/>
      <c r="AR3107" s="45" t="str">
        <f>IFERROR(VLOOKUP(AB3107,'Pedidos marco'!$A$1:$D$10000,4,0)," ")</f>
        <v xml:space="preserve"> </v>
      </c>
      <c r="AS3107" s="45">
        <f t="shared" si="336"/>
        <v>19</v>
      </c>
      <c r="AT3107" s="45" t="str">
        <f t="shared" si="337"/>
        <v>19</v>
      </c>
      <c r="AU3107" s="47">
        <v>32</v>
      </c>
      <c r="AV3107" s="19" t="str">
        <f t="shared" si="338"/>
        <v>04 April</v>
      </c>
      <c r="AW3107" s="19">
        <f t="shared" si="339"/>
        <v>0</v>
      </c>
      <c r="AX3107" s="19">
        <f t="shared" si="340"/>
        <v>0</v>
      </c>
      <c r="AY3107" s="19" t="e">
        <f>VLOOKUP(AG3107,Cías!$A$1:$E$10000,5,0)</f>
        <v>#N/A</v>
      </c>
      <c r="AZ3107" s="19" t="str">
        <f t="shared" si="341"/>
        <v>1014018</v>
      </c>
      <c r="BA3107" s="19" t="str">
        <f t="shared" si="342"/>
        <v>VINUEZA PINTO EDISON CRISTOBAL</v>
      </c>
      <c r="BB3107" s="19" t="e">
        <f>VLOOKUP(AG3107,Cías!$A$1:$E$10000,3,0)</f>
        <v>#N/A</v>
      </c>
      <c r="BC3107" s="19"/>
      <c r="BD3107" s="19"/>
      <c r="BE3107" s="19"/>
      <c r="BF3107" s="19"/>
      <c r="BG3107" s="19"/>
      <c r="BH3107" s="19"/>
      <c r="BI3107" s="19"/>
      <c r="BJ3107" s="19"/>
    </row>
    <row r="3108" spans="1:62" ht="15" x14ac:dyDescent="0.2">
      <c r="A3108" s="19" t="s">
        <v>24527</v>
      </c>
      <c r="B3108" s="19" t="s">
        <v>1479</v>
      </c>
      <c r="C3108" s="43">
        <v>44670</v>
      </c>
      <c r="D3108" s="44">
        <v>0.53680555555555998</v>
      </c>
      <c r="E3108" s="19" t="s">
        <v>24528</v>
      </c>
      <c r="F3108" s="19" t="s">
        <v>24529</v>
      </c>
      <c r="G3108" s="19" t="s">
        <v>24530</v>
      </c>
      <c r="H3108" s="45">
        <v>4318.24</v>
      </c>
      <c r="I3108" s="45">
        <v>4841.6400000000003</v>
      </c>
      <c r="J3108" s="19" t="s">
        <v>1560</v>
      </c>
      <c r="K3108" s="19" t="s">
        <v>24531</v>
      </c>
      <c r="L3108" s="19" t="s">
        <v>24532</v>
      </c>
      <c r="M3108" s="19" t="s">
        <v>24533</v>
      </c>
      <c r="N3108" s="19" t="s">
        <v>24527</v>
      </c>
      <c r="O3108" s="19" t="s">
        <v>367</v>
      </c>
      <c r="P3108" s="19" t="s">
        <v>368</v>
      </c>
      <c r="Q3108" s="46">
        <v>640</v>
      </c>
      <c r="R3108" s="19" t="s">
        <v>1544</v>
      </c>
      <c r="S3108" s="19" t="s">
        <v>5443</v>
      </c>
      <c r="T3108" s="19" t="s">
        <v>5444</v>
      </c>
      <c r="U3108" s="19" t="s">
        <v>5445</v>
      </c>
      <c r="V3108" s="19" t="s">
        <v>5446</v>
      </c>
      <c r="W3108" s="19" t="s">
        <v>1865</v>
      </c>
      <c r="X3108" s="19" t="s">
        <v>5447</v>
      </c>
      <c r="Y3108" s="19" t="s">
        <v>1867</v>
      </c>
      <c r="Z3108" s="19" t="s">
        <v>1868</v>
      </c>
      <c r="AA3108" s="46">
        <v>30</v>
      </c>
      <c r="AB3108" s="19" t="s">
        <v>449</v>
      </c>
      <c r="AC3108" s="19" t="s">
        <v>45</v>
      </c>
      <c r="AD3108" s="19" t="s">
        <v>5562</v>
      </c>
      <c r="AE3108" s="19" t="s">
        <v>5563</v>
      </c>
      <c r="AF3108" s="19" t="s">
        <v>1592</v>
      </c>
      <c r="AG3108" s="19" t="s">
        <v>5564</v>
      </c>
      <c r="AH3108" s="19" t="s">
        <v>1594</v>
      </c>
      <c r="AI3108" s="19" t="s">
        <v>1595</v>
      </c>
      <c r="AJ3108" s="45">
        <v>0.05</v>
      </c>
      <c r="AK3108" s="45">
        <v>32</v>
      </c>
      <c r="AL3108" s="19" t="s">
        <v>1501</v>
      </c>
      <c r="AM3108" s="46">
        <v>49950</v>
      </c>
      <c r="AN3108" s="46">
        <v>32070</v>
      </c>
      <c r="AO3108" s="46">
        <v>17880</v>
      </c>
      <c r="AP3108" s="45">
        <v>0</v>
      </c>
      <c r="AQ3108" s="45"/>
      <c r="AR3108" s="45" t="str">
        <f>IFERROR(VLOOKUP(AB3108,'Pedidos marco'!$A$1:$D$10000,4,0)," ")</f>
        <v xml:space="preserve"> </v>
      </c>
      <c r="AS3108" s="45">
        <f t="shared" si="336"/>
        <v>19</v>
      </c>
      <c r="AT3108" s="45" t="str">
        <f t="shared" si="337"/>
        <v>19</v>
      </c>
      <c r="AU3108" s="47">
        <v>32</v>
      </c>
      <c r="AV3108" s="19" t="str">
        <f t="shared" si="338"/>
        <v>04 April</v>
      </c>
      <c r="AW3108" s="19">
        <f t="shared" si="339"/>
        <v>0</v>
      </c>
      <c r="AX3108" s="19">
        <f t="shared" si="340"/>
        <v>0</v>
      </c>
      <c r="AY3108" s="19" t="e">
        <f>VLOOKUP(AG3108,Cías!$A$1:$E$10000,5,0)</f>
        <v>#N/A</v>
      </c>
      <c r="AZ3108" s="19" t="str">
        <f t="shared" si="341"/>
        <v>1013915</v>
      </c>
      <c r="BA3108" s="19" t="str">
        <f t="shared" si="342"/>
        <v>BEDON ALMEIDA EDWIN FABIÁN</v>
      </c>
      <c r="BB3108" s="19" t="e">
        <f>VLOOKUP(AG3108,Cías!$A$1:$E$10000,3,0)</f>
        <v>#N/A</v>
      </c>
      <c r="BC3108" s="19"/>
      <c r="BD3108" s="19"/>
      <c r="BE3108" s="19"/>
      <c r="BF3108" s="19"/>
      <c r="BG3108" s="19"/>
      <c r="BH3108" s="19"/>
      <c r="BI3108" s="19"/>
      <c r="BJ3108" s="19"/>
    </row>
    <row r="3109" spans="1:62" ht="15" x14ac:dyDescent="0.2">
      <c r="A3109" s="19" t="s">
        <v>24534</v>
      </c>
      <c r="B3109" s="19" t="s">
        <v>1479</v>
      </c>
      <c r="C3109" s="43">
        <v>44670</v>
      </c>
      <c r="D3109" s="44">
        <v>0.54930555555556004</v>
      </c>
      <c r="E3109" s="19" t="s">
        <v>24535</v>
      </c>
      <c r="F3109" s="19" t="s">
        <v>24536</v>
      </c>
      <c r="G3109" s="19" t="s">
        <v>24537</v>
      </c>
      <c r="H3109" s="45">
        <v>2628</v>
      </c>
      <c r="I3109" s="45">
        <v>2946.53</v>
      </c>
      <c r="J3109" s="19" t="s">
        <v>1560</v>
      </c>
      <c r="K3109" s="19" t="s">
        <v>24538</v>
      </c>
      <c r="L3109" s="19" t="s">
        <v>24539</v>
      </c>
      <c r="M3109" s="19" t="s">
        <v>24540</v>
      </c>
      <c r="N3109" s="19" t="s">
        <v>24534</v>
      </c>
      <c r="O3109" s="19" t="s">
        <v>1641</v>
      </c>
      <c r="P3109" s="19" t="s">
        <v>1642</v>
      </c>
      <c r="Q3109" s="46">
        <v>400</v>
      </c>
      <c r="R3109" s="19" t="s">
        <v>1544</v>
      </c>
      <c r="S3109" s="19" t="s">
        <v>9381</v>
      </c>
      <c r="T3109" s="19" t="s">
        <v>9382</v>
      </c>
      <c r="U3109" s="19" t="s">
        <v>9383</v>
      </c>
      <c r="V3109" s="19" t="s">
        <v>9384</v>
      </c>
      <c r="W3109" s="19" t="s">
        <v>1492</v>
      </c>
      <c r="X3109" s="19" t="s">
        <v>9385</v>
      </c>
      <c r="Y3109" s="19" t="s">
        <v>9386</v>
      </c>
      <c r="Z3109" s="19" t="s">
        <v>9387</v>
      </c>
      <c r="AA3109" s="46">
        <v>248</v>
      </c>
      <c r="AB3109" s="19" t="s">
        <v>465</v>
      </c>
      <c r="AC3109" s="19" t="s">
        <v>80</v>
      </c>
      <c r="AD3109" s="19" t="s">
        <v>6811</v>
      </c>
      <c r="AE3109" s="19" t="s">
        <v>6812</v>
      </c>
      <c r="AF3109" s="19" t="s">
        <v>1719</v>
      </c>
      <c r="AG3109" s="19" t="s">
        <v>6813</v>
      </c>
      <c r="AH3109" s="19" t="s">
        <v>1594</v>
      </c>
      <c r="AI3109" s="19" t="s">
        <v>1595</v>
      </c>
      <c r="AJ3109" s="45">
        <v>0.05</v>
      </c>
      <c r="AK3109" s="45">
        <v>20</v>
      </c>
      <c r="AL3109" s="19" t="s">
        <v>1501</v>
      </c>
      <c r="AM3109" s="46">
        <v>27383.332999999999</v>
      </c>
      <c r="AN3109" s="46">
        <v>20033.332999999999</v>
      </c>
      <c r="AO3109" s="46">
        <v>7350</v>
      </c>
      <c r="AP3109" s="45">
        <v>0</v>
      </c>
      <c r="AQ3109" s="45"/>
      <c r="AR3109" s="45" t="str">
        <f>IFERROR(VLOOKUP(AB3109,'Pedidos marco'!$A$1:$D$10000,4,0)," ")</f>
        <v xml:space="preserve"> </v>
      </c>
      <c r="AS3109" s="45">
        <f t="shared" si="336"/>
        <v>19</v>
      </c>
      <c r="AT3109" s="45" t="str">
        <f t="shared" si="337"/>
        <v>19</v>
      </c>
      <c r="AU3109" s="47">
        <v>20</v>
      </c>
      <c r="AV3109" s="19" t="str">
        <f t="shared" si="338"/>
        <v>04 April</v>
      </c>
      <c r="AW3109" s="19">
        <f t="shared" si="339"/>
        <v>0</v>
      </c>
      <c r="AX3109" s="19">
        <f t="shared" si="340"/>
        <v>0</v>
      </c>
      <c r="AY3109" s="19" t="e">
        <f>VLOOKUP(AG3109,Cías!$A$1:$E$10000,5,0)</f>
        <v>#N/A</v>
      </c>
      <c r="AZ3109" s="19" t="str">
        <f t="shared" si="341"/>
        <v>1014038</v>
      </c>
      <c r="BA3109" s="19" t="str">
        <f t="shared" si="342"/>
        <v>CASTRO NAVARRETE MILTON GEOVANNY</v>
      </c>
      <c r="BB3109" s="19" t="e">
        <f>VLOOKUP(AG3109,Cías!$A$1:$E$10000,3,0)</f>
        <v>#N/A</v>
      </c>
      <c r="BC3109" s="19"/>
      <c r="BD3109" s="19"/>
      <c r="BE3109" s="19"/>
      <c r="BF3109" s="19"/>
      <c r="BG3109" s="19"/>
      <c r="BH3109" s="19"/>
      <c r="BI3109" s="19"/>
      <c r="BJ3109" s="19"/>
    </row>
    <row r="3110" spans="1:62" ht="15" x14ac:dyDescent="0.2">
      <c r="A3110" s="19" t="s">
        <v>24534</v>
      </c>
      <c r="B3110" s="19" t="s">
        <v>1479</v>
      </c>
      <c r="C3110" s="43">
        <v>44670</v>
      </c>
      <c r="D3110" s="44">
        <v>0.54930555555556004</v>
      </c>
      <c r="E3110" s="19" t="s">
        <v>24541</v>
      </c>
      <c r="F3110" s="19" t="s">
        <v>24542</v>
      </c>
      <c r="G3110" s="19" t="s">
        <v>24543</v>
      </c>
      <c r="H3110" s="45">
        <v>547.20000000000005</v>
      </c>
      <c r="I3110" s="45">
        <v>613.52</v>
      </c>
      <c r="J3110" s="19" t="s">
        <v>1560</v>
      </c>
      <c r="K3110" s="19" t="s">
        <v>24538</v>
      </c>
      <c r="L3110" s="19" t="s">
        <v>24544</v>
      </c>
      <c r="M3110" s="19" t="s">
        <v>24545</v>
      </c>
      <c r="N3110" s="19" t="s">
        <v>24534</v>
      </c>
      <c r="O3110" s="19" t="s">
        <v>1603</v>
      </c>
      <c r="P3110" s="19" t="s">
        <v>1604</v>
      </c>
      <c r="Q3110" s="46">
        <v>80</v>
      </c>
      <c r="R3110" s="19" t="s">
        <v>1544</v>
      </c>
      <c r="S3110" s="19" t="s">
        <v>9381</v>
      </c>
      <c r="T3110" s="19" t="s">
        <v>9382</v>
      </c>
      <c r="U3110" s="19" t="s">
        <v>9383</v>
      </c>
      <c r="V3110" s="19" t="s">
        <v>9384</v>
      </c>
      <c r="W3110" s="19" t="s">
        <v>1492</v>
      </c>
      <c r="X3110" s="19" t="s">
        <v>9385</v>
      </c>
      <c r="Y3110" s="19" t="s">
        <v>9386</v>
      </c>
      <c r="Z3110" s="19" t="s">
        <v>9387</v>
      </c>
      <c r="AA3110" s="46">
        <v>248</v>
      </c>
      <c r="AB3110" s="19" t="s">
        <v>465</v>
      </c>
      <c r="AC3110" s="19" t="s">
        <v>80</v>
      </c>
      <c r="AD3110" s="19" t="s">
        <v>6811</v>
      </c>
      <c r="AE3110" s="19" t="s">
        <v>6812</v>
      </c>
      <c r="AF3110" s="19" t="s">
        <v>1719</v>
      </c>
      <c r="AG3110" s="19" t="s">
        <v>6813</v>
      </c>
      <c r="AH3110" s="19" t="s">
        <v>1594</v>
      </c>
      <c r="AI3110" s="19" t="s">
        <v>1595</v>
      </c>
      <c r="AJ3110" s="45">
        <v>0.05</v>
      </c>
      <c r="AK3110" s="45">
        <v>4</v>
      </c>
      <c r="AL3110" s="19" t="s">
        <v>1501</v>
      </c>
      <c r="AM3110" s="46">
        <v>11356.666999999999</v>
      </c>
      <c r="AN3110" s="46">
        <v>4006.6669999999999</v>
      </c>
      <c r="AO3110" s="46">
        <v>7350</v>
      </c>
      <c r="AP3110" s="45">
        <v>0</v>
      </c>
      <c r="AQ3110" s="45"/>
      <c r="AR3110" s="45" t="str">
        <f>IFERROR(VLOOKUP(AB3110,'Pedidos marco'!$A$1:$D$10000,4,0)," ")</f>
        <v xml:space="preserve"> </v>
      </c>
      <c r="AS3110" s="45">
        <f t="shared" si="336"/>
        <v>19</v>
      </c>
      <c r="AT3110" s="45" t="str">
        <f t="shared" si="337"/>
        <v>19</v>
      </c>
      <c r="AU3110" s="47">
        <v>4</v>
      </c>
      <c r="AV3110" s="19" t="str">
        <f t="shared" si="338"/>
        <v>04 April</v>
      </c>
      <c r="AW3110" s="19">
        <f t="shared" si="339"/>
        <v>0</v>
      </c>
      <c r="AX3110" s="19">
        <f t="shared" si="340"/>
        <v>0</v>
      </c>
      <c r="AY3110" s="19" t="e">
        <f>VLOOKUP(AG3110,Cías!$A$1:$E$10000,5,0)</f>
        <v>#N/A</v>
      </c>
      <c r="AZ3110" s="19" t="str">
        <f t="shared" si="341"/>
        <v>1014038</v>
      </c>
      <c r="BA3110" s="19" t="str">
        <f t="shared" si="342"/>
        <v>CASTRO NAVARRETE MILTON GEOVANNY</v>
      </c>
      <c r="BB3110" s="19" t="e">
        <f>VLOOKUP(AG3110,Cías!$A$1:$E$10000,3,0)</f>
        <v>#N/A</v>
      </c>
      <c r="BC3110" s="19"/>
      <c r="BD3110" s="19"/>
      <c r="BE3110" s="19"/>
      <c r="BF3110" s="19"/>
      <c r="BG3110" s="19"/>
      <c r="BH3110" s="19"/>
      <c r="BI3110" s="19"/>
      <c r="BJ3110" s="19"/>
    </row>
    <row r="3111" spans="1:62" ht="15" x14ac:dyDescent="0.2">
      <c r="A3111" s="19" t="s">
        <v>24546</v>
      </c>
      <c r="B3111" s="19" t="s">
        <v>1479</v>
      </c>
      <c r="C3111" s="43">
        <v>44670</v>
      </c>
      <c r="D3111" s="44">
        <v>0.55138888888889004</v>
      </c>
      <c r="E3111" s="19" t="s">
        <v>24547</v>
      </c>
      <c r="F3111" s="19" t="s">
        <v>1481</v>
      </c>
      <c r="G3111" s="19" t="s">
        <v>1481</v>
      </c>
      <c r="H3111" s="45">
        <v>0</v>
      </c>
      <c r="I3111" s="45">
        <v>0</v>
      </c>
      <c r="J3111" s="19" t="s">
        <v>1482</v>
      </c>
      <c r="K3111" s="19" t="s">
        <v>24548</v>
      </c>
      <c r="L3111" s="19" t="s">
        <v>24549</v>
      </c>
      <c r="M3111" s="19" t="s">
        <v>24550</v>
      </c>
      <c r="N3111" s="19" t="s">
        <v>24546</v>
      </c>
      <c r="O3111" s="19" t="s">
        <v>367</v>
      </c>
      <c r="P3111" s="19" t="s">
        <v>368</v>
      </c>
      <c r="Q3111" s="46">
        <v>640</v>
      </c>
      <c r="R3111" s="19" t="s">
        <v>1544</v>
      </c>
      <c r="S3111" s="19" t="s">
        <v>23746</v>
      </c>
      <c r="T3111" s="19" t="s">
        <v>23747</v>
      </c>
      <c r="U3111" s="19" t="s">
        <v>23748</v>
      </c>
      <c r="V3111" s="19" t="s">
        <v>2091</v>
      </c>
      <c r="W3111" s="19" t="s">
        <v>2092</v>
      </c>
      <c r="X3111" s="19" t="s">
        <v>2093</v>
      </c>
      <c r="Y3111" s="19" t="s">
        <v>2094</v>
      </c>
      <c r="Z3111" s="19" t="s">
        <v>2095</v>
      </c>
      <c r="AA3111" s="46">
        <v>130</v>
      </c>
      <c r="AB3111" s="19" t="s">
        <v>472</v>
      </c>
      <c r="AC3111" s="19" t="s">
        <v>94</v>
      </c>
      <c r="AD3111" s="19" t="s">
        <v>6566</v>
      </c>
      <c r="AE3111" s="19" t="s">
        <v>1481</v>
      </c>
      <c r="AF3111" s="19" t="s">
        <v>1592</v>
      </c>
      <c r="AG3111" s="19" t="s">
        <v>6567</v>
      </c>
      <c r="AH3111" s="19" t="s">
        <v>1502</v>
      </c>
      <c r="AI3111" s="19" t="s">
        <v>2099</v>
      </c>
      <c r="AJ3111" s="45">
        <v>0</v>
      </c>
      <c r="AK3111" s="45">
        <v>0</v>
      </c>
      <c r="AL3111" s="19" t="s">
        <v>1501</v>
      </c>
      <c r="AM3111" s="46">
        <v>50890</v>
      </c>
      <c r="AN3111" s="46">
        <v>32060</v>
      </c>
      <c r="AO3111" s="46">
        <v>18830</v>
      </c>
      <c r="AP3111" s="45">
        <v>0</v>
      </c>
      <c r="AQ3111" s="45"/>
      <c r="AR3111" s="45" t="str">
        <f>IFERROR(VLOOKUP(AB3111,'Pedidos marco'!$A$1:$D$10000,4,0)," ")</f>
        <v xml:space="preserve"> </v>
      </c>
      <c r="AS3111" s="45">
        <f t="shared" si="336"/>
        <v>19</v>
      </c>
      <c r="AT3111" s="45" t="str">
        <f t="shared" si="337"/>
        <v>19</v>
      </c>
      <c r="AU3111" s="47">
        <v>32</v>
      </c>
      <c r="AV3111" s="19" t="str">
        <f t="shared" si="338"/>
        <v>04 April</v>
      </c>
      <c r="AW3111" s="19">
        <f t="shared" si="339"/>
        <v>0</v>
      </c>
      <c r="AX3111" s="19">
        <f t="shared" si="340"/>
        <v>0</v>
      </c>
      <c r="AY3111" s="19" t="e">
        <f>VLOOKUP(AG3111,Cías!$A$1:$E$10000,5,0)</f>
        <v>#N/A</v>
      </c>
      <c r="AZ3111" s="19" t="str">
        <f t="shared" si="341"/>
        <v>1013241</v>
      </c>
      <c r="BA3111" s="19" t="str">
        <f t="shared" si="342"/>
        <v>COMPAÑÍA DE TRANSPORTE DE CARGA PES</v>
      </c>
      <c r="BB3111" s="19" t="e">
        <f>VLOOKUP(AG3111,Cías!$A$1:$E$10000,3,0)</f>
        <v>#N/A</v>
      </c>
      <c r="BC3111" s="19"/>
      <c r="BD3111" s="19"/>
      <c r="BE3111" s="19"/>
      <c r="BF3111" s="19"/>
      <c r="BG3111" s="19"/>
      <c r="BH3111" s="19"/>
      <c r="BI3111" s="19"/>
      <c r="BJ3111" s="19"/>
    </row>
    <row r="3112" spans="1:62" ht="15" x14ac:dyDescent="0.2">
      <c r="A3112" s="19" t="s">
        <v>24551</v>
      </c>
      <c r="B3112" s="19" t="s">
        <v>1479</v>
      </c>
      <c r="C3112" s="43">
        <v>44670</v>
      </c>
      <c r="D3112" s="44">
        <v>0.55277777777778003</v>
      </c>
      <c r="E3112" s="19" t="s">
        <v>24552</v>
      </c>
      <c r="F3112" s="19" t="s">
        <v>24553</v>
      </c>
      <c r="G3112" s="19" t="s">
        <v>24554</v>
      </c>
      <c r="H3112" s="45">
        <v>804</v>
      </c>
      <c r="I3112" s="45">
        <v>901.45</v>
      </c>
      <c r="J3112" s="19" t="s">
        <v>1560</v>
      </c>
      <c r="K3112" s="19" t="s">
        <v>24555</v>
      </c>
      <c r="L3112" s="19" t="s">
        <v>24556</v>
      </c>
      <c r="M3112" s="19" t="s">
        <v>24557</v>
      </c>
      <c r="N3112" s="19" t="s">
        <v>24551</v>
      </c>
      <c r="O3112" s="19" t="s">
        <v>1641</v>
      </c>
      <c r="P3112" s="19" t="s">
        <v>1642</v>
      </c>
      <c r="Q3112" s="46">
        <v>120</v>
      </c>
      <c r="R3112" s="19" t="s">
        <v>1544</v>
      </c>
      <c r="S3112" s="19" t="s">
        <v>4033</v>
      </c>
      <c r="T3112" s="19" t="s">
        <v>1624</v>
      </c>
      <c r="U3112" s="19" t="s">
        <v>7380</v>
      </c>
      <c r="V3112" s="19" t="s">
        <v>7381</v>
      </c>
      <c r="W3112" s="19" t="s">
        <v>4200</v>
      </c>
      <c r="X3112" s="19" t="s">
        <v>7382</v>
      </c>
      <c r="Y3112" s="19" t="s">
        <v>4202</v>
      </c>
      <c r="Z3112" s="19" t="s">
        <v>4203</v>
      </c>
      <c r="AA3112" s="46">
        <v>403</v>
      </c>
      <c r="AB3112" s="19" t="s">
        <v>567</v>
      </c>
      <c r="AC3112" s="19" t="s">
        <v>287</v>
      </c>
      <c r="AD3112" s="19" t="s">
        <v>4037</v>
      </c>
      <c r="AE3112" s="19" t="s">
        <v>4038</v>
      </c>
      <c r="AF3112" s="19" t="s">
        <v>1592</v>
      </c>
      <c r="AG3112" s="19" t="s">
        <v>4039</v>
      </c>
      <c r="AH3112" s="19" t="s">
        <v>1499</v>
      </c>
      <c r="AI3112" s="19" t="s">
        <v>1500</v>
      </c>
      <c r="AJ3112" s="45">
        <v>0</v>
      </c>
      <c r="AK3112" s="45">
        <v>0</v>
      </c>
      <c r="AL3112" s="19" t="s">
        <v>1501</v>
      </c>
      <c r="AM3112" s="46">
        <v>15262.272999999999</v>
      </c>
      <c r="AN3112" s="46">
        <v>6007.2730000000001</v>
      </c>
      <c r="AO3112" s="46">
        <v>9255</v>
      </c>
      <c r="AP3112" s="45">
        <v>0</v>
      </c>
      <c r="AQ3112" s="45"/>
      <c r="AR3112" s="45" t="str">
        <f>IFERROR(VLOOKUP(AB3112,'Pedidos marco'!$A$1:$D$10000,4,0)," ")</f>
        <v xml:space="preserve"> </v>
      </c>
      <c r="AS3112" s="45">
        <f t="shared" si="336"/>
        <v>19</v>
      </c>
      <c r="AT3112" s="45" t="str">
        <f t="shared" si="337"/>
        <v>19</v>
      </c>
      <c r="AU3112" s="47">
        <v>6</v>
      </c>
      <c r="AV3112" s="19" t="str">
        <f t="shared" si="338"/>
        <v>04 April</v>
      </c>
      <c r="AW3112" s="19">
        <f t="shared" si="339"/>
        <v>0</v>
      </c>
      <c r="AX3112" s="19">
        <f t="shared" si="340"/>
        <v>0</v>
      </c>
      <c r="AY3112" s="19" t="e">
        <f>VLOOKUP(AG3112,Cías!$A$1:$E$10000,5,0)</f>
        <v>#N/A</v>
      </c>
      <c r="AZ3112" s="19" t="str">
        <f t="shared" si="341"/>
        <v>1024017</v>
      </c>
      <c r="BA3112" s="19" t="str">
        <f t="shared" si="342"/>
        <v>SANTO CHICAIZA EDISON XAVIER</v>
      </c>
      <c r="BB3112" s="19" t="e">
        <f>VLOOKUP(AG3112,Cías!$A$1:$E$10000,3,0)</f>
        <v>#N/A</v>
      </c>
      <c r="BC3112" s="19"/>
      <c r="BD3112" s="19"/>
      <c r="BE3112" s="19"/>
      <c r="BF3112" s="19"/>
      <c r="BG3112" s="19"/>
      <c r="BH3112" s="19"/>
      <c r="BI3112" s="19"/>
      <c r="BJ3112" s="19"/>
    </row>
    <row r="3113" spans="1:62" ht="15" x14ac:dyDescent="0.2">
      <c r="A3113" s="19" t="s">
        <v>24551</v>
      </c>
      <c r="B3113" s="19" t="s">
        <v>1479</v>
      </c>
      <c r="C3113" s="43">
        <v>44670</v>
      </c>
      <c r="D3113" s="44">
        <v>0.55277777777778003</v>
      </c>
      <c r="E3113" s="19" t="s">
        <v>24558</v>
      </c>
      <c r="F3113" s="19" t="s">
        <v>24559</v>
      </c>
      <c r="G3113" s="19" t="s">
        <v>24560</v>
      </c>
      <c r="H3113" s="45">
        <v>3758.4</v>
      </c>
      <c r="I3113" s="45">
        <v>4213.9399999999996</v>
      </c>
      <c r="J3113" s="19" t="s">
        <v>1560</v>
      </c>
      <c r="K3113" s="19" t="s">
        <v>24561</v>
      </c>
      <c r="L3113" s="19" t="s">
        <v>24562</v>
      </c>
      <c r="M3113" s="19" t="s">
        <v>24563</v>
      </c>
      <c r="N3113" s="19" t="s">
        <v>24551</v>
      </c>
      <c r="O3113" s="19" t="s">
        <v>1603</v>
      </c>
      <c r="P3113" s="19" t="s">
        <v>1604</v>
      </c>
      <c r="Q3113" s="46">
        <v>540</v>
      </c>
      <c r="R3113" s="19" t="s">
        <v>1544</v>
      </c>
      <c r="S3113" s="19" t="s">
        <v>4033</v>
      </c>
      <c r="T3113" s="19" t="s">
        <v>1624</v>
      </c>
      <c r="U3113" s="19" t="s">
        <v>7380</v>
      </c>
      <c r="V3113" s="19" t="s">
        <v>7381</v>
      </c>
      <c r="W3113" s="19" t="s">
        <v>4200</v>
      </c>
      <c r="X3113" s="19" t="s">
        <v>7382</v>
      </c>
      <c r="Y3113" s="19" t="s">
        <v>4202</v>
      </c>
      <c r="Z3113" s="19" t="s">
        <v>4203</v>
      </c>
      <c r="AA3113" s="46">
        <v>403</v>
      </c>
      <c r="AB3113" s="19" t="s">
        <v>567</v>
      </c>
      <c r="AC3113" s="19" t="s">
        <v>287</v>
      </c>
      <c r="AD3113" s="19" t="s">
        <v>4037</v>
      </c>
      <c r="AE3113" s="19" t="s">
        <v>4038</v>
      </c>
      <c r="AF3113" s="19" t="s">
        <v>1592</v>
      </c>
      <c r="AG3113" s="19" t="s">
        <v>4039</v>
      </c>
      <c r="AH3113" s="19" t="s">
        <v>1499</v>
      </c>
      <c r="AI3113" s="19" t="s">
        <v>1500</v>
      </c>
      <c r="AJ3113" s="45">
        <v>0</v>
      </c>
      <c r="AK3113" s="45">
        <v>0</v>
      </c>
      <c r="AL3113" s="19" t="s">
        <v>1501</v>
      </c>
      <c r="AM3113" s="46">
        <v>36287.726999999999</v>
      </c>
      <c r="AN3113" s="46">
        <v>27032.726999999999</v>
      </c>
      <c r="AO3113" s="46">
        <v>9255</v>
      </c>
      <c r="AP3113" s="45">
        <v>0</v>
      </c>
      <c r="AQ3113" s="45"/>
      <c r="AR3113" s="45" t="str">
        <f>IFERROR(VLOOKUP(AB3113,'Pedidos marco'!$A$1:$D$10000,4,0)," ")</f>
        <v xml:space="preserve"> </v>
      </c>
      <c r="AS3113" s="45">
        <f t="shared" si="336"/>
        <v>19</v>
      </c>
      <c r="AT3113" s="45" t="str">
        <f t="shared" si="337"/>
        <v>19</v>
      </c>
      <c r="AU3113" s="47">
        <v>27</v>
      </c>
      <c r="AV3113" s="19" t="str">
        <f t="shared" si="338"/>
        <v>04 April</v>
      </c>
      <c r="AW3113" s="19">
        <f t="shared" si="339"/>
        <v>0</v>
      </c>
      <c r="AX3113" s="19">
        <f t="shared" si="340"/>
        <v>0</v>
      </c>
      <c r="AY3113" s="19" t="e">
        <f>VLOOKUP(AG3113,Cías!$A$1:$E$10000,5,0)</f>
        <v>#N/A</v>
      </c>
      <c r="AZ3113" s="19" t="str">
        <f t="shared" si="341"/>
        <v>1024017</v>
      </c>
      <c r="BA3113" s="19" t="str">
        <f t="shared" si="342"/>
        <v>SANTO CHICAIZA EDISON XAVIER</v>
      </c>
      <c r="BB3113" s="19" t="e">
        <f>VLOOKUP(AG3113,Cías!$A$1:$E$10000,3,0)</f>
        <v>#N/A</v>
      </c>
      <c r="BC3113" s="19"/>
      <c r="BD3113" s="19"/>
      <c r="BE3113" s="19"/>
      <c r="BF3113" s="19"/>
      <c r="BG3113" s="19"/>
      <c r="BH3113" s="19"/>
      <c r="BI3113" s="19"/>
      <c r="BJ3113" s="19"/>
    </row>
    <row r="3114" spans="1:62" ht="15" x14ac:dyDescent="0.2">
      <c r="A3114" s="19" t="s">
        <v>24564</v>
      </c>
      <c r="B3114" s="19" t="s">
        <v>1479</v>
      </c>
      <c r="C3114" s="43">
        <v>44670</v>
      </c>
      <c r="D3114" s="44">
        <v>0.55486111111111003</v>
      </c>
      <c r="E3114" s="19" t="s">
        <v>24565</v>
      </c>
      <c r="F3114" s="19" t="s">
        <v>24566</v>
      </c>
      <c r="G3114" s="19" t="s">
        <v>24567</v>
      </c>
      <c r="H3114" s="45">
        <v>2412</v>
      </c>
      <c r="I3114" s="45">
        <v>2704.35</v>
      </c>
      <c r="J3114" s="19" t="s">
        <v>1560</v>
      </c>
      <c r="K3114" s="19" t="s">
        <v>24568</v>
      </c>
      <c r="L3114" s="19" t="s">
        <v>24569</v>
      </c>
      <c r="M3114" s="19" t="s">
        <v>24570</v>
      </c>
      <c r="N3114" s="19" t="s">
        <v>24564</v>
      </c>
      <c r="O3114" s="19" t="s">
        <v>1641</v>
      </c>
      <c r="P3114" s="19" t="s">
        <v>1642</v>
      </c>
      <c r="Q3114" s="46">
        <v>360</v>
      </c>
      <c r="R3114" s="19" t="s">
        <v>1544</v>
      </c>
      <c r="S3114" s="19" t="s">
        <v>2203</v>
      </c>
      <c r="T3114" s="19" t="s">
        <v>2204</v>
      </c>
      <c r="U3114" s="19" t="s">
        <v>2205</v>
      </c>
      <c r="V3114" s="19" t="s">
        <v>2206</v>
      </c>
      <c r="W3114" s="19" t="s">
        <v>2206</v>
      </c>
      <c r="X3114" s="19" t="s">
        <v>2207</v>
      </c>
      <c r="Y3114" s="19" t="s">
        <v>2208</v>
      </c>
      <c r="Z3114" s="19" t="s">
        <v>2209</v>
      </c>
      <c r="AA3114" s="46">
        <v>528</v>
      </c>
      <c r="AB3114" s="19" t="s">
        <v>474</v>
      </c>
      <c r="AC3114" s="19" t="s">
        <v>98</v>
      </c>
      <c r="AD3114" s="19" t="s">
        <v>1921</v>
      </c>
      <c r="AE3114" s="19" t="s">
        <v>1481</v>
      </c>
      <c r="AF3114" s="19" t="s">
        <v>1554</v>
      </c>
      <c r="AG3114" s="19" t="s">
        <v>1922</v>
      </c>
      <c r="AH3114" s="19" t="s">
        <v>1499</v>
      </c>
      <c r="AI3114" s="19" t="s">
        <v>1500</v>
      </c>
      <c r="AJ3114" s="45">
        <v>0</v>
      </c>
      <c r="AK3114" s="45">
        <v>0</v>
      </c>
      <c r="AL3114" s="19" t="s">
        <v>1501</v>
      </c>
      <c r="AM3114" s="46">
        <v>27060</v>
      </c>
      <c r="AN3114" s="46">
        <v>18050</v>
      </c>
      <c r="AO3114" s="46">
        <v>9010</v>
      </c>
      <c r="AP3114" s="45">
        <v>0</v>
      </c>
      <c r="AQ3114" s="45"/>
      <c r="AR3114" s="45" t="str">
        <f>IFERROR(VLOOKUP(AB3114,'Pedidos marco'!$A$1:$D$10000,4,0)," ")</f>
        <v xml:space="preserve"> </v>
      </c>
      <c r="AS3114" s="45">
        <f t="shared" si="336"/>
        <v>19</v>
      </c>
      <c r="AT3114" s="45" t="str">
        <f t="shared" si="337"/>
        <v>19</v>
      </c>
      <c r="AU3114" s="47">
        <v>18</v>
      </c>
      <c r="AV3114" s="19" t="str">
        <f t="shared" si="338"/>
        <v>04 April</v>
      </c>
      <c r="AW3114" s="19">
        <f t="shared" si="339"/>
        <v>0</v>
      </c>
      <c r="AX3114" s="19">
        <f t="shared" si="340"/>
        <v>0</v>
      </c>
      <c r="AY3114" s="19" t="e">
        <f>VLOOKUP(AG3114,Cías!$A$1:$E$10000,5,0)</f>
        <v>#N/A</v>
      </c>
      <c r="AZ3114" s="19" t="str">
        <f t="shared" si="341"/>
        <v>1014104</v>
      </c>
      <c r="BA3114" s="19" t="str">
        <f t="shared" si="342"/>
        <v>CORDOVA MEDIAVILLA ANDERSON OMAR</v>
      </c>
      <c r="BB3114" s="19" t="e">
        <f>VLOOKUP(AG3114,Cías!$A$1:$E$10000,3,0)</f>
        <v>#N/A</v>
      </c>
      <c r="BC3114" s="19"/>
      <c r="BD3114" s="19"/>
      <c r="BE3114" s="19"/>
      <c r="BF3114" s="19"/>
      <c r="BG3114" s="19"/>
      <c r="BH3114" s="19"/>
      <c r="BI3114" s="19"/>
      <c r="BJ3114" s="19"/>
    </row>
    <row r="3115" spans="1:62" ht="15" x14ac:dyDescent="0.2">
      <c r="A3115" s="19" t="s">
        <v>24571</v>
      </c>
      <c r="B3115" s="19" t="s">
        <v>1479</v>
      </c>
      <c r="C3115" s="43">
        <v>44670</v>
      </c>
      <c r="D3115" s="44">
        <v>0.55625000000000002</v>
      </c>
      <c r="E3115" s="19" t="s">
        <v>24572</v>
      </c>
      <c r="F3115" s="19" t="s">
        <v>24573</v>
      </c>
      <c r="G3115" s="19" t="s">
        <v>24574</v>
      </c>
      <c r="H3115" s="45">
        <v>4362.37</v>
      </c>
      <c r="I3115" s="45">
        <v>4891.1099999999997</v>
      </c>
      <c r="J3115" s="19" t="s">
        <v>1560</v>
      </c>
      <c r="K3115" s="19" t="s">
        <v>24531</v>
      </c>
      <c r="L3115" s="19" t="s">
        <v>24575</v>
      </c>
      <c r="M3115" s="19" t="s">
        <v>24576</v>
      </c>
      <c r="N3115" s="19" t="s">
        <v>24571</v>
      </c>
      <c r="O3115" s="19" t="s">
        <v>371</v>
      </c>
      <c r="P3115" s="19" t="s">
        <v>372</v>
      </c>
      <c r="Q3115" s="46">
        <v>640</v>
      </c>
      <c r="R3115" s="19" t="s">
        <v>1544</v>
      </c>
      <c r="S3115" s="19" t="s">
        <v>5443</v>
      </c>
      <c r="T3115" s="19" t="s">
        <v>5444</v>
      </c>
      <c r="U3115" s="19" t="s">
        <v>5445</v>
      </c>
      <c r="V3115" s="19" t="s">
        <v>5446</v>
      </c>
      <c r="W3115" s="19" t="s">
        <v>1865</v>
      </c>
      <c r="X3115" s="19" t="s">
        <v>5447</v>
      </c>
      <c r="Y3115" s="19" t="s">
        <v>1867</v>
      </c>
      <c r="Z3115" s="19" t="s">
        <v>1868</v>
      </c>
      <c r="AA3115" s="46">
        <v>30</v>
      </c>
      <c r="AB3115" s="19" t="s">
        <v>517</v>
      </c>
      <c r="AC3115" s="19" t="s">
        <v>187</v>
      </c>
      <c r="AD3115" s="19" t="s">
        <v>2148</v>
      </c>
      <c r="AE3115" s="19" t="s">
        <v>2149</v>
      </c>
      <c r="AF3115" s="19" t="s">
        <v>1592</v>
      </c>
      <c r="AG3115" s="19" t="s">
        <v>2150</v>
      </c>
      <c r="AH3115" s="19" t="s">
        <v>1594</v>
      </c>
      <c r="AI3115" s="19" t="s">
        <v>1595</v>
      </c>
      <c r="AJ3115" s="45">
        <v>0.05</v>
      </c>
      <c r="AK3115" s="45">
        <v>32</v>
      </c>
      <c r="AL3115" s="19" t="s">
        <v>1501</v>
      </c>
      <c r="AM3115" s="46">
        <v>50600</v>
      </c>
      <c r="AN3115" s="46">
        <v>32060</v>
      </c>
      <c r="AO3115" s="46">
        <v>18540</v>
      </c>
      <c r="AP3115" s="45">
        <v>0</v>
      </c>
      <c r="AQ3115" s="45"/>
      <c r="AR3115" s="45" t="str">
        <f>IFERROR(VLOOKUP(AB3115,'Pedidos marco'!$A$1:$D$10000,4,0)," ")</f>
        <v xml:space="preserve"> </v>
      </c>
      <c r="AS3115" s="45">
        <f t="shared" si="336"/>
        <v>19</v>
      </c>
      <c r="AT3115" s="45" t="str">
        <f t="shared" si="337"/>
        <v>19</v>
      </c>
      <c r="AU3115" s="47">
        <v>32</v>
      </c>
      <c r="AV3115" s="19" t="str">
        <f t="shared" si="338"/>
        <v>04 April</v>
      </c>
      <c r="AW3115" s="19">
        <f t="shared" si="339"/>
        <v>0</v>
      </c>
      <c r="AX3115" s="19">
        <f t="shared" si="340"/>
        <v>0</v>
      </c>
      <c r="AY3115" s="19" t="e">
        <f>VLOOKUP(AG3115,Cías!$A$1:$E$10000,5,0)</f>
        <v>#N/A</v>
      </c>
      <c r="AZ3115" s="19" t="str">
        <f t="shared" si="341"/>
        <v>1013947</v>
      </c>
      <c r="BA3115" s="19" t="str">
        <f t="shared" si="342"/>
        <v>LOYO LIMA JORGE FERNANDO</v>
      </c>
      <c r="BB3115" s="19" t="e">
        <f>VLOOKUP(AG3115,Cías!$A$1:$E$10000,3,0)</f>
        <v>#N/A</v>
      </c>
      <c r="BC3115" s="19"/>
      <c r="BD3115" s="19"/>
      <c r="BE3115" s="19"/>
      <c r="BF3115" s="19"/>
      <c r="BG3115" s="19"/>
      <c r="BH3115" s="19"/>
      <c r="BI3115" s="19"/>
      <c r="BJ3115" s="19"/>
    </row>
    <row r="3116" spans="1:62" ht="15" x14ac:dyDescent="0.2">
      <c r="A3116" s="19" t="s">
        <v>24577</v>
      </c>
      <c r="B3116" s="19" t="s">
        <v>1479</v>
      </c>
      <c r="C3116" s="43">
        <v>44670</v>
      </c>
      <c r="D3116" s="44">
        <v>0.55763888888889002</v>
      </c>
      <c r="E3116" s="19" t="s">
        <v>24578</v>
      </c>
      <c r="F3116" s="19" t="s">
        <v>24579</v>
      </c>
      <c r="G3116" s="19" t="s">
        <v>24580</v>
      </c>
      <c r="H3116" s="45">
        <v>513.6</v>
      </c>
      <c r="I3116" s="45">
        <v>575.85</v>
      </c>
      <c r="J3116" s="19" t="s">
        <v>1560</v>
      </c>
      <c r="K3116" s="19" t="s">
        <v>24581</v>
      </c>
      <c r="L3116" s="19" t="s">
        <v>24582</v>
      </c>
      <c r="M3116" s="19" t="s">
        <v>24583</v>
      </c>
      <c r="N3116" s="19" t="s">
        <v>24577</v>
      </c>
      <c r="O3116" s="19" t="s">
        <v>369</v>
      </c>
      <c r="P3116" s="19" t="s">
        <v>370</v>
      </c>
      <c r="Q3116" s="46">
        <v>80</v>
      </c>
      <c r="R3116" s="19" t="s">
        <v>1544</v>
      </c>
      <c r="S3116" s="19" t="s">
        <v>24584</v>
      </c>
      <c r="T3116" s="19" t="s">
        <v>24585</v>
      </c>
      <c r="U3116" s="19" t="s">
        <v>24586</v>
      </c>
      <c r="V3116" s="19" t="s">
        <v>24587</v>
      </c>
      <c r="W3116" s="19" t="s">
        <v>415</v>
      </c>
      <c r="X3116" s="19" t="s">
        <v>24588</v>
      </c>
      <c r="Y3116" s="19" t="s">
        <v>15964</v>
      </c>
      <c r="Z3116" s="19" t="s">
        <v>15965</v>
      </c>
      <c r="AA3116" s="46">
        <v>96.7</v>
      </c>
      <c r="AB3116" s="19" t="s">
        <v>483</v>
      </c>
      <c r="AC3116" s="19" t="s">
        <v>115</v>
      </c>
      <c r="AD3116" s="19" t="s">
        <v>2556</v>
      </c>
      <c r="AE3116" s="19" t="s">
        <v>2557</v>
      </c>
      <c r="AF3116" s="19" t="s">
        <v>1554</v>
      </c>
      <c r="AG3116" s="19" t="s">
        <v>2558</v>
      </c>
      <c r="AH3116" s="19" t="s">
        <v>1499</v>
      </c>
      <c r="AI3116" s="19" t="s">
        <v>1500</v>
      </c>
      <c r="AJ3116" s="45">
        <v>0</v>
      </c>
      <c r="AK3116" s="45">
        <v>0</v>
      </c>
      <c r="AL3116" s="19" t="s">
        <v>1501</v>
      </c>
      <c r="AM3116" s="46">
        <v>8586.6669999999995</v>
      </c>
      <c r="AN3116" s="46">
        <v>4006.6669999999999</v>
      </c>
      <c r="AO3116" s="46">
        <v>4580</v>
      </c>
      <c r="AP3116" s="45">
        <v>0</v>
      </c>
      <c r="AQ3116" s="45"/>
      <c r="AR3116" s="45" t="str">
        <f>IFERROR(VLOOKUP(AB3116,'Pedidos marco'!$A$1:$D$10000,4,0)," ")</f>
        <v xml:space="preserve"> </v>
      </c>
      <c r="AS3116" s="45">
        <f t="shared" si="336"/>
        <v>19</v>
      </c>
      <c r="AT3116" s="45" t="str">
        <f t="shared" si="337"/>
        <v>19</v>
      </c>
      <c r="AU3116" s="47">
        <v>4</v>
      </c>
      <c r="AV3116" s="19" t="str">
        <f t="shared" si="338"/>
        <v>04 April</v>
      </c>
      <c r="AW3116" s="19">
        <f t="shared" si="339"/>
        <v>0</v>
      </c>
      <c r="AX3116" s="19">
        <f t="shared" si="340"/>
        <v>0</v>
      </c>
      <c r="AY3116" s="19" t="e">
        <f>VLOOKUP(AG3116,Cías!$A$1:$E$10000,5,0)</f>
        <v>#N/A</v>
      </c>
      <c r="AZ3116" s="19" t="str">
        <f t="shared" si="341"/>
        <v>1013565</v>
      </c>
      <c r="BA3116" s="19" t="str">
        <f t="shared" si="342"/>
        <v>ESPARZA ESPINOZA JIMMY ERNESTO</v>
      </c>
      <c r="BB3116" s="19" t="e">
        <f>VLOOKUP(AG3116,Cías!$A$1:$E$10000,3,0)</f>
        <v>#N/A</v>
      </c>
      <c r="BC3116" s="19"/>
      <c r="BD3116" s="19"/>
      <c r="BE3116" s="19"/>
      <c r="BF3116" s="19"/>
      <c r="BG3116" s="19"/>
      <c r="BH3116" s="19"/>
      <c r="BI3116" s="19"/>
      <c r="BJ3116" s="19"/>
    </row>
    <row r="3117" spans="1:62" ht="15" x14ac:dyDescent="0.2">
      <c r="A3117" s="19" t="s">
        <v>24577</v>
      </c>
      <c r="B3117" s="19" t="s">
        <v>1479</v>
      </c>
      <c r="C3117" s="43">
        <v>44670</v>
      </c>
      <c r="D3117" s="44">
        <v>0.55763888888889002</v>
      </c>
      <c r="E3117" s="19" t="s">
        <v>24589</v>
      </c>
      <c r="F3117" s="19" t="s">
        <v>24590</v>
      </c>
      <c r="G3117" s="19" t="s">
        <v>24591</v>
      </c>
      <c r="H3117" s="45">
        <v>1940.4</v>
      </c>
      <c r="I3117" s="45">
        <v>2175.59</v>
      </c>
      <c r="J3117" s="19" t="s">
        <v>1560</v>
      </c>
      <c r="K3117" s="19" t="s">
        <v>24581</v>
      </c>
      <c r="L3117" s="19" t="s">
        <v>24592</v>
      </c>
      <c r="M3117" s="19" t="s">
        <v>24593</v>
      </c>
      <c r="N3117" s="19" t="s">
        <v>24577</v>
      </c>
      <c r="O3117" s="19" t="s">
        <v>367</v>
      </c>
      <c r="P3117" s="19" t="s">
        <v>368</v>
      </c>
      <c r="Q3117" s="46">
        <v>280</v>
      </c>
      <c r="R3117" s="19" t="s">
        <v>1544</v>
      </c>
      <c r="S3117" s="19" t="s">
        <v>24584</v>
      </c>
      <c r="T3117" s="19" t="s">
        <v>24585</v>
      </c>
      <c r="U3117" s="19" t="s">
        <v>24586</v>
      </c>
      <c r="V3117" s="19" t="s">
        <v>24587</v>
      </c>
      <c r="W3117" s="19" t="s">
        <v>415</v>
      </c>
      <c r="X3117" s="19" t="s">
        <v>24588</v>
      </c>
      <c r="Y3117" s="19" t="s">
        <v>15964</v>
      </c>
      <c r="Z3117" s="19" t="s">
        <v>15965</v>
      </c>
      <c r="AA3117" s="46">
        <v>96.7</v>
      </c>
      <c r="AB3117" s="19" t="s">
        <v>483</v>
      </c>
      <c r="AC3117" s="19" t="s">
        <v>115</v>
      </c>
      <c r="AD3117" s="19" t="s">
        <v>2556</v>
      </c>
      <c r="AE3117" s="19" t="s">
        <v>2557</v>
      </c>
      <c r="AF3117" s="19" t="s">
        <v>1554</v>
      </c>
      <c r="AG3117" s="19" t="s">
        <v>2558</v>
      </c>
      <c r="AH3117" s="19" t="s">
        <v>1499</v>
      </c>
      <c r="AI3117" s="19" t="s">
        <v>1500</v>
      </c>
      <c r="AJ3117" s="45">
        <v>0</v>
      </c>
      <c r="AK3117" s="45">
        <v>0</v>
      </c>
      <c r="AL3117" s="19" t="s">
        <v>1501</v>
      </c>
      <c r="AM3117" s="46">
        <v>18603.332999999999</v>
      </c>
      <c r="AN3117" s="46">
        <v>14023.333000000001</v>
      </c>
      <c r="AO3117" s="46">
        <v>4580</v>
      </c>
      <c r="AP3117" s="45">
        <v>0</v>
      </c>
      <c r="AQ3117" s="45"/>
      <c r="AR3117" s="45" t="str">
        <f>IFERROR(VLOOKUP(AB3117,'Pedidos marco'!$A$1:$D$10000,4,0)," ")</f>
        <v xml:space="preserve"> </v>
      </c>
      <c r="AS3117" s="45">
        <f t="shared" si="336"/>
        <v>19</v>
      </c>
      <c r="AT3117" s="45" t="str">
        <f t="shared" si="337"/>
        <v>19</v>
      </c>
      <c r="AU3117" s="47">
        <v>14</v>
      </c>
      <c r="AV3117" s="19" t="str">
        <f t="shared" si="338"/>
        <v>04 April</v>
      </c>
      <c r="AW3117" s="19">
        <f t="shared" si="339"/>
        <v>0</v>
      </c>
      <c r="AX3117" s="19">
        <f t="shared" si="340"/>
        <v>0</v>
      </c>
      <c r="AY3117" s="19" t="e">
        <f>VLOOKUP(AG3117,Cías!$A$1:$E$10000,5,0)</f>
        <v>#N/A</v>
      </c>
      <c r="AZ3117" s="19" t="str">
        <f t="shared" si="341"/>
        <v>1013565</v>
      </c>
      <c r="BA3117" s="19" t="str">
        <f t="shared" si="342"/>
        <v>ESPARZA ESPINOZA JIMMY ERNESTO</v>
      </c>
      <c r="BB3117" s="19" t="e">
        <f>VLOOKUP(AG3117,Cías!$A$1:$E$10000,3,0)</f>
        <v>#N/A</v>
      </c>
      <c r="BC3117" s="19"/>
      <c r="BD3117" s="19"/>
      <c r="BE3117" s="19"/>
      <c r="BF3117" s="19"/>
      <c r="BG3117" s="19"/>
      <c r="BH3117" s="19"/>
      <c r="BI3117" s="19"/>
      <c r="BJ3117" s="19"/>
    </row>
    <row r="3118" spans="1:62" ht="15" x14ac:dyDescent="0.2">
      <c r="A3118" s="19" t="s">
        <v>24594</v>
      </c>
      <c r="B3118" s="19" t="s">
        <v>1479</v>
      </c>
      <c r="C3118" s="43">
        <v>44670</v>
      </c>
      <c r="D3118" s="44">
        <v>0.56041666666667</v>
      </c>
      <c r="E3118" s="19" t="s">
        <v>24595</v>
      </c>
      <c r="F3118" s="19" t="s">
        <v>24596</v>
      </c>
      <c r="G3118" s="19" t="s">
        <v>24597</v>
      </c>
      <c r="H3118" s="45">
        <v>2509.1999999999998</v>
      </c>
      <c r="I3118" s="45">
        <v>2813.33</v>
      </c>
      <c r="J3118" s="19" t="s">
        <v>1560</v>
      </c>
      <c r="K3118" s="19" t="s">
        <v>24568</v>
      </c>
      <c r="L3118" s="19" t="s">
        <v>24598</v>
      </c>
      <c r="M3118" s="19" t="s">
        <v>24599</v>
      </c>
      <c r="N3118" s="19" t="s">
        <v>24594</v>
      </c>
      <c r="O3118" s="19" t="s">
        <v>1603</v>
      </c>
      <c r="P3118" s="19" t="s">
        <v>1604</v>
      </c>
      <c r="Q3118" s="46">
        <v>360</v>
      </c>
      <c r="R3118" s="19" t="s">
        <v>1544</v>
      </c>
      <c r="S3118" s="19" t="s">
        <v>2203</v>
      </c>
      <c r="T3118" s="19" t="s">
        <v>2204</v>
      </c>
      <c r="U3118" s="19" t="s">
        <v>2205</v>
      </c>
      <c r="V3118" s="19" t="s">
        <v>2206</v>
      </c>
      <c r="W3118" s="19" t="s">
        <v>2206</v>
      </c>
      <c r="X3118" s="19" t="s">
        <v>2207</v>
      </c>
      <c r="Y3118" s="19" t="s">
        <v>2208</v>
      </c>
      <c r="Z3118" s="19" t="s">
        <v>2209</v>
      </c>
      <c r="AA3118" s="46">
        <v>528</v>
      </c>
      <c r="AB3118" s="19" t="s">
        <v>560</v>
      </c>
      <c r="AC3118" s="19" t="s">
        <v>273</v>
      </c>
      <c r="AD3118" s="19" t="s">
        <v>3014</v>
      </c>
      <c r="AE3118" s="19" t="s">
        <v>1481</v>
      </c>
      <c r="AF3118" s="19" t="s">
        <v>1554</v>
      </c>
      <c r="AG3118" s="19" t="s">
        <v>3015</v>
      </c>
      <c r="AH3118" s="19" t="s">
        <v>1499</v>
      </c>
      <c r="AI3118" s="19" t="s">
        <v>1500</v>
      </c>
      <c r="AJ3118" s="45">
        <v>0</v>
      </c>
      <c r="AK3118" s="45">
        <v>0</v>
      </c>
      <c r="AL3118" s="19" t="s">
        <v>1501</v>
      </c>
      <c r="AM3118" s="46">
        <v>27040</v>
      </c>
      <c r="AN3118" s="46">
        <v>18010</v>
      </c>
      <c r="AO3118" s="46">
        <v>9030</v>
      </c>
      <c r="AP3118" s="45">
        <v>0</v>
      </c>
      <c r="AQ3118" s="45"/>
      <c r="AR3118" s="45" t="str">
        <f>IFERROR(VLOOKUP(AB3118,'Pedidos marco'!$A$1:$D$10000,4,0)," ")</f>
        <v xml:space="preserve"> </v>
      </c>
      <c r="AS3118" s="45">
        <f t="shared" si="336"/>
        <v>19</v>
      </c>
      <c r="AT3118" s="45" t="str">
        <f t="shared" si="337"/>
        <v>19</v>
      </c>
      <c r="AU3118" s="47">
        <v>18</v>
      </c>
      <c r="AV3118" s="19" t="str">
        <f t="shared" si="338"/>
        <v>04 April</v>
      </c>
      <c r="AW3118" s="19">
        <f t="shared" si="339"/>
        <v>0</v>
      </c>
      <c r="AX3118" s="19">
        <f t="shared" si="340"/>
        <v>0</v>
      </c>
      <c r="AY3118" s="19" t="e">
        <f>VLOOKUP(AG3118,Cías!$A$1:$E$10000,5,0)</f>
        <v>#N/A</v>
      </c>
      <c r="AZ3118" s="19" t="str">
        <f t="shared" si="341"/>
        <v>1021773</v>
      </c>
      <c r="BA3118" s="19" t="str">
        <f t="shared" si="342"/>
        <v>RUIZ LASTRA OLGER FABIAN</v>
      </c>
      <c r="BB3118" s="19" t="e">
        <f>VLOOKUP(AG3118,Cías!$A$1:$E$10000,3,0)</f>
        <v>#N/A</v>
      </c>
      <c r="BC3118" s="19"/>
      <c r="BD3118" s="19"/>
      <c r="BE3118" s="19"/>
      <c r="BF3118" s="19"/>
      <c r="BG3118" s="19"/>
      <c r="BH3118" s="19"/>
      <c r="BI3118" s="19"/>
      <c r="BJ3118" s="19"/>
    </row>
    <row r="3119" spans="1:62" ht="15" x14ac:dyDescent="0.2">
      <c r="A3119" s="19" t="s">
        <v>24600</v>
      </c>
      <c r="B3119" s="19" t="s">
        <v>1479</v>
      </c>
      <c r="C3119" s="43">
        <v>44670</v>
      </c>
      <c r="D3119" s="44">
        <v>0.5625</v>
      </c>
      <c r="E3119" s="19" t="s">
        <v>24601</v>
      </c>
      <c r="F3119" s="19" t="s">
        <v>1481</v>
      </c>
      <c r="G3119" s="19" t="s">
        <v>1481</v>
      </c>
      <c r="H3119" s="45">
        <v>0</v>
      </c>
      <c r="I3119" s="45">
        <v>0</v>
      </c>
      <c r="J3119" s="19" t="s">
        <v>1482</v>
      </c>
      <c r="K3119" s="19" t="s">
        <v>24602</v>
      </c>
      <c r="L3119" s="19" t="s">
        <v>24603</v>
      </c>
      <c r="M3119" s="19" t="s">
        <v>24604</v>
      </c>
      <c r="N3119" s="19" t="s">
        <v>24600</v>
      </c>
      <c r="O3119" s="19" t="s">
        <v>371</v>
      </c>
      <c r="P3119" s="19" t="s">
        <v>372</v>
      </c>
      <c r="Q3119" s="46">
        <v>280</v>
      </c>
      <c r="R3119" s="19" t="s">
        <v>1544</v>
      </c>
      <c r="S3119" s="19" t="s">
        <v>4723</v>
      </c>
      <c r="T3119" s="19" t="s">
        <v>4724</v>
      </c>
      <c r="U3119" s="19" t="s">
        <v>4725</v>
      </c>
      <c r="V3119" s="19" t="s">
        <v>4726</v>
      </c>
      <c r="W3119" s="19" t="s">
        <v>1829</v>
      </c>
      <c r="X3119" s="19" t="s">
        <v>4727</v>
      </c>
      <c r="Y3119" s="19" t="s">
        <v>1831</v>
      </c>
      <c r="Z3119" s="19" t="s">
        <v>1832</v>
      </c>
      <c r="AA3119" s="46">
        <v>8</v>
      </c>
      <c r="AB3119" s="19" t="s">
        <v>507</v>
      </c>
      <c r="AC3119" s="19" t="s">
        <v>163</v>
      </c>
      <c r="AD3119" s="19" t="s">
        <v>9717</v>
      </c>
      <c r="AE3119" s="19" t="s">
        <v>1481</v>
      </c>
      <c r="AF3119" s="19" t="s">
        <v>1554</v>
      </c>
      <c r="AG3119" s="19" t="s">
        <v>9718</v>
      </c>
      <c r="AH3119" s="19" t="s">
        <v>1499</v>
      </c>
      <c r="AI3119" s="19" t="s">
        <v>1500</v>
      </c>
      <c r="AJ3119" s="45">
        <v>0</v>
      </c>
      <c r="AK3119" s="45">
        <v>0</v>
      </c>
      <c r="AL3119" s="19" t="s">
        <v>1501</v>
      </c>
      <c r="AM3119" s="46">
        <v>18390.556</v>
      </c>
      <c r="AN3119" s="46">
        <v>14015.556</v>
      </c>
      <c r="AO3119" s="46">
        <v>4375</v>
      </c>
      <c r="AP3119" s="45">
        <v>0</v>
      </c>
      <c r="AQ3119" s="45"/>
      <c r="AR3119" s="45" t="str">
        <f>IFERROR(VLOOKUP(AB3119,'Pedidos marco'!$A$1:$D$10000,4,0)," ")</f>
        <v xml:space="preserve"> </v>
      </c>
      <c r="AS3119" s="45">
        <f t="shared" si="336"/>
        <v>19</v>
      </c>
      <c r="AT3119" s="45" t="str">
        <f t="shared" si="337"/>
        <v>19</v>
      </c>
      <c r="AU3119" s="47">
        <v>14</v>
      </c>
      <c r="AV3119" s="19" t="str">
        <f t="shared" si="338"/>
        <v>04 April</v>
      </c>
      <c r="AW3119" s="19">
        <f t="shared" si="339"/>
        <v>0</v>
      </c>
      <c r="AX3119" s="19">
        <f t="shared" si="340"/>
        <v>0</v>
      </c>
      <c r="AY3119" s="19" t="e">
        <f>VLOOKUP(AG3119,Cías!$A$1:$E$10000,5,0)</f>
        <v>#N/A</v>
      </c>
      <c r="AZ3119" s="19" t="str">
        <f t="shared" si="341"/>
        <v>1012878</v>
      </c>
      <c r="BA3119" s="19" t="str">
        <f t="shared" si="342"/>
        <v>HINOJOSA SAN ANDRES ANGEL PATRICIO</v>
      </c>
      <c r="BB3119" s="19" t="e">
        <f>VLOOKUP(AG3119,Cías!$A$1:$E$10000,3,0)</f>
        <v>#N/A</v>
      </c>
      <c r="BC3119" s="19"/>
      <c r="BD3119" s="19"/>
      <c r="BE3119" s="19"/>
      <c r="BF3119" s="19"/>
      <c r="BG3119" s="19"/>
      <c r="BH3119" s="19"/>
      <c r="BI3119" s="19"/>
      <c r="BJ3119" s="19"/>
    </row>
    <row r="3120" spans="1:62" ht="15" x14ac:dyDescent="0.2">
      <c r="A3120" s="19" t="s">
        <v>24600</v>
      </c>
      <c r="B3120" s="19" t="s">
        <v>1479</v>
      </c>
      <c r="C3120" s="43">
        <v>44670</v>
      </c>
      <c r="D3120" s="44">
        <v>0.5625</v>
      </c>
      <c r="E3120" s="19" t="s">
        <v>24605</v>
      </c>
      <c r="F3120" s="19" t="s">
        <v>1481</v>
      </c>
      <c r="G3120" s="19" t="s">
        <v>1481</v>
      </c>
      <c r="H3120" s="45">
        <v>0</v>
      </c>
      <c r="I3120" s="45">
        <v>0</v>
      </c>
      <c r="J3120" s="19" t="s">
        <v>1482</v>
      </c>
      <c r="K3120" s="19" t="s">
        <v>24606</v>
      </c>
      <c r="L3120" s="19" t="s">
        <v>24607</v>
      </c>
      <c r="M3120" s="19" t="s">
        <v>24608</v>
      </c>
      <c r="N3120" s="19" t="s">
        <v>24600</v>
      </c>
      <c r="O3120" s="19" t="s">
        <v>367</v>
      </c>
      <c r="P3120" s="19" t="s">
        <v>368</v>
      </c>
      <c r="Q3120" s="46">
        <v>80</v>
      </c>
      <c r="R3120" s="19" t="s">
        <v>1544</v>
      </c>
      <c r="S3120" s="19" t="s">
        <v>4723</v>
      </c>
      <c r="T3120" s="19" t="s">
        <v>4724</v>
      </c>
      <c r="U3120" s="19" t="s">
        <v>4725</v>
      </c>
      <c r="V3120" s="19" t="s">
        <v>4726</v>
      </c>
      <c r="W3120" s="19" t="s">
        <v>1829</v>
      </c>
      <c r="X3120" s="19" t="s">
        <v>4727</v>
      </c>
      <c r="Y3120" s="19" t="s">
        <v>1831</v>
      </c>
      <c r="Z3120" s="19" t="s">
        <v>1832</v>
      </c>
      <c r="AA3120" s="46">
        <v>8</v>
      </c>
      <c r="AB3120" s="19" t="s">
        <v>507</v>
      </c>
      <c r="AC3120" s="19" t="s">
        <v>163</v>
      </c>
      <c r="AD3120" s="19" t="s">
        <v>9717</v>
      </c>
      <c r="AE3120" s="19" t="s">
        <v>1481</v>
      </c>
      <c r="AF3120" s="19" t="s">
        <v>1554</v>
      </c>
      <c r="AG3120" s="19" t="s">
        <v>9718</v>
      </c>
      <c r="AH3120" s="19" t="s">
        <v>1499</v>
      </c>
      <c r="AI3120" s="19" t="s">
        <v>1500</v>
      </c>
      <c r="AJ3120" s="45">
        <v>0</v>
      </c>
      <c r="AK3120" s="45">
        <v>0</v>
      </c>
      <c r="AL3120" s="19" t="s">
        <v>1501</v>
      </c>
      <c r="AM3120" s="46">
        <v>8379.4439999999995</v>
      </c>
      <c r="AN3120" s="46">
        <v>4004.444</v>
      </c>
      <c r="AO3120" s="46">
        <v>4375</v>
      </c>
      <c r="AP3120" s="45">
        <v>0</v>
      </c>
      <c r="AQ3120" s="45"/>
      <c r="AR3120" s="45" t="str">
        <f>IFERROR(VLOOKUP(AB3120,'Pedidos marco'!$A$1:$D$10000,4,0)," ")</f>
        <v xml:space="preserve"> </v>
      </c>
      <c r="AS3120" s="45">
        <f t="shared" si="336"/>
        <v>19</v>
      </c>
      <c r="AT3120" s="45" t="str">
        <f t="shared" si="337"/>
        <v>19</v>
      </c>
      <c r="AU3120" s="47">
        <v>4</v>
      </c>
      <c r="AV3120" s="19" t="str">
        <f t="shared" si="338"/>
        <v>04 April</v>
      </c>
      <c r="AW3120" s="19">
        <f t="shared" si="339"/>
        <v>0</v>
      </c>
      <c r="AX3120" s="19">
        <f t="shared" si="340"/>
        <v>0</v>
      </c>
      <c r="AY3120" s="19" t="e">
        <f>VLOOKUP(AG3120,Cías!$A$1:$E$10000,5,0)</f>
        <v>#N/A</v>
      </c>
      <c r="AZ3120" s="19" t="str">
        <f t="shared" si="341"/>
        <v>1012878</v>
      </c>
      <c r="BA3120" s="19" t="str">
        <f t="shared" si="342"/>
        <v>HINOJOSA SAN ANDRES ANGEL PATRICIO</v>
      </c>
      <c r="BB3120" s="19" t="e">
        <f>VLOOKUP(AG3120,Cías!$A$1:$E$10000,3,0)</f>
        <v>#N/A</v>
      </c>
      <c r="BC3120" s="19"/>
      <c r="BD3120" s="19"/>
      <c r="BE3120" s="19"/>
      <c r="BF3120" s="19"/>
      <c r="BG3120" s="19"/>
      <c r="BH3120" s="19"/>
      <c r="BI3120" s="19"/>
      <c r="BJ3120" s="19"/>
    </row>
    <row r="3121" spans="1:62" ht="15" x14ac:dyDescent="0.2">
      <c r="A3121" s="19" t="s">
        <v>24609</v>
      </c>
      <c r="B3121" s="19" t="s">
        <v>1479</v>
      </c>
      <c r="C3121" s="43">
        <v>44670</v>
      </c>
      <c r="D3121" s="44">
        <v>0.56597222222221999</v>
      </c>
      <c r="E3121" s="19" t="s">
        <v>24610</v>
      </c>
      <c r="F3121" s="19" t="s">
        <v>1481</v>
      </c>
      <c r="G3121" s="19" t="s">
        <v>1481</v>
      </c>
      <c r="H3121" s="45">
        <v>0</v>
      </c>
      <c r="I3121" s="45">
        <v>0</v>
      </c>
      <c r="J3121" s="19" t="s">
        <v>1482</v>
      </c>
      <c r="K3121" s="19" t="s">
        <v>24611</v>
      </c>
      <c r="L3121" s="19" t="s">
        <v>24612</v>
      </c>
      <c r="M3121" s="19" t="s">
        <v>24613</v>
      </c>
      <c r="N3121" s="19" t="s">
        <v>24609</v>
      </c>
      <c r="O3121" s="19" t="s">
        <v>367</v>
      </c>
      <c r="P3121" s="19" t="s">
        <v>368</v>
      </c>
      <c r="Q3121" s="46">
        <v>680</v>
      </c>
      <c r="R3121" s="19" t="s">
        <v>1544</v>
      </c>
      <c r="S3121" s="19" t="s">
        <v>1696</v>
      </c>
      <c r="T3121" s="19" t="s">
        <v>72</v>
      </c>
      <c r="U3121" s="19" t="s">
        <v>8814</v>
      </c>
      <c r="V3121" s="19" t="s">
        <v>2091</v>
      </c>
      <c r="W3121" s="19" t="s">
        <v>415</v>
      </c>
      <c r="X3121" s="19" t="s">
        <v>8815</v>
      </c>
      <c r="Y3121" s="19" t="s">
        <v>1700</v>
      </c>
      <c r="Z3121" s="19" t="s">
        <v>1701</v>
      </c>
      <c r="AA3121" s="46">
        <v>127</v>
      </c>
      <c r="AB3121" s="19" t="s">
        <v>461</v>
      </c>
      <c r="AC3121" s="19" t="s">
        <v>72</v>
      </c>
      <c r="AD3121" s="19" t="s">
        <v>2332</v>
      </c>
      <c r="AE3121" s="19" t="s">
        <v>2333</v>
      </c>
      <c r="AF3121" s="19" t="s">
        <v>1592</v>
      </c>
      <c r="AG3121" s="19" t="s">
        <v>2334</v>
      </c>
      <c r="AH3121" s="19" t="s">
        <v>1499</v>
      </c>
      <c r="AI3121" s="19" t="s">
        <v>1500</v>
      </c>
      <c r="AJ3121" s="45">
        <v>0</v>
      </c>
      <c r="AK3121" s="45">
        <v>0</v>
      </c>
      <c r="AL3121" s="19" t="s">
        <v>1501</v>
      </c>
      <c r="AM3121" s="46">
        <v>52020</v>
      </c>
      <c r="AN3121" s="46">
        <v>34070</v>
      </c>
      <c r="AO3121" s="46">
        <v>17950</v>
      </c>
      <c r="AP3121" s="45">
        <v>0</v>
      </c>
      <c r="AQ3121" s="45"/>
      <c r="AR3121" s="45" t="str">
        <f>IFERROR(VLOOKUP(AB3121,'Pedidos marco'!$A$1:$D$10000,4,0)," ")</f>
        <v xml:space="preserve"> </v>
      </c>
      <c r="AS3121" s="45">
        <f t="shared" si="336"/>
        <v>19</v>
      </c>
      <c r="AT3121" s="45" t="str">
        <f t="shared" si="337"/>
        <v>19</v>
      </c>
      <c r="AU3121" s="47">
        <v>34</v>
      </c>
      <c r="AV3121" s="19" t="str">
        <f t="shared" si="338"/>
        <v>04 April</v>
      </c>
      <c r="AW3121" s="19">
        <f t="shared" si="339"/>
        <v>0</v>
      </c>
      <c r="AX3121" s="19">
        <f t="shared" si="340"/>
        <v>0</v>
      </c>
      <c r="AY3121" s="19" t="e">
        <f>VLOOKUP(AG3121,Cías!$A$1:$E$10000,5,0)</f>
        <v>#N/A</v>
      </c>
      <c r="AZ3121" s="19" t="str">
        <f t="shared" si="341"/>
        <v>1013388</v>
      </c>
      <c r="BA3121" s="19" t="str">
        <f t="shared" si="342"/>
        <v>CAMPAÑA MALDONADO BLANCA CECILIA</v>
      </c>
      <c r="BB3121" s="19" t="e">
        <f>VLOOKUP(AG3121,Cías!$A$1:$E$10000,3,0)</f>
        <v>#N/A</v>
      </c>
      <c r="BC3121" s="19"/>
      <c r="BD3121" s="19"/>
      <c r="BE3121" s="19"/>
      <c r="BF3121" s="19"/>
      <c r="BG3121" s="19"/>
      <c r="BH3121" s="19"/>
      <c r="BI3121" s="19"/>
      <c r="BJ3121" s="19"/>
    </row>
    <row r="3122" spans="1:62" ht="15" x14ac:dyDescent="0.2">
      <c r="A3122" s="19" t="s">
        <v>24614</v>
      </c>
      <c r="B3122" s="19" t="s">
        <v>1479</v>
      </c>
      <c r="C3122" s="43">
        <v>44670</v>
      </c>
      <c r="D3122" s="44">
        <v>0.57152777777777997</v>
      </c>
      <c r="E3122" s="19" t="s">
        <v>24615</v>
      </c>
      <c r="F3122" s="19" t="s">
        <v>24616</v>
      </c>
      <c r="G3122" s="19" t="s">
        <v>24617</v>
      </c>
      <c r="H3122" s="45">
        <v>3701.6</v>
      </c>
      <c r="I3122" s="45">
        <v>4150.26</v>
      </c>
      <c r="J3122" s="19" t="s">
        <v>1560</v>
      </c>
      <c r="K3122" s="19" t="s">
        <v>24618</v>
      </c>
      <c r="L3122" s="19" t="s">
        <v>24619</v>
      </c>
      <c r="M3122" s="19" t="s">
        <v>24620</v>
      </c>
      <c r="N3122" s="19" t="s">
        <v>24614</v>
      </c>
      <c r="O3122" s="19" t="s">
        <v>1641</v>
      </c>
      <c r="P3122" s="19" t="s">
        <v>1642</v>
      </c>
      <c r="Q3122" s="46">
        <v>560</v>
      </c>
      <c r="R3122" s="19" t="s">
        <v>1544</v>
      </c>
      <c r="S3122" s="19" t="s">
        <v>2631</v>
      </c>
      <c r="T3122" s="19" t="s">
        <v>2632</v>
      </c>
      <c r="U3122" s="19" t="s">
        <v>2669</v>
      </c>
      <c r="V3122" s="19" t="s">
        <v>2670</v>
      </c>
      <c r="W3122" s="19" t="s">
        <v>1740</v>
      </c>
      <c r="X3122" s="19" t="s">
        <v>2671</v>
      </c>
      <c r="Y3122" s="19" t="s">
        <v>1742</v>
      </c>
      <c r="Z3122" s="19" t="s">
        <v>1743</v>
      </c>
      <c r="AA3122" s="46">
        <v>469</v>
      </c>
      <c r="AB3122" s="19" t="s">
        <v>547</v>
      </c>
      <c r="AC3122" s="19" t="s">
        <v>246</v>
      </c>
      <c r="AD3122" s="19" t="s">
        <v>3923</v>
      </c>
      <c r="AE3122" s="19" t="s">
        <v>3924</v>
      </c>
      <c r="AF3122" s="19" t="s">
        <v>1592</v>
      </c>
      <c r="AG3122" s="19" t="s">
        <v>3925</v>
      </c>
      <c r="AH3122" s="19" t="s">
        <v>1594</v>
      </c>
      <c r="AI3122" s="19" t="s">
        <v>1595</v>
      </c>
      <c r="AJ3122" s="45">
        <v>0.05</v>
      </c>
      <c r="AK3122" s="45">
        <v>28</v>
      </c>
      <c r="AL3122" s="19" t="s">
        <v>1501</v>
      </c>
      <c r="AM3122" s="46">
        <v>37201.25</v>
      </c>
      <c r="AN3122" s="46">
        <v>28061.25</v>
      </c>
      <c r="AO3122" s="46">
        <v>9140</v>
      </c>
      <c r="AP3122" s="45">
        <v>0</v>
      </c>
      <c r="AQ3122" s="45"/>
      <c r="AR3122" s="45" t="str">
        <f>IFERROR(VLOOKUP(AB3122,'Pedidos marco'!$A$1:$D$10000,4,0)," ")</f>
        <v xml:space="preserve"> </v>
      </c>
      <c r="AS3122" s="45">
        <f t="shared" si="336"/>
        <v>19</v>
      </c>
      <c r="AT3122" s="45" t="str">
        <f t="shared" si="337"/>
        <v>19</v>
      </c>
      <c r="AU3122" s="47">
        <v>28</v>
      </c>
      <c r="AV3122" s="19" t="str">
        <f t="shared" si="338"/>
        <v>04 April</v>
      </c>
      <c r="AW3122" s="19">
        <f t="shared" si="339"/>
        <v>0</v>
      </c>
      <c r="AX3122" s="19">
        <f t="shared" si="340"/>
        <v>0</v>
      </c>
      <c r="AY3122" s="19" t="e">
        <f>VLOOKUP(AG3122,Cías!$A$1:$E$10000,5,0)</f>
        <v>#N/A</v>
      </c>
      <c r="AZ3122" s="19" t="str">
        <f t="shared" si="341"/>
        <v>1013548</v>
      </c>
      <c r="BA3122" s="19" t="str">
        <f t="shared" si="342"/>
        <v>POZO FUENTES DIEGO FRANCISCO</v>
      </c>
      <c r="BB3122" s="19" t="e">
        <f>VLOOKUP(AG3122,Cías!$A$1:$E$10000,3,0)</f>
        <v>#N/A</v>
      </c>
      <c r="BC3122" s="19"/>
      <c r="BD3122" s="19"/>
      <c r="BE3122" s="19"/>
      <c r="BF3122" s="19"/>
      <c r="BG3122" s="19"/>
      <c r="BH3122" s="19"/>
      <c r="BI3122" s="19"/>
      <c r="BJ3122" s="19"/>
    </row>
    <row r="3123" spans="1:62" ht="15" x14ac:dyDescent="0.2">
      <c r="A3123" s="19" t="s">
        <v>24614</v>
      </c>
      <c r="B3123" s="19" t="s">
        <v>1479</v>
      </c>
      <c r="C3123" s="43">
        <v>44670</v>
      </c>
      <c r="D3123" s="44">
        <v>0.57152777777777997</v>
      </c>
      <c r="E3123" s="19" t="s">
        <v>24621</v>
      </c>
      <c r="F3123" s="19" t="s">
        <v>24622</v>
      </c>
      <c r="G3123" s="19" t="s">
        <v>24623</v>
      </c>
      <c r="H3123" s="45">
        <v>549.6</v>
      </c>
      <c r="I3123" s="45">
        <v>616.21</v>
      </c>
      <c r="J3123" s="19" t="s">
        <v>1560</v>
      </c>
      <c r="K3123" s="19" t="s">
        <v>24618</v>
      </c>
      <c r="L3123" s="19" t="s">
        <v>24624</v>
      </c>
      <c r="M3123" s="19" t="s">
        <v>24625</v>
      </c>
      <c r="N3123" s="19" t="s">
        <v>24614</v>
      </c>
      <c r="O3123" s="19" t="s">
        <v>1603</v>
      </c>
      <c r="P3123" s="19" t="s">
        <v>1604</v>
      </c>
      <c r="Q3123" s="46">
        <v>80</v>
      </c>
      <c r="R3123" s="19" t="s">
        <v>1544</v>
      </c>
      <c r="S3123" s="19" t="s">
        <v>2631</v>
      </c>
      <c r="T3123" s="19" t="s">
        <v>2632</v>
      </c>
      <c r="U3123" s="19" t="s">
        <v>2669</v>
      </c>
      <c r="V3123" s="19" t="s">
        <v>2670</v>
      </c>
      <c r="W3123" s="19" t="s">
        <v>1740</v>
      </c>
      <c r="X3123" s="19" t="s">
        <v>2671</v>
      </c>
      <c r="Y3123" s="19" t="s">
        <v>1742</v>
      </c>
      <c r="Z3123" s="19" t="s">
        <v>1743</v>
      </c>
      <c r="AA3123" s="46">
        <v>469</v>
      </c>
      <c r="AB3123" s="19" t="s">
        <v>547</v>
      </c>
      <c r="AC3123" s="19" t="s">
        <v>246</v>
      </c>
      <c r="AD3123" s="19" t="s">
        <v>3923</v>
      </c>
      <c r="AE3123" s="19" t="s">
        <v>3924</v>
      </c>
      <c r="AF3123" s="19" t="s">
        <v>1592</v>
      </c>
      <c r="AG3123" s="19" t="s">
        <v>3925</v>
      </c>
      <c r="AH3123" s="19" t="s">
        <v>1594</v>
      </c>
      <c r="AI3123" s="19" t="s">
        <v>1595</v>
      </c>
      <c r="AJ3123" s="45">
        <v>0.05</v>
      </c>
      <c r="AK3123" s="45">
        <v>4</v>
      </c>
      <c r="AL3123" s="19" t="s">
        <v>1501</v>
      </c>
      <c r="AM3123" s="46">
        <v>13148.75</v>
      </c>
      <c r="AN3123" s="46">
        <v>4008.75</v>
      </c>
      <c r="AO3123" s="46">
        <v>9140</v>
      </c>
      <c r="AP3123" s="45">
        <v>0</v>
      </c>
      <c r="AQ3123" s="45"/>
      <c r="AR3123" s="45" t="str">
        <f>IFERROR(VLOOKUP(AB3123,'Pedidos marco'!$A$1:$D$10000,4,0)," ")</f>
        <v xml:space="preserve"> </v>
      </c>
      <c r="AS3123" s="45">
        <f t="shared" si="336"/>
        <v>19</v>
      </c>
      <c r="AT3123" s="45" t="str">
        <f t="shared" si="337"/>
        <v>19</v>
      </c>
      <c r="AU3123" s="47">
        <v>4</v>
      </c>
      <c r="AV3123" s="19" t="str">
        <f t="shared" si="338"/>
        <v>04 April</v>
      </c>
      <c r="AW3123" s="19">
        <f t="shared" si="339"/>
        <v>0</v>
      </c>
      <c r="AX3123" s="19">
        <f t="shared" si="340"/>
        <v>0</v>
      </c>
      <c r="AY3123" s="19" t="e">
        <f>VLOOKUP(AG3123,Cías!$A$1:$E$10000,5,0)</f>
        <v>#N/A</v>
      </c>
      <c r="AZ3123" s="19" t="str">
        <f t="shared" si="341"/>
        <v>1013548</v>
      </c>
      <c r="BA3123" s="19" t="str">
        <f t="shared" si="342"/>
        <v>POZO FUENTES DIEGO FRANCISCO</v>
      </c>
      <c r="BB3123" s="19" t="e">
        <f>VLOOKUP(AG3123,Cías!$A$1:$E$10000,3,0)</f>
        <v>#N/A</v>
      </c>
      <c r="BC3123" s="19"/>
      <c r="BD3123" s="19"/>
      <c r="BE3123" s="19"/>
      <c r="BF3123" s="19"/>
      <c r="BG3123" s="19"/>
      <c r="BH3123" s="19"/>
      <c r="BI3123" s="19"/>
      <c r="BJ3123" s="19"/>
    </row>
    <row r="3124" spans="1:62" ht="15" x14ac:dyDescent="0.2">
      <c r="A3124" s="19" t="s">
        <v>24626</v>
      </c>
      <c r="B3124" s="19" t="s">
        <v>1479</v>
      </c>
      <c r="C3124" s="43">
        <v>44670</v>
      </c>
      <c r="D3124" s="44">
        <v>0.57499999999999996</v>
      </c>
      <c r="E3124" s="19" t="s">
        <v>24627</v>
      </c>
      <c r="F3124" s="19" t="s">
        <v>24628</v>
      </c>
      <c r="G3124" s="19" t="s">
        <v>24629</v>
      </c>
      <c r="H3124" s="45">
        <v>2301.35</v>
      </c>
      <c r="I3124" s="45">
        <v>2580.29</v>
      </c>
      <c r="J3124" s="19" t="s">
        <v>1560</v>
      </c>
      <c r="K3124" s="19" t="s">
        <v>24630</v>
      </c>
      <c r="L3124" s="19" t="s">
        <v>24631</v>
      </c>
      <c r="M3124" s="19" t="s">
        <v>24632</v>
      </c>
      <c r="N3124" s="19" t="s">
        <v>24626</v>
      </c>
      <c r="O3124" s="19" t="s">
        <v>371</v>
      </c>
      <c r="P3124" s="19" t="s">
        <v>372</v>
      </c>
      <c r="Q3124" s="46">
        <v>360</v>
      </c>
      <c r="R3124" s="19" t="s">
        <v>1544</v>
      </c>
      <c r="S3124" s="19" t="s">
        <v>1754</v>
      </c>
      <c r="T3124" s="19" t="s">
        <v>104</v>
      </c>
      <c r="U3124" s="19" t="s">
        <v>3530</v>
      </c>
      <c r="V3124" s="19" t="s">
        <v>3531</v>
      </c>
      <c r="W3124" s="19" t="s">
        <v>1548</v>
      </c>
      <c r="X3124" s="19" t="s">
        <v>3532</v>
      </c>
      <c r="Y3124" s="19" t="s">
        <v>1684</v>
      </c>
      <c r="Z3124" s="19" t="s">
        <v>1685</v>
      </c>
      <c r="AA3124" s="46">
        <v>198</v>
      </c>
      <c r="AB3124" s="19" t="s">
        <v>486</v>
      </c>
      <c r="AC3124" s="19" t="s">
        <v>121</v>
      </c>
      <c r="AD3124" s="19" t="s">
        <v>2904</v>
      </c>
      <c r="AE3124" s="19" t="s">
        <v>2905</v>
      </c>
      <c r="AF3124" s="19" t="s">
        <v>1554</v>
      </c>
      <c r="AG3124" s="19" t="s">
        <v>2906</v>
      </c>
      <c r="AH3124" s="19" t="s">
        <v>1499</v>
      </c>
      <c r="AI3124" s="19" t="s">
        <v>1500</v>
      </c>
      <c r="AJ3124" s="45">
        <v>0</v>
      </c>
      <c r="AK3124" s="45">
        <v>0</v>
      </c>
      <c r="AL3124" s="19" t="s">
        <v>1501</v>
      </c>
      <c r="AM3124" s="46">
        <v>27050</v>
      </c>
      <c r="AN3124" s="46">
        <v>18070</v>
      </c>
      <c r="AO3124" s="46">
        <v>8980</v>
      </c>
      <c r="AP3124" s="45">
        <v>0</v>
      </c>
      <c r="AQ3124" s="45"/>
      <c r="AR3124" s="45" t="str">
        <f>IFERROR(VLOOKUP(AB3124,'Pedidos marco'!$A$1:$D$10000,4,0)," ")</f>
        <v xml:space="preserve"> </v>
      </c>
      <c r="AS3124" s="45">
        <f t="shared" si="336"/>
        <v>19</v>
      </c>
      <c r="AT3124" s="45" t="str">
        <f t="shared" si="337"/>
        <v>19</v>
      </c>
      <c r="AU3124" s="47">
        <v>18</v>
      </c>
      <c r="AV3124" s="19" t="str">
        <f t="shared" si="338"/>
        <v>04 April</v>
      </c>
      <c r="AW3124" s="19">
        <f t="shared" si="339"/>
        <v>0</v>
      </c>
      <c r="AX3124" s="19">
        <f t="shared" si="340"/>
        <v>0</v>
      </c>
      <c r="AY3124" s="19" t="e">
        <f>VLOOKUP(AG3124,Cías!$A$1:$E$10000,5,0)</f>
        <v>#N/A</v>
      </c>
      <c r="AZ3124" s="19" t="str">
        <f t="shared" si="341"/>
        <v>1023045</v>
      </c>
      <c r="BA3124" s="19" t="str">
        <f t="shared" si="342"/>
        <v>ESPINOSA OTAVALO PABLO ANIBAL</v>
      </c>
      <c r="BB3124" s="19" t="e">
        <f>VLOOKUP(AG3124,Cías!$A$1:$E$10000,3,0)</f>
        <v>#N/A</v>
      </c>
      <c r="BC3124" s="19"/>
      <c r="BD3124" s="19"/>
      <c r="BE3124" s="19"/>
      <c r="BF3124" s="19"/>
      <c r="BG3124" s="19"/>
      <c r="BH3124" s="19"/>
      <c r="BI3124" s="19"/>
      <c r="BJ3124" s="19"/>
    </row>
    <row r="3125" spans="1:62" ht="15" x14ac:dyDescent="0.2">
      <c r="A3125" s="19" t="s">
        <v>24633</v>
      </c>
      <c r="B3125" s="19" t="s">
        <v>1479</v>
      </c>
      <c r="C3125" s="43">
        <v>44670</v>
      </c>
      <c r="D3125" s="44">
        <v>0.57847222222221995</v>
      </c>
      <c r="E3125" s="19" t="s">
        <v>24634</v>
      </c>
      <c r="F3125" s="19" t="s">
        <v>24635</v>
      </c>
      <c r="G3125" s="19" t="s">
        <v>24636</v>
      </c>
      <c r="H3125" s="45">
        <v>2386.8000000000002</v>
      </c>
      <c r="I3125" s="45">
        <v>2676.1</v>
      </c>
      <c r="J3125" s="19" t="s">
        <v>1560</v>
      </c>
      <c r="K3125" s="19" t="s">
        <v>24637</v>
      </c>
      <c r="L3125" s="19" t="s">
        <v>24638</v>
      </c>
      <c r="M3125" s="19" t="s">
        <v>24639</v>
      </c>
      <c r="N3125" s="19" t="s">
        <v>24633</v>
      </c>
      <c r="O3125" s="19" t="s">
        <v>1641</v>
      </c>
      <c r="P3125" s="19" t="s">
        <v>1642</v>
      </c>
      <c r="Q3125" s="46">
        <v>360</v>
      </c>
      <c r="R3125" s="19" t="s">
        <v>1544</v>
      </c>
      <c r="S3125" s="19" t="s">
        <v>5299</v>
      </c>
      <c r="T3125" s="19" t="s">
        <v>5300</v>
      </c>
      <c r="U3125" s="19" t="s">
        <v>5496</v>
      </c>
      <c r="V3125" s="19" t="s">
        <v>5497</v>
      </c>
      <c r="W3125" s="19" t="s">
        <v>4503</v>
      </c>
      <c r="X3125" s="19" t="s">
        <v>5498</v>
      </c>
      <c r="Y3125" s="19" t="s">
        <v>5499</v>
      </c>
      <c r="Z3125" s="19" t="s">
        <v>5500</v>
      </c>
      <c r="AA3125" s="46">
        <v>406</v>
      </c>
      <c r="AB3125" s="19" t="s">
        <v>499</v>
      </c>
      <c r="AC3125" s="19" t="s">
        <v>147</v>
      </c>
      <c r="AD3125" s="19" t="s">
        <v>5526</v>
      </c>
      <c r="AE3125" s="19" t="s">
        <v>5527</v>
      </c>
      <c r="AF3125" s="19" t="s">
        <v>1554</v>
      </c>
      <c r="AG3125" s="19" t="s">
        <v>5528</v>
      </c>
      <c r="AH3125" s="19" t="s">
        <v>1499</v>
      </c>
      <c r="AI3125" s="19" t="s">
        <v>1500</v>
      </c>
      <c r="AJ3125" s="45">
        <v>0</v>
      </c>
      <c r="AK3125" s="45">
        <v>0</v>
      </c>
      <c r="AL3125" s="19" t="s">
        <v>1501</v>
      </c>
      <c r="AM3125" s="46">
        <v>26970</v>
      </c>
      <c r="AN3125" s="46">
        <v>18030</v>
      </c>
      <c r="AO3125" s="46">
        <v>8940</v>
      </c>
      <c r="AP3125" s="45">
        <v>0</v>
      </c>
      <c r="AQ3125" s="45"/>
      <c r="AR3125" s="45" t="str">
        <f>IFERROR(VLOOKUP(AB3125,'Pedidos marco'!$A$1:$D$10000,4,0)," ")</f>
        <v xml:space="preserve"> </v>
      </c>
      <c r="AS3125" s="45">
        <f t="shared" si="336"/>
        <v>19</v>
      </c>
      <c r="AT3125" s="45" t="str">
        <f t="shared" si="337"/>
        <v>19</v>
      </c>
      <c r="AU3125" s="47">
        <v>18</v>
      </c>
      <c r="AV3125" s="19" t="str">
        <f t="shared" si="338"/>
        <v>04 April</v>
      </c>
      <c r="AW3125" s="19">
        <f t="shared" si="339"/>
        <v>0</v>
      </c>
      <c r="AX3125" s="19">
        <f t="shared" si="340"/>
        <v>0</v>
      </c>
      <c r="AY3125" s="19" t="e">
        <f>VLOOKUP(AG3125,Cías!$A$1:$E$10000,5,0)</f>
        <v>#N/A</v>
      </c>
      <c r="AZ3125" s="19" t="str">
        <f t="shared" si="341"/>
        <v>1024047</v>
      </c>
      <c r="BA3125" s="19" t="str">
        <f t="shared" si="342"/>
        <v>GRANDA ALMEIDA LUIS ANIBAL</v>
      </c>
      <c r="BB3125" s="19" t="e">
        <f>VLOOKUP(AG3125,Cías!$A$1:$E$10000,3,0)</f>
        <v>#N/A</v>
      </c>
      <c r="BC3125" s="19"/>
      <c r="BD3125" s="19"/>
      <c r="BE3125" s="19"/>
      <c r="BF3125" s="19"/>
      <c r="BG3125" s="19"/>
      <c r="BH3125" s="19"/>
      <c r="BI3125" s="19"/>
      <c r="BJ3125" s="19"/>
    </row>
    <row r="3126" spans="1:62" ht="15" x14ac:dyDescent="0.2">
      <c r="A3126" s="19" t="s">
        <v>24640</v>
      </c>
      <c r="B3126" s="19" t="s">
        <v>1479</v>
      </c>
      <c r="C3126" s="43">
        <v>44670</v>
      </c>
      <c r="D3126" s="44">
        <v>0.58333333333333004</v>
      </c>
      <c r="E3126" s="19" t="s">
        <v>24641</v>
      </c>
      <c r="F3126" s="19" t="s">
        <v>24642</v>
      </c>
      <c r="G3126" s="19" t="s">
        <v>24643</v>
      </c>
      <c r="H3126" s="45">
        <v>3606.31</v>
      </c>
      <c r="I3126" s="45">
        <v>4043.42</v>
      </c>
      <c r="J3126" s="19" t="s">
        <v>1560</v>
      </c>
      <c r="K3126" s="19" t="s">
        <v>15797</v>
      </c>
      <c r="L3126" s="19" t="s">
        <v>24644</v>
      </c>
      <c r="M3126" s="19" t="s">
        <v>24645</v>
      </c>
      <c r="N3126" s="19" t="s">
        <v>24640</v>
      </c>
      <c r="O3126" s="19" t="s">
        <v>1486</v>
      </c>
      <c r="P3126" s="19" t="s">
        <v>1487</v>
      </c>
      <c r="Q3126" s="46">
        <v>30.99</v>
      </c>
      <c r="R3126" s="19" t="s">
        <v>1488</v>
      </c>
      <c r="S3126" s="19" t="s">
        <v>1564</v>
      </c>
      <c r="T3126" s="19" t="s">
        <v>416</v>
      </c>
      <c r="U3126" s="19" t="s">
        <v>2107</v>
      </c>
      <c r="V3126" s="19" t="s">
        <v>2108</v>
      </c>
      <c r="W3126" s="19" t="s">
        <v>415</v>
      </c>
      <c r="X3126" s="19" t="s">
        <v>2109</v>
      </c>
      <c r="Y3126" s="19" t="s">
        <v>2031</v>
      </c>
      <c r="Z3126" s="19" t="s">
        <v>2032</v>
      </c>
      <c r="AA3126" s="46">
        <v>94.6</v>
      </c>
      <c r="AB3126" s="19" t="s">
        <v>1571</v>
      </c>
      <c r="AC3126" s="19" t="s">
        <v>416</v>
      </c>
      <c r="AD3126" s="19" t="s">
        <v>1572</v>
      </c>
      <c r="AE3126" s="19" t="s">
        <v>1573</v>
      </c>
      <c r="AF3126" s="19" t="s">
        <v>1497</v>
      </c>
      <c r="AG3126" s="19" t="s">
        <v>1574</v>
      </c>
      <c r="AH3126" s="19" t="s">
        <v>1499</v>
      </c>
      <c r="AI3126" s="19" t="s">
        <v>1500</v>
      </c>
      <c r="AJ3126" s="45">
        <v>0</v>
      </c>
      <c r="AK3126" s="45">
        <v>0</v>
      </c>
      <c r="AL3126" s="19" t="s">
        <v>1517</v>
      </c>
      <c r="AM3126" s="46">
        <v>50700</v>
      </c>
      <c r="AN3126" s="46">
        <v>30990</v>
      </c>
      <c r="AO3126" s="46">
        <v>19710</v>
      </c>
      <c r="AP3126" s="45">
        <v>0</v>
      </c>
      <c r="AQ3126" s="45"/>
      <c r="AR3126" s="45" t="str">
        <f>IFERROR(VLOOKUP(AB3126,'Pedidos marco'!$A$1:$D$10000,4,0)," ")</f>
        <v xml:space="preserve"> </v>
      </c>
      <c r="AS3126" s="45">
        <f t="shared" si="336"/>
        <v>19</v>
      </c>
      <c r="AT3126" s="45" t="str">
        <f t="shared" si="337"/>
        <v>19</v>
      </c>
      <c r="AU3126" s="47">
        <v>30.99</v>
      </c>
      <c r="AV3126" s="19" t="str">
        <f t="shared" si="338"/>
        <v>04 April</v>
      </c>
      <c r="AW3126" s="19">
        <f t="shared" si="339"/>
        <v>0</v>
      </c>
      <c r="AX3126" s="19">
        <f t="shared" si="340"/>
        <v>0</v>
      </c>
      <c r="AY3126" s="19" t="e">
        <f>VLOOKUP(AG3126,Cías!$A$1:$E$10000,5,0)</f>
        <v>#N/A</v>
      </c>
      <c r="AZ3126" s="19" t="str">
        <f t="shared" si="341"/>
        <v>1014407</v>
      </c>
      <c r="BA3126" s="19" t="str">
        <f t="shared" si="342"/>
        <v>HORMIANDES</v>
      </c>
      <c r="BB3126" s="19" t="e">
        <f>VLOOKUP(AG3126,Cías!$A$1:$E$10000,3,0)</f>
        <v>#N/A</v>
      </c>
      <c r="BC3126" s="19"/>
      <c r="BD3126" s="19"/>
      <c r="BE3126" s="19"/>
      <c r="BF3126" s="19"/>
      <c r="BG3126" s="19"/>
      <c r="BH3126" s="19"/>
      <c r="BI3126" s="19"/>
      <c r="BJ3126" s="19"/>
    </row>
    <row r="3127" spans="1:62" ht="15" x14ac:dyDescent="0.2">
      <c r="A3127" s="19" t="s">
        <v>24646</v>
      </c>
      <c r="B3127" s="19" t="s">
        <v>1479</v>
      </c>
      <c r="C3127" s="43">
        <v>44670</v>
      </c>
      <c r="D3127" s="44">
        <v>0.58472222222222003</v>
      </c>
      <c r="E3127" s="19" t="s">
        <v>24647</v>
      </c>
      <c r="F3127" s="19" t="s">
        <v>24648</v>
      </c>
      <c r="G3127" s="19" t="s">
        <v>24649</v>
      </c>
      <c r="H3127" s="45">
        <v>4377.6000000000004</v>
      </c>
      <c r="I3127" s="45">
        <v>4908.1899999999996</v>
      </c>
      <c r="J3127" s="19" t="s">
        <v>1560</v>
      </c>
      <c r="K3127" s="19" t="s">
        <v>24650</v>
      </c>
      <c r="L3127" s="19" t="s">
        <v>24651</v>
      </c>
      <c r="M3127" s="19" t="s">
        <v>24652</v>
      </c>
      <c r="N3127" s="19" t="s">
        <v>24646</v>
      </c>
      <c r="O3127" s="19" t="s">
        <v>1603</v>
      </c>
      <c r="P3127" s="19" t="s">
        <v>1604</v>
      </c>
      <c r="Q3127" s="46">
        <v>640</v>
      </c>
      <c r="R3127" s="19" t="s">
        <v>1544</v>
      </c>
      <c r="S3127" s="19" t="s">
        <v>1736</v>
      </c>
      <c r="T3127" s="19" t="s">
        <v>1737</v>
      </c>
      <c r="U3127" s="19" t="s">
        <v>10790</v>
      </c>
      <c r="V3127" s="19" t="s">
        <v>10791</v>
      </c>
      <c r="W3127" s="19" t="s">
        <v>5202</v>
      </c>
      <c r="X3127" s="19" t="s">
        <v>10792</v>
      </c>
      <c r="Y3127" s="19" t="s">
        <v>5204</v>
      </c>
      <c r="Z3127" s="19" t="s">
        <v>5205</v>
      </c>
      <c r="AA3127" s="46">
        <v>355</v>
      </c>
      <c r="AB3127" s="19" t="s">
        <v>478</v>
      </c>
      <c r="AC3127" s="19" t="s">
        <v>106</v>
      </c>
      <c r="AD3127" s="19" t="s">
        <v>5605</v>
      </c>
      <c r="AE3127" s="19" t="s">
        <v>5606</v>
      </c>
      <c r="AF3127" s="19" t="s">
        <v>1592</v>
      </c>
      <c r="AG3127" s="19" t="s">
        <v>5607</v>
      </c>
      <c r="AH3127" s="19" t="s">
        <v>1594</v>
      </c>
      <c r="AI3127" s="19" t="s">
        <v>1595</v>
      </c>
      <c r="AJ3127" s="45">
        <v>0.05</v>
      </c>
      <c r="AK3127" s="45">
        <v>32</v>
      </c>
      <c r="AL3127" s="19" t="s">
        <v>1501</v>
      </c>
      <c r="AM3127" s="46">
        <v>50410</v>
      </c>
      <c r="AN3127" s="46">
        <v>32010</v>
      </c>
      <c r="AO3127" s="46">
        <v>18400</v>
      </c>
      <c r="AP3127" s="45">
        <v>0</v>
      </c>
      <c r="AQ3127" s="45"/>
      <c r="AR3127" s="45" t="str">
        <f>IFERROR(VLOOKUP(AB3127,'Pedidos marco'!$A$1:$D$10000,4,0)," ")</f>
        <v xml:space="preserve"> </v>
      </c>
      <c r="AS3127" s="45">
        <f t="shared" si="336"/>
        <v>19</v>
      </c>
      <c r="AT3127" s="45" t="str">
        <f t="shared" si="337"/>
        <v>19</v>
      </c>
      <c r="AU3127" s="47">
        <v>32</v>
      </c>
      <c r="AV3127" s="19" t="str">
        <f t="shared" si="338"/>
        <v>04 April</v>
      </c>
      <c r="AW3127" s="19">
        <f t="shared" si="339"/>
        <v>0</v>
      </c>
      <c r="AX3127" s="19">
        <f t="shared" si="340"/>
        <v>0</v>
      </c>
      <c r="AY3127" s="19" t="e">
        <f>VLOOKUP(AG3127,Cías!$A$1:$E$10000,5,0)</f>
        <v>#N/A</v>
      </c>
      <c r="AZ3127" s="19" t="str">
        <f t="shared" si="341"/>
        <v>1013759</v>
      </c>
      <c r="BA3127" s="19" t="str">
        <f t="shared" si="342"/>
        <v>DURAN VALENCIA CARLOS EFREN</v>
      </c>
      <c r="BB3127" s="19" t="e">
        <f>VLOOKUP(AG3127,Cías!$A$1:$E$10000,3,0)</f>
        <v>#N/A</v>
      </c>
      <c r="BC3127" s="19"/>
      <c r="BD3127" s="19"/>
      <c r="BE3127" s="19"/>
      <c r="BF3127" s="19"/>
      <c r="BG3127" s="19"/>
      <c r="BH3127" s="19"/>
      <c r="BI3127" s="19"/>
      <c r="BJ3127" s="19"/>
    </row>
    <row r="3128" spans="1:62" ht="15" x14ac:dyDescent="0.2">
      <c r="A3128" s="19" t="s">
        <v>24653</v>
      </c>
      <c r="B3128" s="19" t="s">
        <v>1479</v>
      </c>
      <c r="C3128" s="43">
        <v>44670</v>
      </c>
      <c r="D3128" s="44">
        <v>0.58888888888889002</v>
      </c>
      <c r="E3128" s="19" t="s">
        <v>24654</v>
      </c>
      <c r="F3128" s="19" t="s">
        <v>24655</v>
      </c>
      <c r="G3128" s="19" t="s">
        <v>24656</v>
      </c>
      <c r="H3128" s="45">
        <v>1194</v>
      </c>
      <c r="I3128" s="45">
        <v>1338.72</v>
      </c>
      <c r="J3128" s="19" t="s">
        <v>1560</v>
      </c>
      <c r="K3128" s="19" t="s">
        <v>21390</v>
      </c>
      <c r="L3128" s="19" t="s">
        <v>24657</v>
      </c>
      <c r="M3128" s="19" t="s">
        <v>24658</v>
      </c>
      <c r="N3128" s="19" t="s">
        <v>24653</v>
      </c>
      <c r="O3128" s="19" t="s">
        <v>369</v>
      </c>
      <c r="P3128" s="19" t="s">
        <v>370</v>
      </c>
      <c r="Q3128" s="46">
        <v>200</v>
      </c>
      <c r="R3128" s="19" t="s">
        <v>1544</v>
      </c>
      <c r="S3128" s="19" t="s">
        <v>2013</v>
      </c>
      <c r="T3128" s="19" t="s">
        <v>226</v>
      </c>
      <c r="U3128" s="19" t="s">
        <v>2014</v>
      </c>
      <c r="V3128" s="19" t="s">
        <v>2015</v>
      </c>
      <c r="W3128" s="19" t="s">
        <v>1586</v>
      </c>
      <c r="X3128" s="19" t="s">
        <v>2016</v>
      </c>
      <c r="Y3128" s="19" t="s">
        <v>1588</v>
      </c>
      <c r="Z3128" s="19" t="s">
        <v>1589</v>
      </c>
      <c r="AA3128" s="46">
        <v>250</v>
      </c>
      <c r="AB3128" s="19" t="s">
        <v>537</v>
      </c>
      <c r="AC3128" s="19" t="s">
        <v>226</v>
      </c>
      <c r="AD3128" s="19" t="s">
        <v>6442</v>
      </c>
      <c r="AE3128" s="19" t="s">
        <v>6443</v>
      </c>
      <c r="AF3128" s="19" t="s">
        <v>1592</v>
      </c>
      <c r="AG3128" s="19" t="s">
        <v>6444</v>
      </c>
      <c r="AH3128" s="19" t="s">
        <v>1499</v>
      </c>
      <c r="AI3128" s="19" t="s">
        <v>1500</v>
      </c>
      <c r="AJ3128" s="45">
        <v>0</v>
      </c>
      <c r="AK3128" s="45">
        <v>0</v>
      </c>
      <c r="AL3128" s="19" t="s">
        <v>1501</v>
      </c>
      <c r="AM3128" s="46">
        <v>19016.212</v>
      </c>
      <c r="AN3128" s="46">
        <v>10021.212</v>
      </c>
      <c r="AO3128" s="46">
        <v>8995</v>
      </c>
      <c r="AP3128" s="45">
        <v>0</v>
      </c>
      <c r="AQ3128" s="45"/>
      <c r="AR3128" s="45" t="str">
        <f>IFERROR(VLOOKUP(AB3128,'Pedidos marco'!$A$1:$D$10000,4,0)," ")</f>
        <v xml:space="preserve"> </v>
      </c>
      <c r="AS3128" s="45">
        <f t="shared" si="336"/>
        <v>19</v>
      </c>
      <c r="AT3128" s="45" t="str">
        <f t="shared" si="337"/>
        <v>19</v>
      </c>
      <c r="AU3128" s="47">
        <v>10</v>
      </c>
      <c r="AV3128" s="19" t="str">
        <f t="shared" si="338"/>
        <v>04 April</v>
      </c>
      <c r="AW3128" s="19">
        <f t="shared" si="339"/>
        <v>0</v>
      </c>
      <c r="AX3128" s="19">
        <f t="shared" si="340"/>
        <v>0</v>
      </c>
      <c r="AY3128" s="19" t="e">
        <f>VLOOKUP(AG3128,Cías!$A$1:$E$10000,5,0)</f>
        <v>#N/A</v>
      </c>
      <c r="AZ3128" s="19" t="str">
        <f t="shared" si="341"/>
        <v>1017512</v>
      </c>
      <c r="BA3128" s="19" t="str">
        <f t="shared" si="342"/>
        <v>PACHECO SALAZAR WILSON FABIAN</v>
      </c>
      <c r="BB3128" s="19" t="e">
        <f>VLOOKUP(AG3128,Cías!$A$1:$E$10000,3,0)</f>
        <v>#N/A</v>
      </c>
      <c r="BC3128" s="19"/>
      <c r="BD3128" s="19"/>
      <c r="BE3128" s="19"/>
      <c r="BF3128" s="19"/>
      <c r="BG3128" s="19"/>
      <c r="BH3128" s="19"/>
      <c r="BI3128" s="19"/>
      <c r="BJ3128" s="19"/>
    </row>
    <row r="3129" spans="1:62" ht="15" x14ac:dyDescent="0.2">
      <c r="A3129" s="19" t="s">
        <v>24653</v>
      </c>
      <c r="B3129" s="19" t="s">
        <v>1479</v>
      </c>
      <c r="C3129" s="43">
        <v>44670</v>
      </c>
      <c r="D3129" s="44">
        <v>0.58888888888889002</v>
      </c>
      <c r="E3129" s="19" t="s">
        <v>24659</v>
      </c>
      <c r="F3129" s="19" t="s">
        <v>24660</v>
      </c>
      <c r="G3129" s="19" t="s">
        <v>24661</v>
      </c>
      <c r="H3129" s="45">
        <v>2945.15</v>
      </c>
      <c r="I3129" s="45">
        <v>3302.12</v>
      </c>
      <c r="J3129" s="19" t="s">
        <v>2037</v>
      </c>
      <c r="K3129" s="19" t="s">
        <v>24662</v>
      </c>
      <c r="L3129" s="19" t="s">
        <v>24663</v>
      </c>
      <c r="M3129" s="19" t="s">
        <v>24664</v>
      </c>
      <c r="N3129" s="19" t="s">
        <v>24653</v>
      </c>
      <c r="O3129" s="19" t="s">
        <v>367</v>
      </c>
      <c r="P3129" s="19" t="s">
        <v>368</v>
      </c>
      <c r="Q3129" s="46">
        <v>460</v>
      </c>
      <c r="R3129" s="19" t="s">
        <v>1544</v>
      </c>
      <c r="S3129" s="19" t="s">
        <v>2013</v>
      </c>
      <c r="T3129" s="19" t="s">
        <v>226</v>
      </c>
      <c r="U3129" s="19" t="s">
        <v>2014</v>
      </c>
      <c r="V3129" s="19" t="s">
        <v>2015</v>
      </c>
      <c r="W3129" s="19" t="s">
        <v>1586</v>
      </c>
      <c r="X3129" s="19" t="s">
        <v>2016</v>
      </c>
      <c r="Y3129" s="19" t="s">
        <v>1588</v>
      </c>
      <c r="Z3129" s="19" t="s">
        <v>1589</v>
      </c>
      <c r="AA3129" s="46">
        <v>250</v>
      </c>
      <c r="AB3129" s="19" t="s">
        <v>537</v>
      </c>
      <c r="AC3129" s="19" t="s">
        <v>226</v>
      </c>
      <c r="AD3129" s="19" t="s">
        <v>6442</v>
      </c>
      <c r="AE3129" s="19" t="s">
        <v>6443</v>
      </c>
      <c r="AF3129" s="19" t="s">
        <v>1592</v>
      </c>
      <c r="AG3129" s="19" t="s">
        <v>6444</v>
      </c>
      <c r="AH3129" s="19" t="s">
        <v>1499</v>
      </c>
      <c r="AI3129" s="19" t="s">
        <v>1500</v>
      </c>
      <c r="AJ3129" s="45">
        <v>0</v>
      </c>
      <c r="AK3129" s="45">
        <v>0</v>
      </c>
      <c r="AL3129" s="19" t="s">
        <v>1501</v>
      </c>
      <c r="AM3129" s="46">
        <v>32043.788</v>
      </c>
      <c r="AN3129" s="46">
        <v>23048.788</v>
      </c>
      <c r="AO3129" s="46">
        <v>8995</v>
      </c>
      <c r="AP3129" s="45">
        <v>0</v>
      </c>
      <c r="AQ3129" s="45"/>
      <c r="AR3129" s="45" t="str">
        <f>IFERROR(VLOOKUP(AB3129,'Pedidos marco'!$A$1:$D$10000,4,0)," ")</f>
        <v xml:space="preserve"> </v>
      </c>
      <c r="AS3129" s="45">
        <f t="shared" si="336"/>
        <v>19</v>
      </c>
      <c r="AT3129" s="45" t="str">
        <f t="shared" si="337"/>
        <v>19</v>
      </c>
      <c r="AU3129" s="47">
        <v>23</v>
      </c>
      <c r="AV3129" s="19" t="str">
        <f t="shared" si="338"/>
        <v>04 April</v>
      </c>
      <c r="AW3129" s="19">
        <f t="shared" si="339"/>
        <v>0</v>
      </c>
      <c r="AX3129" s="19">
        <f t="shared" si="340"/>
        <v>0</v>
      </c>
      <c r="AY3129" s="19" t="e">
        <f>VLOOKUP(AG3129,Cías!$A$1:$E$10000,5,0)</f>
        <v>#N/A</v>
      </c>
      <c r="AZ3129" s="19" t="str">
        <f t="shared" si="341"/>
        <v>1017512</v>
      </c>
      <c r="BA3129" s="19" t="str">
        <f t="shared" si="342"/>
        <v>PACHECO SALAZAR WILSON FABIAN</v>
      </c>
      <c r="BB3129" s="19" t="e">
        <f>VLOOKUP(AG3129,Cías!$A$1:$E$10000,3,0)</f>
        <v>#N/A</v>
      </c>
      <c r="BC3129" s="19"/>
      <c r="BD3129" s="19"/>
      <c r="BE3129" s="19"/>
      <c r="BF3129" s="19"/>
      <c r="BG3129" s="19"/>
      <c r="BH3129" s="19"/>
      <c r="BI3129" s="19"/>
      <c r="BJ3129" s="19"/>
    </row>
    <row r="3130" spans="1:62" ht="15" x14ac:dyDescent="0.2">
      <c r="A3130" s="19" t="s">
        <v>24665</v>
      </c>
      <c r="B3130" s="19" t="s">
        <v>1479</v>
      </c>
      <c r="C3130" s="43">
        <v>44670</v>
      </c>
      <c r="D3130" s="44">
        <v>0.60763888888888995</v>
      </c>
      <c r="E3130" s="19" t="s">
        <v>24666</v>
      </c>
      <c r="F3130" s="19" t="s">
        <v>1481</v>
      </c>
      <c r="G3130" s="19" t="s">
        <v>1481</v>
      </c>
      <c r="H3130" s="45">
        <v>0</v>
      </c>
      <c r="I3130" s="45">
        <v>0</v>
      </c>
      <c r="J3130" s="19" t="s">
        <v>1482</v>
      </c>
      <c r="K3130" s="19" t="s">
        <v>24667</v>
      </c>
      <c r="L3130" s="19" t="s">
        <v>24668</v>
      </c>
      <c r="M3130" s="19" t="s">
        <v>24669</v>
      </c>
      <c r="N3130" s="19" t="s">
        <v>24665</v>
      </c>
      <c r="O3130" s="19" t="s">
        <v>1486</v>
      </c>
      <c r="P3130" s="19" t="s">
        <v>1487</v>
      </c>
      <c r="Q3130" s="46">
        <v>31.19</v>
      </c>
      <c r="R3130" s="19" t="s">
        <v>1488</v>
      </c>
      <c r="S3130" s="19" t="s">
        <v>1489</v>
      </c>
      <c r="T3130" s="19" t="s">
        <v>418</v>
      </c>
      <c r="U3130" s="19" t="s">
        <v>1508</v>
      </c>
      <c r="V3130" s="19" t="s">
        <v>1509</v>
      </c>
      <c r="W3130" s="19" t="s">
        <v>415</v>
      </c>
      <c r="X3130" s="19" t="s">
        <v>1510</v>
      </c>
      <c r="Y3130" s="19" t="s">
        <v>1511</v>
      </c>
      <c r="Z3130" s="19" t="s">
        <v>1512</v>
      </c>
      <c r="AA3130" s="46">
        <v>113</v>
      </c>
      <c r="AB3130" s="19" t="s">
        <v>1513</v>
      </c>
      <c r="AC3130" s="19" t="s">
        <v>418</v>
      </c>
      <c r="AD3130" s="19" t="s">
        <v>1523</v>
      </c>
      <c r="AE3130" s="19" t="s">
        <v>1481</v>
      </c>
      <c r="AF3130" s="19" t="s">
        <v>1497</v>
      </c>
      <c r="AG3130" s="19" t="s">
        <v>1524</v>
      </c>
      <c r="AH3130" s="19" t="s">
        <v>1499</v>
      </c>
      <c r="AI3130" s="19" t="s">
        <v>1500</v>
      </c>
      <c r="AJ3130" s="45">
        <v>0</v>
      </c>
      <c r="AK3130" s="45">
        <v>0</v>
      </c>
      <c r="AL3130" s="19" t="s">
        <v>1517</v>
      </c>
      <c r="AM3130" s="46">
        <v>50570</v>
      </c>
      <c r="AN3130" s="46">
        <v>31190</v>
      </c>
      <c r="AO3130" s="46">
        <v>19380</v>
      </c>
      <c r="AP3130" s="45">
        <v>0</v>
      </c>
      <c r="AQ3130" s="45"/>
      <c r="AR3130" s="45" t="str">
        <f>IFERROR(VLOOKUP(AB3130,'Pedidos marco'!$A$1:$D$10000,4,0)," ")</f>
        <v xml:space="preserve"> </v>
      </c>
      <c r="AS3130" s="45">
        <f t="shared" si="336"/>
        <v>19</v>
      </c>
      <c r="AT3130" s="45" t="str">
        <f t="shared" si="337"/>
        <v>19</v>
      </c>
      <c r="AU3130" s="47">
        <v>31.19</v>
      </c>
      <c r="AV3130" s="19" t="str">
        <f t="shared" si="338"/>
        <v>04 April</v>
      </c>
      <c r="AW3130" s="19">
        <f t="shared" si="339"/>
        <v>0</v>
      </c>
      <c r="AX3130" s="19">
        <f t="shared" si="340"/>
        <v>0</v>
      </c>
      <c r="AY3130" s="19" t="e">
        <f>VLOOKUP(AG3130,Cías!$A$1:$E$10000,5,0)</f>
        <v>#N/A</v>
      </c>
      <c r="AZ3130" s="19" t="str">
        <f t="shared" si="341"/>
        <v>1014412</v>
      </c>
      <c r="BA3130" s="19" t="str">
        <f t="shared" si="342"/>
        <v>UNION DE CONCRETERAS UNICON UCUE</v>
      </c>
      <c r="BB3130" s="19" t="e">
        <f>VLOOKUP(AG3130,Cías!$A$1:$E$10000,3,0)</f>
        <v>#N/A</v>
      </c>
      <c r="BC3130" s="19"/>
      <c r="BD3130" s="19"/>
      <c r="BE3130" s="19"/>
      <c r="BF3130" s="19"/>
      <c r="BG3130" s="19"/>
      <c r="BH3130" s="19"/>
      <c r="BI3130" s="19"/>
      <c r="BJ3130" s="19"/>
    </row>
    <row r="3131" spans="1:62" ht="15" x14ac:dyDescent="0.2">
      <c r="A3131" s="19" t="s">
        <v>24670</v>
      </c>
      <c r="B3131" s="19" t="s">
        <v>1479</v>
      </c>
      <c r="C3131" s="43">
        <v>44670</v>
      </c>
      <c r="D3131" s="44">
        <v>0.61250000000000004</v>
      </c>
      <c r="E3131" s="19" t="s">
        <v>24671</v>
      </c>
      <c r="F3131" s="19" t="s">
        <v>24672</v>
      </c>
      <c r="G3131" s="19" t="s">
        <v>24673</v>
      </c>
      <c r="H3131" s="45">
        <v>4096</v>
      </c>
      <c r="I3131" s="45">
        <v>4592.46</v>
      </c>
      <c r="J3131" s="19" t="s">
        <v>1560</v>
      </c>
      <c r="K3131" s="19" t="s">
        <v>24674</v>
      </c>
      <c r="L3131" s="19" t="s">
        <v>24675</v>
      </c>
      <c r="M3131" s="19" t="s">
        <v>24676</v>
      </c>
      <c r="N3131" s="19" t="s">
        <v>24670</v>
      </c>
      <c r="O3131" s="19" t="s">
        <v>1641</v>
      </c>
      <c r="P3131" s="19" t="s">
        <v>1642</v>
      </c>
      <c r="Q3131" s="46">
        <v>640</v>
      </c>
      <c r="R3131" s="19" t="s">
        <v>1544</v>
      </c>
      <c r="S3131" s="19" t="s">
        <v>3916</v>
      </c>
      <c r="T3131" s="19" t="s">
        <v>3917</v>
      </c>
      <c r="U3131" s="19" t="s">
        <v>3918</v>
      </c>
      <c r="V3131" s="19" t="s">
        <v>3919</v>
      </c>
      <c r="W3131" s="19" t="s">
        <v>3607</v>
      </c>
      <c r="X3131" s="19" t="s">
        <v>3920</v>
      </c>
      <c r="Y3131" s="19" t="s">
        <v>3921</v>
      </c>
      <c r="Z3131" s="19" t="s">
        <v>3922</v>
      </c>
      <c r="AA3131" s="46">
        <v>524</v>
      </c>
      <c r="AB3131" s="19" t="s">
        <v>497</v>
      </c>
      <c r="AC3131" s="19" t="s">
        <v>143</v>
      </c>
      <c r="AD3131" s="19" t="s">
        <v>11526</v>
      </c>
      <c r="AE3131" s="19" t="s">
        <v>11527</v>
      </c>
      <c r="AF3131" s="19" t="s">
        <v>1592</v>
      </c>
      <c r="AG3131" s="19" t="s">
        <v>11528</v>
      </c>
      <c r="AH3131" s="19" t="s">
        <v>1594</v>
      </c>
      <c r="AI3131" s="19" t="s">
        <v>1595</v>
      </c>
      <c r="AJ3131" s="45">
        <v>0.05</v>
      </c>
      <c r="AK3131" s="45">
        <v>32</v>
      </c>
      <c r="AL3131" s="19" t="s">
        <v>1501</v>
      </c>
      <c r="AM3131" s="46">
        <v>50220</v>
      </c>
      <c r="AN3131" s="46">
        <v>32050</v>
      </c>
      <c r="AO3131" s="46">
        <v>18170</v>
      </c>
      <c r="AP3131" s="45">
        <v>0</v>
      </c>
      <c r="AQ3131" s="45"/>
      <c r="AR3131" s="45" t="str">
        <f>IFERROR(VLOOKUP(AB3131,'Pedidos marco'!$A$1:$D$10000,4,0)," ")</f>
        <v xml:space="preserve"> </v>
      </c>
      <c r="AS3131" s="45">
        <f t="shared" si="336"/>
        <v>19</v>
      </c>
      <c r="AT3131" s="45" t="str">
        <f t="shared" si="337"/>
        <v>19</v>
      </c>
      <c r="AU3131" s="47">
        <v>32</v>
      </c>
      <c r="AV3131" s="19" t="str">
        <f t="shared" si="338"/>
        <v>04 April</v>
      </c>
      <c r="AW3131" s="19">
        <f t="shared" si="339"/>
        <v>0</v>
      </c>
      <c r="AX3131" s="19">
        <f t="shared" si="340"/>
        <v>0</v>
      </c>
      <c r="AY3131" s="19" t="e">
        <f>VLOOKUP(AG3131,Cías!$A$1:$E$10000,5,0)</f>
        <v>#N/A</v>
      </c>
      <c r="AZ3131" s="19" t="str">
        <f t="shared" si="341"/>
        <v>1013719</v>
      </c>
      <c r="BA3131" s="19" t="str">
        <f t="shared" si="342"/>
        <v>GARCES OSWALDO GERMAN</v>
      </c>
      <c r="BB3131" s="19" t="e">
        <f>VLOOKUP(AG3131,Cías!$A$1:$E$10000,3,0)</f>
        <v>#N/A</v>
      </c>
      <c r="BC3131" s="19"/>
      <c r="BD3131" s="19"/>
      <c r="BE3131" s="19"/>
      <c r="BF3131" s="19"/>
      <c r="BG3131" s="19"/>
      <c r="BH3131" s="19"/>
      <c r="BI3131" s="19"/>
      <c r="BJ3131" s="19"/>
    </row>
    <row r="3132" spans="1:62" ht="15" x14ac:dyDescent="0.2">
      <c r="A3132" s="19" t="s">
        <v>24677</v>
      </c>
      <c r="B3132" s="19" t="s">
        <v>1479</v>
      </c>
      <c r="C3132" s="43">
        <v>44670</v>
      </c>
      <c r="D3132" s="44">
        <v>0.62152777777778001</v>
      </c>
      <c r="E3132" s="19" t="s">
        <v>24678</v>
      </c>
      <c r="F3132" s="19" t="s">
        <v>24679</v>
      </c>
      <c r="G3132" s="19" t="s">
        <v>24680</v>
      </c>
      <c r="H3132" s="45">
        <v>4096</v>
      </c>
      <c r="I3132" s="45">
        <v>4592.46</v>
      </c>
      <c r="J3132" s="19" t="s">
        <v>1560</v>
      </c>
      <c r="K3132" s="19" t="s">
        <v>24674</v>
      </c>
      <c r="L3132" s="19" t="s">
        <v>24681</v>
      </c>
      <c r="M3132" s="19" t="s">
        <v>24682</v>
      </c>
      <c r="N3132" s="19" t="s">
        <v>24677</v>
      </c>
      <c r="O3132" s="19" t="s">
        <v>1641</v>
      </c>
      <c r="P3132" s="19" t="s">
        <v>1642</v>
      </c>
      <c r="Q3132" s="46">
        <v>640</v>
      </c>
      <c r="R3132" s="19" t="s">
        <v>1544</v>
      </c>
      <c r="S3132" s="19" t="s">
        <v>3916</v>
      </c>
      <c r="T3132" s="19" t="s">
        <v>3917</v>
      </c>
      <c r="U3132" s="19" t="s">
        <v>3918</v>
      </c>
      <c r="V3132" s="19" t="s">
        <v>3919</v>
      </c>
      <c r="W3132" s="19" t="s">
        <v>3607</v>
      </c>
      <c r="X3132" s="19" t="s">
        <v>3920</v>
      </c>
      <c r="Y3132" s="19" t="s">
        <v>3921</v>
      </c>
      <c r="Z3132" s="19" t="s">
        <v>3922</v>
      </c>
      <c r="AA3132" s="46">
        <v>524</v>
      </c>
      <c r="AB3132" s="19" t="s">
        <v>583</v>
      </c>
      <c r="AC3132" s="19" t="s">
        <v>323</v>
      </c>
      <c r="AD3132" s="19" t="s">
        <v>7612</v>
      </c>
      <c r="AE3132" s="19" t="s">
        <v>7613</v>
      </c>
      <c r="AF3132" s="19" t="s">
        <v>1592</v>
      </c>
      <c r="AG3132" s="19" t="s">
        <v>7614</v>
      </c>
      <c r="AH3132" s="19" t="s">
        <v>1594</v>
      </c>
      <c r="AI3132" s="19" t="s">
        <v>1595</v>
      </c>
      <c r="AJ3132" s="45">
        <v>0.05</v>
      </c>
      <c r="AK3132" s="45">
        <v>32</v>
      </c>
      <c r="AL3132" s="19" t="s">
        <v>1501</v>
      </c>
      <c r="AM3132" s="46">
        <v>49940</v>
      </c>
      <c r="AN3132" s="46">
        <v>32050</v>
      </c>
      <c r="AO3132" s="46">
        <v>17890</v>
      </c>
      <c r="AP3132" s="45">
        <v>0</v>
      </c>
      <c r="AQ3132" s="45"/>
      <c r="AR3132" s="45" t="str">
        <f>IFERROR(VLOOKUP(AB3132,'Pedidos marco'!$A$1:$D$10000,4,0)," ")</f>
        <v xml:space="preserve"> </v>
      </c>
      <c r="AS3132" s="45">
        <f t="shared" si="336"/>
        <v>19</v>
      </c>
      <c r="AT3132" s="45" t="str">
        <f t="shared" si="337"/>
        <v>19</v>
      </c>
      <c r="AU3132" s="47">
        <v>32</v>
      </c>
      <c r="AV3132" s="19" t="str">
        <f t="shared" si="338"/>
        <v>04 April</v>
      </c>
      <c r="AW3132" s="19">
        <f t="shared" si="339"/>
        <v>0</v>
      </c>
      <c r="AX3132" s="19">
        <f t="shared" si="340"/>
        <v>0</v>
      </c>
      <c r="AY3132" s="19" t="e">
        <f>VLOOKUP(AG3132,Cías!$A$1:$E$10000,5,0)</f>
        <v>#N/A</v>
      </c>
      <c r="AZ3132" s="19" t="str">
        <f t="shared" si="341"/>
        <v>1013906</v>
      </c>
      <c r="BA3132" s="19" t="str">
        <f t="shared" si="342"/>
        <v>VALLEJOS VILLEGAS SAUL EDUARDO</v>
      </c>
      <c r="BB3132" s="19" t="e">
        <f>VLOOKUP(AG3132,Cías!$A$1:$E$10000,3,0)</f>
        <v>#N/A</v>
      </c>
      <c r="BC3132" s="19"/>
      <c r="BD3132" s="19"/>
      <c r="BE3132" s="19"/>
      <c r="BF3132" s="19"/>
      <c r="BG3132" s="19"/>
      <c r="BH3132" s="19"/>
      <c r="BI3132" s="19"/>
      <c r="BJ3132" s="19"/>
    </row>
    <row r="3133" spans="1:62" ht="15" x14ac:dyDescent="0.2">
      <c r="A3133" s="19" t="s">
        <v>24683</v>
      </c>
      <c r="B3133" s="19" t="s">
        <v>1479</v>
      </c>
      <c r="C3133" s="43">
        <v>44670</v>
      </c>
      <c r="D3133" s="44">
        <v>0.62569444444444</v>
      </c>
      <c r="E3133" s="19" t="s">
        <v>24684</v>
      </c>
      <c r="F3133" s="19" t="s">
        <v>24685</v>
      </c>
      <c r="G3133" s="19" t="s">
        <v>24686</v>
      </c>
      <c r="H3133" s="45">
        <v>2322</v>
      </c>
      <c r="I3133" s="45">
        <v>2603.44</v>
      </c>
      <c r="J3133" s="19" t="s">
        <v>2037</v>
      </c>
      <c r="K3133" s="19" t="s">
        <v>24687</v>
      </c>
      <c r="L3133" s="19" t="s">
        <v>24688</v>
      </c>
      <c r="M3133" s="19" t="s">
        <v>24689</v>
      </c>
      <c r="N3133" s="19" t="s">
        <v>24683</v>
      </c>
      <c r="O3133" s="19" t="s">
        <v>1641</v>
      </c>
      <c r="P3133" s="19" t="s">
        <v>1642</v>
      </c>
      <c r="Q3133" s="46">
        <v>360</v>
      </c>
      <c r="R3133" s="19" t="s">
        <v>1544</v>
      </c>
      <c r="S3133" s="19" t="s">
        <v>4015</v>
      </c>
      <c r="T3133" s="19" t="s">
        <v>4016</v>
      </c>
      <c r="U3133" s="19" t="s">
        <v>4017</v>
      </c>
      <c r="V3133" s="19" t="s">
        <v>4018</v>
      </c>
      <c r="W3133" s="19" t="s">
        <v>4019</v>
      </c>
      <c r="X3133" s="19" t="s">
        <v>4020</v>
      </c>
      <c r="Y3133" s="19" t="s">
        <v>4021</v>
      </c>
      <c r="Z3133" s="19" t="s">
        <v>4022</v>
      </c>
      <c r="AA3133" s="46">
        <v>331</v>
      </c>
      <c r="AB3133" s="19" t="s">
        <v>529</v>
      </c>
      <c r="AC3133" s="19" t="s">
        <v>210</v>
      </c>
      <c r="AD3133" s="19" t="s">
        <v>2875</v>
      </c>
      <c r="AE3133" s="19" t="s">
        <v>1481</v>
      </c>
      <c r="AF3133" s="19" t="s">
        <v>1554</v>
      </c>
      <c r="AG3133" s="19" t="s">
        <v>2876</v>
      </c>
      <c r="AH3133" s="19" t="s">
        <v>1499</v>
      </c>
      <c r="AI3133" s="19" t="s">
        <v>1500</v>
      </c>
      <c r="AJ3133" s="45">
        <v>0</v>
      </c>
      <c r="AK3133" s="45">
        <v>0</v>
      </c>
      <c r="AL3133" s="19" t="s">
        <v>1501</v>
      </c>
      <c r="AM3133" s="46">
        <v>27260</v>
      </c>
      <c r="AN3133" s="46">
        <v>18040</v>
      </c>
      <c r="AO3133" s="46">
        <v>9220</v>
      </c>
      <c r="AP3133" s="45">
        <v>0</v>
      </c>
      <c r="AQ3133" s="45"/>
      <c r="AR3133" s="45" t="str">
        <f>IFERROR(VLOOKUP(AB3133,'Pedidos marco'!$A$1:$D$10000,4,0)," ")</f>
        <v xml:space="preserve"> </v>
      </c>
      <c r="AS3133" s="45">
        <f t="shared" si="336"/>
        <v>19</v>
      </c>
      <c r="AT3133" s="45" t="str">
        <f t="shared" si="337"/>
        <v>19</v>
      </c>
      <c r="AU3133" s="47">
        <v>18</v>
      </c>
      <c r="AV3133" s="19" t="str">
        <f t="shared" si="338"/>
        <v>04 April</v>
      </c>
      <c r="AW3133" s="19">
        <f t="shared" si="339"/>
        <v>0</v>
      </c>
      <c r="AX3133" s="19">
        <f t="shared" si="340"/>
        <v>0</v>
      </c>
      <c r="AY3133" s="19" t="e">
        <f>VLOOKUP(AG3133,Cías!$A$1:$E$10000,5,0)</f>
        <v>#N/A</v>
      </c>
      <c r="AZ3133" s="19" t="str">
        <f t="shared" si="341"/>
        <v>1013766</v>
      </c>
      <c r="BA3133" s="19" t="str">
        <f t="shared" si="342"/>
        <v>MORALES RUIZ EDGAR MAURICIO</v>
      </c>
      <c r="BB3133" s="19" t="e">
        <f>VLOOKUP(AG3133,Cías!$A$1:$E$10000,3,0)</f>
        <v>#N/A</v>
      </c>
      <c r="BC3133" s="19"/>
      <c r="BD3133" s="19"/>
      <c r="BE3133" s="19"/>
      <c r="BF3133" s="19"/>
      <c r="BG3133" s="19"/>
      <c r="BH3133" s="19"/>
      <c r="BI3133" s="19"/>
      <c r="BJ3133" s="19"/>
    </row>
    <row r="3134" spans="1:62" ht="15" x14ac:dyDescent="0.2">
      <c r="A3134" s="19" t="s">
        <v>24690</v>
      </c>
      <c r="B3134" s="19" t="s">
        <v>1479</v>
      </c>
      <c r="C3134" s="43">
        <v>44670</v>
      </c>
      <c r="D3134" s="44">
        <v>0.62916666666666998</v>
      </c>
      <c r="E3134" s="19" t="s">
        <v>24691</v>
      </c>
      <c r="F3134" s="19" t="s">
        <v>24692</v>
      </c>
      <c r="G3134" s="19" t="s">
        <v>24693</v>
      </c>
      <c r="H3134" s="45">
        <v>916.15</v>
      </c>
      <c r="I3134" s="45">
        <v>1027.2</v>
      </c>
      <c r="J3134" s="19" t="s">
        <v>1560</v>
      </c>
      <c r="K3134" s="19" t="s">
        <v>24694</v>
      </c>
      <c r="L3134" s="19" t="s">
        <v>24695</v>
      </c>
      <c r="M3134" s="19" t="s">
        <v>24696</v>
      </c>
      <c r="N3134" s="19" t="s">
        <v>24690</v>
      </c>
      <c r="O3134" s="19" t="s">
        <v>371</v>
      </c>
      <c r="P3134" s="19" t="s">
        <v>372</v>
      </c>
      <c r="Q3134" s="46">
        <v>140</v>
      </c>
      <c r="R3134" s="19" t="s">
        <v>1544</v>
      </c>
      <c r="S3134" s="19" t="s">
        <v>5011</v>
      </c>
      <c r="T3134" s="19" t="s">
        <v>421</v>
      </c>
      <c r="U3134" s="19" t="s">
        <v>5012</v>
      </c>
      <c r="V3134" s="19" t="s">
        <v>5013</v>
      </c>
      <c r="W3134" s="19" t="s">
        <v>1757</v>
      </c>
      <c r="X3134" s="19" t="s">
        <v>1549</v>
      </c>
      <c r="Y3134" s="19" t="s">
        <v>1759</v>
      </c>
      <c r="Z3134" s="19" t="s">
        <v>1760</v>
      </c>
      <c r="AA3134" s="46">
        <v>218</v>
      </c>
      <c r="AB3134" s="19" t="s">
        <v>1420</v>
      </c>
      <c r="AC3134" s="19" t="s">
        <v>421</v>
      </c>
      <c r="AD3134" s="19" t="s">
        <v>5014</v>
      </c>
      <c r="AE3134" s="19" t="s">
        <v>5015</v>
      </c>
      <c r="AF3134" s="19" t="s">
        <v>1592</v>
      </c>
      <c r="AG3134" s="19" t="s">
        <v>5016</v>
      </c>
      <c r="AH3134" s="19" t="s">
        <v>1499</v>
      </c>
      <c r="AI3134" s="19" t="s">
        <v>1500</v>
      </c>
      <c r="AJ3134" s="45">
        <v>0</v>
      </c>
      <c r="AK3134" s="45">
        <v>0</v>
      </c>
      <c r="AL3134" s="19" t="s">
        <v>1501</v>
      </c>
      <c r="AM3134" s="46">
        <v>16011.212</v>
      </c>
      <c r="AN3134" s="46">
        <v>7021.2120000000004</v>
      </c>
      <c r="AO3134" s="46">
        <v>8990</v>
      </c>
      <c r="AP3134" s="45">
        <v>0</v>
      </c>
      <c r="AQ3134" s="45"/>
      <c r="AR3134" s="45" t="str">
        <f>IFERROR(VLOOKUP(AB3134,'Pedidos marco'!$A$1:$D$10000,4,0)," ")</f>
        <v xml:space="preserve"> </v>
      </c>
      <c r="AS3134" s="45">
        <f t="shared" si="336"/>
        <v>19</v>
      </c>
      <c r="AT3134" s="45" t="str">
        <f t="shared" si="337"/>
        <v>19</v>
      </c>
      <c r="AU3134" s="47">
        <v>7</v>
      </c>
      <c r="AV3134" s="19" t="str">
        <f t="shared" si="338"/>
        <v>04 April</v>
      </c>
      <c r="AW3134" s="19">
        <f t="shared" si="339"/>
        <v>0</v>
      </c>
      <c r="AX3134" s="19">
        <f t="shared" si="340"/>
        <v>0</v>
      </c>
      <c r="AY3134" s="19" t="e">
        <f>VLOOKUP(AG3134,Cías!$A$1:$E$10000,5,0)</f>
        <v>#N/A</v>
      </c>
      <c r="AZ3134" s="19" t="str">
        <f t="shared" si="341"/>
        <v>1023699</v>
      </c>
      <c r="BA3134" s="19" t="str">
        <f t="shared" si="342"/>
        <v>RIVADENEIRA MORALES KEVIN ANTONIO</v>
      </c>
      <c r="BB3134" s="19" t="e">
        <f>VLOOKUP(AG3134,Cías!$A$1:$E$10000,3,0)</f>
        <v>#N/A</v>
      </c>
      <c r="BC3134" s="19"/>
      <c r="BD3134" s="19"/>
      <c r="BE3134" s="19"/>
      <c r="BF3134" s="19"/>
      <c r="BG3134" s="19"/>
      <c r="BH3134" s="19"/>
      <c r="BI3134" s="19"/>
      <c r="BJ3134" s="19"/>
    </row>
    <row r="3135" spans="1:62" ht="15" x14ac:dyDescent="0.2">
      <c r="A3135" s="19" t="s">
        <v>24690</v>
      </c>
      <c r="B3135" s="19" t="s">
        <v>1479</v>
      </c>
      <c r="C3135" s="43">
        <v>44670</v>
      </c>
      <c r="D3135" s="44">
        <v>0.62916666666666998</v>
      </c>
      <c r="E3135" s="19" t="s">
        <v>24697</v>
      </c>
      <c r="F3135" s="19" t="s">
        <v>24698</v>
      </c>
      <c r="G3135" s="19" t="s">
        <v>24699</v>
      </c>
      <c r="H3135" s="45">
        <v>3382.24</v>
      </c>
      <c r="I3135" s="45">
        <v>3792.19</v>
      </c>
      <c r="J3135" s="19" t="s">
        <v>1560</v>
      </c>
      <c r="K3135" s="19" t="s">
        <v>24694</v>
      </c>
      <c r="L3135" s="19" t="s">
        <v>24700</v>
      </c>
      <c r="M3135" s="19" t="s">
        <v>24701</v>
      </c>
      <c r="N3135" s="19" t="s">
        <v>24690</v>
      </c>
      <c r="O3135" s="19" t="s">
        <v>367</v>
      </c>
      <c r="P3135" s="19" t="s">
        <v>368</v>
      </c>
      <c r="Q3135" s="46">
        <v>520</v>
      </c>
      <c r="R3135" s="19" t="s">
        <v>1544</v>
      </c>
      <c r="S3135" s="19" t="s">
        <v>5011</v>
      </c>
      <c r="T3135" s="19" t="s">
        <v>421</v>
      </c>
      <c r="U3135" s="19" t="s">
        <v>5012</v>
      </c>
      <c r="V3135" s="19" t="s">
        <v>5013</v>
      </c>
      <c r="W3135" s="19" t="s">
        <v>1757</v>
      </c>
      <c r="X3135" s="19" t="s">
        <v>1549</v>
      </c>
      <c r="Y3135" s="19" t="s">
        <v>1759</v>
      </c>
      <c r="Z3135" s="19" t="s">
        <v>1760</v>
      </c>
      <c r="AA3135" s="46">
        <v>218</v>
      </c>
      <c r="AB3135" s="19" t="s">
        <v>1420</v>
      </c>
      <c r="AC3135" s="19" t="s">
        <v>421</v>
      </c>
      <c r="AD3135" s="19" t="s">
        <v>5014</v>
      </c>
      <c r="AE3135" s="19" t="s">
        <v>5015</v>
      </c>
      <c r="AF3135" s="19" t="s">
        <v>1592</v>
      </c>
      <c r="AG3135" s="19" t="s">
        <v>5016</v>
      </c>
      <c r="AH3135" s="19" t="s">
        <v>1499</v>
      </c>
      <c r="AI3135" s="19" t="s">
        <v>1500</v>
      </c>
      <c r="AJ3135" s="45">
        <v>0</v>
      </c>
      <c r="AK3135" s="45">
        <v>0</v>
      </c>
      <c r="AL3135" s="19" t="s">
        <v>1501</v>
      </c>
      <c r="AM3135" s="46">
        <v>35068.788</v>
      </c>
      <c r="AN3135" s="46">
        <v>26078.788</v>
      </c>
      <c r="AO3135" s="46">
        <v>8990</v>
      </c>
      <c r="AP3135" s="45">
        <v>0</v>
      </c>
      <c r="AQ3135" s="45"/>
      <c r="AR3135" s="45" t="str">
        <f>IFERROR(VLOOKUP(AB3135,'Pedidos marco'!$A$1:$D$10000,4,0)," ")</f>
        <v xml:space="preserve"> </v>
      </c>
      <c r="AS3135" s="45">
        <f t="shared" si="336"/>
        <v>19</v>
      </c>
      <c r="AT3135" s="45" t="str">
        <f t="shared" si="337"/>
        <v>19</v>
      </c>
      <c r="AU3135" s="47">
        <v>26</v>
      </c>
      <c r="AV3135" s="19" t="str">
        <f t="shared" si="338"/>
        <v>04 April</v>
      </c>
      <c r="AW3135" s="19">
        <f t="shared" si="339"/>
        <v>0</v>
      </c>
      <c r="AX3135" s="19">
        <f t="shared" si="340"/>
        <v>0</v>
      </c>
      <c r="AY3135" s="19" t="e">
        <f>VLOOKUP(AG3135,Cías!$A$1:$E$10000,5,0)</f>
        <v>#N/A</v>
      </c>
      <c r="AZ3135" s="19" t="str">
        <f t="shared" si="341"/>
        <v>1023699</v>
      </c>
      <c r="BA3135" s="19" t="str">
        <f t="shared" si="342"/>
        <v>RIVADENEIRA MORALES KEVIN ANTONIO</v>
      </c>
      <c r="BB3135" s="19" t="e">
        <f>VLOOKUP(AG3135,Cías!$A$1:$E$10000,3,0)</f>
        <v>#N/A</v>
      </c>
      <c r="BC3135" s="19"/>
      <c r="BD3135" s="19"/>
      <c r="BE3135" s="19"/>
      <c r="BF3135" s="19"/>
      <c r="BG3135" s="19"/>
      <c r="BH3135" s="19"/>
      <c r="BI3135" s="19"/>
      <c r="BJ3135" s="19"/>
    </row>
    <row r="3136" spans="1:62" ht="15" x14ac:dyDescent="0.2">
      <c r="A3136" s="19" t="s">
        <v>24702</v>
      </c>
      <c r="B3136" s="19" t="s">
        <v>1479</v>
      </c>
      <c r="C3136" s="43">
        <v>44670</v>
      </c>
      <c r="D3136" s="44">
        <v>0.63263888888888997</v>
      </c>
      <c r="E3136" s="19" t="s">
        <v>24703</v>
      </c>
      <c r="F3136" s="19" t="s">
        <v>1481</v>
      </c>
      <c r="G3136" s="19" t="s">
        <v>1481</v>
      </c>
      <c r="H3136" s="45">
        <v>0</v>
      </c>
      <c r="I3136" s="45">
        <v>0</v>
      </c>
      <c r="J3136" s="19" t="s">
        <v>1482</v>
      </c>
      <c r="K3136" s="19" t="s">
        <v>24704</v>
      </c>
      <c r="L3136" s="19" t="s">
        <v>24705</v>
      </c>
      <c r="M3136" s="19" t="s">
        <v>24706</v>
      </c>
      <c r="N3136" s="19" t="s">
        <v>24702</v>
      </c>
      <c r="O3136" s="19" t="s">
        <v>1486</v>
      </c>
      <c r="P3136" s="19" t="s">
        <v>1487</v>
      </c>
      <c r="Q3136" s="46">
        <v>29.31</v>
      </c>
      <c r="R3136" s="19" t="s">
        <v>1488</v>
      </c>
      <c r="S3136" s="19" t="s">
        <v>1489</v>
      </c>
      <c r="T3136" s="19" t="s">
        <v>418</v>
      </c>
      <c r="U3136" s="19" t="s">
        <v>1508</v>
      </c>
      <c r="V3136" s="19" t="s">
        <v>1509</v>
      </c>
      <c r="W3136" s="19" t="s">
        <v>415</v>
      </c>
      <c r="X3136" s="19" t="s">
        <v>1510</v>
      </c>
      <c r="Y3136" s="19" t="s">
        <v>1511</v>
      </c>
      <c r="Z3136" s="19" t="s">
        <v>1512</v>
      </c>
      <c r="AA3136" s="46">
        <v>113</v>
      </c>
      <c r="AB3136" s="19" t="s">
        <v>1513</v>
      </c>
      <c r="AC3136" s="19" t="s">
        <v>418</v>
      </c>
      <c r="AD3136" s="19" t="s">
        <v>1496</v>
      </c>
      <c r="AE3136" s="19" t="s">
        <v>1481</v>
      </c>
      <c r="AF3136" s="19" t="s">
        <v>1497</v>
      </c>
      <c r="AG3136" s="19" t="s">
        <v>1538</v>
      </c>
      <c r="AH3136" s="19" t="s">
        <v>1499</v>
      </c>
      <c r="AI3136" s="19" t="s">
        <v>1500</v>
      </c>
      <c r="AJ3136" s="45">
        <v>0</v>
      </c>
      <c r="AK3136" s="45">
        <v>0</v>
      </c>
      <c r="AL3136" s="19" t="s">
        <v>1517</v>
      </c>
      <c r="AM3136" s="46">
        <v>45780</v>
      </c>
      <c r="AN3136" s="46">
        <v>29310</v>
      </c>
      <c r="AO3136" s="46">
        <v>16470</v>
      </c>
      <c r="AP3136" s="45">
        <v>0</v>
      </c>
      <c r="AQ3136" s="45"/>
      <c r="AR3136" s="45" t="str">
        <f>IFERROR(VLOOKUP(AB3136,'Pedidos marco'!$A$1:$D$10000,4,0)," ")</f>
        <v xml:space="preserve"> </v>
      </c>
      <c r="AS3136" s="45">
        <f t="shared" si="336"/>
        <v>19</v>
      </c>
      <c r="AT3136" s="45" t="str">
        <f t="shared" si="337"/>
        <v>19</v>
      </c>
      <c r="AU3136" s="47">
        <v>29.31</v>
      </c>
      <c r="AV3136" s="19" t="str">
        <f t="shared" si="338"/>
        <v>04 April</v>
      </c>
      <c r="AW3136" s="19">
        <f t="shared" si="339"/>
        <v>0</v>
      </c>
      <c r="AX3136" s="19">
        <f t="shared" si="340"/>
        <v>0</v>
      </c>
      <c r="AY3136" s="19" t="e">
        <f>VLOOKUP(AG3136,Cías!$A$1:$E$10000,5,0)</f>
        <v>#N/A</v>
      </c>
      <c r="AZ3136" s="19" t="str">
        <f t="shared" si="341"/>
        <v>1014412</v>
      </c>
      <c r="BA3136" s="19" t="str">
        <f t="shared" si="342"/>
        <v>UNION DE CONCRETERAS UNICON UCUE</v>
      </c>
      <c r="BB3136" s="19" t="e">
        <f>VLOOKUP(AG3136,Cías!$A$1:$E$10000,3,0)</f>
        <v>#N/A</v>
      </c>
      <c r="BC3136" s="19"/>
      <c r="BD3136" s="19"/>
      <c r="BE3136" s="19"/>
      <c r="BF3136" s="19"/>
      <c r="BG3136" s="19"/>
      <c r="BH3136" s="19"/>
      <c r="BI3136" s="19"/>
      <c r="BJ3136" s="19"/>
    </row>
    <row r="3137" spans="1:62" ht="15" x14ac:dyDescent="0.2">
      <c r="A3137" s="19" t="s">
        <v>24707</v>
      </c>
      <c r="B3137" s="19" t="s">
        <v>1479</v>
      </c>
      <c r="C3137" s="43">
        <v>44670</v>
      </c>
      <c r="D3137" s="44">
        <v>0.63402777777777997</v>
      </c>
      <c r="E3137" s="19" t="s">
        <v>24708</v>
      </c>
      <c r="F3137" s="19" t="s">
        <v>24709</v>
      </c>
      <c r="G3137" s="19" t="s">
        <v>24710</v>
      </c>
      <c r="H3137" s="45">
        <v>3613.2</v>
      </c>
      <c r="I3137" s="45">
        <v>4051.14</v>
      </c>
      <c r="J3137" s="19" t="s">
        <v>1560</v>
      </c>
      <c r="K3137" s="19" t="s">
        <v>23435</v>
      </c>
      <c r="L3137" s="19" t="s">
        <v>24711</v>
      </c>
      <c r="M3137" s="19" t="s">
        <v>24712</v>
      </c>
      <c r="N3137" s="19" t="s">
        <v>24707</v>
      </c>
      <c r="O3137" s="19" t="s">
        <v>1486</v>
      </c>
      <c r="P3137" s="19" t="s">
        <v>1487</v>
      </c>
      <c r="Q3137" s="46">
        <v>30.11</v>
      </c>
      <c r="R3137" s="19" t="s">
        <v>1488</v>
      </c>
      <c r="S3137" s="19" t="s">
        <v>8781</v>
      </c>
      <c r="T3137" s="19" t="s">
        <v>8782</v>
      </c>
      <c r="U3137" s="19" t="s">
        <v>8783</v>
      </c>
      <c r="V3137" s="19" t="s">
        <v>8784</v>
      </c>
      <c r="W3137" s="19" t="s">
        <v>415</v>
      </c>
      <c r="X3137" s="19" t="s">
        <v>8785</v>
      </c>
      <c r="Y3137" s="19" t="s">
        <v>8786</v>
      </c>
      <c r="Z3137" s="19" t="s">
        <v>8787</v>
      </c>
      <c r="AA3137" s="46">
        <v>127</v>
      </c>
      <c r="AB3137" s="19" t="s">
        <v>473</v>
      </c>
      <c r="AC3137" s="19" t="s">
        <v>96</v>
      </c>
      <c r="AD3137" s="19" t="s">
        <v>2114</v>
      </c>
      <c r="AE3137" s="19" t="s">
        <v>1481</v>
      </c>
      <c r="AF3137" s="19" t="s">
        <v>1497</v>
      </c>
      <c r="AG3137" s="19" t="s">
        <v>2115</v>
      </c>
      <c r="AH3137" s="19" t="s">
        <v>1499</v>
      </c>
      <c r="AI3137" s="19" t="s">
        <v>1500</v>
      </c>
      <c r="AJ3137" s="45">
        <v>0</v>
      </c>
      <c r="AK3137" s="45">
        <v>0</v>
      </c>
      <c r="AL3137" s="19" t="s">
        <v>1501</v>
      </c>
      <c r="AM3137" s="46">
        <v>48590</v>
      </c>
      <c r="AN3137" s="46">
        <v>30110</v>
      </c>
      <c r="AO3137" s="46">
        <v>18480</v>
      </c>
      <c r="AP3137" s="45">
        <v>0</v>
      </c>
      <c r="AQ3137" s="45"/>
      <c r="AR3137" s="45" t="str">
        <f>IFERROR(VLOOKUP(AB3137,'Pedidos marco'!$A$1:$D$10000,4,0)," ")</f>
        <v xml:space="preserve"> </v>
      </c>
      <c r="AS3137" s="45">
        <f t="shared" si="336"/>
        <v>19</v>
      </c>
      <c r="AT3137" s="45" t="str">
        <f t="shared" si="337"/>
        <v>19</v>
      </c>
      <c r="AU3137" s="47">
        <v>30.11</v>
      </c>
      <c r="AV3137" s="19" t="str">
        <f t="shared" si="338"/>
        <v>04 April</v>
      </c>
      <c r="AW3137" s="19">
        <f t="shared" si="339"/>
        <v>0</v>
      </c>
      <c r="AX3137" s="19">
        <f t="shared" si="340"/>
        <v>0</v>
      </c>
      <c r="AY3137" s="19" t="e">
        <f>VLOOKUP(AG3137,Cías!$A$1:$E$10000,5,0)</f>
        <v>#N/A</v>
      </c>
      <c r="AZ3137" s="19" t="str">
        <f t="shared" si="341"/>
        <v>1013227</v>
      </c>
      <c r="BA3137" s="19" t="str">
        <f t="shared" si="342"/>
        <v>COMPAÑIA DE TRANSPORTE PESADO</v>
      </c>
      <c r="BB3137" s="19" t="e">
        <f>VLOOKUP(AG3137,Cías!$A$1:$E$10000,3,0)</f>
        <v>#N/A</v>
      </c>
      <c r="BC3137" s="19"/>
      <c r="BD3137" s="19"/>
      <c r="BE3137" s="19"/>
      <c r="BF3137" s="19"/>
      <c r="BG3137" s="19"/>
      <c r="BH3137" s="19"/>
      <c r="BI3137" s="19"/>
      <c r="BJ3137" s="19"/>
    </row>
    <row r="3138" spans="1:62" ht="15" x14ac:dyDescent="0.2">
      <c r="A3138" s="19" t="s">
        <v>24713</v>
      </c>
      <c r="B3138" s="19" t="s">
        <v>1479</v>
      </c>
      <c r="C3138" s="43">
        <v>44670</v>
      </c>
      <c r="D3138" s="44">
        <v>0.63958333333332995</v>
      </c>
      <c r="E3138" s="19" t="s">
        <v>24714</v>
      </c>
      <c r="F3138" s="19" t="s">
        <v>24715</v>
      </c>
      <c r="G3138" s="19" t="s">
        <v>24716</v>
      </c>
      <c r="H3138" s="45">
        <v>2811.6</v>
      </c>
      <c r="I3138" s="45">
        <v>3152.38</v>
      </c>
      <c r="J3138" s="19" t="s">
        <v>1560</v>
      </c>
      <c r="K3138" s="19" t="s">
        <v>24717</v>
      </c>
      <c r="L3138" s="19" t="s">
        <v>24718</v>
      </c>
      <c r="M3138" s="19" t="s">
        <v>24719</v>
      </c>
      <c r="N3138" s="19" t="s">
        <v>24713</v>
      </c>
      <c r="O3138" s="19" t="s">
        <v>1641</v>
      </c>
      <c r="P3138" s="19" t="s">
        <v>1642</v>
      </c>
      <c r="Q3138" s="46">
        <v>440</v>
      </c>
      <c r="R3138" s="19" t="s">
        <v>1544</v>
      </c>
      <c r="S3138" s="19" t="s">
        <v>1736</v>
      </c>
      <c r="T3138" s="19" t="s">
        <v>1737</v>
      </c>
      <c r="U3138" s="19" t="s">
        <v>3183</v>
      </c>
      <c r="V3138" s="19" t="s">
        <v>3184</v>
      </c>
      <c r="W3138" s="19" t="s">
        <v>1492</v>
      </c>
      <c r="X3138" s="19" t="s">
        <v>3185</v>
      </c>
      <c r="Y3138" s="19" t="s">
        <v>1494</v>
      </c>
      <c r="Z3138" s="19" t="s">
        <v>1495</v>
      </c>
      <c r="AA3138" s="46">
        <v>247</v>
      </c>
      <c r="AB3138" s="19" t="s">
        <v>463</v>
      </c>
      <c r="AC3138" s="19" t="s">
        <v>76</v>
      </c>
      <c r="AD3138" s="19" t="s">
        <v>4254</v>
      </c>
      <c r="AE3138" s="19" t="s">
        <v>4255</v>
      </c>
      <c r="AF3138" s="19" t="s">
        <v>1592</v>
      </c>
      <c r="AG3138" s="19" t="s">
        <v>4256</v>
      </c>
      <c r="AH3138" s="19" t="s">
        <v>1594</v>
      </c>
      <c r="AI3138" s="19" t="s">
        <v>1595</v>
      </c>
      <c r="AJ3138" s="45">
        <v>0.05</v>
      </c>
      <c r="AK3138" s="45">
        <v>22</v>
      </c>
      <c r="AL3138" s="19" t="s">
        <v>1501</v>
      </c>
      <c r="AM3138" s="46">
        <v>31246.25</v>
      </c>
      <c r="AN3138" s="46">
        <v>22041.25</v>
      </c>
      <c r="AO3138" s="46">
        <v>9205</v>
      </c>
      <c r="AP3138" s="45">
        <v>0</v>
      </c>
      <c r="AQ3138" s="45"/>
      <c r="AR3138" s="45" t="str">
        <f>IFERROR(VLOOKUP(AB3138,'Pedidos marco'!$A$1:$D$10000,4,0)," ")</f>
        <v xml:space="preserve"> </v>
      </c>
      <c r="AS3138" s="45">
        <f t="shared" si="336"/>
        <v>19</v>
      </c>
      <c r="AT3138" s="45" t="str">
        <f t="shared" si="337"/>
        <v>19</v>
      </c>
      <c r="AU3138" s="47">
        <v>22</v>
      </c>
      <c r="AV3138" s="19" t="str">
        <f t="shared" si="338"/>
        <v>04 April</v>
      </c>
      <c r="AW3138" s="19">
        <f t="shared" si="339"/>
        <v>0</v>
      </c>
      <c r="AX3138" s="19">
        <f t="shared" si="340"/>
        <v>0</v>
      </c>
      <c r="AY3138" s="19" t="e">
        <f>VLOOKUP(AG3138,Cías!$A$1:$E$10000,5,0)</f>
        <v>#N/A</v>
      </c>
      <c r="AZ3138" s="19" t="str">
        <f t="shared" si="341"/>
        <v>1014016</v>
      </c>
      <c r="BA3138" s="19" t="str">
        <f t="shared" si="342"/>
        <v>CARRILLO VARGAS MARIO ALFREDO</v>
      </c>
      <c r="BB3138" s="19" t="e">
        <f>VLOOKUP(AG3138,Cías!$A$1:$E$10000,3,0)</f>
        <v>#N/A</v>
      </c>
      <c r="BC3138" s="19"/>
      <c r="BD3138" s="19"/>
      <c r="BE3138" s="19"/>
      <c r="BF3138" s="19"/>
      <c r="BG3138" s="19"/>
      <c r="BH3138" s="19"/>
      <c r="BI3138" s="19"/>
      <c r="BJ3138" s="19"/>
    </row>
    <row r="3139" spans="1:62" ht="15" x14ac:dyDescent="0.2">
      <c r="A3139" s="19" t="s">
        <v>24713</v>
      </c>
      <c r="B3139" s="19" t="s">
        <v>1479</v>
      </c>
      <c r="C3139" s="43">
        <v>44670</v>
      </c>
      <c r="D3139" s="44">
        <v>0.63958333333332995</v>
      </c>
      <c r="E3139" s="19" t="s">
        <v>24720</v>
      </c>
      <c r="F3139" s="19" t="s">
        <v>24721</v>
      </c>
      <c r="G3139" s="19" t="s">
        <v>24722</v>
      </c>
      <c r="H3139" s="45">
        <v>1330</v>
      </c>
      <c r="I3139" s="45">
        <v>1491.2</v>
      </c>
      <c r="J3139" s="19" t="s">
        <v>1560</v>
      </c>
      <c r="K3139" s="19" t="s">
        <v>24717</v>
      </c>
      <c r="L3139" s="19" t="s">
        <v>24723</v>
      </c>
      <c r="M3139" s="19" t="s">
        <v>24724</v>
      </c>
      <c r="N3139" s="19" t="s">
        <v>24713</v>
      </c>
      <c r="O3139" s="19" t="s">
        <v>1603</v>
      </c>
      <c r="P3139" s="19" t="s">
        <v>1604</v>
      </c>
      <c r="Q3139" s="46">
        <v>200</v>
      </c>
      <c r="R3139" s="19" t="s">
        <v>1544</v>
      </c>
      <c r="S3139" s="19" t="s">
        <v>1736</v>
      </c>
      <c r="T3139" s="19" t="s">
        <v>1737</v>
      </c>
      <c r="U3139" s="19" t="s">
        <v>3183</v>
      </c>
      <c r="V3139" s="19" t="s">
        <v>3184</v>
      </c>
      <c r="W3139" s="19" t="s">
        <v>1492</v>
      </c>
      <c r="X3139" s="19" t="s">
        <v>3185</v>
      </c>
      <c r="Y3139" s="19" t="s">
        <v>1494</v>
      </c>
      <c r="Z3139" s="19" t="s">
        <v>1495</v>
      </c>
      <c r="AA3139" s="46">
        <v>247</v>
      </c>
      <c r="AB3139" s="19" t="s">
        <v>463</v>
      </c>
      <c r="AC3139" s="19" t="s">
        <v>76</v>
      </c>
      <c r="AD3139" s="19" t="s">
        <v>4254</v>
      </c>
      <c r="AE3139" s="19" t="s">
        <v>4255</v>
      </c>
      <c r="AF3139" s="19" t="s">
        <v>1592</v>
      </c>
      <c r="AG3139" s="19" t="s">
        <v>4256</v>
      </c>
      <c r="AH3139" s="19" t="s">
        <v>1594</v>
      </c>
      <c r="AI3139" s="19" t="s">
        <v>1595</v>
      </c>
      <c r="AJ3139" s="45">
        <v>0.05</v>
      </c>
      <c r="AK3139" s="45">
        <v>10</v>
      </c>
      <c r="AL3139" s="19" t="s">
        <v>1501</v>
      </c>
      <c r="AM3139" s="46">
        <v>19223.75</v>
      </c>
      <c r="AN3139" s="46">
        <v>10018.75</v>
      </c>
      <c r="AO3139" s="46">
        <v>9205</v>
      </c>
      <c r="AP3139" s="45">
        <v>0</v>
      </c>
      <c r="AQ3139" s="45"/>
      <c r="AR3139" s="45" t="str">
        <f>IFERROR(VLOOKUP(AB3139,'Pedidos marco'!$A$1:$D$10000,4,0)," ")</f>
        <v xml:space="preserve"> </v>
      </c>
      <c r="AS3139" s="45">
        <f t="shared" si="336"/>
        <v>19</v>
      </c>
      <c r="AT3139" s="45" t="str">
        <f t="shared" si="337"/>
        <v>19</v>
      </c>
      <c r="AU3139" s="47">
        <v>10</v>
      </c>
      <c r="AV3139" s="19" t="str">
        <f t="shared" si="338"/>
        <v>04 April</v>
      </c>
      <c r="AW3139" s="19">
        <f t="shared" si="339"/>
        <v>0</v>
      </c>
      <c r="AX3139" s="19">
        <f t="shared" si="340"/>
        <v>0</v>
      </c>
      <c r="AY3139" s="19" t="e">
        <f>VLOOKUP(AG3139,Cías!$A$1:$E$10000,5,0)</f>
        <v>#N/A</v>
      </c>
      <c r="AZ3139" s="19" t="str">
        <f t="shared" si="341"/>
        <v>1014016</v>
      </c>
      <c r="BA3139" s="19" t="str">
        <f t="shared" si="342"/>
        <v>CARRILLO VARGAS MARIO ALFREDO</v>
      </c>
      <c r="BB3139" s="19" t="e">
        <f>VLOOKUP(AG3139,Cías!$A$1:$E$10000,3,0)</f>
        <v>#N/A</v>
      </c>
      <c r="BC3139" s="19"/>
      <c r="BD3139" s="19"/>
      <c r="BE3139" s="19"/>
      <c r="BF3139" s="19"/>
      <c r="BG3139" s="19"/>
      <c r="BH3139" s="19"/>
      <c r="BI3139" s="19"/>
      <c r="BJ3139" s="19"/>
    </row>
    <row r="3140" spans="1:62" ht="15" x14ac:dyDescent="0.2">
      <c r="A3140" s="19" t="s">
        <v>24725</v>
      </c>
      <c r="B3140" s="19" t="s">
        <v>1479</v>
      </c>
      <c r="C3140" s="43">
        <v>44670</v>
      </c>
      <c r="D3140" s="44">
        <v>0.65763888888888999</v>
      </c>
      <c r="E3140" s="19" t="s">
        <v>24726</v>
      </c>
      <c r="F3140" s="19" t="s">
        <v>1481</v>
      </c>
      <c r="G3140" s="19" t="s">
        <v>1481</v>
      </c>
      <c r="H3140" s="45">
        <v>0</v>
      </c>
      <c r="I3140" s="45">
        <v>0</v>
      </c>
      <c r="J3140" s="19" t="s">
        <v>1482</v>
      </c>
      <c r="K3140" s="19" t="s">
        <v>24727</v>
      </c>
      <c r="L3140" s="19" t="s">
        <v>24728</v>
      </c>
      <c r="M3140" s="19" t="s">
        <v>24729</v>
      </c>
      <c r="N3140" s="19" t="s">
        <v>24725</v>
      </c>
      <c r="O3140" s="19" t="s">
        <v>1641</v>
      </c>
      <c r="P3140" s="19" t="s">
        <v>1642</v>
      </c>
      <c r="Q3140" s="46">
        <v>480</v>
      </c>
      <c r="R3140" s="19" t="s">
        <v>1544</v>
      </c>
      <c r="S3140" s="19" t="s">
        <v>4733</v>
      </c>
      <c r="T3140" s="19" t="s">
        <v>4734</v>
      </c>
      <c r="U3140" s="19" t="s">
        <v>4735</v>
      </c>
      <c r="V3140" s="19" t="s">
        <v>4736</v>
      </c>
      <c r="W3140" s="19" t="s">
        <v>1609</v>
      </c>
      <c r="X3140" s="19" t="s">
        <v>4737</v>
      </c>
      <c r="Y3140" s="19" t="s">
        <v>1611</v>
      </c>
      <c r="Z3140" s="19" t="s">
        <v>1612</v>
      </c>
      <c r="AA3140" s="46">
        <v>486</v>
      </c>
      <c r="AB3140" s="19" t="s">
        <v>540</v>
      </c>
      <c r="AC3140" s="19" t="s">
        <v>232</v>
      </c>
      <c r="AD3140" s="19" t="s">
        <v>4144</v>
      </c>
      <c r="AE3140" s="19" t="s">
        <v>4145</v>
      </c>
      <c r="AF3140" s="19" t="s">
        <v>1719</v>
      </c>
      <c r="AG3140" s="19" t="s">
        <v>4146</v>
      </c>
      <c r="AH3140" s="19" t="s">
        <v>1594</v>
      </c>
      <c r="AI3140" s="19" t="s">
        <v>1595</v>
      </c>
      <c r="AJ3140" s="45">
        <v>0.05</v>
      </c>
      <c r="AK3140" s="45">
        <v>24</v>
      </c>
      <c r="AL3140" s="19" t="s">
        <v>1501</v>
      </c>
      <c r="AM3140" s="46">
        <v>39360</v>
      </c>
      <c r="AN3140" s="46">
        <v>24050</v>
      </c>
      <c r="AO3140" s="46">
        <v>15310</v>
      </c>
      <c r="AP3140" s="45">
        <v>0</v>
      </c>
      <c r="AQ3140" s="45"/>
      <c r="AR3140" s="45" t="str">
        <f>IFERROR(VLOOKUP(AB3140,'Pedidos marco'!$A$1:$D$10000,4,0)," ")</f>
        <v xml:space="preserve"> </v>
      </c>
      <c r="AS3140" s="45">
        <f t="shared" ref="AS3140:AS3203" si="343">DAY(C3140)</f>
        <v>19</v>
      </c>
      <c r="AT3140" s="45" t="str">
        <f t="shared" ref="AT3140:AT3203" si="344">TEXT(AS3140,"dd")</f>
        <v>19</v>
      </c>
      <c r="AU3140" s="47">
        <v>24</v>
      </c>
      <c r="AV3140" s="19" t="str">
        <f t="shared" ref="AV3140:AV3203" si="345">TEXT(C3140,"MM MMMM")</f>
        <v>04 April</v>
      </c>
      <c r="AW3140" s="19">
        <f t="shared" ref="AW3140:AW3203" si="346">IFERROR(AP3140/Q3140,"")</f>
        <v>0</v>
      </c>
      <c r="AX3140" s="19">
        <f t="shared" ref="AX3140:AX3203" si="347">IFERROR(AP3140/AU3140,"")</f>
        <v>0</v>
      </c>
      <c r="AY3140" s="19" t="e">
        <f>VLOOKUP(AG3140,Cías!$A$1:$E$10000,5,0)</f>
        <v>#N/A</v>
      </c>
      <c r="AZ3140" s="19" t="str">
        <f t="shared" ref="AZ3140:AZ3203" si="348">AB3140</f>
        <v>1013485</v>
      </c>
      <c r="BA3140" s="19" t="str">
        <f t="shared" ref="BA3140:BA3203" si="349">AC3140</f>
        <v>PEREZ ALBUJA VICTOR ALEJANDRO</v>
      </c>
      <c r="BB3140" s="19" t="e">
        <f>VLOOKUP(AG3140,Cías!$A$1:$E$10000,3,0)</f>
        <v>#N/A</v>
      </c>
      <c r="BC3140" s="19"/>
      <c r="BD3140" s="19"/>
      <c r="BE3140" s="19"/>
      <c r="BF3140" s="19"/>
      <c r="BG3140" s="19"/>
      <c r="BH3140" s="19"/>
      <c r="BI3140" s="19"/>
      <c r="BJ3140" s="19"/>
    </row>
    <row r="3141" spans="1:62" ht="15" x14ac:dyDescent="0.2">
      <c r="A3141" s="19" t="s">
        <v>24730</v>
      </c>
      <c r="B3141" s="19" t="s">
        <v>1479</v>
      </c>
      <c r="C3141" s="43">
        <v>44670</v>
      </c>
      <c r="D3141" s="44">
        <v>0.65972222222221999</v>
      </c>
      <c r="E3141" s="19" t="s">
        <v>24731</v>
      </c>
      <c r="F3141" s="19" t="s">
        <v>24732</v>
      </c>
      <c r="G3141" s="19" t="s">
        <v>24733</v>
      </c>
      <c r="H3141" s="45">
        <v>4225.6499999999996</v>
      </c>
      <c r="I3141" s="45">
        <v>4737.83</v>
      </c>
      <c r="J3141" s="19" t="s">
        <v>2037</v>
      </c>
      <c r="K3141" s="19" t="s">
        <v>24734</v>
      </c>
      <c r="L3141" s="19" t="s">
        <v>24735</v>
      </c>
      <c r="M3141" s="19" t="s">
        <v>24736</v>
      </c>
      <c r="N3141" s="19" t="s">
        <v>24730</v>
      </c>
      <c r="O3141" s="19" t="s">
        <v>367</v>
      </c>
      <c r="P3141" s="19" t="s">
        <v>368</v>
      </c>
      <c r="Q3141" s="46">
        <v>660</v>
      </c>
      <c r="R3141" s="19" t="s">
        <v>1544</v>
      </c>
      <c r="S3141" s="19" t="s">
        <v>2013</v>
      </c>
      <c r="T3141" s="19" t="s">
        <v>226</v>
      </c>
      <c r="U3141" s="19" t="s">
        <v>2014</v>
      </c>
      <c r="V3141" s="19" t="s">
        <v>2015</v>
      </c>
      <c r="W3141" s="19" t="s">
        <v>1586</v>
      </c>
      <c r="X3141" s="19" t="s">
        <v>2016</v>
      </c>
      <c r="Y3141" s="19" t="s">
        <v>1588</v>
      </c>
      <c r="Z3141" s="19" t="s">
        <v>1589</v>
      </c>
      <c r="AA3141" s="46">
        <v>250</v>
      </c>
      <c r="AB3141" s="19" t="s">
        <v>528</v>
      </c>
      <c r="AC3141" s="19" t="s">
        <v>208</v>
      </c>
      <c r="AD3141" s="19" t="s">
        <v>6462</v>
      </c>
      <c r="AE3141" s="19" t="s">
        <v>6463</v>
      </c>
      <c r="AF3141" s="19" t="s">
        <v>1592</v>
      </c>
      <c r="AG3141" s="19" t="s">
        <v>6464</v>
      </c>
      <c r="AH3141" s="19" t="s">
        <v>1499</v>
      </c>
      <c r="AI3141" s="19" t="s">
        <v>1500</v>
      </c>
      <c r="AJ3141" s="45">
        <v>0</v>
      </c>
      <c r="AK3141" s="45">
        <v>0</v>
      </c>
      <c r="AL3141" s="19" t="s">
        <v>1501</v>
      </c>
      <c r="AM3141" s="46">
        <v>51150</v>
      </c>
      <c r="AN3141" s="46">
        <v>33050</v>
      </c>
      <c r="AO3141" s="46">
        <v>18100</v>
      </c>
      <c r="AP3141" s="45">
        <v>0</v>
      </c>
      <c r="AQ3141" s="45"/>
      <c r="AR3141" s="45" t="str">
        <f>IFERROR(VLOOKUP(AB3141,'Pedidos marco'!$A$1:$D$10000,4,0)," ")</f>
        <v xml:space="preserve"> </v>
      </c>
      <c r="AS3141" s="45">
        <f t="shared" si="343"/>
        <v>19</v>
      </c>
      <c r="AT3141" s="45" t="str">
        <f t="shared" si="344"/>
        <v>19</v>
      </c>
      <c r="AU3141" s="47">
        <v>33</v>
      </c>
      <c r="AV3141" s="19" t="str">
        <f t="shared" si="345"/>
        <v>04 April</v>
      </c>
      <c r="AW3141" s="19">
        <f t="shared" si="346"/>
        <v>0</v>
      </c>
      <c r="AX3141" s="19">
        <f t="shared" si="347"/>
        <v>0</v>
      </c>
      <c r="AY3141" s="19" t="e">
        <f>VLOOKUP(AG3141,Cías!$A$1:$E$10000,5,0)</f>
        <v>#N/A</v>
      </c>
      <c r="AZ3141" s="19" t="str">
        <f t="shared" si="348"/>
        <v>1021830</v>
      </c>
      <c r="BA3141" s="19" t="str">
        <f t="shared" si="349"/>
        <v>MORALES GARZON CHRISTIAN SANTIAGO</v>
      </c>
      <c r="BB3141" s="19" t="e">
        <f>VLOOKUP(AG3141,Cías!$A$1:$E$10000,3,0)</f>
        <v>#N/A</v>
      </c>
      <c r="BC3141" s="19"/>
      <c r="BD3141" s="19"/>
      <c r="BE3141" s="19"/>
      <c r="BF3141" s="19"/>
      <c r="BG3141" s="19"/>
      <c r="BH3141" s="19"/>
      <c r="BI3141" s="19"/>
      <c r="BJ3141" s="19"/>
    </row>
    <row r="3142" spans="1:62" ht="15" x14ac:dyDescent="0.2">
      <c r="A3142" s="19" t="s">
        <v>24737</v>
      </c>
      <c r="B3142" s="19" t="s">
        <v>1479</v>
      </c>
      <c r="C3142" s="43">
        <v>44670</v>
      </c>
      <c r="D3142" s="44">
        <v>0.66180555555555998</v>
      </c>
      <c r="E3142" s="19" t="s">
        <v>24738</v>
      </c>
      <c r="F3142" s="19" t="s">
        <v>24739</v>
      </c>
      <c r="G3142" s="19" t="s">
        <v>24740</v>
      </c>
      <c r="H3142" s="45">
        <v>2358</v>
      </c>
      <c r="I3142" s="45">
        <v>2643.8</v>
      </c>
      <c r="J3142" s="19" t="s">
        <v>1560</v>
      </c>
      <c r="K3142" s="19" t="s">
        <v>24741</v>
      </c>
      <c r="L3142" s="19" t="s">
        <v>24742</v>
      </c>
      <c r="M3142" s="19" t="s">
        <v>24743</v>
      </c>
      <c r="N3142" s="19" t="s">
        <v>24737</v>
      </c>
      <c r="O3142" s="19" t="s">
        <v>1641</v>
      </c>
      <c r="P3142" s="19" t="s">
        <v>1642</v>
      </c>
      <c r="Q3142" s="46">
        <v>360</v>
      </c>
      <c r="R3142" s="19" t="s">
        <v>1544</v>
      </c>
      <c r="S3142" s="19" t="s">
        <v>5941</v>
      </c>
      <c r="T3142" s="19" t="s">
        <v>5942</v>
      </c>
      <c r="U3142" s="19" t="s">
        <v>24744</v>
      </c>
      <c r="V3142" s="19" t="s">
        <v>24745</v>
      </c>
      <c r="W3142" s="19" t="s">
        <v>24746</v>
      </c>
      <c r="X3142" s="19" t="s">
        <v>24747</v>
      </c>
      <c r="Y3142" s="19" t="s">
        <v>10474</v>
      </c>
      <c r="Z3142" s="19" t="s">
        <v>10475</v>
      </c>
      <c r="AA3142" s="46">
        <v>482</v>
      </c>
      <c r="AB3142" s="19" t="s">
        <v>571</v>
      </c>
      <c r="AC3142" s="19" t="s">
        <v>295</v>
      </c>
      <c r="AD3142" s="19" t="s">
        <v>3622</v>
      </c>
      <c r="AE3142" s="19" t="s">
        <v>3623</v>
      </c>
      <c r="AF3142" s="19" t="s">
        <v>1554</v>
      </c>
      <c r="AG3142" s="19" t="s">
        <v>3624</v>
      </c>
      <c r="AH3142" s="19" t="s">
        <v>1499</v>
      </c>
      <c r="AI3142" s="19" t="s">
        <v>1500</v>
      </c>
      <c r="AJ3142" s="45">
        <v>0</v>
      </c>
      <c r="AK3142" s="45">
        <v>0</v>
      </c>
      <c r="AL3142" s="19" t="s">
        <v>1501</v>
      </c>
      <c r="AM3142" s="46">
        <v>26790</v>
      </c>
      <c r="AN3142" s="46">
        <v>18030</v>
      </c>
      <c r="AO3142" s="46">
        <v>8760</v>
      </c>
      <c r="AP3142" s="45">
        <v>0</v>
      </c>
      <c r="AQ3142" s="45"/>
      <c r="AR3142" s="45" t="str">
        <f>IFERROR(VLOOKUP(AB3142,'Pedidos marco'!$A$1:$D$10000,4,0)," ")</f>
        <v xml:space="preserve"> </v>
      </c>
      <c r="AS3142" s="45">
        <f t="shared" si="343"/>
        <v>19</v>
      </c>
      <c r="AT3142" s="45" t="str">
        <f t="shared" si="344"/>
        <v>19</v>
      </c>
      <c r="AU3142" s="47">
        <v>18</v>
      </c>
      <c r="AV3142" s="19" t="str">
        <f t="shared" si="345"/>
        <v>04 April</v>
      </c>
      <c r="AW3142" s="19">
        <f t="shared" si="346"/>
        <v>0</v>
      </c>
      <c r="AX3142" s="19">
        <f t="shared" si="347"/>
        <v>0</v>
      </c>
      <c r="AY3142" s="19" t="e">
        <f>VLOOKUP(AG3142,Cías!$A$1:$E$10000,5,0)</f>
        <v>#N/A</v>
      </c>
      <c r="AZ3142" s="19" t="str">
        <f t="shared" si="348"/>
        <v>1014100</v>
      </c>
      <c r="BA3142" s="19" t="str">
        <f t="shared" si="349"/>
        <v>SIGUENZA PARRA FROILAN ALEJANDRO</v>
      </c>
      <c r="BB3142" s="19" t="e">
        <f>VLOOKUP(AG3142,Cías!$A$1:$E$10000,3,0)</f>
        <v>#N/A</v>
      </c>
      <c r="BC3142" s="19"/>
      <c r="BD3142" s="19"/>
      <c r="BE3142" s="19"/>
      <c r="BF3142" s="19"/>
      <c r="BG3142" s="19"/>
      <c r="BH3142" s="19"/>
      <c r="BI3142" s="19"/>
      <c r="BJ3142" s="19"/>
    </row>
    <row r="3143" spans="1:62" ht="15" x14ac:dyDescent="0.2">
      <c r="A3143" s="19" t="s">
        <v>24748</v>
      </c>
      <c r="B3143" s="19" t="s">
        <v>1479</v>
      </c>
      <c r="C3143" s="43">
        <v>44670</v>
      </c>
      <c r="D3143" s="44">
        <v>0.66249999999999998</v>
      </c>
      <c r="E3143" s="19" t="s">
        <v>24749</v>
      </c>
      <c r="F3143" s="19" t="s">
        <v>24750</v>
      </c>
      <c r="G3143" s="19" t="s">
        <v>24751</v>
      </c>
      <c r="H3143" s="45">
        <v>2512</v>
      </c>
      <c r="I3143" s="45">
        <v>2816.47</v>
      </c>
      <c r="J3143" s="19" t="s">
        <v>1560</v>
      </c>
      <c r="K3143" s="19" t="s">
        <v>24752</v>
      </c>
      <c r="L3143" s="19" t="s">
        <v>24753</v>
      </c>
      <c r="M3143" s="19" t="s">
        <v>24754</v>
      </c>
      <c r="N3143" s="19" t="s">
        <v>24748</v>
      </c>
      <c r="O3143" s="19" t="s">
        <v>1641</v>
      </c>
      <c r="P3143" s="19" t="s">
        <v>1642</v>
      </c>
      <c r="Q3143" s="46">
        <v>400</v>
      </c>
      <c r="R3143" s="19" t="s">
        <v>1544</v>
      </c>
      <c r="S3143" s="19" t="s">
        <v>24755</v>
      </c>
      <c r="T3143" s="19" t="s">
        <v>24756</v>
      </c>
      <c r="U3143" s="19" t="s">
        <v>24757</v>
      </c>
      <c r="V3143" s="19" t="s">
        <v>24758</v>
      </c>
      <c r="W3143" s="19" t="s">
        <v>7403</v>
      </c>
      <c r="X3143" s="19" t="s">
        <v>24759</v>
      </c>
      <c r="Y3143" s="19" t="s">
        <v>7404</v>
      </c>
      <c r="Z3143" s="19" t="s">
        <v>7405</v>
      </c>
      <c r="AA3143" s="46">
        <v>424</v>
      </c>
      <c r="AB3143" s="19" t="s">
        <v>13227</v>
      </c>
      <c r="AC3143" s="19" t="s">
        <v>1447</v>
      </c>
      <c r="AD3143" s="19" t="s">
        <v>13962</v>
      </c>
      <c r="AE3143" s="19" t="s">
        <v>1481</v>
      </c>
      <c r="AF3143" s="19" t="s">
        <v>1592</v>
      </c>
      <c r="AG3143" s="19" t="s">
        <v>13963</v>
      </c>
      <c r="AH3143" s="19" t="s">
        <v>1594</v>
      </c>
      <c r="AI3143" s="19" t="s">
        <v>1595</v>
      </c>
      <c r="AJ3143" s="45">
        <v>0.05</v>
      </c>
      <c r="AK3143" s="45">
        <v>20</v>
      </c>
      <c r="AL3143" s="19" t="s">
        <v>1501</v>
      </c>
      <c r="AM3143" s="46">
        <v>29600</v>
      </c>
      <c r="AN3143" s="46">
        <v>20025</v>
      </c>
      <c r="AO3143" s="46">
        <v>9575</v>
      </c>
      <c r="AP3143" s="45">
        <v>0</v>
      </c>
      <c r="AQ3143" s="45"/>
      <c r="AR3143" s="45" t="str">
        <f>IFERROR(VLOOKUP(AB3143,'Pedidos marco'!$A$1:$D$10000,4,0)," ")</f>
        <v xml:space="preserve"> </v>
      </c>
      <c r="AS3143" s="45">
        <f t="shared" si="343"/>
        <v>19</v>
      </c>
      <c r="AT3143" s="45" t="str">
        <f t="shared" si="344"/>
        <v>19</v>
      </c>
      <c r="AU3143" s="47">
        <v>20</v>
      </c>
      <c r="AV3143" s="19" t="str">
        <f t="shared" si="345"/>
        <v>04 April</v>
      </c>
      <c r="AW3143" s="19">
        <f t="shared" si="346"/>
        <v>0</v>
      </c>
      <c r="AX3143" s="19">
        <f t="shared" si="347"/>
        <v>0</v>
      </c>
      <c r="AY3143" s="19" t="e">
        <f>VLOOKUP(AG3143,Cías!$A$1:$E$10000,5,0)</f>
        <v>#N/A</v>
      </c>
      <c r="AZ3143" s="19" t="str">
        <f t="shared" si="348"/>
        <v>10008163</v>
      </c>
      <c r="BA3143" s="19" t="str">
        <f t="shared" si="349"/>
        <v>ESPARZA MENDEZ KEVIN ISRAEL</v>
      </c>
      <c r="BB3143" s="19" t="e">
        <f>VLOOKUP(AG3143,Cías!$A$1:$E$10000,3,0)</f>
        <v>#N/A</v>
      </c>
      <c r="BC3143" s="19"/>
      <c r="BD3143" s="19"/>
      <c r="BE3143" s="19"/>
      <c r="BF3143" s="19"/>
      <c r="BG3143" s="19"/>
      <c r="BH3143" s="19"/>
      <c r="BI3143" s="19"/>
      <c r="BJ3143" s="19"/>
    </row>
    <row r="3144" spans="1:62" ht="15" x14ac:dyDescent="0.2">
      <c r="A3144" s="19" t="s">
        <v>24748</v>
      </c>
      <c r="B3144" s="19" t="s">
        <v>1479</v>
      </c>
      <c r="C3144" s="43">
        <v>44670</v>
      </c>
      <c r="D3144" s="44">
        <v>0.66249999999999998</v>
      </c>
      <c r="E3144" s="19" t="s">
        <v>24760</v>
      </c>
      <c r="F3144" s="19" t="s">
        <v>24761</v>
      </c>
      <c r="G3144" s="19" t="s">
        <v>24762</v>
      </c>
      <c r="H3144" s="45">
        <v>1567.2</v>
      </c>
      <c r="I3144" s="45">
        <v>1757.15</v>
      </c>
      <c r="J3144" s="19" t="s">
        <v>1560</v>
      </c>
      <c r="K3144" s="19" t="s">
        <v>24752</v>
      </c>
      <c r="L3144" s="19" t="s">
        <v>24763</v>
      </c>
      <c r="M3144" s="19" t="s">
        <v>24764</v>
      </c>
      <c r="N3144" s="19" t="s">
        <v>24748</v>
      </c>
      <c r="O3144" s="19" t="s">
        <v>1603</v>
      </c>
      <c r="P3144" s="19" t="s">
        <v>1604</v>
      </c>
      <c r="Q3144" s="46">
        <v>240</v>
      </c>
      <c r="R3144" s="19" t="s">
        <v>1544</v>
      </c>
      <c r="S3144" s="19" t="s">
        <v>24755</v>
      </c>
      <c r="T3144" s="19" t="s">
        <v>24756</v>
      </c>
      <c r="U3144" s="19" t="s">
        <v>24757</v>
      </c>
      <c r="V3144" s="19" t="s">
        <v>24758</v>
      </c>
      <c r="W3144" s="19" t="s">
        <v>7403</v>
      </c>
      <c r="X3144" s="19" t="s">
        <v>24759</v>
      </c>
      <c r="Y3144" s="19" t="s">
        <v>7404</v>
      </c>
      <c r="Z3144" s="19" t="s">
        <v>7405</v>
      </c>
      <c r="AA3144" s="46">
        <v>424</v>
      </c>
      <c r="AB3144" s="19" t="s">
        <v>13227</v>
      </c>
      <c r="AC3144" s="19" t="s">
        <v>1447</v>
      </c>
      <c r="AD3144" s="19" t="s">
        <v>13962</v>
      </c>
      <c r="AE3144" s="19" t="s">
        <v>1481</v>
      </c>
      <c r="AF3144" s="19" t="s">
        <v>1592</v>
      </c>
      <c r="AG3144" s="19" t="s">
        <v>13963</v>
      </c>
      <c r="AH3144" s="19" t="s">
        <v>1594</v>
      </c>
      <c r="AI3144" s="19" t="s">
        <v>1595</v>
      </c>
      <c r="AJ3144" s="45">
        <v>0.05</v>
      </c>
      <c r="AK3144" s="45">
        <v>12</v>
      </c>
      <c r="AL3144" s="19" t="s">
        <v>1501</v>
      </c>
      <c r="AM3144" s="46">
        <v>21590</v>
      </c>
      <c r="AN3144" s="46">
        <v>12015</v>
      </c>
      <c r="AO3144" s="46">
        <v>9575</v>
      </c>
      <c r="AP3144" s="45">
        <v>0</v>
      </c>
      <c r="AQ3144" s="45"/>
      <c r="AR3144" s="45" t="str">
        <f>IFERROR(VLOOKUP(AB3144,'Pedidos marco'!$A$1:$D$10000,4,0)," ")</f>
        <v xml:space="preserve"> </v>
      </c>
      <c r="AS3144" s="45">
        <f t="shared" si="343"/>
        <v>19</v>
      </c>
      <c r="AT3144" s="45" t="str">
        <f t="shared" si="344"/>
        <v>19</v>
      </c>
      <c r="AU3144" s="47">
        <v>12</v>
      </c>
      <c r="AV3144" s="19" t="str">
        <f t="shared" si="345"/>
        <v>04 April</v>
      </c>
      <c r="AW3144" s="19">
        <f t="shared" si="346"/>
        <v>0</v>
      </c>
      <c r="AX3144" s="19">
        <f t="shared" si="347"/>
        <v>0</v>
      </c>
      <c r="AY3144" s="19" t="e">
        <f>VLOOKUP(AG3144,Cías!$A$1:$E$10000,5,0)</f>
        <v>#N/A</v>
      </c>
      <c r="AZ3144" s="19" t="str">
        <f t="shared" si="348"/>
        <v>10008163</v>
      </c>
      <c r="BA3144" s="19" t="str">
        <f t="shared" si="349"/>
        <v>ESPARZA MENDEZ KEVIN ISRAEL</v>
      </c>
      <c r="BB3144" s="19" t="e">
        <f>VLOOKUP(AG3144,Cías!$A$1:$E$10000,3,0)</f>
        <v>#N/A</v>
      </c>
      <c r="BC3144" s="19"/>
      <c r="BD3144" s="19"/>
      <c r="BE3144" s="19"/>
      <c r="BF3144" s="19"/>
      <c r="BG3144" s="19"/>
      <c r="BH3144" s="19"/>
      <c r="BI3144" s="19"/>
      <c r="BJ3144" s="19"/>
    </row>
    <row r="3145" spans="1:62" ht="15" x14ac:dyDescent="0.2">
      <c r="A3145" s="19" t="s">
        <v>24765</v>
      </c>
      <c r="B3145" s="19" t="s">
        <v>1479</v>
      </c>
      <c r="C3145" s="43">
        <v>44670</v>
      </c>
      <c r="D3145" s="44">
        <v>0.66597222222221997</v>
      </c>
      <c r="E3145" s="19" t="s">
        <v>24766</v>
      </c>
      <c r="F3145" s="19" t="s">
        <v>24767</v>
      </c>
      <c r="G3145" s="19" t="s">
        <v>24768</v>
      </c>
      <c r="H3145" s="45">
        <v>2509.1999999999998</v>
      </c>
      <c r="I3145" s="45">
        <v>2813.33</v>
      </c>
      <c r="J3145" s="19" t="s">
        <v>1560</v>
      </c>
      <c r="K3145" s="19" t="s">
        <v>24769</v>
      </c>
      <c r="L3145" s="19" t="s">
        <v>24770</v>
      </c>
      <c r="M3145" s="19" t="s">
        <v>24771</v>
      </c>
      <c r="N3145" s="19" t="s">
        <v>24765</v>
      </c>
      <c r="O3145" s="19" t="s">
        <v>371</v>
      </c>
      <c r="P3145" s="19" t="s">
        <v>372</v>
      </c>
      <c r="Q3145" s="46">
        <v>360</v>
      </c>
      <c r="R3145" s="19" t="s">
        <v>1544</v>
      </c>
      <c r="S3145" s="19" t="s">
        <v>1825</v>
      </c>
      <c r="T3145" s="19" t="s">
        <v>1826</v>
      </c>
      <c r="U3145" s="19" t="s">
        <v>1943</v>
      </c>
      <c r="V3145" s="19" t="s">
        <v>1944</v>
      </c>
      <c r="W3145" s="19" t="s">
        <v>1917</v>
      </c>
      <c r="X3145" s="19" t="s">
        <v>1945</v>
      </c>
      <c r="Y3145" s="19" t="s">
        <v>1946</v>
      </c>
      <c r="Z3145" s="19" t="s">
        <v>1947</v>
      </c>
      <c r="AA3145" s="46">
        <v>15</v>
      </c>
      <c r="AB3145" s="19" t="s">
        <v>496</v>
      </c>
      <c r="AC3145" s="19" t="s">
        <v>141</v>
      </c>
      <c r="AD3145" s="19" t="s">
        <v>6555</v>
      </c>
      <c r="AE3145" s="19" t="s">
        <v>6556</v>
      </c>
      <c r="AF3145" s="19" t="s">
        <v>1554</v>
      </c>
      <c r="AG3145" s="19" t="s">
        <v>6557</v>
      </c>
      <c r="AH3145" s="19" t="s">
        <v>1499</v>
      </c>
      <c r="AI3145" s="19" t="s">
        <v>1500</v>
      </c>
      <c r="AJ3145" s="45">
        <v>0</v>
      </c>
      <c r="AK3145" s="45">
        <v>0</v>
      </c>
      <c r="AL3145" s="19" t="s">
        <v>1501</v>
      </c>
      <c r="AM3145" s="46">
        <v>27140</v>
      </c>
      <c r="AN3145" s="46">
        <v>18000</v>
      </c>
      <c r="AO3145" s="46">
        <v>9140</v>
      </c>
      <c r="AP3145" s="45">
        <v>0</v>
      </c>
      <c r="AQ3145" s="45"/>
      <c r="AR3145" s="45" t="str">
        <f>IFERROR(VLOOKUP(AB3145,'Pedidos marco'!$A$1:$D$10000,4,0)," ")</f>
        <v xml:space="preserve"> </v>
      </c>
      <c r="AS3145" s="45">
        <f t="shared" si="343"/>
        <v>19</v>
      </c>
      <c r="AT3145" s="45" t="str">
        <f t="shared" si="344"/>
        <v>19</v>
      </c>
      <c r="AU3145" s="47">
        <v>18</v>
      </c>
      <c r="AV3145" s="19" t="str">
        <f t="shared" si="345"/>
        <v>04 April</v>
      </c>
      <c r="AW3145" s="19">
        <f t="shared" si="346"/>
        <v>0</v>
      </c>
      <c r="AX3145" s="19">
        <f t="shared" si="347"/>
        <v>0</v>
      </c>
      <c r="AY3145" s="19" t="e">
        <f>VLOOKUP(AG3145,Cías!$A$1:$E$10000,5,0)</f>
        <v>#N/A</v>
      </c>
      <c r="AZ3145" s="19" t="str">
        <f t="shared" si="348"/>
        <v>1021764</v>
      </c>
      <c r="BA3145" s="19" t="str">
        <f t="shared" si="349"/>
        <v>GARCES MARTINEZ MILTON EDUARDO</v>
      </c>
      <c r="BB3145" s="19" t="e">
        <f>VLOOKUP(AG3145,Cías!$A$1:$E$10000,3,0)</f>
        <v>#N/A</v>
      </c>
      <c r="BC3145" s="19"/>
      <c r="BD3145" s="19"/>
      <c r="BE3145" s="19"/>
      <c r="BF3145" s="19"/>
      <c r="BG3145" s="19"/>
      <c r="BH3145" s="19"/>
      <c r="BI3145" s="19"/>
      <c r="BJ3145" s="19"/>
    </row>
    <row r="3146" spans="1:62" ht="15" x14ac:dyDescent="0.2">
      <c r="A3146" s="19" t="s">
        <v>24772</v>
      </c>
      <c r="B3146" s="19" t="s">
        <v>1479</v>
      </c>
      <c r="C3146" s="43">
        <v>44670</v>
      </c>
      <c r="D3146" s="44">
        <v>0.66666666666666996</v>
      </c>
      <c r="E3146" s="19" t="s">
        <v>24773</v>
      </c>
      <c r="F3146" s="19" t="s">
        <v>24774</v>
      </c>
      <c r="G3146" s="19" t="s">
        <v>24775</v>
      </c>
      <c r="H3146" s="45">
        <v>2034</v>
      </c>
      <c r="I3146" s="45">
        <v>2280.5300000000002</v>
      </c>
      <c r="J3146" s="19" t="s">
        <v>1560</v>
      </c>
      <c r="K3146" s="19" t="s">
        <v>24776</v>
      </c>
      <c r="L3146" s="19" t="s">
        <v>24777</v>
      </c>
      <c r="M3146" s="19" t="s">
        <v>24778</v>
      </c>
      <c r="N3146" s="19" t="s">
        <v>24772</v>
      </c>
      <c r="O3146" s="19" t="s">
        <v>1641</v>
      </c>
      <c r="P3146" s="19" t="s">
        <v>1642</v>
      </c>
      <c r="Q3146" s="46">
        <v>300</v>
      </c>
      <c r="R3146" s="19" t="s">
        <v>1544</v>
      </c>
      <c r="S3146" s="19" t="s">
        <v>5889</v>
      </c>
      <c r="T3146" s="19" t="s">
        <v>5890</v>
      </c>
      <c r="U3146" s="19" t="s">
        <v>5891</v>
      </c>
      <c r="V3146" s="19" t="s">
        <v>5892</v>
      </c>
      <c r="W3146" s="19" t="s">
        <v>5893</v>
      </c>
      <c r="X3146" s="19" t="s">
        <v>5894</v>
      </c>
      <c r="Y3146" s="19" t="s">
        <v>5895</v>
      </c>
      <c r="Z3146" s="19" t="s">
        <v>5896</v>
      </c>
      <c r="AA3146" s="46">
        <v>529</v>
      </c>
      <c r="AB3146" s="19" t="s">
        <v>439</v>
      </c>
      <c r="AC3146" s="19" t="s">
        <v>25</v>
      </c>
      <c r="AD3146" s="19" t="s">
        <v>2530</v>
      </c>
      <c r="AE3146" s="19" t="s">
        <v>2531</v>
      </c>
      <c r="AF3146" s="19" t="s">
        <v>1592</v>
      </c>
      <c r="AG3146" s="19" t="s">
        <v>2532</v>
      </c>
      <c r="AH3146" s="19" t="s">
        <v>1499</v>
      </c>
      <c r="AI3146" s="19" t="s">
        <v>1500</v>
      </c>
      <c r="AJ3146" s="45">
        <v>0</v>
      </c>
      <c r="AK3146" s="45">
        <v>0</v>
      </c>
      <c r="AL3146" s="19" t="s">
        <v>1501</v>
      </c>
      <c r="AM3146" s="46">
        <v>23916.364000000001</v>
      </c>
      <c r="AN3146" s="46">
        <v>15036.364</v>
      </c>
      <c r="AO3146" s="46">
        <v>8880</v>
      </c>
      <c r="AP3146" s="45">
        <v>0</v>
      </c>
      <c r="AQ3146" s="45"/>
      <c r="AR3146" s="45" t="str">
        <f>IFERROR(VLOOKUP(AB3146,'Pedidos marco'!$A$1:$D$10000,4,0)," ")</f>
        <v xml:space="preserve"> </v>
      </c>
      <c r="AS3146" s="45">
        <f t="shared" si="343"/>
        <v>19</v>
      </c>
      <c r="AT3146" s="45" t="str">
        <f t="shared" si="344"/>
        <v>19</v>
      </c>
      <c r="AU3146" s="47">
        <v>15</v>
      </c>
      <c r="AV3146" s="19" t="str">
        <f t="shared" si="345"/>
        <v>04 April</v>
      </c>
      <c r="AW3146" s="19">
        <f t="shared" si="346"/>
        <v>0</v>
      </c>
      <c r="AX3146" s="19">
        <f t="shared" si="347"/>
        <v>0</v>
      </c>
      <c r="AY3146" s="19" t="e">
        <f>VLOOKUP(AG3146,Cías!$A$1:$E$10000,5,0)</f>
        <v>#N/A</v>
      </c>
      <c r="AZ3146" s="19" t="str">
        <f t="shared" si="348"/>
        <v>1013670</v>
      </c>
      <c r="BA3146" s="19" t="str">
        <f t="shared" si="349"/>
        <v>ANDRADE ROSERO LUIS ALBERTO</v>
      </c>
      <c r="BB3146" s="19" t="e">
        <f>VLOOKUP(AG3146,Cías!$A$1:$E$10000,3,0)</f>
        <v>#N/A</v>
      </c>
      <c r="BC3146" s="19"/>
      <c r="BD3146" s="19"/>
      <c r="BE3146" s="19"/>
      <c r="BF3146" s="19"/>
      <c r="BG3146" s="19"/>
      <c r="BH3146" s="19"/>
      <c r="BI3146" s="19"/>
      <c r="BJ3146" s="19"/>
    </row>
    <row r="3147" spans="1:62" ht="15" x14ac:dyDescent="0.2">
      <c r="A3147" s="19" t="s">
        <v>24772</v>
      </c>
      <c r="B3147" s="19" t="s">
        <v>1479</v>
      </c>
      <c r="C3147" s="43">
        <v>44670</v>
      </c>
      <c r="D3147" s="44">
        <v>0.66666666666666996</v>
      </c>
      <c r="E3147" s="19" t="s">
        <v>24779</v>
      </c>
      <c r="F3147" s="19" t="s">
        <v>24780</v>
      </c>
      <c r="G3147" s="19" t="s">
        <v>24781</v>
      </c>
      <c r="H3147" s="45">
        <v>2538</v>
      </c>
      <c r="I3147" s="45">
        <v>2845.62</v>
      </c>
      <c r="J3147" s="19" t="s">
        <v>1560</v>
      </c>
      <c r="K3147" s="19" t="s">
        <v>24776</v>
      </c>
      <c r="L3147" s="19" t="s">
        <v>24782</v>
      </c>
      <c r="M3147" s="19" t="s">
        <v>24783</v>
      </c>
      <c r="N3147" s="19" t="s">
        <v>24772</v>
      </c>
      <c r="O3147" s="19" t="s">
        <v>1603</v>
      </c>
      <c r="P3147" s="19" t="s">
        <v>1604</v>
      </c>
      <c r="Q3147" s="46">
        <v>360</v>
      </c>
      <c r="R3147" s="19" t="s">
        <v>1544</v>
      </c>
      <c r="S3147" s="19" t="s">
        <v>5889</v>
      </c>
      <c r="T3147" s="19" t="s">
        <v>5890</v>
      </c>
      <c r="U3147" s="19" t="s">
        <v>5891</v>
      </c>
      <c r="V3147" s="19" t="s">
        <v>5892</v>
      </c>
      <c r="W3147" s="19" t="s">
        <v>5893</v>
      </c>
      <c r="X3147" s="19" t="s">
        <v>5894</v>
      </c>
      <c r="Y3147" s="19" t="s">
        <v>5895</v>
      </c>
      <c r="Z3147" s="19" t="s">
        <v>5896</v>
      </c>
      <c r="AA3147" s="46">
        <v>529</v>
      </c>
      <c r="AB3147" s="19" t="s">
        <v>439</v>
      </c>
      <c r="AC3147" s="19" t="s">
        <v>25</v>
      </c>
      <c r="AD3147" s="19" t="s">
        <v>2530</v>
      </c>
      <c r="AE3147" s="19" t="s">
        <v>2531</v>
      </c>
      <c r="AF3147" s="19" t="s">
        <v>1592</v>
      </c>
      <c r="AG3147" s="19" t="s">
        <v>2532</v>
      </c>
      <c r="AH3147" s="19" t="s">
        <v>1499</v>
      </c>
      <c r="AI3147" s="19" t="s">
        <v>1500</v>
      </c>
      <c r="AJ3147" s="45">
        <v>0</v>
      </c>
      <c r="AK3147" s="45">
        <v>0</v>
      </c>
      <c r="AL3147" s="19" t="s">
        <v>1501</v>
      </c>
      <c r="AM3147" s="46">
        <v>26923.635999999999</v>
      </c>
      <c r="AN3147" s="46">
        <v>18043.635999999999</v>
      </c>
      <c r="AO3147" s="46">
        <v>8880</v>
      </c>
      <c r="AP3147" s="45">
        <v>0</v>
      </c>
      <c r="AQ3147" s="45"/>
      <c r="AR3147" s="45" t="str">
        <f>IFERROR(VLOOKUP(AB3147,'Pedidos marco'!$A$1:$D$10000,4,0)," ")</f>
        <v xml:space="preserve"> </v>
      </c>
      <c r="AS3147" s="45">
        <f t="shared" si="343"/>
        <v>19</v>
      </c>
      <c r="AT3147" s="45" t="str">
        <f t="shared" si="344"/>
        <v>19</v>
      </c>
      <c r="AU3147" s="47">
        <v>18</v>
      </c>
      <c r="AV3147" s="19" t="str">
        <f t="shared" si="345"/>
        <v>04 April</v>
      </c>
      <c r="AW3147" s="19">
        <f t="shared" si="346"/>
        <v>0</v>
      </c>
      <c r="AX3147" s="19">
        <f t="shared" si="347"/>
        <v>0</v>
      </c>
      <c r="AY3147" s="19" t="e">
        <f>VLOOKUP(AG3147,Cías!$A$1:$E$10000,5,0)</f>
        <v>#N/A</v>
      </c>
      <c r="AZ3147" s="19" t="str">
        <f t="shared" si="348"/>
        <v>1013670</v>
      </c>
      <c r="BA3147" s="19" t="str">
        <f t="shared" si="349"/>
        <v>ANDRADE ROSERO LUIS ALBERTO</v>
      </c>
      <c r="BB3147" s="19" t="e">
        <f>VLOOKUP(AG3147,Cías!$A$1:$E$10000,3,0)</f>
        <v>#N/A</v>
      </c>
      <c r="BC3147" s="19"/>
      <c r="BD3147" s="19"/>
      <c r="BE3147" s="19"/>
      <c r="BF3147" s="19"/>
      <c r="BG3147" s="19"/>
      <c r="BH3147" s="19"/>
      <c r="BI3147" s="19"/>
      <c r="BJ3147" s="19"/>
    </row>
    <row r="3148" spans="1:62" ht="15" x14ac:dyDescent="0.2">
      <c r="A3148" s="19" t="s">
        <v>24784</v>
      </c>
      <c r="B3148" s="19" t="s">
        <v>1479</v>
      </c>
      <c r="C3148" s="43">
        <v>44670</v>
      </c>
      <c r="D3148" s="44">
        <v>0.66805555555555995</v>
      </c>
      <c r="E3148" s="19" t="s">
        <v>24785</v>
      </c>
      <c r="F3148" s="19" t="s">
        <v>24786</v>
      </c>
      <c r="G3148" s="19" t="s">
        <v>24787</v>
      </c>
      <c r="H3148" s="45">
        <v>235.22</v>
      </c>
      <c r="I3148" s="45">
        <v>263.73</v>
      </c>
      <c r="J3148" s="19" t="s">
        <v>1560</v>
      </c>
      <c r="K3148" s="19" t="s">
        <v>24788</v>
      </c>
      <c r="L3148" s="19" t="s">
        <v>24789</v>
      </c>
      <c r="M3148" s="19" t="s">
        <v>24790</v>
      </c>
      <c r="N3148" s="19" t="s">
        <v>24784</v>
      </c>
      <c r="O3148" s="19" t="s">
        <v>369</v>
      </c>
      <c r="P3148" s="19" t="s">
        <v>370</v>
      </c>
      <c r="Q3148" s="46">
        <v>40</v>
      </c>
      <c r="R3148" s="19" t="s">
        <v>1544</v>
      </c>
      <c r="S3148" s="19" t="s">
        <v>1680</v>
      </c>
      <c r="T3148" s="19" t="s">
        <v>90</v>
      </c>
      <c r="U3148" s="19" t="s">
        <v>1681</v>
      </c>
      <c r="V3148" s="19" t="s">
        <v>1682</v>
      </c>
      <c r="W3148" s="19" t="s">
        <v>1548</v>
      </c>
      <c r="X3148" s="19" t="s">
        <v>1683</v>
      </c>
      <c r="Y3148" s="19" t="s">
        <v>1684</v>
      </c>
      <c r="Z3148" s="19" t="s">
        <v>1685</v>
      </c>
      <c r="AA3148" s="46">
        <v>198</v>
      </c>
      <c r="AB3148" s="19" t="s">
        <v>443</v>
      </c>
      <c r="AC3148" s="19" t="s">
        <v>33</v>
      </c>
      <c r="AD3148" s="19" t="s">
        <v>1686</v>
      </c>
      <c r="AE3148" s="19" t="s">
        <v>1687</v>
      </c>
      <c r="AF3148" s="19" t="s">
        <v>1592</v>
      </c>
      <c r="AG3148" s="19" t="s">
        <v>1688</v>
      </c>
      <c r="AH3148" s="19" t="s">
        <v>1499</v>
      </c>
      <c r="AI3148" s="19" t="s">
        <v>1500</v>
      </c>
      <c r="AJ3148" s="45">
        <v>0</v>
      </c>
      <c r="AK3148" s="45">
        <v>0</v>
      </c>
      <c r="AL3148" s="19" t="s">
        <v>1501</v>
      </c>
      <c r="AM3148" s="46">
        <v>11023.03</v>
      </c>
      <c r="AN3148" s="46">
        <v>2003.03</v>
      </c>
      <c r="AO3148" s="46">
        <v>9020</v>
      </c>
      <c r="AP3148" s="45">
        <v>0</v>
      </c>
      <c r="AQ3148" s="45"/>
      <c r="AR3148" s="45" t="str">
        <f>IFERROR(VLOOKUP(AB3148,'Pedidos marco'!$A$1:$D$10000,4,0)," ")</f>
        <v xml:space="preserve"> </v>
      </c>
      <c r="AS3148" s="45">
        <f t="shared" si="343"/>
        <v>19</v>
      </c>
      <c r="AT3148" s="45" t="str">
        <f t="shared" si="344"/>
        <v>19</v>
      </c>
      <c r="AU3148" s="47">
        <v>2</v>
      </c>
      <c r="AV3148" s="19" t="str">
        <f t="shared" si="345"/>
        <v>04 April</v>
      </c>
      <c r="AW3148" s="19">
        <f t="shared" si="346"/>
        <v>0</v>
      </c>
      <c r="AX3148" s="19">
        <f t="shared" si="347"/>
        <v>0</v>
      </c>
      <c r="AY3148" s="19" t="e">
        <f>VLOOKUP(AG3148,Cías!$A$1:$E$10000,5,0)</f>
        <v>#N/A</v>
      </c>
      <c r="AZ3148" s="19" t="str">
        <f t="shared" si="348"/>
        <v>1013812</v>
      </c>
      <c r="BA3148" s="19" t="str">
        <f t="shared" si="349"/>
        <v>ASHQUI ANDINO JORGE AQUILINO</v>
      </c>
      <c r="BB3148" s="19" t="e">
        <f>VLOOKUP(AG3148,Cías!$A$1:$E$10000,3,0)</f>
        <v>#N/A</v>
      </c>
      <c r="BC3148" s="19"/>
      <c r="BD3148" s="19"/>
      <c r="BE3148" s="19"/>
      <c r="BF3148" s="19"/>
      <c r="BG3148" s="19"/>
      <c r="BH3148" s="19"/>
      <c r="BI3148" s="19"/>
      <c r="BJ3148" s="19"/>
    </row>
    <row r="3149" spans="1:62" ht="15" x14ac:dyDescent="0.2">
      <c r="A3149" s="19" t="s">
        <v>24784</v>
      </c>
      <c r="B3149" s="19" t="s">
        <v>1479</v>
      </c>
      <c r="C3149" s="43">
        <v>44670</v>
      </c>
      <c r="D3149" s="44">
        <v>0.66805555555555995</v>
      </c>
      <c r="E3149" s="19" t="s">
        <v>24791</v>
      </c>
      <c r="F3149" s="19" t="s">
        <v>24792</v>
      </c>
      <c r="G3149" s="19" t="s">
        <v>24793</v>
      </c>
      <c r="H3149" s="45">
        <v>3969.55</v>
      </c>
      <c r="I3149" s="45">
        <v>4450.6899999999996</v>
      </c>
      <c r="J3149" s="19" t="s">
        <v>1560</v>
      </c>
      <c r="K3149" s="19" t="s">
        <v>24788</v>
      </c>
      <c r="L3149" s="19" t="s">
        <v>24794</v>
      </c>
      <c r="M3149" s="19" t="s">
        <v>24795</v>
      </c>
      <c r="N3149" s="19" t="s">
        <v>24784</v>
      </c>
      <c r="O3149" s="19" t="s">
        <v>367</v>
      </c>
      <c r="P3149" s="19" t="s">
        <v>368</v>
      </c>
      <c r="Q3149" s="46">
        <v>620</v>
      </c>
      <c r="R3149" s="19" t="s">
        <v>1544</v>
      </c>
      <c r="S3149" s="19" t="s">
        <v>1680</v>
      </c>
      <c r="T3149" s="19" t="s">
        <v>90</v>
      </c>
      <c r="U3149" s="19" t="s">
        <v>1681</v>
      </c>
      <c r="V3149" s="19" t="s">
        <v>1682</v>
      </c>
      <c r="W3149" s="19" t="s">
        <v>1548</v>
      </c>
      <c r="X3149" s="19" t="s">
        <v>1683</v>
      </c>
      <c r="Y3149" s="19" t="s">
        <v>1684</v>
      </c>
      <c r="Z3149" s="19" t="s">
        <v>1685</v>
      </c>
      <c r="AA3149" s="46">
        <v>198</v>
      </c>
      <c r="AB3149" s="19" t="s">
        <v>443</v>
      </c>
      <c r="AC3149" s="19" t="s">
        <v>33</v>
      </c>
      <c r="AD3149" s="19" t="s">
        <v>1686</v>
      </c>
      <c r="AE3149" s="19" t="s">
        <v>1687</v>
      </c>
      <c r="AF3149" s="19" t="s">
        <v>1592</v>
      </c>
      <c r="AG3149" s="19" t="s">
        <v>1688</v>
      </c>
      <c r="AH3149" s="19" t="s">
        <v>1499</v>
      </c>
      <c r="AI3149" s="19" t="s">
        <v>1500</v>
      </c>
      <c r="AJ3149" s="45">
        <v>0</v>
      </c>
      <c r="AK3149" s="45">
        <v>0</v>
      </c>
      <c r="AL3149" s="19" t="s">
        <v>1501</v>
      </c>
      <c r="AM3149" s="46">
        <v>40066.97</v>
      </c>
      <c r="AN3149" s="46">
        <v>31046.97</v>
      </c>
      <c r="AO3149" s="46">
        <v>9020</v>
      </c>
      <c r="AP3149" s="45">
        <v>0</v>
      </c>
      <c r="AQ3149" s="45"/>
      <c r="AR3149" s="45" t="str">
        <f>IFERROR(VLOOKUP(AB3149,'Pedidos marco'!$A$1:$D$10000,4,0)," ")</f>
        <v xml:space="preserve"> </v>
      </c>
      <c r="AS3149" s="45">
        <f t="shared" si="343"/>
        <v>19</v>
      </c>
      <c r="AT3149" s="45" t="str">
        <f t="shared" si="344"/>
        <v>19</v>
      </c>
      <c r="AU3149" s="47">
        <v>31</v>
      </c>
      <c r="AV3149" s="19" t="str">
        <f t="shared" si="345"/>
        <v>04 April</v>
      </c>
      <c r="AW3149" s="19">
        <f t="shared" si="346"/>
        <v>0</v>
      </c>
      <c r="AX3149" s="19">
        <f t="shared" si="347"/>
        <v>0</v>
      </c>
      <c r="AY3149" s="19" t="e">
        <f>VLOOKUP(AG3149,Cías!$A$1:$E$10000,5,0)</f>
        <v>#N/A</v>
      </c>
      <c r="AZ3149" s="19" t="str">
        <f t="shared" si="348"/>
        <v>1013812</v>
      </c>
      <c r="BA3149" s="19" t="str">
        <f t="shared" si="349"/>
        <v>ASHQUI ANDINO JORGE AQUILINO</v>
      </c>
      <c r="BB3149" s="19" t="e">
        <f>VLOOKUP(AG3149,Cías!$A$1:$E$10000,3,0)</f>
        <v>#N/A</v>
      </c>
      <c r="BC3149" s="19"/>
      <c r="BD3149" s="19"/>
      <c r="BE3149" s="19"/>
      <c r="BF3149" s="19"/>
      <c r="BG3149" s="19"/>
      <c r="BH3149" s="19"/>
      <c r="BI3149" s="19"/>
      <c r="BJ3149" s="19"/>
    </row>
    <row r="3150" spans="1:62" ht="15" x14ac:dyDescent="0.2">
      <c r="A3150" s="19" t="s">
        <v>24796</v>
      </c>
      <c r="B3150" s="19" t="s">
        <v>1479</v>
      </c>
      <c r="C3150" s="43">
        <v>44670</v>
      </c>
      <c r="D3150" s="44">
        <v>0.66874999999999996</v>
      </c>
      <c r="E3150" s="19" t="s">
        <v>24797</v>
      </c>
      <c r="F3150" s="19" t="s">
        <v>24798</v>
      </c>
      <c r="G3150" s="19" t="s">
        <v>24799</v>
      </c>
      <c r="H3150" s="45">
        <v>2390.4</v>
      </c>
      <c r="I3150" s="45">
        <v>2680.13</v>
      </c>
      <c r="J3150" s="19" t="s">
        <v>1560</v>
      </c>
      <c r="K3150" s="19" t="s">
        <v>24800</v>
      </c>
      <c r="L3150" s="19" t="s">
        <v>24801</v>
      </c>
      <c r="M3150" s="19" t="s">
        <v>24802</v>
      </c>
      <c r="N3150" s="19" t="s">
        <v>24796</v>
      </c>
      <c r="O3150" s="19" t="s">
        <v>1641</v>
      </c>
      <c r="P3150" s="19" t="s">
        <v>1642</v>
      </c>
      <c r="Q3150" s="46">
        <v>360</v>
      </c>
      <c r="R3150" s="19" t="s">
        <v>1544</v>
      </c>
      <c r="S3150" s="19" t="s">
        <v>1736</v>
      </c>
      <c r="T3150" s="19" t="s">
        <v>1737</v>
      </c>
      <c r="U3150" s="19" t="s">
        <v>6429</v>
      </c>
      <c r="V3150" s="19" t="s">
        <v>6430</v>
      </c>
      <c r="W3150" s="19" t="s">
        <v>6431</v>
      </c>
      <c r="X3150" s="19" t="s">
        <v>6432</v>
      </c>
      <c r="Y3150" s="19" t="s">
        <v>6433</v>
      </c>
      <c r="Z3150" s="19" t="s">
        <v>6434</v>
      </c>
      <c r="AA3150" s="46">
        <v>293</v>
      </c>
      <c r="AB3150" s="19" t="s">
        <v>588</v>
      </c>
      <c r="AC3150" s="19" t="s">
        <v>333</v>
      </c>
      <c r="AD3150" s="19" t="s">
        <v>2891</v>
      </c>
      <c r="AE3150" s="19" t="s">
        <v>2892</v>
      </c>
      <c r="AF3150" s="19" t="s">
        <v>1554</v>
      </c>
      <c r="AG3150" s="19" t="s">
        <v>2893</v>
      </c>
      <c r="AH3150" s="19" t="s">
        <v>1499</v>
      </c>
      <c r="AI3150" s="19" t="s">
        <v>1500</v>
      </c>
      <c r="AJ3150" s="45">
        <v>0</v>
      </c>
      <c r="AK3150" s="45">
        <v>0</v>
      </c>
      <c r="AL3150" s="19" t="s">
        <v>1501</v>
      </c>
      <c r="AM3150" s="46">
        <v>26980</v>
      </c>
      <c r="AN3150" s="46">
        <v>18020</v>
      </c>
      <c r="AO3150" s="46">
        <v>8960</v>
      </c>
      <c r="AP3150" s="45">
        <v>0</v>
      </c>
      <c r="AQ3150" s="45"/>
      <c r="AR3150" s="45" t="str">
        <f>IFERROR(VLOOKUP(AB3150,'Pedidos marco'!$A$1:$D$10000,4,0)," ")</f>
        <v xml:space="preserve"> </v>
      </c>
      <c r="AS3150" s="45">
        <f t="shared" si="343"/>
        <v>19</v>
      </c>
      <c r="AT3150" s="45" t="str">
        <f t="shared" si="344"/>
        <v>19</v>
      </c>
      <c r="AU3150" s="47">
        <v>18</v>
      </c>
      <c r="AV3150" s="19" t="str">
        <f t="shared" si="345"/>
        <v>04 April</v>
      </c>
      <c r="AW3150" s="19">
        <f t="shared" si="346"/>
        <v>0</v>
      </c>
      <c r="AX3150" s="19">
        <f t="shared" si="347"/>
        <v>0</v>
      </c>
      <c r="AY3150" s="19" t="e">
        <f>VLOOKUP(AG3150,Cías!$A$1:$E$10000,5,0)</f>
        <v>#N/A</v>
      </c>
      <c r="AZ3150" s="19" t="str">
        <f t="shared" si="348"/>
        <v>1021623</v>
      </c>
      <c r="BA3150" s="19" t="str">
        <f t="shared" si="349"/>
        <v>VILLARREAL HIGUERA FERNANDO SALVADO</v>
      </c>
      <c r="BB3150" s="19" t="e">
        <f>VLOOKUP(AG3150,Cías!$A$1:$E$10000,3,0)</f>
        <v>#N/A</v>
      </c>
      <c r="BC3150" s="19"/>
      <c r="BD3150" s="19"/>
      <c r="BE3150" s="19"/>
      <c r="BF3150" s="19"/>
      <c r="BG3150" s="19"/>
      <c r="BH3150" s="19"/>
      <c r="BI3150" s="19"/>
      <c r="BJ3150" s="19"/>
    </row>
    <row r="3151" spans="1:62" ht="15" x14ac:dyDescent="0.2">
      <c r="A3151" s="19" t="s">
        <v>24803</v>
      </c>
      <c r="B3151" s="19" t="s">
        <v>1479</v>
      </c>
      <c r="C3151" s="43">
        <v>44670</v>
      </c>
      <c r="D3151" s="44">
        <v>0.66944444444443996</v>
      </c>
      <c r="E3151" s="19" t="s">
        <v>24804</v>
      </c>
      <c r="F3151" s="19" t="s">
        <v>24805</v>
      </c>
      <c r="G3151" s="19" t="s">
        <v>24806</v>
      </c>
      <c r="H3151" s="45">
        <v>4219.1499999999996</v>
      </c>
      <c r="I3151" s="45">
        <v>4730.54</v>
      </c>
      <c r="J3151" s="19" t="s">
        <v>2037</v>
      </c>
      <c r="K3151" s="19" t="s">
        <v>24807</v>
      </c>
      <c r="L3151" s="19" t="s">
        <v>24808</v>
      </c>
      <c r="M3151" s="19" t="s">
        <v>24809</v>
      </c>
      <c r="N3151" s="19" t="s">
        <v>24803</v>
      </c>
      <c r="O3151" s="19" t="s">
        <v>1641</v>
      </c>
      <c r="P3151" s="19" t="s">
        <v>1642</v>
      </c>
      <c r="Q3151" s="46">
        <v>660</v>
      </c>
      <c r="R3151" s="19" t="s">
        <v>1544</v>
      </c>
      <c r="S3151" s="19" t="s">
        <v>11091</v>
      </c>
      <c r="T3151" s="19" t="s">
        <v>11092</v>
      </c>
      <c r="U3151" s="19" t="s">
        <v>11759</v>
      </c>
      <c r="V3151" s="19" t="s">
        <v>11760</v>
      </c>
      <c r="W3151" s="19" t="s">
        <v>4503</v>
      </c>
      <c r="X3151" s="19" t="s">
        <v>11761</v>
      </c>
      <c r="Y3151" s="19" t="s">
        <v>4075</v>
      </c>
      <c r="Z3151" s="19" t="s">
        <v>4076</v>
      </c>
      <c r="AA3151" s="46">
        <v>468</v>
      </c>
      <c r="AB3151" s="19" t="s">
        <v>535</v>
      </c>
      <c r="AC3151" s="19" t="s">
        <v>222</v>
      </c>
      <c r="AD3151" s="19" t="s">
        <v>7256</v>
      </c>
      <c r="AE3151" s="19" t="s">
        <v>7257</v>
      </c>
      <c r="AF3151" s="19" t="s">
        <v>1592</v>
      </c>
      <c r="AG3151" s="19" t="s">
        <v>7258</v>
      </c>
      <c r="AH3151" s="19" t="s">
        <v>1499</v>
      </c>
      <c r="AI3151" s="19" t="s">
        <v>1500</v>
      </c>
      <c r="AJ3151" s="45">
        <v>0</v>
      </c>
      <c r="AK3151" s="45">
        <v>0</v>
      </c>
      <c r="AL3151" s="19" t="s">
        <v>1501</v>
      </c>
      <c r="AM3151" s="46">
        <v>51010</v>
      </c>
      <c r="AN3151" s="46">
        <v>33060</v>
      </c>
      <c r="AO3151" s="46">
        <v>17950</v>
      </c>
      <c r="AP3151" s="45">
        <v>0</v>
      </c>
      <c r="AQ3151" s="45"/>
      <c r="AR3151" s="45" t="str">
        <f>IFERROR(VLOOKUP(AB3151,'Pedidos marco'!$A$1:$D$10000,4,0)," ")</f>
        <v xml:space="preserve"> </v>
      </c>
      <c r="AS3151" s="45">
        <f t="shared" si="343"/>
        <v>19</v>
      </c>
      <c r="AT3151" s="45" t="str">
        <f t="shared" si="344"/>
        <v>19</v>
      </c>
      <c r="AU3151" s="47">
        <v>33</v>
      </c>
      <c r="AV3151" s="19" t="str">
        <f t="shared" si="345"/>
        <v>04 April</v>
      </c>
      <c r="AW3151" s="19">
        <f t="shared" si="346"/>
        <v>0</v>
      </c>
      <c r="AX3151" s="19">
        <f t="shared" si="347"/>
        <v>0</v>
      </c>
      <c r="AY3151" s="19" t="e">
        <f>VLOOKUP(AG3151,Cías!$A$1:$E$10000,5,0)</f>
        <v>#N/A</v>
      </c>
      <c r="AZ3151" s="19" t="str">
        <f t="shared" si="348"/>
        <v>1014205</v>
      </c>
      <c r="BA3151" s="19" t="str">
        <f t="shared" si="349"/>
        <v>NEWSTEEL TRANSPORTES ECUATORIANOS</v>
      </c>
      <c r="BB3151" s="19" t="e">
        <f>VLOOKUP(AG3151,Cías!$A$1:$E$10000,3,0)</f>
        <v>#N/A</v>
      </c>
      <c r="BC3151" s="19"/>
      <c r="BD3151" s="19"/>
      <c r="BE3151" s="19"/>
      <c r="BF3151" s="19"/>
      <c r="BG3151" s="19"/>
      <c r="BH3151" s="19"/>
      <c r="BI3151" s="19"/>
      <c r="BJ3151" s="19"/>
    </row>
    <row r="3152" spans="1:62" ht="15" x14ac:dyDescent="0.2">
      <c r="A3152" s="19" t="s">
        <v>24810</v>
      </c>
      <c r="B3152" s="19" t="s">
        <v>1479</v>
      </c>
      <c r="C3152" s="43">
        <v>44670</v>
      </c>
      <c r="D3152" s="44">
        <v>0.67013888888888995</v>
      </c>
      <c r="E3152" s="19" t="s">
        <v>24811</v>
      </c>
      <c r="F3152" s="19" t="s">
        <v>1481</v>
      </c>
      <c r="G3152" s="19" t="s">
        <v>1481</v>
      </c>
      <c r="H3152" s="45">
        <v>0</v>
      </c>
      <c r="I3152" s="45">
        <v>0</v>
      </c>
      <c r="J3152" s="19" t="s">
        <v>1482</v>
      </c>
      <c r="K3152" s="19" t="s">
        <v>24812</v>
      </c>
      <c r="L3152" s="19" t="s">
        <v>24813</v>
      </c>
      <c r="M3152" s="19" t="s">
        <v>24814</v>
      </c>
      <c r="N3152" s="19" t="s">
        <v>24810</v>
      </c>
      <c r="O3152" s="19" t="s">
        <v>2057</v>
      </c>
      <c r="P3152" s="19" t="s">
        <v>2058</v>
      </c>
      <c r="Q3152" s="46">
        <v>31.66</v>
      </c>
      <c r="R3152" s="19" t="s">
        <v>1488</v>
      </c>
      <c r="S3152" s="19" t="s">
        <v>1545</v>
      </c>
      <c r="T3152" s="19" t="s">
        <v>74</v>
      </c>
      <c r="U3152" s="19" t="s">
        <v>8846</v>
      </c>
      <c r="V3152" s="19" t="s">
        <v>8847</v>
      </c>
      <c r="W3152" s="19" t="s">
        <v>1548</v>
      </c>
      <c r="X3152" s="19" t="s">
        <v>8848</v>
      </c>
      <c r="Y3152" s="19" t="s">
        <v>1684</v>
      </c>
      <c r="Z3152" s="19" t="s">
        <v>1685</v>
      </c>
      <c r="AA3152" s="46">
        <v>198</v>
      </c>
      <c r="AB3152" s="19" t="s">
        <v>461</v>
      </c>
      <c r="AC3152" s="19" t="s">
        <v>72</v>
      </c>
      <c r="AD3152" s="19" t="s">
        <v>2062</v>
      </c>
      <c r="AE3152" s="19" t="s">
        <v>2063</v>
      </c>
      <c r="AF3152" s="19" t="s">
        <v>1497</v>
      </c>
      <c r="AG3152" s="19" t="s">
        <v>2064</v>
      </c>
      <c r="AH3152" s="19" t="s">
        <v>1499</v>
      </c>
      <c r="AI3152" s="19" t="s">
        <v>1500</v>
      </c>
      <c r="AJ3152" s="45">
        <v>0</v>
      </c>
      <c r="AK3152" s="45">
        <v>0</v>
      </c>
      <c r="AL3152" s="19" t="s">
        <v>1501</v>
      </c>
      <c r="AM3152" s="46">
        <v>49830</v>
      </c>
      <c r="AN3152" s="46">
        <v>31660</v>
      </c>
      <c r="AO3152" s="46">
        <v>18170</v>
      </c>
      <c r="AP3152" s="45">
        <v>0</v>
      </c>
      <c r="AQ3152" s="45"/>
      <c r="AR3152" s="45" t="str">
        <f>IFERROR(VLOOKUP(AB3152,'Pedidos marco'!$A$1:$D$10000,4,0)," ")</f>
        <v xml:space="preserve"> </v>
      </c>
      <c r="AS3152" s="45">
        <f t="shared" si="343"/>
        <v>19</v>
      </c>
      <c r="AT3152" s="45" t="str">
        <f t="shared" si="344"/>
        <v>19</v>
      </c>
      <c r="AU3152" s="47">
        <v>31.66</v>
      </c>
      <c r="AV3152" s="19" t="str">
        <f t="shared" si="345"/>
        <v>04 April</v>
      </c>
      <c r="AW3152" s="19">
        <f t="shared" si="346"/>
        <v>0</v>
      </c>
      <c r="AX3152" s="19">
        <f t="shared" si="347"/>
        <v>0</v>
      </c>
      <c r="AY3152" s="19" t="e">
        <f>VLOOKUP(AG3152,Cías!$A$1:$E$10000,5,0)</f>
        <v>#N/A</v>
      </c>
      <c r="AZ3152" s="19" t="str">
        <f t="shared" si="348"/>
        <v>1013388</v>
      </c>
      <c r="BA3152" s="19" t="str">
        <f t="shared" si="349"/>
        <v>CAMPAÑA MALDONADO BLANCA CECILIA</v>
      </c>
      <c r="BB3152" s="19" t="e">
        <f>VLOOKUP(AG3152,Cías!$A$1:$E$10000,3,0)</f>
        <v>#N/A</v>
      </c>
      <c r="BC3152" s="19"/>
      <c r="BD3152" s="19"/>
      <c r="BE3152" s="19"/>
      <c r="BF3152" s="19"/>
      <c r="BG3152" s="19"/>
      <c r="BH3152" s="19"/>
      <c r="BI3152" s="19"/>
      <c r="BJ3152" s="19"/>
    </row>
    <row r="3153" spans="1:62" ht="15" x14ac:dyDescent="0.2">
      <c r="A3153" s="19" t="s">
        <v>24815</v>
      </c>
      <c r="B3153" s="19" t="s">
        <v>1479</v>
      </c>
      <c r="C3153" s="43">
        <v>44670</v>
      </c>
      <c r="D3153" s="44">
        <v>0.67430555555556004</v>
      </c>
      <c r="E3153" s="19" t="s">
        <v>24816</v>
      </c>
      <c r="F3153" s="19" t="s">
        <v>24817</v>
      </c>
      <c r="G3153" s="19" t="s">
        <v>24818</v>
      </c>
      <c r="H3153" s="45">
        <v>2455.6</v>
      </c>
      <c r="I3153" s="45">
        <v>2753.23</v>
      </c>
      <c r="J3153" s="19" t="s">
        <v>1560</v>
      </c>
      <c r="K3153" s="19" t="s">
        <v>24819</v>
      </c>
      <c r="L3153" s="19" t="s">
        <v>24820</v>
      </c>
      <c r="M3153" s="19" t="s">
        <v>24821</v>
      </c>
      <c r="N3153" s="19" t="s">
        <v>24815</v>
      </c>
      <c r="O3153" s="19" t="s">
        <v>371</v>
      </c>
      <c r="P3153" s="19" t="s">
        <v>372</v>
      </c>
      <c r="Q3153" s="46">
        <v>360</v>
      </c>
      <c r="R3153" s="19" t="s">
        <v>1544</v>
      </c>
      <c r="S3153" s="19" t="s">
        <v>2616</v>
      </c>
      <c r="T3153" s="19" t="s">
        <v>236</v>
      </c>
      <c r="U3153" s="19" t="s">
        <v>16653</v>
      </c>
      <c r="V3153" s="19" t="s">
        <v>16654</v>
      </c>
      <c r="W3153" s="19" t="s">
        <v>415</v>
      </c>
      <c r="X3153" s="19" t="s">
        <v>16655</v>
      </c>
      <c r="Y3153" s="19" t="s">
        <v>2389</v>
      </c>
      <c r="Z3153" s="19" t="s">
        <v>2390</v>
      </c>
      <c r="AA3153" s="46">
        <v>101</v>
      </c>
      <c r="AB3153" s="19" t="s">
        <v>542</v>
      </c>
      <c r="AC3153" s="19" t="s">
        <v>236</v>
      </c>
      <c r="AD3153" s="19" t="s">
        <v>2622</v>
      </c>
      <c r="AE3153" s="19" t="s">
        <v>1481</v>
      </c>
      <c r="AF3153" s="19" t="s">
        <v>1554</v>
      </c>
      <c r="AG3153" s="19" t="s">
        <v>2623</v>
      </c>
      <c r="AH3153" s="19" t="s">
        <v>1499</v>
      </c>
      <c r="AI3153" s="19" t="s">
        <v>1500</v>
      </c>
      <c r="AJ3153" s="45">
        <v>0</v>
      </c>
      <c r="AK3153" s="45">
        <v>0</v>
      </c>
      <c r="AL3153" s="19" t="s">
        <v>1501</v>
      </c>
      <c r="AM3153" s="46">
        <v>27130</v>
      </c>
      <c r="AN3153" s="46">
        <v>18010</v>
      </c>
      <c r="AO3153" s="46">
        <v>9120</v>
      </c>
      <c r="AP3153" s="45">
        <v>0</v>
      </c>
      <c r="AQ3153" s="45"/>
      <c r="AR3153" s="45" t="str">
        <f>IFERROR(VLOOKUP(AB3153,'Pedidos marco'!$A$1:$D$10000,4,0)," ")</f>
        <v xml:space="preserve"> </v>
      </c>
      <c r="AS3153" s="45">
        <f t="shared" si="343"/>
        <v>19</v>
      </c>
      <c r="AT3153" s="45" t="str">
        <f t="shared" si="344"/>
        <v>19</v>
      </c>
      <c r="AU3153" s="47">
        <v>18</v>
      </c>
      <c r="AV3153" s="19" t="str">
        <f t="shared" si="345"/>
        <v>04 April</v>
      </c>
      <c r="AW3153" s="19">
        <f t="shared" si="346"/>
        <v>0</v>
      </c>
      <c r="AX3153" s="19">
        <f t="shared" si="347"/>
        <v>0</v>
      </c>
      <c r="AY3153" s="19" t="e">
        <f>VLOOKUP(AG3153,Cías!$A$1:$E$10000,5,0)</f>
        <v>#N/A</v>
      </c>
      <c r="AZ3153" s="19" t="str">
        <f t="shared" si="348"/>
        <v>1021616</v>
      </c>
      <c r="BA3153" s="19" t="str">
        <f t="shared" si="349"/>
        <v>PERUGACHI SALCEDO HECTOR PATRICIO</v>
      </c>
      <c r="BB3153" s="19" t="e">
        <f>VLOOKUP(AG3153,Cías!$A$1:$E$10000,3,0)</f>
        <v>#N/A</v>
      </c>
      <c r="BC3153" s="19"/>
      <c r="BD3153" s="19"/>
      <c r="BE3153" s="19"/>
      <c r="BF3153" s="19"/>
      <c r="BG3153" s="19"/>
      <c r="BH3153" s="19"/>
      <c r="BI3153" s="19"/>
      <c r="BJ3153" s="19"/>
    </row>
    <row r="3154" spans="1:62" ht="15" x14ac:dyDescent="0.2">
      <c r="A3154" s="19" t="s">
        <v>24822</v>
      </c>
      <c r="B3154" s="19" t="s">
        <v>1479</v>
      </c>
      <c r="C3154" s="43">
        <v>44670</v>
      </c>
      <c r="D3154" s="44">
        <v>0.6875</v>
      </c>
      <c r="E3154" s="19" t="s">
        <v>24823</v>
      </c>
      <c r="F3154" s="19" t="s">
        <v>1481</v>
      </c>
      <c r="G3154" s="19" t="s">
        <v>1481</v>
      </c>
      <c r="H3154" s="45">
        <v>0</v>
      </c>
      <c r="I3154" s="45">
        <v>0</v>
      </c>
      <c r="J3154" s="19" t="s">
        <v>1482</v>
      </c>
      <c r="K3154" s="19" t="s">
        <v>24824</v>
      </c>
      <c r="L3154" s="19" t="s">
        <v>24825</v>
      </c>
      <c r="M3154" s="19" t="s">
        <v>24826</v>
      </c>
      <c r="N3154" s="19" t="s">
        <v>24822</v>
      </c>
      <c r="O3154" s="19" t="s">
        <v>1486</v>
      </c>
      <c r="P3154" s="19" t="s">
        <v>1487</v>
      </c>
      <c r="Q3154" s="46">
        <v>31.98</v>
      </c>
      <c r="R3154" s="19" t="s">
        <v>1488</v>
      </c>
      <c r="S3154" s="19" t="s">
        <v>1489</v>
      </c>
      <c r="T3154" s="19" t="s">
        <v>418</v>
      </c>
      <c r="U3154" s="19" t="s">
        <v>1508</v>
      </c>
      <c r="V3154" s="19" t="s">
        <v>1509</v>
      </c>
      <c r="W3154" s="19" t="s">
        <v>415</v>
      </c>
      <c r="X3154" s="19" t="s">
        <v>1510</v>
      </c>
      <c r="Y3154" s="19" t="s">
        <v>1511</v>
      </c>
      <c r="Z3154" s="19" t="s">
        <v>1512</v>
      </c>
      <c r="AA3154" s="46">
        <v>113</v>
      </c>
      <c r="AB3154" s="19" t="s">
        <v>1513</v>
      </c>
      <c r="AC3154" s="19" t="s">
        <v>418</v>
      </c>
      <c r="AD3154" s="19" t="s">
        <v>1514</v>
      </c>
      <c r="AE3154" s="19" t="s">
        <v>1515</v>
      </c>
      <c r="AF3154" s="19" t="s">
        <v>1497</v>
      </c>
      <c r="AG3154" s="19" t="s">
        <v>1516</v>
      </c>
      <c r="AH3154" s="19" t="s">
        <v>1499</v>
      </c>
      <c r="AI3154" s="19" t="s">
        <v>1500</v>
      </c>
      <c r="AJ3154" s="45">
        <v>0</v>
      </c>
      <c r="AK3154" s="45">
        <v>0</v>
      </c>
      <c r="AL3154" s="19" t="s">
        <v>1517</v>
      </c>
      <c r="AM3154" s="46">
        <v>50760</v>
      </c>
      <c r="AN3154" s="46">
        <v>31980</v>
      </c>
      <c r="AO3154" s="46">
        <v>18780</v>
      </c>
      <c r="AP3154" s="45">
        <v>0</v>
      </c>
      <c r="AQ3154" s="45"/>
      <c r="AR3154" s="45" t="str">
        <f>IFERROR(VLOOKUP(AB3154,'Pedidos marco'!$A$1:$D$10000,4,0)," ")</f>
        <v xml:space="preserve"> </v>
      </c>
      <c r="AS3154" s="45">
        <f t="shared" si="343"/>
        <v>19</v>
      </c>
      <c r="AT3154" s="45" t="str">
        <f t="shared" si="344"/>
        <v>19</v>
      </c>
      <c r="AU3154" s="47">
        <v>31.98</v>
      </c>
      <c r="AV3154" s="19" t="str">
        <f t="shared" si="345"/>
        <v>04 April</v>
      </c>
      <c r="AW3154" s="19">
        <f t="shared" si="346"/>
        <v>0</v>
      </c>
      <c r="AX3154" s="19">
        <f t="shared" si="347"/>
        <v>0</v>
      </c>
      <c r="AY3154" s="19" t="e">
        <f>VLOOKUP(AG3154,Cías!$A$1:$E$10000,5,0)</f>
        <v>#N/A</v>
      </c>
      <c r="AZ3154" s="19" t="str">
        <f t="shared" si="348"/>
        <v>1014412</v>
      </c>
      <c r="BA3154" s="19" t="str">
        <f t="shared" si="349"/>
        <v>UNION DE CONCRETERAS UNICON UCUE</v>
      </c>
      <c r="BB3154" s="19" t="e">
        <f>VLOOKUP(AG3154,Cías!$A$1:$E$10000,3,0)</f>
        <v>#N/A</v>
      </c>
      <c r="BC3154" s="19"/>
      <c r="BD3154" s="19"/>
      <c r="BE3154" s="19"/>
      <c r="BF3154" s="19"/>
      <c r="BG3154" s="19"/>
      <c r="BH3154" s="19"/>
      <c r="BI3154" s="19"/>
      <c r="BJ3154" s="19"/>
    </row>
    <row r="3155" spans="1:62" ht="15" x14ac:dyDescent="0.2">
      <c r="A3155" s="19" t="s">
        <v>24827</v>
      </c>
      <c r="B3155" s="19" t="s">
        <v>1479</v>
      </c>
      <c r="C3155" s="43">
        <v>44670</v>
      </c>
      <c r="D3155" s="44">
        <v>0.69027777777777999</v>
      </c>
      <c r="E3155" s="19" t="s">
        <v>24828</v>
      </c>
      <c r="F3155" s="19" t="s">
        <v>24829</v>
      </c>
      <c r="G3155" s="19" t="s">
        <v>24830</v>
      </c>
      <c r="H3155" s="45">
        <v>528</v>
      </c>
      <c r="I3155" s="45">
        <v>592</v>
      </c>
      <c r="J3155" s="19" t="s">
        <v>1560</v>
      </c>
      <c r="K3155" s="19" t="s">
        <v>24831</v>
      </c>
      <c r="L3155" s="19" t="s">
        <v>24832</v>
      </c>
      <c r="M3155" s="19" t="s">
        <v>24833</v>
      </c>
      <c r="N3155" s="19" t="s">
        <v>24827</v>
      </c>
      <c r="O3155" s="19" t="s">
        <v>1641</v>
      </c>
      <c r="P3155" s="19" t="s">
        <v>1642</v>
      </c>
      <c r="Q3155" s="46">
        <v>80</v>
      </c>
      <c r="R3155" s="19" t="s">
        <v>1544</v>
      </c>
      <c r="S3155" s="19" t="s">
        <v>1958</v>
      </c>
      <c r="T3155" s="19" t="s">
        <v>1959</v>
      </c>
      <c r="U3155" s="19" t="s">
        <v>1960</v>
      </c>
      <c r="V3155" s="19" t="s">
        <v>1961</v>
      </c>
      <c r="W3155" s="19" t="s">
        <v>1962</v>
      </c>
      <c r="X3155" s="19" t="s">
        <v>1963</v>
      </c>
      <c r="Y3155" s="19" t="s">
        <v>1964</v>
      </c>
      <c r="Z3155" s="19" t="s">
        <v>1965</v>
      </c>
      <c r="AA3155" s="46">
        <v>210</v>
      </c>
      <c r="AB3155" s="19" t="s">
        <v>514</v>
      </c>
      <c r="AC3155" s="19" t="s">
        <v>181</v>
      </c>
      <c r="AD3155" s="19" t="s">
        <v>3800</v>
      </c>
      <c r="AE3155" s="19" t="s">
        <v>3801</v>
      </c>
      <c r="AF3155" s="19" t="s">
        <v>1592</v>
      </c>
      <c r="AG3155" s="19" t="s">
        <v>3802</v>
      </c>
      <c r="AH3155" s="19" t="s">
        <v>1499</v>
      </c>
      <c r="AI3155" s="19" t="s">
        <v>1500</v>
      </c>
      <c r="AJ3155" s="45">
        <v>0</v>
      </c>
      <c r="AK3155" s="45">
        <v>0</v>
      </c>
      <c r="AL3155" s="19" t="s">
        <v>1501</v>
      </c>
      <c r="AM3155" s="46">
        <v>12915</v>
      </c>
      <c r="AN3155" s="46">
        <v>4000</v>
      </c>
      <c r="AO3155" s="46">
        <v>8915</v>
      </c>
      <c r="AP3155" s="45">
        <v>0</v>
      </c>
      <c r="AQ3155" s="45"/>
      <c r="AR3155" s="45" t="str">
        <f>IFERROR(VLOOKUP(AB3155,'Pedidos marco'!$A$1:$D$10000,4,0)," ")</f>
        <v xml:space="preserve"> </v>
      </c>
      <c r="AS3155" s="45">
        <f t="shared" si="343"/>
        <v>19</v>
      </c>
      <c r="AT3155" s="45" t="str">
        <f t="shared" si="344"/>
        <v>19</v>
      </c>
      <c r="AU3155" s="47">
        <v>4</v>
      </c>
      <c r="AV3155" s="19" t="str">
        <f t="shared" si="345"/>
        <v>04 April</v>
      </c>
      <c r="AW3155" s="19">
        <f t="shared" si="346"/>
        <v>0</v>
      </c>
      <c r="AX3155" s="19">
        <f t="shared" si="347"/>
        <v>0</v>
      </c>
      <c r="AY3155" s="19" t="e">
        <f>VLOOKUP(AG3155,Cías!$A$1:$E$10000,5,0)</f>
        <v>#N/A</v>
      </c>
      <c r="AZ3155" s="19" t="str">
        <f t="shared" si="348"/>
        <v>1013858</v>
      </c>
      <c r="BA3155" s="19" t="str">
        <f t="shared" si="349"/>
        <v>LARA VILLEGAS MARIANA DE JESUS</v>
      </c>
      <c r="BB3155" s="19" t="e">
        <f>VLOOKUP(AG3155,Cías!$A$1:$E$10000,3,0)</f>
        <v>#N/A</v>
      </c>
      <c r="BC3155" s="19"/>
      <c r="BD3155" s="19"/>
      <c r="BE3155" s="19"/>
      <c r="BF3155" s="19"/>
      <c r="BG3155" s="19"/>
      <c r="BH3155" s="19"/>
      <c r="BI3155" s="19"/>
      <c r="BJ3155" s="19"/>
    </row>
    <row r="3156" spans="1:62" ht="15" x14ac:dyDescent="0.2">
      <c r="A3156" s="19" t="s">
        <v>24827</v>
      </c>
      <c r="B3156" s="19" t="s">
        <v>1479</v>
      </c>
      <c r="C3156" s="43">
        <v>44670</v>
      </c>
      <c r="D3156" s="44">
        <v>0.69027777777777999</v>
      </c>
      <c r="E3156" s="19" t="s">
        <v>24834</v>
      </c>
      <c r="F3156" s="19" t="s">
        <v>24835</v>
      </c>
      <c r="G3156" s="19" t="s">
        <v>24836</v>
      </c>
      <c r="H3156" s="45">
        <v>3920.8</v>
      </c>
      <c r="I3156" s="45">
        <v>4396.03</v>
      </c>
      <c r="J3156" s="19" t="s">
        <v>1560</v>
      </c>
      <c r="K3156" s="19" t="s">
        <v>24831</v>
      </c>
      <c r="L3156" s="19" t="s">
        <v>24837</v>
      </c>
      <c r="M3156" s="19" t="s">
        <v>24838</v>
      </c>
      <c r="N3156" s="19" t="s">
        <v>24827</v>
      </c>
      <c r="O3156" s="19" t="s">
        <v>1603</v>
      </c>
      <c r="P3156" s="19" t="s">
        <v>1604</v>
      </c>
      <c r="Q3156" s="46">
        <v>580</v>
      </c>
      <c r="R3156" s="19" t="s">
        <v>1544</v>
      </c>
      <c r="S3156" s="19" t="s">
        <v>1958</v>
      </c>
      <c r="T3156" s="19" t="s">
        <v>1959</v>
      </c>
      <c r="U3156" s="19" t="s">
        <v>1960</v>
      </c>
      <c r="V3156" s="19" t="s">
        <v>1961</v>
      </c>
      <c r="W3156" s="19" t="s">
        <v>1962</v>
      </c>
      <c r="X3156" s="19" t="s">
        <v>1963</v>
      </c>
      <c r="Y3156" s="19" t="s">
        <v>1964</v>
      </c>
      <c r="Z3156" s="19" t="s">
        <v>1965</v>
      </c>
      <c r="AA3156" s="46">
        <v>210</v>
      </c>
      <c r="AB3156" s="19" t="s">
        <v>514</v>
      </c>
      <c r="AC3156" s="19" t="s">
        <v>181</v>
      </c>
      <c r="AD3156" s="19" t="s">
        <v>3800</v>
      </c>
      <c r="AE3156" s="19" t="s">
        <v>3801</v>
      </c>
      <c r="AF3156" s="19" t="s">
        <v>1592</v>
      </c>
      <c r="AG3156" s="19" t="s">
        <v>3802</v>
      </c>
      <c r="AH3156" s="19" t="s">
        <v>1499</v>
      </c>
      <c r="AI3156" s="19" t="s">
        <v>1500</v>
      </c>
      <c r="AJ3156" s="45">
        <v>0</v>
      </c>
      <c r="AK3156" s="45">
        <v>0</v>
      </c>
      <c r="AL3156" s="19" t="s">
        <v>1501</v>
      </c>
      <c r="AM3156" s="46">
        <v>37915</v>
      </c>
      <c r="AN3156" s="46">
        <v>29000</v>
      </c>
      <c r="AO3156" s="46">
        <v>8915</v>
      </c>
      <c r="AP3156" s="45">
        <v>0</v>
      </c>
      <c r="AQ3156" s="45"/>
      <c r="AR3156" s="45" t="str">
        <f>IFERROR(VLOOKUP(AB3156,'Pedidos marco'!$A$1:$D$10000,4,0)," ")</f>
        <v xml:space="preserve"> </v>
      </c>
      <c r="AS3156" s="45">
        <f t="shared" si="343"/>
        <v>19</v>
      </c>
      <c r="AT3156" s="45" t="str">
        <f t="shared" si="344"/>
        <v>19</v>
      </c>
      <c r="AU3156" s="47">
        <v>29</v>
      </c>
      <c r="AV3156" s="19" t="str">
        <f t="shared" si="345"/>
        <v>04 April</v>
      </c>
      <c r="AW3156" s="19">
        <f t="shared" si="346"/>
        <v>0</v>
      </c>
      <c r="AX3156" s="19">
        <f t="shared" si="347"/>
        <v>0</v>
      </c>
      <c r="AY3156" s="19" t="e">
        <f>VLOOKUP(AG3156,Cías!$A$1:$E$10000,5,0)</f>
        <v>#N/A</v>
      </c>
      <c r="AZ3156" s="19" t="str">
        <f t="shared" si="348"/>
        <v>1013858</v>
      </c>
      <c r="BA3156" s="19" t="str">
        <f t="shared" si="349"/>
        <v>LARA VILLEGAS MARIANA DE JESUS</v>
      </c>
      <c r="BB3156" s="19" t="e">
        <f>VLOOKUP(AG3156,Cías!$A$1:$E$10000,3,0)</f>
        <v>#N/A</v>
      </c>
      <c r="BC3156" s="19"/>
      <c r="BD3156" s="19"/>
      <c r="BE3156" s="19"/>
      <c r="BF3156" s="19"/>
      <c r="BG3156" s="19"/>
      <c r="BH3156" s="19"/>
      <c r="BI3156" s="19"/>
      <c r="BJ3156" s="19"/>
    </row>
    <row r="3157" spans="1:62" ht="15" x14ac:dyDescent="0.2">
      <c r="A3157" s="19" t="s">
        <v>24839</v>
      </c>
      <c r="B3157" s="19" t="s">
        <v>1479</v>
      </c>
      <c r="C3157" s="43">
        <v>44670</v>
      </c>
      <c r="D3157" s="44">
        <v>0.69097222222221999</v>
      </c>
      <c r="E3157" s="19" t="s">
        <v>24840</v>
      </c>
      <c r="F3157" s="19" t="s">
        <v>24841</v>
      </c>
      <c r="G3157" s="19" t="s">
        <v>24842</v>
      </c>
      <c r="H3157" s="45">
        <v>1041.74</v>
      </c>
      <c r="I3157" s="45">
        <v>1168.01</v>
      </c>
      <c r="J3157" s="19" t="s">
        <v>1560</v>
      </c>
      <c r="K3157" s="19" t="s">
        <v>24843</v>
      </c>
      <c r="L3157" s="19" t="s">
        <v>24844</v>
      </c>
      <c r="M3157" s="19" t="s">
        <v>24845</v>
      </c>
      <c r="N3157" s="19" t="s">
        <v>24839</v>
      </c>
      <c r="O3157" s="19" t="s">
        <v>371</v>
      </c>
      <c r="P3157" s="19" t="s">
        <v>372</v>
      </c>
      <c r="Q3157" s="46">
        <v>160</v>
      </c>
      <c r="R3157" s="19" t="s">
        <v>1544</v>
      </c>
      <c r="S3157" s="19" t="s">
        <v>2235</v>
      </c>
      <c r="T3157" s="19" t="s">
        <v>230</v>
      </c>
      <c r="U3157" s="19" t="s">
        <v>2236</v>
      </c>
      <c r="V3157" s="19" t="s">
        <v>2237</v>
      </c>
      <c r="W3157" s="19" t="s">
        <v>2238</v>
      </c>
      <c r="X3157" s="19" t="s">
        <v>2239</v>
      </c>
      <c r="Y3157" s="19" t="s">
        <v>2240</v>
      </c>
      <c r="Z3157" s="19" t="s">
        <v>2241</v>
      </c>
      <c r="AA3157" s="46">
        <v>259</v>
      </c>
      <c r="AB3157" s="19" t="s">
        <v>539</v>
      </c>
      <c r="AC3157" s="19" t="s">
        <v>230</v>
      </c>
      <c r="AD3157" s="19" t="s">
        <v>2242</v>
      </c>
      <c r="AE3157" s="19" t="s">
        <v>1481</v>
      </c>
      <c r="AF3157" s="19" t="s">
        <v>1592</v>
      </c>
      <c r="AG3157" s="19" t="s">
        <v>2243</v>
      </c>
      <c r="AH3157" s="19" t="s">
        <v>1499</v>
      </c>
      <c r="AI3157" s="19" t="s">
        <v>1500</v>
      </c>
      <c r="AJ3157" s="45">
        <v>0</v>
      </c>
      <c r="AK3157" s="45">
        <v>0</v>
      </c>
      <c r="AL3157" s="19" t="s">
        <v>1501</v>
      </c>
      <c r="AM3157" s="46">
        <v>13741.516</v>
      </c>
      <c r="AN3157" s="46">
        <v>8004.8490000000002</v>
      </c>
      <c r="AO3157" s="46">
        <v>5736.6670000000004</v>
      </c>
      <c r="AP3157" s="45">
        <v>0</v>
      </c>
      <c r="AQ3157" s="45"/>
      <c r="AR3157" s="45" t="str">
        <f>IFERROR(VLOOKUP(AB3157,'Pedidos marco'!$A$1:$D$10000,4,0)," ")</f>
        <v xml:space="preserve"> </v>
      </c>
      <c r="AS3157" s="45">
        <f t="shared" si="343"/>
        <v>19</v>
      </c>
      <c r="AT3157" s="45" t="str">
        <f t="shared" si="344"/>
        <v>19</v>
      </c>
      <c r="AU3157" s="47">
        <v>8</v>
      </c>
      <c r="AV3157" s="19" t="str">
        <f t="shared" si="345"/>
        <v>04 April</v>
      </c>
      <c r="AW3157" s="19">
        <f t="shared" si="346"/>
        <v>0</v>
      </c>
      <c r="AX3157" s="19">
        <f t="shared" si="347"/>
        <v>0</v>
      </c>
      <c r="AY3157" s="19" t="e">
        <f>VLOOKUP(AG3157,Cías!$A$1:$E$10000,5,0)</f>
        <v>#N/A</v>
      </c>
      <c r="AZ3157" s="19" t="str">
        <f t="shared" si="348"/>
        <v>1017790</v>
      </c>
      <c r="BA3157" s="19" t="str">
        <f t="shared" si="349"/>
        <v>PANIMBOZA CHAMBA NANCY PAULINA</v>
      </c>
      <c r="BB3157" s="19" t="e">
        <f>VLOOKUP(AG3157,Cías!$A$1:$E$10000,3,0)</f>
        <v>#N/A</v>
      </c>
      <c r="BC3157" s="19"/>
      <c r="BD3157" s="19"/>
      <c r="BE3157" s="19"/>
      <c r="BF3157" s="19"/>
      <c r="BG3157" s="19"/>
      <c r="BH3157" s="19"/>
      <c r="BI3157" s="19"/>
      <c r="BJ3157" s="19"/>
    </row>
    <row r="3158" spans="1:62" ht="15" x14ac:dyDescent="0.2">
      <c r="A3158" s="19" t="s">
        <v>24839</v>
      </c>
      <c r="B3158" s="19" t="s">
        <v>1479</v>
      </c>
      <c r="C3158" s="43">
        <v>44670</v>
      </c>
      <c r="D3158" s="44">
        <v>0.69097222222221999</v>
      </c>
      <c r="E3158" s="19" t="s">
        <v>24846</v>
      </c>
      <c r="F3158" s="19" t="s">
        <v>24847</v>
      </c>
      <c r="G3158" s="19" t="s">
        <v>24848</v>
      </c>
      <c r="H3158" s="45">
        <v>596.91</v>
      </c>
      <c r="I3158" s="45">
        <v>669.26</v>
      </c>
      <c r="J3158" s="19" t="s">
        <v>1560</v>
      </c>
      <c r="K3158" s="19" t="s">
        <v>24849</v>
      </c>
      <c r="L3158" s="19" t="s">
        <v>24850</v>
      </c>
      <c r="M3158" s="19" t="s">
        <v>24851</v>
      </c>
      <c r="N3158" s="19" t="s">
        <v>24839</v>
      </c>
      <c r="O3158" s="19" t="s">
        <v>369</v>
      </c>
      <c r="P3158" s="19" t="s">
        <v>370</v>
      </c>
      <c r="Q3158" s="46">
        <v>100</v>
      </c>
      <c r="R3158" s="19" t="s">
        <v>1544</v>
      </c>
      <c r="S3158" s="19" t="s">
        <v>2235</v>
      </c>
      <c r="T3158" s="19" t="s">
        <v>230</v>
      </c>
      <c r="U3158" s="19" t="s">
        <v>2236</v>
      </c>
      <c r="V3158" s="19" t="s">
        <v>2237</v>
      </c>
      <c r="W3158" s="19" t="s">
        <v>2238</v>
      </c>
      <c r="X3158" s="19" t="s">
        <v>2239</v>
      </c>
      <c r="Y3158" s="19" t="s">
        <v>2240</v>
      </c>
      <c r="Z3158" s="19" t="s">
        <v>2241</v>
      </c>
      <c r="AA3158" s="46">
        <v>259</v>
      </c>
      <c r="AB3158" s="19" t="s">
        <v>539</v>
      </c>
      <c r="AC3158" s="19" t="s">
        <v>230</v>
      </c>
      <c r="AD3158" s="19" t="s">
        <v>2242</v>
      </c>
      <c r="AE3158" s="19" t="s">
        <v>1481</v>
      </c>
      <c r="AF3158" s="19" t="s">
        <v>1592</v>
      </c>
      <c r="AG3158" s="19" t="s">
        <v>2243</v>
      </c>
      <c r="AH3158" s="19" t="s">
        <v>1499</v>
      </c>
      <c r="AI3158" s="19" t="s">
        <v>1500</v>
      </c>
      <c r="AJ3158" s="45">
        <v>0</v>
      </c>
      <c r="AK3158" s="45">
        <v>0</v>
      </c>
      <c r="AL3158" s="19" t="s">
        <v>1501</v>
      </c>
      <c r="AM3158" s="46">
        <v>10739.697</v>
      </c>
      <c r="AN3158" s="46">
        <v>5003.03</v>
      </c>
      <c r="AO3158" s="46">
        <v>5736.6670000000004</v>
      </c>
      <c r="AP3158" s="45">
        <v>0</v>
      </c>
      <c r="AQ3158" s="45"/>
      <c r="AR3158" s="45" t="str">
        <f>IFERROR(VLOOKUP(AB3158,'Pedidos marco'!$A$1:$D$10000,4,0)," ")</f>
        <v xml:space="preserve"> </v>
      </c>
      <c r="AS3158" s="45">
        <f t="shared" si="343"/>
        <v>19</v>
      </c>
      <c r="AT3158" s="45" t="str">
        <f t="shared" si="344"/>
        <v>19</v>
      </c>
      <c r="AU3158" s="47">
        <v>5</v>
      </c>
      <c r="AV3158" s="19" t="str">
        <f t="shared" si="345"/>
        <v>04 April</v>
      </c>
      <c r="AW3158" s="19">
        <f t="shared" si="346"/>
        <v>0</v>
      </c>
      <c r="AX3158" s="19">
        <f t="shared" si="347"/>
        <v>0</v>
      </c>
      <c r="AY3158" s="19" t="e">
        <f>VLOOKUP(AG3158,Cías!$A$1:$E$10000,5,0)</f>
        <v>#N/A</v>
      </c>
      <c r="AZ3158" s="19" t="str">
        <f t="shared" si="348"/>
        <v>1017790</v>
      </c>
      <c r="BA3158" s="19" t="str">
        <f t="shared" si="349"/>
        <v>PANIMBOZA CHAMBA NANCY PAULINA</v>
      </c>
      <c r="BB3158" s="19" t="e">
        <f>VLOOKUP(AG3158,Cías!$A$1:$E$10000,3,0)</f>
        <v>#N/A</v>
      </c>
      <c r="BC3158" s="19"/>
      <c r="BD3158" s="19"/>
      <c r="BE3158" s="19"/>
      <c r="BF3158" s="19"/>
      <c r="BG3158" s="19"/>
      <c r="BH3158" s="19"/>
      <c r="BI3158" s="19"/>
      <c r="BJ3158" s="19"/>
    </row>
    <row r="3159" spans="1:62" ht="15" x14ac:dyDescent="0.2">
      <c r="A3159" s="19" t="s">
        <v>24839</v>
      </c>
      <c r="B3159" s="19" t="s">
        <v>1479</v>
      </c>
      <c r="C3159" s="43">
        <v>44670</v>
      </c>
      <c r="D3159" s="44">
        <v>0.69097222222221999</v>
      </c>
      <c r="E3159" s="19" t="s">
        <v>24852</v>
      </c>
      <c r="F3159" s="19" t="s">
        <v>24853</v>
      </c>
      <c r="G3159" s="19" t="s">
        <v>24854</v>
      </c>
      <c r="H3159" s="45">
        <v>2588.58</v>
      </c>
      <c r="I3159" s="45">
        <v>2902.33</v>
      </c>
      <c r="J3159" s="19" t="s">
        <v>1560</v>
      </c>
      <c r="K3159" s="19" t="s">
        <v>24855</v>
      </c>
      <c r="L3159" s="19" t="s">
        <v>24856</v>
      </c>
      <c r="M3159" s="19" t="s">
        <v>24857</v>
      </c>
      <c r="N3159" s="19" t="s">
        <v>24839</v>
      </c>
      <c r="O3159" s="19" t="s">
        <v>367</v>
      </c>
      <c r="P3159" s="19" t="s">
        <v>368</v>
      </c>
      <c r="Q3159" s="46">
        <v>400</v>
      </c>
      <c r="R3159" s="19" t="s">
        <v>1544</v>
      </c>
      <c r="S3159" s="19" t="s">
        <v>2235</v>
      </c>
      <c r="T3159" s="19" t="s">
        <v>230</v>
      </c>
      <c r="U3159" s="19" t="s">
        <v>2236</v>
      </c>
      <c r="V3159" s="19" t="s">
        <v>2237</v>
      </c>
      <c r="W3159" s="19" t="s">
        <v>2238</v>
      </c>
      <c r="X3159" s="19" t="s">
        <v>2239</v>
      </c>
      <c r="Y3159" s="19" t="s">
        <v>2240</v>
      </c>
      <c r="Z3159" s="19" t="s">
        <v>2241</v>
      </c>
      <c r="AA3159" s="46">
        <v>259</v>
      </c>
      <c r="AB3159" s="19" t="s">
        <v>539</v>
      </c>
      <c r="AC3159" s="19" t="s">
        <v>230</v>
      </c>
      <c r="AD3159" s="19" t="s">
        <v>2242</v>
      </c>
      <c r="AE3159" s="19" t="s">
        <v>1481</v>
      </c>
      <c r="AF3159" s="19" t="s">
        <v>1592</v>
      </c>
      <c r="AG3159" s="19" t="s">
        <v>2243</v>
      </c>
      <c r="AH3159" s="19" t="s">
        <v>1499</v>
      </c>
      <c r="AI3159" s="19" t="s">
        <v>1500</v>
      </c>
      <c r="AJ3159" s="45">
        <v>0</v>
      </c>
      <c r="AK3159" s="45">
        <v>0</v>
      </c>
      <c r="AL3159" s="19" t="s">
        <v>1501</v>
      </c>
      <c r="AM3159" s="46">
        <v>25748.788</v>
      </c>
      <c r="AN3159" s="46">
        <v>20012.120999999999</v>
      </c>
      <c r="AO3159" s="46">
        <v>5736.6670000000004</v>
      </c>
      <c r="AP3159" s="45">
        <v>0</v>
      </c>
      <c r="AQ3159" s="45"/>
      <c r="AR3159" s="45" t="str">
        <f>IFERROR(VLOOKUP(AB3159,'Pedidos marco'!$A$1:$D$10000,4,0)," ")</f>
        <v xml:space="preserve"> </v>
      </c>
      <c r="AS3159" s="45">
        <f t="shared" si="343"/>
        <v>19</v>
      </c>
      <c r="AT3159" s="45" t="str">
        <f t="shared" si="344"/>
        <v>19</v>
      </c>
      <c r="AU3159" s="47">
        <v>20</v>
      </c>
      <c r="AV3159" s="19" t="str">
        <f t="shared" si="345"/>
        <v>04 April</v>
      </c>
      <c r="AW3159" s="19">
        <f t="shared" si="346"/>
        <v>0</v>
      </c>
      <c r="AX3159" s="19">
        <f t="shared" si="347"/>
        <v>0</v>
      </c>
      <c r="AY3159" s="19" t="e">
        <f>VLOOKUP(AG3159,Cías!$A$1:$E$10000,5,0)</f>
        <v>#N/A</v>
      </c>
      <c r="AZ3159" s="19" t="str">
        <f t="shared" si="348"/>
        <v>1017790</v>
      </c>
      <c r="BA3159" s="19" t="str">
        <f t="shared" si="349"/>
        <v>PANIMBOZA CHAMBA NANCY PAULINA</v>
      </c>
      <c r="BB3159" s="19" t="e">
        <f>VLOOKUP(AG3159,Cías!$A$1:$E$10000,3,0)</f>
        <v>#N/A</v>
      </c>
      <c r="BC3159" s="19"/>
      <c r="BD3159" s="19"/>
      <c r="BE3159" s="19"/>
      <c r="BF3159" s="19"/>
      <c r="BG3159" s="19"/>
      <c r="BH3159" s="19"/>
      <c r="BI3159" s="19"/>
      <c r="BJ3159" s="19"/>
    </row>
    <row r="3160" spans="1:62" ht="15" x14ac:dyDescent="0.2">
      <c r="A3160" s="19" t="s">
        <v>24858</v>
      </c>
      <c r="B3160" s="19" t="s">
        <v>1479</v>
      </c>
      <c r="C3160" s="43">
        <v>44670</v>
      </c>
      <c r="D3160" s="44">
        <v>0.69166666666666998</v>
      </c>
      <c r="E3160" s="19" t="s">
        <v>24859</v>
      </c>
      <c r="F3160" s="19" t="s">
        <v>24860</v>
      </c>
      <c r="G3160" s="19" t="s">
        <v>24861</v>
      </c>
      <c r="H3160" s="45">
        <v>2301.35</v>
      </c>
      <c r="I3160" s="45">
        <v>2580.29</v>
      </c>
      <c r="J3160" s="19" t="s">
        <v>1560</v>
      </c>
      <c r="K3160" s="19" t="s">
        <v>24862</v>
      </c>
      <c r="L3160" s="19" t="s">
        <v>24863</v>
      </c>
      <c r="M3160" s="19" t="s">
        <v>24864</v>
      </c>
      <c r="N3160" s="19" t="s">
        <v>24858</v>
      </c>
      <c r="O3160" s="19" t="s">
        <v>371</v>
      </c>
      <c r="P3160" s="19" t="s">
        <v>372</v>
      </c>
      <c r="Q3160" s="46">
        <v>360</v>
      </c>
      <c r="R3160" s="19" t="s">
        <v>1544</v>
      </c>
      <c r="S3160" s="19" t="s">
        <v>1754</v>
      </c>
      <c r="T3160" s="19" t="s">
        <v>104</v>
      </c>
      <c r="U3160" s="19" t="s">
        <v>3530</v>
      </c>
      <c r="V3160" s="19" t="s">
        <v>3531</v>
      </c>
      <c r="W3160" s="19" t="s">
        <v>1548</v>
      </c>
      <c r="X3160" s="19" t="s">
        <v>3532</v>
      </c>
      <c r="Y3160" s="19" t="s">
        <v>1684</v>
      </c>
      <c r="Z3160" s="19" t="s">
        <v>1685</v>
      </c>
      <c r="AA3160" s="46">
        <v>198</v>
      </c>
      <c r="AB3160" s="19" t="s">
        <v>540</v>
      </c>
      <c r="AC3160" s="19" t="s">
        <v>232</v>
      </c>
      <c r="AD3160" s="19" t="s">
        <v>5667</v>
      </c>
      <c r="AE3160" s="19" t="s">
        <v>5668</v>
      </c>
      <c r="AF3160" s="19" t="s">
        <v>1554</v>
      </c>
      <c r="AG3160" s="19" t="s">
        <v>5669</v>
      </c>
      <c r="AH3160" s="19" t="s">
        <v>1499</v>
      </c>
      <c r="AI3160" s="19" t="s">
        <v>1500</v>
      </c>
      <c r="AJ3160" s="45">
        <v>0</v>
      </c>
      <c r="AK3160" s="45">
        <v>0</v>
      </c>
      <c r="AL3160" s="19" t="s">
        <v>1501</v>
      </c>
      <c r="AM3160" s="46">
        <v>27200</v>
      </c>
      <c r="AN3160" s="46">
        <v>18080</v>
      </c>
      <c r="AO3160" s="46">
        <v>9120</v>
      </c>
      <c r="AP3160" s="45">
        <v>0</v>
      </c>
      <c r="AQ3160" s="45"/>
      <c r="AR3160" s="45" t="str">
        <f>IFERROR(VLOOKUP(AB3160,'Pedidos marco'!$A$1:$D$10000,4,0)," ")</f>
        <v xml:space="preserve"> </v>
      </c>
      <c r="AS3160" s="45">
        <f t="shared" si="343"/>
        <v>19</v>
      </c>
      <c r="AT3160" s="45" t="str">
        <f t="shared" si="344"/>
        <v>19</v>
      </c>
      <c r="AU3160" s="47">
        <v>18</v>
      </c>
      <c r="AV3160" s="19" t="str">
        <f t="shared" si="345"/>
        <v>04 April</v>
      </c>
      <c r="AW3160" s="19">
        <f t="shared" si="346"/>
        <v>0</v>
      </c>
      <c r="AX3160" s="19">
        <f t="shared" si="347"/>
        <v>0</v>
      </c>
      <c r="AY3160" s="19" t="e">
        <f>VLOOKUP(AG3160,Cías!$A$1:$E$10000,5,0)</f>
        <v>#N/A</v>
      </c>
      <c r="AZ3160" s="19" t="str">
        <f t="shared" si="348"/>
        <v>1013485</v>
      </c>
      <c r="BA3160" s="19" t="str">
        <f t="shared" si="349"/>
        <v>PEREZ ALBUJA VICTOR ALEJANDRO</v>
      </c>
      <c r="BB3160" s="19" t="e">
        <f>VLOOKUP(AG3160,Cías!$A$1:$E$10000,3,0)</f>
        <v>#N/A</v>
      </c>
      <c r="BC3160" s="19"/>
      <c r="BD3160" s="19"/>
      <c r="BE3160" s="19"/>
      <c r="BF3160" s="19"/>
      <c r="BG3160" s="19"/>
      <c r="BH3160" s="19"/>
      <c r="BI3160" s="19"/>
      <c r="BJ3160" s="19"/>
    </row>
    <row r="3161" spans="1:62" ht="15" x14ac:dyDescent="0.2">
      <c r="A3161" s="19" t="s">
        <v>24865</v>
      </c>
      <c r="B3161" s="19" t="s">
        <v>1479</v>
      </c>
      <c r="C3161" s="43">
        <v>44670</v>
      </c>
      <c r="D3161" s="44">
        <v>0.69236111111110998</v>
      </c>
      <c r="E3161" s="19" t="s">
        <v>24866</v>
      </c>
      <c r="F3161" s="19" t="s">
        <v>24867</v>
      </c>
      <c r="G3161" s="19" t="s">
        <v>24868</v>
      </c>
      <c r="H3161" s="45">
        <v>2408.4</v>
      </c>
      <c r="I3161" s="45">
        <v>2700.32</v>
      </c>
      <c r="J3161" s="19" t="s">
        <v>1560</v>
      </c>
      <c r="K3161" s="19" t="s">
        <v>24869</v>
      </c>
      <c r="L3161" s="19" t="s">
        <v>24870</v>
      </c>
      <c r="M3161" s="19" t="s">
        <v>24871</v>
      </c>
      <c r="N3161" s="19" t="s">
        <v>24865</v>
      </c>
      <c r="O3161" s="19" t="s">
        <v>367</v>
      </c>
      <c r="P3161" s="19" t="s">
        <v>368</v>
      </c>
      <c r="Q3161" s="46">
        <v>360</v>
      </c>
      <c r="R3161" s="19" t="s">
        <v>1544</v>
      </c>
      <c r="S3161" s="19" t="s">
        <v>2839</v>
      </c>
      <c r="T3161" s="19" t="s">
        <v>2840</v>
      </c>
      <c r="U3161" s="19" t="s">
        <v>6267</v>
      </c>
      <c r="V3161" s="19" t="s">
        <v>6268</v>
      </c>
      <c r="W3161" s="19" t="s">
        <v>1798</v>
      </c>
      <c r="X3161" s="19" t="s">
        <v>6269</v>
      </c>
      <c r="Y3161" s="19" t="s">
        <v>1800</v>
      </c>
      <c r="Z3161" s="19" t="s">
        <v>1801</v>
      </c>
      <c r="AA3161" s="46">
        <v>159</v>
      </c>
      <c r="AB3161" s="19" t="s">
        <v>548</v>
      </c>
      <c r="AC3161" s="19" t="s">
        <v>248</v>
      </c>
      <c r="AD3161" s="19" t="s">
        <v>4885</v>
      </c>
      <c r="AE3161" s="19" t="s">
        <v>1481</v>
      </c>
      <c r="AF3161" s="19" t="s">
        <v>1554</v>
      </c>
      <c r="AG3161" s="19" t="s">
        <v>4886</v>
      </c>
      <c r="AH3161" s="19" t="s">
        <v>1499</v>
      </c>
      <c r="AI3161" s="19" t="s">
        <v>1500</v>
      </c>
      <c r="AJ3161" s="45">
        <v>0</v>
      </c>
      <c r="AK3161" s="45">
        <v>0</v>
      </c>
      <c r="AL3161" s="19" t="s">
        <v>1501</v>
      </c>
      <c r="AM3161" s="46">
        <v>26890</v>
      </c>
      <c r="AN3161" s="46">
        <v>18010</v>
      </c>
      <c r="AO3161" s="46">
        <v>8880</v>
      </c>
      <c r="AP3161" s="45">
        <v>0</v>
      </c>
      <c r="AQ3161" s="45"/>
      <c r="AR3161" s="45" t="str">
        <f>IFERROR(VLOOKUP(AB3161,'Pedidos marco'!$A$1:$D$10000,4,0)," ")</f>
        <v xml:space="preserve"> </v>
      </c>
      <c r="AS3161" s="45">
        <f t="shared" si="343"/>
        <v>19</v>
      </c>
      <c r="AT3161" s="45" t="str">
        <f t="shared" si="344"/>
        <v>19</v>
      </c>
      <c r="AU3161" s="47">
        <v>18</v>
      </c>
      <c r="AV3161" s="19" t="str">
        <f t="shared" si="345"/>
        <v>04 April</v>
      </c>
      <c r="AW3161" s="19">
        <f t="shared" si="346"/>
        <v>0</v>
      </c>
      <c r="AX3161" s="19">
        <f t="shared" si="347"/>
        <v>0</v>
      </c>
      <c r="AY3161" s="19" t="e">
        <f>VLOOKUP(AG3161,Cías!$A$1:$E$10000,5,0)</f>
        <v>#N/A</v>
      </c>
      <c r="AZ3161" s="19" t="str">
        <f t="shared" si="348"/>
        <v>1013643</v>
      </c>
      <c r="BA3161" s="19" t="str">
        <f t="shared" si="349"/>
        <v>POZO TARUPI MARCELO JAVIER</v>
      </c>
      <c r="BB3161" s="19" t="e">
        <f>VLOOKUP(AG3161,Cías!$A$1:$E$10000,3,0)</f>
        <v>#N/A</v>
      </c>
      <c r="BC3161" s="19"/>
      <c r="BD3161" s="19"/>
      <c r="BE3161" s="19"/>
      <c r="BF3161" s="19"/>
      <c r="BG3161" s="19"/>
      <c r="BH3161" s="19"/>
      <c r="BI3161" s="19"/>
      <c r="BJ3161" s="19"/>
    </row>
    <row r="3162" spans="1:62" ht="15" x14ac:dyDescent="0.2">
      <c r="A3162" s="19" t="s">
        <v>24872</v>
      </c>
      <c r="B3162" s="19" t="s">
        <v>1479</v>
      </c>
      <c r="C3162" s="43">
        <v>44670</v>
      </c>
      <c r="D3162" s="44">
        <v>0.69791666666666996</v>
      </c>
      <c r="E3162" s="19" t="s">
        <v>24873</v>
      </c>
      <c r="F3162" s="19" t="s">
        <v>1481</v>
      </c>
      <c r="G3162" s="19" t="s">
        <v>1481</v>
      </c>
      <c r="H3162" s="45">
        <v>0</v>
      </c>
      <c r="I3162" s="45">
        <v>0</v>
      </c>
      <c r="J3162" s="19" t="s">
        <v>1482</v>
      </c>
      <c r="K3162" s="19" t="s">
        <v>24874</v>
      </c>
      <c r="L3162" s="19" t="s">
        <v>24875</v>
      </c>
      <c r="M3162" s="19" t="s">
        <v>24876</v>
      </c>
      <c r="N3162" s="19" t="s">
        <v>24872</v>
      </c>
      <c r="O3162" s="19" t="s">
        <v>1603</v>
      </c>
      <c r="P3162" s="19" t="s">
        <v>1604</v>
      </c>
      <c r="Q3162" s="46">
        <v>480</v>
      </c>
      <c r="R3162" s="19" t="s">
        <v>1544</v>
      </c>
      <c r="S3162" s="19" t="s">
        <v>5651</v>
      </c>
      <c r="T3162" s="19" t="s">
        <v>5652</v>
      </c>
      <c r="U3162" s="19" t="s">
        <v>14255</v>
      </c>
      <c r="V3162" s="19" t="s">
        <v>14256</v>
      </c>
      <c r="W3162" s="19" t="s">
        <v>1609</v>
      </c>
      <c r="X3162" s="19" t="s">
        <v>14257</v>
      </c>
      <c r="Y3162" s="19" t="s">
        <v>1611</v>
      </c>
      <c r="Z3162" s="19" t="s">
        <v>1612</v>
      </c>
      <c r="AA3162" s="46">
        <v>486</v>
      </c>
      <c r="AB3162" s="19" t="s">
        <v>572</v>
      </c>
      <c r="AC3162" s="19" t="s">
        <v>297</v>
      </c>
      <c r="AD3162" s="19" t="s">
        <v>6108</v>
      </c>
      <c r="AE3162" s="19" t="s">
        <v>6109</v>
      </c>
      <c r="AF3162" s="19" t="s">
        <v>1719</v>
      </c>
      <c r="AG3162" s="19" t="s">
        <v>6110</v>
      </c>
      <c r="AH3162" s="19" t="s">
        <v>1594</v>
      </c>
      <c r="AI3162" s="19" t="s">
        <v>1595</v>
      </c>
      <c r="AJ3162" s="45">
        <v>0.05</v>
      </c>
      <c r="AK3162" s="45">
        <v>24</v>
      </c>
      <c r="AL3162" s="19" t="s">
        <v>1501</v>
      </c>
      <c r="AM3162" s="46">
        <v>40290</v>
      </c>
      <c r="AN3162" s="46">
        <v>24010</v>
      </c>
      <c r="AO3162" s="46">
        <v>16280</v>
      </c>
      <c r="AP3162" s="45">
        <v>0</v>
      </c>
      <c r="AQ3162" s="45"/>
      <c r="AR3162" s="45" t="str">
        <f>IFERROR(VLOOKUP(AB3162,'Pedidos marco'!$A$1:$D$10000,4,0)," ")</f>
        <v xml:space="preserve"> </v>
      </c>
      <c r="AS3162" s="45">
        <f t="shared" si="343"/>
        <v>19</v>
      </c>
      <c r="AT3162" s="45" t="str">
        <f t="shared" si="344"/>
        <v>19</v>
      </c>
      <c r="AU3162" s="47">
        <v>24</v>
      </c>
      <c r="AV3162" s="19" t="str">
        <f t="shared" si="345"/>
        <v>04 April</v>
      </c>
      <c r="AW3162" s="19">
        <f t="shared" si="346"/>
        <v>0</v>
      </c>
      <c r="AX3162" s="19">
        <f t="shared" si="347"/>
        <v>0</v>
      </c>
      <c r="AY3162" s="19" t="e">
        <f>VLOOKUP(AG3162,Cías!$A$1:$E$10000,5,0)</f>
        <v>#N/A</v>
      </c>
      <c r="AZ3162" s="19" t="str">
        <f t="shared" si="348"/>
        <v>1013279</v>
      </c>
      <c r="BA3162" s="19" t="str">
        <f t="shared" si="349"/>
        <v>TAPIA CAMPAÑA NESTOR HEMIRO</v>
      </c>
      <c r="BB3162" s="19" t="e">
        <f>VLOOKUP(AG3162,Cías!$A$1:$E$10000,3,0)</f>
        <v>#N/A</v>
      </c>
      <c r="BC3162" s="19"/>
      <c r="BD3162" s="19"/>
      <c r="BE3162" s="19"/>
      <c r="BF3162" s="19"/>
      <c r="BG3162" s="19"/>
      <c r="BH3162" s="19"/>
      <c r="BI3162" s="19"/>
      <c r="BJ3162" s="19"/>
    </row>
    <row r="3163" spans="1:62" ht="15" x14ac:dyDescent="0.2">
      <c r="A3163" s="19" t="s">
        <v>24877</v>
      </c>
      <c r="B3163" s="19" t="s">
        <v>1479</v>
      </c>
      <c r="C3163" s="43">
        <v>44670</v>
      </c>
      <c r="D3163" s="44">
        <v>0.70138888888888995</v>
      </c>
      <c r="E3163" s="19" t="s">
        <v>24878</v>
      </c>
      <c r="F3163" s="19" t="s">
        <v>1481</v>
      </c>
      <c r="G3163" s="19" t="s">
        <v>1481</v>
      </c>
      <c r="H3163" s="45">
        <v>0</v>
      </c>
      <c r="I3163" s="45">
        <v>0</v>
      </c>
      <c r="J3163" s="19" t="s">
        <v>1482</v>
      </c>
      <c r="K3163" s="19" t="s">
        <v>24879</v>
      </c>
      <c r="L3163" s="19" t="s">
        <v>24880</v>
      </c>
      <c r="M3163" s="19" t="s">
        <v>24881</v>
      </c>
      <c r="N3163" s="19" t="s">
        <v>24877</v>
      </c>
      <c r="O3163" s="19" t="s">
        <v>1641</v>
      </c>
      <c r="P3163" s="19" t="s">
        <v>1642</v>
      </c>
      <c r="Q3163" s="46">
        <v>480</v>
      </c>
      <c r="R3163" s="19" t="s">
        <v>1544</v>
      </c>
      <c r="S3163" s="19" t="s">
        <v>4733</v>
      </c>
      <c r="T3163" s="19" t="s">
        <v>4734</v>
      </c>
      <c r="U3163" s="19" t="s">
        <v>4735</v>
      </c>
      <c r="V3163" s="19" t="s">
        <v>4736</v>
      </c>
      <c r="W3163" s="19" t="s">
        <v>1609</v>
      </c>
      <c r="X3163" s="19" t="s">
        <v>4737</v>
      </c>
      <c r="Y3163" s="19" t="s">
        <v>1611</v>
      </c>
      <c r="Z3163" s="19" t="s">
        <v>1612</v>
      </c>
      <c r="AA3163" s="46">
        <v>486</v>
      </c>
      <c r="AB3163" s="19" t="s">
        <v>557</v>
      </c>
      <c r="AC3163" s="19" t="s">
        <v>268</v>
      </c>
      <c r="AD3163" s="19" t="s">
        <v>6397</v>
      </c>
      <c r="AE3163" s="19" t="s">
        <v>1481</v>
      </c>
      <c r="AF3163" s="19" t="s">
        <v>1719</v>
      </c>
      <c r="AG3163" s="19" t="s">
        <v>6398</v>
      </c>
      <c r="AH3163" s="19" t="s">
        <v>1594</v>
      </c>
      <c r="AI3163" s="19" t="s">
        <v>1595</v>
      </c>
      <c r="AJ3163" s="45">
        <v>0.05</v>
      </c>
      <c r="AK3163" s="45">
        <v>24</v>
      </c>
      <c r="AL3163" s="19" t="s">
        <v>1501</v>
      </c>
      <c r="AM3163" s="46">
        <v>38140</v>
      </c>
      <c r="AN3163" s="46">
        <v>24030</v>
      </c>
      <c r="AO3163" s="46">
        <v>14110</v>
      </c>
      <c r="AP3163" s="45">
        <v>0</v>
      </c>
      <c r="AQ3163" s="45"/>
      <c r="AR3163" s="45" t="str">
        <f>IFERROR(VLOOKUP(AB3163,'Pedidos marco'!$A$1:$D$10000,4,0)," ")</f>
        <v xml:space="preserve"> </v>
      </c>
      <c r="AS3163" s="45">
        <f t="shared" si="343"/>
        <v>19</v>
      </c>
      <c r="AT3163" s="45" t="str">
        <f t="shared" si="344"/>
        <v>19</v>
      </c>
      <c r="AU3163" s="47">
        <v>24</v>
      </c>
      <c r="AV3163" s="19" t="str">
        <f t="shared" si="345"/>
        <v>04 April</v>
      </c>
      <c r="AW3163" s="19">
        <f t="shared" si="346"/>
        <v>0</v>
      </c>
      <c r="AX3163" s="19">
        <f t="shared" si="347"/>
        <v>0</v>
      </c>
      <c r="AY3163" s="19" t="e">
        <f>VLOOKUP(AG3163,Cías!$A$1:$E$10000,5,0)</f>
        <v>#N/A</v>
      </c>
      <c r="AZ3163" s="19" t="str">
        <f t="shared" si="348"/>
        <v>10004775</v>
      </c>
      <c r="BA3163" s="19" t="str">
        <f t="shared" si="349"/>
        <v>ROSERO REYES KAREN AMPARO</v>
      </c>
      <c r="BB3163" s="19" t="e">
        <f>VLOOKUP(AG3163,Cías!$A$1:$E$10000,3,0)</f>
        <v>#N/A</v>
      </c>
      <c r="BC3163" s="19"/>
      <c r="BD3163" s="19"/>
      <c r="BE3163" s="19"/>
      <c r="BF3163" s="19"/>
      <c r="BG3163" s="19"/>
      <c r="BH3163" s="19"/>
      <c r="BI3163" s="19"/>
      <c r="BJ3163" s="19"/>
    </row>
    <row r="3164" spans="1:62" ht="15" x14ac:dyDescent="0.2">
      <c r="A3164" s="19" t="s">
        <v>24882</v>
      </c>
      <c r="B3164" s="19" t="s">
        <v>1479</v>
      </c>
      <c r="C3164" s="43">
        <v>44670</v>
      </c>
      <c r="D3164" s="44">
        <v>0.70416666666667005</v>
      </c>
      <c r="E3164" s="19" t="s">
        <v>24883</v>
      </c>
      <c r="F3164" s="19" t="s">
        <v>24884</v>
      </c>
      <c r="G3164" s="19" t="s">
        <v>24885</v>
      </c>
      <c r="H3164" s="45">
        <v>4527.6000000000004</v>
      </c>
      <c r="I3164" s="45">
        <v>5076.37</v>
      </c>
      <c r="J3164" s="19" t="s">
        <v>1560</v>
      </c>
      <c r="K3164" s="19" t="s">
        <v>24886</v>
      </c>
      <c r="L3164" s="19" t="s">
        <v>24887</v>
      </c>
      <c r="M3164" s="19" t="s">
        <v>24888</v>
      </c>
      <c r="N3164" s="19" t="s">
        <v>24882</v>
      </c>
      <c r="O3164" s="19" t="s">
        <v>367</v>
      </c>
      <c r="P3164" s="19" t="s">
        <v>368</v>
      </c>
      <c r="Q3164" s="46">
        <v>660</v>
      </c>
      <c r="R3164" s="19" t="s">
        <v>1544</v>
      </c>
      <c r="S3164" s="19" t="s">
        <v>7844</v>
      </c>
      <c r="T3164" s="19" t="s">
        <v>7845</v>
      </c>
      <c r="U3164" s="19" t="s">
        <v>8564</v>
      </c>
      <c r="V3164" s="19" t="s">
        <v>8565</v>
      </c>
      <c r="W3164" s="19" t="s">
        <v>2092</v>
      </c>
      <c r="X3164" s="19" t="s">
        <v>8566</v>
      </c>
      <c r="Y3164" s="19" t="s">
        <v>2094</v>
      </c>
      <c r="Z3164" s="19" t="s">
        <v>2095</v>
      </c>
      <c r="AA3164" s="46">
        <v>130</v>
      </c>
      <c r="AB3164" s="19" t="s">
        <v>434</v>
      </c>
      <c r="AC3164" s="19" t="s">
        <v>15</v>
      </c>
      <c r="AD3164" s="19" t="s">
        <v>3733</v>
      </c>
      <c r="AE3164" s="19" t="s">
        <v>3734</v>
      </c>
      <c r="AF3164" s="19" t="s">
        <v>1592</v>
      </c>
      <c r="AG3164" s="19" t="s">
        <v>3735</v>
      </c>
      <c r="AH3164" s="19" t="s">
        <v>1499</v>
      </c>
      <c r="AI3164" s="19" t="s">
        <v>1500</v>
      </c>
      <c r="AJ3164" s="45">
        <v>0</v>
      </c>
      <c r="AK3164" s="45">
        <v>0</v>
      </c>
      <c r="AL3164" s="19" t="s">
        <v>1501</v>
      </c>
      <c r="AM3164" s="46">
        <v>51000</v>
      </c>
      <c r="AN3164" s="46">
        <v>33050</v>
      </c>
      <c r="AO3164" s="46">
        <v>17950</v>
      </c>
      <c r="AP3164" s="45">
        <v>0</v>
      </c>
      <c r="AQ3164" s="45"/>
      <c r="AR3164" s="45" t="str">
        <f>IFERROR(VLOOKUP(AB3164,'Pedidos marco'!$A$1:$D$10000,4,0)," ")</f>
        <v xml:space="preserve"> </v>
      </c>
      <c r="AS3164" s="45">
        <f t="shared" si="343"/>
        <v>19</v>
      </c>
      <c r="AT3164" s="45" t="str">
        <f t="shared" si="344"/>
        <v>19</v>
      </c>
      <c r="AU3164" s="47">
        <v>33</v>
      </c>
      <c r="AV3164" s="19" t="str">
        <f t="shared" si="345"/>
        <v>04 April</v>
      </c>
      <c r="AW3164" s="19">
        <f t="shared" si="346"/>
        <v>0</v>
      </c>
      <c r="AX3164" s="19">
        <f t="shared" si="347"/>
        <v>0</v>
      </c>
      <c r="AY3164" s="19" t="e">
        <f>VLOOKUP(AG3164,Cías!$A$1:$E$10000,5,0)</f>
        <v>#N/A</v>
      </c>
      <c r="AZ3164" s="19" t="str">
        <f t="shared" si="348"/>
        <v>1020877</v>
      </c>
      <c r="BA3164" s="19" t="str">
        <f t="shared" si="349"/>
        <v>ALQUINGA LUCERO BYRON EDUARDO</v>
      </c>
      <c r="BB3164" s="19" t="e">
        <f>VLOOKUP(AG3164,Cías!$A$1:$E$10000,3,0)</f>
        <v>#N/A</v>
      </c>
      <c r="BC3164" s="19"/>
      <c r="BD3164" s="19"/>
      <c r="BE3164" s="19"/>
      <c r="BF3164" s="19"/>
      <c r="BG3164" s="19"/>
      <c r="BH3164" s="19"/>
      <c r="BI3164" s="19"/>
      <c r="BJ3164" s="19"/>
    </row>
    <row r="3165" spans="1:62" ht="15" x14ac:dyDescent="0.2">
      <c r="A3165" s="19" t="s">
        <v>24889</v>
      </c>
      <c r="B3165" s="19" t="s">
        <v>1479</v>
      </c>
      <c r="C3165" s="43">
        <v>44670</v>
      </c>
      <c r="D3165" s="44">
        <v>0.70694444444444005</v>
      </c>
      <c r="E3165" s="19" t="s">
        <v>24890</v>
      </c>
      <c r="F3165" s="19" t="s">
        <v>24891</v>
      </c>
      <c r="G3165" s="19" t="s">
        <v>24892</v>
      </c>
      <c r="H3165" s="45">
        <v>1300</v>
      </c>
      <c r="I3165" s="45">
        <v>1457.57</v>
      </c>
      <c r="J3165" s="19" t="s">
        <v>1560</v>
      </c>
      <c r="K3165" s="19" t="s">
        <v>24893</v>
      </c>
      <c r="L3165" s="19" t="s">
        <v>24894</v>
      </c>
      <c r="M3165" s="19" t="s">
        <v>24895</v>
      </c>
      <c r="N3165" s="19" t="s">
        <v>24889</v>
      </c>
      <c r="O3165" s="19" t="s">
        <v>1641</v>
      </c>
      <c r="P3165" s="19" t="s">
        <v>1642</v>
      </c>
      <c r="Q3165" s="46">
        <v>200</v>
      </c>
      <c r="R3165" s="19" t="s">
        <v>1544</v>
      </c>
      <c r="S3165" s="19" t="s">
        <v>7178</v>
      </c>
      <c r="T3165" s="19" t="s">
        <v>7179</v>
      </c>
      <c r="U3165" s="19" t="s">
        <v>12379</v>
      </c>
      <c r="V3165" s="19" t="s">
        <v>12380</v>
      </c>
      <c r="W3165" s="19" t="s">
        <v>12381</v>
      </c>
      <c r="X3165" s="19" t="s">
        <v>12382</v>
      </c>
      <c r="Y3165" s="19" t="s">
        <v>12383</v>
      </c>
      <c r="Z3165" s="19" t="s">
        <v>12384</v>
      </c>
      <c r="AA3165" s="46">
        <v>247</v>
      </c>
      <c r="AB3165" s="19" t="s">
        <v>479</v>
      </c>
      <c r="AC3165" s="19" t="s">
        <v>108</v>
      </c>
      <c r="AD3165" s="19" t="s">
        <v>1948</v>
      </c>
      <c r="AE3165" s="19" t="s">
        <v>1949</v>
      </c>
      <c r="AF3165" s="19" t="s">
        <v>1554</v>
      </c>
      <c r="AG3165" s="19" t="s">
        <v>1950</v>
      </c>
      <c r="AH3165" s="19" t="s">
        <v>1499</v>
      </c>
      <c r="AI3165" s="19" t="s">
        <v>1500</v>
      </c>
      <c r="AJ3165" s="45">
        <v>0</v>
      </c>
      <c r="AK3165" s="45">
        <v>0</v>
      </c>
      <c r="AL3165" s="19" t="s">
        <v>1501</v>
      </c>
      <c r="AM3165" s="46">
        <v>14537.778</v>
      </c>
      <c r="AN3165" s="46">
        <v>10027.778</v>
      </c>
      <c r="AO3165" s="46">
        <v>4510</v>
      </c>
      <c r="AP3165" s="45">
        <v>0</v>
      </c>
      <c r="AQ3165" s="45"/>
      <c r="AR3165" s="45" t="str">
        <f>IFERROR(VLOOKUP(AB3165,'Pedidos marco'!$A$1:$D$10000,4,0)," ")</f>
        <v xml:space="preserve"> </v>
      </c>
      <c r="AS3165" s="45">
        <f t="shared" si="343"/>
        <v>19</v>
      </c>
      <c r="AT3165" s="45" t="str">
        <f t="shared" si="344"/>
        <v>19</v>
      </c>
      <c r="AU3165" s="47">
        <v>10</v>
      </c>
      <c r="AV3165" s="19" t="str">
        <f t="shared" si="345"/>
        <v>04 April</v>
      </c>
      <c r="AW3165" s="19">
        <f t="shared" si="346"/>
        <v>0</v>
      </c>
      <c r="AX3165" s="19">
        <f t="shared" si="347"/>
        <v>0</v>
      </c>
      <c r="AY3165" s="19" t="e">
        <f>VLOOKUP(AG3165,Cías!$A$1:$E$10000,5,0)</f>
        <v>#N/A</v>
      </c>
      <c r="AZ3165" s="19" t="str">
        <f t="shared" si="348"/>
        <v>1022019</v>
      </c>
      <c r="BA3165" s="19" t="str">
        <f t="shared" si="349"/>
        <v>ENRIQUEZ LARA ORLANDO DANILO</v>
      </c>
      <c r="BB3165" s="19" t="e">
        <f>VLOOKUP(AG3165,Cías!$A$1:$E$10000,3,0)</f>
        <v>#N/A</v>
      </c>
      <c r="BC3165" s="19"/>
      <c r="BD3165" s="19"/>
      <c r="BE3165" s="19"/>
      <c r="BF3165" s="19"/>
      <c r="BG3165" s="19"/>
      <c r="BH3165" s="19"/>
      <c r="BI3165" s="19"/>
      <c r="BJ3165" s="19"/>
    </row>
    <row r="3166" spans="1:62" ht="15" x14ac:dyDescent="0.2">
      <c r="A3166" s="19" t="s">
        <v>24889</v>
      </c>
      <c r="B3166" s="19" t="s">
        <v>1479</v>
      </c>
      <c r="C3166" s="43">
        <v>44670</v>
      </c>
      <c r="D3166" s="44">
        <v>0.70694444444444005</v>
      </c>
      <c r="E3166" s="19" t="s">
        <v>24896</v>
      </c>
      <c r="F3166" s="19" t="s">
        <v>24897</v>
      </c>
      <c r="G3166" s="19" t="s">
        <v>24898</v>
      </c>
      <c r="H3166" s="45">
        <v>1083.2</v>
      </c>
      <c r="I3166" s="45">
        <v>1214.49</v>
      </c>
      <c r="J3166" s="19" t="s">
        <v>1560</v>
      </c>
      <c r="K3166" s="19" t="s">
        <v>24899</v>
      </c>
      <c r="L3166" s="19" t="s">
        <v>24900</v>
      </c>
      <c r="M3166" s="19" t="s">
        <v>24901</v>
      </c>
      <c r="N3166" s="19" t="s">
        <v>24889</v>
      </c>
      <c r="O3166" s="19" t="s">
        <v>1603</v>
      </c>
      <c r="P3166" s="19" t="s">
        <v>1604</v>
      </c>
      <c r="Q3166" s="46">
        <v>160</v>
      </c>
      <c r="R3166" s="19" t="s">
        <v>1544</v>
      </c>
      <c r="S3166" s="19" t="s">
        <v>7178</v>
      </c>
      <c r="T3166" s="19" t="s">
        <v>7179</v>
      </c>
      <c r="U3166" s="19" t="s">
        <v>12379</v>
      </c>
      <c r="V3166" s="19" t="s">
        <v>12380</v>
      </c>
      <c r="W3166" s="19" t="s">
        <v>12381</v>
      </c>
      <c r="X3166" s="19" t="s">
        <v>12382</v>
      </c>
      <c r="Y3166" s="19" t="s">
        <v>12383</v>
      </c>
      <c r="Z3166" s="19" t="s">
        <v>12384</v>
      </c>
      <c r="AA3166" s="46">
        <v>247</v>
      </c>
      <c r="AB3166" s="19" t="s">
        <v>479</v>
      </c>
      <c r="AC3166" s="19" t="s">
        <v>108</v>
      </c>
      <c r="AD3166" s="19" t="s">
        <v>1948</v>
      </c>
      <c r="AE3166" s="19" t="s">
        <v>1949</v>
      </c>
      <c r="AF3166" s="19" t="s">
        <v>1554</v>
      </c>
      <c r="AG3166" s="19" t="s">
        <v>1950</v>
      </c>
      <c r="AH3166" s="19" t="s">
        <v>1499</v>
      </c>
      <c r="AI3166" s="19" t="s">
        <v>1500</v>
      </c>
      <c r="AJ3166" s="45">
        <v>0</v>
      </c>
      <c r="AK3166" s="45">
        <v>0</v>
      </c>
      <c r="AL3166" s="19" t="s">
        <v>1501</v>
      </c>
      <c r="AM3166" s="46">
        <v>12532.222</v>
      </c>
      <c r="AN3166" s="46">
        <v>8022.2219999999998</v>
      </c>
      <c r="AO3166" s="46">
        <v>4510</v>
      </c>
      <c r="AP3166" s="45">
        <v>0</v>
      </c>
      <c r="AQ3166" s="45"/>
      <c r="AR3166" s="45" t="str">
        <f>IFERROR(VLOOKUP(AB3166,'Pedidos marco'!$A$1:$D$10000,4,0)," ")</f>
        <v xml:space="preserve"> </v>
      </c>
      <c r="AS3166" s="45">
        <f t="shared" si="343"/>
        <v>19</v>
      </c>
      <c r="AT3166" s="45" t="str">
        <f t="shared" si="344"/>
        <v>19</v>
      </c>
      <c r="AU3166" s="47">
        <v>8</v>
      </c>
      <c r="AV3166" s="19" t="str">
        <f t="shared" si="345"/>
        <v>04 April</v>
      </c>
      <c r="AW3166" s="19">
        <f t="shared" si="346"/>
        <v>0</v>
      </c>
      <c r="AX3166" s="19">
        <f t="shared" si="347"/>
        <v>0</v>
      </c>
      <c r="AY3166" s="19" t="e">
        <f>VLOOKUP(AG3166,Cías!$A$1:$E$10000,5,0)</f>
        <v>#N/A</v>
      </c>
      <c r="AZ3166" s="19" t="str">
        <f t="shared" si="348"/>
        <v>1022019</v>
      </c>
      <c r="BA3166" s="19" t="str">
        <f t="shared" si="349"/>
        <v>ENRIQUEZ LARA ORLANDO DANILO</v>
      </c>
      <c r="BB3166" s="19" t="e">
        <f>VLOOKUP(AG3166,Cías!$A$1:$E$10000,3,0)</f>
        <v>#N/A</v>
      </c>
      <c r="BC3166" s="19"/>
      <c r="BD3166" s="19"/>
      <c r="BE3166" s="19"/>
      <c r="BF3166" s="19"/>
      <c r="BG3166" s="19"/>
      <c r="BH3166" s="19"/>
      <c r="BI3166" s="19"/>
      <c r="BJ3166" s="19"/>
    </row>
    <row r="3167" spans="1:62" ht="15" x14ac:dyDescent="0.2">
      <c r="A3167" s="19" t="s">
        <v>24902</v>
      </c>
      <c r="B3167" s="19" t="s">
        <v>1479</v>
      </c>
      <c r="C3167" s="43">
        <v>44670</v>
      </c>
      <c r="D3167" s="44">
        <v>0.71388888888889002</v>
      </c>
      <c r="E3167" s="19" t="s">
        <v>24903</v>
      </c>
      <c r="F3167" s="19" t="s">
        <v>24904</v>
      </c>
      <c r="G3167" s="19" t="s">
        <v>24905</v>
      </c>
      <c r="H3167" s="45">
        <v>2408.4</v>
      </c>
      <c r="I3167" s="45">
        <v>2700.32</v>
      </c>
      <c r="J3167" s="19" t="s">
        <v>1560</v>
      </c>
      <c r="K3167" s="19" t="s">
        <v>24906</v>
      </c>
      <c r="L3167" s="19" t="s">
        <v>24907</v>
      </c>
      <c r="M3167" s="19" t="s">
        <v>24908</v>
      </c>
      <c r="N3167" s="19" t="s">
        <v>24902</v>
      </c>
      <c r="O3167" s="19" t="s">
        <v>367</v>
      </c>
      <c r="P3167" s="19" t="s">
        <v>368</v>
      </c>
      <c r="Q3167" s="46">
        <v>360</v>
      </c>
      <c r="R3167" s="19" t="s">
        <v>1544</v>
      </c>
      <c r="S3167" s="19" t="s">
        <v>1795</v>
      </c>
      <c r="T3167" s="19" t="s">
        <v>177</v>
      </c>
      <c r="U3167" s="19" t="s">
        <v>1796</v>
      </c>
      <c r="V3167" s="19" t="s">
        <v>1797</v>
      </c>
      <c r="W3167" s="19" t="s">
        <v>1798</v>
      </c>
      <c r="X3167" s="19" t="s">
        <v>1799</v>
      </c>
      <c r="Y3167" s="19" t="s">
        <v>1800</v>
      </c>
      <c r="Z3167" s="19" t="s">
        <v>1801</v>
      </c>
      <c r="AA3167" s="46">
        <v>159</v>
      </c>
      <c r="AB3167" s="19" t="s">
        <v>588</v>
      </c>
      <c r="AC3167" s="19" t="s">
        <v>333</v>
      </c>
      <c r="AD3167" s="19" t="s">
        <v>5105</v>
      </c>
      <c r="AE3167" s="19" t="s">
        <v>5106</v>
      </c>
      <c r="AF3167" s="19" t="s">
        <v>1554</v>
      </c>
      <c r="AG3167" s="19" t="s">
        <v>5107</v>
      </c>
      <c r="AH3167" s="19" t="s">
        <v>1499</v>
      </c>
      <c r="AI3167" s="19" t="s">
        <v>1500</v>
      </c>
      <c r="AJ3167" s="45">
        <v>0</v>
      </c>
      <c r="AK3167" s="45">
        <v>0</v>
      </c>
      <c r="AL3167" s="19" t="s">
        <v>1501</v>
      </c>
      <c r="AM3167" s="46">
        <v>27050</v>
      </c>
      <c r="AN3167" s="46">
        <v>18020</v>
      </c>
      <c r="AO3167" s="46">
        <v>9030</v>
      </c>
      <c r="AP3167" s="45">
        <v>0</v>
      </c>
      <c r="AQ3167" s="45"/>
      <c r="AR3167" s="45" t="str">
        <f>IFERROR(VLOOKUP(AB3167,'Pedidos marco'!$A$1:$D$10000,4,0)," ")</f>
        <v xml:space="preserve"> </v>
      </c>
      <c r="AS3167" s="45">
        <f t="shared" si="343"/>
        <v>19</v>
      </c>
      <c r="AT3167" s="45" t="str">
        <f t="shared" si="344"/>
        <v>19</v>
      </c>
      <c r="AU3167" s="47">
        <v>18</v>
      </c>
      <c r="AV3167" s="19" t="str">
        <f t="shared" si="345"/>
        <v>04 April</v>
      </c>
      <c r="AW3167" s="19">
        <f t="shared" si="346"/>
        <v>0</v>
      </c>
      <c r="AX3167" s="19">
        <f t="shared" si="347"/>
        <v>0</v>
      </c>
      <c r="AY3167" s="19" t="e">
        <f>VLOOKUP(AG3167,Cías!$A$1:$E$10000,5,0)</f>
        <v>#N/A</v>
      </c>
      <c r="AZ3167" s="19" t="str">
        <f t="shared" si="348"/>
        <v>1021623</v>
      </c>
      <c r="BA3167" s="19" t="str">
        <f t="shared" si="349"/>
        <v>VILLARREAL HIGUERA FERNANDO SALVADO</v>
      </c>
      <c r="BB3167" s="19" t="e">
        <f>VLOOKUP(AG3167,Cías!$A$1:$E$10000,3,0)</f>
        <v>#N/A</v>
      </c>
      <c r="BC3167" s="19"/>
      <c r="BD3167" s="19"/>
      <c r="BE3167" s="19"/>
      <c r="BF3167" s="19"/>
      <c r="BG3167" s="19"/>
      <c r="BH3167" s="19"/>
      <c r="BI3167" s="19"/>
      <c r="BJ3167" s="19"/>
    </row>
    <row r="3168" spans="1:62" ht="15" x14ac:dyDescent="0.2">
      <c r="A3168" s="19" t="s">
        <v>24909</v>
      </c>
      <c r="B3168" s="19" t="s">
        <v>1479</v>
      </c>
      <c r="C3168" s="43">
        <v>44670</v>
      </c>
      <c r="D3168" s="44">
        <v>0.71597222222222001</v>
      </c>
      <c r="E3168" s="19" t="s">
        <v>24910</v>
      </c>
      <c r="F3168" s="19" t="s">
        <v>24911</v>
      </c>
      <c r="G3168" s="19" t="s">
        <v>24912</v>
      </c>
      <c r="H3168" s="45">
        <v>2365.1999999999998</v>
      </c>
      <c r="I3168" s="45">
        <v>2651.87</v>
      </c>
      <c r="J3168" s="19" t="s">
        <v>1560</v>
      </c>
      <c r="K3168" s="19" t="s">
        <v>24913</v>
      </c>
      <c r="L3168" s="19" t="s">
        <v>24914</v>
      </c>
      <c r="M3168" s="19" t="s">
        <v>24915</v>
      </c>
      <c r="N3168" s="19" t="s">
        <v>24909</v>
      </c>
      <c r="O3168" s="19" t="s">
        <v>1641</v>
      </c>
      <c r="P3168" s="19" t="s">
        <v>1642</v>
      </c>
      <c r="Q3168" s="46">
        <v>360</v>
      </c>
      <c r="R3168" s="19" t="s">
        <v>1544</v>
      </c>
      <c r="S3168" s="19" t="s">
        <v>9381</v>
      </c>
      <c r="T3168" s="19" t="s">
        <v>9382</v>
      </c>
      <c r="U3168" s="19" t="s">
        <v>24916</v>
      </c>
      <c r="V3168" s="19" t="s">
        <v>24917</v>
      </c>
      <c r="W3168" s="19" t="s">
        <v>1492</v>
      </c>
      <c r="X3168" s="19" t="s">
        <v>24918</v>
      </c>
      <c r="Y3168" s="19" t="s">
        <v>24919</v>
      </c>
      <c r="Z3168" s="19" t="s">
        <v>24920</v>
      </c>
      <c r="AA3168" s="46">
        <v>235</v>
      </c>
      <c r="AB3168" s="19" t="s">
        <v>584</v>
      </c>
      <c r="AC3168" s="19" t="s">
        <v>325</v>
      </c>
      <c r="AD3168" s="19" t="s">
        <v>4281</v>
      </c>
      <c r="AE3168" s="19" t="s">
        <v>4282</v>
      </c>
      <c r="AF3168" s="19" t="s">
        <v>1554</v>
      </c>
      <c r="AG3168" s="19" t="s">
        <v>4283</v>
      </c>
      <c r="AH3168" s="19" t="s">
        <v>1499</v>
      </c>
      <c r="AI3168" s="19" t="s">
        <v>1500</v>
      </c>
      <c r="AJ3168" s="45">
        <v>0</v>
      </c>
      <c r="AK3168" s="45">
        <v>0</v>
      </c>
      <c r="AL3168" s="19" t="s">
        <v>1501</v>
      </c>
      <c r="AM3168" s="46">
        <v>27150</v>
      </c>
      <c r="AN3168" s="46">
        <v>18080</v>
      </c>
      <c r="AO3168" s="46">
        <v>9070</v>
      </c>
      <c r="AP3168" s="45">
        <v>0</v>
      </c>
      <c r="AQ3168" s="45"/>
      <c r="AR3168" s="45" t="str">
        <f>IFERROR(VLOOKUP(AB3168,'Pedidos marco'!$A$1:$D$10000,4,0)," ")</f>
        <v xml:space="preserve"> </v>
      </c>
      <c r="AS3168" s="45">
        <f t="shared" si="343"/>
        <v>19</v>
      </c>
      <c r="AT3168" s="45" t="str">
        <f t="shared" si="344"/>
        <v>19</v>
      </c>
      <c r="AU3168" s="47">
        <v>18</v>
      </c>
      <c r="AV3168" s="19" t="str">
        <f t="shared" si="345"/>
        <v>04 April</v>
      </c>
      <c r="AW3168" s="19">
        <f t="shared" si="346"/>
        <v>0</v>
      </c>
      <c r="AX3168" s="19">
        <f t="shared" si="347"/>
        <v>0</v>
      </c>
      <c r="AY3168" s="19" t="e">
        <f>VLOOKUP(AG3168,Cías!$A$1:$E$10000,5,0)</f>
        <v>#N/A</v>
      </c>
      <c r="AZ3168" s="19" t="str">
        <f t="shared" si="348"/>
        <v>1013649</v>
      </c>
      <c r="BA3168" s="19" t="str">
        <f t="shared" si="349"/>
        <v>VEGA PEREZ JOSE</v>
      </c>
      <c r="BB3168" s="19" t="e">
        <f>VLOOKUP(AG3168,Cías!$A$1:$E$10000,3,0)</f>
        <v>#N/A</v>
      </c>
      <c r="BC3168" s="19"/>
      <c r="BD3168" s="19"/>
      <c r="BE3168" s="19"/>
      <c r="BF3168" s="19"/>
      <c r="BG3168" s="19"/>
      <c r="BH3168" s="19"/>
      <c r="BI3168" s="19"/>
      <c r="BJ3168" s="19"/>
    </row>
    <row r="3169" spans="1:62" ht="15" x14ac:dyDescent="0.2">
      <c r="A3169" s="19" t="s">
        <v>24921</v>
      </c>
      <c r="B3169" s="19" t="s">
        <v>1479</v>
      </c>
      <c r="C3169" s="43">
        <v>44670</v>
      </c>
      <c r="D3169" s="44">
        <v>0.71666666666667</v>
      </c>
      <c r="E3169" s="19" t="s">
        <v>24922</v>
      </c>
      <c r="F3169" s="19" t="s">
        <v>24923</v>
      </c>
      <c r="G3169" s="19" t="s">
        <v>24924</v>
      </c>
      <c r="H3169" s="45">
        <v>3217.45</v>
      </c>
      <c r="I3169" s="45">
        <v>3607.42</v>
      </c>
      <c r="J3169" s="19" t="s">
        <v>1560</v>
      </c>
      <c r="K3169" s="19" t="s">
        <v>16491</v>
      </c>
      <c r="L3169" s="19" t="s">
        <v>24925</v>
      </c>
      <c r="M3169" s="19" t="s">
        <v>24926</v>
      </c>
      <c r="N3169" s="19" t="s">
        <v>24921</v>
      </c>
      <c r="O3169" s="19" t="s">
        <v>1823</v>
      </c>
      <c r="P3169" s="19" t="s">
        <v>1824</v>
      </c>
      <c r="Q3169" s="46">
        <v>31.71</v>
      </c>
      <c r="R3169" s="19" t="s">
        <v>1488</v>
      </c>
      <c r="S3169" s="19" t="s">
        <v>3514</v>
      </c>
      <c r="T3169" s="19" t="s">
        <v>3515</v>
      </c>
      <c r="U3169" s="19" t="s">
        <v>3516</v>
      </c>
      <c r="V3169" s="19" t="s">
        <v>3517</v>
      </c>
      <c r="W3169" s="19" t="s">
        <v>1962</v>
      </c>
      <c r="X3169" s="19" t="s">
        <v>3518</v>
      </c>
      <c r="Y3169" s="19" t="s">
        <v>1964</v>
      </c>
      <c r="Z3169" s="19" t="s">
        <v>1965</v>
      </c>
      <c r="AA3169" s="46">
        <v>210</v>
      </c>
      <c r="AB3169" s="19" t="s">
        <v>3519</v>
      </c>
      <c r="AC3169" s="19" t="s">
        <v>3515</v>
      </c>
      <c r="AD3169" s="19" t="s">
        <v>3520</v>
      </c>
      <c r="AE3169" s="19" t="s">
        <v>3521</v>
      </c>
      <c r="AF3169" s="19" t="s">
        <v>1497</v>
      </c>
      <c r="AG3169" s="19" t="s">
        <v>3522</v>
      </c>
      <c r="AH3169" s="19" t="s">
        <v>1499</v>
      </c>
      <c r="AI3169" s="19" t="s">
        <v>1500</v>
      </c>
      <c r="AJ3169" s="45">
        <v>0</v>
      </c>
      <c r="AK3169" s="45">
        <v>0</v>
      </c>
      <c r="AL3169" s="19" t="s">
        <v>1517</v>
      </c>
      <c r="AM3169" s="46">
        <v>51130</v>
      </c>
      <c r="AN3169" s="46">
        <v>31710</v>
      </c>
      <c r="AO3169" s="46">
        <v>19420</v>
      </c>
      <c r="AP3169" s="45">
        <v>0</v>
      </c>
      <c r="AQ3169" s="45"/>
      <c r="AR3169" s="45" t="str">
        <f>IFERROR(VLOOKUP(AB3169,'Pedidos marco'!$A$1:$D$10000,4,0)," ")</f>
        <v xml:space="preserve"> </v>
      </c>
      <c r="AS3169" s="45">
        <f t="shared" si="343"/>
        <v>19</v>
      </c>
      <c r="AT3169" s="45" t="str">
        <f t="shared" si="344"/>
        <v>19</v>
      </c>
      <c r="AU3169" s="47">
        <v>31.71</v>
      </c>
      <c r="AV3169" s="19" t="str">
        <f t="shared" si="345"/>
        <v>04 April</v>
      </c>
      <c r="AW3169" s="19">
        <f t="shared" si="346"/>
        <v>0</v>
      </c>
      <c r="AX3169" s="19">
        <f t="shared" si="347"/>
        <v>0</v>
      </c>
      <c r="AY3169" s="19" t="e">
        <f>VLOOKUP(AG3169,Cías!$A$1:$E$10000,5,0)</f>
        <v>#N/A</v>
      </c>
      <c r="AZ3169" s="19" t="str">
        <f t="shared" si="348"/>
        <v>1014416</v>
      </c>
      <c r="BA3169" s="19" t="str">
        <f t="shared" si="349"/>
        <v>VALENZUELA DIAZ PATRICIO XAVIER</v>
      </c>
      <c r="BB3169" s="19" t="e">
        <f>VLOOKUP(AG3169,Cías!$A$1:$E$10000,3,0)</f>
        <v>#N/A</v>
      </c>
      <c r="BC3169" s="19"/>
      <c r="BD3169" s="19"/>
      <c r="BE3169" s="19"/>
      <c r="BF3169" s="19"/>
      <c r="BG3169" s="19"/>
      <c r="BH3169" s="19"/>
      <c r="BI3169" s="19"/>
      <c r="BJ3169" s="19"/>
    </row>
    <row r="3170" spans="1:62" ht="15" x14ac:dyDescent="0.2">
      <c r="A3170" s="19" t="s">
        <v>24927</v>
      </c>
      <c r="B3170" s="19" t="s">
        <v>1479</v>
      </c>
      <c r="C3170" s="43">
        <v>44670</v>
      </c>
      <c r="D3170" s="44">
        <v>0.71875</v>
      </c>
      <c r="E3170" s="19" t="s">
        <v>24928</v>
      </c>
      <c r="F3170" s="19" t="s">
        <v>24929</v>
      </c>
      <c r="G3170" s="19" t="s">
        <v>24930</v>
      </c>
      <c r="H3170" s="45">
        <v>250.8</v>
      </c>
      <c r="I3170" s="45">
        <v>281.2</v>
      </c>
      <c r="J3170" s="19" t="s">
        <v>1560</v>
      </c>
      <c r="K3170" s="19" t="s">
        <v>24931</v>
      </c>
      <c r="L3170" s="19" t="s">
        <v>24932</v>
      </c>
      <c r="M3170" s="19" t="s">
        <v>24933</v>
      </c>
      <c r="N3170" s="19" t="s">
        <v>24927</v>
      </c>
      <c r="O3170" s="19" t="s">
        <v>369</v>
      </c>
      <c r="P3170" s="19" t="s">
        <v>370</v>
      </c>
      <c r="Q3170" s="46">
        <v>40</v>
      </c>
      <c r="R3170" s="19" t="s">
        <v>1544</v>
      </c>
      <c r="S3170" s="19" t="s">
        <v>12976</v>
      </c>
      <c r="T3170" s="19" t="s">
        <v>12977</v>
      </c>
      <c r="U3170" s="19" t="s">
        <v>12978</v>
      </c>
      <c r="V3170" s="19" t="s">
        <v>12979</v>
      </c>
      <c r="W3170" s="19" t="s">
        <v>3037</v>
      </c>
      <c r="X3170" s="19" t="s">
        <v>12980</v>
      </c>
      <c r="Y3170" s="19" t="s">
        <v>3039</v>
      </c>
      <c r="Z3170" s="19" t="s">
        <v>3040</v>
      </c>
      <c r="AA3170" s="46">
        <v>261</v>
      </c>
      <c r="AB3170" s="19" t="s">
        <v>509</v>
      </c>
      <c r="AC3170" s="19" t="s">
        <v>167</v>
      </c>
      <c r="AD3170" s="19" t="s">
        <v>5707</v>
      </c>
      <c r="AE3170" s="19" t="s">
        <v>5708</v>
      </c>
      <c r="AF3170" s="19" t="s">
        <v>1554</v>
      </c>
      <c r="AG3170" s="19" t="s">
        <v>5709</v>
      </c>
      <c r="AH3170" s="19" t="s">
        <v>1499</v>
      </c>
      <c r="AI3170" s="19" t="s">
        <v>1500</v>
      </c>
      <c r="AJ3170" s="45">
        <v>0</v>
      </c>
      <c r="AK3170" s="45">
        <v>0</v>
      </c>
      <c r="AL3170" s="19" t="s">
        <v>1501</v>
      </c>
      <c r="AM3170" s="46">
        <v>6617.2219999999998</v>
      </c>
      <c r="AN3170" s="46">
        <v>2002.222</v>
      </c>
      <c r="AO3170" s="46">
        <v>4615</v>
      </c>
      <c r="AP3170" s="45">
        <v>0</v>
      </c>
      <c r="AQ3170" s="45"/>
      <c r="AR3170" s="45" t="str">
        <f>IFERROR(VLOOKUP(AB3170,'Pedidos marco'!$A$1:$D$10000,4,0)," ")</f>
        <v xml:space="preserve"> </v>
      </c>
      <c r="AS3170" s="45">
        <f t="shared" si="343"/>
        <v>19</v>
      </c>
      <c r="AT3170" s="45" t="str">
        <f t="shared" si="344"/>
        <v>19</v>
      </c>
      <c r="AU3170" s="47">
        <v>2</v>
      </c>
      <c r="AV3170" s="19" t="str">
        <f t="shared" si="345"/>
        <v>04 April</v>
      </c>
      <c r="AW3170" s="19">
        <f t="shared" si="346"/>
        <v>0</v>
      </c>
      <c r="AX3170" s="19">
        <f t="shared" si="347"/>
        <v>0</v>
      </c>
      <c r="AY3170" s="19" t="e">
        <f>VLOOKUP(AG3170,Cías!$A$1:$E$10000,5,0)</f>
        <v>#N/A</v>
      </c>
      <c r="AZ3170" s="19" t="str">
        <f t="shared" si="348"/>
        <v>1014323</v>
      </c>
      <c r="BA3170" s="19" t="str">
        <f t="shared" si="349"/>
        <v>JACOME AGUIRRE CARLOS ARTURO</v>
      </c>
      <c r="BB3170" s="19" t="e">
        <f>VLOOKUP(AG3170,Cías!$A$1:$E$10000,3,0)</f>
        <v>#N/A</v>
      </c>
      <c r="BC3170" s="19"/>
      <c r="BD3170" s="19"/>
      <c r="BE3170" s="19"/>
      <c r="BF3170" s="19"/>
      <c r="BG3170" s="19"/>
      <c r="BH3170" s="19"/>
      <c r="BI3170" s="19"/>
      <c r="BJ3170" s="19"/>
    </row>
    <row r="3171" spans="1:62" ht="15" x14ac:dyDescent="0.2">
      <c r="A3171" s="19" t="s">
        <v>24927</v>
      </c>
      <c r="B3171" s="19" t="s">
        <v>1479</v>
      </c>
      <c r="C3171" s="43">
        <v>44670</v>
      </c>
      <c r="D3171" s="44">
        <v>0.71875</v>
      </c>
      <c r="E3171" s="19" t="s">
        <v>24934</v>
      </c>
      <c r="F3171" s="19" t="s">
        <v>24935</v>
      </c>
      <c r="G3171" s="19" t="s">
        <v>24936</v>
      </c>
      <c r="H3171" s="45">
        <v>2144</v>
      </c>
      <c r="I3171" s="45">
        <v>2403.87</v>
      </c>
      <c r="J3171" s="19" t="s">
        <v>1560</v>
      </c>
      <c r="K3171" s="19" t="s">
        <v>24931</v>
      </c>
      <c r="L3171" s="19" t="s">
        <v>24937</v>
      </c>
      <c r="M3171" s="19" t="s">
        <v>24938</v>
      </c>
      <c r="N3171" s="19" t="s">
        <v>24927</v>
      </c>
      <c r="O3171" s="19" t="s">
        <v>367</v>
      </c>
      <c r="P3171" s="19" t="s">
        <v>368</v>
      </c>
      <c r="Q3171" s="46">
        <v>320</v>
      </c>
      <c r="R3171" s="19" t="s">
        <v>1544</v>
      </c>
      <c r="S3171" s="19" t="s">
        <v>12976</v>
      </c>
      <c r="T3171" s="19" t="s">
        <v>12977</v>
      </c>
      <c r="U3171" s="19" t="s">
        <v>12978</v>
      </c>
      <c r="V3171" s="19" t="s">
        <v>12979</v>
      </c>
      <c r="W3171" s="19" t="s">
        <v>3037</v>
      </c>
      <c r="X3171" s="19" t="s">
        <v>12980</v>
      </c>
      <c r="Y3171" s="19" t="s">
        <v>3039</v>
      </c>
      <c r="Z3171" s="19" t="s">
        <v>3040</v>
      </c>
      <c r="AA3171" s="46">
        <v>261</v>
      </c>
      <c r="AB3171" s="19" t="s">
        <v>509</v>
      </c>
      <c r="AC3171" s="19" t="s">
        <v>167</v>
      </c>
      <c r="AD3171" s="19" t="s">
        <v>5707</v>
      </c>
      <c r="AE3171" s="19" t="s">
        <v>5708</v>
      </c>
      <c r="AF3171" s="19" t="s">
        <v>1554</v>
      </c>
      <c r="AG3171" s="19" t="s">
        <v>5709</v>
      </c>
      <c r="AH3171" s="19" t="s">
        <v>1499</v>
      </c>
      <c r="AI3171" s="19" t="s">
        <v>1500</v>
      </c>
      <c r="AJ3171" s="45">
        <v>0</v>
      </c>
      <c r="AK3171" s="45">
        <v>0</v>
      </c>
      <c r="AL3171" s="19" t="s">
        <v>1501</v>
      </c>
      <c r="AM3171" s="46">
        <v>20632.777999999998</v>
      </c>
      <c r="AN3171" s="46">
        <v>16017.778</v>
      </c>
      <c r="AO3171" s="46">
        <v>4615</v>
      </c>
      <c r="AP3171" s="45">
        <v>0</v>
      </c>
      <c r="AQ3171" s="45"/>
      <c r="AR3171" s="45" t="str">
        <f>IFERROR(VLOOKUP(AB3171,'Pedidos marco'!$A$1:$D$10000,4,0)," ")</f>
        <v xml:space="preserve"> </v>
      </c>
      <c r="AS3171" s="45">
        <f t="shared" si="343"/>
        <v>19</v>
      </c>
      <c r="AT3171" s="45" t="str">
        <f t="shared" si="344"/>
        <v>19</v>
      </c>
      <c r="AU3171" s="47">
        <v>16</v>
      </c>
      <c r="AV3171" s="19" t="str">
        <f t="shared" si="345"/>
        <v>04 April</v>
      </c>
      <c r="AW3171" s="19">
        <f t="shared" si="346"/>
        <v>0</v>
      </c>
      <c r="AX3171" s="19">
        <f t="shared" si="347"/>
        <v>0</v>
      </c>
      <c r="AY3171" s="19" t="e">
        <f>VLOOKUP(AG3171,Cías!$A$1:$E$10000,5,0)</f>
        <v>#N/A</v>
      </c>
      <c r="AZ3171" s="19" t="str">
        <f t="shared" si="348"/>
        <v>1014323</v>
      </c>
      <c r="BA3171" s="19" t="str">
        <f t="shared" si="349"/>
        <v>JACOME AGUIRRE CARLOS ARTURO</v>
      </c>
      <c r="BB3171" s="19" t="e">
        <f>VLOOKUP(AG3171,Cías!$A$1:$E$10000,3,0)</f>
        <v>#N/A</v>
      </c>
      <c r="BC3171" s="19"/>
      <c r="BD3171" s="19"/>
      <c r="BE3171" s="19"/>
      <c r="BF3171" s="19"/>
      <c r="BG3171" s="19"/>
      <c r="BH3171" s="19"/>
      <c r="BI3171" s="19"/>
      <c r="BJ3171" s="19"/>
    </row>
    <row r="3172" spans="1:62" ht="15" x14ac:dyDescent="0.2">
      <c r="A3172" s="19" t="s">
        <v>24939</v>
      </c>
      <c r="B3172" s="19" t="s">
        <v>1479</v>
      </c>
      <c r="C3172" s="43">
        <v>44670</v>
      </c>
      <c r="D3172" s="44">
        <v>0.72430555555555998</v>
      </c>
      <c r="E3172" s="19" t="s">
        <v>24940</v>
      </c>
      <c r="F3172" s="19" t="s">
        <v>24941</v>
      </c>
      <c r="G3172" s="19" t="s">
        <v>24942</v>
      </c>
      <c r="H3172" s="45">
        <v>4171.2</v>
      </c>
      <c r="I3172" s="45">
        <v>4676.7700000000004</v>
      </c>
      <c r="J3172" s="19" t="s">
        <v>1560</v>
      </c>
      <c r="K3172" s="19" t="s">
        <v>24886</v>
      </c>
      <c r="L3172" s="19" t="s">
        <v>24943</v>
      </c>
      <c r="M3172" s="19" t="s">
        <v>24944</v>
      </c>
      <c r="N3172" s="19" t="s">
        <v>24939</v>
      </c>
      <c r="O3172" s="19" t="s">
        <v>369</v>
      </c>
      <c r="P3172" s="19" t="s">
        <v>370</v>
      </c>
      <c r="Q3172" s="46">
        <v>660</v>
      </c>
      <c r="R3172" s="19" t="s">
        <v>1544</v>
      </c>
      <c r="S3172" s="19" t="s">
        <v>7844</v>
      </c>
      <c r="T3172" s="19" t="s">
        <v>7845</v>
      </c>
      <c r="U3172" s="19" t="s">
        <v>8564</v>
      </c>
      <c r="V3172" s="19" t="s">
        <v>8565</v>
      </c>
      <c r="W3172" s="19" t="s">
        <v>2092</v>
      </c>
      <c r="X3172" s="19" t="s">
        <v>8566</v>
      </c>
      <c r="Y3172" s="19" t="s">
        <v>2094</v>
      </c>
      <c r="Z3172" s="19" t="s">
        <v>2095</v>
      </c>
      <c r="AA3172" s="46">
        <v>130</v>
      </c>
      <c r="AB3172" s="19" t="s">
        <v>566</v>
      </c>
      <c r="AC3172" s="19" t="s">
        <v>285</v>
      </c>
      <c r="AD3172" s="19" t="s">
        <v>11313</v>
      </c>
      <c r="AE3172" s="19" t="s">
        <v>11314</v>
      </c>
      <c r="AF3172" s="19" t="s">
        <v>1592</v>
      </c>
      <c r="AG3172" s="19" t="s">
        <v>11315</v>
      </c>
      <c r="AH3172" s="19" t="s">
        <v>1499</v>
      </c>
      <c r="AI3172" s="19" t="s">
        <v>1500</v>
      </c>
      <c r="AJ3172" s="45">
        <v>0</v>
      </c>
      <c r="AK3172" s="45">
        <v>0</v>
      </c>
      <c r="AL3172" s="19" t="s">
        <v>1501</v>
      </c>
      <c r="AM3172" s="46">
        <v>50830</v>
      </c>
      <c r="AN3172" s="46">
        <v>33090</v>
      </c>
      <c r="AO3172" s="46">
        <v>17740</v>
      </c>
      <c r="AP3172" s="45">
        <v>0</v>
      </c>
      <c r="AQ3172" s="45"/>
      <c r="AR3172" s="45" t="str">
        <f>IFERROR(VLOOKUP(AB3172,'Pedidos marco'!$A$1:$D$10000,4,0)," ")</f>
        <v xml:space="preserve"> </v>
      </c>
      <c r="AS3172" s="45">
        <f t="shared" si="343"/>
        <v>19</v>
      </c>
      <c r="AT3172" s="45" t="str">
        <f t="shared" si="344"/>
        <v>19</v>
      </c>
      <c r="AU3172" s="47">
        <v>33</v>
      </c>
      <c r="AV3172" s="19" t="str">
        <f t="shared" si="345"/>
        <v>04 April</v>
      </c>
      <c r="AW3172" s="19">
        <f t="shared" si="346"/>
        <v>0</v>
      </c>
      <c r="AX3172" s="19">
        <f t="shared" si="347"/>
        <v>0</v>
      </c>
      <c r="AY3172" s="19" t="e">
        <f>VLOOKUP(AG3172,Cías!$A$1:$E$10000,5,0)</f>
        <v>#N/A</v>
      </c>
      <c r="AZ3172" s="19" t="str">
        <f t="shared" si="348"/>
        <v>1013232</v>
      </c>
      <c r="BA3172" s="19" t="str">
        <f t="shared" si="349"/>
        <v>SANCHEZ VALLEJOS JORGE FABIAN</v>
      </c>
      <c r="BB3172" s="19" t="e">
        <f>VLOOKUP(AG3172,Cías!$A$1:$E$10000,3,0)</f>
        <v>#N/A</v>
      </c>
      <c r="BC3172" s="19"/>
      <c r="BD3172" s="19"/>
      <c r="BE3172" s="19"/>
      <c r="BF3172" s="19"/>
      <c r="BG3172" s="19"/>
      <c r="BH3172" s="19"/>
      <c r="BI3172" s="19"/>
      <c r="BJ3172" s="19"/>
    </row>
    <row r="3173" spans="1:62" ht="15" x14ac:dyDescent="0.2">
      <c r="A3173" s="19" t="s">
        <v>24945</v>
      </c>
      <c r="B3173" s="19" t="s">
        <v>1479</v>
      </c>
      <c r="C3173" s="43">
        <v>44670</v>
      </c>
      <c r="D3173" s="44">
        <v>0.72569444444443998</v>
      </c>
      <c r="E3173" s="19" t="s">
        <v>24946</v>
      </c>
      <c r="F3173" s="19" t="s">
        <v>1481</v>
      </c>
      <c r="G3173" s="19" t="s">
        <v>1481</v>
      </c>
      <c r="H3173" s="45">
        <v>0</v>
      </c>
      <c r="I3173" s="45">
        <v>0</v>
      </c>
      <c r="J3173" s="19" t="s">
        <v>1482</v>
      </c>
      <c r="K3173" s="19" t="s">
        <v>24947</v>
      </c>
      <c r="L3173" s="19" t="s">
        <v>24948</v>
      </c>
      <c r="M3173" s="19" t="s">
        <v>24949</v>
      </c>
      <c r="N3173" s="19" t="s">
        <v>24945</v>
      </c>
      <c r="O3173" s="19" t="s">
        <v>1641</v>
      </c>
      <c r="P3173" s="19" t="s">
        <v>1642</v>
      </c>
      <c r="Q3173" s="46">
        <v>480</v>
      </c>
      <c r="R3173" s="19" t="s">
        <v>1544</v>
      </c>
      <c r="S3173" s="19" t="s">
        <v>4733</v>
      </c>
      <c r="T3173" s="19" t="s">
        <v>4734</v>
      </c>
      <c r="U3173" s="19" t="s">
        <v>9887</v>
      </c>
      <c r="V3173" s="19" t="s">
        <v>9888</v>
      </c>
      <c r="W3173" s="19" t="s">
        <v>3636</v>
      </c>
      <c r="X3173" s="19" t="s">
        <v>9889</v>
      </c>
      <c r="Y3173" s="19" t="s">
        <v>3638</v>
      </c>
      <c r="Z3173" s="19" t="s">
        <v>3639</v>
      </c>
      <c r="AA3173" s="46">
        <v>347</v>
      </c>
      <c r="AB3173" s="19" t="s">
        <v>513</v>
      </c>
      <c r="AC3173" s="19" t="s">
        <v>179</v>
      </c>
      <c r="AD3173" s="19" t="s">
        <v>3852</v>
      </c>
      <c r="AE3173" s="19" t="s">
        <v>3853</v>
      </c>
      <c r="AF3173" s="19" t="s">
        <v>1719</v>
      </c>
      <c r="AG3173" s="19" t="s">
        <v>3854</v>
      </c>
      <c r="AH3173" s="19" t="s">
        <v>1594</v>
      </c>
      <c r="AI3173" s="19" t="s">
        <v>1595</v>
      </c>
      <c r="AJ3173" s="45">
        <v>0.05</v>
      </c>
      <c r="AK3173" s="45">
        <v>24</v>
      </c>
      <c r="AL3173" s="19" t="s">
        <v>1501</v>
      </c>
      <c r="AM3173" s="46">
        <v>39640</v>
      </c>
      <c r="AN3173" s="46">
        <v>24080</v>
      </c>
      <c r="AO3173" s="46">
        <v>15560</v>
      </c>
      <c r="AP3173" s="45">
        <v>0</v>
      </c>
      <c r="AQ3173" s="45"/>
      <c r="AR3173" s="45" t="str">
        <f>IFERROR(VLOOKUP(AB3173,'Pedidos marco'!$A$1:$D$10000,4,0)," ")</f>
        <v xml:space="preserve"> </v>
      </c>
      <c r="AS3173" s="45">
        <f t="shared" si="343"/>
        <v>19</v>
      </c>
      <c r="AT3173" s="45" t="str">
        <f t="shared" si="344"/>
        <v>19</v>
      </c>
      <c r="AU3173" s="47">
        <v>24</v>
      </c>
      <c r="AV3173" s="19" t="str">
        <f t="shared" si="345"/>
        <v>04 April</v>
      </c>
      <c r="AW3173" s="19">
        <f t="shared" si="346"/>
        <v>0</v>
      </c>
      <c r="AX3173" s="19">
        <f t="shared" si="347"/>
        <v>0</v>
      </c>
      <c r="AY3173" s="19" t="e">
        <f>VLOOKUP(AG3173,Cías!$A$1:$E$10000,5,0)</f>
        <v>#N/A</v>
      </c>
      <c r="AZ3173" s="19" t="str">
        <f t="shared" si="348"/>
        <v>1013515</v>
      </c>
      <c r="BA3173" s="19" t="str">
        <f t="shared" si="349"/>
        <v>LARA MARTINEZ LUIS NESTOR</v>
      </c>
      <c r="BB3173" s="19" t="e">
        <f>VLOOKUP(AG3173,Cías!$A$1:$E$10000,3,0)</f>
        <v>#N/A</v>
      </c>
      <c r="BC3173" s="19"/>
      <c r="BD3173" s="19"/>
      <c r="BE3173" s="19"/>
      <c r="BF3173" s="19"/>
      <c r="BG3173" s="19"/>
      <c r="BH3173" s="19"/>
      <c r="BI3173" s="19"/>
      <c r="BJ3173" s="19"/>
    </row>
    <row r="3174" spans="1:62" ht="15" x14ac:dyDescent="0.2">
      <c r="A3174" s="19" t="s">
        <v>24950</v>
      </c>
      <c r="B3174" s="19" t="s">
        <v>1479</v>
      </c>
      <c r="C3174" s="43">
        <v>44670</v>
      </c>
      <c r="D3174" s="44">
        <v>0.72361111111110998</v>
      </c>
      <c r="E3174" s="19" t="s">
        <v>24951</v>
      </c>
      <c r="F3174" s="19" t="s">
        <v>24952</v>
      </c>
      <c r="G3174" s="19" t="s">
        <v>24953</v>
      </c>
      <c r="H3174" s="45">
        <v>257.68</v>
      </c>
      <c r="I3174" s="45">
        <v>288.91000000000003</v>
      </c>
      <c r="J3174" s="19" t="s">
        <v>1560</v>
      </c>
      <c r="K3174" s="19" t="s">
        <v>24954</v>
      </c>
      <c r="L3174" s="19" t="s">
        <v>24955</v>
      </c>
      <c r="M3174" s="19" t="s">
        <v>24956</v>
      </c>
      <c r="N3174" s="19" t="s">
        <v>24950</v>
      </c>
      <c r="O3174" s="19" t="s">
        <v>371</v>
      </c>
      <c r="P3174" s="19" t="s">
        <v>372</v>
      </c>
      <c r="Q3174" s="46">
        <v>40</v>
      </c>
      <c r="R3174" s="19" t="s">
        <v>1544</v>
      </c>
      <c r="S3174" s="19" t="s">
        <v>1696</v>
      </c>
      <c r="T3174" s="19" t="s">
        <v>72</v>
      </c>
      <c r="U3174" s="19" t="s">
        <v>2329</v>
      </c>
      <c r="V3174" s="19" t="s">
        <v>2330</v>
      </c>
      <c r="W3174" s="19" t="s">
        <v>1548</v>
      </c>
      <c r="X3174" s="19" t="s">
        <v>2331</v>
      </c>
      <c r="Y3174" s="19" t="s">
        <v>1684</v>
      </c>
      <c r="Z3174" s="19" t="s">
        <v>1685</v>
      </c>
      <c r="AA3174" s="46">
        <v>198</v>
      </c>
      <c r="AB3174" s="19" t="s">
        <v>461</v>
      </c>
      <c r="AC3174" s="19" t="s">
        <v>72</v>
      </c>
      <c r="AD3174" s="19" t="s">
        <v>1728</v>
      </c>
      <c r="AE3174" s="19" t="s">
        <v>1729</v>
      </c>
      <c r="AF3174" s="19" t="s">
        <v>1554</v>
      </c>
      <c r="AG3174" s="19" t="s">
        <v>1730</v>
      </c>
      <c r="AH3174" s="19" t="s">
        <v>1499</v>
      </c>
      <c r="AI3174" s="19" t="s">
        <v>1500</v>
      </c>
      <c r="AJ3174" s="45">
        <v>0</v>
      </c>
      <c r="AK3174" s="45">
        <v>0</v>
      </c>
      <c r="AL3174" s="19" t="s">
        <v>1501</v>
      </c>
      <c r="AM3174" s="46">
        <v>6671.1109999999999</v>
      </c>
      <c r="AN3174" s="46">
        <v>2001.1110000000001</v>
      </c>
      <c r="AO3174" s="46">
        <v>4670</v>
      </c>
      <c r="AP3174" s="45">
        <v>0</v>
      </c>
      <c r="AQ3174" s="45"/>
      <c r="AR3174" s="45" t="str">
        <f>IFERROR(VLOOKUP(AB3174,'Pedidos marco'!$A$1:$D$10000,4,0)," ")</f>
        <v xml:space="preserve"> </v>
      </c>
      <c r="AS3174" s="45">
        <f t="shared" si="343"/>
        <v>19</v>
      </c>
      <c r="AT3174" s="45" t="str">
        <f t="shared" si="344"/>
        <v>19</v>
      </c>
      <c r="AU3174" s="47">
        <v>2</v>
      </c>
      <c r="AV3174" s="19" t="str">
        <f t="shared" si="345"/>
        <v>04 April</v>
      </c>
      <c r="AW3174" s="19">
        <f t="shared" si="346"/>
        <v>0</v>
      </c>
      <c r="AX3174" s="19">
        <f t="shared" si="347"/>
        <v>0</v>
      </c>
      <c r="AY3174" s="19" t="e">
        <f>VLOOKUP(AG3174,Cías!$A$1:$E$10000,5,0)</f>
        <v>#N/A</v>
      </c>
      <c r="AZ3174" s="19" t="str">
        <f t="shared" si="348"/>
        <v>1013388</v>
      </c>
      <c r="BA3174" s="19" t="str">
        <f t="shared" si="349"/>
        <v>CAMPAÑA MALDONADO BLANCA CECILIA</v>
      </c>
      <c r="BB3174" s="19" t="e">
        <f>VLOOKUP(AG3174,Cías!$A$1:$E$10000,3,0)</f>
        <v>#N/A</v>
      </c>
      <c r="BC3174" s="19"/>
      <c r="BD3174" s="19"/>
      <c r="BE3174" s="19"/>
      <c r="BF3174" s="19"/>
      <c r="BG3174" s="19"/>
      <c r="BH3174" s="19"/>
      <c r="BI3174" s="19"/>
      <c r="BJ3174" s="19"/>
    </row>
    <row r="3175" spans="1:62" ht="15" x14ac:dyDescent="0.2">
      <c r="A3175" s="19" t="s">
        <v>24950</v>
      </c>
      <c r="B3175" s="19" t="s">
        <v>1479</v>
      </c>
      <c r="C3175" s="43">
        <v>44670</v>
      </c>
      <c r="D3175" s="44">
        <v>0.72361111111110998</v>
      </c>
      <c r="E3175" s="19" t="s">
        <v>24957</v>
      </c>
      <c r="F3175" s="19" t="s">
        <v>24958</v>
      </c>
      <c r="G3175" s="19" t="s">
        <v>24959</v>
      </c>
      <c r="H3175" s="45">
        <v>2048.8000000000002</v>
      </c>
      <c r="I3175" s="45">
        <v>2297.13</v>
      </c>
      <c r="J3175" s="19" t="s">
        <v>1560</v>
      </c>
      <c r="K3175" s="19" t="s">
        <v>24960</v>
      </c>
      <c r="L3175" s="19" t="s">
        <v>24961</v>
      </c>
      <c r="M3175" s="19" t="s">
        <v>24962</v>
      </c>
      <c r="N3175" s="19" t="s">
        <v>24950</v>
      </c>
      <c r="O3175" s="19" t="s">
        <v>367</v>
      </c>
      <c r="P3175" s="19" t="s">
        <v>368</v>
      </c>
      <c r="Q3175" s="46">
        <v>320</v>
      </c>
      <c r="R3175" s="19" t="s">
        <v>1544</v>
      </c>
      <c r="S3175" s="19" t="s">
        <v>1696</v>
      </c>
      <c r="T3175" s="19" t="s">
        <v>72</v>
      </c>
      <c r="U3175" s="19" t="s">
        <v>2329</v>
      </c>
      <c r="V3175" s="19" t="s">
        <v>2330</v>
      </c>
      <c r="W3175" s="19" t="s">
        <v>1548</v>
      </c>
      <c r="X3175" s="19" t="s">
        <v>2331</v>
      </c>
      <c r="Y3175" s="19" t="s">
        <v>1684</v>
      </c>
      <c r="Z3175" s="19" t="s">
        <v>1685</v>
      </c>
      <c r="AA3175" s="46">
        <v>198</v>
      </c>
      <c r="AB3175" s="19" t="s">
        <v>461</v>
      </c>
      <c r="AC3175" s="19" t="s">
        <v>72</v>
      </c>
      <c r="AD3175" s="19" t="s">
        <v>1728</v>
      </c>
      <c r="AE3175" s="19" t="s">
        <v>1729</v>
      </c>
      <c r="AF3175" s="19" t="s">
        <v>1554</v>
      </c>
      <c r="AG3175" s="19" t="s">
        <v>1730</v>
      </c>
      <c r="AH3175" s="19" t="s">
        <v>1499</v>
      </c>
      <c r="AI3175" s="19" t="s">
        <v>1500</v>
      </c>
      <c r="AJ3175" s="45">
        <v>0</v>
      </c>
      <c r="AK3175" s="45">
        <v>0</v>
      </c>
      <c r="AL3175" s="19" t="s">
        <v>1501</v>
      </c>
      <c r="AM3175" s="46">
        <v>20678.888999999999</v>
      </c>
      <c r="AN3175" s="46">
        <v>16008.888999999999</v>
      </c>
      <c r="AO3175" s="46">
        <v>4670</v>
      </c>
      <c r="AP3175" s="45">
        <v>0</v>
      </c>
      <c r="AQ3175" s="45"/>
      <c r="AR3175" s="45" t="str">
        <f>IFERROR(VLOOKUP(AB3175,'Pedidos marco'!$A$1:$D$10000,4,0)," ")</f>
        <v xml:space="preserve"> </v>
      </c>
      <c r="AS3175" s="45">
        <f t="shared" si="343"/>
        <v>19</v>
      </c>
      <c r="AT3175" s="45" t="str">
        <f t="shared" si="344"/>
        <v>19</v>
      </c>
      <c r="AU3175" s="47">
        <v>16</v>
      </c>
      <c r="AV3175" s="19" t="str">
        <f t="shared" si="345"/>
        <v>04 April</v>
      </c>
      <c r="AW3175" s="19">
        <f t="shared" si="346"/>
        <v>0</v>
      </c>
      <c r="AX3175" s="19">
        <f t="shared" si="347"/>
        <v>0</v>
      </c>
      <c r="AY3175" s="19" t="e">
        <f>VLOOKUP(AG3175,Cías!$A$1:$E$10000,5,0)</f>
        <v>#N/A</v>
      </c>
      <c r="AZ3175" s="19" t="str">
        <f t="shared" si="348"/>
        <v>1013388</v>
      </c>
      <c r="BA3175" s="19" t="str">
        <f t="shared" si="349"/>
        <v>CAMPAÑA MALDONADO BLANCA CECILIA</v>
      </c>
      <c r="BB3175" s="19" t="e">
        <f>VLOOKUP(AG3175,Cías!$A$1:$E$10000,3,0)</f>
        <v>#N/A</v>
      </c>
      <c r="BC3175" s="19"/>
      <c r="BD3175" s="19"/>
      <c r="BE3175" s="19"/>
      <c r="BF3175" s="19"/>
      <c r="BG3175" s="19"/>
      <c r="BH3175" s="19"/>
      <c r="BI3175" s="19"/>
      <c r="BJ3175" s="19"/>
    </row>
    <row r="3176" spans="1:62" ht="15" x14ac:dyDescent="0.2">
      <c r="A3176" s="19" t="s">
        <v>24963</v>
      </c>
      <c r="B3176" s="19" t="s">
        <v>1479</v>
      </c>
      <c r="C3176" s="43">
        <v>44670</v>
      </c>
      <c r="D3176" s="44">
        <v>0.73055555555555995</v>
      </c>
      <c r="E3176" s="19" t="s">
        <v>24964</v>
      </c>
      <c r="F3176" s="19" t="s">
        <v>24965</v>
      </c>
      <c r="G3176" s="19" t="s">
        <v>24966</v>
      </c>
      <c r="H3176" s="45">
        <v>4230.3999999999996</v>
      </c>
      <c r="I3176" s="45">
        <v>4743.1499999999996</v>
      </c>
      <c r="J3176" s="19" t="s">
        <v>1560</v>
      </c>
      <c r="K3176" s="19" t="s">
        <v>24967</v>
      </c>
      <c r="L3176" s="19" t="s">
        <v>24968</v>
      </c>
      <c r="M3176" s="19" t="s">
        <v>24969</v>
      </c>
      <c r="N3176" s="19" t="s">
        <v>24963</v>
      </c>
      <c r="O3176" s="19" t="s">
        <v>1641</v>
      </c>
      <c r="P3176" s="19" t="s">
        <v>1642</v>
      </c>
      <c r="Q3176" s="46">
        <v>640</v>
      </c>
      <c r="R3176" s="19" t="s">
        <v>1544</v>
      </c>
      <c r="S3176" s="19" t="s">
        <v>2430</v>
      </c>
      <c r="T3176" s="19" t="s">
        <v>10</v>
      </c>
      <c r="U3176" s="19" t="s">
        <v>11150</v>
      </c>
      <c r="V3176" s="19" t="s">
        <v>2126</v>
      </c>
      <c r="W3176" s="19" t="s">
        <v>1740</v>
      </c>
      <c r="X3176" s="19" t="s">
        <v>11151</v>
      </c>
      <c r="Y3176" s="19" t="s">
        <v>1742</v>
      </c>
      <c r="Z3176" s="19" t="s">
        <v>1743</v>
      </c>
      <c r="AA3176" s="46">
        <v>469</v>
      </c>
      <c r="AB3176" s="19" t="s">
        <v>481</v>
      </c>
      <c r="AC3176" s="19" t="s">
        <v>112</v>
      </c>
      <c r="AD3176" s="19" t="s">
        <v>3240</v>
      </c>
      <c r="AE3176" s="19" t="s">
        <v>3241</v>
      </c>
      <c r="AF3176" s="19" t="s">
        <v>1592</v>
      </c>
      <c r="AG3176" s="19" t="s">
        <v>3242</v>
      </c>
      <c r="AH3176" s="19" t="s">
        <v>1594</v>
      </c>
      <c r="AI3176" s="19" t="s">
        <v>1595</v>
      </c>
      <c r="AJ3176" s="45">
        <v>0.05</v>
      </c>
      <c r="AK3176" s="45">
        <v>32</v>
      </c>
      <c r="AL3176" s="19" t="s">
        <v>1501</v>
      </c>
      <c r="AM3176" s="46">
        <v>49710</v>
      </c>
      <c r="AN3176" s="46">
        <v>32060</v>
      </c>
      <c r="AO3176" s="46">
        <v>17650</v>
      </c>
      <c r="AP3176" s="45">
        <v>0</v>
      </c>
      <c r="AQ3176" s="45"/>
      <c r="AR3176" s="45" t="str">
        <f>IFERROR(VLOOKUP(AB3176,'Pedidos marco'!$A$1:$D$10000,4,0)," ")</f>
        <v xml:space="preserve"> </v>
      </c>
      <c r="AS3176" s="45">
        <f t="shared" si="343"/>
        <v>19</v>
      </c>
      <c r="AT3176" s="45" t="str">
        <f t="shared" si="344"/>
        <v>19</v>
      </c>
      <c r="AU3176" s="47">
        <v>32</v>
      </c>
      <c r="AV3176" s="19" t="str">
        <f t="shared" si="345"/>
        <v>04 April</v>
      </c>
      <c r="AW3176" s="19">
        <f t="shared" si="346"/>
        <v>0</v>
      </c>
      <c r="AX3176" s="19">
        <f t="shared" si="347"/>
        <v>0</v>
      </c>
      <c r="AY3176" s="19" t="e">
        <f>VLOOKUP(AG3176,Cías!$A$1:$E$10000,5,0)</f>
        <v>#N/A</v>
      </c>
      <c r="AZ3176" s="19" t="str">
        <f t="shared" si="348"/>
        <v>1013510</v>
      </c>
      <c r="BA3176" s="19" t="str">
        <f t="shared" si="349"/>
        <v>ESPARZA ENDARA ALVARO DAMIAN</v>
      </c>
      <c r="BB3176" s="19" t="e">
        <f>VLOOKUP(AG3176,Cías!$A$1:$E$10000,3,0)</f>
        <v>#N/A</v>
      </c>
      <c r="BC3176" s="19"/>
      <c r="BD3176" s="19"/>
      <c r="BE3176" s="19"/>
      <c r="BF3176" s="19"/>
      <c r="BG3176" s="19"/>
      <c r="BH3176" s="19"/>
      <c r="BI3176" s="19"/>
      <c r="BJ3176" s="19"/>
    </row>
    <row r="3177" spans="1:62" ht="15" x14ac:dyDescent="0.2">
      <c r="A3177" s="19" t="s">
        <v>24970</v>
      </c>
      <c r="B3177" s="19" t="s">
        <v>1479</v>
      </c>
      <c r="C3177" s="43">
        <v>44670</v>
      </c>
      <c r="D3177" s="44">
        <v>0.73263888888888995</v>
      </c>
      <c r="E3177" s="19" t="s">
        <v>24971</v>
      </c>
      <c r="F3177" s="19" t="s">
        <v>24972</v>
      </c>
      <c r="G3177" s="19" t="s">
        <v>24973</v>
      </c>
      <c r="H3177" s="45">
        <v>1394</v>
      </c>
      <c r="I3177" s="45">
        <v>1562.96</v>
      </c>
      <c r="J3177" s="19" t="s">
        <v>1560</v>
      </c>
      <c r="K3177" s="19" t="s">
        <v>24974</v>
      </c>
      <c r="L3177" s="19" t="s">
        <v>24975</v>
      </c>
      <c r="M3177" s="19" t="s">
        <v>24976</v>
      </c>
      <c r="N3177" s="19" t="s">
        <v>24970</v>
      </c>
      <c r="O3177" s="19" t="s">
        <v>371</v>
      </c>
      <c r="P3177" s="19" t="s">
        <v>372</v>
      </c>
      <c r="Q3177" s="46">
        <v>200</v>
      </c>
      <c r="R3177" s="19" t="s">
        <v>1544</v>
      </c>
      <c r="S3177" s="19" t="s">
        <v>1825</v>
      </c>
      <c r="T3177" s="19" t="s">
        <v>1826</v>
      </c>
      <c r="U3177" s="19" t="s">
        <v>4297</v>
      </c>
      <c r="V3177" s="19" t="s">
        <v>4298</v>
      </c>
      <c r="W3177" s="19" t="s">
        <v>1829</v>
      </c>
      <c r="X3177" s="19" t="s">
        <v>4299</v>
      </c>
      <c r="Y3177" s="19" t="s">
        <v>1831</v>
      </c>
      <c r="Z3177" s="19" t="s">
        <v>1832</v>
      </c>
      <c r="AA3177" s="46">
        <v>8</v>
      </c>
      <c r="AB3177" s="19" t="s">
        <v>566</v>
      </c>
      <c r="AC3177" s="19" t="s">
        <v>285</v>
      </c>
      <c r="AD3177" s="19" t="s">
        <v>5218</v>
      </c>
      <c r="AE3177" s="19" t="s">
        <v>5219</v>
      </c>
      <c r="AF3177" s="19" t="s">
        <v>1592</v>
      </c>
      <c r="AG3177" s="19" t="s">
        <v>5220</v>
      </c>
      <c r="AH3177" s="19" t="s">
        <v>1594</v>
      </c>
      <c r="AI3177" s="19" t="s">
        <v>1595</v>
      </c>
      <c r="AJ3177" s="45">
        <v>0.05</v>
      </c>
      <c r="AK3177" s="45">
        <v>10</v>
      </c>
      <c r="AL3177" s="19" t="s">
        <v>1501</v>
      </c>
      <c r="AM3177" s="46">
        <v>18921.875</v>
      </c>
      <c r="AN3177" s="46">
        <v>10021.875</v>
      </c>
      <c r="AO3177" s="46">
        <v>8900</v>
      </c>
      <c r="AP3177" s="45">
        <v>0</v>
      </c>
      <c r="AQ3177" s="45"/>
      <c r="AR3177" s="45" t="str">
        <f>IFERROR(VLOOKUP(AB3177,'Pedidos marco'!$A$1:$D$10000,4,0)," ")</f>
        <v xml:space="preserve"> </v>
      </c>
      <c r="AS3177" s="45">
        <f t="shared" si="343"/>
        <v>19</v>
      </c>
      <c r="AT3177" s="45" t="str">
        <f t="shared" si="344"/>
        <v>19</v>
      </c>
      <c r="AU3177" s="47">
        <v>10</v>
      </c>
      <c r="AV3177" s="19" t="str">
        <f t="shared" si="345"/>
        <v>04 April</v>
      </c>
      <c r="AW3177" s="19">
        <f t="shared" si="346"/>
        <v>0</v>
      </c>
      <c r="AX3177" s="19">
        <f t="shared" si="347"/>
        <v>0</v>
      </c>
      <c r="AY3177" s="19" t="e">
        <f>VLOOKUP(AG3177,Cías!$A$1:$E$10000,5,0)</f>
        <v>#N/A</v>
      </c>
      <c r="AZ3177" s="19" t="str">
        <f t="shared" si="348"/>
        <v>1013232</v>
      </c>
      <c r="BA3177" s="19" t="str">
        <f t="shared" si="349"/>
        <v>SANCHEZ VALLEJOS JORGE FABIAN</v>
      </c>
      <c r="BB3177" s="19" t="e">
        <f>VLOOKUP(AG3177,Cías!$A$1:$E$10000,3,0)</f>
        <v>#N/A</v>
      </c>
      <c r="BC3177" s="19"/>
      <c r="BD3177" s="19"/>
      <c r="BE3177" s="19"/>
      <c r="BF3177" s="19"/>
      <c r="BG3177" s="19"/>
      <c r="BH3177" s="19"/>
      <c r="BI3177" s="19"/>
      <c r="BJ3177" s="19"/>
    </row>
    <row r="3178" spans="1:62" ht="15" x14ac:dyDescent="0.2">
      <c r="A3178" s="19" t="s">
        <v>24970</v>
      </c>
      <c r="B3178" s="19" t="s">
        <v>1479</v>
      </c>
      <c r="C3178" s="43">
        <v>44670</v>
      </c>
      <c r="D3178" s="44">
        <v>0.73263888888888995</v>
      </c>
      <c r="E3178" s="19" t="s">
        <v>24977</v>
      </c>
      <c r="F3178" s="19" t="s">
        <v>24978</v>
      </c>
      <c r="G3178" s="19" t="s">
        <v>24979</v>
      </c>
      <c r="H3178" s="45">
        <v>3036</v>
      </c>
      <c r="I3178" s="45">
        <v>3403.98</v>
      </c>
      <c r="J3178" s="19" t="s">
        <v>1560</v>
      </c>
      <c r="K3178" s="19" t="s">
        <v>24980</v>
      </c>
      <c r="L3178" s="19" t="s">
        <v>24981</v>
      </c>
      <c r="M3178" s="19" t="s">
        <v>24982</v>
      </c>
      <c r="N3178" s="19" t="s">
        <v>24970</v>
      </c>
      <c r="O3178" s="19" t="s">
        <v>367</v>
      </c>
      <c r="P3178" s="19" t="s">
        <v>368</v>
      </c>
      <c r="Q3178" s="46">
        <v>440</v>
      </c>
      <c r="R3178" s="19" t="s">
        <v>1544</v>
      </c>
      <c r="S3178" s="19" t="s">
        <v>1825</v>
      </c>
      <c r="T3178" s="19" t="s">
        <v>1826</v>
      </c>
      <c r="U3178" s="19" t="s">
        <v>4297</v>
      </c>
      <c r="V3178" s="19" t="s">
        <v>4298</v>
      </c>
      <c r="W3178" s="19" t="s">
        <v>1829</v>
      </c>
      <c r="X3178" s="19" t="s">
        <v>4299</v>
      </c>
      <c r="Y3178" s="19" t="s">
        <v>1831</v>
      </c>
      <c r="Z3178" s="19" t="s">
        <v>1832</v>
      </c>
      <c r="AA3178" s="46">
        <v>8</v>
      </c>
      <c r="AB3178" s="19" t="s">
        <v>566</v>
      </c>
      <c r="AC3178" s="19" t="s">
        <v>285</v>
      </c>
      <c r="AD3178" s="19" t="s">
        <v>5218</v>
      </c>
      <c r="AE3178" s="19" t="s">
        <v>5219</v>
      </c>
      <c r="AF3178" s="19" t="s">
        <v>1592</v>
      </c>
      <c r="AG3178" s="19" t="s">
        <v>5220</v>
      </c>
      <c r="AH3178" s="19" t="s">
        <v>1594</v>
      </c>
      <c r="AI3178" s="19" t="s">
        <v>1595</v>
      </c>
      <c r="AJ3178" s="45">
        <v>0.05</v>
      </c>
      <c r="AK3178" s="45">
        <v>22</v>
      </c>
      <c r="AL3178" s="19" t="s">
        <v>1501</v>
      </c>
      <c r="AM3178" s="46">
        <v>30948.125</v>
      </c>
      <c r="AN3178" s="46">
        <v>22048.125</v>
      </c>
      <c r="AO3178" s="46">
        <v>8900</v>
      </c>
      <c r="AP3178" s="45">
        <v>0</v>
      </c>
      <c r="AQ3178" s="45"/>
      <c r="AR3178" s="45" t="str">
        <f>IFERROR(VLOOKUP(AB3178,'Pedidos marco'!$A$1:$D$10000,4,0)," ")</f>
        <v xml:space="preserve"> </v>
      </c>
      <c r="AS3178" s="45">
        <f t="shared" si="343"/>
        <v>19</v>
      </c>
      <c r="AT3178" s="45" t="str">
        <f t="shared" si="344"/>
        <v>19</v>
      </c>
      <c r="AU3178" s="47">
        <v>22</v>
      </c>
      <c r="AV3178" s="19" t="str">
        <f t="shared" si="345"/>
        <v>04 April</v>
      </c>
      <c r="AW3178" s="19">
        <f t="shared" si="346"/>
        <v>0</v>
      </c>
      <c r="AX3178" s="19">
        <f t="shared" si="347"/>
        <v>0</v>
      </c>
      <c r="AY3178" s="19" t="e">
        <f>VLOOKUP(AG3178,Cías!$A$1:$E$10000,5,0)</f>
        <v>#N/A</v>
      </c>
      <c r="AZ3178" s="19" t="str">
        <f t="shared" si="348"/>
        <v>1013232</v>
      </c>
      <c r="BA3178" s="19" t="str">
        <f t="shared" si="349"/>
        <v>SANCHEZ VALLEJOS JORGE FABIAN</v>
      </c>
      <c r="BB3178" s="19" t="e">
        <f>VLOOKUP(AG3178,Cías!$A$1:$E$10000,3,0)</f>
        <v>#N/A</v>
      </c>
      <c r="BC3178" s="19"/>
      <c r="BD3178" s="19"/>
      <c r="BE3178" s="19"/>
      <c r="BF3178" s="19"/>
      <c r="BG3178" s="19"/>
      <c r="BH3178" s="19"/>
      <c r="BI3178" s="19"/>
      <c r="BJ3178" s="19"/>
    </row>
    <row r="3179" spans="1:62" ht="15" x14ac:dyDescent="0.2">
      <c r="A3179" s="19" t="s">
        <v>24983</v>
      </c>
      <c r="B3179" s="19" t="s">
        <v>1479</v>
      </c>
      <c r="C3179" s="43">
        <v>44670</v>
      </c>
      <c r="D3179" s="44">
        <v>0.73750000000000004</v>
      </c>
      <c r="E3179" s="19" t="s">
        <v>24984</v>
      </c>
      <c r="F3179" s="19" t="s">
        <v>24985</v>
      </c>
      <c r="G3179" s="19" t="s">
        <v>24986</v>
      </c>
      <c r="H3179" s="45">
        <v>2509.1999999999998</v>
      </c>
      <c r="I3179" s="45">
        <v>2813.33</v>
      </c>
      <c r="J3179" s="19" t="s">
        <v>1560</v>
      </c>
      <c r="K3179" s="19" t="s">
        <v>24987</v>
      </c>
      <c r="L3179" s="19" t="s">
        <v>24988</v>
      </c>
      <c r="M3179" s="19" t="s">
        <v>24989</v>
      </c>
      <c r="N3179" s="19" t="s">
        <v>24983</v>
      </c>
      <c r="O3179" s="19" t="s">
        <v>371</v>
      </c>
      <c r="P3179" s="19" t="s">
        <v>372</v>
      </c>
      <c r="Q3179" s="46">
        <v>360</v>
      </c>
      <c r="R3179" s="19" t="s">
        <v>1544</v>
      </c>
      <c r="S3179" s="19" t="s">
        <v>1861</v>
      </c>
      <c r="T3179" s="19" t="s">
        <v>1862</v>
      </c>
      <c r="U3179" s="19" t="s">
        <v>1863</v>
      </c>
      <c r="V3179" s="19" t="s">
        <v>1864</v>
      </c>
      <c r="W3179" s="19" t="s">
        <v>1865</v>
      </c>
      <c r="X3179" s="19" t="s">
        <v>1866</v>
      </c>
      <c r="Y3179" s="19" t="s">
        <v>1867</v>
      </c>
      <c r="Z3179" s="19" t="s">
        <v>1868</v>
      </c>
      <c r="AA3179" s="46">
        <v>30</v>
      </c>
      <c r="AB3179" s="19" t="s">
        <v>437</v>
      </c>
      <c r="AC3179" s="19" t="s">
        <v>21</v>
      </c>
      <c r="AD3179" s="19" t="s">
        <v>1869</v>
      </c>
      <c r="AE3179" s="19" t="s">
        <v>1870</v>
      </c>
      <c r="AF3179" s="19" t="s">
        <v>1719</v>
      </c>
      <c r="AG3179" s="19" t="s">
        <v>1871</v>
      </c>
      <c r="AH3179" s="19" t="s">
        <v>1499</v>
      </c>
      <c r="AI3179" s="19" t="s">
        <v>1500</v>
      </c>
      <c r="AJ3179" s="45">
        <v>0</v>
      </c>
      <c r="AK3179" s="45">
        <v>0</v>
      </c>
      <c r="AL3179" s="19" t="s">
        <v>1501</v>
      </c>
      <c r="AM3179" s="46">
        <v>24365</v>
      </c>
      <c r="AN3179" s="46">
        <v>18015</v>
      </c>
      <c r="AO3179" s="46">
        <v>6350</v>
      </c>
      <c r="AP3179" s="45">
        <v>0</v>
      </c>
      <c r="AQ3179" s="45"/>
      <c r="AR3179" s="45" t="str">
        <f>IFERROR(VLOOKUP(AB3179,'Pedidos marco'!$A$1:$D$10000,4,0)," ")</f>
        <v xml:space="preserve"> </v>
      </c>
      <c r="AS3179" s="45">
        <f t="shared" si="343"/>
        <v>19</v>
      </c>
      <c r="AT3179" s="45" t="str">
        <f t="shared" si="344"/>
        <v>19</v>
      </c>
      <c r="AU3179" s="47">
        <v>18</v>
      </c>
      <c r="AV3179" s="19" t="str">
        <f t="shared" si="345"/>
        <v>04 April</v>
      </c>
      <c r="AW3179" s="19">
        <f t="shared" si="346"/>
        <v>0</v>
      </c>
      <c r="AX3179" s="19">
        <f t="shared" si="347"/>
        <v>0</v>
      </c>
      <c r="AY3179" s="19" t="e">
        <f>VLOOKUP(AG3179,Cías!$A$1:$E$10000,5,0)</f>
        <v>#N/A</v>
      </c>
      <c r="AZ3179" s="19" t="str">
        <f t="shared" si="348"/>
        <v>1012808</v>
      </c>
      <c r="BA3179" s="19" t="str">
        <f t="shared" si="349"/>
        <v>ALVAREZ GONZAGA LASTEÑA MARIANA</v>
      </c>
      <c r="BB3179" s="19" t="e">
        <f>VLOOKUP(AG3179,Cías!$A$1:$E$10000,3,0)</f>
        <v>#N/A</v>
      </c>
      <c r="BC3179" s="19"/>
      <c r="BD3179" s="19"/>
      <c r="BE3179" s="19"/>
      <c r="BF3179" s="19"/>
      <c r="BG3179" s="19"/>
      <c r="BH3179" s="19"/>
      <c r="BI3179" s="19"/>
      <c r="BJ3179" s="19"/>
    </row>
    <row r="3180" spans="1:62" ht="15" x14ac:dyDescent="0.2">
      <c r="A3180" s="19" t="s">
        <v>24983</v>
      </c>
      <c r="B3180" s="19" t="s">
        <v>1479</v>
      </c>
      <c r="C3180" s="43">
        <v>44670</v>
      </c>
      <c r="D3180" s="44">
        <v>0.73750000000000004</v>
      </c>
      <c r="E3180" s="19" t="s">
        <v>24990</v>
      </c>
      <c r="F3180" s="19" t="s">
        <v>24991</v>
      </c>
      <c r="G3180" s="19" t="s">
        <v>24992</v>
      </c>
      <c r="H3180" s="45">
        <v>760.8</v>
      </c>
      <c r="I3180" s="45">
        <v>853.02</v>
      </c>
      <c r="J3180" s="19" t="s">
        <v>1560</v>
      </c>
      <c r="K3180" s="19" t="s">
        <v>24993</v>
      </c>
      <c r="L3180" s="19" t="s">
        <v>24994</v>
      </c>
      <c r="M3180" s="19" t="s">
        <v>24995</v>
      </c>
      <c r="N3180" s="19" t="s">
        <v>24983</v>
      </c>
      <c r="O3180" s="19" t="s">
        <v>369</v>
      </c>
      <c r="P3180" s="19" t="s">
        <v>370</v>
      </c>
      <c r="Q3180" s="46">
        <v>120</v>
      </c>
      <c r="R3180" s="19" t="s">
        <v>1544</v>
      </c>
      <c r="S3180" s="19" t="s">
        <v>1861</v>
      </c>
      <c r="T3180" s="19" t="s">
        <v>1862</v>
      </c>
      <c r="U3180" s="19" t="s">
        <v>1863</v>
      </c>
      <c r="V3180" s="19" t="s">
        <v>1864</v>
      </c>
      <c r="W3180" s="19" t="s">
        <v>1865</v>
      </c>
      <c r="X3180" s="19" t="s">
        <v>1866</v>
      </c>
      <c r="Y3180" s="19" t="s">
        <v>1867</v>
      </c>
      <c r="Z3180" s="19" t="s">
        <v>1868</v>
      </c>
      <c r="AA3180" s="46">
        <v>30</v>
      </c>
      <c r="AB3180" s="19" t="s">
        <v>437</v>
      </c>
      <c r="AC3180" s="19" t="s">
        <v>21</v>
      </c>
      <c r="AD3180" s="19" t="s">
        <v>1869</v>
      </c>
      <c r="AE3180" s="19" t="s">
        <v>1870</v>
      </c>
      <c r="AF3180" s="19" t="s">
        <v>1719</v>
      </c>
      <c r="AG3180" s="19" t="s">
        <v>1871</v>
      </c>
      <c r="AH3180" s="19" t="s">
        <v>1499</v>
      </c>
      <c r="AI3180" s="19" t="s">
        <v>1500</v>
      </c>
      <c r="AJ3180" s="45">
        <v>0</v>
      </c>
      <c r="AK3180" s="45">
        <v>0</v>
      </c>
      <c r="AL3180" s="19" t="s">
        <v>1501</v>
      </c>
      <c r="AM3180" s="46">
        <v>12355</v>
      </c>
      <c r="AN3180" s="46">
        <v>6005</v>
      </c>
      <c r="AO3180" s="46">
        <v>6350</v>
      </c>
      <c r="AP3180" s="45">
        <v>0</v>
      </c>
      <c r="AQ3180" s="45"/>
      <c r="AR3180" s="45" t="str">
        <f>IFERROR(VLOOKUP(AB3180,'Pedidos marco'!$A$1:$D$10000,4,0)," ")</f>
        <v xml:space="preserve"> </v>
      </c>
      <c r="AS3180" s="45">
        <f t="shared" si="343"/>
        <v>19</v>
      </c>
      <c r="AT3180" s="45" t="str">
        <f t="shared" si="344"/>
        <v>19</v>
      </c>
      <c r="AU3180" s="47">
        <v>6</v>
      </c>
      <c r="AV3180" s="19" t="str">
        <f t="shared" si="345"/>
        <v>04 April</v>
      </c>
      <c r="AW3180" s="19">
        <f t="shared" si="346"/>
        <v>0</v>
      </c>
      <c r="AX3180" s="19">
        <f t="shared" si="347"/>
        <v>0</v>
      </c>
      <c r="AY3180" s="19" t="e">
        <f>VLOOKUP(AG3180,Cías!$A$1:$E$10000,5,0)</f>
        <v>#N/A</v>
      </c>
      <c r="AZ3180" s="19" t="str">
        <f t="shared" si="348"/>
        <v>1012808</v>
      </c>
      <c r="BA3180" s="19" t="str">
        <f t="shared" si="349"/>
        <v>ALVAREZ GONZAGA LASTEÑA MARIANA</v>
      </c>
      <c r="BB3180" s="19" t="e">
        <f>VLOOKUP(AG3180,Cías!$A$1:$E$10000,3,0)</f>
        <v>#N/A</v>
      </c>
      <c r="BC3180" s="19"/>
      <c r="BD3180" s="19"/>
      <c r="BE3180" s="19"/>
      <c r="BF3180" s="19"/>
      <c r="BG3180" s="19"/>
      <c r="BH3180" s="19"/>
      <c r="BI3180" s="19"/>
      <c r="BJ3180" s="19"/>
    </row>
    <row r="3181" spans="1:62" ht="15" x14ac:dyDescent="0.2">
      <c r="A3181" s="19" t="s">
        <v>24996</v>
      </c>
      <c r="B3181" s="19" t="s">
        <v>1479</v>
      </c>
      <c r="C3181" s="43">
        <v>44670</v>
      </c>
      <c r="D3181" s="44">
        <v>0.74027777777778003</v>
      </c>
      <c r="E3181" s="19" t="s">
        <v>24997</v>
      </c>
      <c r="F3181" s="19" t="s">
        <v>1481</v>
      </c>
      <c r="G3181" s="19" t="s">
        <v>1481</v>
      </c>
      <c r="H3181" s="45">
        <v>0</v>
      </c>
      <c r="I3181" s="45">
        <v>0</v>
      </c>
      <c r="J3181" s="19" t="s">
        <v>1482</v>
      </c>
      <c r="K3181" s="19" t="s">
        <v>24998</v>
      </c>
      <c r="L3181" s="19" t="s">
        <v>24999</v>
      </c>
      <c r="M3181" s="19" t="s">
        <v>25000</v>
      </c>
      <c r="N3181" s="19" t="s">
        <v>24996</v>
      </c>
      <c r="O3181" s="19" t="s">
        <v>1641</v>
      </c>
      <c r="P3181" s="19" t="s">
        <v>1642</v>
      </c>
      <c r="Q3181" s="46">
        <v>480</v>
      </c>
      <c r="R3181" s="19" t="s">
        <v>1544</v>
      </c>
      <c r="S3181" s="19" t="s">
        <v>4733</v>
      </c>
      <c r="T3181" s="19" t="s">
        <v>4734</v>
      </c>
      <c r="U3181" s="19" t="s">
        <v>4735</v>
      </c>
      <c r="V3181" s="19" t="s">
        <v>4736</v>
      </c>
      <c r="W3181" s="19" t="s">
        <v>1609</v>
      </c>
      <c r="X3181" s="19" t="s">
        <v>4737</v>
      </c>
      <c r="Y3181" s="19" t="s">
        <v>1611</v>
      </c>
      <c r="Z3181" s="19" t="s">
        <v>1612</v>
      </c>
      <c r="AA3181" s="46">
        <v>486</v>
      </c>
      <c r="AB3181" s="19" t="s">
        <v>553</v>
      </c>
      <c r="AC3181" s="19" t="s">
        <v>260</v>
      </c>
      <c r="AD3181" s="19" t="s">
        <v>7885</v>
      </c>
      <c r="AE3181" s="19" t="s">
        <v>2574</v>
      </c>
      <c r="AF3181" s="19" t="s">
        <v>1719</v>
      </c>
      <c r="AG3181" s="19" t="s">
        <v>7886</v>
      </c>
      <c r="AH3181" s="19" t="s">
        <v>1594</v>
      </c>
      <c r="AI3181" s="19" t="s">
        <v>1595</v>
      </c>
      <c r="AJ3181" s="45">
        <v>0.05</v>
      </c>
      <c r="AK3181" s="45">
        <v>24</v>
      </c>
      <c r="AL3181" s="19" t="s">
        <v>1501</v>
      </c>
      <c r="AM3181" s="46">
        <v>40100</v>
      </c>
      <c r="AN3181" s="46">
        <v>24060</v>
      </c>
      <c r="AO3181" s="46">
        <v>16040</v>
      </c>
      <c r="AP3181" s="45">
        <v>0</v>
      </c>
      <c r="AQ3181" s="45"/>
      <c r="AR3181" s="45" t="str">
        <f>IFERROR(VLOOKUP(AB3181,'Pedidos marco'!$A$1:$D$10000,4,0)," ")</f>
        <v xml:space="preserve"> </v>
      </c>
      <c r="AS3181" s="45">
        <f t="shared" si="343"/>
        <v>19</v>
      </c>
      <c r="AT3181" s="45" t="str">
        <f t="shared" si="344"/>
        <v>19</v>
      </c>
      <c r="AU3181" s="47">
        <v>24</v>
      </c>
      <c r="AV3181" s="19" t="str">
        <f t="shared" si="345"/>
        <v>04 April</v>
      </c>
      <c r="AW3181" s="19">
        <f t="shared" si="346"/>
        <v>0</v>
      </c>
      <c r="AX3181" s="19">
        <f t="shared" si="347"/>
        <v>0</v>
      </c>
      <c r="AY3181" s="19" t="e">
        <f>VLOOKUP(AG3181,Cías!$A$1:$E$10000,5,0)</f>
        <v>#N/A</v>
      </c>
      <c r="AZ3181" s="19" t="str">
        <f t="shared" si="348"/>
        <v>1020716</v>
      </c>
      <c r="BA3181" s="19" t="str">
        <f t="shared" si="349"/>
        <v>RIVADENEIRA AYALA BERTHA NARCIZA</v>
      </c>
      <c r="BB3181" s="19" t="e">
        <f>VLOOKUP(AG3181,Cías!$A$1:$E$10000,3,0)</f>
        <v>#N/A</v>
      </c>
      <c r="BC3181" s="19"/>
      <c r="BD3181" s="19"/>
      <c r="BE3181" s="19"/>
      <c r="BF3181" s="19"/>
      <c r="BG3181" s="19"/>
      <c r="BH3181" s="19"/>
      <c r="BI3181" s="19"/>
      <c r="BJ3181" s="19"/>
    </row>
    <row r="3182" spans="1:62" ht="15" x14ac:dyDescent="0.2">
      <c r="A3182" s="19" t="s">
        <v>25001</v>
      </c>
      <c r="B3182" s="19" t="s">
        <v>1479</v>
      </c>
      <c r="C3182" s="43">
        <v>44670</v>
      </c>
      <c r="D3182" s="44">
        <v>0.74305555555556002</v>
      </c>
      <c r="E3182" s="19" t="s">
        <v>25002</v>
      </c>
      <c r="F3182" s="19" t="s">
        <v>25003</v>
      </c>
      <c r="G3182" s="19" t="s">
        <v>25004</v>
      </c>
      <c r="H3182" s="45">
        <v>4549.2</v>
      </c>
      <c r="I3182" s="45">
        <v>5100.59</v>
      </c>
      <c r="J3182" s="19" t="s">
        <v>1560</v>
      </c>
      <c r="K3182" s="19" t="s">
        <v>25005</v>
      </c>
      <c r="L3182" s="19" t="s">
        <v>25006</v>
      </c>
      <c r="M3182" s="19" t="s">
        <v>25007</v>
      </c>
      <c r="N3182" s="19" t="s">
        <v>25001</v>
      </c>
      <c r="O3182" s="19" t="s">
        <v>367</v>
      </c>
      <c r="P3182" s="19" t="s">
        <v>368</v>
      </c>
      <c r="Q3182" s="46">
        <v>680</v>
      </c>
      <c r="R3182" s="19" t="s">
        <v>1544</v>
      </c>
      <c r="S3182" s="19" t="s">
        <v>2839</v>
      </c>
      <c r="T3182" s="19" t="s">
        <v>2840</v>
      </c>
      <c r="U3182" s="19" t="s">
        <v>6267</v>
      </c>
      <c r="V3182" s="19" t="s">
        <v>6268</v>
      </c>
      <c r="W3182" s="19" t="s">
        <v>1798</v>
      </c>
      <c r="X3182" s="19" t="s">
        <v>6269</v>
      </c>
      <c r="Y3182" s="19" t="s">
        <v>1800</v>
      </c>
      <c r="Z3182" s="19" t="s">
        <v>1801</v>
      </c>
      <c r="AA3182" s="46">
        <v>159</v>
      </c>
      <c r="AB3182" s="19" t="s">
        <v>548</v>
      </c>
      <c r="AC3182" s="19" t="s">
        <v>248</v>
      </c>
      <c r="AD3182" s="19" t="s">
        <v>5973</v>
      </c>
      <c r="AE3182" s="19" t="s">
        <v>5974</v>
      </c>
      <c r="AF3182" s="19" t="s">
        <v>1592</v>
      </c>
      <c r="AG3182" s="19" t="s">
        <v>5975</v>
      </c>
      <c r="AH3182" s="19" t="s">
        <v>1499</v>
      </c>
      <c r="AI3182" s="19" t="s">
        <v>1500</v>
      </c>
      <c r="AJ3182" s="45">
        <v>0</v>
      </c>
      <c r="AK3182" s="45">
        <v>0</v>
      </c>
      <c r="AL3182" s="19" t="s">
        <v>1501</v>
      </c>
      <c r="AM3182" s="46">
        <v>49980</v>
      </c>
      <c r="AN3182" s="46">
        <v>34100</v>
      </c>
      <c r="AO3182" s="46">
        <v>15880</v>
      </c>
      <c r="AP3182" s="45">
        <v>0</v>
      </c>
      <c r="AQ3182" s="45"/>
      <c r="AR3182" s="45" t="str">
        <f>IFERROR(VLOOKUP(AB3182,'Pedidos marco'!$A$1:$D$10000,4,0)," ")</f>
        <v xml:space="preserve"> </v>
      </c>
      <c r="AS3182" s="45">
        <f t="shared" si="343"/>
        <v>19</v>
      </c>
      <c r="AT3182" s="45" t="str">
        <f t="shared" si="344"/>
        <v>19</v>
      </c>
      <c r="AU3182" s="47">
        <v>34</v>
      </c>
      <c r="AV3182" s="19" t="str">
        <f t="shared" si="345"/>
        <v>04 April</v>
      </c>
      <c r="AW3182" s="19">
        <f t="shared" si="346"/>
        <v>0</v>
      </c>
      <c r="AX3182" s="19">
        <f t="shared" si="347"/>
        <v>0</v>
      </c>
      <c r="AY3182" s="19" t="e">
        <f>VLOOKUP(AG3182,Cías!$A$1:$E$10000,5,0)</f>
        <v>#N/A</v>
      </c>
      <c r="AZ3182" s="19" t="str">
        <f t="shared" si="348"/>
        <v>1013643</v>
      </c>
      <c r="BA3182" s="19" t="str">
        <f t="shared" si="349"/>
        <v>POZO TARUPI MARCELO JAVIER</v>
      </c>
      <c r="BB3182" s="19" t="e">
        <f>VLOOKUP(AG3182,Cías!$A$1:$E$10000,3,0)</f>
        <v>#N/A</v>
      </c>
      <c r="BC3182" s="19"/>
      <c r="BD3182" s="19"/>
      <c r="BE3182" s="19"/>
      <c r="BF3182" s="19"/>
      <c r="BG3182" s="19"/>
      <c r="BH3182" s="19"/>
      <c r="BI3182" s="19"/>
      <c r="BJ3182" s="19"/>
    </row>
    <row r="3183" spans="1:62" ht="15" x14ac:dyDescent="0.2">
      <c r="A3183" s="19" t="s">
        <v>25008</v>
      </c>
      <c r="B3183" s="19" t="s">
        <v>1479</v>
      </c>
      <c r="C3183" s="43">
        <v>44670</v>
      </c>
      <c r="D3183" s="44">
        <v>0.74722222222222001</v>
      </c>
      <c r="E3183" s="19" t="s">
        <v>25009</v>
      </c>
      <c r="F3183" s="19" t="s">
        <v>25010</v>
      </c>
      <c r="G3183" s="19" t="s">
        <v>25011</v>
      </c>
      <c r="H3183" s="45">
        <v>2301.35</v>
      </c>
      <c r="I3183" s="45">
        <v>2580.29</v>
      </c>
      <c r="J3183" s="19" t="s">
        <v>1560</v>
      </c>
      <c r="K3183" s="19" t="s">
        <v>25012</v>
      </c>
      <c r="L3183" s="19" t="s">
        <v>25013</v>
      </c>
      <c r="M3183" s="19" t="s">
        <v>25014</v>
      </c>
      <c r="N3183" s="19" t="s">
        <v>25008</v>
      </c>
      <c r="O3183" s="19" t="s">
        <v>371</v>
      </c>
      <c r="P3183" s="19" t="s">
        <v>372</v>
      </c>
      <c r="Q3183" s="46">
        <v>360</v>
      </c>
      <c r="R3183" s="19" t="s">
        <v>1544</v>
      </c>
      <c r="S3183" s="19" t="s">
        <v>1754</v>
      </c>
      <c r="T3183" s="19" t="s">
        <v>104</v>
      </c>
      <c r="U3183" s="19" t="s">
        <v>1755</v>
      </c>
      <c r="V3183" s="19" t="s">
        <v>1756</v>
      </c>
      <c r="W3183" s="19" t="s">
        <v>1757</v>
      </c>
      <c r="X3183" s="19" t="s">
        <v>1758</v>
      </c>
      <c r="Y3183" s="19" t="s">
        <v>1759</v>
      </c>
      <c r="Z3183" s="19" t="s">
        <v>1760</v>
      </c>
      <c r="AA3183" s="46">
        <v>218</v>
      </c>
      <c r="AB3183" s="19" t="s">
        <v>477</v>
      </c>
      <c r="AC3183" s="19" t="s">
        <v>104</v>
      </c>
      <c r="AD3183" s="19" t="s">
        <v>2304</v>
      </c>
      <c r="AE3183" s="19" t="s">
        <v>2305</v>
      </c>
      <c r="AF3183" s="19" t="s">
        <v>1592</v>
      </c>
      <c r="AG3183" s="19" t="s">
        <v>2306</v>
      </c>
      <c r="AH3183" s="19" t="s">
        <v>1499</v>
      </c>
      <c r="AI3183" s="19" t="s">
        <v>1500</v>
      </c>
      <c r="AJ3183" s="45">
        <v>0</v>
      </c>
      <c r="AK3183" s="45">
        <v>0</v>
      </c>
      <c r="AL3183" s="19" t="s">
        <v>1501</v>
      </c>
      <c r="AM3183" s="46">
        <v>23869.803</v>
      </c>
      <c r="AN3183" s="46">
        <v>18026.47</v>
      </c>
      <c r="AO3183" s="46">
        <v>5843.3329999999996</v>
      </c>
      <c r="AP3183" s="45">
        <v>0</v>
      </c>
      <c r="AQ3183" s="45"/>
      <c r="AR3183" s="45" t="str">
        <f>IFERROR(VLOOKUP(AB3183,'Pedidos marco'!$A$1:$D$10000,4,0)," ")</f>
        <v xml:space="preserve"> </v>
      </c>
      <c r="AS3183" s="45">
        <f t="shared" si="343"/>
        <v>19</v>
      </c>
      <c r="AT3183" s="45" t="str">
        <f t="shared" si="344"/>
        <v>19</v>
      </c>
      <c r="AU3183" s="47">
        <v>18</v>
      </c>
      <c r="AV3183" s="19" t="str">
        <f t="shared" si="345"/>
        <v>04 April</v>
      </c>
      <c r="AW3183" s="19">
        <f t="shared" si="346"/>
        <v>0</v>
      </c>
      <c r="AX3183" s="19">
        <f t="shared" si="347"/>
        <v>0</v>
      </c>
      <c r="AY3183" s="19" t="e">
        <f>VLOOKUP(AG3183,Cías!$A$1:$E$10000,5,0)</f>
        <v>#N/A</v>
      </c>
      <c r="AZ3183" s="19" t="str">
        <f t="shared" si="348"/>
        <v>1013863</v>
      </c>
      <c r="BA3183" s="19" t="str">
        <f t="shared" si="349"/>
        <v>DISTRIBUCIONES NARANJO</v>
      </c>
      <c r="BB3183" s="19" t="e">
        <f>VLOOKUP(AG3183,Cías!$A$1:$E$10000,3,0)</f>
        <v>#N/A</v>
      </c>
      <c r="BC3183" s="19"/>
      <c r="BD3183" s="19"/>
      <c r="BE3183" s="19"/>
      <c r="BF3183" s="19"/>
      <c r="BG3183" s="19"/>
      <c r="BH3183" s="19"/>
      <c r="BI3183" s="19"/>
      <c r="BJ3183" s="19"/>
    </row>
    <row r="3184" spans="1:62" ht="15" x14ac:dyDescent="0.2">
      <c r="A3184" s="19" t="s">
        <v>25008</v>
      </c>
      <c r="B3184" s="19" t="s">
        <v>1479</v>
      </c>
      <c r="C3184" s="43">
        <v>44670</v>
      </c>
      <c r="D3184" s="44">
        <v>0.74722222222222001</v>
      </c>
      <c r="E3184" s="19" t="s">
        <v>25015</v>
      </c>
      <c r="F3184" s="19" t="s">
        <v>25016</v>
      </c>
      <c r="G3184" s="19" t="s">
        <v>25017</v>
      </c>
      <c r="H3184" s="45">
        <v>699.74</v>
      </c>
      <c r="I3184" s="45">
        <v>784.55</v>
      </c>
      <c r="J3184" s="19" t="s">
        <v>1560</v>
      </c>
      <c r="K3184" s="19" t="s">
        <v>25018</v>
      </c>
      <c r="L3184" s="19" t="s">
        <v>25019</v>
      </c>
      <c r="M3184" s="19" t="s">
        <v>25020</v>
      </c>
      <c r="N3184" s="19" t="s">
        <v>25008</v>
      </c>
      <c r="O3184" s="19" t="s">
        <v>369</v>
      </c>
      <c r="P3184" s="19" t="s">
        <v>370</v>
      </c>
      <c r="Q3184" s="46">
        <v>120</v>
      </c>
      <c r="R3184" s="19" t="s">
        <v>1544</v>
      </c>
      <c r="S3184" s="19" t="s">
        <v>1754</v>
      </c>
      <c r="T3184" s="19" t="s">
        <v>104</v>
      </c>
      <c r="U3184" s="19" t="s">
        <v>1755</v>
      </c>
      <c r="V3184" s="19" t="s">
        <v>1756</v>
      </c>
      <c r="W3184" s="19" t="s">
        <v>1757</v>
      </c>
      <c r="X3184" s="19" t="s">
        <v>1758</v>
      </c>
      <c r="Y3184" s="19" t="s">
        <v>1759</v>
      </c>
      <c r="Z3184" s="19" t="s">
        <v>1760</v>
      </c>
      <c r="AA3184" s="46">
        <v>218</v>
      </c>
      <c r="AB3184" s="19" t="s">
        <v>477</v>
      </c>
      <c r="AC3184" s="19" t="s">
        <v>104</v>
      </c>
      <c r="AD3184" s="19" t="s">
        <v>2304</v>
      </c>
      <c r="AE3184" s="19" t="s">
        <v>2305</v>
      </c>
      <c r="AF3184" s="19" t="s">
        <v>1592</v>
      </c>
      <c r="AG3184" s="19" t="s">
        <v>2306</v>
      </c>
      <c r="AH3184" s="19" t="s">
        <v>1499</v>
      </c>
      <c r="AI3184" s="19" t="s">
        <v>1500</v>
      </c>
      <c r="AJ3184" s="45">
        <v>0</v>
      </c>
      <c r="AK3184" s="45">
        <v>0</v>
      </c>
      <c r="AL3184" s="19" t="s">
        <v>1501</v>
      </c>
      <c r="AM3184" s="46">
        <v>11852.156999999999</v>
      </c>
      <c r="AN3184" s="46">
        <v>6008.8239999999996</v>
      </c>
      <c r="AO3184" s="46">
        <v>5843.3329999999996</v>
      </c>
      <c r="AP3184" s="45">
        <v>0</v>
      </c>
      <c r="AQ3184" s="45"/>
      <c r="AR3184" s="45" t="str">
        <f>IFERROR(VLOOKUP(AB3184,'Pedidos marco'!$A$1:$D$10000,4,0)," ")</f>
        <v xml:space="preserve"> </v>
      </c>
      <c r="AS3184" s="45">
        <f t="shared" si="343"/>
        <v>19</v>
      </c>
      <c r="AT3184" s="45" t="str">
        <f t="shared" si="344"/>
        <v>19</v>
      </c>
      <c r="AU3184" s="47">
        <v>6</v>
      </c>
      <c r="AV3184" s="19" t="str">
        <f t="shared" si="345"/>
        <v>04 April</v>
      </c>
      <c r="AW3184" s="19">
        <f t="shared" si="346"/>
        <v>0</v>
      </c>
      <c r="AX3184" s="19">
        <f t="shared" si="347"/>
        <v>0</v>
      </c>
      <c r="AY3184" s="19" t="e">
        <f>VLOOKUP(AG3184,Cías!$A$1:$E$10000,5,0)</f>
        <v>#N/A</v>
      </c>
      <c r="AZ3184" s="19" t="str">
        <f t="shared" si="348"/>
        <v>1013863</v>
      </c>
      <c r="BA3184" s="19" t="str">
        <f t="shared" si="349"/>
        <v>DISTRIBUCIONES NARANJO</v>
      </c>
      <c r="BB3184" s="19" t="e">
        <f>VLOOKUP(AG3184,Cías!$A$1:$E$10000,3,0)</f>
        <v>#N/A</v>
      </c>
      <c r="BC3184" s="19"/>
      <c r="BD3184" s="19"/>
      <c r="BE3184" s="19"/>
      <c r="BF3184" s="19"/>
      <c r="BG3184" s="19"/>
      <c r="BH3184" s="19"/>
      <c r="BI3184" s="19"/>
      <c r="BJ3184" s="19"/>
    </row>
    <row r="3185" spans="1:62" ht="15" x14ac:dyDescent="0.2">
      <c r="A3185" s="19" t="s">
        <v>25008</v>
      </c>
      <c r="B3185" s="19" t="s">
        <v>1479</v>
      </c>
      <c r="C3185" s="43">
        <v>44670</v>
      </c>
      <c r="D3185" s="44">
        <v>0.74722222222222001</v>
      </c>
      <c r="E3185" s="19" t="s">
        <v>25021</v>
      </c>
      <c r="F3185" s="19" t="s">
        <v>25022</v>
      </c>
      <c r="G3185" s="19" t="s">
        <v>25023</v>
      </c>
      <c r="H3185" s="45">
        <v>1270.6500000000001</v>
      </c>
      <c r="I3185" s="45">
        <v>1424.66</v>
      </c>
      <c r="J3185" s="19" t="s">
        <v>1560</v>
      </c>
      <c r="K3185" s="19" t="s">
        <v>25024</v>
      </c>
      <c r="L3185" s="19" t="s">
        <v>25025</v>
      </c>
      <c r="M3185" s="19" t="s">
        <v>25026</v>
      </c>
      <c r="N3185" s="19" t="s">
        <v>25008</v>
      </c>
      <c r="O3185" s="19" t="s">
        <v>367</v>
      </c>
      <c r="P3185" s="19" t="s">
        <v>368</v>
      </c>
      <c r="Q3185" s="46">
        <v>200</v>
      </c>
      <c r="R3185" s="19" t="s">
        <v>1544</v>
      </c>
      <c r="S3185" s="19" t="s">
        <v>1754</v>
      </c>
      <c r="T3185" s="19" t="s">
        <v>104</v>
      </c>
      <c r="U3185" s="19" t="s">
        <v>1755</v>
      </c>
      <c r="V3185" s="19" t="s">
        <v>1756</v>
      </c>
      <c r="W3185" s="19" t="s">
        <v>1757</v>
      </c>
      <c r="X3185" s="19" t="s">
        <v>1758</v>
      </c>
      <c r="Y3185" s="19" t="s">
        <v>1759</v>
      </c>
      <c r="Z3185" s="19" t="s">
        <v>1760</v>
      </c>
      <c r="AA3185" s="46">
        <v>218</v>
      </c>
      <c r="AB3185" s="19" t="s">
        <v>477</v>
      </c>
      <c r="AC3185" s="19" t="s">
        <v>104</v>
      </c>
      <c r="AD3185" s="19" t="s">
        <v>2304</v>
      </c>
      <c r="AE3185" s="19" t="s">
        <v>2305</v>
      </c>
      <c r="AF3185" s="19" t="s">
        <v>1592</v>
      </c>
      <c r="AG3185" s="19" t="s">
        <v>2306</v>
      </c>
      <c r="AH3185" s="19" t="s">
        <v>1499</v>
      </c>
      <c r="AI3185" s="19" t="s">
        <v>1500</v>
      </c>
      <c r="AJ3185" s="45">
        <v>0</v>
      </c>
      <c r="AK3185" s="45">
        <v>0</v>
      </c>
      <c r="AL3185" s="19" t="s">
        <v>1501</v>
      </c>
      <c r="AM3185" s="46">
        <v>15858.039000000001</v>
      </c>
      <c r="AN3185" s="46">
        <v>10014.706</v>
      </c>
      <c r="AO3185" s="46">
        <v>5843.3329999999996</v>
      </c>
      <c r="AP3185" s="45">
        <v>0</v>
      </c>
      <c r="AQ3185" s="45"/>
      <c r="AR3185" s="45" t="str">
        <f>IFERROR(VLOOKUP(AB3185,'Pedidos marco'!$A$1:$D$10000,4,0)," ")</f>
        <v xml:space="preserve"> </v>
      </c>
      <c r="AS3185" s="45">
        <f t="shared" si="343"/>
        <v>19</v>
      </c>
      <c r="AT3185" s="45" t="str">
        <f t="shared" si="344"/>
        <v>19</v>
      </c>
      <c r="AU3185" s="47">
        <v>10</v>
      </c>
      <c r="AV3185" s="19" t="str">
        <f t="shared" si="345"/>
        <v>04 April</v>
      </c>
      <c r="AW3185" s="19">
        <f t="shared" si="346"/>
        <v>0</v>
      </c>
      <c r="AX3185" s="19">
        <f t="shared" si="347"/>
        <v>0</v>
      </c>
      <c r="AY3185" s="19" t="e">
        <f>VLOOKUP(AG3185,Cías!$A$1:$E$10000,5,0)</f>
        <v>#N/A</v>
      </c>
      <c r="AZ3185" s="19" t="str">
        <f t="shared" si="348"/>
        <v>1013863</v>
      </c>
      <c r="BA3185" s="19" t="str">
        <f t="shared" si="349"/>
        <v>DISTRIBUCIONES NARANJO</v>
      </c>
      <c r="BB3185" s="19" t="e">
        <f>VLOOKUP(AG3185,Cías!$A$1:$E$10000,3,0)</f>
        <v>#N/A</v>
      </c>
      <c r="BC3185" s="19"/>
      <c r="BD3185" s="19"/>
      <c r="BE3185" s="19"/>
      <c r="BF3185" s="19"/>
      <c r="BG3185" s="19"/>
      <c r="BH3185" s="19"/>
      <c r="BI3185" s="19"/>
      <c r="BJ3185" s="19"/>
    </row>
    <row r="3186" spans="1:62" ht="15" x14ac:dyDescent="0.2">
      <c r="A3186" s="19" t="s">
        <v>25027</v>
      </c>
      <c r="B3186" s="19" t="s">
        <v>1479</v>
      </c>
      <c r="C3186" s="43">
        <v>44670</v>
      </c>
      <c r="D3186" s="44">
        <v>0.75208333333333</v>
      </c>
      <c r="E3186" s="19" t="s">
        <v>25028</v>
      </c>
      <c r="F3186" s="19" t="s">
        <v>25029</v>
      </c>
      <c r="G3186" s="19" t="s">
        <v>25030</v>
      </c>
      <c r="H3186" s="45">
        <v>2401.1999999999998</v>
      </c>
      <c r="I3186" s="45">
        <v>2692.24</v>
      </c>
      <c r="J3186" s="19" t="s">
        <v>2037</v>
      </c>
      <c r="K3186" s="19" t="s">
        <v>25031</v>
      </c>
      <c r="L3186" s="19" t="s">
        <v>25032</v>
      </c>
      <c r="M3186" s="19" t="s">
        <v>25033</v>
      </c>
      <c r="N3186" s="19" t="s">
        <v>25027</v>
      </c>
      <c r="O3186" s="19" t="s">
        <v>1603</v>
      </c>
      <c r="P3186" s="19" t="s">
        <v>1604</v>
      </c>
      <c r="Q3186" s="46">
        <v>360</v>
      </c>
      <c r="R3186" s="19" t="s">
        <v>1544</v>
      </c>
      <c r="S3186" s="19" t="s">
        <v>16542</v>
      </c>
      <c r="T3186" s="19" t="s">
        <v>16543</v>
      </c>
      <c r="U3186" s="19" t="s">
        <v>16544</v>
      </c>
      <c r="V3186" s="19" t="s">
        <v>16545</v>
      </c>
      <c r="W3186" s="19" t="s">
        <v>16546</v>
      </c>
      <c r="X3186" s="19" t="s">
        <v>16547</v>
      </c>
      <c r="Y3186" s="19" t="s">
        <v>16548</v>
      </c>
      <c r="Z3186" s="19" t="s">
        <v>16549</v>
      </c>
      <c r="AA3186" s="46">
        <v>352</v>
      </c>
      <c r="AB3186" s="19" t="s">
        <v>530</v>
      </c>
      <c r="AC3186" s="19" t="s">
        <v>212</v>
      </c>
      <c r="AD3186" s="19" t="s">
        <v>2804</v>
      </c>
      <c r="AE3186" s="19" t="s">
        <v>2805</v>
      </c>
      <c r="AF3186" s="19" t="s">
        <v>1554</v>
      </c>
      <c r="AG3186" s="19" t="s">
        <v>2806</v>
      </c>
      <c r="AH3186" s="19" t="s">
        <v>1499</v>
      </c>
      <c r="AI3186" s="19" t="s">
        <v>1500</v>
      </c>
      <c r="AJ3186" s="45">
        <v>0</v>
      </c>
      <c r="AK3186" s="45">
        <v>0</v>
      </c>
      <c r="AL3186" s="19" t="s">
        <v>1501</v>
      </c>
      <c r="AM3186" s="46">
        <v>27040</v>
      </c>
      <c r="AN3186" s="46">
        <v>18010</v>
      </c>
      <c r="AO3186" s="46">
        <v>9030</v>
      </c>
      <c r="AP3186" s="45">
        <v>0</v>
      </c>
      <c r="AQ3186" s="45"/>
      <c r="AR3186" s="45" t="str">
        <f>IFERROR(VLOOKUP(AB3186,'Pedidos marco'!$A$1:$D$10000,4,0)," ")</f>
        <v xml:space="preserve"> </v>
      </c>
      <c r="AS3186" s="45">
        <f t="shared" si="343"/>
        <v>19</v>
      </c>
      <c r="AT3186" s="45" t="str">
        <f t="shared" si="344"/>
        <v>19</v>
      </c>
      <c r="AU3186" s="47">
        <v>18</v>
      </c>
      <c r="AV3186" s="19" t="str">
        <f t="shared" si="345"/>
        <v>04 April</v>
      </c>
      <c r="AW3186" s="19">
        <f t="shared" si="346"/>
        <v>0</v>
      </c>
      <c r="AX3186" s="19">
        <f t="shared" si="347"/>
        <v>0</v>
      </c>
      <c r="AY3186" s="19" t="e">
        <f>VLOOKUP(AG3186,Cías!$A$1:$E$10000,5,0)</f>
        <v>#N/A</v>
      </c>
      <c r="AZ3186" s="19" t="str">
        <f t="shared" si="348"/>
        <v>1013871</v>
      </c>
      <c r="BA3186" s="19" t="str">
        <f t="shared" si="349"/>
        <v>MORAN PERUGACHI ALONSO</v>
      </c>
      <c r="BB3186" s="19" t="e">
        <f>VLOOKUP(AG3186,Cías!$A$1:$E$10000,3,0)</f>
        <v>#N/A</v>
      </c>
      <c r="BC3186" s="19"/>
      <c r="BD3186" s="19"/>
      <c r="BE3186" s="19"/>
      <c r="BF3186" s="19"/>
      <c r="BG3186" s="19"/>
      <c r="BH3186" s="19"/>
      <c r="BI3186" s="19"/>
      <c r="BJ3186" s="19"/>
    </row>
    <row r="3187" spans="1:62" ht="15" x14ac:dyDescent="0.2">
      <c r="A3187" s="19" t="s">
        <v>25034</v>
      </c>
      <c r="B3187" s="19" t="s">
        <v>1479</v>
      </c>
      <c r="C3187" s="43">
        <v>44670</v>
      </c>
      <c r="D3187" s="44">
        <v>0.75208333333333</v>
      </c>
      <c r="E3187" s="19" t="s">
        <v>25035</v>
      </c>
      <c r="F3187" s="19" t="s">
        <v>25036</v>
      </c>
      <c r="G3187" s="19" t="s">
        <v>25037</v>
      </c>
      <c r="H3187" s="45">
        <v>2426.4</v>
      </c>
      <c r="I3187" s="45">
        <v>2720.5</v>
      </c>
      <c r="J3187" s="19" t="s">
        <v>1560</v>
      </c>
      <c r="K3187" s="19" t="s">
        <v>25038</v>
      </c>
      <c r="L3187" s="19" t="s">
        <v>25039</v>
      </c>
      <c r="M3187" s="19" t="s">
        <v>25040</v>
      </c>
      <c r="N3187" s="19" t="s">
        <v>25034</v>
      </c>
      <c r="O3187" s="19" t="s">
        <v>367</v>
      </c>
      <c r="P3187" s="19" t="s">
        <v>368</v>
      </c>
      <c r="Q3187" s="46">
        <v>360</v>
      </c>
      <c r="R3187" s="19" t="s">
        <v>1544</v>
      </c>
      <c r="S3187" s="19" t="s">
        <v>2156</v>
      </c>
      <c r="T3187" s="19" t="s">
        <v>419</v>
      </c>
      <c r="U3187" s="19" t="s">
        <v>7338</v>
      </c>
      <c r="V3187" s="19" t="s">
        <v>419</v>
      </c>
      <c r="W3187" s="19" t="s">
        <v>415</v>
      </c>
      <c r="X3187" s="19" t="s">
        <v>7339</v>
      </c>
      <c r="Y3187" s="19" t="s">
        <v>417</v>
      </c>
      <c r="Z3187" s="19" t="s">
        <v>2159</v>
      </c>
      <c r="AA3187" s="46">
        <v>110</v>
      </c>
      <c r="AB3187" s="19" t="s">
        <v>467</v>
      </c>
      <c r="AC3187" s="19" t="s">
        <v>84</v>
      </c>
      <c r="AD3187" s="19" t="s">
        <v>2225</v>
      </c>
      <c r="AE3187" s="19" t="s">
        <v>2226</v>
      </c>
      <c r="AF3187" s="19" t="s">
        <v>1554</v>
      </c>
      <c r="AG3187" s="19" t="s">
        <v>2227</v>
      </c>
      <c r="AH3187" s="19" t="s">
        <v>1499</v>
      </c>
      <c r="AI3187" s="19" t="s">
        <v>1500</v>
      </c>
      <c r="AJ3187" s="45">
        <v>0</v>
      </c>
      <c r="AK3187" s="45">
        <v>0</v>
      </c>
      <c r="AL3187" s="19" t="s">
        <v>1501</v>
      </c>
      <c r="AM3187" s="46">
        <v>27140</v>
      </c>
      <c r="AN3187" s="46">
        <v>18010</v>
      </c>
      <c r="AO3187" s="46">
        <v>9130</v>
      </c>
      <c r="AP3187" s="45">
        <v>0</v>
      </c>
      <c r="AQ3187" s="45"/>
      <c r="AR3187" s="45" t="str">
        <f>IFERROR(VLOOKUP(AB3187,'Pedidos marco'!$A$1:$D$10000,4,0)," ")</f>
        <v xml:space="preserve"> </v>
      </c>
      <c r="AS3187" s="45">
        <f t="shared" si="343"/>
        <v>19</v>
      </c>
      <c r="AT3187" s="45" t="str">
        <f t="shared" si="344"/>
        <v>19</v>
      </c>
      <c r="AU3187" s="47">
        <v>18</v>
      </c>
      <c r="AV3187" s="19" t="str">
        <f t="shared" si="345"/>
        <v>04 April</v>
      </c>
      <c r="AW3187" s="19">
        <f t="shared" si="346"/>
        <v>0</v>
      </c>
      <c r="AX3187" s="19">
        <f t="shared" si="347"/>
        <v>0</v>
      </c>
      <c r="AY3187" s="19" t="e">
        <f>VLOOKUP(AG3187,Cías!$A$1:$E$10000,5,0)</f>
        <v>#N/A</v>
      </c>
      <c r="AZ3187" s="19" t="str">
        <f t="shared" si="348"/>
        <v>10000368</v>
      </c>
      <c r="BA3187" s="19" t="str">
        <f t="shared" si="349"/>
        <v>CERVANTES GORDILLO CONSUELO DEL PIL</v>
      </c>
      <c r="BB3187" s="19" t="e">
        <f>VLOOKUP(AG3187,Cías!$A$1:$E$10000,3,0)</f>
        <v>#N/A</v>
      </c>
      <c r="BC3187" s="19"/>
      <c r="BD3187" s="19"/>
      <c r="BE3187" s="19"/>
      <c r="BF3187" s="19"/>
      <c r="BG3187" s="19"/>
      <c r="BH3187" s="19"/>
      <c r="BI3187" s="19"/>
      <c r="BJ3187" s="19"/>
    </row>
    <row r="3188" spans="1:62" ht="15" x14ac:dyDescent="0.2">
      <c r="A3188" s="19" t="s">
        <v>25041</v>
      </c>
      <c r="B3188" s="19" t="s">
        <v>1479</v>
      </c>
      <c r="C3188" s="43">
        <v>44670</v>
      </c>
      <c r="D3188" s="44">
        <v>0.75555555555555998</v>
      </c>
      <c r="E3188" s="19" t="s">
        <v>25042</v>
      </c>
      <c r="F3188" s="19" t="s">
        <v>25043</v>
      </c>
      <c r="G3188" s="19" t="s">
        <v>25044</v>
      </c>
      <c r="H3188" s="45">
        <v>2386.8000000000002</v>
      </c>
      <c r="I3188" s="45">
        <v>2676.1</v>
      </c>
      <c r="J3188" s="19" t="s">
        <v>1560</v>
      </c>
      <c r="K3188" s="19" t="s">
        <v>25045</v>
      </c>
      <c r="L3188" s="19" t="s">
        <v>25046</v>
      </c>
      <c r="M3188" s="19" t="s">
        <v>25047</v>
      </c>
      <c r="N3188" s="19" t="s">
        <v>25041</v>
      </c>
      <c r="O3188" s="19" t="s">
        <v>1641</v>
      </c>
      <c r="P3188" s="19" t="s">
        <v>1642</v>
      </c>
      <c r="Q3188" s="46">
        <v>360</v>
      </c>
      <c r="R3188" s="19" t="s">
        <v>1544</v>
      </c>
      <c r="S3188" s="19" t="s">
        <v>3197</v>
      </c>
      <c r="T3188" s="19" t="s">
        <v>3198</v>
      </c>
      <c r="U3188" s="19" t="s">
        <v>3199</v>
      </c>
      <c r="V3188" s="19" t="s">
        <v>3200</v>
      </c>
      <c r="W3188" s="19" t="s">
        <v>3201</v>
      </c>
      <c r="X3188" s="19" t="s">
        <v>3202</v>
      </c>
      <c r="Y3188" s="19" t="s">
        <v>3203</v>
      </c>
      <c r="Z3188" s="19" t="s">
        <v>3204</v>
      </c>
      <c r="AA3188" s="46">
        <v>396</v>
      </c>
      <c r="AB3188" s="19" t="s">
        <v>507</v>
      </c>
      <c r="AC3188" s="19" t="s">
        <v>163</v>
      </c>
      <c r="AD3188" s="19" t="s">
        <v>9717</v>
      </c>
      <c r="AE3188" s="19" t="s">
        <v>1481</v>
      </c>
      <c r="AF3188" s="19" t="s">
        <v>1554</v>
      </c>
      <c r="AG3188" s="19" t="s">
        <v>9718</v>
      </c>
      <c r="AH3188" s="19" t="s">
        <v>1499</v>
      </c>
      <c r="AI3188" s="19" t="s">
        <v>1500</v>
      </c>
      <c r="AJ3188" s="45">
        <v>0</v>
      </c>
      <c r="AK3188" s="45">
        <v>0</v>
      </c>
      <c r="AL3188" s="19" t="s">
        <v>1501</v>
      </c>
      <c r="AM3188" s="46">
        <v>26780</v>
      </c>
      <c r="AN3188" s="46">
        <v>18030</v>
      </c>
      <c r="AO3188" s="46">
        <v>8750</v>
      </c>
      <c r="AP3188" s="45">
        <v>0</v>
      </c>
      <c r="AQ3188" s="45"/>
      <c r="AR3188" s="45" t="str">
        <f>IFERROR(VLOOKUP(AB3188,'Pedidos marco'!$A$1:$D$10000,4,0)," ")</f>
        <v xml:space="preserve"> </v>
      </c>
      <c r="AS3188" s="45">
        <f t="shared" si="343"/>
        <v>19</v>
      </c>
      <c r="AT3188" s="45" t="str">
        <f t="shared" si="344"/>
        <v>19</v>
      </c>
      <c r="AU3188" s="47">
        <v>18</v>
      </c>
      <c r="AV3188" s="19" t="str">
        <f t="shared" si="345"/>
        <v>04 April</v>
      </c>
      <c r="AW3188" s="19">
        <f t="shared" si="346"/>
        <v>0</v>
      </c>
      <c r="AX3188" s="19">
        <f t="shared" si="347"/>
        <v>0</v>
      </c>
      <c r="AY3188" s="19" t="e">
        <f>VLOOKUP(AG3188,Cías!$A$1:$E$10000,5,0)</f>
        <v>#N/A</v>
      </c>
      <c r="AZ3188" s="19" t="str">
        <f t="shared" si="348"/>
        <v>1012878</v>
      </c>
      <c r="BA3188" s="19" t="str">
        <f t="shared" si="349"/>
        <v>HINOJOSA SAN ANDRES ANGEL PATRICIO</v>
      </c>
      <c r="BB3188" s="19" t="e">
        <f>VLOOKUP(AG3188,Cías!$A$1:$E$10000,3,0)</f>
        <v>#N/A</v>
      </c>
      <c r="BC3188" s="19"/>
      <c r="BD3188" s="19"/>
      <c r="BE3188" s="19"/>
      <c r="BF3188" s="19"/>
      <c r="BG3188" s="19"/>
      <c r="BH3188" s="19"/>
      <c r="BI3188" s="19"/>
      <c r="BJ3188" s="19"/>
    </row>
    <row r="3189" spans="1:62" ht="15" x14ac:dyDescent="0.2">
      <c r="A3189" s="19" t="s">
        <v>25048</v>
      </c>
      <c r="B3189" s="19" t="s">
        <v>1479</v>
      </c>
      <c r="C3189" s="43">
        <v>44670</v>
      </c>
      <c r="D3189" s="44">
        <v>0.75763888888888997</v>
      </c>
      <c r="E3189" s="19" t="s">
        <v>25049</v>
      </c>
      <c r="F3189" s="19" t="s">
        <v>25050</v>
      </c>
      <c r="G3189" s="19" t="s">
        <v>25051</v>
      </c>
      <c r="H3189" s="45">
        <v>781.3</v>
      </c>
      <c r="I3189" s="45">
        <v>876</v>
      </c>
      <c r="J3189" s="19" t="s">
        <v>1560</v>
      </c>
      <c r="K3189" s="19" t="s">
        <v>25052</v>
      </c>
      <c r="L3189" s="19" t="s">
        <v>25053</v>
      </c>
      <c r="M3189" s="19" t="s">
        <v>25054</v>
      </c>
      <c r="N3189" s="19" t="s">
        <v>25048</v>
      </c>
      <c r="O3189" s="19" t="s">
        <v>371</v>
      </c>
      <c r="P3189" s="19" t="s">
        <v>372</v>
      </c>
      <c r="Q3189" s="46">
        <v>120</v>
      </c>
      <c r="R3189" s="19" t="s">
        <v>1544</v>
      </c>
      <c r="S3189" s="19" t="s">
        <v>2719</v>
      </c>
      <c r="T3189" s="19" t="s">
        <v>329</v>
      </c>
      <c r="U3189" s="19" t="s">
        <v>2720</v>
      </c>
      <c r="V3189" s="19" t="s">
        <v>2721</v>
      </c>
      <c r="W3189" s="19" t="s">
        <v>1548</v>
      </c>
      <c r="X3189" s="19" t="s">
        <v>2722</v>
      </c>
      <c r="Y3189" s="19" t="s">
        <v>1684</v>
      </c>
      <c r="Z3189" s="19" t="s">
        <v>1685</v>
      </c>
      <c r="AA3189" s="46">
        <v>198</v>
      </c>
      <c r="AB3189" s="19" t="s">
        <v>586</v>
      </c>
      <c r="AC3189" s="19" t="s">
        <v>329</v>
      </c>
      <c r="AD3189" s="19" t="s">
        <v>2723</v>
      </c>
      <c r="AE3189" s="19" t="s">
        <v>2724</v>
      </c>
      <c r="AF3189" s="19" t="s">
        <v>1554</v>
      </c>
      <c r="AG3189" s="19" t="s">
        <v>2725</v>
      </c>
      <c r="AH3189" s="19" t="s">
        <v>1499</v>
      </c>
      <c r="AI3189" s="19" t="s">
        <v>1500</v>
      </c>
      <c r="AJ3189" s="45">
        <v>0</v>
      </c>
      <c r="AK3189" s="45">
        <v>0</v>
      </c>
      <c r="AL3189" s="19" t="s">
        <v>1501</v>
      </c>
      <c r="AM3189" s="46">
        <v>10523.333000000001</v>
      </c>
      <c r="AN3189" s="46">
        <v>6003.3329999999996</v>
      </c>
      <c r="AO3189" s="46">
        <v>4520</v>
      </c>
      <c r="AP3189" s="45">
        <v>0</v>
      </c>
      <c r="AQ3189" s="45"/>
      <c r="AR3189" s="45" t="str">
        <f>IFERROR(VLOOKUP(AB3189,'Pedidos marco'!$A$1:$D$10000,4,0)," ")</f>
        <v xml:space="preserve"> </v>
      </c>
      <c r="AS3189" s="45">
        <f t="shared" si="343"/>
        <v>19</v>
      </c>
      <c r="AT3189" s="45" t="str">
        <f t="shared" si="344"/>
        <v>19</v>
      </c>
      <c r="AU3189" s="47">
        <v>6</v>
      </c>
      <c r="AV3189" s="19" t="str">
        <f t="shared" si="345"/>
        <v>04 April</v>
      </c>
      <c r="AW3189" s="19">
        <f t="shared" si="346"/>
        <v>0</v>
      </c>
      <c r="AX3189" s="19">
        <f t="shared" si="347"/>
        <v>0</v>
      </c>
      <c r="AY3189" s="19" t="e">
        <f>VLOOKUP(AG3189,Cías!$A$1:$E$10000,5,0)</f>
        <v>#N/A</v>
      </c>
      <c r="AZ3189" s="19" t="str">
        <f t="shared" si="348"/>
        <v>1013789</v>
      </c>
      <c r="BA3189" s="19" t="str">
        <f t="shared" si="349"/>
        <v>VEGA VEGA FABIAN</v>
      </c>
      <c r="BB3189" s="19" t="e">
        <f>VLOOKUP(AG3189,Cías!$A$1:$E$10000,3,0)</f>
        <v>#N/A</v>
      </c>
      <c r="BC3189" s="19"/>
      <c r="BD3189" s="19"/>
      <c r="BE3189" s="19"/>
      <c r="BF3189" s="19"/>
      <c r="BG3189" s="19"/>
      <c r="BH3189" s="19"/>
      <c r="BI3189" s="19"/>
      <c r="BJ3189" s="19"/>
    </row>
    <row r="3190" spans="1:62" ht="15" x14ac:dyDescent="0.2">
      <c r="A3190" s="19" t="s">
        <v>25048</v>
      </c>
      <c r="B3190" s="19" t="s">
        <v>1479</v>
      </c>
      <c r="C3190" s="43">
        <v>44670</v>
      </c>
      <c r="D3190" s="44">
        <v>0.75763888888888997</v>
      </c>
      <c r="E3190" s="19" t="s">
        <v>25055</v>
      </c>
      <c r="F3190" s="19" t="s">
        <v>25056</v>
      </c>
      <c r="G3190" s="19" t="s">
        <v>25057</v>
      </c>
      <c r="H3190" s="45">
        <v>1553.15</v>
      </c>
      <c r="I3190" s="45">
        <v>1741.4</v>
      </c>
      <c r="J3190" s="19" t="s">
        <v>1560</v>
      </c>
      <c r="K3190" s="19" t="s">
        <v>25052</v>
      </c>
      <c r="L3190" s="19" t="s">
        <v>25058</v>
      </c>
      <c r="M3190" s="19" t="s">
        <v>25059</v>
      </c>
      <c r="N3190" s="19" t="s">
        <v>25048</v>
      </c>
      <c r="O3190" s="19" t="s">
        <v>367</v>
      </c>
      <c r="P3190" s="19" t="s">
        <v>368</v>
      </c>
      <c r="Q3190" s="46">
        <v>240</v>
      </c>
      <c r="R3190" s="19" t="s">
        <v>1544</v>
      </c>
      <c r="S3190" s="19" t="s">
        <v>2719</v>
      </c>
      <c r="T3190" s="19" t="s">
        <v>329</v>
      </c>
      <c r="U3190" s="19" t="s">
        <v>2720</v>
      </c>
      <c r="V3190" s="19" t="s">
        <v>2721</v>
      </c>
      <c r="W3190" s="19" t="s">
        <v>1548</v>
      </c>
      <c r="X3190" s="19" t="s">
        <v>2722</v>
      </c>
      <c r="Y3190" s="19" t="s">
        <v>1684</v>
      </c>
      <c r="Z3190" s="19" t="s">
        <v>1685</v>
      </c>
      <c r="AA3190" s="46">
        <v>198</v>
      </c>
      <c r="AB3190" s="19" t="s">
        <v>586</v>
      </c>
      <c r="AC3190" s="19" t="s">
        <v>329</v>
      </c>
      <c r="AD3190" s="19" t="s">
        <v>2723</v>
      </c>
      <c r="AE3190" s="19" t="s">
        <v>2724</v>
      </c>
      <c r="AF3190" s="19" t="s">
        <v>1554</v>
      </c>
      <c r="AG3190" s="19" t="s">
        <v>2725</v>
      </c>
      <c r="AH3190" s="19" t="s">
        <v>1499</v>
      </c>
      <c r="AI3190" s="19" t="s">
        <v>1500</v>
      </c>
      <c r="AJ3190" s="45">
        <v>0</v>
      </c>
      <c r="AK3190" s="45">
        <v>0</v>
      </c>
      <c r="AL3190" s="19" t="s">
        <v>1501</v>
      </c>
      <c r="AM3190" s="46">
        <v>16526.667000000001</v>
      </c>
      <c r="AN3190" s="46">
        <v>12006.666999999999</v>
      </c>
      <c r="AO3190" s="46">
        <v>4520</v>
      </c>
      <c r="AP3190" s="45">
        <v>0</v>
      </c>
      <c r="AQ3190" s="45"/>
      <c r="AR3190" s="45" t="str">
        <f>IFERROR(VLOOKUP(AB3190,'Pedidos marco'!$A$1:$D$10000,4,0)," ")</f>
        <v xml:space="preserve"> </v>
      </c>
      <c r="AS3190" s="45">
        <f t="shared" si="343"/>
        <v>19</v>
      </c>
      <c r="AT3190" s="45" t="str">
        <f t="shared" si="344"/>
        <v>19</v>
      </c>
      <c r="AU3190" s="47">
        <v>12</v>
      </c>
      <c r="AV3190" s="19" t="str">
        <f t="shared" si="345"/>
        <v>04 April</v>
      </c>
      <c r="AW3190" s="19">
        <f t="shared" si="346"/>
        <v>0</v>
      </c>
      <c r="AX3190" s="19">
        <f t="shared" si="347"/>
        <v>0</v>
      </c>
      <c r="AY3190" s="19" t="e">
        <f>VLOOKUP(AG3190,Cías!$A$1:$E$10000,5,0)</f>
        <v>#N/A</v>
      </c>
      <c r="AZ3190" s="19" t="str">
        <f t="shared" si="348"/>
        <v>1013789</v>
      </c>
      <c r="BA3190" s="19" t="str">
        <f t="shared" si="349"/>
        <v>VEGA VEGA FABIAN</v>
      </c>
      <c r="BB3190" s="19" t="e">
        <f>VLOOKUP(AG3190,Cías!$A$1:$E$10000,3,0)</f>
        <v>#N/A</v>
      </c>
      <c r="BC3190" s="19"/>
      <c r="BD3190" s="19"/>
      <c r="BE3190" s="19"/>
      <c r="BF3190" s="19"/>
      <c r="BG3190" s="19"/>
      <c r="BH3190" s="19"/>
      <c r="BI3190" s="19"/>
      <c r="BJ3190" s="19"/>
    </row>
    <row r="3191" spans="1:62" ht="15" x14ac:dyDescent="0.2">
      <c r="A3191" s="19" t="s">
        <v>25060</v>
      </c>
      <c r="B3191" s="19" t="s">
        <v>1479</v>
      </c>
      <c r="C3191" s="43">
        <v>44670</v>
      </c>
      <c r="D3191" s="44">
        <v>0.75902777777777997</v>
      </c>
      <c r="E3191" s="19" t="s">
        <v>25061</v>
      </c>
      <c r="F3191" s="19" t="s">
        <v>25062</v>
      </c>
      <c r="G3191" s="19" t="s">
        <v>25063</v>
      </c>
      <c r="H3191" s="45">
        <v>2440.8000000000002</v>
      </c>
      <c r="I3191" s="45">
        <v>2736.64</v>
      </c>
      <c r="J3191" s="19" t="s">
        <v>1560</v>
      </c>
      <c r="K3191" s="19" t="s">
        <v>25064</v>
      </c>
      <c r="L3191" s="19" t="s">
        <v>25065</v>
      </c>
      <c r="M3191" s="19" t="s">
        <v>25066</v>
      </c>
      <c r="N3191" s="19" t="s">
        <v>25060</v>
      </c>
      <c r="O3191" s="19" t="s">
        <v>371</v>
      </c>
      <c r="P3191" s="19" t="s">
        <v>372</v>
      </c>
      <c r="Q3191" s="46">
        <v>360</v>
      </c>
      <c r="R3191" s="19" t="s">
        <v>1544</v>
      </c>
      <c r="S3191" s="19" t="s">
        <v>2839</v>
      </c>
      <c r="T3191" s="19" t="s">
        <v>2840</v>
      </c>
      <c r="U3191" s="19" t="s">
        <v>25067</v>
      </c>
      <c r="V3191" s="19" t="s">
        <v>25068</v>
      </c>
      <c r="W3191" s="19" t="s">
        <v>1798</v>
      </c>
      <c r="X3191" s="19" t="s">
        <v>25069</v>
      </c>
      <c r="Y3191" s="19" t="s">
        <v>1800</v>
      </c>
      <c r="Z3191" s="19" t="s">
        <v>1801</v>
      </c>
      <c r="AA3191" s="46">
        <v>159</v>
      </c>
      <c r="AB3191" s="19" t="s">
        <v>548</v>
      </c>
      <c r="AC3191" s="19" t="s">
        <v>248</v>
      </c>
      <c r="AD3191" s="19" t="s">
        <v>2844</v>
      </c>
      <c r="AE3191" s="19" t="s">
        <v>1481</v>
      </c>
      <c r="AF3191" s="19" t="s">
        <v>1554</v>
      </c>
      <c r="AG3191" s="19" t="s">
        <v>2845</v>
      </c>
      <c r="AH3191" s="19" t="s">
        <v>1499</v>
      </c>
      <c r="AI3191" s="19" t="s">
        <v>1500</v>
      </c>
      <c r="AJ3191" s="45">
        <v>0</v>
      </c>
      <c r="AK3191" s="45">
        <v>0</v>
      </c>
      <c r="AL3191" s="19" t="s">
        <v>1501</v>
      </c>
      <c r="AM3191" s="46">
        <v>27380</v>
      </c>
      <c r="AN3191" s="46">
        <v>18020</v>
      </c>
      <c r="AO3191" s="46">
        <v>9360</v>
      </c>
      <c r="AP3191" s="45">
        <v>0</v>
      </c>
      <c r="AQ3191" s="45"/>
      <c r="AR3191" s="45" t="str">
        <f>IFERROR(VLOOKUP(AB3191,'Pedidos marco'!$A$1:$D$10000,4,0)," ")</f>
        <v xml:space="preserve"> </v>
      </c>
      <c r="AS3191" s="45">
        <f t="shared" si="343"/>
        <v>19</v>
      </c>
      <c r="AT3191" s="45" t="str">
        <f t="shared" si="344"/>
        <v>19</v>
      </c>
      <c r="AU3191" s="47">
        <v>18</v>
      </c>
      <c r="AV3191" s="19" t="str">
        <f t="shared" si="345"/>
        <v>04 April</v>
      </c>
      <c r="AW3191" s="19">
        <f t="shared" si="346"/>
        <v>0</v>
      </c>
      <c r="AX3191" s="19">
        <f t="shared" si="347"/>
        <v>0</v>
      </c>
      <c r="AY3191" s="19" t="e">
        <f>VLOOKUP(AG3191,Cías!$A$1:$E$10000,5,0)</f>
        <v>#N/A</v>
      </c>
      <c r="AZ3191" s="19" t="str">
        <f t="shared" si="348"/>
        <v>1013643</v>
      </c>
      <c r="BA3191" s="19" t="str">
        <f t="shared" si="349"/>
        <v>POZO TARUPI MARCELO JAVIER</v>
      </c>
      <c r="BB3191" s="19" t="e">
        <f>VLOOKUP(AG3191,Cías!$A$1:$E$10000,3,0)</f>
        <v>#N/A</v>
      </c>
      <c r="BC3191" s="19"/>
      <c r="BD3191" s="19"/>
      <c r="BE3191" s="19"/>
      <c r="BF3191" s="19"/>
      <c r="BG3191" s="19"/>
      <c r="BH3191" s="19"/>
      <c r="BI3191" s="19"/>
      <c r="BJ3191" s="19"/>
    </row>
    <row r="3192" spans="1:62" ht="15" x14ac:dyDescent="0.2">
      <c r="A3192" s="19" t="s">
        <v>25070</v>
      </c>
      <c r="B3192" s="19" t="s">
        <v>1479</v>
      </c>
      <c r="C3192" s="43">
        <v>44670</v>
      </c>
      <c r="D3192" s="44">
        <v>0.76249999999999996</v>
      </c>
      <c r="E3192" s="19" t="s">
        <v>25071</v>
      </c>
      <c r="F3192" s="19" t="s">
        <v>25072</v>
      </c>
      <c r="G3192" s="19" t="s">
        <v>25073</v>
      </c>
      <c r="H3192" s="45">
        <v>4204.8</v>
      </c>
      <c r="I3192" s="45">
        <v>4714.45</v>
      </c>
      <c r="J3192" s="19" t="s">
        <v>2037</v>
      </c>
      <c r="K3192" s="19" t="s">
        <v>25074</v>
      </c>
      <c r="L3192" s="19" t="s">
        <v>25075</v>
      </c>
      <c r="M3192" s="19" t="s">
        <v>25076</v>
      </c>
      <c r="N3192" s="19" t="s">
        <v>25070</v>
      </c>
      <c r="O3192" s="19" t="s">
        <v>1641</v>
      </c>
      <c r="P3192" s="19" t="s">
        <v>1642</v>
      </c>
      <c r="Q3192" s="46">
        <v>640</v>
      </c>
      <c r="R3192" s="19" t="s">
        <v>1544</v>
      </c>
      <c r="S3192" s="19" t="s">
        <v>16578</v>
      </c>
      <c r="T3192" s="19" t="s">
        <v>16579</v>
      </c>
      <c r="U3192" s="19" t="s">
        <v>16580</v>
      </c>
      <c r="V3192" s="19" t="s">
        <v>16581</v>
      </c>
      <c r="W3192" s="19" t="s">
        <v>1492</v>
      </c>
      <c r="X3192" s="19" t="s">
        <v>16582</v>
      </c>
      <c r="Y3192" s="19" t="s">
        <v>1494</v>
      </c>
      <c r="Z3192" s="19" t="s">
        <v>1495</v>
      </c>
      <c r="AA3192" s="46">
        <v>247</v>
      </c>
      <c r="AB3192" s="19" t="s">
        <v>3269</v>
      </c>
      <c r="AC3192" s="19" t="s">
        <v>62</v>
      </c>
      <c r="AD3192" s="19" t="s">
        <v>3270</v>
      </c>
      <c r="AE3192" s="19" t="s">
        <v>3271</v>
      </c>
      <c r="AF3192" s="19" t="s">
        <v>1592</v>
      </c>
      <c r="AG3192" s="19" t="s">
        <v>3272</v>
      </c>
      <c r="AH3192" s="19" t="s">
        <v>1594</v>
      </c>
      <c r="AI3192" s="19" t="s">
        <v>1595</v>
      </c>
      <c r="AJ3192" s="45">
        <v>0.05</v>
      </c>
      <c r="AK3192" s="45">
        <v>32</v>
      </c>
      <c r="AL3192" s="19" t="s">
        <v>1501</v>
      </c>
      <c r="AM3192" s="46">
        <v>50500</v>
      </c>
      <c r="AN3192" s="46">
        <v>32050</v>
      </c>
      <c r="AO3192" s="46">
        <v>18450</v>
      </c>
      <c r="AP3192" s="45">
        <v>0</v>
      </c>
      <c r="AQ3192" s="45"/>
      <c r="AR3192" s="45" t="str">
        <f>IFERROR(VLOOKUP(AB3192,'Pedidos marco'!$A$1:$D$10000,4,0)," ")</f>
        <v xml:space="preserve"> </v>
      </c>
      <c r="AS3192" s="45">
        <f t="shared" si="343"/>
        <v>19</v>
      </c>
      <c r="AT3192" s="45" t="str">
        <f t="shared" si="344"/>
        <v>19</v>
      </c>
      <c r="AU3192" s="47">
        <v>32</v>
      </c>
      <c r="AV3192" s="19" t="str">
        <f t="shared" si="345"/>
        <v>04 April</v>
      </c>
      <c r="AW3192" s="19">
        <f t="shared" si="346"/>
        <v>0</v>
      </c>
      <c r="AX3192" s="19">
        <f t="shared" si="347"/>
        <v>0</v>
      </c>
      <c r="AY3192" s="19" t="e">
        <f>VLOOKUP(AG3192,Cías!$A$1:$E$10000,5,0)</f>
        <v>#N/A</v>
      </c>
      <c r="AZ3192" s="19" t="str">
        <f t="shared" si="348"/>
        <v>1013243</v>
      </c>
      <c r="BA3192" s="19" t="str">
        <f t="shared" si="349"/>
        <v>BURBANO MALDONADO JUAN FRANCISCO</v>
      </c>
      <c r="BB3192" s="19" t="e">
        <f>VLOOKUP(AG3192,Cías!$A$1:$E$10000,3,0)</f>
        <v>#N/A</v>
      </c>
      <c r="BC3192" s="19"/>
      <c r="BD3192" s="19"/>
      <c r="BE3192" s="19"/>
      <c r="BF3192" s="19"/>
      <c r="BG3192" s="19"/>
      <c r="BH3192" s="19"/>
      <c r="BI3192" s="19"/>
      <c r="BJ3192" s="19"/>
    </row>
    <row r="3193" spans="1:62" ht="15" x14ac:dyDescent="0.2">
      <c r="A3193" s="19" t="s">
        <v>25077</v>
      </c>
      <c r="B3193" s="19" t="s">
        <v>1479</v>
      </c>
      <c r="C3193" s="43">
        <v>44670</v>
      </c>
      <c r="D3193" s="44">
        <v>0.76527777777778005</v>
      </c>
      <c r="E3193" s="19" t="s">
        <v>25078</v>
      </c>
      <c r="F3193" s="19" t="s">
        <v>25079</v>
      </c>
      <c r="G3193" s="19" t="s">
        <v>25080</v>
      </c>
      <c r="H3193" s="45">
        <v>734.18</v>
      </c>
      <c r="I3193" s="45">
        <v>823.17</v>
      </c>
      <c r="J3193" s="19" t="s">
        <v>1560</v>
      </c>
      <c r="K3193" s="19" t="s">
        <v>25081</v>
      </c>
      <c r="L3193" s="19" t="s">
        <v>25082</v>
      </c>
      <c r="M3193" s="19" t="s">
        <v>25083</v>
      </c>
      <c r="N3193" s="19" t="s">
        <v>25077</v>
      </c>
      <c r="O3193" s="19" t="s">
        <v>369</v>
      </c>
      <c r="P3193" s="19" t="s">
        <v>370</v>
      </c>
      <c r="Q3193" s="46">
        <v>120</v>
      </c>
      <c r="R3193" s="19" t="s">
        <v>1544</v>
      </c>
      <c r="S3193" s="19" t="s">
        <v>2188</v>
      </c>
      <c r="T3193" s="19" t="s">
        <v>2189</v>
      </c>
      <c r="U3193" s="19" t="s">
        <v>17676</v>
      </c>
      <c r="V3193" s="19" t="s">
        <v>17677</v>
      </c>
      <c r="W3193" s="19" t="s">
        <v>415</v>
      </c>
      <c r="X3193" s="19" t="s">
        <v>17678</v>
      </c>
      <c r="Y3193" s="19" t="s">
        <v>5644</v>
      </c>
      <c r="Z3193" s="19" t="s">
        <v>5645</v>
      </c>
      <c r="AA3193" s="46">
        <v>91.3</v>
      </c>
      <c r="AB3193" s="19" t="s">
        <v>445</v>
      </c>
      <c r="AC3193" s="19" t="s">
        <v>37</v>
      </c>
      <c r="AD3193" s="19" t="s">
        <v>2193</v>
      </c>
      <c r="AE3193" s="19" t="s">
        <v>2194</v>
      </c>
      <c r="AF3193" s="19" t="s">
        <v>1592</v>
      </c>
      <c r="AG3193" s="19" t="s">
        <v>2195</v>
      </c>
      <c r="AH3193" s="19" t="s">
        <v>1594</v>
      </c>
      <c r="AI3193" s="19" t="s">
        <v>1595</v>
      </c>
      <c r="AJ3193" s="45">
        <v>0.05</v>
      </c>
      <c r="AK3193" s="45">
        <v>6</v>
      </c>
      <c r="AL3193" s="19" t="s">
        <v>1501</v>
      </c>
      <c r="AM3193" s="46">
        <v>14458.824000000001</v>
      </c>
      <c r="AN3193" s="46">
        <v>6008.8239999999996</v>
      </c>
      <c r="AO3193" s="46">
        <v>8450</v>
      </c>
      <c r="AP3193" s="45">
        <v>0</v>
      </c>
      <c r="AQ3193" s="45"/>
      <c r="AR3193" s="45" t="str">
        <f>IFERROR(VLOOKUP(AB3193,'Pedidos marco'!$A$1:$D$10000,4,0)," ")</f>
        <v xml:space="preserve"> </v>
      </c>
      <c r="AS3193" s="45">
        <f t="shared" si="343"/>
        <v>19</v>
      </c>
      <c r="AT3193" s="45" t="str">
        <f t="shared" si="344"/>
        <v>19</v>
      </c>
      <c r="AU3193" s="47">
        <v>6</v>
      </c>
      <c r="AV3193" s="19" t="str">
        <f t="shared" si="345"/>
        <v>04 April</v>
      </c>
      <c r="AW3193" s="19">
        <f t="shared" si="346"/>
        <v>0</v>
      </c>
      <c r="AX3193" s="19">
        <f t="shared" si="347"/>
        <v>0</v>
      </c>
      <c r="AY3193" s="19" t="e">
        <f>VLOOKUP(AG3193,Cías!$A$1:$E$10000,5,0)</f>
        <v>#N/A</v>
      </c>
      <c r="AZ3193" s="19" t="str">
        <f t="shared" si="348"/>
        <v>1024381</v>
      </c>
      <c r="BA3193" s="19" t="str">
        <f t="shared" si="349"/>
        <v>BALCAZAR GORDON ALEJANDRO</v>
      </c>
      <c r="BB3193" s="19" t="e">
        <f>VLOOKUP(AG3193,Cías!$A$1:$E$10000,3,0)</f>
        <v>#N/A</v>
      </c>
      <c r="BC3193" s="19"/>
      <c r="BD3193" s="19"/>
      <c r="BE3193" s="19"/>
      <c r="BF3193" s="19"/>
      <c r="BG3193" s="19"/>
      <c r="BH3193" s="19"/>
      <c r="BI3193" s="19"/>
      <c r="BJ3193" s="19"/>
    </row>
    <row r="3194" spans="1:62" ht="15" x14ac:dyDescent="0.2">
      <c r="A3194" s="19" t="s">
        <v>25077</v>
      </c>
      <c r="B3194" s="19" t="s">
        <v>1479</v>
      </c>
      <c r="C3194" s="43">
        <v>44670</v>
      </c>
      <c r="D3194" s="44">
        <v>0.76527777777778005</v>
      </c>
      <c r="E3194" s="19" t="s">
        <v>25084</v>
      </c>
      <c r="F3194" s="19" t="s">
        <v>25085</v>
      </c>
      <c r="G3194" s="19" t="s">
        <v>25086</v>
      </c>
      <c r="H3194" s="45">
        <v>3736.66</v>
      </c>
      <c r="I3194" s="45">
        <v>4189.57</v>
      </c>
      <c r="J3194" s="19" t="s">
        <v>1560</v>
      </c>
      <c r="K3194" s="19" t="s">
        <v>25087</v>
      </c>
      <c r="L3194" s="19" t="s">
        <v>25088</v>
      </c>
      <c r="M3194" s="19" t="s">
        <v>25089</v>
      </c>
      <c r="N3194" s="19" t="s">
        <v>25077</v>
      </c>
      <c r="O3194" s="19" t="s">
        <v>367</v>
      </c>
      <c r="P3194" s="19" t="s">
        <v>368</v>
      </c>
      <c r="Q3194" s="46">
        <v>560</v>
      </c>
      <c r="R3194" s="19" t="s">
        <v>1544</v>
      </c>
      <c r="S3194" s="19" t="s">
        <v>2188</v>
      </c>
      <c r="T3194" s="19" t="s">
        <v>2189</v>
      </c>
      <c r="U3194" s="19" t="s">
        <v>17676</v>
      </c>
      <c r="V3194" s="19" t="s">
        <v>17677</v>
      </c>
      <c r="W3194" s="19" t="s">
        <v>415</v>
      </c>
      <c r="X3194" s="19" t="s">
        <v>17678</v>
      </c>
      <c r="Y3194" s="19" t="s">
        <v>5644</v>
      </c>
      <c r="Z3194" s="19" t="s">
        <v>5645</v>
      </c>
      <c r="AA3194" s="46">
        <v>91.3</v>
      </c>
      <c r="AB3194" s="19" t="s">
        <v>445</v>
      </c>
      <c r="AC3194" s="19" t="s">
        <v>37</v>
      </c>
      <c r="AD3194" s="19" t="s">
        <v>2193</v>
      </c>
      <c r="AE3194" s="19" t="s">
        <v>2194</v>
      </c>
      <c r="AF3194" s="19" t="s">
        <v>1592</v>
      </c>
      <c r="AG3194" s="19" t="s">
        <v>2195</v>
      </c>
      <c r="AH3194" s="19" t="s">
        <v>1594</v>
      </c>
      <c r="AI3194" s="19" t="s">
        <v>1595</v>
      </c>
      <c r="AJ3194" s="45">
        <v>0.05</v>
      </c>
      <c r="AK3194" s="45">
        <v>28</v>
      </c>
      <c r="AL3194" s="19" t="s">
        <v>1501</v>
      </c>
      <c r="AM3194" s="46">
        <v>36491.175999999999</v>
      </c>
      <c r="AN3194" s="46">
        <v>28041.175999999999</v>
      </c>
      <c r="AO3194" s="46">
        <v>8450</v>
      </c>
      <c r="AP3194" s="45">
        <v>0</v>
      </c>
      <c r="AQ3194" s="45"/>
      <c r="AR3194" s="45" t="str">
        <f>IFERROR(VLOOKUP(AB3194,'Pedidos marco'!$A$1:$D$10000,4,0)," ")</f>
        <v xml:space="preserve"> </v>
      </c>
      <c r="AS3194" s="45">
        <f t="shared" si="343"/>
        <v>19</v>
      </c>
      <c r="AT3194" s="45" t="str">
        <f t="shared" si="344"/>
        <v>19</v>
      </c>
      <c r="AU3194" s="47">
        <v>28</v>
      </c>
      <c r="AV3194" s="19" t="str">
        <f t="shared" si="345"/>
        <v>04 April</v>
      </c>
      <c r="AW3194" s="19">
        <f t="shared" si="346"/>
        <v>0</v>
      </c>
      <c r="AX3194" s="19">
        <f t="shared" si="347"/>
        <v>0</v>
      </c>
      <c r="AY3194" s="19" t="e">
        <f>VLOOKUP(AG3194,Cías!$A$1:$E$10000,5,0)</f>
        <v>#N/A</v>
      </c>
      <c r="AZ3194" s="19" t="str">
        <f t="shared" si="348"/>
        <v>1024381</v>
      </c>
      <c r="BA3194" s="19" t="str">
        <f t="shared" si="349"/>
        <v>BALCAZAR GORDON ALEJANDRO</v>
      </c>
      <c r="BB3194" s="19" t="e">
        <f>VLOOKUP(AG3194,Cías!$A$1:$E$10000,3,0)</f>
        <v>#N/A</v>
      </c>
      <c r="BC3194" s="19"/>
      <c r="BD3194" s="19"/>
      <c r="BE3194" s="19"/>
      <c r="BF3194" s="19"/>
      <c r="BG3194" s="19"/>
      <c r="BH3194" s="19"/>
      <c r="BI3194" s="19"/>
      <c r="BJ3194" s="19"/>
    </row>
    <row r="3195" spans="1:62" ht="15" x14ac:dyDescent="0.2">
      <c r="A3195" s="19" t="s">
        <v>25090</v>
      </c>
      <c r="B3195" s="19" t="s">
        <v>1479</v>
      </c>
      <c r="C3195" s="43">
        <v>44670</v>
      </c>
      <c r="D3195" s="44">
        <v>0.77361111111111003</v>
      </c>
      <c r="E3195" s="19" t="s">
        <v>25091</v>
      </c>
      <c r="F3195" s="19" t="s">
        <v>25092</v>
      </c>
      <c r="G3195" s="19" t="s">
        <v>25093</v>
      </c>
      <c r="H3195" s="45">
        <v>1245.04</v>
      </c>
      <c r="I3195" s="45">
        <v>1395.94</v>
      </c>
      <c r="J3195" s="19" t="s">
        <v>2037</v>
      </c>
      <c r="K3195" s="19" t="s">
        <v>25094</v>
      </c>
      <c r="L3195" s="19" t="s">
        <v>25095</v>
      </c>
      <c r="M3195" s="19" t="s">
        <v>25096</v>
      </c>
      <c r="N3195" s="19" t="s">
        <v>25090</v>
      </c>
      <c r="O3195" s="19" t="s">
        <v>369</v>
      </c>
      <c r="P3195" s="19" t="s">
        <v>370</v>
      </c>
      <c r="Q3195" s="46">
        <v>200</v>
      </c>
      <c r="R3195" s="19" t="s">
        <v>1544</v>
      </c>
      <c r="S3195" s="19" t="s">
        <v>11091</v>
      </c>
      <c r="T3195" s="19" t="s">
        <v>11092</v>
      </c>
      <c r="U3195" s="19" t="s">
        <v>11093</v>
      </c>
      <c r="V3195" s="19" t="s">
        <v>11094</v>
      </c>
      <c r="W3195" s="19" t="s">
        <v>415</v>
      </c>
      <c r="X3195" s="19" t="s">
        <v>11095</v>
      </c>
      <c r="Y3195" s="19" t="s">
        <v>2031</v>
      </c>
      <c r="Z3195" s="19" t="s">
        <v>2032</v>
      </c>
      <c r="AA3195" s="46">
        <v>94.6</v>
      </c>
      <c r="AB3195" s="19" t="s">
        <v>531</v>
      </c>
      <c r="AC3195" s="19" t="s">
        <v>214</v>
      </c>
      <c r="AD3195" s="19" t="s">
        <v>3072</v>
      </c>
      <c r="AE3195" s="19" t="s">
        <v>1481</v>
      </c>
      <c r="AF3195" s="19" t="s">
        <v>1719</v>
      </c>
      <c r="AG3195" s="19" t="s">
        <v>3073</v>
      </c>
      <c r="AH3195" s="19" t="s">
        <v>1594</v>
      </c>
      <c r="AI3195" s="19" t="s">
        <v>1595</v>
      </c>
      <c r="AJ3195" s="45">
        <v>0.05</v>
      </c>
      <c r="AK3195" s="45">
        <v>10</v>
      </c>
      <c r="AL3195" s="19" t="s">
        <v>1501</v>
      </c>
      <c r="AM3195" s="46">
        <v>16738.332999999999</v>
      </c>
      <c r="AN3195" s="46">
        <v>10008.333000000001</v>
      </c>
      <c r="AO3195" s="46">
        <v>6730</v>
      </c>
      <c r="AP3195" s="45">
        <v>0</v>
      </c>
      <c r="AQ3195" s="45"/>
      <c r="AR3195" s="45" t="str">
        <f>IFERROR(VLOOKUP(AB3195,'Pedidos marco'!$A$1:$D$10000,4,0)," ")</f>
        <v xml:space="preserve"> </v>
      </c>
      <c r="AS3195" s="45">
        <f t="shared" si="343"/>
        <v>19</v>
      </c>
      <c r="AT3195" s="45" t="str">
        <f t="shared" si="344"/>
        <v>19</v>
      </c>
      <c r="AU3195" s="47">
        <v>10</v>
      </c>
      <c r="AV3195" s="19" t="str">
        <f t="shared" si="345"/>
        <v>04 April</v>
      </c>
      <c r="AW3195" s="19">
        <f t="shared" si="346"/>
        <v>0</v>
      </c>
      <c r="AX3195" s="19">
        <f t="shared" si="347"/>
        <v>0</v>
      </c>
      <c r="AY3195" s="19" t="e">
        <f>VLOOKUP(AG3195,Cías!$A$1:$E$10000,5,0)</f>
        <v>#N/A</v>
      </c>
      <c r="AZ3195" s="19" t="str">
        <f t="shared" si="348"/>
        <v>10003566</v>
      </c>
      <c r="BA3195" s="19" t="str">
        <f t="shared" si="349"/>
        <v>MOREANO MOREANO RUBEN DARIO</v>
      </c>
      <c r="BB3195" s="19" t="e">
        <f>VLOOKUP(AG3195,Cías!$A$1:$E$10000,3,0)</f>
        <v>#N/A</v>
      </c>
      <c r="BC3195" s="19"/>
      <c r="BD3195" s="19"/>
      <c r="BE3195" s="19"/>
      <c r="BF3195" s="19"/>
      <c r="BG3195" s="19"/>
      <c r="BH3195" s="19"/>
      <c r="BI3195" s="19"/>
      <c r="BJ3195" s="19"/>
    </row>
    <row r="3196" spans="1:62" ht="15" x14ac:dyDescent="0.2">
      <c r="A3196" s="19" t="s">
        <v>25090</v>
      </c>
      <c r="B3196" s="19" t="s">
        <v>1479</v>
      </c>
      <c r="C3196" s="43">
        <v>44670</v>
      </c>
      <c r="D3196" s="44">
        <v>0.77361111111111003</v>
      </c>
      <c r="E3196" s="19" t="s">
        <v>25097</v>
      </c>
      <c r="F3196" s="19" t="s">
        <v>25098</v>
      </c>
      <c r="G3196" s="19" t="s">
        <v>25099</v>
      </c>
      <c r="H3196" s="45">
        <v>1891.99</v>
      </c>
      <c r="I3196" s="45">
        <v>2121.31</v>
      </c>
      <c r="J3196" s="19" t="s">
        <v>2037</v>
      </c>
      <c r="K3196" s="19" t="s">
        <v>25100</v>
      </c>
      <c r="L3196" s="19" t="s">
        <v>25101</v>
      </c>
      <c r="M3196" s="19" t="s">
        <v>25102</v>
      </c>
      <c r="N3196" s="19" t="s">
        <v>25090</v>
      </c>
      <c r="O3196" s="19" t="s">
        <v>367</v>
      </c>
      <c r="P3196" s="19" t="s">
        <v>368</v>
      </c>
      <c r="Q3196" s="46">
        <v>280</v>
      </c>
      <c r="R3196" s="19" t="s">
        <v>1544</v>
      </c>
      <c r="S3196" s="19" t="s">
        <v>11091</v>
      </c>
      <c r="T3196" s="19" t="s">
        <v>11092</v>
      </c>
      <c r="U3196" s="19" t="s">
        <v>11093</v>
      </c>
      <c r="V3196" s="19" t="s">
        <v>11094</v>
      </c>
      <c r="W3196" s="19" t="s">
        <v>415</v>
      </c>
      <c r="X3196" s="19" t="s">
        <v>11095</v>
      </c>
      <c r="Y3196" s="19" t="s">
        <v>2031</v>
      </c>
      <c r="Z3196" s="19" t="s">
        <v>2032</v>
      </c>
      <c r="AA3196" s="46">
        <v>94.6</v>
      </c>
      <c r="AB3196" s="19" t="s">
        <v>531</v>
      </c>
      <c r="AC3196" s="19" t="s">
        <v>214</v>
      </c>
      <c r="AD3196" s="19" t="s">
        <v>3072</v>
      </c>
      <c r="AE3196" s="19" t="s">
        <v>1481</v>
      </c>
      <c r="AF3196" s="19" t="s">
        <v>1719</v>
      </c>
      <c r="AG3196" s="19" t="s">
        <v>3073</v>
      </c>
      <c r="AH3196" s="19" t="s">
        <v>1594</v>
      </c>
      <c r="AI3196" s="19" t="s">
        <v>1595</v>
      </c>
      <c r="AJ3196" s="45">
        <v>0.05</v>
      </c>
      <c r="AK3196" s="45">
        <v>14</v>
      </c>
      <c r="AL3196" s="19" t="s">
        <v>1501</v>
      </c>
      <c r="AM3196" s="46">
        <v>20741.667000000001</v>
      </c>
      <c r="AN3196" s="46">
        <v>14011.666999999999</v>
      </c>
      <c r="AO3196" s="46">
        <v>6730</v>
      </c>
      <c r="AP3196" s="45">
        <v>0</v>
      </c>
      <c r="AQ3196" s="45"/>
      <c r="AR3196" s="45" t="str">
        <f>IFERROR(VLOOKUP(AB3196,'Pedidos marco'!$A$1:$D$10000,4,0)," ")</f>
        <v xml:space="preserve"> </v>
      </c>
      <c r="AS3196" s="45">
        <f t="shared" si="343"/>
        <v>19</v>
      </c>
      <c r="AT3196" s="45" t="str">
        <f t="shared" si="344"/>
        <v>19</v>
      </c>
      <c r="AU3196" s="47">
        <v>14</v>
      </c>
      <c r="AV3196" s="19" t="str">
        <f t="shared" si="345"/>
        <v>04 April</v>
      </c>
      <c r="AW3196" s="19">
        <f t="shared" si="346"/>
        <v>0</v>
      </c>
      <c r="AX3196" s="19">
        <f t="shared" si="347"/>
        <v>0</v>
      </c>
      <c r="AY3196" s="19" t="e">
        <f>VLOOKUP(AG3196,Cías!$A$1:$E$10000,5,0)</f>
        <v>#N/A</v>
      </c>
      <c r="AZ3196" s="19" t="str">
        <f t="shared" si="348"/>
        <v>10003566</v>
      </c>
      <c r="BA3196" s="19" t="str">
        <f t="shared" si="349"/>
        <v>MOREANO MOREANO RUBEN DARIO</v>
      </c>
      <c r="BB3196" s="19" t="e">
        <f>VLOOKUP(AG3196,Cías!$A$1:$E$10000,3,0)</f>
        <v>#N/A</v>
      </c>
      <c r="BC3196" s="19"/>
      <c r="BD3196" s="19"/>
      <c r="BE3196" s="19"/>
      <c r="BF3196" s="19"/>
      <c r="BG3196" s="19"/>
      <c r="BH3196" s="19"/>
      <c r="BI3196" s="19"/>
      <c r="BJ3196" s="19"/>
    </row>
    <row r="3197" spans="1:62" ht="15" x14ac:dyDescent="0.2">
      <c r="A3197" s="19" t="s">
        <v>25103</v>
      </c>
      <c r="B3197" s="19" t="s">
        <v>1479</v>
      </c>
      <c r="C3197" s="43">
        <v>44670</v>
      </c>
      <c r="D3197" s="44">
        <v>0.77569444444444002</v>
      </c>
      <c r="E3197" s="19" t="s">
        <v>25104</v>
      </c>
      <c r="F3197" s="19" t="s">
        <v>25105</v>
      </c>
      <c r="G3197" s="19" t="s">
        <v>25106</v>
      </c>
      <c r="H3197" s="45">
        <v>2209.16</v>
      </c>
      <c r="I3197" s="45">
        <v>2476.9299999999998</v>
      </c>
      <c r="J3197" s="19" t="s">
        <v>1560</v>
      </c>
      <c r="K3197" s="19" t="s">
        <v>25107</v>
      </c>
      <c r="L3197" s="19" t="s">
        <v>25108</v>
      </c>
      <c r="M3197" s="19" t="s">
        <v>25109</v>
      </c>
      <c r="N3197" s="19" t="s">
        <v>25103</v>
      </c>
      <c r="O3197" s="19" t="s">
        <v>369</v>
      </c>
      <c r="P3197" s="19" t="s">
        <v>370</v>
      </c>
      <c r="Q3197" s="46">
        <v>360</v>
      </c>
      <c r="R3197" s="19" t="s">
        <v>1544</v>
      </c>
      <c r="S3197" s="19" t="s">
        <v>8012</v>
      </c>
      <c r="T3197" s="19" t="s">
        <v>155</v>
      </c>
      <c r="U3197" s="19" t="s">
        <v>10714</v>
      </c>
      <c r="V3197" s="19" t="s">
        <v>10715</v>
      </c>
      <c r="W3197" s="19" t="s">
        <v>415</v>
      </c>
      <c r="X3197" s="19" t="s">
        <v>10716</v>
      </c>
      <c r="Y3197" s="19" t="s">
        <v>10717</v>
      </c>
      <c r="Z3197" s="19" t="s">
        <v>10718</v>
      </c>
      <c r="AA3197" s="46">
        <v>91.4</v>
      </c>
      <c r="AB3197" s="19" t="s">
        <v>456</v>
      </c>
      <c r="AC3197" s="19" t="s">
        <v>60</v>
      </c>
      <c r="AD3197" s="19" t="s">
        <v>3222</v>
      </c>
      <c r="AE3197" s="19" t="s">
        <v>1481</v>
      </c>
      <c r="AF3197" s="19" t="s">
        <v>1554</v>
      </c>
      <c r="AG3197" s="19" t="s">
        <v>3223</v>
      </c>
      <c r="AH3197" s="19" t="s">
        <v>1499</v>
      </c>
      <c r="AI3197" s="19" t="s">
        <v>1500</v>
      </c>
      <c r="AJ3197" s="45">
        <v>0</v>
      </c>
      <c r="AK3197" s="45">
        <v>0</v>
      </c>
      <c r="AL3197" s="19" t="s">
        <v>1501</v>
      </c>
      <c r="AM3197" s="46">
        <v>26890</v>
      </c>
      <c r="AN3197" s="46">
        <v>18030</v>
      </c>
      <c r="AO3197" s="46">
        <v>8860</v>
      </c>
      <c r="AP3197" s="45">
        <v>0</v>
      </c>
      <c r="AQ3197" s="45"/>
      <c r="AR3197" s="45" t="str">
        <f>IFERROR(VLOOKUP(AB3197,'Pedidos marco'!$A$1:$D$10000,4,0)," ")</f>
        <v xml:space="preserve"> </v>
      </c>
      <c r="AS3197" s="45">
        <f t="shared" si="343"/>
        <v>19</v>
      </c>
      <c r="AT3197" s="45" t="str">
        <f t="shared" si="344"/>
        <v>19</v>
      </c>
      <c r="AU3197" s="47">
        <v>18</v>
      </c>
      <c r="AV3197" s="19" t="str">
        <f t="shared" si="345"/>
        <v>04 April</v>
      </c>
      <c r="AW3197" s="19">
        <f t="shared" si="346"/>
        <v>0</v>
      </c>
      <c r="AX3197" s="19">
        <f t="shared" si="347"/>
        <v>0</v>
      </c>
      <c r="AY3197" s="19" t="e">
        <f>VLOOKUP(AG3197,Cías!$A$1:$E$10000,5,0)</f>
        <v>#N/A</v>
      </c>
      <c r="AZ3197" s="19" t="str">
        <f t="shared" si="348"/>
        <v>1023153</v>
      </c>
      <c r="BA3197" s="19" t="str">
        <f t="shared" si="349"/>
        <v>BUITRON MONTENEGRO JONNY</v>
      </c>
      <c r="BB3197" s="19" t="e">
        <f>VLOOKUP(AG3197,Cías!$A$1:$E$10000,3,0)</f>
        <v>#N/A</v>
      </c>
      <c r="BC3197" s="19"/>
      <c r="BD3197" s="19"/>
      <c r="BE3197" s="19"/>
      <c r="BF3197" s="19"/>
      <c r="BG3197" s="19"/>
      <c r="BH3197" s="19"/>
      <c r="BI3197" s="19"/>
      <c r="BJ3197" s="19"/>
    </row>
    <row r="3198" spans="1:62" ht="15" x14ac:dyDescent="0.2">
      <c r="A3198" s="19" t="s">
        <v>25110</v>
      </c>
      <c r="B3198" s="19" t="s">
        <v>1479</v>
      </c>
      <c r="C3198" s="43">
        <v>44670</v>
      </c>
      <c r="D3198" s="44">
        <v>0.77847222222222001</v>
      </c>
      <c r="E3198" s="19" t="s">
        <v>25111</v>
      </c>
      <c r="F3198" s="19" t="s">
        <v>25112</v>
      </c>
      <c r="G3198" s="19" t="s">
        <v>25113</v>
      </c>
      <c r="H3198" s="45">
        <v>2494.8000000000002</v>
      </c>
      <c r="I3198" s="45">
        <v>2797.19</v>
      </c>
      <c r="J3198" s="19" t="s">
        <v>1560</v>
      </c>
      <c r="K3198" s="19" t="s">
        <v>25114</v>
      </c>
      <c r="L3198" s="19" t="s">
        <v>25115</v>
      </c>
      <c r="M3198" s="19" t="s">
        <v>25116</v>
      </c>
      <c r="N3198" s="19" t="s">
        <v>25110</v>
      </c>
      <c r="O3198" s="19" t="s">
        <v>367</v>
      </c>
      <c r="P3198" s="19" t="s">
        <v>368</v>
      </c>
      <c r="Q3198" s="46">
        <v>360</v>
      </c>
      <c r="R3198" s="19" t="s">
        <v>1544</v>
      </c>
      <c r="S3198" s="19" t="s">
        <v>12003</v>
      </c>
      <c r="T3198" s="19" t="s">
        <v>12004</v>
      </c>
      <c r="U3198" s="19" t="s">
        <v>12005</v>
      </c>
      <c r="V3198" s="19" t="s">
        <v>12006</v>
      </c>
      <c r="W3198" s="19" t="s">
        <v>415</v>
      </c>
      <c r="X3198" s="19" t="s">
        <v>12007</v>
      </c>
      <c r="Y3198" s="19" t="s">
        <v>2591</v>
      </c>
      <c r="Z3198" s="19" t="s">
        <v>2592</v>
      </c>
      <c r="AA3198" s="46">
        <v>102</v>
      </c>
      <c r="AB3198" s="19" t="s">
        <v>452</v>
      </c>
      <c r="AC3198" s="19" t="s">
        <v>50</v>
      </c>
      <c r="AD3198" s="19" t="s">
        <v>4005</v>
      </c>
      <c r="AE3198" s="19" t="s">
        <v>4006</v>
      </c>
      <c r="AF3198" s="19" t="s">
        <v>1554</v>
      </c>
      <c r="AG3198" s="19" t="s">
        <v>4007</v>
      </c>
      <c r="AH3198" s="19" t="s">
        <v>1499</v>
      </c>
      <c r="AI3198" s="19" t="s">
        <v>1500</v>
      </c>
      <c r="AJ3198" s="45">
        <v>0</v>
      </c>
      <c r="AK3198" s="45">
        <v>0</v>
      </c>
      <c r="AL3198" s="19" t="s">
        <v>1501</v>
      </c>
      <c r="AM3198" s="46">
        <v>27270</v>
      </c>
      <c r="AN3198" s="46">
        <v>18020</v>
      </c>
      <c r="AO3198" s="46">
        <v>9250</v>
      </c>
      <c r="AP3198" s="45">
        <v>0</v>
      </c>
      <c r="AQ3198" s="45"/>
      <c r="AR3198" s="45" t="str">
        <f>IFERROR(VLOOKUP(AB3198,'Pedidos marco'!$A$1:$D$10000,4,0)," ")</f>
        <v xml:space="preserve"> </v>
      </c>
      <c r="AS3198" s="45">
        <f t="shared" si="343"/>
        <v>19</v>
      </c>
      <c r="AT3198" s="45" t="str">
        <f t="shared" si="344"/>
        <v>19</v>
      </c>
      <c r="AU3198" s="47">
        <v>18</v>
      </c>
      <c r="AV3198" s="19" t="str">
        <f t="shared" si="345"/>
        <v>04 April</v>
      </c>
      <c r="AW3198" s="19">
        <f t="shared" si="346"/>
        <v>0</v>
      </c>
      <c r="AX3198" s="19">
        <f t="shared" si="347"/>
        <v>0</v>
      </c>
      <c r="AY3198" s="19" t="e">
        <f>VLOOKUP(AG3198,Cías!$A$1:$E$10000,5,0)</f>
        <v>#N/A</v>
      </c>
      <c r="AZ3198" s="19" t="str">
        <f t="shared" si="348"/>
        <v>1014062</v>
      </c>
      <c r="BA3198" s="19" t="str">
        <f t="shared" si="349"/>
        <v>BENALCAZAR DE LA CRUZ MILTON PATRIC</v>
      </c>
      <c r="BB3198" s="19" t="e">
        <f>VLOOKUP(AG3198,Cías!$A$1:$E$10000,3,0)</f>
        <v>#N/A</v>
      </c>
      <c r="BC3198" s="19"/>
      <c r="BD3198" s="19"/>
      <c r="BE3198" s="19"/>
      <c r="BF3198" s="19"/>
      <c r="BG3198" s="19"/>
      <c r="BH3198" s="19"/>
      <c r="BI3198" s="19"/>
      <c r="BJ3198" s="19"/>
    </row>
    <row r="3199" spans="1:62" ht="15" x14ac:dyDescent="0.2">
      <c r="A3199" s="19" t="s">
        <v>25117</v>
      </c>
      <c r="B3199" s="19" t="s">
        <v>1479</v>
      </c>
      <c r="C3199" s="43">
        <v>44670</v>
      </c>
      <c r="D3199" s="44">
        <v>0.77847222222222001</v>
      </c>
      <c r="E3199" s="19" t="s">
        <v>25118</v>
      </c>
      <c r="F3199" s="19" t="s">
        <v>25119</v>
      </c>
      <c r="G3199" s="19" t="s">
        <v>25120</v>
      </c>
      <c r="H3199" s="45">
        <v>4527.6000000000004</v>
      </c>
      <c r="I3199" s="45">
        <v>5076.37</v>
      </c>
      <c r="J3199" s="19" t="s">
        <v>1560</v>
      </c>
      <c r="K3199" s="19" t="s">
        <v>24886</v>
      </c>
      <c r="L3199" s="19" t="s">
        <v>25121</v>
      </c>
      <c r="M3199" s="19" t="s">
        <v>25122</v>
      </c>
      <c r="N3199" s="19" t="s">
        <v>25117</v>
      </c>
      <c r="O3199" s="19" t="s">
        <v>367</v>
      </c>
      <c r="P3199" s="19" t="s">
        <v>368</v>
      </c>
      <c r="Q3199" s="46">
        <v>660</v>
      </c>
      <c r="R3199" s="19" t="s">
        <v>1544</v>
      </c>
      <c r="S3199" s="19" t="s">
        <v>7844</v>
      </c>
      <c r="T3199" s="19" t="s">
        <v>7845</v>
      </c>
      <c r="U3199" s="19" t="s">
        <v>8564</v>
      </c>
      <c r="V3199" s="19" t="s">
        <v>8565</v>
      </c>
      <c r="W3199" s="19" t="s">
        <v>2092</v>
      </c>
      <c r="X3199" s="19" t="s">
        <v>8566</v>
      </c>
      <c r="Y3199" s="19" t="s">
        <v>2094</v>
      </c>
      <c r="Z3199" s="19" t="s">
        <v>2095</v>
      </c>
      <c r="AA3199" s="46">
        <v>130</v>
      </c>
      <c r="AB3199" s="19" t="s">
        <v>1416</v>
      </c>
      <c r="AC3199" s="19" t="s">
        <v>1399</v>
      </c>
      <c r="AD3199" s="19" t="s">
        <v>2607</v>
      </c>
      <c r="AE3199" s="19" t="s">
        <v>1481</v>
      </c>
      <c r="AF3199" s="19" t="s">
        <v>1592</v>
      </c>
      <c r="AG3199" s="19" t="s">
        <v>2608</v>
      </c>
      <c r="AH3199" s="19" t="s">
        <v>1499</v>
      </c>
      <c r="AI3199" s="19" t="s">
        <v>1500</v>
      </c>
      <c r="AJ3199" s="45">
        <v>0</v>
      </c>
      <c r="AK3199" s="45">
        <v>0</v>
      </c>
      <c r="AL3199" s="19" t="s">
        <v>1501</v>
      </c>
      <c r="AM3199" s="46">
        <v>49810</v>
      </c>
      <c r="AN3199" s="46">
        <v>33040</v>
      </c>
      <c r="AO3199" s="46">
        <v>16770</v>
      </c>
      <c r="AP3199" s="45">
        <v>0</v>
      </c>
      <c r="AQ3199" s="45"/>
      <c r="AR3199" s="45" t="str">
        <f>IFERROR(VLOOKUP(AB3199,'Pedidos marco'!$A$1:$D$10000,4,0)," ")</f>
        <v xml:space="preserve"> </v>
      </c>
      <c r="AS3199" s="45">
        <f t="shared" si="343"/>
        <v>19</v>
      </c>
      <c r="AT3199" s="45" t="str">
        <f t="shared" si="344"/>
        <v>19</v>
      </c>
      <c r="AU3199" s="47">
        <v>33</v>
      </c>
      <c r="AV3199" s="19" t="str">
        <f t="shared" si="345"/>
        <v>04 April</v>
      </c>
      <c r="AW3199" s="19">
        <f t="shared" si="346"/>
        <v>0</v>
      </c>
      <c r="AX3199" s="19">
        <f t="shared" si="347"/>
        <v>0</v>
      </c>
      <c r="AY3199" s="19" t="e">
        <f>VLOOKUP(AG3199,Cías!$A$1:$E$10000,5,0)</f>
        <v>#N/A</v>
      </c>
      <c r="AZ3199" s="19" t="str">
        <f t="shared" si="348"/>
        <v>10006852</v>
      </c>
      <c r="BA3199" s="19" t="str">
        <f t="shared" si="349"/>
        <v>DE LA CRUZ MANUEL ALADINO</v>
      </c>
      <c r="BB3199" s="19" t="e">
        <f>VLOOKUP(AG3199,Cías!$A$1:$E$10000,3,0)</f>
        <v>#N/A</v>
      </c>
      <c r="BC3199" s="19"/>
      <c r="BD3199" s="19"/>
      <c r="BE3199" s="19"/>
      <c r="BF3199" s="19"/>
      <c r="BG3199" s="19"/>
      <c r="BH3199" s="19"/>
      <c r="BI3199" s="19"/>
      <c r="BJ3199" s="19"/>
    </row>
    <row r="3200" spans="1:62" ht="15" x14ac:dyDescent="0.2">
      <c r="A3200" s="19" t="s">
        <v>25123</v>
      </c>
      <c r="B3200" s="19" t="s">
        <v>1479</v>
      </c>
      <c r="C3200" s="43">
        <v>44670</v>
      </c>
      <c r="D3200" s="44">
        <v>0.78125</v>
      </c>
      <c r="E3200" s="19" t="s">
        <v>25124</v>
      </c>
      <c r="F3200" s="19" t="s">
        <v>25125</v>
      </c>
      <c r="G3200" s="19" t="s">
        <v>25126</v>
      </c>
      <c r="H3200" s="45">
        <v>2426.4</v>
      </c>
      <c r="I3200" s="45">
        <v>2720.5</v>
      </c>
      <c r="J3200" s="19" t="s">
        <v>1560</v>
      </c>
      <c r="K3200" s="19" t="s">
        <v>25127</v>
      </c>
      <c r="L3200" s="19" t="s">
        <v>25128</v>
      </c>
      <c r="M3200" s="19" t="s">
        <v>25129</v>
      </c>
      <c r="N3200" s="19" t="s">
        <v>25123</v>
      </c>
      <c r="O3200" s="19" t="s">
        <v>367</v>
      </c>
      <c r="P3200" s="19" t="s">
        <v>368</v>
      </c>
      <c r="Q3200" s="46">
        <v>360</v>
      </c>
      <c r="R3200" s="19" t="s">
        <v>1544</v>
      </c>
      <c r="S3200" s="19" t="s">
        <v>3053</v>
      </c>
      <c r="T3200" s="19" t="s">
        <v>3054</v>
      </c>
      <c r="U3200" s="19" t="s">
        <v>3055</v>
      </c>
      <c r="V3200" s="19" t="s">
        <v>3056</v>
      </c>
      <c r="W3200" s="19" t="s">
        <v>415</v>
      </c>
      <c r="X3200" s="19" t="s">
        <v>3057</v>
      </c>
      <c r="Y3200" s="19" t="s">
        <v>1511</v>
      </c>
      <c r="Z3200" s="19" t="s">
        <v>1512</v>
      </c>
      <c r="AA3200" s="46">
        <v>113</v>
      </c>
      <c r="AB3200" s="19" t="s">
        <v>456</v>
      </c>
      <c r="AC3200" s="19" t="s">
        <v>60</v>
      </c>
      <c r="AD3200" s="19" t="s">
        <v>3058</v>
      </c>
      <c r="AE3200" s="19" t="s">
        <v>1481</v>
      </c>
      <c r="AF3200" s="19" t="s">
        <v>1554</v>
      </c>
      <c r="AG3200" s="19" t="s">
        <v>3059</v>
      </c>
      <c r="AH3200" s="19" t="s">
        <v>1594</v>
      </c>
      <c r="AI3200" s="19" t="s">
        <v>1595</v>
      </c>
      <c r="AJ3200" s="45">
        <v>0.05</v>
      </c>
      <c r="AK3200" s="45">
        <v>18</v>
      </c>
      <c r="AL3200" s="19" t="s">
        <v>1501</v>
      </c>
      <c r="AM3200" s="46">
        <v>27290</v>
      </c>
      <c r="AN3200" s="46">
        <v>18020</v>
      </c>
      <c r="AO3200" s="46">
        <v>9270</v>
      </c>
      <c r="AP3200" s="45">
        <v>0</v>
      </c>
      <c r="AQ3200" s="45"/>
      <c r="AR3200" s="45" t="str">
        <f>IFERROR(VLOOKUP(AB3200,'Pedidos marco'!$A$1:$D$10000,4,0)," ")</f>
        <v xml:space="preserve"> </v>
      </c>
      <c r="AS3200" s="45">
        <f t="shared" si="343"/>
        <v>19</v>
      </c>
      <c r="AT3200" s="45" t="str">
        <f t="shared" si="344"/>
        <v>19</v>
      </c>
      <c r="AU3200" s="47">
        <v>18</v>
      </c>
      <c r="AV3200" s="19" t="str">
        <f t="shared" si="345"/>
        <v>04 April</v>
      </c>
      <c r="AW3200" s="19">
        <f t="shared" si="346"/>
        <v>0</v>
      </c>
      <c r="AX3200" s="19">
        <f t="shared" si="347"/>
        <v>0</v>
      </c>
      <c r="AY3200" s="19" t="e">
        <f>VLOOKUP(AG3200,Cías!$A$1:$E$10000,5,0)</f>
        <v>#N/A</v>
      </c>
      <c r="AZ3200" s="19" t="str">
        <f t="shared" si="348"/>
        <v>1023153</v>
      </c>
      <c r="BA3200" s="19" t="str">
        <f t="shared" si="349"/>
        <v>BUITRON MONTENEGRO JONNY</v>
      </c>
      <c r="BB3200" s="19" t="e">
        <f>VLOOKUP(AG3200,Cías!$A$1:$E$10000,3,0)</f>
        <v>#N/A</v>
      </c>
      <c r="BC3200" s="19"/>
      <c r="BD3200" s="19"/>
      <c r="BE3200" s="19"/>
      <c r="BF3200" s="19"/>
      <c r="BG3200" s="19"/>
      <c r="BH3200" s="19"/>
      <c r="BI3200" s="19"/>
      <c r="BJ3200" s="19"/>
    </row>
    <row r="3201" spans="1:62" ht="15" x14ac:dyDescent="0.2">
      <c r="A3201" s="19" t="s">
        <v>25130</v>
      </c>
      <c r="B3201" s="19" t="s">
        <v>1479</v>
      </c>
      <c r="C3201" s="43">
        <v>44670</v>
      </c>
      <c r="D3201" s="44">
        <v>0.78333333333333</v>
      </c>
      <c r="E3201" s="19" t="s">
        <v>25131</v>
      </c>
      <c r="F3201" s="19" t="s">
        <v>1481</v>
      </c>
      <c r="G3201" s="19" t="s">
        <v>1481</v>
      </c>
      <c r="H3201" s="45">
        <v>0</v>
      </c>
      <c r="I3201" s="45">
        <v>0</v>
      </c>
      <c r="J3201" s="19" t="s">
        <v>1482</v>
      </c>
      <c r="K3201" s="19" t="s">
        <v>25132</v>
      </c>
      <c r="L3201" s="19" t="s">
        <v>25133</v>
      </c>
      <c r="M3201" s="19" t="s">
        <v>25134</v>
      </c>
      <c r="N3201" s="19" t="s">
        <v>25130</v>
      </c>
      <c r="O3201" s="19" t="s">
        <v>371</v>
      </c>
      <c r="P3201" s="19" t="s">
        <v>372</v>
      </c>
      <c r="Q3201" s="46">
        <v>360</v>
      </c>
      <c r="R3201" s="19" t="s">
        <v>1544</v>
      </c>
      <c r="S3201" s="19" t="s">
        <v>1545</v>
      </c>
      <c r="T3201" s="19" t="s">
        <v>74</v>
      </c>
      <c r="U3201" s="19" t="s">
        <v>1848</v>
      </c>
      <c r="V3201" s="19" t="s">
        <v>1849</v>
      </c>
      <c r="W3201" s="19" t="s">
        <v>1548</v>
      </c>
      <c r="X3201" s="19" t="s">
        <v>1850</v>
      </c>
      <c r="Y3201" s="19" t="s">
        <v>1684</v>
      </c>
      <c r="Z3201" s="19" t="s">
        <v>1685</v>
      </c>
      <c r="AA3201" s="46">
        <v>198</v>
      </c>
      <c r="AB3201" s="19" t="s">
        <v>462</v>
      </c>
      <c r="AC3201" s="19" t="s">
        <v>74</v>
      </c>
      <c r="AD3201" s="19" t="s">
        <v>1552</v>
      </c>
      <c r="AE3201" s="19" t="s">
        <v>1553</v>
      </c>
      <c r="AF3201" s="19" t="s">
        <v>1554</v>
      </c>
      <c r="AG3201" s="19" t="s">
        <v>1555</v>
      </c>
      <c r="AH3201" s="19" t="s">
        <v>1499</v>
      </c>
      <c r="AI3201" s="19" t="s">
        <v>1500</v>
      </c>
      <c r="AJ3201" s="45">
        <v>0</v>
      </c>
      <c r="AK3201" s="45">
        <v>0</v>
      </c>
      <c r="AL3201" s="19" t="s">
        <v>1501</v>
      </c>
      <c r="AM3201" s="46">
        <v>26850</v>
      </c>
      <c r="AN3201" s="46">
        <v>18070</v>
      </c>
      <c r="AO3201" s="46">
        <v>8780</v>
      </c>
      <c r="AP3201" s="45">
        <v>0</v>
      </c>
      <c r="AQ3201" s="45"/>
      <c r="AR3201" s="45" t="str">
        <f>IFERROR(VLOOKUP(AB3201,'Pedidos marco'!$A$1:$D$10000,4,0)," ")</f>
        <v xml:space="preserve"> </v>
      </c>
      <c r="AS3201" s="45">
        <f t="shared" si="343"/>
        <v>19</v>
      </c>
      <c r="AT3201" s="45" t="str">
        <f t="shared" si="344"/>
        <v>19</v>
      </c>
      <c r="AU3201" s="47">
        <v>18</v>
      </c>
      <c r="AV3201" s="19" t="str">
        <f t="shared" si="345"/>
        <v>04 April</v>
      </c>
      <c r="AW3201" s="19">
        <f t="shared" si="346"/>
        <v>0</v>
      </c>
      <c r="AX3201" s="19">
        <f t="shared" si="347"/>
        <v>0</v>
      </c>
      <c r="AY3201" s="19" t="e">
        <f>VLOOKUP(AG3201,Cías!$A$1:$E$10000,5,0)</f>
        <v>#N/A</v>
      </c>
      <c r="AZ3201" s="19" t="str">
        <f t="shared" si="348"/>
        <v>1013627</v>
      </c>
      <c r="BA3201" s="19" t="str">
        <f t="shared" si="349"/>
        <v>CAMPAÑA MALDONADO MIGUEL ANGEL</v>
      </c>
      <c r="BB3201" s="19" t="e">
        <f>VLOOKUP(AG3201,Cías!$A$1:$E$10000,3,0)</f>
        <v>#N/A</v>
      </c>
      <c r="BC3201" s="19"/>
      <c r="BD3201" s="19"/>
      <c r="BE3201" s="19"/>
      <c r="BF3201" s="19"/>
      <c r="BG3201" s="19"/>
      <c r="BH3201" s="19"/>
      <c r="BI3201" s="19"/>
      <c r="BJ3201" s="19"/>
    </row>
    <row r="3202" spans="1:62" ht="15" x14ac:dyDescent="0.2">
      <c r="A3202" s="19" t="s">
        <v>25135</v>
      </c>
      <c r="B3202" s="19" t="s">
        <v>1479</v>
      </c>
      <c r="C3202" s="43">
        <v>44670</v>
      </c>
      <c r="D3202" s="44">
        <v>0.78611111111110998</v>
      </c>
      <c r="E3202" s="19" t="s">
        <v>25136</v>
      </c>
      <c r="F3202" s="19" t="s">
        <v>1481</v>
      </c>
      <c r="G3202" s="19" t="s">
        <v>1481</v>
      </c>
      <c r="H3202" s="45">
        <v>0</v>
      </c>
      <c r="I3202" s="45">
        <v>0</v>
      </c>
      <c r="J3202" s="19" t="s">
        <v>1482</v>
      </c>
      <c r="K3202" s="19" t="s">
        <v>25137</v>
      </c>
      <c r="L3202" s="19" t="s">
        <v>25138</v>
      </c>
      <c r="M3202" s="19" t="s">
        <v>25139</v>
      </c>
      <c r="N3202" s="19" t="s">
        <v>25135</v>
      </c>
      <c r="O3202" s="19" t="s">
        <v>1486</v>
      </c>
      <c r="P3202" s="19" t="s">
        <v>1487</v>
      </c>
      <c r="Q3202" s="46">
        <v>32.770000000000003</v>
      </c>
      <c r="R3202" s="19" t="s">
        <v>1488</v>
      </c>
      <c r="S3202" s="19" t="s">
        <v>2997</v>
      </c>
      <c r="T3202" s="19" t="s">
        <v>2998</v>
      </c>
      <c r="U3202" s="19" t="s">
        <v>2999</v>
      </c>
      <c r="V3202" s="19" t="s">
        <v>3000</v>
      </c>
      <c r="W3202" s="19" t="s">
        <v>1586</v>
      </c>
      <c r="X3202" s="19" t="s">
        <v>3001</v>
      </c>
      <c r="Y3202" s="19" t="s">
        <v>1588</v>
      </c>
      <c r="Z3202" s="19" t="s">
        <v>1589</v>
      </c>
      <c r="AA3202" s="46">
        <v>250</v>
      </c>
      <c r="AB3202" s="19" t="s">
        <v>528</v>
      </c>
      <c r="AC3202" s="19" t="s">
        <v>208</v>
      </c>
      <c r="AD3202" s="19" t="s">
        <v>3002</v>
      </c>
      <c r="AE3202" s="19" t="s">
        <v>1481</v>
      </c>
      <c r="AF3202" s="19" t="s">
        <v>1497</v>
      </c>
      <c r="AG3202" s="19" t="s">
        <v>3003</v>
      </c>
      <c r="AH3202" s="19" t="s">
        <v>1499</v>
      </c>
      <c r="AI3202" s="19" t="s">
        <v>1500</v>
      </c>
      <c r="AJ3202" s="45">
        <v>0</v>
      </c>
      <c r="AK3202" s="45">
        <v>0</v>
      </c>
      <c r="AL3202" s="19" t="s">
        <v>1501</v>
      </c>
      <c r="AM3202" s="46">
        <v>52680</v>
      </c>
      <c r="AN3202" s="46">
        <v>32770</v>
      </c>
      <c r="AO3202" s="46">
        <v>19910</v>
      </c>
      <c r="AP3202" s="45">
        <v>0</v>
      </c>
      <c r="AQ3202" s="45"/>
      <c r="AR3202" s="45" t="str">
        <f>IFERROR(VLOOKUP(AB3202,'Pedidos marco'!$A$1:$D$10000,4,0)," ")</f>
        <v xml:space="preserve"> </v>
      </c>
      <c r="AS3202" s="45">
        <f t="shared" si="343"/>
        <v>19</v>
      </c>
      <c r="AT3202" s="45" t="str">
        <f t="shared" si="344"/>
        <v>19</v>
      </c>
      <c r="AU3202" s="47">
        <v>32.770000000000003</v>
      </c>
      <c r="AV3202" s="19" t="str">
        <f t="shared" si="345"/>
        <v>04 April</v>
      </c>
      <c r="AW3202" s="19">
        <f t="shared" si="346"/>
        <v>0</v>
      </c>
      <c r="AX3202" s="19">
        <f t="shared" si="347"/>
        <v>0</v>
      </c>
      <c r="AY3202" s="19" t="e">
        <f>VLOOKUP(AG3202,Cías!$A$1:$E$10000,5,0)</f>
        <v>#N/A</v>
      </c>
      <c r="AZ3202" s="19" t="str">
        <f t="shared" si="348"/>
        <v>1021830</v>
      </c>
      <c r="BA3202" s="19" t="str">
        <f t="shared" si="349"/>
        <v>MORALES GARZON CHRISTIAN SANTIAGO</v>
      </c>
      <c r="BB3202" s="19" t="e">
        <f>VLOOKUP(AG3202,Cías!$A$1:$E$10000,3,0)</f>
        <v>#N/A</v>
      </c>
      <c r="BC3202" s="19"/>
      <c r="BD3202" s="19"/>
      <c r="BE3202" s="19"/>
      <c r="BF3202" s="19"/>
      <c r="BG3202" s="19"/>
      <c r="BH3202" s="19"/>
      <c r="BI3202" s="19"/>
      <c r="BJ3202" s="19"/>
    </row>
    <row r="3203" spans="1:62" ht="15" x14ac:dyDescent="0.2">
      <c r="A3203" s="19" t="s">
        <v>25140</v>
      </c>
      <c r="B3203" s="19" t="s">
        <v>1479</v>
      </c>
      <c r="C3203" s="43">
        <v>44670</v>
      </c>
      <c r="D3203" s="44">
        <v>0.78680555555555998</v>
      </c>
      <c r="E3203" s="19" t="s">
        <v>25141</v>
      </c>
      <c r="F3203" s="19" t="s">
        <v>1481</v>
      </c>
      <c r="G3203" s="19" t="s">
        <v>1481</v>
      </c>
      <c r="H3203" s="45">
        <v>0</v>
      </c>
      <c r="I3203" s="45">
        <v>0</v>
      </c>
      <c r="J3203" s="19" t="s">
        <v>1482</v>
      </c>
      <c r="K3203" s="19" t="s">
        <v>25142</v>
      </c>
      <c r="L3203" s="19" t="s">
        <v>25143</v>
      </c>
      <c r="M3203" s="19" t="s">
        <v>25144</v>
      </c>
      <c r="N3203" s="19" t="s">
        <v>25140</v>
      </c>
      <c r="O3203" s="19" t="s">
        <v>1486</v>
      </c>
      <c r="P3203" s="19" t="s">
        <v>1487</v>
      </c>
      <c r="Q3203" s="46">
        <v>30.16</v>
      </c>
      <c r="R3203" s="19" t="s">
        <v>1488</v>
      </c>
      <c r="S3203" s="19" t="s">
        <v>1489</v>
      </c>
      <c r="T3203" s="19" t="s">
        <v>418</v>
      </c>
      <c r="U3203" s="19" t="s">
        <v>1508</v>
      </c>
      <c r="V3203" s="19" t="s">
        <v>1509</v>
      </c>
      <c r="W3203" s="19" t="s">
        <v>415</v>
      </c>
      <c r="X3203" s="19" t="s">
        <v>1510</v>
      </c>
      <c r="Y3203" s="19" t="s">
        <v>1511</v>
      </c>
      <c r="Z3203" s="19" t="s">
        <v>1512</v>
      </c>
      <c r="AA3203" s="46">
        <v>113</v>
      </c>
      <c r="AB3203" s="19" t="s">
        <v>1513</v>
      </c>
      <c r="AC3203" s="19" t="s">
        <v>418</v>
      </c>
      <c r="AD3203" s="19" t="s">
        <v>1530</v>
      </c>
      <c r="AE3203" s="19" t="s">
        <v>1531</v>
      </c>
      <c r="AF3203" s="19" t="s">
        <v>1497</v>
      </c>
      <c r="AG3203" s="19" t="s">
        <v>1532</v>
      </c>
      <c r="AH3203" s="19" t="s">
        <v>1499</v>
      </c>
      <c r="AI3203" s="19" t="s">
        <v>1500</v>
      </c>
      <c r="AJ3203" s="45">
        <v>0</v>
      </c>
      <c r="AK3203" s="45">
        <v>0</v>
      </c>
      <c r="AL3203" s="19" t="s">
        <v>1517</v>
      </c>
      <c r="AM3203" s="46">
        <v>47950</v>
      </c>
      <c r="AN3203" s="46">
        <v>30160</v>
      </c>
      <c r="AO3203" s="46">
        <v>17790</v>
      </c>
      <c r="AP3203" s="45">
        <v>0</v>
      </c>
      <c r="AQ3203" s="45"/>
      <c r="AR3203" s="45" t="str">
        <f>IFERROR(VLOOKUP(AB3203,'Pedidos marco'!$A$1:$D$10000,4,0)," ")</f>
        <v xml:space="preserve"> </v>
      </c>
      <c r="AS3203" s="45">
        <f t="shared" si="343"/>
        <v>19</v>
      </c>
      <c r="AT3203" s="45" t="str">
        <f t="shared" si="344"/>
        <v>19</v>
      </c>
      <c r="AU3203" s="47">
        <v>30.16</v>
      </c>
      <c r="AV3203" s="19" t="str">
        <f t="shared" si="345"/>
        <v>04 April</v>
      </c>
      <c r="AW3203" s="19">
        <f t="shared" si="346"/>
        <v>0</v>
      </c>
      <c r="AX3203" s="19">
        <f t="shared" si="347"/>
        <v>0</v>
      </c>
      <c r="AY3203" s="19" t="e">
        <f>VLOOKUP(AG3203,Cías!$A$1:$E$10000,5,0)</f>
        <v>#N/A</v>
      </c>
      <c r="AZ3203" s="19" t="str">
        <f t="shared" si="348"/>
        <v>1014412</v>
      </c>
      <c r="BA3203" s="19" t="str">
        <f t="shared" si="349"/>
        <v>UNION DE CONCRETERAS UNICON UCUE</v>
      </c>
      <c r="BB3203" s="19" t="e">
        <f>VLOOKUP(AG3203,Cías!$A$1:$E$10000,3,0)</f>
        <v>#N/A</v>
      </c>
      <c r="BC3203" s="19"/>
      <c r="BD3203" s="19"/>
      <c r="BE3203" s="19"/>
      <c r="BF3203" s="19"/>
      <c r="BG3203" s="19"/>
      <c r="BH3203" s="19"/>
      <c r="BI3203" s="19"/>
      <c r="BJ3203" s="19"/>
    </row>
    <row r="3204" spans="1:62" ht="15" x14ac:dyDescent="0.2">
      <c r="A3204" s="19" t="s">
        <v>25145</v>
      </c>
      <c r="B3204" s="19" t="s">
        <v>1479</v>
      </c>
      <c r="C3204" s="43">
        <v>44670</v>
      </c>
      <c r="D3204" s="44">
        <v>0.78958333333332997</v>
      </c>
      <c r="E3204" s="19" t="s">
        <v>25146</v>
      </c>
      <c r="F3204" s="19" t="s">
        <v>25147</v>
      </c>
      <c r="G3204" s="19" t="s">
        <v>25148</v>
      </c>
      <c r="H3204" s="45">
        <v>1008</v>
      </c>
      <c r="I3204" s="45">
        <v>1130.18</v>
      </c>
      <c r="J3204" s="19" t="s">
        <v>1560</v>
      </c>
      <c r="K3204" s="19" t="s">
        <v>25149</v>
      </c>
      <c r="L3204" s="19" t="s">
        <v>25150</v>
      </c>
      <c r="M3204" s="19" t="s">
        <v>25151</v>
      </c>
      <c r="N3204" s="19" t="s">
        <v>25145</v>
      </c>
      <c r="O3204" s="19" t="s">
        <v>1641</v>
      </c>
      <c r="P3204" s="19" t="s">
        <v>1642</v>
      </c>
      <c r="Q3204" s="46">
        <v>160</v>
      </c>
      <c r="R3204" s="19" t="s">
        <v>1544</v>
      </c>
      <c r="S3204" s="19" t="s">
        <v>1736</v>
      </c>
      <c r="T3204" s="19" t="s">
        <v>1737</v>
      </c>
      <c r="U3204" s="19" t="s">
        <v>4219</v>
      </c>
      <c r="V3204" s="19" t="s">
        <v>4220</v>
      </c>
      <c r="W3204" s="19" t="s">
        <v>2076</v>
      </c>
      <c r="X3204" s="19" t="s">
        <v>4221</v>
      </c>
      <c r="Y3204" s="19" t="s">
        <v>2078</v>
      </c>
      <c r="Z3204" s="19" t="s">
        <v>2079</v>
      </c>
      <c r="AA3204" s="46">
        <v>345</v>
      </c>
      <c r="AB3204" s="19" t="s">
        <v>561</v>
      </c>
      <c r="AC3204" s="19" t="s">
        <v>275</v>
      </c>
      <c r="AD3204" s="19" t="s">
        <v>5825</v>
      </c>
      <c r="AE3204" s="19" t="s">
        <v>1481</v>
      </c>
      <c r="AF3204" s="19" t="s">
        <v>1554</v>
      </c>
      <c r="AG3204" s="19" t="s">
        <v>5826</v>
      </c>
      <c r="AH3204" s="19" t="s">
        <v>1499</v>
      </c>
      <c r="AI3204" s="19" t="s">
        <v>1500</v>
      </c>
      <c r="AJ3204" s="45">
        <v>0</v>
      </c>
      <c r="AK3204" s="45">
        <v>0</v>
      </c>
      <c r="AL3204" s="19" t="s">
        <v>1501</v>
      </c>
      <c r="AM3204" s="46">
        <v>12533.888999999999</v>
      </c>
      <c r="AN3204" s="46">
        <v>8008.8890000000001</v>
      </c>
      <c r="AO3204" s="46">
        <v>4525</v>
      </c>
      <c r="AP3204" s="45">
        <v>0</v>
      </c>
      <c r="AQ3204" s="45"/>
      <c r="AR3204" s="45" t="str">
        <f>IFERROR(VLOOKUP(AB3204,'Pedidos marco'!$A$1:$D$10000,4,0)," ")</f>
        <v xml:space="preserve"> </v>
      </c>
      <c r="AS3204" s="45">
        <f t="shared" ref="AS3204:AS3239" si="350">DAY(C3204)</f>
        <v>19</v>
      </c>
      <c r="AT3204" s="45" t="str">
        <f t="shared" ref="AT3204:AT3239" si="351">TEXT(AS3204,"dd")</f>
        <v>19</v>
      </c>
      <c r="AU3204" s="47">
        <v>8</v>
      </c>
      <c r="AV3204" s="19" t="str">
        <f t="shared" ref="AV3204:AV3239" si="352">TEXT(C3204,"MM MMMM")</f>
        <v>04 April</v>
      </c>
      <c r="AW3204" s="19">
        <f t="shared" ref="AW3204:AW3239" si="353">IFERROR(AP3204/Q3204,"")</f>
        <v>0</v>
      </c>
      <c r="AX3204" s="19">
        <f t="shared" ref="AX3204:AX3239" si="354">IFERROR(AP3204/AU3204,"")</f>
        <v>0</v>
      </c>
      <c r="AY3204" s="19" t="e">
        <f>VLOOKUP(AG3204,Cías!$A$1:$E$10000,5,0)</f>
        <v>#N/A</v>
      </c>
      <c r="AZ3204" s="19" t="str">
        <f t="shared" ref="AZ3204:AZ3239" si="355">AB3204</f>
        <v>1022120</v>
      </c>
      <c r="BA3204" s="19" t="str">
        <f t="shared" ref="BA3204:BA3239" si="356">AC3204</f>
        <v>RUIZ MORALES VANESSA SOLANGE</v>
      </c>
      <c r="BB3204" s="19" t="e">
        <f>VLOOKUP(AG3204,Cías!$A$1:$E$10000,3,0)</f>
        <v>#N/A</v>
      </c>
      <c r="BC3204" s="19"/>
      <c r="BD3204" s="19"/>
      <c r="BE3204" s="19"/>
      <c r="BF3204" s="19"/>
      <c r="BG3204" s="19"/>
      <c r="BH3204" s="19"/>
      <c r="BI3204" s="19"/>
      <c r="BJ3204" s="19"/>
    </row>
    <row r="3205" spans="1:62" ht="15" x14ac:dyDescent="0.2">
      <c r="A3205" s="19" t="s">
        <v>25145</v>
      </c>
      <c r="B3205" s="19" t="s">
        <v>1479</v>
      </c>
      <c r="C3205" s="43">
        <v>44670</v>
      </c>
      <c r="D3205" s="44">
        <v>0.78958333333332997</v>
      </c>
      <c r="E3205" s="19" t="s">
        <v>25152</v>
      </c>
      <c r="F3205" s="19" t="s">
        <v>25153</v>
      </c>
      <c r="G3205" s="19" t="s">
        <v>25154</v>
      </c>
      <c r="H3205" s="45">
        <v>1310</v>
      </c>
      <c r="I3205" s="45">
        <v>1468.78</v>
      </c>
      <c r="J3205" s="19" t="s">
        <v>1560</v>
      </c>
      <c r="K3205" s="19" t="s">
        <v>25149</v>
      </c>
      <c r="L3205" s="19" t="s">
        <v>25155</v>
      </c>
      <c r="M3205" s="19" t="s">
        <v>25156</v>
      </c>
      <c r="N3205" s="19" t="s">
        <v>25145</v>
      </c>
      <c r="O3205" s="19" t="s">
        <v>1603</v>
      </c>
      <c r="P3205" s="19" t="s">
        <v>1604</v>
      </c>
      <c r="Q3205" s="46">
        <v>200</v>
      </c>
      <c r="R3205" s="19" t="s">
        <v>1544</v>
      </c>
      <c r="S3205" s="19" t="s">
        <v>1736</v>
      </c>
      <c r="T3205" s="19" t="s">
        <v>1737</v>
      </c>
      <c r="U3205" s="19" t="s">
        <v>4219</v>
      </c>
      <c r="V3205" s="19" t="s">
        <v>4220</v>
      </c>
      <c r="W3205" s="19" t="s">
        <v>2076</v>
      </c>
      <c r="X3205" s="19" t="s">
        <v>4221</v>
      </c>
      <c r="Y3205" s="19" t="s">
        <v>2078</v>
      </c>
      <c r="Z3205" s="19" t="s">
        <v>2079</v>
      </c>
      <c r="AA3205" s="46">
        <v>345</v>
      </c>
      <c r="AB3205" s="19" t="s">
        <v>561</v>
      </c>
      <c r="AC3205" s="19" t="s">
        <v>275</v>
      </c>
      <c r="AD3205" s="19" t="s">
        <v>5825</v>
      </c>
      <c r="AE3205" s="19" t="s">
        <v>1481</v>
      </c>
      <c r="AF3205" s="19" t="s">
        <v>1554</v>
      </c>
      <c r="AG3205" s="19" t="s">
        <v>5826</v>
      </c>
      <c r="AH3205" s="19" t="s">
        <v>1499</v>
      </c>
      <c r="AI3205" s="19" t="s">
        <v>1500</v>
      </c>
      <c r="AJ3205" s="45">
        <v>0</v>
      </c>
      <c r="AK3205" s="45">
        <v>0</v>
      </c>
      <c r="AL3205" s="19" t="s">
        <v>1501</v>
      </c>
      <c r="AM3205" s="46">
        <v>14536.111000000001</v>
      </c>
      <c r="AN3205" s="46">
        <v>10011.111000000001</v>
      </c>
      <c r="AO3205" s="46">
        <v>4525</v>
      </c>
      <c r="AP3205" s="45">
        <v>0</v>
      </c>
      <c r="AQ3205" s="45"/>
      <c r="AR3205" s="45" t="str">
        <f>IFERROR(VLOOKUP(AB3205,'Pedidos marco'!$A$1:$D$10000,4,0)," ")</f>
        <v xml:space="preserve"> </v>
      </c>
      <c r="AS3205" s="45">
        <f t="shared" si="350"/>
        <v>19</v>
      </c>
      <c r="AT3205" s="45" t="str">
        <f t="shared" si="351"/>
        <v>19</v>
      </c>
      <c r="AU3205" s="47">
        <v>10</v>
      </c>
      <c r="AV3205" s="19" t="str">
        <f t="shared" si="352"/>
        <v>04 April</v>
      </c>
      <c r="AW3205" s="19">
        <f t="shared" si="353"/>
        <v>0</v>
      </c>
      <c r="AX3205" s="19">
        <f t="shared" si="354"/>
        <v>0</v>
      </c>
      <c r="AY3205" s="19" t="e">
        <f>VLOOKUP(AG3205,Cías!$A$1:$E$10000,5,0)</f>
        <v>#N/A</v>
      </c>
      <c r="AZ3205" s="19" t="str">
        <f t="shared" si="355"/>
        <v>1022120</v>
      </c>
      <c r="BA3205" s="19" t="str">
        <f t="shared" si="356"/>
        <v>RUIZ MORALES VANESSA SOLANGE</v>
      </c>
      <c r="BB3205" s="19" t="e">
        <f>VLOOKUP(AG3205,Cías!$A$1:$E$10000,3,0)</f>
        <v>#N/A</v>
      </c>
      <c r="BC3205" s="19"/>
      <c r="BD3205" s="19"/>
      <c r="BE3205" s="19"/>
      <c r="BF3205" s="19"/>
      <c r="BG3205" s="19"/>
      <c r="BH3205" s="19"/>
      <c r="BI3205" s="19"/>
      <c r="BJ3205" s="19"/>
    </row>
    <row r="3206" spans="1:62" ht="15" x14ac:dyDescent="0.2">
      <c r="A3206" s="19" t="s">
        <v>25157</v>
      </c>
      <c r="B3206" s="19" t="s">
        <v>1479</v>
      </c>
      <c r="C3206" s="43">
        <v>44670</v>
      </c>
      <c r="D3206" s="44">
        <v>0.79444444444443996</v>
      </c>
      <c r="E3206" s="19" t="s">
        <v>25158</v>
      </c>
      <c r="F3206" s="19" t="s">
        <v>25159</v>
      </c>
      <c r="G3206" s="19" t="s">
        <v>25160</v>
      </c>
      <c r="H3206" s="45">
        <v>2494.8000000000002</v>
      </c>
      <c r="I3206" s="45">
        <v>2797.19</v>
      </c>
      <c r="J3206" s="19" t="s">
        <v>1560</v>
      </c>
      <c r="K3206" s="19" t="s">
        <v>25161</v>
      </c>
      <c r="L3206" s="19" t="s">
        <v>25162</v>
      </c>
      <c r="M3206" s="19" t="s">
        <v>25163</v>
      </c>
      <c r="N3206" s="19" t="s">
        <v>25157</v>
      </c>
      <c r="O3206" s="19" t="s">
        <v>367</v>
      </c>
      <c r="P3206" s="19" t="s">
        <v>368</v>
      </c>
      <c r="Q3206" s="46">
        <v>360</v>
      </c>
      <c r="R3206" s="19" t="s">
        <v>1544</v>
      </c>
      <c r="S3206" s="19" t="s">
        <v>3826</v>
      </c>
      <c r="T3206" s="19" t="s">
        <v>3827</v>
      </c>
      <c r="U3206" s="19" t="s">
        <v>3828</v>
      </c>
      <c r="V3206" s="19" t="s">
        <v>3829</v>
      </c>
      <c r="W3206" s="19" t="s">
        <v>415</v>
      </c>
      <c r="X3206" s="19" t="s">
        <v>3830</v>
      </c>
      <c r="Y3206" s="19" t="s">
        <v>3831</v>
      </c>
      <c r="Z3206" s="19" t="s">
        <v>3832</v>
      </c>
      <c r="AA3206" s="46">
        <v>97.5</v>
      </c>
      <c r="AB3206" s="19" t="s">
        <v>574</v>
      </c>
      <c r="AC3206" s="19" t="s">
        <v>301</v>
      </c>
      <c r="AD3206" s="19" t="s">
        <v>6375</v>
      </c>
      <c r="AE3206" s="19" t="s">
        <v>6376</v>
      </c>
      <c r="AF3206" s="19" t="s">
        <v>1554</v>
      </c>
      <c r="AG3206" s="19" t="s">
        <v>6377</v>
      </c>
      <c r="AH3206" s="19" t="s">
        <v>1499</v>
      </c>
      <c r="AI3206" s="19" t="s">
        <v>1500</v>
      </c>
      <c r="AJ3206" s="45">
        <v>0</v>
      </c>
      <c r="AK3206" s="45">
        <v>0</v>
      </c>
      <c r="AL3206" s="19" t="s">
        <v>1501</v>
      </c>
      <c r="AM3206" s="46">
        <v>27350</v>
      </c>
      <c r="AN3206" s="46">
        <v>18020</v>
      </c>
      <c r="AO3206" s="46">
        <v>9330</v>
      </c>
      <c r="AP3206" s="45">
        <v>0</v>
      </c>
      <c r="AQ3206" s="45"/>
      <c r="AR3206" s="45" t="str">
        <f>IFERROR(VLOOKUP(AB3206,'Pedidos marco'!$A$1:$D$10000,4,0)," ")</f>
        <v xml:space="preserve"> </v>
      </c>
      <c r="AS3206" s="45">
        <f t="shared" si="350"/>
        <v>19</v>
      </c>
      <c r="AT3206" s="45" t="str">
        <f t="shared" si="351"/>
        <v>19</v>
      </c>
      <c r="AU3206" s="47">
        <v>18</v>
      </c>
      <c r="AV3206" s="19" t="str">
        <f t="shared" si="352"/>
        <v>04 April</v>
      </c>
      <c r="AW3206" s="19">
        <f t="shared" si="353"/>
        <v>0</v>
      </c>
      <c r="AX3206" s="19">
        <f t="shared" si="354"/>
        <v>0</v>
      </c>
      <c r="AY3206" s="19" t="e">
        <f>VLOOKUP(AG3206,Cías!$A$1:$E$10000,5,0)</f>
        <v>#N/A</v>
      </c>
      <c r="AZ3206" s="19" t="str">
        <f t="shared" si="355"/>
        <v>1013764</v>
      </c>
      <c r="BA3206" s="19" t="str">
        <f t="shared" si="356"/>
        <v>TERAN SARZOSA CRISTIAN DAVID</v>
      </c>
      <c r="BB3206" s="19" t="e">
        <f>VLOOKUP(AG3206,Cías!$A$1:$E$10000,3,0)</f>
        <v>#N/A</v>
      </c>
      <c r="BC3206" s="19"/>
      <c r="BD3206" s="19"/>
      <c r="BE3206" s="19"/>
      <c r="BF3206" s="19"/>
      <c r="BG3206" s="19"/>
      <c r="BH3206" s="19"/>
      <c r="BI3206" s="19"/>
      <c r="BJ3206" s="19"/>
    </row>
    <row r="3207" spans="1:62" ht="15" x14ac:dyDescent="0.2">
      <c r="A3207" s="19" t="s">
        <v>25164</v>
      </c>
      <c r="B3207" s="19" t="s">
        <v>1479</v>
      </c>
      <c r="C3207" s="43">
        <v>44670</v>
      </c>
      <c r="D3207" s="44">
        <v>0.79861111111111005</v>
      </c>
      <c r="E3207" s="19" t="s">
        <v>25165</v>
      </c>
      <c r="F3207" s="19" t="s">
        <v>25166</v>
      </c>
      <c r="G3207" s="19" t="s">
        <v>25167</v>
      </c>
      <c r="H3207" s="45">
        <v>818.4</v>
      </c>
      <c r="I3207" s="45">
        <v>917.6</v>
      </c>
      <c r="J3207" s="19" t="s">
        <v>1560</v>
      </c>
      <c r="K3207" s="19" t="s">
        <v>25168</v>
      </c>
      <c r="L3207" s="19" t="s">
        <v>25169</v>
      </c>
      <c r="M3207" s="19" t="s">
        <v>25170</v>
      </c>
      <c r="N3207" s="19" t="s">
        <v>25164</v>
      </c>
      <c r="O3207" s="19" t="s">
        <v>371</v>
      </c>
      <c r="P3207" s="19" t="s">
        <v>372</v>
      </c>
      <c r="Q3207" s="46">
        <v>120</v>
      </c>
      <c r="R3207" s="19" t="s">
        <v>1544</v>
      </c>
      <c r="S3207" s="19" t="s">
        <v>11223</v>
      </c>
      <c r="T3207" s="19" t="s">
        <v>11224</v>
      </c>
      <c r="U3207" s="19" t="s">
        <v>11225</v>
      </c>
      <c r="V3207" s="19" t="s">
        <v>11226</v>
      </c>
      <c r="W3207" s="19" t="s">
        <v>415</v>
      </c>
      <c r="X3207" s="19" t="s">
        <v>11227</v>
      </c>
      <c r="Y3207" s="19" t="s">
        <v>2389</v>
      </c>
      <c r="Z3207" s="19" t="s">
        <v>2390</v>
      </c>
      <c r="AA3207" s="46">
        <v>101</v>
      </c>
      <c r="AB3207" s="19" t="s">
        <v>550</v>
      </c>
      <c r="AC3207" s="19" t="s">
        <v>252</v>
      </c>
      <c r="AD3207" s="19" t="s">
        <v>2391</v>
      </c>
      <c r="AE3207" s="19" t="s">
        <v>2392</v>
      </c>
      <c r="AF3207" s="19" t="s">
        <v>1719</v>
      </c>
      <c r="AG3207" s="19" t="s">
        <v>2393</v>
      </c>
      <c r="AH3207" s="19" t="s">
        <v>1499</v>
      </c>
      <c r="AI3207" s="19" t="s">
        <v>1500</v>
      </c>
      <c r="AJ3207" s="45">
        <v>0</v>
      </c>
      <c r="AK3207" s="45">
        <v>0</v>
      </c>
      <c r="AL3207" s="19" t="s">
        <v>1501</v>
      </c>
      <c r="AM3207" s="46">
        <v>13727.5</v>
      </c>
      <c r="AN3207" s="46">
        <v>6012.5</v>
      </c>
      <c r="AO3207" s="46">
        <v>7715</v>
      </c>
      <c r="AP3207" s="45">
        <v>0</v>
      </c>
      <c r="AQ3207" s="45"/>
      <c r="AR3207" s="45" t="str">
        <f>IFERROR(VLOOKUP(AB3207,'Pedidos marco'!$A$1:$D$10000,4,0)," ")</f>
        <v xml:space="preserve"> </v>
      </c>
      <c r="AS3207" s="45">
        <f t="shared" si="350"/>
        <v>19</v>
      </c>
      <c r="AT3207" s="45" t="str">
        <f t="shared" si="351"/>
        <v>19</v>
      </c>
      <c r="AU3207" s="47">
        <v>6</v>
      </c>
      <c r="AV3207" s="19" t="str">
        <f t="shared" si="352"/>
        <v>04 April</v>
      </c>
      <c r="AW3207" s="19">
        <f t="shared" si="353"/>
        <v>0</v>
      </c>
      <c r="AX3207" s="19">
        <f t="shared" si="354"/>
        <v>0</v>
      </c>
      <c r="AY3207" s="19" t="e">
        <f>VLOOKUP(AG3207,Cías!$A$1:$E$10000,5,0)</f>
        <v>#N/A</v>
      </c>
      <c r="AZ3207" s="19" t="str">
        <f t="shared" si="355"/>
        <v>1013768</v>
      </c>
      <c r="BA3207" s="19" t="str">
        <f t="shared" si="356"/>
        <v>PROAÑO MESIAS JOSELITO</v>
      </c>
      <c r="BB3207" s="19" t="e">
        <f>VLOOKUP(AG3207,Cías!$A$1:$E$10000,3,0)</f>
        <v>#N/A</v>
      </c>
      <c r="BC3207" s="19"/>
      <c r="BD3207" s="19"/>
      <c r="BE3207" s="19"/>
      <c r="BF3207" s="19"/>
      <c r="BG3207" s="19"/>
      <c r="BH3207" s="19"/>
      <c r="BI3207" s="19"/>
      <c r="BJ3207" s="19"/>
    </row>
    <row r="3208" spans="1:62" ht="15" x14ac:dyDescent="0.2">
      <c r="A3208" s="19" t="s">
        <v>25164</v>
      </c>
      <c r="B3208" s="19" t="s">
        <v>1479</v>
      </c>
      <c r="C3208" s="43">
        <v>44670</v>
      </c>
      <c r="D3208" s="44">
        <v>0.79861111111111005</v>
      </c>
      <c r="E3208" s="19" t="s">
        <v>25171</v>
      </c>
      <c r="F3208" s="19" t="s">
        <v>25172</v>
      </c>
      <c r="G3208" s="19" t="s">
        <v>25173</v>
      </c>
      <c r="H3208" s="45">
        <v>2444.4</v>
      </c>
      <c r="I3208" s="45">
        <v>2740.68</v>
      </c>
      <c r="J3208" s="19" t="s">
        <v>1560</v>
      </c>
      <c r="K3208" s="19" t="s">
        <v>25168</v>
      </c>
      <c r="L3208" s="19" t="s">
        <v>25174</v>
      </c>
      <c r="M3208" s="19" t="s">
        <v>25175</v>
      </c>
      <c r="N3208" s="19" t="s">
        <v>25164</v>
      </c>
      <c r="O3208" s="19" t="s">
        <v>367</v>
      </c>
      <c r="P3208" s="19" t="s">
        <v>368</v>
      </c>
      <c r="Q3208" s="46">
        <v>360</v>
      </c>
      <c r="R3208" s="19" t="s">
        <v>1544</v>
      </c>
      <c r="S3208" s="19" t="s">
        <v>11223</v>
      </c>
      <c r="T3208" s="19" t="s">
        <v>11224</v>
      </c>
      <c r="U3208" s="19" t="s">
        <v>11225</v>
      </c>
      <c r="V3208" s="19" t="s">
        <v>11226</v>
      </c>
      <c r="W3208" s="19" t="s">
        <v>415</v>
      </c>
      <c r="X3208" s="19" t="s">
        <v>11227</v>
      </c>
      <c r="Y3208" s="19" t="s">
        <v>2389</v>
      </c>
      <c r="Z3208" s="19" t="s">
        <v>2390</v>
      </c>
      <c r="AA3208" s="46">
        <v>101</v>
      </c>
      <c r="AB3208" s="19" t="s">
        <v>550</v>
      </c>
      <c r="AC3208" s="19" t="s">
        <v>252</v>
      </c>
      <c r="AD3208" s="19" t="s">
        <v>2391</v>
      </c>
      <c r="AE3208" s="19" t="s">
        <v>2392</v>
      </c>
      <c r="AF3208" s="19" t="s">
        <v>1719</v>
      </c>
      <c r="AG3208" s="19" t="s">
        <v>2393</v>
      </c>
      <c r="AH3208" s="19" t="s">
        <v>1499</v>
      </c>
      <c r="AI3208" s="19" t="s">
        <v>1500</v>
      </c>
      <c r="AJ3208" s="45">
        <v>0</v>
      </c>
      <c r="AK3208" s="45">
        <v>0</v>
      </c>
      <c r="AL3208" s="19" t="s">
        <v>1501</v>
      </c>
      <c r="AM3208" s="46">
        <v>25752.5</v>
      </c>
      <c r="AN3208" s="46">
        <v>18037.5</v>
      </c>
      <c r="AO3208" s="46">
        <v>7715</v>
      </c>
      <c r="AP3208" s="45">
        <v>0</v>
      </c>
      <c r="AQ3208" s="45"/>
      <c r="AR3208" s="45" t="str">
        <f>IFERROR(VLOOKUP(AB3208,'Pedidos marco'!$A$1:$D$10000,4,0)," ")</f>
        <v xml:space="preserve"> </v>
      </c>
      <c r="AS3208" s="45">
        <f t="shared" si="350"/>
        <v>19</v>
      </c>
      <c r="AT3208" s="45" t="str">
        <f t="shared" si="351"/>
        <v>19</v>
      </c>
      <c r="AU3208" s="47">
        <v>18</v>
      </c>
      <c r="AV3208" s="19" t="str">
        <f t="shared" si="352"/>
        <v>04 April</v>
      </c>
      <c r="AW3208" s="19">
        <f t="shared" si="353"/>
        <v>0</v>
      </c>
      <c r="AX3208" s="19">
        <f t="shared" si="354"/>
        <v>0</v>
      </c>
      <c r="AY3208" s="19" t="e">
        <f>VLOOKUP(AG3208,Cías!$A$1:$E$10000,5,0)</f>
        <v>#N/A</v>
      </c>
      <c r="AZ3208" s="19" t="str">
        <f t="shared" si="355"/>
        <v>1013768</v>
      </c>
      <c r="BA3208" s="19" t="str">
        <f t="shared" si="356"/>
        <v>PROAÑO MESIAS JOSELITO</v>
      </c>
      <c r="BB3208" s="19" t="e">
        <f>VLOOKUP(AG3208,Cías!$A$1:$E$10000,3,0)</f>
        <v>#N/A</v>
      </c>
      <c r="BC3208" s="19"/>
      <c r="BD3208" s="19"/>
      <c r="BE3208" s="19"/>
      <c r="BF3208" s="19"/>
      <c r="BG3208" s="19"/>
      <c r="BH3208" s="19"/>
      <c r="BI3208" s="19"/>
      <c r="BJ3208" s="19"/>
    </row>
    <row r="3209" spans="1:62" ht="15" x14ac:dyDescent="0.2">
      <c r="A3209" s="19" t="s">
        <v>25176</v>
      </c>
      <c r="B3209" s="19" t="s">
        <v>1479</v>
      </c>
      <c r="C3209" s="43">
        <v>44670</v>
      </c>
      <c r="D3209" s="44">
        <v>0.80208333333333004</v>
      </c>
      <c r="E3209" s="19" t="s">
        <v>25177</v>
      </c>
      <c r="F3209" s="19" t="s">
        <v>25178</v>
      </c>
      <c r="G3209" s="19" t="s">
        <v>25179</v>
      </c>
      <c r="H3209" s="45">
        <v>542.4</v>
      </c>
      <c r="I3209" s="45">
        <v>608.14</v>
      </c>
      <c r="J3209" s="19" t="s">
        <v>1560</v>
      </c>
      <c r="K3209" s="19" t="s">
        <v>25180</v>
      </c>
      <c r="L3209" s="19" t="s">
        <v>25181</v>
      </c>
      <c r="M3209" s="19" t="s">
        <v>25182</v>
      </c>
      <c r="N3209" s="19" t="s">
        <v>25176</v>
      </c>
      <c r="O3209" s="19" t="s">
        <v>1641</v>
      </c>
      <c r="P3209" s="19" t="s">
        <v>1642</v>
      </c>
      <c r="Q3209" s="46">
        <v>80</v>
      </c>
      <c r="R3209" s="19" t="s">
        <v>1544</v>
      </c>
      <c r="S3209" s="19" t="s">
        <v>6162</v>
      </c>
      <c r="T3209" s="19" t="s">
        <v>6163</v>
      </c>
      <c r="U3209" s="19" t="s">
        <v>10425</v>
      </c>
      <c r="V3209" s="19" t="s">
        <v>10426</v>
      </c>
      <c r="W3209" s="19" t="s">
        <v>10427</v>
      </c>
      <c r="X3209" s="19" t="s">
        <v>10428</v>
      </c>
      <c r="Y3209" s="19" t="s">
        <v>5499</v>
      </c>
      <c r="Z3209" s="19" t="s">
        <v>5500</v>
      </c>
      <c r="AA3209" s="46">
        <v>406</v>
      </c>
      <c r="AB3209" s="19" t="s">
        <v>518</v>
      </c>
      <c r="AC3209" s="19" t="s">
        <v>189</v>
      </c>
      <c r="AD3209" s="19" t="s">
        <v>3640</v>
      </c>
      <c r="AE3209" s="19" t="s">
        <v>3641</v>
      </c>
      <c r="AF3209" s="19" t="s">
        <v>1554</v>
      </c>
      <c r="AG3209" s="19" t="s">
        <v>3642</v>
      </c>
      <c r="AH3209" s="19" t="s">
        <v>1499</v>
      </c>
      <c r="AI3209" s="19" t="s">
        <v>1500</v>
      </c>
      <c r="AJ3209" s="45">
        <v>0</v>
      </c>
      <c r="AK3209" s="45">
        <v>0</v>
      </c>
      <c r="AL3209" s="19" t="s">
        <v>1501</v>
      </c>
      <c r="AM3209" s="46">
        <v>7042.2219999999998</v>
      </c>
      <c r="AN3209" s="46">
        <v>4002.2220000000002</v>
      </c>
      <c r="AO3209" s="46">
        <v>3040</v>
      </c>
      <c r="AP3209" s="45">
        <v>0</v>
      </c>
      <c r="AQ3209" s="45"/>
      <c r="AR3209" s="45" t="str">
        <f>IFERROR(VLOOKUP(AB3209,'Pedidos marco'!$A$1:$D$10000,4,0)," ")</f>
        <v xml:space="preserve"> </v>
      </c>
      <c r="AS3209" s="45">
        <f t="shared" si="350"/>
        <v>19</v>
      </c>
      <c r="AT3209" s="45" t="str">
        <f t="shared" si="351"/>
        <v>19</v>
      </c>
      <c r="AU3209" s="47">
        <v>4</v>
      </c>
      <c r="AV3209" s="19" t="str">
        <f t="shared" si="352"/>
        <v>04 April</v>
      </c>
      <c r="AW3209" s="19">
        <f t="shared" si="353"/>
        <v>0</v>
      </c>
      <c r="AX3209" s="19">
        <f t="shared" si="354"/>
        <v>0</v>
      </c>
      <c r="AY3209" s="19" t="e">
        <f>VLOOKUP(AG3209,Cías!$A$1:$E$10000,5,0)</f>
        <v>#N/A</v>
      </c>
      <c r="AZ3209" s="19" t="str">
        <f t="shared" si="355"/>
        <v>10003460</v>
      </c>
      <c r="BA3209" s="19" t="str">
        <f t="shared" si="356"/>
        <v>MALDONADO LASSO WILZON GUIDO</v>
      </c>
      <c r="BB3209" s="19" t="e">
        <f>VLOOKUP(AG3209,Cías!$A$1:$E$10000,3,0)</f>
        <v>#N/A</v>
      </c>
      <c r="BC3209" s="19"/>
      <c r="BD3209" s="19"/>
      <c r="BE3209" s="19"/>
      <c r="BF3209" s="19"/>
      <c r="BG3209" s="19"/>
      <c r="BH3209" s="19"/>
      <c r="BI3209" s="19"/>
      <c r="BJ3209" s="19"/>
    </row>
    <row r="3210" spans="1:62" ht="15" x14ac:dyDescent="0.2">
      <c r="A3210" s="19" t="s">
        <v>25176</v>
      </c>
      <c r="B3210" s="19" t="s">
        <v>1479</v>
      </c>
      <c r="C3210" s="43">
        <v>44670</v>
      </c>
      <c r="D3210" s="44">
        <v>0.80208333333333004</v>
      </c>
      <c r="E3210" s="19" t="s">
        <v>25183</v>
      </c>
      <c r="F3210" s="19" t="s">
        <v>25184</v>
      </c>
      <c r="G3210" s="19" t="s">
        <v>25185</v>
      </c>
      <c r="H3210" s="45">
        <v>811.2</v>
      </c>
      <c r="I3210" s="45">
        <v>909.52</v>
      </c>
      <c r="J3210" s="19" t="s">
        <v>1560</v>
      </c>
      <c r="K3210" s="19" t="s">
        <v>25186</v>
      </c>
      <c r="L3210" s="19" t="s">
        <v>25187</v>
      </c>
      <c r="M3210" s="19" t="s">
        <v>25188</v>
      </c>
      <c r="N3210" s="19" t="s">
        <v>25176</v>
      </c>
      <c r="O3210" s="19" t="s">
        <v>1641</v>
      </c>
      <c r="P3210" s="19" t="s">
        <v>1642</v>
      </c>
      <c r="Q3210" s="46">
        <v>120</v>
      </c>
      <c r="R3210" s="19" t="s">
        <v>1544</v>
      </c>
      <c r="S3210" s="19" t="s">
        <v>23756</v>
      </c>
      <c r="T3210" s="19" t="s">
        <v>23757</v>
      </c>
      <c r="U3210" s="19" t="s">
        <v>25189</v>
      </c>
      <c r="V3210" s="19" t="s">
        <v>25190</v>
      </c>
      <c r="W3210" s="19" t="s">
        <v>10427</v>
      </c>
      <c r="X3210" s="19" t="s">
        <v>25191</v>
      </c>
      <c r="Y3210" s="19" t="s">
        <v>5499</v>
      </c>
      <c r="Z3210" s="19" t="s">
        <v>5500</v>
      </c>
      <c r="AA3210" s="46">
        <v>406</v>
      </c>
      <c r="AB3210" s="19" t="s">
        <v>518</v>
      </c>
      <c r="AC3210" s="19" t="s">
        <v>189</v>
      </c>
      <c r="AD3210" s="19" t="s">
        <v>3640</v>
      </c>
      <c r="AE3210" s="19" t="s">
        <v>3641</v>
      </c>
      <c r="AF3210" s="19" t="s">
        <v>1554</v>
      </c>
      <c r="AG3210" s="19" t="s">
        <v>3642</v>
      </c>
      <c r="AH3210" s="19" t="s">
        <v>1499</v>
      </c>
      <c r="AI3210" s="19" t="s">
        <v>1500</v>
      </c>
      <c r="AJ3210" s="45">
        <v>0</v>
      </c>
      <c r="AK3210" s="45">
        <v>0</v>
      </c>
      <c r="AL3210" s="19" t="s">
        <v>1501</v>
      </c>
      <c r="AM3210" s="46">
        <v>9043.3330000000005</v>
      </c>
      <c r="AN3210" s="46">
        <v>6003.3329999999996</v>
      </c>
      <c r="AO3210" s="46">
        <v>3040</v>
      </c>
      <c r="AP3210" s="45">
        <v>0</v>
      </c>
      <c r="AQ3210" s="45"/>
      <c r="AR3210" s="45" t="str">
        <f>IFERROR(VLOOKUP(AB3210,'Pedidos marco'!$A$1:$D$10000,4,0)," ")</f>
        <v xml:space="preserve"> </v>
      </c>
      <c r="AS3210" s="45">
        <f t="shared" si="350"/>
        <v>19</v>
      </c>
      <c r="AT3210" s="45" t="str">
        <f t="shared" si="351"/>
        <v>19</v>
      </c>
      <c r="AU3210" s="47">
        <v>6</v>
      </c>
      <c r="AV3210" s="19" t="str">
        <f t="shared" si="352"/>
        <v>04 April</v>
      </c>
      <c r="AW3210" s="19">
        <f t="shared" si="353"/>
        <v>0</v>
      </c>
      <c r="AX3210" s="19">
        <f t="shared" si="354"/>
        <v>0</v>
      </c>
      <c r="AY3210" s="19" t="e">
        <f>VLOOKUP(AG3210,Cías!$A$1:$E$10000,5,0)</f>
        <v>#N/A</v>
      </c>
      <c r="AZ3210" s="19" t="str">
        <f t="shared" si="355"/>
        <v>10003460</v>
      </c>
      <c r="BA3210" s="19" t="str">
        <f t="shared" si="356"/>
        <v>MALDONADO LASSO WILZON GUIDO</v>
      </c>
      <c r="BB3210" s="19" t="e">
        <f>VLOOKUP(AG3210,Cías!$A$1:$E$10000,3,0)</f>
        <v>#N/A</v>
      </c>
      <c r="BC3210" s="19"/>
      <c r="BD3210" s="19"/>
      <c r="BE3210" s="19"/>
      <c r="BF3210" s="19"/>
      <c r="BG3210" s="19"/>
      <c r="BH3210" s="19"/>
      <c r="BI3210" s="19"/>
      <c r="BJ3210" s="19"/>
    </row>
    <row r="3211" spans="1:62" ht="15" x14ac:dyDescent="0.2">
      <c r="A3211" s="19" t="s">
        <v>25176</v>
      </c>
      <c r="B3211" s="19" t="s">
        <v>1479</v>
      </c>
      <c r="C3211" s="43">
        <v>44670</v>
      </c>
      <c r="D3211" s="44">
        <v>0.80208333333333004</v>
      </c>
      <c r="E3211" s="19" t="s">
        <v>25192</v>
      </c>
      <c r="F3211" s="19" t="s">
        <v>25193</v>
      </c>
      <c r="G3211" s="19" t="s">
        <v>25194</v>
      </c>
      <c r="H3211" s="45">
        <v>1128</v>
      </c>
      <c r="I3211" s="45">
        <v>1264.72</v>
      </c>
      <c r="J3211" s="19" t="s">
        <v>1560</v>
      </c>
      <c r="K3211" s="19" t="s">
        <v>25180</v>
      </c>
      <c r="L3211" s="19" t="s">
        <v>25195</v>
      </c>
      <c r="M3211" s="19" t="s">
        <v>25196</v>
      </c>
      <c r="N3211" s="19" t="s">
        <v>25176</v>
      </c>
      <c r="O3211" s="19" t="s">
        <v>1603</v>
      </c>
      <c r="P3211" s="19" t="s">
        <v>1604</v>
      </c>
      <c r="Q3211" s="46">
        <v>160</v>
      </c>
      <c r="R3211" s="19" t="s">
        <v>1544</v>
      </c>
      <c r="S3211" s="19" t="s">
        <v>6162</v>
      </c>
      <c r="T3211" s="19" t="s">
        <v>6163</v>
      </c>
      <c r="U3211" s="19" t="s">
        <v>10425</v>
      </c>
      <c r="V3211" s="19" t="s">
        <v>10426</v>
      </c>
      <c r="W3211" s="19" t="s">
        <v>10427</v>
      </c>
      <c r="X3211" s="19" t="s">
        <v>10428</v>
      </c>
      <c r="Y3211" s="19" t="s">
        <v>5499</v>
      </c>
      <c r="Z3211" s="19" t="s">
        <v>5500</v>
      </c>
      <c r="AA3211" s="46">
        <v>406</v>
      </c>
      <c r="AB3211" s="19" t="s">
        <v>518</v>
      </c>
      <c r="AC3211" s="19" t="s">
        <v>189</v>
      </c>
      <c r="AD3211" s="19" t="s">
        <v>3640</v>
      </c>
      <c r="AE3211" s="19" t="s">
        <v>3641</v>
      </c>
      <c r="AF3211" s="19" t="s">
        <v>1554</v>
      </c>
      <c r="AG3211" s="19" t="s">
        <v>3642</v>
      </c>
      <c r="AH3211" s="19" t="s">
        <v>1499</v>
      </c>
      <c r="AI3211" s="19" t="s">
        <v>1500</v>
      </c>
      <c r="AJ3211" s="45">
        <v>0</v>
      </c>
      <c r="AK3211" s="45">
        <v>0</v>
      </c>
      <c r="AL3211" s="19" t="s">
        <v>1501</v>
      </c>
      <c r="AM3211" s="46">
        <v>11044.445</v>
      </c>
      <c r="AN3211" s="46">
        <v>8004.4449999999997</v>
      </c>
      <c r="AO3211" s="46">
        <v>3040</v>
      </c>
      <c r="AP3211" s="45">
        <v>0</v>
      </c>
      <c r="AQ3211" s="45"/>
      <c r="AR3211" s="45" t="str">
        <f>IFERROR(VLOOKUP(AB3211,'Pedidos marco'!$A$1:$D$10000,4,0)," ")</f>
        <v xml:space="preserve"> </v>
      </c>
      <c r="AS3211" s="45">
        <f t="shared" si="350"/>
        <v>19</v>
      </c>
      <c r="AT3211" s="45" t="str">
        <f t="shared" si="351"/>
        <v>19</v>
      </c>
      <c r="AU3211" s="47">
        <v>8</v>
      </c>
      <c r="AV3211" s="19" t="str">
        <f t="shared" si="352"/>
        <v>04 April</v>
      </c>
      <c r="AW3211" s="19">
        <f t="shared" si="353"/>
        <v>0</v>
      </c>
      <c r="AX3211" s="19">
        <f t="shared" si="354"/>
        <v>0</v>
      </c>
      <c r="AY3211" s="19" t="e">
        <f>VLOOKUP(AG3211,Cías!$A$1:$E$10000,5,0)</f>
        <v>#N/A</v>
      </c>
      <c r="AZ3211" s="19" t="str">
        <f t="shared" si="355"/>
        <v>10003460</v>
      </c>
      <c r="BA3211" s="19" t="str">
        <f t="shared" si="356"/>
        <v>MALDONADO LASSO WILZON GUIDO</v>
      </c>
      <c r="BB3211" s="19" t="e">
        <f>VLOOKUP(AG3211,Cías!$A$1:$E$10000,3,0)</f>
        <v>#N/A</v>
      </c>
      <c r="BC3211" s="19"/>
      <c r="BD3211" s="19"/>
      <c r="BE3211" s="19"/>
      <c r="BF3211" s="19"/>
      <c r="BG3211" s="19"/>
      <c r="BH3211" s="19"/>
      <c r="BI3211" s="19"/>
      <c r="BJ3211" s="19"/>
    </row>
    <row r="3212" spans="1:62" ht="15" x14ac:dyDescent="0.2">
      <c r="A3212" s="19" t="s">
        <v>25197</v>
      </c>
      <c r="B3212" s="19" t="s">
        <v>1479</v>
      </c>
      <c r="C3212" s="43">
        <v>44670</v>
      </c>
      <c r="D3212" s="44">
        <v>0.80625000000000002</v>
      </c>
      <c r="E3212" s="19" t="s">
        <v>25198</v>
      </c>
      <c r="F3212" s="19" t="s">
        <v>25199</v>
      </c>
      <c r="G3212" s="19" t="s">
        <v>25200</v>
      </c>
      <c r="H3212" s="45">
        <v>3057.6</v>
      </c>
      <c r="I3212" s="45">
        <v>3428.2</v>
      </c>
      <c r="J3212" s="19" t="s">
        <v>1560</v>
      </c>
      <c r="K3212" s="19" t="s">
        <v>24886</v>
      </c>
      <c r="L3212" s="19" t="s">
        <v>25201</v>
      </c>
      <c r="M3212" s="19" t="s">
        <v>25202</v>
      </c>
      <c r="N3212" s="19" t="s">
        <v>25197</v>
      </c>
      <c r="O3212" s="19" t="s">
        <v>1641</v>
      </c>
      <c r="P3212" s="19" t="s">
        <v>1642</v>
      </c>
      <c r="Q3212" s="46">
        <v>480</v>
      </c>
      <c r="R3212" s="19" t="s">
        <v>1544</v>
      </c>
      <c r="S3212" s="19" t="s">
        <v>7844</v>
      </c>
      <c r="T3212" s="19" t="s">
        <v>7845</v>
      </c>
      <c r="U3212" s="19" t="s">
        <v>8564</v>
      </c>
      <c r="V3212" s="19" t="s">
        <v>8565</v>
      </c>
      <c r="W3212" s="19" t="s">
        <v>2092</v>
      </c>
      <c r="X3212" s="19" t="s">
        <v>8566</v>
      </c>
      <c r="Y3212" s="19" t="s">
        <v>2094</v>
      </c>
      <c r="Z3212" s="19" t="s">
        <v>2095</v>
      </c>
      <c r="AA3212" s="46">
        <v>130</v>
      </c>
      <c r="AB3212" s="19" t="s">
        <v>501</v>
      </c>
      <c r="AC3212" s="19" t="s">
        <v>151</v>
      </c>
      <c r="AD3212" s="19" t="s">
        <v>4612</v>
      </c>
      <c r="AE3212" s="19" t="s">
        <v>4613</v>
      </c>
      <c r="AF3212" s="19" t="s">
        <v>1719</v>
      </c>
      <c r="AG3212" s="19" t="s">
        <v>4614</v>
      </c>
      <c r="AH3212" s="19" t="s">
        <v>1499</v>
      </c>
      <c r="AI3212" s="19" t="s">
        <v>1500</v>
      </c>
      <c r="AJ3212" s="45">
        <v>0</v>
      </c>
      <c r="AK3212" s="45">
        <v>0</v>
      </c>
      <c r="AL3212" s="19" t="s">
        <v>1501</v>
      </c>
      <c r="AM3212" s="46">
        <v>39250</v>
      </c>
      <c r="AN3212" s="46">
        <v>24060</v>
      </c>
      <c r="AO3212" s="46">
        <v>15190</v>
      </c>
      <c r="AP3212" s="45">
        <v>0</v>
      </c>
      <c r="AQ3212" s="45"/>
      <c r="AR3212" s="45" t="str">
        <f>IFERROR(VLOOKUP(AB3212,'Pedidos marco'!$A$1:$D$10000,4,0)," ")</f>
        <v xml:space="preserve"> </v>
      </c>
      <c r="AS3212" s="45">
        <f t="shared" si="350"/>
        <v>19</v>
      </c>
      <c r="AT3212" s="45" t="str">
        <f t="shared" si="351"/>
        <v>19</v>
      </c>
      <c r="AU3212" s="47">
        <v>24</v>
      </c>
      <c r="AV3212" s="19" t="str">
        <f t="shared" si="352"/>
        <v>04 April</v>
      </c>
      <c r="AW3212" s="19">
        <f t="shared" si="353"/>
        <v>0</v>
      </c>
      <c r="AX3212" s="19">
        <f t="shared" si="354"/>
        <v>0</v>
      </c>
      <c r="AY3212" s="19" t="e">
        <f>VLOOKUP(AG3212,Cías!$A$1:$E$10000,5,0)</f>
        <v>#N/A</v>
      </c>
      <c r="AZ3212" s="19" t="str">
        <f t="shared" si="355"/>
        <v>1013930</v>
      </c>
      <c r="BA3212" s="19" t="str">
        <f t="shared" si="356"/>
        <v>GUERRA SANCHEZ EDISON RENE</v>
      </c>
      <c r="BB3212" s="19" t="e">
        <f>VLOOKUP(AG3212,Cías!$A$1:$E$10000,3,0)</f>
        <v>#N/A</v>
      </c>
      <c r="BC3212" s="19"/>
      <c r="BD3212" s="19"/>
      <c r="BE3212" s="19"/>
      <c r="BF3212" s="19"/>
      <c r="BG3212" s="19"/>
      <c r="BH3212" s="19"/>
      <c r="BI3212" s="19"/>
      <c r="BJ3212" s="19"/>
    </row>
    <row r="3213" spans="1:62" ht="15" x14ac:dyDescent="0.2">
      <c r="A3213" s="19" t="s">
        <v>25203</v>
      </c>
      <c r="B3213" s="19" t="s">
        <v>1479</v>
      </c>
      <c r="C3213" s="43">
        <v>44670</v>
      </c>
      <c r="D3213" s="44">
        <v>0.80694444444444002</v>
      </c>
      <c r="E3213" s="19" t="s">
        <v>25204</v>
      </c>
      <c r="F3213" s="19" t="s">
        <v>25205</v>
      </c>
      <c r="G3213" s="19" t="s">
        <v>25206</v>
      </c>
      <c r="H3213" s="45">
        <v>2548.8000000000002</v>
      </c>
      <c r="I3213" s="45">
        <v>2857.74</v>
      </c>
      <c r="J3213" s="19" t="s">
        <v>1560</v>
      </c>
      <c r="K3213" s="19" t="s">
        <v>25207</v>
      </c>
      <c r="L3213" s="19" t="s">
        <v>25208</v>
      </c>
      <c r="M3213" s="19" t="s">
        <v>25209</v>
      </c>
      <c r="N3213" s="19" t="s">
        <v>25203</v>
      </c>
      <c r="O3213" s="19" t="s">
        <v>367</v>
      </c>
      <c r="P3213" s="19" t="s">
        <v>368</v>
      </c>
      <c r="Q3213" s="46">
        <v>360</v>
      </c>
      <c r="R3213" s="19" t="s">
        <v>1544</v>
      </c>
      <c r="S3213" s="19" t="s">
        <v>7178</v>
      </c>
      <c r="T3213" s="19" t="s">
        <v>7179</v>
      </c>
      <c r="U3213" s="19" t="s">
        <v>9918</v>
      </c>
      <c r="V3213" s="19" t="s">
        <v>9919</v>
      </c>
      <c r="W3213" s="19" t="s">
        <v>1829</v>
      </c>
      <c r="X3213" s="19" t="s">
        <v>9920</v>
      </c>
      <c r="Y3213" s="19" t="s">
        <v>1919</v>
      </c>
      <c r="Z3213" s="19" t="s">
        <v>1920</v>
      </c>
      <c r="AA3213" s="46">
        <v>150</v>
      </c>
      <c r="AB3213" s="19" t="s">
        <v>16092</v>
      </c>
      <c r="AC3213" s="19" t="s">
        <v>1450</v>
      </c>
      <c r="AD3213" s="19" t="s">
        <v>16093</v>
      </c>
      <c r="AE3213" s="19" t="s">
        <v>16094</v>
      </c>
      <c r="AF3213" s="19" t="s">
        <v>1554</v>
      </c>
      <c r="AG3213" s="19" t="s">
        <v>16095</v>
      </c>
      <c r="AH3213" s="19" t="s">
        <v>1499</v>
      </c>
      <c r="AI3213" s="19" t="s">
        <v>1500</v>
      </c>
      <c r="AJ3213" s="45">
        <v>0</v>
      </c>
      <c r="AK3213" s="45">
        <v>0</v>
      </c>
      <c r="AL3213" s="19" t="s">
        <v>1501</v>
      </c>
      <c r="AM3213" s="46">
        <v>27110</v>
      </c>
      <c r="AN3213" s="46">
        <v>18040</v>
      </c>
      <c r="AO3213" s="46">
        <v>9070</v>
      </c>
      <c r="AP3213" s="45">
        <v>0</v>
      </c>
      <c r="AQ3213" s="45"/>
      <c r="AR3213" s="45" t="str">
        <f>IFERROR(VLOOKUP(AB3213,'Pedidos marco'!$A$1:$D$10000,4,0)," ")</f>
        <v xml:space="preserve"> </v>
      </c>
      <c r="AS3213" s="45">
        <f t="shared" si="350"/>
        <v>19</v>
      </c>
      <c r="AT3213" s="45" t="str">
        <f t="shared" si="351"/>
        <v>19</v>
      </c>
      <c r="AU3213" s="47">
        <v>18</v>
      </c>
      <c r="AV3213" s="19" t="str">
        <f t="shared" si="352"/>
        <v>04 April</v>
      </c>
      <c r="AW3213" s="19">
        <f t="shared" si="353"/>
        <v>0</v>
      </c>
      <c r="AX3213" s="19">
        <f t="shared" si="354"/>
        <v>0</v>
      </c>
      <c r="AY3213" s="19" t="e">
        <f>VLOOKUP(AG3213,Cías!$A$1:$E$10000,5,0)</f>
        <v>#N/A</v>
      </c>
      <c r="AZ3213" s="19" t="str">
        <f t="shared" si="355"/>
        <v>10008339</v>
      </c>
      <c r="BA3213" s="19" t="str">
        <f t="shared" si="356"/>
        <v>CUAICAL CADENA JORGE ERASMO</v>
      </c>
      <c r="BB3213" s="19" t="e">
        <f>VLOOKUP(AG3213,Cías!$A$1:$E$10000,3,0)</f>
        <v>#N/A</v>
      </c>
      <c r="BC3213" s="19"/>
      <c r="BD3213" s="19"/>
      <c r="BE3213" s="19"/>
      <c r="BF3213" s="19"/>
      <c r="BG3213" s="19"/>
      <c r="BH3213" s="19"/>
      <c r="BI3213" s="19"/>
      <c r="BJ3213" s="19"/>
    </row>
    <row r="3214" spans="1:62" ht="15" x14ac:dyDescent="0.2">
      <c r="A3214" s="19" t="s">
        <v>25210</v>
      </c>
      <c r="B3214" s="19" t="s">
        <v>1479</v>
      </c>
      <c r="C3214" s="43">
        <v>44670</v>
      </c>
      <c r="D3214" s="44">
        <v>0.80902777777778001</v>
      </c>
      <c r="E3214" s="19" t="s">
        <v>25211</v>
      </c>
      <c r="F3214" s="19" t="s">
        <v>25212</v>
      </c>
      <c r="G3214" s="19" t="s">
        <v>25213</v>
      </c>
      <c r="H3214" s="45">
        <v>2505.6</v>
      </c>
      <c r="I3214" s="45">
        <v>2809.29</v>
      </c>
      <c r="J3214" s="19" t="s">
        <v>1560</v>
      </c>
      <c r="K3214" s="19" t="s">
        <v>25214</v>
      </c>
      <c r="L3214" s="19" t="s">
        <v>25215</v>
      </c>
      <c r="M3214" s="19" t="s">
        <v>25216</v>
      </c>
      <c r="N3214" s="19" t="s">
        <v>25210</v>
      </c>
      <c r="O3214" s="19" t="s">
        <v>371</v>
      </c>
      <c r="P3214" s="19" t="s">
        <v>372</v>
      </c>
      <c r="Q3214" s="46">
        <v>360</v>
      </c>
      <c r="R3214" s="19" t="s">
        <v>1544</v>
      </c>
      <c r="S3214" s="19" t="s">
        <v>11984</v>
      </c>
      <c r="T3214" s="19" t="s">
        <v>11985</v>
      </c>
      <c r="U3214" s="19" t="s">
        <v>11986</v>
      </c>
      <c r="V3214" s="19" t="s">
        <v>11987</v>
      </c>
      <c r="W3214" s="19" t="s">
        <v>415</v>
      </c>
      <c r="X3214" s="19" t="s">
        <v>11988</v>
      </c>
      <c r="Y3214" s="19" t="s">
        <v>10717</v>
      </c>
      <c r="Z3214" s="19" t="s">
        <v>10718</v>
      </c>
      <c r="AA3214" s="46">
        <v>91.4</v>
      </c>
      <c r="AB3214" s="19" t="s">
        <v>558</v>
      </c>
      <c r="AC3214" s="19" t="s">
        <v>270</v>
      </c>
      <c r="AD3214" s="19" t="s">
        <v>3655</v>
      </c>
      <c r="AE3214" s="19" t="s">
        <v>3656</v>
      </c>
      <c r="AF3214" s="19" t="s">
        <v>1719</v>
      </c>
      <c r="AG3214" s="19" t="s">
        <v>3657</v>
      </c>
      <c r="AH3214" s="19" t="s">
        <v>1594</v>
      </c>
      <c r="AI3214" s="19" t="s">
        <v>1595</v>
      </c>
      <c r="AJ3214" s="45">
        <v>0.05</v>
      </c>
      <c r="AK3214" s="45">
        <v>18</v>
      </c>
      <c r="AL3214" s="19" t="s">
        <v>1501</v>
      </c>
      <c r="AM3214" s="46">
        <v>26135</v>
      </c>
      <c r="AN3214" s="46">
        <v>18000</v>
      </c>
      <c r="AO3214" s="46">
        <v>8135</v>
      </c>
      <c r="AP3214" s="45">
        <v>0</v>
      </c>
      <c r="AQ3214" s="45"/>
      <c r="AR3214" s="45" t="str">
        <f>IFERROR(VLOOKUP(AB3214,'Pedidos marco'!$A$1:$D$10000,4,0)," ")</f>
        <v xml:space="preserve"> </v>
      </c>
      <c r="AS3214" s="45">
        <f t="shared" si="350"/>
        <v>19</v>
      </c>
      <c r="AT3214" s="45" t="str">
        <f t="shared" si="351"/>
        <v>19</v>
      </c>
      <c r="AU3214" s="47">
        <v>18</v>
      </c>
      <c r="AV3214" s="19" t="str">
        <f t="shared" si="352"/>
        <v>04 April</v>
      </c>
      <c r="AW3214" s="19">
        <f t="shared" si="353"/>
        <v>0</v>
      </c>
      <c r="AX3214" s="19">
        <f t="shared" si="354"/>
        <v>0</v>
      </c>
      <c r="AY3214" s="19" t="e">
        <f>VLOOKUP(AG3214,Cías!$A$1:$E$10000,5,0)</f>
        <v>#N/A</v>
      </c>
      <c r="AZ3214" s="19" t="str">
        <f t="shared" si="355"/>
        <v>1013538</v>
      </c>
      <c r="BA3214" s="19" t="str">
        <f t="shared" si="356"/>
        <v>ROSERO TAFUR JOSE STALIN</v>
      </c>
      <c r="BB3214" s="19" t="e">
        <f>VLOOKUP(AG3214,Cías!$A$1:$E$10000,3,0)</f>
        <v>#N/A</v>
      </c>
      <c r="BC3214" s="19"/>
      <c r="BD3214" s="19"/>
      <c r="BE3214" s="19"/>
      <c r="BF3214" s="19"/>
      <c r="BG3214" s="19"/>
      <c r="BH3214" s="19"/>
      <c r="BI3214" s="19"/>
      <c r="BJ3214" s="19"/>
    </row>
    <row r="3215" spans="1:62" ht="15" x14ac:dyDescent="0.2">
      <c r="A3215" s="19" t="s">
        <v>25210</v>
      </c>
      <c r="B3215" s="19" t="s">
        <v>1479</v>
      </c>
      <c r="C3215" s="43">
        <v>44670</v>
      </c>
      <c r="D3215" s="44">
        <v>0.80902777777778001</v>
      </c>
      <c r="E3215" s="19" t="s">
        <v>25217</v>
      </c>
      <c r="F3215" s="19" t="s">
        <v>25218</v>
      </c>
      <c r="G3215" s="19" t="s">
        <v>25219</v>
      </c>
      <c r="H3215" s="45">
        <v>831.6</v>
      </c>
      <c r="I3215" s="45">
        <v>932.39</v>
      </c>
      <c r="J3215" s="19" t="s">
        <v>1560</v>
      </c>
      <c r="K3215" s="19" t="s">
        <v>25214</v>
      </c>
      <c r="L3215" s="19" t="s">
        <v>25220</v>
      </c>
      <c r="M3215" s="19" t="s">
        <v>25221</v>
      </c>
      <c r="N3215" s="19" t="s">
        <v>25210</v>
      </c>
      <c r="O3215" s="19" t="s">
        <v>367</v>
      </c>
      <c r="P3215" s="19" t="s">
        <v>368</v>
      </c>
      <c r="Q3215" s="46">
        <v>120</v>
      </c>
      <c r="R3215" s="19" t="s">
        <v>1544</v>
      </c>
      <c r="S3215" s="19" t="s">
        <v>11984</v>
      </c>
      <c r="T3215" s="19" t="s">
        <v>11985</v>
      </c>
      <c r="U3215" s="19" t="s">
        <v>11986</v>
      </c>
      <c r="V3215" s="19" t="s">
        <v>11987</v>
      </c>
      <c r="W3215" s="19" t="s">
        <v>415</v>
      </c>
      <c r="X3215" s="19" t="s">
        <v>11988</v>
      </c>
      <c r="Y3215" s="19" t="s">
        <v>10717</v>
      </c>
      <c r="Z3215" s="19" t="s">
        <v>10718</v>
      </c>
      <c r="AA3215" s="46">
        <v>91.4</v>
      </c>
      <c r="AB3215" s="19" t="s">
        <v>558</v>
      </c>
      <c r="AC3215" s="19" t="s">
        <v>270</v>
      </c>
      <c r="AD3215" s="19" t="s">
        <v>3655</v>
      </c>
      <c r="AE3215" s="19" t="s">
        <v>3656</v>
      </c>
      <c r="AF3215" s="19" t="s">
        <v>1719</v>
      </c>
      <c r="AG3215" s="19" t="s">
        <v>3657</v>
      </c>
      <c r="AH3215" s="19" t="s">
        <v>1594</v>
      </c>
      <c r="AI3215" s="19" t="s">
        <v>1595</v>
      </c>
      <c r="AJ3215" s="45">
        <v>0.05</v>
      </c>
      <c r="AK3215" s="45">
        <v>6</v>
      </c>
      <c r="AL3215" s="19" t="s">
        <v>1501</v>
      </c>
      <c r="AM3215" s="46">
        <v>14135</v>
      </c>
      <c r="AN3215" s="46">
        <v>6000</v>
      </c>
      <c r="AO3215" s="46">
        <v>8135</v>
      </c>
      <c r="AP3215" s="45">
        <v>0</v>
      </c>
      <c r="AQ3215" s="45"/>
      <c r="AR3215" s="45" t="str">
        <f>IFERROR(VLOOKUP(AB3215,'Pedidos marco'!$A$1:$D$10000,4,0)," ")</f>
        <v xml:space="preserve"> </v>
      </c>
      <c r="AS3215" s="45">
        <f t="shared" si="350"/>
        <v>19</v>
      </c>
      <c r="AT3215" s="45" t="str">
        <f t="shared" si="351"/>
        <v>19</v>
      </c>
      <c r="AU3215" s="47">
        <v>6</v>
      </c>
      <c r="AV3215" s="19" t="str">
        <f t="shared" si="352"/>
        <v>04 April</v>
      </c>
      <c r="AW3215" s="19">
        <f t="shared" si="353"/>
        <v>0</v>
      </c>
      <c r="AX3215" s="19">
        <f t="shared" si="354"/>
        <v>0</v>
      </c>
      <c r="AY3215" s="19" t="e">
        <f>VLOOKUP(AG3215,Cías!$A$1:$E$10000,5,0)</f>
        <v>#N/A</v>
      </c>
      <c r="AZ3215" s="19" t="str">
        <f t="shared" si="355"/>
        <v>1013538</v>
      </c>
      <c r="BA3215" s="19" t="str">
        <f t="shared" si="356"/>
        <v>ROSERO TAFUR JOSE STALIN</v>
      </c>
      <c r="BB3215" s="19" t="e">
        <f>VLOOKUP(AG3215,Cías!$A$1:$E$10000,3,0)</f>
        <v>#N/A</v>
      </c>
      <c r="BC3215" s="19"/>
      <c r="BD3215" s="19"/>
      <c r="BE3215" s="19"/>
      <c r="BF3215" s="19"/>
      <c r="BG3215" s="19"/>
      <c r="BH3215" s="19"/>
      <c r="BI3215" s="19"/>
      <c r="BJ3215" s="19"/>
    </row>
    <row r="3216" spans="1:62" ht="15" x14ac:dyDescent="0.2">
      <c r="A3216" s="19" t="s">
        <v>25222</v>
      </c>
      <c r="B3216" s="19" t="s">
        <v>1479</v>
      </c>
      <c r="C3216" s="43">
        <v>44670</v>
      </c>
      <c r="D3216" s="44">
        <v>0.81041666666667</v>
      </c>
      <c r="E3216" s="19" t="s">
        <v>25223</v>
      </c>
      <c r="F3216" s="19" t="s">
        <v>25224</v>
      </c>
      <c r="G3216" s="19" t="s">
        <v>25225</v>
      </c>
      <c r="H3216" s="45">
        <v>4051.2</v>
      </c>
      <c r="I3216" s="45">
        <v>4542.2299999999996</v>
      </c>
      <c r="J3216" s="19" t="s">
        <v>1560</v>
      </c>
      <c r="K3216" s="19" t="s">
        <v>25226</v>
      </c>
      <c r="L3216" s="19" t="s">
        <v>25227</v>
      </c>
      <c r="M3216" s="19" t="s">
        <v>25228</v>
      </c>
      <c r="N3216" s="19" t="s">
        <v>25222</v>
      </c>
      <c r="O3216" s="19" t="s">
        <v>1641</v>
      </c>
      <c r="P3216" s="19" t="s">
        <v>1642</v>
      </c>
      <c r="Q3216" s="46">
        <v>640</v>
      </c>
      <c r="R3216" s="19" t="s">
        <v>1544</v>
      </c>
      <c r="S3216" s="19" t="s">
        <v>1736</v>
      </c>
      <c r="T3216" s="19" t="s">
        <v>1737</v>
      </c>
      <c r="U3216" s="19" t="s">
        <v>8106</v>
      </c>
      <c r="V3216" s="19" t="s">
        <v>8107</v>
      </c>
      <c r="W3216" s="19" t="s">
        <v>8108</v>
      </c>
      <c r="X3216" s="19" t="s">
        <v>8109</v>
      </c>
      <c r="Y3216" s="19" t="s">
        <v>3978</v>
      </c>
      <c r="Z3216" s="19" t="s">
        <v>3979</v>
      </c>
      <c r="AA3216" s="46">
        <v>565</v>
      </c>
      <c r="AB3216" s="19" t="s">
        <v>491</v>
      </c>
      <c r="AC3216" s="19" t="s">
        <v>131</v>
      </c>
      <c r="AD3216" s="19" t="s">
        <v>2294</v>
      </c>
      <c r="AE3216" s="19" t="s">
        <v>2295</v>
      </c>
      <c r="AF3216" s="19" t="s">
        <v>1592</v>
      </c>
      <c r="AG3216" s="19" t="s">
        <v>2296</v>
      </c>
      <c r="AH3216" s="19" t="s">
        <v>1594</v>
      </c>
      <c r="AI3216" s="19" t="s">
        <v>1595</v>
      </c>
      <c r="AJ3216" s="45">
        <v>0.05</v>
      </c>
      <c r="AK3216" s="45">
        <v>32</v>
      </c>
      <c r="AL3216" s="19" t="s">
        <v>1501</v>
      </c>
      <c r="AM3216" s="46">
        <v>49660</v>
      </c>
      <c r="AN3216" s="46">
        <v>32090</v>
      </c>
      <c r="AO3216" s="46">
        <v>17570</v>
      </c>
      <c r="AP3216" s="45">
        <v>0</v>
      </c>
      <c r="AQ3216" s="45"/>
      <c r="AR3216" s="45" t="str">
        <f>IFERROR(VLOOKUP(AB3216,'Pedidos marco'!$A$1:$D$10000,4,0)," ")</f>
        <v xml:space="preserve"> </v>
      </c>
      <c r="AS3216" s="45">
        <f t="shared" si="350"/>
        <v>19</v>
      </c>
      <c r="AT3216" s="45" t="str">
        <f t="shared" si="351"/>
        <v>19</v>
      </c>
      <c r="AU3216" s="47">
        <v>32</v>
      </c>
      <c r="AV3216" s="19" t="str">
        <f t="shared" si="352"/>
        <v>04 April</v>
      </c>
      <c r="AW3216" s="19">
        <f t="shared" si="353"/>
        <v>0</v>
      </c>
      <c r="AX3216" s="19">
        <f t="shared" si="354"/>
        <v>0</v>
      </c>
      <c r="AY3216" s="19" t="e">
        <f>VLOOKUP(AG3216,Cías!$A$1:$E$10000,5,0)</f>
        <v>#N/A</v>
      </c>
      <c r="AZ3216" s="19" t="str">
        <f t="shared" si="355"/>
        <v>1021996</v>
      </c>
      <c r="BA3216" s="19" t="str">
        <f t="shared" si="356"/>
        <v>FRANCO VEGA SANDRO MARCELO</v>
      </c>
      <c r="BB3216" s="19" t="e">
        <f>VLOOKUP(AG3216,Cías!$A$1:$E$10000,3,0)</f>
        <v>#N/A</v>
      </c>
      <c r="BC3216" s="19"/>
      <c r="BD3216" s="19"/>
      <c r="BE3216" s="19"/>
      <c r="BF3216" s="19"/>
      <c r="BG3216" s="19"/>
      <c r="BH3216" s="19"/>
      <c r="BI3216" s="19"/>
      <c r="BJ3216" s="19"/>
    </row>
    <row r="3217" spans="1:62" ht="15" x14ac:dyDescent="0.2">
      <c r="A3217" s="19" t="s">
        <v>25229</v>
      </c>
      <c r="B3217" s="19" t="s">
        <v>1479</v>
      </c>
      <c r="C3217" s="43">
        <v>44670</v>
      </c>
      <c r="D3217" s="44">
        <v>0.81041666666667</v>
      </c>
      <c r="E3217" s="19" t="s">
        <v>25230</v>
      </c>
      <c r="F3217" s="19" t="s">
        <v>1481</v>
      </c>
      <c r="G3217" s="19" t="s">
        <v>1481</v>
      </c>
      <c r="H3217" s="45">
        <v>0</v>
      </c>
      <c r="I3217" s="45">
        <v>0</v>
      </c>
      <c r="J3217" s="19" t="s">
        <v>1482</v>
      </c>
      <c r="K3217" s="19" t="s">
        <v>25231</v>
      </c>
      <c r="L3217" s="19" t="s">
        <v>25232</v>
      </c>
      <c r="M3217" s="19" t="s">
        <v>25233</v>
      </c>
      <c r="N3217" s="19" t="s">
        <v>25229</v>
      </c>
      <c r="O3217" s="19" t="s">
        <v>1811</v>
      </c>
      <c r="P3217" s="19" t="s">
        <v>1812</v>
      </c>
      <c r="Q3217" s="46">
        <v>31.12</v>
      </c>
      <c r="R3217" s="19" t="s">
        <v>1488</v>
      </c>
      <c r="S3217" s="19" t="s">
        <v>2853</v>
      </c>
      <c r="T3217" s="19" t="s">
        <v>2854</v>
      </c>
      <c r="U3217" s="19" t="s">
        <v>4399</v>
      </c>
      <c r="V3217" s="19" t="s">
        <v>4400</v>
      </c>
      <c r="W3217" s="19" t="s">
        <v>1829</v>
      </c>
      <c r="X3217" s="19" t="s">
        <v>4401</v>
      </c>
      <c r="Y3217" s="19" t="s">
        <v>1831</v>
      </c>
      <c r="Z3217" s="19" t="s">
        <v>1832</v>
      </c>
      <c r="AA3217" s="46">
        <v>8</v>
      </c>
      <c r="AB3217" s="19" t="s">
        <v>473</v>
      </c>
      <c r="AC3217" s="19" t="s">
        <v>96</v>
      </c>
      <c r="AD3217" s="19" t="s">
        <v>10657</v>
      </c>
      <c r="AE3217" s="19" t="s">
        <v>10658</v>
      </c>
      <c r="AF3217" s="19" t="s">
        <v>1497</v>
      </c>
      <c r="AG3217" s="19" t="s">
        <v>10659</v>
      </c>
      <c r="AH3217" s="19" t="s">
        <v>1499</v>
      </c>
      <c r="AI3217" s="19" t="s">
        <v>1500</v>
      </c>
      <c r="AJ3217" s="45">
        <v>0</v>
      </c>
      <c r="AK3217" s="45">
        <v>0</v>
      </c>
      <c r="AL3217" s="19" t="s">
        <v>1517</v>
      </c>
      <c r="AM3217" s="46">
        <v>49640</v>
      </c>
      <c r="AN3217" s="46">
        <v>31120</v>
      </c>
      <c r="AO3217" s="46">
        <v>18520</v>
      </c>
      <c r="AP3217" s="45">
        <v>0</v>
      </c>
      <c r="AQ3217" s="45"/>
      <c r="AR3217" s="45" t="str">
        <f>IFERROR(VLOOKUP(AB3217,'Pedidos marco'!$A$1:$D$10000,4,0)," ")</f>
        <v xml:space="preserve"> </v>
      </c>
      <c r="AS3217" s="45">
        <f t="shared" si="350"/>
        <v>19</v>
      </c>
      <c r="AT3217" s="45" t="str">
        <f t="shared" si="351"/>
        <v>19</v>
      </c>
      <c r="AU3217" s="47">
        <v>31.12</v>
      </c>
      <c r="AV3217" s="19" t="str">
        <f t="shared" si="352"/>
        <v>04 April</v>
      </c>
      <c r="AW3217" s="19">
        <f t="shared" si="353"/>
        <v>0</v>
      </c>
      <c r="AX3217" s="19">
        <f t="shared" si="354"/>
        <v>0</v>
      </c>
      <c r="AY3217" s="19" t="e">
        <f>VLOOKUP(AG3217,Cías!$A$1:$E$10000,5,0)</f>
        <v>#N/A</v>
      </c>
      <c r="AZ3217" s="19" t="str">
        <f t="shared" si="355"/>
        <v>1013227</v>
      </c>
      <c r="BA3217" s="19" t="str">
        <f t="shared" si="356"/>
        <v>COMPAÑIA DE TRANSPORTE PESADO</v>
      </c>
      <c r="BB3217" s="19" t="e">
        <f>VLOOKUP(AG3217,Cías!$A$1:$E$10000,3,0)</f>
        <v>#N/A</v>
      </c>
      <c r="BC3217" s="19"/>
      <c r="BD3217" s="19"/>
      <c r="BE3217" s="19"/>
      <c r="BF3217" s="19"/>
      <c r="BG3217" s="19"/>
      <c r="BH3217" s="19"/>
      <c r="BI3217" s="19"/>
      <c r="BJ3217" s="19"/>
    </row>
    <row r="3218" spans="1:62" ht="15" x14ac:dyDescent="0.2">
      <c r="A3218" s="19" t="s">
        <v>25234</v>
      </c>
      <c r="B3218" s="19" t="s">
        <v>1479</v>
      </c>
      <c r="C3218" s="43">
        <v>44670</v>
      </c>
      <c r="D3218" s="44">
        <v>0.81180555555556</v>
      </c>
      <c r="E3218" s="19" t="s">
        <v>25235</v>
      </c>
      <c r="F3218" s="19" t="s">
        <v>1481</v>
      </c>
      <c r="G3218" s="19" t="s">
        <v>1481</v>
      </c>
      <c r="H3218" s="45">
        <v>0</v>
      </c>
      <c r="I3218" s="45">
        <v>0</v>
      </c>
      <c r="J3218" s="19" t="s">
        <v>1482</v>
      </c>
      <c r="K3218" s="19" t="s">
        <v>24312</v>
      </c>
      <c r="L3218" s="19" t="s">
        <v>25236</v>
      </c>
      <c r="M3218" s="19" t="s">
        <v>25237</v>
      </c>
      <c r="N3218" s="19" t="s">
        <v>25234</v>
      </c>
      <c r="O3218" s="19" t="s">
        <v>367</v>
      </c>
      <c r="P3218" s="19" t="s">
        <v>368</v>
      </c>
      <c r="Q3218" s="46">
        <v>640</v>
      </c>
      <c r="R3218" s="19" t="s">
        <v>1544</v>
      </c>
      <c r="S3218" s="19" t="s">
        <v>1976</v>
      </c>
      <c r="T3218" s="19" t="s">
        <v>92</v>
      </c>
      <c r="U3218" s="19" t="s">
        <v>4647</v>
      </c>
      <c r="V3218" s="19" t="s">
        <v>2091</v>
      </c>
      <c r="W3218" s="19" t="s">
        <v>415</v>
      </c>
      <c r="X3218" s="19" t="s">
        <v>4648</v>
      </c>
      <c r="Y3218" s="19" t="s">
        <v>4649</v>
      </c>
      <c r="Z3218" s="19" t="s">
        <v>4650</v>
      </c>
      <c r="AA3218" s="46">
        <v>96.3</v>
      </c>
      <c r="AB3218" s="19" t="s">
        <v>471</v>
      </c>
      <c r="AC3218" s="19" t="s">
        <v>92</v>
      </c>
      <c r="AD3218" s="19" t="s">
        <v>4871</v>
      </c>
      <c r="AE3218" s="19" t="s">
        <v>4872</v>
      </c>
      <c r="AF3218" s="19" t="s">
        <v>1592</v>
      </c>
      <c r="AG3218" s="19" t="s">
        <v>4873</v>
      </c>
      <c r="AH3218" s="19" t="s">
        <v>1502</v>
      </c>
      <c r="AI3218" s="19" t="s">
        <v>2099</v>
      </c>
      <c r="AJ3218" s="45">
        <v>0</v>
      </c>
      <c r="AK3218" s="45">
        <v>0</v>
      </c>
      <c r="AL3218" s="19" t="s">
        <v>1501</v>
      </c>
      <c r="AM3218" s="46">
        <v>50310</v>
      </c>
      <c r="AN3218" s="46">
        <v>32060</v>
      </c>
      <c r="AO3218" s="46">
        <v>18250</v>
      </c>
      <c r="AP3218" s="45">
        <v>0</v>
      </c>
      <c r="AQ3218" s="45"/>
      <c r="AR3218" s="45" t="str">
        <f>IFERROR(VLOOKUP(AB3218,'Pedidos marco'!$A$1:$D$10000,4,0)," ")</f>
        <v xml:space="preserve"> </v>
      </c>
      <c r="AS3218" s="45">
        <f t="shared" si="350"/>
        <v>19</v>
      </c>
      <c r="AT3218" s="45" t="str">
        <f t="shared" si="351"/>
        <v>19</v>
      </c>
      <c r="AU3218" s="47">
        <v>32</v>
      </c>
      <c r="AV3218" s="19" t="str">
        <f t="shared" si="352"/>
        <v>04 April</v>
      </c>
      <c r="AW3218" s="19">
        <f t="shared" si="353"/>
        <v>0</v>
      </c>
      <c r="AX3218" s="19">
        <f t="shared" si="354"/>
        <v>0</v>
      </c>
      <c r="AY3218" s="19" t="e">
        <f>VLOOKUP(AG3218,Cías!$A$1:$E$10000,5,0)</f>
        <v>#N/A</v>
      </c>
      <c r="AZ3218" s="19" t="str">
        <f t="shared" si="355"/>
        <v>1014509</v>
      </c>
      <c r="BA3218" s="19" t="str">
        <f t="shared" si="356"/>
        <v>COMERCIAL MICHELENA S.A.</v>
      </c>
      <c r="BB3218" s="19" t="e">
        <f>VLOOKUP(AG3218,Cías!$A$1:$E$10000,3,0)</f>
        <v>#N/A</v>
      </c>
      <c r="BC3218" s="19"/>
      <c r="BD3218" s="19"/>
      <c r="BE3218" s="19"/>
      <c r="BF3218" s="19"/>
      <c r="BG3218" s="19"/>
      <c r="BH3218" s="19"/>
      <c r="BI3218" s="19"/>
      <c r="BJ3218" s="19"/>
    </row>
    <row r="3219" spans="1:62" ht="15" x14ac:dyDescent="0.2">
      <c r="A3219" s="19" t="s">
        <v>25238</v>
      </c>
      <c r="B3219" s="19" t="s">
        <v>1479</v>
      </c>
      <c r="C3219" s="43">
        <v>44670</v>
      </c>
      <c r="D3219" s="44">
        <v>0.8125</v>
      </c>
      <c r="E3219" s="19" t="s">
        <v>25239</v>
      </c>
      <c r="F3219" s="19" t="s">
        <v>1481</v>
      </c>
      <c r="G3219" s="19" t="s">
        <v>1481</v>
      </c>
      <c r="H3219" s="45">
        <v>0</v>
      </c>
      <c r="I3219" s="45">
        <v>0</v>
      </c>
      <c r="J3219" s="19" t="s">
        <v>1482</v>
      </c>
      <c r="K3219" s="19" t="s">
        <v>25240</v>
      </c>
      <c r="L3219" s="19" t="s">
        <v>25241</v>
      </c>
      <c r="M3219" s="19" t="s">
        <v>25242</v>
      </c>
      <c r="N3219" s="19" t="s">
        <v>25238</v>
      </c>
      <c r="O3219" s="19" t="s">
        <v>369</v>
      </c>
      <c r="P3219" s="19" t="s">
        <v>370</v>
      </c>
      <c r="Q3219" s="46">
        <v>160</v>
      </c>
      <c r="R3219" s="19" t="s">
        <v>1544</v>
      </c>
      <c r="S3219" s="19" t="s">
        <v>23746</v>
      </c>
      <c r="T3219" s="19" t="s">
        <v>23747</v>
      </c>
      <c r="U3219" s="19" t="s">
        <v>23748</v>
      </c>
      <c r="V3219" s="19" t="s">
        <v>2091</v>
      </c>
      <c r="W3219" s="19" t="s">
        <v>2092</v>
      </c>
      <c r="X3219" s="19" t="s">
        <v>2093</v>
      </c>
      <c r="Y3219" s="19" t="s">
        <v>2094</v>
      </c>
      <c r="Z3219" s="19" t="s">
        <v>2095</v>
      </c>
      <c r="AA3219" s="46">
        <v>130</v>
      </c>
      <c r="AB3219" s="19" t="s">
        <v>472</v>
      </c>
      <c r="AC3219" s="19" t="s">
        <v>94</v>
      </c>
      <c r="AD3219" s="19" t="s">
        <v>2096</v>
      </c>
      <c r="AE3219" s="19" t="s">
        <v>2097</v>
      </c>
      <c r="AF3219" s="19" t="s">
        <v>1719</v>
      </c>
      <c r="AG3219" s="19" t="s">
        <v>2098</v>
      </c>
      <c r="AH3219" s="19" t="s">
        <v>1502</v>
      </c>
      <c r="AI3219" s="19" t="s">
        <v>2099</v>
      </c>
      <c r="AJ3219" s="45">
        <v>0</v>
      </c>
      <c r="AK3219" s="45">
        <v>0</v>
      </c>
      <c r="AL3219" s="19" t="s">
        <v>1501</v>
      </c>
      <c r="AM3219" s="46">
        <v>15561.666999999999</v>
      </c>
      <c r="AN3219" s="46">
        <v>8006.6670000000004</v>
      </c>
      <c r="AO3219" s="46">
        <v>7555</v>
      </c>
      <c r="AP3219" s="45">
        <v>0</v>
      </c>
      <c r="AQ3219" s="45"/>
      <c r="AR3219" s="45" t="str">
        <f>IFERROR(VLOOKUP(AB3219,'Pedidos marco'!$A$1:$D$10000,4,0)," ")</f>
        <v xml:space="preserve"> </v>
      </c>
      <c r="AS3219" s="45">
        <f t="shared" si="350"/>
        <v>19</v>
      </c>
      <c r="AT3219" s="45" t="str">
        <f t="shared" si="351"/>
        <v>19</v>
      </c>
      <c r="AU3219" s="47">
        <v>8</v>
      </c>
      <c r="AV3219" s="19" t="str">
        <f t="shared" si="352"/>
        <v>04 April</v>
      </c>
      <c r="AW3219" s="19">
        <f t="shared" si="353"/>
        <v>0</v>
      </c>
      <c r="AX3219" s="19">
        <f t="shared" si="354"/>
        <v>0</v>
      </c>
      <c r="AY3219" s="19" t="e">
        <f>VLOOKUP(AG3219,Cías!$A$1:$E$10000,5,0)</f>
        <v>#N/A</v>
      </c>
      <c r="AZ3219" s="19" t="str">
        <f t="shared" si="355"/>
        <v>1013241</v>
      </c>
      <c r="BA3219" s="19" t="str">
        <f t="shared" si="356"/>
        <v>COMPAÑÍA DE TRANSPORTE DE CARGA PES</v>
      </c>
      <c r="BB3219" s="19" t="e">
        <f>VLOOKUP(AG3219,Cías!$A$1:$E$10000,3,0)</f>
        <v>#N/A</v>
      </c>
      <c r="BC3219" s="19"/>
      <c r="BD3219" s="19"/>
      <c r="BE3219" s="19"/>
      <c r="BF3219" s="19"/>
      <c r="BG3219" s="19"/>
      <c r="BH3219" s="19"/>
      <c r="BI3219" s="19"/>
      <c r="BJ3219" s="19"/>
    </row>
    <row r="3220" spans="1:62" ht="15" x14ac:dyDescent="0.2">
      <c r="A3220" s="19" t="s">
        <v>25238</v>
      </c>
      <c r="B3220" s="19" t="s">
        <v>1479</v>
      </c>
      <c r="C3220" s="43">
        <v>44670</v>
      </c>
      <c r="D3220" s="44">
        <v>0.8125</v>
      </c>
      <c r="E3220" s="19" t="s">
        <v>25243</v>
      </c>
      <c r="F3220" s="19" t="s">
        <v>1481</v>
      </c>
      <c r="G3220" s="19" t="s">
        <v>1481</v>
      </c>
      <c r="H3220" s="45">
        <v>0</v>
      </c>
      <c r="I3220" s="45">
        <v>0</v>
      </c>
      <c r="J3220" s="19" t="s">
        <v>1482</v>
      </c>
      <c r="K3220" s="19" t="s">
        <v>25244</v>
      </c>
      <c r="L3220" s="19" t="s">
        <v>25245</v>
      </c>
      <c r="M3220" s="19" t="s">
        <v>25246</v>
      </c>
      <c r="N3220" s="19" t="s">
        <v>25238</v>
      </c>
      <c r="O3220" s="19" t="s">
        <v>367</v>
      </c>
      <c r="P3220" s="19" t="s">
        <v>368</v>
      </c>
      <c r="Q3220" s="46">
        <v>320</v>
      </c>
      <c r="R3220" s="19" t="s">
        <v>1544</v>
      </c>
      <c r="S3220" s="19" t="s">
        <v>23746</v>
      </c>
      <c r="T3220" s="19" t="s">
        <v>23747</v>
      </c>
      <c r="U3220" s="19" t="s">
        <v>23748</v>
      </c>
      <c r="V3220" s="19" t="s">
        <v>2091</v>
      </c>
      <c r="W3220" s="19" t="s">
        <v>2092</v>
      </c>
      <c r="X3220" s="19" t="s">
        <v>2093</v>
      </c>
      <c r="Y3220" s="19" t="s">
        <v>2094</v>
      </c>
      <c r="Z3220" s="19" t="s">
        <v>2095</v>
      </c>
      <c r="AA3220" s="46">
        <v>130</v>
      </c>
      <c r="AB3220" s="19" t="s">
        <v>472</v>
      </c>
      <c r="AC3220" s="19" t="s">
        <v>94</v>
      </c>
      <c r="AD3220" s="19" t="s">
        <v>2096</v>
      </c>
      <c r="AE3220" s="19" t="s">
        <v>2097</v>
      </c>
      <c r="AF3220" s="19" t="s">
        <v>1719</v>
      </c>
      <c r="AG3220" s="19" t="s">
        <v>2098</v>
      </c>
      <c r="AH3220" s="19" t="s">
        <v>1502</v>
      </c>
      <c r="AI3220" s="19" t="s">
        <v>2099</v>
      </c>
      <c r="AJ3220" s="45">
        <v>0</v>
      </c>
      <c r="AK3220" s="45">
        <v>0</v>
      </c>
      <c r="AL3220" s="19" t="s">
        <v>1501</v>
      </c>
      <c r="AM3220" s="46">
        <v>23568.332999999999</v>
      </c>
      <c r="AN3220" s="46">
        <v>16013.333000000001</v>
      </c>
      <c r="AO3220" s="46">
        <v>7555</v>
      </c>
      <c r="AP3220" s="45">
        <v>0</v>
      </c>
      <c r="AQ3220" s="45"/>
      <c r="AR3220" s="45" t="str">
        <f>IFERROR(VLOOKUP(AB3220,'Pedidos marco'!$A$1:$D$10000,4,0)," ")</f>
        <v xml:space="preserve"> </v>
      </c>
      <c r="AS3220" s="45">
        <f t="shared" si="350"/>
        <v>19</v>
      </c>
      <c r="AT3220" s="45" t="str">
        <f t="shared" si="351"/>
        <v>19</v>
      </c>
      <c r="AU3220" s="47">
        <v>16</v>
      </c>
      <c r="AV3220" s="19" t="str">
        <f t="shared" si="352"/>
        <v>04 April</v>
      </c>
      <c r="AW3220" s="19">
        <f t="shared" si="353"/>
        <v>0</v>
      </c>
      <c r="AX3220" s="19">
        <f t="shared" si="354"/>
        <v>0</v>
      </c>
      <c r="AY3220" s="19" t="e">
        <f>VLOOKUP(AG3220,Cías!$A$1:$E$10000,5,0)</f>
        <v>#N/A</v>
      </c>
      <c r="AZ3220" s="19" t="str">
        <f t="shared" si="355"/>
        <v>1013241</v>
      </c>
      <c r="BA3220" s="19" t="str">
        <f t="shared" si="356"/>
        <v>COMPAÑÍA DE TRANSPORTE DE CARGA PES</v>
      </c>
      <c r="BB3220" s="19" t="e">
        <f>VLOOKUP(AG3220,Cías!$A$1:$E$10000,3,0)</f>
        <v>#N/A</v>
      </c>
      <c r="BC3220" s="19"/>
      <c r="BD3220" s="19"/>
      <c r="BE3220" s="19"/>
      <c r="BF3220" s="19"/>
      <c r="BG3220" s="19"/>
      <c r="BH3220" s="19"/>
      <c r="BI3220" s="19"/>
      <c r="BJ3220" s="19"/>
    </row>
    <row r="3221" spans="1:62" ht="15" x14ac:dyDescent="0.2">
      <c r="A3221" s="19" t="s">
        <v>25247</v>
      </c>
      <c r="B3221" s="19" t="s">
        <v>1479</v>
      </c>
      <c r="C3221" s="43">
        <v>44670</v>
      </c>
      <c r="D3221" s="44">
        <v>0.81319444444444</v>
      </c>
      <c r="E3221" s="19" t="s">
        <v>25248</v>
      </c>
      <c r="F3221" s="19" t="s">
        <v>1481</v>
      </c>
      <c r="G3221" s="19" t="s">
        <v>1481</v>
      </c>
      <c r="H3221" s="45">
        <v>0</v>
      </c>
      <c r="I3221" s="45">
        <v>0</v>
      </c>
      <c r="J3221" s="19" t="s">
        <v>1482</v>
      </c>
      <c r="K3221" s="19" t="s">
        <v>25249</v>
      </c>
      <c r="L3221" s="19" t="s">
        <v>25250</v>
      </c>
      <c r="M3221" s="19" t="s">
        <v>25251</v>
      </c>
      <c r="N3221" s="19" t="s">
        <v>25247</v>
      </c>
      <c r="O3221" s="19" t="s">
        <v>1641</v>
      </c>
      <c r="P3221" s="19" t="s">
        <v>1642</v>
      </c>
      <c r="Q3221" s="46">
        <v>640</v>
      </c>
      <c r="R3221" s="19" t="s">
        <v>1544</v>
      </c>
      <c r="S3221" s="19" t="s">
        <v>3229</v>
      </c>
      <c r="T3221" s="19" t="s">
        <v>3230</v>
      </c>
      <c r="U3221" s="19" t="s">
        <v>3231</v>
      </c>
      <c r="V3221" s="19" t="s">
        <v>2091</v>
      </c>
      <c r="W3221" s="19" t="s">
        <v>1492</v>
      </c>
      <c r="X3221" s="19" t="s">
        <v>3232</v>
      </c>
      <c r="Y3221" s="19" t="s">
        <v>1494</v>
      </c>
      <c r="Z3221" s="19" t="s">
        <v>1495</v>
      </c>
      <c r="AA3221" s="46">
        <v>247</v>
      </c>
      <c r="AB3221" s="19" t="s">
        <v>533</v>
      </c>
      <c r="AC3221" s="19" t="s">
        <v>218</v>
      </c>
      <c r="AD3221" s="19" t="s">
        <v>7481</v>
      </c>
      <c r="AE3221" s="19" t="s">
        <v>1481</v>
      </c>
      <c r="AF3221" s="19" t="s">
        <v>1592</v>
      </c>
      <c r="AG3221" s="19" t="s">
        <v>7482</v>
      </c>
      <c r="AH3221" s="19" t="s">
        <v>1502</v>
      </c>
      <c r="AI3221" s="19" t="s">
        <v>2099</v>
      </c>
      <c r="AJ3221" s="45">
        <v>0</v>
      </c>
      <c r="AK3221" s="45">
        <v>0</v>
      </c>
      <c r="AL3221" s="19" t="s">
        <v>1501</v>
      </c>
      <c r="AM3221" s="46">
        <v>50050</v>
      </c>
      <c r="AN3221" s="46">
        <v>32090</v>
      </c>
      <c r="AO3221" s="46">
        <v>17960</v>
      </c>
      <c r="AP3221" s="45">
        <v>0</v>
      </c>
      <c r="AQ3221" s="45"/>
      <c r="AR3221" s="45" t="str">
        <f>IFERROR(VLOOKUP(AB3221,'Pedidos marco'!$A$1:$D$10000,4,0)," ")</f>
        <v xml:space="preserve"> </v>
      </c>
      <c r="AS3221" s="45">
        <f t="shared" si="350"/>
        <v>19</v>
      </c>
      <c r="AT3221" s="45" t="str">
        <f t="shared" si="351"/>
        <v>19</v>
      </c>
      <c r="AU3221" s="47">
        <v>32</v>
      </c>
      <c r="AV3221" s="19" t="str">
        <f t="shared" si="352"/>
        <v>04 April</v>
      </c>
      <c r="AW3221" s="19">
        <f t="shared" si="353"/>
        <v>0</v>
      </c>
      <c r="AX3221" s="19">
        <f t="shared" si="354"/>
        <v>0</v>
      </c>
      <c r="AY3221" s="19" t="e">
        <f>VLOOKUP(AG3221,Cías!$A$1:$E$10000,5,0)</f>
        <v>#N/A</v>
      </c>
      <c r="AZ3221" s="19" t="str">
        <f t="shared" si="355"/>
        <v>1023356</v>
      </c>
      <c r="BA3221" s="19" t="str">
        <f t="shared" si="356"/>
        <v>NARANJO JUAN MARCELO</v>
      </c>
      <c r="BB3221" s="19" t="e">
        <f>VLOOKUP(AG3221,Cías!$A$1:$E$10000,3,0)</f>
        <v>#N/A</v>
      </c>
      <c r="BC3221" s="19"/>
      <c r="BD3221" s="19"/>
      <c r="BE3221" s="19"/>
      <c r="BF3221" s="19"/>
      <c r="BG3221" s="19"/>
      <c r="BH3221" s="19"/>
      <c r="BI3221" s="19"/>
      <c r="BJ3221" s="19"/>
    </row>
    <row r="3222" spans="1:62" ht="15" x14ac:dyDescent="0.2">
      <c r="A3222" s="19" t="s">
        <v>25252</v>
      </c>
      <c r="B3222" s="19" t="s">
        <v>1479</v>
      </c>
      <c r="C3222" s="43">
        <v>44670</v>
      </c>
      <c r="D3222" s="44">
        <v>0.81388888888888999</v>
      </c>
      <c r="E3222" s="19" t="s">
        <v>25253</v>
      </c>
      <c r="F3222" s="19" t="s">
        <v>25254</v>
      </c>
      <c r="G3222" s="19" t="s">
        <v>25255</v>
      </c>
      <c r="H3222" s="45">
        <v>2365.1999999999998</v>
      </c>
      <c r="I3222" s="45">
        <v>2651.87</v>
      </c>
      <c r="J3222" s="19" t="s">
        <v>1560</v>
      </c>
      <c r="K3222" s="19" t="s">
        <v>25256</v>
      </c>
      <c r="L3222" s="19" t="s">
        <v>25257</v>
      </c>
      <c r="M3222" s="19" t="s">
        <v>25258</v>
      </c>
      <c r="N3222" s="19" t="s">
        <v>25252</v>
      </c>
      <c r="O3222" s="19" t="s">
        <v>1641</v>
      </c>
      <c r="P3222" s="19" t="s">
        <v>1642</v>
      </c>
      <c r="Q3222" s="46">
        <v>360</v>
      </c>
      <c r="R3222" s="19" t="s">
        <v>1544</v>
      </c>
      <c r="S3222" s="19" t="s">
        <v>25259</v>
      </c>
      <c r="T3222" s="19" t="s">
        <v>25260</v>
      </c>
      <c r="U3222" s="19" t="s">
        <v>25261</v>
      </c>
      <c r="V3222" s="19" t="s">
        <v>25262</v>
      </c>
      <c r="W3222" s="19" t="s">
        <v>1492</v>
      </c>
      <c r="X3222" s="19" t="s">
        <v>25263</v>
      </c>
      <c r="Y3222" s="19" t="s">
        <v>25264</v>
      </c>
      <c r="Z3222" s="19" t="s">
        <v>25265</v>
      </c>
      <c r="AA3222" s="46">
        <v>247</v>
      </c>
      <c r="AB3222" s="19" t="s">
        <v>495</v>
      </c>
      <c r="AC3222" s="19" t="s">
        <v>139</v>
      </c>
      <c r="AD3222" s="19" t="s">
        <v>2131</v>
      </c>
      <c r="AE3222" s="19" t="s">
        <v>1481</v>
      </c>
      <c r="AF3222" s="19" t="s">
        <v>1554</v>
      </c>
      <c r="AG3222" s="19" t="s">
        <v>2132</v>
      </c>
      <c r="AH3222" s="19" t="s">
        <v>1499</v>
      </c>
      <c r="AI3222" s="19" t="s">
        <v>1500</v>
      </c>
      <c r="AJ3222" s="45">
        <v>0</v>
      </c>
      <c r="AK3222" s="45">
        <v>0</v>
      </c>
      <c r="AL3222" s="19" t="s">
        <v>1501</v>
      </c>
      <c r="AM3222" s="46">
        <v>27110</v>
      </c>
      <c r="AN3222" s="46">
        <v>18030</v>
      </c>
      <c r="AO3222" s="46">
        <v>9080</v>
      </c>
      <c r="AP3222" s="45">
        <v>0</v>
      </c>
      <c r="AQ3222" s="45"/>
      <c r="AR3222" s="45" t="str">
        <f>IFERROR(VLOOKUP(AB3222,'Pedidos marco'!$A$1:$D$10000,4,0)," ")</f>
        <v xml:space="preserve"> </v>
      </c>
      <c r="AS3222" s="45">
        <f t="shared" si="350"/>
        <v>19</v>
      </c>
      <c r="AT3222" s="45" t="str">
        <f t="shared" si="351"/>
        <v>19</v>
      </c>
      <c r="AU3222" s="47">
        <v>18</v>
      </c>
      <c r="AV3222" s="19" t="str">
        <f t="shared" si="352"/>
        <v>04 April</v>
      </c>
      <c r="AW3222" s="19">
        <f t="shared" si="353"/>
        <v>0</v>
      </c>
      <c r="AX3222" s="19">
        <f t="shared" si="354"/>
        <v>0</v>
      </c>
      <c r="AY3222" s="19" t="e">
        <f>VLOOKUP(AG3222,Cías!$A$1:$E$10000,5,0)</f>
        <v>#N/A</v>
      </c>
      <c r="AZ3222" s="19" t="str">
        <f t="shared" si="355"/>
        <v>1014271</v>
      </c>
      <c r="BA3222" s="19" t="str">
        <f t="shared" si="356"/>
        <v>GARATE CARDENAS CARLOS VINICIO</v>
      </c>
      <c r="BB3222" s="19" t="e">
        <f>VLOOKUP(AG3222,Cías!$A$1:$E$10000,3,0)</f>
        <v>#N/A</v>
      </c>
      <c r="BC3222" s="19"/>
      <c r="BD3222" s="19"/>
      <c r="BE3222" s="19"/>
      <c r="BF3222" s="19"/>
      <c r="BG3222" s="19"/>
      <c r="BH3222" s="19"/>
      <c r="BI3222" s="19"/>
      <c r="BJ3222" s="19"/>
    </row>
    <row r="3223" spans="1:62" ht="15" x14ac:dyDescent="0.2">
      <c r="A3223" s="19" t="s">
        <v>25266</v>
      </c>
      <c r="B3223" s="19" t="s">
        <v>1479</v>
      </c>
      <c r="C3223" s="43">
        <v>44670</v>
      </c>
      <c r="D3223" s="44">
        <v>0.81527777777777999</v>
      </c>
      <c r="E3223" s="19" t="s">
        <v>25267</v>
      </c>
      <c r="F3223" s="19" t="s">
        <v>25268</v>
      </c>
      <c r="G3223" s="19" t="s">
        <v>25269</v>
      </c>
      <c r="H3223" s="45">
        <v>268.70999999999998</v>
      </c>
      <c r="I3223" s="45">
        <v>301.27999999999997</v>
      </c>
      <c r="J3223" s="19" t="s">
        <v>1560</v>
      </c>
      <c r="K3223" s="19" t="s">
        <v>25270</v>
      </c>
      <c r="L3223" s="19" t="s">
        <v>25271</v>
      </c>
      <c r="M3223" s="19" t="s">
        <v>25272</v>
      </c>
      <c r="N3223" s="19" t="s">
        <v>25266</v>
      </c>
      <c r="O3223" s="19" t="s">
        <v>371</v>
      </c>
      <c r="P3223" s="19" t="s">
        <v>372</v>
      </c>
      <c r="Q3223" s="46">
        <v>40</v>
      </c>
      <c r="R3223" s="19" t="s">
        <v>1544</v>
      </c>
      <c r="S3223" s="19" t="s">
        <v>2566</v>
      </c>
      <c r="T3223" s="19" t="s">
        <v>2567</v>
      </c>
      <c r="U3223" s="19" t="s">
        <v>2568</v>
      </c>
      <c r="V3223" s="19" t="s">
        <v>2569</v>
      </c>
      <c r="W3223" s="19" t="s">
        <v>415</v>
      </c>
      <c r="X3223" s="19" t="s">
        <v>2570</v>
      </c>
      <c r="Y3223" s="19" t="s">
        <v>2571</v>
      </c>
      <c r="Z3223" s="19" t="s">
        <v>2572</v>
      </c>
      <c r="AA3223" s="46">
        <v>110</v>
      </c>
      <c r="AB3223" s="19" t="s">
        <v>552</v>
      </c>
      <c r="AC3223" s="19" t="s">
        <v>258</v>
      </c>
      <c r="AD3223" s="19" t="s">
        <v>4052</v>
      </c>
      <c r="AE3223" s="19" t="s">
        <v>4053</v>
      </c>
      <c r="AF3223" s="19" t="s">
        <v>1554</v>
      </c>
      <c r="AG3223" s="19" t="s">
        <v>4054</v>
      </c>
      <c r="AH3223" s="19" t="s">
        <v>1499</v>
      </c>
      <c r="AI3223" s="19" t="s">
        <v>1500</v>
      </c>
      <c r="AJ3223" s="45">
        <v>0</v>
      </c>
      <c r="AK3223" s="45">
        <v>0</v>
      </c>
      <c r="AL3223" s="19" t="s">
        <v>1501</v>
      </c>
      <c r="AM3223" s="46">
        <v>5018.8890000000001</v>
      </c>
      <c r="AN3223" s="46">
        <v>2002.222</v>
      </c>
      <c r="AO3223" s="46">
        <v>3016.6669999999999</v>
      </c>
      <c r="AP3223" s="45">
        <v>0</v>
      </c>
      <c r="AQ3223" s="45"/>
      <c r="AR3223" s="45" t="str">
        <f>IFERROR(VLOOKUP(AB3223,'Pedidos marco'!$A$1:$D$10000,4,0)," ")</f>
        <v xml:space="preserve"> </v>
      </c>
      <c r="AS3223" s="45">
        <f t="shared" si="350"/>
        <v>19</v>
      </c>
      <c r="AT3223" s="45" t="str">
        <f t="shared" si="351"/>
        <v>19</v>
      </c>
      <c r="AU3223" s="47">
        <v>2</v>
      </c>
      <c r="AV3223" s="19" t="str">
        <f t="shared" si="352"/>
        <v>04 April</v>
      </c>
      <c r="AW3223" s="19">
        <f t="shared" si="353"/>
        <v>0</v>
      </c>
      <c r="AX3223" s="19">
        <f t="shared" si="354"/>
        <v>0</v>
      </c>
      <c r="AY3223" s="19" t="e">
        <f>VLOOKUP(AG3223,Cías!$A$1:$E$10000,5,0)</f>
        <v>#N/A</v>
      </c>
      <c r="AZ3223" s="19" t="str">
        <f t="shared" si="355"/>
        <v>1013181</v>
      </c>
      <c r="BA3223" s="19" t="str">
        <f t="shared" si="356"/>
        <v>REASCOS GUZMAN HARVEY ESTANISLAO</v>
      </c>
      <c r="BB3223" s="19" t="e">
        <f>VLOOKUP(AG3223,Cías!$A$1:$E$10000,3,0)</f>
        <v>#N/A</v>
      </c>
      <c r="BC3223" s="19"/>
      <c r="BD3223" s="19"/>
      <c r="BE3223" s="19"/>
      <c r="BF3223" s="19"/>
      <c r="BG3223" s="19"/>
      <c r="BH3223" s="19"/>
      <c r="BI3223" s="19"/>
      <c r="BJ3223" s="19"/>
    </row>
    <row r="3224" spans="1:62" ht="15" x14ac:dyDescent="0.2">
      <c r="A3224" s="19" t="s">
        <v>25266</v>
      </c>
      <c r="B3224" s="19" t="s">
        <v>1479</v>
      </c>
      <c r="C3224" s="43">
        <v>44670</v>
      </c>
      <c r="D3224" s="44">
        <v>0.81527777777777999</v>
      </c>
      <c r="E3224" s="19" t="s">
        <v>25273</v>
      </c>
      <c r="F3224" s="19" t="s">
        <v>25274</v>
      </c>
      <c r="G3224" s="19" t="s">
        <v>25275</v>
      </c>
      <c r="H3224" s="45">
        <v>267.52999999999997</v>
      </c>
      <c r="I3224" s="45">
        <v>299.95</v>
      </c>
      <c r="J3224" s="19" t="s">
        <v>1560</v>
      </c>
      <c r="K3224" s="19" t="s">
        <v>25270</v>
      </c>
      <c r="L3224" s="19" t="s">
        <v>25276</v>
      </c>
      <c r="M3224" s="19" t="s">
        <v>25277</v>
      </c>
      <c r="N3224" s="19" t="s">
        <v>25266</v>
      </c>
      <c r="O3224" s="19" t="s">
        <v>367</v>
      </c>
      <c r="P3224" s="19" t="s">
        <v>368</v>
      </c>
      <c r="Q3224" s="46">
        <v>40</v>
      </c>
      <c r="R3224" s="19" t="s">
        <v>1544</v>
      </c>
      <c r="S3224" s="19" t="s">
        <v>2566</v>
      </c>
      <c r="T3224" s="19" t="s">
        <v>2567</v>
      </c>
      <c r="U3224" s="19" t="s">
        <v>2568</v>
      </c>
      <c r="V3224" s="19" t="s">
        <v>2569</v>
      </c>
      <c r="W3224" s="19" t="s">
        <v>415</v>
      </c>
      <c r="X3224" s="19" t="s">
        <v>2570</v>
      </c>
      <c r="Y3224" s="19" t="s">
        <v>2571</v>
      </c>
      <c r="Z3224" s="19" t="s">
        <v>2572</v>
      </c>
      <c r="AA3224" s="46">
        <v>110</v>
      </c>
      <c r="AB3224" s="19" t="s">
        <v>552</v>
      </c>
      <c r="AC3224" s="19" t="s">
        <v>258</v>
      </c>
      <c r="AD3224" s="19" t="s">
        <v>4052</v>
      </c>
      <c r="AE3224" s="19" t="s">
        <v>4053</v>
      </c>
      <c r="AF3224" s="19" t="s">
        <v>1554</v>
      </c>
      <c r="AG3224" s="19" t="s">
        <v>4054</v>
      </c>
      <c r="AH3224" s="19" t="s">
        <v>1499</v>
      </c>
      <c r="AI3224" s="19" t="s">
        <v>1500</v>
      </c>
      <c r="AJ3224" s="45">
        <v>0</v>
      </c>
      <c r="AK3224" s="45">
        <v>0</v>
      </c>
      <c r="AL3224" s="19" t="s">
        <v>1501</v>
      </c>
      <c r="AM3224" s="46">
        <v>5018.8890000000001</v>
      </c>
      <c r="AN3224" s="46">
        <v>2002.222</v>
      </c>
      <c r="AO3224" s="46">
        <v>3016.6669999999999</v>
      </c>
      <c r="AP3224" s="45">
        <v>0</v>
      </c>
      <c r="AQ3224" s="45"/>
      <c r="AR3224" s="45" t="str">
        <f>IFERROR(VLOOKUP(AB3224,'Pedidos marco'!$A$1:$D$10000,4,0)," ")</f>
        <v xml:space="preserve"> </v>
      </c>
      <c r="AS3224" s="45">
        <f t="shared" si="350"/>
        <v>19</v>
      </c>
      <c r="AT3224" s="45" t="str">
        <f t="shared" si="351"/>
        <v>19</v>
      </c>
      <c r="AU3224" s="47">
        <v>2</v>
      </c>
      <c r="AV3224" s="19" t="str">
        <f t="shared" si="352"/>
        <v>04 April</v>
      </c>
      <c r="AW3224" s="19">
        <f t="shared" si="353"/>
        <v>0</v>
      </c>
      <c r="AX3224" s="19">
        <f t="shared" si="354"/>
        <v>0</v>
      </c>
      <c r="AY3224" s="19" t="e">
        <f>VLOOKUP(AG3224,Cías!$A$1:$E$10000,5,0)</f>
        <v>#N/A</v>
      </c>
      <c r="AZ3224" s="19" t="str">
        <f t="shared" si="355"/>
        <v>1013181</v>
      </c>
      <c r="BA3224" s="19" t="str">
        <f t="shared" si="356"/>
        <v>REASCOS GUZMAN HARVEY ESTANISLAO</v>
      </c>
      <c r="BB3224" s="19" t="e">
        <f>VLOOKUP(AG3224,Cías!$A$1:$E$10000,3,0)</f>
        <v>#N/A</v>
      </c>
      <c r="BC3224" s="19"/>
      <c r="BD3224" s="19"/>
      <c r="BE3224" s="19"/>
      <c r="BF3224" s="19"/>
      <c r="BG3224" s="19"/>
      <c r="BH3224" s="19"/>
      <c r="BI3224" s="19"/>
      <c r="BJ3224" s="19"/>
    </row>
    <row r="3225" spans="1:62" ht="15" x14ac:dyDescent="0.2">
      <c r="A3225" s="19" t="s">
        <v>25266</v>
      </c>
      <c r="B3225" s="19" t="s">
        <v>1479</v>
      </c>
      <c r="C3225" s="43">
        <v>44670</v>
      </c>
      <c r="D3225" s="44">
        <v>0.81527777777777999</v>
      </c>
      <c r="E3225" s="19" t="s">
        <v>25278</v>
      </c>
      <c r="F3225" s="19" t="s">
        <v>25279</v>
      </c>
      <c r="G3225" s="19" t="s">
        <v>25280</v>
      </c>
      <c r="H3225" s="45">
        <v>1960</v>
      </c>
      <c r="I3225" s="45">
        <v>2197.56</v>
      </c>
      <c r="J3225" s="19" t="s">
        <v>1560</v>
      </c>
      <c r="K3225" s="19" t="s">
        <v>25281</v>
      </c>
      <c r="L3225" s="19" t="s">
        <v>25282</v>
      </c>
      <c r="M3225" s="19" t="s">
        <v>25283</v>
      </c>
      <c r="N3225" s="19" t="s">
        <v>25266</v>
      </c>
      <c r="O3225" s="19" t="s">
        <v>367</v>
      </c>
      <c r="P3225" s="19" t="s">
        <v>368</v>
      </c>
      <c r="Q3225" s="46">
        <v>280</v>
      </c>
      <c r="R3225" s="19" t="s">
        <v>1544</v>
      </c>
      <c r="S3225" s="19" t="s">
        <v>4103</v>
      </c>
      <c r="T3225" s="19" t="s">
        <v>4104</v>
      </c>
      <c r="U3225" s="19" t="s">
        <v>4105</v>
      </c>
      <c r="V3225" s="19" t="s">
        <v>4106</v>
      </c>
      <c r="W3225" s="19" t="s">
        <v>415</v>
      </c>
      <c r="X3225" s="19" t="s">
        <v>4107</v>
      </c>
      <c r="Y3225" s="19" t="s">
        <v>2571</v>
      </c>
      <c r="Z3225" s="19" t="s">
        <v>2572</v>
      </c>
      <c r="AA3225" s="46">
        <v>110</v>
      </c>
      <c r="AB3225" s="19" t="s">
        <v>552</v>
      </c>
      <c r="AC3225" s="19" t="s">
        <v>258</v>
      </c>
      <c r="AD3225" s="19" t="s">
        <v>4052</v>
      </c>
      <c r="AE3225" s="19" t="s">
        <v>4053</v>
      </c>
      <c r="AF3225" s="19" t="s">
        <v>1554</v>
      </c>
      <c r="AG3225" s="19" t="s">
        <v>4054</v>
      </c>
      <c r="AH3225" s="19" t="s">
        <v>1499</v>
      </c>
      <c r="AI3225" s="19" t="s">
        <v>1500</v>
      </c>
      <c r="AJ3225" s="45">
        <v>0</v>
      </c>
      <c r="AK3225" s="45">
        <v>0</v>
      </c>
      <c r="AL3225" s="19" t="s">
        <v>1501</v>
      </c>
      <c r="AM3225" s="46">
        <v>17032.223000000002</v>
      </c>
      <c r="AN3225" s="46">
        <v>14015.556</v>
      </c>
      <c r="AO3225" s="46">
        <v>3016.6669999999999</v>
      </c>
      <c r="AP3225" s="45">
        <v>0</v>
      </c>
      <c r="AQ3225" s="45"/>
      <c r="AR3225" s="45" t="str">
        <f>IFERROR(VLOOKUP(AB3225,'Pedidos marco'!$A$1:$D$10000,4,0)," ")</f>
        <v xml:space="preserve"> </v>
      </c>
      <c r="AS3225" s="45">
        <f t="shared" si="350"/>
        <v>19</v>
      </c>
      <c r="AT3225" s="45" t="str">
        <f t="shared" si="351"/>
        <v>19</v>
      </c>
      <c r="AU3225" s="47">
        <v>14</v>
      </c>
      <c r="AV3225" s="19" t="str">
        <f t="shared" si="352"/>
        <v>04 April</v>
      </c>
      <c r="AW3225" s="19">
        <f t="shared" si="353"/>
        <v>0</v>
      </c>
      <c r="AX3225" s="19">
        <f t="shared" si="354"/>
        <v>0</v>
      </c>
      <c r="AY3225" s="19" t="e">
        <f>VLOOKUP(AG3225,Cías!$A$1:$E$10000,5,0)</f>
        <v>#N/A</v>
      </c>
      <c r="AZ3225" s="19" t="str">
        <f t="shared" si="355"/>
        <v>1013181</v>
      </c>
      <c r="BA3225" s="19" t="str">
        <f t="shared" si="356"/>
        <v>REASCOS GUZMAN HARVEY ESTANISLAO</v>
      </c>
      <c r="BB3225" s="19" t="e">
        <f>VLOOKUP(AG3225,Cías!$A$1:$E$10000,3,0)</f>
        <v>#N/A</v>
      </c>
      <c r="BC3225" s="19"/>
      <c r="BD3225" s="19"/>
      <c r="BE3225" s="19"/>
      <c r="BF3225" s="19"/>
      <c r="BG3225" s="19"/>
      <c r="BH3225" s="19"/>
      <c r="BI3225" s="19"/>
      <c r="BJ3225" s="19"/>
    </row>
    <row r="3226" spans="1:62" ht="15" x14ac:dyDescent="0.2">
      <c r="A3226" s="19" t="s">
        <v>25284</v>
      </c>
      <c r="B3226" s="19" t="s">
        <v>1479</v>
      </c>
      <c r="C3226" s="43">
        <v>44670</v>
      </c>
      <c r="D3226" s="44">
        <v>0.81874999999999998</v>
      </c>
      <c r="E3226" s="19" t="s">
        <v>25285</v>
      </c>
      <c r="F3226" s="19" t="s">
        <v>25286</v>
      </c>
      <c r="G3226" s="19" t="s">
        <v>25287</v>
      </c>
      <c r="H3226" s="45">
        <v>1092.8</v>
      </c>
      <c r="I3226" s="45">
        <v>1225.26</v>
      </c>
      <c r="J3226" s="19" t="s">
        <v>2037</v>
      </c>
      <c r="K3226" s="19" t="s">
        <v>25288</v>
      </c>
      <c r="L3226" s="19" t="s">
        <v>25289</v>
      </c>
      <c r="M3226" s="19" t="s">
        <v>25290</v>
      </c>
      <c r="N3226" s="19" t="s">
        <v>25284</v>
      </c>
      <c r="O3226" s="19" t="s">
        <v>1641</v>
      </c>
      <c r="P3226" s="19" t="s">
        <v>1642</v>
      </c>
      <c r="Q3226" s="46">
        <v>160</v>
      </c>
      <c r="R3226" s="19" t="s">
        <v>1544</v>
      </c>
      <c r="S3226" s="19" t="s">
        <v>4196</v>
      </c>
      <c r="T3226" s="19" t="s">
        <v>4197</v>
      </c>
      <c r="U3226" s="19" t="s">
        <v>4198</v>
      </c>
      <c r="V3226" s="19" t="s">
        <v>4199</v>
      </c>
      <c r="W3226" s="19" t="s">
        <v>4200</v>
      </c>
      <c r="X3226" s="19" t="s">
        <v>4201</v>
      </c>
      <c r="Y3226" s="19" t="s">
        <v>4202</v>
      </c>
      <c r="Z3226" s="19" t="s">
        <v>4203</v>
      </c>
      <c r="AA3226" s="46">
        <v>403</v>
      </c>
      <c r="AB3226" s="19" t="s">
        <v>451</v>
      </c>
      <c r="AC3226" s="19" t="s">
        <v>49</v>
      </c>
      <c r="AD3226" s="19" t="s">
        <v>2972</v>
      </c>
      <c r="AE3226" s="19" t="s">
        <v>2973</v>
      </c>
      <c r="AF3226" s="19" t="s">
        <v>1554</v>
      </c>
      <c r="AG3226" s="19" t="s">
        <v>2974</v>
      </c>
      <c r="AH3226" s="19" t="s">
        <v>1499</v>
      </c>
      <c r="AI3226" s="19" t="s">
        <v>1500</v>
      </c>
      <c r="AJ3226" s="45">
        <v>0</v>
      </c>
      <c r="AK3226" s="45">
        <v>0</v>
      </c>
      <c r="AL3226" s="19" t="s">
        <v>1501</v>
      </c>
      <c r="AM3226" s="46">
        <v>12633.888999999999</v>
      </c>
      <c r="AN3226" s="46">
        <v>8008.8890000000001</v>
      </c>
      <c r="AO3226" s="46">
        <v>4625</v>
      </c>
      <c r="AP3226" s="45">
        <v>0</v>
      </c>
      <c r="AQ3226" s="45"/>
      <c r="AR3226" s="45" t="str">
        <f>IFERROR(VLOOKUP(AB3226,'Pedidos marco'!$A$1:$D$10000,4,0)," ")</f>
        <v xml:space="preserve"> </v>
      </c>
      <c r="AS3226" s="45">
        <f t="shared" si="350"/>
        <v>19</v>
      </c>
      <c r="AT3226" s="45" t="str">
        <f t="shared" si="351"/>
        <v>19</v>
      </c>
      <c r="AU3226" s="47">
        <v>8</v>
      </c>
      <c r="AV3226" s="19" t="str">
        <f t="shared" si="352"/>
        <v>04 April</v>
      </c>
      <c r="AW3226" s="19">
        <f t="shared" si="353"/>
        <v>0</v>
      </c>
      <c r="AX3226" s="19">
        <f t="shared" si="354"/>
        <v>0</v>
      </c>
      <c r="AY3226" s="19" t="e">
        <f>VLOOKUP(AG3226,Cías!$A$1:$E$10000,5,0)</f>
        <v>#N/A</v>
      </c>
      <c r="AZ3226" s="19" t="str">
        <f t="shared" si="355"/>
        <v>10005626</v>
      </c>
      <c r="BA3226" s="19" t="str">
        <f t="shared" si="356"/>
        <v>BENALCAZAR DE LA CRUZ CRISTIAN ROBE</v>
      </c>
      <c r="BB3226" s="19" t="e">
        <f>VLOOKUP(AG3226,Cías!$A$1:$E$10000,3,0)</f>
        <v>#N/A</v>
      </c>
      <c r="BC3226" s="19"/>
      <c r="BD3226" s="19"/>
      <c r="BE3226" s="19"/>
      <c r="BF3226" s="19"/>
      <c r="BG3226" s="19"/>
      <c r="BH3226" s="19"/>
      <c r="BI3226" s="19"/>
      <c r="BJ3226" s="19"/>
    </row>
    <row r="3227" spans="1:62" ht="15" x14ac:dyDescent="0.2">
      <c r="A3227" s="19" t="s">
        <v>25284</v>
      </c>
      <c r="B3227" s="19" t="s">
        <v>1479</v>
      </c>
      <c r="C3227" s="43">
        <v>44670</v>
      </c>
      <c r="D3227" s="44">
        <v>0.81874999999999998</v>
      </c>
      <c r="E3227" s="19" t="s">
        <v>25291</v>
      </c>
      <c r="F3227" s="19" t="s">
        <v>25292</v>
      </c>
      <c r="G3227" s="19" t="s">
        <v>25293</v>
      </c>
      <c r="H3227" s="45">
        <v>1420</v>
      </c>
      <c r="I3227" s="45">
        <v>1592.11</v>
      </c>
      <c r="J3227" s="19" t="s">
        <v>2037</v>
      </c>
      <c r="K3227" s="19" t="s">
        <v>25294</v>
      </c>
      <c r="L3227" s="19" t="s">
        <v>25295</v>
      </c>
      <c r="M3227" s="19" t="s">
        <v>25296</v>
      </c>
      <c r="N3227" s="19" t="s">
        <v>25284</v>
      </c>
      <c r="O3227" s="19" t="s">
        <v>1603</v>
      </c>
      <c r="P3227" s="19" t="s">
        <v>1604</v>
      </c>
      <c r="Q3227" s="46">
        <v>200</v>
      </c>
      <c r="R3227" s="19" t="s">
        <v>1544</v>
      </c>
      <c r="S3227" s="19" t="s">
        <v>4196</v>
      </c>
      <c r="T3227" s="19" t="s">
        <v>4197</v>
      </c>
      <c r="U3227" s="19" t="s">
        <v>4198</v>
      </c>
      <c r="V3227" s="19" t="s">
        <v>4199</v>
      </c>
      <c r="W3227" s="19" t="s">
        <v>4200</v>
      </c>
      <c r="X3227" s="19" t="s">
        <v>4201</v>
      </c>
      <c r="Y3227" s="19" t="s">
        <v>4202</v>
      </c>
      <c r="Z3227" s="19" t="s">
        <v>4203</v>
      </c>
      <c r="AA3227" s="46">
        <v>403</v>
      </c>
      <c r="AB3227" s="19" t="s">
        <v>451</v>
      </c>
      <c r="AC3227" s="19" t="s">
        <v>49</v>
      </c>
      <c r="AD3227" s="19" t="s">
        <v>2972</v>
      </c>
      <c r="AE3227" s="19" t="s">
        <v>2973</v>
      </c>
      <c r="AF3227" s="19" t="s">
        <v>1554</v>
      </c>
      <c r="AG3227" s="19" t="s">
        <v>2974</v>
      </c>
      <c r="AH3227" s="19" t="s">
        <v>1499</v>
      </c>
      <c r="AI3227" s="19" t="s">
        <v>1500</v>
      </c>
      <c r="AJ3227" s="45">
        <v>0</v>
      </c>
      <c r="AK3227" s="45">
        <v>0</v>
      </c>
      <c r="AL3227" s="19" t="s">
        <v>1501</v>
      </c>
      <c r="AM3227" s="46">
        <v>14636.111000000001</v>
      </c>
      <c r="AN3227" s="46">
        <v>10011.111000000001</v>
      </c>
      <c r="AO3227" s="46">
        <v>4625</v>
      </c>
      <c r="AP3227" s="45">
        <v>0</v>
      </c>
      <c r="AQ3227" s="45"/>
      <c r="AR3227" s="45" t="str">
        <f>IFERROR(VLOOKUP(AB3227,'Pedidos marco'!$A$1:$D$10000,4,0)," ")</f>
        <v xml:space="preserve"> </v>
      </c>
      <c r="AS3227" s="45">
        <f t="shared" si="350"/>
        <v>19</v>
      </c>
      <c r="AT3227" s="45" t="str">
        <f t="shared" si="351"/>
        <v>19</v>
      </c>
      <c r="AU3227" s="47">
        <v>10</v>
      </c>
      <c r="AV3227" s="19" t="str">
        <f t="shared" si="352"/>
        <v>04 April</v>
      </c>
      <c r="AW3227" s="19">
        <f t="shared" si="353"/>
        <v>0</v>
      </c>
      <c r="AX3227" s="19">
        <f t="shared" si="354"/>
        <v>0</v>
      </c>
      <c r="AY3227" s="19" t="e">
        <f>VLOOKUP(AG3227,Cías!$A$1:$E$10000,5,0)</f>
        <v>#N/A</v>
      </c>
      <c r="AZ3227" s="19" t="str">
        <f t="shared" si="355"/>
        <v>10005626</v>
      </c>
      <c r="BA3227" s="19" t="str">
        <f t="shared" si="356"/>
        <v>BENALCAZAR DE LA CRUZ CRISTIAN ROBE</v>
      </c>
      <c r="BB3227" s="19" t="e">
        <f>VLOOKUP(AG3227,Cías!$A$1:$E$10000,3,0)</f>
        <v>#N/A</v>
      </c>
      <c r="BC3227" s="19"/>
      <c r="BD3227" s="19"/>
      <c r="BE3227" s="19"/>
      <c r="BF3227" s="19"/>
      <c r="BG3227" s="19"/>
      <c r="BH3227" s="19"/>
      <c r="BI3227" s="19"/>
      <c r="BJ3227" s="19"/>
    </row>
    <row r="3228" spans="1:62" ht="15" x14ac:dyDescent="0.2">
      <c r="A3228" s="19" t="s">
        <v>25297</v>
      </c>
      <c r="B3228" s="19" t="s">
        <v>1479</v>
      </c>
      <c r="C3228" s="43">
        <v>44670</v>
      </c>
      <c r="D3228" s="44">
        <v>0.82152777777777997</v>
      </c>
      <c r="E3228" s="19" t="s">
        <v>25298</v>
      </c>
      <c r="F3228" s="19" t="s">
        <v>1481</v>
      </c>
      <c r="G3228" s="19" t="s">
        <v>1481</v>
      </c>
      <c r="H3228" s="45">
        <v>0</v>
      </c>
      <c r="I3228" s="45">
        <v>0</v>
      </c>
      <c r="J3228" s="19" t="s">
        <v>1482</v>
      </c>
      <c r="K3228" s="19" t="s">
        <v>25249</v>
      </c>
      <c r="L3228" s="19" t="s">
        <v>25299</v>
      </c>
      <c r="M3228" s="19" t="s">
        <v>25300</v>
      </c>
      <c r="N3228" s="19" t="s">
        <v>25297</v>
      </c>
      <c r="O3228" s="19" t="s">
        <v>1641</v>
      </c>
      <c r="P3228" s="19" t="s">
        <v>1642</v>
      </c>
      <c r="Q3228" s="46">
        <v>640</v>
      </c>
      <c r="R3228" s="19" t="s">
        <v>1544</v>
      </c>
      <c r="S3228" s="19" t="s">
        <v>3229</v>
      </c>
      <c r="T3228" s="19" t="s">
        <v>3230</v>
      </c>
      <c r="U3228" s="19" t="s">
        <v>3231</v>
      </c>
      <c r="V3228" s="19" t="s">
        <v>2091</v>
      </c>
      <c r="W3228" s="19" t="s">
        <v>1492</v>
      </c>
      <c r="X3228" s="19" t="s">
        <v>3232</v>
      </c>
      <c r="Y3228" s="19" t="s">
        <v>1494</v>
      </c>
      <c r="Z3228" s="19" t="s">
        <v>1495</v>
      </c>
      <c r="AA3228" s="46">
        <v>247</v>
      </c>
      <c r="AB3228" s="19" t="s">
        <v>546</v>
      </c>
      <c r="AC3228" s="19" t="s">
        <v>244</v>
      </c>
      <c r="AD3228" s="19" t="s">
        <v>2160</v>
      </c>
      <c r="AE3228" s="19" t="s">
        <v>2161</v>
      </c>
      <c r="AF3228" s="19" t="s">
        <v>1592</v>
      </c>
      <c r="AG3228" s="19" t="s">
        <v>2162</v>
      </c>
      <c r="AH3228" s="19" t="s">
        <v>1502</v>
      </c>
      <c r="AI3228" s="19" t="s">
        <v>2099</v>
      </c>
      <c r="AJ3228" s="45">
        <v>0</v>
      </c>
      <c r="AK3228" s="45">
        <v>0</v>
      </c>
      <c r="AL3228" s="19" t="s">
        <v>1501</v>
      </c>
      <c r="AM3228" s="46">
        <v>51070</v>
      </c>
      <c r="AN3228" s="46">
        <v>32060</v>
      </c>
      <c r="AO3228" s="46">
        <v>19010</v>
      </c>
      <c r="AP3228" s="45">
        <v>0</v>
      </c>
      <c r="AQ3228" s="45"/>
      <c r="AR3228" s="45" t="str">
        <f>IFERROR(VLOOKUP(AB3228,'Pedidos marco'!$A$1:$D$10000,4,0)," ")</f>
        <v xml:space="preserve"> </v>
      </c>
      <c r="AS3228" s="45">
        <f t="shared" si="350"/>
        <v>19</v>
      </c>
      <c r="AT3228" s="45" t="str">
        <f t="shared" si="351"/>
        <v>19</v>
      </c>
      <c r="AU3228" s="47">
        <v>32</v>
      </c>
      <c r="AV3228" s="19" t="str">
        <f t="shared" si="352"/>
        <v>04 April</v>
      </c>
      <c r="AW3228" s="19">
        <f t="shared" si="353"/>
        <v>0</v>
      </c>
      <c r="AX3228" s="19">
        <f t="shared" si="354"/>
        <v>0</v>
      </c>
      <c r="AY3228" s="19" t="e">
        <f>VLOOKUP(AG3228,Cías!$A$1:$E$10000,5,0)</f>
        <v>#N/A</v>
      </c>
      <c r="AZ3228" s="19" t="str">
        <f t="shared" si="355"/>
        <v>1013568</v>
      </c>
      <c r="BA3228" s="19" t="str">
        <f t="shared" si="356"/>
        <v>PINTO TORRES AGUSTO GEOVANY</v>
      </c>
      <c r="BB3228" s="19" t="e">
        <f>VLOOKUP(AG3228,Cías!$A$1:$E$10000,3,0)</f>
        <v>#N/A</v>
      </c>
      <c r="BC3228" s="19"/>
      <c r="BD3228" s="19"/>
      <c r="BE3228" s="19"/>
      <c r="BF3228" s="19"/>
      <c r="BG3228" s="19"/>
      <c r="BH3228" s="19"/>
      <c r="BI3228" s="19"/>
      <c r="BJ3228" s="19"/>
    </row>
    <row r="3229" spans="1:62" ht="15" x14ac:dyDescent="0.2">
      <c r="A3229" s="19" t="s">
        <v>25301</v>
      </c>
      <c r="B3229" s="19" t="s">
        <v>1479</v>
      </c>
      <c r="C3229" s="43">
        <v>44670</v>
      </c>
      <c r="D3229" s="44">
        <v>0.82361111111110996</v>
      </c>
      <c r="E3229" s="19" t="s">
        <v>25302</v>
      </c>
      <c r="F3229" s="19" t="s">
        <v>25303</v>
      </c>
      <c r="G3229" s="19" t="s">
        <v>25304</v>
      </c>
      <c r="H3229" s="45">
        <v>4745.3999999999996</v>
      </c>
      <c r="I3229" s="45">
        <v>5320.58</v>
      </c>
      <c r="J3229" s="19" t="s">
        <v>1560</v>
      </c>
      <c r="K3229" s="19" t="s">
        <v>25305</v>
      </c>
      <c r="L3229" s="19" t="s">
        <v>25306</v>
      </c>
      <c r="M3229" s="19" t="s">
        <v>25307</v>
      </c>
      <c r="N3229" s="19" t="s">
        <v>25301</v>
      </c>
      <c r="O3229" s="19" t="s">
        <v>371</v>
      </c>
      <c r="P3229" s="19" t="s">
        <v>372</v>
      </c>
      <c r="Q3229" s="46">
        <v>660</v>
      </c>
      <c r="R3229" s="19" t="s">
        <v>1544</v>
      </c>
      <c r="S3229" s="19" t="s">
        <v>3264</v>
      </c>
      <c r="T3229" s="19" t="s">
        <v>3265</v>
      </c>
      <c r="U3229" s="19" t="s">
        <v>3266</v>
      </c>
      <c r="V3229" s="19" t="s">
        <v>3267</v>
      </c>
      <c r="W3229" s="19" t="s">
        <v>1865</v>
      </c>
      <c r="X3229" s="19" t="s">
        <v>3268</v>
      </c>
      <c r="Y3229" s="19" t="s">
        <v>1867</v>
      </c>
      <c r="Z3229" s="19" t="s">
        <v>1868</v>
      </c>
      <c r="AA3229" s="46">
        <v>30</v>
      </c>
      <c r="AB3229" s="19" t="s">
        <v>481</v>
      </c>
      <c r="AC3229" s="19" t="s">
        <v>112</v>
      </c>
      <c r="AD3229" s="19" t="s">
        <v>6489</v>
      </c>
      <c r="AE3229" s="19" t="s">
        <v>6490</v>
      </c>
      <c r="AF3229" s="19" t="s">
        <v>1592</v>
      </c>
      <c r="AG3229" s="19" t="s">
        <v>6491</v>
      </c>
      <c r="AH3229" s="19" t="s">
        <v>1499</v>
      </c>
      <c r="AI3229" s="19" t="s">
        <v>1500</v>
      </c>
      <c r="AJ3229" s="45">
        <v>0</v>
      </c>
      <c r="AK3229" s="45">
        <v>0</v>
      </c>
      <c r="AL3229" s="19" t="s">
        <v>1501</v>
      </c>
      <c r="AM3229" s="46">
        <v>51010</v>
      </c>
      <c r="AN3229" s="46">
        <v>33030</v>
      </c>
      <c r="AO3229" s="46">
        <v>17980</v>
      </c>
      <c r="AP3229" s="45">
        <v>0</v>
      </c>
      <c r="AQ3229" s="45"/>
      <c r="AR3229" s="45" t="str">
        <f>IFERROR(VLOOKUP(AB3229,'Pedidos marco'!$A$1:$D$10000,4,0)," ")</f>
        <v xml:space="preserve"> </v>
      </c>
      <c r="AS3229" s="45">
        <f t="shared" si="350"/>
        <v>19</v>
      </c>
      <c r="AT3229" s="45" t="str">
        <f t="shared" si="351"/>
        <v>19</v>
      </c>
      <c r="AU3229" s="47">
        <v>33</v>
      </c>
      <c r="AV3229" s="19" t="str">
        <f t="shared" si="352"/>
        <v>04 April</v>
      </c>
      <c r="AW3229" s="19">
        <f t="shared" si="353"/>
        <v>0</v>
      </c>
      <c r="AX3229" s="19">
        <f t="shared" si="354"/>
        <v>0</v>
      </c>
      <c r="AY3229" s="19" t="e">
        <f>VLOOKUP(AG3229,Cías!$A$1:$E$10000,5,0)</f>
        <v>#N/A</v>
      </c>
      <c r="AZ3229" s="19" t="str">
        <f t="shared" si="355"/>
        <v>1013510</v>
      </c>
      <c r="BA3229" s="19" t="str">
        <f t="shared" si="356"/>
        <v>ESPARZA ENDARA ALVARO DAMIAN</v>
      </c>
      <c r="BB3229" s="19" t="e">
        <f>VLOOKUP(AG3229,Cías!$A$1:$E$10000,3,0)</f>
        <v>#N/A</v>
      </c>
      <c r="BC3229" s="19"/>
      <c r="BD3229" s="19"/>
      <c r="BE3229" s="19"/>
      <c r="BF3229" s="19"/>
      <c r="BG3229" s="19"/>
      <c r="BH3229" s="19"/>
      <c r="BI3229" s="19"/>
      <c r="BJ3229" s="19"/>
    </row>
    <row r="3230" spans="1:62" ht="15" x14ac:dyDescent="0.2">
      <c r="A3230" s="19" t="s">
        <v>25308</v>
      </c>
      <c r="B3230" s="19" t="s">
        <v>1479</v>
      </c>
      <c r="C3230" s="43">
        <v>44670</v>
      </c>
      <c r="D3230" s="44">
        <v>0.82499999999999996</v>
      </c>
      <c r="E3230" s="19" t="s">
        <v>25309</v>
      </c>
      <c r="F3230" s="19" t="s">
        <v>25310</v>
      </c>
      <c r="G3230" s="19" t="s">
        <v>25311</v>
      </c>
      <c r="H3230" s="45">
        <v>3292.8</v>
      </c>
      <c r="I3230" s="45">
        <v>3691.91</v>
      </c>
      <c r="J3230" s="19" t="s">
        <v>1560</v>
      </c>
      <c r="K3230" s="19" t="s">
        <v>25312</v>
      </c>
      <c r="L3230" s="19" t="s">
        <v>25313</v>
      </c>
      <c r="M3230" s="19" t="s">
        <v>25314</v>
      </c>
      <c r="N3230" s="19" t="s">
        <v>25308</v>
      </c>
      <c r="O3230" s="19" t="s">
        <v>367</v>
      </c>
      <c r="P3230" s="19" t="s">
        <v>368</v>
      </c>
      <c r="Q3230" s="46">
        <v>480</v>
      </c>
      <c r="R3230" s="19" t="s">
        <v>1544</v>
      </c>
      <c r="S3230" s="19" t="s">
        <v>23756</v>
      </c>
      <c r="T3230" s="19" t="s">
        <v>23757</v>
      </c>
      <c r="U3230" s="19" t="s">
        <v>23758</v>
      </c>
      <c r="V3230" s="19" t="s">
        <v>23759</v>
      </c>
      <c r="W3230" s="19" t="s">
        <v>2092</v>
      </c>
      <c r="X3230" s="19" t="s">
        <v>23760</v>
      </c>
      <c r="Y3230" s="19" t="s">
        <v>2094</v>
      </c>
      <c r="Z3230" s="19" t="s">
        <v>2095</v>
      </c>
      <c r="AA3230" s="46">
        <v>130</v>
      </c>
      <c r="AB3230" s="19" t="s">
        <v>491</v>
      </c>
      <c r="AC3230" s="19" t="s">
        <v>131</v>
      </c>
      <c r="AD3230" s="19" t="s">
        <v>1992</v>
      </c>
      <c r="AE3230" s="19" t="s">
        <v>1993</v>
      </c>
      <c r="AF3230" s="19" t="s">
        <v>1719</v>
      </c>
      <c r="AG3230" s="19" t="s">
        <v>1994</v>
      </c>
      <c r="AH3230" s="19" t="s">
        <v>1594</v>
      </c>
      <c r="AI3230" s="19" t="s">
        <v>1595</v>
      </c>
      <c r="AJ3230" s="45">
        <v>0.05</v>
      </c>
      <c r="AK3230" s="45">
        <v>24</v>
      </c>
      <c r="AL3230" s="19" t="s">
        <v>1501</v>
      </c>
      <c r="AM3230" s="46">
        <v>40050</v>
      </c>
      <c r="AN3230" s="46">
        <v>24060</v>
      </c>
      <c r="AO3230" s="46">
        <v>15990</v>
      </c>
      <c r="AP3230" s="45">
        <v>0</v>
      </c>
      <c r="AQ3230" s="45"/>
      <c r="AR3230" s="45" t="str">
        <f>IFERROR(VLOOKUP(AB3230,'Pedidos marco'!$A$1:$D$10000,4,0)," ")</f>
        <v xml:space="preserve"> </v>
      </c>
      <c r="AS3230" s="45">
        <f t="shared" si="350"/>
        <v>19</v>
      </c>
      <c r="AT3230" s="45" t="str">
        <f t="shared" si="351"/>
        <v>19</v>
      </c>
      <c r="AU3230" s="47">
        <v>24</v>
      </c>
      <c r="AV3230" s="19" t="str">
        <f t="shared" si="352"/>
        <v>04 April</v>
      </c>
      <c r="AW3230" s="19">
        <f t="shared" si="353"/>
        <v>0</v>
      </c>
      <c r="AX3230" s="19">
        <f t="shared" si="354"/>
        <v>0</v>
      </c>
      <c r="AY3230" s="19" t="e">
        <f>VLOOKUP(AG3230,Cías!$A$1:$E$10000,5,0)</f>
        <v>#N/A</v>
      </c>
      <c r="AZ3230" s="19" t="str">
        <f t="shared" si="355"/>
        <v>1021996</v>
      </c>
      <c r="BA3230" s="19" t="str">
        <f t="shared" si="356"/>
        <v>FRANCO VEGA SANDRO MARCELO</v>
      </c>
      <c r="BB3230" s="19" t="e">
        <f>VLOOKUP(AG3230,Cías!$A$1:$E$10000,3,0)</f>
        <v>#N/A</v>
      </c>
      <c r="BC3230" s="19"/>
      <c r="BD3230" s="19"/>
      <c r="BE3230" s="19"/>
      <c r="BF3230" s="19"/>
      <c r="BG3230" s="19"/>
      <c r="BH3230" s="19"/>
      <c r="BI3230" s="19"/>
      <c r="BJ3230" s="19"/>
    </row>
    <row r="3231" spans="1:62" ht="15" x14ac:dyDescent="0.2">
      <c r="A3231" s="19" t="s">
        <v>25315</v>
      </c>
      <c r="B3231" s="19" t="s">
        <v>1479</v>
      </c>
      <c r="C3231" s="43">
        <v>44670</v>
      </c>
      <c r="D3231" s="44">
        <v>0.82847222222221995</v>
      </c>
      <c r="E3231" s="19" t="s">
        <v>25316</v>
      </c>
      <c r="F3231" s="19" t="s">
        <v>25317</v>
      </c>
      <c r="G3231" s="19" t="s">
        <v>25318</v>
      </c>
      <c r="H3231" s="45">
        <v>2568</v>
      </c>
      <c r="I3231" s="45">
        <v>2879.26</v>
      </c>
      <c r="J3231" s="19" t="s">
        <v>1560</v>
      </c>
      <c r="K3231" s="19" t="s">
        <v>25319</v>
      </c>
      <c r="L3231" s="19" t="s">
        <v>25320</v>
      </c>
      <c r="M3231" s="19" t="s">
        <v>25321</v>
      </c>
      <c r="N3231" s="19" t="s">
        <v>25315</v>
      </c>
      <c r="O3231" s="19" t="s">
        <v>369</v>
      </c>
      <c r="P3231" s="19" t="s">
        <v>370</v>
      </c>
      <c r="Q3231" s="46">
        <v>400</v>
      </c>
      <c r="R3231" s="19" t="s">
        <v>1544</v>
      </c>
      <c r="S3231" s="19" t="s">
        <v>14549</v>
      </c>
      <c r="T3231" s="19" t="s">
        <v>14550</v>
      </c>
      <c r="U3231" s="19" t="s">
        <v>14551</v>
      </c>
      <c r="V3231" s="19" t="s">
        <v>14552</v>
      </c>
      <c r="W3231" s="19" t="s">
        <v>415</v>
      </c>
      <c r="X3231" s="19" t="s">
        <v>14553</v>
      </c>
      <c r="Y3231" s="19" t="s">
        <v>14554</v>
      </c>
      <c r="Z3231" s="19" t="s">
        <v>14555</v>
      </c>
      <c r="AA3231" s="46">
        <v>121</v>
      </c>
      <c r="AB3231" s="19" t="s">
        <v>430</v>
      </c>
      <c r="AC3231" s="19" t="s">
        <v>8</v>
      </c>
      <c r="AD3231" s="19" t="s">
        <v>2823</v>
      </c>
      <c r="AE3231" s="19" t="s">
        <v>2824</v>
      </c>
      <c r="AF3231" s="19" t="s">
        <v>1719</v>
      </c>
      <c r="AG3231" s="19" t="s">
        <v>2825</v>
      </c>
      <c r="AH3231" s="19" t="s">
        <v>1594</v>
      </c>
      <c r="AI3231" s="19" t="s">
        <v>1595</v>
      </c>
      <c r="AJ3231" s="45">
        <v>0.05</v>
      </c>
      <c r="AK3231" s="45">
        <v>20</v>
      </c>
      <c r="AL3231" s="19" t="s">
        <v>1501</v>
      </c>
      <c r="AM3231" s="46">
        <v>27266.667000000001</v>
      </c>
      <c r="AN3231" s="46">
        <v>19991.667000000001</v>
      </c>
      <c r="AO3231" s="46">
        <v>7275</v>
      </c>
      <c r="AP3231" s="45">
        <v>0</v>
      </c>
      <c r="AQ3231" s="45"/>
      <c r="AR3231" s="45" t="str">
        <f>IFERROR(VLOOKUP(AB3231,'Pedidos marco'!$A$1:$D$10000,4,0)," ")</f>
        <v xml:space="preserve"> </v>
      </c>
      <c r="AS3231" s="45">
        <f t="shared" si="350"/>
        <v>19</v>
      </c>
      <c r="AT3231" s="45" t="str">
        <f t="shared" si="351"/>
        <v>19</v>
      </c>
      <c r="AU3231" s="47">
        <v>20</v>
      </c>
      <c r="AV3231" s="19" t="str">
        <f t="shared" si="352"/>
        <v>04 April</v>
      </c>
      <c r="AW3231" s="19">
        <f t="shared" si="353"/>
        <v>0</v>
      </c>
      <c r="AX3231" s="19">
        <f t="shared" si="354"/>
        <v>0</v>
      </c>
      <c r="AY3231" s="19" t="e">
        <f>VLOOKUP(AG3231,Cías!$A$1:$E$10000,5,0)</f>
        <v>#N/A</v>
      </c>
      <c r="AZ3231" s="19" t="str">
        <f t="shared" si="355"/>
        <v>1013946</v>
      </c>
      <c r="BA3231" s="19" t="str">
        <f t="shared" si="356"/>
        <v>ALBUJA RUIZ CESAR UBEN</v>
      </c>
      <c r="BB3231" s="19" t="e">
        <f>VLOOKUP(AG3231,Cías!$A$1:$E$10000,3,0)</f>
        <v>#N/A</v>
      </c>
      <c r="BC3231" s="19"/>
      <c r="BD3231" s="19"/>
      <c r="BE3231" s="19"/>
      <c r="BF3231" s="19"/>
      <c r="BG3231" s="19"/>
      <c r="BH3231" s="19"/>
      <c r="BI3231" s="19"/>
      <c r="BJ3231" s="19"/>
    </row>
    <row r="3232" spans="1:62" ht="15" x14ac:dyDescent="0.2">
      <c r="A3232" s="19" t="s">
        <v>25315</v>
      </c>
      <c r="B3232" s="19" t="s">
        <v>1479</v>
      </c>
      <c r="C3232" s="43">
        <v>44670</v>
      </c>
      <c r="D3232" s="44">
        <v>0.82847222222221995</v>
      </c>
      <c r="E3232" s="19" t="s">
        <v>25322</v>
      </c>
      <c r="F3232" s="19" t="s">
        <v>25323</v>
      </c>
      <c r="G3232" s="19" t="s">
        <v>25324</v>
      </c>
      <c r="H3232" s="45">
        <v>554.4</v>
      </c>
      <c r="I3232" s="45">
        <v>621.6</v>
      </c>
      <c r="J3232" s="19" t="s">
        <v>1560</v>
      </c>
      <c r="K3232" s="19" t="s">
        <v>25319</v>
      </c>
      <c r="L3232" s="19" t="s">
        <v>25325</v>
      </c>
      <c r="M3232" s="19" t="s">
        <v>25326</v>
      </c>
      <c r="N3232" s="19" t="s">
        <v>25315</v>
      </c>
      <c r="O3232" s="19" t="s">
        <v>367</v>
      </c>
      <c r="P3232" s="19" t="s">
        <v>368</v>
      </c>
      <c r="Q3232" s="46">
        <v>80</v>
      </c>
      <c r="R3232" s="19" t="s">
        <v>1544</v>
      </c>
      <c r="S3232" s="19" t="s">
        <v>14549</v>
      </c>
      <c r="T3232" s="19" t="s">
        <v>14550</v>
      </c>
      <c r="U3232" s="19" t="s">
        <v>14551</v>
      </c>
      <c r="V3232" s="19" t="s">
        <v>14552</v>
      </c>
      <c r="W3232" s="19" t="s">
        <v>415</v>
      </c>
      <c r="X3232" s="19" t="s">
        <v>14553</v>
      </c>
      <c r="Y3232" s="19" t="s">
        <v>14554</v>
      </c>
      <c r="Z3232" s="19" t="s">
        <v>14555</v>
      </c>
      <c r="AA3232" s="46">
        <v>121</v>
      </c>
      <c r="AB3232" s="19" t="s">
        <v>430</v>
      </c>
      <c r="AC3232" s="19" t="s">
        <v>8</v>
      </c>
      <c r="AD3232" s="19" t="s">
        <v>2823</v>
      </c>
      <c r="AE3232" s="19" t="s">
        <v>2824</v>
      </c>
      <c r="AF3232" s="19" t="s">
        <v>1719</v>
      </c>
      <c r="AG3232" s="19" t="s">
        <v>2825</v>
      </c>
      <c r="AH3232" s="19" t="s">
        <v>1594</v>
      </c>
      <c r="AI3232" s="19" t="s">
        <v>1595</v>
      </c>
      <c r="AJ3232" s="45">
        <v>0.05</v>
      </c>
      <c r="AK3232" s="45">
        <v>4</v>
      </c>
      <c r="AL3232" s="19" t="s">
        <v>1501</v>
      </c>
      <c r="AM3232" s="46">
        <v>11273.333000000001</v>
      </c>
      <c r="AN3232" s="46">
        <v>3998.3330000000001</v>
      </c>
      <c r="AO3232" s="46">
        <v>7275</v>
      </c>
      <c r="AP3232" s="45">
        <v>0</v>
      </c>
      <c r="AQ3232" s="45"/>
      <c r="AR3232" s="45" t="str">
        <f>IFERROR(VLOOKUP(AB3232,'Pedidos marco'!$A$1:$D$10000,4,0)," ")</f>
        <v xml:space="preserve"> </v>
      </c>
      <c r="AS3232" s="45">
        <f t="shared" si="350"/>
        <v>19</v>
      </c>
      <c r="AT3232" s="45" t="str">
        <f t="shared" si="351"/>
        <v>19</v>
      </c>
      <c r="AU3232" s="47">
        <v>4</v>
      </c>
      <c r="AV3232" s="19" t="str">
        <f t="shared" si="352"/>
        <v>04 April</v>
      </c>
      <c r="AW3232" s="19">
        <f t="shared" si="353"/>
        <v>0</v>
      </c>
      <c r="AX3232" s="19">
        <f t="shared" si="354"/>
        <v>0</v>
      </c>
      <c r="AY3232" s="19" t="e">
        <f>VLOOKUP(AG3232,Cías!$A$1:$E$10000,5,0)</f>
        <v>#N/A</v>
      </c>
      <c r="AZ3232" s="19" t="str">
        <f t="shared" si="355"/>
        <v>1013946</v>
      </c>
      <c r="BA3232" s="19" t="str">
        <f t="shared" si="356"/>
        <v>ALBUJA RUIZ CESAR UBEN</v>
      </c>
      <c r="BB3232" s="19" t="e">
        <f>VLOOKUP(AG3232,Cías!$A$1:$E$10000,3,0)</f>
        <v>#N/A</v>
      </c>
      <c r="BC3232" s="19"/>
      <c r="BD3232" s="19"/>
      <c r="BE3232" s="19"/>
      <c r="BF3232" s="19"/>
      <c r="BG3232" s="19"/>
      <c r="BH3232" s="19"/>
      <c r="BI3232" s="19"/>
      <c r="BJ3232" s="19"/>
    </row>
    <row r="3233" spans="1:62" ht="15" x14ac:dyDescent="0.2">
      <c r="A3233" s="19" t="s">
        <v>25327</v>
      </c>
      <c r="B3233" s="19" t="s">
        <v>1479</v>
      </c>
      <c r="C3233" s="43">
        <v>44670</v>
      </c>
      <c r="D3233" s="44">
        <v>0.83888888888889002</v>
      </c>
      <c r="E3233" s="19" t="s">
        <v>25328</v>
      </c>
      <c r="F3233" s="19" t="s">
        <v>25329</v>
      </c>
      <c r="G3233" s="19" t="s">
        <v>25330</v>
      </c>
      <c r="H3233" s="45">
        <v>750.82</v>
      </c>
      <c r="I3233" s="45">
        <v>841.83</v>
      </c>
      <c r="J3233" s="19" t="s">
        <v>1560</v>
      </c>
      <c r="K3233" s="19" t="s">
        <v>25331</v>
      </c>
      <c r="L3233" s="19" t="s">
        <v>25332</v>
      </c>
      <c r="M3233" s="19" t="s">
        <v>25333</v>
      </c>
      <c r="N3233" s="19" t="s">
        <v>25327</v>
      </c>
      <c r="O3233" s="19" t="s">
        <v>369</v>
      </c>
      <c r="P3233" s="19" t="s">
        <v>370</v>
      </c>
      <c r="Q3233" s="46">
        <v>120</v>
      </c>
      <c r="R3233" s="19" t="s">
        <v>1544</v>
      </c>
      <c r="S3233" s="19" t="s">
        <v>3500</v>
      </c>
      <c r="T3233" s="19" t="s">
        <v>3501</v>
      </c>
      <c r="U3233" s="19" t="s">
        <v>3502</v>
      </c>
      <c r="V3233" s="19" t="s">
        <v>3503</v>
      </c>
      <c r="W3233" s="19" t="s">
        <v>415</v>
      </c>
      <c r="X3233" s="19" t="s">
        <v>3504</v>
      </c>
      <c r="Y3233" s="19" t="s">
        <v>3505</v>
      </c>
      <c r="Z3233" s="19" t="s">
        <v>3506</v>
      </c>
      <c r="AA3233" s="46">
        <v>99</v>
      </c>
      <c r="AB3233" s="19" t="s">
        <v>523</v>
      </c>
      <c r="AC3233" s="19" t="s">
        <v>198</v>
      </c>
      <c r="AD3233" s="19" t="s">
        <v>5682</v>
      </c>
      <c r="AE3233" s="19" t="s">
        <v>5683</v>
      </c>
      <c r="AF3233" s="19" t="s">
        <v>1719</v>
      </c>
      <c r="AG3233" s="19" t="s">
        <v>5684</v>
      </c>
      <c r="AH3233" s="19" t="s">
        <v>1594</v>
      </c>
      <c r="AI3233" s="19" t="s">
        <v>1595</v>
      </c>
      <c r="AJ3233" s="45">
        <v>0.05</v>
      </c>
      <c r="AK3233" s="45">
        <v>6</v>
      </c>
      <c r="AL3233" s="19" t="s">
        <v>1501</v>
      </c>
      <c r="AM3233" s="46">
        <v>14102.5</v>
      </c>
      <c r="AN3233" s="46">
        <v>6007.5</v>
      </c>
      <c r="AO3233" s="46">
        <v>8095</v>
      </c>
      <c r="AP3233" s="45">
        <v>0</v>
      </c>
      <c r="AQ3233" s="45"/>
      <c r="AR3233" s="45" t="str">
        <f>IFERROR(VLOOKUP(AB3233,'Pedidos marco'!$A$1:$D$10000,4,0)," ")</f>
        <v xml:space="preserve"> </v>
      </c>
      <c r="AS3233" s="45">
        <f t="shared" si="350"/>
        <v>19</v>
      </c>
      <c r="AT3233" s="45" t="str">
        <f t="shared" si="351"/>
        <v>19</v>
      </c>
      <c r="AU3233" s="47">
        <v>6</v>
      </c>
      <c r="AV3233" s="19" t="str">
        <f t="shared" si="352"/>
        <v>04 April</v>
      </c>
      <c r="AW3233" s="19">
        <f t="shared" si="353"/>
        <v>0</v>
      </c>
      <c r="AX3233" s="19">
        <f t="shared" si="354"/>
        <v>0</v>
      </c>
      <c r="AY3233" s="19" t="e">
        <f>VLOOKUP(AG3233,Cías!$A$1:$E$10000,5,0)</f>
        <v>#N/A</v>
      </c>
      <c r="AZ3233" s="19" t="str">
        <f t="shared" si="355"/>
        <v>1016455</v>
      </c>
      <c r="BA3233" s="19" t="str">
        <f t="shared" si="356"/>
        <v>MEDIAVILLA VALENZUELA MILTON SANTIA</v>
      </c>
      <c r="BB3233" s="19" t="e">
        <f>VLOOKUP(AG3233,Cías!$A$1:$E$10000,3,0)</f>
        <v>#N/A</v>
      </c>
      <c r="BC3233" s="19"/>
      <c r="BD3233" s="19"/>
      <c r="BE3233" s="19"/>
      <c r="BF3233" s="19"/>
      <c r="BG3233" s="19"/>
      <c r="BH3233" s="19"/>
      <c r="BI3233" s="19"/>
      <c r="BJ3233" s="19"/>
    </row>
    <row r="3234" spans="1:62" ht="15" x14ac:dyDescent="0.2">
      <c r="A3234" s="19" t="s">
        <v>25327</v>
      </c>
      <c r="B3234" s="19" t="s">
        <v>1479</v>
      </c>
      <c r="C3234" s="43">
        <v>44670</v>
      </c>
      <c r="D3234" s="44">
        <v>0.83888888888889002</v>
      </c>
      <c r="E3234" s="19" t="s">
        <v>25334</v>
      </c>
      <c r="F3234" s="19" t="s">
        <v>25335</v>
      </c>
      <c r="G3234" s="19" t="s">
        <v>25336</v>
      </c>
      <c r="H3234" s="45">
        <v>2444.9</v>
      </c>
      <c r="I3234" s="45">
        <v>2741.24</v>
      </c>
      <c r="J3234" s="19" t="s">
        <v>1560</v>
      </c>
      <c r="K3234" s="19" t="s">
        <v>25331</v>
      </c>
      <c r="L3234" s="19" t="s">
        <v>25337</v>
      </c>
      <c r="M3234" s="19" t="s">
        <v>25338</v>
      </c>
      <c r="N3234" s="19" t="s">
        <v>25327</v>
      </c>
      <c r="O3234" s="19" t="s">
        <v>367</v>
      </c>
      <c r="P3234" s="19" t="s">
        <v>368</v>
      </c>
      <c r="Q3234" s="46">
        <v>360</v>
      </c>
      <c r="R3234" s="19" t="s">
        <v>1544</v>
      </c>
      <c r="S3234" s="19" t="s">
        <v>3500</v>
      </c>
      <c r="T3234" s="19" t="s">
        <v>3501</v>
      </c>
      <c r="U3234" s="19" t="s">
        <v>3502</v>
      </c>
      <c r="V3234" s="19" t="s">
        <v>3503</v>
      </c>
      <c r="W3234" s="19" t="s">
        <v>415</v>
      </c>
      <c r="X3234" s="19" t="s">
        <v>3504</v>
      </c>
      <c r="Y3234" s="19" t="s">
        <v>3505</v>
      </c>
      <c r="Z3234" s="19" t="s">
        <v>3506</v>
      </c>
      <c r="AA3234" s="46">
        <v>99</v>
      </c>
      <c r="AB3234" s="19" t="s">
        <v>523</v>
      </c>
      <c r="AC3234" s="19" t="s">
        <v>198</v>
      </c>
      <c r="AD3234" s="19" t="s">
        <v>5682</v>
      </c>
      <c r="AE3234" s="19" t="s">
        <v>5683</v>
      </c>
      <c r="AF3234" s="19" t="s">
        <v>1719</v>
      </c>
      <c r="AG3234" s="19" t="s">
        <v>5684</v>
      </c>
      <c r="AH3234" s="19" t="s">
        <v>1594</v>
      </c>
      <c r="AI3234" s="19" t="s">
        <v>1595</v>
      </c>
      <c r="AJ3234" s="45">
        <v>0.05</v>
      </c>
      <c r="AK3234" s="45">
        <v>18</v>
      </c>
      <c r="AL3234" s="19" t="s">
        <v>1501</v>
      </c>
      <c r="AM3234" s="46">
        <v>26117.5</v>
      </c>
      <c r="AN3234" s="46">
        <v>18022.5</v>
      </c>
      <c r="AO3234" s="46">
        <v>8095</v>
      </c>
      <c r="AP3234" s="45">
        <v>0</v>
      </c>
      <c r="AQ3234" s="45"/>
      <c r="AR3234" s="45" t="str">
        <f>IFERROR(VLOOKUP(AB3234,'Pedidos marco'!$A$1:$D$10000,4,0)," ")</f>
        <v xml:space="preserve"> </v>
      </c>
      <c r="AS3234" s="45">
        <f t="shared" si="350"/>
        <v>19</v>
      </c>
      <c r="AT3234" s="45" t="str">
        <f t="shared" si="351"/>
        <v>19</v>
      </c>
      <c r="AU3234" s="47">
        <v>18</v>
      </c>
      <c r="AV3234" s="19" t="str">
        <f t="shared" si="352"/>
        <v>04 April</v>
      </c>
      <c r="AW3234" s="19">
        <f t="shared" si="353"/>
        <v>0</v>
      </c>
      <c r="AX3234" s="19">
        <f t="shared" si="354"/>
        <v>0</v>
      </c>
      <c r="AY3234" s="19" t="e">
        <f>VLOOKUP(AG3234,Cías!$A$1:$E$10000,5,0)</f>
        <v>#N/A</v>
      </c>
      <c r="AZ3234" s="19" t="str">
        <f t="shared" si="355"/>
        <v>1016455</v>
      </c>
      <c r="BA3234" s="19" t="str">
        <f t="shared" si="356"/>
        <v>MEDIAVILLA VALENZUELA MILTON SANTIA</v>
      </c>
      <c r="BB3234" s="19" t="e">
        <f>VLOOKUP(AG3234,Cías!$A$1:$E$10000,3,0)</f>
        <v>#N/A</v>
      </c>
      <c r="BC3234" s="19"/>
      <c r="BD3234" s="19"/>
      <c r="BE3234" s="19"/>
      <c r="BF3234" s="19"/>
      <c r="BG3234" s="19"/>
      <c r="BH3234" s="19"/>
      <c r="BI3234" s="19"/>
      <c r="BJ3234" s="19"/>
    </row>
    <row r="3235" spans="1:62" ht="15" x14ac:dyDescent="0.2">
      <c r="A3235" s="19" t="s">
        <v>25339</v>
      </c>
      <c r="B3235" s="19" t="s">
        <v>1479</v>
      </c>
      <c r="C3235" s="43">
        <v>44670</v>
      </c>
      <c r="D3235" s="44">
        <v>0.84166666666667</v>
      </c>
      <c r="E3235" s="19" t="s">
        <v>25340</v>
      </c>
      <c r="F3235" s="19" t="s">
        <v>1481</v>
      </c>
      <c r="G3235" s="19" t="s">
        <v>1481</v>
      </c>
      <c r="H3235" s="45">
        <v>0</v>
      </c>
      <c r="I3235" s="45">
        <v>0</v>
      </c>
      <c r="J3235" s="19" t="s">
        <v>1482</v>
      </c>
      <c r="K3235" s="19" t="s">
        <v>25249</v>
      </c>
      <c r="L3235" s="19" t="s">
        <v>25341</v>
      </c>
      <c r="M3235" s="19" t="s">
        <v>25342</v>
      </c>
      <c r="N3235" s="19" t="s">
        <v>25339</v>
      </c>
      <c r="O3235" s="19" t="s">
        <v>1641</v>
      </c>
      <c r="P3235" s="19" t="s">
        <v>1642</v>
      </c>
      <c r="Q3235" s="46">
        <v>640</v>
      </c>
      <c r="R3235" s="19" t="s">
        <v>1544</v>
      </c>
      <c r="S3235" s="19" t="s">
        <v>3229</v>
      </c>
      <c r="T3235" s="19" t="s">
        <v>3230</v>
      </c>
      <c r="U3235" s="19" t="s">
        <v>3231</v>
      </c>
      <c r="V3235" s="19" t="s">
        <v>2091</v>
      </c>
      <c r="W3235" s="19" t="s">
        <v>1492</v>
      </c>
      <c r="X3235" s="19" t="s">
        <v>3232</v>
      </c>
      <c r="Y3235" s="19" t="s">
        <v>1494</v>
      </c>
      <c r="Z3235" s="19" t="s">
        <v>1495</v>
      </c>
      <c r="AA3235" s="46">
        <v>247</v>
      </c>
      <c r="AB3235" s="19" t="s">
        <v>592</v>
      </c>
      <c r="AC3235" s="19" t="s">
        <v>341</v>
      </c>
      <c r="AD3235" s="19" t="s">
        <v>6729</v>
      </c>
      <c r="AE3235" s="19" t="s">
        <v>6730</v>
      </c>
      <c r="AF3235" s="19" t="s">
        <v>1592</v>
      </c>
      <c r="AG3235" s="19" t="s">
        <v>6731</v>
      </c>
      <c r="AH3235" s="19" t="s">
        <v>1502</v>
      </c>
      <c r="AI3235" s="19" t="s">
        <v>2099</v>
      </c>
      <c r="AJ3235" s="45">
        <v>0</v>
      </c>
      <c r="AK3235" s="45">
        <v>0</v>
      </c>
      <c r="AL3235" s="19" t="s">
        <v>1501</v>
      </c>
      <c r="AM3235" s="46">
        <v>49990</v>
      </c>
      <c r="AN3235" s="46">
        <v>32060</v>
      </c>
      <c r="AO3235" s="46">
        <v>17930</v>
      </c>
      <c r="AP3235" s="45">
        <v>0</v>
      </c>
      <c r="AQ3235" s="45"/>
      <c r="AR3235" s="45" t="str">
        <f>IFERROR(VLOOKUP(AB3235,'Pedidos marco'!$A$1:$D$10000,4,0)," ")</f>
        <v xml:space="preserve"> </v>
      </c>
      <c r="AS3235" s="45">
        <f t="shared" si="350"/>
        <v>19</v>
      </c>
      <c r="AT3235" s="45" t="str">
        <f t="shared" si="351"/>
        <v>19</v>
      </c>
      <c r="AU3235" s="47">
        <v>32</v>
      </c>
      <c r="AV3235" s="19" t="str">
        <f t="shared" si="352"/>
        <v>04 April</v>
      </c>
      <c r="AW3235" s="19">
        <f t="shared" si="353"/>
        <v>0</v>
      </c>
      <c r="AX3235" s="19">
        <f t="shared" si="354"/>
        <v>0</v>
      </c>
      <c r="AY3235" s="19" t="e">
        <f>VLOOKUP(AG3235,Cías!$A$1:$E$10000,5,0)</f>
        <v>#N/A</v>
      </c>
      <c r="AZ3235" s="19" t="str">
        <f t="shared" si="355"/>
        <v>1013564</v>
      </c>
      <c r="BA3235" s="19" t="str">
        <f t="shared" si="356"/>
        <v>VIVERO MORALES MILTON CICERON</v>
      </c>
      <c r="BB3235" s="19" t="e">
        <f>VLOOKUP(AG3235,Cías!$A$1:$E$10000,3,0)</f>
        <v>#N/A</v>
      </c>
      <c r="BC3235" s="19"/>
      <c r="BD3235" s="19"/>
      <c r="BE3235" s="19"/>
      <c r="BF3235" s="19"/>
      <c r="BG3235" s="19"/>
      <c r="BH3235" s="19"/>
      <c r="BI3235" s="19"/>
      <c r="BJ3235" s="19"/>
    </row>
    <row r="3236" spans="1:62" ht="15" x14ac:dyDescent="0.2">
      <c r="A3236" s="19" t="s">
        <v>25343</v>
      </c>
      <c r="B3236" s="19" t="s">
        <v>1479</v>
      </c>
      <c r="C3236" s="43">
        <v>44670</v>
      </c>
      <c r="D3236" s="44">
        <v>0.84791666666666998</v>
      </c>
      <c r="E3236" s="19" t="s">
        <v>25344</v>
      </c>
      <c r="F3236" s="19" t="s">
        <v>25345</v>
      </c>
      <c r="G3236" s="19" t="s">
        <v>25346</v>
      </c>
      <c r="H3236" s="45">
        <v>4375.8</v>
      </c>
      <c r="I3236" s="45">
        <v>4906.18</v>
      </c>
      <c r="J3236" s="19" t="s">
        <v>1560</v>
      </c>
      <c r="K3236" s="19" t="s">
        <v>25347</v>
      </c>
      <c r="L3236" s="19" t="s">
        <v>25348</v>
      </c>
      <c r="M3236" s="19" t="s">
        <v>25349</v>
      </c>
      <c r="N3236" s="19" t="s">
        <v>25343</v>
      </c>
      <c r="O3236" s="19" t="s">
        <v>1641</v>
      </c>
      <c r="P3236" s="19" t="s">
        <v>1642</v>
      </c>
      <c r="Q3236" s="46">
        <v>660</v>
      </c>
      <c r="R3236" s="19" t="s">
        <v>1544</v>
      </c>
      <c r="S3236" s="19" t="s">
        <v>13920</v>
      </c>
      <c r="T3236" s="19" t="s">
        <v>13921</v>
      </c>
      <c r="U3236" s="19" t="s">
        <v>13922</v>
      </c>
      <c r="V3236" s="19" t="s">
        <v>13923</v>
      </c>
      <c r="W3236" s="19" t="s">
        <v>12919</v>
      </c>
      <c r="X3236" s="19" t="s">
        <v>13924</v>
      </c>
      <c r="Y3236" s="19" t="s">
        <v>13925</v>
      </c>
      <c r="Z3236" s="19" t="s">
        <v>13926</v>
      </c>
      <c r="AA3236" s="46">
        <v>630</v>
      </c>
      <c r="AB3236" s="19" t="s">
        <v>466</v>
      </c>
      <c r="AC3236" s="19" t="s">
        <v>82</v>
      </c>
      <c r="AD3236" s="19" t="s">
        <v>25350</v>
      </c>
      <c r="AE3236" s="19" t="s">
        <v>25351</v>
      </c>
      <c r="AF3236" s="19" t="s">
        <v>1592</v>
      </c>
      <c r="AG3236" s="19" t="s">
        <v>25352</v>
      </c>
      <c r="AH3236" s="19" t="s">
        <v>1499</v>
      </c>
      <c r="AI3236" s="19" t="s">
        <v>1500</v>
      </c>
      <c r="AJ3236" s="45">
        <v>0</v>
      </c>
      <c r="AK3236" s="45">
        <v>0</v>
      </c>
      <c r="AL3236" s="19" t="s">
        <v>1501</v>
      </c>
      <c r="AM3236" s="46">
        <v>51420</v>
      </c>
      <c r="AN3236" s="46">
        <v>33070</v>
      </c>
      <c r="AO3236" s="46">
        <v>18350</v>
      </c>
      <c r="AP3236" s="45">
        <v>0</v>
      </c>
      <c r="AQ3236" s="45"/>
      <c r="AR3236" s="45" t="str">
        <f>IFERROR(VLOOKUP(AB3236,'Pedidos marco'!$A$1:$D$10000,4,0)," ")</f>
        <v xml:space="preserve"> </v>
      </c>
      <c r="AS3236" s="45">
        <f t="shared" si="350"/>
        <v>19</v>
      </c>
      <c r="AT3236" s="45" t="str">
        <f t="shared" si="351"/>
        <v>19</v>
      </c>
      <c r="AU3236" s="47">
        <v>33</v>
      </c>
      <c r="AV3236" s="19" t="str">
        <f t="shared" si="352"/>
        <v>04 April</v>
      </c>
      <c r="AW3236" s="19">
        <f t="shared" si="353"/>
        <v>0</v>
      </c>
      <c r="AX3236" s="19">
        <f t="shared" si="354"/>
        <v>0</v>
      </c>
      <c r="AY3236" s="19" t="e">
        <f>VLOOKUP(AG3236,Cías!$A$1:$E$10000,5,0)</f>
        <v>#N/A</v>
      </c>
      <c r="AZ3236" s="19" t="str">
        <f t="shared" si="355"/>
        <v>1013576</v>
      </c>
      <c r="BA3236" s="19" t="str">
        <f t="shared" si="356"/>
        <v>CASTRO SALGADO LUCIO OSWALDO</v>
      </c>
      <c r="BB3236" s="19" t="e">
        <f>VLOOKUP(AG3236,Cías!$A$1:$E$10000,3,0)</f>
        <v>#N/A</v>
      </c>
      <c r="BC3236" s="19"/>
      <c r="BD3236" s="19"/>
      <c r="BE3236" s="19"/>
      <c r="BF3236" s="19"/>
      <c r="BG3236" s="19"/>
      <c r="BH3236" s="19"/>
      <c r="BI3236" s="19"/>
      <c r="BJ3236" s="19"/>
    </row>
    <row r="3237" spans="1:62" ht="15" x14ac:dyDescent="0.2">
      <c r="A3237" s="19" t="s">
        <v>25353</v>
      </c>
      <c r="B3237" s="19" t="s">
        <v>1479</v>
      </c>
      <c r="C3237" s="43">
        <v>44670</v>
      </c>
      <c r="D3237" s="44">
        <v>0.87083333333333002</v>
      </c>
      <c r="E3237" s="19" t="s">
        <v>25354</v>
      </c>
      <c r="F3237" s="19" t="s">
        <v>25355</v>
      </c>
      <c r="G3237" s="19" t="s">
        <v>25356</v>
      </c>
      <c r="H3237" s="45">
        <v>4428.8</v>
      </c>
      <c r="I3237" s="45">
        <v>4965.6000000000004</v>
      </c>
      <c r="J3237" s="19" t="s">
        <v>1560</v>
      </c>
      <c r="K3237" s="19" t="s">
        <v>25357</v>
      </c>
      <c r="L3237" s="19" t="s">
        <v>25358</v>
      </c>
      <c r="M3237" s="19" t="s">
        <v>25359</v>
      </c>
      <c r="N3237" s="19" t="s">
        <v>25353</v>
      </c>
      <c r="O3237" s="19" t="s">
        <v>1603</v>
      </c>
      <c r="P3237" s="19" t="s">
        <v>1604</v>
      </c>
      <c r="Q3237" s="46">
        <v>640</v>
      </c>
      <c r="R3237" s="19" t="s">
        <v>1544</v>
      </c>
      <c r="S3237" s="19" t="s">
        <v>4033</v>
      </c>
      <c r="T3237" s="19" t="s">
        <v>1624</v>
      </c>
      <c r="U3237" s="19" t="s">
        <v>4034</v>
      </c>
      <c r="V3237" s="19" t="s">
        <v>4035</v>
      </c>
      <c r="W3237" s="19" t="s">
        <v>2144</v>
      </c>
      <c r="X3237" s="19" t="s">
        <v>4036</v>
      </c>
      <c r="Y3237" s="19" t="s">
        <v>2146</v>
      </c>
      <c r="Z3237" s="19" t="s">
        <v>2147</v>
      </c>
      <c r="AA3237" s="46">
        <v>388</v>
      </c>
      <c r="AB3237" s="19" t="s">
        <v>590</v>
      </c>
      <c r="AC3237" s="19" t="s">
        <v>337</v>
      </c>
      <c r="AD3237" s="19" t="s">
        <v>6237</v>
      </c>
      <c r="AE3237" s="19" t="s">
        <v>6238</v>
      </c>
      <c r="AF3237" s="19" t="s">
        <v>1592</v>
      </c>
      <c r="AG3237" s="19" t="s">
        <v>6239</v>
      </c>
      <c r="AH3237" s="19" t="s">
        <v>1499</v>
      </c>
      <c r="AI3237" s="19" t="s">
        <v>1500</v>
      </c>
      <c r="AJ3237" s="45">
        <v>0</v>
      </c>
      <c r="AK3237" s="45">
        <v>0</v>
      </c>
      <c r="AL3237" s="19" t="s">
        <v>1501</v>
      </c>
      <c r="AM3237" s="46">
        <v>49930</v>
      </c>
      <c r="AN3237" s="46">
        <v>32020</v>
      </c>
      <c r="AO3237" s="46">
        <v>17910</v>
      </c>
      <c r="AP3237" s="45">
        <v>0</v>
      </c>
      <c r="AQ3237" s="45"/>
      <c r="AR3237" s="45" t="str">
        <f>IFERROR(VLOOKUP(AB3237,'Pedidos marco'!$A$1:$D$10000,4,0)," ")</f>
        <v xml:space="preserve"> </v>
      </c>
      <c r="AS3237" s="45">
        <f t="shared" si="350"/>
        <v>19</v>
      </c>
      <c r="AT3237" s="45" t="str">
        <f t="shared" si="351"/>
        <v>19</v>
      </c>
      <c r="AU3237" s="47">
        <v>32</v>
      </c>
      <c r="AV3237" s="19" t="str">
        <f t="shared" si="352"/>
        <v>04 April</v>
      </c>
      <c r="AW3237" s="19">
        <f t="shared" si="353"/>
        <v>0</v>
      </c>
      <c r="AX3237" s="19">
        <f t="shared" si="354"/>
        <v>0</v>
      </c>
      <c r="AY3237" s="19" t="e">
        <f>VLOOKUP(AG3237,Cías!$A$1:$E$10000,5,0)</f>
        <v>#N/A</v>
      </c>
      <c r="AZ3237" s="19" t="str">
        <f t="shared" si="355"/>
        <v>1013602</v>
      </c>
      <c r="BA3237" s="19" t="str">
        <f t="shared" si="356"/>
        <v>VILLEGAS PASQUEL RUBEN EDUARDO</v>
      </c>
      <c r="BB3237" s="19" t="e">
        <f>VLOOKUP(AG3237,Cías!$A$1:$E$10000,3,0)</f>
        <v>#N/A</v>
      </c>
      <c r="BC3237" s="19"/>
      <c r="BD3237" s="19"/>
      <c r="BE3237" s="19"/>
      <c r="BF3237" s="19"/>
      <c r="BG3237" s="19"/>
      <c r="BH3237" s="19"/>
      <c r="BI3237" s="19"/>
      <c r="BJ3237" s="19"/>
    </row>
    <row r="3238" spans="1:62" ht="15" x14ac:dyDescent="0.2">
      <c r="A3238" s="19" t="s">
        <v>25360</v>
      </c>
      <c r="B3238" s="19" t="s">
        <v>1479</v>
      </c>
      <c r="C3238" s="43">
        <v>44670</v>
      </c>
      <c r="D3238" s="44">
        <v>0.87291666666667</v>
      </c>
      <c r="E3238" s="19" t="s">
        <v>25361</v>
      </c>
      <c r="F3238" s="19" t="s">
        <v>25362</v>
      </c>
      <c r="G3238" s="19" t="s">
        <v>25363</v>
      </c>
      <c r="H3238" s="45">
        <v>3818.35</v>
      </c>
      <c r="I3238" s="45">
        <v>4281.16</v>
      </c>
      <c r="J3238" s="19" t="s">
        <v>1560</v>
      </c>
      <c r="K3238" s="19" t="s">
        <v>25364</v>
      </c>
      <c r="L3238" s="19" t="s">
        <v>25365</v>
      </c>
      <c r="M3238" s="19" t="s">
        <v>25366</v>
      </c>
      <c r="N3238" s="19" t="s">
        <v>25360</v>
      </c>
      <c r="O3238" s="19" t="s">
        <v>1486</v>
      </c>
      <c r="P3238" s="19" t="s">
        <v>1487</v>
      </c>
      <c r="Q3238" s="46">
        <v>31.46</v>
      </c>
      <c r="R3238" s="19" t="s">
        <v>1488</v>
      </c>
      <c r="S3238" s="19" t="s">
        <v>1623</v>
      </c>
      <c r="T3238" s="19" t="s">
        <v>1624</v>
      </c>
      <c r="U3238" s="19" t="s">
        <v>1625</v>
      </c>
      <c r="V3238" s="19" t="s">
        <v>1626</v>
      </c>
      <c r="W3238" s="19" t="s">
        <v>1627</v>
      </c>
      <c r="X3238" s="19" t="s">
        <v>1628</v>
      </c>
      <c r="Y3238" s="19" t="s">
        <v>1629</v>
      </c>
      <c r="Z3238" s="19" t="s">
        <v>1630</v>
      </c>
      <c r="AA3238" s="46">
        <v>40</v>
      </c>
      <c r="AB3238" s="19" t="s">
        <v>432</v>
      </c>
      <c r="AC3238" s="19" t="s">
        <v>12</v>
      </c>
      <c r="AD3238" s="19" t="s">
        <v>4366</v>
      </c>
      <c r="AE3238" s="19" t="s">
        <v>4367</v>
      </c>
      <c r="AF3238" s="19" t="s">
        <v>1497</v>
      </c>
      <c r="AG3238" s="19" t="s">
        <v>4368</v>
      </c>
      <c r="AH3238" s="19" t="s">
        <v>1499</v>
      </c>
      <c r="AI3238" s="19" t="s">
        <v>1500</v>
      </c>
      <c r="AJ3238" s="45">
        <v>0</v>
      </c>
      <c r="AK3238" s="45">
        <v>0</v>
      </c>
      <c r="AL3238" s="19" t="s">
        <v>1501</v>
      </c>
      <c r="AM3238" s="46">
        <v>50510</v>
      </c>
      <c r="AN3238" s="46">
        <v>31460</v>
      </c>
      <c r="AO3238" s="46">
        <v>19050</v>
      </c>
      <c r="AP3238" s="45">
        <v>0</v>
      </c>
      <c r="AQ3238" s="45"/>
      <c r="AR3238" s="45" t="str">
        <f>IFERROR(VLOOKUP(AB3238,'Pedidos marco'!$A$1:$D$10000,4,0)," ")</f>
        <v xml:space="preserve"> </v>
      </c>
      <c r="AS3238" s="45">
        <f t="shared" si="350"/>
        <v>19</v>
      </c>
      <c r="AT3238" s="45" t="str">
        <f t="shared" si="351"/>
        <v>19</v>
      </c>
      <c r="AU3238" s="47">
        <v>31.46</v>
      </c>
      <c r="AV3238" s="19" t="str">
        <f t="shared" si="352"/>
        <v>04 April</v>
      </c>
      <c r="AW3238" s="19">
        <f t="shared" si="353"/>
        <v>0</v>
      </c>
      <c r="AX3238" s="19">
        <f t="shared" si="354"/>
        <v>0</v>
      </c>
      <c r="AY3238" s="19" t="e">
        <f>VLOOKUP(AG3238,Cías!$A$1:$E$10000,5,0)</f>
        <v>#N/A</v>
      </c>
      <c r="AZ3238" s="19" t="str">
        <f t="shared" si="355"/>
        <v>1013966</v>
      </c>
      <c r="BA3238" s="19" t="str">
        <f t="shared" si="356"/>
        <v>ALMEIDA CHICAIZA MIGUEL ANGEL</v>
      </c>
      <c r="BB3238" s="19" t="e">
        <f>VLOOKUP(AG3238,Cías!$A$1:$E$10000,3,0)</f>
        <v>#N/A</v>
      </c>
      <c r="BC3238" s="19"/>
      <c r="BD3238" s="19"/>
      <c r="BE3238" s="19"/>
      <c r="BF3238" s="19"/>
      <c r="BG3238" s="19"/>
      <c r="BH3238" s="19"/>
      <c r="BI3238" s="19"/>
      <c r="BJ3238" s="19"/>
    </row>
    <row r="3239" spans="1:62" ht="15" x14ac:dyDescent="0.2">
      <c r="A3239" s="19" t="s">
        <v>25367</v>
      </c>
      <c r="B3239" s="19" t="s">
        <v>1479</v>
      </c>
      <c r="C3239" s="43">
        <v>44679</v>
      </c>
      <c r="D3239" s="44">
        <v>0.51736111111111005</v>
      </c>
      <c r="E3239" s="19" t="s">
        <v>25368</v>
      </c>
      <c r="F3239" s="19" t="s">
        <v>25369</v>
      </c>
      <c r="G3239" s="19" t="s">
        <v>25370</v>
      </c>
      <c r="H3239" s="45">
        <v>3259.2</v>
      </c>
      <c r="I3239" s="45">
        <v>3654.23</v>
      </c>
      <c r="J3239" s="19" t="s">
        <v>1560</v>
      </c>
      <c r="K3239" s="19" t="s">
        <v>25371</v>
      </c>
      <c r="L3239" s="19" t="s">
        <v>25372</v>
      </c>
      <c r="M3239" s="19" t="s">
        <v>25373</v>
      </c>
      <c r="N3239" s="19" t="s">
        <v>25367</v>
      </c>
      <c r="O3239" s="19" t="s">
        <v>367</v>
      </c>
      <c r="P3239" s="19" t="s">
        <v>368</v>
      </c>
      <c r="Q3239" s="46">
        <v>480</v>
      </c>
      <c r="R3239" s="19" t="s">
        <v>1544</v>
      </c>
      <c r="S3239" s="19" t="s">
        <v>25374</v>
      </c>
      <c r="T3239" s="19" t="s">
        <v>25375</v>
      </c>
      <c r="U3239" s="19" t="s">
        <v>25376</v>
      </c>
      <c r="V3239" s="19" t="s">
        <v>25377</v>
      </c>
      <c r="W3239" s="19" t="s">
        <v>415</v>
      </c>
      <c r="X3239" s="19" t="s">
        <v>25378</v>
      </c>
      <c r="Y3239" s="19" t="s">
        <v>25379</v>
      </c>
      <c r="Z3239" s="19" t="s">
        <v>25380</v>
      </c>
      <c r="AA3239" s="46">
        <v>1039</v>
      </c>
      <c r="AB3239" s="19" t="s">
        <v>440</v>
      </c>
      <c r="AC3239" s="19" t="s">
        <v>27</v>
      </c>
      <c r="AD3239" s="19" t="s">
        <v>19134</v>
      </c>
      <c r="AE3239" s="19" t="s">
        <v>19135</v>
      </c>
      <c r="AF3239" s="19" t="s">
        <v>1719</v>
      </c>
      <c r="AG3239" s="19" t="s">
        <v>19136</v>
      </c>
      <c r="AH3239" s="19" t="s">
        <v>1594</v>
      </c>
      <c r="AI3239" s="19" t="s">
        <v>1595</v>
      </c>
      <c r="AJ3239" s="45">
        <v>0.05</v>
      </c>
      <c r="AK3239" s="45">
        <v>24</v>
      </c>
      <c r="AL3239" s="19" t="s">
        <v>1501</v>
      </c>
      <c r="AM3239" s="46">
        <v>38020</v>
      </c>
      <c r="AN3239" s="46">
        <v>24020</v>
      </c>
      <c r="AO3239" s="46">
        <v>14000</v>
      </c>
      <c r="AP3239" s="45">
        <v>0</v>
      </c>
      <c r="AQ3239" s="45"/>
      <c r="AR3239" s="45" t="str">
        <f>IFERROR(VLOOKUP(AB3239,'Pedidos marco'!$A$1:$D$10000,4,0)," ")</f>
        <v xml:space="preserve"> </v>
      </c>
      <c r="AS3239" s="45">
        <f t="shared" si="350"/>
        <v>28</v>
      </c>
      <c r="AT3239" s="45" t="str">
        <f t="shared" si="351"/>
        <v>28</v>
      </c>
      <c r="AU3239" s="47">
        <v>24</v>
      </c>
      <c r="AV3239" s="19" t="str">
        <f t="shared" si="352"/>
        <v>04 April</v>
      </c>
      <c r="AW3239" s="19">
        <f t="shared" si="353"/>
        <v>0</v>
      </c>
      <c r="AX3239" s="19">
        <f t="shared" si="354"/>
        <v>0</v>
      </c>
      <c r="AY3239" s="19" t="e">
        <f>VLOOKUP(AG3239,Cías!$A$1:$E$10000,5,0)</f>
        <v>#N/A</v>
      </c>
      <c r="AZ3239" s="19" t="str">
        <f t="shared" si="355"/>
        <v>1014052</v>
      </c>
      <c r="BA3239" s="19" t="str">
        <f t="shared" si="356"/>
        <v>ANDRADE TORRES JORGE PATRICIO</v>
      </c>
      <c r="BB3239" s="19" t="e">
        <f>VLOOKUP(AG3239,Cías!$A$1:$E$10000,3,0)</f>
        <v>#N/A</v>
      </c>
      <c r="BC3239" s="19"/>
      <c r="BD3239" s="19"/>
      <c r="BE3239" s="19"/>
      <c r="BF3239" s="19"/>
      <c r="BG3239" s="19"/>
      <c r="BH3239" s="19"/>
      <c r="BI3239" s="19"/>
      <c r="BJ3239" s="19"/>
    </row>
  </sheetData>
  <autoFilter ref="A2:BB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185"/>
  <sheetViews>
    <sheetView topLeftCell="A163" zoomScale="85" zoomScaleNormal="85" workbookViewId="0">
      <selection activeCell="C189" sqref="C189"/>
    </sheetView>
  </sheetViews>
  <sheetFormatPr baseColWidth="10" defaultColWidth="11.42578125" defaultRowHeight="15" x14ac:dyDescent="0.25"/>
  <cols>
    <col min="2" max="2" width="43" bestFit="1" customWidth="1"/>
    <col min="3" max="3" width="11.42578125" style="26"/>
    <col min="5" max="7" width="11.42578125" customWidth="1"/>
  </cols>
  <sheetData>
    <row r="1" spans="1:5" x14ac:dyDescent="0.25">
      <c r="A1" t="s">
        <v>426</v>
      </c>
      <c r="B1" s="1" t="s">
        <v>427</v>
      </c>
      <c r="C1" s="20" t="s">
        <v>428</v>
      </c>
      <c r="D1" s="1" t="s">
        <v>429</v>
      </c>
    </row>
    <row r="2" spans="1:5" x14ac:dyDescent="0.25">
      <c r="A2">
        <f t="shared" ref="A2:A32" si="0">C2*1</f>
        <v>1013946</v>
      </c>
      <c r="B2" s="24" t="s">
        <v>8</v>
      </c>
      <c r="C2" s="25" t="s">
        <v>430</v>
      </c>
      <c r="D2" s="19" t="s">
        <v>9</v>
      </c>
      <c r="E2" s="27"/>
    </row>
    <row r="3" spans="1:5" x14ac:dyDescent="0.25">
      <c r="A3">
        <f t="shared" si="0"/>
        <v>1024814</v>
      </c>
      <c r="B3" s="24" t="s">
        <v>10</v>
      </c>
      <c r="C3" s="25" t="s">
        <v>431</v>
      </c>
      <c r="D3" s="19" t="s">
        <v>11</v>
      </c>
      <c r="E3" s="27"/>
    </row>
    <row r="4" spans="1:5" x14ac:dyDescent="0.25">
      <c r="A4">
        <f t="shared" si="0"/>
        <v>1013966</v>
      </c>
      <c r="B4" s="24" t="s">
        <v>12</v>
      </c>
      <c r="C4" s="25" t="s">
        <v>432</v>
      </c>
      <c r="D4" s="19" t="s">
        <v>1410</v>
      </c>
      <c r="E4" s="27"/>
    </row>
    <row r="5" spans="1:5" x14ac:dyDescent="0.25">
      <c r="A5">
        <f t="shared" si="0"/>
        <v>1013827</v>
      </c>
      <c r="B5" s="24" t="s">
        <v>13</v>
      </c>
      <c r="C5" s="25" t="s">
        <v>433</v>
      </c>
      <c r="D5" s="19" t="s">
        <v>14</v>
      </c>
      <c r="E5" s="27"/>
    </row>
    <row r="6" spans="1:5" x14ac:dyDescent="0.25">
      <c r="A6">
        <f t="shared" si="0"/>
        <v>1020877</v>
      </c>
      <c r="B6" s="24" t="s">
        <v>15</v>
      </c>
      <c r="C6" s="25" t="s">
        <v>434</v>
      </c>
      <c r="D6" s="19" t="s">
        <v>16</v>
      </c>
      <c r="E6" s="27"/>
    </row>
    <row r="7" spans="1:5" x14ac:dyDescent="0.25">
      <c r="A7">
        <f t="shared" si="0"/>
        <v>1013844</v>
      </c>
      <c r="B7" s="24" t="s">
        <v>17</v>
      </c>
      <c r="C7" s="25" t="s">
        <v>435</v>
      </c>
      <c r="D7" s="19" t="s">
        <v>18</v>
      </c>
      <c r="E7" s="27"/>
    </row>
    <row r="8" spans="1:5" x14ac:dyDescent="0.25">
      <c r="A8">
        <f t="shared" si="0"/>
        <v>1013522</v>
      </c>
      <c r="B8" s="24" t="s">
        <v>19</v>
      </c>
      <c r="C8" s="25" t="s">
        <v>436</v>
      </c>
      <c r="D8" s="19" t="s">
        <v>20</v>
      </c>
      <c r="E8" s="27"/>
    </row>
    <row r="9" spans="1:5" x14ac:dyDescent="0.25">
      <c r="A9">
        <f t="shared" si="0"/>
        <v>1012808</v>
      </c>
      <c r="B9" s="24" t="s">
        <v>21</v>
      </c>
      <c r="C9" s="25" t="s">
        <v>437</v>
      </c>
      <c r="D9" s="19" t="s">
        <v>22</v>
      </c>
      <c r="E9" s="27"/>
    </row>
    <row r="10" spans="1:5" x14ac:dyDescent="0.25">
      <c r="A10">
        <f t="shared" si="0"/>
        <v>1013747</v>
      </c>
      <c r="B10" s="24" t="s">
        <v>23</v>
      </c>
      <c r="C10" s="25" t="s">
        <v>438</v>
      </c>
      <c r="D10" s="19" t="s">
        <v>24</v>
      </c>
      <c r="E10" s="27"/>
    </row>
    <row r="11" spans="1:5" x14ac:dyDescent="0.25">
      <c r="A11">
        <f t="shared" si="0"/>
        <v>1013670</v>
      </c>
      <c r="B11" s="24" t="s">
        <v>25</v>
      </c>
      <c r="C11" s="25" t="s">
        <v>439</v>
      </c>
      <c r="D11" s="19" t="s">
        <v>26</v>
      </c>
      <c r="E11" s="27"/>
    </row>
    <row r="12" spans="1:5" x14ac:dyDescent="0.25">
      <c r="A12">
        <f t="shared" si="0"/>
        <v>1014052</v>
      </c>
      <c r="B12" s="24" t="s">
        <v>27</v>
      </c>
      <c r="C12" s="25" t="s">
        <v>440</v>
      </c>
      <c r="D12" s="19" t="s">
        <v>28</v>
      </c>
      <c r="E12" s="27"/>
    </row>
    <row r="13" spans="1:5" x14ac:dyDescent="0.25">
      <c r="A13">
        <f t="shared" si="0"/>
        <v>1014103</v>
      </c>
      <c r="B13" s="24" t="s">
        <v>29</v>
      </c>
      <c r="C13" s="25" t="s">
        <v>441</v>
      </c>
      <c r="D13" s="19" t="s">
        <v>30</v>
      </c>
      <c r="E13" s="27"/>
    </row>
    <row r="14" spans="1:5" x14ac:dyDescent="0.25">
      <c r="A14">
        <f t="shared" si="0"/>
        <v>1021138</v>
      </c>
      <c r="B14" s="24" t="s">
        <v>31</v>
      </c>
      <c r="C14" s="25" t="s">
        <v>442</v>
      </c>
      <c r="D14" s="19" t="s">
        <v>32</v>
      </c>
      <c r="E14" s="27"/>
    </row>
    <row r="15" spans="1:5" x14ac:dyDescent="0.25">
      <c r="A15">
        <f t="shared" si="0"/>
        <v>10007210</v>
      </c>
      <c r="B15" s="24" t="s">
        <v>1391</v>
      </c>
      <c r="C15" s="25" t="s">
        <v>1411</v>
      </c>
      <c r="D15" s="19" t="s">
        <v>1412</v>
      </c>
      <c r="E15" s="27"/>
    </row>
    <row r="16" spans="1:5" x14ac:dyDescent="0.25">
      <c r="A16">
        <f t="shared" si="0"/>
        <v>1013812</v>
      </c>
      <c r="B16" s="24" t="s">
        <v>33</v>
      </c>
      <c r="C16" s="25" t="s">
        <v>443</v>
      </c>
      <c r="D16" s="19" t="s">
        <v>34</v>
      </c>
      <c r="E16" s="27"/>
    </row>
    <row r="17" spans="1:5" x14ac:dyDescent="0.25">
      <c r="A17">
        <f t="shared" si="0"/>
        <v>10003459</v>
      </c>
      <c r="B17" s="24" t="s">
        <v>35</v>
      </c>
      <c r="C17" s="25" t="s">
        <v>444</v>
      </c>
      <c r="D17" s="19" t="s">
        <v>36</v>
      </c>
      <c r="E17" s="27"/>
    </row>
    <row r="18" spans="1:5" x14ac:dyDescent="0.25">
      <c r="A18">
        <f t="shared" si="0"/>
        <v>1024381</v>
      </c>
      <c r="B18" s="24" t="s">
        <v>37</v>
      </c>
      <c r="C18" s="25" t="s">
        <v>445</v>
      </c>
      <c r="D18" s="19" t="s">
        <v>38</v>
      </c>
      <c r="E18" s="27"/>
    </row>
    <row r="19" spans="1:5" x14ac:dyDescent="0.25">
      <c r="A19">
        <f t="shared" si="0"/>
        <v>1013894</v>
      </c>
      <c r="B19" s="24" t="s">
        <v>39</v>
      </c>
      <c r="C19" s="25" t="s">
        <v>446</v>
      </c>
      <c r="D19" s="19" t="s">
        <v>40</v>
      </c>
      <c r="E19" s="27"/>
    </row>
    <row r="20" spans="1:5" x14ac:dyDescent="0.25">
      <c r="A20">
        <f t="shared" si="0"/>
        <v>1013581</v>
      </c>
      <c r="B20" s="24" t="s">
        <v>41</v>
      </c>
      <c r="C20" s="25" t="s">
        <v>447</v>
      </c>
      <c r="D20" s="19" t="s">
        <v>42</v>
      </c>
      <c r="E20" s="27"/>
    </row>
    <row r="21" spans="1:5" x14ac:dyDescent="0.25">
      <c r="A21">
        <f t="shared" si="0"/>
        <v>1013479</v>
      </c>
      <c r="B21" s="24" t="s">
        <v>43</v>
      </c>
      <c r="C21" s="25" t="s">
        <v>448</v>
      </c>
      <c r="D21" s="19" t="s">
        <v>44</v>
      </c>
      <c r="E21" s="27"/>
    </row>
    <row r="22" spans="1:5" x14ac:dyDescent="0.25">
      <c r="A22">
        <f t="shared" si="0"/>
        <v>1013915</v>
      </c>
      <c r="B22" s="24" t="s">
        <v>45</v>
      </c>
      <c r="C22" s="25" t="s">
        <v>449</v>
      </c>
      <c r="D22" s="19" t="s">
        <v>46</v>
      </c>
      <c r="E22" s="27"/>
    </row>
    <row r="23" spans="1:5" x14ac:dyDescent="0.25">
      <c r="A23">
        <f t="shared" si="0"/>
        <v>1013860</v>
      </c>
      <c r="B23" s="24" t="s">
        <v>47</v>
      </c>
      <c r="C23" s="25" t="s">
        <v>450</v>
      </c>
      <c r="D23" s="19" t="s">
        <v>48</v>
      </c>
      <c r="E23" s="27"/>
    </row>
    <row r="24" spans="1:5" x14ac:dyDescent="0.25">
      <c r="A24">
        <f t="shared" si="0"/>
        <v>10005626</v>
      </c>
      <c r="B24" s="24" t="s">
        <v>49</v>
      </c>
      <c r="C24" s="25" t="s">
        <v>451</v>
      </c>
      <c r="D24" s="19" t="s">
        <v>1413</v>
      </c>
      <c r="E24" s="27"/>
    </row>
    <row r="25" spans="1:5" x14ac:dyDescent="0.25">
      <c r="A25">
        <f t="shared" si="0"/>
        <v>1014062</v>
      </c>
      <c r="B25" s="24" t="s">
        <v>50</v>
      </c>
      <c r="C25" s="25" t="s">
        <v>452</v>
      </c>
      <c r="D25" s="19" t="s">
        <v>51</v>
      </c>
      <c r="E25" s="27"/>
    </row>
    <row r="26" spans="1:5" x14ac:dyDescent="0.25">
      <c r="A26">
        <f t="shared" si="0"/>
        <v>1014167</v>
      </c>
      <c r="B26" s="24" t="s">
        <v>52</v>
      </c>
      <c r="C26" s="25" t="s">
        <v>453</v>
      </c>
      <c r="D26" s="19" t="s">
        <v>53</v>
      </c>
      <c r="E26" s="27"/>
    </row>
    <row r="27" spans="1:5" x14ac:dyDescent="0.25">
      <c r="A27">
        <f t="shared" si="0"/>
        <v>1024926</v>
      </c>
      <c r="B27" s="24" t="s">
        <v>56</v>
      </c>
      <c r="C27" s="25" t="s">
        <v>454</v>
      </c>
      <c r="D27" s="19" t="s">
        <v>57</v>
      </c>
      <c r="E27" s="27"/>
    </row>
    <row r="28" spans="1:5" x14ac:dyDescent="0.25">
      <c r="A28">
        <f t="shared" si="0"/>
        <v>1012819</v>
      </c>
      <c r="B28" s="24" t="s">
        <v>58</v>
      </c>
      <c r="C28" s="25" t="s">
        <v>455</v>
      </c>
      <c r="D28" s="19" t="s">
        <v>59</v>
      </c>
      <c r="E28" s="27"/>
    </row>
    <row r="29" spans="1:5" x14ac:dyDescent="0.25">
      <c r="A29">
        <f t="shared" si="0"/>
        <v>101524</v>
      </c>
      <c r="B29" s="24" t="s">
        <v>1384</v>
      </c>
      <c r="C29" s="25" t="s">
        <v>1414</v>
      </c>
      <c r="D29" s="19" t="s">
        <v>1415</v>
      </c>
      <c r="E29" s="27"/>
    </row>
    <row r="30" spans="1:5" x14ac:dyDescent="0.25">
      <c r="A30">
        <f t="shared" si="0"/>
        <v>1023153</v>
      </c>
      <c r="B30" s="24" t="s">
        <v>60</v>
      </c>
      <c r="C30" s="25" t="s">
        <v>456</v>
      </c>
      <c r="D30" s="19" t="s">
        <v>61</v>
      </c>
      <c r="E30" s="27"/>
    </row>
    <row r="31" spans="1:5" x14ac:dyDescent="0.25">
      <c r="A31">
        <f t="shared" si="0"/>
        <v>1013243</v>
      </c>
      <c r="B31" s="36" t="s">
        <v>62</v>
      </c>
      <c r="C31" s="25">
        <v>1013243</v>
      </c>
      <c r="D31" s="19" t="s">
        <v>63</v>
      </c>
      <c r="E31" s="27"/>
    </row>
    <row r="32" spans="1:5" x14ac:dyDescent="0.25">
      <c r="A32">
        <f t="shared" si="0"/>
        <v>1013746</v>
      </c>
      <c r="B32" s="24" t="s">
        <v>64</v>
      </c>
      <c r="C32" s="25" t="s">
        <v>457</v>
      </c>
      <c r="D32" s="19" t="s">
        <v>65</v>
      </c>
      <c r="E32" s="27"/>
    </row>
    <row r="33" spans="1:5" x14ac:dyDescent="0.25">
      <c r="A33">
        <f t="shared" ref="A33:A62" si="1">C33*1</f>
        <v>1020579</v>
      </c>
      <c r="B33" s="24" t="s">
        <v>66</v>
      </c>
      <c r="C33" s="25" t="s">
        <v>458</v>
      </c>
      <c r="D33" s="19" t="s">
        <v>67</v>
      </c>
      <c r="E33" s="27"/>
    </row>
    <row r="34" spans="1:5" x14ac:dyDescent="0.25">
      <c r="A34">
        <f t="shared" si="1"/>
        <v>1021688</v>
      </c>
      <c r="B34" s="24" t="s">
        <v>68</v>
      </c>
      <c r="C34" s="25" t="s">
        <v>459</v>
      </c>
      <c r="D34" s="19" t="s">
        <v>69</v>
      </c>
      <c r="E34" s="27"/>
    </row>
    <row r="35" spans="1:5" x14ac:dyDescent="0.25">
      <c r="A35">
        <f t="shared" si="1"/>
        <v>1013603</v>
      </c>
      <c r="B35" s="24" t="s">
        <v>70</v>
      </c>
      <c r="C35" s="25" t="s">
        <v>460</v>
      </c>
      <c r="D35" s="19" t="s">
        <v>71</v>
      </c>
      <c r="E35" s="27"/>
    </row>
    <row r="36" spans="1:5" x14ac:dyDescent="0.25">
      <c r="A36">
        <f t="shared" si="1"/>
        <v>1013388</v>
      </c>
      <c r="B36" s="24" t="s">
        <v>72</v>
      </c>
      <c r="C36" s="25" t="s">
        <v>461</v>
      </c>
      <c r="D36" s="19" t="s">
        <v>73</v>
      </c>
      <c r="E36" s="27"/>
    </row>
    <row r="37" spans="1:5" x14ac:dyDescent="0.25">
      <c r="A37">
        <f t="shared" si="1"/>
        <v>1013627</v>
      </c>
      <c r="B37" s="24" t="s">
        <v>74</v>
      </c>
      <c r="C37" s="25" t="s">
        <v>462</v>
      </c>
      <c r="D37" s="19" t="s">
        <v>75</v>
      </c>
      <c r="E37" s="27"/>
    </row>
    <row r="38" spans="1:5" x14ac:dyDescent="0.25">
      <c r="A38">
        <f t="shared" si="1"/>
        <v>1014016</v>
      </c>
      <c r="B38" s="24" t="s">
        <v>76</v>
      </c>
      <c r="C38" s="25" t="s">
        <v>463</v>
      </c>
      <c r="D38" s="19" t="s">
        <v>77</v>
      </c>
      <c r="E38" s="27"/>
    </row>
    <row r="39" spans="1:5" x14ac:dyDescent="0.25">
      <c r="A39">
        <f t="shared" si="1"/>
        <v>1013684</v>
      </c>
      <c r="B39" s="24" t="s">
        <v>78</v>
      </c>
      <c r="C39" s="25" t="s">
        <v>464</v>
      </c>
      <c r="D39" s="19" t="s">
        <v>79</v>
      </c>
      <c r="E39" s="27"/>
    </row>
    <row r="40" spans="1:5" x14ac:dyDescent="0.25">
      <c r="A40">
        <f t="shared" si="1"/>
        <v>1014038</v>
      </c>
      <c r="B40" s="24" t="s">
        <v>80</v>
      </c>
      <c r="C40" s="25" t="s">
        <v>465</v>
      </c>
      <c r="D40" s="19" t="s">
        <v>81</v>
      </c>
      <c r="E40" s="27"/>
    </row>
    <row r="41" spans="1:5" x14ac:dyDescent="0.25">
      <c r="A41">
        <f t="shared" si="1"/>
        <v>1013576</v>
      </c>
      <c r="B41" s="24" t="s">
        <v>82</v>
      </c>
      <c r="C41" s="25" t="s">
        <v>466</v>
      </c>
      <c r="D41" s="19" t="s">
        <v>83</v>
      </c>
      <c r="E41" s="27"/>
    </row>
    <row r="42" spans="1:5" x14ac:dyDescent="0.25">
      <c r="A42">
        <f t="shared" si="1"/>
        <v>10000368</v>
      </c>
      <c r="B42" s="24" t="s">
        <v>84</v>
      </c>
      <c r="C42" s="25" t="s">
        <v>467</v>
      </c>
      <c r="D42" s="19" t="s">
        <v>85</v>
      </c>
      <c r="E42" s="27"/>
    </row>
    <row r="43" spans="1:5" x14ac:dyDescent="0.25">
      <c r="A43">
        <f t="shared" si="1"/>
        <v>1013142</v>
      </c>
      <c r="B43" s="24" t="s">
        <v>86</v>
      </c>
      <c r="C43" s="25" t="s">
        <v>468</v>
      </c>
      <c r="D43" s="19" t="s">
        <v>87</v>
      </c>
      <c r="E43" s="27"/>
    </row>
    <row r="44" spans="1:5" x14ac:dyDescent="0.25">
      <c r="A44">
        <f t="shared" si="1"/>
        <v>1013625</v>
      </c>
      <c r="B44" s="24" t="s">
        <v>88</v>
      </c>
      <c r="C44" s="25" t="s">
        <v>469</v>
      </c>
      <c r="D44" s="19" t="s">
        <v>89</v>
      </c>
      <c r="E44" s="27"/>
    </row>
    <row r="45" spans="1:5" x14ac:dyDescent="0.25">
      <c r="A45">
        <f t="shared" si="1"/>
        <v>1018470</v>
      </c>
      <c r="B45" s="24" t="s">
        <v>90</v>
      </c>
      <c r="C45" s="25" t="s">
        <v>470</v>
      </c>
      <c r="D45" s="19" t="s">
        <v>91</v>
      </c>
      <c r="E45" s="27"/>
    </row>
    <row r="46" spans="1:5" x14ac:dyDescent="0.25">
      <c r="A46">
        <f t="shared" si="1"/>
        <v>1014509</v>
      </c>
      <c r="B46" s="24" t="s">
        <v>92</v>
      </c>
      <c r="C46" s="25" t="s">
        <v>471</v>
      </c>
      <c r="D46" s="19" t="s">
        <v>93</v>
      </c>
      <c r="E46" s="27"/>
    </row>
    <row r="47" spans="1:5" x14ac:dyDescent="0.25">
      <c r="A47">
        <f t="shared" si="1"/>
        <v>1013241</v>
      </c>
      <c r="B47" s="36" t="s">
        <v>94</v>
      </c>
      <c r="C47" s="25" t="s">
        <v>472</v>
      </c>
      <c r="D47" s="19" t="s">
        <v>95</v>
      </c>
      <c r="E47" s="27"/>
    </row>
    <row r="48" spans="1:5" x14ac:dyDescent="0.25">
      <c r="A48">
        <f t="shared" si="1"/>
        <v>1013227</v>
      </c>
      <c r="B48" s="36" t="s">
        <v>96</v>
      </c>
      <c r="C48" s="25" t="s">
        <v>473</v>
      </c>
      <c r="D48" s="19" t="s">
        <v>97</v>
      </c>
      <c r="E48" s="27"/>
    </row>
    <row r="49" spans="1:5" x14ac:dyDescent="0.25">
      <c r="A49">
        <f t="shared" si="1"/>
        <v>1014104</v>
      </c>
      <c r="B49" s="24" t="s">
        <v>98</v>
      </c>
      <c r="C49" s="25" t="s">
        <v>474</v>
      </c>
      <c r="D49" s="19" t="s">
        <v>99</v>
      </c>
      <c r="E49" s="27"/>
    </row>
    <row r="50" spans="1:5" x14ac:dyDescent="0.25">
      <c r="A50">
        <f t="shared" si="1"/>
        <v>1013573</v>
      </c>
      <c r="B50" s="24" t="s">
        <v>100</v>
      </c>
      <c r="C50" s="25" t="s">
        <v>475</v>
      </c>
      <c r="D50" s="19" t="s">
        <v>101</v>
      </c>
      <c r="E50" s="27"/>
    </row>
    <row r="51" spans="1:5" x14ac:dyDescent="0.25">
      <c r="A51">
        <f t="shared" si="1"/>
        <v>1013724</v>
      </c>
      <c r="B51" s="24" t="s">
        <v>102</v>
      </c>
      <c r="C51" s="25" t="s">
        <v>476</v>
      </c>
      <c r="D51" s="19" t="s">
        <v>103</v>
      </c>
      <c r="E51" s="27"/>
    </row>
    <row r="52" spans="1:5" x14ac:dyDescent="0.25">
      <c r="A52">
        <f t="shared" si="1"/>
        <v>10006852</v>
      </c>
      <c r="B52" s="24" t="s">
        <v>1399</v>
      </c>
      <c r="C52" s="25" t="s">
        <v>1416</v>
      </c>
      <c r="D52" s="19" t="s">
        <v>1417</v>
      </c>
      <c r="E52" s="27"/>
    </row>
    <row r="53" spans="1:5" x14ac:dyDescent="0.25">
      <c r="A53">
        <f t="shared" si="1"/>
        <v>1013863</v>
      </c>
      <c r="B53" s="24" t="s">
        <v>104</v>
      </c>
      <c r="C53" s="25" t="s">
        <v>477</v>
      </c>
      <c r="D53" s="19" t="s">
        <v>105</v>
      </c>
      <c r="E53" s="27"/>
    </row>
    <row r="54" spans="1:5" x14ac:dyDescent="0.25">
      <c r="A54">
        <f t="shared" si="1"/>
        <v>1013759</v>
      </c>
      <c r="B54" s="24" t="s">
        <v>106</v>
      </c>
      <c r="C54" s="25" t="s">
        <v>478</v>
      </c>
      <c r="D54" s="19" t="s">
        <v>107</v>
      </c>
      <c r="E54" s="27"/>
    </row>
    <row r="55" spans="1:5" x14ac:dyDescent="0.25">
      <c r="A55">
        <f t="shared" si="1"/>
        <v>1022019</v>
      </c>
      <c r="B55" s="24" t="s">
        <v>108</v>
      </c>
      <c r="C55" s="25" t="s">
        <v>479</v>
      </c>
      <c r="D55" s="19" t="s">
        <v>109</v>
      </c>
      <c r="E55" s="27"/>
    </row>
    <row r="56" spans="1:5" x14ac:dyDescent="0.25">
      <c r="A56">
        <f t="shared" si="1"/>
        <v>1022361</v>
      </c>
      <c r="B56" s="24" t="s">
        <v>110</v>
      </c>
      <c r="C56" s="25" t="s">
        <v>480</v>
      </c>
      <c r="D56" s="19" t="s">
        <v>111</v>
      </c>
      <c r="E56" s="27"/>
    </row>
    <row r="57" spans="1:5" x14ac:dyDescent="0.25">
      <c r="A57">
        <f t="shared" si="1"/>
        <v>1013510</v>
      </c>
      <c r="B57" s="24" t="s">
        <v>112</v>
      </c>
      <c r="C57" s="25" t="s">
        <v>481</v>
      </c>
      <c r="D57" s="19" t="s">
        <v>1418</v>
      </c>
      <c r="E57" s="27"/>
    </row>
    <row r="58" spans="1:5" x14ac:dyDescent="0.25">
      <c r="A58">
        <f t="shared" si="1"/>
        <v>1013819</v>
      </c>
      <c r="B58" s="24" t="s">
        <v>113</v>
      </c>
      <c r="C58" s="25" t="s">
        <v>482</v>
      </c>
      <c r="D58" s="19" t="s">
        <v>114</v>
      </c>
      <c r="E58" s="27"/>
    </row>
    <row r="59" spans="1:5" x14ac:dyDescent="0.25">
      <c r="A59">
        <f t="shared" si="1"/>
        <v>1013565</v>
      </c>
      <c r="B59" s="24" t="s">
        <v>115</v>
      </c>
      <c r="C59" s="25" t="s">
        <v>483</v>
      </c>
      <c r="D59" s="19" t="s">
        <v>116</v>
      </c>
      <c r="E59" s="27"/>
    </row>
    <row r="60" spans="1:5" x14ac:dyDescent="0.25">
      <c r="A60">
        <f t="shared" si="1"/>
        <v>1014322</v>
      </c>
      <c r="B60" s="24" t="s">
        <v>117</v>
      </c>
      <c r="C60" s="25" t="s">
        <v>484</v>
      </c>
      <c r="D60" s="19" t="s">
        <v>118</v>
      </c>
      <c r="E60" s="27"/>
    </row>
    <row r="61" spans="1:5" x14ac:dyDescent="0.25">
      <c r="A61">
        <f t="shared" si="1"/>
        <v>1013502</v>
      </c>
      <c r="B61" s="24" t="s">
        <v>119</v>
      </c>
      <c r="C61" s="25" t="s">
        <v>485</v>
      </c>
      <c r="D61" s="19" t="s">
        <v>120</v>
      </c>
      <c r="E61" s="27"/>
    </row>
    <row r="62" spans="1:5" x14ac:dyDescent="0.25">
      <c r="A62">
        <f t="shared" si="1"/>
        <v>1023045</v>
      </c>
      <c r="B62" s="24" t="s">
        <v>121</v>
      </c>
      <c r="C62" s="25" t="s">
        <v>486</v>
      </c>
      <c r="D62" s="19" t="s">
        <v>122</v>
      </c>
      <c r="E62" s="27"/>
    </row>
    <row r="63" spans="1:5" x14ac:dyDescent="0.25">
      <c r="A63">
        <f t="shared" ref="A63:A90" si="2">C63*1</f>
        <v>1013642</v>
      </c>
      <c r="B63" s="24" t="s">
        <v>123</v>
      </c>
      <c r="C63" s="25" t="s">
        <v>487</v>
      </c>
      <c r="D63" s="19" t="s">
        <v>124</v>
      </c>
      <c r="E63" s="27"/>
    </row>
    <row r="64" spans="1:5" x14ac:dyDescent="0.25">
      <c r="A64">
        <f t="shared" si="2"/>
        <v>10003431</v>
      </c>
      <c r="B64" s="24" t="s">
        <v>125</v>
      </c>
      <c r="C64" s="25" t="s">
        <v>488</v>
      </c>
      <c r="D64" s="19" t="s">
        <v>126</v>
      </c>
      <c r="E64" s="27"/>
    </row>
    <row r="65" spans="1:5" x14ac:dyDescent="0.25">
      <c r="A65">
        <f t="shared" si="2"/>
        <v>1013887</v>
      </c>
      <c r="B65" s="24" t="s">
        <v>127</v>
      </c>
      <c r="C65" s="25" t="s">
        <v>489</v>
      </c>
      <c r="D65" s="19" t="s">
        <v>128</v>
      </c>
      <c r="E65" s="27"/>
    </row>
    <row r="66" spans="1:5" x14ac:dyDescent="0.25">
      <c r="A66">
        <f t="shared" si="2"/>
        <v>1022501</v>
      </c>
      <c r="B66" s="24" t="s">
        <v>129</v>
      </c>
      <c r="C66" s="25" t="s">
        <v>490</v>
      </c>
      <c r="D66" s="19" t="s">
        <v>130</v>
      </c>
      <c r="E66" s="27"/>
    </row>
    <row r="67" spans="1:5" x14ac:dyDescent="0.25">
      <c r="A67">
        <f t="shared" si="2"/>
        <v>1021996</v>
      </c>
      <c r="B67" s="24" t="s">
        <v>131</v>
      </c>
      <c r="C67" s="25" t="s">
        <v>491</v>
      </c>
      <c r="D67" s="19" t="s">
        <v>132</v>
      </c>
      <c r="E67" s="27"/>
    </row>
    <row r="68" spans="1:5" x14ac:dyDescent="0.25">
      <c r="A68">
        <f t="shared" si="2"/>
        <v>1013244</v>
      </c>
      <c r="B68" s="24" t="s">
        <v>133</v>
      </c>
      <c r="C68" s="25" t="s">
        <v>492</v>
      </c>
      <c r="D68" s="19" t="s">
        <v>134</v>
      </c>
      <c r="E68" s="27"/>
    </row>
    <row r="69" spans="1:5" x14ac:dyDescent="0.25">
      <c r="A69">
        <f t="shared" si="2"/>
        <v>1020060</v>
      </c>
      <c r="B69" s="24" t="s">
        <v>135</v>
      </c>
      <c r="C69" s="25" t="s">
        <v>493</v>
      </c>
      <c r="D69" s="19" t="s">
        <v>136</v>
      </c>
      <c r="E69" s="27"/>
    </row>
    <row r="70" spans="1:5" x14ac:dyDescent="0.25">
      <c r="A70">
        <f t="shared" si="2"/>
        <v>1017789</v>
      </c>
      <c r="B70" s="24" t="s">
        <v>137</v>
      </c>
      <c r="C70" s="25" t="s">
        <v>494</v>
      </c>
      <c r="D70" s="19" t="s">
        <v>138</v>
      </c>
      <c r="E70" s="27"/>
    </row>
    <row r="71" spans="1:5" x14ac:dyDescent="0.25">
      <c r="A71">
        <f t="shared" si="2"/>
        <v>1014271</v>
      </c>
      <c r="B71" s="24" t="s">
        <v>139</v>
      </c>
      <c r="C71" s="25" t="s">
        <v>495</v>
      </c>
      <c r="D71" s="19" t="s">
        <v>140</v>
      </c>
      <c r="E71" s="27"/>
    </row>
    <row r="72" spans="1:5" x14ac:dyDescent="0.25">
      <c r="A72">
        <f t="shared" si="2"/>
        <v>1021764</v>
      </c>
      <c r="B72" s="24" t="s">
        <v>141</v>
      </c>
      <c r="C72" s="25" t="s">
        <v>496</v>
      </c>
      <c r="D72" s="19" t="s">
        <v>142</v>
      </c>
      <c r="E72" s="27"/>
    </row>
    <row r="73" spans="1:5" x14ac:dyDescent="0.25">
      <c r="A73">
        <f t="shared" si="2"/>
        <v>1013719</v>
      </c>
      <c r="B73" s="24" t="s">
        <v>143</v>
      </c>
      <c r="C73" s="25" t="s">
        <v>497</v>
      </c>
      <c r="D73" s="19" t="s">
        <v>144</v>
      </c>
      <c r="E73" s="27"/>
    </row>
    <row r="74" spans="1:5" x14ac:dyDescent="0.25">
      <c r="A74">
        <f t="shared" si="2"/>
        <v>1012880</v>
      </c>
      <c r="B74" s="24" t="s">
        <v>145</v>
      </c>
      <c r="C74" s="25" t="s">
        <v>498</v>
      </c>
      <c r="D74" s="19" t="s">
        <v>146</v>
      </c>
      <c r="E74" s="27"/>
    </row>
    <row r="75" spans="1:5" x14ac:dyDescent="0.25">
      <c r="A75">
        <f t="shared" si="2"/>
        <v>1024047</v>
      </c>
      <c r="B75" s="24" t="s">
        <v>147</v>
      </c>
      <c r="C75" s="25" t="s">
        <v>499</v>
      </c>
      <c r="D75" s="19" t="s">
        <v>148</v>
      </c>
      <c r="E75" s="27"/>
    </row>
    <row r="76" spans="1:5" x14ac:dyDescent="0.25">
      <c r="A76">
        <f t="shared" si="2"/>
        <v>1021990</v>
      </c>
      <c r="B76" s="24" t="s">
        <v>149</v>
      </c>
      <c r="C76" s="25" t="s">
        <v>500</v>
      </c>
      <c r="D76" s="19" t="s">
        <v>150</v>
      </c>
      <c r="E76" s="27"/>
    </row>
    <row r="77" spans="1:5" x14ac:dyDescent="0.25">
      <c r="A77">
        <f t="shared" si="2"/>
        <v>1013930</v>
      </c>
      <c r="B77" s="24" t="s">
        <v>151</v>
      </c>
      <c r="C77" s="25" t="s">
        <v>501</v>
      </c>
      <c r="D77" s="19" t="s">
        <v>152</v>
      </c>
      <c r="E77" s="27"/>
    </row>
    <row r="78" spans="1:5" x14ac:dyDescent="0.25">
      <c r="A78">
        <f t="shared" si="2"/>
        <v>1013882</v>
      </c>
      <c r="B78" s="24" t="s">
        <v>153</v>
      </c>
      <c r="C78" s="25" t="s">
        <v>502</v>
      </c>
      <c r="D78" s="19" t="s">
        <v>154</v>
      </c>
      <c r="E78" s="27"/>
    </row>
    <row r="79" spans="1:5" x14ac:dyDescent="0.25">
      <c r="A79">
        <f t="shared" si="2"/>
        <v>10007064</v>
      </c>
      <c r="B79" s="36" t="s">
        <v>1390</v>
      </c>
      <c r="C79" s="25" t="s">
        <v>1419</v>
      </c>
      <c r="D79" s="30">
        <v>4700005668</v>
      </c>
      <c r="E79" s="27"/>
    </row>
    <row r="80" spans="1:5" x14ac:dyDescent="0.25">
      <c r="A80">
        <f t="shared" si="2"/>
        <v>1013755</v>
      </c>
      <c r="B80" s="24" t="s">
        <v>155</v>
      </c>
      <c r="C80" s="25" t="s">
        <v>503</v>
      </c>
      <c r="D80" s="19" t="s">
        <v>156</v>
      </c>
      <c r="E80" s="27"/>
    </row>
    <row r="81" spans="1:5" x14ac:dyDescent="0.25">
      <c r="A81">
        <f t="shared" si="2"/>
        <v>1013275</v>
      </c>
      <c r="B81" s="24" t="s">
        <v>157</v>
      </c>
      <c r="C81" s="25" t="s">
        <v>504</v>
      </c>
      <c r="D81" s="19" t="s">
        <v>158</v>
      </c>
      <c r="E81" s="27"/>
    </row>
    <row r="82" spans="1:5" x14ac:dyDescent="0.25">
      <c r="A82">
        <f t="shared" si="2"/>
        <v>1013505</v>
      </c>
      <c r="B82" s="24" t="s">
        <v>159</v>
      </c>
      <c r="C82" s="25" t="s">
        <v>505</v>
      </c>
      <c r="D82" s="19" t="s">
        <v>160</v>
      </c>
      <c r="E82" s="27"/>
    </row>
    <row r="83" spans="1:5" x14ac:dyDescent="0.25">
      <c r="A83">
        <f t="shared" si="2"/>
        <v>1012608</v>
      </c>
      <c r="B83" s="24" t="s">
        <v>161</v>
      </c>
      <c r="C83" s="25" t="s">
        <v>506</v>
      </c>
      <c r="D83" s="19" t="s">
        <v>162</v>
      </c>
      <c r="E83" s="27"/>
    </row>
    <row r="84" spans="1:5" x14ac:dyDescent="0.25">
      <c r="A84">
        <f t="shared" si="2"/>
        <v>1012878</v>
      </c>
      <c r="B84" s="24" t="s">
        <v>163</v>
      </c>
      <c r="C84" s="25" t="s">
        <v>507</v>
      </c>
      <c r="D84" s="19" t="s">
        <v>164</v>
      </c>
      <c r="E84" s="27"/>
    </row>
    <row r="85" spans="1:5" x14ac:dyDescent="0.25">
      <c r="A85">
        <f t="shared" si="2"/>
        <v>1014153</v>
      </c>
      <c r="B85" s="24" t="s">
        <v>165</v>
      </c>
      <c r="C85" s="25" t="s">
        <v>508</v>
      </c>
      <c r="D85" s="19" t="s">
        <v>166</v>
      </c>
      <c r="E85" s="27"/>
    </row>
    <row r="86" spans="1:5" x14ac:dyDescent="0.25">
      <c r="A86">
        <f t="shared" si="2"/>
        <v>1014323</v>
      </c>
      <c r="B86" s="24" t="s">
        <v>167</v>
      </c>
      <c r="C86" s="25" t="s">
        <v>509</v>
      </c>
      <c r="D86" s="19" t="s">
        <v>168</v>
      </c>
      <c r="E86" s="27"/>
    </row>
    <row r="87" spans="1:5" x14ac:dyDescent="0.25">
      <c r="A87">
        <f t="shared" si="2"/>
        <v>1022327</v>
      </c>
      <c r="B87" s="24" t="s">
        <v>169</v>
      </c>
      <c r="C87" s="25" t="s">
        <v>510</v>
      </c>
      <c r="D87" s="19" t="s">
        <v>170</v>
      </c>
      <c r="E87" s="27"/>
    </row>
    <row r="88" spans="1:5" x14ac:dyDescent="0.25">
      <c r="A88">
        <f t="shared" si="2"/>
        <v>1014289</v>
      </c>
      <c r="B88" s="24" t="s">
        <v>171</v>
      </c>
      <c r="C88" s="25" t="s">
        <v>511</v>
      </c>
      <c r="D88" s="19" t="s">
        <v>172</v>
      </c>
      <c r="E88" s="27"/>
    </row>
    <row r="89" spans="1:5" x14ac:dyDescent="0.25">
      <c r="A89">
        <f t="shared" si="2"/>
        <v>1013862</v>
      </c>
      <c r="B89" s="24" t="s">
        <v>173</v>
      </c>
      <c r="C89" s="25" t="s">
        <v>512</v>
      </c>
      <c r="D89" s="19" t="s">
        <v>174</v>
      </c>
      <c r="E89" s="27"/>
    </row>
    <row r="90" spans="1:5" x14ac:dyDescent="0.25">
      <c r="A90">
        <f t="shared" si="2"/>
        <v>1023077</v>
      </c>
      <c r="B90" s="36" t="s">
        <v>175</v>
      </c>
      <c r="C90" s="25">
        <v>1023077</v>
      </c>
      <c r="D90" s="30" t="s">
        <v>176</v>
      </c>
      <c r="E90" s="27"/>
    </row>
    <row r="91" spans="1:5" x14ac:dyDescent="0.25">
      <c r="A91">
        <f t="shared" ref="A91:A122" si="3">C91*1</f>
        <v>1013478</v>
      </c>
      <c r="B91" s="36" t="s">
        <v>177</v>
      </c>
      <c r="C91" s="25">
        <v>1013478</v>
      </c>
      <c r="D91" s="19" t="s">
        <v>178</v>
      </c>
      <c r="E91" s="27"/>
    </row>
    <row r="92" spans="1:5" x14ac:dyDescent="0.25">
      <c r="A92">
        <f t="shared" si="3"/>
        <v>1013515</v>
      </c>
      <c r="B92" s="24" t="s">
        <v>179</v>
      </c>
      <c r="C92" s="25" t="s">
        <v>513</v>
      </c>
      <c r="D92" s="19" t="s">
        <v>180</v>
      </c>
      <c r="E92" s="27"/>
    </row>
    <row r="93" spans="1:5" x14ac:dyDescent="0.25">
      <c r="A93">
        <f t="shared" si="3"/>
        <v>1013858</v>
      </c>
      <c r="B93" s="24" t="s">
        <v>181</v>
      </c>
      <c r="C93" s="25" t="s">
        <v>514</v>
      </c>
      <c r="D93" s="19" t="s">
        <v>182</v>
      </c>
      <c r="E93" s="27"/>
    </row>
    <row r="94" spans="1:5" x14ac:dyDescent="0.25">
      <c r="A94">
        <f t="shared" si="3"/>
        <v>1013806</v>
      </c>
      <c r="B94" s="24" t="s">
        <v>183</v>
      </c>
      <c r="C94" s="25" t="s">
        <v>515</v>
      </c>
      <c r="D94" s="19" t="s">
        <v>184</v>
      </c>
      <c r="E94" s="27"/>
    </row>
    <row r="95" spans="1:5" x14ac:dyDescent="0.25">
      <c r="A95">
        <f t="shared" si="3"/>
        <v>10001792</v>
      </c>
      <c r="B95" s="24" t="s">
        <v>185</v>
      </c>
      <c r="C95" s="25" t="s">
        <v>516</v>
      </c>
      <c r="D95" s="19" t="s">
        <v>186</v>
      </c>
      <c r="E95" s="27"/>
    </row>
    <row r="96" spans="1:5" x14ac:dyDescent="0.25">
      <c r="A96">
        <f t="shared" si="3"/>
        <v>1013947</v>
      </c>
      <c r="B96" s="24" t="s">
        <v>187</v>
      </c>
      <c r="C96" s="25" t="s">
        <v>517</v>
      </c>
      <c r="D96" s="19" t="s">
        <v>188</v>
      </c>
      <c r="E96" s="27"/>
    </row>
    <row r="97" spans="1:5" x14ac:dyDescent="0.25">
      <c r="A97">
        <f t="shared" si="3"/>
        <v>10003460</v>
      </c>
      <c r="B97" s="24" t="s">
        <v>189</v>
      </c>
      <c r="C97" s="25" t="s">
        <v>518</v>
      </c>
      <c r="D97" s="19" t="s">
        <v>190</v>
      </c>
      <c r="E97" s="27"/>
    </row>
    <row r="98" spans="1:5" x14ac:dyDescent="0.25">
      <c r="A98">
        <f t="shared" si="3"/>
        <v>1013076</v>
      </c>
      <c r="B98" s="24" t="s">
        <v>191</v>
      </c>
      <c r="C98" s="25" t="s">
        <v>519</v>
      </c>
      <c r="D98" s="19"/>
      <c r="E98" s="27"/>
    </row>
    <row r="99" spans="1:5" x14ac:dyDescent="0.25">
      <c r="A99">
        <f t="shared" si="3"/>
        <v>1013949</v>
      </c>
      <c r="B99" s="24" t="s">
        <v>192</v>
      </c>
      <c r="C99" s="25" t="s">
        <v>520</v>
      </c>
      <c r="D99" s="19" t="s">
        <v>193</v>
      </c>
      <c r="E99" s="27"/>
    </row>
    <row r="100" spans="1:5" x14ac:dyDescent="0.25">
      <c r="A100">
        <f t="shared" si="3"/>
        <v>1013809</v>
      </c>
      <c r="B100" s="24" t="s">
        <v>194</v>
      </c>
      <c r="C100" s="25" t="s">
        <v>521</v>
      </c>
      <c r="D100" s="19" t="s">
        <v>195</v>
      </c>
      <c r="E100" s="27"/>
    </row>
    <row r="101" spans="1:5" x14ac:dyDescent="0.25">
      <c r="A101">
        <f t="shared" si="3"/>
        <v>1013493</v>
      </c>
      <c r="B101" s="24" t="s">
        <v>196</v>
      </c>
      <c r="C101" s="25" t="s">
        <v>522</v>
      </c>
      <c r="D101" s="19" t="s">
        <v>197</v>
      </c>
      <c r="E101" s="27"/>
    </row>
    <row r="102" spans="1:5" x14ac:dyDescent="0.25">
      <c r="A102">
        <f t="shared" si="3"/>
        <v>1016455</v>
      </c>
      <c r="B102" s="24" t="s">
        <v>198</v>
      </c>
      <c r="C102" s="25" t="s">
        <v>523</v>
      </c>
      <c r="D102" s="19" t="s">
        <v>199</v>
      </c>
      <c r="E102" s="27"/>
    </row>
    <row r="103" spans="1:5" x14ac:dyDescent="0.25">
      <c r="A103">
        <f t="shared" si="3"/>
        <v>1022020</v>
      </c>
      <c r="B103" s="24" t="s">
        <v>200</v>
      </c>
      <c r="C103" s="25" t="s">
        <v>524</v>
      </c>
      <c r="D103" s="19" t="s">
        <v>201</v>
      </c>
      <c r="E103" s="27"/>
    </row>
    <row r="104" spans="1:5" x14ac:dyDescent="0.25">
      <c r="A104">
        <f t="shared" si="3"/>
        <v>1017066</v>
      </c>
      <c r="B104" s="24" t="s">
        <v>202</v>
      </c>
      <c r="C104" s="25" t="s">
        <v>525</v>
      </c>
      <c r="D104" s="19" t="s">
        <v>203</v>
      </c>
      <c r="E104" s="27"/>
    </row>
    <row r="105" spans="1:5" x14ac:dyDescent="0.25">
      <c r="A105">
        <f t="shared" si="3"/>
        <v>1013799</v>
      </c>
      <c r="B105" s="24" t="s">
        <v>204</v>
      </c>
      <c r="C105" s="25" t="s">
        <v>526</v>
      </c>
      <c r="D105" s="19" t="s">
        <v>205</v>
      </c>
      <c r="E105" s="27"/>
    </row>
    <row r="106" spans="1:5" x14ac:dyDescent="0.25">
      <c r="A106">
        <f t="shared" si="3"/>
        <v>1021765</v>
      </c>
      <c r="B106" s="24" t="s">
        <v>206</v>
      </c>
      <c r="C106" s="25" t="s">
        <v>527</v>
      </c>
      <c r="D106" s="19" t="s">
        <v>207</v>
      </c>
      <c r="E106" s="27"/>
    </row>
    <row r="107" spans="1:5" x14ac:dyDescent="0.25">
      <c r="A107">
        <f t="shared" si="3"/>
        <v>1021830</v>
      </c>
      <c r="B107" s="24" t="s">
        <v>208</v>
      </c>
      <c r="C107" s="25" t="s">
        <v>528</v>
      </c>
      <c r="D107" s="19" t="s">
        <v>209</v>
      </c>
      <c r="E107" s="27"/>
    </row>
    <row r="108" spans="1:5" x14ac:dyDescent="0.25">
      <c r="A108">
        <f t="shared" si="3"/>
        <v>1021911</v>
      </c>
      <c r="B108" s="39" t="s">
        <v>1426</v>
      </c>
      <c r="C108" s="38">
        <v>1021911</v>
      </c>
      <c r="D108" s="29" t="s">
        <v>1430</v>
      </c>
      <c r="E108" s="27"/>
    </row>
    <row r="109" spans="1:5" x14ac:dyDescent="0.25">
      <c r="A109">
        <f t="shared" si="3"/>
        <v>1013766</v>
      </c>
      <c r="B109" s="24" t="s">
        <v>210</v>
      </c>
      <c r="C109" s="25" t="s">
        <v>529</v>
      </c>
      <c r="D109" s="19" t="s">
        <v>211</v>
      </c>
      <c r="E109" s="27"/>
    </row>
    <row r="110" spans="1:5" x14ac:dyDescent="0.25">
      <c r="A110">
        <f t="shared" si="3"/>
        <v>1013871</v>
      </c>
      <c r="B110" s="24" t="s">
        <v>212</v>
      </c>
      <c r="C110" s="25" t="s">
        <v>530</v>
      </c>
      <c r="D110" s="19" t="s">
        <v>213</v>
      </c>
      <c r="E110" s="27"/>
    </row>
    <row r="111" spans="1:5" x14ac:dyDescent="0.25">
      <c r="A111">
        <f t="shared" si="3"/>
        <v>10003566</v>
      </c>
      <c r="B111" s="24" t="s">
        <v>214</v>
      </c>
      <c r="C111" s="25" t="s">
        <v>531</v>
      </c>
      <c r="D111" s="19" t="s">
        <v>215</v>
      </c>
      <c r="E111" s="27"/>
    </row>
    <row r="112" spans="1:5" x14ac:dyDescent="0.25">
      <c r="A112">
        <f t="shared" si="3"/>
        <v>1013859</v>
      </c>
      <c r="B112" s="24" t="s">
        <v>216</v>
      </c>
      <c r="C112" s="25" t="s">
        <v>532</v>
      </c>
      <c r="D112" s="19" t="s">
        <v>217</v>
      </c>
      <c r="E112" s="27"/>
    </row>
    <row r="113" spans="1:5" x14ac:dyDescent="0.25">
      <c r="A113">
        <f t="shared" si="3"/>
        <v>1023356</v>
      </c>
      <c r="B113" s="24" t="s">
        <v>218</v>
      </c>
      <c r="C113" s="25" t="s">
        <v>533</v>
      </c>
      <c r="D113" s="19" t="s">
        <v>219</v>
      </c>
      <c r="E113" s="27"/>
    </row>
    <row r="114" spans="1:5" x14ac:dyDescent="0.25">
      <c r="A114">
        <f t="shared" si="3"/>
        <v>1013256</v>
      </c>
      <c r="B114" s="24" t="s">
        <v>220</v>
      </c>
      <c r="C114" s="25" t="s">
        <v>534</v>
      </c>
      <c r="D114" s="19" t="s">
        <v>221</v>
      </c>
      <c r="E114" s="27"/>
    </row>
    <row r="115" spans="1:5" x14ac:dyDescent="0.25">
      <c r="A115">
        <f t="shared" si="3"/>
        <v>1014205</v>
      </c>
      <c r="B115" s="24" t="s">
        <v>222</v>
      </c>
      <c r="C115" s="25" t="s">
        <v>535</v>
      </c>
      <c r="D115" s="19" t="s">
        <v>223</v>
      </c>
      <c r="E115" s="27"/>
    </row>
    <row r="116" spans="1:5" x14ac:dyDescent="0.25">
      <c r="A116">
        <f t="shared" si="3"/>
        <v>1014339</v>
      </c>
      <c r="B116" s="24" t="s">
        <v>224</v>
      </c>
      <c r="C116" s="25" t="s">
        <v>536</v>
      </c>
      <c r="D116" s="19" t="s">
        <v>225</v>
      </c>
      <c r="E116" s="27"/>
    </row>
    <row r="117" spans="1:5" x14ac:dyDescent="0.25">
      <c r="A117">
        <f t="shared" si="3"/>
        <v>1017512</v>
      </c>
      <c r="B117" s="24" t="s">
        <v>226</v>
      </c>
      <c r="C117" s="25" t="s">
        <v>537</v>
      </c>
      <c r="D117" s="19" t="s">
        <v>227</v>
      </c>
      <c r="E117" s="27"/>
    </row>
    <row r="118" spans="1:5" x14ac:dyDescent="0.25">
      <c r="A118">
        <f t="shared" si="3"/>
        <v>1023011</v>
      </c>
      <c r="B118" s="24" t="s">
        <v>228</v>
      </c>
      <c r="C118" s="25" t="s">
        <v>538</v>
      </c>
      <c r="D118" s="19" t="s">
        <v>229</v>
      </c>
      <c r="E118" s="27"/>
    </row>
    <row r="119" spans="1:5" x14ac:dyDescent="0.25">
      <c r="A119">
        <f t="shared" si="3"/>
        <v>1017790</v>
      </c>
      <c r="B119" s="24" t="s">
        <v>230</v>
      </c>
      <c r="C119" s="25" t="s">
        <v>539</v>
      </c>
      <c r="D119" s="19" t="s">
        <v>231</v>
      </c>
      <c r="E119" s="27"/>
    </row>
    <row r="120" spans="1:5" x14ac:dyDescent="0.25">
      <c r="A120">
        <f t="shared" si="3"/>
        <v>1013485</v>
      </c>
      <c r="B120" s="24" t="s">
        <v>232</v>
      </c>
      <c r="C120" s="25" t="s">
        <v>540</v>
      </c>
      <c r="D120" s="19" t="s">
        <v>233</v>
      </c>
      <c r="E120" s="27"/>
    </row>
    <row r="121" spans="1:5" x14ac:dyDescent="0.25">
      <c r="A121">
        <f t="shared" si="3"/>
        <v>1014277</v>
      </c>
      <c r="B121" s="24" t="s">
        <v>234</v>
      </c>
      <c r="C121" s="25" t="s">
        <v>541</v>
      </c>
      <c r="D121" s="19" t="s">
        <v>235</v>
      </c>
      <c r="E121" s="27"/>
    </row>
    <row r="122" spans="1:5" x14ac:dyDescent="0.25">
      <c r="A122">
        <f t="shared" si="3"/>
        <v>1021616</v>
      </c>
      <c r="B122" s="24" t="s">
        <v>236</v>
      </c>
      <c r="C122" s="25" t="s">
        <v>542</v>
      </c>
      <c r="D122" s="19" t="s">
        <v>237</v>
      </c>
      <c r="E122" s="27"/>
    </row>
    <row r="123" spans="1:5" x14ac:dyDescent="0.25">
      <c r="A123">
        <f t="shared" ref="A123:A154" si="4">C123*1</f>
        <v>1014267</v>
      </c>
      <c r="B123" s="24" t="s">
        <v>238</v>
      </c>
      <c r="C123" s="25" t="s">
        <v>543</v>
      </c>
      <c r="D123" s="19" t="s">
        <v>239</v>
      </c>
      <c r="E123" s="27"/>
    </row>
    <row r="124" spans="1:5" x14ac:dyDescent="0.25">
      <c r="A124">
        <f t="shared" si="4"/>
        <v>1013148</v>
      </c>
      <c r="B124" s="24" t="s">
        <v>240</v>
      </c>
      <c r="C124" s="25" t="s">
        <v>544</v>
      </c>
      <c r="D124" s="19" t="s">
        <v>241</v>
      </c>
      <c r="E124" s="27"/>
    </row>
    <row r="125" spans="1:5" x14ac:dyDescent="0.25">
      <c r="A125">
        <f t="shared" si="4"/>
        <v>1022996</v>
      </c>
      <c r="B125" s="24" t="s">
        <v>242</v>
      </c>
      <c r="C125" s="25" t="s">
        <v>545</v>
      </c>
      <c r="D125" s="19" t="s">
        <v>243</v>
      </c>
      <c r="E125" s="27"/>
    </row>
    <row r="126" spans="1:5" x14ac:dyDescent="0.25">
      <c r="A126">
        <f t="shared" si="4"/>
        <v>1013568</v>
      </c>
      <c r="B126" s="24" t="s">
        <v>244</v>
      </c>
      <c r="C126" s="25" t="s">
        <v>546</v>
      </c>
      <c r="D126" s="19" t="s">
        <v>245</v>
      </c>
      <c r="E126" s="27"/>
    </row>
    <row r="127" spans="1:5" x14ac:dyDescent="0.25">
      <c r="A127">
        <f t="shared" si="4"/>
        <v>1013548</v>
      </c>
      <c r="B127" s="24" t="s">
        <v>246</v>
      </c>
      <c r="C127" s="25" t="s">
        <v>547</v>
      </c>
      <c r="D127" s="19" t="s">
        <v>247</v>
      </c>
      <c r="E127" s="27"/>
    </row>
    <row r="128" spans="1:5" x14ac:dyDescent="0.25">
      <c r="A128">
        <f t="shared" si="4"/>
        <v>1013643</v>
      </c>
      <c r="B128" s="24" t="s">
        <v>248</v>
      </c>
      <c r="C128" s="25" t="s">
        <v>548</v>
      </c>
      <c r="D128" s="19" t="s">
        <v>249</v>
      </c>
      <c r="E128" s="27"/>
    </row>
    <row r="129" spans="1:5" x14ac:dyDescent="0.25">
      <c r="A129">
        <f t="shared" si="4"/>
        <v>1019410</v>
      </c>
      <c r="B129" s="24" t="s">
        <v>250</v>
      </c>
      <c r="C129" s="25" t="s">
        <v>549</v>
      </c>
      <c r="D129" s="19" t="s">
        <v>251</v>
      </c>
      <c r="E129" s="27"/>
    </row>
    <row r="130" spans="1:5" x14ac:dyDescent="0.25">
      <c r="A130">
        <f t="shared" si="4"/>
        <v>1013768</v>
      </c>
      <c r="B130" s="24" t="s">
        <v>252</v>
      </c>
      <c r="C130" s="25" t="s">
        <v>550</v>
      </c>
      <c r="D130" s="19" t="s">
        <v>253</v>
      </c>
      <c r="E130" s="27"/>
    </row>
    <row r="131" spans="1:5" x14ac:dyDescent="0.25">
      <c r="A131">
        <f t="shared" si="4"/>
        <v>10005628</v>
      </c>
      <c r="B131" s="24" t="s">
        <v>254</v>
      </c>
      <c r="C131" s="25">
        <v>10005628</v>
      </c>
      <c r="D131" s="19" t="s">
        <v>255</v>
      </c>
      <c r="E131" s="27"/>
    </row>
    <row r="132" spans="1:5" x14ac:dyDescent="0.25">
      <c r="A132">
        <f t="shared" si="4"/>
        <v>1013556</v>
      </c>
      <c r="B132" s="24" t="s">
        <v>256</v>
      </c>
      <c r="C132" s="25" t="s">
        <v>551</v>
      </c>
      <c r="D132" s="19" t="s">
        <v>257</v>
      </c>
      <c r="E132" s="27"/>
    </row>
    <row r="133" spans="1:5" x14ac:dyDescent="0.25">
      <c r="A133">
        <f t="shared" si="4"/>
        <v>1013181</v>
      </c>
      <c r="B133" s="24" t="s">
        <v>258</v>
      </c>
      <c r="C133" s="25" t="s">
        <v>552</v>
      </c>
      <c r="D133" s="19" t="s">
        <v>259</v>
      </c>
      <c r="E133" s="27"/>
    </row>
    <row r="134" spans="1:5" x14ac:dyDescent="0.25">
      <c r="A134">
        <f t="shared" si="4"/>
        <v>1020716</v>
      </c>
      <c r="B134" s="24" t="s">
        <v>260</v>
      </c>
      <c r="C134" s="25" t="s">
        <v>553</v>
      </c>
      <c r="D134" s="19" t="s">
        <v>261</v>
      </c>
      <c r="E134" s="27"/>
    </row>
    <row r="135" spans="1:5" x14ac:dyDescent="0.25">
      <c r="A135">
        <f t="shared" si="4"/>
        <v>1023699</v>
      </c>
      <c r="B135" s="24" t="s">
        <v>421</v>
      </c>
      <c r="C135" s="25" t="s">
        <v>1420</v>
      </c>
      <c r="D135" s="19" t="s">
        <v>1421</v>
      </c>
      <c r="E135" s="27"/>
    </row>
    <row r="136" spans="1:5" x14ac:dyDescent="0.25">
      <c r="A136">
        <f t="shared" si="4"/>
        <v>1023031</v>
      </c>
      <c r="B136" s="24" t="s">
        <v>262</v>
      </c>
      <c r="C136" s="25" t="s">
        <v>554</v>
      </c>
      <c r="D136" s="19" t="s">
        <v>263</v>
      </c>
      <c r="E136" s="27"/>
    </row>
    <row r="137" spans="1:5" x14ac:dyDescent="0.25">
      <c r="A137">
        <f t="shared" si="4"/>
        <v>1014110</v>
      </c>
      <c r="B137" s="24" t="s">
        <v>264</v>
      </c>
      <c r="C137" s="25" t="s">
        <v>555</v>
      </c>
      <c r="D137" s="19" t="s">
        <v>265</v>
      </c>
      <c r="E137" s="27"/>
    </row>
    <row r="138" spans="1:5" x14ac:dyDescent="0.25">
      <c r="A138">
        <f t="shared" si="4"/>
        <v>1013635</v>
      </c>
      <c r="B138" s="24" t="s">
        <v>266</v>
      </c>
      <c r="C138" s="25" t="s">
        <v>556</v>
      </c>
      <c r="D138" s="19" t="s">
        <v>267</v>
      </c>
      <c r="E138" s="27"/>
    </row>
    <row r="139" spans="1:5" x14ac:dyDescent="0.25">
      <c r="A139">
        <f t="shared" si="4"/>
        <v>10004775</v>
      </c>
      <c r="B139" s="24" t="s">
        <v>268</v>
      </c>
      <c r="C139" s="25" t="s">
        <v>557</v>
      </c>
      <c r="D139" s="19" t="s">
        <v>269</v>
      </c>
      <c r="E139" s="27"/>
    </row>
    <row r="140" spans="1:5" x14ac:dyDescent="0.25">
      <c r="A140">
        <f t="shared" si="4"/>
        <v>1013538</v>
      </c>
      <c r="B140" s="24" t="s">
        <v>270</v>
      </c>
      <c r="C140" s="25" t="s">
        <v>558</v>
      </c>
      <c r="D140" s="19" t="s">
        <v>271</v>
      </c>
      <c r="E140" s="27"/>
    </row>
    <row r="141" spans="1:5" x14ac:dyDescent="0.25">
      <c r="A141">
        <f t="shared" si="4"/>
        <v>10005834</v>
      </c>
      <c r="B141" s="24" t="s">
        <v>272</v>
      </c>
      <c r="C141" s="25" t="s">
        <v>559</v>
      </c>
      <c r="D141" s="19" t="s">
        <v>1422</v>
      </c>
      <c r="E141" s="27"/>
    </row>
    <row r="142" spans="1:5" x14ac:dyDescent="0.25">
      <c r="A142">
        <f t="shared" si="4"/>
        <v>1021773</v>
      </c>
      <c r="B142" s="24" t="s">
        <v>273</v>
      </c>
      <c r="C142" s="25" t="s">
        <v>560</v>
      </c>
      <c r="D142" s="19" t="s">
        <v>274</v>
      </c>
      <c r="E142" s="27"/>
    </row>
    <row r="143" spans="1:5" x14ac:dyDescent="0.25">
      <c r="A143">
        <f t="shared" si="4"/>
        <v>1022120</v>
      </c>
      <c r="B143" s="24" t="s">
        <v>275</v>
      </c>
      <c r="C143" s="25" t="s">
        <v>561</v>
      </c>
      <c r="D143" s="19" t="s">
        <v>276</v>
      </c>
      <c r="E143" s="27"/>
    </row>
    <row r="144" spans="1:5" x14ac:dyDescent="0.25">
      <c r="A144">
        <f t="shared" si="4"/>
        <v>1013597</v>
      </c>
      <c r="B144" s="24" t="s">
        <v>277</v>
      </c>
      <c r="C144" s="25" t="s">
        <v>562</v>
      </c>
      <c r="D144" s="19" t="s">
        <v>278</v>
      </c>
      <c r="E144" s="27"/>
    </row>
    <row r="145" spans="1:5" x14ac:dyDescent="0.25">
      <c r="A145">
        <f t="shared" si="4"/>
        <v>1014439</v>
      </c>
      <c r="B145" s="24" t="s">
        <v>279</v>
      </c>
      <c r="C145" s="25" t="s">
        <v>563</v>
      </c>
      <c r="D145" s="19" t="s">
        <v>280</v>
      </c>
      <c r="E145" s="27"/>
    </row>
    <row r="146" spans="1:5" x14ac:dyDescent="0.25">
      <c r="A146">
        <f t="shared" si="4"/>
        <v>1014106</v>
      </c>
      <c r="B146" s="24" t="s">
        <v>281</v>
      </c>
      <c r="C146" s="25" t="s">
        <v>564</v>
      </c>
      <c r="D146" s="19" t="s">
        <v>282</v>
      </c>
      <c r="E146" s="27"/>
    </row>
    <row r="147" spans="1:5" x14ac:dyDescent="0.25">
      <c r="A147">
        <f t="shared" si="4"/>
        <v>1013584</v>
      </c>
      <c r="B147" s="24" t="s">
        <v>283</v>
      </c>
      <c r="C147" s="25" t="s">
        <v>565</v>
      </c>
      <c r="D147" s="19" t="s">
        <v>284</v>
      </c>
      <c r="E147" s="27"/>
    </row>
    <row r="148" spans="1:5" x14ac:dyDescent="0.25">
      <c r="A148">
        <f t="shared" si="4"/>
        <v>1013232</v>
      </c>
      <c r="B148" s="24" t="s">
        <v>285</v>
      </c>
      <c r="C148" s="25" t="s">
        <v>566</v>
      </c>
      <c r="D148" s="19" t="s">
        <v>286</v>
      </c>
      <c r="E148" s="27"/>
    </row>
    <row r="149" spans="1:5" x14ac:dyDescent="0.25">
      <c r="A149">
        <f t="shared" si="4"/>
        <v>1024017</v>
      </c>
      <c r="B149" s="24" t="s">
        <v>287</v>
      </c>
      <c r="C149" s="25" t="s">
        <v>567</v>
      </c>
      <c r="D149" s="19" t="s">
        <v>288</v>
      </c>
      <c r="E149" s="27"/>
    </row>
    <row r="150" spans="1:5" x14ac:dyDescent="0.25">
      <c r="A150">
        <f t="shared" si="4"/>
        <v>1013820</v>
      </c>
      <c r="B150" s="24" t="s">
        <v>289</v>
      </c>
      <c r="C150" s="25" t="s">
        <v>568</v>
      </c>
      <c r="D150" s="19" t="s">
        <v>290</v>
      </c>
      <c r="E150" s="27"/>
    </row>
    <row r="151" spans="1:5" x14ac:dyDescent="0.25">
      <c r="A151">
        <f t="shared" si="4"/>
        <v>1013262</v>
      </c>
      <c r="B151" s="24" t="s">
        <v>291</v>
      </c>
      <c r="C151" s="25" t="s">
        <v>569</v>
      </c>
      <c r="D151" s="19" t="s">
        <v>292</v>
      </c>
      <c r="E151" s="27"/>
    </row>
    <row r="152" spans="1:5" x14ac:dyDescent="0.25">
      <c r="A152">
        <f t="shared" si="4"/>
        <v>1013772</v>
      </c>
      <c r="B152" s="24" t="s">
        <v>293</v>
      </c>
      <c r="C152" s="25" t="s">
        <v>570</v>
      </c>
      <c r="D152" s="19" t="s">
        <v>294</v>
      </c>
      <c r="E152" s="27"/>
    </row>
    <row r="153" spans="1:5" x14ac:dyDescent="0.25">
      <c r="A153">
        <f t="shared" si="4"/>
        <v>1014100</v>
      </c>
      <c r="B153" s="24" t="s">
        <v>295</v>
      </c>
      <c r="C153" s="25" t="s">
        <v>571</v>
      </c>
      <c r="D153" s="19" t="s">
        <v>296</v>
      </c>
      <c r="E153" s="27"/>
    </row>
    <row r="154" spans="1:5" x14ac:dyDescent="0.25">
      <c r="A154">
        <f t="shared" si="4"/>
        <v>1013279</v>
      </c>
      <c r="B154" s="24" t="s">
        <v>297</v>
      </c>
      <c r="C154" s="25" t="s">
        <v>572</v>
      </c>
      <c r="D154" s="19" t="s">
        <v>298</v>
      </c>
      <c r="E154" s="27"/>
    </row>
    <row r="155" spans="1:5" x14ac:dyDescent="0.25">
      <c r="A155">
        <f t="shared" ref="A155:A185" si="5">C155*1</f>
        <v>1021912</v>
      </c>
      <c r="B155" s="24" t="s">
        <v>299</v>
      </c>
      <c r="C155" s="25" t="s">
        <v>573</v>
      </c>
      <c r="D155" s="19" t="s">
        <v>300</v>
      </c>
      <c r="E155" s="27"/>
    </row>
    <row r="156" spans="1:5" x14ac:dyDescent="0.25">
      <c r="A156">
        <f t="shared" si="5"/>
        <v>1013764</v>
      </c>
      <c r="B156" s="24" t="s">
        <v>301</v>
      </c>
      <c r="C156" s="25" t="s">
        <v>574</v>
      </c>
      <c r="D156" s="19" t="s">
        <v>302</v>
      </c>
      <c r="E156" s="27"/>
    </row>
    <row r="157" spans="1:5" x14ac:dyDescent="0.25">
      <c r="A157">
        <f t="shared" si="5"/>
        <v>1013257</v>
      </c>
      <c r="B157" s="24" t="s">
        <v>303</v>
      </c>
      <c r="C157" s="25" t="s">
        <v>575</v>
      </c>
      <c r="D157" s="19" t="s">
        <v>304</v>
      </c>
      <c r="E157" s="27"/>
    </row>
    <row r="158" spans="1:5" x14ac:dyDescent="0.25">
      <c r="A158">
        <f t="shared" si="5"/>
        <v>1013583</v>
      </c>
      <c r="B158" s="24" t="s">
        <v>305</v>
      </c>
      <c r="C158" s="25" t="s">
        <v>576</v>
      </c>
      <c r="D158" s="19" t="s">
        <v>306</v>
      </c>
      <c r="E158" s="27"/>
    </row>
    <row r="159" spans="1:5" x14ac:dyDescent="0.25">
      <c r="A159">
        <f t="shared" si="5"/>
        <v>103789</v>
      </c>
      <c r="B159" s="24" t="s">
        <v>307</v>
      </c>
      <c r="C159" s="25" t="s">
        <v>423</v>
      </c>
      <c r="D159" s="19" t="s">
        <v>308</v>
      </c>
      <c r="E159" s="27"/>
    </row>
    <row r="160" spans="1:5" x14ac:dyDescent="0.25">
      <c r="A160">
        <f t="shared" si="5"/>
        <v>1013885</v>
      </c>
      <c r="B160" s="36" t="s">
        <v>309</v>
      </c>
      <c r="C160" s="25">
        <v>1013885</v>
      </c>
      <c r="D160" s="19" t="s">
        <v>310</v>
      </c>
      <c r="E160" s="27"/>
    </row>
    <row r="161" spans="1:5" x14ac:dyDescent="0.25">
      <c r="A161">
        <f t="shared" si="5"/>
        <v>1014266</v>
      </c>
      <c r="B161" s="24" t="s">
        <v>311</v>
      </c>
      <c r="C161" s="25" t="s">
        <v>577</v>
      </c>
      <c r="D161" s="19" t="s">
        <v>312</v>
      </c>
      <c r="E161" s="27"/>
    </row>
    <row r="162" spans="1:5" x14ac:dyDescent="0.25">
      <c r="A162">
        <f t="shared" si="5"/>
        <v>1018725</v>
      </c>
      <c r="B162" s="24" t="s">
        <v>313</v>
      </c>
      <c r="C162" s="25" t="s">
        <v>578</v>
      </c>
      <c r="D162" s="19" t="s">
        <v>314</v>
      </c>
      <c r="E162" s="27"/>
    </row>
    <row r="163" spans="1:5" x14ac:dyDescent="0.25">
      <c r="A163">
        <f t="shared" si="5"/>
        <v>10003654</v>
      </c>
      <c r="B163" s="24" t="s">
        <v>315</v>
      </c>
      <c r="C163" s="25" t="s">
        <v>579</v>
      </c>
      <c r="D163" s="19" t="s">
        <v>316</v>
      </c>
      <c r="E163" s="27"/>
    </row>
    <row r="164" spans="1:5" x14ac:dyDescent="0.25">
      <c r="A164">
        <f t="shared" si="5"/>
        <v>1014036</v>
      </c>
      <c r="B164" s="24" t="s">
        <v>317</v>
      </c>
      <c r="C164" s="25" t="s">
        <v>580</v>
      </c>
      <c r="D164" s="19" t="s">
        <v>318</v>
      </c>
      <c r="E164" s="27"/>
    </row>
    <row r="165" spans="1:5" x14ac:dyDescent="0.25">
      <c r="A165">
        <f t="shared" si="5"/>
        <v>1013592</v>
      </c>
      <c r="B165" s="24" t="s">
        <v>319</v>
      </c>
      <c r="C165" s="25" t="s">
        <v>581</v>
      </c>
      <c r="D165" s="19" t="s">
        <v>320</v>
      </c>
      <c r="E165" s="27"/>
    </row>
    <row r="166" spans="1:5" x14ac:dyDescent="0.25">
      <c r="A166">
        <f t="shared" si="5"/>
        <v>1013539</v>
      </c>
      <c r="B166" s="24" t="s">
        <v>321</v>
      </c>
      <c r="C166" s="25" t="s">
        <v>582</v>
      </c>
      <c r="D166" s="19" t="s">
        <v>322</v>
      </c>
      <c r="E166" s="27"/>
    </row>
    <row r="167" spans="1:5" x14ac:dyDescent="0.25">
      <c r="A167">
        <f t="shared" si="5"/>
        <v>1013906</v>
      </c>
      <c r="B167" s="24" t="s">
        <v>323</v>
      </c>
      <c r="C167" s="25" t="s">
        <v>583</v>
      </c>
      <c r="D167" s="19" t="s">
        <v>324</v>
      </c>
      <c r="E167" s="27"/>
    </row>
    <row r="168" spans="1:5" x14ac:dyDescent="0.25">
      <c r="A168">
        <f t="shared" si="5"/>
        <v>1013649</v>
      </c>
      <c r="B168" s="24" t="s">
        <v>325</v>
      </c>
      <c r="C168" s="25" t="s">
        <v>584</v>
      </c>
      <c r="D168" s="19" t="s">
        <v>326</v>
      </c>
      <c r="E168" s="27"/>
    </row>
    <row r="169" spans="1:5" x14ac:dyDescent="0.25">
      <c r="A169">
        <f t="shared" si="5"/>
        <v>1014151</v>
      </c>
      <c r="B169" s="24" t="s">
        <v>327</v>
      </c>
      <c r="C169" s="25" t="s">
        <v>585</v>
      </c>
      <c r="D169" s="19" t="s">
        <v>328</v>
      </c>
      <c r="E169" s="27"/>
    </row>
    <row r="170" spans="1:5" x14ac:dyDescent="0.25">
      <c r="A170">
        <f t="shared" si="5"/>
        <v>1013789</v>
      </c>
      <c r="B170" s="24" t="s">
        <v>329</v>
      </c>
      <c r="C170" s="25" t="s">
        <v>586</v>
      </c>
      <c r="D170" s="19" t="s">
        <v>330</v>
      </c>
      <c r="E170" s="27"/>
    </row>
    <row r="171" spans="1:5" x14ac:dyDescent="0.25">
      <c r="A171">
        <f t="shared" si="5"/>
        <v>1021893</v>
      </c>
      <c r="B171" s="24" t="s">
        <v>331</v>
      </c>
      <c r="C171" s="25" t="s">
        <v>587</v>
      </c>
      <c r="D171" s="19" t="s">
        <v>332</v>
      </c>
      <c r="E171" s="27"/>
    </row>
    <row r="172" spans="1:5" x14ac:dyDescent="0.25">
      <c r="A172">
        <f t="shared" si="5"/>
        <v>1021623</v>
      </c>
      <c r="B172" s="24" t="s">
        <v>333</v>
      </c>
      <c r="C172" s="25" t="s">
        <v>588</v>
      </c>
      <c r="D172" s="19" t="s">
        <v>334</v>
      </c>
      <c r="E172" s="27"/>
    </row>
    <row r="173" spans="1:5" x14ac:dyDescent="0.25">
      <c r="A173">
        <f t="shared" si="5"/>
        <v>1020170</v>
      </c>
      <c r="B173" s="24" t="s">
        <v>335</v>
      </c>
      <c r="C173" s="25" t="s">
        <v>589</v>
      </c>
      <c r="D173" s="19" t="s">
        <v>336</v>
      </c>
    </row>
    <row r="174" spans="1:5" x14ac:dyDescent="0.25">
      <c r="A174">
        <f t="shared" si="5"/>
        <v>1013602</v>
      </c>
      <c r="B174" s="24" t="s">
        <v>337</v>
      </c>
      <c r="C174" s="25" t="s">
        <v>590</v>
      </c>
      <c r="D174" s="19" t="s">
        <v>338</v>
      </c>
    </row>
    <row r="175" spans="1:5" x14ac:dyDescent="0.25">
      <c r="A175">
        <f t="shared" si="5"/>
        <v>1014018</v>
      </c>
      <c r="B175" s="24" t="s">
        <v>339</v>
      </c>
      <c r="C175" s="25" t="s">
        <v>591</v>
      </c>
      <c r="D175" s="19" t="s">
        <v>340</v>
      </c>
    </row>
    <row r="176" spans="1:5" x14ac:dyDescent="0.25">
      <c r="A176">
        <f t="shared" si="5"/>
        <v>1013564</v>
      </c>
      <c r="B176" s="24" t="s">
        <v>341</v>
      </c>
      <c r="C176" s="25" t="s">
        <v>592</v>
      </c>
      <c r="D176" s="19" t="s">
        <v>342</v>
      </c>
    </row>
    <row r="177" spans="1:4" x14ac:dyDescent="0.25">
      <c r="A177">
        <f t="shared" si="5"/>
        <v>1013102</v>
      </c>
      <c r="B177" s="24" t="s">
        <v>343</v>
      </c>
      <c r="C177" s="25" t="s">
        <v>593</v>
      </c>
      <c r="D177" s="19" t="s">
        <v>344</v>
      </c>
    </row>
    <row r="178" spans="1:4" x14ac:dyDescent="0.25">
      <c r="A178">
        <f t="shared" si="5"/>
        <v>1013273</v>
      </c>
      <c r="B178" s="24" t="s">
        <v>345</v>
      </c>
      <c r="C178" s="25" t="s">
        <v>594</v>
      </c>
      <c r="D178" s="19" t="s">
        <v>346</v>
      </c>
    </row>
    <row r="179" spans="1:4" x14ac:dyDescent="0.25">
      <c r="A179">
        <f t="shared" si="5"/>
        <v>1013571</v>
      </c>
      <c r="B179" s="24" t="s">
        <v>54</v>
      </c>
      <c r="C179" s="25">
        <v>1013571</v>
      </c>
      <c r="D179" s="19" t="s">
        <v>55</v>
      </c>
    </row>
    <row r="180" spans="1:4" x14ac:dyDescent="0.25">
      <c r="A180">
        <f t="shared" si="5"/>
        <v>1022124</v>
      </c>
      <c r="B180" s="24" t="s">
        <v>1423</v>
      </c>
      <c r="C180" s="25">
        <v>1022124</v>
      </c>
      <c r="D180" s="19" t="s">
        <v>1431</v>
      </c>
    </row>
    <row r="181" spans="1:4" x14ac:dyDescent="0.25">
      <c r="A181">
        <f t="shared" si="5"/>
        <v>10007245</v>
      </c>
      <c r="B181" s="24" t="s">
        <v>1424</v>
      </c>
      <c r="C181" s="25">
        <v>10007245</v>
      </c>
      <c r="D181" s="19">
        <v>4700005815</v>
      </c>
    </row>
    <row r="182" spans="1:4" x14ac:dyDescent="0.25">
      <c r="A182">
        <f t="shared" si="5"/>
        <v>10008163</v>
      </c>
      <c r="B182" s="24" t="s">
        <v>1447</v>
      </c>
      <c r="C182" s="25">
        <v>10008163</v>
      </c>
      <c r="D182" s="19">
        <v>4700005940</v>
      </c>
    </row>
    <row r="183" spans="1:4" x14ac:dyDescent="0.25">
      <c r="A183">
        <f t="shared" si="5"/>
        <v>10008339</v>
      </c>
      <c r="B183" s="24" t="s">
        <v>1450</v>
      </c>
      <c r="C183" s="25">
        <v>10008339</v>
      </c>
      <c r="D183" s="19">
        <v>4700005961</v>
      </c>
    </row>
    <row r="184" spans="1:4" x14ac:dyDescent="0.25">
      <c r="A184">
        <f t="shared" si="5"/>
        <v>10008340</v>
      </c>
      <c r="B184" s="24" t="s">
        <v>1451</v>
      </c>
      <c r="C184" s="25">
        <v>10008340</v>
      </c>
      <c r="D184" s="19">
        <v>4700005960</v>
      </c>
    </row>
    <row r="185" spans="1:4" x14ac:dyDescent="0.25">
      <c r="A185">
        <f t="shared" si="5"/>
        <v>10008144</v>
      </c>
      <c r="B185" s="24" t="s">
        <v>1443</v>
      </c>
      <c r="C185" s="25">
        <v>10008144</v>
      </c>
      <c r="D185" s="19">
        <v>4700005939</v>
      </c>
    </row>
  </sheetData>
  <autoFilter ref="A1:D18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J609"/>
  <sheetViews>
    <sheetView topLeftCell="A250" zoomScale="85" zoomScaleNormal="85" workbookViewId="0">
      <selection activeCell="I272" sqref="I272"/>
    </sheetView>
  </sheetViews>
  <sheetFormatPr baseColWidth="10" defaultColWidth="11.42578125" defaultRowHeight="15" x14ac:dyDescent="0.25"/>
  <sheetData>
    <row r="1" spans="1:10" x14ac:dyDescent="0.25">
      <c r="A1" s="2" t="s">
        <v>595</v>
      </c>
      <c r="B1" s="3" t="s">
        <v>596</v>
      </c>
      <c r="C1" s="3" t="s">
        <v>355</v>
      </c>
      <c r="D1" s="3" t="s">
        <v>597</v>
      </c>
      <c r="E1" s="3" t="s">
        <v>598</v>
      </c>
      <c r="G1" s="18"/>
      <c r="H1" s="18"/>
      <c r="I1" s="18"/>
      <c r="J1" s="18"/>
    </row>
    <row r="2" spans="1:10" x14ac:dyDescent="0.25">
      <c r="A2" t="str">
        <f>CONCATENATE("18UE00",B2)</f>
        <v>18UE004</v>
      </c>
      <c r="B2" s="31">
        <v>4</v>
      </c>
      <c r="C2" s="32" t="s">
        <v>599</v>
      </c>
      <c r="D2" s="32" t="s">
        <v>600</v>
      </c>
      <c r="E2" s="32" t="s">
        <v>601</v>
      </c>
      <c r="G2" s="17"/>
      <c r="H2" s="17"/>
      <c r="I2" s="17"/>
      <c r="J2" s="17"/>
    </row>
    <row r="3" spans="1:10" x14ac:dyDescent="0.25">
      <c r="A3" t="str">
        <f>CONCATENATE("18UE00",B3)</f>
        <v>18UE006</v>
      </c>
      <c r="B3" s="31">
        <v>6</v>
      </c>
      <c r="C3" s="32" t="s">
        <v>602</v>
      </c>
      <c r="D3" s="32" t="s">
        <v>603</v>
      </c>
      <c r="E3" s="32" t="s">
        <v>604</v>
      </c>
      <c r="G3" s="17"/>
      <c r="H3" s="17"/>
      <c r="I3" s="17"/>
      <c r="J3" s="17"/>
    </row>
    <row r="4" spans="1:10" x14ac:dyDescent="0.25">
      <c r="A4" t="str">
        <f>CONCATENATE("18UE00",B4)</f>
        <v>18UE008</v>
      </c>
      <c r="B4" s="31">
        <v>8</v>
      </c>
      <c r="C4" s="32" t="s">
        <v>605</v>
      </c>
      <c r="D4" s="32" t="s">
        <v>603</v>
      </c>
      <c r="E4" s="32" t="s">
        <v>604</v>
      </c>
      <c r="G4" s="17"/>
      <c r="H4" s="17"/>
      <c r="I4" s="17"/>
      <c r="J4" s="17"/>
    </row>
    <row r="5" spans="1:10" x14ac:dyDescent="0.25">
      <c r="A5" t="str">
        <f>CONCATENATE("18UE00",B5)</f>
        <v>18UE009</v>
      </c>
      <c r="B5" s="31">
        <v>9</v>
      </c>
      <c r="C5" s="32" t="s">
        <v>606</v>
      </c>
      <c r="D5" s="32" t="s">
        <v>603</v>
      </c>
      <c r="E5" s="32" t="s">
        <v>607</v>
      </c>
      <c r="G5" s="17"/>
      <c r="H5" s="17"/>
      <c r="I5" s="17"/>
      <c r="J5" s="17"/>
    </row>
    <row r="6" spans="1:10" x14ac:dyDescent="0.25">
      <c r="A6" t="str">
        <f>CONCATENATE("18UE0",B6)</f>
        <v>18UE010</v>
      </c>
      <c r="B6" s="31">
        <v>10</v>
      </c>
      <c r="C6" s="32" t="s">
        <v>608</v>
      </c>
      <c r="D6" s="32" t="s">
        <v>603</v>
      </c>
      <c r="E6" s="32" t="s">
        <v>607</v>
      </c>
      <c r="G6" s="17"/>
      <c r="H6" s="17"/>
      <c r="I6" s="17"/>
      <c r="J6" s="17"/>
    </row>
    <row r="7" spans="1:10" x14ac:dyDescent="0.25">
      <c r="A7" t="str">
        <f>CONCATENATE("18UE0",B7)</f>
        <v>18UE011</v>
      </c>
      <c r="B7" s="31">
        <v>11</v>
      </c>
      <c r="C7" s="32" t="s">
        <v>609</v>
      </c>
      <c r="D7" s="32" t="s">
        <v>603</v>
      </c>
      <c r="E7" s="32" t="s">
        <v>604</v>
      </c>
      <c r="G7" s="17"/>
      <c r="H7" s="17"/>
      <c r="I7" s="17"/>
      <c r="J7" s="17"/>
    </row>
    <row r="8" spans="1:10" x14ac:dyDescent="0.25">
      <c r="A8" t="str">
        <f t="shared" ref="A8:A51" si="0">CONCATENATE("18UE0",B8)</f>
        <v>18UE012</v>
      </c>
      <c r="B8" s="31">
        <v>12</v>
      </c>
      <c r="C8" s="32" t="s">
        <v>610</v>
      </c>
      <c r="D8" s="32" t="s">
        <v>603</v>
      </c>
      <c r="E8" s="32" t="s">
        <v>604</v>
      </c>
      <c r="G8" s="17"/>
      <c r="H8" s="17"/>
      <c r="I8" s="17"/>
      <c r="J8" s="17"/>
    </row>
    <row r="9" spans="1:10" x14ac:dyDescent="0.25">
      <c r="A9" t="str">
        <f t="shared" si="0"/>
        <v>18UE013</v>
      </c>
      <c r="B9" s="31">
        <v>13</v>
      </c>
      <c r="C9" s="32" t="s">
        <v>611</v>
      </c>
      <c r="D9" s="32" t="s">
        <v>600</v>
      </c>
      <c r="E9" s="32" t="s">
        <v>604</v>
      </c>
      <c r="G9" s="17"/>
      <c r="H9" s="17"/>
      <c r="I9" s="17"/>
      <c r="J9" s="17"/>
    </row>
    <row r="10" spans="1:10" x14ac:dyDescent="0.25">
      <c r="A10" t="str">
        <f t="shared" si="0"/>
        <v>18UE014</v>
      </c>
      <c r="B10" s="31">
        <v>14</v>
      </c>
      <c r="C10" s="32" t="s">
        <v>612</v>
      </c>
      <c r="D10" s="32" t="s">
        <v>603</v>
      </c>
      <c r="E10" s="32" t="s">
        <v>604</v>
      </c>
      <c r="G10" s="17"/>
      <c r="H10" s="17"/>
      <c r="I10" s="17"/>
      <c r="J10" s="17"/>
    </row>
    <row r="11" spans="1:10" x14ac:dyDescent="0.25">
      <c r="A11" t="str">
        <f t="shared" si="0"/>
        <v>18UE015</v>
      </c>
      <c r="B11" s="31">
        <v>15</v>
      </c>
      <c r="C11" s="32" t="s">
        <v>613</v>
      </c>
      <c r="D11" s="32" t="s">
        <v>603</v>
      </c>
      <c r="E11" s="32" t="s">
        <v>604</v>
      </c>
      <c r="G11" s="17"/>
      <c r="H11" s="17"/>
      <c r="I11" s="17"/>
      <c r="J11" s="17"/>
    </row>
    <row r="12" spans="1:10" x14ac:dyDescent="0.25">
      <c r="A12" t="str">
        <f t="shared" si="0"/>
        <v>18UE016</v>
      </c>
      <c r="B12" s="31">
        <v>16</v>
      </c>
      <c r="C12" s="32" t="s">
        <v>614</v>
      </c>
      <c r="D12" s="32" t="s">
        <v>603</v>
      </c>
      <c r="E12" s="32" t="s">
        <v>604</v>
      </c>
      <c r="G12" s="17"/>
      <c r="H12" s="17"/>
      <c r="I12" s="17"/>
      <c r="J12" s="17"/>
    </row>
    <row r="13" spans="1:10" x14ac:dyDescent="0.25">
      <c r="A13" t="str">
        <f t="shared" si="0"/>
        <v>18UE017</v>
      </c>
      <c r="B13" s="31">
        <v>17</v>
      </c>
      <c r="C13" s="32" t="s">
        <v>615</v>
      </c>
      <c r="D13" s="32" t="s">
        <v>603</v>
      </c>
      <c r="E13" s="32" t="s">
        <v>604</v>
      </c>
      <c r="G13" s="17"/>
      <c r="H13" s="17"/>
      <c r="I13" s="17"/>
      <c r="J13" s="17"/>
    </row>
    <row r="14" spans="1:10" x14ac:dyDescent="0.25">
      <c r="A14" t="str">
        <f t="shared" si="0"/>
        <v>18UE018</v>
      </c>
      <c r="B14" s="31">
        <v>18</v>
      </c>
      <c r="C14" s="32" t="s">
        <v>616</v>
      </c>
      <c r="D14" s="32" t="s">
        <v>603</v>
      </c>
      <c r="E14" s="32" t="s">
        <v>604</v>
      </c>
      <c r="G14" s="17"/>
      <c r="H14" s="17"/>
      <c r="I14" s="17"/>
      <c r="J14" s="17"/>
    </row>
    <row r="15" spans="1:10" x14ac:dyDescent="0.25">
      <c r="A15" t="str">
        <f t="shared" si="0"/>
        <v>18UE021</v>
      </c>
      <c r="B15" s="31">
        <v>21</v>
      </c>
      <c r="C15" s="32" t="s">
        <v>617</v>
      </c>
      <c r="D15" s="32" t="s">
        <v>600</v>
      </c>
      <c r="E15" s="32" t="s">
        <v>607</v>
      </c>
      <c r="G15" s="17"/>
      <c r="H15" s="17"/>
      <c r="I15" s="17"/>
      <c r="J15" s="17"/>
    </row>
    <row r="16" spans="1:10" x14ac:dyDescent="0.25">
      <c r="A16" t="str">
        <f t="shared" si="0"/>
        <v>18UE023</v>
      </c>
      <c r="B16" s="31">
        <v>23</v>
      </c>
      <c r="C16" s="32" t="s">
        <v>618</v>
      </c>
      <c r="D16" s="32" t="s">
        <v>603</v>
      </c>
      <c r="E16" s="32" t="s">
        <v>604</v>
      </c>
      <c r="G16" s="17"/>
      <c r="H16" s="17"/>
      <c r="I16" s="17"/>
      <c r="J16" s="17"/>
    </row>
    <row r="17" spans="1:10" x14ac:dyDescent="0.25">
      <c r="A17" t="str">
        <f t="shared" si="0"/>
        <v>18UE024</v>
      </c>
      <c r="B17" s="31">
        <v>24</v>
      </c>
      <c r="C17" s="32" t="s">
        <v>619</v>
      </c>
      <c r="D17" s="32" t="s">
        <v>603</v>
      </c>
      <c r="E17" s="32" t="s">
        <v>604</v>
      </c>
      <c r="G17" s="17"/>
      <c r="H17" s="17"/>
      <c r="I17" s="17"/>
      <c r="J17" s="17"/>
    </row>
    <row r="18" spans="1:10" x14ac:dyDescent="0.25">
      <c r="A18" t="str">
        <f t="shared" si="0"/>
        <v>18UE025</v>
      </c>
      <c r="B18" s="31">
        <v>25</v>
      </c>
      <c r="C18" s="32" t="s">
        <v>620</v>
      </c>
      <c r="D18" s="32" t="s">
        <v>603</v>
      </c>
      <c r="E18" s="32" t="s">
        <v>604</v>
      </c>
      <c r="G18" s="17"/>
      <c r="H18" s="17"/>
      <c r="I18" s="17"/>
      <c r="J18" s="17"/>
    </row>
    <row r="19" spans="1:10" x14ac:dyDescent="0.25">
      <c r="A19" t="str">
        <f t="shared" si="0"/>
        <v>18UE028</v>
      </c>
      <c r="B19" s="31">
        <v>28</v>
      </c>
      <c r="C19" s="32" t="s">
        <v>621</v>
      </c>
      <c r="D19" s="32" t="s">
        <v>603</v>
      </c>
      <c r="E19" s="32" t="s">
        <v>604</v>
      </c>
      <c r="G19" s="17"/>
      <c r="H19" s="17"/>
      <c r="I19" s="17"/>
      <c r="J19" s="17"/>
    </row>
    <row r="20" spans="1:10" x14ac:dyDescent="0.25">
      <c r="A20" t="str">
        <f t="shared" si="0"/>
        <v>18UE029</v>
      </c>
      <c r="B20" s="31">
        <v>29</v>
      </c>
      <c r="C20" s="32" t="s">
        <v>622</v>
      </c>
      <c r="D20" s="32" t="s">
        <v>603</v>
      </c>
      <c r="E20" s="32" t="s">
        <v>623</v>
      </c>
      <c r="G20" s="17"/>
      <c r="H20" s="17"/>
      <c r="I20" s="17"/>
      <c r="J20" s="17"/>
    </row>
    <row r="21" spans="1:10" x14ac:dyDescent="0.25">
      <c r="A21" t="str">
        <f t="shared" si="0"/>
        <v>18UE031</v>
      </c>
      <c r="B21" s="31">
        <v>31</v>
      </c>
      <c r="C21" s="32" t="s">
        <v>624</v>
      </c>
      <c r="D21" s="32" t="s">
        <v>603</v>
      </c>
      <c r="E21" s="32" t="s">
        <v>604</v>
      </c>
      <c r="G21" s="17"/>
      <c r="H21" s="17"/>
      <c r="I21" s="17"/>
      <c r="J21" s="17"/>
    </row>
    <row r="22" spans="1:10" x14ac:dyDescent="0.25">
      <c r="A22" t="str">
        <f t="shared" si="0"/>
        <v>18UE033</v>
      </c>
      <c r="B22" s="31">
        <v>33</v>
      </c>
      <c r="C22" s="32" t="s">
        <v>625</v>
      </c>
      <c r="D22" s="32" t="s">
        <v>600</v>
      </c>
      <c r="E22" s="32" t="s">
        <v>601</v>
      </c>
      <c r="G22" s="17"/>
      <c r="H22" s="17"/>
      <c r="I22" s="17"/>
      <c r="J22" s="17"/>
    </row>
    <row r="23" spans="1:10" x14ac:dyDescent="0.25">
      <c r="A23" t="str">
        <f t="shared" si="0"/>
        <v>18UE034</v>
      </c>
      <c r="B23" s="31">
        <v>34</v>
      </c>
      <c r="C23" s="32" t="s">
        <v>626</v>
      </c>
      <c r="D23" s="32" t="s">
        <v>600</v>
      </c>
      <c r="E23" s="32" t="s">
        <v>604</v>
      </c>
      <c r="G23" s="17"/>
      <c r="H23" s="17"/>
      <c r="I23" s="17"/>
      <c r="J23" s="17"/>
    </row>
    <row r="24" spans="1:10" x14ac:dyDescent="0.25">
      <c r="A24" t="str">
        <f t="shared" si="0"/>
        <v>18UE035</v>
      </c>
      <c r="B24" s="31">
        <v>35</v>
      </c>
      <c r="C24" s="32" t="s">
        <v>627</v>
      </c>
      <c r="D24" s="32" t="s">
        <v>603</v>
      </c>
      <c r="E24" s="32" t="s">
        <v>607</v>
      </c>
      <c r="G24" s="17"/>
      <c r="H24" s="17"/>
      <c r="I24" s="17"/>
      <c r="J24" s="17"/>
    </row>
    <row r="25" spans="1:10" x14ac:dyDescent="0.25">
      <c r="A25" t="str">
        <f t="shared" si="0"/>
        <v>18UE037</v>
      </c>
      <c r="B25" s="31">
        <v>37</v>
      </c>
      <c r="C25" s="32" t="s">
        <v>628</v>
      </c>
      <c r="D25" s="32" t="s">
        <v>600</v>
      </c>
      <c r="E25" s="32" t="s">
        <v>604</v>
      </c>
      <c r="G25" s="17"/>
      <c r="H25" s="17"/>
      <c r="I25" s="17"/>
      <c r="J25" s="17"/>
    </row>
    <row r="26" spans="1:10" x14ac:dyDescent="0.25">
      <c r="A26" t="str">
        <f t="shared" si="0"/>
        <v>18UE038</v>
      </c>
      <c r="B26" s="31">
        <v>38</v>
      </c>
      <c r="C26" s="32" t="s">
        <v>629</v>
      </c>
      <c r="D26" s="32" t="s">
        <v>603</v>
      </c>
      <c r="E26" s="32" t="s">
        <v>601</v>
      </c>
      <c r="G26" s="17"/>
      <c r="H26" s="17"/>
      <c r="I26" s="17"/>
      <c r="J26" s="17"/>
    </row>
    <row r="27" spans="1:10" x14ac:dyDescent="0.25">
      <c r="A27" t="str">
        <f t="shared" si="0"/>
        <v>18UE040</v>
      </c>
      <c r="B27" s="31">
        <v>40</v>
      </c>
      <c r="C27" s="32" t="s">
        <v>630</v>
      </c>
      <c r="D27" s="32" t="s">
        <v>603</v>
      </c>
      <c r="E27" s="32" t="s">
        <v>623</v>
      </c>
      <c r="G27" s="17"/>
      <c r="H27" s="17"/>
      <c r="I27" s="17"/>
      <c r="J27" s="17"/>
    </row>
    <row r="28" spans="1:10" x14ac:dyDescent="0.25">
      <c r="A28" t="str">
        <f t="shared" si="0"/>
        <v>18UE041</v>
      </c>
      <c r="B28" s="31">
        <v>41</v>
      </c>
      <c r="C28" s="32" t="s">
        <v>631</v>
      </c>
      <c r="D28" s="32" t="s">
        <v>600</v>
      </c>
      <c r="E28" s="32" t="s">
        <v>601</v>
      </c>
      <c r="G28" s="17"/>
      <c r="H28" s="17"/>
      <c r="I28" s="17"/>
      <c r="J28" s="17"/>
    </row>
    <row r="29" spans="1:10" x14ac:dyDescent="0.25">
      <c r="A29" t="str">
        <f t="shared" si="0"/>
        <v>18UE042</v>
      </c>
      <c r="B29" s="31">
        <v>42</v>
      </c>
      <c r="C29" s="32" t="s">
        <v>632</v>
      </c>
      <c r="D29" s="32" t="s">
        <v>603</v>
      </c>
      <c r="E29" s="32" t="s">
        <v>604</v>
      </c>
      <c r="G29" s="17"/>
      <c r="H29" s="17"/>
      <c r="I29" s="17"/>
      <c r="J29" s="17"/>
    </row>
    <row r="30" spans="1:10" x14ac:dyDescent="0.25">
      <c r="A30" t="str">
        <f t="shared" si="0"/>
        <v>18UE044</v>
      </c>
      <c r="B30" s="31">
        <v>44</v>
      </c>
      <c r="C30" s="32" t="s">
        <v>633</v>
      </c>
      <c r="D30" s="32" t="s">
        <v>603</v>
      </c>
      <c r="E30" s="32" t="s">
        <v>623</v>
      </c>
      <c r="G30" s="17"/>
      <c r="H30" s="17"/>
      <c r="I30" s="17"/>
      <c r="J30" s="17"/>
    </row>
    <row r="31" spans="1:10" x14ac:dyDescent="0.25">
      <c r="A31" t="str">
        <f t="shared" si="0"/>
        <v>18UE045</v>
      </c>
      <c r="B31" s="31">
        <v>45</v>
      </c>
      <c r="C31" s="32" t="s">
        <v>634</v>
      </c>
      <c r="D31" s="32" t="s">
        <v>603</v>
      </c>
      <c r="E31" s="32" t="s">
        <v>604</v>
      </c>
      <c r="G31" s="17"/>
      <c r="H31" s="17"/>
      <c r="I31" s="17"/>
      <c r="J31" s="17"/>
    </row>
    <row r="32" spans="1:10" x14ac:dyDescent="0.25">
      <c r="A32" t="str">
        <f t="shared" si="0"/>
        <v>18UE048</v>
      </c>
      <c r="B32" s="31">
        <v>48</v>
      </c>
      <c r="C32" s="32" t="s">
        <v>635</v>
      </c>
      <c r="D32" s="32" t="s">
        <v>600</v>
      </c>
      <c r="E32" s="32" t="s">
        <v>601</v>
      </c>
      <c r="G32" s="17"/>
      <c r="H32" s="17"/>
      <c r="I32" s="17"/>
      <c r="J32" s="17"/>
    </row>
    <row r="33" spans="1:10" x14ac:dyDescent="0.25">
      <c r="A33" t="str">
        <f t="shared" si="0"/>
        <v>18UE050</v>
      </c>
      <c r="B33" s="31">
        <v>50</v>
      </c>
      <c r="C33" s="32" t="s">
        <v>636</v>
      </c>
      <c r="D33" s="32" t="s">
        <v>600</v>
      </c>
      <c r="E33" s="32" t="s">
        <v>604</v>
      </c>
      <c r="G33" s="17"/>
      <c r="H33" s="17"/>
      <c r="I33" s="17"/>
      <c r="J33" s="17"/>
    </row>
    <row r="34" spans="1:10" x14ac:dyDescent="0.25">
      <c r="A34" t="str">
        <f t="shared" si="0"/>
        <v>18UE056</v>
      </c>
      <c r="B34" s="31">
        <v>56</v>
      </c>
      <c r="C34" s="32" t="s">
        <v>637</v>
      </c>
      <c r="D34" s="32" t="s">
        <v>600</v>
      </c>
      <c r="E34" s="32" t="s">
        <v>601</v>
      </c>
      <c r="G34" s="17"/>
      <c r="H34" s="17"/>
      <c r="I34" s="17"/>
      <c r="J34" s="17"/>
    </row>
    <row r="35" spans="1:10" x14ac:dyDescent="0.25">
      <c r="A35" t="str">
        <f t="shared" si="0"/>
        <v>18UE057</v>
      </c>
      <c r="B35" s="31">
        <v>57</v>
      </c>
      <c r="C35" s="32" t="s">
        <v>1249</v>
      </c>
      <c r="D35" s="32" t="s">
        <v>600</v>
      </c>
      <c r="E35" s="32" t="s">
        <v>601</v>
      </c>
      <c r="G35" s="17"/>
      <c r="H35" s="17"/>
      <c r="I35" s="17"/>
      <c r="J35" s="17"/>
    </row>
    <row r="36" spans="1:10" x14ac:dyDescent="0.25">
      <c r="A36" t="str">
        <f t="shared" si="0"/>
        <v>18UE061</v>
      </c>
      <c r="B36" s="31">
        <v>61</v>
      </c>
      <c r="C36" s="32" t="s">
        <v>638</v>
      </c>
      <c r="D36" s="32" t="s">
        <v>600</v>
      </c>
      <c r="E36" s="32" t="s">
        <v>623</v>
      </c>
      <c r="G36" s="17"/>
      <c r="H36" s="17"/>
      <c r="I36" s="17"/>
      <c r="J36" s="17"/>
    </row>
    <row r="37" spans="1:10" x14ac:dyDescent="0.25">
      <c r="A37" t="str">
        <f t="shared" si="0"/>
        <v>18UE065</v>
      </c>
      <c r="B37" s="31">
        <v>65</v>
      </c>
      <c r="C37" s="32" t="s">
        <v>639</v>
      </c>
      <c r="D37" s="32" t="s">
        <v>600</v>
      </c>
      <c r="E37" s="32" t="s">
        <v>623</v>
      </c>
      <c r="G37" s="17"/>
      <c r="H37" s="17"/>
      <c r="I37" s="17"/>
      <c r="J37" s="17"/>
    </row>
    <row r="38" spans="1:10" x14ac:dyDescent="0.25">
      <c r="A38" t="str">
        <f t="shared" si="0"/>
        <v>18UE067</v>
      </c>
      <c r="B38" s="31">
        <v>67</v>
      </c>
      <c r="C38" s="32" t="s">
        <v>640</v>
      </c>
      <c r="D38" s="32" t="s">
        <v>603</v>
      </c>
      <c r="E38" s="32" t="s">
        <v>604</v>
      </c>
      <c r="G38" s="17"/>
      <c r="H38" s="17"/>
      <c r="I38" s="17"/>
      <c r="J38" s="17"/>
    </row>
    <row r="39" spans="1:10" x14ac:dyDescent="0.25">
      <c r="A39" t="str">
        <f t="shared" si="0"/>
        <v>18UE068</v>
      </c>
      <c r="B39" s="31">
        <v>68</v>
      </c>
      <c r="C39" s="32" t="s">
        <v>641</v>
      </c>
      <c r="D39" s="32" t="s">
        <v>603</v>
      </c>
      <c r="E39" s="32" t="s">
        <v>604</v>
      </c>
      <c r="G39" s="17"/>
      <c r="H39" s="17"/>
      <c r="I39" s="17"/>
      <c r="J39" s="17"/>
    </row>
    <row r="40" spans="1:10" x14ac:dyDescent="0.25">
      <c r="A40" t="str">
        <f t="shared" si="0"/>
        <v>18UE070</v>
      </c>
      <c r="B40" s="31">
        <v>70</v>
      </c>
      <c r="C40" s="32" t="s">
        <v>642</v>
      </c>
      <c r="D40" s="32" t="s">
        <v>603</v>
      </c>
      <c r="E40" s="32" t="s">
        <v>643</v>
      </c>
      <c r="G40" s="17"/>
      <c r="H40" s="17"/>
      <c r="I40" s="17"/>
      <c r="J40" s="17"/>
    </row>
    <row r="41" spans="1:10" x14ac:dyDescent="0.25">
      <c r="A41" t="str">
        <f t="shared" si="0"/>
        <v>18UE071</v>
      </c>
      <c r="B41" s="31">
        <v>71</v>
      </c>
      <c r="C41" s="32" t="s">
        <v>644</v>
      </c>
      <c r="D41" s="32" t="s">
        <v>600</v>
      </c>
      <c r="E41" s="32" t="s">
        <v>643</v>
      </c>
      <c r="G41" s="17"/>
      <c r="H41" s="17"/>
      <c r="I41" s="17"/>
      <c r="J41" s="17"/>
    </row>
    <row r="42" spans="1:10" x14ac:dyDescent="0.25">
      <c r="A42" t="str">
        <f t="shared" si="0"/>
        <v>18UE073</v>
      </c>
      <c r="B42" s="31">
        <v>73</v>
      </c>
      <c r="C42" s="32" t="s">
        <v>645</v>
      </c>
      <c r="D42" s="32" t="s">
        <v>603</v>
      </c>
      <c r="E42" s="32" t="s">
        <v>604</v>
      </c>
      <c r="G42" s="17"/>
      <c r="H42" s="17"/>
      <c r="I42" s="17"/>
      <c r="J42" s="17"/>
    </row>
    <row r="43" spans="1:10" x14ac:dyDescent="0.25">
      <c r="A43" t="str">
        <f t="shared" si="0"/>
        <v>18UE075</v>
      </c>
      <c r="B43" s="31">
        <v>75</v>
      </c>
      <c r="C43" s="32" t="s">
        <v>646</v>
      </c>
      <c r="D43" s="32" t="s">
        <v>600</v>
      </c>
      <c r="E43" s="32" t="s">
        <v>623</v>
      </c>
      <c r="G43" s="17"/>
      <c r="H43" s="17"/>
      <c r="I43" s="17"/>
      <c r="J43" s="17"/>
    </row>
    <row r="44" spans="1:10" x14ac:dyDescent="0.25">
      <c r="A44" t="str">
        <f t="shared" si="0"/>
        <v>18UE076</v>
      </c>
      <c r="B44" s="31">
        <v>76</v>
      </c>
      <c r="C44" s="32" t="s">
        <v>647</v>
      </c>
      <c r="D44" s="32" t="s">
        <v>603</v>
      </c>
      <c r="E44" s="32" t="s">
        <v>607</v>
      </c>
      <c r="G44" s="17"/>
      <c r="H44" s="17"/>
      <c r="I44" s="17"/>
      <c r="J44" s="17"/>
    </row>
    <row r="45" spans="1:10" x14ac:dyDescent="0.25">
      <c r="A45" t="str">
        <f t="shared" si="0"/>
        <v>18UE077</v>
      </c>
      <c r="B45" s="31">
        <v>77</v>
      </c>
      <c r="C45" s="32" t="s">
        <v>648</v>
      </c>
      <c r="D45" s="32" t="s">
        <v>603</v>
      </c>
      <c r="E45" s="32" t="s">
        <v>623</v>
      </c>
      <c r="G45" s="17"/>
      <c r="H45" s="17"/>
      <c r="I45" s="17"/>
      <c r="J45" s="17"/>
    </row>
    <row r="46" spans="1:10" x14ac:dyDescent="0.25">
      <c r="A46" t="str">
        <f t="shared" si="0"/>
        <v>18UE079</v>
      </c>
      <c r="B46" s="31">
        <v>79</v>
      </c>
      <c r="C46" s="32" t="s">
        <v>649</v>
      </c>
      <c r="D46" s="32" t="s">
        <v>603</v>
      </c>
      <c r="E46" s="32" t="s">
        <v>604</v>
      </c>
      <c r="G46" s="17"/>
      <c r="H46" s="17"/>
      <c r="I46" s="17"/>
      <c r="J46" s="17"/>
    </row>
    <row r="47" spans="1:10" x14ac:dyDescent="0.25">
      <c r="A47" t="str">
        <f t="shared" si="0"/>
        <v>18UE087</v>
      </c>
      <c r="B47" s="31">
        <v>87</v>
      </c>
      <c r="C47" s="32" t="s">
        <v>650</v>
      </c>
      <c r="D47" s="32" t="s">
        <v>603</v>
      </c>
      <c r="E47" s="32" t="s">
        <v>651</v>
      </c>
      <c r="G47" s="17"/>
      <c r="H47" s="17"/>
      <c r="I47" s="17"/>
      <c r="J47" s="17"/>
    </row>
    <row r="48" spans="1:10" x14ac:dyDescent="0.25">
      <c r="A48" t="str">
        <f t="shared" si="0"/>
        <v>18UE088</v>
      </c>
      <c r="B48" s="31">
        <v>88</v>
      </c>
      <c r="C48" s="32" t="s">
        <v>652</v>
      </c>
      <c r="D48" s="32" t="s">
        <v>600</v>
      </c>
      <c r="E48" s="32" t="s">
        <v>651</v>
      </c>
      <c r="G48" s="17"/>
      <c r="H48" s="17"/>
      <c r="I48" s="17"/>
      <c r="J48" s="17"/>
    </row>
    <row r="49" spans="1:10" x14ac:dyDescent="0.25">
      <c r="A49" t="str">
        <f t="shared" si="0"/>
        <v>18UE089</v>
      </c>
      <c r="B49" s="31">
        <v>89</v>
      </c>
      <c r="C49" s="32" t="s">
        <v>653</v>
      </c>
      <c r="D49" s="32" t="s">
        <v>603</v>
      </c>
      <c r="E49" s="32" t="s">
        <v>607</v>
      </c>
      <c r="G49" s="17"/>
      <c r="H49" s="17"/>
      <c r="I49" s="17"/>
      <c r="J49" s="17"/>
    </row>
    <row r="50" spans="1:10" x14ac:dyDescent="0.25">
      <c r="A50" t="str">
        <f t="shared" si="0"/>
        <v>18UE094</v>
      </c>
      <c r="B50" s="31">
        <v>94</v>
      </c>
      <c r="C50" s="32" t="s">
        <v>654</v>
      </c>
      <c r="D50" s="32" t="s">
        <v>603</v>
      </c>
      <c r="E50" s="32" t="s">
        <v>604</v>
      </c>
      <c r="G50" s="17"/>
      <c r="H50" s="17"/>
      <c r="I50" s="17"/>
      <c r="J50" s="17"/>
    </row>
    <row r="51" spans="1:10" x14ac:dyDescent="0.25">
      <c r="A51" t="str">
        <f t="shared" si="0"/>
        <v>18UE097</v>
      </c>
      <c r="B51" s="31">
        <v>97</v>
      </c>
      <c r="C51" s="32" t="s">
        <v>655</v>
      </c>
      <c r="D51" s="32" t="s">
        <v>600</v>
      </c>
      <c r="E51" s="32" t="s">
        <v>604</v>
      </c>
      <c r="G51" s="17"/>
      <c r="H51" s="17"/>
      <c r="I51" s="17"/>
      <c r="J51" s="17"/>
    </row>
    <row r="52" spans="1:10" x14ac:dyDescent="0.25">
      <c r="A52" t="str">
        <f>CONCATENATE("18UE",B52)</f>
        <v>18UE104</v>
      </c>
      <c r="B52" s="31">
        <v>104</v>
      </c>
      <c r="C52" s="32" t="s">
        <v>656</v>
      </c>
      <c r="D52" s="32" t="s">
        <v>600</v>
      </c>
      <c r="E52" s="32" t="s">
        <v>651</v>
      </c>
      <c r="G52" s="17"/>
      <c r="H52" s="17"/>
      <c r="I52" s="17"/>
      <c r="J52" s="17"/>
    </row>
    <row r="53" spans="1:10" x14ac:dyDescent="0.25">
      <c r="A53" t="str">
        <f>CONCATENATE("18UE",B53)</f>
        <v>18UE111</v>
      </c>
      <c r="B53" s="31">
        <v>111</v>
      </c>
      <c r="C53" s="32" t="s">
        <v>657</v>
      </c>
      <c r="D53" s="32" t="s">
        <v>600</v>
      </c>
      <c r="E53" s="32" t="s">
        <v>651</v>
      </c>
      <c r="G53" s="17"/>
      <c r="H53" s="17"/>
      <c r="I53" s="17"/>
      <c r="J53" s="17"/>
    </row>
    <row r="54" spans="1:10" x14ac:dyDescent="0.25">
      <c r="A54" t="str">
        <f t="shared" ref="A54:A117" si="1">CONCATENATE("18UE",B54)</f>
        <v>18UE113</v>
      </c>
      <c r="B54" s="31">
        <v>113</v>
      </c>
      <c r="C54" s="32" t="s">
        <v>658</v>
      </c>
      <c r="D54" s="32" t="s">
        <v>600</v>
      </c>
      <c r="E54" s="32" t="s">
        <v>601</v>
      </c>
      <c r="G54" s="17"/>
      <c r="H54" s="17"/>
      <c r="I54" s="17"/>
      <c r="J54" s="17"/>
    </row>
    <row r="55" spans="1:10" x14ac:dyDescent="0.25">
      <c r="A55" t="str">
        <f t="shared" si="1"/>
        <v>18UE114</v>
      </c>
      <c r="B55" s="31">
        <v>114</v>
      </c>
      <c r="C55" s="32" t="s">
        <v>659</v>
      </c>
      <c r="D55" s="32" t="s">
        <v>603</v>
      </c>
      <c r="E55" s="32" t="s">
        <v>660</v>
      </c>
      <c r="G55" s="17"/>
      <c r="H55" s="17"/>
      <c r="I55" s="17"/>
      <c r="J55" s="17"/>
    </row>
    <row r="56" spans="1:10" x14ac:dyDescent="0.25">
      <c r="A56" t="str">
        <f t="shared" si="1"/>
        <v>18UE115</v>
      </c>
      <c r="B56" s="31">
        <v>115</v>
      </c>
      <c r="C56" s="32" t="s">
        <v>661</v>
      </c>
      <c r="D56" s="32" t="s">
        <v>600</v>
      </c>
      <c r="E56" s="32" t="s">
        <v>601</v>
      </c>
      <c r="G56" s="17"/>
      <c r="H56" s="17"/>
      <c r="I56" s="17"/>
      <c r="J56" s="17"/>
    </row>
    <row r="57" spans="1:10" x14ac:dyDescent="0.25">
      <c r="A57" t="str">
        <f t="shared" si="1"/>
        <v>18UE116</v>
      </c>
      <c r="B57" s="31">
        <v>116</v>
      </c>
      <c r="C57" s="32" t="s">
        <v>662</v>
      </c>
      <c r="D57" s="32" t="s">
        <v>600</v>
      </c>
      <c r="E57" s="32" t="s">
        <v>651</v>
      </c>
      <c r="G57" s="17"/>
      <c r="H57" s="17"/>
      <c r="I57" s="17"/>
      <c r="J57" s="17"/>
    </row>
    <row r="58" spans="1:10" x14ac:dyDescent="0.25">
      <c r="A58" t="str">
        <f t="shared" si="1"/>
        <v>18UE117</v>
      </c>
      <c r="B58" s="31">
        <v>117</v>
      </c>
      <c r="C58" s="32" t="s">
        <v>663</v>
      </c>
      <c r="D58" s="32" t="s">
        <v>600</v>
      </c>
      <c r="E58" s="32" t="s">
        <v>651</v>
      </c>
      <c r="G58" s="17"/>
      <c r="H58" s="17"/>
      <c r="I58" s="17"/>
      <c r="J58" s="17"/>
    </row>
    <row r="59" spans="1:10" x14ac:dyDescent="0.25">
      <c r="A59" t="str">
        <f t="shared" si="1"/>
        <v>18UE119</v>
      </c>
      <c r="B59" s="31">
        <v>119</v>
      </c>
      <c r="C59" s="32" t="s">
        <v>664</v>
      </c>
      <c r="D59" s="32" t="s">
        <v>603</v>
      </c>
      <c r="E59" s="32" t="s">
        <v>601</v>
      </c>
      <c r="G59" s="17"/>
      <c r="H59" s="17"/>
      <c r="I59" s="17"/>
      <c r="J59" s="17"/>
    </row>
    <row r="60" spans="1:10" x14ac:dyDescent="0.25">
      <c r="A60" t="str">
        <f t="shared" si="1"/>
        <v>18UE121</v>
      </c>
      <c r="B60" s="31">
        <v>121</v>
      </c>
      <c r="C60" s="32" t="s">
        <v>665</v>
      </c>
      <c r="D60" s="32" t="s">
        <v>603</v>
      </c>
      <c r="E60" s="32" t="s">
        <v>601</v>
      </c>
      <c r="G60" s="17"/>
      <c r="H60" s="17"/>
      <c r="I60" s="17"/>
      <c r="J60" s="17"/>
    </row>
    <row r="61" spans="1:10" x14ac:dyDescent="0.25">
      <c r="A61" t="str">
        <f t="shared" si="1"/>
        <v>18UE122</v>
      </c>
      <c r="B61" s="31">
        <v>122</v>
      </c>
      <c r="C61" s="32" t="s">
        <v>1250</v>
      </c>
      <c r="D61" s="32" t="s">
        <v>600</v>
      </c>
      <c r="E61" s="32" t="s">
        <v>651</v>
      </c>
      <c r="G61" s="17"/>
      <c r="H61" s="17"/>
      <c r="I61" s="17"/>
      <c r="J61" s="17"/>
    </row>
    <row r="62" spans="1:10" x14ac:dyDescent="0.25">
      <c r="A62" t="str">
        <f t="shared" si="1"/>
        <v>18UE123</v>
      </c>
      <c r="B62" s="31">
        <v>123</v>
      </c>
      <c r="C62" s="32" t="s">
        <v>666</v>
      </c>
      <c r="D62" s="32" t="s">
        <v>603</v>
      </c>
      <c r="E62" s="32" t="s">
        <v>651</v>
      </c>
      <c r="G62" s="17"/>
      <c r="H62" s="17"/>
      <c r="I62" s="17"/>
      <c r="J62" s="17"/>
    </row>
    <row r="63" spans="1:10" x14ac:dyDescent="0.25">
      <c r="A63" t="str">
        <f t="shared" si="1"/>
        <v>18UE124</v>
      </c>
      <c r="B63" s="31">
        <v>124</v>
      </c>
      <c r="C63" s="32" t="s">
        <v>667</v>
      </c>
      <c r="D63" s="32" t="s">
        <v>600</v>
      </c>
      <c r="E63" s="32" t="s">
        <v>601</v>
      </c>
      <c r="G63" s="17"/>
      <c r="H63" s="17"/>
      <c r="I63" s="17"/>
      <c r="J63" s="17"/>
    </row>
    <row r="64" spans="1:10" x14ac:dyDescent="0.25">
      <c r="A64" t="str">
        <f t="shared" si="1"/>
        <v>18UE125</v>
      </c>
      <c r="B64" s="31">
        <v>125</v>
      </c>
      <c r="C64" s="32" t="s">
        <v>668</v>
      </c>
      <c r="D64" s="32" t="s">
        <v>603</v>
      </c>
      <c r="E64" s="32" t="s">
        <v>601</v>
      </c>
      <c r="G64" s="17"/>
      <c r="H64" s="17"/>
      <c r="I64" s="17"/>
      <c r="J64" s="17"/>
    </row>
    <row r="65" spans="1:10" x14ac:dyDescent="0.25">
      <c r="A65" t="str">
        <f t="shared" si="1"/>
        <v>18UE127</v>
      </c>
      <c r="B65" s="31">
        <v>127</v>
      </c>
      <c r="C65" s="32" t="s">
        <v>669</v>
      </c>
      <c r="D65" s="32" t="s">
        <v>603</v>
      </c>
      <c r="E65" s="32" t="s">
        <v>651</v>
      </c>
      <c r="G65" s="17"/>
      <c r="H65" s="17"/>
      <c r="I65" s="17"/>
      <c r="J65" s="17"/>
    </row>
    <row r="66" spans="1:10" x14ac:dyDescent="0.25">
      <c r="A66" t="str">
        <f t="shared" si="1"/>
        <v>18UE128</v>
      </c>
      <c r="B66" s="31">
        <v>128</v>
      </c>
      <c r="C66" s="32" t="s">
        <v>670</v>
      </c>
      <c r="D66" s="32" t="s">
        <v>600</v>
      </c>
      <c r="E66" s="32" t="s">
        <v>601</v>
      </c>
      <c r="G66" s="17"/>
      <c r="H66" s="17"/>
      <c r="I66" s="17"/>
      <c r="J66" s="17"/>
    </row>
    <row r="67" spans="1:10" x14ac:dyDescent="0.25">
      <c r="A67" t="str">
        <f t="shared" si="1"/>
        <v>18UE132</v>
      </c>
      <c r="B67" s="31">
        <v>132</v>
      </c>
      <c r="C67" s="32" t="s">
        <v>671</v>
      </c>
      <c r="D67" s="32" t="s">
        <v>600</v>
      </c>
      <c r="E67" s="32" t="s">
        <v>651</v>
      </c>
      <c r="G67" s="17"/>
      <c r="H67" s="17"/>
      <c r="I67" s="17"/>
      <c r="J67" s="17"/>
    </row>
    <row r="68" spans="1:10" x14ac:dyDescent="0.25">
      <c r="A68" t="str">
        <f t="shared" si="1"/>
        <v>18UE133</v>
      </c>
      <c r="B68" s="31">
        <v>133</v>
      </c>
      <c r="C68" s="32" t="s">
        <v>672</v>
      </c>
      <c r="D68" s="32" t="s">
        <v>600</v>
      </c>
      <c r="E68" s="32" t="s">
        <v>601</v>
      </c>
      <c r="G68" s="17"/>
      <c r="H68" s="17"/>
      <c r="I68" s="17"/>
      <c r="J68" s="17"/>
    </row>
    <row r="69" spans="1:10" x14ac:dyDescent="0.25">
      <c r="A69" t="str">
        <f t="shared" si="1"/>
        <v>18UE135</v>
      </c>
      <c r="B69" s="31">
        <v>135</v>
      </c>
      <c r="C69" s="32" t="s">
        <v>673</v>
      </c>
      <c r="D69" s="32" t="s">
        <v>600</v>
      </c>
      <c r="E69" s="32" t="s">
        <v>651</v>
      </c>
      <c r="G69" s="17"/>
      <c r="H69" s="17"/>
      <c r="I69" s="17"/>
      <c r="J69" s="17"/>
    </row>
    <row r="70" spans="1:10" x14ac:dyDescent="0.25">
      <c r="A70" t="str">
        <f t="shared" si="1"/>
        <v>18UE136</v>
      </c>
      <c r="B70" s="31">
        <v>136</v>
      </c>
      <c r="C70" s="32" t="s">
        <v>674</v>
      </c>
      <c r="D70" s="32" t="s">
        <v>600</v>
      </c>
      <c r="E70" s="32" t="s">
        <v>651</v>
      </c>
      <c r="G70" s="17"/>
      <c r="H70" s="17"/>
      <c r="I70" s="17"/>
      <c r="J70" s="17"/>
    </row>
    <row r="71" spans="1:10" x14ac:dyDescent="0.25">
      <c r="A71" t="str">
        <f t="shared" si="1"/>
        <v>18UE151</v>
      </c>
      <c r="B71" s="31">
        <v>151</v>
      </c>
      <c r="C71" s="32" t="s">
        <v>675</v>
      </c>
      <c r="D71" s="32" t="s">
        <v>600</v>
      </c>
      <c r="E71" s="32" t="s">
        <v>651</v>
      </c>
      <c r="G71" s="17"/>
      <c r="H71" s="17"/>
      <c r="I71" s="17"/>
      <c r="J71" s="17"/>
    </row>
    <row r="72" spans="1:10" x14ac:dyDescent="0.25">
      <c r="A72" t="str">
        <f t="shared" si="1"/>
        <v>18UE189</v>
      </c>
      <c r="B72" s="31">
        <v>189</v>
      </c>
      <c r="C72" s="32" t="s">
        <v>676</v>
      </c>
      <c r="D72" s="32" t="s">
        <v>677</v>
      </c>
      <c r="E72" s="32" t="s">
        <v>678</v>
      </c>
      <c r="G72" s="17"/>
      <c r="H72" s="17"/>
      <c r="I72" s="17"/>
      <c r="J72" s="17"/>
    </row>
    <row r="73" spans="1:10" x14ac:dyDescent="0.25">
      <c r="A73" t="str">
        <f t="shared" si="1"/>
        <v>18UE190</v>
      </c>
      <c r="B73" s="31">
        <v>190</v>
      </c>
      <c r="C73" s="32" t="s">
        <v>679</v>
      </c>
      <c r="D73" s="32" t="s">
        <v>677</v>
      </c>
      <c r="E73" s="32" t="s">
        <v>678</v>
      </c>
      <c r="G73" s="17"/>
      <c r="H73" s="17"/>
      <c r="I73" s="17"/>
      <c r="J73" s="17"/>
    </row>
    <row r="74" spans="1:10" x14ac:dyDescent="0.25">
      <c r="A74" t="str">
        <f t="shared" si="1"/>
        <v>18UE191</v>
      </c>
      <c r="B74" s="31">
        <v>191</v>
      </c>
      <c r="C74" s="32" t="s">
        <v>680</v>
      </c>
      <c r="D74" s="32" t="s">
        <v>681</v>
      </c>
      <c r="E74" s="32" t="s">
        <v>678</v>
      </c>
      <c r="G74" s="17"/>
      <c r="H74" s="17"/>
      <c r="I74" s="17"/>
      <c r="J74" s="17"/>
    </row>
    <row r="75" spans="1:10" x14ac:dyDescent="0.25">
      <c r="A75" t="str">
        <f t="shared" si="1"/>
        <v>18UE192</v>
      </c>
      <c r="B75" s="31">
        <v>192</v>
      </c>
      <c r="C75" s="32" t="s">
        <v>682</v>
      </c>
      <c r="D75" s="32" t="s">
        <v>677</v>
      </c>
      <c r="E75" s="32" t="s">
        <v>683</v>
      </c>
      <c r="G75" s="17"/>
      <c r="H75" s="17"/>
      <c r="I75" s="17"/>
      <c r="J75" s="17"/>
    </row>
    <row r="76" spans="1:10" x14ac:dyDescent="0.25">
      <c r="A76" t="str">
        <f t="shared" si="1"/>
        <v>18UE202</v>
      </c>
      <c r="B76" s="31">
        <v>202</v>
      </c>
      <c r="C76" s="32" t="s">
        <v>684</v>
      </c>
      <c r="D76" s="32" t="s">
        <v>677</v>
      </c>
      <c r="E76" s="32" t="s">
        <v>643</v>
      </c>
      <c r="G76" s="17"/>
      <c r="H76" s="17"/>
      <c r="I76" s="17"/>
      <c r="J76" s="17"/>
    </row>
    <row r="77" spans="1:10" x14ac:dyDescent="0.25">
      <c r="A77" t="str">
        <f t="shared" si="1"/>
        <v>18UE203</v>
      </c>
      <c r="B77" s="31">
        <v>203</v>
      </c>
      <c r="C77" s="32" t="s">
        <v>685</v>
      </c>
      <c r="D77" s="32" t="s">
        <v>677</v>
      </c>
      <c r="E77" s="32" t="s">
        <v>686</v>
      </c>
      <c r="G77" s="17"/>
      <c r="H77" s="17"/>
      <c r="I77" s="17"/>
      <c r="J77" s="17"/>
    </row>
    <row r="78" spans="1:10" x14ac:dyDescent="0.25">
      <c r="A78" t="str">
        <f t="shared" si="1"/>
        <v>18UE208</v>
      </c>
      <c r="B78" s="31">
        <v>208</v>
      </c>
      <c r="C78" s="32" t="s">
        <v>687</v>
      </c>
      <c r="D78" s="32" t="s">
        <v>677</v>
      </c>
      <c r="E78" s="32" t="s">
        <v>688</v>
      </c>
      <c r="G78" s="17"/>
      <c r="H78" s="17"/>
      <c r="I78" s="17"/>
      <c r="J78" s="17"/>
    </row>
    <row r="79" spans="1:10" x14ac:dyDescent="0.25">
      <c r="A79" t="str">
        <f t="shared" si="1"/>
        <v>18UE210</v>
      </c>
      <c r="B79" s="31">
        <v>210</v>
      </c>
      <c r="C79" s="32" t="s">
        <v>689</v>
      </c>
      <c r="D79" s="32" t="s">
        <v>677</v>
      </c>
      <c r="E79" s="32" t="s">
        <v>643</v>
      </c>
      <c r="G79" s="17"/>
      <c r="H79" s="17"/>
      <c r="I79" s="17"/>
      <c r="J79" s="17"/>
    </row>
    <row r="80" spans="1:10" x14ac:dyDescent="0.25">
      <c r="A80" t="str">
        <f t="shared" si="1"/>
        <v>18UE211</v>
      </c>
      <c r="B80" s="31">
        <v>211</v>
      </c>
      <c r="C80" s="32" t="s">
        <v>690</v>
      </c>
      <c r="D80" s="32" t="s">
        <v>677</v>
      </c>
      <c r="E80" s="32" t="s">
        <v>678</v>
      </c>
      <c r="G80" s="17"/>
      <c r="H80" s="17"/>
      <c r="I80" s="17"/>
      <c r="J80" s="17"/>
    </row>
    <row r="81" spans="1:10" x14ac:dyDescent="0.25">
      <c r="A81" t="str">
        <f t="shared" si="1"/>
        <v>18UE212</v>
      </c>
      <c r="B81" s="31">
        <v>212</v>
      </c>
      <c r="C81" s="32" t="s">
        <v>691</v>
      </c>
      <c r="D81" s="32" t="s">
        <v>677</v>
      </c>
      <c r="E81" s="32" t="s">
        <v>686</v>
      </c>
      <c r="G81" s="17"/>
      <c r="H81" s="17"/>
      <c r="I81" s="17"/>
      <c r="J81" s="17"/>
    </row>
    <row r="82" spans="1:10" x14ac:dyDescent="0.25">
      <c r="A82" t="str">
        <f t="shared" si="1"/>
        <v>18UE213</v>
      </c>
      <c r="B82" s="31">
        <v>213</v>
      </c>
      <c r="C82" s="32" t="s">
        <v>692</v>
      </c>
      <c r="D82" s="32" t="s">
        <v>677</v>
      </c>
      <c r="E82" s="32" t="s">
        <v>686</v>
      </c>
      <c r="G82" s="17"/>
      <c r="H82" s="17"/>
      <c r="I82" s="17"/>
      <c r="J82" s="17"/>
    </row>
    <row r="83" spans="1:10" x14ac:dyDescent="0.25">
      <c r="A83" t="str">
        <f t="shared" si="1"/>
        <v>18UE214</v>
      </c>
      <c r="B83" s="31">
        <v>214</v>
      </c>
      <c r="C83" s="32" t="s">
        <v>693</v>
      </c>
      <c r="D83" s="32" t="s">
        <v>694</v>
      </c>
      <c r="E83" s="32" t="s">
        <v>607</v>
      </c>
      <c r="G83" s="17"/>
      <c r="H83" s="17"/>
      <c r="I83" s="17"/>
      <c r="J83" s="17"/>
    </row>
    <row r="84" spans="1:10" x14ac:dyDescent="0.25">
      <c r="A84" t="str">
        <f t="shared" si="1"/>
        <v>18UE215</v>
      </c>
      <c r="B84" s="31">
        <v>215</v>
      </c>
      <c r="C84" s="32" t="s">
        <v>695</v>
      </c>
      <c r="D84" s="32" t="s">
        <v>696</v>
      </c>
      <c r="E84" s="32" t="s">
        <v>607</v>
      </c>
      <c r="G84" s="17"/>
      <c r="H84" s="17"/>
      <c r="I84" s="17"/>
      <c r="J84" s="17"/>
    </row>
    <row r="85" spans="1:10" x14ac:dyDescent="0.25">
      <c r="A85" t="str">
        <f t="shared" si="1"/>
        <v>18UE251</v>
      </c>
      <c r="B85" s="31">
        <v>251</v>
      </c>
      <c r="C85" s="32" t="s">
        <v>697</v>
      </c>
      <c r="D85" s="32" t="s">
        <v>677</v>
      </c>
      <c r="E85" s="32" t="s">
        <v>688</v>
      </c>
      <c r="G85" s="17"/>
      <c r="H85" s="17"/>
      <c r="I85" s="17"/>
      <c r="J85" s="17"/>
    </row>
    <row r="86" spans="1:10" x14ac:dyDescent="0.25">
      <c r="A86" t="str">
        <f t="shared" si="1"/>
        <v>18UE252</v>
      </c>
      <c r="B86" s="31">
        <v>252</v>
      </c>
      <c r="C86" s="32" t="s">
        <v>1251</v>
      </c>
      <c r="D86" s="32" t="s">
        <v>677</v>
      </c>
      <c r="E86" s="32" t="s">
        <v>1252</v>
      </c>
      <c r="G86" s="17"/>
      <c r="H86" s="17"/>
      <c r="I86" s="17"/>
      <c r="J86" s="17"/>
    </row>
    <row r="87" spans="1:10" x14ac:dyDescent="0.25">
      <c r="A87" t="str">
        <f t="shared" si="1"/>
        <v>18UE253</v>
      </c>
      <c r="B87" s="31">
        <v>253</v>
      </c>
      <c r="C87" s="32" t="s">
        <v>1253</v>
      </c>
      <c r="D87" s="32" t="s">
        <v>677</v>
      </c>
      <c r="E87" s="32" t="s">
        <v>683</v>
      </c>
      <c r="G87" s="17"/>
      <c r="H87" s="17"/>
      <c r="I87" s="17"/>
      <c r="J87" s="17"/>
    </row>
    <row r="88" spans="1:10" x14ac:dyDescent="0.25">
      <c r="A88" t="str">
        <f t="shared" si="1"/>
        <v>18UE301</v>
      </c>
      <c r="B88" s="31">
        <v>301</v>
      </c>
      <c r="C88" s="32" t="s">
        <v>698</v>
      </c>
      <c r="D88" s="32" t="s">
        <v>699</v>
      </c>
      <c r="E88" s="32" t="s">
        <v>660</v>
      </c>
      <c r="G88" s="17"/>
      <c r="H88" s="17"/>
      <c r="I88" s="17"/>
      <c r="J88" s="17"/>
    </row>
    <row r="89" spans="1:10" x14ac:dyDescent="0.25">
      <c r="A89" t="str">
        <f t="shared" si="1"/>
        <v>18UE304</v>
      </c>
      <c r="B89" s="31">
        <v>304</v>
      </c>
      <c r="C89" s="32" t="s">
        <v>700</v>
      </c>
      <c r="D89" s="32" t="s">
        <v>699</v>
      </c>
      <c r="E89" s="32" t="s">
        <v>607</v>
      </c>
      <c r="G89" s="17"/>
      <c r="H89" s="17"/>
      <c r="I89" s="17"/>
      <c r="J89" s="17"/>
    </row>
    <row r="90" spans="1:10" x14ac:dyDescent="0.25">
      <c r="A90" t="str">
        <f t="shared" si="1"/>
        <v>18UE305</v>
      </c>
      <c r="B90" s="31">
        <v>305</v>
      </c>
      <c r="C90" s="32" t="s">
        <v>701</v>
      </c>
      <c r="D90" s="32" t="s">
        <v>702</v>
      </c>
      <c r="E90" s="32" t="s">
        <v>424</v>
      </c>
      <c r="G90" s="17"/>
      <c r="H90" s="17"/>
      <c r="I90" s="17"/>
      <c r="J90" s="17"/>
    </row>
    <row r="91" spans="1:10" x14ac:dyDescent="0.25">
      <c r="A91" t="str">
        <f t="shared" si="1"/>
        <v>18UE306</v>
      </c>
      <c r="B91" s="31">
        <v>306</v>
      </c>
      <c r="C91" s="32" t="s">
        <v>703</v>
      </c>
      <c r="D91" s="32" t="s">
        <v>704</v>
      </c>
      <c r="E91" s="32" t="s">
        <v>424</v>
      </c>
      <c r="G91" s="17"/>
      <c r="H91" s="17"/>
      <c r="I91" s="17"/>
      <c r="J91" s="17"/>
    </row>
    <row r="92" spans="1:10" x14ac:dyDescent="0.25">
      <c r="A92" t="str">
        <f t="shared" si="1"/>
        <v>18UE307</v>
      </c>
      <c r="B92" s="31">
        <v>307</v>
      </c>
      <c r="C92" s="32" t="s">
        <v>705</v>
      </c>
      <c r="D92" s="32" t="s">
        <v>696</v>
      </c>
      <c r="E92" s="32" t="s">
        <v>706</v>
      </c>
      <c r="G92" s="17"/>
      <c r="H92" s="17"/>
      <c r="I92" s="17"/>
      <c r="J92" s="17"/>
    </row>
    <row r="93" spans="1:10" x14ac:dyDescent="0.25">
      <c r="A93" t="str">
        <f t="shared" si="1"/>
        <v>18UE308</v>
      </c>
      <c r="B93" s="31">
        <v>308</v>
      </c>
      <c r="C93" s="32" t="s">
        <v>707</v>
      </c>
      <c r="D93" s="32" t="s">
        <v>699</v>
      </c>
      <c r="E93" s="32" t="s">
        <v>706</v>
      </c>
      <c r="G93" s="17"/>
      <c r="H93" s="17"/>
      <c r="I93" s="17"/>
      <c r="J93" s="17"/>
    </row>
    <row r="94" spans="1:10" x14ac:dyDescent="0.25">
      <c r="A94" t="str">
        <f t="shared" si="1"/>
        <v>18UE310</v>
      </c>
      <c r="B94" s="31">
        <v>310</v>
      </c>
      <c r="C94" s="32" t="s">
        <v>708</v>
      </c>
      <c r="D94" s="32" t="s">
        <v>694</v>
      </c>
      <c r="E94" s="32" t="s">
        <v>607</v>
      </c>
      <c r="G94" s="17"/>
      <c r="H94" s="17"/>
      <c r="I94" s="17"/>
      <c r="J94" s="17"/>
    </row>
    <row r="95" spans="1:10" x14ac:dyDescent="0.25">
      <c r="A95" t="str">
        <f t="shared" si="1"/>
        <v>18UE315</v>
      </c>
      <c r="B95" s="31">
        <v>315</v>
      </c>
      <c r="C95" s="32" t="s">
        <v>709</v>
      </c>
      <c r="D95" s="32" t="s">
        <v>696</v>
      </c>
      <c r="E95" s="32" t="s">
        <v>623</v>
      </c>
      <c r="G95" s="17"/>
      <c r="H95" s="17"/>
      <c r="I95" s="17"/>
      <c r="J95" s="17"/>
    </row>
    <row r="96" spans="1:10" x14ac:dyDescent="0.25">
      <c r="A96" t="str">
        <f t="shared" si="1"/>
        <v>18UE316</v>
      </c>
      <c r="B96" s="31">
        <v>316</v>
      </c>
      <c r="C96" s="32" t="s">
        <v>710</v>
      </c>
      <c r="D96" s="32" t="s">
        <v>696</v>
      </c>
      <c r="E96" s="32" t="s">
        <v>711</v>
      </c>
      <c r="G96" s="17"/>
      <c r="H96" s="17"/>
      <c r="I96" s="17"/>
      <c r="J96" s="17"/>
    </row>
    <row r="97" spans="1:10" x14ac:dyDescent="0.25">
      <c r="A97" t="str">
        <f t="shared" si="1"/>
        <v>18UE318</v>
      </c>
      <c r="B97" s="31">
        <v>318</v>
      </c>
      <c r="C97" s="32" t="s">
        <v>712</v>
      </c>
      <c r="D97" s="32" t="s">
        <v>713</v>
      </c>
      <c r="E97" s="32" t="s">
        <v>424</v>
      </c>
      <c r="G97" s="17"/>
      <c r="H97" s="17"/>
      <c r="I97" s="17"/>
      <c r="J97" s="17"/>
    </row>
    <row r="98" spans="1:10" x14ac:dyDescent="0.25">
      <c r="A98" t="str">
        <f t="shared" si="1"/>
        <v>18UE321</v>
      </c>
      <c r="B98" s="31">
        <v>321</v>
      </c>
      <c r="C98" s="32" t="s">
        <v>714</v>
      </c>
      <c r="D98" s="32" t="s">
        <v>696</v>
      </c>
      <c r="E98" s="32" t="s">
        <v>715</v>
      </c>
      <c r="G98" s="17"/>
      <c r="H98" s="17"/>
      <c r="I98" s="17"/>
      <c r="J98" s="17"/>
    </row>
    <row r="99" spans="1:10" x14ac:dyDescent="0.25">
      <c r="A99" t="str">
        <f t="shared" si="1"/>
        <v>18UE324</v>
      </c>
      <c r="B99" s="31">
        <v>324</v>
      </c>
      <c r="C99" s="32" t="s">
        <v>716</v>
      </c>
      <c r="D99" s="32" t="s">
        <v>694</v>
      </c>
      <c r="E99" s="32" t="s">
        <v>607</v>
      </c>
      <c r="G99" s="17"/>
      <c r="H99" s="17"/>
      <c r="I99" s="17"/>
      <c r="J99" s="17"/>
    </row>
    <row r="100" spans="1:10" x14ac:dyDescent="0.25">
      <c r="A100" t="str">
        <f t="shared" si="1"/>
        <v>18UE328</v>
      </c>
      <c r="B100" s="31">
        <v>328</v>
      </c>
      <c r="C100" s="32" t="s">
        <v>717</v>
      </c>
      <c r="D100" s="32" t="s">
        <v>696</v>
      </c>
      <c r="E100" s="32" t="s">
        <v>718</v>
      </c>
      <c r="G100" s="17"/>
      <c r="H100" s="17"/>
      <c r="I100" s="17"/>
      <c r="J100" s="17"/>
    </row>
    <row r="101" spans="1:10" x14ac:dyDescent="0.25">
      <c r="A101" t="str">
        <f t="shared" si="1"/>
        <v>18UE332</v>
      </c>
      <c r="B101" s="31">
        <v>332</v>
      </c>
      <c r="C101" s="32" t="s">
        <v>719</v>
      </c>
      <c r="D101" s="32" t="s">
        <v>720</v>
      </c>
      <c r="E101" s="32" t="s">
        <v>424</v>
      </c>
      <c r="G101" s="17"/>
      <c r="H101" s="17"/>
      <c r="I101" s="17"/>
      <c r="J101" s="17"/>
    </row>
    <row r="102" spans="1:10" x14ac:dyDescent="0.25">
      <c r="A102" t="str">
        <f t="shared" si="1"/>
        <v>18UE336</v>
      </c>
      <c r="B102" s="31">
        <v>336</v>
      </c>
      <c r="C102" s="32" t="s">
        <v>1254</v>
      </c>
      <c r="D102" s="32" t="s">
        <v>699</v>
      </c>
      <c r="E102" s="32" t="s">
        <v>711</v>
      </c>
      <c r="G102" s="17"/>
      <c r="H102" s="17"/>
      <c r="I102" s="17"/>
      <c r="J102" s="17"/>
    </row>
    <row r="103" spans="1:10" x14ac:dyDescent="0.25">
      <c r="A103" t="str">
        <f t="shared" si="1"/>
        <v>18UE337</v>
      </c>
      <c r="B103" s="31">
        <v>337</v>
      </c>
      <c r="C103" s="32" t="s">
        <v>721</v>
      </c>
      <c r="D103" s="32" t="s">
        <v>694</v>
      </c>
      <c r="E103" s="32" t="s">
        <v>660</v>
      </c>
      <c r="G103" s="17"/>
      <c r="H103" s="17"/>
      <c r="I103" s="17"/>
      <c r="J103" s="17"/>
    </row>
    <row r="104" spans="1:10" x14ac:dyDescent="0.25">
      <c r="A104" t="str">
        <f t="shared" si="1"/>
        <v>18UE338</v>
      </c>
      <c r="B104" s="31">
        <v>338</v>
      </c>
      <c r="C104" s="32" t="s">
        <v>722</v>
      </c>
      <c r="D104" s="32" t="s">
        <v>694</v>
      </c>
      <c r="E104" s="32" t="s">
        <v>711</v>
      </c>
      <c r="G104" s="17"/>
      <c r="H104" s="17"/>
      <c r="I104" s="17"/>
      <c r="J104" s="17"/>
    </row>
    <row r="105" spans="1:10" x14ac:dyDescent="0.25">
      <c r="A105" t="str">
        <f t="shared" si="1"/>
        <v>18UE340</v>
      </c>
      <c r="B105" s="31">
        <v>340</v>
      </c>
      <c r="C105" s="32" t="s">
        <v>723</v>
      </c>
      <c r="D105" s="32" t="s">
        <v>694</v>
      </c>
      <c r="E105" s="32" t="s">
        <v>706</v>
      </c>
      <c r="G105" s="17"/>
      <c r="H105" s="17"/>
      <c r="I105" s="17"/>
      <c r="J105" s="17"/>
    </row>
    <row r="106" spans="1:10" x14ac:dyDescent="0.25">
      <c r="A106" t="str">
        <f t="shared" si="1"/>
        <v>18UE342</v>
      </c>
      <c r="B106" s="31">
        <v>342</v>
      </c>
      <c r="C106" s="32" t="s">
        <v>724</v>
      </c>
      <c r="D106" s="32" t="s">
        <v>696</v>
      </c>
      <c r="E106" s="32" t="s">
        <v>725</v>
      </c>
      <c r="G106" s="17"/>
      <c r="H106" s="17"/>
      <c r="I106" s="17"/>
      <c r="J106" s="17"/>
    </row>
    <row r="107" spans="1:10" x14ac:dyDescent="0.25">
      <c r="A107" t="str">
        <f t="shared" si="1"/>
        <v>18UE343</v>
      </c>
      <c r="B107" s="31">
        <v>343</v>
      </c>
      <c r="C107" s="32" t="s">
        <v>726</v>
      </c>
      <c r="D107" s="32" t="s">
        <v>696</v>
      </c>
      <c r="E107" s="32" t="s">
        <v>706</v>
      </c>
      <c r="G107" s="17"/>
      <c r="H107" s="17"/>
      <c r="I107" s="17"/>
      <c r="J107" s="17"/>
    </row>
    <row r="108" spans="1:10" x14ac:dyDescent="0.25">
      <c r="A108" t="str">
        <f t="shared" si="1"/>
        <v>18UE345</v>
      </c>
      <c r="B108" s="31">
        <v>345</v>
      </c>
      <c r="C108" s="32" t="s">
        <v>727</v>
      </c>
      <c r="D108" s="32" t="s">
        <v>694</v>
      </c>
      <c r="E108" s="32" t="s">
        <v>706</v>
      </c>
      <c r="G108" s="17"/>
      <c r="H108" s="17"/>
      <c r="I108" s="17"/>
      <c r="J108" s="17"/>
    </row>
    <row r="109" spans="1:10" x14ac:dyDescent="0.25">
      <c r="A109" t="str">
        <f t="shared" si="1"/>
        <v>18UE346</v>
      </c>
      <c r="B109" s="31">
        <v>346</v>
      </c>
      <c r="C109" s="32" t="s">
        <v>728</v>
      </c>
      <c r="D109" s="32" t="s">
        <v>699</v>
      </c>
      <c r="E109" s="32" t="s">
        <v>607</v>
      </c>
      <c r="G109" s="17"/>
      <c r="H109" s="17"/>
      <c r="I109" s="17"/>
      <c r="J109" s="17"/>
    </row>
    <row r="110" spans="1:10" x14ac:dyDescent="0.25">
      <c r="A110" t="str">
        <f t="shared" si="1"/>
        <v>18UE350</v>
      </c>
      <c r="B110" s="31">
        <v>350</v>
      </c>
      <c r="C110" s="32" t="s">
        <v>729</v>
      </c>
      <c r="D110" s="32" t="s">
        <v>694</v>
      </c>
      <c r="E110" s="32" t="s">
        <v>711</v>
      </c>
      <c r="G110" s="17"/>
      <c r="H110" s="17"/>
      <c r="I110" s="17"/>
      <c r="J110" s="17"/>
    </row>
    <row r="111" spans="1:10" x14ac:dyDescent="0.25">
      <c r="A111" t="str">
        <f t="shared" si="1"/>
        <v>18UE354</v>
      </c>
      <c r="B111" s="31">
        <v>354</v>
      </c>
      <c r="C111" s="32" t="s">
        <v>730</v>
      </c>
      <c r="D111" s="32" t="s">
        <v>694</v>
      </c>
      <c r="E111" s="32" t="s">
        <v>643</v>
      </c>
      <c r="G111" s="17"/>
      <c r="H111" s="17"/>
      <c r="I111" s="17"/>
      <c r="J111" s="17"/>
    </row>
    <row r="112" spans="1:10" x14ac:dyDescent="0.25">
      <c r="A112" t="str">
        <f t="shared" si="1"/>
        <v>18UE356</v>
      </c>
      <c r="B112" s="31">
        <v>356</v>
      </c>
      <c r="C112" s="32" t="s">
        <v>731</v>
      </c>
      <c r="D112" s="32" t="s">
        <v>696</v>
      </c>
      <c r="E112" s="32" t="s">
        <v>660</v>
      </c>
      <c r="G112" s="17"/>
      <c r="H112" s="17"/>
      <c r="I112" s="17"/>
      <c r="J112" s="17"/>
    </row>
    <row r="113" spans="1:10" x14ac:dyDescent="0.25">
      <c r="A113" t="str">
        <f t="shared" si="1"/>
        <v>18UE357</v>
      </c>
      <c r="B113" s="31">
        <v>357</v>
      </c>
      <c r="C113" s="32" t="s">
        <v>732</v>
      </c>
      <c r="D113" s="32" t="s">
        <v>713</v>
      </c>
      <c r="E113" s="32" t="s">
        <v>424</v>
      </c>
      <c r="G113" s="17"/>
      <c r="H113" s="17"/>
      <c r="I113" s="17"/>
      <c r="J113" s="17"/>
    </row>
    <row r="114" spans="1:10" x14ac:dyDescent="0.25">
      <c r="A114" t="str">
        <f t="shared" si="1"/>
        <v>18UE358</v>
      </c>
      <c r="B114" s="31">
        <v>358</v>
      </c>
      <c r="C114" s="32" t="s">
        <v>733</v>
      </c>
      <c r="D114" s="32" t="s">
        <v>699</v>
      </c>
      <c r="E114" s="32" t="s">
        <v>734</v>
      </c>
      <c r="G114" s="17"/>
      <c r="H114" s="17"/>
      <c r="I114" s="17"/>
      <c r="J114" s="17"/>
    </row>
    <row r="115" spans="1:10" x14ac:dyDescent="0.25">
      <c r="A115" t="str">
        <f t="shared" si="1"/>
        <v>18UE370</v>
      </c>
      <c r="B115" s="31">
        <v>370</v>
      </c>
      <c r="C115" s="32" t="s">
        <v>735</v>
      </c>
      <c r="D115" s="32" t="s">
        <v>699</v>
      </c>
      <c r="E115" s="32" t="s">
        <v>660</v>
      </c>
      <c r="G115" s="17"/>
      <c r="H115" s="17"/>
      <c r="I115" s="17"/>
      <c r="J115" s="17"/>
    </row>
    <row r="116" spans="1:10" x14ac:dyDescent="0.25">
      <c r="A116" t="str">
        <f t="shared" si="1"/>
        <v>18UE372</v>
      </c>
      <c r="B116" s="31">
        <v>372</v>
      </c>
      <c r="C116" s="32" t="s">
        <v>736</v>
      </c>
      <c r="D116" s="32" t="s">
        <v>699</v>
      </c>
      <c r="E116" s="32" t="s">
        <v>601</v>
      </c>
      <c r="G116" s="17"/>
      <c r="H116" s="17"/>
      <c r="I116" s="17"/>
      <c r="J116" s="17"/>
    </row>
    <row r="117" spans="1:10" x14ac:dyDescent="0.25">
      <c r="A117" t="str">
        <f t="shared" si="1"/>
        <v>18UE374</v>
      </c>
      <c r="B117" s="31">
        <v>374</v>
      </c>
      <c r="C117" s="32" t="s">
        <v>1255</v>
      </c>
      <c r="D117" s="32" t="s">
        <v>694</v>
      </c>
      <c r="E117" s="32" t="s">
        <v>660</v>
      </c>
      <c r="G117" s="17"/>
      <c r="H117" s="17"/>
      <c r="I117" s="17"/>
      <c r="J117" s="17"/>
    </row>
    <row r="118" spans="1:10" x14ac:dyDescent="0.25">
      <c r="A118" t="str">
        <f t="shared" ref="A118:A183" si="2">CONCATENATE("18UE",B118)</f>
        <v>18UE375</v>
      </c>
      <c r="B118" s="31">
        <v>375</v>
      </c>
      <c r="C118" s="32" t="s">
        <v>737</v>
      </c>
      <c r="D118" s="32" t="s">
        <v>699</v>
      </c>
      <c r="E118" s="32" t="s">
        <v>643</v>
      </c>
      <c r="G118" s="17"/>
      <c r="H118" s="17"/>
      <c r="I118" s="17"/>
      <c r="J118" s="17"/>
    </row>
    <row r="119" spans="1:10" x14ac:dyDescent="0.25">
      <c r="A119" t="str">
        <f t="shared" si="2"/>
        <v>18UE379</v>
      </c>
      <c r="B119" s="31">
        <v>379</v>
      </c>
      <c r="C119" s="32" t="s">
        <v>738</v>
      </c>
      <c r="D119" s="32" t="s">
        <v>739</v>
      </c>
      <c r="E119" s="32" t="s">
        <v>424</v>
      </c>
      <c r="G119" s="17"/>
      <c r="H119" s="17"/>
      <c r="I119" s="17"/>
      <c r="J119" s="17"/>
    </row>
    <row r="120" spans="1:10" x14ac:dyDescent="0.25">
      <c r="A120" t="str">
        <f t="shared" si="2"/>
        <v>18UE386</v>
      </c>
      <c r="B120" s="31">
        <v>386</v>
      </c>
      <c r="C120" s="32" t="s">
        <v>740</v>
      </c>
      <c r="D120" s="32" t="s">
        <v>696</v>
      </c>
      <c r="E120" s="32" t="s">
        <v>607</v>
      </c>
      <c r="G120" s="17"/>
      <c r="H120" s="17"/>
      <c r="I120" s="17"/>
      <c r="J120" s="17"/>
    </row>
    <row r="121" spans="1:10" x14ac:dyDescent="0.25">
      <c r="A121" t="str">
        <f t="shared" si="2"/>
        <v>18UE388</v>
      </c>
      <c r="B121" s="31">
        <v>388</v>
      </c>
      <c r="C121" s="32" t="s">
        <v>741</v>
      </c>
      <c r="D121" s="32" t="s">
        <v>696</v>
      </c>
      <c r="E121" s="32" t="s">
        <v>660</v>
      </c>
      <c r="G121" s="17"/>
      <c r="H121" s="17"/>
      <c r="I121" s="17"/>
      <c r="J121" s="17"/>
    </row>
    <row r="122" spans="1:10" x14ac:dyDescent="0.25">
      <c r="A122" t="str">
        <f t="shared" si="2"/>
        <v>18UE389</v>
      </c>
      <c r="B122" s="31">
        <v>389</v>
      </c>
      <c r="C122" s="32" t="s">
        <v>742</v>
      </c>
      <c r="D122" s="32" t="s">
        <v>699</v>
      </c>
      <c r="E122" s="32" t="s">
        <v>601</v>
      </c>
      <c r="G122" s="17"/>
      <c r="H122" s="17"/>
      <c r="I122" s="17"/>
      <c r="J122" s="17"/>
    </row>
    <row r="123" spans="1:10" x14ac:dyDescent="0.25">
      <c r="A123" t="str">
        <f t="shared" si="2"/>
        <v>18UE391</v>
      </c>
      <c r="B123" s="31">
        <v>391</v>
      </c>
      <c r="C123" s="32" t="s">
        <v>743</v>
      </c>
      <c r="D123" s="32" t="s">
        <v>699</v>
      </c>
      <c r="E123" s="32" t="s">
        <v>706</v>
      </c>
      <c r="G123" s="17"/>
      <c r="H123" s="17"/>
      <c r="I123" s="17"/>
      <c r="J123" s="17"/>
    </row>
    <row r="124" spans="1:10" x14ac:dyDescent="0.25">
      <c r="A124" t="str">
        <f t="shared" si="2"/>
        <v>18UE394</v>
      </c>
      <c r="B124" s="31">
        <v>394</v>
      </c>
      <c r="C124" s="32" t="s">
        <v>744</v>
      </c>
      <c r="D124" s="32" t="s">
        <v>699</v>
      </c>
      <c r="E124" s="32" t="s">
        <v>745</v>
      </c>
      <c r="G124" s="17"/>
      <c r="H124" s="17"/>
      <c r="I124" s="17"/>
      <c r="J124" s="17"/>
    </row>
    <row r="125" spans="1:10" x14ac:dyDescent="0.25">
      <c r="A125" t="str">
        <f t="shared" si="2"/>
        <v>18UE395</v>
      </c>
      <c r="B125" s="31">
        <v>395</v>
      </c>
      <c r="C125" s="32" t="s">
        <v>746</v>
      </c>
      <c r="D125" s="32" t="s">
        <v>739</v>
      </c>
      <c r="E125" s="32" t="s">
        <v>424</v>
      </c>
      <c r="G125" s="17"/>
      <c r="H125" s="17"/>
      <c r="I125" s="17"/>
      <c r="J125" s="17"/>
    </row>
    <row r="126" spans="1:10" x14ac:dyDescent="0.25">
      <c r="A126" t="str">
        <f t="shared" si="2"/>
        <v>18UE397</v>
      </c>
      <c r="B126" s="31">
        <v>397</v>
      </c>
      <c r="C126" s="32" t="s">
        <v>747</v>
      </c>
      <c r="D126" s="32" t="s">
        <v>699</v>
      </c>
      <c r="E126" s="32" t="s">
        <v>706</v>
      </c>
      <c r="G126" s="17"/>
      <c r="H126" s="17"/>
      <c r="I126" s="17"/>
      <c r="J126" s="17"/>
    </row>
    <row r="127" spans="1:10" x14ac:dyDescent="0.25">
      <c r="A127" t="str">
        <f t="shared" si="2"/>
        <v>18UE398</v>
      </c>
      <c r="B127" s="31">
        <v>398</v>
      </c>
      <c r="C127" s="32" t="s">
        <v>748</v>
      </c>
      <c r="D127" s="32" t="s">
        <v>699</v>
      </c>
      <c r="E127" s="32" t="s">
        <v>607</v>
      </c>
      <c r="G127" s="17"/>
      <c r="H127" s="17"/>
      <c r="I127" s="17"/>
      <c r="J127" s="17"/>
    </row>
    <row r="128" spans="1:10" x14ac:dyDescent="0.25">
      <c r="A128" t="str">
        <f t="shared" si="2"/>
        <v>18UE399</v>
      </c>
      <c r="B128" s="31">
        <v>399</v>
      </c>
      <c r="C128" s="32" t="s">
        <v>1256</v>
      </c>
      <c r="D128" s="32" t="s">
        <v>702</v>
      </c>
      <c r="E128" s="32" t="s">
        <v>424</v>
      </c>
      <c r="G128" s="17"/>
      <c r="H128" s="17"/>
      <c r="I128" s="17"/>
      <c r="J128" s="17"/>
    </row>
    <row r="129" spans="1:10" x14ac:dyDescent="0.25">
      <c r="A129" t="str">
        <f t="shared" si="2"/>
        <v>18UE421</v>
      </c>
      <c r="B129" s="31">
        <v>421</v>
      </c>
      <c r="C129" s="32" t="s">
        <v>749</v>
      </c>
      <c r="D129" s="32" t="s">
        <v>750</v>
      </c>
      <c r="E129" s="32" t="s">
        <v>751</v>
      </c>
      <c r="G129" s="17"/>
      <c r="H129" s="17"/>
      <c r="I129" s="17"/>
      <c r="J129" s="17"/>
    </row>
    <row r="130" spans="1:10" x14ac:dyDescent="0.25">
      <c r="A130" t="str">
        <f t="shared" si="2"/>
        <v>18UE422</v>
      </c>
      <c r="B130" s="31">
        <v>422</v>
      </c>
      <c r="C130" s="32" t="s">
        <v>752</v>
      </c>
      <c r="D130" s="32" t="s">
        <v>750</v>
      </c>
      <c r="E130" s="32" t="s">
        <v>660</v>
      </c>
      <c r="G130" s="17"/>
      <c r="H130" s="17"/>
      <c r="I130" s="17"/>
      <c r="J130" s="17"/>
    </row>
    <row r="131" spans="1:10" x14ac:dyDescent="0.25">
      <c r="A131" t="str">
        <f t="shared" si="2"/>
        <v>18UE424</v>
      </c>
      <c r="B131" s="31">
        <v>424</v>
      </c>
      <c r="C131" s="32" t="s">
        <v>753</v>
      </c>
      <c r="D131" s="32" t="s">
        <v>750</v>
      </c>
      <c r="E131" s="32" t="s">
        <v>660</v>
      </c>
      <c r="G131" s="17"/>
      <c r="H131" s="17"/>
      <c r="I131" s="17"/>
      <c r="J131" s="17"/>
    </row>
    <row r="132" spans="1:10" x14ac:dyDescent="0.25">
      <c r="A132" t="str">
        <f t="shared" si="2"/>
        <v>18UE425</v>
      </c>
      <c r="B132" s="31">
        <v>425</v>
      </c>
      <c r="C132" s="32" t="s">
        <v>754</v>
      </c>
      <c r="D132" s="32" t="s">
        <v>750</v>
      </c>
      <c r="E132" s="32" t="s">
        <v>660</v>
      </c>
      <c r="G132" s="17"/>
      <c r="H132" s="17"/>
      <c r="I132" s="17"/>
      <c r="J132" s="17"/>
    </row>
    <row r="133" spans="1:10" x14ac:dyDescent="0.25">
      <c r="A133" t="str">
        <f t="shared" si="2"/>
        <v>18UE426</v>
      </c>
      <c r="B133" s="31">
        <v>426</v>
      </c>
      <c r="C133" s="32" t="s">
        <v>755</v>
      </c>
      <c r="D133" s="32" t="s">
        <v>750</v>
      </c>
      <c r="E133" s="32" t="s">
        <v>751</v>
      </c>
      <c r="G133" s="17"/>
      <c r="H133" s="17"/>
      <c r="I133" s="17"/>
      <c r="J133" s="17"/>
    </row>
    <row r="134" spans="1:10" x14ac:dyDescent="0.25">
      <c r="A134" t="str">
        <f t="shared" si="2"/>
        <v>18UE500</v>
      </c>
      <c r="B134" s="31">
        <v>500</v>
      </c>
      <c r="C134" s="32" t="s">
        <v>756</v>
      </c>
      <c r="D134" s="32" t="s">
        <v>702</v>
      </c>
      <c r="E134" s="32" t="s">
        <v>424</v>
      </c>
      <c r="G134" s="17"/>
      <c r="H134" s="17"/>
      <c r="I134" s="17"/>
      <c r="J134" s="17"/>
    </row>
    <row r="135" spans="1:10" x14ac:dyDescent="0.25">
      <c r="A135" t="str">
        <f t="shared" si="2"/>
        <v>18UE501</v>
      </c>
      <c r="B135" s="31">
        <v>501</v>
      </c>
      <c r="C135" s="32" t="s">
        <v>1257</v>
      </c>
      <c r="D135" s="32" t="s">
        <v>720</v>
      </c>
      <c r="E135" s="32" t="s">
        <v>424</v>
      </c>
      <c r="G135" s="17"/>
      <c r="H135" s="17"/>
      <c r="I135" s="17"/>
      <c r="J135" s="17"/>
    </row>
    <row r="136" spans="1:10" x14ac:dyDescent="0.25">
      <c r="A136" t="str">
        <f t="shared" si="2"/>
        <v>18UE507</v>
      </c>
      <c r="B136" s="31">
        <v>507</v>
      </c>
      <c r="C136" s="32" t="s">
        <v>758</v>
      </c>
      <c r="D136" s="32" t="s">
        <v>759</v>
      </c>
      <c r="E136" s="32" t="s">
        <v>424</v>
      </c>
      <c r="G136" s="17"/>
      <c r="H136" s="17"/>
      <c r="I136" s="17"/>
      <c r="J136" s="17"/>
    </row>
    <row r="137" spans="1:10" x14ac:dyDescent="0.25">
      <c r="A137" t="str">
        <f t="shared" si="2"/>
        <v>18UE507GR</v>
      </c>
      <c r="B137" s="31" t="s">
        <v>1386</v>
      </c>
      <c r="C137" s="32" t="s">
        <v>758</v>
      </c>
      <c r="D137" s="32" t="s">
        <v>759</v>
      </c>
      <c r="E137" s="32" t="s">
        <v>424</v>
      </c>
      <c r="G137" s="17"/>
      <c r="H137" s="17"/>
      <c r="I137" s="17"/>
      <c r="J137" s="17"/>
    </row>
    <row r="138" spans="1:10" x14ac:dyDescent="0.25">
      <c r="A138" t="str">
        <f t="shared" si="2"/>
        <v>18UE509</v>
      </c>
      <c r="B138" s="31">
        <v>509</v>
      </c>
      <c r="C138" s="32" t="s">
        <v>760</v>
      </c>
      <c r="D138" s="32" t="s">
        <v>696</v>
      </c>
      <c r="E138" s="32" t="s">
        <v>678</v>
      </c>
      <c r="G138" s="17"/>
      <c r="H138" s="17"/>
      <c r="I138" s="17"/>
      <c r="J138" s="17"/>
    </row>
    <row r="139" spans="1:10" x14ac:dyDescent="0.25">
      <c r="A139" t="str">
        <f t="shared" si="2"/>
        <v>18UE510</v>
      </c>
      <c r="B139" s="31">
        <v>510</v>
      </c>
      <c r="C139" s="32" t="s">
        <v>761</v>
      </c>
      <c r="D139" s="32" t="s">
        <v>699</v>
      </c>
      <c r="E139" s="32" t="s">
        <v>762</v>
      </c>
      <c r="G139" s="17"/>
      <c r="H139" s="17"/>
      <c r="I139" s="17"/>
      <c r="J139" s="17"/>
    </row>
    <row r="140" spans="1:10" x14ac:dyDescent="0.25">
      <c r="A140" t="str">
        <f t="shared" si="2"/>
        <v>18UE511</v>
      </c>
      <c r="B140" s="31">
        <v>511</v>
      </c>
      <c r="C140" s="32" t="s">
        <v>763</v>
      </c>
      <c r="D140" s="32" t="s">
        <v>694</v>
      </c>
      <c r="E140" s="32" t="s">
        <v>643</v>
      </c>
      <c r="G140" s="17"/>
      <c r="H140" s="17"/>
      <c r="I140" s="17"/>
      <c r="J140" s="17"/>
    </row>
    <row r="141" spans="1:10" x14ac:dyDescent="0.25">
      <c r="A141" t="str">
        <f t="shared" si="2"/>
        <v>18UE512</v>
      </c>
      <c r="B141" s="31">
        <v>512</v>
      </c>
      <c r="C141" s="32" t="s">
        <v>764</v>
      </c>
      <c r="D141" s="32" t="s">
        <v>699</v>
      </c>
      <c r="E141" s="32" t="s">
        <v>762</v>
      </c>
      <c r="G141" s="17"/>
      <c r="H141" s="17"/>
      <c r="I141" s="17"/>
      <c r="J141" s="17"/>
    </row>
    <row r="142" spans="1:10" x14ac:dyDescent="0.25">
      <c r="A142" t="str">
        <f t="shared" si="2"/>
        <v>18UE517</v>
      </c>
      <c r="B142" s="31">
        <v>517</v>
      </c>
      <c r="C142" s="32" t="s">
        <v>765</v>
      </c>
      <c r="D142" s="32" t="s">
        <v>699</v>
      </c>
      <c r="E142" s="32" t="s">
        <v>660</v>
      </c>
      <c r="G142" s="17"/>
      <c r="H142" s="17"/>
      <c r="I142" s="17"/>
      <c r="J142" s="17"/>
    </row>
    <row r="143" spans="1:10" x14ac:dyDescent="0.25">
      <c r="A143" t="str">
        <f t="shared" si="2"/>
        <v>18UE520</v>
      </c>
      <c r="B143" s="31">
        <v>520</v>
      </c>
      <c r="C143" s="32" t="s">
        <v>766</v>
      </c>
      <c r="D143" s="32" t="s">
        <v>696</v>
      </c>
      <c r="E143" s="32" t="s">
        <v>643</v>
      </c>
      <c r="G143" s="17"/>
      <c r="H143" s="17"/>
      <c r="I143" s="17"/>
      <c r="J143" s="17"/>
    </row>
    <row r="144" spans="1:10" x14ac:dyDescent="0.25">
      <c r="A144" t="str">
        <f t="shared" si="2"/>
        <v>18UE528</v>
      </c>
      <c r="B144" s="31">
        <v>528</v>
      </c>
      <c r="C144" s="32" t="s">
        <v>767</v>
      </c>
      <c r="D144" s="32" t="s">
        <v>696</v>
      </c>
      <c r="E144" s="32" t="s">
        <v>607</v>
      </c>
      <c r="G144" s="17"/>
      <c r="H144" s="17"/>
      <c r="I144" s="17"/>
      <c r="J144" s="17"/>
    </row>
    <row r="145" spans="1:10" x14ac:dyDescent="0.25">
      <c r="A145" t="str">
        <f t="shared" si="2"/>
        <v>18UE535</v>
      </c>
      <c r="B145" s="31">
        <v>535</v>
      </c>
      <c r="C145" s="32" t="s">
        <v>770</v>
      </c>
      <c r="D145" s="32" t="s">
        <v>694</v>
      </c>
      <c r="E145" s="32" t="s">
        <v>607</v>
      </c>
      <c r="G145" s="17"/>
      <c r="H145" s="17"/>
      <c r="I145" s="17"/>
      <c r="J145" s="17"/>
    </row>
    <row r="146" spans="1:10" x14ac:dyDescent="0.25">
      <c r="A146" t="str">
        <f t="shared" si="2"/>
        <v>18UE536</v>
      </c>
      <c r="B146" s="31">
        <v>536</v>
      </c>
      <c r="C146" s="32" t="s">
        <v>771</v>
      </c>
      <c r="D146" s="32" t="s">
        <v>696</v>
      </c>
      <c r="E146" s="32" t="s">
        <v>711</v>
      </c>
      <c r="G146" s="17"/>
      <c r="H146" s="17"/>
      <c r="I146" s="17"/>
      <c r="J146" s="17"/>
    </row>
    <row r="147" spans="1:10" x14ac:dyDescent="0.25">
      <c r="A147" t="str">
        <f t="shared" si="2"/>
        <v>18UE543</v>
      </c>
      <c r="B147" s="31">
        <v>543</v>
      </c>
      <c r="C147" s="32" t="s">
        <v>772</v>
      </c>
      <c r="D147" s="32" t="s">
        <v>696</v>
      </c>
      <c r="E147" s="32" t="s">
        <v>706</v>
      </c>
      <c r="G147" s="17"/>
      <c r="H147" s="17"/>
      <c r="I147" s="17"/>
      <c r="J147" s="17"/>
    </row>
    <row r="148" spans="1:10" x14ac:dyDescent="0.25">
      <c r="A148" t="str">
        <f t="shared" si="2"/>
        <v>18UE544</v>
      </c>
      <c r="B148" s="31">
        <v>544</v>
      </c>
      <c r="C148" s="32" t="s">
        <v>773</v>
      </c>
      <c r="D148" s="32" t="s">
        <v>696</v>
      </c>
      <c r="E148" s="32" t="s">
        <v>660</v>
      </c>
      <c r="G148" s="17"/>
      <c r="H148" s="17"/>
      <c r="I148" s="17"/>
      <c r="J148" s="17"/>
    </row>
    <row r="149" spans="1:10" x14ac:dyDescent="0.25">
      <c r="A149" t="str">
        <f t="shared" si="2"/>
        <v>18UE549</v>
      </c>
      <c r="B149" s="31">
        <v>549</v>
      </c>
      <c r="C149" s="32" t="s">
        <v>774</v>
      </c>
      <c r="D149" s="32" t="s">
        <v>694</v>
      </c>
      <c r="E149" s="32" t="s">
        <v>678</v>
      </c>
      <c r="G149" s="17"/>
      <c r="H149" s="17"/>
      <c r="I149" s="17"/>
      <c r="J149" s="17"/>
    </row>
    <row r="150" spans="1:10" x14ac:dyDescent="0.25">
      <c r="A150" t="str">
        <f t="shared" si="2"/>
        <v>18UE550</v>
      </c>
      <c r="B150" s="31">
        <v>550</v>
      </c>
      <c r="C150" s="32" t="s">
        <v>775</v>
      </c>
      <c r="D150" s="32" t="s">
        <v>696</v>
      </c>
      <c r="E150" s="32" t="s">
        <v>678</v>
      </c>
      <c r="G150" s="17"/>
      <c r="H150" s="17"/>
      <c r="I150" s="17"/>
      <c r="J150" s="17"/>
    </row>
    <row r="151" spans="1:10" x14ac:dyDescent="0.25">
      <c r="A151" t="str">
        <f t="shared" si="2"/>
        <v>18UE551</v>
      </c>
      <c r="B151" s="31">
        <v>551</v>
      </c>
      <c r="C151" s="32" t="s">
        <v>776</v>
      </c>
      <c r="D151" s="32" t="s">
        <v>696</v>
      </c>
      <c r="E151" s="32" t="s">
        <v>607</v>
      </c>
      <c r="G151" s="17"/>
      <c r="H151" s="17"/>
      <c r="I151" s="17"/>
      <c r="J151" s="17"/>
    </row>
    <row r="152" spans="1:10" x14ac:dyDescent="0.25">
      <c r="A152" t="str">
        <f t="shared" si="2"/>
        <v>18UE554</v>
      </c>
      <c r="B152" s="31">
        <v>554</v>
      </c>
      <c r="C152" s="32" t="s">
        <v>778</v>
      </c>
      <c r="D152" s="32" t="s">
        <v>699</v>
      </c>
      <c r="E152" s="32" t="s">
        <v>643</v>
      </c>
      <c r="G152" s="17"/>
      <c r="H152" s="17"/>
      <c r="I152" s="17"/>
      <c r="J152" s="17"/>
    </row>
    <row r="153" spans="1:10" x14ac:dyDescent="0.25">
      <c r="A153" t="str">
        <f t="shared" si="2"/>
        <v>18UE556</v>
      </c>
      <c r="B153" s="31">
        <v>556</v>
      </c>
      <c r="C153" s="32" t="s">
        <v>779</v>
      </c>
      <c r="D153" s="32" t="s">
        <v>694</v>
      </c>
      <c r="E153" s="32" t="s">
        <v>643</v>
      </c>
      <c r="G153" s="17"/>
      <c r="H153" s="17"/>
      <c r="I153" s="17"/>
      <c r="J153" s="17"/>
    </row>
    <row r="154" spans="1:10" x14ac:dyDescent="0.25">
      <c r="A154" t="str">
        <f t="shared" si="2"/>
        <v>18UE557</v>
      </c>
      <c r="B154" s="31">
        <v>557</v>
      </c>
      <c r="C154" s="32" t="s">
        <v>1258</v>
      </c>
      <c r="D154" s="32" t="s">
        <v>696</v>
      </c>
      <c r="E154" s="32" t="s">
        <v>706</v>
      </c>
      <c r="G154" s="17"/>
      <c r="H154" s="17"/>
      <c r="I154" s="17"/>
      <c r="J154" s="17"/>
    </row>
    <row r="155" spans="1:10" x14ac:dyDescent="0.25">
      <c r="A155" t="str">
        <f t="shared" si="2"/>
        <v>18UE561</v>
      </c>
      <c r="B155" s="31">
        <v>561</v>
      </c>
      <c r="C155" s="32" t="s">
        <v>780</v>
      </c>
      <c r="D155" s="32" t="s">
        <v>696</v>
      </c>
      <c r="E155" s="32" t="s">
        <v>715</v>
      </c>
      <c r="G155" s="17"/>
      <c r="H155" s="17"/>
      <c r="I155" s="17"/>
      <c r="J155" s="17"/>
    </row>
    <row r="156" spans="1:10" x14ac:dyDescent="0.25">
      <c r="A156" t="str">
        <f t="shared" si="2"/>
        <v>18UE562</v>
      </c>
      <c r="B156" s="31">
        <v>562</v>
      </c>
      <c r="C156" s="32" t="s">
        <v>781</v>
      </c>
      <c r="D156" s="32" t="s">
        <v>696</v>
      </c>
      <c r="E156" s="32" t="s">
        <v>782</v>
      </c>
      <c r="G156" s="17"/>
      <c r="H156" s="17"/>
      <c r="I156" s="17"/>
      <c r="J156" s="17"/>
    </row>
    <row r="157" spans="1:10" x14ac:dyDescent="0.25">
      <c r="A157" t="str">
        <f t="shared" si="2"/>
        <v>18UE563</v>
      </c>
      <c r="B157" s="31">
        <v>563</v>
      </c>
      <c r="C157" s="32" t="s">
        <v>783</v>
      </c>
      <c r="D157" s="32" t="s">
        <v>696</v>
      </c>
      <c r="E157" s="32" t="s">
        <v>715</v>
      </c>
      <c r="G157" s="17"/>
      <c r="H157" s="17"/>
      <c r="I157" s="17"/>
      <c r="J157" s="17"/>
    </row>
    <row r="158" spans="1:10" x14ac:dyDescent="0.25">
      <c r="A158" t="str">
        <f t="shared" si="2"/>
        <v>18UE565</v>
      </c>
      <c r="B158" s="31">
        <v>565</v>
      </c>
      <c r="C158" s="32" t="s">
        <v>784</v>
      </c>
      <c r="D158" s="32" t="s">
        <v>696</v>
      </c>
      <c r="E158" s="32" t="s">
        <v>785</v>
      </c>
      <c r="G158" s="17"/>
      <c r="H158" s="17"/>
      <c r="I158" s="17"/>
      <c r="J158" s="17"/>
    </row>
    <row r="159" spans="1:10" x14ac:dyDescent="0.25">
      <c r="A159" t="str">
        <f t="shared" si="2"/>
        <v>18UE567</v>
      </c>
      <c r="B159" s="31">
        <v>567</v>
      </c>
      <c r="C159" s="32" t="s">
        <v>786</v>
      </c>
      <c r="D159" s="32" t="s">
        <v>696</v>
      </c>
      <c r="E159" s="32" t="s">
        <v>660</v>
      </c>
      <c r="G159" s="17"/>
      <c r="H159" s="17"/>
      <c r="I159" s="17"/>
      <c r="J159" s="17"/>
    </row>
    <row r="160" spans="1:10" x14ac:dyDescent="0.25">
      <c r="A160" t="str">
        <f t="shared" si="2"/>
        <v>18UE569</v>
      </c>
      <c r="B160" s="31">
        <v>569</v>
      </c>
      <c r="C160" s="32" t="s">
        <v>787</v>
      </c>
      <c r="D160" s="32" t="s">
        <v>694</v>
      </c>
      <c r="E160" s="32" t="s">
        <v>706</v>
      </c>
      <c r="G160" s="17"/>
      <c r="H160" s="17"/>
      <c r="I160" s="17"/>
      <c r="J160" s="17"/>
    </row>
    <row r="161" spans="1:10" x14ac:dyDescent="0.25">
      <c r="A161" t="str">
        <f t="shared" si="2"/>
        <v>18UE571</v>
      </c>
      <c r="B161" s="31">
        <v>571</v>
      </c>
      <c r="C161" s="32" t="s">
        <v>788</v>
      </c>
      <c r="D161" s="32" t="s">
        <v>694</v>
      </c>
      <c r="E161" s="32" t="s">
        <v>643</v>
      </c>
      <c r="G161" s="17"/>
      <c r="H161" s="17"/>
      <c r="I161" s="17"/>
      <c r="J161" s="17"/>
    </row>
    <row r="162" spans="1:10" x14ac:dyDescent="0.25">
      <c r="A162" t="str">
        <f t="shared" si="2"/>
        <v>18UE573</v>
      </c>
      <c r="B162" s="31">
        <v>573</v>
      </c>
      <c r="C162" s="17" t="s">
        <v>1408</v>
      </c>
      <c r="D162" s="17" t="s">
        <v>696</v>
      </c>
      <c r="E162" s="32" t="s">
        <v>711</v>
      </c>
      <c r="G162" s="17"/>
      <c r="H162" s="17"/>
      <c r="I162" s="17"/>
      <c r="J162" s="17"/>
    </row>
    <row r="163" spans="1:10" x14ac:dyDescent="0.25">
      <c r="A163" t="str">
        <f t="shared" si="2"/>
        <v>18UE574</v>
      </c>
      <c r="B163" s="31">
        <v>574</v>
      </c>
      <c r="C163" s="32" t="s">
        <v>789</v>
      </c>
      <c r="D163" s="32" t="s">
        <v>694</v>
      </c>
      <c r="E163" s="32" t="s">
        <v>718</v>
      </c>
      <c r="G163" s="17"/>
      <c r="H163" s="17"/>
      <c r="I163" s="17"/>
      <c r="J163" s="17"/>
    </row>
    <row r="164" spans="1:10" x14ac:dyDescent="0.25">
      <c r="A164" t="str">
        <f t="shared" si="2"/>
        <v>18UE579</v>
      </c>
      <c r="B164" s="31">
        <v>579</v>
      </c>
      <c r="C164" s="32" t="s">
        <v>790</v>
      </c>
      <c r="D164" s="32" t="s">
        <v>694</v>
      </c>
      <c r="E164" s="32" t="s">
        <v>607</v>
      </c>
      <c r="G164" s="17"/>
      <c r="H164" s="17"/>
      <c r="I164" s="17"/>
      <c r="J164" s="17"/>
    </row>
    <row r="165" spans="1:10" x14ac:dyDescent="0.25">
      <c r="A165" t="str">
        <f t="shared" si="2"/>
        <v>18UE583</v>
      </c>
      <c r="B165" s="31">
        <v>583</v>
      </c>
      <c r="C165" s="32" t="s">
        <v>791</v>
      </c>
      <c r="D165" s="32" t="s">
        <v>696</v>
      </c>
      <c r="E165" s="32" t="s">
        <v>607</v>
      </c>
      <c r="G165" s="17"/>
      <c r="H165" s="17"/>
      <c r="I165" s="17"/>
      <c r="J165" s="17"/>
    </row>
    <row r="166" spans="1:10" x14ac:dyDescent="0.25">
      <c r="A166" t="str">
        <f t="shared" si="2"/>
        <v>18UE585</v>
      </c>
      <c r="B166" s="31">
        <v>585</v>
      </c>
      <c r="C166" s="32" t="s">
        <v>792</v>
      </c>
      <c r="D166" s="32" t="s">
        <v>699</v>
      </c>
      <c r="E166" s="32" t="s">
        <v>643</v>
      </c>
      <c r="G166" s="17"/>
      <c r="H166" s="17"/>
      <c r="I166" s="17"/>
      <c r="J166" s="17"/>
    </row>
    <row r="167" spans="1:10" x14ac:dyDescent="0.25">
      <c r="A167" t="str">
        <f t="shared" si="2"/>
        <v>18UE587</v>
      </c>
      <c r="B167" s="31">
        <v>587</v>
      </c>
      <c r="C167" s="32" t="s">
        <v>1259</v>
      </c>
      <c r="D167" s="32" t="s">
        <v>696</v>
      </c>
      <c r="E167" s="32" t="s">
        <v>711</v>
      </c>
      <c r="G167" s="17"/>
      <c r="H167" s="17"/>
      <c r="I167" s="17"/>
      <c r="J167" s="17"/>
    </row>
    <row r="168" spans="1:10" x14ac:dyDescent="0.25">
      <c r="A168" t="str">
        <f t="shared" si="2"/>
        <v>18UE588</v>
      </c>
      <c r="B168" s="31">
        <v>588</v>
      </c>
      <c r="C168" s="32" t="s">
        <v>793</v>
      </c>
      <c r="D168" s="32" t="s">
        <v>699</v>
      </c>
      <c r="E168" s="32" t="s">
        <v>777</v>
      </c>
      <c r="G168" s="17"/>
      <c r="H168" s="17"/>
      <c r="I168" s="17"/>
      <c r="J168" s="17"/>
    </row>
    <row r="169" spans="1:10" x14ac:dyDescent="0.25">
      <c r="A169" t="str">
        <f t="shared" si="2"/>
        <v>18UE589</v>
      </c>
      <c r="B169" s="31">
        <v>589</v>
      </c>
      <c r="C169" s="32" t="s">
        <v>794</v>
      </c>
      <c r="D169" s="32" t="s">
        <v>702</v>
      </c>
      <c r="E169" s="32" t="s">
        <v>424</v>
      </c>
      <c r="G169" s="17"/>
      <c r="H169" s="17"/>
      <c r="I169" s="17"/>
      <c r="J169" s="17"/>
    </row>
    <row r="170" spans="1:10" x14ac:dyDescent="0.25">
      <c r="A170" t="str">
        <f t="shared" si="2"/>
        <v>18UE590</v>
      </c>
      <c r="B170" s="31">
        <v>590</v>
      </c>
      <c r="C170" s="32" t="s">
        <v>795</v>
      </c>
      <c r="D170" s="32" t="s">
        <v>702</v>
      </c>
      <c r="E170" s="32" t="s">
        <v>424</v>
      </c>
      <c r="G170" s="17"/>
      <c r="H170" s="17"/>
      <c r="I170" s="17"/>
      <c r="J170" s="17"/>
    </row>
    <row r="171" spans="1:10" x14ac:dyDescent="0.25">
      <c r="A171" t="str">
        <f t="shared" si="2"/>
        <v>18UE592</v>
      </c>
      <c r="B171" s="31">
        <v>592</v>
      </c>
      <c r="C171" s="32" t="s">
        <v>796</v>
      </c>
      <c r="D171" s="32" t="s">
        <v>694</v>
      </c>
      <c r="E171" s="32" t="s">
        <v>601</v>
      </c>
      <c r="G171" s="17"/>
      <c r="H171" s="17"/>
      <c r="I171" s="17"/>
      <c r="J171" s="17"/>
    </row>
    <row r="172" spans="1:10" x14ac:dyDescent="0.25">
      <c r="A172" t="str">
        <f t="shared" si="2"/>
        <v>18UE593</v>
      </c>
      <c r="B172" s="31">
        <v>593</v>
      </c>
      <c r="C172" s="32" t="s">
        <v>797</v>
      </c>
      <c r="D172" s="32" t="s">
        <v>694</v>
      </c>
      <c r="E172" s="32" t="s">
        <v>706</v>
      </c>
      <c r="G172" s="17"/>
      <c r="H172" s="17"/>
      <c r="I172" s="17"/>
      <c r="J172" s="17"/>
    </row>
    <row r="173" spans="1:10" x14ac:dyDescent="0.25">
      <c r="A173" t="str">
        <f t="shared" si="2"/>
        <v>18UE597</v>
      </c>
      <c r="B173" s="31">
        <v>597</v>
      </c>
      <c r="C173" s="32" t="s">
        <v>798</v>
      </c>
      <c r="D173" s="32" t="s">
        <v>694</v>
      </c>
      <c r="E173" s="32" t="s">
        <v>706</v>
      </c>
      <c r="G173" s="17"/>
      <c r="H173" s="17"/>
      <c r="I173" s="17"/>
      <c r="J173" s="17"/>
    </row>
    <row r="174" spans="1:10" x14ac:dyDescent="0.25">
      <c r="A174" t="str">
        <f t="shared" si="2"/>
        <v>18UE601</v>
      </c>
      <c r="B174" s="31">
        <v>601</v>
      </c>
      <c r="C174" s="32" t="s">
        <v>799</v>
      </c>
      <c r="D174" s="32" t="s">
        <v>699</v>
      </c>
      <c r="E174" s="32" t="s">
        <v>607</v>
      </c>
      <c r="G174" s="17"/>
      <c r="H174" s="17"/>
      <c r="I174" s="17"/>
      <c r="J174" s="17"/>
    </row>
    <row r="175" spans="1:10" x14ac:dyDescent="0.25">
      <c r="A175" t="str">
        <f t="shared" si="2"/>
        <v>18UE602</v>
      </c>
      <c r="B175" s="31">
        <v>602</v>
      </c>
      <c r="C175" s="32" t="s">
        <v>800</v>
      </c>
      <c r="D175" s="32" t="s">
        <v>699</v>
      </c>
      <c r="E175" s="32" t="s">
        <v>711</v>
      </c>
      <c r="G175" s="17"/>
      <c r="H175" s="17"/>
      <c r="I175" s="17"/>
      <c r="J175" s="17"/>
    </row>
    <row r="176" spans="1:10" x14ac:dyDescent="0.25">
      <c r="A176" t="str">
        <f t="shared" si="2"/>
        <v>18UE604</v>
      </c>
      <c r="B176" s="31">
        <v>604</v>
      </c>
      <c r="C176" s="32" t="s">
        <v>801</v>
      </c>
      <c r="D176" s="32" t="s">
        <v>694</v>
      </c>
      <c r="E176" s="32" t="s">
        <v>757</v>
      </c>
      <c r="G176" s="17"/>
      <c r="H176" s="17"/>
      <c r="I176" s="17"/>
      <c r="J176" s="17"/>
    </row>
    <row r="177" spans="1:10" x14ac:dyDescent="0.25">
      <c r="A177" t="str">
        <f t="shared" si="2"/>
        <v>18UE605</v>
      </c>
      <c r="B177" s="31">
        <v>605</v>
      </c>
      <c r="C177" s="32" t="s">
        <v>802</v>
      </c>
      <c r="D177" s="32" t="s">
        <v>702</v>
      </c>
      <c r="E177" s="32" t="s">
        <v>424</v>
      </c>
      <c r="G177" s="17"/>
      <c r="H177" s="17"/>
      <c r="I177" s="17"/>
      <c r="J177" s="17"/>
    </row>
    <row r="178" spans="1:10" x14ac:dyDescent="0.25">
      <c r="A178" t="str">
        <f t="shared" si="2"/>
        <v>18UE606</v>
      </c>
      <c r="B178" s="31">
        <v>606</v>
      </c>
      <c r="C178" s="32" t="s">
        <v>803</v>
      </c>
      <c r="D178" s="32" t="s">
        <v>699</v>
      </c>
      <c r="E178" s="32" t="s">
        <v>711</v>
      </c>
      <c r="G178" s="17"/>
      <c r="H178" s="17"/>
      <c r="I178" s="17"/>
      <c r="J178" s="17"/>
    </row>
    <row r="179" spans="1:10" x14ac:dyDescent="0.25">
      <c r="A179" t="str">
        <f t="shared" si="2"/>
        <v>18UE607</v>
      </c>
      <c r="B179" s="31">
        <v>607</v>
      </c>
      <c r="C179" s="32" t="s">
        <v>804</v>
      </c>
      <c r="D179" s="32" t="s">
        <v>702</v>
      </c>
      <c r="E179" s="32" t="s">
        <v>424</v>
      </c>
      <c r="G179" s="17"/>
      <c r="H179" s="17"/>
      <c r="I179" s="17"/>
      <c r="J179" s="17"/>
    </row>
    <row r="180" spans="1:10" x14ac:dyDescent="0.25">
      <c r="A180" t="str">
        <f t="shared" si="2"/>
        <v>18UE609</v>
      </c>
      <c r="B180" s="31">
        <v>609</v>
      </c>
      <c r="C180" s="32" t="s">
        <v>805</v>
      </c>
      <c r="D180" s="32" t="s">
        <v>694</v>
      </c>
      <c r="E180" s="32" t="s">
        <v>706</v>
      </c>
      <c r="G180" s="17"/>
      <c r="H180" s="17"/>
      <c r="I180" s="17"/>
      <c r="J180" s="17"/>
    </row>
    <row r="181" spans="1:10" x14ac:dyDescent="0.25">
      <c r="A181" t="str">
        <f t="shared" si="2"/>
        <v>18UE614</v>
      </c>
      <c r="B181" s="31">
        <v>614</v>
      </c>
      <c r="C181" s="32" t="s">
        <v>806</v>
      </c>
      <c r="D181" s="32" t="s">
        <v>694</v>
      </c>
      <c r="E181" s="32" t="s">
        <v>807</v>
      </c>
      <c r="G181" s="17"/>
      <c r="H181" s="17"/>
      <c r="I181" s="17"/>
      <c r="J181" s="17"/>
    </row>
    <row r="182" spans="1:10" x14ac:dyDescent="0.25">
      <c r="A182" t="str">
        <f t="shared" si="2"/>
        <v>18UE616</v>
      </c>
      <c r="B182" s="31">
        <v>616</v>
      </c>
      <c r="C182" s="32" t="s">
        <v>808</v>
      </c>
      <c r="D182" s="32" t="s">
        <v>694</v>
      </c>
      <c r="E182" s="32" t="s">
        <v>807</v>
      </c>
      <c r="G182" s="17"/>
      <c r="H182" s="17"/>
      <c r="I182" s="17"/>
      <c r="J182" s="17"/>
    </row>
    <row r="183" spans="1:10" x14ac:dyDescent="0.25">
      <c r="A183" t="str">
        <f t="shared" si="2"/>
        <v>18UE619</v>
      </c>
      <c r="B183" s="31">
        <v>619</v>
      </c>
      <c r="C183" s="32" t="s">
        <v>809</v>
      </c>
      <c r="D183" s="32" t="s">
        <v>699</v>
      </c>
      <c r="E183" s="32" t="s">
        <v>607</v>
      </c>
      <c r="G183" s="17"/>
      <c r="H183" s="17"/>
      <c r="I183" s="17"/>
      <c r="J183" s="17"/>
    </row>
    <row r="184" spans="1:10" x14ac:dyDescent="0.25">
      <c r="A184" t="str">
        <f t="shared" ref="A184:A249" si="3">CONCATENATE("18UE",B184)</f>
        <v>18UE620</v>
      </c>
      <c r="B184" s="31">
        <v>620</v>
      </c>
      <c r="C184" s="32" t="s">
        <v>810</v>
      </c>
      <c r="D184" s="32" t="s">
        <v>702</v>
      </c>
      <c r="E184" s="32" t="s">
        <v>424</v>
      </c>
      <c r="G184" s="17"/>
      <c r="H184" s="17"/>
      <c r="I184" s="17"/>
      <c r="J184" s="17"/>
    </row>
    <row r="185" spans="1:10" x14ac:dyDescent="0.25">
      <c r="A185" t="str">
        <f t="shared" si="3"/>
        <v>18UE621</v>
      </c>
      <c r="B185" s="31">
        <v>621</v>
      </c>
      <c r="C185" s="32" t="s">
        <v>811</v>
      </c>
      <c r="D185" s="32" t="s">
        <v>702</v>
      </c>
      <c r="E185" s="32" t="s">
        <v>424</v>
      </c>
      <c r="G185" s="17"/>
      <c r="H185" s="17"/>
      <c r="I185" s="17"/>
      <c r="J185" s="17"/>
    </row>
    <row r="186" spans="1:10" x14ac:dyDescent="0.25">
      <c r="A186" t="str">
        <f t="shared" si="3"/>
        <v>18UE622</v>
      </c>
      <c r="B186" s="31">
        <v>622</v>
      </c>
      <c r="C186" s="32" t="s">
        <v>812</v>
      </c>
      <c r="D186" s="32" t="s">
        <v>720</v>
      </c>
      <c r="E186" s="32" t="s">
        <v>424</v>
      </c>
      <c r="G186" s="17"/>
      <c r="H186" s="17"/>
      <c r="I186" s="17"/>
      <c r="J186" s="17"/>
    </row>
    <row r="187" spans="1:10" x14ac:dyDescent="0.25">
      <c r="A187" t="str">
        <f t="shared" si="3"/>
        <v>18UE623</v>
      </c>
      <c r="B187" s="31">
        <v>623</v>
      </c>
      <c r="C187" s="32" t="s">
        <v>813</v>
      </c>
      <c r="D187" s="32" t="s">
        <v>720</v>
      </c>
      <c r="E187" s="32" t="s">
        <v>424</v>
      </c>
      <c r="G187" s="17"/>
      <c r="H187" s="17"/>
      <c r="I187" s="17"/>
      <c r="J187" s="17"/>
    </row>
    <row r="188" spans="1:10" x14ac:dyDescent="0.25">
      <c r="A188" t="str">
        <f t="shared" si="3"/>
        <v>18UE624</v>
      </c>
      <c r="B188" s="31">
        <v>624</v>
      </c>
      <c r="C188" s="32" t="s">
        <v>814</v>
      </c>
      <c r="D188" s="32" t="s">
        <v>696</v>
      </c>
      <c r="E188" s="32" t="s">
        <v>815</v>
      </c>
      <c r="G188" s="17"/>
      <c r="H188" s="17"/>
      <c r="I188" s="17"/>
      <c r="J188" s="17"/>
    </row>
    <row r="189" spans="1:10" x14ac:dyDescent="0.25">
      <c r="A189" t="str">
        <f t="shared" si="3"/>
        <v>18UE625</v>
      </c>
      <c r="B189" s="31">
        <v>625</v>
      </c>
      <c r="C189" s="32" t="s">
        <v>816</v>
      </c>
      <c r="D189" s="32" t="s">
        <v>702</v>
      </c>
      <c r="E189" s="32" t="s">
        <v>424</v>
      </c>
      <c r="G189" s="17"/>
      <c r="H189" s="17"/>
      <c r="I189" s="17"/>
      <c r="J189" s="17"/>
    </row>
    <row r="190" spans="1:10" x14ac:dyDescent="0.25">
      <c r="A190" t="str">
        <f t="shared" si="3"/>
        <v>18UE627</v>
      </c>
      <c r="B190" s="31">
        <v>627</v>
      </c>
      <c r="C190" s="32" t="s">
        <v>817</v>
      </c>
      <c r="D190" s="32" t="s">
        <v>699</v>
      </c>
      <c r="E190" s="32" t="s">
        <v>607</v>
      </c>
      <c r="G190" s="17"/>
      <c r="H190" s="17"/>
      <c r="I190" s="17"/>
      <c r="J190" s="17"/>
    </row>
    <row r="191" spans="1:10" x14ac:dyDescent="0.25">
      <c r="A191" t="str">
        <f t="shared" si="3"/>
        <v>18UE628</v>
      </c>
      <c r="B191" s="31">
        <v>628</v>
      </c>
      <c r="C191" s="32" t="s">
        <v>818</v>
      </c>
      <c r="D191" s="32" t="s">
        <v>694</v>
      </c>
      <c r="E191" s="32" t="s">
        <v>706</v>
      </c>
      <c r="G191" s="17"/>
      <c r="H191" s="17"/>
      <c r="I191" s="17"/>
      <c r="J191" s="17"/>
    </row>
    <row r="192" spans="1:10" x14ac:dyDescent="0.25">
      <c r="A192" t="str">
        <f t="shared" si="3"/>
        <v>18UE630</v>
      </c>
      <c r="B192" s="31">
        <v>630</v>
      </c>
      <c r="C192" s="32" t="s">
        <v>819</v>
      </c>
      <c r="D192" s="32" t="s">
        <v>699</v>
      </c>
      <c r="E192" s="32" t="s">
        <v>678</v>
      </c>
      <c r="G192" s="17"/>
      <c r="H192" s="17"/>
      <c r="I192" s="17"/>
      <c r="J192" s="17"/>
    </row>
    <row r="193" spans="1:10" x14ac:dyDescent="0.25">
      <c r="A193" t="str">
        <f t="shared" si="3"/>
        <v>18UE632</v>
      </c>
      <c r="B193" s="31">
        <v>632</v>
      </c>
      <c r="C193" s="32" t="s">
        <v>820</v>
      </c>
      <c r="D193" s="32" t="s">
        <v>694</v>
      </c>
      <c r="E193" s="32" t="s">
        <v>607</v>
      </c>
      <c r="G193" s="17"/>
      <c r="H193" s="17"/>
      <c r="I193" s="17"/>
      <c r="J193" s="17"/>
    </row>
    <row r="194" spans="1:10" x14ac:dyDescent="0.25">
      <c r="A194" t="str">
        <f t="shared" si="3"/>
        <v>18UE634</v>
      </c>
      <c r="B194" s="31">
        <v>634</v>
      </c>
      <c r="C194" s="32" t="s">
        <v>821</v>
      </c>
      <c r="D194" s="32" t="s">
        <v>699</v>
      </c>
      <c r="E194" s="32" t="s">
        <v>706</v>
      </c>
      <c r="G194" s="17"/>
      <c r="H194" s="17"/>
      <c r="I194" s="17"/>
      <c r="J194" s="17"/>
    </row>
    <row r="195" spans="1:10" x14ac:dyDescent="0.25">
      <c r="A195" t="str">
        <f t="shared" si="3"/>
        <v>18UE636</v>
      </c>
      <c r="B195" s="31">
        <v>636</v>
      </c>
      <c r="C195" s="32" t="s">
        <v>822</v>
      </c>
      <c r="D195" s="32" t="s">
        <v>694</v>
      </c>
      <c r="E195" s="32" t="s">
        <v>725</v>
      </c>
      <c r="G195" s="17"/>
      <c r="H195" s="17"/>
      <c r="I195" s="17"/>
      <c r="J195" s="17"/>
    </row>
    <row r="196" spans="1:10" x14ac:dyDescent="0.25">
      <c r="A196" t="str">
        <f t="shared" si="3"/>
        <v>18UE639</v>
      </c>
      <c r="B196" s="31">
        <v>639</v>
      </c>
      <c r="C196" s="32" t="s">
        <v>823</v>
      </c>
      <c r="D196" s="32" t="s">
        <v>699</v>
      </c>
      <c r="E196" s="32" t="s">
        <v>601</v>
      </c>
      <c r="G196" s="17"/>
      <c r="H196" s="17"/>
      <c r="I196" s="17"/>
      <c r="J196" s="17"/>
    </row>
    <row r="197" spans="1:10" x14ac:dyDescent="0.25">
      <c r="A197" t="str">
        <f t="shared" si="3"/>
        <v>18UE642</v>
      </c>
      <c r="B197" s="31">
        <v>642</v>
      </c>
      <c r="C197" s="32" t="s">
        <v>824</v>
      </c>
      <c r="D197" s="32" t="s">
        <v>699</v>
      </c>
      <c r="E197" s="32" t="s">
        <v>825</v>
      </c>
      <c r="G197" s="17"/>
      <c r="H197" s="17"/>
      <c r="I197" s="17"/>
      <c r="J197" s="17"/>
    </row>
    <row r="198" spans="1:10" x14ac:dyDescent="0.25">
      <c r="A198" t="str">
        <f t="shared" si="3"/>
        <v>18UE643</v>
      </c>
      <c r="B198" s="31">
        <v>643</v>
      </c>
      <c r="C198" s="32" t="s">
        <v>826</v>
      </c>
      <c r="D198" s="32" t="s">
        <v>699</v>
      </c>
      <c r="E198" s="32" t="s">
        <v>827</v>
      </c>
      <c r="G198" s="17"/>
      <c r="H198" s="17"/>
      <c r="I198" s="17"/>
      <c r="J198" s="17"/>
    </row>
    <row r="199" spans="1:10" x14ac:dyDescent="0.25">
      <c r="A199" t="str">
        <f t="shared" si="3"/>
        <v>18UE644</v>
      </c>
      <c r="B199" s="31">
        <v>644</v>
      </c>
      <c r="C199" s="32" t="s">
        <v>828</v>
      </c>
      <c r="D199" s="32" t="s">
        <v>699</v>
      </c>
      <c r="E199" s="32" t="s">
        <v>829</v>
      </c>
      <c r="G199" s="17"/>
      <c r="H199" s="17"/>
      <c r="I199" s="17"/>
      <c r="J199" s="17"/>
    </row>
    <row r="200" spans="1:10" x14ac:dyDescent="0.25">
      <c r="A200" t="str">
        <f t="shared" si="3"/>
        <v>18UE647</v>
      </c>
      <c r="B200" s="31">
        <v>647</v>
      </c>
      <c r="C200" s="32" t="s">
        <v>830</v>
      </c>
      <c r="D200" s="32" t="s">
        <v>694</v>
      </c>
      <c r="E200" s="32" t="s">
        <v>706</v>
      </c>
      <c r="G200" s="17"/>
      <c r="H200" s="17"/>
      <c r="I200" s="17"/>
      <c r="J200" s="17"/>
    </row>
    <row r="201" spans="1:10" x14ac:dyDescent="0.25">
      <c r="A201" t="str">
        <f t="shared" si="3"/>
        <v>18UE649</v>
      </c>
      <c r="B201" s="31">
        <v>649</v>
      </c>
      <c r="C201" s="32" t="s">
        <v>831</v>
      </c>
      <c r="D201" s="32" t="s">
        <v>696</v>
      </c>
      <c r="E201" s="32" t="s">
        <v>706</v>
      </c>
      <c r="G201" s="17"/>
      <c r="H201" s="17"/>
      <c r="I201" s="17"/>
      <c r="J201" s="17"/>
    </row>
    <row r="202" spans="1:10" x14ac:dyDescent="0.25">
      <c r="A202" t="str">
        <f t="shared" si="3"/>
        <v>18UE650</v>
      </c>
      <c r="B202" s="31">
        <v>650</v>
      </c>
      <c r="C202" s="32" t="s">
        <v>832</v>
      </c>
      <c r="D202" s="32" t="s">
        <v>702</v>
      </c>
      <c r="E202" s="32" t="s">
        <v>424</v>
      </c>
      <c r="G202" s="17"/>
      <c r="H202" s="17"/>
      <c r="I202" s="17"/>
      <c r="J202" s="17"/>
    </row>
    <row r="203" spans="1:10" x14ac:dyDescent="0.25">
      <c r="A203" t="str">
        <f t="shared" si="3"/>
        <v>18UE651</v>
      </c>
      <c r="B203" s="31">
        <v>651</v>
      </c>
      <c r="C203" s="32" t="s">
        <v>833</v>
      </c>
      <c r="D203" s="32" t="s">
        <v>713</v>
      </c>
      <c r="E203" s="32" t="s">
        <v>424</v>
      </c>
      <c r="G203" s="17"/>
      <c r="H203" s="17"/>
      <c r="I203" s="17"/>
      <c r="J203" s="17"/>
    </row>
    <row r="204" spans="1:10" x14ac:dyDescent="0.25">
      <c r="A204" t="str">
        <f t="shared" si="3"/>
        <v>18UE652</v>
      </c>
      <c r="B204" s="31">
        <v>652</v>
      </c>
      <c r="C204" s="32" t="s">
        <v>834</v>
      </c>
      <c r="D204" s="32" t="s">
        <v>713</v>
      </c>
      <c r="E204" s="32" t="s">
        <v>424</v>
      </c>
      <c r="G204" s="17"/>
      <c r="H204" s="17"/>
      <c r="I204" s="17"/>
      <c r="J204" s="17"/>
    </row>
    <row r="205" spans="1:10" x14ac:dyDescent="0.25">
      <c r="A205" t="str">
        <f t="shared" si="3"/>
        <v>18UE653</v>
      </c>
      <c r="B205" s="31">
        <v>653</v>
      </c>
      <c r="C205" s="32" t="s">
        <v>835</v>
      </c>
      <c r="D205" s="32" t="s">
        <v>699</v>
      </c>
      <c r="E205" s="32" t="s">
        <v>706</v>
      </c>
      <c r="G205" s="17"/>
      <c r="H205" s="17"/>
      <c r="I205" s="17"/>
      <c r="J205" s="17"/>
    </row>
    <row r="206" spans="1:10" x14ac:dyDescent="0.25">
      <c r="A206" t="str">
        <f t="shared" si="3"/>
        <v>18UE656</v>
      </c>
      <c r="B206" s="31">
        <v>656</v>
      </c>
      <c r="C206" s="32" t="s">
        <v>836</v>
      </c>
      <c r="D206" s="32" t="s">
        <v>759</v>
      </c>
      <c r="E206" s="32" t="s">
        <v>424</v>
      </c>
      <c r="G206" s="17"/>
      <c r="H206" s="17"/>
      <c r="I206" s="17"/>
      <c r="J206" s="17"/>
    </row>
    <row r="207" spans="1:10" x14ac:dyDescent="0.25">
      <c r="A207" t="str">
        <f t="shared" si="3"/>
        <v>18UE661</v>
      </c>
      <c r="B207" s="31">
        <v>661</v>
      </c>
      <c r="C207" s="32" t="s">
        <v>837</v>
      </c>
      <c r="D207" s="32" t="s">
        <v>699</v>
      </c>
      <c r="E207" s="32" t="s">
        <v>678</v>
      </c>
      <c r="G207" s="17"/>
      <c r="H207" s="17"/>
      <c r="I207" s="17"/>
      <c r="J207" s="17"/>
    </row>
    <row r="208" spans="1:10" x14ac:dyDescent="0.25">
      <c r="A208" t="str">
        <f t="shared" si="3"/>
        <v>18UE663</v>
      </c>
      <c r="B208" s="31">
        <v>663</v>
      </c>
      <c r="C208" s="32" t="s">
        <v>838</v>
      </c>
      <c r="D208" s="32" t="s">
        <v>694</v>
      </c>
      <c r="E208" s="32" t="s">
        <v>839</v>
      </c>
      <c r="G208" s="17"/>
      <c r="H208" s="17"/>
      <c r="I208" s="17"/>
      <c r="J208" s="17"/>
    </row>
    <row r="209" spans="1:10" x14ac:dyDescent="0.25">
      <c r="A209" t="str">
        <f t="shared" si="3"/>
        <v>18UE664</v>
      </c>
      <c r="B209" s="31">
        <v>664</v>
      </c>
      <c r="C209" s="32" t="s">
        <v>840</v>
      </c>
      <c r="D209" s="32" t="s">
        <v>699</v>
      </c>
      <c r="E209" s="32" t="s">
        <v>711</v>
      </c>
      <c r="G209" s="17"/>
      <c r="H209" s="17"/>
      <c r="I209" s="17"/>
      <c r="J209" s="17"/>
    </row>
    <row r="210" spans="1:10" x14ac:dyDescent="0.25">
      <c r="A210" t="str">
        <f t="shared" si="3"/>
        <v>18UE665</v>
      </c>
      <c r="B210" s="31">
        <v>665</v>
      </c>
      <c r="C210" s="32" t="s">
        <v>841</v>
      </c>
      <c r="D210" s="32" t="s">
        <v>699</v>
      </c>
      <c r="E210" s="32" t="s">
        <v>757</v>
      </c>
      <c r="G210" s="17"/>
      <c r="H210" s="17"/>
      <c r="I210" s="17"/>
      <c r="J210" s="17"/>
    </row>
    <row r="211" spans="1:10" x14ac:dyDescent="0.25">
      <c r="A211" t="str">
        <f t="shared" si="3"/>
        <v>18UE668</v>
      </c>
      <c r="B211" s="31">
        <v>668</v>
      </c>
      <c r="C211" s="32" t="s">
        <v>842</v>
      </c>
      <c r="D211" s="32" t="s">
        <v>696</v>
      </c>
      <c r="E211" s="32" t="s">
        <v>678</v>
      </c>
      <c r="G211" s="17"/>
      <c r="H211" s="17"/>
      <c r="I211" s="17"/>
      <c r="J211" s="17"/>
    </row>
    <row r="212" spans="1:10" x14ac:dyDescent="0.25">
      <c r="A212" t="str">
        <f t="shared" si="3"/>
        <v>18UE672</v>
      </c>
      <c r="B212" s="31">
        <v>672</v>
      </c>
      <c r="C212" s="32" t="s">
        <v>843</v>
      </c>
      <c r="D212" s="32" t="s">
        <v>696</v>
      </c>
      <c r="E212" s="32" t="s">
        <v>715</v>
      </c>
      <c r="G212" s="17"/>
      <c r="H212" s="17"/>
      <c r="I212" s="17"/>
      <c r="J212" s="17"/>
    </row>
    <row r="213" spans="1:10" x14ac:dyDescent="0.25">
      <c r="A213" t="str">
        <f t="shared" si="3"/>
        <v>18UE675</v>
      </c>
      <c r="B213" s="31">
        <v>675</v>
      </c>
      <c r="C213" s="32" t="s">
        <v>844</v>
      </c>
      <c r="D213" s="32" t="s">
        <v>699</v>
      </c>
      <c r="E213" s="32" t="s">
        <v>757</v>
      </c>
      <c r="G213" s="17"/>
      <c r="H213" s="17"/>
      <c r="I213" s="17"/>
      <c r="J213" s="17"/>
    </row>
    <row r="214" spans="1:10" x14ac:dyDescent="0.25">
      <c r="A214" t="str">
        <f t="shared" si="3"/>
        <v>18UE676</v>
      </c>
      <c r="B214" s="31">
        <v>676</v>
      </c>
      <c r="C214" s="32" t="s">
        <v>845</v>
      </c>
      <c r="D214" s="32" t="s">
        <v>694</v>
      </c>
      <c r="E214" s="32" t="s">
        <v>607</v>
      </c>
      <c r="G214" s="17"/>
      <c r="H214" s="17"/>
      <c r="I214" s="17"/>
      <c r="J214" s="17"/>
    </row>
    <row r="215" spans="1:10" x14ac:dyDescent="0.25">
      <c r="A215" t="str">
        <f t="shared" si="3"/>
        <v>18UE677</v>
      </c>
      <c r="B215" s="31">
        <v>677</v>
      </c>
      <c r="C215" s="32" t="s">
        <v>846</v>
      </c>
      <c r="D215" s="32" t="s">
        <v>699</v>
      </c>
      <c r="E215" s="32" t="s">
        <v>678</v>
      </c>
      <c r="G215" s="17"/>
      <c r="H215" s="17"/>
      <c r="I215" s="17"/>
      <c r="J215" s="17"/>
    </row>
    <row r="216" spans="1:10" x14ac:dyDescent="0.25">
      <c r="A216" t="str">
        <f t="shared" si="3"/>
        <v>18UE678</v>
      </c>
      <c r="B216" s="31">
        <v>678</v>
      </c>
      <c r="C216" s="32" t="s">
        <v>847</v>
      </c>
      <c r="D216" s="32" t="s">
        <v>694</v>
      </c>
      <c r="E216" s="32" t="s">
        <v>678</v>
      </c>
      <c r="G216" s="17"/>
      <c r="H216" s="17"/>
      <c r="I216" s="17"/>
      <c r="J216" s="17"/>
    </row>
    <row r="217" spans="1:10" x14ac:dyDescent="0.25">
      <c r="A217" t="str">
        <f t="shared" si="3"/>
        <v>18UE679</v>
      </c>
      <c r="B217" s="31">
        <v>679</v>
      </c>
      <c r="C217" s="32" t="s">
        <v>848</v>
      </c>
      <c r="D217" s="32" t="s">
        <v>699</v>
      </c>
      <c r="E217" s="32" t="s">
        <v>678</v>
      </c>
      <c r="G217" s="17"/>
      <c r="H217" s="17"/>
      <c r="I217" s="17"/>
      <c r="J217" s="17"/>
    </row>
    <row r="218" spans="1:10" x14ac:dyDescent="0.25">
      <c r="A218" t="str">
        <f t="shared" si="3"/>
        <v>18UE680</v>
      </c>
      <c r="B218" s="31">
        <v>680</v>
      </c>
      <c r="C218" s="32" t="s">
        <v>849</v>
      </c>
      <c r="D218" s="32" t="s">
        <v>694</v>
      </c>
      <c r="E218" s="32" t="s">
        <v>706</v>
      </c>
      <c r="G218" s="17"/>
      <c r="H218" s="17"/>
      <c r="I218" s="17"/>
      <c r="J218" s="17"/>
    </row>
    <row r="219" spans="1:10" x14ac:dyDescent="0.25">
      <c r="A219" t="str">
        <f t="shared" si="3"/>
        <v>18UE681</v>
      </c>
      <c r="B219" s="31">
        <v>681</v>
      </c>
      <c r="C219" s="32" t="s">
        <v>850</v>
      </c>
      <c r="D219" s="32" t="s">
        <v>694</v>
      </c>
      <c r="E219" s="32" t="s">
        <v>706</v>
      </c>
      <c r="G219" s="17"/>
      <c r="H219" s="17"/>
      <c r="I219" s="17"/>
      <c r="J219" s="17"/>
    </row>
    <row r="220" spans="1:10" x14ac:dyDescent="0.25">
      <c r="A220" t="str">
        <f t="shared" si="3"/>
        <v>18UE683</v>
      </c>
      <c r="B220" s="31">
        <v>683</v>
      </c>
      <c r="C220" s="32" t="s">
        <v>851</v>
      </c>
      <c r="D220" s="32" t="s">
        <v>696</v>
      </c>
      <c r="E220" s="32" t="s">
        <v>678</v>
      </c>
      <c r="G220" s="17"/>
      <c r="H220" s="17"/>
      <c r="I220" s="17"/>
      <c r="J220" s="17"/>
    </row>
    <row r="221" spans="1:10" x14ac:dyDescent="0.25">
      <c r="A221" t="str">
        <f t="shared" si="3"/>
        <v>18UE684</v>
      </c>
      <c r="B221" s="31">
        <v>684</v>
      </c>
      <c r="C221" s="32" t="s">
        <v>852</v>
      </c>
      <c r="D221" s="32" t="s">
        <v>699</v>
      </c>
      <c r="E221" s="32" t="s">
        <v>757</v>
      </c>
      <c r="G221" s="17"/>
      <c r="H221" s="17"/>
      <c r="I221" s="17"/>
      <c r="J221" s="17"/>
    </row>
    <row r="222" spans="1:10" x14ac:dyDescent="0.25">
      <c r="A222" t="str">
        <f t="shared" si="3"/>
        <v>18UE686</v>
      </c>
      <c r="B222" s="31">
        <v>686</v>
      </c>
      <c r="C222" s="32" t="s">
        <v>853</v>
      </c>
      <c r="D222" s="32" t="s">
        <v>694</v>
      </c>
      <c r="E222" s="32" t="s">
        <v>757</v>
      </c>
      <c r="G222" s="17"/>
      <c r="H222" s="17"/>
      <c r="I222" s="17"/>
      <c r="J222" s="17"/>
    </row>
    <row r="223" spans="1:10" x14ac:dyDescent="0.25">
      <c r="A223" t="str">
        <f t="shared" si="3"/>
        <v>18UE687</v>
      </c>
      <c r="B223" s="31">
        <v>687</v>
      </c>
      <c r="C223" s="32" t="s">
        <v>854</v>
      </c>
      <c r="D223" s="32" t="s">
        <v>696</v>
      </c>
      <c r="E223" s="32" t="s">
        <v>607</v>
      </c>
      <c r="G223" s="17"/>
      <c r="H223" s="17"/>
      <c r="I223" s="17"/>
      <c r="J223" s="17"/>
    </row>
    <row r="224" spans="1:10" x14ac:dyDescent="0.25">
      <c r="A224" t="str">
        <f t="shared" si="3"/>
        <v>18UE688</v>
      </c>
      <c r="B224" s="31">
        <v>688</v>
      </c>
      <c r="C224" s="32" t="s">
        <v>855</v>
      </c>
      <c r="D224" s="32" t="s">
        <v>699</v>
      </c>
      <c r="E224" s="32" t="s">
        <v>856</v>
      </c>
      <c r="G224" s="17"/>
      <c r="H224" s="17"/>
      <c r="I224" s="17"/>
      <c r="J224" s="17"/>
    </row>
    <row r="225" spans="1:10" x14ac:dyDescent="0.25">
      <c r="A225" t="str">
        <f t="shared" si="3"/>
        <v>18UE689</v>
      </c>
      <c r="B225" s="31">
        <v>689</v>
      </c>
      <c r="C225" s="32" t="s">
        <v>857</v>
      </c>
      <c r="D225" s="32" t="s">
        <v>694</v>
      </c>
      <c r="E225" s="32" t="s">
        <v>678</v>
      </c>
      <c r="G225" s="17"/>
      <c r="H225" s="17"/>
      <c r="I225" s="17"/>
      <c r="J225" s="17"/>
    </row>
    <row r="226" spans="1:10" x14ac:dyDescent="0.25">
      <c r="A226" t="str">
        <f t="shared" si="3"/>
        <v>18UE691</v>
      </c>
      <c r="B226" s="31">
        <v>691</v>
      </c>
      <c r="C226" s="32" t="s">
        <v>858</v>
      </c>
      <c r="D226" s="32" t="s">
        <v>694</v>
      </c>
      <c r="E226" s="32" t="s">
        <v>706</v>
      </c>
      <c r="G226" s="17"/>
      <c r="H226" s="17"/>
      <c r="I226" s="17"/>
      <c r="J226" s="17"/>
    </row>
    <row r="227" spans="1:10" x14ac:dyDescent="0.25">
      <c r="A227" t="str">
        <f t="shared" si="3"/>
        <v>18UE692</v>
      </c>
      <c r="B227" s="31">
        <v>692</v>
      </c>
      <c r="C227" s="32" t="s">
        <v>859</v>
      </c>
      <c r="D227" s="32" t="s">
        <v>696</v>
      </c>
      <c r="E227" s="32" t="s">
        <v>718</v>
      </c>
      <c r="G227" s="17"/>
      <c r="H227" s="17"/>
      <c r="I227" s="17"/>
      <c r="J227" s="17"/>
    </row>
    <row r="228" spans="1:10" x14ac:dyDescent="0.25">
      <c r="A228" t="str">
        <f t="shared" si="3"/>
        <v>18UE693</v>
      </c>
      <c r="B228" s="31">
        <v>693</v>
      </c>
      <c r="C228" s="32" t="s">
        <v>860</v>
      </c>
      <c r="D228" s="32" t="s">
        <v>699</v>
      </c>
      <c r="E228" s="32" t="s">
        <v>706</v>
      </c>
      <c r="G228" s="17"/>
      <c r="H228" s="17"/>
      <c r="I228" s="17"/>
      <c r="J228" s="17"/>
    </row>
    <row r="229" spans="1:10" x14ac:dyDescent="0.25">
      <c r="A229" t="str">
        <f t="shared" si="3"/>
        <v>18UE694</v>
      </c>
      <c r="B229" s="31">
        <v>694</v>
      </c>
      <c r="C229" s="32" t="s">
        <v>861</v>
      </c>
      <c r="D229" s="32" t="s">
        <v>699</v>
      </c>
      <c r="E229" s="32" t="s">
        <v>643</v>
      </c>
      <c r="G229" s="17"/>
      <c r="H229" s="17"/>
      <c r="I229" s="17"/>
      <c r="J229" s="17"/>
    </row>
    <row r="230" spans="1:10" x14ac:dyDescent="0.25">
      <c r="A230" t="str">
        <f t="shared" si="3"/>
        <v>18UE697</v>
      </c>
      <c r="B230" s="31">
        <v>697</v>
      </c>
      <c r="C230" s="32" t="s">
        <v>862</v>
      </c>
      <c r="D230" s="32" t="s">
        <v>699</v>
      </c>
      <c r="E230" s="32" t="s">
        <v>601</v>
      </c>
      <c r="G230" s="17"/>
      <c r="H230" s="17"/>
      <c r="I230" s="17"/>
      <c r="J230" s="17"/>
    </row>
    <row r="231" spans="1:10" x14ac:dyDescent="0.25">
      <c r="A231" t="str">
        <f t="shared" si="3"/>
        <v>18UE701</v>
      </c>
      <c r="B231" s="31">
        <v>701</v>
      </c>
      <c r="C231" s="32" t="s">
        <v>863</v>
      </c>
      <c r="D231" s="32" t="s">
        <v>699</v>
      </c>
      <c r="E231" s="32" t="s">
        <v>607</v>
      </c>
      <c r="G231" s="17"/>
      <c r="H231" s="17"/>
      <c r="I231" s="17"/>
      <c r="J231" s="17"/>
    </row>
    <row r="232" spans="1:10" x14ac:dyDescent="0.25">
      <c r="A232" t="str">
        <f t="shared" si="3"/>
        <v>18UE704</v>
      </c>
      <c r="B232" s="31">
        <v>704</v>
      </c>
      <c r="C232" s="32" t="s">
        <v>864</v>
      </c>
      <c r="D232" s="32" t="s">
        <v>699</v>
      </c>
      <c r="E232" s="32" t="s">
        <v>643</v>
      </c>
      <c r="G232" s="17"/>
      <c r="H232" s="17"/>
      <c r="I232" s="17"/>
      <c r="J232" s="17"/>
    </row>
    <row r="233" spans="1:10" x14ac:dyDescent="0.25">
      <c r="A233" t="str">
        <f t="shared" si="3"/>
        <v>18UE705</v>
      </c>
      <c r="B233" s="31">
        <v>705</v>
      </c>
      <c r="C233" s="32" t="s">
        <v>865</v>
      </c>
      <c r="D233" s="32" t="s">
        <v>699</v>
      </c>
      <c r="E233" s="32" t="s">
        <v>718</v>
      </c>
      <c r="G233" s="17"/>
      <c r="H233" s="17"/>
      <c r="I233" s="17"/>
      <c r="J233" s="17"/>
    </row>
    <row r="234" spans="1:10" x14ac:dyDescent="0.25">
      <c r="A234" t="str">
        <f t="shared" si="3"/>
        <v>18UE706</v>
      </c>
      <c r="B234" s="31">
        <v>706</v>
      </c>
      <c r="C234" s="32" t="s">
        <v>866</v>
      </c>
      <c r="D234" s="32" t="s">
        <v>699</v>
      </c>
      <c r="E234" s="32" t="s">
        <v>660</v>
      </c>
      <c r="G234" s="17"/>
      <c r="H234" s="17"/>
      <c r="I234" s="17"/>
      <c r="J234" s="17"/>
    </row>
    <row r="235" spans="1:10" x14ac:dyDescent="0.25">
      <c r="A235" t="str">
        <f t="shared" si="3"/>
        <v>18UE707</v>
      </c>
      <c r="B235" s="31">
        <v>707</v>
      </c>
      <c r="C235" s="32" t="s">
        <v>867</v>
      </c>
      <c r="D235" s="32" t="s">
        <v>699</v>
      </c>
      <c r="E235" s="32" t="s">
        <v>660</v>
      </c>
      <c r="G235" s="17"/>
      <c r="H235" s="17"/>
      <c r="I235" s="17"/>
      <c r="J235" s="17"/>
    </row>
    <row r="236" spans="1:10" x14ac:dyDescent="0.25">
      <c r="A236" t="str">
        <f t="shared" si="3"/>
        <v>18UE708</v>
      </c>
      <c r="B236" s="31">
        <v>708</v>
      </c>
      <c r="C236" s="32" t="s">
        <v>868</v>
      </c>
      <c r="D236" s="32" t="s">
        <v>702</v>
      </c>
      <c r="E236" s="32" t="s">
        <v>424</v>
      </c>
      <c r="G236" s="17"/>
      <c r="H236" s="17"/>
      <c r="I236" s="17"/>
      <c r="J236" s="17"/>
    </row>
    <row r="237" spans="1:10" x14ac:dyDescent="0.25">
      <c r="A237" t="str">
        <f t="shared" si="3"/>
        <v>18UE709</v>
      </c>
      <c r="B237" s="31">
        <v>709</v>
      </c>
      <c r="C237" s="32" t="s">
        <v>869</v>
      </c>
      <c r="D237" s="32" t="s">
        <v>769</v>
      </c>
      <c r="E237" s="32" t="s">
        <v>870</v>
      </c>
      <c r="G237" s="17"/>
      <c r="H237" s="17"/>
      <c r="I237" s="17"/>
      <c r="J237" s="17"/>
    </row>
    <row r="238" spans="1:10" x14ac:dyDescent="0.25">
      <c r="A238" t="str">
        <f t="shared" si="3"/>
        <v>18UE710</v>
      </c>
      <c r="B238" s="31">
        <v>710</v>
      </c>
      <c r="C238" s="32" t="s">
        <v>871</v>
      </c>
      <c r="D238" s="32" t="s">
        <v>699</v>
      </c>
      <c r="E238" s="32" t="s">
        <v>872</v>
      </c>
      <c r="G238" s="17"/>
      <c r="H238" s="17"/>
      <c r="I238" s="17"/>
      <c r="J238" s="17"/>
    </row>
    <row r="239" spans="1:10" x14ac:dyDescent="0.25">
      <c r="A239" t="str">
        <f t="shared" si="3"/>
        <v>18UE711</v>
      </c>
      <c r="B239" s="31">
        <v>711</v>
      </c>
      <c r="C239" s="32" t="s">
        <v>873</v>
      </c>
      <c r="D239" s="32" t="s">
        <v>699</v>
      </c>
      <c r="E239" s="32" t="s">
        <v>678</v>
      </c>
      <c r="G239" s="17"/>
      <c r="H239" s="17"/>
      <c r="I239" s="17"/>
      <c r="J239" s="17"/>
    </row>
    <row r="240" spans="1:10" x14ac:dyDescent="0.25">
      <c r="A240" t="str">
        <f t="shared" si="3"/>
        <v>18UE712</v>
      </c>
      <c r="B240" s="31">
        <v>712</v>
      </c>
      <c r="C240" s="32" t="s">
        <v>874</v>
      </c>
      <c r="D240" s="32" t="s">
        <v>699</v>
      </c>
      <c r="E240" s="32" t="s">
        <v>678</v>
      </c>
      <c r="G240" s="17"/>
      <c r="H240" s="17"/>
      <c r="I240" s="17"/>
      <c r="J240" s="17"/>
    </row>
    <row r="241" spans="1:10" x14ac:dyDescent="0.25">
      <c r="A241" t="str">
        <f t="shared" si="3"/>
        <v>18UE713</v>
      </c>
      <c r="B241" s="31">
        <v>713</v>
      </c>
      <c r="C241" s="32" t="s">
        <v>875</v>
      </c>
      <c r="D241" s="32" t="s">
        <v>699</v>
      </c>
      <c r="E241" s="32" t="s">
        <v>876</v>
      </c>
      <c r="G241" s="17"/>
      <c r="H241" s="17"/>
      <c r="I241" s="17"/>
      <c r="J241" s="17"/>
    </row>
    <row r="242" spans="1:10" x14ac:dyDescent="0.25">
      <c r="A242" t="str">
        <f t="shared" si="3"/>
        <v>18UE714</v>
      </c>
      <c r="B242" s="31">
        <v>714</v>
      </c>
      <c r="C242" s="32" t="s">
        <v>877</v>
      </c>
      <c r="D242" s="32" t="s">
        <v>699</v>
      </c>
      <c r="E242" s="32" t="s">
        <v>878</v>
      </c>
      <c r="G242" s="17"/>
      <c r="H242" s="17"/>
      <c r="I242" s="17"/>
      <c r="J242" s="17"/>
    </row>
    <row r="243" spans="1:10" x14ac:dyDescent="0.25">
      <c r="A243" t="str">
        <f t="shared" si="3"/>
        <v>18UE715</v>
      </c>
      <c r="B243" s="31">
        <v>715</v>
      </c>
      <c r="C243" s="32" t="s">
        <v>879</v>
      </c>
      <c r="D243" s="32" t="s">
        <v>696</v>
      </c>
      <c r="E243" s="32" t="s">
        <v>1260</v>
      </c>
      <c r="G243" s="17"/>
      <c r="H243" s="17"/>
      <c r="I243" s="17"/>
      <c r="J243" s="17"/>
    </row>
    <row r="244" spans="1:10" x14ac:dyDescent="0.25">
      <c r="A244" t="str">
        <f t="shared" si="3"/>
        <v>18UE716</v>
      </c>
      <c r="B244" s="31">
        <v>716</v>
      </c>
      <c r="C244" s="32" t="s">
        <v>880</v>
      </c>
      <c r="D244" s="32" t="s">
        <v>694</v>
      </c>
      <c r="E244" s="32" t="s">
        <v>881</v>
      </c>
      <c r="G244" s="17"/>
      <c r="H244" s="17"/>
      <c r="I244" s="17"/>
      <c r="J244" s="17"/>
    </row>
    <row r="245" spans="1:10" x14ac:dyDescent="0.25">
      <c r="A245" t="str">
        <f t="shared" si="3"/>
        <v>18UE717</v>
      </c>
      <c r="B245" s="31">
        <v>717</v>
      </c>
      <c r="C245" s="32" t="s">
        <v>882</v>
      </c>
      <c r="D245" s="32" t="s">
        <v>769</v>
      </c>
      <c r="E245" s="32" t="s">
        <v>870</v>
      </c>
      <c r="G245" s="17"/>
      <c r="H245" s="17"/>
      <c r="I245" s="17"/>
      <c r="J245" s="17"/>
    </row>
    <row r="246" spans="1:10" x14ac:dyDescent="0.25">
      <c r="A246" t="str">
        <f t="shared" si="3"/>
        <v>18UE718</v>
      </c>
      <c r="B246" s="31">
        <v>718</v>
      </c>
      <c r="C246" s="32" t="s">
        <v>883</v>
      </c>
      <c r="D246" s="32" t="s">
        <v>694</v>
      </c>
      <c r="E246" s="32" t="s">
        <v>643</v>
      </c>
      <c r="G246" s="17"/>
      <c r="H246" s="17"/>
      <c r="I246" s="17"/>
      <c r="J246" s="17"/>
    </row>
    <row r="247" spans="1:10" x14ac:dyDescent="0.25">
      <c r="A247" t="str">
        <f t="shared" si="3"/>
        <v>18UE719</v>
      </c>
      <c r="B247" s="31">
        <v>719</v>
      </c>
      <c r="C247" s="32" t="s">
        <v>884</v>
      </c>
      <c r="D247" s="32" t="s">
        <v>696</v>
      </c>
      <c r="E247" s="32" t="s">
        <v>643</v>
      </c>
      <c r="G247" s="17"/>
      <c r="H247" s="17"/>
      <c r="I247" s="17"/>
      <c r="J247" s="17"/>
    </row>
    <row r="248" spans="1:10" x14ac:dyDescent="0.25">
      <c r="A248" t="str">
        <f t="shared" si="3"/>
        <v>18UE723</v>
      </c>
      <c r="B248" s="31">
        <v>723</v>
      </c>
      <c r="C248" s="32" t="s">
        <v>885</v>
      </c>
      <c r="D248" s="32" t="s">
        <v>699</v>
      </c>
      <c r="E248" s="32" t="s">
        <v>1261</v>
      </c>
      <c r="G248" s="17"/>
      <c r="H248" s="17"/>
      <c r="I248" s="17"/>
      <c r="J248" s="17"/>
    </row>
    <row r="249" spans="1:10" x14ac:dyDescent="0.25">
      <c r="A249" t="str">
        <f t="shared" si="3"/>
        <v>18UE724</v>
      </c>
      <c r="B249" s="31">
        <v>724</v>
      </c>
      <c r="C249" s="32" t="s">
        <v>886</v>
      </c>
      <c r="D249" s="32" t="s">
        <v>699</v>
      </c>
      <c r="E249" s="32" t="s">
        <v>757</v>
      </c>
      <c r="G249" s="17"/>
      <c r="H249" s="17"/>
      <c r="I249" s="17"/>
      <c r="J249" s="17"/>
    </row>
    <row r="250" spans="1:10" x14ac:dyDescent="0.25">
      <c r="A250" t="str">
        <f t="shared" ref="A250:A357" si="4">CONCATENATE("18UE",B250)</f>
        <v>18UE726</v>
      </c>
      <c r="B250" s="31">
        <v>726</v>
      </c>
      <c r="C250" s="32" t="s">
        <v>887</v>
      </c>
      <c r="D250" s="32" t="s">
        <v>694</v>
      </c>
      <c r="E250" s="32" t="s">
        <v>711</v>
      </c>
      <c r="G250" s="17"/>
      <c r="H250" s="17"/>
      <c r="I250" s="17"/>
      <c r="J250" s="17"/>
    </row>
    <row r="251" spans="1:10" x14ac:dyDescent="0.25">
      <c r="A251" t="str">
        <f t="shared" si="4"/>
        <v>18UE727</v>
      </c>
      <c r="B251" s="31">
        <v>727</v>
      </c>
      <c r="C251" s="32" t="s">
        <v>888</v>
      </c>
      <c r="D251" s="32" t="s">
        <v>699</v>
      </c>
      <c r="E251" s="32" t="s">
        <v>757</v>
      </c>
      <c r="G251" s="17"/>
      <c r="H251" s="17"/>
      <c r="I251" s="17"/>
      <c r="J251" s="17"/>
    </row>
    <row r="252" spans="1:10" x14ac:dyDescent="0.25">
      <c r="A252" t="str">
        <f t="shared" si="4"/>
        <v>18UE728</v>
      </c>
      <c r="B252" s="31">
        <v>728</v>
      </c>
      <c r="C252" s="32" t="s">
        <v>889</v>
      </c>
      <c r="D252" s="32" t="s">
        <v>694</v>
      </c>
      <c r="E252" s="32" t="s">
        <v>1262</v>
      </c>
      <c r="G252" s="17"/>
      <c r="H252" s="17"/>
      <c r="I252" s="17"/>
      <c r="J252" s="17"/>
    </row>
    <row r="253" spans="1:10" x14ac:dyDescent="0.25">
      <c r="A253" t="str">
        <f t="shared" si="4"/>
        <v>18UE729</v>
      </c>
      <c r="B253" s="31">
        <v>729</v>
      </c>
      <c r="C253" s="32" t="s">
        <v>890</v>
      </c>
      <c r="D253" s="32" t="s">
        <v>694</v>
      </c>
      <c r="E253" s="32" t="s">
        <v>706</v>
      </c>
      <c r="G253" s="17"/>
      <c r="H253" s="17"/>
      <c r="I253" s="17"/>
      <c r="J253" s="17"/>
    </row>
    <row r="254" spans="1:10" x14ac:dyDescent="0.25">
      <c r="A254" t="str">
        <f t="shared" si="4"/>
        <v>18UE730</v>
      </c>
      <c r="B254" s="31">
        <v>730</v>
      </c>
      <c r="C254" s="32" t="s">
        <v>891</v>
      </c>
      <c r="D254" s="32" t="s">
        <v>699</v>
      </c>
      <c r="E254" s="32" t="s">
        <v>607</v>
      </c>
      <c r="G254" s="17"/>
      <c r="H254" s="17"/>
      <c r="I254" s="17"/>
      <c r="J254" s="17"/>
    </row>
    <row r="255" spans="1:10" x14ac:dyDescent="0.25">
      <c r="A255" t="str">
        <f t="shared" si="4"/>
        <v>18UE731</v>
      </c>
      <c r="B255" s="31">
        <v>731</v>
      </c>
      <c r="C255" s="32" t="s">
        <v>892</v>
      </c>
      <c r="D255" s="32" t="s">
        <v>694</v>
      </c>
      <c r="E255" s="32" t="s">
        <v>607</v>
      </c>
      <c r="G255" s="17"/>
      <c r="H255" s="17"/>
      <c r="I255" s="17"/>
      <c r="J255" s="17"/>
    </row>
    <row r="256" spans="1:10" x14ac:dyDescent="0.25">
      <c r="A256" t="str">
        <f t="shared" si="4"/>
        <v>18UE735</v>
      </c>
      <c r="B256" s="31">
        <v>735</v>
      </c>
      <c r="C256" s="32" t="s">
        <v>893</v>
      </c>
      <c r="D256" s="32" t="s">
        <v>699</v>
      </c>
      <c r="E256" s="32" t="s">
        <v>1263</v>
      </c>
      <c r="G256" s="17"/>
      <c r="H256" s="17"/>
      <c r="I256" s="17"/>
      <c r="J256" s="17"/>
    </row>
    <row r="257" spans="1:10" x14ac:dyDescent="0.25">
      <c r="A257" t="str">
        <f t="shared" si="4"/>
        <v>18UE736</v>
      </c>
      <c r="B257" s="31">
        <v>736</v>
      </c>
      <c r="C257" s="32" t="s">
        <v>894</v>
      </c>
      <c r="D257" s="32" t="s">
        <v>699</v>
      </c>
      <c r="E257" s="32" t="s">
        <v>660</v>
      </c>
      <c r="G257" s="17"/>
      <c r="H257" s="17"/>
      <c r="I257" s="17"/>
      <c r="J257" s="17"/>
    </row>
    <row r="258" spans="1:10" x14ac:dyDescent="0.25">
      <c r="A258" t="str">
        <f t="shared" si="4"/>
        <v>18UE737</v>
      </c>
      <c r="B258" s="31">
        <v>737</v>
      </c>
      <c r="C258" s="32" t="s">
        <v>895</v>
      </c>
      <c r="D258" s="32" t="s">
        <v>699</v>
      </c>
      <c r="E258" s="32" t="s">
        <v>1264</v>
      </c>
      <c r="G258" s="17"/>
      <c r="H258" s="17"/>
      <c r="I258" s="17"/>
      <c r="J258" s="17"/>
    </row>
    <row r="259" spans="1:10" x14ac:dyDescent="0.25">
      <c r="A259" t="str">
        <f t="shared" si="4"/>
        <v>18UE738</v>
      </c>
      <c r="B259" s="31">
        <v>738</v>
      </c>
      <c r="C259" s="17" t="s">
        <v>1401</v>
      </c>
      <c r="D259" s="17" t="s">
        <v>1402</v>
      </c>
      <c r="E259" s="17" t="s">
        <v>1403</v>
      </c>
      <c r="G259" s="17"/>
      <c r="H259" s="17"/>
      <c r="I259" s="17"/>
      <c r="J259" s="17"/>
    </row>
    <row r="260" spans="1:10" x14ac:dyDescent="0.25">
      <c r="A260" t="str">
        <f t="shared" si="4"/>
        <v>18UE739</v>
      </c>
      <c r="B260" s="31">
        <v>739</v>
      </c>
      <c r="C260" s="17" t="s">
        <v>1029</v>
      </c>
      <c r="D260" s="17" t="s">
        <v>696</v>
      </c>
      <c r="E260" s="17" t="s">
        <v>1404</v>
      </c>
      <c r="G260" s="17"/>
      <c r="H260" s="17"/>
      <c r="I260" s="17"/>
      <c r="J260" s="17"/>
    </row>
    <row r="261" spans="1:10" x14ac:dyDescent="0.25">
      <c r="A261" t="str">
        <f t="shared" si="4"/>
        <v>18UE740</v>
      </c>
      <c r="B261" s="31">
        <v>740</v>
      </c>
      <c r="C261" s="17" t="s">
        <v>1405</v>
      </c>
      <c r="D261" s="17" t="s">
        <v>696</v>
      </c>
      <c r="E261" s="17" t="s">
        <v>623</v>
      </c>
      <c r="G261" s="17"/>
      <c r="H261" s="17"/>
      <c r="I261" s="17"/>
      <c r="J261" s="17"/>
    </row>
    <row r="262" spans="1:10" x14ac:dyDescent="0.25">
      <c r="A262" t="str">
        <f t="shared" si="4"/>
        <v>18UE741</v>
      </c>
      <c r="B262" s="31">
        <v>741</v>
      </c>
      <c r="C262" s="17" t="s">
        <v>1398</v>
      </c>
      <c r="D262" s="32" t="s">
        <v>694</v>
      </c>
      <c r="E262" s="32" t="s">
        <v>1263</v>
      </c>
      <c r="G262" s="17"/>
      <c r="H262" s="17"/>
      <c r="I262" s="17"/>
      <c r="J262" s="17"/>
    </row>
    <row r="263" spans="1:10" x14ac:dyDescent="0.25">
      <c r="A263" t="str">
        <f t="shared" si="4"/>
        <v>18UE742</v>
      </c>
      <c r="B263" s="31">
        <v>742</v>
      </c>
      <c r="C263" s="17" t="s">
        <v>1400</v>
      </c>
      <c r="D263" s="17" t="s">
        <v>696</v>
      </c>
      <c r="E263" s="17" t="s">
        <v>910</v>
      </c>
      <c r="G263" s="17"/>
      <c r="H263" s="17"/>
      <c r="I263" s="17"/>
      <c r="J263" s="17"/>
    </row>
    <row r="264" spans="1:10" x14ac:dyDescent="0.25">
      <c r="A264" t="str">
        <f t="shared" si="4"/>
        <v>18UE743</v>
      </c>
      <c r="B264" s="31">
        <v>743</v>
      </c>
      <c r="C264" s="17" t="s">
        <v>1406</v>
      </c>
      <c r="D264" s="17" t="s">
        <v>699</v>
      </c>
      <c r="E264" s="17" t="s">
        <v>660</v>
      </c>
      <c r="G264" s="17"/>
      <c r="H264" s="17"/>
      <c r="I264" s="17"/>
      <c r="J264" s="17"/>
    </row>
    <row r="265" spans="1:10" x14ac:dyDescent="0.25">
      <c r="A265" t="str">
        <f t="shared" si="4"/>
        <v>18UE744</v>
      </c>
      <c r="B265" s="31">
        <v>744</v>
      </c>
      <c r="C265" s="17" t="s">
        <v>1427</v>
      </c>
      <c r="D265" s="17" t="s">
        <v>699</v>
      </c>
      <c r="E265" s="17" t="s">
        <v>660</v>
      </c>
      <c r="G265" s="17"/>
      <c r="H265" s="17"/>
      <c r="I265" s="17"/>
      <c r="J265" s="17"/>
    </row>
    <row r="266" spans="1:10" x14ac:dyDescent="0.25">
      <c r="A266" t="str">
        <f t="shared" si="4"/>
        <v>18UE745</v>
      </c>
      <c r="B266" s="31">
        <v>745</v>
      </c>
      <c r="C266" s="32" t="s">
        <v>896</v>
      </c>
      <c r="D266" s="32" t="s">
        <v>694</v>
      </c>
      <c r="E266" s="32" t="s">
        <v>734</v>
      </c>
      <c r="G266" s="17"/>
      <c r="H266" s="17"/>
      <c r="I266" s="17"/>
      <c r="J266" s="17"/>
    </row>
    <row r="267" spans="1:10" x14ac:dyDescent="0.25">
      <c r="A267" t="str">
        <f t="shared" si="4"/>
        <v>18UE747</v>
      </c>
      <c r="B267" s="31">
        <v>747</v>
      </c>
      <c r="C267" s="32" t="s">
        <v>897</v>
      </c>
      <c r="D267" s="32" t="s">
        <v>696</v>
      </c>
      <c r="E267" s="32" t="s">
        <v>607</v>
      </c>
      <c r="G267" s="17"/>
      <c r="H267" s="17"/>
      <c r="I267" s="17"/>
      <c r="J267" s="17"/>
    </row>
    <row r="268" spans="1:10" x14ac:dyDescent="0.25">
      <c r="A268" t="str">
        <f t="shared" si="4"/>
        <v>18UE751</v>
      </c>
      <c r="B268" s="31">
        <v>751</v>
      </c>
      <c r="C268" s="32" t="s">
        <v>898</v>
      </c>
      <c r="D268" s="32" t="s">
        <v>696</v>
      </c>
      <c r="E268" s="32" t="s">
        <v>607</v>
      </c>
      <c r="G268" s="17"/>
      <c r="H268" s="17"/>
      <c r="I268" s="17"/>
      <c r="J268" s="17"/>
    </row>
    <row r="269" spans="1:10" x14ac:dyDescent="0.25">
      <c r="A269" t="str">
        <f t="shared" si="4"/>
        <v>18UE753</v>
      </c>
      <c r="B269" s="31">
        <v>753</v>
      </c>
      <c r="C269" s="32" t="s">
        <v>899</v>
      </c>
      <c r="D269" s="32" t="s">
        <v>696</v>
      </c>
      <c r="E269" s="32" t="s">
        <v>706</v>
      </c>
      <c r="G269" s="17"/>
      <c r="H269" s="17"/>
      <c r="I269" s="17"/>
      <c r="J269" s="17"/>
    </row>
    <row r="270" spans="1:10" x14ac:dyDescent="0.25">
      <c r="A270" t="str">
        <f t="shared" si="4"/>
        <v>18UE761</v>
      </c>
      <c r="B270" s="31">
        <v>761</v>
      </c>
      <c r="C270" s="32" t="s">
        <v>900</v>
      </c>
      <c r="D270" s="32" t="s">
        <v>696</v>
      </c>
      <c r="E270" s="32" t="s">
        <v>839</v>
      </c>
      <c r="G270" s="17"/>
      <c r="H270" s="17"/>
      <c r="I270" s="17"/>
      <c r="J270" s="17"/>
    </row>
    <row r="271" spans="1:10" x14ac:dyDescent="0.25">
      <c r="A271" t="str">
        <f t="shared" si="4"/>
        <v>18UE765</v>
      </c>
      <c r="B271" s="31">
        <v>765</v>
      </c>
      <c r="C271" s="32" t="s">
        <v>901</v>
      </c>
      <c r="D271" s="32" t="s">
        <v>694</v>
      </c>
      <c r="E271" s="32" t="s">
        <v>839</v>
      </c>
      <c r="G271" s="17"/>
      <c r="H271" s="17"/>
      <c r="I271" s="17"/>
      <c r="J271" s="17"/>
    </row>
    <row r="272" spans="1:10" x14ac:dyDescent="0.25">
      <c r="A272" t="str">
        <f t="shared" si="4"/>
        <v>18UE769</v>
      </c>
      <c r="B272" s="31">
        <v>769</v>
      </c>
      <c r="C272" s="32" t="s">
        <v>902</v>
      </c>
      <c r="D272" s="32" t="s">
        <v>699</v>
      </c>
      <c r="E272" s="32" t="s">
        <v>839</v>
      </c>
      <c r="G272" s="17"/>
      <c r="H272" s="17"/>
      <c r="I272" s="17"/>
      <c r="J272" s="17"/>
    </row>
    <row r="273" spans="1:10" x14ac:dyDescent="0.25">
      <c r="A273" t="str">
        <f t="shared" si="4"/>
        <v>18UE771</v>
      </c>
      <c r="B273" s="31">
        <v>771</v>
      </c>
      <c r="C273" s="17" t="s">
        <v>1462</v>
      </c>
      <c r="D273" s="32" t="s">
        <v>699</v>
      </c>
      <c r="E273" s="17" t="s">
        <v>660</v>
      </c>
      <c r="G273" s="17"/>
      <c r="H273" s="17"/>
      <c r="I273" s="17"/>
      <c r="J273" s="17"/>
    </row>
    <row r="274" spans="1:10" x14ac:dyDescent="0.25">
      <c r="A274" t="str">
        <f t="shared" si="4"/>
        <v>18UE779</v>
      </c>
      <c r="B274" s="31">
        <v>779</v>
      </c>
      <c r="C274" s="32" t="s">
        <v>903</v>
      </c>
      <c r="D274" s="32" t="s">
        <v>694</v>
      </c>
      <c r="E274" s="32" t="s">
        <v>607</v>
      </c>
      <c r="G274" s="17"/>
      <c r="H274" s="17"/>
      <c r="I274" s="17"/>
      <c r="J274" s="17"/>
    </row>
    <row r="275" spans="1:10" x14ac:dyDescent="0.25">
      <c r="A275" t="str">
        <f t="shared" si="4"/>
        <v>18UE780</v>
      </c>
      <c r="B275">
        <v>780</v>
      </c>
      <c r="C275" s="17" t="s">
        <v>1463</v>
      </c>
      <c r="D275" s="32" t="s">
        <v>696</v>
      </c>
      <c r="E275" s="17" t="s">
        <v>1464</v>
      </c>
      <c r="G275" s="17"/>
      <c r="H275" s="17"/>
      <c r="I275" s="17"/>
      <c r="J275" s="17"/>
    </row>
    <row r="276" spans="1:10" x14ac:dyDescent="0.25">
      <c r="A276" t="str">
        <f t="shared" si="4"/>
        <v>18UE781</v>
      </c>
      <c r="B276">
        <v>781</v>
      </c>
      <c r="C276" s="17" t="s">
        <v>1465</v>
      </c>
      <c r="D276" s="32" t="s">
        <v>694</v>
      </c>
      <c r="E276" s="17" t="s">
        <v>711</v>
      </c>
      <c r="G276" s="17"/>
      <c r="H276" s="17"/>
      <c r="I276" s="17"/>
      <c r="J276" s="17"/>
    </row>
    <row r="277" spans="1:10" x14ac:dyDescent="0.25">
      <c r="A277" t="str">
        <f t="shared" si="4"/>
        <v>18UE782</v>
      </c>
      <c r="B277" s="37">
        <v>782</v>
      </c>
      <c r="C277" s="17" t="s">
        <v>1466</v>
      </c>
      <c r="D277" s="32" t="s">
        <v>696</v>
      </c>
      <c r="E277" s="17" t="s">
        <v>607</v>
      </c>
      <c r="G277" s="17"/>
      <c r="H277" s="17"/>
      <c r="I277" s="17"/>
      <c r="J277" s="17"/>
    </row>
    <row r="278" spans="1:10" x14ac:dyDescent="0.25">
      <c r="A278" t="str">
        <f t="shared" si="4"/>
        <v>18UE783</v>
      </c>
      <c r="B278" s="37">
        <v>783</v>
      </c>
      <c r="C278" s="17" t="s">
        <v>1467</v>
      </c>
      <c r="D278" s="32" t="s">
        <v>696</v>
      </c>
      <c r="E278" s="17" t="s">
        <v>782</v>
      </c>
      <c r="G278" s="17"/>
      <c r="H278" s="17"/>
      <c r="I278" s="17"/>
      <c r="J278" s="17"/>
    </row>
    <row r="279" spans="1:10" x14ac:dyDescent="0.25">
      <c r="A279" t="str">
        <f t="shared" si="4"/>
        <v>18UE786</v>
      </c>
      <c r="B279" s="37">
        <v>786</v>
      </c>
      <c r="C279" s="17" t="s">
        <v>1468</v>
      </c>
      <c r="D279" s="32" t="s">
        <v>699</v>
      </c>
      <c r="E279" s="17" t="s">
        <v>643</v>
      </c>
      <c r="G279" s="17"/>
      <c r="H279" s="17"/>
      <c r="I279" s="17"/>
      <c r="J279" s="17"/>
    </row>
    <row r="280" spans="1:10" x14ac:dyDescent="0.25">
      <c r="A280" t="str">
        <f t="shared" si="4"/>
        <v>18UE787</v>
      </c>
      <c r="B280" s="31">
        <v>787</v>
      </c>
      <c r="C280" s="17" t="s">
        <v>1429</v>
      </c>
      <c r="D280" s="32" t="s">
        <v>694</v>
      </c>
      <c r="E280" s="32" t="s">
        <v>711</v>
      </c>
      <c r="G280" s="17"/>
      <c r="H280" s="17"/>
      <c r="I280" s="17"/>
      <c r="J280" s="17"/>
    </row>
    <row r="281" spans="1:10" x14ac:dyDescent="0.25">
      <c r="A281" t="str">
        <f t="shared" si="4"/>
        <v>18UE789</v>
      </c>
      <c r="B281" s="37">
        <v>789</v>
      </c>
      <c r="C281" s="17" t="s">
        <v>1469</v>
      </c>
      <c r="D281" s="17" t="s">
        <v>699</v>
      </c>
      <c r="E281" s="17" t="s">
        <v>706</v>
      </c>
      <c r="G281" s="17"/>
      <c r="H281" s="17"/>
      <c r="I281" s="17"/>
      <c r="J281" s="17"/>
    </row>
    <row r="282" spans="1:10" x14ac:dyDescent="0.25">
      <c r="A282" t="str">
        <f t="shared" si="4"/>
        <v>18UE791</v>
      </c>
      <c r="B282" s="37">
        <v>791</v>
      </c>
      <c r="C282" s="17" t="s">
        <v>1470</v>
      </c>
      <c r="D282" s="17" t="s">
        <v>696</v>
      </c>
      <c r="E282" s="17" t="s">
        <v>643</v>
      </c>
      <c r="G282" s="17"/>
      <c r="H282" s="17"/>
      <c r="I282" s="17"/>
      <c r="J282" s="17"/>
    </row>
    <row r="283" spans="1:10" x14ac:dyDescent="0.25">
      <c r="A283" t="str">
        <f t="shared" si="4"/>
        <v>18UE792</v>
      </c>
      <c r="B283" s="37">
        <v>792</v>
      </c>
      <c r="C283" s="17" t="s">
        <v>1471</v>
      </c>
      <c r="D283" s="17" t="s">
        <v>696</v>
      </c>
      <c r="E283" s="32" t="s">
        <v>678</v>
      </c>
      <c r="G283" s="17"/>
      <c r="H283" s="17"/>
      <c r="I283" s="17"/>
      <c r="J283" s="17"/>
    </row>
    <row r="284" spans="1:10" x14ac:dyDescent="0.25">
      <c r="A284" t="str">
        <f t="shared" si="4"/>
        <v>18UE793</v>
      </c>
      <c r="B284" s="37">
        <v>793</v>
      </c>
      <c r="C284" s="17" t="s">
        <v>1472</v>
      </c>
      <c r="D284" s="32" t="s">
        <v>694</v>
      </c>
      <c r="E284" s="32" t="s">
        <v>757</v>
      </c>
      <c r="G284" s="17"/>
      <c r="H284" s="17"/>
      <c r="I284" s="17"/>
      <c r="J284" s="17"/>
    </row>
    <row r="285" spans="1:10" x14ac:dyDescent="0.25">
      <c r="A285" t="str">
        <f t="shared" si="4"/>
        <v>18UE794</v>
      </c>
      <c r="B285" s="37">
        <v>794</v>
      </c>
      <c r="C285" s="17" t="s">
        <v>1473</v>
      </c>
      <c r="D285" s="17" t="s">
        <v>696</v>
      </c>
      <c r="E285" s="17" t="s">
        <v>643</v>
      </c>
      <c r="G285" s="17"/>
      <c r="H285" s="17"/>
      <c r="I285" s="17"/>
      <c r="J285" s="17"/>
    </row>
    <row r="286" spans="1:10" x14ac:dyDescent="0.25">
      <c r="A286" t="str">
        <f t="shared" si="4"/>
        <v>18UE796</v>
      </c>
      <c r="B286" s="31">
        <v>796</v>
      </c>
      <c r="C286" s="32" t="s">
        <v>904</v>
      </c>
      <c r="D286" s="32" t="s">
        <v>696</v>
      </c>
      <c r="E286" s="32" t="s">
        <v>706</v>
      </c>
      <c r="G286" s="17"/>
      <c r="H286" s="17"/>
      <c r="I286" s="17"/>
      <c r="J286" s="17"/>
    </row>
    <row r="287" spans="1:10" x14ac:dyDescent="0.25">
      <c r="A287" t="str">
        <f t="shared" si="4"/>
        <v>18UE799</v>
      </c>
      <c r="B287" s="37">
        <v>799</v>
      </c>
      <c r="C287" s="17" t="s">
        <v>1474</v>
      </c>
      <c r="D287" s="32" t="s">
        <v>699</v>
      </c>
      <c r="E287" s="17" t="s">
        <v>660</v>
      </c>
      <c r="G287" s="17"/>
      <c r="H287" s="17"/>
      <c r="I287" s="17"/>
      <c r="J287" s="17"/>
    </row>
    <row r="288" spans="1:10" x14ac:dyDescent="0.25">
      <c r="A288" t="str">
        <f t="shared" si="4"/>
        <v>18UE801</v>
      </c>
      <c r="B288" s="31">
        <v>801</v>
      </c>
      <c r="C288" s="32" t="s">
        <v>905</v>
      </c>
      <c r="D288" s="32" t="s">
        <v>702</v>
      </c>
      <c r="E288" s="32" t="s">
        <v>424</v>
      </c>
      <c r="G288" s="17"/>
      <c r="H288" s="17"/>
      <c r="I288" s="17"/>
      <c r="J288" s="17"/>
    </row>
    <row r="289" spans="1:10" x14ac:dyDescent="0.25">
      <c r="A289" t="str">
        <f t="shared" si="4"/>
        <v>18UE801GR</v>
      </c>
      <c r="B289" s="31" t="s">
        <v>1387</v>
      </c>
      <c r="C289" s="32" t="s">
        <v>905</v>
      </c>
      <c r="D289" s="32" t="s">
        <v>702</v>
      </c>
      <c r="E289" s="32" t="s">
        <v>424</v>
      </c>
      <c r="G289" s="17"/>
      <c r="H289" s="17"/>
      <c r="I289" s="17"/>
      <c r="J289" s="17"/>
    </row>
    <row r="290" spans="1:10" x14ac:dyDescent="0.25">
      <c r="A290" t="str">
        <f t="shared" si="4"/>
        <v>18UE802</v>
      </c>
      <c r="B290" s="31">
        <v>802</v>
      </c>
      <c r="C290" s="32" t="s">
        <v>906</v>
      </c>
      <c r="D290" s="32" t="s">
        <v>759</v>
      </c>
      <c r="E290" s="32" t="s">
        <v>424</v>
      </c>
      <c r="G290" s="17"/>
      <c r="H290" s="17"/>
      <c r="I290" s="17"/>
      <c r="J290" s="17"/>
    </row>
    <row r="291" spans="1:10" x14ac:dyDescent="0.25">
      <c r="A291" t="str">
        <f t="shared" si="4"/>
        <v>18UE802GR</v>
      </c>
      <c r="B291" s="31" t="s">
        <v>1388</v>
      </c>
      <c r="C291" s="32" t="s">
        <v>906</v>
      </c>
      <c r="D291" s="32" t="s">
        <v>759</v>
      </c>
      <c r="E291" s="32" t="s">
        <v>424</v>
      </c>
      <c r="G291" s="17"/>
      <c r="H291" s="17"/>
      <c r="I291" s="17"/>
      <c r="J291" s="17"/>
    </row>
    <row r="292" spans="1:10" x14ac:dyDescent="0.25">
      <c r="A292" t="str">
        <f t="shared" si="4"/>
        <v>18UE803</v>
      </c>
      <c r="B292" s="31">
        <v>803</v>
      </c>
      <c r="C292" s="32" t="s">
        <v>907</v>
      </c>
      <c r="D292" s="32" t="s">
        <v>702</v>
      </c>
      <c r="E292" s="32" t="s">
        <v>424</v>
      </c>
      <c r="G292" s="17"/>
      <c r="H292" s="17"/>
      <c r="I292" s="17"/>
      <c r="J292" s="17"/>
    </row>
    <row r="293" spans="1:10" x14ac:dyDescent="0.25">
      <c r="A293" t="str">
        <f t="shared" si="4"/>
        <v>18UE804</v>
      </c>
      <c r="B293" s="31">
        <v>804</v>
      </c>
      <c r="C293" s="32" t="s">
        <v>908</v>
      </c>
      <c r="D293" s="32" t="s">
        <v>702</v>
      </c>
      <c r="E293" s="32" t="s">
        <v>424</v>
      </c>
      <c r="G293" s="17"/>
      <c r="H293" s="17"/>
      <c r="I293" s="17"/>
      <c r="J293" s="17"/>
    </row>
    <row r="294" spans="1:10" x14ac:dyDescent="0.25">
      <c r="A294" t="str">
        <f t="shared" si="4"/>
        <v>18UE811</v>
      </c>
      <c r="B294" s="31">
        <v>811</v>
      </c>
      <c r="C294" s="32" t="s">
        <v>909</v>
      </c>
      <c r="D294" s="32" t="s">
        <v>769</v>
      </c>
      <c r="E294" s="32" t="s">
        <v>910</v>
      </c>
      <c r="G294" s="17"/>
      <c r="H294" s="17"/>
      <c r="I294" s="17"/>
      <c r="J294" s="17"/>
    </row>
    <row r="295" spans="1:10" x14ac:dyDescent="0.25">
      <c r="A295" t="str">
        <f t="shared" si="4"/>
        <v>18UE813</v>
      </c>
      <c r="B295" s="31">
        <v>813</v>
      </c>
      <c r="C295" s="32" t="s">
        <v>911</v>
      </c>
      <c r="D295" s="32" t="s">
        <v>702</v>
      </c>
      <c r="E295" s="32" t="s">
        <v>424</v>
      </c>
      <c r="G295" s="17"/>
      <c r="H295" s="17"/>
      <c r="I295" s="17"/>
      <c r="J295" s="17"/>
    </row>
    <row r="296" spans="1:10" x14ac:dyDescent="0.25">
      <c r="A296" t="str">
        <f t="shared" si="4"/>
        <v>18UE814</v>
      </c>
      <c r="B296" s="31">
        <v>814</v>
      </c>
      <c r="C296" s="32" t="s">
        <v>912</v>
      </c>
      <c r="D296" s="32" t="s">
        <v>769</v>
      </c>
      <c r="E296" s="32" t="s">
        <v>910</v>
      </c>
      <c r="G296" s="17"/>
      <c r="H296" s="17"/>
      <c r="I296" s="17"/>
      <c r="J296" s="17"/>
    </row>
    <row r="297" spans="1:10" x14ac:dyDescent="0.25">
      <c r="A297" t="str">
        <f t="shared" si="4"/>
        <v>18UE818</v>
      </c>
      <c r="B297" s="31">
        <v>818</v>
      </c>
      <c r="C297" s="32" t="s">
        <v>913</v>
      </c>
      <c r="D297" s="32" t="s">
        <v>702</v>
      </c>
      <c r="E297" s="32" t="s">
        <v>424</v>
      </c>
      <c r="G297" s="17"/>
      <c r="H297" s="17"/>
      <c r="I297" s="17"/>
      <c r="J297" s="17"/>
    </row>
    <row r="298" spans="1:10" x14ac:dyDescent="0.25">
      <c r="A298" t="str">
        <f t="shared" si="4"/>
        <v>18UE821</v>
      </c>
      <c r="B298" s="31">
        <v>821</v>
      </c>
      <c r="C298" s="32" t="s">
        <v>1265</v>
      </c>
      <c r="D298" s="32" t="s">
        <v>702</v>
      </c>
      <c r="E298" s="32" t="s">
        <v>424</v>
      </c>
      <c r="G298" s="17"/>
      <c r="H298" s="17"/>
      <c r="I298" s="17"/>
      <c r="J298" s="17"/>
    </row>
    <row r="299" spans="1:10" x14ac:dyDescent="0.25">
      <c r="A299" t="str">
        <f t="shared" si="4"/>
        <v>18UE822</v>
      </c>
      <c r="B299" s="31">
        <v>822</v>
      </c>
      <c r="C299" s="32" t="s">
        <v>914</v>
      </c>
      <c r="D299" s="32" t="s">
        <v>702</v>
      </c>
      <c r="E299" s="32" t="s">
        <v>424</v>
      </c>
      <c r="G299" s="17"/>
      <c r="H299" s="17"/>
      <c r="I299" s="17"/>
      <c r="J299" s="17"/>
    </row>
    <row r="300" spans="1:10" x14ac:dyDescent="0.25">
      <c r="A300" t="str">
        <f t="shared" si="4"/>
        <v>18UE825</v>
      </c>
      <c r="B300" s="31">
        <v>825</v>
      </c>
      <c r="C300" s="32" t="s">
        <v>915</v>
      </c>
      <c r="D300" s="32" t="s">
        <v>694</v>
      </c>
      <c r="E300" s="32" t="s">
        <v>643</v>
      </c>
      <c r="G300" s="17"/>
      <c r="H300" s="17"/>
      <c r="I300" s="17"/>
      <c r="J300" s="17"/>
    </row>
    <row r="301" spans="1:10" x14ac:dyDescent="0.25">
      <c r="A301" t="str">
        <f t="shared" si="4"/>
        <v>18UE826</v>
      </c>
      <c r="B301" s="31">
        <v>826</v>
      </c>
      <c r="C301" s="32" t="s">
        <v>916</v>
      </c>
      <c r="D301" s="32" t="s">
        <v>694</v>
      </c>
      <c r="E301" s="32" t="s">
        <v>607</v>
      </c>
      <c r="G301" s="17"/>
      <c r="H301" s="17"/>
      <c r="I301" s="17"/>
      <c r="J301" s="17"/>
    </row>
    <row r="302" spans="1:10" x14ac:dyDescent="0.25">
      <c r="A302" t="str">
        <f t="shared" si="4"/>
        <v>18UE831</v>
      </c>
      <c r="B302" s="31">
        <v>831</v>
      </c>
      <c r="C302" s="32" t="s">
        <v>917</v>
      </c>
      <c r="D302" s="32" t="s">
        <v>769</v>
      </c>
      <c r="E302" s="32" t="s">
        <v>910</v>
      </c>
      <c r="G302" s="17"/>
      <c r="H302" s="17"/>
      <c r="I302" s="17"/>
      <c r="J302" s="17"/>
    </row>
    <row r="303" spans="1:10" x14ac:dyDescent="0.25">
      <c r="A303" t="str">
        <f t="shared" si="4"/>
        <v>18UE832</v>
      </c>
      <c r="B303" s="31">
        <v>832</v>
      </c>
      <c r="C303" s="32" t="s">
        <v>918</v>
      </c>
      <c r="D303" s="32" t="s">
        <v>702</v>
      </c>
      <c r="E303" s="32" t="s">
        <v>424</v>
      </c>
      <c r="G303" s="17"/>
      <c r="H303" s="17"/>
      <c r="I303" s="17"/>
      <c r="J303" s="17"/>
    </row>
    <row r="304" spans="1:10" x14ac:dyDescent="0.25">
      <c r="A304" t="str">
        <f t="shared" si="4"/>
        <v>18UE835</v>
      </c>
      <c r="B304" s="31">
        <v>835</v>
      </c>
      <c r="C304" s="32" t="s">
        <v>919</v>
      </c>
      <c r="D304" s="32" t="s">
        <v>713</v>
      </c>
      <c r="E304" s="32" t="s">
        <v>424</v>
      </c>
      <c r="G304" s="17"/>
      <c r="H304" s="17"/>
      <c r="I304" s="17"/>
      <c r="J304" s="17"/>
    </row>
    <row r="305" spans="1:10" x14ac:dyDescent="0.25">
      <c r="A305" t="str">
        <f t="shared" si="4"/>
        <v>18UE837</v>
      </c>
      <c r="B305" s="31">
        <v>837</v>
      </c>
      <c r="C305" s="32" t="s">
        <v>920</v>
      </c>
      <c r="D305" s="32" t="s">
        <v>702</v>
      </c>
      <c r="E305" s="32" t="s">
        <v>424</v>
      </c>
      <c r="G305" s="17"/>
      <c r="H305" s="17"/>
      <c r="I305" s="17"/>
      <c r="J305" s="17"/>
    </row>
    <row r="306" spans="1:10" x14ac:dyDescent="0.25">
      <c r="A306" t="str">
        <f t="shared" si="4"/>
        <v>18UE838</v>
      </c>
      <c r="B306" s="31">
        <v>838</v>
      </c>
      <c r="C306" s="32" t="s">
        <v>921</v>
      </c>
      <c r="D306" s="32" t="s">
        <v>713</v>
      </c>
      <c r="E306" s="32" t="s">
        <v>424</v>
      </c>
      <c r="G306" s="17"/>
      <c r="H306" s="17"/>
      <c r="I306" s="17"/>
      <c r="J306" s="17"/>
    </row>
    <row r="307" spans="1:10" x14ac:dyDescent="0.25">
      <c r="A307" t="str">
        <f t="shared" si="4"/>
        <v>18UE839</v>
      </c>
      <c r="B307" s="31">
        <v>839</v>
      </c>
      <c r="C307" s="32" t="s">
        <v>922</v>
      </c>
      <c r="D307" s="32" t="s">
        <v>702</v>
      </c>
      <c r="E307" s="32" t="s">
        <v>424</v>
      </c>
      <c r="G307" s="17"/>
      <c r="H307" s="17"/>
      <c r="I307" s="17"/>
      <c r="J307" s="17"/>
    </row>
    <row r="308" spans="1:10" x14ac:dyDescent="0.25">
      <c r="A308" t="str">
        <f t="shared" si="4"/>
        <v>18UE840</v>
      </c>
      <c r="B308" s="31">
        <v>840</v>
      </c>
      <c r="C308" s="32" t="s">
        <v>923</v>
      </c>
      <c r="D308" s="32" t="s">
        <v>694</v>
      </c>
      <c r="E308" s="32" t="s">
        <v>607</v>
      </c>
      <c r="G308" s="17"/>
      <c r="H308" s="17"/>
      <c r="I308" s="17"/>
      <c r="J308" s="17"/>
    </row>
    <row r="309" spans="1:10" x14ac:dyDescent="0.25">
      <c r="A309" t="str">
        <f t="shared" si="4"/>
        <v>18UE841</v>
      </c>
      <c r="B309" s="31">
        <v>841</v>
      </c>
      <c r="C309" s="32" t="s">
        <v>924</v>
      </c>
      <c r="D309" s="32" t="s">
        <v>702</v>
      </c>
      <c r="E309" s="32" t="s">
        <v>424</v>
      </c>
      <c r="G309" s="17"/>
      <c r="H309" s="17"/>
      <c r="I309" s="17"/>
      <c r="J309" s="17"/>
    </row>
    <row r="310" spans="1:10" x14ac:dyDescent="0.25">
      <c r="A310" t="str">
        <f t="shared" si="4"/>
        <v>18UE842</v>
      </c>
      <c r="B310" s="31">
        <v>842</v>
      </c>
      <c r="C310" s="32" t="s">
        <v>925</v>
      </c>
      <c r="D310" s="32" t="s">
        <v>702</v>
      </c>
      <c r="E310" s="32" t="s">
        <v>424</v>
      </c>
      <c r="G310" s="17"/>
      <c r="H310" s="17"/>
      <c r="I310" s="17"/>
      <c r="J310" s="17"/>
    </row>
    <row r="311" spans="1:10" x14ac:dyDescent="0.25">
      <c r="A311" t="str">
        <f t="shared" si="4"/>
        <v>18UE843</v>
      </c>
      <c r="B311" s="31">
        <v>843</v>
      </c>
      <c r="C311" s="32" t="s">
        <v>926</v>
      </c>
      <c r="D311" s="32" t="s">
        <v>699</v>
      </c>
      <c r="E311" s="32" t="s">
        <v>643</v>
      </c>
      <c r="G311" s="17"/>
      <c r="H311" s="17"/>
      <c r="I311" s="17"/>
      <c r="J311" s="17"/>
    </row>
    <row r="312" spans="1:10" x14ac:dyDescent="0.25">
      <c r="A312" t="str">
        <f t="shared" si="4"/>
        <v>18UE844</v>
      </c>
      <c r="B312" s="31">
        <v>844</v>
      </c>
      <c r="C312" s="32" t="s">
        <v>927</v>
      </c>
      <c r="D312" s="32" t="s">
        <v>696</v>
      </c>
      <c r="E312" s="32" t="s">
        <v>643</v>
      </c>
      <c r="G312" s="17"/>
      <c r="H312" s="17"/>
      <c r="I312" s="17"/>
      <c r="J312" s="17"/>
    </row>
    <row r="313" spans="1:10" x14ac:dyDescent="0.25">
      <c r="A313" t="str">
        <f t="shared" si="4"/>
        <v>18UE845</v>
      </c>
      <c r="B313" s="31">
        <v>845</v>
      </c>
      <c r="C313" s="32" t="s">
        <v>928</v>
      </c>
      <c r="D313" s="32" t="s">
        <v>696</v>
      </c>
      <c r="E313" s="32" t="s">
        <v>607</v>
      </c>
      <c r="G313" s="17"/>
      <c r="H313" s="17"/>
      <c r="I313" s="17"/>
      <c r="J313" s="17"/>
    </row>
    <row r="314" spans="1:10" x14ac:dyDescent="0.25">
      <c r="A314" t="str">
        <f t="shared" si="4"/>
        <v>18UE846</v>
      </c>
      <c r="B314" s="31">
        <v>846</v>
      </c>
      <c r="C314" s="32" t="s">
        <v>929</v>
      </c>
      <c r="D314" s="32" t="s">
        <v>702</v>
      </c>
      <c r="E314" s="32" t="s">
        <v>424</v>
      </c>
      <c r="G314" s="17"/>
      <c r="H314" s="17"/>
      <c r="I314" s="17"/>
      <c r="J314" s="17"/>
    </row>
    <row r="315" spans="1:10" x14ac:dyDescent="0.25">
      <c r="A315" t="str">
        <f t="shared" si="4"/>
        <v>18UE849</v>
      </c>
      <c r="B315" s="31">
        <v>849</v>
      </c>
      <c r="C315" s="32" t="s">
        <v>930</v>
      </c>
      <c r="D315" s="32" t="s">
        <v>713</v>
      </c>
      <c r="E315" s="32" t="s">
        <v>424</v>
      </c>
      <c r="G315" s="17"/>
      <c r="H315" s="17"/>
      <c r="I315" s="17"/>
      <c r="J315" s="17"/>
    </row>
    <row r="316" spans="1:10" x14ac:dyDescent="0.25">
      <c r="A316" t="str">
        <f t="shared" si="4"/>
        <v>18UE851</v>
      </c>
      <c r="B316" s="31">
        <v>851</v>
      </c>
      <c r="C316" s="32" t="s">
        <v>931</v>
      </c>
      <c r="D316" s="32" t="s">
        <v>713</v>
      </c>
      <c r="E316" s="32" t="s">
        <v>424</v>
      </c>
      <c r="G316" s="17"/>
      <c r="H316" s="17"/>
      <c r="I316" s="17"/>
      <c r="J316" s="17"/>
    </row>
    <row r="317" spans="1:10" x14ac:dyDescent="0.25">
      <c r="A317" t="str">
        <f t="shared" si="4"/>
        <v>18UE852</v>
      </c>
      <c r="B317" s="31">
        <v>852</v>
      </c>
      <c r="C317" s="32" t="s">
        <v>932</v>
      </c>
      <c r="D317" s="32" t="s">
        <v>702</v>
      </c>
      <c r="E317" s="32" t="s">
        <v>424</v>
      </c>
      <c r="G317" s="17"/>
      <c r="H317" s="17"/>
      <c r="I317" s="17"/>
      <c r="J317" s="17"/>
    </row>
    <row r="318" spans="1:10" x14ac:dyDescent="0.25">
      <c r="A318" t="str">
        <f t="shared" si="4"/>
        <v>18UE854</v>
      </c>
      <c r="B318" s="31">
        <v>854</v>
      </c>
      <c r="C318" s="32" t="s">
        <v>933</v>
      </c>
      <c r="D318" s="32" t="s">
        <v>696</v>
      </c>
      <c r="E318" s="32" t="s">
        <v>607</v>
      </c>
      <c r="G318" s="17"/>
      <c r="H318" s="17"/>
      <c r="I318" s="17"/>
      <c r="J318" s="17"/>
    </row>
    <row r="319" spans="1:10" x14ac:dyDescent="0.25">
      <c r="A319" t="str">
        <f t="shared" si="4"/>
        <v>18UE856</v>
      </c>
      <c r="B319" s="31">
        <v>856</v>
      </c>
      <c r="C319" s="17" t="s">
        <v>1409</v>
      </c>
      <c r="D319" s="17" t="s">
        <v>713</v>
      </c>
      <c r="E319" s="32" t="s">
        <v>424</v>
      </c>
      <c r="G319" s="17"/>
      <c r="H319" s="17"/>
      <c r="I319" s="17"/>
      <c r="J319" s="17"/>
    </row>
    <row r="320" spans="1:10" x14ac:dyDescent="0.25">
      <c r="A320" t="str">
        <f t="shared" si="4"/>
        <v>18UE858</v>
      </c>
      <c r="B320" s="31">
        <v>858</v>
      </c>
      <c r="C320" s="17" t="s">
        <v>1395</v>
      </c>
      <c r="D320" s="32" t="s">
        <v>702</v>
      </c>
      <c r="E320" s="32" t="s">
        <v>424</v>
      </c>
      <c r="G320" s="17"/>
      <c r="H320" s="17"/>
      <c r="I320" s="17"/>
      <c r="J320" s="17"/>
    </row>
    <row r="321" spans="1:10" x14ac:dyDescent="0.25">
      <c r="A321" t="str">
        <f t="shared" si="4"/>
        <v>18UE857</v>
      </c>
      <c r="B321" s="31">
        <v>857</v>
      </c>
      <c r="C321" s="17" t="s">
        <v>1407</v>
      </c>
      <c r="D321" s="17" t="s">
        <v>696</v>
      </c>
      <c r="E321" s="32" t="s">
        <v>424</v>
      </c>
      <c r="G321" s="17"/>
      <c r="H321" s="17"/>
      <c r="I321" s="17"/>
      <c r="J321" s="17"/>
    </row>
    <row r="322" spans="1:10" x14ac:dyDescent="0.25">
      <c r="A322" t="str">
        <f t="shared" si="4"/>
        <v>18UE860</v>
      </c>
      <c r="B322" s="31">
        <v>860</v>
      </c>
      <c r="C322" s="32" t="s">
        <v>934</v>
      </c>
      <c r="D322" s="32" t="s">
        <v>713</v>
      </c>
      <c r="E322" s="32" t="s">
        <v>424</v>
      </c>
      <c r="G322" s="17"/>
      <c r="H322" s="17"/>
      <c r="I322" s="17"/>
      <c r="J322" s="17"/>
    </row>
    <row r="323" spans="1:10" x14ac:dyDescent="0.25">
      <c r="A323" t="str">
        <f t="shared" si="4"/>
        <v>18UE864</v>
      </c>
      <c r="B323" s="31">
        <v>864</v>
      </c>
      <c r="C323" s="32" t="s">
        <v>935</v>
      </c>
      <c r="D323" s="32" t="s">
        <v>720</v>
      </c>
      <c r="E323" s="32" t="s">
        <v>424</v>
      </c>
      <c r="G323" s="17"/>
      <c r="H323" s="17"/>
      <c r="I323" s="17"/>
      <c r="J323" s="17"/>
    </row>
    <row r="324" spans="1:10" x14ac:dyDescent="0.25">
      <c r="A324" t="str">
        <f t="shared" si="4"/>
        <v>18UE865</v>
      </c>
      <c r="B324" s="31">
        <v>865</v>
      </c>
      <c r="C324" s="32" t="s">
        <v>936</v>
      </c>
      <c r="D324" s="32" t="s">
        <v>702</v>
      </c>
      <c r="E324" s="32" t="s">
        <v>424</v>
      </c>
      <c r="G324" s="17"/>
      <c r="H324" s="17"/>
      <c r="I324" s="17"/>
      <c r="J324" s="17"/>
    </row>
    <row r="325" spans="1:10" x14ac:dyDescent="0.25">
      <c r="A325" t="str">
        <f t="shared" si="4"/>
        <v>18UE868</v>
      </c>
      <c r="B325" s="31">
        <v>868</v>
      </c>
      <c r="C325" s="17" t="s">
        <v>1396</v>
      </c>
      <c r="D325" s="32" t="s">
        <v>713</v>
      </c>
      <c r="E325" s="32" t="s">
        <v>424</v>
      </c>
      <c r="G325" s="17"/>
      <c r="H325" s="17"/>
      <c r="I325" s="17"/>
      <c r="J325" s="17"/>
    </row>
    <row r="326" spans="1:10" x14ac:dyDescent="0.25">
      <c r="A326" t="str">
        <f t="shared" si="4"/>
        <v>18UE867</v>
      </c>
      <c r="B326" s="31">
        <v>867</v>
      </c>
      <c r="C326" s="17" t="s">
        <v>1397</v>
      </c>
      <c r="D326" s="32" t="s">
        <v>713</v>
      </c>
      <c r="E326" s="32" t="s">
        <v>424</v>
      </c>
      <c r="G326" s="17"/>
      <c r="H326" s="17"/>
      <c r="I326" s="17"/>
      <c r="J326" s="17"/>
    </row>
    <row r="327" spans="1:10" x14ac:dyDescent="0.25">
      <c r="A327" t="str">
        <f t="shared" si="4"/>
        <v>18UE875</v>
      </c>
      <c r="B327" s="31">
        <v>875</v>
      </c>
      <c r="C327" s="32" t="s">
        <v>1385</v>
      </c>
      <c r="D327" s="32" t="s">
        <v>702</v>
      </c>
      <c r="E327" s="32" t="s">
        <v>424</v>
      </c>
      <c r="G327" s="17"/>
      <c r="H327" s="17"/>
      <c r="I327" s="17"/>
      <c r="J327" s="17"/>
    </row>
    <row r="328" spans="1:10" x14ac:dyDescent="0.25">
      <c r="A328" t="str">
        <f t="shared" si="4"/>
        <v>18UE891</v>
      </c>
      <c r="B328" s="31">
        <v>891</v>
      </c>
      <c r="C328" s="32" t="s">
        <v>937</v>
      </c>
      <c r="D328" s="32" t="s">
        <v>702</v>
      </c>
      <c r="E328" s="32" t="s">
        <v>424</v>
      </c>
      <c r="G328" s="17"/>
      <c r="H328" s="17"/>
      <c r="I328" s="17"/>
      <c r="J328" s="17"/>
    </row>
    <row r="329" spans="1:10" x14ac:dyDescent="0.25">
      <c r="A329" t="str">
        <f t="shared" si="4"/>
        <v>18UE900</v>
      </c>
      <c r="B329" s="31">
        <v>900</v>
      </c>
      <c r="C329" s="32" t="s">
        <v>938</v>
      </c>
      <c r="D329" s="32" t="s">
        <v>696</v>
      </c>
      <c r="E329" s="32" t="s">
        <v>607</v>
      </c>
      <c r="G329" s="17"/>
      <c r="H329" s="17"/>
      <c r="I329" s="17"/>
      <c r="J329" s="17"/>
    </row>
    <row r="330" spans="1:10" x14ac:dyDescent="0.25">
      <c r="A330" t="str">
        <f t="shared" si="4"/>
        <v>18UE902</v>
      </c>
      <c r="B330" s="31">
        <v>902</v>
      </c>
      <c r="C330" s="32" t="s">
        <v>939</v>
      </c>
      <c r="D330" s="32" t="s">
        <v>713</v>
      </c>
      <c r="E330" s="32" t="s">
        <v>424</v>
      </c>
      <c r="G330" s="17"/>
      <c r="H330" s="17"/>
      <c r="I330" s="17"/>
      <c r="J330" s="17"/>
    </row>
    <row r="331" spans="1:10" x14ac:dyDescent="0.25">
      <c r="A331" t="str">
        <f t="shared" si="4"/>
        <v>18UE905</v>
      </c>
      <c r="B331" s="31">
        <v>905</v>
      </c>
      <c r="C331" s="32" t="s">
        <v>940</v>
      </c>
      <c r="D331" s="32" t="s">
        <v>702</v>
      </c>
      <c r="E331" s="32" t="s">
        <v>424</v>
      </c>
      <c r="G331" s="17"/>
      <c r="H331" s="17"/>
      <c r="I331" s="17"/>
      <c r="J331" s="17"/>
    </row>
    <row r="332" spans="1:10" x14ac:dyDescent="0.25">
      <c r="A332" t="str">
        <f t="shared" si="4"/>
        <v>18UE906</v>
      </c>
      <c r="B332" s="31">
        <v>906</v>
      </c>
      <c r="C332" s="32" t="s">
        <v>941</v>
      </c>
      <c r="D332" s="32" t="s">
        <v>739</v>
      </c>
      <c r="E332" s="32" t="s">
        <v>424</v>
      </c>
      <c r="G332" s="17"/>
      <c r="H332" s="17"/>
      <c r="I332" s="17"/>
      <c r="J332" s="17"/>
    </row>
    <row r="333" spans="1:10" x14ac:dyDescent="0.25">
      <c r="A333" t="str">
        <f t="shared" si="4"/>
        <v>18UE908</v>
      </c>
      <c r="B333" s="31">
        <v>908</v>
      </c>
      <c r="C333" s="32" t="s">
        <v>942</v>
      </c>
      <c r="D333" s="32" t="s">
        <v>702</v>
      </c>
      <c r="E333" s="32" t="s">
        <v>424</v>
      </c>
      <c r="G333" s="17"/>
      <c r="H333" s="17"/>
      <c r="I333" s="17"/>
      <c r="J333" s="17"/>
    </row>
    <row r="334" spans="1:10" x14ac:dyDescent="0.25">
      <c r="A334" t="str">
        <f t="shared" si="4"/>
        <v>18UE909</v>
      </c>
      <c r="B334" s="31">
        <v>909</v>
      </c>
      <c r="C334" s="32" t="s">
        <v>943</v>
      </c>
      <c r="D334" s="32" t="s">
        <v>699</v>
      </c>
      <c r="E334" s="32" t="s">
        <v>706</v>
      </c>
      <c r="G334" s="17"/>
      <c r="H334" s="17"/>
      <c r="I334" s="17"/>
      <c r="J334" s="17"/>
    </row>
    <row r="335" spans="1:10" x14ac:dyDescent="0.25">
      <c r="A335" t="str">
        <f t="shared" si="4"/>
        <v>18UE911</v>
      </c>
      <c r="B335" s="31">
        <v>911</v>
      </c>
      <c r="C335" s="32" t="s">
        <v>944</v>
      </c>
      <c r="D335" s="32" t="s">
        <v>720</v>
      </c>
      <c r="E335" s="32" t="s">
        <v>424</v>
      </c>
      <c r="G335" s="17"/>
      <c r="H335" s="17"/>
      <c r="I335" s="17"/>
      <c r="J335" s="17"/>
    </row>
    <row r="336" spans="1:10" x14ac:dyDescent="0.25">
      <c r="A336" t="str">
        <f t="shared" si="4"/>
        <v>18UE912</v>
      </c>
      <c r="B336" s="31">
        <v>912</v>
      </c>
      <c r="C336" s="32" t="s">
        <v>945</v>
      </c>
      <c r="D336" s="32" t="s">
        <v>694</v>
      </c>
      <c r="E336" s="32" t="s">
        <v>711</v>
      </c>
      <c r="G336" s="17"/>
      <c r="H336" s="17"/>
      <c r="I336" s="17"/>
      <c r="J336" s="17"/>
    </row>
    <row r="337" spans="1:10" x14ac:dyDescent="0.25">
      <c r="A337" t="str">
        <f t="shared" si="4"/>
        <v>18UE913</v>
      </c>
      <c r="B337" s="31">
        <v>913</v>
      </c>
      <c r="C337" s="32" t="s">
        <v>946</v>
      </c>
      <c r="D337" s="32" t="s">
        <v>702</v>
      </c>
      <c r="E337" s="32" t="s">
        <v>424</v>
      </c>
      <c r="G337" s="17"/>
      <c r="H337" s="17"/>
      <c r="I337" s="17"/>
      <c r="J337" s="17"/>
    </row>
    <row r="338" spans="1:10" x14ac:dyDescent="0.25">
      <c r="A338" t="str">
        <f t="shared" si="4"/>
        <v>18UE915</v>
      </c>
      <c r="B338" s="31">
        <v>915</v>
      </c>
      <c r="C338" s="32" t="s">
        <v>947</v>
      </c>
      <c r="D338" s="32" t="s">
        <v>702</v>
      </c>
      <c r="E338" s="32" t="s">
        <v>424</v>
      </c>
      <c r="G338" s="17"/>
      <c r="H338" s="17"/>
      <c r="I338" s="17"/>
      <c r="J338" s="17"/>
    </row>
    <row r="339" spans="1:10" x14ac:dyDescent="0.25">
      <c r="A339" t="str">
        <f t="shared" si="4"/>
        <v>18UE916</v>
      </c>
      <c r="B339" s="31">
        <v>916</v>
      </c>
      <c r="C339" s="32" t="s">
        <v>948</v>
      </c>
      <c r="D339" s="32" t="s">
        <v>702</v>
      </c>
      <c r="E339" s="32" t="s">
        <v>424</v>
      </c>
      <c r="G339" s="17"/>
      <c r="H339" s="17"/>
      <c r="I339" s="17"/>
      <c r="J339" s="17"/>
    </row>
    <row r="340" spans="1:10" x14ac:dyDescent="0.25">
      <c r="A340" t="str">
        <f t="shared" si="4"/>
        <v>18UE917</v>
      </c>
      <c r="B340" s="31">
        <v>917</v>
      </c>
      <c r="C340" s="32" t="s">
        <v>949</v>
      </c>
      <c r="D340" s="32" t="s">
        <v>702</v>
      </c>
      <c r="E340" s="32" t="s">
        <v>424</v>
      </c>
      <c r="G340" s="17"/>
      <c r="H340" s="17"/>
      <c r="I340" s="17"/>
      <c r="J340" s="17"/>
    </row>
    <row r="341" spans="1:10" x14ac:dyDescent="0.25">
      <c r="A341" t="str">
        <f t="shared" si="4"/>
        <v>18UE921</v>
      </c>
      <c r="B341" s="31">
        <v>921</v>
      </c>
      <c r="C341" s="32" t="s">
        <v>1266</v>
      </c>
      <c r="D341" s="32" t="s">
        <v>702</v>
      </c>
      <c r="E341" s="32" t="s">
        <v>424</v>
      </c>
      <c r="G341" s="17"/>
      <c r="H341" s="17"/>
      <c r="I341" s="17"/>
      <c r="J341" s="17"/>
    </row>
    <row r="342" spans="1:10" x14ac:dyDescent="0.25">
      <c r="A342" t="str">
        <f t="shared" si="4"/>
        <v>18UE929</v>
      </c>
      <c r="B342" s="31">
        <v>929</v>
      </c>
      <c r="C342" s="32" t="s">
        <v>950</v>
      </c>
      <c r="D342" s="32" t="s">
        <v>702</v>
      </c>
      <c r="E342" s="32" t="s">
        <v>424</v>
      </c>
      <c r="G342" s="17"/>
      <c r="H342" s="17"/>
      <c r="I342" s="17"/>
      <c r="J342" s="17"/>
    </row>
    <row r="343" spans="1:10" x14ac:dyDescent="0.25">
      <c r="A343" t="str">
        <f t="shared" si="4"/>
        <v>18UE930</v>
      </c>
      <c r="B343" s="31">
        <v>930</v>
      </c>
      <c r="C343" s="32" t="s">
        <v>951</v>
      </c>
      <c r="D343" s="32" t="s">
        <v>702</v>
      </c>
      <c r="E343" s="32" t="s">
        <v>424</v>
      </c>
      <c r="G343" s="17"/>
      <c r="H343" s="17"/>
      <c r="I343" s="17"/>
      <c r="J343" s="17"/>
    </row>
    <row r="344" spans="1:10" x14ac:dyDescent="0.25">
      <c r="A344" t="str">
        <f t="shared" si="4"/>
        <v>18UE931</v>
      </c>
      <c r="B344" s="31">
        <v>931</v>
      </c>
      <c r="C344" s="32" t="s">
        <v>1267</v>
      </c>
      <c r="D344" s="32" t="s">
        <v>702</v>
      </c>
      <c r="E344" s="32" t="s">
        <v>424</v>
      </c>
      <c r="G344" s="17"/>
      <c r="H344" s="17"/>
      <c r="I344" s="17"/>
      <c r="J344" s="17"/>
    </row>
    <row r="345" spans="1:10" x14ac:dyDescent="0.25">
      <c r="A345" t="str">
        <f t="shared" si="4"/>
        <v>18UE933</v>
      </c>
      <c r="B345" s="31">
        <v>933</v>
      </c>
      <c r="C345" s="32" t="s">
        <v>952</v>
      </c>
      <c r="D345" s="32" t="s">
        <v>702</v>
      </c>
      <c r="E345" s="32" t="s">
        <v>424</v>
      </c>
      <c r="G345" s="17"/>
      <c r="H345" s="17"/>
      <c r="I345" s="17"/>
      <c r="J345" s="17"/>
    </row>
    <row r="346" spans="1:10" x14ac:dyDescent="0.25">
      <c r="A346" t="str">
        <f t="shared" si="4"/>
        <v>18UE934</v>
      </c>
      <c r="B346" s="31">
        <v>934</v>
      </c>
      <c r="C346" s="32" t="s">
        <v>953</v>
      </c>
      <c r="D346" s="32" t="s">
        <v>713</v>
      </c>
      <c r="E346" s="32" t="s">
        <v>424</v>
      </c>
      <c r="G346" s="17"/>
      <c r="H346" s="17"/>
      <c r="I346" s="17"/>
      <c r="J346" s="17"/>
    </row>
    <row r="347" spans="1:10" x14ac:dyDescent="0.25">
      <c r="A347" t="str">
        <f t="shared" si="4"/>
        <v>18UE937</v>
      </c>
      <c r="B347" s="31">
        <v>937</v>
      </c>
      <c r="C347" s="32" t="s">
        <v>954</v>
      </c>
      <c r="D347" s="32" t="s">
        <v>713</v>
      </c>
      <c r="E347" s="32" t="s">
        <v>424</v>
      </c>
      <c r="G347" s="17"/>
      <c r="H347" s="17"/>
      <c r="I347" s="17"/>
      <c r="J347" s="17"/>
    </row>
    <row r="348" spans="1:10" x14ac:dyDescent="0.25">
      <c r="A348" t="str">
        <f t="shared" si="4"/>
        <v>18UE938</v>
      </c>
      <c r="B348" s="31">
        <v>938</v>
      </c>
      <c r="C348" s="32" t="s">
        <v>955</v>
      </c>
      <c r="D348" s="32" t="s">
        <v>702</v>
      </c>
      <c r="E348" s="32" t="s">
        <v>424</v>
      </c>
      <c r="G348" s="17"/>
      <c r="H348" s="17"/>
      <c r="I348" s="17"/>
      <c r="J348" s="17"/>
    </row>
    <row r="349" spans="1:10" x14ac:dyDescent="0.25">
      <c r="A349" t="str">
        <f t="shared" si="4"/>
        <v>18UE939</v>
      </c>
      <c r="B349" s="31">
        <v>939</v>
      </c>
      <c r="C349" s="32" t="s">
        <v>956</v>
      </c>
      <c r="D349" s="32" t="s">
        <v>713</v>
      </c>
      <c r="E349" s="32" t="s">
        <v>424</v>
      </c>
      <c r="G349" s="17"/>
      <c r="H349" s="17"/>
      <c r="I349" s="17"/>
      <c r="J349" s="17"/>
    </row>
    <row r="350" spans="1:10" x14ac:dyDescent="0.25">
      <c r="A350" t="str">
        <f t="shared" si="4"/>
        <v>18UE940</v>
      </c>
      <c r="B350" s="31">
        <v>940</v>
      </c>
      <c r="C350" s="32" t="s">
        <v>957</v>
      </c>
      <c r="D350" s="32" t="s">
        <v>702</v>
      </c>
      <c r="E350" s="32" t="s">
        <v>424</v>
      </c>
      <c r="G350" s="17"/>
      <c r="H350" s="17"/>
      <c r="I350" s="17"/>
      <c r="J350" s="17"/>
    </row>
    <row r="351" spans="1:10" x14ac:dyDescent="0.25">
      <c r="A351" t="str">
        <f t="shared" si="4"/>
        <v>18UE941</v>
      </c>
      <c r="B351" s="31">
        <v>941</v>
      </c>
      <c r="C351" s="32" t="s">
        <v>958</v>
      </c>
      <c r="D351" s="32" t="s">
        <v>702</v>
      </c>
      <c r="E351" s="32" t="s">
        <v>424</v>
      </c>
      <c r="G351" s="17"/>
      <c r="H351" s="17"/>
      <c r="I351" s="17"/>
      <c r="J351" s="17"/>
    </row>
    <row r="352" spans="1:10" x14ac:dyDescent="0.25">
      <c r="A352" t="str">
        <f t="shared" si="4"/>
        <v>18UE943</v>
      </c>
      <c r="B352" s="31">
        <v>943</v>
      </c>
      <c r="C352" s="32" t="s">
        <v>366</v>
      </c>
      <c r="D352" s="32" t="s">
        <v>713</v>
      </c>
      <c r="E352" s="32" t="s">
        <v>424</v>
      </c>
      <c r="G352" s="17"/>
      <c r="H352" s="17"/>
      <c r="I352" s="17"/>
      <c r="J352" s="17"/>
    </row>
    <row r="353" spans="1:10" x14ac:dyDescent="0.25">
      <c r="A353" t="str">
        <f t="shared" si="4"/>
        <v>18UE945</v>
      </c>
      <c r="B353" s="31">
        <v>945</v>
      </c>
      <c r="C353" s="32" t="s">
        <v>374</v>
      </c>
      <c r="D353" s="32" t="s">
        <v>702</v>
      </c>
      <c r="E353" s="32" t="s">
        <v>424</v>
      </c>
      <c r="G353" s="17"/>
      <c r="H353" s="17"/>
      <c r="I353" s="17"/>
      <c r="J353" s="17"/>
    </row>
    <row r="354" spans="1:10" x14ac:dyDescent="0.25">
      <c r="A354" t="str">
        <f t="shared" si="4"/>
        <v>18UE946</v>
      </c>
      <c r="B354" s="31">
        <v>946</v>
      </c>
      <c r="C354" s="32" t="s">
        <v>959</v>
      </c>
      <c r="D354" s="32" t="s">
        <v>702</v>
      </c>
      <c r="E354" s="32" t="s">
        <v>424</v>
      </c>
      <c r="G354" s="17"/>
      <c r="H354" s="17"/>
      <c r="I354" s="17"/>
      <c r="J354" s="17"/>
    </row>
    <row r="355" spans="1:10" x14ac:dyDescent="0.25">
      <c r="A355" t="str">
        <f t="shared" si="4"/>
        <v>18UE948</v>
      </c>
      <c r="B355" s="31">
        <v>948</v>
      </c>
      <c r="C355" s="32" t="s">
        <v>960</v>
      </c>
      <c r="D355" s="32" t="s">
        <v>702</v>
      </c>
      <c r="E355" s="32" t="s">
        <v>424</v>
      </c>
      <c r="G355" s="17"/>
      <c r="H355" s="17"/>
      <c r="I355" s="17"/>
      <c r="J355" s="17"/>
    </row>
    <row r="356" spans="1:10" x14ac:dyDescent="0.25">
      <c r="A356" t="str">
        <f t="shared" si="4"/>
        <v>18UE949</v>
      </c>
      <c r="B356" s="31">
        <v>949</v>
      </c>
      <c r="C356" s="32" t="s">
        <v>1241</v>
      </c>
      <c r="D356" s="32" t="s">
        <v>713</v>
      </c>
      <c r="E356" s="32" t="s">
        <v>424</v>
      </c>
      <c r="G356" s="17"/>
      <c r="H356" s="17"/>
      <c r="I356" s="17"/>
      <c r="J356" s="17"/>
    </row>
    <row r="357" spans="1:10" x14ac:dyDescent="0.25">
      <c r="A357" t="str">
        <f t="shared" si="4"/>
        <v>18UE951</v>
      </c>
      <c r="B357" s="31">
        <v>951</v>
      </c>
      <c r="C357" s="32" t="s">
        <v>961</v>
      </c>
      <c r="D357" s="32" t="s">
        <v>702</v>
      </c>
      <c r="E357" s="32" t="s">
        <v>424</v>
      </c>
      <c r="G357" s="17"/>
      <c r="H357" s="17"/>
      <c r="I357" s="17"/>
      <c r="J357" s="17"/>
    </row>
    <row r="358" spans="1:10" x14ac:dyDescent="0.25">
      <c r="A358" t="str">
        <f t="shared" ref="A358:A374" si="5">CONCATENATE("18UE",B358)</f>
        <v>18UE952</v>
      </c>
      <c r="B358" s="31">
        <v>952</v>
      </c>
      <c r="C358" s="32" t="s">
        <v>962</v>
      </c>
      <c r="D358" s="32" t="s">
        <v>696</v>
      </c>
      <c r="E358" s="32" t="s">
        <v>607</v>
      </c>
      <c r="G358" s="17"/>
      <c r="H358" s="17"/>
      <c r="I358" s="17"/>
      <c r="J358" s="17"/>
    </row>
    <row r="359" spans="1:10" x14ac:dyDescent="0.25">
      <c r="A359" t="str">
        <f t="shared" si="5"/>
        <v>18UE953</v>
      </c>
      <c r="B359" s="31">
        <v>953</v>
      </c>
      <c r="C359" s="32" t="s">
        <v>963</v>
      </c>
      <c r="D359" s="32" t="s">
        <v>696</v>
      </c>
      <c r="E359" s="32" t="s">
        <v>607</v>
      </c>
      <c r="G359" s="17"/>
      <c r="H359" s="17"/>
      <c r="I359" s="17"/>
      <c r="J359" s="17"/>
    </row>
    <row r="360" spans="1:10" x14ac:dyDescent="0.25">
      <c r="A360" t="str">
        <f t="shared" si="5"/>
        <v>18UE954</v>
      </c>
      <c r="B360" s="31">
        <v>954</v>
      </c>
      <c r="C360" s="32" t="s">
        <v>964</v>
      </c>
      <c r="D360" s="32" t="s">
        <v>694</v>
      </c>
      <c r="E360" s="32" t="s">
        <v>607</v>
      </c>
      <c r="G360" s="17"/>
      <c r="H360" s="17"/>
      <c r="I360" s="17"/>
      <c r="J360" s="17"/>
    </row>
    <row r="361" spans="1:10" x14ac:dyDescent="0.25">
      <c r="A361" t="str">
        <f t="shared" si="5"/>
        <v>18UE955</v>
      </c>
      <c r="B361" s="31">
        <v>955</v>
      </c>
      <c r="C361" s="32" t="s">
        <v>965</v>
      </c>
      <c r="D361" s="32" t="s">
        <v>702</v>
      </c>
      <c r="E361" s="32" t="s">
        <v>424</v>
      </c>
      <c r="G361" s="17"/>
      <c r="H361" s="17"/>
      <c r="I361" s="17"/>
      <c r="J361" s="17"/>
    </row>
    <row r="362" spans="1:10" x14ac:dyDescent="0.25">
      <c r="A362" t="str">
        <f t="shared" si="5"/>
        <v>18UE957</v>
      </c>
      <c r="B362" s="31">
        <v>957</v>
      </c>
      <c r="C362" s="32" t="s">
        <v>1268</v>
      </c>
      <c r="D362" s="32" t="s">
        <v>1269</v>
      </c>
      <c r="E362" s="32" t="s">
        <v>424</v>
      </c>
      <c r="G362" s="17"/>
      <c r="H362" s="17"/>
      <c r="I362" s="17"/>
      <c r="J362" s="17"/>
    </row>
    <row r="363" spans="1:10" x14ac:dyDescent="0.25">
      <c r="A363" t="str">
        <f t="shared" si="5"/>
        <v>18UE959</v>
      </c>
      <c r="B363" s="31">
        <v>959</v>
      </c>
      <c r="C363" s="32" t="s">
        <v>966</v>
      </c>
      <c r="D363" s="32" t="s">
        <v>713</v>
      </c>
      <c r="E363" s="32" t="s">
        <v>424</v>
      </c>
      <c r="G363" s="17"/>
      <c r="H363" s="17"/>
      <c r="I363" s="17"/>
      <c r="J363" s="17"/>
    </row>
    <row r="364" spans="1:10" x14ac:dyDescent="0.25">
      <c r="A364" t="str">
        <f t="shared" si="5"/>
        <v>18UE962</v>
      </c>
      <c r="B364" s="31">
        <v>962</v>
      </c>
      <c r="C364" s="32" t="s">
        <v>967</v>
      </c>
      <c r="D364" s="32" t="s">
        <v>696</v>
      </c>
      <c r="E364" s="32" t="s">
        <v>643</v>
      </c>
      <c r="G364" s="17"/>
      <c r="H364" s="17"/>
      <c r="I364" s="17"/>
      <c r="J364" s="17"/>
    </row>
    <row r="365" spans="1:10" x14ac:dyDescent="0.25">
      <c r="A365" t="str">
        <f t="shared" si="5"/>
        <v>18UE963</v>
      </c>
      <c r="B365" s="31">
        <v>963</v>
      </c>
      <c r="C365" s="32" t="s">
        <v>968</v>
      </c>
      <c r="D365" s="32" t="s">
        <v>696</v>
      </c>
      <c r="E365" s="32" t="s">
        <v>839</v>
      </c>
      <c r="G365" s="17"/>
      <c r="H365" s="17"/>
      <c r="I365" s="17"/>
      <c r="J365" s="17"/>
    </row>
    <row r="366" spans="1:10" x14ac:dyDescent="0.25">
      <c r="A366" t="str">
        <f t="shared" si="5"/>
        <v>18UE966</v>
      </c>
      <c r="B366" s="31">
        <v>966</v>
      </c>
      <c r="C366" s="32" t="s">
        <v>1270</v>
      </c>
      <c r="D366" s="32" t="s">
        <v>702</v>
      </c>
      <c r="E366" s="32" t="s">
        <v>424</v>
      </c>
      <c r="G366" s="17"/>
      <c r="H366" s="17"/>
      <c r="I366" s="17"/>
      <c r="J366" s="17"/>
    </row>
    <row r="367" spans="1:10" x14ac:dyDescent="0.25">
      <c r="A367" t="str">
        <f t="shared" si="5"/>
        <v>18UE970</v>
      </c>
      <c r="B367" s="31">
        <v>970</v>
      </c>
      <c r="C367" s="32" t="s">
        <v>969</v>
      </c>
      <c r="D367" s="32" t="s">
        <v>769</v>
      </c>
      <c r="E367" s="32" t="s">
        <v>970</v>
      </c>
      <c r="G367" s="17"/>
      <c r="H367" s="17"/>
      <c r="I367" s="17"/>
      <c r="J367" s="17"/>
    </row>
    <row r="368" spans="1:10" x14ac:dyDescent="0.25">
      <c r="A368" t="str">
        <f t="shared" si="5"/>
        <v>18UE971</v>
      </c>
      <c r="B368" s="31">
        <v>971</v>
      </c>
      <c r="C368" s="32" t="s">
        <v>971</v>
      </c>
      <c r="D368" s="32" t="s">
        <v>769</v>
      </c>
      <c r="E368" s="32" t="s">
        <v>1271</v>
      </c>
      <c r="G368" s="17"/>
      <c r="H368" s="17"/>
      <c r="I368" s="17"/>
      <c r="J368" s="17"/>
    </row>
    <row r="369" spans="1:10" x14ac:dyDescent="0.25">
      <c r="A369" t="str">
        <f t="shared" si="5"/>
        <v>18UE972</v>
      </c>
      <c r="B369" s="31">
        <v>972</v>
      </c>
      <c r="C369" s="32" t="s">
        <v>972</v>
      </c>
      <c r="D369" s="32" t="s">
        <v>769</v>
      </c>
      <c r="E369" s="32" t="s">
        <v>643</v>
      </c>
      <c r="G369" s="17"/>
      <c r="H369" s="17"/>
      <c r="I369" s="17"/>
      <c r="J369" s="17"/>
    </row>
    <row r="370" spans="1:10" x14ac:dyDescent="0.25">
      <c r="A370" t="str">
        <f t="shared" si="5"/>
        <v>18UE976</v>
      </c>
      <c r="B370" s="31">
        <v>976</v>
      </c>
      <c r="C370" s="32" t="s">
        <v>375</v>
      </c>
      <c r="D370" s="32" t="s">
        <v>702</v>
      </c>
      <c r="E370" s="32" t="s">
        <v>424</v>
      </c>
      <c r="G370" s="17"/>
      <c r="H370" s="17"/>
      <c r="I370" s="17"/>
      <c r="J370" s="17"/>
    </row>
    <row r="371" spans="1:10" x14ac:dyDescent="0.25">
      <c r="A371" t="str">
        <f t="shared" si="5"/>
        <v>18UE977</v>
      </c>
      <c r="B371" s="31">
        <v>977</v>
      </c>
      <c r="C371" s="32" t="s">
        <v>373</v>
      </c>
      <c r="D371" s="32" t="s">
        <v>702</v>
      </c>
      <c r="E371" s="32" t="s">
        <v>424</v>
      </c>
      <c r="G371" s="17"/>
      <c r="H371" s="17"/>
      <c r="I371" s="17"/>
      <c r="J371" s="17"/>
    </row>
    <row r="372" spans="1:10" x14ac:dyDescent="0.25">
      <c r="A372" t="str">
        <f t="shared" si="5"/>
        <v>18UE981</v>
      </c>
      <c r="B372" s="31">
        <v>981</v>
      </c>
      <c r="C372" s="32" t="s">
        <v>973</v>
      </c>
      <c r="D372" s="32" t="s">
        <v>702</v>
      </c>
      <c r="E372" s="32" t="s">
        <v>424</v>
      </c>
      <c r="G372" s="17"/>
      <c r="H372" s="17"/>
      <c r="I372" s="17"/>
      <c r="J372" s="17"/>
    </row>
    <row r="373" spans="1:10" x14ac:dyDescent="0.25">
      <c r="A373" t="str">
        <f t="shared" si="5"/>
        <v>18UE983</v>
      </c>
      <c r="B373" s="31">
        <v>983</v>
      </c>
      <c r="C373" s="32" t="s">
        <v>974</v>
      </c>
      <c r="D373" s="32" t="s">
        <v>702</v>
      </c>
      <c r="E373" s="32" t="s">
        <v>424</v>
      </c>
      <c r="G373" s="17"/>
      <c r="H373" s="17"/>
      <c r="I373" s="17"/>
      <c r="J373" s="17"/>
    </row>
    <row r="374" spans="1:10" x14ac:dyDescent="0.25">
      <c r="A374" t="str">
        <f t="shared" si="5"/>
        <v>18UE985</v>
      </c>
      <c r="B374" s="31">
        <v>985</v>
      </c>
      <c r="C374" s="32" t="s">
        <v>975</v>
      </c>
      <c r="D374" s="32" t="s">
        <v>694</v>
      </c>
      <c r="E374" s="32" t="s">
        <v>623</v>
      </c>
      <c r="G374" s="17"/>
      <c r="H374" s="17"/>
      <c r="I374" s="17"/>
      <c r="J374" s="17"/>
    </row>
    <row r="375" spans="1:10" x14ac:dyDescent="0.25">
      <c r="A375" t="str">
        <f>CONCATENATE("18",B375)</f>
        <v>18AAX0537</v>
      </c>
      <c r="B375" s="32" t="s">
        <v>976</v>
      </c>
      <c r="C375" s="32" t="s">
        <v>976</v>
      </c>
      <c r="D375" s="32" t="s">
        <v>696</v>
      </c>
      <c r="E375" s="32" t="s">
        <v>977</v>
      </c>
      <c r="G375" s="17"/>
      <c r="H375" s="17"/>
      <c r="I375" s="17"/>
      <c r="J375" s="17"/>
    </row>
    <row r="376" spans="1:10" x14ac:dyDescent="0.25">
      <c r="A376" t="str">
        <f t="shared" ref="A376:A439" si="6">CONCATENATE("18",B376)</f>
        <v>18AAX468</v>
      </c>
      <c r="B376" s="32" t="s">
        <v>1322</v>
      </c>
      <c r="C376" s="32" t="s">
        <v>978</v>
      </c>
      <c r="D376" s="32" t="s">
        <v>759</v>
      </c>
      <c r="E376" s="32" t="s">
        <v>979</v>
      </c>
      <c r="G376" s="17"/>
      <c r="H376" s="17"/>
      <c r="I376" s="17"/>
      <c r="J376" s="17"/>
    </row>
    <row r="377" spans="1:10" x14ac:dyDescent="0.25">
      <c r="A377" t="str">
        <f t="shared" si="6"/>
        <v>18ACT0883</v>
      </c>
      <c r="B377" s="32" t="s">
        <v>980</v>
      </c>
      <c r="C377" s="32" t="s">
        <v>980</v>
      </c>
      <c r="D377" s="32" t="s">
        <v>696</v>
      </c>
      <c r="E377" s="32" t="s">
        <v>977</v>
      </c>
      <c r="G377" s="17"/>
      <c r="H377" s="17"/>
      <c r="I377" s="17"/>
      <c r="J377" s="17"/>
    </row>
    <row r="378" spans="1:10" x14ac:dyDescent="0.25">
      <c r="A378" t="str">
        <f t="shared" si="6"/>
        <v>18BAA1156</v>
      </c>
      <c r="B378" s="32" t="s">
        <v>981</v>
      </c>
      <c r="C378" s="32" t="s">
        <v>981</v>
      </c>
      <c r="D378" s="32" t="s">
        <v>982</v>
      </c>
      <c r="E378" s="32" t="s">
        <v>983</v>
      </c>
      <c r="G378" s="17"/>
      <c r="H378" s="17"/>
      <c r="I378" s="17"/>
      <c r="J378" s="17"/>
    </row>
    <row r="379" spans="1:10" x14ac:dyDescent="0.25">
      <c r="A379" t="str">
        <f t="shared" si="6"/>
        <v>18CAA1086</v>
      </c>
      <c r="B379" s="32" t="s">
        <v>984</v>
      </c>
      <c r="C379" s="32" t="s">
        <v>984</v>
      </c>
      <c r="D379" s="32" t="s">
        <v>696</v>
      </c>
      <c r="E379" s="32" t="s">
        <v>977</v>
      </c>
      <c r="G379" s="17"/>
      <c r="H379" s="17"/>
      <c r="I379" s="17"/>
      <c r="J379" s="17"/>
    </row>
    <row r="380" spans="1:10" x14ac:dyDescent="0.25">
      <c r="A380" t="str">
        <f t="shared" si="6"/>
        <v>18CAA1098</v>
      </c>
      <c r="B380" s="32" t="s">
        <v>985</v>
      </c>
      <c r="C380" s="32" t="s">
        <v>985</v>
      </c>
      <c r="D380" s="32" t="s">
        <v>696</v>
      </c>
      <c r="E380" s="32" t="s">
        <v>977</v>
      </c>
      <c r="G380" s="17"/>
      <c r="H380" s="17"/>
      <c r="I380" s="17"/>
      <c r="J380" s="17"/>
    </row>
    <row r="381" spans="1:10" x14ac:dyDescent="0.25">
      <c r="A381" t="str">
        <f t="shared" si="6"/>
        <v>18CAA1149</v>
      </c>
      <c r="B381" s="32" t="s">
        <v>986</v>
      </c>
      <c r="C381" s="32" t="s">
        <v>986</v>
      </c>
      <c r="D381" s="32" t="s">
        <v>696</v>
      </c>
      <c r="E381" s="32" t="s">
        <v>977</v>
      </c>
      <c r="G381" s="17"/>
      <c r="H381" s="17"/>
      <c r="I381" s="17"/>
      <c r="J381" s="17"/>
    </row>
    <row r="382" spans="1:10" x14ac:dyDescent="0.25">
      <c r="A382" t="str">
        <f t="shared" si="6"/>
        <v>18CAA1170</v>
      </c>
      <c r="B382" s="32" t="s">
        <v>987</v>
      </c>
      <c r="C382" s="32" t="s">
        <v>987</v>
      </c>
      <c r="D382" s="32" t="s">
        <v>696</v>
      </c>
      <c r="E382" s="32" t="s">
        <v>977</v>
      </c>
      <c r="G382" s="17"/>
      <c r="H382" s="17"/>
      <c r="I382" s="17"/>
      <c r="J382" s="17"/>
    </row>
    <row r="383" spans="1:10" x14ac:dyDescent="0.25">
      <c r="A383" t="str">
        <f t="shared" si="6"/>
        <v>18CAA1253</v>
      </c>
      <c r="B383" s="32" t="s">
        <v>988</v>
      </c>
      <c r="C383" s="32" t="s">
        <v>988</v>
      </c>
      <c r="D383" s="32" t="s">
        <v>696</v>
      </c>
      <c r="E383" s="32" t="s">
        <v>977</v>
      </c>
      <c r="G383" s="17"/>
      <c r="H383" s="17"/>
      <c r="I383" s="17"/>
      <c r="J383" s="17"/>
    </row>
    <row r="384" spans="1:10" x14ac:dyDescent="0.25">
      <c r="A384" t="str">
        <f t="shared" si="6"/>
        <v>18CAA1308</v>
      </c>
      <c r="B384" s="32" t="s">
        <v>989</v>
      </c>
      <c r="C384" s="32" t="s">
        <v>989</v>
      </c>
      <c r="D384" s="32" t="s">
        <v>696</v>
      </c>
      <c r="E384" s="32" t="s">
        <v>977</v>
      </c>
      <c r="G384" s="17"/>
      <c r="H384" s="17"/>
      <c r="I384" s="17"/>
      <c r="J384" s="17"/>
    </row>
    <row r="385" spans="1:10" x14ac:dyDescent="0.25">
      <c r="A385" t="str">
        <f t="shared" si="6"/>
        <v>18CAC0837</v>
      </c>
      <c r="B385" s="32" t="s">
        <v>990</v>
      </c>
      <c r="C385" s="32" t="s">
        <v>990</v>
      </c>
      <c r="D385" s="32" t="s">
        <v>696</v>
      </c>
      <c r="E385" s="32" t="s">
        <v>977</v>
      </c>
      <c r="G385" s="17"/>
      <c r="H385" s="17"/>
      <c r="I385" s="17"/>
      <c r="J385" s="17"/>
    </row>
    <row r="386" spans="1:10" x14ac:dyDescent="0.25">
      <c r="A386" t="str">
        <f t="shared" si="6"/>
        <v>18CAC0956</v>
      </c>
      <c r="B386" s="32" t="s">
        <v>991</v>
      </c>
      <c r="C386" s="32" t="s">
        <v>991</v>
      </c>
      <c r="D386" s="32" t="s">
        <v>696</v>
      </c>
      <c r="E386" s="32" t="s">
        <v>977</v>
      </c>
      <c r="G386" s="17"/>
      <c r="H386" s="17"/>
      <c r="I386" s="17"/>
      <c r="J386" s="17"/>
    </row>
    <row r="387" spans="1:10" x14ac:dyDescent="0.25">
      <c r="A387" t="str">
        <f t="shared" si="6"/>
        <v>18CAD068</v>
      </c>
      <c r="B387" s="32" t="s">
        <v>1323</v>
      </c>
      <c r="C387" s="32" t="s">
        <v>992</v>
      </c>
      <c r="D387" s="32" t="s">
        <v>696</v>
      </c>
      <c r="E387" s="32" t="s">
        <v>977</v>
      </c>
      <c r="G387" s="17"/>
      <c r="H387" s="17"/>
      <c r="I387" s="17"/>
      <c r="J387" s="17"/>
    </row>
    <row r="388" spans="1:10" x14ac:dyDescent="0.25">
      <c r="A388" t="str">
        <f t="shared" si="6"/>
        <v>18CAD0697</v>
      </c>
      <c r="B388" s="32" t="s">
        <v>993</v>
      </c>
      <c r="C388" s="32" t="s">
        <v>993</v>
      </c>
      <c r="D388" s="32" t="s">
        <v>696</v>
      </c>
      <c r="E388" s="32" t="s">
        <v>977</v>
      </c>
      <c r="G388" s="17"/>
      <c r="H388" s="17"/>
      <c r="I388" s="17"/>
      <c r="J388" s="17"/>
    </row>
    <row r="389" spans="1:10" x14ac:dyDescent="0.25">
      <c r="A389" t="str">
        <f t="shared" si="6"/>
        <v>18CAD0719</v>
      </c>
      <c r="B389" s="32" t="s">
        <v>994</v>
      </c>
      <c r="C389" s="32" t="s">
        <v>994</v>
      </c>
      <c r="D389" s="32" t="s">
        <v>696</v>
      </c>
      <c r="E389" s="32" t="s">
        <v>977</v>
      </c>
      <c r="G389" s="17"/>
      <c r="H389" s="17"/>
      <c r="I389" s="17"/>
      <c r="J389" s="17"/>
    </row>
    <row r="390" spans="1:10" x14ac:dyDescent="0.25">
      <c r="A390" t="str">
        <f t="shared" si="6"/>
        <v>18CAD190</v>
      </c>
      <c r="B390" s="32" t="s">
        <v>1324</v>
      </c>
      <c r="C390" s="32" t="s">
        <v>995</v>
      </c>
      <c r="D390" s="32" t="s">
        <v>696</v>
      </c>
      <c r="E390" s="32" t="s">
        <v>977</v>
      </c>
      <c r="G390" s="17"/>
      <c r="H390" s="17"/>
      <c r="I390" s="17"/>
      <c r="J390" s="17"/>
    </row>
    <row r="391" spans="1:10" x14ac:dyDescent="0.25">
      <c r="A391" t="str">
        <f t="shared" si="6"/>
        <v>18CAE453</v>
      </c>
      <c r="B391" s="32" t="s">
        <v>1325</v>
      </c>
      <c r="C391" s="32" t="s">
        <v>996</v>
      </c>
      <c r="D391" s="32" t="s">
        <v>696</v>
      </c>
      <c r="E391" s="32" t="s">
        <v>977</v>
      </c>
      <c r="G391" s="17"/>
      <c r="H391" s="17"/>
      <c r="I391" s="17"/>
      <c r="J391" s="17"/>
    </row>
    <row r="392" spans="1:10" x14ac:dyDescent="0.25">
      <c r="A392" t="str">
        <f t="shared" si="6"/>
        <v>18CAE822</v>
      </c>
      <c r="B392" s="32" t="s">
        <v>1326</v>
      </c>
      <c r="C392" s="32" t="s">
        <v>997</v>
      </c>
      <c r="D392" s="32" t="s">
        <v>696</v>
      </c>
      <c r="E392" s="32" t="s">
        <v>977</v>
      </c>
      <c r="G392" s="17"/>
      <c r="H392" s="17"/>
      <c r="I392" s="17"/>
      <c r="J392" s="17"/>
    </row>
    <row r="393" spans="1:10" x14ac:dyDescent="0.25">
      <c r="A393" t="str">
        <f t="shared" si="6"/>
        <v>18CAE834</v>
      </c>
      <c r="B393" s="32" t="s">
        <v>1327</v>
      </c>
      <c r="C393" s="32" t="s">
        <v>998</v>
      </c>
      <c r="D393" s="32" t="s">
        <v>696</v>
      </c>
      <c r="E393" s="32" t="s">
        <v>977</v>
      </c>
      <c r="G393" s="17"/>
      <c r="H393" s="17"/>
      <c r="I393" s="17"/>
      <c r="J393" s="17"/>
    </row>
    <row r="394" spans="1:10" x14ac:dyDescent="0.25">
      <c r="A394" t="str">
        <f t="shared" si="6"/>
        <v>18CAE843</v>
      </c>
      <c r="B394" s="32" t="s">
        <v>1328</v>
      </c>
      <c r="C394" s="32" t="s">
        <v>999</v>
      </c>
      <c r="D394" s="32" t="s">
        <v>696</v>
      </c>
      <c r="E394" s="32" t="s">
        <v>977</v>
      </c>
      <c r="G394" s="17"/>
      <c r="H394" s="17"/>
      <c r="I394" s="17"/>
      <c r="J394" s="17"/>
    </row>
    <row r="395" spans="1:10" x14ac:dyDescent="0.25">
      <c r="A395" t="str">
        <f t="shared" si="6"/>
        <v>18CAE927</v>
      </c>
      <c r="B395" s="32" t="s">
        <v>1329</v>
      </c>
      <c r="C395" s="32" t="s">
        <v>1000</v>
      </c>
      <c r="D395" s="32" t="s">
        <v>696</v>
      </c>
      <c r="E395" s="32" t="s">
        <v>977</v>
      </c>
      <c r="G395" s="17"/>
      <c r="H395" s="17"/>
      <c r="I395" s="17"/>
      <c r="J395" s="17"/>
    </row>
    <row r="396" spans="1:10" x14ac:dyDescent="0.25">
      <c r="A396" t="str">
        <f t="shared" si="6"/>
        <v>18CAH067</v>
      </c>
      <c r="B396" s="32" t="s">
        <v>1330</v>
      </c>
      <c r="C396" s="32" t="s">
        <v>1001</v>
      </c>
      <c r="D396" s="32" t="s">
        <v>696</v>
      </c>
      <c r="E396" s="32" t="s">
        <v>977</v>
      </c>
      <c r="G396" s="17"/>
      <c r="H396" s="17"/>
      <c r="I396" s="17"/>
      <c r="J396" s="17"/>
    </row>
    <row r="397" spans="1:10" x14ac:dyDescent="0.25">
      <c r="A397" t="str">
        <f t="shared" si="6"/>
        <v>18CAH186</v>
      </c>
      <c r="B397" s="32" t="s">
        <v>1331</v>
      </c>
      <c r="C397" s="32" t="s">
        <v>1002</v>
      </c>
      <c r="D397" s="32" t="s">
        <v>696</v>
      </c>
      <c r="E397" s="32" t="s">
        <v>977</v>
      </c>
      <c r="G397" s="17"/>
      <c r="H397" s="17"/>
      <c r="I397" s="17"/>
      <c r="J397" s="17"/>
    </row>
    <row r="398" spans="1:10" x14ac:dyDescent="0.25">
      <c r="A398" t="str">
        <f t="shared" si="6"/>
        <v>18CAH436</v>
      </c>
      <c r="B398" s="32" t="s">
        <v>1332</v>
      </c>
      <c r="C398" s="32" t="s">
        <v>1003</v>
      </c>
      <c r="D398" s="32" t="s">
        <v>696</v>
      </c>
      <c r="E398" s="32" t="s">
        <v>977</v>
      </c>
      <c r="G398" s="17"/>
      <c r="H398" s="17"/>
      <c r="I398" s="17"/>
      <c r="J398" s="17"/>
    </row>
    <row r="399" spans="1:10" x14ac:dyDescent="0.25">
      <c r="A399" t="str">
        <f t="shared" si="6"/>
        <v>18CBA1002</v>
      </c>
      <c r="B399" s="32" t="s">
        <v>1004</v>
      </c>
      <c r="C399" s="32" t="s">
        <v>1004</v>
      </c>
      <c r="D399" s="32" t="s">
        <v>696</v>
      </c>
      <c r="E399" s="32" t="s">
        <v>977</v>
      </c>
      <c r="G399" s="17"/>
      <c r="H399" s="17"/>
      <c r="I399" s="17"/>
      <c r="J399" s="17"/>
    </row>
    <row r="400" spans="1:10" x14ac:dyDescent="0.25">
      <c r="A400" t="str">
        <f t="shared" si="6"/>
        <v>18CBA1314</v>
      </c>
      <c r="B400" s="32" t="s">
        <v>1005</v>
      </c>
      <c r="C400" s="32" t="s">
        <v>1005</v>
      </c>
      <c r="D400" s="32" t="s">
        <v>696</v>
      </c>
      <c r="E400" s="32" t="s">
        <v>977</v>
      </c>
      <c r="G400" s="17"/>
      <c r="H400" s="17"/>
      <c r="I400" s="17"/>
      <c r="J400" s="17"/>
    </row>
    <row r="401" spans="1:10" x14ac:dyDescent="0.25">
      <c r="A401" t="str">
        <f t="shared" si="6"/>
        <v>18CBM915</v>
      </c>
      <c r="B401" s="32" t="s">
        <v>1333</v>
      </c>
      <c r="C401" s="32" t="s">
        <v>1006</v>
      </c>
      <c r="D401" s="32" t="s">
        <v>696</v>
      </c>
      <c r="E401" s="32" t="s">
        <v>977</v>
      </c>
      <c r="G401" s="17"/>
      <c r="H401" s="17"/>
      <c r="I401" s="17"/>
      <c r="J401" s="17"/>
    </row>
    <row r="402" spans="1:10" x14ac:dyDescent="0.25">
      <c r="A402" t="str">
        <f t="shared" si="6"/>
        <v>18EAH597</v>
      </c>
      <c r="B402" s="32" t="s">
        <v>1334</v>
      </c>
      <c r="C402" s="32" t="s">
        <v>1007</v>
      </c>
      <c r="D402" s="32" t="s">
        <v>769</v>
      </c>
      <c r="E402" s="32" t="s">
        <v>1008</v>
      </c>
      <c r="G402" s="17"/>
      <c r="H402" s="17"/>
      <c r="I402" s="17"/>
      <c r="J402" s="17"/>
    </row>
    <row r="403" spans="1:10" x14ac:dyDescent="0.25">
      <c r="A403" t="str">
        <f t="shared" si="6"/>
        <v>18GBN5123</v>
      </c>
      <c r="B403" s="32" t="s">
        <v>1245</v>
      </c>
      <c r="C403" s="32" t="s">
        <v>1245</v>
      </c>
      <c r="D403" s="32" t="s">
        <v>759</v>
      </c>
      <c r="E403" s="32" t="s">
        <v>1030</v>
      </c>
      <c r="G403" s="17"/>
      <c r="H403" s="17"/>
      <c r="I403" s="17"/>
      <c r="J403" s="17"/>
    </row>
    <row r="404" spans="1:10" x14ac:dyDescent="0.25">
      <c r="A404" t="str">
        <f t="shared" si="6"/>
        <v>18GBN9364</v>
      </c>
      <c r="B404" s="32" t="s">
        <v>1009</v>
      </c>
      <c r="C404" s="32" t="s">
        <v>1009</v>
      </c>
      <c r="D404" s="32" t="s">
        <v>759</v>
      </c>
      <c r="E404" s="32" t="s">
        <v>1010</v>
      </c>
      <c r="G404" s="17"/>
      <c r="H404" s="17"/>
      <c r="I404" s="17"/>
      <c r="J404" s="17"/>
    </row>
    <row r="405" spans="1:10" x14ac:dyDescent="0.25">
      <c r="A405" t="str">
        <f t="shared" si="6"/>
        <v>18GHS490</v>
      </c>
      <c r="B405" s="32" t="s">
        <v>1335</v>
      </c>
      <c r="C405" s="32" t="s">
        <v>1011</v>
      </c>
      <c r="D405" s="32" t="s">
        <v>769</v>
      </c>
      <c r="E405" s="32" t="s">
        <v>1012</v>
      </c>
      <c r="G405" s="17"/>
      <c r="H405" s="17"/>
      <c r="I405" s="17"/>
      <c r="J405" s="17"/>
    </row>
    <row r="406" spans="1:10" x14ac:dyDescent="0.25">
      <c r="A406" t="str">
        <f t="shared" si="6"/>
        <v>18GJJ845</v>
      </c>
      <c r="B406" s="32" t="s">
        <v>1336</v>
      </c>
      <c r="C406" s="32" t="s">
        <v>1013</v>
      </c>
      <c r="D406" s="32" t="s">
        <v>696</v>
      </c>
      <c r="E406" s="32" t="s">
        <v>977</v>
      </c>
      <c r="G406" s="17"/>
      <c r="H406" s="17"/>
      <c r="I406" s="17"/>
      <c r="J406" s="17"/>
    </row>
    <row r="407" spans="1:10" x14ac:dyDescent="0.25">
      <c r="A407" t="str">
        <f t="shared" si="6"/>
        <v>18GKR0026</v>
      </c>
      <c r="B407" s="32" t="s">
        <v>1014</v>
      </c>
      <c r="C407" s="32" t="s">
        <v>1014</v>
      </c>
      <c r="D407" s="32" t="s">
        <v>696</v>
      </c>
      <c r="E407" s="32" t="s">
        <v>977</v>
      </c>
      <c r="G407" s="17"/>
      <c r="H407" s="17"/>
      <c r="I407" s="17"/>
      <c r="J407" s="17"/>
    </row>
    <row r="408" spans="1:10" x14ac:dyDescent="0.25">
      <c r="A408" t="str">
        <f t="shared" si="6"/>
        <v>18GKR040</v>
      </c>
      <c r="B408" s="32" t="s">
        <v>1337</v>
      </c>
      <c r="C408" s="32" t="s">
        <v>1015</v>
      </c>
      <c r="D408" s="32" t="s">
        <v>696</v>
      </c>
      <c r="E408" s="32" t="s">
        <v>977</v>
      </c>
      <c r="G408" s="17"/>
      <c r="H408" s="17"/>
      <c r="I408" s="17"/>
      <c r="J408" s="17"/>
    </row>
    <row r="409" spans="1:10" x14ac:dyDescent="0.25">
      <c r="A409" t="str">
        <f t="shared" si="6"/>
        <v>18GKV050</v>
      </c>
      <c r="B409" s="32" t="s">
        <v>1338</v>
      </c>
      <c r="C409" s="32" t="s">
        <v>1016</v>
      </c>
      <c r="D409" s="32" t="s">
        <v>696</v>
      </c>
      <c r="E409" s="32" t="s">
        <v>977</v>
      </c>
      <c r="G409" s="17"/>
      <c r="H409" s="17"/>
      <c r="I409" s="17"/>
      <c r="J409" s="17"/>
    </row>
    <row r="410" spans="1:10" x14ac:dyDescent="0.25">
      <c r="A410" t="str">
        <f t="shared" si="6"/>
        <v>18GMD326</v>
      </c>
      <c r="B410" s="32" t="s">
        <v>1339</v>
      </c>
      <c r="C410" s="32" t="s">
        <v>1017</v>
      </c>
      <c r="D410" s="32" t="s">
        <v>696</v>
      </c>
      <c r="E410" s="32" t="s">
        <v>977</v>
      </c>
      <c r="G410" s="17"/>
      <c r="H410" s="17"/>
      <c r="I410" s="17"/>
      <c r="J410" s="17"/>
    </row>
    <row r="411" spans="1:10" x14ac:dyDescent="0.25">
      <c r="A411" t="str">
        <f t="shared" si="6"/>
        <v>18GSC6708</v>
      </c>
      <c r="B411" s="32" t="s">
        <v>1018</v>
      </c>
      <c r="C411" s="32" t="s">
        <v>1018</v>
      </c>
      <c r="D411" s="32" t="s">
        <v>696</v>
      </c>
      <c r="E411" s="32" t="s">
        <v>977</v>
      </c>
      <c r="G411" s="17"/>
      <c r="H411" s="17"/>
      <c r="I411" s="17"/>
      <c r="J411" s="17"/>
    </row>
    <row r="412" spans="1:10" x14ac:dyDescent="0.25">
      <c r="A412" t="str">
        <f t="shared" si="6"/>
        <v>18GSL2569</v>
      </c>
      <c r="B412" s="32" t="s">
        <v>1019</v>
      </c>
      <c r="C412" s="32" t="s">
        <v>1020</v>
      </c>
      <c r="D412" s="32" t="s">
        <v>759</v>
      </c>
      <c r="E412" s="32" t="s">
        <v>191</v>
      </c>
      <c r="G412" s="17"/>
      <c r="H412" s="17"/>
      <c r="I412" s="17"/>
      <c r="J412" s="17"/>
    </row>
    <row r="413" spans="1:10" x14ac:dyDescent="0.25">
      <c r="A413" t="str">
        <f t="shared" si="6"/>
        <v>18GSL2574</v>
      </c>
      <c r="B413" s="32" t="s">
        <v>1021</v>
      </c>
      <c r="C413" s="32" t="s">
        <v>1021</v>
      </c>
      <c r="D413" s="32" t="s">
        <v>759</v>
      </c>
      <c r="E413" s="32" t="s">
        <v>191</v>
      </c>
      <c r="G413" s="17"/>
      <c r="H413" s="17"/>
      <c r="I413" s="17"/>
      <c r="J413" s="17"/>
    </row>
    <row r="414" spans="1:10" x14ac:dyDescent="0.25">
      <c r="A414" t="str">
        <f t="shared" si="6"/>
        <v>18HBA1827</v>
      </c>
      <c r="B414" s="32" t="s">
        <v>1022</v>
      </c>
      <c r="C414" s="32" t="s">
        <v>1022</v>
      </c>
      <c r="D414" s="32" t="s">
        <v>696</v>
      </c>
      <c r="E414" s="32" t="s">
        <v>977</v>
      </c>
      <c r="G414" s="17"/>
      <c r="H414" s="17"/>
      <c r="I414" s="17"/>
      <c r="J414" s="17"/>
    </row>
    <row r="415" spans="1:10" x14ac:dyDescent="0.25">
      <c r="A415" t="str">
        <f t="shared" si="6"/>
        <v>18HBB4045</v>
      </c>
      <c r="B415" s="32" t="s">
        <v>1272</v>
      </c>
      <c r="C415" s="32" t="s">
        <v>1272</v>
      </c>
      <c r="D415" s="32" t="s">
        <v>696</v>
      </c>
      <c r="E415" s="32" t="s">
        <v>1273</v>
      </c>
      <c r="G415" s="17"/>
      <c r="H415" s="17"/>
      <c r="I415" s="17"/>
      <c r="J415" s="17"/>
    </row>
    <row r="416" spans="1:10" x14ac:dyDescent="0.25">
      <c r="A416" t="str">
        <f t="shared" si="6"/>
        <v>18HORM1</v>
      </c>
      <c r="B416" s="32" t="s">
        <v>1023</v>
      </c>
      <c r="C416" s="32" t="s">
        <v>1024</v>
      </c>
      <c r="D416" s="32" t="s">
        <v>769</v>
      </c>
      <c r="E416" s="32" t="s">
        <v>416</v>
      </c>
      <c r="G416" s="17"/>
      <c r="H416" s="17"/>
      <c r="I416" s="17"/>
      <c r="J416" s="17"/>
    </row>
    <row r="417" spans="1:10" x14ac:dyDescent="0.25">
      <c r="A417" t="str">
        <f t="shared" si="6"/>
        <v>18HPI001</v>
      </c>
      <c r="B417" s="32" t="s">
        <v>1025</v>
      </c>
      <c r="C417" s="32" t="s">
        <v>1026</v>
      </c>
      <c r="D417" s="32" t="s">
        <v>769</v>
      </c>
      <c r="E417" s="32" t="s">
        <v>1027</v>
      </c>
      <c r="G417" s="17"/>
      <c r="H417" s="17"/>
      <c r="I417" s="17"/>
      <c r="J417" s="17"/>
    </row>
    <row r="418" spans="1:10" x14ac:dyDescent="0.25">
      <c r="A418" t="str">
        <f t="shared" si="6"/>
        <v>18IAA1202</v>
      </c>
      <c r="B418" s="32" t="s">
        <v>1028</v>
      </c>
      <c r="C418" s="32" t="s">
        <v>1028</v>
      </c>
      <c r="D418" s="32" t="s">
        <v>982</v>
      </c>
      <c r="E418" s="32" t="s">
        <v>983</v>
      </c>
      <c r="G418" s="17"/>
      <c r="H418" s="17"/>
      <c r="I418" s="17"/>
      <c r="J418" s="17"/>
    </row>
    <row r="419" spans="1:10" x14ac:dyDescent="0.25">
      <c r="A419" t="str">
        <f t="shared" si="6"/>
        <v>18IAA1430</v>
      </c>
      <c r="B419" s="32" t="s">
        <v>1029</v>
      </c>
      <c r="C419" s="32" t="s">
        <v>1029</v>
      </c>
      <c r="D419" s="32" t="s">
        <v>696</v>
      </c>
      <c r="E419" s="32" t="s">
        <v>977</v>
      </c>
      <c r="G419" s="17"/>
      <c r="H419" s="17"/>
      <c r="I419" s="17"/>
      <c r="J419" s="17"/>
    </row>
    <row r="420" spans="1:10" x14ac:dyDescent="0.25">
      <c r="A420" t="str">
        <f t="shared" si="6"/>
        <v>18IAA1437</v>
      </c>
      <c r="B420" s="32" t="s">
        <v>776</v>
      </c>
      <c r="C420" s="32" t="s">
        <v>776</v>
      </c>
      <c r="D420" s="32" t="s">
        <v>759</v>
      </c>
      <c r="E420" s="32" t="s">
        <v>1030</v>
      </c>
      <c r="G420" s="17"/>
      <c r="H420" s="17"/>
      <c r="I420" s="17"/>
      <c r="J420" s="17"/>
    </row>
    <row r="421" spans="1:10" x14ac:dyDescent="0.25">
      <c r="A421" t="str">
        <f t="shared" si="6"/>
        <v>18IAA1476</v>
      </c>
      <c r="B421" s="32" t="s">
        <v>1274</v>
      </c>
      <c r="C421" s="32" t="s">
        <v>1274</v>
      </c>
      <c r="D421" s="32" t="s">
        <v>982</v>
      </c>
      <c r="E421" s="32" t="s">
        <v>983</v>
      </c>
      <c r="G421" s="17"/>
      <c r="H421" s="17"/>
      <c r="I421" s="17"/>
      <c r="J421" s="17"/>
    </row>
    <row r="422" spans="1:10" x14ac:dyDescent="0.25">
      <c r="A422" t="str">
        <f t="shared" si="6"/>
        <v>18IAA2427</v>
      </c>
      <c r="B422" s="32" t="s">
        <v>1031</v>
      </c>
      <c r="C422" s="32" t="s">
        <v>1031</v>
      </c>
      <c r="D422" s="32" t="s">
        <v>759</v>
      </c>
      <c r="E422" s="32" t="s">
        <v>1032</v>
      </c>
      <c r="G422" s="17"/>
      <c r="H422" s="17"/>
      <c r="I422" s="17"/>
      <c r="J422" s="17"/>
    </row>
    <row r="423" spans="1:10" x14ac:dyDescent="0.25">
      <c r="A423" t="str">
        <f t="shared" si="6"/>
        <v>18IAA3006</v>
      </c>
      <c r="B423" s="32" t="s">
        <v>1033</v>
      </c>
      <c r="C423" s="32" t="s">
        <v>1033</v>
      </c>
      <c r="D423" s="32" t="s">
        <v>982</v>
      </c>
      <c r="E423" s="32" t="s">
        <v>983</v>
      </c>
      <c r="G423" s="17"/>
      <c r="H423" s="17"/>
      <c r="I423" s="17"/>
      <c r="J423" s="17"/>
    </row>
    <row r="424" spans="1:10" x14ac:dyDescent="0.25">
      <c r="A424" t="str">
        <f t="shared" si="6"/>
        <v>18IAA3054</v>
      </c>
      <c r="B424" s="32" t="s">
        <v>726</v>
      </c>
      <c r="C424" s="32" t="s">
        <v>726</v>
      </c>
      <c r="D424" s="32" t="s">
        <v>696</v>
      </c>
      <c r="E424" s="32" t="s">
        <v>977</v>
      </c>
      <c r="G424" s="17"/>
      <c r="H424" s="17"/>
      <c r="I424" s="17"/>
      <c r="J424" s="17"/>
    </row>
    <row r="425" spans="1:10" x14ac:dyDescent="0.25">
      <c r="A425" t="str">
        <f t="shared" si="6"/>
        <v>18IAA3140</v>
      </c>
      <c r="B425" s="32" t="s">
        <v>1034</v>
      </c>
      <c r="C425" s="32" t="s">
        <v>1034</v>
      </c>
      <c r="D425" s="32" t="s">
        <v>1035</v>
      </c>
      <c r="E425" s="32" t="s">
        <v>829</v>
      </c>
      <c r="G425" s="17"/>
      <c r="H425" s="17"/>
      <c r="I425" s="17"/>
      <c r="J425" s="17"/>
    </row>
    <row r="426" spans="1:10" x14ac:dyDescent="0.25">
      <c r="A426" t="str">
        <f t="shared" si="6"/>
        <v>18IAA3209</v>
      </c>
      <c r="B426" s="32" t="s">
        <v>1036</v>
      </c>
      <c r="C426" s="32" t="s">
        <v>1036</v>
      </c>
      <c r="D426" s="32" t="s">
        <v>982</v>
      </c>
      <c r="E426" s="32" t="s">
        <v>983</v>
      </c>
      <c r="G426" s="17"/>
      <c r="H426" s="17"/>
      <c r="I426" s="17"/>
      <c r="J426" s="17"/>
    </row>
    <row r="427" spans="1:10" x14ac:dyDescent="0.25">
      <c r="A427" t="str">
        <f t="shared" si="6"/>
        <v>18IAA3296</v>
      </c>
      <c r="B427" s="32" t="s">
        <v>1037</v>
      </c>
      <c r="C427" s="32" t="s">
        <v>1037</v>
      </c>
      <c r="D427" s="32" t="s">
        <v>1038</v>
      </c>
      <c r="E427" s="32" t="s">
        <v>683</v>
      </c>
      <c r="G427" s="17"/>
      <c r="H427" s="17"/>
      <c r="I427" s="17"/>
      <c r="J427" s="17"/>
    </row>
    <row r="428" spans="1:10" x14ac:dyDescent="0.25">
      <c r="A428" t="str">
        <f t="shared" si="6"/>
        <v>18IAH248</v>
      </c>
      <c r="B428" s="32" t="s">
        <v>1340</v>
      </c>
      <c r="C428" s="32" t="s">
        <v>1039</v>
      </c>
      <c r="D428" s="32" t="s">
        <v>696</v>
      </c>
      <c r="E428" s="32" t="s">
        <v>977</v>
      </c>
      <c r="G428" s="17"/>
      <c r="H428" s="17"/>
      <c r="I428" s="17"/>
      <c r="J428" s="17"/>
    </row>
    <row r="429" spans="1:10" x14ac:dyDescent="0.25">
      <c r="A429" t="str">
        <f t="shared" si="6"/>
        <v>18IAH987</v>
      </c>
      <c r="B429" s="32" t="s">
        <v>1341</v>
      </c>
      <c r="C429" s="32" t="s">
        <v>1040</v>
      </c>
      <c r="D429" s="32" t="s">
        <v>696</v>
      </c>
      <c r="E429" s="32" t="s">
        <v>977</v>
      </c>
      <c r="G429" s="17"/>
      <c r="H429" s="17"/>
      <c r="I429" s="17"/>
      <c r="J429" s="17"/>
    </row>
    <row r="430" spans="1:10" x14ac:dyDescent="0.25">
      <c r="A430" t="str">
        <f t="shared" si="6"/>
        <v>18IAI0994</v>
      </c>
      <c r="B430" s="32" t="s">
        <v>1041</v>
      </c>
      <c r="C430" s="32" t="s">
        <v>1041</v>
      </c>
      <c r="D430" s="32" t="s">
        <v>759</v>
      </c>
      <c r="E430" s="32" t="s">
        <v>979</v>
      </c>
      <c r="G430" s="17"/>
      <c r="H430" s="17"/>
      <c r="I430" s="17"/>
      <c r="J430" s="17"/>
    </row>
    <row r="431" spans="1:10" x14ac:dyDescent="0.25">
      <c r="A431" t="str">
        <f t="shared" si="6"/>
        <v>18IAI531</v>
      </c>
      <c r="B431" s="32" t="s">
        <v>1342</v>
      </c>
      <c r="C431" s="32" t="s">
        <v>1042</v>
      </c>
      <c r="D431" s="32" t="s">
        <v>681</v>
      </c>
      <c r="E431" s="32" t="s">
        <v>683</v>
      </c>
      <c r="G431" s="17"/>
      <c r="H431" s="17"/>
      <c r="I431" s="17"/>
      <c r="J431" s="17"/>
    </row>
    <row r="432" spans="1:10" x14ac:dyDescent="0.25">
      <c r="A432" t="str">
        <f t="shared" si="6"/>
        <v>18IAI990</v>
      </c>
      <c r="B432" s="32" t="s">
        <v>1343</v>
      </c>
      <c r="C432" s="32" t="s">
        <v>771</v>
      </c>
      <c r="D432" s="32" t="s">
        <v>769</v>
      </c>
      <c r="E432" s="32" t="s">
        <v>1043</v>
      </c>
      <c r="G432" s="17"/>
      <c r="H432" s="17"/>
      <c r="I432" s="17"/>
      <c r="J432" s="17"/>
    </row>
    <row r="433" spans="1:10" x14ac:dyDescent="0.25">
      <c r="A433" t="str">
        <f t="shared" si="6"/>
        <v>18IAK0386</v>
      </c>
      <c r="B433" s="32" t="s">
        <v>768</v>
      </c>
      <c r="C433" s="32" t="s">
        <v>768</v>
      </c>
      <c r="D433" s="32" t="s">
        <v>759</v>
      </c>
      <c r="E433" s="32" t="s">
        <v>1044</v>
      </c>
      <c r="G433" s="17"/>
      <c r="H433" s="17"/>
      <c r="I433" s="17"/>
      <c r="J433" s="17"/>
    </row>
    <row r="434" spans="1:10" x14ac:dyDescent="0.25">
      <c r="A434" t="str">
        <f t="shared" si="6"/>
        <v>18IAK0661</v>
      </c>
      <c r="B434" s="32" t="s">
        <v>1045</v>
      </c>
      <c r="C434" s="32" t="s">
        <v>1045</v>
      </c>
      <c r="D434" s="32" t="s">
        <v>696</v>
      </c>
      <c r="E434" s="32" t="s">
        <v>977</v>
      </c>
      <c r="G434" s="17"/>
      <c r="H434" s="17"/>
      <c r="I434" s="17"/>
      <c r="J434" s="17"/>
    </row>
    <row r="435" spans="1:10" x14ac:dyDescent="0.25">
      <c r="A435" t="str">
        <f t="shared" si="6"/>
        <v>18IAK248</v>
      </c>
      <c r="B435" s="32" t="s">
        <v>1344</v>
      </c>
      <c r="C435" s="32" t="s">
        <v>1046</v>
      </c>
      <c r="D435" s="32" t="s">
        <v>696</v>
      </c>
      <c r="E435" s="32" t="s">
        <v>977</v>
      </c>
      <c r="G435" s="17"/>
      <c r="H435" s="17"/>
      <c r="I435" s="17"/>
      <c r="J435" s="17"/>
    </row>
    <row r="436" spans="1:10" x14ac:dyDescent="0.25">
      <c r="A436" t="str">
        <f t="shared" si="6"/>
        <v>18IBA3947</v>
      </c>
      <c r="B436" s="32" t="s">
        <v>1047</v>
      </c>
      <c r="C436" s="32" t="s">
        <v>1047</v>
      </c>
      <c r="D436" s="32" t="s">
        <v>759</v>
      </c>
      <c r="E436" s="32" t="s">
        <v>1030</v>
      </c>
      <c r="G436" s="17"/>
      <c r="H436" s="17"/>
      <c r="I436" s="17"/>
      <c r="J436" s="17"/>
    </row>
    <row r="437" spans="1:10" x14ac:dyDescent="0.25">
      <c r="A437" t="str">
        <f t="shared" si="6"/>
        <v>18IBB1729</v>
      </c>
      <c r="B437" s="32" t="s">
        <v>1048</v>
      </c>
      <c r="C437" s="32" t="s">
        <v>1048</v>
      </c>
      <c r="D437" s="32" t="s">
        <v>759</v>
      </c>
      <c r="E437" s="32" t="s">
        <v>1030</v>
      </c>
      <c r="G437" s="17"/>
      <c r="H437" s="17"/>
      <c r="I437" s="17"/>
      <c r="J437" s="17"/>
    </row>
    <row r="438" spans="1:10" x14ac:dyDescent="0.25">
      <c r="A438" t="str">
        <f t="shared" si="6"/>
        <v>18IBB1730</v>
      </c>
      <c r="B438" s="32" t="s">
        <v>1049</v>
      </c>
      <c r="C438" s="32" t="s">
        <v>1049</v>
      </c>
      <c r="D438" s="32" t="s">
        <v>759</v>
      </c>
      <c r="E438" s="32" t="s">
        <v>1030</v>
      </c>
      <c r="G438" s="17"/>
      <c r="H438" s="17"/>
      <c r="I438" s="17"/>
      <c r="J438" s="17"/>
    </row>
    <row r="439" spans="1:10" x14ac:dyDescent="0.25">
      <c r="A439" t="str">
        <f t="shared" si="6"/>
        <v>18IBB1986</v>
      </c>
      <c r="B439" s="32" t="s">
        <v>1050</v>
      </c>
      <c r="C439" s="32" t="s">
        <v>1050</v>
      </c>
      <c r="D439" s="32" t="s">
        <v>759</v>
      </c>
      <c r="E439" s="32" t="s">
        <v>1030</v>
      </c>
      <c r="G439" s="17"/>
      <c r="H439" s="17"/>
      <c r="I439" s="17"/>
      <c r="J439" s="17"/>
    </row>
    <row r="440" spans="1:10" x14ac:dyDescent="0.25">
      <c r="A440" t="str">
        <f t="shared" ref="A440:A503" si="7">CONCATENATE("18",B440)</f>
        <v>18IBB5228</v>
      </c>
      <c r="B440" s="32" t="s">
        <v>1051</v>
      </c>
      <c r="C440" s="32" t="s">
        <v>1051</v>
      </c>
      <c r="D440" s="32" t="s">
        <v>759</v>
      </c>
      <c r="E440" s="32" t="s">
        <v>1030</v>
      </c>
      <c r="G440" s="17"/>
      <c r="H440" s="17"/>
      <c r="I440" s="17"/>
      <c r="J440" s="17"/>
    </row>
    <row r="441" spans="1:10" x14ac:dyDescent="0.25">
      <c r="A441" t="str">
        <f t="shared" si="7"/>
        <v>18IBB5729</v>
      </c>
      <c r="B441" s="32" t="s">
        <v>1052</v>
      </c>
      <c r="C441" s="32" t="s">
        <v>1052</v>
      </c>
      <c r="D441" s="32" t="s">
        <v>759</v>
      </c>
      <c r="E441" s="32" t="s">
        <v>1030</v>
      </c>
      <c r="G441" s="17"/>
      <c r="H441" s="17"/>
      <c r="I441" s="17"/>
      <c r="J441" s="17"/>
    </row>
    <row r="442" spans="1:10" x14ac:dyDescent="0.25">
      <c r="A442" t="str">
        <f t="shared" si="7"/>
        <v>18IBB5730</v>
      </c>
      <c r="B442" s="32" t="s">
        <v>1053</v>
      </c>
      <c r="C442" s="32" t="s">
        <v>1053</v>
      </c>
      <c r="D442" s="32" t="s">
        <v>759</v>
      </c>
      <c r="E442" s="32" t="s">
        <v>1030</v>
      </c>
      <c r="G442" s="17"/>
      <c r="H442" s="17"/>
      <c r="I442" s="17"/>
      <c r="J442" s="17"/>
    </row>
    <row r="443" spans="1:10" x14ac:dyDescent="0.25">
      <c r="A443" t="str">
        <f t="shared" si="7"/>
        <v>18IBB5731</v>
      </c>
      <c r="B443" s="32" t="s">
        <v>1054</v>
      </c>
      <c r="C443" s="32" t="s">
        <v>1054</v>
      </c>
      <c r="D443" s="32" t="s">
        <v>759</v>
      </c>
      <c r="E443" s="32" t="s">
        <v>1030</v>
      </c>
      <c r="G443" s="17"/>
      <c r="H443" s="17"/>
      <c r="I443" s="17"/>
      <c r="J443" s="17"/>
    </row>
    <row r="444" spans="1:10" x14ac:dyDescent="0.25">
      <c r="A444" t="str">
        <f t="shared" si="7"/>
        <v>18ICJ0412</v>
      </c>
      <c r="B444" s="32" t="s">
        <v>1055</v>
      </c>
      <c r="C444" s="32" t="s">
        <v>1055</v>
      </c>
      <c r="D444" s="32" t="s">
        <v>759</v>
      </c>
      <c r="E444" s="32" t="s">
        <v>1275</v>
      </c>
      <c r="G444" s="17"/>
      <c r="H444" s="17"/>
      <c r="I444" s="17"/>
      <c r="J444" s="17"/>
    </row>
    <row r="445" spans="1:10" x14ac:dyDescent="0.25">
      <c r="A445" t="str">
        <f t="shared" si="7"/>
        <v>18ICN406</v>
      </c>
      <c r="B445" s="32" t="s">
        <v>1345</v>
      </c>
      <c r="C445" s="32" t="s">
        <v>1056</v>
      </c>
      <c r="D445" s="32" t="s">
        <v>759</v>
      </c>
      <c r="E445" s="32" t="s">
        <v>1030</v>
      </c>
      <c r="G445" s="17"/>
      <c r="H445" s="17"/>
      <c r="I445" s="17"/>
      <c r="J445" s="17"/>
    </row>
    <row r="446" spans="1:10" x14ac:dyDescent="0.25">
      <c r="A446" t="str">
        <f t="shared" si="7"/>
        <v>18ICN0570</v>
      </c>
      <c r="B446" s="32" t="s">
        <v>1389</v>
      </c>
      <c r="C446" s="32" t="s">
        <v>1057</v>
      </c>
      <c r="D446" s="32" t="s">
        <v>759</v>
      </c>
      <c r="E446" s="32" t="s">
        <v>1030</v>
      </c>
      <c r="G446" s="17"/>
      <c r="H446" s="17"/>
      <c r="I446" s="17"/>
      <c r="J446" s="17"/>
    </row>
    <row r="447" spans="1:10" x14ac:dyDescent="0.25">
      <c r="A447" t="str">
        <f t="shared" si="7"/>
        <v>18ICN575</v>
      </c>
      <c r="B447" s="32" t="s">
        <v>1346</v>
      </c>
      <c r="C447" s="32" t="s">
        <v>1058</v>
      </c>
      <c r="D447" s="32" t="s">
        <v>759</v>
      </c>
      <c r="E447" s="32" t="s">
        <v>1030</v>
      </c>
      <c r="G447" s="17"/>
      <c r="H447" s="17"/>
      <c r="I447" s="17"/>
      <c r="J447" s="17"/>
    </row>
    <row r="448" spans="1:10" x14ac:dyDescent="0.25">
      <c r="A448" t="str">
        <f t="shared" si="7"/>
        <v>18ICR644</v>
      </c>
      <c r="B448" s="32" t="s">
        <v>1347</v>
      </c>
      <c r="C448" s="32" t="s">
        <v>1059</v>
      </c>
      <c r="D448" s="32" t="s">
        <v>696</v>
      </c>
      <c r="E448" s="32" t="s">
        <v>977</v>
      </c>
      <c r="G448" s="17"/>
      <c r="H448" s="17"/>
      <c r="I448" s="17"/>
      <c r="J448" s="17"/>
    </row>
    <row r="449" spans="1:10" x14ac:dyDescent="0.25">
      <c r="A449" t="str">
        <f t="shared" si="7"/>
        <v>18JAA2301</v>
      </c>
      <c r="B449" s="32" t="s">
        <v>1060</v>
      </c>
      <c r="C449" s="32" t="s">
        <v>1060</v>
      </c>
      <c r="D449" s="32" t="s">
        <v>696</v>
      </c>
      <c r="E449" s="32" t="s">
        <v>977</v>
      </c>
      <c r="G449" s="17"/>
      <c r="H449" s="17"/>
      <c r="I449" s="17"/>
      <c r="J449" s="17"/>
    </row>
    <row r="450" spans="1:10" x14ac:dyDescent="0.25">
      <c r="A450" t="str">
        <f t="shared" si="7"/>
        <v>18JBB0382</v>
      </c>
      <c r="B450" s="32" t="s">
        <v>1061</v>
      </c>
      <c r="C450" s="32" t="s">
        <v>1061</v>
      </c>
      <c r="D450" s="32" t="s">
        <v>759</v>
      </c>
      <c r="E450" s="32" t="s">
        <v>1062</v>
      </c>
      <c r="G450" s="17"/>
      <c r="H450" s="17"/>
      <c r="I450" s="17"/>
      <c r="J450" s="17"/>
    </row>
    <row r="451" spans="1:10" x14ac:dyDescent="0.25">
      <c r="A451" t="str">
        <f t="shared" si="7"/>
        <v>18JBB384</v>
      </c>
      <c r="B451" s="32" t="s">
        <v>1348</v>
      </c>
      <c r="C451" s="32" t="s">
        <v>1063</v>
      </c>
      <c r="D451" s="32" t="s">
        <v>769</v>
      </c>
      <c r="E451" s="32" t="s">
        <v>1064</v>
      </c>
      <c r="G451" s="17"/>
      <c r="H451" s="17"/>
      <c r="I451" s="17"/>
      <c r="J451" s="17"/>
    </row>
    <row r="452" spans="1:10" x14ac:dyDescent="0.25">
      <c r="A452" t="str">
        <f t="shared" si="7"/>
        <v>18JBC026</v>
      </c>
      <c r="B452" s="32" t="s">
        <v>1349</v>
      </c>
      <c r="C452" s="32" t="s">
        <v>1065</v>
      </c>
      <c r="D452" s="32" t="s">
        <v>769</v>
      </c>
      <c r="E452" s="32" t="s">
        <v>416</v>
      </c>
      <c r="G452" s="17"/>
      <c r="H452" s="17"/>
      <c r="I452" s="17"/>
      <c r="J452" s="17"/>
    </row>
    <row r="453" spans="1:10" x14ac:dyDescent="0.25">
      <c r="A453" t="str">
        <f t="shared" si="7"/>
        <v>18KAA2020</v>
      </c>
      <c r="B453" s="32" t="s">
        <v>1066</v>
      </c>
      <c r="C453" s="32" t="s">
        <v>1066</v>
      </c>
      <c r="D453" s="32" t="s">
        <v>702</v>
      </c>
      <c r="E453" s="32" t="s">
        <v>424</v>
      </c>
      <c r="G453" s="17"/>
      <c r="H453" s="17"/>
      <c r="I453" s="17"/>
      <c r="J453" s="17"/>
    </row>
    <row r="454" spans="1:10" x14ac:dyDescent="0.25">
      <c r="A454" t="str">
        <f t="shared" si="7"/>
        <v>18KAB0962</v>
      </c>
      <c r="B454" s="32" t="s">
        <v>1067</v>
      </c>
      <c r="C454" s="32" t="s">
        <v>1067</v>
      </c>
      <c r="D454" s="32" t="s">
        <v>759</v>
      </c>
      <c r="E454" s="32" t="s">
        <v>1068</v>
      </c>
      <c r="G454" s="17"/>
      <c r="H454" s="17"/>
      <c r="I454" s="17"/>
      <c r="J454" s="17"/>
    </row>
    <row r="455" spans="1:10" x14ac:dyDescent="0.25">
      <c r="A455" t="str">
        <f t="shared" si="7"/>
        <v>18LAH0794</v>
      </c>
      <c r="B455" s="32" t="s">
        <v>1244</v>
      </c>
      <c r="C455" s="32" t="s">
        <v>1244</v>
      </c>
      <c r="D455" s="32" t="s">
        <v>759</v>
      </c>
      <c r="E455" s="32" t="s">
        <v>1030</v>
      </c>
      <c r="G455" s="17"/>
      <c r="H455" s="17"/>
      <c r="I455" s="17"/>
      <c r="J455" s="17"/>
    </row>
    <row r="456" spans="1:10" x14ac:dyDescent="0.25">
      <c r="A456" t="str">
        <f t="shared" si="7"/>
        <v>18LAI0339</v>
      </c>
      <c r="B456" s="32" t="s">
        <v>1243</v>
      </c>
      <c r="C456" s="32" t="s">
        <v>1243</v>
      </c>
      <c r="D456" s="32" t="s">
        <v>759</v>
      </c>
      <c r="E456" s="32" t="s">
        <v>1030</v>
      </c>
      <c r="G456" s="17"/>
      <c r="H456" s="17"/>
      <c r="I456" s="17"/>
      <c r="J456" s="17"/>
    </row>
    <row r="457" spans="1:10" x14ac:dyDescent="0.25">
      <c r="A457" t="str">
        <f t="shared" si="7"/>
        <v>18LBW057</v>
      </c>
      <c r="B457" s="32" t="s">
        <v>1350</v>
      </c>
      <c r="C457" s="32" t="s">
        <v>1069</v>
      </c>
      <c r="D457" s="32" t="s">
        <v>696</v>
      </c>
      <c r="E457" s="32" t="s">
        <v>977</v>
      </c>
      <c r="G457" s="17"/>
      <c r="H457" s="17"/>
      <c r="I457" s="17"/>
      <c r="J457" s="17"/>
    </row>
    <row r="458" spans="1:10" x14ac:dyDescent="0.25">
      <c r="A458" t="str">
        <f t="shared" si="7"/>
        <v>18M502</v>
      </c>
      <c r="B458" s="32" t="s">
        <v>1070</v>
      </c>
      <c r="C458" s="32" t="s">
        <v>1071</v>
      </c>
      <c r="D458" s="32" t="s">
        <v>759</v>
      </c>
      <c r="E458" s="32" t="s">
        <v>191</v>
      </c>
      <c r="G458" s="17"/>
      <c r="H458" s="17"/>
      <c r="I458" s="17"/>
      <c r="J458" s="17"/>
    </row>
    <row r="459" spans="1:10" x14ac:dyDescent="0.25">
      <c r="A459" t="str">
        <f t="shared" si="7"/>
        <v>18M503</v>
      </c>
      <c r="B459" s="32" t="s">
        <v>1072</v>
      </c>
      <c r="C459" s="32" t="s">
        <v>1073</v>
      </c>
      <c r="D459" s="32" t="s">
        <v>759</v>
      </c>
      <c r="E459" s="32" t="s">
        <v>191</v>
      </c>
      <c r="G459" s="17"/>
      <c r="H459" s="17"/>
      <c r="I459" s="17"/>
      <c r="J459" s="17"/>
    </row>
    <row r="460" spans="1:10" x14ac:dyDescent="0.25">
      <c r="A460" t="str">
        <f t="shared" si="7"/>
        <v>18M505</v>
      </c>
      <c r="B460" s="32" t="s">
        <v>1074</v>
      </c>
      <c r="C460" s="32" t="s">
        <v>1075</v>
      </c>
      <c r="D460" s="32" t="s">
        <v>759</v>
      </c>
      <c r="E460" s="32" t="s">
        <v>191</v>
      </c>
      <c r="G460" s="17"/>
      <c r="H460" s="17"/>
      <c r="I460" s="17"/>
      <c r="J460" s="17"/>
    </row>
    <row r="461" spans="1:10" x14ac:dyDescent="0.25">
      <c r="A461" t="str">
        <f t="shared" si="7"/>
        <v>18M506</v>
      </c>
      <c r="B461" s="32" t="s">
        <v>1076</v>
      </c>
      <c r="C461" s="32" t="s">
        <v>1077</v>
      </c>
      <c r="D461" s="32" t="s">
        <v>759</v>
      </c>
      <c r="E461" s="32" t="s">
        <v>191</v>
      </c>
      <c r="G461" s="17"/>
      <c r="H461" s="17"/>
      <c r="I461" s="17"/>
      <c r="J461" s="17"/>
    </row>
    <row r="462" spans="1:10" x14ac:dyDescent="0.25">
      <c r="A462" t="str">
        <f t="shared" si="7"/>
        <v>18M542</v>
      </c>
      <c r="B462" s="32" t="s">
        <v>1078</v>
      </c>
      <c r="C462" s="32" t="s">
        <v>1079</v>
      </c>
      <c r="D462" s="32" t="s">
        <v>759</v>
      </c>
      <c r="E462" s="32" t="s">
        <v>1080</v>
      </c>
      <c r="G462" s="17"/>
      <c r="H462" s="17"/>
      <c r="I462" s="17"/>
      <c r="J462" s="17"/>
    </row>
    <row r="463" spans="1:10" x14ac:dyDescent="0.25">
      <c r="A463" t="str">
        <f t="shared" si="7"/>
        <v>18M544</v>
      </c>
      <c r="B463" s="32" t="s">
        <v>1081</v>
      </c>
      <c r="C463" s="32" t="s">
        <v>1082</v>
      </c>
      <c r="D463" s="32" t="s">
        <v>769</v>
      </c>
      <c r="E463" s="32" t="s">
        <v>191</v>
      </c>
      <c r="G463" s="17"/>
      <c r="H463" s="17"/>
      <c r="I463" s="17"/>
      <c r="J463" s="17"/>
    </row>
    <row r="464" spans="1:10" x14ac:dyDescent="0.25">
      <c r="A464" t="str">
        <f t="shared" si="7"/>
        <v>18M551</v>
      </c>
      <c r="B464" s="32" t="s">
        <v>1083</v>
      </c>
      <c r="C464" s="32" t="s">
        <v>1084</v>
      </c>
      <c r="D464" s="32" t="s">
        <v>759</v>
      </c>
      <c r="E464" s="32" t="s">
        <v>191</v>
      </c>
      <c r="G464" s="17"/>
      <c r="H464" s="17"/>
      <c r="I464" s="17"/>
      <c r="J464" s="17"/>
    </row>
    <row r="465" spans="1:10" x14ac:dyDescent="0.25">
      <c r="A465" t="str">
        <f t="shared" si="7"/>
        <v>18M552</v>
      </c>
      <c r="B465" s="32" t="s">
        <v>1085</v>
      </c>
      <c r="C465" s="32" t="s">
        <v>1086</v>
      </c>
      <c r="D465" s="32" t="s">
        <v>759</v>
      </c>
      <c r="E465" s="32" t="s">
        <v>191</v>
      </c>
      <c r="G465" s="17"/>
      <c r="H465" s="17"/>
      <c r="I465" s="17"/>
      <c r="J465" s="17"/>
    </row>
    <row r="466" spans="1:10" x14ac:dyDescent="0.25">
      <c r="A466" t="str">
        <f t="shared" si="7"/>
        <v>18M553</v>
      </c>
      <c r="B466" s="32" t="s">
        <v>1087</v>
      </c>
      <c r="C466" s="32" t="s">
        <v>1088</v>
      </c>
      <c r="D466" s="32" t="s">
        <v>769</v>
      </c>
      <c r="E466" s="32" t="s">
        <v>191</v>
      </c>
      <c r="G466" s="17"/>
      <c r="H466" s="17"/>
      <c r="I466" s="17"/>
      <c r="J466" s="17"/>
    </row>
    <row r="467" spans="1:10" x14ac:dyDescent="0.25">
      <c r="A467" t="str">
        <f t="shared" si="7"/>
        <v>18M554</v>
      </c>
      <c r="B467" s="32" t="s">
        <v>1089</v>
      </c>
      <c r="C467" s="32" t="s">
        <v>1090</v>
      </c>
      <c r="D467" s="32" t="s">
        <v>759</v>
      </c>
      <c r="E467" s="32" t="s">
        <v>191</v>
      </c>
      <c r="G467" s="17"/>
      <c r="H467" s="17"/>
      <c r="I467" s="17"/>
      <c r="J467" s="17"/>
    </row>
    <row r="468" spans="1:10" x14ac:dyDescent="0.25">
      <c r="A468" t="str">
        <f t="shared" si="7"/>
        <v>18M555</v>
      </c>
      <c r="B468" s="32" t="s">
        <v>1091</v>
      </c>
      <c r="C468" s="32" t="s">
        <v>1092</v>
      </c>
      <c r="D468" s="32" t="s">
        <v>759</v>
      </c>
      <c r="E468" s="32" t="s">
        <v>191</v>
      </c>
      <c r="G468" s="17"/>
      <c r="H468" s="17"/>
      <c r="I468" s="17"/>
      <c r="J468" s="17"/>
    </row>
    <row r="469" spans="1:10" x14ac:dyDescent="0.25">
      <c r="A469" t="str">
        <f t="shared" si="7"/>
        <v>18M556</v>
      </c>
      <c r="B469" s="32" t="s">
        <v>1093</v>
      </c>
      <c r="C469" s="32" t="s">
        <v>1094</v>
      </c>
      <c r="D469" s="32" t="s">
        <v>759</v>
      </c>
      <c r="E469" s="32" t="s">
        <v>191</v>
      </c>
      <c r="G469" s="17"/>
      <c r="H469" s="17"/>
      <c r="I469" s="17"/>
      <c r="J469" s="17"/>
    </row>
    <row r="470" spans="1:10" x14ac:dyDescent="0.25">
      <c r="A470" t="str">
        <f t="shared" si="7"/>
        <v>18M558</v>
      </c>
      <c r="B470" s="32" t="s">
        <v>1095</v>
      </c>
      <c r="C470" s="32" t="s">
        <v>1096</v>
      </c>
      <c r="D470" s="32" t="s">
        <v>759</v>
      </c>
      <c r="E470" s="32" t="s">
        <v>191</v>
      </c>
      <c r="G470" s="17"/>
      <c r="H470" s="17"/>
      <c r="I470" s="17"/>
      <c r="J470" s="17"/>
    </row>
    <row r="471" spans="1:10" x14ac:dyDescent="0.25">
      <c r="A471" t="str">
        <f t="shared" si="7"/>
        <v>18M560</v>
      </c>
      <c r="B471" s="32" t="s">
        <v>1097</v>
      </c>
      <c r="C471" s="32" t="s">
        <v>1098</v>
      </c>
      <c r="D471" s="32" t="s">
        <v>759</v>
      </c>
      <c r="E471" s="32" t="s">
        <v>191</v>
      </c>
      <c r="G471" s="17"/>
      <c r="H471" s="17"/>
      <c r="I471" s="17"/>
      <c r="J471" s="17"/>
    </row>
    <row r="472" spans="1:10" x14ac:dyDescent="0.25">
      <c r="A472" t="str">
        <f t="shared" si="7"/>
        <v>18M580</v>
      </c>
      <c r="B472" s="32" t="s">
        <v>1099</v>
      </c>
      <c r="C472" s="32" t="s">
        <v>1100</v>
      </c>
      <c r="D472" s="32" t="s">
        <v>759</v>
      </c>
      <c r="E472" s="32" t="s">
        <v>191</v>
      </c>
      <c r="G472" s="17"/>
      <c r="H472" s="17"/>
      <c r="I472" s="17"/>
      <c r="J472" s="17"/>
    </row>
    <row r="473" spans="1:10" x14ac:dyDescent="0.25">
      <c r="A473" t="str">
        <f t="shared" si="7"/>
        <v>18M585</v>
      </c>
      <c r="B473" s="32" t="s">
        <v>1101</v>
      </c>
      <c r="C473" s="32" t="s">
        <v>1021</v>
      </c>
      <c r="D473" s="32" t="s">
        <v>769</v>
      </c>
      <c r="E473" s="32" t="s">
        <v>191</v>
      </c>
      <c r="G473" s="17"/>
      <c r="H473" s="17"/>
      <c r="I473" s="17"/>
      <c r="J473" s="17"/>
    </row>
    <row r="474" spans="1:10" x14ac:dyDescent="0.25">
      <c r="A474" t="str">
        <f t="shared" si="7"/>
        <v>18MAP141</v>
      </c>
      <c r="B474" s="32" t="s">
        <v>1351</v>
      </c>
      <c r="C474" s="32" t="s">
        <v>1102</v>
      </c>
      <c r="D474" s="32" t="s">
        <v>696</v>
      </c>
      <c r="E474" s="32" t="s">
        <v>977</v>
      </c>
      <c r="G474" s="17"/>
      <c r="H474" s="17"/>
      <c r="I474" s="17"/>
      <c r="J474" s="17"/>
    </row>
    <row r="475" spans="1:10" x14ac:dyDescent="0.25">
      <c r="A475" t="str">
        <f t="shared" si="7"/>
        <v>18NAA1141</v>
      </c>
      <c r="B475" s="32" t="s">
        <v>1103</v>
      </c>
      <c r="C475" s="32" t="s">
        <v>1103</v>
      </c>
      <c r="D475" s="32" t="s">
        <v>982</v>
      </c>
      <c r="E475" s="32" t="s">
        <v>1104</v>
      </c>
      <c r="G475" s="17"/>
      <c r="H475" s="17"/>
      <c r="I475" s="17"/>
      <c r="J475" s="17"/>
    </row>
    <row r="476" spans="1:10" x14ac:dyDescent="0.25">
      <c r="A476" t="str">
        <f t="shared" si="7"/>
        <v>18OC001</v>
      </c>
      <c r="B476" s="32" t="s">
        <v>1105</v>
      </c>
      <c r="C476" s="32" t="s">
        <v>1106</v>
      </c>
      <c r="D476" s="32" t="s">
        <v>1107</v>
      </c>
      <c r="E476" s="32" t="s">
        <v>829</v>
      </c>
      <c r="G476" s="17"/>
      <c r="H476" s="17"/>
      <c r="I476" s="17"/>
      <c r="J476" s="17"/>
    </row>
    <row r="477" spans="1:10" x14ac:dyDescent="0.25">
      <c r="A477" t="str">
        <f t="shared" si="7"/>
        <v>18OC002</v>
      </c>
      <c r="B477" s="32" t="s">
        <v>1108</v>
      </c>
      <c r="C477" s="32" t="s">
        <v>1109</v>
      </c>
      <c r="D477" s="32" t="s">
        <v>1107</v>
      </c>
      <c r="E477" s="32" t="s">
        <v>829</v>
      </c>
      <c r="G477" s="17"/>
      <c r="H477" s="17"/>
      <c r="I477" s="17"/>
      <c r="J477" s="17"/>
    </row>
    <row r="478" spans="1:10" x14ac:dyDescent="0.25">
      <c r="A478" t="str">
        <f t="shared" si="7"/>
        <v>18OC003</v>
      </c>
      <c r="B478" s="32" t="s">
        <v>1110</v>
      </c>
      <c r="C478" s="32" t="s">
        <v>1111</v>
      </c>
      <c r="D478" s="32" t="s">
        <v>1107</v>
      </c>
      <c r="E478" s="32" t="s">
        <v>829</v>
      </c>
      <c r="G478" s="17"/>
      <c r="H478" s="17"/>
      <c r="I478" s="17"/>
      <c r="J478" s="17"/>
    </row>
    <row r="479" spans="1:10" x14ac:dyDescent="0.25">
      <c r="A479" t="str">
        <f t="shared" si="7"/>
        <v>18OC004</v>
      </c>
      <c r="B479" s="32" t="s">
        <v>1112</v>
      </c>
      <c r="C479" s="32" t="s">
        <v>1113</v>
      </c>
      <c r="D479" s="32" t="s">
        <v>1107</v>
      </c>
      <c r="E479" s="32" t="s">
        <v>829</v>
      </c>
      <c r="G479" s="17"/>
      <c r="H479" s="17"/>
      <c r="I479" s="17"/>
      <c r="J479" s="17"/>
    </row>
    <row r="480" spans="1:10" x14ac:dyDescent="0.25">
      <c r="A480" t="str">
        <f t="shared" si="7"/>
        <v>18OC005</v>
      </c>
      <c r="B480" s="32" t="s">
        <v>1114</v>
      </c>
      <c r="C480" s="32" t="s">
        <v>1115</v>
      </c>
      <c r="D480" s="32" t="s">
        <v>1107</v>
      </c>
      <c r="E480" s="32" t="s">
        <v>829</v>
      </c>
      <c r="G480" s="17"/>
      <c r="H480" s="17"/>
      <c r="I480" s="17"/>
      <c r="J480" s="17"/>
    </row>
    <row r="481" spans="1:10" x14ac:dyDescent="0.25">
      <c r="A481" t="str">
        <f t="shared" si="7"/>
        <v>18OC006</v>
      </c>
      <c r="B481" s="32" t="s">
        <v>1116</v>
      </c>
      <c r="C481" s="32" t="s">
        <v>1117</v>
      </c>
      <c r="D481" s="32" t="s">
        <v>1107</v>
      </c>
      <c r="E481" s="32" t="s">
        <v>829</v>
      </c>
      <c r="G481" s="17"/>
      <c r="H481" s="17"/>
      <c r="I481" s="17"/>
      <c r="J481" s="17"/>
    </row>
    <row r="482" spans="1:10" x14ac:dyDescent="0.25">
      <c r="A482" t="str">
        <f t="shared" si="7"/>
        <v>18OC007</v>
      </c>
      <c r="B482" s="32" t="s">
        <v>1118</v>
      </c>
      <c r="C482" s="32" t="s">
        <v>1119</v>
      </c>
      <c r="D482" s="32" t="s">
        <v>1107</v>
      </c>
      <c r="E482" s="32" t="s">
        <v>829</v>
      </c>
      <c r="G482" s="17"/>
      <c r="H482" s="17"/>
      <c r="I482" s="17"/>
      <c r="J482" s="17"/>
    </row>
    <row r="483" spans="1:10" x14ac:dyDescent="0.25">
      <c r="A483" t="str">
        <f t="shared" si="7"/>
        <v>18OC008</v>
      </c>
      <c r="B483" s="32" t="s">
        <v>1120</v>
      </c>
      <c r="C483" s="32" t="s">
        <v>1121</v>
      </c>
      <c r="D483" s="32" t="s">
        <v>1107</v>
      </c>
      <c r="E483" s="32" t="s">
        <v>829</v>
      </c>
      <c r="G483" s="17"/>
      <c r="H483" s="17"/>
      <c r="I483" s="17"/>
      <c r="J483" s="17"/>
    </row>
    <row r="484" spans="1:10" x14ac:dyDescent="0.25">
      <c r="A484" t="str">
        <f t="shared" si="7"/>
        <v>18OC010</v>
      </c>
      <c r="B484" s="32" t="s">
        <v>1122</v>
      </c>
      <c r="C484" s="32" t="s">
        <v>1123</v>
      </c>
      <c r="D484" s="32" t="s">
        <v>1107</v>
      </c>
      <c r="E484" s="32" t="s">
        <v>829</v>
      </c>
      <c r="G484" s="17"/>
      <c r="H484" s="17"/>
      <c r="I484" s="17"/>
      <c r="J484" s="17"/>
    </row>
    <row r="485" spans="1:10" x14ac:dyDescent="0.25">
      <c r="A485" t="str">
        <f t="shared" si="7"/>
        <v>18OC011</v>
      </c>
      <c r="B485" s="32" t="s">
        <v>1124</v>
      </c>
      <c r="C485" s="32" t="s">
        <v>1125</v>
      </c>
      <c r="D485" s="32" t="s">
        <v>1107</v>
      </c>
      <c r="E485" s="32" t="s">
        <v>829</v>
      </c>
      <c r="G485" s="17"/>
      <c r="H485" s="17"/>
      <c r="I485" s="17"/>
      <c r="J485" s="17"/>
    </row>
    <row r="486" spans="1:10" x14ac:dyDescent="0.25">
      <c r="A486" t="str">
        <f t="shared" si="7"/>
        <v>18OC012</v>
      </c>
      <c r="B486" s="32" t="s">
        <v>1126</v>
      </c>
      <c r="C486" s="32" t="s">
        <v>1127</v>
      </c>
      <c r="D486" s="32" t="s">
        <v>1107</v>
      </c>
      <c r="E486" s="32" t="s">
        <v>829</v>
      </c>
      <c r="G486" s="17"/>
      <c r="H486" s="17"/>
      <c r="I486" s="17"/>
      <c r="J486" s="17"/>
    </row>
    <row r="487" spans="1:10" x14ac:dyDescent="0.25">
      <c r="A487" t="str">
        <f t="shared" si="7"/>
        <v>18OC017</v>
      </c>
      <c r="B487" s="32" t="s">
        <v>1128</v>
      </c>
      <c r="C487" s="32" t="s">
        <v>1128</v>
      </c>
      <c r="D487" s="32" t="s">
        <v>1035</v>
      </c>
      <c r="E487" s="32" t="s">
        <v>829</v>
      </c>
      <c r="G487" s="17"/>
      <c r="H487" s="17"/>
      <c r="I487" s="17"/>
      <c r="J487" s="17"/>
    </row>
    <row r="488" spans="1:10" x14ac:dyDescent="0.25">
      <c r="A488" t="str">
        <f t="shared" si="7"/>
        <v>18PAA1042</v>
      </c>
      <c r="B488" s="32" t="s">
        <v>1129</v>
      </c>
      <c r="C488" s="32" t="s">
        <v>1129</v>
      </c>
      <c r="D488" s="32" t="s">
        <v>696</v>
      </c>
      <c r="E488" s="32" t="s">
        <v>977</v>
      </c>
      <c r="G488" s="17"/>
      <c r="H488" s="17"/>
      <c r="I488" s="17"/>
      <c r="J488" s="17"/>
    </row>
    <row r="489" spans="1:10" x14ac:dyDescent="0.25">
      <c r="A489" t="str">
        <f t="shared" si="7"/>
        <v>18PAA2473</v>
      </c>
      <c r="B489" s="32" t="s">
        <v>1130</v>
      </c>
      <c r="C489" s="32" t="s">
        <v>1130</v>
      </c>
      <c r="D489" s="32" t="s">
        <v>759</v>
      </c>
      <c r="E489" s="32" t="s">
        <v>979</v>
      </c>
      <c r="G489" s="17"/>
      <c r="H489" s="17"/>
      <c r="I489" s="17"/>
      <c r="J489" s="17"/>
    </row>
    <row r="490" spans="1:10" x14ac:dyDescent="0.25">
      <c r="A490" t="str">
        <f t="shared" si="7"/>
        <v>18PAA2562</v>
      </c>
      <c r="B490" s="32" t="s">
        <v>1131</v>
      </c>
      <c r="C490" s="32" t="s">
        <v>1131</v>
      </c>
      <c r="D490" s="32" t="s">
        <v>759</v>
      </c>
      <c r="E490" s="32" t="s">
        <v>1030</v>
      </c>
      <c r="G490" s="17"/>
      <c r="H490" s="17"/>
      <c r="I490" s="17"/>
      <c r="J490" s="17"/>
    </row>
    <row r="491" spans="1:10" x14ac:dyDescent="0.25">
      <c r="A491" t="str">
        <f t="shared" si="7"/>
        <v>18PAA5979</v>
      </c>
      <c r="B491" s="32" t="s">
        <v>1132</v>
      </c>
      <c r="C491" s="32" t="s">
        <v>1132</v>
      </c>
      <c r="D491" s="32" t="s">
        <v>759</v>
      </c>
      <c r="E491" s="32" t="s">
        <v>1030</v>
      </c>
      <c r="G491" s="17"/>
      <c r="H491" s="17"/>
      <c r="I491" s="17"/>
      <c r="J491" s="17"/>
    </row>
    <row r="492" spans="1:10" x14ac:dyDescent="0.25">
      <c r="A492" t="str">
        <f t="shared" si="7"/>
        <v>18PAA6681</v>
      </c>
      <c r="B492" s="32" t="s">
        <v>1242</v>
      </c>
      <c r="C492" s="32" t="s">
        <v>1242</v>
      </c>
      <c r="D492" s="32" t="s">
        <v>759</v>
      </c>
      <c r="E492" s="32" t="s">
        <v>1030</v>
      </c>
      <c r="G492" s="17"/>
      <c r="H492" s="17"/>
      <c r="I492" s="17"/>
      <c r="J492" s="17"/>
    </row>
    <row r="493" spans="1:10" x14ac:dyDescent="0.25">
      <c r="A493" t="str">
        <f t="shared" si="7"/>
        <v>18PAA9503</v>
      </c>
      <c r="B493" s="32" t="s">
        <v>1133</v>
      </c>
      <c r="C493" s="32" t="s">
        <v>1133</v>
      </c>
      <c r="D493" s="32" t="s">
        <v>759</v>
      </c>
      <c r="E493" s="32" t="s">
        <v>1134</v>
      </c>
      <c r="G493" s="17"/>
      <c r="H493" s="17"/>
      <c r="I493" s="17"/>
      <c r="J493" s="17"/>
    </row>
    <row r="494" spans="1:10" x14ac:dyDescent="0.25">
      <c r="A494" t="str">
        <f t="shared" si="7"/>
        <v>18PAA9529</v>
      </c>
      <c r="B494" s="32" t="s">
        <v>1135</v>
      </c>
      <c r="C494" s="32" t="s">
        <v>1135</v>
      </c>
      <c r="D494" s="32" t="s">
        <v>769</v>
      </c>
      <c r="E494" s="32" t="s">
        <v>1136</v>
      </c>
      <c r="G494" s="17"/>
      <c r="H494" s="17"/>
      <c r="I494" s="17"/>
      <c r="J494" s="17"/>
    </row>
    <row r="495" spans="1:10" x14ac:dyDescent="0.25">
      <c r="A495" t="str">
        <f t="shared" si="7"/>
        <v>18PAB2101</v>
      </c>
      <c r="B495" s="32" t="s">
        <v>1137</v>
      </c>
      <c r="C495" s="32" t="s">
        <v>1137</v>
      </c>
      <c r="D495" s="32" t="s">
        <v>769</v>
      </c>
      <c r="E495" s="32" t="s">
        <v>1138</v>
      </c>
      <c r="G495" s="17"/>
      <c r="H495" s="17"/>
      <c r="I495" s="17"/>
      <c r="J495" s="17"/>
    </row>
    <row r="496" spans="1:10" x14ac:dyDescent="0.25">
      <c r="A496" t="str">
        <f t="shared" si="7"/>
        <v>18PAB4038</v>
      </c>
      <c r="B496" s="32" t="s">
        <v>1139</v>
      </c>
      <c r="C496" s="32" t="s">
        <v>1139</v>
      </c>
      <c r="D496" s="32" t="s">
        <v>759</v>
      </c>
      <c r="E496" s="32" t="s">
        <v>1030</v>
      </c>
      <c r="G496" s="17"/>
      <c r="H496" s="17"/>
      <c r="I496" s="17"/>
      <c r="J496" s="17"/>
    </row>
    <row r="497" spans="1:10" x14ac:dyDescent="0.25">
      <c r="A497" t="str">
        <f t="shared" si="7"/>
        <v>18PAB4987</v>
      </c>
      <c r="B497" s="32" t="s">
        <v>1276</v>
      </c>
      <c r="C497" s="32" t="s">
        <v>1276</v>
      </c>
      <c r="D497" s="32" t="s">
        <v>702</v>
      </c>
      <c r="E497" s="32" t="s">
        <v>1152</v>
      </c>
      <c r="G497" s="17"/>
      <c r="H497" s="17"/>
      <c r="I497" s="17"/>
      <c r="J497" s="17"/>
    </row>
    <row r="498" spans="1:10" x14ac:dyDescent="0.25">
      <c r="A498" t="str">
        <f t="shared" si="7"/>
        <v>18PAB5271</v>
      </c>
      <c r="B498" s="32" t="s">
        <v>1140</v>
      </c>
      <c r="C498" s="32" t="s">
        <v>1140</v>
      </c>
      <c r="D498" s="32" t="s">
        <v>759</v>
      </c>
      <c r="E498" s="32" t="s">
        <v>1030</v>
      </c>
      <c r="G498" s="17"/>
      <c r="H498" s="17"/>
      <c r="I498" s="17"/>
      <c r="J498" s="17"/>
    </row>
    <row r="499" spans="1:10" x14ac:dyDescent="0.25">
      <c r="A499" t="str">
        <f t="shared" si="7"/>
        <v>18PAB6583</v>
      </c>
      <c r="B499" s="32" t="s">
        <v>1141</v>
      </c>
      <c r="C499" s="32" t="s">
        <v>1141</v>
      </c>
      <c r="D499" s="32" t="s">
        <v>759</v>
      </c>
      <c r="E499" s="32" t="s">
        <v>424</v>
      </c>
      <c r="G499" s="17"/>
      <c r="H499" s="17"/>
      <c r="I499" s="17"/>
      <c r="J499" s="17"/>
    </row>
    <row r="500" spans="1:10" x14ac:dyDescent="0.25">
      <c r="A500" t="str">
        <f t="shared" si="7"/>
        <v>18PAB7362</v>
      </c>
      <c r="B500" s="32" t="s">
        <v>1142</v>
      </c>
      <c r="C500" s="32" t="s">
        <v>1142</v>
      </c>
      <c r="D500" s="32" t="s">
        <v>759</v>
      </c>
      <c r="E500" s="32" t="s">
        <v>416</v>
      </c>
      <c r="G500" s="17"/>
      <c r="H500" s="17"/>
      <c r="I500" s="17"/>
      <c r="J500" s="17"/>
    </row>
    <row r="501" spans="1:10" x14ac:dyDescent="0.25">
      <c r="A501" t="str">
        <f t="shared" si="7"/>
        <v>18PAB7893</v>
      </c>
      <c r="B501" s="32" t="s">
        <v>1144</v>
      </c>
      <c r="C501" s="32" t="s">
        <v>1144</v>
      </c>
      <c r="D501" s="32" t="s">
        <v>759</v>
      </c>
      <c r="E501" s="32" t="s">
        <v>1068</v>
      </c>
      <c r="G501" s="17"/>
      <c r="H501" s="17"/>
      <c r="I501" s="17"/>
      <c r="J501" s="17"/>
    </row>
    <row r="502" spans="1:10" x14ac:dyDescent="0.25">
      <c r="A502" t="str">
        <f t="shared" si="7"/>
        <v>18PAB8259</v>
      </c>
      <c r="B502" s="32" t="s">
        <v>1277</v>
      </c>
      <c r="C502" s="32" t="s">
        <v>1277</v>
      </c>
      <c r="D502" s="32" t="s">
        <v>696</v>
      </c>
      <c r="E502" s="32" t="s">
        <v>1152</v>
      </c>
      <c r="G502" s="17"/>
      <c r="H502" s="17"/>
      <c r="I502" s="17"/>
      <c r="J502" s="17"/>
    </row>
    <row r="503" spans="1:10" x14ac:dyDescent="0.25">
      <c r="A503" t="str">
        <f t="shared" si="7"/>
        <v>18PAB8994</v>
      </c>
      <c r="B503" s="32" t="s">
        <v>1143</v>
      </c>
      <c r="C503" s="32" t="s">
        <v>1143</v>
      </c>
      <c r="D503" s="32" t="s">
        <v>759</v>
      </c>
      <c r="E503" s="32" t="s">
        <v>1030</v>
      </c>
      <c r="G503" s="17"/>
      <c r="H503" s="17"/>
      <c r="I503" s="17"/>
      <c r="J503" s="17"/>
    </row>
    <row r="504" spans="1:10" x14ac:dyDescent="0.25">
      <c r="A504" t="str">
        <f t="shared" ref="A504:A568" si="8">CONCATENATE("18",B504)</f>
        <v>18PAB9425</v>
      </c>
      <c r="B504" s="32" t="s">
        <v>1278</v>
      </c>
      <c r="C504" s="32" t="s">
        <v>1278</v>
      </c>
      <c r="D504" s="32" t="s">
        <v>696</v>
      </c>
      <c r="E504" s="32" t="s">
        <v>1152</v>
      </c>
      <c r="G504" s="17"/>
      <c r="H504" s="17"/>
      <c r="I504" s="17"/>
      <c r="J504" s="17"/>
    </row>
    <row r="505" spans="1:10" x14ac:dyDescent="0.25">
      <c r="A505" t="str">
        <f t="shared" si="8"/>
        <v>18PAB9673</v>
      </c>
      <c r="B505" s="32" t="s">
        <v>1246</v>
      </c>
      <c r="C505" s="32" t="s">
        <v>1246</v>
      </c>
      <c r="D505" s="32" t="s">
        <v>759</v>
      </c>
      <c r="E505" s="32" t="s">
        <v>1187</v>
      </c>
      <c r="G505" s="17"/>
      <c r="H505" s="17"/>
      <c r="I505" s="17"/>
      <c r="J505" s="17"/>
    </row>
    <row r="506" spans="1:10" x14ac:dyDescent="0.25">
      <c r="A506" t="str">
        <f t="shared" si="8"/>
        <v>18PAB9958</v>
      </c>
      <c r="B506" s="32" t="s">
        <v>1279</v>
      </c>
      <c r="C506" s="32" t="s">
        <v>1279</v>
      </c>
      <c r="D506" s="32" t="s">
        <v>702</v>
      </c>
      <c r="E506" s="32" t="s">
        <v>1152</v>
      </c>
      <c r="G506" s="17"/>
      <c r="H506" s="17"/>
      <c r="I506" s="17"/>
      <c r="J506" s="17"/>
    </row>
    <row r="507" spans="1:10" x14ac:dyDescent="0.25">
      <c r="A507" t="str">
        <f t="shared" si="8"/>
        <v>18PAB9960</v>
      </c>
      <c r="B507" s="32" t="s">
        <v>1280</v>
      </c>
      <c r="C507" s="32" t="s">
        <v>1280</v>
      </c>
      <c r="D507" s="32" t="s">
        <v>702</v>
      </c>
      <c r="E507" s="32" t="s">
        <v>1281</v>
      </c>
      <c r="G507" s="17"/>
      <c r="H507" s="17"/>
      <c r="I507" s="17"/>
      <c r="J507" s="17"/>
    </row>
    <row r="508" spans="1:10" x14ac:dyDescent="0.25">
      <c r="A508" t="str">
        <f t="shared" si="8"/>
        <v>18PAB9961</v>
      </c>
      <c r="B508" s="32" t="s">
        <v>1282</v>
      </c>
      <c r="C508" s="32" t="s">
        <v>1282</v>
      </c>
      <c r="D508" s="32" t="s">
        <v>702</v>
      </c>
      <c r="E508" s="32" t="s">
        <v>1281</v>
      </c>
      <c r="G508" s="17"/>
      <c r="H508" s="17"/>
      <c r="I508" s="17"/>
      <c r="J508" s="17"/>
    </row>
    <row r="509" spans="1:10" x14ac:dyDescent="0.25">
      <c r="A509" t="str">
        <f t="shared" si="8"/>
        <v>18PAC2068</v>
      </c>
      <c r="B509" s="32" t="s">
        <v>1145</v>
      </c>
      <c r="C509" s="32" t="s">
        <v>1145</v>
      </c>
      <c r="D509" s="32" t="s">
        <v>759</v>
      </c>
      <c r="E509" s="32" t="s">
        <v>1146</v>
      </c>
      <c r="G509" s="17"/>
      <c r="H509" s="17"/>
      <c r="I509" s="17"/>
      <c r="J509" s="17"/>
    </row>
    <row r="510" spans="1:10" x14ac:dyDescent="0.25">
      <c r="A510" t="str">
        <f t="shared" si="8"/>
        <v>18PAC2495</v>
      </c>
      <c r="B510" s="32" t="s">
        <v>1147</v>
      </c>
      <c r="C510" s="32" t="s">
        <v>1147</v>
      </c>
      <c r="D510" s="32" t="s">
        <v>759</v>
      </c>
      <c r="E510" s="32" t="s">
        <v>1134</v>
      </c>
      <c r="G510" s="17"/>
      <c r="H510" s="17"/>
      <c r="I510" s="17"/>
      <c r="J510" s="17"/>
    </row>
    <row r="511" spans="1:10" x14ac:dyDescent="0.25">
      <c r="A511" t="str">
        <f t="shared" si="8"/>
        <v>18PAC3791</v>
      </c>
      <c r="B511" s="32" t="s">
        <v>1148</v>
      </c>
      <c r="C511" s="32" t="s">
        <v>1148</v>
      </c>
      <c r="D511" s="32" t="s">
        <v>769</v>
      </c>
      <c r="E511" s="32" t="s">
        <v>416</v>
      </c>
      <c r="G511" s="17"/>
      <c r="H511" s="17"/>
      <c r="I511" s="17"/>
      <c r="J511" s="17"/>
    </row>
    <row r="512" spans="1:10" x14ac:dyDescent="0.25">
      <c r="A512" t="str">
        <f t="shared" si="8"/>
        <v>18PAC7716</v>
      </c>
      <c r="B512" s="32" t="s">
        <v>1149</v>
      </c>
      <c r="C512" s="32" t="s">
        <v>1149</v>
      </c>
      <c r="D512" s="32" t="s">
        <v>759</v>
      </c>
      <c r="E512" s="32" t="s">
        <v>1030</v>
      </c>
      <c r="G512" s="17"/>
      <c r="H512" s="17"/>
      <c r="I512" s="17"/>
      <c r="J512" s="17"/>
    </row>
    <row r="513" spans="1:10" x14ac:dyDescent="0.25">
      <c r="A513" t="str">
        <f t="shared" si="8"/>
        <v>18PAC8257</v>
      </c>
      <c r="B513" s="32" t="s">
        <v>1150</v>
      </c>
      <c r="C513" s="32" t="s">
        <v>1150</v>
      </c>
      <c r="D513" s="32" t="s">
        <v>759</v>
      </c>
      <c r="E513" s="32" t="s">
        <v>1030</v>
      </c>
      <c r="G513" s="17"/>
      <c r="H513" s="17"/>
      <c r="I513" s="17"/>
      <c r="J513" s="17"/>
    </row>
    <row r="514" spans="1:10" x14ac:dyDescent="0.25">
      <c r="A514" t="str">
        <f t="shared" si="8"/>
        <v>18PAC8262</v>
      </c>
      <c r="B514" s="32" t="s">
        <v>1151</v>
      </c>
      <c r="C514" s="32" t="s">
        <v>1151</v>
      </c>
      <c r="D514" s="32" t="s">
        <v>696</v>
      </c>
      <c r="E514" s="32" t="s">
        <v>1152</v>
      </c>
      <c r="G514" s="17"/>
      <c r="H514" s="17"/>
      <c r="I514" s="17"/>
      <c r="J514" s="17"/>
    </row>
    <row r="515" spans="1:10" x14ac:dyDescent="0.25">
      <c r="A515" t="str">
        <f t="shared" si="8"/>
        <v>18PAC8263</v>
      </c>
      <c r="B515" s="32" t="s">
        <v>1153</v>
      </c>
      <c r="C515" s="32" t="s">
        <v>1153</v>
      </c>
      <c r="D515" s="32" t="s">
        <v>696</v>
      </c>
      <c r="E515" s="32" t="s">
        <v>1152</v>
      </c>
      <c r="G515" s="17"/>
      <c r="H515" s="17"/>
      <c r="I515" s="17"/>
      <c r="J515" s="17"/>
    </row>
    <row r="516" spans="1:10" x14ac:dyDescent="0.25">
      <c r="A516" t="str">
        <f t="shared" si="8"/>
        <v>18PAC8274</v>
      </c>
      <c r="B516" s="32" t="s">
        <v>1154</v>
      </c>
      <c r="C516" s="32" t="s">
        <v>1154</v>
      </c>
      <c r="D516" s="32" t="s">
        <v>759</v>
      </c>
      <c r="E516" s="32" t="s">
        <v>1030</v>
      </c>
      <c r="G516" s="17"/>
      <c r="H516" s="17"/>
      <c r="I516" s="17"/>
      <c r="J516" s="17"/>
    </row>
    <row r="517" spans="1:10" x14ac:dyDescent="0.25">
      <c r="A517" t="str">
        <f t="shared" si="8"/>
        <v>18PAC8713</v>
      </c>
      <c r="B517" s="32" t="s">
        <v>1155</v>
      </c>
      <c r="C517" s="32" t="s">
        <v>1155</v>
      </c>
      <c r="D517" s="32" t="s">
        <v>759</v>
      </c>
      <c r="E517" s="32" t="s">
        <v>424</v>
      </c>
      <c r="G517" s="17"/>
      <c r="H517" s="17"/>
      <c r="I517" s="17"/>
      <c r="J517" s="17"/>
    </row>
    <row r="518" spans="1:10" x14ac:dyDescent="0.25">
      <c r="A518" t="str">
        <f t="shared" si="8"/>
        <v>18PAC9227</v>
      </c>
      <c r="B518" s="32" t="s">
        <v>1156</v>
      </c>
      <c r="C518" s="32" t="s">
        <v>1156</v>
      </c>
      <c r="D518" s="32" t="s">
        <v>759</v>
      </c>
      <c r="E518" s="32" t="s">
        <v>1030</v>
      </c>
      <c r="G518" s="17"/>
      <c r="H518" s="17"/>
      <c r="I518" s="17"/>
      <c r="J518" s="17"/>
    </row>
    <row r="519" spans="1:10" x14ac:dyDescent="0.25">
      <c r="A519" t="str">
        <f t="shared" si="8"/>
        <v>18PAO0075</v>
      </c>
      <c r="B519" s="32" t="s">
        <v>1157</v>
      </c>
      <c r="C519" s="32" t="s">
        <v>1157</v>
      </c>
      <c r="D519" s="32" t="s">
        <v>696</v>
      </c>
      <c r="E519" s="32" t="s">
        <v>977</v>
      </c>
      <c r="G519" s="17"/>
      <c r="H519" s="17"/>
      <c r="I519" s="17"/>
      <c r="J519" s="17"/>
    </row>
    <row r="520" spans="1:10" x14ac:dyDescent="0.25">
      <c r="A520" t="str">
        <f t="shared" si="8"/>
        <v>18PAZ268</v>
      </c>
      <c r="B520" s="32" t="s">
        <v>1352</v>
      </c>
      <c r="C520" s="32" t="s">
        <v>1158</v>
      </c>
      <c r="D520" s="32" t="s">
        <v>696</v>
      </c>
      <c r="E520" s="32" t="s">
        <v>977</v>
      </c>
      <c r="G520" s="17"/>
      <c r="H520" s="17"/>
      <c r="I520" s="17"/>
      <c r="J520" s="17"/>
    </row>
    <row r="521" spans="1:10" x14ac:dyDescent="0.25">
      <c r="A521" t="str">
        <f t="shared" si="8"/>
        <v>18PBC6766</v>
      </c>
      <c r="B521" s="32" t="s">
        <v>1159</v>
      </c>
      <c r="C521" s="32" t="s">
        <v>1159</v>
      </c>
      <c r="D521" s="32" t="s">
        <v>696</v>
      </c>
      <c r="E521" s="32" t="s">
        <v>977</v>
      </c>
      <c r="G521" s="17"/>
      <c r="H521" s="17"/>
      <c r="I521" s="17"/>
      <c r="J521" s="17"/>
    </row>
    <row r="522" spans="1:10" x14ac:dyDescent="0.25">
      <c r="A522" t="str">
        <f t="shared" si="8"/>
        <v>18PBD3684</v>
      </c>
      <c r="B522" s="32" t="s">
        <v>1160</v>
      </c>
      <c r="C522" s="32" t="s">
        <v>1160</v>
      </c>
      <c r="D522" s="32" t="s">
        <v>696</v>
      </c>
      <c r="E522" s="32" t="s">
        <v>977</v>
      </c>
      <c r="G522" s="17"/>
      <c r="H522" s="17"/>
      <c r="I522" s="17"/>
      <c r="J522" s="17"/>
    </row>
    <row r="523" spans="1:10" x14ac:dyDescent="0.25">
      <c r="A523" t="str">
        <f t="shared" si="8"/>
        <v>18PBF8399</v>
      </c>
      <c r="B523" s="32" t="s">
        <v>1161</v>
      </c>
      <c r="C523" s="32" t="s">
        <v>1161</v>
      </c>
      <c r="D523" s="32" t="s">
        <v>769</v>
      </c>
      <c r="E523" s="32" t="s">
        <v>1008</v>
      </c>
      <c r="G523" s="17"/>
      <c r="H523" s="17"/>
      <c r="I523" s="17"/>
      <c r="J523" s="17"/>
    </row>
    <row r="524" spans="1:10" x14ac:dyDescent="0.25">
      <c r="A524" t="str">
        <f t="shared" si="8"/>
        <v>18PBJ7999</v>
      </c>
      <c r="B524" s="32" t="s">
        <v>1162</v>
      </c>
      <c r="C524" s="32" t="s">
        <v>1162</v>
      </c>
      <c r="D524" s="32" t="s">
        <v>982</v>
      </c>
      <c r="E524" s="32" t="s">
        <v>1163</v>
      </c>
      <c r="G524" s="17"/>
      <c r="H524" s="17"/>
      <c r="I524" s="17"/>
      <c r="J524" s="17"/>
    </row>
    <row r="525" spans="1:10" x14ac:dyDescent="0.25">
      <c r="A525" t="str">
        <f t="shared" si="8"/>
        <v>18PBM2940</v>
      </c>
      <c r="B525" s="32" t="s">
        <v>1164</v>
      </c>
      <c r="C525" s="32" t="s">
        <v>1164</v>
      </c>
      <c r="D525" s="32" t="s">
        <v>769</v>
      </c>
      <c r="E525" s="32" t="s">
        <v>1165</v>
      </c>
      <c r="G525" s="17"/>
      <c r="H525" s="17"/>
      <c r="I525" s="17"/>
      <c r="J525" s="17"/>
    </row>
    <row r="526" spans="1:10" x14ac:dyDescent="0.25">
      <c r="A526" t="str">
        <f t="shared" si="8"/>
        <v>18PBO5201</v>
      </c>
      <c r="B526" s="32" t="s">
        <v>1166</v>
      </c>
      <c r="C526" s="32" t="s">
        <v>1166</v>
      </c>
      <c r="D526" s="32" t="s">
        <v>696</v>
      </c>
      <c r="E526" s="32" t="s">
        <v>977</v>
      </c>
      <c r="G526" s="17"/>
      <c r="H526" s="17"/>
      <c r="I526" s="17"/>
      <c r="J526" s="17"/>
    </row>
    <row r="527" spans="1:10" x14ac:dyDescent="0.25">
      <c r="A527" t="str">
        <f t="shared" si="8"/>
        <v>18PBQ1653</v>
      </c>
      <c r="B527" s="32" t="s">
        <v>1167</v>
      </c>
      <c r="C527" s="32" t="s">
        <v>1167</v>
      </c>
      <c r="D527" s="32" t="s">
        <v>759</v>
      </c>
      <c r="E527" s="32" t="s">
        <v>1030</v>
      </c>
      <c r="G527" s="17"/>
      <c r="H527" s="17"/>
      <c r="I527" s="17"/>
      <c r="J527" s="17"/>
    </row>
    <row r="528" spans="1:10" x14ac:dyDescent="0.25">
      <c r="A528" t="str">
        <f t="shared" si="8"/>
        <v>18PBQ9670</v>
      </c>
      <c r="B528" s="32" t="s">
        <v>1168</v>
      </c>
      <c r="C528" s="32" t="s">
        <v>1168</v>
      </c>
      <c r="D528" s="32" t="s">
        <v>759</v>
      </c>
      <c r="E528" s="32" t="s">
        <v>1146</v>
      </c>
      <c r="G528" s="17"/>
      <c r="H528" s="17"/>
      <c r="I528" s="17"/>
      <c r="J528" s="17"/>
    </row>
    <row r="529" spans="1:10" x14ac:dyDescent="0.25">
      <c r="A529" t="str">
        <f t="shared" si="8"/>
        <v>18PBW4021</v>
      </c>
      <c r="B529" s="32" t="s">
        <v>1283</v>
      </c>
      <c r="C529" s="32" t="s">
        <v>1283</v>
      </c>
      <c r="D529" s="32" t="s">
        <v>702</v>
      </c>
      <c r="E529" s="32" t="s">
        <v>1152</v>
      </c>
      <c r="G529" s="17"/>
      <c r="H529" s="17"/>
      <c r="I529" s="17"/>
      <c r="J529" s="17"/>
    </row>
    <row r="530" spans="1:10" x14ac:dyDescent="0.25">
      <c r="A530" t="str">
        <f t="shared" si="8"/>
        <v>18PBX6937</v>
      </c>
      <c r="B530" s="32" t="s">
        <v>1169</v>
      </c>
      <c r="C530" s="32" t="s">
        <v>1169</v>
      </c>
      <c r="D530" s="32" t="s">
        <v>759</v>
      </c>
      <c r="E530" s="32" t="s">
        <v>1068</v>
      </c>
      <c r="G530" s="17"/>
      <c r="H530" s="17"/>
      <c r="I530" s="17"/>
      <c r="J530" s="17"/>
    </row>
    <row r="531" spans="1:10" x14ac:dyDescent="0.25">
      <c r="A531" t="str">
        <f t="shared" si="8"/>
        <v>18PC001</v>
      </c>
      <c r="B531" s="32" t="s">
        <v>1284</v>
      </c>
      <c r="C531" s="32" t="s">
        <v>749</v>
      </c>
      <c r="D531" s="32" t="s">
        <v>750</v>
      </c>
      <c r="E531" s="32" t="s">
        <v>711</v>
      </c>
      <c r="G531" s="17"/>
      <c r="H531" s="17"/>
      <c r="I531" s="17"/>
      <c r="J531" s="17"/>
    </row>
    <row r="532" spans="1:10" x14ac:dyDescent="0.25">
      <c r="A532" t="str">
        <f t="shared" si="8"/>
        <v>18PC002</v>
      </c>
      <c r="B532" s="32" t="s">
        <v>1285</v>
      </c>
      <c r="C532" s="32" t="s">
        <v>752</v>
      </c>
      <c r="D532" s="32" t="s">
        <v>750</v>
      </c>
      <c r="E532" s="32" t="s">
        <v>660</v>
      </c>
      <c r="G532" s="17"/>
      <c r="H532" s="17"/>
      <c r="I532" s="17"/>
      <c r="J532" s="17"/>
    </row>
    <row r="533" spans="1:10" x14ac:dyDescent="0.25">
      <c r="A533" t="str">
        <f t="shared" si="8"/>
        <v>18PC003</v>
      </c>
      <c r="B533" s="32" t="s">
        <v>1286</v>
      </c>
      <c r="C533" s="32" t="s">
        <v>1287</v>
      </c>
      <c r="D533" s="32" t="s">
        <v>750</v>
      </c>
      <c r="E533" s="32" t="s">
        <v>1288</v>
      </c>
      <c r="G533" s="17"/>
      <c r="H533" s="17"/>
      <c r="I533" s="17"/>
      <c r="J533" s="17"/>
    </row>
    <row r="534" spans="1:10" x14ac:dyDescent="0.25">
      <c r="A534" t="str">
        <f t="shared" si="8"/>
        <v>18PC004</v>
      </c>
      <c r="B534" s="32" t="s">
        <v>1289</v>
      </c>
      <c r="C534" s="32" t="s">
        <v>753</v>
      </c>
      <c r="D534" s="32" t="s">
        <v>750</v>
      </c>
      <c r="E534" s="32" t="s">
        <v>660</v>
      </c>
      <c r="G534" s="17"/>
      <c r="H534" s="17"/>
      <c r="I534" s="17"/>
      <c r="J534" s="17"/>
    </row>
    <row r="535" spans="1:10" x14ac:dyDescent="0.25">
      <c r="A535" t="str">
        <f t="shared" si="8"/>
        <v>18PC005</v>
      </c>
      <c r="B535" s="32" t="s">
        <v>1290</v>
      </c>
      <c r="C535" s="32" t="s">
        <v>754</v>
      </c>
      <c r="D535" s="32" t="s">
        <v>750</v>
      </c>
      <c r="E535" s="32" t="s">
        <v>660</v>
      </c>
      <c r="G535" s="17"/>
      <c r="H535" s="17"/>
      <c r="I535" s="17"/>
      <c r="J535" s="17"/>
    </row>
    <row r="536" spans="1:10" x14ac:dyDescent="0.25">
      <c r="A536" t="str">
        <f t="shared" si="8"/>
        <v>18PC006</v>
      </c>
      <c r="B536" s="32" t="s">
        <v>1291</v>
      </c>
      <c r="C536" s="32" t="s">
        <v>755</v>
      </c>
      <c r="D536" s="32" t="s">
        <v>750</v>
      </c>
      <c r="E536" s="32" t="s">
        <v>751</v>
      </c>
      <c r="G536" s="17"/>
      <c r="H536" s="17"/>
      <c r="I536" s="17"/>
      <c r="J536" s="17"/>
    </row>
    <row r="537" spans="1:10" x14ac:dyDescent="0.25">
      <c r="A537" t="str">
        <f t="shared" si="8"/>
        <v>18PCC2834</v>
      </c>
      <c r="B537" s="32" t="s">
        <v>1170</v>
      </c>
      <c r="C537" s="32" t="s">
        <v>1170</v>
      </c>
      <c r="D537" s="32" t="s">
        <v>982</v>
      </c>
      <c r="E537" s="32" t="s">
        <v>983</v>
      </c>
      <c r="G537" s="17"/>
      <c r="H537" s="17"/>
      <c r="I537" s="17"/>
      <c r="J537" s="17"/>
    </row>
    <row r="538" spans="1:10" x14ac:dyDescent="0.25">
      <c r="A538" t="str">
        <f t="shared" si="8"/>
        <v>18PCC4065</v>
      </c>
      <c r="B538" s="32" t="s">
        <v>1171</v>
      </c>
      <c r="C538" s="32" t="s">
        <v>1171</v>
      </c>
      <c r="D538" s="32" t="s">
        <v>759</v>
      </c>
      <c r="E538" s="32" t="s">
        <v>1030</v>
      </c>
      <c r="G538" s="17"/>
      <c r="H538" s="17"/>
      <c r="I538" s="17"/>
      <c r="J538" s="17"/>
    </row>
    <row r="539" spans="1:10" x14ac:dyDescent="0.25">
      <c r="A539" t="str">
        <f t="shared" si="8"/>
        <v>18PCC4067</v>
      </c>
      <c r="B539" s="32" t="s">
        <v>1172</v>
      </c>
      <c r="C539" s="32" t="s">
        <v>1172</v>
      </c>
      <c r="D539" s="32" t="s">
        <v>759</v>
      </c>
      <c r="E539" s="32" t="s">
        <v>1030</v>
      </c>
      <c r="G539" s="17"/>
      <c r="H539" s="17"/>
      <c r="I539" s="17"/>
      <c r="J539" s="17"/>
    </row>
    <row r="540" spans="1:10" x14ac:dyDescent="0.25">
      <c r="A540" t="str">
        <f t="shared" si="8"/>
        <v>18PCC4185</v>
      </c>
      <c r="B540" s="32" t="s">
        <v>1173</v>
      </c>
      <c r="C540" s="32" t="s">
        <v>1173</v>
      </c>
      <c r="D540" s="32" t="s">
        <v>759</v>
      </c>
      <c r="E540" s="32" t="s">
        <v>1030</v>
      </c>
      <c r="G540" s="17"/>
      <c r="H540" s="17"/>
      <c r="I540" s="17"/>
      <c r="J540" s="17"/>
    </row>
    <row r="541" spans="1:10" x14ac:dyDescent="0.25">
      <c r="A541" t="str">
        <f t="shared" si="8"/>
        <v>18PCC4465</v>
      </c>
      <c r="B541" s="32" t="s">
        <v>1174</v>
      </c>
      <c r="C541" s="32" t="s">
        <v>1174</v>
      </c>
      <c r="D541" s="32" t="s">
        <v>759</v>
      </c>
      <c r="E541" s="32" t="s">
        <v>1062</v>
      </c>
      <c r="G541" s="17"/>
      <c r="H541" s="17"/>
      <c r="I541" s="17"/>
      <c r="J541" s="17"/>
    </row>
    <row r="542" spans="1:10" x14ac:dyDescent="0.25">
      <c r="A542" t="str">
        <f t="shared" si="8"/>
        <v>18PCC4653</v>
      </c>
      <c r="B542" s="32" t="s">
        <v>1175</v>
      </c>
      <c r="C542" s="32" t="s">
        <v>1175</v>
      </c>
      <c r="D542" s="32" t="s">
        <v>759</v>
      </c>
      <c r="E542" s="32" t="s">
        <v>1030</v>
      </c>
      <c r="G542" s="17"/>
      <c r="H542" s="17"/>
      <c r="I542" s="17"/>
      <c r="J542" s="17"/>
    </row>
    <row r="543" spans="1:10" x14ac:dyDescent="0.25">
      <c r="A543" t="str">
        <f t="shared" si="8"/>
        <v>18PDA5248</v>
      </c>
      <c r="B543" s="32" t="s">
        <v>1176</v>
      </c>
      <c r="C543" s="32" t="s">
        <v>1176</v>
      </c>
      <c r="D543" s="32" t="s">
        <v>759</v>
      </c>
      <c r="E543" s="32" t="s">
        <v>1177</v>
      </c>
      <c r="G543" s="17"/>
      <c r="H543" s="17"/>
      <c r="I543" s="17"/>
      <c r="J543" s="17"/>
    </row>
    <row r="544" spans="1:10" x14ac:dyDescent="0.25">
      <c r="A544" t="str">
        <f t="shared" si="8"/>
        <v>18PLC574</v>
      </c>
      <c r="B544" s="32" t="s">
        <v>1353</v>
      </c>
      <c r="C544" s="32" t="s">
        <v>1178</v>
      </c>
      <c r="D544" s="32" t="s">
        <v>696</v>
      </c>
      <c r="E544" s="32" t="s">
        <v>977</v>
      </c>
      <c r="G544" s="17"/>
      <c r="H544" s="17"/>
      <c r="I544" s="17"/>
      <c r="J544" s="17"/>
    </row>
    <row r="545" spans="1:10" x14ac:dyDescent="0.25">
      <c r="A545" t="str">
        <f t="shared" si="8"/>
        <v>18POY184</v>
      </c>
      <c r="B545" s="32" t="s">
        <v>1354</v>
      </c>
      <c r="C545" s="32" t="s">
        <v>1179</v>
      </c>
      <c r="D545" s="32" t="s">
        <v>759</v>
      </c>
      <c r="E545" s="32" t="s">
        <v>1030</v>
      </c>
      <c r="G545" s="17"/>
      <c r="H545" s="17"/>
      <c r="I545" s="17"/>
      <c r="J545" s="17"/>
    </row>
    <row r="546" spans="1:10" x14ac:dyDescent="0.25">
      <c r="A546" t="str">
        <f t="shared" si="8"/>
        <v>18PPG319</v>
      </c>
      <c r="B546" s="32" t="s">
        <v>1355</v>
      </c>
      <c r="C546" s="32" t="s">
        <v>1180</v>
      </c>
      <c r="D546" s="32" t="s">
        <v>759</v>
      </c>
      <c r="E546" s="32" t="s">
        <v>1030</v>
      </c>
      <c r="G546" s="17"/>
      <c r="H546" s="17"/>
      <c r="I546" s="17"/>
      <c r="J546" s="17"/>
    </row>
    <row r="547" spans="1:10" x14ac:dyDescent="0.25">
      <c r="A547" t="str">
        <f t="shared" si="8"/>
        <v>18PQP0385</v>
      </c>
      <c r="B547" s="32" t="s">
        <v>1292</v>
      </c>
      <c r="C547" s="32" t="s">
        <v>1292</v>
      </c>
      <c r="D547" s="32" t="s">
        <v>759</v>
      </c>
      <c r="E547" s="32" t="s">
        <v>1293</v>
      </c>
      <c r="G547" s="17"/>
      <c r="H547" s="17"/>
      <c r="I547" s="17"/>
      <c r="J547" s="17"/>
    </row>
    <row r="548" spans="1:10" x14ac:dyDescent="0.25">
      <c r="A548" t="str">
        <f t="shared" si="8"/>
        <v>18PRF773</v>
      </c>
      <c r="B548" s="32" t="s">
        <v>1356</v>
      </c>
      <c r="C548" s="32" t="s">
        <v>1181</v>
      </c>
      <c r="D548" s="32" t="s">
        <v>769</v>
      </c>
      <c r="E548" s="32" t="s">
        <v>1012</v>
      </c>
      <c r="G548" s="17"/>
      <c r="H548" s="17"/>
      <c r="I548" s="17"/>
      <c r="J548" s="17"/>
    </row>
    <row r="549" spans="1:10" x14ac:dyDescent="0.25">
      <c r="A549" t="str">
        <f t="shared" si="8"/>
        <v>18PRH782</v>
      </c>
      <c r="B549" s="32" t="s">
        <v>1357</v>
      </c>
      <c r="C549" s="32" t="s">
        <v>1182</v>
      </c>
      <c r="D549" s="32" t="s">
        <v>769</v>
      </c>
      <c r="E549" s="32" t="s">
        <v>1183</v>
      </c>
      <c r="G549" s="17"/>
      <c r="H549" s="17"/>
      <c r="I549" s="17"/>
      <c r="J549" s="17"/>
    </row>
    <row r="550" spans="1:10" x14ac:dyDescent="0.25">
      <c r="A550" t="str">
        <f t="shared" si="8"/>
        <v>18PS001</v>
      </c>
      <c r="B550" s="32" t="s">
        <v>1358</v>
      </c>
      <c r="C550" s="32" t="s">
        <v>1294</v>
      </c>
      <c r="D550" s="32" t="s">
        <v>1295</v>
      </c>
      <c r="E550" s="32" t="s">
        <v>1296</v>
      </c>
      <c r="G550" s="17"/>
      <c r="H550" s="17"/>
      <c r="I550" s="17"/>
      <c r="J550" s="17"/>
    </row>
    <row r="551" spans="1:10" x14ac:dyDescent="0.25">
      <c r="A551" t="str">
        <f t="shared" si="8"/>
        <v>18PS003</v>
      </c>
      <c r="B551" s="32" t="s">
        <v>1359</v>
      </c>
      <c r="C551" s="32" t="s">
        <v>1297</v>
      </c>
      <c r="D551" s="32" t="s">
        <v>1298</v>
      </c>
      <c r="E551" s="32" t="s">
        <v>1299</v>
      </c>
      <c r="G551" s="17"/>
      <c r="H551" s="17"/>
      <c r="I551" s="17"/>
      <c r="J551" s="17"/>
    </row>
    <row r="552" spans="1:10" x14ac:dyDescent="0.25">
      <c r="A552" t="str">
        <f t="shared" si="8"/>
        <v>18PS004</v>
      </c>
      <c r="B552" s="32" t="s">
        <v>1360</v>
      </c>
      <c r="C552" s="32" t="s">
        <v>1300</v>
      </c>
      <c r="D552" s="32" t="s">
        <v>1298</v>
      </c>
      <c r="E552" s="32" t="s">
        <v>1301</v>
      </c>
      <c r="G552" s="17"/>
      <c r="H552" s="17"/>
      <c r="I552" s="17"/>
      <c r="J552" s="17"/>
    </row>
    <row r="553" spans="1:10" x14ac:dyDescent="0.25">
      <c r="A553" t="str">
        <f t="shared" si="8"/>
        <v>18PS014</v>
      </c>
      <c r="B553" s="32" t="s">
        <v>1361</v>
      </c>
      <c r="C553" s="32" t="s">
        <v>1302</v>
      </c>
      <c r="D553" s="32" t="s">
        <v>1295</v>
      </c>
      <c r="E553" s="32" t="s">
        <v>1303</v>
      </c>
      <c r="G553" s="17"/>
      <c r="H553" s="17"/>
      <c r="I553" s="17"/>
      <c r="J553" s="17"/>
    </row>
    <row r="554" spans="1:10" x14ac:dyDescent="0.25">
      <c r="A554" t="str">
        <f t="shared" si="8"/>
        <v>18PS019</v>
      </c>
      <c r="B554" s="32" t="s">
        <v>1362</v>
      </c>
      <c r="C554" s="32" t="s">
        <v>1304</v>
      </c>
      <c r="D554" s="32" t="s">
        <v>1305</v>
      </c>
      <c r="E554" s="32" t="s">
        <v>1306</v>
      </c>
      <c r="G554" s="17"/>
      <c r="H554" s="17"/>
      <c r="I554" s="17"/>
      <c r="J554" s="17"/>
    </row>
    <row r="555" spans="1:10" x14ac:dyDescent="0.25">
      <c r="A555" t="str">
        <f t="shared" si="8"/>
        <v>18PS020</v>
      </c>
      <c r="B555" s="32" t="s">
        <v>1363</v>
      </c>
      <c r="C555" s="32" t="s">
        <v>1307</v>
      </c>
      <c r="D555" s="32" t="s">
        <v>1298</v>
      </c>
      <c r="E555" s="32" t="s">
        <v>1308</v>
      </c>
      <c r="G555" s="17"/>
      <c r="H555" s="17"/>
      <c r="I555" s="17"/>
      <c r="J555" s="17"/>
    </row>
    <row r="556" spans="1:10" x14ac:dyDescent="0.25">
      <c r="A556" t="str">
        <f t="shared" si="8"/>
        <v>18PS021</v>
      </c>
      <c r="B556" s="32" t="s">
        <v>1364</v>
      </c>
      <c r="C556" s="32" t="s">
        <v>1309</v>
      </c>
      <c r="D556" s="32" t="s">
        <v>1310</v>
      </c>
      <c r="E556" s="32" t="s">
        <v>1311</v>
      </c>
      <c r="G556" s="17"/>
      <c r="H556" s="17"/>
      <c r="I556" s="17"/>
      <c r="J556" s="17"/>
    </row>
    <row r="557" spans="1:10" x14ac:dyDescent="0.25">
      <c r="A557" t="str">
        <f t="shared" si="8"/>
        <v>18PS022</v>
      </c>
      <c r="B557" s="32" t="s">
        <v>1365</v>
      </c>
      <c r="C557" s="32" t="s">
        <v>1312</v>
      </c>
      <c r="D557" s="32" t="s">
        <v>1310</v>
      </c>
      <c r="E557" s="32" t="s">
        <v>1313</v>
      </c>
      <c r="G557" s="17"/>
      <c r="H557" s="17"/>
      <c r="I557" s="17"/>
      <c r="J557" s="17"/>
    </row>
    <row r="558" spans="1:10" x14ac:dyDescent="0.25">
      <c r="A558" t="str">
        <f t="shared" si="8"/>
        <v>18PS023</v>
      </c>
      <c r="B558" s="32" t="s">
        <v>1366</v>
      </c>
      <c r="C558" s="32" t="s">
        <v>1314</v>
      </c>
      <c r="D558" s="32" t="s">
        <v>1298</v>
      </c>
      <c r="E558" s="32" t="s">
        <v>1315</v>
      </c>
      <c r="G558" s="17"/>
      <c r="H558" s="17"/>
      <c r="I558" s="17"/>
      <c r="J558" s="17"/>
    </row>
    <row r="559" spans="1:10" x14ac:dyDescent="0.25">
      <c r="A559" t="str">
        <f t="shared" si="8"/>
        <v>18PS024</v>
      </c>
      <c r="B559" s="32" t="s">
        <v>1367</v>
      </c>
      <c r="C559" s="32" t="s">
        <v>1316</v>
      </c>
      <c r="D559" s="32" t="s">
        <v>1310</v>
      </c>
      <c r="E559" s="32" t="s">
        <v>1311</v>
      </c>
      <c r="G559" s="17"/>
      <c r="H559" s="17"/>
      <c r="I559" s="17"/>
      <c r="J559" s="17"/>
    </row>
    <row r="560" spans="1:10" x14ac:dyDescent="0.25">
      <c r="A560" t="str">
        <f t="shared" si="8"/>
        <v>18PS025</v>
      </c>
      <c r="B560" s="32" t="s">
        <v>1368</v>
      </c>
      <c r="C560" s="32" t="s">
        <v>1317</v>
      </c>
      <c r="D560" s="32" t="s">
        <v>1318</v>
      </c>
      <c r="E560" s="32" t="s">
        <v>1319</v>
      </c>
      <c r="G560" s="17"/>
      <c r="H560" s="17"/>
      <c r="I560" s="17"/>
      <c r="J560" s="17"/>
    </row>
    <row r="561" spans="1:10" x14ac:dyDescent="0.25">
      <c r="A561" t="str">
        <f t="shared" si="8"/>
        <v>18PSU385</v>
      </c>
      <c r="B561" s="32" t="s">
        <v>1369</v>
      </c>
      <c r="C561" s="32" t="s">
        <v>1184</v>
      </c>
      <c r="D561" s="32" t="s">
        <v>759</v>
      </c>
      <c r="E561" s="32" t="s">
        <v>1030</v>
      </c>
      <c r="G561" s="17"/>
      <c r="H561" s="17"/>
      <c r="I561" s="17"/>
      <c r="J561" s="17"/>
    </row>
    <row r="562" spans="1:10" x14ac:dyDescent="0.25">
      <c r="A562" t="str">
        <f t="shared" si="8"/>
        <v>18PXN352</v>
      </c>
      <c r="B562" s="32" t="s">
        <v>1370</v>
      </c>
      <c r="C562" s="32" t="s">
        <v>1185</v>
      </c>
      <c r="D562" s="32" t="s">
        <v>769</v>
      </c>
      <c r="E562" s="32" t="s">
        <v>1043</v>
      </c>
      <c r="G562" s="17"/>
      <c r="H562" s="17"/>
      <c r="I562" s="17"/>
      <c r="J562" s="17"/>
    </row>
    <row r="563" spans="1:10" x14ac:dyDescent="0.25">
      <c r="A563" t="str">
        <f t="shared" si="8"/>
        <v>18PXT413</v>
      </c>
      <c r="B563" s="32" t="s">
        <v>1371</v>
      </c>
      <c r="C563" s="32" t="s">
        <v>1186</v>
      </c>
      <c r="D563" s="32" t="s">
        <v>759</v>
      </c>
      <c r="E563" s="32" t="s">
        <v>1187</v>
      </c>
      <c r="G563" s="17"/>
      <c r="H563" s="17"/>
      <c r="I563" s="17"/>
      <c r="J563" s="17"/>
    </row>
    <row r="564" spans="1:10" x14ac:dyDescent="0.25">
      <c r="A564" t="str">
        <f t="shared" si="8"/>
        <v>18PXU0252</v>
      </c>
      <c r="B564" s="32" t="s">
        <v>1188</v>
      </c>
      <c r="C564" s="32" t="s">
        <v>1188</v>
      </c>
      <c r="D564" s="32" t="s">
        <v>759</v>
      </c>
      <c r="E564" s="32" t="s">
        <v>1062</v>
      </c>
      <c r="G564" s="17"/>
      <c r="H564" s="17"/>
      <c r="I564" s="17"/>
      <c r="J564" s="17"/>
    </row>
    <row r="565" spans="1:10" x14ac:dyDescent="0.25">
      <c r="A565" t="str">
        <f t="shared" si="8"/>
        <v>18PXU251</v>
      </c>
      <c r="B565" s="32" t="s">
        <v>1372</v>
      </c>
      <c r="C565" s="32" t="s">
        <v>1189</v>
      </c>
      <c r="D565" s="32" t="s">
        <v>769</v>
      </c>
      <c r="E565" s="32" t="s">
        <v>1012</v>
      </c>
      <c r="G565" s="17"/>
      <c r="H565" s="17"/>
      <c r="I565" s="17"/>
      <c r="J565" s="17"/>
    </row>
    <row r="566" spans="1:10" x14ac:dyDescent="0.25">
      <c r="A566" t="str">
        <f t="shared" si="8"/>
        <v>18PZG0911</v>
      </c>
      <c r="B566" s="32" t="s">
        <v>1190</v>
      </c>
      <c r="C566" s="32" t="s">
        <v>1190</v>
      </c>
      <c r="D566" s="32" t="s">
        <v>759</v>
      </c>
      <c r="E566" s="32" t="s">
        <v>1062</v>
      </c>
      <c r="G566" s="17"/>
      <c r="H566" s="17"/>
      <c r="I566" s="17"/>
      <c r="J566" s="17"/>
    </row>
    <row r="567" spans="1:10" x14ac:dyDescent="0.25">
      <c r="A567" t="str">
        <f t="shared" si="8"/>
        <v>18PZG787</v>
      </c>
      <c r="B567" s="32" t="s">
        <v>1373</v>
      </c>
      <c r="C567" s="32" t="s">
        <v>1191</v>
      </c>
      <c r="D567" s="32" t="s">
        <v>759</v>
      </c>
      <c r="E567" s="32" t="s">
        <v>1030</v>
      </c>
      <c r="G567" s="17"/>
      <c r="H567" s="17"/>
      <c r="I567" s="17"/>
      <c r="J567" s="17"/>
    </row>
    <row r="568" spans="1:10" x14ac:dyDescent="0.25">
      <c r="A568" t="str">
        <f t="shared" si="8"/>
        <v>18PXU0252A</v>
      </c>
      <c r="B568" s="17" t="s">
        <v>1459</v>
      </c>
      <c r="C568" s="32" t="s">
        <v>1188</v>
      </c>
      <c r="D568" s="32" t="s">
        <v>759</v>
      </c>
      <c r="E568" s="32" t="s">
        <v>910</v>
      </c>
      <c r="G568" s="17"/>
      <c r="H568" s="17"/>
      <c r="I568" s="17"/>
      <c r="J568" s="17"/>
    </row>
    <row r="569" spans="1:10" x14ac:dyDescent="0.25">
      <c r="A569" t="str">
        <f t="shared" ref="A569:A573" si="9">CONCATENATE("18",B569)</f>
        <v>18PXU251A</v>
      </c>
      <c r="B569" s="17" t="s">
        <v>1458</v>
      </c>
      <c r="C569" s="32" t="s">
        <v>1189</v>
      </c>
      <c r="D569" s="32" t="s">
        <v>759</v>
      </c>
      <c r="E569" s="32" t="s">
        <v>910</v>
      </c>
      <c r="G569" s="17"/>
      <c r="H569" s="17"/>
      <c r="I569" s="17"/>
      <c r="J569" s="17"/>
    </row>
    <row r="570" spans="1:10" x14ac:dyDescent="0.25">
      <c r="A570" t="str">
        <f t="shared" si="9"/>
        <v>18PZG0911A</v>
      </c>
      <c r="B570" s="17" t="s">
        <v>1457</v>
      </c>
      <c r="C570" s="32" t="s">
        <v>1190</v>
      </c>
      <c r="D570" s="32" t="s">
        <v>759</v>
      </c>
      <c r="E570" s="32" t="s">
        <v>910</v>
      </c>
      <c r="G570" s="17"/>
      <c r="H570" s="17"/>
      <c r="I570" s="17"/>
      <c r="J570" s="17"/>
    </row>
    <row r="571" spans="1:10" x14ac:dyDescent="0.25">
      <c r="A571" t="str">
        <f t="shared" si="9"/>
        <v>18PZG787A</v>
      </c>
      <c r="B571" s="17" t="s">
        <v>1456</v>
      </c>
      <c r="C571" s="32" t="s">
        <v>1191</v>
      </c>
      <c r="D571" s="32" t="s">
        <v>759</v>
      </c>
      <c r="E571" s="32" t="s">
        <v>910</v>
      </c>
      <c r="G571" s="17"/>
      <c r="H571" s="17"/>
      <c r="I571" s="17"/>
      <c r="J571" s="17"/>
    </row>
    <row r="572" spans="1:10" x14ac:dyDescent="0.25">
      <c r="A572" t="str">
        <f t="shared" si="9"/>
        <v>18PCC4465A</v>
      </c>
      <c r="B572" s="40" t="s">
        <v>1454</v>
      </c>
      <c r="C572" s="17" t="s">
        <v>1460</v>
      </c>
      <c r="D572" s="32" t="s">
        <v>759</v>
      </c>
      <c r="E572" s="32" t="s">
        <v>910</v>
      </c>
      <c r="G572" s="17"/>
      <c r="H572" s="17"/>
      <c r="I572" s="17"/>
      <c r="J572" s="17"/>
    </row>
    <row r="573" spans="1:10" x14ac:dyDescent="0.25">
      <c r="A573" t="str">
        <f t="shared" si="9"/>
        <v>18IAK0386A</v>
      </c>
      <c r="B573" s="40" t="s">
        <v>1455</v>
      </c>
      <c r="C573" s="17" t="s">
        <v>1461</v>
      </c>
      <c r="D573" s="32" t="s">
        <v>759</v>
      </c>
      <c r="E573" s="32" t="s">
        <v>910</v>
      </c>
      <c r="G573" s="17"/>
      <c r="H573" s="17"/>
      <c r="I573" s="17"/>
      <c r="J573" s="17"/>
    </row>
    <row r="574" spans="1:10" x14ac:dyDescent="0.25">
      <c r="A574" t="str">
        <f t="shared" ref="A574:A609" si="10">CONCATENATE("18",B574)</f>
        <v>18PZL024</v>
      </c>
      <c r="B574" s="32" t="s">
        <v>1374</v>
      </c>
      <c r="C574" s="32" t="s">
        <v>1192</v>
      </c>
      <c r="D574" s="32" t="s">
        <v>696</v>
      </c>
      <c r="E574" s="32" t="s">
        <v>977</v>
      </c>
      <c r="G574" s="17"/>
      <c r="H574" s="17"/>
      <c r="I574" s="17"/>
      <c r="J574" s="17"/>
    </row>
    <row r="575" spans="1:10" x14ac:dyDescent="0.25">
      <c r="A575" t="str">
        <f t="shared" si="10"/>
        <v>18PZP926</v>
      </c>
      <c r="B575" s="32" t="s">
        <v>1375</v>
      </c>
      <c r="C575" s="32" t="s">
        <v>1193</v>
      </c>
      <c r="D575" s="32" t="s">
        <v>696</v>
      </c>
      <c r="E575" s="32" t="s">
        <v>977</v>
      </c>
      <c r="G575" s="17"/>
      <c r="H575" s="17"/>
      <c r="I575" s="17"/>
      <c r="J575" s="17"/>
    </row>
    <row r="576" spans="1:10" x14ac:dyDescent="0.25">
      <c r="A576" t="str">
        <f t="shared" si="10"/>
        <v>18PZR058</v>
      </c>
      <c r="B576" s="32" t="s">
        <v>1376</v>
      </c>
      <c r="C576" s="32" t="s">
        <v>1194</v>
      </c>
      <c r="D576" s="32" t="s">
        <v>696</v>
      </c>
      <c r="E576" s="32" t="s">
        <v>977</v>
      </c>
      <c r="G576" s="17"/>
      <c r="H576" s="17"/>
      <c r="I576" s="17"/>
      <c r="J576" s="17"/>
    </row>
    <row r="577" spans="1:10" x14ac:dyDescent="0.25">
      <c r="A577" t="str">
        <f t="shared" si="10"/>
        <v>18PZR098</v>
      </c>
      <c r="B577" s="32" t="s">
        <v>1377</v>
      </c>
      <c r="C577" s="32" t="s">
        <v>1195</v>
      </c>
      <c r="D577" s="32" t="s">
        <v>696</v>
      </c>
      <c r="E577" s="32" t="s">
        <v>977</v>
      </c>
      <c r="G577" s="17"/>
      <c r="H577" s="17"/>
      <c r="I577" s="17"/>
      <c r="J577" s="17"/>
    </row>
    <row r="578" spans="1:10" x14ac:dyDescent="0.25">
      <c r="A578" t="str">
        <f t="shared" si="10"/>
        <v>18PZS080</v>
      </c>
      <c r="B578" s="32" t="s">
        <v>1378</v>
      </c>
      <c r="C578" s="32" t="s">
        <v>1196</v>
      </c>
      <c r="D578" s="32" t="s">
        <v>696</v>
      </c>
      <c r="E578" s="32" t="s">
        <v>977</v>
      </c>
      <c r="G578" s="17"/>
      <c r="H578" s="17"/>
      <c r="I578" s="17"/>
      <c r="J578" s="17"/>
    </row>
    <row r="579" spans="1:10" x14ac:dyDescent="0.25">
      <c r="A579" t="str">
        <f t="shared" si="10"/>
        <v>18QAB0221</v>
      </c>
      <c r="B579" s="32" t="s">
        <v>1197</v>
      </c>
      <c r="C579" s="32" t="s">
        <v>1197</v>
      </c>
      <c r="D579" s="32" t="s">
        <v>759</v>
      </c>
      <c r="E579" s="32" t="s">
        <v>416</v>
      </c>
      <c r="G579" s="17"/>
      <c r="H579" s="17"/>
      <c r="I579" s="17"/>
      <c r="J579" s="17"/>
    </row>
    <row r="580" spans="1:10" x14ac:dyDescent="0.25">
      <c r="A580" t="str">
        <f t="shared" si="10"/>
        <v>18QBA0811</v>
      </c>
      <c r="B580" s="32" t="s">
        <v>1247</v>
      </c>
      <c r="C580" s="32" t="s">
        <v>1247</v>
      </c>
      <c r="D580" s="32" t="s">
        <v>759</v>
      </c>
      <c r="E580" s="32" t="s">
        <v>1030</v>
      </c>
      <c r="G580" s="17"/>
      <c r="H580" s="17"/>
      <c r="I580" s="17"/>
      <c r="J580" s="17"/>
    </row>
    <row r="581" spans="1:10" x14ac:dyDescent="0.25">
      <c r="A581" t="str">
        <f t="shared" si="10"/>
        <v>18RBA2128</v>
      </c>
      <c r="B581" s="32" t="s">
        <v>1198</v>
      </c>
      <c r="C581" s="32" t="s">
        <v>1198</v>
      </c>
      <c r="D581" s="32" t="s">
        <v>759</v>
      </c>
      <c r="E581" s="32" t="s">
        <v>191</v>
      </c>
      <c r="G581" s="17"/>
      <c r="H581" s="17"/>
      <c r="I581" s="17"/>
      <c r="J581" s="17"/>
    </row>
    <row r="582" spans="1:10" x14ac:dyDescent="0.25">
      <c r="A582" t="str">
        <f t="shared" si="10"/>
        <v>18SIL001</v>
      </c>
      <c r="B582" s="32" t="s">
        <v>1199</v>
      </c>
      <c r="C582" s="32" t="s">
        <v>1200</v>
      </c>
      <c r="D582" s="32" t="s">
        <v>1201</v>
      </c>
      <c r="E582" s="32" t="s">
        <v>1202</v>
      </c>
      <c r="G582" s="17"/>
      <c r="H582" s="17"/>
      <c r="I582" s="17"/>
      <c r="J582" s="17"/>
    </row>
    <row r="583" spans="1:10" x14ac:dyDescent="0.25">
      <c r="A583" t="str">
        <f t="shared" si="10"/>
        <v>18SIL003</v>
      </c>
      <c r="B583" s="32" t="s">
        <v>1203</v>
      </c>
      <c r="C583" s="32" t="s">
        <v>1204</v>
      </c>
      <c r="D583" s="32" t="s">
        <v>1205</v>
      </c>
      <c r="E583" s="32" t="s">
        <v>1202</v>
      </c>
      <c r="G583" s="17"/>
      <c r="H583" s="17"/>
      <c r="I583" s="17"/>
      <c r="J583" s="17"/>
    </row>
    <row r="584" spans="1:10" x14ac:dyDescent="0.25">
      <c r="A584" t="str">
        <f t="shared" si="10"/>
        <v>18SIL004</v>
      </c>
      <c r="B584" s="32" t="s">
        <v>1206</v>
      </c>
      <c r="C584" s="32" t="s">
        <v>1207</v>
      </c>
      <c r="D584" s="32" t="s">
        <v>1205</v>
      </c>
      <c r="E584" s="32" t="s">
        <v>1202</v>
      </c>
      <c r="G584" s="17"/>
      <c r="H584" s="17"/>
      <c r="I584" s="17"/>
      <c r="J584" s="17"/>
    </row>
    <row r="585" spans="1:10" x14ac:dyDescent="0.25">
      <c r="A585" t="str">
        <f t="shared" si="10"/>
        <v>18SIL005</v>
      </c>
      <c r="B585" s="32" t="s">
        <v>1208</v>
      </c>
      <c r="C585" s="32" t="s">
        <v>1209</v>
      </c>
      <c r="D585" s="32" t="s">
        <v>1205</v>
      </c>
      <c r="E585" s="32" t="s">
        <v>1202</v>
      </c>
      <c r="G585" s="17"/>
      <c r="H585" s="17"/>
      <c r="I585" s="17"/>
      <c r="J585" s="17"/>
    </row>
    <row r="586" spans="1:10" x14ac:dyDescent="0.25">
      <c r="A586" t="str">
        <f t="shared" si="10"/>
        <v>18SIL006</v>
      </c>
      <c r="B586" s="32" t="s">
        <v>1210</v>
      </c>
      <c r="C586" s="32" t="s">
        <v>1211</v>
      </c>
      <c r="D586" s="32" t="s">
        <v>1205</v>
      </c>
      <c r="E586" s="32" t="s">
        <v>1202</v>
      </c>
      <c r="G586" s="17"/>
      <c r="H586" s="17"/>
      <c r="I586" s="17"/>
      <c r="J586" s="17"/>
    </row>
    <row r="587" spans="1:10" x14ac:dyDescent="0.25">
      <c r="A587" t="str">
        <f t="shared" si="10"/>
        <v>18SIL007</v>
      </c>
      <c r="B587" s="32" t="s">
        <v>1212</v>
      </c>
      <c r="C587" s="32" t="s">
        <v>1320</v>
      </c>
      <c r="D587" s="32" t="s">
        <v>1221</v>
      </c>
      <c r="E587" s="32" t="s">
        <v>1202</v>
      </c>
      <c r="G587" s="17"/>
      <c r="H587" s="17"/>
      <c r="I587" s="17"/>
      <c r="J587" s="17"/>
    </row>
    <row r="588" spans="1:10" x14ac:dyDescent="0.25">
      <c r="A588" t="str">
        <f t="shared" si="10"/>
        <v>18SIL008</v>
      </c>
      <c r="B588" s="32" t="s">
        <v>1213</v>
      </c>
      <c r="C588" s="32" t="s">
        <v>1214</v>
      </c>
      <c r="D588" s="32" t="s">
        <v>1205</v>
      </c>
      <c r="E588" s="32" t="s">
        <v>1202</v>
      </c>
      <c r="G588" s="17"/>
      <c r="H588" s="17"/>
      <c r="I588" s="17"/>
      <c r="J588" s="17"/>
    </row>
    <row r="589" spans="1:10" x14ac:dyDescent="0.25">
      <c r="A589" t="str">
        <f t="shared" si="10"/>
        <v>18SIL009</v>
      </c>
      <c r="B589" s="32" t="s">
        <v>1215</v>
      </c>
      <c r="C589" s="32" t="s">
        <v>1216</v>
      </c>
      <c r="D589" s="32" t="s">
        <v>1205</v>
      </c>
      <c r="E589" s="32" t="s">
        <v>1202</v>
      </c>
      <c r="G589" s="17"/>
      <c r="H589" s="17"/>
      <c r="I589" s="17"/>
      <c r="J589" s="17"/>
    </row>
    <row r="590" spans="1:10" x14ac:dyDescent="0.25">
      <c r="A590" t="str">
        <f t="shared" si="10"/>
        <v>18SIL010</v>
      </c>
      <c r="B590" s="32" t="s">
        <v>1217</v>
      </c>
      <c r="C590" s="32" t="s">
        <v>1218</v>
      </c>
      <c r="D590" s="32" t="s">
        <v>1205</v>
      </c>
      <c r="E590" s="32" t="s">
        <v>1202</v>
      </c>
      <c r="G590" s="17"/>
      <c r="H590" s="17"/>
      <c r="I590" s="17"/>
      <c r="J590" s="17"/>
    </row>
    <row r="591" spans="1:10" x14ac:dyDescent="0.25">
      <c r="A591" t="str">
        <f t="shared" si="10"/>
        <v>18SIL011</v>
      </c>
      <c r="B591" s="32" t="s">
        <v>1219</v>
      </c>
      <c r="C591" s="32" t="s">
        <v>1220</v>
      </c>
      <c r="D591" s="32" t="s">
        <v>1221</v>
      </c>
      <c r="E591" s="32" t="s">
        <v>1202</v>
      </c>
      <c r="G591" s="17"/>
      <c r="H591" s="17"/>
      <c r="I591" s="17"/>
      <c r="J591" s="17"/>
    </row>
    <row r="592" spans="1:10" x14ac:dyDescent="0.25">
      <c r="A592" t="str">
        <f t="shared" si="10"/>
        <v>18SIL012</v>
      </c>
      <c r="B592" s="32" t="s">
        <v>1222</v>
      </c>
      <c r="C592" s="32" t="s">
        <v>1223</v>
      </c>
      <c r="D592" s="32" t="s">
        <v>1205</v>
      </c>
      <c r="E592" s="32" t="s">
        <v>1202</v>
      </c>
      <c r="G592" s="17"/>
      <c r="H592" s="17"/>
      <c r="I592" s="17"/>
      <c r="J592" s="17"/>
    </row>
    <row r="593" spans="1:10" x14ac:dyDescent="0.25">
      <c r="A593" t="str">
        <f t="shared" si="10"/>
        <v>18SIL013</v>
      </c>
      <c r="B593" s="32" t="s">
        <v>1379</v>
      </c>
      <c r="C593" s="32" t="s">
        <v>716</v>
      </c>
      <c r="D593" s="32" t="s">
        <v>1205</v>
      </c>
      <c r="E593" s="32" t="s">
        <v>1202</v>
      </c>
      <c r="G593" s="17"/>
      <c r="H593" s="17"/>
      <c r="I593" s="17"/>
      <c r="J593" s="17"/>
    </row>
    <row r="594" spans="1:10" x14ac:dyDescent="0.25">
      <c r="A594" t="str">
        <f t="shared" si="10"/>
        <v>18SIL014</v>
      </c>
      <c r="B594" s="32" t="s">
        <v>1380</v>
      </c>
      <c r="C594" s="32" t="s">
        <v>1321</v>
      </c>
      <c r="D594" s="32" t="s">
        <v>1205</v>
      </c>
      <c r="E594" s="32" t="s">
        <v>1202</v>
      </c>
      <c r="G594" s="17"/>
      <c r="H594" s="17"/>
      <c r="I594" s="17"/>
      <c r="J594" s="17"/>
    </row>
    <row r="595" spans="1:10" x14ac:dyDescent="0.25">
      <c r="A595" t="str">
        <f t="shared" si="10"/>
        <v>18TDV817</v>
      </c>
      <c r="B595" s="32" t="s">
        <v>1381</v>
      </c>
      <c r="C595" s="32" t="s">
        <v>1224</v>
      </c>
      <c r="D595" s="32" t="s">
        <v>769</v>
      </c>
      <c r="E595" s="32" t="s">
        <v>1225</v>
      </c>
      <c r="G595" s="17"/>
      <c r="H595" s="17"/>
      <c r="I595" s="17"/>
      <c r="J595" s="17"/>
    </row>
    <row r="596" spans="1:10" x14ac:dyDescent="0.25">
      <c r="A596" t="str">
        <f t="shared" si="10"/>
        <v>18UE001</v>
      </c>
      <c r="B596" s="32" t="s">
        <v>1226</v>
      </c>
      <c r="C596" s="32" t="s">
        <v>1227</v>
      </c>
      <c r="D596" s="32" t="s">
        <v>769</v>
      </c>
      <c r="E596" s="32" t="s">
        <v>678</v>
      </c>
      <c r="G596" s="17"/>
      <c r="H596" s="17"/>
      <c r="I596" s="17"/>
      <c r="J596" s="17"/>
    </row>
    <row r="597" spans="1:10" x14ac:dyDescent="0.25">
      <c r="A597" t="str">
        <f t="shared" si="10"/>
        <v>18UE002</v>
      </c>
      <c r="B597" s="32" t="s">
        <v>1228</v>
      </c>
      <c r="C597" s="32" t="s">
        <v>1229</v>
      </c>
      <c r="D597" s="32" t="s">
        <v>769</v>
      </c>
      <c r="E597" s="32" t="s">
        <v>1230</v>
      </c>
      <c r="G597" s="17"/>
      <c r="H597" s="17"/>
      <c r="I597" s="17"/>
      <c r="J597" s="17"/>
    </row>
    <row r="598" spans="1:10" x14ac:dyDescent="0.25">
      <c r="A598" t="str">
        <f t="shared" si="10"/>
        <v>18UE003</v>
      </c>
      <c r="B598" s="32" t="s">
        <v>1231</v>
      </c>
      <c r="C598" s="32" t="s">
        <v>1232</v>
      </c>
      <c r="D598" s="32" t="s">
        <v>769</v>
      </c>
      <c r="E598" s="32" t="s">
        <v>715</v>
      </c>
      <c r="G598" s="17"/>
      <c r="H598" s="17"/>
      <c r="I598" s="17"/>
      <c r="J598" s="17"/>
    </row>
    <row r="599" spans="1:10" x14ac:dyDescent="0.25">
      <c r="A599" t="str">
        <f t="shared" si="10"/>
        <v>18UE005</v>
      </c>
      <c r="B599" s="32" t="s">
        <v>1233</v>
      </c>
      <c r="C599" s="32" t="s">
        <v>1234</v>
      </c>
      <c r="D599" s="32" t="s">
        <v>769</v>
      </c>
      <c r="E599" s="32" t="s">
        <v>839</v>
      </c>
      <c r="G599" s="17"/>
      <c r="H599" s="17"/>
      <c r="I599" s="17"/>
      <c r="J599" s="17"/>
    </row>
    <row r="600" spans="1:10" x14ac:dyDescent="0.25">
      <c r="A600" t="str">
        <f t="shared" si="10"/>
        <v>18UFV0966</v>
      </c>
      <c r="B600" s="32" t="s">
        <v>1235</v>
      </c>
      <c r="C600" s="32" t="s">
        <v>1235</v>
      </c>
      <c r="D600" s="32" t="s">
        <v>696</v>
      </c>
      <c r="E600" s="32" t="s">
        <v>977</v>
      </c>
      <c r="G600" s="17"/>
      <c r="H600" s="17"/>
      <c r="I600" s="17"/>
      <c r="J600" s="17"/>
    </row>
    <row r="601" spans="1:10" x14ac:dyDescent="0.25">
      <c r="A601" t="str">
        <f t="shared" si="10"/>
        <v>18XAA1496</v>
      </c>
      <c r="B601" s="32" t="s">
        <v>425</v>
      </c>
      <c r="C601" s="32" t="s">
        <v>425</v>
      </c>
      <c r="D601" s="32" t="s">
        <v>769</v>
      </c>
      <c r="E601" s="32" t="s">
        <v>424</v>
      </c>
      <c r="G601" s="17"/>
      <c r="H601" s="17"/>
      <c r="I601" s="17"/>
      <c r="J601" s="17"/>
    </row>
    <row r="602" spans="1:10" x14ac:dyDescent="0.25">
      <c r="A602" t="str">
        <f t="shared" si="10"/>
        <v>18XAH758</v>
      </c>
      <c r="B602" s="32" t="s">
        <v>1382</v>
      </c>
      <c r="C602" s="32" t="s">
        <v>1236</v>
      </c>
      <c r="D602" s="32" t="s">
        <v>696</v>
      </c>
      <c r="E602" s="32" t="s">
        <v>977</v>
      </c>
      <c r="G602" s="17"/>
      <c r="H602" s="17"/>
      <c r="I602" s="17"/>
      <c r="J602" s="17"/>
    </row>
    <row r="603" spans="1:10" x14ac:dyDescent="0.25">
      <c r="A603" t="str">
        <f t="shared" si="10"/>
        <v>18XAI1220</v>
      </c>
      <c r="B603" s="32" t="s">
        <v>1237</v>
      </c>
      <c r="C603" s="32" t="s">
        <v>1237</v>
      </c>
      <c r="D603" s="32" t="s">
        <v>769</v>
      </c>
      <c r="E603" s="32" t="s">
        <v>1238</v>
      </c>
      <c r="G603" s="17"/>
      <c r="H603" s="17"/>
      <c r="I603" s="17"/>
      <c r="J603" s="17"/>
    </row>
    <row r="604" spans="1:10" x14ac:dyDescent="0.25">
      <c r="A604" t="str">
        <f t="shared" si="10"/>
        <v>18XBL724</v>
      </c>
      <c r="B604" s="32" t="s">
        <v>1383</v>
      </c>
      <c r="C604" s="32" t="s">
        <v>1239</v>
      </c>
      <c r="D604" s="32" t="s">
        <v>696</v>
      </c>
      <c r="E604" s="32" t="s">
        <v>977</v>
      </c>
      <c r="G604" s="17"/>
      <c r="H604" s="17"/>
      <c r="I604" s="17"/>
      <c r="J604" s="17"/>
    </row>
    <row r="605" spans="1:10" x14ac:dyDescent="0.25">
      <c r="A605" t="str">
        <f t="shared" si="10"/>
        <v>18XMB0262</v>
      </c>
      <c r="B605" s="32" t="s">
        <v>1240</v>
      </c>
      <c r="C605" s="32" t="s">
        <v>1240</v>
      </c>
      <c r="D605" s="32" t="s">
        <v>696</v>
      </c>
      <c r="E605" s="32" t="s">
        <v>977</v>
      </c>
      <c r="G605" s="17"/>
      <c r="H605" s="17"/>
      <c r="I605" s="17"/>
      <c r="J605" s="17"/>
    </row>
    <row r="606" spans="1:10" x14ac:dyDescent="0.25">
      <c r="A606" t="str">
        <f t="shared" si="10"/>
        <v>18GSL2567</v>
      </c>
      <c r="B606" s="33" t="s">
        <v>1393</v>
      </c>
      <c r="C606" s="33" t="s">
        <v>1394</v>
      </c>
      <c r="D606" s="32" t="s">
        <v>759</v>
      </c>
      <c r="E606" s="32" t="s">
        <v>191</v>
      </c>
      <c r="G606" s="17"/>
      <c r="H606" s="17"/>
      <c r="I606" s="17"/>
      <c r="J606" s="17"/>
    </row>
    <row r="607" spans="1:10" x14ac:dyDescent="0.25">
      <c r="A607" t="str">
        <f t="shared" si="10"/>
        <v>18UE004CAL</v>
      </c>
      <c r="B607" s="37" t="s">
        <v>1425</v>
      </c>
      <c r="C607" s="32" t="s">
        <v>599</v>
      </c>
      <c r="D607" s="32" t="s">
        <v>600</v>
      </c>
      <c r="E607" s="32" t="s">
        <v>601</v>
      </c>
      <c r="G607" s="17"/>
      <c r="H607" s="17"/>
      <c r="I607" s="17"/>
      <c r="J607" s="17"/>
    </row>
    <row r="608" spans="1:10" x14ac:dyDescent="0.25">
      <c r="A608" t="str">
        <f t="shared" si="10"/>
        <v>18CAA1986</v>
      </c>
      <c r="B608" s="37" t="s">
        <v>1475</v>
      </c>
      <c r="C608" s="19" t="s">
        <v>1452</v>
      </c>
      <c r="D608" s="32" t="s">
        <v>696</v>
      </c>
      <c r="E608" s="32" t="s">
        <v>424</v>
      </c>
      <c r="G608" s="17"/>
      <c r="H608" s="17"/>
      <c r="I608" s="17"/>
      <c r="J608" s="17"/>
    </row>
    <row r="609" spans="1:10" x14ac:dyDescent="0.25">
      <c r="A609" t="str">
        <f t="shared" si="10"/>
        <v>18TAV1300</v>
      </c>
      <c r="B609" s="37" t="s">
        <v>1476</v>
      </c>
      <c r="C609" s="19" t="s">
        <v>1453</v>
      </c>
      <c r="D609" s="32" t="s">
        <v>696</v>
      </c>
      <c r="E609" s="32" t="s">
        <v>424</v>
      </c>
      <c r="G609" s="17"/>
      <c r="H609" s="17"/>
      <c r="I609" s="17"/>
      <c r="J609" s="17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49D7CD41ECAB0428704712D6B16C476" ma:contentTypeVersion="17" ma:contentTypeDescription="Crear nuevo documento." ma:contentTypeScope="" ma:versionID="f8eccc9ceca42ea4fb818396726aedc9">
  <xsd:schema xmlns:xsd="http://www.w3.org/2001/XMLSchema" xmlns:xs="http://www.w3.org/2001/XMLSchema" xmlns:p="http://schemas.microsoft.com/office/2006/metadata/properties" xmlns:ns3="f049bfc5-69a8-4d76-9ecc-e5786ba4f10c" xmlns:ns4="19930c3e-632f-4be5-8ed3-7808bc2eae47" targetNamespace="http://schemas.microsoft.com/office/2006/metadata/properties" ma:root="true" ma:fieldsID="55698c3b0e1c2ab405fd879c9ecd00eb" ns3:_="" ns4:_="">
    <xsd:import namespace="f049bfc5-69a8-4d76-9ecc-e5786ba4f10c"/>
    <xsd:import namespace="19930c3e-632f-4be5-8ed3-7808bc2eae47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49bfc5-69a8-4d76-9ecc-e5786ba4f10c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MediaServiceLocation" ma:index="24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930c3e-632f-4be5-8ed3-7808bc2eae4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 xmlns="f049bfc5-69a8-4d76-9ecc-e5786ba4f10c" xsi:nil="true"/>
    <MigrationWizIdSecurityGroups xmlns="f049bfc5-69a8-4d76-9ecc-e5786ba4f10c" xsi:nil="true"/>
    <MigrationWizIdPermissions xmlns="f049bfc5-69a8-4d76-9ecc-e5786ba4f10c" xsi:nil="true"/>
    <MigrationWizIdPermissionLevels xmlns="f049bfc5-69a8-4d76-9ecc-e5786ba4f10c" xsi:nil="true"/>
    <MigrationWizIdDocumentLibraryPermissions xmlns="f049bfc5-69a8-4d76-9ecc-e5786ba4f10c" xsi:nil="true"/>
  </documentManagement>
</p:properties>
</file>

<file path=customXml/itemProps1.xml><?xml version="1.0" encoding="utf-8"?>
<ds:datastoreItem xmlns:ds="http://schemas.openxmlformats.org/officeDocument/2006/customXml" ds:itemID="{00948483-AA13-4098-A5EB-22B8C60C0F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49bfc5-69a8-4d76-9ecc-e5786ba4f10c"/>
    <ds:schemaRef ds:uri="19930c3e-632f-4be5-8ed3-7808bc2eae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4AA200D-7FFF-4739-96CE-6A3EB194E8C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D824E25-E1C5-40BA-8A37-4F20C84C7C9E}">
  <ds:schemaRefs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elements/1.1/"/>
    <ds:schemaRef ds:uri="http://schemas.microsoft.com/office/2006/documentManagement/types"/>
    <ds:schemaRef ds:uri="http://purl.org/dc/terms/"/>
    <ds:schemaRef ds:uri="19930c3e-632f-4be5-8ed3-7808bc2eae47"/>
    <ds:schemaRef ds:uri="f049bfc5-69a8-4d76-9ecc-e5786ba4f10c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RESUMEN</vt:lpstr>
      <vt:lpstr>PLANILLA</vt:lpstr>
      <vt:lpstr>General</vt:lpstr>
      <vt:lpstr>Pedidos marco</vt:lpstr>
      <vt:lpstr>Cías</vt:lpstr>
      <vt:lpstr>PLANILLA!Área_de_impresión</vt:lpstr>
      <vt:lpstr>PLANILLA!Títulos_a_imprimir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Patricia Toapanta</dc:creator>
  <cp:keywords/>
  <dc:description/>
  <cp:lastModifiedBy>RPA</cp:lastModifiedBy>
  <cp:revision/>
  <cp:lastPrinted>2022-02-16T16:44:26Z</cp:lastPrinted>
  <dcterms:created xsi:type="dcterms:W3CDTF">2020-01-03T13:27:48Z</dcterms:created>
  <dcterms:modified xsi:type="dcterms:W3CDTF">2022-09-22T17:30:22Z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0x010100B49D7CD41ECAB0428704712D6B16C476</vt:lpwstr>
  </property>
</Properties>
</file>